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EstaPasta_de_trabalho" defaultThemeVersion="124226"/>
  <mc:AlternateContent xmlns:mc="http://schemas.openxmlformats.org/markup-compatibility/2006">
    <mc:Choice Requires="x15">
      <x15ac:absPath xmlns:x15ac="http://schemas.microsoft.com/office/spreadsheetml/2010/11/ac" url="Z:\LICITAÇÃO 2022\PMI\CONCORRÊNCIA\CO xx-22-29 - Pavimentação Bairro Vila Gabriela\CO xx-22 -Pavimentação Vila Gabriela\"/>
    </mc:Choice>
  </mc:AlternateContent>
  <bookViews>
    <workbookView xWindow="0" yWindow="0" windowWidth="20490" windowHeight="7755" tabRatio="855" activeTab="4"/>
  </bookViews>
  <sheets>
    <sheet name="RESUMO" sheetId="39" r:id="rId1"/>
    <sheet name="ORÇAMENTO" sheetId="37" r:id="rId2"/>
    <sheet name="MEMÓRIA CÁLCULO" sheetId="38" r:id="rId3"/>
    <sheet name="TABELA VIAS" sheetId="64" r:id="rId4"/>
    <sheet name="CRONOGRAMA" sheetId="61" r:id="rId5"/>
    <sheet name="COMPOSIÇÃO DO BDI" sheetId="35" r:id="rId6"/>
    <sheet name="COMPOSIÇÕES" sheetId="63" r:id="rId7"/>
    <sheet name="EMOP 05-2022" sheetId="56" r:id="rId8"/>
    <sheet name=" SINAPI 05-2022" sheetId="58" r:id="rId9"/>
  </sheets>
  <externalReferences>
    <externalReference r:id="rId10"/>
    <externalReference r:id="rId11"/>
    <externalReference r:id="rId12"/>
    <externalReference r:id="rId13"/>
    <externalReference r:id="rId14"/>
    <externalReference r:id="rId15"/>
    <externalReference r:id="rId16"/>
    <externalReference r:id="rId17"/>
    <externalReference r:id="rId18"/>
  </externalReferences>
  <definedNames>
    <definedName name="\0" localSheetId="3">'[1]#REF'!#REF!</definedName>
    <definedName name="\0">'[1]#REF'!#REF!</definedName>
    <definedName name="\a" localSheetId="3">'[1]#REF'!#REF!</definedName>
    <definedName name="\a">'[1]#REF'!#REF!</definedName>
    <definedName name="__est1" localSheetId="3">'[2]#REF'!#REF!</definedName>
    <definedName name="__est1">'[2]#REF'!#REF!</definedName>
    <definedName name="__xlnm_Print_Area_3">#REF!</definedName>
    <definedName name="__xlnm_Print_Area_4">#REF!</definedName>
    <definedName name="_0" localSheetId="3">'[2]#REF'!#REF!</definedName>
    <definedName name="_0">'[2]#REF'!#REF!</definedName>
    <definedName name="_a" localSheetId="3">'[2]#REF'!#REF!</definedName>
    <definedName name="_a">'[2]#REF'!#REF!</definedName>
    <definedName name="_est1" localSheetId="3">'[1]#REF'!#REF!</definedName>
    <definedName name="_est1">'[1]#REF'!#REF!</definedName>
    <definedName name="_est2">'[3]#REF'!#REF!</definedName>
    <definedName name="_xlnm._FilterDatabase" localSheetId="8" hidden="1">' SINAPI 05-2022'!$A$5:$D$7297</definedName>
    <definedName name="_xlnm._FilterDatabase" localSheetId="7" hidden="1">'EMOP 05-2022'!$A$2:$J$22786</definedName>
    <definedName name="_xlnm._FilterDatabase" localSheetId="1" hidden="1">ORÇAMENTO!#REF!</definedName>
    <definedName name="a">'[3]#REF'!#REF!</definedName>
    <definedName name="_xlnm.Print_Area" localSheetId="5">'COMPOSIÇÃO DO BDI'!$B$2:$I$46</definedName>
    <definedName name="_xlnm.Print_Area" localSheetId="4">CRONOGRAMA!$B$2:$W$32</definedName>
    <definedName name="_xlnm.Print_Area" localSheetId="2">'MEMÓRIA CÁLCULO'!$B$2:$K$499</definedName>
    <definedName name="_xlnm.Print_Area" localSheetId="1">ORÇAMENTO!$B$2:$I$136</definedName>
    <definedName name="_xlnm.Print_Area" localSheetId="0">RESUMO!$B$2:$D$26</definedName>
    <definedName name="_xlnm.Print_Area" localSheetId="3">'TABELA VIAS'!$B$1:$P$34</definedName>
    <definedName name="AreaTeste2">"#REF!"</definedName>
    <definedName name="AreaTeste2_1">"#REF!"</definedName>
    <definedName name="AreaTeste2_2">"#REF!"</definedName>
    <definedName name="_xlnm.Database" localSheetId="3">'[3]#REF'!$A$2:$C$9469</definedName>
    <definedName name="_xlnm.Database">'[1]#REF'!$A$2:$C$9469</definedName>
    <definedName name="BDI">[4]PLANILHA!$I:$I</definedName>
    <definedName name="C_" localSheetId="3">'[1]#REF'!#REF!</definedName>
    <definedName name="C_">'[1]#REF'!#REF!</definedName>
    <definedName name="CATALOGOS" localSheetId="3">#REF!</definedName>
    <definedName name="CATALOGOS">#REF!</definedName>
    <definedName name="CélulaInicioPlanilha_1">"#REF!"</definedName>
    <definedName name="CélulaInicioPlanilha_2">"#REF!"</definedName>
    <definedName name="CélulaResumo">"#REF!"</definedName>
    <definedName name="CélulaResumo_1">"#REF!"</definedName>
    <definedName name="CélulaResumo_2">"#REF!"</definedName>
    <definedName name="CONCATENAR" localSheetId="3">CONCATENATE('[5]SINAPI 11.2016'!$B1," ",'[5]SINAPI 11.2016'!$C1)</definedName>
    <definedName name="CONCATENAR">CONCATENATE(#REF!," ",#REF!)</definedName>
    <definedName name="CORRELAÇÃO" localSheetId="3">#REF!</definedName>
    <definedName name="CORRELAÇÃO">#REF!</definedName>
    <definedName name="Crit">[4]PLANILHA!$L:$L</definedName>
    <definedName name="d" localSheetId="3">'[1]#REF'!#REF!</definedName>
    <definedName name="d">'[1]#REF'!#REF!</definedName>
    <definedName name="EMPRESAS">OFFSET([6]Cotações!$B$25,0,0):OFFSET([6]Cotações!$H$29,-1,0)</definedName>
    <definedName name="Excel_BuiltIn_Database">'[2]#REF'!$A$2:$C$9469</definedName>
    <definedName name="INDICES">[6]Cotações!$B$22:OFFSET([6]Cotações!$I$24,-1,0)</definedName>
    <definedName name="Item">[4]PLANILHA!$B:$B</definedName>
    <definedName name="LOCALIDADE">#REF!</definedName>
    <definedName name="MATRIZ" localSheetId="3">#REF!</definedName>
    <definedName name="MATRIZ">#REF!</definedName>
    <definedName name="Meses">[4]PLANILHA!$16:$16</definedName>
    <definedName name="NCOMPOSICOES">0</definedName>
    <definedName name="NCOTACOES">0</definedName>
    <definedName name="NEMPRESAS">3</definedName>
    <definedName name="NINDICES">1</definedName>
    <definedName name="NRELATORIOS">COUNTA([6]Relatórios!$A$1:$A$65536)-2</definedName>
    <definedName name="NumerEmpresa">3</definedName>
    <definedName name="NumerIndice">1</definedName>
    <definedName name="RREMode" localSheetId="3">#REF!</definedName>
    <definedName name="RREMode">#REF!</definedName>
    <definedName name="s">'[3]#REF'!#REF!</definedName>
    <definedName name="SENHAGT" hidden="1">"PM2CAIXA"</definedName>
    <definedName name="TABLE_1" localSheetId="3">#REF!</definedName>
    <definedName name="TABLE_1">#REF!</definedName>
    <definedName name="_xlnm.Print_Titles" localSheetId="2">'MEMÓRIA CÁLCULO'!$2:$8</definedName>
    <definedName name="_xlnm.Print_Titles" localSheetId="1">ORÇAMENTO!$2:$14</definedName>
    <definedName name="Total">[4]PLANILHA!$H:$H</definedName>
    <definedName name="TOTAL1">'[1]#REF'!$H$96</definedName>
    <definedName name="TOTAL10" localSheetId="3">'[1]#REF'!#REF!</definedName>
    <definedName name="TOTAL10">'[1]#REF'!#REF!</definedName>
    <definedName name="TOTAL11" localSheetId="3">'[1]#REF'!#REF!</definedName>
    <definedName name="TOTAL11">'[1]#REF'!#REF!</definedName>
    <definedName name="TOTAL12" localSheetId="3">'[1]#REF'!#REF!</definedName>
    <definedName name="TOTAL12">'[1]#REF'!#REF!</definedName>
    <definedName name="TOTAL121">'[3]#REF'!#REF!</definedName>
    <definedName name="TOTAL13" localSheetId="3">'[1]#REF'!#REF!</definedName>
    <definedName name="TOTAL13">'[1]#REF'!#REF!</definedName>
    <definedName name="TOTAL131">'[3]#REF'!#REF!</definedName>
    <definedName name="TOTAL14">'[1]#REF'!#REF!</definedName>
    <definedName name="TOTAL15">'[1]#REF'!#REF!</definedName>
    <definedName name="TOTAL16">'[1]#REF'!#REF!</definedName>
    <definedName name="TOTAL17">'[1]#REF'!#REF!</definedName>
    <definedName name="TOTAL171">'[3]#REF'!#REF!</definedName>
    <definedName name="TOTAL18">'[1]#REF'!#REF!</definedName>
    <definedName name="TOTAL19">'[1]#REF'!#REF!</definedName>
    <definedName name="TOTAL1A" localSheetId="3">'[3]#REF'!$H$21</definedName>
    <definedName name="TOTAL1A">'[1]#REF'!$H$21</definedName>
    <definedName name="TOTAL1C" localSheetId="3">'[3]#REF'!$H$58</definedName>
    <definedName name="TOTAL1C">'[1]#REF'!$H$58</definedName>
    <definedName name="TOTAL2" localSheetId="3">'[3]#REF'!$K$96</definedName>
    <definedName name="TOTAL2">'[1]#REF'!$K$96</definedName>
    <definedName name="TOTAL2A" localSheetId="3">'[3]#REF'!$K$21</definedName>
    <definedName name="TOTAL2A">'[1]#REF'!$K$21</definedName>
    <definedName name="TOTAL3" localSheetId="3">'[3]#REF'!$O$96</definedName>
    <definedName name="TOTAL3">'[1]#REF'!$O$96</definedName>
    <definedName name="TOTAL3A" localSheetId="3">'[3]#REF'!$O$21</definedName>
    <definedName name="TOTAL3A">'[1]#REF'!$O$21</definedName>
    <definedName name="TOTAL4" localSheetId="3">'[3]#REF'!$U$96</definedName>
    <definedName name="TOTAL4">'[1]#REF'!$U$96</definedName>
    <definedName name="TOTAL4A" localSheetId="3">'[3]#REF'!$U$21</definedName>
    <definedName name="TOTAL4A">'[1]#REF'!$U$21</definedName>
    <definedName name="TOTAL5" localSheetId="3">'[3]#REF'!$Y$96</definedName>
    <definedName name="TOTAL5">'[1]#REF'!$Y$96</definedName>
    <definedName name="TOTAL5A" localSheetId="3">'[3]#REF'!$Y$21</definedName>
    <definedName name="TOTAL5A">'[1]#REF'!$Y$21</definedName>
    <definedName name="TOTAL6" localSheetId="3">'[1]#REF'!#REF!</definedName>
    <definedName name="TOTAL6">'[1]#REF'!#REF!</definedName>
    <definedName name="TOTAL6A" localSheetId="3">'[1]#REF'!#REF!</definedName>
    <definedName name="TOTAL6A">'[1]#REF'!#REF!</definedName>
    <definedName name="TOTAL7" localSheetId="3">'[1]#REF'!#REF!</definedName>
    <definedName name="TOTAL7">'[1]#REF'!#REF!</definedName>
    <definedName name="TOTAL7A" localSheetId="3">'[1]#REF'!#REF!</definedName>
    <definedName name="TOTAL7A">'[1]#REF'!#REF!</definedName>
    <definedName name="TOTAL7B">'[1]#REF'!#REF!</definedName>
    <definedName name="TOTAL7C">'[1]#REF'!#REF!</definedName>
    <definedName name="TOTAL7D">'[1]#REF'!#REF!</definedName>
    <definedName name="TOTAL7E">'[1]#REF'!#REF!</definedName>
    <definedName name="TOTAL7E1">'[3]#REF'!#REF!</definedName>
    <definedName name="TOTAL7F">'[1]#REF'!#REF!</definedName>
    <definedName name="TOTAL7G">'[1]#REF'!#REF!</definedName>
    <definedName name="TOTAL7H">'[1]#REF'!#REF!</definedName>
    <definedName name="TOTAL7I">'[1]#REF'!#REF!</definedName>
    <definedName name="TOTAL7I1">'[3]#REF'!#REF!</definedName>
    <definedName name="TOTAL7J">'[1]#REF'!#REF!</definedName>
    <definedName name="TOTAL7K">'[1]#REF'!#REF!</definedName>
    <definedName name="TOTAL7L">'[1]#REF'!#REF!</definedName>
    <definedName name="TOTAL7L1">'[3]#REF'!#REF!</definedName>
    <definedName name="TOTAL7O">'[1]#REF'!#REF!</definedName>
    <definedName name="TOTAL7O1">'[3]#REF'!#REF!</definedName>
    <definedName name="TOTAL7P">'[1]#REF'!#REF!</definedName>
    <definedName name="TOTAL7Q">'[1]#REF'!#REF!</definedName>
    <definedName name="TOTAL7R">'[1]#REF'!#REF!</definedName>
    <definedName name="TOTAL8">'[1]#REF'!#REF!</definedName>
    <definedName name="TOTAL8A">'[1]#REF'!#REF!</definedName>
    <definedName name="TOTAL8B">'[1]#REF'!#REF!</definedName>
    <definedName name="TOTAL8C">'[1]#REF'!#REF!</definedName>
    <definedName name="TOTAL8D">'[1]#REF'!#REF!</definedName>
    <definedName name="TOTAL8E">'[1]#REF'!#REF!</definedName>
    <definedName name="TOTAL8F">'[1]#REF'!#REF!</definedName>
    <definedName name="TOTAL8G">'[1]#REF'!#REF!</definedName>
    <definedName name="TOTAL8H">'[1]#REF'!#REF!</definedName>
    <definedName name="TOTAL8I">'[1]#REF'!#REF!</definedName>
    <definedName name="TOTAL8J">'[1]#REF'!#REF!</definedName>
    <definedName name="TOTAL8K">'[1]#REF'!#REF!</definedName>
    <definedName name="TOTAL8L">'[1]#REF'!#REF!</definedName>
    <definedName name="TOTAL8O">'[1]#REF'!#REF!</definedName>
    <definedName name="TOTAL8P">'[1]#REF'!#REF!</definedName>
    <definedName name="TOTAL8Q">'[1]#REF'!#REF!</definedName>
    <definedName name="TOTAL8R">'[1]#REF'!#REF!</definedName>
    <definedName name="TOTAL9">'[1]#REF'!#REF!</definedName>
    <definedName name="TOTALA">'[1]PLANILHA ATUALIZADA'!#REF!</definedName>
    <definedName name="TOTALB">'[1]PLANILHA ATUALIZADA'!#REF!</definedName>
    <definedName name="TotalBDI">[4]PLANILHA!$J:$J</definedName>
    <definedName name="TOTALC">'[1]PLANILHA ATUALIZADA'!#REF!</definedName>
    <definedName name="TOTALD">'[1]PLANILHA ATUALIZADA'!#REF!</definedName>
    <definedName name="TOTALE">'[1]PLANILHA ATUALIZADA'!#REF!</definedName>
    <definedName name="TOTALF">'[1]PLANILHA ATUALIZADA'!#REF!</definedName>
    <definedName name="TOTALG">'[1]PLANILHA ATUALIZADA'!#REF!</definedName>
    <definedName name="TOTALH">'[1]PLANILHA ATUALIZADA'!#REF!</definedName>
    <definedName name="TOTALI">'[1]PLANILHA ATUALIZADA'!#REF!</definedName>
    <definedName name="TOTALJ">'[1]PLANILHA ATUALIZADA'!#REF!</definedName>
    <definedName name="TOTALK">'[1]PLANILHA ATUALIZADA'!#REF!</definedName>
    <definedName name="TOTALL">'[1]PLANILHA ATUALIZADA'!#REF!</definedName>
    <definedName name="TOTALO">'[1]PLANILHA ATUALIZADA'!#REF!</definedName>
    <definedName name="TOTALP">'[1]PLANILHA ATUALIZADA'!#REF!</definedName>
    <definedName name="TOTALQ">'[1]PLANILHA ATUALIZADA'!#REF!</definedName>
    <definedName name="v">'[1]#REF'!#REF!</definedName>
    <definedName name="www">'[2]#REF'!#REF!</definedName>
  </definedNames>
  <calcPr calcId="15251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490" i="38" l="1"/>
  <c r="D490" i="38" s="1"/>
  <c r="J490" i="38"/>
  <c r="C485" i="38"/>
  <c r="D485" i="38" s="1"/>
  <c r="J485" i="38"/>
  <c r="A485" i="38"/>
  <c r="C480" i="38"/>
  <c r="J480" i="38"/>
  <c r="D480" i="38"/>
  <c r="A480" i="38"/>
  <c r="K476" i="38"/>
  <c r="F130" i="37" s="1"/>
  <c r="C476" i="38"/>
  <c r="D476" i="38" s="1"/>
  <c r="J476" i="38"/>
  <c r="H473" i="38"/>
  <c r="H472" i="38"/>
  <c r="J469" i="38"/>
  <c r="J466" i="38"/>
  <c r="C469" i="38"/>
  <c r="D469" i="38" s="1"/>
  <c r="K466" i="38"/>
  <c r="F128" i="37" s="1"/>
  <c r="C466" i="38"/>
  <c r="D466" i="38" s="1"/>
  <c r="A133" i="37"/>
  <c r="A132" i="37"/>
  <c r="A131" i="37"/>
  <c r="A130" i="37"/>
  <c r="A129" i="37"/>
  <c r="A128" i="37"/>
  <c r="A464" i="38"/>
  <c r="A490" i="38" l="1"/>
  <c r="A476" i="38"/>
  <c r="H474" i="38"/>
  <c r="K469" i="38" s="1"/>
  <c r="F129" i="37" s="1"/>
  <c r="A469" i="38"/>
  <c r="A466" i="38"/>
  <c r="N4" i="56" l="1"/>
  <c r="N5" i="56"/>
  <c r="N6" i="56"/>
  <c r="N7" i="56"/>
  <c r="N8" i="56"/>
  <c r="N9" i="56"/>
  <c r="N10" i="56"/>
  <c r="N11" i="56"/>
  <c r="N12" i="56"/>
  <c r="N13" i="56"/>
  <c r="N14" i="56"/>
  <c r="N15" i="56"/>
  <c r="N16" i="56"/>
  <c r="N17" i="56"/>
  <c r="N18" i="56"/>
  <c r="N19" i="56"/>
  <c r="N20" i="56"/>
  <c r="N21" i="56"/>
  <c r="N22" i="56"/>
  <c r="N23" i="56"/>
  <c r="N24" i="56"/>
  <c r="N25" i="56"/>
  <c r="N26" i="56"/>
  <c r="N27" i="56"/>
  <c r="N28" i="56"/>
  <c r="N29" i="56"/>
  <c r="N30" i="56"/>
  <c r="N31" i="56"/>
  <c r="N32" i="56"/>
  <c r="N33" i="56"/>
  <c r="N34" i="56"/>
  <c r="N35" i="56"/>
  <c r="N36" i="56"/>
  <c r="N37" i="56"/>
  <c r="N38" i="56"/>
  <c r="N39" i="56"/>
  <c r="N40" i="56"/>
  <c r="N41" i="56"/>
  <c r="N42" i="56"/>
  <c r="N43" i="56"/>
  <c r="N44" i="56"/>
  <c r="N45" i="56"/>
  <c r="N46" i="56"/>
  <c r="N47" i="56"/>
  <c r="N48" i="56"/>
  <c r="N49" i="56"/>
  <c r="N50" i="56"/>
  <c r="N51" i="56"/>
  <c r="N52" i="56"/>
  <c r="N53" i="56"/>
  <c r="N54" i="56"/>
  <c r="N55" i="56"/>
  <c r="N56" i="56"/>
  <c r="N57" i="56"/>
  <c r="N58" i="56"/>
  <c r="N59" i="56"/>
  <c r="N60" i="56"/>
  <c r="N61" i="56"/>
  <c r="N62" i="56"/>
  <c r="N63" i="56"/>
  <c r="N64" i="56"/>
  <c r="N65" i="56"/>
  <c r="N66" i="56"/>
  <c r="N67" i="56"/>
  <c r="N68" i="56"/>
  <c r="N69" i="56"/>
  <c r="N70" i="56"/>
  <c r="N71" i="56"/>
  <c r="N72" i="56"/>
  <c r="N73" i="56"/>
  <c r="N74" i="56"/>
  <c r="N75" i="56"/>
  <c r="N76" i="56"/>
  <c r="N77" i="56"/>
  <c r="N78" i="56"/>
  <c r="N79" i="56"/>
  <c r="N80" i="56"/>
  <c r="N81" i="56"/>
  <c r="N82" i="56"/>
  <c r="N83" i="56"/>
  <c r="N84" i="56"/>
  <c r="N85" i="56"/>
  <c r="N86" i="56"/>
  <c r="N87" i="56"/>
  <c r="N88" i="56"/>
  <c r="N89" i="56"/>
  <c r="N90" i="56"/>
  <c r="N91" i="56"/>
  <c r="N92" i="56"/>
  <c r="N93" i="56"/>
  <c r="N94" i="56"/>
  <c r="N95" i="56"/>
  <c r="N96" i="56"/>
  <c r="N97" i="56"/>
  <c r="N98" i="56"/>
  <c r="N99" i="56"/>
  <c r="N100" i="56"/>
  <c r="N101" i="56"/>
  <c r="N102" i="56"/>
  <c r="N103" i="56"/>
  <c r="N104" i="56"/>
  <c r="N105" i="56"/>
  <c r="N106" i="56"/>
  <c r="N107" i="56"/>
  <c r="N108" i="56"/>
  <c r="N109" i="56"/>
  <c r="N110" i="56"/>
  <c r="N111" i="56"/>
  <c r="N112" i="56"/>
  <c r="N113" i="56"/>
  <c r="N114" i="56"/>
  <c r="N115" i="56"/>
  <c r="N116" i="56"/>
  <c r="N117" i="56"/>
  <c r="N118" i="56"/>
  <c r="N119" i="56"/>
  <c r="N120" i="56"/>
  <c r="N121" i="56"/>
  <c r="N122" i="56"/>
  <c r="N123" i="56"/>
  <c r="N124" i="56"/>
  <c r="N125" i="56"/>
  <c r="N126" i="56"/>
  <c r="N127" i="56"/>
  <c r="N128" i="56"/>
  <c r="N129" i="56"/>
  <c r="N130" i="56"/>
  <c r="N131" i="56"/>
  <c r="N132" i="56"/>
  <c r="N133" i="56"/>
  <c r="N134" i="56"/>
  <c r="N135" i="56"/>
  <c r="N136" i="56"/>
  <c r="N137" i="56"/>
  <c r="N138" i="56"/>
  <c r="N139" i="56"/>
  <c r="N140" i="56"/>
  <c r="N141" i="56"/>
  <c r="N142" i="56"/>
  <c r="N143" i="56"/>
  <c r="N144" i="56"/>
  <c r="N145" i="56"/>
  <c r="N146" i="56"/>
  <c r="N147" i="56"/>
  <c r="N148" i="56"/>
  <c r="N149" i="56"/>
  <c r="N150" i="56"/>
  <c r="N151" i="56"/>
  <c r="N152" i="56"/>
  <c r="N153" i="56"/>
  <c r="N154" i="56"/>
  <c r="N155" i="56"/>
  <c r="N156" i="56"/>
  <c r="N157" i="56"/>
  <c r="N158" i="56"/>
  <c r="N159" i="56"/>
  <c r="N160" i="56"/>
  <c r="N161" i="56"/>
  <c r="N162" i="56"/>
  <c r="N163" i="56"/>
  <c r="N164" i="56"/>
  <c r="N165" i="56"/>
  <c r="N166" i="56"/>
  <c r="N167" i="56"/>
  <c r="N168" i="56"/>
  <c r="N169" i="56"/>
  <c r="N170" i="56"/>
  <c r="N171" i="56"/>
  <c r="N172" i="56"/>
  <c r="N173" i="56"/>
  <c r="N174" i="56"/>
  <c r="N175" i="56"/>
  <c r="N176" i="56"/>
  <c r="N177" i="56"/>
  <c r="N178" i="56"/>
  <c r="N179" i="56"/>
  <c r="N180" i="56"/>
  <c r="N181" i="56"/>
  <c r="N182" i="56"/>
  <c r="N183" i="56"/>
  <c r="N184" i="56"/>
  <c r="N185" i="56"/>
  <c r="N186" i="56"/>
  <c r="N187" i="56"/>
  <c r="N188" i="56"/>
  <c r="N189" i="56"/>
  <c r="N190" i="56"/>
  <c r="N191" i="56"/>
  <c r="N192" i="56"/>
  <c r="N193" i="56"/>
  <c r="N194" i="56"/>
  <c r="N195" i="56"/>
  <c r="N196" i="56"/>
  <c r="N197" i="56"/>
  <c r="N198" i="56"/>
  <c r="N199" i="56"/>
  <c r="N200" i="56"/>
  <c r="N201" i="56"/>
  <c r="N202" i="56"/>
  <c r="N203" i="56"/>
  <c r="N204" i="56"/>
  <c r="N205" i="56"/>
  <c r="N206" i="56"/>
  <c r="N207" i="56"/>
  <c r="N208" i="56"/>
  <c r="N209" i="56"/>
  <c r="N210" i="56"/>
  <c r="N211" i="56"/>
  <c r="N212" i="56"/>
  <c r="N213" i="56"/>
  <c r="N214" i="56"/>
  <c r="N215" i="56"/>
  <c r="N216" i="56"/>
  <c r="N217" i="56"/>
  <c r="N218" i="56"/>
  <c r="N219" i="56"/>
  <c r="N220" i="56"/>
  <c r="N221" i="56"/>
  <c r="N222" i="56"/>
  <c r="N223" i="56"/>
  <c r="N224" i="56"/>
  <c r="N225" i="56"/>
  <c r="N226" i="56"/>
  <c r="N227" i="56"/>
  <c r="N228" i="56"/>
  <c r="N229" i="56"/>
  <c r="N230" i="56"/>
  <c r="N231" i="56"/>
  <c r="N232" i="56"/>
  <c r="N233" i="56"/>
  <c r="N234" i="56"/>
  <c r="N235" i="56"/>
  <c r="N236" i="56"/>
  <c r="N237" i="56"/>
  <c r="N238" i="56"/>
  <c r="N239" i="56"/>
  <c r="N240" i="56"/>
  <c r="N241" i="56"/>
  <c r="N242" i="56"/>
  <c r="N243" i="56"/>
  <c r="N244" i="56"/>
  <c r="N245" i="56"/>
  <c r="N246" i="56"/>
  <c r="N247" i="56"/>
  <c r="N248" i="56"/>
  <c r="N249" i="56"/>
  <c r="N250" i="56"/>
  <c r="N251" i="56"/>
  <c r="N252" i="56"/>
  <c r="N253" i="56"/>
  <c r="N254" i="56"/>
  <c r="N255" i="56"/>
  <c r="N256" i="56"/>
  <c r="N257" i="56"/>
  <c r="N258" i="56"/>
  <c r="N259" i="56"/>
  <c r="N260" i="56"/>
  <c r="N261" i="56"/>
  <c r="N262" i="56"/>
  <c r="N263" i="56"/>
  <c r="N264" i="56"/>
  <c r="N265" i="56"/>
  <c r="N266" i="56"/>
  <c r="N267" i="56"/>
  <c r="N268" i="56"/>
  <c r="N269" i="56"/>
  <c r="N270" i="56"/>
  <c r="N271" i="56"/>
  <c r="N272" i="56"/>
  <c r="N273" i="56"/>
  <c r="N274" i="56"/>
  <c r="N275" i="56"/>
  <c r="N276" i="56"/>
  <c r="N277" i="56"/>
  <c r="N278" i="56"/>
  <c r="N279" i="56"/>
  <c r="N280" i="56"/>
  <c r="N281" i="56"/>
  <c r="N282" i="56"/>
  <c r="N283" i="56"/>
  <c r="N284" i="56"/>
  <c r="N285" i="56"/>
  <c r="N286" i="56"/>
  <c r="N287" i="56"/>
  <c r="N288" i="56"/>
  <c r="N289" i="56"/>
  <c r="N290" i="56"/>
  <c r="N291" i="56"/>
  <c r="N292" i="56"/>
  <c r="N293" i="56"/>
  <c r="N294" i="56"/>
  <c r="N295" i="56"/>
  <c r="N296" i="56"/>
  <c r="N297" i="56"/>
  <c r="N298" i="56"/>
  <c r="N299" i="56"/>
  <c r="N300" i="56"/>
  <c r="N301" i="56"/>
  <c r="N302" i="56"/>
  <c r="N303" i="56"/>
  <c r="N304" i="56"/>
  <c r="N305" i="56"/>
  <c r="N306" i="56"/>
  <c r="N307" i="56"/>
  <c r="N308" i="56"/>
  <c r="N309" i="56"/>
  <c r="N310" i="56"/>
  <c r="N311" i="56"/>
  <c r="N312" i="56"/>
  <c r="N313" i="56"/>
  <c r="N314" i="56"/>
  <c r="N315" i="56"/>
  <c r="N316" i="56"/>
  <c r="N317" i="56"/>
  <c r="N318" i="56"/>
  <c r="N319" i="56"/>
  <c r="N320" i="56"/>
  <c r="N321" i="56"/>
  <c r="N322" i="56"/>
  <c r="N323" i="56"/>
  <c r="N324" i="56"/>
  <c r="N325" i="56"/>
  <c r="N326" i="56"/>
  <c r="N327" i="56"/>
  <c r="N328" i="56"/>
  <c r="N329" i="56"/>
  <c r="N330" i="56"/>
  <c r="N331" i="56"/>
  <c r="N332" i="56"/>
  <c r="N333" i="56"/>
  <c r="N334" i="56"/>
  <c r="N335" i="56"/>
  <c r="N336" i="56"/>
  <c r="N337" i="56"/>
  <c r="N338" i="56"/>
  <c r="N339" i="56"/>
  <c r="N340" i="56"/>
  <c r="N341" i="56"/>
  <c r="N342" i="56"/>
  <c r="N343" i="56"/>
  <c r="N344" i="56"/>
  <c r="N345" i="56"/>
  <c r="N346" i="56"/>
  <c r="N347" i="56"/>
  <c r="N348" i="56"/>
  <c r="N349" i="56"/>
  <c r="N350" i="56"/>
  <c r="N351" i="56"/>
  <c r="N352" i="56"/>
  <c r="N353" i="56"/>
  <c r="N354" i="56"/>
  <c r="N355" i="56"/>
  <c r="N356" i="56"/>
  <c r="N357" i="56"/>
  <c r="N358" i="56"/>
  <c r="N359" i="56"/>
  <c r="N360" i="56"/>
  <c r="N361" i="56"/>
  <c r="N362" i="56"/>
  <c r="N363" i="56"/>
  <c r="N364" i="56"/>
  <c r="N365" i="56"/>
  <c r="N366" i="56"/>
  <c r="N367" i="56"/>
  <c r="N368" i="56"/>
  <c r="N369" i="56"/>
  <c r="N370" i="56"/>
  <c r="N371" i="56"/>
  <c r="N372" i="56"/>
  <c r="N373" i="56"/>
  <c r="N374" i="56"/>
  <c r="N375" i="56"/>
  <c r="N376" i="56"/>
  <c r="N377" i="56"/>
  <c r="N378" i="56"/>
  <c r="N379" i="56"/>
  <c r="N380" i="56"/>
  <c r="N381" i="56"/>
  <c r="N382" i="56"/>
  <c r="N383" i="56"/>
  <c r="N384" i="56"/>
  <c r="N385" i="56"/>
  <c r="N386" i="56"/>
  <c r="N387" i="56"/>
  <c r="N388" i="56"/>
  <c r="N389" i="56"/>
  <c r="N390" i="56"/>
  <c r="N391" i="56"/>
  <c r="N392" i="56"/>
  <c r="N393" i="56"/>
  <c r="N394" i="56"/>
  <c r="N395" i="56"/>
  <c r="N396" i="56"/>
  <c r="N397" i="56"/>
  <c r="N398" i="56"/>
  <c r="N399" i="56"/>
  <c r="N400" i="56"/>
  <c r="N401" i="56"/>
  <c r="N402" i="56"/>
  <c r="N403" i="56"/>
  <c r="N404" i="56"/>
  <c r="N405" i="56"/>
  <c r="N406" i="56"/>
  <c r="N407" i="56"/>
  <c r="N408" i="56"/>
  <c r="N409" i="56"/>
  <c r="N410" i="56"/>
  <c r="N411" i="56"/>
  <c r="N412" i="56"/>
  <c r="N413" i="56"/>
  <c r="N414" i="56"/>
  <c r="N415" i="56"/>
  <c r="N416" i="56"/>
  <c r="N417" i="56"/>
  <c r="N418" i="56"/>
  <c r="N419" i="56"/>
  <c r="N420" i="56"/>
  <c r="N421" i="56"/>
  <c r="N422" i="56"/>
  <c r="N423" i="56"/>
  <c r="N424" i="56"/>
  <c r="N425" i="56"/>
  <c r="N426" i="56"/>
  <c r="N427" i="56"/>
  <c r="N428" i="56"/>
  <c r="N429" i="56"/>
  <c r="N430" i="56"/>
  <c r="N431" i="56"/>
  <c r="N432" i="56"/>
  <c r="N433" i="56"/>
  <c r="N434" i="56"/>
  <c r="N435" i="56"/>
  <c r="N436" i="56"/>
  <c r="N437" i="56"/>
  <c r="N438" i="56"/>
  <c r="N439" i="56"/>
  <c r="N440" i="56"/>
  <c r="N441" i="56"/>
  <c r="N442" i="56"/>
  <c r="N443" i="56"/>
  <c r="N444" i="56"/>
  <c r="N445" i="56"/>
  <c r="N446" i="56"/>
  <c r="N447" i="56"/>
  <c r="N448" i="56"/>
  <c r="N449" i="56"/>
  <c r="N450" i="56"/>
  <c r="N451" i="56"/>
  <c r="N452" i="56"/>
  <c r="N453" i="56"/>
  <c r="N454" i="56"/>
  <c r="N455" i="56"/>
  <c r="N456" i="56"/>
  <c r="N457" i="56"/>
  <c r="N458" i="56"/>
  <c r="N459" i="56"/>
  <c r="N460" i="56"/>
  <c r="N461" i="56"/>
  <c r="N462" i="56"/>
  <c r="N463" i="56"/>
  <c r="N464" i="56"/>
  <c r="N465" i="56"/>
  <c r="N466" i="56"/>
  <c r="N467" i="56"/>
  <c r="N468" i="56"/>
  <c r="N469" i="56"/>
  <c r="N470" i="56"/>
  <c r="N471" i="56"/>
  <c r="N472" i="56"/>
  <c r="N473" i="56"/>
  <c r="N474" i="56"/>
  <c r="N475" i="56"/>
  <c r="N476" i="56"/>
  <c r="N477" i="56"/>
  <c r="N478" i="56"/>
  <c r="N479" i="56"/>
  <c r="N480" i="56"/>
  <c r="N481" i="56"/>
  <c r="N482" i="56"/>
  <c r="N483" i="56"/>
  <c r="N484" i="56"/>
  <c r="N485" i="56"/>
  <c r="N486" i="56"/>
  <c r="N487" i="56"/>
  <c r="N488" i="56"/>
  <c r="N489" i="56"/>
  <c r="N490" i="56"/>
  <c r="N491" i="56"/>
  <c r="N492" i="56"/>
  <c r="N493" i="56"/>
  <c r="N494" i="56"/>
  <c r="N495" i="56"/>
  <c r="N496" i="56"/>
  <c r="N497" i="56"/>
  <c r="N498" i="56"/>
  <c r="N499" i="56"/>
  <c r="N500" i="56"/>
  <c r="N501" i="56"/>
  <c r="N502" i="56"/>
  <c r="N503" i="56"/>
  <c r="N504" i="56"/>
  <c r="N505" i="56"/>
  <c r="N506" i="56"/>
  <c r="N507" i="56"/>
  <c r="N508" i="56"/>
  <c r="N509" i="56"/>
  <c r="N510" i="56"/>
  <c r="N511" i="56"/>
  <c r="N512" i="56"/>
  <c r="N513" i="56"/>
  <c r="N514" i="56"/>
  <c r="N515" i="56"/>
  <c r="N516" i="56"/>
  <c r="N517" i="56"/>
  <c r="N518" i="56"/>
  <c r="N519" i="56"/>
  <c r="N520" i="56"/>
  <c r="N521" i="56"/>
  <c r="N522" i="56"/>
  <c r="N523" i="56"/>
  <c r="N524" i="56"/>
  <c r="N525" i="56"/>
  <c r="N526" i="56"/>
  <c r="N527" i="56"/>
  <c r="N528" i="56"/>
  <c r="N529" i="56"/>
  <c r="N530" i="56"/>
  <c r="N531" i="56"/>
  <c r="N532" i="56"/>
  <c r="N533" i="56"/>
  <c r="N534" i="56"/>
  <c r="N535" i="56"/>
  <c r="N536" i="56"/>
  <c r="N537" i="56"/>
  <c r="N538" i="56"/>
  <c r="N539" i="56"/>
  <c r="N540" i="56"/>
  <c r="N541" i="56"/>
  <c r="N542" i="56"/>
  <c r="N543" i="56"/>
  <c r="N544" i="56"/>
  <c r="N545" i="56"/>
  <c r="N546" i="56"/>
  <c r="N547" i="56"/>
  <c r="N548" i="56"/>
  <c r="N549" i="56"/>
  <c r="N550" i="56"/>
  <c r="N551" i="56"/>
  <c r="N552" i="56"/>
  <c r="N553" i="56"/>
  <c r="N554" i="56"/>
  <c r="N555" i="56"/>
  <c r="N556" i="56"/>
  <c r="N557" i="56"/>
  <c r="N558" i="56"/>
  <c r="N559" i="56"/>
  <c r="N560" i="56"/>
  <c r="N561" i="56"/>
  <c r="N562" i="56"/>
  <c r="N563" i="56"/>
  <c r="N564" i="56"/>
  <c r="N565" i="56"/>
  <c r="N566" i="56"/>
  <c r="N567" i="56"/>
  <c r="N568" i="56"/>
  <c r="N569" i="56"/>
  <c r="N570" i="56"/>
  <c r="N571" i="56"/>
  <c r="N572" i="56"/>
  <c r="N573" i="56"/>
  <c r="N574" i="56"/>
  <c r="N575" i="56"/>
  <c r="N576" i="56"/>
  <c r="N577" i="56"/>
  <c r="N578" i="56"/>
  <c r="N579" i="56"/>
  <c r="N580" i="56"/>
  <c r="N581" i="56"/>
  <c r="N582" i="56"/>
  <c r="N583" i="56"/>
  <c r="N584" i="56"/>
  <c r="N585" i="56"/>
  <c r="N586" i="56"/>
  <c r="N587" i="56"/>
  <c r="N588" i="56"/>
  <c r="N589" i="56"/>
  <c r="N590" i="56"/>
  <c r="N591" i="56"/>
  <c r="N592" i="56"/>
  <c r="N593" i="56"/>
  <c r="N594" i="56"/>
  <c r="N595" i="56"/>
  <c r="N596" i="56"/>
  <c r="N597" i="56"/>
  <c r="N598" i="56"/>
  <c r="N599" i="56"/>
  <c r="N600" i="56"/>
  <c r="N601" i="56"/>
  <c r="N602" i="56"/>
  <c r="N603" i="56"/>
  <c r="N604" i="56"/>
  <c r="N605" i="56"/>
  <c r="N606" i="56"/>
  <c r="N607" i="56"/>
  <c r="N608" i="56"/>
  <c r="N609" i="56"/>
  <c r="N610" i="56"/>
  <c r="N611" i="56"/>
  <c r="N612" i="56"/>
  <c r="N613" i="56"/>
  <c r="N614" i="56"/>
  <c r="N615" i="56"/>
  <c r="N616" i="56"/>
  <c r="N617" i="56"/>
  <c r="N618" i="56"/>
  <c r="N619" i="56"/>
  <c r="N620" i="56"/>
  <c r="N621" i="56"/>
  <c r="N622" i="56"/>
  <c r="N623" i="56"/>
  <c r="N624" i="56"/>
  <c r="N625" i="56"/>
  <c r="N626" i="56"/>
  <c r="N627" i="56"/>
  <c r="N628" i="56"/>
  <c r="N629" i="56"/>
  <c r="N630" i="56"/>
  <c r="N631" i="56"/>
  <c r="N632" i="56"/>
  <c r="N633" i="56"/>
  <c r="N634" i="56"/>
  <c r="N635" i="56"/>
  <c r="N636" i="56"/>
  <c r="N637" i="56"/>
  <c r="N638" i="56"/>
  <c r="N639" i="56"/>
  <c r="N640" i="56"/>
  <c r="N641" i="56"/>
  <c r="N642" i="56"/>
  <c r="N643" i="56"/>
  <c r="N644" i="56"/>
  <c r="N645" i="56"/>
  <c r="N646" i="56"/>
  <c r="N647" i="56"/>
  <c r="N648" i="56"/>
  <c r="N649" i="56"/>
  <c r="N650" i="56"/>
  <c r="N651" i="56"/>
  <c r="N652" i="56"/>
  <c r="N653" i="56"/>
  <c r="N654" i="56"/>
  <c r="N655" i="56"/>
  <c r="N656" i="56"/>
  <c r="N657" i="56"/>
  <c r="N658" i="56"/>
  <c r="N659" i="56"/>
  <c r="N660" i="56"/>
  <c r="N661" i="56"/>
  <c r="N662" i="56"/>
  <c r="N663" i="56"/>
  <c r="N664" i="56"/>
  <c r="N665" i="56"/>
  <c r="N666" i="56"/>
  <c r="N667" i="56"/>
  <c r="N668" i="56"/>
  <c r="N669" i="56"/>
  <c r="N670" i="56"/>
  <c r="N671" i="56"/>
  <c r="N672" i="56"/>
  <c r="N673" i="56"/>
  <c r="N674" i="56"/>
  <c r="N675" i="56"/>
  <c r="N676" i="56"/>
  <c r="N677" i="56"/>
  <c r="N678" i="56"/>
  <c r="N679" i="56"/>
  <c r="N680" i="56"/>
  <c r="N681" i="56"/>
  <c r="N682" i="56"/>
  <c r="N683" i="56"/>
  <c r="N684" i="56"/>
  <c r="N685" i="56"/>
  <c r="N686" i="56"/>
  <c r="N687" i="56"/>
  <c r="N688" i="56"/>
  <c r="N689" i="56"/>
  <c r="N690" i="56"/>
  <c r="N691" i="56"/>
  <c r="N692" i="56"/>
  <c r="N693" i="56"/>
  <c r="N694" i="56"/>
  <c r="N695" i="56"/>
  <c r="N696" i="56"/>
  <c r="N697" i="56"/>
  <c r="N698" i="56"/>
  <c r="N699" i="56"/>
  <c r="N700" i="56"/>
  <c r="N701" i="56"/>
  <c r="N702" i="56"/>
  <c r="N703" i="56"/>
  <c r="N704" i="56"/>
  <c r="N705" i="56"/>
  <c r="N706" i="56"/>
  <c r="N707" i="56"/>
  <c r="N708" i="56"/>
  <c r="N709" i="56"/>
  <c r="N710" i="56"/>
  <c r="N711" i="56"/>
  <c r="N712" i="56"/>
  <c r="N713" i="56"/>
  <c r="N714" i="56"/>
  <c r="N715" i="56"/>
  <c r="N716" i="56"/>
  <c r="N717" i="56"/>
  <c r="N718" i="56"/>
  <c r="N719" i="56"/>
  <c r="N720" i="56"/>
  <c r="N721" i="56"/>
  <c r="N722" i="56"/>
  <c r="N723" i="56"/>
  <c r="N724" i="56"/>
  <c r="N725" i="56"/>
  <c r="N726" i="56"/>
  <c r="N727" i="56"/>
  <c r="N728" i="56"/>
  <c r="N729" i="56"/>
  <c r="N730" i="56"/>
  <c r="N731" i="56"/>
  <c r="N732" i="56"/>
  <c r="N733" i="56"/>
  <c r="N734" i="56"/>
  <c r="N735" i="56"/>
  <c r="N736" i="56"/>
  <c r="N737" i="56"/>
  <c r="N738" i="56"/>
  <c r="N739" i="56"/>
  <c r="N740" i="56"/>
  <c r="N741" i="56"/>
  <c r="N742" i="56"/>
  <c r="N743" i="56"/>
  <c r="N744" i="56"/>
  <c r="N745" i="56"/>
  <c r="N746" i="56"/>
  <c r="N747" i="56"/>
  <c r="N748" i="56"/>
  <c r="N749" i="56"/>
  <c r="N750" i="56"/>
  <c r="N751" i="56"/>
  <c r="N752" i="56"/>
  <c r="N753" i="56"/>
  <c r="N754" i="56"/>
  <c r="N755" i="56"/>
  <c r="N756" i="56"/>
  <c r="N757" i="56"/>
  <c r="N758" i="56"/>
  <c r="N759" i="56"/>
  <c r="N760" i="56"/>
  <c r="N761" i="56"/>
  <c r="N762" i="56"/>
  <c r="N763" i="56"/>
  <c r="N764" i="56"/>
  <c r="N765" i="56"/>
  <c r="N766" i="56"/>
  <c r="N767" i="56"/>
  <c r="N768" i="56"/>
  <c r="N769" i="56"/>
  <c r="N770" i="56"/>
  <c r="N771" i="56"/>
  <c r="N772" i="56"/>
  <c r="N773" i="56"/>
  <c r="N774" i="56"/>
  <c r="N775" i="56"/>
  <c r="N776" i="56"/>
  <c r="N777" i="56"/>
  <c r="N778" i="56"/>
  <c r="N779" i="56"/>
  <c r="N780" i="56"/>
  <c r="N781" i="56"/>
  <c r="N782" i="56"/>
  <c r="N783" i="56"/>
  <c r="N784" i="56"/>
  <c r="N785" i="56"/>
  <c r="N786" i="56"/>
  <c r="N787" i="56"/>
  <c r="N788" i="56"/>
  <c r="N789" i="56"/>
  <c r="N790" i="56"/>
  <c r="N791" i="56"/>
  <c r="N792" i="56"/>
  <c r="N793" i="56"/>
  <c r="N794" i="56"/>
  <c r="N795" i="56"/>
  <c r="N796" i="56"/>
  <c r="N797" i="56"/>
  <c r="N798" i="56"/>
  <c r="N799" i="56"/>
  <c r="N800" i="56"/>
  <c r="N801" i="56"/>
  <c r="N802" i="56"/>
  <c r="N803" i="56"/>
  <c r="N804" i="56"/>
  <c r="N805" i="56"/>
  <c r="N806" i="56"/>
  <c r="N807" i="56"/>
  <c r="N808" i="56"/>
  <c r="N809" i="56"/>
  <c r="N810" i="56"/>
  <c r="N811" i="56"/>
  <c r="N812" i="56"/>
  <c r="N813" i="56"/>
  <c r="N814" i="56"/>
  <c r="N815" i="56"/>
  <c r="N816" i="56"/>
  <c r="N817" i="56"/>
  <c r="N818" i="56"/>
  <c r="N819" i="56"/>
  <c r="N820" i="56"/>
  <c r="N821" i="56"/>
  <c r="N822" i="56"/>
  <c r="N823" i="56"/>
  <c r="N824" i="56"/>
  <c r="N825" i="56"/>
  <c r="N826" i="56"/>
  <c r="N827" i="56"/>
  <c r="N828" i="56"/>
  <c r="N829" i="56"/>
  <c r="N830" i="56"/>
  <c r="N831" i="56"/>
  <c r="N832" i="56"/>
  <c r="N833" i="56"/>
  <c r="N834" i="56"/>
  <c r="N835" i="56"/>
  <c r="N836" i="56"/>
  <c r="N837" i="56"/>
  <c r="N838" i="56"/>
  <c r="N839" i="56"/>
  <c r="N840" i="56"/>
  <c r="N841" i="56"/>
  <c r="N842" i="56"/>
  <c r="N843" i="56"/>
  <c r="N844" i="56"/>
  <c r="N845" i="56"/>
  <c r="N846" i="56"/>
  <c r="N847" i="56"/>
  <c r="N848" i="56"/>
  <c r="N849" i="56"/>
  <c r="N850" i="56"/>
  <c r="N851" i="56"/>
  <c r="N852" i="56"/>
  <c r="N853" i="56"/>
  <c r="N854" i="56"/>
  <c r="N855" i="56"/>
  <c r="N856" i="56"/>
  <c r="N857" i="56"/>
  <c r="N858" i="56"/>
  <c r="N859" i="56"/>
  <c r="N860" i="56"/>
  <c r="N861" i="56"/>
  <c r="N862" i="56"/>
  <c r="N863" i="56"/>
  <c r="N864" i="56"/>
  <c r="N865" i="56"/>
  <c r="N866" i="56"/>
  <c r="N867" i="56"/>
  <c r="N868" i="56"/>
  <c r="N869" i="56"/>
  <c r="N870" i="56"/>
  <c r="N871" i="56"/>
  <c r="N872" i="56"/>
  <c r="N873" i="56"/>
  <c r="N874" i="56"/>
  <c r="N875" i="56"/>
  <c r="N876" i="56"/>
  <c r="N877" i="56"/>
  <c r="N878" i="56"/>
  <c r="N879" i="56"/>
  <c r="N880" i="56"/>
  <c r="N881" i="56"/>
  <c r="N882" i="56"/>
  <c r="N883" i="56"/>
  <c r="N884" i="56"/>
  <c r="N885" i="56"/>
  <c r="N886" i="56"/>
  <c r="N887" i="56"/>
  <c r="N888" i="56"/>
  <c r="N889" i="56"/>
  <c r="N890" i="56"/>
  <c r="N891" i="56"/>
  <c r="N892" i="56"/>
  <c r="N893" i="56"/>
  <c r="N894" i="56"/>
  <c r="N895" i="56"/>
  <c r="N896" i="56"/>
  <c r="N897" i="56"/>
  <c r="N898" i="56"/>
  <c r="N899" i="56"/>
  <c r="N900" i="56"/>
  <c r="N901" i="56"/>
  <c r="N902" i="56"/>
  <c r="N903" i="56"/>
  <c r="N904" i="56"/>
  <c r="N905" i="56"/>
  <c r="N906" i="56"/>
  <c r="N907" i="56"/>
  <c r="N908" i="56"/>
  <c r="N909" i="56"/>
  <c r="N910" i="56"/>
  <c r="N911" i="56"/>
  <c r="N912" i="56"/>
  <c r="N913" i="56"/>
  <c r="N914" i="56"/>
  <c r="N915" i="56"/>
  <c r="N916" i="56"/>
  <c r="N917" i="56"/>
  <c r="N918" i="56"/>
  <c r="N919" i="56"/>
  <c r="N920" i="56"/>
  <c r="N921" i="56"/>
  <c r="N922" i="56"/>
  <c r="N923" i="56"/>
  <c r="N924" i="56"/>
  <c r="N925" i="56"/>
  <c r="N926" i="56"/>
  <c r="N927" i="56"/>
  <c r="N928" i="56"/>
  <c r="N929" i="56"/>
  <c r="N930" i="56"/>
  <c r="N931" i="56"/>
  <c r="N932" i="56"/>
  <c r="N933" i="56"/>
  <c r="N934" i="56"/>
  <c r="N935" i="56"/>
  <c r="N936" i="56"/>
  <c r="N937" i="56"/>
  <c r="N938" i="56"/>
  <c r="N939" i="56"/>
  <c r="N940" i="56"/>
  <c r="N941" i="56"/>
  <c r="N942" i="56"/>
  <c r="N943" i="56"/>
  <c r="N944" i="56"/>
  <c r="N945" i="56"/>
  <c r="N946" i="56"/>
  <c r="N947" i="56"/>
  <c r="N948" i="56"/>
  <c r="N949" i="56"/>
  <c r="N950" i="56"/>
  <c r="N951" i="56"/>
  <c r="N952" i="56"/>
  <c r="N953" i="56"/>
  <c r="N954" i="56"/>
  <c r="N955" i="56"/>
  <c r="N956" i="56"/>
  <c r="N957" i="56"/>
  <c r="N958" i="56"/>
  <c r="N959" i="56"/>
  <c r="N960" i="56"/>
  <c r="N961" i="56"/>
  <c r="N962" i="56"/>
  <c r="N963" i="56"/>
  <c r="N964" i="56"/>
  <c r="N965" i="56"/>
  <c r="N966" i="56"/>
  <c r="N967" i="56"/>
  <c r="N968" i="56"/>
  <c r="N969" i="56"/>
  <c r="N970" i="56"/>
  <c r="N971" i="56"/>
  <c r="N972" i="56"/>
  <c r="N973" i="56"/>
  <c r="N974" i="56"/>
  <c r="N975" i="56"/>
  <c r="N976" i="56"/>
  <c r="N977" i="56"/>
  <c r="N978" i="56"/>
  <c r="N979" i="56"/>
  <c r="N980" i="56"/>
  <c r="N981" i="56"/>
  <c r="N982" i="56"/>
  <c r="N983" i="56"/>
  <c r="N984" i="56"/>
  <c r="N985" i="56"/>
  <c r="N986" i="56"/>
  <c r="N987" i="56"/>
  <c r="N988" i="56"/>
  <c r="N989" i="56"/>
  <c r="N990" i="56"/>
  <c r="N991" i="56"/>
  <c r="N992" i="56"/>
  <c r="N993" i="56"/>
  <c r="N994" i="56"/>
  <c r="N995" i="56"/>
  <c r="N996" i="56"/>
  <c r="N997" i="56"/>
  <c r="N998" i="56"/>
  <c r="N999" i="56"/>
  <c r="N1000" i="56"/>
  <c r="N1001" i="56"/>
  <c r="N1002" i="56"/>
  <c r="N1003" i="56"/>
  <c r="N1004" i="56"/>
  <c r="N1005" i="56"/>
  <c r="N1006" i="56"/>
  <c r="N1007" i="56"/>
  <c r="N1008" i="56"/>
  <c r="N1009" i="56"/>
  <c r="N1010" i="56"/>
  <c r="N1011" i="56"/>
  <c r="N1012" i="56"/>
  <c r="N1013" i="56"/>
  <c r="N1014" i="56"/>
  <c r="N1015" i="56"/>
  <c r="N1016" i="56"/>
  <c r="N1017" i="56"/>
  <c r="N1018" i="56"/>
  <c r="N1019" i="56"/>
  <c r="N1020" i="56"/>
  <c r="N1021" i="56"/>
  <c r="N1022" i="56"/>
  <c r="N1023" i="56"/>
  <c r="N1024" i="56"/>
  <c r="N1025" i="56"/>
  <c r="N1026" i="56"/>
  <c r="N1027" i="56"/>
  <c r="N1028" i="56"/>
  <c r="N1029" i="56"/>
  <c r="N1030" i="56"/>
  <c r="N1031" i="56"/>
  <c r="N1032" i="56"/>
  <c r="N1033" i="56"/>
  <c r="N1034" i="56"/>
  <c r="N1035" i="56"/>
  <c r="N1036" i="56"/>
  <c r="N1037" i="56"/>
  <c r="N1038" i="56"/>
  <c r="N1039" i="56"/>
  <c r="N1040" i="56"/>
  <c r="N1041" i="56"/>
  <c r="N1042" i="56"/>
  <c r="N1043" i="56"/>
  <c r="N1044" i="56"/>
  <c r="N1045" i="56"/>
  <c r="N1046" i="56"/>
  <c r="N1047" i="56"/>
  <c r="N1048" i="56"/>
  <c r="N1049" i="56"/>
  <c r="N1050" i="56"/>
  <c r="N1051" i="56"/>
  <c r="N1052" i="56"/>
  <c r="N1053" i="56"/>
  <c r="N1054" i="56"/>
  <c r="N1055" i="56"/>
  <c r="N1056" i="56"/>
  <c r="N1057" i="56"/>
  <c r="N1058" i="56"/>
  <c r="N1059" i="56"/>
  <c r="N1060" i="56"/>
  <c r="N1061" i="56"/>
  <c r="N1062" i="56"/>
  <c r="N1063" i="56"/>
  <c r="N1064" i="56"/>
  <c r="N1065" i="56"/>
  <c r="N1066" i="56"/>
  <c r="N1067" i="56"/>
  <c r="N1068" i="56"/>
  <c r="N1069" i="56"/>
  <c r="N1070" i="56"/>
  <c r="N1071" i="56"/>
  <c r="N1072" i="56"/>
  <c r="N1073" i="56"/>
  <c r="N1074" i="56"/>
  <c r="N1075" i="56"/>
  <c r="N1076" i="56"/>
  <c r="N1077" i="56"/>
  <c r="N1078" i="56"/>
  <c r="N1079" i="56"/>
  <c r="N1080" i="56"/>
  <c r="N1081" i="56"/>
  <c r="N1082" i="56"/>
  <c r="N1083" i="56"/>
  <c r="N1084" i="56"/>
  <c r="N1085" i="56"/>
  <c r="N1086" i="56"/>
  <c r="N1087" i="56"/>
  <c r="N1088" i="56"/>
  <c r="N1089" i="56"/>
  <c r="N1090" i="56"/>
  <c r="N1091" i="56"/>
  <c r="N1092" i="56"/>
  <c r="N1093" i="56"/>
  <c r="N1094" i="56"/>
  <c r="N1095" i="56"/>
  <c r="N1096" i="56"/>
  <c r="N1097" i="56"/>
  <c r="N1098" i="56"/>
  <c r="N1099" i="56"/>
  <c r="N1100" i="56"/>
  <c r="N1101" i="56"/>
  <c r="N1102" i="56"/>
  <c r="N1103" i="56"/>
  <c r="N1104" i="56"/>
  <c r="N1105" i="56"/>
  <c r="N1106" i="56"/>
  <c r="N1107" i="56"/>
  <c r="N1108" i="56"/>
  <c r="N1109" i="56"/>
  <c r="N1110" i="56"/>
  <c r="N1111" i="56"/>
  <c r="N1112" i="56"/>
  <c r="N1113" i="56"/>
  <c r="N1114" i="56"/>
  <c r="N1115" i="56"/>
  <c r="N1116" i="56"/>
  <c r="N1117" i="56"/>
  <c r="N1118" i="56"/>
  <c r="N1119" i="56"/>
  <c r="N1120" i="56"/>
  <c r="N1121" i="56"/>
  <c r="N1122" i="56"/>
  <c r="N1123" i="56"/>
  <c r="N1124" i="56"/>
  <c r="N1125" i="56"/>
  <c r="N1126" i="56"/>
  <c r="N1127" i="56"/>
  <c r="N1128" i="56"/>
  <c r="N1129" i="56"/>
  <c r="N1130" i="56"/>
  <c r="N1131" i="56"/>
  <c r="N1132" i="56"/>
  <c r="N1133" i="56"/>
  <c r="N1134" i="56"/>
  <c r="N1135" i="56"/>
  <c r="N1136" i="56"/>
  <c r="N1137" i="56"/>
  <c r="N1138" i="56"/>
  <c r="N1139" i="56"/>
  <c r="N1140" i="56"/>
  <c r="N1141" i="56"/>
  <c r="N1142" i="56"/>
  <c r="N1143" i="56"/>
  <c r="N1144" i="56"/>
  <c r="N1145" i="56"/>
  <c r="N1146" i="56"/>
  <c r="N1147" i="56"/>
  <c r="N1148" i="56"/>
  <c r="N1149" i="56"/>
  <c r="N1150" i="56"/>
  <c r="N1151" i="56"/>
  <c r="N1152" i="56"/>
  <c r="N1153" i="56"/>
  <c r="N1154" i="56"/>
  <c r="N1155" i="56"/>
  <c r="N1156" i="56"/>
  <c r="N1157" i="56"/>
  <c r="N1158" i="56"/>
  <c r="N1159" i="56"/>
  <c r="N1160" i="56"/>
  <c r="N1161" i="56"/>
  <c r="N1162" i="56"/>
  <c r="N1163" i="56"/>
  <c r="N1164" i="56"/>
  <c r="N1165" i="56"/>
  <c r="N1166" i="56"/>
  <c r="N1167" i="56"/>
  <c r="N1168" i="56"/>
  <c r="N1169" i="56"/>
  <c r="N1170" i="56"/>
  <c r="N1171" i="56"/>
  <c r="N1172" i="56"/>
  <c r="N1173" i="56"/>
  <c r="N1174" i="56"/>
  <c r="N1175" i="56"/>
  <c r="N1176" i="56"/>
  <c r="N1177" i="56"/>
  <c r="N1178" i="56"/>
  <c r="N1179" i="56"/>
  <c r="N1180" i="56"/>
  <c r="N1181" i="56"/>
  <c r="N1182" i="56"/>
  <c r="N1183" i="56"/>
  <c r="N1184" i="56"/>
  <c r="N1185" i="56"/>
  <c r="N1186" i="56"/>
  <c r="N1187" i="56"/>
  <c r="N1188" i="56"/>
  <c r="N1189" i="56"/>
  <c r="N1190" i="56"/>
  <c r="N1191" i="56"/>
  <c r="N1192" i="56"/>
  <c r="N1193" i="56"/>
  <c r="N1194" i="56"/>
  <c r="N1195" i="56"/>
  <c r="N1196" i="56"/>
  <c r="N1197" i="56"/>
  <c r="N1198" i="56"/>
  <c r="N1199" i="56"/>
  <c r="N1200" i="56"/>
  <c r="N1201" i="56"/>
  <c r="N1202" i="56"/>
  <c r="N1203" i="56"/>
  <c r="N1204" i="56"/>
  <c r="N1205" i="56"/>
  <c r="N1206" i="56"/>
  <c r="N1207" i="56"/>
  <c r="N1208" i="56"/>
  <c r="N1209" i="56"/>
  <c r="N1210" i="56"/>
  <c r="N1211" i="56"/>
  <c r="N1212" i="56"/>
  <c r="N1213" i="56"/>
  <c r="N1214" i="56"/>
  <c r="N1215" i="56"/>
  <c r="N1216" i="56"/>
  <c r="N1217" i="56"/>
  <c r="N1218" i="56"/>
  <c r="N1219" i="56"/>
  <c r="N1220" i="56"/>
  <c r="N1221" i="56"/>
  <c r="N1222" i="56"/>
  <c r="N1223" i="56"/>
  <c r="N1224" i="56"/>
  <c r="N1225" i="56"/>
  <c r="N1226" i="56"/>
  <c r="N1227" i="56"/>
  <c r="N1228" i="56"/>
  <c r="N1229" i="56"/>
  <c r="N1230" i="56"/>
  <c r="N1231" i="56"/>
  <c r="N1232" i="56"/>
  <c r="N1233" i="56"/>
  <c r="N1234" i="56"/>
  <c r="N1235" i="56"/>
  <c r="N1236" i="56"/>
  <c r="N1237" i="56"/>
  <c r="N1238" i="56"/>
  <c r="N1239" i="56"/>
  <c r="N1240" i="56"/>
  <c r="N1241" i="56"/>
  <c r="N1242" i="56"/>
  <c r="N1243" i="56"/>
  <c r="N1244" i="56"/>
  <c r="N1245" i="56"/>
  <c r="N1246" i="56"/>
  <c r="N1247" i="56"/>
  <c r="N1248" i="56"/>
  <c r="N1249" i="56"/>
  <c r="N1250" i="56"/>
  <c r="N1251" i="56"/>
  <c r="N1252" i="56"/>
  <c r="N1253" i="56"/>
  <c r="N1254" i="56"/>
  <c r="N1255" i="56"/>
  <c r="N1256" i="56"/>
  <c r="N1257" i="56"/>
  <c r="N1258" i="56"/>
  <c r="N1259" i="56"/>
  <c r="N1260" i="56"/>
  <c r="N1261" i="56"/>
  <c r="N1262" i="56"/>
  <c r="N1263" i="56"/>
  <c r="N1264" i="56"/>
  <c r="N1265" i="56"/>
  <c r="N1266" i="56"/>
  <c r="N1267" i="56"/>
  <c r="N1268" i="56"/>
  <c r="N1269" i="56"/>
  <c r="N1270" i="56"/>
  <c r="N1271" i="56"/>
  <c r="N1272" i="56"/>
  <c r="N1273" i="56"/>
  <c r="N1274" i="56"/>
  <c r="N1275" i="56"/>
  <c r="N1276" i="56"/>
  <c r="N1277" i="56"/>
  <c r="N1278" i="56"/>
  <c r="N1279" i="56"/>
  <c r="N1280" i="56"/>
  <c r="N1281" i="56"/>
  <c r="N1282" i="56"/>
  <c r="N1283" i="56"/>
  <c r="N1284" i="56"/>
  <c r="N1285" i="56"/>
  <c r="N1286" i="56"/>
  <c r="N1287" i="56"/>
  <c r="N1288" i="56"/>
  <c r="N1289" i="56"/>
  <c r="N1290" i="56"/>
  <c r="N1291" i="56"/>
  <c r="N1292" i="56"/>
  <c r="N1293" i="56"/>
  <c r="N1294" i="56"/>
  <c r="N1295" i="56"/>
  <c r="N1296" i="56"/>
  <c r="N1297" i="56"/>
  <c r="N1298" i="56"/>
  <c r="N1299" i="56"/>
  <c r="N1300" i="56"/>
  <c r="N1301" i="56"/>
  <c r="N1302" i="56"/>
  <c r="N1303" i="56"/>
  <c r="N1304" i="56"/>
  <c r="N1305" i="56"/>
  <c r="N1306" i="56"/>
  <c r="N1307" i="56"/>
  <c r="N1308" i="56"/>
  <c r="N1309" i="56"/>
  <c r="N1310" i="56"/>
  <c r="N1311" i="56"/>
  <c r="N1312" i="56"/>
  <c r="N1313" i="56"/>
  <c r="N1314" i="56"/>
  <c r="N1315" i="56"/>
  <c r="N1316" i="56"/>
  <c r="N1317" i="56"/>
  <c r="N1318" i="56"/>
  <c r="N1319" i="56"/>
  <c r="N1320" i="56"/>
  <c r="N1321" i="56"/>
  <c r="N1322" i="56"/>
  <c r="N1323" i="56"/>
  <c r="N1324" i="56"/>
  <c r="N1325" i="56"/>
  <c r="N1326" i="56"/>
  <c r="N1327" i="56"/>
  <c r="N1328" i="56"/>
  <c r="N1329" i="56"/>
  <c r="N1330" i="56"/>
  <c r="N1331" i="56"/>
  <c r="N1332" i="56"/>
  <c r="N1333" i="56"/>
  <c r="N1334" i="56"/>
  <c r="N1335" i="56"/>
  <c r="N1336" i="56"/>
  <c r="N1337" i="56"/>
  <c r="N1338" i="56"/>
  <c r="N1339" i="56"/>
  <c r="N1340" i="56"/>
  <c r="N1341" i="56"/>
  <c r="N1342" i="56"/>
  <c r="N1343" i="56"/>
  <c r="N1344" i="56"/>
  <c r="N1345" i="56"/>
  <c r="N1346" i="56"/>
  <c r="N1347" i="56"/>
  <c r="N1348" i="56"/>
  <c r="N1349" i="56"/>
  <c r="N1350" i="56"/>
  <c r="N1351" i="56"/>
  <c r="N1352" i="56"/>
  <c r="N1353" i="56"/>
  <c r="N1354" i="56"/>
  <c r="N1355" i="56"/>
  <c r="N1356" i="56"/>
  <c r="N1357" i="56"/>
  <c r="N1358" i="56"/>
  <c r="N1359" i="56"/>
  <c r="N1360" i="56"/>
  <c r="N1361" i="56"/>
  <c r="N1362" i="56"/>
  <c r="N1363" i="56"/>
  <c r="N1364" i="56"/>
  <c r="N1365" i="56"/>
  <c r="N1366" i="56"/>
  <c r="N1367" i="56"/>
  <c r="N1368" i="56"/>
  <c r="N1369" i="56"/>
  <c r="N1370" i="56"/>
  <c r="N1371" i="56"/>
  <c r="N1372" i="56"/>
  <c r="N1373" i="56"/>
  <c r="N1374" i="56"/>
  <c r="N1375" i="56"/>
  <c r="N1376" i="56"/>
  <c r="N1377" i="56"/>
  <c r="N1378" i="56"/>
  <c r="N1379" i="56"/>
  <c r="N1380" i="56"/>
  <c r="N1381" i="56"/>
  <c r="N1382" i="56"/>
  <c r="N1383" i="56"/>
  <c r="N1384" i="56"/>
  <c r="N1385" i="56"/>
  <c r="N1386" i="56"/>
  <c r="N1387" i="56"/>
  <c r="N1388" i="56"/>
  <c r="N1389" i="56"/>
  <c r="N1390" i="56"/>
  <c r="N1391" i="56"/>
  <c r="N1392" i="56"/>
  <c r="N1393" i="56"/>
  <c r="N1394" i="56"/>
  <c r="N1395" i="56"/>
  <c r="N1396" i="56"/>
  <c r="N1397" i="56"/>
  <c r="N1398" i="56"/>
  <c r="N1399" i="56"/>
  <c r="N1400" i="56"/>
  <c r="N1401" i="56"/>
  <c r="N1402" i="56"/>
  <c r="N1403" i="56"/>
  <c r="N1404" i="56"/>
  <c r="N1405" i="56"/>
  <c r="N1406" i="56"/>
  <c r="N1407" i="56"/>
  <c r="N1408" i="56"/>
  <c r="N1409" i="56"/>
  <c r="N1410" i="56"/>
  <c r="N1411" i="56"/>
  <c r="N1412" i="56"/>
  <c r="N1413" i="56"/>
  <c r="N1414" i="56"/>
  <c r="N1415" i="56"/>
  <c r="N1416" i="56"/>
  <c r="N1417" i="56"/>
  <c r="N1418" i="56"/>
  <c r="N1419" i="56"/>
  <c r="N1420" i="56"/>
  <c r="N1421" i="56"/>
  <c r="N1422" i="56"/>
  <c r="N1423" i="56"/>
  <c r="N1424" i="56"/>
  <c r="N1425" i="56"/>
  <c r="N1426" i="56"/>
  <c r="N1427" i="56"/>
  <c r="N1428" i="56"/>
  <c r="N1429" i="56"/>
  <c r="N1430" i="56"/>
  <c r="N1431" i="56"/>
  <c r="N1432" i="56"/>
  <c r="N1433" i="56"/>
  <c r="N1434" i="56"/>
  <c r="N1435" i="56"/>
  <c r="N1436" i="56"/>
  <c r="N1437" i="56"/>
  <c r="N1438" i="56"/>
  <c r="N1439" i="56"/>
  <c r="N1440" i="56"/>
  <c r="N1441" i="56"/>
  <c r="N1442" i="56"/>
  <c r="N1443" i="56"/>
  <c r="N1444" i="56"/>
  <c r="N1445" i="56"/>
  <c r="N1446" i="56"/>
  <c r="N1447" i="56"/>
  <c r="N1448" i="56"/>
  <c r="N1449" i="56"/>
  <c r="N1450" i="56"/>
  <c r="N1451" i="56"/>
  <c r="N1452" i="56"/>
  <c r="N1453" i="56"/>
  <c r="N1454" i="56"/>
  <c r="N1455" i="56"/>
  <c r="N1456" i="56"/>
  <c r="N1457" i="56"/>
  <c r="N1458" i="56"/>
  <c r="N1459" i="56"/>
  <c r="N1460" i="56"/>
  <c r="N1461" i="56"/>
  <c r="N1462" i="56"/>
  <c r="N1463" i="56"/>
  <c r="N1464" i="56"/>
  <c r="N1465" i="56"/>
  <c r="N1466" i="56"/>
  <c r="N1467" i="56"/>
  <c r="N1468" i="56"/>
  <c r="N1469" i="56"/>
  <c r="N1470" i="56"/>
  <c r="N1471" i="56"/>
  <c r="N1472" i="56"/>
  <c r="N1473" i="56"/>
  <c r="N1474" i="56"/>
  <c r="N1475" i="56"/>
  <c r="N1476" i="56"/>
  <c r="N1477" i="56"/>
  <c r="N1478" i="56"/>
  <c r="N1479" i="56"/>
  <c r="N1480" i="56"/>
  <c r="N1481" i="56"/>
  <c r="N1482" i="56"/>
  <c r="N1483" i="56"/>
  <c r="N1484" i="56"/>
  <c r="N1485" i="56"/>
  <c r="N1486" i="56"/>
  <c r="N1487" i="56"/>
  <c r="N1488" i="56"/>
  <c r="N1489" i="56"/>
  <c r="N1490" i="56"/>
  <c r="N1491" i="56"/>
  <c r="N1492" i="56"/>
  <c r="N1493" i="56"/>
  <c r="N1494" i="56"/>
  <c r="N1495" i="56"/>
  <c r="N1496" i="56"/>
  <c r="N1497" i="56"/>
  <c r="N1498" i="56"/>
  <c r="N1499" i="56"/>
  <c r="N1500" i="56"/>
  <c r="N1501" i="56"/>
  <c r="N1502" i="56"/>
  <c r="N1503" i="56"/>
  <c r="N1504" i="56"/>
  <c r="N1505" i="56"/>
  <c r="N1506" i="56"/>
  <c r="N1507" i="56"/>
  <c r="N1508" i="56"/>
  <c r="N1509" i="56"/>
  <c r="N1510" i="56"/>
  <c r="N1511" i="56"/>
  <c r="N1512" i="56"/>
  <c r="N1513" i="56"/>
  <c r="N1514" i="56"/>
  <c r="N1515" i="56"/>
  <c r="N1516" i="56"/>
  <c r="N1517" i="56"/>
  <c r="N1518" i="56"/>
  <c r="N1519" i="56"/>
  <c r="N1520" i="56"/>
  <c r="N1521" i="56"/>
  <c r="N1522" i="56"/>
  <c r="N1523" i="56"/>
  <c r="N1524" i="56"/>
  <c r="N1525" i="56"/>
  <c r="N1526" i="56"/>
  <c r="N1527" i="56"/>
  <c r="N1528" i="56"/>
  <c r="N1529" i="56"/>
  <c r="N1530" i="56"/>
  <c r="N1531" i="56"/>
  <c r="N1532" i="56"/>
  <c r="N1533" i="56"/>
  <c r="N1534" i="56"/>
  <c r="N1535" i="56"/>
  <c r="N1536" i="56"/>
  <c r="N1537" i="56"/>
  <c r="N1538" i="56"/>
  <c r="N1539" i="56"/>
  <c r="N1540" i="56"/>
  <c r="N1541" i="56"/>
  <c r="N1542" i="56"/>
  <c r="N1543" i="56"/>
  <c r="N1544" i="56"/>
  <c r="N1545" i="56"/>
  <c r="N1546" i="56"/>
  <c r="N1547" i="56"/>
  <c r="N1548" i="56"/>
  <c r="N1549" i="56"/>
  <c r="N1550" i="56"/>
  <c r="N1551" i="56"/>
  <c r="N1552" i="56"/>
  <c r="N1553" i="56"/>
  <c r="N1554" i="56"/>
  <c r="N1555" i="56"/>
  <c r="N1556" i="56"/>
  <c r="N1557" i="56"/>
  <c r="N1558" i="56"/>
  <c r="N1559" i="56"/>
  <c r="N1560" i="56"/>
  <c r="N1561" i="56"/>
  <c r="N1562" i="56"/>
  <c r="N1563" i="56"/>
  <c r="N1564" i="56"/>
  <c r="N1565" i="56"/>
  <c r="N1566" i="56"/>
  <c r="N1567" i="56"/>
  <c r="N1568" i="56"/>
  <c r="N1569" i="56"/>
  <c r="N1570" i="56"/>
  <c r="N1571" i="56"/>
  <c r="N1572" i="56"/>
  <c r="N1573" i="56"/>
  <c r="N1574" i="56"/>
  <c r="N1575" i="56"/>
  <c r="N1576" i="56"/>
  <c r="N1577" i="56"/>
  <c r="N1578" i="56"/>
  <c r="N1579" i="56"/>
  <c r="N1580" i="56"/>
  <c r="N1581" i="56"/>
  <c r="N1582" i="56"/>
  <c r="N1583" i="56"/>
  <c r="N1584" i="56"/>
  <c r="N1585" i="56"/>
  <c r="N1586" i="56"/>
  <c r="N1587" i="56"/>
  <c r="N1588" i="56"/>
  <c r="N1589" i="56"/>
  <c r="N1590" i="56"/>
  <c r="N1591" i="56"/>
  <c r="N1592" i="56"/>
  <c r="N1593" i="56"/>
  <c r="N1594" i="56"/>
  <c r="N1595" i="56"/>
  <c r="N1596" i="56"/>
  <c r="N1597" i="56"/>
  <c r="N1598" i="56"/>
  <c r="N1599" i="56"/>
  <c r="N1600" i="56"/>
  <c r="N1601" i="56"/>
  <c r="N1602" i="56"/>
  <c r="N1603" i="56"/>
  <c r="N1604" i="56"/>
  <c r="N1605" i="56"/>
  <c r="N1606" i="56"/>
  <c r="N1607" i="56"/>
  <c r="N1608" i="56"/>
  <c r="N1609" i="56"/>
  <c r="N1610" i="56"/>
  <c r="N1611" i="56"/>
  <c r="N1612" i="56"/>
  <c r="N1613" i="56"/>
  <c r="N1614" i="56"/>
  <c r="N1615" i="56"/>
  <c r="N1616" i="56"/>
  <c r="N1617" i="56"/>
  <c r="N1618" i="56"/>
  <c r="N1619" i="56"/>
  <c r="N1620" i="56"/>
  <c r="N1621" i="56"/>
  <c r="N1622" i="56"/>
  <c r="N1623" i="56"/>
  <c r="N1624" i="56"/>
  <c r="N1625" i="56"/>
  <c r="N1626" i="56"/>
  <c r="N1627" i="56"/>
  <c r="N1628" i="56"/>
  <c r="N1629" i="56"/>
  <c r="N1630" i="56"/>
  <c r="N1631" i="56"/>
  <c r="N1632" i="56"/>
  <c r="N1633" i="56"/>
  <c r="N1634" i="56"/>
  <c r="N1635" i="56"/>
  <c r="N1636" i="56"/>
  <c r="N1637" i="56"/>
  <c r="N1638" i="56"/>
  <c r="N1639" i="56"/>
  <c r="N1640" i="56"/>
  <c r="N1641" i="56"/>
  <c r="N1642" i="56"/>
  <c r="N1643" i="56"/>
  <c r="N1644" i="56"/>
  <c r="N1645" i="56"/>
  <c r="N1646" i="56"/>
  <c r="N1647" i="56"/>
  <c r="N1648" i="56"/>
  <c r="N1649" i="56"/>
  <c r="N1650" i="56"/>
  <c r="N1651" i="56"/>
  <c r="N1652" i="56"/>
  <c r="N1653" i="56"/>
  <c r="N1654" i="56"/>
  <c r="N1655" i="56"/>
  <c r="N1656" i="56"/>
  <c r="N1657" i="56"/>
  <c r="N1658" i="56"/>
  <c r="N1659" i="56"/>
  <c r="N1660" i="56"/>
  <c r="N1661" i="56"/>
  <c r="N1662" i="56"/>
  <c r="N1663" i="56"/>
  <c r="N1664" i="56"/>
  <c r="N1665" i="56"/>
  <c r="N1666" i="56"/>
  <c r="N1667" i="56"/>
  <c r="N1668" i="56"/>
  <c r="N1669" i="56"/>
  <c r="N1670" i="56"/>
  <c r="N1671" i="56"/>
  <c r="N1672" i="56"/>
  <c r="N1673" i="56"/>
  <c r="N1674" i="56"/>
  <c r="N1675" i="56"/>
  <c r="N1676" i="56"/>
  <c r="N1677" i="56"/>
  <c r="N1678" i="56"/>
  <c r="N1679" i="56"/>
  <c r="N1680" i="56"/>
  <c r="N1681" i="56"/>
  <c r="N1682" i="56"/>
  <c r="N1683" i="56"/>
  <c r="N1684" i="56"/>
  <c r="N1685" i="56"/>
  <c r="N1686" i="56"/>
  <c r="N1687" i="56"/>
  <c r="N1688" i="56"/>
  <c r="N1689" i="56"/>
  <c r="N1690" i="56"/>
  <c r="N1691" i="56"/>
  <c r="N1692" i="56"/>
  <c r="N1693" i="56"/>
  <c r="N1694" i="56"/>
  <c r="N1695" i="56"/>
  <c r="N1696" i="56"/>
  <c r="N1697" i="56"/>
  <c r="N1698" i="56"/>
  <c r="N1699" i="56"/>
  <c r="N1700" i="56"/>
  <c r="N1701" i="56"/>
  <c r="N1702" i="56"/>
  <c r="N1703" i="56"/>
  <c r="N1704" i="56"/>
  <c r="N1705" i="56"/>
  <c r="N1706" i="56"/>
  <c r="N1707" i="56"/>
  <c r="N1708" i="56"/>
  <c r="N1709" i="56"/>
  <c r="N1710" i="56"/>
  <c r="N1711" i="56"/>
  <c r="N1712" i="56"/>
  <c r="N1713" i="56"/>
  <c r="N1714" i="56"/>
  <c r="N1715" i="56"/>
  <c r="N1716" i="56"/>
  <c r="N1717" i="56"/>
  <c r="N1718" i="56"/>
  <c r="N1719" i="56"/>
  <c r="N1720" i="56"/>
  <c r="N1721" i="56"/>
  <c r="N1722" i="56"/>
  <c r="N1723" i="56"/>
  <c r="N1724" i="56"/>
  <c r="N1725" i="56"/>
  <c r="N1726" i="56"/>
  <c r="N1727" i="56"/>
  <c r="N1728" i="56"/>
  <c r="N1729" i="56"/>
  <c r="N1730" i="56"/>
  <c r="N1731" i="56"/>
  <c r="N1732" i="56"/>
  <c r="N1733" i="56"/>
  <c r="N1734" i="56"/>
  <c r="N1735" i="56"/>
  <c r="N1736" i="56"/>
  <c r="N1737" i="56"/>
  <c r="N1738" i="56"/>
  <c r="N1739" i="56"/>
  <c r="N1740" i="56"/>
  <c r="N1741" i="56"/>
  <c r="N1742" i="56"/>
  <c r="N1743" i="56"/>
  <c r="N1744" i="56"/>
  <c r="N1745" i="56"/>
  <c r="N1746" i="56"/>
  <c r="N1747" i="56"/>
  <c r="N1748" i="56"/>
  <c r="N1749" i="56"/>
  <c r="N1750" i="56"/>
  <c r="N1751" i="56"/>
  <c r="N1752" i="56"/>
  <c r="N1753" i="56"/>
  <c r="N1754" i="56"/>
  <c r="N1755" i="56"/>
  <c r="N1756" i="56"/>
  <c r="N1757" i="56"/>
  <c r="N1758" i="56"/>
  <c r="N1759" i="56"/>
  <c r="N1760" i="56"/>
  <c r="N1761" i="56"/>
  <c r="N1762" i="56"/>
  <c r="N1763" i="56"/>
  <c r="N1764" i="56"/>
  <c r="N1765" i="56"/>
  <c r="N1766" i="56"/>
  <c r="N1767" i="56"/>
  <c r="N1768" i="56"/>
  <c r="N1769" i="56"/>
  <c r="N1770" i="56"/>
  <c r="N1771" i="56"/>
  <c r="N1772" i="56"/>
  <c r="N1773" i="56"/>
  <c r="N1774" i="56"/>
  <c r="N1775" i="56"/>
  <c r="N1776" i="56"/>
  <c r="N1777" i="56"/>
  <c r="N1778" i="56"/>
  <c r="N1779" i="56"/>
  <c r="N1780" i="56"/>
  <c r="N1781" i="56"/>
  <c r="N1782" i="56"/>
  <c r="N1783" i="56"/>
  <c r="N1784" i="56"/>
  <c r="N1785" i="56"/>
  <c r="N1786" i="56"/>
  <c r="N1787" i="56"/>
  <c r="N1788" i="56"/>
  <c r="N1789" i="56"/>
  <c r="N1790" i="56"/>
  <c r="N1791" i="56"/>
  <c r="N1792" i="56"/>
  <c r="N1793" i="56"/>
  <c r="N1794" i="56"/>
  <c r="N1795" i="56"/>
  <c r="N1796" i="56"/>
  <c r="N1797" i="56"/>
  <c r="N1798" i="56"/>
  <c r="N1799" i="56"/>
  <c r="N1800" i="56"/>
  <c r="N1801" i="56"/>
  <c r="N1802" i="56"/>
  <c r="N1803" i="56"/>
  <c r="N1804" i="56"/>
  <c r="N1805" i="56"/>
  <c r="N1806" i="56"/>
  <c r="N1807" i="56"/>
  <c r="N1808" i="56"/>
  <c r="N1809" i="56"/>
  <c r="N1810" i="56"/>
  <c r="N1811" i="56"/>
  <c r="N1812" i="56"/>
  <c r="N1813" i="56"/>
  <c r="N1814" i="56"/>
  <c r="N1815" i="56"/>
  <c r="N1816" i="56"/>
  <c r="N1817" i="56"/>
  <c r="N1818" i="56"/>
  <c r="N1819" i="56"/>
  <c r="N1820" i="56"/>
  <c r="N1821" i="56"/>
  <c r="N1822" i="56"/>
  <c r="N1823" i="56"/>
  <c r="N1824" i="56"/>
  <c r="N1825" i="56"/>
  <c r="N1826" i="56"/>
  <c r="N1827" i="56"/>
  <c r="N1828" i="56"/>
  <c r="N1829" i="56"/>
  <c r="N1830" i="56"/>
  <c r="N1831" i="56"/>
  <c r="N1832" i="56"/>
  <c r="N1833" i="56"/>
  <c r="N1834" i="56"/>
  <c r="N1835" i="56"/>
  <c r="N1836" i="56"/>
  <c r="N1837" i="56"/>
  <c r="N1838" i="56"/>
  <c r="N1839" i="56"/>
  <c r="N1840" i="56"/>
  <c r="N1841" i="56"/>
  <c r="N1842" i="56"/>
  <c r="N1843" i="56"/>
  <c r="N1844" i="56"/>
  <c r="N1845" i="56"/>
  <c r="N1846" i="56"/>
  <c r="N1847" i="56"/>
  <c r="N1848" i="56"/>
  <c r="N1849" i="56"/>
  <c r="N1850" i="56"/>
  <c r="N1851" i="56"/>
  <c r="N1852" i="56"/>
  <c r="N1853" i="56"/>
  <c r="N1854" i="56"/>
  <c r="N1855" i="56"/>
  <c r="N1856" i="56"/>
  <c r="N1857" i="56"/>
  <c r="N1858" i="56"/>
  <c r="N1859" i="56"/>
  <c r="N1860" i="56"/>
  <c r="N1861" i="56"/>
  <c r="N1862" i="56"/>
  <c r="N1863" i="56"/>
  <c r="N1864" i="56"/>
  <c r="N1865" i="56"/>
  <c r="N1866" i="56"/>
  <c r="N1867" i="56"/>
  <c r="N1868" i="56"/>
  <c r="N1869" i="56"/>
  <c r="N1870" i="56"/>
  <c r="N1871" i="56"/>
  <c r="N1872" i="56"/>
  <c r="N1873" i="56"/>
  <c r="N1874" i="56"/>
  <c r="N1875" i="56"/>
  <c r="N1876" i="56"/>
  <c r="N1877" i="56"/>
  <c r="N1878" i="56"/>
  <c r="N1879" i="56"/>
  <c r="N1880" i="56"/>
  <c r="N1881" i="56"/>
  <c r="N1882" i="56"/>
  <c r="N1883" i="56"/>
  <c r="N1884" i="56"/>
  <c r="N1885" i="56"/>
  <c r="N1886" i="56"/>
  <c r="N1887" i="56"/>
  <c r="N1888" i="56"/>
  <c r="N1889" i="56"/>
  <c r="N1890" i="56"/>
  <c r="N1891" i="56"/>
  <c r="N1892" i="56"/>
  <c r="N1893" i="56"/>
  <c r="N1894" i="56"/>
  <c r="N1895" i="56"/>
  <c r="N1896" i="56"/>
  <c r="N1897" i="56"/>
  <c r="N1898" i="56"/>
  <c r="N1899" i="56"/>
  <c r="N1900" i="56"/>
  <c r="N1901" i="56"/>
  <c r="N1902" i="56"/>
  <c r="N1903" i="56"/>
  <c r="N1904" i="56"/>
  <c r="N1905" i="56"/>
  <c r="N1906" i="56"/>
  <c r="N1907" i="56"/>
  <c r="N1908" i="56"/>
  <c r="N1909" i="56"/>
  <c r="N1910" i="56"/>
  <c r="N1911" i="56"/>
  <c r="N1912" i="56"/>
  <c r="N1913" i="56"/>
  <c r="N1914" i="56"/>
  <c r="N1915" i="56"/>
  <c r="N1916" i="56"/>
  <c r="N1917" i="56"/>
  <c r="N1918" i="56"/>
  <c r="N1919" i="56"/>
  <c r="N1920" i="56"/>
  <c r="N1921" i="56"/>
  <c r="N1922" i="56"/>
  <c r="N1923" i="56"/>
  <c r="N1924" i="56"/>
  <c r="N1925" i="56"/>
  <c r="N1926" i="56"/>
  <c r="N1927" i="56"/>
  <c r="N1928" i="56"/>
  <c r="N1929" i="56"/>
  <c r="N1930" i="56"/>
  <c r="N1931" i="56"/>
  <c r="N1932" i="56"/>
  <c r="N1933" i="56"/>
  <c r="N1934" i="56"/>
  <c r="N1935" i="56"/>
  <c r="N1936" i="56"/>
  <c r="N1937" i="56"/>
  <c r="N1938" i="56"/>
  <c r="N1939" i="56"/>
  <c r="N1940" i="56"/>
  <c r="N1941" i="56"/>
  <c r="N1942" i="56"/>
  <c r="N1943" i="56"/>
  <c r="N1944" i="56"/>
  <c r="N1945" i="56"/>
  <c r="N1946" i="56"/>
  <c r="N1947" i="56"/>
  <c r="N1948" i="56"/>
  <c r="N1949" i="56"/>
  <c r="N1950" i="56"/>
  <c r="N1951" i="56"/>
  <c r="N1952" i="56"/>
  <c r="N1953" i="56"/>
  <c r="N1954" i="56"/>
  <c r="N1955" i="56"/>
  <c r="N1956" i="56"/>
  <c r="N1957" i="56"/>
  <c r="N1958" i="56"/>
  <c r="N1959" i="56"/>
  <c r="N1960" i="56"/>
  <c r="N1961" i="56"/>
  <c r="N1962" i="56"/>
  <c r="N1963" i="56"/>
  <c r="N1964" i="56"/>
  <c r="N1965" i="56"/>
  <c r="N1966" i="56"/>
  <c r="N1967" i="56"/>
  <c r="N1968" i="56"/>
  <c r="N1969" i="56"/>
  <c r="N1970" i="56"/>
  <c r="N1971" i="56"/>
  <c r="N1972" i="56"/>
  <c r="N1973" i="56"/>
  <c r="N1974" i="56"/>
  <c r="N1975" i="56"/>
  <c r="N1976" i="56"/>
  <c r="N1977" i="56"/>
  <c r="N1978" i="56"/>
  <c r="N1979" i="56"/>
  <c r="N1980" i="56"/>
  <c r="N1981" i="56"/>
  <c r="N1982" i="56"/>
  <c r="N1983" i="56"/>
  <c r="N1984" i="56"/>
  <c r="N1985" i="56"/>
  <c r="N1986" i="56"/>
  <c r="N1987" i="56"/>
  <c r="N1988" i="56"/>
  <c r="N1989" i="56"/>
  <c r="N1990" i="56"/>
  <c r="N1991" i="56"/>
  <c r="N1992" i="56"/>
  <c r="N1993" i="56"/>
  <c r="N1994" i="56"/>
  <c r="N1995" i="56"/>
  <c r="N1996" i="56"/>
  <c r="N1997" i="56"/>
  <c r="N1998" i="56"/>
  <c r="N1999" i="56"/>
  <c r="N2000" i="56"/>
  <c r="N2001" i="56"/>
  <c r="N2002" i="56"/>
  <c r="N2003" i="56"/>
  <c r="N2004" i="56"/>
  <c r="N2005" i="56"/>
  <c r="N2006" i="56"/>
  <c r="N2007" i="56"/>
  <c r="N2008" i="56"/>
  <c r="N2009" i="56"/>
  <c r="N2010" i="56"/>
  <c r="N2011" i="56"/>
  <c r="N2012" i="56"/>
  <c r="N2013" i="56"/>
  <c r="N2014" i="56"/>
  <c r="N2015" i="56"/>
  <c r="N2016" i="56"/>
  <c r="N2017" i="56"/>
  <c r="N2018" i="56"/>
  <c r="N2019" i="56"/>
  <c r="N2020" i="56"/>
  <c r="N2021" i="56"/>
  <c r="N2022" i="56"/>
  <c r="N2023" i="56"/>
  <c r="N2024" i="56"/>
  <c r="N2025" i="56"/>
  <c r="N2026" i="56"/>
  <c r="N2027" i="56"/>
  <c r="N2028" i="56"/>
  <c r="N2029" i="56"/>
  <c r="N2030" i="56"/>
  <c r="N2031" i="56"/>
  <c r="N2032" i="56"/>
  <c r="N2033" i="56"/>
  <c r="N2034" i="56"/>
  <c r="N2035" i="56"/>
  <c r="N2036" i="56"/>
  <c r="N2037" i="56"/>
  <c r="N2038" i="56"/>
  <c r="N2039" i="56"/>
  <c r="N2040" i="56"/>
  <c r="N2041" i="56"/>
  <c r="N2042" i="56"/>
  <c r="N2043" i="56"/>
  <c r="N2044" i="56"/>
  <c r="N2045" i="56"/>
  <c r="N2046" i="56"/>
  <c r="N2047" i="56"/>
  <c r="N2048" i="56"/>
  <c r="N2049" i="56"/>
  <c r="N2050" i="56"/>
  <c r="N2051" i="56"/>
  <c r="N2052" i="56"/>
  <c r="N2053" i="56"/>
  <c r="N2054" i="56"/>
  <c r="N2055" i="56"/>
  <c r="N2056" i="56"/>
  <c r="N2057" i="56"/>
  <c r="N2058" i="56"/>
  <c r="N2059" i="56"/>
  <c r="N2060" i="56"/>
  <c r="N2061" i="56"/>
  <c r="N2062" i="56"/>
  <c r="N2063" i="56"/>
  <c r="N2064" i="56"/>
  <c r="N2065" i="56"/>
  <c r="N2066" i="56"/>
  <c r="N2067" i="56"/>
  <c r="N2068" i="56"/>
  <c r="N2069" i="56"/>
  <c r="N2070" i="56"/>
  <c r="N2071" i="56"/>
  <c r="N2072" i="56"/>
  <c r="N2073" i="56"/>
  <c r="N2074" i="56"/>
  <c r="N2075" i="56"/>
  <c r="N2076" i="56"/>
  <c r="N2077" i="56"/>
  <c r="N2078" i="56"/>
  <c r="N2079" i="56"/>
  <c r="N2080" i="56"/>
  <c r="N2081" i="56"/>
  <c r="N2082" i="56"/>
  <c r="N2083" i="56"/>
  <c r="N2084" i="56"/>
  <c r="N2085" i="56"/>
  <c r="N2086" i="56"/>
  <c r="N2087" i="56"/>
  <c r="N2088" i="56"/>
  <c r="N2089" i="56"/>
  <c r="N2090" i="56"/>
  <c r="N2091" i="56"/>
  <c r="N2092" i="56"/>
  <c r="N2093" i="56"/>
  <c r="N2094" i="56"/>
  <c r="N2095" i="56"/>
  <c r="N2096" i="56"/>
  <c r="N2097" i="56"/>
  <c r="N2098" i="56"/>
  <c r="N2099" i="56"/>
  <c r="N2100" i="56"/>
  <c r="N2101" i="56"/>
  <c r="N2102" i="56"/>
  <c r="N2103" i="56"/>
  <c r="N2104" i="56"/>
  <c r="N2105" i="56"/>
  <c r="N2106" i="56"/>
  <c r="N2107" i="56"/>
  <c r="N2108" i="56"/>
  <c r="N2109" i="56"/>
  <c r="N2110" i="56"/>
  <c r="N2111" i="56"/>
  <c r="N2112" i="56"/>
  <c r="N2113" i="56"/>
  <c r="N2114" i="56"/>
  <c r="N2115" i="56"/>
  <c r="N2116" i="56"/>
  <c r="N2117" i="56"/>
  <c r="N2118" i="56"/>
  <c r="N2119" i="56"/>
  <c r="N2120" i="56"/>
  <c r="N2121" i="56"/>
  <c r="N2122" i="56"/>
  <c r="N2123" i="56"/>
  <c r="N2124" i="56"/>
  <c r="N2125" i="56"/>
  <c r="N2126" i="56"/>
  <c r="N2127" i="56"/>
  <c r="N2128" i="56"/>
  <c r="N2129" i="56"/>
  <c r="N2130" i="56"/>
  <c r="N2131" i="56"/>
  <c r="N2132" i="56"/>
  <c r="N2133" i="56"/>
  <c r="N2134" i="56"/>
  <c r="N2135" i="56"/>
  <c r="N2136" i="56"/>
  <c r="N2137" i="56"/>
  <c r="N2138" i="56"/>
  <c r="N2139" i="56"/>
  <c r="N2140" i="56"/>
  <c r="N2141" i="56"/>
  <c r="N2142" i="56"/>
  <c r="N2143" i="56"/>
  <c r="N2144" i="56"/>
  <c r="N2145" i="56"/>
  <c r="N2146" i="56"/>
  <c r="N2147" i="56"/>
  <c r="N2148" i="56"/>
  <c r="N2149" i="56"/>
  <c r="N2150" i="56"/>
  <c r="N2151" i="56"/>
  <c r="N2152" i="56"/>
  <c r="N2153" i="56"/>
  <c r="N2154" i="56"/>
  <c r="N2155" i="56"/>
  <c r="N2156" i="56"/>
  <c r="N2157" i="56"/>
  <c r="N2158" i="56"/>
  <c r="N2159" i="56"/>
  <c r="N2160" i="56"/>
  <c r="N2161" i="56"/>
  <c r="N2162" i="56"/>
  <c r="N2163" i="56"/>
  <c r="N2164" i="56"/>
  <c r="N2165" i="56"/>
  <c r="N2166" i="56"/>
  <c r="N2167" i="56"/>
  <c r="N2168" i="56"/>
  <c r="N2169" i="56"/>
  <c r="N2170" i="56"/>
  <c r="N2171" i="56"/>
  <c r="N2172" i="56"/>
  <c r="N2173" i="56"/>
  <c r="N2174" i="56"/>
  <c r="N2175" i="56"/>
  <c r="N2176" i="56"/>
  <c r="N2177" i="56"/>
  <c r="N2178" i="56"/>
  <c r="N2179" i="56"/>
  <c r="N2180" i="56"/>
  <c r="N2181" i="56"/>
  <c r="N2182" i="56"/>
  <c r="N2183" i="56"/>
  <c r="N2184" i="56"/>
  <c r="N2185" i="56"/>
  <c r="N2186" i="56"/>
  <c r="N2187" i="56"/>
  <c r="N2188" i="56"/>
  <c r="N2189" i="56"/>
  <c r="N2190" i="56"/>
  <c r="N2191" i="56"/>
  <c r="N2192" i="56"/>
  <c r="N2193" i="56"/>
  <c r="N2194" i="56"/>
  <c r="N2195" i="56"/>
  <c r="N2196" i="56"/>
  <c r="N2197" i="56"/>
  <c r="N2198" i="56"/>
  <c r="N2199" i="56"/>
  <c r="N2200" i="56"/>
  <c r="N2201" i="56"/>
  <c r="N2202" i="56"/>
  <c r="N2203" i="56"/>
  <c r="N2204" i="56"/>
  <c r="N2205" i="56"/>
  <c r="N2206" i="56"/>
  <c r="N2207" i="56"/>
  <c r="N2208" i="56"/>
  <c r="N2209" i="56"/>
  <c r="N2210" i="56"/>
  <c r="N2211" i="56"/>
  <c r="N2212" i="56"/>
  <c r="N2213" i="56"/>
  <c r="N2214" i="56"/>
  <c r="N2215" i="56"/>
  <c r="N2216" i="56"/>
  <c r="N2217" i="56"/>
  <c r="N2218" i="56"/>
  <c r="N2219" i="56"/>
  <c r="N2220" i="56"/>
  <c r="N2221" i="56"/>
  <c r="N2222" i="56"/>
  <c r="N2223" i="56"/>
  <c r="N2224" i="56"/>
  <c r="N2225" i="56"/>
  <c r="N2226" i="56"/>
  <c r="N2227" i="56"/>
  <c r="N2228" i="56"/>
  <c r="N2229" i="56"/>
  <c r="N2230" i="56"/>
  <c r="N2231" i="56"/>
  <c r="N2232" i="56"/>
  <c r="N2233" i="56"/>
  <c r="N2234" i="56"/>
  <c r="N2235" i="56"/>
  <c r="N2236" i="56"/>
  <c r="N2237" i="56"/>
  <c r="N2238" i="56"/>
  <c r="N2239" i="56"/>
  <c r="N2240" i="56"/>
  <c r="N2241" i="56"/>
  <c r="N2242" i="56"/>
  <c r="N2243" i="56"/>
  <c r="N2244" i="56"/>
  <c r="N2245" i="56"/>
  <c r="N2246" i="56"/>
  <c r="N2247" i="56"/>
  <c r="N2248" i="56"/>
  <c r="N2249" i="56"/>
  <c r="N2250" i="56"/>
  <c r="N2251" i="56"/>
  <c r="N2252" i="56"/>
  <c r="N2253" i="56"/>
  <c r="N2254" i="56"/>
  <c r="N2255" i="56"/>
  <c r="N2256" i="56"/>
  <c r="N2257" i="56"/>
  <c r="N2258" i="56"/>
  <c r="N2259" i="56"/>
  <c r="N2260" i="56"/>
  <c r="N2261" i="56"/>
  <c r="N2262" i="56"/>
  <c r="N2263" i="56"/>
  <c r="N2264" i="56"/>
  <c r="N2265" i="56"/>
  <c r="N2266" i="56"/>
  <c r="N2267" i="56"/>
  <c r="N2268" i="56"/>
  <c r="N2269" i="56"/>
  <c r="N2270" i="56"/>
  <c r="N2271" i="56"/>
  <c r="N2272" i="56"/>
  <c r="N2273" i="56"/>
  <c r="N2274" i="56"/>
  <c r="N2275" i="56"/>
  <c r="N2276" i="56"/>
  <c r="N2277" i="56"/>
  <c r="N2278" i="56"/>
  <c r="N2279" i="56"/>
  <c r="N2280" i="56"/>
  <c r="N2281" i="56"/>
  <c r="N2282" i="56"/>
  <c r="N2283" i="56"/>
  <c r="N2284" i="56"/>
  <c r="N2285" i="56"/>
  <c r="N2286" i="56"/>
  <c r="N2287" i="56"/>
  <c r="N2288" i="56"/>
  <c r="N2289" i="56"/>
  <c r="N2290" i="56"/>
  <c r="N2291" i="56"/>
  <c r="N2292" i="56"/>
  <c r="N2293" i="56"/>
  <c r="N2294" i="56"/>
  <c r="N2295" i="56"/>
  <c r="N2296" i="56"/>
  <c r="N2297" i="56"/>
  <c r="N2298" i="56"/>
  <c r="N2299" i="56"/>
  <c r="N2300" i="56"/>
  <c r="N2301" i="56"/>
  <c r="N2302" i="56"/>
  <c r="N2303" i="56"/>
  <c r="N2304" i="56"/>
  <c r="N2305" i="56"/>
  <c r="N2306" i="56"/>
  <c r="N2307" i="56"/>
  <c r="N2308" i="56"/>
  <c r="N2309" i="56"/>
  <c r="N2310" i="56"/>
  <c r="N2311" i="56"/>
  <c r="N2312" i="56"/>
  <c r="N2313" i="56"/>
  <c r="N2314" i="56"/>
  <c r="N2315" i="56"/>
  <c r="N2316" i="56"/>
  <c r="N2317" i="56"/>
  <c r="N2318" i="56"/>
  <c r="N2319" i="56"/>
  <c r="N2320" i="56"/>
  <c r="N2321" i="56"/>
  <c r="N2322" i="56"/>
  <c r="N2323" i="56"/>
  <c r="N2324" i="56"/>
  <c r="N2325" i="56"/>
  <c r="N2326" i="56"/>
  <c r="N2327" i="56"/>
  <c r="N2328" i="56"/>
  <c r="N2329" i="56"/>
  <c r="N2330" i="56"/>
  <c r="N2331" i="56"/>
  <c r="N2332" i="56"/>
  <c r="N2333" i="56"/>
  <c r="N2334" i="56"/>
  <c r="N2335" i="56"/>
  <c r="N2336" i="56"/>
  <c r="N2337" i="56"/>
  <c r="N2338" i="56"/>
  <c r="N2339" i="56"/>
  <c r="N2340" i="56"/>
  <c r="N2341" i="56"/>
  <c r="N2342" i="56"/>
  <c r="N2343" i="56"/>
  <c r="N2344" i="56"/>
  <c r="N2345" i="56"/>
  <c r="N2346" i="56"/>
  <c r="N2347" i="56"/>
  <c r="N2348" i="56"/>
  <c r="N2349" i="56"/>
  <c r="N2350" i="56"/>
  <c r="N2351" i="56"/>
  <c r="N2352" i="56"/>
  <c r="N2353" i="56"/>
  <c r="N2354" i="56"/>
  <c r="N2355" i="56"/>
  <c r="N2356" i="56"/>
  <c r="N2357" i="56"/>
  <c r="N2358" i="56"/>
  <c r="N2359" i="56"/>
  <c r="N2360" i="56"/>
  <c r="N2361" i="56"/>
  <c r="N2362" i="56"/>
  <c r="N2363" i="56"/>
  <c r="N2364" i="56"/>
  <c r="N2365" i="56"/>
  <c r="N2366" i="56"/>
  <c r="N2367" i="56"/>
  <c r="N2368" i="56"/>
  <c r="N2369" i="56"/>
  <c r="N2370" i="56"/>
  <c r="N2371" i="56"/>
  <c r="N2372" i="56"/>
  <c r="N2373" i="56"/>
  <c r="N2374" i="56"/>
  <c r="N2375" i="56"/>
  <c r="N2376" i="56"/>
  <c r="N2377" i="56"/>
  <c r="N2378" i="56"/>
  <c r="N2379" i="56"/>
  <c r="N2380" i="56"/>
  <c r="N2381" i="56"/>
  <c r="N2382" i="56"/>
  <c r="N2383" i="56"/>
  <c r="N2384" i="56"/>
  <c r="N2385" i="56"/>
  <c r="N2386" i="56"/>
  <c r="N2387" i="56"/>
  <c r="N2388" i="56"/>
  <c r="N2389" i="56"/>
  <c r="N2390" i="56"/>
  <c r="N2391" i="56"/>
  <c r="N2392" i="56"/>
  <c r="N2393" i="56"/>
  <c r="N2394" i="56"/>
  <c r="N2395" i="56"/>
  <c r="N2396" i="56"/>
  <c r="N2397" i="56"/>
  <c r="N2398" i="56"/>
  <c r="N2399" i="56"/>
  <c r="N2400" i="56"/>
  <c r="N2401" i="56"/>
  <c r="N2402" i="56"/>
  <c r="N2403" i="56"/>
  <c r="N2404" i="56"/>
  <c r="N2405" i="56"/>
  <c r="N2406" i="56"/>
  <c r="N2407" i="56"/>
  <c r="N2408" i="56"/>
  <c r="N2409" i="56"/>
  <c r="N2410" i="56"/>
  <c r="N2411" i="56"/>
  <c r="N2412" i="56"/>
  <c r="N2413" i="56"/>
  <c r="N2414" i="56"/>
  <c r="N2415" i="56"/>
  <c r="N2416" i="56"/>
  <c r="N2417" i="56"/>
  <c r="N2418" i="56"/>
  <c r="N2419" i="56"/>
  <c r="N2420" i="56"/>
  <c r="N2421" i="56"/>
  <c r="N2422" i="56"/>
  <c r="N2423" i="56"/>
  <c r="N2424" i="56"/>
  <c r="N2425" i="56"/>
  <c r="N2426" i="56"/>
  <c r="N2427" i="56"/>
  <c r="N2428" i="56"/>
  <c r="N2429" i="56"/>
  <c r="N2430" i="56"/>
  <c r="N2431" i="56"/>
  <c r="N2432" i="56"/>
  <c r="N2433" i="56"/>
  <c r="N2434" i="56"/>
  <c r="N2435" i="56"/>
  <c r="N2436" i="56"/>
  <c r="N2437" i="56"/>
  <c r="N2438" i="56"/>
  <c r="N2439" i="56"/>
  <c r="N2440" i="56"/>
  <c r="N2441" i="56"/>
  <c r="N2442" i="56"/>
  <c r="N2443" i="56"/>
  <c r="N2444" i="56"/>
  <c r="N2445" i="56"/>
  <c r="N2446" i="56"/>
  <c r="N2447" i="56"/>
  <c r="N2448" i="56"/>
  <c r="N2449" i="56"/>
  <c r="N2450" i="56"/>
  <c r="N2451" i="56"/>
  <c r="N2452" i="56"/>
  <c r="N2453" i="56"/>
  <c r="N2454" i="56"/>
  <c r="N2455" i="56"/>
  <c r="N2456" i="56"/>
  <c r="N2457" i="56"/>
  <c r="N2458" i="56"/>
  <c r="N2459" i="56"/>
  <c r="N2460" i="56"/>
  <c r="N2461" i="56"/>
  <c r="N2462" i="56"/>
  <c r="N2463" i="56"/>
  <c r="N2464" i="56"/>
  <c r="N2465" i="56"/>
  <c r="N2466" i="56"/>
  <c r="N2467" i="56"/>
  <c r="N2468" i="56"/>
  <c r="N2469" i="56"/>
  <c r="N2470" i="56"/>
  <c r="N2471" i="56"/>
  <c r="N2472" i="56"/>
  <c r="N2473" i="56"/>
  <c r="N2474" i="56"/>
  <c r="N2475" i="56"/>
  <c r="N2476" i="56"/>
  <c r="N2477" i="56"/>
  <c r="N2478" i="56"/>
  <c r="N2479" i="56"/>
  <c r="N2480" i="56"/>
  <c r="N2481" i="56"/>
  <c r="N2482" i="56"/>
  <c r="N2483" i="56"/>
  <c r="N2484" i="56"/>
  <c r="N2485" i="56"/>
  <c r="N2486" i="56"/>
  <c r="N2487" i="56"/>
  <c r="N2488" i="56"/>
  <c r="N2489" i="56"/>
  <c r="N2490" i="56"/>
  <c r="N2491" i="56"/>
  <c r="N2492" i="56"/>
  <c r="N2493" i="56"/>
  <c r="N2494" i="56"/>
  <c r="N2495" i="56"/>
  <c r="N2496" i="56"/>
  <c r="N2497" i="56"/>
  <c r="N2498" i="56"/>
  <c r="N2499" i="56"/>
  <c r="N2500" i="56"/>
  <c r="N2501" i="56"/>
  <c r="N2502" i="56"/>
  <c r="N2503" i="56"/>
  <c r="N2504" i="56"/>
  <c r="N2505" i="56"/>
  <c r="N2506" i="56"/>
  <c r="N2507" i="56"/>
  <c r="N2508" i="56"/>
  <c r="N2509" i="56"/>
  <c r="N2510" i="56"/>
  <c r="N2511" i="56"/>
  <c r="N2512" i="56"/>
  <c r="N2513" i="56"/>
  <c r="N2514" i="56"/>
  <c r="N2515" i="56"/>
  <c r="N2516" i="56"/>
  <c r="N2517" i="56"/>
  <c r="N2518" i="56"/>
  <c r="N2519" i="56"/>
  <c r="N2520" i="56"/>
  <c r="N2521" i="56"/>
  <c r="N2522" i="56"/>
  <c r="N2523" i="56"/>
  <c r="N2524" i="56"/>
  <c r="N2525" i="56"/>
  <c r="N2526" i="56"/>
  <c r="N2527" i="56"/>
  <c r="N2528" i="56"/>
  <c r="N2529" i="56"/>
  <c r="N2530" i="56"/>
  <c r="N2531" i="56"/>
  <c r="N2532" i="56"/>
  <c r="N2533" i="56"/>
  <c r="N2534" i="56"/>
  <c r="N2535" i="56"/>
  <c r="N2536" i="56"/>
  <c r="N2537" i="56"/>
  <c r="N2538" i="56"/>
  <c r="N2539" i="56"/>
  <c r="N2540" i="56"/>
  <c r="N2541" i="56"/>
  <c r="N2542" i="56"/>
  <c r="N2543" i="56"/>
  <c r="N2544" i="56"/>
  <c r="N2545" i="56"/>
  <c r="N2546" i="56"/>
  <c r="N2547" i="56"/>
  <c r="N2548" i="56"/>
  <c r="N2549" i="56"/>
  <c r="N2550" i="56"/>
  <c r="N2551" i="56"/>
  <c r="N2552" i="56"/>
  <c r="N2553" i="56"/>
  <c r="N2554" i="56"/>
  <c r="N2555" i="56"/>
  <c r="N2556" i="56"/>
  <c r="N2557" i="56"/>
  <c r="N2558" i="56"/>
  <c r="N2559" i="56"/>
  <c r="N2560" i="56"/>
  <c r="N2561" i="56"/>
  <c r="N2562" i="56"/>
  <c r="N2563" i="56"/>
  <c r="N2564" i="56"/>
  <c r="N2565" i="56"/>
  <c r="N2566" i="56"/>
  <c r="N2567" i="56"/>
  <c r="N2568" i="56"/>
  <c r="N2569" i="56"/>
  <c r="N2570" i="56"/>
  <c r="N2571" i="56"/>
  <c r="N2572" i="56"/>
  <c r="N2573" i="56"/>
  <c r="N2574" i="56"/>
  <c r="N2575" i="56"/>
  <c r="N2576" i="56"/>
  <c r="N2577" i="56"/>
  <c r="N2578" i="56"/>
  <c r="N2579" i="56"/>
  <c r="N2580" i="56"/>
  <c r="N2581" i="56"/>
  <c r="N2582" i="56"/>
  <c r="N2583" i="56"/>
  <c r="N2584" i="56"/>
  <c r="N2585" i="56"/>
  <c r="N2586" i="56"/>
  <c r="N2587" i="56"/>
  <c r="N2588" i="56"/>
  <c r="N2589" i="56"/>
  <c r="N2590" i="56"/>
  <c r="N2591" i="56"/>
  <c r="N2592" i="56"/>
  <c r="N2593" i="56"/>
  <c r="N2594" i="56"/>
  <c r="N2595" i="56"/>
  <c r="N2596" i="56"/>
  <c r="N2597" i="56"/>
  <c r="N2598" i="56"/>
  <c r="N2599" i="56"/>
  <c r="N2600" i="56"/>
  <c r="N2601" i="56"/>
  <c r="N2602" i="56"/>
  <c r="N2603" i="56"/>
  <c r="N2604" i="56"/>
  <c r="N2605" i="56"/>
  <c r="N2606" i="56"/>
  <c r="N2607" i="56"/>
  <c r="N2608" i="56"/>
  <c r="N2609" i="56"/>
  <c r="N2610" i="56"/>
  <c r="N2611" i="56"/>
  <c r="N2612" i="56"/>
  <c r="N2613" i="56"/>
  <c r="N2614" i="56"/>
  <c r="N2615" i="56"/>
  <c r="N2616" i="56"/>
  <c r="N2617" i="56"/>
  <c r="N2618" i="56"/>
  <c r="N2619" i="56"/>
  <c r="N2620" i="56"/>
  <c r="N2621" i="56"/>
  <c r="N2622" i="56"/>
  <c r="N2623" i="56"/>
  <c r="N2624" i="56"/>
  <c r="N2625" i="56"/>
  <c r="N2626" i="56"/>
  <c r="N2627" i="56"/>
  <c r="N2628" i="56"/>
  <c r="N2629" i="56"/>
  <c r="N2630" i="56"/>
  <c r="N2631" i="56"/>
  <c r="N2632" i="56"/>
  <c r="N2633" i="56"/>
  <c r="N2634" i="56"/>
  <c r="N2635" i="56"/>
  <c r="N2636" i="56"/>
  <c r="N2637" i="56"/>
  <c r="N2638" i="56"/>
  <c r="N2639" i="56"/>
  <c r="N2640" i="56"/>
  <c r="N2641" i="56"/>
  <c r="N2642" i="56"/>
  <c r="N2643" i="56"/>
  <c r="N2644" i="56"/>
  <c r="N2645" i="56"/>
  <c r="N2646" i="56"/>
  <c r="N2647" i="56"/>
  <c r="N2648" i="56"/>
  <c r="N2649" i="56"/>
  <c r="N2650" i="56"/>
  <c r="N2651" i="56"/>
  <c r="N2652" i="56"/>
  <c r="N2653" i="56"/>
  <c r="N2654" i="56"/>
  <c r="N2655" i="56"/>
  <c r="N2656" i="56"/>
  <c r="N2657" i="56"/>
  <c r="N2658" i="56"/>
  <c r="N2659" i="56"/>
  <c r="N2660" i="56"/>
  <c r="N2661" i="56"/>
  <c r="N2662" i="56"/>
  <c r="N2663" i="56"/>
  <c r="N2664" i="56"/>
  <c r="N2665" i="56"/>
  <c r="N2666" i="56"/>
  <c r="N2667" i="56"/>
  <c r="N2668" i="56"/>
  <c r="N2669" i="56"/>
  <c r="N2670" i="56"/>
  <c r="N2671" i="56"/>
  <c r="N2672" i="56"/>
  <c r="N2673" i="56"/>
  <c r="N2674" i="56"/>
  <c r="N2675" i="56"/>
  <c r="N2676" i="56"/>
  <c r="N2677" i="56"/>
  <c r="N2678" i="56"/>
  <c r="N2679" i="56"/>
  <c r="N2680" i="56"/>
  <c r="N2681" i="56"/>
  <c r="N2682" i="56"/>
  <c r="N2683" i="56"/>
  <c r="N2684" i="56"/>
  <c r="N2685" i="56"/>
  <c r="N2686" i="56"/>
  <c r="N2687" i="56"/>
  <c r="N2688" i="56"/>
  <c r="N2689" i="56"/>
  <c r="N2690" i="56"/>
  <c r="N2691" i="56"/>
  <c r="N2692" i="56"/>
  <c r="N2693" i="56"/>
  <c r="N2694" i="56"/>
  <c r="N2695" i="56"/>
  <c r="N2696" i="56"/>
  <c r="N2697" i="56"/>
  <c r="N2698" i="56"/>
  <c r="N2699" i="56"/>
  <c r="N2700" i="56"/>
  <c r="N2701" i="56"/>
  <c r="N2702" i="56"/>
  <c r="N2703" i="56"/>
  <c r="N2704" i="56"/>
  <c r="N2705" i="56"/>
  <c r="N2706" i="56"/>
  <c r="N2707" i="56"/>
  <c r="N2708" i="56"/>
  <c r="N2709" i="56"/>
  <c r="N2710" i="56"/>
  <c r="N2711" i="56"/>
  <c r="N2712" i="56"/>
  <c r="N2713" i="56"/>
  <c r="N2714" i="56"/>
  <c r="N2715" i="56"/>
  <c r="N2716" i="56"/>
  <c r="N2717" i="56"/>
  <c r="N2718" i="56"/>
  <c r="N2719" i="56"/>
  <c r="N2720" i="56"/>
  <c r="N2721" i="56"/>
  <c r="N2722" i="56"/>
  <c r="N2723" i="56"/>
  <c r="N2724" i="56"/>
  <c r="N2725" i="56"/>
  <c r="N2726" i="56"/>
  <c r="N2727" i="56"/>
  <c r="N2728" i="56"/>
  <c r="N2729" i="56"/>
  <c r="N2730" i="56"/>
  <c r="N2731" i="56"/>
  <c r="N2732" i="56"/>
  <c r="N2733" i="56"/>
  <c r="N2734" i="56"/>
  <c r="N2735" i="56"/>
  <c r="N2736" i="56"/>
  <c r="N2737" i="56"/>
  <c r="N2738" i="56"/>
  <c r="N2739" i="56"/>
  <c r="N2740" i="56"/>
  <c r="N2741" i="56"/>
  <c r="N2742" i="56"/>
  <c r="N2743" i="56"/>
  <c r="N2744" i="56"/>
  <c r="N2745" i="56"/>
  <c r="N2746" i="56"/>
  <c r="N2747" i="56"/>
  <c r="N2748" i="56"/>
  <c r="N2749" i="56"/>
  <c r="N2750" i="56"/>
  <c r="N2751" i="56"/>
  <c r="N2752" i="56"/>
  <c r="N2753" i="56"/>
  <c r="N2754" i="56"/>
  <c r="N2755" i="56"/>
  <c r="N2756" i="56"/>
  <c r="N2757" i="56"/>
  <c r="N2758" i="56"/>
  <c r="N2759" i="56"/>
  <c r="N2760" i="56"/>
  <c r="N2761" i="56"/>
  <c r="N2762" i="56"/>
  <c r="N2763" i="56"/>
  <c r="N2764" i="56"/>
  <c r="N2765" i="56"/>
  <c r="N2766" i="56"/>
  <c r="N2767" i="56"/>
  <c r="N2768" i="56"/>
  <c r="N2769" i="56"/>
  <c r="N2770" i="56"/>
  <c r="N2771" i="56"/>
  <c r="N2772" i="56"/>
  <c r="N2773" i="56"/>
  <c r="N2774" i="56"/>
  <c r="N2775" i="56"/>
  <c r="N2776" i="56"/>
  <c r="N2777" i="56"/>
  <c r="N2778" i="56"/>
  <c r="N2779" i="56"/>
  <c r="N2780" i="56"/>
  <c r="N2781" i="56"/>
  <c r="N2782" i="56"/>
  <c r="N2783" i="56"/>
  <c r="N2784" i="56"/>
  <c r="N2785" i="56"/>
  <c r="N2786" i="56"/>
  <c r="N2787" i="56"/>
  <c r="N2788" i="56"/>
  <c r="N2789" i="56"/>
  <c r="N2790" i="56"/>
  <c r="N2791" i="56"/>
  <c r="N2792" i="56"/>
  <c r="N2793" i="56"/>
  <c r="N2794" i="56"/>
  <c r="N2795" i="56"/>
  <c r="N2796" i="56"/>
  <c r="N2797" i="56"/>
  <c r="N2798" i="56"/>
  <c r="N2799" i="56"/>
  <c r="N2800" i="56"/>
  <c r="N2801" i="56"/>
  <c r="N2802" i="56"/>
  <c r="N2803" i="56"/>
  <c r="N2804" i="56"/>
  <c r="N2805" i="56"/>
  <c r="N2806" i="56"/>
  <c r="N2807" i="56"/>
  <c r="N2808" i="56"/>
  <c r="N2809" i="56"/>
  <c r="N2810" i="56"/>
  <c r="N2811" i="56"/>
  <c r="N2812" i="56"/>
  <c r="N2813" i="56"/>
  <c r="N2814" i="56"/>
  <c r="N2815" i="56"/>
  <c r="N2816" i="56"/>
  <c r="N2817" i="56"/>
  <c r="N2818" i="56"/>
  <c r="N2819" i="56"/>
  <c r="N2820" i="56"/>
  <c r="N2821" i="56"/>
  <c r="N2822" i="56"/>
  <c r="N2823" i="56"/>
  <c r="N2824" i="56"/>
  <c r="N2825" i="56"/>
  <c r="N2826" i="56"/>
  <c r="N2827" i="56"/>
  <c r="N2828" i="56"/>
  <c r="N2829" i="56"/>
  <c r="N2830" i="56"/>
  <c r="N2831" i="56"/>
  <c r="N2832" i="56"/>
  <c r="N2833" i="56"/>
  <c r="N2834" i="56"/>
  <c r="N2835" i="56"/>
  <c r="N2836" i="56"/>
  <c r="N2837" i="56"/>
  <c r="N2838" i="56"/>
  <c r="N2839" i="56"/>
  <c r="N2840" i="56"/>
  <c r="N2841" i="56"/>
  <c r="N2842" i="56"/>
  <c r="N2843" i="56"/>
  <c r="N2844" i="56"/>
  <c r="N2845" i="56"/>
  <c r="N2846" i="56"/>
  <c r="N2847" i="56"/>
  <c r="N2848" i="56"/>
  <c r="N2849" i="56"/>
  <c r="N2850" i="56"/>
  <c r="N2851" i="56"/>
  <c r="N2852" i="56"/>
  <c r="N2853" i="56"/>
  <c r="N2854" i="56"/>
  <c r="N2855" i="56"/>
  <c r="N2856" i="56"/>
  <c r="N2857" i="56"/>
  <c r="N2858" i="56"/>
  <c r="N2859" i="56"/>
  <c r="N2860" i="56"/>
  <c r="N2861" i="56"/>
  <c r="N2862" i="56"/>
  <c r="N2863" i="56"/>
  <c r="N2864" i="56"/>
  <c r="N2865" i="56"/>
  <c r="N2866" i="56"/>
  <c r="N2867" i="56"/>
  <c r="N2868" i="56"/>
  <c r="N2869" i="56"/>
  <c r="N2870" i="56"/>
  <c r="N2871" i="56"/>
  <c r="N2872" i="56"/>
  <c r="N2873" i="56"/>
  <c r="N2874" i="56"/>
  <c r="N2875" i="56"/>
  <c r="N2876" i="56"/>
  <c r="N2877" i="56"/>
  <c r="N2878" i="56"/>
  <c r="N2879" i="56"/>
  <c r="N2880" i="56"/>
  <c r="N2881" i="56"/>
  <c r="N2882" i="56"/>
  <c r="N2883" i="56"/>
  <c r="N2884" i="56"/>
  <c r="N2885" i="56"/>
  <c r="N2886" i="56"/>
  <c r="N2887" i="56"/>
  <c r="N2888" i="56"/>
  <c r="N2889" i="56"/>
  <c r="N2890" i="56"/>
  <c r="N2891" i="56"/>
  <c r="N2892" i="56"/>
  <c r="N2893" i="56"/>
  <c r="N2894" i="56"/>
  <c r="N2895" i="56"/>
  <c r="N2896" i="56"/>
  <c r="N2897" i="56"/>
  <c r="N2898" i="56"/>
  <c r="N2899" i="56"/>
  <c r="N2900" i="56"/>
  <c r="N2901" i="56"/>
  <c r="N2902" i="56"/>
  <c r="N2903" i="56"/>
  <c r="N2904" i="56"/>
  <c r="N2905" i="56"/>
  <c r="N2906" i="56"/>
  <c r="N2907" i="56"/>
  <c r="N2908" i="56"/>
  <c r="N2909" i="56"/>
  <c r="N2910" i="56"/>
  <c r="N2911" i="56"/>
  <c r="N2912" i="56"/>
  <c r="N2913" i="56"/>
  <c r="N2914" i="56"/>
  <c r="N2915" i="56"/>
  <c r="N2916" i="56"/>
  <c r="N2917" i="56"/>
  <c r="N2918" i="56"/>
  <c r="N2919" i="56"/>
  <c r="N2920" i="56"/>
  <c r="N2921" i="56"/>
  <c r="N2922" i="56"/>
  <c r="N2923" i="56"/>
  <c r="N2924" i="56"/>
  <c r="N2925" i="56"/>
  <c r="N2926" i="56"/>
  <c r="N2927" i="56"/>
  <c r="N2928" i="56"/>
  <c r="N2929" i="56"/>
  <c r="N2930" i="56"/>
  <c r="N2931" i="56"/>
  <c r="N2932" i="56"/>
  <c r="N2933" i="56"/>
  <c r="N2934" i="56"/>
  <c r="N2935" i="56"/>
  <c r="N2936" i="56"/>
  <c r="N2937" i="56"/>
  <c r="N2938" i="56"/>
  <c r="N2939" i="56"/>
  <c r="N2940" i="56"/>
  <c r="N2941" i="56"/>
  <c r="N2942" i="56"/>
  <c r="N2943" i="56"/>
  <c r="N2944" i="56"/>
  <c r="N2945" i="56"/>
  <c r="N2946" i="56"/>
  <c r="N2947" i="56"/>
  <c r="N2948" i="56"/>
  <c r="N2949" i="56"/>
  <c r="N2950" i="56"/>
  <c r="N2951" i="56"/>
  <c r="N2952" i="56"/>
  <c r="N2953" i="56"/>
  <c r="N2954" i="56"/>
  <c r="N2955" i="56"/>
  <c r="N2956" i="56"/>
  <c r="N2957" i="56"/>
  <c r="N2958" i="56"/>
  <c r="N2959" i="56"/>
  <c r="N2960" i="56"/>
  <c r="N2961" i="56"/>
  <c r="N2962" i="56"/>
  <c r="N2963" i="56"/>
  <c r="N2964" i="56"/>
  <c r="N2965" i="56"/>
  <c r="N2966" i="56"/>
  <c r="N2967" i="56"/>
  <c r="N2968" i="56"/>
  <c r="N2969" i="56"/>
  <c r="N2970" i="56"/>
  <c r="N2971" i="56"/>
  <c r="N2972" i="56"/>
  <c r="N2973" i="56"/>
  <c r="N2974" i="56"/>
  <c r="N2975" i="56"/>
  <c r="N2976" i="56"/>
  <c r="N2977" i="56"/>
  <c r="N2978" i="56"/>
  <c r="N2979" i="56"/>
  <c r="N2980" i="56"/>
  <c r="N2981" i="56"/>
  <c r="N2982" i="56"/>
  <c r="N2983" i="56"/>
  <c r="N2984" i="56"/>
  <c r="N2985" i="56"/>
  <c r="N2986" i="56"/>
  <c r="N2987" i="56"/>
  <c r="N2988" i="56"/>
  <c r="N2989" i="56"/>
  <c r="N2990" i="56"/>
  <c r="N2991" i="56"/>
  <c r="N2992" i="56"/>
  <c r="N2993" i="56"/>
  <c r="N2994" i="56"/>
  <c r="N2995" i="56"/>
  <c r="N2996" i="56"/>
  <c r="N2997" i="56"/>
  <c r="N2998" i="56"/>
  <c r="N2999" i="56"/>
  <c r="N3000" i="56"/>
  <c r="N3001" i="56"/>
  <c r="N3002" i="56"/>
  <c r="N3003" i="56"/>
  <c r="N3004" i="56"/>
  <c r="N3005" i="56"/>
  <c r="N3006" i="56"/>
  <c r="N3007" i="56"/>
  <c r="N3008" i="56"/>
  <c r="N3009" i="56"/>
  <c r="N3010" i="56"/>
  <c r="N3011" i="56"/>
  <c r="N3012" i="56"/>
  <c r="N3013" i="56"/>
  <c r="N3014" i="56"/>
  <c r="N3015" i="56"/>
  <c r="N3016" i="56"/>
  <c r="N3017" i="56"/>
  <c r="N3018" i="56"/>
  <c r="N3019" i="56"/>
  <c r="N3020" i="56"/>
  <c r="N3021" i="56"/>
  <c r="N3022" i="56"/>
  <c r="N3023" i="56"/>
  <c r="N3024" i="56"/>
  <c r="N3025" i="56"/>
  <c r="N3026" i="56"/>
  <c r="N3027" i="56"/>
  <c r="N3028" i="56"/>
  <c r="N3029" i="56"/>
  <c r="N3030" i="56"/>
  <c r="N3031" i="56"/>
  <c r="N3032" i="56"/>
  <c r="N3033" i="56"/>
  <c r="N3034" i="56"/>
  <c r="N3035" i="56"/>
  <c r="N3036" i="56"/>
  <c r="N3037" i="56"/>
  <c r="N3038" i="56"/>
  <c r="N3039" i="56"/>
  <c r="N3040" i="56"/>
  <c r="N3041" i="56"/>
  <c r="N3042" i="56"/>
  <c r="N3043" i="56"/>
  <c r="N3044" i="56"/>
  <c r="N3045" i="56"/>
  <c r="N3046" i="56"/>
  <c r="N3047" i="56"/>
  <c r="N3048" i="56"/>
  <c r="N3049" i="56"/>
  <c r="N3050" i="56"/>
  <c r="N3051" i="56"/>
  <c r="N3052" i="56"/>
  <c r="N3053" i="56"/>
  <c r="N3054" i="56"/>
  <c r="N3055" i="56"/>
  <c r="N3056" i="56"/>
  <c r="N3057" i="56"/>
  <c r="N3058" i="56"/>
  <c r="N3059" i="56"/>
  <c r="N3060" i="56"/>
  <c r="N3061" i="56"/>
  <c r="N3062" i="56"/>
  <c r="N3063" i="56"/>
  <c r="N3064" i="56"/>
  <c r="N3065" i="56"/>
  <c r="N3066" i="56"/>
  <c r="N3067" i="56"/>
  <c r="N3068" i="56"/>
  <c r="N3069" i="56"/>
  <c r="N3070" i="56"/>
  <c r="N3071" i="56"/>
  <c r="N3072" i="56"/>
  <c r="N3073" i="56"/>
  <c r="N3074" i="56"/>
  <c r="N3075" i="56"/>
  <c r="N3076" i="56"/>
  <c r="N3077" i="56"/>
  <c r="N3078" i="56"/>
  <c r="N3079" i="56"/>
  <c r="N3080" i="56"/>
  <c r="N3081" i="56"/>
  <c r="N3082" i="56"/>
  <c r="N3083" i="56"/>
  <c r="N3084" i="56"/>
  <c r="N3085" i="56"/>
  <c r="N3086" i="56"/>
  <c r="N3087" i="56"/>
  <c r="N3088" i="56"/>
  <c r="N3089" i="56"/>
  <c r="N3090" i="56"/>
  <c r="N3091" i="56"/>
  <c r="N3092" i="56"/>
  <c r="N3093" i="56"/>
  <c r="N3094" i="56"/>
  <c r="N3095" i="56"/>
  <c r="N3096" i="56"/>
  <c r="N3097" i="56"/>
  <c r="N3098" i="56"/>
  <c r="N3099" i="56"/>
  <c r="N3100" i="56"/>
  <c r="N3101" i="56"/>
  <c r="N3102" i="56"/>
  <c r="N3103" i="56"/>
  <c r="N3104" i="56"/>
  <c r="N3105" i="56"/>
  <c r="N3106" i="56"/>
  <c r="N3107" i="56"/>
  <c r="N3108" i="56"/>
  <c r="N3109" i="56"/>
  <c r="N3110" i="56"/>
  <c r="N3111" i="56"/>
  <c r="N3112" i="56"/>
  <c r="N3113" i="56"/>
  <c r="N3114" i="56"/>
  <c r="N3115" i="56"/>
  <c r="N3116" i="56"/>
  <c r="N3117" i="56"/>
  <c r="N3118" i="56"/>
  <c r="N3119" i="56"/>
  <c r="N3120" i="56"/>
  <c r="N3121" i="56"/>
  <c r="N3122" i="56"/>
  <c r="N3123" i="56"/>
  <c r="N3124" i="56"/>
  <c r="N3125" i="56"/>
  <c r="N3126" i="56"/>
  <c r="N3127" i="56"/>
  <c r="N3128" i="56"/>
  <c r="N3129" i="56"/>
  <c r="N3130" i="56"/>
  <c r="N3131" i="56"/>
  <c r="N3132" i="56"/>
  <c r="N3133" i="56"/>
  <c r="N3134" i="56"/>
  <c r="N3135" i="56"/>
  <c r="N3136" i="56"/>
  <c r="N3137" i="56"/>
  <c r="N3138" i="56"/>
  <c r="N3139" i="56"/>
  <c r="N3140" i="56"/>
  <c r="N3141" i="56"/>
  <c r="N3142" i="56"/>
  <c r="N3143" i="56"/>
  <c r="N3144" i="56"/>
  <c r="N3145" i="56"/>
  <c r="N3146" i="56"/>
  <c r="N3147" i="56"/>
  <c r="N3148" i="56"/>
  <c r="N3149" i="56"/>
  <c r="N3150" i="56"/>
  <c r="N3151" i="56"/>
  <c r="N3152" i="56"/>
  <c r="N3153" i="56"/>
  <c r="N3154" i="56"/>
  <c r="N3155" i="56"/>
  <c r="N3156" i="56"/>
  <c r="N3157" i="56"/>
  <c r="N3158" i="56"/>
  <c r="N3159" i="56"/>
  <c r="N3160" i="56"/>
  <c r="N3161" i="56"/>
  <c r="N3162" i="56"/>
  <c r="N3163" i="56"/>
  <c r="N3164" i="56"/>
  <c r="N3165" i="56"/>
  <c r="N3166" i="56"/>
  <c r="N3167" i="56"/>
  <c r="N3168" i="56"/>
  <c r="N3169" i="56"/>
  <c r="N3170" i="56"/>
  <c r="N3171" i="56"/>
  <c r="N3172" i="56"/>
  <c r="N3173" i="56"/>
  <c r="N3174" i="56"/>
  <c r="N3175" i="56"/>
  <c r="N3176" i="56"/>
  <c r="N3177" i="56"/>
  <c r="N3178" i="56"/>
  <c r="N3179" i="56"/>
  <c r="N3180" i="56"/>
  <c r="N3181" i="56"/>
  <c r="N3182" i="56"/>
  <c r="N3183" i="56"/>
  <c r="N3184" i="56"/>
  <c r="N3185" i="56"/>
  <c r="N3186" i="56"/>
  <c r="N3187" i="56"/>
  <c r="N3188" i="56"/>
  <c r="N3189" i="56"/>
  <c r="N3190" i="56"/>
  <c r="N3191" i="56"/>
  <c r="N3192" i="56"/>
  <c r="N3193" i="56"/>
  <c r="N3194" i="56"/>
  <c r="N3195" i="56"/>
  <c r="N3196" i="56"/>
  <c r="N3197" i="56"/>
  <c r="N3198" i="56"/>
  <c r="N3199" i="56"/>
  <c r="N3200" i="56"/>
  <c r="N3201" i="56"/>
  <c r="N3202" i="56"/>
  <c r="N3203" i="56"/>
  <c r="N3204" i="56"/>
  <c r="N3205" i="56"/>
  <c r="N3206" i="56"/>
  <c r="N3207" i="56"/>
  <c r="N3208" i="56"/>
  <c r="N3209" i="56"/>
  <c r="N3210" i="56"/>
  <c r="N3211" i="56"/>
  <c r="N3212" i="56"/>
  <c r="N3213" i="56"/>
  <c r="N3214" i="56"/>
  <c r="N3215" i="56"/>
  <c r="N3216" i="56"/>
  <c r="N3217" i="56"/>
  <c r="N3218" i="56"/>
  <c r="N3219" i="56"/>
  <c r="N3220" i="56"/>
  <c r="N3221" i="56"/>
  <c r="N3222" i="56"/>
  <c r="N3223" i="56"/>
  <c r="N3224" i="56"/>
  <c r="N3225" i="56"/>
  <c r="N3226" i="56"/>
  <c r="N3227" i="56"/>
  <c r="N3228" i="56"/>
  <c r="N3229" i="56"/>
  <c r="N3230" i="56"/>
  <c r="N3231" i="56"/>
  <c r="N3232" i="56"/>
  <c r="N3233" i="56"/>
  <c r="N3234" i="56"/>
  <c r="N3235" i="56"/>
  <c r="N3236" i="56"/>
  <c r="N3237" i="56"/>
  <c r="N3238" i="56"/>
  <c r="N3239" i="56"/>
  <c r="N3240" i="56"/>
  <c r="N3241" i="56"/>
  <c r="N3242" i="56"/>
  <c r="N3243" i="56"/>
  <c r="N3244" i="56"/>
  <c r="N3245" i="56"/>
  <c r="N3246" i="56"/>
  <c r="N3247" i="56"/>
  <c r="N3248" i="56"/>
  <c r="N3249" i="56"/>
  <c r="N3250" i="56"/>
  <c r="N3251" i="56"/>
  <c r="N3252" i="56"/>
  <c r="N3253" i="56"/>
  <c r="N3254" i="56"/>
  <c r="N3255" i="56"/>
  <c r="N3256" i="56"/>
  <c r="N3257" i="56"/>
  <c r="N3258" i="56"/>
  <c r="N3259" i="56"/>
  <c r="N3260" i="56"/>
  <c r="N3261" i="56"/>
  <c r="N3262" i="56"/>
  <c r="N3263" i="56"/>
  <c r="N3264" i="56"/>
  <c r="N3265" i="56"/>
  <c r="N3266" i="56"/>
  <c r="N3267" i="56"/>
  <c r="N3268" i="56"/>
  <c r="N3269" i="56"/>
  <c r="N3270" i="56"/>
  <c r="N3271" i="56"/>
  <c r="N3272" i="56"/>
  <c r="N3273" i="56"/>
  <c r="N3274" i="56"/>
  <c r="N3275" i="56"/>
  <c r="N3276" i="56"/>
  <c r="N3277" i="56"/>
  <c r="N3278" i="56"/>
  <c r="N3279" i="56"/>
  <c r="N3280" i="56"/>
  <c r="N3281" i="56"/>
  <c r="N3282" i="56"/>
  <c r="N3283" i="56"/>
  <c r="N3284" i="56"/>
  <c r="N3285" i="56"/>
  <c r="N3286" i="56"/>
  <c r="N3287" i="56"/>
  <c r="N3288" i="56"/>
  <c r="N3289" i="56"/>
  <c r="N3290" i="56"/>
  <c r="N3291" i="56"/>
  <c r="N3292" i="56"/>
  <c r="N3293" i="56"/>
  <c r="N3294" i="56"/>
  <c r="N3295" i="56"/>
  <c r="N3296" i="56"/>
  <c r="N3297" i="56"/>
  <c r="N3298" i="56"/>
  <c r="N3299" i="56"/>
  <c r="N3300" i="56"/>
  <c r="N3301" i="56"/>
  <c r="N3302" i="56"/>
  <c r="N3303" i="56"/>
  <c r="N3304" i="56"/>
  <c r="N3305" i="56"/>
  <c r="N3306" i="56"/>
  <c r="N3307" i="56"/>
  <c r="N3308" i="56"/>
  <c r="N3309" i="56"/>
  <c r="N3310" i="56"/>
  <c r="N3311" i="56"/>
  <c r="N3312" i="56"/>
  <c r="N3313" i="56"/>
  <c r="N3314" i="56"/>
  <c r="N3315" i="56"/>
  <c r="N3316" i="56"/>
  <c r="N3317" i="56"/>
  <c r="N3318" i="56"/>
  <c r="N3319" i="56"/>
  <c r="N3320" i="56"/>
  <c r="N3321" i="56"/>
  <c r="N3322" i="56"/>
  <c r="N3323" i="56"/>
  <c r="N3324" i="56"/>
  <c r="N3325" i="56"/>
  <c r="N3326" i="56"/>
  <c r="N3327" i="56"/>
  <c r="N3328" i="56"/>
  <c r="N3329" i="56"/>
  <c r="N3330" i="56"/>
  <c r="N3331" i="56"/>
  <c r="N3332" i="56"/>
  <c r="N3333" i="56"/>
  <c r="N3334" i="56"/>
  <c r="N3335" i="56"/>
  <c r="N3336" i="56"/>
  <c r="N3337" i="56"/>
  <c r="N3338" i="56"/>
  <c r="N3339" i="56"/>
  <c r="N3340" i="56"/>
  <c r="N3341" i="56"/>
  <c r="N3342" i="56"/>
  <c r="N3343" i="56"/>
  <c r="N3344" i="56"/>
  <c r="N3345" i="56"/>
  <c r="N3346" i="56"/>
  <c r="N3347" i="56"/>
  <c r="N3348" i="56"/>
  <c r="N3349" i="56"/>
  <c r="N3350" i="56"/>
  <c r="N3351" i="56"/>
  <c r="N3352" i="56"/>
  <c r="N3353" i="56"/>
  <c r="N3354" i="56"/>
  <c r="N3355" i="56"/>
  <c r="N3356" i="56"/>
  <c r="N3357" i="56"/>
  <c r="N3358" i="56"/>
  <c r="N3359" i="56"/>
  <c r="N3360" i="56"/>
  <c r="N3361" i="56"/>
  <c r="N3362" i="56"/>
  <c r="N3363" i="56"/>
  <c r="N3364" i="56"/>
  <c r="N3365" i="56"/>
  <c r="N3366" i="56"/>
  <c r="N3367" i="56"/>
  <c r="N3368" i="56"/>
  <c r="N3369" i="56"/>
  <c r="N3370" i="56"/>
  <c r="N3371" i="56"/>
  <c r="N3372" i="56"/>
  <c r="N3373" i="56"/>
  <c r="N3374" i="56"/>
  <c r="N3375" i="56"/>
  <c r="N3376" i="56"/>
  <c r="N3377" i="56"/>
  <c r="N3378" i="56"/>
  <c r="N3379" i="56"/>
  <c r="N3380" i="56"/>
  <c r="N3381" i="56"/>
  <c r="N3382" i="56"/>
  <c r="N3383" i="56"/>
  <c r="N3384" i="56"/>
  <c r="N3385" i="56"/>
  <c r="N3386" i="56"/>
  <c r="N3387" i="56"/>
  <c r="N3388" i="56"/>
  <c r="N3389" i="56"/>
  <c r="N3390" i="56"/>
  <c r="N3391" i="56"/>
  <c r="N3392" i="56"/>
  <c r="N3393" i="56"/>
  <c r="N3394" i="56"/>
  <c r="N3395" i="56"/>
  <c r="N3396" i="56"/>
  <c r="N3397" i="56"/>
  <c r="N3398" i="56"/>
  <c r="N3399" i="56"/>
  <c r="N3400" i="56"/>
  <c r="N3401" i="56"/>
  <c r="N3402" i="56"/>
  <c r="N3403" i="56"/>
  <c r="N3404" i="56"/>
  <c r="N3405" i="56"/>
  <c r="N3406" i="56"/>
  <c r="N3407" i="56"/>
  <c r="N3408" i="56"/>
  <c r="N3409" i="56"/>
  <c r="N3410" i="56"/>
  <c r="N3411" i="56"/>
  <c r="N3412" i="56"/>
  <c r="N3413" i="56"/>
  <c r="N3414" i="56"/>
  <c r="N3415" i="56"/>
  <c r="N3416" i="56"/>
  <c r="N3417" i="56"/>
  <c r="N3418" i="56"/>
  <c r="N3419" i="56"/>
  <c r="N3420" i="56"/>
  <c r="N3421" i="56"/>
  <c r="N3422" i="56"/>
  <c r="N3423" i="56"/>
  <c r="N3424" i="56"/>
  <c r="N3425" i="56"/>
  <c r="N3426" i="56"/>
  <c r="N3427" i="56"/>
  <c r="N3428" i="56"/>
  <c r="N3429" i="56"/>
  <c r="N3430" i="56"/>
  <c r="N3431" i="56"/>
  <c r="N3432" i="56"/>
  <c r="N3433" i="56"/>
  <c r="N3434" i="56"/>
  <c r="N3435" i="56"/>
  <c r="N3436" i="56"/>
  <c r="N3437" i="56"/>
  <c r="N3438" i="56"/>
  <c r="N3439" i="56"/>
  <c r="N3440" i="56"/>
  <c r="N3441" i="56"/>
  <c r="N3442" i="56"/>
  <c r="N3443" i="56"/>
  <c r="N3444" i="56"/>
  <c r="N3445" i="56"/>
  <c r="N3446" i="56"/>
  <c r="N3447" i="56"/>
  <c r="N3448" i="56"/>
  <c r="N3449" i="56"/>
  <c r="N3450" i="56"/>
  <c r="N3451" i="56"/>
  <c r="N3452" i="56"/>
  <c r="N3453" i="56"/>
  <c r="N3454" i="56"/>
  <c r="N3455" i="56"/>
  <c r="N3456" i="56"/>
  <c r="N3457" i="56"/>
  <c r="N3458" i="56"/>
  <c r="N3459" i="56"/>
  <c r="N3460" i="56"/>
  <c r="N3461" i="56"/>
  <c r="N3462" i="56"/>
  <c r="N3463" i="56"/>
  <c r="N3464" i="56"/>
  <c r="N3465" i="56"/>
  <c r="N3466" i="56"/>
  <c r="N3467" i="56"/>
  <c r="N3468" i="56"/>
  <c r="N3469" i="56"/>
  <c r="N3470" i="56"/>
  <c r="N3471" i="56"/>
  <c r="N3472" i="56"/>
  <c r="N3473" i="56"/>
  <c r="N3474" i="56"/>
  <c r="N3475" i="56"/>
  <c r="N3476" i="56"/>
  <c r="N3477" i="56"/>
  <c r="N3478" i="56"/>
  <c r="N3479" i="56"/>
  <c r="N3480" i="56"/>
  <c r="N3481" i="56"/>
  <c r="N3482" i="56"/>
  <c r="N3483" i="56"/>
  <c r="N3484" i="56"/>
  <c r="N3485" i="56"/>
  <c r="N3486" i="56"/>
  <c r="N3487" i="56"/>
  <c r="N3488" i="56"/>
  <c r="N3489" i="56"/>
  <c r="N3490" i="56"/>
  <c r="N3491" i="56"/>
  <c r="N3492" i="56"/>
  <c r="N3493" i="56"/>
  <c r="N3494" i="56"/>
  <c r="N3495" i="56"/>
  <c r="N3496" i="56"/>
  <c r="N3497" i="56"/>
  <c r="N3498" i="56"/>
  <c r="N3499" i="56"/>
  <c r="N3500" i="56"/>
  <c r="N3501" i="56"/>
  <c r="N3502" i="56"/>
  <c r="N3503" i="56"/>
  <c r="N3504" i="56"/>
  <c r="N3505" i="56"/>
  <c r="N3506" i="56"/>
  <c r="N3507" i="56"/>
  <c r="N3508" i="56"/>
  <c r="N3509" i="56"/>
  <c r="N3510" i="56"/>
  <c r="N3511" i="56"/>
  <c r="N3512" i="56"/>
  <c r="N3513" i="56"/>
  <c r="N3514" i="56"/>
  <c r="N3515" i="56"/>
  <c r="N3516" i="56"/>
  <c r="N3517" i="56"/>
  <c r="N3518" i="56"/>
  <c r="N3519" i="56"/>
  <c r="N3520" i="56"/>
  <c r="N3521" i="56"/>
  <c r="N3522" i="56"/>
  <c r="N3523" i="56"/>
  <c r="N3524" i="56"/>
  <c r="N3525" i="56"/>
  <c r="N3526" i="56"/>
  <c r="N3527" i="56"/>
  <c r="N3528" i="56"/>
  <c r="N3529" i="56"/>
  <c r="N3530" i="56"/>
  <c r="N3531" i="56"/>
  <c r="N3532" i="56"/>
  <c r="N3533" i="56"/>
  <c r="N3534" i="56"/>
  <c r="N3535" i="56"/>
  <c r="N3536" i="56"/>
  <c r="N3537" i="56"/>
  <c r="N3538" i="56"/>
  <c r="N3539" i="56"/>
  <c r="N3540" i="56"/>
  <c r="N3541" i="56"/>
  <c r="N3542" i="56"/>
  <c r="N3543" i="56"/>
  <c r="N3544" i="56"/>
  <c r="N3545" i="56"/>
  <c r="N3546" i="56"/>
  <c r="N3547" i="56"/>
  <c r="N3548" i="56"/>
  <c r="N3549" i="56"/>
  <c r="N3550" i="56"/>
  <c r="N3551" i="56"/>
  <c r="N3552" i="56"/>
  <c r="N3553" i="56"/>
  <c r="N3554" i="56"/>
  <c r="N3555" i="56"/>
  <c r="N3556" i="56"/>
  <c r="N3557" i="56"/>
  <c r="N3558" i="56"/>
  <c r="N3559" i="56"/>
  <c r="N3560" i="56"/>
  <c r="N3561" i="56"/>
  <c r="N3562" i="56"/>
  <c r="N3563" i="56"/>
  <c r="N3564" i="56"/>
  <c r="N3565" i="56"/>
  <c r="N3566" i="56"/>
  <c r="N3567" i="56"/>
  <c r="N3568" i="56"/>
  <c r="N3569" i="56"/>
  <c r="N3570" i="56"/>
  <c r="N3571" i="56"/>
  <c r="N3572" i="56"/>
  <c r="N3573" i="56"/>
  <c r="N3574" i="56"/>
  <c r="N3575" i="56"/>
  <c r="N3576" i="56"/>
  <c r="N3577" i="56"/>
  <c r="N3578" i="56"/>
  <c r="N3579" i="56"/>
  <c r="N3580" i="56"/>
  <c r="N3581" i="56"/>
  <c r="N3582" i="56"/>
  <c r="N3583" i="56"/>
  <c r="N3584" i="56"/>
  <c r="N3585" i="56"/>
  <c r="N3586" i="56"/>
  <c r="N3587" i="56"/>
  <c r="N3588" i="56"/>
  <c r="N3589" i="56"/>
  <c r="N3590" i="56"/>
  <c r="N3591" i="56"/>
  <c r="N3592" i="56"/>
  <c r="N3593" i="56"/>
  <c r="N3594" i="56"/>
  <c r="N3595" i="56"/>
  <c r="N3596" i="56"/>
  <c r="N3597" i="56"/>
  <c r="N3598" i="56"/>
  <c r="N3599" i="56"/>
  <c r="N3600" i="56"/>
  <c r="N3601" i="56"/>
  <c r="N3602" i="56"/>
  <c r="N3603" i="56"/>
  <c r="N3604" i="56"/>
  <c r="N3605" i="56"/>
  <c r="N3606" i="56"/>
  <c r="N3607" i="56"/>
  <c r="N3608" i="56"/>
  <c r="N3609" i="56"/>
  <c r="N3610" i="56"/>
  <c r="N3611" i="56"/>
  <c r="N3612" i="56"/>
  <c r="N3613" i="56"/>
  <c r="N3614" i="56"/>
  <c r="N3615" i="56"/>
  <c r="N3616" i="56"/>
  <c r="N3617" i="56"/>
  <c r="N3618" i="56"/>
  <c r="N3619" i="56"/>
  <c r="N3620" i="56"/>
  <c r="N3621" i="56"/>
  <c r="N3622" i="56"/>
  <c r="N3623" i="56"/>
  <c r="N3624" i="56"/>
  <c r="N3625" i="56"/>
  <c r="N3626" i="56"/>
  <c r="N3627" i="56"/>
  <c r="N3628" i="56"/>
  <c r="N3629" i="56"/>
  <c r="N3630" i="56"/>
  <c r="N3631" i="56"/>
  <c r="N3632" i="56"/>
  <c r="N3633" i="56"/>
  <c r="N3634" i="56"/>
  <c r="N3635" i="56"/>
  <c r="N3636" i="56"/>
  <c r="N3637" i="56"/>
  <c r="N3638" i="56"/>
  <c r="N3639" i="56"/>
  <c r="N3640" i="56"/>
  <c r="N3641" i="56"/>
  <c r="N3642" i="56"/>
  <c r="N3643" i="56"/>
  <c r="N3644" i="56"/>
  <c r="N3645" i="56"/>
  <c r="N3646" i="56"/>
  <c r="N3647" i="56"/>
  <c r="N3648" i="56"/>
  <c r="N3649" i="56"/>
  <c r="N3650" i="56"/>
  <c r="N3651" i="56"/>
  <c r="N3652" i="56"/>
  <c r="N3653" i="56"/>
  <c r="N3654" i="56"/>
  <c r="N3655" i="56"/>
  <c r="N3656" i="56"/>
  <c r="N3657" i="56"/>
  <c r="N3658" i="56"/>
  <c r="N3659" i="56"/>
  <c r="N3660" i="56"/>
  <c r="N3661" i="56"/>
  <c r="N3662" i="56"/>
  <c r="N3663" i="56"/>
  <c r="N3664" i="56"/>
  <c r="N3665" i="56"/>
  <c r="N3666" i="56"/>
  <c r="N3667" i="56"/>
  <c r="N3668" i="56"/>
  <c r="N3669" i="56"/>
  <c r="N3670" i="56"/>
  <c r="N3671" i="56"/>
  <c r="N3672" i="56"/>
  <c r="N3673" i="56"/>
  <c r="N3674" i="56"/>
  <c r="N3675" i="56"/>
  <c r="N3676" i="56"/>
  <c r="N3677" i="56"/>
  <c r="N3678" i="56"/>
  <c r="N3679" i="56"/>
  <c r="N3680" i="56"/>
  <c r="N3681" i="56"/>
  <c r="N3682" i="56"/>
  <c r="N3683" i="56"/>
  <c r="N3684" i="56"/>
  <c r="N3685" i="56"/>
  <c r="N3686" i="56"/>
  <c r="N3687" i="56"/>
  <c r="N3688" i="56"/>
  <c r="N3689" i="56"/>
  <c r="N3690" i="56"/>
  <c r="N3691" i="56"/>
  <c r="N3692" i="56"/>
  <c r="N3693" i="56"/>
  <c r="N3694" i="56"/>
  <c r="N3695" i="56"/>
  <c r="N3696" i="56"/>
  <c r="N3697" i="56"/>
  <c r="N3698" i="56"/>
  <c r="N3699" i="56"/>
  <c r="N3700" i="56"/>
  <c r="N3701" i="56"/>
  <c r="N3702" i="56"/>
  <c r="N3703" i="56"/>
  <c r="N3704" i="56"/>
  <c r="N3705" i="56"/>
  <c r="N3706" i="56"/>
  <c r="N3707" i="56"/>
  <c r="N3708" i="56"/>
  <c r="N3709" i="56"/>
  <c r="N3710" i="56"/>
  <c r="N3711" i="56"/>
  <c r="N3712" i="56"/>
  <c r="N3713" i="56"/>
  <c r="N3714" i="56"/>
  <c r="N3715" i="56"/>
  <c r="N3716" i="56"/>
  <c r="N3717" i="56"/>
  <c r="N3718" i="56"/>
  <c r="N3719" i="56"/>
  <c r="N3720" i="56"/>
  <c r="N3721" i="56"/>
  <c r="N3722" i="56"/>
  <c r="N3723" i="56"/>
  <c r="N3724" i="56"/>
  <c r="N3725" i="56"/>
  <c r="N3726" i="56"/>
  <c r="N3727" i="56"/>
  <c r="N3728" i="56"/>
  <c r="N3729" i="56"/>
  <c r="N3730" i="56"/>
  <c r="N3731" i="56"/>
  <c r="N3732" i="56"/>
  <c r="N3733" i="56"/>
  <c r="N3734" i="56"/>
  <c r="N3735" i="56"/>
  <c r="N3736" i="56"/>
  <c r="N3737" i="56"/>
  <c r="N3738" i="56"/>
  <c r="N3739" i="56"/>
  <c r="N3740" i="56"/>
  <c r="N3741" i="56"/>
  <c r="N3742" i="56"/>
  <c r="N3743" i="56"/>
  <c r="N3744" i="56"/>
  <c r="N3745" i="56"/>
  <c r="N3746" i="56"/>
  <c r="N3747" i="56"/>
  <c r="N3748" i="56"/>
  <c r="N3749" i="56"/>
  <c r="N3750" i="56"/>
  <c r="N3751" i="56"/>
  <c r="N3752" i="56"/>
  <c r="N3753" i="56"/>
  <c r="N3754" i="56"/>
  <c r="N3755" i="56"/>
  <c r="N3756" i="56"/>
  <c r="N3757" i="56"/>
  <c r="N3758" i="56"/>
  <c r="N3759" i="56"/>
  <c r="N3760" i="56"/>
  <c r="N3761" i="56"/>
  <c r="N3762" i="56"/>
  <c r="N3763" i="56"/>
  <c r="N3764" i="56"/>
  <c r="N3765" i="56"/>
  <c r="N3766" i="56"/>
  <c r="N3767" i="56"/>
  <c r="N3768" i="56"/>
  <c r="N3769" i="56"/>
  <c r="N3770" i="56"/>
  <c r="N3771" i="56"/>
  <c r="N3772" i="56"/>
  <c r="N3773" i="56"/>
  <c r="N3774" i="56"/>
  <c r="N3775" i="56"/>
  <c r="N3776" i="56"/>
  <c r="N3777" i="56"/>
  <c r="N3778" i="56"/>
  <c r="N3779" i="56"/>
  <c r="N3780" i="56"/>
  <c r="N3781" i="56"/>
  <c r="N3782" i="56"/>
  <c r="N3783" i="56"/>
  <c r="N3784" i="56"/>
  <c r="N3785" i="56"/>
  <c r="N3786" i="56"/>
  <c r="N3787" i="56"/>
  <c r="N3788" i="56"/>
  <c r="N3789" i="56"/>
  <c r="N3790" i="56"/>
  <c r="N3791" i="56"/>
  <c r="N3792" i="56"/>
  <c r="N3793" i="56"/>
  <c r="N3794" i="56"/>
  <c r="N3795" i="56"/>
  <c r="N3796" i="56"/>
  <c r="N3797" i="56"/>
  <c r="N3798" i="56"/>
  <c r="N3799" i="56"/>
  <c r="N3800" i="56"/>
  <c r="N3801" i="56"/>
  <c r="N3802" i="56"/>
  <c r="N3803" i="56"/>
  <c r="N3804" i="56"/>
  <c r="N3805" i="56"/>
  <c r="N3806" i="56"/>
  <c r="N3807" i="56"/>
  <c r="N3808" i="56"/>
  <c r="N3809" i="56"/>
  <c r="N3810" i="56"/>
  <c r="N3811" i="56"/>
  <c r="N3812" i="56"/>
  <c r="N3813" i="56"/>
  <c r="N3814" i="56"/>
  <c r="N3815" i="56"/>
  <c r="N3816" i="56"/>
  <c r="N3817" i="56"/>
  <c r="N3818" i="56"/>
  <c r="N3819" i="56"/>
  <c r="N3820" i="56"/>
  <c r="N3821" i="56"/>
  <c r="N3822" i="56"/>
  <c r="N3823" i="56"/>
  <c r="N3824" i="56"/>
  <c r="N3825" i="56"/>
  <c r="N3826" i="56"/>
  <c r="N3827" i="56"/>
  <c r="N3828" i="56"/>
  <c r="N3829" i="56"/>
  <c r="N3830" i="56"/>
  <c r="N3831" i="56"/>
  <c r="N3832" i="56"/>
  <c r="N3833" i="56"/>
  <c r="N3834" i="56"/>
  <c r="N3835" i="56"/>
  <c r="N3836" i="56"/>
  <c r="N3837" i="56"/>
  <c r="N3838" i="56"/>
  <c r="N3839" i="56"/>
  <c r="N3840" i="56"/>
  <c r="N3841" i="56"/>
  <c r="N3842" i="56"/>
  <c r="N3843" i="56"/>
  <c r="N3844" i="56"/>
  <c r="N3845" i="56"/>
  <c r="N3846" i="56"/>
  <c r="N3847" i="56"/>
  <c r="N3848" i="56"/>
  <c r="N3849" i="56"/>
  <c r="N3850" i="56"/>
  <c r="N3851" i="56"/>
  <c r="N3852" i="56"/>
  <c r="N3853" i="56"/>
  <c r="N3854" i="56"/>
  <c r="N3855" i="56"/>
  <c r="N3856" i="56"/>
  <c r="N3857" i="56"/>
  <c r="N3858" i="56"/>
  <c r="N3859" i="56"/>
  <c r="N3860" i="56"/>
  <c r="N3861" i="56"/>
  <c r="N3862" i="56"/>
  <c r="N3863" i="56"/>
  <c r="N3864" i="56"/>
  <c r="N3865" i="56"/>
  <c r="N3866" i="56"/>
  <c r="N3867" i="56"/>
  <c r="N3868" i="56"/>
  <c r="N3869" i="56"/>
  <c r="N3870" i="56"/>
  <c r="N3871" i="56"/>
  <c r="N3872" i="56"/>
  <c r="N3873" i="56"/>
  <c r="N3874" i="56"/>
  <c r="N3875" i="56"/>
  <c r="N3876" i="56"/>
  <c r="N3877" i="56"/>
  <c r="N3878" i="56"/>
  <c r="N3879" i="56"/>
  <c r="N3880" i="56"/>
  <c r="N3881" i="56"/>
  <c r="N3882" i="56"/>
  <c r="N3883" i="56"/>
  <c r="N3884" i="56"/>
  <c r="N3885" i="56"/>
  <c r="N3886" i="56"/>
  <c r="N3887" i="56"/>
  <c r="N3888" i="56"/>
  <c r="N3889" i="56"/>
  <c r="N3890" i="56"/>
  <c r="N3891" i="56"/>
  <c r="N3892" i="56"/>
  <c r="N3893" i="56"/>
  <c r="N3894" i="56"/>
  <c r="N3895" i="56"/>
  <c r="N3896" i="56"/>
  <c r="N3897" i="56"/>
  <c r="N3898" i="56"/>
  <c r="N3899" i="56"/>
  <c r="N3900" i="56"/>
  <c r="N3901" i="56"/>
  <c r="N3902" i="56"/>
  <c r="N3903" i="56"/>
  <c r="N3904" i="56"/>
  <c r="N3905" i="56"/>
  <c r="N3906" i="56"/>
  <c r="N3907" i="56"/>
  <c r="N3908" i="56"/>
  <c r="N3909" i="56"/>
  <c r="N3910" i="56"/>
  <c r="N3911" i="56"/>
  <c r="N3912" i="56"/>
  <c r="N3913" i="56"/>
  <c r="N3914" i="56"/>
  <c r="N3915" i="56"/>
  <c r="N3916" i="56"/>
  <c r="N3917" i="56"/>
  <c r="N3918" i="56"/>
  <c r="N3919" i="56"/>
  <c r="N3920" i="56"/>
  <c r="N3921" i="56"/>
  <c r="N3922" i="56"/>
  <c r="N3923" i="56"/>
  <c r="N3924" i="56"/>
  <c r="N3925" i="56"/>
  <c r="N3926" i="56"/>
  <c r="N3927" i="56"/>
  <c r="N3928" i="56"/>
  <c r="N3929" i="56"/>
  <c r="N3930" i="56"/>
  <c r="N3931" i="56"/>
  <c r="N3932" i="56"/>
  <c r="N3933" i="56"/>
  <c r="N3934" i="56"/>
  <c r="N3935" i="56"/>
  <c r="N3936" i="56"/>
  <c r="N3937" i="56"/>
  <c r="N3938" i="56"/>
  <c r="N3939" i="56"/>
  <c r="N3940" i="56"/>
  <c r="N3941" i="56"/>
  <c r="N3942" i="56"/>
  <c r="N3943" i="56"/>
  <c r="N3944" i="56"/>
  <c r="N3945" i="56"/>
  <c r="N3946" i="56"/>
  <c r="N3947" i="56"/>
  <c r="N3948" i="56"/>
  <c r="N3949" i="56"/>
  <c r="N3950" i="56"/>
  <c r="N3951" i="56"/>
  <c r="N3952" i="56"/>
  <c r="N3953" i="56"/>
  <c r="N3954" i="56"/>
  <c r="N3955" i="56"/>
  <c r="N3956" i="56"/>
  <c r="N3957" i="56"/>
  <c r="N3958" i="56"/>
  <c r="N3959" i="56"/>
  <c r="N3960" i="56"/>
  <c r="N3961" i="56"/>
  <c r="N3962" i="56"/>
  <c r="N3963" i="56"/>
  <c r="N3964" i="56"/>
  <c r="N3965" i="56"/>
  <c r="N3966" i="56"/>
  <c r="N3967" i="56"/>
  <c r="N3968" i="56"/>
  <c r="N3969" i="56"/>
  <c r="N3970" i="56"/>
  <c r="N3971" i="56"/>
  <c r="N3972" i="56"/>
  <c r="N3973" i="56"/>
  <c r="N3974" i="56"/>
  <c r="N3975" i="56"/>
  <c r="N3976" i="56"/>
  <c r="N3977" i="56"/>
  <c r="N3978" i="56"/>
  <c r="N3979" i="56"/>
  <c r="N3980" i="56"/>
  <c r="N3981" i="56"/>
  <c r="N3982" i="56"/>
  <c r="N3983" i="56"/>
  <c r="N3984" i="56"/>
  <c r="N3985" i="56"/>
  <c r="N3986" i="56"/>
  <c r="N3987" i="56"/>
  <c r="N3988" i="56"/>
  <c r="N3989" i="56"/>
  <c r="N3990" i="56"/>
  <c r="N3991" i="56"/>
  <c r="N3992" i="56"/>
  <c r="N3993" i="56"/>
  <c r="N3994" i="56"/>
  <c r="N3995" i="56"/>
  <c r="N3996" i="56"/>
  <c r="N3997" i="56"/>
  <c r="N3998" i="56"/>
  <c r="N3999" i="56"/>
  <c r="N4000" i="56"/>
  <c r="N4001" i="56"/>
  <c r="N4002" i="56"/>
  <c r="N4003" i="56"/>
  <c r="N4004" i="56"/>
  <c r="N4005" i="56"/>
  <c r="N4006" i="56"/>
  <c r="N4007" i="56"/>
  <c r="N4008" i="56"/>
  <c r="N4009" i="56"/>
  <c r="N4010" i="56"/>
  <c r="N4011" i="56"/>
  <c r="N4012" i="56"/>
  <c r="N4013" i="56"/>
  <c r="N4014" i="56"/>
  <c r="N4015" i="56"/>
  <c r="N4016" i="56"/>
  <c r="N4017" i="56"/>
  <c r="N4018" i="56"/>
  <c r="N4019" i="56"/>
  <c r="N4020" i="56"/>
  <c r="N4021" i="56"/>
  <c r="N4022" i="56"/>
  <c r="N4023" i="56"/>
  <c r="N4024" i="56"/>
  <c r="N4025" i="56"/>
  <c r="N4026" i="56"/>
  <c r="N4027" i="56"/>
  <c r="N4028" i="56"/>
  <c r="N4029" i="56"/>
  <c r="N4030" i="56"/>
  <c r="N4031" i="56"/>
  <c r="N4032" i="56"/>
  <c r="N4033" i="56"/>
  <c r="N4034" i="56"/>
  <c r="N4035" i="56"/>
  <c r="N4036" i="56"/>
  <c r="N4037" i="56"/>
  <c r="N4038" i="56"/>
  <c r="N4039" i="56"/>
  <c r="N4040" i="56"/>
  <c r="N4041" i="56"/>
  <c r="N4042" i="56"/>
  <c r="N4043" i="56"/>
  <c r="N4044" i="56"/>
  <c r="N4045" i="56"/>
  <c r="N4046" i="56"/>
  <c r="N4047" i="56"/>
  <c r="N4048" i="56"/>
  <c r="N4049" i="56"/>
  <c r="N4050" i="56"/>
  <c r="N4051" i="56"/>
  <c r="N4052" i="56"/>
  <c r="N4053" i="56"/>
  <c r="N4054" i="56"/>
  <c r="N4055" i="56"/>
  <c r="N4056" i="56"/>
  <c r="N4057" i="56"/>
  <c r="N4058" i="56"/>
  <c r="N4059" i="56"/>
  <c r="N4060" i="56"/>
  <c r="N4061" i="56"/>
  <c r="N4062" i="56"/>
  <c r="N4063" i="56"/>
  <c r="N4064" i="56"/>
  <c r="N4065" i="56"/>
  <c r="N4066" i="56"/>
  <c r="N4067" i="56"/>
  <c r="N4068" i="56"/>
  <c r="N4069" i="56"/>
  <c r="N4070" i="56"/>
  <c r="N4071" i="56"/>
  <c r="N4072" i="56"/>
  <c r="N4073" i="56"/>
  <c r="N4074" i="56"/>
  <c r="N4075" i="56"/>
  <c r="N4076" i="56"/>
  <c r="N4077" i="56"/>
  <c r="N4078" i="56"/>
  <c r="N4079" i="56"/>
  <c r="N4080" i="56"/>
  <c r="N4081" i="56"/>
  <c r="N4082" i="56"/>
  <c r="N4083" i="56"/>
  <c r="N4084" i="56"/>
  <c r="N4085" i="56"/>
  <c r="N4086" i="56"/>
  <c r="N4087" i="56"/>
  <c r="N4088" i="56"/>
  <c r="N4089" i="56"/>
  <c r="N4090" i="56"/>
  <c r="N4091" i="56"/>
  <c r="N4092" i="56"/>
  <c r="N4093" i="56"/>
  <c r="N4094" i="56"/>
  <c r="N4095" i="56"/>
  <c r="N4096" i="56"/>
  <c r="N4097" i="56"/>
  <c r="N4098" i="56"/>
  <c r="N4099" i="56"/>
  <c r="N4100" i="56"/>
  <c r="N4101" i="56"/>
  <c r="N4102" i="56"/>
  <c r="N4103" i="56"/>
  <c r="N4104" i="56"/>
  <c r="N4105" i="56"/>
  <c r="N4106" i="56"/>
  <c r="N4107" i="56"/>
  <c r="N4108" i="56"/>
  <c r="N4109" i="56"/>
  <c r="N4110" i="56"/>
  <c r="N4111" i="56"/>
  <c r="N4112" i="56"/>
  <c r="N4113" i="56"/>
  <c r="N4114" i="56"/>
  <c r="N4115" i="56"/>
  <c r="N4116" i="56"/>
  <c r="N4117" i="56"/>
  <c r="N4118" i="56"/>
  <c r="N4119" i="56"/>
  <c r="N4120" i="56"/>
  <c r="N4121" i="56"/>
  <c r="N4122" i="56"/>
  <c r="N4123" i="56"/>
  <c r="N4124" i="56"/>
  <c r="N4125" i="56"/>
  <c r="N4126" i="56"/>
  <c r="N4127" i="56"/>
  <c r="N4128" i="56"/>
  <c r="N4129" i="56"/>
  <c r="N4130" i="56"/>
  <c r="N4131" i="56"/>
  <c r="N4132" i="56"/>
  <c r="N4133" i="56"/>
  <c r="N4134" i="56"/>
  <c r="N4135" i="56"/>
  <c r="N4136" i="56"/>
  <c r="N4137" i="56"/>
  <c r="N4138" i="56"/>
  <c r="N4139" i="56"/>
  <c r="N4140" i="56"/>
  <c r="N4141" i="56"/>
  <c r="N4142" i="56"/>
  <c r="N4143" i="56"/>
  <c r="N4144" i="56"/>
  <c r="N4145" i="56"/>
  <c r="N4146" i="56"/>
  <c r="N4147" i="56"/>
  <c r="N4148" i="56"/>
  <c r="N4149" i="56"/>
  <c r="N4150" i="56"/>
  <c r="N4151" i="56"/>
  <c r="N4152" i="56"/>
  <c r="N4153" i="56"/>
  <c r="N4154" i="56"/>
  <c r="N4155" i="56"/>
  <c r="N4156" i="56"/>
  <c r="N4157" i="56"/>
  <c r="N4158" i="56"/>
  <c r="N4159" i="56"/>
  <c r="N4160" i="56"/>
  <c r="N4161" i="56"/>
  <c r="N4162" i="56"/>
  <c r="N4163" i="56"/>
  <c r="N4164" i="56"/>
  <c r="N4165" i="56"/>
  <c r="N4166" i="56"/>
  <c r="N4167" i="56"/>
  <c r="N4168" i="56"/>
  <c r="N4169" i="56"/>
  <c r="N4170" i="56"/>
  <c r="N4171" i="56"/>
  <c r="N4172" i="56"/>
  <c r="N4173" i="56"/>
  <c r="N4174" i="56"/>
  <c r="N4175" i="56"/>
  <c r="N4176" i="56"/>
  <c r="N4177" i="56"/>
  <c r="N4178" i="56"/>
  <c r="N4179" i="56"/>
  <c r="N4180" i="56"/>
  <c r="N4181" i="56"/>
  <c r="N4182" i="56"/>
  <c r="N4183" i="56"/>
  <c r="N4184" i="56"/>
  <c r="N4185" i="56"/>
  <c r="N4186" i="56"/>
  <c r="N4187" i="56"/>
  <c r="N4188" i="56"/>
  <c r="N4189" i="56"/>
  <c r="N4190" i="56"/>
  <c r="N4191" i="56"/>
  <c r="N4192" i="56"/>
  <c r="N4193" i="56"/>
  <c r="N4194" i="56"/>
  <c r="N4195" i="56"/>
  <c r="N4196" i="56"/>
  <c r="N4197" i="56"/>
  <c r="N4198" i="56"/>
  <c r="N4199" i="56"/>
  <c r="N4200" i="56"/>
  <c r="N4201" i="56"/>
  <c r="N4202" i="56"/>
  <c r="N4203" i="56"/>
  <c r="N4204" i="56"/>
  <c r="N4205" i="56"/>
  <c r="N4206" i="56"/>
  <c r="N4207" i="56"/>
  <c r="N4208" i="56"/>
  <c r="N4209" i="56"/>
  <c r="N4210" i="56"/>
  <c r="N4211" i="56"/>
  <c r="N4212" i="56"/>
  <c r="N4213" i="56"/>
  <c r="N4214" i="56"/>
  <c r="N4215" i="56"/>
  <c r="N4216" i="56"/>
  <c r="N4217" i="56"/>
  <c r="N4218" i="56"/>
  <c r="N4219" i="56"/>
  <c r="N4220" i="56"/>
  <c r="N4221" i="56"/>
  <c r="N4222" i="56"/>
  <c r="N4223" i="56"/>
  <c r="N4224" i="56"/>
  <c r="N4225" i="56"/>
  <c r="N4226" i="56"/>
  <c r="N4227" i="56"/>
  <c r="N4228" i="56"/>
  <c r="N4229" i="56"/>
  <c r="N4230" i="56"/>
  <c r="N4231" i="56"/>
  <c r="N4232" i="56"/>
  <c r="N4233" i="56"/>
  <c r="N4234" i="56"/>
  <c r="N4235" i="56"/>
  <c r="N4236" i="56"/>
  <c r="N4237" i="56"/>
  <c r="N4238" i="56"/>
  <c r="N4239" i="56"/>
  <c r="N4240" i="56"/>
  <c r="N4241" i="56"/>
  <c r="N4242" i="56"/>
  <c r="N4243" i="56"/>
  <c r="N4244" i="56"/>
  <c r="N4245" i="56"/>
  <c r="N4246" i="56"/>
  <c r="N4247" i="56"/>
  <c r="N4248" i="56"/>
  <c r="N4249" i="56"/>
  <c r="N4250" i="56"/>
  <c r="N4251" i="56"/>
  <c r="N4252" i="56"/>
  <c r="N4253" i="56"/>
  <c r="N4254" i="56"/>
  <c r="N4255" i="56"/>
  <c r="N4256" i="56"/>
  <c r="N4257" i="56"/>
  <c r="N4258" i="56"/>
  <c r="N4259" i="56"/>
  <c r="N4260" i="56"/>
  <c r="N4261" i="56"/>
  <c r="N4262" i="56"/>
  <c r="N4263" i="56"/>
  <c r="N4264" i="56"/>
  <c r="N4265" i="56"/>
  <c r="N4266" i="56"/>
  <c r="N4267" i="56"/>
  <c r="N4268" i="56"/>
  <c r="N4269" i="56"/>
  <c r="N4270" i="56"/>
  <c r="N4271" i="56"/>
  <c r="N4272" i="56"/>
  <c r="N4273" i="56"/>
  <c r="N4274" i="56"/>
  <c r="N4275" i="56"/>
  <c r="N4276" i="56"/>
  <c r="N4277" i="56"/>
  <c r="N4278" i="56"/>
  <c r="N4279" i="56"/>
  <c r="N4280" i="56"/>
  <c r="N4281" i="56"/>
  <c r="N4282" i="56"/>
  <c r="N4283" i="56"/>
  <c r="N4284" i="56"/>
  <c r="N4285" i="56"/>
  <c r="N4286" i="56"/>
  <c r="N4287" i="56"/>
  <c r="N4288" i="56"/>
  <c r="N4289" i="56"/>
  <c r="N4290" i="56"/>
  <c r="N4291" i="56"/>
  <c r="N4292" i="56"/>
  <c r="N4293" i="56"/>
  <c r="N4294" i="56"/>
  <c r="N4295" i="56"/>
  <c r="N4296" i="56"/>
  <c r="N4297" i="56"/>
  <c r="N4298" i="56"/>
  <c r="N4299" i="56"/>
  <c r="N4300" i="56"/>
  <c r="N4301" i="56"/>
  <c r="N4302" i="56"/>
  <c r="N4303" i="56"/>
  <c r="N4304" i="56"/>
  <c r="N4305" i="56"/>
  <c r="N4306" i="56"/>
  <c r="N4307" i="56"/>
  <c r="N4308" i="56"/>
  <c r="N4309" i="56"/>
  <c r="N4310" i="56"/>
  <c r="N4311" i="56"/>
  <c r="N4312" i="56"/>
  <c r="N4313" i="56"/>
  <c r="N4314" i="56"/>
  <c r="N4315" i="56"/>
  <c r="N4316" i="56"/>
  <c r="N4317" i="56"/>
  <c r="N4318" i="56"/>
  <c r="N4319" i="56"/>
  <c r="N4320" i="56"/>
  <c r="N4321" i="56"/>
  <c r="N4322" i="56"/>
  <c r="N4323" i="56"/>
  <c r="N4324" i="56"/>
  <c r="N4325" i="56"/>
  <c r="N4326" i="56"/>
  <c r="N4327" i="56"/>
  <c r="N4328" i="56"/>
  <c r="N4329" i="56"/>
  <c r="N4330" i="56"/>
  <c r="N4331" i="56"/>
  <c r="N4332" i="56"/>
  <c r="N4333" i="56"/>
  <c r="N4334" i="56"/>
  <c r="N4335" i="56"/>
  <c r="N4336" i="56"/>
  <c r="N4337" i="56"/>
  <c r="N4338" i="56"/>
  <c r="N4339" i="56"/>
  <c r="N4340" i="56"/>
  <c r="N4341" i="56"/>
  <c r="N4342" i="56"/>
  <c r="N4343" i="56"/>
  <c r="N4344" i="56"/>
  <c r="N4345" i="56"/>
  <c r="N4346" i="56"/>
  <c r="N4347" i="56"/>
  <c r="N4348" i="56"/>
  <c r="N4349" i="56"/>
  <c r="N4350" i="56"/>
  <c r="N4351" i="56"/>
  <c r="N4352" i="56"/>
  <c r="N4353" i="56"/>
  <c r="N4354" i="56"/>
  <c r="N4355" i="56"/>
  <c r="N4356" i="56"/>
  <c r="N4357" i="56"/>
  <c r="N4358" i="56"/>
  <c r="N4359" i="56"/>
  <c r="N4360" i="56"/>
  <c r="N4361" i="56"/>
  <c r="N4362" i="56"/>
  <c r="N4363" i="56"/>
  <c r="N4364" i="56"/>
  <c r="N4365" i="56"/>
  <c r="N4366" i="56"/>
  <c r="N4367" i="56"/>
  <c r="N4368" i="56"/>
  <c r="N4369" i="56"/>
  <c r="N4370" i="56"/>
  <c r="N4371" i="56"/>
  <c r="N4372" i="56"/>
  <c r="N4373" i="56"/>
  <c r="N4374" i="56"/>
  <c r="N4375" i="56"/>
  <c r="N4376" i="56"/>
  <c r="N4377" i="56"/>
  <c r="N4378" i="56"/>
  <c r="N4379" i="56"/>
  <c r="N4380" i="56"/>
  <c r="N4381" i="56"/>
  <c r="N4382" i="56"/>
  <c r="N4383" i="56"/>
  <c r="N4384" i="56"/>
  <c r="N4385" i="56"/>
  <c r="N4386" i="56"/>
  <c r="N4387" i="56"/>
  <c r="N4388" i="56"/>
  <c r="N4389" i="56"/>
  <c r="N4390" i="56"/>
  <c r="N4391" i="56"/>
  <c r="N4392" i="56"/>
  <c r="N4393" i="56"/>
  <c r="N4394" i="56"/>
  <c r="N4395" i="56"/>
  <c r="N4396" i="56"/>
  <c r="N4397" i="56"/>
  <c r="N4398" i="56"/>
  <c r="N4399" i="56"/>
  <c r="N4400" i="56"/>
  <c r="N4401" i="56"/>
  <c r="N4402" i="56"/>
  <c r="N4403" i="56"/>
  <c r="N4404" i="56"/>
  <c r="N4405" i="56"/>
  <c r="N4406" i="56"/>
  <c r="N4407" i="56"/>
  <c r="N4408" i="56"/>
  <c r="N4409" i="56"/>
  <c r="N4410" i="56"/>
  <c r="N4411" i="56"/>
  <c r="N4412" i="56"/>
  <c r="N4413" i="56"/>
  <c r="N4414" i="56"/>
  <c r="N4415" i="56"/>
  <c r="N4416" i="56"/>
  <c r="N4417" i="56"/>
  <c r="N4418" i="56"/>
  <c r="N4419" i="56"/>
  <c r="N4420" i="56"/>
  <c r="N4421" i="56"/>
  <c r="N4422" i="56"/>
  <c r="N4423" i="56"/>
  <c r="N4424" i="56"/>
  <c r="N4425" i="56"/>
  <c r="N4426" i="56"/>
  <c r="N4427" i="56"/>
  <c r="N4428" i="56"/>
  <c r="N4429" i="56"/>
  <c r="N4430" i="56"/>
  <c r="N4431" i="56"/>
  <c r="N4432" i="56"/>
  <c r="N4433" i="56"/>
  <c r="N4434" i="56"/>
  <c r="N4435" i="56"/>
  <c r="N4436" i="56"/>
  <c r="N4437" i="56"/>
  <c r="N4438" i="56"/>
  <c r="N4439" i="56"/>
  <c r="N4440" i="56"/>
  <c r="N4441" i="56"/>
  <c r="N4442" i="56"/>
  <c r="N4443" i="56"/>
  <c r="N4444" i="56"/>
  <c r="N4445" i="56"/>
  <c r="N4446" i="56"/>
  <c r="N4447" i="56"/>
  <c r="N4448" i="56"/>
  <c r="N4449" i="56"/>
  <c r="N4450" i="56"/>
  <c r="N4451" i="56"/>
  <c r="N4452" i="56"/>
  <c r="N4453" i="56"/>
  <c r="N4454" i="56"/>
  <c r="N4455" i="56"/>
  <c r="N4456" i="56"/>
  <c r="N4457" i="56"/>
  <c r="N4458" i="56"/>
  <c r="N4459" i="56"/>
  <c r="N4460" i="56"/>
  <c r="N4461" i="56"/>
  <c r="N4462" i="56"/>
  <c r="N4463" i="56"/>
  <c r="N4464" i="56"/>
  <c r="N4465" i="56"/>
  <c r="N4466" i="56"/>
  <c r="N4467" i="56"/>
  <c r="N4468" i="56"/>
  <c r="N4469" i="56"/>
  <c r="N4470" i="56"/>
  <c r="N4471" i="56"/>
  <c r="N4472" i="56"/>
  <c r="N4473" i="56"/>
  <c r="N4474" i="56"/>
  <c r="N4475" i="56"/>
  <c r="N4476" i="56"/>
  <c r="N4477" i="56"/>
  <c r="N4478" i="56"/>
  <c r="N4479" i="56"/>
  <c r="N4480" i="56"/>
  <c r="N4481" i="56"/>
  <c r="N4482" i="56"/>
  <c r="N4483" i="56"/>
  <c r="N4484" i="56"/>
  <c r="N4485" i="56"/>
  <c r="N4486" i="56"/>
  <c r="N4487" i="56"/>
  <c r="N4488" i="56"/>
  <c r="N4489" i="56"/>
  <c r="N4490" i="56"/>
  <c r="N4491" i="56"/>
  <c r="N4492" i="56"/>
  <c r="N4493" i="56"/>
  <c r="N4494" i="56"/>
  <c r="N4495" i="56"/>
  <c r="N4496" i="56"/>
  <c r="N4497" i="56"/>
  <c r="N4498" i="56"/>
  <c r="N4499" i="56"/>
  <c r="N4500" i="56"/>
  <c r="N4501" i="56"/>
  <c r="N4502" i="56"/>
  <c r="N4503" i="56"/>
  <c r="N4504" i="56"/>
  <c r="N4505" i="56"/>
  <c r="N4506" i="56"/>
  <c r="N4507" i="56"/>
  <c r="N4508" i="56"/>
  <c r="N4509" i="56"/>
  <c r="N4510" i="56"/>
  <c r="N4511" i="56"/>
  <c r="N4512" i="56"/>
  <c r="N4513" i="56"/>
  <c r="N4514" i="56"/>
  <c r="N4515" i="56"/>
  <c r="N4516" i="56"/>
  <c r="N4517" i="56"/>
  <c r="N4518" i="56"/>
  <c r="N4519" i="56"/>
  <c r="N4520" i="56"/>
  <c r="N4521" i="56"/>
  <c r="N4522" i="56"/>
  <c r="N4523" i="56"/>
  <c r="N4524" i="56"/>
  <c r="N4525" i="56"/>
  <c r="N4526" i="56"/>
  <c r="N4527" i="56"/>
  <c r="N4528" i="56"/>
  <c r="N4529" i="56"/>
  <c r="N4530" i="56"/>
  <c r="N4531" i="56"/>
  <c r="N4532" i="56"/>
  <c r="N4533" i="56"/>
  <c r="N4534" i="56"/>
  <c r="N4535" i="56"/>
  <c r="N4536" i="56"/>
  <c r="N4537" i="56"/>
  <c r="N4538" i="56"/>
  <c r="N4539" i="56"/>
  <c r="N4540" i="56"/>
  <c r="N4541" i="56"/>
  <c r="N4542" i="56"/>
  <c r="N4543" i="56"/>
  <c r="N4544" i="56"/>
  <c r="N4545" i="56"/>
  <c r="N4546" i="56"/>
  <c r="N4547" i="56"/>
  <c r="N4548" i="56"/>
  <c r="N4549" i="56"/>
  <c r="N4550" i="56"/>
  <c r="N4551" i="56"/>
  <c r="N4552" i="56"/>
  <c r="N4553" i="56"/>
  <c r="N4554" i="56"/>
  <c r="N4555" i="56"/>
  <c r="N4556" i="56"/>
  <c r="N4557" i="56"/>
  <c r="N4558" i="56"/>
  <c r="N4559" i="56"/>
  <c r="N4560" i="56"/>
  <c r="N4561" i="56"/>
  <c r="N4562" i="56"/>
  <c r="N4563" i="56"/>
  <c r="N4564" i="56"/>
  <c r="N4565" i="56"/>
  <c r="N4566" i="56"/>
  <c r="N4567" i="56"/>
  <c r="N4568" i="56"/>
  <c r="N4569" i="56"/>
  <c r="N4570" i="56"/>
  <c r="N4571" i="56"/>
  <c r="N4572" i="56"/>
  <c r="N4573" i="56"/>
  <c r="N4574" i="56"/>
  <c r="N4575" i="56"/>
  <c r="N4576" i="56"/>
  <c r="N4577" i="56"/>
  <c r="N4578" i="56"/>
  <c r="N4579" i="56"/>
  <c r="N4580" i="56"/>
  <c r="N4581" i="56"/>
  <c r="N4582" i="56"/>
  <c r="N4583" i="56"/>
  <c r="N4584" i="56"/>
  <c r="N4585" i="56"/>
  <c r="N4586" i="56"/>
  <c r="N4587" i="56"/>
  <c r="N4588" i="56"/>
  <c r="N4589" i="56"/>
  <c r="N4590" i="56"/>
  <c r="N4591" i="56"/>
  <c r="N4592" i="56"/>
  <c r="N4593" i="56"/>
  <c r="N4594" i="56"/>
  <c r="N4595" i="56"/>
  <c r="N4596" i="56"/>
  <c r="N4597" i="56"/>
  <c r="N4598" i="56"/>
  <c r="N4599" i="56"/>
  <c r="N4600" i="56"/>
  <c r="N4601" i="56"/>
  <c r="N4602" i="56"/>
  <c r="N4603" i="56"/>
  <c r="N4604" i="56"/>
  <c r="N4605" i="56"/>
  <c r="N4606" i="56"/>
  <c r="N4607" i="56"/>
  <c r="N4608" i="56"/>
  <c r="N4609" i="56"/>
  <c r="N4610" i="56"/>
  <c r="N4611" i="56"/>
  <c r="N4612" i="56"/>
  <c r="N4613" i="56"/>
  <c r="N4614" i="56"/>
  <c r="N4615" i="56"/>
  <c r="N4616" i="56"/>
  <c r="N4617" i="56"/>
  <c r="N4618" i="56"/>
  <c r="N4619" i="56"/>
  <c r="N4620" i="56"/>
  <c r="N4621" i="56"/>
  <c r="N4622" i="56"/>
  <c r="N4623" i="56"/>
  <c r="N4624" i="56"/>
  <c r="N4625" i="56"/>
  <c r="N4626" i="56"/>
  <c r="N4627" i="56"/>
  <c r="N4628" i="56"/>
  <c r="N4629" i="56"/>
  <c r="N4630" i="56"/>
  <c r="N4631" i="56"/>
  <c r="N4632" i="56"/>
  <c r="N4633" i="56"/>
  <c r="N4634" i="56"/>
  <c r="N4635" i="56"/>
  <c r="N4636" i="56"/>
  <c r="N4637" i="56"/>
  <c r="N4638" i="56"/>
  <c r="N4639" i="56"/>
  <c r="N4640" i="56"/>
  <c r="N4641" i="56"/>
  <c r="N4642" i="56"/>
  <c r="N4643" i="56"/>
  <c r="N4644" i="56"/>
  <c r="N4645" i="56"/>
  <c r="N4646" i="56"/>
  <c r="N4647" i="56"/>
  <c r="N4648" i="56"/>
  <c r="N4649" i="56"/>
  <c r="N4650" i="56"/>
  <c r="N4651" i="56"/>
  <c r="N4652" i="56"/>
  <c r="N4653" i="56"/>
  <c r="N4654" i="56"/>
  <c r="N4655" i="56"/>
  <c r="N4656" i="56"/>
  <c r="N4657" i="56"/>
  <c r="N4658" i="56"/>
  <c r="N4659" i="56"/>
  <c r="N4660" i="56"/>
  <c r="N4661" i="56"/>
  <c r="N4662" i="56"/>
  <c r="N4663" i="56"/>
  <c r="N4664" i="56"/>
  <c r="N4665" i="56"/>
  <c r="N4666" i="56"/>
  <c r="N4667" i="56"/>
  <c r="N4668" i="56"/>
  <c r="N4669" i="56"/>
  <c r="N4670" i="56"/>
  <c r="N4671" i="56"/>
  <c r="N4672" i="56"/>
  <c r="N4673" i="56"/>
  <c r="N4674" i="56"/>
  <c r="N4675" i="56"/>
  <c r="N4676" i="56"/>
  <c r="N4677" i="56"/>
  <c r="N4678" i="56"/>
  <c r="N4679" i="56"/>
  <c r="N4680" i="56"/>
  <c r="N4681" i="56"/>
  <c r="N4682" i="56"/>
  <c r="N4683" i="56"/>
  <c r="N4684" i="56"/>
  <c r="N4685" i="56"/>
  <c r="N4686" i="56"/>
  <c r="N4687" i="56"/>
  <c r="N4688" i="56"/>
  <c r="N4689" i="56"/>
  <c r="N4690" i="56"/>
  <c r="N4691" i="56"/>
  <c r="N4692" i="56"/>
  <c r="N4693" i="56"/>
  <c r="N4694" i="56"/>
  <c r="N4695" i="56"/>
  <c r="N4696" i="56"/>
  <c r="N4697" i="56"/>
  <c r="N4698" i="56"/>
  <c r="N4699" i="56"/>
  <c r="N4700" i="56"/>
  <c r="N4701" i="56"/>
  <c r="N4702" i="56"/>
  <c r="N4703" i="56"/>
  <c r="N4704" i="56"/>
  <c r="N4705" i="56"/>
  <c r="N4706" i="56"/>
  <c r="N4707" i="56"/>
  <c r="N4708" i="56"/>
  <c r="N4709" i="56"/>
  <c r="N4710" i="56"/>
  <c r="N4711" i="56"/>
  <c r="N4712" i="56"/>
  <c r="N4713" i="56"/>
  <c r="N4714" i="56"/>
  <c r="N4715" i="56"/>
  <c r="N4716" i="56"/>
  <c r="N4717" i="56"/>
  <c r="N4718" i="56"/>
  <c r="N4719" i="56"/>
  <c r="N4720" i="56"/>
  <c r="N4721" i="56"/>
  <c r="N4722" i="56"/>
  <c r="N4723" i="56"/>
  <c r="N4724" i="56"/>
  <c r="N4725" i="56"/>
  <c r="N4726" i="56"/>
  <c r="N4727" i="56"/>
  <c r="N4728" i="56"/>
  <c r="N4729" i="56"/>
  <c r="N4730" i="56"/>
  <c r="N4731" i="56"/>
  <c r="N4732" i="56"/>
  <c r="N4733" i="56"/>
  <c r="N4734" i="56"/>
  <c r="N4735" i="56"/>
  <c r="N4736" i="56"/>
  <c r="N4737" i="56"/>
  <c r="N4738" i="56"/>
  <c r="N4739" i="56"/>
  <c r="N4740" i="56"/>
  <c r="N4741" i="56"/>
  <c r="N4742" i="56"/>
  <c r="N4743" i="56"/>
  <c r="N4744" i="56"/>
  <c r="N4745" i="56"/>
  <c r="N4746" i="56"/>
  <c r="N4747" i="56"/>
  <c r="N4748" i="56"/>
  <c r="N4749" i="56"/>
  <c r="N4750" i="56"/>
  <c r="N4751" i="56"/>
  <c r="N4752" i="56"/>
  <c r="N4753" i="56"/>
  <c r="N4754" i="56"/>
  <c r="N4755" i="56"/>
  <c r="N4756" i="56"/>
  <c r="N4757" i="56"/>
  <c r="N4758" i="56"/>
  <c r="N4759" i="56"/>
  <c r="N4760" i="56"/>
  <c r="N4761" i="56"/>
  <c r="N4762" i="56"/>
  <c r="N4763" i="56"/>
  <c r="N4764" i="56"/>
  <c r="N4765" i="56"/>
  <c r="N4766" i="56"/>
  <c r="N4767" i="56"/>
  <c r="N4768" i="56"/>
  <c r="N4769" i="56"/>
  <c r="N4770" i="56"/>
  <c r="N4771" i="56"/>
  <c r="N4772" i="56"/>
  <c r="N4773" i="56"/>
  <c r="N4774" i="56"/>
  <c r="N4775" i="56"/>
  <c r="N4776" i="56"/>
  <c r="N4777" i="56"/>
  <c r="N4778" i="56"/>
  <c r="N4779" i="56"/>
  <c r="N4780" i="56"/>
  <c r="N4781" i="56"/>
  <c r="N4782" i="56"/>
  <c r="N4783" i="56"/>
  <c r="N4784" i="56"/>
  <c r="N4785" i="56"/>
  <c r="N4786" i="56"/>
  <c r="N4787" i="56"/>
  <c r="N4788" i="56"/>
  <c r="N4789" i="56"/>
  <c r="N4790" i="56"/>
  <c r="N4791" i="56"/>
  <c r="N4792" i="56"/>
  <c r="N4793" i="56"/>
  <c r="N4794" i="56"/>
  <c r="N4795" i="56"/>
  <c r="N4796" i="56"/>
  <c r="N4797" i="56"/>
  <c r="N4798" i="56"/>
  <c r="N4799" i="56"/>
  <c r="N4800" i="56"/>
  <c r="N4801" i="56"/>
  <c r="N4802" i="56"/>
  <c r="N4803" i="56"/>
  <c r="N4804" i="56"/>
  <c r="N4805" i="56"/>
  <c r="N4806" i="56"/>
  <c r="N4807" i="56"/>
  <c r="N4808" i="56"/>
  <c r="N4809" i="56"/>
  <c r="N4810" i="56"/>
  <c r="N4811" i="56"/>
  <c r="N4812" i="56"/>
  <c r="N4813" i="56"/>
  <c r="N4814" i="56"/>
  <c r="N4815" i="56"/>
  <c r="N4816" i="56"/>
  <c r="N4817" i="56"/>
  <c r="N4818" i="56"/>
  <c r="N4819" i="56"/>
  <c r="N4820" i="56"/>
  <c r="N4821" i="56"/>
  <c r="N4822" i="56"/>
  <c r="N4823" i="56"/>
  <c r="N4824" i="56"/>
  <c r="N4825" i="56"/>
  <c r="N4826" i="56"/>
  <c r="N4827" i="56"/>
  <c r="N4828" i="56"/>
  <c r="N4829" i="56"/>
  <c r="N4830" i="56"/>
  <c r="N4831" i="56"/>
  <c r="N4832" i="56"/>
  <c r="N4833" i="56"/>
  <c r="N4834" i="56"/>
  <c r="N4835" i="56"/>
  <c r="N4836" i="56"/>
  <c r="N4837" i="56"/>
  <c r="N4838" i="56"/>
  <c r="N4839" i="56"/>
  <c r="N4840" i="56"/>
  <c r="N4841" i="56"/>
  <c r="N4842" i="56"/>
  <c r="N4843" i="56"/>
  <c r="N4844" i="56"/>
  <c r="N4845" i="56"/>
  <c r="N4846" i="56"/>
  <c r="N4847" i="56"/>
  <c r="N4848" i="56"/>
  <c r="N4849" i="56"/>
  <c r="N4850" i="56"/>
  <c r="N4851" i="56"/>
  <c r="N4852" i="56"/>
  <c r="N4853" i="56"/>
  <c r="N4854" i="56"/>
  <c r="N4855" i="56"/>
  <c r="N4856" i="56"/>
  <c r="N4857" i="56"/>
  <c r="N4858" i="56"/>
  <c r="N4859" i="56"/>
  <c r="N4860" i="56"/>
  <c r="N4861" i="56"/>
  <c r="N4862" i="56"/>
  <c r="N4863" i="56"/>
  <c r="N4864" i="56"/>
  <c r="N4865" i="56"/>
  <c r="N4866" i="56"/>
  <c r="N4867" i="56"/>
  <c r="N4868" i="56"/>
  <c r="N4869" i="56"/>
  <c r="N4870" i="56"/>
  <c r="N4871" i="56"/>
  <c r="N4872" i="56"/>
  <c r="N4873" i="56"/>
  <c r="N4874" i="56"/>
  <c r="N4875" i="56"/>
  <c r="N4876" i="56"/>
  <c r="N4877" i="56"/>
  <c r="N4878" i="56"/>
  <c r="N4879" i="56"/>
  <c r="N4880" i="56"/>
  <c r="N4881" i="56"/>
  <c r="N4882" i="56"/>
  <c r="N4883" i="56"/>
  <c r="N4884" i="56"/>
  <c r="N4885" i="56"/>
  <c r="N4886" i="56"/>
  <c r="N4887" i="56"/>
  <c r="N4888" i="56"/>
  <c r="N4889" i="56"/>
  <c r="N4890" i="56"/>
  <c r="N4891" i="56"/>
  <c r="N4892" i="56"/>
  <c r="N4893" i="56"/>
  <c r="N4894" i="56"/>
  <c r="N4895" i="56"/>
  <c r="N4896" i="56"/>
  <c r="N4897" i="56"/>
  <c r="N4898" i="56"/>
  <c r="N4899" i="56"/>
  <c r="N4900" i="56"/>
  <c r="N4901" i="56"/>
  <c r="N4902" i="56"/>
  <c r="N4903" i="56"/>
  <c r="N4904" i="56"/>
  <c r="N4905" i="56"/>
  <c r="N4906" i="56"/>
  <c r="N4907" i="56"/>
  <c r="N4908" i="56"/>
  <c r="N4909" i="56"/>
  <c r="N4910" i="56"/>
  <c r="N4911" i="56"/>
  <c r="N4912" i="56"/>
  <c r="N4913" i="56"/>
  <c r="N4914" i="56"/>
  <c r="N4915" i="56"/>
  <c r="N4916" i="56"/>
  <c r="N4917" i="56"/>
  <c r="N4918" i="56"/>
  <c r="N4919" i="56"/>
  <c r="N4920" i="56"/>
  <c r="N4921" i="56"/>
  <c r="N4922" i="56"/>
  <c r="N4923" i="56"/>
  <c r="N4924" i="56"/>
  <c r="N4925" i="56"/>
  <c r="N4926" i="56"/>
  <c r="N4927" i="56"/>
  <c r="N4928" i="56"/>
  <c r="N4929" i="56"/>
  <c r="N4930" i="56"/>
  <c r="N4931" i="56"/>
  <c r="N4932" i="56"/>
  <c r="N4933" i="56"/>
  <c r="N4934" i="56"/>
  <c r="N4935" i="56"/>
  <c r="N4936" i="56"/>
  <c r="N4937" i="56"/>
  <c r="N4938" i="56"/>
  <c r="N4939" i="56"/>
  <c r="N4940" i="56"/>
  <c r="N4941" i="56"/>
  <c r="N4942" i="56"/>
  <c r="N4943" i="56"/>
  <c r="N4944" i="56"/>
  <c r="N4945" i="56"/>
  <c r="N4946" i="56"/>
  <c r="N4947" i="56"/>
  <c r="N4948" i="56"/>
  <c r="N4949" i="56"/>
  <c r="N4950" i="56"/>
  <c r="N4951" i="56"/>
  <c r="N4952" i="56"/>
  <c r="N4953" i="56"/>
  <c r="N4954" i="56"/>
  <c r="N4955" i="56"/>
  <c r="N4956" i="56"/>
  <c r="N4957" i="56"/>
  <c r="N4958" i="56"/>
  <c r="N4959" i="56"/>
  <c r="N4960" i="56"/>
  <c r="N4961" i="56"/>
  <c r="N4962" i="56"/>
  <c r="N4963" i="56"/>
  <c r="N4964" i="56"/>
  <c r="N4965" i="56"/>
  <c r="N4966" i="56"/>
  <c r="N4967" i="56"/>
  <c r="N4968" i="56"/>
  <c r="N4969" i="56"/>
  <c r="N4970" i="56"/>
  <c r="N4971" i="56"/>
  <c r="N4972" i="56"/>
  <c r="N4973" i="56"/>
  <c r="N4974" i="56"/>
  <c r="N4975" i="56"/>
  <c r="N4976" i="56"/>
  <c r="N4977" i="56"/>
  <c r="N4978" i="56"/>
  <c r="N4979" i="56"/>
  <c r="N4980" i="56"/>
  <c r="N4981" i="56"/>
  <c r="N4982" i="56"/>
  <c r="N4983" i="56"/>
  <c r="N4984" i="56"/>
  <c r="N4985" i="56"/>
  <c r="N4986" i="56"/>
  <c r="N4987" i="56"/>
  <c r="N4988" i="56"/>
  <c r="N4989" i="56"/>
  <c r="N4990" i="56"/>
  <c r="N4991" i="56"/>
  <c r="N4992" i="56"/>
  <c r="N4993" i="56"/>
  <c r="N4994" i="56"/>
  <c r="N4995" i="56"/>
  <c r="N4996" i="56"/>
  <c r="N4997" i="56"/>
  <c r="N4998" i="56"/>
  <c r="N4999" i="56"/>
  <c r="N5000" i="56"/>
  <c r="N5001" i="56"/>
  <c r="N5002" i="56"/>
  <c r="N5003" i="56"/>
  <c r="N5004" i="56"/>
  <c r="N5005" i="56"/>
  <c r="N5006" i="56"/>
  <c r="N5007" i="56"/>
  <c r="N5008" i="56"/>
  <c r="N5009" i="56"/>
  <c r="N5010" i="56"/>
  <c r="N5011" i="56"/>
  <c r="N5012" i="56"/>
  <c r="N5013" i="56"/>
  <c r="N5014" i="56"/>
  <c r="N5015" i="56"/>
  <c r="N5016" i="56"/>
  <c r="N5017" i="56"/>
  <c r="N5018" i="56"/>
  <c r="N5019" i="56"/>
  <c r="N5020" i="56"/>
  <c r="N5021" i="56"/>
  <c r="N5022" i="56"/>
  <c r="N5023" i="56"/>
  <c r="N5024" i="56"/>
  <c r="N5025" i="56"/>
  <c r="N5026" i="56"/>
  <c r="N5027" i="56"/>
  <c r="N5028" i="56"/>
  <c r="N5029" i="56"/>
  <c r="N5030" i="56"/>
  <c r="N5031" i="56"/>
  <c r="N5032" i="56"/>
  <c r="N5033" i="56"/>
  <c r="N5034" i="56"/>
  <c r="N5035" i="56"/>
  <c r="N5036" i="56"/>
  <c r="N5037" i="56"/>
  <c r="N5038" i="56"/>
  <c r="N5039" i="56"/>
  <c r="N5040" i="56"/>
  <c r="N5041" i="56"/>
  <c r="N5042" i="56"/>
  <c r="N5043" i="56"/>
  <c r="N5044" i="56"/>
  <c r="N5045" i="56"/>
  <c r="N5046" i="56"/>
  <c r="N5047" i="56"/>
  <c r="N5048" i="56"/>
  <c r="N5049" i="56"/>
  <c r="N5050" i="56"/>
  <c r="N5051" i="56"/>
  <c r="N5052" i="56"/>
  <c r="N5053" i="56"/>
  <c r="N5054" i="56"/>
  <c r="N5055" i="56"/>
  <c r="N5056" i="56"/>
  <c r="N5057" i="56"/>
  <c r="N5058" i="56"/>
  <c r="N5059" i="56"/>
  <c r="N5060" i="56"/>
  <c r="N5061" i="56"/>
  <c r="N5062" i="56"/>
  <c r="N5063" i="56"/>
  <c r="N5064" i="56"/>
  <c r="N5065" i="56"/>
  <c r="N5066" i="56"/>
  <c r="N5067" i="56"/>
  <c r="N5068" i="56"/>
  <c r="N5069" i="56"/>
  <c r="N5070" i="56"/>
  <c r="N5071" i="56"/>
  <c r="N5072" i="56"/>
  <c r="N5073" i="56"/>
  <c r="N5074" i="56"/>
  <c r="N5075" i="56"/>
  <c r="N5076" i="56"/>
  <c r="N5077" i="56"/>
  <c r="N5078" i="56"/>
  <c r="N5079" i="56"/>
  <c r="N5080" i="56"/>
  <c r="N5081" i="56"/>
  <c r="N5082" i="56"/>
  <c r="N5083" i="56"/>
  <c r="N5084" i="56"/>
  <c r="N5085" i="56"/>
  <c r="N5086" i="56"/>
  <c r="N5087" i="56"/>
  <c r="N5088" i="56"/>
  <c r="N5089" i="56"/>
  <c r="N5090" i="56"/>
  <c r="N5091" i="56"/>
  <c r="N5092" i="56"/>
  <c r="N5093" i="56"/>
  <c r="N5094" i="56"/>
  <c r="N5095" i="56"/>
  <c r="N5096" i="56"/>
  <c r="N5097" i="56"/>
  <c r="N5098" i="56"/>
  <c r="N5099" i="56"/>
  <c r="N5100" i="56"/>
  <c r="N5101" i="56"/>
  <c r="N5102" i="56"/>
  <c r="N5103" i="56"/>
  <c r="N5104" i="56"/>
  <c r="N5105" i="56"/>
  <c r="N5106" i="56"/>
  <c r="N5107" i="56"/>
  <c r="N5108" i="56"/>
  <c r="N5109" i="56"/>
  <c r="N5110" i="56"/>
  <c r="N5111" i="56"/>
  <c r="N5112" i="56"/>
  <c r="N5113" i="56"/>
  <c r="N5114" i="56"/>
  <c r="N5115" i="56"/>
  <c r="N5116" i="56"/>
  <c r="N5117" i="56"/>
  <c r="N5118" i="56"/>
  <c r="N5119" i="56"/>
  <c r="N5120" i="56"/>
  <c r="N5121" i="56"/>
  <c r="N5122" i="56"/>
  <c r="N5123" i="56"/>
  <c r="N5124" i="56"/>
  <c r="N5125" i="56"/>
  <c r="N5126" i="56"/>
  <c r="N5127" i="56"/>
  <c r="N5128" i="56"/>
  <c r="N5129" i="56"/>
  <c r="N5130" i="56"/>
  <c r="N5131" i="56"/>
  <c r="N5132" i="56"/>
  <c r="N5133" i="56"/>
  <c r="N5134" i="56"/>
  <c r="N5135" i="56"/>
  <c r="N5136" i="56"/>
  <c r="N5137" i="56"/>
  <c r="N5138" i="56"/>
  <c r="N5139" i="56"/>
  <c r="N5140" i="56"/>
  <c r="N5141" i="56"/>
  <c r="N5142" i="56"/>
  <c r="N5143" i="56"/>
  <c r="N5144" i="56"/>
  <c r="N5145" i="56"/>
  <c r="N5146" i="56"/>
  <c r="N5147" i="56"/>
  <c r="N5148" i="56"/>
  <c r="N5149" i="56"/>
  <c r="N5150" i="56"/>
  <c r="N5151" i="56"/>
  <c r="N5152" i="56"/>
  <c r="N5153" i="56"/>
  <c r="N5154" i="56"/>
  <c r="N5155" i="56"/>
  <c r="N5156" i="56"/>
  <c r="N5157" i="56"/>
  <c r="N5158" i="56"/>
  <c r="N5159" i="56"/>
  <c r="N5160" i="56"/>
  <c r="N5161" i="56"/>
  <c r="N5162" i="56"/>
  <c r="N5163" i="56"/>
  <c r="N5164" i="56"/>
  <c r="N5165" i="56"/>
  <c r="N5166" i="56"/>
  <c r="N5167" i="56"/>
  <c r="N5168" i="56"/>
  <c r="N5169" i="56"/>
  <c r="N5170" i="56"/>
  <c r="N5171" i="56"/>
  <c r="N5172" i="56"/>
  <c r="N5173" i="56"/>
  <c r="N5174" i="56"/>
  <c r="N5175" i="56"/>
  <c r="N5176" i="56"/>
  <c r="N5177" i="56"/>
  <c r="N5178" i="56"/>
  <c r="N5179" i="56"/>
  <c r="N5180" i="56"/>
  <c r="N5181" i="56"/>
  <c r="N5182" i="56"/>
  <c r="N5183" i="56"/>
  <c r="N5184" i="56"/>
  <c r="N5185" i="56"/>
  <c r="N5186" i="56"/>
  <c r="N5187" i="56"/>
  <c r="N5188" i="56"/>
  <c r="N5189" i="56"/>
  <c r="N5190" i="56"/>
  <c r="N5191" i="56"/>
  <c r="N5192" i="56"/>
  <c r="N5193" i="56"/>
  <c r="N5194" i="56"/>
  <c r="N5195" i="56"/>
  <c r="N5196" i="56"/>
  <c r="N5197" i="56"/>
  <c r="N5198" i="56"/>
  <c r="N5199" i="56"/>
  <c r="N5200" i="56"/>
  <c r="N5201" i="56"/>
  <c r="N5202" i="56"/>
  <c r="N5203" i="56"/>
  <c r="N5204" i="56"/>
  <c r="N5205" i="56"/>
  <c r="N5206" i="56"/>
  <c r="N5207" i="56"/>
  <c r="N5208" i="56"/>
  <c r="N5209" i="56"/>
  <c r="N5210" i="56"/>
  <c r="N5211" i="56"/>
  <c r="N5212" i="56"/>
  <c r="N5213" i="56"/>
  <c r="N5214" i="56"/>
  <c r="N5215" i="56"/>
  <c r="N5216" i="56"/>
  <c r="N5217" i="56"/>
  <c r="N5218" i="56"/>
  <c r="N5219" i="56"/>
  <c r="N5220" i="56"/>
  <c r="N5221" i="56"/>
  <c r="N5222" i="56"/>
  <c r="N5223" i="56"/>
  <c r="N5224" i="56"/>
  <c r="N5225" i="56"/>
  <c r="N5226" i="56"/>
  <c r="N5227" i="56"/>
  <c r="N5228" i="56"/>
  <c r="N5229" i="56"/>
  <c r="N5230" i="56"/>
  <c r="N5231" i="56"/>
  <c r="N5232" i="56"/>
  <c r="N5233" i="56"/>
  <c r="N5234" i="56"/>
  <c r="N5235" i="56"/>
  <c r="N5236" i="56"/>
  <c r="N5237" i="56"/>
  <c r="N5238" i="56"/>
  <c r="N5239" i="56"/>
  <c r="N5240" i="56"/>
  <c r="N5241" i="56"/>
  <c r="N5242" i="56"/>
  <c r="N5243" i="56"/>
  <c r="N5244" i="56"/>
  <c r="N5245" i="56"/>
  <c r="N5246" i="56"/>
  <c r="N5247" i="56"/>
  <c r="N5248" i="56"/>
  <c r="N5249" i="56"/>
  <c r="N5250" i="56"/>
  <c r="N5251" i="56"/>
  <c r="N5252" i="56"/>
  <c r="N5253" i="56"/>
  <c r="N5254" i="56"/>
  <c r="N5255" i="56"/>
  <c r="N5256" i="56"/>
  <c r="N5257" i="56"/>
  <c r="N5258" i="56"/>
  <c r="N5259" i="56"/>
  <c r="N5260" i="56"/>
  <c r="N5261" i="56"/>
  <c r="N5262" i="56"/>
  <c r="N5263" i="56"/>
  <c r="N5264" i="56"/>
  <c r="N5265" i="56"/>
  <c r="N5266" i="56"/>
  <c r="N5267" i="56"/>
  <c r="N5268" i="56"/>
  <c r="N5269" i="56"/>
  <c r="N5270" i="56"/>
  <c r="N5271" i="56"/>
  <c r="N5272" i="56"/>
  <c r="N5273" i="56"/>
  <c r="N5274" i="56"/>
  <c r="N5275" i="56"/>
  <c r="N5276" i="56"/>
  <c r="N5277" i="56"/>
  <c r="N5278" i="56"/>
  <c r="N5279" i="56"/>
  <c r="N5280" i="56"/>
  <c r="N5281" i="56"/>
  <c r="N5282" i="56"/>
  <c r="N5283" i="56"/>
  <c r="N5284" i="56"/>
  <c r="N5285" i="56"/>
  <c r="N5286" i="56"/>
  <c r="N5287" i="56"/>
  <c r="N5288" i="56"/>
  <c r="N5289" i="56"/>
  <c r="N5290" i="56"/>
  <c r="N5291" i="56"/>
  <c r="N5292" i="56"/>
  <c r="N5293" i="56"/>
  <c r="N5294" i="56"/>
  <c r="N5295" i="56"/>
  <c r="N5296" i="56"/>
  <c r="N5297" i="56"/>
  <c r="N5298" i="56"/>
  <c r="N5299" i="56"/>
  <c r="N5300" i="56"/>
  <c r="N5301" i="56"/>
  <c r="N5302" i="56"/>
  <c r="N5303" i="56"/>
  <c r="N5304" i="56"/>
  <c r="N5305" i="56"/>
  <c r="N5306" i="56"/>
  <c r="N5307" i="56"/>
  <c r="N5308" i="56"/>
  <c r="N5309" i="56"/>
  <c r="N5310" i="56"/>
  <c r="N5311" i="56"/>
  <c r="N5312" i="56"/>
  <c r="N5313" i="56"/>
  <c r="N5314" i="56"/>
  <c r="N5315" i="56"/>
  <c r="N5316" i="56"/>
  <c r="N5317" i="56"/>
  <c r="N5318" i="56"/>
  <c r="N5319" i="56"/>
  <c r="N5320" i="56"/>
  <c r="N5321" i="56"/>
  <c r="N5322" i="56"/>
  <c r="N5323" i="56"/>
  <c r="N5324" i="56"/>
  <c r="N5325" i="56"/>
  <c r="N5326" i="56"/>
  <c r="N5327" i="56"/>
  <c r="N5328" i="56"/>
  <c r="N5329" i="56"/>
  <c r="N5330" i="56"/>
  <c r="N5331" i="56"/>
  <c r="N5332" i="56"/>
  <c r="N5333" i="56"/>
  <c r="N5334" i="56"/>
  <c r="N5335" i="56"/>
  <c r="N5336" i="56"/>
  <c r="N5337" i="56"/>
  <c r="N5338" i="56"/>
  <c r="N5339" i="56"/>
  <c r="N5340" i="56"/>
  <c r="N5341" i="56"/>
  <c r="N5342" i="56"/>
  <c r="N5343" i="56"/>
  <c r="N5344" i="56"/>
  <c r="N5345" i="56"/>
  <c r="N5346" i="56"/>
  <c r="N5347" i="56"/>
  <c r="N5348" i="56"/>
  <c r="N5349" i="56"/>
  <c r="N5350" i="56"/>
  <c r="N5351" i="56"/>
  <c r="N5352" i="56"/>
  <c r="N5353" i="56"/>
  <c r="N5354" i="56"/>
  <c r="N5355" i="56"/>
  <c r="N5356" i="56"/>
  <c r="N5357" i="56"/>
  <c r="N5358" i="56"/>
  <c r="N5359" i="56"/>
  <c r="N5360" i="56"/>
  <c r="N5361" i="56"/>
  <c r="N5362" i="56"/>
  <c r="N5363" i="56"/>
  <c r="N5364" i="56"/>
  <c r="N5365" i="56"/>
  <c r="N5366" i="56"/>
  <c r="N5367" i="56"/>
  <c r="N5368" i="56"/>
  <c r="N5369" i="56"/>
  <c r="N5370" i="56"/>
  <c r="N5371" i="56"/>
  <c r="N5372" i="56"/>
  <c r="N5373" i="56"/>
  <c r="N5374" i="56"/>
  <c r="N5375" i="56"/>
  <c r="N5376" i="56"/>
  <c r="N5377" i="56"/>
  <c r="N5378" i="56"/>
  <c r="N5379" i="56"/>
  <c r="N5380" i="56"/>
  <c r="N5381" i="56"/>
  <c r="N5382" i="56"/>
  <c r="N5383" i="56"/>
  <c r="N5384" i="56"/>
  <c r="N5385" i="56"/>
  <c r="N5386" i="56"/>
  <c r="N5387" i="56"/>
  <c r="N5388" i="56"/>
  <c r="N5389" i="56"/>
  <c r="N5390" i="56"/>
  <c r="N5391" i="56"/>
  <c r="N5392" i="56"/>
  <c r="N5393" i="56"/>
  <c r="N5394" i="56"/>
  <c r="N5395" i="56"/>
  <c r="N5396" i="56"/>
  <c r="N5397" i="56"/>
  <c r="N5398" i="56"/>
  <c r="N5399" i="56"/>
  <c r="N5400" i="56"/>
  <c r="N5401" i="56"/>
  <c r="N5402" i="56"/>
  <c r="N5403" i="56"/>
  <c r="N5404" i="56"/>
  <c r="N5405" i="56"/>
  <c r="N5406" i="56"/>
  <c r="N5407" i="56"/>
  <c r="N5408" i="56"/>
  <c r="N5409" i="56"/>
  <c r="N5410" i="56"/>
  <c r="N5411" i="56"/>
  <c r="N5412" i="56"/>
  <c r="N5413" i="56"/>
  <c r="N5414" i="56"/>
  <c r="N5415" i="56"/>
  <c r="N5416" i="56"/>
  <c r="N5417" i="56"/>
  <c r="N5418" i="56"/>
  <c r="N5419" i="56"/>
  <c r="N5420" i="56"/>
  <c r="N5421" i="56"/>
  <c r="N5422" i="56"/>
  <c r="N5423" i="56"/>
  <c r="N5424" i="56"/>
  <c r="N5425" i="56"/>
  <c r="N5426" i="56"/>
  <c r="N5427" i="56"/>
  <c r="N5428" i="56"/>
  <c r="N5429" i="56"/>
  <c r="N5430" i="56"/>
  <c r="N5431" i="56"/>
  <c r="N5432" i="56"/>
  <c r="N5433" i="56"/>
  <c r="N5434" i="56"/>
  <c r="N5435" i="56"/>
  <c r="N5436" i="56"/>
  <c r="N5437" i="56"/>
  <c r="N5438" i="56"/>
  <c r="N5439" i="56"/>
  <c r="N5440" i="56"/>
  <c r="N5441" i="56"/>
  <c r="N5442" i="56"/>
  <c r="N5443" i="56"/>
  <c r="N5444" i="56"/>
  <c r="N5445" i="56"/>
  <c r="N5446" i="56"/>
  <c r="N5447" i="56"/>
  <c r="N5448" i="56"/>
  <c r="N5449" i="56"/>
  <c r="N5450" i="56"/>
  <c r="N5451" i="56"/>
  <c r="N5452" i="56"/>
  <c r="N5453" i="56"/>
  <c r="N5454" i="56"/>
  <c r="N5455" i="56"/>
  <c r="N5456" i="56"/>
  <c r="N5457" i="56"/>
  <c r="N5458" i="56"/>
  <c r="N5459" i="56"/>
  <c r="N5460" i="56"/>
  <c r="N5461" i="56"/>
  <c r="N5462" i="56"/>
  <c r="N5463" i="56"/>
  <c r="N5464" i="56"/>
  <c r="N5465" i="56"/>
  <c r="N5466" i="56"/>
  <c r="N5467" i="56"/>
  <c r="N5468" i="56"/>
  <c r="N5469" i="56"/>
  <c r="N5470" i="56"/>
  <c r="N5471" i="56"/>
  <c r="N5472" i="56"/>
  <c r="N5473" i="56"/>
  <c r="N5474" i="56"/>
  <c r="N5475" i="56"/>
  <c r="N5476" i="56"/>
  <c r="N5477" i="56"/>
  <c r="N5478" i="56"/>
  <c r="N5479" i="56"/>
  <c r="N5480" i="56"/>
  <c r="N5481" i="56"/>
  <c r="N5482" i="56"/>
  <c r="N5483" i="56"/>
  <c r="N5484" i="56"/>
  <c r="N5485" i="56"/>
  <c r="N5486" i="56"/>
  <c r="N5487" i="56"/>
  <c r="N5488" i="56"/>
  <c r="N5489" i="56"/>
  <c r="N5490" i="56"/>
  <c r="N5491" i="56"/>
  <c r="N5492" i="56"/>
  <c r="N5493" i="56"/>
  <c r="N5494" i="56"/>
  <c r="N5495" i="56"/>
  <c r="N5496" i="56"/>
  <c r="N5497" i="56"/>
  <c r="N5498" i="56"/>
  <c r="N5499" i="56"/>
  <c r="N5500" i="56"/>
  <c r="N5501" i="56"/>
  <c r="N5502" i="56"/>
  <c r="N5503" i="56"/>
  <c r="N5504" i="56"/>
  <c r="N5505" i="56"/>
  <c r="N5506" i="56"/>
  <c r="N5507" i="56"/>
  <c r="N5508" i="56"/>
  <c r="N5509" i="56"/>
  <c r="N5510" i="56"/>
  <c r="N5511" i="56"/>
  <c r="N5512" i="56"/>
  <c r="N5513" i="56"/>
  <c r="N5514" i="56"/>
  <c r="N5515" i="56"/>
  <c r="N5516" i="56"/>
  <c r="N5517" i="56"/>
  <c r="N5518" i="56"/>
  <c r="N5519" i="56"/>
  <c r="N5520" i="56"/>
  <c r="N5521" i="56"/>
  <c r="N5522" i="56"/>
  <c r="N5523" i="56"/>
  <c r="N5524" i="56"/>
  <c r="N5525" i="56"/>
  <c r="N5526" i="56"/>
  <c r="N5527" i="56"/>
  <c r="N5528" i="56"/>
  <c r="N5529" i="56"/>
  <c r="N5530" i="56"/>
  <c r="N5531" i="56"/>
  <c r="N5532" i="56"/>
  <c r="N5533" i="56"/>
  <c r="N5534" i="56"/>
  <c r="N5535" i="56"/>
  <c r="N5536" i="56"/>
  <c r="N5537" i="56"/>
  <c r="N5538" i="56"/>
  <c r="N5539" i="56"/>
  <c r="N5540" i="56"/>
  <c r="N5541" i="56"/>
  <c r="N5542" i="56"/>
  <c r="N5543" i="56"/>
  <c r="N5544" i="56"/>
  <c r="N5545" i="56"/>
  <c r="N5546" i="56"/>
  <c r="N5547" i="56"/>
  <c r="N5548" i="56"/>
  <c r="N5549" i="56"/>
  <c r="N5550" i="56"/>
  <c r="N5551" i="56"/>
  <c r="N5552" i="56"/>
  <c r="N5553" i="56"/>
  <c r="N5554" i="56"/>
  <c r="N5555" i="56"/>
  <c r="N5556" i="56"/>
  <c r="N5557" i="56"/>
  <c r="N5558" i="56"/>
  <c r="N5559" i="56"/>
  <c r="N5560" i="56"/>
  <c r="N5561" i="56"/>
  <c r="N5562" i="56"/>
  <c r="N5563" i="56"/>
  <c r="N5564" i="56"/>
  <c r="N5565" i="56"/>
  <c r="N5566" i="56"/>
  <c r="N5567" i="56"/>
  <c r="N5568" i="56"/>
  <c r="N5569" i="56"/>
  <c r="N5570" i="56"/>
  <c r="N5571" i="56"/>
  <c r="N5572" i="56"/>
  <c r="N5573" i="56"/>
  <c r="N5574" i="56"/>
  <c r="N5575" i="56"/>
  <c r="N5576" i="56"/>
  <c r="N5577" i="56"/>
  <c r="N5578" i="56"/>
  <c r="N5579" i="56"/>
  <c r="N5580" i="56"/>
  <c r="N5581" i="56"/>
  <c r="N5582" i="56"/>
  <c r="N5583" i="56"/>
  <c r="N5584" i="56"/>
  <c r="N5585" i="56"/>
  <c r="N5586" i="56"/>
  <c r="N5587" i="56"/>
  <c r="N5588" i="56"/>
  <c r="N5589" i="56"/>
  <c r="N5590" i="56"/>
  <c r="N5591" i="56"/>
  <c r="N5592" i="56"/>
  <c r="N5593" i="56"/>
  <c r="N5594" i="56"/>
  <c r="N5595" i="56"/>
  <c r="N5596" i="56"/>
  <c r="N5597" i="56"/>
  <c r="N5598" i="56"/>
  <c r="N5599" i="56"/>
  <c r="N5600" i="56"/>
  <c r="N5601" i="56"/>
  <c r="N5602" i="56"/>
  <c r="N5603" i="56"/>
  <c r="N5604" i="56"/>
  <c r="N5605" i="56"/>
  <c r="N5606" i="56"/>
  <c r="N5607" i="56"/>
  <c r="N5608" i="56"/>
  <c r="N5609" i="56"/>
  <c r="N5610" i="56"/>
  <c r="N5611" i="56"/>
  <c r="N5612" i="56"/>
  <c r="N5613" i="56"/>
  <c r="N5614" i="56"/>
  <c r="N5615" i="56"/>
  <c r="N5616" i="56"/>
  <c r="N5617" i="56"/>
  <c r="N5618" i="56"/>
  <c r="N5619" i="56"/>
  <c r="N5620" i="56"/>
  <c r="N5621" i="56"/>
  <c r="N5622" i="56"/>
  <c r="N5623" i="56"/>
  <c r="N5624" i="56"/>
  <c r="N5625" i="56"/>
  <c r="N5626" i="56"/>
  <c r="N5627" i="56"/>
  <c r="N5628" i="56"/>
  <c r="N5629" i="56"/>
  <c r="N5630" i="56"/>
  <c r="N5631" i="56"/>
  <c r="N5632" i="56"/>
  <c r="N5633" i="56"/>
  <c r="N5634" i="56"/>
  <c r="N5635" i="56"/>
  <c r="N5636" i="56"/>
  <c r="N5637" i="56"/>
  <c r="N5638" i="56"/>
  <c r="N5639" i="56"/>
  <c r="N5640" i="56"/>
  <c r="N5641" i="56"/>
  <c r="N5642" i="56"/>
  <c r="N5643" i="56"/>
  <c r="N5644" i="56"/>
  <c r="N5645" i="56"/>
  <c r="N5646" i="56"/>
  <c r="N5647" i="56"/>
  <c r="N5648" i="56"/>
  <c r="N5649" i="56"/>
  <c r="N5650" i="56"/>
  <c r="N5651" i="56"/>
  <c r="N5652" i="56"/>
  <c r="N5653" i="56"/>
  <c r="N5654" i="56"/>
  <c r="N5655" i="56"/>
  <c r="N5656" i="56"/>
  <c r="N5657" i="56"/>
  <c r="N5658" i="56"/>
  <c r="N5659" i="56"/>
  <c r="N5660" i="56"/>
  <c r="N5661" i="56"/>
  <c r="N5662" i="56"/>
  <c r="N5663" i="56"/>
  <c r="N5664" i="56"/>
  <c r="N5665" i="56"/>
  <c r="N5666" i="56"/>
  <c r="N5667" i="56"/>
  <c r="N5668" i="56"/>
  <c r="N5669" i="56"/>
  <c r="N5670" i="56"/>
  <c r="N5671" i="56"/>
  <c r="N5672" i="56"/>
  <c r="N5673" i="56"/>
  <c r="N5674" i="56"/>
  <c r="N5675" i="56"/>
  <c r="N5676" i="56"/>
  <c r="N5677" i="56"/>
  <c r="N5678" i="56"/>
  <c r="N5679" i="56"/>
  <c r="N5680" i="56"/>
  <c r="N5681" i="56"/>
  <c r="N5682" i="56"/>
  <c r="N5683" i="56"/>
  <c r="N5684" i="56"/>
  <c r="N5685" i="56"/>
  <c r="N5686" i="56"/>
  <c r="N5687" i="56"/>
  <c r="N5688" i="56"/>
  <c r="N5689" i="56"/>
  <c r="N5690" i="56"/>
  <c r="N5691" i="56"/>
  <c r="N5692" i="56"/>
  <c r="N5693" i="56"/>
  <c r="N5694" i="56"/>
  <c r="N5695" i="56"/>
  <c r="N5696" i="56"/>
  <c r="N5697" i="56"/>
  <c r="N5698" i="56"/>
  <c r="N5699" i="56"/>
  <c r="N5700" i="56"/>
  <c r="N5701" i="56"/>
  <c r="N5702" i="56"/>
  <c r="N5703" i="56"/>
  <c r="N5704" i="56"/>
  <c r="N5705" i="56"/>
  <c r="N5706" i="56"/>
  <c r="N5707" i="56"/>
  <c r="N5708" i="56"/>
  <c r="N5709" i="56"/>
  <c r="N5710" i="56"/>
  <c r="N5711" i="56"/>
  <c r="N5712" i="56"/>
  <c r="N5713" i="56"/>
  <c r="N5714" i="56"/>
  <c r="N5715" i="56"/>
  <c r="N5716" i="56"/>
  <c r="N5717" i="56"/>
  <c r="N5718" i="56"/>
  <c r="N5719" i="56"/>
  <c r="N5720" i="56"/>
  <c r="N5721" i="56"/>
  <c r="N5722" i="56"/>
  <c r="N5723" i="56"/>
  <c r="N5724" i="56"/>
  <c r="N5725" i="56"/>
  <c r="N5726" i="56"/>
  <c r="N5727" i="56"/>
  <c r="N5728" i="56"/>
  <c r="N5729" i="56"/>
  <c r="N5730" i="56"/>
  <c r="N5731" i="56"/>
  <c r="N5732" i="56"/>
  <c r="N5733" i="56"/>
  <c r="N5734" i="56"/>
  <c r="N5735" i="56"/>
  <c r="N5736" i="56"/>
  <c r="N5737" i="56"/>
  <c r="N5738" i="56"/>
  <c r="N5739" i="56"/>
  <c r="N5740" i="56"/>
  <c r="N5741" i="56"/>
  <c r="N5742" i="56"/>
  <c r="N5743" i="56"/>
  <c r="N5744" i="56"/>
  <c r="N5745" i="56"/>
  <c r="N5746" i="56"/>
  <c r="N5747" i="56"/>
  <c r="N5748" i="56"/>
  <c r="N5749" i="56"/>
  <c r="N5750" i="56"/>
  <c r="N5751" i="56"/>
  <c r="N5752" i="56"/>
  <c r="N5753" i="56"/>
  <c r="N5754" i="56"/>
  <c r="N5755" i="56"/>
  <c r="N5756" i="56"/>
  <c r="N5757" i="56"/>
  <c r="N5758" i="56"/>
  <c r="N5759" i="56"/>
  <c r="N5760" i="56"/>
  <c r="N5761" i="56"/>
  <c r="N5762" i="56"/>
  <c r="N5763" i="56"/>
  <c r="N5764" i="56"/>
  <c r="N5765" i="56"/>
  <c r="N5766" i="56"/>
  <c r="N5767" i="56"/>
  <c r="N5768" i="56"/>
  <c r="N5769" i="56"/>
  <c r="N5770" i="56"/>
  <c r="N5771" i="56"/>
  <c r="N5772" i="56"/>
  <c r="N5773" i="56"/>
  <c r="N5774" i="56"/>
  <c r="N5775" i="56"/>
  <c r="N5776" i="56"/>
  <c r="N5777" i="56"/>
  <c r="N5778" i="56"/>
  <c r="N5779" i="56"/>
  <c r="N5780" i="56"/>
  <c r="N5781" i="56"/>
  <c r="N5782" i="56"/>
  <c r="N5783" i="56"/>
  <c r="N5784" i="56"/>
  <c r="N5785" i="56"/>
  <c r="N5786" i="56"/>
  <c r="N5787" i="56"/>
  <c r="N5788" i="56"/>
  <c r="N5789" i="56"/>
  <c r="N5790" i="56"/>
  <c r="N5791" i="56"/>
  <c r="N5792" i="56"/>
  <c r="N5793" i="56"/>
  <c r="N5794" i="56"/>
  <c r="N5795" i="56"/>
  <c r="N5796" i="56"/>
  <c r="N5797" i="56"/>
  <c r="N5798" i="56"/>
  <c r="N5799" i="56"/>
  <c r="N5800" i="56"/>
  <c r="N5801" i="56"/>
  <c r="N5802" i="56"/>
  <c r="N5803" i="56"/>
  <c r="N5804" i="56"/>
  <c r="N5805" i="56"/>
  <c r="N5806" i="56"/>
  <c r="N5807" i="56"/>
  <c r="N5808" i="56"/>
  <c r="N5809" i="56"/>
  <c r="N5810" i="56"/>
  <c r="N5811" i="56"/>
  <c r="N5812" i="56"/>
  <c r="N5813" i="56"/>
  <c r="N5814" i="56"/>
  <c r="N5815" i="56"/>
  <c r="N5816" i="56"/>
  <c r="N5817" i="56"/>
  <c r="N5818" i="56"/>
  <c r="N5819" i="56"/>
  <c r="N5820" i="56"/>
  <c r="N5821" i="56"/>
  <c r="N5822" i="56"/>
  <c r="N5823" i="56"/>
  <c r="N5824" i="56"/>
  <c r="N5825" i="56"/>
  <c r="N5826" i="56"/>
  <c r="N5827" i="56"/>
  <c r="N5828" i="56"/>
  <c r="N5829" i="56"/>
  <c r="N5830" i="56"/>
  <c r="N5831" i="56"/>
  <c r="N5832" i="56"/>
  <c r="N5833" i="56"/>
  <c r="N5834" i="56"/>
  <c r="N5835" i="56"/>
  <c r="N5836" i="56"/>
  <c r="N5837" i="56"/>
  <c r="N5838" i="56"/>
  <c r="N5839" i="56"/>
  <c r="N5840" i="56"/>
  <c r="N5841" i="56"/>
  <c r="N5842" i="56"/>
  <c r="N5843" i="56"/>
  <c r="N5844" i="56"/>
  <c r="N5845" i="56"/>
  <c r="N5846" i="56"/>
  <c r="N5847" i="56"/>
  <c r="N5848" i="56"/>
  <c r="N5849" i="56"/>
  <c r="N5850" i="56"/>
  <c r="N5851" i="56"/>
  <c r="N5852" i="56"/>
  <c r="N5853" i="56"/>
  <c r="N5854" i="56"/>
  <c r="N5855" i="56"/>
  <c r="N5856" i="56"/>
  <c r="N5857" i="56"/>
  <c r="N5858" i="56"/>
  <c r="N5859" i="56"/>
  <c r="N5860" i="56"/>
  <c r="N5861" i="56"/>
  <c r="N5862" i="56"/>
  <c r="N5863" i="56"/>
  <c r="N5864" i="56"/>
  <c r="N5865" i="56"/>
  <c r="N5866" i="56"/>
  <c r="N5867" i="56"/>
  <c r="N5868" i="56"/>
  <c r="N5869" i="56"/>
  <c r="N5870" i="56"/>
  <c r="N5871" i="56"/>
  <c r="N5872" i="56"/>
  <c r="N5873" i="56"/>
  <c r="N5874" i="56"/>
  <c r="N5875" i="56"/>
  <c r="N5876" i="56"/>
  <c r="N5877" i="56"/>
  <c r="N5878" i="56"/>
  <c r="N5879" i="56"/>
  <c r="N5880" i="56"/>
  <c r="N5881" i="56"/>
  <c r="N5882" i="56"/>
  <c r="N5883" i="56"/>
  <c r="N5884" i="56"/>
  <c r="N5885" i="56"/>
  <c r="N5886" i="56"/>
  <c r="N5887" i="56"/>
  <c r="N5888" i="56"/>
  <c r="N5889" i="56"/>
  <c r="N5890" i="56"/>
  <c r="N5891" i="56"/>
  <c r="N5892" i="56"/>
  <c r="N5893" i="56"/>
  <c r="N5894" i="56"/>
  <c r="N5895" i="56"/>
  <c r="N5896" i="56"/>
  <c r="N5897" i="56"/>
  <c r="N5898" i="56"/>
  <c r="N5899" i="56"/>
  <c r="N5900" i="56"/>
  <c r="N5901" i="56"/>
  <c r="N5902" i="56"/>
  <c r="N5903" i="56"/>
  <c r="N5904" i="56"/>
  <c r="N5905" i="56"/>
  <c r="N5906" i="56"/>
  <c r="N5907" i="56"/>
  <c r="N5908" i="56"/>
  <c r="N5909" i="56"/>
  <c r="N5910" i="56"/>
  <c r="N5911" i="56"/>
  <c r="N5912" i="56"/>
  <c r="N5913" i="56"/>
  <c r="N5914" i="56"/>
  <c r="N5915" i="56"/>
  <c r="N5916" i="56"/>
  <c r="N5917" i="56"/>
  <c r="N5918" i="56"/>
  <c r="N5919" i="56"/>
  <c r="N5920" i="56"/>
  <c r="N5921" i="56"/>
  <c r="N5922" i="56"/>
  <c r="N5923" i="56"/>
  <c r="N5924" i="56"/>
  <c r="N5925" i="56"/>
  <c r="N5926" i="56"/>
  <c r="N5927" i="56"/>
  <c r="N5928" i="56"/>
  <c r="N5929" i="56"/>
  <c r="N5930" i="56"/>
  <c r="N5931" i="56"/>
  <c r="N5932" i="56"/>
  <c r="N5933" i="56"/>
  <c r="N5934" i="56"/>
  <c r="N5935" i="56"/>
  <c r="N5936" i="56"/>
  <c r="N5937" i="56"/>
  <c r="N5938" i="56"/>
  <c r="N5939" i="56"/>
  <c r="N5940" i="56"/>
  <c r="N5941" i="56"/>
  <c r="N5942" i="56"/>
  <c r="N5943" i="56"/>
  <c r="N5944" i="56"/>
  <c r="N5945" i="56"/>
  <c r="N5946" i="56"/>
  <c r="N5947" i="56"/>
  <c r="N5948" i="56"/>
  <c r="N5949" i="56"/>
  <c r="N5950" i="56"/>
  <c r="N5951" i="56"/>
  <c r="N5952" i="56"/>
  <c r="N5953" i="56"/>
  <c r="N5954" i="56"/>
  <c r="N5955" i="56"/>
  <c r="N5956" i="56"/>
  <c r="N5957" i="56"/>
  <c r="N5958" i="56"/>
  <c r="N5959" i="56"/>
  <c r="N5960" i="56"/>
  <c r="N5961" i="56"/>
  <c r="N5962" i="56"/>
  <c r="N5963" i="56"/>
  <c r="N5964" i="56"/>
  <c r="N5965" i="56"/>
  <c r="N5966" i="56"/>
  <c r="N5967" i="56"/>
  <c r="N5968" i="56"/>
  <c r="N5969" i="56"/>
  <c r="N5970" i="56"/>
  <c r="N5971" i="56"/>
  <c r="N5972" i="56"/>
  <c r="N5973" i="56"/>
  <c r="N5974" i="56"/>
  <c r="N5975" i="56"/>
  <c r="N5976" i="56"/>
  <c r="N5977" i="56"/>
  <c r="N5978" i="56"/>
  <c r="N5979" i="56"/>
  <c r="N5980" i="56"/>
  <c r="N5981" i="56"/>
  <c r="N5982" i="56"/>
  <c r="N5983" i="56"/>
  <c r="N5984" i="56"/>
  <c r="N5985" i="56"/>
  <c r="N5986" i="56"/>
  <c r="N5987" i="56"/>
  <c r="N5988" i="56"/>
  <c r="N5989" i="56"/>
  <c r="N5990" i="56"/>
  <c r="N5991" i="56"/>
  <c r="N5992" i="56"/>
  <c r="N5993" i="56"/>
  <c r="N5994" i="56"/>
  <c r="N5995" i="56"/>
  <c r="N5996" i="56"/>
  <c r="N5997" i="56"/>
  <c r="N5998" i="56"/>
  <c r="N5999" i="56"/>
  <c r="N6000" i="56"/>
  <c r="N6001" i="56"/>
  <c r="N6002" i="56"/>
  <c r="N6003" i="56"/>
  <c r="N6004" i="56"/>
  <c r="N6005" i="56"/>
  <c r="N6006" i="56"/>
  <c r="N6007" i="56"/>
  <c r="N6008" i="56"/>
  <c r="N6009" i="56"/>
  <c r="N6010" i="56"/>
  <c r="N6011" i="56"/>
  <c r="N6012" i="56"/>
  <c r="N6013" i="56"/>
  <c r="N6014" i="56"/>
  <c r="N6015" i="56"/>
  <c r="N6016" i="56"/>
  <c r="N6017" i="56"/>
  <c r="N6018" i="56"/>
  <c r="N6019" i="56"/>
  <c r="N6020" i="56"/>
  <c r="N6021" i="56"/>
  <c r="N6022" i="56"/>
  <c r="N6023" i="56"/>
  <c r="N6024" i="56"/>
  <c r="N6025" i="56"/>
  <c r="N6026" i="56"/>
  <c r="N6027" i="56"/>
  <c r="N6028" i="56"/>
  <c r="N6029" i="56"/>
  <c r="N6030" i="56"/>
  <c r="N6031" i="56"/>
  <c r="N6032" i="56"/>
  <c r="N6033" i="56"/>
  <c r="N6034" i="56"/>
  <c r="N6035" i="56"/>
  <c r="N6036" i="56"/>
  <c r="N6037" i="56"/>
  <c r="N6038" i="56"/>
  <c r="N6039" i="56"/>
  <c r="N6040" i="56"/>
  <c r="N6041" i="56"/>
  <c r="N6042" i="56"/>
  <c r="N6043" i="56"/>
  <c r="N6044" i="56"/>
  <c r="N6045" i="56"/>
  <c r="N6046" i="56"/>
  <c r="N6047" i="56"/>
  <c r="N6048" i="56"/>
  <c r="N6049" i="56"/>
  <c r="N6050" i="56"/>
  <c r="N6051" i="56"/>
  <c r="N6052" i="56"/>
  <c r="N6053" i="56"/>
  <c r="N6054" i="56"/>
  <c r="N6055" i="56"/>
  <c r="N6056" i="56"/>
  <c r="N6057" i="56"/>
  <c r="N6058" i="56"/>
  <c r="N6059" i="56"/>
  <c r="N6060" i="56"/>
  <c r="N6061" i="56"/>
  <c r="N6062" i="56"/>
  <c r="N6063" i="56"/>
  <c r="N6064" i="56"/>
  <c r="N6065" i="56"/>
  <c r="N6066" i="56"/>
  <c r="N6067" i="56"/>
  <c r="N6068" i="56"/>
  <c r="N6069" i="56"/>
  <c r="N6070" i="56"/>
  <c r="N6071" i="56"/>
  <c r="N6072" i="56"/>
  <c r="N6073" i="56"/>
  <c r="N6074" i="56"/>
  <c r="N6075" i="56"/>
  <c r="N6076" i="56"/>
  <c r="N6077" i="56"/>
  <c r="N6078" i="56"/>
  <c r="N6079" i="56"/>
  <c r="N6080" i="56"/>
  <c r="N6081" i="56"/>
  <c r="N6082" i="56"/>
  <c r="N6083" i="56"/>
  <c r="N6084" i="56"/>
  <c r="N6085" i="56"/>
  <c r="N6086" i="56"/>
  <c r="N6087" i="56"/>
  <c r="N6088" i="56"/>
  <c r="N6089" i="56"/>
  <c r="N6090" i="56"/>
  <c r="N6091" i="56"/>
  <c r="N6092" i="56"/>
  <c r="N6093" i="56"/>
  <c r="N6094" i="56"/>
  <c r="N6095" i="56"/>
  <c r="N6096" i="56"/>
  <c r="N6097" i="56"/>
  <c r="N6098" i="56"/>
  <c r="N6099" i="56"/>
  <c r="N6100" i="56"/>
  <c r="N6101" i="56"/>
  <c r="N6102" i="56"/>
  <c r="N6103" i="56"/>
  <c r="N6104" i="56"/>
  <c r="N6105" i="56"/>
  <c r="N6106" i="56"/>
  <c r="N6107" i="56"/>
  <c r="N6108" i="56"/>
  <c r="N6109" i="56"/>
  <c r="N6110" i="56"/>
  <c r="N6111" i="56"/>
  <c r="N6112" i="56"/>
  <c r="N6113" i="56"/>
  <c r="N6114" i="56"/>
  <c r="N6115" i="56"/>
  <c r="N6116" i="56"/>
  <c r="N6117" i="56"/>
  <c r="N6118" i="56"/>
  <c r="N6119" i="56"/>
  <c r="N6120" i="56"/>
  <c r="N6121" i="56"/>
  <c r="N6122" i="56"/>
  <c r="N6123" i="56"/>
  <c r="N6124" i="56"/>
  <c r="N6125" i="56"/>
  <c r="N6126" i="56"/>
  <c r="N6127" i="56"/>
  <c r="N6128" i="56"/>
  <c r="N6129" i="56"/>
  <c r="N6130" i="56"/>
  <c r="N6131" i="56"/>
  <c r="N6132" i="56"/>
  <c r="N6133" i="56"/>
  <c r="N6134" i="56"/>
  <c r="N6135" i="56"/>
  <c r="N6136" i="56"/>
  <c r="N6137" i="56"/>
  <c r="N6138" i="56"/>
  <c r="N6139" i="56"/>
  <c r="N6140" i="56"/>
  <c r="N6141" i="56"/>
  <c r="N6142" i="56"/>
  <c r="N6143" i="56"/>
  <c r="N6144" i="56"/>
  <c r="N6145" i="56"/>
  <c r="N6146" i="56"/>
  <c r="N6147" i="56"/>
  <c r="N6148" i="56"/>
  <c r="N6149" i="56"/>
  <c r="N6150" i="56"/>
  <c r="N6151" i="56"/>
  <c r="N6152" i="56"/>
  <c r="N6153" i="56"/>
  <c r="N6154" i="56"/>
  <c r="N6155" i="56"/>
  <c r="N6156" i="56"/>
  <c r="N6157" i="56"/>
  <c r="N6158" i="56"/>
  <c r="N6159" i="56"/>
  <c r="N6160" i="56"/>
  <c r="N6161" i="56"/>
  <c r="N6162" i="56"/>
  <c r="N6163" i="56"/>
  <c r="N6164" i="56"/>
  <c r="N6165" i="56"/>
  <c r="N6166" i="56"/>
  <c r="N6167" i="56"/>
  <c r="N6168" i="56"/>
  <c r="N6169" i="56"/>
  <c r="N6170" i="56"/>
  <c r="N6171" i="56"/>
  <c r="N6172" i="56"/>
  <c r="N6173" i="56"/>
  <c r="N6174" i="56"/>
  <c r="N6175" i="56"/>
  <c r="N6176" i="56"/>
  <c r="N6177" i="56"/>
  <c r="N6178" i="56"/>
  <c r="N6179" i="56"/>
  <c r="N6180" i="56"/>
  <c r="N6181" i="56"/>
  <c r="N6182" i="56"/>
  <c r="N6183" i="56"/>
  <c r="N6184" i="56"/>
  <c r="N6185" i="56"/>
  <c r="N6186" i="56"/>
  <c r="N6187" i="56"/>
  <c r="N6188" i="56"/>
  <c r="N6189" i="56"/>
  <c r="N6190" i="56"/>
  <c r="N6191" i="56"/>
  <c r="N6192" i="56"/>
  <c r="N6193" i="56"/>
  <c r="N6194" i="56"/>
  <c r="N6195" i="56"/>
  <c r="N6196" i="56"/>
  <c r="N6197" i="56"/>
  <c r="N6198" i="56"/>
  <c r="N6199" i="56"/>
  <c r="N6200" i="56"/>
  <c r="N6201" i="56"/>
  <c r="N6202" i="56"/>
  <c r="N6203" i="56"/>
  <c r="N6204" i="56"/>
  <c r="N6205" i="56"/>
  <c r="N6206" i="56"/>
  <c r="N6207" i="56"/>
  <c r="N6208" i="56"/>
  <c r="N6209" i="56"/>
  <c r="N6210" i="56"/>
  <c r="N6211" i="56"/>
  <c r="N6212" i="56"/>
  <c r="N6213" i="56"/>
  <c r="N6214" i="56"/>
  <c r="N6215" i="56"/>
  <c r="N6216" i="56"/>
  <c r="N6217" i="56"/>
  <c r="N6218" i="56"/>
  <c r="N6219" i="56"/>
  <c r="N6220" i="56"/>
  <c r="N6221" i="56"/>
  <c r="N6222" i="56"/>
  <c r="N6223" i="56"/>
  <c r="N6224" i="56"/>
  <c r="N6225" i="56"/>
  <c r="N6226" i="56"/>
  <c r="N6227" i="56"/>
  <c r="N6228" i="56"/>
  <c r="N6229" i="56"/>
  <c r="N6230" i="56"/>
  <c r="N6231" i="56"/>
  <c r="N6232" i="56"/>
  <c r="N6233" i="56"/>
  <c r="N6234" i="56"/>
  <c r="N6235" i="56"/>
  <c r="N6236" i="56"/>
  <c r="N6237" i="56"/>
  <c r="N6238" i="56"/>
  <c r="N6239" i="56"/>
  <c r="N6240" i="56"/>
  <c r="N6241" i="56"/>
  <c r="N6242" i="56"/>
  <c r="N6243" i="56"/>
  <c r="N6244" i="56"/>
  <c r="N6245" i="56"/>
  <c r="N6246" i="56"/>
  <c r="N6247" i="56"/>
  <c r="N6248" i="56"/>
  <c r="N6249" i="56"/>
  <c r="N6250" i="56"/>
  <c r="N6251" i="56"/>
  <c r="N6252" i="56"/>
  <c r="N6253" i="56"/>
  <c r="N6254" i="56"/>
  <c r="N6255" i="56"/>
  <c r="N6256" i="56"/>
  <c r="N6257" i="56"/>
  <c r="N6258" i="56"/>
  <c r="N6259" i="56"/>
  <c r="N6260" i="56"/>
  <c r="N6261" i="56"/>
  <c r="N6262" i="56"/>
  <c r="N6263" i="56"/>
  <c r="N6264" i="56"/>
  <c r="N6265" i="56"/>
  <c r="N6266" i="56"/>
  <c r="N6267" i="56"/>
  <c r="N6268" i="56"/>
  <c r="N6269" i="56"/>
  <c r="N6270" i="56"/>
  <c r="N6271" i="56"/>
  <c r="N6272" i="56"/>
  <c r="N6273" i="56"/>
  <c r="N6274" i="56"/>
  <c r="N6275" i="56"/>
  <c r="N6276" i="56"/>
  <c r="N6277" i="56"/>
  <c r="N6278" i="56"/>
  <c r="N6279" i="56"/>
  <c r="N6280" i="56"/>
  <c r="N6281" i="56"/>
  <c r="N6282" i="56"/>
  <c r="N6283" i="56"/>
  <c r="N6284" i="56"/>
  <c r="N6285" i="56"/>
  <c r="N6286" i="56"/>
  <c r="N6287" i="56"/>
  <c r="N6288" i="56"/>
  <c r="N6289" i="56"/>
  <c r="N6290" i="56"/>
  <c r="N6291" i="56"/>
  <c r="N6292" i="56"/>
  <c r="N6293" i="56"/>
  <c r="N6294" i="56"/>
  <c r="N6295" i="56"/>
  <c r="N6296" i="56"/>
  <c r="N6297" i="56"/>
  <c r="N6298" i="56"/>
  <c r="N6299" i="56"/>
  <c r="N6300" i="56"/>
  <c r="N6301" i="56"/>
  <c r="N6302" i="56"/>
  <c r="N6303" i="56"/>
  <c r="N6304" i="56"/>
  <c r="N6305" i="56"/>
  <c r="N6306" i="56"/>
  <c r="N6307" i="56"/>
  <c r="N6308" i="56"/>
  <c r="N6309" i="56"/>
  <c r="N6310" i="56"/>
  <c r="N6311" i="56"/>
  <c r="N6312" i="56"/>
  <c r="N6313" i="56"/>
  <c r="N6314" i="56"/>
  <c r="N6315" i="56"/>
  <c r="N6316" i="56"/>
  <c r="N6317" i="56"/>
  <c r="N6318" i="56"/>
  <c r="N6319" i="56"/>
  <c r="N6320" i="56"/>
  <c r="N6321" i="56"/>
  <c r="N6322" i="56"/>
  <c r="N6323" i="56"/>
  <c r="N6324" i="56"/>
  <c r="N6325" i="56"/>
  <c r="N6326" i="56"/>
  <c r="N6327" i="56"/>
  <c r="N6328" i="56"/>
  <c r="N6329" i="56"/>
  <c r="N6330" i="56"/>
  <c r="N6331" i="56"/>
  <c r="N6332" i="56"/>
  <c r="N6333" i="56"/>
  <c r="N6334" i="56"/>
  <c r="N6335" i="56"/>
  <c r="N6336" i="56"/>
  <c r="N6337" i="56"/>
  <c r="N6338" i="56"/>
  <c r="N6339" i="56"/>
  <c r="N6340" i="56"/>
  <c r="N6341" i="56"/>
  <c r="N6342" i="56"/>
  <c r="N6343" i="56"/>
  <c r="N6344" i="56"/>
  <c r="N6345" i="56"/>
  <c r="N6346" i="56"/>
  <c r="N6347" i="56"/>
  <c r="N6348" i="56"/>
  <c r="N6349" i="56"/>
  <c r="N6350" i="56"/>
  <c r="N6351" i="56"/>
  <c r="N6352" i="56"/>
  <c r="N6353" i="56"/>
  <c r="N6354" i="56"/>
  <c r="N6355" i="56"/>
  <c r="N6356" i="56"/>
  <c r="N6357" i="56"/>
  <c r="N6358" i="56"/>
  <c r="N6359" i="56"/>
  <c r="N6360" i="56"/>
  <c r="N6361" i="56"/>
  <c r="N6362" i="56"/>
  <c r="N6363" i="56"/>
  <c r="N6364" i="56"/>
  <c r="N6365" i="56"/>
  <c r="N6366" i="56"/>
  <c r="N6367" i="56"/>
  <c r="N6368" i="56"/>
  <c r="N6369" i="56"/>
  <c r="N6370" i="56"/>
  <c r="N6371" i="56"/>
  <c r="N6372" i="56"/>
  <c r="N6373" i="56"/>
  <c r="N6374" i="56"/>
  <c r="N6375" i="56"/>
  <c r="N6376" i="56"/>
  <c r="N6377" i="56"/>
  <c r="N6378" i="56"/>
  <c r="N6379" i="56"/>
  <c r="N6380" i="56"/>
  <c r="N6381" i="56"/>
  <c r="N6382" i="56"/>
  <c r="N6383" i="56"/>
  <c r="N6384" i="56"/>
  <c r="N6385" i="56"/>
  <c r="N6386" i="56"/>
  <c r="N6387" i="56"/>
  <c r="N6388" i="56"/>
  <c r="N6389" i="56"/>
  <c r="N6390" i="56"/>
  <c r="N6391" i="56"/>
  <c r="N6392" i="56"/>
  <c r="N6393" i="56"/>
  <c r="N6394" i="56"/>
  <c r="N6395" i="56"/>
  <c r="N6396" i="56"/>
  <c r="N6397" i="56"/>
  <c r="N6398" i="56"/>
  <c r="N6399" i="56"/>
  <c r="N6400" i="56"/>
  <c r="N6401" i="56"/>
  <c r="N6402" i="56"/>
  <c r="N6403" i="56"/>
  <c r="N6404" i="56"/>
  <c r="N6405" i="56"/>
  <c r="N6406" i="56"/>
  <c r="N6407" i="56"/>
  <c r="N6408" i="56"/>
  <c r="N6409" i="56"/>
  <c r="N6410" i="56"/>
  <c r="N6411" i="56"/>
  <c r="N6412" i="56"/>
  <c r="N6413" i="56"/>
  <c r="N6414" i="56"/>
  <c r="N6415" i="56"/>
  <c r="N6416" i="56"/>
  <c r="N6417" i="56"/>
  <c r="N6418" i="56"/>
  <c r="N6419" i="56"/>
  <c r="N6420" i="56"/>
  <c r="N6421" i="56"/>
  <c r="N6422" i="56"/>
  <c r="N6423" i="56"/>
  <c r="N6424" i="56"/>
  <c r="N6425" i="56"/>
  <c r="N6426" i="56"/>
  <c r="N6427" i="56"/>
  <c r="N6428" i="56"/>
  <c r="N6429" i="56"/>
  <c r="N6430" i="56"/>
  <c r="N6431" i="56"/>
  <c r="N6432" i="56"/>
  <c r="N6433" i="56"/>
  <c r="N6434" i="56"/>
  <c r="N6435" i="56"/>
  <c r="N6436" i="56"/>
  <c r="N6437" i="56"/>
  <c r="N6438" i="56"/>
  <c r="N6439" i="56"/>
  <c r="N6440" i="56"/>
  <c r="N6441" i="56"/>
  <c r="N6442" i="56"/>
  <c r="N6443" i="56"/>
  <c r="N6444" i="56"/>
  <c r="N6445" i="56"/>
  <c r="N6446" i="56"/>
  <c r="N6447" i="56"/>
  <c r="N6448" i="56"/>
  <c r="N6449" i="56"/>
  <c r="N6450" i="56"/>
  <c r="N6451" i="56"/>
  <c r="N6452" i="56"/>
  <c r="N6453" i="56"/>
  <c r="N6454" i="56"/>
  <c r="N6455" i="56"/>
  <c r="N6456" i="56"/>
  <c r="N6457" i="56"/>
  <c r="N6458" i="56"/>
  <c r="N6459" i="56"/>
  <c r="N6460" i="56"/>
  <c r="N6461" i="56"/>
  <c r="N6462" i="56"/>
  <c r="N6463" i="56"/>
  <c r="N6464" i="56"/>
  <c r="N6465" i="56"/>
  <c r="N6466" i="56"/>
  <c r="N6467" i="56"/>
  <c r="N6468" i="56"/>
  <c r="N6469" i="56"/>
  <c r="N6470" i="56"/>
  <c r="N6471" i="56"/>
  <c r="N6472" i="56"/>
  <c r="N6473" i="56"/>
  <c r="N6474" i="56"/>
  <c r="N6475" i="56"/>
  <c r="N6476" i="56"/>
  <c r="N6477" i="56"/>
  <c r="N6478" i="56"/>
  <c r="N6479" i="56"/>
  <c r="N6480" i="56"/>
  <c r="N6481" i="56"/>
  <c r="N6482" i="56"/>
  <c r="N6483" i="56"/>
  <c r="N6484" i="56"/>
  <c r="N6485" i="56"/>
  <c r="N6486" i="56"/>
  <c r="N6487" i="56"/>
  <c r="N6488" i="56"/>
  <c r="N6489" i="56"/>
  <c r="N6490" i="56"/>
  <c r="N6491" i="56"/>
  <c r="N6492" i="56"/>
  <c r="N6493" i="56"/>
  <c r="N6494" i="56"/>
  <c r="N6495" i="56"/>
  <c r="N6496" i="56"/>
  <c r="N6497" i="56"/>
  <c r="N6498" i="56"/>
  <c r="N6499" i="56"/>
  <c r="N6500" i="56"/>
  <c r="N6501" i="56"/>
  <c r="N6502" i="56"/>
  <c r="N6503" i="56"/>
  <c r="N6504" i="56"/>
  <c r="N6505" i="56"/>
  <c r="N6506" i="56"/>
  <c r="N6507" i="56"/>
  <c r="N6508" i="56"/>
  <c r="N6509" i="56"/>
  <c r="N6510" i="56"/>
  <c r="N6511" i="56"/>
  <c r="N6512" i="56"/>
  <c r="N6513" i="56"/>
  <c r="N6514" i="56"/>
  <c r="N6515" i="56"/>
  <c r="N6516" i="56"/>
  <c r="N6517" i="56"/>
  <c r="N6518" i="56"/>
  <c r="N6519" i="56"/>
  <c r="N6520" i="56"/>
  <c r="N6521" i="56"/>
  <c r="N6522" i="56"/>
  <c r="N6523" i="56"/>
  <c r="N6524" i="56"/>
  <c r="N6525" i="56"/>
  <c r="N6526" i="56"/>
  <c r="N6527" i="56"/>
  <c r="N6528" i="56"/>
  <c r="N6529" i="56"/>
  <c r="N6530" i="56"/>
  <c r="N6531" i="56"/>
  <c r="N6532" i="56"/>
  <c r="N6533" i="56"/>
  <c r="N6534" i="56"/>
  <c r="N6535" i="56"/>
  <c r="N6536" i="56"/>
  <c r="N6537" i="56"/>
  <c r="N6538" i="56"/>
  <c r="N6539" i="56"/>
  <c r="N6540" i="56"/>
  <c r="N6541" i="56"/>
  <c r="N6542" i="56"/>
  <c r="N6543" i="56"/>
  <c r="N6544" i="56"/>
  <c r="N6545" i="56"/>
  <c r="N6546" i="56"/>
  <c r="N6547" i="56"/>
  <c r="N6548" i="56"/>
  <c r="N6549" i="56"/>
  <c r="N6550" i="56"/>
  <c r="N6551" i="56"/>
  <c r="N6552" i="56"/>
  <c r="N6553" i="56"/>
  <c r="N6554" i="56"/>
  <c r="N6555" i="56"/>
  <c r="N6556" i="56"/>
  <c r="N6557" i="56"/>
  <c r="N6558" i="56"/>
  <c r="N6559" i="56"/>
  <c r="N6560" i="56"/>
  <c r="N6561" i="56"/>
  <c r="N6562" i="56"/>
  <c r="N6563" i="56"/>
  <c r="N6564" i="56"/>
  <c r="N6565" i="56"/>
  <c r="N6566" i="56"/>
  <c r="N6567" i="56"/>
  <c r="N6568" i="56"/>
  <c r="N6569" i="56"/>
  <c r="N6570" i="56"/>
  <c r="N6571" i="56"/>
  <c r="N6572" i="56"/>
  <c r="N6573" i="56"/>
  <c r="N6574" i="56"/>
  <c r="N6575" i="56"/>
  <c r="N6576" i="56"/>
  <c r="N6577" i="56"/>
  <c r="N6578" i="56"/>
  <c r="N6579" i="56"/>
  <c r="N6580" i="56"/>
  <c r="N6581" i="56"/>
  <c r="N6582" i="56"/>
  <c r="N6583" i="56"/>
  <c r="N6584" i="56"/>
  <c r="N6585" i="56"/>
  <c r="N6586" i="56"/>
  <c r="N6587" i="56"/>
  <c r="N6588" i="56"/>
  <c r="N6589" i="56"/>
  <c r="N6590" i="56"/>
  <c r="N6591" i="56"/>
  <c r="N6592" i="56"/>
  <c r="N6593" i="56"/>
  <c r="N6594" i="56"/>
  <c r="N6595" i="56"/>
  <c r="N6596" i="56"/>
  <c r="N6597" i="56"/>
  <c r="N6598" i="56"/>
  <c r="N6599" i="56"/>
  <c r="N6600" i="56"/>
  <c r="N6601" i="56"/>
  <c r="N6602" i="56"/>
  <c r="N6603" i="56"/>
  <c r="N6604" i="56"/>
  <c r="N6605" i="56"/>
  <c r="N6606" i="56"/>
  <c r="N6607" i="56"/>
  <c r="N6608" i="56"/>
  <c r="N6609" i="56"/>
  <c r="N6610" i="56"/>
  <c r="N6611" i="56"/>
  <c r="N6612" i="56"/>
  <c r="N6613" i="56"/>
  <c r="N6614" i="56"/>
  <c r="N6615" i="56"/>
  <c r="N6616" i="56"/>
  <c r="N6617" i="56"/>
  <c r="N6618" i="56"/>
  <c r="N6619" i="56"/>
  <c r="N6620" i="56"/>
  <c r="N6621" i="56"/>
  <c r="N6622" i="56"/>
  <c r="N6623" i="56"/>
  <c r="N6624" i="56"/>
  <c r="N6625" i="56"/>
  <c r="N6626" i="56"/>
  <c r="N6627" i="56"/>
  <c r="N6628" i="56"/>
  <c r="N6629" i="56"/>
  <c r="N6630" i="56"/>
  <c r="N6631" i="56"/>
  <c r="N6632" i="56"/>
  <c r="N6633" i="56"/>
  <c r="N6634" i="56"/>
  <c r="N6635" i="56"/>
  <c r="N6636" i="56"/>
  <c r="N6637" i="56"/>
  <c r="N6638" i="56"/>
  <c r="N6639" i="56"/>
  <c r="N6640" i="56"/>
  <c r="N6641" i="56"/>
  <c r="N6642" i="56"/>
  <c r="N6643" i="56"/>
  <c r="N6644" i="56"/>
  <c r="N6645" i="56"/>
  <c r="N6646" i="56"/>
  <c r="N6647" i="56"/>
  <c r="N6648" i="56"/>
  <c r="N6649" i="56"/>
  <c r="N6650" i="56"/>
  <c r="N6651" i="56"/>
  <c r="N6652" i="56"/>
  <c r="N6653" i="56"/>
  <c r="N6654" i="56"/>
  <c r="N6655" i="56"/>
  <c r="N6656" i="56"/>
  <c r="N6657" i="56"/>
  <c r="N6658" i="56"/>
  <c r="N6659" i="56"/>
  <c r="N6660" i="56"/>
  <c r="N6661" i="56"/>
  <c r="N6662" i="56"/>
  <c r="N6663" i="56"/>
  <c r="N6664" i="56"/>
  <c r="N6665" i="56"/>
  <c r="N6666" i="56"/>
  <c r="N6667" i="56"/>
  <c r="N6668" i="56"/>
  <c r="N6669" i="56"/>
  <c r="N6670" i="56"/>
  <c r="N6671" i="56"/>
  <c r="N6672" i="56"/>
  <c r="N6673" i="56"/>
  <c r="N6674" i="56"/>
  <c r="N6675" i="56"/>
  <c r="N6676" i="56"/>
  <c r="N6677" i="56"/>
  <c r="N6678" i="56"/>
  <c r="N6679" i="56"/>
  <c r="N6680" i="56"/>
  <c r="N6681" i="56"/>
  <c r="N6682" i="56"/>
  <c r="N6683" i="56"/>
  <c r="N6684" i="56"/>
  <c r="N6685" i="56"/>
  <c r="N6686" i="56"/>
  <c r="N6687" i="56"/>
  <c r="N6688" i="56"/>
  <c r="N6689" i="56"/>
  <c r="N6690" i="56"/>
  <c r="N6691" i="56"/>
  <c r="N6692" i="56"/>
  <c r="N6693" i="56"/>
  <c r="N6694" i="56"/>
  <c r="N6695" i="56"/>
  <c r="N6696" i="56"/>
  <c r="N6697" i="56"/>
  <c r="N6698" i="56"/>
  <c r="N6699" i="56"/>
  <c r="N6700" i="56"/>
  <c r="N6701" i="56"/>
  <c r="N6702" i="56"/>
  <c r="N6703" i="56"/>
  <c r="N6704" i="56"/>
  <c r="N6705" i="56"/>
  <c r="N6706" i="56"/>
  <c r="N6707" i="56"/>
  <c r="N6708" i="56"/>
  <c r="N6709" i="56"/>
  <c r="N6710" i="56"/>
  <c r="N6711" i="56"/>
  <c r="N6712" i="56"/>
  <c r="N6713" i="56"/>
  <c r="N6714" i="56"/>
  <c r="N6715" i="56"/>
  <c r="N6716" i="56"/>
  <c r="N6717" i="56"/>
  <c r="N6718" i="56"/>
  <c r="N6719" i="56"/>
  <c r="N6720" i="56"/>
  <c r="N6721" i="56"/>
  <c r="N6722" i="56"/>
  <c r="N6723" i="56"/>
  <c r="N6724" i="56"/>
  <c r="N6725" i="56"/>
  <c r="N6726" i="56"/>
  <c r="N6727" i="56"/>
  <c r="N6728" i="56"/>
  <c r="N6729" i="56"/>
  <c r="N6730" i="56"/>
  <c r="N6731" i="56"/>
  <c r="N6732" i="56"/>
  <c r="N6733" i="56"/>
  <c r="N6734" i="56"/>
  <c r="N6735" i="56"/>
  <c r="N6736" i="56"/>
  <c r="N6737" i="56"/>
  <c r="N6738" i="56"/>
  <c r="N6739" i="56"/>
  <c r="N6740" i="56"/>
  <c r="N6741" i="56"/>
  <c r="N6742" i="56"/>
  <c r="N6743" i="56"/>
  <c r="N6744" i="56"/>
  <c r="N6745" i="56"/>
  <c r="N6746" i="56"/>
  <c r="N6747" i="56"/>
  <c r="N6748" i="56"/>
  <c r="N6749" i="56"/>
  <c r="N6750" i="56"/>
  <c r="N6751" i="56"/>
  <c r="N6752" i="56"/>
  <c r="N6753" i="56"/>
  <c r="N6754" i="56"/>
  <c r="N6755" i="56"/>
  <c r="N6756" i="56"/>
  <c r="N6757" i="56"/>
  <c r="N6758" i="56"/>
  <c r="N6759" i="56"/>
  <c r="N6760" i="56"/>
  <c r="N6761" i="56"/>
  <c r="N6762" i="56"/>
  <c r="N6763" i="56"/>
  <c r="N6764" i="56"/>
  <c r="N6765" i="56"/>
  <c r="N6766" i="56"/>
  <c r="N6767" i="56"/>
  <c r="N6768" i="56"/>
  <c r="N6769" i="56"/>
  <c r="N6770" i="56"/>
  <c r="N6771" i="56"/>
  <c r="N6772" i="56"/>
  <c r="N6773" i="56"/>
  <c r="N6774" i="56"/>
  <c r="N6775" i="56"/>
  <c r="N6776" i="56"/>
  <c r="N6777" i="56"/>
  <c r="N6778" i="56"/>
  <c r="N6779" i="56"/>
  <c r="N6780" i="56"/>
  <c r="N6781" i="56"/>
  <c r="N6782" i="56"/>
  <c r="N6783" i="56"/>
  <c r="N6784" i="56"/>
  <c r="N6785" i="56"/>
  <c r="N6786" i="56"/>
  <c r="N6787" i="56"/>
  <c r="N6788" i="56"/>
  <c r="N6789" i="56"/>
  <c r="N6790" i="56"/>
  <c r="N6791" i="56"/>
  <c r="N6792" i="56"/>
  <c r="N6793" i="56"/>
  <c r="N6794" i="56"/>
  <c r="N6795" i="56"/>
  <c r="N6796" i="56"/>
  <c r="N6797" i="56"/>
  <c r="N6798" i="56"/>
  <c r="N6799" i="56"/>
  <c r="N6800" i="56"/>
  <c r="N6801" i="56"/>
  <c r="N6802" i="56"/>
  <c r="N6803" i="56"/>
  <c r="N6804" i="56"/>
  <c r="N6805" i="56"/>
  <c r="N6806" i="56"/>
  <c r="N6807" i="56"/>
  <c r="N6808" i="56"/>
  <c r="N6809" i="56"/>
  <c r="N6810" i="56"/>
  <c r="N6811" i="56"/>
  <c r="N6812" i="56"/>
  <c r="N6813" i="56"/>
  <c r="N6814" i="56"/>
  <c r="N6815" i="56"/>
  <c r="N6816" i="56"/>
  <c r="N6817" i="56"/>
  <c r="N6818" i="56"/>
  <c r="N6819" i="56"/>
  <c r="N6820" i="56"/>
  <c r="N6821" i="56"/>
  <c r="N6822" i="56"/>
  <c r="N6823" i="56"/>
  <c r="N6824" i="56"/>
  <c r="N6825" i="56"/>
  <c r="N6826" i="56"/>
  <c r="N6827" i="56"/>
  <c r="N6828" i="56"/>
  <c r="N6829" i="56"/>
  <c r="N6830" i="56"/>
  <c r="N6831" i="56"/>
  <c r="N6832" i="56"/>
  <c r="N6833" i="56"/>
  <c r="N6834" i="56"/>
  <c r="N6835" i="56"/>
  <c r="N6836" i="56"/>
  <c r="N6837" i="56"/>
  <c r="N6838" i="56"/>
  <c r="N6839" i="56"/>
  <c r="N6840" i="56"/>
  <c r="N6841" i="56"/>
  <c r="N6842" i="56"/>
  <c r="N6843" i="56"/>
  <c r="N6844" i="56"/>
  <c r="N6845" i="56"/>
  <c r="N6846" i="56"/>
  <c r="N6847" i="56"/>
  <c r="N6848" i="56"/>
  <c r="N6849" i="56"/>
  <c r="N6850" i="56"/>
  <c r="N6851" i="56"/>
  <c r="N6852" i="56"/>
  <c r="N6853" i="56"/>
  <c r="N6854" i="56"/>
  <c r="N6855" i="56"/>
  <c r="N6856" i="56"/>
  <c r="N6857" i="56"/>
  <c r="N6858" i="56"/>
  <c r="N6859" i="56"/>
  <c r="N6860" i="56"/>
  <c r="N6861" i="56"/>
  <c r="N6862" i="56"/>
  <c r="N6863" i="56"/>
  <c r="N6864" i="56"/>
  <c r="N6865" i="56"/>
  <c r="N6866" i="56"/>
  <c r="N6867" i="56"/>
  <c r="N6868" i="56"/>
  <c r="N6869" i="56"/>
  <c r="N6870" i="56"/>
  <c r="N6871" i="56"/>
  <c r="N6872" i="56"/>
  <c r="N6873" i="56"/>
  <c r="N6874" i="56"/>
  <c r="N6875" i="56"/>
  <c r="N6876" i="56"/>
  <c r="N6877" i="56"/>
  <c r="N6878" i="56"/>
  <c r="N6879" i="56"/>
  <c r="N6880" i="56"/>
  <c r="N6881" i="56"/>
  <c r="N6882" i="56"/>
  <c r="N6883" i="56"/>
  <c r="N6884" i="56"/>
  <c r="N6885" i="56"/>
  <c r="N6886" i="56"/>
  <c r="N6887" i="56"/>
  <c r="N6888" i="56"/>
  <c r="N6889" i="56"/>
  <c r="N6890" i="56"/>
  <c r="N6891" i="56"/>
  <c r="N6892" i="56"/>
  <c r="N6893" i="56"/>
  <c r="N6894" i="56"/>
  <c r="N6895" i="56"/>
  <c r="N6896" i="56"/>
  <c r="N6897" i="56"/>
  <c r="N6898" i="56"/>
  <c r="N6899" i="56"/>
  <c r="N6900" i="56"/>
  <c r="N6901" i="56"/>
  <c r="N6902" i="56"/>
  <c r="N6903" i="56"/>
  <c r="N6904" i="56"/>
  <c r="N6905" i="56"/>
  <c r="N6906" i="56"/>
  <c r="N6907" i="56"/>
  <c r="N6908" i="56"/>
  <c r="N6909" i="56"/>
  <c r="N6910" i="56"/>
  <c r="N6911" i="56"/>
  <c r="N6912" i="56"/>
  <c r="N6913" i="56"/>
  <c r="N6914" i="56"/>
  <c r="N6915" i="56"/>
  <c r="N6916" i="56"/>
  <c r="N6917" i="56"/>
  <c r="N6918" i="56"/>
  <c r="N6919" i="56"/>
  <c r="N6920" i="56"/>
  <c r="N6921" i="56"/>
  <c r="N6922" i="56"/>
  <c r="N6923" i="56"/>
  <c r="N6924" i="56"/>
  <c r="N6925" i="56"/>
  <c r="N6926" i="56"/>
  <c r="N6927" i="56"/>
  <c r="N6928" i="56"/>
  <c r="N6929" i="56"/>
  <c r="N6930" i="56"/>
  <c r="N6931" i="56"/>
  <c r="N6932" i="56"/>
  <c r="N6933" i="56"/>
  <c r="N6934" i="56"/>
  <c r="N6935" i="56"/>
  <c r="N6936" i="56"/>
  <c r="N6937" i="56"/>
  <c r="N6938" i="56"/>
  <c r="N6939" i="56"/>
  <c r="N6940" i="56"/>
  <c r="N6941" i="56"/>
  <c r="N6942" i="56"/>
  <c r="N6943" i="56"/>
  <c r="N6944" i="56"/>
  <c r="N6945" i="56"/>
  <c r="N6946" i="56"/>
  <c r="N6947" i="56"/>
  <c r="N6948" i="56"/>
  <c r="N6949" i="56"/>
  <c r="N6950" i="56"/>
  <c r="N6951" i="56"/>
  <c r="N6952" i="56"/>
  <c r="N6953" i="56"/>
  <c r="N6954" i="56"/>
  <c r="N6955" i="56"/>
  <c r="N6956" i="56"/>
  <c r="N6957" i="56"/>
  <c r="N6958" i="56"/>
  <c r="N6959" i="56"/>
  <c r="N6960" i="56"/>
  <c r="N6961" i="56"/>
  <c r="N6962" i="56"/>
  <c r="N6963" i="56"/>
  <c r="N6964" i="56"/>
  <c r="N6965" i="56"/>
  <c r="N6966" i="56"/>
  <c r="N6967" i="56"/>
  <c r="N6968" i="56"/>
  <c r="N6969" i="56"/>
  <c r="N6970" i="56"/>
  <c r="N6971" i="56"/>
  <c r="N6972" i="56"/>
  <c r="N6973" i="56"/>
  <c r="N6974" i="56"/>
  <c r="N6975" i="56"/>
  <c r="N6976" i="56"/>
  <c r="N6977" i="56"/>
  <c r="N6978" i="56"/>
  <c r="N6979" i="56"/>
  <c r="N6980" i="56"/>
  <c r="N6981" i="56"/>
  <c r="N6982" i="56"/>
  <c r="N6983" i="56"/>
  <c r="N6984" i="56"/>
  <c r="N6985" i="56"/>
  <c r="N6986" i="56"/>
  <c r="N6987" i="56"/>
  <c r="N6988" i="56"/>
  <c r="N6989" i="56"/>
  <c r="N6990" i="56"/>
  <c r="N6991" i="56"/>
  <c r="N6992" i="56"/>
  <c r="N6993" i="56"/>
  <c r="N6994" i="56"/>
  <c r="N6995" i="56"/>
  <c r="N6996" i="56"/>
  <c r="N6997" i="56"/>
  <c r="N6998" i="56"/>
  <c r="N6999" i="56"/>
  <c r="N7000" i="56"/>
  <c r="N7001" i="56"/>
  <c r="N7002" i="56"/>
  <c r="N7003" i="56"/>
  <c r="N7004" i="56"/>
  <c r="N7005" i="56"/>
  <c r="N7006" i="56"/>
  <c r="N7007" i="56"/>
  <c r="N7008" i="56"/>
  <c r="N7009" i="56"/>
  <c r="N7010" i="56"/>
  <c r="N7011" i="56"/>
  <c r="N7012" i="56"/>
  <c r="N7013" i="56"/>
  <c r="N7014" i="56"/>
  <c r="N7015" i="56"/>
  <c r="N7016" i="56"/>
  <c r="N7017" i="56"/>
  <c r="N7018" i="56"/>
  <c r="N7019" i="56"/>
  <c r="N7020" i="56"/>
  <c r="N7021" i="56"/>
  <c r="N7022" i="56"/>
  <c r="N7023" i="56"/>
  <c r="N7024" i="56"/>
  <c r="N7025" i="56"/>
  <c r="N7026" i="56"/>
  <c r="N7027" i="56"/>
  <c r="N7028" i="56"/>
  <c r="N7029" i="56"/>
  <c r="N7030" i="56"/>
  <c r="N7031" i="56"/>
  <c r="N7032" i="56"/>
  <c r="N7033" i="56"/>
  <c r="N7034" i="56"/>
  <c r="N7035" i="56"/>
  <c r="N7036" i="56"/>
  <c r="N7037" i="56"/>
  <c r="N7038" i="56"/>
  <c r="N7039" i="56"/>
  <c r="N7040" i="56"/>
  <c r="N7041" i="56"/>
  <c r="N7042" i="56"/>
  <c r="N7043" i="56"/>
  <c r="N7044" i="56"/>
  <c r="N7045" i="56"/>
  <c r="N7046" i="56"/>
  <c r="N7047" i="56"/>
  <c r="N7048" i="56"/>
  <c r="N7049" i="56"/>
  <c r="N7050" i="56"/>
  <c r="N7051" i="56"/>
  <c r="N7052" i="56"/>
  <c r="N7053" i="56"/>
  <c r="N7054" i="56"/>
  <c r="N7055" i="56"/>
  <c r="N7056" i="56"/>
  <c r="N7057" i="56"/>
  <c r="N7058" i="56"/>
  <c r="N7059" i="56"/>
  <c r="N7060" i="56"/>
  <c r="N7061" i="56"/>
  <c r="N7062" i="56"/>
  <c r="N7063" i="56"/>
  <c r="N7064" i="56"/>
  <c r="N7065" i="56"/>
  <c r="N7066" i="56"/>
  <c r="N7067" i="56"/>
  <c r="N7068" i="56"/>
  <c r="N7069" i="56"/>
  <c r="N7070" i="56"/>
  <c r="N7071" i="56"/>
  <c r="N7072" i="56"/>
  <c r="N7073" i="56"/>
  <c r="N7074" i="56"/>
  <c r="N7075" i="56"/>
  <c r="N7076" i="56"/>
  <c r="N7077" i="56"/>
  <c r="N7078" i="56"/>
  <c r="N7079" i="56"/>
  <c r="N7080" i="56"/>
  <c r="N7081" i="56"/>
  <c r="N7082" i="56"/>
  <c r="N7083" i="56"/>
  <c r="N7084" i="56"/>
  <c r="N7085" i="56"/>
  <c r="N7086" i="56"/>
  <c r="N7087" i="56"/>
  <c r="N7088" i="56"/>
  <c r="N7089" i="56"/>
  <c r="N7090" i="56"/>
  <c r="N7091" i="56"/>
  <c r="N7092" i="56"/>
  <c r="N7093" i="56"/>
  <c r="N7094" i="56"/>
  <c r="N7095" i="56"/>
  <c r="N7096" i="56"/>
  <c r="N7097" i="56"/>
  <c r="N7098" i="56"/>
  <c r="N7099" i="56"/>
  <c r="N7100" i="56"/>
  <c r="N7101" i="56"/>
  <c r="N7102" i="56"/>
  <c r="N7103" i="56"/>
  <c r="N7104" i="56"/>
  <c r="N7105" i="56"/>
  <c r="N7106" i="56"/>
  <c r="N7107" i="56"/>
  <c r="N7108" i="56"/>
  <c r="N7109" i="56"/>
  <c r="N7110" i="56"/>
  <c r="N7111" i="56"/>
  <c r="N7112" i="56"/>
  <c r="N7113" i="56"/>
  <c r="N7114" i="56"/>
  <c r="N7115" i="56"/>
  <c r="N7116" i="56"/>
  <c r="N7117" i="56"/>
  <c r="N7118" i="56"/>
  <c r="N7119" i="56"/>
  <c r="N7120" i="56"/>
  <c r="N7121" i="56"/>
  <c r="N7122" i="56"/>
  <c r="N7123" i="56"/>
  <c r="N7124" i="56"/>
  <c r="N7125" i="56"/>
  <c r="N7126" i="56"/>
  <c r="N7127" i="56"/>
  <c r="N7128" i="56"/>
  <c r="N7129" i="56"/>
  <c r="N7130" i="56"/>
  <c r="N7131" i="56"/>
  <c r="N7132" i="56"/>
  <c r="N7133" i="56"/>
  <c r="N7134" i="56"/>
  <c r="N7135" i="56"/>
  <c r="N7136" i="56"/>
  <c r="N7137" i="56"/>
  <c r="N7138" i="56"/>
  <c r="N7139" i="56"/>
  <c r="N7140" i="56"/>
  <c r="N7141" i="56"/>
  <c r="N7142" i="56"/>
  <c r="N7143" i="56"/>
  <c r="N7144" i="56"/>
  <c r="N7145" i="56"/>
  <c r="N7146" i="56"/>
  <c r="N7147" i="56"/>
  <c r="N7148" i="56"/>
  <c r="N7149" i="56"/>
  <c r="N7150" i="56"/>
  <c r="N7151" i="56"/>
  <c r="N7152" i="56"/>
  <c r="N7153" i="56"/>
  <c r="N7154" i="56"/>
  <c r="N7155" i="56"/>
  <c r="N7156" i="56"/>
  <c r="N7157" i="56"/>
  <c r="N7158" i="56"/>
  <c r="N7159" i="56"/>
  <c r="N7160" i="56"/>
  <c r="N7161" i="56"/>
  <c r="N7162" i="56"/>
  <c r="N7163" i="56"/>
  <c r="N7164" i="56"/>
  <c r="N7165" i="56"/>
  <c r="N7166" i="56"/>
  <c r="N7167" i="56"/>
  <c r="N7168" i="56"/>
  <c r="N7169" i="56"/>
  <c r="N7170" i="56"/>
  <c r="N7171" i="56"/>
  <c r="N7172" i="56"/>
  <c r="N7173" i="56"/>
  <c r="N7174" i="56"/>
  <c r="N7175" i="56"/>
  <c r="N7176" i="56"/>
  <c r="N7177" i="56"/>
  <c r="N7178" i="56"/>
  <c r="N7179" i="56"/>
  <c r="N7180" i="56"/>
  <c r="N7181" i="56"/>
  <c r="N7182" i="56"/>
  <c r="N7183" i="56"/>
  <c r="N7184" i="56"/>
  <c r="N7185" i="56"/>
  <c r="N7186" i="56"/>
  <c r="N7187" i="56"/>
  <c r="N7188" i="56"/>
  <c r="N7189" i="56"/>
  <c r="N7190" i="56"/>
  <c r="N7191" i="56"/>
  <c r="N7192" i="56"/>
  <c r="N7193" i="56"/>
  <c r="N7194" i="56"/>
  <c r="N7195" i="56"/>
  <c r="N7196" i="56"/>
  <c r="N7197" i="56"/>
  <c r="N7198" i="56"/>
  <c r="N7199" i="56"/>
  <c r="N7200" i="56"/>
  <c r="N7201" i="56"/>
  <c r="N7202" i="56"/>
  <c r="N7203" i="56"/>
  <c r="N7204" i="56"/>
  <c r="N7205" i="56"/>
  <c r="N7206" i="56"/>
  <c r="N7207" i="56"/>
  <c r="N7208" i="56"/>
  <c r="N7209" i="56"/>
  <c r="N7210" i="56"/>
  <c r="N7211" i="56"/>
  <c r="N7212" i="56"/>
  <c r="N7213" i="56"/>
  <c r="N7214" i="56"/>
  <c r="N7215" i="56"/>
  <c r="N7216" i="56"/>
  <c r="N7217" i="56"/>
  <c r="N7218" i="56"/>
  <c r="N7219" i="56"/>
  <c r="N7220" i="56"/>
  <c r="N7221" i="56"/>
  <c r="N7222" i="56"/>
  <c r="N7223" i="56"/>
  <c r="N7224" i="56"/>
  <c r="N7225" i="56"/>
  <c r="N7226" i="56"/>
  <c r="N7227" i="56"/>
  <c r="N7228" i="56"/>
  <c r="N7229" i="56"/>
  <c r="N7230" i="56"/>
  <c r="N7231" i="56"/>
  <c r="N7232" i="56"/>
  <c r="N7233" i="56"/>
  <c r="N7234" i="56"/>
  <c r="N7235" i="56"/>
  <c r="N7236" i="56"/>
  <c r="N7237" i="56"/>
  <c r="N7238" i="56"/>
  <c r="N7239" i="56"/>
  <c r="N7240" i="56"/>
  <c r="N7241" i="56"/>
  <c r="N7242" i="56"/>
  <c r="N7243" i="56"/>
  <c r="N7244" i="56"/>
  <c r="N7245" i="56"/>
  <c r="N7246" i="56"/>
  <c r="N7247" i="56"/>
  <c r="N7248" i="56"/>
  <c r="N7249" i="56"/>
  <c r="N7250" i="56"/>
  <c r="N7251" i="56"/>
  <c r="N7252" i="56"/>
  <c r="N7253" i="56"/>
  <c r="N7254" i="56"/>
  <c r="N7255" i="56"/>
  <c r="N7256" i="56"/>
  <c r="N7257" i="56"/>
  <c r="N7258" i="56"/>
  <c r="N7259" i="56"/>
  <c r="N7260" i="56"/>
  <c r="N7261" i="56"/>
  <c r="N7262" i="56"/>
  <c r="N7263" i="56"/>
  <c r="N7264" i="56"/>
  <c r="N7265" i="56"/>
  <c r="N7266" i="56"/>
  <c r="N7267" i="56"/>
  <c r="N7268" i="56"/>
  <c r="N7269" i="56"/>
  <c r="N7270" i="56"/>
  <c r="N7271" i="56"/>
  <c r="N7272" i="56"/>
  <c r="N7273" i="56"/>
  <c r="N7274" i="56"/>
  <c r="N7275" i="56"/>
  <c r="N7276" i="56"/>
  <c r="N7277" i="56"/>
  <c r="N7278" i="56"/>
  <c r="N7279" i="56"/>
  <c r="N7280" i="56"/>
  <c r="N7281" i="56"/>
  <c r="N7282" i="56"/>
  <c r="N7283" i="56"/>
  <c r="N7284" i="56"/>
  <c r="N7285" i="56"/>
  <c r="N7286" i="56"/>
  <c r="N7287" i="56"/>
  <c r="N7288" i="56"/>
  <c r="N7289" i="56"/>
  <c r="N7290" i="56"/>
  <c r="N7291" i="56"/>
  <c r="N7292" i="56"/>
  <c r="N7293" i="56"/>
  <c r="N7294" i="56"/>
  <c r="N7295" i="56"/>
  <c r="N7296" i="56"/>
  <c r="N7297" i="56"/>
  <c r="N7298" i="56"/>
  <c r="N7299" i="56"/>
  <c r="N7300" i="56"/>
  <c r="N7301" i="56"/>
  <c r="N7302" i="56"/>
  <c r="N7303" i="56"/>
  <c r="N7304" i="56"/>
  <c r="N7305" i="56"/>
  <c r="N7306" i="56"/>
  <c r="N7307" i="56"/>
  <c r="N7308" i="56"/>
  <c r="N7309" i="56"/>
  <c r="N7310" i="56"/>
  <c r="N7311" i="56"/>
  <c r="N7312" i="56"/>
  <c r="N7313" i="56"/>
  <c r="N7314" i="56"/>
  <c r="N7315" i="56"/>
  <c r="N7316" i="56"/>
  <c r="N7317" i="56"/>
  <c r="N7318" i="56"/>
  <c r="N7319" i="56"/>
  <c r="N7320" i="56"/>
  <c r="N7321" i="56"/>
  <c r="N7322" i="56"/>
  <c r="N7323" i="56"/>
  <c r="N7324" i="56"/>
  <c r="N7325" i="56"/>
  <c r="N7326" i="56"/>
  <c r="N7327" i="56"/>
  <c r="N7328" i="56"/>
  <c r="N7329" i="56"/>
  <c r="N7330" i="56"/>
  <c r="N7331" i="56"/>
  <c r="N7332" i="56"/>
  <c r="N7333" i="56"/>
  <c r="N7334" i="56"/>
  <c r="N7335" i="56"/>
  <c r="N7336" i="56"/>
  <c r="N7337" i="56"/>
  <c r="N7338" i="56"/>
  <c r="N7339" i="56"/>
  <c r="N7340" i="56"/>
  <c r="N7341" i="56"/>
  <c r="N7342" i="56"/>
  <c r="N7343" i="56"/>
  <c r="N7344" i="56"/>
  <c r="N7345" i="56"/>
  <c r="N7346" i="56"/>
  <c r="N7347" i="56"/>
  <c r="N7348" i="56"/>
  <c r="N7349" i="56"/>
  <c r="N7350" i="56"/>
  <c r="N7351" i="56"/>
  <c r="N7352" i="56"/>
  <c r="N7353" i="56"/>
  <c r="N7354" i="56"/>
  <c r="N7355" i="56"/>
  <c r="N7356" i="56"/>
  <c r="N7357" i="56"/>
  <c r="N7358" i="56"/>
  <c r="N7359" i="56"/>
  <c r="N7360" i="56"/>
  <c r="N7361" i="56"/>
  <c r="N7362" i="56"/>
  <c r="N7363" i="56"/>
  <c r="N7364" i="56"/>
  <c r="N7365" i="56"/>
  <c r="N7366" i="56"/>
  <c r="N7367" i="56"/>
  <c r="N7368" i="56"/>
  <c r="N7369" i="56"/>
  <c r="N7370" i="56"/>
  <c r="N7371" i="56"/>
  <c r="N7372" i="56"/>
  <c r="N7373" i="56"/>
  <c r="N7374" i="56"/>
  <c r="N7375" i="56"/>
  <c r="N7376" i="56"/>
  <c r="N7377" i="56"/>
  <c r="N7378" i="56"/>
  <c r="N7379" i="56"/>
  <c r="N7380" i="56"/>
  <c r="N7381" i="56"/>
  <c r="N7382" i="56"/>
  <c r="N7383" i="56"/>
  <c r="N7384" i="56"/>
  <c r="N7385" i="56"/>
  <c r="N7386" i="56"/>
  <c r="N7387" i="56"/>
  <c r="N7388" i="56"/>
  <c r="N7389" i="56"/>
  <c r="N7390" i="56"/>
  <c r="N7391" i="56"/>
  <c r="N7392" i="56"/>
  <c r="N7393" i="56"/>
  <c r="N7394" i="56"/>
  <c r="N7395" i="56"/>
  <c r="N7396" i="56"/>
  <c r="N7397" i="56"/>
  <c r="N7398" i="56"/>
  <c r="N7399" i="56"/>
  <c r="N7400" i="56"/>
  <c r="N7401" i="56"/>
  <c r="N7402" i="56"/>
  <c r="N7403" i="56"/>
  <c r="N7404" i="56"/>
  <c r="N7405" i="56"/>
  <c r="N7406" i="56"/>
  <c r="N7407" i="56"/>
  <c r="N7408" i="56"/>
  <c r="N7409" i="56"/>
  <c r="N7410" i="56"/>
  <c r="N7411" i="56"/>
  <c r="N7412" i="56"/>
  <c r="N7413" i="56"/>
  <c r="N7414" i="56"/>
  <c r="N7415" i="56"/>
  <c r="N7416" i="56"/>
  <c r="N7417" i="56"/>
  <c r="N7418" i="56"/>
  <c r="N7419" i="56"/>
  <c r="N7420" i="56"/>
  <c r="N7421" i="56"/>
  <c r="N7422" i="56"/>
  <c r="N7423" i="56"/>
  <c r="N7424" i="56"/>
  <c r="N7425" i="56"/>
  <c r="N7426" i="56"/>
  <c r="N7427" i="56"/>
  <c r="N7428" i="56"/>
  <c r="N7429" i="56"/>
  <c r="N7430" i="56"/>
  <c r="N7431" i="56"/>
  <c r="N7432" i="56"/>
  <c r="N7433" i="56"/>
  <c r="N7434" i="56"/>
  <c r="N7435" i="56"/>
  <c r="N7436" i="56"/>
  <c r="N7437" i="56"/>
  <c r="N7438" i="56"/>
  <c r="N7439" i="56"/>
  <c r="N7440" i="56"/>
  <c r="N7441" i="56"/>
  <c r="N7442" i="56"/>
  <c r="N7443" i="56"/>
  <c r="N7444" i="56"/>
  <c r="N7445" i="56"/>
  <c r="N7446" i="56"/>
  <c r="N7447" i="56"/>
  <c r="N7448" i="56"/>
  <c r="N7449" i="56"/>
  <c r="N7450" i="56"/>
  <c r="N7451" i="56"/>
  <c r="N7452" i="56"/>
  <c r="N7453" i="56"/>
  <c r="N7454" i="56"/>
  <c r="N7455" i="56"/>
  <c r="N7456" i="56"/>
  <c r="N7457" i="56"/>
  <c r="N7458" i="56"/>
  <c r="N7459" i="56"/>
  <c r="N7460" i="56"/>
  <c r="N7461" i="56"/>
  <c r="N7462" i="56"/>
  <c r="N7463" i="56"/>
  <c r="N7464" i="56"/>
  <c r="N7465" i="56"/>
  <c r="N7466" i="56"/>
  <c r="N7467" i="56"/>
  <c r="N7468" i="56"/>
  <c r="N7469" i="56"/>
  <c r="N7470" i="56"/>
  <c r="N7471" i="56"/>
  <c r="N7472" i="56"/>
  <c r="N7473" i="56"/>
  <c r="N7474" i="56"/>
  <c r="N7475" i="56"/>
  <c r="N7476" i="56"/>
  <c r="N7477" i="56"/>
  <c r="N7478" i="56"/>
  <c r="N7479" i="56"/>
  <c r="N7480" i="56"/>
  <c r="N7481" i="56"/>
  <c r="N7482" i="56"/>
  <c r="N7483" i="56"/>
  <c r="N7484" i="56"/>
  <c r="N7485" i="56"/>
  <c r="N7486" i="56"/>
  <c r="N7487" i="56"/>
  <c r="N7488" i="56"/>
  <c r="N7489" i="56"/>
  <c r="N7490" i="56"/>
  <c r="N7491" i="56"/>
  <c r="N7492" i="56"/>
  <c r="N7493" i="56"/>
  <c r="N7494" i="56"/>
  <c r="N7495" i="56"/>
  <c r="N7496" i="56"/>
  <c r="N7497" i="56"/>
  <c r="N7498" i="56"/>
  <c r="N7499" i="56"/>
  <c r="N7500" i="56"/>
  <c r="N7501" i="56"/>
  <c r="N7502" i="56"/>
  <c r="N7503" i="56"/>
  <c r="N7504" i="56"/>
  <c r="N7505" i="56"/>
  <c r="N7506" i="56"/>
  <c r="N7507" i="56"/>
  <c r="N7508" i="56"/>
  <c r="N7509" i="56"/>
  <c r="N7510" i="56"/>
  <c r="N7511" i="56"/>
  <c r="N7512" i="56"/>
  <c r="N7513" i="56"/>
  <c r="N7514" i="56"/>
  <c r="N7515" i="56"/>
  <c r="N7516" i="56"/>
  <c r="N7517" i="56"/>
  <c r="N7518" i="56"/>
  <c r="N7519" i="56"/>
  <c r="N7520" i="56"/>
  <c r="N7521" i="56"/>
  <c r="N7522" i="56"/>
  <c r="N7523" i="56"/>
  <c r="N7524" i="56"/>
  <c r="N7525" i="56"/>
  <c r="N7526" i="56"/>
  <c r="N7527" i="56"/>
  <c r="N7528" i="56"/>
  <c r="N7529" i="56"/>
  <c r="N7530" i="56"/>
  <c r="N7531" i="56"/>
  <c r="N7532" i="56"/>
  <c r="N7533" i="56"/>
  <c r="N7534" i="56"/>
  <c r="N7535" i="56"/>
  <c r="N7536" i="56"/>
  <c r="N7537" i="56"/>
  <c r="N7538" i="56"/>
  <c r="N7539" i="56"/>
  <c r="N7540" i="56"/>
  <c r="N7541" i="56"/>
  <c r="N7542" i="56"/>
  <c r="N7543" i="56"/>
  <c r="N7544" i="56"/>
  <c r="N7545" i="56"/>
  <c r="N7546" i="56"/>
  <c r="N7547" i="56"/>
  <c r="N7548" i="56"/>
  <c r="N7549" i="56"/>
  <c r="N7550" i="56"/>
  <c r="N7551" i="56"/>
  <c r="N7552" i="56"/>
  <c r="N7553" i="56"/>
  <c r="N7554" i="56"/>
  <c r="N7555" i="56"/>
  <c r="N7556" i="56"/>
  <c r="N7557" i="56"/>
  <c r="N7558" i="56"/>
  <c r="N7559" i="56"/>
  <c r="N7560" i="56"/>
  <c r="N7561" i="56"/>
  <c r="N7562" i="56"/>
  <c r="N7563" i="56"/>
  <c r="N7564" i="56"/>
  <c r="N7565" i="56"/>
  <c r="N7566" i="56"/>
  <c r="N7567" i="56"/>
  <c r="N7568" i="56"/>
  <c r="N7569" i="56"/>
  <c r="N7570" i="56"/>
  <c r="N7571" i="56"/>
  <c r="N7572" i="56"/>
  <c r="N7573" i="56"/>
  <c r="N7574" i="56"/>
  <c r="N7575" i="56"/>
  <c r="N7576" i="56"/>
  <c r="N7577" i="56"/>
  <c r="N7578" i="56"/>
  <c r="N7579" i="56"/>
  <c r="N7580" i="56"/>
  <c r="N7581" i="56"/>
  <c r="N7582" i="56"/>
  <c r="N7583" i="56"/>
  <c r="N7584" i="56"/>
  <c r="N7585" i="56"/>
  <c r="N7586" i="56"/>
  <c r="N7587" i="56"/>
  <c r="N7588" i="56"/>
  <c r="N7589" i="56"/>
  <c r="N7590" i="56"/>
  <c r="N7591" i="56"/>
  <c r="N7592" i="56"/>
  <c r="N7593" i="56"/>
  <c r="N7594" i="56"/>
  <c r="N7595" i="56"/>
  <c r="N7596" i="56"/>
  <c r="N7597" i="56"/>
  <c r="N7598" i="56"/>
  <c r="N7599" i="56"/>
  <c r="N7600" i="56"/>
  <c r="N7601" i="56"/>
  <c r="N7602" i="56"/>
  <c r="N7603" i="56"/>
  <c r="N7604" i="56"/>
  <c r="N7605" i="56"/>
  <c r="N7606" i="56"/>
  <c r="N7607" i="56"/>
  <c r="N7608" i="56"/>
  <c r="N7609" i="56"/>
  <c r="N7610" i="56"/>
  <c r="N7611" i="56"/>
  <c r="N7612" i="56"/>
  <c r="N7613" i="56"/>
  <c r="N7614" i="56"/>
  <c r="N7615" i="56"/>
  <c r="N7616" i="56"/>
  <c r="N7617" i="56"/>
  <c r="N7618" i="56"/>
  <c r="N7619" i="56"/>
  <c r="N7620" i="56"/>
  <c r="N7621" i="56"/>
  <c r="N7622" i="56"/>
  <c r="N7623" i="56"/>
  <c r="N7624" i="56"/>
  <c r="N7625" i="56"/>
  <c r="N7626" i="56"/>
  <c r="N7627" i="56"/>
  <c r="N7628" i="56"/>
  <c r="N7629" i="56"/>
  <c r="N7630" i="56"/>
  <c r="N7631" i="56"/>
  <c r="N7632" i="56"/>
  <c r="N7633" i="56"/>
  <c r="N7634" i="56"/>
  <c r="N7635" i="56"/>
  <c r="N7636" i="56"/>
  <c r="N7637" i="56"/>
  <c r="N7638" i="56"/>
  <c r="N7639" i="56"/>
  <c r="N7640" i="56"/>
  <c r="N7641" i="56"/>
  <c r="N7642" i="56"/>
  <c r="N7643" i="56"/>
  <c r="N7644" i="56"/>
  <c r="N7645" i="56"/>
  <c r="N7646" i="56"/>
  <c r="N7647" i="56"/>
  <c r="N7648" i="56"/>
  <c r="N7649" i="56"/>
  <c r="N7650" i="56"/>
  <c r="N7651" i="56"/>
  <c r="N7652" i="56"/>
  <c r="N7653" i="56"/>
  <c r="N7654" i="56"/>
  <c r="N7655" i="56"/>
  <c r="N7656" i="56"/>
  <c r="N7657" i="56"/>
  <c r="N7658" i="56"/>
  <c r="N7659" i="56"/>
  <c r="N7660" i="56"/>
  <c r="N7661" i="56"/>
  <c r="N7662" i="56"/>
  <c r="N7663" i="56"/>
  <c r="N7664" i="56"/>
  <c r="N7665" i="56"/>
  <c r="N7666" i="56"/>
  <c r="N7667" i="56"/>
  <c r="N7668" i="56"/>
  <c r="N7669" i="56"/>
  <c r="N7670" i="56"/>
  <c r="N7671" i="56"/>
  <c r="N7672" i="56"/>
  <c r="N7673" i="56"/>
  <c r="N7674" i="56"/>
  <c r="N7675" i="56"/>
  <c r="N7676" i="56"/>
  <c r="N7677" i="56"/>
  <c r="N7678" i="56"/>
  <c r="N7679" i="56"/>
  <c r="N7680" i="56"/>
  <c r="N7681" i="56"/>
  <c r="N7682" i="56"/>
  <c r="N7683" i="56"/>
  <c r="N7684" i="56"/>
  <c r="N7685" i="56"/>
  <c r="N7686" i="56"/>
  <c r="N7687" i="56"/>
  <c r="N7688" i="56"/>
  <c r="N7689" i="56"/>
  <c r="N7690" i="56"/>
  <c r="N7691" i="56"/>
  <c r="N7692" i="56"/>
  <c r="N7693" i="56"/>
  <c r="N7694" i="56"/>
  <c r="N7695" i="56"/>
  <c r="N7696" i="56"/>
  <c r="N7697" i="56"/>
  <c r="N7698" i="56"/>
  <c r="N7699" i="56"/>
  <c r="N7700" i="56"/>
  <c r="N7701" i="56"/>
  <c r="N7702" i="56"/>
  <c r="N7703" i="56"/>
  <c r="N7704" i="56"/>
  <c r="N7705" i="56"/>
  <c r="N7706" i="56"/>
  <c r="N7707" i="56"/>
  <c r="N7708" i="56"/>
  <c r="N7709" i="56"/>
  <c r="N7710" i="56"/>
  <c r="N7711" i="56"/>
  <c r="N7712" i="56"/>
  <c r="N7713" i="56"/>
  <c r="N7714" i="56"/>
  <c r="N7715" i="56"/>
  <c r="N7716" i="56"/>
  <c r="N7717" i="56"/>
  <c r="N7718" i="56"/>
  <c r="N7719" i="56"/>
  <c r="N7720" i="56"/>
  <c r="N7721" i="56"/>
  <c r="N7722" i="56"/>
  <c r="N7723" i="56"/>
  <c r="N7724" i="56"/>
  <c r="N7725" i="56"/>
  <c r="N7726" i="56"/>
  <c r="N7727" i="56"/>
  <c r="N7728" i="56"/>
  <c r="N7729" i="56"/>
  <c r="N7730" i="56"/>
  <c r="N7731" i="56"/>
  <c r="N7732" i="56"/>
  <c r="N7733" i="56"/>
  <c r="N7734" i="56"/>
  <c r="N7735" i="56"/>
  <c r="N7736" i="56"/>
  <c r="N7737" i="56"/>
  <c r="N7738" i="56"/>
  <c r="N7739" i="56"/>
  <c r="N7740" i="56"/>
  <c r="N7741" i="56"/>
  <c r="N7742" i="56"/>
  <c r="N7743" i="56"/>
  <c r="N7744" i="56"/>
  <c r="N7745" i="56"/>
  <c r="N7746" i="56"/>
  <c r="N7747" i="56"/>
  <c r="N7748" i="56"/>
  <c r="N7749" i="56"/>
  <c r="N7750" i="56"/>
  <c r="N7751" i="56"/>
  <c r="N7752" i="56"/>
  <c r="N7753" i="56"/>
  <c r="N7754" i="56"/>
  <c r="N7755" i="56"/>
  <c r="N7756" i="56"/>
  <c r="N7757" i="56"/>
  <c r="N7758" i="56"/>
  <c r="N7759" i="56"/>
  <c r="N7760" i="56"/>
  <c r="N7761" i="56"/>
  <c r="N7762" i="56"/>
  <c r="N7763" i="56"/>
  <c r="N7764" i="56"/>
  <c r="N7765" i="56"/>
  <c r="N7766" i="56"/>
  <c r="N7767" i="56"/>
  <c r="N7768" i="56"/>
  <c r="N7769" i="56"/>
  <c r="N7770" i="56"/>
  <c r="N7771" i="56"/>
  <c r="N7772" i="56"/>
  <c r="N7773" i="56"/>
  <c r="N7774" i="56"/>
  <c r="N7775" i="56"/>
  <c r="N7776" i="56"/>
  <c r="N7777" i="56"/>
  <c r="N7778" i="56"/>
  <c r="N7779" i="56"/>
  <c r="N7780" i="56"/>
  <c r="N7781" i="56"/>
  <c r="N7782" i="56"/>
  <c r="N7783" i="56"/>
  <c r="N7784" i="56"/>
  <c r="N7785" i="56"/>
  <c r="N7786" i="56"/>
  <c r="N7787" i="56"/>
  <c r="N7788" i="56"/>
  <c r="N7789" i="56"/>
  <c r="N7790" i="56"/>
  <c r="N7791" i="56"/>
  <c r="N7792" i="56"/>
  <c r="N7793" i="56"/>
  <c r="N7794" i="56"/>
  <c r="N7795" i="56"/>
  <c r="N7796" i="56"/>
  <c r="N7797" i="56"/>
  <c r="N7798" i="56"/>
  <c r="N7799" i="56"/>
  <c r="N7800" i="56"/>
  <c r="N7801" i="56"/>
  <c r="N7802" i="56"/>
  <c r="N7803" i="56"/>
  <c r="N7804" i="56"/>
  <c r="N7805" i="56"/>
  <c r="N7806" i="56"/>
  <c r="N7807" i="56"/>
  <c r="N7808" i="56"/>
  <c r="N7809" i="56"/>
  <c r="N7810" i="56"/>
  <c r="N7811" i="56"/>
  <c r="N7812" i="56"/>
  <c r="N7813" i="56"/>
  <c r="N7814" i="56"/>
  <c r="N7815" i="56"/>
  <c r="N7816" i="56"/>
  <c r="N7817" i="56"/>
  <c r="N7818" i="56"/>
  <c r="N7819" i="56"/>
  <c r="N7820" i="56"/>
  <c r="N7821" i="56"/>
  <c r="N7822" i="56"/>
  <c r="N7823" i="56"/>
  <c r="N7824" i="56"/>
  <c r="N7825" i="56"/>
  <c r="N7826" i="56"/>
  <c r="N7827" i="56"/>
  <c r="N7828" i="56"/>
  <c r="N7829" i="56"/>
  <c r="N7830" i="56"/>
  <c r="N7831" i="56"/>
  <c r="N7832" i="56"/>
  <c r="N7833" i="56"/>
  <c r="N7834" i="56"/>
  <c r="N7835" i="56"/>
  <c r="N7836" i="56"/>
  <c r="N7837" i="56"/>
  <c r="N7838" i="56"/>
  <c r="N7839" i="56"/>
  <c r="N7840" i="56"/>
  <c r="N7841" i="56"/>
  <c r="N7842" i="56"/>
  <c r="N7843" i="56"/>
  <c r="N7844" i="56"/>
  <c r="N7845" i="56"/>
  <c r="N7846" i="56"/>
  <c r="N7847" i="56"/>
  <c r="N7848" i="56"/>
  <c r="N7849" i="56"/>
  <c r="N7850" i="56"/>
  <c r="N7851" i="56"/>
  <c r="N7852" i="56"/>
  <c r="N7853" i="56"/>
  <c r="N7854" i="56"/>
  <c r="N7855" i="56"/>
  <c r="N7856" i="56"/>
  <c r="N7857" i="56"/>
  <c r="N7858" i="56"/>
  <c r="N7859" i="56"/>
  <c r="N7860" i="56"/>
  <c r="N7861" i="56"/>
  <c r="N7862" i="56"/>
  <c r="N7863" i="56"/>
  <c r="N7864" i="56"/>
  <c r="N7865" i="56"/>
  <c r="N7866" i="56"/>
  <c r="N7867" i="56"/>
  <c r="N7868" i="56"/>
  <c r="N7869" i="56"/>
  <c r="N7870" i="56"/>
  <c r="N7871" i="56"/>
  <c r="N7872" i="56"/>
  <c r="N7873" i="56"/>
  <c r="N7874" i="56"/>
  <c r="N7875" i="56"/>
  <c r="N7876" i="56"/>
  <c r="N7877" i="56"/>
  <c r="N7878" i="56"/>
  <c r="N7879" i="56"/>
  <c r="N7880" i="56"/>
  <c r="N7881" i="56"/>
  <c r="N7882" i="56"/>
  <c r="N7883" i="56"/>
  <c r="N7884" i="56"/>
  <c r="N7885" i="56"/>
  <c r="N7886" i="56"/>
  <c r="N7887" i="56"/>
  <c r="N7888" i="56"/>
  <c r="N7889" i="56"/>
  <c r="N7890" i="56"/>
  <c r="N7891" i="56"/>
  <c r="N7892" i="56"/>
  <c r="N7893" i="56"/>
  <c r="N7894" i="56"/>
  <c r="N7895" i="56"/>
  <c r="N7896" i="56"/>
  <c r="N7897" i="56"/>
  <c r="N7898" i="56"/>
  <c r="N7899" i="56"/>
  <c r="N7900" i="56"/>
  <c r="N7901" i="56"/>
  <c r="N7902" i="56"/>
  <c r="N7903" i="56"/>
  <c r="N7904" i="56"/>
  <c r="N7905" i="56"/>
  <c r="N7906" i="56"/>
  <c r="N7907" i="56"/>
  <c r="N7908" i="56"/>
  <c r="N7909" i="56"/>
  <c r="N7910" i="56"/>
  <c r="N7911" i="56"/>
  <c r="N7912" i="56"/>
  <c r="N7913" i="56"/>
  <c r="N7914" i="56"/>
  <c r="N7915" i="56"/>
  <c r="N7916" i="56"/>
  <c r="N7917" i="56"/>
  <c r="N7918" i="56"/>
  <c r="N7919" i="56"/>
  <c r="N7920" i="56"/>
  <c r="N7921" i="56"/>
  <c r="N7922" i="56"/>
  <c r="N7923" i="56"/>
  <c r="N7924" i="56"/>
  <c r="N7925" i="56"/>
  <c r="N7926" i="56"/>
  <c r="N7927" i="56"/>
  <c r="N7928" i="56"/>
  <c r="N7929" i="56"/>
  <c r="N7930" i="56"/>
  <c r="N7931" i="56"/>
  <c r="N7932" i="56"/>
  <c r="N7933" i="56"/>
  <c r="N7934" i="56"/>
  <c r="N7935" i="56"/>
  <c r="N7936" i="56"/>
  <c r="N7937" i="56"/>
  <c r="N7938" i="56"/>
  <c r="N7939" i="56"/>
  <c r="N7940" i="56"/>
  <c r="N7941" i="56"/>
  <c r="N7942" i="56"/>
  <c r="N7943" i="56"/>
  <c r="N7944" i="56"/>
  <c r="N7945" i="56"/>
  <c r="N7946" i="56"/>
  <c r="N7947" i="56"/>
  <c r="N7948" i="56"/>
  <c r="N7949" i="56"/>
  <c r="N7950" i="56"/>
  <c r="N7951" i="56"/>
  <c r="N7952" i="56"/>
  <c r="N7953" i="56"/>
  <c r="N7954" i="56"/>
  <c r="N7955" i="56"/>
  <c r="N7956" i="56"/>
  <c r="N7957" i="56"/>
  <c r="N7958" i="56"/>
  <c r="N7959" i="56"/>
  <c r="N7960" i="56"/>
  <c r="N7961" i="56"/>
  <c r="N7962" i="56"/>
  <c r="N7963" i="56"/>
  <c r="N7964" i="56"/>
  <c r="N7965" i="56"/>
  <c r="N7966" i="56"/>
  <c r="N7967" i="56"/>
  <c r="N7968" i="56"/>
  <c r="N7969" i="56"/>
  <c r="N7970" i="56"/>
  <c r="N7971" i="56"/>
  <c r="N7972" i="56"/>
  <c r="N7973" i="56"/>
  <c r="N7974" i="56"/>
  <c r="N7975" i="56"/>
  <c r="N7976" i="56"/>
  <c r="N7977" i="56"/>
  <c r="N7978" i="56"/>
  <c r="N7979" i="56"/>
  <c r="N7980" i="56"/>
  <c r="N7981" i="56"/>
  <c r="N7982" i="56"/>
  <c r="N7983" i="56"/>
  <c r="N7984" i="56"/>
  <c r="N7985" i="56"/>
  <c r="N7986" i="56"/>
  <c r="N7987" i="56"/>
  <c r="N7988" i="56"/>
  <c r="N7989" i="56"/>
  <c r="N7990" i="56"/>
  <c r="N7991" i="56"/>
  <c r="N7992" i="56"/>
  <c r="N7993" i="56"/>
  <c r="N7994" i="56"/>
  <c r="N7995" i="56"/>
  <c r="N7996" i="56"/>
  <c r="N7997" i="56"/>
  <c r="N7998" i="56"/>
  <c r="N7999" i="56"/>
  <c r="N8000" i="56"/>
  <c r="N8001" i="56"/>
  <c r="N8002" i="56"/>
  <c r="N8003" i="56"/>
  <c r="N8004" i="56"/>
  <c r="N8005" i="56"/>
  <c r="N8006" i="56"/>
  <c r="N8007" i="56"/>
  <c r="N8008" i="56"/>
  <c r="N8009" i="56"/>
  <c r="N8010" i="56"/>
  <c r="N8011" i="56"/>
  <c r="N8012" i="56"/>
  <c r="N8013" i="56"/>
  <c r="N8014" i="56"/>
  <c r="N8015" i="56"/>
  <c r="N8016" i="56"/>
  <c r="N8017" i="56"/>
  <c r="N8018" i="56"/>
  <c r="N8019" i="56"/>
  <c r="N8020" i="56"/>
  <c r="N8021" i="56"/>
  <c r="N8022" i="56"/>
  <c r="N8023" i="56"/>
  <c r="N8024" i="56"/>
  <c r="N8025" i="56"/>
  <c r="N8026" i="56"/>
  <c r="N8027" i="56"/>
  <c r="N8028" i="56"/>
  <c r="N8029" i="56"/>
  <c r="N8030" i="56"/>
  <c r="N8031" i="56"/>
  <c r="N8032" i="56"/>
  <c r="N8033" i="56"/>
  <c r="N8034" i="56"/>
  <c r="N8035" i="56"/>
  <c r="N8036" i="56"/>
  <c r="N8037" i="56"/>
  <c r="N8038" i="56"/>
  <c r="N8039" i="56"/>
  <c r="N8040" i="56"/>
  <c r="N8041" i="56"/>
  <c r="N8042" i="56"/>
  <c r="N8043" i="56"/>
  <c r="N8044" i="56"/>
  <c r="N8045" i="56"/>
  <c r="N8046" i="56"/>
  <c r="N8047" i="56"/>
  <c r="N8048" i="56"/>
  <c r="N8049" i="56"/>
  <c r="N8050" i="56"/>
  <c r="N8051" i="56"/>
  <c r="N8052" i="56"/>
  <c r="N8053" i="56"/>
  <c r="N8054" i="56"/>
  <c r="N8055" i="56"/>
  <c r="N8056" i="56"/>
  <c r="N8057" i="56"/>
  <c r="N8058" i="56"/>
  <c r="N8059" i="56"/>
  <c r="N8060" i="56"/>
  <c r="N8061" i="56"/>
  <c r="N8062" i="56"/>
  <c r="N8063" i="56"/>
  <c r="N8064" i="56"/>
  <c r="N8065" i="56"/>
  <c r="N8066" i="56"/>
  <c r="N8067" i="56"/>
  <c r="N8068" i="56"/>
  <c r="N8069" i="56"/>
  <c r="N8070" i="56"/>
  <c r="N8071" i="56"/>
  <c r="N8072" i="56"/>
  <c r="N8073" i="56"/>
  <c r="N8074" i="56"/>
  <c r="N8075" i="56"/>
  <c r="N8076" i="56"/>
  <c r="N8077" i="56"/>
  <c r="N8078" i="56"/>
  <c r="N8079" i="56"/>
  <c r="N8080" i="56"/>
  <c r="N8081" i="56"/>
  <c r="N8082" i="56"/>
  <c r="N8083" i="56"/>
  <c r="N8084" i="56"/>
  <c r="N8085" i="56"/>
  <c r="N8086" i="56"/>
  <c r="N8087" i="56"/>
  <c r="N8088" i="56"/>
  <c r="N8089" i="56"/>
  <c r="N8090" i="56"/>
  <c r="N8091" i="56"/>
  <c r="N8092" i="56"/>
  <c r="N8093" i="56"/>
  <c r="N8094" i="56"/>
  <c r="N8095" i="56"/>
  <c r="N8096" i="56"/>
  <c r="N8097" i="56"/>
  <c r="N8098" i="56"/>
  <c r="N8099" i="56"/>
  <c r="N8100" i="56"/>
  <c r="N8101" i="56"/>
  <c r="N8102" i="56"/>
  <c r="N8103" i="56"/>
  <c r="N8104" i="56"/>
  <c r="N8105" i="56"/>
  <c r="N8106" i="56"/>
  <c r="N8107" i="56"/>
  <c r="N8108" i="56"/>
  <c r="N8109" i="56"/>
  <c r="N8110" i="56"/>
  <c r="N8111" i="56"/>
  <c r="N8112" i="56"/>
  <c r="N8113" i="56"/>
  <c r="N8114" i="56"/>
  <c r="N8115" i="56"/>
  <c r="N8116" i="56"/>
  <c r="N8117" i="56"/>
  <c r="N8118" i="56"/>
  <c r="N8119" i="56"/>
  <c r="N8120" i="56"/>
  <c r="N8121" i="56"/>
  <c r="N8122" i="56"/>
  <c r="N8123" i="56"/>
  <c r="N8124" i="56"/>
  <c r="N8125" i="56"/>
  <c r="N8126" i="56"/>
  <c r="N8127" i="56"/>
  <c r="N8128" i="56"/>
  <c r="N8129" i="56"/>
  <c r="N8130" i="56"/>
  <c r="N8131" i="56"/>
  <c r="N8132" i="56"/>
  <c r="N8133" i="56"/>
  <c r="N8134" i="56"/>
  <c r="N8135" i="56"/>
  <c r="N8136" i="56"/>
  <c r="N8137" i="56"/>
  <c r="N8138" i="56"/>
  <c r="N8139" i="56"/>
  <c r="N8140" i="56"/>
  <c r="N8141" i="56"/>
  <c r="N8142" i="56"/>
  <c r="N8143" i="56"/>
  <c r="N8144" i="56"/>
  <c r="N8145" i="56"/>
  <c r="N8146" i="56"/>
  <c r="N8147" i="56"/>
  <c r="N8148" i="56"/>
  <c r="N8149" i="56"/>
  <c r="N8150" i="56"/>
  <c r="N8151" i="56"/>
  <c r="N8152" i="56"/>
  <c r="N8153" i="56"/>
  <c r="N8154" i="56"/>
  <c r="N8155" i="56"/>
  <c r="N8156" i="56"/>
  <c r="N8157" i="56"/>
  <c r="N8158" i="56"/>
  <c r="N8159" i="56"/>
  <c r="N8160" i="56"/>
  <c r="N8161" i="56"/>
  <c r="N8162" i="56"/>
  <c r="N8163" i="56"/>
  <c r="N8164" i="56"/>
  <c r="N8165" i="56"/>
  <c r="N8166" i="56"/>
  <c r="N8167" i="56"/>
  <c r="N8168" i="56"/>
  <c r="N8169" i="56"/>
  <c r="N8170" i="56"/>
  <c r="N8171" i="56"/>
  <c r="N8172" i="56"/>
  <c r="N8173" i="56"/>
  <c r="N8174" i="56"/>
  <c r="N8175" i="56"/>
  <c r="N8176" i="56"/>
  <c r="N8177" i="56"/>
  <c r="N8178" i="56"/>
  <c r="N8179" i="56"/>
  <c r="N8180" i="56"/>
  <c r="N8181" i="56"/>
  <c r="N8182" i="56"/>
  <c r="N8183" i="56"/>
  <c r="N8184" i="56"/>
  <c r="N8185" i="56"/>
  <c r="N8186" i="56"/>
  <c r="N8187" i="56"/>
  <c r="N8188" i="56"/>
  <c r="N8189" i="56"/>
  <c r="N8190" i="56"/>
  <c r="N8191" i="56"/>
  <c r="N8192" i="56"/>
  <c r="N8193" i="56"/>
  <c r="N8194" i="56"/>
  <c r="N8195" i="56"/>
  <c r="N8196" i="56"/>
  <c r="N8197" i="56"/>
  <c r="N8198" i="56"/>
  <c r="N8199" i="56"/>
  <c r="N8200" i="56"/>
  <c r="N8201" i="56"/>
  <c r="N8202" i="56"/>
  <c r="N8203" i="56"/>
  <c r="N8204" i="56"/>
  <c r="N8205" i="56"/>
  <c r="N8206" i="56"/>
  <c r="N8207" i="56"/>
  <c r="N8208" i="56"/>
  <c r="N8209" i="56"/>
  <c r="N8210" i="56"/>
  <c r="N8211" i="56"/>
  <c r="N8212" i="56"/>
  <c r="N8213" i="56"/>
  <c r="N8214" i="56"/>
  <c r="N8215" i="56"/>
  <c r="N8216" i="56"/>
  <c r="N8217" i="56"/>
  <c r="N8218" i="56"/>
  <c r="N8219" i="56"/>
  <c r="N8220" i="56"/>
  <c r="N8221" i="56"/>
  <c r="N8222" i="56"/>
  <c r="N8223" i="56"/>
  <c r="N8224" i="56"/>
  <c r="N8225" i="56"/>
  <c r="N8226" i="56"/>
  <c r="N8227" i="56"/>
  <c r="N8228" i="56"/>
  <c r="N8229" i="56"/>
  <c r="N8230" i="56"/>
  <c r="N8231" i="56"/>
  <c r="N8232" i="56"/>
  <c r="N8233" i="56"/>
  <c r="N8234" i="56"/>
  <c r="N8235" i="56"/>
  <c r="N8236" i="56"/>
  <c r="N8237" i="56"/>
  <c r="N8238" i="56"/>
  <c r="N8239" i="56"/>
  <c r="N8240" i="56"/>
  <c r="N8241" i="56"/>
  <c r="N8242" i="56"/>
  <c r="N8243" i="56"/>
  <c r="N8244" i="56"/>
  <c r="N8245" i="56"/>
  <c r="N8246" i="56"/>
  <c r="N8247" i="56"/>
  <c r="N8248" i="56"/>
  <c r="N8249" i="56"/>
  <c r="N8250" i="56"/>
  <c r="N8251" i="56"/>
  <c r="N8252" i="56"/>
  <c r="N8253" i="56"/>
  <c r="N8254" i="56"/>
  <c r="N8255" i="56"/>
  <c r="N8256" i="56"/>
  <c r="N8257" i="56"/>
  <c r="N8258" i="56"/>
  <c r="N8259" i="56"/>
  <c r="N8260" i="56"/>
  <c r="N8261" i="56"/>
  <c r="N8262" i="56"/>
  <c r="N8263" i="56"/>
  <c r="N8264" i="56"/>
  <c r="N8265" i="56"/>
  <c r="N8266" i="56"/>
  <c r="N8267" i="56"/>
  <c r="N8268" i="56"/>
  <c r="N8269" i="56"/>
  <c r="N8270" i="56"/>
  <c r="N8271" i="56"/>
  <c r="N8272" i="56"/>
  <c r="N8273" i="56"/>
  <c r="N8274" i="56"/>
  <c r="N8275" i="56"/>
  <c r="N8276" i="56"/>
  <c r="N8277" i="56"/>
  <c r="N8278" i="56"/>
  <c r="N8279" i="56"/>
  <c r="N8280" i="56"/>
  <c r="N8281" i="56"/>
  <c r="N8282" i="56"/>
  <c r="N8283" i="56"/>
  <c r="N8284" i="56"/>
  <c r="N8285" i="56"/>
  <c r="N8286" i="56"/>
  <c r="N8287" i="56"/>
  <c r="N8288" i="56"/>
  <c r="N8289" i="56"/>
  <c r="N8290" i="56"/>
  <c r="N8291" i="56"/>
  <c r="N8292" i="56"/>
  <c r="N8293" i="56"/>
  <c r="N8294" i="56"/>
  <c r="N8295" i="56"/>
  <c r="N8296" i="56"/>
  <c r="N8297" i="56"/>
  <c r="N8298" i="56"/>
  <c r="N8299" i="56"/>
  <c r="N8300" i="56"/>
  <c r="N8301" i="56"/>
  <c r="N8302" i="56"/>
  <c r="N8303" i="56"/>
  <c r="N8304" i="56"/>
  <c r="N8305" i="56"/>
  <c r="N8306" i="56"/>
  <c r="N8307" i="56"/>
  <c r="N8308" i="56"/>
  <c r="N8309" i="56"/>
  <c r="N8310" i="56"/>
  <c r="N8311" i="56"/>
  <c r="N8312" i="56"/>
  <c r="N8313" i="56"/>
  <c r="N8314" i="56"/>
  <c r="N8315" i="56"/>
  <c r="N8316" i="56"/>
  <c r="N8317" i="56"/>
  <c r="N8318" i="56"/>
  <c r="N8319" i="56"/>
  <c r="N8320" i="56"/>
  <c r="N8321" i="56"/>
  <c r="N8322" i="56"/>
  <c r="N8323" i="56"/>
  <c r="N8324" i="56"/>
  <c r="N8325" i="56"/>
  <c r="N8326" i="56"/>
  <c r="N8327" i="56"/>
  <c r="N8328" i="56"/>
  <c r="N8329" i="56"/>
  <c r="N8330" i="56"/>
  <c r="N8331" i="56"/>
  <c r="N8332" i="56"/>
  <c r="N8333" i="56"/>
  <c r="N8334" i="56"/>
  <c r="N8335" i="56"/>
  <c r="N8336" i="56"/>
  <c r="N8337" i="56"/>
  <c r="N8338" i="56"/>
  <c r="N8339" i="56"/>
  <c r="N8340" i="56"/>
  <c r="N8341" i="56"/>
  <c r="N8342" i="56"/>
  <c r="N8343" i="56"/>
  <c r="N8344" i="56"/>
  <c r="N8345" i="56"/>
  <c r="N8346" i="56"/>
  <c r="N8347" i="56"/>
  <c r="N8348" i="56"/>
  <c r="N8349" i="56"/>
  <c r="N8350" i="56"/>
  <c r="N8351" i="56"/>
  <c r="N8352" i="56"/>
  <c r="N8353" i="56"/>
  <c r="N8354" i="56"/>
  <c r="N8355" i="56"/>
  <c r="N8356" i="56"/>
  <c r="N8357" i="56"/>
  <c r="N8358" i="56"/>
  <c r="N8359" i="56"/>
  <c r="N8360" i="56"/>
  <c r="N8361" i="56"/>
  <c r="N8362" i="56"/>
  <c r="N8363" i="56"/>
  <c r="N8364" i="56"/>
  <c r="N8365" i="56"/>
  <c r="N8366" i="56"/>
  <c r="N8367" i="56"/>
  <c r="N8368" i="56"/>
  <c r="N8369" i="56"/>
  <c r="N8370" i="56"/>
  <c r="N8371" i="56"/>
  <c r="N8372" i="56"/>
  <c r="N8373" i="56"/>
  <c r="N8374" i="56"/>
  <c r="N8375" i="56"/>
  <c r="N8376" i="56"/>
  <c r="N8377" i="56"/>
  <c r="N8378" i="56"/>
  <c r="N8379" i="56"/>
  <c r="N8380" i="56"/>
  <c r="N8381" i="56"/>
  <c r="N8382" i="56"/>
  <c r="N8383" i="56"/>
  <c r="N8384" i="56"/>
  <c r="N8385" i="56"/>
  <c r="N8386" i="56"/>
  <c r="N8387" i="56"/>
  <c r="N8388" i="56"/>
  <c r="N8389" i="56"/>
  <c r="N8390" i="56"/>
  <c r="N8391" i="56"/>
  <c r="N8392" i="56"/>
  <c r="N8393" i="56"/>
  <c r="N8394" i="56"/>
  <c r="N8395" i="56"/>
  <c r="N8396" i="56"/>
  <c r="N8397" i="56"/>
  <c r="N8398" i="56"/>
  <c r="N8399" i="56"/>
  <c r="N8400" i="56"/>
  <c r="N8401" i="56"/>
  <c r="N8402" i="56"/>
  <c r="N8403" i="56"/>
  <c r="N8404" i="56"/>
  <c r="N8405" i="56"/>
  <c r="N8406" i="56"/>
  <c r="N8407" i="56"/>
  <c r="N8408" i="56"/>
  <c r="N8409" i="56"/>
  <c r="N8410" i="56"/>
  <c r="N8411" i="56"/>
  <c r="N8412" i="56"/>
  <c r="N8413" i="56"/>
  <c r="N8414" i="56"/>
  <c r="N8415" i="56"/>
  <c r="N8416" i="56"/>
  <c r="N8417" i="56"/>
  <c r="N8418" i="56"/>
  <c r="N8419" i="56"/>
  <c r="N8420" i="56"/>
  <c r="N8421" i="56"/>
  <c r="N8422" i="56"/>
  <c r="N8423" i="56"/>
  <c r="N8424" i="56"/>
  <c r="N8425" i="56"/>
  <c r="N8426" i="56"/>
  <c r="N8427" i="56"/>
  <c r="N8428" i="56"/>
  <c r="N8429" i="56"/>
  <c r="N8430" i="56"/>
  <c r="N8431" i="56"/>
  <c r="N8432" i="56"/>
  <c r="N8433" i="56"/>
  <c r="N8434" i="56"/>
  <c r="N8435" i="56"/>
  <c r="N8436" i="56"/>
  <c r="N8437" i="56"/>
  <c r="N8438" i="56"/>
  <c r="N8439" i="56"/>
  <c r="N8440" i="56"/>
  <c r="N8441" i="56"/>
  <c r="N8442" i="56"/>
  <c r="N8443" i="56"/>
  <c r="N8444" i="56"/>
  <c r="N8445" i="56"/>
  <c r="N8446" i="56"/>
  <c r="N8447" i="56"/>
  <c r="N8448" i="56"/>
  <c r="N8449" i="56"/>
  <c r="N8450" i="56"/>
  <c r="N8451" i="56"/>
  <c r="N8452" i="56"/>
  <c r="N8453" i="56"/>
  <c r="N8454" i="56"/>
  <c r="N8455" i="56"/>
  <c r="N8456" i="56"/>
  <c r="N8457" i="56"/>
  <c r="N8458" i="56"/>
  <c r="N8459" i="56"/>
  <c r="N8460" i="56"/>
  <c r="N8461" i="56"/>
  <c r="N8462" i="56"/>
  <c r="N8463" i="56"/>
  <c r="N8464" i="56"/>
  <c r="N8465" i="56"/>
  <c r="N8466" i="56"/>
  <c r="N8467" i="56"/>
  <c r="N8468" i="56"/>
  <c r="N8469" i="56"/>
  <c r="N8470" i="56"/>
  <c r="N8471" i="56"/>
  <c r="N8472" i="56"/>
  <c r="N8473" i="56"/>
  <c r="N8474" i="56"/>
  <c r="N8475" i="56"/>
  <c r="N8476" i="56"/>
  <c r="N8477" i="56"/>
  <c r="N8478" i="56"/>
  <c r="N8479" i="56"/>
  <c r="N8480" i="56"/>
  <c r="N8481" i="56"/>
  <c r="N8482" i="56"/>
  <c r="N8483" i="56"/>
  <c r="N8484" i="56"/>
  <c r="N8485" i="56"/>
  <c r="N8486" i="56"/>
  <c r="N8487" i="56"/>
  <c r="N8488" i="56"/>
  <c r="N8489" i="56"/>
  <c r="N8490" i="56"/>
  <c r="N8491" i="56"/>
  <c r="N8492" i="56"/>
  <c r="N8493" i="56"/>
  <c r="N8494" i="56"/>
  <c r="N8495" i="56"/>
  <c r="N8496" i="56"/>
  <c r="N8497" i="56"/>
  <c r="N8498" i="56"/>
  <c r="N8499" i="56"/>
  <c r="N8500" i="56"/>
  <c r="N8501" i="56"/>
  <c r="N8502" i="56"/>
  <c r="N8503" i="56"/>
  <c r="N8504" i="56"/>
  <c r="N8505" i="56"/>
  <c r="N8506" i="56"/>
  <c r="N8507" i="56"/>
  <c r="N8508" i="56"/>
  <c r="N8509" i="56"/>
  <c r="N8510" i="56"/>
  <c r="N8511" i="56"/>
  <c r="N8512" i="56"/>
  <c r="N8513" i="56"/>
  <c r="N8514" i="56"/>
  <c r="N8515" i="56"/>
  <c r="N8516" i="56"/>
  <c r="N8517" i="56"/>
  <c r="N8518" i="56"/>
  <c r="N8519" i="56"/>
  <c r="N8520" i="56"/>
  <c r="N8521" i="56"/>
  <c r="N8522" i="56"/>
  <c r="N8523" i="56"/>
  <c r="N8524" i="56"/>
  <c r="N8525" i="56"/>
  <c r="N8526" i="56"/>
  <c r="N8527" i="56"/>
  <c r="N8528" i="56"/>
  <c r="N8529" i="56"/>
  <c r="N8530" i="56"/>
  <c r="N8531" i="56"/>
  <c r="N8532" i="56"/>
  <c r="N8533" i="56"/>
  <c r="N8534" i="56"/>
  <c r="N8535" i="56"/>
  <c r="N8536" i="56"/>
  <c r="N8537" i="56"/>
  <c r="N8538" i="56"/>
  <c r="N8539" i="56"/>
  <c r="N8540" i="56"/>
  <c r="N8541" i="56"/>
  <c r="N8542" i="56"/>
  <c r="N8543" i="56"/>
  <c r="N8544" i="56"/>
  <c r="N8545" i="56"/>
  <c r="N8546" i="56"/>
  <c r="N8547" i="56"/>
  <c r="N8548" i="56"/>
  <c r="N8549" i="56"/>
  <c r="N8550" i="56"/>
  <c r="N8551" i="56"/>
  <c r="N8552" i="56"/>
  <c r="N8553" i="56"/>
  <c r="N8554" i="56"/>
  <c r="N8555" i="56"/>
  <c r="N8556" i="56"/>
  <c r="N8557" i="56"/>
  <c r="N8558" i="56"/>
  <c r="N8559" i="56"/>
  <c r="N8560" i="56"/>
  <c r="N8561" i="56"/>
  <c r="N8562" i="56"/>
  <c r="N8563" i="56"/>
  <c r="N8564" i="56"/>
  <c r="N8565" i="56"/>
  <c r="N8566" i="56"/>
  <c r="N8567" i="56"/>
  <c r="N8568" i="56"/>
  <c r="N8569" i="56"/>
  <c r="N8570" i="56"/>
  <c r="N8571" i="56"/>
  <c r="N8572" i="56"/>
  <c r="N8573" i="56"/>
  <c r="N8574" i="56"/>
  <c r="N8575" i="56"/>
  <c r="N8576" i="56"/>
  <c r="N8577" i="56"/>
  <c r="N8578" i="56"/>
  <c r="N8579" i="56"/>
  <c r="N8580" i="56"/>
  <c r="N8581" i="56"/>
  <c r="N8582" i="56"/>
  <c r="N8583" i="56"/>
  <c r="N8584" i="56"/>
  <c r="N8585" i="56"/>
  <c r="N8586" i="56"/>
  <c r="N8587" i="56"/>
  <c r="N8588" i="56"/>
  <c r="N8589" i="56"/>
  <c r="N8590" i="56"/>
  <c r="N8591" i="56"/>
  <c r="N8592" i="56"/>
  <c r="N8593" i="56"/>
  <c r="N8594" i="56"/>
  <c r="N8595" i="56"/>
  <c r="N8596" i="56"/>
  <c r="N8597" i="56"/>
  <c r="N8598" i="56"/>
  <c r="N8599" i="56"/>
  <c r="N8600" i="56"/>
  <c r="N8601" i="56"/>
  <c r="N8602" i="56"/>
  <c r="N8603" i="56"/>
  <c r="N8604" i="56"/>
  <c r="N8605" i="56"/>
  <c r="N8606" i="56"/>
  <c r="N8607" i="56"/>
  <c r="N8608" i="56"/>
  <c r="N8609" i="56"/>
  <c r="N8610" i="56"/>
  <c r="N8611" i="56"/>
  <c r="N8612" i="56"/>
  <c r="N8613" i="56"/>
  <c r="N8614" i="56"/>
  <c r="N8615" i="56"/>
  <c r="N8616" i="56"/>
  <c r="N8617" i="56"/>
  <c r="N8618" i="56"/>
  <c r="N8619" i="56"/>
  <c r="N8620" i="56"/>
  <c r="N8621" i="56"/>
  <c r="N8622" i="56"/>
  <c r="N8623" i="56"/>
  <c r="N8624" i="56"/>
  <c r="N8625" i="56"/>
  <c r="N8626" i="56"/>
  <c r="N8627" i="56"/>
  <c r="N8628" i="56"/>
  <c r="N8629" i="56"/>
  <c r="N8630" i="56"/>
  <c r="N8631" i="56"/>
  <c r="N8632" i="56"/>
  <c r="N8633" i="56"/>
  <c r="N8634" i="56"/>
  <c r="N8635" i="56"/>
  <c r="N8636" i="56"/>
  <c r="N8637" i="56"/>
  <c r="N8638" i="56"/>
  <c r="N8639" i="56"/>
  <c r="N8640" i="56"/>
  <c r="N8641" i="56"/>
  <c r="N8642" i="56"/>
  <c r="N8643" i="56"/>
  <c r="N8644" i="56"/>
  <c r="N8645" i="56"/>
  <c r="N8646" i="56"/>
  <c r="N8647" i="56"/>
  <c r="N8648" i="56"/>
  <c r="N8649" i="56"/>
  <c r="N8650" i="56"/>
  <c r="N8651" i="56"/>
  <c r="N8652" i="56"/>
  <c r="N8653" i="56"/>
  <c r="N8654" i="56"/>
  <c r="N8655" i="56"/>
  <c r="N8656" i="56"/>
  <c r="N8657" i="56"/>
  <c r="N8658" i="56"/>
  <c r="N8659" i="56"/>
  <c r="N8660" i="56"/>
  <c r="N8661" i="56"/>
  <c r="N8662" i="56"/>
  <c r="N8663" i="56"/>
  <c r="N8664" i="56"/>
  <c r="N8665" i="56"/>
  <c r="N8666" i="56"/>
  <c r="N8667" i="56"/>
  <c r="N8668" i="56"/>
  <c r="N8669" i="56"/>
  <c r="N8670" i="56"/>
  <c r="N8671" i="56"/>
  <c r="N8672" i="56"/>
  <c r="N8673" i="56"/>
  <c r="N8674" i="56"/>
  <c r="N8675" i="56"/>
  <c r="N8676" i="56"/>
  <c r="N8677" i="56"/>
  <c r="N8678" i="56"/>
  <c r="N8679" i="56"/>
  <c r="N8680" i="56"/>
  <c r="N8681" i="56"/>
  <c r="N8682" i="56"/>
  <c r="N8683" i="56"/>
  <c r="N8684" i="56"/>
  <c r="N8685" i="56"/>
  <c r="N8686" i="56"/>
  <c r="N8687" i="56"/>
  <c r="N8688" i="56"/>
  <c r="N8689" i="56"/>
  <c r="N8690" i="56"/>
  <c r="N8691" i="56"/>
  <c r="N8692" i="56"/>
  <c r="N8693" i="56"/>
  <c r="N8694" i="56"/>
  <c r="N8695" i="56"/>
  <c r="N8696" i="56"/>
  <c r="N8697" i="56"/>
  <c r="N8698" i="56"/>
  <c r="N8699" i="56"/>
  <c r="N8700" i="56"/>
  <c r="N8701" i="56"/>
  <c r="N8702" i="56"/>
  <c r="N8703" i="56"/>
  <c r="N8704" i="56"/>
  <c r="N8705" i="56"/>
  <c r="N8706" i="56"/>
  <c r="N8707" i="56"/>
  <c r="N8708" i="56"/>
  <c r="N8709" i="56"/>
  <c r="N8710" i="56"/>
  <c r="N8711" i="56"/>
  <c r="N8712" i="56"/>
  <c r="N8713" i="56"/>
  <c r="N8714" i="56"/>
  <c r="N8715" i="56"/>
  <c r="N8716" i="56"/>
  <c r="N8717" i="56"/>
  <c r="N8718" i="56"/>
  <c r="N8719" i="56"/>
  <c r="N8720" i="56"/>
  <c r="N8721" i="56"/>
  <c r="N8722" i="56"/>
  <c r="N8723" i="56"/>
  <c r="N8724" i="56"/>
  <c r="N8725" i="56"/>
  <c r="N8726" i="56"/>
  <c r="N8727" i="56"/>
  <c r="N8728" i="56"/>
  <c r="N8729" i="56"/>
  <c r="N8730" i="56"/>
  <c r="N8731" i="56"/>
  <c r="N8732" i="56"/>
  <c r="N8733" i="56"/>
  <c r="N8734" i="56"/>
  <c r="N8735" i="56"/>
  <c r="N8736" i="56"/>
  <c r="N8737" i="56"/>
  <c r="N8738" i="56"/>
  <c r="N8739" i="56"/>
  <c r="N8740" i="56"/>
  <c r="N8741" i="56"/>
  <c r="N8742" i="56"/>
  <c r="N8743" i="56"/>
  <c r="N8744" i="56"/>
  <c r="N8745" i="56"/>
  <c r="N8746" i="56"/>
  <c r="N8747" i="56"/>
  <c r="N8748" i="56"/>
  <c r="N8749" i="56"/>
  <c r="N8750" i="56"/>
  <c r="N8751" i="56"/>
  <c r="N8752" i="56"/>
  <c r="N8753" i="56"/>
  <c r="N8754" i="56"/>
  <c r="N8755" i="56"/>
  <c r="N8756" i="56"/>
  <c r="N8757" i="56"/>
  <c r="N8758" i="56"/>
  <c r="N8759" i="56"/>
  <c r="N8760" i="56"/>
  <c r="N8761" i="56"/>
  <c r="N8762" i="56"/>
  <c r="N8763" i="56"/>
  <c r="N8764" i="56"/>
  <c r="N8765" i="56"/>
  <c r="N8766" i="56"/>
  <c r="N8767" i="56"/>
  <c r="N8768" i="56"/>
  <c r="N8769" i="56"/>
  <c r="N8770" i="56"/>
  <c r="N8771" i="56"/>
  <c r="N8772" i="56"/>
  <c r="N8773" i="56"/>
  <c r="N8774" i="56"/>
  <c r="N8775" i="56"/>
  <c r="N8776" i="56"/>
  <c r="N8777" i="56"/>
  <c r="N8778" i="56"/>
  <c r="N8779" i="56"/>
  <c r="N8780" i="56"/>
  <c r="N8781" i="56"/>
  <c r="N8782" i="56"/>
  <c r="N8783" i="56"/>
  <c r="N8784" i="56"/>
  <c r="N8785" i="56"/>
  <c r="N8786" i="56"/>
  <c r="N8787" i="56"/>
  <c r="N8788" i="56"/>
  <c r="N8789" i="56"/>
  <c r="N8790" i="56"/>
  <c r="N8791" i="56"/>
  <c r="N8792" i="56"/>
  <c r="N8793" i="56"/>
  <c r="N8794" i="56"/>
  <c r="N8795" i="56"/>
  <c r="N8796" i="56"/>
  <c r="N8797" i="56"/>
  <c r="N8798" i="56"/>
  <c r="N8799" i="56"/>
  <c r="N8800" i="56"/>
  <c r="N8801" i="56"/>
  <c r="N8802" i="56"/>
  <c r="N8803" i="56"/>
  <c r="N8804" i="56"/>
  <c r="N8805" i="56"/>
  <c r="N8806" i="56"/>
  <c r="N8807" i="56"/>
  <c r="N8808" i="56"/>
  <c r="N8809" i="56"/>
  <c r="N8810" i="56"/>
  <c r="N8811" i="56"/>
  <c r="N8812" i="56"/>
  <c r="N8813" i="56"/>
  <c r="N8814" i="56"/>
  <c r="N8815" i="56"/>
  <c r="N8816" i="56"/>
  <c r="N8817" i="56"/>
  <c r="N8818" i="56"/>
  <c r="N8819" i="56"/>
  <c r="N8820" i="56"/>
  <c r="N8821" i="56"/>
  <c r="N8822" i="56"/>
  <c r="N8823" i="56"/>
  <c r="N8824" i="56"/>
  <c r="N8825" i="56"/>
  <c r="N8826" i="56"/>
  <c r="N8827" i="56"/>
  <c r="N8828" i="56"/>
  <c r="N8829" i="56"/>
  <c r="N8830" i="56"/>
  <c r="N8831" i="56"/>
  <c r="N8832" i="56"/>
  <c r="N8833" i="56"/>
  <c r="N8834" i="56"/>
  <c r="N8835" i="56"/>
  <c r="N8836" i="56"/>
  <c r="N8837" i="56"/>
  <c r="N8838" i="56"/>
  <c r="N8839" i="56"/>
  <c r="N8840" i="56"/>
  <c r="N8841" i="56"/>
  <c r="N8842" i="56"/>
  <c r="N8843" i="56"/>
  <c r="N8844" i="56"/>
  <c r="N8845" i="56"/>
  <c r="N8846" i="56"/>
  <c r="N8847" i="56"/>
  <c r="N8848" i="56"/>
  <c r="N8849" i="56"/>
  <c r="N8850" i="56"/>
  <c r="N8851" i="56"/>
  <c r="N8852" i="56"/>
  <c r="N8853" i="56"/>
  <c r="N8854" i="56"/>
  <c r="N8855" i="56"/>
  <c r="N8856" i="56"/>
  <c r="N8857" i="56"/>
  <c r="N8858" i="56"/>
  <c r="N8859" i="56"/>
  <c r="N8860" i="56"/>
  <c r="N8861" i="56"/>
  <c r="N8862" i="56"/>
  <c r="N8863" i="56"/>
  <c r="N8864" i="56"/>
  <c r="N8865" i="56"/>
  <c r="N8866" i="56"/>
  <c r="N8867" i="56"/>
  <c r="N8868" i="56"/>
  <c r="N8869" i="56"/>
  <c r="N8870" i="56"/>
  <c r="N8871" i="56"/>
  <c r="N8872" i="56"/>
  <c r="N8873" i="56"/>
  <c r="N8874" i="56"/>
  <c r="N8875" i="56"/>
  <c r="N8876" i="56"/>
  <c r="N8877" i="56"/>
  <c r="N8878" i="56"/>
  <c r="N8879" i="56"/>
  <c r="N8880" i="56"/>
  <c r="N8881" i="56"/>
  <c r="N8882" i="56"/>
  <c r="N8883" i="56"/>
  <c r="N8884" i="56"/>
  <c r="N8885" i="56"/>
  <c r="N8886" i="56"/>
  <c r="N8887" i="56"/>
  <c r="N8888" i="56"/>
  <c r="N8889" i="56"/>
  <c r="N8890" i="56"/>
  <c r="N8891" i="56"/>
  <c r="N8892" i="56"/>
  <c r="N8893" i="56"/>
  <c r="N8894" i="56"/>
  <c r="N8895" i="56"/>
  <c r="N8896" i="56"/>
  <c r="N8897" i="56"/>
  <c r="N8898" i="56"/>
  <c r="N8899" i="56"/>
  <c r="N8900" i="56"/>
  <c r="N8901" i="56"/>
  <c r="N8902" i="56"/>
  <c r="N8903" i="56"/>
  <c r="N8904" i="56"/>
  <c r="N8905" i="56"/>
  <c r="N8906" i="56"/>
  <c r="N8907" i="56"/>
  <c r="N8908" i="56"/>
  <c r="N8909" i="56"/>
  <c r="N8910" i="56"/>
  <c r="N8911" i="56"/>
  <c r="N8912" i="56"/>
  <c r="N8913" i="56"/>
  <c r="N8914" i="56"/>
  <c r="N8915" i="56"/>
  <c r="N8916" i="56"/>
  <c r="N8917" i="56"/>
  <c r="N8918" i="56"/>
  <c r="N8919" i="56"/>
  <c r="N8920" i="56"/>
  <c r="N8921" i="56"/>
  <c r="N8922" i="56"/>
  <c r="N8923" i="56"/>
  <c r="N8924" i="56"/>
  <c r="N8925" i="56"/>
  <c r="N8926" i="56"/>
  <c r="N8927" i="56"/>
  <c r="N8928" i="56"/>
  <c r="N8929" i="56"/>
  <c r="N8930" i="56"/>
  <c r="N8931" i="56"/>
  <c r="N8932" i="56"/>
  <c r="N8933" i="56"/>
  <c r="N8934" i="56"/>
  <c r="N8935" i="56"/>
  <c r="N8936" i="56"/>
  <c r="N8937" i="56"/>
  <c r="N8938" i="56"/>
  <c r="N8939" i="56"/>
  <c r="N8940" i="56"/>
  <c r="N8941" i="56"/>
  <c r="N8942" i="56"/>
  <c r="N8943" i="56"/>
  <c r="N8944" i="56"/>
  <c r="N8945" i="56"/>
  <c r="N8946" i="56"/>
  <c r="N8947" i="56"/>
  <c r="N8948" i="56"/>
  <c r="N8949" i="56"/>
  <c r="N8950" i="56"/>
  <c r="N8951" i="56"/>
  <c r="N8952" i="56"/>
  <c r="N8953" i="56"/>
  <c r="N8954" i="56"/>
  <c r="N8955" i="56"/>
  <c r="N8956" i="56"/>
  <c r="N8957" i="56"/>
  <c r="N8958" i="56"/>
  <c r="N8959" i="56"/>
  <c r="N8960" i="56"/>
  <c r="N8961" i="56"/>
  <c r="N8962" i="56"/>
  <c r="N8963" i="56"/>
  <c r="N8964" i="56"/>
  <c r="N8965" i="56"/>
  <c r="N8966" i="56"/>
  <c r="N8967" i="56"/>
  <c r="N8968" i="56"/>
  <c r="N8969" i="56"/>
  <c r="N8970" i="56"/>
  <c r="N8971" i="56"/>
  <c r="N8972" i="56"/>
  <c r="N8973" i="56"/>
  <c r="N8974" i="56"/>
  <c r="N8975" i="56"/>
  <c r="N8976" i="56"/>
  <c r="N8977" i="56"/>
  <c r="N8978" i="56"/>
  <c r="N8979" i="56"/>
  <c r="N8980" i="56"/>
  <c r="N8981" i="56"/>
  <c r="N8982" i="56"/>
  <c r="N8983" i="56"/>
  <c r="N8984" i="56"/>
  <c r="N8985" i="56"/>
  <c r="N8986" i="56"/>
  <c r="N8987" i="56"/>
  <c r="N8988" i="56"/>
  <c r="N8989" i="56"/>
  <c r="N8990" i="56"/>
  <c r="N8991" i="56"/>
  <c r="N8992" i="56"/>
  <c r="N8993" i="56"/>
  <c r="N8994" i="56"/>
  <c r="N8995" i="56"/>
  <c r="N8996" i="56"/>
  <c r="N8997" i="56"/>
  <c r="N8998" i="56"/>
  <c r="N8999" i="56"/>
  <c r="N9000" i="56"/>
  <c r="N9001" i="56"/>
  <c r="N9002" i="56"/>
  <c r="N9003" i="56"/>
  <c r="N9004" i="56"/>
  <c r="N9005" i="56"/>
  <c r="N9006" i="56"/>
  <c r="N9007" i="56"/>
  <c r="N9008" i="56"/>
  <c r="N9009" i="56"/>
  <c r="N9010" i="56"/>
  <c r="N9011" i="56"/>
  <c r="N9012" i="56"/>
  <c r="N9013" i="56"/>
  <c r="N9014" i="56"/>
  <c r="N9015" i="56"/>
  <c r="N9016" i="56"/>
  <c r="N9017" i="56"/>
  <c r="N9018" i="56"/>
  <c r="N9019" i="56"/>
  <c r="N9020" i="56"/>
  <c r="N9021" i="56"/>
  <c r="N9022" i="56"/>
  <c r="N9023" i="56"/>
  <c r="N9024" i="56"/>
  <c r="N9025" i="56"/>
  <c r="N9026" i="56"/>
  <c r="N9027" i="56"/>
  <c r="N9028" i="56"/>
  <c r="N9029" i="56"/>
  <c r="N9030" i="56"/>
  <c r="N9031" i="56"/>
  <c r="N9032" i="56"/>
  <c r="N9033" i="56"/>
  <c r="N9034" i="56"/>
  <c r="N9035" i="56"/>
  <c r="N9036" i="56"/>
  <c r="N9037" i="56"/>
  <c r="N9038" i="56"/>
  <c r="N9039" i="56"/>
  <c r="N9040" i="56"/>
  <c r="N9041" i="56"/>
  <c r="N9042" i="56"/>
  <c r="N9043" i="56"/>
  <c r="N9044" i="56"/>
  <c r="N9045" i="56"/>
  <c r="N9046" i="56"/>
  <c r="N9047" i="56"/>
  <c r="N9048" i="56"/>
  <c r="N9049" i="56"/>
  <c r="N9050" i="56"/>
  <c r="N9051" i="56"/>
  <c r="N9052" i="56"/>
  <c r="N9053" i="56"/>
  <c r="N9054" i="56"/>
  <c r="N9055" i="56"/>
  <c r="N9056" i="56"/>
  <c r="N9057" i="56"/>
  <c r="N9058" i="56"/>
  <c r="N9059" i="56"/>
  <c r="N9060" i="56"/>
  <c r="N9061" i="56"/>
  <c r="N9062" i="56"/>
  <c r="N9063" i="56"/>
  <c r="N9064" i="56"/>
  <c r="N9065" i="56"/>
  <c r="N9066" i="56"/>
  <c r="N9067" i="56"/>
  <c r="N9068" i="56"/>
  <c r="N9069" i="56"/>
  <c r="N9070" i="56"/>
  <c r="N9071" i="56"/>
  <c r="N9072" i="56"/>
  <c r="N9073" i="56"/>
  <c r="N9074" i="56"/>
  <c r="N9075" i="56"/>
  <c r="N9076" i="56"/>
  <c r="N9077" i="56"/>
  <c r="N9078" i="56"/>
  <c r="N9079" i="56"/>
  <c r="N9080" i="56"/>
  <c r="N9081" i="56"/>
  <c r="N9082" i="56"/>
  <c r="N9083" i="56"/>
  <c r="N9084" i="56"/>
  <c r="N9085" i="56"/>
  <c r="N9086" i="56"/>
  <c r="N9087" i="56"/>
  <c r="N9088" i="56"/>
  <c r="N9089" i="56"/>
  <c r="N9090" i="56"/>
  <c r="N9091" i="56"/>
  <c r="N9092" i="56"/>
  <c r="N9093" i="56"/>
  <c r="N9094" i="56"/>
  <c r="N9095" i="56"/>
  <c r="N9096" i="56"/>
  <c r="N9097" i="56"/>
  <c r="N9098" i="56"/>
  <c r="N9099" i="56"/>
  <c r="N9100" i="56"/>
  <c r="N9101" i="56"/>
  <c r="N9102" i="56"/>
  <c r="N9103" i="56"/>
  <c r="N9104" i="56"/>
  <c r="N9105" i="56"/>
  <c r="N9106" i="56"/>
  <c r="N9107" i="56"/>
  <c r="N9108" i="56"/>
  <c r="N9109" i="56"/>
  <c r="N9110" i="56"/>
  <c r="N9111" i="56"/>
  <c r="N9112" i="56"/>
  <c r="N9113" i="56"/>
  <c r="N9114" i="56"/>
  <c r="N9115" i="56"/>
  <c r="N9116" i="56"/>
  <c r="N9117" i="56"/>
  <c r="N9118" i="56"/>
  <c r="N9119" i="56"/>
  <c r="N9120" i="56"/>
  <c r="N9121" i="56"/>
  <c r="N9122" i="56"/>
  <c r="N9123" i="56"/>
  <c r="N9124" i="56"/>
  <c r="N9125" i="56"/>
  <c r="N9126" i="56"/>
  <c r="N9127" i="56"/>
  <c r="N9128" i="56"/>
  <c r="N9129" i="56"/>
  <c r="N9130" i="56"/>
  <c r="N9131" i="56"/>
  <c r="N9132" i="56"/>
  <c r="N9133" i="56"/>
  <c r="N9134" i="56"/>
  <c r="N9135" i="56"/>
  <c r="N9136" i="56"/>
  <c r="N9137" i="56"/>
  <c r="N9138" i="56"/>
  <c r="N9139" i="56"/>
  <c r="N9140" i="56"/>
  <c r="N9141" i="56"/>
  <c r="N9142" i="56"/>
  <c r="N9143" i="56"/>
  <c r="N9144" i="56"/>
  <c r="N9145" i="56"/>
  <c r="N9146" i="56"/>
  <c r="N9147" i="56"/>
  <c r="N9148" i="56"/>
  <c r="N9149" i="56"/>
  <c r="N9150" i="56"/>
  <c r="N9151" i="56"/>
  <c r="N9152" i="56"/>
  <c r="N9153" i="56"/>
  <c r="N9154" i="56"/>
  <c r="N9155" i="56"/>
  <c r="N9156" i="56"/>
  <c r="N9157" i="56"/>
  <c r="N9158" i="56"/>
  <c r="N9159" i="56"/>
  <c r="N9160" i="56"/>
  <c r="N9161" i="56"/>
  <c r="N9162" i="56"/>
  <c r="N9163" i="56"/>
  <c r="N9164" i="56"/>
  <c r="N9165" i="56"/>
  <c r="N9166" i="56"/>
  <c r="N9167" i="56"/>
  <c r="N9168" i="56"/>
  <c r="N9169" i="56"/>
  <c r="N9170" i="56"/>
  <c r="N9171" i="56"/>
  <c r="N9172" i="56"/>
  <c r="N9173" i="56"/>
  <c r="N9174" i="56"/>
  <c r="N9175" i="56"/>
  <c r="N9176" i="56"/>
  <c r="N9177" i="56"/>
  <c r="N9178" i="56"/>
  <c r="N9179" i="56"/>
  <c r="N9180" i="56"/>
  <c r="N9181" i="56"/>
  <c r="N9182" i="56"/>
  <c r="N9183" i="56"/>
  <c r="N9184" i="56"/>
  <c r="N9185" i="56"/>
  <c r="N9186" i="56"/>
  <c r="N9187" i="56"/>
  <c r="N9188" i="56"/>
  <c r="N9189" i="56"/>
  <c r="N9190" i="56"/>
  <c r="N9191" i="56"/>
  <c r="N9192" i="56"/>
  <c r="N9193" i="56"/>
  <c r="N9194" i="56"/>
  <c r="N9195" i="56"/>
  <c r="N9196" i="56"/>
  <c r="N9197" i="56"/>
  <c r="N9198" i="56"/>
  <c r="N9199" i="56"/>
  <c r="N9200" i="56"/>
  <c r="N9201" i="56"/>
  <c r="N9202" i="56"/>
  <c r="N9203" i="56"/>
  <c r="N9204" i="56"/>
  <c r="N9205" i="56"/>
  <c r="N9206" i="56"/>
  <c r="N9207" i="56"/>
  <c r="N9208" i="56"/>
  <c r="N9209" i="56"/>
  <c r="N9210" i="56"/>
  <c r="N9211" i="56"/>
  <c r="N9212" i="56"/>
  <c r="N9213" i="56"/>
  <c r="N9214" i="56"/>
  <c r="N9215" i="56"/>
  <c r="N9216" i="56"/>
  <c r="N9217" i="56"/>
  <c r="N9218" i="56"/>
  <c r="N9219" i="56"/>
  <c r="N9220" i="56"/>
  <c r="N9221" i="56"/>
  <c r="N9222" i="56"/>
  <c r="N9223" i="56"/>
  <c r="N9224" i="56"/>
  <c r="N9225" i="56"/>
  <c r="N9226" i="56"/>
  <c r="N9227" i="56"/>
  <c r="N9228" i="56"/>
  <c r="N9229" i="56"/>
  <c r="N9230" i="56"/>
  <c r="N9231" i="56"/>
  <c r="N9232" i="56"/>
  <c r="N9233" i="56"/>
  <c r="N9234" i="56"/>
  <c r="N9235" i="56"/>
  <c r="N9236" i="56"/>
  <c r="N9237" i="56"/>
  <c r="N9238" i="56"/>
  <c r="N9239" i="56"/>
  <c r="N9240" i="56"/>
  <c r="N9241" i="56"/>
  <c r="N9242" i="56"/>
  <c r="N9243" i="56"/>
  <c r="N9244" i="56"/>
  <c r="N9245" i="56"/>
  <c r="N9246" i="56"/>
  <c r="N9247" i="56"/>
  <c r="N9248" i="56"/>
  <c r="N9249" i="56"/>
  <c r="N9250" i="56"/>
  <c r="N9251" i="56"/>
  <c r="N9252" i="56"/>
  <c r="N9253" i="56"/>
  <c r="N9254" i="56"/>
  <c r="N9255" i="56"/>
  <c r="N9256" i="56"/>
  <c r="N9257" i="56"/>
  <c r="N9258" i="56"/>
  <c r="N9259" i="56"/>
  <c r="N9260" i="56"/>
  <c r="N9261" i="56"/>
  <c r="N9262" i="56"/>
  <c r="N9263" i="56"/>
  <c r="N9264" i="56"/>
  <c r="N9265" i="56"/>
  <c r="N9266" i="56"/>
  <c r="N9267" i="56"/>
  <c r="N9268" i="56"/>
  <c r="N9269" i="56"/>
  <c r="N9270" i="56"/>
  <c r="N9271" i="56"/>
  <c r="N9272" i="56"/>
  <c r="N9273" i="56"/>
  <c r="N9274" i="56"/>
  <c r="N9275" i="56"/>
  <c r="N9276" i="56"/>
  <c r="N9277" i="56"/>
  <c r="N9278" i="56"/>
  <c r="N9279" i="56"/>
  <c r="N9280" i="56"/>
  <c r="N9281" i="56"/>
  <c r="N9282" i="56"/>
  <c r="N9283" i="56"/>
  <c r="N9284" i="56"/>
  <c r="N9285" i="56"/>
  <c r="N9286" i="56"/>
  <c r="N9287" i="56"/>
  <c r="N9288" i="56"/>
  <c r="N9289" i="56"/>
  <c r="N9290" i="56"/>
  <c r="N9291" i="56"/>
  <c r="N9292" i="56"/>
  <c r="N9293" i="56"/>
  <c r="N9294" i="56"/>
  <c r="N9295" i="56"/>
  <c r="N9296" i="56"/>
  <c r="N9297" i="56"/>
  <c r="N9298" i="56"/>
  <c r="N9299" i="56"/>
  <c r="N9300" i="56"/>
  <c r="N9301" i="56"/>
  <c r="N9302" i="56"/>
  <c r="N9303" i="56"/>
  <c r="N9304" i="56"/>
  <c r="N9305" i="56"/>
  <c r="N9306" i="56"/>
  <c r="N9307" i="56"/>
  <c r="N9308" i="56"/>
  <c r="N9309" i="56"/>
  <c r="N9310" i="56"/>
  <c r="N9311" i="56"/>
  <c r="N9312" i="56"/>
  <c r="N9313" i="56"/>
  <c r="N9314" i="56"/>
  <c r="N9315" i="56"/>
  <c r="N9316" i="56"/>
  <c r="N9317" i="56"/>
  <c r="N9318" i="56"/>
  <c r="N9319" i="56"/>
  <c r="N9320" i="56"/>
  <c r="N9321" i="56"/>
  <c r="N9322" i="56"/>
  <c r="N9323" i="56"/>
  <c r="N9324" i="56"/>
  <c r="N9325" i="56"/>
  <c r="N9326" i="56"/>
  <c r="N9327" i="56"/>
  <c r="N9328" i="56"/>
  <c r="N9329" i="56"/>
  <c r="N9330" i="56"/>
  <c r="N9331" i="56"/>
  <c r="N9332" i="56"/>
  <c r="N9333" i="56"/>
  <c r="N9334" i="56"/>
  <c r="N9335" i="56"/>
  <c r="N9336" i="56"/>
  <c r="N9337" i="56"/>
  <c r="N9338" i="56"/>
  <c r="N9339" i="56"/>
  <c r="N9340" i="56"/>
  <c r="N9341" i="56"/>
  <c r="N9342" i="56"/>
  <c r="N9343" i="56"/>
  <c r="N9344" i="56"/>
  <c r="N9345" i="56"/>
  <c r="N9346" i="56"/>
  <c r="N9347" i="56"/>
  <c r="N9348" i="56"/>
  <c r="N9349" i="56"/>
  <c r="N9350" i="56"/>
  <c r="N9351" i="56"/>
  <c r="N9352" i="56"/>
  <c r="N9353" i="56"/>
  <c r="N9354" i="56"/>
  <c r="N9355" i="56"/>
  <c r="N9356" i="56"/>
  <c r="N9357" i="56"/>
  <c r="N9358" i="56"/>
  <c r="N9359" i="56"/>
  <c r="N9360" i="56"/>
  <c r="N9361" i="56"/>
  <c r="N9362" i="56"/>
  <c r="N9363" i="56"/>
  <c r="N9364" i="56"/>
  <c r="N9365" i="56"/>
  <c r="N9366" i="56"/>
  <c r="N9367" i="56"/>
  <c r="N9368" i="56"/>
  <c r="N9369" i="56"/>
  <c r="N9370" i="56"/>
  <c r="N9371" i="56"/>
  <c r="N9372" i="56"/>
  <c r="N9373" i="56"/>
  <c r="N9374" i="56"/>
  <c r="N9375" i="56"/>
  <c r="N9376" i="56"/>
  <c r="N9377" i="56"/>
  <c r="N9378" i="56"/>
  <c r="N9379" i="56"/>
  <c r="N9380" i="56"/>
  <c r="N9381" i="56"/>
  <c r="N9382" i="56"/>
  <c r="N9383" i="56"/>
  <c r="N9384" i="56"/>
  <c r="N9385" i="56"/>
  <c r="N9386" i="56"/>
  <c r="N9387" i="56"/>
  <c r="N9388" i="56"/>
  <c r="N9389" i="56"/>
  <c r="N9390" i="56"/>
  <c r="N9391" i="56"/>
  <c r="N9392" i="56"/>
  <c r="N9393" i="56"/>
  <c r="N9394" i="56"/>
  <c r="N9395" i="56"/>
  <c r="N9396" i="56"/>
  <c r="N9397" i="56"/>
  <c r="N9398" i="56"/>
  <c r="N9399" i="56"/>
  <c r="N9400" i="56"/>
  <c r="N9401" i="56"/>
  <c r="N9402" i="56"/>
  <c r="N9403" i="56"/>
  <c r="N9404" i="56"/>
  <c r="N9405" i="56"/>
  <c r="N9406" i="56"/>
  <c r="N9407" i="56"/>
  <c r="N9408" i="56"/>
  <c r="N9409" i="56"/>
  <c r="N9410" i="56"/>
  <c r="N9411" i="56"/>
  <c r="N9412" i="56"/>
  <c r="N9413" i="56"/>
  <c r="N9414" i="56"/>
  <c r="N9415" i="56"/>
  <c r="N9416" i="56"/>
  <c r="N9417" i="56"/>
  <c r="N9418" i="56"/>
  <c r="N9419" i="56"/>
  <c r="N9420" i="56"/>
  <c r="N9421" i="56"/>
  <c r="N9422" i="56"/>
  <c r="N9423" i="56"/>
  <c r="N9424" i="56"/>
  <c r="N9425" i="56"/>
  <c r="N9426" i="56"/>
  <c r="N9427" i="56"/>
  <c r="N9428" i="56"/>
  <c r="N9429" i="56"/>
  <c r="N9430" i="56"/>
  <c r="N9431" i="56"/>
  <c r="N9432" i="56"/>
  <c r="N9433" i="56"/>
  <c r="N9434" i="56"/>
  <c r="N9435" i="56"/>
  <c r="N9436" i="56"/>
  <c r="N9437" i="56"/>
  <c r="N9438" i="56"/>
  <c r="N9439" i="56"/>
  <c r="N9440" i="56"/>
  <c r="N9441" i="56"/>
  <c r="N9442" i="56"/>
  <c r="N9443" i="56"/>
  <c r="N9444" i="56"/>
  <c r="N9445" i="56"/>
  <c r="N9446" i="56"/>
  <c r="N9447" i="56"/>
  <c r="N9448" i="56"/>
  <c r="N9449" i="56"/>
  <c r="N9450" i="56"/>
  <c r="N9451" i="56"/>
  <c r="N9452" i="56"/>
  <c r="N9453" i="56"/>
  <c r="N9454" i="56"/>
  <c r="N9455" i="56"/>
  <c r="N9456" i="56"/>
  <c r="N9457" i="56"/>
  <c r="N9458" i="56"/>
  <c r="N9459" i="56"/>
  <c r="N9460" i="56"/>
  <c r="N9461" i="56"/>
  <c r="N9462" i="56"/>
  <c r="N9463" i="56"/>
  <c r="N9464" i="56"/>
  <c r="N9465" i="56"/>
  <c r="N9466" i="56"/>
  <c r="N9467" i="56"/>
  <c r="N9468" i="56"/>
  <c r="N9469" i="56"/>
  <c r="N9470" i="56"/>
  <c r="N9471" i="56"/>
  <c r="N9472" i="56"/>
  <c r="N9473" i="56"/>
  <c r="N9474" i="56"/>
  <c r="N9475" i="56"/>
  <c r="N9476" i="56"/>
  <c r="N9477" i="56"/>
  <c r="N9478" i="56"/>
  <c r="N9479" i="56"/>
  <c r="N9480" i="56"/>
  <c r="N9481" i="56"/>
  <c r="N9482" i="56"/>
  <c r="N9483" i="56"/>
  <c r="N9484" i="56"/>
  <c r="N9485" i="56"/>
  <c r="N9486" i="56"/>
  <c r="N9487" i="56"/>
  <c r="N9488" i="56"/>
  <c r="N9489" i="56"/>
  <c r="N9490" i="56"/>
  <c r="N9491" i="56"/>
  <c r="N9492" i="56"/>
  <c r="N9493" i="56"/>
  <c r="N9494" i="56"/>
  <c r="N9495" i="56"/>
  <c r="N9496" i="56"/>
  <c r="N9497" i="56"/>
  <c r="N9498" i="56"/>
  <c r="N9499" i="56"/>
  <c r="N9500" i="56"/>
  <c r="N9501" i="56"/>
  <c r="N9502" i="56"/>
  <c r="N9503" i="56"/>
  <c r="N9504" i="56"/>
  <c r="N9505" i="56"/>
  <c r="N9506" i="56"/>
  <c r="N9507" i="56"/>
  <c r="N9508" i="56"/>
  <c r="N9509" i="56"/>
  <c r="N9510" i="56"/>
  <c r="N9511" i="56"/>
  <c r="N9512" i="56"/>
  <c r="N9513" i="56"/>
  <c r="N9514" i="56"/>
  <c r="N9515" i="56"/>
  <c r="N9516" i="56"/>
  <c r="N9517" i="56"/>
  <c r="N9518" i="56"/>
  <c r="N9519" i="56"/>
  <c r="N9520" i="56"/>
  <c r="N9521" i="56"/>
  <c r="N9522" i="56"/>
  <c r="N9523" i="56"/>
  <c r="N9524" i="56"/>
  <c r="N9525" i="56"/>
  <c r="N9526" i="56"/>
  <c r="N9527" i="56"/>
  <c r="N9528" i="56"/>
  <c r="N9529" i="56"/>
  <c r="N9530" i="56"/>
  <c r="N9531" i="56"/>
  <c r="N9532" i="56"/>
  <c r="N9533" i="56"/>
  <c r="N9534" i="56"/>
  <c r="N9535" i="56"/>
  <c r="N9536" i="56"/>
  <c r="N9537" i="56"/>
  <c r="N9538" i="56"/>
  <c r="N9539" i="56"/>
  <c r="N9540" i="56"/>
  <c r="N9541" i="56"/>
  <c r="N9542" i="56"/>
  <c r="N9543" i="56"/>
  <c r="N9544" i="56"/>
  <c r="N9545" i="56"/>
  <c r="N9546" i="56"/>
  <c r="N9547" i="56"/>
  <c r="N9548" i="56"/>
  <c r="N9549" i="56"/>
  <c r="N9550" i="56"/>
  <c r="N9551" i="56"/>
  <c r="N9552" i="56"/>
  <c r="N9553" i="56"/>
  <c r="N9554" i="56"/>
  <c r="N9555" i="56"/>
  <c r="N9556" i="56"/>
  <c r="N9557" i="56"/>
  <c r="N9558" i="56"/>
  <c r="N9559" i="56"/>
  <c r="N9560" i="56"/>
  <c r="N9561" i="56"/>
  <c r="N9562" i="56"/>
  <c r="N9563" i="56"/>
  <c r="N9564" i="56"/>
  <c r="N9565" i="56"/>
  <c r="N9566" i="56"/>
  <c r="N9567" i="56"/>
  <c r="N9568" i="56"/>
  <c r="N9569" i="56"/>
  <c r="N9570" i="56"/>
  <c r="N9571" i="56"/>
  <c r="N9572" i="56"/>
  <c r="N9573" i="56"/>
  <c r="N9574" i="56"/>
  <c r="N9575" i="56"/>
  <c r="N9576" i="56"/>
  <c r="N9577" i="56"/>
  <c r="N9578" i="56"/>
  <c r="N9579" i="56"/>
  <c r="N9580" i="56"/>
  <c r="N9581" i="56"/>
  <c r="N9582" i="56"/>
  <c r="N9583" i="56"/>
  <c r="N9584" i="56"/>
  <c r="N9585" i="56"/>
  <c r="N9586" i="56"/>
  <c r="N9587" i="56"/>
  <c r="N9588" i="56"/>
  <c r="N9589" i="56"/>
  <c r="N9590" i="56"/>
  <c r="N9591" i="56"/>
  <c r="N9592" i="56"/>
  <c r="N9593" i="56"/>
  <c r="N9594" i="56"/>
  <c r="N9595" i="56"/>
  <c r="N9596" i="56"/>
  <c r="N9597" i="56"/>
  <c r="N9598" i="56"/>
  <c r="N9599" i="56"/>
  <c r="N9600" i="56"/>
  <c r="N9601" i="56"/>
  <c r="N9602" i="56"/>
  <c r="N9603" i="56"/>
  <c r="N9604" i="56"/>
  <c r="N9605" i="56"/>
  <c r="N9606" i="56"/>
  <c r="N9607" i="56"/>
  <c r="N9608" i="56"/>
  <c r="N9609" i="56"/>
  <c r="N9610" i="56"/>
  <c r="N9611" i="56"/>
  <c r="N9612" i="56"/>
  <c r="N9613" i="56"/>
  <c r="N9614" i="56"/>
  <c r="N9615" i="56"/>
  <c r="N9616" i="56"/>
  <c r="N9617" i="56"/>
  <c r="N9618" i="56"/>
  <c r="N9619" i="56"/>
  <c r="N9620" i="56"/>
  <c r="N9621" i="56"/>
  <c r="N9622" i="56"/>
  <c r="N9623" i="56"/>
  <c r="N9624" i="56"/>
  <c r="N9625" i="56"/>
  <c r="N9626" i="56"/>
  <c r="N9627" i="56"/>
  <c r="N9628" i="56"/>
  <c r="N9629" i="56"/>
  <c r="N9630" i="56"/>
  <c r="N9631" i="56"/>
  <c r="N9632" i="56"/>
  <c r="N9633" i="56"/>
  <c r="N9634" i="56"/>
  <c r="N9635" i="56"/>
  <c r="N9636" i="56"/>
  <c r="N9637" i="56"/>
  <c r="N9638" i="56"/>
  <c r="N9639" i="56"/>
  <c r="N9640" i="56"/>
  <c r="N9641" i="56"/>
  <c r="N9642" i="56"/>
  <c r="N9643" i="56"/>
  <c r="N9644" i="56"/>
  <c r="N9645" i="56"/>
  <c r="N9646" i="56"/>
  <c r="N9647" i="56"/>
  <c r="N9648" i="56"/>
  <c r="N9649" i="56"/>
  <c r="N9650" i="56"/>
  <c r="N9651" i="56"/>
  <c r="N9652" i="56"/>
  <c r="N9653" i="56"/>
  <c r="N9654" i="56"/>
  <c r="N9655" i="56"/>
  <c r="N9656" i="56"/>
  <c r="N9657" i="56"/>
  <c r="N9658" i="56"/>
  <c r="N9659" i="56"/>
  <c r="N9660" i="56"/>
  <c r="N9661" i="56"/>
  <c r="N9662" i="56"/>
  <c r="N9663" i="56"/>
  <c r="N9664" i="56"/>
  <c r="N9665" i="56"/>
  <c r="N9666" i="56"/>
  <c r="N9667" i="56"/>
  <c r="N9668" i="56"/>
  <c r="N9669" i="56"/>
  <c r="N9670" i="56"/>
  <c r="N9671" i="56"/>
  <c r="N9672" i="56"/>
  <c r="N9673" i="56"/>
  <c r="N9674" i="56"/>
  <c r="N9675" i="56"/>
  <c r="N9676" i="56"/>
  <c r="N9677" i="56"/>
  <c r="N9678" i="56"/>
  <c r="N9679" i="56"/>
  <c r="N9680" i="56"/>
  <c r="N9681" i="56"/>
  <c r="N9682" i="56"/>
  <c r="N9683" i="56"/>
  <c r="N9684" i="56"/>
  <c r="N9685" i="56"/>
  <c r="N9686" i="56"/>
  <c r="N9687" i="56"/>
  <c r="N9688" i="56"/>
  <c r="N9689" i="56"/>
  <c r="N9690" i="56"/>
  <c r="N9691" i="56"/>
  <c r="N9692" i="56"/>
  <c r="N9693" i="56"/>
  <c r="N9694" i="56"/>
  <c r="N9695" i="56"/>
  <c r="N9696" i="56"/>
  <c r="N9697" i="56"/>
  <c r="N9698" i="56"/>
  <c r="N9699" i="56"/>
  <c r="N9700" i="56"/>
  <c r="N9701" i="56"/>
  <c r="N9702" i="56"/>
  <c r="N9703" i="56"/>
  <c r="N9704" i="56"/>
  <c r="N9705" i="56"/>
  <c r="N9706" i="56"/>
  <c r="N9707" i="56"/>
  <c r="N9708" i="56"/>
  <c r="N9709" i="56"/>
  <c r="N9710" i="56"/>
  <c r="N9711" i="56"/>
  <c r="N9712" i="56"/>
  <c r="N9713" i="56"/>
  <c r="N9714" i="56"/>
  <c r="N9715" i="56"/>
  <c r="N9716" i="56"/>
  <c r="N9717" i="56"/>
  <c r="N9718" i="56"/>
  <c r="N9719" i="56"/>
  <c r="N9720" i="56"/>
  <c r="N9721" i="56"/>
  <c r="N9722" i="56"/>
  <c r="N9723" i="56"/>
  <c r="N9724" i="56"/>
  <c r="N9725" i="56"/>
  <c r="N9726" i="56"/>
  <c r="N9727" i="56"/>
  <c r="N9728" i="56"/>
  <c r="N9729" i="56"/>
  <c r="N9730" i="56"/>
  <c r="N9731" i="56"/>
  <c r="N9732" i="56"/>
  <c r="N9733" i="56"/>
  <c r="N9734" i="56"/>
  <c r="N9735" i="56"/>
  <c r="N9736" i="56"/>
  <c r="N9737" i="56"/>
  <c r="N9738" i="56"/>
  <c r="N9739" i="56"/>
  <c r="N9740" i="56"/>
  <c r="N9741" i="56"/>
  <c r="N9742" i="56"/>
  <c r="N9743" i="56"/>
  <c r="N9744" i="56"/>
  <c r="N9745" i="56"/>
  <c r="N9746" i="56"/>
  <c r="N9747" i="56"/>
  <c r="N9748" i="56"/>
  <c r="N9749" i="56"/>
  <c r="N9750" i="56"/>
  <c r="N9751" i="56"/>
  <c r="N9752" i="56"/>
  <c r="N9753" i="56"/>
  <c r="N9754" i="56"/>
  <c r="N9755" i="56"/>
  <c r="N9756" i="56"/>
  <c r="N9757" i="56"/>
  <c r="N9758" i="56"/>
  <c r="N9759" i="56"/>
  <c r="N9760" i="56"/>
  <c r="N9761" i="56"/>
  <c r="N9762" i="56"/>
  <c r="N9763" i="56"/>
  <c r="N9764" i="56"/>
  <c r="N9765" i="56"/>
  <c r="N9766" i="56"/>
  <c r="N9767" i="56"/>
  <c r="N9768" i="56"/>
  <c r="N9769" i="56"/>
  <c r="N9770" i="56"/>
  <c r="N9771" i="56"/>
  <c r="N9772" i="56"/>
  <c r="N9773" i="56"/>
  <c r="N9774" i="56"/>
  <c r="N9775" i="56"/>
  <c r="N9776" i="56"/>
  <c r="N9777" i="56"/>
  <c r="N9778" i="56"/>
  <c r="N9779" i="56"/>
  <c r="N9780" i="56"/>
  <c r="N9781" i="56"/>
  <c r="N9782" i="56"/>
  <c r="N9783" i="56"/>
  <c r="N9784" i="56"/>
  <c r="N9785" i="56"/>
  <c r="N9786" i="56"/>
  <c r="N9787" i="56"/>
  <c r="N9788" i="56"/>
  <c r="N9789" i="56"/>
  <c r="N9790" i="56"/>
  <c r="N9791" i="56"/>
  <c r="N9792" i="56"/>
  <c r="N9793" i="56"/>
  <c r="N9794" i="56"/>
  <c r="N9795" i="56"/>
  <c r="N9796" i="56"/>
  <c r="N9797" i="56"/>
  <c r="N9798" i="56"/>
  <c r="N9799" i="56"/>
  <c r="N9800" i="56"/>
  <c r="N9801" i="56"/>
  <c r="N9802" i="56"/>
  <c r="N9803" i="56"/>
  <c r="N9804" i="56"/>
  <c r="N9805" i="56"/>
  <c r="N9806" i="56"/>
  <c r="N9807" i="56"/>
  <c r="N9808" i="56"/>
  <c r="N9809" i="56"/>
  <c r="N9810" i="56"/>
  <c r="N9811" i="56"/>
  <c r="N9812" i="56"/>
  <c r="N9813" i="56"/>
  <c r="N9814" i="56"/>
  <c r="N9815" i="56"/>
  <c r="N9816" i="56"/>
  <c r="N9817" i="56"/>
  <c r="N9818" i="56"/>
  <c r="N9819" i="56"/>
  <c r="N9820" i="56"/>
  <c r="N9821" i="56"/>
  <c r="N9822" i="56"/>
  <c r="N9823" i="56"/>
  <c r="N9824" i="56"/>
  <c r="N9825" i="56"/>
  <c r="N9826" i="56"/>
  <c r="N9827" i="56"/>
  <c r="N9828" i="56"/>
  <c r="N9829" i="56"/>
  <c r="N9830" i="56"/>
  <c r="N9831" i="56"/>
  <c r="N9832" i="56"/>
  <c r="N9833" i="56"/>
  <c r="N9834" i="56"/>
  <c r="N9835" i="56"/>
  <c r="N9836" i="56"/>
  <c r="N9837" i="56"/>
  <c r="N9838" i="56"/>
  <c r="N9839" i="56"/>
  <c r="N9840" i="56"/>
  <c r="N9841" i="56"/>
  <c r="N9842" i="56"/>
  <c r="N9843" i="56"/>
  <c r="N9844" i="56"/>
  <c r="N9845" i="56"/>
  <c r="N9846" i="56"/>
  <c r="N9847" i="56"/>
  <c r="N9848" i="56"/>
  <c r="N9849" i="56"/>
  <c r="N9850" i="56"/>
  <c r="N9851" i="56"/>
  <c r="N9852" i="56"/>
  <c r="N9853" i="56"/>
  <c r="N9854" i="56"/>
  <c r="N9855" i="56"/>
  <c r="N9856" i="56"/>
  <c r="N9857" i="56"/>
  <c r="N9858" i="56"/>
  <c r="N9859" i="56"/>
  <c r="N9860" i="56"/>
  <c r="N9861" i="56"/>
  <c r="N9862" i="56"/>
  <c r="N9863" i="56"/>
  <c r="N9864" i="56"/>
  <c r="N9865" i="56"/>
  <c r="N9866" i="56"/>
  <c r="N9867" i="56"/>
  <c r="N9868" i="56"/>
  <c r="N9869" i="56"/>
  <c r="N9870" i="56"/>
  <c r="N9871" i="56"/>
  <c r="N9872" i="56"/>
  <c r="N9873" i="56"/>
  <c r="N9874" i="56"/>
  <c r="N9875" i="56"/>
  <c r="N9876" i="56"/>
  <c r="N9877" i="56"/>
  <c r="N9878" i="56"/>
  <c r="N9879" i="56"/>
  <c r="N9880" i="56"/>
  <c r="N9881" i="56"/>
  <c r="N9882" i="56"/>
  <c r="N9883" i="56"/>
  <c r="N9884" i="56"/>
  <c r="N9885" i="56"/>
  <c r="N9886" i="56"/>
  <c r="N9887" i="56"/>
  <c r="N9888" i="56"/>
  <c r="N9889" i="56"/>
  <c r="N9890" i="56"/>
  <c r="N9891" i="56"/>
  <c r="N9892" i="56"/>
  <c r="N9893" i="56"/>
  <c r="N9894" i="56"/>
  <c r="N9895" i="56"/>
  <c r="N9896" i="56"/>
  <c r="N9897" i="56"/>
  <c r="N9898" i="56"/>
  <c r="N9899" i="56"/>
  <c r="N9900" i="56"/>
  <c r="N9901" i="56"/>
  <c r="N9902" i="56"/>
  <c r="N9903" i="56"/>
  <c r="N9904" i="56"/>
  <c r="N9905" i="56"/>
  <c r="N9906" i="56"/>
  <c r="N9907" i="56"/>
  <c r="N9908" i="56"/>
  <c r="N9909" i="56"/>
  <c r="N9910" i="56"/>
  <c r="N9911" i="56"/>
  <c r="N9912" i="56"/>
  <c r="N9913" i="56"/>
  <c r="N9914" i="56"/>
  <c r="N9915" i="56"/>
  <c r="N9916" i="56"/>
  <c r="N9917" i="56"/>
  <c r="N9918" i="56"/>
  <c r="N9919" i="56"/>
  <c r="N9920" i="56"/>
  <c r="N9921" i="56"/>
  <c r="N9922" i="56"/>
  <c r="N9923" i="56"/>
  <c r="N9924" i="56"/>
  <c r="N9925" i="56"/>
  <c r="N9926" i="56"/>
  <c r="N9927" i="56"/>
  <c r="N9928" i="56"/>
  <c r="N9929" i="56"/>
  <c r="N9930" i="56"/>
  <c r="N9931" i="56"/>
  <c r="N9932" i="56"/>
  <c r="N9933" i="56"/>
  <c r="N9934" i="56"/>
  <c r="N9935" i="56"/>
  <c r="N9936" i="56"/>
  <c r="N9937" i="56"/>
  <c r="N9938" i="56"/>
  <c r="N9939" i="56"/>
  <c r="N9940" i="56"/>
  <c r="N9941" i="56"/>
  <c r="N9942" i="56"/>
  <c r="N9943" i="56"/>
  <c r="N9944" i="56"/>
  <c r="N9945" i="56"/>
  <c r="N9946" i="56"/>
  <c r="N9947" i="56"/>
  <c r="N9948" i="56"/>
  <c r="N9949" i="56"/>
  <c r="N9950" i="56"/>
  <c r="N9951" i="56"/>
  <c r="N9952" i="56"/>
  <c r="N9953" i="56"/>
  <c r="N9954" i="56"/>
  <c r="N9955" i="56"/>
  <c r="N9956" i="56"/>
  <c r="N9957" i="56"/>
  <c r="N9958" i="56"/>
  <c r="N9959" i="56"/>
  <c r="N9960" i="56"/>
  <c r="N9961" i="56"/>
  <c r="N9962" i="56"/>
  <c r="N9963" i="56"/>
  <c r="N9964" i="56"/>
  <c r="N9965" i="56"/>
  <c r="N9966" i="56"/>
  <c r="N9967" i="56"/>
  <c r="N9968" i="56"/>
  <c r="N9969" i="56"/>
  <c r="N9970" i="56"/>
  <c r="N9971" i="56"/>
  <c r="N9972" i="56"/>
  <c r="N9973" i="56"/>
  <c r="N9974" i="56"/>
  <c r="N9975" i="56"/>
  <c r="N9976" i="56"/>
  <c r="N9977" i="56"/>
  <c r="N9978" i="56"/>
  <c r="N9979" i="56"/>
  <c r="N9980" i="56"/>
  <c r="N9981" i="56"/>
  <c r="N9982" i="56"/>
  <c r="N9983" i="56"/>
  <c r="N9984" i="56"/>
  <c r="N9985" i="56"/>
  <c r="N9986" i="56"/>
  <c r="N9987" i="56"/>
  <c r="N9988" i="56"/>
  <c r="N9989" i="56"/>
  <c r="N9990" i="56"/>
  <c r="N9991" i="56"/>
  <c r="N9992" i="56"/>
  <c r="N9993" i="56"/>
  <c r="N9994" i="56"/>
  <c r="N9995" i="56"/>
  <c r="N9996" i="56"/>
  <c r="N9997" i="56"/>
  <c r="N9998" i="56"/>
  <c r="N9999" i="56"/>
  <c r="N10000" i="56"/>
  <c r="N10001" i="56"/>
  <c r="N10002" i="56"/>
  <c r="N10003" i="56"/>
  <c r="N10004" i="56"/>
  <c r="N10005" i="56"/>
  <c r="N10006" i="56"/>
  <c r="N10007" i="56"/>
  <c r="N10008" i="56"/>
  <c r="N10009" i="56"/>
  <c r="N10010" i="56"/>
  <c r="N10011" i="56"/>
  <c r="N10012" i="56"/>
  <c r="N10013" i="56"/>
  <c r="N10014" i="56"/>
  <c r="N10015" i="56"/>
  <c r="N10016" i="56"/>
  <c r="N10017" i="56"/>
  <c r="N10018" i="56"/>
  <c r="N10019" i="56"/>
  <c r="N10020" i="56"/>
  <c r="N10021" i="56"/>
  <c r="N10022" i="56"/>
  <c r="N10023" i="56"/>
  <c r="N10024" i="56"/>
  <c r="N10025" i="56"/>
  <c r="N10026" i="56"/>
  <c r="N10027" i="56"/>
  <c r="N10028" i="56"/>
  <c r="N10029" i="56"/>
  <c r="N10030" i="56"/>
  <c r="N10031" i="56"/>
  <c r="N10032" i="56"/>
  <c r="N10033" i="56"/>
  <c r="N10034" i="56"/>
  <c r="N10035" i="56"/>
  <c r="N10036" i="56"/>
  <c r="N10037" i="56"/>
  <c r="N10038" i="56"/>
  <c r="N10039" i="56"/>
  <c r="N10040" i="56"/>
  <c r="N10041" i="56"/>
  <c r="N10042" i="56"/>
  <c r="N10043" i="56"/>
  <c r="N10044" i="56"/>
  <c r="N10045" i="56"/>
  <c r="N10046" i="56"/>
  <c r="N10047" i="56"/>
  <c r="N10048" i="56"/>
  <c r="N10049" i="56"/>
  <c r="N10050" i="56"/>
  <c r="N10051" i="56"/>
  <c r="N10052" i="56"/>
  <c r="N10053" i="56"/>
  <c r="N10054" i="56"/>
  <c r="N10055" i="56"/>
  <c r="N10056" i="56"/>
  <c r="N10057" i="56"/>
  <c r="N10058" i="56"/>
  <c r="N10059" i="56"/>
  <c r="N10060" i="56"/>
  <c r="N10061" i="56"/>
  <c r="N10062" i="56"/>
  <c r="N10063" i="56"/>
  <c r="N10064" i="56"/>
  <c r="N10065" i="56"/>
  <c r="N10066" i="56"/>
  <c r="N10067" i="56"/>
  <c r="N10068" i="56"/>
  <c r="N10069" i="56"/>
  <c r="N10070" i="56"/>
  <c r="N10071" i="56"/>
  <c r="N10072" i="56"/>
  <c r="N10073" i="56"/>
  <c r="N10074" i="56"/>
  <c r="N10075" i="56"/>
  <c r="N10076" i="56"/>
  <c r="N10077" i="56"/>
  <c r="N10078" i="56"/>
  <c r="N10079" i="56"/>
  <c r="N10080" i="56"/>
  <c r="N10081" i="56"/>
  <c r="N10082" i="56"/>
  <c r="N10083" i="56"/>
  <c r="N10084" i="56"/>
  <c r="N10085" i="56"/>
  <c r="N10086" i="56"/>
  <c r="N10087" i="56"/>
  <c r="N10088" i="56"/>
  <c r="N10089" i="56"/>
  <c r="N10090" i="56"/>
  <c r="N10091" i="56"/>
  <c r="N10092" i="56"/>
  <c r="N10093" i="56"/>
  <c r="N10094" i="56"/>
  <c r="N10095" i="56"/>
  <c r="N10096" i="56"/>
  <c r="N10097" i="56"/>
  <c r="N10098" i="56"/>
  <c r="N10099" i="56"/>
  <c r="N10100" i="56"/>
  <c r="N10101" i="56"/>
  <c r="N10102" i="56"/>
  <c r="N10103" i="56"/>
  <c r="N10104" i="56"/>
  <c r="N10105" i="56"/>
  <c r="N10106" i="56"/>
  <c r="N10107" i="56"/>
  <c r="N10108" i="56"/>
  <c r="N10109" i="56"/>
  <c r="N10110" i="56"/>
  <c r="N10111" i="56"/>
  <c r="N10112" i="56"/>
  <c r="N10113" i="56"/>
  <c r="N10114" i="56"/>
  <c r="N10115" i="56"/>
  <c r="N10116" i="56"/>
  <c r="N10117" i="56"/>
  <c r="N10118" i="56"/>
  <c r="N10119" i="56"/>
  <c r="N10120" i="56"/>
  <c r="N10121" i="56"/>
  <c r="N10122" i="56"/>
  <c r="N10123" i="56"/>
  <c r="N10124" i="56"/>
  <c r="N10125" i="56"/>
  <c r="N10126" i="56"/>
  <c r="N10127" i="56"/>
  <c r="N10128" i="56"/>
  <c r="N10129" i="56"/>
  <c r="N10130" i="56"/>
  <c r="N10131" i="56"/>
  <c r="N10132" i="56"/>
  <c r="N10133" i="56"/>
  <c r="N10134" i="56"/>
  <c r="N10135" i="56"/>
  <c r="N10136" i="56"/>
  <c r="N10137" i="56"/>
  <c r="N10138" i="56"/>
  <c r="N10139" i="56"/>
  <c r="N10140" i="56"/>
  <c r="N10141" i="56"/>
  <c r="N10142" i="56"/>
  <c r="N10143" i="56"/>
  <c r="N10144" i="56"/>
  <c r="N10145" i="56"/>
  <c r="N10146" i="56"/>
  <c r="N10147" i="56"/>
  <c r="N10148" i="56"/>
  <c r="N10149" i="56"/>
  <c r="N10150" i="56"/>
  <c r="N10151" i="56"/>
  <c r="N10152" i="56"/>
  <c r="N10153" i="56"/>
  <c r="N10154" i="56"/>
  <c r="N10155" i="56"/>
  <c r="N10156" i="56"/>
  <c r="N10157" i="56"/>
  <c r="N10158" i="56"/>
  <c r="N10159" i="56"/>
  <c r="N10160" i="56"/>
  <c r="N10161" i="56"/>
  <c r="N10162" i="56"/>
  <c r="N10163" i="56"/>
  <c r="N10164" i="56"/>
  <c r="N10165" i="56"/>
  <c r="N10166" i="56"/>
  <c r="N10167" i="56"/>
  <c r="N10168" i="56"/>
  <c r="N10169" i="56"/>
  <c r="N10170" i="56"/>
  <c r="N10171" i="56"/>
  <c r="N10172" i="56"/>
  <c r="N10173" i="56"/>
  <c r="N10174" i="56"/>
  <c r="N10175" i="56"/>
  <c r="N10176" i="56"/>
  <c r="N10177" i="56"/>
  <c r="N10178" i="56"/>
  <c r="N10179" i="56"/>
  <c r="N10180" i="56"/>
  <c r="N10181" i="56"/>
  <c r="N10182" i="56"/>
  <c r="N10183" i="56"/>
  <c r="N10184" i="56"/>
  <c r="N10185" i="56"/>
  <c r="N10186" i="56"/>
  <c r="N10187" i="56"/>
  <c r="N10188" i="56"/>
  <c r="N10189" i="56"/>
  <c r="N10190" i="56"/>
  <c r="N10191" i="56"/>
  <c r="N10192" i="56"/>
  <c r="N10193" i="56"/>
  <c r="N10194" i="56"/>
  <c r="N10195" i="56"/>
  <c r="N10196" i="56"/>
  <c r="N10197" i="56"/>
  <c r="N10198" i="56"/>
  <c r="N10199" i="56"/>
  <c r="N10200" i="56"/>
  <c r="N10201" i="56"/>
  <c r="N10202" i="56"/>
  <c r="N10203" i="56"/>
  <c r="N10204" i="56"/>
  <c r="N10205" i="56"/>
  <c r="N10206" i="56"/>
  <c r="N10207" i="56"/>
  <c r="N10208" i="56"/>
  <c r="N10209" i="56"/>
  <c r="N10210" i="56"/>
  <c r="N10211" i="56"/>
  <c r="N10212" i="56"/>
  <c r="N10213" i="56"/>
  <c r="N10214" i="56"/>
  <c r="N10215" i="56"/>
  <c r="N10216" i="56"/>
  <c r="N10217" i="56"/>
  <c r="N10218" i="56"/>
  <c r="N10219" i="56"/>
  <c r="N10220" i="56"/>
  <c r="N10221" i="56"/>
  <c r="N10222" i="56"/>
  <c r="N10223" i="56"/>
  <c r="N10224" i="56"/>
  <c r="N10225" i="56"/>
  <c r="N10226" i="56"/>
  <c r="N10227" i="56"/>
  <c r="N10228" i="56"/>
  <c r="N10229" i="56"/>
  <c r="N10230" i="56"/>
  <c r="N10231" i="56"/>
  <c r="N10232" i="56"/>
  <c r="N10233" i="56"/>
  <c r="N10234" i="56"/>
  <c r="N10235" i="56"/>
  <c r="N10236" i="56"/>
  <c r="N10237" i="56"/>
  <c r="N10238" i="56"/>
  <c r="N10239" i="56"/>
  <c r="N10240" i="56"/>
  <c r="N10241" i="56"/>
  <c r="N10242" i="56"/>
  <c r="N10243" i="56"/>
  <c r="N10244" i="56"/>
  <c r="N10245" i="56"/>
  <c r="N10246" i="56"/>
  <c r="N10247" i="56"/>
  <c r="N10248" i="56"/>
  <c r="N10249" i="56"/>
  <c r="N10250" i="56"/>
  <c r="N10251" i="56"/>
  <c r="N10252" i="56"/>
  <c r="N10253" i="56"/>
  <c r="N10254" i="56"/>
  <c r="N10255" i="56"/>
  <c r="N10256" i="56"/>
  <c r="N10257" i="56"/>
  <c r="N10258" i="56"/>
  <c r="N10259" i="56"/>
  <c r="N10260" i="56"/>
  <c r="N10261" i="56"/>
  <c r="N10262" i="56"/>
  <c r="N10263" i="56"/>
  <c r="N10264" i="56"/>
  <c r="N10265" i="56"/>
  <c r="N10266" i="56"/>
  <c r="N10267" i="56"/>
  <c r="N10268" i="56"/>
  <c r="N10269" i="56"/>
  <c r="N10270" i="56"/>
  <c r="N10271" i="56"/>
  <c r="N10272" i="56"/>
  <c r="N10273" i="56"/>
  <c r="N10274" i="56"/>
  <c r="N10275" i="56"/>
  <c r="N10276" i="56"/>
  <c r="N10277" i="56"/>
  <c r="N10278" i="56"/>
  <c r="N10279" i="56"/>
  <c r="N10280" i="56"/>
  <c r="N10281" i="56"/>
  <c r="N10282" i="56"/>
  <c r="N10283" i="56"/>
  <c r="N10284" i="56"/>
  <c r="N10285" i="56"/>
  <c r="N10286" i="56"/>
  <c r="N10287" i="56"/>
  <c r="N10288" i="56"/>
  <c r="N10289" i="56"/>
  <c r="N10290" i="56"/>
  <c r="N10291" i="56"/>
  <c r="N10292" i="56"/>
  <c r="N10293" i="56"/>
  <c r="N10294" i="56"/>
  <c r="N10295" i="56"/>
  <c r="N10296" i="56"/>
  <c r="N10297" i="56"/>
  <c r="N10298" i="56"/>
  <c r="N10299" i="56"/>
  <c r="N10300" i="56"/>
  <c r="N10301" i="56"/>
  <c r="N10302" i="56"/>
  <c r="N10303" i="56"/>
  <c r="N10304" i="56"/>
  <c r="N10305" i="56"/>
  <c r="N10306" i="56"/>
  <c r="N10307" i="56"/>
  <c r="N10308" i="56"/>
  <c r="N10309" i="56"/>
  <c r="N10310" i="56"/>
  <c r="N10311" i="56"/>
  <c r="N10312" i="56"/>
  <c r="N10313" i="56"/>
  <c r="N10314" i="56"/>
  <c r="N10315" i="56"/>
  <c r="N10316" i="56"/>
  <c r="N10317" i="56"/>
  <c r="N10318" i="56"/>
  <c r="N10319" i="56"/>
  <c r="N10320" i="56"/>
  <c r="N10321" i="56"/>
  <c r="N10322" i="56"/>
  <c r="N10323" i="56"/>
  <c r="N10324" i="56"/>
  <c r="N10325" i="56"/>
  <c r="N10326" i="56"/>
  <c r="N10327" i="56"/>
  <c r="N10328" i="56"/>
  <c r="N10329" i="56"/>
  <c r="N10330" i="56"/>
  <c r="N10331" i="56"/>
  <c r="N10332" i="56"/>
  <c r="N10333" i="56"/>
  <c r="N10334" i="56"/>
  <c r="N10335" i="56"/>
  <c r="N10336" i="56"/>
  <c r="N10337" i="56"/>
  <c r="N10338" i="56"/>
  <c r="N10339" i="56"/>
  <c r="N10340" i="56"/>
  <c r="N10341" i="56"/>
  <c r="N10342" i="56"/>
  <c r="N10343" i="56"/>
  <c r="N10344" i="56"/>
  <c r="N10345" i="56"/>
  <c r="N10346" i="56"/>
  <c r="N10347" i="56"/>
  <c r="N10348" i="56"/>
  <c r="N10349" i="56"/>
  <c r="N10350" i="56"/>
  <c r="N10351" i="56"/>
  <c r="N10352" i="56"/>
  <c r="N10353" i="56"/>
  <c r="N10354" i="56"/>
  <c r="N10355" i="56"/>
  <c r="N10356" i="56"/>
  <c r="N10357" i="56"/>
  <c r="N10358" i="56"/>
  <c r="N10359" i="56"/>
  <c r="N10360" i="56"/>
  <c r="N10361" i="56"/>
  <c r="N10362" i="56"/>
  <c r="N10363" i="56"/>
  <c r="N10364" i="56"/>
  <c r="N10365" i="56"/>
  <c r="N10366" i="56"/>
  <c r="N10367" i="56"/>
  <c r="N10368" i="56"/>
  <c r="N10369" i="56"/>
  <c r="N10370" i="56"/>
  <c r="N10371" i="56"/>
  <c r="N10372" i="56"/>
  <c r="N10373" i="56"/>
  <c r="N10374" i="56"/>
  <c r="N10375" i="56"/>
  <c r="N10376" i="56"/>
  <c r="N10377" i="56"/>
  <c r="N10378" i="56"/>
  <c r="N10379" i="56"/>
  <c r="N10380" i="56"/>
  <c r="N10381" i="56"/>
  <c r="N10382" i="56"/>
  <c r="N10383" i="56"/>
  <c r="N10384" i="56"/>
  <c r="N10385" i="56"/>
  <c r="N10386" i="56"/>
  <c r="N10387" i="56"/>
  <c r="N10388" i="56"/>
  <c r="N10389" i="56"/>
  <c r="N10390" i="56"/>
  <c r="N10391" i="56"/>
  <c r="N10392" i="56"/>
  <c r="N10393" i="56"/>
  <c r="N10394" i="56"/>
  <c r="N10395" i="56"/>
  <c r="N10396" i="56"/>
  <c r="N10397" i="56"/>
  <c r="N10398" i="56"/>
  <c r="N10399" i="56"/>
  <c r="N10400" i="56"/>
  <c r="N10401" i="56"/>
  <c r="N10402" i="56"/>
  <c r="N10403" i="56"/>
  <c r="N10404" i="56"/>
  <c r="N10405" i="56"/>
  <c r="N10406" i="56"/>
  <c r="N10407" i="56"/>
  <c r="N10408" i="56"/>
  <c r="N10409" i="56"/>
  <c r="N10410" i="56"/>
  <c r="N10411" i="56"/>
  <c r="N10412" i="56"/>
  <c r="N10413" i="56"/>
  <c r="N10414" i="56"/>
  <c r="N10415" i="56"/>
  <c r="N10416" i="56"/>
  <c r="N10417" i="56"/>
  <c r="N10418" i="56"/>
  <c r="N10419" i="56"/>
  <c r="N10420" i="56"/>
  <c r="N10421" i="56"/>
  <c r="N10422" i="56"/>
  <c r="N10423" i="56"/>
  <c r="N10424" i="56"/>
  <c r="N10425" i="56"/>
  <c r="N10426" i="56"/>
  <c r="N10427" i="56"/>
  <c r="N10428" i="56"/>
  <c r="N10429" i="56"/>
  <c r="N10430" i="56"/>
  <c r="N10431" i="56"/>
  <c r="N10432" i="56"/>
  <c r="N10433" i="56"/>
  <c r="N10434" i="56"/>
  <c r="N10435" i="56"/>
  <c r="N10436" i="56"/>
  <c r="N10437" i="56"/>
  <c r="N10438" i="56"/>
  <c r="N10439" i="56"/>
  <c r="N10440" i="56"/>
  <c r="N10441" i="56"/>
  <c r="N10442" i="56"/>
  <c r="N10443" i="56"/>
  <c r="N10444" i="56"/>
  <c r="N10445" i="56"/>
  <c r="N10446" i="56"/>
  <c r="N10447" i="56"/>
  <c r="N10448" i="56"/>
  <c r="N10449" i="56"/>
  <c r="N10450" i="56"/>
  <c r="N10451" i="56"/>
  <c r="N10452" i="56"/>
  <c r="N10453" i="56"/>
  <c r="N10454" i="56"/>
  <c r="N10455" i="56"/>
  <c r="N10456" i="56"/>
  <c r="N10457" i="56"/>
  <c r="N10458" i="56"/>
  <c r="N10459" i="56"/>
  <c r="N10460" i="56"/>
  <c r="N10461" i="56"/>
  <c r="N10462" i="56"/>
  <c r="N10463" i="56"/>
  <c r="N10464" i="56"/>
  <c r="N10465" i="56"/>
  <c r="N10466" i="56"/>
  <c r="N10467" i="56"/>
  <c r="N10468" i="56"/>
  <c r="N10469" i="56"/>
  <c r="N10470" i="56"/>
  <c r="N10471" i="56"/>
  <c r="N10472" i="56"/>
  <c r="N10473" i="56"/>
  <c r="N10474" i="56"/>
  <c r="N10475" i="56"/>
  <c r="N10476" i="56"/>
  <c r="N10477" i="56"/>
  <c r="N10478" i="56"/>
  <c r="N10479" i="56"/>
  <c r="N10480" i="56"/>
  <c r="N10481" i="56"/>
  <c r="N10482" i="56"/>
  <c r="N10483" i="56"/>
  <c r="N10484" i="56"/>
  <c r="N10485" i="56"/>
  <c r="N10486" i="56"/>
  <c r="N10487" i="56"/>
  <c r="N10488" i="56"/>
  <c r="N10489" i="56"/>
  <c r="N10490" i="56"/>
  <c r="N10491" i="56"/>
  <c r="N10492" i="56"/>
  <c r="N10493" i="56"/>
  <c r="N10494" i="56"/>
  <c r="N10495" i="56"/>
  <c r="N10496" i="56"/>
  <c r="N10497" i="56"/>
  <c r="N10498" i="56"/>
  <c r="N10499" i="56"/>
  <c r="N10500" i="56"/>
  <c r="N10501" i="56"/>
  <c r="N10502" i="56"/>
  <c r="N10503" i="56"/>
  <c r="N10504" i="56"/>
  <c r="N10505" i="56"/>
  <c r="N10506" i="56"/>
  <c r="N10507" i="56"/>
  <c r="N10508" i="56"/>
  <c r="N10509" i="56"/>
  <c r="N10510" i="56"/>
  <c r="N10511" i="56"/>
  <c r="N10512" i="56"/>
  <c r="N10513" i="56"/>
  <c r="N10514" i="56"/>
  <c r="N10515" i="56"/>
  <c r="N10516" i="56"/>
  <c r="N10517" i="56"/>
  <c r="N10518" i="56"/>
  <c r="N10519" i="56"/>
  <c r="N10520" i="56"/>
  <c r="N10521" i="56"/>
  <c r="N10522" i="56"/>
  <c r="N10523" i="56"/>
  <c r="N10524" i="56"/>
  <c r="N10525" i="56"/>
  <c r="N10526" i="56"/>
  <c r="N10527" i="56"/>
  <c r="N10528" i="56"/>
  <c r="N10529" i="56"/>
  <c r="N10530" i="56"/>
  <c r="N10531" i="56"/>
  <c r="N10532" i="56"/>
  <c r="N10533" i="56"/>
  <c r="N10534" i="56"/>
  <c r="N10535" i="56"/>
  <c r="N10536" i="56"/>
  <c r="N10537" i="56"/>
  <c r="N10538" i="56"/>
  <c r="N10539" i="56"/>
  <c r="N10540" i="56"/>
  <c r="N10541" i="56"/>
  <c r="N10542" i="56"/>
  <c r="N10543" i="56"/>
  <c r="N10544" i="56"/>
  <c r="N10545" i="56"/>
  <c r="N10546" i="56"/>
  <c r="N10547" i="56"/>
  <c r="N10548" i="56"/>
  <c r="N10549" i="56"/>
  <c r="N10550" i="56"/>
  <c r="N10551" i="56"/>
  <c r="N10552" i="56"/>
  <c r="N10553" i="56"/>
  <c r="N10554" i="56"/>
  <c r="N10555" i="56"/>
  <c r="N10556" i="56"/>
  <c r="N10557" i="56"/>
  <c r="N10558" i="56"/>
  <c r="N10559" i="56"/>
  <c r="N10560" i="56"/>
  <c r="N10561" i="56"/>
  <c r="N10562" i="56"/>
  <c r="N10563" i="56"/>
  <c r="N10564" i="56"/>
  <c r="N10565" i="56"/>
  <c r="N10566" i="56"/>
  <c r="N10567" i="56"/>
  <c r="N10568" i="56"/>
  <c r="N10569" i="56"/>
  <c r="N10570" i="56"/>
  <c r="N10571" i="56"/>
  <c r="N10572" i="56"/>
  <c r="N10573" i="56"/>
  <c r="N10574" i="56"/>
  <c r="N10575" i="56"/>
  <c r="N10576" i="56"/>
  <c r="N10577" i="56"/>
  <c r="N10578" i="56"/>
  <c r="N10579" i="56"/>
  <c r="N10580" i="56"/>
  <c r="N10581" i="56"/>
  <c r="N10582" i="56"/>
  <c r="N10583" i="56"/>
  <c r="N10584" i="56"/>
  <c r="N10585" i="56"/>
  <c r="N10586" i="56"/>
  <c r="N10587" i="56"/>
  <c r="N10588" i="56"/>
  <c r="N10589" i="56"/>
  <c r="N10590" i="56"/>
  <c r="N10591" i="56"/>
  <c r="N10592" i="56"/>
  <c r="N10593" i="56"/>
  <c r="N10594" i="56"/>
  <c r="N10595" i="56"/>
  <c r="N10596" i="56"/>
  <c r="N10597" i="56"/>
  <c r="N10598" i="56"/>
  <c r="N10599" i="56"/>
  <c r="N10600" i="56"/>
  <c r="N10601" i="56"/>
  <c r="N10602" i="56"/>
  <c r="N10603" i="56"/>
  <c r="N10604" i="56"/>
  <c r="N10605" i="56"/>
  <c r="N10606" i="56"/>
  <c r="N10607" i="56"/>
  <c r="N10608" i="56"/>
  <c r="N10609" i="56"/>
  <c r="N10610" i="56"/>
  <c r="N10611" i="56"/>
  <c r="N10612" i="56"/>
  <c r="N10613" i="56"/>
  <c r="N10614" i="56"/>
  <c r="N10615" i="56"/>
  <c r="N10616" i="56"/>
  <c r="N10617" i="56"/>
  <c r="N10618" i="56"/>
  <c r="N10619" i="56"/>
  <c r="N10620" i="56"/>
  <c r="N10621" i="56"/>
  <c r="N10622" i="56"/>
  <c r="N10623" i="56"/>
  <c r="N10624" i="56"/>
  <c r="N10625" i="56"/>
  <c r="N10626" i="56"/>
  <c r="N10627" i="56"/>
  <c r="N10628" i="56"/>
  <c r="N10629" i="56"/>
  <c r="N10630" i="56"/>
  <c r="N10631" i="56"/>
  <c r="N10632" i="56"/>
  <c r="N10633" i="56"/>
  <c r="N10634" i="56"/>
  <c r="N10635" i="56"/>
  <c r="N10636" i="56"/>
  <c r="N10637" i="56"/>
  <c r="N10638" i="56"/>
  <c r="N10639" i="56"/>
  <c r="N10640" i="56"/>
  <c r="N10641" i="56"/>
  <c r="N10642" i="56"/>
  <c r="N10643" i="56"/>
  <c r="N10644" i="56"/>
  <c r="N10645" i="56"/>
  <c r="N10646" i="56"/>
  <c r="N10647" i="56"/>
  <c r="N10648" i="56"/>
  <c r="N10649" i="56"/>
  <c r="N10650" i="56"/>
  <c r="N10651" i="56"/>
  <c r="N10652" i="56"/>
  <c r="N10653" i="56"/>
  <c r="N10654" i="56"/>
  <c r="N10655" i="56"/>
  <c r="N10656" i="56"/>
  <c r="N10657" i="56"/>
  <c r="N10658" i="56"/>
  <c r="N10659" i="56"/>
  <c r="N10660" i="56"/>
  <c r="N10661" i="56"/>
  <c r="N10662" i="56"/>
  <c r="N10663" i="56"/>
  <c r="N10664" i="56"/>
  <c r="N10665" i="56"/>
  <c r="N10666" i="56"/>
  <c r="N10667" i="56"/>
  <c r="N10668" i="56"/>
  <c r="N10669" i="56"/>
  <c r="N10670" i="56"/>
  <c r="N10671" i="56"/>
  <c r="N10672" i="56"/>
  <c r="N10673" i="56"/>
  <c r="N10674" i="56"/>
  <c r="N10675" i="56"/>
  <c r="N10676" i="56"/>
  <c r="N10677" i="56"/>
  <c r="N10678" i="56"/>
  <c r="N10679" i="56"/>
  <c r="N10680" i="56"/>
  <c r="N10681" i="56"/>
  <c r="N10682" i="56"/>
  <c r="N10683" i="56"/>
  <c r="N10684" i="56"/>
  <c r="N10685" i="56"/>
  <c r="N10686" i="56"/>
  <c r="N10687" i="56"/>
  <c r="N10688" i="56"/>
  <c r="N10689" i="56"/>
  <c r="N10690" i="56"/>
  <c r="N10691" i="56"/>
  <c r="N10692" i="56"/>
  <c r="N10693" i="56"/>
  <c r="N10694" i="56"/>
  <c r="N10695" i="56"/>
  <c r="N10696" i="56"/>
  <c r="N10697" i="56"/>
  <c r="N10698" i="56"/>
  <c r="N10699" i="56"/>
  <c r="N10700" i="56"/>
  <c r="N10701" i="56"/>
  <c r="N10702" i="56"/>
  <c r="N10703" i="56"/>
  <c r="N10704" i="56"/>
  <c r="N10705" i="56"/>
  <c r="N10706" i="56"/>
  <c r="N10707" i="56"/>
  <c r="N10708" i="56"/>
  <c r="N10709" i="56"/>
  <c r="N10710" i="56"/>
  <c r="N10711" i="56"/>
  <c r="N10712" i="56"/>
  <c r="N10713" i="56"/>
  <c r="N10714" i="56"/>
  <c r="N10715" i="56"/>
  <c r="N10716" i="56"/>
  <c r="N10717" i="56"/>
  <c r="N10718" i="56"/>
  <c r="N10719" i="56"/>
  <c r="N10720" i="56"/>
  <c r="N10721" i="56"/>
  <c r="N10722" i="56"/>
  <c r="N10723" i="56"/>
  <c r="N10724" i="56"/>
  <c r="N10725" i="56"/>
  <c r="N10726" i="56"/>
  <c r="N10727" i="56"/>
  <c r="N10728" i="56"/>
  <c r="N10729" i="56"/>
  <c r="N10730" i="56"/>
  <c r="N10731" i="56"/>
  <c r="N10732" i="56"/>
  <c r="N10733" i="56"/>
  <c r="N10734" i="56"/>
  <c r="N10735" i="56"/>
  <c r="N10736" i="56"/>
  <c r="N10737" i="56"/>
  <c r="N10738" i="56"/>
  <c r="N10739" i="56"/>
  <c r="N10740" i="56"/>
  <c r="N10741" i="56"/>
  <c r="N10742" i="56"/>
  <c r="N10743" i="56"/>
  <c r="N10744" i="56"/>
  <c r="N10745" i="56"/>
  <c r="N10746" i="56"/>
  <c r="N10747" i="56"/>
  <c r="N10748" i="56"/>
  <c r="N10749" i="56"/>
  <c r="N10750" i="56"/>
  <c r="N10751" i="56"/>
  <c r="N10752" i="56"/>
  <c r="N10753" i="56"/>
  <c r="N10754" i="56"/>
  <c r="N10755" i="56"/>
  <c r="N10756" i="56"/>
  <c r="N10757" i="56"/>
  <c r="N10758" i="56"/>
  <c r="N10759" i="56"/>
  <c r="N10760" i="56"/>
  <c r="N10761" i="56"/>
  <c r="N10762" i="56"/>
  <c r="N10763" i="56"/>
  <c r="N10764" i="56"/>
  <c r="N10765" i="56"/>
  <c r="N10766" i="56"/>
  <c r="N10767" i="56"/>
  <c r="N10768" i="56"/>
  <c r="N10769" i="56"/>
  <c r="N10770" i="56"/>
  <c r="N10771" i="56"/>
  <c r="N10772" i="56"/>
  <c r="N10773" i="56"/>
  <c r="N10774" i="56"/>
  <c r="N10775" i="56"/>
  <c r="N10776" i="56"/>
  <c r="N10777" i="56"/>
  <c r="N10778" i="56"/>
  <c r="N10779" i="56"/>
  <c r="N10780" i="56"/>
  <c r="N10781" i="56"/>
  <c r="N10782" i="56"/>
  <c r="N10783" i="56"/>
  <c r="N10784" i="56"/>
  <c r="N10785" i="56"/>
  <c r="N10786" i="56"/>
  <c r="N10787" i="56"/>
  <c r="N10788" i="56"/>
  <c r="N10789" i="56"/>
  <c r="N10790" i="56"/>
  <c r="N10791" i="56"/>
  <c r="N10792" i="56"/>
  <c r="N10793" i="56"/>
  <c r="N10794" i="56"/>
  <c r="N10795" i="56"/>
  <c r="N10796" i="56"/>
  <c r="N10797" i="56"/>
  <c r="N10798" i="56"/>
  <c r="N10799" i="56"/>
  <c r="N10800" i="56"/>
  <c r="N10801" i="56"/>
  <c r="N10802" i="56"/>
  <c r="N10803" i="56"/>
  <c r="N10804" i="56"/>
  <c r="N10805" i="56"/>
  <c r="N10806" i="56"/>
  <c r="N10807" i="56"/>
  <c r="N10808" i="56"/>
  <c r="N10809" i="56"/>
  <c r="N10810" i="56"/>
  <c r="N10811" i="56"/>
  <c r="N10812" i="56"/>
  <c r="N10813" i="56"/>
  <c r="N10814" i="56"/>
  <c r="N10815" i="56"/>
  <c r="N10816" i="56"/>
  <c r="N10817" i="56"/>
  <c r="N10818" i="56"/>
  <c r="N10819" i="56"/>
  <c r="N10820" i="56"/>
  <c r="N10821" i="56"/>
  <c r="N10822" i="56"/>
  <c r="N10823" i="56"/>
  <c r="N10824" i="56"/>
  <c r="N10825" i="56"/>
  <c r="N10826" i="56"/>
  <c r="N10827" i="56"/>
  <c r="N10828" i="56"/>
  <c r="N10829" i="56"/>
  <c r="N10830" i="56"/>
  <c r="N10831" i="56"/>
  <c r="N10832" i="56"/>
  <c r="N10833" i="56"/>
  <c r="N10834" i="56"/>
  <c r="N10835" i="56"/>
  <c r="N10836" i="56"/>
  <c r="N10837" i="56"/>
  <c r="N10838" i="56"/>
  <c r="N10839" i="56"/>
  <c r="N10840" i="56"/>
  <c r="N10841" i="56"/>
  <c r="N10842" i="56"/>
  <c r="N10843" i="56"/>
  <c r="N10844" i="56"/>
  <c r="N10845" i="56"/>
  <c r="N10846" i="56"/>
  <c r="N10847" i="56"/>
  <c r="N10848" i="56"/>
  <c r="N10849" i="56"/>
  <c r="N10850" i="56"/>
  <c r="N10851" i="56"/>
  <c r="N10852" i="56"/>
  <c r="N10853" i="56"/>
  <c r="N10854" i="56"/>
  <c r="N10855" i="56"/>
  <c r="N10856" i="56"/>
  <c r="N10857" i="56"/>
  <c r="N10858" i="56"/>
  <c r="N10859" i="56"/>
  <c r="N10860" i="56"/>
  <c r="N10861" i="56"/>
  <c r="N10862" i="56"/>
  <c r="N10863" i="56"/>
  <c r="N10864" i="56"/>
  <c r="N10865" i="56"/>
  <c r="N10866" i="56"/>
  <c r="N10867" i="56"/>
  <c r="N10868" i="56"/>
  <c r="N10869" i="56"/>
  <c r="N10870" i="56"/>
  <c r="N10871" i="56"/>
  <c r="N10872" i="56"/>
  <c r="N10873" i="56"/>
  <c r="N10874" i="56"/>
  <c r="N10875" i="56"/>
  <c r="N10876" i="56"/>
  <c r="N10877" i="56"/>
  <c r="N10878" i="56"/>
  <c r="N10879" i="56"/>
  <c r="N10880" i="56"/>
  <c r="N10881" i="56"/>
  <c r="N10882" i="56"/>
  <c r="N10883" i="56"/>
  <c r="N10884" i="56"/>
  <c r="N10885" i="56"/>
  <c r="N10886" i="56"/>
  <c r="N10887" i="56"/>
  <c r="N10888" i="56"/>
  <c r="N10889" i="56"/>
  <c r="N10890" i="56"/>
  <c r="N10891" i="56"/>
  <c r="N10892" i="56"/>
  <c r="N10893" i="56"/>
  <c r="N10894" i="56"/>
  <c r="N10895" i="56"/>
  <c r="N10896" i="56"/>
  <c r="N10897" i="56"/>
  <c r="N10898" i="56"/>
  <c r="N10899" i="56"/>
  <c r="N10900" i="56"/>
  <c r="N10901" i="56"/>
  <c r="N10902" i="56"/>
  <c r="N10903" i="56"/>
  <c r="N10904" i="56"/>
  <c r="N10905" i="56"/>
  <c r="N10906" i="56"/>
  <c r="N10907" i="56"/>
  <c r="N10908" i="56"/>
  <c r="N10909" i="56"/>
  <c r="N10910" i="56"/>
  <c r="N10911" i="56"/>
  <c r="N10912" i="56"/>
  <c r="N10913" i="56"/>
  <c r="N10914" i="56"/>
  <c r="N10915" i="56"/>
  <c r="N10916" i="56"/>
  <c r="N10917" i="56"/>
  <c r="N10918" i="56"/>
  <c r="N10919" i="56"/>
  <c r="N10920" i="56"/>
  <c r="N10921" i="56"/>
  <c r="N10922" i="56"/>
  <c r="N10923" i="56"/>
  <c r="N10924" i="56"/>
  <c r="N10925" i="56"/>
  <c r="N10926" i="56"/>
  <c r="N10927" i="56"/>
  <c r="N10928" i="56"/>
  <c r="N10929" i="56"/>
  <c r="N10930" i="56"/>
  <c r="N10931" i="56"/>
  <c r="N10932" i="56"/>
  <c r="N10933" i="56"/>
  <c r="N10934" i="56"/>
  <c r="N10935" i="56"/>
  <c r="N10936" i="56"/>
  <c r="N10937" i="56"/>
  <c r="N10938" i="56"/>
  <c r="N10939" i="56"/>
  <c r="N10940" i="56"/>
  <c r="N10941" i="56"/>
  <c r="N10942" i="56"/>
  <c r="N10943" i="56"/>
  <c r="N10944" i="56"/>
  <c r="N10945" i="56"/>
  <c r="N10946" i="56"/>
  <c r="N10947" i="56"/>
  <c r="N10948" i="56"/>
  <c r="N10949" i="56"/>
  <c r="N10950" i="56"/>
  <c r="N10951" i="56"/>
  <c r="N10952" i="56"/>
  <c r="N10953" i="56"/>
  <c r="N10954" i="56"/>
  <c r="N10955" i="56"/>
  <c r="N10956" i="56"/>
  <c r="N10957" i="56"/>
  <c r="N10958" i="56"/>
  <c r="N10959" i="56"/>
  <c r="N10960" i="56"/>
  <c r="N10961" i="56"/>
  <c r="N10962" i="56"/>
  <c r="N10963" i="56"/>
  <c r="N10964" i="56"/>
  <c r="N10965" i="56"/>
  <c r="N10966" i="56"/>
  <c r="N10967" i="56"/>
  <c r="N10968" i="56"/>
  <c r="N10969" i="56"/>
  <c r="N10970" i="56"/>
  <c r="N10971" i="56"/>
  <c r="N10972" i="56"/>
  <c r="N10973" i="56"/>
  <c r="N10974" i="56"/>
  <c r="N10975" i="56"/>
  <c r="N10976" i="56"/>
  <c r="N10977" i="56"/>
  <c r="N10978" i="56"/>
  <c r="N10979" i="56"/>
  <c r="N10980" i="56"/>
  <c r="N10981" i="56"/>
  <c r="N10982" i="56"/>
  <c r="N10983" i="56"/>
  <c r="N10984" i="56"/>
  <c r="N10985" i="56"/>
  <c r="N10986" i="56"/>
  <c r="N10987" i="56"/>
  <c r="N10988" i="56"/>
  <c r="N10989" i="56"/>
  <c r="N10990" i="56"/>
  <c r="N10991" i="56"/>
  <c r="N10992" i="56"/>
  <c r="N10993" i="56"/>
  <c r="N10994" i="56"/>
  <c r="N10995" i="56"/>
  <c r="N10996" i="56"/>
  <c r="N10997" i="56"/>
  <c r="N10998" i="56"/>
  <c r="N10999" i="56"/>
  <c r="N11000" i="56"/>
  <c r="N11001" i="56"/>
  <c r="N11002" i="56"/>
  <c r="N11003" i="56"/>
  <c r="N11004" i="56"/>
  <c r="N11005" i="56"/>
  <c r="N11006" i="56"/>
  <c r="N11007" i="56"/>
  <c r="N11008" i="56"/>
  <c r="N11009" i="56"/>
  <c r="N11010" i="56"/>
  <c r="N11011" i="56"/>
  <c r="N11012" i="56"/>
  <c r="N11013" i="56"/>
  <c r="N11014" i="56"/>
  <c r="N11015" i="56"/>
  <c r="N11016" i="56"/>
  <c r="N11017" i="56"/>
  <c r="N11018" i="56"/>
  <c r="N11019" i="56"/>
  <c r="N11020" i="56"/>
  <c r="N11021" i="56"/>
  <c r="N11022" i="56"/>
  <c r="N11023" i="56"/>
  <c r="N11024" i="56"/>
  <c r="N11025" i="56"/>
  <c r="N11026" i="56"/>
  <c r="N11027" i="56"/>
  <c r="N11028" i="56"/>
  <c r="N11029" i="56"/>
  <c r="N11030" i="56"/>
  <c r="N11031" i="56"/>
  <c r="N11032" i="56"/>
  <c r="N11033" i="56"/>
  <c r="N11034" i="56"/>
  <c r="N11035" i="56"/>
  <c r="N11036" i="56"/>
  <c r="N11037" i="56"/>
  <c r="N11038" i="56"/>
  <c r="N11039" i="56"/>
  <c r="N11040" i="56"/>
  <c r="N11041" i="56"/>
  <c r="N11042" i="56"/>
  <c r="N11043" i="56"/>
  <c r="N11044" i="56"/>
  <c r="N11045" i="56"/>
  <c r="N11046" i="56"/>
  <c r="N11047" i="56"/>
  <c r="N11048" i="56"/>
  <c r="N11049" i="56"/>
  <c r="N11050" i="56"/>
  <c r="N11051" i="56"/>
  <c r="N11052" i="56"/>
  <c r="N11053" i="56"/>
  <c r="N11054" i="56"/>
  <c r="N11055" i="56"/>
  <c r="N11056" i="56"/>
  <c r="N11057" i="56"/>
  <c r="N11058" i="56"/>
  <c r="N11059" i="56"/>
  <c r="N11060" i="56"/>
  <c r="N11061" i="56"/>
  <c r="N11062" i="56"/>
  <c r="N11063" i="56"/>
  <c r="N11064" i="56"/>
  <c r="N11065" i="56"/>
  <c r="N11066" i="56"/>
  <c r="N11067" i="56"/>
  <c r="N11068" i="56"/>
  <c r="N11069" i="56"/>
  <c r="N11070" i="56"/>
  <c r="N11071" i="56"/>
  <c r="N11072" i="56"/>
  <c r="N11073" i="56"/>
  <c r="N11074" i="56"/>
  <c r="N11075" i="56"/>
  <c r="N11076" i="56"/>
  <c r="N11077" i="56"/>
  <c r="N11078" i="56"/>
  <c r="N11079" i="56"/>
  <c r="N11080" i="56"/>
  <c r="N11081" i="56"/>
  <c r="N11082" i="56"/>
  <c r="N11083" i="56"/>
  <c r="N11084" i="56"/>
  <c r="N11085" i="56"/>
  <c r="N11086" i="56"/>
  <c r="N11087" i="56"/>
  <c r="N11088" i="56"/>
  <c r="N11089" i="56"/>
  <c r="N11090" i="56"/>
  <c r="N11091" i="56"/>
  <c r="N11092" i="56"/>
  <c r="N11093" i="56"/>
  <c r="N11094" i="56"/>
  <c r="N11095" i="56"/>
  <c r="N11096" i="56"/>
  <c r="N11097" i="56"/>
  <c r="N11098" i="56"/>
  <c r="N11099" i="56"/>
  <c r="N11100" i="56"/>
  <c r="N11101" i="56"/>
  <c r="N11102" i="56"/>
  <c r="N11103" i="56"/>
  <c r="N11104" i="56"/>
  <c r="N11105" i="56"/>
  <c r="N11106" i="56"/>
  <c r="N11107" i="56"/>
  <c r="N11108" i="56"/>
  <c r="N11109" i="56"/>
  <c r="N11110" i="56"/>
  <c r="N11111" i="56"/>
  <c r="N11112" i="56"/>
  <c r="N11113" i="56"/>
  <c r="N11114" i="56"/>
  <c r="N11115" i="56"/>
  <c r="N11116" i="56"/>
  <c r="N11117" i="56"/>
  <c r="N11118" i="56"/>
  <c r="N11119" i="56"/>
  <c r="N11120" i="56"/>
  <c r="N11121" i="56"/>
  <c r="N11122" i="56"/>
  <c r="N11123" i="56"/>
  <c r="N11124" i="56"/>
  <c r="N11125" i="56"/>
  <c r="N11126" i="56"/>
  <c r="N11127" i="56"/>
  <c r="N11128" i="56"/>
  <c r="N11129" i="56"/>
  <c r="N11130" i="56"/>
  <c r="N11131" i="56"/>
  <c r="N11132" i="56"/>
  <c r="N11133" i="56"/>
  <c r="N11134" i="56"/>
  <c r="N11135" i="56"/>
  <c r="N11136" i="56"/>
  <c r="N11137" i="56"/>
  <c r="N11138" i="56"/>
  <c r="N11139" i="56"/>
  <c r="N11140" i="56"/>
  <c r="N11141" i="56"/>
  <c r="N11142" i="56"/>
  <c r="N11143" i="56"/>
  <c r="N11144" i="56"/>
  <c r="N11145" i="56"/>
  <c r="N11146" i="56"/>
  <c r="N11147" i="56"/>
  <c r="N11148" i="56"/>
  <c r="N11149" i="56"/>
  <c r="N11150" i="56"/>
  <c r="N11151" i="56"/>
  <c r="N11152" i="56"/>
  <c r="N11153" i="56"/>
  <c r="N11154" i="56"/>
  <c r="N11155" i="56"/>
  <c r="N11156" i="56"/>
  <c r="N11157" i="56"/>
  <c r="N11158" i="56"/>
  <c r="N11159" i="56"/>
  <c r="N11160" i="56"/>
  <c r="N11161" i="56"/>
  <c r="N11162" i="56"/>
  <c r="N11163" i="56"/>
  <c r="N11164" i="56"/>
  <c r="N11165" i="56"/>
  <c r="N11166" i="56"/>
  <c r="N11167" i="56"/>
  <c r="N11168" i="56"/>
  <c r="N11169" i="56"/>
  <c r="N11170" i="56"/>
  <c r="N11171" i="56"/>
  <c r="N11172" i="56"/>
  <c r="N11173" i="56"/>
  <c r="N11174" i="56"/>
  <c r="N11175" i="56"/>
  <c r="N11176" i="56"/>
  <c r="N11177" i="56"/>
  <c r="N11178" i="56"/>
  <c r="N11179" i="56"/>
  <c r="N11180" i="56"/>
  <c r="N11181" i="56"/>
  <c r="N11182" i="56"/>
  <c r="N11183" i="56"/>
  <c r="N11184" i="56"/>
  <c r="N11185" i="56"/>
  <c r="N11186" i="56"/>
  <c r="N11187" i="56"/>
  <c r="N11188" i="56"/>
  <c r="N11189" i="56"/>
  <c r="N11190" i="56"/>
  <c r="N11191" i="56"/>
  <c r="N11192" i="56"/>
  <c r="N11193" i="56"/>
  <c r="N11194" i="56"/>
  <c r="N11195" i="56"/>
  <c r="N11196" i="56"/>
  <c r="N11197" i="56"/>
  <c r="N11198" i="56"/>
  <c r="N11199" i="56"/>
  <c r="N11200" i="56"/>
  <c r="N11201" i="56"/>
  <c r="N11202" i="56"/>
  <c r="N11203" i="56"/>
  <c r="N11204" i="56"/>
  <c r="N11205" i="56"/>
  <c r="N11206" i="56"/>
  <c r="N11207" i="56"/>
  <c r="N11208" i="56"/>
  <c r="N11209" i="56"/>
  <c r="N11210" i="56"/>
  <c r="N11211" i="56"/>
  <c r="N11212" i="56"/>
  <c r="N11213" i="56"/>
  <c r="N11214" i="56"/>
  <c r="N11215" i="56"/>
  <c r="N11216" i="56"/>
  <c r="N11217" i="56"/>
  <c r="N11218" i="56"/>
  <c r="N11219" i="56"/>
  <c r="N11220" i="56"/>
  <c r="N11221" i="56"/>
  <c r="N11222" i="56"/>
  <c r="N11223" i="56"/>
  <c r="N11224" i="56"/>
  <c r="N11225" i="56"/>
  <c r="N11226" i="56"/>
  <c r="N11227" i="56"/>
  <c r="N11228" i="56"/>
  <c r="N11229" i="56"/>
  <c r="N11230" i="56"/>
  <c r="N11231" i="56"/>
  <c r="N11232" i="56"/>
  <c r="N11233" i="56"/>
  <c r="N11234" i="56"/>
  <c r="N11235" i="56"/>
  <c r="N11236" i="56"/>
  <c r="N11237" i="56"/>
  <c r="N11238" i="56"/>
  <c r="N11239" i="56"/>
  <c r="N11240" i="56"/>
  <c r="N11241" i="56"/>
  <c r="N11242" i="56"/>
  <c r="N11243" i="56"/>
  <c r="N11244" i="56"/>
  <c r="N11245" i="56"/>
  <c r="N11246" i="56"/>
  <c r="N11247" i="56"/>
  <c r="N11248" i="56"/>
  <c r="N11249" i="56"/>
  <c r="N11250" i="56"/>
  <c r="N11251" i="56"/>
  <c r="N11252" i="56"/>
  <c r="N11253" i="56"/>
  <c r="N11254" i="56"/>
  <c r="N11255" i="56"/>
  <c r="N11256" i="56"/>
  <c r="N11257" i="56"/>
  <c r="N11258" i="56"/>
  <c r="N11259" i="56"/>
  <c r="N11260" i="56"/>
  <c r="N11261" i="56"/>
  <c r="N11262" i="56"/>
  <c r="N11263" i="56"/>
  <c r="N11264" i="56"/>
  <c r="N11265" i="56"/>
  <c r="N11266" i="56"/>
  <c r="N11267" i="56"/>
  <c r="N11268" i="56"/>
  <c r="N11269" i="56"/>
  <c r="N11270" i="56"/>
  <c r="N11271" i="56"/>
  <c r="N11272" i="56"/>
  <c r="N11273" i="56"/>
  <c r="N11274" i="56"/>
  <c r="N11275" i="56"/>
  <c r="N11276" i="56"/>
  <c r="N11277" i="56"/>
  <c r="N11278" i="56"/>
  <c r="N11279" i="56"/>
  <c r="N11280" i="56"/>
  <c r="N11281" i="56"/>
  <c r="N11282" i="56"/>
  <c r="N11283" i="56"/>
  <c r="N11284" i="56"/>
  <c r="N11285" i="56"/>
  <c r="N11286" i="56"/>
  <c r="N11287" i="56"/>
  <c r="N11288" i="56"/>
  <c r="N11289" i="56"/>
  <c r="N11290" i="56"/>
  <c r="N11291" i="56"/>
  <c r="N11292" i="56"/>
  <c r="N11293" i="56"/>
  <c r="N11294" i="56"/>
  <c r="N11295" i="56"/>
  <c r="N11296" i="56"/>
  <c r="N11297" i="56"/>
  <c r="N11298" i="56"/>
  <c r="N11299" i="56"/>
  <c r="N11300" i="56"/>
  <c r="N11301" i="56"/>
  <c r="N11302" i="56"/>
  <c r="N11303" i="56"/>
  <c r="N11304" i="56"/>
  <c r="N11305" i="56"/>
  <c r="N11306" i="56"/>
  <c r="N11307" i="56"/>
  <c r="N11308" i="56"/>
  <c r="N11309" i="56"/>
  <c r="N11310" i="56"/>
  <c r="N11311" i="56"/>
  <c r="N11312" i="56"/>
  <c r="N11313" i="56"/>
  <c r="N11314" i="56"/>
  <c r="N11315" i="56"/>
  <c r="N11316" i="56"/>
  <c r="N11317" i="56"/>
  <c r="N11318" i="56"/>
  <c r="N11319" i="56"/>
  <c r="N11320" i="56"/>
  <c r="N11321" i="56"/>
  <c r="N11322" i="56"/>
  <c r="N11323" i="56"/>
  <c r="N11324" i="56"/>
  <c r="N11325" i="56"/>
  <c r="N11326" i="56"/>
  <c r="N11327" i="56"/>
  <c r="N11328" i="56"/>
  <c r="N11329" i="56"/>
  <c r="N11330" i="56"/>
  <c r="N11331" i="56"/>
  <c r="N11332" i="56"/>
  <c r="N11333" i="56"/>
  <c r="N11334" i="56"/>
  <c r="N11335" i="56"/>
  <c r="N11336" i="56"/>
  <c r="N11337" i="56"/>
  <c r="N11338" i="56"/>
  <c r="N11339" i="56"/>
  <c r="N11340" i="56"/>
  <c r="N11341" i="56"/>
  <c r="N11342" i="56"/>
  <c r="N11343" i="56"/>
  <c r="N11344" i="56"/>
  <c r="N11345" i="56"/>
  <c r="N11346" i="56"/>
  <c r="N11347" i="56"/>
  <c r="N11348" i="56"/>
  <c r="N11349" i="56"/>
  <c r="N11350" i="56"/>
  <c r="N11351" i="56"/>
  <c r="N11352" i="56"/>
  <c r="N11353" i="56"/>
  <c r="N11354" i="56"/>
  <c r="N11355" i="56"/>
  <c r="N11356" i="56"/>
  <c r="N11357" i="56"/>
  <c r="N11358" i="56"/>
  <c r="N11359" i="56"/>
  <c r="N11360" i="56"/>
  <c r="N11361" i="56"/>
  <c r="N11362" i="56"/>
  <c r="N11363" i="56"/>
  <c r="N11364" i="56"/>
  <c r="N11365" i="56"/>
  <c r="N11366" i="56"/>
  <c r="N11367" i="56"/>
  <c r="N11368" i="56"/>
  <c r="N11369" i="56"/>
  <c r="N11370" i="56"/>
  <c r="N11371" i="56"/>
  <c r="N11372" i="56"/>
  <c r="N11373" i="56"/>
  <c r="N11374" i="56"/>
  <c r="N11375" i="56"/>
  <c r="N11376" i="56"/>
  <c r="N11377" i="56"/>
  <c r="N11378" i="56"/>
  <c r="N11379" i="56"/>
  <c r="N11380" i="56"/>
  <c r="N11381" i="56"/>
  <c r="N11382" i="56"/>
  <c r="N11383" i="56"/>
  <c r="N11384" i="56"/>
  <c r="N11385" i="56"/>
  <c r="N11386" i="56"/>
  <c r="N11387" i="56"/>
  <c r="N11388" i="56"/>
  <c r="N11389" i="56"/>
  <c r="N11390" i="56"/>
  <c r="N11391" i="56"/>
  <c r="N11392" i="56"/>
  <c r="N11393" i="56"/>
  <c r="N11394" i="56"/>
  <c r="N11395" i="56"/>
  <c r="N11396" i="56"/>
  <c r="N11397" i="56"/>
  <c r="N11398" i="56"/>
  <c r="N11399" i="56"/>
  <c r="N11400" i="56"/>
  <c r="N11401" i="56"/>
  <c r="N11402" i="56"/>
  <c r="N11403" i="56"/>
  <c r="N11404" i="56"/>
  <c r="N11405" i="56"/>
  <c r="N11406" i="56"/>
  <c r="N11407" i="56"/>
  <c r="N11408" i="56"/>
  <c r="N11409" i="56"/>
  <c r="N11410" i="56"/>
  <c r="N11411" i="56"/>
  <c r="N11412" i="56"/>
  <c r="N11413" i="56"/>
  <c r="N11414" i="56"/>
  <c r="N11415" i="56"/>
  <c r="N11416" i="56"/>
  <c r="N11417" i="56"/>
  <c r="N11418" i="56"/>
  <c r="N11419" i="56"/>
  <c r="N11420" i="56"/>
  <c r="N11421" i="56"/>
  <c r="N11422" i="56"/>
  <c r="N11423" i="56"/>
  <c r="N11424" i="56"/>
  <c r="N11425" i="56"/>
  <c r="N11426" i="56"/>
  <c r="N11427" i="56"/>
  <c r="N11428" i="56"/>
  <c r="N11429" i="56"/>
  <c r="N11430" i="56"/>
  <c r="N11431" i="56"/>
  <c r="N11432" i="56"/>
  <c r="N11433" i="56"/>
  <c r="N11434" i="56"/>
  <c r="N11435" i="56"/>
  <c r="N11436" i="56"/>
  <c r="N11437" i="56"/>
  <c r="N11438" i="56"/>
  <c r="N11439" i="56"/>
  <c r="N11440" i="56"/>
  <c r="N11441" i="56"/>
  <c r="N11442" i="56"/>
  <c r="N11443" i="56"/>
  <c r="N11444" i="56"/>
  <c r="N11445" i="56"/>
  <c r="N11446" i="56"/>
  <c r="N11447" i="56"/>
  <c r="N11448" i="56"/>
  <c r="N11449" i="56"/>
  <c r="N11450" i="56"/>
  <c r="N11451" i="56"/>
  <c r="N11452" i="56"/>
  <c r="N11453" i="56"/>
  <c r="N11454" i="56"/>
  <c r="N11455" i="56"/>
  <c r="N11456" i="56"/>
  <c r="N11457" i="56"/>
  <c r="N11458" i="56"/>
  <c r="N11459" i="56"/>
  <c r="N11460" i="56"/>
  <c r="N11461" i="56"/>
  <c r="N11462" i="56"/>
  <c r="N11463" i="56"/>
  <c r="N11464" i="56"/>
  <c r="N11465" i="56"/>
  <c r="N11466" i="56"/>
  <c r="N11467" i="56"/>
  <c r="N11468" i="56"/>
  <c r="N11469" i="56"/>
  <c r="N11470" i="56"/>
  <c r="N11471" i="56"/>
  <c r="N11472" i="56"/>
  <c r="N11473" i="56"/>
  <c r="N11474" i="56"/>
  <c r="N11475" i="56"/>
  <c r="N11476" i="56"/>
  <c r="N11477" i="56"/>
  <c r="N11478" i="56"/>
  <c r="N11479" i="56"/>
  <c r="N11480" i="56"/>
  <c r="N11481" i="56"/>
  <c r="N11482" i="56"/>
  <c r="N11483" i="56"/>
  <c r="N11484" i="56"/>
  <c r="N11485" i="56"/>
  <c r="N11486" i="56"/>
  <c r="N11487" i="56"/>
  <c r="N11488" i="56"/>
  <c r="N11489" i="56"/>
  <c r="N11490" i="56"/>
  <c r="N11491" i="56"/>
  <c r="N11492" i="56"/>
  <c r="N11493" i="56"/>
  <c r="N11494" i="56"/>
  <c r="N11495" i="56"/>
  <c r="N11496" i="56"/>
  <c r="N11497" i="56"/>
  <c r="N11498" i="56"/>
  <c r="N11499" i="56"/>
  <c r="N11500" i="56"/>
  <c r="N11501" i="56"/>
  <c r="N11502" i="56"/>
  <c r="N11503" i="56"/>
  <c r="N11504" i="56"/>
  <c r="N11505" i="56"/>
  <c r="N11506" i="56"/>
  <c r="N11507" i="56"/>
  <c r="N11508" i="56"/>
  <c r="N11509" i="56"/>
  <c r="N11510" i="56"/>
  <c r="N11511" i="56"/>
  <c r="N11512" i="56"/>
  <c r="N11513" i="56"/>
  <c r="N11514" i="56"/>
  <c r="N11515" i="56"/>
  <c r="N11516" i="56"/>
  <c r="N11517" i="56"/>
  <c r="N11518" i="56"/>
  <c r="N11519" i="56"/>
  <c r="N11520" i="56"/>
  <c r="N11521" i="56"/>
  <c r="N11522" i="56"/>
  <c r="N11523" i="56"/>
  <c r="N11524" i="56"/>
  <c r="N11525" i="56"/>
  <c r="N11526" i="56"/>
  <c r="N11527" i="56"/>
  <c r="N11528" i="56"/>
  <c r="N11529" i="56"/>
  <c r="N11530" i="56"/>
  <c r="N11531" i="56"/>
  <c r="N11532" i="56"/>
  <c r="N11533" i="56"/>
  <c r="N11534" i="56"/>
  <c r="N11535" i="56"/>
  <c r="N11536" i="56"/>
  <c r="N11537" i="56"/>
  <c r="N11538" i="56"/>
  <c r="N11539" i="56"/>
  <c r="N11540" i="56"/>
  <c r="N11541" i="56"/>
  <c r="N11542" i="56"/>
  <c r="N11543" i="56"/>
  <c r="N11544" i="56"/>
  <c r="N11545" i="56"/>
  <c r="N11546" i="56"/>
  <c r="N11547" i="56"/>
  <c r="N11548" i="56"/>
  <c r="N11549" i="56"/>
  <c r="N11550" i="56"/>
  <c r="N11551" i="56"/>
  <c r="N11552" i="56"/>
  <c r="N11553" i="56"/>
  <c r="N11554" i="56"/>
  <c r="N11555" i="56"/>
  <c r="N11556" i="56"/>
  <c r="N11557" i="56"/>
  <c r="N11558" i="56"/>
  <c r="N11559" i="56"/>
  <c r="N11560" i="56"/>
  <c r="N11561" i="56"/>
  <c r="N11562" i="56"/>
  <c r="N11563" i="56"/>
  <c r="N11564" i="56"/>
  <c r="N11565" i="56"/>
  <c r="N11566" i="56"/>
  <c r="N11567" i="56"/>
  <c r="N11568" i="56"/>
  <c r="N11569" i="56"/>
  <c r="N11570" i="56"/>
  <c r="N11571" i="56"/>
  <c r="N11572" i="56"/>
  <c r="N11573" i="56"/>
  <c r="N11574" i="56"/>
  <c r="N11575" i="56"/>
  <c r="N11576" i="56"/>
  <c r="N11577" i="56"/>
  <c r="N11578" i="56"/>
  <c r="N11579" i="56"/>
  <c r="N11580" i="56"/>
  <c r="N11581" i="56"/>
  <c r="N11582" i="56"/>
  <c r="N11583" i="56"/>
  <c r="N11584" i="56"/>
  <c r="N11585" i="56"/>
  <c r="N11586" i="56"/>
  <c r="N11587" i="56"/>
  <c r="N11588" i="56"/>
  <c r="N11589" i="56"/>
  <c r="N11590" i="56"/>
  <c r="N11591" i="56"/>
  <c r="N11592" i="56"/>
  <c r="N11593" i="56"/>
  <c r="N11594" i="56"/>
  <c r="N11595" i="56"/>
  <c r="N11596" i="56"/>
  <c r="N11597" i="56"/>
  <c r="N11598" i="56"/>
  <c r="N11599" i="56"/>
  <c r="N11600" i="56"/>
  <c r="N11601" i="56"/>
  <c r="N11602" i="56"/>
  <c r="N11603" i="56"/>
  <c r="N11604" i="56"/>
  <c r="N11605" i="56"/>
  <c r="N11606" i="56"/>
  <c r="N11607" i="56"/>
  <c r="N11608" i="56"/>
  <c r="N11609" i="56"/>
  <c r="N11610" i="56"/>
  <c r="N11611" i="56"/>
  <c r="N11612" i="56"/>
  <c r="N11613" i="56"/>
  <c r="N11614" i="56"/>
  <c r="N11615" i="56"/>
  <c r="N11616" i="56"/>
  <c r="N11617" i="56"/>
  <c r="N11618" i="56"/>
  <c r="N11619" i="56"/>
  <c r="N11620" i="56"/>
  <c r="N11621" i="56"/>
  <c r="N11622" i="56"/>
  <c r="N11623" i="56"/>
  <c r="N11624" i="56"/>
  <c r="N11625" i="56"/>
  <c r="N11626" i="56"/>
  <c r="N11627" i="56"/>
  <c r="N11628" i="56"/>
  <c r="N11629" i="56"/>
  <c r="N11630" i="56"/>
  <c r="N11631" i="56"/>
  <c r="N11632" i="56"/>
  <c r="N11633" i="56"/>
  <c r="N11634" i="56"/>
  <c r="N11635" i="56"/>
  <c r="N11636" i="56"/>
  <c r="N11637" i="56"/>
  <c r="N11638" i="56"/>
  <c r="N11639" i="56"/>
  <c r="N11640" i="56"/>
  <c r="N11641" i="56"/>
  <c r="N11642" i="56"/>
  <c r="N11643" i="56"/>
  <c r="N11644" i="56"/>
  <c r="N11645" i="56"/>
  <c r="N11646" i="56"/>
  <c r="N11647" i="56"/>
  <c r="N11648" i="56"/>
  <c r="N11649" i="56"/>
  <c r="N11650" i="56"/>
  <c r="N11651" i="56"/>
  <c r="N11652" i="56"/>
  <c r="N11653" i="56"/>
  <c r="N11654" i="56"/>
  <c r="N11655" i="56"/>
  <c r="N11656" i="56"/>
  <c r="N11657" i="56"/>
  <c r="N11658" i="56"/>
  <c r="N11659" i="56"/>
  <c r="N11660" i="56"/>
  <c r="N11661" i="56"/>
  <c r="N11662" i="56"/>
  <c r="N11663" i="56"/>
  <c r="N11664" i="56"/>
  <c r="N11665" i="56"/>
  <c r="N11666" i="56"/>
  <c r="N11667" i="56"/>
  <c r="N11668" i="56"/>
  <c r="N11669" i="56"/>
  <c r="N11670" i="56"/>
  <c r="N11671" i="56"/>
  <c r="N11672" i="56"/>
  <c r="N11673" i="56"/>
  <c r="N11674" i="56"/>
  <c r="N11675" i="56"/>
  <c r="N11676" i="56"/>
  <c r="N11677" i="56"/>
  <c r="N11678" i="56"/>
  <c r="N11679" i="56"/>
  <c r="N11680" i="56"/>
  <c r="N11681" i="56"/>
  <c r="N11682" i="56"/>
  <c r="N11683" i="56"/>
  <c r="N11684" i="56"/>
  <c r="N11685" i="56"/>
  <c r="N11686" i="56"/>
  <c r="N11687" i="56"/>
  <c r="N11688" i="56"/>
  <c r="N11689" i="56"/>
  <c r="N11690" i="56"/>
  <c r="N11691" i="56"/>
  <c r="N11692" i="56"/>
  <c r="N11693" i="56"/>
  <c r="N11694" i="56"/>
  <c r="N11695" i="56"/>
  <c r="N11696" i="56"/>
  <c r="N11697" i="56"/>
  <c r="N11698" i="56"/>
  <c r="N11699" i="56"/>
  <c r="N11700" i="56"/>
  <c r="N11701" i="56"/>
  <c r="N11702" i="56"/>
  <c r="N11703" i="56"/>
  <c r="N11704" i="56"/>
  <c r="N11705" i="56"/>
  <c r="N11706" i="56"/>
  <c r="N11707" i="56"/>
  <c r="N11708" i="56"/>
  <c r="N11709" i="56"/>
  <c r="N11710" i="56"/>
  <c r="N11711" i="56"/>
  <c r="N11712" i="56"/>
  <c r="N11713" i="56"/>
  <c r="N11714" i="56"/>
  <c r="N11715" i="56"/>
  <c r="N11716" i="56"/>
  <c r="N11717" i="56"/>
  <c r="N11718" i="56"/>
  <c r="N11719" i="56"/>
  <c r="N11720" i="56"/>
  <c r="N11721" i="56"/>
  <c r="N11722" i="56"/>
  <c r="N11723" i="56"/>
  <c r="N11724" i="56"/>
  <c r="N11725" i="56"/>
  <c r="N11726" i="56"/>
  <c r="N11727" i="56"/>
  <c r="N11728" i="56"/>
  <c r="N11729" i="56"/>
  <c r="N11730" i="56"/>
  <c r="N11731" i="56"/>
  <c r="N11732" i="56"/>
  <c r="N11733" i="56"/>
  <c r="N11734" i="56"/>
  <c r="N11735" i="56"/>
  <c r="N11736" i="56"/>
  <c r="N11737" i="56"/>
  <c r="N11738" i="56"/>
  <c r="N11739" i="56"/>
  <c r="N11740" i="56"/>
  <c r="N11741" i="56"/>
  <c r="N11742" i="56"/>
  <c r="N11743" i="56"/>
  <c r="N11744" i="56"/>
  <c r="N11745" i="56"/>
  <c r="N11746" i="56"/>
  <c r="N11747" i="56"/>
  <c r="N11748" i="56"/>
  <c r="N11749" i="56"/>
  <c r="N11750" i="56"/>
  <c r="N11751" i="56"/>
  <c r="N11752" i="56"/>
  <c r="N11753" i="56"/>
  <c r="N11754" i="56"/>
  <c r="N11755" i="56"/>
  <c r="N11756" i="56"/>
  <c r="N11757" i="56"/>
  <c r="N11758" i="56"/>
  <c r="N11759" i="56"/>
  <c r="N11760" i="56"/>
  <c r="N11761" i="56"/>
  <c r="N11762" i="56"/>
  <c r="N11763" i="56"/>
  <c r="N11764" i="56"/>
  <c r="N11765" i="56"/>
  <c r="N11766" i="56"/>
  <c r="N11767" i="56"/>
  <c r="N11768" i="56"/>
  <c r="N11769" i="56"/>
  <c r="N11770" i="56"/>
  <c r="N11771" i="56"/>
  <c r="N11772" i="56"/>
  <c r="N11773" i="56"/>
  <c r="N11774" i="56"/>
  <c r="N11775" i="56"/>
  <c r="N11776" i="56"/>
  <c r="N11777" i="56"/>
  <c r="N11778" i="56"/>
  <c r="N11779" i="56"/>
  <c r="N11780" i="56"/>
  <c r="N11781" i="56"/>
  <c r="N11782" i="56"/>
  <c r="N11783" i="56"/>
  <c r="N11784" i="56"/>
  <c r="N11785" i="56"/>
  <c r="N11786" i="56"/>
  <c r="N11787" i="56"/>
  <c r="N11788" i="56"/>
  <c r="N11789" i="56"/>
  <c r="N11790" i="56"/>
  <c r="N11791" i="56"/>
  <c r="N11792" i="56"/>
  <c r="N11793" i="56"/>
  <c r="N11794" i="56"/>
  <c r="N11795" i="56"/>
  <c r="N11796" i="56"/>
  <c r="N11797" i="56"/>
  <c r="N11798" i="56"/>
  <c r="N11799" i="56"/>
  <c r="N11800" i="56"/>
  <c r="N11801" i="56"/>
  <c r="N11802" i="56"/>
  <c r="N11803" i="56"/>
  <c r="N11804" i="56"/>
  <c r="N11805" i="56"/>
  <c r="N11806" i="56"/>
  <c r="N11807" i="56"/>
  <c r="N11808" i="56"/>
  <c r="N11809" i="56"/>
  <c r="N11810" i="56"/>
  <c r="N11811" i="56"/>
  <c r="N11812" i="56"/>
  <c r="N11813" i="56"/>
  <c r="N11814" i="56"/>
  <c r="N11815" i="56"/>
  <c r="N11816" i="56"/>
  <c r="N11817" i="56"/>
  <c r="N11818" i="56"/>
  <c r="N11819" i="56"/>
  <c r="N11820" i="56"/>
  <c r="N11821" i="56"/>
  <c r="N11822" i="56"/>
  <c r="N11823" i="56"/>
  <c r="N11824" i="56"/>
  <c r="N11825" i="56"/>
  <c r="N11826" i="56"/>
  <c r="N11827" i="56"/>
  <c r="N11828" i="56"/>
  <c r="N11829" i="56"/>
  <c r="N11830" i="56"/>
  <c r="N11831" i="56"/>
  <c r="N11832" i="56"/>
  <c r="N11833" i="56"/>
  <c r="N11834" i="56"/>
  <c r="N11835" i="56"/>
  <c r="N11836" i="56"/>
  <c r="N11837" i="56"/>
  <c r="N11838" i="56"/>
  <c r="N11839" i="56"/>
  <c r="N11840" i="56"/>
  <c r="N11841" i="56"/>
  <c r="N11842" i="56"/>
  <c r="N11843" i="56"/>
  <c r="N11844" i="56"/>
  <c r="N11845" i="56"/>
  <c r="N11846" i="56"/>
  <c r="N11847" i="56"/>
  <c r="N11848" i="56"/>
  <c r="N11849" i="56"/>
  <c r="N11850" i="56"/>
  <c r="N11851" i="56"/>
  <c r="N11852" i="56"/>
  <c r="N11853" i="56"/>
  <c r="N11854" i="56"/>
  <c r="N11855" i="56"/>
  <c r="N11856" i="56"/>
  <c r="N11857" i="56"/>
  <c r="N11858" i="56"/>
  <c r="N11859" i="56"/>
  <c r="N11860" i="56"/>
  <c r="N11861" i="56"/>
  <c r="N11862" i="56"/>
  <c r="N11863" i="56"/>
  <c r="N11864" i="56"/>
  <c r="N11865" i="56"/>
  <c r="N11866" i="56"/>
  <c r="N11867" i="56"/>
  <c r="N11868" i="56"/>
  <c r="N11869" i="56"/>
  <c r="N11870" i="56"/>
  <c r="N11871" i="56"/>
  <c r="N11872" i="56"/>
  <c r="N11873" i="56"/>
  <c r="N11874" i="56"/>
  <c r="N11875" i="56"/>
  <c r="N11876" i="56"/>
  <c r="N11877" i="56"/>
  <c r="N11878" i="56"/>
  <c r="N11879" i="56"/>
  <c r="N11880" i="56"/>
  <c r="N11881" i="56"/>
  <c r="N11882" i="56"/>
  <c r="N11883" i="56"/>
  <c r="N11884" i="56"/>
  <c r="N11885" i="56"/>
  <c r="N11886" i="56"/>
  <c r="N11887" i="56"/>
  <c r="N11888" i="56"/>
  <c r="N11889" i="56"/>
  <c r="N11890" i="56"/>
  <c r="N11891" i="56"/>
  <c r="N11892" i="56"/>
  <c r="N11893" i="56"/>
  <c r="N11894" i="56"/>
  <c r="N11895" i="56"/>
  <c r="N11896" i="56"/>
  <c r="N11897" i="56"/>
  <c r="N11898" i="56"/>
  <c r="N11899" i="56"/>
  <c r="N11900" i="56"/>
  <c r="N11901" i="56"/>
  <c r="N11902" i="56"/>
  <c r="N11903" i="56"/>
  <c r="N11904" i="56"/>
  <c r="N11905" i="56"/>
  <c r="N11906" i="56"/>
  <c r="N11907" i="56"/>
  <c r="N11908" i="56"/>
  <c r="N11909" i="56"/>
  <c r="N11910" i="56"/>
  <c r="N11911" i="56"/>
  <c r="N11912" i="56"/>
  <c r="N11913" i="56"/>
  <c r="N11914" i="56"/>
  <c r="N11915" i="56"/>
  <c r="N11916" i="56"/>
  <c r="N11917" i="56"/>
  <c r="N11918" i="56"/>
  <c r="N11919" i="56"/>
  <c r="N11920" i="56"/>
  <c r="N11921" i="56"/>
  <c r="N11922" i="56"/>
  <c r="N11923" i="56"/>
  <c r="N11924" i="56"/>
  <c r="N11925" i="56"/>
  <c r="N11926" i="56"/>
  <c r="N11927" i="56"/>
  <c r="N11928" i="56"/>
  <c r="N11929" i="56"/>
  <c r="N11930" i="56"/>
  <c r="N11931" i="56"/>
  <c r="N11932" i="56"/>
  <c r="N11933" i="56"/>
  <c r="N11934" i="56"/>
  <c r="N11935" i="56"/>
  <c r="N11936" i="56"/>
  <c r="N11937" i="56"/>
  <c r="N11938" i="56"/>
  <c r="N11939" i="56"/>
  <c r="N11940" i="56"/>
  <c r="N11941" i="56"/>
  <c r="N11942" i="56"/>
  <c r="N11943" i="56"/>
  <c r="N11944" i="56"/>
  <c r="N11945" i="56"/>
  <c r="N11946" i="56"/>
  <c r="N11947" i="56"/>
  <c r="N11948" i="56"/>
  <c r="N11949" i="56"/>
  <c r="N11950" i="56"/>
  <c r="N11951" i="56"/>
  <c r="N11952" i="56"/>
  <c r="N11953" i="56"/>
  <c r="N11954" i="56"/>
  <c r="N11955" i="56"/>
  <c r="N11956" i="56"/>
  <c r="N11957" i="56"/>
  <c r="N11958" i="56"/>
  <c r="N11959" i="56"/>
  <c r="N11960" i="56"/>
  <c r="N11961" i="56"/>
  <c r="N11962" i="56"/>
  <c r="N11963" i="56"/>
  <c r="N11964" i="56"/>
  <c r="N11965" i="56"/>
  <c r="N11966" i="56"/>
  <c r="N11967" i="56"/>
  <c r="N11968" i="56"/>
  <c r="N11969" i="56"/>
  <c r="N11970" i="56"/>
  <c r="N11971" i="56"/>
  <c r="N11972" i="56"/>
  <c r="N11973" i="56"/>
  <c r="N11974" i="56"/>
  <c r="N11975" i="56"/>
  <c r="N11976" i="56"/>
  <c r="N11977" i="56"/>
  <c r="N11978" i="56"/>
  <c r="N11979" i="56"/>
  <c r="N11980" i="56"/>
  <c r="N11981" i="56"/>
  <c r="N11982" i="56"/>
  <c r="N11983" i="56"/>
  <c r="N11984" i="56"/>
  <c r="N11985" i="56"/>
  <c r="N11986" i="56"/>
  <c r="N11987" i="56"/>
  <c r="N11988" i="56"/>
  <c r="N11989" i="56"/>
  <c r="N11990" i="56"/>
  <c r="N11991" i="56"/>
  <c r="N11992" i="56"/>
  <c r="N11993" i="56"/>
  <c r="N11994" i="56"/>
  <c r="N11995" i="56"/>
  <c r="N11996" i="56"/>
  <c r="N11997" i="56"/>
  <c r="N11998" i="56"/>
  <c r="N11999" i="56"/>
  <c r="N12000" i="56"/>
  <c r="N12001" i="56"/>
  <c r="N12002" i="56"/>
  <c r="N12003" i="56"/>
  <c r="N12004" i="56"/>
  <c r="N12005" i="56"/>
  <c r="N12006" i="56"/>
  <c r="N12007" i="56"/>
  <c r="N12008" i="56"/>
  <c r="N12009" i="56"/>
  <c r="N12010" i="56"/>
  <c r="N12011" i="56"/>
  <c r="N12012" i="56"/>
  <c r="N12013" i="56"/>
  <c r="N12014" i="56"/>
  <c r="N12015" i="56"/>
  <c r="N12016" i="56"/>
  <c r="N12017" i="56"/>
  <c r="N12018" i="56"/>
  <c r="N12019" i="56"/>
  <c r="N12020" i="56"/>
  <c r="N12021" i="56"/>
  <c r="N12022" i="56"/>
  <c r="N12023" i="56"/>
  <c r="N12024" i="56"/>
  <c r="N12025" i="56"/>
  <c r="N12026" i="56"/>
  <c r="N12027" i="56"/>
  <c r="N12028" i="56"/>
  <c r="N12029" i="56"/>
  <c r="N12030" i="56"/>
  <c r="N12031" i="56"/>
  <c r="N12032" i="56"/>
  <c r="N12033" i="56"/>
  <c r="N12034" i="56"/>
  <c r="N12035" i="56"/>
  <c r="N12036" i="56"/>
  <c r="N12037" i="56"/>
  <c r="N12038" i="56"/>
  <c r="N12039" i="56"/>
  <c r="N12040" i="56"/>
  <c r="N12041" i="56"/>
  <c r="N12042" i="56"/>
  <c r="N12043" i="56"/>
  <c r="N12044" i="56"/>
  <c r="N12045" i="56"/>
  <c r="N12046" i="56"/>
  <c r="N12047" i="56"/>
  <c r="N12048" i="56"/>
  <c r="N12049" i="56"/>
  <c r="N12050" i="56"/>
  <c r="N12051" i="56"/>
  <c r="N12052" i="56"/>
  <c r="N12053" i="56"/>
  <c r="N12054" i="56"/>
  <c r="N12055" i="56"/>
  <c r="N12056" i="56"/>
  <c r="N12057" i="56"/>
  <c r="N12058" i="56"/>
  <c r="N12059" i="56"/>
  <c r="N12060" i="56"/>
  <c r="N12061" i="56"/>
  <c r="N12062" i="56"/>
  <c r="N12063" i="56"/>
  <c r="N12064" i="56"/>
  <c r="N12065" i="56"/>
  <c r="N12066" i="56"/>
  <c r="N12067" i="56"/>
  <c r="N12068" i="56"/>
  <c r="N12069" i="56"/>
  <c r="N12070" i="56"/>
  <c r="N12071" i="56"/>
  <c r="N12072" i="56"/>
  <c r="N12073" i="56"/>
  <c r="N12074" i="56"/>
  <c r="N12075" i="56"/>
  <c r="N12076" i="56"/>
  <c r="N12077" i="56"/>
  <c r="N12078" i="56"/>
  <c r="N12079" i="56"/>
  <c r="N12080" i="56"/>
  <c r="N12081" i="56"/>
  <c r="N12082" i="56"/>
  <c r="N12083" i="56"/>
  <c r="N12084" i="56"/>
  <c r="N12085" i="56"/>
  <c r="N12086" i="56"/>
  <c r="N12087" i="56"/>
  <c r="N12088" i="56"/>
  <c r="N12089" i="56"/>
  <c r="N12090" i="56"/>
  <c r="N12091" i="56"/>
  <c r="N12092" i="56"/>
  <c r="N12093" i="56"/>
  <c r="N12094" i="56"/>
  <c r="N12095" i="56"/>
  <c r="N12096" i="56"/>
  <c r="N12097" i="56"/>
  <c r="N12098" i="56"/>
  <c r="N12099" i="56"/>
  <c r="N12100" i="56"/>
  <c r="N12101" i="56"/>
  <c r="N12102" i="56"/>
  <c r="N12103" i="56"/>
  <c r="N12104" i="56"/>
  <c r="N12105" i="56"/>
  <c r="N12106" i="56"/>
  <c r="N12107" i="56"/>
  <c r="N12108" i="56"/>
  <c r="N12109" i="56"/>
  <c r="N12110" i="56"/>
  <c r="N12111" i="56"/>
  <c r="N12112" i="56"/>
  <c r="N12113" i="56"/>
  <c r="N12114" i="56"/>
  <c r="N12115" i="56"/>
  <c r="N12116" i="56"/>
  <c r="N12117" i="56"/>
  <c r="N12118" i="56"/>
  <c r="N12119" i="56"/>
  <c r="N12120" i="56"/>
  <c r="N12121" i="56"/>
  <c r="N12122" i="56"/>
  <c r="N12123" i="56"/>
  <c r="N12124" i="56"/>
  <c r="N12125" i="56"/>
  <c r="N12126" i="56"/>
  <c r="N12127" i="56"/>
  <c r="N12128" i="56"/>
  <c r="N12129" i="56"/>
  <c r="N12130" i="56"/>
  <c r="N12131" i="56"/>
  <c r="N12132" i="56"/>
  <c r="N12133" i="56"/>
  <c r="N12134" i="56"/>
  <c r="N12135" i="56"/>
  <c r="N12136" i="56"/>
  <c r="N12137" i="56"/>
  <c r="N12138" i="56"/>
  <c r="N12139" i="56"/>
  <c r="N12140" i="56"/>
  <c r="N12141" i="56"/>
  <c r="N12142" i="56"/>
  <c r="N12143" i="56"/>
  <c r="N12144" i="56"/>
  <c r="N12145" i="56"/>
  <c r="N12146" i="56"/>
  <c r="N12147" i="56"/>
  <c r="N12148" i="56"/>
  <c r="N12149" i="56"/>
  <c r="N12150" i="56"/>
  <c r="N12151" i="56"/>
  <c r="N12152" i="56"/>
  <c r="N12153" i="56"/>
  <c r="N12154" i="56"/>
  <c r="N12155" i="56"/>
  <c r="N12156" i="56"/>
  <c r="N12157" i="56"/>
  <c r="N12158" i="56"/>
  <c r="N12159" i="56"/>
  <c r="N12160" i="56"/>
  <c r="N12161" i="56"/>
  <c r="N12162" i="56"/>
  <c r="N12163" i="56"/>
  <c r="N12164" i="56"/>
  <c r="N12165" i="56"/>
  <c r="N12166" i="56"/>
  <c r="N12167" i="56"/>
  <c r="N12168" i="56"/>
  <c r="N12169" i="56"/>
  <c r="N12170" i="56"/>
  <c r="N12171" i="56"/>
  <c r="N12172" i="56"/>
  <c r="N12173" i="56"/>
  <c r="N12174" i="56"/>
  <c r="N12175" i="56"/>
  <c r="N12176" i="56"/>
  <c r="N12177" i="56"/>
  <c r="N12178" i="56"/>
  <c r="N12179" i="56"/>
  <c r="N12180" i="56"/>
  <c r="N12181" i="56"/>
  <c r="N12182" i="56"/>
  <c r="N12183" i="56"/>
  <c r="N12184" i="56"/>
  <c r="N12185" i="56"/>
  <c r="N12186" i="56"/>
  <c r="N12187" i="56"/>
  <c r="N12188" i="56"/>
  <c r="N12189" i="56"/>
  <c r="N12190" i="56"/>
  <c r="N12191" i="56"/>
  <c r="N12192" i="56"/>
  <c r="N12193" i="56"/>
  <c r="N12194" i="56"/>
  <c r="N12195" i="56"/>
  <c r="N12196" i="56"/>
  <c r="N12197" i="56"/>
  <c r="N12198" i="56"/>
  <c r="N12199" i="56"/>
  <c r="N12200" i="56"/>
  <c r="N12201" i="56"/>
  <c r="N12202" i="56"/>
  <c r="N12203" i="56"/>
  <c r="N12204" i="56"/>
  <c r="N12205" i="56"/>
  <c r="N12206" i="56"/>
  <c r="N12207" i="56"/>
  <c r="N12208" i="56"/>
  <c r="N12209" i="56"/>
  <c r="N12210" i="56"/>
  <c r="N12211" i="56"/>
  <c r="N12212" i="56"/>
  <c r="N12213" i="56"/>
  <c r="N12214" i="56"/>
  <c r="N12215" i="56"/>
  <c r="N12216" i="56"/>
  <c r="N12217" i="56"/>
  <c r="N12218" i="56"/>
  <c r="N12219" i="56"/>
  <c r="N12220" i="56"/>
  <c r="N12221" i="56"/>
  <c r="N12222" i="56"/>
  <c r="N12223" i="56"/>
  <c r="N12224" i="56"/>
  <c r="N12225" i="56"/>
  <c r="N12226" i="56"/>
  <c r="N12227" i="56"/>
  <c r="N12228" i="56"/>
  <c r="N12229" i="56"/>
  <c r="N12230" i="56"/>
  <c r="N12231" i="56"/>
  <c r="N12232" i="56"/>
  <c r="N12233" i="56"/>
  <c r="N12234" i="56"/>
  <c r="N12235" i="56"/>
  <c r="N12236" i="56"/>
  <c r="N12237" i="56"/>
  <c r="N12238" i="56"/>
  <c r="N12239" i="56"/>
  <c r="N12240" i="56"/>
  <c r="N12241" i="56"/>
  <c r="N12242" i="56"/>
  <c r="N12243" i="56"/>
  <c r="N12244" i="56"/>
  <c r="N12245" i="56"/>
  <c r="N12246" i="56"/>
  <c r="N12247" i="56"/>
  <c r="N12248" i="56"/>
  <c r="N12249" i="56"/>
  <c r="N12250" i="56"/>
  <c r="N12251" i="56"/>
  <c r="N12252" i="56"/>
  <c r="N12253" i="56"/>
  <c r="N12254" i="56"/>
  <c r="N12255" i="56"/>
  <c r="N12256" i="56"/>
  <c r="N12257" i="56"/>
  <c r="N12258" i="56"/>
  <c r="N12259" i="56"/>
  <c r="N12260" i="56"/>
  <c r="N12261" i="56"/>
  <c r="N12262" i="56"/>
  <c r="N12263" i="56"/>
  <c r="N12264" i="56"/>
  <c r="N12265" i="56"/>
  <c r="N12266" i="56"/>
  <c r="N12267" i="56"/>
  <c r="N12268" i="56"/>
  <c r="N12269" i="56"/>
  <c r="N12270" i="56"/>
  <c r="N12271" i="56"/>
  <c r="N12272" i="56"/>
  <c r="N12273" i="56"/>
  <c r="N12274" i="56"/>
  <c r="N12275" i="56"/>
  <c r="N12276" i="56"/>
  <c r="N12277" i="56"/>
  <c r="N12278" i="56"/>
  <c r="N12279" i="56"/>
  <c r="N12280" i="56"/>
  <c r="N12281" i="56"/>
  <c r="N12282" i="56"/>
  <c r="N12283" i="56"/>
  <c r="N12284" i="56"/>
  <c r="N12285" i="56"/>
  <c r="N12286" i="56"/>
  <c r="N12287" i="56"/>
  <c r="N12288" i="56"/>
  <c r="N12289" i="56"/>
  <c r="N12290" i="56"/>
  <c r="N12291" i="56"/>
  <c r="N12292" i="56"/>
  <c r="N12293" i="56"/>
  <c r="N12294" i="56"/>
  <c r="N12295" i="56"/>
  <c r="N12296" i="56"/>
  <c r="N12297" i="56"/>
  <c r="N12298" i="56"/>
  <c r="N12299" i="56"/>
  <c r="N12300" i="56"/>
  <c r="N12301" i="56"/>
  <c r="N12302" i="56"/>
  <c r="N12303" i="56"/>
  <c r="N12304" i="56"/>
  <c r="N12305" i="56"/>
  <c r="N12306" i="56"/>
  <c r="N12307" i="56"/>
  <c r="N12308" i="56"/>
  <c r="N12309" i="56"/>
  <c r="N12310" i="56"/>
  <c r="N12311" i="56"/>
  <c r="N12312" i="56"/>
  <c r="N12313" i="56"/>
  <c r="N12314" i="56"/>
  <c r="N12315" i="56"/>
  <c r="N12316" i="56"/>
  <c r="N12317" i="56"/>
  <c r="N12318" i="56"/>
  <c r="N12319" i="56"/>
  <c r="N12320" i="56"/>
  <c r="N12321" i="56"/>
  <c r="N12322" i="56"/>
  <c r="N12323" i="56"/>
  <c r="N12324" i="56"/>
  <c r="N12325" i="56"/>
  <c r="N12326" i="56"/>
  <c r="N12327" i="56"/>
  <c r="N12328" i="56"/>
  <c r="N12329" i="56"/>
  <c r="N12330" i="56"/>
  <c r="N12331" i="56"/>
  <c r="N12332" i="56"/>
  <c r="N12333" i="56"/>
  <c r="N12334" i="56"/>
  <c r="N12335" i="56"/>
  <c r="N12336" i="56"/>
  <c r="N12337" i="56"/>
  <c r="N12338" i="56"/>
  <c r="N12339" i="56"/>
  <c r="N12340" i="56"/>
  <c r="N12341" i="56"/>
  <c r="N12342" i="56"/>
  <c r="N12343" i="56"/>
  <c r="N12344" i="56"/>
  <c r="N12345" i="56"/>
  <c r="N12346" i="56"/>
  <c r="N12347" i="56"/>
  <c r="N12348" i="56"/>
  <c r="N12349" i="56"/>
  <c r="N12350" i="56"/>
  <c r="N12351" i="56"/>
  <c r="N12352" i="56"/>
  <c r="N12353" i="56"/>
  <c r="N12354" i="56"/>
  <c r="N12355" i="56"/>
  <c r="N12356" i="56"/>
  <c r="N12357" i="56"/>
  <c r="N12358" i="56"/>
  <c r="N12359" i="56"/>
  <c r="N12360" i="56"/>
  <c r="N12361" i="56"/>
  <c r="N12362" i="56"/>
  <c r="N12363" i="56"/>
  <c r="N12364" i="56"/>
  <c r="N12365" i="56"/>
  <c r="N12366" i="56"/>
  <c r="N12367" i="56"/>
  <c r="N12368" i="56"/>
  <c r="N12369" i="56"/>
  <c r="N12370" i="56"/>
  <c r="N12371" i="56"/>
  <c r="N12372" i="56"/>
  <c r="N12373" i="56"/>
  <c r="N12374" i="56"/>
  <c r="N12375" i="56"/>
  <c r="N12376" i="56"/>
  <c r="N12377" i="56"/>
  <c r="N12378" i="56"/>
  <c r="N12379" i="56"/>
  <c r="N12380" i="56"/>
  <c r="N12381" i="56"/>
  <c r="N12382" i="56"/>
  <c r="N12383" i="56"/>
  <c r="N12384" i="56"/>
  <c r="N12385" i="56"/>
  <c r="N12386" i="56"/>
  <c r="N12387" i="56"/>
  <c r="N12388" i="56"/>
  <c r="N12389" i="56"/>
  <c r="N12390" i="56"/>
  <c r="N12391" i="56"/>
  <c r="N12392" i="56"/>
  <c r="N12393" i="56"/>
  <c r="N12394" i="56"/>
  <c r="N12395" i="56"/>
  <c r="N12396" i="56"/>
  <c r="N12397" i="56"/>
  <c r="N12398" i="56"/>
  <c r="N12399" i="56"/>
  <c r="N12400" i="56"/>
  <c r="N12401" i="56"/>
  <c r="N12402" i="56"/>
  <c r="N12403" i="56"/>
  <c r="N12404" i="56"/>
  <c r="N12405" i="56"/>
  <c r="N12406" i="56"/>
  <c r="N12407" i="56"/>
  <c r="N12408" i="56"/>
  <c r="N12409" i="56"/>
  <c r="N12410" i="56"/>
  <c r="N12411" i="56"/>
  <c r="N12412" i="56"/>
  <c r="N12413" i="56"/>
  <c r="N12414" i="56"/>
  <c r="N12415" i="56"/>
  <c r="N12416" i="56"/>
  <c r="N12417" i="56"/>
  <c r="N12418" i="56"/>
  <c r="N12419" i="56"/>
  <c r="N12420" i="56"/>
  <c r="N12421" i="56"/>
  <c r="N12422" i="56"/>
  <c r="N12423" i="56"/>
  <c r="N12424" i="56"/>
  <c r="N12425" i="56"/>
  <c r="N12426" i="56"/>
  <c r="N12427" i="56"/>
  <c r="N12428" i="56"/>
  <c r="N12429" i="56"/>
  <c r="N12430" i="56"/>
  <c r="N12431" i="56"/>
  <c r="N12432" i="56"/>
  <c r="N12433" i="56"/>
  <c r="N12434" i="56"/>
  <c r="N12435" i="56"/>
  <c r="N12436" i="56"/>
  <c r="N12437" i="56"/>
  <c r="N12438" i="56"/>
  <c r="N12439" i="56"/>
  <c r="N12440" i="56"/>
  <c r="N12441" i="56"/>
  <c r="N12442" i="56"/>
  <c r="N12443" i="56"/>
  <c r="N12444" i="56"/>
  <c r="N12445" i="56"/>
  <c r="N12446" i="56"/>
  <c r="N12447" i="56"/>
  <c r="N12448" i="56"/>
  <c r="N12449" i="56"/>
  <c r="N12450" i="56"/>
  <c r="N12451" i="56"/>
  <c r="N12452" i="56"/>
  <c r="N12453" i="56"/>
  <c r="N12454" i="56"/>
  <c r="N12455" i="56"/>
  <c r="N12456" i="56"/>
  <c r="N12457" i="56"/>
  <c r="N12458" i="56"/>
  <c r="N12459" i="56"/>
  <c r="N12460" i="56"/>
  <c r="N12461" i="56"/>
  <c r="N12462" i="56"/>
  <c r="N12463" i="56"/>
  <c r="N12464" i="56"/>
  <c r="N12465" i="56"/>
  <c r="N12466" i="56"/>
  <c r="N12467" i="56"/>
  <c r="N12468" i="56"/>
  <c r="N12469" i="56"/>
  <c r="N12470" i="56"/>
  <c r="N12471" i="56"/>
  <c r="N12472" i="56"/>
  <c r="N12473" i="56"/>
  <c r="N12474" i="56"/>
  <c r="N12475" i="56"/>
  <c r="N12476" i="56"/>
  <c r="N12477" i="56"/>
  <c r="N12478" i="56"/>
  <c r="N12479" i="56"/>
  <c r="N12480" i="56"/>
  <c r="N12481" i="56"/>
  <c r="N12482" i="56"/>
  <c r="N12483" i="56"/>
  <c r="N12484" i="56"/>
  <c r="N12485" i="56"/>
  <c r="N12486" i="56"/>
  <c r="N12487" i="56"/>
  <c r="N12488" i="56"/>
  <c r="N12489" i="56"/>
  <c r="N12490" i="56"/>
  <c r="N12491" i="56"/>
  <c r="N12492" i="56"/>
  <c r="N12493" i="56"/>
  <c r="N12494" i="56"/>
  <c r="N12495" i="56"/>
  <c r="N12496" i="56"/>
  <c r="N12497" i="56"/>
  <c r="N12498" i="56"/>
  <c r="N12499" i="56"/>
  <c r="N12500" i="56"/>
  <c r="N12501" i="56"/>
  <c r="N12502" i="56"/>
  <c r="N12503" i="56"/>
  <c r="N12504" i="56"/>
  <c r="N12505" i="56"/>
  <c r="N12506" i="56"/>
  <c r="N12507" i="56"/>
  <c r="N12508" i="56"/>
  <c r="N12509" i="56"/>
  <c r="N12510" i="56"/>
  <c r="N12511" i="56"/>
  <c r="N12512" i="56"/>
  <c r="N12513" i="56"/>
  <c r="N12514" i="56"/>
  <c r="N12515" i="56"/>
  <c r="N12516" i="56"/>
  <c r="N12517" i="56"/>
  <c r="N12518" i="56"/>
  <c r="N12519" i="56"/>
  <c r="N12520" i="56"/>
  <c r="N12521" i="56"/>
  <c r="N12522" i="56"/>
  <c r="N12523" i="56"/>
  <c r="N12524" i="56"/>
  <c r="N12525" i="56"/>
  <c r="N12526" i="56"/>
  <c r="N12527" i="56"/>
  <c r="N12528" i="56"/>
  <c r="N12529" i="56"/>
  <c r="N12530" i="56"/>
  <c r="N12531" i="56"/>
  <c r="N12532" i="56"/>
  <c r="N12533" i="56"/>
  <c r="N12534" i="56"/>
  <c r="N12535" i="56"/>
  <c r="N12536" i="56"/>
  <c r="N12537" i="56"/>
  <c r="N12538" i="56"/>
  <c r="N12539" i="56"/>
  <c r="N12540" i="56"/>
  <c r="N12541" i="56"/>
  <c r="N12542" i="56"/>
  <c r="N12543" i="56"/>
  <c r="N12544" i="56"/>
  <c r="N12545" i="56"/>
  <c r="N12546" i="56"/>
  <c r="N12547" i="56"/>
  <c r="N12548" i="56"/>
  <c r="N12549" i="56"/>
  <c r="N12550" i="56"/>
  <c r="N12551" i="56"/>
  <c r="N12552" i="56"/>
  <c r="N12553" i="56"/>
  <c r="N12554" i="56"/>
  <c r="N12555" i="56"/>
  <c r="N12556" i="56"/>
  <c r="N12557" i="56"/>
  <c r="N12558" i="56"/>
  <c r="N12559" i="56"/>
  <c r="N12560" i="56"/>
  <c r="N12561" i="56"/>
  <c r="N12562" i="56"/>
  <c r="N12563" i="56"/>
  <c r="N12564" i="56"/>
  <c r="N12565" i="56"/>
  <c r="N12566" i="56"/>
  <c r="N12567" i="56"/>
  <c r="N12568" i="56"/>
  <c r="N12569" i="56"/>
  <c r="N12570" i="56"/>
  <c r="N12571" i="56"/>
  <c r="N12572" i="56"/>
  <c r="N12573" i="56"/>
  <c r="N12574" i="56"/>
  <c r="N12575" i="56"/>
  <c r="N12576" i="56"/>
  <c r="N12577" i="56"/>
  <c r="N12578" i="56"/>
  <c r="N12579" i="56"/>
  <c r="N12580" i="56"/>
  <c r="N12581" i="56"/>
  <c r="N12582" i="56"/>
  <c r="N12583" i="56"/>
  <c r="N12584" i="56"/>
  <c r="N12585" i="56"/>
  <c r="N12586" i="56"/>
  <c r="N12587" i="56"/>
  <c r="N12588" i="56"/>
  <c r="N12589" i="56"/>
  <c r="N12590" i="56"/>
  <c r="N12591" i="56"/>
  <c r="N12592" i="56"/>
  <c r="N12593" i="56"/>
  <c r="N12594" i="56"/>
  <c r="N12595" i="56"/>
  <c r="N12596" i="56"/>
  <c r="N12597" i="56"/>
  <c r="N12598" i="56"/>
  <c r="N12599" i="56"/>
  <c r="N12600" i="56"/>
  <c r="N12601" i="56"/>
  <c r="N12602" i="56"/>
  <c r="N12603" i="56"/>
  <c r="N12604" i="56"/>
  <c r="N12605" i="56"/>
  <c r="N12606" i="56"/>
  <c r="N12607" i="56"/>
  <c r="N12608" i="56"/>
  <c r="N12609" i="56"/>
  <c r="N12610" i="56"/>
  <c r="N12611" i="56"/>
  <c r="N12612" i="56"/>
  <c r="N12613" i="56"/>
  <c r="N12614" i="56"/>
  <c r="N12615" i="56"/>
  <c r="N12616" i="56"/>
  <c r="N12617" i="56"/>
  <c r="N12618" i="56"/>
  <c r="N12619" i="56"/>
  <c r="N12620" i="56"/>
  <c r="N12621" i="56"/>
  <c r="N12622" i="56"/>
  <c r="N12623" i="56"/>
  <c r="N12624" i="56"/>
  <c r="N12625" i="56"/>
  <c r="N12626" i="56"/>
  <c r="N12627" i="56"/>
  <c r="N12628" i="56"/>
  <c r="N12629" i="56"/>
  <c r="N12630" i="56"/>
  <c r="N12631" i="56"/>
  <c r="N12632" i="56"/>
  <c r="N12633" i="56"/>
  <c r="N12634" i="56"/>
  <c r="N12635" i="56"/>
  <c r="N12636" i="56"/>
  <c r="N12637" i="56"/>
  <c r="N12638" i="56"/>
  <c r="N12639" i="56"/>
  <c r="N12640" i="56"/>
  <c r="N12641" i="56"/>
  <c r="N12642" i="56"/>
  <c r="N12643" i="56"/>
  <c r="N12644" i="56"/>
  <c r="N12645" i="56"/>
  <c r="N12646" i="56"/>
  <c r="N12647" i="56"/>
  <c r="N12648" i="56"/>
  <c r="N12649" i="56"/>
  <c r="N12650" i="56"/>
  <c r="N12651" i="56"/>
  <c r="N12652" i="56"/>
  <c r="N12653" i="56"/>
  <c r="N12654" i="56"/>
  <c r="N12655" i="56"/>
  <c r="N12656" i="56"/>
  <c r="N12657" i="56"/>
  <c r="N12658" i="56"/>
  <c r="N12659" i="56"/>
  <c r="N12660" i="56"/>
  <c r="N12661" i="56"/>
  <c r="N12662" i="56"/>
  <c r="N12663" i="56"/>
  <c r="N12664" i="56"/>
  <c r="N12665" i="56"/>
  <c r="N12666" i="56"/>
  <c r="N12667" i="56"/>
  <c r="N12668" i="56"/>
  <c r="N12669" i="56"/>
  <c r="N12670" i="56"/>
  <c r="N12671" i="56"/>
  <c r="N12672" i="56"/>
  <c r="N12673" i="56"/>
  <c r="N12674" i="56"/>
  <c r="N12675" i="56"/>
  <c r="N12676" i="56"/>
  <c r="N12677" i="56"/>
  <c r="N12678" i="56"/>
  <c r="N12679" i="56"/>
  <c r="N12680" i="56"/>
  <c r="N12681" i="56"/>
  <c r="N12682" i="56"/>
  <c r="N12683" i="56"/>
  <c r="N12684" i="56"/>
  <c r="N12685" i="56"/>
  <c r="N12686" i="56"/>
  <c r="N12687" i="56"/>
  <c r="N12688" i="56"/>
  <c r="N12689" i="56"/>
  <c r="N12690" i="56"/>
  <c r="N12691" i="56"/>
  <c r="N12692" i="56"/>
  <c r="N12693" i="56"/>
  <c r="N12694" i="56"/>
  <c r="N12695" i="56"/>
  <c r="N12696" i="56"/>
  <c r="N12697" i="56"/>
  <c r="N12698" i="56"/>
  <c r="N12699" i="56"/>
  <c r="N12700" i="56"/>
  <c r="N12701" i="56"/>
  <c r="N12702" i="56"/>
  <c r="N12703" i="56"/>
  <c r="N12704" i="56"/>
  <c r="N12705" i="56"/>
  <c r="N12706" i="56"/>
  <c r="N12707" i="56"/>
  <c r="N12708" i="56"/>
  <c r="N12709" i="56"/>
  <c r="N12710" i="56"/>
  <c r="N12711" i="56"/>
  <c r="N12712" i="56"/>
  <c r="N12713" i="56"/>
  <c r="N12714" i="56"/>
  <c r="N12715" i="56"/>
  <c r="N12716" i="56"/>
  <c r="N12717" i="56"/>
  <c r="N12718" i="56"/>
  <c r="N12719" i="56"/>
  <c r="N12720" i="56"/>
  <c r="N12721" i="56"/>
  <c r="N12722" i="56"/>
  <c r="N12723" i="56"/>
  <c r="N12724" i="56"/>
  <c r="N12725" i="56"/>
  <c r="N12726" i="56"/>
  <c r="N12727" i="56"/>
  <c r="N12728" i="56"/>
  <c r="N12729" i="56"/>
  <c r="N12730" i="56"/>
  <c r="N12731" i="56"/>
  <c r="N12732" i="56"/>
  <c r="N12733" i="56"/>
  <c r="N12734" i="56"/>
  <c r="N12735" i="56"/>
  <c r="N12736" i="56"/>
  <c r="N12737" i="56"/>
  <c r="N12738" i="56"/>
  <c r="N12739" i="56"/>
  <c r="N12740" i="56"/>
  <c r="N12741" i="56"/>
  <c r="N12742" i="56"/>
  <c r="N12743" i="56"/>
  <c r="N12744" i="56"/>
  <c r="N12745" i="56"/>
  <c r="N12746" i="56"/>
  <c r="N12747" i="56"/>
  <c r="N12748" i="56"/>
  <c r="N12749" i="56"/>
  <c r="N12750" i="56"/>
  <c r="N12751" i="56"/>
  <c r="N12752" i="56"/>
  <c r="N12753" i="56"/>
  <c r="N12754" i="56"/>
  <c r="N12755" i="56"/>
  <c r="N12756" i="56"/>
  <c r="N12757" i="56"/>
  <c r="N12758" i="56"/>
  <c r="N12759" i="56"/>
  <c r="N12760" i="56"/>
  <c r="N12761" i="56"/>
  <c r="N12762" i="56"/>
  <c r="N12763" i="56"/>
  <c r="N12764" i="56"/>
  <c r="N12765" i="56"/>
  <c r="N12766" i="56"/>
  <c r="N12767" i="56"/>
  <c r="N12768" i="56"/>
  <c r="N12769" i="56"/>
  <c r="N12770" i="56"/>
  <c r="N12771" i="56"/>
  <c r="N12772" i="56"/>
  <c r="N12773" i="56"/>
  <c r="N12774" i="56"/>
  <c r="N12775" i="56"/>
  <c r="N12776" i="56"/>
  <c r="N12777" i="56"/>
  <c r="N12778" i="56"/>
  <c r="N12779" i="56"/>
  <c r="N12780" i="56"/>
  <c r="N12781" i="56"/>
  <c r="N12782" i="56"/>
  <c r="N12783" i="56"/>
  <c r="N12784" i="56"/>
  <c r="N12785" i="56"/>
  <c r="N12786" i="56"/>
  <c r="N12787" i="56"/>
  <c r="N12788" i="56"/>
  <c r="N12789" i="56"/>
  <c r="N12790" i="56"/>
  <c r="N12791" i="56"/>
  <c r="N12792" i="56"/>
  <c r="N12793" i="56"/>
  <c r="N12794" i="56"/>
  <c r="N12795" i="56"/>
  <c r="N12796" i="56"/>
  <c r="N12797" i="56"/>
  <c r="N12798" i="56"/>
  <c r="N12799" i="56"/>
  <c r="N12800" i="56"/>
  <c r="N12801" i="56"/>
  <c r="N12802" i="56"/>
  <c r="N12803" i="56"/>
  <c r="N12804" i="56"/>
  <c r="N12805" i="56"/>
  <c r="N12806" i="56"/>
  <c r="N12807" i="56"/>
  <c r="N12808" i="56"/>
  <c r="N12809" i="56"/>
  <c r="N12810" i="56"/>
  <c r="N12811" i="56"/>
  <c r="N12812" i="56"/>
  <c r="N12813" i="56"/>
  <c r="N12814" i="56"/>
  <c r="N12815" i="56"/>
  <c r="N12816" i="56"/>
  <c r="N12817" i="56"/>
  <c r="N12818" i="56"/>
  <c r="N12819" i="56"/>
  <c r="N12820" i="56"/>
  <c r="N12821" i="56"/>
  <c r="N12822" i="56"/>
  <c r="N12823" i="56"/>
  <c r="N12824" i="56"/>
  <c r="N12825" i="56"/>
  <c r="N12826" i="56"/>
  <c r="N12827" i="56"/>
  <c r="N12828" i="56"/>
  <c r="N12829" i="56"/>
  <c r="N12830" i="56"/>
  <c r="N12831" i="56"/>
  <c r="N12832" i="56"/>
  <c r="N12833" i="56"/>
  <c r="N12834" i="56"/>
  <c r="N12835" i="56"/>
  <c r="N12836" i="56"/>
  <c r="N12837" i="56"/>
  <c r="N12838" i="56"/>
  <c r="N12839" i="56"/>
  <c r="N12840" i="56"/>
  <c r="N12841" i="56"/>
  <c r="N12842" i="56"/>
  <c r="N12843" i="56"/>
  <c r="N12844" i="56"/>
  <c r="N12845" i="56"/>
  <c r="N12846" i="56"/>
  <c r="N12847" i="56"/>
  <c r="N12848" i="56"/>
  <c r="N12849" i="56"/>
  <c r="N12850" i="56"/>
  <c r="N12851" i="56"/>
  <c r="N12852" i="56"/>
  <c r="N12853" i="56"/>
  <c r="N12854" i="56"/>
  <c r="N12855" i="56"/>
  <c r="N12856" i="56"/>
  <c r="N12857" i="56"/>
  <c r="N12858" i="56"/>
  <c r="N12859" i="56"/>
  <c r="N12860" i="56"/>
  <c r="N12861" i="56"/>
  <c r="N12862" i="56"/>
  <c r="N12863" i="56"/>
  <c r="N12864" i="56"/>
  <c r="N12865" i="56"/>
  <c r="N12866" i="56"/>
  <c r="N12867" i="56"/>
  <c r="N12868" i="56"/>
  <c r="N12869" i="56"/>
  <c r="N12870" i="56"/>
  <c r="N12871" i="56"/>
  <c r="N12872" i="56"/>
  <c r="N12873" i="56"/>
  <c r="N12874" i="56"/>
  <c r="N12875" i="56"/>
  <c r="N12876" i="56"/>
  <c r="N12877" i="56"/>
  <c r="N12878" i="56"/>
  <c r="N12879" i="56"/>
  <c r="N12880" i="56"/>
  <c r="N12881" i="56"/>
  <c r="N12882" i="56"/>
  <c r="N12883" i="56"/>
  <c r="N12884" i="56"/>
  <c r="N12885" i="56"/>
  <c r="N12886" i="56"/>
  <c r="N12887" i="56"/>
  <c r="N12888" i="56"/>
  <c r="N12889" i="56"/>
  <c r="N12890" i="56"/>
  <c r="N12891" i="56"/>
  <c r="N12892" i="56"/>
  <c r="N12893" i="56"/>
  <c r="N12894" i="56"/>
  <c r="N12895" i="56"/>
  <c r="N12896" i="56"/>
  <c r="N12897" i="56"/>
  <c r="N12898" i="56"/>
  <c r="N12899" i="56"/>
  <c r="N12900" i="56"/>
  <c r="N12901" i="56"/>
  <c r="N12902" i="56"/>
  <c r="N12903" i="56"/>
  <c r="N12904" i="56"/>
  <c r="N12905" i="56"/>
  <c r="N12906" i="56"/>
  <c r="N12907" i="56"/>
  <c r="N12908" i="56"/>
  <c r="N12909" i="56"/>
  <c r="N12910" i="56"/>
  <c r="N12911" i="56"/>
  <c r="N12912" i="56"/>
  <c r="N12913" i="56"/>
  <c r="N12914" i="56"/>
  <c r="N12915" i="56"/>
  <c r="N12916" i="56"/>
  <c r="N12917" i="56"/>
  <c r="N12918" i="56"/>
  <c r="N12919" i="56"/>
  <c r="N12920" i="56"/>
  <c r="N12921" i="56"/>
  <c r="N12922" i="56"/>
  <c r="N12923" i="56"/>
  <c r="N12924" i="56"/>
  <c r="N12925" i="56"/>
  <c r="N12926" i="56"/>
  <c r="N12927" i="56"/>
  <c r="N12928" i="56"/>
  <c r="N12929" i="56"/>
  <c r="N12930" i="56"/>
  <c r="N12931" i="56"/>
  <c r="N12932" i="56"/>
  <c r="N12933" i="56"/>
  <c r="N12934" i="56"/>
  <c r="N12935" i="56"/>
  <c r="N12936" i="56"/>
  <c r="N12937" i="56"/>
  <c r="N12938" i="56"/>
  <c r="N12939" i="56"/>
  <c r="N12940" i="56"/>
  <c r="N12941" i="56"/>
  <c r="N12942" i="56"/>
  <c r="N12943" i="56"/>
  <c r="N12944" i="56"/>
  <c r="N12945" i="56"/>
  <c r="N12946" i="56"/>
  <c r="N12947" i="56"/>
  <c r="N12948" i="56"/>
  <c r="N12949" i="56"/>
  <c r="N12950" i="56"/>
  <c r="N12951" i="56"/>
  <c r="N12952" i="56"/>
  <c r="N12953" i="56"/>
  <c r="N12954" i="56"/>
  <c r="N12955" i="56"/>
  <c r="N12956" i="56"/>
  <c r="N12957" i="56"/>
  <c r="N12958" i="56"/>
  <c r="N12959" i="56"/>
  <c r="N12960" i="56"/>
  <c r="N12961" i="56"/>
  <c r="N12962" i="56"/>
  <c r="N12963" i="56"/>
  <c r="N12964" i="56"/>
  <c r="N12965" i="56"/>
  <c r="N12966" i="56"/>
  <c r="N12967" i="56"/>
  <c r="N12968" i="56"/>
  <c r="N12969" i="56"/>
  <c r="N12970" i="56"/>
  <c r="N12971" i="56"/>
  <c r="N12972" i="56"/>
  <c r="N12973" i="56"/>
  <c r="N12974" i="56"/>
  <c r="N12975" i="56"/>
  <c r="N12976" i="56"/>
  <c r="N12977" i="56"/>
  <c r="N12978" i="56"/>
  <c r="N12979" i="56"/>
  <c r="N12980" i="56"/>
  <c r="N12981" i="56"/>
  <c r="N12982" i="56"/>
  <c r="N12983" i="56"/>
  <c r="N12984" i="56"/>
  <c r="N12985" i="56"/>
  <c r="N12986" i="56"/>
  <c r="N12987" i="56"/>
  <c r="N12988" i="56"/>
  <c r="N12989" i="56"/>
  <c r="N12990" i="56"/>
  <c r="N12991" i="56"/>
  <c r="N12992" i="56"/>
  <c r="N12993" i="56"/>
  <c r="N12994" i="56"/>
  <c r="N12995" i="56"/>
  <c r="N12996" i="56"/>
  <c r="N12997" i="56"/>
  <c r="N12998" i="56"/>
  <c r="N12999" i="56"/>
  <c r="N13000" i="56"/>
  <c r="N13001" i="56"/>
  <c r="N13002" i="56"/>
  <c r="N13003" i="56"/>
  <c r="N13004" i="56"/>
  <c r="N13005" i="56"/>
  <c r="N13006" i="56"/>
  <c r="N13007" i="56"/>
  <c r="N13008" i="56"/>
  <c r="N13009" i="56"/>
  <c r="N13010" i="56"/>
  <c r="N13011" i="56"/>
  <c r="N13012" i="56"/>
  <c r="N13013" i="56"/>
  <c r="N13014" i="56"/>
  <c r="N13015" i="56"/>
  <c r="N13016" i="56"/>
  <c r="N13017" i="56"/>
  <c r="N13018" i="56"/>
  <c r="N13019" i="56"/>
  <c r="N13020" i="56"/>
  <c r="N13021" i="56"/>
  <c r="N13022" i="56"/>
  <c r="N13023" i="56"/>
  <c r="N13024" i="56"/>
  <c r="N13025" i="56"/>
  <c r="N13026" i="56"/>
  <c r="N13027" i="56"/>
  <c r="N13028" i="56"/>
  <c r="N13029" i="56"/>
  <c r="N13030" i="56"/>
  <c r="N13031" i="56"/>
  <c r="N13032" i="56"/>
  <c r="N13033" i="56"/>
  <c r="N13034" i="56"/>
  <c r="N13035" i="56"/>
  <c r="N13036" i="56"/>
  <c r="N13037" i="56"/>
  <c r="N13038" i="56"/>
  <c r="N13039" i="56"/>
  <c r="N13040" i="56"/>
  <c r="N13041" i="56"/>
  <c r="N13042" i="56"/>
  <c r="N13043" i="56"/>
  <c r="N13044" i="56"/>
  <c r="N13045" i="56"/>
  <c r="N13046" i="56"/>
  <c r="N13047" i="56"/>
  <c r="N13048" i="56"/>
  <c r="N13049" i="56"/>
  <c r="N13050" i="56"/>
  <c r="N13051" i="56"/>
  <c r="N13052" i="56"/>
  <c r="N13053" i="56"/>
  <c r="N13054" i="56"/>
  <c r="N13055" i="56"/>
  <c r="N13056" i="56"/>
  <c r="N13057" i="56"/>
  <c r="N13058" i="56"/>
  <c r="N13059" i="56"/>
  <c r="N13060" i="56"/>
  <c r="N13061" i="56"/>
  <c r="N13062" i="56"/>
  <c r="N13063" i="56"/>
  <c r="N13064" i="56"/>
  <c r="N13065" i="56"/>
  <c r="N13066" i="56"/>
  <c r="N13067" i="56"/>
  <c r="N13068" i="56"/>
  <c r="N13069" i="56"/>
  <c r="N13070" i="56"/>
  <c r="N13071" i="56"/>
  <c r="N13072" i="56"/>
  <c r="N13073" i="56"/>
  <c r="N13074" i="56"/>
  <c r="N13075" i="56"/>
  <c r="N13076" i="56"/>
  <c r="N13077" i="56"/>
  <c r="N13078" i="56"/>
  <c r="N13079" i="56"/>
  <c r="N13080" i="56"/>
  <c r="N13081" i="56"/>
  <c r="N13082" i="56"/>
  <c r="N13083" i="56"/>
  <c r="N13084" i="56"/>
  <c r="N13085" i="56"/>
  <c r="N13086" i="56"/>
  <c r="N13087" i="56"/>
  <c r="N13088" i="56"/>
  <c r="N13089" i="56"/>
  <c r="N13090" i="56"/>
  <c r="N13091" i="56"/>
  <c r="N13092" i="56"/>
  <c r="N13093" i="56"/>
  <c r="N13094" i="56"/>
  <c r="N13095" i="56"/>
  <c r="N13096" i="56"/>
  <c r="N13097" i="56"/>
  <c r="N13098" i="56"/>
  <c r="N13099" i="56"/>
  <c r="N13100" i="56"/>
  <c r="N13101" i="56"/>
  <c r="N13102" i="56"/>
  <c r="N13103" i="56"/>
  <c r="N13104" i="56"/>
  <c r="N13105" i="56"/>
  <c r="N13106" i="56"/>
  <c r="N13107" i="56"/>
  <c r="N13108" i="56"/>
  <c r="N13109" i="56"/>
  <c r="N13110" i="56"/>
  <c r="N13111" i="56"/>
  <c r="N13112" i="56"/>
  <c r="N13113" i="56"/>
  <c r="N13114" i="56"/>
  <c r="N13115" i="56"/>
  <c r="N13116" i="56"/>
  <c r="N13117" i="56"/>
  <c r="N13118" i="56"/>
  <c r="N13119" i="56"/>
  <c r="N13120" i="56"/>
  <c r="N13121" i="56"/>
  <c r="N13122" i="56"/>
  <c r="N13123" i="56"/>
  <c r="N13124" i="56"/>
  <c r="N13125" i="56"/>
  <c r="N13126" i="56"/>
  <c r="N13127" i="56"/>
  <c r="N13128" i="56"/>
  <c r="N13129" i="56"/>
  <c r="N13130" i="56"/>
  <c r="N13131" i="56"/>
  <c r="N13132" i="56"/>
  <c r="N13133" i="56"/>
  <c r="N13134" i="56"/>
  <c r="N13135" i="56"/>
  <c r="N13136" i="56"/>
  <c r="N13137" i="56"/>
  <c r="N13138" i="56"/>
  <c r="N13139" i="56"/>
  <c r="N13140" i="56"/>
  <c r="N13141" i="56"/>
  <c r="N13142" i="56"/>
  <c r="N13143" i="56"/>
  <c r="N13144" i="56"/>
  <c r="N13145" i="56"/>
  <c r="N13146" i="56"/>
  <c r="N13147" i="56"/>
  <c r="N13148" i="56"/>
  <c r="N13149" i="56"/>
  <c r="N13150" i="56"/>
  <c r="N13151" i="56"/>
  <c r="N13152" i="56"/>
  <c r="N13153" i="56"/>
  <c r="N13154" i="56"/>
  <c r="N13155" i="56"/>
  <c r="N13156" i="56"/>
  <c r="N13157" i="56"/>
  <c r="N13158" i="56"/>
  <c r="N13159" i="56"/>
  <c r="N13160" i="56"/>
  <c r="N13161" i="56"/>
  <c r="N13162" i="56"/>
  <c r="N13163" i="56"/>
  <c r="N13164" i="56"/>
  <c r="N13165" i="56"/>
  <c r="N13166" i="56"/>
  <c r="N13167" i="56"/>
  <c r="N13168" i="56"/>
  <c r="N13169" i="56"/>
  <c r="N13170" i="56"/>
  <c r="N13171" i="56"/>
  <c r="N13172" i="56"/>
  <c r="N13173" i="56"/>
  <c r="N13174" i="56"/>
  <c r="N13175" i="56"/>
  <c r="N13176" i="56"/>
  <c r="N13177" i="56"/>
  <c r="N13178" i="56"/>
  <c r="N13179" i="56"/>
  <c r="N13180" i="56"/>
  <c r="N13181" i="56"/>
  <c r="N13182" i="56"/>
  <c r="N13183" i="56"/>
  <c r="N13184" i="56"/>
  <c r="N13185" i="56"/>
  <c r="N13186" i="56"/>
  <c r="N13187" i="56"/>
  <c r="N13188" i="56"/>
  <c r="N13189" i="56"/>
  <c r="N13190" i="56"/>
  <c r="N13191" i="56"/>
  <c r="N13192" i="56"/>
  <c r="N13193" i="56"/>
  <c r="N13194" i="56"/>
  <c r="N13195" i="56"/>
  <c r="N13196" i="56"/>
  <c r="N13197" i="56"/>
  <c r="N13198" i="56"/>
  <c r="N13199" i="56"/>
  <c r="N13200" i="56"/>
  <c r="N13201" i="56"/>
  <c r="N13202" i="56"/>
  <c r="N13203" i="56"/>
  <c r="N13204" i="56"/>
  <c r="N13205" i="56"/>
  <c r="N13206" i="56"/>
  <c r="N13207" i="56"/>
  <c r="N13208" i="56"/>
  <c r="N13209" i="56"/>
  <c r="N13210" i="56"/>
  <c r="N13211" i="56"/>
  <c r="N13212" i="56"/>
  <c r="N13213" i="56"/>
  <c r="N13214" i="56"/>
  <c r="N13215" i="56"/>
  <c r="N13216" i="56"/>
  <c r="N13217" i="56"/>
  <c r="N13218" i="56"/>
  <c r="N13219" i="56"/>
  <c r="N13220" i="56"/>
  <c r="N13221" i="56"/>
  <c r="N13222" i="56"/>
  <c r="N13223" i="56"/>
  <c r="N13224" i="56"/>
  <c r="N13225" i="56"/>
  <c r="N13226" i="56"/>
  <c r="N13227" i="56"/>
  <c r="N13228" i="56"/>
  <c r="N13229" i="56"/>
  <c r="N13230" i="56"/>
  <c r="N13231" i="56"/>
  <c r="N13232" i="56"/>
  <c r="N13233" i="56"/>
  <c r="N13234" i="56"/>
  <c r="N13235" i="56"/>
  <c r="N13236" i="56"/>
  <c r="N13237" i="56"/>
  <c r="N13238" i="56"/>
  <c r="N13239" i="56"/>
  <c r="N13240" i="56"/>
  <c r="N13241" i="56"/>
  <c r="N13242" i="56"/>
  <c r="N13243" i="56"/>
  <c r="N13244" i="56"/>
  <c r="N13245" i="56"/>
  <c r="N13246" i="56"/>
  <c r="N13247" i="56"/>
  <c r="N13248" i="56"/>
  <c r="N13249" i="56"/>
  <c r="N13250" i="56"/>
  <c r="N13251" i="56"/>
  <c r="N13252" i="56"/>
  <c r="N13253" i="56"/>
  <c r="N13254" i="56"/>
  <c r="N13255" i="56"/>
  <c r="N13256" i="56"/>
  <c r="N13257" i="56"/>
  <c r="N13258" i="56"/>
  <c r="N13259" i="56"/>
  <c r="N13260" i="56"/>
  <c r="N13261" i="56"/>
  <c r="N13262" i="56"/>
  <c r="N13263" i="56"/>
  <c r="N13264" i="56"/>
  <c r="N13265" i="56"/>
  <c r="N13266" i="56"/>
  <c r="N13267" i="56"/>
  <c r="N13268" i="56"/>
  <c r="N13269" i="56"/>
  <c r="N13270" i="56"/>
  <c r="N13271" i="56"/>
  <c r="N13272" i="56"/>
  <c r="N13273" i="56"/>
  <c r="N13274" i="56"/>
  <c r="N13275" i="56"/>
  <c r="N13276" i="56"/>
  <c r="N13277" i="56"/>
  <c r="N13278" i="56"/>
  <c r="N13279" i="56"/>
  <c r="N13280" i="56"/>
  <c r="N13281" i="56"/>
  <c r="N13282" i="56"/>
  <c r="N13283" i="56"/>
  <c r="N13284" i="56"/>
  <c r="N13285" i="56"/>
  <c r="N13286" i="56"/>
  <c r="N13287" i="56"/>
  <c r="N13288" i="56"/>
  <c r="N13289" i="56"/>
  <c r="N13290" i="56"/>
  <c r="N13291" i="56"/>
  <c r="N13292" i="56"/>
  <c r="N13293" i="56"/>
  <c r="N13294" i="56"/>
  <c r="N13295" i="56"/>
  <c r="N13296" i="56"/>
  <c r="N13297" i="56"/>
  <c r="N13298" i="56"/>
  <c r="N13299" i="56"/>
  <c r="N13300" i="56"/>
  <c r="N13301" i="56"/>
  <c r="N13302" i="56"/>
  <c r="N13303" i="56"/>
  <c r="N13304" i="56"/>
  <c r="N13305" i="56"/>
  <c r="N13306" i="56"/>
  <c r="N13307" i="56"/>
  <c r="N13308" i="56"/>
  <c r="N13309" i="56"/>
  <c r="N13310" i="56"/>
  <c r="N13311" i="56"/>
  <c r="N13312" i="56"/>
  <c r="N13313" i="56"/>
  <c r="N13314" i="56"/>
  <c r="N13315" i="56"/>
  <c r="N13316" i="56"/>
  <c r="N13317" i="56"/>
  <c r="N13318" i="56"/>
  <c r="N13319" i="56"/>
  <c r="N13320" i="56"/>
  <c r="N13321" i="56"/>
  <c r="N13322" i="56"/>
  <c r="N13323" i="56"/>
  <c r="N13324" i="56"/>
  <c r="N13325" i="56"/>
  <c r="N13326" i="56"/>
  <c r="N13327" i="56"/>
  <c r="N13328" i="56"/>
  <c r="N13329" i="56"/>
  <c r="N13330" i="56"/>
  <c r="N13331" i="56"/>
  <c r="N13332" i="56"/>
  <c r="N13333" i="56"/>
  <c r="N13334" i="56"/>
  <c r="N13335" i="56"/>
  <c r="N13336" i="56"/>
  <c r="N13337" i="56"/>
  <c r="N13338" i="56"/>
  <c r="N13339" i="56"/>
  <c r="N13340" i="56"/>
  <c r="N13341" i="56"/>
  <c r="N13342" i="56"/>
  <c r="N13343" i="56"/>
  <c r="N13344" i="56"/>
  <c r="N13345" i="56"/>
  <c r="N13346" i="56"/>
  <c r="N13347" i="56"/>
  <c r="N13348" i="56"/>
  <c r="N13349" i="56"/>
  <c r="N13350" i="56"/>
  <c r="N13351" i="56"/>
  <c r="N13352" i="56"/>
  <c r="N13353" i="56"/>
  <c r="N13354" i="56"/>
  <c r="N13355" i="56"/>
  <c r="N13356" i="56"/>
  <c r="N13357" i="56"/>
  <c r="N13358" i="56"/>
  <c r="N13359" i="56"/>
  <c r="N13360" i="56"/>
  <c r="N13361" i="56"/>
  <c r="N13362" i="56"/>
  <c r="N13363" i="56"/>
  <c r="N13364" i="56"/>
  <c r="N13365" i="56"/>
  <c r="N13366" i="56"/>
  <c r="N13367" i="56"/>
  <c r="N13368" i="56"/>
  <c r="N13369" i="56"/>
  <c r="N13370" i="56"/>
  <c r="N13371" i="56"/>
  <c r="N13372" i="56"/>
  <c r="N13373" i="56"/>
  <c r="N13374" i="56"/>
  <c r="N13375" i="56"/>
  <c r="N13376" i="56"/>
  <c r="N13377" i="56"/>
  <c r="N13378" i="56"/>
  <c r="N13379" i="56"/>
  <c r="N13380" i="56"/>
  <c r="N13381" i="56"/>
  <c r="N13382" i="56"/>
  <c r="N13383" i="56"/>
  <c r="N13384" i="56"/>
  <c r="N13385" i="56"/>
  <c r="N13386" i="56"/>
  <c r="N13387" i="56"/>
  <c r="N13388" i="56"/>
  <c r="N13389" i="56"/>
  <c r="N13390" i="56"/>
  <c r="N13391" i="56"/>
  <c r="N13392" i="56"/>
  <c r="N13393" i="56"/>
  <c r="N13394" i="56"/>
  <c r="N13395" i="56"/>
  <c r="N13396" i="56"/>
  <c r="N13397" i="56"/>
  <c r="N13398" i="56"/>
  <c r="N13399" i="56"/>
  <c r="N13400" i="56"/>
  <c r="N13401" i="56"/>
  <c r="N13402" i="56"/>
  <c r="N13403" i="56"/>
  <c r="N13404" i="56"/>
  <c r="N13405" i="56"/>
  <c r="N13406" i="56"/>
  <c r="N13407" i="56"/>
  <c r="N13408" i="56"/>
  <c r="N13409" i="56"/>
  <c r="N13410" i="56"/>
  <c r="N13411" i="56"/>
  <c r="N13412" i="56"/>
  <c r="N13413" i="56"/>
  <c r="N13414" i="56"/>
  <c r="N13415" i="56"/>
  <c r="N13416" i="56"/>
  <c r="N13417" i="56"/>
  <c r="N13418" i="56"/>
  <c r="N13419" i="56"/>
  <c r="N13420" i="56"/>
  <c r="N13421" i="56"/>
  <c r="N13422" i="56"/>
  <c r="N13423" i="56"/>
  <c r="N13424" i="56"/>
  <c r="N13425" i="56"/>
  <c r="N13426" i="56"/>
  <c r="N13427" i="56"/>
  <c r="N13428" i="56"/>
  <c r="N13429" i="56"/>
  <c r="N13430" i="56"/>
  <c r="N13431" i="56"/>
  <c r="N13432" i="56"/>
  <c r="N13433" i="56"/>
  <c r="N13434" i="56"/>
  <c r="N13435" i="56"/>
  <c r="N13436" i="56"/>
  <c r="N13437" i="56"/>
  <c r="N13438" i="56"/>
  <c r="N13439" i="56"/>
  <c r="N13440" i="56"/>
  <c r="N13441" i="56"/>
  <c r="N13442" i="56"/>
  <c r="N13443" i="56"/>
  <c r="N13444" i="56"/>
  <c r="N13445" i="56"/>
  <c r="N13446" i="56"/>
  <c r="N13447" i="56"/>
  <c r="N13448" i="56"/>
  <c r="N13449" i="56"/>
  <c r="N13450" i="56"/>
  <c r="N13451" i="56"/>
  <c r="N13452" i="56"/>
  <c r="N13453" i="56"/>
  <c r="N13454" i="56"/>
  <c r="N13455" i="56"/>
  <c r="N13456" i="56"/>
  <c r="N13457" i="56"/>
  <c r="N13458" i="56"/>
  <c r="N13459" i="56"/>
  <c r="N13460" i="56"/>
  <c r="N13461" i="56"/>
  <c r="N13462" i="56"/>
  <c r="N13463" i="56"/>
  <c r="N13464" i="56"/>
  <c r="N13465" i="56"/>
  <c r="N13466" i="56"/>
  <c r="N13467" i="56"/>
  <c r="N13468" i="56"/>
  <c r="N13469" i="56"/>
  <c r="N13470" i="56"/>
  <c r="N13471" i="56"/>
  <c r="N13472" i="56"/>
  <c r="N13473" i="56"/>
  <c r="N13474" i="56"/>
  <c r="N13475" i="56"/>
  <c r="N13476" i="56"/>
  <c r="N13477" i="56"/>
  <c r="N13478" i="56"/>
  <c r="N13479" i="56"/>
  <c r="N13480" i="56"/>
  <c r="N13481" i="56"/>
  <c r="N13482" i="56"/>
  <c r="N13483" i="56"/>
  <c r="N13484" i="56"/>
  <c r="N13485" i="56"/>
  <c r="N13486" i="56"/>
  <c r="N13487" i="56"/>
  <c r="N13488" i="56"/>
  <c r="N13489" i="56"/>
  <c r="N13490" i="56"/>
  <c r="N13491" i="56"/>
  <c r="N13492" i="56"/>
  <c r="N13493" i="56"/>
  <c r="N13494" i="56"/>
  <c r="N13495" i="56"/>
  <c r="N13496" i="56"/>
  <c r="N13497" i="56"/>
  <c r="N13498" i="56"/>
  <c r="N13499" i="56"/>
  <c r="N13500" i="56"/>
  <c r="N13501" i="56"/>
  <c r="N13502" i="56"/>
  <c r="N13503" i="56"/>
  <c r="N13504" i="56"/>
  <c r="N13505" i="56"/>
  <c r="N13506" i="56"/>
  <c r="N13507" i="56"/>
  <c r="N13508" i="56"/>
  <c r="N13509" i="56"/>
  <c r="N13510" i="56"/>
  <c r="N13511" i="56"/>
  <c r="N13512" i="56"/>
  <c r="N13513" i="56"/>
  <c r="N13514" i="56"/>
  <c r="N13515" i="56"/>
  <c r="N13516" i="56"/>
  <c r="N13517" i="56"/>
  <c r="N13518" i="56"/>
  <c r="N13519" i="56"/>
  <c r="N13520" i="56"/>
  <c r="N13521" i="56"/>
  <c r="N13522" i="56"/>
  <c r="N13523" i="56"/>
  <c r="N13524" i="56"/>
  <c r="N13525" i="56"/>
  <c r="N13526" i="56"/>
  <c r="N13527" i="56"/>
  <c r="N13528" i="56"/>
  <c r="N13529" i="56"/>
  <c r="N13530" i="56"/>
  <c r="N13531" i="56"/>
  <c r="N13532" i="56"/>
  <c r="N13533" i="56"/>
  <c r="N13534" i="56"/>
  <c r="N13535" i="56"/>
  <c r="N13536" i="56"/>
  <c r="N13537" i="56"/>
  <c r="N13538" i="56"/>
  <c r="N13539" i="56"/>
  <c r="N13540" i="56"/>
  <c r="N13541" i="56"/>
  <c r="N13542" i="56"/>
  <c r="N13543" i="56"/>
  <c r="N13544" i="56"/>
  <c r="N13545" i="56"/>
  <c r="N13546" i="56"/>
  <c r="N13547" i="56"/>
  <c r="N13548" i="56"/>
  <c r="N13549" i="56"/>
  <c r="N13550" i="56"/>
  <c r="N13551" i="56"/>
  <c r="N13552" i="56"/>
  <c r="N13553" i="56"/>
  <c r="N13554" i="56"/>
  <c r="N13555" i="56"/>
  <c r="N13556" i="56"/>
  <c r="N13557" i="56"/>
  <c r="N13558" i="56"/>
  <c r="N13559" i="56"/>
  <c r="N13560" i="56"/>
  <c r="N13561" i="56"/>
  <c r="N13562" i="56"/>
  <c r="N13563" i="56"/>
  <c r="N13564" i="56"/>
  <c r="N13565" i="56"/>
  <c r="N13566" i="56"/>
  <c r="N13567" i="56"/>
  <c r="N13568" i="56"/>
  <c r="N13569" i="56"/>
  <c r="N13570" i="56"/>
  <c r="N13571" i="56"/>
  <c r="N13572" i="56"/>
  <c r="N13573" i="56"/>
  <c r="N13574" i="56"/>
  <c r="N13575" i="56"/>
  <c r="N13576" i="56"/>
  <c r="N13577" i="56"/>
  <c r="N13578" i="56"/>
  <c r="N13579" i="56"/>
  <c r="N13580" i="56"/>
  <c r="N13581" i="56"/>
  <c r="N13582" i="56"/>
  <c r="N13583" i="56"/>
  <c r="N13584" i="56"/>
  <c r="N13585" i="56"/>
  <c r="N13586" i="56"/>
  <c r="N13587" i="56"/>
  <c r="N13588" i="56"/>
  <c r="N13589" i="56"/>
  <c r="N13590" i="56"/>
  <c r="N13591" i="56"/>
  <c r="N13592" i="56"/>
  <c r="N13593" i="56"/>
  <c r="N13594" i="56"/>
  <c r="N13595" i="56"/>
  <c r="N13596" i="56"/>
  <c r="N13597" i="56"/>
  <c r="N13598" i="56"/>
  <c r="N13599" i="56"/>
  <c r="N13600" i="56"/>
  <c r="N13601" i="56"/>
  <c r="N13602" i="56"/>
  <c r="N13603" i="56"/>
  <c r="N13604" i="56"/>
  <c r="N13605" i="56"/>
  <c r="N13606" i="56"/>
  <c r="N13607" i="56"/>
  <c r="N13608" i="56"/>
  <c r="N13609" i="56"/>
  <c r="N13610" i="56"/>
  <c r="N13611" i="56"/>
  <c r="N13612" i="56"/>
  <c r="N13613" i="56"/>
  <c r="N13614" i="56"/>
  <c r="N13615" i="56"/>
  <c r="N13616" i="56"/>
  <c r="N13617" i="56"/>
  <c r="N13618" i="56"/>
  <c r="N13619" i="56"/>
  <c r="N13620" i="56"/>
  <c r="N13621" i="56"/>
  <c r="N13622" i="56"/>
  <c r="N13623" i="56"/>
  <c r="N13624" i="56"/>
  <c r="N13625" i="56"/>
  <c r="N13626" i="56"/>
  <c r="N13627" i="56"/>
  <c r="N13628" i="56"/>
  <c r="N13629" i="56"/>
  <c r="N13630" i="56"/>
  <c r="N13631" i="56"/>
  <c r="N13632" i="56"/>
  <c r="N13633" i="56"/>
  <c r="N13634" i="56"/>
  <c r="N13635" i="56"/>
  <c r="N13636" i="56"/>
  <c r="N13637" i="56"/>
  <c r="N13638" i="56"/>
  <c r="N13639" i="56"/>
  <c r="N13640" i="56"/>
  <c r="N13641" i="56"/>
  <c r="N13642" i="56"/>
  <c r="N13643" i="56"/>
  <c r="N13644" i="56"/>
  <c r="N13645" i="56"/>
  <c r="N13646" i="56"/>
  <c r="N13647" i="56"/>
  <c r="N13648" i="56"/>
  <c r="N13649" i="56"/>
  <c r="N13650" i="56"/>
  <c r="N13651" i="56"/>
  <c r="N13652" i="56"/>
  <c r="N13653" i="56"/>
  <c r="N13654" i="56"/>
  <c r="N13655" i="56"/>
  <c r="N13656" i="56"/>
  <c r="N13657" i="56"/>
  <c r="N13658" i="56"/>
  <c r="N13659" i="56"/>
  <c r="N13660" i="56"/>
  <c r="N13661" i="56"/>
  <c r="N13662" i="56"/>
  <c r="N13663" i="56"/>
  <c r="N13664" i="56"/>
  <c r="N13665" i="56"/>
  <c r="N13666" i="56"/>
  <c r="N13667" i="56"/>
  <c r="N13668" i="56"/>
  <c r="N13669" i="56"/>
  <c r="N13670" i="56"/>
  <c r="N13671" i="56"/>
  <c r="N13672" i="56"/>
  <c r="N13673" i="56"/>
  <c r="N13674" i="56"/>
  <c r="N13675" i="56"/>
  <c r="N13676" i="56"/>
  <c r="N13677" i="56"/>
  <c r="N13678" i="56"/>
  <c r="N13679" i="56"/>
  <c r="N13680" i="56"/>
  <c r="N13681" i="56"/>
  <c r="N13682" i="56"/>
  <c r="N13683" i="56"/>
  <c r="N13684" i="56"/>
  <c r="N13685" i="56"/>
  <c r="N13686" i="56"/>
  <c r="N13687" i="56"/>
  <c r="N13688" i="56"/>
  <c r="N13689" i="56"/>
  <c r="N13690" i="56"/>
  <c r="N13691" i="56"/>
  <c r="N13692" i="56"/>
  <c r="N13693" i="56"/>
  <c r="N13694" i="56"/>
  <c r="N13695" i="56"/>
  <c r="N13696" i="56"/>
  <c r="N13697" i="56"/>
  <c r="N13698" i="56"/>
  <c r="N13699" i="56"/>
  <c r="N13700" i="56"/>
  <c r="N13701" i="56"/>
  <c r="N13702" i="56"/>
  <c r="N13703" i="56"/>
  <c r="N13704" i="56"/>
  <c r="N13705" i="56"/>
  <c r="N13706" i="56"/>
  <c r="N13707" i="56"/>
  <c r="N13708" i="56"/>
  <c r="N13709" i="56"/>
  <c r="N13710" i="56"/>
  <c r="N13711" i="56"/>
  <c r="N13712" i="56"/>
  <c r="N13713" i="56"/>
  <c r="N13714" i="56"/>
  <c r="N13715" i="56"/>
  <c r="N13716" i="56"/>
  <c r="N13717" i="56"/>
  <c r="N13718" i="56"/>
  <c r="N13719" i="56"/>
  <c r="N13720" i="56"/>
  <c r="N13721" i="56"/>
  <c r="N13722" i="56"/>
  <c r="N13723" i="56"/>
  <c r="N13724" i="56"/>
  <c r="N13725" i="56"/>
  <c r="N13726" i="56"/>
  <c r="N13727" i="56"/>
  <c r="N13728" i="56"/>
  <c r="N13729" i="56"/>
  <c r="N13730" i="56"/>
  <c r="N13731" i="56"/>
  <c r="N13732" i="56"/>
  <c r="N13733" i="56"/>
  <c r="N13734" i="56"/>
  <c r="N13735" i="56"/>
  <c r="N13736" i="56"/>
  <c r="N13737" i="56"/>
  <c r="N13738" i="56"/>
  <c r="N13739" i="56"/>
  <c r="N13740" i="56"/>
  <c r="N13741" i="56"/>
  <c r="N13742" i="56"/>
  <c r="N13743" i="56"/>
  <c r="N13744" i="56"/>
  <c r="N13745" i="56"/>
  <c r="N13746" i="56"/>
  <c r="N13747" i="56"/>
  <c r="N13748" i="56"/>
  <c r="N13749" i="56"/>
  <c r="N13750" i="56"/>
  <c r="N13751" i="56"/>
  <c r="N13752" i="56"/>
  <c r="N13753" i="56"/>
  <c r="N13754" i="56"/>
  <c r="N13755" i="56"/>
  <c r="N13756" i="56"/>
  <c r="N13757" i="56"/>
  <c r="N13758" i="56"/>
  <c r="N13759" i="56"/>
  <c r="N13760" i="56"/>
  <c r="N13761" i="56"/>
  <c r="N13762" i="56"/>
  <c r="N13763" i="56"/>
  <c r="N13764" i="56"/>
  <c r="N13765" i="56"/>
  <c r="N13766" i="56"/>
  <c r="N13767" i="56"/>
  <c r="N13768" i="56"/>
  <c r="N13769" i="56"/>
  <c r="N13770" i="56"/>
  <c r="N13771" i="56"/>
  <c r="N13772" i="56"/>
  <c r="N13773" i="56"/>
  <c r="N13774" i="56"/>
  <c r="N13775" i="56"/>
  <c r="N13776" i="56"/>
  <c r="N13777" i="56"/>
  <c r="N13778" i="56"/>
  <c r="N13779" i="56"/>
  <c r="N13780" i="56"/>
  <c r="N13781" i="56"/>
  <c r="N13782" i="56"/>
  <c r="N13783" i="56"/>
  <c r="N13784" i="56"/>
  <c r="N13785" i="56"/>
  <c r="N13786" i="56"/>
  <c r="N13787" i="56"/>
  <c r="N13788" i="56"/>
  <c r="N13789" i="56"/>
  <c r="N13790" i="56"/>
  <c r="N13791" i="56"/>
  <c r="N13792" i="56"/>
  <c r="N13793" i="56"/>
  <c r="N13794" i="56"/>
  <c r="N13795" i="56"/>
  <c r="N13796" i="56"/>
  <c r="N13797" i="56"/>
  <c r="N13798" i="56"/>
  <c r="N13799" i="56"/>
  <c r="N13800" i="56"/>
  <c r="N13801" i="56"/>
  <c r="N13802" i="56"/>
  <c r="N13803" i="56"/>
  <c r="N13804" i="56"/>
  <c r="N13805" i="56"/>
  <c r="N13806" i="56"/>
  <c r="N13807" i="56"/>
  <c r="N13808" i="56"/>
  <c r="N13809" i="56"/>
  <c r="N13810" i="56"/>
  <c r="N13811" i="56"/>
  <c r="N13812" i="56"/>
  <c r="N13813" i="56"/>
  <c r="N13814" i="56"/>
  <c r="N13815" i="56"/>
  <c r="N13816" i="56"/>
  <c r="N13817" i="56"/>
  <c r="N13818" i="56"/>
  <c r="N13819" i="56"/>
  <c r="N13820" i="56"/>
  <c r="N13821" i="56"/>
  <c r="N13822" i="56"/>
  <c r="N13823" i="56"/>
  <c r="N13824" i="56"/>
  <c r="N13825" i="56"/>
  <c r="N13826" i="56"/>
  <c r="N13827" i="56"/>
  <c r="N13828" i="56"/>
  <c r="N13829" i="56"/>
  <c r="N13830" i="56"/>
  <c r="N13831" i="56"/>
  <c r="N13832" i="56"/>
  <c r="N13833" i="56"/>
  <c r="N13834" i="56"/>
  <c r="N13835" i="56"/>
  <c r="N13836" i="56"/>
  <c r="N13837" i="56"/>
  <c r="N13838" i="56"/>
  <c r="N13839" i="56"/>
  <c r="N13840" i="56"/>
  <c r="N13841" i="56"/>
  <c r="N13842" i="56"/>
  <c r="N13843" i="56"/>
  <c r="N13844" i="56"/>
  <c r="N13845" i="56"/>
  <c r="N13846" i="56"/>
  <c r="N13847" i="56"/>
  <c r="N13848" i="56"/>
  <c r="N13849" i="56"/>
  <c r="N13850" i="56"/>
  <c r="N13851" i="56"/>
  <c r="N13852" i="56"/>
  <c r="N13853" i="56"/>
  <c r="N13854" i="56"/>
  <c r="N13855" i="56"/>
  <c r="N13856" i="56"/>
  <c r="N13857" i="56"/>
  <c r="N13858" i="56"/>
  <c r="N13859" i="56"/>
  <c r="N13860" i="56"/>
  <c r="N13861" i="56"/>
  <c r="N13862" i="56"/>
  <c r="N13863" i="56"/>
  <c r="N13864" i="56"/>
  <c r="N13865" i="56"/>
  <c r="N13866" i="56"/>
  <c r="N13867" i="56"/>
  <c r="N13868" i="56"/>
  <c r="N13869" i="56"/>
  <c r="N13870" i="56"/>
  <c r="N13871" i="56"/>
  <c r="N13872" i="56"/>
  <c r="N13873" i="56"/>
  <c r="N13874" i="56"/>
  <c r="N13875" i="56"/>
  <c r="N13876" i="56"/>
  <c r="N13877" i="56"/>
  <c r="N13878" i="56"/>
  <c r="N13879" i="56"/>
  <c r="N13880" i="56"/>
  <c r="N13881" i="56"/>
  <c r="N13882" i="56"/>
  <c r="N13883" i="56"/>
  <c r="N13884" i="56"/>
  <c r="N13885" i="56"/>
  <c r="N13886" i="56"/>
  <c r="N13887" i="56"/>
  <c r="N13888" i="56"/>
  <c r="N13889" i="56"/>
  <c r="N13890" i="56"/>
  <c r="N13891" i="56"/>
  <c r="N13892" i="56"/>
  <c r="N13893" i="56"/>
  <c r="N13894" i="56"/>
  <c r="N13895" i="56"/>
  <c r="N13896" i="56"/>
  <c r="N13897" i="56"/>
  <c r="N13898" i="56"/>
  <c r="N13899" i="56"/>
  <c r="N13900" i="56"/>
  <c r="N13901" i="56"/>
  <c r="N13902" i="56"/>
  <c r="N13903" i="56"/>
  <c r="N13904" i="56"/>
  <c r="N13905" i="56"/>
  <c r="N13906" i="56"/>
  <c r="N13907" i="56"/>
  <c r="N13908" i="56"/>
  <c r="N13909" i="56"/>
  <c r="N13910" i="56"/>
  <c r="N13911" i="56"/>
  <c r="N13912" i="56"/>
  <c r="N13913" i="56"/>
  <c r="N13914" i="56"/>
  <c r="N13915" i="56"/>
  <c r="N13916" i="56"/>
  <c r="N13917" i="56"/>
  <c r="N13918" i="56"/>
  <c r="N13919" i="56"/>
  <c r="N13920" i="56"/>
  <c r="N13921" i="56"/>
  <c r="N13922" i="56"/>
  <c r="N13923" i="56"/>
  <c r="N13924" i="56"/>
  <c r="N13925" i="56"/>
  <c r="N13926" i="56"/>
  <c r="N13927" i="56"/>
  <c r="N13928" i="56"/>
  <c r="N13929" i="56"/>
  <c r="N13930" i="56"/>
  <c r="N13931" i="56"/>
  <c r="N13932" i="56"/>
  <c r="N13933" i="56"/>
  <c r="N13934" i="56"/>
  <c r="N13935" i="56"/>
  <c r="N13936" i="56"/>
  <c r="N13937" i="56"/>
  <c r="N13938" i="56"/>
  <c r="N13939" i="56"/>
  <c r="N13940" i="56"/>
  <c r="N13941" i="56"/>
  <c r="N13942" i="56"/>
  <c r="N13943" i="56"/>
  <c r="N13944" i="56"/>
  <c r="N13945" i="56"/>
  <c r="N13946" i="56"/>
  <c r="N13947" i="56"/>
  <c r="N13948" i="56"/>
  <c r="N13949" i="56"/>
  <c r="N13950" i="56"/>
  <c r="N13951" i="56"/>
  <c r="N13952" i="56"/>
  <c r="N13953" i="56"/>
  <c r="N13954" i="56"/>
  <c r="N13955" i="56"/>
  <c r="N13956" i="56"/>
  <c r="N13957" i="56"/>
  <c r="N13958" i="56"/>
  <c r="N13959" i="56"/>
  <c r="N13960" i="56"/>
  <c r="N13961" i="56"/>
  <c r="N13962" i="56"/>
  <c r="N13963" i="56"/>
  <c r="N13964" i="56"/>
  <c r="N13965" i="56"/>
  <c r="N13966" i="56"/>
  <c r="N13967" i="56"/>
  <c r="N13968" i="56"/>
  <c r="N13969" i="56"/>
  <c r="N13970" i="56"/>
  <c r="N13971" i="56"/>
  <c r="N13972" i="56"/>
  <c r="N13973" i="56"/>
  <c r="N13974" i="56"/>
  <c r="N13975" i="56"/>
  <c r="N13976" i="56"/>
  <c r="N13977" i="56"/>
  <c r="N13978" i="56"/>
  <c r="N13979" i="56"/>
  <c r="N13980" i="56"/>
  <c r="N13981" i="56"/>
  <c r="N13982" i="56"/>
  <c r="N13983" i="56"/>
  <c r="N13984" i="56"/>
  <c r="N13985" i="56"/>
  <c r="N13986" i="56"/>
  <c r="N13987" i="56"/>
  <c r="N13988" i="56"/>
  <c r="N13989" i="56"/>
  <c r="N13990" i="56"/>
  <c r="N13991" i="56"/>
  <c r="N13992" i="56"/>
  <c r="N13993" i="56"/>
  <c r="N13994" i="56"/>
  <c r="N13995" i="56"/>
  <c r="N13996" i="56"/>
  <c r="N13997" i="56"/>
  <c r="N13998" i="56"/>
  <c r="N13999" i="56"/>
  <c r="N14000" i="56"/>
  <c r="N14001" i="56"/>
  <c r="N14002" i="56"/>
  <c r="N14003" i="56"/>
  <c r="N14004" i="56"/>
  <c r="N14005" i="56"/>
  <c r="N14006" i="56"/>
  <c r="N14007" i="56"/>
  <c r="N14008" i="56"/>
  <c r="N14009" i="56"/>
  <c r="N14010" i="56"/>
  <c r="N14011" i="56"/>
  <c r="N14012" i="56"/>
  <c r="N14013" i="56"/>
  <c r="N14014" i="56"/>
  <c r="N14015" i="56"/>
  <c r="N14016" i="56"/>
  <c r="N14017" i="56"/>
  <c r="N14018" i="56"/>
  <c r="N14019" i="56"/>
  <c r="N14020" i="56"/>
  <c r="N14021" i="56"/>
  <c r="N14022" i="56"/>
  <c r="N14023" i="56"/>
  <c r="N14024" i="56"/>
  <c r="N14025" i="56"/>
  <c r="N14026" i="56"/>
  <c r="N14027" i="56"/>
  <c r="N14028" i="56"/>
  <c r="N14029" i="56"/>
  <c r="N14030" i="56"/>
  <c r="N14031" i="56"/>
  <c r="N14032" i="56"/>
  <c r="N14033" i="56"/>
  <c r="N14034" i="56"/>
  <c r="N14035" i="56"/>
  <c r="N14036" i="56"/>
  <c r="N14037" i="56"/>
  <c r="N14038" i="56"/>
  <c r="N14039" i="56"/>
  <c r="N14040" i="56"/>
  <c r="N14041" i="56"/>
  <c r="N14042" i="56"/>
  <c r="N14043" i="56"/>
  <c r="N14044" i="56"/>
  <c r="N14045" i="56"/>
  <c r="N14046" i="56"/>
  <c r="N14047" i="56"/>
  <c r="N14048" i="56"/>
  <c r="N14049" i="56"/>
  <c r="N14050" i="56"/>
  <c r="N14051" i="56"/>
  <c r="N14052" i="56"/>
  <c r="N14053" i="56"/>
  <c r="N14054" i="56"/>
  <c r="N14055" i="56"/>
  <c r="N14056" i="56"/>
  <c r="N14057" i="56"/>
  <c r="N14058" i="56"/>
  <c r="N14059" i="56"/>
  <c r="N14060" i="56"/>
  <c r="N14061" i="56"/>
  <c r="N14062" i="56"/>
  <c r="N14063" i="56"/>
  <c r="N14064" i="56"/>
  <c r="N14065" i="56"/>
  <c r="N14066" i="56"/>
  <c r="N14067" i="56"/>
  <c r="N14068" i="56"/>
  <c r="N14069" i="56"/>
  <c r="N14070" i="56"/>
  <c r="N14071" i="56"/>
  <c r="N14072" i="56"/>
  <c r="N14073" i="56"/>
  <c r="N14074" i="56"/>
  <c r="N14075" i="56"/>
  <c r="N14076" i="56"/>
  <c r="N14077" i="56"/>
  <c r="N14078" i="56"/>
  <c r="N14079" i="56"/>
  <c r="N14080" i="56"/>
  <c r="N14081" i="56"/>
  <c r="N14082" i="56"/>
  <c r="N14083" i="56"/>
  <c r="N14084" i="56"/>
  <c r="N14085" i="56"/>
  <c r="N14086" i="56"/>
  <c r="N14087" i="56"/>
  <c r="N14088" i="56"/>
  <c r="N14089" i="56"/>
  <c r="N14090" i="56"/>
  <c r="N14091" i="56"/>
  <c r="N14092" i="56"/>
  <c r="N14093" i="56"/>
  <c r="N14094" i="56"/>
  <c r="N14095" i="56"/>
  <c r="N14096" i="56"/>
  <c r="N14097" i="56"/>
  <c r="N14098" i="56"/>
  <c r="N14099" i="56"/>
  <c r="N14100" i="56"/>
  <c r="N14101" i="56"/>
  <c r="N14102" i="56"/>
  <c r="N14103" i="56"/>
  <c r="N14104" i="56"/>
  <c r="N14105" i="56"/>
  <c r="N14106" i="56"/>
  <c r="N14107" i="56"/>
  <c r="N14108" i="56"/>
  <c r="N14109" i="56"/>
  <c r="N14110" i="56"/>
  <c r="N14111" i="56"/>
  <c r="N14112" i="56"/>
  <c r="N14113" i="56"/>
  <c r="N14114" i="56"/>
  <c r="N14115" i="56"/>
  <c r="N14116" i="56"/>
  <c r="N14117" i="56"/>
  <c r="N14118" i="56"/>
  <c r="N14119" i="56"/>
  <c r="N14120" i="56"/>
  <c r="N14121" i="56"/>
  <c r="N14122" i="56"/>
  <c r="N14123" i="56"/>
  <c r="N14124" i="56"/>
  <c r="N14125" i="56"/>
  <c r="N14126" i="56"/>
  <c r="N14127" i="56"/>
  <c r="N14128" i="56"/>
  <c r="N14129" i="56"/>
  <c r="N14130" i="56"/>
  <c r="N14131" i="56"/>
  <c r="N14132" i="56"/>
  <c r="N14133" i="56"/>
  <c r="N14134" i="56"/>
  <c r="N14135" i="56"/>
  <c r="N14136" i="56"/>
  <c r="N14137" i="56"/>
  <c r="N14138" i="56"/>
  <c r="N14139" i="56"/>
  <c r="N14140" i="56"/>
  <c r="N14141" i="56"/>
  <c r="N14142" i="56"/>
  <c r="N14143" i="56"/>
  <c r="N14144" i="56"/>
  <c r="N14145" i="56"/>
  <c r="N14146" i="56"/>
  <c r="N14147" i="56"/>
  <c r="N14148" i="56"/>
  <c r="N14149" i="56"/>
  <c r="N14150" i="56"/>
  <c r="N14151" i="56"/>
  <c r="N14152" i="56"/>
  <c r="N14153" i="56"/>
  <c r="N14154" i="56"/>
  <c r="N14155" i="56"/>
  <c r="N14156" i="56"/>
  <c r="N14157" i="56"/>
  <c r="N14158" i="56"/>
  <c r="N14159" i="56"/>
  <c r="N14160" i="56"/>
  <c r="N14161" i="56"/>
  <c r="N14162" i="56"/>
  <c r="N14163" i="56"/>
  <c r="N14164" i="56"/>
  <c r="N14165" i="56"/>
  <c r="N14166" i="56"/>
  <c r="N14167" i="56"/>
  <c r="N14168" i="56"/>
  <c r="N14169" i="56"/>
  <c r="N14170" i="56"/>
  <c r="N14171" i="56"/>
  <c r="N14172" i="56"/>
  <c r="N14173" i="56"/>
  <c r="N14174" i="56"/>
  <c r="N14175" i="56"/>
  <c r="N14176" i="56"/>
  <c r="N14177" i="56"/>
  <c r="N14178" i="56"/>
  <c r="N14179" i="56"/>
  <c r="N14180" i="56"/>
  <c r="N14181" i="56"/>
  <c r="N14182" i="56"/>
  <c r="N14183" i="56"/>
  <c r="N14184" i="56"/>
  <c r="N14185" i="56"/>
  <c r="N14186" i="56"/>
  <c r="N14187" i="56"/>
  <c r="N14188" i="56"/>
  <c r="N14189" i="56"/>
  <c r="N14190" i="56"/>
  <c r="N14191" i="56"/>
  <c r="N14192" i="56"/>
  <c r="N14193" i="56"/>
  <c r="N14194" i="56"/>
  <c r="N14195" i="56"/>
  <c r="N14196" i="56"/>
  <c r="N14197" i="56"/>
  <c r="N14198" i="56"/>
  <c r="N14199" i="56"/>
  <c r="N14200" i="56"/>
  <c r="N14201" i="56"/>
  <c r="N14202" i="56"/>
  <c r="N14203" i="56"/>
  <c r="N14204" i="56"/>
  <c r="N14205" i="56"/>
  <c r="N14206" i="56"/>
  <c r="N14207" i="56"/>
  <c r="N14208" i="56"/>
  <c r="N14209" i="56"/>
  <c r="N14210" i="56"/>
  <c r="N14211" i="56"/>
  <c r="N14212" i="56"/>
  <c r="N14213" i="56"/>
  <c r="N14214" i="56"/>
  <c r="N14215" i="56"/>
  <c r="N14216" i="56"/>
  <c r="N14217" i="56"/>
  <c r="N14218" i="56"/>
  <c r="N14219" i="56"/>
  <c r="N14220" i="56"/>
  <c r="N14221" i="56"/>
  <c r="N14222" i="56"/>
  <c r="N14223" i="56"/>
  <c r="N14224" i="56"/>
  <c r="N14225" i="56"/>
  <c r="N14226" i="56"/>
  <c r="N14227" i="56"/>
  <c r="N14228" i="56"/>
  <c r="N14229" i="56"/>
  <c r="N14230" i="56"/>
  <c r="N14231" i="56"/>
  <c r="N14232" i="56"/>
  <c r="N14233" i="56"/>
  <c r="N14234" i="56"/>
  <c r="N14235" i="56"/>
  <c r="N14236" i="56"/>
  <c r="N14237" i="56"/>
  <c r="N14238" i="56"/>
  <c r="N14239" i="56"/>
  <c r="N14240" i="56"/>
  <c r="N14241" i="56"/>
  <c r="N14242" i="56"/>
  <c r="N14243" i="56"/>
  <c r="N14244" i="56"/>
  <c r="N14245" i="56"/>
  <c r="N14246" i="56"/>
  <c r="N14247" i="56"/>
  <c r="N14248" i="56"/>
  <c r="N14249" i="56"/>
  <c r="N14250" i="56"/>
  <c r="N14251" i="56"/>
  <c r="N14252" i="56"/>
  <c r="N14253" i="56"/>
  <c r="N14254" i="56"/>
  <c r="N14255" i="56"/>
  <c r="N14256" i="56"/>
  <c r="N14257" i="56"/>
  <c r="N14258" i="56"/>
  <c r="N14259" i="56"/>
  <c r="N14260" i="56"/>
  <c r="N14261" i="56"/>
  <c r="N14262" i="56"/>
  <c r="N14263" i="56"/>
  <c r="N14264" i="56"/>
  <c r="N14265" i="56"/>
  <c r="N14266" i="56"/>
  <c r="N14267" i="56"/>
  <c r="N14268" i="56"/>
  <c r="N14269" i="56"/>
  <c r="N14270" i="56"/>
  <c r="N14271" i="56"/>
  <c r="N14272" i="56"/>
  <c r="N14273" i="56"/>
  <c r="N14274" i="56"/>
  <c r="N14275" i="56"/>
  <c r="N14276" i="56"/>
  <c r="N14277" i="56"/>
  <c r="N14278" i="56"/>
  <c r="N14279" i="56"/>
  <c r="N14280" i="56"/>
  <c r="N14281" i="56"/>
  <c r="N14282" i="56"/>
  <c r="N14283" i="56"/>
  <c r="N14284" i="56"/>
  <c r="N14285" i="56"/>
  <c r="N14286" i="56"/>
  <c r="N14287" i="56"/>
  <c r="N14288" i="56"/>
  <c r="N14289" i="56"/>
  <c r="N14290" i="56"/>
  <c r="N14291" i="56"/>
  <c r="N14292" i="56"/>
  <c r="N14293" i="56"/>
  <c r="N14294" i="56"/>
  <c r="N14295" i="56"/>
  <c r="N14296" i="56"/>
  <c r="N14297" i="56"/>
  <c r="N14298" i="56"/>
  <c r="N14299" i="56"/>
  <c r="N14300" i="56"/>
  <c r="N14301" i="56"/>
  <c r="N14302" i="56"/>
  <c r="N14303" i="56"/>
  <c r="N14304" i="56"/>
  <c r="N14305" i="56"/>
  <c r="N14306" i="56"/>
  <c r="N14307" i="56"/>
  <c r="N14308" i="56"/>
  <c r="N14309" i="56"/>
  <c r="N14310" i="56"/>
  <c r="N14311" i="56"/>
  <c r="N14312" i="56"/>
  <c r="N14313" i="56"/>
  <c r="N14314" i="56"/>
  <c r="N14315" i="56"/>
  <c r="N14316" i="56"/>
  <c r="N14317" i="56"/>
  <c r="N14318" i="56"/>
  <c r="N14319" i="56"/>
  <c r="N14320" i="56"/>
  <c r="N14321" i="56"/>
  <c r="N14322" i="56"/>
  <c r="N14323" i="56"/>
  <c r="N14324" i="56"/>
  <c r="N14325" i="56"/>
  <c r="N14326" i="56"/>
  <c r="N14327" i="56"/>
  <c r="N14328" i="56"/>
  <c r="N14329" i="56"/>
  <c r="N14330" i="56"/>
  <c r="N14331" i="56"/>
  <c r="N14332" i="56"/>
  <c r="N14333" i="56"/>
  <c r="N14334" i="56"/>
  <c r="N14335" i="56"/>
  <c r="N14336" i="56"/>
  <c r="N14337" i="56"/>
  <c r="N14338" i="56"/>
  <c r="N14339" i="56"/>
  <c r="N14340" i="56"/>
  <c r="N14341" i="56"/>
  <c r="N14342" i="56"/>
  <c r="N14343" i="56"/>
  <c r="N14344" i="56"/>
  <c r="N14345" i="56"/>
  <c r="N14346" i="56"/>
  <c r="N14347" i="56"/>
  <c r="N14348" i="56"/>
  <c r="N14349" i="56"/>
  <c r="N14350" i="56"/>
  <c r="N14351" i="56"/>
  <c r="N14352" i="56"/>
  <c r="N14353" i="56"/>
  <c r="N14354" i="56"/>
  <c r="N14355" i="56"/>
  <c r="N14356" i="56"/>
  <c r="N14357" i="56"/>
  <c r="N14358" i="56"/>
  <c r="N14359" i="56"/>
  <c r="N14360" i="56"/>
  <c r="N14361" i="56"/>
  <c r="N14362" i="56"/>
  <c r="N14363" i="56"/>
  <c r="N14364" i="56"/>
  <c r="N14365" i="56"/>
  <c r="N14366" i="56"/>
  <c r="N14367" i="56"/>
  <c r="N14368" i="56"/>
  <c r="N14369" i="56"/>
  <c r="N14370" i="56"/>
  <c r="N14371" i="56"/>
  <c r="N14372" i="56"/>
  <c r="N14373" i="56"/>
  <c r="N14374" i="56"/>
  <c r="N14375" i="56"/>
  <c r="N14376" i="56"/>
  <c r="N14377" i="56"/>
  <c r="N14378" i="56"/>
  <c r="N14379" i="56"/>
  <c r="N14380" i="56"/>
  <c r="N14381" i="56"/>
  <c r="N14382" i="56"/>
  <c r="N14383" i="56"/>
  <c r="N14384" i="56"/>
  <c r="N14385" i="56"/>
  <c r="N14386" i="56"/>
  <c r="N14387" i="56"/>
  <c r="N14388" i="56"/>
  <c r="N14389" i="56"/>
  <c r="N14390" i="56"/>
  <c r="N14391" i="56"/>
  <c r="N14392" i="56"/>
  <c r="N14393" i="56"/>
  <c r="N14394" i="56"/>
  <c r="N14395" i="56"/>
  <c r="N14396" i="56"/>
  <c r="N14397" i="56"/>
  <c r="N14398" i="56"/>
  <c r="N14399" i="56"/>
  <c r="N14400" i="56"/>
  <c r="N14401" i="56"/>
  <c r="N14402" i="56"/>
  <c r="N14403" i="56"/>
  <c r="N14404" i="56"/>
  <c r="N14405" i="56"/>
  <c r="N14406" i="56"/>
  <c r="N14407" i="56"/>
  <c r="N14408" i="56"/>
  <c r="N14409" i="56"/>
  <c r="N14410" i="56"/>
  <c r="N14411" i="56"/>
  <c r="N14412" i="56"/>
  <c r="N14413" i="56"/>
  <c r="N14414" i="56"/>
  <c r="N14415" i="56"/>
  <c r="N14416" i="56"/>
  <c r="N14417" i="56"/>
  <c r="N14418" i="56"/>
  <c r="N14419" i="56"/>
  <c r="N14420" i="56"/>
  <c r="N14421" i="56"/>
  <c r="N14422" i="56"/>
  <c r="N14423" i="56"/>
  <c r="N14424" i="56"/>
  <c r="N14425" i="56"/>
  <c r="N14426" i="56"/>
  <c r="N14427" i="56"/>
  <c r="N14428" i="56"/>
  <c r="N14429" i="56"/>
  <c r="N14430" i="56"/>
  <c r="N14431" i="56"/>
  <c r="N14432" i="56"/>
  <c r="N14433" i="56"/>
  <c r="N14434" i="56"/>
  <c r="N14435" i="56"/>
  <c r="N14436" i="56"/>
  <c r="N14437" i="56"/>
  <c r="N14438" i="56"/>
  <c r="N14439" i="56"/>
  <c r="N14440" i="56"/>
  <c r="N14441" i="56"/>
  <c r="N14442" i="56"/>
  <c r="N14443" i="56"/>
  <c r="N14444" i="56"/>
  <c r="N14445" i="56"/>
  <c r="N14446" i="56"/>
  <c r="N14447" i="56"/>
  <c r="N14448" i="56"/>
  <c r="N14449" i="56"/>
  <c r="N14450" i="56"/>
  <c r="N14451" i="56"/>
  <c r="N14452" i="56"/>
  <c r="N14453" i="56"/>
  <c r="N14454" i="56"/>
  <c r="N14455" i="56"/>
  <c r="N14456" i="56"/>
  <c r="N14457" i="56"/>
  <c r="N14458" i="56"/>
  <c r="N14459" i="56"/>
  <c r="N14460" i="56"/>
  <c r="N14461" i="56"/>
  <c r="N14462" i="56"/>
  <c r="N14463" i="56"/>
  <c r="N14464" i="56"/>
  <c r="N14465" i="56"/>
  <c r="N14466" i="56"/>
  <c r="N14467" i="56"/>
  <c r="N14468" i="56"/>
  <c r="N14469" i="56"/>
  <c r="N14470" i="56"/>
  <c r="N14471" i="56"/>
  <c r="N14472" i="56"/>
  <c r="N14473" i="56"/>
  <c r="N14474" i="56"/>
  <c r="N14475" i="56"/>
  <c r="N14476" i="56"/>
  <c r="N14477" i="56"/>
  <c r="N14478" i="56"/>
  <c r="N14479" i="56"/>
  <c r="N14480" i="56"/>
  <c r="N14481" i="56"/>
  <c r="N14482" i="56"/>
  <c r="N14483" i="56"/>
  <c r="N14484" i="56"/>
  <c r="N14485" i="56"/>
  <c r="N14486" i="56"/>
  <c r="N14487" i="56"/>
  <c r="N14488" i="56"/>
  <c r="N14489" i="56"/>
  <c r="N14490" i="56"/>
  <c r="N14491" i="56"/>
  <c r="N14492" i="56"/>
  <c r="N14493" i="56"/>
  <c r="N14494" i="56"/>
  <c r="N14495" i="56"/>
  <c r="N14496" i="56"/>
  <c r="N14497" i="56"/>
  <c r="N14498" i="56"/>
  <c r="N14499" i="56"/>
  <c r="N14500" i="56"/>
  <c r="N14501" i="56"/>
  <c r="N14502" i="56"/>
  <c r="N14503" i="56"/>
  <c r="N14504" i="56"/>
  <c r="N14505" i="56"/>
  <c r="N14506" i="56"/>
  <c r="N14507" i="56"/>
  <c r="N14508" i="56"/>
  <c r="N14509" i="56"/>
  <c r="N14510" i="56"/>
  <c r="N14511" i="56"/>
  <c r="N14512" i="56"/>
  <c r="N14513" i="56"/>
  <c r="N14514" i="56"/>
  <c r="N14515" i="56"/>
  <c r="N14516" i="56"/>
  <c r="N14517" i="56"/>
  <c r="N14518" i="56"/>
  <c r="N14519" i="56"/>
  <c r="N14520" i="56"/>
  <c r="N14521" i="56"/>
  <c r="N14522" i="56"/>
  <c r="N14523" i="56"/>
  <c r="N14524" i="56"/>
  <c r="N14525" i="56"/>
  <c r="N14526" i="56"/>
  <c r="N14527" i="56"/>
  <c r="N14528" i="56"/>
  <c r="N14529" i="56"/>
  <c r="N14530" i="56"/>
  <c r="N14531" i="56"/>
  <c r="N14532" i="56"/>
  <c r="N14533" i="56"/>
  <c r="N14534" i="56"/>
  <c r="N14535" i="56"/>
  <c r="N14536" i="56"/>
  <c r="N14537" i="56"/>
  <c r="N14538" i="56"/>
  <c r="N14539" i="56"/>
  <c r="N14540" i="56"/>
  <c r="N14541" i="56"/>
  <c r="N14542" i="56"/>
  <c r="N14543" i="56"/>
  <c r="N14544" i="56"/>
  <c r="N14545" i="56"/>
  <c r="N14546" i="56"/>
  <c r="N14547" i="56"/>
  <c r="N14548" i="56"/>
  <c r="N14549" i="56"/>
  <c r="N14550" i="56"/>
  <c r="N14551" i="56"/>
  <c r="N14552" i="56"/>
  <c r="N14553" i="56"/>
  <c r="N14554" i="56"/>
  <c r="N14555" i="56"/>
  <c r="N14556" i="56"/>
  <c r="N14557" i="56"/>
  <c r="N14558" i="56"/>
  <c r="N14559" i="56"/>
  <c r="N14560" i="56"/>
  <c r="N14561" i="56"/>
  <c r="N14562" i="56"/>
  <c r="N14563" i="56"/>
  <c r="N14564" i="56"/>
  <c r="N14565" i="56"/>
  <c r="N14566" i="56"/>
  <c r="N14567" i="56"/>
  <c r="N14568" i="56"/>
  <c r="N14569" i="56"/>
  <c r="N14570" i="56"/>
  <c r="N14571" i="56"/>
  <c r="N14572" i="56"/>
  <c r="N14573" i="56"/>
  <c r="N14574" i="56"/>
  <c r="N14575" i="56"/>
  <c r="N14576" i="56"/>
  <c r="N14577" i="56"/>
  <c r="N14578" i="56"/>
  <c r="N14579" i="56"/>
  <c r="N14580" i="56"/>
  <c r="N14581" i="56"/>
  <c r="N14582" i="56"/>
  <c r="N14583" i="56"/>
  <c r="N14584" i="56"/>
  <c r="N14585" i="56"/>
  <c r="N14586" i="56"/>
  <c r="N14587" i="56"/>
  <c r="N14588" i="56"/>
  <c r="N14589" i="56"/>
  <c r="N14590" i="56"/>
  <c r="N14591" i="56"/>
  <c r="N14592" i="56"/>
  <c r="N14593" i="56"/>
  <c r="N14594" i="56"/>
  <c r="N14595" i="56"/>
  <c r="N14596" i="56"/>
  <c r="N14597" i="56"/>
  <c r="N14598" i="56"/>
  <c r="N14599" i="56"/>
  <c r="N14600" i="56"/>
  <c r="N14601" i="56"/>
  <c r="N14602" i="56"/>
  <c r="N14603" i="56"/>
  <c r="N14604" i="56"/>
  <c r="N14605" i="56"/>
  <c r="N14606" i="56"/>
  <c r="N14607" i="56"/>
  <c r="N14608" i="56"/>
  <c r="N14609" i="56"/>
  <c r="N14610" i="56"/>
  <c r="N14611" i="56"/>
  <c r="N14612" i="56"/>
  <c r="N14613" i="56"/>
  <c r="N14614" i="56"/>
  <c r="N14615" i="56"/>
  <c r="N14616" i="56"/>
  <c r="N14617" i="56"/>
  <c r="N14618" i="56"/>
  <c r="N14619" i="56"/>
  <c r="N14620" i="56"/>
  <c r="N14621" i="56"/>
  <c r="N14622" i="56"/>
  <c r="N14623" i="56"/>
  <c r="N14624" i="56"/>
  <c r="N14625" i="56"/>
  <c r="N14626" i="56"/>
  <c r="N14627" i="56"/>
  <c r="N14628" i="56"/>
  <c r="N14629" i="56"/>
  <c r="N14630" i="56"/>
  <c r="N14631" i="56"/>
  <c r="N14632" i="56"/>
  <c r="N14633" i="56"/>
  <c r="N14634" i="56"/>
  <c r="N14635" i="56"/>
  <c r="N14636" i="56"/>
  <c r="N14637" i="56"/>
  <c r="N14638" i="56"/>
  <c r="N14639" i="56"/>
  <c r="N14640" i="56"/>
  <c r="N14641" i="56"/>
  <c r="N14642" i="56"/>
  <c r="N14643" i="56"/>
  <c r="N14644" i="56"/>
  <c r="N14645" i="56"/>
  <c r="N14646" i="56"/>
  <c r="N14647" i="56"/>
  <c r="N14648" i="56"/>
  <c r="N14649" i="56"/>
  <c r="N14650" i="56"/>
  <c r="N14651" i="56"/>
  <c r="N14652" i="56"/>
  <c r="N14653" i="56"/>
  <c r="N14654" i="56"/>
  <c r="N14655" i="56"/>
  <c r="N14656" i="56"/>
  <c r="N14657" i="56"/>
  <c r="N14658" i="56"/>
  <c r="N14659" i="56"/>
  <c r="N14660" i="56"/>
  <c r="N14661" i="56"/>
  <c r="N14662" i="56"/>
  <c r="N14663" i="56"/>
  <c r="N14664" i="56"/>
  <c r="N14665" i="56"/>
  <c r="N14666" i="56"/>
  <c r="N14667" i="56"/>
  <c r="N14668" i="56"/>
  <c r="N14669" i="56"/>
  <c r="N14670" i="56"/>
  <c r="N14671" i="56"/>
  <c r="N14672" i="56"/>
  <c r="N14673" i="56"/>
  <c r="N14674" i="56"/>
  <c r="N14675" i="56"/>
  <c r="N14676" i="56"/>
  <c r="N14677" i="56"/>
  <c r="N14678" i="56"/>
  <c r="N14679" i="56"/>
  <c r="N14680" i="56"/>
  <c r="N14681" i="56"/>
  <c r="N14682" i="56"/>
  <c r="N14683" i="56"/>
  <c r="N14684" i="56"/>
  <c r="N14685" i="56"/>
  <c r="N14686" i="56"/>
  <c r="N14687" i="56"/>
  <c r="N14688" i="56"/>
  <c r="N14689" i="56"/>
  <c r="N14690" i="56"/>
  <c r="N14691" i="56"/>
  <c r="N14692" i="56"/>
  <c r="N14693" i="56"/>
  <c r="N14694" i="56"/>
  <c r="N14695" i="56"/>
  <c r="N14696" i="56"/>
  <c r="N14697" i="56"/>
  <c r="N14698" i="56"/>
  <c r="N14699" i="56"/>
  <c r="N14700" i="56"/>
  <c r="N14701" i="56"/>
  <c r="N14702" i="56"/>
  <c r="N14703" i="56"/>
  <c r="N14704" i="56"/>
  <c r="N14705" i="56"/>
  <c r="N14706" i="56"/>
  <c r="N14707" i="56"/>
  <c r="N14708" i="56"/>
  <c r="N14709" i="56"/>
  <c r="N14710" i="56"/>
  <c r="N14711" i="56"/>
  <c r="N14712" i="56"/>
  <c r="N14713" i="56"/>
  <c r="N14714" i="56"/>
  <c r="N14715" i="56"/>
  <c r="N14716" i="56"/>
  <c r="N14717" i="56"/>
  <c r="N14718" i="56"/>
  <c r="N14719" i="56"/>
  <c r="N14720" i="56"/>
  <c r="N14721" i="56"/>
  <c r="N14722" i="56"/>
  <c r="N14723" i="56"/>
  <c r="N14724" i="56"/>
  <c r="N14725" i="56"/>
  <c r="N14726" i="56"/>
  <c r="N14727" i="56"/>
  <c r="N14728" i="56"/>
  <c r="N14729" i="56"/>
  <c r="N14730" i="56"/>
  <c r="N14731" i="56"/>
  <c r="N14732" i="56"/>
  <c r="N14733" i="56"/>
  <c r="N14734" i="56"/>
  <c r="N14735" i="56"/>
  <c r="N14736" i="56"/>
  <c r="N14737" i="56"/>
  <c r="N14738" i="56"/>
  <c r="N14739" i="56"/>
  <c r="N14740" i="56"/>
  <c r="N14741" i="56"/>
  <c r="N14742" i="56"/>
  <c r="N14743" i="56"/>
  <c r="N14744" i="56"/>
  <c r="N14745" i="56"/>
  <c r="N14746" i="56"/>
  <c r="N14747" i="56"/>
  <c r="N14748" i="56"/>
  <c r="N14749" i="56"/>
  <c r="N14750" i="56"/>
  <c r="N14751" i="56"/>
  <c r="N14752" i="56"/>
  <c r="N14753" i="56"/>
  <c r="N14754" i="56"/>
  <c r="N14755" i="56"/>
  <c r="N14756" i="56"/>
  <c r="N14757" i="56"/>
  <c r="N14758" i="56"/>
  <c r="N14759" i="56"/>
  <c r="N14760" i="56"/>
  <c r="N14761" i="56"/>
  <c r="N14762" i="56"/>
  <c r="N14763" i="56"/>
  <c r="N14764" i="56"/>
  <c r="N14765" i="56"/>
  <c r="N14766" i="56"/>
  <c r="N14767" i="56"/>
  <c r="N14768" i="56"/>
  <c r="N14769" i="56"/>
  <c r="N14770" i="56"/>
  <c r="N14771" i="56"/>
  <c r="N14772" i="56"/>
  <c r="N14773" i="56"/>
  <c r="N14774" i="56"/>
  <c r="N14775" i="56"/>
  <c r="N14776" i="56"/>
  <c r="N14777" i="56"/>
  <c r="N14778" i="56"/>
  <c r="N14779" i="56"/>
  <c r="N14780" i="56"/>
  <c r="N14781" i="56"/>
  <c r="N14782" i="56"/>
  <c r="N14783" i="56"/>
  <c r="N14784" i="56"/>
  <c r="N14785" i="56"/>
  <c r="N14786" i="56"/>
  <c r="N14787" i="56"/>
  <c r="N14788" i="56"/>
  <c r="N14789" i="56"/>
  <c r="N14790" i="56"/>
  <c r="N14791" i="56"/>
  <c r="N14792" i="56"/>
  <c r="N14793" i="56"/>
  <c r="N14794" i="56"/>
  <c r="N14795" i="56"/>
  <c r="N14796" i="56"/>
  <c r="N14797" i="56"/>
  <c r="N14798" i="56"/>
  <c r="N14799" i="56"/>
  <c r="N14800" i="56"/>
  <c r="N14801" i="56"/>
  <c r="N14802" i="56"/>
  <c r="N14803" i="56"/>
  <c r="N14804" i="56"/>
  <c r="N14805" i="56"/>
  <c r="N14806" i="56"/>
  <c r="N14807" i="56"/>
  <c r="N14808" i="56"/>
  <c r="N14809" i="56"/>
  <c r="N14810" i="56"/>
  <c r="N14811" i="56"/>
  <c r="N14812" i="56"/>
  <c r="N14813" i="56"/>
  <c r="N14814" i="56"/>
  <c r="N14815" i="56"/>
  <c r="N14816" i="56"/>
  <c r="N14817" i="56"/>
  <c r="N14818" i="56"/>
  <c r="N14819" i="56"/>
  <c r="N14820" i="56"/>
  <c r="N14821" i="56"/>
  <c r="N14822" i="56"/>
  <c r="N14823" i="56"/>
  <c r="N14824" i="56"/>
  <c r="N14825" i="56"/>
  <c r="N14826" i="56"/>
  <c r="N14827" i="56"/>
  <c r="N14828" i="56"/>
  <c r="N14829" i="56"/>
  <c r="N14830" i="56"/>
  <c r="N14831" i="56"/>
  <c r="N14832" i="56"/>
  <c r="N14833" i="56"/>
  <c r="N14834" i="56"/>
  <c r="N14835" i="56"/>
  <c r="N14836" i="56"/>
  <c r="N14837" i="56"/>
  <c r="N14838" i="56"/>
  <c r="N14839" i="56"/>
  <c r="N14840" i="56"/>
  <c r="N14841" i="56"/>
  <c r="N14842" i="56"/>
  <c r="N14843" i="56"/>
  <c r="N14844" i="56"/>
  <c r="N14845" i="56"/>
  <c r="N14846" i="56"/>
  <c r="N14847" i="56"/>
  <c r="N14848" i="56"/>
  <c r="N14849" i="56"/>
  <c r="N14850" i="56"/>
  <c r="N14851" i="56"/>
  <c r="N14852" i="56"/>
  <c r="N14853" i="56"/>
  <c r="N14854" i="56"/>
  <c r="N14855" i="56"/>
  <c r="N14856" i="56"/>
  <c r="N14857" i="56"/>
  <c r="N14858" i="56"/>
  <c r="N14859" i="56"/>
  <c r="N14860" i="56"/>
  <c r="N14861" i="56"/>
  <c r="N14862" i="56"/>
  <c r="N14863" i="56"/>
  <c r="N14864" i="56"/>
  <c r="N14865" i="56"/>
  <c r="N14866" i="56"/>
  <c r="N14867" i="56"/>
  <c r="N14868" i="56"/>
  <c r="N14869" i="56"/>
  <c r="N14870" i="56"/>
  <c r="N14871" i="56"/>
  <c r="N14872" i="56"/>
  <c r="N14873" i="56"/>
  <c r="N14874" i="56"/>
  <c r="N14875" i="56"/>
  <c r="N14876" i="56"/>
  <c r="N14877" i="56"/>
  <c r="N14878" i="56"/>
  <c r="N14879" i="56"/>
  <c r="N14880" i="56"/>
  <c r="N14881" i="56"/>
  <c r="N14882" i="56"/>
  <c r="N14883" i="56"/>
  <c r="N14884" i="56"/>
  <c r="N14885" i="56"/>
  <c r="N14886" i="56"/>
  <c r="N14887" i="56"/>
  <c r="N14888" i="56"/>
  <c r="N14889" i="56"/>
  <c r="N14890" i="56"/>
  <c r="N14891" i="56"/>
  <c r="N14892" i="56"/>
  <c r="N14893" i="56"/>
  <c r="N14894" i="56"/>
  <c r="N14895" i="56"/>
  <c r="N14896" i="56"/>
  <c r="N14897" i="56"/>
  <c r="N14898" i="56"/>
  <c r="N14899" i="56"/>
  <c r="N14900" i="56"/>
  <c r="N14901" i="56"/>
  <c r="N14902" i="56"/>
  <c r="N14903" i="56"/>
  <c r="N14904" i="56"/>
  <c r="N14905" i="56"/>
  <c r="N14906" i="56"/>
  <c r="N14907" i="56"/>
  <c r="N14908" i="56"/>
  <c r="N14909" i="56"/>
  <c r="N14910" i="56"/>
  <c r="N14911" i="56"/>
  <c r="N14912" i="56"/>
  <c r="N14913" i="56"/>
  <c r="N14914" i="56"/>
  <c r="N14915" i="56"/>
  <c r="N14916" i="56"/>
  <c r="N14917" i="56"/>
  <c r="N14918" i="56"/>
  <c r="N14919" i="56"/>
  <c r="N14920" i="56"/>
  <c r="N14921" i="56"/>
  <c r="N14922" i="56"/>
  <c r="N14923" i="56"/>
  <c r="N14924" i="56"/>
  <c r="N14925" i="56"/>
  <c r="N14926" i="56"/>
  <c r="N14927" i="56"/>
  <c r="N14928" i="56"/>
  <c r="N14929" i="56"/>
  <c r="N14930" i="56"/>
  <c r="N14931" i="56"/>
  <c r="N14932" i="56"/>
  <c r="N14933" i="56"/>
  <c r="N14934" i="56"/>
  <c r="N14935" i="56"/>
  <c r="N14936" i="56"/>
  <c r="N14937" i="56"/>
  <c r="N14938" i="56"/>
  <c r="N14939" i="56"/>
  <c r="N14940" i="56"/>
  <c r="N14941" i="56"/>
  <c r="N14942" i="56"/>
  <c r="N14943" i="56"/>
  <c r="N14944" i="56"/>
  <c r="N14945" i="56"/>
  <c r="N14946" i="56"/>
  <c r="N14947" i="56"/>
  <c r="N14948" i="56"/>
  <c r="N14949" i="56"/>
  <c r="N14950" i="56"/>
  <c r="N14951" i="56"/>
  <c r="N14952" i="56"/>
  <c r="N14953" i="56"/>
  <c r="N14954" i="56"/>
  <c r="N14955" i="56"/>
  <c r="N14956" i="56"/>
  <c r="N14957" i="56"/>
  <c r="N14958" i="56"/>
  <c r="N14959" i="56"/>
  <c r="N14960" i="56"/>
  <c r="N14961" i="56"/>
  <c r="N14962" i="56"/>
  <c r="N14963" i="56"/>
  <c r="N14964" i="56"/>
  <c r="N14965" i="56"/>
  <c r="N14966" i="56"/>
  <c r="N14967" i="56"/>
  <c r="N14968" i="56"/>
  <c r="N14969" i="56"/>
  <c r="N14970" i="56"/>
  <c r="N14971" i="56"/>
  <c r="N14972" i="56"/>
  <c r="N14973" i="56"/>
  <c r="N14974" i="56"/>
  <c r="N14975" i="56"/>
  <c r="N14976" i="56"/>
  <c r="N14977" i="56"/>
  <c r="N14978" i="56"/>
  <c r="N14979" i="56"/>
  <c r="N14980" i="56"/>
  <c r="N14981" i="56"/>
  <c r="N14982" i="56"/>
  <c r="N14983" i="56"/>
  <c r="N14984" i="56"/>
  <c r="N14985" i="56"/>
  <c r="N14986" i="56"/>
  <c r="N14987" i="56"/>
  <c r="N14988" i="56"/>
  <c r="N14989" i="56"/>
  <c r="N14990" i="56"/>
  <c r="N14991" i="56"/>
  <c r="N14992" i="56"/>
  <c r="N14993" i="56"/>
  <c r="N14994" i="56"/>
  <c r="N14995" i="56"/>
  <c r="N14996" i="56"/>
  <c r="N14997" i="56"/>
  <c r="N14998" i="56"/>
  <c r="N14999" i="56"/>
  <c r="N15000" i="56"/>
  <c r="N15001" i="56"/>
  <c r="N15002" i="56"/>
  <c r="N15003" i="56"/>
  <c r="N15004" i="56"/>
  <c r="N15005" i="56"/>
  <c r="N15006" i="56"/>
  <c r="N15007" i="56"/>
  <c r="N15008" i="56"/>
  <c r="N15009" i="56"/>
  <c r="N15010" i="56"/>
  <c r="N15011" i="56"/>
  <c r="N15012" i="56"/>
  <c r="N15013" i="56"/>
  <c r="N15014" i="56"/>
  <c r="N15015" i="56"/>
  <c r="N15016" i="56"/>
  <c r="N15017" i="56"/>
  <c r="N15018" i="56"/>
  <c r="N15019" i="56"/>
  <c r="N15020" i="56"/>
  <c r="N15021" i="56"/>
  <c r="N15022" i="56"/>
  <c r="N15023" i="56"/>
  <c r="N15024" i="56"/>
  <c r="N15025" i="56"/>
  <c r="N15026" i="56"/>
  <c r="N15027" i="56"/>
  <c r="N15028" i="56"/>
  <c r="N15029" i="56"/>
  <c r="N15030" i="56"/>
  <c r="N15031" i="56"/>
  <c r="N15032" i="56"/>
  <c r="N15033" i="56"/>
  <c r="N15034" i="56"/>
  <c r="N15035" i="56"/>
  <c r="N15036" i="56"/>
  <c r="N15037" i="56"/>
  <c r="N15038" i="56"/>
  <c r="N15039" i="56"/>
  <c r="N15040" i="56"/>
  <c r="N15041" i="56"/>
  <c r="N15042" i="56"/>
  <c r="N15043" i="56"/>
  <c r="N15044" i="56"/>
  <c r="N15045" i="56"/>
  <c r="N15046" i="56"/>
  <c r="N15047" i="56"/>
  <c r="N15048" i="56"/>
  <c r="N15049" i="56"/>
  <c r="N15050" i="56"/>
  <c r="N15051" i="56"/>
  <c r="N15052" i="56"/>
  <c r="N15053" i="56"/>
  <c r="N15054" i="56"/>
  <c r="N15055" i="56"/>
  <c r="N15056" i="56"/>
  <c r="N15057" i="56"/>
  <c r="N15058" i="56"/>
  <c r="N15059" i="56"/>
  <c r="N15060" i="56"/>
  <c r="N15061" i="56"/>
  <c r="N15062" i="56"/>
  <c r="N15063" i="56"/>
  <c r="N15064" i="56"/>
  <c r="N15065" i="56"/>
  <c r="N15066" i="56"/>
  <c r="N15067" i="56"/>
  <c r="N15068" i="56"/>
  <c r="N15069" i="56"/>
  <c r="N15070" i="56"/>
  <c r="N15071" i="56"/>
  <c r="N15072" i="56"/>
  <c r="N15073" i="56"/>
  <c r="N15074" i="56"/>
  <c r="N15075" i="56"/>
  <c r="N15076" i="56"/>
  <c r="N15077" i="56"/>
  <c r="N15078" i="56"/>
  <c r="N15079" i="56"/>
  <c r="N15080" i="56"/>
  <c r="N15081" i="56"/>
  <c r="N15082" i="56"/>
  <c r="N15083" i="56"/>
  <c r="N15084" i="56"/>
  <c r="N15085" i="56"/>
  <c r="N15086" i="56"/>
  <c r="N15087" i="56"/>
  <c r="N15088" i="56"/>
  <c r="N15089" i="56"/>
  <c r="N15090" i="56"/>
  <c r="N15091" i="56"/>
  <c r="N15092" i="56"/>
  <c r="N15093" i="56"/>
  <c r="N15094" i="56"/>
  <c r="N15095" i="56"/>
  <c r="N15096" i="56"/>
  <c r="N15097" i="56"/>
  <c r="N15098" i="56"/>
  <c r="N15099" i="56"/>
  <c r="N15100" i="56"/>
  <c r="N15101" i="56"/>
  <c r="N15102" i="56"/>
  <c r="N15103" i="56"/>
  <c r="N15104" i="56"/>
  <c r="N15105" i="56"/>
  <c r="N15106" i="56"/>
  <c r="N15107" i="56"/>
  <c r="N15108" i="56"/>
  <c r="N15109" i="56"/>
  <c r="N15110" i="56"/>
  <c r="N15111" i="56"/>
  <c r="N15112" i="56"/>
  <c r="N15113" i="56"/>
  <c r="N15114" i="56"/>
  <c r="N15115" i="56"/>
  <c r="N15116" i="56"/>
  <c r="N15117" i="56"/>
  <c r="N15118" i="56"/>
  <c r="N15119" i="56"/>
  <c r="N15120" i="56"/>
  <c r="N15121" i="56"/>
  <c r="N15122" i="56"/>
  <c r="N15123" i="56"/>
  <c r="N15124" i="56"/>
  <c r="N15125" i="56"/>
  <c r="N15126" i="56"/>
  <c r="N15127" i="56"/>
  <c r="N15128" i="56"/>
  <c r="N15129" i="56"/>
  <c r="N15130" i="56"/>
  <c r="N15131" i="56"/>
  <c r="N15132" i="56"/>
  <c r="N15133" i="56"/>
  <c r="N15134" i="56"/>
  <c r="N15135" i="56"/>
  <c r="N15136" i="56"/>
  <c r="N15137" i="56"/>
  <c r="N15138" i="56"/>
  <c r="N15139" i="56"/>
  <c r="N15140" i="56"/>
  <c r="N15141" i="56"/>
  <c r="N15142" i="56"/>
  <c r="N15143" i="56"/>
  <c r="N15144" i="56"/>
  <c r="N15145" i="56"/>
  <c r="N15146" i="56"/>
  <c r="N15147" i="56"/>
  <c r="N15148" i="56"/>
  <c r="N15149" i="56"/>
  <c r="N15150" i="56"/>
  <c r="N15151" i="56"/>
  <c r="N15152" i="56"/>
  <c r="N15153" i="56"/>
  <c r="N15154" i="56"/>
  <c r="N15155" i="56"/>
  <c r="N15156" i="56"/>
  <c r="N15157" i="56"/>
  <c r="N15158" i="56"/>
  <c r="N15159" i="56"/>
  <c r="N15160" i="56"/>
  <c r="N15161" i="56"/>
  <c r="N15162" i="56"/>
  <c r="N15163" i="56"/>
  <c r="N15164" i="56"/>
  <c r="N15165" i="56"/>
  <c r="N15166" i="56"/>
  <c r="N15167" i="56"/>
  <c r="N15168" i="56"/>
  <c r="N15169" i="56"/>
  <c r="N15170" i="56"/>
  <c r="N15171" i="56"/>
  <c r="N15172" i="56"/>
  <c r="N15173" i="56"/>
  <c r="N15174" i="56"/>
  <c r="N15175" i="56"/>
  <c r="N15176" i="56"/>
  <c r="N15177" i="56"/>
  <c r="N15178" i="56"/>
  <c r="N15179" i="56"/>
  <c r="N15180" i="56"/>
  <c r="N15181" i="56"/>
  <c r="N15182" i="56"/>
  <c r="N15183" i="56"/>
  <c r="N15184" i="56"/>
  <c r="N15185" i="56"/>
  <c r="N15186" i="56"/>
  <c r="N15187" i="56"/>
  <c r="N15188" i="56"/>
  <c r="N15189" i="56"/>
  <c r="N15190" i="56"/>
  <c r="N15191" i="56"/>
  <c r="N15192" i="56"/>
  <c r="N15193" i="56"/>
  <c r="N15194" i="56"/>
  <c r="N15195" i="56"/>
  <c r="N15196" i="56"/>
  <c r="N15197" i="56"/>
  <c r="N15198" i="56"/>
  <c r="N15199" i="56"/>
  <c r="N15200" i="56"/>
  <c r="N15201" i="56"/>
  <c r="N15202" i="56"/>
  <c r="N15203" i="56"/>
  <c r="N15204" i="56"/>
  <c r="N15205" i="56"/>
  <c r="N15206" i="56"/>
  <c r="N15207" i="56"/>
  <c r="N15208" i="56"/>
  <c r="N15209" i="56"/>
  <c r="N15210" i="56"/>
  <c r="N15211" i="56"/>
  <c r="N15212" i="56"/>
  <c r="N15213" i="56"/>
  <c r="N15214" i="56"/>
  <c r="N15215" i="56"/>
  <c r="N15216" i="56"/>
  <c r="N15217" i="56"/>
  <c r="N15218" i="56"/>
  <c r="N15219" i="56"/>
  <c r="N15220" i="56"/>
  <c r="N15221" i="56"/>
  <c r="N15222" i="56"/>
  <c r="N15223" i="56"/>
  <c r="N15224" i="56"/>
  <c r="N15225" i="56"/>
  <c r="N15226" i="56"/>
  <c r="N15227" i="56"/>
  <c r="N15228" i="56"/>
  <c r="N15229" i="56"/>
  <c r="N15230" i="56"/>
  <c r="N15231" i="56"/>
  <c r="N15232" i="56"/>
  <c r="N15233" i="56"/>
  <c r="N15234" i="56"/>
  <c r="N15235" i="56"/>
  <c r="N15236" i="56"/>
  <c r="N15237" i="56"/>
  <c r="N15238" i="56"/>
  <c r="N15239" i="56"/>
  <c r="N15240" i="56"/>
  <c r="N15241" i="56"/>
  <c r="N15242" i="56"/>
  <c r="N15243" i="56"/>
  <c r="N15244" i="56"/>
  <c r="N15245" i="56"/>
  <c r="N15246" i="56"/>
  <c r="N15247" i="56"/>
  <c r="N15248" i="56"/>
  <c r="N15249" i="56"/>
  <c r="N15250" i="56"/>
  <c r="N15251" i="56"/>
  <c r="N15252" i="56"/>
  <c r="N15253" i="56"/>
  <c r="N15254" i="56"/>
  <c r="N15255" i="56"/>
  <c r="N15256" i="56"/>
  <c r="N15257" i="56"/>
  <c r="N15258" i="56"/>
  <c r="N15259" i="56"/>
  <c r="N15260" i="56"/>
  <c r="N15261" i="56"/>
  <c r="N15262" i="56"/>
  <c r="N15263" i="56"/>
  <c r="N15264" i="56"/>
  <c r="N15265" i="56"/>
  <c r="N15266" i="56"/>
  <c r="N15267" i="56"/>
  <c r="N15268" i="56"/>
  <c r="N15269" i="56"/>
  <c r="N15270" i="56"/>
  <c r="N15271" i="56"/>
  <c r="N15272" i="56"/>
  <c r="N15273" i="56"/>
  <c r="N15274" i="56"/>
  <c r="N15275" i="56"/>
  <c r="N15276" i="56"/>
  <c r="N15277" i="56"/>
  <c r="N15278" i="56"/>
  <c r="N15279" i="56"/>
  <c r="N15280" i="56"/>
  <c r="N15281" i="56"/>
  <c r="N15282" i="56"/>
  <c r="N15283" i="56"/>
  <c r="N15284" i="56"/>
  <c r="N15285" i="56"/>
  <c r="N15286" i="56"/>
  <c r="N15287" i="56"/>
  <c r="N15288" i="56"/>
  <c r="N15289" i="56"/>
  <c r="N15290" i="56"/>
  <c r="N15291" i="56"/>
  <c r="N15292" i="56"/>
  <c r="N15293" i="56"/>
  <c r="N15294" i="56"/>
  <c r="N15295" i="56"/>
  <c r="N15296" i="56"/>
  <c r="N15297" i="56"/>
  <c r="N15298" i="56"/>
  <c r="N15299" i="56"/>
  <c r="N15300" i="56"/>
  <c r="N15301" i="56"/>
  <c r="N15302" i="56"/>
  <c r="N15303" i="56"/>
  <c r="N15304" i="56"/>
  <c r="N15305" i="56"/>
  <c r="N15306" i="56"/>
  <c r="N15307" i="56"/>
  <c r="N15308" i="56"/>
  <c r="N15309" i="56"/>
  <c r="N15310" i="56"/>
  <c r="N15311" i="56"/>
  <c r="N15312" i="56"/>
  <c r="N15313" i="56"/>
  <c r="N15314" i="56"/>
  <c r="N15315" i="56"/>
  <c r="N15316" i="56"/>
  <c r="N15317" i="56"/>
  <c r="N15318" i="56"/>
  <c r="N15319" i="56"/>
  <c r="N15320" i="56"/>
  <c r="N15321" i="56"/>
  <c r="N15322" i="56"/>
  <c r="N15323" i="56"/>
  <c r="N15324" i="56"/>
  <c r="N15325" i="56"/>
  <c r="N15326" i="56"/>
  <c r="N15327" i="56"/>
  <c r="N15328" i="56"/>
  <c r="N15329" i="56"/>
  <c r="N15330" i="56"/>
  <c r="N15331" i="56"/>
  <c r="N15332" i="56"/>
  <c r="N15333" i="56"/>
  <c r="N15334" i="56"/>
  <c r="N15335" i="56"/>
  <c r="N15336" i="56"/>
  <c r="N15337" i="56"/>
  <c r="N15338" i="56"/>
  <c r="N15339" i="56"/>
  <c r="N15340" i="56"/>
  <c r="N15341" i="56"/>
  <c r="N15342" i="56"/>
  <c r="N15343" i="56"/>
  <c r="N15344" i="56"/>
  <c r="N15345" i="56"/>
  <c r="N15346" i="56"/>
  <c r="N15347" i="56"/>
  <c r="N15348" i="56"/>
  <c r="N15349" i="56"/>
  <c r="N15350" i="56"/>
  <c r="N15351" i="56"/>
  <c r="N15352" i="56"/>
  <c r="N15353" i="56"/>
  <c r="N15354" i="56"/>
  <c r="N15355" i="56"/>
  <c r="N15356" i="56"/>
  <c r="N15357" i="56"/>
  <c r="N15358" i="56"/>
  <c r="N15359" i="56"/>
  <c r="N15360" i="56"/>
  <c r="N15361" i="56"/>
  <c r="N15362" i="56"/>
  <c r="N15363" i="56"/>
  <c r="N15364" i="56"/>
  <c r="N15365" i="56"/>
  <c r="N15366" i="56"/>
  <c r="N15367" i="56"/>
  <c r="N15368" i="56"/>
  <c r="N15369" i="56"/>
  <c r="N15370" i="56"/>
  <c r="N15371" i="56"/>
  <c r="N15372" i="56"/>
  <c r="N15373" i="56"/>
  <c r="N15374" i="56"/>
  <c r="N15375" i="56"/>
  <c r="N15376" i="56"/>
  <c r="N15377" i="56"/>
  <c r="N15378" i="56"/>
  <c r="N15379" i="56"/>
  <c r="N15380" i="56"/>
  <c r="N15381" i="56"/>
  <c r="N15382" i="56"/>
  <c r="N15383" i="56"/>
  <c r="N15384" i="56"/>
  <c r="N15385" i="56"/>
  <c r="N15386" i="56"/>
  <c r="N15387" i="56"/>
  <c r="N15388" i="56"/>
  <c r="N15389" i="56"/>
  <c r="N15390" i="56"/>
  <c r="N15391" i="56"/>
  <c r="N15392" i="56"/>
  <c r="N15393" i="56"/>
  <c r="N15394" i="56"/>
  <c r="N15395" i="56"/>
  <c r="N15396" i="56"/>
  <c r="N15397" i="56"/>
  <c r="N15398" i="56"/>
  <c r="N15399" i="56"/>
  <c r="N15400" i="56"/>
  <c r="N15401" i="56"/>
  <c r="N15402" i="56"/>
  <c r="N15403" i="56"/>
  <c r="N15404" i="56"/>
  <c r="N15405" i="56"/>
  <c r="N15406" i="56"/>
  <c r="N15407" i="56"/>
  <c r="N15408" i="56"/>
  <c r="N15409" i="56"/>
  <c r="N15410" i="56"/>
  <c r="N15411" i="56"/>
  <c r="N15412" i="56"/>
  <c r="N15413" i="56"/>
  <c r="N15414" i="56"/>
  <c r="N15415" i="56"/>
  <c r="N15416" i="56"/>
  <c r="N15417" i="56"/>
  <c r="N15418" i="56"/>
  <c r="N15419" i="56"/>
  <c r="N15420" i="56"/>
  <c r="N15421" i="56"/>
  <c r="N15422" i="56"/>
  <c r="N15423" i="56"/>
  <c r="N15424" i="56"/>
  <c r="N15425" i="56"/>
  <c r="N15426" i="56"/>
  <c r="N15427" i="56"/>
  <c r="N15428" i="56"/>
  <c r="N15429" i="56"/>
  <c r="N15430" i="56"/>
  <c r="N15431" i="56"/>
  <c r="N15432" i="56"/>
  <c r="N15433" i="56"/>
  <c r="N15434" i="56"/>
  <c r="N15435" i="56"/>
  <c r="N15436" i="56"/>
  <c r="N15437" i="56"/>
  <c r="N15438" i="56"/>
  <c r="N15439" i="56"/>
  <c r="N15440" i="56"/>
  <c r="N15441" i="56"/>
  <c r="N15442" i="56"/>
  <c r="N15443" i="56"/>
  <c r="N15444" i="56"/>
  <c r="N15445" i="56"/>
  <c r="N15446" i="56"/>
  <c r="N15447" i="56"/>
  <c r="N15448" i="56"/>
  <c r="N15449" i="56"/>
  <c r="N15450" i="56"/>
  <c r="N15451" i="56"/>
  <c r="N15452" i="56"/>
  <c r="N15453" i="56"/>
  <c r="N15454" i="56"/>
  <c r="N15455" i="56"/>
  <c r="N15456" i="56"/>
  <c r="N15457" i="56"/>
  <c r="N15458" i="56"/>
  <c r="N15459" i="56"/>
  <c r="N15460" i="56"/>
  <c r="N15461" i="56"/>
  <c r="N15462" i="56"/>
  <c r="N15463" i="56"/>
  <c r="N15464" i="56"/>
  <c r="N15465" i="56"/>
  <c r="N15466" i="56"/>
  <c r="N15467" i="56"/>
  <c r="N15468" i="56"/>
  <c r="N15469" i="56"/>
  <c r="N15470" i="56"/>
  <c r="N15471" i="56"/>
  <c r="N15472" i="56"/>
  <c r="N15473" i="56"/>
  <c r="N15474" i="56"/>
  <c r="N15475" i="56"/>
  <c r="N15476" i="56"/>
  <c r="N15477" i="56"/>
  <c r="N15478" i="56"/>
  <c r="N15479" i="56"/>
  <c r="N15480" i="56"/>
  <c r="N15481" i="56"/>
  <c r="N15482" i="56"/>
  <c r="N15483" i="56"/>
  <c r="N15484" i="56"/>
  <c r="N15485" i="56"/>
  <c r="N15486" i="56"/>
  <c r="N15487" i="56"/>
  <c r="N15488" i="56"/>
  <c r="N15489" i="56"/>
  <c r="N15490" i="56"/>
  <c r="N15491" i="56"/>
  <c r="N15492" i="56"/>
  <c r="N15493" i="56"/>
  <c r="N15494" i="56"/>
  <c r="N15495" i="56"/>
  <c r="N15496" i="56"/>
  <c r="N15497" i="56"/>
  <c r="N15498" i="56"/>
  <c r="N15499" i="56"/>
  <c r="N15500" i="56"/>
  <c r="N15501" i="56"/>
  <c r="N15502" i="56"/>
  <c r="N15503" i="56"/>
  <c r="N15504" i="56"/>
  <c r="N15505" i="56"/>
  <c r="N15506" i="56"/>
  <c r="N15507" i="56"/>
  <c r="N15508" i="56"/>
  <c r="N15509" i="56"/>
  <c r="N15510" i="56"/>
  <c r="N15511" i="56"/>
  <c r="N15512" i="56"/>
  <c r="N15513" i="56"/>
  <c r="N15514" i="56"/>
  <c r="N15515" i="56"/>
  <c r="N15516" i="56"/>
  <c r="N15517" i="56"/>
  <c r="N15518" i="56"/>
  <c r="N15519" i="56"/>
  <c r="N15520" i="56"/>
  <c r="N15521" i="56"/>
  <c r="N15522" i="56"/>
  <c r="N15523" i="56"/>
  <c r="N15524" i="56"/>
  <c r="N15525" i="56"/>
  <c r="N15526" i="56"/>
  <c r="N15527" i="56"/>
  <c r="N15528" i="56"/>
  <c r="N15529" i="56"/>
  <c r="N15530" i="56"/>
  <c r="N15531" i="56"/>
  <c r="N15532" i="56"/>
  <c r="N15533" i="56"/>
  <c r="N15534" i="56"/>
  <c r="N15535" i="56"/>
  <c r="N15536" i="56"/>
  <c r="N15537" i="56"/>
  <c r="N15538" i="56"/>
  <c r="N15539" i="56"/>
  <c r="N15540" i="56"/>
  <c r="N15541" i="56"/>
  <c r="N15542" i="56"/>
  <c r="N15543" i="56"/>
  <c r="N15544" i="56"/>
  <c r="N15545" i="56"/>
  <c r="N15546" i="56"/>
  <c r="N15547" i="56"/>
  <c r="N15548" i="56"/>
  <c r="N15549" i="56"/>
  <c r="N15550" i="56"/>
  <c r="N15551" i="56"/>
  <c r="N15552" i="56"/>
  <c r="N15553" i="56"/>
  <c r="N15554" i="56"/>
  <c r="N15555" i="56"/>
  <c r="N15556" i="56"/>
  <c r="N15557" i="56"/>
  <c r="N15558" i="56"/>
  <c r="N15559" i="56"/>
  <c r="N15560" i="56"/>
  <c r="N15561" i="56"/>
  <c r="N15562" i="56"/>
  <c r="N15563" i="56"/>
  <c r="N15564" i="56"/>
  <c r="N15565" i="56"/>
  <c r="N15566" i="56"/>
  <c r="N15567" i="56"/>
  <c r="N15568" i="56"/>
  <c r="N15569" i="56"/>
  <c r="N15570" i="56"/>
  <c r="N15571" i="56"/>
  <c r="N15572" i="56"/>
  <c r="N15573" i="56"/>
  <c r="N15574" i="56"/>
  <c r="N15575" i="56"/>
  <c r="N15576" i="56"/>
  <c r="N15577" i="56"/>
  <c r="N15578" i="56"/>
  <c r="N15579" i="56"/>
  <c r="N15580" i="56"/>
  <c r="N15581" i="56"/>
  <c r="N15582" i="56"/>
  <c r="N15583" i="56"/>
  <c r="N15584" i="56"/>
  <c r="N15585" i="56"/>
  <c r="N15586" i="56"/>
  <c r="N15587" i="56"/>
  <c r="N15588" i="56"/>
  <c r="N15589" i="56"/>
  <c r="N15590" i="56"/>
  <c r="N15591" i="56"/>
  <c r="N15592" i="56"/>
  <c r="N15593" i="56"/>
  <c r="N15594" i="56"/>
  <c r="N15595" i="56"/>
  <c r="N15596" i="56"/>
  <c r="N15597" i="56"/>
  <c r="N15598" i="56"/>
  <c r="N15599" i="56"/>
  <c r="N15600" i="56"/>
  <c r="N15601" i="56"/>
  <c r="N15602" i="56"/>
  <c r="N15603" i="56"/>
  <c r="N15604" i="56"/>
  <c r="N15605" i="56"/>
  <c r="N15606" i="56"/>
  <c r="N15607" i="56"/>
  <c r="N15608" i="56"/>
  <c r="N15609" i="56"/>
  <c r="N15610" i="56"/>
  <c r="N15611" i="56"/>
  <c r="N15612" i="56"/>
  <c r="N15613" i="56"/>
  <c r="N15614" i="56"/>
  <c r="N15615" i="56"/>
  <c r="N15616" i="56"/>
  <c r="N15617" i="56"/>
  <c r="N15618" i="56"/>
  <c r="N15619" i="56"/>
  <c r="N15620" i="56"/>
  <c r="N15621" i="56"/>
  <c r="N15622" i="56"/>
  <c r="N15623" i="56"/>
  <c r="N15624" i="56"/>
  <c r="N15625" i="56"/>
  <c r="N15626" i="56"/>
  <c r="N15627" i="56"/>
  <c r="N15628" i="56"/>
  <c r="N15629" i="56"/>
  <c r="N15630" i="56"/>
  <c r="N15631" i="56"/>
  <c r="N15632" i="56"/>
  <c r="N15633" i="56"/>
  <c r="N15634" i="56"/>
  <c r="N15635" i="56"/>
  <c r="N15636" i="56"/>
  <c r="N15637" i="56"/>
  <c r="N15638" i="56"/>
  <c r="N15639" i="56"/>
  <c r="N15640" i="56"/>
  <c r="N15641" i="56"/>
  <c r="N15642" i="56"/>
  <c r="N15643" i="56"/>
  <c r="N15644" i="56"/>
  <c r="N15645" i="56"/>
  <c r="N15646" i="56"/>
  <c r="N15647" i="56"/>
  <c r="N15648" i="56"/>
  <c r="N15649" i="56"/>
  <c r="N15650" i="56"/>
  <c r="N15651" i="56"/>
  <c r="N15652" i="56"/>
  <c r="N15653" i="56"/>
  <c r="N15654" i="56"/>
  <c r="N15655" i="56"/>
  <c r="N15656" i="56"/>
  <c r="N15657" i="56"/>
  <c r="N15658" i="56"/>
  <c r="N15659" i="56"/>
  <c r="N15660" i="56"/>
  <c r="N15661" i="56"/>
  <c r="N15662" i="56"/>
  <c r="N15663" i="56"/>
  <c r="N15664" i="56"/>
  <c r="N15665" i="56"/>
  <c r="N15666" i="56"/>
  <c r="N15667" i="56"/>
  <c r="N15668" i="56"/>
  <c r="N15669" i="56"/>
  <c r="N15670" i="56"/>
  <c r="N15671" i="56"/>
  <c r="N15672" i="56"/>
  <c r="N15673" i="56"/>
  <c r="N15674" i="56"/>
  <c r="N15675" i="56"/>
  <c r="N15676" i="56"/>
  <c r="N15677" i="56"/>
  <c r="N15678" i="56"/>
  <c r="N15679" i="56"/>
  <c r="N15680" i="56"/>
  <c r="N15681" i="56"/>
  <c r="N15682" i="56"/>
  <c r="N15683" i="56"/>
  <c r="N15684" i="56"/>
  <c r="N15685" i="56"/>
  <c r="N15686" i="56"/>
  <c r="N15687" i="56"/>
  <c r="N15688" i="56"/>
  <c r="N15689" i="56"/>
  <c r="N15690" i="56"/>
  <c r="N15691" i="56"/>
  <c r="N15692" i="56"/>
  <c r="N15693" i="56"/>
  <c r="N15694" i="56"/>
  <c r="N15695" i="56"/>
  <c r="N15696" i="56"/>
  <c r="N15697" i="56"/>
  <c r="N15698" i="56"/>
  <c r="N15699" i="56"/>
  <c r="N15700" i="56"/>
  <c r="N15701" i="56"/>
  <c r="N15702" i="56"/>
  <c r="N15703" i="56"/>
  <c r="N15704" i="56"/>
  <c r="N15705" i="56"/>
  <c r="N15706" i="56"/>
  <c r="N15707" i="56"/>
  <c r="N15708" i="56"/>
  <c r="N15709" i="56"/>
  <c r="N15710" i="56"/>
  <c r="N15711" i="56"/>
  <c r="N15712" i="56"/>
  <c r="N15713" i="56"/>
  <c r="N15714" i="56"/>
  <c r="N15715" i="56"/>
  <c r="N15716" i="56"/>
  <c r="N15717" i="56"/>
  <c r="N15718" i="56"/>
  <c r="N15719" i="56"/>
  <c r="N15720" i="56"/>
  <c r="N15721" i="56"/>
  <c r="N15722" i="56"/>
  <c r="N15723" i="56"/>
  <c r="N15724" i="56"/>
  <c r="N15725" i="56"/>
  <c r="N15726" i="56"/>
  <c r="N15727" i="56"/>
  <c r="N15728" i="56"/>
  <c r="N15729" i="56"/>
  <c r="N15730" i="56"/>
  <c r="N15731" i="56"/>
  <c r="N15732" i="56"/>
  <c r="N15733" i="56"/>
  <c r="N15734" i="56"/>
  <c r="N15735" i="56"/>
  <c r="N15736" i="56"/>
  <c r="N15737" i="56"/>
  <c r="N15738" i="56"/>
  <c r="N15739" i="56"/>
  <c r="N15740" i="56"/>
  <c r="N15741" i="56"/>
  <c r="N15742" i="56"/>
  <c r="N15743" i="56"/>
  <c r="N15744" i="56"/>
  <c r="N15745" i="56"/>
  <c r="N15746" i="56"/>
  <c r="N15747" i="56"/>
  <c r="N15748" i="56"/>
  <c r="N15749" i="56"/>
  <c r="N15750" i="56"/>
  <c r="N15751" i="56"/>
  <c r="N15752" i="56"/>
  <c r="N15753" i="56"/>
  <c r="N15754" i="56"/>
  <c r="N15755" i="56"/>
  <c r="N15756" i="56"/>
  <c r="N15757" i="56"/>
  <c r="N15758" i="56"/>
  <c r="N15759" i="56"/>
  <c r="N15760" i="56"/>
  <c r="N15761" i="56"/>
  <c r="N15762" i="56"/>
  <c r="N15763" i="56"/>
  <c r="N15764" i="56"/>
  <c r="N15765" i="56"/>
  <c r="N15766" i="56"/>
  <c r="N15767" i="56"/>
  <c r="N15768" i="56"/>
  <c r="N15769" i="56"/>
  <c r="N15770" i="56"/>
  <c r="N15771" i="56"/>
  <c r="N15772" i="56"/>
  <c r="N15773" i="56"/>
  <c r="N15774" i="56"/>
  <c r="N15775" i="56"/>
  <c r="N15776" i="56"/>
  <c r="N15777" i="56"/>
  <c r="N15778" i="56"/>
  <c r="N15779" i="56"/>
  <c r="N15780" i="56"/>
  <c r="N15781" i="56"/>
  <c r="N15782" i="56"/>
  <c r="N15783" i="56"/>
  <c r="N15784" i="56"/>
  <c r="N15785" i="56"/>
  <c r="N15786" i="56"/>
  <c r="N15787" i="56"/>
  <c r="N15788" i="56"/>
  <c r="N15789" i="56"/>
  <c r="N15790" i="56"/>
  <c r="N15791" i="56"/>
  <c r="N15792" i="56"/>
  <c r="N15793" i="56"/>
  <c r="N15794" i="56"/>
  <c r="N15795" i="56"/>
  <c r="N15796" i="56"/>
  <c r="N15797" i="56"/>
  <c r="N15798" i="56"/>
  <c r="N15799" i="56"/>
  <c r="N15800" i="56"/>
  <c r="N15801" i="56"/>
  <c r="N15802" i="56"/>
  <c r="N15803" i="56"/>
  <c r="N15804" i="56"/>
  <c r="N15805" i="56"/>
  <c r="N15806" i="56"/>
  <c r="N15807" i="56"/>
  <c r="N15808" i="56"/>
  <c r="N15809" i="56"/>
  <c r="N15810" i="56"/>
  <c r="N15811" i="56"/>
  <c r="N15812" i="56"/>
  <c r="N15813" i="56"/>
  <c r="N15814" i="56"/>
  <c r="N15815" i="56"/>
  <c r="N15816" i="56"/>
  <c r="N15817" i="56"/>
  <c r="N15818" i="56"/>
  <c r="N15819" i="56"/>
  <c r="N15820" i="56"/>
  <c r="N15821" i="56"/>
  <c r="N15822" i="56"/>
  <c r="N15823" i="56"/>
  <c r="N15824" i="56"/>
  <c r="N15825" i="56"/>
  <c r="N15826" i="56"/>
  <c r="N15827" i="56"/>
  <c r="N15828" i="56"/>
  <c r="N15829" i="56"/>
  <c r="N15830" i="56"/>
  <c r="N15831" i="56"/>
  <c r="N15832" i="56"/>
  <c r="N15833" i="56"/>
  <c r="N15834" i="56"/>
  <c r="N15835" i="56"/>
  <c r="N15836" i="56"/>
  <c r="N15837" i="56"/>
  <c r="N15838" i="56"/>
  <c r="N15839" i="56"/>
  <c r="N15840" i="56"/>
  <c r="N15841" i="56"/>
  <c r="N15842" i="56"/>
  <c r="N15843" i="56"/>
  <c r="N15844" i="56"/>
  <c r="N15845" i="56"/>
  <c r="N15846" i="56"/>
  <c r="N15847" i="56"/>
  <c r="N15848" i="56"/>
  <c r="N15849" i="56"/>
  <c r="N15850" i="56"/>
  <c r="N15851" i="56"/>
  <c r="N15852" i="56"/>
  <c r="N15853" i="56"/>
  <c r="N15854" i="56"/>
  <c r="N15855" i="56"/>
  <c r="N15856" i="56"/>
  <c r="N15857" i="56"/>
  <c r="N15858" i="56"/>
  <c r="N15859" i="56"/>
  <c r="N15860" i="56"/>
  <c r="N15861" i="56"/>
  <c r="N15862" i="56"/>
  <c r="N15863" i="56"/>
  <c r="N15864" i="56"/>
  <c r="N15865" i="56"/>
  <c r="N15866" i="56"/>
  <c r="N15867" i="56"/>
  <c r="N15868" i="56"/>
  <c r="N15869" i="56"/>
  <c r="N15870" i="56"/>
  <c r="N15871" i="56"/>
  <c r="N15872" i="56"/>
  <c r="N15873" i="56"/>
  <c r="N15874" i="56"/>
  <c r="N15875" i="56"/>
  <c r="N15876" i="56"/>
  <c r="N15877" i="56"/>
  <c r="N15878" i="56"/>
  <c r="N15879" i="56"/>
  <c r="N15880" i="56"/>
  <c r="N15881" i="56"/>
  <c r="N15882" i="56"/>
  <c r="N15883" i="56"/>
  <c r="N15884" i="56"/>
  <c r="N15885" i="56"/>
  <c r="N15886" i="56"/>
  <c r="N15887" i="56"/>
  <c r="N15888" i="56"/>
  <c r="N15889" i="56"/>
  <c r="N15890" i="56"/>
  <c r="N15891" i="56"/>
  <c r="N15892" i="56"/>
  <c r="N15893" i="56"/>
  <c r="N15894" i="56"/>
  <c r="N15895" i="56"/>
  <c r="N15896" i="56"/>
  <c r="N15897" i="56"/>
  <c r="N15898" i="56"/>
  <c r="N15899" i="56"/>
  <c r="N15900" i="56"/>
  <c r="N15901" i="56"/>
  <c r="N15902" i="56"/>
  <c r="N15903" i="56"/>
  <c r="N15904" i="56"/>
  <c r="N15905" i="56"/>
  <c r="N15906" i="56"/>
  <c r="N15907" i="56"/>
  <c r="N15908" i="56"/>
  <c r="N15909" i="56"/>
  <c r="N15910" i="56"/>
  <c r="N15911" i="56"/>
  <c r="N15912" i="56"/>
  <c r="N15913" i="56"/>
  <c r="N15914" i="56"/>
  <c r="N15915" i="56"/>
  <c r="N15916" i="56"/>
  <c r="N15917" i="56"/>
  <c r="N15918" i="56"/>
  <c r="N15919" i="56"/>
  <c r="N15920" i="56"/>
  <c r="N15921" i="56"/>
  <c r="N15922" i="56"/>
  <c r="N15923" i="56"/>
  <c r="N15924" i="56"/>
  <c r="N15925" i="56"/>
  <c r="N15926" i="56"/>
  <c r="N15927" i="56"/>
  <c r="N15928" i="56"/>
  <c r="N15929" i="56"/>
  <c r="N15930" i="56"/>
  <c r="N15931" i="56"/>
  <c r="N15932" i="56"/>
  <c r="N15933" i="56"/>
  <c r="N15934" i="56"/>
  <c r="N15935" i="56"/>
  <c r="N15936" i="56"/>
  <c r="N15937" i="56"/>
  <c r="N15938" i="56"/>
  <c r="N15939" i="56"/>
  <c r="N15940" i="56"/>
  <c r="N15941" i="56"/>
  <c r="N15942" i="56"/>
  <c r="N15943" i="56"/>
  <c r="N15944" i="56"/>
  <c r="N15945" i="56"/>
  <c r="N15946" i="56"/>
  <c r="N15947" i="56"/>
  <c r="N15948" i="56"/>
  <c r="N15949" i="56"/>
  <c r="N15950" i="56"/>
  <c r="N15951" i="56"/>
  <c r="N15952" i="56"/>
  <c r="N15953" i="56"/>
  <c r="N15954" i="56"/>
  <c r="N15955" i="56"/>
  <c r="N15956" i="56"/>
  <c r="N15957" i="56"/>
  <c r="N15958" i="56"/>
  <c r="N15959" i="56"/>
  <c r="N15960" i="56"/>
  <c r="N15961" i="56"/>
  <c r="N15962" i="56"/>
  <c r="N15963" i="56"/>
  <c r="N15964" i="56"/>
  <c r="N15965" i="56"/>
  <c r="N15966" i="56"/>
  <c r="N15967" i="56"/>
  <c r="N15968" i="56"/>
  <c r="N15969" i="56"/>
  <c r="N15970" i="56"/>
  <c r="N15971" i="56"/>
  <c r="N15972" i="56"/>
  <c r="N15973" i="56"/>
  <c r="N15974" i="56"/>
  <c r="N15975" i="56"/>
  <c r="N15976" i="56"/>
  <c r="N15977" i="56"/>
  <c r="N15978" i="56"/>
  <c r="N15979" i="56"/>
  <c r="N15980" i="56"/>
  <c r="N15981" i="56"/>
  <c r="N15982" i="56"/>
  <c r="N15983" i="56"/>
  <c r="N15984" i="56"/>
  <c r="N15985" i="56"/>
  <c r="N15986" i="56"/>
  <c r="N15987" i="56"/>
  <c r="N15988" i="56"/>
  <c r="N15989" i="56"/>
  <c r="N15990" i="56"/>
  <c r="N15991" i="56"/>
  <c r="N15992" i="56"/>
  <c r="N15993" i="56"/>
  <c r="N15994" i="56"/>
  <c r="N15995" i="56"/>
  <c r="N15996" i="56"/>
  <c r="N15997" i="56"/>
  <c r="N15998" i="56"/>
  <c r="N15999" i="56"/>
  <c r="N16000" i="56"/>
  <c r="N16001" i="56"/>
  <c r="N16002" i="56"/>
  <c r="N16003" i="56"/>
  <c r="N16004" i="56"/>
  <c r="N16005" i="56"/>
  <c r="N16006" i="56"/>
  <c r="N16007" i="56"/>
  <c r="N16008" i="56"/>
  <c r="N16009" i="56"/>
  <c r="N16010" i="56"/>
  <c r="N16011" i="56"/>
  <c r="N16012" i="56"/>
  <c r="N16013" i="56"/>
  <c r="N16014" i="56"/>
  <c r="N16015" i="56"/>
  <c r="N16016" i="56"/>
  <c r="N16017" i="56"/>
  <c r="N16018" i="56"/>
  <c r="N16019" i="56"/>
  <c r="N16020" i="56"/>
  <c r="N16021" i="56"/>
  <c r="N16022" i="56"/>
  <c r="N16023" i="56"/>
  <c r="N16024" i="56"/>
  <c r="N16025" i="56"/>
  <c r="N16026" i="56"/>
  <c r="N16027" i="56"/>
  <c r="N16028" i="56"/>
  <c r="N16029" i="56"/>
  <c r="N16030" i="56"/>
  <c r="N16031" i="56"/>
  <c r="N16032" i="56"/>
  <c r="N16033" i="56"/>
  <c r="N16034" i="56"/>
  <c r="N16035" i="56"/>
  <c r="N16036" i="56"/>
  <c r="N16037" i="56"/>
  <c r="N16038" i="56"/>
  <c r="N16039" i="56"/>
  <c r="N16040" i="56"/>
  <c r="N16041" i="56"/>
  <c r="N16042" i="56"/>
  <c r="N16043" i="56"/>
  <c r="N16044" i="56"/>
  <c r="N16045" i="56"/>
  <c r="N16046" i="56"/>
  <c r="N16047" i="56"/>
  <c r="N16048" i="56"/>
  <c r="N16049" i="56"/>
  <c r="N16050" i="56"/>
  <c r="N16051" i="56"/>
  <c r="N16052" i="56"/>
  <c r="N16053" i="56"/>
  <c r="N16054" i="56"/>
  <c r="N16055" i="56"/>
  <c r="N16056" i="56"/>
  <c r="N16057" i="56"/>
  <c r="N16058" i="56"/>
  <c r="N16059" i="56"/>
  <c r="N16060" i="56"/>
  <c r="N16061" i="56"/>
  <c r="N16062" i="56"/>
  <c r="N16063" i="56"/>
  <c r="N16064" i="56"/>
  <c r="N16065" i="56"/>
  <c r="N16066" i="56"/>
  <c r="N16067" i="56"/>
  <c r="N16068" i="56"/>
  <c r="N16069" i="56"/>
  <c r="N16070" i="56"/>
  <c r="N16071" i="56"/>
  <c r="N16072" i="56"/>
  <c r="N16073" i="56"/>
  <c r="N16074" i="56"/>
  <c r="N16075" i="56"/>
  <c r="N16076" i="56"/>
  <c r="N16077" i="56"/>
  <c r="N16078" i="56"/>
  <c r="N16079" i="56"/>
  <c r="N16080" i="56"/>
  <c r="N16081" i="56"/>
  <c r="N16082" i="56"/>
  <c r="N16083" i="56"/>
  <c r="N16084" i="56"/>
  <c r="N16085" i="56"/>
  <c r="N16086" i="56"/>
  <c r="N16087" i="56"/>
  <c r="N16088" i="56"/>
  <c r="N16089" i="56"/>
  <c r="N16090" i="56"/>
  <c r="N16091" i="56"/>
  <c r="N16092" i="56"/>
  <c r="N16093" i="56"/>
  <c r="N16094" i="56"/>
  <c r="N16095" i="56"/>
  <c r="N16096" i="56"/>
  <c r="N16097" i="56"/>
  <c r="N16098" i="56"/>
  <c r="N16099" i="56"/>
  <c r="N16100" i="56"/>
  <c r="N16101" i="56"/>
  <c r="N16102" i="56"/>
  <c r="N16103" i="56"/>
  <c r="N16104" i="56"/>
  <c r="N16105" i="56"/>
  <c r="N16106" i="56"/>
  <c r="N16107" i="56"/>
  <c r="N16108" i="56"/>
  <c r="N16109" i="56"/>
  <c r="N16110" i="56"/>
  <c r="N16111" i="56"/>
  <c r="N16112" i="56"/>
  <c r="N16113" i="56"/>
  <c r="N16114" i="56"/>
  <c r="N16115" i="56"/>
  <c r="N16116" i="56"/>
  <c r="N16117" i="56"/>
  <c r="N16118" i="56"/>
  <c r="N16119" i="56"/>
  <c r="N16120" i="56"/>
  <c r="N16121" i="56"/>
  <c r="N16122" i="56"/>
  <c r="N16123" i="56"/>
  <c r="N16124" i="56"/>
  <c r="N16125" i="56"/>
  <c r="N16126" i="56"/>
  <c r="N16127" i="56"/>
  <c r="N16128" i="56"/>
  <c r="N16129" i="56"/>
  <c r="N16130" i="56"/>
  <c r="N16131" i="56"/>
  <c r="N16132" i="56"/>
  <c r="N16133" i="56"/>
  <c r="N16134" i="56"/>
  <c r="N16135" i="56"/>
  <c r="N16136" i="56"/>
  <c r="N16137" i="56"/>
  <c r="N16138" i="56"/>
  <c r="N16139" i="56"/>
  <c r="N16140" i="56"/>
  <c r="N16141" i="56"/>
  <c r="N16142" i="56"/>
  <c r="N16143" i="56"/>
  <c r="N16144" i="56"/>
  <c r="N16145" i="56"/>
  <c r="N16146" i="56"/>
  <c r="N16147" i="56"/>
  <c r="N16148" i="56"/>
  <c r="N16149" i="56"/>
  <c r="N16150" i="56"/>
  <c r="N16151" i="56"/>
  <c r="N16152" i="56"/>
  <c r="N16153" i="56"/>
  <c r="N16154" i="56"/>
  <c r="N16155" i="56"/>
  <c r="N16156" i="56"/>
  <c r="N16157" i="56"/>
  <c r="N16158" i="56"/>
  <c r="N16159" i="56"/>
  <c r="N16160" i="56"/>
  <c r="N16161" i="56"/>
  <c r="N16162" i="56"/>
  <c r="N16163" i="56"/>
  <c r="N16164" i="56"/>
  <c r="N16165" i="56"/>
  <c r="N16166" i="56"/>
  <c r="N16167" i="56"/>
  <c r="N16168" i="56"/>
  <c r="N16169" i="56"/>
  <c r="N16170" i="56"/>
  <c r="N16171" i="56"/>
  <c r="N16172" i="56"/>
  <c r="N16173" i="56"/>
  <c r="N16174" i="56"/>
  <c r="N16175" i="56"/>
  <c r="N16176" i="56"/>
  <c r="N16177" i="56"/>
  <c r="N16178" i="56"/>
  <c r="N16179" i="56"/>
  <c r="N16180" i="56"/>
  <c r="N16181" i="56"/>
  <c r="N16182" i="56"/>
  <c r="N16183" i="56"/>
  <c r="N16184" i="56"/>
  <c r="N16185" i="56"/>
  <c r="N16186" i="56"/>
  <c r="N16187" i="56"/>
  <c r="N16188" i="56"/>
  <c r="N16189" i="56"/>
  <c r="N16190" i="56"/>
  <c r="N16191" i="56"/>
  <c r="N16192" i="56"/>
  <c r="N16193" i="56"/>
  <c r="N16194" i="56"/>
  <c r="N16195" i="56"/>
  <c r="N16196" i="56"/>
  <c r="N16197" i="56"/>
  <c r="N16198" i="56"/>
  <c r="N16199" i="56"/>
  <c r="N16200" i="56"/>
  <c r="N16201" i="56"/>
  <c r="N16202" i="56"/>
  <c r="N16203" i="56"/>
  <c r="N16204" i="56"/>
  <c r="N16205" i="56"/>
  <c r="N16206" i="56"/>
  <c r="N16207" i="56"/>
  <c r="N16208" i="56"/>
  <c r="N16209" i="56"/>
  <c r="N16210" i="56"/>
  <c r="N16211" i="56"/>
  <c r="N16212" i="56"/>
  <c r="N16213" i="56"/>
  <c r="N16214" i="56"/>
  <c r="N16215" i="56"/>
  <c r="N16216" i="56"/>
  <c r="N16217" i="56"/>
  <c r="N16218" i="56"/>
  <c r="N16219" i="56"/>
  <c r="N16220" i="56"/>
  <c r="N16221" i="56"/>
  <c r="N16222" i="56"/>
  <c r="N16223" i="56"/>
  <c r="N16224" i="56"/>
  <c r="N16225" i="56"/>
  <c r="N16226" i="56"/>
  <c r="N16227" i="56"/>
  <c r="N16228" i="56"/>
  <c r="N16229" i="56"/>
  <c r="N16230" i="56"/>
  <c r="N16231" i="56"/>
  <c r="N16232" i="56"/>
  <c r="N16233" i="56"/>
  <c r="N16234" i="56"/>
  <c r="N16235" i="56"/>
  <c r="N16236" i="56"/>
  <c r="N16237" i="56"/>
  <c r="N16238" i="56"/>
  <c r="N16239" i="56"/>
  <c r="N16240" i="56"/>
  <c r="N16241" i="56"/>
  <c r="N16242" i="56"/>
  <c r="N16243" i="56"/>
  <c r="N16244" i="56"/>
  <c r="N16245" i="56"/>
  <c r="N16246" i="56"/>
  <c r="N16247" i="56"/>
  <c r="N16248" i="56"/>
  <c r="N16249" i="56"/>
  <c r="N16250" i="56"/>
  <c r="N16251" i="56"/>
  <c r="N16252" i="56"/>
  <c r="N16253" i="56"/>
  <c r="N16254" i="56"/>
  <c r="N16255" i="56"/>
  <c r="N16256" i="56"/>
  <c r="N16257" i="56"/>
  <c r="N16258" i="56"/>
  <c r="N16259" i="56"/>
  <c r="N16260" i="56"/>
  <c r="N16261" i="56"/>
  <c r="N16262" i="56"/>
  <c r="N16263" i="56"/>
  <c r="N16264" i="56"/>
  <c r="N16265" i="56"/>
  <c r="N16266" i="56"/>
  <c r="N16267" i="56"/>
  <c r="N16268" i="56"/>
  <c r="N16269" i="56"/>
  <c r="N16270" i="56"/>
  <c r="N16271" i="56"/>
  <c r="N16272" i="56"/>
  <c r="N16273" i="56"/>
  <c r="N16274" i="56"/>
  <c r="N16275" i="56"/>
  <c r="N16276" i="56"/>
  <c r="N16277" i="56"/>
  <c r="N16278" i="56"/>
  <c r="N16279" i="56"/>
  <c r="N16280" i="56"/>
  <c r="N16281" i="56"/>
  <c r="N16282" i="56"/>
  <c r="N16283" i="56"/>
  <c r="N16284" i="56"/>
  <c r="N16285" i="56"/>
  <c r="N16286" i="56"/>
  <c r="N16287" i="56"/>
  <c r="N16288" i="56"/>
  <c r="N16289" i="56"/>
  <c r="N16290" i="56"/>
  <c r="N16291" i="56"/>
  <c r="N16292" i="56"/>
  <c r="N16293" i="56"/>
  <c r="N16294" i="56"/>
  <c r="N16295" i="56"/>
  <c r="N16296" i="56"/>
  <c r="N16297" i="56"/>
  <c r="N16298" i="56"/>
  <c r="N16299" i="56"/>
  <c r="N16300" i="56"/>
  <c r="N16301" i="56"/>
  <c r="N16302" i="56"/>
  <c r="N16303" i="56"/>
  <c r="N16304" i="56"/>
  <c r="N16305" i="56"/>
  <c r="N16306" i="56"/>
  <c r="N16307" i="56"/>
  <c r="N16308" i="56"/>
  <c r="N16309" i="56"/>
  <c r="N16310" i="56"/>
  <c r="N16311" i="56"/>
  <c r="N16312" i="56"/>
  <c r="N16313" i="56"/>
  <c r="N16314" i="56"/>
  <c r="N16315" i="56"/>
  <c r="N16316" i="56"/>
  <c r="N16317" i="56"/>
  <c r="N16318" i="56"/>
  <c r="N16319" i="56"/>
  <c r="N16320" i="56"/>
  <c r="N16321" i="56"/>
  <c r="N16322" i="56"/>
  <c r="N16323" i="56"/>
  <c r="N16324" i="56"/>
  <c r="N16325" i="56"/>
  <c r="N16326" i="56"/>
  <c r="N16327" i="56"/>
  <c r="N16328" i="56"/>
  <c r="N16329" i="56"/>
  <c r="N16330" i="56"/>
  <c r="N16331" i="56"/>
  <c r="N16332" i="56"/>
  <c r="N16333" i="56"/>
  <c r="N16334" i="56"/>
  <c r="N16335" i="56"/>
  <c r="N16336" i="56"/>
  <c r="N16337" i="56"/>
  <c r="N16338" i="56"/>
  <c r="N16339" i="56"/>
  <c r="N16340" i="56"/>
  <c r="N16341" i="56"/>
  <c r="N16342" i="56"/>
  <c r="N16343" i="56"/>
  <c r="N16344" i="56"/>
  <c r="N16345" i="56"/>
  <c r="N16346" i="56"/>
  <c r="N16347" i="56"/>
  <c r="N16348" i="56"/>
  <c r="N16349" i="56"/>
  <c r="N16350" i="56"/>
  <c r="N16351" i="56"/>
  <c r="N16352" i="56"/>
  <c r="N16353" i="56"/>
  <c r="N16354" i="56"/>
  <c r="N16355" i="56"/>
  <c r="N16356" i="56"/>
  <c r="N16357" i="56"/>
  <c r="N16358" i="56"/>
  <c r="N16359" i="56"/>
  <c r="N16360" i="56"/>
  <c r="N16361" i="56"/>
  <c r="N16362" i="56"/>
  <c r="N16363" i="56"/>
  <c r="N16364" i="56"/>
  <c r="N16365" i="56"/>
  <c r="N16366" i="56"/>
  <c r="N16367" i="56"/>
  <c r="N16368" i="56"/>
  <c r="N16369" i="56"/>
  <c r="N16370" i="56"/>
  <c r="N16371" i="56"/>
  <c r="N16372" i="56"/>
  <c r="N16373" i="56"/>
  <c r="N16374" i="56"/>
  <c r="N16375" i="56"/>
  <c r="N16376" i="56"/>
  <c r="N16377" i="56"/>
  <c r="N16378" i="56"/>
  <c r="N16379" i="56"/>
  <c r="N16380" i="56"/>
  <c r="N16381" i="56"/>
  <c r="N16382" i="56"/>
  <c r="N16383" i="56"/>
  <c r="N16384" i="56"/>
  <c r="N16385" i="56"/>
  <c r="N16386" i="56"/>
  <c r="N16387" i="56"/>
  <c r="N16388" i="56"/>
  <c r="N16389" i="56"/>
  <c r="N16390" i="56"/>
  <c r="N16391" i="56"/>
  <c r="N16392" i="56"/>
  <c r="N16393" i="56"/>
  <c r="N16394" i="56"/>
  <c r="N16395" i="56"/>
  <c r="N16396" i="56"/>
  <c r="N16397" i="56"/>
  <c r="N16398" i="56"/>
  <c r="N16399" i="56"/>
  <c r="N16400" i="56"/>
  <c r="N16401" i="56"/>
  <c r="N16402" i="56"/>
  <c r="N16403" i="56"/>
  <c r="N16404" i="56"/>
  <c r="N16405" i="56"/>
  <c r="N16406" i="56"/>
  <c r="N16407" i="56"/>
  <c r="N16408" i="56"/>
  <c r="N16409" i="56"/>
  <c r="N16410" i="56"/>
  <c r="N16411" i="56"/>
  <c r="N16412" i="56"/>
  <c r="N16413" i="56"/>
  <c r="N16414" i="56"/>
  <c r="N16415" i="56"/>
  <c r="N16416" i="56"/>
  <c r="N16417" i="56"/>
  <c r="N16418" i="56"/>
  <c r="N16419" i="56"/>
  <c r="N16420" i="56"/>
  <c r="N16421" i="56"/>
  <c r="N16422" i="56"/>
  <c r="N16423" i="56"/>
  <c r="N16424" i="56"/>
  <c r="N16425" i="56"/>
  <c r="N16426" i="56"/>
  <c r="N16427" i="56"/>
  <c r="N16428" i="56"/>
  <c r="N16429" i="56"/>
  <c r="N16430" i="56"/>
  <c r="N16431" i="56"/>
  <c r="N16432" i="56"/>
  <c r="N16433" i="56"/>
  <c r="N16434" i="56"/>
  <c r="N16435" i="56"/>
  <c r="N16436" i="56"/>
  <c r="N16437" i="56"/>
  <c r="N16438" i="56"/>
  <c r="N16439" i="56"/>
  <c r="N16440" i="56"/>
  <c r="N16441" i="56"/>
  <c r="N16442" i="56"/>
  <c r="N16443" i="56"/>
  <c r="N16444" i="56"/>
  <c r="N16445" i="56"/>
  <c r="N16446" i="56"/>
  <c r="N16447" i="56"/>
  <c r="N16448" i="56"/>
  <c r="N16449" i="56"/>
  <c r="N16450" i="56"/>
  <c r="N16451" i="56"/>
  <c r="N16452" i="56"/>
  <c r="N16453" i="56"/>
  <c r="N16454" i="56"/>
  <c r="N16455" i="56"/>
  <c r="N16456" i="56"/>
  <c r="N16457" i="56"/>
  <c r="N16458" i="56"/>
  <c r="N16459" i="56"/>
  <c r="N16460" i="56"/>
  <c r="N16461" i="56"/>
  <c r="N16462" i="56"/>
  <c r="N16463" i="56"/>
  <c r="N16464" i="56"/>
  <c r="N16465" i="56"/>
  <c r="N16466" i="56"/>
  <c r="N16467" i="56"/>
  <c r="N16468" i="56"/>
  <c r="N16469" i="56"/>
  <c r="N16470" i="56"/>
  <c r="N16471" i="56"/>
  <c r="N16472" i="56"/>
  <c r="N16473" i="56"/>
  <c r="N16474" i="56"/>
  <c r="N16475" i="56"/>
  <c r="N16476" i="56"/>
  <c r="N16477" i="56"/>
  <c r="N16478" i="56"/>
  <c r="N16479" i="56"/>
  <c r="N16480" i="56"/>
  <c r="N16481" i="56"/>
  <c r="N16482" i="56"/>
  <c r="N16483" i="56"/>
  <c r="N16484" i="56"/>
  <c r="N16485" i="56"/>
  <c r="N16486" i="56"/>
  <c r="N16487" i="56"/>
  <c r="N16488" i="56"/>
  <c r="N16489" i="56"/>
  <c r="N16490" i="56"/>
  <c r="N16491" i="56"/>
  <c r="N16492" i="56"/>
  <c r="N16493" i="56"/>
  <c r="N16494" i="56"/>
  <c r="N16495" i="56"/>
  <c r="N16496" i="56"/>
  <c r="N16497" i="56"/>
  <c r="N16498" i="56"/>
  <c r="N16499" i="56"/>
  <c r="N16500" i="56"/>
  <c r="N16501" i="56"/>
  <c r="N16502" i="56"/>
  <c r="N16503" i="56"/>
  <c r="N16504" i="56"/>
  <c r="N16505" i="56"/>
  <c r="N16506" i="56"/>
  <c r="N16507" i="56"/>
  <c r="N16508" i="56"/>
  <c r="N16509" i="56"/>
  <c r="N16510" i="56"/>
  <c r="N16511" i="56"/>
  <c r="N16512" i="56"/>
  <c r="N16513" i="56"/>
  <c r="N16514" i="56"/>
  <c r="N16515" i="56"/>
  <c r="N16516" i="56"/>
  <c r="N16517" i="56"/>
  <c r="N16518" i="56"/>
  <c r="N16519" i="56"/>
  <c r="N16520" i="56"/>
  <c r="N16521" i="56"/>
  <c r="N16522" i="56"/>
  <c r="N16523" i="56"/>
  <c r="N16524" i="56"/>
  <c r="N16525" i="56"/>
  <c r="N16526" i="56"/>
  <c r="N16527" i="56"/>
  <c r="N16528" i="56"/>
  <c r="N16529" i="56"/>
  <c r="N16530" i="56"/>
  <c r="N16531" i="56"/>
  <c r="N16532" i="56"/>
  <c r="N16533" i="56"/>
  <c r="N16534" i="56"/>
  <c r="N16535" i="56"/>
  <c r="N16536" i="56"/>
  <c r="N16537" i="56"/>
  <c r="N16538" i="56"/>
  <c r="N16539" i="56"/>
  <c r="N16540" i="56"/>
  <c r="N16541" i="56"/>
  <c r="N16542" i="56"/>
  <c r="N16543" i="56"/>
  <c r="N16544" i="56"/>
  <c r="N16545" i="56"/>
  <c r="N16546" i="56"/>
  <c r="N16547" i="56"/>
  <c r="N16548" i="56"/>
  <c r="N16549" i="56"/>
  <c r="N16550" i="56"/>
  <c r="N16551" i="56"/>
  <c r="N16552" i="56"/>
  <c r="N16553" i="56"/>
  <c r="N16554" i="56"/>
  <c r="N16555" i="56"/>
  <c r="N16556" i="56"/>
  <c r="N16557" i="56"/>
  <c r="N16558" i="56"/>
  <c r="N16559" i="56"/>
  <c r="N16560" i="56"/>
  <c r="N16561" i="56"/>
  <c r="N16562" i="56"/>
  <c r="N16563" i="56"/>
  <c r="N16564" i="56"/>
  <c r="N16565" i="56"/>
  <c r="N16566" i="56"/>
  <c r="N16567" i="56"/>
  <c r="N16568" i="56"/>
  <c r="N16569" i="56"/>
  <c r="N16570" i="56"/>
  <c r="N16571" i="56"/>
  <c r="N16572" i="56"/>
  <c r="N16573" i="56"/>
  <c r="N16574" i="56"/>
  <c r="N16575" i="56"/>
  <c r="N16576" i="56"/>
  <c r="N16577" i="56"/>
  <c r="N16578" i="56"/>
  <c r="N16579" i="56"/>
  <c r="N16580" i="56"/>
  <c r="N16581" i="56"/>
  <c r="N16582" i="56"/>
  <c r="N16583" i="56"/>
  <c r="N16584" i="56"/>
  <c r="N16585" i="56"/>
  <c r="N16586" i="56"/>
  <c r="N16587" i="56"/>
  <c r="N16588" i="56"/>
  <c r="N16589" i="56"/>
  <c r="N16590" i="56"/>
  <c r="N16591" i="56"/>
  <c r="N16592" i="56"/>
  <c r="N16593" i="56"/>
  <c r="N16594" i="56"/>
  <c r="N16595" i="56"/>
  <c r="N16596" i="56"/>
  <c r="N16597" i="56"/>
  <c r="N16598" i="56"/>
  <c r="N16599" i="56"/>
  <c r="N16600" i="56"/>
  <c r="N16601" i="56"/>
  <c r="N16602" i="56"/>
  <c r="N16603" i="56"/>
  <c r="N16604" i="56"/>
  <c r="N16605" i="56"/>
  <c r="N16606" i="56"/>
  <c r="N16607" i="56"/>
  <c r="N16608" i="56"/>
  <c r="N16609" i="56"/>
  <c r="N16610" i="56"/>
  <c r="N16611" i="56"/>
  <c r="N16612" i="56"/>
  <c r="N16613" i="56"/>
  <c r="N16614" i="56"/>
  <c r="N16615" i="56"/>
  <c r="N16616" i="56"/>
  <c r="N16617" i="56"/>
  <c r="N16618" i="56"/>
  <c r="N16619" i="56"/>
  <c r="N16620" i="56"/>
  <c r="N16621" i="56"/>
  <c r="N16622" i="56"/>
  <c r="N16623" i="56"/>
  <c r="N16624" i="56"/>
  <c r="N16625" i="56"/>
  <c r="N16626" i="56"/>
  <c r="N16627" i="56"/>
  <c r="N16628" i="56"/>
  <c r="N16629" i="56"/>
  <c r="N16630" i="56"/>
  <c r="N16631" i="56"/>
  <c r="N16632" i="56"/>
  <c r="N16633" i="56"/>
  <c r="N16634" i="56"/>
  <c r="N16635" i="56"/>
  <c r="N16636" i="56"/>
  <c r="N16637" i="56"/>
  <c r="N16638" i="56"/>
  <c r="N16639" i="56"/>
  <c r="N16640" i="56"/>
  <c r="N16641" i="56"/>
  <c r="N16642" i="56"/>
  <c r="N16643" i="56"/>
  <c r="N16644" i="56"/>
  <c r="N16645" i="56"/>
  <c r="N16646" i="56"/>
  <c r="N16647" i="56"/>
  <c r="N16648" i="56"/>
  <c r="N16649" i="56"/>
  <c r="N16650" i="56"/>
  <c r="N16651" i="56"/>
  <c r="N16652" i="56"/>
  <c r="N16653" i="56"/>
  <c r="N16654" i="56"/>
  <c r="N16655" i="56"/>
  <c r="N16656" i="56"/>
  <c r="N16657" i="56"/>
  <c r="N16658" i="56"/>
  <c r="N16659" i="56"/>
  <c r="N16660" i="56"/>
  <c r="N16661" i="56"/>
  <c r="N16662" i="56"/>
  <c r="N16663" i="56"/>
  <c r="N16664" i="56"/>
  <c r="N16665" i="56"/>
  <c r="N16666" i="56"/>
  <c r="N16667" i="56"/>
  <c r="N16668" i="56"/>
  <c r="N16669" i="56"/>
  <c r="N16670" i="56"/>
  <c r="N16671" i="56"/>
  <c r="N16672" i="56"/>
  <c r="N16673" i="56"/>
  <c r="N16674" i="56"/>
  <c r="N16675" i="56"/>
  <c r="N16676" i="56"/>
  <c r="N16677" i="56"/>
  <c r="N16678" i="56"/>
  <c r="N16679" i="56"/>
  <c r="N16680" i="56"/>
  <c r="N16681" i="56"/>
  <c r="N16682" i="56"/>
  <c r="N16683" i="56"/>
  <c r="N16684" i="56"/>
  <c r="N16685" i="56"/>
  <c r="N16686" i="56"/>
  <c r="N16687" i="56"/>
  <c r="N16688" i="56"/>
  <c r="N16689" i="56"/>
  <c r="N16690" i="56"/>
  <c r="N16691" i="56"/>
  <c r="N16692" i="56"/>
  <c r="N16693" i="56"/>
  <c r="N16694" i="56"/>
  <c r="N16695" i="56"/>
  <c r="N16696" i="56"/>
  <c r="N16697" i="56"/>
  <c r="N16698" i="56"/>
  <c r="N16699" i="56"/>
  <c r="N16700" i="56"/>
  <c r="N16701" i="56"/>
  <c r="N16702" i="56"/>
  <c r="N16703" i="56"/>
  <c r="N16704" i="56"/>
  <c r="N16705" i="56"/>
  <c r="N16706" i="56"/>
  <c r="N16707" i="56"/>
  <c r="N16708" i="56"/>
  <c r="N16709" i="56"/>
  <c r="N16710" i="56"/>
  <c r="N16711" i="56"/>
  <c r="N16712" i="56"/>
  <c r="N16713" i="56"/>
  <c r="N16714" i="56"/>
  <c r="N16715" i="56"/>
  <c r="N16716" i="56"/>
  <c r="N16717" i="56"/>
  <c r="N16718" i="56"/>
  <c r="N16719" i="56"/>
  <c r="N16720" i="56"/>
  <c r="N16721" i="56"/>
  <c r="N16722" i="56"/>
  <c r="N16723" i="56"/>
  <c r="N16724" i="56"/>
  <c r="N16725" i="56"/>
  <c r="N16726" i="56"/>
  <c r="N16727" i="56"/>
  <c r="N16728" i="56"/>
  <c r="N16729" i="56"/>
  <c r="N16730" i="56"/>
  <c r="N16731" i="56"/>
  <c r="N16732" i="56"/>
  <c r="N16733" i="56"/>
  <c r="N16734" i="56"/>
  <c r="N16735" i="56"/>
  <c r="N16736" i="56"/>
  <c r="N16737" i="56"/>
  <c r="N16738" i="56"/>
  <c r="N16739" i="56"/>
  <c r="N16740" i="56"/>
  <c r="N16741" i="56"/>
  <c r="N16742" i="56"/>
  <c r="N16743" i="56"/>
  <c r="N16744" i="56"/>
  <c r="N16745" i="56"/>
  <c r="N16746" i="56"/>
  <c r="N16747" i="56"/>
  <c r="N16748" i="56"/>
  <c r="N16749" i="56"/>
  <c r="N16750" i="56"/>
  <c r="N16751" i="56"/>
  <c r="N16752" i="56"/>
  <c r="N16753" i="56"/>
  <c r="N16754" i="56"/>
  <c r="N16755" i="56"/>
  <c r="N16756" i="56"/>
  <c r="N16757" i="56"/>
  <c r="N16758" i="56"/>
  <c r="N16759" i="56"/>
  <c r="N16760" i="56"/>
  <c r="N16761" i="56"/>
  <c r="N16762" i="56"/>
  <c r="N16763" i="56"/>
  <c r="N16764" i="56"/>
  <c r="N16765" i="56"/>
  <c r="N16766" i="56"/>
  <c r="N16767" i="56"/>
  <c r="N16768" i="56"/>
  <c r="N16769" i="56"/>
  <c r="N16770" i="56"/>
  <c r="N16771" i="56"/>
  <c r="N16772" i="56"/>
  <c r="N16773" i="56"/>
  <c r="N16774" i="56"/>
  <c r="N16775" i="56"/>
  <c r="N16776" i="56"/>
  <c r="N16777" i="56"/>
  <c r="N16778" i="56"/>
  <c r="N16779" i="56"/>
  <c r="N16780" i="56"/>
  <c r="N16781" i="56"/>
  <c r="N16782" i="56"/>
  <c r="N16783" i="56"/>
  <c r="N16784" i="56"/>
  <c r="N16785" i="56"/>
  <c r="N16786" i="56"/>
  <c r="N16787" i="56"/>
  <c r="N16788" i="56"/>
  <c r="N16789" i="56"/>
  <c r="N16790" i="56"/>
  <c r="N16791" i="56"/>
  <c r="N16792" i="56"/>
  <c r="N16793" i="56"/>
  <c r="N16794" i="56"/>
  <c r="N16795" i="56"/>
  <c r="N16796" i="56"/>
  <c r="N16797" i="56"/>
  <c r="N16798" i="56"/>
  <c r="N16799" i="56"/>
  <c r="N16800" i="56"/>
  <c r="N16801" i="56"/>
  <c r="N16802" i="56"/>
  <c r="N16803" i="56"/>
  <c r="N16804" i="56"/>
  <c r="N16805" i="56"/>
  <c r="N16806" i="56"/>
  <c r="N16807" i="56"/>
  <c r="N16808" i="56"/>
  <c r="N16809" i="56"/>
  <c r="N16810" i="56"/>
  <c r="N16811" i="56"/>
  <c r="N16812" i="56"/>
  <c r="N16813" i="56"/>
  <c r="N16814" i="56"/>
  <c r="N16815" i="56"/>
  <c r="N16816" i="56"/>
  <c r="N16817" i="56"/>
  <c r="N16818" i="56"/>
  <c r="N16819" i="56"/>
  <c r="N16820" i="56"/>
  <c r="N16821" i="56"/>
  <c r="N16822" i="56"/>
  <c r="N16823" i="56"/>
  <c r="N16824" i="56"/>
  <c r="N16825" i="56"/>
  <c r="N16826" i="56"/>
  <c r="N16827" i="56"/>
  <c r="N16828" i="56"/>
  <c r="N16829" i="56"/>
  <c r="N16830" i="56"/>
  <c r="N16831" i="56"/>
  <c r="N16832" i="56"/>
  <c r="N16833" i="56"/>
  <c r="N16834" i="56"/>
  <c r="N16835" i="56"/>
  <c r="N16836" i="56"/>
  <c r="N16837" i="56"/>
  <c r="N16838" i="56"/>
  <c r="N16839" i="56"/>
  <c r="N16840" i="56"/>
  <c r="N16841" i="56"/>
  <c r="N16842" i="56"/>
  <c r="N16843" i="56"/>
  <c r="N16844" i="56"/>
  <c r="N16845" i="56"/>
  <c r="N16846" i="56"/>
  <c r="N16847" i="56"/>
  <c r="N16848" i="56"/>
  <c r="N16849" i="56"/>
  <c r="N16850" i="56"/>
  <c r="N16851" i="56"/>
  <c r="N16852" i="56"/>
  <c r="N16853" i="56"/>
  <c r="N16854" i="56"/>
  <c r="N16855" i="56"/>
  <c r="N16856" i="56"/>
  <c r="N16857" i="56"/>
  <c r="N16858" i="56"/>
  <c r="N16859" i="56"/>
  <c r="N16860" i="56"/>
  <c r="N16861" i="56"/>
  <c r="N16862" i="56"/>
  <c r="N16863" i="56"/>
  <c r="N16864" i="56"/>
  <c r="N16865" i="56"/>
  <c r="N16866" i="56"/>
  <c r="N16867" i="56"/>
  <c r="N16868" i="56"/>
  <c r="N16869" i="56"/>
  <c r="N16870" i="56"/>
  <c r="N16871" i="56"/>
  <c r="N16872" i="56"/>
  <c r="N16873" i="56"/>
  <c r="N16874" i="56"/>
  <c r="N16875" i="56"/>
  <c r="N16876" i="56"/>
  <c r="N16877" i="56"/>
  <c r="N16878" i="56"/>
  <c r="N16879" i="56"/>
  <c r="N16880" i="56"/>
  <c r="N16881" i="56"/>
  <c r="N16882" i="56"/>
  <c r="N16883" i="56"/>
  <c r="N16884" i="56"/>
  <c r="N16885" i="56"/>
  <c r="N16886" i="56"/>
  <c r="N16887" i="56"/>
  <c r="N16888" i="56"/>
  <c r="N16889" i="56"/>
  <c r="N16890" i="56"/>
  <c r="N16891" i="56"/>
  <c r="N16892" i="56"/>
  <c r="N16893" i="56"/>
  <c r="N16894" i="56"/>
  <c r="N16895" i="56"/>
  <c r="N16896" i="56"/>
  <c r="N16897" i="56"/>
  <c r="N16898" i="56"/>
  <c r="N16899" i="56"/>
  <c r="N16900" i="56"/>
  <c r="N16901" i="56"/>
  <c r="N16902" i="56"/>
  <c r="N16903" i="56"/>
  <c r="N16904" i="56"/>
  <c r="N16905" i="56"/>
  <c r="N16906" i="56"/>
  <c r="N16907" i="56"/>
  <c r="N16908" i="56"/>
  <c r="N16909" i="56"/>
  <c r="N16910" i="56"/>
  <c r="N16911" i="56"/>
  <c r="N16912" i="56"/>
  <c r="N16913" i="56"/>
  <c r="N16914" i="56"/>
  <c r="N16915" i="56"/>
  <c r="N16916" i="56"/>
  <c r="N16917" i="56"/>
  <c r="N16918" i="56"/>
  <c r="N16919" i="56"/>
  <c r="N16920" i="56"/>
  <c r="N16921" i="56"/>
  <c r="N16922" i="56"/>
  <c r="N16923" i="56"/>
  <c r="N16924" i="56"/>
  <c r="N16925" i="56"/>
  <c r="N16926" i="56"/>
  <c r="N16927" i="56"/>
  <c r="N16928" i="56"/>
  <c r="N16929" i="56"/>
  <c r="N16930" i="56"/>
  <c r="N16931" i="56"/>
  <c r="N16932" i="56"/>
  <c r="N16933" i="56"/>
  <c r="N16934" i="56"/>
  <c r="N16935" i="56"/>
  <c r="N16936" i="56"/>
  <c r="N16937" i="56"/>
  <c r="N16938" i="56"/>
  <c r="N16939" i="56"/>
  <c r="N16940" i="56"/>
  <c r="N16941" i="56"/>
  <c r="N16942" i="56"/>
  <c r="N16943" i="56"/>
  <c r="N16944" i="56"/>
  <c r="N16945" i="56"/>
  <c r="N16946" i="56"/>
  <c r="N16947" i="56"/>
  <c r="N16948" i="56"/>
  <c r="N16949" i="56"/>
  <c r="N16950" i="56"/>
  <c r="N16951" i="56"/>
  <c r="N16952" i="56"/>
  <c r="N16953" i="56"/>
  <c r="N16954" i="56"/>
  <c r="N16955" i="56"/>
  <c r="N16956" i="56"/>
  <c r="N16957" i="56"/>
  <c r="N16958" i="56"/>
  <c r="N16959" i="56"/>
  <c r="N16960" i="56"/>
  <c r="N16961" i="56"/>
  <c r="N16962" i="56"/>
  <c r="N16963" i="56"/>
  <c r="N16964" i="56"/>
  <c r="N16965" i="56"/>
  <c r="N16966" i="56"/>
  <c r="N16967" i="56"/>
  <c r="N16968" i="56"/>
  <c r="N16969" i="56"/>
  <c r="N16970" i="56"/>
  <c r="N16971" i="56"/>
  <c r="N16972" i="56"/>
  <c r="N16973" i="56"/>
  <c r="N16974" i="56"/>
  <c r="N16975" i="56"/>
  <c r="N16976" i="56"/>
  <c r="N16977" i="56"/>
  <c r="N16978" i="56"/>
  <c r="N16979" i="56"/>
  <c r="N16980" i="56"/>
  <c r="N16981" i="56"/>
  <c r="N16982" i="56"/>
  <c r="N16983" i="56"/>
  <c r="N16984" i="56"/>
  <c r="N16985" i="56"/>
  <c r="N16986" i="56"/>
  <c r="N16987" i="56"/>
  <c r="N16988" i="56"/>
  <c r="N16989" i="56"/>
  <c r="N16990" i="56"/>
  <c r="N16991" i="56"/>
  <c r="N16992" i="56"/>
  <c r="N16993" i="56"/>
  <c r="N16994" i="56"/>
  <c r="N16995" i="56"/>
  <c r="N16996" i="56"/>
  <c r="N16997" i="56"/>
  <c r="N16998" i="56"/>
  <c r="N16999" i="56"/>
  <c r="N17000" i="56"/>
  <c r="N17001" i="56"/>
  <c r="N17002" i="56"/>
  <c r="N17003" i="56"/>
  <c r="N17004" i="56"/>
  <c r="N17005" i="56"/>
  <c r="N17006" i="56"/>
  <c r="N17007" i="56"/>
  <c r="N17008" i="56"/>
  <c r="N17009" i="56"/>
  <c r="N17010" i="56"/>
  <c r="N17011" i="56"/>
  <c r="N17012" i="56"/>
  <c r="N17013" i="56"/>
  <c r="N17014" i="56"/>
  <c r="N17015" i="56"/>
  <c r="N17016" i="56"/>
  <c r="N17017" i="56"/>
  <c r="N17018" i="56"/>
  <c r="N17019" i="56"/>
  <c r="N17020" i="56"/>
  <c r="N17021" i="56"/>
  <c r="N17022" i="56"/>
  <c r="N17023" i="56"/>
  <c r="N17024" i="56"/>
  <c r="N17025" i="56"/>
  <c r="N17026" i="56"/>
  <c r="N17027" i="56"/>
  <c r="N17028" i="56"/>
  <c r="N17029" i="56"/>
  <c r="N17030" i="56"/>
  <c r="N17031" i="56"/>
  <c r="N17032" i="56"/>
  <c r="N17033" i="56"/>
  <c r="N17034" i="56"/>
  <c r="N17035" i="56"/>
  <c r="N17036" i="56"/>
  <c r="N17037" i="56"/>
  <c r="N17038" i="56"/>
  <c r="N17039" i="56"/>
  <c r="N17040" i="56"/>
  <c r="N17041" i="56"/>
  <c r="N17042" i="56"/>
  <c r="N17043" i="56"/>
  <c r="N17044" i="56"/>
  <c r="N17045" i="56"/>
  <c r="N17046" i="56"/>
  <c r="N17047" i="56"/>
  <c r="N17048" i="56"/>
  <c r="N17049" i="56"/>
  <c r="N17050" i="56"/>
  <c r="N17051" i="56"/>
  <c r="N17052" i="56"/>
  <c r="N17053" i="56"/>
  <c r="N17054" i="56"/>
  <c r="N17055" i="56"/>
  <c r="N17056" i="56"/>
  <c r="N17057" i="56"/>
  <c r="N17058" i="56"/>
  <c r="N17059" i="56"/>
  <c r="N17060" i="56"/>
  <c r="N17061" i="56"/>
  <c r="N17062" i="56"/>
  <c r="N17063" i="56"/>
  <c r="N17064" i="56"/>
  <c r="N17065" i="56"/>
  <c r="N17066" i="56"/>
  <c r="N17067" i="56"/>
  <c r="N17068" i="56"/>
  <c r="N17069" i="56"/>
  <c r="N17070" i="56"/>
  <c r="N17071" i="56"/>
  <c r="N17072" i="56"/>
  <c r="N17073" i="56"/>
  <c r="N17074" i="56"/>
  <c r="N17075" i="56"/>
  <c r="N17076" i="56"/>
  <c r="N17077" i="56"/>
  <c r="N17078" i="56"/>
  <c r="N17079" i="56"/>
  <c r="N17080" i="56"/>
  <c r="N17081" i="56"/>
  <c r="N17082" i="56"/>
  <c r="N17083" i="56"/>
  <c r="N17084" i="56"/>
  <c r="N17085" i="56"/>
  <c r="N17086" i="56"/>
  <c r="N17087" i="56"/>
  <c r="N17088" i="56"/>
  <c r="N17089" i="56"/>
  <c r="N17090" i="56"/>
  <c r="N17091" i="56"/>
  <c r="N17092" i="56"/>
  <c r="N17093" i="56"/>
  <c r="N17094" i="56"/>
  <c r="N17095" i="56"/>
  <c r="N17096" i="56"/>
  <c r="N17097" i="56"/>
  <c r="N17098" i="56"/>
  <c r="N17099" i="56"/>
  <c r="N17100" i="56"/>
  <c r="N17101" i="56"/>
  <c r="N17102" i="56"/>
  <c r="N17103" i="56"/>
  <c r="N17104" i="56"/>
  <c r="N17105" i="56"/>
  <c r="N17106" i="56"/>
  <c r="N17107" i="56"/>
  <c r="N17108" i="56"/>
  <c r="N17109" i="56"/>
  <c r="N17110" i="56"/>
  <c r="N17111" i="56"/>
  <c r="N17112" i="56"/>
  <c r="N17113" i="56"/>
  <c r="N17114" i="56"/>
  <c r="N17115" i="56"/>
  <c r="N17116" i="56"/>
  <c r="N17117" i="56"/>
  <c r="N17118" i="56"/>
  <c r="N17119" i="56"/>
  <c r="N17120" i="56"/>
  <c r="N17121" i="56"/>
  <c r="N17122" i="56"/>
  <c r="N17123" i="56"/>
  <c r="N17124" i="56"/>
  <c r="N17125" i="56"/>
  <c r="N17126" i="56"/>
  <c r="N17127" i="56"/>
  <c r="N17128" i="56"/>
  <c r="N17129" i="56"/>
  <c r="N17130" i="56"/>
  <c r="N17131" i="56"/>
  <c r="N17132" i="56"/>
  <c r="N17133" i="56"/>
  <c r="N17134" i="56"/>
  <c r="N17135" i="56"/>
  <c r="N17136" i="56"/>
  <c r="N17137" i="56"/>
  <c r="N17138" i="56"/>
  <c r="N17139" i="56"/>
  <c r="N17140" i="56"/>
  <c r="N17141" i="56"/>
  <c r="N17142" i="56"/>
  <c r="N17143" i="56"/>
  <c r="N17144" i="56"/>
  <c r="N17145" i="56"/>
  <c r="N17146" i="56"/>
  <c r="N17147" i="56"/>
  <c r="N17148" i="56"/>
  <c r="N17149" i="56"/>
  <c r="N17150" i="56"/>
  <c r="N17151" i="56"/>
  <c r="N17152" i="56"/>
  <c r="N17153" i="56"/>
  <c r="N17154" i="56"/>
  <c r="N17155" i="56"/>
  <c r="N17156" i="56"/>
  <c r="N17157" i="56"/>
  <c r="N17158" i="56"/>
  <c r="N17159" i="56"/>
  <c r="N17160" i="56"/>
  <c r="N17161" i="56"/>
  <c r="N17162" i="56"/>
  <c r="N17163" i="56"/>
  <c r="N17164" i="56"/>
  <c r="N17165" i="56"/>
  <c r="N17166" i="56"/>
  <c r="N17167" i="56"/>
  <c r="N17168" i="56"/>
  <c r="N17169" i="56"/>
  <c r="N17170" i="56"/>
  <c r="N17171" i="56"/>
  <c r="N17172" i="56"/>
  <c r="N17173" i="56"/>
  <c r="N17174" i="56"/>
  <c r="N17175" i="56"/>
  <c r="N17176" i="56"/>
  <c r="N17177" i="56"/>
  <c r="N17178" i="56"/>
  <c r="N17179" i="56"/>
  <c r="N17180" i="56"/>
  <c r="N17181" i="56"/>
  <c r="N17182" i="56"/>
  <c r="N17183" i="56"/>
  <c r="N17184" i="56"/>
  <c r="N17185" i="56"/>
  <c r="N17186" i="56"/>
  <c r="N17187" i="56"/>
  <c r="N17188" i="56"/>
  <c r="N17189" i="56"/>
  <c r="N17190" i="56"/>
  <c r="N17191" i="56"/>
  <c r="N17192" i="56"/>
  <c r="N17193" i="56"/>
  <c r="N17194" i="56"/>
  <c r="N17195" i="56"/>
  <c r="N17196" i="56"/>
  <c r="N17197" i="56"/>
  <c r="N17198" i="56"/>
  <c r="N17199" i="56"/>
  <c r="N17200" i="56"/>
  <c r="N17201" i="56"/>
  <c r="N17202" i="56"/>
  <c r="N17203" i="56"/>
  <c r="N17204" i="56"/>
  <c r="N17205" i="56"/>
  <c r="N17206" i="56"/>
  <c r="N17207" i="56"/>
  <c r="N17208" i="56"/>
  <c r="N17209" i="56"/>
  <c r="N17210" i="56"/>
  <c r="N17211" i="56"/>
  <c r="N17212" i="56"/>
  <c r="N17213" i="56"/>
  <c r="N17214" i="56"/>
  <c r="N17215" i="56"/>
  <c r="N17216" i="56"/>
  <c r="N17217" i="56"/>
  <c r="N17218" i="56"/>
  <c r="N17219" i="56"/>
  <c r="N17220" i="56"/>
  <c r="N17221" i="56"/>
  <c r="N17222" i="56"/>
  <c r="N17223" i="56"/>
  <c r="N17224" i="56"/>
  <c r="N17225" i="56"/>
  <c r="N17226" i="56"/>
  <c r="N17227" i="56"/>
  <c r="N17228" i="56"/>
  <c r="N17229" i="56"/>
  <c r="N17230" i="56"/>
  <c r="N17231" i="56"/>
  <c r="N17232" i="56"/>
  <c r="N17233" i="56"/>
  <c r="N17234" i="56"/>
  <c r="N17235" i="56"/>
  <c r="N17236" i="56"/>
  <c r="N17237" i="56"/>
  <c r="N17238" i="56"/>
  <c r="N17239" i="56"/>
  <c r="N17240" i="56"/>
  <c r="N17241" i="56"/>
  <c r="N17242" i="56"/>
  <c r="N17243" i="56"/>
  <c r="N17244" i="56"/>
  <c r="N17245" i="56"/>
  <c r="N17246" i="56"/>
  <c r="N17247" i="56"/>
  <c r="N17248" i="56"/>
  <c r="N17249" i="56"/>
  <c r="N17250" i="56"/>
  <c r="N17251" i="56"/>
  <c r="N17252" i="56"/>
  <c r="N17253" i="56"/>
  <c r="N17254" i="56"/>
  <c r="N17255" i="56"/>
  <c r="N17256" i="56"/>
  <c r="N17257" i="56"/>
  <c r="N17258" i="56"/>
  <c r="N17259" i="56"/>
  <c r="N17260" i="56"/>
  <c r="N17261" i="56"/>
  <c r="N17262" i="56"/>
  <c r="N17263" i="56"/>
  <c r="N17264" i="56"/>
  <c r="N17265" i="56"/>
  <c r="N17266" i="56"/>
  <c r="N17267" i="56"/>
  <c r="N17268" i="56"/>
  <c r="N17269" i="56"/>
  <c r="N17270" i="56"/>
  <c r="N17271" i="56"/>
  <c r="N17272" i="56"/>
  <c r="N17273" i="56"/>
  <c r="N17274" i="56"/>
  <c r="N17275" i="56"/>
  <c r="N17276" i="56"/>
  <c r="N17277" i="56"/>
  <c r="N17278" i="56"/>
  <c r="N17279" i="56"/>
  <c r="N17280" i="56"/>
  <c r="N17281" i="56"/>
  <c r="N17282" i="56"/>
  <c r="N17283" i="56"/>
  <c r="N17284" i="56"/>
  <c r="N17285" i="56"/>
  <c r="N17286" i="56"/>
  <c r="N17287" i="56"/>
  <c r="N17288" i="56"/>
  <c r="N17289" i="56"/>
  <c r="N17290" i="56"/>
  <c r="N17291" i="56"/>
  <c r="N17292" i="56"/>
  <c r="N17293" i="56"/>
  <c r="N17294" i="56"/>
  <c r="N17295" i="56"/>
  <c r="N17296" i="56"/>
  <c r="N17297" i="56"/>
  <c r="N17298" i="56"/>
  <c r="N17299" i="56"/>
  <c r="N17300" i="56"/>
  <c r="N17301" i="56"/>
  <c r="N17302" i="56"/>
  <c r="N17303" i="56"/>
  <c r="N17304" i="56"/>
  <c r="N17305" i="56"/>
  <c r="N17306" i="56"/>
  <c r="N17307" i="56"/>
  <c r="N17308" i="56"/>
  <c r="N17309" i="56"/>
  <c r="N17310" i="56"/>
  <c r="N17311" i="56"/>
  <c r="N17312" i="56"/>
  <c r="N17313" i="56"/>
  <c r="N17314" i="56"/>
  <c r="N17315" i="56"/>
  <c r="N17316" i="56"/>
  <c r="N17317" i="56"/>
  <c r="N17318" i="56"/>
  <c r="N17319" i="56"/>
  <c r="N17320" i="56"/>
  <c r="N17321" i="56"/>
  <c r="N17322" i="56"/>
  <c r="N17323" i="56"/>
  <c r="N17324" i="56"/>
  <c r="N17325" i="56"/>
  <c r="N17326" i="56"/>
  <c r="N17327" i="56"/>
  <c r="N17328" i="56"/>
  <c r="N17329" i="56"/>
  <c r="N17330" i="56"/>
  <c r="N17331" i="56"/>
  <c r="N17332" i="56"/>
  <c r="N17333" i="56"/>
  <c r="N17334" i="56"/>
  <c r="N17335" i="56"/>
  <c r="N17336" i="56"/>
  <c r="N17337" i="56"/>
  <c r="N17338" i="56"/>
  <c r="N17339" i="56"/>
  <c r="N17340" i="56"/>
  <c r="N17341" i="56"/>
  <c r="N17342" i="56"/>
  <c r="N17343" i="56"/>
  <c r="N17344" i="56"/>
  <c r="N17345" i="56"/>
  <c r="N17346" i="56"/>
  <c r="N17347" i="56"/>
  <c r="N17348" i="56"/>
  <c r="N17349" i="56"/>
  <c r="N17350" i="56"/>
  <c r="N17351" i="56"/>
  <c r="N17352" i="56"/>
  <c r="N17353" i="56"/>
  <c r="N17354" i="56"/>
  <c r="N17355" i="56"/>
  <c r="N17356" i="56"/>
  <c r="N17357" i="56"/>
  <c r="N17358" i="56"/>
  <c r="N17359" i="56"/>
  <c r="N17360" i="56"/>
  <c r="N17361" i="56"/>
  <c r="N17362" i="56"/>
  <c r="N17363" i="56"/>
  <c r="N17364" i="56"/>
  <c r="N17365" i="56"/>
  <c r="N17366" i="56"/>
  <c r="N17367" i="56"/>
  <c r="N17368" i="56"/>
  <c r="N17369" i="56"/>
  <c r="N17370" i="56"/>
  <c r="N17371" i="56"/>
  <c r="N17372" i="56"/>
  <c r="N17373" i="56"/>
  <c r="N17374" i="56"/>
  <c r="N17375" i="56"/>
  <c r="N17376" i="56"/>
  <c r="N17377" i="56"/>
  <c r="N17378" i="56"/>
  <c r="N17379" i="56"/>
  <c r="N17380" i="56"/>
  <c r="N17381" i="56"/>
  <c r="N17382" i="56"/>
  <c r="N17383" i="56"/>
  <c r="N17384" i="56"/>
  <c r="N17385" i="56"/>
  <c r="N17386" i="56"/>
  <c r="N17387" i="56"/>
  <c r="N17388" i="56"/>
  <c r="N17389" i="56"/>
  <c r="N17390" i="56"/>
  <c r="N17391" i="56"/>
  <c r="N17392" i="56"/>
  <c r="N17393" i="56"/>
  <c r="N17394" i="56"/>
  <c r="N17395" i="56"/>
  <c r="N17396" i="56"/>
  <c r="N17397" i="56"/>
  <c r="N17398" i="56"/>
  <c r="N17399" i="56"/>
  <c r="N17400" i="56"/>
  <c r="N17401" i="56"/>
  <c r="N17402" i="56"/>
  <c r="N17403" i="56"/>
  <c r="N17404" i="56"/>
  <c r="N17405" i="56"/>
  <c r="N17406" i="56"/>
  <c r="N17407" i="56"/>
  <c r="N17408" i="56"/>
  <c r="N17409" i="56"/>
  <c r="N17410" i="56"/>
  <c r="N17411" i="56"/>
  <c r="N17412" i="56"/>
  <c r="N17413" i="56"/>
  <c r="N17414" i="56"/>
  <c r="N17415" i="56"/>
  <c r="N17416" i="56"/>
  <c r="N17417" i="56"/>
  <c r="N17418" i="56"/>
  <c r="N17419" i="56"/>
  <c r="N17420" i="56"/>
  <c r="N17421" i="56"/>
  <c r="N17422" i="56"/>
  <c r="N17423" i="56"/>
  <c r="N17424" i="56"/>
  <c r="N17425" i="56"/>
  <c r="N17426" i="56"/>
  <c r="N17427" i="56"/>
  <c r="N17428" i="56"/>
  <c r="N17429" i="56"/>
  <c r="N17430" i="56"/>
  <c r="N17431" i="56"/>
  <c r="N17432" i="56"/>
  <c r="N17433" i="56"/>
  <c r="N17434" i="56"/>
  <c r="N17435" i="56"/>
  <c r="N17436" i="56"/>
  <c r="N17437" i="56"/>
  <c r="N17438" i="56"/>
  <c r="N17439" i="56"/>
  <c r="N17440" i="56"/>
  <c r="N17441" i="56"/>
  <c r="N17442" i="56"/>
  <c r="N17443" i="56"/>
  <c r="N17444" i="56"/>
  <c r="N17445" i="56"/>
  <c r="N17446" i="56"/>
  <c r="N17447" i="56"/>
  <c r="N17448" i="56"/>
  <c r="N17449" i="56"/>
  <c r="N17450" i="56"/>
  <c r="N17451" i="56"/>
  <c r="N17452" i="56"/>
  <c r="N17453" i="56"/>
  <c r="N17454" i="56"/>
  <c r="N17455" i="56"/>
  <c r="N17456" i="56"/>
  <c r="N17457" i="56"/>
  <c r="N17458" i="56"/>
  <c r="N17459" i="56"/>
  <c r="N17460" i="56"/>
  <c r="N17461" i="56"/>
  <c r="N17462" i="56"/>
  <c r="N17463" i="56"/>
  <c r="N17464" i="56"/>
  <c r="N17465" i="56"/>
  <c r="N17466" i="56"/>
  <c r="N17467" i="56"/>
  <c r="N17468" i="56"/>
  <c r="N17469" i="56"/>
  <c r="N17470" i="56"/>
  <c r="N17471" i="56"/>
  <c r="N17472" i="56"/>
  <c r="N17473" i="56"/>
  <c r="N17474" i="56"/>
  <c r="N17475" i="56"/>
  <c r="N17476" i="56"/>
  <c r="N17477" i="56"/>
  <c r="N17478" i="56"/>
  <c r="N17479" i="56"/>
  <c r="N17480" i="56"/>
  <c r="N17481" i="56"/>
  <c r="N17482" i="56"/>
  <c r="N17483" i="56"/>
  <c r="N17484" i="56"/>
  <c r="N17485" i="56"/>
  <c r="N17486" i="56"/>
  <c r="N17487" i="56"/>
  <c r="N17488" i="56"/>
  <c r="N17489" i="56"/>
  <c r="N17490" i="56"/>
  <c r="N17491" i="56"/>
  <c r="N17492" i="56"/>
  <c r="N17493" i="56"/>
  <c r="N17494" i="56"/>
  <c r="N17495" i="56"/>
  <c r="N17496" i="56"/>
  <c r="N17497" i="56"/>
  <c r="N17498" i="56"/>
  <c r="N17499" i="56"/>
  <c r="N17500" i="56"/>
  <c r="N17501" i="56"/>
  <c r="N17502" i="56"/>
  <c r="N17503" i="56"/>
  <c r="N17504" i="56"/>
  <c r="N17505" i="56"/>
  <c r="N17506" i="56"/>
  <c r="N17507" i="56"/>
  <c r="N17508" i="56"/>
  <c r="N17509" i="56"/>
  <c r="N17510" i="56"/>
  <c r="N17511" i="56"/>
  <c r="N17512" i="56"/>
  <c r="N17513" i="56"/>
  <c r="N17514" i="56"/>
  <c r="N17515" i="56"/>
  <c r="N17516" i="56"/>
  <c r="N17517" i="56"/>
  <c r="N17518" i="56"/>
  <c r="N17519" i="56"/>
  <c r="N17520" i="56"/>
  <c r="N17521" i="56"/>
  <c r="N17522" i="56"/>
  <c r="N17523" i="56"/>
  <c r="N17524" i="56"/>
  <c r="N17525" i="56"/>
  <c r="N17526" i="56"/>
  <c r="N17527" i="56"/>
  <c r="N17528" i="56"/>
  <c r="N17529" i="56"/>
  <c r="N17530" i="56"/>
  <c r="N17531" i="56"/>
  <c r="N17532" i="56"/>
  <c r="N17533" i="56"/>
  <c r="N17534" i="56"/>
  <c r="N17535" i="56"/>
  <c r="N17536" i="56"/>
  <c r="N17537" i="56"/>
  <c r="N17538" i="56"/>
  <c r="N17539" i="56"/>
  <c r="N17540" i="56"/>
  <c r="N17541" i="56"/>
  <c r="N17542" i="56"/>
  <c r="N17543" i="56"/>
  <c r="N17544" i="56"/>
  <c r="N17545" i="56"/>
  <c r="N17546" i="56"/>
  <c r="N17547" i="56"/>
  <c r="N17548" i="56"/>
  <c r="N17549" i="56"/>
  <c r="N17550" i="56"/>
  <c r="N17551" i="56"/>
  <c r="N17552" i="56"/>
  <c r="N17553" i="56"/>
  <c r="N17554" i="56"/>
  <c r="N17555" i="56"/>
  <c r="N17556" i="56"/>
  <c r="N17557" i="56"/>
  <c r="N17558" i="56"/>
  <c r="N17559" i="56"/>
  <c r="N17560" i="56"/>
  <c r="N17561" i="56"/>
  <c r="N17562" i="56"/>
  <c r="N17563" i="56"/>
  <c r="N17564" i="56"/>
  <c r="N17565" i="56"/>
  <c r="N17566" i="56"/>
  <c r="N17567" i="56"/>
  <c r="N17568" i="56"/>
  <c r="N17569" i="56"/>
  <c r="N17570" i="56"/>
  <c r="N17571" i="56"/>
  <c r="N17572" i="56"/>
  <c r="N17573" i="56"/>
  <c r="N17574" i="56"/>
  <c r="N17575" i="56"/>
  <c r="N17576" i="56"/>
  <c r="N17577" i="56"/>
  <c r="N17578" i="56"/>
  <c r="N17579" i="56"/>
  <c r="N17580" i="56"/>
  <c r="N17581" i="56"/>
  <c r="N17582" i="56"/>
  <c r="N17583" i="56"/>
  <c r="N17584" i="56"/>
  <c r="N17585" i="56"/>
  <c r="N17586" i="56"/>
  <c r="N17587" i="56"/>
  <c r="N17588" i="56"/>
  <c r="N17589" i="56"/>
  <c r="N17590" i="56"/>
  <c r="N17591" i="56"/>
  <c r="N17592" i="56"/>
  <c r="N17593" i="56"/>
  <c r="N17594" i="56"/>
  <c r="N17595" i="56"/>
  <c r="N17596" i="56"/>
  <c r="N17597" i="56"/>
  <c r="N17598" i="56"/>
  <c r="N17599" i="56"/>
  <c r="N17600" i="56"/>
  <c r="N17601" i="56"/>
  <c r="N17602" i="56"/>
  <c r="N17603" i="56"/>
  <c r="N17604" i="56"/>
  <c r="N17605" i="56"/>
  <c r="N17606" i="56"/>
  <c r="N17607" i="56"/>
  <c r="N17608" i="56"/>
  <c r="N17609" i="56"/>
  <c r="N17610" i="56"/>
  <c r="N17611" i="56"/>
  <c r="N17612" i="56"/>
  <c r="N17613" i="56"/>
  <c r="N17614" i="56"/>
  <c r="N17615" i="56"/>
  <c r="N17616" i="56"/>
  <c r="N17617" i="56"/>
  <c r="N17618" i="56"/>
  <c r="N17619" i="56"/>
  <c r="N17620" i="56"/>
  <c r="N17621" i="56"/>
  <c r="N17622" i="56"/>
  <c r="N17623" i="56"/>
  <c r="N17624" i="56"/>
  <c r="N17625" i="56"/>
  <c r="N17626" i="56"/>
  <c r="N17627" i="56"/>
  <c r="N17628" i="56"/>
  <c r="N17629" i="56"/>
  <c r="N17630" i="56"/>
  <c r="N17631" i="56"/>
  <c r="N17632" i="56"/>
  <c r="N17633" i="56"/>
  <c r="N17634" i="56"/>
  <c r="N17635" i="56"/>
  <c r="N17636" i="56"/>
  <c r="N17637" i="56"/>
  <c r="N17638" i="56"/>
  <c r="N17639" i="56"/>
  <c r="N17640" i="56"/>
  <c r="N17641" i="56"/>
  <c r="N17642" i="56"/>
  <c r="N17643" i="56"/>
  <c r="N17644" i="56"/>
  <c r="N17645" i="56"/>
  <c r="N17646" i="56"/>
  <c r="N17647" i="56"/>
  <c r="N17648" i="56"/>
  <c r="N17649" i="56"/>
  <c r="N17650" i="56"/>
  <c r="N17651" i="56"/>
  <c r="N17652" i="56"/>
  <c r="N17653" i="56"/>
  <c r="N17654" i="56"/>
  <c r="N17655" i="56"/>
  <c r="N17656" i="56"/>
  <c r="N17657" i="56"/>
  <c r="N17658" i="56"/>
  <c r="N17659" i="56"/>
  <c r="N17660" i="56"/>
  <c r="N17661" i="56"/>
  <c r="N17662" i="56"/>
  <c r="N17663" i="56"/>
  <c r="N17664" i="56"/>
  <c r="N17665" i="56"/>
  <c r="N17666" i="56"/>
  <c r="N17667" i="56"/>
  <c r="N17668" i="56"/>
  <c r="N17669" i="56"/>
  <c r="N17670" i="56"/>
  <c r="N17671" i="56"/>
  <c r="N17672" i="56"/>
  <c r="N17673" i="56"/>
  <c r="N17674" i="56"/>
  <c r="N17675" i="56"/>
  <c r="N17676" i="56"/>
  <c r="N17677" i="56"/>
  <c r="N17678" i="56"/>
  <c r="N17679" i="56"/>
  <c r="N17680" i="56"/>
  <c r="N17681" i="56"/>
  <c r="N17682" i="56"/>
  <c r="N17683" i="56"/>
  <c r="N17684" i="56"/>
  <c r="N17685" i="56"/>
  <c r="N17686" i="56"/>
  <c r="N17687" i="56"/>
  <c r="N17688" i="56"/>
  <c r="N17689" i="56"/>
  <c r="N17690" i="56"/>
  <c r="N17691" i="56"/>
  <c r="N17692" i="56"/>
  <c r="N17693" i="56"/>
  <c r="N17694" i="56"/>
  <c r="N17695" i="56"/>
  <c r="N17696" i="56"/>
  <c r="N17697" i="56"/>
  <c r="N17698" i="56"/>
  <c r="N17699" i="56"/>
  <c r="N17700" i="56"/>
  <c r="N17701" i="56"/>
  <c r="N17702" i="56"/>
  <c r="N17703" i="56"/>
  <c r="N17704" i="56"/>
  <c r="N17705" i="56"/>
  <c r="N17706" i="56"/>
  <c r="N17707" i="56"/>
  <c r="N17708" i="56"/>
  <c r="N17709" i="56"/>
  <c r="N17710" i="56"/>
  <c r="N17711" i="56"/>
  <c r="N17712" i="56"/>
  <c r="N17713" i="56"/>
  <c r="N17714" i="56"/>
  <c r="N17715" i="56"/>
  <c r="N17716" i="56"/>
  <c r="N17717" i="56"/>
  <c r="N17718" i="56"/>
  <c r="N17719" i="56"/>
  <c r="N17720" i="56"/>
  <c r="N17721" i="56"/>
  <c r="N17722" i="56"/>
  <c r="N17723" i="56"/>
  <c r="N17724" i="56"/>
  <c r="N17725" i="56"/>
  <c r="N17726" i="56"/>
  <c r="N17727" i="56"/>
  <c r="N17728" i="56"/>
  <c r="N17729" i="56"/>
  <c r="N17730" i="56"/>
  <c r="N17731" i="56"/>
  <c r="N17732" i="56"/>
  <c r="N17733" i="56"/>
  <c r="N17734" i="56"/>
  <c r="N17735" i="56"/>
  <c r="N17736" i="56"/>
  <c r="N17737" i="56"/>
  <c r="N17738" i="56"/>
  <c r="N17739" i="56"/>
  <c r="N17740" i="56"/>
  <c r="N17741" i="56"/>
  <c r="N17742" i="56"/>
  <c r="N17743" i="56"/>
  <c r="N17744" i="56"/>
  <c r="N17745" i="56"/>
  <c r="N17746" i="56"/>
  <c r="N17747" i="56"/>
  <c r="N17748" i="56"/>
  <c r="N17749" i="56"/>
  <c r="N17750" i="56"/>
  <c r="N17751" i="56"/>
  <c r="N17752" i="56"/>
  <c r="N17753" i="56"/>
  <c r="N17754" i="56"/>
  <c r="N17755" i="56"/>
  <c r="N17756" i="56"/>
  <c r="N17757" i="56"/>
  <c r="N17758" i="56"/>
  <c r="N17759" i="56"/>
  <c r="N17760" i="56"/>
  <c r="N17761" i="56"/>
  <c r="N17762" i="56"/>
  <c r="N17763" i="56"/>
  <c r="N17764" i="56"/>
  <c r="N17765" i="56"/>
  <c r="N17766" i="56"/>
  <c r="N17767" i="56"/>
  <c r="N17768" i="56"/>
  <c r="N17769" i="56"/>
  <c r="N17770" i="56"/>
  <c r="N17771" i="56"/>
  <c r="N17772" i="56"/>
  <c r="N17773" i="56"/>
  <c r="N17774" i="56"/>
  <c r="N17775" i="56"/>
  <c r="N17776" i="56"/>
  <c r="N17777" i="56"/>
  <c r="N17778" i="56"/>
  <c r="N17779" i="56"/>
  <c r="N17780" i="56"/>
  <c r="N17781" i="56"/>
  <c r="N17782" i="56"/>
  <c r="N17783" i="56"/>
  <c r="N17784" i="56"/>
  <c r="N17785" i="56"/>
  <c r="N17786" i="56"/>
  <c r="N17787" i="56"/>
  <c r="N17788" i="56"/>
  <c r="N17789" i="56"/>
  <c r="N17790" i="56"/>
  <c r="N17791" i="56"/>
  <c r="N17792" i="56"/>
  <c r="N17793" i="56"/>
  <c r="N17794" i="56"/>
  <c r="N17795" i="56"/>
  <c r="N17796" i="56"/>
  <c r="N17797" i="56"/>
  <c r="N17798" i="56"/>
  <c r="N17799" i="56"/>
  <c r="N17800" i="56"/>
  <c r="N17801" i="56"/>
  <c r="N17802" i="56"/>
  <c r="N17803" i="56"/>
  <c r="N17804" i="56"/>
  <c r="N17805" i="56"/>
  <c r="N17806" i="56"/>
  <c r="N17807" i="56"/>
  <c r="N17808" i="56"/>
  <c r="N17809" i="56"/>
  <c r="N17810" i="56"/>
  <c r="N17811" i="56"/>
  <c r="N17812" i="56"/>
  <c r="N17813" i="56"/>
  <c r="N17814" i="56"/>
  <c r="N17815" i="56"/>
  <c r="N17816" i="56"/>
  <c r="N17817" i="56"/>
  <c r="N17818" i="56"/>
  <c r="N17819" i="56"/>
  <c r="N17820" i="56"/>
  <c r="N17821" i="56"/>
  <c r="N17822" i="56"/>
  <c r="N17823" i="56"/>
  <c r="N17824" i="56"/>
  <c r="N17825" i="56"/>
  <c r="N17826" i="56"/>
  <c r="N17827" i="56"/>
  <c r="N17828" i="56"/>
  <c r="N17829" i="56"/>
  <c r="N17830" i="56"/>
  <c r="N17831" i="56"/>
  <c r="N17832" i="56"/>
  <c r="N17833" i="56"/>
  <c r="N17834" i="56"/>
  <c r="N17835" i="56"/>
  <c r="N17836" i="56"/>
  <c r="N17837" i="56"/>
  <c r="N17838" i="56"/>
  <c r="N17839" i="56"/>
  <c r="N17840" i="56"/>
  <c r="N17841" i="56"/>
  <c r="N17842" i="56"/>
  <c r="N17843" i="56"/>
  <c r="N17844" i="56"/>
  <c r="N17845" i="56"/>
  <c r="N17846" i="56"/>
  <c r="N17847" i="56"/>
  <c r="N17848" i="56"/>
  <c r="N17849" i="56"/>
  <c r="N17850" i="56"/>
  <c r="N17851" i="56"/>
  <c r="N17852" i="56"/>
  <c r="N17853" i="56"/>
  <c r="N17854" i="56"/>
  <c r="N17855" i="56"/>
  <c r="N17856" i="56"/>
  <c r="N17857" i="56"/>
  <c r="N17858" i="56"/>
  <c r="N17859" i="56"/>
  <c r="N17860" i="56"/>
  <c r="N17861" i="56"/>
  <c r="N17862" i="56"/>
  <c r="N17863" i="56"/>
  <c r="N17864" i="56"/>
  <c r="N17865" i="56"/>
  <c r="N17866" i="56"/>
  <c r="N17867" i="56"/>
  <c r="N17868" i="56"/>
  <c r="N17869" i="56"/>
  <c r="N17870" i="56"/>
  <c r="N17871" i="56"/>
  <c r="N17872" i="56"/>
  <c r="N17873" i="56"/>
  <c r="N17874" i="56"/>
  <c r="N17875" i="56"/>
  <c r="N17876" i="56"/>
  <c r="N17877" i="56"/>
  <c r="N17878" i="56"/>
  <c r="N17879" i="56"/>
  <c r="N17880" i="56"/>
  <c r="N17881" i="56"/>
  <c r="N17882" i="56"/>
  <c r="N17883" i="56"/>
  <c r="N17884" i="56"/>
  <c r="N17885" i="56"/>
  <c r="N17886" i="56"/>
  <c r="N17887" i="56"/>
  <c r="N17888" i="56"/>
  <c r="N17889" i="56"/>
  <c r="N17890" i="56"/>
  <c r="N17891" i="56"/>
  <c r="N17892" i="56"/>
  <c r="N17893" i="56"/>
  <c r="N17894" i="56"/>
  <c r="N17895" i="56"/>
  <c r="N17896" i="56"/>
  <c r="N17897" i="56"/>
  <c r="N17898" i="56"/>
  <c r="N17899" i="56"/>
  <c r="N17900" i="56"/>
  <c r="N17901" i="56"/>
  <c r="N17902" i="56"/>
  <c r="N17903" i="56"/>
  <c r="N17904" i="56"/>
  <c r="N17905" i="56"/>
  <c r="N17906" i="56"/>
  <c r="N17907" i="56"/>
  <c r="N17908" i="56"/>
  <c r="N17909" i="56"/>
  <c r="N17910" i="56"/>
  <c r="N17911" i="56"/>
  <c r="N17912" i="56"/>
  <c r="N17913" i="56"/>
  <c r="N17914" i="56"/>
  <c r="N17915" i="56"/>
  <c r="N17916" i="56"/>
  <c r="N17917" i="56"/>
  <c r="N17918" i="56"/>
  <c r="N17919" i="56"/>
  <c r="N17920" i="56"/>
  <c r="N17921" i="56"/>
  <c r="N17922" i="56"/>
  <c r="N17923" i="56"/>
  <c r="N17924" i="56"/>
  <c r="N17925" i="56"/>
  <c r="N17926" i="56"/>
  <c r="N17927" i="56"/>
  <c r="N17928" i="56"/>
  <c r="N17929" i="56"/>
  <c r="N17930" i="56"/>
  <c r="N17931" i="56"/>
  <c r="N17932" i="56"/>
  <c r="N17933" i="56"/>
  <c r="N17934" i="56"/>
  <c r="N17935" i="56"/>
  <c r="N17936" i="56"/>
  <c r="N17937" i="56"/>
  <c r="N17938" i="56"/>
  <c r="N17939" i="56"/>
  <c r="N17940" i="56"/>
  <c r="N17941" i="56"/>
  <c r="N17942" i="56"/>
  <c r="N17943" i="56"/>
  <c r="N17944" i="56"/>
  <c r="N17945" i="56"/>
  <c r="N17946" i="56"/>
  <c r="N17947" i="56"/>
  <c r="N17948" i="56"/>
  <c r="N17949" i="56"/>
  <c r="N17950" i="56"/>
  <c r="N17951" i="56"/>
  <c r="N17952" i="56"/>
  <c r="N17953" i="56"/>
  <c r="N17954" i="56"/>
  <c r="N17955" i="56"/>
  <c r="N17956" i="56"/>
  <c r="N17957" i="56"/>
  <c r="N17958" i="56"/>
  <c r="N17959" i="56"/>
  <c r="N17960" i="56"/>
  <c r="N17961" i="56"/>
  <c r="N17962" i="56"/>
  <c r="N17963" i="56"/>
  <c r="N17964" i="56"/>
  <c r="N17965" i="56"/>
  <c r="N17966" i="56"/>
  <c r="N17967" i="56"/>
  <c r="N17968" i="56"/>
  <c r="N17969" i="56"/>
  <c r="N17970" i="56"/>
  <c r="N17971" i="56"/>
  <c r="N17972" i="56"/>
  <c r="N17973" i="56"/>
  <c r="N17974" i="56"/>
  <c r="N17975" i="56"/>
  <c r="N17976" i="56"/>
  <c r="N17977" i="56"/>
  <c r="N17978" i="56"/>
  <c r="N17979" i="56"/>
  <c r="N17980" i="56"/>
  <c r="N17981" i="56"/>
  <c r="N17982" i="56"/>
  <c r="N17983" i="56"/>
  <c r="N17984" i="56"/>
  <c r="N17985" i="56"/>
  <c r="N17986" i="56"/>
  <c r="N17987" i="56"/>
  <c r="N17988" i="56"/>
  <c r="N17989" i="56"/>
  <c r="N17990" i="56"/>
  <c r="N17991" i="56"/>
  <c r="N17992" i="56"/>
  <c r="N17993" i="56"/>
  <c r="N17994" i="56"/>
  <c r="N17995" i="56"/>
  <c r="N17996" i="56"/>
  <c r="N17997" i="56"/>
  <c r="N17998" i="56"/>
  <c r="N17999" i="56"/>
  <c r="N18000" i="56"/>
  <c r="N18001" i="56"/>
  <c r="N18002" i="56"/>
  <c r="N18003" i="56"/>
  <c r="N18004" i="56"/>
  <c r="N18005" i="56"/>
  <c r="N18006" i="56"/>
  <c r="N18007" i="56"/>
  <c r="N18008" i="56"/>
  <c r="N18009" i="56"/>
  <c r="N18010" i="56"/>
  <c r="N18011" i="56"/>
  <c r="N18012" i="56"/>
  <c r="N18013" i="56"/>
  <c r="N18014" i="56"/>
  <c r="N18015" i="56"/>
  <c r="N18016" i="56"/>
  <c r="N18017" i="56"/>
  <c r="N18018" i="56"/>
  <c r="N18019" i="56"/>
  <c r="N18020" i="56"/>
  <c r="N18021" i="56"/>
  <c r="N18022" i="56"/>
  <c r="N18023" i="56"/>
  <c r="N18024" i="56"/>
  <c r="N18025" i="56"/>
  <c r="N18026" i="56"/>
  <c r="N18027" i="56"/>
  <c r="N18028" i="56"/>
  <c r="N18029" i="56"/>
  <c r="N18030" i="56"/>
  <c r="N18031" i="56"/>
  <c r="N18032" i="56"/>
  <c r="N18033" i="56"/>
  <c r="N18034" i="56"/>
  <c r="N18035" i="56"/>
  <c r="N18036" i="56"/>
  <c r="N18037" i="56"/>
  <c r="N18038" i="56"/>
  <c r="N18039" i="56"/>
  <c r="N18040" i="56"/>
  <c r="N18041" i="56"/>
  <c r="N18042" i="56"/>
  <c r="N18043" i="56"/>
  <c r="N18044" i="56"/>
  <c r="N18045" i="56"/>
  <c r="N18046" i="56"/>
  <c r="N18047" i="56"/>
  <c r="N18048" i="56"/>
  <c r="N18049" i="56"/>
  <c r="N18050" i="56"/>
  <c r="N18051" i="56"/>
  <c r="N18052" i="56"/>
  <c r="N18053" i="56"/>
  <c r="N18054" i="56"/>
  <c r="N18055" i="56"/>
  <c r="N18056" i="56"/>
  <c r="N18057" i="56"/>
  <c r="N18058" i="56"/>
  <c r="N18059" i="56"/>
  <c r="N18060" i="56"/>
  <c r="N18061" i="56"/>
  <c r="N18062" i="56"/>
  <c r="N18063" i="56"/>
  <c r="N18064" i="56"/>
  <c r="N18065" i="56"/>
  <c r="N18066" i="56"/>
  <c r="N18067" i="56"/>
  <c r="N18068" i="56"/>
  <c r="N18069" i="56"/>
  <c r="N18070" i="56"/>
  <c r="N18071" i="56"/>
  <c r="N18072" i="56"/>
  <c r="N18073" i="56"/>
  <c r="N18074" i="56"/>
  <c r="N18075" i="56"/>
  <c r="N18076" i="56"/>
  <c r="N18077" i="56"/>
  <c r="N18078" i="56"/>
  <c r="N18079" i="56"/>
  <c r="N18080" i="56"/>
  <c r="N18081" i="56"/>
  <c r="N18082" i="56"/>
  <c r="N18083" i="56"/>
  <c r="N18084" i="56"/>
  <c r="N18085" i="56"/>
  <c r="N18086" i="56"/>
  <c r="N18087" i="56"/>
  <c r="N18088" i="56"/>
  <c r="N18089" i="56"/>
  <c r="N18090" i="56"/>
  <c r="N18091" i="56"/>
  <c r="N18092" i="56"/>
  <c r="N18093" i="56"/>
  <c r="N18094" i="56"/>
  <c r="N18095" i="56"/>
  <c r="N18096" i="56"/>
  <c r="N18097" i="56"/>
  <c r="N18098" i="56"/>
  <c r="N18099" i="56"/>
  <c r="N18100" i="56"/>
  <c r="N18101" i="56"/>
  <c r="N18102" i="56"/>
  <c r="N18103" i="56"/>
  <c r="N18104" i="56"/>
  <c r="N18105" i="56"/>
  <c r="N18106" i="56"/>
  <c r="N18107" i="56"/>
  <c r="N18108" i="56"/>
  <c r="N18109" i="56"/>
  <c r="N18110" i="56"/>
  <c r="N18111" i="56"/>
  <c r="N18112" i="56"/>
  <c r="N18113" i="56"/>
  <c r="N18114" i="56"/>
  <c r="N18115" i="56"/>
  <c r="N18116" i="56"/>
  <c r="N18117" i="56"/>
  <c r="N18118" i="56"/>
  <c r="N18119" i="56"/>
  <c r="N18120" i="56"/>
  <c r="N18121" i="56"/>
  <c r="N18122" i="56"/>
  <c r="N18123" i="56"/>
  <c r="N18124" i="56"/>
  <c r="N18125" i="56"/>
  <c r="N18126" i="56"/>
  <c r="N18127" i="56"/>
  <c r="N18128" i="56"/>
  <c r="N18129" i="56"/>
  <c r="N18130" i="56"/>
  <c r="N18131" i="56"/>
  <c r="N18132" i="56"/>
  <c r="N18133" i="56"/>
  <c r="N18134" i="56"/>
  <c r="N18135" i="56"/>
  <c r="N18136" i="56"/>
  <c r="N18137" i="56"/>
  <c r="N18138" i="56"/>
  <c r="N18139" i="56"/>
  <c r="N18140" i="56"/>
  <c r="N18141" i="56"/>
  <c r="N18142" i="56"/>
  <c r="N18143" i="56"/>
  <c r="N18144" i="56"/>
  <c r="N18145" i="56"/>
  <c r="N18146" i="56"/>
  <c r="N18147" i="56"/>
  <c r="N18148" i="56"/>
  <c r="N18149" i="56"/>
  <c r="N18150" i="56"/>
  <c r="N18151" i="56"/>
  <c r="N18152" i="56"/>
  <c r="N18153" i="56"/>
  <c r="N18154" i="56"/>
  <c r="N18155" i="56"/>
  <c r="N18156" i="56"/>
  <c r="N18157" i="56"/>
  <c r="N18158" i="56"/>
  <c r="N18159" i="56"/>
  <c r="N18160" i="56"/>
  <c r="N18161" i="56"/>
  <c r="N18162" i="56"/>
  <c r="N18163" i="56"/>
  <c r="N18164" i="56"/>
  <c r="N18165" i="56"/>
  <c r="N18166" i="56"/>
  <c r="N18167" i="56"/>
  <c r="N18168" i="56"/>
  <c r="N18169" i="56"/>
  <c r="N18170" i="56"/>
  <c r="N18171" i="56"/>
  <c r="N18172" i="56"/>
  <c r="N18173" i="56"/>
  <c r="N18174" i="56"/>
  <c r="N18175" i="56"/>
  <c r="N18176" i="56"/>
  <c r="N18177" i="56"/>
  <c r="N18178" i="56"/>
  <c r="N18179" i="56"/>
  <c r="N18180" i="56"/>
  <c r="N18181" i="56"/>
  <c r="N18182" i="56"/>
  <c r="N18183" i="56"/>
  <c r="N18184" i="56"/>
  <c r="N18185" i="56"/>
  <c r="N18186" i="56"/>
  <c r="N18187" i="56"/>
  <c r="N18188" i="56"/>
  <c r="N18189" i="56"/>
  <c r="N18190" i="56"/>
  <c r="N18191" i="56"/>
  <c r="N18192" i="56"/>
  <c r="N18193" i="56"/>
  <c r="N18194" i="56"/>
  <c r="N18195" i="56"/>
  <c r="N18196" i="56"/>
  <c r="N18197" i="56"/>
  <c r="N18198" i="56"/>
  <c r="N18199" i="56"/>
  <c r="N18200" i="56"/>
  <c r="N18201" i="56"/>
  <c r="N18202" i="56"/>
  <c r="N18203" i="56"/>
  <c r="N18204" i="56"/>
  <c r="N18205" i="56"/>
  <c r="N18206" i="56"/>
  <c r="N18207" i="56"/>
  <c r="N18208" i="56"/>
  <c r="N18209" i="56"/>
  <c r="N18210" i="56"/>
  <c r="N18211" i="56"/>
  <c r="N18212" i="56"/>
  <c r="N18213" i="56"/>
  <c r="N18214" i="56"/>
  <c r="N18215" i="56"/>
  <c r="N18216" i="56"/>
  <c r="N18217" i="56"/>
  <c r="N18218" i="56"/>
  <c r="N18219" i="56"/>
  <c r="N18220" i="56"/>
  <c r="N18221" i="56"/>
  <c r="N18222" i="56"/>
  <c r="N18223" i="56"/>
  <c r="N18224" i="56"/>
  <c r="N18225" i="56"/>
  <c r="N18226" i="56"/>
  <c r="N18227" i="56"/>
  <c r="N18228" i="56"/>
  <c r="N18229" i="56"/>
  <c r="N18230" i="56"/>
  <c r="N18231" i="56"/>
  <c r="N18232" i="56"/>
  <c r="N18233" i="56"/>
  <c r="N18234" i="56"/>
  <c r="N18235" i="56"/>
  <c r="N18236" i="56"/>
  <c r="N18237" i="56"/>
  <c r="N18238" i="56"/>
  <c r="N18239" i="56"/>
  <c r="N18240" i="56"/>
  <c r="N18241" i="56"/>
  <c r="N18242" i="56"/>
  <c r="N18243" i="56"/>
  <c r="N18244" i="56"/>
  <c r="N18245" i="56"/>
  <c r="N18246" i="56"/>
  <c r="N18247" i="56"/>
  <c r="N18248" i="56"/>
  <c r="N18249" i="56"/>
  <c r="N18250" i="56"/>
  <c r="N18251" i="56"/>
  <c r="N18252" i="56"/>
  <c r="N18253" i="56"/>
  <c r="N18254" i="56"/>
  <c r="N18255" i="56"/>
  <c r="N18256" i="56"/>
  <c r="N18257" i="56"/>
  <c r="N18258" i="56"/>
  <c r="N18259" i="56"/>
  <c r="N18260" i="56"/>
  <c r="N18261" i="56"/>
  <c r="N18262" i="56"/>
  <c r="N18263" i="56"/>
  <c r="N18264" i="56"/>
  <c r="N18265" i="56"/>
  <c r="N18266" i="56"/>
  <c r="N18267" i="56"/>
  <c r="N18268" i="56"/>
  <c r="N18269" i="56"/>
  <c r="N18270" i="56"/>
  <c r="N18271" i="56"/>
  <c r="N18272" i="56"/>
  <c r="N18273" i="56"/>
  <c r="N18274" i="56"/>
  <c r="N18275" i="56"/>
  <c r="N18276" i="56"/>
  <c r="N18277" i="56"/>
  <c r="N18278" i="56"/>
  <c r="N18279" i="56"/>
  <c r="N18280" i="56"/>
  <c r="N18281" i="56"/>
  <c r="N18282" i="56"/>
  <c r="N18283" i="56"/>
  <c r="N18284" i="56"/>
  <c r="N18285" i="56"/>
  <c r="N18286" i="56"/>
  <c r="N18287" i="56"/>
  <c r="N18288" i="56"/>
  <c r="N18289" i="56"/>
  <c r="N18290" i="56"/>
  <c r="N18291" i="56"/>
  <c r="N18292" i="56"/>
  <c r="N18293" i="56"/>
  <c r="N18294" i="56"/>
  <c r="N18295" i="56"/>
  <c r="N18296" i="56"/>
  <c r="N18297" i="56"/>
  <c r="N18298" i="56"/>
  <c r="N18299" i="56"/>
  <c r="N18300" i="56"/>
  <c r="N18301" i="56"/>
  <c r="N18302" i="56"/>
  <c r="N18303" i="56"/>
  <c r="N18304" i="56"/>
  <c r="N18305" i="56"/>
  <c r="N18306" i="56"/>
  <c r="N18307" i="56"/>
  <c r="N18308" i="56"/>
  <c r="N18309" i="56"/>
  <c r="N18310" i="56"/>
  <c r="N18311" i="56"/>
  <c r="N18312" i="56"/>
  <c r="N18313" i="56"/>
  <c r="N18314" i="56"/>
  <c r="N18315" i="56"/>
  <c r="N18316" i="56"/>
  <c r="N18317" i="56"/>
  <c r="N18318" i="56"/>
  <c r="N18319" i="56"/>
  <c r="N18320" i="56"/>
  <c r="N18321" i="56"/>
  <c r="N18322" i="56"/>
  <c r="N18323" i="56"/>
  <c r="N18324" i="56"/>
  <c r="N18325" i="56"/>
  <c r="N18326" i="56"/>
  <c r="N18327" i="56"/>
  <c r="N18328" i="56"/>
  <c r="N18329" i="56"/>
  <c r="N18330" i="56"/>
  <c r="N18331" i="56"/>
  <c r="N18332" i="56"/>
  <c r="N18333" i="56"/>
  <c r="N18334" i="56"/>
  <c r="N18335" i="56"/>
  <c r="N18336" i="56"/>
  <c r="N18337" i="56"/>
  <c r="N18338" i="56"/>
  <c r="N18339" i="56"/>
  <c r="N18340" i="56"/>
  <c r="N18341" i="56"/>
  <c r="N18342" i="56"/>
  <c r="N18343" i="56"/>
  <c r="N18344" i="56"/>
  <c r="N18345" i="56"/>
  <c r="N18346" i="56"/>
  <c r="N18347" i="56"/>
  <c r="N18348" i="56"/>
  <c r="N18349" i="56"/>
  <c r="N18350" i="56"/>
  <c r="N18351" i="56"/>
  <c r="N18352" i="56"/>
  <c r="N18353" i="56"/>
  <c r="N18354" i="56"/>
  <c r="N18355" i="56"/>
  <c r="N18356" i="56"/>
  <c r="N18357" i="56"/>
  <c r="N18358" i="56"/>
  <c r="N18359" i="56"/>
  <c r="N18360" i="56"/>
  <c r="N18361" i="56"/>
  <c r="N18362" i="56"/>
  <c r="N18363" i="56"/>
  <c r="N18364" i="56"/>
  <c r="N18365" i="56"/>
  <c r="N18366" i="56"/>
  <c r="N18367" i="56"/>
  <c r="N18368" i="56"/>
  <c r="N18369" i="56"/>
  <c r="N18370" i="56"/>
  <c r="N18371" i="56"/>
  <c r="N18372" i="56"/>
  <c r="N18373" i="56"/>
  <c r="N18374" i="56"/>
  <c r="N18375" i="56"/>
  <c r="N18376" i="56"/>
  <c r="N18377" i="56"/>
  <c r="N18378" i="56"/>
  <c r="N18379" i="56"/>
  <c r="N18380" i="56"/>
  <c r="N18381" i="56"/>
  <c r="N18382" i="56"/>
  <c r="N18383" i="56"/>
  <c r="N18384" i="56"/>
  <c r="N18385" i="56"/>
  <c r="N18386" i="56"/>
  <c r="N18387" i="56"/>
  <c r="N18388" i="56"/>
  <c r="N18389" i="56"/>
  <c r="N18390" i="56"/>
  <c r="N18391" i="56"/>
  <c r="N18392" i="56"/>
  <c r="N18393" i="56"/>
  <c r="N18394" i="56"/>
  <c r="N18395" i="56"/>
  <c r="N18396" i="56"/>
  <c r="N18397" i="56"/>
  <c r="N18398" i="56"/>
  <c r="N18399" i="56"/>
  <c r="N18400" i="56"/>
  <c r="N18401" i="56"/>
  <c r="N18402" i="56"/>
  <c r="N18403" i="56"/>
  <c r="N18404" i="56"/>
  <c r="N18405" i="56"/>
  <c r="N18406" i="56"/>
  <c r="N18407" i="56"/>
  <c r="N18408" i="56"/>
  <c r="N18409" i="56"/>
  <c r="N18410" i="56"/>
  <c r="N18411" i="56"/>
  <c r="N18412" i="56"/>
  <c r="N18413" i="56"/>
  <c r="N18414" i="56"/>
  <c r="N18415" i="56"/>
  <c r="N18416" i="56"/>
  <c r="N18417" i="56"/>
  <c r="N18418" i="56"/>
  <c r="N18419" i="56"/>
  <c r="N18420" i="56"/>
  <c r="N18421" i="56"/>
  <c r="N18422" i="56"/>
  <c r="N18423" i="56"/>
  <c r="N18424" i="56"/>
  <c r="N18425" i="56"/>
  <c r="N18426" i="56"/>
  <c r="N18427" i="56"/>
  <c r="N18428" i="56"/>
  <c r="N18429" i="56"/>
  <c r="N18430" i="56"/>
  <c r="N18431" i="56"/>
  <c r="N18432" i="56"/>
  <c r="N18433" i="56"/>
  <c r="N18434" i="56"/>
  <c r="N18435" i="56"/>
  <c r="N18436" i="56"/>
  <c r="N18437" i="56"/>
  <c r="N18438" i="56"/>
  <c r="N18439" i="56"/>
  <c r="N18440" i="56"/>
  <c r="N18441" i="56"/>
  <c r="N18442" i="56"/>
  <c r="N18443" i="56"/>
  <c r="N18444" i="56"/>
  <c r="N18445" i="56"/>
  <c r="N18446" i="56"/>
  <c r="N18447" i="56"/>
  <c r="N18448" i="56"/>
  <c r="N18449" i="56"/>
  <c r="N18450" i="56"/>
  <c r="N18451" i="56"/>
  <c r="N18452" i="56"/>
  <c r="N18453" i="56"/>
  <c r="N18454" i="56"/>
  <c r="N18455" i="56"/>
  <c r="N18456" i="56"/>
  <c r="N18457" i="56"/>
  <c r="N18458" i="56"/>
  <c r="N18459" i="56"/>
  <c r="N18460" i="56"/>
  <c r="N18461" i="56"/>
  <c r="N18462" i="56"/>
  <c r="N18463" i="56"/>
  <c r="N18464" i="56"/>
  <c r="N18465" i="56"/>
  <c r="N18466" i="56"/>
  <c r="N18467" i="56"/>
  <c r="N18468" i="56"/>
  <c r="N18469" i="56"/>
  <c r="N18470" i="56"/>
  <c r="N18471" i="56"/>
  <c r="N18472" i="56"/>
  <c r="N18473" i="56"/>
  <c r="N18474" i="56"/>
  <c r="N18475" i="56"/>
  <c r="N18476" i="56"/>
  <c r="N18477" i="56"/>
  <c r="N18478" i="56"/>
  <c r="N18479" i="56"/>
  <c r="N18480" i="56"/>
  <c r="N18481" i="56"/>
  <c r="N18482" i="56"/>
  <c r="N18483" i="56"/>
  <c r="N18484" i="56"/>
  <c r="N18485" i="56"/>
  <c r="N18486" i="56"/>
  <c r="N18487" i="56"/>
  <c r="N18488" i="56"/>
  <c r="N18489" i="56"/>
  <c r="N18490" i="56"/>
  <c r="N18491" i="56"/>
  <c r="N18492" i="56"/>
  <c r="N18493" i="56"/>
  <c r="N18494" i="56"/>
  <c r="N18495" i="56"/>
  <c r="N18496" i="56"/>
  <c r="N18497" i="56"/>
  <c r="N18498" i="56"/>
  <c r="N18499" i="56"/>
  <c r="N18500" i="56"/>
  <c r="N18501" i="56"/>
  <c r="N18502" i="56"/>
  <c r="N18503" i="56"/>
  <c r="N18504" i="56"/>
  <c r="N18505" i="56"/>
  <c r="N18506" i="56"/>
  <c r="N18507" i="56"/>
  <c r="N18508" i="56"/>
  <c r="N18509" i="56"/>
  <c r="N18510" i="56"/>
  <c r="N18511" i="56"/>
  <c r="N18512" i="56"/>
  <c r="N18513" i="56"/>
  <c r="N18514" i="56"/>
  <c r="N18515" i="56"/>
  <c r="N18516" i="56"/>
  <c r="N18517" i="56"/>
  <c r="N18518" i="56"/>
  <c r="N18519" i="56"/>
  <c r="N18520" i="56"/>
  <c r="N18521" i="56"/>
  <c r="N18522" i="56"/>
  <c r="N18523" i="56"/>
  <c r="N18524" i="56"/>
  <c r="N18525" i="56"/>
  <c r="N18526" i="56"/>
  <c r="N18527" i="56"/>
  <c r="N18528" i="56"/>
  <c r="N18529" i="56"/>
  <c r="N18530" i="56"/>
  <c r="N18531" i="56"/>
  <c r="N18532" i="56"/>
  <c r="N18533" i="56"/>
  <c r="N18534" i="56"/>
  <c r="N18535" i="56"/>
  <c r="N18536" i="56"/>
  <c r="N18537" i="56"/>
  <c r="N18538" i="56"/>
  <c r="N18539" i="56"/>
  <c r="N18540" i="56"/>
  <c r="N18541" i="56"/>
  <c r="N18542" i="56"/>
  <c r="N18543" i="56"/>
  <c r="N18544" i="56"/>
  <c r="N18545" i="56"/>
  <c r="N18546" i="56"/>
  <c r="N18547" i="56"/>
  <c r="N18548" i="56"/>
  <c r="N18549" i="56"/>
  <c r="N18550" i="56"/>
  <c r="N18551" i="56"/>
  <c r="N18552" i="56"/>
  <c r="N18553" i="56"/>
  <c r="N18554" i="56"/>
  <c r="N18555" i="56"/>
  <c r="N18556" i="56"/>
  <c r="N18557" i="56"/>
  <c r="N18558" i="56"/>
  <c r="N18559" i="56"/>
  <c r="N18560" i="56"/>
  <c r="N18561" i="56"/>
  <c r="N18562" i="56"/>
  <c r="N18563" i="56"/>
  <c r="N18564" i="56"/>
  <c r="N18565" i="56"/>
  <c r="N18566" i="56"/>
  <c r="N18567" i="56"/>
  <c r="N18568" i="56"/>
  <c r="N18569" i="56"/>
  <c r="N18570" i="56"/>
  <c r="N18571" i="56"/>
  <c r="N18572" i="56"/>
  <c r="N18573" i="56"/>
  <c r="N18574" i="56"/>
  <c r="N18575" i="56"/>
  <c r="N18576" i="56"/>
  <c r="N18577" i="56"/>
  <c r="N18578" i="56"/>
  <c r="N18579" i="56"/>
  <c r="N18580" i="56"/>
  <c r="N18581" i="56"/>
  <c r="N18582" i="56"/>
  <c r="N18583" i="56"/>
  <c r="N18584" i="56"/>
  <c r="N18585" i="56"/>
  <c r="N18586" i="56"/>
  <c r="N18587" i="56"/>
  <c r="N18588" i="56"/>
  <c r="N18589" i="56"/>
  <c r="N18590" i="56"/>
  <c r="N18591" i="56"/>
  <c r="N18592" i="56"/>
  <c r="N18593" i="56"/>
  <c r="N18594" i="56"/>
  <c r="N18595" i="56"/>
  <c r="N18596" i="56"/>
  <c r="N18597" i="56"/>
  <c r="N18598" i="56"/>
  <c r="N18599" i="56"/>
  <c r="N18600" i="56"/>
  <c r="N18601" i="56"/>
  <c r="N18602" i="56"/>
  <c r="N18603" i="56"/>
  <c r="N18604" i="56"/>
  <c r="N18605" i="56"/>
  <c r="N18606" i="56"/>
  <c r="N18607" i="56"/>
  <c r="N18608" i="56"/>
  <c r="N18609" i="56"/>
  <c r="N18610" i="56"/>
  <c r="N18611" i="56"/>
  <c r="N18612" i="56"/>
  <c r="N18613" i="56"/>
  <c r="N18614" i="56"/>
  <c r="N18615" i="56"/>
  <c r="N18616" i="56"/>
  <c r="N18617" i="56"/>
  <c r="N18618" i="56"/>
  <c r="N18619" i="56"/>
  <c r="N18620" i="56"/>
  <c r="N18621" i="56"/>
  <c r="N18622" i="56"/>
  <c r="N18623" i="56"/>
  <c r="N18624" i="56"/>
  <c r="N18625" i="56"/>
  <c r="N18626" i="56"/>
  <c r="N18627" i="56"/>
  <c r="N18628" i="56"/>
  <c r="N18629" i="56"/>
  <c r="N18630" i="56"/>
  <c r="N18631" i="56"/>
  <c r="N18632" i="56"/>
  <c r="N18633" i="56"/>
  <c r="N18634" i="56"/>
  <c r="N18635" i="56"/>
  <c r="N18636" i="56"/>
  <c r="N18637" i="56"/>
  <c r="N18638" i="56"/>
  <c r="N18639" i="56"/>
  <c r="N18640" i="56"/>
  <c r="N18641" i="56"/>
  <c r="N18642" i="56"/>
  <c r="N18643" i="56"/>
  <c r="N18644" i="56"/>
  <c r="N18645" i="56"/>
  <c r="N18646" i="56"/>
  <c r="N18647" i="56"/>
  <c r="N18648" i="56"/>
  <c r="N18649" i="56"/>
  <c r="N18650" i="56"/>
  <c r="N18651" i="56"/>
  <c r="N18652" i="56"/>
  <c r="N18653" i="56"/>
  <c r="N18654" i="56"/>
  <c r="N18655" i="56"/>
  <c r="N18656" i="56"/>
  <c r="N18657" i="56"/>
  <c r="N18658" i="56"/>
  <c r="N18659" i="56"/>
  <c r="N18660" i="56"/>
  <c r="N18661" i="56"/>
  <c r="N18662" i="56"/>
  <c r="N18663" i="56"/>
  <c r="N18664" i="56"/>
  <c r="N18665" i="56"/>
  <c r="N18666" i="56"/>
  <c r="N18667" i="56"/>
  <c r="N18668" i="56"/>
  <c r="N18669" i="56"/>
  <c r="N18670" i="56"/>
  <c r="N18671" i="56"/>
  <c r="N18672" i="56"/>
  <c r="N18673" i="56"/>
  <c r="N18674" i="56"/>
  <c r="N18675" i="56"/>
  <c r="N18676" i="56"/>
  <c r="N18677" i="56"/>
  <c r="N18678" i="56"/>
  <c r="N18679" i="56"/>
  <c r="N18680" i="56"/>
  <c r="N18681" i="56"/>
  <c r="N18682" i="56"/>
  <c r="N18683" i="56"/>
  <c r="N18684" i="56"/>
  <c r="N18685" i="56"/>
  <c r="N18686" i="56"/>
  <c r="N18687" i="56"/>
  <c r="N18688" i="56"/>
  <c r="N18689" i="56"/>
  <c r="N18690" i="56"/>
  <c r="N18691" i="56"/>
  <c r="N18692" i="56"/>
  <c r="N18693" i="56"/>
  <c r="N18694" i="56"/>
  <c r="N18695" i="56"/>
  <c r="N18696" i="56"/>
  <c r="N18697" i="56"/>
  <c r="N18698" i="56"/>
  <c r="N18699" i="56"/>
  <c r="N18700" i="56"/>
  <c r="N18701" i="56"/>
  <c r="N18702" i="56"/>
  <c r="N18703" i="56"/>
  <c r="N18704" i="56"/>
  <c r="N18705" i="56"/>
  <c r="N18706" i="56"/>
  <c r="N18707" i="56"/>
  <c r="N18708" i="56"/>
  <c r="N18709" i="56"/>
  <c r="N18710" i="56"/>
  <c r="N18711" i="56"/>
  <c r="N18712" i="56"/>
  <c r="N18713" i="56"/>
  <c r="N18714" i="56"/>
  <c r="N18715" i="56"/>
  <c r="N18716" i="56"/>
  <c r="N18717" i="56"/>
  <c r="N18718" i="56"/>
  <c r="N18719" i="56"/>
  <c r="N18720" i="56"/>
  <c r="N18721" i="56"/>
  <c r="N18722" i="56"/>
  <c r="N18723" i="56"/>
  <c r="N18724" i="56"/>
  <c r="N18725" i="56"/>
  <c r="N18726" i="56"/>
  <c r="N18727" i="56"/>
  <c r="N18728" i="56"/>
  <c r="N18729" i="56"/>
  <c r="N18730" i="56"/>
  <c r="N18731" i="56"/>
  <c r="N18732" i="56"/>
  <c r="N18733" i="56"/>
  <c r="N18734" i="56"/>
  <c r="N18735" i="56"/>
  <c r="N18736" i="56"/>
  <c r="N18737" i="56"/>
  <c r="N18738" i="56"/>
  <c r="N18739" i="56"/>
  <c r="N18740" i="56"/>
  <c r="N18741" i="56"/>
  <c r="N18742" i="56"/>
  <c r="N18743" i="56"/>
  <c r="N18744" i="56"/>
  <c r="N18745" i="56"/>
  <c r="N18746" i="56"/>
  <c r="N18747" i="56"/>
  <c r="N18748" i="56"/>
  <c r="N18749" i="56"/>
  <c r="N18750" i="56"/>
  <c r="N18751" i="56"/>
  <c r="N18752" i="56"/>
  <c r="N18753" i="56"/>
  <c r="N18754" i="56"/>
  <c r="N18755" i="56"/>
  <c r="N18756" i="56"/>
  <c r="N18757" i="56"/>
  <c r="N18758" i="56"/>
  <c r="N18759" i="56"/>
  <c r="N18760" i="56"/>
  <c r="N18761" i="56"/>
  <c r="N18762" i="56"/>
  <c r="N18763" i="56"/>
  <c r="N18764" i="56"/>
  <c r="N18765" i="56"/>
  <c r="N18766" i="56"/>
  <c r="N18767" i="56"/>
  <c r="N18768" i="56"/>
  <c r="N18769" i="56"/>
  <c r="N18770" i="56"/>
  <c r="N18771" i="56"/>
  <c r="N18772" i="56"/>
  <c r="N18773" i="56"/>
  <c r="N18774" i="56"/>
  <c r="N18775" i="56"/>
  <c r="N18776" i="56"/>
  <c r="N18777" i="56"/>
  <c r="N18778" i="56"/>
  <c r="N18779" i="56"/>
  <c r="N18780" i="56"/>
  <c r="N18781" i="56"/>
  <c r="N18782" i="56"/>
  <c r="N18783" i="56"/>
  <c r="N18784" i="56"/>
  <c r="N18785" i="56"/>
  <c r="N18786" i="56"/>
  <c r="N18787" i="56"/>
  <c r="N18788" i="56"/>
  <c r="N18789" i="56"/>
  <c r="N18790" i="56"/>
  <c r="N18791" i="56"/>
  <c r="N18792" i="56"/>
  <c r="N18793" i="56"/>
  <c r="N18794" i="56"/>
  <c r="N18795" i="56"/>
  <c r="N18796" i="56"/>
  <c r="N18797" i="56"/>
  <c r="N18798" i="56"/>
  <c r="N18799" i="56"/>
  <c r="N18800" i="56"/>
  <c r="N18801" i="56"/>
  <c r="N18802" i="56"/>
  <c r="N18803" i="56"/>
  <c r="N18804" i="56"/>
  <c r="N18805" i="56"/>
  <c r="N18806" i="56"/>
  <c r="N18807" i="56"/>
  <c r="N18808" i="56"/>
  <c r="N18809" i="56"/>
  <c r="N18810" i="56"/>
  <c r="N18811" i="56"/>
  <c r="N18812" i="56"/>
  <c r="N18813" i="56"/>
  <c r="N18814" i="56"/>
  <c r="N18815" i="56"/>
  <c r="N18816" i="56"/>
  <c r="N18817" i="56"/>
  <c r="N18818" i="56"/>
  <c r="N18819" i="56"/>
  <c r="N18820" i="56"/>
  <c r="N18821" i="56"/>
  <c r="N18822" i="56"/>
  <c r="N18823" i="56"/>
  <c r="N18824" i="56"/>
  <c r="N18825" i="56"/>
  <c r="N18826" i="56"/>
  <c r="N18827" i="56"/>
  <c r="N18828" i="56"/>
  <c r="N18829" i="56"/>
  <c r="N18830" i="56"/>
  <c r="N18831" i="56"/>
  <c r="N18832" i="56"/>
  <c r="N18833" i="56"/>
  <c r="N18834" i="56"/>
  <c r="N18835" i="56"/>
  <c r="N18836" i="56"/>
  <c r="N18837" i="56"/>
  <c r="N18838" i="56"/>
  <c r="N18839" i="56"/>
  <c r="N18840" i="56"/>
  <c r="N18841" i="56"/>
  <c r="N18842" i="56"/>
  <c r="N18843" i="56"/>
  <c r="N18844" i="56"/>
  <c r="N18845" i="56"/>
  <c r="N18846" i="56"/>
  <c r="N18847" i="56"/>
  <c r="N18848" i="56"/>
  <c r="N18849" i="56"/>
  <c r="N18850" i="56"/>
  <c r="N18851" i="56"/>
  <c r="N18852" i="56"/>
  <c r="N18853" i="56"/>
  <c r="N18854" i="56"/>
  <c r="N18855" i="56"/>
  <c r="N18856" i="56"/>
  <c r="N18857" i="56"/>
  <c r="N18858" i="56"/>
  <c r="N18859" i="56"/>
  <c r="N18860" i="56"/>
  <c r="N18861" i="56"/>
  <c r="N18862" i="56"/>
  <c r="N18863" i="56"/>
  <c r="N18864" i="56"/>
  <c r="N18865" i="56"/>
  <c r="N18866" i="56"/>
  <c r="N18867" i="56"/>
  <c r="N18868" i="56"/>
  <c r="N18869" i="56"/>
  <c r="N18870" i="56"/>
  <c r="N18871" i="56"/>
  <c r="N18872" i="56"/>
  <c r="N18873" i="56"/>
  <c r="N18874" i="56"/>
  <c r="N18875" i="56"/>
  <c r="N18876" i="56"/>
  <c r="N18877" i="56"/>
  <c r="N18878" i="56"/>
  <c r="N18879" i="56"/>
  <c r="N18880" i="56"/>
  <c r="N18881" i="56"/>
  <c r="N18882" i="56"/>
  <c r="N18883" i="56"/>
  <c r="N18884" i="56"/>
  <c r="N18885" i="56"/>
  <c r="N18886" i="56"/>
  <c r="N18887" i="56"/>
  <c r="N18888" i="56"/>
  <c r="N18889" i="56"/>
  <c r="N18890" i="56"/>
  <c r="N18891" i="56"/>
  <c r="N18892" i="56"/>
  <c r="N18893" i="56"/>
  <c r="N18894" i="56"/>
  <c r="N18895" i="56"/>
  <c r="N18896" i="56"/>
  <c r="N18897" i="56"/>
  <c r="N18898" i="56"/>
  <c r="N18899" i="56"/>
  <c r="N18900" i="56"/>
  <c r="N18901" i="56"/>
  <c r="N18902" i="56"/>
  <c r="N18903" i="56"/>
  <c r="N18904" i="56"/>
  <c r="N18905" i="56"/>
  <c r="N18906" i="56"/>
  <c r="N18907" i="56"/>
  <c r="N18908" i="56"/>
  <c r="N18909" i="56"/>
  <c r="N18910" i="56"/>
  <c r="N18911" i="56"/>
  <c r="N18912" i="56"/>
  <c r="N18913" i="56"/>
  <c r="N18914" i="56"/>
  <c r="N18915" i="56"/>
  <c r="N18916" i="56"/>
  <c r="N18917" i="56"/>
  <c r="N18918" i="56"/>
  <c r="N18919" i="56"/>
  <c r="N18920" i="56"/>
  <c r="N18921" i="56"/>
  <c r="N18922" i="56"/>
  <c r="N18923" i="56"/>
  <c r="N18924" i="56"/>
  <c r="N18925" i="56"/>
  <c r="N18926" i="56"/>
  <c r="N18927" i="56"/>
  <c r="N18928" i="56"/>
  <c r="N18929" i="56"/>
  <c r="N18930" i="56"/>
  <c r="N18931" i="56"/>
  <c r="N18932" i="56"/>
  <c r="N18933" i="56"/>
  <c r="N18934" i="56"/>
  <c r="N18935" i="56"/>
  <c r="N18936" i="56"/>
  <c r="N18937" i="56"/>
  <c r="N18938" i="56"/>
  <c r="N18939" i="56"/>
  <c r="N18940" i="56"/>
  <c r="N18941" i="56"/>
  <c r="N18942" i="56"/>
  <c r="N18943" i="56"/>
  <c r="N18944" i="56"/>
  <c r="N18945" i="56"/>
  <c r="N18946" i="56"/>
  <c r="N18947" i="56"/>
  <c r="N18948" i="56"/>
  <c r="N18949" i="56"/>
  <c r="N18950" i="56"/>
  <c r="N18951" i="56"/>
  <c r="N18952" i="56"/>
  <c r="N18953" i="56"/>
  <c r="N18954" i="56"/>
  <c r="N18955" i="56"/>
  <c r="N18956" i="56"/>
  <c r="N18957" i="56"/>
  <c r="N18958" i="56"/>
  <c r="N18959" i="56"/>
  <c r="N18960" i="56"/>
  <c r="N18961" i="56"/>
  <c r="N18962" i="56"/>
  <c r="N18963" i="56"/>
  <c r="N18964" i="56"/>
  <c r="N18965" i="56"/>
  <c r="N18966" i="56"/>
  <c r="N18967" i="56"/>
  <c r="N18968" i="56"/>
  <c r="N18969" i="56"/>
  <c r="N18970" i="56"/>
  <c r="N18971" i="56"/>
  <c r="N18972" i="56"/>
  <c r="N18973" i="56"/>
  <c r="N18974" i="56"/>
  <c r="N18975" i="56"/>
  <c r="N18976" i="56"/>
  <c r="N18977" i="56"/>
  <c r="N18978" i="56"/>
  <c r="N18979" i="56"/>
  <c r="N18980" i="56"/>
  <c r="N18981" i="56"/>
  <c r="N18982" i="56"/>
  <c r="N18983" i="56"/>
  <c r="N18984" i="56"/>
  <c r="N18985" i="56"/>
  <c r="N18986" i="56"/>
  <c r="N18987" i="56"/>
  <c r="N18988" i="56"/>
  <c r="N18989" i="56"/>
  <c r="N18990" i="56"/>
  <c r="N18991" i="56"/>
  <c r="N18992" i="56"/>
  <c r="N18993" i="56"/>
  <c r="N18994" i="56"/>
  <c r="N18995" i="56"/>
  <c r="N18996" i="56"/>
  <c r="N18997" i="56"/>
  <c r="N18998" i="56"/>
  <c r="N18999" i="56"/>
  <c r="N19000" i="56"/>
  <c r="N19001" i="56"/>
  <c r="N19002" i="56"/>
  <c r="N19003" i="56"/>
  <c r="N19004" i="56"/>
  <c r="N19005" i="56"/>
  <c r="N19006" i="56"/>
  <c r="N19007" i="56"/>
  <c r="N19008" i="56"/>
  <c r="N19009" i="56"/>
  <c r="N19010" i="56"/>
  <c r="N19011" i="56"/>
  <c r="N19012" i="56"/>
  <c r="N19013" i="56"/>
  <c r="N19014" i="56"/>
  <c r="N19015" i="56"/>
  <c r="N19016" i="56"/>
  <c r="N19017" i="56"/>
  <c r="N19018" i="56"/>
  <c r="N19019" i="56"/>
  <c r="N19020" i="56"/>
  <c r="N19021" i="56"/>
  <c r="N19022" i="56"/>
  <c r="N19023" i="56"/>
  <c r="N19024" i="56"/>
  <c r="N19025" i="56"/>
  <c r="N19026" i="56"/>
  <c r="N19027" i="56"/>
  <c r="N19028" i="56"/>
  <c r="N19029" i="56"/>
  <c r="N19030" i="56"/>
  <c r="N19031" i="56"/>
  <c r="N19032" i="56"/>
  <c r="N19033" i="56"/>
  <c r="N19034" i="56"/>
  <c r="N19035" i="56"/>
  <c r="N19036" i="56"/>
  <c r="N19037" i="56"/>
  <c r="N19038" i="56"/>
  <c r="N19039" i="56"/>
  <c r="N19040" i="56"/>
  <c r="N19041" i="56"/>
  <c r="N19042" i="56"/>
  <c r="N19043" i="56"/>
  <c r="N19044" i="56"/>
  <c r="N19045" i="56"/>
  <c r="N19046" i="56"/>
  <c r="N19047" i="56"/>
  <c r="N19048" i="56"/>
  <c r="N19049" i="56"/>
  <c r="N19050" i="56"/>
  <c r="N19051" i="56"/>
  <c r="N19052" i="56"/>
  <c r="N19053" i="56"/>
  <c r="N19054" i="56"/>
  <c r="N19055" i="56"/>
  <c r="N19056" i="56"/>
  <c r="N19057" i="56"/>
  <c r="N19058" i="56"/>
  <c r="N19059" i="56"/>
  <c r="N19060" i="56"/>
  <c r="N19061" i="56"/>
  <c r="N19062" i="56"/>
  <c r="N19063" i="56"/>
  <c r="N19064" i="56"/>
  <c r="N19065" i="56"/>
  <c r="N19066" i="56"/>
  <c r="N19067" i="56"/>
  <c r="N19068" i="56"/>
  <c r="N19069" i="56"/>
  <c r="N19070" i="56"/>
  <c r="N19071" i="56"/>
  <c r="N19072" i="56"/>
  <c r="N19073" i="56"/>
  <c r="N19074" i="56"/>
  <c r="N19075" i="56"/>
  <c r="N19076" i="56"/>
  <c r="N19077" i="56"/>
  <c r="N19078" i="56"/>
  <c r="N19079" i="56"/>
  <c r="N19080" i="56"/>
  <c r="N19081" i="56"/>
  <c r="N19082" i="56"/>
  <c r="N19083" i="56"/>
  <c r="N19084" i="56"/>
  <c r="N19085" i="56"/>
  <c r="N19086" i="56"/>
  <c r="N19087" i="56"/>
  <c r="N19088" i="56"/>
  <c r="N19089" i="56"/>
  <c r="N19090" i="56"/>
  <c r="N19091" i="56"/>
  <c r="N19092" i="56"/>
  <c r="N19093" i="56"/>
  <c r="N19094" i="56"/>
  <c r="N19095" i="56"/>
  <c r="N19096" i="56"/>
  <c r="N19097" i="56"/>
  <c r="N19098" i="56"/>
  <c r="N19099" i="56"/>
  <c r="N19100" i="56"/>
  <c r="N19101" i="56"/>
  <c r="N19102" i="56"/>
  <c r="N19103" i="56"/>
  <c r="N19104" i="56"/>
  <c r="N19105" i="56"/>
  <c r="N19106" i="56"/>
  <c r="N19107" i="56"/>
  <c r="N19108" i="56"/>
  <c r="N19109" i="56"/>
  <c r="N19110" i="56"/>
  <c r="N19111" i="56"/>
  <c r="N19112" i="56"/>
  <c r="N19113" i="56"/>
  <c r="N19114" i="56"/>
  <c r="N19115" i="56"/>
  <c r="N19116" i="56"/>
  <c r="N19117" i="56"/>
  <c r="N19118" i="56"/>
  <c r="N19119" i="56"/>
  <c r="N19120" i="56"/>
  <c r="N19121" i="56"/>
  <c r="N19122" i="56"/>
  <c r="N19123" i="56"/>
  <c r="N19124" i="56"/>
  <c r="N19125" i="56"/>
  <c r="N19126" i="56"/>
  <c r="N19127" i="56"/>
  <c r="N19128" i="56"/>
  <c r="N19129" i="56"/>
  <c r="N19130" i="56"/>
  <c r="N19131" i="56"/>
  <c r="N19132" i="56"/>
  <c r="N19133" i="56"/>
  <c r="N19134" i="56"/>
  <c r="N19135" i="56"/>
  <c r="N19136" i="56"/>
  <c r="N19137" i="56"/>
  <c r="N19138" i="56"/>
  <c r="N19139" i="56"/>
  <c r="N19140" i="56"/>
  <c r="N19141" i="56"/>
  <c r="N19142" i="56"/>
  <c r="N19143" i="56"/>
  <c r="N19144" i="56"/>
  <c r="N19145" i="56"/>
  <c r="N19146" i="56"/>
  <c r="N19147" i="56"/>
  <c r="N19148" i="56"/>
  <c r="N19149" i="56"/>
  <c r="N19150" i="56"/>
  <c r="N19151" i="56"/>
  <c r="N19152" i="56"/>
  <c r="N19153" i="56"/>
  <c r="N19154" i="56"/>
  <c r="N19155" i="56"/>
  <c r="N19156" i="56"/>
  <c r="N19157" i="56"/>
  <c r="N19158" i="56"/>
  <c r="N19159" i="56"/>
  <c r="N19160" i="56"/>
  <c r="N19161" i="56"/>
  <c r="N19162" i="56"/>
  <c r="N19163" i="56"/>
  <c r="N19164" i="56"/>
  <c r="N19165" i="56"/>
  <c r="N19166" i="56"/>
  <c r="N19167" i="56"/>
  <c r="N19168" i="56"/>
  <c r="N19169" i="56"/>
  <c r="N19170" i="56"/>
  <c r="N19171" i="56"/>
  <c r="N19172" i="56"/>
  <c r="N19173" i="56"/>
  <c r="N19174" i="56"/>
  <c r="N19175" i="56"/>
  <c r="N19176" i="56"/>
  <c r="N19177" i="56"/>
  <c r="N19178" i="56"/>
  <c r="N19179" i="56"/>
  <c r="N19180" i="56"/>
  <c r="N19181" i="56"/>
  <c r="N19182" i="56"/>
  <c r="N19183" i="56"/>
  <c r="N19184" i="56"/>
  <c r="N19185" i="56"/>
  <c r="N19186" i="56"/>
  <c r="N19187" i="56"/>
  <c r="N19188" i="56"/>
  <c r="N19189" i="56"/>
  <c r="N19190" i="56"/>
  <c r="N19191" i="56"/>
  <c r="N19192" i="56"/>
  <c r="N19193" i="56"/>
  <c r="N19194" i="56"/>
  <c r="N19195" i="56"/>
  <c r="N19196" i="56"/>
  <c r="N19197" i="56"/>
  <c r="N19198" i="56"/>
  <c r="N19199" i="56"/>
  <c r="N19200" i="56"/>
  <c r="N19201" i="56"/>
  <c r="N19202" i="56"/>
  <c r="N19203" i="56"/>
  <c r="N19204" i="56"/>
  <c r="N19205" i="56"/>
  <c r="N19206" i="56"/>
  <c r="N19207" i="56"/>
  <c r="N19208" i="56"/>
  <c r="N19209" i="56"/>
  <c r="N19210" i="56"/>
  <c r="N19211" i="56"/>
  <c r="N19212" i="56"/>
  <c r="N19213" i="56"/>
  <c r="N19214" i="56"/>
  <c r="N19215" i="56"/>
  <c r="N19216" i="56"/>
  <c r="N19217" i="56"/>
  <c r="N19218" i="56"/>
  <c r="N19219" i="56"/>
  <c r="N19220" i="56"/>
  <c r="N19221" i="56"/>
  <c r="N19222" i="56"/>
  <c r="N19223" i="56"/>
  <c r="N19224" i="56"/>
  <c r="N19225" i="56"/>
  <c r="N19226" i="56"/>
  <c r="N19227" i="56"/>
  <c r="N19228" i="56"/>
  <c r="N19229" i="56"/>
  <c r="N19230" i="56"/>
  <c r="N19231" i="56"/>
  <c r="N19232" i="56"/>
  <c r="N19233" i="56"/>
  <c r="N19234" i="56"/>
  <c r="N19235" i="56"/>
  <c r="N19236" i="56"/>
  <c r="N19237" i="56"/>
  <c r="N19238" i="56"/>
  <c r="N19239" i="56"/>
  <c r="N19240" i="56"/>
  <c r="N19241" i="56"/>
  <c r="N19242" i="56"/>
  <c r="N19243" i="56"/>
  <c r="N19244" i="56"/>
  <c r="N19245" i="56"/>
  <c r="N19246" i="56"/>
  <c r="N19247" i="56"/>
  <c r="N19248" i="56"/>
  <c r="N19249" i="56"/>
  <c r="N19250" i="56"/>
  <c r="N19251" i="56"/>
  <c r="N19252" i="56"/>
  <c r="N19253" i="56"/>
  <c r="N19254" i="56"/>
  <c r="N19255" i="56"/>
  <c r="N19256" i="56"/>
  <c r="N19257" i="56"/>
  <c r="N19258" i="56"/>
  <c r="N19259" i="56"/>
  <c r="N19260" i="56"/>
  <c r="N19261" i="56"/>
  <c r="N19262" i="56"/>
  <c r="N19263" i="56"/>
  <c r="N19264" i="56"/>
  <c r="N19265" i="56"/>
  <c r="N19266" i="56"/>
  <c r="N19267" i="56"/>
  <c r="N19268" i="56"/>
  <c r="N19269" i="56"/>
  <c r="N19270" i="56"/>
  <c r="N19271" i="56"/>
  <c r="N19272" i="56"/>
  <c r="N19273" i="56"/>
  <c r="N19274" i="56"/>
  <c r="N19275" i="56"/>
  <c r="N19276" i="56"/>
  <c r="N19277" i="56"/>
  <c r="N19278" i="56"/>
  <c r="N19279" i="56"/>
  <c r="N19280" i="56"/>
  <c r="N19281" i="56"/>
  <c r="N19282" i="56"/>
  <c r="N19283" i="56"/>
  <c r="N19284" i="56"/>
  <c r="N19285" i="56"/>
  <c r="N19286" i="56"/>
  <c r="N19287" i="56"/>
  <c r="N19288" i="56"/>
  <c r="N19289" i="56"/>
  <c r="N19290" i="56"/>
  <c r="N19291" i="56"/>
  <c r="N19292" i="56"/>
  <c r="N19293" i="56"/>
  <c r="N19294" i="56"/>
  <c r="N19295" i="56"/>
  <c r="N19296" i="56"/>
  <c r="N19297" i="56"/>
  <c r="N19298" i="56"/>
  <c r="N19299" i="56"/>
  <c r="N19300" i="56"/>
  <c r="N19301" i="56"/>
  <c r="N19302" i="56"/>
  <c r="N19303" i="56"/>
  <c r="N19304" i="56"/>
  <c r="N19305" i="56"/>
  <c r="N19306" i="56"/>
  <c r="N19307" i="56"/>
  <c r="N19308" i="56"/>
  <c r="N19309" i="56"/>
  <c r="N19310" i="56"/>
  <c r="N19311" i="56"/>
  <c r="N19312" i="56"/>
  <c r="N19313" i="56"/>
  <c r="N19314" i="56"/>
  <c r="N19315" i="56"/>
  <c r="N19316" i="56"/>
  <c r="N19317" i="56"/>
  <c r="N19318" i="56"/>
  <c r="N19319" i="56"/>
  <c r="N19320" i="56"/>
  <c r="N19321" i="56"/>
  <c r="N19322" i="56"/>
  <c r="N19323" i="56"/>
  <c r="N19324" i="56"/>
  <c r="N19325" i="56"/>
  <c r="N19326" i="56"/>
  <c r="N19327" i="56"/>
  <c r="N19328" i="56"/>
  <c r="N19329" i="56"/>
  <c r="N19330" i="56"/>
  <c r="N19331" i="56"/>
  <c r="N19332" i="56"/>
  <c r="N19333" i="56"/>
  <c r="N19334" i="56"/>
  <c r="N19335" i="56"/>
  <c r="N19336" i="56"/>
  <c r="N19337" i="56"/>
  <c r="N19338" i="56"/>
  <c r="N19339" i="56"/>
  <c r="N19340" i="56"/>
  <c r="N19341" i="56"/>
  <c r="N19342" i="56"/>
  <c r="N19343" i="56"/>
  <c r="N19344" i="56"/>
  <c r="N19345" i="56"/>
  <c r="N19346" i="56"/>
  <c r="N19347" i="56"/>
  <c r="N19348" i="56"/>
  <c r="N19349" i="56"/>
  <c r="N19350" i="56"/>
  <c r="N19351" i="56"/>
  <c r="N19352" i="56"/>
  <c r="N19353" i="56"/>
  <c r="N19354" i="56"/>
  <c r="N19355" i="56"/>
  <c r="N19356" i="56"/>
  <c r="N19357" i="56"/>
  <c r="N19358" i="56"/>
  <c r="N19359" i="56"/>
  <c r="N19360" i="56"/>
  <c r="N19361" i="56"/>
  <c r="N19362" i="56"/>
  <c r="N19363" i="56"/>
  <c r="N19364" i="56"/>
  <c r="N19365" i="56"/>
  <c r="N19366" i="56"/>
  <c r="N19367" i="56"/>
  <c r="N19368" i="56"/>
  <c r="N19369" i="56"/>
  <c r="N19370" i="56"/>
  <c r="N19371" i="56"/>
  <c r="N19372" i="56"/>
  <c r="N19373" i="56"/>
  <c r="N19374" i="56"/>
  <c r="N19375" i="56"/>
  <c r="N19376" i="56"/>
  <c r="N19377" i="56"/>
  <c r="N19378" i="56"/>
  <c r="N19379" i="56"/>
  <c r="N19380" i="56"/>
  <c r="N19381" i="56"/>
  <c r="N19382" i="56"/>
  <c r="N19383" i="56"/>
  <c r="N19384" i="56"/>
  <c r="N19385" i="56"/>
  <c r="N19386" i="56"/>
  <c r="N19387" i="56"/>
  <c r="N19388" i="56"/>
  <c r="N19389" i="56"/>
  <c r="N19390" i="56"/>
  <c r="N19391" i="56"/>
  <c r="N19392" i="56"/>
  <c r="N19393" i="56"/>
  <c r="N19394" i="56"/>
  <c r="N19395" i="56"/>
  <c r="N19396" i="56"/>
  <c r="N19397" i="56"/>
  <c r="N19398" i="56"/>
  <c r="N19399" i="56"/>
  <c r="N19400" i="56"/>
  <c r="N19401" i="56"/>
  <c r="N19402" i="56"/>
  <c r="N19403" i="56"/>
  <c r="N19404" i="56"/>
  <c r="N19405" i="56"/>
  <c r="N19406" i="56"/>
  <c r="N19407" i="56"/>
  <c r="N19408" i="56"/>
  <c r="N19409" i="56"/>
  <c r="N19410" i="56"/>
  <c r="N19411" i="56"/>
  <c r="N19412" i="56"/>
  <c r="N19413" i="56"/>
  <c r="N19414" i="56"/>
  <c r="N19415" i="56"/>
  <c r="N19416" i="56"/>
  <c r="N19417" i="56"/>
  <c r="N19418" i="56"/>
  <c r="N19419" i="56"/>
  <c r="N19420" i="56"/>
  <c r="N19421" i="56"/>
  <c r="N19422" i="56"/>
  <c r="N19423" i="56"/>
  <c r="N19424" i="56"/>
  <c r="N19425" i="56"/>
  <c r="N19426" i="56"/>
  <c r="N19427" i="56"/>
  <c r="N19428" i="56"/>
  <c r="N19429" i="56"/>
  <c r="N19430" i="56"/>
  <c r="N19431" i="56"/>
  <c r="N19432" i="56"/>
  <c r="N19433" i="56"/>
  <c r="N19434" i="56"/>
  <c r="N19435" i="56"/>
  <c r="N19436" i="56"/>
  <c r="N19437" i="56"/>
  <c r="N19438" i="56"/>
  <c r="N19439" i="56"/>
  <c r="N19440" i="56"/>
  <c r="N19441" i="56"/>
  <c r="N19442" i="56"/>
  <c r="N19443" i="56"/>
  <c r="N19444" i="56"/>
  <c r="N19445" i="56"/>
  <c r="N19446" i="56"/>
  <c r="N19447" i="56"/>
  <c r="N19448" i="56"/>
  <c r="N19449" i="56"/>
  <c r="N19450" i="56"/>
  <c r="N19451" i="56"/>
  <c r="N19452" i="56"/>
  <c r="N19453" i="56"/>
  <c r="N19454" i="56"/>
  <c r="N19455" i="56"/>
  <c r="N19456" i="56"/>
  <c r="N19457" i="56"/>
  <c r="N19458" i="56"/>
  <c r="N19459" i="56"/>
  <c r="N19460" i="56"/>
  <c r="N19461" i="56"/>
  <c r="N19462" i="56"/>
  <c r="N19463" i="56"/>
  <c r="N19464" i="56"/>
  <c r="N19465" i="56"/>
  <c r="N19466" i="56"/>
  <c r="N19467" i="56"/>
  <c r="N19468" i="56"/>
  <c r="N19469" i="56"/>
  <c r="N19470" i="56"/>
  <c r="N19471" i="56"/>
  <c r="N19472" i="56"/>
  <c r="N19473" i="56"/>
  <c r="N19474" i="56"/>
  <c r="N19475" i="56"/>
  <c r="N19476" i="56"/>
  <c r="N19477" i="56"/>
  <c r="N19478" i="56"/>
  <c r="N19479" i="56"/>
  <c r="N19480" i="56"/>
  <c r="N19481" i="56"/>
  <c r="N19482" i="56"/>
  <c r="N19483" i="56"/>
  <c r="N19484" i="56"/>
  <c r="N19485" i="56"/>
  <c r="N19486" i="56"/>
  <c r="N19487" i="56"/>
  <c r="N19488" i="56"/>
  <c r="N19489" i="56"/>
  <c r="N19490" i="56"/>
  <c r="N19491" i="56"/>
  <c r="N19492" i="56"/>
  <c r="N19493" i="56"/>
  <c r="N19494" i="56"/>
  <c r="N19495" i="56"/>
  <c r="N19496" i="56"/>
  <c r="N19497" i="56"/>
  <c r="N19498" i="56"/>
  <c r="N19499" i="56"/>
  <c r="N19500" i="56"/>
  <c r="N19501" i="56"/>
  <c r="N19502" i="56"/>
  <c r="N19503" i="56"/>
  <c r="N19504" i="56"/>
  <c r="N19505" i="56"/>
  <c r="N19506" i="56"/>
  <c r="N19507" i="56"/>
  <c r="N19508" i="56"/>
  <c r="N19509" i="56"/>
  <c r="N19510" i="56"/>
  <c r="N19511" i="56"/>
  <c r="N19512" i="56"/>
  <c r="N19513" i="56"/>
  <c r="N19514" i="56"/>
  <c r="N19515" i="56"/>
  <c r="N19516" i="56"/>
  <c r="N19517" i="56"/>
  <c r="N19518" i="56"/>
  <c r="N19519" i="56"/>
  <c r="N19520" i="56"/>
  <c r="N19521" i="56"/>
  <c r="N19522" i="56"/>
  <c r="N19523" i="56"/>
  <c r="N19524" i="56"/>
  <c r="N19525" i="56"/>
  <c r="N19526" i="56"/>
  <c r="N19527" i="56"/>
  <c r="N19528" i="56"/>
  <c r="N19529" i="56"/>
  <c r="N19530" i="56"/>
  <c r="N19531" i="56"/>
  <c r="N19532" i="56"/>
  <c r="N19533" i="56"/>
  <c r="N19534" i="56"/>
  <c r="N19535" i="56"/>
  <c r="N19536" i="56"/>
  <c r="N19537" i="56"/>
  <c r="N19538" i="56"/>
  <c r="N19539" i="56"/>
  <c r="N19540" i="56"/>
  <c r="N19541" i="56"/>
  <c r="N19542" i="56"/>
  <c r="N19543" i="56"/>
  <c r="N19544" i="56"/>
  <c r="N19545" i="56"/>
  <c r="N19546" i="56"/>
  <c r="N19547" i="56"/>
  <c r="N19548" i="56"/>
  <c r="N19549" i="56"/>
  <c r="N19550" i="56"/>
  <c r="N19551" i="56"/>
  <c r="N19552" i="56"/>
  <c r="N19553" i="56"/>
  <c r="N19554" i="56"/>
  <c r="N19555" i="56"/>
  <c r="N19556" i="56"/>
  <c r="N19557" i="56"/>
  <c r="N19558" i="56"/>
  <c r="N19559" i="56"/>
  <c r="N19560" i="56"/>
  <c r="N19561" i="56"/>
  <c r="N19562" i="56"/>
  <c r="N19563" i="56"/>
  <c r="N19564" i="56"/>
  <c r="N19565" i="56"/>
  <c r="N19566" i="56"/>
  <c r="N19567" i="56"/>
  <c r="N19568" i="56"/>
  <c r="N19569" i="56"/>
  <c r="N19570" i="56"/>
  <c r="N19571" i="56"/>
  <c r="N19572" i="56"/>
  <c r="N19573" i="56"/>
  <c r="N19574" i="56"/>
  <c r="N19575" i="56"/>
  <c r="N19576" i="56"/>
  <c r="N19577" i="56"/>
  <c r="N19578" i="56"/>
  <c r="N19579" i="56"/>
  <c r="N19580" i="56"/>
  <c r="N19581" i="56"/>
  <c r="N19582" i="56"/>
  <c r="N19583" i="56"/>
  <c r="N19584" i="56"/>
  <c r="N19585" i="56"/>
  <c r="N19586" i="56"/>
  <c r="N19587" i="56"/>
  <c r="N19588" i="56"/>
  <c r="N19589" i="56"/>
  <c r="N19590" i="56"/>
  <c r="N19591" i="56"/>
  <c r="N19592" i="56"/>
  <c r="N19593" i="56"/>
  <c r="N19594" i="56"/>
  <c r="N19595" i="56"/>
  <c r="N19596" i="56"/>
  <c r="N19597" i="56"/>
  <c r="N19598" i="56"/>
  <c r="N19599" i="56"/>
  <c r="N19600" i="56"/>
  <c r="N19601" i="56"/>
  <c r="N19602" i="56"/>
  <c r="N19603" i="56"/>
  <c r="N19604" i="56"/>
  <c r="N19605" i="56"/>
  <c r="N19606" i="56"/>
  <c r="N19607" i="56"/>
  <c r="N19608" i="56"/>
  <c r="N19609" i="56"/>
  <c r="N19610" i="56"/>
  <c r="N19611" i="56"/>
  <c r="N19612" i="56"/>
  <c r="N19613" i="56"/>
  <c r="N19614" i="56"/>
  <c r="N19615" i="56"/>
  <c r="N19616" i="56"/>
  <c r="N19617" i="56"/>
  <c r="N19618" i="56"/>
  <c r="N19619" i="56"/>
  <c r="N19620" i="56"/>
  <c r="N19621" i="56"/>
  <c r="N19622" i="56"/>
  <c r="N19623" i="56"/>
  <c r="N19624" i="56"/>
  <c r="N19625" i="56"/>
  <c r="N19626" i="56"/>
  <c r="N19627" i="56"/>
  <c r="N19628" i="56"/>
  <c r="N19629" i="56"/>
  <c r="N19630" i="56"/>
  <c r="N19631" i="56"/>
  <c r="N19632" i="56"/>
  <c r="N19633" i="56"/>
  <c r="N19634" i="56"/>
  <c r="N19635" i="56"/>
  <c r="N19636" i="56"/>
  <c r="N19637" i="56"/>
  <c r="N19638" i="56"/>
  <c r="N19639" i="56"/>
  <c r="N19640" i="56"/>
  <c r="N19641" i="56"/>
  <c r="N19642" i="56"/>
  <c r="N19643" i="56"/>
  <c r="N19644" i="56"/>
  <c r="N19645" i="56"/>
  <c r="N19646" i="56"/>
  <c r="N19647" i="56"/>
  <c r="N19648" i="56"/>
  <c r="N19649" i="56"/>
  <c r="N19650" i="56"/>
  <c r="N19651" i="56"/>
  <c r="N19652" i="56"/>
  <c r="N19653" i="56"/>
  <c r="N19654" i="56"/>
  <c r="N19655" i="56"/>
  <c r="N19656" i="56"/>
  <c r="N19657" i="56"/>
  <c r="N19658" i="56"/>
  <c r="N19659" i="56"/>
  <c r="N19660" i="56"/>
  <c r="N19661" i="56"/>
  <c r="N19662" i="56"/>
  <c r="N19663" i="56"/>
  <c r="N19664" i="56"/>
  <c r="N19665" i="56"/>
  <c r="N19666" i="56"/>
  <c r="N19667" i="56"/>
  <c r="N19668" i="56"/>
  <c r="N19669" i="56"/>
  <c r="N19670" i="56"/>
  <c r="N19671" i="56"/>
  <c r="N19672" i="56"/>
  <c r="N19673" i="56"/>
  <c r="N19674" i="56"/>
  <c r="N19675" i="56"/>
  <c r="N19676" i="56"/>
  <c r="N19677" i="56"/>
  <c r="N19678" i="56"/>
  <c r="N19679" i="56"/>
  <c r="N19680" i="56"/>
  <c r="N19681" i="56"/>
  <c r="N19682" i="56"/>
  <c r="N19683" i="56"/>
  <c r="N19684" i="56"/>
  <c r="N19685" i="56"/>
  <c r="N19686" i="56"/>
  <c r="N19687" i="56"/>
  <c r="N19688" i="56"/>
  <c r="N19689" i="56"/>
  <c r="N19690" i="56"/>
  <c r="N19691" i="56"/>
  <c r="N19692" i="56"/>
  <c r="N19693" i="56"/>
  <c r="N19694" i="56"/>
  <c r="N19695" i="56"/>
  <c r="N19696" i="56"/>
  <c r="N19697" i="56"/>
  <c r="N19698" i="56"/>
  <c r="N19699" i="56"/>
  <c r="N19700" i="56"/>
  <c r="N19701" i="56"/>
  <c r="N19702" i="56"/>
  <c r="N19703" i="56"/>
  <c r="N19704" i="56"/>
  <c r="N19705" i="56"/>
  <c r="N19706" i="56"/>
  <c r="N19707" i="56"/>
  <c r="N19708" i="56"/>
  <c r="N19709" i="56"/>
  <c r="N19710" i="56"/>
  <c r="N19711" i="56"/>
  <c r="N19712" i="56"/>
  <c r="N19713" i="56"/>
  <c r="N19714" i="56"/>
  <c r="N19715" i="56"/>
  <c r="N19716" i="56"/>
  <c r="N19717" i="56"/>
  <c r="N19718" i="56"/>
  <c r="N19719" i="56"/>
  <c r="N19720" i="56"/>
  <c r="N19721" i="56"/>
  <c r="N19722" i="56"/>
  <c r="N19723" i="56"/>
  <c r="N19724" i="56"/>
  <c r="N19725" i="56"/>
  <c r="N19726" i="56"/>
  <c r="N19727" i="56"/>
  <c r="N19728" i="56"/>
  <c r="N19729" i="56"/>
  <c r="N19730" i="56"/>
  <c r="N19731" i="56"/>
  <c r="N19732" i="56"/>
  <c r="N19733" i="56"/>
  <c r="N19734" i="56"/>
  <c r="N19735" i="56"/>
  <c r="N19736" i="56"/>
  <c r="N19737" i="56"/>
  <c r="N19738" i="56"/>
  <c r="N19739" i="56"/>
  <c r="N19740" i="56"/>
  <c r="N19741" i="56"/>
  <c r="N19742" i="56"/>
  <c r="N19743" i="56"/>
  <c r="N19744" i="56"/>
  <c r="N19745" i="56"/>
  <c r="N19746" i="56"/>
  <c r="N19747" i="56"/>
  <c r="N19748" i="56"/>
  <c r="N19749" i="56"/>
  <c r="N19750" i="56"/>
  <c r="N19751" i="56"/>
  <c r="N19752" i="56"/>
  <c r="N19753" i="56"/>
  <c r="N19754" i="56"/>
  <c r="N19755" i="56"/>
  <c r="N19756" i="56"/>
  <c r="N19757" i="56"/>
  <c r="N19758" i="56"/>
  <c r="N19759" i="56"/>
  <c r="N19760" i="56"/>
  <c r="N19761" i="56"/>
  <c r="N19762" i="56"/>
  <c r="N19763" i="56"/>
  <c r="N19764" i="56"/>
  <c r="N19765" i="56"/>
  <c r="N19766" i="56"/>
  <c r="N19767" i="56"/>
  <c r="N19768" i="56"/>
  <c r="N19769" i="56"/>
  <c r="N19770" i="56"/>
  <c r="N19771" i="56"/>
  <c r="N19772" i="56"/>
  <c r="N19773" i="56"/>
  <c r="N19774" i="56"/>
  <c r="N19775" i="56"/>
  <c r="N19776" i="56"/>
  <c r="N19777" i="56"/>
  <c r="N19778" i="56"/>
  <c r="N19779" i="56"/>
  <c r="N19780" i="56"/>
  <c r="N19781" i="56"/>
  <c r="N19782" i="56"/>
  <c r="N19783" i="56"/>
  <c r="N19784" i="56"/>
  <c r="N19785" i="56"/>
  <c r="N19786" i="56"/>
  <c r="N19787" i="56"/>
  <c r="N19788" i="56"/>
  <c r="N19789" i="56"/>
  <c r="N19790" i="56"/>
  <c r="N19791" i="56"/>
  <c r="N19792" i="56"/>
  <c r="N19793" i="56"/>
  <c r="N19794" i="56"/>
  <c r="N19795" i="56"/>
  <c r="N19796" i="56"/>
  <c r="N19797" i="56"/>
  <c r="N19798" i="56"/>
  <c r="N19799" i="56"/>
  <c r="N19800" i="56"/>
  <c r="N19801" i="56"/>
  <c r="N19802" i="56"/>
  <c r="N19803" i="56"/>
  <c r="N19804" i="56"/>
  <c r="N19805" i="56"/>
  <c r="N19806" i="56"/>
  <c r="N19807" i="56"/>
  <c r="N19808" i="56"/>
  <c r="N19809" i="56"/>
  <c r="N19810" i="56"/>
  <c r="N19811" i="56"/>
  <c r="N19812" i="56"/>
  <c r="N19813" i="56"/>
  <c r="N19814" i="56"/>
  <c r="N19815" i="56"/>
  <c r="N19816" i="56"/>
  <c r="N19817" i="56"/>
  <c r="N19818" i="56"/>
  <c r="N19819" i="56"/>
  <c r="N19820" i="56"/>
  <c r="N19821" i="56"/>
  <c r="N19822" i="56"/>
  <c r="N19823" i="56"/>
  <c r="N19824" i="56"/>
  <c r="N19825" i="56"/>
  <c r="N19826" i="56"/>
  <c r="N19827" i="56"/>
  <c r="N19828" i="56"/>
  <c r="N19829" i="56"/>
  <c r="N19830" i="56"/>
  <c r="N19831" i="56"/>
  <c r="N19832" i="56"/>
  <c r="N19833" i="56"/>
  <c r="N19834" i="56"/>
  <c r="N19835" i="56"/>
  <c r="N19836" i="56"/>
  <c r="N19837" i="56"/>
  <c r="N19838" i="56"/>
  <c r="N19839" i="56"/>
  <c r="N19840" i="56"/>
  <c r="N19841" i="56"/>
  <c r="N19842" i="56"/>
  <c r="N19843" i="56"/>
  <c r="N19844" i="56"/>
  <c r="N19845" i="56"/>
  <c r="N19846" i="56"/>
  <c r="N19847" i="56"/>
  <c r="N19848" i="56"/>
  <c r="N19849" i="56"/>
  <c r="N19850" i="56"/>
  <c r="N19851" i="56"/>
  <c r="N19852" i="56"/>
  <c r="N19853" i="56"/>
  <c r="N19854" i="56"/>
  <c r="N19855" i="56"/>
  <c r="N19856" i="56"/>
  <c r="N19857" i="56"/>
  <c r="N19858" i="56"/>
  <c r="N19859" i="56"/>
  <c r="N19860" i="56"/>
  <c r="N19861" i="56"/>
  <c r="N19862" i="56"/>
  <c r="N19863" i="56"/>
  <c r="N19864" i="56"/>
  <c r="N19865" i="56"/>
  <c r="N19866" i="56"/>
  <c r="N19867" i="56"/>
  <c r="N19868" i="56"/>
  <c r="N19869" i="56"/>
  <c r="N19870" i="56"/>
  <c r="N19871" i="56"/>
  <c r="N19872" i="56"/>
  <c r="N19873" i="56"/>
  <c r="N19874" i="56"/>
  <c r="N19875" i="56"/>
  <c r="N19876" i="56"/>
  <c r="N19877" i="56"/>
  <c r="N19878" i="56"/>
  <c r="N19879" i="56"/>
  <c r="N19880" i="56"/>
  <c r="N19881" i="56"/>
  <c r="N19882" i="56"/>
  <c r="N19883" i="56"/>
  <c r="N19884" i="56"/>
  <c r="N19885" i="56"/>
  <c r="N19886" i="56"/>
  <c r="N19887" i="56"/>
  <c r="N19888" i="56"/>
  <c r="N19889" i="56"/>
  <c r="N19890" i="56"/>
  <c r="N19891" i="56"/>
  <c r="N19892" i="56"/>
  <c r="N19893" i="56"/>
  <c r="N19894" i="56"/>
  <c r="N19895" i="56"/>
  <c r="N19896" i="56"/>
  <c r="N19897" i="56"/>
  <c r="N19898" i="56"/>
  <c r="N19899" i="56"/>
  <c r="N19900" i="56"/>
  <c r="N19901" i="56"/>
  <c r="N19902" i="56"/>
  <c r="N19903" i="56"/>
  <c r="N19904" i="56"/>
  <c r="N19905" i="56"/>
  <c r="N19906" i="56"/>
  <c r="N19907" i="56"/>
  <c r="N19908" i="56"/>
  <c r="N19909" i="56"/>
  <c r="N19910" i="56"/>
  <c r="N19911" i="56"/>
  <c r="N19912" i="56"/>
  <c r="N19913" i="56"/>
  <c r="N19914" i="56"/>
  <c r="N19915" i="56"/>
  <c r="N19916" i="56"/>
  <c r="N19917" i="56"/>
  <c r="N19918" i="56"/>
  <c r="N19919" i="56"/>
  <c r="N19920" i="56"/>
  <c r="N19921" i="56"/>
  <c r="N19922" i="56"/>
  <c r="N19923" i="56"/>
  <c r="N19924" i="56"/>
  <c r="N19925" i="56"/>
  <c r="N19926" i="56"/>
  <c r="N19927" i="56"/>
  <c r="N19928" i="56"/>
  <c r="N19929" i="56"/>
  <c r="N19930" i="56"/>
  <c r="N19931" i="56"/>
  <c r="N19932" i="56"/>
  <c r="N19933" i="56"/>
  <c r="N19934" i="56"/>
  <c r="N19935" i="56"/>
  <c r="N19936" i="56"/>
  <c r="N19937" i="56"/>
  <c r="N19938" i="56"/>
  <c r="N19939" i="56"/>
  <c r="N19940" i="56"/>
  <c r="N19941" i="56"/>
  <c r="N19942" i="56"/>
  <c r="N19943" i="56"/>
  <c r="N19944" i="56"/>
  <c r="N19945" i="56"/>
  <c r="N19946" i="56"/>
  <c r="N19947" i="56"/>
  <c r="N19948" i="56"/>
  <c r="N19949" i="56"/>
  <c r="N19950" i="56"/>
  <c r="N19951" i="56"/>
  <c r="N19952" i="56"/>
  <c r="N19953" i="56"/>
  <c r="N19954" i="56"/>
  <c r="N19955" i="56"/>
  <c r="N19956" i="56"/>
  <c r="N19957" i="56"/>
  <c r="N19958" i="56"/>
  <c r="N19959" i="56"/>
  <c r="N19960" i="56"/>
  <c r="N19961" i="56"/>
  <c r="N19962" i="56"/>
  <c r="N19963" i="56"/>
  <c r="N19964" i="56"/>
  <c r="N19965" i="56"/>
  <c r="N19966" i="56"/>
  <c r="N19967" i="56"/>
  <c r="N19968" i="56"/>
  <c r="N19969" i="56"/>
  <c r="N19970" i="56"/>
  <c r="N19971" i="56"/>
  <c r="N19972" i="56"/>
  <c r="N19973" i="56"/>
  <c r="N19974" i="56"/>
  <c r="N19975" i="56"/>
  <c r="N19976" i="56"/>
  <c r="N19977" i="56"/>
  <c r="N19978" i="56"/>
  <c r="N19979" i="56"/>
  <c r="N19980" i="56"/>
  <c r="N19981" i="56"/>
  <c r="N19982" i="56"/>
  <c r="N19983" i="56"/>
  <c r="N19984" i="56"/>
  <c r="N19985" i="56"/>
  <c r="N19986" i="56"/>
  <c r="N19987" i="56"/>
  <c r="N19988" i="56"/>
  <c r="N19989" i="56"/>
  <c r="N19990" i="56"/>
  <c r="N19991" i="56"/>
  <c r="N19992" i="56"/>
  <c r="N19993" i="56"/>
  <c r="N19994" i="56"/>
  <c r="N19995" i="56"/>
  <c r="N19996" i="56"/>
  <c r="N19997" i="56"/>
  <c r="N19998" i="56"/>
  <c r="N19999" i="56"/>
  <c r="N20000" i="56"/>
  <c r="N20001" i="56"/>
  <c r="N20002" i="56"/>
  <c r="N20003" i="56"/>
  <c r="N20004" i="56"/>
  <c r="N20005" i="56"/>
  <c r="N20006" i="56"/>
  <c r="N20007" i="56"/>
  <c r="N20008" i="56"/>
  <c r="N20009" i="56"/>
  <c r="N20010" i="56"/>
  <c r="N20011" i="56"/>
  <c r="N20012" i="56"/>
  <c r="N20013" i="56"/>
  <c r="N20014" i="56"/>
  <c r="N20015" i="56"/>
  <c r="N20016" i="56"/>
  <c r="N20017" i="56"/>
  <c r="N20018" i="56"/>
  <c r="N20019" i="56"/>
  <c r="N20020" i="56"/>
  <c r="N20021" i="56"/>
  <c r="N20022" i="56"/>
  <c r="N20023" i="56"/>
  <c r="N20024" i="56"/>
  <c r="N20025" i="56"/>
  <c r="N20026" i="56"/>
  <c r="N20027" i="56"/>
  <c r="N20028" i="56"/>
  <c r="N20029" i="56"/>
  <c r="N20030" i="56"/>
  <c r="N20031" i="56"/>
  <c r="N20032" i="56"/>
  <c r="N20033" i="56"/>
  <c r="N20034" i="56"/>
  <c r="N20035" i="56"/>
  <c r="N20036" i="56"/>
  <c r="N20037" i="56"/>
  <c r="N20038" i="56"/>
  <c r="N20039" i="56"/>
  <c r="N20040" i="56"/>
  <c r="N20041" i="56"/>
  <c r="N20042" i="56"/>
  <c r="N20043" i="56"/>
  <c r="N20044" i="56"/>
  <c r="N20045" i="56"/>
  <c r="N20046" i="56"/>
  <c r="N20047" i="56"/>
  <c r="N20048" i="56"/>
  <c r="N20049" i="56"/>
  <c r="N20050" i="56"/>
  <c r="N20051" i="56"/>
  <c r="N20052" i="56"/>
  <c r="N20053" i="56"/>
  <c r="N20054" i="56"/>
  <c r="N20055" i="56"/>
  <c r="N20056" i="56"/>
  <c r="N20057" i="56"/>
  <c r="N20058" i="56"/>
  <c r="N20059" i="56"/>
  <c r="N20060" i="56"/>
  <c r="N20061" i="56"/>
  <c r="N20062" i="56"/>
  <c r="N20063" i="56"/>
  <c r="N20064" i="56"/>
  <c r="N20065" i="56"/>
  <c r="N20066" i="56"/>
  <c r="N20067" i="56"/>
  <c r="N20068" i="56"/>
  <c r="N20069" i="56"/>
  <c r="N20070" i="56"/>
  <c r="N20071" i="56"/>
  <c r="N20072" i="56"/>
  <c r="N20073" i="56"/>
  <c r="N20074" i="56"/>
  <c r="N20075" i="56"/>
  <c r="N20076" i="56"/>
  <c r="N20077" i="56"/>
  <c r="N20078" i="56"/>
  <c r="N20079" i="56"/>
  <c r="N20080" i="56"/>
  <c r="N20081" i="56"/>
  <c r="N20082" i="56"/>
  <c r="N20083" i="56"/>
  <c r="N20084" i="56"/>
  <c r="N20085" i="56"/>
  <c r="N20086" i="56"/>
  <c r="N20087" i="56"/>
  <c r="N20088" i="56"/>
  <c r="N20089" i="56"/>
  <c r="N20090" i="56"/>
  <c r="N20091" i="56"/>
  <c r="N20092" i="56"/>
  <c r="N20093" i="56"/>
  <c r="N20094" i="56"/>
  <c r="N20095" i="56"/>
  <c r="N20096" i="56"/>
  <c r="N20097" i="56"/>
  <c r="N20098" i="56"/>
  <c r="N20099" i="56"/>
  <c r="N20100" i="56"/>
  <c r="N20101" i="56"/>
  <c r="N20102" i="56"/>
  <c r="N20103" i="56"/>
  <c r="N20104" i="56"/>
  <c r="N20105" i="56"/>
  <c r="N20106" i="56"/>
  <c r="N20107" i="56"/>
  <c r="N20108" i="56"/>
  <c r="N20109" i="56"/>
  <c r="N20110" i="56"/>
  <c r="N20111" i="56"/>
  <c r="N20112" i="56"/>
  <c r="N20113" i="56"/>
  <c r="N20114" i="56"/>
  <c r="N20115" i="56"/>
  <c r="N20116" i="56"/>
  <c r="N20117" i="56"/>
  <c r="N20118" i="56"/>
  <c r="N20119" i="56"/>
  <c r="N20120" i="56"/>
  <c r="N20121" i="56"/>
  <c r="N20122" i="56"/>
  <c r="N20123" i="56"/>
  <c r="N20124" i="56"/>
  <c r="N20125" i="56"/>
  <c r="N20126" i="56"/>
  <c r="N20127" i="56"/>
  <c r="N20128" i="56"/>
  <c r="N20129" i="56"/>
  <c r="N20130" i="56"/>
  <c r="N20131" i="56"/>
  <c r="N20132" i="56"/>
  <c r="N20133" i="56"/>
  <c r="N20134" i="56"/>
  <c r="N20135" i="56"/>
  <c r="N20136" i="56"/>
  <c r="N20137" i="56"/>
  <c r="N20138" i="56"/>
  <c r="N20139" i="56"/>
  <c r="N20140" i="56"/>
  <c r="N20141" i="56"/>
  <c r="N20142" i="56"/>
  <c r="N20143" i="56"/>
  <c r="N20144" i="56"/>
  <c r="N20145" i="56"/>
  <c r="N20146" i="56"/>
  <c r="N20147" i="56"/>
  <c r="N20148" i="56"/>
  <c r="N20149" i="56"/>
  <c r="N20150" i="56"/>
  <c r="N20151" i="56"/>
  <c r="N20152" i="56"/>
  <c r="N20153" i="56"/>
  <c r="N20154" i="56"/>
  <c r="N20155" i="56"/>
  <c r="N20156" i="56"/>
  <c r="N20157" i="56"/>
  <c r="N20158" i="56"/>
  <c r="N20159" i="56"/>
  <c r="N20160" i="56"/>
  <c r="N20161" i="56"/>
  <c r="N20162" i="56"/>
  <c r="N20163" i="56"/>
  <c r="N20164" i="56"/>
  <c r="N20165" i="56"/>
  <c r="N20166" i="56"/>
  <c r="N20167" i="56"/>
  <c r="N20168" i="56"/>
  <c r="N20169" i="56"/>
  <c r="N20170" i="56"/>
  <c r="N20171" i="56"/>
  <c r="N20172" i="56"/>
  <c r="N20173" i="56"/>
  <c r="N20174" i="56"/>
  <c r="N20175" i="56"/>
  <c r="N20176" i="56"/>
  <c r="N20177" i="56"/>
  <c r="N20178" i="56"/>
  <c r="N20179" i="56"/>
  <c r="N20180" i="56"/>
  <c r="N20181" i="56"/>
  <c r="N20182" i="56"/>
  <c r="N20183" i="56"/>
  <c r="N20184" i="56"/>
  <c r="N20185" i="56"/>
  <c r="N20186" i="56"/>
  <c r="N20187" i="56"/>
  <c r="N20188" i="56"/>
  <c r="N20189" i="56"/>
  <c r="N20190" i="56"/>
  <c r="N20191" i="56"/>
  <c r="N20192" i="56"/>
  <c r="N20193" i="56"/>
  <c r="N20194" i="56"/>
  <c r="N20195" i="56"/>
  <c r="N20196" i="56"/>
  <c r="N20197" i="56"/>
  <c r="N20198" i="56"/>
  <c r="N20199" i="56"/>
  <c r="N20200" i="56"/>
  <c r="N20201" i="56"/>
  <c r="N20202" i="56"/>
  <c r="N20203" i="56"/>
  <c r="N20204" i="56"/>
  <c r="N20205" i="56"/>
  <c r="N20206" i="56"/>
  <c r="N20207" i="56"/>
  <c r="N20208" i="56"/>
  <c r="N20209" i="56"/>
  <c r="N20210" i="56"/>
  <c r="N20211" i="56"/>
  <c r="N20212" i="56"/>
  <c r="N20213" i="56"/>
  <c r="N20214" i="56"/>
  <c r="N20215" i="56"/>
  <c r="N20216" i="56"/>
  <c r="N20217" i="56"/>
  <c r="N20218" i="56"/>
  <c r="N20219" i="56"/>
  <c r="N20220" i="56"/>
  <c r="N20221" i="56"/>
  <c r="N20222" i="56"/>
  <c r="N20223" i="56"/>
  <c r="N20224" i="56"/>
  <c r="N20225" i="56"/>
  <c r="N20226" i="56"/>
  <c r="N20227" i="56"/>
  <c r="N20228" i="56"/>
  <c r="N20229" i="56"/>
  <c r="N20230" i="56"/>
  <c r="N20231" i="56"/>
  <c r="N20232" i="56"/>
  <c r="N20233" i="56"/>
  <c r="N20234" i="56"/>
  <c r="N20235" i="56"/>
  <c r="N20236" i="56"/>
  <c r="N20237" i="56"/>
  <c r="N20238" i="56"/>
  <c r="N20239" i="56"/>
  <c r="N20240" i="56"/>
  <c r="N20241" i="56"/>
  <c r="N20242" i="56"/>
  <c r="N20243" i="56"/>
  <c r="N20244" i="56"/>
  <c r="N20245" i="56"/>
  <c r="N20246" i="56"/>
  <c r="N20247" i="56"/>
  <c r="N20248" i="56"/>
  <c r="N20249" i="56"/>
  <c r="N20250" i="56"/>
  <c r="N20251" i="56"/>
  <c r="N20252" i="56"/>
  <c r="N20253" i="56"/>
  <c r="N20254" i="56"/>
  <c r="N20255" i="56"/>
  <c r="N20256" i="56"/>
  <c r="N20257" i="56"/>
  <c r="N20258" i="56"/>
  <c r="N20259" i="56"/>
  <c r="N20260" i="56"/>
  <c r="N20261" i="56"/>
  <c r="N20262" i="56"/>
  <c r="N20263" i="56"/>
  <c r="N20264" i="56"/>
  <c r="N20265" i="56"/>
  <c r="N20266" i="56"/>
  <c r="N20267" i="56"/>
  <c r="N20268" i="56"/>
  <c r="N20269" i="56"/>
  <c r="N20270" i="56"/>
  <c r="N20271" i="56"/>
  <c r="N20272" i="56"/>
  <c r="N20273" i="56"/>
  <c r="N20274" i="56"/>
  <c r="N20275" i="56"/>
  <c r="N20276" i="56"/>
  <c r="N20277" i="56"/>
  <c r="N20278" i="56"/>
  <c r="N20279" i="56"/>
  <c r="N20280" i="56"/>
  <c r="N20281" i="56"/>
  <c r="N20282" i="56"/>
  <c r="N20283" i="56"/>
  <c r="N20284" i="56"/>
  <c r="N20285" i="56"/>
  <c r="N20286" i="56"/>
  <c r="N20287" i="56"/>
  <c r="N20288" i="56"/>
  <c r="N20289" i="56"/>
  <c r="N20290" i="56"/>
  <c r="N20291" i="56"/>
  <c r="N20292" i="56"/>
  <c r="N20293" i="56"/>
  <c r="N20294" i="56"/>
  <c r="N20295" i="56"/>
  <c r="N20296" i="56"/>
  <c r="N20297" i="56"/>
  <c r="N20298" i="56"/>
  <c r="N20299" i="56"/>
  <c r="N20300" i="56"/>
  <c r="N20301" i="56"/>
  <c r="N20302" i="56"/>
  <c r="N20303" i="56"/>
  <c r="N20304" i="56"/>
  <c r="N20305" i="56"/>
  <c r="N20306" i="56"/>
  <c r="N20307" i="56"/>
  <c r="N20308" i="56"/>
  <c r="N20309" i="56"/>
  <c r="N20310" i="56"/>
  <c r="N20311" i="56"/>
  <c r="N20312" i="56"/>
  <c r="N20313" i="56"/>
  <c r="N20314" i="56"/>
  <c r="N20315" i="56"/>
  <c r="N20316" i="56"/>
  <c r="N20317" i="56"/>
  <c r="N20318" i="56"/>
  <c r="N20319" i="56"/>
  <c r="N20320" i="56"/>
  <c r="N20321" i="56"/>
  <c r="N20322" i="56"/>
  <c r="N20323" i="56"/>
  <c r="N20324" i="56"/>
  <c r="N20325" i="56"/>
  <c r="N20326" i="56"/>
  <c r="N20327" i="56"/>
  <c r="N20328" i="56"/>
  <c r="N20329" i="56"/>
  <c r="N20330" i="56"/>
  <c r="N20331" i="56"/>
  <c r="N20332" i="56"/>
  <c r="N20333" i="56"/>
  <c r="N20334" i="56"/>
  <c r="N20335" i="56"/>
  <c r="N20336" i="56"/>
  <c r="N20337" i="56"/>
  <c r="N20338" i="56"/>
  <c r="N20339" i="56"/>
  <c r="N20340" i="56"/>
  <c r="N20341" i="56"/>
  <c r="N20342" i="56"/>
  <c r="N20343" i="56"/>
  <c r="N20344" i="56"/>
  <c r="N20345" i="56"/>
  <c r="N20346" i="56"/>
  <c r="N20347" i="56"/>
  <c r="N20348" i="56"/>
  <c r="N20349" i="56"/>
  <c r="N20350" i="56"/>
  <c r="N20351" i="56"/>
  <c r="N20352" i="56"/>
  <c r="N20353" i="56"/>
  <c r="N20354" i="56"/>
  <c r="N20355" i="56"/>
  <c r="N20356" i="56"/>
  <c r="N20357" i="56"/>
  <c r="N20358" i="56"/>
  <c r="N20359" i="56"/>
  <c r="N20360" i="56"/>
  <c r="N20361" i="56"/>
  <c r="N20362" i="56"/>
  <c r="N20363" i="56"/>
  <c r="N20364" i="56"/>
  <c r="N20365" i="56"/>
  <c r="N20366" i="56"/>
  <c r="N20367" i="56"/>
  <c r="N20368" i="56"/>
  <c r="N20369" i="56"/>
  <c r="N20370" i="56"/>
  <c r="N20371" i="56"/>
  <c r="N20372" i="56"/>
  <c r="N20373" i="56"/>
  <c r="N20374" i="56"/>
  <c r="N20375" i="56"/>
  <c r="N20376" i="56"/>
  <c r="N20377" i="56"/>
  <c r="N20378" i="56"/>
  <c r="N20379" i="56"/>
  <c r="N20380" i="56"/>
  <c r="N20381" i="56"/>
  <c r="N20382" i="56"/>
  <c r="N20383" i="56"/>
  <c r="N20384" i="56"/>
  <c r="N20385" i="56"/>
  <c r="N20386" i="56"/>
  <c r="N20387" i="56"/>
  <c r="N20388" i="56"/>
  <c r="N20389" i="56"/>
  <c r="N20390" i="56"/>
  <c r="N20391" i="56"/>
  <c r="N20392" i="56"/>
  <c r="N20393" i="56"/>
  <c r="N20394" i="56"/>
  <c r="N20395" i="56"/>
  <c r="N20396" i="56"/>
  <c r="N20397" i="56"/>
  <c r="N20398" i="56"/>
  <c r="N20399" i="56"/>
  <c r="N20400" i="56"/>
  <c r="N20401" i="56"/>
  <c r="N20402" i="56"/>
  <c r="N20403" i="56"/>
  <c r="N20404" i="56"/>
  <c r="N20405" i="56"/>
  <c r="N20406" i="56"/>
  <c r="N20407" i="56"/>
  <c r="N20408" i="56"/>
  <c r="N20409" i="56"/>
  <c r="N20410" i="56"/>
  <c r="N20411" i="56"/>
  <c r="N20412" i="56"/>
  <c r="N20413" i="56"/>
  <c r="N20414" i="56"/>
  <c r="N20415" i="56"/>
  <c r="N20416" i="56"/>
  <c r="N20417" i="56"/>
  <c r="N20418" i="56"/>
  <c r="N20419" i="56"/>
  <c r="N20420" i="56"/>
  <c r="N20421" i="56"/>
  <c r="N20422" i="56"/>
  <c r="N20423" i="56"/>
  <c r="N20424" i="56"/>
  <c r="N20425" i="56"/>
  <c r="N20426" i="56"/>
  <c r="N20427" i="56"/>
  <c r="N20428" i="56"/>
  <c r="N20429" i="56"/>
  <c r="N20430" i="56"/>
  <c r="N20431" i="56"/>
  <c r="N20432" i="56"/>
  <c r="N20433" i="56"/>
  <c r="N20434" i="56"/>
  <c r="N20435" i="56"/>
  <c r="N20436" i="56"/>
  <c r="N20437" i="56"/>
  <c r="N20438" i="56"/>
  <c r="N20439" i="56"/>
  <c r="N20440" i="56"/>
  <c r="N20441" i="56"/>
  <c r="N20442" i="56"/>
  <c r="N20443" i="56"/>
  <c r="N20444" i="56"/>
  <c r="N20445" i="56"/>
  <c r="N20446" i="56"/>
  <c r="N20447" i="56"/>
  <c r="N20448" i="56"/>
  <c r="N20449" i="56"/>
  <c r="N20450" i="56"/>
  <c r="N20451" i="56"/>
  <c r="N20452" i="56"/>
  <c r="N20453" i="56"/>
  <c r="N20454" i="56"/>
  <c r="N20455" i="56"/>
  <c r="N20456" i="56"/>
  <c r="N20457" i="56"/>
  <c r="N20458" i="56"/>
  <c r="N20459" i="56"/>
  <c r="N20460" i="56"/>
  <c r="N20461" i="56"/>
  <c r="N20462" i="56"/>
  <c r="N20463" i="56"/>
  <c r="N20464" i="56"/>
  <c r="N20465" i="56"/>
  <c r="N20466" i="56"/>
  <c r="N20467" i="56"/>
  <c r="N20468" i="56"/>
  <c r="N20469" i="56"/>
  <c r="N20470" i="56"/>
  <c r="N20471" i="56"/>
  <c r="N20472" i="56"/>
  <c r="N20473" i="56"/>
  <c r="N20474" i="56"/>
  <c r="N20475" i="56"/>
  <c r="N20476" i="56"/>
  <c r="N20477" i="56"/>
  <c r="N20478" i="56"/>
  <c r="N20479" i="56"/>
  <c r="N20480" i="56"/>
  <c r="N20481" i="56"/>
  <c r="N20482" i="56"/>
  <c r="N20483" i="56"/>
  <c r="N20484" i="56"/>
  <c r="N20485" i="56"/>
  <c r="N20486" i="56"/>
  <c r="N20487" i="56"/>
  <c r="N20488" i="56"/>
  <c r="N20489" i="56"/>
  <c r="N20490" i="56"/>
  <c r="N20491" i="56"/>
  <c r="N20492" i="56"/>
  <c r="N20493" i="56"/>
  <c r="N20494" i="56"/>
  <c r="N20495" i="56"/>
  <c r="N20496" i="56"/>
  <c r="N20497" i="56"/>
  <c r="N20498" i="56"/>
  <c r="N20499" i="56"/>
  <c r="N20500" i="56"/>
  <c r="N20501" i="56"/>
  <c r="N20502" i="56"/>
  <c r="N20503" i="56"/>
  <c r="N20504" i="56"/>
  <c r="N20505" i="56"/>
  <c r="N20506" i="56"/>
  <c r="N20507" i="56"/>
  <c r="N20508" i="56"/>
  <c r="N20509" i="56"/>
  <c r="N20510" i="56"/>
  <c r="N20511" i="56"/>
  <c r="N20512" i="56"/>
  <c r="N20513" i="56"/>
  <c r="N20514" i="56"/>
  <c r="N20515" i="56"/>
  <c r="N20516" i="56"/>
  <c r="N20517" i="56"/>
  <c r="N20518" i="56"/>
  <c r="N20519" i="56"/>
  <c r="N20520" i="56"/>
  <c r="N20521" i="56"/>
  <c r="N20522" i="56"/>
  <c r="N20523" i="56"/>
  <c r="N20524" i="56"/>
  <c r="N20525" i="56"/>
  <c r="N20526" i="56"/>
  <c r="N20527" i="56"/>
  <c r="N20528" i="56"/>
  <c r="N20529" i="56"/>
  <c r="N20530" i="56"/>
  <c r="N20531" i="56"/>
  <c r="N20532" i="56"/>
  <c r="N20533" i="56"/>
  <c r="N20534" i="56"/>
  <c r="N20535" i="56"/>
  <c r="N20536" i="56"/>
  <c r="N20537" i="56"/>
  <c r="N20538" i="56"/>
  <c r="N20539" i="56"/>
  <c r="N20540" i="56"/>
  <c r="N20541" i="56"/>
  <c r="N20542" i="56"/>
  <c r="N20543" i="56"/>
  <c r="N20544" i="56"/>
  <c r="N20545" i="56"/>
  <c r="N20546" i="56"/>
  <c r="N20547" i="56"/>
  <c r="N20548" i="56"/>
  <c r="N20549" i="56"/>
  <c r="N20550" i="56"/>
  <c r="N20551" i="56"/>
  <c r="N20552" i="56"/>
  <c r="N20553" i="56"/>
  <c r="N20554" i="56"/>
  <c r="N20555" i="56"/>
  <c r="N20556" i="56"/>
  <c r="N20557" i="56"/>
  <c r="N20558" i="56"/>
  <c r="N20559" i="56"/>
  <c r="N20560" i="56"/>
  <c r="N20561" i="56"/>
  <c r="N20562" i="56"/>
  <c r="N20563" i="56"/>
  <c r="N20564" i="56"/>
  <c r="N20565" i="56"/>
  <c r="N20566" i="56"/>
  <c r="N20567" i="56"/>
  <c r="N20568" i="56"/>
  <c r="N20569" i="56"/>
  <c r="N20570" i="56"/>
  <c r="N20571" i="56"/>
  <c r="N20572" i="56"/>
  <c r="N20573" i="56"/>
  <c r="N20574" i="56"/>
  <c r="N20575" i="56"/>
  <c r="N20576" i="56"/>
  <c r="N20577" i="56"/>
  <c r="N20578" i="56"/>
  <c r="N20579" i="56"/>
  <c r="N20580" i="56"/>
  <c r="N20581" i="56"/>
  <c r="N20582" i="56"/>
  <c r="N20583" i="56"/>
  <c r="N20584" i="56"/>
  <c r="N20585" i="56"/>
  <c r="N20586" i="56"/>
  <c r="N20587" i="56"/>
  <c r="N20588" i="56"/>
  <c r="N20589" i="56"/>
  <c r="N20590" i="56"/>
  <c r="N20591" i="56"/>
  <c r="N20592" i="56"/>
  <c r="N20593" i="56"/>
  <c r="N20594" i="56"/>
  <c r="N20595" i="56"/>
  <c r="N20596" i="56"/>
  <c r="N20597" i="56"/>
  <c r="N20598" i="56"/>
  <c r="N20599" i="56"/>
  <c r="N20600" i="56"/>
  <c r="N20601" i="56"/>
  <c r="N20602" i="56"/>
  <c r="N20603" i="56"/>
  <c r="N20604" i="56"/>
  <c r="N20605" i="56"/>
  <c r="N20606" i="56"/>
  <c r="N20607" i="56"/>
  <c r="N20608" i="56"/>
  <c r="N20609" i="56"/>
  <c r="N20610" i="56"/>
  <c r="N20611" i="56"/>
  <c r="N20612" i="56"/>
  <c r="N20613" i="56"/>
  <c r="N20614" i="56"/>
  <c r="N20615" i="56"/>
  <c r="N20616" i="56"/>
  <c r="N20617" i="56"/>
  <c r="N20618" i="56"/>
  <c r="N20619" i="56"/>
  <c r="N20620" i="56"/>
  <c r="N20621" i="56"/>
  <c r="N20622" i="56"/>
  <c r="N20623" i="56"/>
  <c r="N20624" i="56"/>
  <c r="N20625" i="56"/>
  <c r="N20626" i="56"/>
  <c r="N20627" i="56"/>
  <c r="N20628" i="56"/>
  <c r="N20629" i="56"/>
  <c r="N20630" i="56"/>
  <c r="N20631" i="56"/>
  <c r="N20632" i="56"/>
  <c r="N20633" i="56"/>
  <c r="N20634" i="56"/>
  <c r="N20635" i="56"/>
  <c r="N20636" i="56"/>
  <c r="N20637" i="56"/>
  <c r="N20638" i="56"/>
  <c r="N20639" i="56"/>
  <c r="N20640" i="56"/>
  <c r="N20641" i="56"/>
  <c r="N20642" i="56"/>
  <c r="N20643" i="56"/>
  <c r="N20644" i="56"/>
  <c r="N20645" i="56"/>
  <c r="N20646" i="56"/>
  <c r="N20647" i="56"/>
  <c r="N20648" i="56"/>
  <c r="N20649" i="56"/>
  <c r="N20650" i="56"/>
  <c r="N20651" i="56"/>
  <c r="N20652" i="56"/>
  <c r="N20653" i="56"/>
  <c r="N20654" i="56"/>
  <c r="N20655" i="56"/>
  <c r="N20656" i="56"/>
  <c r="N20657" i="56"/>
  <c r="N20658" i="56"/>
  <c r="N20659" i="56"/>
  <c r="N20660" i="56"/>
  <c r="N20661" i="56"/>
  <c r="N20662" i="56"/>
  <c r="N20663" i="56"/>
  <c r="N20664" i="56"/>
  <c r="N20665" i="56"/>
  <c r="N20666" i="56"/>
  <c r="N20667" i="56"/>
  <c r="N20668" i="56"/>
  <c r="N20669" i="56"/>
  <c r="N20670" i="56"/>
  <c r="N20671" i="56"/>
  <c r="N20672" i="56"/>
  <c r="N20673" i="56"/>
  <c r="N20674" i="56"/>
  <c r="N20675" i="56"/>
  <c r="N20676" i="56"/>
  <c r="N20677" i="56"/>
  <c r="N20678" i="56"/>
  <c r="N20679" i="56"/>
  <c r="N20680" i="56"/>
  <c r="N20681" i="56"/>
  <c r="N20682" i="56"/>
  <c r="N20683" i="56"/>
  <c r="N20684" i="56"/>
  <c r="N20685" i="56"/>
  <c r="N20686" i="56"/>
  <c r="N20687" i="56"/>
  <c r="N20688" i="56"/>
  <c r="N20689" i="56"/>
  <c r="N20690" i="56"/>
  <c r="N20691" i="56"/>
  <c r="N20692" i="56"/>
  <c r="N20693" i="56"/>
  <c r="N20694" i="56"/>
  <c r="N20695" i="56"/>
  <c r="N20696" i="56"/>
  <c r="N20697" i="56"/>
  <c r="N20698" i="56"/>
  <c r="N20699" i="56"/>
  <c r="N20700" i="56"/>
  <c r="N20701" i="56"/>
  <c r="N20702" i="56"/>
  <c r="N20703" i="56"/>
  <c r="N20704" i="56"/>
  <c r="N20705" i="56"/>
  <c r="N20706" i="56"/>
  <c r="N20707" i="56"/>
  <c r="N20708" i="56"/>
  <c r="N20709" i="56"/>
  <c r="N20710" i="56"/>
  <c r="N20711" i="56"/>
  <c r="N20712" i="56"/>
  <c r="N20713" i="56"/>
  <c r="N20714" i="56"/>
  <c r="N20715" i="56"/>
  <c r="N20716" i="56"/>
  <c r="N20717" i="56"/>
  <c r="N20718" i="56"/>
  <c r="N20719" i="56"/>
  <c r="N20720" i="56"/>
  <c r="N20721" i="56"/>
  <c r="N20722" i="56"/>
  <c r="N20723" i="56"/>
  <c r="N20724" i="56"/>
  <c r="N20725" i="56"/>
  <c r="N20726" i="56"/>
  <c r="N20727" i="56"/>
  <c r="N20728" i="56"/>
  <c r="N20729" i="56"/>
  <c r="N20730" i="56"/>
  <c r="N20731" i="56"/>
  <c r="N20732" i="56"/>
  <c r="N20733" i="56"/>
  <c r="N20734" i="56"/>
  <c r="N20735" i="56"/>
  <c r="N20736" i="56"/>
  <c r="N20737" i="56"/>
  <c r="N20738" i="56"/>
  <c r="N20739" i="56"/>
  <c r="N20740" i="56"/>
  <c r="N20741" i="56"/>
  <c r="N20742" i="56"/>
  <c r="N20743" i="56"/>
  <c r="N20744" i="56"/>
  <c r="N20745" i="56"/>
  <c r="N20746" i="56"/>
  <c r="N20747" i="56"/>
  <c r="N20748" i="56"/>
  <c r="N20749" i="56"/>
  <c r="N20750" i="56"/>
  <c r="N20751" i="56"/>
  <c r="N20752" i="56"/>
  <c r="N20753" i="56"/>
  <c r="N20754" i="56"/>
  <c r="N20755" i="56"/>
  <c r="N20756" i="56"/>
  <c r="N20757" i="56"/>
  <c r="N20758" i="56"/>
  <c r="N20759" i="56"/>
  <c r="N20760" i="56"/>
  <c r="N20761" i="56"/>
  <c r="N20762" i="56"/>
  <c r="N20763" i="56"/>
  <c r="N20764" i="56"/>
  <c r="N20765" i="56"/>
  <c r="N20766" i="56"/>
  <c r="N20767" i="56"/>
  <c r="N20768" i="56"/>
  <c r="N20769" i="56"/>
  <c r="N20770" i="56"/>
  <c r="N20771" i="56"/>
  <c r="N20772" i="56"/>
  <c r="N20773" i="56"/>
  <c r="N20774" i="56"/>
  <c r="N20775" i="56"/>
  <c r="N20776" i="56"/>
  <c r="N20777" i="56"/>
  <c r="N20778" i="56"/>
  <c r="N20779" i="56"/>
  <c r="N20780" i="56"/>
  <c r="N20781" i="56"/>
  <c r="N20782" i="56"/>
  <c r="N20783" i="56"/>
  <c r="N20784" i="56"/>
  <c r="N20785" i="56"/>
  <c r="N20786" i="56"/>
  <c r="N20787" i="56"/>
  <c r="N20788" i="56"/>
  <c r="N20789" i="56"/>
  <c r="N20790" i="56"/>
  <c r="N20791" i="56"/>
  <c r="N20792" i="56"/>
  <c r="N20793" i="56"/>
  <c r="N20794" i="56"/>
  <c r="N20795" i="56"/>
  <c r="N20796" i="56"/>
  <c r="N20797" i="56"/>
  <c r="N20798" i="56"/>
  <c r="N20799" i="56"/>
  <c r="N20800" i="56"/>
  <c r="N20801" i="56"/>
  <c r="N20802" i="56"/>
  <c r="N20803" i="56"/>
  <c r="N20804" i="56"/>
  <c r="N20805" i="56"/>
  <c r="N20806" i="56"/>
  <c r="N20807" i="56"/>
  <c r="N20808" i="56"/>
  <c r="N20809" i="56"/>
  <c r="N20810" i="56"/>
  <c r="N20811" i="56"/>
  <c r="N20812" i="56"/>
  <c r="N20813" i="56"/>
  <c r="N20814" i="56"/>
  <c r="N20815" i="56"/>
  <c r="N20816" i="56"/>
  <c r="N20817" i="56"/>
  <c r="N20818" i="56"/>
  <c r="N20819" i="56"/>
  <c r="N20820" i="56"/>
  <c r="N20821" i="56"/>
  <c r="N20822" i="56"/>
  <c r="N20823" i="56"/>
  <c r="N20824" i="56"/>
  <c r="N20825" i="56"/>
  <c r="N20826" i="56"/>
  <c r="N20827" i="56"/>
  <c r="N20828" i="56"/>
  <c r="N20829" i="56"/>
  <c r="N20830" i="56"/>
  <c r="N20831" i="56"/>
  <c r="N20832" i="56"/>
  <c r="N20833" i="56"/>
  <c r="N20834" i="56"/>
  <c r="N20835" i="56"/>
  <c r="N20836" i="56"/>
  <c r="N20837" i="56"/>
  <c r="N20838" i="56"/>
  <c r="N20839" i="56"/>
  <c r="N20840" i="56"/>
  <c r="N20841" i="56"/>
  <c r="N20842" i="56"/>
  <c r="N20843" i="56"/>
  <c r="N20844" i="56"/>
  <c r="N20845" i="56"/>
  <c r="N20846" i="56"/>
  <c r="N20847" i="56"/>
  <c r="N20848" i="56"/>
  <c r="N20849" i="56"/>
  <c r="N20850" i="56"/>
  <c r="N20851" i="56"/>
  <c r="N20852" i="56"/>
  <c r="N20853" i="56"/>
  <c r="N20854" i="56"/>
  <c r="N20855" i="56"/>
  <c r="N20856" i="56"/>
  <c r="N20857" i="56"/>
  <c r="N20858" i="56"/>
  <c r="N20859" i="56"/>
  <c r="N20860" i="56"/>
  <c r="N20861" i="56"/>
  <c r="N20862" i="56"/>
  <c r="N20863" i="56"/>
  <c r="N20864" i="56"/>
  <c r="N20865" i="56"/>
  <c r="N20866" i="56"/>
  <c r="N20867" i="56"/>
  <c r="N20868" i="56"/>
  <c r="N20869" i="56"/>
  <c r="N20870" i="56"/>
  <c r="N20871" i="56"/>
  <c r="N20872" i="56"/>
  <c r="N20873" i="56"/>
  <c r="N20874" i="56"/>
  <c r="N20875" i="56"/>
  <c r="N20876" i="56"/>
  <c r="N20877" i="56"/>
  <c r="N20878" i="56"/>
  <c r="N20879" i="56"/>
  <c r="N20880" i="56"/>
  <c r="N20881" i="56"/>
  <c r="N20882" i="56"/>
  <c r="N20883" i="56"/>
  <c r="N20884" i="56"/>
  <c r="N20885" i="56"/>
  <c r="N20886" i="56"/>
  <c r="N20887" i="56"/>
  <c r="N20888" i="56"/>
  <c r="N20889" i="56"/>
  <c r="N20890" i="56"/>
  <c r="N20891" i="56"/>
  <c r="N20892" i="56"/>
  <c r="N20893" i="56"/>
  <c r="N20894" i="56"/>
  <c r="N20895" i="56"/>
  <c r="N20896" i="56"/>
  <c r="N20897" i="56"/>
  <c r="N20898" i="56"/>
  <c r="N20899" i="56"/>
  <c r="N20900" i="56"/>
  <c r="N20901" i="56"/>
  <c r="N20902" i="56"/>
  <c r="N20903" i="56"/>
  <c r="N20904" i="56"/>
  <c r="N20905" i="56"/>
  <c r="N20906" i="56"/>
  <c r="N20907" i="56"/>
  <c r="N20908" i="56"/>
  <c r="N20909" i="56"/>
  <c r="N20910" i="56"/>
  <c r="N20911" i="56"/>
  <c r="N20912" i="56"/>
  <c r="N20913" i="56"/>
  <c r="N20914" i="56"/>
  <c r="N20915" i="56"/>
  <c r="N20916" i="56"/>
  <c r="N20917" i="56"/>
  <c r="N20918" i="56"/>
  <c r="N20919" i="56"/>
  <c r="N20920" i="56"/>
  <c r="N20921" i="56"/>
  <c r="N20922" i="56"/>
  <c r="N20923" i="56"/>
  <c r="N20924" i="56"/>
  <c r="N20925" i="56"/>
  <c r="N20926" i="56"/>
  <c r="N20927" i="56"/>
  <c r="N20928" i="56"/>
  <c r="N20929" i="56"/>
  <c r="N20930" i="56"/>
  <c r="N20931" i="56"/>
  <c r="N20932" i="56"/>
  <c r="N20933" i="56"/>
  <c r="N20934" i="56"/>
  <c r="N20935" i="56"/>
  <c r="N20936" i="56"/>
  <c r="N20937" i="56"/>
  <c r="N20938" i="56"/>
  <c r="N20939" i="56"/>
  <c r="N20940" i="56"/>
  <c r="N20941" i="56"/>
  <c r="N20942" i="56"/>
  <c r="N20943" i="56"/>
  <c r="N20944" i="56"/>
  <c r="N20945" i="56"/>
  <c r="N20946" i="56"/>
  <c r="N20947" i="56"/>
  <c r="N20948" i="56"/>
  <c r="N20949" i="56"/>
  <c r="N20950" i="56"/>
  <c r="N20951" i="56"/>
  <c r="N20952" i="56"/>
  <c r="N20953" i="56"/>
  <c r="N20954" i="56"/>
  <c r="N20955" i="56"/>
  <c r="N20956" i="56"/>
  <c r="N20957" i="56"/>
  <c r="N20958" i="56"/>
  <c r="N20959" i="56"/>
  <c r="N20960" i="56"/>
  <c r="N20961" i="56"/>
  <c r="N20962" i="56"/>
  <c r="N20963" i="56"/>
  <c r="N20964" i="56"/>
  <c r="N20965" i="56"/>
  <c r="N20966" i="56"/>
  <c r="N20967" i="56"/>
  <c r="N20968" i="56"/>
  <c r="N20969" i="56"/>
  <c r="N20970" i="56"/>
  <c r="N20971" i="56"/>
  <c r="N20972" i="56"/>
  <c r="N20973" i="56"/>
  <c r="N20974" i="56"/>
  <c r="N20975" i="56"/>
  <c r="N20976" i="56"/>
  <c r="N20977" i="56"/>
  <c r="N20978" i="56"/>
  <c r="N20979" i="56"/>
  <c r="N20980" i="56"/>
  <c r="N20981" i="56"/>
  <c r="N20982" i="56"/>
  <c r="N20983" i="56"/>
  <c r="N20984" i="56"/>
  <c r="N20985" i="56"/>
  <c r="N20986" i="56"/>
  <c r="N20987" i="56"/>
  <c r="N20988" i="56"/>
  <c r="N20989" i="56"/>
  <c r="N20990" i="56"/>
  <c r="N20991" i="56"/>
  <c r="N20992" i="56"/>
  <c r="N20993" i="56"/>
  <c r="N20994" i="56"/>
  <c r="N20995" i="56"/>
  <c r="N20996" i="56"/>
  <c r="N20997" i="56"/>
  <c r="N20998" i="56"/>
  <c r="N20999" i="56"/>
  <c r="N21000" i="56"/>
  <c r="N21001" i="56"/>
  <c r="N21002" i="56"/>
  <c r="N21003" i="56"/>
  <c r="N21004" i="56"/>
  <c r="N21005" i="56"/>
  <c r="N21006" i="56"/>
  <c r="N21007" i="56"/>
  <c r="N21008" i="56"/>
  <c r="N21009" i="56"/>
  <c r="N21010" i="56"/>
  <c r="N21011" i="56"/>
  <c r="N21012" i="56"/>
  <c r="N21013" i="56"/>
  <c r="N21014" i="56"/>
  <c r="N21015" i="56"/>
  <c r="N21016" i="56"/>
  <c r="N21017" i="56"/>
  <c r="N21018" i="56"/>
  <c r="N21019" i="56"/>
  <c r="N21020" i="56"/>
  <c r="N21021" i="56"/>
  <c r="N21022" i="56"/>
  <c r="N21023" i="56"/>
  <c r="N21024" i="56"/>
  <c r="N21025" i="56"/>
  <c r="N21026" i="56"/>
  <c r="N21027" i="56"/>
  <c r="N21028" i="56"/>
  <c r="N21029" i="56"/>
  <c r="N21030" i="56"/>
  <c r="N21031" i="56"/>
  <c r="N21032" i="56"/>
  <c r="N21033" i="56"/>
  <c r="N21034" i="56"/>
  <c r="N21035" i="56"/>
  <c r="N21036" i="56"/>
  <c r="N21037" i="56"/>
  <c r="N21038" i="56"/>
  <c r="N21039" i="56"/>
  <c r="N21040" i="56"/>
  <c r="N21041" i="56"/>
  <c r="N21042" i="56"/>
  <c r="N21043" i="56"/>
  <c r="N21044" i="56"/>
  <c r="N21045" i="56"/>
  <c r="N21046" i="56"/>
  <c r="N21047" i="56"/>
  <c r="N21048" i="56"/>
  <c r="N21049" i="56"/>
  <c r="N21050" i="56"/>
  <c r="N21051" i="56"/>
  <c r="N21052" i="56"/>
  <c r="N21053" i="56"/>
  <c r="N21054" i="56"/>
  <c r="N21055" i="56"/>
  <c r="N21056" i="56"/>
  <c r="N21057" i="56"/>
  <c r="N21058" i="56"/>
  <c r="N21059" i="56"/>
  <c r="N21060" i="56"/>
  <c r="N21061" i="56"/>
  <c r="N21062" i="56"/>
  <c r="N21063" i="56"/>
  <c r="N21064" i="56"/>
  <c r="N21065" i="56"/>
  <c r="N21066" i="56"/>
  <c r="N21067" i="56"/>
  <c r="N21068" i="56"/>
  <c r="N21069" i="56"/>
  <c r="N21070" i="56"/>
  <c r="N21071" i="56"/>
  <c r="N21072" i="56"/>
  <c r="N21073" i="56"/>
  <c r="N21074" i="56"/>
  <c r="N21075" i="56"/>
  <c r="N21076" i="56"/>
  <c r="N21077" i="56"/>
  <c r="N21078" i="56"/>
  <c r="N21079" i="56"/>
  <c r="N21080" i="56"/>
  <c r="N21081" i="56"/>
  <c r="N21082" i="56"/>
  <c r="N21083" i="56"/>
  <c r="N21084" i="56"/>
  <c r="N21085" i="56"/>
  <c r="N21086" i="56"/>
  <c r="N21087" i="56"/>
  <c r="N21088" i="56"/>
  <c r="N21089" i="56"/>
  <c r="N21090" i="56"/>
  <c r="N21091" i="56"/>
  <c r="N21092" i="56"/>
  <c r="N21093" i="56"/>
  <c r="N21094" i="56"/>
  <c r="N21095" i="56"/>
  <c r="N21096" i="56"/>
  <c r="N21097" i="56"/>
  <c r="N21098" i="56"/>
  <c r="N21099" i="56"/>
  <c r="N21100" i="56"/>
  <c r="N21101" i="56"/>
  <c r="N21102" i="56"/>
  <c r="N21103" i="56"/>
  <c r="N21104" i="56"/>
  <c r="N21105" i="56"/>
  <c r="N21106" i="56"/>
  <c r="N21107" i="56"/>
  <c r="N21108" i="56"/>
  <c r="N21109" i="56"/>
  <c r="N21110" i="56"/>
  <c r="N21111" i="56"/>
  <c r="N21112" i="56"/>
  <c r="N21113" i="56"/>
  <c r="N21114" i="56"/>
  <c r="N21115" i="56"/>
  <c r="N21116" i="56"/>
  <c r="N21117" i="56"/>
  <c r="N21118" i="56"/>
  <c r="N21119" i="56"/>
  <c r="N21120" i="56"/>
  <c r="N21121" i="56"/>
  <c r="N21122" i="56"/>
  <c r="N21123" i="56"/>
  <c r="N21124" i="56"/>
  <c r="N21125" i="56"/>
  <c r="N21126" i="56"/>
  <c r="N21127" i="56"/>
  <c r="N21128" i="56"/>
  <c r="N21129" i="56"/>
  <c r="N21130" i="56"/>
  <c r="N21131" i="56"/>
  <c r="N21132" i="56"/>
  <c r="N21133" i="56"/>
  <c r="N21134" i="56"/>
  <c r="N21135" i="56"/>
  <c r="N21136" i="56"/>
  <c r="N21137" i="56"/>
  <c r="N21138" i="56"/>
  <c r="N21139" i="56"/>
  <c r="N21140" i="56"/>
  <c r="N21141" i="56"/>
  <c r="N21142" i="56"/>
  <c r="N21143" i="56"/>
  <c r="N21144" i="56"/>
  <c r="N21145" i="56"/>
  <c r="N21146" i="56"/>
  <c r="N21147" i="56"/>
  <c r="N21148" i="56"/>
  <c r="N21149" i="56"/>
  <c r="N21150" i="56"/>
  <c r="N21151" i="56"/>
  <c r="N21152" i="56"/>
  <c r="N21153" i="56"/>
  <c r="N21154" i="56"/>
  <c r="N21155" i="56"/>
  <c r="N21156" i="56"/>
  <c r="N21157" i="56"/>
  <c r="N21158" i="56"/>
  <c r="N21159" i="56"/>
  <c r="N21160" i="56"/>
  <c r="N21161" i="56"/>
  <c r="N21162" i="56"/>
  <c r="N21163" i="56"/>
  <c r="N21164" i="56"/>
  <c r="N21165" i="56"/>
  <c r="N21166" i="56"/>
  <c r="N21167" i="56"/>
  <c r="N21168" i="56"/>
  <c r="N21169" i="56"/>
  <c r="N21170" i="56"/>
  <c r="N21171" i="56"/>
  <c r="N21172" i="56"/>
  <c r="N21173" i="56"/>
  <c r="N21174" i="56"/>
  <c r="N21175" i="56"/>
  <c r="N21176" i="56"/>
  <c r="N21177" i="56"/>
  <c r="N21178" i="56"/>
  <c r="N21179" i="56"/>
  <c r="N21180" i="56"/>
  <c r="N21181" i="56"/>
  <c r="N21182" i="56"/>
  <c r="N21183" i="56"/>
  <c r="N21184" i="56"/>
  <c r="N21185" i="56"/>
  <c r="N21186" i="56"/>
  <c r="N21187" i="56"/>
  <c r="N21188" i="56"/>
  <c r="N21189" i="56"/>
  <c r="N21190" i="56"/>
  <c r="N21191" i="56"/>
  <c r="N21192" i="56"/>
  <c r="N21193" i="56"/>
  <c r="N21194" i="56"/>
  <c r="N21195" i="56"/>
  <c r="N21196" i="56"/>
  <c r="N21197" i="56"/>
  <c r="N21198" i="56"/>
  <c r="N21199" i="56"/>
  <c r="N21200" i="56"/>
  <c r="N21201" i="56"/>
  <c r="N21202" i="56"/>
  <c r="N21203" i="56"/>
  <c r="N21204" i="56"/>
  <c r="N21205" i="56"/>
  <c r="N21206" i="56"/>
  <c r="N21207" i="56"/>
  <c r="N21208" i="56"/>
  <c r="N21209" i="56"/>
  <c r="N21210" i="56"/>
  <c r="N21211" i="56"/>
  <c r="N21212" i="56"/>
  <c r="N21213" i="56"/>
  <c r="N21214" i="56"/>
  <c r="N21215" i="56"/>
  <c r="N21216" i="56"/>
  <c r="N21217" i="56"/>
  <c r="N21218" i="56"/>
  <c r="N21219" i="56"/>
  <c r="N21220" i="56"/>
  <c r="N21221" i="56"/>
  <c r="N21222" i="56"/>
  <c r="N21223" i="56"/>
  <c r="N21224" i="56"/>
  <c r="N21225" i="56"/>
  <c r="N21226" i="56"/>
  <c r="N21227" i="56"/>
  <c r="N21228" i="56"/>
  <c r="N21229" i="56"/>
  <c r="N21230" i="56"/>
  <c r="N21231" i="56"/>
  <c r="N21232" i="56"/>
  <c r="N21233" i="56"/>
  <c r="N21234" i="56"/>
  <c r="N21235" i="56"/>
  <c r="N21236" i="56"/>
  <c r="N21237" i="56"/>
  <c r="N21238" i="56"/>
  <c r="N21239" i="56"/>
  <c r="N21240" i="56"/>
  <c r="N21241" i="56"/>
  <c r="N21242" i="56"/>
  <c r="N21243" i="56"/>
  <c r="N21244" i="56"/>
  <c r="N21245" i="56"/>
  <c r="N21246" i="56"/>
  <c r="N21247" i="56"/>
  <c r="N21248" i="56"/>
  <c r="N21249" i="56"/>
  <c r="N21250" i="56"/>
  <c r="N21251" i="56"/>
  <c r="N21252" i="56"/>
  <c r="N21253" i="56"/>
  <c r="N21254" i="56"/>
  <c r="N21255" i="56"/>
  <c r="N21256" i="56"/>
  <c r="N21257" i="56"/>
  <c r="N21258" i="56"/>
  <c r="N21259" i="56"/>
  <c r="N21260" i="56"/>
  <c r="N21261" i="56"/>
  <c r="N21262" i="56"/>
  <c r="N21263" i="56"/>
  <c r="N21264" i="56"/>
  <c r="N21265" i="56"/>
  <c r="N21266" i="56"/>
  <c r="N21267" i="56"/>
  <c r="N21268" i="56"/>
  <c r="N21269" i="56"/>
  <c r="N21270" i="56"/>
  <c r="N21271" i="56"/>
  <c r="N21272" i="56"/>
  <c r="N21273" i="56"/>
  <c r="N21274" i="56"/>
  <c r="N21275" i="56"/>
  <c r="N21276" i="56"/>
  <c r="N21277" i="56"/>
  <c r="N21278" i="56"/>
  <c r="N21279" i="56"/>
  <c r="N21280" i="56"/>
  <c r="N21281" i="56"/>
  <c r="N21282" i="56"/>
  <c r="N21283" i="56"/>
  <c r="N21284" i="56"/>
  <c r="N21285" i="56"/>
  <c r="N21286" i="56"/>
  <c r="N21287" i="56"/>
  <c r="N21288" i="56"/>
  <c r="N21289" i="56"/>
  <c r="N21290" i="56"/>
  <c r="N21291" i="56"/>
  <c r="N21292" i="56"/>
  <c r="N21293" i="56"/>
  <c r="N21294" i="56"/>
  <c r="N21295" i="56"/>
  <c r="N21296" i="56"/>
  <c r="N21297" i="56"/>
  <c r="N21298" i="56"/>
  <c r="N21299" i="56"/>
  <c r="N21300" i="56"/>
  <c r="N21301" i="56"/>
  <c r="N21302" i="56"/>
  <c r="N21303" i="56"/>
  <c r="N21304" i="56"/>
  <c r="N21305" i="56"/>
  <c r="N21306" i="56"/>
  <c r="N21307" i="56"/>
  <c r="N21308" i="56"/>
  <c r="N21309" i="56"/>
  <c r="N21310" i="56"/>
  <c r="N21311" i="56"/>
  <c r="N21312" i="56"/>
  <c r="N21313" i="56"/>
  <c r="N21314" i="56"/>
  <c r="N21315" i="56"/>
  <c r="N21316" i="56"/>
  <c r="N21317" i="56"/>
  <c r="N21318" i="56"/>
  <c r="N21319" i="56"/>
  <c r="N21320" i="56"/>
  <c r="N21321" i="56"/>
  <c r="N21322" i="56"/>
  <c r="N21323" i="56"/>
  <c r="N21324" i="56"/>
  <c r="N21325" i="56"/>
  <c r="N21326" i="56"/>
  <c r="N21327" i="56"/>
  <c r="N21328" i="56"/>
  <c r="N21329" i="56"/>
  <c r="N21330" i="56"/>
  <c r="N21331" i="56"/>
  <c r="N21332" i="56"/>
  <c r="N21333" i="56"/>
  <c r="N21334" i="56"/>
  <c r="N21335" i="56"/>
  <c r="N21336" i="56"/>
  <c r="N21337" i="56"/>
  <c r="N21338" i="56"/>
  <c r="N21339" i="56"/>
  <c r="N21340" i="56"/>
  <c r="N21341" i="56"/>
  <c r="N21342" i="56"/>
  <c r="N21343" i="56"/>
  <c r="N21344" i="56"/>
  <c r="N21345" i="56"/>
  <c r="N21346" i="56"/>
  <c r="N21347" i="56"/>
  <c r="N21348" i="56"/>
  <c r="N21349" i="56"/>
  <c r="N21350" i="56"/>
  <c r="N21351" i="56"/>
  <c r="N21352" i="56"/>
  <c r="N21353" i="56"/>
  <c r="N21354" i="56"/>
  <c r="N21355" i="56"/>
  <c r="N21356" i="56"/>
  <c r="N21357" i="56"/>
  <c r="N21358" i="56"/>
  <c r="N21359" i="56"/>
  <c r="N21360" i="56"/>
  <c r="N21361" i="56"/>
  <c r="N21362" i="56"/>
  <c r="N21363" i="56"/>
  <c r="N21364" i="56"/>
  <c r="N21365" i="56"/>
  <c r="N21366" i="56"/>
  <c r="N21367" i="56"/>
  <c r="N21368" i="56"/>
  <c r="N21369" i="56"/>
  <c r="N21370" i="56"/>
  <c r="N21371" i="56"/>
  <c r="N21372" i="56"/>
  <c r="N21373" i="56"/>
  <c r="N21374" i="56"/>
  <c r="N21375" i="56"/>
  <c r="N21376" i="56"/>
  <c r="N21377" i="56"/>
  <c r="N21378" i="56"/>
  <c r="N21379" i="56"/>
  <c r="N21380" i="56"/>
  <c r="N21381" i="56"/>
  <c r="N21382" i="56"/>
  <c r="N21383" i="56"/>
  <c r="N21384" i="56"/>
  <c r="N21385" i="56"/>
  <c r="N21386" i="56"/>
  <c r="N21387" i="56"/>
  <c r="N21388" i="56"/>
  <c r="N21389" i="56"/>
  <c r="N21390" i="56"/>
  <c r="N21391" i="56"/>
  <c r="N21392" i="56"/>
  <c r="N21393" i="56"/>
  <c r="N21394" i="56"/>
  <c r="N21395" i="56"/>
  <c r="N21396" i="56"/>
  <c r="N21397" i="56"/>
  <c r="N21398" i="56"/>
  <c r="N21399" i="56"/>
  <c r="N21400" i="56"/>
  <c r="N21401" i="56"/>
  <c r="N21402" i="56"/>
  <c r="N21403" i="56"/>
  <c r="N21404" i="56"/>
  <c r="N21405" i="56"/>
  <c r="N21406" i="56"/>
  <c r="N21407" i="56"/>
  <c r="N21408" i="56"/>
  <c r="N21409" i="56"/>
  <c r="N21410" i="56"/>
  <c r="N21411" i="56"/>
  <c r="N21412" i="56"/>
  <c r="N21413" i="56"/>
  <c r="N21414" i="56"/>
  <c r="N21415" i="56"/>
  <c r="N21416" i="56"/>
  <c r="N21417" i="56"/>
  <c r="N21418" i="56"/>
  <c r="N21419" i="56"/>
  <c r="N21420" i="56"/>
  <c r="N21421" i="56"/>
  <c r="N21422" i="56"/>
  <c r="N21423" i="56"/>
  <c r="N21424" i="56"/>
  <c r="N21425" i="56"/>
  <c r="N21426" i="56"/>
  <c r="N21427" i="56"/>
  <c r="N21428" i="56"/>
  <c r="N21429" i="56"/>
  <c r="N21430" i="56"/>
  <c r="N21431" i="56"/>
  <c r="N21432" i="56"/>
  <c r="N21433" i="56"/>
  <c r="N21434" i="56"/>
  <c r="N21435" i="56"/>
  <c r="N21436" i="56"/>
  <c r="N21437" i="56"/>
  <c r="N21438" i="56"/>
  <c r="N21439" i="56"/>
  <c r="N21440" i="56"/>
  <c r="N21441" i="56"/>
  <c r="N21442" i="56"/>
  <c r="N21443" i="56"/>
  <c r="N21444" i="56"/>
  <c r="N21445" i="56"/>
  <c r="N21446" i="56"/>
  <c r="N21447" i="56"/>
  <c r="N21448" i="56"/>
  <c r="N21449" i="56"/>
  <c r="N21450" i="56"/>
  <c r="N21451" i="56"/>
  <c r="N21452" i="56"/>
  <c r="N21453" i="56"/>
  <c r="N21454" i="56"/>
  <c r="N21455" i="56"/>
  <c r="N21456" i="56"/>
  <c r="N21457" i="56"/>
  <c r="N21458" i="56"/>
  <c r="N21459" i="56"/>
  <c r="N21460" i="56"/>
  <c r="N21461" i="56"/>
  <c r="N21462" i="56"/>
  <c r="N21463" i="56"/>
  <c r="N21464" i="56"/>
  <c r="N21465" i="56"/>
  <c r="N21466" i="56"/>
  <c r="N21467" i="56"/>
  <c r="N21468" i="56"/>
  <c r="N21469" i="56"/>
  <c r="N21470" i="56"/>
  <c r="N21471" i="56"/>
  <c r="N21472" i="56"/>
  <c r="N21473" i="56"/>
  <c r="N21474" i="56"/>
  <c r="N21475" i="56"/>
  <c r="N21476" i="56"/>
  <c r="N21477" i="56"/>
  <c r="N21478" i="56"/>
  <c r="N21479" i="56"/>
  <c r="N21480" i="56"/>
  <c r="N21481" i="56"/>
  <c r="N21482" i="56"/>
  <c r="N21483" i="56"/>
  <c r="N21484" i="56"/>
  <c r="N21485" i="56"/>
  <c r="N21486" i="56"/>
  <c r="N21487" i="56"/>
  <c r="N21488" i="56"/>
  <c r="N21489" i="56"/>
  <c r="N21490" i="56"/>
  <c r="N21491" i="56"/>
  <c r="N21492" i="56"/>
  <c r="N21493" i="56"/>
  <c r="N21494" i="56"/>
  <c r="N21495" i="56"/>
  <c r="N21496" i="56"/>
  <c r="N21497" i="56"/>
  <c r="N21498" i="56"/>
  <c r="N21499" i="56"/>
  <c r="N21500" i="56"/>
  <c r="N21501" i="56"/>
  <c r="N21502" i="56"/>
  <c r="N21503" i="56"/>
  <c r="N21504" i="56"/>
  <c r="N21505" i="56"/>
  <c r="N21506" i="56"/>
  <c r="N21507" i="56"/>
  <c r="N21508" i="56"/>
  <c r="N21509" i="56"/>
  <c r="N21510" i="56"/>
  <c r="N21511" i="56"/>
  <c r="N21512" i="56"/>
  <c r="N21513" i="56"/>
  <c r="N21514" i="56"/>
  <c r="N21515" i="56"/>
  <c r="N21516" i="56"/>
  <c r="N21517" i="56"/>
  <c r="N21518" i="56"/>
  <c r="N21519" i="56"/>
  <c r="N21520" i="56"/>
  <c r="N21521" i="56"/>
  <c r="N21522" i="56"/>
  <c r="N21523" i="56"/>
  <c r="N21524" i="56"/>
  <c r="N21525" i="56"/>
  <c r="N21526" i="56"/>
  <c r="N21527" i="56"/>
  <c r="N21528" i="56"/>
  <c r="N21529" i="56"/>
  <c r="N21530" i="56"/>
  <c r="N21531" i="56"/>
  <c r="N21532" i="56"/>
  <c r="N21533" i="56"/>
  <c r="N21534" i="56"/>
  <c r="N21535" i="56"/>
  <c r="N21536" i="56"/>
  <c r="N21537" i="56"/>
  <c r="N21538" i="56"/>
  <c r="N21539" i="56"/>
  <c r="N21540" i="56"/>
  <c r="N21541" i="56"/>
  <c r="N21542" i="56"/>
  <c r="N21543" i="56"/>
  <c r="N21544" i="56"/>
  <c r="N21545" i="56"/>
  <c r="N21546" i="56"/>
  <c r="N21547" i="56"/>
  <c r="N21548" i="56"/>
  <c r="N21549" i="56"/>
  <c r="N21550" i="56"/>
  <c r="N21551" i="56"/>
  <c r="N21552" i="56"/>
  <c r="N21553" i="56"/>
  <c r="N21554" i="56"/>
  <c r="N21555" i="56"/>
  <c r="N21556" i="56"/>
  <c r="N21557" i="56"/>
  <c r="N21558" i="56"/>
  <c r="N21559" i="56"/>
  <c r="N21560" i="56"/>
  <c r="N21561" i="56"/>
  <c r="N21562" i="56"/>
  <c r="N21563" i="56"/>
  <c r="N21564" i="56"/>
  <c r="N21565" i="56"/>
  <c r="N21566" i="56"/>
  <c r="N21567" i="56"/>
  <c r="N21568" i="56"/>
  <c r="N21569" i="56"/>
  <c r="N21570" i="56"/>
  <c r="N21571" i="56"/>
  <c r="N21572" i="56"/>
  <c r="N21573" i="56"/>
  <c r="N21574" i="56"/>
  <c r="N21575" i="56"/>
  <c r="N21576" i="56"/>
  <c r="N21577" i="56"/>
  <c r="N21578" i="56"/>
  <c r="N21579" i="56"/>
  <c r="N21580" i="56"/>
  <c r="N21581" i="56"/>
  <c r="N21582" i="56"/>
  <c r="N21583" i="56"/>
  <c r="N21584" i="56"/>
  <c r="N21585" i="56"/>
  <c r="N21586" i="56"/>
  <c r="N21587" i="56"/>
  <c r="N21588" i="56"/>
  <c r="N21589" i="56"/>
  <c r="N21590" i="56"/>
  <c r="N21591" i="56"/>
  <c r="N21592" i="56"/>
  <c r="N21593" i="56"/>
  <c r="N21594" i="56"/>
  <c r="N21595" i="56"/>
  <c r="N21596" i="56"/>
  <c r="N21597" i="56"/>
  <c r="N21598" i="56"/>
  <c r="N21599" i="56"/>
  <c r="N21600" i="56"/>
  <c r="N21601" i="56"/>
  <c r="N21602" i="56"/>
  <c r="N21603" i="56"/>
  <c r="N21604" i="56"/>
  <c r="N21605" i="56"/>
  <c r="N21606" i="56"/>
  <c r="N21607" i="56"/>
  <c r="N21608" i="56"/>
  <c r="N21609" i="56"/>
  <c r="N21610" i="56"/>
  <c r="N21611" i="56"/>
  <c r="N21612" i="56"/>
  <c r="N21613" i="56"/>
  <c r="N21614" i="56"/>
  <c r="N21615" i="56"/>
  <c r="N21616" i="56"/>
  <c r="N21617" i="56"/>
  <c r="N21618" i="56"/>
  <c r="N21619" i="56"/>
  <c r="N21620" i="56"/>
  <c r="N21621" i="56"/>
  <c r="N21622" i="56"/>
  <c r="N21623" i="56"/>
  <c r="N21624" i="56"/>
  <c r="N21625" i="56"/>
  <c r="N21626" i="56"/>
  <c r="N21627" i="56"/>
  <c r="N21628" i="56"/>
  <c r="N21629" i="56"/>
  <c r="N21630" i="56"/>
  <c r="N21631" i="56"/>
  <c r="N21632" i="56"/>
  <c r="N21633" i="56"/>
  <c r="N21634" i="56"/>
  <c r="N21635" i="56"/>
  <c r="N21636" i="56"/>
  <c r="N21637" i="56"/>
  <c r="N21638" i="56"/>
  <c r="N21639" i="56"/>
  <c r="N21640" i="56"/>
  <c r="N21641" i="56"/>
  <c r="N21642" i="56"/>
  <c r="N21643" i="56"/>
  <c r="N21644" i="56"/>
  <c r="N21645" i="56"/>
  <c r="N21646" i="56"/>
  <c r="N21647" i="56"/>
  <c r="N21648" i="56"/>
  <c r="N21649" i="56"/>
  <c r="N21650" i="56"/>
  <c r="N21651" i="56"/>
  <c r="N21652" i="56"/>
  <c r="N21653" i="56"/>
  <c r="N21654" i="56"/>
  <c r="N21655" i="56"/>
  <c r="N21656" i="56"/>
  <c r="N21657" i="56"/>
  <c r="N21658" i="56"/>
  <c r="N21659" i="56"/>
  <c r="N21660" i="56"/>
  <c r="N21661" i="56"/>
  <c r="N21662" i="56"/>
  <c r="N21663" i="56"/>
  <c r="N21664" i="56"/>
  <c r="N21665" i="56"/>
  <c r="N21666" i="56"/>
  <c r="N21667" i="56"/>
  <c r="N21668" i="56"/>
  <c r="N21669" i="56"/>
  <c r="N21670" i="56"/>
  <c r="N21671" i="56"/>
  <c r="N21672" i="56"/>
  <c r="N21673" i="56"/>
  <c r="N21674" i="56"/>
  <c r="N21675" i="56"/>
  <c r="N21676" i="56"/>
  <c r="N21677" i="56"/>
  <c r="N21678" i="56"/>
  <c r="N21679" i="56"/>
  <c r="N21680" i="56"/>
  <c r="N21681" i="56"/>
  <c r="N21682" i="56"/>
  <c r="N21683" i="56"/>
  <c r="N21684" i="56"/>
  <c r="N21685" i="56"/>
  <c r="N21686" i="56"/>
  <c r="N21687" i="56"/>
  <c r="N21688" i="56"/>
  <c r="N21689" i="56"/>
  <c r="N21690" i="56"/>
  <c r="N21691" i="56"/>
  <c r="N21692" i="56"/>
  <c r="N21693" i="56"/>
  <c r="N21694" i="56"/>
  <c r="N21695" i="56"/>
  <c r="N21696" i="56"/>
  <c r="N21697" i="56"/>
  <c r="N21698" i="56"/>
  <c r="N21699" i="56"/>
  <c r="N21700" i="56"/>
  <c r="N21701" i="56"/>
  <c r="N21702" i="56"/>
  <c r="N21703" i="56"/>
  <c r="N21704" i="56"/>
  <c r="N21705" i="56"/>
  <c r="N21706" i="56"/>
  <c r="N21707" i="56"/>
  <c r="N21708" i="56"/>
  <c r="N21709" i="56"/>
  <c r="N21710" i="56"/>
  <c r="N21711" i="56"/>
  <c r="N21712" i="56"/>
  <c r="N21713" i="56"/>
  <c r="N21714" i="56"/>
  <c r="N21715" i="56"/>
  <c r="N21716" i="56"/>
  <c r="N21717" i="56"/>
  <c r="N21718" i="56"/>
  <c r="N21719" i="56"/>
  <c r="N21720" i="56"/>
  <c r="N21721" i="56"/>
  <c r="N21722" i="56"/>
  <c r="N21723" i="56"/>
  <c r="N21724" i="56"/>
  <c r="N21725" i="56"/>
  <c r="N21726" i="56"/>
  <c r="N21727" i="56"/>
  <c r="N21728" i="56"/>
  <c r="N21729" i="56"/>
  <c r="N21730" i="56"/>
  <c r="N21731" i="56"/>
  <c r="N21732" i="56"/>
  <c r="N21733" i="56"/>
  <c r="N21734" i="56"/>
  <c r="N21735" i="56"/>
  <c r="N21736" i="56"/>
  <c r="N21737" i="56"/>
  <c r="N21738" i="56"/>
  <c r="N21739" i="56"/>
  <c r="N21740" i="56"/>
  <c r="N21741" i="56"/>
  <c r="N21742" i="56"/>
  <c r="N21743" i="56"/>
  <c r="N21744" i="56"/>
  <c r="N21745" i="56"/>
  <c r="N21746" i="56"/>
  <c r="N21747" i="56"/>
  <c r="N21748" i="56"/>
  <c r="N21749" i="56"/>
  <c r="N21750" i="56"/>
  <c r="N21751" i="56"/>
  <c r="N21752" i="56"/>
  <c r="N21753" i="56"/>
  <c r="N21754" i="56"/>
  <c r="N21755" i="56"/>
  <c r="N21756" i="56"/>
  <c r="N21757" i="56"/>
  <c r="N21758" i="56"/>
  <c r="N21759" i="56"/>
  <c r="N21760" i="56"/>
  <c r="N21761" i="56"/>
  <c r="N21762" i="56"/>
  <c r="N21763" i="56"/>
  <c r="N21764" i="56"/>
  <c r="N21765" i="56"/>
  <c r="N21766" i="56"/>
  <c r="N21767" i="56"/>
  <c r="N21768" i="56"/>
  <c r="N21769" i="56"/>
  <c r="N21770" i="56"/>
  <c r="N21771" i="56"/>
  <c r="N21772" i="56"/>
  <c r="N21773" i="56"/>
  <c r="N21774" i="56"/>
  <c r="N21775" i="56"/>
  <c r="N21776" i="56"/>
  <c r="N21777" i="56"/>
  <c r="N21778" i="56"/>
  <c r="N21779" i="56"/>
  <c r="N21780" i="56"/>
  <c r="N21781" i="56"/>
  <c r="N21782" i="56"/>
  <c r="N21783" i="56"/>
  <c r="N21784" i="56"/>
  <c r="N21785" i="56"/>
  <c r="N21786" i="56"/>
  <c r="N21787" i="56"/>
  <c r="N21788" i="56"/>
  <c r="N21789" i="56"/>
  <c r="N21790" i="56"/>
  <c r="N21791" i="56"/>
  <c r="N21792" i="56"/>
  <c r="N21793" i="56"/>
  <c r="N21794" i="56"/>
  <c r="N21795" i="56"/>
  <c r="N21796" i="56"/>
  <c r="N21797" i="56"/>
  <c r="N21798" i="56"/>
  <c r="N21799" i="56"/>
  <c r="N21800" i="56"/>
  <c r="N21801" i="56"/>
  <c r="N21802" i="56"/>
  <c r="N21803" i="56"/>
  <c r="N21804" i="56"/>
  <c r="N21805" i="56"/>
  <c r="N21806" i="56"/>
  <c r="N21807" i="56"/>
  <c r="N21808" i="56"/>
  <c r="N21809" i="56"/>
  <c r="N21810" i="56"/>
  <c r="N21811" i="56"/>
  <c r="N21812" i="56"/>
  <c r="N21813" i="56"/>
  <c r="N21814" i="56"/>
  <c r="N21815" i="56"/>
  <c r="N21816" i="56"/>
  <c r="N21817" i="56"/>
  <c r="N21818" i="56"/>
  <c r="N21819" i="56"/>
  <c r="N21820" i="56"/>
  <c r="N21821" i="56"/>
  <c r="N21822" i="56"/>
  <c r="N21823" i="56"/>
  <c r="N21824" i="56"/>
  <c r="N21825" i="56"/>
  <c r="N21826" i="56"/>
  <c r="N21827" i="56"/>
  <c r="N21828" i="56"/>
  <c r="N21829" i="56"/>
  <c r="N21830" i="56"/>
  <c r="N21831" i="56"/>
  <c r="N21832" i="56"/>
  <c r="N21833" i="56"/>
  <c r="N21834" i="56"/>
  <c r="N21835" i="56"/>
  <c r="N21836" i="56"/>
  <c r="N21837" i="56"/>
  <c r="N21838" i="56"/>
  <c r="N21839" i="56"/>
  <c r="N21840" i="56"/>
  <c r="N21841" i="56"/>
  <c r="N21842" i="56"/>
  <c r="N21843" i="56"/>
  <c r="N21844" i="56"/>
  <c r="N21845" i="56"/>
  <c r="N21846" i="56"/>
  <c r="N21847" i="56"/>
  <c r="N21848" i="56"/>
  <c r="N21849" i="56"/>
  <c r="N21850" i="56"/>
  <c r="N21851" i="56"/>
  <c r="N21852" i="56"/>
  <c r="N21853" i="56"/>
  <c r="N21854" i="56"/>
  <c r="N21855" i="56"/>
  <c r="N21856" i="56"/>
  <c r="N21857" i="56"/>
  <c r="N21858" i="56"/>
  <c r="N21859" i="56"/>
  <c r="N21860" i="56"/>
  <c r="N21861" i="56"/>
  <c r="N21862" i="56"/>
  <c r="N21863" i="56"/>
  <c r="N21864" i="56"/>
  <c r="N21865" i="56"/>
  <c r="N21866" i="56"/>
  <c r="N21867" i="56"/>
  <c r="N21868" i="56"/>
  <c r="N21869" i="56"/>
  <c r="N21870" i="56"/>
  <c r="N21871" i="56"/>
  <c r="N21872" i="56"/>
  <c r="N21873" i="56"/>
  <c r="N21874" i="56"/>
  <c r="N21875" i="56"/>
  <c r="N21876" i="56"/>
  <c r="N21877" i="56"/>
  <c r="N21878" i="56"/>
  <c r="N21879" i="56"/>
  <c r="N21880" i="56"/>
  <c r="N21881" i="56"/>
  <c r="N21882" i="56"/>
  <c r="N21883" i="56"/>
  <c r="N21884" i="56"/>
  <c r="N21885" i="56"/>
  <c r="N21886" i="56"/>
  <c r="N21887" i="56"/>
  <c r="N21888" i="56"/>
  <c r="N21889" i="56"/>
  <c r="N21890" i="56"/>
  <c r="N21891" i="56"/>
  <c r="N21892" i="56"/>
  <c r="N21893" i="56"/>
  <c r="N21894" i="56"/>
  <c r="N21895" i="56"/>
  <c r="N21896" i="56"/>
  <c r="N21897" i="56"/>
  <c r="N21898" i="56"/>
  <c r="N21899" i="56"/>
  <c r="N21900" i="56"/>
  <c r="N21901" i="56"/>
  <c r="N21902" i="56"/>
  <c r="N21903" i="56"/>
  <c r="N21904" i="56"/>
  <c r="N21905" i="56"/>
  <c r="N21906" i="56"/>
  <c r="N21907" i="56"/>
  <c r="N21908" i="56"/>
  <c r="N21909" i="56"/>
  <c r="N21910" i="56"/>
  <c r="N21911" i="56"/>
  <c r="N21912" i="56"/>
  <c r="N21913" i="56"/>
  <c r="N21914" i="56"/>
  <c r="N21915" i="56"/>
  <c r="N21916" i="56"/>
  <c r="N21917" i="56"/>
  <c r="N21918" i="56"/>
  <c r="N21919" i="56"/>
  <c r="N21920" i="56"/>
  <c r="N21921" i="56"/>
  <c r="N21922" i="56"/>
  <c r="N21923" i="56"/>
  <c r="N21924" i="56"/>
  <c r="N21925" i="56"/>
  <c r="N21926" i="56"/>
  <c r="N21927" i="56"/>
  <c r="N21928" i="56"/>
  <c r="N21929" i="56"/>
  <c r="N21930" i="56"/>
  <c r="N21931" i="56"/>
  <c r="N21932" i="56"/>
  <c r="N21933" i="56"/>
  <c r="N21934" i="56"/>
  <c r="N21935" i="56"/>
  <c r="N21936" i="56"/>
  <c r="N21937" i="56"/>
  <c r="N21938" i="56"/>
  <c r="N21939" i="56"/>
  <c r="N21940" i="56"/>
  <c r="N21941" i="56"/>
  <c r="N21942" i="56"/>
  <c r="N21943" i="56"/>
  <c r="N21944" i="56"/>
  <c r="N21945" i="56"/>
  <c r="N21946" i="56"/>
  <c r="N21947" i="56"/>
  <c r="N21948" i="56"/>
  <c r="N21949" i="56"/>
  <c r="N21950" i="56"/>
  <c r="N21951" i="56"/>
  <c r="N21952" i="56"/>
  <c r="N21953" i="56"/>
  <c r="N21954" i="56"/>
  <c r="N21955" i="56"/>
  <c r="N21956" i="56"/>
  <c r="N21957" i="56"/>
  <c r="N21958" i="56"/>
  <c r="N21959" i="56"/>
  <c r="N21960" i="56"/>
  <c r="N21961" i="56"/>
  <c r="N21962" i="56"/>
  <c r="N21963" i="56"/>
  <c r="N21964" i="56"/>
  <c r="N21965" i="56"/>
  <c r="N21966" i="56"/>
  <c r="N21967" i="56"/>
  <c r="N21968" i="56"/>
  <c r="N21969" i="56"/>
  <c r="N21970" i="56"/>
  <c r="N21971" i="56"/>
  <c r="N21972" i="56"/>
  <c r="N21973" i="56"/>
  <c r="N21974" i="56"/>
  <c r="N21975" i="56"/>
  <c r="N21976" i="56"/>
  <c r="N21977" i="56"/>
  <c r="N21978" i="56"/>
  <c r="N21979" i="56"/>
  <c r="N21980" i="56"/>
  <c r="N21981" i="56"/>
  <c r="N21982" i="56"/>
  <c r="N21983" i="56"/>
  <c r="N21984" i="56"/>
  <c r="N21985" i="56"/>
  <c r="N21986" i="56"/>
  <c r="N21987" i="56"/>
  <c r="N21988" i="56"/>
  <c r="N21989" i="56"/>
  <c r="N21990" i="56"/>
  <c r="N21991" i="56"/>
  <c r="N21992" i="56"/>
  <c r="N21993" i="56"/>
  <c r="N21994" i="56"/>
  <c r="N21995" i="56"/>
  <c r="N21996" i="56"/>
  <c r="N21997" i="56"/>
  <c r="N21998" i="56"/>
  <c r="N21999" i="56"/>
  <c r="N22000" i="56"/>
  <c r="N22001" i="56"/>
  <c r="N22002" i="56"/>
  <c r="N22003" i="56"/>
  <c r="N22004" i="56"/>
  <c r="N22005" i="56"/>
  <c r="N22006" i="56"/>
  <c r="N22007" i="56"/>
  <c r="N22008" i="56"/>
  <c r="N22009" i="56"/>
  <c r="N22010" i="56"/>
  <c r="N22011" i="56"/>
  <c r="N22012" i="56"/>
  <c r="N22013" i="56"/>
  <c r="N22014" i="56"/>
  <c r="N22015" i="56"/>
  <c r="N22016" i="56"/>
  <c r="N22017" i="56"/>
  <c r="N22018" i="56"/>
  <c r="N22019" i="56"/>
  <c r="N22020" i="56"/>
  <c r="N22021" i="56"/>
  <c r="N22022" i="56"/>
  <c r="N22023" i="56"/>
  <c r="N22024" i="56"/>
  <c r="N22025" i="56"/>
  <c r="N22026" i="56"/>
  <c r="N22027" i="56"/>
  <c r="N22028" i="56"/>
  <c r="N22029" i="56"/>
  <c r="N22030" i="56"/>
  <c r="N22031" i="56"/>
  <c r="N22032" i="56"/>
  <c r="N22033" i="56"/>
  <c r="N22034" i="56"/>
  <c r="N22035" i="56"/>
  <c r="N22036" i="56"/>
  <c r="N22037" i="56"/>
  <c r="N22038" i="56"/>
  <c r="N22039" i="56"/>
  <c r="N22040" i="56"/>
  <c r="N22041" i="56"/>
  <c r="N22042" i="56"/>
  <c r="N22043" i="56"/>
  <c r="N22044" i="56"/>
  <c r="N22045" i="56"/>
  <c r="N22046" i="56"/>
  <c r="N22047" i="56"/>
  <c r="N22048" i="56"/>
  <c r="N22049" i="56"/>
  <c r="N22050" i="56"/>
  <c r="N22051" i="56"/>
  <c r="N22052" i="56"/>
  <c r="N22053" i="56"/>
  <c r="N22054" i="56"/>
  <c r="N22055" i="56"/>
  <c r="N22056" i="56"/>
  <c r="N22057" i="56"/>
  <c r="N22058" i="56"/>
  <c r="N22059" i="56"/>
  <c r="N22060" i="56"/>
  <c r="N22061" i="56"/>
  <c r="N22062" i="56"/>
  <c r="N22063" i="56"/>
  <c r="N22064" i="56"/>
  <c r="N22065" i="56"/>
  <c r="N22066" i="56"/>
  <c r="N22067" i="56"/>
  <c r="N22068" i="56"/>
  <c r="N22069" i="56"/>
  <c r="N22070" i="56"/>
  <c r="N22071" i="56"/>
  <c r="N22072" i="56"/>
  <c r="N22073" i="56"/>
  <c r="N22074" i="56"/>
  <c r="N22075" i="56"/>
  <c r="N22076" i="56"/>
  <c r="N22077" i="56"/>
  <c r="N22078" i="56"/>
  <c r="N22079" i="56"/>
  <c r="N22080" i="56"/>
  <c r="N22081" i="56"/>
  <c r="N22082" i="56"/>
  <c r="N22083" i="56"/>
  <c r="N22084" i="56"/>
  <c r="N22085" i="56"/>
  <c r="N22086" i="56"/>
  <c r="N22087" i="56"/>
  <c r="N22088" i="56"/>
  <c r="N22089" i="56"/>
  <c r="N22090" i="56"/>
  <c r="N22091" i="56"/>
  <c r="N22092" i="56"/>
  <c r="N22093" i="56"/>
  <c r="N22094" i="56"/>
  <c r="N22095" i="56"/>
  <c r="N22096" i="56"/>
  <c r="N22097" i="56"/>
  <c r="N22098" i="56"/>
  <c r="N22099" i="56"/>
  <c r="N22100" i="56"/>
  <c r="N22101" i="56"/>
  <c r="N22102" i="56"/>
  <c r="N22103" i="56"/>
  <c r="N22104" i="56"/>
  <c r="N22105" i="56"/>
  <c r="N22106" i="56"/>
  <c r="N22107" i="56"/>
  <c r="N22108" i="56"/>
  <c r="N22109" i="56"/>
  <c r="N22110" i="56"/>
  <c r="N22111" i="56"/>
  <c r="N22112" i="56"/>
  <c r="N22113" i="56"/>
  <c r="N22114" i="56"/>
  <c r="N22115" i="56"/>
  <c r="N22116" i="56"/>
  <c r="N22117" i="56"/>
  <c r="N22118" i="56"/>
  <c r="N22119" i="56"/>
  <c r="N22120" i="56"/>
  <c r="N22121" i="56"/>
  <c r="N22122" i="56"/>
  <c r="N22123" i="56"/>
  <c r="N22124" i="56"/>
  <c r="N22125" i="56"/>
  <c r="N22126" i="56"/>
  <c r="N22127" i="56"/>
  <c r="N22128" i="56"/>
  <c r="N22129" i="56"/>
  <c r="N22130" i="56"/>
  <c r="N22131" i="56"/>
  <c r="N22132" i="56"/>
  <c r="N22133" i="56"/>
  <c r="N22134" i="56"/>
  <c r="N22135" i="56"/>
  <c r="N22136" i="56"/>
  <c r="N22137" i="56"/>
  <c r="N22138" i="56"/>
  <c r="N22139" i="56"/>
  <c r="N22140" i="56"/>
  <c r="N22141" i="56"/>
  <c r="N22142" i="56"/>
  <c r="N22143" i="56"/>
  <c r="N22144" i="56"/>
  <c r="N22145" i="56"/>
  <c r="N22146" i="56"/>
  <c r="N22147" i="56"/>
  <c r="N22148" i="56"/>
  <c r="N22149" i="56"/>
  <c r="N22150" i="56"/>
  <c r="N22151" i="56"/>
  <c r="N22152" i="56"/>
  <c r="N22153" i="56"/>
  <c r="N22154" i="56"/>
  <c r="N22155" i="56"/>
  <c r="N22156" i="56"/>
  <c r="N22157" i="56"/>
  <c r="N22158" i="56"/>
  <c r="N22159" i="56"/>
  <c r="N22160" i="56"/>
  <c r="N22161" i="56"/>
  <c r="N22162" i="56"/>
  <c r="N22163" i="56"/>
  <c r="N22164" i="56"/>
  <c r="N22165" i="56"/>
  <c r="N22166" i="56"/>
  <c r="N22167" i="56"/>
  <c r="N22168" i="56"/>
  <c r="N22169" i="56"/>
  <c r="N22170" i="56"/>
  <c r="N22171" i="56"/>
  <c r="N22172" i="56"/>
  <c r="N22173" i="56"/>
  <c r="N22174" i="56"/>
  <c r="N22175" i="56"/>
  <c r="N22176" i="56"/>
  <c r="N22177" i="56"/>
  <c r="N22178" i="56"/>
  <c r="N22179" i="56"/>
  <c r="N22180" i="56"/>
  <c r="N22181" i="56"/>
  <c r="N22182" i="56"/>
  <c r="N22183" i="56"/>
  <c r="N22184" i="56"/>
  <c r="N22185" i="56"/>
  <c r="N22186" i="56"/>
  <c r="N22187" i="56"/>
  <c r="N22188" i="56"/>
  <c r="N3" i="56"/>
  <c r="L42" i="61"/>
  <c r="I24" i="61"/>
  <c r="K24" i="61" s="1"/>
  <c r="C23" i="39"/>
  <c r="C24" i="61" s="1"/>
  <c r="D24" i="37" l="1"/>
  <c r="G133" i="37"/>
  <c r="G132" i="37"/>
  <c r="G131" i="37"/>
  <c r="G130" i="37"/>
  <c r="G129" i="37"/>
  <c r="G128" i="37"/>
  <c r="D129" i="37"/>
  <c r="D130" i="37"/>
  <c r="D131" i="37"/>
  <c r="D132" i="37"/>
  <c r="D133" i="37"/>
  <c r="D128" i="37"/>
  <c r="F450" i="38"/>
  <c r="G462" i="38"/>
  <c r="H462" i="38" s="1"/>
  <c r="C460" i="38"/>
  <c r="Q21" i="64"/>
  <c r="Q22" i="64"/>
  <c r="Q23" i="64"/>
  <c r="Q24" i="64"/>
  <c r="Q27" i="64"/>
  <c r="N26" i="64"/>
  <c r="L26" i="64" s="1"/>
  <c r="N25" i="64"/>
  <c r="L25" i="64" s="1"/>
  <c r="E25" i="64"/>
  <c r="H25" i="64"/>
  <c r="J25" i="64"/>
  <c r="H26" i="64"/>
  <c r="J26" i="64"/>
  <c r="C26" i="64"/>
  <c r="Q26" i="64" s="1"/>
  <c r="K13" i="35"/>
  <c r="K14" i="35"/>
  <c r="K15" i="35" s="1"/>
  <c r="K12" i="35"/>
  <c r="E26" i="64" l="1"/>
  <c r="I20" i="61"/>
  <c r="K20" i="61" s="1"/>
  <c r="M20" i="61" s="1"/>
  <c r="O20" i="61" s="1"/>
  <c r="I21" i="61"/>
  <c r="K21" i="61" s="1"/>
  <c r="M21" i="61" s="1"/>
  <c r="O21" i="61" s="1"/>
  <c r="Q21" i="61" s="1"/>
  <c r="S21" i="61" s="1"/>
  <c r="V13" i="61"/>
  <c r="R13" i="61"/>
  <c r="C222" i="38"/>
  <c r="A222" i="38" s="1"/>
  <c r="G76" i="37"/>
  <c r="E76" i="37"/>
  <c r="A223" i="38" l="1"/>
  <c r="A256" i="38"/>
  <c r="A251" i="38"/>
  <c r="C255" i="38"/>
  <c r="A255" i="38" s="1"/>
  <c r="C250" i="38"/>
  <c r="A250" i="38" s="1"/>
  <c r="A81" i="37"/>
  <c r="A82" i="37"/>
  <c r="A220" i="38"/>
  <c r="A76" i="37"/>
  <c r="A75" i="37"/>
  <c r="C219" i="38"/>
  <c r="A219" i="38" s="1"/>
  <c r="G75" i="37"/>
  <c r="D75" i="37"/>
  <c r="E75" i="37"/>
  <c r="A124" i="38" l="1"/>
  <c r="G351" i="38"/>
  <c r="H351" i="38" s="1"/>
  <c r="H353" i="38"/>
  <c r="K348" i="38" l="1"/>
  <c r="D390" i="38"/>
  <c r="K379" i="38"/>
  <c r="F279" i="38"/>
  <c r="K272" i="38"/>
  <c r="K260" i="38"/>
  <c r="G289" i="38" s="1"/>
  <c r="G258" i="38"/>
  <c r="H258" i="38" s="1"/>
  <c r="K255" i="38" s="1"/>
  <c r="F82" i="37" s="1"/>
  <c r="G253" i="38"/>
  <c r="H253" i="38" s="1"/>
  <c r="K250" i="38" s="1"/>
  <c r="F81" i="37" s="1"/>
  <c r="A254" i="38"/>
  <c r="A259" i="38"/>
  <c r="G247" i="38"/>
  <c r="G241" i="38"/>
  <c r="G235" i="38"/>
  <c r="G229" i="38"/>
  <c r="G228" i="38"/>
  <c r="K222" i="38"/>
  <c r="K219" i="38"/>
  <c r="K216" i="38"/>
  <c r="K213" i="38"/>
  <c r="K210" i="38"/>
  <c r="K207" i="38"/>
  <c r="D205" i="38"/>
  <c r="G268" i="38" l="1"/>
  <c r="G269" i="38"/>
  <c r="F203" i="38"/>
  <c r="D203" i="38"/>
  <c r="K195" i="38"/>
  <c r="K192" i="38"/>
  <c r="K189" i="38"/>
  <c r="K186" i="38"/>
  <c r="K183" i="38"/>
  <c r="K121" i="38"/>
  <c r="K118" i="38"/>
  <c r="K115" i="38"/>
  <c r="K111" i="38"/>
  <c r="K108" i="38"/>
  <c r="K105" i="38"/>
  <c r="K99" i="38"/>
  <c r="K96" i="38"/>
  <c r="K92" i="38"/>
  <c r="K88" i="38"/>
  <c r="K85" i="38"/>
  <c r="K82" i="38"/>
  <c r="Q20" i="64"/>
  <c r="Q19" i="64"/>
  <c r="N27" i="64"/>
  <c r="L27" i="64" s="1"/>
  <c r="N24" i="64"/>
  <c r="L24" i="64" s="1"/>
  <c r="N23" i="64"/>
  <c r="N22" i="64"/>
  <c r="L22" i="64" s="1"/>
  <c r="N21" i="64"/>
  <c r="L21" i="64" s="1"/>
  <c r="N20" i="64"/>
  <c r="L20" i="64" s="1"/>
  <c r="N19" i="64"/>
  <c r="N18" i="64"/>
  <c r="N17" i="64"/>
  <c r="N16" i="64"/>
  <c r="L16" i="64" s="1"/>
  <c r="N15" i="64"/>
  <c r="L15" i="64" s="1"/>
  <c r="N14" i="64"/>
  <c r="L14" i="64" s="1"/>
  <c r="N13" i="64"/>
  <c r="L23" i="64"/>
  <c r="L19" i="64"/>
  <c r="L18" i="64"/>
  <c r="L17" i="64"/>
  <c r="L13" i="64"/>
  <c r="J27" i="64"/>
  <c r="J24" i="64"/>
  <c r="J23" i="64"/>
  <c r="J22" i="64"/>
  <c r="J21" i="64"/>
  <c r="J20" i="64"/>
  <c r="J19" i="64"/>
  <c r="J18" i="64"/>
  <c r="J17" i="64"/>
  <c r="J16" i="64"/>
  <c r="J15" i="64"/>
  <c r="J14" i="64"/>
  <c r="J13" i="64"/>
  <c r="E27" i="64"/>
  <c r="E24" i="64"/>
  <c r="E23" i="64"/>
  <c r="E22" i="64"/>
  <c r="E21" i="64"/>
  <c r="E20" i="64"/>
  <c r="E19" i="64"/>
  <c r="E18" i="64"/>
  <c r="E17" i="64"/>
  <c r="E16" i="64"/>
  <c r="E15" i="64"/>
  <c r="E14" i="64"/>
  <c r="E13" i="64"/>
  <c r="H13" i="64"/>
  <c r="H27" i="64"/>
  <c r="H24" i="64"/>
  <c r="H23" i="64"/>
  <c r="H22" i="64"/>
  <c r="H21" i="64"/>
  <c r="H20" i="64"/>
  <c r="H19" i="64"/>
  <c r="H18" i="64"/>
  <c r="H17" i="64"/>
  <c r="H16" i="64"/>
  <c r="H15" i="64"/>
  <c r="H14" i="64"/>
  <c r="C22" i="39" l="1"/>
  <c r="C23" i="61" s="1"/>
  <c r="C21" i="39"/>
  <c r="C22" i="61" s="1"/>
  <c r="C20" i="39"/>
  <c r="C21" i="61" s="1"/>
  <c r="C19" i="39"/>
  <c r="C20" i="61" s="1"/>
  <c r="C18" i="39"/>
  <c r="C19" i="61" s="1"/>
  <c r="C17" i="39"/>
  <c r="C18" i="61" s="1"/>
  <c r="C16" i="39"/>
  <c r="C17" i="61" s="1"/>
  <c r="C15" i="39"/>
  <c r="C14" i="39"/>
  <c r="C13" i="39"/>
  <c r="H295" i="38"/>
  <c r="K292" i="38" s="1"/>
  <c r="C275" i="38"/>
  <c r="C272" i="38"/>
  <c r="A272" i="38" s="1"/>
  <c r="A274" i="38"/>
  <c r="A273" i="38"/>
  <c r="C260" i="38" l="1"/>
  <c r="H247" i="38"/>
  <c r="K243" i="38" s="1"/>
  <c r="C243" i="38"/>
  <c r="A243" i="38" s="1"/>
  <c r="A248" i="38"/>
  <c r="A245" i="38"/>
  <c r="A244" i="38"/>
  <c r="H241" i="38"/>
  <c r="K237" i="38" s="1"/>
  <c r="C237" i="38"/>
  <c r="A237" i="38" s="1"/>
  <c r="A242" i="38"/>
  <c r="A239" i="38"/>
  <c r="A238" i="38"/>
  <c r="C231" i="38"/>
  <c r="C225" i="38"/>
  <c r="A83" i="37"/>
  <c r="A80" i="37"/>
  <c r="A78" i="37"/>
  <c r="C216" i="38"/>
  <c r="A216" i="38" s="1"/>
  <c r="G74" i="37"/>
  <c r="E74" i="37"/>
  <c r="D74" i="37"/>
  <c r="A74" i="37"/>
  <c r="A224" i="38"/>
  <c r="A217" i="38"/>
  <c r="C213" i="38"/>
  <c r="A213" i="38" s="1"/>
  <c r="A215" i="38"/>
  <c r="A214" i="38"/>
  <c r="C210" i="38"/>
  <c r="A210" i="38" s="1"/>
  <c r="A212" i="38"/>
  <c r="A211" i="38"/>
  <c r="G73" i="37"/>
  <c r="E73" i="37"/>
  <c r="D73" i="37"/>
  <c r="A73" i="37"/>
  <c r="G72" i="37"/>
  <c r="E72" i="37"/>
  <c r="D72" i="37"/>
  <c r="A72" i="37"/>
  <c r="C201" i="38"/>
  <c r="C207" i="38"/>
  <c r="H205" i="38"/>
  <c r="A204" i="38"/>
  <c r="C195" i="38"/>
  <c r="A195" i="38" s="1"/>
  <c r="A196" i="38"/>
  <c r="C192" i="38"/>
  <c r="A192" i="38" s="1"/>
  <c r="C189" i="38"/>
  <c r="A189" i="38" s="1"/>
  <c r="A193" i="38"/>
  <c r="A190" i="38"/>
  <c r="G68" i="37"/>
  <c r="E68" i="37"/>
  <c r="D68" i="37"/>
  <c r="A68" i="37"/>
  <c r="G67" i="37"/>
  <c r="E67" i="37"/>
  <c r="D67" i="37"/>
  <c r="A67" i="37"/>
  <c r="G66" i="37"/>
  <c r="E66" i="37"/>
  <c r="D66" i="37"/>
  <c r="A66" i="37"/>
  <c r="C121" i="38"/>
  <c r="A121" i="38" s="1"/>
  <c r="C118" i="38"/>
  <c r="A118" i="38" s="1"/>
  <c r="C115" i="38"/>
  <c r="A115" i="38" s="1"/>
  <c r="C111" i="38"/>
  <c r="A111" i="38" s="1"/>
  <c r="C108" i="38"/>
  <c r="A108" i="38" s="1"/>
  <c r="C105" i="38"/>
  <c r="A105" i="38" s="1"/>
  <c r="C102" i="38"/>
  <c r="A102" i="38" s="1"/>
  <c r="A123" i="38"/>
  <c r="A122" i="38"/>
  <c r="A119" i="38"/>
  <c r="A116" i="38"/>
  <c r="A112" i="38"/>
  <c r="A110" i="38"/>
  <c r="A109" i="38"/>
  <c r="A107" i="38"/>
  <c r="A106" i="38"/>
  <c r="A104" i="38"/>
  <c r="A103" i="38"/>
  <c r="G50" i="37"/>
  <c r="E50" i="37"/>
  <c r="D50" i="37"/>
  <c r="A50" i="37"/>
  <c r="G49" i="37"/>
  <c r="E49" i="37"/>
  <c r="D49" i="37"/>
  <c r="A49" i="37"/>
  <c r="G48" i="37"/>
  <c r="E48" i="37"/>
  <c r="D48" i="37"/>
  <c r="A48" i="37"/>
  <c r="G47" i="37"/>
  <c r="E47" i="37"/>
  <c r="D47" i="37"/>
  <c r="A47" i="37"/>
  <c r="G46" i="37"/>
  <c r="E46" i="37"/>
  <c r="D46" i="37"/>
  <c r="A46" i="37"/>
  <c r="G45" i="37"/>
  <c r="E45" i="37"/>
  <c r="D45" i="37"/>
  <c r="A45" i="37"/>
  <c r="G44" i="37"/>
  <c r="E44" i="37"/>
  <c r="D44" i="37"/>
  <c r="A44" i="37"/>
  <c r="G267" i="38" l="1"/>
  <c r="G266" i="38"/>
  <c r="H203" i="38"/>
  <c r="K201" i="38" s="1"/>
  <c r="F284" i="38" s="1"/>
  <c r="C99" i="38" l="1"/>
  <c r="A99" i="38" s="1"/>
  <c r="A101" i="38"/>
  <c r="A100" i="38"/>
  <c r="G43" i="37"/>
  <c r="E43" i="37"/>
  <c r="D43" i="37"/>
  <c r="A43" i="37"/>
  <c r="C96" i="38"/>
  <c r="C88" i="38"/>
  <c r="C82" i="38"/>
  <c r="C79" i="38"/>
  <c r="H60" i="38"/>
  <c r="H40" i="38"/>
  <c r="K37" i="38" s="1"/>
  <c r="H35" i="38"/>
  <c r="G386" i="38" l="1"/>
  <c r="K383" i="38" s="1"/>
  <c r="I371" i="38"/>
  <c r="H279" i="38"/>
  <c r="K275" i="38" s="1"/>
  <c r="G374" i="38"/>
  <c r="H377" i="38"/>
  <c r="G365" i="38"/>
  <c r="G362" i="38"/>
  <c r="G359" i="38"/>
  <c r="G153" i="38"/>
  <c r="E345" i="38"/>
  <c r="F345" i="38" s="1"/>
  <c r="K342" i="38" s="1"/>
  <c r="E335" i="38"/>
  <c r="O32" i="64"/>
  <c r="D330" i="38"/>
  <c r="F330" i="38" s="1"/>
  <c r="K327" i="38" s="1"/>
  <c r="E340" i="38" l="1"/>
  <c r="K355" i="38"/>
  <c r="K367" i="38"/>
  <c r="E390" i="38"/>
  <c r="G390" i="38" s="1"/>
  <c r="K388" i="38" s="1"/>
  <c r="G148" i="38"/>
  <c r="G146" i="38"/>
  <c r="G144" i="38"/>
  <c r="G140" i="38"/>
  <c r="F148" i="38"/>
  <c r="A63" i="38"/>
  <c r="G31" i="37"/>
  <c r="K57" i="38"/>
  <c r="K32" i="38"/>
  <c r="P32" i="64"/>
  <c r="K128" i="38" s="1"/>
  <c r="K32" i="64"/>
  <c r="F32" i="64"/>
  <c r="F2" i="64"/>
  <c r="F3" i="64"/>
  <c r="B6" i="64"/>
  <c r="B4" i="64"/>
  <c r="H32" i="64"/>
  <c r="G32" i="64"/>
  <c r="Q17" i="64"/>
  <c r="Q16" i="64"/>
  <c r="Q14" i="64"/>
  <c r="J32" i="64" l="1"/>
  <c r="D316" i="38" s="1"/>
  <c r="E316" i="38" s="1"/>
  <c r="K313" i="38" s="1"/>
  <c r="N32" i="64"/>
  <c r="Q29" i="64"/>
  <c r="L32" i="64"/>
  <c r="K323" i="38" s="1"/>
  <c r="C32" i="64"/>
  <c r="K125" i="38"/>
  <c r="F162" i="38"/>
  <c r="F146" i="38" s="1"/>
  <c r="D340" i="38" l="1"/>
  <c r="H340" i="38" s="1"/>
  <c r="K337" i="38" s="1"/>
  <c r="D483" i="38"/>
  <c r="H483" i="38" s="1"/>
  <c r="K16" i="38"/>
  <c r="D321" i="38"/>
  <c r="G321" i="38" s="1"/>
  <c r="K318" i="38" s="1"/>
  <c r="E169" i="38"/>
  <c r="H169" i="38" s="1"/>
  <c r="K166" i="38" s="1"/>
  <c r="E32" i="64"/>
  <c r="E65" i="38"/>
  <c r="D410" i="38"/>
  <c r="D427" i="38"/>
  <c r="D433" i="38" s="1"/>
  <c r="D439" i="38" s="1"/>
  <c r="D404" i="38"/>
  <c r="I404" i="38" s="1"/>
  <c r="D421" i="38"/>
  <c r="D398" i="38"/>
  <c r="I398" i="38" s="1"/>
  <c r="D415" i="38"/>
  <c r="K131" i="38"/>
  <c r="E162" i="38"/>
  <c r="E146" i="38" s="1"/>
  <c r="I146" i="38" s="1"/>
  <c r="K19" i="38"/>
  <c r="K25" i="38"/>
  <c r="K28" i="38"/>
  <c r="K480" i="38" l="1"/>
  <c r="F131" i="37" s="1"/>
  <c r="D488" i="38"/>
  <c r="F488" i="38" s="1"/>
  <c r="H488" i="38" s="1"/>
  <c r="E153" i="38"/>
  <c r="I153" i="38" s="1"/>
  <c r="D311" i="38"/>
  <c r="E311" i="38" s="1"/>
  <c r="K308" i="38" s="1"/>
  <c r="D14" i="38"/>
  <c r="E14" i="38" s="1"/>
  <c r="K11" i="38" s="1"/>
  <c r="K444" i="38"/>
  <c r="K441" i="38"/>
  <c r="D303" i="38"/>
  <c r="D306" i="38" s="1"/>
  <c r="F306" i="38" s="1"/>
  <c r="I162" i="38"/>
  <c r="H65" i="38"/>
  <c r="K62" i="38" s="1"/>
  <c r="E70" i="38"/>
  <c r="D174" i="38"/>
  <c r="F174" i="38" s="1"/>
  <c r="K171" i="38" s="1"/>
  <c r="C128" i="38"/>
  <c r="A128" i="38" s="1"/>
  <c r="G53" i="37"/>
  <c r="E53" i="37"/>
  <c r="D53" i="37"/>
  <c r="A53" i="37"/>
  <c r="G50" i="38"/>
  <c r="G49" i="38"/>
  <c r="K485" i="38" l="1"/>
  <c r="F132" i="37" s="1"/>
  <c r="E492" i="38"/>
  <c r="G492" i="38" s="1"/>
  <c r="K490" i="38" s="1"/>
  <c r="F133" i="37" s="1"/>
  <c r="F303" i="38"/>
  <c r="K299" i="38" s="1"/>
  <c r="D179" i="38"/>
  <c r="K46" i="38"/>
  <c r="F55" i="38"/>
  <c r="H55" i="38" s="1"/>
  <c r="K52" i="38" s="1"/>
  <c r="C28" i="38"/>
  <c r="A28" i="38" s="1"/>
  <c r="C25" i="38"/>
  <c r="A25" i="38" s="1"/>
  <c r="A30" i="38"/>
  <c r="A26" i="38"/>
  <c r="G21" i="37" l="1"/>
  <c r="G20" i="37"/>
  <c r="E21" i="37"/>
  <c r="A21" i="37"/>
  <c r="E20" i="37"/>
  <c r="A20" i="37"/>
  <c r="A24" i="38"/>
  <c r="A20" i="38"/>
  <c r="C19" i="37"/>
  <c r="C22" i="38" s="1"/>
  <c r="A22" i="38" s="1"/>
  <c r="C18" i="37"/>
  <c r="C19" i="38" s="1"/>
  <c r="A19" i="38" s="1"/>
  <c r="C17" i="37"/>
  <c r="D17" i="37" s="1"/>
  <c r="E38" i="63"/>
  <c r="E37" i="63"/>
  <c r="B38" i="63"/>
  <c r="C38" i="63"/>
  <c r="C37" i="63"/>
  <c r="B37" i="63"/>
  <c r="E30" i="63"/>
  <c r="E29" i="63"/>
  <c r="B30" i="63"/>
  <c r="C30" i="63"/>
  <c r="C29" i="63"/>
  <c r="B29" i="63"/>
  <c r="E22" i="63"/>
  <c r="E21" i="63"/>
  <c r="B22" i="63"/>
  <c r="C22" i="63"/>
  <c r="C21" i="63"/>
  <c r="B21" i="63"/>
  <c r="C16" i="37"/>
  <c r="D16" i="37" s="1"/>
  <c r="E17" i="37" l="1"/>
  <c r="E18" i="37"/>
  <c r="E19" i="37"/>
  <c r="D18" i="37"/>
  <c r="D19" i="37"/>
  <c r="E16" i="37"/>
  <c r="A18" i="37"/>
  <c r="A19" i="37"/>
  <c r="E11" i="63"/>
  <c r="F11" i="63" s="1"/>
  <c r="E12" i="63"/>
  <c r="F12" i="63" s="1"/>
  <c r="E13" i="63"/>
  <c r="F13" i="63" s="1"/>
  <c r="E14" i="63"/>
  <c r="F14" i="63" s="1"/>
  <c r="E10" i="63"/>
  <c r="F10" i="63" s="1"/>
  <c r="C11" i="63"/>
  <c r="C12" i="63"/>
  <c r="C13" i="63"/>
  <c r="C14" i="63"/>
  <c r="C10" i="63"/>
  <c r="B12" i="63"/>
  <c r="B13" i="63"/>
  <c r="B14" i="63"/>
  <c r="B11" i="63"/>
  <c r="B10" i="63"/>
  <c r="F38" i="63"/>
  <c r="F37" i="63"/>
  <c r="F30" i="63"/>
  <c r="F29" i="63"/>
  <c r="F22" i="63"/>
  <c r="F21" i="63"/>
  <c r="F23" i="63" l="1"/>
  <c r="G17" i="37" s="1"/>
  <c r="F31" i="63"/>
  <c r="G18" i="37" s="1"/>
  <c r="F15" i="63"/>
  <c r="G16" i="37" s="1"/>
  <c r="F39" i="63"/>
  <c r="G19" i="37" s="1"/>
  <c r="G28" i="37" l="1"/>
  <c r="C388" i="38"/>
  <c r="A388" i="38" s="1"/>
  <c r="C383" i="38"/>
  <c r="A383" i="38" s="1"/>
  <c r="C381" i="38"/>
  <c r="A381" i="38" s="1"/>
  <c r="C379" i="38"/>
  <c r="A379" i="38" s="1"/>
  <c r="C367" i="38"/>
  <c r="A367" i="38" s="1"/>
  <c r="C355" i="38"/>
  <c r="A355" i="38" s="1"/>
  <c r="C348" i="38"/>
  <c r="A348" i="38" s="1"/>
  <c r="K381" i="38"/>
  <c r="G106" i="37"/>
  <c r="E106" i="37"/>
  <c r="A110" i="37"/>
  <c r="A109" i="37"/>
  <c r="A111" i="37"/>
  <c r="A108" i="37"/>
  <c r="A107" i="37"/>
  <c r="A106" i="37"/>
  <c r="G105" i="37"/>
  <c r="E105" i="37"/>
  <c r="D105" i="37"/>
  <c r="A105" i="37"/>
  <c r="A104" i="37"/>
  <c r="A103" i="37"/>
  <c r="C342" i="38"/>
  <c r="A342" i="38" s="1"/>
  <c r="C337" i="38"/>
  <c r="A337" i="38" s="1"/>
  <c r="C332" i="38"/>
  <c r="A332" i="38" s="1"/>
  <c r="C327" i="38"/>
  <c r="A327" i="38" s="1"/>
  <c r="D335" i="38"/>
  <c r="F335" i="38" s="1"/>
  <c r="K332" i="38" s="1"/>
  <c r="A102" i="37"/>
  <c r="G101" i="37"/>
  <c r="E101" i="37"/>
  <c r="C323" i="38"/>
  <c r="A323" i="38" s="1"/>
  <c r="A101" i="37"/>
  <c r="G100" i="37"/>
  <c r="E100" i="37"/>
  <c r="D100" i="37"/>
  <c r="A100" i="37"/>
  <c r="G99" i="37"/>
  <c r="E99" i="37"/>
  <c r="D99" i="37"/>
  <c r="A99" i="37"/>
  <c r="G98" i="37"/>
  <c r="E98" i="37"/>
  <c r="D98" i="37"/>
  <c r="A98" i="37"/>
  <c r="A97" i="37"/>
  <c r="C318" i="38"/>
  <c r="A318" i="38" s="1"/>
  <c r="C313" i="38"/>
  <c r="A313" i="38" s="1"/>
  <c r="C308" i="38"/>
  <c r="A308" i="38" s="1"/>
  <c r="C299" i="38"/>
  <c r="A299" i="38" s="1"/>
  <c r="G92" i="37"/>
  <c r="G93" i="37"/>
  <c r="G94" i="37"/>
  <c r="G95" i="37"/>
  <c r="G91" i="37"/>
  <c r="D92" i="37"/>
  <c r="E92" i="37"/>
  <c r="D93" i="37"/>
  <c r="E93" i="37"/>
  <c r="D94" i="37"/>
  <c r="E94" i="37"/>
  <c r="D95" i="37"/>
  <c r="E95" i="37"/>
  <c r="A96" i="37"/>
  <c r="A95" i="37"/>
  <c r="A94" i="37"/>
  <c r="A93" i="37"/>
  <c r="A92" i="37"/>
  <c r="E91" i="37"/>
  <c r="D91" i="37"/>
  <c r="A91" i="37"/>
  <c r="A90" i="37"/>
  <c r="C166" i="38"/>
  <c r="A166" i="38" s="1"/>
  <c r="A170" i="38"/>
  <c r="A167" i="38"/>
  <c r="G59" i="37"/>
  <c r="E59" i="37"/>
  <c r="D59" i="37"/>
  <c r="A59" i="37"/>
  <c r="G54" i="37"/>
  <c r="E54" i="37"/>
  <c r="C131" i="38"/>
  <c r="A131" i="38" s="1"/>
  <c r="C125" i="38"/>
  <c r="A125" i="38" s="1"/>
  <c r="A54" i="37"/>
  <c r="G52" i="37"/>
  <c r="E52" i="37"/>
  <c r="D52" i="37"/>
  <c r="A52" i="37"/>
  <c r="C176" i="38"/>
  <c r="A176" i="38" s="1"/>
  <c r="C171" i="38"/>
  <c r="A171" i="38" s="1"/>
  <c r="G61" i="37"/>
  <c r="E61" i="37"/>
  <c r="G60" i="37"/>
  <c r="E60" i="37"/>
  <c r="A61" i="37"/>
  <c r="A60" i="37"/>
  <c r="E164" i="38" l="1"/>
  <c r="I164" i="38" s="1"/>
  <c r="K22" i="38"/>
  <c r="E148" i="38" l="1"/>
  <c r="I148" i="38" s="1"/>
  <c r="D39" i="37"/>
  <c r="C62" i="38"/>
  <c r="A62" i="38" s="1"/>
  <c r="E31" i="37"/>
  <c r="A31" i="37"/>
  <c r="A66" i="38"/>
  <c r="C57" i="38"/>
  <c r="A57" i="38" s="1"/>
  <c r="A61" i="38"/>
  <c r="A60" i="38"/>
  <c r="A59" i="38"/>
  <c r="A58" i="38"/>
  <c r="G30" i="37"/>
  <c r="E30" i="37"/>
  <c r="A30" i="37"/>
  <c r="G29" i="37"/>
  <c r="E29" i="37"/>
  <c r="D29" i="37"/>
  <c r="G25" i="37"/>
  <c r="G24" i="37"/>
  <c r="C37" i="38"/>
  <c r="A37" i="38" s="1"/>
  <c r="A41" i="38"/>
  <c r="A40" i="38"/>
  <c r="A39" i="38"/>
  <c r="A38" i="38"/>
  <c r="C42" i="38"/>
  <c r="A42" i="38" s="1"/>
  <c r="E25" i="37"/>
  <c r="A25" i="37"/>
  <c r="F75" i="38" l="1"/>
  <c r="H75" i="38" s="1"/>
  <c r="K72" i="38" s="1"/>
  <c r="D101" i="37"/>
  <c r="D76" i="37"/>
  <c r="D106" i="37"/>
  <c r="D61" i="37"/>
  <c r="D60" i="37"/>
  <c r="D30" i="37"/>
  <c r="D54" i="37"/>
  <c r="D21" i="37"/>
  <c r="D20" i="37"/>
  <c r="B6" i="35"/>
  <c r="B4" i="35"/>
  <c r="B3" i="35"/>
  <c r="B5" i="35"/>
  <c r="D31" i="37" l="1"/>
  <c r="D25" i="37"/>
  <c r="C198" i="38"/>
  <c r="C186" i="38"/>
  <c r="C183" i="38"/>
  <c r="B5" i="38" l="1"/>
  <c r="B4" i="38"/>
  <c r="B3" i="38"/>
  <c r="D9" i="39"/>
  <c r="D8" i="39"/>
  <c r="D7" i="39"/>
  <c r="B6" i="39"/>
  <c r="C5" i="39"/>
  <c r="B4" i="39"/>
  <c r="B3" i="39"/>
  <c r="G26" i="37"/>
  <c r="E26" i="37"/>
  <c r="G87" i="37" l="1"/>
  <c r="G84" i="37"/>
  <c r="G33" i="37"/>
  <c r="G32" i="37"/>
  <c r="G27" i="37"/>
  <c r="E87" i="37"/>
  <c r="E84" i="37"/>
  <c r="E33" i="37"/>
  <c r="E32" i="37"/>
  <c r="E28" i="37"/>
  <c r="E27" i="37"/>
  <c r="E24" i="37"/>
  <c r="D87" i="37"/>
  <c r="D84" i="37"/>
  <c r="D33" i="37"/>
  <c r="D32" i="37"/>
  <c r="D28" i="37"/>
  <c r="D27" i="37"/>
  <c r="D26" i="37"/>
  <c r="K10" i="37" l="1"/>
  <c r="H128" i="37" l="1"/>
  <c r="H133" i="37"/>
  <c r="H131" i="37"/>
  <c r="H129" i="37"/>
  <c r="H130" i="37"/>
  <c r="H132" i="37"/>
  <c r="H82" i="37"/>
  <c r="I82" i="37" s="1"/>
  <c r="H76" i="37"/>
  <c r="H81" i="37"/>
  <c r="I81" i="37" s="1"/>
  <c r="H75" i="37"/>
  <c r="H83" i="37"/>
  <c r="H78" i="37"/>
  <c r="H80" i="37"/>
  <c r="H66" i="37"/>
  <c r="H73" i="37"/>
  <c r="H67" i="37"/>
  <c r="H68" i="37"/>
  <c r="H74" i="37"/>
  <c r="H72" i="37"/>
  <c r="H44" i="37"/>
  <c r="H48" i="37"/>
  <c r="H45" i="37"/>
  <c r="H49" i="37"/>
  <c r="H46" i="37"/>
  <c r="H50" i="37"/>
  <c r="H47" i="37"/>
  <c r="H43" i="37"/>
  <c r="H31" i="37"/>
  <c r="H53" i="37"/>
  <c r="H20" i="37"/>
  <c r="H21" i="37"/>
  <c r="H19" i="37"/>
  <c r="H18" i="37"/>
  <c r="H107" i="37"/>
  <c r="H104" i="37"/>
  <c r="H108" i="37"/>
  <c r="H105" i="37"/>
  <c r="H106" i="37"/>
  <c r="H110" i="37"/>
  <c r="H109" i="37"/>
  <c r="H94" i="37"/>
  <c r="H99" i="37"/>
  <c r="H54" i="37"/>
  <c r="H52" i="37"/>
  <c r="H98" i="37"/>
  <c r="H59" i="37"/>
  <c r="H60" i="37"/>
  <c r="H92" i="37"/>
  <c r="H61" i="37"/>
  <c r="H93" i="37"/>
  <c r="H101" i="37"/>
  <c r="H95" i="37"/>
  <c r="H91" i="37"/>
  <c r="H100" i="37"/>
  <c r="H25" i="37"/>
  <c r="H24" i="37"/>
  <c r="H28" i="37"/>
  <c r="H30" i="37"/>
  <c r="R15" i="61" l="1"/>
  <c r="J15" i="61"/>
  <c r="T15" i="61"/>
  <c r="L15" i="61"/>
  <c r="V15" i="61"/>
  <c r="N15" i="61"/>
  <c r="P15" i="61"/>
  <c r="F160" i="38"/>
  <c r="F144" i="38" s="1"/>
  <c r="E160" i="38"/>
  <c r="E144" i="38" s="1"/>
  <c r="I144" i="38" l="1"/>
  <c r="I160" i="38"/>
  <c r="N13" i="61" l="1"/>
  <c r="J13" i="61"/>
  <c r="G122" i="37" l="1"/>
  <c r="D122" i="37"/>
  <c r="E122" i="37"/>
  <c r="K394" i="38"/>
  <c r="A444" i="38"/>
  <c r="A441" i="38"/>
  <c r="A440" i="38"/>
  <c r="A439" i="38"/>
  <c r="A438" i="38"/>
  <c r="A437" i="38"/>
  <c r="A436" i="38"/>
  <c r="A435" i="38"/>
  <c r="A429" i="38"/>
  <c r="A423" i="38"/>
  <c r="A417" i="38"/>
  <c r="A412" i="38"/>
  <c r="A406" i="38"/>
  <c r="A400" i="38"/>
  <c r="A394" i="38"/>
  <c r="M394" i="38" l="1"/>
  <c r="K400" i="38"/>
  <c r="M400" i="38" l="1"/>
  <c r="I410" i="38"/>
  <c r="K406" i="38" s="1"/>
  <c r="M406" i="38" l="1"/>
  <c r="I415" i="38"/>
  <c r="K412" i="38" s="1"/>
  <c r="M412" i="38" l="1"/>
  <c r="I421" i="38"/>
  <c r="K417" i="38" s="1"/>
  <c r="M417" i="38" s="1"/>
  <c r="I427" i="38" l="1"/>
  <c r="K423" i="38" s="1"/>
  <c r="M423" i="38" s="1"/>
  <c r="I433" i="38" l="1"/>
  <c r="K429" i="38" s="1"/>
  <c r="I439" i="38"/>
  <c r="K435" i="38" s="1"/>
  <c r="M435" i="38" l="1"/>
  <c r="M429" i="38"/>
  <c r="A123" i="37"/>
  <c r="H122" i="37"/>
  <c r="A122" i="37"/>
  <c r="G121" i="37"/>
  <c r="H121" i="37" s="1"/>
  <c r="E121" i="37"/>
  <c r="D121" i="37"/>
  <c r="A121" i="37"/>
  <c r="H120" i="37"/>
  <c r="A120" i="37"/>
  <c r="H119" i="37"/>
  <c r="A119" i="37"/>
  <c r="H118" i="37"/>
  <c r="A118" i="37"/>
  <c r="H117" i="37"/>
  <c r="A117" i="37"/>
  <c r="H116" i="37"/>
  <c r="A116" i="37"/>
  <c r="H115" i="37"/>
  <c r="A115" i="37"/>
  <c r="H114" i="37"/>
  <c r="A114" i="37"/>
  <c r="H113" i="37"/>
  <c r="A113" i="37"/>
  <c r="A112" i="37"/>
  <c r="H229" i="38" l="1"/>
  <c r="G264" i="38" s="1"/>
  <c r="A97" i="38"/>
  <c r="A96" i="38"/>
  <c r="A93" i="38"/>
  <c r="A92" i="38"/>
  <c r="G42" i="37"/>
  <c r="H42" i="37" s="1"/>
  <c r="E42" i="37"/>
  <c r="D42" i="37"/>
  <c r="A42" i="37"/>
  <c r="H70" i="38" l="1"/>
  <c r="K67" i="38" s="1"/>
  <c r="A199" i="38" l="1"/>
  <c r="A198" i="38"/>
  <c r="H228" i="38" l="1"/>
  <c r="G65" i="37"/>
  <c r="H65" i="37" s="1"/>
  <c r="E65" i="37"/>
  <c r="D65" i="37"/>
  <c r="A65" i="37"/>
  <c r="C85" i="38"/>
  <c r="C11" i="38"/>
  <c r="K225" i="38" l="1"/>
  <c r="G263" i="38"/>
  <c r="G88" i="37"/>
  <c r="G71" i="37"/>
  <c r="G70" i="37"/>
  <c r="G69" i="37"/>
  <c r="G64" i="37"/>
  <c r="E88" i="37"/>
  <c r="D88" i="37"/>
  <c r="E71" i="37"/>
  <c r="D71" i="37"/>
  <c r="E70" i="37"/>
  <c r="D70" i="37"/>
  <c r="E69" i="37"/>
  <c r="D69" i="37"/>
  <c r="E64" i="37"/>
  <c r="D64" i="37"/>
  <c r="G58" i="37"/>
  <c r="G57" i="37"/>
  <c r="E58" i="37"/>
  <c r="D58" i="37"/>
  <c r="E57" i="37"/>
  <c r="D57" i="37"/>
  <c r="E41" i="37"/>
  <c r="D41" i="37"/>
  <c r="E40" i="37"/>
  <c r="D40" i="37"/>
  <c r="E39" i="37"/>
  <c r="E38" i="37"/>
  <c r="D38" i="37"/>
  <c r="E37" i="37"/>
  <c r="D37" i="37"/>
  <c r="G41" i="37"/>
  <c r="G40" i="37"/>
  <c r="G39" i="37"/>
  <c r="G38" i="37"/>
  <c r="G37" i="37"/>
  <c r="A89" i="38" l="1"/>
  <c r="A88" i="38"/>
  <c r="H41" i="37"/>
  <c r="A41" i="37"/>
  <c r="H37" i="37"/>
  <c r="A37" i="37"/>
  <c r="G454" i="38" l="1"/>
  <c r="H454" i="38" s="1"/>
  <c r="C452" i="38"/>
  <c r="C292" i="38" l="1"/>
  <c r="C287" i="38"/>
  <c r="C281" i="38"/>
  <c r="C155" i="38"/>
  <c r="C137" i="38"/>
  <c r="C72" i="38" l="1"/>
  <c r="C67" i="38"/>
  <c r="C52" i="38"/>
  <c r="C46" i="38"/>
  <c r="C44" i="38"/>
  <c r="C32" i="38"/>
  <c r="C16" i="38"/>
  <c r="I132" i="37" l="1"/>
  <c r="I131" i="37"/>
  <c r="I130" i="37"/>
  <c r="I128" i="37"/>
  <c r="I129" i="37"/>
  <c r="I133" i="37"/>
  <c r="F21" i="37"/>
  <c r="F31" i="37"/>
  <c r="I31" i="37" s="1"/>
  <c r="F24" i="37"/>
  <c r="I24" i="37" s="1"/>
  <c r="F25" i="37"/>
  <c r="I25" i="37" s="1"/>
  <c r="F27" i="37"/>
  <c r="H77" i="37"/>
  <c r="H79" i="37"/>
  <c r="H85" i="37"/>
  <c r="H86" i="37"/>
  <c r="H26" i="37"/>
  <c r="H29" i="37"/>
  <c r="A288" i="38"/>
  <c r="A289" i="38"/>
  <c r="A292" i="38"/>
  <c r="H88" i="37"/>
  <c r="A88" i="37"/>
  <c r="H87" i="37"/>
  <c r="I134" i="37" l="1"/>
  <c r="D23" i="39" s="1"/>
  <c r="F24" i="61" s="1"/>
  <c r="A230" i="38"/>
  <c r="A226" i="38"/>
  <c r="A209" i="38"/>
  <c r="A87" i="37"/>
  <c r="A287" i="38"/>
  <c r="N24" i="61" l="1"/>
  <c r="L24" i="61"/>
  <c r="M24" i="61" s="1"/>
  <c r="R24" i="61"/>
  <c r="P24" i="61"/>
  <c r="C16" i="61"/>
  <c r="C15" i="61"/>
  <c r="C14" i="61"/>
  <c r="B8" i="61"/>
  <c r="D5" i="61"/>
  <c r="O24" i="61" l="1"/>
  <c r="Q24" i="61" s="1"/>
  <c r="S24" i="61" s="1"/>
  <c r="U24" i="61" s="1"/>
  <c r="W24" i="61" s="1"/>
  <c r="X24" i="61" s="1"/>
  <c r="A225" i="38"/>
  <c r="H235" i="38"/>
  <c r="K231" i="38" l="1"/>
  <c r="H289" i="38" s="1"/>
  <c r="K287" i="38" s="1"/>
  <c r="G265" i="38"/>
  <c r="H70" i="37"/>
  <c r="H84" i="37" l="1"/>
  <c r="A201" i="38" l="1"/>
  <c r="A202" i="38"/>
  <c r="B6" i="38" l="1"/>
  <c r="F76" i="37" s="1"/>
  <c r="I76" i="37" s="1"/>
  <c r="G458" i="38"/>
  <c r="C456" i="38"/>
  <c r="H71" i="37"/>
  <c r="H69" i="37"/>
  <c r="H58" i="37"/>
  <c r="H40" i="37"/>
  <c r="H39" i="37"/>
  <c r="H27" i="37"/>
  <c r="F75" i="37" l="1"/>
  <c r="I75" i="37" s="1"/>
  <c r="F88" i="37"/>
  <c r="F68" i="37"/>
  <c r="I68" i="37" s="1"/>
  <c r="F73" i="37"/>
  <c r="I73" i="37" s="1"/>
  <c r="F80" i="37"/>
  <c r="I80" i="37" s="1"/>
  <c r="F87" i="37"/>
  <c r="F67" i="37"/>
  <c r="I67" i="37" s="1"/>
  <c r="F72" i="37"/>
  <c r="I72" i="37" s="1"/>
  <c r="F79" i="37"/>
  <c r="F66" i="37"/>
  <c r="I66" i="37" s="1"/>
  <c r="F71" i="37"/>
  <c r="F78" i="37"/>
  <c r="I78" i="37" s="1"/>
  <c r="F85" i="37"/>
  <c r="F65" i="37"/>
  <c r="F70" i="37"/>
  <c r="F77" i="37"/>
  <c r="F84" i="37"/>
  <c r="F64" i="37"/>
  <c r="F74" i="37"/>
  <c r="I74" i="37" s="1"/>
  <c r="F83" i="37"/>
  <c r="I83" i="37" s="1"/>
  <c r="F48" i="37"/>
  <c r="I48" i="37" s="1"/>
  <c r="F49" i="37"/>
  <c r="I49" i="37" s="1"/>
  <c r="F50" i="37"/>
  <c r="I50" i="37" s="1"/>
  <c r="F47" i="37"/>
  <c r="I47" i="37" s="1"/>
  <c r="F45" i="37"/>
  <c r="I45" i="37" s="1"/>
  <c r="F46" i="37"/>
  <c r="I46" i="37" s="1"/>
  <c r="F53" i="37"/>
  <c r="I53" i="37" s="1"/>
  <c r="F43" i="37"/>
  <c r="I43" i="37" s="1"/>
  <c r="F20" i="37"/>
  <c r="I20" i="37" s="1"/>
  <c r="I21" i="37"/>
  <c r="F19" i="37"/>
  <c r="I19" i="37" s="1"/>
  <c r="F18" i="37"/>
  <c r="I18" i="37" s="1"/>
  <c r="F105" i="37"/>
  <c r="I105" i="37" s="1"/>
  <c r="F106" i="37"/>
  <c r="I106" i="37" s="1"/>
  <c r="F109" i="37"/>
  <c r="I109" i="37" s="1"/>
  <c r="F107" i="37"/>
  <c r="I107" i="37" s="1"/>
  <c r="F110" i="37"/>
  <c r="I110" i="37" s="1"/>
  <c r="F104" i="37"/>
  <c r="I104" i="37" s="1"/>
  <c r="F108" i="37"/>
  <c r="I108" i="37" s="1"/>
  <c r="F100" i="37"/>
  <c r="I100" i="37" s="1"/>
  <c r="F99" i="37"/>
  <c r="I99" i="37" s="1"/>
  <c r="F101" i="37"/>
  <c r="I101" i="37" s="1"/>
  <c r="F98" i="37"/>
  <c r="I98" i="37" s="1"/>
  <c r="F91" i="37"/>
  <c r="I91" i="37" s="1"/>
  <c r="F95" i="37"/>
  <c r="I95" i="37" s="1"/>
  <c r="F93" i="37"/>
  <c r="I93" i="37" s="1"/>
  <c r="F92" i="37"/>
  <c r="I92" i="37" s="1"/>
  <c r="F94" i="37"/>
  <c r="I94" i="37" s="1"/>
  <c r="F54" i="37"/>
  <c r="I54" i="37" s="1"/>
  <c r="F52" i="37"/>
  <c r="I52" i="37" s="1"/>
  <c r="F30" i="37"/>
  <c r="I30" i="37" s="1"/>
  <c r="F26" i="37"/>
  <c r="I26" i="37" s="1"/>
  <c r="H458" i="38"/>
  <c r="D450" i="38" s="1"/>
  <c r="I111" i="37" l="1"/>
  <c r="D20" i="39" s="1"/>
  <c r="F21" i="61" s="1"/>
  <c r="J96" i="37"/>
  <c r="J111" i="37"/>
  <c r="J102" i="37"/>
  <c r="I102" i="37"/>
  <c r="D19" i="39" s="1"/>
  <c r="F20" i="61" s="1"/>
  <c r="I96" i="37"/>
  <c r="D18" i="39" s="1"/>
  <c r="F19" i="61" s="1"/>
  <c r="G450" i="38"/>
  <c r="V21" i="61" l="1"/>
  <c r="T21" i="61"/>
  <c r="U21" i="61" s="1"/>
  <c r="V20" i="61"/>
  <c r="P20" i="61"/>
  <c r="Q20" i="61" s="1"/>
  <c r="R20" i="61"/>
  <c r="T20" i="61"/>
  <c r="V19" i="61"/>
  <c r="R19" i="61"/>
  <c r="T19" i="61"/>
  <c r="P19" i="61"/>
  <c r="H125" i="37"/>
  <c r="I125" i="37" s="1"/>
  <c r="J126" i="37" s="1"/>
  <c r="G125" i="37"/>
  <c r="A86" i="38"/>
  <c r="W21" i="61" l="1"/>
  <c r="X21" i="61" s="1"/>
  <c r="S20" i="61"/>
  <c r="U20" i="61" s="1"/>
  <c r="W20" i="61" s="1"/>
  <c r="X20" i="61" s="1"/>
  <c r="A70" i="37"/>
  <c r="A208" i="38" l="1"/>
  <c r="A283" i="38" l="1"/>
  <c r="A284" i="38"/>
  <c r="I27" i="37" l="1"/>
  <c r="H57" i="37" l="1"/>
  <c r="H64" i="37" l="1"/>
  <c r="A57" i="37"/>
  <c r="A58" i="37"/>
  <c r="A40" i="37"/>
  <c r="H38" i="37" l="1"/>
  <c r="H32" i="37"/>
  <c r="H33" i="37"/>
  <c r="H17" i="37" l="1"/>
  <c r="A280" i="38" l="1"/>
  <c r="A281" i="38"/>
  <c r="A447" i="38"/>
  <c r="A43" i="38"/>
  <c r="A44" i="38"/>
  <c r="A45" i="38"/>
  <c r="A46" i="38"/>
  <c r="A51" i="38"/>
  <c r="A52" i="38"/>
  <c r="A53" i="38"/>
  <c r="A54" i="38"/>
  <c r="A55" i="38"/>
  <c r="A56" i="38"/>
  <c r="A67" i="38"/>
  <c r="A68" i="38"/>
  <c r="A69" i="38"/>
  <c r="A70" i="38"/>
  <c r="A71" i="38"/>
  <c r="A72" i="38"/>
  <c r="A73" i="38"/>
  <c r="A74" i="38"/>
  <c r="A75" i="38"/>
  <c r="A76" i="38"/>
  <c r="A77" i="38"/>
  <c r="A78" i="38"/>
  <c r="A79" i="38"/>
  <c r="A80" i="38"/>
  <c r="A81" i="38"/>
  <c r="A82" i="38"/>
  <c r="A83" i="38"/>
  <c r="A84" i="38"/>
  <c r="A85" i="38"/>
  <c r="A87" i="38"/>
  <c r="A98" i="38"/>
  <c r="A135" i="38"/>
  <c r="A136" i="38"/>
  <c r="A137" i="38"/>
  <c r="A138" i="38"/>
  <c r="A155" i="38"/>
  <c r="A156" i="38"/>
  <c r="A181" i="38"/>
  <c r="A182" i="38"/>
  <c r="A183" i="38"/>
  <c r="A184" i="38"/>
  <c r="A186" i="38"/>
  <c r="A187" i="38"/>
  <c r="A200" i="38"/>
  <c r="A232" i="38"/>
  <c r="A233" i="38"/>
  <c r="A236" i="38"/>
  <c r="A271" i="38"/>
  <c r="A278" i="38"/>
  <c r="A279" i="38"/>
  <c r="A32" i="38"/>
  <c r="A33" i="38"/>
  <c r="A34" i="38"/>
  <c r="A35" i="38"/>
  <c r="A36" i="38"/>
  <c r="A17" i="38"/>
  <c r="A31" i="38"/>
  <c r="I15" i="35"/>
  <c r="I19" i="35"/>
  <c r="I23" i="35"/>
  <c r="I30" i="35"/>
  <c r="A11" i="38"/>
  <c r="A16" i="38"/>
  <c r="A207" i="38"/>
  <c r="A231" i="38"/>
  <c r="A260" i="38"/>
  <c r="A275" i="38"/>
  <c r="A16" i="37"/>
  <c r="A17" i="37"/>
  <c r="A22" i="37"/>
  <c r="A23" i="37"/>
  <c r="A24" i="37"/>
  <c r="A26" i="37"/>
  <c r="A27" i="37"/>
  <c r="A28" i="37"/>
  <c r="A29" i="37"/>
  <c r="A32" i="37"/>
  <c r="A33" i="37"/>
  <c r="A34" i="37"/>
  <c r="A35" i="37"/>
  <c r="A38" i="37"/>
  <c r="A39" i="37"/>
  <c r="A55" i="37"/>
  <c r="A56" i="37"/>
  <c r="A62" i="37"/>
  <c r="A63" i="37"/>
  <c r="A64" i="37"/>
  <c r="A69" i="37"/>
  <c r="A71" i="37"/>
  <c r="A77" i="37"/>
  <c r="A79" i="37"/>
  <c r="A84" i="37"/>
  <c r="A85" i="37"/>
  <c r="A86" i="37"/>
  <c r="A89" i="37"/>
  <c r="A124" i="37"/>
  <c r="A125" i="37"/>
  <c r="A126" i="37"/>
  <c r="D222" i="38" l="1"/>
  <c r="D250" i="38"/>
  <c r="D255" i="38"/>
  <c r="D219" i="38"/>
  <c r="J219" i="38"/>
  <c r="D272" i="38"/>
  <c r="J272" i="38"/>
  <c r="J243" i="38"/>
  <c r="D237" i="38"/>
  <c r="D243" i="38"/>
  <c r="J237" i="38"/>
  <c r="D216" i="38"/>
  <c r="J216" i="38"/>
  <c r="D210" i="38"/>
  <c r="D213" i="38"/>
  <c r="J210" i="38"/>
  <c r="J213" i="38"/>
  <c r="J195" i="38"/>
  <c r="J192" i="38"/>
  <c r="D195" i="38"/>
  <c r="J189" i="38"/>
  <c r="D189" i="38"/>
  <c r="D192" i="38"/>
  <c r="J115" i="38"/>
  <c r="D115" i="38"/>
  <c r="D121" i="38"/>
  <c r="J121" i="38"/>
  <c r="D108" i="38"/>
  <c r="D102" i="38"/>
  <c r="J102" i="38"/>
  <c r="J108" i="38"/>
  <c r="D111" i="38"/>
  <c r="J105" i="38"/>
  <c r="D118" i="38"/>
  <c r="J118" i="38"/>
  <c r="J111" i="38"/>
  <c r="D105" i="38"/>
  <c r="J99" i="38"/>
  <c r="D99" i="38"/>
  <c r="J128" i="38"/>
  <c r="D128" i="38"/>
  <c r="J11" i="38"/>
  <c r="J28" i="38"/>
  <c r="J25" i="38"/>
  <c r="D25" i="38"/>
  <c r="D28" i="38"/>
  <c r="J16" i="38"/>
  <c r="J19" i="38"/>
  <c r="J22" i="38"/>
  <c r="D19" i="38"/>
  <c r="D22" i="38"/>
  <c r="D348" i="38"/>
  <c r="J348" i="38"/>
  <c r="J388" i="38"/>
  <c r="D388" i="38"/>
  <c r="J379" i="38"/>
  <c r="J367" i="38"/>
  <c r="J355" i="38"/>
  <c r="D383" i="38"/>
  <c r="D381" i="38"/>
  <c r="J381" i="38"/>
  <c r="J383" i="38"/>
  <c r="D379" i="38"/>
  <c r="D355" i="38"/>
  <c r="D367" i="38"/>
  <c r="J323" i="38"/>
  <c r="D327" i="38"/>
  <c r="J332" i="38"/>
  <c r="D323" i="38"/>
  <c r="D332" i="38"/>
  <c r="J327" i="38"/>
  <c r="J337" i="38"/>
  <c r="J342" i="38"/>
  <c r="D337" i="38"/>
  <c r="D342" i="38"/>
  <c r="D318" i="38"/>
  <c r="D313" i="38"/>
  <c r="D299" i="38"/>
  <c r="D131" i="38"/>
  <c r="J299" i="38"/>
  <c r="J166" i="38"/>
  <c r="J125" i="38"/>
  <c r="J308" i="38"/>
  <c r="D166" i="38"/>
  <c r="D125" i="38"/>
  <c r="D308" i="38"/>
  <c r="J318" i="38"/>
  <c r="J313" i="38"/>
  <c r="J131" i="38"/>
  <c r="J37" i="38"/>
  <c r="J57" i="38"/>
  <c r="D57" i="38"/>
  <c r="D37" i="38"/>
  <c r="D171" i="38"/>
  <c r="D176" i="38"/>
  <c r="J171" i="38"/>
  <c r="J176" i="38"/>
  <c r="D62" i="38"/>
  <c r="J62" i="38"/>
  <c r="D42" i="38"/>
  <c r="J42" i="38"/>
  <c r="J435" i="38"/>
  <c r="D423" i="38"/>
  <c r="D429" i="38"/>
  <c r="J417" i="38"/>
  <c r="J423" i="38"/>
  <c r="D435" i="38"/>
  <c r="J441" i="38"/>
  <c r="D412" i="38"/>
  <c r="D394" i="38"/>
  <c r="D441" i="38"/>
  <c r="J406" i="38"/>
  <c r="J394" i="38"/>
  <c r="D444" i="38"/>
  <c r="D400" i="38"/>
  <c r="J400" i="38"/>
  <c r="D417" i="38"/>
  <c r="J412" i="38"/>
  <c r="J429" i="38"/>
  <c r="D406" i="38"/>
  <c r="J444" i="38"/>
  <c r="D96" i="38"/>
  <c r="J92" i="38"/>
  <c r="J96" i="38"/>
  <c r="D92" i="38"/>
  <c r="D198" i="38"/>
  <c r="J198" i="38"/>
  <c r="F29" i="37"/>
  <c r="I29" i="37" s="1"/>
  <c r="F28" i="37"/>
  <c r="I28" i="37" s="1"/>
  <c r="D88" i="38"/>
  <c r="J88" i="38"/>
  <c r="H284" i="38"/>
  <c r="K281" i="38" s="1"/>
  <c r="F86" i="37" s="1"/>
  <c r="I44" i="35"/>
  <c r="J292" i="38"/>
  <c r="D292" i="38"/>
  <c r="D281" i="38"/>
  <c r="J186" i="38"/>
  <c r="J32" i="38"/>
  <c r="J281" i="38"/>
  <c r="D16" i="38"/>
  <c r="D287" i="38"/>
  <c r="D275" i="38"/>
  <c r="D231" i="38"/>
  <c r="J287" i="38"/>
  <c r="J275" i="38"/>
  <c r="J231" i="38"/>
  <c r="D186" i="38"/>
  <c r="D32" i="38"/>
  <c r="D225" i="38"/>
  <c r="J225" i="38"/>
  <c r="D260" i="38"/>
  <c r="J260" i="38"/>
  <c r="J201" i="38"/>
  <c r="D201" i="38"/>
  <c r="D11" i="38"/>
  <c r="D82" i="38"/>
  <c r="J67" i="38"/>
  <c r="J52" i="38"/>
  <c r="D52" i="38"/>
  <c r="J44" i="38"/>
  <c r="D183" i="38"/>
  <c r="D207" i="38"/>
  <c r="J46" i="38"/>
  <c r="J79" i="38"/>
  <c r="J72" i="38"/>
  <c r="D44" i="38"/>
  <c r="D72" i="38"/>
  <c r="J137" i="38"/>
  <c r="D46" i="38"/>
  <c r="D79" i="38"/>
  <c r="D67" i="38"/>
  <c r="J82" i="38"/>
  <c r="D85" i="38"/>
  <c r="D137" i="38"/>
  <c r="D155" i="38"/>
  <c r="J183" i="38"/>
  <c r="J155" i="38"/>
  <c r="J85" i="38"/>
  <c r="J207" i="38"/>
  <c r="F60" i="37" l="1"/>
  <c r="I60" i="37" s="1"/>
  <c r="E179" i="38"/>
  <c r="K176" i="38" s="1"/>
  <c r="I126" i="37"/>
  <c r="D22" i="39" s="1"/>
  <c r="F23" i="61" s="1"/>
  <c r="F61" i="37" l="1"/>
  <c r="I61" i="37" s="1"/>
  <c r="F32" i="37"/>
  <c r="I32" i="37" s="1"/>
  <c r="F33" i="37" l="1"/>
  <c r="I33" i="37" s="1"/>
  <c r="H15" i="61" s="1"/>
  <c r="J34" i="37" l="1"/>
  <c r="I34" i="37"/>
  <c r="D14" i="39" l="1"/>
  <c r="F15" i="61" s="1"/>
  <c r="I15" i="61"/>
  <c r="K15" i="61" s="1"/>
  <c r="M15" i="61" s="1"/>
  <c r="O15" i="61" s="1"/>
  <c r="Q15" i="61" s="1"/>
  <c r="S15" i="61" s="1"/>
  <c r="U15" i="61" s="1"/>
  <c r="W15" i="61" s="1"/>
  <c r="X15" i="61" l="1"/>
  <c r="F17" i="37"/>
  <c r="I17" i="37" s="1"/>
  <c r="F16" i="37"/>
  <c r="I16" i="37" s="1"/>
  <c r="I22" i="37" l="1"/>
  <c r="J22" i="37"/>
  <c r="D13" i="39" l="1"/>
  <c r="F14" i="61" l="1"/>
  <c r="J14" i="61" s="1"/>
  <c r="T14" i="61" l="1"/>
  <c r="T35" i="61" s="1"/>
  <c r="P14" i="61"/>
  <c r="L14" i="61"/>
  <c r="R14" i="61"/>
  <c r="R35" i="61" s="1"/>
  <c r="H14" i="61"/>
  <c r="I14" i="61" s="1"/>
  <c r="K14" i="61" s="1"/>
  <c r="V14" i="61"/>
  <c r="V35" i="61" s="1"/>
  <c r="N14" i="61"/>
  <c r="F40" i="37"/>
  <c r="I40" i="37" s="1"/>
  <c r="M14" i="61" l="1"/>
  <c r="O14" i="61" s="1"/>
  <c r="Q14" i="61" s="1"/>
  <c r="S14" i="61" s="1"/>
  <c r="U14" i="61" s="1"/>
  <c r="W14" i="61" s="1"/>
  <c r="X14" i="61" s="1"/>
  <c r="F38" i="37"/>
  <c r="I38" i="37" s="1"/>
  <c r="F41" i="37" l="1"/>
  <c r="I41" i="37" s="1"/>
  <c r="F39" i="37"/>
  <c r="I39" i="37" s="1"/>
  <c r="F42" i="37" l="1"/>
  <c r="I42" i="37" s="1"/>
  <c r="I84" i="37"/>
  <c r="I85" i="37"/>
  <c r="I86" i="37"/>
  <c r="F59" i="37" l="1"/>
  <c r="I59" i="37" s="1"/>
  <c r="F120" i="37"/>
  <c r="I120" i="37" s="1"/>
  <c r="F122" i="37"/>
  <c r="I122" i="37" s="1"/>
  <c r="F119" i="37"/>
  <c r="I119" i="37" s="1"/>
  <c r="F121" i="37"/>
  <c r="I121" i="37" s="1"/>
  <c r="F117" i="37"/>
  <c r="I117" i="37" s="1"/>
  <c r="F118" i="37"/>
  <c r="I118" i="37" s="1"/>
  <c r="F113" i="37"/>
  <c r="I113" i="37" s="1"/>
  <c r="F115" i="37"/>
  <c r="I115" i="37" s="1"/>
  <c r="F116" i="37"/>
  <c r="I116" i="37" s="1"/>
  <c r="F114" i="37"/>
  <c r="I114" i="37" s="1"/>
  <c r="I88" i="37"/>
  <c r="I64" i="37"/>
  <c r="I87" i="37"/>
  <c r="I70" i="37"/>
  <c r="I79" i="37"/>
  <c r="I65" i="37"/>
  <c r="I71" i="37"/>
  <c r="I77" i="37"/>
  <c r="I123" i="37" l="1"/>
  <c r="J123" i="37"/>
  <c r="D21" i="39" l="1"/>
  <c r="F22" i="61" s="1"/>
  <c r="H22" i="61" s="1"/>
  <c r="I22" i="61" s="1"/>
  <c r="L22" i="61" l="1"/>
  <c r="P22" i="61"/>
  <c r="J22" i="61"/>
  <c r="K22" i="61" s="1"/>
  <c r="N22" i="61"/>
  <c r="M22" i="61" l="1"/>
  <c r="O22" i="61" s="1"/>
  <c r="Q22" i="61" s="1"/>
  <c r="S22" i="61" s="1"/>
  <c r="U22" i="61" s="1"/>
  <c r="W22" i="61" s="1"/>
  <c r="X22" i="61" s="1"/>
  <c r="K79" i="38"/>
  <c r="K102" i="38"/>
  <c r="E158" i="38" l="1"/>
  <c r="F37" i="37"/>
  <c r="I37" i="37" s="1"/>
  <c r="F158" i="38"/>
  <c r="F140" i="38" s="1"/>
  <c r="F44" i="37"/>
  <c r="I44" i="37" s="1"/>
  <c r="K198" i="38"/>
  <c r="F69" i="37" l="1"/>
  <c r="I69" i="37" s="1"/>
  <c r="I158" i="38"/>
  <c r="K155" i="38" s="1"/>
  <c r="F58" i="37" s="1"/>
  <c r="I58" i="37" s="1"/>
  <c r="E140" i="38"/>
  <c r="I140" i="38" s="1"/>
  <c r="K137" i="38" s="1"/>
  <c r="I89" i="37" l="1"/>
  <c r="D17" i="39" s="1"/>
  <c r="F18" i="61" s="1"/>
  <c r="J89" i="37"/>
  <c r="F57" i="37"/>
  <c r="I57" i="37" s="1"/>
  <c r="J62" i="37" s="1"/>
  <c r="N18" i="61" l="1"/>
  <c r="J18" i="61"/>
  <c r="L18" i="61"/>
  <c r="H18" i="61"/>
  <c r="I18" i="61" s="1"/>
  <c r="I55" i="37"/>
  <c r="I62" i="37"/>
  <c r="D16" i="39" s="1"/>
  <c r="F17" i="61" s="1"/>
  <c r="H135" i="37" l="1"/>
  <c r="M125" i="37" s="1"/>
  <c r="J55" i="37"/>
  <c r="P17" i="61"/>
  <c r="P35" i="61" s="1"/>
  <c r="H17" i="61"/>
  <c r="I17" i="61" s="1"/>
  <c r="L17" i="61"/>
  <c r="N17" i="61"/>
  <c r="J17" i="61"/>
  <c r="K18" i="61"/>
  <c r="M18" i="61" s="1"/>
  <c r="O18" i="61" s="1"/>
  <c r="Q18" i="61" s="1"/>
  <c r="S18" i="61" s="1"/>
  <c r="U18" i="61" s="1"/>
  <c r="W18" i="61" s="1"/>
  <c r="X18" i="61" s="1"/>
  <c r="D15" i="39"/>
  <c r="D25" i="39" s="1"/>
  <c r="E23" i="39" s="1"/>
  <c r="K125" i="37" l="1"/>
  <c r="J502" i="38" s="1"/>
  <c r="M126" i="37"/>
  <c r="K17" i="61"/>
  <c r="M17" i="61" s="1"/>
  <c r="O17" i="61" s="1"/>
  <c r="Q17" i="61" s="1"/>
  <c r="S17" i="61" s="1"/>
  <c r="U17" i="61" s="1"/>
  <c r="W17" i="61" s="1"/>
  <c r="X17" i="61" s="1"/>
  <c r="F16" i="61"/>
  <c r="F35" i="61" s="1"/>
  <c r="P36" i="61" s="1"/>
  <c r="P23" i="61" s="1"/>
  <c r="R36" i="61" l="1"/>
  <c r="R23" i="61" s="1"/>
  <c r="R26" i="61" s="1"/>
  <c r="V36" i="61"/>
  <c r="V23" i="61" s="1"/>
  <c r="V26" i="61" s="1"/>
  <c r="T36" i="61"/>
  <c r="T23" i="61" s="1"/>
  <c r="T26" i="61" s="1"/>
  <c r="F26" i="61"/>
  <c r="G24" i="61" s="1"/>
  <c r="H16" i="61"/>
  <c r="J16" i="61"/>
  <c r="J35" i="61" s="1"/>
  <c r="J36" i="61" s="1"/>
  <c r="J23" i="61" s="1"/>
  <c r="L16" i="61"/>
  <c r="N16" i="61"/>
  <c r="E15" i="39"/>
  <c r="P26" i="61"/>
  <c r="E18" i="39"/>
  <c r="E21" i="39"/>
  <c r="E17" i="39"/>
  <c r="E16" i="39"/>
  <c r="E22" i="39"/>
  <c r="E19" i="39"/>
  <c r="E13" i="39"/>
  <c r="E14" i="39"/>
  <c r="E20" i="39"/>
  <c r="I19" i="61"/>
  <c r="K19" i="61" s="1"/>
  <c r="M19" i="61" s="1"/>
  <c r="O19" i="61" s="1"/>
  <c r="Q19" i="61" s="1"/>
  <c r="S19" i="61" s="1"/>
  <c r="U19" i="61" s="1"/>
  <c r="W19" i="61" s="1"/>
  <c r="X19" i="61" s="1"/>
  <c r="E25" i="39" l="1"/>
  <c r="L35" i="61"/>
  <c r="L36" i="61" s="1"/>
  <c r="L23" i="61" s="1"/>
  <c r="L26" i="61" s="1"/>
  <c r="L25" i="61" s="1"/>
  <c r="N35" i="61"/>
  <c r="N36" i="61" s="1"/>
  <c r="N23" i="61" s="1"/>
  <c r="N26" i="61" s="1"/>
  <c r="N25" i="61" s="1"/>
  <c r="J26" i="61"/>
  <c r="J25" i="61" s="1"/>
  <c r="V25" i="61"/>
  <c r="H35" i="61"/>
  <c r="H36" i="61" s="1"/>
  <c r="H23" i="61" s="1"/>
  <c r="I23" i="61" s="1"/>
  <c r="K23" i="61" s="1"/>
  <c r="G20" i="61"/>
  <c r="G26" i="61"/>
  <c r="G16" i="61"/>
  <c r="I16" i="61"/>
  <c r="K16" i="61" s="1"/>
  <c r="M16" i="61" s="1"/>
  <c r="O16" i="61" s="1"/>
  <c r="Q16" i="61" s="1"/>
  <c r="S16" i="61" s="1"/>
  <c r="U16" i="61" s="1"/>
  <c r="W16" i="61" s="1"/>
  <c r="X16" i="61" s="1"/>
  <c r="G15" i="61"/>
  <c r="T25" i="61"/>
  <c r="G23" i="61"/>
  <c r="R25" i="61"/>
  <c r="G14" i="61"/>
  <c r="G21" i="61"/>
  <c r="G19" i="61"/>
  <c r="G18" i="61"/>
  <c r="G17" i="61"/>
  <c r="G22" i="61"/>
  <c r="P25" i="61"/>
  <c r="H26" i="61" l="1"/>
  <c r="I26" i="61" s="1"/>
  <c r="K26" i="61" s="1"/>
  <c r="M26" i="61" s="1"/>
  <c r="O26" i="61" s="1"/>
  <c r="Q26" i="61" s="1"/>
  <c r="S26" i="61" s="1"/>
  <c r="U26" i="61" s="1"/>
  <c r="W26" i="61" s="1"/>
  <c r="M23" i="61"/>
  <c r="O23" i="61" s="1"/>
  <c r="Q23" i="61" s="1"/>
  <c r="S23" i="61" s="1"/>
  <c r="U23" i="61" s="1"/>
  <c r="W23" i="61" s="1"/>
  <c r="X23" i="61" s="1"/>
  <c r="H25" i="61" l="1"/>
  <c r="I25" i="61" s="1"/>
  <c r="K25" i="61" s="1"/>
  <c r="M25" i="61" s="1"/>
  <c r="O25" i="61" s="1"/>
  <c r="Q25" i="61" s="1"/>
  <c r="S25" i="61" s="1"/>
  <c r="U25" i="61" s="1"/>
  <c r="W25" i="61" s="1"/>
</calcChain>
</file>

<file path=xl/sharedStrings.xml><?xml version="1.0" encoding="utf-8"?>
<sst xmlns="http://schemas.openxmlformats.org/spreadsheetml/2006/main" count="89363" uniqueCount="46675">
  <si>
    <t>Total</t>
  </si>
  <si>
    <t>1.1</t>
  </si>
  <si>
    <t>2.1</t>
  </si>
  <si>
    <t>M2</t>
  </si>
  <si>
    <t>M</t>
  </si>
  <si>
    <t>UN</t>
  </si>
  <si>
    <t>2.2</t>
  </si>
  <si>
    <t>TOTAL GERAL</t>
  </si>
  <si>
    <t>ITEM</t>
  </si>
  <si>
    <t>CÓDIGO</t>
  </si>
  <si>
    <t>DESCRIÇÃO</t>
  </si>
  <si>
    <t>QUANT</t>
  </si>
  <si>
    <t>CUSTO</t>
  </si>
  <si>
    <t>UNITÁRIO</t>
  </si>
  <si>
    <t>TOTAL</t>
  </si>
  <si>
    <t>SERVIÇOS DE ESCRITÓRIO, LABORATÓRIO E CAMPO</t>
  </si>
  <si>
    <t>SUBTOTAL</t>
  </si>
  <si>
    <t>MOVIMENTO DE TERRA</t>
  </si>
  <si>
    <t>4.1</t>
  </si>
  <si>
    <t>4.2</t>
  </si>
  <si>
    <t>M3</t>
  </si>
  <si>
    <t>6.1</t>
  </si>
  <si>
    <t>.</t>
  </si>
  <si>
    <t>TRANSPORTES</t>
  </si>
  <si>
    <t>3.1</t>
  </si>
  <si>
    <t>DESCRIÇÃO DO SERVIÇO</t>
  </si>
  <si>
    <t>UNID.</t>
  </si>
  <si>
    <t>QUANT.</t>
  </si>
  <si>
    <t>Quantidade</t>
  </si>
  <si>
    <t>Área</t>
  </si>
  <si>
    <t>Largura</t>
  </si>
  <si>
    <t>1.2</t>
  </si>
  <si>
    <t>TIPO</t>
  </si>
  <si>
    <r>
      <t xml:space="preserve">ALÍQUOTA </t>
    </r>
    <r>
      <rPr>
        <b/>
        <sz val="8"/>
        <rFont val="Arial"/>
        <family val="2"/>
      </rPr>
      <t>(%)</t>
    </r>
  </si>
  <si>
    <t>B D I - Benefício e Despesas Indiretas</t>
  </si>
  <si>
    <t>B D I  =</t>
  </si>
  <si>
    <t xml:space="preserve"> - 1</t>
  </si>
  <si>
    <r>
      <t>ç</t>
    </r>
    <r>
      <rPr>
        <sz val="8"/>
        <rFont val="Arial"/>
        <family val="2"/>
      </rPr>
      <t xml:space="preserve">  Fórmula do BDI</t>
    </r>
  </si>
  <si>
    <r>
      <t xml:space="preserve">B.D.I      </t>
    </r>
    <r>
      <rPr>
        <b/>
        <sz val="8"/>
        <rFont val="Arial"/>
        <family val="2"/>
      </rPr>
      <t xml:space="preserve">     </t>
    </r>
    <r>
      <rPr>
        <b/>
        <sz val="8"/>
        <rFont val="Wingdings"/>
        <charset val="2"/>
      </rPr>
      <t>è</t>
    </r>
  </si>
  <si>
    <t>UNIT + BDI</t>
  </si>
  <si>
    <t>5.1</t>
  </si>
  <si>
    <t>5.2</t>
  </si>
  <si>
    <t>SECRETARIA MUNICIPAL DE OBRAS</t>
  </si>
  <si>
    <t>BDI</t>
  </si>
  <si>
    <t>X . Taxa representativa das DESPESAS INDIRETAS, exceto tributos e despesas financeiras</t>
  </si>
  <si>
    <t>X.1 - Administração Central</t>
  </si>
  <si>
    <t>X.2 - Garantia</t>
  </si>
  <si>
    <t>X.3 - Seguro contra Riscos</t>
  </si>
  <si>
    <t>X =</t>
  </si>
  <si>
    <t>Y . Taxa representativa das DESPESAS FINANCEIRAS</t>
  </si>
  <si>
    <t>Y.1 - Despesas Financeiras</t>
  </si>
  <si>
    <t>Y =</t>
  </si>
  <si>
    <t>Z . Taxa representativa do LUCRO</t>
  </si>
  <si>
    <t>Z.1 - Lucro Presumido</t>
  </si>
  <si>
    <t>Z =</t>
  </si>
  <si>
    <t>I . Taxa representativa da incidência dos TRIBUTOS ( sobre o FATURAMENTO da empresa )</t>
  </si>
  <si>
    <t>I.1 - I S S ( Imposto sobre Serviços ) - Municipal</t>
  </si>
  <si>
    <t>I.2 - COFINS ( Contribuição para o Financiamento da Seguridade Social) - Federal</t>
  </si>
  <si>
    <t>I.3 - P I S ( Programa de Integração Social ) - Federal</t>
  </si>
  <si>
    <t>I.4 -  Contribuição Previdenciária p/ INSS - Federal - Lei 12.844/2013</t>
  </si>
  <si>
    <t>I =</t>
  </si>
  <si>
    <t>( 1 + X )  ( 1 + Y )  ( 1 + Z )</t>
  </si>
  <si>
    <t>( 1 - I )</t>
  </si>
  <si>
    <r>
      <t xml:space="preserve">X </t>
    </r>
    <r>
      <rPr>
        <sz val="10"/>
        <rFont val="Arial"/>
        <family val="2"/>
      </rPr>
      <t xml:space="preserve">é a Taxa somatória das </t>
    </r>
    <r>
      <rPr>
        <b/>
        <sz val="10"/>
        <rFont val="Arial"/>
        <family val="2"/>
      </rPr>
      <t>DESPESAS INDIRETAS</t>
    </r>
    <r>
      <rPr>
        <sz val="10"/>
        <rFont val="Arial"/>
        <family val="2"/>
      </rPr>
      <t>, exceto tributos e despesas financeiras;</t>
    </r>
  </si>
  <si>
    <r>
      <t xml:space="preserve">Y </t>
    </r>
    <r>
      <rPr>
        <sz val="10"/>
        <rFont val="Arial"/>
        <family val="2"/>
      </rPr>
      <t xml:space="preserve">é a Taxa representativa das </t>
    </r>
    <r>
      <rPr>
        <b/>
        <sz val="10"/>
        <rFont val="Arial"/>
        <family val="2"/>
      </rPr>
      <t>DESPESAS FINANCEIRAS</t>
    </r>
    <r>
      <rPr>
        <sz val="10"/>
        <rFont val="Arial"/>
        <family val="2"/>
      </rPr>
      <t>;</t>
    </r>
  </si>
  <si>
    <r>
      <t xml:space="preserve">Z </t>
    </r>
    <r>
      <rPr>
        <sz val="10"/>
        <rFont val="Arial"/>
        <family val="2"/>
      </rPr>
      <t xml:space="preserve">é a Taxa representativa do </t>
    </r>
    <r>
      <rPr>
        <b/>
        <sz val="10"/>
        <rFont val="Arial"/>
        <family val="2"/>
      </rPr>
      <t>LUCRO</t>
    </r>
    <r>
      <rPr>
        <sz val="10"/>
        <rFont val="Arial"/>
        <family val="2"/>
      </rPr>
      <t>;</t>
    </r>
  </si>
  <si>
    <r>
      <t xml:space="preserve">I </t>
    </r>
    <r>
      <rPr>
        <sz val="10"/>
        <rFont val="Arial"/>
        <family val="2"/>
      </rPr>
      <t xml:space="preserve">é a Taxa representativa dos </t>
    </r>
    <r>
      <rPr>
        <b/>
        <sz val="10"/>
        <rFont val="Arial"/>
        <family val="2"/>
      </rPr>
      <t>IMPOSTOS</t>
    </r>
    <r>
      <rPr>
        <sz val="10"/>
        <rFont val="Arial"/>
        <family val="2"/>
      </rPr>
      <t>.</t>
    </r>
  </si>
  <si>
    <t>PREFEITURA MUNICIPAL DE ITABORAÍ</t>
  </si>
  <si>
    <t>1</t>
  </si>
  <si>
    <t>Altura</t>
  </si>
  <si>
    <t>3.2</t>
  </si>
  <si>
    <t>5.3</t>
  </si>
  <si>
    <t>5.4</t>
  </si>
  <si>
    <t>CANTEIRO DE OBRA</t>
  </si>
  <si>
    <t>2.3</t>
  </si>
  <si>
    <t>2.4</t>
  </si>
  <si>
    <t>ADMINISTRAÇÃO LOCAL DA OBRA</t>
  </si>
  <si>
    <t>ADMINISTRAÇÃO</t>
  </si>
  <si>
    <t>UR</t>
  </si>
  <si>
    <t>02 - CANTEIRO DE OBRA</t>
  </si>
  <si>
    <t>03 - MOVIMENTO DE TERRA</t>
  </si>
  <si>
    <t>04 - TRANSPORTES</t>
  </si>
  <si>
    <t>Nº do CT</t>
  </si>
  <si>
    <t>Aprovação  (data)</t>
  </si>
  <si>
    <t>Peso</t>
  </si>
  <si>
    <t>Item</t>
  </si>
  <si>
    <t>Discriminação</t>
  </si>
  <si>
    <t>R$</t>
  </si>
  <si>
    <t>%</t>
  </si>
  <si>
    <t>ITABORAÍ</t>
  </si>
  <si>
    <t>DRENAGEM PLUVIAL</t>
  </si>
  <si>
    <t>3.3</t>
  </si>
  <si>
    <t>3.4</t>
  </si>
  <si>
    <t>5.5</t>
  </si>
  <si>
    <t>5.6</t>
  </si>
  <si>
    <t>5.7</t>
  </si>
  <si>
    <t>5.8</t>
  </si>
  <si>
    <t>5.9</t>
  </si>
  <si>
    <t>5.11</t>
  </si>
  <si>
    <t xml:space="preserve">Extensão </t>
  </si>
  <si>
    <t>Comprimento</t>
  </si>
  <si>
    <t>05 - DRENAGEM</t>
  </si>
  <si>
    <t>5.12</t>
  </si>
  <si>
    <t>Reaterro</t>
  </si>
  <si>
    <t>2.5</t>
  </si>
  <si>
    <t>2.6</t>
  </si>
  <si>
    <t>2.7</t>
  </si>
  <si>
    <t>Empolamento</t>
  </si>
  <si>
    <t>Extensão</t>
  </si>
  <si>
    <t>Barragem/m</t>
  </si>
  <si>
    <t>Ext. Barragem</t>
  </si>
  <si>
    <t>Placas/m</t>
  </si>
  <si>
    <t>01 - SERVIÇOS DE ESCRITÓRIO, LABORATÓRIO E CAMPO</t>
  </si>
  <si>
    <t>KG</t>
  </si>
  <si>
    <t>HA</t>
  </si>
  <si>
    <t>01.016.0100-0</t>
  </si>
  <si>
    <t>01.050.0156-0</t>
  </si>
  <si>
    <t>01.050.0190-0</t>
  </si>
  <si>
    <t>02.011.0010-0</t>
  </si>
  <si>
    <t>02.020.0005-0</t>
  </si>
  <si>
    <t>02.030.0005-0</t>
  </si>
  <si>
    <t>04.005.0300-0</t>
  </si>
  <si>
    <t>04.013.0015-0</t>
  </si>
  <si>
    <t>05.020.0014-0</t>
  </si>
  <si>
    <t>06.004.0515-0</t>
  </si>
  <si>
    <t>06.015.0030-0</t>
  </si>
  <si>
    <t>13.333.0015-0</t>
  </si>
  <si>
    <t>16.001.0085-0</t>
  </si>
  <si>
    <t>16.005.0006-0</t>
  </si>
  <si>
    <t>Parcela  (n.º)</t>
  </si>
  <si>
    <t>Fim vigência (data)</t>
  </si>
  <si>
    <t>Mês Cronog</t>
  </si>
  <si>
    <t xml:space="preserve">Valor </t>
  </si>
  <si>
    <t>Parcela 1</t>
  </si>
  <si>
    <t>Parcela 2</t>
  </si>
  <si>
    <t>Parcela 3</t>
  </si>
  <si>
    <t>Parcela 4</t>
  </si>
  <si>
    <t>SIMPLES</t>
  </si>
  <si>
    <t>ACUM</t>
  </si>
  <si>
    <t>Total (%):</t>
  </si>
  <si>
    <t>Total (R$):</t>
  </si>
  <si>
    <t>01.003.0001-0</t>
  </si>
  <si>
    <t>01.050.0230-0</t>
  </si>
  <si>
    <t>5.10</t>
  </si>
  <si>
    <t>20.104.0001-A</t>
  </si>
  <si>
    <t xml:space="preserve"> </t>
  </si>
  <si>
    <t>03.009.0003-0</t>
  </si>
  <si>
    <t>COMPACTACAO DE ATERRO,EM CAMADAS DE 20CM,COM MACO</t>
  </si>
  <si>
    <t>11.023.0001-0</t>
  </si>
  <si>
    <t>ARMAÇÃO DE PILAR OU VIGA DE UMA ESTRUTURA CONVENCIONAL DE CONCRETO ARMADO EM UMA EDIFICAÇÃO TÉRREA OU SOBRADO UTILIZANDO AÇO CA-50 DE 16,0 MM - MONTAGEM. AF_12/2015</t>
  </si>
  <si>
    <t>DM3</t>
  </si>
  <si>
    <t>11.016.0201-0</t>
  </si>
  <si>
    <t>10.014.0001-0</t>
  </si>
  <si>
    <t>10.014.0005-0</t>
  </si>
  <si>
    <t>01.001.0001-0</t>
  </si>
  <si>
    <t>LIMITE DE PLASTICIDADE</t>
  </si>
  <si>
    <t>01.001.0001-A</t>
  </si>
  <si>
    <t>01.001.0002-0</t>
  </si>
  <si>
    <t>LIMITE DE LIQUIDEZ</t>
  </si>
  <si>
    <t>01.001.0002-A</t>
  </si>
  <si>
    <t>01.001.0003-0</t>
  </si>
  <si>
    <t>LIMITE DE CONTRACAO</t>
  </si>
  <si>
    <t>01.001.0003-A</t>
  </si>
  <si>
    <t>01.001.0004-0</t>
  </si>
  <si>
    <t>ANALISE GRANULOMETRICA SEM SEDIMENTACAO (PENEIRAMENTO)</t>
  </si>
  <si>
    <t>01.001.0004-A</t>
  </si>
  <si>
    <t>01.001.0005-0</t>
  </si>
  <si>
    <t>ANALISE GRANULOMETRICA COM SEDIMENTACAO</t>
  </si>
  <si>
    <t>01.001.0005-A</t>
  </si>
  <si>
    <t>01.001.0006-0</t>
  </si>
  <si>
    <t>MASSA ESPECIFICA REAL</t>
  </si>
  <si>
    <t>01.001.0006-A</t>
  </si>
  <si>
    <t>01.001.0007-0</t>
  </si>
  <si>
    <t>MASSA ESPECIFICA APARENTE "IN SITU"</t>
  </si>
  <si>
    <t>01.001.0007-A</t>
  </si>
  <si>
    <t>01.001.0008-0</t>
  </si>
  <si>
    <t>UMIDADE NATURAL EM ESTUFA</t>
  </si>
  <si>
    <t>01.001.0008-A</t>
  </si>
  <si>
    <t>01.001.0009-0</t>
  </si>
  <si>
    <t>EQUIVALENTE DE AREIA</t>
  </si>
  <si>
    <t>01.001.0009-A</t>
  </si>
  <si>
    <t>01.001.0010-0</t>
  </si>
  <si>
    <t>UMIDADE PELO METODO EXPEDITO "SPEEDY"</t>
  </si>
  <si>
    <t>01.001.0010-A</t>
  </si>
  <si>
    <t>01.001.0011-0</t>
  </si>
  <si>
    <t>COMPACTACAO: ENERGIA PROCTOR NORMAL</t>
  </si>
  <si>
    <t>01.001.0011-A</t>
  </si>
  <si>
    <t>01.001.0012-0</t>
  </si>
  <si>
    <t>COMPACTACAO: ENERGIA AASHO INTERMEDIARIA</t>
  </si>
  <si>
    <t>01.001.0012-A</t>
  </si>
  <si>
    <t>01.001.0013-0</t>
  </si>
  <si>
    <t>COMPACTACAO: ENERGIA AASHO MODIFICADA</t>
  </si>
  <si>
    <t>01.001.0013-A</t>
  </si>
  <si>
    <t>01.001.0014-0</t>
  </si>
  <si>
    <t>01.001.0014-A</t>
  </si>
  <si>
    <t>01.001.0015-0</t>
  </si>
  <si>
    <t>01.001.0015-A</t>
  </si>
  <si>
    <t>01.001.0016-0</t>
  </si>
  <si>
    <t>01.001.0016-A</t>
  </si>
  <si>
    <t>01.001.0017-0</t>
  </si>
  <si>
    <t>01.001.0017-A</t>
  </si>
  <si>
    <t>01.001.0018-0</t>
  </si>
  <si>
    <t>01.001.0018-A</t>
  </si>
  <si>
    <t>01.001.0019-0</t>
  </si>
  <si>
    <t>01.001.0019-A</t>
  </si>
  <si>
    <t>01.001.0020-0</t>
  </si>
  <si>
    <t>01.001.0020-A</t>
  </si>
  <si>
    <t>01.001.0021-0</t>
  </si>
  <si>
    <t>01.001.0021-A</t>
  </si>
  <si>
    <t>01.001.0022-0</t>
  </si>
  <si>
    <t>01.001.0022-A</t>
  </si>
  <si>
    <t>01.001.0023-0</t>
  </si>
  <si>
    <t>PERMEABILIDADE EM AMOSTRA NATURAL</t>
  </si>
  <si>
    <t>01.001.0023-A</t>
  </si>
  <si>
    <t>01.001.0024-0</t>
  </si>
  <si>
    <t>PERMEABILIDADE EM AMOSTRA MOLDADA ARGILOSA</t>
  </si>
  <si>
    <t>01.001.0024-A</t>
  </si>
  <si>
    <t>01.001.0025-0</t>
  </si>
  <si>
    <t>PERMEABILIDADE EM AMOSTRA DE AREIA</t>
  </si>
  <si>
    <t>01.001.0025-A</t>
  </si>
  <si>
    <t>01.001.0026-0</t>
  </si>
  <si>
    <t>COMPRESSAO SIMPLES EM AMOSTRA NATURAL,POR CORPO DE PROVA</t>
  </si>
  <si>
    <t>01.001.0026-A</t>
  </si>
  <si>
    <t>01.001.0027-0</t>
  </si>
  <si>
    <t>COMPRESSAO SIMPLES EM AMOSTRA MOLDADA,POR CORPO DE PROVA</t>
  </si>
  <si>
    <t>01.001.0027-A</t>
  </si>
  <si>
    <t>01.001.0028-0</t>
  </si>
  <si>
    <t>ADENSAMENTO EM AMOSTRA NATURAL</t>
  </si>
  <si>
    <t>01.001.0028-A</t>
  </si>
  <si>
    <t>01.001.0029-0</t>
  </si>
  <si>
    <t>ADENSAMENTO EM AMOSTRA MOLDADA</t>
  </si>
  <si>
    <t>01.001.0029-A</t>
  </si>
  <si>
    <t>01.001.0030-0</t>
  </si>
  <si>
    <t>01.001.0030-A</t>
  </si>
  <si>
    <t>01.001.0031-0</t>
  </si>
  <si>
    <t>CISALHAMENTO LENTO,POR CORPO DE PROVA</t>
  </si>
  <si>
    <t>01.001.0031-A</t>
  </si>
  <si>
    <t>01.001.0032-0</t>
  </si>
  <si>
    <t>CISALHAMENTO RAPIDO,POR CORPO DE PROVA</t>
  </si>
  <si>
    <t>01.001.0032-A</t>
  </si>
  <si>
    <t>01.001.0033-0</t>
  </si>
  <si>
    <t>TRIAXIAL DRENADO,EM AMOSTRA NATURAL,POR CORPO DE PROVA</t>
  </si>
  <si>
    <t>01.001.0033-A</t>
  </si>
  <si>
    <t>01.001.0034-0</t>
  </si>
  <si>
    <t>TRIAXIAL DRENADO,EM AMOSTRA MOLDADA,POR CORPO DE PROVA</t>
  </si>
  <si>
    <t>01.001.0034-A</t>
  </si>
  <si>
    <t>01.001.0035-0</t>
  </si>
  <si>
    <t>TRIAXIAL NAO DRENADO,EM AMOSTRA NATURAL,POR CORPO DE PROVA</t>
  </si>
  <si>
    <t>01.001.0035-A</t>
  </si>
  <si>
    <t>01.001.0036-0</t>
  </si>
  <si>
    <t>TRIAXIAL NAO DRENADO,EM AMOSTRA MOLDADA,POR CORPO DE PROVA</t>
  </si>
  <si>
    <t>01.001.0036-A</t>
  </si>
  <si>
    <t>01.001.0037-0</t>
  </si>
  <si>
    <t>01.001.0037-A</t>
  </si>
  <si>
    <t>01.001.0038-0</t>
  </si>
  <si>
    <t>01.001.0038-A</t>
  </si>
  <si>
    <t>01.001.0039-0</t>
  </si>
  <si>
    <t>01.001.0039-A</t>
  </si>
  <si>
    <t>01.001.0040-0</t>
  </si>
  <si>
    <t>01.001.0040-A</t>
  </si>
  <si>
    <t>01.001.0042-0</t>
  </si>
  <si>
    <t>SONDAGEM MANUAL,COM PA E PICARETA,POR METRO LINEAR OU FRACAO</t>
  </si>
  <si>
    <t>01.001.0042-A</t>
  </si>
  <si>
    <t>01.001.0043-0</t>
  </si>
  <si>
    <t>01.001.0043-A</t>
  </si>
  <si>
    <t>01.001.0044-0</t>
  </si>
  <si>
    <t>01.001.0044-A</t>
  </si>
  <si>
    <t>01.001.0046-0</t>
  </si>
  <si>
    <t>FRACIONAMENTO QUIMICO (METODO ROSTLER)</t>
  </si>
  <si>
    <t>01.001.0046-A</t>
  </si>
  <si>
    <t>01.001.0047-0</t>
  </si>
  <si>
    <t>01.001.0047-A</t>
  </si>
  <si>
    <t>01.001.0048-0</t>
  </si>
  <si>
    <t>ENSAIO DE PALHETA("VANE TEST"),REALIZADO EM LABORATORIO</t>
  </si>
  <si>
    <t>01.001.0048-A</t>
  </si>
  <si>
    <t>01.001.0049-0</t>
  </si>
  <si>
    <t>CLASSIFICACAO MACROSCOPICA DE AMOSTRAS DE SONDAGEM ROTATIVA</t>
  </si>
  <si>
    <t>01.001.0049-A</t>
  </si>
  <si>
    <t>01.001.0050-0</t>
  </si>
  <si>
    <t>01.001.0050-A</t>
  </si>
  <si>
    <t>01.001.0051-0</t>
  </si>
  <si>
    <t>01.001.0051-A</t>
  </si>
  <si>
    <t>01.001.0052-0</t>
  </si>
  <si>
    <t>01.001.0052-A</t>
  </si>
  <si>
    <t>01.001.0053-0</t>
  </si>
  <si>
    <t>MINI-MCV - SOLO COMPACTADO EM EQUIPAMENTO MINIATURA</t>
  </si>
  <si>
    <t>01.001.0053-A</t>
  </si>
  <si>
    <t>01.001.0054-0</t>
  </si>
  <si>
    <t>01.001.0054-A</t>
  </si>
  <si>
    <t>01.001.0055-0</t>
  </si>
  <si>
    <t>01.001.0055-A</t>
  </si>
  <si>
    <t>01.001.0056-0</t>
  </si>
  <si>
    <t>01.001.0056-A</t>
  </si>
  <si>
    <t>01.001.0057-0</t>
  </si>
  <si>
    <t>01.001.0057-A</t>
  </si>
  <si>
    <t>01.001.0059-0</t>
  </si>
  <si>
    <t>01.001.0059-A</t>
  </si>
  <si>
    <t>01.001.0060-0</t>
  </si>
  <si>
    <t>01.001.0060-A</t>
  </si>
  <si>
    <t>01.001.0061-0</t>
  </si>
  <si>
    <t>01.001.0061-A</t>
  </si>
  <si>
    <t>01.001.0062-0</t>
  </si>
  <si>
    <t>ADENSAMENTO UNIDIMENSIONAL</t>
  </si>
  <si>
    <t>01.001.0062-A</t>
  </si>
  <si>
    <t>01.001.0063-0</t>
  </si>
  <si>
    <t>METODO RIEDEL-WEBER(AGREGADO GRAUDO)</t>
  </si>
  <si>
    <t>01.001.0063-A</t>
  </si>
  <si>
    <t>01.001.0064-0</t>
  </si>
  <si>
    <t>COMPACTACAO DE SOLO EM EQUIPAMENTO MINIATURA</t>
  </si>
  <si>
    <t>01.001.0064-A</t>
  </si>
  <si>
    <t>01.001.0065-0</t>
  </si>
  <si>
    <t>01.001.0065-A</t>
  </si>
  <si>
    <t>01.001.0066-0</t>
  </si>
  <si>
    <t>01.001.0066-A</t>
  </si>
  <si>
    <t>01.001.0068-0</t>
  </si>
  <si>
    <t>ENSAIO DE PENETRACAO TIPO "DEEP SOUNDING"</t>
  </si>
  <si>
    <t>01.001.0068-A</t>
  </si>
  <si>
    <t>01.001.0069-0</t>
  </si>
  <si>
    <t>ENSAIO DE INFILTRACAO EM SOLO</t>
  </si>
  <si>
    <t>01.001.0069-A</t>
  </si>
  <si>
    <t>01.001.0071-0</t>
  </si>
  <si>
    <t>01.001.0071-A</t>
  </si>
  <si>
    <t>01.001.0073-0</t>
  </si>
  <si>
    <t>ENSAIO DE PENETRACAO TIPO SPT</t>
  </si>
  <si>
    <t>01.001.0073-A</t>
  </si>
  <si>
    <t>01.001.0075-1</t>
  </si>
  <si>
    <t>PERFURACAO MANUAL DE SOLO,A TRADO ATE 6"</t>
  </si>
  <si>
    <t>01.001.0075-B</t>
  </si>
  <si>
    <t>01.001.0076-0</t>
  </si>
  <si>
    <t>PERFURACAO MANUAL DE SOLO,A TRADO ATE 8"</t>
  </si>
  <si>
    <t>01.001.0076-A</t>
  </si>
  <si>
    <t>01.001.0077-0</t>
  </si>
  <si>
    <t>PERFURACAO MANUAL DE SOLO,A TRADO ATE 10"</t>
  </si>
  <si>
    <t>01.001.0077-A</t>
  </si>
  <si>
    <t>01.001.0078-0</t>
  </si>
  <si>
    <t>PERFURACAO MANUAL DE SOLO,A TRADO ACIMA DE 10"</t>
  </si>
  <si>
    <t>01.001.0078-A</t>
  </si>
  <si>
    <t>01.001.0081-0</t>
  </si>
  <si>
    <t>ANALISE GRANULOMETRICA EM AGREGADO MIUDO</t>
  </si>
  <si>
    <t>01.001.0081-A</t>
  </si>
  <si>
    <t>01.001.0082-0</t>
  </si>
  <si>
    <t>ANALISE GRANULOMETRICA EM AGREGADO GRAUDO</t>
  </si>
  <si>
    <t>01.001.0082-A</t>
  </si>
  <si>
    <t>01.001.0083-0</t>
  </si>
  <si>
    <t>AVALIACAO DAS IMPUREZAS ORGANICAS DAS AREIAS</t>
  </si>
  <si>
    <t>01.001.0083-A</t>
  </si>
  <si>
    <t>01.001.0084-0</t>
  </si>
  <si>
    <t>01.001.0084-A</t>
  </si>
  <si>
    <t>01.001.0085-0</t>
  </si>
  <si>
    <t>TEOR DE ARGILA EM TORROES(AGREGADO MIUDO)</t>
  </si>
  <si>
    <t>01.001.0085-A</t>
  </si>
  <si>
    <t>01.001.0086-0</t>
  </si>
  <si>
    <t>TEOR DE ARGILA EM TORROES(AGREGADO GRAUDO)</t>
  </si>
  <si>
    <t>01.001.0086-A</t>
  </si>
  <si>
    <t>01.001.0087-0</t>
  </si>
  <si>
    <t>TEOR DE MATERIAIS PULVERULENTOS(AGREGADO MIUDO)</t>
  </si>
  <si>
    <t>01.001.0087-A</t>
  </si>
  <si>
    <t>01.001.0088-0</t>
  </si>
  <si>
    <t>TEOR DE MATERIAIS PULVERULENTOS(AGREGADO GRAUDO)</t>
  </si>
  <si>
    <t>01.001.0088-A</t>
  </si>
  <si>
    <t>01.001.0089-0</t>
  </si>
  <si>
    <t>DENSIDADE REAL(AGREGADO MIUDO)</t>
  </si>
  <si>
    <t>01.001.0089-A</t>
  </si>
  <si>
    <t>01.001.0090-0</t>
  </si>
  <si>
    <t>DENSIDADE REAL(AGREGADO GRAUDO)</t>
  </si>
  <si>
    <t>01.001.0090-A</t>
  </si>
  <si>
    <t>01.001.0091-0</t>
  </si>
  <si>
    <t>DENSIDADE APARENTE(AGREGADO MIUDO)</t>
  </si>
  <si>
    <t>01.001.0091-A</t>
  </si>
  <si>
    <t>01.001.0092-0</t>
  </si>
  <si>
    <t>DENSIDADE APARENTE(AGREGADO GRAUDO)</t>
  </si>
  <si>
    <t>01.001.0092-A</t>
  </si>
  <si>
    <t>01.001.0093-0</t>
  </si>
  <si>
    <t>DESGASTE A ABRASAO "LOS ANGELES"</t>
  </si>
  <si>
    <t>01.001.0093-A</t>
  </si>
  <si>
    <t>01.001.0094-0</t>
  </si>
  <si>
    <t>ESMAGAMENTO</t>
  </si>
  <si>
    <t>01.001.0094-A</t>
  </si>
  <si>
    <t>01.001.0095-0</t>
  </si>
  <si>
    <t>RESISTENCIA AO IMPACTO "TRETON"</t>
  </si>
  <si>
    <t>01.001.0095-A</t>
  </si>
  <si>
    <t>01.001.0096-0</t>
  </si>
  <si>
    <t>INDICE DE FORMA(CUBICIDADE)</t>
  </si>
  <si>
    <t>01.001.0096-A</t>
  </si>
  <si>
    <t>01.001.0097-0</t>
  </si>
  <si>
    <t>01.001.0097-A</t>
  </si>
  <si>
    <t>01.001.0098-0</t>
  </si>
  <si>
    <t>01.001.0098-A</t>
  </si>
  <si>
    <t>01.001.0121-0</t>
  </si>
  <si>
    <t>01.001.0121-A</t>
  </si>
  <si>
    <t>01.001.0123-0</t>
  </si>
  <si>
    <t>01.001.0123-A</t>
  </si>
  <si>
    <t>01.001.0124-0</t>
  </si>
  <si>
    <t>01.001.0124-A</t>
  </si>
  <si>
    <t>01.001.0125-0</t>
  </si>
  <si>
    <t>01.001.0125-A</t>
  </si>
  <si>
    <t>01.001.0126-0</t>
  </si>
  <si>
    <t>01.001.0126-A</t>
  </si>
  <si>
    <t>01.001.0127-0</t>
  </si>
  <si>
    <t>01.001.0127-A</t>
  </si>
  <si>
    <t>01.001.0128-0</t>
  </si>
  <si>
    <t>01.001.0128-A</t>
  </si>
  <si>
    <t>01.001.0129-0</t>
  </si>
  <si>
    <t>"SLUMP TEST"</t>
  </si>
  <si>
    <t>01.001.0129-A</t>
  </si>
  <si>
    <t>01.001.0130-0</t>
  </si>
  <si>
    <t>01.001.0130-A</t>
  </si>
  <si>
    <t>01.001.0131-0</t>
  </si>
  <si>
    <t>01.001.0131-A</t>
  </si>
  <si>
    <t>01.001.0132-0</t>
  </si>
  <si>
    <t>01.001.0132-A</t>
  </si>
  <si>
    <t>01.001.0133-0</t>
  </si>
  <si>
    <t>01.001.0133-A</t>
  </si>
  <si>
    <t>01.001.0134-0</t>
  </si>
  <si>
    <t>01.001.0134-A</t>
  </si>
  <si>
    <t>01.001.0135-0</t>
  </si>
  <si>
    <t>01.001.0135-A</t>
  </si>
  <si>
    <t>01.001.0136-0</t>
  </si>
  <si>
    <t>01.001.0136-A</t>
  </si>
  <si>
    <t>01.001.0137-0</t>
  </si>
  <si>
    <t>01.001.0137-A</t>
  </si>
  <si>
    <t>01.001.0138-0</t>
  </si>
  <si>
    <t>RECONSTITUICAO DE TRACOS DE CONCRETO,POR TRACO</t>
  </si>
  <si>
    <t>01.001.0138-A</t>
  </si>
  <si>
    <t>01.001.0139-0</t>
  </si>
  <si>
    <t>01.001.0139-A</t>
  </si>
  <si>
    <t>01.001.0140-0</t>
  </si>
  <si>
    <t>01.001.0140-A</t>
  </si>
  <si>
    <t>01.001.0141-0</t>
  </si>
  <si>
    <t>01.001.0141-A</t>
  </si>
  <si>
    <t>01.001.0143-0</t>
  </si>
  <si>
    <t>01.001.0143-A</t>
  </si>
  <si>
    <t>01.001.0144-0</t>
  </si>
  <si>
    <t>01.001.0144-A</t>
  </si>
  <si>
    <t>01.001.0145-0</t>
  </si>
  <si>
    <t>01.001.0145-A</t>
  </si>
  <si>
    <t>01.001.0147-0</t>
  </si>
  <si>
    <t>01.001.0147-A</t>
  </si>
  <si>
    <t>01.001.0148-0</t>
  </si>
  <si>
    <t>01.001.0148-A</t>
  </si>
  <si>
    <t>01.001.0149-0</t>
  </si>
  <si>
    <t>01.001.0149-A</t>
  </si>
  <si>
    <t>01.001.0150-0</t>
  </si>
  <si>
    <t>01.001.0150-A</t>
  </si>
  <si>
    <t>01.001.0151-0</t>
  </si>
  <si>
    <t>01.001.0151-A</t>
  </si>
  <si>
    <t>01.001.0152-0</t>
  </si>
  <si>
    <t>01.001.0152-A</t>
  </si>
  <si>
    <t>01.001.0160-0</t>
  </si>
  <si>
    <t>PENETRACAO A 25°C,100G E 5S</t>
  </si>
  <si>
    <t>01.001.0160-A</t>
  </si>
  <si>
    <t>01.001.0161-0</t>
  </si>
  <si>
    <t>PONTO DE FULGOR CLEVELAND</t>
  </si>
  <si>
    <t>01.001.0161-A</t>
  </si>
  <si>
    <t>01.001.0162-0</t>
  </si>
  <si>
    <t>DUCTIBILIDADE A 25°C</t>
  </si>
  <si>
    <t>01.001.0162-A</t>
  </si>
  <si>
    <t>01.001.0163-0</t>
  </si>
  <si>
    <t>VISCOSIDADE SSF,A CADA TEMPERATURA PARA EMULSAO</t>
  </si>
  <si>
    <t>01.001.0163-A</t>
  </si>
  <si>
    <t>01.001.0164-0</t>
  </si>
  <si>
    <t>VISCOSIDADE SSF,A CADA TEMPERATURA PARA ASFALTO DILUIDO</t>
  </si>
  <si>
    <t>01.001.0164-A</t>
  </si>
  <si>
    <t>01.001.0165-0</t>
  </si>
  <si>
    <t>VISCOSIDADE CINEMATICA,A CADA TEMPERATURA</t>
  </si>
  <si>
    <t>01.001.0165-A</t>
  </si>
  <si>
    <t>01.001.0166-0</t>
  </si>
  <si>
    <t>VISCOSIDADE DINAMICA,A CADA TEMPERATURA</t>
  </si>
  <si>
    <t>01.001.0166-A</t>
  </si>
  <si>
    <t>01.001.0167-0</t>
  </si>
  <si>
    <t>TEOR DE BETUME (SOLUBILIDADE)</t>
  </si>
  <si>
    <t>01.001.0167-A</t>
  </si>
  <si>
    <t>01.001.0168-0</t>
  </si>
  <si>
    <t>INDICE DE SUSCETIBILIDADE TERMICA</t>
  </si>
  <si>
    <t>01.001.0168-A</t>
  </si>
  <si>
    <t>01.001.0169-0</t>
  </si>
  <si>
    <t>01.001.0169-A</t>
  </si>
  <si>
    <t>01.001.0170-0</t>
  </si>
  <si>
    <t>EFEITO DO CALOR E DO AR,POR PERCENTAGEM DA VARIACAO EM PESO</t>
  </si>
  <si>
    <t>01.001.0170-A</t>
  </si>
  <si>
    <t>01.001.0171-0</t>
  </si>
  <si>
    <t>PONTO DE AMOLECIMENTO</t>
  </si>
  <si>
    <t>01.001.0171-A</t>
  </si>
  <si>
    <t>01.001.0172-0</t>
  </si>
  <si>
    <t>DENSIDADE A 25°C</t>
  </si>
  <si>
    <t>01.001.0172-A</t>
  </si>
  <si>
    <t>01.001.0173-0</t>
  </si>
  <si>
    <t>DETERMINACAO DA CURVA VISCOSIDADE X TEMPERATURA</t>
  </si>
  <si>
    <t>01.001.0173-A</t>
  </si>
  <si>
    <t>01.001.0174-0</t>
  </si>
  <si>
    <t>PONTO DE FULGOR TAG</t>
  </si>
  <si>
    <t>01.001.0174-A</t>
  </si>
  <si>
    <t>01.001.0175-0</t>
  </si>
  <si>
    <t>DESTILACAO DE ASFALTOS DILUIDOS</t>
  </si>
  <si>
    <t>01.001.0175-A</t>
  </si>
  <si>
    <t>01.001.0176-0</t>
  </si>
  <si>
    <t>DETERMINACAO DE AGUA POR DESTILACAO</t>
  </si>
  <si>
    <t>01.001.0176-A</t>
  </si>
  <si>
    <t>01.001.0177-0</t>
  </si>
  <si>
    <t>ENSAIOS DO RESIDUO DA DESTILACAO</t>
  </si>
  <si>
    <t>01.001.0177-A</t>
  </si>
  <si>
    <t>01.001.0178-0</t>
  </si>
  <si>
    <t>VISCOSIDADE ESPECIFICA ENGLER</t>
  </si>
  <si>
    <t>01.001.0178-A</t>
  </si>
  <si>
    <t>01.001.0179-0</t>
  </si>
  <si>
    <t>FLUTUACAO</t>
  </si>
  <si>
    <t>01.001.0179-A</t>
  </si>
  <si>
    <t>01.001.0180-0</t>
  </si>
  <si>
    <t>DESTILACAO DO ALCATRAO</t>
  </si>
  <si>
    <t>01.001.0180-A</t>
  </si>
  <si>
    <t>01.001.0181-0</t>
  </si>
  <si>
    <t>INDICE DE SULFONACAO</t>
  </si>
  <si>
    <t>01.001.0181-A</t>
  </si>
  <si>
    <t>01.001.0182-0</t>
  </si>
  <si>
    <t>BETUME TOTAL</t>
  </si>
  <si>
    <t>01.001.0182-A</t>
  </si>
  <si>
    <t>01.001.0183-0</t>
  </si>
  <si>
    <t>SEDIMENTACAO A 5 DIAS</t>
  </si>
  <si>
    <t>01.001.0183-A</t>
  </si>
  <si>
    <t>01.001.0184-0</t>
  </si>
  <si>
    <t>PENEIRACAO</t>
  </si>
  <si>
    <t>01.001.0184-A</t>
  </si>
  <si>
    <t>01.001.0185-0</t>
  </si>
  <si>
    <t>RESISTENCIA A AGUA</t>
  </si>
  <si>
    <t>01.001.0185-A</t>
  </si>
  <si>
    <t>01.001.0186-0</t>
  </si>
  <si>
    <t>MISTURA COM CIMENTO OU COM FILLER SILICICO</t>
  </si>
  <si>
    <t>01.001.0186-A</t>
  </si>
  <si>
    <t>01.001.0187-0</t>
  </si>
  <si>
    <t>CARGA DAS PARTICULAS</t>
  </si>
  <si>
    <t>01.001.0187-A</t>
  </si>
  <si>
    <t>01.001.0188-0</t>
  </si>
  <si>
    <t>DESEMULSIBILIDADE</t>
  </si>
  <si>
    <t>01.001.0188-A</t>
  </si>
  <si>
    <t>01.001.0189-0</t>
  </si>
  <si>
    <t>DESTILACAO DE EMULSOES ASFALTICAS E OLEO DESTILADO</t>
  </si>
  <si>
    <t>01.001.0189-A</t>
  </si>
  <si>
    <t>01.001.0190-0</t>
  </si>
  <si>
    <t>RESISTENCIA AO CALOR</t>
  </si>
  <si>
    <t>01.001.0190-A</t>
  </si>
  <si>
    <t>01.001.0191-0</t>
  </si>
  <si>
    <t>ENSAIO RRL PARA AGREGADO GRAUDO</t>
  </si>
  <si>
    <t>01.001.0191-A</t>
  </si>
  <si>
    <t>01.001.0192-0</t>
  </si>
  <si>
    <t>DETERMINACAO DE PERCENTAGEM DE AGENTES ATIVOS</t>
  </si>
  <si>
    <t>01.001.0192-A</t>
  </si>
  <si>
    <t>01.001.0193-0</t>
  </si>
  <si>
    <t>ENSAIO LCPC</t>
  </si>
  <si>
    <t>01.001.0193-A</t>
  </si>
  <si>
    <t>01.001.0194-0</t>
  </si>
  <si>
    <t>MATERIAL DE ENCHIMENTO (AMOSTRA GRANULOMETRICA)</t>
  </si>
  <si>
    <t>01.001.0194-A</t>
  </si>
  <si>
    <t>01.001.0195-0</t>
  </si>
  <si>
    <t>DETERMINACAO DE PERCENTAGEM DE CARBONATO DE CALCIO</t>
  </si>
  <si>
    <t>01.001.0195-A</t>
  </si>
  <si>
    <t>01.001.0196-0</t>
  </si>
  <si>
    <t>MASSA ESPECIFICA REAL DO CORRETIVO DE ADESIVIDADE</t>
  </si>
  <si>
    <t>01.001.0196-A</t>
  </si>
  <si>
    <t>01.001.0197-0</t>
  </si>
  <si>
    <t>MASSA ESPECIFICA APARENTE DO CORRETIVO DE ADESIVIDADE</t>
  </si>
  <si>
    <t>01.001.0197-A</t>
  </si>
  <si>
    <t>01.001.0198-0</t>
  </si>
  <si>
    <t>DETERMINACAO DO TEOR DE BETUME</t>
  </si>
  <si>
    <t>01.001.0198-A</t>
  </si>
  <si>
    <t>01.001.0199-0</t>
  </si>
  <si>
    <t>DETERMINACAO DA ESTABILIDADE E FLUENCIA MARSHALL</t>
  </si>
  <si>
    <t>01.001.0199-A</t>
  </si>
  <si>
    <t>01.001.0200-0</t>
  </si>
  <si>
    <t>DENSIDADE APARENTE</t>
  </si>
  <si>
    <t>01.001.0200-A</t>
  </si>
  <si>
    <t>01.001.0201-0</t>
  </si>
  <si>
    <t>PERCENTAGEM DE VAZIOS RICE</t>
  </si>
  <si>
    <t>01.001.0201-A</t>
  </si>
  <si>
    <t>01.001.0202-0</t>
  </si>
  <si>
    <t>DOSAGEM MARSHALL</t>
  </si>
  <si>
    <t>01.001.0202-A</t>
  </si>
  <si>
    <t>01.001.0203-0</t>
  </si>
  <si>
    <t>RECUPERACAO DO LIGANTE (ALSON)</t>
  </si>
  <si>
    <t>01.001.0203-A</t>
  </si>
  <si>
    <t>01.001.0204-0</t>
  </si>
  <si>
    <t>AMOSTRA GRANULOMETRICA APOS EXTRACAO DO LIGANTE</t>
  </si>
  <si>
    <t>01.001.0204-A</t>
  </si>
  <si>
    <t>01.001.0205-0</t>
  </si>
  <si>
    <t>01.001.0205-A</t>
  </si>
  <si>
    <t>01.001.0206-0</t>
  </si>
  <si>
    <t>CONTROLE DE COMPACTACAO,POR PONTO(METODO DO ANEL)</t>
  </si>
  <si>
    <t>01.001.0206-A</t>
  </si>
  <si>
    <t>01.001.0208-0</t>
  </si>
  <si>
    <t>01.001.0208-A</t>
  </si>
  <si>
    <t>01.001.0209-0</t>
  </si>
  <si>
    <t>01.001.0209-A</t>
  </si>
  <si>
    <t>01.001.0210-0</t>
  </si>
  <si>
    <t>01.001.0210-A</t>
  </si>
  <si>
    <t>01.001.0220-0</t>
  </si>
  <si>
    <t>ENSAIO NORMAL COMPLETO</t>
  </si>
  <si>
    <t>01.001.0220-A</t>
  </si>
  <si>
    <t>01.001.0221-0</t>
  </si>
  <si>
    <t>ENSAIO DE PEGA</t>
  </si>
  <si>
    <t>01.001.0221-A</t>
  </si>
  <si>
    <t>01.001.0222-0</t>
  </si>
  <si>
    <t>ENSAIO DE EXPANSIBILIDADE(LE CHATELIER)</t>
  </si>
  <si>
    <t>01.001.0222-A</t>
  </si>
  <si>
    <t>01.001.0223-0</t>
  </si>
  <si>
    <t>ENSAIO DE EXPANSIBILIDADE EM AUTO-CLAVE</t>
  </si>
  <si>
    <t>01.001.0223-A</t>
  </si>
  <si>
    <t>01.001.0224-0</t>
  </si>
  <si>
    <t>ENSAIO DE FINURA: RESIDUO NA PENEIRA Nº 200</t>
  </si>
  <si>
    <t>01.001.0224-A</t>
  </si>
  <si>
    <t>01.001.0225-0</t>
  </si>
  <si>
    <t>ENSAIO DE FINURA: SUPERFICIE ESPECIFICA BLAINE</t>
  </si>
  <si>
    <t>01.001.0225-A</t>
  </si>
  <si>
    <t>01.001.0226-0</t>
  </si>
  <si>
    <t>RESISTENCIA A COMPRESSAO AOS 3,7 E 28 DIAS DE IDADE</t>
  </si>
  <si>
    <t>01.001.0226-A</t>
  </si>
  <si>
    <t>01.001.0227-0</t>
  </si>
  <si>
    <t>RESISTENCIA A COMPRESSAO,PARA CADA IDADE COMPLEMENTAR</t>
  </si>
  <si>
    <t>01.001.0227-A</t>
  </si>
  <si>
    <t>01.001.0228-0</t>
  </si>
  <si>
    <t>MASSA ESPECIFICA REAL DO CIMENTO PORTLAND</t>
  </si>
  <si>
    <t>01.001.0228-A</t>
  </si>
  <si>
    <t>01.001.0229-0</t>
  </si>
  <si>
    <t>CALOR DE HIDRATACAO AOS 7 E 28 DIAS DE IDADE</t>
  </si>
  <si>
    <t>01.001.0229-A</t>
  </si>
  <si>
    <t>01.001.0230-0</t>
  </si>
  <si>
    <t>PERDA AO FOGO(PORTLAND COMUM)</t>
  </si>
  <si>
    <t>01.001.0230-A</t>
  </si>
  <si>
    <t>01.001.0231-0</t>
  </si>
  <si>
    <t>PERDA AO FOGO(POZOLANICO)</t>
  </si>
  <si>
    <t>01.001.0231-A</t>
  </si>
  <si>
    <t>01.001.0232-0</t>
  </si>
  <si>
    <t>RESIDUO INSOLUVEL</t>
  </si>
  <si>
    <t>01.001.0232-A</t>
  </si>
  <si>
    <t>01.001.0233-0</t>
  </si>
  <si>
    <t>QUANTIDADE DE ANIDRIDO SULFURICO</t>
  </si>
  <si>
    <t>01.001.0233-A</t>
  </si>
  <si>
    <t>01.001.0234-0</t>
  </si>
  <si>
    <t>QUANTIDADE DE SILICA</t>
  </si>
  <si>
    <t>01.001.0234-A</t>
  </si>
  <si>
    <t>01.001.0235-0</t>
  </si>
  <si>
    <t>QUANTIDADE DE OXIDO DE FERRO</t>
  </si>
  <si>
    <t>01.001.0235-A</t>
  </si>
  <si>
    <t>01.001.0236-0</t>
  </si>
  <si>
    <t>QUANTIDADE DE OXIDO DE ALUMINIO</t>
  </si>
  <si>
    <t>01.001.0236-A</t>
  </si>
  <si>
    <t>01.001.0237-0</t>
  </si>
  <si>
    <t>QUANTIDADE DE OXIDO DE CALCIO</t>
  </si>
  <si>
    <t>01.001.0237-A</t>
  </si>
  <si>
    <t>01.001.0238-0</t>
  </si>
  <si>
    <t>QUANTIDADE DE OXIDO DE MAGNESIO</t>
  </si>
  <si>
    <t>01.001.0238-A</t>
  </si>
  <si>
    <t>01.001.0239-0</t>
  </si>
  <si>
    <t>QUANTIDADE DE ANIDRIDO SILICICO</t>
  </si>
  <si>
    <t>01.001.0239-A</t>
  </si>
  <si>
    <t>01.001.0240-0</t>
  </si>
  <si>
    <t>QUANTIDADE DE OXIDO DE POTASSIO</t>
  </si>
  <si>
    <t>01.001.0240-A</t>
  </si>
  <si>
    <t>01.001.0241-0</t>
  </si>
  <si>
    <t>QUANTIDADE DE OXIDO DE SODIO</t>
  </si>
  <si>
    <t>01.001.0241-A</t>
  </si>
  <si>
    <t>01.001.0242-0</t>
  </si>
  <si>
    <t>QUANTIDADE DE CALCIO</t>
  </si>
  <si>
    <t>01.001.0242-A</t>
  </si>
  <si>
    <t>01.001.0243-0</t>
  </si>
  <si>
    <t>QUANTIDADE DE OXIDO DE MANGANES</t>
  </si>
  <si>
    <t>01.001.0243-A</t>
  </si>
  <si>
    <t>01.001.0244-0</t>
  </si>
  <si>
    <t>QUANTIDADE DE SULFATO</t>
  </si>
  <si>
    <t>01.001.0244-A</t>
  </si>
  <si>
    <t>01.001.0245-0</t>
  </si>
  <si>
    <t>01.001.0245-A</t>
  </si>
  <si>
    <t>01.001.0246-0</t>
  </si>
  <si>
    <t>ENSAIO QUIMICO COMPLETO DE CIMENTO</t>
  </si>
  <si>
    <t>01.001.0246-A</t>
  </si>
  <si>
    <t>01.001.0247-0</t>
  </si>
  <si>
    <t>T</t>
  </si>
  <si>
    <t>01.001.0247-A</t>
  </si>
  <si>
    <t>01.001.0248-0</t>
  </si>
  <si>
    <t>01.001.0248-A</t>
  </si>
  <si>
    <t>01.001.0249-0</t>
  </si>
  <si>
    <t>01.001.0249-A</t>
  </si>
  <si>
    <t>01.001.0250-0</t>
  </si>
  <si>
    <t>DOBRAMENTO SIMPLES,EM UMA OPERACAO</t>
  </si>
  <si>
    <t>01.001.0250-A</t>
  </si>
  <si>
    <t>01.001.0251-0</t>
  </si>
  <si>
    <t>DOBRAMENTO SIMPLES, EM DUAS OPERACOES (FLEXAO E COMPRESSAO)</t>
  </si>
  <si>
    <t>01.001.0251-A</t>
  </si>
  <si>
    <t>01.001.0252-0</t>
  </si>
  <si>
    <t>TRACAO SIMPLES,COM ESFORCO ATE 5T</t>
  </si>
  <si>
    <t>01.001.0252-A</t>
  </si>
  <si>
    <t>01.001.0253-0</t>
  </si>
  <si>
    <t>TRACAO SIMPLES,COM ESFORCO DE 5 ATE 30T</t>
  </si>
  <si>
    <t>01.001.0253-A</t>
  </si>
  <si>
    <t>01.001.0254-0</t>
  </si>
  <si>
    <t>TRACAO SIMPLES,COM ESFORCO DE 30 ATE 100T</t>
  </si>
  <si>
    <t>01.001.0254-A</t>
  </si>
  <si>
    <t>01.001.0255-0</t>
  </si>
  <si>
    <t>TRACAO COM DETERMINACAO DE ALONGAMENTO SOB CARGA</t>
  </si>
  <si>
    <t>01.001.0255-A</t>
  </si>
  <si>
    <t>01.001.0256-0</t>
  </si>
  <si>
    <t>MODULO DE ELASTICIDADE</t>
  </si>
  <si>
    <t>01.001.0256-A</t>
  </si>
  <si>
    <t>01.001.0257-0</t>
  </si>
  <si>
    <t>01.001.0257-A</t>
  </si>
  <si>
    <t>01.001.0258-0</t>
  </si>
  <si>
    <t>01.001.0258-A</t>
  </si>
  <si>
    <t>01.001.0259-0</t>
  </si>
  <si>
    <t>01.001.0259-A</t>
  </si>
  <si>
    <t>01.001.0260-0</t>
  </si>
  <si>
    <t>01.001.0260-A</t>
  </si>
  <si>
    <t>01.001.0261-0</t>
  </si>
  <si>
    <t>COMPRESSAO DIAMETRAL</t>
  </si>
  <si>
    <t>01.001.0261-A</t>
  </si>
  <si>
    <t>01.001.0262-0</t>
  </si>
  <si>
    <t>PERMEABILIDADE</t>
  </si>
  <si>
    <t>01.001.0262-A</t>
  </si>
  <si>
    <t>01.001.0263-0</t>
  </si>
  <si>
    <t>ABSORCAO</t>
  </si>
  <si>
    <t>01.001.0263-A</t>
  </si>
  <si>
    <t>01.001.0264-0</t>
  </si>
  <si>
    <t>DIMENSAO</t>
  </si>
  <si>
    <t>01.001.0264-A</t>
  </si>
  <si>
    <t>01.001.0265-0</t>
  </si>
  <si>
    <t>01.001.0265-A</t>
  </si>
  <si>
    <t>01.001.0266-0</t>
  </si>
  <si>
    <t>01.001.0266-A</t>
  </si>
  <si>
    <t>01.001.0267-0</t>
  </si>
  <si>
    <t>01.001.0267-A</t>
  </si>
  <si>
    <t>01.001.0268-0</t>
  </si>
  <si>
    <t>01.001.0268-A</t>
  </si>
  <si>
    <t>01.001.0269-0</t>
  </si>
  <si>
    <t>01.001.0269-A</t>
  </si>
  <si>
    <t>01.001.0270-0</t>
  </si>
  <si>
    <t>01.001.0270-A</t>
  </si>
  <si>
    <t>01.001.0271-0</t>
  </si>
  <si>
    <t>01.001.0271-A</t>
  </si>
  <si>
    <t>01.001.0272-0</t>
  </si>
  <si>
    <t>RESISTENCIA A COMPRESSAO EM UNIDADES MACICAS</t>
  </si>
  <si>
    <t>01.001.0272-A</t>
  </si>
  <si>
    <t>01.001.0273-0</t>
  </si>
  <si>
    <t>RESISTENCIA A COMPRESSAO EM UNIDADES FURADAS</t>
  </si>
  <si>
    <t>01.001.0273-A</t>
  </si>
  <si>
    <t>01.001.0274-0</t>
  </si>
  <si>
    <t>INDICE DE VICAT DE CAL HIDRAULICA</t>
  </si>
  <si>
    <t>01.001.0274-A</t>
  </si>
  <si>
    <t>01.001.0275-0</t>
  </si>
  <si>
    <t>ENSAIO QUIMICO COMPLETO DE CAL</t>
  </si>
  <si>
    <t>01.001.0275-A</t>
  </si>
  <si>
    <t>01.001.0278-0</t>
  </si>
  <si>
    <t>FINURA</t>
  </si>
  <si>
    <t>01.001.0278-A</t>
  </si>
  <si>
    <t>01.001.0279-0</t>
  </si>
  <si>
    <t>ESTABILIDADE</t>
  </si>
  <si>
    <t>01.001.0279-A</t>
  </si>
  <si>
    <t>01.001.0280-0</t>
  </si>
  <si>
    <t>01.001.0280-A</t>
  </si>
  <si>
    <t>01.001.0281-0</t>
  </si>
  <si>
    <t>01.001.0281-A</t>
  </si>
  <si>
    <t>01.001.0290-0</t>
  </si>
  <si>
    <t>01.001.0290-A</t>
  </si>
  <si>
    <t>01.001.0298-0</t>
  </si>
  <si>
    <t>ENSAIO COMPLETO</t>
  </si>
  <si>
    <t>01.001.0298-A</t>
  </si>
  <si>
    <t>01.001.0300-0</t>
  </si>
  <si>
    <t>DETERMINACAO DA TAXA DE LIGANTE</t>
  </si>
  <si>
    <t>01.001.0300-A</t>
  </si>
  <si>
    <t>01.001.0301-0</t>
  </si>
  <si>
    <t>DETERMINACAO DA TAXA DE AGREGADO</t>
  </si>
  <si>
    <t>01.001.0301-A</t>
  </si>
  <si>
    <t>01.001.0302-0</t>
  </si>
  <si>
    <t>01.001.0302-A</t>
  </si>
  <si>
    <t>01.001.0303-0</t>
  </si>
  <si>
    <t>01.001.0303-A</t>
  </si>
  <si>
    <t>01.001.0304-0</t>
  </si>
  <si>
    <t>01.001.0304-A</t>
  </si>
  <si>
    <t>01.001.0305-0</t>
  </si>
  <si>
    <t>01.001.0305-A</t>
  </si>
  <si>
    <t>01.001.0306-0</t>
  </si>
  <si>
    <t>01.001.0306-A</t>
  </si>
  <si>
    <t>01.001.0307-0</t>
  </si>
  <si>
    <t>01.001.0307-A</t>
  </si>
  <si>
    <t>01.001.0400-0</t>
  </si>
  <si>
    <t>01.001.0400-A</t>
  </si>
  <si>
    <t>01.001.0405-0</t>
  </si>
  <si>
    <t>01.001.0405-A</t>
  </si>
  <si>
    <t>01.001.0410-0</t>
  </si>
  <si>
    <t>01.001.0410-A</t>
  </si>
  <si>
    <t>01.002.0001-0</t>
  </si>
  <si>
    <t>01.002.0001-A</t>
  </si>
  <si>
    <t>01.002.0002-0</t>
  </si>
  <si>
    <t>01.002.0002-A</t>
  </si>
  <si>
    <t>01.002.0003-0</t>
  </si>
  <si>
    <t>01.002.0003-A</t>
  </si>
  <si>
    <t>01.002.0004-0</t>
  </si>
  <si>
    <t>01.002.0004-A</t>
  </si>
  <si>
    <t>01.002.0005-0</t>
  </si>
  <si>
    <t>01.002.0005-A</t>
  </si>
  <si>
    <t>01.002.0006-0</t>
  </si>
  <si>
    <t>01.002.0006-A</t>
  </si>
  <si>
    <t>01.002.0007-0</t>
  </si>
  <si>
    <t>01.002.0007-A</t>
  </si>
  <si>
    <t>01.002.0008-0</t>
  </si>
  <si>
    <t>01.002.0008-A</t>
  </si>
  <si>
    <t>01.002.0009-0</t>
  </si>
  <si>
    <t>01.002.0009-A</t>
  </si>
  <si>
    <t>01.002.0010-0</t>
  </si>
  <si>
    <t>01.002.0010-A</t>
  </si>
  <si>
    <t>01.002.0011-0</t>
  </si>
  <si>
    <t>01.002.0011-A</t>
  </si>
  <si>
    <t>01.002.0012-0</t>
  </si>
  <si>
    <t>01.002.0012-A</t>
  </si>
  <si>
    <t>01.002.0013-0</t>
  </si>
  <si>
    <t>01.002.0013-A</t>
  </si>
  <si>
    <t>01.002.0014-0</t>
  </si>
  <si>
    <t>01.002.0014-A</t>
  </si>
  <si>
    <t>01.002.0015-0</t>
  </si>
  <si>
    <t>01.002.0015-A</t>
  </si>
  <si>
    <t>01.002.0016-0</t>
  </si>
  <si>
    <t>01.002.0016-A</t>
  </si>
  <si>
    <t>01.002.0021-0</t>
  </si>
  <si>
    <t>01.002.0021-A</t>
  </si>
  <si>
    <t>01.002.0022-0</t>
  </si>
  <si>
    <t>01.002.0022-A</t>
  </si>
  <si>
    <t>01.002.0023-0</t>
  </si>
  <si>
    <t>01.002.0023-A</t>
  </si>
  <si>
    <t>01.002.0024-0</t>
  </si>
  <si>
    <t>01.002.0024-A</t>
  </si>
  <si>
    <t>01.002.0025-0</t>
  </si>
  <si>
    <t>01.002.0025-A</t>
  </si>
  <si>
    <t>01.002.0026-0</t>
  </si>
  <si>
    <t>01.002.0026-A</t>
  </si>
  <si>
    <t>01.002.0027-0</t>
  </si>
  <si>
    <t>01.002.0027-A</t>
  </si>
  <si>
    <t>01.002.0028-0</t>
  </si>
  <si>
    <t>01.002.0028-A</t>
  </si>
  <si>
    <t>01.002.0039-0</t>
  </si>
  <si>
    <t>01.002.0039-A</t>
  </si>
  <si>
    <t>01.002.0041-0</t>
  </si>
  <si>
    <t>01.002.0041-A</t>
  </si>
  <si>
    <t>01.002.0042-0</t>
  </si>
  <si>
    <t>01.002.0042-A</t>
  </si>
  <si>
    <t>01.002.0043-0</t>
  </si>
  <si>
    <t>01.002.0043-A</t>
  </si>
  <si>
    <t>01.002.0044-0</t>
  </si>
  <si>
    <t>01.002.0044-A</t>
  </si>
  <si>
    <t>01.002.0045-0</t>
  </si>
  <si>
    <t>01.002.0045-A</t>
  </si>
  <si>
    <t>01.002.0046-0</t>
  </si>
  <si>
    <t>01.002.0046-A</t>
  </si>
  <si>
    <t>01.002.0060-0</t>
  </si>
  <si>
    <t>01.002.0060-A</t>
  </si>
  <si>
    <t>01.002.0061-0</t>
  </si>
  <si>
    <t>01.002.0061-A</t>
  </si>
  <si>
    <t>01.002.0062-0</t>
  </si>
  <si>
    <t>01.002.0062-A</t>
  </si>
  <si>
    <t>01.002.0063-0</t>
  </si>
  <si>
    <t>01.002.0063-A</t>
  </si>
  <si>
    <t>01.002.0064-0</t>
  </si>
  <si>
    <t>01.002.0064-A</t>
  </si>
  <si>
    <t>01.002.0065-0</t>
  </si>
  <si>
    <t>01.002.0065-A</t>
  </si>
  <si>
    <t>01.002.0066-0</t>
  </si>
  <si>
    <t>01.002.0066-A</t>
  </si>
  <si>
    <t>01.002.0067-0</t>
  </si>
  <si>
    <t>01.002.0067-A</t>
  </si>
  <si>
    <t>01.002.0068-0</t>
  </si>
  <si>
    <t>01.002.0068-A</t>
  </si>
  <si>
    <t>01.002.0069-0</t>
  </si>
  <si>
    <t>01.002.0069-A</t>
  </si>
  <si>
    <t>01.002.0070-0</t>
  </si>
  <si>
    <t>01.002.0070-A</t>
  </si>
  <si>
    <t>01.002.0075-0</t>
  </si>
  <si>
    <t>01.002.0075-A</t>
  </si>
  <si>
    <t>01.002.0076-0</t>
  </si>
  <si>
    <t>01.002.0076-A</t>
  </si>
  <si>
    <t>01.002.0077-0</t>
  </si>
  <si>
    <t>01.002.0077-A</t>
  </si>
  <si>
    <t>01.002.0078-0</t>
  </si>
  <si>
    <t>01.002.0078-A</t>
  </si>
  <si>
    <t>01.002.0079-0</t>
  </si>
  <si>
    <t>01.002.0079-A</t>
  </si>
  <si>
    <t>01.002.0080-0</t>
  </si>
  <si>
    <t>01.002.0080-A</t>
  </si>
  <si>
    <t>01.002.0081-0</t>
  </si>
  <si>
    <t>01.002.0081-A</t>
  </si>
  <si>
    <t>01.002.0082-0</t>
  </si>
  <si>
    <t>01.002.0082-A</t>
  </si>
  <si>
    <t>01.002.0083-0</t>
  </si>
  <si>
    <t>01.002.0083-A</t>
  </si>
  <si>
    <t>01.002.0084-0</t>
  </si>
  <si>
    <t>01.002.0084-A</t>
  </si>
  <si>
    <t>01.002.0085-0</t>
  </si>
  <si>
    <t>01.002.0085-A</t>
  </si>
  <si>
    <t>01.003.0001-A</t>
  </si>
  <si>
    <t>01.003.0002-0</t>
  </si>
  <si>
    <t>01.003.0002-A</t>
  </si>
  <si>
    <t>01.003.0003-0</t>
  </si>
  <si>
    <t>01.003.0003-A</t>
  </si>
  <si>
    <t>01.003.0005-0</t>
  </si>
  <si>
    <t>01.003.0005-A</t>
  </si>
  <si>
    <t>01.003.0006-0</t>
  </si>
  <si>
    <t>01.003.0006-A</t>
  </si>
  <si>
    <t>01.003.0011-0</t>
  </si>
  <si>
    <t>01.003.0011-A</t>
  </si>
  <si>
    <t>01.003.0012-0</t>
  </si>
  <si>
    <t>01.003.0012-A</t>
  </si>
  <si>
    <t>01.003.0013-0</t>
  </si>
  <si>
    <t>01.003.0013-A</t>
  </si>
  <si>
    <t>01.003.0021-0</t>
  </si>
  <si>
    <t>01.003.0021-A</t>
  </si>
  <si>
    <t>01.003.0022-0</t>
  </si>
  <si>
    <t>01.003.0022-A</t>
  </si>
  <si>
    <t>01.003.0023-0</t>
  </si>
  <si>
    <t>01.003.0023-A</t>
  </si>
  <si>
    <t>01.003.0029-0</t>
  </si>
  <si>
    <t>01.003.0029-A</t>
  </si>
  <si>
    <t>01.003.0030-0</t>
  </si>
  <si>
    <t>01.003.0030-A</t>
  </si>
  <si>
    <t>01.003.0032-0</t>
  </si>
  <si>
    <t>01.003.0032-A</t>
  </si>
  <si>
    <t>01.003.0034-0</t>
  </si>
  <si>
    <t>01.003.0034-A</t>
  </si>
  <si>
    <t>01.003.0036-0</t>
  </si>
  <si>
    <t>01.003.0036-A</t>
  </si>
  <si>
    <t>01.003.0038-0</t>
  </si>
  <si>
    <t>01.003.0038-A</t>
  </si>
  <si>
    <t>01.003.0040-0</t>
  </si>
  <si>
    <t>01.003.0040-A</t>
  </si>
  <si>
    <t>01.003.0050-0</t>
  </si>
  <si>
    <t>01.003.0050-A</t>
  </si>
  <si>
    <t>01.003.0052-0</t>
  </si>
  <si>
    <t>01.003.0052-A</t>
  </si>
  <si>
    <t>01.003.0054-0</t>
  </si>
  <si>
    <t>01.003.0054-A</t>
  </si>
  <si>
    <t>01.003.0056-0</t>
  </si>
  <si>
    <t>01.003.0056-A</t>
  </si>
  <si>
    <t>01.004.0001-0</t>
  </si>
  <si>
    <t>01.004.0001-A</t>
  </si>
  <si>
    <t>01.004.0002-0</t>
  </si>
  <si>
    <t>01.004.0002-A</t>
  </si>
  <si>
    <t>01.004.0003-0</t>
  </si>
  <si>
    <t>01.004.0003-A</t>
  </si>
  <si>
    <t>01.004.0004-0</t>
  </si>
  <si>
    <t>01.004.0004-A</t>
  </si>
  <si>
    <t>01.004.0005-0</t>
  </si>
  <si>
    <t>01.004.0005-A</t>
  </si>
  <si>
    <t>01.004.0011-0</t>
  </si>
  <si>
    <t>01.004.0011-A</t>
  </si>
  <si>
    <t>01.004.0012-0</t>
  </si>
  <si>
    <t>01.004.0012-A</t>
  </si>
  <si>
    <t>01.004.0013-0</t>
  </si>
  <si>
    <t>01.004.0013-A</t>
  </si>
  <si>
    <t>01.004.0014-0</t>
  </si>
  <si>
    <t>01.004.0014-A</t>
  </si>
  <si>
    <t>01.004.0015-0</t>
  </si>
  <si>
    <t>01.004.0015-A</t>
  </si>
  <si>
    <t>01.004.0016-0</t>
  </si>
  <si>
    <t>01.004.0016-A</t>
  </si>
  <si>
    <t>01.004.0017-0</t>
  </si>
  <si>
    <t>01.004.0017-A</t>
  </si>
  <si>
    <t>01.004.0021-0</t>
  </si>
  <si>
    <t>01.004.0021-A</t>
  </si>
  <si>
    <t>01.004.0022-0</t>
  </si>
  <si>
    <t>01.004.0022-A</t>
  </si>
  <si>
    <t>01.004.0023-0</t>
  </si>
  <si>
    <t>01.004.0023-A</t>
  </si>
  <si>
    <t>01.004.0024-0</t>
  </si>
  <si>
    <t>01.004.0024-A</t>
  </si>
  <si>
    <t>01.004.0025-0</t>
  </si>
  <si>
    <t>01.004.0025-A</t>
  </si>
  <si>
    <t>01.004.0031-0</t>
  </si>
  <si>
    <t>01.004.0031-A</t>
  </si>
  <si>
    <t>01.004.0035-0</t>
  </si>
  <si>
    <t>01.004.0035-A</t>
  </si>
  <si>
    <t>01.004.0037-0</t>
  </si>
  <si>
    <t>01.004.0037-A</t>
  </si>
  <si>
    <t>01.004.0039-0</t>
  </si>
  <si>
    <t>01.004.0039-A</t>
  </si>
  <si>
    <t>01.004.0041-0</t>
  </si>
  <si>
    <t>01.004.0041-A</t>
  </si>
  <si>
    <t>01.004.0043-0</t>
  </si>
  <si>
    <t>01.004.0043-A</t>
  </si>
  <si>
    <t>01.004.0045-0</t>
  </si>
  <si>
    <t>01.004.0045-A</t>
  </si>
  <si>
    <t>01.004.0070-0</t>
  </si>
  <si>
    <t>01.004.0070-A</t>
  </si>
  <si>
    <t>01.004.0073-0</t>
  </si>
  <si>
    <t>01.004.0073-A</t>
  </si>
  <si>
    <t>01.004.0075-0</t>
  </si>
  <si>
    <t>01.004.0075-A</t>
  </si>
  <si>
    <t>01.004.0079-0</t>
  </si>
  <si>
    <t>01.004.0079-A</t>
  </si>
  <si>
    <t>01.004.0100-0</t>
  </si>
  <si>
    <t>01.004.0100-A</t>
  </si>
  <si>
    <t>01.004.0105-0</t>
  </si>
  <si>
    <t>01.004.0105-A</t>
  </si>
  <si>
    <t>01.004.0110-0</t>
  </si>
  <si>
    <t>01.004.0110-A</t>
  </si>
  <si>
    <t>01.004.0115-0</t>
  </si>
  <si>
    <t>01.004.0115-A</t>
  </si>
  <si>
    <t>01.004.0120-0</t>
  </si>
  <si>
    <t>01.004.0120-A</t>
  </si>
  <si>
    <t>01.004.0125-0</t>
  </si>
  <si>
    <t>01.004.0125-A</t>
  </si>
  <si>
    <t>01.004.0130-0</t>
  </si>
  <si>
    <t>01.004.0130-A</t>
  </si>
  <si>
    <t>01.004.0135-0</t>
  </si>
  <si>
    <t>L</t>
  </si>
  <si>
    <t>01.004.0135-A</t>
  </si>
  <si>
    <t>01.004.0140-0</t>
  </si>
  <si>
    <t>01.004.0140-A</t>
  </si>
  <si>
    <t>01.004.0145-0</t>
  </si>
  <si>
    <t>01.004.0145-A</t>
  </si>
  <si>
    <t>01.005.0001-0</t>
  </si>
  <si>
    <t>01.005.0001-A</t>
  </si>
  <si>
    <t>01.005.0003-0</t>
  </si>
  <si>
    <t>01.005.0003-A</t>
  </si>
  <si>
    <t>01.005.0004-0</t>
  </si>
  <si>
    <t>01.005.0004-A</t>
  </si>
  <si>
    <t>01.005.0005-0</t>
  </si>
  <si>
    <t>01.005.0005-A</t>
  </si>
  <si>
    <t>01.005.0006-0</t>
  </si>
  <si>
    <t>01.005.0006-A</t>
  </si>
  <si>
    <t>01.005.0007-0</t>
  </si>
  <si>
    <t>01.005.0007-A</t>
  </si>
  <si>
    <t>01.005.0008-0</t>
  </si>
  <si>
    <t>01.005.0008-A</t>
  </si>
  <si>
    <t>01.005.0009-0</t>
  </si>
  <si>
    <t>ABERTURA DE PICADA,EM ENCOSTA,EM TERRENO DE VEGETACAO DENSA</t>
  </si>
  <si>
    <t>01.005.0009-A</t>
  </si>
  <si>
    <t>01.005.0013-0</t>
  </si>
  <si>
    <t>KM</t>
  </si>
  <si>
    <t>01.005.0013-A</t>
  </si>
  <si>
    <t>01.005.0014-0</t>
  </si>
  <si>
    <t>01.005.0014-A</t>
  </si>
  <si>
    <t>01.005.0020-0</t>
  </si>
  <si>
    <t>01.005.0020-A</t>
  </si>
  <si>
    <t>01.005.0021-0</t>
  </si>
  <si>
    <t>01.005.0021-A</t>
  </si>
  <si>
    <t>01.005.0022-0</t>
  </si>
  <si>
    <t>01.005.0022-A</t>
  </si>
  <si>
    <t>01.006.0001-0</t>
  </si>
  <si>
    <t>DESTOCAMENTO MECANICO DE TOCOS DE ATE 0,30M DE DIAMETRO</t>
  </si>
  <si>
    <t>01.006.0001-A</t>
  </si>
  <si>
    <t>01.006.0002-0</t>
  </si>
  <si>
    <t>DESTOCAMENTO MECANICO DE TOCOS DE 0,30 A 0,50M DE DIAMETRO</t>
  </si>
  <si>
    <t>01.006.0002-A</t>
  </si>
  <si>
    <t>01.006.0003-0</t>
  </si>
  <si>
    <t>DESTOCAMENTO MECANICO DE TOCOS MAIORES QUE O,50M DE DIAMETRO</t>
  </si>
  <si>
    <t>01.006.0003-A</t>
  </si>
  <si>
    <t>01.006.0004-0</t>
  </si>
  <si>
    <t>01.006.0004-A</t>
  </si>
  <si>
    <t>01.006.0010-0</t>
  </si>
  <si>
    <t>01.006.0010-A</t>
  </si>
  <si>
    <t>01.007.0010-0</t>
  </si>
  <si>
    <t>01.007.0010-A</t>
  </si>
  <si>
    <t>01.007.0020-0</t>
  </si>
  <si>
    <t>CRAVACAO E RETIRADA DE UMA PONTEIRA FILTRANTE</t>
  </si>
  <si>
    <t>01.007.0020-A</t>
  </si>
  <si>
    <t>01.007.0025-0</t>
  </si>
  <si>
    <t>DIA</t>
  </si>
  <si>
    <t>01.007.0025-A</t>
  </si>
  <si>
    <t>01.007.0030-0</t>
  </si>
  <si>
    <t>CV X H</t>
  </si>
  <si>
    <t>01.007.0030-A</t>
  </si>
  <si>
    <t>01.007.0080-0</t>
  </si>
  <si>
    <t>01.007.0080-A</t>
  </si>
  <si>
    <t>01.007.0081-0</t>
  </si>
  <si>
    <t>01.007.0081-A</t>
  </si>
  <si>
    <t>01.008.0050-0</t>
  </si>
  <si>
    <t>01.008.0050-A</t>
  </si>
  <si>
    <t>01.008.0100-0</t>
  </si>
  <si>
    <t>01.008.0100-A</t>
  </si>
  <si>
    <t>01.008.0200-0</t>
  </si>
  <si>
    <t>01.008.0200-A</t>
  </si>
  <si>
    <t>01.009.0050-0</t>
  </si>
  <si>
    <t>01.009.0050-A</t>
  </si>
  <si>
    <t>01.009.0100-0</t>
  </si>
  <si>
    <t>01.009.0100-A</t>
  </si>
  <si>
    <t>01.009.0200-0</t>
  </si>
  <si>
    <t>01.009.0200-A</t>
  </si>
  <si>
    <t>01.016.0001-0</t>
  </si>
  <si>
    <t>01.016.0001-A</t>
  </si>
  <si>
    <t>01.016.0002-0</t>
  </si>
  <si>
    <t>01.016.0002-A</t>
  </si>
  <si>
    <t>01.016.0003-0</t>
  </si>
  <si>
    <t>01.016.0003-A</t>
  </si>
  <si>
    <t>01.016.0004-0</t>
  </si>
  <si>
    <t>01.016.0004-A</t>
  </si>
  <si>
    <t>01.016.0005-0</t>
  </si>
  <si>
    <t>01.016.0005-A</t>
  </si>
  <si>
    <t>01.016.0006-0</t>
  </si>
  <si>
    <t>01.016.0006-A</t>
  </si>
  <si>
    <t>01.016.0007-0</t>
  </si>
  <si>
    <t>01.016.0007-A</t>
  </si>
  <si>
    <t>01.016.0008-0</t>
  </si>
  <si>
    <t>01.016.0008-A</t>
  </si>
  <si>
    <t>01.016.0009-0</t>
  </si>
  <si>
    <t>01.016.0009-A</t>
  </si>
  <si>
    <t>01.016.0010-0</t>
  </si>
  <si>
    <t>01.016.0010-A</t>
  </si>
  <si>
    <t>01.016.0011-0</t>
  </si>
  <si>
    <t>01.016.0011-A</t>
  </si>
  <si>
    <t>01.016.0012-0</t>
  </si>
  <si>
    <t>01.016.0012-A</t>
  </si>
  <si>
    <t>01.016.0020-0</t>
  </si>
  <si>
    <t>01.016.0020-A</t>
  </si>
  <si>
    <t>01.016.0021-0</t>
  </si>
  <si>
    <t>01.016.0021-A</t>
  </si>
  <si>
    <t>01.016.0030-0</t>
  </si>
  <si>
    <t>01.016.0030-A</t>
  </si>
  <si>
    <t>01.016.0031-0</t>
  </si>
  <si>
    <t>01.016.0031-A</t>
  </si>
  <si>
    <t>01.016.0032-0</t>
  </si>
  <si>
    <t>01.016.0032-A</t>
  </si>
  <si>
    <t>01.016.0033-0</t>
  </si>
  <si>
    <t>01.016.0033-A</t>
  </si>
  <si>
    <t>01.016.0034-0</t>
  </si>
  <si>
    <t>01.016.0034-A</t>
  </si>
  <si>
    <t>01.016.0035-0</t>
  </si>
  <si>
    <t>01.016.0035-A</t>
  </si>
  <si>
    <t>01.016.0036-0</t>
  </si>
  <si>
    <t>01.016.0036-A</t>
  </si>
  <si>
    <t>01.016.0037-0</t>
  </si>
  <si>
    <t>01.016.0037-A</t>
  </si>
  <si>
    <t>01.016.0050-0</t>
  </si>
  <si>
    <t>01.016.0050-A</t>
  </si>
  <si>
    <t>01.016.0051-0</t>
  </si>
  <si>
    <t>01.016.0051-A</t>
  </si>
  <si>
    <t>01.016.0052-0</t>
  </si>
  <si>
    <t>01.016.0052-A</t>
  </si>
  <si>
    <t>01.016.0060-0</t>
  </si>
  <si>
    <t>01.016.0060-A</t>
  </si>
  <si>
    <t>01.016.0061-0</t>
  </si>
  <si>
    <t>01.016.0061-A</t>
  </si>
  <si>
    <t>01.016.0062-0</t>
  </si>
  <si>
    <t>01.016.0062-A</t>
  </si>
  <si>
    <t>01.016.0063-0</t>
  </si>
  <si>
    <t>01.016.0063-A</t>
  </si>
  <si>
    <t>01.016.0064-0</t>
  </si>
  <si>
    <t>01.016.0064-A</t>
  </si>
  <si>
    <t>01.016.0067-0</t>
  </si>
  <si>
    <t>01.016.0067-A</t>
  </si>
  <si>
    <t>01.016.0070-0</t>
  </si>
  <si>
    <t>01.016.0070-A</t>
  </si>
  <si>
    <t>01.016.0080-0</t>
  </si>
  <si>
    <t>01.016.0080-A</t>
  </si>
  <si>
    <t>01.016.0081-0</t>
  </si>
  <si>
    <t>01.016.0081-A</t>
  </si>
  <si>
    <t>01.016.0082-0</t>
  </si>
  <si>
    <t>01.016.0082-A</t>
  </si>
  <si>
    <t>01.016.0083-0</t>
  </si>
  <si>
    <t>01.016.0083-A</t>
  </si>
  <si>
    <t>01.016.0084-0</t>
  </si>
  <si>
    <t>01.016.0084-A</t>
  </si>
  <si>
    <t>01.016.0085-0</t>
  </si>
  <si>
    <t>01.016.0085-A</t>
  </si>
  <si>
    <t>01.016.0086-0</t>
  </si>
  <si>
    <t>01.016.0086-A</t>
  </si>
  <si>
    <t>01.016.0087-0</t>
  </si>
  <si>
    <t>01.016.0087-A</t>
  </si>
  <si>
    <t>01.016.0090-0</t>
  </si>
  <si>
    <t>01.016.0090-A</t>
  </si>
  <si>
    <t>01.016.0092-0</t>
  </si>
  <si>
    <t>01.016.0092-A</t>
  </si>
  <si>
    <t>01.016.0100-A</t>
  </si>
  <si>
    <t>01.016.0150-0</t>
  </si>
  <si>
    <t>01.016.0150-A</t>
  </si>
  <si>
    <t>01.016.0152-0</t>
  </si>
  <si>
    <t>01.016.0152-A</t>
  </si>
  <si>
    <t>01.016.0155-0</t>
  </si>
  <si>
    <t>01.016.0155-A</t>
  </si>
  <si>
    <t>01.016.0160-0</t>
  </si>
  <si>
    <t>01.016.0160-A</t>
  </si>
  <si>
    <t>01.016.0165-0</t>
  </si>
  <si>
    <t>01.016.0165-A</t>
  </si>
  <si>
    <t>01.016.0190-0</t>
  </si>
  <si>
    <t>01.016.0190-A</t>
  </si>
  <si>
    <t>01.016.0200-0</t>
  </si>
  <si>
    <t>01.016.0200-A</t>
  </si>
  <si>
    <t>01.016.0203-0</t>
  </si>
  <si>
    <t>01.016.0203-A</t>
  </si>
  <si>
    <t>01.016.0206-0</t>
  </si>
  <si>
    <t>01.016.0206-A</t>
  </si>
  <si>
    <t>01.016.0209-0</t>
  </si>
  <si>
    <t>01.016.0209-A</t>
  </si>
  <si>
    <t>01.016.0220-0</t>
  </si>
  <si>
    <t>01.016.0220-A</t>
  </si>
  <si>
    <t>01.016.0223-0</t>
  </si>
  <si>
    <t>01.016.0223-A</t>
  </si>
  <si>
    <t>01.016.0226-0</t>
  </si>
  <si>
    <t>01.016.0226-A</t>
  </si>
  <si>
    <t>01.016.0229-0</t>
  </si>
  <si>
    <t>01.016.0229-A</t>
  </si>
  <si>
    <t>01.016.0240-0</t>
  </si>
  <si>
    <t>01.016.0240-A</t>
  </si>
  <si>
    <t>01.016.0243-0</t>
  </si>
  <si>
    <t>01.016.0243-A</t>
  </si>
  <si>
    <t>01.016.0246-0</t>
  </si>
  <si>
    <t>01.016.0246-A</t>
  </si>
  <si>
    <t>01.016.0249-0</t>
  </si>
  <si>
    <t>01.016.0249-A</t>
  </si>
  <si>
    <t>01.017.0001-0</t>
  </si>
  <si>
    <t>01.017.0001-A</t>
  </si>
  <si>
    <t>01.017.0002-0</t>
  </si>
  <si>
    <t>01.017.0002-A</t>
  </si>
  <si>
    <t>01.017.0003-0</t>
  </si>
  <si>
    <t>01.017.0003-A</t>
  </si>
  <si>
    <t>01.017.0004-0</t>
  </si>
  <si>
    <t>01.017.0004-A</t>
  </si>
  <si>
    <t>01.017.0005-0</t>
  </si>
  <si>
    <t>01.017.0005-A</t>
  </si>
  <si>
    <t>01.017.0010-0</t>
  </si>
  <si>
    <t>01.017.0010-A</t>
  </si>
  <si>
    <t>01.018.0001-0</t>
  </si>
  <si>
    <t>01.018.0001-A</t>
  </si>
  <si>
    <t>01.018.0002-0</t>
  </si>
  <si>
    <t>01.018.0002-A</t>
  </si>
  <si>
    <t>01.019.0010-0</t>
  </si>
  <si>
    <t>01.019.0010-A</t>
  </si>
  <si>
    <t>01.019.0012-0</t>
  </si>
  <si>
    <t>01.019.0012-A</t>
  </si>
  <si>
    <t>01.019.0015-0</t>
  </si>
  <si>
    <t>01.019.0015-A</t>
  </si>
  <si>
    <t>01.019.0040-0</t>
  </si>
  <si>
    <t>01.019.0040-A</t>
  </si>
  <si>
    <t>01.019.0045-0</t>
  </si>
  <si>
    <t>01.019.0045-A</t>
  </si>
  <si>
    <t>01.019.0050-0</t>
  </si>
  <si>
    <t>01.019.0050-A</t>
  </si>
  <si>
    <t>01.019.0055-0</t>
  </si>
  <si>
    <t>01.019.0055-A</t>
  </si>
  <si>
    <t>01.019.0060-0</t>
  </si>
  <si>
    <t>01.019.0060-A</t>
  </si>
  <si>
    <t>01.019.0065-0</t>
  </si>
  <si>
    <t>01.019.0065-A</t>
  </si>
  <si>
    <t>01.019.0070-0</t>
  </si>
  <si>
    <t>01.019.0070-A</t>
  </si>
  <si>
    <t>01.019.0075-0</t>
  </si>
  <si>
    <t>01.019.0075-A</t>
  </si>
  <si>
    <t>01.019.0080-0</t>
  </si>
  <si>
    <t>01.019.0080-A</t>
  </si>
  <si>
    <t>01.050.0010-0</t>
  </si>
  <si>
    <t>01.050.0010-A</t>
  </si>
  <si>
    <t>01.050.0011-0</t>
  </si>
  <si>
    <t>01.050.0011-A</t>
  </si>
  <si>
    <t>01.050.0012-0</t>
  </si>
  <si>
    <t>01.050.0012-A</t>
  </si>
  <si>
    <t>01.050.0013-0</t>
  </si>
  <si>
    <t>01.050.0013-A</t>
  </si>
  <si>
    <t>01.050.0014-0</t>
  </si>
  <si>
    <t>01.050.0014-A</t>
  </si>
  <si>
    <t>01.050.0015-0</t>
  </si>
  <si>
    <t>01.050.0015-A</t>
  </si>
  <si>
    <t>01.050.0016-0</t>
  </si>
  <si>
    <t>01.050.0016-A</t>
  </si>
  <si>
    <t>01.050.0017-0</t>
  </si>
  <si>
    <t>01.050.0017-A</t>
  </si>
  <si>
    <t>01.050.0018-0</t>
  </si>
  <si>
    <t>01.050.0018-A</t>
  </si>
  <si>
    <t>01.050.0019-0</t>
  </si>
  <si>
    <t>01.050.0019-A</t>
  </si>
  <si>
    <t>01.050.0020-0</t>
  </si>
  <si>
    <t>01.050.0020-A</t>
  </si>
  <si>
    <t>01.050.0021-0</t>
  </si>
  <si>
    <t>01.050.0021-A</t>
  </si>
  <si>
    <t>01.050.0022-0</t>
  </si>
  <si>
    <t>01.050.0022-A</t>
  </si>
  <si>
    <t>01.050.0023-0</t>
  </si>
  <si>
    <t>01.050.0023-A</t>
  </si>
  <si>
    <t>01.050.0024-0</t>
  </si>
  <si>
    <t>01.050.0024-A</t>
  </si>
  <si>
    <t>01.050.0025-0</t>
  </si>
  <si>
    <t>01.050.0025-A</t>
  </si>
  <si>
    <t>01.050.0026-0</t>
  </si>
  <si>
    <t>01.050.0026-A</t>
  </si>
  <si>
    <t>01.050.0027-0</t>
  </si>
  <si>
    <t>01.050.0027-A</t>
  </si>
  <si>
    <t>01.050.0028-0</t>
  </si>
  <si>
    <t>01.050.0028-A</t>
  </si>
  <si>
    <t>01.050.0029-0</t>
  </si>
  <si>
    <t>01.050.0029-A</t>
  </si>
  <si>
    <t>01.050.0030-0</t>
  </si>
  <si>
    <t>01.050.0030-A</t>
  </si>
  <si>
    <t>01.050.0031-0</t>
  </si>
  <si>
    <t>01.050.0031-A</t>
  </si>
  <si>
    <t>01.050.0032-0</t>
  </si>
  <si>
    <t>01.050.0032-A</t>
  </si>
  <si>
    <t>01.050.0033-0</t>
  </si>
  <si>
    <t>01.050.0033-A</t>
  </si>
  <si>
    <t>01.050.0034-0</t>
  </si>
  <si>
    <t>01.050.0034-A</t>
  </si>
  <si>
    <t>01.050.0035-0</t>
  </si>
  <si>
    <t>01.050.0035-A</t>
  </si>
  <si>
    <t>01.050.0036-0</t>
  </si>
  <si>
    <t>01.050.0036-A</t>
  </si>
  <si>
    <t>01.050.0037-0</t>
  </si>
  <si>
    <t>01.050.0037-A</t>
  </si>
  <si>
    <t>01.050.0038-0</t>
  </si>
  <si>
    <t>01.050.0038-A</t>
  </si>
  <si>
    <t>01.050.0039-0</t>
  </si>
  <si>
    <t>01.050.0039-A</t>
  </si>
  <si>
    <t>01.050.0040-0</t>
  </si>
  <si>
    <t>01.050.0040-A</t>
  </si>
  <si>
    <t>01.050.0041-0</t>
  </si>
  <si>
    <t>01.050.0041-A</t>
  </si>
  <si>
    <t>01.050.0042-0</t>
  </si>
  <si>
    <t>01.050.0042-A</t>
  </si>
  <si>
    <t>01.050.0043-0</t>
  </si>
  <si>
    <t>01.050.0043-A</t>
  </si>
  <si>
    <t>01.050.0044-0</t>
  </si>
  <si>
    <t>01.050.0044-A</t>
  </si>
  <si>
    <t>01.050.0045-0</t>
  </si>
  <si>
    <t>01.050.0045-A</t>
  </si>
  <si>
    <t>01.050.0046-0</t>
  </si>
  <si>
    <t>01.050.0046-A</t>
  </si>
  <si>
    <t>01.050.0047-0</t>
  </si>
  <si>
    <t>01.050.0047-A</t>
  </si>
  <si>
    <t>01.050.0048-0</t>
  </si>
  <si>
    <t>01.050.0048-A</t>
  </si>
  <si>
    <t>01.050.0049-0</t>
  </si>
  <si>
    <t>01.050.0049-A</t>
  </si>
  <si>
    <t>01.050.0050-0</t>
  </si>
  <si>
    <t>01.050.0050-A</t>
  </si>
  <si>
    <t>01.050.0051-0</t>
  </si>
  <si>
    <t>01.050.0051-A</t>
  </si>
  <si>
    <t>01.050.0052-0</t>
  </si>
  <si>
    <t>01.050.0052-A</t>
  </si>
  <si>
    <t>01.050.0053-0</t>
  </si>
  <si>
    <t>01.050.0053-A</t>
  </si>
  <si>
    <t>01.050.0054-0</t>
  </si>
  <si>
    <t>01.050.0054-A</t>
  </si>
  <si>
    <t>01.050.0055-0</t>
  </si>
  <si>
    <t>01.050.0055-A</t>
  </si>
  <si>
    <t>01.050.0056-0</t>
  </si>
  <si>
    <t>01.050.0056-A</t>
  </si>
  <si>
    <t>01.050.0057-0</t>
  </si>
  <si>
    <t>01.050.0057-A</t>
  </si>
  <si>
    <t>01.050.0058-0</t>
  </si>
  <si>
    <t>01.050.0058-A</t>
  </si>
  <si>
    <t>01.050.0059-0</t>
  </si>
  <si>
    <t>01.050.0059-A</t>
  </si>
  <si>
    <t>01.050.0060-0</t>
  </si>
  <si>
    <t>01.050.0060-A</t>
  </si>
  <si>
    <t>01.050.0061-0</t>
  </si>
  <si>
    <t>01.050.0061-A</t>
  </si>
  <si>
    <t>01.050.0062-0</t>
  </si>
  <si>
    <t>01.050.0062-A</t>
  </si>
  <si>
    <t>01.050.0063-0</t>
  </si>
  <si>
    <t>01.050.0063-A</t>
  </si>
  <si>
    <t>01.050.0064-0</t>
  </si>
  <si>
    <t>01.050.0064-A</t>
  </si>
  <si>
    <t>01.050.0065-0</t>
  </si>
  <si>
    <t>01.050.0065-A</t>
  </si>
  <si>
    <t>01.050.0066-0</t>
  </si>
  <si>
    <t>01.050.0066-A</t>
  </si>
  <si>
    <t>01.050.0067-0</t>
  </si>
  <si>
    <t>01.050.0067-A</t>
  </si>
  <si>
    <t>01.050.0068-0</t>
  </si>
  <si>
    <t>01.050.0068-A</t>
  </si>
  <si>
    <t>01.050.0078-0</t>
  </si>
  <si>
    <t>01.050.0078-A</t>
  </si>
  <si>
    <t>01.050.0079-0</t>
  </si>
  <si>
    <t>01.050.0079-A</t>
  </si>
  <si>
    <t>01.050.0080-0</t>
  </si>
  <si>
    <t>01.050.0080-A</t>
  </si>
  <si>
    <t>01.050.0081-0</t>
  </si>
  <si>
    <t>01.050.0081-A</t>
  </si>
  <si>
    <t>01.050.0082-0</t>
  </si>
  <si>
    <t>01.050.0082-A</t>
  </si>
  <si>
    <t>01.050.0083-0</t>
  </si>
  <si>
    <t>01.050.0083-A</t>
  </si>
  <si>
    <t>01.050.0084-0</t>
  </si>
  <si>
    <t>01.050.0084-A</t>
  </si>
  <si>
    <t>01.050.0085-0</t>
  </si>
  <si>
    <t>01.050.0085-A</t>
  </si>
  <si>
    <t>01.050.0086-0</t>
  </si>
  <si>
    <t>01.050.0086-A</t>
  </si>
  <si>
    <t>01.050.0087-0</t>
  </si>
  <si>
    <t>01.050.0087-A</t>
  </si>
  <si>
    <t>01.050.0088-0</t>
  </si>
  <si>
    <t>01.050.0088-A</t>
  </si>
  <si>
    <t>01.050.0089-0</t>
  </si>
  <si>
    <t>01.050.0089-A</t>
  </si>
  <si>
    <t>01.050.0090-0</t>
  </si>
  <si>
    <t>01.050.0090-A</t>
  </si>
  <si>
    <t>01.050.0091-0</t>
  </si>
  <si>
    <t>01.050.0091-A</t>
  </si>
  <si>
    <t>01.050.0092-0</t>
  </si>
  <si>
    <t>01.050.0092-A</t>
  </si>
  <si>
    <t>01.050.0093-0</t>
  </si>
  <si>
    <t>01.050.0093-A</t>
  </si>
  <si>
    <t>01.050.0094-0</t>
  </si>
  <si>
    <t>01.050.0094-A</t>
  </si>
  <si>
    <t>01.050.0095-0</t>
  </si>
  <si>
    <t>01.050.0095-A</t>
  </si>
  <si>
    <t>01.050.0096-0</t>
  </si>
  <si>
    <t>01.050.0096-A</t>
  </si>
  <si>
    <t>01.050.0097-0</t>
  </si>
  <si>
    <t>01.050.0097-A</t>
  </si>
  <si>
    <t>01.050.0098-0</t>
  </si>
  <si>
    <t>01.050.0098-A</t>
  </si>
  <si>
    <t>01.050.0099-0</t>
  </si>
  <si>
    <t>01.050.0099-A</t>
  </si>
  <si>
    <t>01.050.0100-0</t>
  </si>
  <si>
    <t>01.050.0100-A</t>
  </si>
  <si>
    <t>01.050.0101-0</t>
  </si>
  <si>
    <t>01.050.0101-A</t>
  </si>
  <si>
    <t>01.050.0102-0</t>
  </si>
  <si>
    <t>01.050.0102-A</t>
  </si>
  <si>
    <t>01.050.0103-0</t>
  </si>
  <si>
    <t>01.050.0103-A</t>
  </si>
  <si>
    <t>01.050.0104-0</t>
  </si>
  <si>
    <t>01.050.0104-A</t>
  </si>
  <si>
    <t>01.050.0105-0</t>
  </si>
  <si>
    <t>01.050.0105-A</t>
  </si>
  <si>
    <t>01.050.0106-0</t>
  </si>
  <si>
    <t>01.050.0106-A</t>
  </si>
  <si>
    <t>01.050.0107-0</t>
  </si>
  <si>
    <t>01.050.0107-A</t>
  </si>
  <si>
    <t>01.050.0108-0</t>
  </si>
  <si>
    <t>01.050.0108-A</t>
  </si>
  <si>
    <t>01.050.0109-0</t>
  </si>
  <si>
    <t>01.050.0109-A</t>
  </si>
  <si>
    <t>01.050.0110-0</t>
  </si>
  <si>
    <t>01.050.0110-A</t>
  </si>
  <si>
    <t>01.050.0111-0</t>
  </si>
  <si>
    <t>01.050.0111-A</t>
  </si>
  <si>
    <t>01.050.0112-0</t>
  </si>
  <si>
    <t>01.050.0112-A</t>
  </si>
  <si>
    <t>01.050.0113-0</t>
  </si>
  <si>
    <t>01.050.0113-A</t>
  </si>
  <si>
    <t>01.050.0114-0</t>
  </si>
  <si>
    <t>01.050.0114-A</t>
  </si>
  <si>
    <t>01.050.0115-0</t>
  </si>
  <si>
    <t>01.050.0115-A</t>
  </si>
  <si>
    <t>01.050.0116-0</t>
  </si>
  <si>
    <t>01.050.0116-A</t>
  </si>
  <si>
    <t>01.050.0117-0</t>
  </si>
  <si>
    <t>01.050.0117-A</t>
  </si>
  <si>
    <t>01.050.0118-0</t>
  </si>
  <si>
    <t>01.050.0118-A</t>
  </si>
  <si>
    <t>01.050.0119-0</t>
  </si>
  <si>
    <t>01.050.0119-A</t>
  </si>
  <si>
    <t>01.050.0120-0</t>
  </si>
  <si>
    <t>01.050.0120-A</t>
  </si>
  <si>
    <t>01.050.0121-0</t>
  </si>
  <si>
    <t>01.050.0121-A</t>
  </si>
  <si>
    <t>01.050.0122-0</t>
  </si>
  <si>
    <t>01.050.0122-A</t>
  </si>
  <si>
    <t>01.050.0123-0</t>
  </si>
  <si>
    <t>01.050.0123-A</t>
  </si>
  <si>
    <t>01.050.0124-0</t>
  </si>
  <si>
    <t>01.050.0124-A</t>
  </si>
  <si>
    <t>01.050.0125-0</t>
  </si>
  <si>
    <t>01.050.0125-A</t>
  </si>
  <si>
    <t>01.050.0126-0</t>
  </si>
  <si>
    <t>01.050.0126-A</t>
  </si>
  <si>
    <t>01.050.0127-0</t>
  </si>
  <si>
    <t>01.050.0127-A</t>
  </si>
  <si>
    <t>01.050.0128-0</t>
  </si>
  <si>
    <t>01.050.0128-A</t>
  </si>
  <si>
    <t>01.050.0129-0</t>
  </si>
  <si>
    <t>01.050.0129-A</t>
  </si>
  <si>
    <t>01.050.0130-0</t>
  </si>
  <si>
    <t>01.050.0130-A</t>
  </si>
  <si>
    <t>01.050.0137-0</t>
  </si>
  <si>
    <t>01.050.0137-A</t>
  </si>
  <si>
    <t>01.050.0138-0</t>
  </si>
  <si>
    <t>01.050.0138-A</t>
  </si>
  <si>
    <t>01.050.0139-0</t>
  </si>
  <si>
    <t>01.050.0139-A</t>
  </si>
  <si>
    <t>01.050.0140-0</t>
  </si>
  <si>
    <t>01.050.0140-A</t>
  </si>
  <si>
    <t>01.050.0141-0</t>
  </si>
  <si>
    <t>01.050.0141-A</t>
  </si>
  <si>
    <t>01.050.0142-0</t>
  </si>
  <si>
    <t>01.050.0142-A</t>
  </si>
  <si>
    <t>01.050.0143-0</t>
  </si>
  <si>
    <t>01.050.0143-A</t>
  </si>
  <si>
    <t>01.050.0150-0</t>
  </si>
  <si>
    <t>01.050.0150-A</t>
  </si>
  <si>
    <t>01.050.0151-0</t>
  </si>
  <si>
    <t>01.050.0151-A</t>
  </si>
  <si>
    <t>01.050.0152-0</t>
  </si>
  <si>
    <t>01.050.0152-A</t>
  </si>
  <si>
    <t>01.050.0153-0</t>
  </si>
  <si>
    <t>01.050.0153-A</t>
  </si>
  <si>
    <t>01.050.0154-0</t>
  </si>
  <si>
    <t>01.050.0154-A</t>
  </si>
  <si>
    <t>01.050.0156-A</t>
  </si>
  <si>
    <t>01.050.0157-0</t>
  </si>
  <si>
    <t>01.050.0157-A</t>
  </si>
  <si>
    <t>01.050.0160-0</t>
  </si>
  <si>
    <t>01.050.0160-A</t>
  </si>
  <si>
    <t>01.050.0162-0</t>
  </si>
  <si>
    <t>01.050.0162-A</t>
  </si>
  <si>
    <t>01.050.0165-0</t>
  </si>
  <si>
    <t>01.050.0165-A</t>
  </si>
  <si>
    <t>01.050.0168-0</t>
  </si>
  <si>
    <t>01.050.0168-A</t>
  </si>
  <si>
    <t>01.050.0170-0</t>
  </si>
  <si>
    <t>01.050.0170-A</t>
  </si>
  <si>
    <t>01.050.0175-0</t>
  </si>
  <si>
    <t>01.050.0175-A</t>
  </si>
  <si>
    <t>01.050.0180-0</t>
  </si>
  <si>
    <t>01.050.0180-A</t>
  </si>
  <si>
    <t>01.050.0185-0</t>
  </si>
  <si>
    <t>01.050.0185-A</t>
  </si>
  <si>
    <t>01.050.0190-A</t>
  </si>
  <si>
    <t>01.050.0195-0</t>
  </si>
  <si>
    <t>01.050.0195-A</t>
  </si>
  <si>
    <t>01.050.0200-0</t>
  </si>
  <si>
    <t>01.050.0200-A</t>
  </si>
  <si>
    <t>01.050.0205-0</t>
  </si>
  <si>
    <t>01.050.0205-A</t>
  </si>
  <si>
    <t>01.050.0210-0</t>
  </si>
  <si>
    <t>01.050.0210-A</t>
  </si>
  <si>
    <t>01.050.0215-0</t>
  </si>
  <si>
    <t>01.050.0215-A</t>
  </si>
  <si>
    <t>01.050.0220-0</t>
  </si>
  <si>
    <t>01.050.0220-A</t>
  </si>
  <si>
    <t>01.050.0230-A</t>
  </si>
  <si>
    <t>01.050.0232-0</t>
  </si>
  <si>
    <t>01.050.0232-A</t>
  </si>
  <si>
    <t>01.050.0235-0</t>
  </si>
  <si>
    <t>01.050.0235-A</t>
  </si>
  <si>
    <t>01.050.0245-0</t>
  </si>
  <si>
    <t>01.050.0245-A</t>
  </si>
  <si>
    <t>01.050.0250-0</t>
  </si>
  <si>
    <t>01.050.0250-A</t>
  </si>
  <si>
    <t>01.050.0300-0</t>
  </si>
  <si>
    <t>01.050.0300-A</t>
  </si>
  <si>
    <t>01.050.0315-0</t>
  </si>
  <si>
    <t>01.050.0315-A</t>
  </si>
  <si>
    <t>01.050.0320-0</t>
  </si>
  <si>
    <t>01.050.0320-A</t>
  </si>
  <si>
    <t>01.050.0322-0</t>
  </si>
  <si>
    <t>01.050.0322-A</t>
  </si>
  <si>
    <t>01.050.0324-0</t>
  </si>
  <si>
    <t>01.050.0324-A</t>
  </si>
  <si>
    <t>01.050.0325-0</t>
  </si>
  <si>
    <t>01.050.0325-A</t>
  </si>
  <si>
    <t>01.050.0326-0</t>
  </si>
  <si>
    <t>01.050.0326-A</t>
  </si>
  <si>
    <t>01.050.0327-0</t>
  </si>
  <si>
    <t>01.050.0327-A</t>
  </si>
  <si>
    <t>01.050.0328-0</t>
  </si>
  <si>
    <t>01.050.0328-A</t>
  </si>
  <si>
    <t>01.050.0350-0</t>
  </si>
  <si>
    <t>01.050.0350-A</t>
  </si>
  <si>
    <t>01.050.0351-0</t>
  </si>
  <si>
    <t>01.050.0351-A</t>
  </si>
  <si>
    <t>01.050.0352-0</t>
  </si>
  <si>
    <t>01.050.0352-A</t>
  </si>
  <si>
    <t>01.050.0353-0</t>
  </si>
  <si>
    <t>01.050.0353-A</t>
  </si>
  <si>
    <t>01.050.0354-0</t>
  </si>
  <si>
    <t>01.050.0354-A</t>
  </si>
  <si>
    <t>01.050.0355-0</t>
  </si>
  <si>
    <t>01.050.0355-A</t>
  </si>
  <si>
    <t>01.050.0356-0</t>
  </si>
  <si>
    <t>01.050.0356-A</t>
  </si>
  <si>
    <t>01.050.0357-0</t>
  </si>
  <si>
    <t>01.050.0357-A</t>
  </si>
  <si>
    <t>01.050.0358-0</t>
  </si>
  <si>
    <t>01.050.0358-A</t>
  </si>
  <si>
    <t>01.050.0359-0</t>
  </si>
  <si>
    <t>01.050.0359-A</t>
  </si>
  <si>
    <t>01.050.0360-0</t>
  </si>
  <si>
    <t>01.050.0360-A</t>
  </si>
  <si>
    <t>01.050.0361-0</t>
  </si>
  <si>
    <t>01.050.0361-A</t>
  </si>
  <si>
    <t>01.050.0362-0</t>
  </si>
  <si>
    <t>01.050.0362-A</t>
  </si>
  <si>
    <t>01.050.0363-0</t>
  </si>
  <si>
    <t>01.050.0363-A</t>
  </si>
  <si>
    <t>01.050.0364-0</t>
  </si>
  <si>
    <t>01.050.0364-A</t>
  </si>
  <si>
    <t>01.050.0365-0</t>
  </si>
  <si>
    <t>01.050.0365-A</t>
  </si>
  <si>
    <t>01.050.0366-0</t>
  </si>
  <si>
    <t>01.050.0366-A</t>
  </si>
  <si>
    <t>01.050.0367-0</t>
  </si>
  <si>
    <t>01.050.0367-A</t>
  </si>
  <si>
    <t>01.050.0368-0</t>
  </si>
  <si>
    <t>01.050.0368-A</t>
  </si>
  <si>
    <t>01.050.0369-0</t>
  </si>
  <si>
    <t>01.050.0369-A</t>
  </si>
  <si>
    <t>01.050.0370-0</t>
  </si>
  <si>
    <t>01.050.0370-A</t>
  </si>
  <si>
    <t>01.050.0371-0</t>
  </si>
  <si>
    <t>01.050.0371-A</t>
  </si>
  <si>
    <t>01.050.0372-0</t>
  </si>
  <si>
    <t>01.050.0372-A</t>
  </si>
  <si>
    <t>01.050.0373-0</t>
  </si>
  <si>
    <t>01.050.0373-A</t>
  </si>
  <si>
    <t>01.050.0374-0</t>
  </si>
  <si>
    <t>01.050.0374-A</t>
  </si>
  <si>
    <t>01.050.0375-0</t>
  </si>
  <si>
    <t>01.050.0375-A</t>
  </si>
  <si>
    <t>01.050.0376-0</t>
  </si>
  <si>
    <t>01.050.0376-A</t>
  </si>
  <si>
    <t>01.050.0377-0</t>
  </si>
  <si>
    <t>01.050.0377-A</t>
  </si>
  <si>
    <t>01.050.0378-0</t>
  </si>
  <si>
    <t>01.050.0378-A</t>
  </si>
  <si>
    <t>01.050.0379-0</t>
  </si>
  <si>
    <t>01.050.0379-A</t>
  </si>
  <si>
    <t>01.050.0380-0</t>
  </si>
  <si>
    <t>01.050.0380-A</t>
  </si>
  <si>
    <t>01.050.0381-0</t>
  </si>
  <si>
    <t>01.050.0381-A</t>
  </si>
  <si>
    <t>01.050.0382-0</t>
  </si>
  <si>
    <t>01.050.0382-A</t>
  </si>
  <si>
    <t>01.050.0383-0</t>
  </si>
  <si>
    <t>01.050.0383-A</t>
  </si>
  <si>
    <t>01.050.0384-0</t>
  </si>
  <si>
    <t>01.050.0384-A</t>
  </si>
  <si>
    <t>01.050.0385-0</t>
  </si>
  <si>
    <t>01.050.0385-A</t>
  </si>
  <si>
    <t>01.050.0386-0</t>
  </si>
  <si>
    <t>01.050.0386-A</t>
  </si>
  <si>
    <t>01.050.0387-0</t>
  </si>
  <si>
    <t>01.050.0387-A</t>
  </si>
  <si>
    <t>01.050.0388-0</t>
  </si>
  <si>
    <t>01.050.0388-A</t>
  </si>
  <si>
    <t>01.050.0389-0</t>
  </si>
  <si>
    <t>01.050.0389-A</t>
  </si>
  <si>
    <t>01.050.0390-0</t>
  </si>
  <si>
    <t>01.050.0390-A</t>
  </si>
  <si>
    <t>01.050.0391-0</t>
  </si>
  <si>
    <t>01.050.0391-A</t>
  </si>
  <si>
    <t>01.050.0392-0</t>
  </si>
  <si>
    <t>01.050.0392-A</t>
  </si>
  <si>
    <t>01.050.0393-0</t>
  </si>
  <si>
    <t>01.050.0393-A</t>
  </si>
  <si>
    <t>01.050.0394-0</t>
  </si>
  <si>
    <t>01.050.0394-A</t>
  </si>
  <si>
    <t>01.050.0395-0</t>
  </si>
  <si>
    <t>01.050.0395-A</t>
  </si>
  <si>
    <t>01.050.0396-0</t>
  </si>
  <si>
    <t>01.050.0396-A</t>
  </si>
  <si>
    <t>01.050.0397-0</t>
  </si>
  <si>
    <t>01.050.0397-A</t>
  </si>
  <si>
    <t>01.050.0398-0</t>
  </si>
  <si>
    <t>01.050.0398-A</t>
  </si>
  <si>
    <t>01.050.0399-0</t>
  </si>
  <si>
    <t>01.050.0399-A</t>
  </si>
  <si>
    <t>01.050.0400-0</t>
  </si>
  <si>
    <t>01.050.0400-A</t>
  </si>
  <si>
    <t>01.050.0401-0</t>
  </si>
  <si>
    <t>01.050.0401-A</t>
  </si>
  <si>
    <t>01.050.0402-0</t>
  </si>
  <si>
    <t>01.050.0402-A</t>
  </si>
  <si>
    <t>01.050.0403-0</t>
  </si>
  <si>
    <t>01.050.0403-A</t>
  </si>
  <si>
    <t>01.050.0404-0</t>
  </si>
  <si>
    <t>01.050.0404-A</t>
  </si>
  <si>
    <t>01.050.0423-0</t>
  </si>
  <si>
    <t>01.050.0423-A</t>
  </si>
  <si>
    <t>01.050.0424-0</t>
  </si>
  <si>
    <t>01.050.0424-A</t>
  </si>
  <si>
    <t>01.050.0425-0</t>
  </si>
  <si>
    <t>01.050.0425-A</t>
  </si>
  <si>
    <t>01.050.0426-0</t>
  </si>
  <si>
    <t>01.050.0426-A</t>
  </si>
  <si>
    <t>01.050.0427-0</t>
  </si>
  <si>
    <t>01.050.0427-A</t>
  </si>
  <si>
    <t>01.050.0428-0</t>
  </si>
  <si>
    <t>01.050.0428-A</t>
  </si>
  <si>
    <t>01.050.0429-0</t>
  </si>
  <si>
    <t>01.050.0429-A</t>
  </si>
  <si>
    <t>01.050.0430-0</t>
  </si>
  <si>
    <t>01.050.0430-A</t>
  </si>
  <si>
    <t>01.050.0431-0</t>
  </si>
  <si>
    <t>01.050.0431-A</t>
  </si>
  <si>
    <t>01.050.0432-0</t>
  </si>
  <si>
    <t>01.050.0432-A</t>
  </si>
  <si>
    <t>01.050.0433-0</t>
  </si>
  <si>
    <t>01.050.0433-A</t>
  </si>
  <si>
    <t>01.050.0434-0</t>
  </si>
  <si>
    <t>01.050.0434-A</t>
  </si>
  <si>
    <t>01.050.0435-0</t>
  </si>
  <si>
    <t>01.050.0435-A</t>
  </si>
  <si>
    <t>01.050.0436-0</t>
  </si>
  <si>
    <t>01.050.0436-A</t>
  </si>
  <si>
    <t>01.050.0437-0</t>
  </si>
  <si>
    <t>01.050.0437-A</t>
  </si>
  <si>
    <t>01.050.0438-0</t>
  </si>
  <si>
    <t>01.050.0438-A</t>
  </si>
  <si>
    <t>01.050.0439-0</t>
  </si>
  <si>
    <t>01.050.0439-A</t>
  </si>
  <si>
    <t>01.050.0440-0</t>
  </si>
  <si>
    <t>01.050.0440-A</t>
  </si>
  <si>
    <t>01.050.0441-0</t>
  </si>
  <si>
    <t>01.050.0441-A</t>
  </si>
  <si>
    <t>01.050.0442-0</t>
  </si>
  <si>
    <t>01.050.0442-A</t>
  </si>
  <si>
    <t>01.050.0443-0</t>
  </si>
  <si>
    <t>01.050.0443-A</t>
  </si>
  <si>
    <t>01.050.0444-0</t>
  </si>
  <si>
    <t>01.050.0444-A</t>
  </si>
  <si>
    <t>01.050.0445-0</t>
  </si>
  <si>
    <t>01.050.0445-A</t>
  </si>
  <si>
    <t>01.050.0446-0</t>
  </si>
  <si>
    <t>01.050.0446-A</t>
  </si>
  <si>
    <t>01.050.0447-0</t>
  </si>
  <si>
    <t>01.050.0447-A</t>
  </si>
  <si>
    <t>01.050.0448-0</t>
  </si>
  <si>
    <t>01.050.0448-A</t>
  </si>
  <si>
    <t>01.050.0449-0</t>
  </si>
  <si>
    <t>01.050.0449-A</t>
  </si>
  <si>
    <t>01.050.0450-0</t>
  </si>
  <si>
    <t>01.050.0450-A</t>
  </si>
  <si>
    <t>01.050.0451-0</t>
  </si>
  <si>
    <t>01.050.0451-A</t>
  </si>
  <si>
    <t>01.050.0452-0</t>
  </si>
  <si>
    <t>01.050.0452-A</t>
  </si>
  <si>
    <t>01.050.0453-0</t>
  </si>
  <si>
    <t>01.050.0453-A</t>
  </si>
  <si>
    <t>01.050.0454-0</t>
  </si>
  <si>
    <t>01.050.0454-A</t>
  </si>
  <si>
    <t>01.050.0455-0</t>
  </si>
  <si>
    <t>01.050.0455-A</t>
  </si>
  <si>
    <t>01.050.0456-0</t>
  </si>
  <si>
    <t>01.050.0456-A</t>
  </si>
  <si>
    <t>01.050.0457-0</t>
  </si>
  <si>
    <t>01.050.0457-A</t>
  </si>
  <si>
    <t>01.050.0458-0</t>
  </si>
  <si>
    <t>01.050.0458-A</t>
  </si>
  <si>
    <t>01.050.0459-0</t>
  </si>
  <si>
    <t>01.050.0459-A</t>
  </si>
  <si>
    <t>01.050.0460-0</t>
  </si>
  <si>
    <t>01.050.0460-A</t>
  </si>
  <si>
    <t>01.050.0461-0</t>
  </si>
  <si>
    <t>01.050.0461-A</t>
  </si>
  <si>
    <t>01.050.0462-0</t>
  </si>
  <si>
    <t>01.050.0462-A</t>
  </si>
  <si>
    <t>01.050.0463-0</t>
  </si>
  <si>
    <t>01.050.0463-A</t>
  </si>
  <si>
    <t>01.050.0464-0</t>
  </si>
  <si>
    <t>01.050.0464-A</t>
  </si>
  <si>
    <t>01.050.0465-0</t>
  </si>
  <si>
    <t>01.050.0465-A</t>
  </si>
  <si>
    <t>01.050.0466-0</t>
  </si>
  <si>
    <t>01.050.0466-A</t>
  </si>
  <si>
    <t>01.050.0467-0</t>
  </si>
  <si>
    <t>01.050.0467-A</t>
  </si>
  <si>
    <t>01.050.0468-0</t>
  </si>
  <si>
    <t>01.050.0468-A</t>
  </si>
  <si>
    <t>01.050.0469-0</t>
  </si>
  <si>
    <t>01.050.0469-A</t>
  </si>
  <si>
    <t>01.050.0470-0</t>
  </si>
  <si>
    <t>01.050.0470-A</t>
  </si>
  <si>
    <t>01.050.0471-0</t>
  </si>
  <si>
    <t>01.050.0471-A</t>
  </si>
  <si>
    <t>01.050.0472-0</t>
  </si>
  <si>
    <t>01.050.0472-A</t>
  </si>
  <si>
    <t>01.050.0473-0</t>
  </si>
  <si>
    <t>01.050.0473-A</t>
  </si>
  <si>
    <t>01.050.0474-0</t>
  </si>
  <si>
    <t>01.050.0474-A</t>
  </si>
  <si>
    <t>01.050.0475-0</t>
  </si>
  <si>
    <t>01.050.0475-A</t>
  </si>
  <si>
    <t>01.050.0476-0</t>
  </si>
  <si>
    <t>01.050.0476-A</t>
  </si>
  <si>
    <t>01.050.0478-0</t>
  </si>
  <si>
    <t>01.050.0478-A</t>
  </si>
  <si>
    <t>01.050.0479-0</t>
  </si>
  <si>
    <t>01.050.0479-A</t>
  </si>
  <si>
    <t>01.050.0480-0</t>
  </si>
  <si>
    <t>01.050.0480-A</t>
  </si>
  <si>
    <t>01.050.0481-0</t>
  </si>
  <si>
    <t>01.050.0481-A</t>
  </si>
  <si>
    <t>01.050.0482-0</t>
  </si>
  <si>
    <t>01.050.0482-A</t>
  </si>
  <si>
    <t>01.050.0483-0</t>
  </si>
  <si>
    <t>01.050.0483-A</t>
  </si>
  <si>
    <t>01.050.0484-0</t>
  </si>
  <si>
    <t>01.050.0484-A</t>
  </si>
  <si>
    <t>01.050.0485-0</t>
  </si>
  <si>
    <t>01.050.0485-A</t>
  </si>
  <si>
    <t>01.050.0486-0</t>
  </si>
  <si>
    <t>01.050.0486-A</t>
  </si>
  <si>
    <t>01.050.0487-0</t>
  </si>
  <si>
    <t>01.050.0487-A</t>
  </si>
  <si>
    <t>01.050.0488-0</t>
  </si>
  <si>
    <t>01.050.0488-A</t>
  </si>
  <si>
    <t>01.050.0489-0</t>
  </si>
  <si>
    <t>01.050.0489-A</t>
  </si>
  <si>
    <t>01.050.0490-0</t>
  </si>
  <si>
    <t>01.050.0490-A</t>
  </si>
  <si>
    <t>01.050.0491-0</t>
  </si>
  <si>
    <t>01.050.0491-A</t>
  </si>
  <si>
    <t>01.050.0493-0</t>
  </si>
  <si>
    <t>01.050.0493-A</t>
  </si>
  <si>
    <t>01.050.0494-0</t>
  </si>
  <si>
    <t>01.050.0494-A</t>
  </si>
  <si>
    <t>01.050.0495-0</t>
  </si>
  <si>
    <t>01.050.0495-A</t>
  </si>
  <si>
    <t>01.050.0496-0</t>
  </si>
  <si>
    <t>01.050.0496-A</t>
  </si>
  <si>
    <t>01.050.0497-0</t>
  </si>
  <si>
    <t>01.050.0497-A</t>
  </si>
  <si>
    <t>01.050.0498-0</t>
  </si>
  <si>
    <t>01.050.0498-A</t>
  </si>
  <si>
    <t>01.050.0499-0</t>
  </si>
  <si>
    <t>01.050.0499-A</t>
  </si>
  <si>
    <t>01.050.0500-0</t>
  </si>
  <si>
    <t>01.050.0500-A</t>
  </si>
  <si>
    <t>01.050.0501-0</t>
  </si>
  <si>
    <t>01.050.0501-A</t>
  </si>
  <si>
    <t>01.050.0502-0</t>
  </si>
  <si>
    <t>01.050.0502-A</t>
  </si>
  <si>
    <t>01.050.0503-0</t>
  </si>
  <si>
    <t>01.050.0503-A</t>
  </si>
  <si>
    <t>01.050.0504-0</t>
  </si>
  <si>
    <t>01.050.0504-A</t>
  </si>
  <si>
    <t>01.050.0505-0</t>
  </si>
  <si>
    <t>01.050.0505-A</t>
  </si>
  <si>
    <t>01.050.0506-0</t>
  </si>
  <si>
    <t>01.050.0506-A</t>
  </si>
  <si>
    <t>01.050.0508-0</t>
  </si>
  <si>
    <t>01.050.0508-A</t>
  </si>
  <si>
    <t>01.050.0509-0</t>
  </si>
  <si>
    <t>01.050.0509-A</t>
  </si>
  <si>
    <t>01.050.0510-0</t>
  </si>
  <si>
    <t>01.050.0510-A</t>
  </si>
  <si>
    <t>01.050.0515-0</t>
  </si>
  <si>
    <t>01.050.0515-A</t>
  </si>
  <si>
    <t>01.050.0516-0</t>
  </si>
  <si>
    <t>01.050.0516-A</t>
  </si>
  <si>
    <t>01.050.0517-0</t>
  </si>
  <si>
    <t>01.050.0517-A</t>
  </si>
  <si>
    <t>01.050.0518-0</t>
  </si>
  <si>
    <t>01.050.0518-A</t>
  </si>
  <si>
    <t>01.050.0519-0</t>
  </si>
  <si>
    <t>01.050.0519-A</t>
  </si>
  <si>
    <t>01.050.0520-0</t>
  </si>
  <si>
    <t>01.050.0520-A</t>
  </si>
  <si>
    <t>01.050.0521-0</t>
  </si>
  <si>
    <t>01.050.0521-A</t>
  </si>
  <si>
    <t>01.050.0522-0</t>
  </si>
  <si>
    <t>01.050.0522-A</t>
  </si>
  <si>
    <t>01.050.0523-0</t>
  </si>
  <si>
    <t>01.050.0523-A</t>
  </si>
  <si>
    <t>01.050.0524-0</t>
  </si>
  <si>
    <t>01.050.0524-A</t>
  </si>
  <si>
    <t>01.050.0525-0</t>
  </si>
  <si>
    <t>01.050.0525-A</t>
  </si>
  <si>
    <t>01.050.0526-0</t>
  </si>
  <si>
    <t>01.050.0526-A</t>
  </si>
  <si>
    <t>01.050.0527-0</t>
  </si>
  <si>
    <t>01.050.0527-A</t>
  </si>
  <si>
    <t>01.050.0528-0</t>
  </si>
  <si>
    <t>01.050.0528-A</t>
  </si>
  <si>
    <t>01.050.0530-0</t>
  </si>
  <si>
    <t>01.050.0530-A</t>
  </si>
  <si>
    <t>01.050.0531-0</t>
  </si>
  <si>
    <t>01.050.0531-A</t>
  </si>
  <si>
    <t>01.050.0532-0</t>
  </si>
  <si>
    <t>01.050.0532-A</t>
  </si>
  <si>
    <t>01.050.0537-0</t>
  </si>
  <si>
    <t>01.050.0537-A</t>
  </si>
  <si>
    <t>01.050.0538-0</t>
  </si>
  <si>
    <t>01.050.0538-A</t>
  </si>
  <si>
    <t>01.050.0539-0</t>
  </si>
  <si>
    <t>01.050.0539-A</t>
  </si>
  <si>
    <t>01.050.0540-0</t>
  </si>
  <si>
    <t>01.050.0540-A</t>
  </si>
  <si>
    <t>01.050.0541-0</t>
  </si>
  <si>
    <t>01.050.0541-A</t>
  </si>
  <si>
    <t>01.050.0542-0</t>
  </si>
  <si>
    <t>01.050.0542-A</t>
  </si>
  <si>
    <t>01.050.0543-0</t>
  </si>
  <si>
    <t>01.050.0543-A</t>
  </si>
  <si>
    <t>01.050.0544-0</t>
  </si>
  <si>
    <t>01.050.0544-A</t>
  </si>
  <si>
    <t>01.050.0545-0</t>
  </si>
  <si>
    <t>01.050.0545-A</t>
  </si>
  <si>
    <t>01.050.0546-0</t>
  </si>
  <si>
    <t>01.050.0546-A</t>
  </si>
  <si>
    <t>01.050.0547-0</t>
  </si>
  <si>
    <t>01.050.0547-A</t>
  </si>
  <si>
    <t>01.050.0548-0</t>
  </si>
  <si>
    <t>01.050.0548-A</t>
  </si>
  <si>
    <t>01.050.0549-0</t>
  </si>
  <si>
    <t>01.050.0549-A</t>
  </si>
  <si>
    <t>01.050.0550-0</t>
  </si>
  <si>
    <t>01.050.0550-A</t>
  </si>
  <si>
    <t>01.050.0551-0</t>
  </si>
  <si>
    <t>01.050.0551-A</t>
  </si>
  <si>
    <t>01.050.0552-0</t>
  </si>
  <si>
    <t>01.050.0552-A</t>
  </si>
  <si>
    <t>01.050.0553-0</t>
  </si>
  <si>
    <t>01.050.0553-A</t>
  </si>
  <si>
    <t>01.050.0554-0</t>
  </si>
  <si>
    <t>01.050.0554-A</t>
  </si>
  <si>
    <t>H</t>
  </si>
  <si>
    <t>01.050.0700-0</t>
  </si>
  <si>
    <t>MES</t>
  </si>
  <si>
    <t>01.050.0700-A</t>
  </si>
  <si>
    <t>01.050.0701-0</t>
  </si>
  <si>
    <t>01.050.0701-A</t>
  </si>
  <si>
    <t>01.050.0702-0</t>
  </si>
  <si>
    <t>01.050.0702-A</t>
  </si>
  <si>
    <t>01.050.0703-0</t>
  </si>
  <si>
    <t>01.050.0703-A</t>
  </si>
  <si>
    <t>01.050.0704-0</t>
  </si>
  <si>
    <t>01.050.0704-A</t>
  </si>
  <si>
    <t>01.050.0705-0</t>
  </si>
  <si>
    <t>01.050.0705-A</t>
  </si>
  <si>
    <t>01.050.0706-0</t>
  </si>
  <si>
    <t>01.050.0706-A</t>
  </si>
  <si>
    <t>01.050.0707-0</t>
  </si>
  <si>
    <t>01.050.0707-A</t>
  </si>
  <si>
    <t>01.050.0708-0</t>
  </si>
  <si>
    <t>01.050.0708-A</t>
  </si>
  <si>
    <t>01.050.0710-0</t>
  </si>
  <si>
    <t>01.050.0710-A</t>
  </si>
  <si>
    <t>01.050.0711-0</t>
  </si>
  <si>
    <t>01.050.0711-A</t>
  </si>
  <si>
    <t>01.050.0712-0</t>
  </si>
  <si>
    <t>01.050.0712-A</t>
  </si>
  <si>
    <t>01.050.0713-0</t>
  </si>
  <si>
    <t>01.050.0713-A</t>
  </si>
  <si>
    <t>01.050.0714-0</t>
  </si>
  <si>
    <t>01.050.0714-A</t>
  </si>
  <si>
    <t>01.050.0715-0</t>
  </si>
  <si>
    <t>01.050.0715-A</t>
  </si>
  <si>
    <t>01.050.0716-0</t>
  </si>
  <si>
    <t>01.050.0716-A</t>
  </si>
  <si>
    <t>01.050.0717-0</t>
  </si>
  <si>
    <t>01.050.0717-A</t>
  </si>
  <si>
    <t>01.050.0718-0</t>
  </si>
  <si>
    <t>01.050.0718-A</t>
  </si>
  <si>
    <t>01.050.0719-0</t>
  </si>
  <si>
    <t>01.050.0719-A</t>
  </si>
  <si>
    <t>01.050.0720-0</t>
  </si>
  <si>
    <t>01.050.0720-A</t>
  </si>
  <si>
    <t>01.050.0721-0</t>
  </si>
  <si>
    <t>01.050.0721-A</t>
  </si>
  <si>
    <t>01.050.0722-0</t>
  </si>
  <si>
    <t>01.050.0722-A</t>
  </si>
  <si>
    <t>01.050.0723-0</t>
  </si>
  <si>
    <t>01.050.0723-A</t>
  </si>
  <si>
    <t>01.050.0724-0</t>
  </si>
  <si>
    <t>01.050.0724-A</t>
  </si>
  <si>
    <t>01.050.0726-0</t>
  </si>
  <si>
    <t>01.050.0726-A</t>
  </si>
  <si>
    <t>01.050.0727-0</t>
  </si>
  <si>
    <t>01.050.0727-A</t>
  </si>
  <si>
    <t>01.050.0728-0</t>
  </si>
  <si>
    <t>01.050.0728-A</t>
  </si>
  <si>
    <t>01.050.0729-0</t>
  </si>
  <si>
    <t>01.050.0729-A</t>
  </si>
  <si>
    <t>01.050.0730-0</t>
  </si>
  <si>
    <t>01.050.0730-A</t>
  </si>
  <si>
    <t>01.050.0731-0</t>
  </si>
  <si>
    <t>01.050.0731-A</t>
  </si>
  <si>
    <t>01.050.0732-0</t>
  </si>
  <si>
    <t>01.050.0732-A</t>
  </si>
  <si>
    <t>01.050.0735-0</t>
  </si>
  <si>
    <t>01.050.0735-A</t>
  </si>
  <si>
    <t>01.050.0736-0</t>
  </si>
  <si>
    <t>01.050.0736-A</t>
  </si>
  <si>
    <t>01.050.0740-0</t>
  </si>
  <si>
    <t>01.050.0740-A</t>
  </si>
  <si>
    <t>01.050.0741-0</t>
  </si>
  <si>
    <t>01.050.0741-A</t>
  </si>
  <si>
    <t>01.050.0750-0</t>
  </si>
  <si>
    <t>01.050.0750-A</t>
  </si>
  <si>
    <t>01.050.0751-0</t>
  </si>
  <si>
    <t>01.050.0751-A</t>
  </si>
  <si>
    <t>01.050.9999-0</t>
  </si>
  <si>
    <t>01.050.9999-A</t>
  </si>
  <si>
    <t>02.001.0001-0</t>
  </si>
  <si>
    <t>02.001.0001-A</t>
  </si>
  <si>
    <t>02.001.0002-0</t>
  </si>
  <si>
    <t>02.001.0002-A</t>
  </si>
  <si>
    <t>02.001.0003-0</t>
  </si>
  <si>
    <t>02.001.0003-A</t>
  </si>
  <si>
    <t>02.002.0005-0</t>
  </si>
  <si>
    <t>02.002.0005-A</t>
  </si>
  <si>
    <t>02.002.0006-0</t>
  </si>
  <si>
    <t>02.002.0006-A</t>
  </si>
  <si>
    <t>02.002.0007-0</t>
  </si>
  <si>
    <t>02.002.0007-A</t>
  </si>
  <si>
    <t>02.002.0010-0</t>
  </si>
  <si>
    <t>02.002.0010-A</t>
  </si>
  <si>
    <t>02.002.0011-0</t>
  </si>
  <si>
    <t>02.002.0011-A</t>
  </si>
  <si>
    <t>02.002.0012-0</t>
  </si>
  <si>
    <t>02.002.0012-A</t>
  </si>
  <si>
    <t>02.003.0001-1</t>
  </si>
  <si>
    <t>02.003.0001-B</t>
  </si>
  <si>
    <t>02.004.0001-0</t>
  </si>
  <si>
    <t>02.004.0001-A</t>
  </si>
  <si>
    <t>02.004.0002-1</t>
  </si>
  <si>
    <t>02.004.0002-B</t>
  </si>
  <si>
    <t>02.004.0003-0</t>
  </si>
  <si>
    <t>02.004.0003-A</t>
  </si>
  <si>
    <t>02.004.0004-0</t>
  </si>
  <si>
    <t>02.004.0004-A</t>
  </si>
  <si>
    <t>02.004.0005-0</t>
  </si>
  <si>
    <t>02.004.0005-A</t>
  </si>
  <si>
    <t>02.004.0006-0</t>
  </si>
  <si>
    <t>02.004.0006-A</t>
  </si>
  <si>
    <t>02.004.0007-0</t>
  </si>
  <si>
    <t>02.004.0007-A</t>
  </si>
  <si>
    <t>02.004.0010-0</t>
  </si>
  <si>
    <t>02.004.0010-A</t>
  </si>
  <si>
    <t>02.004.0012-0</t>
  </si>
  <si>
    <t>02.004.0012-A</t>
  </si>
  <si>
    <t>02.004.0013-0</t>
  </si>
  <si>
    <t>02.004.0013-A</t>
  </si>
  <si>
    <t>02.006.0010-0</t>
  </si>
  <si>
    <t>UNXMES</t>
  </si>
  <si>
    <t>02.006.0010-A</t>
  </si>
  <si>
    <t>02.006.0015-0</t>
  </si>
  <si>
    <t>02.006.0015-A</t>
  </si>
  <si>
    <t>02.006.0020-0</t>
  </si>
  <si>
    <t>02.006.0020-A</t>
  </si>
  <si>
    <t>02.006.0025-0</t>
  </si>
  <si>
    <t>02.006.0025-A</t>
  </si>
  <si>
    <t>02.006.0030-0</t>
  </si>
  <si>
    <t>02.006.0030-A</t>
  </si>
  <si>
    <t>02.006.0050-0</t>
  </si>
  <si>
    <t>02.006.0050-A</t>
  </si>
  <si>
    <t>02.010.0001-0</t>
  </si>
  <si>
    <t>02.010.0001-A</t>
  </si>
  <si>
    <t>02.010.0002-0</t>
  </si>
  <si>
    <t>02.010.0002-A</t>
  </si>
  <si>
    <t>02.011.0001-0</t>
  </si>
  <si>
    <t>02.011.0001-A</t>
  </si>
  <si>
    <t>02.011.0002-0</t>
  </si>
  <si>
    <t>02.011.0002-A</t>
  </si>
  <si>
    <t>02.011.0003-0</t>
  </si>
  <si>
    <t>02.011.0003-A</t>
  </si>
  <si>
    <t>02.011.0010-A</t>
  </si>
  <si>
    <t>02.011.0014-0</t>
  </si>
  <si>
    <t>02.011.0014-A</t>
  </si>
  <si>
    <t>02.015.0001-0</t>
  </si>
  <si>
    <t>02.015.0001-A</t>
  </si>
  <si>
    <t>02.016.0001-0</t>
  </si>
  <si>
    <t>02.016.0001-A</t>
  </si>
  <si>
    <t>02.016.0003-0</t>
  </si>
  <si>
    <t>02.016.0003-A</t>
  </si>
  <si>
    <t>02.016.0004-0</t>
  </si>
  <si>
    <t>02.016.0004-A</t>
  </si>
  <si>
    <t>02.016.0006-0</t>
  </si>
  <si>
    <t>02.016.0006-A</t>
  </si>
  <si>
    <t>02.016.0008-0</t>
  </si>
  <si>
    <t>02.016.0008-A</t>
  </si>
  <si>
    <t>02.016.0010-0</t>
  </si>
  <si>
    <t>02.016.0010-A</t>
  </si>
  <si>
    <t>02.020.0001-0</t>
  </si>
  <si>
    <t>02.020.0001-A</t>
  </si>
  <si>
    <t>02.020.0002-0</t>
  </si>
  <si>
    <t>02.020.0002-A</t>
  </si>
  <si>
    <t>02.020.0003-0</t>
  </si>
  <si>
    <t>02.020.0003-A</t>
  </si>
  <si>
    <t>02.020.0005-A</t>
  </si>
  <si>
    <t>02.020.0009-0</t>
  </si>
  <si>
    <t>02.020.0009-A</t>
  </si>
  <si>
    <t>02.025.0010-0</t>
  </si>
  <si>
    <t>02.025.0010-A</t>
  </si>
  <si>
    <t>02.025.0012-0</t>
  </si>
  <si>
    <t>02.025.0012-A</t>
  </si>
  <si>
    <t>02.025.0015-0</t>
  </si>
  <si>
    <t>02.025.0015-A</t>
  </si>
  <si>
    <t>02.025.0020-0</t>
  </si>
  <si>
    <t>02.025.0020-A</t>
  </si>
  <si>
    <t>02.025.0025-0</t>
  </si>
  <si>
    <t>02.025.0025-A</t>
  </si>
  <si>
    <t>02.025.0030-0</t>
  </si>
  <si>
    <t>02.025.0030-A</t>
  </si>
  <si>
    <t>02.030.0005-A</t>
  </si>
  <si>
    <t>02.030.0010-0</t>
  </si>
  <si>
    <t>02.030.0010-A</t>
  </si>
  <si>
    <t>02.030.0020-0</t>
  </si>
  <si>
    <t>02.030.0020-A</t>
  </si>
  <si>
    <t>02.030.0025-0</t>
  </si>
  <si>
    <t>02.030.0025-A</t>
  </si>
  <si>
    <t>02.030.0035-0</t>
  </si>
  <si>
    <t>02.030.0035-A</t>
  </si>
  <si>
    <t>02.030.0040-0</t>
  </si>
  <si>
    <t>M2XMES</t>
  </si>
  <si>
    <t>02.030.0040-A</t>
  </si>
  <si>
    <t>02.030.0060-0</t>
  </si>
  <si>
    <t>02.030.0060-A</t>
  </si>
  <si>
    <t>02.050.0001-0</t>
  </si>
  <si>
    <t>REPINTURA DE PLACA DE IDENTIFICACAO DE OBRAS PUBLICAS</t>
  </si>
  <si>
    <t>02.050.0001-A</t>
  </si>
  <si>
    <t>03.001.0001-1</t>
  </si>
  <si>
    <t>03.001.0001-B</t>
  </si>
  <si>
    <t>03.001.0002-1</t>
  </si>
  <si>
    <t>03.001.0002-B</t>
  </si>
  <si>
    <t>03.001.0003-1</t>
  </si>
  <si>
    <t>03.001.0003-B</t>
  </si>
  <si>
    <t>03.001.0004-1</t>
  </si>
  <si>
    <t>03.001.0004-B</t>
  </si>
  <si>
    <t>03.001.0009-1</t>
  </si>
  <si>
    <t>03.001.0009-B</t>
  </si>
  <si>
    <t>03.001.0010-0</t>
  </si>
  <si>
    <t>03.001.0010-A</t>
  </si>
  <si>
    <t>03.001.0011-0</t>
  </si>
  <si>
    <t>03.001.0011-A</t>
  </si>
  <si>
    <t>03.001.0012-0</t>
  </si>
  <si>
    <t>03.001.0012-A</t>
  </si>
  <si>
    <t>03.001.0021-0</t>
  </si>
  <si>
    <t>03.001.0021-A</t>
  </si>
  <si>
    <t>03.001.0022-0</t>
  </si>
  <si>
    <t>03.001.0022-A</t>
  </si>
  <si>
    <t>03.001.0041-0</t>
  </si>
  <si>
    <t>03.001.0041-A</t>
  </si>
  <si>
    <t>03.001.0042-0</t>
  </si>
  <si>
    <t>03.001.0042-A</t>
  </si>
  <si>
    <t>03.001.0043-0</t>
  </si>
  <si>
    <t>03.001.0043-A</t>
  </si>
  <si>
    <t>03.001.0044-0</t>
  </si>
  <si>
    <t>03.001.0044-A</t>
  </si>
  <si>
    <t>03.001.0045-0</t>
  </si>
  <si>
    <t>03.001.0045-A</t>
  </si>
  <si>
    <t>03.001.0047-0</t>
  </si>
  <si>
    <t>03.001.0047-A</t>
  </si>
  <si>
    <t>03.001.0048-0</t>
  </si>
  <si>
    <t>03.001.0048-A</t>
  </si>
  <si>
    <t>03.001.0049-0</t>
  </si>
  <si>
    <t>03.001.0049-A</t>
  </si>
  <si>
    <t>03.001.0050-0</t>
  </si>
  <si>
    <t>03.001.0050-A</t>
  </si>
  <si>
    <t>03.001.0051-0</t>
  </si>
  <si>
    <t>03.001.0051-A</t>
  </si>
  <si>
    <t>03.001.0061-0</t>
  </si>
  <si>
    <t>03.001.0061-A</t>
  </si>
  <si>
    <t>03.001.0065-1</t>
  </si>
  <si>
    <t>03.001.0065-B</t>
  </si>
  <si>
    <t>03.001.0070-1</t>
  </si>
  <si>
    <t>03.001.0070-B</t>
  </si>
  <si>
    <t>03.001.0071-1</t>
  </si>
  <si>
    <t>03.001.0071-B</t>
  </si>
  <si>
    <t>03.001.0080-1</t>
  </si>
  <si>
    <t>03.001.0080-B</t>
  </si>
  <si>
    <t>03.001.0085-1</t>
  </si>
  <si>
    <t>03.001.0085-B</t>
  </si>
  <si>
    <t>03.001.0090-0</t>
  </si>
  <si>
    <t>03.001.0090-A</t>
  </si>
  <si>
    <t>03.001.0095-0</t>
  </si>
  <si>
    <t>03.001.0095-A</t>
  </si>
  <si>
    <t>03.001.0096-0</t>
  </si>
  <si>
    <t>03.001.0096-A</t>
  </si>
  <si>
    <t>03.001.0098-0</t>
  </si>
  <si>
    <t>03.001.0098-A</t>
  </si>
  <si>
    <t>03.001.0099-0</t>
  </si>
  <si>
    <t>03.001.0099-A</t>
  </si>
  <si>
    <t>03.001.0100-0</t>
  </si>
  <si>
    <t>03.001.0100-A</t>
  </si>
  <si>
    <t>03.001.0101-0</t>
  </si>
  <si>
    <t>03.001.0101-A</t>
  </si>
  <si>
    <t>03.001.0102-0</t>
  </si>
  <si>
    <t>03.001.0102-A</t>
  </si>
  <si>
    <t>03.001.0110-0</t>
  </si>
  <si>
    <t>03.001.0110-A</t>
  </si>
  <si>
    <t>03.001.0111-0</t>
  </si>
  <si>
    <t>03.001.0111-A</t>
  </si>
  <si>
    <t>03.002.0001-1</t>
  </si>
  <si>
    <t>03.002.0001-B</t>
  </si>
  <si>
    <t>03.004.0001-1</t>
  </si>
  <si>
    <t>03.004.0001-B</t>
  </si>
  <si>
    <t>03.004.0002-0</t>
  </si>
  <si>
    <t>03.004.0002-A</t>
  </si>
  <si>
    <t>03.004.0003-0</t>
  </si>
  <si>
    <t>03.004.0003-A</t>
  </si>
  <si>
    <t>03.004.0012-0</t>
  </si>
  <si>
    <t>03.004.0012-A</t>
  </si>
  <si>
    <t>03.004.0013-0</t>
  </si>
  <si>
    <t>03.004.0013-A</t>
  </si>
  <si>
    <t>03.004.0020-1</t>
  </si>
  <si>
    <t>03.004.0020-B</t>
  </si>
  <si>
    <t>03.004.0021-0</t>
  </si>
  <si>
    <t>03.004.0021-A</t>
  </si>
  <si>
    <t>03.004.0022-0</t>
  </si>
  <si>
    <t>03.004.0022-A</t>
  </si>
  <si>
    <t>03.004.0023-0</t>
  </si>
  <si>
    <t>03.004.0023-A</t>
  </si>
  <si>
    <t>03.004.0024-0</t>
  </si>
  <si>
    <t>03.004.0024-A</t>
  </si>
  <si>
    <t>03.004.0025-0</t>
  </si>
  <si>
    <t>03.004.0025-A</t>
  </si>
  <si>
    <t>03.004.0028-0</t>
  </si>
  <si>
    <t>03.004.0028-A</t>
  </si>
  <si>
    <t>03.004.0030-0</t>
  </si>
  <si>
    <t>03.004.0030-A</t>
  </si>
  <si>
    <t>03.004.0031-0</t>
  </si>
  <si>
    <t>03.004.0031-A</t>
  </si>
  <si>
    <t>03.005.0011-0</t>
  </si>
  <si>
    <t>03.005.0011-A</t>
  </si>
  <si>
    <t>03.005.0013-0</t>
  </si>
  <si>
    <t>03.005.0013-A</t>
  </si>
  <si>
    <t>03.005.0020-1</t>
  </si>
  <si>
    <t>03.005.0020-B</t>
  </si>
  <si>
    <t>03.005.0021-0</t>
  </si>
  <si>
    <t>03.005.0021-A</t>
  </si>
  <si>
    <t>03.005.0022-0</t>
  </si>
  <si>
    <t>03.005.0022-A</t>
  </si>
  <si>
    <t>03.005.0023-0</t>
  </si>
  <si>
    <t>03.005.0023-A</t>
  </si>
  <si>
    <t>03.005.0024-0</t>
  </si>
  <si>
    <t>03.005.0024-A</t>
  </si>
  <si>
    <t>03.005.0025-0</t>
  </si>
  <si>
    <t>03.005.0025-A</t>
  </si>
  <si>
    <t>03.005.0026-0</t>
  </si>
  <si>
    <t>03.005.0026-A</t>
  </si>
  <si>
    <t>03.005.0030-1</t>
  </si>
  <si>
    <t>03.005.0030-B</t>
  </si>
  <si>
    <t>03.005.0031-0</t>
  </si>
  <si>
    <t>03.005.0031-A</t>
  </si>
  <si>
    <t>03.005.0032-0</t>
  </si>
  <si>
    <t>03.005.0032-A</t>
  </si>
  <si>
    <t>03.005.0033-0</t>
  </si>
  <si>
    <t>03.005.0033-A</t>
  </si>
  <si>
    <t>03.005.0034-0</t>
  </si>
  <si>
    <t>03.005.0034-A</t>
  </si>
  <si>
    <t>03.005.0038-1</t>
  </si>
  <si>
    <t>03.005.0038-B</t>
  </si>
  <si>
    <t>03.005.0039-0</t>
  </si>
  <si>
    <t>03.005.0039-A</t>
  </si>
  <si>
    <t>03.005.0040-0</t>
  </si>
  <si>
    <t>03.005.0040-A</t>
  </si>
  <si>
    <t>03.005.0041-0</t>
  </si>
  <si>
    <t>03.005.0041-A</t>
  </si>
  <si>
    <t>03.005.0045-0</t>
  </si>
  <si>
    <t>03.005.0045-A</t>
  </si>
  <si>
    <t>03.005.0046-0</t>
  </si>
  <si>
    <t>03.005.0046-A</t>
  </si>
  <si>
    <t>03.008.0010-1</t>
  </si>
  <si>
    <t>03.008.0010-B</t>
  </si>
  <si>
    <t>03.008.0011-0</t>
  </si>
  <si>
    <t>03.008.0011-A</t>
  </si>
  <si>
    <t>03.008.0012-0</t>
  </si>
  <si>
    <t>03.008.0012-A</t>
  </si>
  <si>
    <t>03.008.0013-0</t>
  </si>
  <si>
    <t>03.008.0013-A</t>
  </si>
  <si>
    <t>03.008.0014-0</t>
  </si>
  <si>
    <t>03.008.0014-A</t>
  </si>
  <si>
    <t>03.008.0020-1</t>
  </si>
  <si>
    <t>03.008.0020-B</t>
  </si>
  <si>
    <t>03.008.0021-0</t>
  </si>
  <si>
    <t>03.008.0021-A</t>
  </si>
  <si>
    <t>03.008.0022-0</t>
  </si>
  <si>
    <t>03.008.0022-A</t>
  </si>
  <si>
    <t>03.008.0023-0</t>
  </si>
  <si>
    <t>03.008.0023-A</t>
  </si>
  <si>
    <t>03.008.0024-0</t>
  </si>
  <si>
    <t>03.008.0024-A</t>
  </si>
  <si>
    <t>03.008.0050-1</t>
  </si>
  <si>
    <t>03.008.0050-B</t>
  </si>
  <si>
    <t>03.008.0051-0</t>
  </si>
  <si>
    <t>03.008.0051-A</t>
  </si>
  <si>
    <t>03.008.0052-0</t>
  </si>
  <si>
    <t>03.008.0052-A</t>
  </si>
  <si>
    <t>03.008.0053-0</t>
  </si>
  <si>
    <t>03.008.0053-A</t>
  </si>
  <si>
    <t>03.008.0054-0</t>
  </si>
  <si>
    <t>03.008.0054-A</t>
  </si>
  <si>
    <t>03.008.0060-1</t>
  </si>
  <si>
    <t>03.008.0060-B</t>
  </si>
  <si>
    <t>03.008.0061-0</t>
  </si>
  <si>
    <t>03.008.0061-A</t>
  </si>
  <si>
    <t>03.008.0062-0</t>
  </si>
  <si>
    <t>03.008.0062-A</t>
  </si>
  <si>
    <t>03.008.0063-0</t>
  </si>
  <si>
    <t>03.008.0063-A</t>
  </si>
  <si>
    <t>03.008.0064-0</t>
  </si>
  <si>
    <t>03.008.0064-A</t>
  </si>
  <si>
    <t>03.008.0080-1</t>
  </si>
  <si>
    <t>03.008.0080-B</t>
  </si>
  <si>
    <t>03.008.0085-0</t>
  </si>
  <si>
    <t>03.008.0085-A</t>
  </si>
  <si>
    <t>03.008.0090-1</t>
  </si>
  <si>
    <t>03.008.0090-B</t>
  </si>
  <si>
    <t>03.008.0095-0</t>
  </si>
  <si>
    <t>03.008.0095-A</t>
  </si>
  <si>
    <t>03.008.0120-1</t>
  </si>
  <si>
    <t>03.008.0120-B</t>
  </si>
  <si>
    <t>03.008.0125-1</t>
  </si>
  <si>
    <t>03.008.0125-B</t>
  </si>
  <si>
    <t>03.008.0150-1</t>
  </si>
  <si>
    <t>03.008.0150-B</t>
  </si>
  <si>
    <t>03.009.0002-1</t>
  </si>
  <si>
    <t>COMPACTACAO DE ATERRO,EM CAMADAS DE 15CM,COM MACO</t>
  </si>
  <si>
    <t>03.009.0002-B</t>
  </si>
  <si>
    <t>03.009.0003-A</t>
  </si>
  <si>
    <t>03.009.0004-0</t>
  </si>
  <si>
    <t>03.009.0004-A</t>
  </si>
  <si>
    <t>03.009.0005-0</t>
  </si>
  <si>
    <t>03.009.0005-A</t>
  </si>
  <si>
    <t>03.009.0006-0</t>
  </si>
  <si>
    <t>03.009.0006-A</t>
  </si>
  <si>
    <t>03.009.0007-0</t>
  </si>
  <si>
    <t>03.009.0007-A</t>
  </si>
  <si>
    <t>03.009.0008-0</t>
  </si>
  <si>
    <t>03.009.0008-A</t>
  </si>
  <si>
    <t>03.009.0009-0</t>
  </si>
  <si>
    <t>03.009.0009-A</t>
  </si>
  <si>
    <t>03.009.0015-0</t>
  </si>
  <si>
    <t>03.009.0015-A</t>
  </si>
  <si>
    <t>03.009.0020-0</t>
  </si>
  <si>
    <t>03.009.0020-A</t>
  </si>
  <si>
    <t>03.009.0025-0</t>
  </si>
  <si>
    <t>03.009.0025-A</t>
  </si>
  <si>
    <t>03.009.0030-0</t>
  </si>
  <si>
    <t>03.009.0030-A</t>
  </si>
  <si>
    <t>03.009.0035-0</t>
  </si>
  <si>
    <t>03.009.0035-A</t>
  </si>
  <si>
    <t>03.009.0080-0</t>
  </si>
  <si>
    <t>03.009.0080-A</t>
  </si>
  <si>
    <t>03.010.0015-0</t>
  </si>
  <si>
    <t>03.010.0015-A</t>
  </si>
  <si>
    <t>03.010.0016-0</t>
  </si>
  <si>
    <t>03.010.0016-A</t>
  </si>
  <si>
    <t>03.010.0017-0</t>
  </si>
  <si>
    <t>03.010.0017-A</t>
  </si>
  <si>
    <t>03.010.0018-0</t>
  </si>
  <si>
    <t>03.010.0018-A</t>
  </si>
  <si>
    <t>03.010.0019-0</t>
  </si>
  <si>
    <t>03.010.0019-A</t>
  </si>
  <si>
    <t>03.010.0020-0</t>
  </si>
  <si>
    <t>03.010.0020-A</t>
  </si>
  <si>
    <t>03.010.0021-0</t>
  </si>
  <si>
    <t>03.010.0021-A</t>
  </si>
  <si>
    <t>03.010.0022-0</t>
  </si>
  <si>
    <t>03.010.0022-A</t>
  </si>
  <si>
    <t>03.010.0023-0</t>
  </si>
  <si>
    <t>03.010.0023-A</t>
  </si>
  <si>
    <t>03.010.0024-0</t>
  </si>
  <si>
    <t>03.010.0024-A</t>
  </si>
  <si>
    <t>03.010.0030-0</t>
  </si>
  <si>
    <t>03.010.0030-A</t>
  </si>
  <si>
    <t>03.010.0035-0</t>
  </si>
  <si>
    <t>03.010.0035-A</t>
  </si>
  <si>
    <t>03.010.0040-0</t>
  </si>
  <si>
    <t>03.010.0040-A</t>
  </si>
  <si>
    <t>03.010.0045-0</t>
  </si>
  <si>
    <t>03.010.0045-A</t>
  </si>
  <si>
    <t>03.010.0049-0</t>
  </si>
  <si>
    <t>03.010.0049-A</t>
  </si>
  <si>
    <t>03.010.0100-0</t>
  </si>
  <si>
    <t>03.010.0100-A</t>
  </si>
  <si>
    <t>03.010.0101-0</t>
  </si>
  <si>
    <t>03.010.0101-A</t>
  </si>
  <si>
    <t>03.010.0105-0</t>
  </si>
  <si>
    <t>03.010.0105-A</t>
  </si>
  <si>
    <t>03.010.0106-0</t>
  </si>
  <si>
    <t>03.010.0106-A</t>
  </si>
  <si>
    <t>03.011.0015-1</t>
  </si>
  <si>
    <t>03.011.0015-B</t>
  </si>
  <si>
    <t>03.012.0010-0</t>
  </si>
  <si>
    <t>03.012.0010-A</t>
  </si>
  <si>
    <t>03.013.0001-1</t>
  </si>
  <si>
    <t>03.013.0001-B</t>
  </si>
  <si>
    <t>03.013.0002-0</t>
  </si>
  <si>
    <t>03.013.0002-A</t>
  </si>
  <si>
    <t>03.013.0005-0</t>
  </si>
  <si>
    <t>03.013.0005-A</t>
  </si>
  <si>
    <t>03.013.0006-0</t>
  </si>
  <si>
    <t>03.013.0006-A</t>
  </si>
  <si>
    <t>03.014.0005-0</t>
  </si>
  <si>
    <t>03.014.0005-A</t>
  </si>
  <si>
    <t>03.014.0010-0</t>
  </si>
  <si>
    <t>03.014.0010-A</t>
  </si>
  <si>
    <t>03.015.0010-0</t>
  </si>
  <si>
    <t>03.015.0010-A</t>
  </si>
  <si>
    <t>03.015.0012-0</t>
  </si>
  <si>
    <t>03.015.0012-A</t>
  </si>
  <si>
    <t>03.015.0014-0</t>
  </si>
  <si>
    <t>03.015.0014-A</t>
  </si>
  <si>
    <t>03.015.0016-0</t>
  </si>
  <si>
    <t>03.015.0016-A</t>
  </si>
  <si>
    <t>03.015.0025-0</t>
  </si>
  <si>
    <t>03.015.0025-A</t>
  </si>
  <si>
    <t>03.015.0026-0</t>
  </si>
  <si>
    <t>03.015.0026-A</t>
  </si>
  <si>
    <t>03.016.0005-1</t>
  </si>
  <si>
    <t>03.016.0005-B</t>
  </si>
  <si>
    <t>03.016.0010-1</t>
  </si>
  <si>
    <t>03.016.0010-B</t>
  </si>
  <si>
    <t>03.016.0015-1</t>
  </si>
  <si>
    <t>03.016.0015-B</t>
  </si>
  <si>
    <t>03.016.0018-1</t>
  </si>
  <si>
    <t>03.016.0018-B</t>
  </si>
  <si>
    <t>03.016.0020-1</t>
  </si>
  <si>
    <t>03.016.0020-B</t>
  </si>
  <si>
    <t>03.016.0025-1</t>
  </si>
  <si>
    <t>03.016.0025-B</t>
  </si>
  <si>
    <t>03.016.0050-1</t>
  </si>
  <si>
    <t>03.016.0050-B</t>
  </si>
  <si>
    <t>03.016.0055-1</t>
  </si>
  <si>
    <t>03.016.0055-B</t>
  </si>
  <si>
    <t>03.020.0030-1</t>
  </si>
  <si>
    <t>03.020.0030-B</t>
  </si>
  <si>
    <t>03.020.0035-1</t>
  </si>
  <si>
    <t>03.020.0035-B</t>
  </si>
  <si>
    <t>03.020.0040-1</t>
  </si>
  <si>
    <t>03.020.0040-B</t>
  </si>
  <si>
    <t>03.020.0045-1</t>
  </si>
  <si>
    <t>03.020.0045-B</t>
  </si>
  <si>
    <t>03.020.0050-1</t>
  </si>
  <si>
    <t>03.020.0050-B</t>
  </si>
  <si>
    <t>03.020.0052-1</t>
  </si>
  <si>
    <t>03.020.0052-B</t>
  </si>
  <si>
    <t>03.020.0055-1</t>
  </si>
  <si>
    <t>03.020.0055-B</t>
  </si>
  <si>
    <t>03.020.0057-1</t>
  </si>
  <si>
    <t>03.020.0057-B</t>
  </si>
  <si>
    <t>03.020.0060-1</t>
  </si>
  <si>
    <t>03.020.0060-B</t>
  </si>
  <si>
    <t>03.020.0065-1</t>
  </si>
  <si>
    <t>03.020.0065-B</t>
  </si>
  <si>
    <t>03.020.0070-1</t>
  </si>
  <si>
    <t>03.020.0070-B</t>
  </si>
  <si>
    <t>03.020.0075-1</t>
  </si>
  <si>
    <t>03.020.0075-B</t>
  </si>
  <si>
    <t>03.020.0080-1</t>
  </si>
  <si>
    <t>03.020.0080-B</t>
  </si>
  <si>
    <t>03.020.0085-1</t>
  </si>
  <si>
    <t>03.020.0085-B</t>
  </si>
  <si>
    <t>03.020.0090-1</t>
  </si>
  <si>
    <t>03.020.0090-B</t>
  </si>
  <si>
    <t>03.020.0100-1</t>
  </si>
  <si>
    <t>03.020.0100-B</t>
  </si>
  <si>
    <t>03.020.0200-0</t>
  </si>
  <si>
    <t>03.020.0200-A</t>
  </si>
  <si>
    <t>03.021.0005-1</t>
  </si>
  <si>
    <t>03.021.0005-B</t>
  </si>
  <si>
    <t>03.022.0010-0</t>
  </si>
  <si>
    <t>03.022.0010-A</t>
  </si>
  <si>
    <t>03.023.0010-1</t>
  </si>
  <si>
    <t>03.023.0010-B</t>
  </si>
  <si>
    <t>03.025.0005-0</t>
  </si>
  <si>
    <t>03.025.0005-A</t>
  </si>
  <si>
    <t>03.025.0010-0</t>
  </si>
  <si>
    <t>03.025.0010-A</t>
  </si>
  <si>
    <t>03.025.0015-1</t>
  </si>
  <si>
    <t>03.025.0015-B</t>
  </si>
  <si>
    <t>03.025.0020-0</t>
  </si>
  <si>
    <t>03.025.0020-A</t>
  </si>
  <si>
    <t>03.025.0025-0</t>
  </si>
  <si>
    <t>03.025.0025-A</t>
  </si>
  <si>
    <t>03.025.0027-0</t>
  </si>
  <si>
    <t>03.025.0027-A</t>
  </si>
  <si>
    <t>03.025.0030-0</t>
  </si>
  <si>
    <t>03.025.0030-A</t>
  </si>
  <si>
    <t>03.025.0031-0</t>
  </si>
  <si>
    <t>03.025.0031-A</t>
  </si>
  <si>
    <t>03.025.0033-0</t>
  </si>
  <si>
    <t>03.025.0033-A</t>
  </si>
  <si>
    <t>03.025.0035-0</t>
  </si>
  <si>
    <t>03.025.0035-A</t>
  </si>
  <si>
    <t>03.025.0036-0</t>
  </si>
  <si>
    <t>03.025.0036-A</t>
  </si>
  <si>
    <t>03.025.0037-0</t>
  </si>
  <si>
    <t>03.025.0037-A</t>
  </si>
  <si>
    <t>03.025.0038-0</t>
  </si>
  <si>
    <t>03.025.0038-A</t>
  </si>
  <si>
    <t>03.025.0039-0</t>
  </si>
  <si>
    <t>03.025.0039-A</t>
  </si>
  <si>
    <t>03.025.0040-0</t>
  </si>
  <si>
    <t>03.025.0040-A</t>
  </si>
  <si>
    <t>03.026.0010-0</t>
  </si>
  <si>
    <t>03.026.0010-A</t>
  </si>
  <si>
    <t>03.026.0015-0</t>
  </si>
  <si>
    <t>03.026.0015-A</t>
  </si>
  <si>
    <t>03.026.0020-0</t>
  </si>
  <si>
    <t>03.026.0020-A</t>
  </si>
  <si>
    <t>03.030.0150-0</t>
  </si>
  <si>
    <t>03.030.0150-A</t>
  </si>
  <si>
    <t>03.030.0155-0</t>
  </si>
  <si>
    <t>03.030.0155-A</t>
  </si>
  <si>
    <t>03.030.0159-0</t>
  </si>
  <si>
    <t>03.030.0159-A</t>
  </si>
  <si>
    <t>03.036.0200-0</t>
  </si>
  <si>
    <t>03.036.0200-A</t>
  </si>
  <si>
    <t>03.036.0205-0</t>
  </si>
  <si>
    <t>03.036.0205-A</t>
  </si>
  <si>
    <t>03.036.0210-0</t>
  </si>
  <si>
    <t>03.036.0210-A</t>
  </si>
  <si>
    <t>03.036.0215-0</t>
  </si>
  <si>
    <t>03.036.0215-A</t>
  </si>
  <si>
    <t>03.040.0001-0</t>
  </si>
  <si>
    <t>03.040.0001-A</t>
  </si>
  <si>
    <t>03.040.0002-0</t>
  </si>
  <si>
    <t>03.040.0002-A</t>
  </si>
  <si>
    <t>03.040.0003-0</t>
  </si>
  <si>
    <t>03.040.0003-A</t>
  </si>
  <si>
    <t>03.040.0004-0</t>
  </si>
  <si>
    <t>03.040.0004-A</t>
  </si>
  <si>
    <t>03.040.0005-0</t>
  </si>
  <si>
    <t>03.040.0005-A</t>
  </si>
  <si>
    <t>03.040.0006-0</t>
  </si>
  <si>
    <t>03.040.0006-A</t>
  </si>
  <si>
    <t>03.040.0007-0</t>
  </si>
  <si>
    <t>03.040.0007-A</t>
  </si>
  <si>
    <t>03.040.0008-0</t>
  </si>
  <si>
    <t>03.040.0008-A</t>
  </si>
  <si>
    <t>03.040.0009-0</t>
  </si>
  <si>
    <t>03.040.0009-A</t>
  </si>
  <si>
    <t>03.040.0010-0</t>
  </si>
  <si>
    <t>03.040.0010-A</t>
  </si>
  <si>
    <t>03.040.0011-0</t>
  </si>
  <si>
    <t>03.040.0011-A</t>
  </si>
  <si>
    <t>03.040.0012-0</t>
  </si>
  <si>
    <t>03.040.0012-A</t>
  </si>
  <si>
    <t>03.040.0013-0</t>
  </si>
  <si>
    <t>03.040.0013-A</t>
  </si>
  <si>
    <t>03.040.0014-0</t>
  </si>
  <si>
    <t>03.040.0014-A</t>
  </si>
  <si>
    <t>03.040.0015-0</t>
  </si>
  <si>
    <t>03.040.0015-A</t>
  </si>
  <si>
    <t>03.040.0016-0</t>
  </si>
  <si>
    <t>03.040.0016-A</t>
  </si>
  <si>
    <t>03.040.0017-0</t>
  </si>
  <si>
    <t>03.040.0017-A</t>
  </si>
  <si>
    <t>03.040.0018-0</t>
  </si>
  <si>
    <t>03.040.0018-A</t>
  </si>
  <si>
    <t>03.040.0019-0</t>
  </si>
  <si>
    <t>03.040.0019-A</t>
  </si>
  <si>
    <t>03.040.0020-0</t>
  </si>
  <si>
    <t>03.040.0020-A</t>
  </si>
  <si>
    <t>03.040.0021-0</t>
  </si>
  <si>
    <t>03.040.0021-A</t>
  </si>
  <si>
    <t>03.040.0022-0</t>
  </si>
  <si>
    <t>03.040.0022-A</t>
  </si>
  <si>
    <t>03.040.0023-0</t>
  </si>
  <si>
    <t>03.040.0023-A</t>
  </si>
  <si>
    <t>03.040.0024-0</t>
  </si>
  <si>
    <t>03.040.0024-A</t>
  </si>
  <si>
    <t>03.040.0025-0</t>
  </si>
  <si>
    <t>03.040.0025-A</t>
  </si>
  <si>
    <t>03.040.0026-0</t>
  </si>
  <si>
    <t>03.040.0026-A</t>
  </si>
  <si>
    <t>03.040.0027-0</t>
  </si>
  <si>
    <t>03.040.0027-A</t>
  </si>
  <si>
    <t>03.040.0028-0</t>
  </si>
  <si>
    <t>03.040.0028-A</t>
  </si>
  <si>
    <t>03.040.0029-0</t>
  </si>
  <si>
    <t>03.040.0029-A</t>
  </si>
  <si>
    <t>03.040.0030-0</t>
  </si>
  <si>
    <t>03.040.0030-A</t>
  </si>
  <si>
    <t>03.040.0031-0</t>
  </si>
  <si>
    <t>03.040.0031-A</t>
  </si>
  <si>
    <t>03.040.0032-0</t>
  </si>
  <si>
    <t>03.040.0032-A</t>
  </si>
  <si>
    <t>03.040.0033-0</t>
  </si>
  <si>
    <t>03.040.0033-A</t>
  </si>
  <si>
    <t>03.040.0034-0</t>
  </si>
  <si>
    <t>03.040.0034-A</t>
  </si>
  <si>
    <t>03.040.0035-0</t>
  </si>
  <si>
    <t>03.040.0035-A</t>
  </si>
  <si>
    <t>03.040.0036-0</t>
  </si>
  <si>
    <t>03.040.0036-A</t>
  </si>
  <si>
    <t>03.040.0037-0</t>
  </si>
  <si>
    <t>03.040.0037-A</t>
  </si>
  <si>
    <t>03.040.0038-0</t>
  </si>
  <si>
    <t>03.040.0038-A</t>
  </si>
  <si>
    <t>03.040.0039-0</t>
  </si>
  <si>
    <t>03.040.0039-A</t>
  </si>
  <si>
    <t>03.040.0040-0</t>
  </si>
  <si>
    <t>03.040.0040-A</t>
  </si>
  <si>
    <t>03.040.0041-0</t>
  </si>
  <si>
    <t>03.040.0041-A</t>
  </si>
  <si>
    <t>03.040.0042-0</t>
  </si>
  <si>
    <t>03.040.0042-A</t>
  </si>
  <si>
    <t>03.040.0043-0</t>
  </si>
  <si>
    <t>03.040.0043-A</t>
  </si>
  <si>
    <t>03.040.0044-0</t>
  </si>
  <si>
    <t>03.040.0044-A</t>
  </si>
  <si>
    <t>03.040.0045-0</t>
  </si>
  <si>
    <t>03.040.0045-A</t>
  </si>
  <si>
    <t>03.040.0046-0</t>
  </si>
  <si>
    <t>03.040.0046-A</t>
  </si>
  <si>
    <t>04.005.0003-0</t>
  </si>
  <si>
    <t>T X KM</t>
  </si>
  <si>
    <t>04.005.0003-A</t>
  </si>
  <si>
    <t>04.005.0004-0</t>
  </si>
  <si>
    <t>04.005.0004-A</t>
  </si>
  <si>
    <t>04.005.0005-0</t>
  </si>
  <si>
    <t>04.005.0005-A</t>
  </si>
  <si>
    <t>04.005.0006-1</t>
  </si>
  <si>
    <t>04.005.0006-B</t>
  </si>
  <si>
    <t>04.005.0007-0</t>
  </si>
  <si>
    <t>04.005.0007-A</t>
  </si>
  <si>
    <t>04.005.0011-0</t>
  </si>
  <si>
    <t>04.005.0011-A</t>
  </si>
  <si>
    <t>04.005.0012-1</t>
  </si>
  <si>
    <t>04.005.0012-B</t>
  </si>
  <si>
    <t>04.005.0013-0</t>
  </si>
  <si>
    <t>04.005.0013-A</t>
  </si>
  <si>
    <t>04.005.0014-0</t>
  </si>
  <si>
    <t>04.005.0014-A</t>
  </si>
  <si>
    <t>04.005.0015-0</t>
  </si>
  <si>
    <t>04.005.0015-A</t>
  </si>
  <si>
    <t>04.005.0016-0</t>
  </si>
  <si>
    <t>04.005.0016-A</t>
  </si>
  <si>
    <t>04.005.0017-0</t>
  </si>
  <si>
    <t>04.005.0017-A</t>
  </si>
  <si>
    <t>04.005.0018-0</t>
  </si>
  <si>
    <t>04.005.0018-A</t>
  </si>
  <si>
    <t>04.005.0019-0</t>
  </si>
  <si>
    <t>04.005.0019-A</t>
  </si>
  <si>
    <t>04.005.0020-0</t>
  </si>
  <si>
    <t>04.005.0020-A</t>
  </si>
  <si>
    <t>04.005.0021-0</t>
  </si>
  <si>
    <t>04.005.0021-A</t>
  </si>
  <si>
    <t>04.005.0022-0</t>
  </si>
  <si>
    <t>04.005.0022-A</t>
  </si>
  <si>
    <t>04.005.0023-0</t>
  </si>
  <si>
    <t>04.005.0023-A</t>
  </si>
  <si>
    <t>04.005.0100-0</t>
  </si>
  <si>
    <t>04.005.0100-A</t>
  </si>
  <si>
    <t>04.005.0101-0</t>
  </si>
  <si>
    <t>04.005.0101-A</t>
  </si>
  <si>
    <t>04.005.0102-0</t>
  </si>
  <si>
    <t>04.005.0102-A</t>
  </si>
  <si>
    <t>04.005.0103-0</t>
  </si>
  <si>
    <t>04.005.0103-A</t>
  </si>
  <si>
    <t>04.005.0104-0</t>
  </si>
  <si>
    <t>04.005.0104-A</t>
  </si>
  <si>
    <t>04.005.0105-0</t>
  </si>
  <si>
    <t>04.005.0105-A</t>
  </si>
  <si>
    <t>04.005.0106-0</t>
  </si>
  <si>
    <t>04.005.0106-A</t>
  </si>
  <si>
    <t>04.005.0107-0</t>
  </si>
  <si>
    <t>04.005.0107-A</t>
  </si>
  <si>
    <t>04.005.0108-0</t>
  </si>
  <si>
    <t>04.005.0108-A</t>
  </si>
  <si>
    <t>04.005.0120-0</t>
  </si>
  <si>
    <t>04.005.0120-A</t>
  </si>
  <si>
    <t>04.005.0121-0</t>
  </si>
  <si>
    <t>04.005.0121-A</t>
  </si>
  <si>
    <t>04.005.0122-0</t>
  </si>
  <si>
    <t>04.005.0122-A</t>
  </si>
  <si>
    <t>04.005.0123-1</t>
  </si>
  <si>
    <t>04.005.0123-B</t>
  </si>
  <si>
    <t>04.005.0124-0</t>
  </si>
  <si>
    <t>04.005.0124-A</t>
  </si>
  <si>
    <t>04.005.0125-0</t>
  </si>
  <si>
    <t>04.005.0125-A</t>
  </si>
  <si>
    <t>04.005.0126-0</t>
  </si>
  <si>
    <t>04.005.0126-A</t>
  </si>
  <si>
    <t>04.005.0127-0</t>
  </si>
  <si>
    <t>04.005.0127-A</t>
  </si>
  <si>
    <t>04.005.0128-0</t>
  </si>
  <si>
    <t>04.005.0128-A</t>
  </si>
  <si>
    <t>04.005.0140-0</t>
  </si>
  <si>
    <t>04.005.0140-A</t>
  </si>
  <si>
    <t>04.005.0141-0</t>
  </si>
  <si>
    <t>04.005.0141-A</t>
  </si>
  <si>
    <t>04.005.0142-0</t>
  </si>
  <si>
    <t>04.005.0142-A</t>
  </si>
  <si>
    <t>04.005.0143-1</t>
  </si>
  <si>
    <t>04.005.0143-B</t>
  </si>
  <si>
    <t>04.005.0144-0</t>
  </si>
  <si>
    <t>04.005.0144-A</t>
  </si>
  <si>
    <t>04.005.0145-0</t>
  </si>
  <si>
    <t>04.005.0145-A</t>
  </si>
  <si>
    <t>04.005.0146-0</t>
  </si>
  <si>
    <t>04.005.0146-A</t>
  </si>
  <si>
    <t>04.005.0147-0</t>
  </si>
  <si>
    <t>04.005.0147-A</t>
  </si>
  <si>
    <t>04.005.0148-0</t>
  </si>
  <si>
    <t>04.005.0148-A</t>
  </si>
  <si>
    <t>04.005.0160-0</t>
  </si>
  <si>
    <t>04.005.0160-A</t>
  </si>
  <si>
    <t>04.005.0161-0</t>
  </si>
  <si>
    <t>04.005.0161-A</t>
  </si>
  <si>
    <t>04.005.0162-0</t>
  </si>
  <si>
    <t>04.005.0162-A</t>
  </si>
  <si>
    <t>04.005.0163-0</t>
  </si>
  <si>
    <t>04.005.0163-A</t>
  </si>
  <si>
    <t>04.005.0164-0</t>
  </si>
  <si>
    <t>04.005.0164-A</t>
  </si>
  <si>
    <t>04.005.0165-0</t>
  </si>
  <si>
    <t>04.005.0165-A</t>
  </si>
  <si>
    <t>04.005.0166-0</t>
  </si>
  <si>
    <t>04.005.0166-A</t>
  </si>
  <si>
    <t>04.005.0167-0</t>
  </si>
  <si>
    <t>04.005.0167-A</t>
  </si>
  <si>
    <t>04.005.0168-0</t>
  </si>
  <si>
    <t>04.005.0168-A</t>
  </si>
  <si>
    <t>04.005.0170-0</t>
  </si>
  <si>
    <t>04.005.0170-A</t>
  </si>
  <si>
    <t>04.005.0171-0</t>
  </si>
  <si>
    <t>04.005.0171-A</t>
  </si>
  <si>
    <t>04.005.0172-0</t>
  </si>
  <si>
    <t>04.005.0172-A</t>
  </si>
  <si>
    <t>04.005.0180-0</t>
  </si>
  <si>
    <t>04.005.0180-A</t>
  </si>
  <si>
    <t>UNXKM</t>
  </si>
  <si>
    <t>04.005.0300-A</t>
  </si>
  <si>
    <t>04.005.0350-1</t>
  </si>
  <si>
    <t>04.005.0350-B</t>
  </si>
  <si>
    <t>04.005.0495-0</t>
  </si>
  <si>
    <t>04.005.0495-A</t>
  </si>
  <si>
    <t>04.005.0501-0</t>
  </si>
  <si>
    <t>04.005.0501-A</t>
  </si>
  <si>
    <t>04.005.0502-0</t>
  </si>
  <si>
    <t>04.005.0502-A</t>
  </si>
  <si>
    <t>04.005.0503-0</t>
  </si>
  <si>
    <t>04.005.0503-A</t>
  </si>
  <si>
    <t>04.005.0504-0</t>
  </si>
  <si>
    <t>04.005.0504-A</t>
  </si>
  <si>
    <t>04.005.0505-0</t>
  </si>
  <si>
    <t>04.005.0505-A</t>
  </si>
  <si>
    <t>04.005.0506-0</t>
  </si>
  <si>
    <t>04.005.0506-A</t>
  </si>
  <si>
    <t>04.005.0507-0</t>
  </si>
  <si>
    <t>04.005.0507-A</t>
  </si>
  <si>
    <t>04.005.0508-0</t>
  </si>
  <si>
    <t>04.005.0508-A</t>
  </si>
  <si>
    <t>04.006.0008-1</t>
  </si>
  <si>
    <t>04.006.0008-B</t>
  </si>
  <si>
    <t>04.006.0009-0</t>
  </si>
  <si>
    <t>04.006.0009-A</t>
  </si>
  <si>
    <t>04.006.0010-0</t>
  </si>
  <si>
    <t>04.006.0010-A</t>
  </si>
  <si>
    <t>04.006.0012-0</t>
  </si>
  <si>
    <t>04.006.0012-A</t>
  </si>
  <si>
    <t>04.006.0013-1</t>
  </si>
  <si>
    <t>04.006.0013-B</t>
  </si>
  <si>
    <t>04.006.0014-1</t>
  </si>
  <si>
    <t>04.006.0014-B</t>
  </si>
  <si>
    <t>04.006.0020-0</t>
  </si>
  <si>
    <t>04.006.0020-A</t>
  </si>
  <si>
    <t>04.007.0015-0</t>
  </si>
  <si>
    <t>04.007.0015-A</t>
  </si>
  <si>
    <t>04.007.0016-0</t>
  </si>
  <si>
    <t>04.007.0016-A</t>
  </si>
  <si>
    <t>04.007.0017-0</t>
  </si>
  <si>
    <t>04.007.0017-A</t>
  </si>
  <si>
    <t>04.007.0018-0</t>
  </si>
  <si>
    <t>04.007.0018-A</t>
  </si>
  <si>
    <t>04.007.0019-0</t>
  </si>
  <si>
    <t>04.007.0019-A</t>
  </si>
  <si>
    <t>04.007.0050-0</t>
  </si>
  <si>
    <t>04.007.0050-A</t>
  </si>
  <si>
    <t>04.008.0020-0</t>
  </si>
  <si>
    <t>04.008.0020-A</t>
  </si>
  <si>
    <t>04.008.0021-0</t>
  </si>
  <si>
    <t>04.008.0021-A</t>
  </si>
  <si>
    <t>04.009.0022-0</t>
  </si>
  <si>
    <t>04.009.0022-A</t>
  </si>
  <si>
    <t>04.009.0023-0</t>
  </si>
  <si>
    <t>04.009.0023-A</t>
  </si>
  <si>
    <t>04.010.0045-0</t>
  </si>
  <si>
    <t>04.010.0045-A</t>
  </si>
  <si>
    <t>04.010.0046-0</t>
  </si>
  <si>
    <t>04.010.0046-A</t>
  </si>
  <si>
    <t>04.010.0047-0</t>
  </si>
  <si>
    <t>04.010.0047-A</t>
  </si>
  <si>
    <t>04.011.0051-1</t>
  </si>
  <si>
    <t>04.011.0051-B</t>
  </si>
  <si>
    <t>04.011.0052-1</t>
  </si>
  <si>
    <t>04.011.0052-B</t>
  </si>
  <si>
    <t>04.011.0053-1</t>
  </si>
  <si>
    <t>04.011.0053-B</t>
  </si>
  <si>
    <t>04.011.0054-1</t>
  </si>
  <si>
    <t>04.011.0054-B</t>
  </si>
  <si>
    <t>04.011.0055-1</t>
  </si>
  <si>
    <t>04.011.0055-B</t>
  </si>
  <si>
    <t>04.011.0056-1</t>
  </si>
  <si>
    <t>04.011.0056-B</t>
  </si>
  <si>
    <t>04.011.0057-1</t>
  </si>
  <si>
    <t>04.011.0057-B</t>
  </si>
  <si>
    <t>04.011.0058-1</t>
  </si>
  <si>
    <t>04.011.0058-B</t>
  </si>
  <si>
    <t>04.012.0071-1</t>
  </si>
  <si>
    <t>04.012.0071-B</t>
  </si>
  <si>
    <t>04.012.0072-1</t>
  </si>
  <si>
    <t>04.012.0072-B</t>
  </si>
  <si>
    <t>04.012.0073-1</t>
  </si>
  <si>
    <t>04.012.0073-B</t>
  </si>
  <si>
    <t>04.012.0074-1</t>
  </si>
  <si>
    <t>04.012.0074-B</t>
  </si>
  <si>
    <t>04.012.0075-1</t>
  </si>
  <si>
    <t>04.012.0075-B</t>
  </si>
  <si>
    <t>04.012.0076-1</t>
  </si>
  <si>
    <t>04.012.0076-B</t>
  </si>
  <si>
    <t>04.012.0077-1</t>
  </si>
  <si>
    <t>04.012.0077-B</t>
  </si>
  <si>
    <t>04.012.0078-1</t>
  </si>
  <si>
    <t>04.012.0078-B</t>
  </si>
  <si>
    <t>04.013.0015-A</t>
  </si>
  <si>
    <t>04.014.0091-1</t>
  </si>
  <si>
    <t>04.014.0091-B</t>
  </si>
  <si>
    <t>04.014.0095-0</t>
  </si>
  <si>
    <t>04.014.0095-A</t>
  </si>
  <si>
    <t>04.015.0100-0</t>
  </si>
  <si>
    <t>04.015.0100-A</t>
  </si>
  <si>
    <t>04.015.0101-0</t>
  </si>
  <si>
    <t>04.015.0101-A</t>
  </si>
  <si>
    <t>04.015.0105-0</t>
  </si>
  <si>
    <t>04.015.0105-A</t>
  </si>
  <si>
    <t>04.015.0106-0</t>
  </si>
  <si>
    <t>04.015.0106-A</t>
  </si>
  <si>
    <t>04.015.0111-0</t>
  </si>
  <si>
    <t>04.015.0111-A</t>
  </si>
  <si>
    <t>04.018.0010-0</t>
  </si>
  <si>
    <t>04.018.0010-A</t>
  </si>
  <si>
    <t>04.018.0012-0</t>
  </si>
  <si>
    <t>04.018.0012-A</t>
  </si>
  <si>
    <t>04.018.0015-0</t>
  </si>
  <si>
    <t>04.018.0015-A</t>
  </si>
  <si>
    <t>04.018.0020-1</t>
  </si>
  <si>
    <t>04.018.0020-B</t>
  </si>
  <si>
    <t>04.018.0025-0</t>
  </si>
  <si>
    <t>04.018.0025-A</t>
  </si>
  <si>
    <t>04.018.0030-0</t>
  </si>
  <si>
    <t>04.018.0030-A</t>
  </si>
  <si>
    <t>04.020.0122-0</t>
  </si>
  <si>
    <t>M2XKM</t>
  </si>
  <si>
    <t>04.020.0122-A</t>
  </si>
  <si>
    <t>04.020.0126-0</t>
  </si>
  <si>
    <t>04.020.0126-A</t>
  </si>
  <si>
    <t>04.020.0136-0</t>
  </si>
  <si>
    <t>04.020.0136-A</t>
  </si>
  <si>
    <t>04.021.0010-0</t>
  </si>
  <si>
    <t>04.021.0010-A</t>
  </si>
  <si>
    <t>04.021.0015-0</t>
  </si>
  <si>
    <t>04.021.0015-A</t>
  </si>
  <si>
    <t>04.021.0025-0</t>
  </si>
  <si>
    <t>04.021.0025-A</t>
  </si>
  <si>
    <t>04.025.0200-0</t>
  </si>
  <si>
    <t>04.025.0200-A</t>
  </si>
  <si>
    <t>04.025.0205-0</t>
  </si>
  <si>
    <t>04.025.0205-A</t>
  </si>
  <si>
    <t>04.025.0210-0</t>
  </si>
  <si>
    <t>04.025.0210-A</t>
  </si>
  <si>
    <t>04.025.0215-0</t>
  </si>
  <si>
    <t>04.025.0215-A</t>
  </si>
  <si>
    <t>05.001.0001-0</t>
  </si>
  <si>
    <t>05.001.0001-A</t>
  </si>
  <si>
    <t>05.001.0002-1</t>
  </si>
  <si>
    <t>05.001.0002-B</t>
  </si>
  <si>
    <t>05.001.0005-0</t>
  </si>
  <si>
    <t>05.001.0005-A</t>
  </si>
  <si>
    <t>05.001.0006-0</t>
  </si>
  <si>
    <t>05.001.0006-A</t>
  </si>
  <si>
    <t>05.001.0007-0</t>
  </si>
  <si>
    <t>05.001.0007-A</t>
  </si>
  <si>
    <t>05.001.0008-0</t>
  </si>
  <si>
    <t>05.001.0008-A</t>
  </si>
  <si>
    <t>05.001.0009-0</t>
  </si>
  <si>
    <t>05.001.0009-A</t>
  </si>
  <si>
    <t>05.001.0010-0</t>
  </si>
  <si>
    <t>05.001.0010-A</t>
  </si>
  <si>
    <t>05.001.0011-0</t>
  </si>
  <si>
    <t>05.001.0011-A</t>
  </si>
  <si>
    <t>05.001.0012-0</t>
  </si>
  <si>
    <t>05.001.0012-A</t>
  </si>
  <si>
    <t>05.001.0013-0</t>
  </si>
  <si>
    <t>05.001.0013-A</t>
  </si>
  <si>
    <t>05.001.0014-0</t>
  </si>
  <si>
    <t>05.001.0014-A</t>
  </si>
  <si>
    <t>05.001.0015-0</t>
  </si>
  <si>
    <t>05.001.0015-A</t>
  </si>
  <si>
    <t>05.001.0016-0</t>
  </si>
  <si>
    <t>05.001.0016-A</t>
  </si>
  <si>
    <t>05.001.0017-0</t>
  </si>
  <si>
    <t>05.001.0017-A</t>
  </si>
  <si>
    <t>05.001.0018-0</t>
  </si>
  <si>
    <t>05.001.0018-A</t>
  </si>
  <si>
    <t>05.001.0019-0</t>
  </si>
  <si>
    <t>05.001.0019-A</t>
  </si>
  <si>
    <t>05.001.0020-0</t>
  </si>
  <si>
    <t>05.001.0020-A</t>
  </si>
  <si>
    <t>05.001.0021-0</t>
  </si>
  <si>
    <t>05.001.0021-A</t>
  </si>
  <si>
    <t>05.001.0022-0</t>
  </si>
  <si>
    <t>DEMOLICAO DE ESTRUTURA DE CONCRETO CELULAR(LAJES,VIGAS,ETC)</t>
  </si>
  <si>
    <t>05.001.0022-A</t>
  </si>
  <si>
    <t>05.001.0023-0</t>
  </si>
  <si>
    <t>05.001.0023-A</t>
  </si>
  <si>
    <t>05.001.0024-0</t>
  </si>
  <si>
    <t>05.001.0024-A</t>
  </si>
  <si>
    <t>05.001.0025-0</t>
  </si>
  <si>
    <t>05.001.0025-A</t>
  </si>
  <si>
    <t>05.001.0027-0</t>
  </si>
  <si>
    <t>05.001.0027-A</t>
  </si>
  <si>
    <t>05.001.0031-0</t>
  </si>
  <si>
    <t>05.001.0031-A</t>
  </si>
  <si>
    <t>05.001.0033-0</t>
  </si>
  <si>
    <t>05.001.0033-A</t>
  </si>
  <si>
    <t>05.001.0035-0</t>
  </si>
  <si>
    <t>DEMOLICAO DE RODAPE DE ALTA RESISTENCIA</t>
  </si>
  <si>
    <t>05.001.0035-A</t>
  </si>
  <si>
    <t>05.001.0039-0</t>
  </si>
  <si>
    <t>DEMOLICAO DE DIVISORIAS DE PLACAS DE MARMORITE OU CONCRETO</t>
  </si>
  <si>
    <t>05.001.0039-A</t>
  </si>
  <si>
    <t>05.001.0040-0</t>
  </si>
  <si>
    <t>05.001.0040-A</t>
  </si>
  <si>
    <t>05.001.0041-0</t>
  </si>
  <si>
    <t>05.001.0041-A</t>
  </si>
  <si>
    <t>05.001.0042-0</t>
  </si>
  <si>
    <t>05.001.0042-A</t>
  </si>
  <si>
    <t>05.001.0043-0</t>
  </si>
  <si>
    <t>05.001.0043-A</t>
  </si>
  <si>
    <t>05.001.0044-0</t>
  </si>
  <si>
    <t>05.001.0044-A</t>
  </si>
  <si>
    <t>05.001.0045-0</t>
  </si>
  <si>
    <t>05.001.0045-A</t>
  </si>
  <si>
    <t>05.001.0046-0</t>
  </si>
  <si>
    <t>05.001.0046-A</t>
  </si>
  <si>
    <t>05.001.0047-0</t>
  </si>
  <si>
    <t>05.001.0047-A</t>
  </si>
  <si>
    <t>05.001.0048-0</t>
  </si>
  <si>
    <t>05.001.0048-A</t>
  </si>
  <si>
    <t>05.001.0049-0</t>
  </si>
  <si>
    <t>REMOCAO DE MADEIRAMENTO DE TELHADO EM TELHA CERAMICA</t>
  </si>
  <si>
    <t>05.001.0049-A</t>
  </si>
  <si>
    <t>05.001.0050-0</t>
  </si>
  <si>
    <t>05.001.0050-A</t>
  </si>
  <si>
    <t>05.001.0051-0</t>
  </si>
  <si>
    <t>05.001.0051-A</t>
  </si>
  <si>
    <t>05.001.0052-0</t>
  </si>
  <si>
    <t>05.001.0052-A</t>
  </si>
  <si>
    <t>05.001.0055-0</t>
  </si>
  <si>
    <t>05.001.0055-A</t>
  </si>
  <si>
    <t>05.001.0056-0</t>
  </si>
  <si>
    <t>05.001.0056-A</t>
  </si>
  <si>
    <t>05.001.0057-0</t>
  </si>
  <si>
    <t>05.001.0057-A</t>
  </si>
  <si>
    <t>05.001.0058-0</t>
  </si>
  <si>
    <t>05.001.0058-A</t>
  </si>
  <si>
    <t>05.001.0059-0</t>
  </si>
  <si>
    <t>05.001.0059-A</t>
  </si>
  <si>
    <t>05.001.0060-0</t>
  </si>
  <si>
    <t>REMOCACO MANUAL DE PASSEIO DE PEDRA PORTUGUESA</t>
  </si>
  <si>
    <t>05.001.0060-A</t>
  </si>
  <si>
    <t>05.001.0061-0</t>
  </si>
  <si>
    <t>05.001.0061-A</t>
  </si>
  <si>
    <t>05.001.0062-0</t>
  </si>
  <si>
    <t>REMOCAO DE PLAQUEAMENTO DE CONCRETO</t>
  </si>
  <si>
    <t>05.001.0062-A</t>
  </si>
  <si>
    <t>05.001.0063-0</t>
  </si>
  <si>
    <t>REMOCAO CUIDADOSA DE CAMADA DE PROTECAO DE IMPERMEABILIZACAO</t>
  </si>
  <si>
    <t>05.001.0063-A</t>
  </si>
  <si>
    <t>05.001.0064-0</t>
  </si>
  <si>
    <t>05.001.0064-A</t>
  </si>
  <si>
    <t>05.001.0065-0</t>
  </si>
  <si>
    <t>05.001.0065-A</t>
  </si>
  <si>
    <t>05.001.0066-0</t>
  </si>
  <si>
    <t>05.001.0066-A</t>
  </si>
  <si>
    <t>05.001.0067-0</t>
  </si>
  <si>
    <t>05.001.0067-A</t>
  </si>
  <si>
    <t>05.001.0068-0</t>
  </si>
  <si>
    <t>05.001.0068-A</t>
  </si>
  <si>
    <t>05.001.0069-0</t>
  </si>
  <si>
    <t>05.001.0069-A</t>
  </si>
  <si>
    <t>05.001.0070-0</t>
  </si>
  <si>
    <t>05.001.0070-A</t>
  </si>
  <si>
    <t>05.001.0071-0</t>
  </si>
  <si>
    <t>REMOCAO CUIDADOSA DE PEITORIS,SOLEIRAS OU CHAPINS</t>
  </si>
  <si>
    <t>05.001.0071-A</t>
  </si>
  <si>
    <t>05.001.0072-0</t>
  </si>
  <si>
    <t>REMOCAO DE CALHAS E CONDUTORES</t>
  </si>
  <si>
    <t>05.001.0072-A</t>
  </si>
  <si>
    <t>05.001.0073-0</t>
  </si>
  <si>
    <t>REMOCAO DE PLACAS DE PISO VINILICO OU DE BORRACHA SINTETICA</t>
  </si>
  <si>
    <t>05.001.0073-A</t>
  </si>
  <si>
    <t>05.001.0074-0</t>
  </si>
  <si>
    <t>05.001.0074-A</t>
  </si>
  <si>
    <t>05.001.0075-0</t>
  </si>
  <si>
    <t>05.001.0075-A</t>
  </si>
  <si>
    <t>05.001.0076-0</t>
  </si>
  <si>
    <t>05.001.0076-A</t>
  </si>
  <si>
    <t>05.001.0077-0</t>
  </si>
  <si>
    <t>REMOCAO DE ESCADA DE MADEIRA</t>
  </si>
  <si>
    <t>05.001.0077-A</t>
  </si>
  <si>
    <t>05.001.0078-0</t>
  </si>
  <si>
    <t>REMOCAO DE RODAPES DE MADEIRA,CERAMICA OU SEMELHANTE</t>
  </si>
  <si>
    <t>05.001.0078-A</t>
  </si>
  <si>
    <t>05.001.0079-0</t>
  </si>
  <si>
    <t>REMOCAO DE FRISOS DE ASSOALHO,EXCLUSIVE BARROTES OU GRAZEPES</t>
  </si>
  <si>
    <t>05.001.0079-A</t>
  </si>
  <si>
    <t>05.001.0080-0</t>
  </si>
  <si>
    <t>05.001.0080-A</t>
  </si>
  <si>
    <t>05.001.0081-0</t>
  </si>
  <si>
    <t>REMOCAO DE RIPAS,SEM APROVEITAMENTO DE MATERIAL RETIRADO</t>
  </si>
  <si>
    <t>05.001.0081-A</t>
  </si>
  <si>
    <t>05.001.0082-0</t>
  </si>
  <si>
    <t>05.001.0082-A</t>
  </si>
  <si>
    <t>05.001.0083-0</t>
  </si>
  <si>
    <t>05.001.0083-A</t>
  </si>
  <si>
    <t>05.001.0084-0</t>
  </si>
  <si>
    <t>REMOCAO DE PISO DE MARMORE OU GRANITO</t>
  </si>
  <si>
    <t>05.001.0084-A</t>
  </si>
  <si>
    <t>05.001.0085-0</t>
  </si>
  <si>
    <t>05.001.0085-A</t>
  </si>
  <si>
    <t>05.001.0086-0</t>
  </si>
  <si>
    <t>05.001.0086-A</t>
  </si>
  <si>
    <t>05.001.0087-0</t>
  </si>
  <si>
    <t>05.001.0087-A</t>
  </si>
  <si>
    <t>05.001.0088-0</t>
  </si>
  <si>
    <t>REMOCAO DE PISO ELEVADO EM PLACAS</t>
  </si>
  <si>
    <t>05.001.0088-A</t>
  </si>
  <si>
    <t>05.001.0089-0</t>
  </si>
  <si>
    <t>05.001.0089-A</t>
  </si>
  <si>
    <t>05.001.0090-0</t>
  </si>
  <si>
    <t>05.001.0090-A</t>
  </si>
  <si>
    <t>05.001.0095-0</t>
  </si>
  <si>
    <t>REMOCAO DE JUNTA DE DILATACAO E VEDACAO</t>
  </si>
  <si>
    <t>05.001.0095-A</t>
  </si>
  <si>
    <t>05.001.0100-0</t>
  </si>
  <si>
    <t>REMOCAO CUIDADOSA DE DIVISORIA DE GRANITO</t>
  </si>
  <si>
    <t>05.001.0100-A</t>
  </si>
  <si>
    <t>05.001.0105-0</t>
  </si>
  <si>
    <t>REMOCAO CUIDADOSA DE DIVISORIA DE MARMORE</t>
  </si>
  <si>
    <t>05.001.0105-A</t>
  </si>
  <si>
    <t>05.001.0106-0</t>
  </si>
  <si>
    <t>REMOCAO DE REVESTIMENTO DE LENCOL DE CHUMBO EM PAREDES</t>
  </si>
  <si>
    <t>05.001.0106-A</t>
  </si>
  <si>
    <t>05.001.0123-0</t>
  </si>
  <si>
    <t>REMOCAO DE LEITO FILTRANTE</t>
  </si>
  <si>
    <t>05.001.0123-A</t>
  </si>
  <si>
    <t>05.001.0124-0</t>
  </si>
  <si>
    <t>REMOCAO DE TUBULACAO DE ACO,EXCLUSIVE ESCAVACAO E REATERRO</t>
  </si>
  <si>
    <t>05.001.0124-A</t>
  </si>
  <si>
    <t>05.001.0125-0</t>
  </si>
  <si>
    <t>05.001.0125-A</t>
  </si>
  <si>
    <t>05.001.0126-0</t>
  </si>
  <si>
    <t>05.001.0126-A</t>
  </si>
  <si>
    <t>05.001.0127-0</t>
  </si>
  <si>
    <t>05.001.0127-A</t>
  </si>
  <si>
    <t>05.001.0128-0</t>
  </si>
  <si>
    <t>05.001.0128-A</t>
  </si>
  <si>
    <t>05.001.0130-0</t>
  </si>
  <si>
    <t>REMOCAO DE VIDRO ATE 0,30X0,30M COM LIMPEZA LOCAL</t>
  </si>
  <si>
    <t>05.001.0130-A</t>
  </si>
  <si>
    <t>05.001.0131-0</t>
  </si>
  <si>
    <t>REMOCAO DE VIDRO ACIMA DE 0,30X0,30M,COM LIMPEZA LOCAL</t>
  </si>
  <si>
    <t>05.001.0131-A</t>
  </si>
  <si>
    <t>05.001.0132-0</t>
  </si>
  <si>
    <t>05.001.0132-A</t>
  </si>
  <si>
    <t>05.001.0133-0</t>
  </si>
  <si>
    <t>05.001.0133-A</t>
  </si>
  <si>
    <t>05.001.0134-0</t>
  </si>
  <si>
    <t>05.001.0134-A</t>
  </si>
  <si>
    <t>05.001.0135-0</t>
  </si>
  <si>
    <t>05.001.0135-A</t>
  </si>
  <si>
    <t>05.001.0136-0</t>
  </si>
  <si>
    <t>05.001.0136-A</t>
  </si>
  <si>
    <t>05.001.0137-0</t>
  </si>
  <si>
    <t>05.001.0137-A</t>
  </si>
  <si>
    <t>05.001.0138-0</t>
  </si>
  <si>
    <t>05.001.0138-A</t>
  </si>
  <si>
    <t>05.001.0141-0</t>
  </si>
  <si>
    <t>05.001.0141-A</t>
  </si>
  <si>
    <t>05.001.0142-0</t>
  </si>
  <si>
    <t>05.001.0142-A</t>
  </si>
  <si>
    <t>05.001.0143-0</t>
  </si>
  <si>
    <t>05.001.0143-A</t>
  </si>
  <si>
    <t>05.001.0144-0</t>
  </si>
  <si>
    <t>ARRANCAMENTO DE APARELHOS DE ILUMINACAO, INCLUSIVE LAMPADAS</t>
  </si>
  <si>
    <t>05.001.0144-A</t>
  </si>
  <si>
    <t>05.001.0145-0</t>
  </si>
  <si>
    <t>ARRANCAMENTO DE APARELHOS SANITARIOS</t>
  </si>
  <si>
    <t>05.001.0145-A</t>
  </si>
  <si>
    <t>05.001.0146-0</t>
  </si>
  <si>
    <t>05.001.0146-A</t>
  </si>
  <si>
    <t>05.001.0147-0</t>
  </si>
  <si>
    <t>ARRANCAMENTO DE GRADES,GRADIS,ALAMBRADOS,CERCAS E PORTOES</t>
  </si>
  <si>
    <t>05.001.0147-A</t>
  </si>
  <si>
    <t>05.001.0148-0</t>
  </si>
  <si>
    <t>ARRANCAMENTO DE CALHA QUEBRADA EM ENCOSTA</t>
  </si>
  <si>
    <t>05.001.0148-A</t>
  </si>
  <si>
    <t>05.001.0149-0</t>
  </si>
  <si>
    <t>ARRANCAMENTO DE CERCAS DE MOIROES E ARAME FARPADO</t>
  </si>
  <si>
    <t>05.001.0149-A</t>
  </si>
  <si>
    <t>05.001.0155-0</t>
  </si>
  <si>
    <t>05.001.0155-A</t>
  </si>
  <si>
    <t>05.001.0158-0</t>
  </si>
  <si>
    <t>05.001.0158-A</t>
  </si>
  <si>
    <t>05.001.0160-0</t>
  </si>
  <si>
    <t>PERCUSSAO COM BATIDAS LEVES,SEM RETIRADA DO MATERIAL SOLTO</t>
  </si>
  <si>
    <t>05.001.0160-A</t>
  </si>
  <si>
    <t>05.001.0162-0</t>
  </si>
  <si>
    <t>05.001.0162-A</t>
  </si>
  <si>
    <t>05.001.0163-0</t>
  </si>
  <si>
    <t>05.001.0163-A</t>
  </si>
  <si>
    <t>05.001.0164-0</t>
  </si>
  <si>
    <t>05.001.0164-A</t>
  </si>
  <si>
    <t>05.001.0168-0</t>
  </si>
  <si>
    <t>RECOLOCACAO DE CALHA EM ENCOSTA</t>
  </si>
  <si>
    <t>05.001.0168-A</t>
  </si>
  <si>
    <t>05.001.0169-0</t>
  </si>
  <si>
    <t>05.001.0169-A</t>
  </si>
  <si>
    <t>05.001.0170-0</t>
  </si>
  <si>
    <t>05.001.0170-A</t>
  </si>
  <si>
    <t>05.001.0171-0</t>
  </si>
  <si>
    <t>05.001.0171-A</t>
  </si>
  <si>
    <t>05.001.0172-0</t>
  </si>
  <si>
    <t>05.001.0172-A</t>
  </si>
  <si>
    <t>05.001.0173-0</t>
  </si>
  <si>
    <t>05.001.0173-A</t>
  </si>
  <si>
    <t>05.001.0177-0</t>
  </si>
  <si>
    <t>05.001.0177-A</t>
  </si>
  <si>
    <t>05.001.0178-0</t>
  </si>
  <si>
    <t>05.001.0178-A</t>
  </si>
  <si>
    <t>05.001.0179-0</t>
  </si>
  <si>
    <t>05.001.0179-A</t>
  </si>
  <si>
    <t>05.001.0182-0</t>
  </si>
  <si>
    <t>TXM</t>
  </si>
  <si>
    <t>05.001.0182-A</t>
  </si>
  <si>
    <t>05.001.0183-0</t>
  </si>
  <si>
    <t>05.001.0183-A</t>
  </si>
  <si>
    <t>05.001.0185-0</t>
  </si>
  <si>
    <t>05.001.0185-A</t>
  </si>
  <si>
    <t>05.001.0186-0</t>
  </si>
  <si>
    <t>05.001.0186-A</t>
  </si>
  <si>
    <t>05.001.0187-0</t>
  </si>
  <si>
    <t>05.001.0187-A</t>
  </si>
  <si>
    <t>05.001.0188-0</t>
  </si>
  <si>
    <t>05.001.0188-A</t>
  </si>
  <si>
    <t>05.001.0189-0</t>
  </si>
  <si>
    <t>05.001.0189-A</t>
  </si>
  <si>
    <t>05.001.0195-0</t>
  </si>
  <si>
    <t>M3XM</t>
  </si>
  <si>
    <t>05.001.0195-A</t>
  </si>
  <si>
    <t>05.001.0196-0</t>
  </si>
  <si>
    <t>05.001.0196-A</t>
  </si>
  <si>
    <t>05.001.0205-0</t>
  </si>
  <si>
    <t>UNXM</t>
  </si>
  <si>
    <t>05.001.0205-A</t>
  </si>
  <si>
    <t>05.001.0206-0</t>
  </si>
  <si>
    <t>05.001.0206-A</t>
  </si>
  <si>
    <t>05.001.0250-0</t>
  </si>
  <si>
    <t>05.001.0250-A</t>
  </si>
  <si>
    <t>05.001.0300-0</t>
  </si>
  <si>
    <t>05.001.0300-A</t>
  </si>
  <si>
    <t>05.001.0301-0</t>
  </si>
  <si>
    <t>05.001.0301-A</t>
  </si>
  <si>
    <t>05.001.0305-0</t>
  </si>
  <si>
    <t>05.001.0305-A</t>
  </si>
  <si>
    <t>05.001.0310-0</t>
  </si>
  <si>
    <t>05.001.0310-A</t>
  </si>
  <si>
    <t>05.001.0315-0</t>
  </si>
  <si>
    <t>05.001.0315-A</t>
  </si>
  <si>
    <t>05.001.0320-0</t>
  </si>
  <si>
    <t>05.001.0320-A</t>
  </si>
  <si>
    <t>05.001.0325-0</t>
  </si>
  <si>
    <t>05.001.0325-A</t>
  </si>
  <si>
    <t>05.001.0350-0</t>
  </si>
  <si>
    <t>LIMPEZA DE VIDROS,FEITA NOS DOIS LADOS,CONTADO UM LADO</t>
  </si>
  <si>
    <t>05.001.0350-A</t>
  </si>
  <si>
    <t>05.001.0360-0</t>
  </si>
  <si>
    <t>LIMPEZA DE PISOS CIMENTADOS</t>
  </si>
  <si>
    <t>05.001.0360-A</t>
  </si>
  <si>
    <t>05.001.0365-0</t>
  </si>
  <si>
    <t>05.001.0365-A</t>
  </si>
  <si>
    <t>05.001.0366-0</t>
  </si>
  <si>
    <t>LIMPEZA DE PISOS DE BORRACHA</t>
  </si>
  <si>
    <t>05.001.0366-A</t>
  </si>
  <si>
    <t>05.001.0370-0</t>
  </si>
  <si>
    <t>LIMPEZA DE APARELHOS SANITARIOS,INCLUSIVE METAIS</t>
  </si>
  <si>
    <t>05.001.0370-A</t>
  </si>
  <si>
    <t>05.001.0375-0</t>
  </si>
  <si>
    <t>LIMPEZA DE METAIS,EXCLUSIVE APARELHOS SANITARIOS</t>
  </si>
  <si>
    <t>05.001.0375-A</t>
  </si>
  <si>
    <t>05.001.0380-0</t>
  </si>
  <si>
    <t>LIMPEZA DE PEITORIS</t>
  </si>
  <si>
    <t>05.001.0380-A</t>
  </si>
  <si>
    <t>05.001.0385-0</t>
  </si>
  <si>
    <t>LIMPEZA DE PAREDES REVESTIDAS DE CERAMICAS OU AZULEJOS</t>
  </si>
  <si>
    <t>05.001.0385-A</t>
  </si>
  <si>
    <t>05.001.0386-0</t>
  </si>
  <si>
    <t>LIMPEZA DE PISOS VINILICOS</t>
  </si>
  <si>
    <t>05.001.0386-A</t>
  </si>
  <si>
    <t>05.001.0387-0</t>
  </si>
  <si>
    <t>LIMPEZA DE PISOS DE PEDRA</t>
  </si>
  <si>
    <t>05.001.0387-A</t>
  </si>
  <si>
    <t>05.001.0388-0</t>
  </si>
  <si>
    <t>LAVAGEM DE TAPETES EXECUTADA NO LOCAL</t>
  </si>
  <si>
    <t>05.001.0388-A</t>
  </si>
  <si>
    <t>05.001.0389-0</t>
  </si>
  <si>
    <t>05.001.0389-A</t>
  </si>
  <si>
    <t>05.001.0391-0</t>
  </si>
  <si>
    <t>05.001.0391-A</t>
  </si>
  <si>
    <t>05.001.0392-0</t>
  </si>
  <si>
    <t>05.001.0392-A</t>
  </si>
  <si>
    <t>05.001.0393-0</t>
  </si>
  <si>
    <t>05.001.0393-A</t>
  </si>
  <si>
    <t>05.001.0400-0</t>
  </si>
  <si>
    <t>LIMPEZA DE CALHA EM ENCOSTA</t>
  </si>
  <si>
    <t>05.001.0400-A</t>
  </si>
  <si>
    <t>05.001.0402-0</t>
  </si>
  <si>
    <t>05.001.0402-A</t>
  </si>
  <si>
    <t>05.001.0405-0</t>
  </si>
  <si>
    <t>05.001.0405-A</t>
  </si>
  <si>
    <t>05.001.0410-0</t>
  </si>
  <si>
    <t>LIMPEZA DE PAINEIS DE ALUMINIO</t>
  </si>
  <si>
    <t>05.001.0410-A</t>
  </si>
  <si>
    <t>05.001.0415-0</t>
  </si>
  <si>
    <t>LIMPEZA DE PAINEIS DE ACO ESCOVADO</t>
  </si>
  <si>
    <t>05.001.0415-A</t>
  </si>
  <si>
    <t>05.001.0450-0</t>
  </si>
  <si>
    <t>05.001.0450-A</t>
  </si>
  <si>
    <t>05.001.0455-0</t>
  </si>
  <si>
    <t>05.001.0455-A</t>
  </si>
  <si>
    <t>05.001.0460-0</t>
  </si>
  <si>
    <t>05.001.0460-A</t>
  </si>
  <si>
    <t>05.001.0465-0</t>
  </si>
  <si>
    <t>05.001.0465-A</t>
  </si>
  <si>
    <t>05.001.0600-0</t>
  </si>
  <si>
    <t>05.001.0600-A</t>
  </si>
  <si>
    <t>05.001.0601-0</t>
  </si>
  <si>
    <t>APICOAMENTO DE CONCRETO OU PISO CIMENTADO</t>
  </si>
  <si>
    <t>05.001.0601-A</t>
  </si>
  <si>
    <t>05.001.0602-0</t>
  </si>
  <si>
    <t>05.001.0602-A</t>
  </si>
  <si>
    <t>05.001.0603-0</t>
  </si>
  <si>
    <t>05.001.0603-A</t>
  </si>
  <si>
    <t>05.001.0605-0</t>
  </si>
  <si>
    <t>05.001.0605-A</t>
  </si>
  <si>
    <t>05.001.0606-0</t>
  </si>
  <si>
    <t>05.001.0606-A</t>
  </si>
  <si>
    <t>05.001.0607-0</t>
  </si>
  <si>
    <t>05.001.0607-A</t>
  </si>
  <si>
    <t>05.001.0608-0</t>
  </si>
  <si>
    <t>05.001.0608-A</t>
  </si>
  <si>
    <t>05.001.0609-0</t>
  </si>
  <si>
    <t>05.001.0609-A</t>
  </si>
  <si>
    <t>05.001.0612-0</t>
  </si>
  <si>
    <t>05.001.0612-A</t>
  </si>
  <si>
    <t>05.001.0613-0</t>
  </si>
  <si>
    <t>05.001.0613-A</t>
  </si>
  <si>
    <t>05.001.0615-0</t>
  </si>
  <si>
    <t>FURACAO DE CONCRETO,A PONTEIRO,TENDO O FURO 5X5X7CM</t>
  </si>
  <si>
    <t>un</t>
  </si>
  <si>
    <t>05.001.0615-A</t>
  </si>
  <si>
    <t>05.001.0616-0</t>
  </si>
  <si>
    <t>FURACAO DE CONCRETO,A PONTEIRO,TENDO O FURO 10X10X15CM</t>
  </si>
  <si>
    <t>05.001.0616-A</t>
  </si>
  <si>
    <t>05.001.0618-0</t>
  </si>
  <si>
    <t>05.001.0618-A</t>
  </si>
  <si>
    <t>05.001.0620-0</t>
  </si>
  <si>
    <t>05.001.0620-A</t>
  </si>
  <si>
    <t>05.001.0621-0</t>
  </si>
  <si>
    <t>05.001.0621-A</t>
  </si>
  <si>
    <t>05.001.0622-0</t>
  </si>
  <si>
    <t>05.001.0622-A</t>
  </si>
  <si>
    <t>05.001.0623-0</t>
  </si>
  <si>
    <t>05.001.0623-A</t>
  </si>
  <si>
    <t>05.001.0680-0</t>
  </si>
  <si>
    <t>CORTE EM TETO DE GESSO COM MAQUITA</t>
  </si>
  <si>
    <t>05.001.0680-A</t>
  </si>
  <si>
    <t>05.001.0690-0</t>
  </si>
  <si>
    <t>CORTE EM PISOS DE MARMORE,MARMORITE OU CERAMICA COM MAQUITA</t>
  </si>
  <si>
    <t>05.001.0690-A</t>
  </si>
  <si>
    <t>05.001.0700-0</t>
  </si>
  <si>
    <t>05.001.0700-A</t>
  </si>
  <si>
    <t>05.001.0750-0</t>
  </si>
  <si>
    <t>05.001.0750-A</t>
  </si>
  <si>
    <t>05.001.0755-0</t>
  </si>
  <si>
    <t>05.001.0755-A</t>
  </si>
  <si>
    <t>05.001.0758-0</t>
  </si>
  <si>
    <t>05.001.0758-A</t>
  </si>
  <si>
    <t>05.001.0800-0</t>
  </si>
  <si>
    <t>POLIMENTO MANUAL DE PEITORIL DE MARMORITE</t>
  </si>
  <si>
    <t>05.001.0800-A</t>
  </si>
  <si>
    <t>05.001.0802-0</t>
  </si>
  <si>
    <t>POLIMENTO MANUAL DE PEITORIL DE MARMORE</t>
  </si>
  <si>
    <t>05.001.0802-A</t>
  </si>
  <si>
    <t>05.001.0805-0</t>
  </si>
  <si>
    <t>POLIMENTO MANUAL DE PISO E ESPELHO,EM ESCADA DE MARMORITE</t>
  </si>
  <si>
    <t>05.001.0805-A</t>
  </si>
  <si>
    <t>05.001.0810-0</t>
  </si>
  <si>
    <t>POLIMENTO MANUAL DE RODAPE DE MARMORITE</t>
  </si>
  <si>
    <t>05.001.0810-A</t>
  </si>
  <si>
    <t>05.001.0815-0</t>
  </si>
  <si>
    <t>POLIMENTO MANUAL DE RODAPE EM MATERIAL DE ALTA RESISTENCIA</t>
  </si>
  <si>
    <t>05.001.0815-A</t>
  </si>
  <si>
    <t>05.001.0820-0</t>
  </si>
  <si>
    <t>05.001.0820-A</t>
  </si>
  <si>
    <t>05.001.0825-0</t>
  </si>
  <si>
    <t>05.001.0825-A</t>
  </si>
  <si>
    <t>05.001.0840-0</t>
  </si>
  <si>
    <t>05.001.0840-A</t>
  </si>
  <si>
    <t>05.001.0845-0</t>
  </si>
  <si>
    <t>05.001.0845-A</t>
  </si>
  <si>
    <t>05.001.0850-0</t>
  </si>
  <si>
    <t>05.001.0850-A</t>
  </si>
  <si>
    <t>05.001.0876-0</t>
  </si>
  <si>
    <t>05.001.0876-A</t>
  </si>
  <si>
    <t>05.001.0900-0</t>
  </si>
  <si>
    <t>05.001.0900-A</t>
  </si>
  <si>
    <t>05.001.0950-0</t>
  </si>
  <si>
    <t>05.001.0950-A</t>
  </si>
  <si>
    <t>05.001.0955-0</t>
  </si>
  <si>
    <t>05.001.0955-A</t>
  </si>
  <si>
    <t>05.001.0960-0</t>
  </si>
  <si>
    <t>05.001.0960-A</t>
  </si>
  <si>
    <t>05.002.0001-0</t>
  </si>
  <si>
    <t>05.002.0001-A</t>
  </si>
  <si>
    <t>05.002.0002-0</t>
  </si>
  <si>
    <t>05.002.0002-A</t>
  </si>
  <si>
    <t>05.002.0003-1</t>
  </si>
  <si>
    <t>05.002.0003-B</t>
  </si>
  <si>
    <t>05.002.0004-0</t>
  </si>
  <si>
    <t>05.002.0004-A</t>
  </si>
  <si>
    <t>05.002.0005-1</t>
  </si>
  <si>
    <t>05.002.0005-B</t>
  </si>
  <si>
    <t>05.002.0006-1</t>
  </si>
  <si>
    <t>05.002.0006-B</t>
  </si>
  <si>
    <t>05.002.0007-0</t>
  </si>
  <si>
    <t>05.002.0007-A</t>
  </si>
  <si>
    <t>05.002.0008-0</t>
  </si>
  <si>
    <t>05.002.0008-A</t>
  </si>
  <si>
    <t>05.002.0009-1</t>
  </si>
  <si>
    <t>05.002.0009-B</t>
  </si>
  <si>
    <t>05.002.0010-1</t>
  </si>
  <si>
    <t>05.002.0010-B</t>
  </si>
  <si>
    <t>05.002.0011-0</t>
  </si>
  <si>
    <t>05.002.0011-A</t>
  </si>
  <si>
    <t>05.002.0012-0</t>
  </si>
  <si>
    <t>05.002.0012-A</t>
  </si>
  <si>
    <t>05.002.0013-0</t>
  </si>
  <si>
    <t>05.002.0013-A</t>
  </si>
  <si>
    <t>05.002.0014-0</t>
  </si>
  <si>
    <t>05.002.0014-A</t>
  </si>
  <si>
    <t>05.002.0015-0</t>
  </si>
  <si>
    <t>05.002.0015-A</t>
  </si>
  <si>
    <t>05.002.0016-0</t>
  </si>
  <si>
    <t>05.002.0016-A</t>
  </si>
  <si>
    <t>05.002.0030-0</t>
  </si>
  <si>
    <t>05.002.0030-A</t>
  </si>
  <si>
    <t>05.002.0031-0</t>
  </si>
  <si>
    <t>05.002.0031-A</t>
  </si>
  <si>
    <t>05.002.0050-0</t>
  </si>
  <si>
    <t>05.002.0050-A</t>
  </si>
  <si>
    <t>05.002.0055-0</t>
  </si>
  <si>
    <t>05.002.0055-A</t>
  </si>
  <si>
    <t>05.002.0060-0</t>
  </si>
  <si>
    <t>05.002.0060-A</t>
  </si>
  <si>
    <t>05.002.0061-0</t>
  </si>
  <si>
    <t>05.002.0061-A</t>
  </si>
  <si>
    <t>05.002.0062-0</t>
  </si>
  <si>
    <t>05.002.0062-A</t>
  </si>
  <si>
    <t>05.002.0063-0</t>
  </si>
  <si>
    <t>05.002.0063-A</t>
  </si>
  <si>
    <t>05.002.0065-0</t>
  </si>
  <si>
    <t>05.002.0065-A</t>
  </si>
  <si>
    <t>05.002.0070-0</t>
  </si>
  <si>
    <t>05.002.0070-A</t>
  </si>
  <si>
    <t>05.002.0075-0</t>
  </si>
  <si>
    <t>05.002.0075-A</t>
  </si>
  <si>
    <t>05.002.0081-0</t>
  </si>
  <si>
    <t>05.002.0081-A</t>
  </si>
  <si>
    <t>05.002.0082-0</t>
  </si>
  <si>
    <t>05.002.0082-A</t>
  </si>
  <si>
    <t>05.002.0083-0</t>
  </si>
  <si>
    <t>05.002.0083-A</t>
  </si>
  <si>
    <t>05.002.0084-0</t>
  </si>
  <si>
    <t>05.002.0084-A</t>
  </si>
  <si>
    <t>05.002.0085-0</t>
  </si>
  <si>
    <t>05.002.0085-A</t>
  </si>
  <si>
    <t>05.002.0086-0</t>
  </si>
  <si>
    <t>05.002.0086-A</t>
  </si>
  <si>
    <t>05.002.0087-0</t>
  </si>
  <si>
    <t>05.002.0087-A</t>
  </si>
  <si>
    <t>05.002.0088-0</t>
  </si>
  <si>
    <t>05.002.0088-A</t>
  </si>
  <si>
    <t>05.002.0089-0</t>
  </si>
  <si>
    <t>05.002.0089-A</t>
  </si>
  <si>
    <t>05.002.0090-0</t>
  </si>
  <si>
    <t>05.002.0090-A</t>
  </si>
  <si>
    <t>05.002.0091-0</t>
  </si>
  <si>
    <t>05.002.0091-A</t>
  </si>
  <si>
    <t>05.002.0092-0</t>
  </si>
  <si>
    <t>05.002.0092-A</t>
  </si>
  <si>
    <t>05.002.0093-0</t>
  </si>
  <si>
    <t>05.002.0093-A</t>
  </si>
  <si>
    <t>05.002.0100-0</t>
  </si>
  <si>
    <t>05.002.0100-A</t>
  </si>
  <si>
    <t>05.002.0101-0</t>
  </si>
  <si>
    <t>05.002.0101-A</t>
  </si>
  <si>
    <t>05.002.0102-0</t>
  </si>
  <si>
    <t>05.002.0102-A</t>
  </si>
  <si>
    <t>05.002.0105-0</t>
  </si>
  <si>
    <t>05.002.0105-A</t>
  </si>
  <si>
    <t>05.002.0106-0</t>
  </si>
  <si>
    <t>05.002.0106-A</t>
  </si>
  <si>
    <t>05.003.0010-1</t>
  </si>
  <si>
    <t>05.003.0010-B</t>
  </si>
  <si>
    <t>05.003.0011-0</t>
  </si>
  <si>
    <t>05.003.0011-A</t>
  </si>
  <si>
    <t>05.003.0015-1</t>
  </si>
  <si>
    <t>05.003.0015-B</t>
  </si>
  <si>
    <t>05.003.0016-1</t>
  </si>
  <si>
    <t>05.003.0016-B</t>
  </si>
  <si>
    <t>05.003.0017-1</t>
  </si>
  <si>
    <t>05.003.0017-B</t>
  </si>
  <si>
    <t>05.003.0020-0</t>
  </si>
  <si>
    <t>05.003.0020-A</t>
  </si>
  <si>
    <t>05.003.0021-0</t>
  </si>
  <si>
    <t>05.003.0021-A</t>
  </si>
  <si>
    <t>05.003.0022-0</t>
  </si>
  <si>
    <t>05.003.0022-A</t>
  </si>
  <si>
    <t>05.003.0090-0</t>
  </si>
  <si>
    <t>05.003.0090-A</t>
  </si>
  <si>
    <t>05.003.0091-0</t>
  </si>
  <si>
    <t>05.003.0091-A</t>
  </si>
  <si>
    <t>05.003.0092-0</t>
  </si>
  <si>
    <t>05.003.0092-A</t>
  </si>
  <si>
    <t>05.004.0010-0</t>
  </si>
  <si>
    <t>05.004.0010-A</t>
  </si>
  <si>
    <t>05.004.0025-0</t>
  </si>
  <si>
    <t>05.004.0025-A</t>
  </si>
  <si>
    <t>05.004.0026-0</t>
  </si>
  <si>
    <t>05.004.0026-A</t>
  </si>
  <si>
    <t>05.004.0027-0</t>
  </si>
  <si>
    <t>05.004.0027-A</t>
  </si>
  <si>
    <t>05.004.0028-0</t>
  </si>
  <si>
    <t>05.004.0028-A</t>
  </si>
  <si>
    <t>05.004.0030-0</t>
  </si>
  <si>
    <t>05.004.0030-A</t>
  </si>
  <si>
    <t>05.004.0035-0</t>
  </si>
  <si>
    <t>05.004.0035-A</t>
  </si>
  <si>
    <t>05.004.0040-0</t>
  </si>
  <si>
    <t>05.004.0040-A</t>
  </si>
  <si>
    <t>05.004.0045-0</t>
  </si>
  <si>
    <t>05.004.0045-A</t>
  </si>
  <si>
    <t>05.004.0050-0</t>
  </si>
  <si>
    <t>05.004.0050-A</t>
  </si>
  <si>
    <t>05.004.0055-0</t>
  </si>
  <si>
    <t>05.004.0055-A</t>
  </si>
  <si>
    <t>05.004.0060-0</t>
  </si>
  <si>
    <t>05.004.0060-A</t>
  </si>
  <si>
    <t>05.004.0065-0</t>
  </si>
  <si>
    <t>05.004.0065-A</t>
  </si>
  <si>
    <t>05.004.0070-0</t>
  </si>
  <si>
    <t>05.004.0070-A</t>
  </si>
  <si>
    <t>05.004.0080-0</t>
  </si>
  <si>
    <t>05.004.0080-A</t>
  </si>
  <si>
    <t>05.004.0081-0</t>
  </si>
  <si>
    <t>05.004.0081-A</t>
  </si>
  <si>
    <t>05.004.0083-0</t>
  </si>
  <si>
    <t>05.004.0083-A</t>
  </si>
  <si>
    <t>05.004.0084-0</t>
  </si>
  <si>
    <t>05.004.0084-A</t>
  </si>
  <si>
    <t>05.004.0085-0</t>
  </si>
  <si>
    <t>05.004.0085-A</t>
  </si>
  <si>
    <t>05.004.0086-0</t>
  </si>
  <si>
    <t>05.004.0086-A</t>
  </si>
  <si>
    <t>05.004.0090-0</t>
  </si>
  <si>
    <t>05.004.0090-A</t>
  </si>
  <si>
    <t>05.005.0001-1</t>
  </si>
  <si>
    <t>05.005.0001-B</t>
  </si>
  <si>
    <t>05.005.0002-0</t>
  </si>
  <si>
    <t>05.005.0002-A</t>
  </si>
  <si>
    <t>05.005.0003-1</t>
  </si>
  <si>
    <t>05.005.0003-B</t>
  </si>
  <si>
    <t>05.005.0004-0</t>
  </si>
  <si>
    <t>05.005.0004-A</t>
  </si>
  <si>
    <t>05.005.0005-1</t>
  </si>
  <si>
    <t>05.005.0005-B</t>
  </si>
  <si>
    <t>05.005.0006-1</t>
  </si>
  <si>
    <t>05.005.0006-B</t>
  </si>
  <si>
    <t>05.005.0007-0</t>
  </si>
  <si>
    <t>05.005.0007-A</t>
  </si>
  <si>
    <t>05.005.0012-1</t>
  </si>
  <si>
    <t>05.005.0012-B</t>
  </si>
  <si>
    <t>05.005.0013-0</t>
  </si>
  <si>
    <t>05.005.0013-A</t>
  </si>
  <si>
    <t>05.005.0014-0</t>
  </si>
  <si>
    <t>05.005.0014-A</t>
  </si>
  <si>
    <t>05.005.0015-0</t>
  </si>
  <si>
    <t>05.005.0015-A</t>
  </si>
  <si>
    <t>05.005.0018-0</t>
  </si>
  <si>
    <t>05.005.0018-A</t>
  </si>
  <si>
    <t>05.005.0019-0</t>
  </si>
  <si>
    <t>05.005.0019-A</t>
  </si>
  <si>
    <t>05.005.0020-0</t>
  </si>
  <si>
    <t>05.005.0020-A</t>
  </si>
  <si>
    <t>05.005.0025-0</t>
  </si>
  <si>
    <t>05.005.0025-A</t>
  </si>
  <si>
    <t>05.005.0030-0</t>
  </si>
  <si>
    <t>05.005.0030-A</t>
  </si>
  <si>
    <t>05.005.0035-0</t>
  </si>
  <si>
    <t>05.005.0035-A</t>
  </si>
  <si>
    <t>05.005.0040-0</t>
  </si>
  <si>
    <t>05.005.0040-A</t>
  </si>
  <si>
    <t>05.005.0046-0</t>
  </si>
  <si>
    <t>05.005.0046-A</t>
  </si>
  <si>
    <t>05.005.0050-0</t>
  </si>
  <si>
    <t>05.005.0050-A</t>
  </si>
  <si>
    <t>05.005.0053-0</t>
  </si>
  <si>
    <t>05.005.0053-A</t>
  </si>
  <si>
    <t>05.005.0055-0</t>
  </si>
  <si>
    <t>05.005.0055-A</t>
  </si>
  <si>
    <t>05.006.0001-1</t>
  </si>
  <si>
    <t>05.006.0001-B</t>
  </si>
  <si>
    <t>05.006.0002-1</t>
  </si>
  <si>
    <t>MXMES</t>
  </si>
  <si>
    <t>05.006.0002-B</t>
  </si>
  <si>
    <t>05.006.0004-0</t>
  </si>
  <si>
    <t>05.006.0004-A</t>
  </si>
  <si>
    <t>05.006.0010-0</t>
  </si>
  <si>
    <t>05.006.0010-A</t>
  </si>
  <si>
    <t>05.006.0015-0</t>
  </si>
  <si>
    <t>05.006.0015-A</t>
  </si>
  <si>
    <t>05.007.0007-0</t>
  </si>
  <si>
    <t>05.007.0007-A</t>
  </si>
  <si>
    <t>05.007.0015-0</t>
  </si>
  <si>
    <t>05.007.0015-A</t>
  </si>
  <si>
    <t>05.008.0001-0</t>
  </si>
  <si>
    <t>05.008.0001-A</t>
  </si>
  <si>
    <t>05.008.0002-0</t>
  </si>
  <si>
    <t>05.008.0002-A</t>
  </si>
  <si>
    <t>05.008.0003-0</t>
  </si>
  <si>
    <t>05.008.0003-A</t>
  </si>
  <si>
    <t>05.008.0004-0</t>
  </si>
  <si>
    <t>05.008.0004-A</t>
  </si>
  <si>
    <t>05.008.0005-0</t>
  </si>
  <si>
    <t>05.008.0005-A</t>
  </si>
  <si>
    <t>05.008.0006-0</t>
  </si>
  <si>
    <t>05.008.0006-A</t>
  </si>
  <si>
    <t>05.008.0008-1</t>
  </si>
  <si>
    <t>05.008.0008-B</t>
  </si>
  <si>
    <t>05.008.0009-0</t>
  </si>
  <si>
    <t>05.008.0009-A</t>
  </si>
  <si>
    <t>05.008.0010-0</t>
  </si>
  <si>
    <t>05.008.0010-A</t>
  </si>
  <si>
    <t>05.008.0012-0</t>
  </si>
  <si>
    <t>05.008.0012-A</t>
  </si>
  <si>
    <t>05.008.0013-0</t>
  </si>
  <si>
    <t>05.008.0013-A</t>
  </si>
  <si>
    <t>05.009.0002-0</t>
  </si>
  <si>
    <t>05.009.0002-A</t>
  </si>
  <si>
    <t>05.009.0003-0</t>
  </si>
  <si>
    <t>05.009.0003-A</t>
  </si>
  <si>
    <t>05.009.0004-0</t>
  </si>
  <si>
    <t>05.009.0004-A</t>
  </si>
  <si>
    <t>05.009.0010-0</t>
  </si>
  <si>
    <t>05.009.0010-A</t>
  </si>
  <si>
    <t>05.009.0015-0</t>
  </si>
  <si>
    <t>05.009.0015-A</t>
  </si>
  <si>
    <t>05.010.0001-0</t>
  </si>
  <si>
    <t>05.010.0001-A</t>
  </si>
  <si>
    <t>05.010.0005-0</t>
  </si>
  <si>
    <t>CVxH</t>
  </si>
  <si>
    <t>05.010.0005-A</t>
  </si>
  <si>
    <t>05.010.0006-0</t>
  </si>
  <si>
    <t>CVXH</t>
  </si>
  <si>
    <t>05.010.0006-A</t>
  </si>
  <si>
    <t>05.010.0020-0</t>
  </si>
  <si>
    <t>05.010.0020-A</t>
  </si>
  <si>
    <t>05.010.0021-0</t>
  </si>
  <si>
    <t>05.010.0021-A</t>
  </si>
  <si>
    <t>05.011.0001-0</t>
  </si>
  <si>
    <t>05.011.0001-A</t>
  </si>
  <si>
    <t>05.011.0002-0</t>
  </si>
  <si>
    <t>05.011.0002-A</t>
  </si>
  <si>
    <t>05.011.0006-0</t>
  </si>
  <si>
    <t>05.011.0006-A</t>
  </si>
  <si>
    <t>05.012.0001-0</t>
  </si>
  <si>
    <t>05.012.0001-A</t>
  </si>
  <si>
    <t>05.012.0005-0</t>
  </si>
  <si>
    <t>05.012.0005-A</t>
  </si>
  <si>
    <t>05.013.0001-0</t>
  </si>
  <si>
    <t>05.013.0001-A</t>
  </si>
  <si>
    <t>05.013.0002-0</t>
  </si>
  <si>
    <t>05.013.0002-A</t>
  </si>
  <si>
    <t>05.013.0003-0</t>
  </si>
  <si>
    <t>05.013.0003-A</t>
  </si>
  <si>
    <t>05.014.0001-0</t>
  </si>
  <si>
    <t>05.014.0001-A</t>
  </si>
  <si>
    <t>05.014.0005-0</t>
  </si>
  <si>
    <t>05.014.0005-A</t>
  </si>
  <si>
    <t>05.014.0009-0</t>
  </si>
  <si>
    <t>05.014.0009-A</t>
  </si>
  <si>
    <t>05.014.0015-0</t>
  </si>
  <si>
    <t>05.014.0015-A</t>
  </si>
  <si>
    <t>05.014.0020-0</t>
  </si>
  <si>
    <t>05.014.0020-A</t>
  </si>
  <si>
    <t>05.014.0023-0</t>
  </si>
  <si>
    <t>05.014.0023-A</t>
  </si>
  <si>
    <t>05.014.0025-0</t>
  </si>
  <si>
    <t>05.014.0025-A</t>
  </si>
  <si>
    <t>05.015.0030-0</t>
  </si>
  <si>
    <t>05.015.0030-A</t>
  </si>
  <si>
    <t>05.015.0031-0</t>
  </si>
  <si>
    <t>05.015.0031-A</t>
  </si>
  <si>
    <t>05.015.0032-0</t>
  </si>
  <si>
    <t>05.015.0032-A</t>
  </si>
  <si>
    <t>05.015.0033-0</t>
  </si>
  <si>
    <t>05.015.0033-A</t>
  </si>
  <si>
    <t>05.015.0034-0</t>
  </si>
  <si>
    <t>05.015.0034-A</t>
  </si>
  <si>
    <t>05.015.0040-0</t>
  </si>
  <si>
    <t>05.015.0040-A</t>
  </si>
  <si>
    <t>05.015.0041-0</t>
  </si>
  <si>
    <t>05.015.0041-A</t>
  </si>
  <si>
    <t>05.015.0045-0</t>
  </si>
  <si>
    <t>05.015.0045-A</t>
  </si>
  <si>
    <t>05.015.0046-0</t>
  </si>
  <si>
    <t>05.015.0046-A</t>
  </si>
  <si>
    <t>05.015.0050-0</t>
  </si>
  <si>
    <t>05.015.0050-A</t>
  </si>
  <si>
    <t>05.015.0055-0</t>
  </si>
  <si>
    <t>05.015.0055-A</t>
  </si>
  <si>
    <t>05.015.0060-0</t>
  </si>
  <si>
    <t>05.015.0060-A</t>
  </si>
  <si>
    <t>05.015.0065-0</t>
  </si>
  <si>
    <t>05.015.0065-A</t>
  </si>
  <si>
    <t>05.015.0070-0</t>
  </si>
  <si>
    <t>05.015.0070-A</t>
  </si>
  <si>
    <t>05.015.0075-0</t>
  </si>
  <si>
    <t>05.015.0075-A</t>
  </si>
  <si>
    <t>05.020.0005-0</t>
  </si>
  <si>
    <t>05.020.0005-A</t>
  </si>
  <si>
    <t>05.020.0007-0</t>
  </si>
  <si>
    <t>05.020.0007-A</t>
  </si>
  <si>
    <t>05.020.0010-0</t>
  </si>
  <si>
    <t>05.020.0010-A</t>
  </si>
  <si>
    <t>05.020.0012-0</t>
  </si>
  <si>
    <t>05.020.0012-A</t>
  </si>
  <si>
    <t>05.020.0013-0</t>
  </si>
  <si>
    <t>05.020.0013-A</t>
  </si>
  <si>
    <t>05.020.0014-A</t>
  </si>
  <si>
    <t>05.020.0015-1</t>
  </si>
  <si>
    <t>05.020.0015-B</t>
  </si>
  <si>
    <t>05.020.0020-0</t>
  </si>
  <si>
    <t>05.020.0020-A</t>
  </si>
  <si>
    <t>05.020.0025-0</t>
  </si>
  <si>
    <t>05.020.0025-A</t>
  </si>
  <si>
    <t>05.020.0030-0</t>
  </si>
  <si>
    <t>05.020.0030-A</t>
  </si>
  <si>
    <t>05.021.0030-0</t>
  </si>
  <si>
    <t>05.021.0030-A</t>
  </si>
  <si>
    <t>05.021.0050-0</t>
  </si>
  <si>
    <t>05.021.0050-A</t>
  </si>
  <si>
    <t>05.021.0055-0</t>
  </si>
  <si>
    <t>05.021.0055-A</t>
  </si>
  <si>
    <t>05.021.0060-0</t>
  </si>
  <si>
    <t>05.021.0060-A</t>
  </si>
  <si>
    <t>05.021.0065-0</t>
  </si>
  <si>
    <t>05.021.0065-A</t>
  </si>
  <si>
    <t>05.021.0070-0</t>
  </si>
  <si>
    <t>05.021.0070-A</t>
  </si>
  <si>
    <t>05.021.0075-0</t>
  </si>
  <si>
    <t>05.021.0075-A</t>
  </si>
  <si>
    <t>05.021.0090-0</t>
  </si>
  <si>
    <t>05.021.0090-A</t>
  </si>
  <si>
    <t>05.021.0095-0</t>
  </si>
  <si>
    <t>05.021.0095-A</t>
  </si>
  <si>
    <t>05.021.0100-0</t>
  </si>
  <si>
    <t>05.021.0100-A</t>
  </si>
  <si>
    <t>05.022.0015-0</t>
  </si>
  <si>
    <t>05.022.0015-A</t>
  </si>
  <si>
    <t>05.022.0016-0</t>
  </si>
  <si>
    <t>05.022.0016-A</t>
  </si>
  <si>
    <t>05.022.0018-0</t>
  </si>
  <si>
    <t>05.022.0018-A</t>
  </si>
  <si>
    <t>05.022.0020-0</t>
  </si>
  <si>
    <t>05.022.0020-A</t>
  </si>
  <si>
    <t>05.022.0030-0</t>
  </si>
  <si>
    <t>05.022.0030-A</t>
  </si>
  <si>
    <t>05.022.0031-0</t>
  </si>
  <si>
    <t>05.022.0031-A</t>
  </si>
  <si>
    <t>05.022.0033-0</t>
  </si>
  <si>
    <t>05.022.0033-A</t>
  </si>
  <si>
    <t>05.022.0035-0</t>
  </si>
  <si>
    <t>05.022.0035-A</t>
  </si>
  <si>
    <t>05.025.0025-1</t>
  </si>
  <si>
    <t>05.025.0025-B</t>
  </si>
  <si>
    <t>05.025.0026-0</t>
  </si>
  <si>
    <t>05.025.0026-A</t>
  </si>
  <si>
    <t>05.025.0027-1</t>
  </si>
  <si>
    <t>05.025.0027-B</t>
  </si>
  <si>
    <t>05.025.0028-0</t>
  </si>
  <si>
    <t>05.025.0028-A</t>
  </si>
  <si>
    <t>05.025.0029-1</t>
  </si>
  <si>
    <t>05.025.0029-B</t>
  </si>
  <si>
    <t>05.025.0030-0</t>
  </si>
  <si>
    <t>05.025.0030-A</t>
  </si>
  <si>
    <t>05.025.0031-1</t>
  </si>
  <si>
    <t>05.025.0031-B</t>
  </si>
  <si>
    <t>05.025.0032-0</t>
  </si>
  <si>
    <t>05.025.0032-A</t>
  </si>
  <si>
    <t>05.025.0033-1</t>
  </si>
  <si>
    <t>05.025.0033-B</t>
  </si>
  <si>
    <t>05.025.0034-0</t>
  </si>
  <si>
    <t>05.025.0034-A</t>
  </si>
  <si>
    <t>05.025.0035-1</t>
  </si>
  <si>
    <t>05.025.0035-B</t>
  </si>
  <si>
    <t>05.025.0036-0</t>
  </si>
  <si>
    <t>05.025.0036-A</t>
  </si>
  <si>
    <t>05.025.0041-1</t>
  </si>
  <si>
    <t>05.025.0041-B</t>
  </si>
  <si>
    <t>05.025.0042-0</t>
  </si>
  <si>
    <t>05.025.0042-A</t>
  </si>
  <si>
    <t>05.025.0043-1</t>
  </si>
  <si>
    <t>05.025.0043-B</t>
  </si>
  <si>
    <t>05.025.0044-0</t>
  </si>
  <si>
    <t>05.025.0044-A</t>
  </si>
  <si>
    <t>05.025.0045-1</t>
  </si>
  <si>
    <t>05.025.0045-B</t>
  </si>
  <si>
    <t>05.025.0046-0</t>
  </si>
  <si>
    <t>05.025.0046-A</t>
  </si>
  <si>
    <t>05.025.0047-1</t>
  </si>
  <si>
    <t>05.025.0047-B</t>
  </si>
  <si>
    <t>05.025.0048-0</t>
  </si>
  <si>
    <t>05.025.0048-A</t>
  </si>
  <si>
    <t>05.025.0049-0</t>
  </si>
  <si>
    <t>SOLDA DE TOPO EM VERGALHOES DE ACO,COM DIAMETRO DE 1/4"</t>
  </si>
  <si>
    <t>05.025.0049-A</t>
  </si>
  <si>
    <t>05.025.0050-0</t>
  </si>
  <si>
    <t>SOLDA DE TOPO EM VERGALHOES DE ACO,COM DIAMETRO DE 3/8"</t>
  </si>
  <si>
    <t>05.025.0050-A</t>
  </si>
  <si>
    <t>05.025.0051-0</t>
  </si>
  <si>
    <t>SOLDA DE TOPO EM VERGALHOES DE ACO,COM DIAMETRO DE 1/2"</t>
  </si>
  <si>
    <t>05.025.0051-A</t>
  </si>
  <si>
    <t>05.025.0052-0</t>
  </si>
  <si>
    <t>SOLDA DE TOPO EM VERGALHOES DE ACO,COM DIAMETRO DE 5/8"</t>
  </si>
  <si>
    <t>05.025.0052-A</t>
  </si>
  <si>
    <t>05.025.0053-0</t>
  </si>
  <si>
    <t>SOLDA DE TOPO EM VERGALHOES DE ACO,COM DIAMETRO DE 1"</t>
  </si>
  <si>
    <t>05.025.0053-A</t>
  </si>
  <si>
    <t>05.026.0001-0</t>
  </si>
  <si>
    <t>05.026.0001-A</t>
  </si>
  <si>
    <t>05.026.0002-0</t>
  </si>
  <si>
    <t>05.026.0002-A</t>
  </si>
  <si>
    <t>05.026.0003-0</t>
  </si>
  <si>
    <t>05.026.0003-A</t>
  </si>
  <si>
    <t>05.026.0004-0</t>
  </si>
  <si>
    <t>05.026.0004-A</t>
  </si>
  <si>
    <t>05.027.0001-0</t>
  </si>
  <si>
    <t>05.027.0001-A</t>
  </si>
  <si>
    <t>05.027.0003-0</t>
  </si>
  <si>
    <t>05.027.0003-A</t>
  </si>
  <si>
    <t>05.027.0005-0</t>
  </si>
  <si>
    <t>05.027.0005-A</t>
  </si>
  <si>
    <t>05.027.0007-0</t>
  </si>
  <si>
    <t>05.027.0007-A</t>
  </si>
  <si>
    <t>05.027.0009-0</t>
  </si>
  <si>
    <t>05.027.0009-A</t>
  </si>
  <si>
    <t>05.027.0011-0</t>
  </si>
  <si>
    <t>05.027.0011-A</t>
  </si>
  <si>
    <t>05.028.0001-0</t>
  </si>
  <si>
    <t>05.028.0001-A</t>
  </si>
  <si>
    <t>05.028.0002-0</t>
  </si>
  <si>
    <t>05.028.0002-A</t>
  </si>
  <si>
    <t>05.028.0003-0</t>
  </si>
  <si>
    <t>05.028.0003-A</t>
  </si>
  <si>
    <t>05.028.0004-0</t>
  </si>
  <si>
    <t>05.028.0004-A</t>
  </si>
  <si>
    <t>05.028.0005-0</t>
  </si>
  <si>
    <t>05.028.0005-A</t>
  </si>
  <si>
    <t>05.028.0006-0</t>
  </si>
  <si>
    <t>05.028.0006-A</t>
  </si>
  <si>
    <t>05.028.0007-0</t>
  </si>
  <si>
    <t>05.028.0007-A</t>
  </si>
  <si>
    <t>05.028.0008-0</t>
  </si>
  <si>
    <t>05.028.0008-A</t>
  </si>
  <si>
    <t>05.032.0001-0</t>
  </si>
  <si>
    <t>ESCORAMENTO DE POSTE DE CONCRETO OU METALICO</t>
  </si>
  <si>
    <t>05.032.0001-A</t>
  </si>
  <si>
    <t>05.033.0001-0</t>
  </si>
  <si>
    <t>05.033.0001-A</t>
  </si>
  <si>
    <t>05.033.0002-0</t>
  </si>
  <si>
    <t>05.033.0002-A</t>
  </si>
  <si>
    <t>05.033.0003-0</t>
  </si>
  <si>
    <t>05.033.0003-A</t>
  </si>
  <si>
    <t>05.035.0001-0</t>
  </si>
  <si>
    <t>05.035.0001-A</t>
  </si>
  <si>
    <t>05.035.0002-0</t>
  </si>
  <si>
    <t>05.035.0002-A</t>
  </si>
  <si>
    <t>05.035.0003-0</t>
  </si>
  <si>
    <t>05.035.0003-A</t>
  </si>
  <si>
    <t>05.035.0004-0</t>
  </si>
  <si>
    <t>05.035.0004-A</t>
  </si>
  <si>
    <t>05.035.0005-0</t>
  </si>
  <si>
    <t>05.035.0005-A</t>
  </si>
  <si>
    <t>05.035.0006-0</t>
  </si>
  <si>
    <t>05.035.0006-A</t>
  </si>
  <si>
    <t>05.035.0007-0</t>
  </si>
  <si>
    <t>05.035.0007-A</t>
  </si>
  <si>
    <t>05.035.0008-0</t>
  </si>
  <si>
    <t>05.035.0008-A</t>
  </si>
  <si>
    <t>05.035.0009-0</t>
  </si>
  <si>
    <t>05.035.0009-A</t>
  </si>
  <si>
    <t>05.035.0010-0</t>
  </si>
  <si>
    <t>05.035.0010-A</t>
  </si>
  <si>
    <t>05.035.0011-0</t>
  </si>
  <si>
    <t>05.035.0011-A</t>
  </si>
  <si>
    <t>05.035.0012-0</t>
  </si>
  <si>
    <t>05.035.0012-A</t>
  </si>
  <si>
    <t>05.035.0013-0</t>
  </si>
  <si>
    <t>05.035.0013-A</t>
  </si>
  <si>
    <t>05.035.0015-0</t>
  </si>
  <si>
    <t>05.035.0015-A</t>
  </si>
  <si>
    <t>05.035.0016-0</t>
  </si>
  <si>
    <t>05.035.0016-A</t>
  </si>
  <si>
    <t>05.035.0019-0</t>
  </si>
  <si>
    <t>05.035.0019-A</t>
  </si>
  <si>
    <t>05.035.0020-0</t>
  </si>
  <si>
    <t>05.035.0020-A</t>
  </si>
  <si>
    <t>05.035.0021-0</t>
  </si>
  <si>
    <t>05.035.0021-A</t>
  </si>
  <si>
    <t>05.035.0025-0</t>
  </si>
  <si>
    <t>05.035.0025-A</t>
  </si>
  <si>
    <t>05.038.0001-0</t>
  </si>
  <si>
    <t>05.038.0001-A</t>
  </si>
  <si>
    <t>05.039.0001-0</t>
  </si>
  <si>
    <t>05.039.0001-A</t>
  </si>
  <si>
    <t>05.039.0005-0</t>
  </si>
  <si>
    <t>05.039.0005-A</t>
  </si>
  <si>
    <t>05.039.0010-0</t>
  </si>
  <si>
    <t>05.039.0010-A</t>
  </si>
  <si>
    <t>05.040.0870-0</t>
  </si>
  <si>
    <t>05.040.0870-A</t>
  </si>
  <si>
    <t>05.041.0875-0</t>
  </si>
  <si>
    <t>05.041.0875-A</t>
  </si>
  <si>
    <t>05.042.0880-0</t>
  </si>
  <si>
    <t>ENCERAMENTO DE PISO DE QUALQUER NATUREZA,UMA DEMAO</t>
  </si>
  <si>
    <t>05.042.0880-A</t>
  </si>
  <si>
    <t>05.042.0881-0</t>
  </si>
  <si>
    <t>ENCERAMENTO DE ROPADE DE QUALQUER NATUREZA,UMA DEMAO</t>
  </si>
  <si>
    <t>05.042.0881-A</t>
  </si>
  <si>
    <t>05.042.0882-0</t>
  </si>
  <si>
    <t>ENCERAMENTO DE DEGRAU DE QUALQUER NATUREZA,UMA DEMAO</t>
  </si>
  <si>
    <t>05.042.0882-A</t>
  </si>
  <si>
    <t>05.050.0001-0</t>
  </si>
  <si>
    <t>05.050.0001-A</t>
  </si>
  <si>
    <t>05.050.0003-0</t>
  </si>
  <si>
    <t>05.050.0003-A</t>
  </si>
  <si>
    <t>05.050.0008-0</t>
  </si>
  <si>
    <t>05.050.0008-A</t>
  </si>
  <si>
    <t>05.051.0010-0</t>
  </si>
  <si>
    <t>CM2</t>
  </si>
  <si>
    <t>05.051.0010-A</t>
  </si>
  <si>
    <t>05.054.0001-0</t>
  </si>
  <si>
    <t>05.054.0001-A</t>
  </si>
  <si>
    <t>05.054.0015-0</t>
  </si>
  <si>
    <t>05.054.0015-A</t>
  </si>
  <si>
    <t>05.054.0045-0</t>
  </si>
  <si>
    <t>05.054.0045-A</t>
  </si>
  <si>
    <t>05.054.0050-0</t>
  </si>
  <si>
    <t>05.054.0050-A</t>
  </si>
  <si>
    <t>05.054.0055-0</t>
  </si>
  <si>
    <t>05.054.0055-A</t>
  </si>
  <si>
    <t>05.055.0010-0</t>
  </si>
  <si>
    <t>05.055.0010-A</t>
  </si>
  <si>
    <t>05.055.0022-0</t>
  </si>
  <si>
    <t>05.055.0022-A</t>
  </si>
  <si>
    <t>05.055.0024-0</t>
  </si>
  <si>
    <t>05.055.0024-A</t>
  </si>
  <si>
    <t>05.055.0030-0</t>
  </si>
  <si>
    <t>05.055.0030-A</t>
  </si>
  <si>
    <t>05.055.0040-0</t>
  </si>
  <si>
    <t>05.055.0040-A</t>
  </si>
  <si>
    <t>05.056.0001-0</t>
  </si>
  <si>
    <t>05.056.0001-A</t>
  </si>
  <si>
    <t>05.056.0002-0</t>
  </si>
  <si>
    <t>05.056.0002-A</t>
  </si>
  <si>
    <t>05.057.0010-0</t>
  </si>
  <si>
    <t>05.057.0010-A</t>
  </si>
  <si>
    <t>05.057.0015-0</t>
  </si>
  <si>
    <t>05.057.0015-A</t>
  </si>
  <si>
    <t>05.057.0020-0</t>
  </si>
  <si>
    <t>05.057.0020-A</t>
  </si>
  <si>
    <t>05.058.0010-0</t>
  </si>
  <si>
    <t>05.058.0010-A</t>
  </si>
  <si>
    <t>05.058.0011-0</t>
  </si>
  <si>
    <t>05.058.0011-A</t>
  </si>
  <si>
    <t>05.058.0020-0</t>
  </si>
  <si>
    <t>05.058.0020-A</t>
  </si>
  <si>
    <t>05.058.0030-0</t>
  </si>
  <si>
    <t>05.058.0030-A</t>
  </si>
  <si>
    <t>05.075.0005-0</t>
  </si>
  <si>
    <t>05.075.0005-A</t>
  </si>
  <si>
    <t>05.075.0006-0</t>
  </si>
  <si>
    <t>05.075.0006-A</t>
  </si>
  <si>
    <t>05.075.0007-1</t>
  </si>
  <si>
    <t>05.075.0007-B</t>
  </si>
  <si>
    <t>05.075.0008-0</t>
  </si>
  <si>
    <t>05.075.0008-A</t>
  </si>
  <si>
    <t>05.077.0001-0</t>
  </si>
  <si>
    <t>05.077.0001-A</t>
  </si>
  <si>
    <t>05.077.0010-0</t>
  </si>
  <si>
    <t>05.077.0010-A</t>
  </si>
  <si>
    <t>05.080.0020-0</t>
  </si>
  <si>
    <t>05.080.0020-A</t>
  </si>
  <si>
    <t>05.080.0025-0</t>
  </si>
  <si>
    <t>05.080.0025-A</t>
  </si>
  <si>
    <t>05.080.0030-0</t>
  </si>
  <si>
    <t>05.080.0030-A</t>
  </si>
  <si>
    <t>05.080.0040-0</t>
  </si>
  <si>
    <t>05.080.0040-A</t>
  </si>
  <si>
    <t>05.080.0045-0</t>
  </si>
  <si>
    <t>05.080.0045-A</t>
  </si>
  <si>
    <t>05.080.0050-0</t>
  </si>
  <si>
    <t>05.080.0050-A</t>
  </si>
  <si>
    <t>05.080.0060-0</t>
  </si>
  <si>
    <t>05.080.0060-A</t>
  </si>
  <si>
    <t>05.080.0065-0</t>
  </si>
  <si>
    <t>05.080.0065-A</t>
  </si>
  <si>
    <t>05.080.0070-0</t>
  </si>
  <si>
    <t>05.080.0070-A</t>
  </si>
  <si>
    <t>05.081.0010-0</t>
  </si>
  <si>
    <t>05.081.0010-A</t>
  </si>
  <si>
    <t>05.081.0012-0</t>
  </si>
  <si>
    <t>05.081.0012-A</t>
  </si>
  <si>
    <t>05.081.0015-0</t>
  </si>
  <si>
    <t>05.081.0015-A</t>
  </si>
  <si>
    <t>05.081.0017-0</t>
  </si>
  <si>
    <t>05.081.0017-A</t>
  </si>
  <si>
    <t>05.081.0020-0</t>
  </si>
  <si>
    <t>05.081.0020-A</t>
  </si>
  <si>
    <t>05.081.0022-0</t>
  </si>
  <si>
    <t>05.081.0022-A</t>
  </si>
  <si>
    <t>05.081.0025-0</t>
  </si>
  <si>
    <t>05.081.0025-A</t>
  </si>
  <si>
    <t>05.081.0027-0</t>
  </si>
  <si>
    <t>05.081.0027-A</t>
  </si>
  <si>
    <t>05.081.0029-0</t>
  </si>
  <si>
    <t>05.081.0029-A</t>
  </si>
  <si>
    <t>05.081.0031-0</t>
  </si>
  <si>
    <t>05.081.0031-A</t>
  </si>
  <si>
    <t>05.081.0032-0</t>
  </si>
  <si>
    <t>05.081.0032-A</t>
  </si>
  <si>
    <t>05.081.0033-0</t>
  </si>
  <si>
    <t>05.081.0033-A</t>
  </si>
  <si>
    <t>05.081.0050-0</t>
  </si>
  <si>
    <t>05.081.0050-A</t>
  </si>
  <si>
    <t>05.081.0051-0</t>
  </si>
  <si>
    <t>05.081.0051-A</t>
  </si>
  <si>
    <t>05.081.0052-0</t>
  </si>
  <si>
    <t>05.081.0052-A</t>
  </si>
  <si>
    <t>05.082.0001-0</t>
  </si>
  <si>
    <t>05.082.0001-A</t>
  </si>
  <si>
    <t>05.085.0010-1</t>
  </si>
  <si>
    <t>05.085.0010-B</t>
  </si>
  <si>
    <t>05.085.0011-0</t>
  </si>
  <si>
    <t>05.085.0011-A</t>
  </si>
  <si>
    <t>05.085.0012-0</t>
  </si>
  <si>
    <t>05.085.0012-A</t>
  </si>
  <si>
    <t>05.085.0013-1</t>
  </si>
  <si>
    <t>05.085.0013-B</t>
  </si>
  <si>
    <t>05.085.0014-0</t>
  </si>
  <si>
    <t>05.085.0014-A</t>
  </si>
  <si>
    <t>05.085.0015-0</t>
  </si>
  <si>
    <t>05.085.0015-A</t>
  </si>
  <si>
    <t>05.085.0016-1</t>
  </si>
  <si>
    <t>05.085.0016-B</t>
  </si>
  <si>
    <t>05.085.0017-0</t>
  </si>
  <si>
    <t>05.085.0017-A</t>
  </si>
  <si>
    <t>05.085.0018-0</t>
  </si>
  <si>
    <t>05.085.0018-A</t>
  </si>
  <si>
    <t>05.085.0019-0</t>
  </si>
  <si>
    <t>05.085.0019-A</t>
  </si>
  <si>
    <t>05.085.0020-0</t>
  </si>
  <si>
    <t>05.085.0020-A</t>
  </si>
  <si>
    <t>05.085.0021-0</t>
  </si>
  <si>
    <t>05.085.0021-A</t>
  </si>
  <si>
    <t>05.090.0001-0</t>
  </si>
  <si>
    <t>05.090.0001-A</t>
  </si>
  <si>
    <t>05.090.0002-0</t>
  </si>
  <si>
    <t>05.090.0002-A</t>
  </si>
  <si>
    <t>05.095.0001-0</t>
  </si>
  <si>
    <t>05.095.0001-A</t>
  </si>
  <si>
    <t>05.095.0002-1</t>
  </si>
  <si>
    <t>05.095.0002-B</t>
  </si>
  <si>
    <t>05.097.0001-0</t>
  </si>
  <si>
    <t>05.097.0001-A</t>
  </si>
  <si>
    <t>05.098.0002-0</t>
  </si>
  <si>
    <t>05.098.0002-A</t>
  </si>
  <si>
    <t>05.099.0001-1</t>
  </si>
  <si>
    <t>05.099.0001-B</t>
  </si>
  <si>
    <t>05.099.0002-1</t>
  </si>
  <si>
    <t>05.099.0002-B</t>
  </si>
  <si>
    <t>05.099.0003-0</t>
  </si>
  <si>
    <t>05.099.0003-A</t>
  </si>
  <si>
    <t>05.099.0004-1</t>
  </si>
  <si>
    <t>05.099.0004-B</t>
  </si>
  <si>
    <t>05.100.0020-0</t>
  </si>
  <si>
    <t>05.100.0020-A</t>
  </si>
  <si>
    <t>05.100.0022-0</t>
  </si>
  <si>
    <t>05.100.0022-A</t>
  </si>
  <si>
    <t>05.100.0024-0</t>
  </si>
  <si>
    <t>05.100.0024-A</t>
  </si>
  <si>
    <t>05.100.0026-0</t>
  </si>
  <si>
    <t>VALE TRANSPORTE, CONSIDERANDO PASSAGEM IDA E VOLTA</t>
  </si>
  <si>
    <t>05.100.0026-A</t>
  </si>
  <si>
    <t>05.100.0900-0</t>
  </si>
  <si>
    <t>05.100.0900-A</t>
  </si>
  <si>
    <t>05.100.9999-0</t>
  </si>
  <si>
    <t>05.100.9999-A</t>
  </si>
  <si>
    <t>05.103.9999-0</t>
  </si>
  <si>
    <t>05.103.9999-A</t>
  </si>
  <si>
    <t>MAO-DE-OBRA DE PINTOR,INCLUSIVE ENCARGOS SOCIAIS</t>
  </si>
  <si>
    <t>MAO-DE-OBRA DE GESSEIRO,INCLUSIVE ENCARGOS SOCIAIS</t>
  </si>
  <si>
    <t>MAO-DE-OBRA DE LADRILHEIRO,INCLUSIVE ENCARGOS SOCIAIS</t>
  </si>
  <si>
    <t>MAO-DE-OBRA DE TAQUEIRO,INCLUSIVE ENCARGOS SOCIAIS</t>
  </si>
  <si>
    <t>MAO-DE-OBRA DE ESTUCADOR,INCLUSIVE ENCARGOS SOCIAIS</t>
  </si>
  <si>
    <t>MAO-DE-OBRA DE PEDREIRO,INCLUSIVE ENCARGOS SOCIAIS</t>
  </si>
  <si>
    <t>MAO-DE-OBRA DE ELETRICISTA,INCLUSIVE ENCARGOS SOCIAIS</t>
  </si>
  <si>
    <t>MAO-DE-OBRA DE PINTOR DE LETRAS,INCLUSIVE ENCARGOS SOCIAIS</t>
  </si>
  <si>
    <t>MAO-DE-OBRA DE SERVENTE,INCLUSIVE ENCARGOS SOCIAIS</t>
  </si>
  <si>
    <t>MAO-DE-OBRA DE AJUDANTE,INCLUSIVE ENCARGOS SOCIAIS</t>
  </si>
  <si>
    <t>MAO-DE-OBRA DE SOLDADOR,INCLUSIVE ENCARGOS SOCIAIS</t>
  </si>
  <si>
    <t>MAO-DE-OBRA DE ARMADOR,INCLUSIVE ENCARGOS SOCIAIS</t>
  </si>
  <si>
    <t>MAO-DE-OBRA DE MARTELETEIRO,INCLUSIVE ENCARGOS SOCIAIS</t>
  </si>
  <si>
    <t>MAO-DE-OBRA DE JARDINEIRO,INCLUSIVE ENCARGOS SOCIAIS</t>
  </si>
  <si>
    <t>MAO-DE-OBRA DE APONTADOR,INCLUSIVE ENCARGOS SOCIAIS</t>
  </si>
  <si>
    <t>MAO-DE-OBRA DE ALMOXARIFE,INCLUSIVE ENCARGOS SOCIAIS</t>
  </si>
  <si>
    <t>MAO-DE-OBRA DE ESTAGIARIO,INCLUSIVE ENCARGOS SOCIAIS</t>
  </si>
  <si>
    <t>MAO-DE-OBRA DE AUXILIAR TECNICO,INCLUSIVE ENCARGOS SOCIAIS</t>
  </si>
  <si>
    <t>MAO-DE-OBRA DE MESTRE DE OBRA "A",INCLUSIVE ENCARGOS SOCIAIS</t>
  </si>
  <si>
    <t>MAO-DE-OBRA DE MESTRE DE OBRA "B",INCLUSIVE ENCARGOS SOCIAIS</t>
  </si>
  <si>
    <t>MAO-DE-OBRA DE SECRETARIA,INCLUSIVE ENCARGOS SOCIAIS</t>
  </si>
  <si>
    <t>MAO-DE-OBRA DE ESCRITURARIO,INCLUSIVE ENCARGOS SOCIAIS</t>
  </si>
  <si>
    <t>MAO-DE-OBRA DE CALCETEIRO,INCLUSIVE ENCARGOS SOCIAIS</t>
  </si>
  <si>
    <t>MAO-DE-OBRA DE VIDRACEIRO,INCLUSIVE ENCARGOS SOCIAIS</t>
  </si>
  <si>
    <t>MAO-DE-OBRA DE IMPERMEABILIZADOR,INCLUSIVE ENCARGOS SOCIAIS</t>
  </si>
  <si>
    <t>MAO-DE-OBRA DE ENFERMEIRO,INCLUSIVE ENCARGOS SOCIAIS</t>
  </si>
  <si>
    <t>MAO-DE-OBRA DE MOTORISTA,INCLUSIVE ENCARGOS SOCIAIS</t>
  </si>
  <si>
    <t>MAO-DE-OBRA DE TOPOGRAFO B,INCLUSIVE ENCARGOS SOCIAIS</t>
  </si>
  <si>
    <t>MAO-DE-OBRA DE DESENHISTA B,INCLUSIVE ENCARGOS SOCIAIS</t>
  </si>
  <si>
    <t>MAO-DE-OBRA DE TORNEIRO MECANICO,INCLUSIVE ENCARGOS SOCIAIS</t>
  </si>
  <si>
    <t>MAO-DE-OBRA DE RASTILHEIRO,INCLUSIVE ENCARGOS SOCIAIS</t>
  </si>
  <si>
    <t>MAO-DE-OBRA DE MEDICO DO TRABALHO,INCLUSIVE ENCARGOS SOCIAIS</t>
  </si>
  <si>
    <t>MAO-DE-OBRA DE APROPRIADOR,INCLUSIVE ENCARGOS SOCIAIS</t>
  </si>
  <si>
    <t>MAO-DE-OBRA DE COMPRADOR,INCLUSIVE ENCARGOS SOCIAIS</t>
  </si>
  <si>
    <t>MAO-DE-OBRA DE COZINHEIRO,INCLUSIVE ENCARGOS SOCIAIS</t>
  </si>
  <si>
    <t>MAO-DE-OBRA DE FAXINEIRO,INCLUSIVE ENCARGOS SOCIAIS</t>
  </si>
  <si>
    <t>MAO-DE-OBRA DE COPEIRO,INCLUSIVE ENCARGOS SOCIAIS</t>
  </si>
  <si>
    <t>MAO-DE-OBRA DE MERGULHADOR,INCLUSIVE ENCARGOS SOCIAIS</t>
  </si>
  <si>
    <t>MAO-DE-OBRA DE VIGIA,INCLUSIVE ENCARGOS SOCIAIS</t>
  </si>
  <si>
    <t>05.105.0100-0</t>
  </si>
  <si>
    <t>05.105.0100-A</t>
  </si>
  <si>
    <t>05.105.0101-0</t>
  </si>
  <si>
    <t>MAO-DE-OBRA DE MARCENEIRO,INCLUSIVE ENCARGOS SOCIAIS</t>
  </si>
  <si>
    <t>05.105.0101-A</t>
  </si>
  <si>
    <t>05.105.0102-0</t>
  </si>
  <si>
    <t>05.105.0102-A</t>
  </si>
  <si>
    <t>05.105.0103-0</t>
  </si>
  <si>
    <t>05.105.0103-A</t>
  </si>
  <si>
    <t>05.105.0104-0</t>
  </si>
  <si>
    <t>05.105.0104-A</t>
  </si>
  <si>
    <t>05.105.0105-0</t>
  </si>
  <si>
    <t>05.105.0105-A</t>
  </si>
  <si>
    <t>05.105.0106-0</t>
  </si>
  <si>
    <t>05.105.0106-A</t>
  </si>
  <si>
    <t>05.105.0107-0</t>
  </si>
  <si>
    <t>05.105.0107-A</t>
  </si>
  <si>
    <t>05.105.0108-0</t>
  </si>
  <si>
    <t>05.105.0108-A</t>
  </si>
  <si>
    <t>05.105.0109-0</t>
  </si>
  <si>
    <t>05.105.0109-A</t>
  </si>
  <si>
    <t>05.105.0110-0</t>
  </si>
  <si>
    <t>05.105.0110-A</t>
  </si>
  <si>
    <t>05.105.0111-0</t>
  </si>
  <si>
    <t>05.105.0111-A</t>
  </si>
  <si>
    <t>05.105.0112-0</t>
  </si>
  <si>
    <t>05.105.0112-A</t>
  </si>
  <si>
    <t>05.105.0113-0</t>
  </si>
  <si>
    <t>05.105.0113-A</t>
  </si>
  <si>
    <t>05.105.0114-0</t>
  </si>
  <si>
    <t>05.105.0114-A</t>
  </si>
  <si>
    <t>05.105.0115-0</t>
  </si>
  <si>
    <t>05.105.0115-A</t>
  </si>
  <si>
    <t>05.105.0116-0</t>
  </si>
  <si>
    <t>05.105.0116-A</t>
  </si>
  <si>
    <t>05.105.0117-0</t>
  </si>
  <si>
    <t>05.105.0117-A</t>
  </si>
  <si>
    <t>05.105.0118-0</t>
  </si>
  <si>
    <t>05.105.0118-A</t>
  </si>
  <si>
    <t>05.105.0119-0</t>
  </si>
  <si>
    <t>05.105.0119-A</t>
  </si>
  <si>
    <t>05.105.0120-0</t>
  </si>
  <si>
    <t>05.105.0120-A</t>
  </si>
  <si>
    <t>05.105.0121-0</t>
  </si>
  <si>
    <t>05.105.0121-A</t>
  </si>
  <si>
    <t>05.105.0122-0</t>
  </si>
  <si>
    <t>05.105.0122-A</t>
  </si>
  <si>
    <t>05.105.0123-0</t>
  </si>
  <si>
    <t>05.105.0123-A</t>
  </si>
  <si>
    <t>05.105.0124-0</t>
  </si>
  <si>
    <t>05.105.0124-A</t>
  </si>
  <si>
    <t>05.105.0125-0</t>
  </si>
  <si>
    <t>05.105.0125-A</t>
  </si>
  <si>
    <t>05.105.0126-0</t>
  </si>
  <si>
    <t>05.105.0126-A</t>
  </si>
  <si>
    <t>05.105.0127-0</t>
  </si>
  <si>
    <t>05.105.0127-A</t>
  </si>
  <si>
    <t>05.105.0128-0</t>
  </si>
  <si>
    <t>05.105.0128-A</t>
  </si>
  <si>
    <t>05.105.0129-0</t>
  </si>
  <si>
    <t>05.105.0129-A</t>
  </si>
  <si>
    <t>05.105.0130-0</t>
  </si>
  <si>
    <t>05.105.0130-A</t>
  </si>
  <si>
    <t>05.105.0131-0</t>
  </si>
  <si>
    <t>05.105.0131-A</t>
  </si>
  <si>
    <t>05.105.0132-0</t>
  </si>
  <si>
    <t>05.105.0132-A</t>
  </si>
  <si>
    <t>05.105.0133-0</t>
  </si>
  <si>
    <t>MAO-DE-OBRA DESENHISTA "A",INCLUSIVE ENCARGOS SOCIAIS</t>
  </si>
  <si>
    <t>05.105.0133-A</t>
  </si>
  <si>
    <t>05.105.0134-0</t>
  </si>
  <si>
    <t>05.105.0134-A</t>
  </si>
  <si>
    <t>05.105.0135-0</t>
  </si>
  <si>
    <t>05.105.0135-A</t>
  </si>
  <si>
    <t>05.105.0136-0</t>
  </si>
  <si>
    <t>05.105.0136-A</t>
  </si>
  <si>
    <t>05.105.0138-0</t>
  </si>
  <si>
    <t>05.105.0138-A</t>
  </si>
  <si>
    <t>05.105.0139-0</t>
  </si>
  <si>
    <t>05.105.0139-A</t>
  </si>
  <si>
    <t>05.105.0140-0</t>
  </si>
  <si>
    <t>05.105.0140-A</t>
  </si>
  <si>
    <t>05.105.0141-0</t>
  </si>
  <si>
    <t>05.105.0141-A</t>
  </si>
  <si>
    <t>05.105.0142-0</t>
  </si>
  <si>
    <t>05.105.0142-A</t>
  </si>
  <si>
    <t>05.105.0143-0</t>
  </si>
  <si>
    <t>05.105.0143-A</t>
  </si>
  <si>
    <t>05.105.0144-0</t>
  </si>
  <si>
    <t>05.105.0144-A</t>
  </si>
  <si>
    <t>05.105.0145-0</t>
  </si>
  <si>
    <t>MAO-DE-OBRA PARA TOPOGRAFO "A",INCLUSIVE ENCARGOS SOCIAIS</t>
  </si>
  <si>
    <t>05.105.0145-A</t>
  </si>
  <si>
    <t>05.105.0146-0</t>
  </si>
  <si>
    <t>05.105.0146-A</t>
  </si>
  <si>
    <t>05.105.0147-0</t>
  </si>
  <si>
    <t>05.105.0147-A</t>
  </si>
  <si>
    <t>05.105.0148-0</t>
  </si>
  <si>
    <t>05.105.0148-A</t>
  </si>
  <si>
    <t>05.105.0149-0</t>
  </si>
  <si>
    <t>05.105.0149-A</t>
  </si>
  <si>
    <t>05.105.0150-0</t>
  </si>
  <si>
    <t>05.105.0150-A</t>
  </si>
  <si>
    <t>05.105.0151-0</t>
  </si>
  <si>
    <t>05.105.0151-A</t>
  </si>
  <si>
    <t>05.105.0152-0</t>
  </si>
  <si>
    <t>05.105.0152-A</t>
  </si>
  <si>
    <t>05.105.0153-0</t>
  </si>
  <si>
    <t>05.105.0153-A</t>
  </si>
  <si>
    <t>05.105.0154-0</t>
  </si>
  <si>
    <t>05.105.0154-A</t>
  </si>
  <si>
    <t>05.105.0155-0</t>
  </si>
  <si>
    <t>MAO-DE-OBRA ELETROTECNICO,INCLUSIVE ENCARGOS SOCIAIS</t>
  </si>
  <si>
    <t>05.105.0155-A</t>
  </si>
  <si>
    <t>05.105.0156-0</t>
  </si>
  <si>
    <t>05.105.0156-A</t>
  </si>
  <si>
    <t>05.105.0157-0</t>
  </si>
  <si>
    <t>05.105.0157-A</t>
  </si>
  <si>
    <t>05.105.0158-0</t>
  </si>
  <si>
    <t>05.105.0158-A</t>
  </si>
  <si>
    <t>05.105.0159-0</t>
  </si>
  <si>
    <t>05.105.0159-A</t>
  </si>
  <si>
    <t>05.105.0165-0</t>
  </si>
  <si>
    <t>05.105.0165-A</t>
  </si>
  <si>
    <t>05.105.0169-0</t>
  </si>
  <si>
    <t>05.105.0169-A</t>
  </si>
  <si>
    <t>05.105.0175-0</t>
  </si>
  <si>
    <t>05.105.0175-A</t>
  </si>
  <si>
    <t>05.105.0176-0</t>
  </si>
  <si>
    <t>05.105.0176-A</t>
  </si>
  <si>
    <t>05.105.0178-0</t>
  </si>
  <si>
    <t>05.105.0178-A</t>
  </si>
  <si>
    <t>05.105.0179-0</t>
  </si>
  <si>
    <t>05.105.0179-A</t>
  </si>
  <si>
    <t>05.105.0180-0</t>
  </si>
  <si>
    <t>05.105.0180-A</t>
  </si>
  <si>
    <t>05.105.0185-0</t>
  </si>
  <si>
    <t>05.105.0185-A</t>
  </si>
  <si>
    <t>05.105.0186-0</t>
  </si>
  <si>
    <t>MAO-DE-OBRA DE DIGITADOR,INCLUSIVE ENCARGOS SOCIAIS</t>
  </si>
  <si>
    <t>05.105.0186-A</t>
  </si>
  <si>
    <t>05.105.0187-0</t>
  </si>
  <si>
    <t>05.105.0187-A</t>
  </si>
  <si>
    <t>05.105.0188-0</t>
  </si>
  <si>
    <t>05.105.0188-A</t>
  </si>
  <si>
    <t>05.105.0190-0</t>
  </si>
  <si>
    <t>05.105.0190-A</t>
  </si>
  <si>
    <t>05.105.0195-0</t>
  </si>
  <si>
    <t>05.105.0195-A</t>
  </si>
  <si>
    <t>05.105.0200-0</t>
  </si>
  <si>
    <t>05.105.0200-A</t>
  </si>
  <si>
    <t>05.105.0201-0</t>
  </si>
  <si>
    <t>05.105.0201-A</t>
  </si>
  <si>
    <t>05.105.0202-0</t>
  </si>
  <si>
    <t>05.105.0202-A</t>
  </si>
  <si>
    <t>05.105.0204-0</t>
  </si>
  <si>
    <t>05.105.0204-A</t>
  </si>
  <si>
    <t>05.105.0205-0</t>
  </si>
  <si>
    <t>05.105.0205-A</t>
  </si>
  <si>
    <t>05.105.0206-0</t>
  </si>
  <si>
    <t>05.105.0206-A</t>
  </si>
  <si>
    <t>05.105.9999-0</t>
  </si>
  <si>
    <t>05.105.9999-A</t>
  </si>
  <si>
    <t>05.205.0010-0</t>
  </si>
  <si>
    <t>05.205.0010-A</t>
  </si>
  <si>
    <t>05.205.0011-0</t>
  </si>
  <si>
    <t>05.205.0011-A</t>
  </si>
  <si>
    <t>05.205.0012-0</t>
  </si>
  <si>
    <t>05.205.0012-A</t>
  </si>
  <si>
    <t>05.205.0013-0</t>
  </si>
  <si>
    <t>05.205.0013-A</t>
  </si>
  <si>
    <t>05.205.0015-0</t>
  </si>
  <si>
    <t>05.205.0015-A</t>
  </si>
  <si>
    <t>05.205.0016-0</t>
  </si>
  <si>
    <t>05.205.0016-A</t>
  </si>
  <si>
    <t>05.205.0017-0</t>
  </si>
  <si>
    <t>05.205.0017-A</t>
  </si>
  <si>
    <t>05.205.0018-0</t>
  </si>
  <si>
    <t>05.205.0018-A</t>
  </si>
  <si>
    <t>05.205.9999-0</t>
  </si>
  <si>
    <t>05.205.9999-A</t>
  </si>
  <si>
    <t>06.001.0020-0</t>
  </si>
  <si>
    <t>06.001.0020-A</t>
  </si>
  <si>
    <t>06.001.0022-0</t>
  </si>
  <si>
    <t>06.001.0022-A</t>
  </si>
  <si>
    <t>06.001.0023-0</t>
  </si>
  <si>
    <t>06.001.0023-A</t>
  </si>
  <si>
    <t>06.001.0024-0</t>
  </si>
  <si>
    <t>06.001.0024-A</t>
  </si>
  <si>
    <t>06.001.0025-0</t>
  </si>
  <si>
    <t>06.001.0025-A</t>
  </si>
  <si>
    <t>06.001.0030-0</t>
  </si>
  <si>
    <t>06.001.0030-A</t>
  </si>
  <si>
    <t>06.001.0031-0</t>
  </si>
  <si>
    <t>06.001.0031-A</t>
  </si>
  <si>
    <t>06.001.0032-0</t>
  </si>
  <si>
    <t>06.001.0032-A</t>
  </si>
  <si>
    <t>06.001.0033-0</t>
  </si>
  <si>
    <t>06.001.0033-A</t>
  </si>
  <si>
    <t>06.001.0034-0</t>
  </si>
  <si>
    <t>06.001.0034-A</t>
  </si>
  <si>
    <t>06.001.0035-0</t>
  </si>
  <si>
    <t>06.001.0035-A</t>
  </si>
  <si>
    <t>06.001.0036-0</t>
  </si>
  <si>
    <t>06.001.0036-A</t>
  </si>
  <si>
    <t>06.001.0037-0</t>
  </si>
  <si>
    <t>06.001.0037-A</t>
  </si>
  <si>
    <t>06.001.0038-0</t>
  </si>
  <si>
    <t>06.001.0038-A</t>
  </si>
  <si>
    <t>06.001.0039-0</t>
  </si>
  <si>
    <t>06.001.0039-A</t>
  </si>
  <si>
    <t>06.001.0040-0</t>
  </si>
  <si>
    <t>06.001.0040-A</t>
  </si>
  <si>
    <t>06.001.0041-0</t>
  </si>
  <si>
    <t>06.001.0041-A</t>
  </si>
  <si>
    <t>06.001.0042-0</t>
  </si>
  <si>
    <t>06.001.0042-A</t>
  </si>
  <si>
    <t>06.001.0059-0</t>
  </si>
  <si>
    <t>06.001.0059-A</t>
  </si>
  <si>
    <t>06.001.0060-0</t>
  </si>
  <si>
    <t>06.001.0060-A</t>
  </si>
  <si>
    <t>06.001.0061-0</t>
  </si>
  <si>
    <t>06.001.0061-A</t>
  </si>
  <si>
    <t>06.001.0062-0</t>
  </si>
  <si>
    <t>06.001.0062-A</t>
  </si>
  <si>
    <t>06.001.0063-0</t>
  </si>
  <si>
    <t>06.001.0063-A</t>
  </si>
  <si>
    <t>06.001.0064-0</t>
  </si>
  <si>
    <t>06.001.0064-A</t>
  </si>
  <si>
    <t>06.001.0065-0</t>
  </si>
  <si>
    <t>06.001.0065-A</t>
  </si>
  <si>
    <t>06.001.0066-0</t>
  </si>
  <si>
    <t>06.001.0066-A</t>
  </si>
  <si>
    <t>06.001.0067-0</t>
  </si>
  <si>
    <t>06.001.0067-A</t>
  </si>
  <si>
    <t>06.001.0068-0</t>
  </si>
  <si>
    <t>06.001.0068-A</t>
  </si>
  <si>
    <t>06.001.0069-0</t>
  </si>
  <si>
    <t>06.001.0069-A</t>
  </si>
  <si>
    <t>06.001.0070-0</t>
  </si>
  <si>
    <t>06.001.0070-A</t>
  </si>
  <si>
    <t>06.001.0071-0</t>
  </si>
  <si>
    <t>06.001.0071-A</t>
  </si>
  <si>
    <t>06.001.0080-0</t>
  </si>
  <si>
    <t>06.001.0080-A</t>
  </si>
  <si>
    <t>06.001.0081-0</t>
  </si>
  <si>
    <t>06.001.0081-A</t>
  </si>
  <si>
    <t>06.001.0082-0</t>
  </si>
  <si>
    <t>06.001.0082-A</t>
  </si>
  <si>
    <t>06.001.0083-0</t>
  </si>
  <si>
    <t>06.001.0083-A</t>
  </si>
  <si>
    <t>06.001.0084-0</t>
  </si>
  <si>
    <t>06.001.0084-A</t>
  </si>
  <si>
    <t>06.001.0085-0</t>
  </si>
  <si>
    <t>06.001.0085-A</t>
  </si>
  <si>
    <t>06.001.0101-0</t>
  </si>
  <si>
    <t>06.001.0101-A</t>
  </si>
  <si>
    <t>06.001.0102-0</t>
  </si>
  <si>
    <t>06.001.0102-A</t>
  </si>
  <si>
    <t>06.001.0103-0</t>
  </si>
  <si>
    <t>06.001.0103-A</t>
  </si>
  <si>
    <t>06.001.0105-0</t>
  </si>
  <si>
    <t>06.001.0105-A</t>
  </si>
  <si>
    <t>06.001.0106-0</t>
  </si>
  <si>
    <t>06.001.0106-A</t>
  </si>
  <si>
    <t>06.001.0110-0</t>
  </si>
  <si>
    <t>06.001.0110-A</t>
  </si>
  <si>
    <t>06.001.0115-0</t>
  </si>
  <si>
    <t>06.001.0115-A</t>
  </si>
  <si>
    <t>06.001.0120-0</t>
  </si>
  <si>
    <t>06.001.0120-A</t>
  </si>
  <si>
    <t>06.001.0125-0</t>
  </si>
  <si>
    <t>06.001.0125-A</t>
  </si>
  <si>
    <t>06.001.0130-0</t>
  </si>
  <si>
    <t>06.001.0130-A</t>
  </si>
  <si>
    <t>06.001.0151-0</t>
  </si>
  <si>
    <t>06.001.0151-A</t>
  </si>
  <si>
    <t>06.001.0152-0</t>
  </si>
  <si>
    <t>06.001.0152-A</t>
  </si>
  <si>
    <t>06.001.0153-0</t>
  </si>
  <si>
    <t>06.001.0153-A</t>
  </si>
  <si>
    <t>06.001.0155-0</t>
  </si>
  <si>
    <t>06.001.0155-A</t>
  </si>
  <si>
    <t>06.001.0161-0</t>
  </si>
  <si>
    <t>06.001.0161-A</t>
  </si>
  <si>
    <t>06.001.0162-0</t>
  </si>
  <si>
    <t>06.001.0162-A</t>
  </si>
  <si>
    <t>06.001.0163-0</t>
  </si>
  <si>
    <t>06.001.0163-A</t>
  </si>
  <si>
    <t>06.001.0165-0</t>
  </si>
  <si>
    <t>06.001.0165-A</t>
  </si>
  <si>
    <t>06.001.0170-0</t>
  </si>
  <si>
    <t>06.001.0170-A</t>
  </si>
  <si>
    <t>06.001.0171-0</t>
  </si>
  <si>
    <t>06.001.0171-A</t>
  </si>
  <si>
    <t>06.001.0172-0</t>
  </si>
  <si>
    <t>06.001.0172-A</t>
  </si>
  <si>
    <t>06.001.0173-0</t>
  </si>
  <si>
    <t>06.001.0173-A</t>
  </si>
  <si>
    <t>06.001.0174-0</t>
  </si>
  <si>
    <t>06.001.0174-A</t>
  </si>
  <si>
    <t>06.001.0180-0</t>
  </si>
  <si>
    <t>06.001.0180-A</t>
  </si>
  <si>
    <t>06.001.0183-0</t>
  </si>
  <si>
    <t>06.001.0183-A</t>
  </si>
  <si>
    <t>06.001.0184-0</t>
  </si>
  <si>
    <t>06.001.0184-A</t>
  </si>
  <si>
    <t>06.001.0185-0</t>
  </si>
  <si>
    <t>06.001.0185-A</t>
  </si>
  <si>
    <t>06.001.0187-0</t>
  </si>
  <si>
    <t>06.001.0187-A</t>
  </si>
  <si>
    <t>06.001.0188-0</t>
  </si>
  <si>
    <t>06.001.0188-A</t>
  </si>
  <si>
    <t>06.001.0189-0</t>
  </si>
  <si>
    <t>06.001.0189-A</t>
  </si>
  <si>
    <t>06.001.0190-0</t>
  </si>
  <si>
    <t>06.001.0190-A</t>
  </si>
  <si>
    <t>06.001.0192-0</t>
  </si>
  <si>
    <t>06.001.0192-A</t>
  </si>
  <si>
    <t>06.001.0193-0</t>
  </si>
  <si>
    <t>06.001.0193-A</t>
  </si>
  <si>
    <t>06.001.0195-0</t>
  </si>
  <si>
    <t>06.001.0195-A</t>
  </si>
  <si>
    <t>06.001.0198-0</t>
  </si>
  <si>
    <t>06.001.0198-A</t>
  </si>
  <si>
    <t>06.001.0200-0</t>
  </si>
  <si>
    <t>06.001.0200-A</t>
  </si>
  <si>
    <t>06.001.0205-0</t>
  </si>
  <si>
    <t>06.001.0205-A</t>
  </si>
  <si>
    <t>06.001.0210-0</t>
  </si>
  <si>
    <t>06.001.0210-A</t>
  </si>
  <si>
    <t>06.001.0242-0</t>
  </si>
  <si>
    <t>06.001.0242-A</t>
  </si>
  <si>
    <t>06.001.0243-0</t>
  </si>
  <si>
    <t>06.001.0243-A</t>
  </si>
  <si>
    <t>06.001.0244-0</t>
  </si>
  <si>
    <t>06.001.0244-A</t>
  </si>
  <si>
    <t>06.001.0245-0</t>
  </si>
  <si>
    <t>06.001.0245-A</t>
  </si>
  <si>
    <t>06.001.0246-0</t>
  </si>
  <si>
    <t>06.001.0246-A</t>
  </si>
  <si>
    <t>06.001.0247-0</t>
  </si>
  <si>
    <t>06.001.0247-A</t>
  </si>
  <si>
    <t>06.001.0248-0</t>
  </si>
  <si>
    <t>06.001.0248-A</t>
  </si>
  <si>
    <t>06.001.0250-0</t>
  </si>
  <si>
    <t>06.001.0250-A</t>
  </si>
  <si>
    <t>06.001.0251-0</t>
  </si>
  <si>
    <t>06.001.0251-A</t>
  </si>
  <si>
    <t>06.001.0252-0</t>
  </si>
  <si>
    <t>06.001.0252-A</t>
  </si>
  <si>
    <t>06.001.0254-0</t>
  </si>
  <si>
    <t>06.001.0254-A</t>
  </si>
  <si>
    <t>06.001.0255-0</t>
  </si>
  <si>
    <t>06.001.0255-A</t>
  </si>
  <si>
    <t>06.001.0256-0</t>
  </si>
  <si>
    <t>06.001.0256-A</t>
  </si>
  <si>
    <t>06.001.0257-0</t>
  </si>
  <si>
    <t>06.001.0257-A</t>
  </si>
  <si>
    <t>06.001.0258-0</t>
  </si>
  <si>
    <t>06.001.0258-A</t>
  </si>
  <si>
    <t>06.001.0259-0</t>
  </si>
  <si>
    <t>06.001.0259-A</t>
  </si>
  <si>
    <t>06.001.0260-0</t>
  </si>
  <si>
    <t>06.001.0260-A</t>
  </si>
  <si>
    <t>06.001.0261-0</t>
  </si>
  <si>
    <t>06.001.0261-A</t>
  </si>
  <si>
    <t>06.001.0262-0</t>
  </si>
  <si>
    <t>06.001.0262-A</t>
  </si>
  <si>
    <t>06.001.0263-0</t>
  </si>
  <si>
    <t>06.001.0263-A</t>
  </si>
  <si>
    <t>06.001.0264-0</t>
  </si>
  <si>
    <t>06.001.0264-A</t>
  </si>
  <si>
    <t>06.001.0265-0</t>
  </si>
  <si>
    <t>06.001.0265-A</t>
  </si>
  <si>
    <t>06.001.0266-0</t>
  </si>
  <si>
    <t>06.001.0266-A</t>
  </si>
  <si>
    <t>06.001.0267-0</t>
  </si>
  <si>
    <t>06.001.0267-A</t>
  </si>
  <si>
    <t>06.001.0268-0</t>
  </si>
  <si>
    <t>06.001.0268-A</t>
  </si>
  <si>
    <t>06.001.0269-0</t>
  </si>
  <si>
    <t>06.001.0269-A</t>
  </si>
  <si>
    <t>06.001.0270-0</t>
  </si>
  <si>
    <t>06.001.0270-A</t>
  </si>
  <si>
    <t>06.001.0271-0</t>
  </si>
  <si>
    <t>06.001.0271-A</t>
  </si>
  <si>
    <t>06.001.0272-0</t>
  </si>
  <si>
    <t>06.001.0272-A</t>
  </si>
  <si>
    <t>06.001.0273-0</t>
  </si>
  <si>
    <t>06.001.0273-A</t>
  </si>
  <si>
    <t>06.001.0274-0</t>
  </si>
  <si>
    <t>06.001.0274-A</t>
  </si>
  <si>
    <t>06.001.0275-0</t>
  </si>
  <si>
    <t>06.001.0275-A</t>
  </si>
  <si>
    <t>06.001.0276-0</t>
  </si>
  <si>
    <t>06.001.0276-A</t>
  </si>
  <si>
    <t>06.001.0300-0</t>
  </si>
  <si>
    <t>06.001.0300-A</t>
  </si>
  <si>
    <t>06.001.0301-0</t>
  </si>
  <si>
    <t>06.001.0301-A</t>
  </si>
  <si>
    <t>06.001.0305-0</t>
  </si>
  <si>
    <t>06.001.0305-A</t>
  </si>
  <si>
    <t>06.001.0306-0</t>
  </si>
  <si>
    <t>06.001.0306-A</t>
  </si>
  <si>
    <t>06.001.0307-0</t>
  </si>
  <si>
    <t>06.001.0307-A</t>
  </si>
  <si>
    <t>06.001.0308-0</t>
  </si>
  <si>
    <t>06.001.0308-A</t>
  </si>
  <si>
    <t>06.001.0309-0</t>
  </si>
  <si>
    <t>06.001.0309-A</t>
  </si>
  <si>
    <t>06.001.0310-0</t>
  </si>
  <si>
    <t>06.001.0310-A</t>
  </si>
  <si>
    <t>06.001.0311-0</t>
  </si>
  <si>
    <t>06.001.0311-A</t>
  </si>
  <si>
    <t>06.001.0312-0</t>
  </si>
  <si>
    <t>06.001.0312-A</t>
  </si>
  <si>
    <t>06.001.0313-0</t>
  </si>
  <si>
    <t>06.001.0313-A</t>
  </si>
  <si>
    <t>06.001.0314-0</t>
  </si>
  <si>
    <t>06.001.0314-A</t>
  </si>
  <si>
    <t>06.001.0315-0</t>
  </si>
  <si>
    <t>06.001.0315-A</t>
  </si>
  <si>
    <t>06.001.0316-0</t>
  </si>
  <si>
    <t>06.001.0316-A</t>
  </si>
  <si>
    <t>06.001.0317-0</t>
  </si>
  <si>
    <t>06.001.0317-A</t>
  </si>
  <si>
    <t>06.001.0318-0</t>
  </si>
  <si>
    <t>06.001.0318-A</t>
  </si>
  <si>
    <t>06.001.0319-0</t>
  </si>
  <si>
    <t>06.001.0319-A</t>
  </si>
  <si>
    <t>06.001.0320-0</t>
  </si>
  <si>
    <t>06.001.0320-A</t>
  </si>
  <si>
    <t>06.001.0325-0</t>
  </si>
  <si>
    <t>06.001.0325-A</t>
  </si>
  <si>
    <t>06.001.0327-0</t>
  </si>
  <si>
    <t>06.001.0327-A</t>
  </si>
  <si>
    <t>06.001.0328-0</t>
  </si>
  <si>
    <t>06.001.0328-A</t>
  </si>
  <si>
    <t>06.001.0329-0</t>
  </si>
  <si>
    <t>06.001.0329-A</t>
  </si>
  <si>
    <t>06.001.0330-0</t>
  </si>
  <si>
    <t>06.001.0330-A</t>
  </si>
  <si>
    <t>06.001.0331-0</t>
  </si>
  <si>
    <t>06.001.0331-A</t>
  </si>
  <si>
    <t>06.001.0332-0</t>
  </si>
  <si>
    <t>06.001.0332-A</t>
  </si>
  <si>
    <t>06.001.0335-0</t>
  </si>
  <si>
    <t>06.001.0335-A</t>
  </si>
  <si>
    <t>06.001.0500-0</t>
  </si>
  <si>
    <t>06.001.0500-A</t>
  </si>
  <si>
    <t>06.001.0501-0</t>
  </si>
  <si>
    <t>06.001.0501-A</t>
  </si>
  <si>
    <t>06.001.0502-0</t>
  </si>
  <si>
    <t>06.001.0502-A</t>
  </si>
  <si>
    <t>06.001.0503-0</t>
  </si>
  <si>
    <t>06.001.0503-A</t>
  </si>
  <si>
    <t>06.001.0504-0</t>
  </si>
  <si>
    <t>06.001.0504-A</t>
  </si>
  <si>
    <t>06.001.0505-0</t>
  </si>
  <si>
    <t>06.001.0505-A</t>
  </si>
  <si>
    <t>06.001.0506-0</t>
  </si>
  <si>
    <t>06.001.0506-A</t>
  </si>
  <si>
    <t>06.001.0507-0</t>
  </si>
  <si>
    <t>06.001.0507-A</t>
  </si>
  <si>
    <t>06.001.0508-0</t>
  </si>
  <si>
    <t>06.001.0508-A</t>
  </si>
  <si>
    <t>06.001.0509-0</t>
  </si>
  <si>
    <t>06.001.0509-A</t>
  </si>
  <si>
    <t>06.001.0510-0</t>
  </si>
  <si>
    <t>06.001.0510-A</t>
  </si>
  <si>
    <t>06.001.0511-0</t>
  </si>
  <si>
    <t>06.001.0511-A</t>
  </si>
  <si>
    <t>06.001.0512-0</t>
  </si>
  <si>
    <t>06.001.0512-A</t>
  </si>
  <si>
    <t>06.001.0513-0</t>
  </si>
  <si>
    <t>06.001.0513-A</t>
  </si>
  <si>
    <t>06.001.0514-0</t>
  </si>
  <si>
    <t>06.001.0514-A</t>
  </si>
  <si>
    <t>06.001.0515-0</t>
  </si>
  <si>
    <t>06.001.0515-A</t>
  </si>
  <si>
    <t>06.001.0516-0</t>
  </si>
  <si>
    <t>06.001.0516-A</t>
  </si>
  <si>
    <t>06.001.0550-0</t>
  </si>
  <si>
    <t>06.001.0550-A</t>
  </si>
  <si>
    <t>06.001.0551-0</t>
  </si>
  <si>
    <t>06.001.0551-A</t>
  </si>
  <si>
    <t>06.001.0552-0</t>
  </si>
  <si>
    <t>06.001.0552-A</t>
  </si>
  <si>
    <t>06.001.0553-0</t>
  </si>
  <si>
    <t>06.001.0553-A</t>
  </si>
  <si>
    <t>06.001.0554-0</t>
  </si>
  <si>
    <t>06.001.0554-A</t>
  </si>
  <si>
    <t>06.001.0555-0</t>
  </si>
  <si>
    <t>06.001.0555-A</t>
  </si>
  <si>
    <t>06.001.0556-0</t>
  </si>
  <si>
    <t>06.001.0556-A</t>
  </si>
  <si>
    <t>06.001.0557-0</t>
  </si>
  <si>
    <t>06.001.0557-A</t>
  </si>
  <si>
    <t>06.001.0558-0</t>
  </si>
  <si>
    <t>06.001.0558-A</t>
  </si>
  <si>
    <t>06.001.0559-0</t>
  </si>
  <si>
    <t>06.001.0559-A</t>
  </si>
  <si>
    <t>06.001.0560-0</t>
  </si>
  <si>
    <t>06.001.0560-A</t>
  </si>
  <si>
    <t>06.001.0561-0</t>
  </si>
  <si>
    <t>06.001.0561-A</t>
  </si>
  <si>
    <t>06.001.0562-0</t>
  </si>
  <si>
    <t>06.001.0562-A</t>
  </si>
  <si>
    <t>06.001.0563-0</t>
  </si>
  <si>
    <t>06.001.0563-A</t>
  </si>
  <si>
    <t>06.001.0564-0</t>
  </si>
  <si>
    <t>06.001.0564-A</t>
  </si>
  <si>
    <t>06.001.0565-0</t>
  </si>
  <si>
    <t>06.001.0565-A</t>
  </si>
  <si>
    <t>06.001.0566-0</t>
  </si>
  <si>
    <t>06.001.0566-A</t>
  </si>
  <si>
    <t>06.001.0630-0</t>
  </si>
  <si>
    <t>06.001.0630-A</t>
  </si>
  <si>
    <t>06.001.0631-0</t>
  </si>
  <si>
    <t>06.001.0631-A</t>
  </si>
  <si>
    <t>06.001.0632-0</t>
  </si>
  <si>
    <t>06.001.0632-A</t>
  </si>
  <si>
    <t>06.001.0633-0</t>
  </si>
  <si>
    <t>06.001.0633-A</t>
  </si>
  <si>
    <t>06.001.0634-0</t>
  </si>
  <si>
    <t>06.001.0634-A</t>
  </si>
  <si>
    <t>06.001.0650-0</t>
  </si>
  <si>
    <t>06.001.0650-A</t>
  </si>
  <si>
    <t>06.001.0651-0</t>
  </si>
  <si>
    <t>06.001.0651-A</t>
  </si>
  <si>
    <t>06.001.0652-0</t>
  </si>
  <si>
    <t>06.001.0652-A</t>
  </si>
  <si>
    <t>06.001.0653-0</t>
  </si>
  <si>
    <t>06.001.0653-A</t>
  </si>
  <si>
    <t>06.001.0654-0</t>
  </si>
  <si>
    <t>06.001.0654-A</t>
  </si>
  <si>
    <t>06.001.0655-0</t>
  </si>
  <si>
    <t>06.001.0655-A</t>
  </si>
  <si>
    <t>06.001.0656-0</t>
  </si>
  <si>
    <t>06.001.0656-A</t>
  </si>
  <si>
    <t>06.001.0657-0</t>
  </si>
  <si>
    <t>06.001.0657-A</t>
  </si>
  <si>
    <t>06.001.0658-0</t>
  </si>
  <si>
    <t>06.001.0658-A</t>
  </si>
  <si>
    <t>06.001.0659-0</t>
  </si>
  <si>
    <t>06.001.0659-A</t>
  </si>
  <si>
    <t>06.001.0660-0</t>
  </si>
  <si>
    <t>06.001.0660-A</t>
  </si>
  <si>
    <t>06.001.0661-0</t>
  </si>
  <si>
    <t>06.001.0661-A</t>
  </si>
  <si>
    <t>06.001.0662-0</t>
  </si>
  <si>
    <t>06.001.0662-A</t>
  </si>
  <si>
    <t>06.001.0663-0</t>
  </si>
  <si>
    <t>06.001.0663-A</t>
  </si>
  <si>
    <t>06.001.0664-0</t>
  </si>
  <si>
    <t>06.001.0664-A</t>
  </si>
  <si>
    <t>06.001.0665-0</t>
  </si>
  <si>
    <t>06.001.0665-A</t>
  </si>
  <si>
    <t>06.001.0666-0</t>
  </si>
  <si>
    <t>06.001.0666-A</t>
  </si>
  <si>
    <t>06.001.0670-0</t>
  </si>
  <si>
    <t>06.001.0670-A</t>
  </si>
  <si>
    <t>06.001.0671-0</t>
  </si>
  <si>
    <t>06.001.0671-A</t>
  </si>
  <si>
    <t>06.001.0672-0</t>
  </si>
  <si>
    <t>06.001.0672-A</t>
  </si>
  <si>
    <t>06.001.0673-0</t>
  </si>
  <si>
    <t>06.001.0673-A</t>
  </si>
  <si>
    <t>06.001.0674-0</t>
  </si>
  <si>
    <t>06.001.0674-A</t>
  </si>
  <si>
    <t>06.001.0675-0</t>
  </si>
  <si>
    <t>06.001.0675-A</t>
  </si>
  <si>
    <t>06.001.0676-0</t>
  </si>
  <si>
    <t>06.001.0676-A</t>
  </si>
  <si>
    <t>06.001.0677-0</t>
  </si>
  <si>
    <t>06.001.0677-A</t>
  </si>
  <si>
    <t>06.001.0678-0</t>
  </si>
  <si>
    <t>06.001.0678-A</t>
  </si>
  <si>
    <t>06.001.0679-0</t>
  </si>
  <si>
    <t>06.001.0679-A</t>
  </si>
  <si>
    <t>06.001.0680-0</t>
  </si>
  <si>
    <t>06.001.0680-A</t>
  </si>
  <si>
    <t>06.001.0681-0</t>
  </si>
  <si>
    <t>06.001.0681-A</t>
  </si>
  <si>
    <t>06.001.0682-0</t>
  </si>
  <si>
    <t>06.001.0682-A</t>
  </si>
  <si>
    <t>06.001.0683-0</t>
  </si>
  <si>
    <t>06.001.0683-A</t>
  </si>
  <si>
    <t>06.001.0684-0</t>
  </si>
  <si>
    <t>06.001.0684-A</t>
  </si>
  <si>
    <t>06.001.0685-0</t>
  </si>
  <si>
    <t>06.001.0685-A</t>
  </si>
  <si>
    <t>06.001.0686-0</t>
  </si>
  <si>
    <t>06.001.0686-A</t>
  </si>
  <si>
    <t>06.001.0710-0</t>
  </si>
  <si>
    <t>06.001.0710-A</t>
  </si>
  <si>
    <t>06.001.0711-0</t>
  </si>
  <si>
    <t>06.001.0711-A</t>
  </si>
  <si>
    <t>06.001.0712-0</t>
  </si>
  <si>
    <t>06.001.0712-A</t>
  </si>
  <si>
    <t>06.001.0715-0</t>
  </si>
  <si>
    <t>06.001.0715-A</t>
  </si>
  <si>
    <t>06.001.0716-0</t>
  </si>
  <si>
    <t>06.001.0716-A</t>
  </si>
  <si>
    <t>06.001.0717-0</t>
  </si>
  <si>
    <t>06.001.0717-A</t>
  </si>
  <si>
    <t>06.001.0718-0</t>
  </si>
  <si>
    <t>06.001.0718-A</t>
  </si>
  <si>
    <t>06.001.0719-0</t>
  </si>
  <si>
    <t>06.001.0719-A</t>
  </si>
  <si>
    <t>06.001.0720-0</t>
  </si>
  <si>
    <t>06.001.0720-A</t>
  </si>
  <si>
    <t>06.001.0721-0</t>
  </si>
  <si>
    <t>06.001.0721-A</t>
  </si>
  <si>
    <t>06.001.0722-0</t>
  </si>
  <si>
    <t>06.001.0722-A</t>
  </si>
  <si>
    <t>06.001.0723-0</t>
  </si>
  <si>
    <t>06.001.0723-A</t>
  </si>
  <si>
    <t>06.001.0724-0</t>
  </si>
  <si>
    <t>06.001.0724-A</t>
  </si>
  <si>
    <t>06.001.0725-0</t>
  </si>
  <si>
    <t>06.001.0725-A</t>
  </si>
  <si>
    <t>06.001.0726-0</t>
  </si>
  <si>
    <t>06.001.0726-A</t>
  </si>
  <si>
    <t>06.001.0727-0</t>
  </si>
  <si>
    <t>06.001.0727-A</t>
  </si>
  <si>
    <t>06.001.0728-0</t>
  </si>
  <si>
    <t>06.001.0728-A</t>
  </si>
  <si>
    <t>06.001.0729-0</t>
  </si>
  <si>
    <t>06.001.0729-A</t>
  </si>
  <si>
    <t>06.001.0730-0</t>
  </si>
  <si>
    <t>06.001.0730-A</t>
  </si>
  <si>
    <t>06.001.0731-0</t>
  </si>
  <si>
    <t>06.001.0731-A</t>
  </si>
  <si>
    <t>06.001.0732-0</t>
  </si>
  <si>
    <t>06.001.0732-A</t>
  </si>
  <si>
    <t>06.001.0733-0</t>
  </si>
  <si>
    <t>06.001.0733-A</t>
  </si>
  <si>
    <t>06.001.0734-0</t>
  </si>
  <si>
    <t>06.001.0734-A</t>
  </si>
  <si>
    <t>06.001.0735-0</t>
  </si>
  <si>
    <t>06.001.0735-A</t>
  </si>
  <si>
    <t>06.001.0736-0</t>
  </si>
  <si>
    <t>06.001.0736-A</t>
  </si>
  <si>
    <t>06.001.0750-0</t>
  </si>
  <si>
    <t>06.001.0750-A</t>
  </si>
  <si>
    <t>06.001.0751-0</t>
  </si>
  <si>
    <t>06.001.0751-A</t>
  </si>
  <si>
    <t>06.001.0752-0</t>
  </si>
  <si>
    <t>06.001.0752-A</t>
  </si>
  <si>
    <t>06.001.0753-0</t>
  </si>
  <si>
    <t>06.001.0753-A</t>
  </si>
  <si>
    <t>06.001.0754-0</t>
  </si>
  <si>
    <t>06.001.0754-A</t>
  </si>
  <si>
    <t>06.001.0755-0</t>
  </si>
  <si>
    <t>06.001.0755-A</t>
  </si>
  <si>
    <t>06.001.0756-0</t>
  </si>
  <si>
    <t>06.001.0756-A</t>
  </si>
  <si>
    <t>06.001.0757-0</t>
  </si>
  <si>
    <t>06.001.0757-A</t>
  </si>
  <si>
    <t>06.001.0758-0</t>
  </si>
  <si>
    <t>06.001.0758-A</t>
  </si>
  <si>
    <t>06.001.0759-0</t>
  </si>
  <si>
    <t>06.001.0759-A</t>
  </si>
  <si>
    <t>06.001.0760-0</t>
  </si>
  <si>
    <t>06.001.0760-A</t>
  </si>
  <si>
    <t>06.001.0761-0</t>
  </si>
  <si>
    <t>06.001.0761-A</t>
  </si>
  <si>
    <t>06.001.0762-0</t>
  </si>
  <si>
    <t>06.001.0762-A</t>
  </si>
  <si>
    <t>06.001.0763-0</t>
  </si>
  <si>
    <t>06.001.0763-A</t>
  </si>
  <si>
    <t>06.001.0764-0</t>
  </si>
  <si>
    <t>06.001.0764-A</t>
  </si>
  <si>
    <t>06.001.0765-0</t>
  </si>
  <si>
    <t>06.001.0765-A</t>
  </si>
  <si>
    <t>06.001.0766-0</t>
  </si>
  <si>
    <t>06.001.0766-A</t>
  </si>
  <si>
    <t>06.001.0767-0</t>
  </si>
  <si>
    <t>06.001.0767-A</t>
  </si>
  <si>
    <t>06.001.0770-0</t>
  </si>
  <si>
    <t>06.001.0770-A</t>
  </si>
  <si>
    <t>06.001.0771-0</t>
  </si>
  <si>
    <t>06.001.0771-A</t>
  </si>
  <si>
    <t>06.001.0772-0</t>
  </si>
  <si>
    <t>06.001.0772-A</t>
  </si>
  <si>
    <t>06.001.0773-0</t>
  </si>
  <si>
    <t>06.001.0773-A</t>
  </si>
  <si>
    <t>06.001.0774-0</t>
  </si>
  <si>
    <t>06.001.0774-A</t>
  </si>
  <si>
    <t>06.001.0775-0</t>
  </si>
  <si>
    <t>06.001.0775-A</t>
  </si>
  <si>
    <t>06.001.0776-0</t>
  </si>
  <si>
    <t>06.001.0776-A</t>
  </si>
  <si>
    <t>06.001.0777-0</t>
  </si>
  <si>
    <t>06.001.0777-A</t>
  </si>
  <si>
    <t>06.001.0778-0</t>
  </si>
  <si>
    <t>06.001.0778-A</t>
  </si>
  <si>
    <t>06.001.0779-0</t>
  </si>
  <si>
    <t>06.001.0779-A</t>
  </si>
  <si>
    <t>06.001.0780-0</t>
  </si>
  <si>
    <t>06.001.0780-A</t>
  </si>
  <si>
    <t>06.001.0781-0</t>
  </si>
  <si>
    <t>06.001.0781-A</t>
  </si>
  <si>
    <t>06.002.0010-0</t>
  </si>
  <si>
    <t>06.002.0010-A</t>
  </si>
  <si>
    <t>06.002.0011-0</t>
  </si>
  <si>
    <t>06.002.0011-A</t>
  </si>
  <si>
    <t>06.002.0012-0</t>
  </si>
  <si>
    <t>06.002.0012-A</t>
  </si>
  <si>
    <t>06.002.0013-0</t>
  </si>
  <si>
    <t>06.002.0013-A</t>
  </si>
  <si>
    <t>06.002.0014-0</t>
  </si>
  <si>
    <t>06.002.0014-A</t>
  </si>
  <si>
    <t>06.002.0015-0</t>
  </si>
  <si>
    <t>06.002.0015-A</t>
  </si>
  <si>
    <t>06.002.0016-0</t>
  </si>
  <si>
    <t>06.002.0016-A</t>
  </si>
  <si>
    <t>06.002.0017-0</t>
  </si>
  <si>
    <t>06.002.0017-A</t>
  </si>
  <si>
    <t>06.002.0018-0</t>
  </si>
  <si>
    <t>06.002.0018-A</t>
  </si>
  <si>
    <t>06.002.0019-0</t>
  </si>
  <si>
    <t>06.002.0019-A</t>
  </si>
  <si>
    <t>06.002.0020-0</t>
  </si>
  <si>
    <t>06.002.0020-A</t>
  </si>
  <si>
    <t>06.002.0041-0</t>
  </si>
  <si>
    <t>06.002.0041-A</t>
  </si>
  <si>
    <t>06.002.0042-0</t>
  </si>
  <si>
    <t>06.002.0042-A</t>
  </si>
  <si>
    <t>06.002.0043-0</t>
  </si>
  <si>
    <t>06.002.0043-A</t>
  </si>
  <si>
    <t>06.002.0044-0</t>
  </si>
  <si>
    <t>06.002.0044-A</t>
  </si>
  <si>
    <t>06.002.0045-0</t>
  </si>
  <si>
    <t>06.002.0045-A</t>
  </si>
  <si>
    <t>06.002.0046-0</t>
  </si>
  <si>
    <t>06.002.0046-A</t>
  </si>
  <si>
    <t>06.002.0047-0</t>
  </si>
  <si>
    <t>06.002.0047-A</t>
  </si>
  <si>
    <t>06.002.0049-0</t>
  </si>
  <si>
    <t>06.002.0049-A</t>
  </si>
  <si>
    <t>06.002.0050-0</t>
  </si>
  <si>
    <t>06.002.0050-A</t>
  </si>
  <si>
    <t>06.002.0061-0</t>
  </si>
  <si>
    <t>06.002.0061-A</t>
  </si>
  <si>
    <t>06.002.0062-0</t>
  </si>
  <si>
    <t>06.002.0062-A</t>
  </si>
  <si>
    <t>06.002.0063-0</t>
  </si>
  <si>
    <t>06.002.0063-A</t>
  </si>
  <si>
    <t>06.002.0064-0</t>
  </si>
  <si>
    <t>06.002.0064-A</t>
  </si>
  <si>
    <t>06.002.0065-0</t>
  </si>
  <si>
    <t>06.002.0065-A</t>
  </si>
  <si>
    <t>06.002.0066-0</t>
  </si>
  <si>
    <t>06.002.0066-A</t>
  </si>
  <si>
    <t>06.002.0067-0</t>
  </si>
  <si>
    <t>06.002.0067-A</t>
  </si>
  <si>
    <t>06.002.0069-0</t>
  </si>
  <si>
    <t>06.002.0069-A</t>
  </si>
  <si>
    <t>06.002.0070-0</t>
  </si>
  <si>
    <t>06.002.0070-A</t>
  </si>
  <si>
    <t>06.003.0010-0</t>
  </si>
  <si>
    <t>06.003.0010-A</t>
  </si>
  <si>
    <t>06.003.0011-0</t>
  </si>
  <si>
    <t>06.003.0011-A</t>
  </si>
  <si>
    <t>06.003.0012-0</t>
  </si>
  <si>
    <t>06.003.0012-A</t>
  </si>
  <si>
    <t>06.003.0013-0</t>
  </si>
  <si>
    <t>06.003.0013-A</t>
  </si>
  <si>
    <t>06.003.0015-0</t>
  </si>
  <si>
    <t>06.003.0015-A</t>
  </si>
  <si>
    <t>06.003.0017-0</t>
  </si>
  <si>
    <t>06.003.0017-A</t>
  </si>
  <si>
    <t>06.003.0050-0</t>
  </si>
  <si>
    <t>06.003.0050-A</t>
  </si>
  <si>
    <t>06.003.0053-0</t>
  </si>
  <si>
    <t>06.003.0053-A</t>
  </si>
  <si>
    <t>06.003.0055-0</t>
  </si>
  <si>
    <t>06.003.0055-A</t>
  </si>
  <si>
    <t>06.003.0057-0</t>
  </si>
  <si>
    <t>06.003.0057-A</t>
  </si>
  <si>
    <t>06.003.0058-0</t>
  </si>
  <si>
    <t>06.003.0058-A</t>
  </si>
  <si>
    <t>06.003.0060-0</t>
  </si>
  <si>
    <t>06.003.0060-A</t>
  </si>
  <si>
    <t>06.003.0062-0</t>
  </si>
  <si>
    <t>06.003.0062-A</t>
  </si>
  <si>
    <t>06.003.0064-0</t>
  </si>
  <si>
    <t>06.003.0064-A</t>
  </si>
  <si>
    <t>06.003.0066-0</t>
  </si>
  <si>
    <t>06.003.0066-A</t>
  </si>
  <si>
    <t>06.003.0068-0</t>
  </si>
  <si>
    <t>06.003.0068-A</t>
  </si>
  <si>
    <t>06.004.0060-0</t>
  </si>
  <si>
    <t>06.004.0060-A</t>
  </si>
  <si>
    <t>06.004.0062-0</t>
  </si>
  <si>
    <t>06.004.0062-A</t>
  </si>
  <si>
    <t>06.004.0064-0</t>
  </si>
  <si>
    <t>06.004.0064-A</t>
  </si>
  <si>
    <t>06.004.0066-0</t>
  </si>
  <si>
    <t>06.004.0066-A</t>
  </si>
  <si>
    <t>06.004.0068-0</t>
  </si>
  <si>
    <t>06.004.0068-A</t>
  </si>
  <si>
    <t>06.004.0070-0</t>
  </si>
  <si>
    <t>06.004.0070-A</t>
  </si>
  <si>
    <t>06.004.0072-0</t>
  </si>
  <si>
    <t>06.004.0072-A</t>
  </si>
  <si>
    <t>06.004.0074-0</t>
  </si>
  <si>
    <t>06.004.0074-A</t>
  </si>
  <si>
    <t>06.004.0076-0</t>
  </si>
  <si>
    <t>06.004.0076-A</t>
  </si>
  <si>
    <t>06.004.0078-0</t>
  </si>
  <si>
    <t>06.004.0078-A</t>
  </si>
  <si>
    <t>06.004.0080-0</t>
  </si>
  <si>
    <t>06.004.0080-A</t>
  </si>
  <si>
    <t>06.004.0084-0</t>
  </si>
  <si>
    <t>06.004.0084-A</t>
  </si>
  <si>
    <t>06.004.0090-0</t>
  </si>
  <si>
    <t>06.004.0090-A</t>
  </si>
  <si>
    <t>06.004.0092-0</t>
  </si>
  <si>
    <t>06.004.0092-A</t>
  </si>
  <si>
    <t>06.004.0094-0</t>
  </si>
  <si>
    <t>06.004.0094-A</t>
  </si>
  <si>
    <t>06.004.0096-0</t>
  </si>
  <si>
    <t>06.004.0096-A</t>
  </si>
  <si>
    <t>06.004.0098-0</t>
  </si>
  <si>
    <t>06.004.0098-A</t>
  </si>
  <si>
    <t>06.004.0100-0</t>
  </si>
  <si>
    <t>06.004.0100-A</t>
  </si>
  <si>
    <t>06.004.0102-0</t>
  </si>
  <si>
    <t>06.004.0102-A</t>
  </si>
  <si>
    <t>06.004.0104-0</t>
  </si>
  <si>
    <t>06.004.0104-A</t>
  </si>
  <si>
    <t>06.004.0108-0</t>
  </si>
  <si>
    <t>06.004.0108-A</t>
  </si>
  <si>
    <t>06.004.0110-0</t>
  </si>
  <si>
    <t>06.004.0110-A</t>
  </si>
  <si>
    <t>06.004.0114-0</t>
  </si>
  <si>
    <t>06.004.0114-A</t>
  </si>
  <si>
    <t>06.004.0120-0</t>
  </si>
  <si>
    <t>06.004.0120-A</t>
  </si>
  <si>
    <t>06.004.0122-0</t>
  </si>
  <si>
    <t>06.004.0122-A</t>
  </si>
  <si>
    <t>06.004.0124-0</t>
  </si>
  <si>
    <t>06.004.0124-A</t>
  </si>
  <si>
    <t>06.004.0126-0</t>
  </si>
  <si>
    <t>06.004.0126-A</t>
  </si>
  <si>
    <t>06.004.0128-0</t>
  </si>
  <si>
    <t>06.004.0128-A</t>
  </si>
  <si>
    <t>06.004.0130-0</t>
  </si>
  <si>
    <t>06.004.0130-A</t>
  </si>
  <si>
    <t>06.004.0134-0</t>
  </si>
  <si>
    <t>06.004.0134-A</t>
  </si>
  <si>
    <t>06.004.0138-0</t>
  </si>
  <si>
    <t>06.004.0138-A</t>
  </si>
  <si>
    <t>06.004.0140-0</t>
  </si>
  <si>
    <t>06.004.0140-A</t>
  </si>
  <si>
    <t>06.004.0150-0</t>
  </si>
  <si>
    <t>06.004.0150-A</t>
  </si>
  <si>
    <t>06.004.0152-0</t>
  </si>
  <si>
    <t>06.004.0152-A</t>
  </si>
  <si>
    <t>06.004.0154-0</t>
  </si>
  <si>
    <t>06.004.0154-A</t>
  </si>
  <si>
    <t>06.004.0156-0</t>
  </si>
  <si>
    <t>06.004.0156-A</t>
  </si>
  <si>
    <t>06.004.0158-0</t>
  </si>
  <si>
    <t>06.004.0158-A</t>
  </si>
  <si>
    <t>06.004.0160-0</t>
  </si>
  <si>
    <t>06.004.0160-A</t>
  </si>
  <si>
    <t>06.004.0162-0</t>
  </si>
  <si>
    <t>06.004.0162-A</t>
  </si>
  <si>
    <t>06.004.0164-0</t>
  </si>
  <si>
    <t>06.004.0164-A</t>
  </si>
  <si>
    <t>06.004.0166-0</t>
  </si>
  <si>
    <t>06.004.0166-A</t>
  </si>
  <si>
    <t>06.004.0168-0</t>
  </si>
  <si>
    <t>06.004.0168-A</t>
  </si>
  <si>
    <t>06.004.0170-0</t>
  </si>
  <si>
    <t>06.004.0170-A</t>
  </si>
  <si>
    <t>06.004.0253-1</t>
  </si>
  <si>
    <t>06.004.0253-B</t>
  </si>
  <si>
    <t>06.004.0254-1</t>
  </si>
  <si>
    <t>06.004.0254-B</t>
  </si>
  <si>
    <t>06.004.0400-0</t>
  </si>
  <si>
    <t>06.004.0400-A</t>
  </si>
  <si>
    <t>06.004.0405-0</t>
  </si>
  <si>
    <t>06.004.0405-A</t>
  </si>
  <si>
    <t>06.004.0410-0</t>
  </si>
  <si>
    <t>06.004.0410-A</t>
  </si>
  <si>
    <t>06.004.0415-0</t>
  </si>
  <si>
    <t>06.004.0415-A</t>
  </si>
  <si>
    <t>06.004.0420-0</t>
  </si>
  <si>
    <t>06.004.0420-A</t>
  </si>
  <si>
    <t>06.004.0425-0</t>
  </si>
  <si>
    <t>06.004.0425-A</t>
  </si>
  <si>
    <t>06.004.0430-0</t>
  </si>
  <si>
    <t>06.004.0430-A</t>
  </si>
  <si>
    <t>06.004.0435-0</t>
  </si>
  <si>
    <t>06.004.0435-A</t>
  </si>
  <si>
    <t>06.004.0440-0</t>
  </si>
  <si>
    <t>06.004.0440-A</t>
  </si>
  <si>
    <t>06.004.0445-0</t>
  </si>
  <si>
    <t>06.004.0445-A</t>
  </si>
  <si>
    <t>06.004.0450-0</t>
  </si>
  <si>
    <t>06.004.0450-A</t>
  </si>
  <si>
    <t>06.004.0455-0</t>
  </si>
  <si>
    <t>06.004.0455-A</t>
  </si>
  <si>
    <t>06.004.0500-0</t>
  </si>
  <si>
    <t>06.004.0500-A</t>
  </si>
  <si>
    <t>06.004.0505-0</t>
  </si>
  <si>
    <t>06.004.0505-A</t>
  </si>
  <si>
    <t>06.004.0510-0</t>
  </si>
  <si>
    <t>06.004.0510-A</t>
  </si>
  <si>
    <t>06.004.0515-A</t>
  </si>
  <si>
    <t>06.004.0520-0</t>
  </si>
  <si>
    <t>06.004.0520-A</t>
  </si>
  <si>
    <t>06.004.0525-0</t>
  </si>
  <si>
    <t>06.004.0525-A</t>
  </si>
  <si>
    <t>06.004.0530-0</t>
  </si>
  <si>
    <t>06.004.0530-A</t>
  </si>
  <si>
    <t>06.004.0535-0</t>
  </si>
  <si>
    <t>06.004.0535-A</t>
  </si>
  <si>
    <t>06.005.0030-0</t>
  </si>
  <si>
    <t>06.005.0030-A</t>
  </si>
  <si>
    <t>06.005.0035-0</t>
  </si>
  <si>
    <t>06.005.0035-A</t>
  </si>
  <si>
    <t>06.005.0040-0</t>
  </si>
  <si>
    <t>06.005.0040-A</t>
  </si>
  <si>
    <t>06.005.0045-0</t>
  </si>
  <si>
    <t>06.005.0045-A</t>
  </si>
  <si>
    <t>06.005.0050-0</t>
  </si>
  <si>
    <t>06.005.0050-A</t>
  </si>
  <si>
    <t>06.006.0010-0</t>
  </si>
  <si>
    <t>06.006.0010-A</t>
  </si>
  <si>
    <t>06.006.0011-0</t>
  </si>
  <si>
    <t>06.006.0011-A</t>
  </si>
  <si>
    <t>06.006.0015-0</t>
  </si>
  <si>
    <t>06.006.0015-A</t>
  </si>
  <si>
    <t>06.006.0016-0</t>
  </si>
  <si>
    <t>06.006.0016-A</t>
  </si>
  <si>
    <t>06.006.0020-0</t>
  </si>
  <si>
    <t>06.006.0020-A</t>
  </si>
  <si>
    <t>06.006.0030-0</t>
  </si>
  <si>
    <t>06.006.0030-A</t>
  </si>
  <si>
    <t>06.006.0031-0</t>
  </si>
  <si>
    <t>06.006.0031-A</t>
  </si>
  <si>
    <t>06.006.0035-0</t>
  </si>
  <si>
    <t>06.006.0035-A</t>
  </si>
  <si>
    <t>06.006.0036-0</t>
  </si>
  <si>
    <t>06.006.0036-A</t>
  </si>
  <si>
    <t>06.006.0040-0</t>
  </si>
  <si>
    <t>06.006.0040-A</t>
  </si>
  <si>
    <t>06.006.0041-0</t>
  </si>
  <si>
    <t>06.006.0041-A</t>
  </si>
  <si>
    <t>06.006.0050-0</t>
  </si>
  <si>
    <t>06.006.0050-A</t>
  </si>
  <si>
    <t>06.006.0051-0</t>
  </si>
  <si>
    <t>06.006.0051-A</t>
  </si>
  <si>
    <t>06.006.0060-0</t>
  </si>
  <si>
    <t>06.006.0060-A</t>
  </si>
  <si>
    <t>06.006.0061-0</t>
  </si>
  <si>
    <t>06.006.0061-A</t>
  </si>
  <si>
    <t>06.006.0090-0</t>
  </si>
  <si>
    <t>06.006.0090-A</t>
  </si>
  <si>
    <t>06.006.0091-0</t>
  </si>
  <si>
    <t>06.006.0091-A</t>
  </si>
  <si>
    <t>06.007.0010-0</t>
  </si>
  <si>
    <t>06.007.0010-A</t>
  </si>
  <si>
    <t>06.007.0011-0</t>
  </si>
  <si>
    <t>06.007.0011-A</t>
  </si>
  <si>
    <t>06.007.0012-0</t>
  </si>
  <si>
    <t>06.007.0012-A</t>
  </si>
  <si>
    <t>06.007.0013-0</t>
  </si>
  <si>
    <t>06.007.0013-A</t>
  </si>
  <si>
    <t>06.007.0015-0</t>
  </si>
  <si>
    <t>06.007.0015-A</t>
  </si>
  <si>
    <t>06.007.0016-0</t>
  </si>
  <si>
    <t>06.007.0016-A</t>
  </si>
  <si>
    <t>06.007.0017-0</t>
  </si>
  <si>
    <t>06.007.0017-A</t>
  </si>
  <si>
    <t>06.007.0060-0</t>
  </si>
  <si>
    <t>06.007.0060-A</t>
  </si>
  <si>
    <t>06.007.0061-0</t>
  </si>
  <si>
    <t>06.007.0061-A</t>
  </si>
  <si>
    <t>06.007.0062-0</t>
  </si>
  <si>
    <t>06.007.0062-A</t>
  </si>
  <si>
    <t>06.007.0063-0</t>
  </si>
  <si>
    <t>06.007.0063-A</t>
  </si>
  <si>
    <t>06.007.0064-0</t>
  </si>
  <si>
    <t>06.007.0064-A</t>
  </si>
  <si>
    <t>06.007.0065-0</t>
  </si>
  <si>
    <t>06.007.0065-A</t>
  </si>
  <si>
    <t>06.007.0080-0</t>
  </si>
  <si>
    <t>06.007.0080-A</t>
  </si>
  <si>
    <t>06.007.0081-0</t>
  </si>
  <si>
    <t>06.007.0081-A</t>
  </si>
  <si>
    <t>06.007.0082-0</t>
  </si>
  <si>
    <t>06.007.0082-A</t>
  </si>
  <si>
    <t>06.007.0083-0</t>
  </si>
  <si>
    <t>06.007.0083-A</t>
  </si>
  <si>
    <t>06.007.0084-0</t>
  </si>
  <si>
    <t>06.007.0084-A</t>
  </si>
  <si>
    <t>06.007.0085-0</t>
  </si>
  <si>
    <t>06.007.0085-A</t>
  </si>
  <si>
    <t>06.007.0100-0</t>
  </si>
  <si>
    <t>06.007.0100-A</t>
  </si>
  <si>
    <t>06.007.0101-0</t>
  </si>
  <si>
    <t>06.007.0101-A</t>
  </si>
  <si>
    <t>06.007.0102-0</t>
  </si>
  <si>
    <t>06.007.0102-A</t>
  </si>
  <si>
    <t>06.007.0120-0</t>
  </si>
  <si>
    <t>06.007.0120-A</t>
  </si>
  <si>
    <t>06.007.0121-0</t>
  </si>
  <si>
    <t>06.007.0121-A</t>
  </si>
  <si>
    <t>06.007.0122-0</t>
  </si>
  <si>
    <t>06.007.0122-A</t>
  </si>
  <si>
    <t>06.007.0123-0</t>
  </si>
  <si>
    <t>06.007.0123-A</t>
  </si>
  <si>
    <t>06.007.0124-0</t>
  </si>
  <si>
    <t>06.007.0124-A</t>
  </si>
  <si>
    <t>06.007.0125-0</t>
  </si>
  <si>
    <t>06.007.0125-A</t>
  </si>
  <si>
    <t>06.008.0050-0</t>
  </si>
  <si>
    <t>06.008.0050-A</t>
  </si>
  <si>
    <t>06.008.0053-0</t>
  </si>
  <si>
    <t>06.008.0053-A</t>
  </si>
  <si>
    <t>06.008.0055-0</t>
  </si>
  <si>
    <t>06.008.0055-A</t>
  </si>
  <si>
    <t>06.008.0056-0</t>
  </si>
  <si>
    <t>06.008.0056-A</t>
  </si>
  <si>
    <t>06.008.0058-0</t>
  </si>
  <si>
    <t>06.008.0058-A</t>
  </si>
  <si>
    <t>06.008.0060-0</t>
  </si>
  <si>
    <t>06.008.0060-A</t>
  </si>
  <si>
    <t>06.008.0062-0</t>
  </si>
  <si>
    <t>06.008.0062-A</t>
  </si>
  <si>
    <t>06.008.0065-0</t>
  </si>
  <si>
    <t>06.008.0065-A</t>
  </si>
  <si>
    <t>06.008.0068-0</t>
  </si>
  <si>
    <t>06.008.0068-A</t>
  </si>
  <si>
    <t>06.008.0070-0</t>
  </si>
  <si>
    <t>06.008.0070-A</t>
  </si>
  <si>
    <t>06.008.0072-0</t>
  </si>
  <si>
    <t>06.008.0072-A</t>
  </si>
  <si>
    <t>06.008.0100-0</t>
  </si>
  <si>
    <t>06.008.0100-A</t>
  </si>
  <si>
    <t>06.008.0105-0</t>
  </si>
  <si>
    <t>06.008.0105-A</t>
  </si>
  <si>
    <t>06.009.0030-0</t>
  </si>
  <si>
    <t>06.009.0030-A</t>
  </si>
  <si>
    <t>06.009.0033-0</t>
  </si>
  <si>
    <t>06.009.0033-A</t>
  </si>
  <si>
    <t>06.009.0035-0</t>
  </si>
  <si>
    <t>06.009.0035-A</t>
  </si>
  <si>
    <t>06.009.0051-0</t>
  </si>
  <si>
    <t>06.009.0051-A</t>
  </si>
  <si>
    <t>06.009.0052-0</t>
  </si>
  <si>
    <t>06.009.0052-A</t>
  </si>
  <si>
    <t>06.009.0053-0</t>
  </si>
  <si>
    <t>06.009.0053-A</t>
  </si>
  <si>
    <t>06.009.0054-0</t>
  </si>
  <si>
    <t>06.009.0054-A</t>
  </si>
  <si>
    <t>06.009.0055-0</t>
  </si>
  <si>
    <t>06.009.0055-A</t>
  </si>
  <si>
    <t>06.009.0056-0</t>
  </si>
  <si>
    <t>06.009.0056-A</t>
  </si>
  <si>
    <t>06.009.0057-0</t>
  </si>
  <si>
    <t>06.009.0057-A</t>
  </si>
  <si>
    <t>06.009.0058-0</t>
  </si>
  <si>
    <t>06.009.0058-A</t>
  </si>
  <si>
    <t>06.009.0059-0</t>
  </si>
  <si>
    <t>06.009.0059-A</t>
  </si>
  <si>
    <t>06.009.0060-0</t>
  </si>
  <si>
    <t>06.009.0060-A</t>
  </si>
  <si>
    <t>06.009.0061-0</t>
  </si>
  <si>
    <t>06.009.0061-A</t>
  </si>
  <si>
    <t>06.009.0062-0</t>
  </si>
  <si>
    <t>06.009.0062-A</t>
  </si>
  <si>
    <t>06.009.0063-0</t>
  </si>
  <si>
    <t>06.009.0063-A</t>
  </si>
  <si>
    <t>06.009.0064-0</t>
  </si>
  <si>
    <t>06.009.0064-A</t>
  </si>
  <si>
    <t>06.009.0081-0</t>
  </si>
  <si>
    <t>06.009.0081-A</t>
  </si>
  <si>
    <t>06.009.0082-0</t>
  </si>
  <si>
    <t>06.009.0082-A</t>
  </si>
  <si>
    <t>06.009.0083-0</t>
  </si>
  <si>
    <t>06.009.0083-A</t>
  </si>
  <si>
    <t>06.009.0084-0</t>
  </si>
  <si>
    <t>06.009.0084-A</t>
  </si>
  <si>
    <t>06.009.0085-0</t>
  </si>
  <si>
    <t>06.009.0085-A</t>
  </si>
  <si>
    <t>06.009.0086-0</t>
  </si>
  <si>
    <t>06.009.0086-A</t>
  </si>
  <si>
    <t>06.009.0087-0</t>
  </si>
  <si>
    <t>06.009.0087-A</t>
  </si>
  <si>
    <t>06.009.0088-0</t>
  </si>
  <si>
    <t>06.009.0088-A</t>
  </si>
  <si>
    <t>06.009.0089-0</t>
  </si>
  <si>
    <t>06.009.0089-A</t>
  </si>
  <si>
    <t>06.009.0090-0</t>
  </si>
  <si>
    <t>06.009.0090-A</t>
  </si>
  <si>
    <t>06.009.0091-0</t>
  </si>
  <si>
    <t>06.009.0091-A</t>
  </si>
  <si>
    <t>06.009.0092-0</t>
  </si>
  <si>
    <t>06.009.0092-A</t>
  </si>
  <si>
    <t>06.010.0010-0</t>
  </si>
  <si>
    <t>06.010.0010-A</t>
  </si>
  <si>
    <t>06.010.0011-0</t>
  </si>
  <si>
    <t>06.010.0011-A</t>
  </si>
  <si>
    <t>06.010.0015-0</t>
  </si>
  <si>
    <t>06.010.0015-A</t>
  </si>
  <si>
    <t>06.010.0016-0</t>
  </si>
  <si>
    <t>06.010.0016-A</t>
  </si>
  <si>
    <t>06.010.0020-0</t>
  </si>
  <si>
    <t>06.010.0020-A</t>
  </si>
  <si>
    <t>06.010.0021-0</t>
  </si>
  <si>
    <t>06.010.0021-A</t>
  </si>
  <si>
    <t>06.010.0030-0</t>
  </si>
  <si>
    <t>06.010.0030-A</t>
  </si>
  <si>
    <t>06.010.0031-0</t>
  </si>
  <si>
    <t>06.010.0031-A</t>
  </si>
  <si>
    <t>06.010.0040-0</t>
  </si>
  <si>
    <t>06.010.0040-A</t>
  </si>
  <si>
    <t>06.010.0041-0</t>
  </si>
  <si>
    <t>06.010.0041-A</t>
  </si>
  <si>
    <t>06.011.0101-0</t>
  </si>
  <si>
    <t>06.011.0101-A</t>
  </si>
  <si>
    <t>06.011.0102-0</t>
  </si>
  <si>
    <t>06.011.0102-A</t>
  </si>
  <si>
    <t>06.011.0103-0</t>
  </si>
  <si>
    <t>06.011.0103-A</t>
  </si>
  <si>
    <t>06.011.0104-0</t>
  </si>
  <si>
    <t>06.011.0104-A</t>
  </si>
  <si>
    <t>06.011.0105-0</t>
  </si>
  <si>
    <t>06.011.0105-A</t>
  </si>
  <si>
    <t>06.011.0106-0</t>
  </si>
  <si>
    <t>06.011.0106-A</t>
  </si>
  <si>
    <t>06.011.0107-0</t>
  </si>
  <si>
    <t>06.011.0107-A</t>
  </si>
  <si>
    <t>06.011.0108-0</t>
  </si>
  <si>
    <t>06.011.0108-A</t>
  </si>
  <si>
    <t>06.011.0109-0</t>
  </si>
  <si>
    <t>06.011.0109-A</t>
  </si>
  <si>
    <t>06.011.0110-0</t>
  </si>
  <si>
    <t>06.011.0110-A</t>
  </si>
  <si>
    <t>06.011.0111-0</t>
  </si>
  <si>
    <t>06.011.0111-A</t>
  </si>
  <si>
    <t>06.011.0112-0</t>
  </si>
  <si>
    <t>06.011.0112-A</t>
  </si>
  <si>
    <t>06.011.0113-0</t>
  </si>
  <si>
    <t>06.011.0113-A</t>
  </si>
  <si>
    <t>06.011.0115-0</t>
  </si>
  <si>
    <t>06.011.0115-A</t>
  </si>
  <si>
    <t>06.011.0116-0</t>
  </si>
  <si>
    <t>06.011.0116-A</t>
  </si>
  <si>
    <t>06.011.0117-0</t>
  </si>
  <si>
    <t>06.011.0117-A</t>
  </si>
  <si>
    <t>06.011.0119-0</t>
  </si>
  <si>
    <t>06.011.0119-A</t>
  </si>
  <si>
    <t>06.011.0131-0</t>
  </si>
  <si>
    <t>06.011.0131-A</t>
  </si>
  <si>
    <t>06.011.0132-0</t>
  </si>
  <si>
    <t>06.011.0132-A</t>
  </si>
  <si>
    <t>06.011.0133-0</t>
  </si>
  <si>
    <t>06.011.0133-A</t>
  </si>
  <si>
    <t>06.011.0134-0</t>
  </si>
  <si>
    <t>06.011.0134-A</t>
  </si>
  <si>
    <t>06.011.0135-0</t>
  </si>
  <si>
    <t>06.011.0135-A</t>
  </si>
  <si>
    <t>06.011.0136-0</t>
  </si>
  <si>
    <t>06.011.0136-A</t>
  </si>
  <si>
    <t>06.011.0137-0</t>
  </si>
  <si>
    <t>06.011.0137-A</t>
  </si>
  <si>
    <t>06.011.0139-0</t>
  </si>
  <si>
    <t>06.011.0139-A</t>
  </si>
  <si>
    <t>06.011.0140-0</t>
  </si>
  <si>
    <t>06.011.0140-A</t>
  </si>
  <si>
    <t>06.011.0141-0</t>
  </si>
  <si>
    <t>06.011.0141-A</t>
  </si>
  <si>
    <t>06.011.0142-0</t>
  </si>
  <si>
    <t>06.011.0142-A</t>
  </si>
  <si>
    <t>06.011.0143-0</t>
  </si>
  <si>
    <t>06.011.0143-A</t>
  </si>
  <si>
    <t>06.011.0145-0</t>
  </si>
  <si>
    <t>06.011.0145-A</t>
  </si>
  <si>
    <t>06.011.0146-0</t>
  </si>
  <si>
    <t>06.011.0146-A</t>
  </si>
  <si>
    <t>06.011.0147-0</t>
  </si>
  <si>
    <t>06.011.0147-A</t>
  </si>
  <si>
    <t>06.011.0149-0</t>
  </si>
  <si>
    <t>06.011.0149-A</t>
  </si>
  <si>
    <t>06.011.0191-0</t>
  </si>
  <si>
    <t>06.011.0191-A</t>
  </si>
  <si>
    <t>06.011.0192-0</t>
  </si>
  <si>
    <t>06.011.0192-A</t>
  </si>
  <si>
    <t>06.011.0193-0</t>
  </si>
  <si>
    <t>06.011.0193-A</t>
  </si>
  <si>
    <t>06.011.0194-0</t>
  </si>
  <si>
    <t>06.011.0194-A</t>
  </si>
  <si>
    <t>06.011.0195-0</t>
  </si>
  <si>
    <t>06.011.0195-A</t>
  </si>
  <si>
    <t>06.011.0196-0</t>
  </si>
  <si>
    <t>06.011.0196-A</t>
  </si>
  <si>
    <t>06.011.0197-0</t>
  </si>
  <si>
    <t>06.011.0197-A</t>
  </si>
  <si>
    <t>06.011.0198-0</t>
  </si>
  <si>
    <t>06.011.0198-A</t>
  </si>
  <si>
    <t>06.011.0199-0</t>
  </si>
  <si>
    <t>06.011.0199-A</t>
  </si>
  <si>
    <t>06.011.0200-0</t>
  </si>
  <si>
    <t>06.011.0200-A</t>
  </si>
  <si>
    <t>06.011.0201-0</t>
  </si>
  <si>
    <t>06.011.0201-A</t>
  </si>
  <si>
    <t>06.011.0202-0</t>
  </si>
  <si>
    <t>06.011.0202-A</t>
  </si>
  <si>
    <t>06.011.0203-0</t>
  </si>
  <si>
    <t>06.011.0203-A</t>
  </si>
  <si>
    <t>06.011.0205-0</t>
  </si>
  <si>
    <t>06.011.0205-A</t>
  </si>
  <si>
    <t>06.011.0206-0</t>
  </si>
  <si>
    <t>06.011.0206-A</t>
  </si>
  <si>
    <t>06.011.0207-0</t>
  </si>
  <si>
    <t>06.011.0207-A</t>
  </si>
  <si>
    <t>06.011.0209-0</t>
  </si>
  <si>
    <t>06.011.0209-A</t>
  </si>
  <si>
    <t>06.011.0221-0</t>
  </si>
  <si>
    <t>06.011.0221-A</t>
  </si>
  <si>
    <t>06.011.0222-0</t>
  </si>
  <si>
    <t>06.011.0222-A</t>
  </si>
  <si>
    <t>06.011.0223-0</t>
  </si>
  <si>
    <t>06.011.0223-A</t>
  </si>
  <si>
    <t>06.011.0224-0</t>
  </si>
  <si>
    <t>06.011.0224-A</t>
  </si>
  <si>
    <t>06.011.0225-0</t>
  </si>
  <si>
    <t>06.011.0225-A</t>
  </si>
  <si>
    <t>06.011.0226-0</t>
  </si>
  <si>
    <t>06.011.0226-A</t>
  </si>
  <si>
    <t>06.011.0227-0</t>
  </si>
  <si>
    <t>06.011.0227-A</t>
  </si>
  <si>
    <t>06.011.0228-0</t>
  </si>
  <si>
    <t>06.011.0228-A</t>
  </si>
  <si>
    <t>06.011.0229-0</t>
  </si>
  <si>
    <t>06.011.0229-A</t>
  </si>
  <si>
    <t>06.011.0230-0</t>
  </si>
  <si>
    <t>06.011.0230-A</t>
  </si>
  <si>
    <t>06.011.0231-0</t>
  </si>
  <si>
    <t>06.011.0231-A</t>
  </si>
  <si>
    <t>06.011.0232-0</t>
  </si>
  <si>
    <t>06.011.0232-A</t>
  </si>
  <si>
    <t>06.011.0233-0</t>
  </si>
  <si>
    <t>06.011.0233-A</t>
  </si>
  <si>
    <t>06.011.0235-0</t>
  </si>
  <si>
    <t>06.011.0235-A</t>
  </si>
  <si>
    <t>06.011.0236-0</t>
  </si>
  <si>
    <t>06.011.0236-A</t>
  </si>
  <si>
    <t>06.011.0237-0</t>
  </si>
  <si>
    <t>06.011.0237-A</t>
  </si>
  <si>
    <t>06.011.0239-0</t>
  </si>
  <si>
    <t>06.011.0239-A</t>
  </si>
  <si>
    <t>06.011.0251-0</t>
  </si>
  <si>
    <t>06.011.0251-A</t>
  </si>
  <si>
    <t>06.011.0252-0</t>
  </si>
  <si>
    <t>06.011.0252-A</t>
  </si>
  <si>
    <t>06.011.0253-0</t>
  </si>
  <si>
    <t>06.011.0253-A</t>
  </si>
  <si>
    <t>06.011.0254-0</t>
  </si>
  <si>
    <t>06.011.0254-A</t>
  </si>
  <si>
    <t>06.011.0255-0</t>
  </si>
  <si>
    <t>06.011.0255-A</t>
  </si>
  <si>
    <t>06.011.0256-0</t>
  </si>
  <si>
    <t>06.011.0256-A</t>
  </si>
  <si>
    <t>06.011.0257-0</t>
  </si>
  <si>
    <t>06.011.0257-A</t>
  </si>
  <si>
    <t>06.011.0258-0</t>
  </si>
  <si>
    <t>06.011.0258-A</t>
  </si>
  <si>
    <t>06.011.0259-0</t>
  </si>
  <si>
    <t>06.011.0259-A</t>
  </si>
  <si>
    <t>06.011.0260-0</t>
  </si>
  <si>
    <t>06.011.0260-A</t>
  </si>
  <si>
    <t>06.011.0261-0</t>
  </si>
  <si>
    <t>06.011.0261-A</t>
  </si>
  <si>
    <t>06.011.0262-0</t>
  </si>
  <si>
    <t>06.011.0262-A</t>
  </si>
  <si>
    <t>06.011.0263-0</t>
  </si>
  <si>
    <t>06.011.0263-A</t>
  </si>
  <si>
    <t>06.011.0265-0</t>
  </si>
  <si>
    <t>06.011.0265-A</t>
  </si>
  <si>
    <t>06.011.0266-0</t>
  </si>
  <si>
    <t>06.011.0266-A</t>
  </si>
  <si>
    <t>06.011.0267-0</t>
  </si>
  <si>
    <t>06.011.0267-A</t>
  </si>
  <si>
    <t>06.011.0269-0</t>
  </si>
  <si>
    <t>06.011.0269-A</t>
  </si>
  <si>
    <t>06.011.0311-0</t>
  </si>
  <si>
    <t>06.011.0311-A</t>
  </si>
  <si>
    <t>06.011.0312-0</t>
  </si>
  <si>
    <t>06.011.0312-A</t>
  </si>
  <si>
    <t>06.011.0313-0</t>
  </si>
  <si>
    <t>06.011.0313-A</t>
  </si>
  <si>
    <t>06.011.0314-0</t>
  </si>
  <si>
    <t>06.011.0314-A</t>
  </si>
  <si>
    <t>06.011.0315-0</t>
  </si>
  <si>
    <t>06.011.0315-A</t>
  </si>
  <si>
    <t>06.011.0316-0</t>
  </si>
  <si>
    <t>06.011.0316-A</t>
  </si>
  <si>
    <t>06.011.0317-0</t>
  </si>
  <si>
    <t>06.011.0317-A</t>
  </si>
  <si>
    <t>06.011.0318-0</t>
  </si>
  <si>
    <t>06.011.0318-A</t>
  </si>
  <si>
    <t>06.011.0319-0</t>
  </si>
  <si>
    <t>06.011.0319-A</t>
  </si>
  <si>
    <t>06.011.0320-0</t>
  </si>
  <si>
    <t>06.011.0320-A</t>
  </si>
  <si>
    <t>06.011.0321-0</t>
  </si>
  <si>
    <t>06.011.0321-A</t>
  </si>
  <si>
    <t>06.011.0322-0</t>
  </si>
  <si>
    <t>06.011.0322-A</t>
  </si>
  <si>
    <t>06.011.0324-0</t>
  </si>
  <si>
    <t>06.011.0324-A</t>
  </si>
  <si>
    <t>06.011.0325-0</t>
  </si>
  <si>
    <t>06.011.0325-A</t>
  </si>
  <si>
    <t>06.011.0326-0</t>
  </si>
  <si>
    <t>06.011.0326-A</t>
  </si>
  <si>
    <t>06.011.0328-0</t>
  </si>
  <si>
    <t>06.011.0328-A</t>
  </si>
  <si>
    <t>06.011.0341-0</t>
  </si>
  <si>
    <t>06.011.0341-A</t>
  </si>
  <si>
    <t>06.011.0342-0</t>
  </si>
  <si>
    <t>06.011.0342-A</t>
  </si>
  <si>
    <t>06.011.0343-0</t>
  </si>
  <si>
    <t>06.011.0343-A</t>
  </si>
  <si>
    <t>06.011.0344-0</t>
  </si>
  <si>
    <t>06.011.0344-A</t>
  </si>
  <si>
    <t>06.011.0345-0</t>
  </si>
  <si>
    <t>06.011.0345-A</t>
  </si>
  <si>
    <t>06.011.0346-0</t>
  </si>
  <si>
    <t>06.011.0346-A</t>
  </si>
  <si>
    <t>06.011.0347-0</t>
  </si>
  <si>
    <t>06.011.0347-A</t>
  </si>
  <si>
    <t>06.011.0348-0</t>
  </si>
  <si>
    <t>06.011.0348-A</t>
  </si>
  <si>
    <t>06.011.0349-0</t>
  </si>
  <si>
    <t>06.011.0349-A</t>
  </si>
  <si>
    <t>06.011.0350-0</t>
  </si>
  <si>
    <t>06.011.0350-A</t>
  </si>
  <si>
    <t>06.011.0351-0</t>
  </si>
  <si>
    <t>06.011.0351-A</t>
  </si>
  <si>
    <t>06.011.0352-0</t>
  </si>
  <si>
    <t>06.011.0352-A</t>
  </si>
  <si>
    <t>06.011.0354-0</t>
  </si>
  <si>
    <t>06.011.0354-A</t>
  </si>
  <si>
    <t>06.011.0355-0</t>
  </si>
  <si>
    <t>06.011.0355-A</t>
  </si>
  <si>
    <t>06.011.0356-0</t>
  </si>
  <si>
    <t>06.011.0356-A</t>
  </si>
  <si>
    <t>06.011.0358-0</t>
  </si>
  <si>
    <t>06.011.0358-A</t>
  </si>
  <si>
    <t>06.011.0370-0</t>
  </si>
  <si>
    <t>06.011.0370-A</t>
  </si>
  <si>
    <t>06.011.0371-0</t>
  </si>
  <si>
    <t>06.011.0371-A</t>
  </si>
  <si>
    <t>06.011.0372-0</t>
  </si>
  <si>
    <t>06.011.0372-A</t>
  </si>
  <si>
    <t>06.011.0373-0</t>
  </si>
  <si>
    <t>06.011.0373-A</t>
  </si>
  <si>
    <t>06.011.0374-0</t>
  </si>
  <si>
    <t>06.011.0374-A</t>
  </si>
  <si>
    <t>06.011.0375-0</t>
  </si>
  <si>
    <t>06.011.0375-A</t>
  </si>
  <si>
    <t>06.011.0376-0</t>
  </si>
  <si>
    <t>06.011.0376-A</t>
  </si>
  <si>
    <t>06.011.0377-0</t>
  </si>
  <si>
    <t>06.011.0377-A</t>
  </si>
  <si>
    <t>06.011.0378-0</t>
  </si>
  <si>
    <t>06.011.0378-A</t>
  </si>
  <si>
    <t>06.011.0379-0</t>
  </si>
  <si>
    <t>06.011.0379-A</t>
  </si>
  <si>
    <t>06.011.0380-0</t>
  </si>
  <si>
    <t>06.011.0380-A</t>
  </si>
  <si>
    <t>06.011.0381-0</t>
  </si>
  <si>
    <t>06.011.0381-A</t>
  </si>
  <si>
    <t>06.011.0382-0</t>
  </si>
  <si>
    <t>06.011.0382-A</t>
  </si>
  <si>
    <t>06.011.0383-0</t>
  </si>
  <si>
    <t>06.011.0383-A</t>
  </si>
  <si>
    <t>06.011.0390-0</t>
  </si>
  <si>
    <t>06.011.0390-A</t>
  </si>
  <si>
    <t>06.011.0391-0</t>
  </si>
  <si>
    <t>06.011.0391-A</t>
  </si>
  <si>
    <t>06.011.0392-0</t>
  </si>
  <si>
    <t>06.011.0392-A</t>
  </si>
  <si>
    <t>06.011.0393-0</t>
  </si>
  <si>
    <t>06.011.0393-A</t>
  </si>
  <si>
    <t>06.011.0394-0</t>
  </si>
  <si>
    <t>06.011.0394-A</t>
  </si>
  <si>
    <t>06.011.0395-0</t>
  </si>
  <si>
    <t>06.011.0395-A</t>
  </si>
  <si>
    <t>06.011.0396-0</t>
  </si>
  <si>
    <t>06.011.0396-A</t>
  </si>
  <si>
    <t>06.011.0397-0</t>
  </si>
  <si>
    <t>06.011.0397-A</t>
  </si>
  <si>
    <t>06.011.0398-0</t>
  </si>
  <si>
    <t>06.011.0398-A</t>
  </si>
  <si>
    <t>06.011.0399-0</t>
  </si>
  <si>
    <t>06.011.0399-A</t>
  </si>
  <si>
    <t>06.011.0400-0</t>
  </si>
  <si>
    <t>06.011.0400-A</t>
  </si>
  <si>
    <t>06.011.0401-0</t>
  </si>
  <si>
    <t>06.011.0401-A</t>
  </si>
  <si>
    <t>06.011.0402-0</t>
  </si>
  <si>
    <t>06.011.0402-A</t>
  </si>
  <si>
    <t>06.011.0403-0</t>
  </si>
  <si>
    <t>06.011.0403-A</t>
  </si>
  <si>
    <t>06.011.0404-0</t>
  </si>
  <si>
    <t>06.011.0404-A</t>
  </si>
  <si>
    <t>06.011.0411-0</t>
  </si>
  <si>
    <t>06.011.0411-A</t>
  </si>
  <si>
    <t>06.011.0412-0</t>
  </si>
  <si>
    <t>06.011.0412-A</t>
  </si>
  <si>
    <t>06.011.0413-0</t>
  </si>
  <si>
    <t>06.011.0413-A</t>
  </si>
  <si>
    <t>06.011.0414-0</t>
  </si>
  <si>
    <t>06.011.0414-A</t>
  </si>
  <si>
    <t>06.011.0415-0</t>
  </si>
  <si>
    <t>06.011.0415-A</t>
  </si>
  <si>
    <t>06.011.0416-0</t>
  </si>
  <si>
    <t>06.011.0416-A</t>
  </si>
  <si>
    <t>06.011.0417-0</t>
  </si>
  <si>
    <t>06.011.0417-A</t>
  </si>
  <si>
    <t>06.011.0418-0</t>
  </si>
  <si>
    <t>06.011.0418-A</t>
  </si>
  <si>
    <t>06.011.0419-0</t>
  </si>
  <si>
    <t>06.011.0419-A</t>
  </si>
  <si>
    <t>06.011.0420-0</t>
  </si>
  <si>
    <t>06.011.0420-A</t>
  </si>
  <si>
    <t>06.011.0421-0</t>
  </si>
  <si>
    <t>06.011.0421-A</t>
  </si>
  <si>
    <t>06.011.0422-0</t>
  </si>
  <si>
    <t>06.011.0422-A</t>
  </si>
  <si>
    <t>06.011.0423-0</t>
  </si>
  <si>
    <t>06.011.0423-A</t>
  </si>
  <si>
    <t>06.011.0424-0</t>
  </si>
  <si>
    <t>06.011.0424-A</t>
  </si>
  <si>
    <t>06.011.0425-0</t>
  </si>
  <si>
    <t>06.011.0425-A</t>
  </si>
  <si>
    <t>06.011.0426-0</t>
  </si>
  <si>
    <t>06.011.0426-A</t>
  </si>
  <si>
    <t>06.011.0427-0</t>
  </si>
  <si>
    <t>06.011.0427-A</t>
  </si>
  <si>
    <t>06.011.0431-0</t>
  </si>
  <si>
    <t>06.011.0431-A</t>
  </si>
  <si>
    <t>06.011.0432-0</t>
  </si>
  <si>
    <t>06.011.0432-A</t>
  </si>
  <si>
    <t>06.011.0433-0</t>
  </si>
  <si>
    <t>06.011.0433-A</t>
  </si>
  <si>
    <t>06.011.0434-0</t>
  </si>
  <si>
    <t>06.011.0434-A</t>
  </si>
  <si>
    <t>06.011.0435-0</t>
  </si>
  <si>
    <t>06.011.0435-A</t>
  </si>
  <si>
    <t>06.011.0436-0</t>
  </si>
  <si>
    <t>06.011.0436-A</t>
  </si>
  <si>
    <t>06.011.0437-0</t>
  </si>
  <si>
    <t>06.011.0437-A</t>
  </si>
  <si>
    <t>06.011.0438-0</t>
  </si>
  <si>
    <t>06.011.0438-A</t>
  </si>
  <si>
    <t>06.011.0439-0</t>
  </si>
  <si>
    <t>06.011.0439-A</t>
  </si>
  <si>
    <t>06.011.0440-0</t>
  </si>
  <si>
    <t>06.011.0440-A</t>
  </si>
  <si>
    <t>06.011.0441-0</t>
  </si>
  <si>
    <t>06.011.0441-A</t>
  </si>
  <si>
    <t>06.011.0442-0</t>
  </si>
  <si>
    <t>06.011.0442-A</t>
  </si>
  <si>
    <t>06.011.0443-0</t>
  </si>
  <si>
    <t>06.011.0443-A</t>
  </si>
  <si>
    <t>06.011.0445-0</t>
  </si>
  <si>
    <t>06.011.0445-A</t>
  </si>
  <si>
    <t>06.011.0446-0</t>
  </si>
  <si>
    <t>06.011.0446-A</t>
  </si>
  <si>
    <t>06.011.0447-0</t>
  </si>
  <si>
    <t>06.011.0447-A</t>
  </si>
  <si>
    <t>06.011.0449-0</t>
  </si>
  <si>
    <t>06.011.0449-A</t>
  </si>
  <si>
    <t>06.012.0001-0</t>
  </si>
  <si>
    <t>06.012.0001-A</t>
  </si>
  <si>
    <t>06.012.0002-0</t>
  </si>
  <si>
    <t>06.012.0002-A</t>
  </si>
  <si>
    <t>06.012.0003-0</t>
  </si>
  <si>
    <t>06.012.0003-A</t>
  </si>
  <si>
    <t>06.012.0004-0</t>
  </si>
  <si>
    <t>06.012.0004-A</t>
  </si>
  <si>
    <t>06.012.0005-0</t>
  </si>
  <si>
    <t>06.012.0005-A</t>
  </si>
  <si>
    <t>06.012.0006-0</t>
  </si>
  <si>
    <t>06.012.0006-A</t>
  </si>
  <si>
    <t>06.012.0007-0</t>
  </si>
  <si>
    <t>06.012.0007-A</t>
  </si>
  <si>
    <t>06.012.0008-0</t>
  </si>
  <si>
    <t>06.012.0008-A</t>
  </si>
  <si>
    <t>06.012.0009-0</t>
  </si>
  <si>
    <t>06.012.0009-A</t>
  </si>
  <si>
    <t>06.012.0015-0</t>
  </si>
  <si>
    <t>06.012.0015-A</t>
  </si>
  <si>
    <t>06.012.0016-0</t>
  </si>
  <si>
    <t>06.012.0016-A</t>
  </si>
  <si>
    <t>06.012.0017-0</t>
  </si>
  <si>
    <t>06.012.0017-A</t>
  </si>
  <si>
    <t>06.012.0018-0</t>
  </si>
  <si>
    <t>06.012.0018-A</t>
  </si>
  <si>
    <t>06.012.0019-0</t>
  </si>
  <si>
    <t>06.012.0019-A</t>
  </si>
  <si>
    <t>06.012.0020-0</t>
  </si>
  <si>
    <t>06.012.0020-A</t>
  </si>
  <si>
    <t>06.012.0021-0</t>
  </si>
  <si>
    <t>06.012.0021-A</t>
  </si>
  <si>
    <t>06.012.0022-0</t>
  </si>
  <si>
    <t>06.012.0022-A</t>
  </si>
  <si>
    <t>06.012.0039-0</t>
  </si>
  <si>
    <t>06.012.0039-A</t>
  </si>
  <si>
    <t>06.012.0040-0</t>
  </si>
  <si>
    <t>06.012.0040-A</t>
  </si>
  <si>
    <t>06.012.0041-0</t>
  </si>
  <si>
    <t>06.012.0041-A</t>
  </si>
  <si>
    <t>06.012.0042-0</t>
  </si>
  <si>
    <t>06.012.0042-A</t>
  </si>
  <si>
    <t>06.012.0043-0</t>
  </si>
  <si>
    <t>06.012.0043-A</t>
  </si>
  <si>
    <t>06.012.0200-0</t>
  </si>
  <si>
    <t>06.012.0200-A</t>
  </si>
  <si>
    <t>06.012.0201-0</t>
  </si>
  <si>
    <t>06.012.0201-A</t>
  </si>
  <si>
    <t>06.012.0202-0</t>
  </si>
  <si>
    <t>06.012.0202-A</t>
  </si>
  <si>
    <t>06.012.0203-0</t>
  </si>
  <si>
    <t>06.012.0203-A</t>
  </si>
  <si>
    <t>06.012.0204-0</t>
  </si>
  <si>
    <t>06.012.0204-A</t>
  </si>
  <si>
    <t>06.012.0205-0</t>
  </si>
  <si>
    <t>06.012.0205-A</t>
  </si>
  <si>
    <t>06.012.0206-0</t>
  </si>
  <si>
    <t>06.012.0206-A</t>
  </si>
  <si>
    <t>06.012.0207-0</t>
  </si>
  <si>
    <t>06.012.0207-A</t>
  </si>
  <si>
    <t>06.012.0208-0</t>
  </si>
  <si>
    <t>06.012.0208-A</t>
  </si>
  <si>
    <t>06.012.0209-0</t>
  </si>
  <si>
    <t>06.012.0209-A</t>
  </si>
  <si>
    <t>06.012.0210-0</t>
  </si>
  <si>
    <t>06.012.0210-A</t>
  </si>
  <si>
    <t>06.012.0211-0</t>
  </si>
  <si>
    <t>06.012.0211-A</t>
  </si>
  <si>
    <t>06.012.0212-0</t>
  </si>
  <si>
    <t>06.012.0212-A</t>
  </si>
  <si>
    <t>06.012.0213-0</t>
  </si>
  <si>
    <t>06.012.0213-A</t>
  </si>
  <si>
    <t>06.012.0214-0</t>
  </si>
  <si>
    <t>06.012.0214-A</t>
  </si>
  <si>
    <t>06.012.0215-0</t>
  </si>
  <si>
    <t>06.012.0215-A</t>
  </si>
  <si>
    <t>06.012.0216-0</t>
  </si>
  <si>
    <t>06.012.0216-A</t>
  </si>
  <si>
    <t>06.012.0217-0</t>
  </si>
  <si>
    <t>06.012.0217-A</t>
  </si>
  <si>
    <t>06.012.0218-0</t>
  </si>
  <si>
    <t>06.012.0218-A</t>
  </si>
  <si>
    <t>06.012.0219-0</t>
  </si>
  <si>
    <t>06.012.0219-A</t>
  </si>
  <si>
    <t>06.012.0220-0</t>
  </si>
  <si>
    <t>06.012.0220-A</t>
  </si>
  <si>
    <t>06.012.0221-0</t>
  </si>
  <si>
    <t>06.012.0221-A</t>
  </si>
  <si>
    <t>06.012.0222-0</t>
  </si>
  <si>
    <t>06.012.0222-A</t>
  </si>
  <si>
    <t>06.012.0223-0</t>
  </si>
  <si>
    <t>06.012.0223-A</t>
  </si>
  <si>
    <t>06.012.0224-0</t>
  </si>
  <si>
    <t>06.012.0224-A</t>
  </si>
  <si>
    <t>06.012.0225-0</t>
  </si>
  <si>
    <t>06.012.0225-A</t>
  </si>
  <si>
    <t>06.012.0226-0</t>
  </si>
  <si>
    <t>06.012.0226-A</t>
  </si>
  <si>
    <t>06.012.0227-0</t>
  </si>
  <si>
    <t>06.012.0227-A</t>
  </si>
  <si>
    <t>06.012.0228-0</t>
  </si>
  <si>
    <t>06.012.0228-A</t>
  </si>
  <si>
    <t>06.012.0229-0</t>
  </si>
  <si>
    <t>06.012.0229-A</t>
  </si>
  <si>
    <t>06.012.0230-0</t>
  </si>
  <si>
    <t>06.012.0230-A</t>
  </si>
  <si>
    <t>06.012.0231-0</t>
  </si>
  <si>
    <t>06.012.0231-A</t>
  </si>
  <si>
    <t>06.012.0232-0</t>
  </si>
  <si>
    <t>06.012.0232-A</t>
  </si>
  <si>
    <t>06.012.0233-0</t>
  </si>
  <si>
    <t>06.012.0233-A</t>
  </si>
  <si>
    <t>06.012.0234-0</t>
  </si>
  <si>
    <t>06.012.0234-A</t>
  </si>
  <si>
    <t>06.012.0235-0</t>
  </si>
  <si>
    <t>06.012.0235-A</t>
  </si>
  <si>
    <t>06.012.0236-0</t>
  </si>
  <si>
    <t>06.012.0236-A</t>
  </si>
  <si>
    <t>06.012.0237-0</t>
  </si>
  <si>
    <t>06.012.0237-A</t>
  </si>
  <si>
    <t>06.012.0238-0</t>
  </si>
  <si>
    <t>06.012.0238-A</t>
  </si>
  <si>
    <t>06.012.0239-0</t>
  </si>
  <si>
    <t>06.012.0239-A</t>
  </si>
  <si>
    <t>06.012.0240-0</t>
  </si>
  <si>
    <t>06.012.0240-A</t>
  </si>
  <si>
    <t>06.012.0241-0</t>
  </si>
  <si>
    <t>06.012.0241-A</t>
  </si>
  <si>
    <t>06.012.0242-0</t>
  </si>
  <si>
    <t>06.012.0242-A</t>
  </si>
  <si>
    <t>06.012.0243-0</t>
  </si>
  <si>
    <t>06.012.0243-A</t>
  </si>
  <si>
    <t>06.012.0244-0</t>
  </si>
  <si>
    <t>06.012.0244-A</t>
  </si>
  <si>
    <t>06.012.0245-0</t>
  </si>
  <si>
    <t>06.012.0245-A</t>
  </si>
  <si>
    <t>06.012.0246-0</t>
  </si>
  <si>
    <t>06.012.0246-A</t>
  </si>
  <si>
    <t>06.012.0247-0</t>
  </si>
  <si>
    <t>06.012.0247-A</t>
  </si>
  <si>
    <t>06.012.0248-0</t>
  </si>
  <si>
    <t>06.012.0248-A</t>
  </si>
  <si>
    <t>06.012.0249-0</t>
  </si>
  <si>
    <t>06.012.0249-A</t>
  </si>
  <si>
    <t>06.012.0250-0</t>
  </si>
  <si>
    <t>06.012.0250-A</t>
  </si>
  <si>
    <t>06.012.0251-0</t>
  </si>
  <si>
    <t>06.012.0251-A</t>
  </si>
  <si>
    <t>06.012.0252-0</t>
  </si>
  <si>
    <t>06.012.0252-A</t>
  </si>
  <si>
    <t>06.012.0253-0</t>
  </si>
  <si>
    <t>06.012.0253-A</t>
  </si>
  <si>
    <t>06.012.0254-0</t>
  </si>
  <si>
    <t>06.012.0254-A</t>
  </si>
  <si>
    <t>06.012.0255-0</t>
  </si>
  <si>
    <t>06.012.0255-A</t>
  </si>
  <si>
    <t>06.012.0256-0</t>
  </si>
  <si>
    <t>06.012.0256-A</t>
  </si>
  <si>
    <t>06.012.0257-0</t>
  </si>
  <si>
    <t>06.012.0257-A</t>
  </si>
  <si>
    <t>06.012.0258-0</t>
  </si>
  <si>
    <t>06.012.0258-A</t>
  </si>
  <si>
    <t>06.012.0259-0</t>
  </si>
  <si>
    <t>06.012.0259-A</t>
  </si>
  <si>
    <t>06.012.0260-0</t>
  </si>
  <si>
    <t>06.012.0260-A</t>
  </si>
  <si>
    <t>06.012.0261-0</t>
  </si>
  <si>
    <t>06.012.0261-A</t>
  </si>
  <si>
    <t>06.012.0262-0</t>
  </si>
  <si>
    <t>06.012.0262-A</t>
  </si>
  <si>
    <t>06.012.0263-0</t>
  </si>
  <si>
    <t>06.012.0263-A</t>
  </si>
  <si>
    <t>06.012.0264-0</t>
  </si>
  <si>
    <t>06.012.0264-A</t>
  </si>
  <si>
    <t>06.012.0265-0</t>
  </si>
  <si>
    <t>06.012.0265-A</t>
  </si>
  <si>
    <t>06.012.0266-0</t>
  </si>
  <si>
    <t>06.012.0266-A</t>
  </si>
  <si>
    <t>06.012.0267-0</t>
  </si>
  <si>
    <t>06.012.0267-A</t>
  </si>
  <si>
    <t>06.012.0268-0</t>
  </si>
  <si>
    <t>06.012.0268-A</t>
  </si>
  <si>
    <t>06.012.0269-0</t>
  </si>
  <si>
    <t>06.012.0269-A</t>
  </si>
  <si>
    <t>06.012.0270-0</t>
  </si>
  <si>
    <t>06.012.0270-A</t>
  </si>
  <si>
    <t>06.012.0271-0</t>
  </si>
  <si>
    <t>06.012.0271-A</t>
  </si>
  <si>
    <t>06.012.0272-0</t>
  </si>
  <si>
    <t>06.012.0272-A</t>
  </si>
  <si>
    <t>06.012.0273-0</t>
  </si>
  <si>
    <t>06.012.0273-A</t>
  </si>
  <si>
    <t>06.012.0274-0</t>
  </si>
  <si>
    <t>06.012.0274-A</t>
  </si>
  <si>
    <t>06.012.0275-0</t>
  </si>
  <si>
    <t>06.012.0275-A</t>
  </si>
  <si>
    <t>06.012.0276-0</t>
  </si>
  <si>
    <t>06.012.0276-A</t>
  </si>
  <si>
    <t>06.012.0277-0</t>
  </si>
  <si>
    <t>06.012.0277-A</t>
  </si>
  <si>
    <t>06.012.0278-0</t>
  </si>
  <si>
    <t>06.012.0278-A</t>
  </si>
  <si>
    <t>06.012.0310-0</t>
  </si>
  <si>
    <t>06.012.0310-A</t>
  </si>
  <si>
    <t>06.012.0312-0</t>
  </si>
  <si>
    <t>06.012.0312-A</t>
  </si>
  <si>
    <t>06.012.0315-0</t>
  </si>
  <si>
    <t>06.012.0315-A</t>
  </si>
  <si>
    <t>06.012.0317-0</t>
  </si>
  <si>
    <t>06.012.0317-A</t>
  </si>
  <si>
    <t>06.012.0319-0</t>
  </si>
  <si>
    <t>06.012.0319-A</t>
  </si>
  <si>
    <t>06.012.0320-0</t>
  </si>
  <si>
    <t>06.012.0320-A</t>
  </si>
  <si>
    <t>06.012.0322-0</t>
  </si>
  <si>
    <t>06.012.0322-A</t>
  </si>
  <si>
    <t>06.012.0325-0</t>
  </si>
  <si>
    <t>06.012.0325-A</t>
  </si>
  <si>
    <t>06.012.0327-0</t>
  </si>
  <si>
    <t>06.012.0327-A</t>
  </si>
  <si>
    <t>06.012.0329-0</t>
  </si>
  <si>
    <t>06.012.0329-A</t>
  </si>
  <si>
    <t>06.012.0331-0</t>
  </si>
  <si>
    <t>06.012.0331-A</t>
  </si>
  <si>
    <t>06.012.0332-0</t>
  </si>
  <si>
    <t>06.012.0332-A</t>
  </si>
  <si>
    <t>06.012.0335-0</t>
  </si>
  <si>
    <t>06.012.0335-A</t>
  </si>
  <si>
    <t>06.012.0337-0</t>
  </si>
  <si>
    <t>06.012.0337-A</t>
  </si>
  <si>
    <t>06.012.0340-0</t>
  </si>
  <si>
    <t>06.012.0340-A</t>
  </si>
  <si>
    <t>06.012.0345-0</t>
  </si>
  <si>
    <t>06.012.0345-A</t>
  </si>
  <si>
    <t>06.012.0347-0</t>
  </si>
  <si>
    <t>06.012.0347-A</t>
  </si>
  <si>
    <t>06.012.0348-0</t>
  </si>
  <si>
    <t>06.012.0348-A</t>
  </si>
  <si>
    <t>06.012.0349-0</t>
  </si>
  <si>
    <t>06.012.0349-A</t>
  </si>
  <si>
    <t>06.012.0351-0</t>
  </si>
  <si>
    <t>06.012.0351-A</t>
  </si>
  <si>
    <t>06.012.0352-0</t>
  </si>
  <si>
    <t>06.012.0352-A</t>
  </si>
  <si>
    <t>06.012.0355-0</t>
  </si>
  <si>
    <t>06.012.0355-A</t>
  </si>
  <si>
    <t>06.012.0357-0</t>
  </si>
  <si>
    <t>06.012.0357-A</t>
  </si>
  <si>
    <t>06.012.0359-0</t>
  </si>
  <si>
    <t>06.012.0359-A</t>
  </si>
  <si>
    <t>06.012.0362-0</t>
  </si>
  <si>
    <t>06.012.0362-A</t>
  </si>
  <si>
    <t>06.012.0363-0</t>
  </si>
  <si>
    <t>06.012.0363-A</t>
  </si>
  <si>
    <t>06.012.0364-0</t>
  </si>
  <si>
    <t>06.012.0364-A</t>
  </si>
  <si>
    <t>06.012.0366-0</t>
  </si>
  <si>
    <t>06.012.0366-A</t>
  </si>
  <si>
    <t>06.012.0368-0</t>
  </si>
  <si>
    <t>06.012.0368-A</t>
  </si>
  <si>
    <t>06.012.0370-0</t>
  </si>
  <si>
    <t>06.012.0370-A</t>
  </si>
  <si>
    <t>06.012.0372-0</t>
  </si>
  <si>
    <t>06.012.0372-A</t>
  </si>
  <si>
    <t>06.012.0375-0</t>
  </si>
  <si>
    <t>06.012.0375-A</t>
  </si>
  <si>
    <t>06.012.0377-0</t>
  </si>
  <si>
    <t>06.012.0377-A</t>
  </si>
  <si>
    <t>06.012.0379-0</t>
  </si>
  <si>
    <t>06.012.0379-A</t>
  </si>
  <si>
    <t>06.012.0381-0</t>
  </si>
  <si>
    <t>06.012.0381-A</t>
  </si>
  <si>
    <t>06.012.0383-0</t>
  </si>
  <si>
    <t>06.012.0383-A</t>
  </si>
  <si>
    <t>06.012.0385-0</t>
  </si>
  <si>
    <t>06.012.0385-A</t>
  </si>
  <si>
    <t>06.012.0387-0</t>
  </si>
  <si>
    <t>06.012.0387-A</t>
  </si>
  <si>
    <t>06.012.0389-0</t>
  </si>
  <si>
    <t>06.012.0389-A</t>
  </si>
  <si>
    <t>06.012.0391-0</t>
  </si>
  <si>
    <t>06.012.0391-A</t>
  </si>
  <si>
    <t>06.012.0393-0</t>
  </si>
  <si>
    <t>06.012.0393-A</t>
  </si>
  <si>
    <t>06.012.0395-0</t>
  </si>
  <si>
    <t>06.012.0395-A</t>
  </si>
  <si>
    <t>06.012.0400-0</t>
  </si>
  <si>
    <t>06.012.0400-A</t>
  </si>
  <si>
    <t>06.014.0012-0</t>
  </si>
  <si>
    <t>06.014.0012-A</t>
  </si>
  <si>
    <t>06.014.0013-0</t>
  </si>
  <si>
    <t>06.014.0013-A</t>
  </si>
  <si>
    <t>06.014.0014-0</t>
  </si>
  <si>
    <t>06.014.0014-A</t>
  </si>
  <si>
    <t>06.014.0015-0</t>
  </si>
  <si>
    <t>06.014.0015-A</t>
  </si>
  <si>
    <t>06.014.0016-0</t>
  </si>
  <si>
    <t>06.014.0016-A</t>
  </si>
  <si>
    <t>06.014.0049-0</t>
  </si>
  <si>
    <t>06.014.0049-A</t>
  </si>
  <si>
    <t>06.014.0052-0</t>
  </si>
  <si>
    <t>06.014.0052-A</t>
  </si>
  <si>
    <t>06.014.0054-0</t>
  </si>
  <si>
    <t>06.014.0054-A</t>
  </si>
  <si>
    <t>06.014.0057-0</t>
  </si>
  <si>
    <t>06.014.0057-A</t>
  </si>
  <si>
    <t>06.014.0059-0</t>
  </si>
  <si>
    <t>06.014.0059-A</t>
  </si>
  <si>
    <t>06.014.0060-0</t>
  </si>
  <si>
    <t>06.014.0060-A</t>
  </si>
  <si>
    <t>06.014.0062-0</t>
  </si>
  <si>
    <t>06.014.0062-A</t>
  </si>
  <si>
    <t>06.014.0064-0</t>
  </si>
  <si>
    <t>06.014.0064-A</t>
  </si>
  <si>
    <t>06.014.0066-0</t>
  </si>
  <si>
    <t>06.014.0066-A</t>
  </si>
  <si>
    <t>06.014.0068-0</t>
  </si>
  <si>
    <t>06.014.0068-A</t>
  </si>
  <si>
    <t>06.014.0100-1</t>
  </si>
  <si>
    <t>06.014.0100-B</t>
  </si>
  <si>
    <t>06.014.0101-0</t>
  </si>
  <si>
    <t>06.014.0101-A</t>
  </si>
  <si>
    <t>06.014.0102-0</t>
  </si>
  <si>
    <t>06.014.0102-A</t>
  </si>
  <si>
    <t>06.014.0105-0</t>
  </si>
  <si>
    <t>06.014.0105-A</t>
  </si>
  <si>
    <t>06.014.0110-0</t>
  </si>
  <si>
    <t>06.014.0110-A</t>
  </si>
  <si>
    <t>06.014.0112-0</t>
  </si>
  <si>
    <t>06.014.0112-A</t>
  </si>
  <si>
    <t>06.014.0114-0</t>
  </si>
  <si>
    <t>06.014.0114-A</t>
  </si>
  <si>
    <t>06.014.0116-0</t>
  </si>
  <si>
    <t>06.014.0116-A</t>
  </si>
  <si>
    <t>06.014.0118-0</t>
  </si>
  <si>
    <t>06.014.0118-A</t>
  </si>
  <si>
    <t>06.014.0120-0</t>
  </si>
  <si>
    <t>06.014.0120-A</t>
  </si>
  <si>
    <t>06.014.0122-0</t>
  </si>
  <si>
    <t>06.014.0122-A</t>
  </si>
  <si>
    <t>06.014.0124-0</t>
  </si>
  <si>
    <t>06.014.0124-A</t>
  </si>
  <si>
    <t>06.014.0126-0</t>
  </si>
  <si>
    <t>06.014.0126-A</t>
  </si>
  <si>
    <t>06.014.0128-0</t>
  </si>
  <si>
    <t>06.014.0128-A</t>
  </si>
  <si>
    <t>06.014.0130-0</t>
  </si>
  <si>
    <t>06.014.0130-A</t>
  </si>
  <si>
    <t>06.014.0132-0</t>
  </si>
  <si>
    <t>06.014.0132-A</t>
  </si>
  <si>
    <t>06.015.0010-0</t>
  </si>
  <si>
    <t>06.015.0010-A</t>
  </si>
  <si>
    <t>06.015.0011-0</t>
  </si>
  <si>
    <t>06.015.0011-A</t>
  </si>
  <si>
    <t>06.015.0012-0</t>
  </si>
  <si>
    <t>06.015.0012-A</t>
  </si>
  <si>
    <t>06.015.0013-0</t>
  </si>
  <si>
    <t>06.015.0013-A</t>
  </si>
  <si>
    <t>06.015.0014-0</t>
  </si>
  <si>
    <t>06.015.0014-A</t>
  </si>
  <si>
    <t>06.015.0015-0</t>
  </si>
  <si>
    <t>06.015.0015-A</t>
  </si>
  <si>
    <t>06.015.0016-0</t>
  </si>
  <si>
    <t>06.015.0016-A</t>
  </si>
  <si>
    <t>06.015.0030-A</t>
  </si>
  <si>
    <t>06.015.0031-0</t>
  </si>
  <si>
    <t>06.015.0031-A</t>
  </si>
  <si>
    <t>06.015.0060-0</t>
  </si>
  <si>
    <t>06.015.0060-A</t>
  </si>
  <si>
    <t>06.015.0061-0</t>
  </si>
  <si>
    <t>06.015.0061-A</t>
  </si>
  <si>
    <t>06.015.0070-0</t>
  </si>
  <si>
    <t>06.015.0070-A</t>
  </si>
  <si>
    <t>06.016.0006-0</t>
  </si>
  <si>
    <t>06.016.0006-A</t>
  </si>
  <si>
    <t>06.016.0007-0</t>
  </si>
  <si>
    <t>06.016.0007-A</t>
  </si>
  <si>
    <t>06.016.0008-0</t>
  </si>
  <si>
    <t>06.016.0008-A</t>
  </si>
  <si>
    <t>06.016.0009-0</t>
  </si>
  <si>
    <t>06.016.0009-A</t>
  </si>
  <si>
    <t>06.016.0010-0</t>
  </si>
  <si>
    <t>06.016.0010-A</t>
  </si>
  <si>
    <t>06.016.0011-0</t>
  </si>
  <si>
    <t>06.016.0011-A</t>
  </si>
  <si>
    <t>06.016.0016-0</t>
  </si>
  <si>
    <t>06.016.0016-A</t>
  </si>
  <si>
    <t>06.016.0030-0</t>
  </si>
  <si>
    <t>06.016.0030-A</t>
  </si>
  <si>
    <t>06.016.0031-0</t>
  </si>
  <si>
    <t>06.016.0031-A</t>
  </si>
  <si>
    <t>06.016.0032-0</t>
  </si>
  <si>
    <t>06.016.0032-A</t>
  </si>
  <si>
    <t>06.016.0050-0</t>
  </si>
  <si>
    <t>06.016.0050-A</t>
  </si>
  <si>
    <t>06.016.0051-0</t>
  </si>
  <si>
    <t>06.016.0051-A</t>
  </si>
  <si>
    <t>06.016.0052-0</t>
  </si>
  <si>
    <t>06.016.0052-A</t>
  </si>
  <si>
    <t>06.016.0053-0</t>
  </si>
  <si>
    <t>06.016.0053-A</t>
  </si>
  <si>
    <t>06.016.0060-0</t>
  </si>
  <si>
    <t>06.016.0060-A</t>
  </si>
  <si>
    <t>06.016.0061-0</t>
  </si>
  <si>
    <t>06.016.0061-A</t>
  </si>
  <si>
    <t>06.016.0080-0</t>
  </si>
  <si>
    <t>06.016.0080-A</t>
  </si>
  <si>
    <t>06.016.0100-0</t>
  </si>
  <si>
    <t>06.016.0100-A</t>
  </si>
  <si>
    <t>06.016.0105-0</t>
  </si>
  <si>
    <t>06.016.0105-A</t>
  </si>
  <si>
    <t>06.017.0001-0</t>
  </si>
  <si>
    <t>06.017.0001-A</t>
  </si>
  <si>
    <t>06.017.0002-0</t>
  </si>
  <si>
    <t>06.017.0002-A</t>
  </si>
  <si>
    <t>06.017.0003-0</t>
  </si>
  <si>
    <t>06.017.0003-A</t>
  </si>
  <si>
    <t>06.017.0004-0</t>
  </si>
  <si>
    <t>06.017.0004-A</t>
  </si>
  <si>
    <t>06.017.0005-0</t>
  </si>
  <si>
    <t>06.017.0005-A</t>
  </si>
  <si>
    <t>06.017.0006-0</t>
  </si>
  <si>
    <t>06.017.0006-A</t>
  </si>
  <si>
    <t>06.017.0007-0</t>
  </si>
  <si>
    <t>06.017.0007-A</t>
  </si>
  <si>
    <t>06.017.0008-0</t>
  </si>
  <si>
    <t>06.017.0008-A</t>
  </si>
  <si>
    <t>06.017.0009-0</t>
  </si>
  <si>
    <t>06.017.0009-A</t>
  </si>
  <si>
    <t>06.017.0010-0</t>
  </si>
  <si>
    <t>06.017.0010-A</t>
  </si>
  <si>
    <t>06.017.0011-0</t>
  </si>
  <si>
    <t>06.017.0011-A</t>
  </si>
  <si>
    <t>06.017.0012-0</t>
  </si>
  <si>
    <t>06.017.0012-A</t>
  </si>
  <si>
    <t>06.017.0013-0</t>
  </si>
  <si>
    <t>06.017.0013-A</t>
  </si>
  <si>
    <t>06.017.0014-0</t>
  </si>
  <si>
    <t>06.017.0014-A</t>
  </si>
  <si>
    <t>06.017.0015-0</t>
  </si>
  <si>
    <t>06.017.0015-A</t>
  </si>
  <si>
    <t>06.017.0016-0</t>
  </si>
  <si>
    <t>06.017.0016-A</t>
  </si>
  <si>
    <t>06.017.0017-0</t>
  </si>
  <si>
    <t>06.017.0017-A</t>
  </si>
  <si>
    <t>06.017.0018-0</t>
  </si>
  <si>
    <t>06.017.0018-A</t>
  </si>
  <si>
    <t>06.017.0019-0</t>
  </si>
  <si>
    <t>06.017.0019-A</t>
  </si>
  <si>
    <t>06.017.0020-0</t>
  </si>
  <si>
    <t>06.017.0020-A</t>
  </si>
  <si>
    <t>06.017.0021-0</t>
  </si>
  <si>
    <t>06.017.0021-A</t>
  </si>
  <si>
    <t>06.017.0022-0</t>
  </si>
  <si>
    <t>06.017.0022-A</t>
  </si>
  <si>
    <t>06.017.0023-0</t>
  </si>
  <si>
    <t>06.017.0023-A</t>
  </si>
  <si>
    <t>06.017.0024-0</t>
  </si>
  <si>
    <t>06.017.0024-A</t>
  </si>
  <si>
    <t>06.017.0025-0</t>
  </si>
  <si>
    <t>06.017.0025-A</t>
  </si>
  <si>
    <t>06.017.0026-0</t>
  </si>
  <si>
    <t>06.017.0026-A</t>
  </si>
  <si>
    <t>06.017.0027-0</t>
  </si>
  <si>
    <t>06.017.0027-A</t>
  </si>
  <si>
    <t>06.017.0040-0</t>
  </si>
  <si>
    <t>06.017.0040-A</t>
  </si>
  <si>
    <t>06.017.0041-0</t>
  </si>
  <si>
    <t>06.017.0041-A</t>
  </si>
  <si>
    <t>06.017.0050-0</t>
  </si>
  <si>
    <t>06.017.0050-A</t>
  </si>
  <si>
    <t>06.017.0055-0</t>
  </si>
  <si>
    <t>06.017.0055-A</t>
  </si>
  <si>
    <t>06.017.0060-0</t>
  </si>
  <si>
    <t>06.017.0060-A</t>
  </si>
  <si>
    <t>06.017.0065-0</t>
  </si>
  <si>
    <t>06.017.0065-A</t>
  </si>
  <si>
    <t>06.017.0070-0</t>
  </si>
  <si>
    <t>06.017.0070-A</t>
  </si>
  <si>
    <t>06.017.0075-0</t>
  </si>
  <si>
    <t>06.017.0075-A</t>
  </si>
  <si>
    <t>06.017.0080-0</t>
  </si>
  <si>
    <t>06.017.0080-A</t>
  </si>
  <si>
    <t>06.017.0085-0</t>
  </si>
  <si>
    <t>06.017.0085-A</t>
  </si>
  <si>
    <t>06.017.0090-0</t>
  </si>
  <si>
    <t>06.017.0090-A</t>
  </si>
  <si>
    <t>06.017.0095-0</t>
  </si>
  <si>
    <t>06.017.0095-A</t>
  </si>
  <si>
    <t>06.018.0001-0</t>
  </si>
  <si>
    <t>06.018.0001-A</t>
  </si>
  <si>
    <t>06.018.0002-0</t>
  </si>
  <si>
    <t>06.018.0002-A</t>
  </si>
  <si>
    <t>06.018.0003-0</t>
  </si>
  <si>
    <t>06.018.0003-A</t>
  </si>
  <si>
    <t>06.018.0005-0</t>
  </si>
  <si>
    <t>06.018.0005-A</t>
  </si>
  <si>
    <t>06.018.0006-0</t>
  </si>
  <si>
    <t>06.018.0006-A</t>
  </si>
  <si>
    <t>06.018.0007-0</t>
  </si>
  <si>
    <t>06.018.0007-A</t>
  </si>
  <si>
    <t>06.018.0008-0</t>
  </si>
  <si>
    <t>06.018.0008-A</t>
  </si>
  <si>
    <t>06.018.0009-0</t>
  </si>
  <si>
    <t>06.018.0009-A</t>
  </si>
  <si>
    <t>06.020.0510-0</t>
  </si>
  <si>
    <t>06.020.0510-A</t>
  </si>
  <si>
    <t>06.020.0511-0</t>
  </si>
  <si>
    <t>06.020.0511-A</t>
  </si>
  <si>
    <t>06.020.0512-0</t>
  </si>
  <si>
    <t>06.020.0512-A</t>
  </si>
  <si>
    <t>06.020.0515-0</t>
  </si>
  <si>
    <t>06.020.0515-A</t>
  </si>
  <si>
    <t>06.020.0516-0</t>
  </si>
  <si>
    <t>06.020.0516-A</t>
  </si>
  <si>
    <t>06.020.0517-0</t>
  </si>
  <si>
    <t>06.020.0517-A</t>
  </si>
  <si>
    <t>06.020.0518-0</t>
  </si>
  <si>
    <t>06.020.0518-A</t>
  </si>
  <si>
    <t>06.020.0519-0</t>
  </si>
  <si>
    <t>06.020.0519-A</t>
  </si>
  <si>
    <t>06.020.0520-0</t>
  </si>
  <si>
    <t>06.020.0520-A</t>
  </si>
  <si>
    <t>06.020.0521-0</t>
  </si>
  <si>
    <t>06.020.0521-A</t>
  </si>
  <si>
    <t>06.020.0522-0</t>
  </si>
  <si>
    <t>06.020.0522-A</t>
  </si>
  <si>
    <t>06.020.0525-0</t>
  </si>
  <si>
    <t>06.020.0525-A</t>
  </si>
  <si>
    <t>06.020.0526-0</t>
  </si>
  <si>
    <t>06.020.0526-A</t>
  </si>
  <si>
    <t>06.020.0527-0</t>
  </si>
  <si>
    <t>06.020.0527-A</t>
  </si>
  <si>
    <t>06.020.0528-0</t>
  </si>
  <si>
    <t>06.020.0528-A</t>
  </si>
  <si>
    <t>06.020.0529-0</t>
  </si>
  <si>
    <t>06.020.0529-A</t>
  </si>
  <si>
    <t>06.020.0530-0</t>
  </si>
  <si>
    <t>06.020.0530-A</t>
  </si>
  <si>
    <t>06.020.0531-0</t>
  </si>
  <si>
    <t>06.020.0531-A</t>
  </si>
  <si>
    <t>06.020.0534-0</t>
  </si>
  <si>
    <t>06.020.0534-A</t>
  </si>
  <si>
    <t>06.020.0536-0</t>
  </si>
  <si>
    <t>06.020.0536-A</t>
  </si>
  <si>
    <t>06.020.0538-0</t>
  </si>
  <si>
    <t>06.020.0538-A</t>
  </si>
  <si>
    <t>06.020.0540-0</t>
  </si>
  <si>
    <t>06.020.0540-A</t>
  </si>
  <si>
    <t>06.020.0545-0</t>
  </si>
  <si>
    <t>06.020.0545-A</t>
  </si>
  <si>
    <t>06.020.0546-0</t>
  </si>
  <si>
    <t>06.020.0546-A</t>
  </si>
  <si>
    <t>06.020.0547-0</t>
  </si>
  <si>
    <t>06.020.0547-A</t>
  </si>
  <si>
    <t>06.020.0548-0</t>
  </si>
  <si>
    <t>06.020.0548-A</t>
  </si>
  <si>
    <t>06.020.0549-0</t>
  </si>
  <si>
    <t>06.020.0549-A</t>
  </si>
  <si>
    <t>06.020.0551-0</t>
  </si>
  <si>
    <t>06.020.0551-A</t>
  </si>
  <si>
    <t>06.020.0553-0</t>
  </si>
  <si>
    <t>06.020.0553-A</t>
  </si>
  <si>
    <t>06.020.0555-0</t>
  </si>
  <si>
    <t>06.020.0555-A</t>
  </si>
  <si>
    <t>06.020.0557-0</t>
  </si>
  <si>
    <t>06.020.0557-A</t>
  </si>
  <si>
    <t>06.020.0559-0</t>
  </si>
  <si>
    <t>06.020.0559-A</t>
  </si>
  <si>
    <t>06.020.0560-0</t>
  </si>
  <si>
    <t>06.020.0560-A</t>
  </si>
  <si>
    <t>06.020.0565-0</t>
  </si>
  <si>
    <t>06.020.0565-A</t>
  </si>
  <si>
    <t>06.020.0566-0</t>
  </si>
  <si>
    <t>06.020.0566-A</t>
  </si>
  <si>
    <t>06.020.0567-0</t>
  </si>
  <si>
    <t>06.020.0567-A</t>
  </si>
  <si>
    <t>06.020.0568-0</t>
  </si>
  <si>
    <t>06.020.0568-A</t>
  </si>
  <si>
    <t>06.020.0569-0</t>
  </si>
  <si>
    <t>06.020.0569-A</t>
  </si>
  <si>
    <t>06.020.0570-0</t>
  </si>
  <si>
    <t>06.020.0570-A</t>
  </si>
  <si>
    <t>06.020.0572-0</t>
  </si>
  <si>
    <t>06.020.0572-A</t>
  </si>
  <si>
    <t>06.020.0574-0</t>
  </si>
  <si>
    <t>06.020.0574-A</t>
  </si>
  <si>
    <t>06.020.0576-0</t>
  </si>
  <si>
    <t>06.020.0576-A</t>
  </si>
  <si>
    <t>06.020.0578-0</t>
  </si>
  <si>
    <t>06.020.0578-A</t>
  </si>
  <si>
    <t>06.020.0580-0</t>
  </si>
  <si>
    <t>06.020.0580-A</t>
  </si>
  <si>
    <t>06.020.0582-0</t>
  </si>
  <si>
    <t>06.020.0582-A</t>
  </si>
  <si>
    <t>06.020.0584-0</t>
  </si>
  <si>
    <t>06.020.0584-A</t>
  </si>
  <si>
    <t>06.020.0586-0</t>
  </si>
  <si>
    <t>06.020.0586-A</t>
  </si>
  <si>
    <t>06.020.0588-0</t>
  </si>
  <si>
    <t>06.020.0588-A</t>
  </si>
  <si>
    <t>06.020.0592-0</t>
  </si>
  <si>
    <t>06.020.0592-A</t>
  </si>
  <si>
    <t>06.020.0594-0</t>
  </si>
  <si>
    <t>06.020.0594-A</t>
  </si>
  <si>
    <t>06.020.0596-0</t>
  </si>
  <si>
    <t>06.020.0596-A</t>
  </si>
  <si>
    <t>06.020.0598-0</t>
  </si>
  <si>
    <t>06.020.0598-A</t>
  </si>
  <si>
    <t>06.020.0600-0</t>
  </si>
  <si>
    <t>06.020.0600-A</t>
  </si>
  <si>
    <t>06.020.0602-0</t>
  </si>
  <si>
    <t>06.020.0602-A</t>
  </si>
  <si>
    <t>06.020.0604-0</t>
  </si>
  <si>
    <t>06.020.0604-A</t>
  </si>
  <si>
    <t>06.020.0606-0</t>
  </si>
  <si>
    <t>06.020.0606-A</t>
  </si>
  <si>
    <t>06.020.0608-0</t>
  </si>
  <si>
    <t>06.020.0608-A</t>
  </si>
  <si>
    <t>06.020.0610-0</t>
  </si>
  <si>
    <t>06.020.0610-A</t>
  </si>
  <si>
    <t>06.020.0612-0</t>
  </si>
  <si>
    <t>06.020.0612-A</t>
  </si>
  <si>
    <t>06.020.0614-0</t>
  </si>
  <si>
    <t>06.020.0614-A</t>
  </si>
  <si>
    <t>06.020.0616-0</t>
  </si>
  <si>
    <t>06.020.0616-A</t>
  </si>
  <si>
    <t>06.020.0618-0</t>
  </si>
  <si>
    <t>06.020.0618-A</t>
  </si>
  <si>
    <t>06.020.0620-0</t>
  </si>
  <si>
    <t>06.020.0620-A</t>
  </si>
  <si>
    <t>06.020.0625-0</t>
  </si>
  <si>
    <t>06.020.0625-A</t>
  </si>
  <si>
    <t>06.020.0626-0</t>
  </si>
  <si>
    <t>06.020.0626-A</t>
  </si>
  <si>
    <t>06.020.0627-0</t>
  </si>
  <si>
    <t>06.020.0627-A</t>
  </si>
  <si>
    <t>06.020.0628-0</t>
  </si>
  <si>
    <t>06.020.0628-A</t>
  </si>
  <si>
    <t>06.020.0629-0</t>
  </si>
  <si>
    <t>06.020.0629-A</t>
  </si>
  <si>
    <t>06.020.0630-0</t>
  </si>
  <si>
    <t>06.020.0630-A</t>
  </si>
  <si>
    <t>06.020.0631-0</t>
  </si>
  <si>
    <t>06.020.0631-A</t>
  </si>
  <si>
    <t>06.020.0632-0</t>
  </si>
  <si>
    <t>06.020.0632-A</t>
  </si>
  <si>
    <t>06.020.0636-0</t>
  </si>
  <si>
    <t>06.020.0636-A</t>
  </si>
  <si>
    <t>06.020.0637-0</t>
  </si>
  <si>
    <t>06.020.0637-A</t>
  </si>
  <si>
    <t>06.020.0638-0</t>
  </si>
  <si>
    <t>06.020.0638-A</t>
  </si>
  <si>
    <t>06.020.0639-0</t>
  </si>
  <si>
    <t>06.020.0639-A</t>
  </si>
  <si>
    <t>06.020.0640-0</t>
  </si>
  <si>
    <t>06.020.0640-A</t>
  </si>
  <si>
    <t>06.020.0641-0</t>
  </si>
  <si>
    <t>06.020.0641-A</t>
  </si>
  <si>
    <t>06.020.0642-0</t>
  </si>
  <si>
    <t>06.020.0642-A</t>
  </si>
  <si>
    <t>06.020.0643-0</t>
  </si>
  <si>
    <t>06.020.0643-A</t>
  </si>
  <si>
    <t>06.020.0645-0</t>
  </si>
  <si>
    <t>06.020.0645-A</t>
  </si>
  <si>
    <t>06.020.0647-0</t>
  </si>
  <si>
    <t>06.020.0647-A</t>
  </si>
  <si>
    <t>06.020.0649-0</t>
  </si>
  <si>
    <t>06.020.0649-A</t>
  </si>
  <si>
    <t>06.020.0655-0</t>
  </si>
  <si>
    <t>06.020.0655-A</t>
  </si>
  <si>
    <t>06.020.0656-0</t>
  </si>
  <si>
    <t>06.020.0656-A</t>
  </si>
  <si>
    <t>06.020.0657-0</t>
  </si>
  <si>
    <t>06.020.0657-A</t>
  </si>
  <si>
    <t>06.020.0658-0</t>
  </si>
  <si>
    <t>06.020.0658-A</t>
  </si>
  <si>
    <t>06.020.0659-0</t>
  </si>
  <si>
    <t>06.020.0659-A</t>
  </si>
  <si>
    <t>06.020.0661-0</t>
  </si>
  <si>
    <t>06.020.0661-A</t>
  </si>
  <si>
    <t>06.020.0663-0</t>
  </si>
  <si>
    <t>06.020.0663-A</t>
  </si>
  <si>
    <t>06.020.0665-0</t>
  </si>
  <si>
    <t>06.020.0665-A</t>
  </si>
  <si>
    <t>06.020.0667-0</t>
  </si>
  <si>
    <t>06.020.0667-A</t>
  </si>
  <si>
    <t>06.020.0669-0</t>
  </si>
  <si>
    <t>06.020.0669-A</t>
  </si>
  <si>
    <t>06.020.0670-0</t>
  </si>
  <si>
    <t>06.020.0670-A</t>
  </si>
  <si>
    <t>06.020.0675-0</t>
  </si>
  <si>
    <t>06.020.0675-A</t>
  </si>
  <si>
    <t>06.020.0676-0</t>
  </si>
  <si>
    <t>06.020.0676-A</t>
  </si>
  <si>
    <t>06.020.0677-0</t>
  </si>
  <si>
    <t>06.020.0677-A</t>
  </si>
  <si>
    <t>06.020.0678-0</t>
  </si>
  <si>
    <t>06.020.0678-A</t>
  </si>
  <si>
    <t>06.020.0679-0</t>
  </si>
  <si>
    <t>06.020.0679-A</t>
  </si>
  <si>
    <t>06.020.0681-0</t>
  </si>
  <si>
    <t>06.020.0681-A</t>
  </si>
  <si>
    <t>06.020.0683-0</t>
  </si>
  <si>
    <t>06.020.0683-A</t>
  </si>
  <si>
    <t>06.020.0685-0</t>
  </si>
  <si>
    <t>06.020.0685-A</t>
  </si>
  <si>
    <t>06.020.0687-0</t>
  </si>
  <si>
    <t>06.020.0687-A</t>
  </si>
  <si>
    <t>06.020.0689-0</t>
  </si>
  <si>
    <t>06.020.0689-A</t>
  </si>
  <si>
    <t>06.020.0690-0</t>
  </si>
  <si>
    <t>06.020.0690-A</t>
  </si>
  <si>
    <t>06.020.0691-0</t>
  </si>
  <si>
    <t>06.020.0691-A</t>
  </si>
  <si>
    <t>06.020.0692-0</t>
  </si>
  <si>
    <t>06.020.0692-A</t>
  </si>
  <si>
    <t>06.020.0694-0</t>
  </si>
  <si>
    <t>06.020.0694-A</t>
  </si>
  <si>
    <t>06.020.0696-0</t>
  </si>
  <si>
    <t>06.020.0696-A</t>
  </si>
  <si>
    <t>06.020.0700-0</t>
  </si>
  <si>
    <t>06.020.0700-A</t>
  </si>
  <si>
    <t>06.020.0702-0</t>
  </si>
  <si>
    <t>06.020.0702-A</t>
  </si>
  <si>
    <t>06.020.0704-0</t>
  </si>
  <si>
    <t>06.020.0704-A</t>
  </si>
  <si>
    <t>06.020.0706-0</t>
  </si>
  <si>
    <t>06.020.0706-A</t>
  </si>
  <si>
    <t>06.020.0708-0</t>
  </si>
  <si>
    <t>06.020.0708-A</t>
  </si>
  <si>
    <t>06.020.0710-0</t>
  </si>
  <si>
    <t>06.020.0710-A</t>
  </si>
  <si>
    <t>06.020.0711-0</t>
  </si>
  <si>
    <t>06.020.0711-A</t>
  </si>
  <si>
    <t>06.020.0714-0</t>
  </si>
  <si>
    <t>06.020.0714-A</t>
  </si>
  <si>
    <t>06.020.0715-0</t>
  </si>
  <si>
    <t>06.020.0715-A</t>
  </si>
  <si>
    <t>06.020.0716-0</t>
  </si>
  <si>
    <t>06.020.0716-A</t>
  </si>
  <si>
    <t>06.020.0717-0</t>
  </si>
  <si>
    <t>06.020.0717-A</t>
  </si>
  <si>
    <t>06.020.0718-0</t>
  </si>
  <si>
    <t>06.020.0718-A</t>
  </si>
  <si>
    <t>06.020.0720-0</t>
  </si>
  <si>
    <t>06.020.0720-A</t>
  </si>
  <si>
    <t>06.020.0721-0</t>
  </si>
  <si>
    <t>06.020.0721-A</t>
  </si>
  <si>
    <t>06.020.0722-0</t>
  </si>
  <si>
    <t>06.020.0722-A</t>
  </si>
  <si>
    <t>06.020.0725-0</t>
  </si>
  <si>
    <t>06.020.0725-A</t>
  </si>
  <si>
    <t>06.020.0726-0</t>
  </si>
  <si>
    <t>06.020.0726-A</t>
  </si>
  <si>
    <t>06.020.0727-0</t>
  </si>
  <si>
    <t>06.020.0727-A</t>
  </si>
  <si>
    <t>06.020.0735-0</t>
  </si>
  <si>
    <t>06.020.0735-A</t>
  </si>
  <si>
    <t>06.020.0736-0</t>
  </si>
  <si>
    <t>06.020.0736-A</t>
  </si>
  <si>
    <t>06.020.0737-0</t>
  </si>
  <si>
    <t>06.020.0737-A</t>
  </si>
  <si>
    <t>06.020.0738-0</t>
  </si>
  <si>
    <t>06.020.0738-A</t>
  </si>
  <si>
    <t>06.020.0739-0</t>
  </si>
  <si>
    <t>06.020.0739-A</t>
  </si>
  <si>
    <t>06.020.0740-0</t>
  </si>
  <si>
    <t>06.020.0740-A</t>
  </si>
  <si>
    <t>06.020.0741-0</t>
  </si>
  <si>
    <t>06.020.0741-A</t>
  </si>
  <si>
    <t>06.020.0742-0</t>
  </si>
  <si>
    <t>06.020.0742-A</t>
  </si>
  <si>
    <t>06.020.0745-0</t>
  </si>
  <si>
    <t>06.020.0745-A</t>
  </si>
  <si>
    <t>06.020.0746-0</t>
  </si>
  <si>
    <t>06.020.0746-A</t>
  </si>
  <si>
    <t>06.020.0747-0</t>
  </si>
  <si>
    <t>06.020.0747-A</t>
  </si>
  <si>
    <t>06.020.0748-0</t>
  </si>
  <si>
    <t>06.020.0748-A</t>
  </si>
  <si>
    <t>06.020.0749-0</t>
  </si>
  <si>
    <t>06.020.0749-A</t>
  </si>
  <si>
    <t>06.020.0750-0</t>
  </si>
  <si>
    <t>06.020.0750-A</t>
  </si>
  <si>
    <t>06.020.0751-0</t>
  </si>
  <si>
    <t>06.020.0751-A</t>
  </si>
  <si>
    <t>06.020.0752-0</t>
  </si>
  <si>
    <t>06.020.0752-A</t>
  </si>
  <si>
    <t>06.020.0754-0</t>
  </si>
  <si>
    <t>06.020.0754-A</t>
  </si>
  <si>
    <t>06.020.0756-0</t>
  </si>
  <si>
    <t>06.020.0756-A</t>
  </si>
  <si>
    <t>06.020.0758-0</t>
  </si>
  <si>
    <t>06.020.0758-A</t>
  </si>
  <si>
    <t>06.020.0760-0</t>
  </si>
  <si>
    <t>06.020.0760-A</t>
  </si>
  <si>
    <t>06.020.0761-0</t>
  </si>
  <si>
    <t>06.020.0761-A</t>
  </si>
  <si>
    <t>06.020.0762-0</t>
  </si>
  <si>
    <t>06.020.0762-A</t>
  </si>
  <si>
    <t>06.020.0763-0</t>
  </si>
  <si>
    <t>06.020.0763-A</t>
  </si>
  <si>
    <t>06.020.0764-0</t>
  </si>
  <si>
    <t>06.020.0764-A</t>
  </si>
  <si>
    <t>06.020.0766-0</t>
  </si>
  <si>
    <t>06.020.0766-A</t>
  </si>
  <si>
    <t>06.020.0768-0</t>
  </si>
  <si>
    <t>06.020.0768-A</t>
  </si>
  <si>
    <t>06.020.0770-0</t>
  </si>
  <si>
    <t>06.020.0770-A</t>
  </si>
  <si>
    <t>06.020.0772-0</t>
  </si>
  <si>
    <t>06.020.0772-A</t>
  </si>
  <si>
    <t>06.020.0774-0</t>
  </si>
  <si>
    <t>06.020.0774-A</t>
  </si>
  <si>
    <t>06.020.0775-0</t>
  </si>
  <si>
    <t>06.020.0775-A</t>
  </si>
  <si>
    <t>06.020.0780-0</t>
  </si>
  <si>
    <t>06.020.0780-A</t>
  </si>
  <si>
    <t>06.020.0781-0</t>
  </si>
  <si>
    <t>06.020.0781-A</t>
  </si>
  <si>
    <t>06.020.0782-0</t>
  </si>
  <si>
    <t>06.020.0782-A</t>
  </si>
  <si>
    <t>06.020.0783-0</t>
  </si>
  <si>
    <t>06.020.0783-A</t>
  </si>
  <si>
    <t>06.020.0784-0</t>
  </si>
  <si>
    <t>06.020.0784-A</t>
  </si>
  <si>
    <t>06.020.0786-0</t>
  </si>
  <si>
    <t>06.020.0786-A</t>
  </si>
  <si>
    <t>06.020.0788-0</t>
  </si>
  <si>
    <t>06.020.0788-A</t>
  </si>
  <si>
    <t>06.020.0790-0</t>
  </si>
  <si>
    <t>06.020.0790-A</t>
  </si>
  <si>
    <t>06.020.0792-0</t>
  </si>
  <si>
    <t>06.020.0792-A</t>
  </si>
  <si>
    <t>06.020.0794-0</t>
  </si>
  <si>
    <t>06.020.0794-A</t>
  </si>
  <si>
    <t>06.020.0795-0</t>
  </si>
  <si>
    <t>06.020.0795-A</t>
  </si>
  <si>
    <t>06.020.0796-0</t>
  </si>
  <si>
    <t>06.020.0796-A</t>
  </si>
  <si>
    <t>06.020.0797-0</t>
  </si>
  <si>
    <t>06.020.0797-A</t>
  </si>
  <si>
    <t>06.020.0798-0</t>
  </si>
  <si>
    <t>06.020.0798-A</t>
  </si>
  <si>
    <t>06.020.0799-0</t>
  </si>
  <si>
    <t>06.020.0799-A</t>
  </si>
  <si>
    <t>06.020.0800-0</t>
  </si>
  <si>
    <t>06.020.0800-A</t>
  </si>
  <si>
    <t>06.020.0801-0</t>
  </si>
  <si>
    <t>06.020.0801-A</t>
  </si>
  <si>
    <t>06.020.0802-0</t>
  </si>
  <si>
    <t>06.020.0802-A</t>
  </si>
  <si>
    <t>06.020.0803-0</t>
  </si>
  <si>
    <t>06.020.0803-A</t>
  </si>
  <si>
    <t>06.020.0804-0</t>
  </si>
  <si>
    <t>06.020.0804-A</t>
  </si>
  <si>
    <t>06.020.0805-0</t>
  </si>
  <si>
    <t>06.020.0805-A</t>
  </si>
  <si>
    <t>06.020.0806-0</t>
  </si>
  <si>
    <t>06.020.0806-A</t>
  </si>
  <si>
    <t>06.020.0807-0</t>
  </si>
  <si>
    <t>06.020.0807-A</t>
  </si>
  <si>
    <t>06.020.0808-0</t>
  </si>
  <si>
    <t>06.020.0808-A</t>
  </si>
  <si>
    <t>06.020.0809-0</t>
  </si>
  <si>
    <t>06.020.0809-A</t>
  </si>
  <si>
    <t>06.020.0810-0</t>
  </si>
  <si>
    <t>06.020.0810-A</t>
  </si>
  <si>
    <t>06.020.0811-0</t>
  </si>
  <si>
    <t>06.020.0811-A</t>
  </si>
  <si>
    <t>06.020.0812-0</t>
  </si>
  <si>
    <t>06.020.0812-A</t>
  </si>
  <si>
    <t>06.020.0813-0</t>
  </si>
  <si>
    <t>06.020.0813-A</t>
  </si>
  <si>
    <t>06.020.0814-0</t>
  </si>
  <si>
    <t>06.020.0814-A</t>
  </si>
  <si>
    <t>06.020.0815-0</t>
  </si>
  <si>
    <t>06.020.0815-A</t>
  </si>
  <si>
    <t>06.020.0816-0</t>
  </si>
  <si>
    <t>06.020.0816-A</t>
  </si>
  <si>
    <t>06.020.0817-0</t>
  </si>
  <si>
    <t>06.020.0817-A</t>
  </si>
  <si>
    <t>06.020.0818-0</t>
  </si>
  <si>
    <t>06.020.0818-A</t>
  </si>
  <si>
    <t>06.020.0819-0</t>
  </si>
  <si>
    <t>06.020.0819-A</t>
  </si>
  <si>
    <t>06.020.0820-0</t>
  </si>
  <si>
    <t>06.020.0820-A</t>
  </si>
  <si>
    <t>06.020.0821-0</t>
  </si>
  <si>
    <t>06.020.0821-A</t>
  </si>
  <si>
    <t>06.020.0822-0</t>
  </si>
  <si>
    <t>06.020.0822-A</t>
  </si>
  <si>
    <t>06.020.0823-0</t>
  </si>
  <si>
    <t>06.020.0823-A</t>
  </si>
  <si>
    <t>06.020.0824-0</t>
  </si>
  <si>
    <t>06.020.0824-A</t>
  </si>
  <si>
    <t>06.020.0825-0</t>
  </si>
  <si>
    <t>06.020.0825-A</t>
  </si>
  <si>
    <t>06.020.0826-0</t>
  </si>
  <si>
    <t>06.020.0826-A</t>
  </si>
  <si>
    <t>06.020.0827-0</t>
  </si>
  <si>
    <t>06.020.0827-A</t>
  </si>
  <si>
    <t>06.020.0828-0</t>
  </si>
  <si>
    <t>06.020.0828-A</t>
  </si>
  <si>
    <t>06.020.0829-0</t>
  </si>
  <si>
    <t>06.020.0829-A</t>
  </si>
  <si>
    <t>06.020.0830-0</t>
  </si>
  <si>
    <t>06.020.0830-A</t>
  </si>
  <si>
    <t>06.020.0831-0</t>
  </si>
  <si>
    <t>06.020.0831-A</t>
  </si>
  <si>
    <t>06.020.0832-0</t>
  </si>
  <si>
    <t>06.020.0832-A</t>
  </si>
  <si>
    <t>06.020.0833-0</t>
  </si>
  <si>
    <t>06.020.0833-A</t>
  </si>
  <si>
    <t>06.020.0835-0</t>
  </si>
  <si>
    <t>06.020.0835-A</t>
  </si>
  <si>
    <t>06.020.0840-0</t>
  </si>
  <si>
    <t>06.020.0840-A</t>
  </si>
  <si>
    <t>06.020.0841-0</t>
  </si>
  <si>
    <t>06.020.0841-A</t>
  </si>
  <si>
    <t>06.020.0842-0</t>
  </si>
  <si>
    <t>06.020.0842-A</t>
  </si>
  <si>
    <t>06.020.0843-0</t>
  </si>
  <si>
    <t>06.020.0843-A</t>
  </si>
  <si>
    <t>06.020.0844-0</t>
  </si>
  <si>
    <t>06.020.0844-A</t>
  </si>
  <si>
    <t>06.020.0846-0</t>
  </si>
  <si>
    <t>06.020.0846-A</t>
  </si>
  <si>
    <t>06.020.0848-0</t>
  </si>
  <si>
    <t>06.020.0848-A</t>
  </si>
  <si>
    <t>06.020.0850-0</t>
  </si>
  <si>
    <t>06.020.0850-A</t>
  </si>
  <si>
    <t>06.020.0852-0</t>
  </si>
  <si>
    <t>06.020.0852-A</t>
  </si>
  <si>
    <t>06.020.0853-0</t>
  </si>
  <si>
    <t>06.020.0853-A</t>
  </si>
  <si>
    <t>06.020.0854-0</t>
  </si>
  <si>
    <t>06.020.0854-A</t>
  </si>
  <si>
    <t>06.020.0856-0</t>
  </si>
  <si>
    <t>06.020.0856-A</t>
  </si>
  <si>
    <t>06.020.0857-0</t>
  </si>
  <si>
    <t>06.020.0857-A</t>
  </si>
  <si>
    <t>06.020.0858-0</t>
  </si>
  <si>
    <t>06.020.0858-A</t>
  </si>
  <si>
    <t>06.020.0859-0</t>
  </si>
  <si>
    <t>06.020.0859-A</t>
  </si>
  <si>
    <t>06.020.0860-0</t>
  </si>
  <si>
    <t>06.020.0860-A</t>
  </si>
  <si>
    <t>06.020.0862-0</t>
  </si>
  <si>
    <t>06.020.0862-A</t>
  </si>
  <si>
    <t>06.020.0864-0</t>
  </si>
  <si>
    <t>06.020.0864-A</t>
  </si>
  <si>
    <t>06.020.0866-0</t>
  </si>
  <si>
    <t>06.020.0866-A</t>
  </si>
  <si>
    <t>06.020.0868-0</t>
  </si>
  <si>
    <t>06.020.0868-A</t>
  </si>
  <si>
    <t>06.020.0870-0</t>
  </si>
  <si>
    <t>06.020.0870-A</t>
  </si>
  <si>
    <t>06.020.0871-0</t>
  </si>
  <si>
    <t>06.020.0871-A</t>
  </si>
  <si>
    <t>06.020.0872-0</t>
  </si>
  <si>
    <t>06.020.0872-A</t>
  </si>
  <si>
    <t>06.020.0873-0</t>
  </si>
  <si>
    <t>06.020.0873-A</t>
  </si>
  <si>
    <t>06.020.0875-0</t>
  </si>
  <si>
    <t>06.020.0875-A</t>
  </si>
  <si>
    <t>06.020.0876-0</t>
  </si>
  <si>
    <t>06.020.0876-A</t>
  </si>
  <si>
    <t>06.020.0880-0</t>
  </si>
  <si>
    <t>06.020.0880-A</t>
  </si>
  <si>
    <t>06.020.0882-0</t>
  </si>
  <si>
    <t>06.020.0882-A</t>
  </si>
  <si>
    <t>06.020.0884-0</t>
  </si>
  <si>
    <t>06.020.0884-A</t>
  </si>
  <si>
    <t>06.020.0886-0</t>
  </si>
  <si>
    <t>06.020.0886-A</t>
  </si>
  <si>
    <t>06.020.0888-0</t>
  </si>
  <si>
    <t>06.020.0888-A</t>
  </si>
  <si>
    <t>06.020.0890-0</t>
  </si>
  <si>
    <t>06.020.0890-A</t>
  </si>
  <si>
    <t>06.020.0891-0</t>
  </si>
  <si>
    <t>06.020.0891-A</t>
  </si>
  <si>
    <t>06.020.0893-0</t>
  </si>
  <si>
    <t>06.020.0893-A</t>
  </si>
  <si>
    <t>06.020.0894-0</t>
  </si>
  <si>
    <t>06.020.0894-A</t>
  </si>
  <si>
    <t>06.020.0895-0</t>
  </si>
  <si>
    <t>06.020.0895-A</t>
  </si>
  <si>
    <t>06.020.0896-0</t>
  </si>
  <si>
    <t>06.020.0896-A</t>
  </si>
  <si>
    <t>06.020.0897-0</t>
  </si>
  <si>
    <t>06.020.0897-A</t>
  </si>
  <si>
    <t>06.020.0900-0</t>
  </si>
  <si>
    <t>06.020.0900-A</t>
  </si>
  <si>
    <t>06.020.0901-0</t>
  </si>
  <si>
    <t>06.020.0901-A</t>
  </si>
  <si>
    <t>06.020.0902-0</t>
  </si>
  <si>
    <t>06.020.0902-A</t>
  </si>
  <si>
    <t>06.020.0905-0</t>
  </si>
  <si>
    <t>06.020.0905-A</t>
  </si>
  <si>
    <t>06.020.0906-0</t>
  </si>
  <si>
    <t>06.020.0906-A</t>
  </si>
  <si>
    <t>06.020.0908-0</t>
  </si>
  <si>
    <t>06.020.0908-A</t>
  </si>
  <si>
    <t>06.020.0910-0</t>
  </si>
  <si>
    <t>06.020.0910-A</t>
  </si>
  <si>
    <t>06.020.0915-0</t>
  </si>
  <si>
    <t>06.020.0915-A</t>
  </si>
  <si>
    <t>06.020.0916-0</t>
  </si>
  <si>
    <t>06.020.0916-A</t>
  </si>
  <si>
    <t>06.020.0917-0</t>
  </si>
  <si>
    <t>06.020.0917-A</t>
  </si>
  <si>
    <t>06.020.0918-0</t>
  </si>
  <si>
    <t>06.020.0918-A</t>
  </si>
  <si>
    <t>06.020.0919-0</t>
  </si>
  <si>
    <t>06.020.0919-A</t>
  </si>
  <si>
    <t>06.020.0920-0</t>
  </si>
  <si>
    <t>06.020.0920-A</t>
  </si>
  <si>
    <t>06.020.0921-0</t>
  </si>
  <si>
    <t>06.020.0921-A</t>
  </si>
  <si>
    <t>06.020.0922-0</t>
  </si>
  <si>
    <t>06.020.0922-A</t>
  </si>
  <si>
    <t>06.020.0924-0</t>
  </si>
  <si>
    <t>06.020.0924-A</t>
  </si>
  <si>
    <t>06.020.0926-0</t>
  </si>
  <si>
    <t>06.020.0926-A</t>
  </si>
  <si>
    <t>06.020.0928-0</t>
  </si>
  <si>
    <t>06.020.0928-A</t>
  </si>
  <si>
    <t>06.020.0930-0</t>
  </si>
  <si>
    <t>06.020.0930-A</t>
  </si>
  <si>
    <t>06.020.0932-0</t>
  </si>
  <si>
    <t>06.020.0932-A</t>
  </si>
  <si>
    <t>06.020.0933-0</t>
  </si>
  <si>
    <t>06.020.0933-A</t>
  </si>
  <si>
    <t>06.020.0934-0</t>
  </si>
  <si>
    <t>06.020.0934-A</t>
  </si>
  <si>
    <t>06.020.0935-0</t>
  </si>
  <si>
    <t>06.020.0935-A</t>
  </si>
  <si>
    <t>06.020.0937-0</t>
  </si>
  <si>
    <t>06.020.0937-A</t>
  </si>
  <si>
    <t>06.020.0938-0</t>
  </si>
  <si>
    <t>06.020.0938-A</t>
  </si>
  <si>
    <t>06.021.0010-0</t>
  </si>
  <si>
    <t>06.021.0010-A</t>
  </si>
  <si>
    <t>06.021.0011-0</t>
  </si>
  <si>
    <t>06.021.0011-A</t>
  </si>
  <si>
    <t>06.021.0012-0</t>
  </si>
  <si>
    <t>06.021.0012-A</t>
  </si>
  <si>
    <t>06.021.0013-0</t>
  </si>
  <si>
    <t>06.021.0013-A</t>
  </si>
  <si>
    <t>06.021.0014-0</t>
  </si>
  <si>
    <t>06.021.0014-A</t>
  </si>
  <si>
    <t>06.021.0015-0</t>
  </si>
  <si>
    <t>06.021.0015-A</t>
  </si>
  <si>
    <t>06.021.0016-0</t>
  </si>
  <si>
    <t>06.021.0016-A</t>
  </si>
  <si>
    <t>06.021.0017-0</t>
  </si>
  <si>
    <t>06.021.0017-A</t>
  </si>
  <si>
    <t>06.021.0018-0</t>
  </si>
  <si>
    <t>06.021.0018-A</t>
  </si>
  <si>
    <t>06.021.0019-0</t>
  </si>
  <si>
    <t>06.021.0019-A</t>
  </si>
  <si>
    <t>06.021.0020-0</t>
  </si>
  <si>
    <t>06.021.0020-A</t>
  </si>
  <si>
    <t>06.021.0021-0</t>
  </si>
  <si>
    <t>06.021.0021-A</t>
  </si>
  <si>
    <t>06.021.0025-0</t>
  </si>
  <si>
    <t>06.021.0025-A</t>
  </si>
  <si>
    <t>06.021.0026-0</t>
  </si>
  <si>
    <t>06.021.0026-A</t>
  </si>
  <si>
    <t>06.021.0027-0</t>
  </si>
  <si>
    <t>06.021.0027-A</t>
  </si>
  <si>
    <t>06.021.0028-0</t>
  </si>
  <si>
    <t>06.021.0028-A</t>
  </si>
  <si>
    <t>06.021.0029-0</t>
  </si>
  <si>
    <t>06.021.0029-A</t>
  </si>
  <si>
    <t>06.021.0030-0</t>
  </si>
  <si>
    <t>06.021.0030-A</t>
  </si>
  <si>
    <t>06.021.0031-0</t>
  </si>
  <si>
    <t>06.021.0031-A</t>
  </si>
  <si>
    <t>06.021.0032-0</t>
  </si>
  <si>
    <t>06.021.0032-A</t>
  </si>
  <si>
    <t>06.021.0033-0</t>
  </si>
  <si>
    <t>06.021.0033-A</t>
  </si>
  <si>
    <t>06.021.0034-0</t>
  </si>
  <si>
    <t>06.021.0034-A</t>
  </si>
  <si>
    <t>06.021.0035-0</t>
  </si>
  <si>
    <t>06.021.0035-A</t>
  </si>
  <si>
    <t>06.021.0036-0</t>
  </si>
  <si>
    <t>06.021.0036-A</t>
  </si>
  <si>
    <t>06.021.0040-0</t>
  </si>
  <si>
    <t>06.021.0040-A</t>
  </si>
  <si>
    <t>06.021.0041-0</t>
  </si>
  <si>
    <t>06.021.0041-A</t>
  </si>
  <si>
    <t>06.022.0010-0</t>
  </si>
  <si>
    <t>06.022.0010-A</t>
  </si>
  <si>
    <t>06.061.0105-0</t>
  </si>
  <si>
    <t>06.061.0105-A</t>
  </si>
  <si>
    <t>06.061.0110-0</t>
  </si>
  <si>
    <t>06.061.0110-A</t>
  </si>
  <si>
    <t>06.061.0115-0</t>
  </si>
  <si>
    <t>06.061.0115-A</t>
  </si>
  <si>
    <t>06.061.0120-0</t>
  </si>
  <si>
    <t>06.061.0120-A</t>
  </si>
  <si>
    <t>06.061.0150-0</t>
  </si>
  <si>
    <t>06.061.0150-A</t>
  </si>
  <si>
    <t>06.061.0155-0</t>
  </si>
  <si>
    <t>06.061.0155-A</t>
  </si>
  <si>
    <t>06.061.0160-0</t>
  </si>
  <si>
    <t>06.061.0160-A</t>
  </si>
  <si>
    <t>06.061.0165-0</t>
  </si>
  <si>
    <t>06.061.0165-A</t>
  </si>
  <si>
    <t>06.061.0170-0</t>
  </si>
  <si>
    <t>06.061.0170-A</t>
  </si>
  <si>
    <t>06.061.0171-0</t>
  </si>
  <si>
    <t>06.061.0171-A</t>
  </si>
  <si>
    <t>06.061.0172-0</t>
  </si>
  <si>
    <t>06.061.0172-A</t>
  </si>
  <si>
    <t>06.061.0173-0</t>
  </si>
  <si>
    <t>06.061.0173-A</t>
  </si>
  <si>
    <t>06.061.0174-0</t>
  </si>
  <si>
    <t>06.061.0174-A</t>
  </si>
  <si>
    <t>06.061.0176-0</t>
  </si>
  <si>
    <t>06.061.0176-A</t>
  </si>
  <si>
    <t>06.061.0177-0</t>
  </si>
  <si>
    <t>06.061.0177-A</t>
  </si>
  <si>
    <t>06.062.0001-0</t>
  </si>
  <si>
    <t>06.062.0001-A</t>
  </si>
  <si>
    <t>06.062.0002-0</t>
  </si>
  <si>
    <t>06.062.0002-A</t>
  </si>
  <si>
    <t>06.063.0012-0</t>
  </si>
  <si>
    <t>06.063.0012-A</t>
  </si>
  <si>
    <t>06.063.0013-0</t>
  </si>
  <si>
    <t>06.063.0013-A</t>
  </si>
  <si>
    <t>06.063.0014-0</t>
  </si>
  <si>
    <t>06.063.0014-A</t>
  </si>
  <si>
    <t>06.063.0015-0</t>
  </si>
  <si>
    <t>06.063.0015-A</t>
  </si>
  <si>
    <t>06.063.0016-0</t>
  </si>
  <si>
    <t>06.063.0016-A</t>
  </si>
  <si>
    <t>06.063.0017-0</t>
  </si>
  <si>
    <t>06.063.0017-A</t>
  </si>
  <si>
    <t>06.063.0018-0</t>
  </si>
  <si>
    <t>06.063.0018-A</t>
  </si>
  <si>
    <t>06.063.0019-0</t>
  </si>
  <si>
    <t>06.063.0019-A</t>
  </si>
  <si>
    <t>06.063.0021-0</t>
  </si>
  <si>
    <t>06.063.0021-A</t>
  </si>
  <si>
    <t>06.063.0023-0</t>
  </si>
  <si>
    <t>06.063.0023-A</t>
  </si>
  <si>
    <t>06.069.0005-0</t>
  </si>
  <si>
    <t>06.069.0005-A</t>
  </si>
  <si>
    <t>06.069.0006-0</t>
  </si>
  <si>
    <t>06.069.0006-A</t>
  </si>
  <si>
    <t>06.069.0008-0</t>
  </si>
  <si>
    <t>06.069.0008-A</t>
  </si>
  <si>
    <t>06.069.0009-0</t>
  </si>
  <si>
    <t>06.069.0009-A</t>
  </si>
  <si>
    <t>06.069.0010-0</t>
  </si>
  <si>
    <t>06.069.0010-A</t>
  </si>
  <si>
    <t>06.069.0015-0</t>
  </si>
  <si>
    <t>06.069.0015-A</t>
  </si>
  <si>
    <t>06.069.0020-0</t>
  </si>
  <si>
    <t>06.069.0020-A</t>
  </si>
  <si>
    <t>06.069.0025-0</t>
  </si>
  <si>
    <t>06.069.0025-A</t>
  </si>
  <si>
    <t>06.069.0030-0</t>
  </si>
  <si>
    <t>06.069.0030-A</t>
  </si>
  <si>
    <t>06.069.0035-0</t>
  </si>
  <si>
    <t>06.069.0035-A</t>
  </si>
  <si>
    <t>06.069.0040-0</t>
  </si>
  <si>
    <t>06.069.0040-A</t>
  </si>
  <si>
    <t>06.069.0045-0</t>
  </si>
  <si>
    <t>06.069.0045-A</t>
  </si>
  <si>
    <t>06.069.0050-0</t>
  </si>
  <si>
    <t>06.069.0050-A</t>
  </si>
  <si>
    <t>06.069.0055-0</t>
  </si>
  <si>
    <t>06.069.0055-A</t>
  </si>
  <si>
    <t>06.069.0100-0</t>
  </si>
  <si>
    <t>06.069.0100-A</t>
  </si>
  <si>
    <t>06.069.0101-0</t>
  </si>
  <si>
    <t>06.069.0101-A</t>
  </si>
  <si>
    <t>06.069.0105-0</t>
  </si>
  <si>
    <t>06.069.0105-A</t>
  </si>
  <si>
    <t>06.069.0106-0</t>
  </si>
  <si>
    <t>06.069.0106-A</t>
  </si>
  <si>
    <t>06.069.0110-0</t>
  </si>
  <si>
    <t>06.069.0110-A</t>
  </si>
  <si>
    <t>06.069.0115-0</t>
  </si>
  <si>
    <t>06.069.0115-A</t>
  </si>
  <si>
    <t>06.069.0120-0</t>
  </si>
  <si>
    <t>06.069.0120-A</t>
  </si>
  <si>
    <t>06.069.0125-0</t>
  </si>
  <si>
    <t>06.069.0125-A</t>
  </si>
  <si>
    <t>06.069.0130-0</t>
  </si>
  <si>
    <t>06.069.0130-A</t>
  </si>
  <si>
    <t>06.069.0135-0</t>
  </si>
  <si>
    <t>06.069.0135-A</t>
  </si>
  <si>
    <t>06.069.0140-0</t>
  </si>
  <si>
    <t>06.069.0140-A</t>
  </si>
  <si>
    <t>06.069.0145-0</t>
  </si>
  <si>
    <t>06.069.0145-A</t>
  </si>
  <si>
    <t>06.069.0150-0</t>
  </si>
  <si>
    <t>06.069.0150-A</t>
  </si>
  <si>
    <t>06.069.0155-0</t>
  </si>
  <si>
    <t>06.069.0155-A</t>
  </si>
  <si>
    <t>06.069.0160-0</t>
  </si>
  <si>
    <t>06.069.0160-A</t>
  </si>
  <si>
    <t>06.069.0165-0</t>
  </si>
  <si>
    <t>06.069.0165-A</t>
  </si>
  <si>
    <t>06.072.0001-0</t>
  </si>
  <si>
    <t>06.072.0001-A</t>
  </si>
  <si>
    <t>06.072.0003-0</t>
  </si>
  <si>
    <t>06.072.0003-A</t>
  </si>
  <si>
    <t>06.075.0010-0</t>
  </si>
  <si>
    <t>06.075.0010-A</t>
  </si>
  <si>
    <t>06.075.0012-0</t>
  </si>
  <si>
    <t>06.075.0012-A</t>
  </si>
  <si>
    <t>06.076.0005-0</t>
  </si>
  <si>
    <t>06.076.0005-A</t>
  </si>
  <si>
    <t>06.076.0010-0</t>
  </si>
  <si>
    <t>06.076.0010-A</t>
  </si>
  <si>
    <t>06.076.0015-0</t>
  </si>
  <si>
    <t>06.076.0015-A</t>
  </si>
  <si>
    <t>06.076.0020-0</t>
  </si>
  <si>
    <t>06.076.0020-A</t>
  </si>
  <si>
    <t>06.076.0025-0</t>
  </si>
  <si>
    <t>06.076.0025-A</t>
  </si>
  <si>
    <t>06.077.0005-0</t>
  </si>
  <si>
    <t>06.077.0005-A</t>
  </si>
  <si>
    <t>06.077.0010-0</t>
  </si>
  <si>
    <t>06.077.0010-A</t>
  </si>
  <si>
    <t>06.077.0015-0</t>
  </si>
  <si>
    <t>06.077.0015-A</t>
  </si>
  <si>
    <t>06.077.0020-0</t>
  </si>
  <si>
    <t>06.077.0020-A</t>
  </si>
  <si>
    <t>06.077.0025-0</t>
  </si>
  <si>
    <t>06.077.0025-A</t>
  </si>
  <si>
    <t>06.081.0010-0</t>
  </si>
  <si>
    <t>06.081.0010-A</t>
  </si>
  <si>
    <t>06.082.0010-0</t>
  </si>
  <si>
    <t>06.082.0010-A</t>
  </si>
  <si>
    <t>06.082.0015-0</t>
  </si>
  <si>
    <t>06.082.0015-A</t>
  </si>
  <si>
    <t>06.082.0020-0</t>
  </si>
  <si>
    <t>06.082.0020-A</t>
  </si>
  <si>
    <t>06.082.0050-0</t>
  </si>
  <si>
    <t>06.082.0050-A</t>
  </si>
  <si>
    <t>06.082.0053-0</t>
  </si>
  <si>
    <t>06.082.0053-A</t>
  </si>
  <si>
    <t>06.082.0055-0</t>
  </si>
  <si>
    <t>06.082.0055-A</t>
  </si>
  <si>
    <t>06.082.0070-0</t>
  </si>
  <si>
    <t>06.082.0070-A</t>
  </si>
  <si>
    <t>06.082.0075-0</t>
  </si>
  <si>
    <t>06.082.0075-A</t>
  </si>
  <si>
    <t>06.084.0005-0</t>
  </si>
  <si>
    <t>06.084.0005-A</t>
  </si>
  <si>
    <t>06.085.0010-0</t>
  </si>
  <si>
    <t>06.085.0010-A</t>
  </si>
  <si>
    <t>06.085.0015-0</t>
  </si>
  <si>
    <t>06.085.0015-A</t>
  </si>
  <si>
    <t>06.085.0020-0</t>
  </si>
  <si>
    <t>06.085.0020-A</t>
  </si>
  <si>
    <t>06.085.0025-0</t>
  </si>
  <si>
    <t>06.085.0025-A</t>
  </si>
  <si>
    <t>06.085.0030-0</t>
  </si>
  <si>
    <t>06.085.0030-A</t>
  </si>
  <si>
    <t>06.085.0035-0</t>
  </si>
  <si>
    <t>06.085.0035-A</t>
  </si>
  <si>
    <t>06.085.0040-0</t>
  </si>
  <si>
    <t>06.085.0040-A</t>
  </si>
  <si>
    <t>06.085.0045-0</t>
  </si>
  <si>
    <t>06.085.0045-A</t>
  </si>
  <si>
    <t>06.085.0050-1</t>
  </si>
  <si>
    <t>06.085.0050-B</t>
  </si>
  <si>
    <t>06.085.0055-0</t>
  </si>
  <si>
    <t>06.085.0055-A</t>
  </si>
  <si>
    <t>06.085.0058-0</t>
  </si>
  <si>
    <t>06.085.0058-A</t>
  </si>
  <si>
    <t>06.085.0060-0</t>
  </si>
  <si>
    <t>06.085.0060-A</t>
  </si>
  <si>
    <t>06.085.0065-0</t>
  </si>
  <si>
    <t>CAMADA DE BRITA N°4 PARA FILTRO BIOLOGICO</t>
  </si>
  <si>
    <t>06.085.0065-A</t>
  </si>
  <si>
    <t>06.085.0070-0</t>
  </si>
  <si>
    <t>06.085.0070-A</t>
  </si>
  <si>
    <t>06.085.0072-0</t>
  </si>
  <si>
    <t>06.085.0072-A</t>
  </si>
  <si>
    <t>06.085.0074-0</t>
  </si>
  <si>
    <t>06.085.0074-A</t>
  </si>
  <si>
    <t>06.086.0010-0</t>
  </si>
  <si>
    <t>06.086.0010-A</t>
  </si>
  <si>
    <t>06.087.0010-0</t>
  </si>
  <si>
    <t>06.087.0010-A</t>
  </si>
  <si>
    <t>06.088.0010-0</t>
  </si>
  <si>
    <t>EMBASAMENTO DE TUBULACAO,FEITO COM PO-DE-PEDRA</t>
  </si>
  <si>
    <t>06.088.0010-A</t>
  </si>
  <si>
    <t>06.090.0010-0</t>
  </si>
  <si>
    <t>06.090.0010-A</t>
  </si>
  <si>
    <t>06.095.0010-0</t>
  </si>
  <si>
    <t>06.095.0010-A</t>
  </si>
  <si>
    <t>06.095.0013-0</t>
  </si>
  <si>
    <t>06.095.0013-A</t>
  </si>
  <si>
    <t>06.095.0015-0</t>
  </si>
  <si>
    <t>06.095.0015-A</t>
  </si>
  <si>
    <t>06.095.0018-0</t>
  </si>
  <si>
    <t>06.095.0018-A</t>
  </si>
  <si>
    <t>06.095.0020-0</t>
  </si>
  <si>
    <t>06.095.0020-A</t>
  </si>
  <si>
    <t>06.095.0022-0</t>
  </si>
  <si>
    <t>06.095.0022-A</t>
  </si>
  <si>
    <t>06.095.0025-0</t>
  </si>
  <si>
    <t>06.095.0025-A</t>
  </si>
  <si>
    <t>06.095.0028-0</t>
  </si>
  <si>
    <t>06.095.0028-A</t>
  </si>
  <si>
    <t>06.095.0030-0</t>
  </si>
  <si>
    <t>06.095.0030-A</t>
  </si>
  <si>
    <t>06.100.0010-0</t>
  </si>
  <si>
    <t>06.100.0010-A</t>
  </si>
  <si>
    <t>06.100.0011-0</t>
  </si>
  <si>
    <t>06.100.0011-A</t>
  </si>
  <si>
    <t>06.100.0012-0</t>
  </si>
  <si>
    <t>06.100.0012-A</t>
  </si>
  <si>
    <t>06.100.0020-0</t>
  </si>
  <si>
    <t>06.100.0020-A</t>
  </si>
  <si>
    <t>06.100.0030-0</t>
  </si>
  <si>
    <t>06.100.0030-A</t>
  </si>
  <si>
    <t>06.100.0040-0</t>
  </si>
  <si>
    <t>06.100.0040-A</t>
  </si>
  <si>
    <t>06.100.0050-0</t>
  </si>
  <si>
    <t>06.100.0050-A</t>
  </si>
  <si>
    <t>06.100.0056-0</t>
  </si>
  <si>
    <t>06.100.0056-A</t>
  </si>
  <si>
    <t>06.100.0058-0</t>
  </si>
  <si>
    <t>06.100.0058-A</t>
  </si>
  <si>
    <t>06.100.0060-0</t>
  </si>
  <si>
    <t>06.100.0060-A</t>
  </si>
  <si>
    <t>06.100.0062-0</t>
  </si>
  <si>
    <t>06.100.0062-A</t>
  </si>
  <si>
    <t>06.100.0064-0</t>
  </si>
  <si>
    <t>06.100.0064-A</t>
  </si>
  <si>
    <t>06.100.0068-0</t>
  </si>
  <si>
    <t>06.100.0068-A</t>
  </si>
  <si>
    <t>06.100.0079-0</t>
  </si>
  <si>
    <t>06.100.0079-A</t>
  </si>
  <si>
    <t>06.100.0080-0</t>
  </si>
  <si>
    <t>06.100.0080-A</t>
  </si>
  <si>
    <t>06.100.0082-0</t>
  </si>
  <si>
    <t>06.100.0082-A</t>
  </si>
  <si>
    <t>06.100.0085-0</t>
  </si>
  <si>
    <t>06.100.0085-A</t>
  </si>
  <si>
    <t>06.100.0087-0</t>
  </si>
  <si>
    <t>06.100.0087-A</t>
  </si>
  <si>
    <t>06.100.0090-0</t>
  </si>
  <si>
    <t>06.100.0090-A</t>
  </si>
  <si>
    <t>06.100.0092-0</t>
  </si>
  <si>
    <t>06.100.0092-A</t>
  </si>
  <si>
    <t>06.100.0095-0</t>
  </si>
  <si>
    <t>06.100.0095-A</t>
  </si>
  <si>
    <t>06.100.0100-0</t>
  </si>
  <si>
    <t>06.100.0100-A</t>
  </si>
  <si>
    <t>06.100.0105-0</t>
  </si>
  <si>
    <t>06.100.0105-A</t>
  </si>
  <si>
    <t>06.100.0110-0</t>
  </si>
  <si>
    <t>06.100.0110-A</t>
  </si>
  <si>
    <t>06.100.0115-0</t>
  </si>
  <si>
    <t>06.100.0115-A</t>
  </si>
  <si>
    <t>06.100.0130-0</t>
  </si>
  <si>
    <t>06.100.0130-A</t>
  </si>
  <si>
    <t>06.100.0132-0</t>
  </si>
  <si>
    <t>06.100.0132-A</t>
  </si>
  <si>
    <t>06.100.0134-0</t>
  </si>
  <si>
    <t>06.100.0134-A</t>
  </si>
  <si>
    <t>06.100.0136-0</t>
  </si>
  <si>
    <t>06.100.0136-A</t>
  </si>
  <si>
    <t>06.100.0138-0</t>
  </si>
  <si>
    <t>06.100.0138-A</t>
  </si>
  <si>
    <t>06.100.0140-0</t>
  </si>
  <si>
    <t>06.100.0140-A</t>
  </si>
  <si>
    <t>06.100.0142-0</t>
  </si>
  <si>
    <t>06.100.0142-A</t>
  </si>
  <si>
    <t>06.100.0144-0</t>
  </si>
  <si>
    <t>06.100.0144-A</t>
  </si>
  <si>
    <t>06.100.0148-0</t>
  </si>
  <si>
    <t>06.100.0148-A</t>
  </si>
  <si>
    <t>06.100.0150-0</t>
  </si>
  <si>
    <t>06.100.0150-A</t>
  </si>
  <si>
    <t>06.100.0155-0</t>
  </si>
  <si>
    <t>06.100.0155-A</t>
  </si>
  <si>
    <t>06.100.0160-0</t>
  </si>
  <si>
    <t>06.100.0160-A</t>
  </si>
  <si>
    <t>06.100.0165-0</t>
  </si>
  <si>
    <t>06.100.0165-A</t>
  </si>
  <si>
    <t>06.100.0170-0</t>
  </si>
  <si>
    <t>06.100.0170-A</t>
  </si>
  <si>
    <t>06.100.0175-0</t>
  </si>
  <si>
    <t>06.100.0175-A</t>
  </si>
  <si>
    <t>06.100.0180-0</t>
  </si>
  <si>
    <t>06.100.0180-A</t>
  </si>
  <si>
    <t>06.100.0185-0</t>
  </si>
  <si>
    <t>06.100.0185-A</t>
  </si>
  <si>
    <t>06.100.0187-0</t>
  </si>
  <si>
    <t>06.100.0187-A</t>
  </si>
  <si>
    <t>06.100.0190-0</t>
  </si>
  <si>
    <t>06.100.0190-A</t>
  </si>
  <si>
    <t>06.101.0001-0</t>
  </si>
  <si>
    <t>06.101.0001-A</t>
  </si>
  <si>
    <t>06.102.0010-0</t>
  </si>
  <si>
    <t>06.102.0010-A</t>
  </si>
  <si>
    <t>06.103.0010-0</t>
  </si>
  <si>
    <t>06.103.0010-A</t>
  </si>
  <si>
    <t>06.103.0015-0</t>
  </si>
  <si>
    <t>06.103.0015-A</t>
  </si>
  <si>
    <t>06.103.0020-0</t>
  </si>
  <si>
    <t>06.103.0020-A</t>
  </si>
  <si>
    <t>06.103.0025-0</t>
  </si>
  <si>
    <t>06.103.0025-A</t>
  </si>
  <si>
    <t>06.103.0030-0</t>
  </si>
  <si>
    <t>06.103.0030-A</t>
  </si>
  <si>
    <t>06.103.0035-0</t>
  </si>
  <si>
    <t>06.103.0035-A</t>
  </si>
  <si>
    <t>06.103.0040-0</t>
  </si>
  <si>
    <t>06.103.0040-A</t>
  </si>
  <si>
    <t>06.103.0045-0</t>
  </si>
  <si>
    <t>06.103.0045-A</t>
  </si>
  <si>
    <t>06.103.0050-0</t>
  </si>
  <si>
    <t>06.103.0050-A</t>
  </si>
  <si>
    <t>06.103.0055-0</t>
  </si>
  <si>
    <t>06.103.0055-A</t>
  </si>
  <si>
    <t>06.103.0080-0</t>
  </si>
  <si>
    <t>06.103.0080-A</t>
  </si>
  <si>
    <t>06.103.0085-0</t>
  </si>
  <si>
    <t>06.103.0085-A</t>
  </si>
  <si>
    <t>06.103.0090-0</t>
  </si>
  <si>
    <t>06.103.0090-A</t>
  </si>
  <si>
    <t>06.103.0095-0</t>
  </si>
  <si>
    <t>06.103.0095-A</t>
  </si>
  <si>
    <t>06.103.0100-0</t>
  </si>
  <si>
    <t>06.103.0100-A</t>
  </si>
  <si>
    <t>06.103.0105-0</t>
  </si>
  <si>
    <t>06.103.0105-A</t>
  </si>
  <si>
    <t>06.103.0110-0</t>
  </si>
  <si>
    <t>06.103.0110-A</t>
  </si>
  <si>
    <t>06.103.0115-0</t>
  </si>
  <si>
    <t>06.103.0115-A</t>
  </si>
  <si>
    <t>06.103.0120-0</t>
  </si>
  <si>
    <t>06.103.0120-A</t>
  </si>
  <si>
    <t>06.103.0125-0</t>
  </si>
  <si>
    <t>06.103.0125-A</t>
  </si>
  <si>
    <t>06.103.0150-0</t>
  </si>
  <si>
    <t>06.103.0150-A</t>
  </si>
  <si>
    <t>06.106.0011-0</t>
  </si>
  <si>
    <t>06.106.0011-A</t>
  </si>
  <si>
    <t>06.106.0012-0</t>
  </si>
  <si>
    <t>06.106.0012-A</t>
  </si>
  <si>
    <t>06.106.0014-0</t>
  </si>
  <si>
    <t>06.106.0014-A</t>
  </si>
  <si>
    <t>06.108.0005-0</t>
  </si>
  <si>
    <t>06.108.0005-A</t>
  </si>
  <si>
    <t>06.108.0006-0</t>
  </si>
  <si>
    <t>06.108.0006-A</t>
  </si>
  <si>
    <t>06.108.0007-0</t>
  </si>
  <si>
    <t>06.108.0007-A</t>
  </si>
  <si>
    <t>06.108.0008-0</t>
  </si>
  <si>
    <t>06.108.0008-A</t>
  </si>
  <si>
    <t>06.108.0009-0</t>
  </si>
  <si>
    <t>06.108.0009-A</t>
  </si>
  <si>
    <t>06.110.0001-0</t>
  </si>
  <si>
    <t>06.110.0001-A</t>
  </si>
  <si>
    <t>06.115.0001-0</t>
  </si>
  <si>
    <t>06.115.0001-A</t>
  </si>
  <si>
    <t>06.200.0030-0</t>
  </si>
  <si>
    <t>06.200.0030-A</t>
  </si>
  <si>
    <t>06.200.0033-0</t>
  </si>
  <si>
    <t>06.200.0033-A</t>
  </si>
  <si>
    <t>06.200.0035-0</t>
  </si>
  <si>
    <t>06.200.0035-A</t>
  </si>
  <si>
    <t>06.200.0051-0</t>
  </si>
  <si>
    <t>06.200.0051-A</t>
  </si>
  <si>
    <t>06.200.0052-0</t>
  </si>
  <si>
    <t>06.200.0052-A</t>
  </si>
  <si>
    <t>06.200.0053-0</t>
  </si>
  <si>
    <t>06.200.0053-A</t>
  </si>
  <si>
    <t>06.200.0054-0</t>
  </si>
  <si>
    <t>06.200.0054-A</t>
  </si>
  <si>
    <t>06.200.0055-0</t>
  </si>
  <si>
    <t>06.200.0055-A</t>
  </si>
  <si>
    <t>06.200.0056-0</t>
  </si>
  <si>
    <t>06.200.0056-A</t>
  </si>
  <si>
    <t>06.200.0057-0</t>
  </si>
  <si>
    <t>06.200.0057-A</t>
  </si>
  <si>
    <t>06.200.0058-0</t>
  </si>
  <si>
    <t>06.200.0058-A</t>
  </si>
  <si>
    <t>06.200.0059-0</t>
  </si>
  <si>
    <t>06.200.0059-A</t>
  </si>
  <si>
    <t>06.200.0060-0</t>
  </si>
  <si>
    <t>06.200.0060-A</t>
  </si>
  <si>
    <t>06.200.0062-0</t>
  </si>
  <si>
    <t>06.200.0062-A</t>
  </si>
  <si>
    <t>06.200.0064-0</t>
  </si>
  <si>
    <t>06.200.0064-A</t>
  </si>
  <si>
    <t>06.200.0065-0</t>
  </si>
  <si>
    <t>06.200.0065-A</t>
  </si>
  <si>
    <t>06.200.0066-0</t>
  </si>
  <si>
    <t>06.200.0066-A</t>
  </si>
  <si>
    <t>06.200.0067-0</t>
  </si>
  <si>
    <t>06.200.0067-A</t>
  </si>
  <si>
    <t>06.200.0068-0</t>
  </si>
  <si>
    <t>06.200.0068-A</t>
  </si>
  <si>
    <t>06.200.0071-0</t>
  </si>
  <si>
    <t>06.200.0071-A</t>
  </si>
  <si>
    <t>06.200.0072-0</t>
  </si>
  <si>
    <t>06.200.0072-A</t>
  </si>
  <si>
    <t>06.200.0073-0</t>
  </si>
  <si>
    <t>06.200.0073-A</t>
  </si>
  <si>
    <t>06.200.0074-0</t>
  </si>
  <si>
    <t>06.200.0074-A</t>
  </si>
  <si>
    <t>06.200.0075-0</t>
  </si>
  <si>
    <t>06.200.0075-A</t>
  </si>
  <si>
    <t>06.200.0076-0</t>
  </si>
  <si>
    <t>06.200.0076-A</t>
  </si>
  <si>
    <t>06.200.0077-0</t>
  </si>
  <si>
    <t>06.200.0077-A</t>
  </si>
  <si>
    <t>06.200.0078-0</t>
  </si>
  <si>
    <t>06.200.0078-A</t>
  </si>
  <si>
    <t>06.200.0080-0</t>
  </si>
  <si>
    <t>06.200.0080-A</t>
  </si>
  <si>
    <t>06.200.0081-0</t>
  </si>
  <si>
    <t>06.200.0081-A</t>
  </si>
  <si>
    <t>06.200.0083-0</t>
  </si>
  <si>
    <t>06.200.0083-A</t>
  </si>
  <si>
    <t>06.200.0084-0</t>
  </si>
  <si>
    <t>06.200.0084-A</t>
  </si>
  <si>
    <t>06.200.0085-0</t>
  </si>
  <si>
    <t>06.200.0085-A</t>
  </si>
  <si>
    <t>06.200.0086-0</t>
  </si>
  <si>
    <t>06.200.0086-A</t>
  </si>
  <si>
    <t>06.200.0090-0</t>
  </si>
  <si>
    <t>06.200.0090-A</t>
  </si>
  <si>
    <t>06.200.0092-0</t>
  </si>
  <si>
    <t>06.200.0092-A</t>
  </si>
  <si>
    <t>06.200.0093-0</t>
  </si>
  <si>
    <t>06.200.0093-A</t>
  </si>
  <si>
    <t>06.200.0094-0</t>
  </si>
  <si>
    <t>06.200.0094-A</t>
  </si>
  <si>
    <t>06.200.0095-0</t>
  </si>
  <si>
    <t>06.200.0095-A</t>
  </si>
  <si>
    <t>06.200.0096-0</t>
  </si>
  <si>
    <t>06.200.0096-A</t>
  </si>
  <si>
    <t>06.200.0097-0</t>
  </si>
  <si>
    <t>06.200.0097-A</t>
  </si>
  <si>
    <t>06.200.0098-0</t>
  </si>
  <si>
    <t>06.200.0098-A</t>
  </si>
  <si>
    <t>06.200.0099-0</t>
  </si>
  <si>
    <t>06.200.0099-A</t>
  </si>
  <si>
    <t>06.200.0100-0</t>
  </si>
  <si>
    <t>06.200.0100-A</t>
  </si>
  <si>
    <t>06.200.0102-0</t>
  </si>
  <si>
    <t>06.200.0102-A</t>
  </si>
  <si>
    <t>06.200.0104-0</t>
  </si>
  <si>
    <t>06.200.0104-A</t>
  </si>
  <si>
    <t>06.200.0105-0</t>
  </si>
  <si>
    <t>06.200.0105-A</t>
  </si>
  <si>
    <t>06.200.0106-0</t>
  </si>
  <si>
    <t>06.200.0106-A</t>
  </si>
  <si>
    <t>06.200.0107-0</t>
  </si>
  <si>
    <t>06.200.0107-A</t>
  </si>
  <si>
    <t>06.200.0108-0</t>
  </si>
  <si>
    <t>06.200.0108-A</t>
  </si>
  <si>
    <t>06.201.0051-0</t>
  </si>
  <si>
    <t>06.201.0051-A</t>
  </si>
  <si>
    <t>06.201.0052-0</t>
  </si>
  <si>
    <t>06.201.0052-A</t>
  </si>
  <si>
    <t>06.201.0053-0</t>
  </si>
  <si>
    <t>06.201.0053-A</t>
  </si>
  <si>
    <t>06.201.0054-0</t>
  </si>
  <si>
    <t>06.201.0054-A</t>
  </si>
  <si>
    <t>06.201.0055-0</t>
  </si>
  <si>
    <t>06.201.0055-A</t>
  </si>
  <si>
    <t>06.201.0056-0</t>
  </si>
  <si>
    <t>06.201.0056-A</t>
  </si>
  <si>
    <t>06.201.0057-0</t>
  </si>
  <si>
    <t>06.201.0057-A</t>
  </si>
  <si>
    <t>06.201.0058-0</t>
  </si>
  <si>
    <t>06.201.0058-A</t>
  </si>
  <si>
    <t>06.201.0059-0</t>
  </si>
  <si>
    <t>06.201.0059-A</t>
  </si>
  <si>
    <t>06.201.0060-0</t>
  </si>
  <si>
    <t>06.201.0060-A</t>
  </si>
  <si>
    <t>06.201.0061-0</t>
  </si>
  <si>
    <t>06.201.0061-A</t>
  </si>
  <si>
    <t>06.201.0062-0</t>
  </si>
  <si>
    <t>06.201.0062-A</t>
  </si>
  <si>
    <t>06.201.0063-0</t>
  </si>
  <si>
    <t>06.201.0063-A</t>
  </si>
  <si>
    <t>06.201.0064-0</t>
  </si>
  <si>
    <t>06.201.0064-A</t>
  </si>
  <si>
    <t>06.201.0065-0</t>
  </si>
  <si>
    <t>06.201.0065-A</t>
  </si>
  <si>
    <t>06.201.0066-0</t>
  </si>
  <si>
    <t>06.201.0066-A</t>
  </si>
  <si>
    <t>06.201.0071-0</t>
  </si>
  <si>
    <t>06.201.0071-A</t>
  </si>
  <si>
    <t>06.201.0072-0</t>
  </si>
  <si>
    <t>06.201.0072-A</t>
  </si>
  <si>
    <t>06.201.0073-0</t>
  </si>
  <si>
    <t>06.201.0073-A</t>
  </si>
  <si>
    <t>06.201.0074-0</t>
  </si>
  <si>
    <t>06.201.0074-A</t>
  </si>
  <si>
    <t>06.201.0075-0</t>
  </si>
  <si>
    <t>06.201.0075-A</t>
  </si>
  <si>
    <t>06.201.0076-0</t>
  </si>
  <si>
    <t>06.201.0076-A</t>
  </si>
  <si>
    <t>06.201.0077-0</t>
  </si>
  <si>
    <t>06.201.0077-A</t>
  </si>
  <si>
    <t>06.201.0078-0</t>
  </si>
  <si>
    <t>06.201.0078-A</t>
  </si>
  <si>
    <t>06.201.0079-0</t>
  </si>
  <si>
    <t>06.201.0079-A</t>
  </si>
  <si>
    <t>06.201.0080-0</t>
  </si>
  <si>
    <t>06.201.0080-A</t>
  </si>
  <si>
    <t>06.201.0081-0</t>
  </si>
  <si>
    <t>06.201.0081-A</t>
  </si>
  <si>
    <t>06.201.0082-0</t>
  </si>
  <si>
    <t>06.201.0082-A</t>
  </si>
  <si>
    <t>06.201.0091-0</t>
  </si>
  <si>
    <t>06.201.0091-A</t>
  </si>
  <si>
    <t>06.201.0092-0</t>
  </si>
  <si>
    <t>06.201.0092-A</t>
  </si>
  <si>
    <t>06.201.0093-0</t>
  </si>
  <si>
    <t>06.201.0093-A</t>
  </si>
  <si>
    <t>06.201.0094-0</t>
  </si>
  <si>
    <t>06.201.0094-A</t>
  </si>
  <si>
    <t>06.201.0095-0</t>
  </si>
  <si>
    <t>06.201.0095-A</t>
  </si>
  <si>
    <t>06.201.0096-0</t>
  </si>
  <si>
    <t>06.201.0096-A</t>
  </si>
  <si>
    <t>06.201.0097-0</t>
  </si>
  <si>
    <t>06.201.0097-A</t>
  </si>
  <si>
    <t>06.201.0098-0</t>
  </si>
  <si>
    <t>06.201.0098-A</t>
  </si>
  <si>
    <t>06.201.0099-0</t>
  </si>
  <si>
    <t>06.201.0099-A</t>
  </si>
  <si>
    <t>06.201.0100-0</t>
  </si>
  <si>
    <t>06.201.0100-A</t>
  </si>
  <si>
    <t>06.201.0101-0</t>
  </si>
  <si>
    <t>06.201.0101-A</t>
  </si>
  <si>
    <t>06.201.0102-0</t>
  </si>
  <si>
    <t>06.201.0102-A</t>
  </si>
  <si>
    <t>06.201.0111-0</t>
  </si>
  <si>
    <t>06.201.0111-A</t>
  </si>
  <si>
    <t>06.201.0112-0</t>
  </si>
  <si>
    <t>06.201.0112-A</t>
  </si>
  <si>
    <t>06.201.0113-0</t>
  </si>
  <si>
    <t>06.201.0113-A</t>
  </si>
  <si>
    <t>06.201.0114-0</t>
  </si>
  <si>
    <t>06.201.0114-A</t>
  </si>
  <si>
    <t>06.201.0115-0</t>
  </si>
  <si>
    <t>06.201.0115-A</t>
  </si>
  <si>
    <t>06.201.0116-0</t>
  </si>
  <si>
    <t>06.201.0116-A</t>
  </si>
  <si>
    <t>06.201.0117-0</t>
  </si>
  <si>
    <t>06.201.0117-A</t>
  </si>
  <si>
    <t>06.201.0118-0</t>
  </si>
  <si>
    <t>06.201.0118-A</t>
  </si>
  <si>
    <t>06.201.0119-0</t>
  </si>
  <si>
    <t>06.201.0119-A</t>
  </si>
  <si>
    <t>06.201.0120-0</t>
  </si>
  <si>
    <t>06.201.0120-A</t>
  </si>
  <si>
    <t>06.201.0121-0</t>
  </si>
  <si>
    <t>06.201.0121-A</t>
  </si>
  <si>
    <t>06.201.0122-0</t>
  </si>
  <si>
    <t>06.201.0122-A</t>
  </si>
  <si>
    <t>06.201.0123-0</t>
  </si>
  <si>
    <t>06.201.0123-A</t>
  </si>
  <si>
    <t>06.201.0124-0</t>
  </si>
  <si>
    <t>06.201.0124-A</t>
  </si>
  <si>
    <t>06.201.0125-0</t>
  </si>
  <si>
    <t>06.201.0125-A</t>
  </si>
  <si>
    <t>06.201.0126-0</t>
  </si>
  <si>
    <t>06.201.0126-A</t>
  </si>
  <si>
    <t>06.201.0131-0</t>
  </si>
  <si>
    <t>06.201.0131-A</t>
  </si>
  <si>
    <t>06.201.0132-0</t>
  </si>
  <si>
    <t>06.201.0132-A</t>
  </si>
  <si>
    <t>06.201.0133-0</t>
  </si>
  <si>
    <t>06.201.0133-A</t>
  </si>
  <si>
    <t>06.201.0134-0</t>
  </si>
  <si>
    <t>06.201.0134-A</t>
  </si>
  <si>
    <t>06.201.0135-0</t>
  </si>
  <si>
    <t>06.201.0135-A</t>
  </si>
  <si>
    <t>06.201.0136-0</t>
  </si>
  <si>
    <t>06.201.0136-A</t>
  </si>
  <si>
    <t>06.201.0137-0</t>
  </si>
  <si>
    <t>06.201.0137-A</t>
  </si>
  <si>
    <t>06.201.0138-0</t>
  </si>
  <si>
    <t>06.201.0138-A</t>
  </si>
  <si>
    <t>06.201.0139-0</t>
  </si>
  <si>
    <t>06.201.0139-A</t>
  </si>
  <si>
    <t>06.201.0140-0</t>
  </si>
  <si>
    <t>06.201.0140-A</t>
  </si>
  <si>
    <t>06.201.0141-0</t>
  </si>
  <si>
    <t>06.201.0141-A</t>
  </si>
  <si>
    <t>06.201.0142-0</t>
  </si>
  <si>
    <t>06.201.0142-A</t>
  </si>
  <si>
    <t>06.201.0161-0</t>
  </si>
  <si>
    <t>06.201.0161-A</t>
  </si>
  <si>
    <t>06.201.0162-0</t>
  </si>
  <si>
    <t>06.201.0162-A</t>
  </si>
  <si>
    <t>06.201.0163-0</t>
  </si>
  <si>
    <t>06.201.0163-A</t>
  </si>
  <si>
    <t>06.201.0164-0</t>
  </si>
  <si>
    <t>06.201.0164-A</t>
  </si>
  <si>
    <t>06.201.0165-0</t>
  </si>
  <si>
    <t>06.201.0165-A</t>
  </si>
  <si>
    <t>06.201.0166-0</t>
  </si>
  <si>
    <t>06.201.0166-A</t>
  </si>
  <si>
    <t>06.201.0167-0</t>
  </si>
  <si>
    <t>06.201.0167-A</t>
  </si>
  <si>
    <t>06.201.0168-0</t>
  </si>
  <si>
    <t>06.201.0168-A</t>
  </si>
  <si>
    <t>06.201.0169-0</t>
  </si>
  <si>
    <t>06.201.0169-A</t>
  </si>
  <si>
    <t>06.201.0170-0</t>
  </si>
  <si>
    <t>06.201.0170-A</t>
  </si>
  <si>
    <t>06.201.0171-0</t>
  </si>
  <si>
    <t>06.201.0171-A</t>
  </si>
  <si>
    <t>06.201.0172-0</t>
  </si>
  <si>
    <t>06.201.0172-A</t>
  </si>
  <si>
    <t>06.201.0173-0</t>
  </si>
  <si>
    <t>06.201.0173-A</t>
  </si>
  <si>
    <t>06.201.0174-0</t>
  </si>
  <si>
    <t>06.201.0174-A</t>
  </si>
  <si>
    <t>06.201.0175-0</t>
  </si>
  <si>
    <t>06.201.0175-A</t>
  </si>
  <si>
    <t>06.201.0176-0</t>
  </si>
  <si>
    <t>06.201.0176-A</t>
  </si>
  <si>
    <t>06.201.0181-0</t>
  </si>
  <si>
    <t>06.201.0181-A</t>
  </si>
  <si>
    <t>06.201.0182-0</t>
  </si>
  <si>
    <t>06.201.0182-A</t>
  </si>
  <si>
    <t>06.201.0183-0</t>
  </si>
  <si>
    <t>06.201.0183-A</t>
  </si>
  <si>
    <t>06.201.0184-0</t>
  </si>
  <si>
    <t>06.201.0184-A</t>
  </si>
  <si>
    <t>06.201.0185-0</t>
  </si>
  <si>
    <t>06.201.0185-A</t>
  </si>
  <si>
    <t>06.201.0186-0</t>
  </si>
  <si>
    <t>06.201.0186-A</t>
  </si>
  <si>
    <t>06.201.0187-0</t>
  </si>
  <si>
    <t>06.201.0187-A</t>
  </si>
  <si>
    <t>06.201.0188-0</t>
  </si>
  <si>
    <t>06.201.0188-A</t>
  </si>
  <si>
    <t>06.201.0189-0</t>
  </si>
  <si>
    <t>06.201.0189-A</t>
  </si>
  <si>
    <t>06.201.0190-0</t>
  </si>
  <si>
    <t>06.201.0190-A</t>
  </si>
  <si>
    <t>06.201.0191-0</t>
  </si>
  <si>
    <t>06.201.0191-A</t>
  </si>
  <si>
    <t>06.201.0192-0</t>
  </si>
  <si>
    <t>06.201.0192-A</t>
  </si>
  <si>
    <t>06.201.0211-0</t>
  </si>
  <si>
    <t>06.201.0211-A</t>
  </si>
  <si>
    <t>06.201.0212-0</t>
  </si>
  <si>
    <t>06.201.0212-A</t>
  </si>
  <si>
    <t>06.201.0213-0</t>
  </si>
  <si>
    <t>06.201.0213-A</t>
  </si>
  <si>
    <t>06.201.0214-0</t>
  </si>
  <si>
    <t>06.201.0214-A</t>
  </si>
  <si>
    <t>06.201.0215-0</t>
  </si>
  <si>
    <t>06.201.0215-A</t>
  </si>
  <si>
    <t>06.201.0216-0</t>
  </si>
  <si>
    <t>06.201.0216-A</t>
  </si>
  <si>
    <t>06.201.0217-0</t>
  </si>
  <si>
    <t>06.201.0217-A</t>
  </si>
  <si>
    <t>06.201.0218-0</t>
  </si>
  <si>
    <t>06.201.0218-A</t>
  </si>
  <si>
    <t>06.201.0219-0</t>
  </si>
  <si>
    <t>06.201.0219-A</t>
  </si>
  <si>
    <t>06.201.0220-0</t>
  </si>
  <si>
    <t>06.201.0220-A</t>
  </si>
  <si>
    <t>06.201.0221-0</t>
  </si>
  <si>
    <t>06.201.0221-A</t>
  </si>
  <si>
    <t>06.201.0222-0</t>
  </si>
  <si>
    <t>06.201.0222-A</t>
  </si>
  <si>
    <t>06.201.0223-0</t>
  </si>
  <si>
    <t>06.201.0223-A</t>
  </si>
  <si>
    <t>06.201.0224-0</t>
  </si>
  <si>
    <t>06.201.0224-A</t>
  </si>
  <si>
    <t>06.201.0225-0</t>
  </si>
  <si>
    <t>06.201.0225-A</t>
  </si>
  <si>
    <t>06.201.0226-0</t>
  </si>
  <si>
    <t>06.201.0226-A</t>
  </si>
  <si>
    <t>06.201.0231-0</t>
  </si>
  <si>
    <t>06.201.0231-A</t>
  </si>
  <si>
    <t>06.201.0232-0</t>
  </si>
  <si>
    <t>06.201.0232-A</t>
  </si>
  <si>
    <t>06.201.0233-0</t>
  </si>
  <si>
    <t>06.201.0233-A</t>
  </si>
  <si>
    <t>06.201.0234-0</t>
  </si>
  <si>
    <t>06.201.0234-A</t>
  </si>
  <si>
    <t>06.201.0235-0</t>
  </si>
  <si>
    <t>06.201.0235-A</t>
  </si>
  <si>
    <t>06.201.0236-0</t>
  </si>
  <si>
    <t>06.201.0236-A</t>
  </si>
  <si>
    <t>06.201.0237-0</t>
  </si>
  <si>
    <t>06.201.0237-A</t>
  </si>
  <si>
    <t>06.201.0238-0</t>
  </si>
  <si>
    <t>06.201.0238-A</t>
  </si>
  <si>
    <t>06.201.0239-0</t>
  </si>
  <si>
    <t>06.201.0239-A</t>
  </si>
  <si>
    <t>06.201.0240-0</t>
  </si>
  <si>
    <t>06.201.0240-A</t>
  </si>
  <si>
    <t>06.201.0241-0</t>
  </si>
  <si>
    <t>06.201.0241-A</t>
  </si>
  <si>
    <t>06.201.0242-0</t>
  </si>
  <si>
    <t>06.201.0242-A</t>
  </si>
  <si>
    <t>06.201.0243-0</t>
  </si>
  <si>
    <t>06.201.0243-A</t>
  </si>
  <si>
    <t>06.201.0244-0</t>
  </si>
  <si>
    <t>06.201.0244-A</t>
  </si>
  <si>
    <t>06.201.0245-0</t>
  </si>
  <si>
    <t>06.201.0245-A</t>
  </si>
  <si>
    <t>06.201.0246-0</t>
  </si>
  <si>
    <t>06.201.0246-A</t>
  </si>
  <si>
    <t>06.201.0251-0</t>
  </si>
  <si>
    <t>06.201.0251-A</t>
  </si>
  <si>
    <t>06.201.0252-0</t>
  </si>
  <si>
    <t>06.201.0252-A</t>
  </si>
  <si>
    <t>06.201.0253-0</t>
  </si>
  <si>
    <t>06.201.0253-A</t>
  </si>
  <si>
    <t>06.201.0254-0</t>
  </si>
  <si>
    <t>06.201.0254-A</t>
  </si>
  <si>
    <t>06.201.0255-0</t>
  </si>
  <si>
    <t>06.201.0255-A</t>
  </si>
  <si>
    <t>06.201.0256-0</t>
  </si>
  <si>
    <t>06.201.0256-A</t>
  </si>
  <si>
    <t>06.201.0257-0</t>
  </si>
  <si>
    <t>06.201.0257-A</t>
  </si>
  <si>
    <t>06.201.0258-0</t>
  </si>
  <si>
    <t>06.201.0258-A</t>
  </si>
  <si>
    <t>06.201.0259-0</t>
  </si>
  <si>
    <t>06.201.0259-A</t>
  </si>
  <si>
    <t>06.201.0260-0</t>
  </si>
  <si>
    <t>06.201.0260-A</t>
  </si>
  <si>
    <t>06.201.0261-0</t>
  </si>
  <si>
    <t>06.201.0261-A</t>
  </si>
  <si>
    <t>06.201.0262-0</t>
  </si>
  <si>
    <t>06.201.0262-A</t>
  </si>
  <si>
    <t>06.201.0263-0</t>
  </si>
  <si>
    <t>06.201.0263-A</t>
  </si>
  <si>
    <t>06.201.0264-0</t>
  </si>
  <si>
    <t>06.201.0264-A</t>
  </si>
  <si>
    <t>06.201.0265-0</t>
  </si>
  <si>
    <t>06.201.0265-A</t>
  </si>
  <si>
    <t>06.201.0266-0</t>
  </si>
  <si>
    <t>06.201.0266-A</t>
  </si>
  <si>
    <t>06.201.0271-0</t>
  </si>
  <si>
    <t>06.201.0271-A</t>
  </si>
  <si>
    <t>06.201.0272-0</t>
  </si>
  <si>
    <t>06.201.0272-A</t>
  </si>
  <si>
    <t>06.201.0273-0</t>
  </si>
  <si>
    <t>06.201.0273-A</t>
  </si>
  <si>
    <t>06.201.0274-0</t>
  </si>
  <si>
    <t>06.201.0274-A</t>
  </si>
  <si>
    <t>06.201.0275-0</t>
  </si>
  <si>
    <t>06.201.0275-A</t>
  </si>
  <si>
    <t>06.201.0276-0</t>
  </si>
  <si>
    <t>06.201.0276-A</t>
  </si>
  <si>
    <t>06.201.0277-0</t>
  </si>
  <si>
    <t>06.201.0277-A</t>
  </si>
  <si>
    <t>06.201.0278-0</t>
  </si>
  <si>
    <t>06.201.0278-A</t>
  </si>
  <si>
    <t>06.201.0279-0</t>
  </si>
  <si>
    <t>06.201.0279-A</t>
  </si>
  <si>
    <t>06.201.0280-0</t>
  </si>
  <si>
    <t>06.201.0280-A</t>
  </si>
  <si>
    <t>06.201.0281-0</t>
  </si>
  <si>
    <t>06.201.0281-A</t>
  </si>
  <si>
    <t>06.201.0282-0</t>
  </si>
  <si>
    <t>06.201.0282-A</t>
  </si>
  <si>
    <t>06.201.0291-0</t>
  </si>
  <si>
    <t>06.201.0291-A</t>
  </si>
  <si>
    <t>06.201.0292-0</t>
  </si>
  <si>
    <t>06.201.0292-A</t>
  </si>
  <si>
    <t>06.201.0293-0</t>
  </si>
  <si>
    <t>06.201.0293-A</t>
  </si>
  <si>
    <t>06.201.0294-0</t>
  </si>
  <si>
    <t>06.201.0294-A</t>
  </si>
  <si>
    <t>06.201.0295-0</t>
  </si>
  <si>
    <t>06.201.0295-A</t>
  </si>
  <si>
    <t>06.201.0296-0</t>
  </si>
  <si>
    <t>06.201.0296-A</t>
  </si>
  <si>
    <t>06.201.0297-0</t>
  </si>
  <si>
    <t>06.201.0297-A</t>
  </si>
  <si>
    <t>06.201.0298-0</t>
  </si>
  <si>
    <t>06.201.0298-A</t>
  </si>
  <si>
    <t>06.201.0299-0</t>
  </si>
  <si>
    <t>06.201.0299-A</t>
  </si>
  <si>
    <t>06.201.0300-0</t>
  </si>
  <si>
    <t>06.201.0300-A</t>
  </si>
  <si>
    <t>06.201.0301-0</t>
  </si>
  <si>
    <t>06.201.0301-A</t>
  </si>
  <si>
    <t>06.201.0302-0</t>
  </si>
  <si>
    <t>06.201.0302-A</t>
  </si>
  <si>
    <t>06.201.0311-0</t>
  </si>
  <si>
    <t>06.201.0311-A</t>
  </si>
  <si>
    <t>06.201.0312-0</t>
  </si>
  <si>
    <t>06.201.0312-A</t>
  </si>
  <si>
    <t>06.201.0313-0</t>
  </si>
  <si>
    <t>06.201.0313-A</t>
  </si>
  <si>
    <t>06.201.0314-0</t>
  </si>
  <si>
    <t>06.201.0314-A</t>
  </si>
  <si>
    <t>06.201.0315-0</t>
  </si>
  <si>
    <t>06.201.0315-A</t>
  </si>
  <si>
    <t>06.201.0316-0</t>
  </si>
  <si>
    <t>06.201.0316-A</t>
  </si>
  <si>
    <t>06.201.0317-0</t>
  </si>
  <si>
    <t>06.201.0317-A</t>
  </si>
  <si>
    <t>06.201.0318-0</t>
  </si>
  <si>
    <t>06.201.0318-A</t>
  </si>
  <si>
    <t>06.201.0319-0</t>
  </si>
  <si>
    <t>06.201.0319-A</t>
  </si>
  <si>
    <t>06.201.0320-0</t>
  </si>
  <si>
    <t>06.201.0320-A</t>
  </si>
  <si>
    <t>06.201.0321-0</t>
  </si>
  <si>
    <t>06.201.0321-A</t>
  </si>
  <si>
    <t>06.201.0322-0</t>
  </si>
  <si>
    <t>06.201.0322-A</t>
  </si>
  <si>
    <t>06.201.0323-0</t>
  </si>
  <si>
    <t>06.201.0323-A</t>
  </si>
  <si>
    <t>06.201.0324-0</t>
  </si>
  <si>
    <t>06.201.0324-A</t>
  </si>
  <si>
    <t>06.201.0325-0</t>
  </si>
  <si>
    <t>06.201.0325-A</t>
  </si>
  <si>
    <t>06.201.0326-0</t>
  </si>
  <si>
    <t>06.201.0326-A</t>
  </si>
  <si>
    <t>06.201.0331-0</t>
  </si>
  <si>
    <t>06.201.0331-A</t>
  </si>
  <si>
    <t>06.201.0332-0</t>
  </si>
  <si>
    <t>06.201.0332-A</t>
  </si>
  <si>
    <t>06.201.0333-0</t>
  </si>
  <si>
    <t>06.201.0333-A</t>
  </si>
  <si>
    <t>06.201.0334-0</t>
  </si>
  <si>
    <t>06.201.0334-A</t>
  </si>
  <si>
    <t>06.201.0335-0</t>
  </si>
  <si>
    <t>06.201.0335-A</t>
  </si>
  <si>
    <t>06.201.0336-0</t>
  </si>
  <si>
    <t>06.201.0336-A</t>
  </si>
  <si>
    <t>06.201.0337-0</t>
  </si>
  <si>
    <t>06.201.0337-A</t>
  </si>
  <si>
    <t>06.201.0338-0</t>
  </si>
  <si>
    <t>06.201.0338-A</t>
  </si>
  <si>
    <t>06.201.0339-0</t>
  </si>
  <si>
    <t>06.201.0339-A</t>
  </si>
  <si>
    <t>06.201.0340-0</t>
  </si>
  <si>
    <t>06.201.0340-A</t>
  </si>
  <si>
    <t>06.201.0341-0</t>
  </si>
  <si>
    <t>06.201.0341-A</t>
  </si>
  <si>
    <t>06.201.0342-0</t>
  </si>
  <si>
    <t>06.201.0342-A</t>
  </si>
  <si>
    <t>06.201.0361-0</t>
  </si>
  <si>
    <t>06.201.0361-A</t>
  </si>
  <si>
    <t>06.201.0362-0</t>
  </si>
  <si>
    <t>06.201.0362-A</t>
  </si>
  <si>
    <t>06.201.0363-0</t>
  </si>
  <si>
    <t>06.201.0363-A</t>
  </si>
  <si>
    <t>06.201.0364-0</t>
  </si>
  <si>
    <t>06.201.0364-A</t>
  </si>
  <si>
    <t>06.201.0365-0</t>
  </si>
  <si>
    <t>06.201.0365-A</t>
  </si>
  <si>
    <t>06.201.0366-0</t>
  </si>
  <si>
    <t>06.201.0366-A</t>
  </si>
  <si>
    <t>06.201.0367-0</t>
  </si>
  <si>
    <t>06.201.0367-A</t>
  </si>
  <si>
    <t>06.201.0368-0</t>
  </si>
  <si>
    <t>06.201.0368-A</t>
  </si>
  <si>
    <t>06.201.0369-0</t>
  </si>
  <si>
    <t>06.201.0369-A</t>
  </si>
  <si>
    <t>06.201.0370-0</t>
  </si>
  <si>
    <t>06.201.0370-A</t>
  </si>
  <si>
    <t>06.201.0371-0</t>
  </si>
  <si>
    <t>06.201.0371-A</t>
  </si>
  <si>
    <t>06.201.0372-0</t>
  </si>
  <si>
    <t>06.201.0372-A</t>
  </si>
  <si>
    <t>06.201.0373-0</t>
  </si>
  <si>
    <t>06.201.0373-A</t>
  </si>
  <si>
    <t>06.201.0374-0</t>
  </si>
  <si>
    <t>06.201.0374-A</t>
  </si>
  <si>
    <t>06.201.0375-0</t>
  </si>
  <si>
    <t>06.201.0375-A</t>
  </si>
  <si>
    <t>06.201.0376-0</t>
  </si>
  <si>
    <t>06.201.0376-A</t>
  </si>
  <si>
    <t>06.201.0381-0</t>
  </si>
  <si>
    <t>06.201.0381-A</t>
  </si>
  <si>
    <t>06.201.0382-0</t>
  </si>
  <si>
    <t>06.201.0382-A</t>
  </si>
  <si>
    <t>06.201.0383-0</t>
  </si>
  <si>
    <t>06.201.0383-A</t>
  </si>
  <si>
    <t>06.201.0384-0</t>
  </si>
  <si>
    <t>06.201.0384-A</t>
  </si>
  <si>
    <t>06.201.0385-0</t>
  </si>
  <si>
    <t>06.201.0385-A</t>
  </si>
  <si>
    <t>06.201.0386-0</t>
  </si>
  <si>
    <t>06.201.0386-A</t>
  </si>
  <si>
    <t>06.201.0387-0</t>
  </si>
  <si>
    <t>06.201.0387-A</t>
  </si>
  <si>
    <t>06.201.0388-0</t>
  </si>
  <si>
    <t>06.201.0388-A</t>
  </si>
  <si>
    <t>06.201.0389-0</t>
  </si>
  <si>
    <t>06.201.0389-A</t>
  </si>
  <si>
    <t>06.201.0390-0</t>
  </si>
  <si>
    <t>06.201.0390-A</t>
  </si>
  <si>
    <t>06.201.0391-0</t>
  </si>
  <si>
    <t>06.201.0391-A</t>
  </si>
  <si>
    <t>06.201.0392-0</t>
  </si>
  <si>
    <t>06.201.0392-A</t>
  </si>
  <si>
    <t>06.201.0411-0</t>
  </si>
  <si>
    <t>06.201.0411-A</t>
  </si>
  <si>
    <t>06.201.0412-0</t>
  </si>
  <si>
    <t>06.201.0412-A</t>
  </si>
  <si>
    <t>06.201.0413-0</t>
  </si>
  <si>
    <t>06.201.0413-A</t>
  </si>
  <si>
    <t>06.201.0414-0</t>
  </si>
  <si>
    <t>06.201.0414-A</t>
  </si>
  <si>
    <t>06.201.0415-0</t>
  </si>
  <si>
    <t>06.201.0415-A</t>
  </si>
  <si>
    <t>06.201.0416-0</t>
  </si>
  <si>
    <t>06.201.0416-A</t>
  </si>
  <si>
    <t>06.201.0417-0</t>
  </si>
  <si>
    <t>06.201.0417-A</t>
  </si>
  <si>
    <t>06.201.0418-0</t>
  </si>
  <si>
    <t>06.201.0418-A</t>
  </si>
  <si>
    <t>06.201.0419-0</t>
  </si>
  <si>
    <t>06.201.0419-A</t>
  </si>
  <si>
    <t>06.201.0420-0</t>
  </si>
  <si>
    <t>06.201.0420-A</t>
  </si>
  <si>
    <t>06.201.0421-0</t>
  </si>
  <si>
    <t>06.201.0421-A</t>
  </si>
  <si>
    <t>06.201.0422-0</t>
  </si>
  <si>
    <t>06.201.0422-A</t>
  </si>
  <si>
    <t>06.201.0423-0</t>
  </si>
  <si>
    <t>06.201.0423-A</t>
  </si>
  <si>
    <t>06.201.0424-0</t>
  </si>
  <si>
    <t>06.201.0424-A</t>
  </si>
  <si>
    <t>06.201.0425-0</t>
  </si>
  <si>
    <t>06.201.0425-A</t>
  </si>
  <si>
    <t>06.201.0426-0</t>
  </si>
  <si>
    <t>06.201.0426-A</t>
  </si>
  <si>
    <t>06.201.0431-0</t>
  </si>
  <si>
    <t>06.201.0431-A</t>
  </si>
  <si>
    <t>06.201.0432-0</t>
  </si>
  <si>
    <t>06.201.0432-A</t>
  </si>
  <si>
    <t>06.201.0433-0</t>
  </si>
  <si>
    <t>06.201.0433-A</t>
  </si>
  <si>
    <t>06.201.0434-0</t>
  </si>
  <si>
    <t>06.201.0434-A</t>
  </si>
  <si>
    <t>06.201.0435-0</t>
  </si>
  <si>
    <t>06.201.0435-A</t>
  </si>
  <si>
    <t>06.201.0436-0</t>
  </si>
  <si>
    <t>06.201.0436-A</t>
  </si>
  <si>
    <t>06.201.0437-0</t>
  </si>
  <si>
    <t>06.201.0437-A</t>
  </si>
  <si>
    <t>06.201.0438-0</t>
  </si>
  <si>
    <t>06.201.0438-A</t>
  </si>
  <si>
    <t>06.201.0439-0</t>
  </si>
  <si>
    <t>06.201.0439-A</t>
  </si>
  <si>
    <t>06.201.0440-0</t>
  </si>
  <si>
    <t>06.201.0440-A</t>
  </si>
  <si>
    <t>06.201.0441-0</t>
  </si>
  <si>
    <t>06.201.0441-A</t>
  </si>
  <si>
    <t>06.201.0442-0</t>
  </si>
  <si>
    <t>06.201.0442-A</t>
  </si>
  <si>
    <t>06.201.0443-0</t>
  </si>
  <si>
    <t>06.201.0443-A</t>
  </si>
  <si>
    <t>06.201.0444-0</t>
  </si>
  <si>
    <t>06.201.0444-A</t>
  </si>
  <si>
    <t>06.201.0445-0</t>
  </si>
  <si>
    <t>06.201.0445-A</t>
  </si>
  <si>
    <t>06.201.0446-0</t>
  </si>
  <si>
    <t>06.201.0446-A</t>
  </si>
  <si>
    <t>06.203.0012-0</t>
  </si>
  <si>
    <t>06.203.0012-A</t>
  </si>
  <si>
    <t>06.203.0014-0</t>
  </si>
  <si>
    <t>06.203.0014-A</t>
  </si>
  <si>
    <t>06.203.0016-0</t>
  </si>
  <si>
    <t>06.203.0016-A</t>
  </si>
  <si>
    <t>06.203.0017-0</t>
  </si>
  <si>
    <t>06.203.0017-A</t>
  </si>
  <si>
    <t>06.203.0020-0</t>
  </si>
  <si>
    <t>06.203.0020-A</t>
  </si>
  <si>
    <t>06.203.0021-0</t>
  </si>
  <si>
    <t>06.203.0021-A</t>
  </si>
  <si>
    <t>06.203.0022-0</t>
  </si>
  <si>
    <t>06.203.0022-A</t>
  </si>
  <si>
    <t>06.203.0024-0</t>
  </si>
  <si>
    <t>06.203.0024-A</t>
  </si>
  <si>
    <t>06.203.0025-0</t>
  </si>
  <si>
    <t>06.203.0025-A</t>
  </si>
  <si>
    <t>06.203.0026-0</t>
  </si>
  <si>
    <t>06.203.0026-A</t>
  </si>
  <si>
    <t>06.203.0027-0</t>
  </si>
  <si>
    <t>06.203.0027-A</t>
  </si>
  <si>
    <t>06.203.0028-0</t>
  </si>
  <si>
    <t>06.203.0028-A</t>
  </si>
  <si>
    <t>06.203.0048-0</t>
  </si>
  <si>
    <t>06.203.0048-A</t>
  </si>
  <si>
    <t>06.203.0051-0</t>
  </si>
  <si>
    <t>06.203.0051-A</t>
  </si>
  <si>
    <t>06.203.0053-0</t>
  </si>
  <si>
    <t>06.203.0053-A</t>
  </si>
  <si>
    <t>06.203.0055-0</t>
  </si>
  <si>
    <t>06.203.0055-A</t>
  </si>
  <si>
    <t>06.203.0057-0</t>
  </si>
  <si>
    <t>06.203.0057-A</t>
  </si>
  <si>
    <t>06.203.0059-0</t>
  </si>
  <si>
    <t>06.203.0059-A</t>
  </si>
  <si>
    <t>06.203.0061-0</t>
  </si>
  <si>
    <t>06.203.0061-A</t>
  </si>
  <si>
    <t>06.203.0063-0</t>
  </si>
  <si>
    <t>06.203.0063-A</t>
  </si>
  <si>
    <t>06.203.0064-0</t>
  </si>
  <si>
    <t>06.203.0064-A</t>
  </si>
  <si>
    <t>06.203.0112-0</t>
  </si>
  <si>
    <t>06.203.0112-A</t>
  </si>
  <si>
    <t>06.203.0114-0</t>
  </si>
  <si>
    <t>06.203.0114-A</t>
  </si>
  <si>
    <t>06.203.0116-0</t>
  </si>
  <si>
    <t>06.203.0116-A</t>
  </si>
  <si>
    <t>06.203.0117-0</t>
  </si>
  <si>
    <t>06.203.0117-A</t>
  </si>
  <si>
    <t>06.203.0120-0</t>
  </si>
  <si>
    <t>06.203.0120-A</t>
  </si>
  <si>
    <t>06.203.0121-0</t>
  </si>
  <si>
    <t>06.203.0121-A</t>
  </si>
  <si>
    <t>06.203.0122-0</t>
  </si>
  <si>
    <t>06.203.0122-A</t>
  </si>
  <si>
    <t>06.203.0124-0</t>
  </si>
  <si>
    <t>06.203.0124-A</t>
  </si>
  <si>
    <t>06.203.0125-0</t>
  </si>
  <si>
    <t>06.203.0125-A</t>
  </si>
  <si>
    <t>06.203.0126-0</t>
  </si>
  <si>
    <t>06.203.0126-A</t>
  </si>
  <si>
    <t>06.203.0127-0</t>
  </si>
  <si>
    <t>06.203.0127-A</t>
  </si>
  <si>
    <t>06.203.0128-0</t>
  </si>
  <si>
    <t>06.203.0128-A</t>
  </si>
  <si>
    <t>06.203.0139-0</t>
  </si>
  <si>
    <t>06.203.0139-A</t>
  </si>
  <si>
    <t>06.203.0142-0</t>
  </si>
  <si>
    <t>06.203.0142-A</t>
  </si>
  <si>
    <t>06.203.0144-0</t>
  </si>
  <si>
    <t>06.203.0144-A</t>
  </si>
  <si>
    <t>06.203.0146-0</t>
  </si>
  <si>
    <t>06.203.0146-A</t>
  </si>
  <si>
    <t>06.203.0148-0</t>
  </si>
  <si>
    <t>06.203.0148-A</t>
  </si>
  <si>
    <t>06.203.0150-0</t>
  </si>
  <si>
    <t>06.203.0150-A</t>
  </si>
  <si>
    <t>06.203.0152-0</t>
  </si>
  <si>
    <t>06.203.0152-A</t>
  </si>
  <si>
    <t>06.203.0154-0</t>
  </si>
  <si>
    <t>06.203.0154-A</t>
  </si>
  <si>
    <t>06.203.0155-0</t>
  </si>
  <si>
    <t>06.203.0155-A</t>
  </si>
  <si>
    <t>06.203.0198-0</t>
  </si>
  <si>
    <t>06.203.0198-A</t>
  </si>
  <si>
    <t>06.203.0201-0</t>
  </si>
  <si>
    <t>06.203.0201-A</t>
  </si>
  <si>
    <t>06.203.0203-0</t>
  </si>
  <si>
    <t>06.203.0203-A</t>
  </si>
  <si>
    <t>06.203.0205-0</t>
  </si>
  <si>
    <t>06.203.0205-A</t>
  </si>
  <si>
    <t>06.203.0207-0</t>
  </si>
  <si>
    <t>06.203.0207-A</t>
  </si>
  <si>
    <t>06.203.0209-0</t>
  </si>
  <si>
    <t>06.203.0209-A</t>
  </si>
  <si>
    <t>06.250.0012-0</t>
  </si>
  <si>
    <t>06.250.0012-A</t>
  </si>
  <si>
    <t>06.250.0013-0</t>
  </si>
  <si>
    <t>06.250.0013-A</t>
  </si>
  <si>
    <t>06.250.0014-0</t>
  </si>
  <si>
    <t>06.250.0014-A</t>
  </si>
  <si>
    <t>06.250.0015-0</t>
  </si>
  <si>
    <t>06.250.0015-A</t>
  </si>
  <si>
    <t>06.250.0016-0</t>
  </si>
  <si>
    <t>06.250.0016-A</t>
  </si>
  <si>
    <t>06.250.0017-0</t>
  </si>
  <si>
    <t>06.250.0017-A</t>
  </si>
  <si>
    <t>06.250.0018-0</t>
  </si>
  <si>
    <t>06.250.0018-A</t>
  </si>
  <si>
    <t>06.250.0020-0</t>
  </si>
  <si>
    <t>06.250.0020-A</t>
  </si>
  <si>
    <t>06.250.0021-0</t>
  </si>
  <si>
    <t>06.250.0021-A</t>
  </si>
  <si>
    <t>06.250.0022-0</t>
  </si>
  <si>
    <t>06.250.0022-A</t>
  </si>
  <si>
    <t>06.250.0023-0</t>
  </si>
  <si>
    <t>06.250.0023-A</t>
  </si>
  <si>
    <t>06.250.0031-0</t>
  </si>
  <si>
    <t>06.250.0031-A</t>
  </si>
  <si>
    <t>06.250.0032-0</t>
  </si>
  <si>
    <t>06.250.0032-A</t>
  </si>
  <si>
    <t>06.250.0033-0</t>
  </si>
  <si>
    <t>06.250.0033-A</t>
  </si>
  <si>
    <t>06.250.0034-0</t>
  </si>
  <si>
    <t>06.250.0034-A</t>
  </si>
  <si>
    <t>06.250.0035-0</t>
  </si>
  <si>
    <t>06.250.0035-A</t>
  </si>
  <si>
    <t>06.250.0036-0</t>
  </si>
  <si>
    <t>06.250.0036-A</t>
  </si>
  <si>
    <t>06.250.0037-0</t>
  </si>
  <si>
    <t>06.250.0037-A</t>
  </si>
  <si>
    <t>06.250.0039-0</t>
  </si>
  <si>
    <t>06.250.0039-A</t>
  </si>
  <si>
    <t>06.250.0040-0</t>
  </si>
  <si>
    <t>06.250.0040-A</t>
  </si>
  <si>
    <t>06.250.0051-0</t>
  </si>
  <si>
    <t>06.250.0051-A</t>
  </si>
  <si>
    <t>06.250.0052-0</t>
  </si>
  <si>
    <t>06.250.0052-A</t>
  </si>
  <si>
    <t>06.250.0053-0</t>
  </si>
  <si>
    <t>06.250.0053-A</t>
  </si>
  <si>
    <t>06.250.0054-0</t>
  </si>
  <si>
    <t>06.250.0054-A</t>
  </si>
  <si>
    <t>06.250.0055-0</t>
  </si>
  <si>
    <t>06.250.0055-A</t>
  </si>
  <si>
    <t>06.250.0056-0</t>
  </si>
  <si>
    <t>06.250.0056-A</t>
  </si>
  <si>
    <t>06.250.0057-0</t>
  </si>
  <si>
    <t>06.250.0057-A</t>
  </si>
  <si>
    <t>06.250.0059-0</t>
  </si>
  <si>
    <t>06.250.0059-A</t>
  </si>
  <si>
    <t>06.250.0060-0</t>
  </si>
  <si>
    <t>06.250.0060-A</t>
  </si>
  <si>
    <t>06.251.0030-0</t>
  </si>
  <si>
    <t>06.251.0030-A</t>
  </si>
  <si>
    <t>06.251.0031-0</t>
  </si>
  <si>
    <t>06.251.0031-A</t>
  </si>
  <si>
    <t>06.251.0032-0</t>
  </si>
  <si>
    <t>06.251.0032-A</t>
  </si>
  <si>
    <t>06.251.0033-0</t>
  </si>
  <si>
    <t>06.251.0033-A</t>
  </si>
  <si>
    <t>06.251.0034-0</t>
  </si>
  <si>
    <t>06.251.0034-A</t>
  </si>
  <si>
    <t>06.251.0035-0</t>
  </si>
  <si>
    <t>06.251.0035-A</t>
  </si>
  <si>
    <t>06.251.0036-0</t>
  </si>
  <si>
    <t>06.251.0036-A</t>
  </si>
  <si>
    <t>06.251.0037-0</t>
  </si>
  <si>
    <t>06.251.0037-A</t>
  </si>
  <si>
    <t>06.251.0038-0</t>
  </si>
  <si>
    <t>06.251.0038-A</t>
  </si>
  <si>
    <t>06.251.0039-0</t>
  </si>
  <si>
    <t>06.251.0039-A</t>
  </si>
  <si>
    <t>06.251.0040-0</t>
  </si>
  <si>
    <t>06.251.0040-A</t>
  </si>
  <si>
    <t>06.251.0041-0</t>
  </si>
  <si>
    <t>06.251.0041-A</t>
  </si>
  <si>
    <t>06.251.0042-0</t>
  </si>
  <si>
    <t>06.251.0042-A</t>
  </si>
  <si>
    <t>06.251.0043-0</t>
  </si>
  <si>
    <t>06.251.0043-A</t>
  </si>
  <si>
    <t>06.251.0044-0</t>
  </si>
  <si>
    <t>06.251.0044-A</t>
  </si>
  <si>
    <t>06.251.0045-0</t>
  </si>
  <si>
    <t>06.251.0045-A</t>
  </si>
  <si>
    <t>06.251.0046-0</t>
  </si>
  <si>
    <t>06.251.0046-A</t>
  </si>
  <si>
    <t>06.251.0047-0</t>
  </si>
  <si>
    <t>06.251.0047-A</t>
  </si>
  <si>
    <t>06.251.0048-0</t>
  </si>
  <si>
    <t>06.251.0048-A</t>
  </si>
  <si>
    <t>06.251.0049-0</t>
  </si>
  <si>
    <t>06.251.0049-A</t>
  </si>
  <si>
    <t>06.251.0050-0</t>
  </si>
  <si>
    <t>06.251.0050-A</t>
  </si>
  <si>
    <t>06.251.0051-0</t>
  </si>
  <si>
    <t>06.251.0051-A</t>
  </si>
  <si>
    <t>06.251.0052-0</t>
  </si>
  <si>
    <t>06.251.0052-A</t>
  </si>
  <si>
    <t>06.251.0053-0</t>
  </si>
  <si>
    <t>06.251.0053-A</t>
  </si>
  <si>
    <t>06.251.0054-0</t>
  </si>
  <si>
    <t>06.251.0054-A</t>
  </si>
  <si>
    <t>06.251.0055-0</t>
  </si>
  <si>
    <t>06.251.0055-A</t>
  </si>
  <si>
    <t>06.251.0057-0</t>
  </si>
  <si>
    <t>06.251.0057-A</t>
  </si>
  <si>
    <t>06.251.0058-0</t>
  </si>
  <si>
    <t>06.251.0058-A</t>
  </si>
  <si>
    <t>06.251.0059-0</t>
  </si>
  <si>
    <t>06.251.0059-A</t>
  </si>
  <si>
    <t>06.251.0060-0</t>
  </si>
  <si>
    <t>06.251.0060-A</t>
  </si>
  <si>
    <t>06.251.0061-0</t>
  </si>
  <si>
    <t>06.251.0061-A</t>
  </si>
  <si>
    <t>06.251.0062-0</t>
  </si>
  <si>
    <t>06.251.0062-A</t>
  </si>
  <si>
    <t>06.251.0063-0</t>
  </si>
  <si>
    <t>06.251.0063-A</t>
  </si>
  <si>
    <t>06.251.0064-0</t>
  </si>
  <si>
    <t>06.251.0064-A</t>
  </si>
  <si>
    <t>06.251.0065-0</t>
  </si>
  <si>
    <t>06.251.0065-A</t>
  </si>
  <si>
    <t>06.251.0066-0</t>
  </si>
  <si>
    <t>06.251.0066-A</t>
  </si>
  <si>
    <t>06.251.0067-0</t>
  </si>
  <si>
    <t>06.251.0067-A</t>
  </si>
  <si>
    <t>06.251.0068-0</t>
  </si>
  <si>
    <t>06.251.0068-A</t>
  </si>
  <si>
    <t>06.251.0069-0</t>
  </si>
  <si>
    <t>06.251.0069-A</t>
  </si>
  <si>
    <t>06.270.0001-0</t>
  </si>
  <si>
    <t>06.270.0001-A</t>
  </si>
  <si>
    <t>06.270.0002-0</t>
  </si>
  <si>
    <t>06.270.0002-A</t>
  </si>
  <si>
    <t>06.270.0003-0</t>
  </si>
  <si>
    <t>06.270.0003-A</t>
  </si>
  <si>
    <t>06.270.0020-0</t>
  </si>
  <si>
    <t>06.270.0020-A</t>
  </si>
  <si>
    <t>06.270.0021-0</t>
  </si>
  <si>
    <t>06.270.0021-A</t>
  </si>
  <si>
    <t>06.270.0022-0</t>
  </si>
  <si>
    <t>06.270.0022-A</t>
  </si>
  <si>
    <t>06.270.0036-0</t>
  </si>
  <si>
    <t>06.270.0036-A</t>
  </si>
  <si>
    <t>06.270.0037-0</t>
  </si>
  <si>
    <t>06.270.0037-A</t>
  </si>
  <si>
    <t>06.270.0038-0</t>
  </si>
  <si>
    <t>06.270.0038-A</t>
  </si>
  <si>
    <t>06.270.0041-0</t>
  </si>
  <si>
    <t>06.270.0041-A</t>
  </si>
  <si>
    <t>06.270.0046-0</t>
  </si>
  <si>
    <t>06.270.0046-A</t>
  </si>
  <si>
    <t>06.270.0047-0</t>
  </si>
  <si>
    <t>06.270.0047-A</t>
  </si>
  <si>
    <t>06.270.0048-0</t>
  </si>
  <si>
    <t>06.270.0048-A</t>
  </si>
  <si>
    <t>06.270.0051-0</t>
  </si>
  <si>
    <t>06.270.0051-A</t>
  </si>
  <si>
    <t>06.270.0052-0</t>
  </si>
  <si>
    <t>06.270.0052-A</t>
  </si>
  <si>
    <t>06.270.0053-0</t>
  </si>
  <si>
    <t>06.270.0053-A</t>
  </si>
  <si>
    <t>06.270.0054-0</t>
  </si>
  <si>
    <t>06.270.0054-A</t>
  </si>
  <si>
    <t>06.270.0061-0</t>
  </si>
  <si>
    <t>06.270.0061-A</t>
  </si>
  <si>
    <t>06.270.0062-0</t>
  </si>
  <si>
    <t>06.270.0062-A</t>
  </si>
  <si>
    <t>06.270.0063-0</t>
  </si>
  <si>
    <t>06.270.0063-A</t>
  </si>
  <si>
    <t>06.270.0064-0</t>
  </si>
  <si>
    <t>06.270.0064-A</t>
  </si>
  <si>
    <t>06.270.0065-0</t>
  </si>
  <si>
    <t>06.270.0065-A</t>
  </si>
  <si>
    <t>06.270.0066-0</t>
  </si>
  <si>
    <t>06.270.0066-A</t>
  </si>
  <si>
    <t>06.270.0067-0</t>
  </si>
  <si>
    <t>06.270.0067-A</t>
  </si>
  <si>
    <t>06.270.0068-0</t>
  </si>
  <si>
    <t>06.270.0068-A</t>
  </si>
  <si>
    <t>06.270.0069-0</t>
  </si>
  <si>
    <t>06.270.0069-A</t>
  </si>
  <si>
    <t>06.270.0071-0</t>
  </si>
  <si>
    <t>06.270.0071-A</t>
  </si>
  <si>
    <t>06.270.0072-0</t>
  </si>
  <si>
    <t>06.270.0072-A</t>
  </si>
  <si>
    <t>06.270.0073-0</t>
  </si>
  <si>
    <t>06.270.0073-A</t>
  </si>
  <si>
    <t>06.270.0076-0</t>
  </si>
  <si>
    <t>06.270.0076-A</t>
  </si>
  <si>
    <t>06.270.0077-0</t>
  </si>
  <si>
    <t>06.270.0077-A</t>
  </si>
  <si>
    <t>06.270.0078-0</t>
  </si>
  <si>
    <t>06.270.0078-A</t>
  </si>
  <si>
    <t>06.270.0081-0</t>
  </si>
  <si>
    <t>06.270.0081-A</t>
  </si>
  <si>
    <t>06.270.0082-0</t>
  </si>
  <si>
    <t>06.270.0082-A</t>
  </si>
  <si>
    <t>06.270.0083-0</t>
  </si>
  <si>
    <t>06.270.0083-A</t>
  </si>
  <si>
    <t>06.270.0086-0</t>
  </si>
  <si>
    <t>06.270.0086-A</t>
  </si>
  <si>
    <t>06.270.0087-0</t>
  </si>
  <si>
    <t>06.270.0087-A</t>
  </si>
  <si>
    <t>06.270.0088-0</t>
  </si>
  <si>
    <t>06.270.0088-A</t>
  </si>
  <si>
    <t>06.270.0091-0</t>
  </si>
  <si>
    <t>06.270.0091-A</t>
  </si>
  <si>
    <t>06.270.0092-0</t>
  </si>
  <si>
    <t>06.270.0092-A</t>
  </si>
  <si>
    <t>06.270.0093-0</t>
  </si>
  <si>
    <t>06.270.0093-A</t>
  </si>
  <si>
    <t>06.270.0101-0</t>
  </si>
  <si>
    <t>06.270.0101-A</t>
  </si>
  <si>
    <t>06.270.0102-0</t>
  </si>
  <si>
    <t>06.270.0102-A</t>
  </si>
  <si>
    <t>06.270.0103-0</t>
  </si>
  <si>
    <t>06.270.0103-A</t>
  </si>
  <si>
    <t>06.270.0104-0</t>
  </si>
  <si>
    <t>06.270.0104-A</t>
  </si>
  <si>
    <t>06.270.0105-0</t>
  </si>
  <si>
    <t>06.270.0105-A</t>
  </si>
  <si>
    <t>06.270.0106-0</t>
  </si>
  <si>
    <t>06.270.0106-A</t>
  </si>
  <si>
    <t>06.270.0111-0</t>
  </si>
  <si>
    <t>06.270.0111-A</t>
  </si>
  <si>
    <t>06.270.0112-0</t>
  </si>
  <si>
    <t>06.270.0112-A</t>
  </si>
  <si>
    <t>06.271.0010-0</t>
  </si>
  <si>
    <t>06.271.0010-A</t>
  </si>
  <si>
    <t>06.271.0011-0</t>
  </si>
  <si>
    <t>06.271.0011-A</t>
  </si>
  <si>
    <t>06.271.0012-0</t>
  </si>
  <si>
    <t>06.271.0012-A</t>
  </si>
  <si>
    <t>06.271.0013-0</t>
  </si>
  <si>
    <t>06.271.0013-A</t>
  </si>
  <si>
    <t>06.271.0014-0</t>
  </si>
  <si>
    <t>06.271.0014-A</t>
  </si>
  <si>
    <t>06.271.0016-0</t>
  </si>
  <si>
    <t>06.271.0016-A</t>
  </si>
  <si>
    <t>06.271.0018-0</t>
  </si>
  <si>
    <t>06.271.0018-A</t>
  </si>
  <si>
    <t>06.271.0021-0</t>
  </si>
  <si>
    <t>06.271.0021-A</t>
  </si>
  <si>
    <t>06.271.0022-0</t>
  </si>
  <si>
    <t>06.271.0022-A</t>
  </si>
  <si>
    <t>06.271.0023-0</t>
  </si>
  <si>
    <t>06.271.0023-A</t>
  </si>
  <si>
    <t>06.271.0024-0</t>
  </si>
  <si>
    <t>06.271.0024-A</t>
  </si>
  <si>
    <t>06.271.0025-0</t>
  </si>
  <si>
    <t>06.271.0025-A</t>
  </si>
  <si>
    <t>06.271.0050-0</t>
  </si>
  <si>
    <t>06.271.0050-A</t>
  </si>
  <si>
    <t>06.271.0051-0</t>
  </si>
  <si>
    <t>06.271.0051-A</t>
  </si>
  <si>
    <t>06.271.0052-0</t>
  </si>
  <si>
    <t>06.271.0052-A</t>
  </si>
  <si>
    <t>06.271.0053-0</t>
  </si>
  <si>
    <t>06.271.0053-A</t>
  </si>
  <si>
    <t>06.271.0054-0</t>
  </si>
  <si>
    <t>06.271.0054-A</t>
  </si>
  <si>
    <t>06.271.0055-0</t>
  </si>
  <si>
    <t>06.271.0055-A</t>
  </si>
  <si>
    <t>06.271.0056-0</t>
  </si>
  <si>
    <t>06.271.0056-A</t>
  </si>
  <si>
    <t>06.271.0060-0</t>
  </si>
  <si>
    <t>06.271.0060-A</t>
  </si>
  <si>
    <t>06.271.0061-0</t>
  </si>
  <si>
    <t>06.271.0061-A</t>
  </si>
  <si>
    <t>06.271.0062-0</t>
  </si>
  <si>
    <t>06.271.0062-A</t>
  </si>
  <si>
    <t>06.271.0063-0</t>
  </si>
  <si>
    <t>06.271.0063-A</t>
  </si>
  <si>
    <t>06.271.0064-0</t>
  </si>
  <si>
    <t>06.271.0064-A</t>
  </si>
  <si>
    <t>06.271.0065-0</t>
  </si>
  <si>
    <t>06.271.0065-A</t>
  </si>
  <si>
    <t>06.271.0066-0</t>
  </si>
  <si>
    <t>06.271.0066-A</t>
  </si>
  <si>
    <t>06.271.0067-0</t>
  </si>
  <si>
    <t>06.271.0067-A</t>
  </si>
  <si>
    <t>06.271.0068-0</t>
  </si>
  <si>
    <t>06.271.0068-A</t>
  </si>
  <si>
    <t>06.272.0002-0</t>
  </si>
  <si>
    <t>06.272.0002-A</t>
  </si>
  <si>
    <t>06.272.0003-0</t>
  </si>
  <si>
    <t>06.272.0003-A</t>
  </si>
  <si>
    <t>06.272.0004-0</t>
  </si>
  <si>
    <t>06.272.0004-A</t>
  </si>
  <si>
    <t>06.272.0005-0</t>
  </si>
  <si>
    <t>06.272.0005-A</t>
  </si>
  <si>
    <t>06.272.0006-0</t>
  </si>
  <si>
    <t>06.272.0006-A</t>
  </si>
  <si>
    <t>06.272.0007-0</t>
  </si>
  <si>
    <t>06.272.0007-A</t>
  </si>
  <si>
    <t>06.272.0008-0</t>
  </si>
  <si>
    <t>06.272.0008-A</t>
  </si>
  <si>
    <t>06.272.0021-0</t>
  </si>
  <si>
    <t>06.272.0021-A</t>
  </si>
  <si>
    <t>06.272.0022-0</t>
  </si>
  <si>
    <t>06.272.0022-A</t>
  </si>
  <si>
    <t>06.272.0026-0</t>
  </si>
  <si>
    <t>06.272.0026-A</t>
  </si>
  <si>
    <t>06.272.0027-0</t>
  </si>
  <si>
    <t>06.272.0027-A</t>
  </si>
  <si>
    <t>06.272.0029-0</t>
  </si>
  <si>
    <t>06.272.0029-A</t>
  </si>
  <si>
    <t>06.272.0030-0</t>
  </si>
  <si>
    <t>06.272.0030-A</t>
  </si>
  <si>
    <t>06.272.0032-0</t>
  </si>
  <si>
    <t>06.272.0032-A</t>
  </si>
  <si>
    <t>06.272.0035-0</t>
  </si>
  <si>
    <t>06.272.0035-A</t>
  </si>
  <si>
    <t>06.272.0036-0</t>
  </si>
  <si>
    <t>06.272.0036-A</t>
  </si>
  <si>
    <t>06.272.0038-0</t>
  </si>
  <si>
    <t>06.272.0038-A</t>
  </si>
  <si>
    <t>06.272.0039-0</t>
  </si>
  <si>
    <t>06.272.0039-A</t>
  </si>
  <si>
    <t>06.273.0001-0</t>
  </si>
  <si>
    <t>06.273.0001-A</t>
  </si>
  <si>
    <t>06.273.0002-0</t>
  </si>
  <si>
    <t>06.273.0002-A</t>
  </si>
  <si>
    <t>06.273.0003-0</t>
  </si>
  <si>
    <t>06.273.0003-A</t>
  </si>
  <si>
    <t>06.273.0004-0</t>
  </si>
  <si>
    <t>06.273.0004-A</t>
  </si>
  <si>
    <t>06.273.0005-0</t>
  </si>
  <si>
    <t>06.273.0005-A</t>
  </si>
  <si>
    <t>06.273.0006-0</t>
  </si>
  <si>
    <t>06.273.0006-A</t>
  </si>
  <si>
    <t>06.273.0007-0</t>
  </si>
  <si>
    <t>06.273.0007-A</t>
  </si>
  <si>
    <t>06.273.0008-0</t>
  </si>
  <si>
    <t>06.273.0008-A</t>
  </si>
  <si>
    <t>06.273.0009-0</t>
  </si>
  <si>
    <t>06.273.0009-A</t>
  </si>
  <si>
    <t>06.273.0010-0</t>
  </si>
  <si>
    <t>06.273.0010-A</t>
  </si>
  <si>
    <t>06.273.0011-0</t>
  </si>
  <si>
    <t>06.273.0011-A</t>
  </si>
  <si>
    <t>06.273.0012-0</t>
  </si>
  <si>
    <t>06.273.0012-A</t>
  </si>
  <si>
    <t>06.273.0013-0</t>
  </si>
  <si>
    <t>06.273.0013-A</t>
  </si>
  <si>
    <t>06.273.0014-0</t>
  </si>
  <si>
    <t>06.273.0014-A</t>
  </si>
  <si>
    <t>06.273.0015-0</t>
  </si>
  <si>
    <t>06.273.0015-A</t>
  </si>
  <si>
    <t>06.275.0001-0</t>
  </si>
  <si>
    <t>06.275.0001-A</t>
  </si>
  <si>
    <t>06.275.0002-0</t>
  </si>
  <si>
    <t>06.275.0002-A</t>
  </si>
  <si>
    <t>06.275.0003-0</t>
  </si>
  <si>
    <t>06.275.0003-A</t>
  </si>
  <si>
    <t>06.275.0020-0</t>
  </si>
  <si>
    <t>06.275.0020-A</t>
  </si>
  <si>
    <t>06.275.0021-0</t>
  </si>
  <si>
    <t>06.275.0021-A</t>
  </si>
  <si>
    <t>06.275.0022-0</t>
  </si>
  <si>
    <t>06.275.0022-A</t>
  </si>
  <si>
    <t>06.300.0001-0</t>
  </si>
  <si>
    <t>06.300.0001-A</t>
  </si>
  <si>
    <t>06.300.0002-0</t>
  </si>
  <si>
    <t>06.300.0002-A</t>
  </si>
  <si>
    <t>06.300.0003-0</t>
  </si>
  <si>
    <t>06.300.0003-A</t>
  </si>
  <si>
    <t>06.300.0004-0</t>
  </si>
  <si>
    <t>06.300.0004-A</t>
  </si>
  <si>
    <t>06.300.0005-0</t>
  </si>
  <si>
    <t>06.300.0005-A</t>
  </si>
  <si>
    <t>06.400.0001-0</t>
  </si>
  <si>
    <t>06.400.0001-A</t>
  </si>
  <si>
    <t>06.400.0002-0</t>
  </si>
  <si>
    <t>06.400.0002-A</t>
  </si>
  <si>
    <t>06.400.0003-0</t>
  </si>
  <si>
    <t>06.400.0003-A</t>
  </si>
  <si>
    <t>06.400.0004-0</t>
  </si>
  <si>
    <t>06.400.0004-A</t>
  </si>
  <si>
    <t>06.400.0005-0</t>
  </si>
  <si>
    <t>06.400.0005-A</t>
  </si>
  <si>
    <t>06.400.0006-0</t>
  </si>
  <si>
    <t>06.400.0006-A</t>
  </si>
  <si>
    <t>06.400.0010-0</t>
  </si>
  <si>
    <t>06.400.0010-A</t>
  </si>
  <si>
    <t>06.400.0011-0</t>
  </si>
  <si>
    <t>06.400.0011-A</t>
  </si>
  <si>
    <t>06.400.0012-0</t>
  </si>
  <si>
    <t>06.400.0012-A</t>
  </si>
  <si>
    <t>06.400.0013-0</t>
  </si>
  <si>
    <t>06.400.0013-A</t>
  </si>
  <si>
    <t>06.400.0014-0</t>
  </si>
  <si>
    <t>06.400.0014-A</t>
  </si>
  <si>
    <t>06.400.0015-0</t>
  </si>
  <si>
    <t>06.400.0015-A</t>
  </si>
  <si>
    <t>06.400.0020-0</t>
  </si>
  <si>
    <t>06.400.0020-A</t>
  </si>
  <si>
    <t>06.500.0010-0</t>
  </si>
  <si>
    <t>06.500.0010-A</t>
  </si>
  <si>
    <t>06.501.0010-0</t>
  </si>
  <si>
    <t>06.501.0010-A</t>
  </si>
  <si>
    <t>06.502.0010-0</t>
  </si>
  <si>
    <t>06.502.0010-A</t>
  </si>
  <si>
    <t>06.502.0020-0</t>
  </si>
  <si>
    <t>06.502.0020-A</t>
  </si>
  <si>
    <t>06.502.0030-0</t>
  </si>
  <si>
    <t>06.502.0030-A</t>
  </si>
  <si>
    <t>06.502.0040-0</t>
  </si>
  <si>
    <t>06.502.0040-A</t>
  </si>
  <si>
    <t>07.001.0010-1</t>
  </si>
  <si>
    <t>PASTA DE CIMENTO COMUM</t>
  </si>
  <si>
    <t>07.001.0010-B</t>
  </si>
  <si>
    <t>07.001.0015-1</t>
  </si>
  <si>
    <t>PASTA DE CIMENTO BRANCO</t>
  </si>
  <si>
    <t>07.001.0015-B</t>
  </si>
  <si>
    <t>07.001.0020-1</t>
  </si>
  <si>
    <t>PASTA DE CAL</t>
  </si>
  <si>
    <t>07.001.0020-B</t>
  </si>
  <si>
    <t>07.001.0025-1</t>
  </si>
  <si>
    <t>PASTA DE GESSO</t>
  </si>
  <si>
    <t>07.001.0025-B</t>
  </si>
  <si>
    <t>07.001.0030-1</t>
  </si>
  <si>
    <t>PASTA DE CIMENTO BRANCO E CAL,NO TRACO 1:1</t>
  </si>
  <si>
    <t>07.001.0030-B</t>
  </si>
  <si>
    <t>07.001.0035-1</t>
  </si>
  <si>
    <t>ARGAMASSA DE CIMENTO E AREIA NO TRACO 1:1,PREPARO MANUAL</t>
  </si>
  <si>
    <t>07.001.0035-B</t>
  </si>
  <si>
    <t>07.001.0040-1</t>
  </si>
  <si>
    <t>ARGAMASSA DE CIMENTO E AREIA NO TRACO 1:1,5,PREPARO MANUAL</t>
  </si>
  <si>
    <t>07.001.0040-B</t>
  </si>
  <si>
    <t>07.001.0045-1</t>
  </si>
  <si>
    <t>ARGAMASSA DE CIMENTO E AREIA NO TRACO 1:2,PREPARO MANUAL</t>
  </si>
  <si>
    <t>07.001.0045-B</t>
  </si>
  <si>
    <t>07.001.0050-1</t>
  </si>
  <si>
    <t>ARGAMASSA DE CIMENTO E AREIA NO TRACO 1:3,PREPARO MANUAL</t>
  </si>
  <si>
    <t>07.001.0050-B</t>
  </si>
  <si>
    <t>07.001.0055-1</t>
  </si>
  <si>
    <t>ARGAMASSA DE CIMENTO E AREIA NO TRACO 1:4,PREPARO MANUAL</t>
  </si>
  <si>
    <t>07.001.0055-B</t>
  </si>
  <si>
    <t>07.001.0060-1</t>
  </si>
  <si>
    <t>ARGAMASSA DE CIMENTO E AREIA NO TRACO 1:5,PREPARO MANUAL</t>
  </si>
  <si>
    <t>07.001.0060-B</t>
  </si>
  <si>
    <t>07.001.0065-1</t>
  </si>
  <si>
    <t>ARGAMASSA DE CIMENTO E AREIA NO TRACO 1:6,PREPARO MANUAL</t>
  </si>
  <si>
    <t>07.001.0065-B</t>
  </si>
  <si>
    <t>07.001.0070-1</t>
  </si>
  <si>
    <t>ARGAMASSA DE CIMENTO E AREIA NO TRACO 1:8,PREPARO MANUAL</t>
  </si>
  <si>
    <t>07.001.0070-B</t>
  </si>
  <si>
    <t>07.001.0075-1</t>
  </si>
  <si>
    <t>07.001.0075-B</t>
  </si>
  <si>
    <t>07.001.0080-1</t>
  </si>
  <si>
    <t>07.001.0080-B</t>
  </si>
  <si>
    <t>07.001.0085-1</t>
  </si>
  <si>
    <t>07.001.0085-B</t>
  </si>
  <si>
    <t>07.001.0090-1</t>
  </si>
  <si>
    <t>07.001.0090-B</t>
  </si>
  <si>
    <t>07.001.0095-1</t>
  </si>
  <si>
    <t>07.001.0095-B</t>
  </si>
  <si>
    <t>07.001.0100-1</t>
  </si>
  <si>
    <t>ARGAMASSA DE CIMENTO E SAIBRO,NO TRACO 1:2,PREPARO MANUAL</t>
  </si>
  <si>
    <t>07.001.0100-B</t>
  </si>
  <si>
    <t>07.001.0105-1</t>
  </si>
  <si>
    <t>ARGAMASSA DE CIMENTO E SAIBRO,NO TRACO 1:4,PREPARO MANUAL</t>
  </si>
  <si>
    <t>07.001.0105-B</t>
  </si>
  <si>
    <t>07.001.0110-1</t>
  </si>
  <si>
    <t>ARGAMASSA DE CIMENTO E SAIBRO,NO TRACO 1:6,PREPARO MANUAL</t>
  </si>
  <si>
    <t>07.001.0110-B</t>
  </si>
  <si>
    <t>07.001.0115-1</t>
  </si>
  <si>
    <t>ARGAMASSA DE CIMENTO E SAIBRO,NO TRACO 1:8,PREPARO MANUAL</t>
  </si>
  <si>
    <t>07.001.0115-B</t>
  </si>
  <si>
    <t>07.001.0120-1</t>
  </si>
  <si>
    <t>07.001.0120-B</t>
  </si>
  <si>
    <t>07.001.0125-1</t>
  </si>
  <si>
    <t>07.001.0125-B</t>
  </si>
  <si>
    <t>07.001.0130-1</t>
  </si>
  <si>
    <t>07.001.0130-B</t>
  </si>
  <si>
    <t>07.001.0135-1</t>
  </si>
  <si>
    <t>07.001.0135-B</t>
  </si>
  <si>
    <t>07.001.0140-1</t>
  </si>
  <si>
    <t>07.001.0140-B</t>
  </si>
  <si>
    <t>07.001.0145-1</t>
  </si>
  <si>
    <t>07.001.0145-B</t>
  </si>
  <si>
    <t>07.001.0150-1</t>
  </si>
  <si>
    <t>07.001.0150-B</t>
  </si>
  <si>
    <t>07.001.0155-1</t>
  </si>
  <si>
    <t>07.001.0155-B</t>
  </si>
  <si>
    <t>07.001.0160-1</t>
  </si>
  <si>
    <t>07.001.0160-B</t>
  </si>
  <si>
    <t>07.002.0010-1</t>
  </si>
  <si>
    <t>ARGAMASSA DE CIMENTO E AREIA,NO TRACO 1:1,PREPARO MECANICO</t>
  </si>
  <si>
    <t>07.002.0010-B</t>
  </si>
  <si>
    <t>07.002.0015-1</t>
  </si>
  <si>
    <t>ARGAMASSA DE CIMENTO E AREIA,NO TRACO 1:1,5,PREPARO MECANICO</t>
  </si>
  <si>
    <t>07.002.0015-B</t>
  </si>
  <si>
    <t>07.002.0020-1</t>
  </si>
  <si>
    <t>ARGAMASSA DE CIMENTO E AREIA,NO TRACO 1:2,PREPARO MECANICO</t>
  </si>
  <si>
    <t>07.002.0020-B</t>
  </si>
  <si>
    <t>07.002.0025-1</t>
  </si>
  <si>
    <t>ARGAMASSA DE CIMENTO E AREIA,NO TRACO 1:3,PREPARO MECANICO</t>
  </si>
  <si>
    <t>07.002.0025-B</t>
  </si>
  <si>
    <t>07.002.0030-1</t>
  </si>
  <si>
    <t>ARGAMASSA DE CIMENTO E AREIA,NO TRACO 1:4,PREPARO MECANICO</t>
  </si>
  <si>
    <t>07.002.0030-B</t>
  </si>
  <si>
    <t>07.002.0035-1</t>
  </si>
  <si>
    <t>ARGAMASSA DE CIMENTO E AREIA,NO TRACO 1:5,PREPARO MECANICO</t>
  </si>
  <si>
    <t>07.002.0035-B</t>
  </si>
  <si>
    <t>07.002.0040-1</t>
  </si>
  <si>
    <t>ARGAMASSA DE CIMENTO E AREIA,NO TRACO 1:6,PREPARO MECANICO</t>
  </si>
  <si>
    <t>07.002.0040-B</t>
  </si>
  <si>
    <t>07.002.0045-1</t>
  </si>
  <si>
    <t>ARGAMASSA DE CIMENTO E AREIA,NO TRACO 1:8,PREPARO MECANICO</t>
  </si>
  <si>
    <t>07.002.0045-B</t>
  </si>
  <si>
    <t>07.003.0010-1</t>
  </si>
  <si>
    <t>07.003.0010-B</t>
  </si>
  <si>
    <t>07.003.0015-1</t>
  </si>
  <si>
    <t>07.003.0015-B</t>
  </si>
  <si>
    <t>07.005.0010-1</t>
  </si>
  <si>
    <t>07.005.0010-B</t>
  </si>
  <si>
    <t>07.005.0015-1</t>
  </si>
  <si>
    <t>07.005.0015-B</t>
  </si>
  <si>
    <t>07.005.0020-1</t>
  </si>
  <si>
    <t>07.005.0020-B</t>
  </si>
  <si>
    <t>07.005.0025-1</t>
  </si>
  <si>
    <t>07.005.0025-B</t>
  </si>
  <si>
    <t>07.005.0030-1</t>
  </si>
  <si>
    <t>07.005.0030-B</t>
  </si>
  <si>
    <t>07.005.0035-1</t>
  </si>
  <si>
    <t>07.005.0035-B</t>
  </si>
  <si>
    <t>07.006.0010-1</t>
  </si>
  <si>
    <t>ARGAMASSA DE CIMENTO E SAIBRO,NO TRACO 1:2,PREPARO MECANICO</t>
  </si>
  <si>
    <t>07.006.0010-B</t>
  </si>
  <si>
    <t>07.006.0015-1</t>
  </si>
  <si>
    <t>ARGAMASSA DE CIMENTO E SAIBRO,NO TRACO 1:4,PREPARO MECANICO</t>
  </si>
  <si>
    <t>07.006.0015-B</t>
  </si>
  <si>
    <t>07.006.0020-1</t>
  </si>
  <si>
    <t>ARGAMASSA DE CIMENTO E SAIBRO,NO TRACO 1:6,PREPARO MECANICO</t>
  </si>
  <si>
    <t>07.006.0020-B</t>
  </si>
  <si>
    <t>07.006.0025-1</t>
  </si>
  <si>
    <t>ARGAMASSA DE CIMENTO E SAIBRO,NO TRACO 1:8,PREPARO MECANICO</t>
  </si>
  <si>
    <t>07.006.0025-B</t>
  </si>
  <si>
    <t>07.007.0010-1</t>
  </si>
  <si>
    <t>07.007.0010-B</t>
  </si>
  <si>
    <t>07.007.0015-1</t>
  </si>
  <si>
    <t>07.007.0015-B</t>
  </si>
  <si>
    <t>07.007.0020-1</t>
  </si>
  <si>
    <t>07.007.0020-B</t>
  </si>
  <si>
    <t>07.007.0025-1</t>
  </si>
  <si>
    <t>07.007.0025-B</t>
  </si>
  <si>
    <t>07.008.0010-1</t>
  </si>
  <si>
    <t>07.008.0010-B</t>
  </si>
  <si>
    <t>07.009.0010-1</t>
  </si>
  <si>
    <t>07.009.0010-B</t>
  </si>
  <si>
    <t>07.009.0015-1</t>
  </si>
  <si>
    <t>07.009.0015-B</t>
  </si>
  <si>
    <t>07.009.0020-1</t>
  </si>
  <si>
    <t>07.009.0020-B</t>
  </si>
  <si>
    <t>07.030.0010-1</t>
  </si>
  <si>
    <t>07.030.0010-B</t>
  </si>
  <si>
    <t>07.100.0040-1</t>
  </si>
  <si>
    <t>07.100.0040-B</t>
  </si>
  <si>
    <t>07.150.0010-1</t>
  </si>
  <si>
    <t>07.150.0010-B</t>
  </si>
  <si>
    <t>07.150.0020-1</t>
  </si>
  <si>
    <t>07.150.0020-B</t>
  </si>
  <si>
    <t>07.160.0012-1</t>
  </si>
  <si>
    <t>07.160.0012-B</t>
  </si>
  <si>
    <t>07.160.0020-1</t>
  </si>
  <si>
    <t>07.160.0020-B</t>
  </si>
  <si>
    <t>07.170.0010-1</t>
  </si>
  <si>
    <t>07.170.0010-B</t>
  </si>
  <si>
    <t>07.180.0010-1</t>
  </si>
  <si>
    <t>07.180.0010-B</t>
  </si>
  <si>
    <t>08.001.0001-0</t>
  </si>
  <si>
    <t>08.001.0001-A</t>
  </si>
  <si>
    <t>08.001.0002-1</t>
  </si>
  <si>
    <t>08.001.0002-B</t>
  </si>
  <si>
    <t>08.001.0004-0</t>
  </si>
  <si>
    <t>08.001.0004-A</t>
  </si>
  <si>
    <t>08.001.0005-0</t>
  </si>
  <si>
    <t>08.001.0005-A</t>
  </si>
  <si>
    <t>08.001.0008-0</t>
  </si>
  <si>
    <t>08.001.0008-A</t>
  </si>
  <si>
    <t>08.001.0009-0</t>
  </si>
  <si>
    <t>08.001.0009-A</t>
  </si>
  <si>
    <t>08.002.0001-0</t>
  </si>
  <si>
    <t>08.002.0001-A</t>
  </si>
  <si>
    <t>08.003.0001-0</t>
  </si>
  <si>
    <t>08.003.0001-A</t>
  </si>
  <si>
    <t>08.003.0002-0</t>
  </si>
  <si>
    <t>08.003.0002-A</t>
  </si>
  <si>
    <t>08.003.0010-0</t>
  </si>
  <si>
    <t>08.003.0010-A</t>
  </si>
  <si>
    <t>08.003.0015-0</t>
  </si>
  <si>
    <t>08.003.0015-A</t>
  </si>
  <si>
    <t>08.003.0030-0</t>
  </si>
  <si>
    <t>08.003.0030-A</t>
  </si>
  <si>
    <t>08.003.0035-0</t>
  </si>
  <si>
    <t>08.003.0035-A</t>
  </si>
  <si>
    <t>08.004.0001-0</t>
  </si>
  <si>
    <t>08.004.0001-A</t>
  </si>
  <si>
    <t>08.004.0002-0</t>
  </si>
  <si>
    <t>08.004.0002-A</t>
  </si>
  <si>
    <t>08.004.0003-0</t>
  </si>
  <si>
    <t>08.004.0003-A</t>
  </si>
  <si>
    <t>08.004.0008-0</t>
  </si>
  <si>
    <t>08.004.0008-A</t>
  </si>
  <si>
    <t>08.005.0001-0</t>
  </si>
  <si>
    <t>08.005.0001-A</t>
  </si>
  <si>
    <t>08.005.0002-0</t>
  </si>
  <si>
    <t>08.005.0002-A</t>
  </si>
  <si>
    <t>08.005.0003-0</t>
  </si>
  <si>
    <t>08.005.0003-A</t>
  </si>
  <si>
    <t>08.006.0001-0</t>
  </si>
  <si>
    <t>08.006.0001-A</t>
  </si>
  <si>
    <t>08.006.0003-0</t>
  </si>
  <si>
    <t>08.006.0003-A</t>
  </si>
  <si>
    <t>08.006.0004-0</t>
  </si>
  <si>
    <t>08.006.0004-A</t>
  </si>
  <si>
    <t>08.006.0005-0</t>
  </si>
  <si>
    <t>08.006.0005-A</t>
  </si>
  <si>
    <t>08.006.0006-0</t>
  </si>
  <si>
    <t>08.006.0006-A</t>
  </si>
  <si>
    <t>08.006.0010-0</t>
  </si>
  <si>
    <t>08.006.0010-A</t>
  </si>
  <si>
    <t>08.006.0011-0</t>
  </si>
  <si>
    <t>08.006.0011-A</t>
  </si>
  <si>
    <t>08.006.0015-0</t>
  </si>
  <si>
    <t>08.006.0015-A</t>
  </si>
  <si>
    <t>08.007.0001-0</t>
  </si>
  <si>
    <t>08.007.0001-A</t>
  </si>
  <si>
    <t>08.007.0002-0</t>
  </si>
  <si>
    <t>08.007.0002-A</t>
  </si>
  <si>
    <t>08.008.0001-0</t>
  </si>
  <si>
    <t>08.008.0001-A</t>
  </si>
  <si>
    <t>08.008.0002-0</t>
  </si>
  <si>
    <t>08.008.0002-A</t>
  </si>
  <si>
    <t>08.009.0003-0</t>
  </si>
  <si>
    <t>08.009.0003-A</t>
  </si>
  <si>
    <t>08.009.0005-0</t>
  </si>
  <si>
    <t>08.009.0005-A</t>
  </si>
  <si>
    <t>08.009.0010-0</t>
  </si>
  <si>
    <t>08.009.0010-A</t>
  </si>
  <si>
    <t>08.010.0001-0</t>
  </si>
  <si>
    <t>08.010.0001-A</t>
  </si>
  <si>
    <t>08.010.0005-0</t>
  </si>
  <si>
    <t>08.010.0005-A</t>
  </si>
  <si>
    <t>08.011.0001-0</t>
  </si>
  <si>
    <t>08.011.0001-A</t>
  </si>
  <si>
    <t>08.012.0001-0</t>
  </si>
  <si>
    <t>LEVANTAMENTO E REASSENTAMENTO DE MEIO-FIO</t>
  </si>
  <si>
    <t>08.012.0001-A</t>
  </si>
  <si>
    <t>08.012.0003-0</t>
  </si>
  <si>
    <t>LEVANTAMENTO E REASSENTAMENTO DE TENTO OU TRAVESSAO</t>
  </si>
  <si>
    <t>08.012.0003-A</t>
  </si>
  <si>
    <t>08.012.0004-0</t>
  </si>
  <si>
    <t>REASSENTAMENTO DE MEIO-FIO</t>
  </si>
  <si>
    <t>08.012.0004-A</t>
  </si>
  <si>
    <t>08.012.0005-0</t>
  </si>
  <si>
    <t>REASSENTAMENTO DE TENTO OU TRAVESSAO</t>
  </si>
  <si>
    <t>08.012.0005-A</t>
  </si>
  <si>
    <t>08.013.0005-0</t>
  </si>
  <si>
    <t>08.013.0005-A</t>
  </si>
  <si>
    <t>08.013.0010-0</t>
  </si>
  <si>
    <t>08.013.0010-A</t>
  </si>
  <si>
    <t>08.013.0015-0</t>
  </si>
  <si>
    <t>08.013.0015-A</t>
  </si>
  <si>
    <t>08.015.0002-0</t>
  </si>
  <si>
    <t>08.015.0002-A</t>
  </si>
  <si>
    <t>08.015.0003-0</t>
  </si>
  <si>
    <t>08.015.0003-A</t>
  </si>
  <si>
    <t>08.015.0004-0</t>
  </si>
  <si>
    <t>08.015.0004-A</t>
  </si>
  <si>
    <t>08.015.0005-0</t>
  </si>
  <si>
    <t>08.015.0005-A</t>
  </si>
  <si>
    <t>08.015.0008-0</t>
  </si>
  <si>
    <t>08.015.0008-A</t>
  </si>
  <si>
    <t>08.015.0016-0</t>
  </si>
  <si>
    <t>08.015.0016-A</t>
  </si>
  <si>
    <t>08.015.0018-0</t>
  </si>
  <si>
    <t>08.015.0018-A</t>
  </si>
  <si>
    <t>08.015.0020-0</t>
  </si>
  <si>
    <t>08.015.0020-A</t>
  </si>
  <si>
    <t>08.015.0022-0</t>
  </si>
  <si>
    <t>08.015.0022-A</t>
  </si>
  <si>
    <t>08.015.0025-0</t>
  </si>
  <si>
    <t>08.015.0025-A</t>
  </si>
  <si>
    <t>08.015.0040-0</t>
  </si>
  <si>
    <t>08.015.0040-A</t>
  </si>
  <si>
    <t>08.015.0042-0</t>
  </si>
  <si>
    <t>08.015.0042-A</t>
  </si>
  <si>
    <t>08.015.0045-0</t>
  </si>
  <si>
    <t>08.015.0045-A</t>
  </si>
  <si>
    <t>08.015.0083-0</t>
  </si>
  <si>
    <t>08.015.0083-A</t>
  </si>
  <si>
    <t>08.015.0084-0</t>
  </si>
  <si>
    <t>08.015.0084-A</t>
  </si>
  <si>
    <t>08.015.0085-0</t>
  </si>
  <si>
    <t>08.015.0085-A</t>
  </si>
  <si>
    <t>08.015.0086-0</t>
  </si>
  <si>
    <t>08.015.0086-A</t>
  </si>
  <si>
    <t>08.015.0087-0</t>
  </si>
  <si>
    <t>08.015.0087-A</t>
  </si>
  <si>
    <t>08.015.0088-0</t>
  </si>
  <si>
    <t>08.015.0088-A</t>
  </si>
  <si>
    <t>08.015.0090-0</t>
  </si>
  <si>
    <t>08.015.0090-A</t>
  </si>
  <si>
    <t>08.015.0095-0</t>
  </si>
  <si>
    <t>08.015.0095-A</t>
  </si>
  <si>
    <t>08.015.0096-0</t>
  </si>
  <si>
    <t>08.015.0096-A</t>
  </si>
  <si>
    <t>08.015.0097-0</t>
  </si>
  <si>
    <t>08.015.0097-A</t>
  </si>
  <si>
    <t>08.015.0098-0</t>
  </si>
  <si>
    <t>08.015.0098-A</t>
  </si>
  <si>
    <t>08.015.0310-0</t>
  </si>
  <si>
    <t>08.015.0310-A</t>
  </si>
  <si>
    <t>08.015.0315-0</t>
  </si>
  <si>
    <t>08.015.0315-A</t>
  </si>
  <si>
    <t>08.015.0320-0</t>
  </si>
  <si>
    <t>08.015.0320-A</t>
  </si>
  <si>
    <t>08.015.0325-0</t>
  </si>
  <si>
    <t>08.015.0325-A</t>
  </si>
  <si>
    <t>08.015.0350-0</t>
  </si>
  <si>
    <t>08.015.0350-A</t>
  </si>
  <si>
    <t>08.015.0360-0</t>
  </si>
  <si>
    <t>08.015.0360-A</t>
  </si>
  <si>
    <t>08.015.0363-0</t>
  </si>
  <si>
    <t>08.015.0363-A</t>
  </si>
  <si>
    <t>08.015.0400-0</t>
  </si>
  <si>
    <t>08.015.0400-A</t>
  </si>
  <si>
    <t>08.015.0410-0</t>
  </si>
  <si>
    <t>08.015.0410-A</t>
  </si>
  <si>
    <t>08.016.0001-0</t>
  </si>
  <si>
    <t>08.016.0001-A</t>
  </si>
  <si>
    <t>08.016.0002-0</t>
  </si>
  <si>
    <t>08.016.0002-A</t>
  </si>
  <si>
    <t>08.017.0006-0</t>
  </si>
  <si>
    <t>08.017.0006-A</t>
  </si>
  <si>
    <t>08.017.0010-0</t>
  </si>
  <si>
    <t>08.017.0010-A</t>
  </si>
  <si>
    <t>08.017.0020-0</t>
  </si>
  <si>
    <t>08.017.0020-A</t>
  </si>
  <si>
    <t>08.018.0001-0</t>
  </si>
  <si>
    <t>08.018.0001-A</t>
  </si>
  <si>
    <t>08.018.0005-0</t>
  </si>
  <si>
    <t>08.018.0005-A</t>
  </si>
  <si>
    <t>08.018.0010-0</t>
  </si>
  <si>
    <t>08.018.0010-A</t>
  </si>
  <si>
    <t>08.018.0020-0</t>
  </si>
  <si>
    <t>08.018.0020-A</t>
  </si>
  <si>
    <t>08.018.0023-0</t>
  </si>
  <si>
    <t>08.018.0023-A</t>
  </si>
  <si>
    <t>08.019.0001-0</t>
  </si>
  <si>
    <t>08.019.0001-A</t>
  </si>
  <si>
    <t>08.019.0002-0</t>
  </si>
  <si>
    <t>08.019.0002-A</t>
  </si>
  <si>
    <t>08.019.0003-0</t>
  </si>
  <si>
    <t>08.019.0003-A</t>
  </si>
  <si>
    <t>08.019.0004-0</t>
  </si>
  <si>
    <t>08.019.0004-A</t>
  </si>
  <si>
    <t>08.019.0009-0</t>
  </si>
  <si>
    <t>08.019.0009-A</t>
  </si>
  <si>
    <t>08.019.0010-0</t>
  </si>
  <si>
    <t>08.019.0010-A</t>
  </si>
  <si>
    <t>08.020.0008-0</t>
  </si>
  <si>
    <t>08.020.0008-A</t>
  </si>
  <si>
    <t>08.020.0010-0</t>
  </si>
  <si>
    <t>08.020.0010-A</t>
  </si>
  <si>
    <t>08.020.0012-0</t>
  </si>
  <si>
    <t>08.020.0012-A</t>
  </si>
  <si>
    <t>08.020.0018-0</t>
  </si>
  <si>
    <t>08.020.0018-A</t>
  </si>
  <si>
    <t>08.020.0020-0</t>
  </si>
  <si>
    <t>08.020.0020-A</t>
  </si>
  <si>
    <t>08.020.0022-0</t>
  </si>
  <si>
    <t>08.020.0022-A</t>
  </si>
  <si>
    <t>08.020.0024-0</t>
  </si>
  <si>
    <t>08.020.0024-A</t>
  </si>
  <si>
    <t>08.020.0030-0</t>
  </si>
  <si>
    <t>08.020.0030-A</t>
  </si>
  <si>
    <t>08.020.0035-0</t>
  </si>
  <si>
    <t>08.020.0035-A</t>
  </si>
  <si>
    <t>08.020.0040-0</t>
  </si>
  <si>
    <t>08.020.0040-A</t>
  </si>
  <si>
    <t>08.021.0001-0</t>
  </si>
  <si>
    <t>08.021.0001-A</t>
  </si>
  <si>
    <t>08.021.0002-0</t>
  </si>
  <si>
    <t>08.021.0002-A</t>
  </si>
  <si>
    <t>08.021.0003-0</t>
  </si>
  <si>
    <t>08.021.0003-A</t>
  </si>
  <si>
    <t>08.022.0002-0</t>
  </si>
  <si>
    <t>08.022.0002-A</t>
  </si>
  <si>
    <t>08.024.0002-0</t>
  </si>
  <si>
    <t>08.024.0002-A</t>
  </si>
  <si>
    <t>08.026.0001-0</t>
  </si>
  <si>
    <t>08.026.0001-A</t>
  </si>
  <si>
    <t>08.026.0002-0</t>
  </si>
  <si>
    <t>08.026.0002-A</t>
  </si>
  <si>
    <t>08.026.0010-0</t>
  </si>
  <si>
    <t>08.026.0010-A</t>
  </si>
  <si>
    <t>08.027.0035-0</t>
  </si>
  <si>
    <t>08.027.0035-A</t>
  </si>
  <si>
    <t>08.027.0036-0</t>
  </si>
  <si>
    <t>08.027.0036-A</t>
  </si>
  <si>
    <t>08.027.0037-0</t>
  </si>
  <si>
    <t>08.027.0037-A</t>
  </si>
  <si>
    <t>08.027.0040-0</t>
  </si>
  <si>
    <t>08.027.0040-A</t>
  </si>
  <si>
    <t>08.027.0041-0</t>
  </si>
  <si>
    <t>08.027.0041-A</t>
  </si>
  <si>
    <t>08.027.0042-0</t>
  </si>
  <si>
    <t>08.027.0042-A</t>
  </si>
  <si>
    <t>08.027.0045-0</t>
  </si>
  <si>
    <t>08.027.0045-A</t>
  </si>
  <si>
    <t>08.027.0048-0</t>
  </si>
  <si>
    <t>08.027.0048-A</t>
  </si>
  <si>
    <t>08.027.0051-0</t>
  </si>
  <si>
    <t>08.027.0051-A</t>
  </si>
  <si>
    <t>08.027.0054-0</t>
  </si>
  <si>
    <t>08.027.0054-A</t>
  </si>
  <si>
    <t>08.027.0057-0</t>
  </si>
  <si>
    <t>08.027.0057-A</t>
  </si>
  <si>
    <t>08.027.0060-0</t>
  </si>
  <si>
    <t>08.027.0060-A</t>
  </si>
  <si>
    <t>08.027.0063-0</t>
  </si>
  <si>
    <t>08.027.0063-A</t>
  </si>
  <si>
    <t>08.027.0066-0</t>
  </si>
  <si>
    <t>08.027.0066-A</t>
  </si>
  <si>
    <t>08.027.0069-0</t>
  </si>
  <si>
    <t>08.027.0069-A</t>
  </si>
  <si>
    <t>08.027.0072-0</t>
  </si>
  <si>
    <t>08.027.0072-A</t>
  </si>
  <si>
    <t>08.027.0075-0</t>
  </si>
  <si>
    <t>08.027.0075-A</t>
  </si>
  <si>
    <t>08.027.0078-0</t>
  </si>
  <si>
    <t>08.027.0078-A</t>
  </si>
  <si>
    <t>08.027.0079-0</t>
  </si>
  <si>
    <t>08.027.0079-A</t>
  </si>
  <si>
    <t>08.027.0082-0</t>
  </si>
  <si>
    <t>08.027.0082-A</t>
  </si>
  <si>
    <t>08.027.0083-0</t>
  </si>
  <si>
    <t>08.027.0083-A</t>
  </si>
  <si>
    <t>08.027.0085-0</t>
  </si>
  <si>
    <t>08.027.0085-A</t>
  </si>
  <si>
    <t>08.027.0088-0</t>
  </si>
  <si>
    <t>08.027.0088-A</t>
  </si>
  <si>
    <t>08.027.0089-0</t>
  </si>
  <si>
    <t>08.027.0089-A</t>
  </si>
  <si>
    <t>08.027.0090-0</t>
  </si>
  <si>
    <t>08.027.0090-A</t>
  </si>
  <si>
    <t>08.027.0095-0</t>
  </si>
  <si>
    <t>08.027.0095-A</t>
  </si>
  <si>
    <t>08.027.0096-0</t>
  </si>
  <si>
    <t>08.027.0096-A</t>
  </si>
  <si>
    <t>08.027.0098-0</t>
  </si>
  <si>
    <t>08.027.0098-A</t>
  </si>
  <si>
    <t>08.027.0099-0</t>
  </si>
  <si>
    <t>08.027.0099-A</t>
  </si>
  <si>
    <t>08.027.0102-0</t>
  </si>
  <si>
    <t>08.027.0102-A</t>
  </si>
  <si>
    <t>08.028.0010-0</t>
  </si>
  <si>
    <t>08.028.0010-A</t>
  </si>
  <si>
    <t>08.028.0015-0</t>
  </si>
  <si>
    <t>08.028.0015-A</t>
  </si>
  <si>
    <t>08.031.0005-0</t>
  </si>
  <si>
    <t>08.031.0005-A</t>
  </si>
  <si>
    <t>08.031.0006-0</t>
  </si>
  <si>
    <t>08.031.0006-A</t>
  </si>
  <si>
    <t>08.031.0007-0</t>
  </si>
  <si>
    <t>08.031.0007-A</t>
  </si>
  <si>
    <t>08.032.0001-0</t>
  </si>
  <si>
    <t>08.032.0001-A</t>
  </si>
  <si>
    <t>08.034.0001-0</t>
  </si>
  <si>
    <t>08.034.0001-A</t>
  </si>
  <si>
    <t>08.034.0002-0</t>
  </si>
  <si>
    <t>08.034.0002-A</t>
  </si>
  <si>
    <t>08.034.0005-0</t>
  </si>
  <si>
    <t>08.034.0005-A</t>
  </si>
  <si>
    <t>08.034.0010-0</t>
  </si>
  <si>
    <t>08.034.0010-A</t>
  </si>
  <si>
    <t>08.034.0020-0</t>
  </si>
  <si>
    <t>08.034.0020-A</t>
  </si>
  <si>
    <t>08.034.0025-0</t>
  </si>
  <si>
    <t>08.034.0025-A</t>
  </si>
  <si>
    <t>08.035.0001-0</t>
  </si>
  <si>
    <t>08.035.0001-A</t>
  </si>
  <si>
    <t>08.035.0005-0</t>
  </si>
  <si>
    <t>08.035.0005-A</t>
  </si>
  <si>
    <t>08.036.0001-0</t>
  </si>
  <si>
    <t>08.036.0001-A</t>
  </si>
  <si>
    <t>08.036.0002-0</t>
  </si>
  <si>
    <t>08.036.0002-A</t>
  </si>
  <si>
    <t>08.038.0001-0</t>
  </si>
  <si>
    <t>08.038.0001-A</t>
  </si>
  <si>
    <t>08.040.0005-0</t>
  </si>
  <si>
    <t>08.040.0005-A</t>
  </si>
  <si>
    <t>08.040.0010-0</t>
  </si>
  <si>
    <t>08.040.0010-A</t>
  </si>
  <si>
    <t>08.040.0015-0</t>
  </si>
  <si>
    <t>08.040.0015-A</t>
  </si>
  <si>
    <t>08.040.0020-0</t>
  </si>
  <si>
    <t>08.040.0020-A</t>
  </si>
  <si>
    <t>08.040.0025-0</t>
  </si>
  <si>
    <t>08.040.0025-A</t>
  </si>
  <si>
    <t>08.040.0030-0</t>
  </si>
  <si>
    <t>08.040.0030-A</t>
  </si>
  <si>
    <t>08.050.0001-0</t>
  </si>
  <si>
    <t>08.050.0001-A</t>
  </si>
  <si>
    <t>08.050.0004-0</t>
  </si>
  <si>
    <t>08.050.0004-A</t>
  </si>
  <si>
    <t>09.001.0001-1</t>
  </si>
  <si>
    <t>09.001.0001-B</t>
  </si>
  <si>
    <t>09.001.0002-0</t>
  </si>
  <si>
    <t>09.001.0002-A</t>
  </si>
  <si>
    <t>09.001.0003-1</t>
  </si>
  <si>
    <t>09.001.0003-B</t>
  </si>
  <si>
    <t>09.001.0004-0</t>
  </si>
  <si>
    <t>09.001.0004-A</t>
  </si>
  <si>
    <t>09.001.0020-0</t>
  </si>
  <si>
    <t>09.001.0020-A</t>
  </si>
  <si>
    <t>09.001.0025-0</t>
  </si>
  <si>
    <t>09.001.0025-A</t>
  </si>
  <si>
    <t>09.001.0030-0</t>
  </si>
  <si>
    <t>09.001.0030-A</t>
  </si>
  <si>
    <t>09.001.0035-0</t>
  </si>
  <si>
    <t>09.001.0035-A</t>
  </si>
  <si>
    <t>09.001.0040-0</t>
  </si>
  <si>
    <t>PLANTIO DE GRAMA EM HIDRO-SEMEADURA,EM TALUDES</t>
  </si>
  <si>
    <t>09.001.0040-A</t>
  </si>
  <si>
    <t>09.001.0045-0</t>
  </si>
  <si>
    <t>09.001.0045-A</t>
  </si>
  <si>
    <t>09.001.0050-0</t>
  </si>
  <si>
    <t>09.001.0050-A</t>
  </si>
  <si>
    <t>09.001.0055-0</t>
  </si>
  <si>
    <t>09.001.0055-A</t>
  </si>
  <si>
    <t>09.001.0060-0</t>
  </si>
  <si>
    <t>09.001.0060-A</t>
  </si>
  <si>
    <t>09.001.0065-0</t>
  </si>
  <si>
    <t>09.001.0065-A</t>
  </si>
  <si>
    <t>09.001.0070-0</t>
  </si>
  <si>
    <t>09.001.0070-A</t>
  </si>
  <si>
    <t>09.001.0075-0</t>
  </si>
  <si>
    <t>09.001.0075-A</t>
  </si>
  <si>
    <t>09.001.0080-0</t>
  </si>
  <si>
    <t>09.001.0080-A</t>
  </si>
  <si>
    <t>09.001.0100-0</t>
  </si>
  <si>
    <t>09.001.0100-A</t>
  </si>
  <si>
    <t>09.002.0001-0</t>
  </si>
  <si>
    <t>09.002.0001-A</t>
  </si>
  <si>
    <t>09.002.0002-0</t>
  </si>
  <si>
    <t>09.002.0002-A</t>
  </si>
  <si>
    <t>09.002.0003-0</t>
  </si>
  <si>
    <t>09.002.0003-A</t>
  </si>
  <si>
    <t>09.002.0010-0</t>
  </si>
  <si>
    <t>09.002.0010-A</t>
  </si>
  <si>
    <t>09.002.0012-0</t>
  </si>
  <si>
    <t>09.002.0012-A</t>
  </si>
  <si>
    <t>09.002.0015-0</t>
  </si>
  <si>
    <t>09.002.0015-A</t>
  </si>
  <si>
    <t>09.002.0017-0</t>
  </si>
  <si>
    <t>09.002.0017-A</t>
  </si>
  <si>
    <t>09.002.0019-0</t>
  </si>
  <si>
    <t>09.002.0019-A</t>
  </si>
  <si>
    <t>09.002.0021-0</t>
  </si>
  <si>
    <t>09.002.0021-A</t>
  </si>
  <si>
    <t>09.002.0023-0</t>
  </si>
  <si>
    <t>09.002.0023-A</t>
  </si>
  <si>
    <t>09.002.0030-0</t>
  </si>
  <si>
    <t>09.002.0030-A</t>
  </si>
  <si>
    <t>09.002.0032-0</t>
  </si>
  <si>
    <t>09.002.0032-A</t>
  </si>
  <si>
    <t>09.002.0050-0</t>
  </si>
  <si>
    <t>09.002.0050-A</t>
  </si>
  <si>
    <t>09.003.0008-0</t>
  </si>
  <si>
    <t>09.003.0008-A</t>
  </si>
  <si>
    <t>09.003.0009-0</t>
  </si>
  <si>
    <t>09.003.0009-A</t>
  </si>
  <si>
    <t>09.003.0026-0</t>
  </si>
  <si>
    <t>09.003.0026-A</t>
  </si>
  <si>
    <t>09.003.0034-0</t>
  </si>
  <si>
    <t>09.003.0034-A</t>
  </si>
  <si>
    <t>09.003.0074-0</t>
  </si>
  <si>
    <t>09.003.0074-A</t>
  </si>
  <si>
    <t>09.003.0076-0</t>
  </si>
  <si>
    <t>09.003.0076-A</t>
  </si>
  <si>
    <t>09.003.0142-0</t>
  </si>
  <si>
    <t>09.003.0142-A</t>
  </si>
  <si>
    <t>09.003.0144-0</t>
  </si>
  <si>
    <t>09.003.0144-A</t>
  </si>
  <si>
    <t>09.003.0154-0</t>
  </si>
  <si>
    <t>09.003.0154-A</t>
  </si>
  <si>
    <t>09.003.0156-0</t>
  </si>
  <si>
    <t>09.003.0156-A</t>
  </si>
  <si>
    <t>09.003.0162-0</t>
  </si>
  <si>
    <t>09.003.0162-A</t>
  </si>
  <si>
    <t>09.003.0166-0</t>
  </si>
  <si>
    <t>09.003.0166-A</t>
  </si>
  <si>
    <t>09.003.0176-0</t>
  </si>
  <si>
    <t>09.003.0176-A</t>
  </si>
  <si>
    <t>09.003.0178-0</t>
  </si>
  <si>
    <t>09.003.0178-A</t>
  </si>
  <si>
    <t>09.003.0188-0</t>
  </si>
  <si>
    <t>09.003.0188-A</t>
  </si>
  <si>
    <t>09.003.0192-0</t>
  </si>
  <si>
    <t>09.003.0192-A</t>
  </si>
  <si>
    <t>09.003.0194-0</t>
  </si>
  <si>
    <t>09.003.0194-A</t>
  </si>
  <si>
    <t>09.003.0200-0</t>
  </si>
  <si>
    <t>09.003.0200-A</t>
  </si>
  <si>
    <t>09.004.0001-0</t>
  </si>
  <si>
    <t>09.004.0001-A</t>
  </si>
  <si>
    <t>09.004.0002-0</t>
  </si>
  <si>
    <t>09.004.0002-A</t>
  </si>
  <si>
    <t>09.004.0003-0</t>
  </si>
  <si>
    <t>09.004.0003-A</t>
  </si>
  <si>
    <t>09.004.0004-0</t>
  </si>
  <si>
    <t>09.004.0004-A</t>
  </si>
  <si>
    <t>09.004.0005-0</t>
  </si>
  <si>
    <t>09.004.0005-A</t>
  </si>
  <si>
    <t>09.004.0010-0</t>
  </si>
  <si>
    <t>09.004.0010-A</t>
  </si>
  <si>
    <t>09.004.0011-0</t>
  </si>
  <si>
    <t>09.004.0011-A</t>
  </si>
  <si>
    <t>09.004.0013-0</t>
  </si>
  <si>
    <t>09.004.0013-A</t>
  </si>
  <si>
    <t>09.004.0015-0</t>
  </si>
  <si>
    <t>09.004.0015-A</t>
  </si>
  <si>
    <t>09.004.0017-0</t>
  </si>
  <si>
    <t>09.004.0017-A</t>
  </si>
  <si>
    <t>09.004.0019-0</t>
  </si>
  <si>
    <t>09.004.0019-A</t>
  </si>
  <si>
    <t>09.004.0020-0</t>
  </si>
  <si>
    <t>09.004.0020-A</t>
  </si>
  <si>
    <t>09.004.0023-0</t>
  </si>
  <si>
    <t>09.004.0023-A</t>
  </si>
  <si>
    <t>09.004.0025-0</t>
  </si>
  <si>
    <t>09.004.0025-A</t>
  </si>
  <si>
    <t>09.004.0028-0</t>
  </si>
  <si>
    <t>09.004.0028-A</t>
  </si>
  <si>
    <t>09.004.0050-0</t>
  </si>
  <si>
    <t>09.004.0050-A</t>
  </si>
  <si>
    <t>09.004.0051-0</t>
  </si>
  <si>
    <t>09.004.0051-A</t>
  </si>
  <si>
    <t>09.004.0055-0</t>
  </si>
  <si>
    <t>09.004.0055-A</t>
  </si>
  <si>
    <t>09.004.0056-0</t>
  </si>
  <si>
    <t>09.004.0056-A</t>
  </si>
  <si>
    <t>09.004.0060-0</t>
  </si>
  <si>
    <t>09.004.0060-A</t>
  </si>
  <si>
    <t>09.005.0001-0</t>
  </si>
  <si>
    <t>09.005.0001-A</t>
  </si>
  <si>
    <t>09.005.0002-0</t>
  </si>
  <si>
    <t>REVOLVIMENTO DE SOLO ATE 10CM DE PROFUNDIDADE</t>
  </si>
  <si>
    <t>09.005.0002-A</t>
  </si>
  <si>
    <t>09.005.0003-0</t>
  </si>
  <si>
    <t>REVOLVIMENTO DE SOLO ATE 20CM DE PROFUNDIDADE</t>
  </si>
  <si>
    <t>09.005.0003-A</t>
  </si>
  <si>
    <t>09.005.0004-0</t>
  </si>
  <si>
    <t>09.005.0004-A</t>
  </si>
  <si>
    <t>09.005.0005-0</t>
  </si>
  <si>
    <t>09.005.0005-A</t>
  </si>
  <si>
    <t>09.005.0006-0</t>
  </si>
  <si>
    <t>09.005.0006-A</t>
  </si>
  <si>
    <t>09.005.0007-0</t>
  </si>
  <si>
    <t>DAM2</t>
  </si>
  <si>
    <t>09.005.0007-A</t>
  </si>
  <si>
    <t>09.005.0008-0</t>
  </si>
  <si>
    <t>09.005.0008-A</t>
  </si>
  <si>
    <t>09.005.0009-0</t>
  </si>
  <si>
    <t>RETIRADA DE GRAMA EM PLACAS</t>
  </si>
  <si>
    <t>09.005.0009-A</t>
  </si>
  <si>
    <t>09.005.0011-0</t>
  </si>
  <si>
    <t>09.005.0011-A</t>
  </si>
  <si>
    <t>09.005.0012-0</t>
  </si>
  <si>
    <t>NIVELAMENTO E COMPACTACAO DE AREAS ENSAIBRADAS</t>
  </si>
  <si>
    <t>09.005.0012-A</t>
  </si>
  <si>
    <t>09.005.0020-0</t>
  </si>
  <si>
    <t>CATACAO DE PAPEIS EM GRAMADO(196 VEZES POR ANO)</t>
  </si>
  <si>
    <t>09.005.0020-A</t>
  </si>
  <si>
    <t>09.005.0021-0</t>
  </si>
  <si>
    <t>09.005.0021-A</t>
  </si>
  <si>
    <t>09.005.0022-0</t>
  </si>
  <si>
    <t>09.005.0022-A</t>
  </si>
  <si>
    <t>09.005.0023-0</t>
  </si>
  <si>
    <t>09.005.0023-A</t>
  </si>
  <si>
    <t>09.005.0024-0</t>
  </si>
  <si>
    <t>VARREDURA EM GRAMADOS(104 VEZES POR ANO)</t>
  </si>
  <si>
    <t>09.005.0024-A</t>
  </si>
  <si>
    <t>09.005.0025-0</t>
  </si>
  <si>
    <t>09.005.0025-A</t>
  </si>
  <si>
    <t>09.005.0026-0</t>
  </si>
  <si>
    <t>VARREDURA EM SUPERFICIES ENSAIBRADAS (104 VEZES POR ANO)</t>
  </si>
  <si>
    <t>09.005.0026-A</t>
  </si>
  <si>
    <t>09.005.0027-0</t>
  </si>
  <si>
    <t>09.005.0027-A</t>
  </si>
  <si>
    <t>09.005.0028-0</t>
  </si>
  <si>
    <t>CAPINA EM SUPERFICIES ENSAIBRADAS(24 VEZES POR ANO)</t>
  </si>
  <si>
    <t>09.005.0028-A</t>
  </si>
  <si>
    <t>09.005.0029-0</t>
  </si>
  <si>
    <t>09.005.0029-A</t>
  </si>
  <si>
    <t>09.005.0030-0</t>
  </si>
  <si>
    <t>09.005.0030-A</t>
  </si>
  <si>
    <t>09.005.0032-0</t>
  </si>
  <si>
    <t>09.005.0032-A</t>
  </si>
  <si>
    <t>09.005.0033-0</t>
  </si>
  <si>
    <t>09.005.0033-A</t>
  </si>
  <si>
    <t>09.005.0034-0</t>
  </si>
  <si>
    <t>LIMPEZA DE GALERIAS EM PARQUES E JARDINS(2 VEZES POR ANO)</t>
  </si>
  <si>
    <t>09.005.0034-A</t>
  </si>
  <si>
    <t>09.005.0035-0</t>
  </si>
  <si>
    <t>09.005.0035-A</t>
  </si>
  <si>
    <t>09.005.0036-0</t>
  </si>
  <si>
    <t>09.005.0036-A</t>
  </si>
  <si>
    <t>09.005.0037-0</t>
  </si>
  <si>
    <t>09.005.0037-A</t>
  </si>
  <si>
    <t>09.005.0038-0</t>
  </si>
  <si>
    <t>09.005.0038-A</t>
  </si>
  <si>
    <t>09.005.0039-0</t>
  </si>
  <si>
    <t>09.005.0039-A</t>
  </si>
  <si>
    <t>09.005.0041-0</t>
  </si>
  <si>
    <t>09.005.0041-A</t>
  </si>
  <si>
    <t>09.005.0052-0</t>
  </si>
  <si>
    <t>09.005.0052-A</t>
  </si>
  <si>
    <t>09.005.0053-0</t>
  </si>
  <si>
    <t>09.005.0053-A</t>
  </si>
  <si>
    <t>09.005.0054-0</t>
  </si>
  <si>
    <t>09.005.0054-A</t>
  </si>
  <si>
    <t>09.005.0059-0</t>
  </si>
  <si>
    <t>09.005.0059-A</t>
  </si>
  <si>
    <t>09.005.0060-0</t>
  </si>
  <si>
    <t>LIMPEZA,APOS ESVAZIAMENTO,DOS FUNDOS DE LAGOS E CANAIS</t>
  </si>
  <si>
    <t>09.005.0060-A</t>
  </si>
  <si>
    <t>09.005.0061-0</t>
  </si>
  <si>
    <t>09.005.0061-A</t>
  </si>
  <si>
    <t>09.005.0100-0</t>
  </si>
  <si>
    <t>09.005.0100-A</t>
  </si>
  <si>
    <t>09.005.0105-0</t>
  </si>
  <si>
    <t>09.005.0105-A</t>
  </si>
  <si>
    <t>09.005.0110-0</t>
  </si>
  <si>
    <t>PODA DE ARBUSTOS TIPO CERCA VIVA</t>
  </si>
  <si>
    <t>09.005.0110-A</t>
  </si>
  <si>
    <t>09.005.0115-0</t>
  </si>
  <si>
    <t>09.005.0115-A</t>
  </si>
  <si>
    <t>09.005.0120-0</t>
  </si>
  <si>
    <t>09.005.0120-A</t>
  </si>
  <si>
    <t>09.005.0125-0</t>
  </si>
  <si>
    <t>APARO DE BORDOS EM GRAMADOS(6 VEZES POR ANO)</t>
  </si>
  <si>
    <t>09.005.0125-A</t>
  </si>
  <si>
    <t>09.005.0130-0</t>
  </si>
  <si>
    <t>APARO MANUAL,COM ENXADAO OU TESOURA,DE BEIRAL DE GRAMADO</t>
  </si>
  <si>
    <t>09.005.0130-A</t>
  </si>
  <si>
    <t>09.005.0135-0</t>
  </si>
  <si>
    <t>APARO MANUAL DE CAPIM,COM TESOURA,AO REDOR DE MUDAS VEGETAIS</t>
  </si>
  <si>
    <t>09.005.0135-A</t>
  </si>
  <si>
    <t>09.005.0140-0</t>
  </si>
  <si>
    <t>ARRANCAMENTO DE ERVAS DANINHAS PELA RAIZ,EM AREA GRAMADA</t>
  </si>
  <si>
    <t>09.005.0140-A</t>
  </si>
  <si>
    <t>09.005.0145-0</t>
  </si>
  <si>
    <t>CAPINA DE ERVAS,GRAMINEAS,ETC,EM AREA DE BRITA</t>
  </si>
  <si>
    <t>09.005.0145-A</t>
  </si>
  <si>
    <t>09.005.0150-0</t>
  </si>
  <si>
    <t>CAPINA DE ERVAS,GRAMINEAS,ETC,EM SUPERFICIE ENSAIBRADA</t>
  </si>
  <si>
    <t>09.005.0150-A</t>
  </si>
  <si>
    <t>09.005.0155-0</t>
  </si>
  <si>
    <t>09.005.0155-A</t>
  </si>
  <si>
    <t>09.006.0003-0</t>
  </si>
  <si>
    <t>ENCHIMENTO DE CAVAS,SENDO UM TERCO COM TERRA PRETA VEGETAL</t>
  </si>
  <si>
    <t>09.006.0003-A</t>
  </si>
  <si>
    <t>09.006.0006-0</t>
  </si>
  <si>
    <t>CALAGEM DE GRAMADOS(1 VEZ POR ANO)</t>
  </si>
  <si>
    <t>09.006.0006-A</t>
  </si>
  <si>
    <t>09.006.0007-0</t>
  </si>
  <si>
    <t>APLICACAO DE HERBICIDA SELETIVO EM GRAMADOS(2 VEZES POR ANO)</t>
  </si>
  <si>
    <t>09.006.0007-A</t>
  </si>
  <si>
    <t>09.006.0008-0</t>
  </si>
  <si>
    <t>09.006.0008-A</t>
  </si>
  <si>
    <t>09.006.0009-0</t>
  </si>
  <si>
    <t>09.006.0009-A</t>
  </si>
  <si>
    <t>09.006.0010-0</t>
  </si>
  <si>
    <t>09.006.0010-A</t>
  </si>
  <si>
    <t>09.006.0015-0</t>
  </si>
  <si>
    <t>ADUBACAO NITROGENADA EM GRAMADOS(5 VEZES POR ANO)</t>
  </si>
  <si>
    <t>09.006.0015-A</t>
  </si>
  <si>
    <t>09.006.0020-0</t>
  </si>
  <si>
    <t>09.006.0020-A</t>
  </si>
  <si>
    <t>09.006.0030-0</t>
  </si>
  <si>
    <t>ATERRO COM TERRA PRETA VEGETAL,PARA EXECUCAO DE GRAMADOS</t>
  </si>
  <si>
    <t>09.006.0030-A</t>
  </si>
  <si>
    <t>09.006.0032-0</t>
  </si>
  <si>
    <t>09.006.0032-A</t>
  </si>
  <si>
    <t>09.007.0001-0</t>
  </si>
  <si>
    <t>09.007.0001-A</t>
  </si>
  <si>
    <t>09.007.0002-0</t>
  </si>
  <si>
    <t>09.007.0002-A</t>
  </si>
  <si>
    <t>09.007.0003-0</t>
  </si>
  <si>
    <t>09.007.0003-A</t>
  </si>
  <si>
    <t>09.007.0010-0</t>
  </si>
  <si>
    <t>09.007.0010-A</t>
  </si>
  <si>
    <t>09.007.0015-0</t>
  </si>
  <si>
    <t>RETIRADA DE COBERTURA VEGETAL DE PISO DE JUNTA SECA</t>
  </si>
  <si>
    <t>09.007.0015-A</t>
  </si>
  <si>
    <t>09.007.0030-0</t>
  </si>
  <si>
    <t>09.007.0030-A</t>
  </si>
  <si>
    <t>09.007.0035-0</t>
  </si>
  <si>
    <t>RETIRADA DE GALHOS SECOS E DE PARASITAS EM ARVORES</t>
  </si>
  <si>
    <t>09.007.0035-A</t>
  </si>
  <si>
    <t>09.008.0010-0</t>
  </si>
  <si>
    <t>09.008.0010-A</t>
  </si>
  <si>
    <t>09.009.0001-0</t>
  </si>
  <si>
    <t>09.009.0001-A</t>
  </si>
  <si>
    <t>09.009.0002-0</t>
  </si>
  <si>
    <t>09.009.0002-A</t>
  </si>
  <si>
    <t>09.009.0003-0</t>
  </si>
  <si>
    <t>09.009.0003-A</t>
  </si>
  <si>
    <t>09.009.0004-0</t>
  </si>
  <si>
    <t>09.009.0004-A</t>
  </si>
  <si>
    <t>09.009.0010-0</t>
  </si>
  <si>
    <t>09.009.0010-A</t>
  </si>
  <si>
    <t>09.010.0001-0</t>
  </si>
  <si>
    <t>09.010.0001-A</t>
  </si>
  <si>
    <t>09.010.0002-0</t>
  </si>
  <si>
    <t>09.010.0002-A</t>
  </si>
  <si>
    <t>09.011.0001-0</t>
  </si>
  <si>
    <t>09.011.0001-A</t>
  </si>
  <si>
    <t>09.012.0001-0</t>
  </si>
  <si>
    <t>09.012.0001-A</t>
  </si>
  <si>
    <t>09.012.0002-0</t>
  </si>
  <si>
    <t>09.012.0002-A</t>
  </si>
  <si>
    <t>09.012.0003-0</t>
  </si>
  <si>
    <t>09.012.0003-A</t>
  </si>
  <si>
    <t>09.012.0004-0</t>
  </si>
  <si>
    <t>09.012.0004-A</t>
  </si>
  <si>
    <t>09.012.0010-0</t>
  </si>
  <si>
    <t>09.012.0010-A</t>
  </si>
  <si>
    <t>09.012.0015-0</t>
  </si>
  <si>
    <t>09.012.0015-A</t>
  </si>
  <si>
    <t>09.013.0001-0</t>
  </si>
  <si>
    <t>09.013.0001-A</t>
  </si>
  <si>
    <t>09.013.0002-0</t>
  </si>
  <si>
    <t>09.013.0002-A</t>
  </si>
  <si>
    <t>09.013.0010-0</t>
  </si>
  <si>
    <t>09.013.0010-A</t>
  </si>
  <si>
    <t>09.013.0015-0</t>
  </si>
  <si>
    <t>09.013.0015-A</t>
  </si>
  <si>
    <t>09.013.0016-0</t>
  </si>
  <si>
    <t>09.013.0016-A</t>
  </si>
  <si>
    <t>09.013.0020-0</t>
  </si>
  <si>
    <t>09.013.0020-A</t>
  </si>
  <si>
    <t>09.013.0030-0</t>
  </si>
  <si>
    <t>09.013.0030-A</t>
  </si>
  <si>
    <t>09.013.0035-0</t>
  </si>
  <si>
    <t>09.013.0035-A</t>
  </si>
  <si>
    <t>09.013.0040-0</t>
  </si>
  <si>
    <t>09.013.0040-A</t>
  </si>
  <si>
    <t>09.014.0015-0</t>
  </si>
  <si>
    <t>09.014.0015-A</t>
  </si>
  <si>
    <t>09.015.0003-0</t>
  </si>
  <si>
    <t>09.015.0003-A</t>
  </si>
  <si>
    <t>09.015.0005-0</t>
  </si>
  <si>
    <t>09.015.0005-A</t>
  </si>
  <si>
    <t>09.015.0006-0</t>
  </si>
  <si>
    <t>09.015.0006-A</t>
  </si>
  <si>
    <t>09.015.0007-0</t>
  </si>
  <si>
    <t>09.015.0007-A</t>
  </si>
  <si>
    <t>09.015.0008-0</t>
  </si>
  <si>
    <t>09.015.0008-A</t>
  </si>
  <si>
    <t>09.015.0010-0</t>
  </si>
  <si>
    <t>09.015.0010-A</t>
  </si>
  <si>
    <t>09.015.0015-0</t>
  </si>
  <si>
    <t>09.015.0015-A</t>
  </si>
  <si>
    <t>09.015.0020-0</t>
  </si>
  <si>
    <t>09.015.0020-A</t>
  </si>
  <si>
    <t>09.015.0025-0</t>
  </si>
  <si>
    <t>09.015.0025-A</t>
  </si>
  <si>
    <t>09.015.0030-0</t>
  </si>
  <si>
    <t>09.015.0030-A</t>
  </si>
  <si>
    <t>09.015.0032-0</t>
  </si>
  <si>
    <t>09.015.0032-A</t>
  </si>
  <si>
    <t>09.015.0034-0</t>
  </si>
  <si>
    <t>09.015.0034-A</t>
  </si>
  <si>
    <t>09.015.0036-0</t>
  </si>
  <si>
    <t>09.015.0036-A</t>
  </si>
  <si>
    <t>09.015.0040-0</t>
  </si>
  <si>
    <t>09.015.0040-A</t>
  </si>
  <si>
    <t>09.015.0042-0</t>
  </si>
  <si>
    <t>09.015.0042-A</t>
  </si>
  <si>
    <t>09.015.0044-0</t>
  </si>
  <si>
    <t>09.015.0044-A</t>
  </si>
  <si>
    <t>09.015.0046-0</t>
  </si>
  <si>
    <t>09.015.0046-A</t>
  </si>
  <si>
    <t>09.015.0048-0</t>
  </si>
  <si>
    <t>09.015.0048-A</t>
  </si>
  <si>
    <t>09.015.0050-0</t>
  </si>
  <si>
    <t>09.015.0050-A</t>
  </si>
  <si>
    <t>09.015.0052-0</t>
  </si>
  <si>
    <t>09.015.0052-A</t>
  </si>
  <si>
    <t>09.015.0056-0</t>
  </si>
  <si>
    <t>09.015.0056-A</t>
  </si>
  <si>
    <t>09.015.0058-0</t>
  </si>
  <si>
    <t>09.015.0058-A</t>
  </si>
  <si>
    <t>09.015.0060-0</t>
  </si>
  <si>
    <t>09.015.0060-A</t>
  </si>
  <si>
    <t>09.015.0062-0</t>
  </si>
  <si>
    <t>09.015.0062-A</t>
  </si>
  <si>
    <t>09.015.0064-0</t>
  </si>
  <si>
    <t>09.015.0064-A</t>
  </si>
  <si>
    <t>09.015.0066-0</t>
  </si>
  <si>
    <t>09.015.0066-A</t>
  </si>
  <si>
    <t>09.015.0068-0</t>
  </si>
  <si>
    <t>09.015.0068-A</t>
  </si>
  <si>
    <t>09.015.0070-0</t>
  </si>
  <si>
    <t>09.015.0070-A</t>
  </si>
  <si>
    <t>09.015.0072-0</t>
  </si>
  <si>
    <t>09.015.0072-A</t>
  </si>
  <si>
    <t>09.015.0074-0</t>
  </si>
  <si>
    <t>09.015.0074-A</t>
  </si>
  <si>
    <t>09.015.0078-0</t>
  </si>
  <si>
    <t>09.015.0078-A</t>
  </si>
  <si>
    <t>09.015.0080-0</t>
  </si>
  <si>
    <t>09.015.0080-A</t>
  </si>
  <si>
    <t>09.015.0300-0</t>
  </si>
  <si>
    <t>09.015.0300-A</t>
  </si>
  <si>
    <t>09.015.0302-0</t>
  </si>
  <si>
    <t>09.015.0302-A</t>
  </si>
  <si>
    <t>09.015.0304-0</t>
  </si>
  <si>
    <t>09.015.0304-A</t>
  </si>
  <si>
    <t>09.015.0306-0</t>
  </si>
  <si>
    <t>09.015.0306-A</t>
  </si>
  <si>
    <t>09.015.0308-0</t>
  </si>
  <si>
    <t>09.015.0308-A</t>
  </si>
  <si>
    <t>09.015.0310-0</t>
  </si>
  <si>
    <t>09.015.0310-A</t>
  </si>
  <si>
    <t>09.015.0312-0</t>
  </si>
  <si>
    <t>09.015.0312-A</t>
  </si>
  <si>
    <t>09.015.0314-0</t>
  </si>
  <si>
    <t>09.015.0314-A</t>
  </si>
  <si>
    <t>09.015.0316-0</t>
  </si>
  <si>
    <t>09.015.0316-A</t>
  </si>
  <si>
    <t>09.015.0318-0</t>
  </si>
  <si>
    <t>09.015.0318-A</t>
  </si>
  <si>
    <t>09.015.0320-0</t>
  </si>
  <si>
    <t>09.015.0320-A</t>
  </si>
  <si>
    <t>09.015.0322-0</t>
  </si>
  <si>
    <t>09.015.0322-A</t>
  </si>
  <si>
    <t>09.015.0324-0</t>
  </si>
  <si>
    <t>09.015.0324-A</t>
  </si>
  <si>
    <t>09.015.0326-0</t>
  </si>
  <si>
    <t>09.015.0326-A</t>
  </si>
  <si>
    <t>09.015.0328-0</t>
  </si>
  <si>
    <t>09.015.0328-A</t>
  </si>
  <si>
    <t>09.015.0330-0</t>
  </si>
  <si>
    <t>09.015.0330-A</t>
  </si>
  <si>
    <t>09.015.0332-0</t>
  </si>
  <si>
    <t>09.015.0332-A</t>
  </si>
  <si>
    <t>09.015.0334-0</t>
  </si>
  <si>
    <t>09.015.0334-A</t>
  </si>
  <si>
    <t>09.015.0336-0</t>
  </si>
  <si>
    <t>09.015.0336-A</t>
  </si>
  <si>
    <t>09.015.0338-0</t>
  </si>
  <si>
    <t>09.015.0338-A</t>
  </si>
  <si>
    <t>09.015.0340-0</t>
  </si>
  <si>
    <t>09.015.0340-A</t>
  </si>
  <si>
    <t>09.015.0342-0</t>
  </si>
  <si>
    <t>09.015.0342-A</t>
  </si>
  <si>
    <t>09.026.0010-0</t>
  </si>
  <si>
    <t>09.026.0010-A</t>
  </si>
  <si>
    <t>09.026.0015-0</t>
  </si>
  <si>
    <t>09.026.0015-A</t>
  </si>
  <si>
    <t>09.026.0020-0</t>
  </si>
  <si>
    <t>09.026.0020-A</t>
  </si>
  <si>
    <t>09.026.0025-0</t>
  </si>
  <si>
    <t>09.026.0025-A</t>
  </si>
  <si>
    <t>09.026.0030-0</t>
  </si>
  <si>
    <t>09.026.0030-A</t>
  </si>
  <si>
    <t>09.026.0035-0</t>
  </si>
  <si>
    <t>09.026.0035-A</t>
  </si>
  <si>
    <t>09.026.0040-0</t>
  </si>
  <si>
    <t>09.026.0040-A</t>
  </si>
  <si>
    <t>09.026.0045-0</t>
  </si>
  <si>
    <t>09.026.0045-A</t>
  </si>
  <si>
    <t>10.001.0004-1</t>
  </si>
  <si>
    <t>10.001.0004-B</t>
  </si>
  <si>
    <t>10.001.0010-0</t>
  </si>
  <si>
    <t>10.001.0010-A</t>
  </si>
  <si>
    <t>10.001.0015-0</t>
  </si>
  <si>
    <t>10.001.0015-A</t>
  </si>
  <si>
    <t>10.002.0003-0</t>
  </si>
  <si>
    <t>10.002.0003-A</t>
  </si>
  <si>
    <t>10.002.0010-0</t>
  </si>
  <si>
    <t>10.002.0010-A</t>
  </si>
  <si>
    <t>10.002.0015-0</t>
  </si>
  <si>
    <t>10.002.0015-A</t>
  </si>
  <si>
    <t>10.002.0020-0</t>
  </si>
  <si>
    <t>10.002.0020-A</t>
  </si>
  <si>
    <t>10.002.0025-0</t>
  </si>
  <si>
    <t>10.002.0025-A</t>
  </si>
  <si>
    <t>10.002.0030-0</t>
  </si>
  <si>
    <t>10.002.0030-A</t>
  </si>
  <si>
    <t>10.002.0035-0</t>
  </si>
  <si>
    <t>10.002.0035-A</t>
  </si>
  <si>
    <t>10.002.0040-0</t>
  </si>
  <si>
    <t>10.002.0040-A</t>
  </si>
  <si>
    <t>10.002.0045-0</t>
  </si>
  <si>
    <t>10.002.0045-A</t>
  </si>
  <si>
    <t>10.002.0050-0</t>
  </si>
  <si>
    <t>10.002.0050-A</t>
  </si>
  <si>
    <t>10.002.0055-0</t>
  </si>
  <si>
    <t>10.002.0055-A</t>
  </si>
  <si>
    <t>10.002.0060-0</t>
  </si>
  <si>
    <t>10.002.0060-A</t>
  </si>
  <si>
    <t>10.002.0065-0</t>
  </si>
  <si>
    <t>10.002.0065-A</t>
  </si>
  <si>
    <t>10.002.0070-0</t>
  </si>
  <si>
    <t>10.002.0070-A</t>
  </si>
  <si>
    <t>10.002.0075-0</t>
  </si>
  <si>
    <t>10.002.0075-A</t>
  </si>
  <si>
    <t>10.002.0080-0</t>
  </si>
  <si>
    <t>10.002.0080-A</t>
  </si>
  <si>
    <t>10.002.0085-0</t>
  </si>
  <si>
    <t>10.002.0085-A</t>
  </si>
  <si>
    <t>10.002.0090-0</t>
  </si>
  <si>
    <t>10.002.0090-A</t>
  </si>
  <si>
    <t>10.002.0095-0</t>
  </si>
  <si>
    <t>10.002.0095-A</t>
  </si>
  <si>
    <t>10.003.0005-1</t>
  </si>
  <si>
    <t>10.003.0005-B</t>
  </si>
  <si>
    <t>10.003.0006-0</t>
  </si>
  <si>
    <t>10.003.0006-A</t>
  </si>
  <si>
    <t>10.003.0010-0</t>
  </si>
  <si>
    <t>10.003.0010-A</t>
  </si>
  <si>
    <t>10.003.0011-0</t>
  </si>
  <si>
    <t>10.003.0011-A</t>
  </si>
  <si>
    <t>10.003.0015-0</t>
  </si>
  <si>
    <t>10.003.0015-A</t>
  </si>
  <si>
    <t>10.003.0016-0</t>
  </si>
  <si>
    <t>10.003.0016-A</t>
  </si>
  <si>
    <t>10.003.0020-0</t>
  </si>
  <si>
    <t>10.003.0020-A</t>
  </si>
  <si>
    <t>10.003.0021-0</t>
  </si>
  <si>
    <t>10.003.0021-A</t>
  </si>
  <si>
    <t>10.003.0025-0</t>
  </si>
  <si>
    <t>10.003.0025-A</t>
  </si>
  <si>
    <t>10.003.0026-0</t>
  </si>
  <si>
    <t>10.003.0026-A</t>
  </si>
  <si>
    <t>10.003.0030-0</t>
  </si>
  <si>
    <t>10.003.0030-A</t>
  </si>
  <si>
    <t>10.003.0031-0</t>
  </si>
  <si>
    <t>10.003.0031-A</t>
  </si>
  <si>
    <t>10.003.0035-0</t>
  </si>
  <si>
    <t>10.003.0035-A</t>
  </si>
  <si>
    <t>10.003.0036-0</t>
  </si>
  <si>
    <t>10.003.0036-A</t>
  </si>
  <si>
    <t>10.003.0040-0</t>
  </si>
  <si>
    <t>10.003.0040-A</t>
  </si>
  <si>
    <t>10.003.0041-0</t>
  </si>
  <si>
    <t>10.003.0041-A</t>
  </si>
  <si>
    <t>10.003.0045-0</t>
  </si>
  <si>
    <t>10.003.0045-A</t>
  </si>
  <si>
    <t>10.003.0046-0</t>
  </si>
  <si>
    <t>10.003.0046-A</t>
  </si>
  <si>
    <t>10.003.0050-0</t>
  </si>
  <si>
    <t>10.003.0050-A</t>
  </si>
  <si>
    <t>10.003.0051-0</t>
  </si>
  <si>
    <t>10.003.0051-A</t>
  </si>
  <si>
    <t>10.003.0055-0</t>
  </si>
  <si>
    <t>10.003.0055-A</t>
  </si>
  <si>
    <t>10.003.0056-0</t>
  </si>
  <si>
    <t>10.003.0056-A</t>
  </si>
  <si>
    <t>10.003.0080-0</t>
  </si>
  <si>
    <t>10.003.0080-A</t>
  </si>
  <si>
    <t>10.003.0082-0</t>
  </si>
  <si>
    <t>10.003.0082-A</t>
  </si>
  <si>
    <t>10.003.0084-0</t>
  </si>
  <si>
    <t>10.003.0084-A</t>
  </si>
  <si>
    <t>10.004.0130-0</t>
  </si>
  <si>
    <t>10.004.0130-A</t>
  </si>
  <si>
    <t>10.004.0135-0</t>
  </si>
  <si>
    <t>10.004.0135-A</t>
  </si>
  <si>
    <t>10.004.0140-0</t>
  </si>
  <si>
    <t>10.004.0140-A</t>
  </si>
  <si>
    <t>10.004.0145-0</t>
  </si>
  <si>
    <t>10.004.0145-A</t>
  </si>
  <si>
    <t>10.004.0149-0</t>
  </si>
  <si>
    <t>10.004.0149-A</t>
  </si>
  <si>
    <t>10.004.0165-0</t>
  </si>
  <si>
    <t>10.004.0165-A</t>
  </si>
  <si>
    <t>10.004.0170-0</t>
  </si>
  <si>
    <t>10.004.0170-A</t>
  </si>
  <si>
    <t>10.004.0175-0</t>
  </si>
  <si>
    <t>10.004.0175-A</t>
  </si>
  <si>
    <t>10.004.0180-0</t>
  </si>
  <si>
    <t>10.004.0180-A</t>
  </si>
  <si>
    <t>10.004.0181-0</t>
  </si>
  <si>
    <t>10.004.0181-A</t>
  </si>
  <si>
    <t>10.004.0182-0</t>
  </si>
  <si>
    <t>10.004.0182-A</t>
  </si>
  <si>
    <t>10.004.0183-0</t>
  </si>
  <si>
    <t>10.004.0183-A</t>
  </si>
  <si>
    <t>10.004.0184-0</t>
  </si>
  <si>
    <t>10.004.0184-A</t>
  </si>
  <si>
    <t>10.004.0185-0</t>
  </si>
  <si>
    <t>10.004.0185-A</t>
  </si>
  <si>
    <t>10.004.0186-0</t>
  </si>
  <si>
    <t>10.004.0186-A</t>
  </si>
  <si>
    <t>10.004.0200-0</t>
  </si>
  <si>
    <t>10.004.0200-A</t>
  </si>
  <si>
    <t>10.004.0205-0</t>
  </si>
  <si>
    <t>10.004.0205-A</t>
  </si>
  <si>
    <t>10.004.0210-0</t>
  </si>
  <si>
    <t>10.004.0210-A</t>
  </si>
  <si>
    <t>10.004.0215-0</t>
  </si>
  <si>
    <t>10.004.0215-A</t>
  </si>
  <si>
    <t>10.004.0220-0</t>
  </si>
  <si>
    <t>10.004.0220-A</t>
  </si>
  <si>
    <t>10.004.0225-0</t>
  </si>
  <si>
    <t>10.004.0225-A</t>
  </si>
  <si>
    <t>10.004.0230-0</t>
  </si>
  <si>
    <t>10.004.0230-A</t>
  </si>
  <si>
    <t>10.004.0235-0</t>
  </si>
  <si>
    <t>10.004.0235-A</t>
  </si>
  <si>
    <t>10.004.0260-0</t>
  </si>
  <si>
    <t>10.004.0260-A</t>
  </si>
  <si>
    <t>10.004.0265-0</t>
  </si>
  <si>
    <t>10.004.0265-A</t>
  </si>
  <si>
    <t>10.004.0270-0</t>
  </si>
  <si>
    <t>10.004.0270-A</t>
  </si>
  <si>
    <t>10.004.0275-0</t>
  </si>
  <si>
    <t>10.004.0275-A</t>
  </si>
  <si>
    <t>10.004.0280-0</t>
  </si>
  <si>
    <t>10.004.0280-A</t>
  </si>
  <si>
    <t>10.004.0285-0</t>
  </si>
  <si>
    <t>10.004.0285-A</t>
  </si>
  <si>
    <t>10.004.0290-0</t>
  </si>
  <si>
    <t>10.004.0290-A</t>
  </si>
  <si>
    <t>10.004.0295-0</t>
  </si>
  <si>
    <t>10.004.0295-A</t>
  </si>
  <si>
    <t>10.005.0002-0</t>
  </si>
  <si>
    <t>10.005.0002-A</t>
  </si>
  <si>
    <t>10.005.0003-1</t>
  </si>
  <si>
    <t>10.005.0003-B</t>
  </si>
  <si>
    <t>10.005.0004-0</t>
  </si>
  <si>
    <t>10.005.0004-A</t>
  </si>
  <si>
    <t>10.005.0005-0</t>
  </si>
  <si>
    <t>10.005.0005-A</t>
  </si>
  <si>
    <t>10.005.0006-0</t>
  </si>
  <si>
    <t>10.005.0006-A</t>
  </si>
  <si>
    <t>10.005.0022-0</t>
  </si>
  <si>
    <t>10.005.0022-A</t>
  </si>
  <si>
    <t>10.005.0023-1</t>
  </si>
  <si>
    <t>10.005.0023-B</t>
  </si>
  <si>
    <t>10.005.0024-0</t>
  </si>
  <si>
    <t>10.005.0024-A</t>
  </si>
  <si>
    <t>10.005.0025-0</t>
  </si>
  <si>
    <t>10.005.0025-A</t>
  </si>
  <si>
    <t>10.005.0026-0</t>
  </si>
  <si>
    <t>10.005.0026-A</t>
  </si>
  <si>
    <t>10.005.0030-0</t>
  </si>
  <si>
    <t>10.005.0030-A</t>
  </si>
  <si>
    <t>10.005.0031-0</t>
  </si>
  <si>
    <t>10.005.0031-A</t>
  </si>
  <si>
    <t>10.005.0032-0</t>
  </si>
  <si>
    <t>10.005.0032-A</t>
  </si>
  <si>
    <t>10.005.0033-0</t>
  </si>
  <si>
    <t>10.005.0033-A</t>
  </si>
  <si>
    <t>10.005.0034-0</t>
  </si>
  <si>
    <t>10.005.0034-A</t>
  </si>
  <si>
    <t>10.005.0050-1</t>
  </si>
  <si>
    <t>10.005.0050-B</t>
  </si>
  <si>
    <t>10.005.0052-0</t>
  </si>
  <si>
    <t>10.005.0052-A</t>
  </si>
  <si>
    <t>10.005.0055-0</t>
  </si>
  <si>
    <t>10.005.0055-A</t>
  </si>
  <si>
    <t>10.005.0057-0</t>
  </si>
  <si>
    <t>10.005.0057-A</t>
  </si>
  <si>
    <t>10.005.0060-0</t>
  </si>
  <si>
    <t>10.005.0060-A</t>
  </si>
  <si>
    <t>10.008.0001-1</t>
  </si>
  <si>
    <t>10.008.0001-B</t>
  </si>
  <si>
    <t>10.008.0002-1</t>
  </si>
  <si>
    <t>10.008.0002-B</t>
  </si>
  <si>
    <t>10.008.0003-1</t>
  </si>
  <si>
    <t>10.008.0003-B</t>
  </si>
  <si>
    <t>10.008.0004-1</t>
  </si>
  <si>
    <t>10.008.0004-B</t>
  </si>
  <si>
    <t>10.008.0005-1</t>
  </si>
  <si>
    <t>10.008.0005-B</t>
  </si>
  <si>
    <t>10.008.0006-1</t>
  </si>
  <si>
    <t>10.008.0006-B</t>
  </si>
  <si>
    <t>10.008.0007-1</t>
  </si>
  <si>
    <t>10.008.0007-B</t>
  </si>
  <si>
    <t>10.008.0008-1</t>
  </si>
  <si>
    <t>10.008.0008-B</t>
  </si>
  <si>
    <t>10.008.0009-1</t>
  </si>
  <si>
    <t>10.008.0009-B</t>
  </si>
  <si>
    <t>10.008.0010-1</t>
  </si>
  <si>
    <t>10.008.0010-B</t>
  </si>
  <si>
    <t>10.008.0020-0</t>
  </si>
  <si>
    <t>10.008.0020-A</t>
  </si>
  <si>
    <t>10.008.0021-0</t>
  </si>
  <si>
    <t>10.008.0021-A</t>
  </si>
  <si>
    <t>10.008.0022-0</t>
  </si>
  <si>
    <t>10.008.0022-A</t>
  </si>
  <si>
    <t>10.008.0023-0</t>
  </si>
  <si>
    <t>10.008.0023-A</t>
  </si>
  <si>
    <t>10.008.0024-0</t>
  </si>
  <si>
    <t>10.008.0024-A</t>
  </si>
  <si>
    <t>10.008.0025-0</t>
  </si>
  <si>
    <t>10.008.0025-A</t>
  </si>
  <si>
    <t>10.008.0026-0</t>
  </si>
  <si>
    <t>10.008.0026-A</t>
  </si>
  <si>
    <t>10.008.0027-0</t>
  </si>
  <si>
    <t>10.008.0027-A</t>
  </si>
  <si>
    <t>10.008.0028-0</t>
  </si>
  <si>
    <t>10.008.0028-A</t>
  </si>
  <si>
    <t>10.008.0029-0</t>
  </si>
  <si>
    <t>10.008.0029-A</t>
  </si>
  <si>
    <t>10.008.0040-0</t>
  </si>
  <si>
    <t>10.008.0040-A</t>
  </si>
  <si>
    <t>10.008.0041-0</t>
  </si>
  <si>
    <t>10.008.0041-A</t>
  </si>
  <si>
    <t>10.008.0042-0</t>
  </si>
  <si>
    <t>10.008.0042-A</t>
  </si>
  <si>
    <t>10.008.0043-0</t>
  </si>
  <si>
    <t>10.008.0043-A</t>
  </si>
  <si>
    <t>10.008.0044-0</t>
  </si>
  <si>
    <t>10.008.0044-A</t>
  </si>
  <si>
    <t>10.008.0045-0</t>
  </si>
  <si>
    <t>10.008.0045-A</t>
  </si>
  <si>
    <t>10.008.0046-0</t>
  </si>
  <si>
    <t>10.008.0046-A</t>
  </si>
  <si>
    <t>10.008.0047-0</t>
  </si>
  <si>
    <t>10.008.0047-A</t>
  </si>
  <si>
    <t>10.008.0048-0</t>
  </si>
  <si>
    <t>10.008.0048-A</t>
  </si>
  <si>
    <t>10.008.0049-0</t>
  </si>
  <si>
    <t>10.008.0049-A</t>
  </si>
  <si>
    <t>10.008.0050-1</t>
  </si>
  <si>
    <t>10.008.0050-B</t>
  </si>
  <si>
    <t>10.008.0051-1</t>
  </si>
  <si>
    <t>10.008.0051-B</t>
  </si>
  <si>
    <t>10.008.0060-0</t>
  </si>
  <si>
    <t>10.008.0060-A</t>
  </si>
  <si>
    <t>10.008.0061-0</t>
  </si>
  <si>
    <t>10.008.0061-A</t>
  </si>
  <si>
    <t>10.008.0070-0</t>
  </si>
  <si>
    <t>10.008.0070-A</t>
  </si>
  <si>
    <t>10.008.0071-0</t>
  </si>
  <si>
    <t>10.008.0071-A</t>
  </si>
  <si>
    <t>10.010.0001-1</t>
  </si>
  <si>
    <t>10.010.0001-B</t>
  </si>
  <si>
    <t>10.010.0002-0</t>
  </si>
  <si>
    <t>10.010.0002-A</t>
  </si>
  <si>
    <t>10.010.0003-1</t>
  </si>
  <si>
    <t>10.010.0003-B</t>
  </si>
  <si>
    <t>10.010.0004-1</t>
  </si>
  <si>
    <t>10.010.0004-B</t>
  </si>
  <si>
    <t>10.010.0005-1</t>
  </si>
  <si>
    <t>10.010.0005-B</t>
  </si>
  <si>
    <t>10.010.0008-0</t>
  </si>
  <si>
    <t>10.010.0008-A</t>
  </si>
  <si>
    <t>10.010.0009-0</t>
  </si>
  <si>
    <t>10.010.0009-A</t>
  </si>
  <si>
    <t>10.010.0010-0</t>
  </si>
  <si>
    <t>10.010.0010-A</t>
  </si>
  <si>
    <t>10.010.0012-0</t>
  </si>
  <si>
    <t>10.010.0012-A</t>
  </si>
  <si>
    <t>10.010.0020-0</t>
  </si>
  <si>
    <t>10.010.0020-A</t>
  </si>
  <si>
    <t>10.010.0025-0</t>
  </si>
  <si>
    <t>10.010.0025-A</t>
  </si>
  <si>
    <t>10.010.0030-0</t>
  </si>
  <si>
    <t>10.010.0030-A</t>
  </si>
  <si>
    <t>10.010.0035-0</t>
  </si>
  <si>
    <t>10.010.0035-A</t>
  </si>
  <si>
    <t>10.010.0040-0</t>
  </si>
  <si>
    <t>10.010.0040-A</t>
  </si>
  <si>
    <t>10.010.0045-0</t>
  </si>
  <si>
    <t>10.010.0045-A</t>
  </si>
  <si>
    <t>10.010.0050-0</t>
  </si>
  <si>
    <t>10.010.0050-A</t>
  </si>
  <si>
    <t>10.010.0055-0</t>
  </si>
  <si>
    <t>10.010.0055-A</t>
  </si>
  <si>
    <t>10.010.0060-0</t>
  </si>
  <si>
    <t>10.010.0060-A</t>
  </si>
  <si>
    <t>10.010.0065-0</t>
  </si>
  <si>
    <t>10.010.0065-A</t>
  </si>
  <si>
    <t>10.010.0070-0</t>
  </si>
  <si>
    <t>10.010.0070-A</t>
  </si>
  <si>
    <t>10.010.0075-0</t>
  </si>
  <si>
    <t>10.010.0075-A</t>
  </si>
  <si>
    <t>10.010.0080-0</t>
  </si>
  <si>
    <t>10.010.0080-A</t>
  </si>
  <si>
    <t>10.010.0085-0</t>
  </si>
  <si>
    <t>10.010.0085-A</t>
  </si>
  <si>
    <t>10.010.0090-0</t>
  </si>
  <si>
    <t>10.010.0090-A</t>
  </si>
  <si>
    <t>10.010.0095-0</t>
  </si>
  <si>
    <t>10.010.0095-A</t>
  </si>
  <si>
    <t>10.010.0100-0</t>
  </si>
  <si>
    <t>10.010.0100-A</t>
  </si>
  <si>
    <t>10.010.0105-0</t>
  </si>
  <si>
    <t>10.010.0105-A</t>
  </si>
  <si>
    <t>10.011.0006-1</t>
  </si>
  <si>
    <t>10.011.0006-B</t>
  </si>
  <si>
    <t>10.011.0007-0</t>
  </si>
  <si>
    <t>10.011.0007-A</t>
  </si>
  <si>
    <t>10.011.0008-0</t>
  </si>
  <si>
    <t>10.011.0008-A</t>
  </si>
  <si>
    <t>10.011.0009-1</t>
  </si>
  <si>
    <t>10.011.0009-B</t>
  </si>
  <si>
    <t>10.011.0010-0</t>
  </si>
  <si>
    <t>10.011.0010-A</t>
  </si>
  <si>
    <t>10.011.0011-0</t>
  </si>
  <si>
    <t>10.011.0011-A</t>
  </si>
  <si>
    <t>10.011.0020-0</t>
  </si>
  <si>
    <t>10.011.0020-A</t>
  </si>
  <si>
    <t>10.012.0001-0</t>
  </si>
  <si>
    <t>10.012.0001-A</t>
  </si>
  <si>
    <t>10.012.0005-0</t>
  </si>
  <si>
    <t>10.012.0005-A</t>
  </si>
  <si>
    <t>10.012.0010-0</t>
  </si>
  <si>
    <t>10.012.0010-A</t>
  </si>
  <si>
    <t>10.012.0015-0</t>
  </si>
  <si>
    <t>10.012.0015-A</t>
  </si>
  <si>
    <t>10.012.0050-0</t>
  </si>
  <si>
    <t>ARRASAMENTO DE TUBULAO DE CONCRETO COM DIAMETRO DE 80CM</t>
  </si>
  <si>
    <t>10.012.0050-A</t>
  </si>
  <si>
    <t>10.012.0055-1</t>
  </si>
  <si>
    <t>10.012.0055-B</t>
  </si>
  <si>
    <t>10.012.0060-0</t>
  </si>
  <si>
    <t>10.012.0060-A</t>
  </si>
  <si>
    <t>10.012.0065-0</t>
  </si>
  <si>
    <t>10.012.0065-A</t>
  </si>
  <si>
    <t>10.012.0070-0</t>
  </si>
  <si>
    <t>10.012.0070-A</t>
  </si>
  <si>
    <t>10.012.0080-0</t>
  </si>
  <si>
    <t>10.012.0080-A</t>
  </si>
  <si>
    <t>10.012.0100-0</t>
  </si>
  <si>
    <t>10.012.0100-A</t>
  </si>
  <si>
    <t>10.012.0101-0</t>
  </si>
  <si>
    <t>ARRASAMENTO DE ESTACA DE TRILHO TR-50 OU TR-57,SIMPLES</t>
  </si>
  <si>
    <t>10.012.0101-A</t>
  </si>
  <si>
    <t>10.012.0105-0</t>
  </si>
  <si>
    <t>10.012.0105-A</t>
  </si>
  <si>
    <t>10.012.0107-0</t>
  </si>
  <si>
    <t>ARRASAMENTO DE ESTACA DE TRILHO TR-50 OU TR-57,DUPLO</t>
  </si>
  <si>
    <t>10.012.0107-A</t>
  </si>
  <si>
    <t>10.012.0110-0</t>
  </si>
  <si>
    <t>10.012.0110-A</t>
  </si>
  <si>
    <t>10.012.0112-0</t>
  </si>
  <si>
    <t>ARRASAMENTO DE ESTACA DE TRILHO TR-50 OU TR-57,TRIPLO</t>
  </si>
  <si>
    <t>10.012.0112-A</t>
  </si>
  <si>
    <t>10.012.0115-0</t>
  </si>
  <si>
    <t>ARRASAMENTO DE ESTACA DE ACO,PERFIL H DE 6"X6"</t>
  </si>
  <si>
    <t>10.012.0115-A</t>
  </si>
  <si>
    <t>10.012.0120-0</t>
  </si>
  <si>
    <t>ARRASAMENTO DE ESTACA DE ACO,PERFIL I DE 12" A 20"</t>
  </si>
  <si>
    <t>10.012.0120-A</t>
  </si>
  <si>
    <t>10.012.0150-0</t>
  </si>
  <si>
    <t>ARRASAMENTO DE ESTACA RAIZ DE 4" A 6" DE DIAMETRO</t>
  </si>
  <si>
    <t>10.012.0150-A</t>
  </si>
  <si>
    <t>10.012.0155-0</t>
  </si>
  <si>
    <t>ARRASAMENTO DE ESTACA RAIZ DE 8" A 10" DE DIAMETRO</t>
  </si>
  <si>
    <t>10.012.0155-A</t>
  </si>
  <si>
    <t>10.012.0160-0</t>
  </si>
  <si>
    <t>ARRASAMENTO DE ESTACA RAIZ DE 12" A 16" DE DIAMETRO</t>
  </si>
  <si>
    <t>10.012.0160-A</t>
  </si>
  <si>
    <t>10.013.0002-0</t>
  </si>
  <si>
    <t>10.013.0002-A</t>
  </si>
  <si>
    <t>10.013.0005-0</t>
  </si>
  <si>
    <t>10.013.0005-A</t>
  </si>
  <si>
    <t>10.014.0001-A</t>
  </si>
  <si>
    <t>10.014.0005-A</t>
  </si>
  <si>
    <t>10.014.0010-0</t>
  </si>
  <si>
    <t>10.014.0010-A</t>
  </si>
  <si>
    <t>10.014.0015-0</t>
  </si>
  <si>
    <t>10.014.0015-A</t>
  </si>
  <si>
    <t>10.014.0020-0</t>
  </si>
  <si>
    <t>10.014.0020-A</t>
  </si>
  <si>
    <t>10.014.0021-0</t>
  </si>
  <si>
    <t>10.014.0021-A</t>
  </si>
  <si>
    <t>10.014.0022-0</t>
  </si>
  <si>
    <t>10.014.0022-A</t>
  </si>
  <si>
    <t>10.015.0001-0</t>
  </si>
  <si>
    <t>10.015.0001-A</t>
  </si>
  <si>
    <t>10.015.0005-0</t>
  </si>
  <si>
    <t>10.015.0005-A</t>
  </si>
  <si>
    <t>10.015.0010-0</t>
  </si>
  <si>
    <t>10.015.0010-A</t>
  </si>
  <si>
    <t>10.015.0015-0</t>
  </si>
  <si>
    <t>10.015.0015-A</t>
  </si>
  <si>
    <t>10.016.0001-0</t>
  </si>
  <si>
    <t>10.016.0001-A</t>
  </si>
  <si>
    <t>10.017.0002-0</t>
  </si>
  <si>
    <t>10.017.0002-A</t>
  </si>
  <si>
    <t>10.017.0005-0</t>
  </si>
  <si>
    <t>10.017.0005-A</t>
  </si>
  <si>
    <t>10.017.0008-1</t>
  </si>
  <si>
    <t>10.017.0008-B</t>
  </si>
  <si>
    <t>10.017.0013-0</t>
  </si>
  <si>
    <t>10.017.0013-A</t>
  </si>
  <si>
    <t>10.017.0016-0</t>
  </si>
  <si>
    <t>10.017.0016-A</t>
  </si>
  <si>
    <t>10.017.0021-0</t>
  </si>
  <si>
    <t>10.017.0021-A</t>
  </si>
  <si>
    <t>10.028.0005-0</t>
  </si>
  <si>
    <t>10.028.0005-A</t>
  </si>
  <si>
    <t>10.028.0010-0</t>
  </si>
  <si>
    <t>10.028.0010-A</t>
  </si>
  <si>
    <t>10.028.0015-0</t>
  </si>
  <si>
    <t>10.028.0015-A</t>
  </si>
  <si>
    <t>10.028.0025-0</t>
  </si>
  <si>
    <t>10.028.0025-A</t>
  </si>
  <si>
    <t>10.028.0030-0</t>
  </si>
  <si>
    <t>10.028.0030-A</t>
  </si>
  <si>
    <t>10.028.0035-0</t>
  </si>
  <si>
    <t>10.028.0035-A</t>
  </si>
  <si>
    <t>10.028.0040-0</t>
  </si>
  <si>
    <t>10.028.0040-A</t>
  </si>
  <si>
    <t>10.028.0045-0</t>
  </si>
  <si>
    <t>10.028.0045-A</t>
  </si>
  <si>
    <t>10.028.0050-0</t>
  </si>
  <si>
    <t>10.028.0050-A</t>
  </si>
  <si>
    <t>10.060.0004-0</t>
  </si>
  <si>
    <t>10.060.0004-A</t>
  </si>
  <si>
    <t>10.065.0001-0</t>
  </si>
  <si>
    <t>10.065.0001-A</t>
  </si>
  <si>
    <t>10.065.0002-0</t>
  </si>
  <si>
    <t>10.065.0002-A</t>
  </si>
  <si>
    <t>10.065.0003-0</t>
  </si>
  <si>
    <t>10.065.0003-A</t>
  </si>
  <si>
    <t>10.065.0004-0</t>
  </si>
  <si>
    <t>10.065.0004-A</t>
  </si>
  <si>
    <t>10.070.0001-0</t>
  </si>
  <si>
    <t>10.070.0001-A</t>
  </si>
  <si>
    <t>10.080.0001-0</t>
  </si>
  <si>
    <t>MANUSEIO DE PERFIS METALICOS ESTRUTURAIS ATE 20,00M</t>
  </si>
  <si>
    <t>10.080.0001-A</t>
  </si>
  <si>
    <t>11.001.0001-1</t>
  </si>
  <si>
    <t>11.001.0001-B</t>
  </si>
  <si>
    <t>11.001.0005-1</t>
  </si>
  <si>
    <t>11.001.0005-B</t>
  </si>
  <si>
    <t>11.001.0006-1</t>
  </si>
  <si>
    <t>11.001.0006-B</t>
  </si>
  <si>
    <t>11.001.0007-1</t>
  </si>
  <si>
    <t>11.001.0007-B</t>
  </si>
  <si>
    <t>11.001.0008-1</t>
  </si>
  <si>
    <t>11.001.0008-B</t>
  </si>
  <si>
    <t>11.001.0010-0</t>
  </si>
  <si>
    <t>11.001.0010-A</t>
  </si>
  <si>
    <t>11.001.0013-1</t>
  </si>
  <si>
    <t>11.001.0013-B</t>
  </si>
  <si>
    <t>11.001.0018-0</t>
  </si>
  <si>
    <t>11.001.0018-A</t>
  </si>
  <si>
    <t>11.001.0019-0</t>
  </si>
  <si>
    <t>11.001.0019-A</t>
  </si>
  <si>
    <t>11.001.0020-1</t>
  </si>
  <si>
    <t>11.001.0020-B</t>
  </si>
  <si>
    <t>11.001.0030-0</t>
  </si>
  <si>
    <t>11.001.0030-A</t>
  </si>
  <si>
    <t>11.002.0010-0</t>
  </si>
  <si>
    <t>11.002.0010-A</t>
  </si>
  <si>
    <t>11.002.0011-1</t>
  </si>
  <si>
    <t>11.002.0011-B</t>
  </si>
  <si>
    <t>11.002.0012-1</t>
  </si>
  <si>
    <t>11.002.0012-B</t>
  </si>
  <si>
    <t>11.002.0013-1</t>
  </si>
  <si>
    <t>11.002.0013-B</t>
  </si>
  <si>
    <t>11.002.0014-1</t>
  </si>
  <si>
    <t>11.002.0014-B</t>
  </si>
  <si>
    <t>11.002.0015-1</t>
  </si>
  <si>
    <t>11.002.0015-B</t>
  </si>
  <si>
    <t>11.002.0017-1</t>
  </si>
  <si>
    <t>11.002.0017-B</t>
  </si>
  <si>
    <t>11.002.0018-0</t>
  </si>
  <si>
    <t>11.002.0018-A</t>
  </si>
  <si>
    <t>11.002.0021-1</t>
  </si>
  <si>
    <t>11.002.0021-B</t>
  </si>
  <si>
    <t>11.002.0022-1</t>
  </si>
  <si>
    <t>11.002.0022-B</t>
  </si>
  <si>
    <t>11.002.0023-1</t>
  </si>
  <si>
    <t>11.002.0023-B</t>
  </si>
  <si>
    <t>11.002.0024-1</t>
  </si>
  <si>
    <t>11.002.0024-B</t>
  </si>
  <si>
    <t>11.002.0025-1</t>
  </si>
  <si>
    <t>11.002.0025-B</t>
  </si>
  <si>
    <t>11.002.0027-1</t>
  </si>
  <si>
    <t>11.002.0027-B</t>
  </si>
  <si>
    <t>11.002.0028-1</t>
  </si>
  <si>
    <t>11.002.0028-B</t>
  </si>
  <si>
    <t>11.002.0029-1</t>
  </si>
  <si>
    <t>11.002.0029-B</t>
  </si>
  <si>
    <t>11.002.0030-1</t>
  </si>
  <si>
    <t>11.002.0030-B</t>
  </si>
  <si>
    <t>11.002.0031-1</t>
  </si>
  <si>
    <t>11.002.0031-B</t>
  </si>
  <si>
    <t>11.002.0033-1</t>
  </si>
  <si>
    <t>11.002.0033-B</t>
  </si>
  <si>
    <t>11.002.0034-1</t>
  </si>
  <si>
    <t>11.002.0034-B</t>
  </si>
  <si>
    <t>11.002.0035-1</t>
  </si>
  <si>
    <t>11.002.0035-B</t>
  </si>
  <si>
    <t>11.002.0036-1</t>
  </si>
  <si>
    <t>11.002.0036-B</t>
  </si>
  <si>
    <t>11.002.0037-1</t>
  </si>
  <si>
    <t>11.002.0037-B</t>
  </si>
  <si>
    <t>11.002.0039-1</t>
  </si>
  <si>
    <t>M3XDAM</t>
  </si>
  <si>
    <t>11.002.0039-B</t>
  </si>
  <si>
    <t>11.002.0040-1</t>
  </si>
  <si>
    <t>11.002.0040-B</t>
  </si>
  <si>
    <t>11.002.0041-0</t>
  </si>
  <si>
    <t>11.002.0041-A</t>
  </si>
  <si>
    <t>11.002.0042-0</t>
  </si>
  <si>
    <t>11.002.0042-A</t>
  </si>
  <si>
    <t>11.002.0043-1</t>
  </si>
  <si>
    <t>11.002.0043-B</t>
  </si>
  <si>
    <t>11.002.0044-0</t>
  </si>
  <si>
    <t>11.002.0044-A</t>
  </si>
  <si>
    <t>11.002.0045-0</t>
  </si>
  <si>
    <t>11.002.0045-A</t>
  </si>
  <si>
    <t>11.002.0060-0</t>
  </si>
  <si>
    <t>11.002.0060-A</t>
  </si>
  <si>
    <t>11.003.0001-1</t>
  </si>
  <si>
    <t>11.003.0001-B</t>
  </si>
  <si>
    <t>11.003.0002-0</t>
  </si>
  <si>
    <t>11.003.0002-A</t>
  </si>
  <si>
    <t>11.003.0003-1</t>
  </si>
  <si>
    <t>11.003.0003-B</t>
  </si>
  <si>
    <t>11.003.0005-1</t>
  </si>
  <si>
    <t>11.003.0005-B</t>
  </si>
  <si>
    <t>11.003.0006-0</t>
  </si>
  <si>
    <t>11.003.0006-A</t>
  </si>
  <si>
    <t>11.003.0007-0</t>
  </si>
  <si>
    <t>11.003.0007-A</t>
  </si>
  <si>
    <t>11.003.0008-0</t>
  </si>
  <si>
    <t>11.003.0008-A</t>
  </si>
  <si>
    <t>11.003.0010-0</t>
  </si>
  <si>
    <t>11.003.0010-A</t>
  </si>
  <si>
    <t>11.003.0014-1</t>
  </si>
  <si>
    <t>11.003.0014-B</t>
  </si>
  <si>
    <t>11.003.0015-0</t>
  </si>
  <si>
    <t>11.003.0015-A</t>
  </si>
  <si>
    <t>11.003.0020-0</t>
  </si>
  <si>
    <t>11.003.0020-A</t>
  </si>
  <si>
    <t>11.003.0050-0</t>
  </si>
  <si>
    <t>11.003.0050-A</t>
  </si>
  <si>
    <t>11.003.0052-0</t>
  </si>
  <si>
    <t>11.003.0052-A</t>
  </si>
  <si>
    <t>11.003.0054-0</t>
  </si>
  <si>
    <t>11.003.0054-A</t>
  </si>
  <si>
    <t>11.003.0056-0</t>
  </si>
  <si>
    <t>11.003.0056-A</t>
  </si>
  <si>
    <t>11.003.0060-0</t>
  </si>
  <si>
    <t>11.003.0060-A</t>
  </si>
  <si>
    <t>11.003.0062-0</t>
  </si>
  <si>
    <t>11.003.0062-A</t>
  </si>
  <si>
    <t>11.003.0064-0</t>
  </si>
  <si>
    <t>11.003.0064-A</t>
  </si>
  <si>
    <t>11.003.0066-0</t>
  </si>
  <si>
    <t>11.003.0066-A</t>
  </si>
  <si>
    <t>11.003.0070-0</t>
  </si>
  <si>
    <t>11.003.0070-A</t>
  </si>
  <si>
    <t>11.003.0072-0</t>
  </si>
  <si>
    <t>11.003.0072-A</t>
  </si>
  <si>
    <t>11.003.0074-0</t>
  </si>
  <si>
    <t>11.003.0074-A</t>
  </si>
  <si>
    <t>11.003.0076-0</t>
  </si>
  <si>
    <t>11.003.0076-A</t>
  </si>
  <si>
    <t>11.004.0001-1</t>
  </si>
  <si>
    <t>11.004.0001-B</t>
  </si>
  <si>
    <t>11.004.0002-0</t>
  </si>
  <si>
    <t>11.004.0002-A</t>
  </si>
  <si>
    <t>11.004.0003-0</t>
  </si>
  <si>
    <t>11.004.0003-A</t>
  </si>
  <si>
    <t>11.004.0020-1</t>
  </si>
  <si>
    <t>11.004.0020-B</t>
  </si>
  <si>
    <t>11.004.0021-1</t>
  </si>
  <si>
    <t>11.004.0021-B</t>
  </si>
  <si>
    <t>11.004.0022-1</t>
  </si>
  <si>
    <t>11.004.0022-B</t>
  </si>
  <si>
    <t>11.004.0023-1</t>
  </si>
  <si>
    <t>11.004.0023-B</t>
  </si>
  <si>
    <t>11.004.0024-1</t>
  </si>
  <si>
    <t>11.004.0024-B</t>
  </si>
  <si>
    <t>11.004.0025-1</t>
  </si>
  <si>
    <t>11.004.0025-B</t>
  </si>
  <si>
    <t>11.004.0026-0</t>
  </si>
  <si>
    <t>11.004.0026-A</t>
  </si>
  <si>
    <t>11.004.0027-0</t>
  </si>
  <si>
    <t>11.004.0027-A</t>
  </si>
  <si>
    <t>11.004.0028-0</t>
  </si>
  <si>
    <t>11.004.0028-A</t>
  </si>
  <si>
    <t>11.004.0029-0</t>
  </si>
  <si>
    <t>11.004.0029-A</t>
  </si>
  <si>
    <t>11.004.0030-1</t>
  </si>
  <si>
    <t>11.004.0030-B</t>
  </si>
  <si>
    <t>11.004.0035-1</t>
  </si>
  <si>
    <t>11.004.0035-B</t>
  </si>
  <si>
    <t>11.004.0036-0</t>
  </si>
  <si>
    <t>11.004.0036-A</t>
  </si>
  <si>
    <t>11.004.0037-0</t>
  </si>
  <si>
    <t>11.004.0037-A</t>
  </si>
  <si>
    <t>11.004.0038-1</t>
  </si>
  <si>
    <t>11.004.0038-B</t>
  </si>
  <si>
    <t>11.004.0053-1</t>
  </si>
  <si>
    <t>11.004.0053-B</t>
  </si>
  <si>
    <t>11.004.0055-0</t>
  </si>
  <si>
    <t>11.004.0055-A</t>
  </si>
  <si>
    <t>11.004.0060-0</t>
  </si>
  <si>
    <t>11.004.0060-A</t>
  </si>
  <si>
    <t>11.004.0061-0</t>
  </si>
  <si>
    <t>11.004.0061-A</t>
  </si>
  <si>
    <t>11.004.0063-0</t>
  </si>
  <si>
    <t>11.004.0063-A</t>
  </si>
  <si>
    <t>11.004.0065-0</t>
  </si>
  <si>
    <t>11.004.0065-A</t>
  </si>
  <si>
    <t>11.004.0066-0</t>
  </si>
  <si>
    <t>11.004.0066-A</t>
  </si>
  <si>
    <t>11.004.0069-1</t>
  </si>
  <si>
    <t>11.004.0069-B</t>
  </si>
  <si>
    <t>11.004.0070-1</t>
  </si>
  <si>
    <t>11.004.0070-B</t>
  </si>
  <si>
    <t>11.004.0072-1</t>
  </si>
  <si>
    <t>11.004.0072-B</t>
  </si>
  <si>
    <t>11.004.0073-1</t>
  </si>
  <si>
    <t>11.004.0073-B</t>
  </si>
  <si>
    <t>11.004.0075-0</t>
  </si>
  <si>
    <t>11.004.0075-A</t>
  </si>
  <si>
    <t>11.004.0076-1</t>
  </si>
  <si>
    <t>11.004.0076-B</t>
  </si>
  <si>
    <t>11.004.0080-0</t>
  </si>
  <si>
    <t>JUNTA DE MADEIRA PARA PONTES,UTILIZANDO SARRAFOS DE 1X7CM</t>
  </si>
  <si>
    <t>11.004.0080-A</t>
  </si>
  <si>
    <t>11.004.0100-0</t>
  </si>
  <si>
    <t>11.004.0100-A</t>
  </si>
  <si>
    <t>11.004.0200-0</t>
  </si>
  <si>
    <t>11.004.0200-A</t>
  </si>
  <si>
    <t>11.005.0001-1</t>
  </si>
  <si>
    <t>11.005.0001-B</t>
  </si>
  <si>
    <t>11.005.0002-1</t>
  </si>
  <si>
    <t>11.005.0002-B</t>
  </si>
  <si>
    <t>11.005.0005-1</t>
  </si>
  <si>
    <t>11.005.0005-B</t>
  </si>
  <si>
    <t>11.005.0006-1</t>
  </si>
  <si>
    <t>11.005.0006-B</t>
  </si>
  <si>
    <t>11.005.0010-0</t>
  </si>
  <si>
    <t>11.005.0010-A</t>
  </si>
  <si>
    <t>11.005.0012-0</t>
  </si>
  <si>
    <t>11.005.0012-A</t>
  </si>
  <si>
    <t>11.005.0015-0</t>
  </si>
  <si>
    <t>11.005.0015-A</t>
  </si>
  <si>
    <t>11.005.0020-0</t>
  </si>
  <si>
    <t>11.005.0020-A</t>
  </si>
  <si>
    <t>11.005.0050-0</t>
  </si>
  <si>
    <t>11.005.0050-A</t>
  </si>
  <si>
    <t>11.005.0055-0</t>
  </si>
  <si>
    <t>11.005.0055-A</t>
  </si>
  <si>
    <t>11.008.0001-1</t>
  </si>
  <si>
    <t>11.008.0001-B</t>
  </si>
  <si>
    <t>11.008.0003-0</t>
  </si>
  <si>
    <t>11.008.0003-A</t>
  </si>
  <si>
    <t>11.008.0004-1</t>
  </si>
  <si>
    <t>11.008.0004-B</t>
  </si>
  <si>
    <t>11.009.0011-0</t>
  </si>
  <si>
    <t>11.009.0011-A</t>
  </si>
  <si>
    <t>11.009.0012-0</t>
  </si>
  <si>
    <t>11.009.0012-A</t>
  </si>
  <si>
    <t>11.009.0013-0</t>
  </si>
  <si>
    <t>11.009.0013-A</t>
  </si>
  <si>
    <t>11.009.0014-1</t>
  </si>
  <si>
    <t>11.009.0014-B</t>
  </si>
  <si>
    <t>11.009.0015-1</t>
  </si>
  <si>
    <t>11.009.0015-B</t>
  </si>
  <si>
    <t>11.010.0008-0</t>
  </si>
  <si>
    <t>11.010.0008-A</t>
  </si>
  <si>
    <t>11.010.0028-0</t>
  </si>
  <si>
    <t>11.010.0028-A</t>
  </si>
  <si>
    <t>11.010.0029-0</t>
  </si>
  <si>
    <t>11.010.0029-A</t>
  </si>
  <si>
    <t>11.010.0030-0</t>
  </si>
  <si>
    <t>11.010.0030-A</t>
  </si>
  <si>
    <t>11.010.0031-0</t>
  </si>
  <si>
    <t>11.010.0031-A</t>
  </si>
  <si>
    <t>11.010.0032-0</t>
  </si>
  <si>
    <t>11.010.0032-A</t>
  </si>
  <si>
    <t>11.010.0033-0</t>
  </si>
  <si>
    <t>11.010.0033-A</t>
  </si>
  <si>
    <t>11.010.0034-0</t>
  </si>
  <si>
    <t>11.010.0034-A</t>
  </si>
  <si>
    <t>11.010.0035-0</t>
  </si>
  <si>
    <t>11.010.0035-A</t>
  </si>
  <si>
    <t>11.010.0036-0</t>
  </si>
  <si>
    <t>11.010.0036-A</t>
  </si>
  <si>
    <t>11.010.0037-0</t>
  </si>
  <si>
    <t>11.010.0037-A</t>
  </si>
  <si>
    <t>11.010.0038-0</t>
  </si>
  <si>
    <t>11.010.0038-A</t>
  </si>
  <si>
    <t>11.010.0039-0</t>
  </si>
  <si>
    <t>11.010.0039-A</t>
  </si>
  <si>
    <t>11.010.0060-0</t>
  </si>
  <si>
    <t>11.010.0060-A</t>
  </si>
  <si>
    <t>11.010.0081-0</t>
  </si>
  <si>
    <t>11.010.0081-A</t>
  </si>
  <si>
    <t>11.010.0082-0</t>
  </si>
  <si>
    <t>11.010.0082-A</t>
  </si>
  <si>
    <t>11.010.0083-0</t>
  </si>
  <si>
    <t>11.010.0083-A</t>
  </si>
  <si>
    <t>11.010.0084-0</t>
  </si>
  <si>
    <t>11.010.0084-A</t>
  </si>
  <si>
    <t>11.010.0085-0</t>
  </si>
  <si>
    <t>11.010.0085-A</t>
  </si>
  <si>
    <t>11.010.0086-0</t>
  </si>
  <si>
    <t>11.010.0086-A</t>
  </si>
  <si>
    <t>11.010.0087-0</t>
  </si>
  <si>
    <t>11.010.0087-A</t>
  </si>
  <si>
    <t>11.010.0088-0</t>
  </si>
  <si>
    <t>11.010.0088-A</t>
  </si>
  <si>
    <t>11.010.0089-0</t>
  </si>
  <si>
    <t>11.010.0089-A</t>
  </si>
  <si>
    <t>11.010.0090-0</t>
  </si>
  <si>
    <t>11.010.0090-A</t>
  </si>
  <si>
    <t>11.010.0091-0</t>
  </si>
  <si>
    <t>11.010.0091-A</t>
  </si>
  <si>
    <t>11.010.0092-0</t>
  </si>
  <si>
    <t>11.010.0092-A</t>
  </si>
  <si>
    <t>11.011.0010-0</t>
  </si>
  <si>
    <t>11.011.0010-A</t>
  </si>
  <si>
    <t>11.011.0011-0</t>
  </si>
  <si>
    <t>11.011.0011-A</t>
  </si>
  <si>
    <t>11.011.0012-0</t>
  </si>
  <si>
    <t>11.011.0012-A</t>
  </si>
  <si>
    <t>11.011.0013-0</t>
  </si>
  <si>
    <t>11.011.0013-A</t>
  </si>
  <si>
    <t>11.011.0014-0</t>
  </si>
  <si>
    <t>11.011.0014-A</t>
  </si>
  <si>
    <t>11.011.0015-0</t>
  </si>
  <si>
    <t>11.011.0015-A</t>
  </si>
  <si>
    <t>11.011.0016-0</t>
  </si>
  <si>
    <t>11.011.0016-A</t>
  </si>
  <si>
    <t>11.011.0017-1</t>
  </si>
  <si>
    <t>11.011.0017-B</t>
  </si>
  <si>
    <t>11.011.0018-0</t>
  </si>
  <si>
    <t>11.011.0018-A</t>
  </si>
  <si>
    <t>11.011.0019-0</t>
  </si>
  <si>
    <t>11.011.0019-A</t>
  </si>
  <si>
    <t>11.011.0020-0</t>
  </si>
  <si>
    <t>11.011.0020-A</t>
  </si>
  <si>
    <t>11.011.0021-0</t>
  </si>
  <si>
    <t>11.011.0021-A</t>
  </si>
  <si>
    <t>11.011.0022-0</t>
  </si>
  <si>
    <t>11.011.0022-A</t>
  </si>
  <si>
    <t>11.011.0023-1</t>
  </si>
  <si>
    <t>11.011.0023-B</t>
  </si>
  <si>
    <t>11.011.0024-1</t>
  </si>
  <si>
    <t>11.011.0024-B</t>
  </si>
  <si>
    <t>11.011.0025-1</t>
  </si>
  <si>
    <t>11.011.0025-B</t>
  </si>
  <si>
    <t>11.011.0027-0</t>
  </si>
  <si>
    <t>11.011.0027-A</t>
  </si>
  <si>
    <t>11.011.0028-0</t>
  </si>
  <si>
    <t>11.011.0028-A</t>
  </si>
  <si>
    <t>11.011.0029-0</t>
  </si>
  <si>
    <t>11.011.0029-A</t>
  </si>
  <si>
    <t>11.011.0030-1</t>
  </si>
  <si>
    <t>11.011.0030-B</t>
  </si>
  <si>
    <t>11.011.0031-1</t>
  </si>
  <si>
    <t>11.011.0031-B</t>
  </si>
  <si>
    <t>11.011.0035-0</t>
  </si>
  <si>
    <t>11.011.0035-A</t>
  </si>
  <si>
    <t>11.011.0036-0</t>
  </si>
  <si>
    <t>11.011.0036-A</t>
  </si>
  <si>
    <t>11.011.0037-0</t>
  </si>
  <si>
    <t>11.011.0037-A</t>
  </si>
  <si>
    <t>11.011.0040-0</t>
  </si>
  <si>
    <t>11.011.0040-A</t>
  </si>
  <si>
    <t>11.012.0015-0</t>
  </si>
  <si>
    <t>11.012.0015-A</t>
  </si>
  <si>
    <t>11.012.0016-0</t>
  </si>
  <si>
    <t>11.012.0016-A</t>
  </si>
  <si>
    <t>11.012.0017-0</t>
  </si>
  <si>
    <t>11.012.0017-A</t>
  </si>
  <si>
    <t>11.012.0018-0</t>
  </si>
  <si>
    <t>11.012.0018-A</t>
  </si>
  <si>
    <t>11.012.0019-0</t>
  </si>
  <si>
    <t>11.012.0019-A</t>
  </si>
  <si>
    <t>11.012.0020-0</t>
  </si>
  <si>
    <t>11.012.0020-A</t>
  </si>
  <si>
    <t>11.012.0021-0</t>
  </si>
  <si>
    <t>11.012.0021-A</t>
  </si>
  <si>
    <t>11.012.0025-1</t>
  </si>
  <si>
    <t>11.012.0025-B</t>
  </si>
  <si>
    <t>11.012.0030-0</t>
  </si>
  <si>
    <t>11.012.0030-A</t>
  </si>
  <si>
    <t>11.012.0035-0</t>
  </si>
  <si>
    <t>11.012.0035-A</t>
  </si>
  <si>
    <t>11.012.0040-0</t>
  </si>
  <si>
    <t>11.012.0040-A</t>
  </si>
  <si>
    <t>11.012.0045-0</t>
  </si>
  <si>
    <t>11.012.0045-A</t>
  </si>
  <si>
    <t>11.012.0050-0</t>
  </si>
  <si>
    <t>11.012.0050-A</t>
  </si>
  <si>
    <t>11.012.0060-0</t>
  </si>
  <si>
    <t>11.012.0060-A</t>
  </si>
  <si>
    <t>11.012.0061-0</t>
  </si>
  <si>
    <t>11.012.0061-A</t>
  </si>
  <si>
    <t>11.012.0062-0</t>
  </si>
  <si>
    <t>11.012.0062-A</t>
  </si>
  <si>
    <t>11.012.0063-0</t>
  </si>
  <si>
    <t>11.012.0063-A</t>
  </si>
  <si>
    <t>11.012.0064-0</t>
  </si>
  <si>
    <t>11.012.0064-A</t>
  </si>
  <si>
    <t>11.012.0065-0</t>
  </si>
  <si>
    <t>11.012.0065-A</t>
  </si>
  <si>
    <t>11.012.0066-0</t>
  </si>
  <si>
    <t>11.012.0066-A</t>
  </si>
  <si>
    <t>11.012.0070-0</t>
  </si>
  <si>
    <t>11.012.0070-A</t>
  </si>
  <si>
    <t>11.012.0075-0</t>
  </si>
  <si>
    <t>11.012.0075-A</t>
  </si>
  <si>
    <t>11.012.0080-0</t>
  </si>
  <si>
    <t>11.012.0080-A</t>
  </si>
  <si>
    <t>11.012.0085-0</t>
  </si>
  <si>
    <t>11.012.0085-A</t>
  </si>
  <si>
    <t>11.012.0090-0</t>
  </si>
  <si>
    <t>11.012.0090-A</t>
  </si>
  <si>
    <t>11.012.0095-0</t>
  </si>
  <si>
    <t>11.012.0095-A</t>
  </si>
  <si>
    <t>11.013.0003-1</t>
  </si>
  <si>
    <t>11.013.0003-B</t>
  </si>
  <si>
    <t>11.013.0005-0</t>
  </si>
  <si>
    <t>11.013.0005-A</t>
  </si>
  <si>
    <t>11.013.0006-0</t>
  </si>
  <si>
    <t>11.013.0006-A</t>
  </si>
  <si>
    <t>11.013.0009-0</t>
  </si>
  <si>
    <t>11.013.0009-A</t>
  </si>
  <si>
    <t>11.013.0014-0</t>
  </si>
  <si>
    <t>11.013.0014-A</t>
  </si>
  <si>
    <t>11.013.0015-0</t>
  </si>
  <si>
    <t>11.013.0015-A</t>
  </si>
  <si>
    <t>11.013.0016-0</t>
  </si>
  <si>
    <t>11.013.0016-A</t>
  </si>
  <si>
    <t>11.013.0059-0</t>
  </si>
  <si>
    <t>11.013.0059-A</t>
  </si>
  <si>
    <t>11.013.0060-0</t>
  </si>
  <si>
    <t>11.013.0060-A</t>
  </si>
  <si>
    <t>11.013.0061-0</t>
  </si>
  <si>
    <t>11.013.0061-A</t>
  </si>
  <si>
    <t>11.013.0062-0</t>
  </si>
  <si>
    <t>11.013.0062-A</t>
  </si>
  <si>
    <t>11.013.0063-0</t>
  </si>
  <si>
    <t>11.013.0063-A</t>
  </si>
  <si>
    <t>11.013.0064-0</t>
  </si>
  <si>
    <t>11.013.0064-A</t>
  </si>
  <si>
    <t>11.013.0065-0</t>
  </si>
  <si>
    <t>11.013.0065-A</t>
  </si>
  <si>
    <t>11.013.0066-0</t>
  </si>
  <si>
    <t>11.013.0066-A</t>
  </si>
  <si>
    <t>11.013.0067-0</t>
  </si>
  <si>
    <t>11.013.0067-A</t>
  </si>
  <si>
    <t>11.013.0068-0</t>
  </si>
  <si>
    <t>11.013.0068-A</t>
  </si>
  <si>
    <t>11.013.0069-0</t>
  </si>
  <si>
    <t>11.013.0069-A</t>
  </si>
  <si>
    <t>11.013.0070-1</t>
  </si>
  <si>
    <t>11.013.0070-B</t>
  </si>
  <si>
    <t>11.013.0075-0</t>
  </si>
  <si>
    <t>11.013.0075-A</t>
  </si>
  <si>
    <t>11.013.0080-0</t>
  </si>
  <si>
    <t>11.013.0080-A</t>
  </si>
  <si>
    <t>11.013.0100-0</t>
  </si>
  <si>
    <t>11.013.0100-A</t>
  </si>
  <si>
    <t>11.013.0105-0</t>
  </si>
  <si>
    <t>11.013.0105-A</t>
  </si>
  <si>
    <t>11.013.0110-0</t>
  </si>
  <si>
    <t>11.013.0110-A</t>
  </si>
  <si>
    <t>11.013.0130-0</t>
  </si>
  <si>
    <t>11.013.0130-A</t>
  </si>
  <si>
    <t>11.013.0135-0</t>
  </si>
  <si>
    <t>11.013.0135-A</t>
  </si>
  <si>
    <t>11.013.0140-0</t>
  </si>
  <si>
    <t>11.013.0140-A</t>
  </si>
  <si>
    <t>11.015.0001-0</t>
  </si>
  <si>
    <t>11.015.0001-A</t>
  </si>
  <si>
    <t>11.015.0003-0</t>
  </si>
  <si>
    <t>11.015.0003-A</t>
  </si>
  <si>
    <t>11.015.0004-0</t>
  </si>
  <si>
    <t>11.015.0004-A</t>
  </si>
  <si>
    <t>11.015.0019-0</t>
  </si>
  <si>
    <t>11.015.0019-A</t>
  </si>
  <si>
    <t>11.015.0020-0</t>
  </si>
  <si>
    <t>11.015.0020-A</t>
  </si>
  <si>
    <t>11.015.0021-0</t>
  </si>
  <si>
    <t>11.015.0021-A</t>
  </si>
  <si>
    <t>11.015.0022-0</t>
  </si>
  <si>
    <t>11.015.0022-A</t>
  </si>
  <si>
    <t>11.015.0030-0</t>
  </si>
  <si>
    <t>11.015.0030-A</t>
  </si>
  <si>
    <t>11.016.0001-0</t>
  </si>
  <si>
    <t>11.016.0001-A</t>
  </si>
  <si>
    <t>11.016.0002-1</t>
  </si>
  <si>
    <t>11.016.0002-B</t>
  </si>
  <si>
    <t>11.016.0003-0</t>
  </si>
  <si>
    <t>11.016.0003-A</t>
  </si>
  <si>
    <t>11.016.0004-0</t>
  </si>
  <si>
    <t>11.016.0004-A</t>
  </si>
  <si>
    <t>11.016.0005-0</t>
  </si>
  <si>
    <t>11.016.0005-A</t>
  </si>
  <si>
    <t>11.016.0006-0</t>
  </si>
  <si>
    <t>11.016.0006-A</t>
  </si>
  <si>
    <t>11.016.0007-0</t>
  </si>
  <si>
    <t>11.016.0007-A</t>
  </si>
  <si>
    <t>11.016.0020-0</t>
  </si>
  <si>
    <t>11.016.0020-A</t>
  </si>
  <si>
    <t>11.016.0022-0</t>
  </si>
  <si>
    <t>11.016.0022-A</t>
  </si>
  <si>
    <t>11.016.0030-0</t>
  </si>
  <si>
    <t>11.016.0030-A</t>
  </si>
  <si>
    <t>11.016.0040-0</t>
  </si>
  <si>
    <t>11.016.0040-A</t>
  </si>
  <si>
    <t>11.016.0045-0</t>
  </si>
  <si>
    <t>11.016.0045-A</t>
  </si>
  <si>
    <t>11.016.0047-0</t>
  </si>
  <si>
    <t>11.016.0047-A</t>
  </si>
  <si>
    <t>11.016.0100-0</t>
  </si>
  <si>
    <t>11.016.0100-A</t>
  </si>
  <si>
    <t>11.016.0101-0</t>
  </si>
  <si>
    <t>11.016.0101-A</t>
  </si>
  <si>
    <t>11.016.0102-0</t>
  </si>
  <si>
    <t>11.016.0102-A</t>
  </si>
  <si>
    <t>11.016.0200-0</t>
  </si>
  <si>
    <t>11.016.0200-A</t>
  </si>
  <si>
    <t>11.016.0201-A</t>
  </si>
  <si>
    <t>11.016.0505-1</t>
  </si>
  <si>
    <t>11.016.0505-B</t>
  </si>
  <si>
    <t>11.018.0020-0</t>
  </si>
  <si>
    <t>11.018.0020-A</t>
  </si>
  <si>
    <t>11.018.0021-0</t>
  </si>
  <si>
    <t>11.018.0021-A</t>
  </si>
  <si>
    <t>11.018.0025-0</t>
  </si>
  <si>
    <t>11.018.0025-A</t>
  </si>
  <si>
    <t>11.018.0026-0</t>
  </si>
  <si>
    <t>11.018.0026-A</t>
  </si>
  <si>
    <t>11.018.0030-0</t>
  </si>
  <si>
    <t>11.018.0030-A</t>
  </si>
  <si>
    <t>11.018.0031-0</t>
  </si>
  <si>
    <t>11.018.0031-A</t>
  </si>
  <si>
    <t>11.018.0050-0</t>
  </si>
  <si>
    <t>11.018.0050-A</t>
  </si>
  <si>
    <t>11.018.0051-0</t>
  </si>
  <si>
    <t>11.018.0051-A</t>
  </si>
  <si>
    <t>11.018.0052-0</t>
  </si>
  <si>
    <t>11.018.0052-A</t>
  </si>
  <si>
    <t>11.018.0053-0</t>
  </si>
  <si>
    <t>11.018.0053-A</t>
  </si>
  <si>
    <t>11.018.0054-0</t>
  </si>
  <si>
    <t>11.018.0054-A</t>
  </si>
  <si>
    <t>11.018.0060-0</t>
  </si>
  <si>
    <t>11.018.0060-A</t>
  </si>
  <si>
    <t>11.018.0075-0</t>
  </si>
  <si>
    <t>11.018.0075-A</t>
  </si>
  <si>
    <t>11.018.0080-0</t>
  </si>
  <si>
    <t>11.018.0080-A</t>
  </si>
  <si>
    <t>11.018.0085-0</t>
  </si>
  <si>
    <t>11.018.0085-A</t>
  </si>
  <si>
    <t>11.018.0090-0</t>
  </si>
  <si>
    <t>11.018.0090-A</t>
  </si>
  <si>
    <t>11.019.0001-0</t>
  </si>
  <si>
    <t>11.019.0001-A</t>
  </si>
  <si>
    <t>11.019.0005-0</t>
  </si>
  <si>
    <t>11.019.0005-A</t>
  </si>
  <si>
    <t>11.019.0010-0</t>
  </si>
  <si>
    <t>11.019.0010-A</t>
  </si>
  <si>
    <t>11.019.0015-0</t>
  </si>
  <si>
    <t>11.019.0015-A</t>
  </si>
  <si>
    <t>11.020.0001-0</t>
  </si>
  <si>
    <t>11.020.0001-A</t>
  </si>
  <si>
    <t>11.020.0002-0</t>
  </si>
  <si>
    <t>11.020.0002-A</t>
  </si>
  <si>
    <t>11.020.0003-0</t>
  </si>
  <si>
    <t>11.020.0003-A</t>
  </si>
  <si>
    <t>11.020.0006-0</t>
  </si>
  <si>
    <t>11.020.0006-A</t>
  </si>
  <si>
    <t>11.020.0007-1</t>
  </si>
  <si>
    <t>11.020.0007-B</t>
  </si>
  <si>
    <t>11.020.0011-1</t>
  </si>
  <si>
    <t>11.020.0011-B</t>
  </si>
  <si>
    <t>11.020.0012-0</t>
  </si>
  <si>
    <t>11.020.0012-A</t>
  </si>
  <si>
    <t>11.020.0015-0</t>
  </si>
  <si>
    <t>11.020.0015-A</t>
  </si>
  <si>
    <t>11.020.0020-0</t>
  </si>
  <si>
    <t>11.020.0020-A</t>
  </si>
  <si>
    <t>11.021.0010-1</t>
  </si>
  <si>
    <t>11.021.0010-B</t>
  </si>
  <si>
    <t>11.023.0001-A</t>
  </si>
  <si>
    <t>11.023.0002-0</t>
  </si>
  <si>
    <t>11.023.0002-A</t>
  </si>
  <si>
    <t>11.023.0003-0</t>
  </si>
  <si>
    <t>11.023.0003-A</t>
  </si>
  <si>
    <t>11.023.0005-0</t>
  </si>
  <si>
    <t>11.023.0005-A</t>
  </si>
  <si>
    <t>11.024.0001-1</t>
  </si>
  <si>
    <t>11.024.0001-B</t>
  </si>
  <si>
    <t>11.024.0002-0</t>
  </si>
  <si>
    <t>11.024.0002-A</t>
  </si>
  <si>
    <t>11.024.0005-0</t>
  </si>
  <si>
    <t>11.024.0005-A</t>
  </si>
  <si>
    <t>11.024.0008-0</t>
  </si>
  <si>
    <t>11.024.0008-A</t>
  </si>
  <si>
    <t>11.024.0010-1</t>
  </si>
  <si>
    <t>11.024.0010-B</t>
  </si>
  <si>
    <t>11.024.0012-0</t>
  </si>
  <si>
    <t>11.024.0012-A</t>
  </si>
  <si>
    <t>11.024.0015-0</t>
  </si>
  <si>
    <t>11.024.0015-A</t>
  </si>
  <si>
    <t>11.024.0018-0</t>
  </si>
  <si>
    <t>11.024.0018-A</t>
  </si>
  <si>
    <t>11.025.0002-0</t>
  </si>
  <si>
    <t>11.025.0002-A</t>
  </si>
  <si>
    <t>11.025.0006-0</t>
  </si>
  <si>
    <t>11.025.0006-A</t>
  </si>
  <si>
    <t>11.025.0009-0</t>
  </si>
  <si>
    <t>11.025.0009-A</t>
  </si>
  <si>
    <t>11.025.0012-0</t>
  </si>
  <si>
    <t>11.025.0012-A</t>
  </si>
  <si>
    <t>11.025.0013-0</t>
  </si>
  <si>
    <t>11.025.0013-A</t>
  </si>
  <si>
    <t>11.025.0014-0</t>
  </si>
  <si>
    <t>11.025.0014-A</t>
  </si>
  <si>
    <t>11.026.0010-0</t>
  </si>
  <si>
    <t>11.026.0010-A</t>
  </si>
  <si>
    <t>11.026.0015-0</t>
  </si>
  <si>
    <t>11.026.0015-A</t>
  </si>
  <si>
    <t>11.026.0016-0</t>
  </si>
  <si>
    <t>11.026.0016-A</t>
  </si>
  <si>
    <t>11.026.0020-0</t>
  </si>
  <si>
    <t>11.026.0020-A</t>
  </si>
  <si>
    <t>11.026.0025-0</t>
  </si>
  <si>
    <t>11.026.0025-A</t>
  </si>
  <si>
    <t>11.026.0030-0</t>
  </si>
  <si>
    <t>11.026.0030-A</t>
  </si>
  <si>
    <t>11.026.0032-0</t>
  </si>
  <si>
    <t>11.026.0032-A</t>
  </si>
  <si>
    <t>11.026.0033-0</t>
  </si>
  <si>
    <t>11.026.0033-A</t>
  </si>
  <si>
    <t>11.026.0035-0</t>
  </si>
  <si>
    <t>11.026.0035-A</t>
  </si>
  <si>
    <t>11.030.0020-0</t>
  </si>
  <si>
    <t>11.030.0020-A</t>
  </si>
  <si>
    <t>11.030.0025-0</t>
  </si>
  <si>
    <t>11.030.0025-A</t>
  </si>
  <si>
    <t>11.030.0030-0</t>
  </si>
  <si>
    <t>11.030.0030-A</t>
  </si>
  <si>
    <t>11.030.0050-0</t>
  </si>
  <si>
    <t>11.030.0050-A</t>
  </si>
  <si>
    <t>11.030.0055-0</t>
  </si>
  <si>
    <t>11.030.0055-A</t>
  </si>
  <si>
    <t>11.030.0060-0</t>
  </si>
  <si>
    <t>11.030.0060-A</t>
  </si>
  <si>
    <t>11.030.0080-0</t>
  </si>
  <si>
    <t>11.030.0080-A</t>
  </si>
  <si>
    <t>11.030.0085-0</t>
  </si>
  <si>
    <t>11.030.0085-A</t>
  </si>
  <si>
    <t>11.030.0090-0</t>
  </si>
  <si>
    <t>11.030.0090-A</t>
  </si>
  <si>
    <t>11.030.0110-0</t>
  </si>
  <si>
    <t>11.030.0110-A</t>
  </si>
  <si>
    <t>11.030.0115-0</t>
  </si>
  <si>
    <t>11.030.0115-A</t>
  </si>
  <si>
    <t>11.030.0120-0</t>
  </si>
  <si>
    <t>11.030.0120-A</t>
  </si>
  <si>
    <t>11.031.0005-0</t>
  </si>
  <si>
    <t>11.031.0005-A</t>
  </si>
  <si>
    <t>11.031.0006-0</t>
  </si>
  <si>
    <t>11.031.0006-A</t>
  </si>
  <si>
    <t>11.031.0010-0</t>
  </si>
  <si>
    <t>11.031.0010-A</t>
  </si>
  <si>
    <t>11.031.0011-0</t>
  </si>
  <si>
    <t>11.031.0011-A</t>
  </si>
  <si>
    <t>11.031.0050-0</t>
  </si>
  <si>
    <t>11.031.0050-A</t>
  </si>
  <si>
    <t>11.031.0051-0</t>
  </si>
  <si>
    <t>11.031.0051-A</t>
  </si>
  <si>
    <t>11.032.0005-0</t>
  </si>
  <si>
    <t>11.032.0005-A</t>
  </si>
  <si>
    <t>11.034.0005-0</t>
  </si>
  <si>
    <t>11.034.0005-A</t>
  </si>
  <si>
    <t>11.034.0010-0</t>
  </si>
  <si>
    <t>11.034.0010-A</t>
  </si>
  <si>
    <t>11.035.0001-1</t>
  </si>
  <si>
    <t>11.035.0001-B</t>
  </si>
  <si>
    <t>11.035.0002-1</t>
  </si>
  <si>
    <t>11.035.0002-B</t>
  </si>
  <si>
    <t>11.035.0005-0</t>
  </si>
  <si>
    <t>11.035.0005-A</t>
  </si>
  <si>
    <t>11.035.0010-0</t>
  </si>
  <si>
    <t>11.035.0010-A</t>
  </si>
  <si>
    <t>11.035.0015-0</t>
  </si>
  <si>
    <t>11.035.0015-A</t>
  </si>
  <si>
    <t>11.035.0020-0</t>
  </si>
  <si>
    <t>11.035.0020-A</t>
  </si>
  <si>
    <t>11.036.0001-1</t>
  </si>
  <si>
    <t>11.036.0001-B</t>
  </si>
  <si>
    <t>11.036.0002-1</t>
  </si>
  <si>
    <t>11.036.0002-B</t>
  </si>
  <si>
    <t>11.037.0001-0</t>
  </si>
  <si>
    <t>11.037.0001-A</t>
  </si>
  <si>
    <t>11.038.0001-0</t>
  </si>
  <si>
    <t>11.038.0001-A</t>
  </si>
  <si>
    <t>11.039.0001-0</t>
  </si>
  <si>
    <t>11.039.0001-A</t>
  </si>
  <si>
    <t>11.040.0100-0</t>
  </si>
  <si>
    <t>11.040.0100-A</t>
  </si>
  <si>
    <t>11.040.0105-0</t>
  </si>
  <si>
    <t>11.040.0105-A</t>
  </si>
  <si>
    <t>11.040.0120-0</t>
  </si>
  <si>
    <t>11.040.0120-A</t>
  </si>
  <si>
    <t>11.040.0130-0</t>
  </si>
  <si>
    <t>11.040.0130-A</t>
  </si>
  <si>
    <t>11.043.0002-0</t>
  </si>
  <si>
    <t>11.043.0002-A</t>
  </si>
  <si>
    <t>11.043.0003-0</t>
  </si>
  <si>
    <t>11.043.0003-A</t>
  </si>
  <si>
    <t>11.043.0004-0</t>
  </si>
  <si>
    <t>11.043.0004-A</t>
  </si>
  <si>
    <t>11.043.0005-0</t>
  </si>
  <si>
    <t>11.043.0005-A</t>
  </si>
  <si>
    <t>11.043.0006-0</t>
  </si>
  <si>
    <t>11.043.0006-A</t>
  </si>
  <si>
    <t>11.043.0007-0</t>
  </si>
  <si>
    <t>11.043.0007-A</t>
  </si>
  <si>
    <t>11.043.0008-0</t>
  </si>
  <si>
    <t>11.043.0008-A</t>
  </si>
  <si>
    <t>11.043.0009-0</t>
  </si>
  <si>
    <t>11.043.0009-A</t>
  </si>
  <si>
    <t>11.043.0010-0</t>
  </si>
  <si>
    <t>11.043.0010-A</t>
  </si>
  <si>
    <t>11.043.0011-0</t>
  </si>
  <si>
    <t>11.043.0011-A</t>
  </si>
  <si>
    <t>11.043.0012-0</t>
  </si>
  <si>
    <t>11.043.0012-A</t>
  </si>
  <si>
    <t>11.043.0013-0</t>
  </si>
  <si>
    <t>11.043.0013-A</t>
  </si>
  <si>
    <t>11.043.0014-1</t>
  </si>
  <si>
    <t>11.043.0014-B</t>
  </si>
  <si>
    <t>11.043.0015-0</t>
  </si>
  <si>
    <t>11.043.0015-A</t>
  </si>
  <si>
    <t>11.043.0016-0</t>
  </si>
  <si>
    <t>11.043.0016-A</t>
  </si>
  <si>
    <t>11.043.0017-0</t>
  </si>
  <si>
    <t>11.043.0017-A</t>
  </si>
  <si>
    <t>11.043.0018-0</t>
  </si>
  <si>
    <t>11.043.0018-A</t>
  </si>
  <si>
    <t>11.043.0019-1</t>
  </si>
  <si>
    <t>11.043.0019-B</t>
  </si>
  <si>
    <t>11.043.0020-0</t>
  </si>
  <si>
    <t>11.043.0020-A</t>
  </si>
  <si>
    <t>11.043.0021-0</t>
  </si>
  <si>
    <t>11.043.0021-A</t>
  </si>
  <si>
    <t>11.043.0022-0</t>
  </si>
  <si>
    <t>11.043.0022-A</t>
  </si>
  <si>
    <t>11.043.0023-0</t>
  </si>
  <si>
    <t>11.043.0023-A</t>
  </si>
  <si>
    <t>11.043.0024-1</t>
  </si>
  <si>
    <t>11.043.0024-B</t>
  </si>
  <si>
    <t>11.043.0025-0</t>
  </si>
  <si>
    <t>11.043.0025-A</t>
  </si>
  <si>
    <t>11.043.0026-0</t>
  </si>
  <si>
    <t>11.043.0026-A</t>
  </si>
  <si>
    <t>11.043.0027-0</t>
  </si>
  <si>
    <t>11.043.0027-A</t>
  </si>
  <si>
    <t>11.043.0028-0</t>
  </si>
  <si>
    <t>11.043.0028-A</t>
  </si>
  <si>
    <t>11.043.0029-1</t>
  </si>
  <si>
    <t>11.043.0029-B</t>
  </si>
  <si>
    <t>11.043.0030-0</t>
  </si>
  <si>
    <t>11.043.0030-A</t>
  </si>
  <si>
    <t>11.044.0006-0</t>
  </si>
  <si>
    <t>11.044.0006-A</t>
  </si>
  <si>
    <t>11.044.0007-0</t>
  </si>
  <si>
    <t>11.044.0007-A</t>
  </si>
  <si>
    <t>11.044.0008-0</t>
  </si>
  <si>
    <t>11.044.0008-A</t>
  </si>
  <si>
    <t>11.044.0009-0</t>
  </si>
  <si>
    <t>11.044.0009-A</t>
  </si>
  <si>
    <t>11.044.0010-0</t>
  </si>
  <si>
    <t>11.044.0010-A</t>
  </si>
  <si>
    <t>11.044.0056-0</t>
  </si>
  <si>
    <t>11.044.0056-A</t>
  </si>
  <si>
    <t>11.044.0058-0</t>
  </si>
  <si>
    <t>11.044.0058-A</t>
  </si>
  <si>
    <t>11.044.0060-0</t>
  </si>
  <si>
    <t>11.044.0060-A</t>
  </si>
  <si>
    <t>11.045.0006-0</t>
  </si>
  <si>
    <t>11.045.0006-A</t>
  </si>
  <si>
    <t>11.045.0007-0</t>
  </si>
  <si>
    <t>11.045.0007-A</t>
  </si>
  <si>
    <t>11.045.0008-0</t>
  </si>
  <si>
    <t>11.045.0008-A</t>
  </si>
  <si>
    <t>11.045.0009-0</t>
  </si>
  <si>
    <t>11.045.0009-A</t>
  </si>
  <si>
    <t>11.045.0010-0</t>
  </si>
  <si>
    <t>11.045.0010-A</t>
  </si>
  <si>
    <t>11.046.0001-0</t>
  </si>
  <si>
    <t>11.046.0001-A</t>
  </si>
  <si>
    <t>11.046.0004-0</t>
  </si>
  <si>
    <t>11.046.0004-A</t>
  </si>
  <si>
    <t>11.046.0007-0</t>
  </si>
  <si>
    <t>11.046.0007-A</t>
  </si>
  <si>
    <t>11.046.0010-0</t>
  </si>
  <si>
    <t>11.046.0010-A</t>
  </si>
  <si>
    <t>11.046.0013-0</t>
  </si>
  <si>
    <t>11.046.0013-A</t>
  </si>
  <si>
    <t>11.046.0014-0</t>
  </si>
  <si>
    <t>11.046.0014-A</t>
  </si>
  <si>
    <t>11.046.0015-0</t>
  </si>
  <si>
    <t>11.046.0015-A</t>
  </si>
  <si>
    <t>11.046.0060-0</t>
  </si>
  <si>
    <t>11.046.0060-A</t>
  </si>
  <si>
    <t>11.046.0105-0</t>
  </si>
  <si>
    <t>11.046.0105-A</t>
  </si>
  <si>
    <t>11.046.0110-0</t>
  </si>
  <si>
    <t>11.046.0110-A</t>
  </si>
  <si>
    <t>11.046.0115-0</t>
  </si>
  <si>
    <t>11.046.0115-A</t>
  </si>
  <si>
    <t>11.046.0180-0</t>
  </si>
  <si>
    <t>BOMBEAMENTO PARA CONCRETO DE ALTO DESEMPENHO</t>
  </si>
  <si>
    <t>11.046.0180-A</t>
  </si>
  <si>
    <t>11.047.0010-1</t>
  </si>
  <si>
    <t>11.047.0010-B</t>
  </si>
  <si>
    <t>11.047.0011-1</t>
  </si>
  <si>
    <t>11.047.0011-B</t>
  </si>
  <si>
    <t>11.047.0012-0</t>
  </si>
  <si>
    <t>11.047.0012-A</t>
  </si>
  <si>
    <t>11.047.0015-0</t>
  </si>
  <si>
    <t>11.047.0015-A</t>
  </si>
  <si>
    <t>11.047.0016-0</t>
  </si>
  <si>
    <t>11.047.0016-A</t>
  </si>
  <si>
    <t>11.047.0050-0</t>
  </si>
  <si>
    <t>11.047.0050-A</t>
  </si>
  <si>
    <t>11.048.0010-1</t>
  </si>
  <si>
    <t>11.048.0010-B</t>
  </si>
  <si>
    <t>11.048.0015-1</t>
  </si>
  <si>
    <t>11.048.0015-B</t>
  </si>
  <si>
    <t>11.048.0020-1</t>
  </si>
  <si>
    <t>11.048.0020-B</t>
  </si>
  <si>
    <t>11.048.0025-1</t>
  </si>
  <si>
    <t>11.048.0025-B</t>
  </si>
  <si>
    <t>11.048.0030-1</t>
  </si>
  <si>
    <t>11.048.0030-B</t>
  </si>
  <si>
    <t>11.048.0035-1</t>
  </si>
  <si>
    <t>11.048.0035-B</t>
  </si>
  <si>
    <t>11.048.0040-1</t>
  </si>
  <si>
    <t>11.048.0040-B</t>
  </si>
  <si>
    <t>11.048.0050-0</t>
  </si>
  <si>
    <t>11.048.0050-A</t>
  </si>
  <si>
    <t>11.048.0055-0</t>
  </si>
  <si>
    <t>11.048.0055-A</t>
  </si>
  <si>
    <t>11.048.0060-0</t>
  </si>
  <si>
    <t>11.048.0060-A</t>
  </si>
  <si>
    <t>11.050.0001-1</t>
  </si>
  <si>
    <t>M3XMES</t>
  </si>
  <si>
    <t>11.050.0001-B</t>
  </si>
  <si>
    <t>11.050.0002-0</t>
  </si>
  <si>
    <t>11.050.0002-A</t>
  </si>
  <si>
    <t>11.050.0010-0</t>
  </si>
  <si>
    <t>11.050.0010-A</t>
  </si>
  <si>
    <t>11.055.0001-1</t>
  </si>
  <si>
    <t>11.055.0001-B</t>
  </si>
  <si>
    <t>11.055.0002-0</t>
  </si>
  <si>
    <t>11.055.0002-A</t>
  </si>
  <si>
    <t>11.055.0010-0</t>
  </si>
  <si>
    <t>11.055.0010-A</t>
  </si>
  <si>
    <t>11.060.0160-0</t>
  </si>
  <si>
    <t>11.060.0160-A</t>
  </si>
  <si>
    <t>11.060.0165-0</t>
  </si>
  <si>
    <t>11.060.0165-A</t>
  </si>
  <si>
    <t>11.060.0170-0</t>
  </si>
  <si>
    <t>11.060.0170-A</t>
  </si>
  <si>
    <t>11.060.0175-0</t>
  </si>
  <si>
    <t>11.060.0175-A</t>
  </si>
  <si>
    <t>11.060.0180-0</t>
  </si>
  <si>
    <t>11.060.0180-A</t>
  </si>
  <si>
    <t>11.060.0185-0</t>
  </si>
  <si>
    <t>11.060.0185-A</t>
  </si>
  <si>
    <t>11.060.0190-0</t>
  </si>
  <si>
    <t>11.060.0190-A</t>
  </si>
  <si>
    <t>11.060.0195-0</t>
  </si>
  <si>
    <t>11.060.0195-A</t>
  </si>
  <si>
    <t>11.060.0200-0</t>
  </si>
  <si>
    <t>11.060.0200-A</t>
  </si>
  <si>
    <t>11.060.0205-0</t>
  </si>
  <si>
    <t>11.060.0205-A</t>
  </si>
  <si>
    <t>11.060.0410-0</t>
  </si>
  <si>
    <t>11.060.0410-A</t>
  </si>
  <si>
    <t>11.060.0415-0</t>
  </si>
  <si>
    <t>11.060.0415-A</t>
  </si>
  <si>
    <t>11.061.0001-0</t>
  </si>
  <si>
    <t>11.061.0001-A</t>
  </si>
  <si>
    <t>11.061.0002-0</t>
  </si>
  <si>
    <t>11.061.0002-A</t>
  </si>
  <si>
    <t>11.080.0010-0</t>
  </si>
  <si>
    <t>11.080.0010-A</t>
  </si>
  <si>
    <t>11.090.0500-0</t>
  </si>
  <si>
    <t>11.090.0500-A</t>
  </si>
  <si>
    <t>11.090.0505-0</t>
  </si>
  <si>
    <t>11.090.0505-A</t>
  </si>
  <si>
    <t>11.090.0510-0</t>
  </si>
  <si>
    <t>11.090.0510-A</t>
  </si>
  <si>
    <t>11.090.0515-0</t>
  </si>
  <si>
    <t>11.090.0515-A</t>
  </si>
  <si>
    <t>11.090.0520-0</t>
  </si>
  <si>
    <t>11.090.0520-A</t>
  </si>
  <si>
    <t>11.090.0530-0</t>
  </si>
  <si>
    <t>11.090.0530-A</t>
  </si>
  <si>
    <t>11.090.0535-0</t>
  </si>
  <si>
    <t>11.090.0535-A</t>
  </si>
  <si>
    <t>11.090.0600-0</t>
  </si>
  <si>
    <t>11.090.0600-A</t>
  </si>
  <si>
    <t>11.090.0610-0</t>
  </si>
  <si>
    <t>11.090.0610-A</t>
  </si>
  <si>
    <t>11.090.0611-0</t>
  </si>
  <si>
    <t>11.090.0611-A</t>
  </si>
  <si>
    <t>11.090.0620-0</t>
  </si>
  <si>
    <t>11.090.0620-A</t>
  </si>
  <si>
    <t>11.091.0001-0</t>
  </si>
  <si>
    <t>11.091.0001-A</t>
  </si>
  <si>
    <t>11.092.0001-0</t>
  </si>
  <si>
    <t>11.092.0001-A</t>
  </si>
  <si>
    <t>12.001.0010-0</t>
  </si>
  <si>
    <t>12.001.0010-A</t>
  </si>
  <si>
    <t>12.001.0015-0</t>
  </si>
  <si>
    <t>12.001.0015-A</t>
  </si>
  <si>
    <t>12.001.0020-0</t>
  </si>
  <si>
    <t>12.001.0020-A</t>
  </si>
  <si>
    <t>12.001.0025-0</t>
  </si>
  <si>
    <t>12.001.0025-A</t>
  </si>
  <si>
    <t>12.001.0030-0</t>
  </si>
  <si>
    <t>12.001.0030-A</t>
  </si>
  <si>
    <t>12.001.0035-0</t>
  </si>
  <si>
    <t>12.001.0035-A</t>
  </si>
  <si>
    <t>12.001.0040-0</t>
  </si>
  <si>
    <t>12.001.0040-A</t>
  </si>
  <si>
    <t>12.001.0045-0</t>
  </si>
  <si>
    <t>12.001.0045-A</t>
  </si>
  <si>
    <t>12.001.0070-0</t>
  </si>
  <si>
    <t>12.001.0070-A</t>
  </si>
  <si>
    <t>12.001.0075-0</t>
  </si>
  <si>
    <t>12.001.0075-A</t>
  </si>
  <si>
    <t>12.001.0090-0</t>
  </si>
  <si>
    <t>12.001.0090-A</t>
  </si>
  <si>
    <t>12.001.0095-0</t>
  </si>
  <si>
    <t>12.001.0095-A</t>
  </si>
  <si>
    <t>12.001.0100-0</t>
  </si>
  <si>
    <t>12.001.0100-A</t>
  </si>
  <si>
    <t>12.001.0105-0</t>
  </si>
  <si>
    <t>12.001.0105-A</t>
  </si>
  <si>
    <t>12.001.0115-0</t>
  </si>
  <si>
    <t>12.001.0115-A</t>
  </si>
  <si>
    <t>12.002.0010-0</t>
  </si>
  <si>
    <t>12.002.0010-A</t>
  </si>
  <si>
    <t>12.002.0011-0</t>
  </si>
  <si>
    <t>12.002.0011-A</t>
  </si>
  <si>
    <t>12.002.0015-0</t>
  </si>
  <si>
    <t>12.002.0015-A</t>
  </si>
  <si>
    <t>12.002.0016-0</t>
  </si>
  <si>
    <t>12.002.0016-A</t>
  </si>
  <si>
    <t>12.002.0020-0</t>
  </si>
  <si>
    <t>12.002.0020-A</t>
  </si>
  <si>
    <t>12.002.0025-0</t>
  </si>
  <si>
    <t>12.002.0025-A</t>
  </si>
  <si>
    <t>12.002.0030-0</t>
  </si>
  <si>
    <t>12.002.0030-A</t>
  </si>
  <si>
    <t>12.002.0035-1</t>
  </si>
  <si>
    <t>12.002.0035-B</t>
  </si>
  <si>
    <t>12.002.0036-0</t>
  </si>
  <si>
    <t>12.002.0036-A</t>
  </si>
  <si>
    <t>12.002.0040-0</t>
  </si>
  <si>
    <t>12.002.0040-A</t>
  </si>
  <si>
    <t>12.002.0045-0</t>
  </si>
  <si>
    <t>12.002.0045-A</t>
  </si>
  <si>
    <t>12.002.0050-0</t>
  </si>
  <si>
    <t>12.002.0050-A</t>
  </si>
  <si>
    <t>12.002.0060-1</t>
  </si>
  <si>
    <t>12.002.0060-B</t>
  </si>
  <si>
    <t>12.002.0065-1</t>
  </si>
  <si>
    <t>12.002.0065-B</t>
  </si>
  <si>
    <t>12.002.0070-1</t>
  </si>
  <si>
    <t>12.002.0070-B</t>
  </si>
  <si>
    <t>12.002.0080-0</t>
  </si>
  <si>
    <t>12.002.0080-A</t>
  </si>
  <si>
    <t>12.002.0085-0</t>
  </si>
  <si>
    <t>12.002.0085-A</t>
  </si>
  <si>
    <t>12.002.0100-0</t>
  </si>
  <si>
    <t>12.002.0100-A</t>
  </si>
  <si>
    <t>12.003.0055-0</t>
  </si>
  <si>
    <t>12.003.0055-A</t>
  </si>
  <si>
    <t>12.003.0056-0</t>
  </si>
  <si>
    <t>12.003.0056-A</t>
  </si>
  <si>
    <t>12.003.0060-0</t>
  </si>
  <si>
    <t>12.003.0060-A</t>
  </si>
  <si>
    <t>12.003.0065-0</t>
  </si>
  <si>
    <t>12.003.0065-A</t>
  </si>
  <si>
    <t>12.003.0070-0</t>
  </si>
  <si>
    <t>12.003.0070-A</t>
  </si>
  <si>
    <t>12.003.0075-1</t>
  </si>
  <si>
    <t>12.003.0075-B</t>
  </si>
  <si>
    <t>12.003.0076-0</t>
  </si>
  <si>
    <t>12.003.0076-A</t>
  </si>
  <si>
    <t>12.003.0080-0</t>
  </si>
  <si>
    <t>12.003.0080-A</t>
  </si>
  <si>
    <t>12.003.0085-0</t>
  </si>
  <si>
    <t>12.003.0085-A</t>
  </si>
  <si>
    <t>12.003.0090-0</t>
  </si>
  <si>
    <t>12.003.0090-A</t>
  </si>
  <si>
    <t>12.003.0095-0</t>
  </si>
  <si>
    <t>12.003.0095-A</t>
  </si>
  <si>
    <t>12.003.0096-0</t>
  </si>
  <si>
    <t>12.003.0096-A</t>
  </si>
  <si>
    <t>12.003.0100-0</t>
  </si>
  <si>
    <t>12.003.0100-A</t>
  </si>
  <si>
    <t>12.003.0105-0</t>
  </si>
  <si>
    <t>12.003.0105-A</t>
  </si>
  <si>
    <t>12.003.0110-0</t>
  </si>
  <si>
    <t>12.003.0110-A</t>
  </si>
  <si>
    <t>12.003.0115-0</t>
  </si>
  <si>
    <t>12.003.0115-A</t>
  </si>
  <si>
    <t>12.003.0116-0</t>
  </si>
  <si>
    <t>12.003.0116-A</t>
  </si>
  <si>
    <t>12.003.0120-0</t>
  </si>
  <si>
    <t>12.003.0120-A</t>
  </si>
  <si>
    <t>12.003.0125-0</t>
  </si>
  <si>
    <t>12.003.0125-A</t>
  </si>
  <si>
    <t>12.003.0150-0</t>
  </si>
  <si>
    <t>12.003.0150-A</t>
  </si>
  <si>
    <t>12.003.0155-0</t>
  </si>
  <si>
    <t>12.003.0155-A</t>
  </si>
  <si>
    <t>12.003.0160-0</t>
  </si>
  <si>
    <t>12.003.0160-A</t>
  </si>
  <si>
    <t>12.003.0165-0</t>
  </si>
  <si>
    <t>12.003.0165-A</t>
  </si>
  <si>
    <t>12.003.0170-0</t>
  </si>
  <si>
    <t>12.003.0170-A</t>
  </si>
  <si>
    <t>12.003.0175-0</t>
  </si>
  <si>
    <t>12.003.0175-A</t>
  </si>
  <si>
    <t>12.003.0180-1</t>
  </si>
  <si>
    <t>12.003.0180-B</t>
  </si>
  <si>
    <t>12.003.0185-0</t>
  </si>
  <si>
    <t>12.003.0185-A</t>
  </si>
  <si>
    <t>12.003.0190-0</t>
  </si>
  <si>
    <t>12.003.0190-A</t>
  </si>
  <si>
    <t>12.003.0195-0</t>
  </si>
  <si>
    <t>12.003.0195-A</t>
  </si>
  <si>
    <t>12.003.0200-0</t>
  </si>
  <si>
    <t>12.003.0200-A</t>
  </si>
  <si>
    <t>12.003.0205-0</t>
  </si>
  <si>
    <t>12.003.0205-A</t>
  </si>
  <si>
    <t>12.003.0210-0</t>
  </si>
  <si>
    <t>12.003.0210-A</t>
  </si>
  <si>
    <t>12.003.0215-0</t>
  </si>
  <si>
    <t>12.003.0215-A</t>
  </si>
  <si>
    <t>12.003.0220-0</t>
  </si>
  <si>
    <t>12.003.0220-A</t>
  </si>
  <si>
    <t>12.003.0225-0</t>
  </si>
  <si>
    <t>12.003.0225-A</t>
  </si>
  <si>
    <t>12.003.0230-0</t>
  </si>
  <si>
    <t>12.003.0230-A</t>
  </si>
  <si>
    <t>12.003.0235-0</t>
  </si>
  <si>
    <t>12.003.0235-A</t>
  </si>
  <si>
    <t>12.003.0240-0</t>
  </si>
  <si>
    <t>12.003.0240-A</t>
  </si>
  <si>
    <t>12.003.0245-0</t>
  </si>
  <si>
    <t>12.003.0245-A</t>
  </si>
  <si>
    <t>12.003.0250-0</t>
  </si>
  <si>
    <t>12.003.0250-A</t>
  </si>
  <si>
    <t>12.004.0160-0</t>
  </si>
  <si>
    <t>12.004.0160-A</t>
  </si>
  <si>
    <t>12.005.0010-0</t>
  </si>
  <si>
    <t>12.005.0010-A</t>
  </si>
  <si>
    <t>12.005.0015-0</t>
  </si>
  <si>
    <t>12.005.0015-A</t>
  </si>
  <si>
    <t>12.005.0020-0</t>
  </si>
  <si>
    <t>12.005.0020-A</t>
  </si>
  <si>
    <t>12.005.0025-0</t>
  </si>
  <si>
    <t>12.005.0025-A</t>
  </si>
  <si>
    <t>12.005.0030-0</t>
  </si>
  <si>
    <t>12.005.0030-A</t>
  </si>
  <si>
    <t>12.005.0035-0</t>
  </si>
  <si>
    <t>12.005.0035-A</t>
  </si>
  <si>
    <t>12.005.0040-0</t>
  </si>
  <si>
    <t>12.005.0040-A</t>
  </si>
  <si>
    <t>12.005.0045-0</t>
  </si>
  <si>
    <t>12.005.0045-A</t>
  </si>
  <si>
    <t>12.005.0080-0</t>
  </si>
  <si>
    <t>12.005.0080-A</t>
  </si>
  <si>
    <t>12.005.0085-1</t>
  </si>
  <si>
    <t>12.005.0085-B</t>
  </si>
  <si>
    <t>12.005.0090-0</t>
  </si>
  <si>
    <t>12.005.0090-A</t>
  </si>
  <si>
    <t>12.005.0095-1</t>
  </si>
  <si>
    <t>12.005.0095-B</t>
  </si>
  <si>
    <t>12.005.0100-0</t>
  </si>
  <si>
    <t>12.005.0100-A</t>
  </si>
  <si>
    <t>12.005.0103-1</t>
  </si>
  <si>
    <t>12.005.0103-B</t>
  </si>
  <si>
    <t>12.005.0105-0</t>
  </si>
  <si>
    <t>12.005.0105-A</t>
  </si>
  <si>
    <t>12.005.0107-1</t>
  </si>
  <si>
    <t>12.005.0107-B</t>
  </si>
  <si>
    <t>12.005.0110-0</t>
  </si>
  <si>
    <t>12.005.0110-A</t>
  </si>
  <si>
    <t>12.005.0112-1</t>
  </si>
  <si>
    <t>12.005.0112-B</t>
  </si>
  <si>
    <t>12.005.0115-0</t>
  </si>
  <si>
    <t>12.005.0115-A</t>
  </si>
  <si>
    <t>12.005.0117-1</t>
  </si>
  <si>
    <t>12.005.0117-B</t>
  </si>
  <si>
    <t>12.005.0120-0</t>
  </si>
  <si>
    <t>12.005.0120-A</t>
  </si>
  <si>
    <t>12.005.0122-1</t>
  </si>
  <si>
    <t>12.005.0122-B</t>
  </si>
  <si>
    <t>12.005.0124-0</t>
  </si>
  <si>
    <t>12.005.0124-A</t>
  </si>
  <si>
    <t>12.005.0126-1</t>
  </si>
  <si>
    <t>12.005.0126-B</t>
  </si>
  <si>
    <t>12.005.0130-1</t>
  </si>
  <si>
    <t>12.005.0130-B</t>
  </si>
  <si>
    <t>12.005.0135-1</t>
  </si>
  <si>
    <t>12.005.0135-B</t>
  </si>
  <si>
    <t>12.005.0140-1</t>
  </si>
  <si>
    <t>12.005.0140-B</t>
  </si>
  <si>
    <t>12.005.0160-0</t>
  </si>
  <si>
    <t>12.005.0160-A</t>
  </si>
  <si>
    <t>12.005.0165-0</t>
  </si>
  <si>
    <t>12.005.0165-A</t>
  </si>
  <si>
    <t>12.005.0170-0</t>
  </si>
  <si>
    <t>12.005.0170-A</t>
  </si>
  <si>
    <t>12.005.0175-0</t>
  </si>
  <si>
    <t>12.005.0175-A</t>
  </si>
  <si>
    <t>12.005.0185-0</t>
  </si>
  <si>
    <t>12.005.0185-A</t>
  </si>
  <si>
    <t>12.005.0190-0</t>
  </si>
  <si>
    <t>12.005.0190-A</t>
  </si>
  <si>
    <t>12.005.0195-0</t>
  </si>
  <si>
    <t>12.005.0195-A</t>
  </si>
  <si>
    <t>12.005.0200-0</t>
  </si>
  <si>
    <t>12.005.0200-A</t>
  </si>
  <si>
    <t>12.006.0010-0</t>
  </si>
  <si>
    <t>12.006.0010-A</t>
  </si>
  <si>
    <t>12.007.0015-0</t>
  </si>
  <si>
    <t>12.007.0015-A</t>
  </si>
  <si>
    <t>12.007.0020-0</t>
  </si>
  <si>
    <t>12.007.0020-A</t>
  </si>
  <si>
    <t>12.007.0025-0</t>
  </si>
  <si>
    <t>12.007.0025-A</t>
  </si>
  <si>
    <t>12.007.0030-0</t>
  </si>
  <si>
    <t>12.007.0030-A</t>
  </si>
  <si>
    <t>12.007.0040-0</t>
  </si>
  <si>
    <t>12.007.0040-A</t>
  </si>
  <si>
    <t>12.007.0045-0</t>
  </si>
  <si>
    <t>12.007.0045-A</t>
  </si>
  <si>
    <t>12.008.0015-0</t>
  </si>
  <si>
    <t>12.008.0015-A</t>
  </si>
  <si>
    <t>12.008.0020-0</t>
  </si>
  <si>
    <t>12.008.0020-A</t>
  </si>
  <si>
    <t>12.009.0001-0</t>
  </si>
  <si>
    <t>12.009.0001-A</t>
  </si>
  <si>
    <t>12.009.0002-0</t>
  </si>
  <si>
    <t>12.009.0002-A</t>
  </si>
  <si>
    <t>12.009.0003-0</t>
  </si>
  <si>
    <t>12.009.0003-A</t>
  </si>
  <si>
    <t>12.009.0006-0</t>
  </si>
  <si>
    <t>12.009.0006-A</t>
  </si>
  <si>
    <t>12.010.0010-0</t>
  </si>
  <si>
    <t>12.010.0010-A</t>
  </si>
  <si>
    <t>12.010.0015-0</t>
  </si>
  <si>
    <t>12.010.0015-A</t>
  </si>
  <si>
    <t>12.010.0020-0</t>
  </si>
  <si>
    <t>12.010.0020-A</t>
  </si>
  <si>
    <t>12.011.0001-0</t>
  </si>
  <si>
    <t>12.011.0001-A</t>
  </si>
  <si>
    <t>12.011.0005-0</t>
  </si>
  <si>
    <t>12.011.0005-A</t>
  </si>
  <si>
    <t>12.012.0001-0</t>
  </si>
  <si>
    <t>12.012.0001-A</t>
  </si>
  <si>
    <t>12.012.0002-0</t>
  </si>
  <si>
    <t>12.012.0002-A</t>
  </si>
  <si>
    <t>12.013.0010-0</t>
  </si>
  <si>
    <t>12.013.0010-A</t>
  </si>
  <si>
    <t>12.015.0016-0</t>
  </si>
  <si>
    <t>12.015.0016-A</t>
  </si>
  <si>
    <t>12.015.0041-0</t>
  </si>
  <si>
    <t>12.015.0041-A</t>
  </si>
  <si>
    <t>12.015.0071-0</t>
  </si>
  <si>
    <t>12.015.0071-A</t>
  </si>
  <si>
    <t>12.016.0004-0</t>
  </si>
  <si>
    <t>12.016.0004-A</t>
  </si>
  <si>
    <t>12.016.0006-0</t>
  </si>
  <si>
    <t>12.016.0006-A</t>
  </si>
  <si>
    <t>12.016.0008-0</t>
  </si>
  <si>
    <t>12.016.0008-A</t>
  </si>
  <si>
    <t>12.016.0010-0</t>
  </si>
  <si>
    <t>12.016.0010-A</t>
  </si>
  <si>
    <t>12.016.0012-0</t>
  </si>
  <si>
    <t>12.016.0012-A</t>
  </si>
  <si>
    <t>12.016.0014-0</t>
  </si>
  <si>
    <t>12.016.0014-A</t>
  </si>
  <si>
    <t>12.016.0016-0</t>
  </si>
  <si>
    <t>12.016.0016-A</t>
  </si>
  <si>
    <t>12.016.0018-0</t>
  </si>
  <si>
    <t>12.016.0018-A</t>
  </si>
  <si>
    <t>12.016.0020-0</t>
  </si>
  <si>
    <t>12.016.0020-A</t>
  </si>
  <si>
    <t>12.016.0022-0</t>
  </si>
  <si>
    <t>12.016.0022-A</t>
  </si>
  <si>
    <t>12.016.0024-0</t>
  </si>
  <si>
    <t>12.016.0024-A</t>
  </si>
  <si>
    <t>12.016.0026-0</t>
  </si>
  <si>
    <t>12.016.0026-A</t>
  </si>
  <si>
    <t>12.016.0028-0</t>
  </si>
  <si>
    <t>12.016.0028-A</t>
  </si>
  <si>
    <t>12.016.0030-0</t>
  </si>
  <si>
    <t>12.016.0030-A</t>
  </si>
  <si>
    <t>12.016.0032-0</t>
  </si>
  <si>
    <t>12.016.0032-A</t>
  </si>
  <si>
    <t>12.016.0034-0</t>
  </si>
  <si>
    <t>12.016.0034-A</t>
  </si>
  <si>
    <t>12.020.0001-0</t>
  </si>
  <si>
    <t>12.020.0001-A</t>
  </si>
  <si>
    <t>12.025.0001-0</t>
  </si>
  <si>
    <t>12.025.0001-A</t>
  </si>
  <si>
    <t>12.030.0001-0</t>
  </si>
  <si>
    <t>12.030.0001-A</t>
  </si>
  <si>
    <t>12.035.0001-0</t>
  </si>
  <si>
    <t>12.035.0001-A</t>
  </si>
  <si>
    <t>12.035.0002-0</t>
  </si>
  <si>
    <t>12.035.0002-A</t>
  </si>
  <si>
    <t>12.035.0005-0</t>
  </si>
  <si>
    <t>12.035.0005-A</t>
  </si>
  <si>
    <t>12.035.0010-0</t>
  </si>
  <si>
    <t>12.035.0010-A</t>
  </si>
  <si>
    <t>12.035.0015-0</t>
  </si>
  <si>
    <t>12.035.0015-A</t>
  </si>
  <si>
    <t>12.035.0020-0</t>
  </si>
  <si>
    <t>12.035.0020-A</t>
  </si>
  <si>
    <t>12.042.0001-0</t>
  </si>
  <si>
    <t>12.042.0001-A</t>
  </si>
  <si>
    <t>12.043.0001-0</t>
  </si>
  <si>
    <t>12.043.0001-A</t>
  </si>
  <si>
    <t>12.050.0001-0</t>
  </si>
  <si>
    <t>12.050.0001-A</t>
  </si>
  <si>
    <t>12.050.0005-0</t>
  </si>
  <si>
    <t>12.050.0005-A</t>
  </si>
  <si>
    <t>12.050.0010-0</t>
  </si>
  <si>
    <t>12.050.0010-A</t>
  </si>
  <si>
    <t>12.050.0015-0</t>
  </si>
  <si>
    <t>12.050.0015-A</t>
  </si>
  <si>
    <t>12.050.0020-0</t>
  </si>
  <si>
    <t>12.050.0020-A</t>
  </si>
  <si>
    <t>13.001.0010-1</t>
  </si>
  <si>
    <t>13.001.0010-B</t>
  </si>
  <si>
    <t>13.001.0011-0</t>
  </si>
  <si>
    <t>13.001.0011-A</t>
  </si>
  <si>
    <t>13.001.0013-0</t>
  </si>
  <si>
    <t>13.001.0013-A</t>
  </si>
  <si>
    <t>13.001.0014-0</t>
  </si>
  <si>
    <t>13.001.0014-A</t>
  </si>
  <si>
    <t>13.001.0015-0</t>
  </si>
  <si>
    <t>13.001.0015-A</t>
  </si>
  <si>
    <t>13.001.0020-1</t>
  </si>
  <si>
    <t>13.001.0020-B</t>
  </si>
  <si>
    <t>13.001.0025-1</t>
  </si>
  <si>
    <t>13.001.0025-B</t>
  </si>
  <si>
    <t>13.001.0026-0</t>
  </si>
  <si>
    <t>13.001.0026-A</t>
  </si>
  <si>
    <t>13.001.0030-1</t>
  </si>
  <si>
    <t>13.001.0030-B</t>
  </si>
  <si>
    <t>13.001.0031-0</t>
  </si>
  <si>
    <t>13.001.0031-A</t>
  </si>
  <si>
    <t>13.001.0035-0</t>
  </si>
  <si>
    <t>13.001.0035-A</t>
  </si>
  <si>
    <t>13.001.0036-0</t>
  </si>
  <si>
    <t>13.001.0036-A</t>
  </si>
  <si>
    <t>13.001.0040-0</t>
  </si>
  <si>
    <t>13.001.0040-A</t>
  </si>
  <si>
    <t>13.001.0041-0</t>
  </si>
  <si>
    <t>13.001.0041-A</t>
  </si>
  <si>
    <t>13.001.0050-1</t>
  </si>
  <si>
    <t>13.001.0050-B</t>
  </si>
  <si>
    <t>13.001.0055-1</t>
  </si>
  <si>
    <t>13.001.0055-B</t>
  </si>
  <si>
    <t>13.001.0060-1</t>
  </si>
  <si>
    <t>13.001.0060-B</t>
  </si>
  <si>
    <t>13.001.0065-1</t>
  </si>
  <si>
    <t>13.001.0065-B</t>
  </si>
  <si>
    <t>13.001.0100-0</t>
  </si>
  <si>
    <t>13.001.0100-A</t>
  </si>
  <si>
    <t>13.001.0105-0</t>
  </si>
  <si>
    <t>13.001.0105-A</t>
  </si>
  <si>
    <t>13.001.0106-0</t>
  </si>
  <si>
    <t>13.001.0106-A</t>
  </si>
  <si>
    <t>13.001.0107-0</t>
  </si>
  <si>
    <t>13.001.0107-A</t>
  </si>
  <si>
    <t>13.002.0010-1</t>
  </si>
  <si>
    <t>13.002.0010-B</t>
  </si>
  <si>
    <t>13.002.0011-1</t>
  </si>
  <si>
    <t>13.002.0011-B</t>
  </si>
  <si>
    <t>13.002.0015-1</t>
  </si>
  <si>
    <t>13.002.0015-B</t>
  </si>
  <si>
    <t>13.002.0016-0</t>
  </si>
  <si>
    <t>13.002.0016-A</t>
  </si>
  <si>
    <t>13.002.0017-0</t>
  </si>
  <si>
    <t>13.002.0017-A</t>
  </si>
  <si>
    <t>13.003.0001-0</t>
  </si>
  <si>
    <t>13.003.0001-A</t>
  </si>
  <si>
    <t>13.003.0003-0</t>
  </si>
  <si>
    <t>13.003.0003-A</t>
  </si>
  <si>
    <t>13.003.0004-0</t>
  </si>
  <si>
    <t>13.003.0004-A</t>
  </si>
  <si>
    <t>13.003.0005-0</t>
  </si>
  <si>
    <t>13.003.0005-A</t>
  </si>
  <si>
    <t>13.003.0010-0</t>
  </si>
  <si>
    <t>13.003.0010-A</t>
  </si>
  <si>
    <t>13.004.0010-0</t>
  </si>
  <si>
    <t>13.004.0010-A</t>
  </si>
  <si>
    <t>13.004.0015-0</t>
  </si>
  <si>
    <t>13.004.0015-A</t>
  </si>
  <si>
    <t>13.005.0010-0</t>
  </si>
  <si>
    <t>13.005.0010-A</t>
  </si>
  <si>
    <t>13.005.0015-0</t>
  </si>
  <si>
    <t>13.005.0015-A</t>
  </si>
  <si>
    <t>13.005.0020-0</t>
  </si>
  <si>
    <t>13.005.0020-A</t>
  </si>
  <si>
    <t>13.005.0025-0</t>
  </si>
  <si>
    <t>13.005.0025-A</t>
  </si>
  <si>
    <t>13.006.0010-0</t>
  </si>
  <si>
    <t>13.006.0010-A</t>
  </si>
  <si>
    <t>13.006.0020-0</t>
  </si>
  <si>
    <t>13.006.0020-A</t>
  </si>
  <si>
    <t>13.006.0025-0</t>
  </si>
  <si>
    <t>13.006.0025-A</t>
  </si>
  <si>
    <t>13.008.0010-0</t>
  </si>
  <si>
    <t>13.008.0010-A</t>
  </si>
  <si>
    <t>13.008.0020-0</t>
  </si>
  <si>
    <t>13.008.0020-A</t>
  </si>
  <si>
    <t>13.009.0030-0</t>
  </si>
  <si>
    <t>13.009.0030-A</t>
  </si>
  <si>
    <t>13.009.0050-0</t>
  </si>
  <si>
    <t>13.009.0050-A</t>
  </si>
  <si>
    <t>13.009.0051-0</t>
  </si>
  <si>
    <t>13.009.0051-A</t>
  </si>
  <si>
    <t>13.010.0015-0</t>
  </si>
  <si>
    <t>13.010.0015-A</t>
  </si>
  <si>
    <t>13.010.0020-0</t>
  </si>
  <si>
    <t>13.010.0020-A</t>
  </si>
  <si>
    <t>13.010.0025-0</t>
  </si>
  <si>
    <t>13.010.0025-A</t>
  </si>
  <si>
    <t>13.010.0029-0</t>
  </si>
  <si>
    <t>REGULARIZACAO COM ARGAMASSA DE CIMENTO E AREIA NO TRACO 1:3</t>
  </si>
  <si>
    <t>13.010.0029-A</t>
  </si>
  <si>
    <t>13.010.0049-0</t>
  </si>
  <si>
    <t>13.010.0049-A</t>
  </si>
  <si>
    <t>13.011.0005-0</t>
  </si>
  <si>
    <t>13.011.0005-A</t>
  </si>
  <si>
    <t>13.011.0010-0</t>
  </si>
  <si>
    <t>13.011.0010-A</t>
  </si>
  <si>
    <t>13.012.0010-0</t>
  </si>
  <si>
    <t>13.012.0010-A</t>
  </si>
  <si>
    <t>13.022.0020-0</t>
  </si>
  <si>
    <t>13.022.0020-A</t>
  </si>
  <si>
    <t>13.022.0025-0</t>
  </si>
  <si>
    <t>13.022.0025-A</t>
  </si>
  <si>
    <t>13.022.0029-0</t>
  </si>
  <si>
    <t>13.022.0029-A</t>
  </si>
  <si>
    <t>13.022.0035-0</t>
  </si>
  <si>
    <t>13.022.0035-A</t>
  </si>
  <si>
    <t>13.022.0040-0</t>
  </si>
  <si>
    <t>13.022.0040-A</t>
  </si>
  <si>
    <t>13.022.0500-0</t>
  </si>
  <si>
    <t>13.022.0500-A</t>
  </si>
  <si>
    <t>13.024.0010-0</t>
  </si>
  <si>
    <t>13.024.0010-A</t>
  </si>
  <si>
    <t>13.024.0011-0</t>
  </si>
  <si>
    <t>13.024.0011-A</t>
  </si>
  <si>
    <t>13.024.0015-0</t>
  </si>
  <si>
    <t>13.024.0015-A</t>
  </si>
  <si>
    <t>13.024.0016-0</t>
  </si>
  <si>
    <t>13.024.0016-A</t>
  </si>
  <si>
    <t>13.024.0018-0</t>
  </si>
  <si>
    <t>13.024.0018-A</t>
  </si>
  <si>
    <t>13.024.0019-0</t>
  </si>
  <si>
    <t>13.024.0019-A</t>
  </si>
  <si>
    <t>13.024.0020-0</t>
  </si>
  <si>
    <t>13.024.0020-A</t>
  </si>
  <si>
    <t>13.024.0021-0</t>
  </si>
  <si>
    <t>13.024.0021-A</t>
  </si>
  <si>
    <t>13.025.0005-0</t>
  </si>
  <si>
    <t>13.025.0005-A</t>
  </si>
  <si>
    <t>13.025.0010-0</t>
  </si>
  <si>
    <t>13.025.0010-A</t>
  </si>
  <si>
    <t>13.025.0016-0</t>
  </si>
  <si>
    <t>13.025.0016-A</t>
  </si>
  <si>
    <t>13.025.0020-0</t>
  </si>
  <si>
    <t>13.025.0020-A</t>
  </si>
  <si>
    <t>13.025.0055-0</t>
  </si>
  <si>
    <t>13.025.0055-A</t>
  </si>
  <si>
    <t>13.025.0058-0</t>
  </si>
  <si>
    <t>13.025.0058-A</t>
  </si>
  <si>
    <t>13.025.0059-0</t>
  </si>
  <si>
    <t>13.025.0059-A</t>
  </si>
  <si>
    <t>13.025.0060-0</t>
  </si>
  <si>
    <t>13.025.0060-A</t>
  </si>
  <si>
    <t>13.025.0061-0</t>
  </si>
  <si>
    <t>13.025.0061-A</t>
  </si>
  <si>
    <t>13.025.0080-0</t>
  </si>
  <si>
    <t>13.025.0080-A</t>
  </si>
  <si>
    <t>13.026.0010-0</t>
  </si>
  <si>
    <t>13.026.0010-A</t>
  </si>
  <si>
    <t>13.026.0011-0</t>
  </si>
  <si>
    <t>13.026.0011-A</t>
  </si>
  <si>
    <t>13.026.0015-0</t>
  </si>
  <si>
    <t>13.026.0015-A</t>
  </si>
  <si>
    <t>13.030.0200-0</t>
  </si>
  <si>
    <t>13.030.0200-A</t>
  </si>
  <si>
    <t>13.030.0210-0</t>
  </si>
  <si>
    <t>13.030.0210-A</t>
  </si>
  <si>
    <t>13.030.0250-0</t>
  </si>
  <si>
    <t>13.030.0250-A</t>
  </si>
  <si>
    <t>13.030.0251-0</t>
  </si>
  <si>
    <t>13.030.0251-A</t>
  </si>
  <si>
    <t>13.030.0252-0</t>
  </si>
  <si>
    <t>13.030.0252-A</t>
  </si>
  <si>
    <t>13.030.0255-0</t>
  </si>
  <si>
    <t>13.030.0255-A</t>
  </si>
  <si>
    <t>13.030.0257-0</t>
  </si>
  <si>
    <t>13.030.0257-A</t>
  </si>
  <si>
    <t>13.030.0262-0</t>
  </si>
  <si>
    <t>13.030.0262-A</t>
  </si>
  <si>
    <t>13.030.0263-0</t>
  </si>
  <si>
    <t>13.030.0263-A</t>
  </si>
  <si>
    <t>13.030.0264-0</t>
  </si>
  <si>
    <t>13.030.0264-A</t>
  </si>
  <si>
    <t>13.030.0265-0</t>
  </si>
  <si>
    <t>13.030.0265-A</t>
  </si>
  <si>
    <t>13.030.0267-0</t>
  </si>
  <si>
    <t>13.030.0267-A</t>
  </si>
  <si>
    <t>13.030.0268-0</t>
  </si>
  <si>
    <t>13.030.0268-A</t>
  </si>
  <si>
    <t>13.030.0290-0</t>
  </si>
  <si>
    <t>13.030.0290-A</t>
  </si>
  <si>
    <t>13.030.0291-0</t>
  </si>
  <si>
    <t>13.030.0291-A</t>
  </si>
  <si>
    <t>13.030.0292-0</t>
  </si>
  <si>
    <t>13.030.0292-A</t>
  </si>
  <si>
    <t>13.035.0010-0</t>
  </si>
  <si>
    <t>13.035.0010-A</t>
  </si>
  <si>
    <t>13.035.0015-0</t>
  </si>
  <si>
    <t>13.035.0015-A</t>
  </si>
  <si>
    <t>13.035.0020-0</t>
  </si>
  <si>
    <t>13.035.0020-A</t>
  </si>
  <si>
    <t>13.035.0025-0</t>
  </si>
  <si>
    <t>13.035.0025-A</t>
  </si>
  <si>
    <t>13.036.0010-0</t>
  </si>
  <si>
    <t>13.036.0010-A</t>
  </si>
  <si>
    <t>13.036.0011-0</t>
  </si>
  <si>
    <t>13.036.0011-A</t>
  </si>
  <si>
    <t>13.036.0015-0</t>
  </si>
  <si>
    <t>13.036.0015-A</t>
  </si>
  <si>
    <t>13.036.0016-0</t>
  </si>
  <si>
    <t>13.036.0016-A</t>
  </si>
  <si>
    <t>13.036.0050-0</t>
  </si>
  <si>
    <t>13.036.0050-A</t>
  </si>
  <si>
    <t>13.036.0051-0</t>
  </si>
  <si>
    <t>13.036.0051-A</t>
  </si>
  <si>
    <t>13.036.0080-0</t>
  </si>
  <si>
    <t>13.036.0080-A</t>
  </si>
  <si>
    <t>13.036.0081-0</t>
  </si>
  <si>
    <t>13.036.0081-A</t>
  </si>
  <si>
    <t>13.045.0040-0</t>
  </si>
  <si>
    <t>13.045.0040-A</t>
  </si>
  <si>
    <t>13.045.0045-0</t>
  </si>
  <si>
    <t>13.045.0045-A</t>
  </si>
  <si>
    <t>13.045.0050-0</t>
  </si>
  <si>
    <t>13.045.0050-A</t>
  </si>
  <si>
    <t>13.045.0051-0</t>
  </si>
  <si>
    <t>13.045.0051-A</t>
  </si>
  <si>
    <t>13.045.0052-0</t>
  </si>
  <si>
    <t>13.045.0052-A</t>
  </si>
  <si>
    <t>13.045.0054-0</t>
  </si>
  <si>
    <t>13.045.0054-A</t>
  </si>
  <si>
    <t>13.045.0065-0</t>
  </si>
  <si>
    <t>13.045.0065-A</t>
  </si>
  <si>
    <t>13.045.0066-0</t>
  </si>
  <si>
    <t>13.045.0066-A</t>
  </si>
  <si>
    <t>13.045.0070-0</t>
  </si>
  <si>
    <t>13.045.0070-A</t>
  </si>
  <si>
    <t>13.045.0071-0</t>
  </si>
  <si>
    <t>13.045.0071-A</t>
  </si>
  <si>
    <t>13.045.0075-0</t>
  </si>
  <si>
    <t>13.045.0075-A</t>
  </si>
  <si>
    <t>13.045.0076-0</t>
  </si>
  <si>
    <t>13.045.0076-A</t>
  </si>
  <si>
    <t>13.045.0080-0</t>
  </si>
  <si>
    <t>13.045.0080-A</t>
  </si>
  <si>
    <t>13.045.0081-0</t>
  </si>
  <si>
    <t>13.045.0081-A</t>
  </si>
  <si>
    <t>13.050.0055-0</t>
  </si>
  <si>
    <t>13.050.0055-A</t>
  </si>
  <si>
    <t>13.050.0065-0</t>
  </si>
  <si>
    <t>13.050.0065-A</t>
  </si>
  <si>
    <t>13.050.0070-0</t>
  </si>
  <si>
    <t>13.050.0070-A</t>
  </si>
  <si>
    <t>13.065.0010-0</t>
  </si>
  <si>
    <t>13.065.0010-A</t>
  </si>
  <si>
    <t>13.065.0015-0</t>
  </si>
  <si>
    <t>13.065.0015-A</t>
  </si>
  <si>
    <t>13.065.0030-0</t>
  </si>
  <si>
    <t>13.065.0030-A</t>
  </si>
  <si>
    <t>13.075.0010-0</t>
  </si>
  <si>
    <t>13.075.0010-A</t>
  </si>
  <si>
    <t>13.157.0010-0</t>
  </si>
  <si>
    <t>13.157.0010-A</t>
  </si>
  <si>
    <t>13.160.0010-0</t>
  </si>
  <si>
    <t>13.160.0010-A</t>
  </si>
  <si>
    <t>13.165.0010-0</t>
  </si>
  <si>
    <t>13.165.0010-A</t>
  </si>
  <si>
    <t>13.168.0010-0</t>
  </si>
  <si>
    <t>13.168.0010-A</t>
  </si>
  <si>
    <t>13.168.0020-0</t>
  </si>
  <si>
    <t>13.168.0020-A</t>
  </si>
  <si>
    <t>13.170.0011-0</t>
  </si>
  <si>
    <t>13.170.0011-A</t>
  </si>
  <si>
    <t>13.170.0016-0</t>
  </si>
  <si>
    <t>13.170.0016-A</t>
  </si>
  <si>
    <t>13.170.0018-0</t>
  </si>
  <si>
    <t>13.170.0018-A</t>
  </si>
  <si>
    <t>13.170.0020-0</t>
  </si>
  <si>
    <t>13.170.0020-A</t>
  </si>
  <si>
    <t>13.170.0025-0</t>
  </si>
  <si>
    <t>13.170.0025-A</t>
  </si>
  <si>
    <t>13.175.0010-0</t>
  </si>
  <si>
    <t>13.175.0010-A</t>
  </si>
  <si>
    <t>13.180.0010-0</t>
  </si>
  <si>
    <t>13.180.0010-A</t>
  </si>
  <si>
    <t>13.180.0015-1</t>
  </si>
  <si>
    <t>13.180.0015-B</t>
  </si>
  <si>
    <t>13.187.0010-0</t>
  </si>
  <si>
    <t>13.187.0010-A</t>
  </si>
  <si>
    <t>13.190.0015-0</t>
  </si>
  <si>
    <t>13.190.0015-A</t>
  </si>
  <si>
    <t>13.193.0010-0</t>
  </si>
  <si>
    <t>13.193.0010-A</t>
  </si>
  <si>
    <t>13.195.0010-0</t>
  </si>
  <si>
    <t>13.195.0010-A</t>
  </si>
  <si>
    <t>13.195.0015-0</t>
  </si>
  <si>
    <t>13.195.0015-A</t>
  </si>
  <si>
    <t>13.195.0030-0</t>
  </si>
  <si>
    <t>13.195.0030-A</t>
  </si>
  <si>
    <t>13.196.0010-0</t>
  </si>
  <si>
    <t>13.196.0010-A</t>
  </si>
  <si>
    <t>13.196.0015-0</t>
  </si>
  <si>
    <t>13.196.0015-A</t>
  </si>
  <si>
    <t>13.196.0020-0</t>
  </si>
  <si>
    <t>13.196.0020-A</t>
  </si>
  <si>
    <t>13.196.0025-0</t>
  </si>
  <si>
    <t>13.196.0025-A</t>
  </si>
  <si>
    <t>13.196.0030-0</t>
  </si>
  <si>
    <t>13.196.0030-A</t>
  </si>
  <si>
    <t>13.196.0035-0</t>
  </si>
  <si>
    <t>13.196.0035-A</t>
  </si>
  <si>
    <t>13.196.0040-0</t>
  </si>
  <si>
    <t>13.196.0040-A</t>
  </si>
  <si>
    <t>13.196.0045-0</t>
  </si>
  <si>
    <t>13.196.0045-A</t>
  </si>
  <si>
    <t>13.196.0050-0</t>
  </si>
  <si>
    <t>13.196.0050-A</t>
  </si>
  <si>
    <t>13.196.0080-0</t>
  </si>
  <si>
    <t>13.196.0080-A</t>
  </si>
  <si>
    <t>13.196.0085-0</t>
  </si>
  <si>
    <t>13.196.0085-A</t>
  </si>
  <si>
    <t>13.196.0090-0</t>
  </si>
  <si>
    <t>13.196.0090-A</t>
  </si>
  <si>
    <t>13.196.0095-0</t>
  </si>
  <si>
    <t>13.196.0095-A</t>
  </si>
  <si>
    <t>13.196.0100-0</t>
  </si>
  <si>
    <t>13.196.0100-A</t>
  </si>
  <si>
    <t>13.196.0101-0</t>
  </si>
  <si>
    <t>13.196.0101-A</t>
  </si>
  <si>
    <t>13.196.0102-0</t>
  </si>
  <si>
    <t>13.196.0102-A</t>
  </si>
  <si>
    <t>13.196.0103-0</t>
  </si>
  <si>
    <t>13.196.0103-A</t>
  </si>
  <si>
    <t>13.196.0104-0</t>
  </si>
  <si>
    <t>13.196.0104-A</t>
  </si>
  <si>
    <t>13.196.0105-0</t>
  </si>
  <si>
    <t>13.196.0105-A</t>
  </si>
  <si>
    <t>13.196.0107-0</t>
  </si>
  <si>
    <t>13.196.0107-A</t>
  </si>
  <si>
    <t>13.196.0111-0</t>
  </si>
  <si>
    <t>13.196.0111-A</t>
  </si>
  <si>
    <t>13.196.0112-0</t>
  </si>
  <si>
    <t>13.196.0112-A</t>
  </si>
  <si>
    <t>13.196.0113-0</t>
  </si>
  <si>
    <t>13.196.0113-A</t>
  </si>
  <si>
    <t>13.196.0114-0</t>
  </si>
  <si>
    <t>13.196.0114-A</t>
  </si>
  <si>
    <t>13.196.0115-0</t>
  </si>
  <si>
    <t>13.196.0115-A</t>
  </si>
  <si>
    <t>13.196.0116-0</t>
  </si>
  <si>
    <t>13.196.0116-A</t>
  </si>
  <si>
    <t>13.196.0117-0</t>
  </si>
  <si>
    <t>13.196.0117-A</t>
  </si>
  <si>
    <t>13.196.0118-0</t>
  </si>
  <si>
    <t>13.196.0118-A</t>
  </si>
  <si>
    <t>13.196.0119-0</t>
  </si>
  <si>
    <t>13.196.0119-A</t>
  </si>
  <si>
    <t>13.196.0120-0</t>
  </si>
  <si>
    <t>13.196.0120-A</t>
  </si>
  <si>
    <t>13.196.0121-0</t>
  </si>
  <si>
    <t>13.196.0121-A</t>
  </si>
  <si>
    <t>13.196.0122-0</t>
  </si>
  <si>
    <t>13.196.0122-A</t>
  </si>
  <si>
    <t>13.196.0123-0</t>
  </si>
  <si>
    <t>13.196.0123-A</t>
  </si>
  <si>
    <t>13.196.0124-0</t>
  </si>
  <si>
    <t>13.196.0124-A</t>
  </si>
  <si>
    <t>13.196.0125-0</t>
  </si>
  <si>
    <t>13.196.0125-A</t>
  </si>
  <si>
    <t>13.196.0126-0</t>
  </si>
  <si>
    <t>13.196.0126-A</t>
  </si>
  <si>
    <t>13.196.0127-0</t>
  </si>
  <si>
    <t>13.196.0127-A</t>
  </si>
  <si>
    <t>13.196.0128-0</t>
  </si>
  <si>
    <t>13.196.0128-A</t>
  </si>
  <si>
    <t>13.196.0129-0</t>
  </si>
  <si>
    <t>13.196.0129-A</t>
  </si>
  <si>
    <t>13.196.0130-0</t>
  </si>
  <si>
    <t>13.196.0130-A</t>
  </si>
  <si>
    <t>13.196.0131-0</t>
  </si>
  <si>
    <t>13.196.0131-A</t>
  </si>
  <si>
    <t>13.196.0132-0</t>
  </si>
  <si>
    <t>13.196.0132-A</t>
  </si>
  <si>
    <t>13.196.0133-0</t>
  </si>
  <si>
    <t>13.196.0133-A</t>
  </si>
  <si>
    <t>13.196.0134-0</t>
  </si>
  <si>
    <t>13.196.0134-A</t>
  </si>
  <si>
    <t>13.196.0135-0</t>
  </si>
  <si>
    <t>13.196.0135-A</t>
  </si>
  <si>
    <t>13.196.0136-0</t>
  </si>
  <si>
    <t>13.196.0136-A</t>
  </si>
  <si>
    <t>13.196.0137-0</t>
  </si>
  <si>
    <t>13.196.0137-A</t>
  </si>
  <si>
    <t>13.196.0138-0</t>
  </si>
  <si>
    <t>13.196.0138-A</t>
  </si>
  <si>
    <t>13.196.0139-0</t>
  </si>
  <si>
    <t>13.196.0139-A</t>
  </si>
  <si>
    <t>13.196.0140-0</t>
  </si>
  <si>
    <t>13.196.0140-A</t>
  </si>
  <si>
    <t>13.196.0141-0</t>
  </si>
  <si>
    <t>13.196.0141-A</t>
  </si>
  <si>
    <t>13.196.0142-0</t>
  </si>
  <si>
    <t>13.196.0142-A</t>
  </si>
  <si>
    <t>13.196.0143-0</t>
  </si>
  <si>
    <t>13.196.0143-A</t>
  </si>
  <si>
    <t>13.196.0144-0</t>
  </si>
  <si>
    <t>13.196.0144-A</t>
  </si>
  <si>
    <t>13.196.0145-0</t>
  </si>
  <si>
    <t>13.196.0145-A</t>
  </si>
  <si>
    <t>13.196.0146-0</t>
  </si>
  <si>
    <t>13.196.0146-A</t>
  </si>
  <si>
    <t>13.196.0147-0</t>
  </si>
  <si>
    <t>13.196.0147-A</t>
  </si>
  <si>
    <t>13.196.0148-0</t>
  </si>
  <si>
    <t>13.196.0148-A</t>
  </si>
  <si>
    <t>13.196.0149-0</t>
  </si>
  <si>
    <t>13.196.0149-A</t>
  </si>
  <si>
    <t>13.196.0150-0</t>
  </si>
  <si>
    <t>13.196.0150-A</t>
  </si>
  <si>
    <t>13.196.0151-0</t>
  </si>
  <si>
    <t>13.196.0151-A</t>
  </si>
  <si>
    <t>13.196.0152-0</t>
  </si>
  <si>
    <t>13.196.0152-A</t>
  </si>
  <si>
    <t>13.196.0153-0</t>
  </si>
  <si>
    <t>13.196.0153-A</t>
  </si>
  <si>
    <t>13.196.0154-0</t>
  </si>
  <si>
    <t>13.196.0154-A</t>
  </si>
  <si>
    <t>13.196.0155-0</t>
  </si>
  <si>
    <t>13.196.0155-A</t>
  </si>
  <si>
    <t>13.196.0156-0</t>
  </si>
  <si>
    <t>13.196.0156-A</t>
  </si>
  <si>
    <t>13.196.0157-0</t>
  </si>
  <si>
    <t>13.196.0157-A</t>
  </si>
  <si>
    <t>13.196.0158-0</t>
  </si>
  <si>
    <t>13.196.0158-A</t>
  </si>
  <si>
    <t>13.196.0159-0</t>
  </si>
  <si>
    <t>13.196.0159-A</t>
  </si>
  <si>
    <t>13.196.0160-0</t>
  </si>
  <si>
    <t>13.196.0160-A</t>
  </si>
  <si>
    <t>13.196.0161-0</t>
  </si>
  <si>
    <t>13.196.0161-A</t>
  </si>
  <si>
    <t>13.196.0162-0</t>
  </si>
  <si>
    <t>13.196.0162-A</t>
  </si>
  <si>
    <t>13.196.0163-0</t>
  </si>
  <si>
    <t>13.196.0163-A</t>
  </si>
  <si>
    <t>13.196.0164-0</t>
  </si>
  <si>
    <t>13.196.0164-A</t>
  </si>
  <si>
    <t>13.196.0165-0</t>
  </si>
  <si>
    <t>13.196.0165-A</t>
  </si>
  <si>
    <t>13.196.0166-0</t>
  </si>
  <si>
    <t>13.196.0166-A</t>
  </si>
  <si>
    <t>13.196.0167-0</t>
  </si>
  <si>
    <t>13.196.0167-A</t>
  </si>
  <si>
    <t>13.196.0168-0</t>
  </si>
  <si>
    <t>13.196.0168-A</t>
  </si>
  <si>
    <t>13.196.0169-0</t>
  </si>
  <si>
    <t>13.196.0169-A</t>
  </si>
  <si>
    <t>13.196.0170-0</t>
  </si>
  <si>
    <t>13.196.0170-A</t>
  </si>
  <si>
    <t>13.196.0171-0</t>
  </si>
  <si>
    <t>13.196.0171-A</t>
  </si>
  <si>
    <t>13.196.0172-0</t>
  </si>
  <si>
    <t>13.196.0172-A</t>
  </si>
  <si>
    <t>13.196.0173-0</t>
  </si>
  <si>
    <t>13.196.0173-A</t>
  </si>
  <si>
    <t>13.197.0010-0</t>
  </si>
  <si>
    <t>13.197.0010-A</t>
  </si>
  <si>
    <t>13.199.0010-0</t>
  </si>
  <si>
    <t>13.199.0010-A</t>
  </si>
  <si>
    <t>13.199.0015-0</t>
  </si>
  <si>
    <t>13.199.0015-A</t>
  </si>
  <si>
    <t>13.200.0010-0</t>
  </si>
  <si>
    <t>13.200.0010-A</t>
  </si>
  <si>
    <t>13.200.0015-1</t>
  </si>
  <si>
    <t>13.200.0015-B</t>
  </si>
  <si>
    <t>13.200.0020-0</t>
  </si>
  <si>
    <t>13.200.0020-A</t>
  </si>
  <si>
    <t>13.200.0025-0</t>
  </si>
  <si>
    <t>13.200.0025-A</t>
  </si>
  <si>
    <t>13.205.0010-0</t>
  </si>
  <si>
    <t>13.205.0010-A</t>
  </si>
  <si>
    <t>13.205.0015-0</t>
  </si>
  <si>
    <t>13.205.0015-A</t>
  </si>
  <si>
    <t>13.205.0020-0</t>
  </si>
  <si>
    <t>13.205.0020-A</t>
  </si>
  <si>
    <t>13.205.0025-0</t>
  </si>
  <si>
    <t>13.205.0025-A</t>
  </si>
  <si>
    <t>13.301.0080-1</t>
  </si>
  <si>
    <t>13.301.0080-B</t>
  </si>
  <si>
    <t>13.301.0081-0</t>
  </si>
  <si>
    <t>13.301.0081-A</t>
  </si>
  <si>
    <t>13.301.0082-0</t>
  </si>
  <si>
    <t>13.301.0082-A</t>
  </si>
  <si>
    <t>13.301.0083-0</t>
  </si>
  <si>
    <t>13.301.0083-A</t>
  </si>
  <si>
    <t>13.301.0085-0</t>
  </si>
  <si>
    <t>13.301.0085-A</t>
  </si>
  <si>
    <t>13.301.0090-0</t>
  </si>
  <si>
    <t>13.301.0090-A</t>
  </si>
  <si>
    <t>13.301.0092-0</t>
  </si>
  <si>
    <t>13.301.0092-A</t>
  </si>
  <si>
    <t>13.301.0093-0</t>
  </si>
  <si>
    <t>13.301.0093-A</t>
  </si>
  <si>
    <t>13.301.0094-0</t>
  </si>
  <si>
    <t>13.301.0094-A</t>
  </si>
  <si>
    <t>13.301.0095-0</t>
  </si>
  <si>
    <t>13.301.0095-A</t>
  </si>
  <si>
    <t>13.301.0100-0</t>
  </si>
  <si>
    <t>13.301.0100-A</t>
  </si>
  <si>
    <t>13.301.0105-0</t>
  </si>
  <si>
    <t>13.301.0105-A</t>
  </si>
  <si>
    <t>13.301.0110-0</t>
  </si>
  <si>
    <t>13.301.0110-A</t>
  </si>
  <si>
    <t>13.301.0115-0</t>
  </si>
  <si>
    <t>13.301.0115-A</t>
  </si>
  <si>
    <t>13.301.0117-0</t>
  </si>
  <si>
    <t>13.301.0117-A</t>
  </si>
  <si>
    <t>13.301.0118-0</t>
  </si>
  <si>
    <t>13.301.0118-A</t>
  </si>
  <si>
    <t>13.301.0119-0</t>
  </si>
  <si>
    <t>13.301.0119-A</t>
  </si>
  <si>
    <t>13.301.0120-1</t>
  </si>
  <si>
    <t>13.301.0120-B</t>
  </si>
  <si>
    <t>13.301.0125-1</t>
  </si>
  <si>
    <t>13.301.0125-B</t>
  </si>
  <si>
    <t>13.301.0130-1</t>
  </si>
  <si>
    <t>13.301.0130-B</t>
  </si>
  <si>
    <t>13.301.0131-0</t>
  </si>
  <si>
    <t>13.301.0131-A</t>
  </si>
  <si>
    <t>13.301.0132-0</t>
  </si>
  <si>
    <t>13.301.0132-A</t>
  </si>
  <si>
    <t>13.301.0133-0</t>
  </si>
  <si>
    <t>13.301.0133-A</t>
  </si>
  <si>
    <t>13.301.0134-0</t>
  </si>
  <si>
    <t>13.301.0134-A</t>
  </si>
  <si>
    <t>13.301.0140-0</t>
  </si>
  <si>
    <t>13.301.0140-A</t>
  </si>
  <si>
    <t>13.301.0500-0</t>
  </si>
  <si>
    <t>13.301.0500-A</t>
  </si>
  <si>
    <t>13.301.0505-0</t>
  </si>
  <si>
    <t>13.301.0505-A</t>
  </si>
  <si>
    <t>13.301.0510-0</t>
  </si>
  <si>
    <t>13.301.0510-A</t>
  </si>
  <si>
    <t>13.302.0010-0</t>
  </si>
  <si>
    <t>13.302.0010-A</t>
  </si>
  <si>
    <t>13.330.0010-0</t>
  </si>
  <si>
    <t>13.330.0010-A</t>
  </si>
  <si>
    <t>13.330.0012-0</t>
  </si>
  <si>
    <t>13.330.0012-A</t>
  </si>
  <si>
    <t>13.330.0015-0</t>
  </si>
  <si>
    <t>13.330.0015-A</t>
  </si>
  <si>
    <t>13.330.0018-0</t>
  </si>
  <si>
    <t>13.330.0018-A</t>
  </si>
  <si>
    <t>13.330.0020-0</t>
  </si>
  <si>
    <t>13.330.0020-A</t>
  </si>
  <si>
    <t>13.330.0022-0</t>
  </si>
  <si>
    <t>13.330.0022-A</t>
  </si>
  <si>
    <t>13.330.0023-0</t>
  </si>
  <si>
    <t>13.330.0023-A</t>
  </si>
  <si>
    <t>13.330.0024-0</t>
  </si>
  <si>
    <t>13.330.0024-A</t>
  </si>
  <si>
    <t>13.330.0025-0</t>
  </si>
  <si>
    <t>13.330.0025-A</t>
  </si>
  <si>
    <t>13.330.0028-0</t>
  </si>
  <si>
    <t>13.330.0028-A</t>
  </si>
  <si>
    <t>13.330.0030-0</t>
  </si>
  <si>
    <t>13.330.0030-A</t>
  </si>
  <si>
    <t>13.330.0031-0</t>
  </si>
  <si>
    <t>13.330.0031-A</t>
  </si>
  <si>
    <t>13.330.0033-0</t>
  </si>
  <si>
    <t>13.330.0033-A</t>
  </si>
  <si>
    <t>13.330.0034-0</t>
  </si>
  <si>
    <t>13.330.0034-A</t>
  </si>
  <si>
    <t>13.330.0035-0</t>
  </si>
  <si>
    <t>13.330.0035-A</t>
  </si>
  <si>
    <t>13.330.0036-0</t>
  </si>
  <si>
    <t>13.330.0036-A</t>
  </si>
  <si>
    <t>13.330.0050-0</t>
  </si>
  <si>
    <t>13.330.0050-A</t>
  </si>
  <si>
    <t>13.330.0051-0</t>
  </si>
  <si>
    <t>13.330.0051-A</t>
  </si>
  <si>
    <t>13.330.0060-0</t>
  </si>
  <si>
    <t>13.330.0060-A</t>
  </si>
  <si>
    <t>13.330.0061-0</t>
  </si>
  <si>
    <t>13.330.0061-A</t>
  </si>
  <si>
    <t>13.330.0070-0</t>
  </si>
  <si>
    <t>13.330.0070-A</t>
  </si>
  <si>
    <t>13.330.0071-0</t>
  </si>
  <si>
    <t>13.330.0071-A</t>
  </si>
  <si>
    <t>13.330.0075-0</t>
  </si>
  <si>
    <t>13.330.0075-A</t>
  </si>
  <si>
    <t>13.330.0076-0</t>
  </si>
  <si>
    <t>13.330.0076-A</t>
  </si>
  <si>
    <t>13.330.0078-0</t>
  </si>
  <si>
    <t>13.330.0078-A</t>
  </si>
  <si>
    <t>13.330.0079-0</t>
  </si>
  <si>
    <t>13.330.0079-A</t>
  </si>
  <si>
    <t>13.330.0100-0</t>
  </si>
  <si>
    <t>13.330.0100-A</t>
  </si>
  <si>
    <t>13.330.0101-0</t>
  </si>
  <si>
    <t>13.330.0101-A</t>
  </si>
  <si>
    <t>13.330.0110-0</t>
  </si>
  <si>
    <t>13.330.0110-A</t>
  </si>
  <si>
    <t>13.330.0111-0</t>
  </si>
  <si>
    <t>13.330.0111-A</t>
  </si>
  <si>
    <t>13.330.0500-0</t>
  </si>
  <si>
    <t>13.330.0500-A</t>
  </si>
  <si>
    <t>13.331.0015-0</t>
  </si>
  <si>
    <t>13.331.0015-A</t>
  </si>
  <si>
    <t>13.331.0016-0</t>
  </si>
  <si>
    <t>13.331.0016-A</t>
  </si>
  <si>
    <t>13.331.0017-0</t>
  </si>
  <si>
    <t>13.331.0017-A</t>
  </si>
  <si>
    <t>13.331.0050-0</t>
  </si>
  <si>
    <t>13.331.0050-A</t>
  </si>
  <si>
    <t>13.331.0051-0</t>
  </si>
  <si>
    <t>13.331.0051-A</t>
  </si>
  <si>
    <t>13.332.0010-0</t>
  </si>
  <si>
    <t>13.332.0010-A</t>
  </si>
  <si>
    <t>13.332.0011-0</t>
  </si>
  <si>
    <t>13.332.0011-A</t>
  </si>
  <si>
    <t>13.332.0012-0</t>
  </si>
  <si>
    <t>13.332.0012-A</t>
  </si>
  <si>
    <t>13.333.0010-0</t>
  </si>
  <si>
    <t>13.333.0010-A</t>
  </si>
  <si>
    <t>13.333.0011-0</t>
  </si>
  <si>
    <t>13.333.0011-A</t>
  </si>
  <si>
    <t>13.333.0015-A</t>
  </si>
  <si>
    <t>13.333.0016-0</t>
  </si>
  <si>
    <t>13.333.0016-A</t>
  </si>
  <si>
    <t>13.335.0030-0</t>
  </si>
  <si>
    <t>13.335.0030-A</t>
  </si>
  <si>
    <t>13.345.0015-0</t>
  </si>
  <si>
    <t>13.345.0015-A</t>
  </si>
  <si>
    <t>13.345.0016-0</t>
  </si>
  <si>
    <t>13.345.0016-A</t>
  </si>
  <si>
    <t>13.345.0017-0</t>
  </si>
  <si>
    <t>13.345.0017-A</t>
  </si>
  <si>
    <t>13.345.0018-0</t>
  </si>
  <si>
    <t>13.345.0018-A</t>
  </si>
  <si>
    <t>13.345.0020-0</t>
  </si>
  <si>
    <t>13.345.0020-A</t>
  </si>
  <si>
    <t>13.345.0021-0</t>
  </si>
  <si>
    <t>13.345.0021-A</t>
  </si>
  <si>
    <t>13.345.0025-0</t>
  </si>
  <si>
    <t>13.345.0025-A</t>
  </si>
  <si>
    <t>13.345.0026-0</t>
  </si>
  <si>
    <t>13.345.0026-A</t>
  </si>
  <si>
    <t>13.345.0030-0</t>
  </si>
  <si>
    <t>13.345.0030-A</t>
  </si>
  <si>
    <t>13.345.0031-0</t>
  </si>
  <si>
    <t>13.345.0031-A</t>
  </si>
  <si>
    <t>13.345.0035-0</t>
  </si>
  <si>
    <t>13.345.0035-A</t>
  </si>
  <si>
    <t>13.345.0036-0</t>
  </si>
  <si>
    <t>13.345.0036-A</t>
  </si>
  <si>
    <t>13.345.0040-0</t>
  </si>
  <si>
    <t>13.345.0040-A</t>
  </si>
  <si>
    <t>13.345.0041-0</t>
  </si>
  <si>
    <t>13.345.0041-A</t>
  </si>
  <si>
    <t>13.345.0055-0</t>
  </si>
  <si>
    <t>13.345.0055-A</t>
  </si>
  <si>
    <t>13.345.0056-0</t>
  </si>
  <si>
    <t>13.345.0056-A</t>
  </si>
  <si>
    <t>13.345.0060-0</t>
  </si>
  <si>
    <t>13.345.0060-A</t>
  </si>
  <si>
    <t>13.345.0061-0</t>
  </si>
  <si>
    <t>13.345.0061-A</t>
  </si>
  <si>
    <t>13.345.0065-0</t>
  </si>
  <si>
    <t>13.345.0065-A</t>
  </si>
  <si>
    <t>13.345.0066-0</t>
  </si>
  <si>
    <t>13.345.0066-A</t>
  </si>
  <si>
    <t>13.348.0010-0</t>
  </si>
  <si>
    <t>13.348.0010-A</t>
  </si>
  <si>
    <t>13.348.0011-0</t>
  </si>
  <si>
    <t>13.348.0011-A</t>
  </si>
  <si>
    <t>13.348.0040-0</t>
  </si>
  <si>
    <t>13.348.0040-A</t>
  </si>
  <si>
    <t>13.348.0041-0</t>
  </si>
  <si>
    <t>13.348.0041-A</t>
  </si>
  <si>
    <t>13.348.0045-0</t>
  </si>
  <si>
    <t>13.348.0045-A</t>
  </si>
  <si>
    <t>13.348.0046-0</t>
  </si>
  <si>
    <t>13.348.0046-A</t>
  </si>
  <si>
    <t>13.348.0050-0</t>
  </si>
  <si>
    <t>13.348.0050-A</t>
  </si>
  <si>
    <t>13.348.0051-0</t>
  </si>
  <si>
    <t>13.348.0051-A</t>
  </si>
  <si>
    <t>13.348.0055-0</t>
  </si>
  <si>
    <t>13.348.0055-A</t>
  </si>
  <si>
    <t>13.348.0056-0</t>
  </si>
  <si>
    <t>13.348.0056-A</t>
  </si>
  <si>
    <t>13.348.0070-0</t>
  </si>
  <si>
    <t>13.348.0070-A</t>
  </si>
  <si>
    <t>13.348.0071-0</t>
  </si>
  <si>
    <t>13.348.0071-A</t>
  </si>
  <si>
    <t>13.348.0075-0</t>
  </si>
  <si>
    <t>13.348.0075-A</t>
  </si>
  <si>
    <t>13.348.0076-0</t>
  </si>
  <si>
    <t>13.348.0076-A</t>
  </si>
  <si>
    <t>13.348.0080-0</t>
  </si>
  <si>
    <t>13.348.0080-A</t>
  </si>
  <si>
    <t>13.348.0081-0</t>
  </si>
  <si>
    <t>13.348.0081-A</t>
  </si>
  <si>
    <t>13.365.0010-0</t>
  </si>
  <si>
    <t>13.365.0010-A</t>
  </si>
  <si>
    <t>13.365.0011-0</t>
  </si>
  <si>
    <t>13.365.0011-A</t>
  </si>
  <si>
    <t>13.365.0015-0</t>
  </si>
  <si>
    <t>13.365.0015-A</t>
  </si>
  <si>
    <t>13.365.0016-0</t>
  </si>
  <si>
    <t>13.365.0016-A</t>
  </si>
  <si>
    <t>13.365.0020-0</t>
  </si>
  <si>
    <t>13.365.0020-A</t>
  </si>
  <si>
    <t>13.365.0021-0</t>
  </si>
  <si>
    <t>13.365.0021-A</t>
  </si>
  <si>
    <t>13.365.0025-0</t>
  </si>
  <si>
    <t>13.365.0025-A</t>
  </si>
  <si>
    <t>13.365.0026-0</t>
  </si>
  <si>
    <t>13.365.0026-A</t>
  </si>
  <si>
    <t>13.365.0030-0</t>
  </si>
  <si>
    <t>13.365.0030-A</t>
  </si>
  <si>
    <t>13.365.0031-0</t>
  </si>
  <si>
    <t>13.365.0031-A</t>
  </si>
  <si>
    <t>13.365.0035-0</t>
  </si>
  <si>
    <t>13.365.0035-A</t>
  </si>
  <si>
    <t>13.365.0036-0</t>
  </si>
  <si>
    <t>13.365.0036-A</t>
  </si>
  <si>
    <t>13.365.0055-0</t>
  </si>
  <si>
    <t>13.365.0055-A</t>
  </si>
  <si>
    <t>13.365.0056-0</t>
  </si>
  <si>
    <t>13.365.0056-A</t>
  </si>
  <si>
    <t>13.365.0060-0</t>
  </si>
  <si>
    <t>13.365.0060-A</t>
  </si>
  <si>
    <t>13.365.0061-0</t>
  </si>
  <si>
    <t>13.365.0061-A</t>
  </si>
  <si>
    <t>13.365.0065-0</t>
  </si>
  <si>
    <t>13.365.0065-A</t>
  </si>
  <si>
    <t>13.365.0066-0</t>
  </si>
  <si>
    <t>13.365.0066-A</t>
  </si>
  <si>
    <t>13.365.0075-0</t>
  </si>
  <si>
    <t>13.365.0075-A</t>
  </si>
  <si>
    <t>13.365.0076-0</t>
  </si>
  <si>
    <t>13.365.0076-A</t>
  </si>
  <si>
    <t>13.365.0083-0</t>
  </si>
  <si>
    <t>13.365.0083-A</t>
  </si>
  <si>
    <t>13.365.0084-0</t>
  </si>
  <si>
    <t>13.365.0084-A</t>
  </si>
  <si>
    <t>13.365.0085-0</t>
  </si>
  <si>
    <t>13.365.0085-A</t>
  </si>
  <si>
    <t>13.365.0086-0</t>
  </si>
  <si>
    <t>13.365.0086-A</t>
  </si>
  <si>
    <t>13.365.0087-0</t>
  </si>
  <si>
    <t>13.365.0087-A</t>
  </si>
  <si>
    <t>13.365.0088-0</t>
  </si>
  <si>
    <t>13.365.0088-A</t>
  </si>
  <si>
    <t>13.365.0100-0</t>
  </si>
  <si>
    <t>13.365.0100-A</t>
  </si>
  <si>
    <t>13.365.0101-0</t>
  </si>
  <si>
    <t>13.365.0101-A</t>
  </si>
  <si>
    <t>13.365.0150-0</t>
  </si>
  <si>
    <t>13.365.0150-A</t>
  </si>
  <si>
    <t>13.365.0151-0</t>
  </si>
  <si>
    <t>13.365.0151-A</t>
  </si>
  <si>
    <t>13.365.0155-0</t>
  </si>
  <si>
    <t>13.365.0155-A</t>
  </si>
  <si>
    <t>13.365.0156-0</t>
  </si>
  <si>
    <t>13.365.0156-A</t>
  </si>
  <si>
    <t>13.365.0170-0</t>
  </si>
  <si>
    <t>13.365.0170-A</t>
  </si>
  <si>
    <t>13.365.0171-0</t>
  </si>
  <si>
    <t>13.365.0171-A</t>
  </si>
  <si>
    <t>13.365.0175-0</t>
  </si>
  <si>
    <t>13.365.0175-A</t>
  </si>
  <si>
    <t>13.365.0176-0</t>
  </si>
  <si>
    <t>13.365.0176-A</t>
  </si>
  <si>
    <t>13.365.0180-0</t>
  </si>
  <si>
    <t>13.365.0180-A</t>
  </si>
  <si>
    <t>13.365.0181-0</t>
  </si>
  <si>
    <t>13.365.0181-A</t>
  </si>
  <si>
    <t>13.366.0010-0</t>
  </si>
  <si>
    <t>13.366.0010-A</t>
  </si>
  <si>
    <t>13.366.0011-0</t>
  </si>
  <si>
    <t>13.366.0011-A</t>
  </si>
  <si>
    <t>13.368.0010-0</t>
  </si>
  <si>
    <t>13.368.0010-A</t>
  </si>
  <si>
    <t>13.368.0011-0</t>
  </si>
  <si>
    <t>13.368.0011-A</t>
  </si>
  <si>
    <t>13.368.0012-0</t>
  </si>
  <si>
    <t>13.368.0012-A</t>
  </si>
  <si>
    <t>13.368.0013-0</t>
  </si>
  <si>
    <t>13.368.0013-A</t>
  </si>
  <si>
    <t>13.370.0010-0</t>
  </si>
  <si>
    <t>13.370.0010-A</t>
  </si>
  <si>
    <t>13.370.0015-0</t>
  </si>
  <si>
    <t>13.370.0015-A</t>
  </si>
  <si>
    <t>13.370.0020-0</t>
  </si>
  <si>
    <t>13.370.0020-A</t>
  </si>
  <si>
    <t>13.370.0025-0</t>
  </si>
  <si>
    <t>13.370.0025-A</t>
  </si>
  <si>
    <t>13.370.0040-0</t>
  </si>
  <si>
    <t>13.370.0040-A</t>
  </si>
  <si>
    <t>13.370.0045-0</t>
  </si>
  <si>
    <t>13.370.0045-A</t>
  </si>
  <si>
    <t>13.370.0050-0</t>
  </si>
  <si>
    <t>13.370.0050-A</t>
  </si>
  <si>
    <t>13.370.0055-0</t>
  </si>
  <si>
    <t>13.370.0055-A</t>
  </si>
  <si>
    <t>13.370.0060-0</t>
  </si>
  <si>
    <t>13.370.0060-A</t>
  </si>
  <si>
    <t>13.371.0010-0</t>
  </si>
  <si>
    <t>13.371.0010-A</t>
  </si>
  <si>
    <t>13.371.0015-0</t>
  </si>
  <si>
    <t>13.371.0015-A</t>
  </si>
  <si>
    <t>13.371.0020-0</t>
  </si>
  <si>
    <t>13.371.0020-A</t>
  </si>
  <si>
    <t>13.371.0025-0</t>
  </si>
  <si>
    <t>13.371.0025-A</t>
  </si>
  <si>
    <t>13.373.0010-0</t>
  </si>
  <si>
    <t>13.373.0010-A</t>
  </si>
  <si>
    <t>13.373.0020-0</t>
  </si>
  <si>
    <t>13.373.0020-A</t>
  </si>
  <si>
    <t>13.373.0021-0</t>
  </si>
  <si>
    <t>13.373.0021-A</t>
  </si>
  <si>
    <t>13.373.0025-0</t>
  </si>
  <si>
    <t>13.373.0025-A</t>
  </si>
  <si>
    <t>13.373.0026-0</t>
  </si>
  <si>
    <t>13.373.0026-A</t>
  </si>
  <si>
    <t>13.373.0030-0</t>
  </si>
  <si>
    <t>13.373.0030-A</t>
  </si>
  <si>
    <t>13.373.0031-0</t>
  </si>
  <si>
    <t>13.373.0031-A</t>
  </si>
  <si>
    <t>13.373.0035-0</t>
  </si>
  <si>
    <t>13.373.0035-A</t>
  </si>
  <si>
    <t>13.373.0036-0</t>
  </si>
  <si>
    <t>13.373.0036-A</t>
  </si>
  <si>
    <t>13.375.0010-0</t>
  </si>
  <si>
    <t>13.375.0010-A</t>
  </si>
  <si>
    <t>13.375.0015-0</t>
  </si>
  <si>
    <t>13.375.0015-A</t>
  </si>
  <si>
    <t>13.380.0010-0</t>
  </si>
  <si>
    <t>13.380.0010-A</t>
  </si>
  <si>
    <t>13.380.0011-0</t>
  </si>
  <si>
    <t>13.380.0011-A</t>
  </si>
  <si>
    <t>13.380.0012-0</t>
  </si>
  <si>
    <t>13.380.0012-A</t>
  </si>
  <si>
    <t>13.380.0013-0</t>
  </si>
  <si>
    <t>13.380.0013-A</t>
  </si>
  <si>
    <t>13.380.0015-0</t>
  </si>
  <si>
    <t>13.380.0015-A</t>
  </si>
  <si>
    <t>13.380.0016-0</t>
  </si>
  <si>
    <t>13.380.0016-A</t>
  </si>
  <si>
    <t>13.380.0020-0</t>
  </si>
  <si>
    <t>13.380.0020-A</t>
  </si>
  <si>
    <t>13.380.0021-0</t>
  </si>
  <si>
    <t>13.380.0021-A</t>
  </si>
  <si>
    <t>13.380.0025-0</t>
  </si>
  <si>
    <t>13.380.0025-A</t>
  </si>
  <si>
    <t>13.380.0026-0</t>
  </si>
  <si>
    <t>13.380.0026-A</t>
  </si>
  <si>
    <t>13.380.0100-0</t>
  </si>
  <si>
    <t>13.380.0100-A</t>
  </si>
  <si>
    <t>13.380.0101-0</t>
  </si>
  <si>
    <t>13.380.0101-A</t>
  </si>
  <si>
    <t>13.381.0050-0</t>
  </si>
  <si>
    <t>13.381.0050-A</t>
  </si>
  <si>
    <t>13.381.0051-0</t>
  </si>
  <si>
    <t>13.381.0051-A</t>
  </si>
  <si>
    <t>13.381.0085-0</t>
  </si>
  <si>
    <t>13.381.0085-A</t>
  </si>
  <si>
    <t>13.382.0001-0</t>
  </si>
  <si>
    <t>13.382.0001-A</t>
  </si>
  <si>
    <t>13.383.0002-0</t>
  </si>
  <si>
    <t>13.383.0002-A</t>
  </si>
  <si>
    <t>13.383.0003-0</t>
  </si>
  <si>
    <t>13.383.0003-A</t>
  </si>
  <si>
    <t>13.384.0001-0</t>
  </si>
  <si>
    <t>JUNTA GRAMADA COM 5CM DE LARGURA</t>
  </si>
  <si>
    <t>13.384.0001-A</t>
  </si>
  <si>
    <t>13.384.0002-0</t>
  </si>
  <si>
    <t>JUNTA GRAMADA COM 8CM DE LARGURA</t>
  </si>
  <si>
    <t>13.384.0002-A</t>
  </si>
  <si>
    <t>13.385.0001-0</t>
  </si>
  <si>
    <t>13.385.0001-A</t>
  </si>
  <si>
    <t>13.385.0002-0</t>
  </si>
  <si>
    <t>13.385.0002-A</t>
  </si>
  <si>
    <t>13.385.0003-0</t>
  </si>
  <si>
    <t>13.385.0003-A</t>
  </si>
  <si>
    <t>13.385.0005-0</t>
  </si>
  <si>
    <t>13.385.0005-A</t>
  </si>
  <si>
    <t>13.385.0006-0</t>
  </si>
  <si>
    <t>13.385.0006-A</t>
  </si>
  <si>
    <t>13.385.0007-0</t>
  </si>
  <si>
    <t>13.385.0007-A</t>
  </si>
  <si>
    <t>13.385.0008-0</t>
  </si>
  <si>
    <t>13.385.0008-A</t>
  </si>
  <si>
    <t>13.385.0009-0</t>
  </si>
  <si>
    <t>13.385.0009-A</t>
  </si>
  <si>
    <t>13.385.0010-0</t>
  </si>
  <si>
    <t>13.385.0010-A</t>
  </si>
  <si>
    <t>13.385.0050-0</t>
  </si>
  <si>
    <t>13.385.0050-A</t>
  </si>
  <si>
    <t>13.385.0051-0</t>
  </si>
  <si>
    <t>13.385.0051-A</t>
  </si>
  <si>
    <t>13.385.0055-0</t>
  </si>
  <si>
    <t>13.385.0055-A</t>
  </si>
  <si>
    <t>13.385.0056-0</t>
  </si>
  <si>
    <t>13.385.0056-A</t>
  </si>
  <si>
    <t>13.385.0100-0</t>
  </si>
  <si>
    <t>13.385.0100-A</t>
  </si>
  <si>
    <t>13.385.0101-0</t>
  </si>
  <si>
    <t>13.385.0101-A</t>
  </si>
  <si>
    <t>13.390.0020-0</t>
  </si>
  <si>
    <t>13.390.0020-A</t>
  </si>
  <si>
    <t>13.390.0025-0</t>
  </si>
  <si>
    <t>13.390.0025-A</t>
  </si>
  <si>
    <t>13.390.0028-0</t>
  </si>
  <si>
    <t>13.390.0028-A</t>
  </si>
  <si>
    <t>13.390.0035-0</t>
  </si>
  <si>
    <t>13.390.0035-A</t>
  </si>
  <si>
    <t>13.390.0040-0</t>
  </si>
  <si>
    <t>13.390.0040-A</t>
  </si>
  <si>
    <t>13.390.0042-0</t>
  </si>
  <si>
    <t>13.390.0042-A</t>
  </si>
  <si>
    <t>13.390.0050-0</t>
  </si>
  <si>
    <t>13.390.0050-A</t>
  </si>
  <si>
    <t>13.390.0055-0</t>
  </si>
  <si>
    <t>13.390.0055-A</t>
  </si>
  <si>
    <t>13.390.0058-0</t>
  </si>
  <si>
    <t>13.390.0058-A</t>
  </si>
  <si>
    <t>13.390.0070-0</t>
  </si>
  <si>
    <t>13.390.0070-A</t>
  </si>
  <si>
    <t>13.390.0075-0</t>
  </si>
  <si>
    <t>13.390.0075-A</t>
  </si>
  <si>
    <t>13.391.0500-0</t>
  </si>
  <si>
    <t>13.391.0500-A</t>
  </si>
  <si>
    <t>13.395.0010-0</t>
  </si>
  <si>
    <t>13.395.0010-A</t>
  </si>
  <si>
    <t>13.395.0011-0</t>
  </si>
  <si>
    <t>13.395.0011-A</t>
  </si>
  <si>
    <t>13.395.0015-0</t>
  </si>
  <si>
    <t>13.395.0015-A</t>
  </si>
  <si>
    <t>13.395.0020-0</t>
  </si>
  <si>
    <t>13.395.0020-A</t>
  </si>
  <si>
    <t>13.395.0025-0</t>
  </si>
  <si>
    <t>13.395.0025-A</t>
  </si>
  <si>
    <t>13.395.0026-0</t>
  </si>
  <si>
    <t>13.395.0026-A</t>
  </si>
  <si>
    <t>13.398.0010-1</t>
  </si>
  <si>
    <t>13.398.0010-B</t>
  </si>
  <si>
    <t>13.398.0015-0</t>
  </si>
  <si>
    <t>13.398.0015-A</t>
  </si>
  <si>
    <t>13.398.0016-0</t>
  </si>
  <si>
    <t>13.398.0016-A</t>
  </si>
  <si>
    <t>13.398.0017-0</t>
  </si>
  <si>
    <t>13.398.0017-A</t>
  </si>
  <si>
    <t>13.398.0018-0</t>
  </si>
  <si>
    <t>13.398.0018-A</t>
  </si>
  <si>
    <t>13.398.0020-0</t>
  </si>
  <si>
    <t>13.398.0020-A</t>
  </si>
  <si>
    <t>13.398.0025-0</t>
  </si>
  <si>
    <t>13.398.0025-A</t>
  </si>
  <si>
    <t>13.398.0030-0</t>
  </si>
  <si>
    <t>13.398.0030-A</t>
  </si>
  <si>
    <t>13.410.0010-0</t>
  </si>
  <si>
    <t>13.410.0010-A</t>
  </si>
  <si>
    <t>13.410.0011-0</t>
  </si>
  <si>
    <t>13.410.0011-A</t>
  </si>
  <si>
    <t>13.410.0012-0</t>
  </si>
  <si>
    <t>13.410.0012-A</t>
  </si>
  <si>
    <t>13.410.0015-0</t>
  </si>
  <si>
    <t>13.410.0015-A</t>
  </si>
  <si>
    <t>13.410.0020-0</t>
  </si>
  <si>
    <t>13.410.0020-A</t>
  </si>
  <si>
    <t>13.410.0025-0</t>
  </si>
  <si>
    <t>13.410.0025-A</t>
  </si>
  <si>
    <t>13.410.0030-0</t>
  </si>
  <si>
    <t>13.410.0030-A</t>
  </si>
  <si>
    <t>13.411.0500-0</t>
  </si>
  <si>
    <t>13.411.0500-A</t>
  </si>
  <si>
    <t>13.413.0010-0</t>
  </si>
  <si>
    <t>13.413.0010-A</t>
  </si>
  <si>
    <t>13.413.0011-0</t>
  </si>
  <si>
    <t>13.413.0011-A</t>
  </si>
  <si>
    <t>13.413.0012-0</t>
  </si>
  <si>
    <t>13.413.0012-A</t>
  </si>
  <si>
    <t>13.413.0013-0</t>
  </si>
  <si>
    <t>13.413.0013-A</t>
  </si>
  <si>
    <t>13.413.0020-0</t>
  </si>
  <si>
    <t>13.413.0020-A</t>
  </si>
  <si>
    <t>13.413.0021-0</t>
  </si>
  <si>
    <t>13.413.0021-A</t>
  </si>
  <si>
    <t>13.413.0025-0</t>
  </si>
  <si>
    <t>13.413.0025-A</t>
  </si>
  <si>
    <t>13.413.0026-0</t>
  </si>
  <si>
    <t>13.413.0026-A</t>
  </si>
  <si>
    <t>13.413.0027-0</t>
  </si>
  <si>
    <t>13.413.0027-A</t>
  </si>
  <si>
    <t>13.413.0028-0</t>
  </si>
  <si>
    <t>13.413.0028-A</t>
  </si>
  <si>
    <t>13.413.0030-0</t>
  </si>
  <si>
    <t>13.413.0030-A</t>
  </si>
  <si>
    <t>13.413.0031-0</t>
  </si>
  <si>
    <t>13.413.0031-A</t>
  </si>
  <si>
    <t>13.413.0035-0</t>
  </si>
  <si>
    <t>13.413.0035-A</t>
  </si>
  <si>
    <t>13.413.0036-0</t>
  </si>
  <si>
    <t>13.413.0036-A</t>
  </si>
  <si>
    <t>13.415.0010-0</t>
  </si>
  <si>
    <t>13.415.0010-A</t>
  </si>
  <si>
    <t>13.415.0011-0</t>
  </si>
  <si>
    <t>13.415.0011-A</t>
  </si>
  <si>
    <t>13.415.0015-0</t>
  </si>
  <si>
    <t>13.415.0015-A</t>
  </si>
  <si>
    <t>13.415.0020-0</t>
  </si>
  <si>
    <t>13.415.0020-A</t>
  </si>
  <si>
    <t>13.416.0010-0</t>
  </si>
  <si>
    <t>13.416.0010-A</t>
  </si>
  <si>
    <t>13.416.0015-0</t>
  </si>
  <si>
    <t>13.416.0015-A</t>
  </si>
  <si>
    <t>13.440.0015-0</t>
  </si>
  <si>
    <t>13.440.0015-A</t>
  </si>
  <si>
    <t>13.440.0025-0</t>
  </si>
  <si>
    <t>13.440.0025-A</t>
  </si>
  <si>
    <t>13.440.0030-0</t>
  </si>
  <si>
    <t>13.440.0030-A</t>
  </si>
  <si>
    <t>13.440.0035-0</t>
  </si>
  <si>
    <t>13.440.0035-A</t>
  </si>
  <si>
    <t>13.460.0015-0</t>
  </si>
  <si>
    <t>13.460.0015-A</t>
  </si>
  <si>
    <t>13.462.0010-0</t>
  </si>
  <si>
    <t>13.462.0010-A</t>
  </si>
  <si>
    <t>13.462.0015-0</t>
  </si>
  <si>
    <t>13.462.0015-A</t>
  </si>
  <si>
    <t>13.462.0020-0</t>
  </si>
  <si>
    <t>13.462.0020-A</t>
  </si>
  <si>
    <t>13.462.0025-0</t>
  </si>
  <si>
    <t>13.462.0025-A</t>
  </si>
  <si>
    <t>13.468.0010-0</t>
  </si>
  <si>
    <t>13.468.0010-A</t>
  </si>
  <si>
    <t>13.469.0010-0</t>
  </si>
  <si>
    <t>13.469.0010-A</t>
  </si>
  <si>
    <t>14.001.0001-0</t>
  </si>
  <si>
    <t>14.001.0001-A</t>
  </si>
  <si>
    <t>14.001.0002-0</t>
  </si>
  <si>
    <t>14.001.0002-A</t>
  </si>
  <si>
    <t>14.001.0006-0</t>
  </si>
  <si>
    <t>14.001.0006-A</t>
  </si>
  <si>
    <t>14.001.0011-0</t>
  </si>
  <si>
    <t>14.001.0011-A</t>
  </si>
  <si>
    <t>14.001.0016-0</t>
  </si>
  <si>
    <t>14.001.0016-A</t>
  </si>
  <si>
    <t>14.001.0030-0</t>
  </si>
  <si>
    <t>14.001.0030-A</t>
  </si>
  <si>
    <t>14.001.0035-0</t>
  </si>
  <si>
    <t>14.001.0035-A</t>
  </si>
  <si>
    <t>14.001.0040-0</t>
  </si>
  <si>
    <t>14.001.0040-A</t>
  </si>
  <si>
    <t>14.001.0045-0</t>
  </si>
  <si>
    <t>14.001.0045-A</t>
  </si>
  <si>
    <t>14.001.0050-0</t>
  </si>
  <si>
    <t>14.001.0050-A</t>
  </si>
  <si>
    <t>14.001.0055-0</t>
  </si>
  <si>
    <t>14.001.0055-A</t>
  </si>
  <si>
    <t>14.001.0065-0</t>
  </si>
  <si>
    <t>14.001.0065-A</t>
  </si>
  <si>
    <t>14.001.0070-0</t>
  </si>
  <si>
    <t>14.001.0070-A</t>
  </si>
  <si>
    <t>14.001.0072-0</t>
  </si>
  <si>
    <t>14.001.0072-A</t>
  </si>
  <si>
    <t>14.001.0076-0</t>
  </si>
  <si>
    <t>14.001.0076-A</t>
  </si>
  <si>
    <t>14.001.0080-0</t>
  </si>
  <si>
    <t>14.001.0080-A</t>
  </si>
  <si>
    <t>14.001.0100-0</t>
  </si>
  <si>
    <t>14.001.0100-A</t>
  </si>
  <si>
    <t>14.001.0105-0</t>
  </si>
  <si>
    <t>14.001.0105-A</t>
  </si>
  <si>
    <t>14.001.0110-0</t>
  </si>
  <si>
    <t>14.001.0110-A</t>
  </si>
  <si>
    <t>14.001.0115-0</t>
  </si>
  <si>
    <t>14.001.0115-A</t>
  </si>
  <si>
    <t>14.001.0120-0</t>
  </si>
  <si>
    <t>14.001.0120-A</t>
  </si>
  <si>
    <t>14.001.0125-0</t>
  </si>
  <si>
    <t>14.001.0125-A</t>
  </si>
  <si>
    <t>14.001.0130-0</t>
  </si>
  <si>
    <t>14.001.0130-A</t>
  </si>
  <si>
    <t>14.001.0300-0</t>
  </si>
  <si>
    <t>14.001.0300-A</t>
  </si>
  <si>
    <t>14.002.0010-0</t>
  </si>
  <si>
    <t>14.002.0010-A</t>
  </si>
  <si>
    <t>14.002.0012-0</t>
  </si>
  <si>
    <t>14.002.0012-A</t>
  </si>
  <si>
    <t>14.002.0013-0</t>
  </si>
  <si>
    <t>14.002.0013-A</t>
  </si>
  <si>
    <t>14.002.0014-0</t>
  </si>
  <si>
    <t>14.002.0014-A</t>
  </si>
  <si>
    <t>14.002.0020-0</t>
  </si>
  <si>
    <t>14.002.0020-A</t>
  </si>
  <si>
    <t>14.002.0025-0</t>
  </si>
  <si>
    <t>14.002.0025-A</t>
  </si>
  <si>
    <t>14.002.0041-0</t>
  </si>
  <si>
    <t>14.002.0041-A</t>
  </si>
  <si>
    <t>14.002.0046-0</t>
  </si>
  <si>
    <t>14.002.0046-A</t>
  </si>
  <si>
    <t>14.002.0050-0</t>
  </si>
  <si>
    <t>14.002.0050-A</t>
  </si>
  <si>
    <t>14.002.0052-0</t>
  </si>
  <si>
    <t>14.002.0052-A</t>
  </si>
  <si>
    <t>14.002.0053-0</t>
  </si>
  <si>
    <t>14.002.0053-A</t>
  </si>
  <si>
    <t>14.002.0054-0</t>
  </si>
  <si>
    <t>14.002.0054-A</t>
  </si>
  <si>
    <t>14.002.0055-0</t>
  </si>
  <si>
    <t>14.002.0055-A</t>
  </si>
  <si>
    <t>14.002.0058-0</t>
  </si>
  <si>
    <t>14.002.0058-A</t>
  </si>
  <si>
    <t>14.002.0059-0</t>
  </si>
  <si>
    <t>14.002.0059-A</t>
  </si>
  <si>
    <t>14.002.0070-0</t>
  </si>
  <si>
    <t>14.002.0070-A</t>
  </si>
  <si>
    <t>14.002.0071-0</t>
  </si>
  <si>
    <t>14.002.0071-A</t>
  </si>
  <si>
    <t>14.002.0072-0</t>
  </si>
  <si>
    <t>14.002.0072-A</t>
  </si>
  <si>
    <t>14.002.0076-0</t>
  </si>
  <si>
    <t>14.002.0076-A</t>
  </si>
  <si>
    <t>14.002.0078-0</t>
  </si>
  <si>
    <t>14.002.0078-A</t>
  </si>
  <si>
    <t>14.002.0081-0</t>
  </si>
  <si>
    <t>14.002.0081-A</t>
  </si>
  <si>
    <t>14.002.0082-0</t>
  </si>
  <si>
    <t>14.002.0082-A</t>
  </si>
  <si>
    <t>14.002.0084-0</t>
  </si>
  <si>
    <t>14.002.0084-A</t>
  </si>
  <si>
    <t>14.002.0085-0</t>
  </si>
  <si>
    <t>14.002.0085-A</t>
  </si>
  <si>
    <t>14.002.0087-0</t>
  </si>
  <si>
    <t>14.002.0087-A</t>
  </si>
  <si>
    <t>14.002.0088-0</t>
  </si>
  <si>
    <t>14.002.0088-A</t>
  </si>
  <si>
    <t>14.002.0089-0</t>
  </si>
  <si>
    <t>14.002.0089-A</t>
  </si>
  <si>
    <t>14.002.0092-0</t>
  </si>
  <si>
    <t>14.002.0092-A</t>
  </si>
  <si>
    <t>14.002.0095-0</t>
  </si>
  <si>
    <t>14.002.0095-A</t>
  </si>
  <si>
    <t>14.002.0096-0</t>
  </si>
  <si>
    <t>14.002.0096-A</t>
  </si>
  <si>
    <t>14.002.0097-0</t>
  </si>
  <si>
    <t>14.002.0097-A</t>
  </si>
  <si>
    <t>14.002.0098-0</t>
  </si>
  <si>
    <t>14.002.0098-A</t>
  </si>
  <si>
    <t>14.002.0099-0</t>
  </si>
  <si>
    <t>14.002.0099-A</t>
  </si>
  <si>
    <t>14.002.0105-0</t>
  </si>
  <si>
    <t>14.002.0105-A</t>
  </si>
  <si>
    <t>14.002.0108-0</t>
  </si>
  <si>
    <t>14.002.0108-A</t>
  </si>
  <si>
    <t>14.002.0110-0</t>
  </si>
  <si>
    <t>14.002.0110-A</t>
  </si>
  <si>
    <t>14.002.0113-0</t>
  </si>
  <si>
    <t>14.002.0113-A</t>
  </si>
  <si>
    <t>14.002.0120-0</t>
  </si>
  <si>
    <t>14.002.0120-A</t>
  </si>
  <si>
    <t>14.002.0125-0</t>
  </si>
  <si>
    <t>14.002.0125-A</t>
  </si>
  <si>
    <t>14.002.0131-0</t>
  </si>
  <si>
    <t>14.002.0131-A</t>
  </si>
  <si>
    <t>14.002.0132-0</t>
  </si>
  <si>
    <t>14.002.0132-A</t>
  </si>
  <si>
    <t>14.002.0133-0</t>
  </si>
  <si>
    <t>14.002.0133-A</t>
  </si>
  <si>
    <t>14.002.0134-0</t>
  </si>
  <si>
    <t>14.002.0134-A</t>
  </si>
  <si>
    <t>14.002.0155-0</t>
  </si>
  <si>
    <t>14.002.0155-A</t>
  </si>
  <si>
    <t>14.002.0156-0</t>
  </si>
  <si>
    <t>14.002.0156-A</t>
  </si>
  <si>
    <t>14.002.0158-0</t>
  </si>
  <si>
    <t>14.002.0158-A</t>
  </si>
  <si>
    <t>14.002.0161-0</t>
  </si>
  <si>
    <t>14.002.0161-A</t>
  </si>
  <si>
    <t>14.002.0162-0</t>
  </si>
  <si>
    <t>14.002.0162-A</t>
  </si>
  <si>
    <t>14.002.0166-0</t>
  </si>
  <si>
    <t>14.002.0166-A</t>
  </si>
  <si>
    <t>14.002.0180-0</t>
  </si>
  <si>
    <t>14.002.0180-A</t>
  </si>
  <si>
    <t>14.002.0182-0</t>
  </si>
  <si>
    <t>14.002.0182-A</t>
  </si>
  <si>
    <t>14.002.0184-0</t>
  </si>
  <si>
    <t>14.002.0184-A</t>
  </si>
  <si>
    <t>14.002.0186-0</t>
  </si>
  <si>
    <t>14.002.0186-A</t>
  </si>
  <si>
    <t>14.002.0187-0</t>
  </si>
  <si>
    <t>14.002.0187-A</t>
  </si>
  <si>
    <t>14.002.0188-0</t>
  </si>
  <si>
    <t>14.002.0188-A</t>
  </si>
  <si>
    <t>14.002.0189-0</t>
  </si>
  <si>
    <t>14.002.0189-A</t>
  </si>
  <si>
    <t>14.002.0191-0</t>
  </si>
  <si>
    <t>14.002.0191-A</t>
  </si>
  <si>
    <t>14.002.0192-0</t>
  </si>
  <si>
    <t>14.002.0192-A</t>
  </si>
  <si>
    <t>14.002.0193-0</t>
  </si>
  <si>
    <t>14.002.0193-A</t>
  </si>
  <si>
    <t>14.002.0194-0</t>
  </si>
  <si>
    <t>14.002.0194-A</t>
  </si>
  <si>
    <t>14.002.0195-0</t>
  </si>
  <si>
    <t>14.002.0195-A</t>
  </si>
  <si>
    <t>14.002.0196-0</t>
  </si>
  <si>
    <t>14.002.0196-A</t>
  </si>
  <si>
    <t>14.002.0198-0</t>
  </si>
  <si>
    <t>14.002.0198-A</t>
  </si>
  <si>
    <t>14.002.0199-0</t>
  </si>
  <si>
    <t>14.002.0199-A</t>
  </si>
  <si>
    <t>14.002.0200-0</t>
  </si>
  <si>
    <t>14.002.0200-A</t>
  </si>
  <si>
    <t>14.002.0205-0</t>
  </si>
  <si>
    <t>14.002.0205-A</t>
  </si>
  <si>
    <t>14.002.0206-0</t>
  </si>
  <si>
    <t>14.002.0206-A</t>
  </si>
  <si>
    <t>14.002.0207-1</t>
  </si>
  <si>
    <t>14.002.0207-B</t>
  </si>
  <si>
    <t>14.002.0208-0</t>
  </si>
  <si>
    <t>14.002.0208-A</t>
  </si>
  <si>
    <t>14.002.0209-0</t>
  </si>
  <si>
    <t>14.002.0209-A</t>
  </si>
  <si>
    <t>14.002.0210-0</t>
  </si>
  <si>
    <t>14.002.0210-A</t>
  </si>
  <si>
    <t>14.002.0211-0</t>
  </si>
  <si>
    <t>14.002.0211-A</t>
  </si>
  <si>
    <t>14.002.0212-0</t>
  </si>
  <si>
    <t>14.002.0212-A</t>
  </si>
  <si>
    <t>14.002.0213-0</t>
  </si>
  <si>
    <t>14.002.0213-A</t>
  </si>
  <si>
    <t>14.002.0214-0</t>
  </si>
  <si>
    <t>14.002.0214-A</t>
  </si>
  <si>
    <t>14.002.0220-0</t>
  </si>
  <si>
    <t>14.002.0220-A</t>
  </si>
  <si>
    <t>14.002.0225-0</t>
  </si>
  <si>
    <t>14.002.0225-A</t>
  </si>
  <si>
    <t>14.002.0227-0</t>
  </si>
  <si>
    <t>14.002.0227-A</t>
  </si>
  <si>
    <t>14.002.0230-0</t>
  </si>
  <si>
    <t>14.002.0230-A</t>
  </si>
  <si>
    <t>14.002.0232-0</t>
  </si>
  <si>
    <t>14.002.0232-A</t>
  </si>
  <si>
    <t>14.002.0235-0</t>
  </si>
  <si>
    <t>14.002.0235-A</t>
  </si>
  <si>
    <t>14.002.0240-0</t>
  </si>
  <si>
    <t>14.002.0240-A</t>
  </si>
  <si>
    <t>14.002.0242-0</t>
  </si>
  <si>
    <t>14.002.0242-A</t>
  </si>
  <si>
    <t>14.002.0244-0</t>
  </si>
  <si>
    <t>14.002.0244-A</t>
  </si>
  <si>
    <t>14.002.0246-0</t>
  </si>
  <si>
    <t>14.002.0246-A</t>
  </si>
  <si>
    <t>14.002.0250-0</t>
  </si>
  <si>
    <t>14.002.0250-A</t>
  </si>
  <si>
    <t>14.002.0254-0</t>
  </si>
  <si>
    <t>14.002.0254-A</t>
  </si>
  <si>
    <t>14.002.0260-0</t>
  </si>
  <si>
    <t>14.002.0260-A</t>
  </si>
  <si>
    <t>14.002.0280-0</t>
  </si>
  <si>
    <t>14.002.0280-A</t>
  </si>
  <si>
    <t>14.002.0283-0</t>
  </si>
  <si>
    <t>14.002.0283-A</t>
  </si>
  <si>
    <t>14.002.0285-0</t>
  </si>
  <si>
    <t>14.002.0285-A</t>
  </si>
  <si>
    <t>14.002.0372-0</t>
  </si>
  <si>
    <t>14.002.0372-A</t>
  </si>
  <si>
    <t>14.002.0373-0</t>
  </si>
  <si>
    <t>14.002.0373-A</t>
  </si>
  <si>
    <t>14.002.0374-0</t>
  </si>
  <si>
    <t>14.002.0374-A</t>
  </si>
  <si>
    <t>14.002.0375-0</t>
  </si>
  <si>
    <t>14.002.0375-A</t>
  </si>
  <si>
    <t>14.002.0376-0</t>
  </si>
  <si>
    <t>14.002.0376-A</t>
  </si>
  <si>
    <t>14.002.0377-0</t>
  </si>
  <si>
    <t>14.002.0377-A</t>
  </si>
  <si>
    <t>14.002.0380-0</t>
  </si>
  <si>
    <t>14.002.0380-A</t>
  </si>
  <si>
    <t>14.002.0383-0</t>
  </si>
  <si>
    <t>14.002.0383-A</t>
  </si>
  <si>
    <t>14.002.0385-0</t>
  </si>
  <si>
    <t>14.002.0385-A</t>
  </si>
  <si>
    <t>14.002.0390-0</t>
  </si>
  <si>
    <t>14.002.0390-A</t>
  </si>
  <si>
    <t>14.002.0400-0</t>
  </si>
  <si>
    <t>14.002.0400-A</t>
  </si>
  <si>
    <t>14.002.0402-0</t>
  </si>
  <si>
    <t>14.002.0402-A</t>
  </si>
  <si>
    <t>14.002.0404-0</t>
  </si>
  <si>
    <t>14.002.0404-A</t>
  </si>
  <si>
    <t>14.002.0406-0</t>
  </si>
  <si>
    <t>14.002.0406-A</t>
  </si>
  <si>
    <t>14.002.0408-0</t>
  </si>
  <si>
    <t>14.002.0408-A</t>
  </si>
  <si>
    <t>14.002.0410-0</t>
  </si>
  <si>
    <t>14.002.0410-A</t>
  </si>
  <si>
    <t>14.002.0412-0</t>
  </si>
  <si>
    <t>14.002.0412-A</t>
  </si>
  <si>
    <t>14.002.0414-0</t>
  </si>
  <si>
    <t>14.002.0414-A</t>
  </si>
  <si>
    <t>14.002.0416-0</t>
  </si>
  <si>
    <t>14.002.0416-A</t>
  </si>
  <si>
    <t>14.002.0430-0</t>
  </si>
  <si>
    <t>14.002.0430-A</t>
  </si>
  <si>
    <t>14.002.0432-0</t>
  </si>
  <si>
    <t>14.002.0432-A</t>
  </si>
  <si>
    <t>14.002.0434-0</t>
  </si>
  <si>
    <t>14.002.0434-A</t>
  </si>
  <si>
    <t>14.002.0436-0</t>
  </si>
  <si>
    <t>14.002.0436-A</t>
  </si>
  <si>
    <t>14.002.0438-0</t>
  </si>
  <si>
    <t>14.002.0438-A</t>
  </si>
  <si>
    <t>14.002.0444-0</t>
  </si>
  <si>
    <t>14.002.0444-A</t>
  </si>
  <si>
    <t>14.002.0452-0</t>
  </si>
  <si>
    <t>14.002.0452-A</t>
  </si>
  <si>
    <t>14.002.0454-0</t>
  </si>
  <si>
    <t>14.002.0454-A</t>
  </si>
  <si>
    <t>14.002.0466-0</t>
  </si>
  <si>
    <t>14.002.0466-A</t>
  </si>
  <si>
    <t>14.002.0468-0</t>
  </si>
  <si>
    <t>14.002.0468-A</t>
  </si>
  <si>
    <t>14.002.0470-0</t>
  </si>
  <si>
    <t>14.002.0470-A</t>
  </si>
  <si>
    <t>14.002.0472-0</t>
  </si>
  <si>
    <t>14.002.0472-A</t>
  </si>
  <si>
    <t>14.002.0478-0</t>
  </si>
  <si>
    <t>14.002.0478-A</t>
  </si>
  <si>
    <t>14.002.0480-0</t>
  </si>
  <si>
    <t>14.002.0480-A</t>
  </si>
  <si>
    <t>14.002.0482-0</t>
  </si>
  <si>
    <t>14.002.0482-A</t>
  </si>
  <si>
    <t>14.002.0483-0</t>
  </si>
  <si>
    <t>14.002.0483-A</t>
  </si>
  <si>
    <t>14.002.0485-0</t>
  </si>
  <si>
    <t>14.002.0485-A</t>
  </si>
  <si>
    <t>14.002.0486-0</t>
  </si>
  <si>
    <t>14.002.0486-A</t>
  </si>
  <si>
    <t>14.002.0487-0</t>
  </si>
  <si>
    <t>14.002.0487-A</t>
  </si>
  <si>
    <t>14.002.0489-0</t>
  </si>
  <si>
    <t>14.002.0489-A</t>
  </si>
  <si>
    <t>14.002.0490-0</t>
  </si>
  <si>
    <t>14.002.0490-A</t>
  </si>
  <si>
    <t>14.002.0491-0</t>
  </si>
  <si>
    <t>14.002.0491-A</t>
  </si>
  <si>
    <t>14.002.0493-0</t>
  </si>
  <si>
    <t>14.002.0493-A</t>
  </si>
  <si>
    <t>14.002.0494-0</t>
  </si>
  <si>
    <t>14.002.0494-A</t>
  </si>
  <si>
    <t>14.002.0495-0</t>
  </si>
  <si>
    <t>14.002.0495-A</t>
  </si>
  <si>
    <t>14.002.0496-0</t>
  </si>
  <si>
    <t>14.002.0496-A</t>
  </si>
  <si>
    <t>14.002.0498-0</t>
  </si>
  <si>
    <t>14.002.0498-A</t>
  </si>
  <si>
    <t>14.002.0499-0</t>
  </si>
  <si>
    <t>14.002.0499-A</t>
  </si>
  <si>
    <t>14.002.0501-0</t>
  </si>
  <si>
    <t>14.002.0501-A</t>
  </si>
  <si>
    <t>14.002.0503-0</t>
  </si>
  <si>
    <t>14.002.0503-A</t>
  </si>
  <si>
    <t>14.002.0520-0</t>
  </si>
  <si>
    <t>14.002.0520-A</t>
  </si>
  <si>
    <t>14.002.0521-0</t>
  </si>
  <si>
    <t>14.002.0521-A</t>
  </si>
  <si>
    <t>14.002.0522-0</t>
  </si>
  <si>
    <t>14.002.0522-A</t>
  </si>
  <si>
    <t>14.002.0523-0</t>
  </si>
  <si>
    <t>14.002.0523-A</t>
  </si>
  <si>
    <t>14.002.0524-0</t>
  </si>
  <si>
    <t>14.002.0524-A</t>
  </si>
  <si>
    <t>14.002.0525-0</t>
  </si>
  <si>
    <t>14.002.0525-A</t>
  </si>
  <si>
    <t>14.002.0526-0</t>
  </si>
  <si>
    <t>14.002.0526-A</t>
  </si>
  <si>
    <t>14.002.0527-0</t>
  </si>
  <si>
    <t>14.002.0527-A</t>
  </si>
  <si>
    <t>14.002.0535-0</t>
  </si>
  <si>
    <t>14.002.0535-A</t>
  </si>
  <si>
    <t>14.002.0536-0</t>
  </si>
  <si>
    <t>14.002.0536-A</t>
  </si>
  <si>
    <t>14.002.0537-0</t>
  </si>
  <si>
    <t>14.002.0537-A</t>
  </si>
  <si>
    <t>14.002.0538-0</t>
  </si>
  <si>
    <t>14.002.0538-A</t>
  </si>
  <si>
    <t>14.002.0539-0</t>
  </si>
  <si>
    <t>14.002.0539-A</t>
  </si>
  <si>
    <t>14.002.0540-0</t>
  </si>
  <si>
    <t>14.002.0540-A</t>
  </si>
  <si>
    <t>14.002.0541-0</t>
  </si>
  <si>
    <t>14.002.0541-A</t>
  </si>
  <si>
    <t>14.002.0542-0</t>
  </si>
  <si>
    <t>14.002.0542-A</t>
  </si>
  <si>
    <t>14.003.0016-0</t>
  </si>
  <si>
    <t>14.003.0016-A</t>
  </si>
  <si>
    <t>14.003.0017-0</t>
  </si>
  <si>
    <t>14.003.0017-A</t>
  </si>
  <si>
    <t>14.003.0020-0</t>
  </si>
  <si>
    <t>14.003.0020-A</t>
  </si>
  <si>
    <t>14.003.0021-0</t>
  </si>
  <si>
    <t>14.003.0021-A</t>
  </si>
  <si>
    <t>14.003.0025-0</t>
  </si>
  <si>
    <t>14.003.0025-A</t>
  </si>
  <si>
    <t>14.003.0026-0</t>
  </si>
  <si>
    <t>14.003.0026-A</t>
  </si>
  <si>
    <t>14.003.0028-0</t>
  </si>
  <si>
    <t>14.003.0028-A</t>
  </si>
  <si>
    <t>14.003.0029-0</t>
  </si>
  <si>
    <t>14.003.0029-A</t>
  </si>
  <si>
    <t>14.003.0050-0</t>
  </si>
  <si>
    <t>14.003.0050-A</t>
  </si>
  <si>
    <t>14.003.0051-0</t>
  </si>
  <si>
    <t>14.003.0051-A</t>
  </si>
  <si>
    <t>14.003.0061-0</t>
  </si>
  <si>
    <t>14.003.0061-A</t>
  </si>
  <si>
    <t>14.003.0062-0</t>
  </si>
  <si>
    <t>14.003.0062-A</t>
  </si>
  <si>
    <t>14.003.0070-0</t>
  </si>
  <si>
    <t>14.003.0070-A</t>
  </si>
  <si>
    <t>14.003.0071-0</t>
  </si>
  <si>
    <t>14.003.0071-A</t>
  </si>
  <si>
    <t>14.003.0076-0</t>
  </si>
  <si>
    <t>14.003.0076-A</t>
  </si>
  <si>
    <t>14.003.0077-0</t>
  </si>
  <si>
    <t>14.003.0077-A</t>
  </si>
  <si>
    <t>14.003.0121-0</t>
  </si>
  <si>
    <t>14.003.0121-A</t>
  </si>
  <si>
    <t>14.003.0122-0</t>
  </si>
  <si>
    <t>14.003.0122-A</t>
  </si>
  <si>
    <t>14.003.0130-0</t>
  </si>
  <si>
    <t>14.003.0130-A</t>
  </si>
  <si>
    <t>14.003.0131-0</t>
  </si>
  <si>
    <t>14.003.0131-A</t>
  </si>
  <si>
    <t>14.003.0145-0</t>
  </si>
  <si>
    <t>14.003.0145-A</t>
  </si>
  <si>
    <t>14.003.0146-0</t>
  </si>
  <si>
    <t>14.003.0146-A</t>
  </si>
  <si>
    <t>14.003.0148-0</t>
  </si>
  <si>
    <t>14.003.0148-A</t>
  </si>
  <si>
    <t>14.003.0149-0</t>
  </si>
  <si>
    <t>14.003.0149-A</t>
  </si>
  <si>
    <t>14.003.0151-0</t>
  </si>
  <si>
    <t>14.003.0151-A</t>
  </si>
  <si>
    <t>14.003.0152-0</t>
  </si>
  <si>
    <t>14.003.0152-A</t>
  </si>
  <si>
    <t>14.003.0153-0</t>
  </si>
  <si>
    <t>14.003.0153-A</t>
  </si>
  <si>
    <t>14.003.0154-0</t>
  </si>
  <si>
    <t>14.003.0154-A</t>
  </si>
  <si>
    <t>14.003.0156-0</t>
  </si>
  <si>
    <t>14.003.0156-A</t>
  </si>
  <si>
    <t>14.003.0157-0</t>
  </si>
  <si>
    <t>14.003.0157-A</t>
  </si>
  <si>
    <t>14.003.0160-0</t>
  </si>
  <si>
    <t>14.003.0160-A</t>
  </si>
  <si>
    <t>14.003.0161-0</t>
  </si>
  <si>
    <t>14.003.0161-A</t>
  </si>
  <si>
    <t>14.003.0163-0</t>
  </si>
  <si>
    <t>14.003.0163-A</t>
  </si>
  <si>
    <t>14.003.0164-0</t>
  </si>
  <si>
    <t>14.003.0164-A</t>
  </si>
  <si>
    <t>14.003.0165-0</t>
  </si>
  <si>
    <t>14.003.0165-A</t>
  </si>
  <si>
    <t>14.003.0200-0</t>
  </si>
  <si>
    <t>14.003.0200-A</t>
  </si>
  <si>
    <t>14.003.0201-0</t>
  </si>
  <si>
    <t>14.003.0201-A</t>
  </si>
  <si>
    <t>14.003.0205-0</t>
  </si>
  <si>
    <t>14.003.0205-A</t>
  </si>
  <si>
    <t>14.003.0206-0</t>
  </si>
  <si>
    <t>14.003.0206-A</t>
  </si>
  <si>
    <t>14.003.0210-0</t>
  </si>
  <si>
    <t>14.003.0210-A</t>
  </si>
  <si>
    <t>14.003.0211-0</t>
  </si>
  <si>
    <t>14.003.0211-A</t>
  </si>
  <si>
    <t>14.003.0220-0</t>
  </si>
  <si>
    <t>14.003.0220-A</t>
  </si>
  <si>
    <t>14.003.0221-0</t>
  </si>
  <si>
    <t>14.003.0221-A</t>
  </si>
  <si>
    <t>14.003.0225-0</t>
  </si>
  <si>
    <t>14.003.0225-A</t>
  </si>
  <si>
    <t>14.003.0226-0</t>
  </si>
  <si>
    <t>14.003.0226-A</t>
  </si>
  <si>
    <t>14.003.0230-0</t>
  </si>
  <si>
    <t>14.003.0230-A</t>
  </si>
  <si>
    <t>14.003.0231-0</t>
  </si>
  <si>
    <t>14.003.0231-A</t>
  </si>
  <si>
    <t>14.003.0240-0</t>
  </si>
  <si>
    <t>14.003.0240-A</t>
  </si>
  <si>
    <t>14.003.0241-0</t>
  </si>
  <si>
    <t>14.003.0241-A</t>
  </si>
  <si>
    <t>14.003.0243-0</t>
  </si>
  <si>
    <t>14.003.0243-A</t>
  </si>
  <si>
    <t>14.003.0250-0</t>
  </si>
  <si>
    <t>14.003.0250-A</t>
  </si>
  <si>
    <t>14.003.0255-0</t>
  </si>
  <si>
    <t>14.003.0255-A</t>
  </si>
  <si>
    <t>14.003.0260-0</t>
  </si>
  <si>
    <t>14.003.0260-A</t>
  </si>
  <si>
    <t>14.003.0265-0</t>
  </si>
  <si>
    <t>14.003.0265-A</t>
  </si>
  <si>
    <t>14.003.0300-0</t>
  </si>
  <si>
    <t>14.003.0300-A</t>
  </si>
  <si>
    <t>14.004.0010-0</t>
  </si>
  <si>
    <t>14.004.0010-A</t>
  </si>
  <si>
    <t>14.004.0015-0</t>
  </si>
  <si>
    <t>14.004.0015-A</t>
  </si>
  <si>
    <t>14.004.0020-0</t>
  </si>
  <si>
    <t>14.004.0020-A</t>
  </si>
  <si>
    <t>14.004.0025-0</t>
  </si>
  <si>
    <t>14.004.0025-A</t>
  </si>
  <si>
    <t>14.004.0030-0</t>
  </si>
  <si>
    <t>14.004.0030-A</t>
  </si>
  <si>
    <t>14.004.0040-0</t>
  </si>
  <si>
    <t>14.004.0040-A</t>
  </si>
  <si>
    <t>14.004.0045-0</t>
  </si>
  <si>
    <t>14.004.0045-A</t>
  </si>
  <si>
    <t>14.004.0046-0</t>
  </si>
  <si>
    <t>14.004.0046-A</t>
  </si>
  <si>
    <t>14.004.0047-0</t>
  </si>
  <si>
    <t>14.004.0047-A</t>
  </si>
  <si>
    <t>14.004.0048-0</t>
  </si>
  <si>
    <t>14.004.0048-A</t>
  </si>
  <si>
    <t>14.004.0050-0</t>
  </si>
  <si>
    <t>14.004.0050-A</t>
  </si>
  <si>
    <t>14.004.0060-0</t>
  </si>
  <si>
    <t>14.004.0060-A</t>
  </si>
  <si>
    <t>14.004.0070-0</t>
  </si>
  <si>
    <t>14.004.0070-A</t>
  </si>
  <si>
    <t>14.004.0073-0</t>
  </si>
  <si>
    <t>14.004.0073-A</t>
  </si>
  <si>
    <t>14.004.0100-0</t>
  </si>
  <si>
    <t>14.004.0100-A</t>
  </si>
  <si>
    <t>14.004.0120-0</t>
  </si>
  <si>
    <t>14.004.0120-A</t>
  </si>
  <si>
    <t>14.004.0121-0</t>
  </si>
  <si>
    <t>14.004.0121-A</t>
  </si>
  <si>
    <t>14.004.0150-0</t>
  </si>
  <si>
    <t>14.004.0150-A</t>
  </si>
  <si>
    <t>14.004.0155-0</t>
  </si>
  <si>
    <t>14.004.0155-A</t>
  </si>
  <si>
    <t>14.004.0160-0</t>
  </si>
  <si>
    <t>14.004.0160-A</t>
  </si>
  <si>
    <t>14.004.0200-0</t>
  </si>
  <si>
    <t>14.004.0200-A</t>
  </si>
  <si>
    <t>14.005.0010-0</t>
  </si>
  <si>
    <t>14.005.0010-A</t>
  </si>
  <si>
    <t>14.005.0015-0</t>
  </si>
  <si>
    <t>14.005.0015-A</t>
  </si>
  <si>
    <t>14.005.0020-0</t>
  </si>
  <si>
    <t>14.005.0020-A</t>
  </si>
  <si>
    <t>14.005.0025-0</t>
  </si>
  <si>
    <t>14.005.0025-A</t>
  </si>
  <si>
    <t>14.006.0005-0</t>
  </si>
  <si>
    <t>14.006.0005-A</t>
  </si>
  <si>
    <t>14.006.0008-0</t>
  </si>
  <si>
    <t>14.006.0008-A</t>
  </si>
  <si>
    <t>14.006.0010-0</t>
  </si>
  <si>
    <t>14.006.0010-A</t>
  </si>
  <si>
    <t>14.006.0012-0</t>
  </si>
  <si>
    <t>14.006.0012-A</t>
  </si>
  <si>
    <t>14.006.0014-0</t>
  </si>
  <si>
    <t>14.006.0014-A</t>
  </si>
  <si>
    <t>14.006.0017-0</t>
  </si>
  <si>
    <t>14.006.0017-A</t>
  </si>
  <si>
    <t>14.006.0019-0</t>
  </si>
  <si>
    <t>14.006.0019-A</t>
  </si>
  <si>
    <t>14.006.0021-0</t>
  </si>
  <si>
    <t>14.006.0021-A</t>
  </si>
  <si>
    <t>14.006.0023-0</t>
  </si>
  <si>
    <t>14.006.0023-A</t>
  </si>
  <si>
    <t>14.006.0025-0</t>
  </si>
  <si>
    <t>14.006.0025-A</t>
  </si>
  <si>
    <t>14.006.0030-0</t>
  </si>
  <si>
    <t>14.006.0030-A</t>
  </si>
  <si>
    <t>14.006.0033-0</t>
  </si>
  <si>
    <t>14.006.0033-A</t>
  </si>
  <si>
    <t>14.006.0036-0</t>
  </si>
  <si>
    <t>14.006.0036-A</t>
  </si>
  <si>
    <t>14.006.0037-0</t>
  </si>
  <si>
    <t>14.006.0037-A</t>
  </si>
  <si>
    <t>14.006.0038-0</t>
  </si>
  <si>
    <t>14.006.0038-A</t>
  </si>
  <si>
    <t>14.006.0039-0</t>
  </si>
  <si>
    <t>14.006.0039-A</t>
  </si>
  <si>
    <t>14.006.0041-0</t>
  </si>
  <si>
    <t>14.006.0041-A</t>
  </si>
  <si>
    <t>14.006.0043-0</t>
  </si>
  <si>
    <t>14.006.0043-A</t>
  </si>
  <si>
    <t>14.006.0050-0</t>
  </si>
  <si>
    <t>14.006.0050-A</t>
  </si>
  <si>
    <t>14.006.0052-0</t>
  </si>
  <si>
    <t>14.006.0052-A</t>
  </si>
  <si>
    <t>14.006.0054-0</t>
  </si>
  <si>
    <t>14.006.0054-A</t>
  </si>
  <si>
    <t>14.006.0058-0</t>
  </si>
  <si>
    <t>14.006.0058-A</t>
  </si>
  <si>
    <t>14.006.0062-0</t>
  </si>
  <si>
    <t>14.006.0062-A</t>
  </si>
  <si>
    <t>14.006.0064-0</t>
  </si>
  <si>
    <t>14.006.0064-A</t>
  </si>
  <si>
    <t>14.006.0077-0</t>
  </si>
  <si>
    <t>14.006.0077-A</t>
  </si>
  <si>
    <t>14.006.0078-0</t>
  </si>
  <si>
    <t>14.006.0078-A</t>
  </si>
  <si>
    <t>14.006.0079-0</t>
  </si>
  <si>
    <t>14.006.0079-A</t>
  </si>
  <si>
    <t>14.006.0081-0</t>
  </si>
  <si>
    <t>14.006.0081-A</t>
  </si>
  <si>
    <t>14.006.0082-0</t>
  </si>
  <si>
    <t>14.006.0082-A</t>
  </si>
  <si>
    <t>14.006.0083-0</t>
  </si>
  <si>
    <t>14.006.0083-A</t>
  </si>
  <si>
    <t>14.006.0084-0</t>
  </si>
  <si>
    <t>14.006.0084-A</t>
  </si>
  <si>
    <t>14.006.0085-0</t>
  </si>
  <si>
    <t>14.006.0085-A</t>
  </si>
  <si>
    <t>14.006.0086-0</t>
  </si>
  <si>
    <t>14.006.0086-A</t>
  </si>
  <si>
    <t>14.006.0087-0</t>
  </si>
  <si>
    <t>14.006.0087-A</t>
  </si>
  <si>
    <t>14.006.0088-0</t>
  </si>
  <si>
    <t>14.006.0088-A</t>
  </si>
  <si>
    <t>14.006.0089-0</t>
  </si>
  <si>
    <t>14.006.0089-A</t>
  </si>
  <si>
    <t>14.006.0091-0</t>
  </si>
  <si>
    <t>14.006.0091-A</t>
  </si>
  <si>
    <t>14.006.0092-0</t>
  </si>
  <si>
    <t>14.006.0092-A</t>
  </si>
  <si>
    <t>14.006.0093-0</t>
  </si>
  <si>
    <t>14.006.0093-A</t>
  </si>
  <si>
    <t>14.006.0094-0</t>
  </si>
  <si>
    <t>14.006.0094-A</t>
  </si>
  <si>
    <t>14.006.0095-0</t>
  </si>
  <si>
    <t>14.006.0095-A</t>
  </si>
  <si>
    <t>14.006.0100-0</t>
  </si>
  <si>
    <t>14.006.0100-A</t>
  </si>
  <si>
    <t>14.006.0101-0</t>
  </si>
  <si>
    <t>14.006.0101-A</t>
  </si>
  <si>
    <t>14.006.0102-0</t>
  </si>
  <si>
    <t>14.006.0102-A</t>
  </si>
  <si>
    <t>14.006.0103-0</t>
  </si>
  <si>
    <t>14.006.0103-A</t>
  </si>
  <si>
    <t>14.006.0104-0</t>
  </si>
  <si>
    <t>14.006.0104-A</t>
  </si>
  <si>
    <t>14.006.0105-0</t>
  </si>
  <si>
    <t>14.006.0105-A</t>
  </si>
  <si>
    <t>14.006.0110-0</t>
  </si>
  <si>
    <t>14.006.0110-A</t>
  </si>
  <si>
    <t>14.006.0115-0</t>
  </si>
  <si>
    <t>14.006.0115-A</t>
  </si>
  <si>
    <t>14.006.0120-0</t>
  </si>
  <si>
    <t>14.006.0120-A</t>
  </si>
  <si>
    <t>14.006.0121-0</t>
  </si>
  <si>
    <t>14.006.0121-A</t>
  </si>
  <si>
    <t>14.006.0123-0</t>
  </si>
  <si>
    <t>14.006.0123-A</t>
  </si>
  <si>
    <t>14.006.0124-0</t>
  </si>
  <si>
    <t>14.006.0124-A</t>
  </si>
  <si>
    <t>14.006.0126-0</t>
  </si>
  <si>
    <t>14.006.0126-A</t>
  </si>
  <si>
    <t>14.006.0127-0</t>
  </si>
  <si>
    <t>14.006.0127-A</t>
  </si>
  <si>
    <t>14.006.0150-0</t>
  </si>
  <si>
    <t>14.006.0150-A</t>
  </si>
  <si>
    <t>14.006.0155-0</t>
  </si>
  <si>
    <t>14.006.0155-A</t>
  </si>
  <si>
    <t>14.006.0156-0</t>
  </si>
  <si>
    <t>14.006.0156-A</t>
  </si>
  <si>
    <t>14.006.0160-0</t>
  </si>
  <si>
    <t>14.006.0160-A</t>
  </si>
  <si>
    <t>14.006.0185-0</t>
  </si>
  <si>
    <t>14.006.0185-A</t>
  </si>
  <si>
    <t>14.006.0190-0</t>
  </si>
  <si>
    <t>14.006.0190-A</t>
  </si>
  <si>
    <t>14.006.0220-0</t>
  </si>
  <si>
    <t>14.006.0220-A</t>
  </si>
  <si>
    <t>14.006.0225-0</t>
  </si>
  <si>
    <t>14.006.0225-A</t>
  </si>
  <si>
    <t>14.006.0232-0</t>
  </si>
  <si>
    <t>14.006.0232-A</t>
  </si>
  <si>
    <t>14.006.0233-0</t>
  </si>
  <si>
    <t>14.006.0233-A</t>
  </si>
  <si>
    <t>14.006.0234-0</t>
  </si>
  <si>
    <t>14.006.0234-A</t>
  </si>
  <si>
    <t>14.006.0235-0</t>
  </si>
  <si>
    <t>14.006.0235-A</t>
  </si>
  <si>
    <t>14.006.0237-0</t>
  </si>
  <si>
    <t>14.006.0237-A</t>
  </si>
  <si>
    <t>14.006.0238-0</t>
  </si>
  <si>
    <t>14.006.0238-A</t>
  </si>
  <si>
    <t>14.006.0255-0</t>
  </si>
  <si>
    <t>14.006.0255-A</t>
  </si>
  <si>
    <t>14.006.0260-0</t>
  </si>
  <si>
    <t>14.006.0260-A</t>
  </si>
  <si>
    <t>14.006.0265-0</t>
  </si>
  <si>
    <t>14.006.0265-A</t>
  </si>
  <si>
    <t>14.006.0270-0</t>
  </si>
  <si>
    <t>14.006.0270-A</t>
  </si>
  <si>
    <t>14.006.0275-0</t>
  </si>
  <si>
    <t>14.006.0275-A</t>
  </si>
  <si>
    <t>14.006.0285-0</t>
  </si>
  <si>
    <t>14.006.0285-A</t>
  </si>
  <si>
    <t>14.006.0286-0</t>
  </si>
  <si>
    <t>14.006.0286-A</t>
  </si>
  <si>
    <t>14.006.0288-0</t>
  </si>
  <si>
    <t>14.006.0288-A</t>
  </si>
  <si>
    <t>14.006.0290-0</t>
  </si>
  <si>
    <t>14.006.0290-A</t>
  </si>
  <si>
    <t>14.006.0295-0</t>
  </si>
  <si>
    <t>14.006.0295-A</t>
  </si>
  <si>
    <t>14.006.0297-0</t>
  </si>
  <si>
    <t>14.006.0297-A</t>
  </si>
  <si>
    <t>14.006.0299-0</t>
  </si>
  <si>
    <t>14.006.0299-A</t>
  </si>
  <si>
    <t>14.006.0301-0</t>
  </si>
  <si>
    <t>14.006.0301-A</t>
  </si>
  <si>
    <t>14.006.0303-0</t>
  </si>
  <si>
    <t>14.006.0303-A</t>
  </si>
  <si>
    <t>14.006.0305-0</t>
  </si>
  <si>
    <t>14.006.0305-A</t>
  </si>
  <si>
    <t>14.006.0353-0</t>
  </si>
  <si>
    <t>14.006.0353-A</t>
  </si>
  <si>
    <t>14.006.0355-0</t>
  </si>
  <si>
    <t>14.006.0355-A</t>
  </si>
  <si>
    <t>14.006.0360-0</t>
  </si>
  <si>
    <t>14.006.0360-A</t>
  </si>
  <si>
    <t>14.006.0362-0</t>
  </si>
  <si>
    <t>14.006.0362-A</t>
  </si>
  <si>
    <t>14.006.0370-0</t>
  </si>
  <si>
    <t>14.006.0370-A</t>
  </si>
  <si>
    <t>14.006.0371-0</t>
  </si>
  <si>
    <t>14.006.0371-A</t>
  </si>
  <si>
    <t>14.006.0372-0</t>
  </si>
  <si>
    <t>14.006.0372-A</t>
  </si>
  <si>
    <t>14.006.0373-0</t>
  </si>
  <si>
    <t>14.006.0373-A</t>
  </si>
  <si>
    <t>14.006.0374-0</t>
  </si>
  <si>
    <t>14.006.0374-A</t>
  </si>
  <si>
    <t>14.006.0375-0</t>
  </si>
  <si>
    <t>14.006.0375-A</t>
  </si>
  <si>
    <t>14.006.0380-0</t>
  </si>
  <si>
    <t>14.006.0380-A</t>
  </si>
  <si>
    <t>14.006.0385-0</t>
  </si>
  <si>
    <t>14.006.0385-A</t>
  </si>
  <si>
    <t>14.006.0399-0</t>
  </si>
  <si>
    <t>14.006.0399-A</t>
  </si>
  <si>
    <t>14.006.0400-0</t>
  </si>
  <si>
    <t>14.006.0400-A</t>
  </si>
  <si>
    <t>14.006.0401-0</t>
  </si>
  <si>
    <t>14.006.0401-A</t>
  </si>
  <si>
    <t>14.006.0405-0</t>
  </si>
  <si>
    <t>14.006.0405-A</t>
  </si>
  <si>
    <t>14.006.0407-0</t>
  </si>
  <si>
    <t>14.006.0407-A</t>
  </si>
  <si>
    <t>14.006.0408-0</t>
  </si>
  <si>
    <t>14.006.0408-A</t>
  </si>
  <si>
    <t>14.006.0409-0</t>
  </si>
  <si>
    <t>14.006.0409-A</t>
  </si>
  <si>
    <t>14.006.0415-0</t>
  </si>
  <si>
    <t>14.006.0415-A</t>
  </si>
  <si>
    <t>14.006.0417-0</t>
  </si>
  <si>
    <t>14.006.0417-A</t>
  </si>
  <si>
    <t>14.006.0420-0</t>
  </si>
  <si>
    <t>14.006.0420-A</t>
  </si>
  <si>
    <t>14.006.0422-1</t>
  </si>
  <si>
    <t>14.006.0422-B</t>
  </si>
  <si>
    <t>14.006.0423-0</t>
  </si>
  <si>
    <t>14.006.0423-A</t>
  </si>
  <si>
    <t>14.006.0424-0</t>
  </si>
  <si>
    <t>14.006.0424-A</t>
  </si>
  <si>
    <t>14.006.0426-0</t>
  </si>
  <si>
    <t>14.006.0426-A</t>
  </si>
  <si>
    <t>14.006.0428-0</t>
  </si>
  <si>
    <t>14.006.0428-A</t>
  </si>
  <si>
    <t>14.006.0430-0</t>
  </si>
  <si>
    <t>14.006.0430-A</t>
  </si>
  <si>
    <t>14.006.0440-0</t>
  </si>
  <si>
    <t>14.006.0440-A</t>
  </si>
  <si>
    <t>14.006.0445-0</t>
  </si>
  <si>
    <t>14.006.0445-A</t>
  </si>
  <si>
    <t>14.006.0609-0</t>
  </si>
  <si>
    <t>14.006.0609-A</t>
  </si>
  <si>
    <t>14.006.0612-0</t>
  </si>
  <si>
    <t>14.006.0612-A</t>
  </si>
  <si>
    <t>14.006.0615-0</t>
  </si>
  <si>
    <t>14.006.0615-A</t>
  </si>
  <si>
    <t>14.006.0624-0</t>
  </si>
  <si>
    <t>14.006.0624-A</t>
  </si>
  <si>
    <t>14.006.0627-0</t>
  </si>
  <si>
    <t>14.006.0627-A</t>
  </si>
  <si>
    <t>14.006.0630-0</t>
  </si>
  <si>
    <t>14.006.0630-A</t>
  </si>
  <si>
    <t>14.006.0633-0</t>
  </si>
  <si>
    <t>14.006.0633-A</t>
  </si>
  <si>
    <t>14.006.0636-0</t>
  </si>
  <si>
    <t>14.006.0636-A</t>
  </si>
  <si>
    <t>14.006.0639-0</t>
  </si>
  <si>
    <t>14.006.0639-A</t>
  </si>
  <si>
    <t>14.006.0645-0</t>
  </si>
  <si>
    <t>14.006.0645-A</t>
  </si>
  <si>
    <t>14.006.0648-0</t>
  </si>
  <si>
    <t>14.006.0648-A</t>
  </si>
  <si>
    <t>14.006.0680-0</t>
  </si>
  <si>
    <t>14.006.0680-A</t>
  </si>
  <si>
    <t>14.006.0685-0</t>
  </si>
  <si>
    <t>14.006.0685-A</t>
  </si>
  <si>
    <t>14.006.0695-0</t>
  </si>
  <si>
    <t>14.006.0695-A</t>
  </si>
  <si>
    <t>14.007.0005-0</t>
  </si>
  <si>
    <t>14.007.0005-A</t>
  </si>
  <si>
    <t>14.007.0010-0</t>
  </si>
  <si>
    <t>14.007.0010-A</t>
  </si>
  <si>
    <t>14.007.0015-0</t>
  </si>
  <si>
    <t>14.007.0015-A</t>
  </si>
  <si>
    <t>14.007.0020-0</t>
  </si>
  <si>
    <t>14.007.0020-A</t>
  </si>
  <si>
    <t>14.007.0025-0</t>
  </si>
  <si>
    <t>14.007.0025-A</t>
  </si>
  <si>
    <t>14.007.0030-0</t>
  </si>
  <si>
    <t>14.007.0030-A</t>
  </si>
  <si>
    <t>14.007.0035-0</t>
  </si>
  <si>
    <t>14.007.0035-A</t>
  </si>
  <si>
    <t>14.007.0038-0</t>
  </si>
  <si>
    <t>14.007.0038-A</t>
  </si>
  <si>
    <t>14.007.0040-0</t>
  </si>
  <si>
    <t>14.007.0040-A</t>
  </si>
  <si>
    <t>14.007.0045-0</t>
  </si>
  <si>
    <t>14.007.0045-A</t>
  </si>
  <si>
    <t>14.007.0050-0</t>
  </si>
  <si>
    <t>14.007.0050-A</t>
  </si>
  <si>
    <t>14.007.0055-0</t>
  </si>
  <si>
    <t>14.007.0055-A</t>
  </si>
  <si>
    <t>14.007.0057-0</t>
  </si>
  <si>
    <t>14.007.0057-A</t>
  </si>
  <si>
    <t>14.007.0060-0</t>
  </si>
  <si>
    <t>14.007.0060-A</t>
  </si>
  <si>
    <t>14.007.0065-0</t>
  </si>
  <si>
    <t>14.007.0065-A</t>
  </si>
  <si>
    <t>14.007.0070-0</t>
  </si>
  <si>
    <t>14.007.0070-A</t>
  </si>
  <si>
    <t>14.007.0075-0</t>
  </si>
  <si>
    <t>14.007.0075-A</t>
  </si>
  <si>
    <t>14.007.0080-0</t>
  </si>
  <si>
    <t>14.007.0080-A</t>
  </si>
  <si>
    <t>14.007.0085-0</t>
  </si>
  <si>
    <t>14.007.0085-A</t>
  </si>
  <si>
    <t>14.007.0090-0</t>
  </si>
  <si>
    <t>14.007.0090-A</t>
  </si>
  <si>
    <t>14.007.0095-0</t>
  </si>
  <si>
    <t>14.007.0095-A</t>
  </si>
  <si>
    <t>14.007.0101-0</t>
  </si>
  <si>
    <t>14.007.0101-A</t>
  </si>
  <si>
    <t>14.007.0105-0</t>
  </si>
  <si>
    <t>14.007.0105-A</t>
  </si>
  <si>
    <t>14.007.0110-0</t>
  </si>
  <si>
    <t>14.007.0110-A</t>
  </si>
  <si>
    <t>14.007.0115-0</t>
  </si>
  <si>
    <t>14.007.0115-A</t>
  </si>
  <si>
    <t>14.007.0120-0</t>
  </si>
  <si>
    <t>14.007.0120-A</t>
  </si>
  <si>
    <t>14.007.0125-0</t>
  </si>
  <si>
    <t>14.007.0125-A</t>
  </si>
  <si>
    <t>14.007.0130-0</t>
  </si>
  <si>
    <t>14.007.0130-A</t>
  </si>
  <si>
    <t>14.007.0135-0</t>
  </si>
  <si>
    <t>14.007.0135-A</t>
  </si>
  <si>
    <t>14.007.0140-0</t>
  </si>
  <si>
    <t>14.007.0140-A</t>
  </si>
  <si>
    <t>14.007.0145-0</t>
  </si>
  <si>
    <t>14.007.0145-A</t>
  </si>
  <si>
    <t>14.007.0150-0</t>
  </si>
  <si>
    <t>14.007.0150-A</t>
  </si>
  <si>
    <t>14.007.0155-0</t>
  </si>
  <si>
    <t>14.007.0155-A</t>
  </si>
  <si>
    <t>14.007.0160-0</t>
  </si>
  <si>
    <t>14.007.0160-A</t>
  </si>
  <si>
    <t>14.007.0165-0</t>
  </si>
  <si>
    <t>14.007.0165-A</t>
  </si>
  <si>
    <t>14.007.0170-0</t>
  </si>
  <si>
    <t>14.007.0170-A</t>
  </si>
  <si>
    <t>14.007.0175-0</t>
  </si>
  <si>
    <t>14.007.0175-A</t>
  </si>
  <si>
    <t>14.007.0185-0</t>
  </si>
  <si>
    <t>14.007.0185-A</t>
  </si>
  <si>
    <t>14.007.0190-0</t>
  </si>
  <si>
    <t>14.007.0190-A</t>
  </si>
  <si>
    <t>14.007.0195-0</t>
  </si>
  <si>
    <t>14.007.0195-A</t>
  </si>
  <si>
    <t>14.007.0200-0</t>
  </si>
  <si>
    <t>14.007.0200-A</t>
  </si>
  <si>
    <t>14.007.0250-0</t>
  </si>
  <si>
    <t>14.007.0250-A</t>
  </si>
  <si>
    <t>14.007.0251-0</t>
  </si>
  <si>
    <t>14.007.0251-A</t>
  </si>
  <si>
    <t>14.007.0253-0</t>
  </si>
  <si>
    <t>14.007.0253-A</t>
  </si>
  <si>
    <t>14.007.0256-0</t>
  </si>
  <si>
    <t>14.007.0256-A</t>
  </si>
  <si>
    <t>14.007.0258-0</t>
  </si>
  <si>
    <t>14.007.0258-A</t>
  </si>
  <si>
    <t>14.007.0261-0</t>
  </si>
  <si>
    <t>14.007.0261-A</t>
  </si>
  <si>
    <t>14.007.0263-0</t>
  </si>
  <si>
    <t>14.007.0263-A</t>
  </si>
  <si>
    <t>14.007.0266-0</t>
  </si>
  <si>
    <t>14.007.0266-A</t>
  </si>
  <si>
    <t>14.007.0267-0</t>
  </si>
  <si>
    <t>14.007.0267-A</t>
  </si>
  <si>
    <t>14.007.0268-0</t>
  </si>
  <si>
    <t>14.007.0268-A</t>
  </si>
  <si>
    <t>14.007.0269-0</t>
  </si>
  <si>
    <t>14.007.0269-A</t>
  </si>
  <si>
    <t>14.007.0270-0</t>
  </si>
  <si>
    <t>14.007.0270-A</t>
  </si>
  <si>
    <t>14.007.0274-0</t>
  </si>
  <si>
    <t>14.007.0274-A</t>
  </si>
  <si>
    <t>14.007.0276-0</t>
  </si>
  <si>
    <t>14.007.0276-A</t>
  </si>
  <si>
    <t>14.007.0277-0</t>
  </si>
  <si>
    <t>14.007.0277-A</t>
  </si>
  <si>
    <t>14.007.0278-0</t>
  </si>
  <si>
    <t>14.007.0278-A</t>
  </si>
  <si>
    <t>14.007.0279-0</t>
  </si>
  <si>
    <t>14.007.0279-A</t>
  </si>
  <si>
    <t>14.007.0280-0</t>
  </si>
  <si>
    <t>14.007.0280-A</t>
  </si>
  <si>
    <t>14.007.0281-0</t>
  </si>
  <si>
    <t>14.007.0281-A</t>
  </si>
  <si>
    <t>14.007.0282-0</t>
  </si>
  <si>
    <t>14.007.0282-A</t>
  </si>
  <si>
    <t>14.007.0283-0</t>
  </si>
  <si>
    <t>14.007.0283-A</t>
  </si>
  <si>
    <t>14.007.0284-0</t>
  </si>
  <si>
    <t>14.007.0284-A</t>
  </si>
  <si>
    <t>14.007.0286-0</t>
  </si>
  <si>
    <t>14.007.0286-A</t>
  </si>
  <si>
    <t>14.007.0287-0</t>
  </si>
  <si>
    <t>14.007.0287-A</t>
  </si>
  <si>
    <t>14.007.0288-0</t>
  </si>
  <si>
    <t>14.007.0288-A</t>
  </si>
  <si>
    <t>14.007.0289-0</t>
  </si>
  <si>
    <t>14.007.0289-A</t>
  </si>
  <si>
    <t>14.007.0290-0</t>
  </si>
  <si>
    <t>14.007.0290-A</t>
  </si>
  <si>
    <t>14.007.0292-0</t>
  </si>
  <si>
    <t>14.007.0292-A</t>
  </si>
  <si>
    <t>14.007.0294-0</t>
  </si>
  <si>
    <t>14.007.0294-A</t>
  </si>
  <si>
    <t>14.007.0296-0</t>
  </si>
  <si>
    <t>14.007.0296-A</t>
  </si>
  <si>
    <t>14.007.0298-0</t>
  </si>
  <si>
    <t>14.007.0298-A</t>
  </si>
  <si>
    <t>14.007.0300-0</t>
  </si>
  <si>
    <t>14.007.0300-A</t>
  </si>
  <si>
    <t>14.007.0302-0</t>
  </si>
  <si>
    <t>14.007.0302-A</t>
  </si>
  <si>
    <t>14.007.0304-0</t>
  </si>
  <si>
    <t>14.007.0304-A</t>
  </si>
  <si>
    <t>14.007.0306-0</t>
  </si>
  <si>
    <t>14.007.0306-A</t>
  </si>
  <si>
    <t>14.007.0308-0</t>
  </si>
  <si>
    <t>14.007.0308-A</t>
  </si>
  <si>
    <t>14.007.0310-0</t>
  </si>
  <si>
    <t>14.007.0310-A</t>
  </si>
  <si>
    <t>14.007.0312-0</t>
  </si>
  <si>
    <t>14.007.0312-A</t>
  </si>
  <si>
    <t>14.007.0313-0</t>
  </si>
  <si>
    <t>14.007.0313-A</t>
  </si>
  <si>
    <t>14.007.0314-0</t>
  </si>
  <si>
    <t>14.007.0314-A</t>
  </si>
  <si>
    <t>14.007.0315-0</t>
  </si>
  <si>
    <t>14.007.0315-A</t>
  </si>
  <si>
    <t>14.007.0316-0</t>
  </si>
  <si>
    <t>14.007.0316-A</t>
  </si>
  <si>
    <t>14.007.0318-0</t>
  </si>
  <si>
    <t>14.007.0318-A</t>
  </si>
  <si>
    <t>14.007.0320-0</t>
  </si>
  <si>
    <t>14.007.0320-A</t>
  </si>
  <si>
    <t>14.007.0322-0</t>
  </si>
  <si>
    <t>14.007.0322-A</t>
  </si>
  <si>
    <t>14.007.0324-0</t>
  </si>
  <si>
    <t>14.007.0324-A</t>
  </si>
  <si>
    <t>14.007.0326-0</t>
  </si>
  <si>
    <t>14.007.0326-A</t>
  </si>
  <si>
    <t>14.007.0328-0</t>
  </si>
  <si>
    <t>14.007.0328-A</t>
  </si>
  <si>
    <t>14.007.0330-0</t>
  </si>
  <si>
    <t>14.007.0330-A</t>
  </si>
  <si>
    <t>14.007.0332-0</t>
  </si>
  <si>
    <t>14.007.0332-A</t>
  </si>
  <si>
    <t>14.007.0334-0</t>
  </si>
  <si>
    <t>14.007.0334-A</t>
  </si>
  <si>
    <t>14.007.0335-0</t>
  </si>
  <si>
    <t>14.007.0335-A</t>
  </si>
  <si>
    <t>14.007.0336-0</t>
  </si>
  <si>
    <t>14.007.0336-A</t>
  </si>
  <si>
    <t>14.007.0337-0</t>
  </si>
  <si>
    <t>14.007.0337-A</t>
  </si>
  <si>
    <t>14.007.0338-0</t>
  </si>
  <si>
    <t>14.007.0338-A</t>
  </si>
  <si>
    <t>14.007.0340-0</t>
  </si>
  <si>
    <t>14.007.0340-A</t>
  </si>
  <si>
    <t>14.007.0342-0</t>
  </si>
  <si>
    <t>14.007.0342-A</t>
  </si>
  <si>
    <t>14.007.0344-0</t>
  </si>
  <si>
    <t>14.007.0344-A</t>
  </si>
  <si>
    <t>14.007.0345-0</t>
  </si>
  <si>
    <t>14.007.0345-A</t>
  </si>
  <si>
    <t>14.007.0346-0</t>
  </si>
  <si>
    <t>14.007.0346-A</t>
  </si>
  <si>
    <t>14.007.0347-0</t>
  </si>
  <si>
    <t>14.007.0347-A</t>
  </si>
  <si>
    <t>14.007.0348-0</t>
  </si>
  <si>
    <t>14.007.0348-A</t>
  </si>
  <si>
    <t>14.007.0360-0</t>
  </si>
  <si>
    <t>14.007.0360-A</t>
  </si>
  <si>
    <t>14.007.0365-0</t>
  </si>
  <si>
    <t>14.007.0365-A</t>
  </si>
  <si>
    <t>14.007.0390-0</t>
  </si>
  <si>
    <t>14.007.0390-A</t>
  </si>
  <si>
    <t>14.007.0396-0</t>
  </si>
  <si>
    <t>14.007.0396-A</t>
  </si>
  <si>
    <t>14.007.0400-0</t>
  </si>
  <si>
    <t>14.007.0400-A</t>
  </si>
  <si>
    <t>14.008.0010-0</t>
  </si>
  <si>
    <t>14.008.0010-A</t>
  </si>
  <si>
    <t>14.008.0015-0</t>
  </si>
  <si>
    <t>14.008.0015-A</t>
  </si>
  <si>
    <t>14.008.0020-0</t>
  </si>
  <si>
    <t>14.008.0020-A</t>
  </si>
  <si>
    <t>14.008.0025-0</t>
  </si>
  <si>
    <t>14.008.0025-A</t>
  </si>
  <si>
    <t>14.008.0030-0</t>
  </si>
  <si>
    <t>14.008.0030-A</t>
  </si>
  <si>
    <t>14.008.0035-0</t>
  </si>
  <si>
    <t>14.008.0035-A</t>
  </si>
  <si>
    <t>14.008.0045-0</t>
  </si>
  <si>
    <t>14.008.0045-A</t>
  </si>
  <si>
    <t>14.008.0050-0</t>
  </si>
  <si>
    <t>14.008.0050-A</t>
  </si>
  <si>
    <t>14.008.0052-0</t>
  </si>
  <si>
    <t>14.008.0052-A</t>
  </si>
  <si>
    <t>14.008.0055-0</t>
  </si>
  <si>
    <t>14.008.0055-A</t>
  </si>
  <si>
    <t>14.008.0065-0</t>
  </si>
  <si>
    <t>14.008.0065-A</t>
  </si>
  <si>
    <t>14.008.0070-0</t>
  </si>
  <si>
    <t>14.008.0070-A</t>
  </si>
  <si>
    <t>14.008.0075-0</t>
  </si>
  <si>
    <t>14.008.0075-A</t>
  </si>
  <si>
    <t>14.008.0080-0</t>
  </si>
  <si>
    <t>14.008.0080-A</t>
  </si>
  <si>
    <t>14.008.0090-0</t>
  </si>
  <si>
    <t>14.008.0090-A</t>
  </si>
  <si>
    <t>14.008.0092-0</t>
  </si>
  <si>
    <t>14.008.0092-A</t>
  </si>
  <si>
    <t>14.008.0093-0</t>
  </si>
  <si>
    <t>14.008.0093-A</t>
  </si>
  <si>
    <t>14.008.0095-0</t>
  </si>
  <si>
    <t>14.008.0095-A</t>
  </si>
  <si>
    <t>14.008.0096-0</t>
  </si>
  <si>
    <t>14.008.0096-A</t>
  </si>
  <si>
    <t>14.008.0097-0</t>
  </si>
  <si>
    <t>14.008.0097-A</t>
  </si>
  <si>
    <t>14.009.0010-0</t>
  </si>
  <si>
    <t>14.009.0010-A</t>
  </si>
  <si>
    <t>14.009.0015-0</t>
  </si>
  <si>
    <t>14.009.0015-A</t>
  </si>
  <si>
    <t>14.009.0020-0</t>
  </si>
  <si>
    <t>14.009.0020-A</t>
  </si>
  <si>
    <t>14.009.0022-0</t>
  </si>
  <si>
    <t>14.009.0022-A</t>
  </si>
  <si>
    <t>14.009.0024-0</t>
  </si>
  <si>
    <t>14.009.0024-A</t>
  </si>
  <si>
    <t>14.009.0026-0</t>
  </si>
  <si>
    <t>14.009.0026-A</t>
  </si>
  <si>
    <t>14.009.0040-0</t>
  </si>
  <si>
    <t>14.009.0040-A</t>
  </si>
  <si>
    <t>14.009.0045-0</t>
  </si>
  <si>
    <t>14.009.0045-A</t>
  </si>
  <si>
    <t>14.009.0050-0</t>
  </si>
  <si>
    <t>14.009.0050-A</t>
  </si>
  <si>
    <t>14.009.0052-0</t>
  </si>
  <si>
    <t>14.009.0052-A</t>
  </si>
  <si>
    <t>14.009.0054-0</t>
  </si>
  <si>
    <t>14.009.0054-A</t>
  </si>
  <si>
    <t>14.009.0056-0</t>
  </si>
  <si>
    <t>14.009.0056-A</t>
  </si>
  <si>
    <t>14.009.0060-0</t>
  </si>
  <si>
    <t>14.009.0060-A</t>
  </si>
  <si>
    <t>14.009.0070-0</t>
  </si>
  <si>
    <t>14.009.0070-A</t>
  </si>
  <si>
    <t>14.009.0075-0</t>
  </si>
  <si>
    <t>14.009.0075-A</t>
  </si>
  <si>
    <t>14.009.0080-0</t>
  </si>
  <si>
    <t>14.009.0080-A</t>
  </si>
  <si>
    <t>14.009.0085-0</t>
  </si>
  <si>
    <t>14.009.0085-A</t>
  </si>
  <si>
    <t>14.009.0090-0</t>
  </si>
  <si>
    <t>14.009.0090-A</t>
  </si>
  <si>
    <t>14.009.0095-0</t>
  </si>
  <si>
    <t>14.009.0095-A</t>
  </si>
  <si>
    <t>14.009.0110-0</t>
  </si>
  <si>
    <t>14.009.0110-A</t>
  </si>
  <si>
    <t>14.009.0120-0</t>
  </si>
  <si>
    <t>14.009.0120-A</t>
  </si>
  <si>
    <t>14.009.0125-0</t>
  </si>
  <si>
    <t>14.009.0125-A</t>
  </si>
  <si>
    <t>14.009.0130-0</t>
  </si>
  <si>
    <t>14.009.0130-A</t>
  </si>
  <si>
    <t>14.010.0010-0</t>
  </si>
  <si>
    <t>14.010.0010-A</t>
  </si>
  <si>
    <t>14.010.0015-0</t>
  </si>
  <si>
    <t>14.010.0015-A</t>
  </si>
  <si>
    <t>15.001.0020-1</t>
  </si>
  <si>
    <t>15.001.0020-B</t>
  </si>
  <si>
    <t>15.001.0025-0</t>
  </si>
  <si>
    <t>15.001.0025-A</t>
  </si>
  <si>
    <t>15.001.0026-0</t>
  </si>
  <si>
    <t>15.001.0026-A</t>
  </si>
  <si>
    <t>15.001.0027-0</t>
  </si>
  <si>
    <t>15.001.0027-A</t>
  </si>
  <si>
    <t>15.001.0028-0</t>
  </si>
  <si>
    <t>15.001.0028-A</t>
  </si>
  <si>
    <t>15.001.0029-0</t>
  </si>
  <si>
    <t>15.001.0029-A</t>
  </si>
  <si>
    <t>15.001.0030-0</t>
  </si>
  <si>
    <t>15.001.0030-A</t>
  </si>
  <si>
    <t>15.001.0031-0</t>
  </si>
  <si>
    <t>15.001.0031-A</t>
  </si>
  <si>
    <t>15.001.0032-0</t>
  </si>
  <si>
    <t>15.001.0032-A</t>
  </si>
  <si>
    <t>15.001.0033-0</t>
  </si>
  <si>
    <t>15.001.0033-A</t>
  </si>
  <si>
    <t>15.001.0034-0</t>
  </si>
  <si>
    <t>15.001.0034-A</t>
  </si>
  <si>
    <t>15.001.0035-0</t>
  </si>
  <si>
    <t>15.001.0035-A</t>
  </si>
  <si>
    <t>15.001.0053-0</t>
  </si>
  <si>
    <t>15.001.0053-A</t>
  </si>
  <si>
    <t>15.001.0054-0</t>
  </si>
  <si>
    <t>15.001.0054-A</t>
  </si>
  <si>
    <t>15.001.0055-0</t>
  </si>
  <si>
    <t>15.001.0055-A</t>
  </si>
  <si>
    <t>15.001.0056-0</t>
  </si>
  <si>
    <t>15.001.0056-A</t>
  </si>
  <si>
    <t>15.001.0057-0</t>
  </si>
  <si>
    <t>15.001.0057-A</t>
  </si>
  <si>
    <t>15.001.0060-0</t>
  </si>
  <si>
    <t>15.001.0060-A</t>
  </si>
  <si>
    <t>15.001.0061-0</t>
  </si>
  <si>
    <t>15.001.0061-A</t>
  </si>
  <si>
    <t>15.001.0071-0</t>
  </si>
  <si>
    <t>15.001.0071-A</t>
  </si>
  <si>
    <t>15.001.0072-0</t>
  </si>
  <si>
    <t>15.001.0072-A</t>
  </si>
  <si>
    <t>15.001.0073-0</t>
  </si>
  <si>
    <t>15.001.0073-A</t>
  </si>
  <si>
    <t>15.001.0075-0</t>
  </si>
  <si>
    <t>15.001.0075-A</t>
  </si>
  <si>
    <t>15.001.0076-0</t>
  </si>
  <si>
    <t>15.001.0076-A</t>
  </si>
  <si>
    <t>15.001.0077-0</t>
  </si>
  <si>
    <t>15.001.0077-A</t>
  </si>
  <si>
    <t>15.001.0078-0</t>
  </si>
  <si>
    <t>15.001.0078-A</t>
  </si>
  <si>
    <t>15.001.0079-0</t>
  </si>
  <si>
    <t>15.001.0079-A</t>
  </si>
  <si>
    <t>15.001.0080-0</t>
  </si>
  <si>
    <t>15.001.0080-A</t>
  </si>
  <si>
    <t>15.001.0090-0</t>
  </si>
  <si>
    <t>15.001.0090-A</t>
  </si>
  <si>
    <t>15.001.0095-0</t>
  </si>
  <si>
    <t>15.001.0095-A</t>
  </si>
  <si>
    <t>15.001.0100-0</t>
  </si>
  <si>
    <t>15.001.0100-A</t>
  </si>
  <si>
    <t>15.002.0062-0</t>
  </si>
  <si>
    <t>15.002.0062-A</t>
  </si>
  <si>
    <t>15.002.0063-0</t>
  </si>
  <si>
    <t>15.002.0063-A</t>
  </si>
  <si>
    <t>15.002.0080-0</t>
  </si>
  <si>
    <t>15.002.0080-A</t>
  </si>
  <si>
    <t>15.002.0082-0</t>
  </si>
  <si>
    <t>15.002.0082-A</t>
  </si>
  <si>
    <t>15.002.0084-0</t>
  </si>
  <si>
    <t>15.002.0084-A</t>
  </si>
  <si>
    <t>15.002.0086-0</t>
  </si>
  <si>
    <t>15.002.0086-A</t>
  </si>
  <si>
    <t>15.002.0088-0</t>
  </si>
  <si>
    <t>15.002.0088-A</t>
  </si>
  <si>
    <t>15.002.0090-0</t>
  </si>
  <si>
    <t>15.002.0090-A</t>
  </si>
  <si>
    <t>15.002.0092-0</t>
  </si>
  <si>
    <t>15.002.0092-A</t>
  </si>
  <si>
    <t>15.002.0094-0</t>
  </si>
  <si>
    <t>15.002.0094-A</t>
  </si>
  <si>
    <t>15.002.0096-0</t>
  </si>
  <si>
    <t>15.002.0096-A</t>
  </si>
  <si>
    <t>15.002.0120-0</t>
  </si>
  <si>
    <t>15.002.0120-A</t>
  </si>
  <si>
    <t>15.002.0125-0</t>
  </si>
  <si>
    <t>15.002.0125-A</t>
  </si>
  <si>
    <t>15.002.0130-0</t>
  </si>
  <si>
    <t>15.002.0130-A</t>
  </si>
  <si>
    <t>15.002.0135-0</t>
  </si>
  <si>
    <t>15.002.0135-A</t>
  </si>
  <si>
    <t>15.002.0200-0</t>
  </si>
  <si>
    <t>15.002.0200-A</t>
  </si>
  <si>
    <t>15.002.0205-0</t>
  </si>
  <si>
    <t>15.002.0205-A</t>
  </si>
  <si>
    <t>15.002.0210-0</t>
  </si>
  <si>
    <t>15.002.0210-A</t>
  </si>
  <si>
    <t>15.002.0310-0</t>
  </si>
  <si>
    <t>15.002.0310-A</t>
  </si>
  <si>
    <t>15.002.0400-0</t>
  </si>
  <si>
    <t>15.002.0400-A</t>
  </si>
  <si>
    <t>15.002.0401-0</t>
  </si>
  <si>
    <t>15.002.0401-A</t>
  </si>
  <si>
    <t>15.002.0580-0</t>
  </si>
  <si>
    <t>15.002.0580-A</t>
  </si>
  <si>
    <t>15.002.0582-0</t>
  </si>
  <si>
    <t>15.002.0582-A</t>
  </si>
  <si>
    <t>15.002.0584-0</t>
  </si>
  <si>
    <t>15.002.0584-A</t>
  </si>
  <si>
    <t>15.002.0586-0</t>
  </si>
  <si>
    <t>15.002.0586-A</t>
  </si>
  <si>
    <t>15.002.0588-0</t>
  </si>
  <si>
    <t>15.002.0588-A</t>
  </si>
  <si>
    <t>15.002.0590-0</t>
  </si>
  <si>
    <t>15.002.0590-A</t>
  </si>
  <si>
    <t>15.002.0594-0</t>
  </si>
  <si>
    <t>15.002.0594-A</t>
  </si>
  <si>
    <t>15.002.0596-0</t>
  </si>
  <si>
    <t>15.002.0596-A</t>
  </si>
  <si>
    <t>15.002.0602-0</t>
  </si>
  <si>
    <t>15.002.0602-A</t>
  </si>
  <si>
    <t>15.002.0606-0</t>
  </si>
  <si>
    <t>15.002.0606-A</t>
  </si>
  <si>
    <t>15.002.0622-0</t>
  </si>
  <si>
    <t>15.002.0622-A</t>
  </si>
  <si>
    <t>15.002.0623-0</t>
  </si>
  <si>
    <t>15.002.0623-A</t>
  </si>
  <si>
    <t>15.002.0624-0</t>
  </si>
  <si>
    <t>15.002.0624-A</t>
  </si>
  <si>
    <t>15.002.0625-0</t>
  </si>
  <si>
    <t>15.002.0625-A</t>
  </si>
  <si>
    <t>15.002.0626-0</t>
  </si>
  <si>
    <t>15.002.0626-A</t>
  </si>
  <si>
    <t>15.002.0627-0</t>
  </si>
  <si>
    <t>15.002.0627-A</t>
  </si>
  <si>
    <t>15.002.0628-0</t>
  </si>
  <si>
    <t>15.002.0628-A</t>
  </si>
  <si>
    <t>15.002.0629-0</t>
  </si>
  <si>
    <t>15.002.0629-A</t>
  </si>
  <si>
    <t>15.002.0630-0</t>
  </si>
  <si>
    <t>15.002.0630-A</t>
  </si>
  <si>
    <t>15.002.0631-0</t>
  </si>
  <si>
    <t>15.002.0631-A</t>
  </si>
  <si>
    <t>15.002.0632-0</t>
  </si>
  <si>
    <t>15.002.0632-A</t>
  </si>
  <si>
    <t>15.002.0633-0</t>
  </si>
  <si>
    <t>15.002.0633-A</t>
  </si>
  <si>
    <t>15.002.0634-0</t>
  </si>
  <si>
    <t>15.002.0634-A</t>
  </si>
  <si>
    <t>15.002.0635-0</t>
  </si>
  <si>
    <t>15.002.0635-A</t>
  </si>
  <si>
    <t>15.002.0636-0</t>
  </si>
  <si>
    <t>15.002.0636-A</t>
  </si>
  <si>
    <t>15.002.0637-0</t>
  </si>
  <si>
    <t>15.002.0637-A</t>
  </si>
  <si>
    <t>15.002.0638-0</t>
  </si>
  <si>
    <t>15.002.0638-A</t>
  </si>
  <si>
    <t>15.002.0639-0</t>
  </si>
  <si>
    <t>15.002.0639-A</t>
  </si>
  <si>
    <t>15.002.0640-0</t>
  </si>
  <si>
    <t>15.002.0640-A</t>
  </si>
  <si>
    <t>15.002.0641-0</t>
  </si>
  <si>
    <t>15.002.0641-A</t>
  </si>
  <si>
    <t>15.002.0642-0</t>
  </si>
  <si>
    <t>15.002.0642-A</t>
  </si>
  <si>
    <t>15.002.0643-0</t>
  </si>
  <si>
    <t>15.002.0643-A</t>
  </si>
  <si>
    <t>15.002.0644-0</t>
  </si>
  <si>
    <t>15.002.0644-A</t>
  </si>
  <si>
    <t>15.002.0645-0</t>
  </si>
  <si>
    <t>15.002.0645-A</t>
  </si>
  <si>
    <t>15.002.0646-0</t>
  </si>
  <si>
    <t>15.002.0646-A</t>
  </si>
  <si>
    <t>15.002.0647-0</t>
  </si>
  <si>
    <t>15.002.0647-A</t>
  </si>
  <si>
    <t>15.002.0648-0</t>
  </si>
  <si>
    <t>15.002.0648-A</t>
  </si>
  <si>
    <t>15.002.0649-0</t>
  </si>
  <si>
    <t>15.002.0649-A</t>
  </si>
  <si>
    <t>15.002.0650-0</t>
  </si>
  <si>
    <t>15.002.0650-A</t>
  </si>
  <si>
    <t>15.002.0651-0</t>
  </si>
  <si>
    <t>15.002.0651-A</t>
  </si>
  <si>
    <t>15.002.0652-0</t>
  </si>
  <si>
    <t>15.002.0652-A</t>
  </si>
  <si>
    <t>15.002.0653-0</t>
  </si>
  <si>
    <t>15.002.0653-A</t>
  </si>
  <si>
    <t>15.002.0654-0</t>
  </si>
  <si>
    <t>15.002.0654-A</t>
  </si>
  <si>
    <t>15.002.0655-0</t>
  </si>
  <si>
    <t>15.002.0655-A</t>
  </si>
  <si>
    <t>15.002.0656-0</t>
  </si>
  <si>
    <t>15.002.0656-A</t>
  </si>
  <si>
    <t>15.002.0657-0</t>
  </si>
  <si>
    <t>15.002.0657-A</t>
  </si>
  <si>
    <t>15.002.0658-0</t>
  </si>
  <si>
    <t>15.002.0658-A</t>
  </si>
  <si>
    <t>15.002.0659-0</t>
  </si>
  <si>
    <t>15.002.0659-A</t>
  </si>
  <si>
    <t>15.002.0660-0</t>
  </si>
  <si>
    <t>15.002.0660-A</t>
  </si>
  <si>
    <t>15.002.0661-0</t>
  </si>
  <si>
    <t>15.002.0661-A</t>
  </si>
  <si>
    <t>15.002.0662-0</t>
  </si>
  <si>
    <t>15.002.0662-A</t>
  </si>
  <si>
    <t>15.002.0663-0</t>
  </si>
  <si>
    <t>15.002.0663-A</t>
  </si>
  <si>
    <t>15.002.0664-0</t>
  </si>
  <si>
    <t>15.002.0664-A</t>
  </si>
  <si>
    <t>15.002.0665-0</t>
  </si>
  <si>
    <t>15.002.0665-A</t>
  </si>
  <si>
    <t>15.002.0666-0</t>
  </si>
  <si>
    <t>15.002.0666-A</t>
  </si>
  <si>
    <t>15.002.0668-0</t>
  </si>
  <si>
    <t>15.002.0668-A</t>
  </si>
  <si>
    <t>15.002.0669-0</t>
  </si>
  <si>
    <t>15.002.0669-A</t>
  </si>
  <si>
    <t>15.002.0670-0</t>
  </si>
  <si>
    <t>15.002.0670-A</t>
  </si>
  <si>
    <t>15.002.0671-0</t>
  </si>
  <si>
    <t>15.002.0671-A</t>
  </si>
  <si>
    <t>15.002.0672-0</t>
  </si>
  <si>
    <t>15.002.0672-A</t>
  </si>
  <si>
    <t>15.002.0673-0</t>
  </si>
  <si>
    <t>15.002.0673-A</t>
  </si>
  <si>
    <t>15.002.0674-0</t>
  </si>
  <si>
    <t>15.002.0674-A</t>
  </si>
  <si>
    <t>15.002.0675-0</t>
  </si>
  <si>
    <t>15.002.0675-A</t>
  </si>
  <si>
    <t>15.002.0676-0</t>
  </si>
  <si>
    <t>15.002.0676-A</t>
  </si>
  <si>
    <t>15.002.0677-0</t>
  </si>
  <si>
    <t>15.002.0677-A</t>
  </si>
  <si>
    <t>15.002.0678-0</t>
  </si>
  <si>
    <t>15.002.0678-A</t>
  </si>
  <si>
    <t>15.002.0679-0</t>
  </si>
  <si>
    <t>15.002.0679-A</t>
  </si>
  <si>
    <t>15.002.0680-0</t>
  </si>
  <si>
    <t>15.002.0680-A</t>
  </si>
  <si>
    <t>15.002.0681-0</t>
  </si>
  <si>
    <t>15.002.0681-A</t>
  </si>
  <si>
    <t>15.002.0682-0</t>
  </si>
  <si>
    <t>15.002.0682-A</t>
  </si>
  <si>
    <t>15.002.0683-0</t>
  </si>
  <si>
    <t>15.002.0683-A</t>
  </si>
  <si>
    <t>15.002.0684-0</t>
  </si>
  <si>
    <t>15.002.0684-A</t>
  </si>
  <si>
    <t>15.002.0685-0</t>
  </si>
  <si>
    <t>15.002.0685-A</t>
  </si>
  <si>
    <t>15.002.0686-0</t>
  </si>
  <si>
    <t>15.002.0686-A</t>
  </si>
  <si>
    <t>15.002.0687-0</t>
  </si>
  <si>
    <t>15.002.0687-A</t>
  </si>
  <si>
    <t>15.002.0688-0</t>
  </si>
  <si>
    <t>15.002.0688-A</t>
  </si>
  <si>
    <t>15.002.0689-0</t>
  </si>
  <si>
    <t>15.002.0689-A</t>
  </si>
  <si>
    <t>15.002.0690-0</t>
  </si>
  <si>
    <t>15.002.0690-A</t>
  </si>
  <si>
    <t>15.002.0691-0</t>
  </si>
  <si>
    <t>15.002.0691-A</t>
  </si>
  <si>
    <t>15.002.0692-0</t>
  </si>
  <si>
    <t>15.002.0692-A</t>
  </si>
  <si>
    <t>15.002.0693-0</t>
  </si>
  <si>
    <t>15.002.0693-A</t>
  </si>
  <si>
    <t>15.002.0694-0</t>
  </si>
  <si>
    <t>15.002.0694-A</t>
  </si>
  <si>
    <t>15.002.0695-0</t>
  </si>
  <si>
    <t>15.002.0695-A</t>
  </si>
  <si>
    <t>15.002.0696-0</t>
  </si>
  <si>
    <t>15.002.0696-A</t>
  </si>
  <si>
    <t>15.002.0697-0</t>
  </si>
  <si>
    <t>15.002.0697-A</t>
  </si>
  <si>
    <t>15.002.0698-0</t>
  </si>
  <si>
    <t>15.002.0698-A</t>
  </si>
  <si>
    <t>15.002.0699-0</t>
  </si>
  <si>
    <t>15.002.0699-A</t>
  </si>
  <si>
    <t>15.002.0700-0</t>
  </si>
  <si>
    <t>15.002.0700-A</t>
  </si>
  <si>
    <t>15.002.0701-0</t>
  </si>
  <si>
    <t>15.002.0701-A</t>
  </si>
  <si>
    <t>15.002.0702-0</t>
  </si>
  <si>
    <t>15.002.0702-A</t>
  </si>
  <si>
    <t>15.002.0703-0</t>
  </si>
  <si>
    <t>15.002.0703-A</t>
  </si>
  <si>
    <t>15.002.0704-0</t>
  </si>
  <si>
    <t>15.002.0704-A</t>
  </si>
  <si>
    <t>15.002.0705-0</t>
  </si>
  <si>
    <t>15.002.0705-A</t>
  </si>
  <si>
    <t>15.002.0706-0</t>
  </si>
  <si>
    <t>15.002.0706-A</t>
  </si>
  <si>
    <t>15.002.0707-0</t>
  </si>
  <si>
    <t>15.002.0707-A</t>
  </si>
  <si>
    <t>15.003.0023-0</t>
  </si>
  <si>
    <t>15.003.0023-A</t>
  </si>
  <si>
    <t>15.003.0024-0</t>
  </si>
  <si>
    <t>15.003.0024-A</t>
  </si>
  <si>
    <t>15.003.0025-1</t>
  </si>
  <si>
    <t>15.003.0025-B</t>
  </si>
  <si>
    <t>15.003.0026-1</t>
  </si>
  <si>
    <t>15.003.0026-B</t>
  </si>
  <si>
    <t>15.003.0027-1</t>
  </si>
  <si>
    <t>15.003.0027-B</t>
  </si>
  <si>
    <t>15.003.0028-0</t>
  </si>
  <si>
    <t>15.003.0028-A</t>
  </si>
  <si>
    <t>15.003.0066-0</t>
  </si>
  <si>
    <t>15.003.0066-A</t>
  </si>
  <si>
    <t>15.003.0068-0</t>
  </si>
  <si>
    <t>15.003.0068-A</t>
  </si>
  <si>
    <t>15.003.0069-0</t>
  </si>
  <si>
    <t>15.003.0069-A</t>
  </si>
  <si>
    <t>15.003.0073-0</t>
  </si>
  <si>
    <t>15.003.0073-A</t>
  </si>
  <si>
    <t>15.003.0175-0</t>
  </si>
  <si>
    <t>15.003.0175-A</t>
  </si>
  <si>
    <t>15.003.0177-0</t>
  </si>
  <si>
    <t>15.003.0177-A</t>
  </si>
  <si>
    <t>15.003.0178-0</t>
  </si>
  <si>
    <t>15.003.0178-A</t>
  </si>
  <si>
    <t>15.003.0180-0</t>
  </si>
  <si>
    <t>15.003.0180-A</t>
  </si>
  <si>
    <t>15.003.0181-0</t>
  </si>
  <si>
    <t>15.003.0181-A</t>
  </si>
  <si>
    <t>15.003.0185-0</t>
  </si>
  <si>
    <t>15.003.0185-A</t>
  </si>
  <si>
    <t>15.003.0186-0</t>
  </si>
  <si>
    <t>15.003.0186-A</t>
  </si>
  <si>
    <t>15.003.0190-0</t>
  </si>
  <si>
    <t>15.003.0190-A</t>
  </si>
  <si>
    <t>15.003.0192-0</t>
  </si>
  <si>
    <t>15.003.0192-A</t>
  </si>
  <si>
    <t>15.003.0193-0</t>
  </si>
  <si>
    <t>15.003.0193-A</t>
  </si>
  <si>
    <t>15.003.0194-0</t>
  </si>
  <si>
    <t>15.003.0194-A</t>
  </si>
  <si>
    <t>15.003.0200-0</t>
  </si>
  <si>
    <t>15.003.0200-A</t>
  </si>
  <si>
    <t>15.003.0202-0</t>
  </si>
  <si>
    <t>15.003.0202-A</t>
  </si>
  <si>
    <t>15.003.0204-0</t>
  </si>
  <si>
    <t>15.003.0204-A</t>
  </si>
  <si>
    <t>15.003.0206-0</t>
  </si>
  <si>
    <t>15.003.0206-A</t>
  </si>
  <si>
    <t>15.003.0208-0</t>
  </si>
  <si>
    <t>15.003.0208-A</t>
  </si>
  <si>
    <t>15.003.0210-0</t>
  </si>
  <si>
    <t>15.003.0210-A</t>
  </si>
  <si>
    <t>15.003.0212-0</t>
  </si>
  <si>
    <t>15.003.0212-A</t>
  </si>
  <si>
    <t>15.003.0214-0</t>
  </si>
  <si>
    <t>15.003.0214-A</t>
  </si>
  <si>
    <t>15.003.0216-0</t>
  </si>
  <si>
    <t>15.003.0216-A</t>
  </si>
  <si>
    <t>15.003.0350-0</t>
  </si>
  <si>
    <t>15.003.0350-A</t>
  </si>
  <si>
    <t>15.003.0351-0</t>
  </si>
  <si>
    <t>15.003.0351-A</t>
  </si>
  <si>
    <t>15.003.0352-0</t>
  </si>
  <si>
    <t>15.003.0352-A</t>
  </si>
  <si>
    <t>15.003.0353-0</t>
  </si>
  <si>
    <t>15.003.0353-A</t>
  </si>
  <si>
    <t>15.003.0354-1</t>
  </si>
  <si>
    <t>15.003.0354-B</t>
  </si>
  <si>
    <t>15.003.0355-0</t>
  </si>
  <si>
    <t>15.003.0355-A</t>
  </si>
  <si>
    <t>15.003.0356-1</t>
  </si>
  <si>
    <t>15.003.0356-B</t>
  </si>
  <si>
    <t>15.003.0357-0</t>
  </si>
  <si>
    <t>15.003.0357-A</t>
  </si>
  <si>
    <t>15.003.0358-1</t>
  </si>
  <si>
    <t>15.003.0358-B</t>
  </si>
  <si>
    <t>15.003.0359-0</t>
  </si>
  <si>
    <t>15.003.0359-A</t>
  </si>
  <si>
    <t>15.003.0360-0</t>
  </si>
  <si>
    <t>15.003.0360-A</t>
  </si>
  <si>
    <t>15.003.0361-0</t>
  </si>
  <si>
    <t>15.003.0361-A</t>
  </si>
  <si>
    <t>15.003.0365-0</t>
  </si>
  <si>
    <t>15.003.0365-A</t>
  </si>
  <si>
    <t>15.003.0370-0</t>
  </si>
  <si>
    <t>15.003.0370-A</t>
  </si>
  <si>
    <t>15.003.0371-0</t>
  </si>
  <si>
    <t>15.003.0371-A</t>
  </si>
  <si>
    <t>15.003.0372-0</t>
  </si>
  <si>
    <t>15.003.0372-A</t>
  </si>
  <si>
    <t>15.003.0373-0</t>
  </si>
  <si>
    <t>15.003.0373-A</t>
  </si>
  <si>
    <t>15.003.0375-0</t>
  </si>
  <si>
    <t>15.003.0375-A</t>
  </si>
  <si>
    <t>15.003.0377-0</t>
  </si>
  <si>
    <t>15.003.0377-A</t>
  </si>
  <si>
    <t>15.003.0379-0</t>
  </si>
  <si>
    <t>15.003.0379-A</t>
  </si>
  <si>
    <t>15.003.0380-0</t>
  </si>
  <si>
    <t>15.003.0380-A</t>
  </si>
  <si>
    <t>15.003.0381-0</t>
  </si>
  <si>
    <t>15.003.0381-A</t>
  </si>
  <si>
    <t>15.003.0390-0</t>
  </si>
  <si>
    <t>15.003.0390-A</t>
  </si>
  <si>
    <t>15.003.0391-0</t>
  </si>
  <si>
    <t>15.003.0391-A</t>
  </si>
  <si>
    <t>15.003.0392-0</t>
  </si>
  <si>
    <t>15.003.0392-A</t>
  </si>
  <si>
    <t>15.003.0393-0</t>
  </si>
  <si>
    <t>15.003.0393-A</t>
  </si>
  <si>
    <t>15.003.0394-0</t>
  </si>
  <si>
    <t>15.003.0394-A</t>
  </si>
  <si>
    <t>15.003.0395-0</t>
  </si>
  <si>
    <t>15.003.0395-A</t>
  </si>
  <si>
    <t>15.003.0396-0</t>
  </si>
  <si>
    <t>15.003.0396-A</t>
  </si>
  <si>
    <t>15.003.0397-0</t>
  </si>
  <si>
    <t>15.003.0397-A</t>
  </si>
  <si>
    <t>15.003.0398-0</t>
  </si>
  <si>
    <t>15.003.0398-A</t>
  </si>
  <si>
    <t>15.003.0400-0</t>
  </si>
  <si>
    <t>15.003.0400-A</t>
  </si>
  <si>
    <t>15.003.0405-0</t>
  </si>
  <si>
    <t>15.003.0405-A</t>
  </si>
  <si>
    <t>15.003.0410-0</t>
  </si>
  <si>
    <t>15.003.0410-A</t>
  </si>
  <si>
    <t>15.003.0415-0</t>
  </si>
  <si>
    <t>RETIRADA E REASSENTAMENTO DE VALVULA DE DESCARGA</t>
  </si>
  <si>
    <t>15.003.0415-A</t>
  </si>
  <si>
    <t>15.003.0420-0</t>
  </si>
  <si>
    <t>15.003.0420-A</t>
  </si>
  <si>
    <t>15.003.0421-0</t>
  </si>
  <si>
    <t>15.003.0421-A</t>
  </si>
  <si>
    <t>15.003.0500-0</t>
  </si>
  <si>
    <t>15.003.0500-A</t>
  </si>
  <si>
    <t>15.003.0505-0</t>
  </si>
  <si>
    <t>15.003.0505-A</t>
  </si>
  <si>
    <t>15.003.0510-0</t>
  </si>
  <si>
    <t>15.003.0510-A</t>
  </si>
  <si>
    <t>15.003.0515-0</t>
  </si>
  <si>
    <t>15.003.0515-A</t>
  </si>
  <si>
    <t>15.003.0550-0</t>
  </si>
  <si>
    <t>15.003.0550-A</t>
  </si>
  <si>
    <t>15.003.0552-0</t>
  </si>
  <si>
    <t>15.003.0552-A</t>
  </si>
  <si>
    <t>15.003.0600-0</t>
  </si>
  <si>
    <t>15.003.0600-A</t>
  </si>
  <si>
    <t>15.003.0650-0</t>
  </si>
  <si>
    <t>15.003.0650-A</t>
  </si>
  <si>
    <t>15.004.0010-0</t>
  </si>
  <si>
    <t>15.004.0010-A</t>
  </si>
  <si>
    <t>15.004.0011-0</t>
  </si>
  <si>
    <t>15.004.0011-A</t>
  </si>
  <si>
    <t>15.004.0012-0</t>
  </si>
  <si>
    <t>15.004.0012-A</t>
  </si>
  <si>
    <t>15.004.0013-0</t>
  </si>
  <si>
    <t>15.004.0013-A</t>
  </si>
  <si>
    <t>15.004.0014-0</t>
  </si>
  <si>
    <t>15.004.0014-A</t>
  </si>
  <si>
    <t>15.004.0023-0</t>
  </si>
  <si>
    <t>15.004.0023-A</t>
  </si>
  <si>
    <t>15.004.0024-0</t>
  </si>
  <si>
    <t>15.004.0024-A</t>
  </si>
  <si>
    <t>15.004.0025-0</t>
  </si>
  <si>
    <t>15.004.0025-A</t>
  </si>
  <si>
    <t>15.004.0026-0</t>
  </si>
  <si>
    <t>15.004.0026-A</t>
  </si>
  <si>
    <t>15.004.0027-0</t>
  </si>
  <si>
    <t>15.004.0027-A</t>
  </si>
  <si>
    <t>15.004.0028-0</t>
  </si>
  <si>
    <t>15.004.0028-A</t>
  </si>
  <si>
    <t>15.004.0045-0</t>
  </si>
  <si>
    <t>15.004.0045-A</t>
  </si>
  <si>
    <t>15.004.0046-0</t>
  </si>
  <si>
    <t>15.004.0046-A</t>
  </si>
  <si>
    <t>15.004.0050-0</t>
  </si>
  <si>
    <t>15.004.0050-A</t>
  </si>
  <si>
    <t>15.004.0051-0</t>
  </si>
  <si>
    <t>15.004.0051-A</t>
  </si>
  <si>
    <t>15.004.0053-0</t>
  </si>
  <si>
    <t>15.004.0053-A</t>
  </si>
  <si>
    <t>15.004.0055-0</t>
  </si>
  <si>
    <t>15.004.0055-A</t>
  </si>
  <si>
    <t>15.004.0058-0</t>
  </si>
  <si>
    <t>15.004.0058-A</t>
  </si>
  <si>
    <t>15.004.0059-0</t>
  </si>
  <si>
    <t>15.004.0059-A</t>
  </si>
  <si>
    <t>15.004.0060-1</t>
  </si>
  <si>
    <t>15.004.0060-B</t>
  </si>
  <si>
    <t>15.004.0061-0</t>
  </si>
  <si>
    <t>15.004.0061-A</t>
  </si>
  <si>
    <t>15.004.0062-0</t>
  </si>
  <si>
    <t>15.004.0062-A</t>
  </si>
  <si>
    <t>15.004.0063-0</t>
  </si>
  <si>
    <t>15.004.0063-A</t>
  </si>
  <si>
    <t>15.004.0064-0</t>
  </si>
  <si>
    <t>15.004.0064-A</t>
  </si>
  <si>
    <t>15.004.0065-0</t>
  </si>
  <si>
    <t>15.004.0065-A</t>
  </si>
  <si>
    <t>15.004.0067-0</t>
  </si>
  <si>
    <t>15.004.0067-A</t>
  </si>
  <si>
    <t>15.004.0070-0</t>
  </si>
  <si>
    <t>15.004.0070-A</t>
  </si>
  <si>
    <t>15.004.0074-0</t>
  </si>
  <si>
    <t>15.004.0074-A</t>
  </si>
  <si>
    <t>15.004.0075-0</t>
  </si>
  <si>
    <t>15.004.0075-A</t>
  </si>
  <si>
    <t>15.004.0076-0</t>
  </si>
  <si>
    <t>15.004.0076-A</t>
  </si>
  <si>
    <t>15.004.0080-0</t>
  </si>
  <si>
    <t>15.004.0080-A</t>
  </si>
  <si>
    <t>15.004.0085-0</t>
  </si>
  <si>
    <t>15.004.0085-A</t>
  </si>
  <si>
    <t>15.004.0086-0</t>
  </si>
  <si>
    <t>15.004.0086-A</t>
  </si>
  <si>
    <t>15.004.0090-0</t>
  </si>
  <si>
    <t>15.004.0090-A</t>
  </si>
  <si>
    <t>15.004.0102-1</t>
  </si>
  <si>
    <t>15.004.0102-B</t>
  </si>
  <si>
    <t>15.004.0103-0</t>
  </si>
  <si>
    <t>15.004.0103-A</t>
  </si>
  <si>
    <t>15.004.0104-0</t>
  </si>
  <si>
    <t>15.004.0104-A</t>
  </si>
  <si>
    <t>15.004.0105-0</t>
  </si>
  <si>
    <t>15.004.0105-A</t>
  </si>
  <si>
    <t>15.004.0108-0</t>
  </si>
  <si>
    <t>15.004.0108-A</t>
  </si>
  <si>
    <t>15.004.0110-0</t>
  </si>
  <si>
    <t>15.004.0110-A</t>
  </si>
  <si>
    <t>15.004.0125-0</t>
  </si>
  <si>
    <t>15.004.0125-A</t>
  </si>
  <si>
    <t>15.004.0126-0</t>
  </si>
  <si>
    <t>15.004.0126-A</t>
  </si>
  <si>
    <t>15.004.0127-0</t>
  </si>
  <si>
    <t>15.004.0127-A</t>
  </si>
  <si>
    <t>15.004.0130-0</t>
  </si>
  <si>
    <t>15.004.0130-A</t>
  </si>
  <si>
    <t>15.004.0131-0</t>
  </si>
  <si>
    <t>15.004.0131-A</t>
  </si>
  <si>
    <t>15.004.0133-0</t>
  </si>
  <si>
    <t>15.004.0133-A</t>
  </si>
  <si>
    <t>15.004.0150-0</t>
  </si>
  <si>
    <t>15.004.0150-A</t>
  </si>
  <si>
    <t>15.004.0151-0</t>
  </si>
  <si>
    <t>15.004.0151-A</t>
  </si>
  <si>
    <t>15.004.0160-0</t>
  </si>
  <si>
    <t>15.004.0160-A</t>
  </si>
  <si>
    <t>15.004.0161-0</t>
  </si>
  <si>
    <t>15.004.0161-A</t>
  </si>
  <si>
    <t>15.004.0170-0</t>
  </si>
  <si>
    <t>15.004.0170-A</t>
  </si>
  <si>
    <t>15.004.0175-1</t>
  </si>
  <si>
    <t>15.004.0175-B</t>
  </si>
  <si>
    <t>15.004.0176-0</t>
  </si>
  <si>
    <t>15.004.0176-A</t>
  </si>
  <si>
    <t>15.004.0180-0</t>
  </si>
  <si>
    <t>15.004.0180-A</t>
  </si>
  <si>
    <t>15.004.0181-0</t>
  </si>
  <si>
    <t>15.004.0181-A</t>
  </si>
  <si>
    <t>15.004.0190-0</t>
  </si>
  <si>
    <t>15.004.0190-A</t>
  </si>
  <si>
    <t>15.004.0200-0</t>
  </si>
  <si>
    <t>15.004.0200-A</t>
  </si>
  <si>
    <t>15.004.0202-0</t>
  </si>
  <si>
    <t>15.004.0202-A</t>
  </si>
  <si>
    <t>15.004.0204-0</t>
  </si>
  <si>
    <t>15.004.0204-A</t>
  </si>
  <si>
    <t>15.004.0210-0</t>
  </si>
  <si>
    <t>15.004.0210-A</t>
  </si>
  <si>
    <t>15.004.0212-0</t>
  </si>
  <si>
    <t>15.004.0212-A</t>
  </si>
  <si>
    <t>15.004.0220-0</t>
  </si>
  <si>
    <t>15.004.0220-A</t>
  </si>
  <si>
    <t>15.004.0222-0</t>
  </si>
  <si>
    <t>15.004.0222-A</t>
  </si>
  <si>
    <t>15.004.0224-0</t>
  </si>
  <si>
    <t>15.004.0224-A</t>
  </si>
  <si>
    <t>15.004.0250-0</t>
  </si>
  <si>
    <t>15.004.0250-A</t>
  </si>
  <si>
    <t>15.004.0251-0</t>
  </si>
  <si>
    <t>15.004.0251-A</t>
  </si>
  <si>
    <t>15.004.0255-0</t>
  </si>
  <si>
    <t>15.004.0255-A</t>
  </si>
  <si>
    <t>15.004.0300-0</t>
  </si>
  <si>
    <t>15.004.0300-A</t>
  </si>
  <si>
    <t>15.004.0305-0</t>
  </si>
  <si>
    <t>15.004.0305-A</t>
  </si>
  <si>
    <t>15.004.0310-0</t>
  </si>
  <si>
    <t>15.004.0310-A</t>
  </si>
  <si>
    <t>15.004.0315-0</t>
  </si>
  <si>
    <t>15.004.0315-A</t>
  </si>
  <si>
    <t>15.004.0320-0</t>
  </si>
  <si>
    <t>15.004.0320-A</t>
  </si>
  <si>
    <t>15.004.0325-0</t>
  </si>
  <si>
    <t>15.004.0325-A</t>
  </si>
  <si>
    <t>15.004.0330-0</t>
  </si>
  <si>
    <t>15.004.0330-A</t>
  </si>
  <si>
    <t>15.004.0335-0</t>
  </si>
  <si>
    <t>15.004.0335-A</t>
  </si>
  <si>
    <t>15.004.0600-0</t>
  </si>
  <si>
    <t>15.004.0600-A</t>
  </si>
  <si>
    <t>15.004.0620-0</t>
  </si>
  <si>
    <t>15.004.0620-A</t>
  </si>
  <si>
    <t>15.004.0700-0</t>
  </si>
  <si>
    <t>15.004.0700-A</t>
  </si>
  <si>
    <t>15.004.0705-0</t>
  </si>
  <si>
    <t>15.004.0705-A</t>
  </si>
  <si>
    <t>15.004.0710-0</t>
  </si>
  <si>
    <t>15.004.0710-A</t>
  </si>
  <si>
    <t>15.004.0715-0</t>
  </si>
  <si>
    <t>15.004.0715-A</t>
  </si>
  <si>
    <t>15.004.0720-0</t>
  </si>
  <si>
    <t>15.004.0720-A</t>
  </si>
  <si>
    <t>15.005.0010-0</t>
  </si>
  <si>
    <t>15.005.0010-A</t>
  </si>
  <si>
    <t>15.005.0020-0</t>
  </si>
  <si>
    <t>15.005.0020-A</t>
  </si>
  <si>
    <t>15.005.0030-0</t>
  </si>
  <si>
    <t>15.005.0030-A</t>
  </si>
  <si>
    <t>15.005.0040-1</t>
  </si>
  <si>
    <t>15.005.0040-B</t>
  </si>
  <si>
    <t>15.005.0050-0</t>
  </si>
  <si>
    <t>15.005.0050-A</t>
  </si>
  <si>
    <t>15.005.0060-0</t>
  </si>
  <si>
    <t>15.005.0060-A</t>
  </si>
  <si>
    <t>15.005.0070-0</t>
  </si>
  <si>
    <t>15.005.0070-A</t>
  </si>
  <si>
    <t>15.005.0100-0</t>
  </si>
  <si>
    <t>15.005.0100-A</t>
  </si>
  <si>
    <t>15.005.0110-0</t>
  </si>
  <si>
    <t>15.005.0110-A</t>
  </si>
  <si>
    <t>15.005.0120-0</t>
  </si>
  <si>
    <t>15.005.0120-A</t>
  </si>
  <si>
    <t>15.005.0130-0</t>
  </si>
  <si>
    <t>15.005.0130-A</t>
  </si>
  <si>
    <t>15.005.0140-0</t>
  </si>
  <si>
    <t>15.005.0140-A</t>
  </si>
  <si>
    <t>15.005.0200-0</t>
  </si>
  <si>
    <t>15.005.0200-A</t>
  </si>
  <si>
    <t>15.005.0201-0</t>
  </si>
  <si>
    <t>15.005.0201-A</t>
  </si>
  <si>
    <t>15.005.0202-0</t>
  </si>
  <si>
    <t>15.005.0202-A</t>
  </si>
  <si>
    <t>15.005.0203-0</t>
  </si>
  <si>
    <t>15.005.0203-A</t>
  </si>
  <si>
    <t>15.005.0204-0</t>
  </si>
  <si>
    <t>15.005.0204-A</t>
  </si>
  <si>
    <t>15.005.0205-0</t>
  </si>
  <si>
    <t>15.005.0205-A</t>
  </si>
  <si>
    <t>15.005.0206-0</t>
  </si>
  <si>
    <t>15.005.0206-A</t>
  </si>
  <si>
    <t>15.005.0207-0</t>
  </si>
  <si>
    <t>15.005.0207-A</t>
  </si>
  <si>
    <t>15.005.0208-0</t>
  </si>
  <si>
    <t>15.005.0208-A</t>
  </si>
  <si>
    <t>15.005.0209-0</t>
  </si>
  <si>
    <t>15.005.0209-A</t>
  </si>
  <si>
    <t>15.005.0253-0</t>
  </si>
  <si>
    <t>15.005.0253-A</t>
  </si>
  <si>
    <t>15.005.0255-0</t>
  </si>
  <si>
    <t>15.005.0255-A</t>
  </si>
  <si>
    <t>15.005.0260-0</t>
  </si>
  <si>
    <t>15.005.0260-A</t>
  </si>
  <si>
    <t>15.005.0275-0</t>
  </si>
  <si>
    <t>15.005.0275-A</t>
  </si>
  <si>
    <t>15.005.0278-0</t>
  </si>
  <si>
    <t>15.005.0278-A</t>
  </si>
  <si>
    <t>15.005.0280-0</t>
  </si>
  <si>
    <t>15.005.0280-A</t>
  </si>
  <si>
    <t>15.006.0010-0</t>
  </si>
  <si>
    <t>15.006.0010-A</t>
  </si>
  <si>
    <t>15.006.0012-0</t>
  </si>
  <si>
    <t>15.006.0012-A</t>
  </si>
  <si>
    <t>15.006.0015-0</t>
  </si>
  <si>
    <t>15.006.0015-A</t>
  </si>
  <si>
    <t>15.006.0016-0</t>
  </si>
  <si>
    <t>15.006.0016-A</t>
  </si>
  <si>
    <t>15.006.0035-0</t>
  </si>
  <si>
    <t>15.006.0035-A</t>
  </si>
  <si>
    <t>15.006.0040-0</t>
  </si>
  <si>
    <t>15.006.0040-A</t>
  </si>
  <si>
    <t>15.006.0045-0</t>
  </si>
  <si>
    <t>15.006.0045-A</t>
  </si>
  <si>
    <t>15.007.0208-0</t>
  </si>
  <si>
    <t>15.007.0208-A</t>
  </si>
  <si>
    <t>15.007.0209-0</t>
  </si>
  <si>
    <t>15.007.0209-A</t>
  </si>
  <si>
    <t>15.007.0210-0</t>
  </si>
  <si>
    <t>15.007.0210-A</t>
  </si>
  <si>
    <t>15.007.0214-0</t>
  </si>
  <si>
    <t>15.007.0214-A</t>
  </si>
  <si>
    <t>15.007.0216-0</t>
  </si>
  <si>
    <t>15.007.0216-A</t>
  </si>
  <si>
    <t>15.007.0218-0</t>
  </si>
  <si>
    <t>15.007.0218-A</t>
  </si>
  <si>
    <t>15.007.0250-0</t>
  </si>
  <si>
    <t>15.007.0250-A</t>
  </si>
  <si>
    <t>15.007.0280-0</t>
  </si>
  <si>
    <t>15.007.0280-A</t>
  </si>
  <si>
    <t>15.007.0285-0</t>
  </si>
  <si>
    <t>15.007.0285-A</t>
  </si>
  <si>
    <t>15.007.0290-0</t>
  </si>
  <si>
    <t>15.007.0290-A</t>
  </si>
  <si>
    <t>15.007.0295-0</t>
  </si>
  <si>
    <t>15.007.0295-A</t>
  </si>
  <si>
    <t>15.007.0334-0</t>
  </si>
  <si>
    <t>15.007.0334-A</t>
  </si>
  <si>
    <t>15.007.0338-0</t>
  </si>
  <si>
    <t>15.007.0338-A</t>
  </si>
  <si>
    <t>15.007.0340-0</t>
  </si>
  <si>
    <t>15.007.0340-A</t>
  </si>
  <si>
    <t>15.007.0345-0</t>
  </si>
  <si>
    <t>15.007.0345-A</t>
  </si>
  <si>
    <t>15.007.0347-0</t>
  </si>
  <si>
    <t>15.007.0347-A</t>
  </si>
  <si>
    <t>15.007.0350-0</t>
  </si>
  <si>
    <t>15.007.0350-A</t>
  </si>
  <si>
    <t>15.007.0351-0</t>
  </si>
  <si>
    <t>15.007.0351-A</t>
  </si>
  <si>
    <t>15.007.0357-0</t>
  </si>
  <si>
    <t>15.007.0357-A</t>
  </si>
  <si>
    <t>15.007.0359-0</t>
  </si>
  <si>
    <t>15.007.0359-A</t>
  </si>
  <si>
    <t>15.007.0400-0</t>
  </si>
  <si>
    <t>15.007.0400-A</t>
  </si>
  <si>
    <t>15.007.0405-0</t>
  </si>
  <si>
    <t>15.007.0405-A</t>
  </si>
  <si>
    <t>15.007.0410-0</t>
  </si>
  <si>
    <t>15.007.0410-A</t>
  </si>
  <si>
    <t>15.007.0415-0</t>
  </si>
  <si>
    <t>15.007.0415-A</t>
  </si>
  <si>
    <t>15.007.0420-0</t>
  </si>
  <si>
    <t>15.007.0420-A</t>
  </si>
  <si>
    <t>15.007.0425-0</t>
  </si>
  <si>
    <t>15.007.0425-A</t>
  </si>
  <si>
    <t>15.007.0430-0</t>
  </si>
  <si>
    <t>15.007.0430-A</t>
  </si>
  <si>
    <t>15.007.0435-0</t>
  </si>
  <si>
    <t>15.007.0435-A</t>
  </si>
  <si>
    <t>15.007.0495-0</t>
  </si>
  <si>
    <t>15.007.0495-A</t>
  </si>
  <si>
    <t>15.007.0498-0</t>
  </si>
  <si>
    <t>15.007.0498-A</t>
  </si>
  <si>
    <t>15.007.0501-0</t>
  </si>
  <si>
    <t>15.007.0501-A</t>
  </si>
  <si>
    <t>15.007.0504-0</t>
  </si>
  <si>
    <t>15.007.0504-A</t>
  </si>
  <si>
    <t>15.007.0507-0</t>
  </si>
  <si>
    <t>15.007.0507-A</t>
  </si>
  <si>
    <t>15.007.0511-0</t>
  </si>
  <si>
    <t>15.007.0511-A</t>
  </si>
  <si>
    <t>15.007.0514-0</t>
  </si>
  <si>
    <t>15.007.0514-A</t>
  </si>
  <si>
    <t>15.007.0517-0</t>
  </si>
  <si>
    <t>15.007.0517-A</t>
  </si>
  <si>
    <t>15.007.0520-0</t>
  </si>
  <si>
    <t>15.007.0520-A</t>
  </si>
  <si>
    <t>15.007.0521-0</t>
  </si>
  <si>
    <t>15.007.0521-A</t>
  </si>
  <si>
    <t>15.007.0522-0</t>
  </si>
  <si>
    <t>15.007.0522-A</t>
  </si>
  <si>
    <t>15.007.0523-0</t>
  </si>
  <si>
    <t>15.007.0523-A</t>
  </si>
  <si>
    <t>15.007.0524-0</t>
  </si>
  <si>
    <t>15.007.0524-A</t>
  </si>
  <si>
    <t>15.007.0525-0</t>
  </si>
  <si>
    <t>15.007.0525-A</t>
  </si>
  <si>
    <t>15.007.0526-0</t>
  </si>
  <si>
    <t>15.007.0526-A</t>
  </si>
  <si>
    <t>15.007.0527-0</t>
  </si>
  <si>
    <t>15.007.0527-A</t>
  </si>
  <si>
    <t>15.007.0528-0</t>
  </si>
  <si>
    <t>15.007.0528-A</t>
  </si>
  <si>
    <t>15.007.0529-0</t>
  </si>
  <si>
    <t>15.007.0529-A</t>
  </si>
  <si>
    <t>15.007.0530-0</t>
  </si>
  <si>
    <t>15.007.0530-A</t>
  </si>
  <si>
    <t>15.007.0531-0</t>
  </si>
  <si>
    <t>15.007.0531-A</t>
  </si>
  <si>
    <t>15.007.0532-0</t>
  </si>
  <si>
    <t>15.007.0532-A</t>
  </si>
  <si>
    <t>15.007.0533-0</t>
  </si>
  <si>
    <t>15.007.0533-A</t>
  </si>
  <si>
    <t>15.007.0534-0</t>
  </si>
  <si>
    <t>15.007.0534-A</t>
  </si>
  <si>
    <t>15.007.0550-0</t>
  </si>
  <si>
    <t>15.007.0550-A</t>
  </si>
  <si>
    <t>15.007.0552-0</t>
  </si>
  <si>
    <t>15.007.0552-A</t>
  </si>
  <si>
    <t>15.007.0554-0</t>
  </si>
  <si>
    <t>15.007.0554-A</t>
  </si>
  <si>
    <t>15.007.0556-0</t>
  </si>
  <si>
    <t>15.007.0556-A</t>
  </si>
  <si>
    <t>15.007.0558-0</t>
  </si>
  <si>
    <t>15.007.0558-A</t>
  </si>
  <si>
    <t>15.007.0560-0</t>
  </si>
  <si>
    <t>15.007.0560-A</t>
  </si>
  <si>
    <t>15.007.0566-0</t>
  </si>
  <si>
    <t>15.007.0566-A</t>
  </si>
  <si>
    <t>15.007.0567-0</t>
  </si>
  <si>
    <t>15.007.0567-A</t>
  </si>
  <si>
    <t>15.007.0568-0</t>
  </si>
  <si>
    <t>15.007.0568-A</t>
  </si>
  <si>
    <t>15.007.0569-0</t>
  </si>
  <si>
    <t>15.007.0569-A</t>
  </si>
  <si>
    <t>15.007.0570-0</t>
  </si>
  <si>
    <t>15.007.0570-A</t>
  </si>
  <si>
    <t>15.007.0572-0</t>
  </si>
  <si>
    <t>15.007.0572-A</t>
  </si>
  <si>
    <t>15.007.0575-0</t>
  </si>
  <si>
    <t>15.007.0575-A</t>
  </si>
  <si>
    <t>15.007.0600-0</t>
  </si>
  <si>
    <t>15.007.0600-A</t>
  </si>
  <si>
    <t>15.007.0605-0</t>
  </si>
  <si>
    <t>15.007.0605-A</t>
  </si>
  <si>
    <t>15.007.0608-0</t>
  </si>
  <si>
    <t>15.007.0608-A</t>
  </si>
  <si>
    <t>15.007.0609-0</t>
  </si>
  <si>
    <t>15.007.0609-A</t>
  </si>
  <si>
    <t>15.007.0610-0</t>
  </si>
  <si>
    <t>15.007.0610-A</t>
  </si>
  <si>
    <t>15.007.0611-0</t>
  </si>
  <si>
    <t>15.007.0611-A</t>
  </si>
  <si>
    <t>15.007.0615-0</t>
  </si>
  <si>
    <t>15.007.0615-A</t>
  </si>
  <si>
    <t>15.007.0680-0</t>
  </si>
  <si>
    <t>15.007.0680-A</t>
  </si>
  <si>
    <t>15.007.0682-0</t>
  </si>
  <si>
    <t>15.007.0682-A</t>
  </si>
  <si>
    <t>15.007.0684-0</t>
  </si>
  <si>
    <t>15.007.0684-A</t>
  </si>
  <si>
    <t>15.007.0686-0</t>
  </si>
  <si>
    <t>15.007.0686-A</t>
  </si>
  <si>
    <t>15.007.0688-0</t>
  </si>
  <si>
    <t>15.007.0688-A</t>
  </si>
  <si>
    <t>15.007.0689-0</t>
  </si>
  <si>
    <t>15.007.0689-A</t>
  </si>
  <si>
    <t>15.007.0696-0</t>
  </si>
  <si>
    <t>15.007.0696-A</t>
  </si>
  <si>
    <t>15.007.0697-0</t>
  </si>
  <si>
    <t>15.007.0697-A</t>
  </si>
  <si>
    <t>15.007.0699-0</t>
  </si>
  <si>
    <t>15.007.0699-A</t>
  </si>
  <si>
    <t>15.007.0705-0</t>
  </si>
  <si>
    <t>15.007.0705-A</t>
  </si>
  <si>
    <t>15.007.0710-0</t>
  </si>
  <si>
    <t>15.007.0710-A</t>
  </si>
  <si>
    <t>15.007.0711-0</t>
  </si>
  <si>
    <t>15.007.0711-A</t>
  </si>
  <si>
    <t>15.007.0712-0</t>
  </si>
  <si>
    <t>15.007.0712-A</t>
  </si>
  <si>
    <t>15.008.0010-0</t>
  </si>
  <si>
    <t>15.008.0010-A</t>
  </si>
  <si>
    <t>15.008.0015-0</t>
  </si>
  <si>
    <t>15.008.0015-A</t>
  </si>
  <si>
    <t>15.008.0020-0</t>
  </si>
  <si>
    <t>15.008.0020-A</t>
  </si>
  <si>
    <t>15.008.0025-0</t>
  </si>
  <si>
    <t>15.008.0025-A</t>
  </si>
  <si>
    <t>15.008.0030-0</t>
  </si>
  <si>
    <t>15.008.0030-A</t>
  </si>
  <si>
    <t>15.008.0035-0</t>
  </si>
  <si>
    <t>15.008.0035-A</t>
  </si>
  <si>
    <t>15.008.0080-0</t>
  </si>
  <si>
    <t>15.008.0080-A</t>
  </si>
  <si>
    <t>15.008.0085-0</t>
  </si>
  <si>
    <t>15.008.0085-A</t>
  </si>
  <si>
    <t>15.008.0090-0</t>
  </si>
  <si>
    <t>15.008.0090-A</t>
  </si>
  <si>
    <t>15.008.0095-0</t>
  </si>
  <si>
    <t>15.008.0095-A</t>
  </si>
  <si>
    <t>15.008.0100-0</t>
  </si>
  <si>
    <t>15.008.0100-A</t>
  </si>
  <si>
    <t>15.008.0105-0</t>
  </si>
  <si>
    <t>15.008.0105-A</t>
  </si>
  <si>
    <t>15.008.0110-0</t>
  </si>
  <si>
    <t>15.008.0110-A</t>
  </si>
  <si>
    <t>15.008.0112-0</t>
  </si>
  <si>
    <t>15.008.0112-A</t>
  </si>
  <si>
    <t>15.008.0115-0</t>
  </si>
  <si>
    <t>15.008.0115-A</t>
  </si>
  <si>
    <t>15.008.0120-0</t>
  </si>
  <si>
    <t>15.008.0120-A</t>
  </si>
  <si>
    <t>15.008.0125-0</t>
  </si>
  <si>
    <t>15.008.0125-A</t>
  </si>
  <si>
    <t>15.008.0130-0</t>
  </si>
  <si>
    <t>15.008.0130-A</t>
  </si>
  <si>
    <t>15.008.0135-0</t>
  </si>
  <si>
    <t>15.008.0135-A</t>
  </si>
  <si>
    <t>15.008.0140-0</t>
  </si>
  <si>
    <t>15.008.0140-A</t>
  </si>
  <si>
    <t>15.008.0145-0</t>
  </si>
  <si>
    <t>15.008.0145-A</t>
  </si>
  <si>
    <t>15.008.0150-0</t>
  </si>
  <si>
    <t>15.008.0150-A</t>
  </si>
  <si>
    <t>15.008.0155-0</t>
  </si>
  <si>
    <t>15.008.0155-A</t>
  </si>
  <si>
    <t>15.008.0157-0</t>
  </si>
  <si>
    <t>15.008.0157-A</t>
  </si>
  <si>
    <t>15.008.0159-0</t>
  </si>
  <si>
    <t>15.008.0159-A</t>
  </si>
  <si>
    <t>15.008.0161-0</t>
  </si>
  <si>
    <t>15.008.0161-A</t>
  </si>
  <si>
    <t>15.008.0163-0</t>
  </si>
  <si>
    <t>15.008.0163-A</t>
  </si>
  <si>
    <t>15.008.0165-0</t>
  </si>
  <si>
    <t>15.008.0165-A</t>
  </si>
  <si>
    <t>15.008.0167-0</t>
  </si>
  <si>
    <t>15.008.0167-A</t>
  </si>
  <si>
    <t>15.008.0169-0</t>
  </si>
  <si>
    <t>15.008.0169-A</t>
  </si>
  <si>
    <t>15.008.0171-0</t>
  </si>
  <si>
    <t>15.008.0171-A</t>
  </si>
  <si>
    <t>15.008.0173-0</t>
  </si>
  <si>
    <t>15.008.0173-A</t>
  </si>
  <si>
    <t>15.008.0175-0</t>
  </si>
  <si>
    <t>15.008.0175-A</t>
  </si>
  <si>
    <t>15.008.0177-0</t>
  </si>
  <si>
    <t>15.008.0177-A</t>
  </si>
  <si>
    <t>15.008.0179-0</t>
  </si>
  <si>
    <t>15.008.0179-A</t>
  </si>
  <si>
    <t>15.008.0181-0</t>
  </si>
  <si>
    <t>15.008.0181-A</t>
  </si>
  <si>
    <t>15.008.0183-0</t>
  </si>
  <si>
    <t>15.008.0183-A</t>
  </si>
  <si>
    <t>15.008.0185-0</t>
  </si>
  <si>
    <t>15.008.0185-A</t>
  </si>
  <si>
    <t>15.008.0187-0</t>
  </si>
  <si>
    <t>15.008.0187-A</t>
  </si>
  <si>
    <t>15.008.0189-0</t>
  </si>
  <si>
    <t>15.008.0189-A</t>
  </si>
  <si>
    <t>15.008.0191-0</t>
  </si>
  <si>
    <t>15.008.0191-A</t>
  </si>
  <si>
    <t>15.008.0193-0</t>
  </si>
  <si>
    <t>15.008.0193-A</t>
  </si>
  <si>
    <t>15.008.0194-0</t>
  </si>
  <si>
    <t>15.008.0194-A</t>
  </si>
  <si>
    <t>15.008.0197-0</t>
  </si>
  <si>
    <t>15.008.0197-A</t>
  </si>
  <si>
    <t>15.008.0199-0</t>
  </si>
  <si>
    <t>15.008.0199-A</t>
  </si>
  <si>
    <t>15.008.0200-0</t>
  </si>
  <si>
    <t>15.008.0200-A</t>
  </si>
  <si>
    <t>15.008.0205-0</t>
  </si>
  <si>
    <t>15.008.0205-A</t>
  </si>
  <si>
    <t>15.008.0210-0</t>
  </si>
  <si>
    <t>15.008.0210-A</t>
  </si>
  <si>
    <t>15.008.0215-0</t>
  </si>
  <si>
    <t>15.008.0215-A</t>
  </si>
  <si>
    <t>15.008.0220-0</t>
  </si>
  <si>
    <t>15.008.0220-A</t>
  </si>
  <si>
    <t>15.008.0225-0</t>
  </si>
  <si>
    <t>15.008.0225-A</t>
  </si>
  <si>
    <t>15.008.0230-0</t>
  </si>
  <si>
    <t>15.008.0230-A</t>
  </si>
  <si>
    <t>15.008.0232-0</t>
  </si>
  <si>
    <t>15.008.0232-A</t>
  </si>
  <si>
    <t>15.008.0235-0</t>
  </si>
  <si>
    <t>15.008.0235-A</t>
  </si>
  <si>
    <t>15.008.0240-0</t>
  </si>
  <si>
    <t>15.008.0240-A</t>
  </si>
  <si>
    <t>15.008.0245-0</t>
  </si>
  <si>
    <t>15.008.0245-A</t>
  </si>
  <si>
    <t>15.008.0250-0</t>
  </si>
  <si>
    <t>15.008.0250-A</t>
  </si>
  <si>
    <t>15.008.0255-0</t>
  </si>
  <si>
    <t>15.008.0255-A</t>
  </si>
  <si>
    <t>15.008.0260-0</t>
  </si>
  <si>
    <t>15.008.0260-A</t>
  </si>
  <si>
    <t>15.008.0265-0</t>
  </si>
  <si>
    <t>15.008.0265-A</t>
  </si>
  <si>
    <t>15.008.0270-0</t>
  </si>
  <si>
    <t>15.008.0270-A</t>
  </si>
  <si>
    <t>15.008.0300-0</t>
  </si>
  <si>
    <t>15.008.0300-A</t>
  </si>
  <si>
    <t>15.008.0301-0</t>
  </si>
  <si>
    <t>15.008.0301-A</t>
  </si>
  <si>
    <t>15.008.0302-0</t>
  </si>
  <si>
    <t>15.008.0302-A</t>
  </si>
  <si>
    <t>15.008.0320-0</t>
  </si>
  <si>
    <t>15.008.0320-A</t>
  </si>
  <si>
    <t>15.008.0321-0</t>
  </si>
  <si>
    <t>15.008.0321-A</t>
  </si>
  <si>
    <t>15.008.0391-0</t>
  </si>
  <si>
    <t>15.008.0391-A</t>
  </si>
  <si>
    <t>15.008.0392-0</t>
  </si>
  <si>
    <t>15.008.0392-A</t>
  </si>
  <si>
    <t>15.008.0393-0</t>
  </si>
  <si>
    <t>15.008.0393-A</t>
  </si>
  <si>
    <t>15.009.0010-0</t>
  </si>
  <si>
    <t>15.009.0010-A</t>
  </si>
  <si>
    <t>15.009.0015-0</t>
  </si>
  <si>
    <t>15.009.0015-A</t>
  </si>
  <si>
    <t>15.009.0020-0</t>
  </si>
  <si>
    <t>15.009.0020-A</t>
  </si>
  <si>
    <t>15.009.0025-0</t>
  </si>
  <si>
    <t>15.009.0025-A</t>
  </si>
  <si>
    <t>15.009.0100-0</t>
  </si>
  <si>
    <t>15.009.0100-A</t>
  </si>
  <si>
    <t>15.009.0105-0</t>
  </si>
  <si>
    <t>15.009.0105-A</t>
  </si>
  <si>
    <t>15.009.0110-0</t>
  </si>
  <si>
    <t>15.009.0110-A</t>
  </si>
  <si>
    <t>15.009.0115-0</t>
  </si>
  <si>
    <t>15.009.0115-A</t>
  </si>
  <si>
    <t>15.009.0120-0</t>
  </si>
  <si>
    <t>15.009.0120-A</t>
  </si>
  <si>
    <t>15.009.0125-0</t>
  </si>
  <si>
    <t>15.009.0125-A</t>
  </si>
  <si>
    <t>15.009.0130-0</t>
  </si>
  <si>
    <t>15.009.0130-A</t>
  </si>
  <si>
    <t>15.009.0135-0</t>
  </si>
  <si>
    <t>15.009.0135-A</t>
  </si>
  <si>
    <t>15.009.0140-0</t>
  </si>
  <si>
    <t>15.009.0140-A</t>
  </si>
  <si>
    <t>15.009.0143-0</t>
  </si>
  <si>
    <t>15.009.0143-A</t>
  </si>
  <si>
    <t>15.009.0150-0</t>
  </si>
  <si>
    <t>15.009.0150-A</t>
  </si>
  <si>
    <t>15.009.0155-0</t>
  </si>
  <si>
    <t>15.009.0155-A</t>
  </si>
  <si>
    <t>15.010.0010-0</t>
  </si>
  <si>
    <t>15.010.0010-A</t>
  </si>
  <si>
    <t>15.010.0012-0</t>
  </si>
  <si>
    <t>15.010.0012-A</t>
  </si>
  <si>
    <t>15.010.0030-0</t>
  </si>
  <si>
    <t>15.010.0030-A</t>
  </si>
  <si>
    <t>15.010.0031-0</t>
  </si>
  <si>
    <t>15.010.0031-A</t>
  </si>
  <si>
    <t>15.010.0032-0</t>
  </si>
  <si>
    <t>15.010.0032-A</t>
  </si>
  <si>
    <t>15.010.0035-0</t>
  </si>
  <si>
    <t>15.010.0035-A</t>
  </si>
  <si>
    <t>15.010.0036-0</t>
  </si>
  <si>
    <t>15.010.0036-A</t>
  </si>
  <si>
    <t>15.010.0040-0</t>
  </si>
  <si>
    <t>15.010.0040-A</t>
  </si>
  <si>
    <t>15.010.0041-0</t>
  </si>
  <si>
    <t>15.010.0041-A</t>
  </si>
  <si>
    <t>15.010.0042-0</t>
  </si>
  <si>
    <t>15.010.0042-A</t>
  </si>
  <si>
    <t>15.010.0043-0</t>
  </si>
  <si>
    <t>15.010.0043-A</t>
  </si>
  <si>
    <t>15.010.0045-0</t>
  </si>
  <si>
    <t>15.010.0045-A</t>
  </si>
  <si>
    <t>15.010.0046-0</t>
  </si>
  <si>
    <t>15.010.0046-A</t>
  </si>
  <si>
    <t>15.010.0047-0</t>
  </si>
  <si>
    <t>15.010.0047-A</t>
  </si>
  <si>
    <t>15.010.0048-0</t>
  </si>
  <si>
    <t>15.010.0048-A</t>
  </si>
  <si>
    <t>15.010.0060-0</t>
  </si>
  <si>
    <t>15.010.0060-A</t>
  </si>
  <si>
    <t>15.010.0061-0</t>
  </si>
  <si>
    <t>15.010.0061-A</t>
  </si>
  <si>
    <t>15.010.0062-0</t>
  </si>
  <si>
    <t>15.010.0062-A</t>
  </si>
  <si>
    <t>15.010.0063-0</t>
  </si>
  <si>
    <t>15.010.0063-A</t>
  </si>
  <si>
    <t>15.010.0064-0</t>
  </si>
  <si>
    <t>15.010.0064-A</t>
  </si>
  <si>
    <t>15.010.0065-0</t>
  </si>
  <si>
    <t>15.010.0065-A</t>
  </si>
  <si>
    <t>15.010.0066-0</t>
  </si>
  <si>
    <t>15.010.0066-A</t>
  </si>
  <si>
    <t>15.010.0067-0</t>
  </si>
  <si>
    <t>15.010.0067-A</t>
  </si>
  <si>
    <t>15.010.0070-0</t>
  </si>
  <si>
    <t>15.010.0070-A</t>
  </si>
  <si>
    <t>15.010.0071-0</t>
  </si>
  <si>
    <t>15.010.0071-A</t>
  </si>
  <si>
    <t>15.010.0072-0</t>
  </si>
  <si>
    <t>15.010.0072-A</t>
  </si>
  <si>
    <t>15.010.0073-0</t>
  </si>
  <si>
    <t>15.010.0073-A</t>
  </si>
  <si>
    <t>15.010.0100-0</t>
  </si>
  <si>
    <t>15.010.0100-A</t>
  </si>
  <si>
    <t>15.010.0110-0</t>
  </si>
  <si>
    <t>15.010.0110-A</t>
  </si>
  <si>
    <t>15.011.0009-0</t>
  </si>
  <si>
    <t>15.011.0009-A</t>
  </si>
  <si>
    <t>15.011.0012-0</t>
  </si>
  <si>
    <t>15.011.0012-A</t>
  </si>
  <si>
    <t>15.011.0014-0</t>
  </si>
  <si>
    <t>15.011.0014-A</t>
  </si>
  <si>
    <t>15.011.0017-0</t>
  </si>
  <si>
    <t>15.011.0017-A</t>
  </si>
  <si>
    <t>15.011.0021-0</t>
  </si>
  <si>
    <t>15.011.0021-A</t>
  </si>
  <si>
    <t>15.011.0024-0</t>
  </si>
  <si>
    <t>15.011.0024-A</t>
  </si>
  <si>
    <t>15.011.0027-0</t>
  </si>
  <si>
    <t>15.011.0027-A</t>
  </si>
  <si>
    <t>15.011.0030-0</t>
  </si>
  <si>
    <t>15.011.0030-A</t>
  </si>
  <si>
    <t>15.011.0070-0</t>
  </si>
  <si>
    <t>15.011.0070-A</t>
  </si>
  <si>
    <t>15.011.0071-0</t>
  </si>
  <si>
    <t>15.011.0071-A</t>
  </si>
  <si>
    <t>15.011.0072-0</t>
  </si>
  <si>
    <t>15.011.0072-A</t>
  </si>
  <si>
    <t>15.011.0073-0</t>
  </si>
  <si>
    <t>15.011.0073-A</t>
  </si>
  <si>
    <t>15.011.0074-0</t>
  </si>
  <si>
    <t>15.011.0074-A</t>
  </si>
  <si>
    <t>15.011.0075-0</t>
  </si>
  <si>
    <t>15.011.0075-A</t>
  </si>
  <si>
    <t>15.011.0076-0</t>
  </si>
  <si>
    <t>15.011.0076-A</t>
  </si>
  <si>
    <t>15.011.0077-0</t>
  </si>
  <si>
    <t>15.011.0077-A</t>
  </si>
  <si>
    <t>15.011.0078-0</t>
  </si>
  <si>
    <t>15.011.0078-A</t>
  </si>
  <si>
    <t>15.011.0079-0</t>
  </si>
  <si>
    <t>15.011.0079-A</t>
  </si>
  <si>
    <t>15.011.0081-0</t>
  </si>
  <si>
    <t>15.011.0081-A</t>
  </si>
  <si>
    <t>15.011.0084-0</t>
  </si>
  <si>
    <t>15.011.0084-A</t>
  </si>
  <si>
    <t>15.011.0087-0</t>
  </si>
  <si>
    <t>15.011.0087-A</t>
  </si>
  <si>
    <t>15.011.0093-0</t>
  </si>
  <si>
    <t>15.011.0093-A</t>
  </si>
  <si>
    <t>15.011.0130-0</t>
  </si>
  <si>
    <t>15.011.0130-A</t>
  </si>
  <si>
    <t>15.011.0132-0</t>
  </si>
  <si>
    <t>15.011.0132-A</t>
  </si>
  <si>
    <t>15.011.0134-0</t>
  </si>
  <si>
    <t>15.011.0134-A</t>
  </si>
  <si>
    <t>15.011.0136-0</t>
  </si>
  <si>
    <t>15.011.0136-A</t>
  </si>
  <si>
    <t>15.011.0138-0</t>
  </si>
  <si>
    <t>15.011.0138-A</t>
  </si>
  <si>
    <t>15.011.0150-0</t>
  </si>
  <si>
    <t>15.011.0150-A</t>
  </si>
  <si>
    <t>15.011.0152-0</t>
  </si>
  <si>
    <t>15.011.0152-A</t>
  </si>
  <si>
    <t>15.011.0154-0</t>
  </si>
  <si>
    <t>15.011.0154-A</t>
  </si>
  <si>
    <t>15.011.0156-0</t>
  </si>
  <si>
    <t>15.011.0156-A</t>
  </si>
  <si>
    <t>15.011.0158-0</t>
  </si>
  <si>
    <t>15.011.0158-A</t>
  </si>
  <si>
    <t>15.011.0160-0</t>
  </si>
  <si>
    <t>15.011.0160-A</t>
  </si>
  <si>
    <t>15.011.0162-0</t>
  </si>
  <si>
    <t>15.011.0162-A</t>
  </si>
  <si>
    <t>15.012.0060-0</t>
  </si>
  <si>
    <t>15.012.0060-A</t>
  </si>
  <si>
    <t>15.014.0005-0</t>
  </si>
  <si>
    <t>15.014.0005-A</t>
  </si>
  <si>
    <t>15.014.0010-0</t>
  </si>
  <si>
    <t>15.014.0010-A</t>
  </si>
  <si>
    <t>15.014.0015-0</t>
  </si>
  <si>
    <t>15.014.0015-A</t>
  </si>
  <si>
    <t>15.014.0020-0</t>
  </si>
  <si>
    <t>15.014.0020-A</t>
  </si>
  <si>
    <t>15.014.0025-0</t>
  </si>
  <si>
    <t>15.014.0025-A</t>
  </si>
  <si>
    <t>15.014.0030-0</t>
  </si>
  <si>
    <t>15.014.0030-A</t>
  </si>
  <si>
    <t>15.014.0035-0</t>
  </si>
  <si>
    <t>15.014.0035-A</t>
  </si>
  <si>
    <t>15.014.0100-0</t>
  </si>
  <si>
    <t>15.014.0100-A</t>
  </si>
  <si>
    <t>15.014.0105-0</t>
  </si>
  <si>
    <t>15.014.0105-A</t>
  </si>
  <si>
    <t>15.014.0115-0</t>
  </si>
  <si>
    <t>15.014.0115-A</t>
  </si>
  <si>
    <t>15.014.0120-0</t>
  </si>
  <si>
    <t>15.014.0120-A</t>
  </si>
  <si>
    <t>15.014.0130-0</t>
  </si>
  <si>
    <t>15.014.0130-A</t>
  </si>
  <si>
    <t>15.014.0140-0</t>
  </si>
  <si>
    <t>15.014.0140-A</t>
  </si>
  <si>
    <t>15.014.0145-0</t>
  </si>
  <si>
    <t>15.014.0145-A</t>
  </si>
  <si>
    <t>15.015.0020-0</t>
  </si>
  <si>
    <t>15.015.0020-A</t>
  </si>
  <si>
    <t>15.015.0021-0</t>
  </si>
  <si>
    <t>15.015.0021-A</t>
  </si>
  <si>
    <t>15.015.0022-0</t>
  </si>
  <si>
    <t>15.015.0022-A</t>
  </si>
  <si>
    <t>15.015.0025-0</t>
  </si>
  <si>
    <t>15.015.0025-A</t>
  </si>
  <si>
    <t>15.015.0026-0</t>
  </si>
  <si>
    <t>15.015.0026-A</t>
  </si>
  <si>
    <t>15.015.0027-0</t>
  </si>
  <si>
    <t>15.015.0027-A</t>
  </si>
  <si>
    <t>15.015.0035-0</t>
  </si>
  <si>
    <t>15.015.0035-A</t>
  </si>
  <si>
    <t>15.015.0036-0</t>
  </si>
  <si>
    <t>15.015.0036-A</t>
  </si>
  <si>
    <t>15.015.0037-0</t>
  </si>
  <si>
    <t>15.015.0037-A</t>
  </si>
  <si>
    <t>15.015.0040-0</t>
  </si>
  <si>
    <t>15.015.0040-A</t>
  </si>
  <si>
    <t>15.015.0041-0</t>
  </si>
  <si>
    <t>15.015.0041-A</t>
  </si>
  <si>
    <t>15.015.0042-0</t>
  </si>
  <si>
    <t>15.015.0042-A</t>
  </si>
  <si>
    <t>15.015.0050-0</t>
  </si>
  <si>
    <t>15.015.0050-A</t>
  </si>
  <si>
    <t>15.015.0051-0</t>
  </si>
  <si>
    <t>15.015.0051-A</t>
  </si>
  <si>
    <t>15.015.0052-0</t>
  </si>
  <si>
    <t>15.015.0052-A</t>
  </si>
  <si>
    <t>15.015.0055-0</t>
  </si>
  <si>
    <t>15.015.0055-A</t>
  </si>
  <si>
    <t>15.015.0056-0</t>
  </si>
  <si>
    <t>15.015.0056-A</t>
  </si>
  <si>
    <t>15.015.0057-0</t>
  </si>
  <si>
    <t>15.015.0057-A</t>
  </si>
  <si>
    <t>15.015.0065-0</t>
  </si>
  <si>
    <t>15.015.0065-A</t>
  </si>
  <si>
    <t>15.015.0066-0</t>
  </si>
  <si>
    <t>15.015.0066-A</t>
  </si>
  <si>
    <t>15.015.0067-0</t>
  </si>
  <si>
    <t>15.015.0067-A</t>
  </si>
  <si>
    <t>15.015.0070-0</t>
  </si>
  <si>
    <t>15.015.0070-A</t>
  </si>
  <si>
    <t>15.015.0071-0</t>
  </si>
  <si>
    <t>15.015.0071-A</t>
  </si>
  <si>
    <t>15.015.0072-0</t>
  </si>
  <si>
    <t>15.015.0072-A</t>
  </si>
  <si>
    <t>15.015.0080-0</t>
  </si>
  <si>
    <t>15.015.0080-A</t>
  </si>
  <si>
    <t>15.015.0081-0</t>
  </si>
  <si>
    <t>15.015.0081-A</t>
  </si>
  <si>
    <t>15.015.0082-0</t>
  </si>
  <si>
    <t>15.015.0082-A</t>
  </si>
  <si>
    <t>15.015.0085-0</t>
  </si>
  <si>
    <t>15.015.0085-A</t>
  </si>
  <si>
    <t>15.015.0086-0</t>
  </si>
  <si>
    <t>15.015.0086-A</t>
  </si>
  <si>
    <t>15.015.0087-0</t>
  </si>
  <si>
    <t>15.015.0087-A</t>
  </si>
  <si>
    <t>15.015.0095-0</t>
  </si>
  <si>
    <t>15.015.0095-A</t>
  </si>
  <si>
    <t>15.015.0096-0</t>
  </si>
  <si>
    <t>15.015.0096-A</t>
  </si>
  <si>
    <t>15.015.0097-0</t>
  </si>
  <si>
    <t>15.015.0097-A</t>
  </si>
  <si>
    <t>15.015.0100-0</t>
  </si>
  <si>
    <t>15.015.0100-A</t>
  </si>
  <si>
    <t>15.015.0101-0</t>
  </si>
  <si>
    <t>15.015.0101-A</t>
  </si>
  <si>
    <t>15.015.0102-0</t>
  </si>
  <si>
    <t>15.015.0102-A</t>
  </si>
  <si>
    <t>15.015.0104-0</t>
  </si>
  <si>
    <t>15.015.0104-A</t>
  </si>
  <si>
    <t>15.015.0105-0</t>
  </si>
  <si>
    <t>15.015.0105-A</t>
  </si>
  <si>
    <t>15.015.0106-0</t>
  </si>
  <si>
    <t>15.015.0106-A</t>
  </si>
  <si>
    <t>15.015.0107-0</t>
  </si>
  <si>
    <t>15.015.0107-A</t>
  </si>
  <si>
    <t>15.015.0108-0</t>
  </si>
  <si>
    <t>15.015.0108-A</t>
  </si>
  <si>
    <t>15.015.0109-0</t>
  </si>
  <si>
    <t>15.015.0109-A</t>
  </si>
  <si>
    <t>15.015.0114-0</t>
  </si>
  <si>
    <t>15.015.0114-A</t>
  </si>
  <si>
    <t>15.015.0117-0</t>
  </si>
  <si>
    <t>15.015.0117-A</t>
  </si>
  <si>
    <t>15.015.0118-0</t>
  </si>
  <si>
    <t>15.015.0118-A</t>
  </si>
  <si>
    <t>15.015.0119-0</t>
  </si>
  <si>
    <t>15.015.0119-A</t>
  </si>
  <si>
    <t>15.015.0121-0</t>
  </si>
  <si>
    <t>15.015.0121-A</t>
  </si>
  <si>
    <t>15.015.0122-0</t>
  </si>
  <si>
    <t>15.015.0122-A</t>
  </si>
  <si>
    <t>15.015.0123-0</t>
  </si>
  <si>
    <t>15.015.0123-A</t>
  </si>
  <si>
    <t>15.015.0124-0</t>
  </si>
  <si>
    <t>15.015.0124-A</t>
  </si>
  <si>
    <t>15.015.0126-0</t>
  </si>
  <si>
    <t>15.015.0126-A</t>
  </si>
  <si>
    <t>15.015.0127-0</t>
  </si>
  <si>
    <t>15.015.0127-A</t>
  </si>
  <si>
    <t>15.015.0128-0</t>
  </si>
  <si>
    <t>15.015.0128-A</t>
  </si>
  <si>
    <t>15.015.0129-0</t>
  </si>
  <si>
    <t>15.015.0129-A</t>
  </si>
  <si>
    <t>15.015.0130-0</t>
  </si>
  <si>
    <t>15.015.0130-A</t>
  </si>
  <si>
    <t>15.015.0131-0</t>
  </si>
  <si>
    <t>15.015.0131-A</t>
  </si>
  <si>
    <t>15.015.0132-0</t>
  </si>
  <si>
    <t>15.015.0132-A</t>
  </si>
  <si>
    <t>15.015.0135-0</t>
  </si>
  <si>
    <t>15.015.0135-A</t>
  </si>
  <si>
    <t>15.015.0136-0</t>
  </si>
  <si>
    <t>15.015.0136-A</t>
  </si>
  <si>
    <t>15.015.0137-0</t>
  </si>
  <si>
    <t>15.015.0137-A</t>
  </si>
  <si>
    <t>15.015.0140-0</t>
  </si>
  <si>
    <t>15.015.0140-A</t>
  </si>
  <si>
    <t>15.015.0141-0</t>
  </si>
  <si>
    <t>15.015.0141-A</t>
  </si>
  <si>
    <t>15.015.0142-0</t>
  </si>
  <si>
    <t>15.015.0142-A</t>
  </si>
  <si>
    <t>15.015.0150-0</t>
  </si>
  <si>
    <t>15.015.0150-A</t>
  </si>
  <si>
    <t>15.015.0151-0</t>
  </si>
  <si>
    <t>15.015.0151-A</t>
  </si>
  <si>
    <t>15.015.0152-0</t>
  </si>
  <si>
    <t>15.015.0152-A</t>
  </si>
  <si>
    <t>15.015.0155-0</t>
  </si>
  <si>
    <t>15.015.0155-A</t>
  </si>
  <si>
    <t>15.015.0156-0</t>
  </si>
  <si>
    <t>15.015.0156-A</t>
  </si>
  <si>
    <t>15.015.0157-0</t>
  </si>
  <si>
    <t>15.015.0157-A</t>
  </si>
  <si>
    <t>15.015.0160-0</t>
  </si>
  <si>
    <t>15.015.0160-A</t>
  </si>
  <si>
    <t>15.015.0161-0</t>
  </si>
  <si>
    <t>15.015.0161-A</t>
  </si>
  <si>
    <t>15.015.0162-0</t>
  </si>
  <si>
    <t>15.015.0162-A</t>
  </si>
  <si>
    <t>15.015.0171-0</t>
  </si>
  <si>
    <t>15.015.0171-A</t>
  </si>
  <si>
    <t>15.015.0173-0</t>
  </si>
  <si>
    <t>15.015.0173-A</t>
  </si>
  <si>
    <t>15.015.0175-0</t>
  </si>
  <si>
    <t>15.015.0175-A</t>
  </si>
  <si>
    <t>15.015.0177-0</t>
  </si>
  <si>
    <t>15.015.0177-A</t>
  </si>
  <si>
    <t>15.015.0179-0</t>
  </si>
  <si>
    <t>15.015.0179-A</t>
  </si>
  <si>
    <t>15.015.0199-0</t>
  </si>
  <si>
    <t>15.015.0199-A</t>
  </si>
  <si>
    <t>15.015.0203-0</t>
  </si>
  <si>
    <t>15.015.0203-A</t>
  </si>
  <si>
    <t>15.015.0205-0</t>
  </si>
  <si>
    <t>15.015.0205-A</t>
  </si>
  <si>
    <t>15.015.0207-0</t>
  </si>
  <si>
    <t>15.015.0207-A</t>
  </si>
  <si>
    <t>15.015.0208-0</t>
  </si>
  <si>
    <t>15.015.0208-A</t>
  </si>
  <si>
    <t>15.015.0213-0</t>
  </si>
  <si>
    <t>15.015.0213-A</t>
  </si>
  <si>
    <t>15.015.0214-0</t>
  </si>
  <si>
    <t>15.015.0214-A</t>
  </si>
  <si>
    <t>15.015.0215-0</t>
  </si>
  <si>
    <t>15.015.0215-A</t>
  </si>
  <si>
    <t>15.015.0220-0</t>
  </si>
  <si>
    <t>15.015.0220-A</t>
  </si>
  <si>
    <t>15.015.0221-0</t>
  </si>
  <si>
    <t>15.015.0221-A</t>
  </si>
  <si>
    <t>15.015.0222-0</t>
  </si>
  <si>
    <t>15.015.0222-A</t>
  </si>
  <si>
    <t>15.015.0225-0</t>
  </si>
  <si>
    <t>15.015.0225-A</t>
  </si>
  <si>
    <t>15.015.0226-0</t>
  </si>
  <si>
    <t>15.015.0226-A</t>
  </si>
  <si>
    <t>15.015.0227-0</t>
  </si>
  <si>
    <t>15.015.0227-A</t>
  </si>
  <si>
    <t>15.015.0250-0</t>
  </si>
  <si>
    <t>15.015.0250-A</t>
  </si>
  <si>
    <t>15.015.0251-0</t>
  </si>
  <si>
    <t>15.015.0251-A</t>
  </si>
  <si>
    <t>15.015.0255-0</t>
  </si>
  <si>
    <t>15.015.0255-A</t>
  </si>
  <si>
    <t>15.015.0256-0</t>
  </si>
  <si>
    <t>15.015.0256-A</t>
  </si>
  <si>
    <t>15.015.0257-0</t>
  </si>
  <si>
    <t>15.015.0257-A</t>
  </si>
  <si>
    <t>15.015.0258-0</t>
  </si>
  <si>
    <t>15.015.0258-A</t>
  </si>
  <si>
    <t>15.015.0260-0</t>
  </si>
  <si>
    <t>15.015.0260-A</t>
  </si>
  <si>
    <t>15.015.0261-0</t>
  </si>
  <si>
    <t>15.015.0261-A</t>
  </si>
  <si>
    <t>15.015.0265-0</t>
  </si>
  <si>
    <t>15.015.0265-A</t>
  </si>
  <si>
    <t>15.015.0266-0</t>
  </si>
  <si>
    <t>15.015.0266-A</t>
  </si>
  <si>
    <t>15.015.0267-0</t>
  </si>
  <si>
    <t>15.015.0267-A</t>
  </si>
  <si>
    <t>15.015.0268-0</t>
  </si>
  <si>
    <t>15.015.0268-A</t>
  </si>
  <si>
    <t>15.015.0270-0</t>
  </si>
  <si>
    <t>15.015.0270-A</t>
  </si>
  <si>
    <t>15.015.0271-0</t>
  </si>
  <si>
    <t>15.015.0271-A</t>
  </si>
  <si>
    <t>15.015.0275-0</t>
  </si>
  <si>
    <t>15.015.0275-A</t>
  </si>
  <si>
    <t>15.015.0276-0</t>
  </si>
  <si>
    <t>15.015.0276-A</t>
  </si>
  <si>
    <t>15.015.0277-0</t>
  </si>
  <si>
    <t>15.015.0277-A</t>
  </si>
  <si>
    <t>15.015.0278-0</t>
  </si>
  <si>
    <t>15.015.0278-A</t>
  </si>
  <si>
    <t>15.015.0280-0</t>
  </si>
  <si>
    <t>15.015.0280-A</t>
  </si>
  <si>
    <t>15.015.0281-0</t>
  </si>
  <si>
    <t>15.015.0281-A</t>
  </si>
  <si>
    <t>15.015.0285-0</t>
  </si>
  <si>
    <t>15.015.0285-A</t>
  </si>
  <si>
    <t>15.015.0286-0</t>
  </si>
  <si>
    <t>15.015.0286-A</t>
  </si>
  <si>
    <t>15.015.0287-0</t>
  </si>
  <si>
    <t>15.015.0287-A</t>
  </si>
  <si>
    <t>15.015.0288-0</t>
  </si>
  <si>
    <t>15.015.0288-A</t>
  </si>
  <si>
    <t>15.015.0290-0</t>
  </si>
  <si>
    <t>15.015.0290-A</t>
  </si>
  <si>
    <t>15.015.0291-0</t>
  </si>
  <si>
    <t>15.015.0291-A</t>
  </si>
  <si>
    <t>15.015.0295-0</t>
  </si>
  <si>
    <t>15.015.0295-A</t>
  </si>
  <si>
    <t>15.015.0296-0</t>
  </si>
  <si>
    <t>15.015.0296-A</t>
  </si>
  <si>
    <t>15.015.0297-0</t>
  </si>
  <si>
    <t>15.015.0297-A</t>
  </si>
  <si>
    <t>15.015.0298-0</t>
  </si>
  <si>
    <t>15.015.0298-A</t>
  </si>
  <si>
    <t>15.015.0300-0</t>
  </si>
  <si>
    <t>15.015.0300-A</t>
  </si>
  <si>
    <t>15.015.0301-0</t>
  </si>
  <si>
    <t>15.015.0301-A</t>
  </si>
  <si>
    <t>15.015.0305-0</t>
  </si>
  <si>
    <t>15.015.0305-A</t>
  </si>
  <si>
    <t>15.015.0306-0</t>
  </si>
  <si>
    <t>15.015.0306-A</t>
  </si>
  <si>
    <t>15.015.0307-0</t>
  </si>
  <si>
    <t>15.015.0307-A</t>
  </si>
  <si>
    <t>15.015.0308-0</t>
  </si>
  <si>
    <t>15.015.0308-A</t>
  </si>
  <si>
    <t>15.015.0310-0</t>
  </si>
  <si>
    <t>15.015.0310-A</t>
  </si>
  <si>
    <t>15.015.0311-0</t>
  </si>
  <si>
    <t>15.015.0311-A</t>
  </si>
  <si>
    <t>15.015.0315-0</t>
  </si>
  <si>
    <t>15.015.0315-A</t>
  </si>
  <si>
    <t>15.015.0316-0</t>
  </si>
  <si>
    <t>15.015.0316-A</t>
  </si>
  <si>
    <t>15.015.0317-0</t>
  </si>
  <si>
    <t>15.015.0317-A</t>
  </si>
  <si>
    <t>15.015.0318-0</t>
  </si>
  <si>
    <t>15.015.0318-A</t>
  </si>
  <si>
    <t>15.015.0320-0</t>
  </si>
  <si>
    <t>15.015.0320-A</t>
  </si>
  <si>
    <t>15.015.0321-0</t>
  </si>
  <si>
    <t>15.015.0321-A</t>
  </si>
  <si>
    <t>15.015.0325-0</t>
  </si>
  <si>
    <t>15.015.0325-A</t>
  </si>
  <si>
    <t>15.015.0326-0</t>
  </si>
  <si>
    <t>15.015.0326-A</t>
  </si>
  <si>
    <t>15.015.0327-0</t>
  </si>
  <si>
    <t>15.015.0327-A</t>
  </si>
  <si>
    <t>15.015.0328-0</t>
  </si>
  <si>
    <t>15.015.0328-A</t>
  </si>
  <si>
    <t>15.015.0400-0</t>
  </si>
  <si>
    <t>15.015.0400-A</t>
  </si>
  <si>
    <t>15.016.0010-0</t>
  </si>
  <si>
    <t>15.016.0010-A</t>
  </si>
  <si>
    <t>15.016.0015-0</t>
  </si>
  <si>
    <t>15.016.0015-A</t>
  </si>
  <si>
    <t>15.016.0030-0</t>
  </si>
  <si>
    <t>15.016.0030-A</t>
  </si>
  <si>
    <t>15.016.0045-0</t>
  </si>
  <si>
    <t>15.016.0045-A</t>
  </si>
  <si>
    <t>15.016.0060-0</t>
  </si>
  <si>
    <t>15.016.0060-A</t>
  </si>
  <si>
    <t>15.016.0075-0</t>
  </si>
  <si>
    <t>15.016.0075-A</t>
  </si>
  <si>
    <t>15.016.0090-0</t>
  </si>
  <si>
    <t>15.016.0090-A</t>
  </si>
  <si>
    <t>15.016.0105-0</t>
  </si>
  <si>
    <t>15.016.0105-A</t>
  </si>
  <si>
    <t>15.016.0111-0</t>
  </si>
  <si>
    <t>15.016.0111-A</t>
  </si>
  <si>
    <t>15.016.0114-0</t>
  </si>
  <si>
    <t>15.016.0114-A</t>
  </si>
  <si>
    <t>15.016.0119-0</t>
  </si>
  <si>
    <t>15.016.0119-A</t>
  </si>
  <si>
    <t>15.016.0130-0</t>
  </si>
  <si>
    <t>15.016.0130-A</t>
  </si>
  <si>
    <t>15.016.0145-0</t>
  </si>
  <si>
    <t>15.016.0145-A</t>
  </si>
  <si>
    <t>15.016.0160-0</t>
  </si>
  <si>
    <t>15.016.0160-A</t>
  </si>
  <si>
    <t>15.016.0170-0</t>
  </si>
  <si>
    <t>15.016.0170-A</t>
  </si>
  <si>
    <t>15.016.0172-0</t>
  </si>
  <si>
    <t>15.016.0172-A</t>
  </si>
  <si>
    <t>15.016.0174-0</t>
  </si>
  <si>
    <t>15.016.0174-A</t>
  </si>
  <si>
    <t>15.016.0176-0</t>
  </si>
  <si>
    <t>15.016.0176-A</t>
  </si>
  <si>
    <t>15.016.0178-0</t>
  </si>
  <si>
    <t>15.016.0178-A</t>
  </si>
  <si>
    <t>15.016.0190-0</t>
  </si>
  <si>
    <t>15.016.0190-A</t>
  </si>
  <si>
    <t>15.016.0193-0</t>
  </si>
  <si>
    <t>15.016.0193-A</t>
  </si>
  <si>
    <t>15.016.0196-0</t>
  </si>
  <si>
    <t>15.016.0196-A</t>
  </si>
  <si>
    <t>15.016.0199-0</t>
  </si>
  <si>
    <t>15.016.0199-A</t>
  </si>
  <si>
    <t>15.017.0155-0</t>
  </si>
  <si>
    <t>15.017.0155-A</t>
  </si>
  <si>
    <t>15.017.0160-0</t>
  </si>
  <si>
    <t>15.017.0160-A</t>
  </si>
  <si>
    <t>15.017.0165-0</t>
  </si>
  <si>
    <t>15.017.0165-A</t>
  </si>
  <si>
    <t>15.017.0170-0</t>
  </si>
  <si>
    <t>15.017.0170-A</t>
  </si>
  <si>
    <t>15.017.0175-0</t>
  </si>
  <si>
    <t>15.017.0175-A</t>
  </si>
  <si>
    <t>15.017.0180-0</t>
  </si>
  <si>
    <t>15.017.0180-A</t>
  </si>
  <si>
    <t>15.017.0185-0</t>
  </si>
  <si>
    <t>15.017.0185-A</t>
  </si>
  <si>
    <t>15.017.0190-0</t>
  </si>
  <si>
    <t>15.017.0190-A</t>
  </si>
  <si>
    <t>15.017.0195-0</t>
  </si>
  <si>
    <t>15.017.0195-A</t>
  </si>
  <si>
    <t>15.017.0200-0</t>
  </si>
  <si>
    <t>15.017.0200-A</t>
  </si>
  <si>
    <t>15.017.0205-0</t>
  </si>
  <si>
    <t>15.017.0205-A</t>
  </si>
  <si>
    <t>15.017.0210-0</t>
  </si>
  <si>
    <t>15.017.0210-A</t>
  </si>
  <si>
    <t>15.017.0215-0</t>
  </si>
  <si>
    <t>15.017.0215-A</t>
  </si>
  <si>
    <t>15.017.0220-0</t>
  </si>
  <si>
    <t>15.017.0220-A</t>
  </si>
  <si>
    <t>15.017.0225-0</t>
  </si>
  <si>
    <t>15.017.0225-A</t>
  </si>
  <si>
    <t>15.017.0230-0</t>
  </si>
  <si>
    <t>15.017.0230-A</t>
  </si>
  <si>
    <t>15.017.0235-0</t>
  </si>
  <si>
    <t>15.017.0235-A</t>
  </si>
  <si>
    <t>15.017.0240-0</t>
  </si>
  <si>
    <t>15.017.0240-A</t>
  </si>
  <si>
    <t>15.017.0245-0</t>
  </si>
  <si>
    <t>15.017.0245-A</t>
  </si>
  <si>
    <t>15.017.0250-0</t>
  </si>
  <si>
    <t>15.017.0250-A</t>
  </si>
  <si>
    <t>15.017.0255-0</t>
  </si>
  <si>
    <t>15.017.0255-A</t>
  </si>
  <si>
    <t>15.017.0260-0</t>
  </si>
  <si>
    <t>15.017.0260-A</t>
  </si>
  <si>
    <t>15.017.0265-0</t>
  </si>
  <si>
    <t>15.017.0265-A</t>
  </si>
  <si>
    <t>15.017.0270-0</t>
  </si>
  <si>
    <t>15.017.0270-A</t>
  </si>
  <si>
    <t>15.017.0275-0</t>
  </si>
  <si>
    <t>15.017.0275-A</t>
  </si>
  <si>
    <t>15.017.0280-0</t>
  </si>
  <si>
    <t>15.017.0280-A</t>
  </si>
  <si>
    <t>15.017.0285-0</t>
  </si>
  <si>
    <t>15.017.0285-A</t>
  </si>
  <si>
    <t>15.017.0290-0</t>
  </si>
  <si>
    <t>15.017.0290-A</t>
  </si>
  <si>
    <t>15.017.0295-0</t>
  </si>
  <si>
    <t>15.017.0295-A</t>
  </si>
  <si>
    <t>15.017.0300-0</t>
  </si>
  <si>
    <t>15.017.0300-A</t>
  </si>
  <si>
    <t>15.017.0305-0</t>
  </si>
  <si>
    <t>15.017.0305-A</t>
  </si>
  <si>
    <t>15.017.0310-0</t>
  </si>
  <si>
    <t>15.017.0310-A</t>
  </si>
  <si>
    <t>15.017.0315-0</t>
  </si>
  <si>
    <t>15.017.0315-A</t>
  </si>
  <si>
    <t>15.017.0320-0</t>
  </si>
  <si>
    <t>15.017.0320-A</t>
  </si>
  <si>
    <t>15.017.0325-0</t>
  </si>
  <si>
    <t>15.017.0325-A</t>
  </si>
  <si>
    <t>15.017.0327-0</t>
  </si>
  <si>
    <t>15.017.0327-A</t>
  </si>
  <si>
    <t>15.017.0330-0</t>
  </si>
  <si>
    <t>15.017.0330-A</t>
  </si>
  <si>
    <t>15.017.0331-0</t>
  </si>
  <si>
    <t>15.017.0331-A</t>
  </si>
  <si>
    <t>15.017.0332-0</t>
  </si>
  <si>
    <t>15.017.0332-A</t>
  </si>
  <si>
    <t>15.017.0333-0</t>
  </si>
  <si>
    <t>15.017.0333-A</t>
  </si>
  <si>
    <t>15.017.0335-0</t>
  </si>
  <si>
    <t>15.017.0335-A</t>
  </si>
  <si>
    <t>15.017.0337-0</t>
  </si>
  <si>
    <t>15.017.0337-A</t>
  </si>
  <si>
    <t>15.017.0338-0</t>
  </si>
  <si>
    <t>15.017.0338-A</t>
  </si>
  <si>
    <t>15.017.0340-0</t>
  </si>
  <si>
    <t>15.017.0340-A</t>
  </si>
  <si>
    <t>15.018.0010-0</t>
  </si>
  <si>
    <t>15.018.0010-A</t>
  </si>
  <si>
    <t>15.018.0015-0</t>
  </si>
  <si>
    <t>15.018.0015-A</t>
  </si>
  <si>
    <t>15.018.0020-0</t>
  </si>
  <si>
    <t>15.018.0020-A</t>
  </si>
  <si>
    <t>15.018.0025-0</t>
  </si>
  <si>
    <t>15.018.0025-A</t>
  </si>
  <si>
    <t>15.018.0030-0</t>
  </si>
  <si>
    <t>15.018.0030-A</t>
  </si>
  <si>
    <t>15.018.0035-0</t>
  </si>
  <si>
    <t>15.018.0035-A</t>
  </si>
  <si>
    <t>15.018.0040-0</t>
  </si>
  <si>
    <t>15.018.0040-A</t>
  </si>
  <si>
    <t>15.018.0050-0</t>
  </si>
  <si>
    <t>15.018.0050-A</t>
  </si>
  <si>
    <t>15.018.0055-0</t>
  </si>
  <si>
    <t>15.018.0055-A</t>
  </si>
  <si>
    <t>15.018.0060-0</t>
  </si>
  <si>
    <t>15.018.0060-A</t>
  </si>
  <si>
    <t>15.018.0065-0</t>
  </si>
  <si>
    <t>15.018.0065-A</t>
  </si>
  <si>
    <t>15.018.0070-0</t>
  </si>
  <si>
    <t>15.018.0070-A</t>
  </si>
  <si>
    <t>15.018.0075-0</t>
  </si>
  <si>
    <t>15.018.0075-A</t>
  </si>
  <si>
    <t>15.018.0080-0</t>
  </si>
  <si>
    <t>15.018.0080-A</t>
  </si>
  <si>
    <t>15.018.0085-0</t>
  </si>
  <si>
    <t>15.018.0085-A</t>
  </si>
  <si>
    <t>15.018.0090-0</t>
  </si>
  <si>
    <t>15.018.0090-A</t>
  </si>
  <si>
    <t>15.018.0095-0</t>
  </si>
  <si>
    <t>15.018.0095-A</t>
  </si>
  <si>
    <t>15.018.0100-0</t>
  </si>
  <si>
    <t>15.018.0100-A</t>
  </si>
  <si>
    <t>15.018.0105-0</t>
  </si>
  <si>
    <t>15.018.0105-A</t>
  </si>
  <si>
    <t>15.018.0110-0</t>
  </si>
  <si>
    <t>15.018.0110-A</t>
  </si>
  <si>
    <t>15.018.0115-0</t>
  </si>
  <si>
    <t>15.018.0115-A</t>
  </si>
  <si>
    <t>15.018.0117-0</t>
  </si>
  <si>
    <t>15.018.0117-A</t>
  </si>
  <si>
    <t>15.018.0118-0</t>
  </si>
  <si>
    <t>15.018.0118-A</t>
  </si>
  <si>
    <t>15.018.0119-0</t>
  </si>
  <si>
    <t>15.018.0119-A</t>
  </si>
  <si>
    <t>15.018.0120-0</t>
  </si>
  <si>
    <t>15.018.0120-A</t>
  </si>
  <si>
    <t>15.018.0125-0</t>
  </si>
  <si>
    <t>15.018.0125-A</t>
  </si>
  <si>
    <t>15.018.0130-0</t>
  </si>
  <si>
    <t>15.018.0130-A</t>
  </si>
  <si>
    <t>15.018.0133-0</t>
  </si>
  <si>
    <t>15.018.0133-A</t>
  </si>
  <si>
    <t>15.018.0136-0</t>
  </si>
  <si>
    <t>15.018.0136-A</t>
  </si>
  <si>
    <t>15.018.0140-0</t>
  </si>
  <si>
    <t>15.018.0140-A</t>
  </si>
  <si>
    <t>15.018.0145-0</t>
  </si>
  <si>
    <t>15.018.0145-A</t>
  </si>
  <si>
    <t>15.018.0150-0</t>
  </si>
  <si>
    <t>15.018.0150-A</t>
  </si>
  <si>
    <t>15.018.0155-0</t>
  </si>
  <si>
    <t>15.018.0155-A</t>
  </si>
  <si>
    <t>15.018.0160-0</t>
  </si>
  <si>
    <t>15.018.0160-A</t>
  </si>
  <si>
    <t>15.018.0165-0</t>
  </si>
  <si>
    <t>15.018.0165-A</t>
  </si>
  <si>
    <t>15.018.0170-0</t>
  </si>
  <si>
    <t>15.018.0170-A</t>
  </si>
  <si>
    <t>15.018.0175-0</t>
  </si>
  <si>
    <t>15.018.0175-A</t>
  </si>
  <si>
    <t>15.018.0180-0</t>
  </si>
  <si>
    <t>15.018.0180-A</t>
  </si>
  <si>
    <t>15.018.0250-0</t>
  </si>
  <si>
    <t>15.018.0250-A</t>
  </si>
  <si>
    <t>15.018.0255-0</t>
  </si>
  <si>
    <t>15.018.0255-A</t>
  </si>
  <si>
    <t>15.018.0260-0</t>
  </si>
  <si>
    <t>15.018.0260-A</t>
  </si>
  <si>
    <t>15.018.0265-0</t>
  </si>
  <si>
    <t>15.018.0265-A</t>
  </si>
  <si>
    <t>15.018.0270-0</t>
  </si>
  <si>
    <t>15.018.0270-A</t>
  </si>
  <si>
    <t>15.018.0275-0</t>
  </si>
  <si>
    <t>15.018.0275-A</t>
  </si>
  <si>
    <t>15.018.0280-0</t>
  </si>
  <si>
    <t>15.018.0280-A</t>
  </si>
  <si>
    <t>15.018.0450-0</t>
  </si>
  <si>
    <t>15.018.0450-A</t>
  </si>
  <si>
    <t>15.018.0455-0</t>
  </si>
  <si>
    <t>15.018.0455-A</t>
  </si>
  <si>
    <t>15.018.0460-0</t>
  </si>
  <si>
    <t>15.018.0460-A</t>
  </si>
  <si>
    <t>15.018.0465-0</t>
  </si>
  <si>
    <t>15.018.0465-A</t>
  </si>
  <si>
    <t>15.018.0466-0</t>
  </si>
  <si>
    <t>15.018.0466-A</t>
  </si>
  <si>
    <t>15.018.0467-0</t>
  </si>
  <si>
    <t>15.018.0467-A</t>
  </si>
  <si>
    <t>15.018.0468-0</t>
  </si>
  <si>
    <t>15.018.0468-A</t>
  </si>
  <si>
    <t>15.018.0469-0</t>
  </si>
  <si>
    <t>15.018.0469-A</t>
  </si>
  <si>
    <t>15.018.0470-0</t>
  </si>
  <si>
    <t>15.018.0470-A</t>
  </si>
  <si>
    <t>15.018.0471-0</t>
  </si>
  <si>
    <t>15.018.0471-A</t>
  </si>
  <si>
    <t>15.018.0472-0</t>
  </si>
  <si>
    <t>15.018.0472-A</t>
  </si>
  <si>
    <t>15.018.0473-0</t>
  </si>
  <si>
    <t>15.018.0473-A</t>
  </si>
  <si>
    <t>15.018.0474-0</t>
  </si>
  <si>
    <t>15.018.0474-A</t>
  </si>
  <si>
    <t>15.018.0475-0</t>
  </si>
  <si>
    <t>15.018.0475-A</t>
  </si>
  <si>
    <t>15.018.0476-0</t>
  </si>
  <si>
    <t>15.018.0476-A</t>
  </si>
  <si>
    <t>15.018.0477-0</t>
  </si>
  <si>
    <t>15.018.0477-A</t>
  </si>
  <si>
    <t>15.018.0478-0</t>
  </si>
  <si>
    <t>15.018.0478-A</t>
  </si>
  <si>
    <t>15.018.0479-0</t>
  </si>
  <si>
    <t>15.018.0479-A</t>
  </si>
  <si>
    <t>15.018.0480-0</t>
  </si>
  <si>
    <t>15.018.0480-A</t>
  </si>
  <si>
    <t>15.018.0481-0</t>
  </si>
  <si>
    <t>15.018.0481-A</t>
  </si>
  <si>
    <t>15.018.0482-0</t>
  </si>
  <si>
    <t>15.018.0482-A</t>
  </si>
  <si>
    <t>15.018.0483-0</t>
  </si>
  <si>
    <t>15.018.0483-A</t>
  </si>
  <si>
    <t>15.018.0484-0</t>
  </si>
  <si>
    <t>15.018.0484-A</t>
  </si>
  <si>
    <t>15.018.0485-0</t>
  </si>
  <si>
    <t>15.018.0485-A</t>
  </si>
  <si>
    <t>15.018.0486-0</t>
  </si>
  <si>
    <t>15.018.0486-A</t>
  </si>
  <si>
    <t>15.018.0487-0</t>
  </si>
  <si>
    <t>15.018.0487-A</t>
  </si>
  <si>
    <t>15.018.0488-0</t>
  </si>
  <si>
    <t>15.018.0488-A</t>
  </si>
  <si>
    <t>15.018.0489-0</t>
  </si>
  <si>
    <t>15.018.0489-A</t>
  </si>
  <si>
    <t>15.018.0490-0</t>
  </si>
  <si>
    <t>15.018.0490-A</t>
  </si>
  <si>
    <t>15.018.0491-0</t>
  </si>
  <si>
    <t>15.018.0491-A</t>
  </si>
  <si>
    <t>15.018.0492-0</t>
  </si>
  <si>
    <t>15.018.0492-A</t>
  </si>
  <si>
    <t>15.018.0493-0</t>
  </si>
  <si>
    <t>15.018.0493-A</t>
  </si>
  <si>
    <t>15.018.0494-0</t>
  </si>
  <si>
    <t>15.018.0494-A</t>
  </si>
  <si>
    <t>15.018.0495-0</t>
  </si>
  <si>
    <t>15.018.0495-A</t>
  </si>
  <si>
    <t>15.018.0496-0</t>
  </si>
  <si>
    <t>15.018.0496-A</t>
  </si>
  <si>
    <t>15.018.0497-0</t>
  </si>
  <si>
    <t>15.018.0497-A</t>
  </si>
  <si>
    <t>15.018.0498-0</t>
  </si>
  <si>
    <t>15.018.0498-A</t>
  </si>
  <si>
    <t>15.018.0499-0</t>
  </si>
  <si>
    <t>15.018.0499-A</t>
  </si>
  <si>
    <t>15.018.0500-0</t>
  </si>
  <si>
    <t>15.018.0500-A</t>
  </si>
  <si>
    <t>15.018.0501-0</t>
  </si>
  <si>
    <t>15.018.0501-A</t>
  </si>
  <si>
    <t>15.018.0502-0</t>
  </si>
  <si>
    <t>15.018.0502-A</t>
  </si>
  <si>
    <t>15.018.0503-0</t>
  </si>
  <si>
    <t>15.018.0503-A</t>
  </si>
  <si>
    <t>15.018.0504-0</t>
  </si>
  <si>
    <t>15.018.0504-A</t>
  </si>
  <si>
    <t>15.018.0505-0</t>
  </si>
  <si>
    <t>15.018.0505-A</t>
  </si>
  <si>
    <t>15.018.0506-0</t>
  </si>
  <si>
    <t>15.018.0506-A</t>
  </si>
  <si>
    <t>15.018.0507-0</t>
  </si>
  <si>
    <t>15.018.0507-A</t>
  </si>
  <si>
    <t>15.018.0508-0</t>
  </si>
  <si>
    <t>15.018.0508-A</t>
  </si>
  <si>
    <t>15.018.0509-0</t>
  </si>
  <si>
    <t>15.018.0509-A</t>
  </si>
  <si>
    <t>15.018.0510-0</t>
  </si>
  <si>
    <t>15.018.0510-A</t>
  </si>
  <si>
    <t>15.018.0511-0</t>
  </si>
  <si>
    <t>15.018.0511-A</t>
  </si>
  <si>
    <t>15.018.0512-0</t>
  </si>
  <si>
    <t>15.018.0512-A</t>
  </si>
  <si>
    <t>15.018.0513-0</t>
  </si>
  <si>
    <t>15.018.0513-A</t>
  </si>
  <si>
    <t>15.018.0514-0</t>
  </si>
  <si>
    <t>15.018.0514-A</t>
  </si>
  <si>
    <t>15.018.0515-0</t>
  </si>
  <si>
    <t>15.018.0515-A</t>
  </si>
  <si>
    <t>15.018.0516-0</t>
  </si>
  <si>
    <t>15.018.0516-A</t>
  </si>
  <si>
    <t>15.018.0517-0</t>
  </si>
  <si>
    <t>15.018.0517-A</t>
  </si>
  <si>
    <t>15.018.0518-0</t>
  </si>
  <si>
    <t>15.018.0518-A</t>
  </si>
  <si>
    <t>15.018.0519-0</t>
  </si>
  <si>
    <t>15.018.0519-A</t>
  </si>
  <si>
    <t>15.018.0520-0</t>
  </si>
  <si>
    <t>15.018.0520-A</t>
  </si>
  <si>
    <t>15.018.0521-0</t>
  </si>
  <si>
    <t>15.018.0521-A</t>
  </si>
  <si>
    <t>15.018.0522-0</t>
  </si>
  <si>
    <t>15.018.0522-A</t>
  </si>
  <si>
    <t>15.018.0523-0</t>
  </si>
  <si>
    <t>15.018.0523-A</t>
  </si>
  <si>
    <t>15.018.0524-0</t>
  </si>
  <si>
    <t>15.018.0524-A</t>
  </si>
  <si>
    <t>15.018.0525-0</t>
  </si>
  <si>
    <t>15.018.0525-A</t>
  </si>
  <si>
    <t>15.018.0526-0</t>
  </si>
  <si>
    <t>15.018.0526-A</t>
  </si>
  <si>
    <t>15.018.0527-0</t>
  </si>
  <si>
    <t>15.018.0527-A</t>
  </si>
  <si>
    <t>15.018.0528-0</t>
  </si>
  <si>
    <t>15.018.0528-A</t>
  </si>
  <si>
    <t>15.018.0529-0</t>
  </si>
  <si>
    <t>15.018.0529-A</t>
  </si>
  <si>
    <t>15.018.0540-0</t>
  </si>
  <si>
    <t>15.018.0540-A</t>
  </si>
  <si>
    <t>15.018.0550-0</t>
  </si>
  <si>
    <t>15.018.0550-A</t>
  </si>
  <si>
    <t>15.018.0551-0</t>
  </si>
  <si>
    <t>15.018.0551-A</t>
  </si>
  <si>
    <t>15.018.0552-0</t>
  </si>
  <si>
    <t>15.018.0552-A</t>
  </si>
  <si>
    <t>15.018.0554-0</t>
  </si>
  <si>
    <t>15.018.0554-A</t>
  </si>
  <si>
    <t>15.018.0555-0</t>
  </si>
  <si>
    <t>15.018.0555-A</t>
  </si>
  <si>
    <t>15.018.0556-0</t>
  </si>
  <si>
    <t>15.018.0556-A</t>
  </si>
  <si>
    <t>15.018.0557-0</t>
  </si>
  <si>
    <t>15.018.0557-A</t>
  </si>
  <si>
    <t>15.018.0558-0</t>
  </si>
  <si>
    <t>15.018.0558-A</t>
  </si>
  <si>
    <t>15.018.0560-0</t>
  </si>
  <si>
    <t>15.018.0560-A</t>
  </si>
  <si>
    <t>15.018.0561-0</t>
  </si>
  <si>
    <t>15.018.0561-A</t>
  </si>
  <si>
    <t>15.018.0562-0</t>
  </si>
  <si>
    <t>15.018.0562-A</t>
  </si>
  <si>
    <t>15.018.0563-0</t>
  </si>
  <si>
    <t>15.018.0563-A</t>
  </si>
  <si>
    <t>15.018.0564-0</t>
  </si>
  <si>
    <t>15.018.0564-A</t>
  </si>
  <si>
    <t>15.018.0566-0</t>
  </si>
  <si>
    <t>15.018.0566-A</t>
  </si>
  <si>
    <t>15.018.0567-0</t>
  </si>
  <si>
    <t>15.018.0567-A</t>
  </si>
  <si>
    <t>15.018.0568-0</t>
  </si>
  <si>
    <t>15.018.0568-A</t>
  </si>
  <si>
    <t>15.018.0570-0</t>
  </si>
  <si>
    <t>15.018.0570-A</t>
  </si>
  <si>
    <t>15.018.0571-0</t>
  </si>
  <si>
    <t>15.018.0571-A</t>
  </si>
  <si>
    <t>15.018.0572-0</t>
  </si>
  <si>
    <t>15.018.0572-A</t>
  </si>
  <si>
    <t>15.018.0574-0</t>
  </si>
  <si>
    <t>15.018.0574-A</t>
  </si>
  <si>
    <t>15.018.0575-0</t>
  </si>
  <si>
    <t>15.018.0575-A</t>
  </si>
  <si>
    <t>15.018.0576-0</t>
  </si>
  <si>
    <t>15.018.0576-A</t>
  </si>
  <si>
    <t>15.018.0577-0</t>
  </si>
  <si>
    <t>15.018.0577-A</t>
  </si>
  <si>
    <t>15.018.0578-0</t>
  </si>
  <si>
    <t>15.018.0578-A</t>
  </si>
  <si>
    <t>15.018.0580-0</t>
  </si>
  <si>
    <t>15.018.0580-A</t>
  </si>
  <si>
    <t>15.018.0581-0</t>
  </si>
  <si>
    <t>15.018.0581-A</t>
  </si>
  <si>
    <t>15.018.0582-0</t>
  </si>
  <si>
    <t>15.018.0582-A</t>
  </si>
  <si>
    <t>15.018.0583-0</t>
  </si>
  <si>
    <t>15.018.0583-A</t>
  </si>
  <si>
    <t>15.018.0584-0</t>
  </si>
  <si>
    <t>15.018.0584-A</t>
  </si>
  <si>
    <t>15.018.0586-0</t>
  </si>
  <si>
    <t>15.018.0586-A</t>
  </si>
  <si>
    <t>15.018.0587-0</t>
  </si>
  <si>
    <t>15.018.0587-A</t>
  </si>
  <si>
    <t>15.018.0588-0</t>
  </si>
  <si>
    <t>15.018.0588-A</t>
  </si>
  <si>
    <t>15.018.0590-0</t>
  </si>
  <si>
    <t>15.018.0590-A</t>
  </si>
  <si>
    <t>15.018.0591-0</t>
  </si>
  <si>
    <t>15.018.0591-A</t>
  </si>
  <si>
    <t>15.018.0592-0</t>
  </si>
  <si>
    <t>15.018.0592-A</t>
  </si>
  <si>
    <t>15.018.0594-0</t>
  </si>
  <si>
    <t>15.018.0594-A</t>
  </si>
  <si>
    <t>15.018.0595-0</t>
  </si>
  <si>
    <t>15.018.0595-A</t>
  </si>
  <si>
    <t>15.018.0596-0</t>
  </si>
  <si>
    <t>15.018.0596-A</t>
  </si>
  <si>
    <t>15.018.0597-0</t>
  </si>
  <si>
    <t>15.018.0597-A</t>
  </si>
  <si>
    <t>15.018.0598-0</t>
  </si>
  <si>
    <t>15.018.0598-A</t>
  </si>
  <si>
    <t>15.018.0600-0</t>
  </si>
  <si>
    <t>15.018.0600-A</t>
  </si>
  <si>
    <t>15.018.0601-0</t>
  </si>
  <si>
    <t>15.018.0601-A</t>
  </si>
  <si>
    <t>15.018.0602-0</t>
  </si>
  <si>
    <t>15.018.0602-A</t>
  </si>
  <si>
    <t>15.018.0603-0</t>
  </si>
  <si>
    <t>15.018.0603-A</t>
  </si>
  <si>
    <t>15.018.0604-0</t>
  </si>
  <si>
    <t>15.018.0604-A</t>
  </si>
  <si>
    <t>15.018.0606-0</t>
  </si>
  <si>
    <t>15.018.0606-A</t>
  </si>
  <si>
    <t>15.018.0607-0</t>
  </si>
  <si>
    <t>15.018.0607-A</t>
  </si>
  <si>
    <t>15.018.0608-0</t>
  </si>
  <si>
    <t>15.018.0608-A</t>
  </si>
  <si>
    <t>15.018.0610-0</t>
  </si>
  <si>
    <t>15.018.0610-A</t>
  </si>
  <si>
    <t>15.018.0611-0</t>
  </si>
  <si>
    <t>15.018.0611-A</t>
  </si>
  <si>
    <t>15.018.0612-0</t>
  </si>
  <si>
    <t>15.018.0612-A</t>
  </si>
  <si>
    <t>15.018.0614-0</t>
  </si>
  <si>
    <t>15.018.0614-A</t>
  </si>
  <si>
    <t>15.018.0615-0</t>
  </si>
  <si>
    <t>15.018.0615-A</t>
  </si>
  <si>
    <t>15.018.0616-0</t>
  </si>
  <si>
    <t>15.018.0616-A</t>
  </si>
  <si>
    <t>15.018.0617-0</t>
  </si>
  <si>
    <t>15.018.0617-A</t>
  </si>
  <si>
    <t>15.018.0618-0</t>
  </si>
  <si>
    <t>15.018.0618-A</t>
  </si>
  <si>
    <t>15.018.0620-0</t>
  </si>
  <si>
    <t>15.018.0620-A</t>
  </si>
  <si>
    <t>15.018.0621-0</t>
  </si>
  <si>
    <t>15.018.0621-A</t>
  </si>
  <si>
    <t>15.018.0622-0</t>
  </si>
  <si>
    <t>15.018.0622-A</t>
  </si>
  <si>
    <t>15.018.0623-0</t>
  </si>
  <si>
    <t>15.018.0623-A</t>
  </si>
  <si>
    <t>15.018.0624-0</t>
  </si>
  <si>
    <t>15.018.0624-A</t>
  </si>
  <si>
    <t>15.018.0626-0</t>
  </si>
  <si>
    <t>15.018.0626-A</t>
  </si>
  <si>
    <t>15.018.0627-0</t>
  </si>
  <si>
    <t>15.018.0627-A</t>
  </si>
  <si>
    <t>15.018.0628-0</t>
  </si>
  <si>
    <t>15.018.0628-A</t>
  </si>
  <si>
    <t>15.018.0630-0</t>
  </si>
  <si>
    <t>15.018.0630-A</t>
  </si>
  <si>
    <t>15.018.0631-0</t>
  </si>
  <si>
    <t>15.018.0631-A</t>
  </si>
  <si>
    <t>15.018.0632-0</t>
  </si>
  <si>
    <t>15.018.0632-A</t>
  </si>
  <si>
    <t>15.018.0634-0</t>
  </si>
  <si>
    <t>15.018.0634-A</t>
  </si>
  <si>
    <t>15.018.0635-0</t>
  </si>
  <si>
    <t>15.018.0635-A</t>
  </si>
  <si>
    <t>15.018.0636-0</t>
  </si>
  <si>
    <t>15.018.0636-A</t>
  </si>
  <si>
    <t>15.018.0637-0</t>
  </si>
  <si>
    <t>15.018.0637-A</t>
  </si>
  <si>
    <t>15.018.0638-0</t>
  </si>
  <si>
    <t>15.018.0638-A</t>
  </si>
  <si>
    <t>15.018.0640-0</t>
  </si>
  <si>
    <t>15.018.0640-A</t>
  </si>
  <si>
    <t>15.018.0641-0</t>
  </si>
  <si>
    <t>15.018.0641-A</t>
  </si>
  <si>
    <t>15.018.0642-0</t>
  </si>
  <si>
    <t>15.018.0642-A</t>
  </si>
  <si>
    <t>15.018.0643-0</t>
  </si>
  <si>
    <t>15.018.0643-A</t>
  </si>
  <si>
    <t>15.018.0644-0</t>
  </si>
  <si>
    <t>15.018.0644-A</t>
  </si>
  <si>
    <t>15.018.0646-0</t>
  </si>
  <si>
    <t>15.018.0646-A</t>
  </si>
  <si>
    <t>15.018.0647-0</t>
  </si>
  <si>
    <t>15.018.0647-A</t>
  </si>
  <si>
    <t>15.018.0648-0</t>
  </si>
  <si>
    <t>15.018.0648-A</t>
  </si>
  <si>
    <t>15.018.0650-0</t>
  </si>
  <si>
    <t>15.018.0650-A</t>
  </si>
  <si>
    <t>15.018.0651-0</t>
  </si>
  <si>
    <t>15.018.0651-A</t>
  </si>
  <si>
    <t>15.018.0652-0</t>
  </si>
  <si>
    <t>15.018.0652-A</t>
  </si>
  <si>
    <t>15.018.0654-0</t>
  </si>
  <si>
    <t>15.018.0654-A</t>
  </si>
  <si>
    <t>15.018.0655-0</t>
  </si>
  <si>
    <t>15.018.0655-A</t>
  </si>
  <si>
    <t>15.018.0656-0</t>
  </si>
  <si>
    <t>15.018.0656-A</t>
  </si>
  <si>
    <t>15.018.0657-0</t>
  </si>
  <si>
    <t>15.018.0657-A</t>
  </si>
  <si>
    <t>15.018.0658-0</t>
  </si>
  <si>
    <t>15.018.0658-A</t>
  </si>
  <si>
    <t>15.018.0660-0</t>
  </si>
  <si>
    <t>15.018.0660-A</t>
  </si>
  <si>
    <t>15.018.0661-0</t>
  </si>
  <si>
    <t>15.018.0661-A</t>
  </si>
  <si>
    <t>15.018.0662-0</t>
  </si>
  <si>
    <t>15.018.0662-A</t>
  </si>
  <si>
    <t>15.018.0663-0</t>
  </si>
  <si>
    <t>15.018.0663-A</t>
  </si>
  <si>
    <t>15.018.0664-0</t>
  </si>
  <si>
    <t>15.018.0664-A</t>
  </si>
  <si>
    <t>15.018.0666-0</t>
  </si>
  <si>
    <t>15.018.0666-A</t>
  </si>
  <si>
    <t>15.018.0667-0</t>
  </si>
  <si>
    <t>15.018.0667-A</t>
  </si>
  <si>
    <t>15.018.0668-0</t>
  </si>
  <si>
    <t>15.018.0668-A</t>
  </si>
  <si>
    <t>15.018.0670-0</t>
  </si>
  <si>
    <t>15.018.0670-A</t>
  </si>
  <si>
    <t>15.018.0671-0</t>
  </si>
  <si>
    <t>15.018.0671-A</t>
  </si>
  <si>
    <t>15.018.0672-0</t>
  </si>
  <si>
    <t>15.018.0672-A</t>
  </si>
  <si>
    <t>15.018.0674-0</t>
  </si>
  <si>
    <t>15.018.0674-A</t>
  </si>
  <si>
    <t>15.018.0675-0</t>
  </si>
  <si>
    <t>15.018.0675-A</t>
  </si>
  <si>
    <t>15.018.0676-0</t>
  </si>
  <si>
    <t>15.018.0676-A</t>
  </si>
  <si>
    <t>15.018.0677-0</t>
  </si>
  <si>
    <t>15.018.0677-A</t>
  </si>
  <si>
    <t>15.018.0678-0</t>
  </si>
  <si>
    <t>15.018.0678-A</t>
  </si>
  <si>
    <t>15.018.0680-0</t>
  </si>
  <si>
    <t>15.018.0680-A</t>
  </si>
  <si>
    <t>15.018.0681-0</t>
  </si>
  <si>
    <t>15.018.0681-A</t>
  </si>
  <si>
    <t>15.018.0682-0</t>
  </si>
  <si>
    <t>15.018.0682-A</t>
  </si>
  <si>
    <t>15.018.0683-0</t>
  </si>
  <si>
    <t>15.018.0683-A</t>
  </si>
  <si>
    <t>15.018.0684-0</t>
  </si>
  <si>
    <t>15.018.0684-A</t>
  </si>
  <si>
    <t>15.018.0686-0</t>
  </si>
  <si>
    <t>15.018.0686-A</t>
  </si>
  <si>
    <t>15.018.0687-0</t>
  </si>
  <si>
    <t>15.018.0687-A</t>
  </si>
  <si>
    <t>15.018.0688-0</t>
  </si>
  <si>
    <t>15.018.0688-A</t>
  </si>
  <si>
    <t>15.018.0690-0</t>
  </si>
  <si>
    <t>15.018.0690-A</t>
  </si>
  <si>
    <t>15.018.0691-0</t>
  </si>
  <si>
    <t>15.018.0691-A</t>
  </si>
  <si>
    <t>15.018.0692-0</t>
  </si>
  <si>
    <t>15.018.0692-A</t>
  </si>
  <si>
    <t>15.018.0694-0</t>
  </si>
  <si>
    <t>15.018.0694-A</t>
  </si>
  <si>
    <t>15.018.0695-0</t>
  </si>
  <si>
    <t>15.018.0695-A</t>
  </si>
  <si>
    <t>15.018.0696-0</t>
  </si>
  <si>
    <t>15.018.0696-A</t>
  </si>
  <si>
    <t>15.018.0697-0</t>
  </si>
  <si>
    <t>15.018.0697-A</t>
  </si>
  <si>
    <t>15.018.0698-0</t>
  </si>
  <si>
    <t>15.018.0698-A</t>
  </si>
  <si>
    <t>15.018.0700-0</t>
  </si>
  <si>
    <t>15.018.0700-A</t>
  </si>
  <si>
    <t>15.018.0701-0</t>
  </si>
  <si>
    <t>15.018.0701-A</t>
  </si>
  <si>
    <t>15.018.0702-0</t>
  </si>
  <si>
    <t>15.018.0702-A</t>
  </si>
  <si>
    <t>15.018.0703-0</t>
  </si>
  <si>
    <t>15.018.0703-A</t>
  </si>
  <si>
    <t>15.018.0704-0</t>
  </si>
  <si>
    <t>15.018.0704-A</t>
  </si>
  <si>
    <t>15.018.0706-0</t>
  </si>
  <si>
    <t>15.018.0706-A</t>
  </si>
  <si>
    <t>15.018.0707-0</t>
  </si>
  <si>
    <t>15.018.0707-A</t>
  </si>
  <si>
    <t>15.018.0708-0</t>
  </si>
  <si>
    <t>15.018.0708-A</t>
  </si>
  <si>
    <t>15.018.0710-0</t>
  </si>
  <si>
    <t>15.018.0710-A</t>
  </si>
  <si>
    <t>15.018.0711-0</t>
  </si>
  <si>
    <t>15.018.0711-A</t>
  </si>
  <si>
    <t>15.018.0712-0</t>
  </si>
  <si>
    <t>15.018.0712-A</t>
  </si>
  <si>
    <t>15.018.0714-0</t>
  </si>
  <si>
    <t>15.018.0714-A</t>
  </si>
  <si>
    <t>15.018.0715-0</t>
  </si>
  <si>
    <t>15.018.0715-A</t>
  </si>
  <si>
    <t>15.018.0716-0</t>
  </si>
  <si>
    <t>15.018.0716-A</t>
  </si>
  <si>
    <t>15.018.0717-0</t>
  </si>
  <si>
    <t>15.018.0717-A</t>
  </si>
  <si>
    <t>15.018.0718-0</t>
  </si>
  <si>
    <t>15.018.0718-A</t>
  </si>
  <si>
    <t>15.018.0720-0</t>
  </si>
  <si>
    <t>15.018.0720-A</t>
  </si>
  <si>
    <t>15.018.0721-0</t>
  </si>
  <si>
    <t>15.018.0721-A</t>
  </si>
  <si>
    <t>15.018.0722-0</t>
  </si>
  <si>
    <t>15.018.0722-A</t>
  </si>
  <si>
    <t>15.018.0723-0</t>
  </si>
  <si>
    <t>15.018.0723-A</t>
  </si>
  <si>
    <t>15.018.0724-0</t>
  </si>
  <si>
    <t>15.018.0724-A</t>
  </si>
  <si>
    <t>15.018.0726-0</t>
  </si>
  <si>
    <t>15.018.0726-A</t>
  </si>
  <si>
    <t>15.018.0727-0</t>
  </si>
  <si>
    <t>15.018.0727-A</t>
  </si>
  <si>
    <t>15.018.0728-0</t>
  </si>
  <si>
    <t>15.018.0728-A</t>
  </si>
  <si>
    <t>15.018.0730-0</t>
  </si>
  <si>
    <t>15.018.0730-A</t>
  </si>
  <si>
    <t>15.018.0731-0</t>
  </si>
  <si>
    <t>15.018.0731-A</t>
  </si>
  <si>
    <t>15.018.0732-0</t>
  </si>
  <si>
    <t>15.018.0732-A</t>
  </si>
  <si>
    <t>15.018.0734-0</t>
  </si>
  <si>
    <t>15.018.0734-A</t>
  </si>
  <si>
    <t>15.018.0735-0</t>
  </si>
  <si>
    <t>15.018.0735-A</t>
  </si>
  <si>
    <t>15.018.0736-0</t>
  </si>
  <si>
    <t>15.018.0736-A</t>
  </si>
  <si>
    <t>15.018.0737-0</t>
  </si>
  <si>
    <t>15.018.0737-A</t>
  </si>
  <si>
    <t>15.018.0738-0</t>
  </si>
  <si>
    <t>15.018.0738-A</t>
  </si>
  <si>
    <t>15.018.0740-0</t>
  </si>
  <si>
    <t>15.018.0740-A</t>
  </si>
  <si>
    <t>15.018.0741-0</t>
  </si>
  <si>
    <t>15.018.0741-A</t>
  </si>
  <si>
    <t>15.018.0742-0</t>
  </si>
  <si>
    <t>15.018.0742-A</t>
  </si>
  <si>
    <t>15.018.0743-0</t>
  </si>
  <si>
    <t>15.018.0743-A</t>
  </si>
  <si>
    <t>15.018.0744-0</t>
  </si>
  <si>
    <t>15.018.0744-A</t>
  </si>
  <si>
    <t>15.018.0746-0</t>
  </si>
  <si>
    <t>15.018.0746-A</t>
  </si>
  <si>
    <t>15.018.0747-0</t>
  </si>
  <si>
    <t>15.018.0747-A</t>
  </si>
  <si>
    <t>15.018.0748-0</t>
  </si>
  <si>
    <t>15.018.0748-A</t>
  </si>
  <si>
    <t>15.018.0750-0</t>
  </si>
  <si>
    <t>15.018.0750-A</t>
  </si>
  <si>
    <t>15.018.0751-0</t>
  </si>
  <si>
    <t>15.018.0751-A</t>
  </si>
  <si>
    <t>15.018.0752-0</t>
  </si>
  <si>
    <t>15.018.0752-A</t>
  </si>
  <si>
    <t>15.018.0754-0</t>
  </si>
  <si>
    <t>15.018.0754-A</t>
  </si>
  <si>
    <t>15.018.0755-0</t>
  </si>
  <si>
    <t>15.018.0755-A</t>
  </si>
  <si>
    <t>15.018.0756-0</t>
  </si>
  <si>
    <t>15.018.0756-A</t>
  </si>
  <si>
    <t>15.018.0757-0</t>
  </si>
  <si>
    <t>15.018.0757-A</t>
  </si>
  <si>
    <t>15.018.0758-0</t>
  </si>
  <si>
    <t>15.018.0758-A</t>
  </si>
  <si>
    <t>15.018.0760-0</t>
  </si>
  <si>
    <t>15.018.0760-A</t>
  </si>
  <si>
    <t>15.018.0761-0</t>
  </si>
  <si>
    <t>15.018.0761-A</t>
  </si>
  <si>
    <t>15.018.0762-0</t>
  </si>
  <si>
    <t>15.018.0762-A</t>
  </si>
  <si>
    <t>15.018.0763-0</t>
  </si>
  <si>
    <t>15.018.0763-A</t>
  </si>
  <si>
    <t>15.018.0764-0</t>
  </si>
  <si>
    <t>15.018.0764-A</t>
  </si>
  <si>
    <t>15.018.0766-0</t>
  </si>
  <si>
    <t>15.018.0766-A</t>
  </si>
  <si>
    <t>15.018.0767-0</t>
  </si>
  <si>
    <t>15.018.0767-A</t>
  </si>
  <si>
    <t>15.018.0768-0</t>
  </si>
  <si>
    <t>15.018.0768-A</t>
  </si>
  <si>
    <t>15.018.0770-0</t>
  </si>
  <si>
    <t>15.018.0770-A</t>
  </si>
  <si>
    <t>15.018.0771-0</t>
  </si>
  <si>
    <t>15.018.0771-A</t>
  </si>
  <si>
    <t>15.018.0772-0</t>
  </si>
  <si>
    <t>15.018.0772-A</t>
  </si>
  <si>
    <t>15.018.0774-0</t>
  </si>
  <si>
    <t>15.018.0774-A</t>
  </si>
  <si>
    <t>15.018.0775-0</t>
  </si>
  <si>
    <t>15.018.0775-A</t>
  </si>
  <si>
    <t>15.018.0776-0</t>
  </si>
  <si>
    <t>15.018.0776-A</t>
  </si>
  <si>
    <t>15.018.0777-0</t>
  </si>
  <si>
    <t>15.018.0777-A</t>
  </si>
  <si>
    <t>15.018.0778-0</t>
  </si>
  <si>
    <t>15.018.0778-A</t>
  </si>
  <si>
    <t>15.018.0780-0</t>
  </si>
  <si>
    <t>15.018.0780-A</t>
  </si>
  <si>
    <t>15.018.0781-0</t>
  </si>
  <si>
    <t>15.018.0781-A</t>
  </si>
  <si>
    <t>15.018.0782-0</t>
  </si>
  <si>
    <t>15.018.0782-A</t>
  </si>
  <si>
    <t>15.018.0783-0</t>
  </si>
  <si>
    <t>15.018.0783-A</t>
  </si>
  <si>
    <t>15.018.0784-0</t>
  </si>
  <si>
    <t>15.018.0784-A</t>
  </si>
  <si>
    <t>15.018.0786-0</t>
  </si>
  <si>
    <t>15.018.0786-A</t>
  </si>
  <si>
    <t>15.018.0787-0</t>
  </si>
  <si>
    <t>15.018.0787-A</t>
  </si>
  <si>
    <t>15.018.0788-0</t>
  </si>
  <si>
    <t>15.018.0788-A</t>
  </si>
  <si>
    <t>15.018.0790-0</t>
  </si>
  <si>
    <t>15.018.0790-A</t>
  </si>
  <si>
    <t>15.018.0791-0</t>
  </si>
  <si>
    <t>15.018.0791-A</t>
  </si>
  <si>
    <t>15.018.0792-0</t>
  </si>
  <si>
    <t>15.018.0792-A</t>
  </si>
  <si>
    <t>15.018.0794-0</t>
  </si>
  <si>
    <t>15.018.0794-A</t>
  </si>
  <si>
    <t>15.018.0795-0</t>
  </si>
  <si>
    <t>15.018.0795-A</t>
  </si>
  <si>
    <t>15.018.0796-0</t>
  </si>
  <si>
    <t>15.018.0796-A</t>
  </si>
  <si>
    <t>15.018.0797-0</t>
  </si>
  <si>
    <t>15.018.0797-A</t>
  </si>
  <si>
    <t>15.018.0798-0</t>
  </si>
  <si>
    <t>15.018.0798-A</t>
  </si>
  <si>
    <t>15.018.0800-0</t>
  </si>
  <si>
    <t>15.018.0800-A</t>
  </si>
  <si>
    <t>15.018.0801-0</t>
  </si>
  <si>
    <t>15.018.0801-A</t>
  </si>
  <si>
    <t>15.018.0802-0</t>
  </si>
  <si>
    <t>15.018.0802-A</t>
  </si>
  <si>
    <t>15.018.0803-0</t>
  </si>
  <si>
    <t>15.018.0803-A</t>
  </si>
  <si>
    <t>15.018.0804-0</t>
  </si>
  <si>
    <t>15.018.0804-A</t>
  </si>
  <si>
    <t>15.018.0806-0</t>
  </si>
  <si>
    <t>15.018.0806-A</t>
  </si>
  <si>
    <t>15.018.0807-0</t>
  </si>
  <si>
    <t>15.018.0807-A</t>
  </si>
  <si>
    <t>15.018.0808-0</t>
  </si>
  <si>
    <t>15.018.0808-A</t>
  </si>
  <si>
    <t>15.018.0810-0</t>
  </si>
  <si>
    <t>15.018.0810-A</t>
  </si>
  <si>
    <t>15.018.0811-0</t>
  </si>
  <si>
    <t>15.018.0811-A</t>
  </si>
  <si>
    <t>15.018.0812-0</t>
  </si>
  <si>
    <t>15.018.0812-A</t>
  </si>
  <si>
    <t>15.018.0814-0</t>
  </si>
  <si>
    <t>15.018.0814-A</t>
  </si>
  <si>
    <t>15.018.0815-0</t>
  </si>
  <si>
    <t>15.018.0815-A</t>
  </si>
  <si>
    <t>15.018.0816-0</t>
  </si>
  <si>
    <t>15.018.0816-A</t>
  </si>
  <si>
    <t>15.018.0817-0</t>
  </si>
  <si>
    <t>15.018.0817-A</t>
  </si>
  <si>
    <t>15.018.0818-0</t>
  </si>
  <si>
    <t>15.018.0818-A</t>
  </si>
  <si>
    <t>15.018.0820-0</t>
  </si>
  <si>
    <t>15.018.0820-A</t>
  </si>
  <si>
    <t>15.018.0821-0</t>
  </si>
  <si>
    <t>15.018.0821-A</t>
  </si>
  <si>
    <t>15.018.0822-0</t>
  </si>
  <si>
    <t>15.018.0822-A</t>
  </si>
  <si>
    <t>15.018.0823-0</t>
  </si>
  <si>
    <t>15.018.0823-A</t>
  </si>
  <si>
    <t>15.018.0824-0</t>
  </si>
  <si>
    <t>15.018.0824-A</t>
  </si>
  <si>
    <t>15.018.0826-0</t>
  </si>
  <si>
    <t>15.018.0826-A</t>
  </si>
  <si>
    <t>15.018.0827-0</t>
  </si>
  <si>
    <t>15.018.0827-A</t>
  </si>
  <si>
    <t>15.018.0828-0</t>
  </si>
  <si>
    <t>15.018.0828-A</t>
  </si>
  <si>
    <t>15.018.0830-0</t>
  </si>
  <si>
    <t>15.018.0830-A</t>
  </si>
  <si>
    <t>15.018.0831-0</t>
  </si>
  <si>
    <t>15.018.0831-A</t>
  </si>
  <si>
    <t>15.018.0832-0</t>
  </si>
  <si>
    <t>15.018.0832-A</t>
  </si>
  <si>
    <t>15.018.0834-0</t>
  </si>
  <si>
    <t>15.018.0834-A</t>
  </si>
  <si>
    <t>15.018.0835-0</t>
  </si>
  <si>
    <t>15.018.0835-A</t>
  </si>
  <si>
    <t>15.018.0836-0</t>
  </si>
  <si>
    <t>15.018.0836-A</t>
  </si>
  <si>
    <t>15.018.0837-0</t>
  </si>
  <si>
    <t>15.018.0837-A</t>
  </si>
  <si>
    <t>15.018.0838-0</t>
  </si>
  <si>
    <t>15.018.0838-A</t>
  </si>
  <si>
    <t>15.018.0840-0</t>
  </si>
  <si>
    <t>15.018.0840-A</t>
  </si>
  <si>
    <t>15.018.0841-0</t>
  </si>
  <si>
    <t>15.018.0841-A</t>
  </si>
  <si>
    <t>15.018.0842-0</t>
  </si>
  <si>
    <t>15.018.0842-A</t>
  </si>
  <si>
    <t>15.018.0843-0</t>
  </si>
  <si>
    <t>15.018.0843-A</t>
  </si>
  <si>
    <t>15.018.0844-0</t>
  </si>
  <si>
    <t>15.018.0844-A</t>
  </si>
  <si>
    <t>15.018.0846-0</t>
  </si>
  <si>
    <t>15.018.0846-A</t>
  </si>
  <si>
    <t>15.018.0847-0</t>
  </si>
  <si>
    <t>15.018.0847-A</t>
  </si>
  <si>
    <t>15.018.0848-0</t>
  </si>
  <si>
    <t>15.018.0848-A</t>
  </si>
  <si>
    <t>15.018.0850-0</t>
  </si>
  <si>
    <t>15.018.0850-A</t>
  </si>
  <si>
    <t>15.018.0851-0</t>
  </si>
  <si>
    <t>15.018.0851-A</t>
  </si>
  <si>
    <t>15.018.0852-0</t>
  </si>
  <si>
    <t>15.018.0852-A</t>
  </si>
  <si>
    <t>15.018.0854-0</t>
  </si>
  <si>
    <t>15.018.0854-A</t>
  </si>
  <si>
    <t>15.018.0855-0</t>
  </si>
  <si>
    <t>15.018.0855-A</t>
  </si>
  <si>
    <t>15.018.0856-0</t>
  </si>
  <si>
    <t>15.018.0856-A</t>
  </si>
  <si>
    <t>15.018.0857-0</t>
  </si>
  <si>
    <t>15.018.0857-A</t>
  </si>
  <si>
    <t>15.018.0858-0</t>
  </si>
  <si>
    <t>15.018.0858-A</t>
  </si>
  <si>
    <t>15.018.0860-0</t>
  </si>
  <si>
    <t>15.018.0860-A</t>
  </si>
  <si>
    <t>15.018.0861-0</t>
  </si>
  <si>
    <t>15.018.0861-A</t>
  </si>
  <si>
    <t>15.018.0862-0</t>
  </si>
  <si>
    <t>15.018.0862-A</t>
  </si>
  <si>
    <t>15.018.0863-0</t>
  </si>
  <si>
    <t>15.018.0863-A</t>
  </si>
  <si>
    <t>15.018.0864-0</t>
  </si>
  <si>
    <t>15.018.0864-A</t>
  </si>
  <si>
    <t>15.018.0866-0</t>
  </si>
  <si>
    <t>15.018.0866-A</t>
  </si>
  <si>
    <t>15.018.0867-0</t>
  </si>
  <si>
    <t>15.018.0867-A</t>
  </si>
  <si>
    <t>15.018.0870-0</t>
  </si>
  <si>
    <t>15.018.0870-A</t>
  </si>
  <si>
    <t>15.018.0871-0</t>
  </si>
  <si>
    <t>15.018.0871-A</t>
  </si>
  <si>
    <t>15.018.0872-0</t>
  </si>
  <si>
    <t>15.018.0872-A</t>
  </si>
  <si>
    <t>15.018.0873-0</t>
  </si>
  <si>
    <t>15.018.0873-A</t>
  </si>
  <si>
    <t>15.018.0874-0</t>
  </si>
  <si>
    <t>15.018.0874-A</t>
  </si>
  <si>
    <t>15.018.0875-0</t>
  </si>
  <si>
    <t>15.018.0875-A</t>
  </si>
  <si>
    <t>15.018.0881-0</t>
  </si>
  <si>
    <t>15.018.0881-A</t>
  </si>
  <si>
    <t>15.018.0882-0</t>
  </si>
  <si>
    <t>15.018.0882-A</t>
  </si>
  <si>
    <t>15.018.0883-0</t>
  </si>
  <si>
    <t>15.018.0883-A</t>
  </si>
  <si>
    <t>15.018.0884-0</t>
  </si>
  <si>
    <t>15.018.0884-A</t>
  </si>
  <si>
    <t>15.018.0885-0</t>
  </si>
  <si>
    <t>15.018.0885-A</t>
  </si>
  <si>
    <t>15.018.0887-0</t>
  </si>
  <si>
    <t>15.018.0887-A</t>
  </si>
  <si>
    <t>15.018.0888-0</t>
  </si>
  <si>
    <t>15.018.0888-A</t>
  </si>
  <si>
    <t>15.018.0889-0</t>
  </si>
  <si>
    <t>15.018.0889-A</t>
  </si>
  <si>
    <t>15.018.0890-0</t>
  </si>
  <si>
    <t>15.018.0890-A</t>
  </si>
  <si>
    <t>15.018.0898-0</t>
  </si>
  <si>
    <t>15.018.0898-A</t>
  </si>
  <si>
    <t>15.018.0900-0</t>
  </si>
  <si>
    <t>15.018.0900-A</t>
  </si>
  <si>
    <t>15.018.0901-0</t>
  </si>
  <si>
    <t>15.018.0901-A</t>
  </si>
  <si>
    <t>15.018.0902-0</t>
  </si>
  <si>
    <t>15.018.0902-A</t>
  </si>
  <si>
    <t>15.018.0904-0</t>
  </si>
  <si>
    <t>15.018.0904-A</t>
  </si>
  <si>
    <t>15.018.0905-0</t>
  </si>
  <si>
    <t>15.018.0905-A</t>
  </si>
  <si>
    <t>15.018.0906-0</t>
  </si>
  <si>
    <t>15.018.0906-A</t>
  </si>
  <si>
    <t>15.018.0907-0</t>
  </si>
  <si>
    <t>15.018.0907-A</t>
  </si>
  <si>
    <t>15.018.0908-0</t>
  </si>
  <si>
    <t>15.018.0908-A</t>
  </si>
  <si>
    <t>15.018.0910-0</t>
  </si>
  <si>
    <t>15.018.0910-A</t>
  </si>
  <si>
    <t>15.018.0911-0</t>
  </si>
  <si>
    <t>15.018.0911-A</t>
  </si>
  <si>
    <t>15.018.0912-0</t>
  </si>
  <si>
    <t>15.018.0912-A</t>
  </si>
  <si>
    <t>15.018.0913-0</t>
  </si>
  <si>
    <t>15.018.0913-A</t>
  </si>
  <si>
    <t>15.018.0914-0</t>
  </si>
  <si>
    <t>15.018.0914-A</t>
  </si>
  <si>
    <t>15.018.0916-0</t>
  </si>
  <si>
    <t>15.018.0916-A</t>
  </si>
  <si>
    <t>15.018.0917-0</t>
  </si>
  <si>
    <t>15.018.0917-A</t>
  </si>
  <si>
    <t>15.018.0918-0</t>
  </si>
  <si>
    <t>15.018.0918-A</t>
  </si>
  <si>
    <t>15.018.0920-0</t>
  </si>
  <si>
    <t>15.018.0920-A</t>
  </si>
  <si>
    <t>15.018.0921-0</t>
  </si>
  <si>
    <t>15.018.0921-A</t>
  </si>
  <si>
    <t>15.018.0922-0</t>
  </si>
  <si>
    <t>15.018.0922-A</t>
  </si>
  <si>
    <t>15.018.0924-0</t>
  </si>
  <si>
    <t>15.018.0924-A</t>
  </si>
  <si>
    <t>15.018.0925-0</t>
  </si>
  <si>
    <t>15.018.0925-A</t>
  </si>
  <si>
    <t>15.018.0926-0</t>
  </si>
  <si>
    <t>15.018.0926-A</t>
  </si>
  <si>
    <t>15.018.0927-0</t>
  </si>
  <si>
    <t>15.018.0927-A</t>
  </si>
  <si>
    <t>15.018.0928-0</t>
  </si>
  <si>
    <t>15.018.0928-A</t>
  </si>
  <si>
    <t>15.018.0930-0</t>
  </si>
  <si>
    <t>15.018.0930-A</t>
  </si>
  <si>
    <t>15.018.0931-0</t>
  </si>
  <si>
    <t>15.018.0931-A</t>
  </si>
  <si>
    <t>15.018.0932-0</t>
  </si>
  <si>
    <t>15.018.0932-A</t>
  </si>
  <si>
    <t>15.018.0933-0</t>
  </si>
  <si>
    <t>15.018.0933-A</t>
  </si>
  <si>
    <t>15.018.0934-0</t>
  </si>
  <si>
    <t>15.018.0934-A</t>
  </si>
  <si>
    <t>15.018.0936-0</t>
  </si>
  <si>
    <t>15.018.0936-A</t>
  </si>
  <si>
    <t>15.018.0937-0</t>
  </si>
  <si>
    <t>15.018.0937-A</t>
  </si>
  <si>
    <t>15.018.0938-0</t>
  </si>
  <si>
    <t>15.018.0938-A</t>
  </si>
  <si>
    <t>15.018.0940-0</t>
  </si>
  <si>
    <t>15.018.0940-A</t>
  </si>
  <si>
    <t>15.018.0941-0</t>
  </si>
  <si>
    <t>15.018.0941-A</t>
  </si>
  <si>
    <t>15.018.0942-0</t>
  </si>
  <si>
    <t>15.018.0942-A</t>
  </si>
  <si>
    <t>15.018.0944-0</t>
  </si>
  <si>
    <t>15.018.0944-A</t>
  </si>
  <si>
    <t>15.018.0945-0</t>
  </si>
  <si>
    <t>15.018.0945-A</t>
  </si>
  <si>
    <t>15.018.0946-0</t>
  </si>
  <si>
    <t>15.018.0946-A</t>
  </si>
  <si>
    <t>15.018.0947-0</t>
  </si>
  <si>
    <t>15.018.0947-A</t>
  </si>
  <si>
    <t>15.018.0948-0</t>
  </si>
  <si>
    <t>15.018.0948-A</t>
  </si>
  <si>
    <t>15.018.0950-0</t>
  </si>
  <si>
    <t>15.018.0950-A</t>
  </si>
  <si>
    <t>15.018.0951-0</t>
  </si>
  <si>
    <t>15.018.0951-A</t>
  </si>
  <si>
    <t>15.018.0952-0</t>
  </si>
  <si>
    <t>15.018.0952-A</t>
  </si>
  <si>
    <t>15.018.0953-0</t>
  </si>
  <si>
    <t>15.018.0953-A</t>
  </si>
  <si>
    <t>15.018.0954-0</t>
  </si>
  <si>
    <t>15.018.0954-A</t>
  </si>
  <si>
    <t>15.018.0956-0</t>
  </si>
  <si>
    <t>15.018.0956-A</t>
  </si>
  <si>
    <t>15.018.0957-0</t>
  </si>
  <si>
    <t>15.018.0957-A</t>
  </si>
  <si>
    <t>15.018.0958-0</t>
  </si>
  <si>
    <t>15.018.0958-A</t>
  </si>
  <si>
    <t>15.018.0960-0</t>
  </si>
  <si>
    <t>15.018.0960-A</t>
  </si>
  <si>
    <t>15.018.0961-0</t>
  </si>
  <si>
    <t>15.018.0961-A</t>
  </si>
  <si>
    <t>15.018.0962-0</t>
  </si>
  <si>
    <t>15.018.0962-A</t>
  </si>
  <si>
    <t>15.018.0964-0</t>
  </si>
  <si>
    <t>15.018.0964-A</t>
  </si>
  <si>
    <t>15.018.0965-0</t>
  </si>
  <si>
    <t>15.018.0965-A</t>
  </si>
  <si>
    <t>15.018.0966-0</t>
  </si>
  <si>
    <t>15.018.0966-A</t>
  </si>
  <si>
    <t>15.018.0967-0</t>
  </si>
  <si>
    <t>15.018.0967-A</t>
  </si>
  <si>
    <t>15.018.0968-0</t>
  </si>
  <si>
    <t>15.018.0968-A</t>
  </si>
  <si>
    <t>15.018.0970-0</t>
  </si>
  <si>
    <t>15.018.0970-A</t>
  </si>
  <si>
    <t>15.018.0971-0</t>
  </si>
  <si>
    <t>15.018.0971-A</t>
  </si>
  <si>
    <t>15.018.0972-0</t>
  </si>
  <si>
    <t>15.018.0972-A</t>
  </si>
  <si>
    <t>15.018.0973-0</t>
  </si>
  <si>
    <t>15.018.0973-A</t>
  </si>
  <si>
    <t>15.018.0974-0</t>
  </si>
  <si>
    <t>15.018.0974-A</t>
  </si>
  <si>
    <t>15.018.0976-0</t>
  </si>
  <si>
    <t>15.018.0976-A</t>
  </si>
  <si>
    <t>15.018.0977-0</t>
  </si>
  <si>
    <t>15.018.0977-A</t>
  </si>
  <si>
    <t>15.018.0978-0</t>
  </si>
  <si>
    <t>15.018.0978-A</t>
  </si>
  <si>
    <t>15.018.0980-0</t>
  </si>
  <si>
    <t>15.018.0980-A</t>
  </si>
  <si>
    <t>15.018.0981-0</t>
  </si>
  <si>
    <t>15.018.0981-A</t>
  </si>
  <si>
    <t>15.018.0982-0</t>
  </si>
  <si>
    <t>15.018.0982-A</t>
  </si>
  <si>
    <t>15.018.0984-0</t>
  </si>
  <si>
    <t>15.018.0984-A</t>
  </si>
  <si>
    <t>15.018.0985-0</t>
  </si>
  <si>
    <t>15.018.0985-A</t>
  </si>
  <si>
    <t>15.018.0986-0</t>
  </si>
  <si>
    <t>15.018.0986-A</t>
  </si>
  <si>
    <t>15.018.0987-0</t>
  </si>
  <si>
    <t>15.018.0987-A</t>
  </si>
  <si>
    <t>15.018.0988-0</t>
  </si>
  <si>
    <t>15.018.0988-A</t>
  </si>
  <si>
    <t>15.018.0990-0</t>
  </si>
  <si>
    <t>15.018.0990-A</t>
  </si>
  <si>
    <t>15.018.0991-0</t>
  </si>
  <si>
    <t>15.018.0991-A</t>
  </si>
  <si>
    <t>15.018.0992-0</t>
  </si>
  <si>
    <t>15.018.0992-A</t>
  </si>
  <si>
    <t>15.018.0993-0</t>
  </si>
  <si>
    <t>15.018.0993-A</t>
  </si>
  <si>
    <t>15.018.0994-0</t>
  </si>
  <si>
    <t>15.018.0994-A</t>
  </si>
  <si>
    <t>15.018.0996-0</t>
  </si>
  <si>
    <t>15.018.0996-A</t>
  </si>
  <si>
    <t>15.018.0997-0</t>
  </si>
  <si>
    <t>15.018.0997-A</t>
  </si>
  <si>
    <t>15.018.0998-0</t>
  </si>
  <si>
    <t>15.018.0998-A</t>
  </si>
  <si>
    <t>15.018.1000-0</t>
  </si>
  <si>
    <t>15.018.1000-A</t>
  </si>
  <si>
    <t>15.018.1001-0</t>
  </si>
  <si>
    <t>15.018.1001-A</t>
  </si>
  <si>
    <t>15.018.1002-0</t>
  </si>
  <si>
    <t>15.018.1002-A</t>
  </si>
  <si>
    <t>15.018.1004-0</t>
  </si>
  <si>
    <t>15.018.1004-A</t>
  </si>
  <si>
    <t>15.018.1005-0</t>
  </si>
  <si>
    <t>15.018.1005-A</t>
  </si>
  <si>
    <t>15.018.1006-0</t>
  </si>
  <si>
    <t>15.018.1006-A</t>
  </si>
  <si>
    <t>15.018.1007-0</t>
  </si>
  <si>
    <t>15.018.1007-A</t>
  </si>
  <si>
    <t>15.018.1008-0</t>
  </si>
  <si>
    <t>15.018.1008-A</t>
  </si>
  <si>
    <t>15.018.1010-0</t>
  </si>
  <si>
    <t>15.018.1010-A</t>
  </si>
  <si>
    <t>15.018.1011-0</t>
  </si>
  <si>
    <t>15.018.1011-A</t>
  </si>
  <si>
    <t>15.018.1012-0</t>
  </si>
  <si>
    <t>15.018.1012-A</t>
  </si>
  <si>
    <t>15.018.1013-0</t>
  </si>
  <si>
    <t>15.018.1013-A</t>
  </si>
  <si>
    <t>15.018.1014-0</t>
  </si>
  <si>
    <t>15.018.1014-A</t>
  </si>
  <si>
    <t>15.018.1016-0</t>
  </si>
  <si>
    <t>15.018.1016-A</t>
  </si>
  <si>
    <t>15.018.1017-0</t>
  </si>
  <si>
    <t>15.018.1017-A</t>
  </si>
  <si>
    <t>15.019.0010-0</t>
  </si>
  <si>
    <t>15.019.0010-A</t>
  </si>
  <si>
    <t>15.019.0015-0</t>
  </si>
  <si>
    <t>15.019.0015-A</t>
  </si>
  <si>
    <t>15.019.0020-0</t>
  </si>
  <si>
    <t>15.019.0020-A</t>
  </si>
  <si>
    <t>15.019.0025-0</t>
  </si>
  <si>
    <t>15.019.0025-A</t>
  </si>
  <si>
    <t>15.019.0030-0</t>
  </si>
  <si>
    <t>15.019.0030-A</t>
  </si>
  <si>
    <t>15.019.0035-0</t>
  </si>
  <si>
    <t>15.019.0035-A</t>
  </si>
  <si>
    <t>15.019.0040-0</t>
  </si>
  <si>
    <t>15.019.0040-A</t>
  </si>
  <si>
    <t>15.019.0045-0</t>
  </si>
  <si>
    <t>15.019.0045-A</t>
  </si>
  <si>
    <t>15.019.0050-0</t>
  </si>
  <si>
    <t>15.019.0050-A</t>
  </si>
  <si>
    <t>15.019.0052-0</t>
  </si>
  <si>
    <t>15.019.0052-A</t>
  </si>
  <si>
    <t>15.019.0055-0</t>
  </si>
  <si>
    <t>15.019.0055-A</t>
  </si>
  <si>
    <t>15.019.0057-0</t>
  </si>
  <si>
    <t>15.019.0057-A</t>
  </si>
  <si>
    <t>15.019.0060-0</t>
  </si>
  <si>
    <t>15.019.0060-A</t>
  </si>
  <si>
    <t>15.019.0065-0</t>
  </si>
  <si>
    <t>15.019.0065-A</t>
  </si>
  <si>
    <t>15.019.0068-0</t>
  </si>
  <si>
    <t>15.019.0068-A</t>
  </si>
  <si>
    <t>15.019.0069-0</t>
  </si>
  <si>
    <t>15.019.0069-A</t>
  </si>
  <si>
    <t>15.019.0070-0</t>
  </si>
  <si>
    <t>15.019.0070-A</t>
  </si>
  <si>
    <t>15.019.0081-0</t>
  </si>
  <si>
    <t>15.019.0081-A</t>
  </si>
  <si>
    <t>15.019.0082-0</t>
  </si>
  <si>
    <t>15.019.0082-A</t>
  </si>
  <si>
    <t>15.019.0090-0</t>
  </si>
  <si>
    <t>15.019.0090-A</t>
  </si>
  <si>
    <t>15.019.0095-0</t>
  </si>
  <si>
    <t>15.019.0095-A</t>
  </si>
  <si>
    <t>15.019.0100-0</t>
  </si>
  <si>
    <t>15.019.0100-A</t>
  </si>
  <si>
    <t>15.019.0110-0</t>
  </si>
  <si>
    <t>15.019.0110-A</t>
  </si>
  <si>
    <t>15.020.0010-0</t>
  </si>
  <si>
    <t>15.020.0010-A</t>
  </si>
  <si>
    <t>15.020.0027-0</t>
  </si>
  <si>
    <t>15.020.0027-A</t>
  </si>
  <si>
    <t>15.020.0028-0</t>
  </si>
  <si>
    <t>15.020.0028-A</t>
  </si>
  <si>
    <t>15.020.0029-0</t>
  </si>
  <si>
    <t>15.020.0029-A</t>
  </si>
  <si>
    <t>15.020.0031-0</t>
  </si>
  <si>
    <t>15.020.0031-A</t>
  </si>
  <si>
    <t>15.020.0033-0</t>
  </si>
  <si>
    <t>15.020.0033-A</t>
  </si>
  <si>
    <t>15.020.0034-0</t>
  </si>
  <si>
    <t>15.020.0034-A</t>
  </si>
  <si>
    <t>15.020.0036-0</t>
  </si>
  <si>
    <t>15.020.0036-A</t>
  </si>
  <si>
    <t>15.020.0037-0</t>
  </si>
  <si>
    <t>15.020.0037-A</t>
  </si>
  <si>
    <t>15.020.0038-0</t>
  </si>
  <si>
    <t>15.020.0038-A</t>
  </si>
  <si>
    <t>15.020.0039-0</t>
  </si>
  <si>
    <t>15.020.0039-A</t>
  </si>
  <si>
    <t>15.020.0044-0</t>
  </si>
  <si>
    <t>15.020.0044-A</t>
  </si>
  <si>
    <t>15.020.0045-0</t>
  </si>
  <si>
    <t>15.020.0045-A</t>
  </si>
  <si>
    <t>15.020.0050-0</t>
  </si>
  <si>
    <t>15.020.0050-A</t>
  </si>
  <si>
    <t>15.020.0055-0</t>
  </si>
  <si>
    <t>15.020.0055-A</t>
  </si>
  <si>
    <t>15.020.0058-0</t>
  </si>
  <si>
    <t>15.020.0058-A</t>
  </si>
  <si>
    <t>15.020.0060-0</t>
  </si>
  <si>
    <t>15.020.0060-A</t>
  </si>
  <si>
    <t>15.020.0061-0</t>
  </si>
  <si>
    <t>15.020.0061-A</t>
  </si>
  <si>
    <t>15.020.0070-0</t>
  </si>
  <si>
    <t>15.020.0070-A</t>
  </si>
  <si>
    <t>15.020.0072-0</t>
  </si>
  <si>
    <t>15.020.0072-A</t>
  </si>
  <si>
    <t>15.020.0075-0</t>
  </si>
  <si>
    <t>15.020.0075-A</t>
  </si>
  <si>
    <t>15.020.0078-0</t>
  </si>
  <si>
    <t>15.020.0078-A</t>
  </si>
  <si>
    <t>15.020.0080-0</t>
  </si>
  <si>
    <t>15.020.0080-A</t>
  </si>
  <si>
    <t>15.020.0090-0</t>
  </si>
  <si>
    <t>15.020.0090-A</t>
  </si>
  <si>
    <t>15.020.0095-0</t>
  </si>
  <si>
    <t>15.020.0095-A</t>
  </si>
  <si>
    <t>15.020.0100-0</t>
  </si>
  <si>
    <t>15.020.0100-A</t>
  </si>
  <si>
    <t>15.020.0150-0</t>
  </si>
  <si>
    <t>15.020.0150-A</t>
  </si>
  <si>
    <t>15.020.0153-0</t>
  </si>
  <si>
    <t>15.020.0153-A</t>
  </si>
  <si>
    <t>15.020.0155-0</t>
  </si>
  <si>
    <t>15.020.0155-A</t>
  </si>
  <si>
    <t>15.020.0158-0</t>
  </si>
  <si>
    <t>15.020.0158-A</t>
  </si>
  <si>
    <t>15.020.0160-0</t>
  </si>
  <si>
    <t>15.020.0160-A</t>
  </si>
  <si>
    <t>15.020.0163-0</t>
  </si>
  <si>
    <t>15.020.0163-A</t>
  </si>
  <si>
    <t>15.020.0165-0</t>
  </si>
  <si>
    <t>15.020.0165-A</t>
  </si>
  <si>
    <t>15.020.0168-0</t>
  </si>
  <si>
    <t>15.020.0168-A</t>
  </si>
  <si>
    <t>15.020.0170-0</t>
  </si>
  <si>
    <t>15.020.0170-A</t>
  </si>
  <si>
    <t>15.020.0173-0</t>
  </si>
  <si>
    <t>15.020.0173-A</t>
  </si>
  <si>
    <t>15.020.0178-0</t>
  </si>
  <si>
    <t>15.020.0178-A</t>
  </si>
  <si>
    <t>15.028.0001-0</t>
  </si>
  <si>
    <t>15.028.0001-A</t>
  </si>
  <si>
    <t>15.028.0003-0</t>
  </si>
  <si>
    <t>15.028.0003-A</t>
  </si>
  <si>
    <t>15.028.0005-0</t>
  </si>
  <si>
    <t>15.028.0005-A</t>
  </si>
  <si>
    <t>15.028.0010-0</t>
  </si>
  <si>
    <t>15.028.0010-A</t>
  </si>
  <si>
    <t>15.028.0015-0</t>
  </si>
  <si>
    <t>15.028.0015-A</t>
  </si>
  <si>
    <t>15.028.0017-0</t>
  </si>
  <si>
    <t>15.028.0017-A</t>
  </si>
  <si>
    <t>15.028.0018-0</t>
  </si>
  <si>
    <t>15.028.0018-A</t>
  </si>
  <si>
    <t>15.028.0020-0</t>
  </si>
  <si>
    <t>15.028.0020-A</t>
  </si>
  <si>
    <t>15.028.0025-0</t>
  </si>
  <si>
    <t>15.028.0025-A</t>
  </si>
  <si>
    <t>15.029.0010-0</t>
  </si>
  <si>
    <t>15.029.0010-A</t>
  </si>
  <si>
    <t>15.029.0011-0</t>
  </si>
  <si>
    <t>15.029.0011-A</t>
  </si>
  <si>
    <t>15.029.0012-0</t>
  </si>
  <si>
    <t>15.029.0012-A</t>
  </si>
  <si>
    <t>15.029.0013-0</t>
  </si>
  <si>
    <t>15.029.0013-A</t>
  </si>
  <si>
    <t>15.029.0014-0</t>
  </si>
  <si>
    <t>15.029.0014-A</t>
  </si>
  <si>
    <t>15.029.0015-0</t>
  </si>
  <si>
    <t>15.029.0015-A</t>
  </si>
  <si>
    <t>15.029.0016-0</t>
  </si>
  <si>
    <t>15.029.0016-A</t>
  </si>
  <si>
    <t>15.029.0017-0</t>
  </si>
  <si>
    <t>15.029.0017-A</t>
  </si>
  <si>
    <t>15.029.0018-0</t>
  </si>
  <si>
    <t>15.029.0018-A</t>
  </si>
  <si>
    <t>15.029.0019-0</t>
  </si>
  <si>
    <t>15.029.0019-A</t>
  </si>
  <si>
    <t>15.029.0020-0</t>
  </si>
  <si>
    <t>15.029.0020-A</t>
  </si>
  <si>
    <t>15.029.0021-0</t>
  </si>
  <si>
    <t>15.029.0021-A</t>
  </si>
  <si>
    <t>15.029.0022-0</t>
  </si>
  <si>
    <t>15.029.0022-A</t>
  </si>
  <si>
    <t>15.029.0023-0</t>
  </si>
  <si>
    <t>15.029.0023-A</t>
  </si>
  <si>
    <t>15.029.0024-0</t>
  </si>
  <si>
    <t>15.029.0024-A</t>
  </si>
  <si>
    <t>15.029.0049-0</t>
  </si>
  <si>
    <t>15.029.0049-A</t>
  </si>
  <si>
    <t>15.029.0050-0</t>
  </si>
  <si>
    <t>15.029.0050-A</t>
  </si>
  <si>
    <t>15.029.0051-0</t>
  </si>
  <si>
    <t>15.029.0051-A</t>
  </si>
  <si>
    <t>15.029.0052-0</t>
  </si>
  <si>
    <t>15.029.0052-A</t>
  </si>
  <si>
    <t>15.029.0053-0</t>
  </si>
  <si>
    <t>15.029.0053-A</t>
  </si>
  <si>
    <t>15.029.0054-0</t>
  </si>
  <si>
    <t>15.029.0054-A</t>
  </si>
  <si>
    <t>15.029.0055-0</t>
  </si>
  <si>
    <t>15.029.0055-A</t>
  </si>
  <si>
    <t>15.029.0056-0</t>
  </si>
  <si>
    <t>15.029.0056-A</t>
  </si>
  <si>
    <t>15.029.0080-0</t>
  </si>
  <si>
    <t>15.029.0080-A</t>
  </si>
  <si>
    <t>15.029.0081-0</t>
  </si>
  <si>
    <t>15.029.0081-A</t>
  </si>
  <si>
    <t>15.029.0082-0</t>
  </si>
  <si>
    <t>15.029.0082-A</t>
  </si>
  <si>
    <t>15.029.0083-0</t>
  </si>
  <si>
    <t>15.029.0083-A</t>
  </si>
  <si>
    <t>15.029.0084-0</t>
  </si>
  <si>
    <t>15.029.0084-A</t>
  </si>
  <si>
    <t>15.029.0085-0</t>
  </si>
  <si>
    <t>15.029.0085-A</t>
  </si>
  <si>
    <t>15.029.0086-0</t>
  </si>
  <si>
    <t>15.029.0086-A</t>
  </si>
  <si>
    <t>15.029.0087-0</t>
  </si>
  <si>
    <t>15.029.0087-A</t>
  </si>
  <si>
    <t>15.029.0100-0</t>
  </si>
  <si>
    <t>15.029.0100-A</t>
  </si>
  <si>
    <t>15.029.0101-0</t>
  </si>
  <si>
    <t>15.029.0101-A</t>
  </si>
  <si>
    <t>15.029.0102-0</t>
  </si>
  <si>
    <t>15.029.0102-A</t>
  </si>
  <si>
    <t>15.029.0103-0</t>
  </si>
  <si>
    <t>15.029.0103-A</t>
  </si>
  <si>
    <t>15.029.0104-0</t>
  </si>
  <si>
    <t>15.029.0104-A</t>
  </si>
  <si>
    <t>15.029.0105-0</t>
  </si>
  <si>
    <t>15.029.0105-A</t>
  </si>
  <si>
    <t>15.029.0106-0</t>
  </si>
  <si>
    <t>15.029.0106-A</t>
  </si>
  <si>
    <t>15.029.0107-0</t>
  </si>
  <si>
    <t>15.029.0107-A</t>
  </si>
  <si>
    <t>15.030.0030-0</t>
  </si>
  <si>
    <t>15.030.0030-A</t>
  </si>
  <si>
    <t>15.030.0032-0</t>
  </si>
  <si>
    <t>15.030.0032-A</t>
  </si>
  <si>
    <t>15.030.0034-0</t>
  </si>
  <si>
    <t>15.030.0034-A</t>
  </si>
  <si>
    <t>15.030.0036-0</t>
  </si>
  <si>
    <t>15.030.0036-A</t>
  </si>
  <si>
    <t>15.030.0038-0</t>
  </si>
  <si>
    <t>15.030.0038-A</t>
  </si>
  <si>
    <t>15.030.0040-0</t>
  </si>
  <si>
    <t>15.030.0040-A</t>
  </si>
  <si>
    <t>15.030.0050-0</t>
  </si>
  <si>
    <t>15.030.0050-A</t>
  </si>
  <si>
    <t>15.030.0052-0</t>
  </si>
  <si>
    <t>15.030.0052-A</t>
  </si>
  <si>
    <t>15.030.0054-0</t>
  </si>
  <si>
    <t>15.030.0054-A</t>
  </si>
  <si>
    <t>15.030.0056-0</t>
  </si>
  <si>
    <t>15.030.0056-A</t>
  </si>
  <si>
    <t>15.030.0058-0</t>
  </si>
  <si>
    <t>15.030.0058-A</t>
  </si>
  <si>
    <t>15.030.0070-0</t>
  </si>
  <si>
    <t>15.030.0070-A</t>
  </si>
  <si>
    <t>15.030.0072-0</t>
  </si>
  <si>
    <t>15.030.0072-A</t>
  </si>
  <si>
    <t>15.030.0074-0</t>
  </si>
  <si>
    <t>15.030.0074-A</t>
  </si>
  <si>
    <t>15.030.0076-0</t>
  </si>
  <si>
    <t>15.030.0076-A</t>
  </si>
  <si>
    <t>15.030.0078-0</t>
  </si>
  <si>
    <t>15.030.0078-A</t>
  </si>
  <si>
    <t>15.030.0080-0</t>
  </si>
  <si>
    <t>15.030.0080-A</t>
  </si>
  <si>
    <t>15.030.0082-0</t>
  </si>
  <si>
    <t>15.030.0082-A</t>
  </si>
  <si>
    <t>15.030.0084-0</t>
  </si>
  <si>
    <t>15.030.0084-A</t>
  </si>
  <si>
    <t>15.030.0086-0</t>
  </si>
  <si>
    <t>15.030.0086-A</t>
  </si>
  <si>
    <t>15.030.0088-0</t>
  </si>
  <si>
    <t>15.030.0088-A</t>
  </si>
  <si>
    <t>15.031.0010-0</t>
  </si>
  <si>
    <t>15.031.0010-A</t>
  </si>
  <si>
    <t>15.031.0011-0</t>
  </si>
  <si>
    <t>15.031.0011-A</t>
  </si>
  <si>
    <t>15.031.0012-0</t>
  </si>
  <si>
    <t>15.031.0012-A</t>
  </si>
  <si>
    <t>15.031.0013-0</t>
  </si>
  <si>
    <t>15.031.0013-A</t>
  </si>
  <si>
    <t>15.031.0014-0</t>
  </si>
  <si>
    <t>15.031.0014-A</t>
  </si>
  <si>
    <t>15.031.0015-0</t>
  </si>
  <si>
    <t>15.031.0015-A</t>
  </si>
  <si>
    <t>15.031.0016-0</t>
  </si>
  <si>
    <t>15.031.0016-A</t>
  </si>
  <si>
    <t>15.031.0017-0</t>
  </si>
  <si>
    <t>15.031.0017-A</t>
  </si>
  <si>
    <t>15.031.0018-0</t>
  </si>
  <si>
    <t>15.031.0018-A</t>
  </si>
  <si>
    <t>15.031.0019-0</t>
  </si>
  <si>
    <t>15.031.0019-A</t>
  </si>
  <si>
    <t>15.031.0020-0</t>
  </si>
  <si>
    <t>15.031.0020-A</t>
  </si>
  <si>
    <t>15.031.0021-0</t>
  </si>
  <si>
    <t>15.031.0021-A</t>
  </si>
  <si>
    <t>15.031.0022-0</t>
  </si>
  <si>
    <t>15.031.0022-A</t>
  </si>
  <si>
    <t>15.031.0023-0</t>
  </si>
  <si>
    <t>15.031.0023-A</t>
  </si>
  <si>
    <t>15.031.0024-0</t>
  </si>
  <si>
    <t>15.031.0024-A</t>
  </si>
  <si>
    <t>15.031.0025-0</t>
  </si>
  <si>
    <t>15.031.0025-A</t>
  </si>
  <si>
    <t>15.031.0026-0</t>
  </si>
  <si>
    <t>15.031.0026-A</t>
  </si>
  <si>
    <t>15.031.0027-0</t>
  </si>
  <si>
    <t>15.031.0027-A</t>
  </si>
  <si>
    <t>15.034.0010-0</t>
  </si>
  <si>
    <t>15.034.0010-A</t>
  </si>
  <si>
    <t>15.034.0011-0</t>
  </si>
  <si>
    <t>15.034.0011-A</t>
  </si>
  <si>
    <t>15.034.0012-0</t>
  </si>
  <si>
    <t>15.034.0012-A</t>
  </si>
  <si>
    <t>15.034.0013-0</t>
  </si>
  <si>
    <t>15.034.0013-A</t>
  </si>
  <si>
    <t>15.034.0014-0</t>
  </si>
  <si>
    <t>15.034.0014-A</t>
  </si>
  <si>
    <t>15.034.0015-0</t>
  </si>
  <si>
    <t>15.034.0015-A</t>
  </si>
  <si>
    <t>15.034.0016-0</t>
  </si>
  <si>
    <t>15.034.0016-A</t>
  </si>
  <si>
    <t>15.034.0017-0</t>
  </si>
  <si>
    <t>15.034.0017-A</t>
  </si>
  <si>
    <t>15.034.0020-0</t>
  </si>
  <si>
    <t>15.034.0020-A</t>
  </si>
  <si>
    <t>15.034.0021-0</t>
  </si>
  <si>
    <t>15.034.0021-A</t>
  </si>
  <si>
    <t>15.034.0022-0</t>
  </si>
  <si>
    <t>15.034.0022-A</t>
  </si>
  <si>
    <t>15.034.0023-0</t>
  </si>
  <si>
    <t>15.034.0023-A</t>
  </si>
  <si>
    <t>15.034.0024-0</t>
  </si>
  <si>
    <t>15.034.0024-A</t>
  </si>
  <si>
    <t>15.034.0025-0</t>
  </si>
  <si>
    <t>15.034.0025-A</t>
  </si>
  <si>
    <t>15.034.0026-0</t>
  </si>
  <si>
    <t>15.034.0026-A</t>
  </si>
  <si>
    <t>15.034.0027-0</t>
  </si>
  <si>
    <t>15.034.0027-A</t>
  </si>
  <si>
    <t>15.035.0010-0</t>
  </si>
  <si>
    <t>15.035.0010-A</t>
  </si>
  <si>
    <t>15.035.0011-0</t>
  </si>
  <si>
    <t>15.035.0011-A</t>
  </si>
  <si>
    <t>15.035.0012-0</t>
  </si>
  <si>
    <t>15.035.0012-A</t>
  </si>
  <si>
    <t>15.035.0013-0</t>
  </si>
  <si>
    <t>15.035.0013-A</t>
  </si>
  <si>
    <t>15.035.0014-0</t>
  </si>
  <si>
    <t>15.035.0014-A</t>
  </si>
  <si>
    <t>15.035.0015-0</t>
  </si>
  <si>
    <t>15.035.0015-A</t>
  </si>
  <si>
    <t>15.035.0016-0</t>
  </si>
  <si>
    <t>15.035.0016-A</t>
  </si>
  <si>
    <t>15.035.0017-0</t>
  </si>
  <si>
    <t>15.035.0017-A</t>
  </si>
  <si>
    <t>15.035.0020-0</t>
  </si>
  <si>
    <t>15.035.0020-A</t>
  </si>
  <si>
    <t>15.035.0021-0</t>
  </si>
  <si>
    <t>15.035.0021-A</t>
  </si>
  <si>
    <t>15.035.0022-0</t>
  </si>
  <si>
    <t>15.035.0022-A</t>
  </si>
  <si>
    <t>15.035.0023-0</t>
  </si>
  <si>
    <t>15.035.0023-A</t>
  </si>
  <si>
    <t>15.035.0024-0</t>
  </si>
  <si>
    <t>15.035.0024-A</t>
  </si>
  <si>
    <t>15.035.0025-0</t>
  </si>
  <si>
    <t>15.035.0025-A</t>
  </si>
  <si>
    <t>15.035.0026-0</t>
  </si>
  <si>
    <t>15.035.0026-A</t>
  </si>
  <si>
    <t>15.035.0027-0</t>
  </si>
  <si>
    <t>15.035.0027-A</t>
  </si>
  <si>
    <t>15.036.0001-0</t>
  </si>
  <si>
    <t>15.036.0001-A</t>
  </si>
  <si>
    <t>15.036.0002-0</t>
  </si>
  <si>
    <t>15.036.0002-A</t>
  </si>
  <si>
    <t>15.036.0003-0</t>
  </si>
  <si>
    <t>15.036.0003-A</t>
  </si>
  <si>
    <t>15.036.0010-0</t>
  </si>
  <si>
    <t>15.036.0010-A</t>
  </si>
  <si>
    <t>15.036.0011-0</t>
  </si>
  <si>
    <t>15.036.0011-A</t>
  </si>
  <si>
    <t>15.036.0012-0</t>
  </si>
  <si>
    <t>15.036.0012-A</t>
  </si>
  <si>
    <t>15.036.0013-0</t>
  </si>
  <si>
    <t>15.036.0013-A</t>
  </si>
  <si>
    <t>15.036.0014-0</t>
  </si>
  <si>
    <t>15.036.0014-A</t>
  </si>
  <si>
    <t>15.036.0015-0</t>
  </si>
  <si>
    <t>15.036.0015-A</t>
  </si>
  <si>
    <t>15.036.0016-0</t>
  </si>
  <si>
    <t>15.036.0016-A</t>
  </si>
  <si>
    <t>15.036.0017-0</t>
  </si>
  <si>
    <t>15.036.0017-A</t>
  </si>
  <si>
    <t>15.036.0018-0</t>
  </si>
  <si>
    <t>15.036.0018-A</t>
  </si>
  <si>
    <t>15.036.0019-0</t>
  </si>
  <si>
    <t>15.036.0019-A</t>
  </si>
  <si>
    <t>15.036.0020-0</t>
  </si>
  <si>
    <t>15.036.0020-A</t>
  </si>
  <si>
    <t>15.036.0021-0</t>
  </si>
  <si>
    <t>15.036.0021-A</t>
  </si>
  <si>
    <t>15.036.0022-0</t>
  </si>
  <si>
    <t>15.036.0022-A</t>
  </si>
  <si>
    <t>15.036.0023-0</t>
  </si>
  <si>
    <t>15.036.0023-A</t>
  </si>
  <si>
    <t>15.036.0024-0</t>
  </si>
  <si>
    <t>15.036.0024-A</t>
  </si>
  <si>
    <t>15.036.0025-0</t>
  </si>
  <si>
    <t>15.036.0025-A</t>
  </si>
  <si>
    <t>15.036.0026-0</t>
  </si>
  <si>
    <t>15.036.0026-A</t>
  </si>
  <si>
    <t>15.036.0027-0</t>
  </si>
  <si>
    <t>15.036.0027-A</t>
  </si>
  <si>
    <t>15.036.0028-0</t>
  </si>
  <si>
    <t>15.036.0028-A</t>
  </si>
  <si>
    <t>15.036.0029-0</t>
  </si>
  <si>
    <t>15.036.0029-A</t>
  </si>
  <si>
    <t>15.036.0030-0</t>
  </si>
  <si>
    <t>15.036.0030-A</t>
  </si>
  <si>
    <t>15.036.0031-0</t>
  </si>
  <si>
    <t>15.036.0031-A</t>
  </si>
  <si>
    <t>15.036.0032-0</t>
  </si>
  <si>
    <t>15.036.0032-A</t>
  </si>
  <si>
    <t>15.036.0033-0</t>
  </si>
  <si>
    <t>15.036.0033-A</t>
  </si>
  <si>
    <t>15.036.0034-0</t>
  </si>
  <si>
    <t>15.036.0034-A</t>
  </si>
  <si>
    <t>15.036.0035-0</t>
  </si>
  <si>
    <t>15.036.0035-A</t>
  </si>
  <si>
    <t>15.036.0036-0</t>
  </si>
  <si>
    <t>15.036.0036-A</t>
  </si>
  <si>
    <t>15.036.0037-0</t>
  </si>
  <si>
    <t>15.036.0037-A</t>
  </si>
  <si>
    <t>15.036.0038-0</t>
  </si>
  <si>
    <t>15.036.0038-A</t>
  </si>
  <si>
    <t>15.036.0039-0</t>
  </si>
  <si>
    <t>15.036.0039-A</t>
  </si>
  <si>
    <t>15.036.0040-0</t>
  </si>
  <si>
    <t>15.036.0040-A</t>
  </si>
  <si>
    <t>15.036.0041-0</t>
  </si>
  <si>
    <t>15.036.0041-A</t>
  </si>
  <si>
    <t>15.036.0042-0</t>
  </si>
  <si>
    <t>15.036.0042-A</t>
  </si>
  <si>
    <t>15.036.0043-0</t>
  </si>
  <si>
    <t>15.036.0043-A</t>
  </si>
  <si>
    <t>15.036.0044-0</t>
  </si>
  <si>
    <t>15.036.0044-A</t>
  </si>
  <si>
    <t>15.036.0045-0</t>
  </si>
  <si>
    <t>15.036.0045-A</t>
  </si>
  <si>
    <t>15.036.0046-0</t>
  </si>
  <si>
    <t>15.036.0046-A</t>
  </si>
  <si>
    <t>15.036.0047-0</t>
  </si>
  <si>
    <t>15.036.0047-A</t>
  </si>
  <si>
    <t>15.036.0048-0</t>
  </si>
  <si>
    <t>15.036.0048-A</t>
  </si>
  <si>
    <t>15.036.0049-0</t>
  </si>
  <si>
    <t>15.036.0049-A</t>
  </si>
  <si>
    <t>15.036.0050-0</t>
  </si>
  <si>
    <t>15.036.0050-A</t>
  </si>
  <si>
    <t>15.036.0051-0</t>
  </si>
  <si>
    <t>15.036.0051-A</t>
  </si>
  <si>
    <t>15.036.0052-0</t>
  </si>
  <si>
    <t>15.036.0052-A</t>
  </si>
  <si>
    <t>15.036.0053-0</t>
  </si>
  <si>
    <t>15.036.0053-A</t>
  </si>
  <si>
    <t>15.036.0060-0</t>
  </si>
  <si>
    <t>15.036.0060-A</t>
  </si>
  <si>
    <t>15.036.0061-0</t>
  </si>
  <si>
    <t>15.036.0061-A</t>
  </si>
  <si>
    <t>15.036.0062-0</t>
  </si>
  <si>
    <t>15.036.0062-A</t>
  </si>
  <si>
    <t>15.036.0063-0</t>
  </si>
  <si>
    <t>15.036.0063-A</t>
  </si>
  <si>
    <t>15.036.0064-0</t>
  </si>
  <si>
    <t>15.036.0064-A</t>
  </si>
  <si>
    <t>15.036.0065-0</t>
  </si>
  <si>
    <t>15.036.0065-A</t>
  </si>
  <si>
    <t>15.036.0066-0</t>
  </si>
  <si>
    <t>15.036.0066-A</t>
  </si>
  <si>
    <t>15.036.0067-0</t>
  </si>
  <si>
    <t>15.036.0067-A</t>
  </si>
  <si>
    <t>15.036.0068-0</t>
  </si>
  <si>
    <t>15.036.0068-A</t>
  </si>
  <si>
    <t>15.036.0069-0</t>
  </si>
  <si>
    <t>15.036.0069-A</t>
  </si>
  <si>
    <t>15.036.0070-0</t>
  </si>
  <si>
    <t>15.036.0070-A</t>
  </si>
  <si>
    <t>15.036.0071-0</t>
  </si>
  <si>
    <t>15.036.0071-A</t>
  </si>
  <si>
    <t>15.036.0072-0</t>
  </si>
  <si>
    <t>15.036.0072-A</t>
  </si>
  <si>
    <t>15.036.0073-0</t>
  </si>
  <si>
    <t>15.036.0073-A</t>
  </si>
  <si>
    <t>15.036.0074-0</t>
  </si>
  <si>
    <t>15.036.0074-A</t>
  </si>
  <si>
    <t>15.036.0075-0</t>
  </si>
  <si>
    <t>15.036.0075-A</t>
  </si>
  <si>
    <t>15.036.0076-0</t>
  </si>
  <si>
    <t>15.036.0076-A</t>
  </si>
  <si>
    <t>15.036.0077-0</t>
  </si>
  <si>
    <t>15.036.0077-A</t>
  </si>
  <si>
    <t>15.036.0079-0</t>
  </si>
  <si>
    <t>15.036.0079-A</t>
  </si>
  <si>
    <t>15.036.0080-0</t>
  </si>
  <si>
    <t>15.036.0080-A</t>
  </si>
  <si>
    <t>15.036.0081-0</t>
  </si>
  <si>
    <t>15.036.0081-A</t>
  </si>
  <si>
    <t>15.036.0082-0</t>
  </si>
  <si>
    <t>15.036.0082-A</t>
  </si>
  <si>
    <t>15.036.0084-0</t>
  </si>
  <si>
    <t>15.036.0084-A</t>
  </si>
  <si>
    <t>15.036.0086-0</t>
  </si>
  <si>
    <t>15.036.0086-A</t>
  </si>
  <si>
    <t>15.036.0088-0</t>
  </si>
  <si>
    <t>15.036.0088-A</t>
  </si>
  <si>
    <t>15.036.0090-0</t>
  </si>
  <si>
    <t>15.036.0090-A</t>
  </si>
  <si>
    <t>15.036.0092-0</t>
  </si>
  <si>
    <t>15.036.0092-A</t>
  </si>
  <si>
    <t>15.036.0100-0</t>
  </si>
  <si>
    <t>15.036.0100-A</t>
  </si>
  <si>
    <t>15.036.0105-0</t>
  </si>
  <si>
    <t>15.036.0105-A</t>
  </si>
  <si>
    <t>15.036.0110-0</t>
  </si>
  <si>
    <t>15.036.0110-A</t>
  </si>
  <si>
    <t>15.036.0130-0</t>
  </si>
  <si>
    <t>15.036.0130-A</t>
  </si>
  <si>
    <t>15.036.0135-0</t>
  </si>
  <si>
    <t>15.036.0135-A</t>
  </si>
  <si>
    <t>15.036.0140-0</t>
  </si>
  <si>
    <t>15.036.0140-A</t>
  </si>
  <si>
    <t>15.036.0141-0</t>
  </si>
  <si>
    <t>15.036.0141-A</t>
  </si>
  <si>
    <t>15.036.0143-0</t>
  </si>
  <si>
    <t>15.036.0143-A</t>
  </si>
  <si>
    <t>15.037.0010-0</t>
  </si>
  <si>
    <t>15.037.0010-A</t>
  </si>
  <si>
    <t>15.037.0011-0</t>
  </si>
  <si>
    <t>15.037.0011-A</t>
  </si>
  <si>
    <t>15.037.0012-0</t>
  </si>
  <si>
    <t>15.037.0012-A</t>
  </si>
  <si>
    <t>15.037.0013-0</t>
  </si>
  <si>
    <t>15.037.0013-A</t>
  </si>
  <si>
    <t>15.037.0014-0</t>
  </si>
  <si>
    <t>15.037.0014-A</t>
  </si>
  <si>
    <t>15.037.0015-0</t>
  </si>
  <si>
    <t>15.037.0015-A</t>
  </si>
  <si>
    <t>15.037.0016-0</t>
  </si>
  <si>
    <t>15.037.0016-A</t>
  </si>
  <si>
    <t>15.037.0017-0</t>
  </si>
  <si>
    <t>15.037.0017-A</t>
  </si>
  <si>
    <t>15.038.0001-0</t>
  </si>
  <si>
    <t>15.038.0001-A</t>
  </si>
  <si>
    <t>15.038.0002-0</t>
  </si>
  <si>
    <t>15.038.0002-A</t>
  </si>
  <si>
    <t>15.038.0003-0</t>
  </si>
  <si>
    <t>15.038.0003-A</t>
  </si>
  <si>
    <t>15.038.0004-0</t>
  </si>
  <si>
    <t>15.038.0004-A</t>
  </si>
  <si>
    <t>15.038.0005-0</t>
  </si>
  <si>
    <t>15.038.0005-A</t>
  </si>
  <si>
    <t>15.038.0006-0</t>
  </si>
  <si>
    <t>15.038.0006-A</t>
  </si>
  <si>
    <t>15.038.0010-0</t>
  </si>
  <si>
    <t>15.038.0010-A</t>
  </si>
  <si>
    <t>15.038.0011-0</t>
  </si>
  <si>
    <t>15.038.0011-A</t>
  </si>
  <si>
    <t>15.038.0012-0</t>
  </si>
  <si>
    <t>15.038.0012-A</t>
  </si>
  <si>
    <t>15.038.0013-0</t>
  </si>
  <si>
    <t>15.038.0013-A</t>
  </si>
  <si>
    <t>15.038.0014-0</t>
  </si>
  <si>
    <t>15.038.0014-A</t>
  </si>
  <si>
    <t>15.038.0015-0</t>
  </si>
  <si>
    <t>15.038.0015-A</t>
  </si>
  <si>
    <t>15.038.0016-0</t>
  </si>
  <si>
    <t>15.038.0016-A</t>
  </si>
  <si>
    <t>15.038.0017-0</t>
  </si>
  <si>
    <t>15.038.0017-A</t>
  </si>
  <si>
    <t>15.038.0018-0</t>
  </si>
  <si>
    <t>15.038.0018-A</t>
  </si>
  <si>
    <t>15.038.0019-0</t>
  </si>
  <si>
    <t>15.038.0019-A</t>
  </si>
  <si>
    <t>15.038.0020-0</t>
  </si>
  <si>
    <t>15.038.0020-A</t>
  </si>
  <si>
    <t>15.038.0030-0</t>
  </si>
  <si>
    <t>15.038.0030-A</t>
  </si>
  <si>
    <t>15.038.0031-0</t>
  </si>
  <si>
    <t>15.038.0031-A</t>
  </si>
  <si>
    <t>15.038.0032-0</t>
  </si>
  <si>
    <t>15.038.0032-A</t>
  </si>
  <si>
    <t>15.038.0033-0</t>
  </si>
  <si>
    <t>15.038.0033-A</t>
  </si>
  <si>
    <t>15.038.0034-0</t>
  </si>
  <si>
    <t>15.038.0034-A</t>
  </si>
  <si>
    <t>15.038.0035-0</t>
  </si>
  <si>
    <t>15.038.0035-A</t>
  </si>
  <si>
    <t>15.038.0036-0</t>
  </si>
  <si>
    <t>15.038.0036-A</t>
  </si>
  <si>
    <t>15.038.0040-0</t>
  </si>
  <si>
    <t>15.038.0040-A</t>
  </si>
  <si>
    <t>15.038.0041-0</t>
  </si>
  <si>
    <t>15.038.0041-A</t>
  </si>
  <si>
    <t>15.038.0042-0</t>
  </si>
  <si>
    <t>15.038.0042-A</t>
  </si>
  <si>
    <t>15.038.0043-0</t>
  </si>
  <si>
    <t>15.038.0043-A</t>
  </si>
  <si>
    <t>15.038.0044-0</t>
  </si>
  <si>
    <t>15.038.0044-A</t>
  </si>
  <si>
    <t>15.038.0045-0</t>
  </si>
  <si>
    <t>15.038.0045-A</t>
  </si>
  <si>
    <t>15.038.0050-0</t>
  </si>
  <si>
    <t>15.038.0050-A</t>
  </si>
  <si>
    <t>15.038.0051-0</t>
  </si>
  <si>
    <t>15.038.0051-A</t>
  </si>
  <si>
    <t>15.038.0052-0</t>
  </si>
  <si>
    <t>15.038.0052-A</t>
  </si>
  <si>
    <t>15.038.0053-0</t>
  </si>
  <si>
    <t>15.038.0053-A</t>
  </si>
  <si>
    <t>15.038.0054-0</t>
  </si>
  <si>
    <t>15.038.0054-A</t>
  </si>
  <si>
    <t>15.038.0055-0</t>
  </si>
  <si>
    <t>15.038.0055-A</t>
  </si>
  <si>
    <t>15.038.0056-0</t>
  </si>
  <si>
    <t>15.038.0056-A</t>
  </si>
  <si>
    <t>15.038.0057-0</t>
  </si>
  <si>
    <t>15.038.0057-A</t>
  </si>
  <si>
    <t>15.038.0058-0</t>
  </si>
  <si>
    <t>15.038.0058-A</t>
  </si>
  <si>
    <t>15.038.0060-0</t>
  </si>
  <si>
    <t>15.038.0060-A</t>
  </si>
  <si>
    <t>15.038.0061-0</t>
  </si>
  <si>
    <t>15.038.0061-A</t>
  </si>
  <si>
    <t>15.038.0062-0</t>
  </si>
  <si>
    <t>15.038.0062-A</t>
  </si>
  <si>
    <t>15.038.0063-0</t>
  </si>
  <si>
    <t>15.038.0063-A</t>
  </si>
  <si>
    <t>15.038.0064-0</t>
  </si>
  <si>
    <t>15.038.0064-A</t>
  </si>
  <si>
    <t>15.038.0065-0</t>
  </si>
  <si>
    <t>15.038.0065-A</t>
  </si>
  <si>
    <t>15.038.0070-0</t>
  </si>
  <si>
    <t>15.038.0070-A</t>
  </si>
  <si>
    <t>15.038.0071-0</t>
  </si>
  <si>
    <t>15.038.0071-A</t>
  </si>
  <si>
    <t>15.038.0072-0</t>
  </si>
  <si>
    <t>15.038.0072-A</t>
  </si>
  <si>
    <t>15.038.0073-0</t>
  </si>
  <si>
    <t>15.038.0073-A</t>
  </si>
  <si>
    <t>15.038.0074-0</t>
  </si>
  <si>
    <t>15.038.0074-A</t>
  </si>
  <si>
    <t>15.038.0075-0</t>
  </si>
  <si>
    <t>15.038.0075-A</t>
  </si>
  <si>
    <t>15.038.0080-0</t>
  </si>
  <si>
    <t>15.038.0080-A</t>
  </si>
  <si>
    <t>15.038.0081-0</t>
  </si>
  <si>
    <t>15.038.0081-A</t>
  </si>
  <si>
    <t>15.038.0100-0</t>
  </si>
  <si>
    <t>15.038.0100-A</t>
  </si>
  <si>
    <t>15.038.0101-0</t>
  </si>
  <si>
    <t>15.038.0101-A</t>
  </si>
  <si>
    <t>15.038.0102-0</t>
  </si>
  <si>
    <t>15.038.0102-A</t>
  </si>
  <si>
    <t>15.038.0103-0</t>
  </si>
  <si>
    <t>15.038.0103-A</t>
  </si>
  <si>
    <t>15.038.0104-0</t>
  </si>
  <si>
    <t>15.038.0104-A</t>
  </si>
  <si>
    <t>15.038.0105-0</t>
  </si>
  <si>
    <t>15.038.0105-A</t>
  </si>
  <si>
    <t>15.038.0106-0</t>
  </si>
  <si>
    <t>15.038.0106-A</t>
  </si>
  <si>
    <t>15.038.0107-0</t>
  </si>
  <si>
    <t>15.038.0107-A</t>
  </si>
  <si>
    <t>15.038.0108-0</t>
  </si>
  <si>
    <t>15.038.0108-A</t>
  </si>
  <si>
    <t>15.038.0115-0</t>
  </si>
  <si>
    <t>15.038.0115-A</t>
  </si>
  <si>
    <t>15.038.0116-0</t>
  </si>
  <si>
    <t>15.038.0116-A</t>
  </si>
  <si>
    <t>15.038.0120-0</t>
  </si>
  <si>
    <t>15.038.0120-A</t>
  </si>
  <si>
    <t>15.038.0121-0</t>
  </si>
  <si>
    <t>15.038.0121-A</t>
  </si>
  <si>
    <t>15.038.0122-0</t>
  </si>
  <si>
    <t>15.038.0122-A</t>
  </si>
  <si>
    <t>15.038.0130-0</t>
  </si>
  <si>
    <t>15.038.0130-A</t>
  </si>
  <si>
    <t>15.038.0131-0</t>
  </si>
  <si>
    <t>15.038.0131-A</t>
  </si>
  <si>
    <t>15.038.0132-0</t>
  </si>
  <si>
    <t>15.038.0132-A</t>
  </si>
  <si>
    <t>15.038.0133-0</t>
  </si>
  <si>
    <t>15.038.0133-A</t>
  </si>
  <si>
    <t>15.038.0134-0</t>
  </si>
  <si>
    <t>15.038.0134-A</t>
  </si>
  <si>
    <t>15.038.0135-0</t>
  </si>
  <si>
    <t>15.038.0135-A</t>
  </si>
  <si>
    <t>15.038.0140-0</t>
  </si>
  <si>
    <t>15.038.0140-A</t>
  </si>
  <si>
    <t>15.038.0141-0</t>
  </si>
  <si>
    <t>15.038.0141-A</t>
  </si>
  <si>
    <t>15.038.0142-0</t>
  </si>
  <si>
    <t>15.038.0142-A</t>
  </si>
  <si>
    <t>15.038.0143-0</t>
  </si>
  <si>
    <t>15.038.0143-A</t>
  </si>
  <si>
    <t>15.038.0144-0</t>
  </si>
  <si>
    <t>15.038.0144-A</t>
  </si>
  <si>
    <t>15.038.0145-0</t>
  </si>
  <si>
    <t>15.038.0145-A</t>
  </si>
  <si>
    <t>15.038.0150-0</t>
  </si>
  <si>
    <t>15.038.0150-A</t>
  </si>
  <si>
    <t>15.038.0151-0</t>
  </si>
  <si>
    <t>15.038.0151-A</t>
  </si>
  <si>
    <t>15.038.0152-0</t>
  </si>
  <si>
    <t>15.038.0152-A</t>
  </si>
  <si>
    <t>15.038.0153-0</t>
  </si>
  <si>
    <t>15.038.0153-A</t>
  </si>
  <si>
    <t>15.038.0154-0</t>
  </si>
  <si>
    <t>15.038.0154-A</t>
  </si>
  <si>
    <t>15.038.0155-0</t>
  </si>
  <si>
    <t>15.038.0155-A</t>
  </si>
  <si>
    <t>15.038.0160-0</t>
  </si>
  <si>
    <t>15.038.0160-A</t>
  </si>
  <si>
    <t>15.038.0161-0</t>
  </si>
  <si>
    <t>15.038.0161-A</t>
  </si>
  <si>
    <t>15.038.0162-0</t>
  </si>
  <si>
    <t>15.038.0162-A</t>
  </si>
  <si>
    <t>15.038.0170-0</t>
  </si>
  <si>
    <t>15.038.0170-A</t>
  </si>
  <si>
    <t>15.038.0171-0</t>
  </si>
  <si>
    <t>15.038.0171-A</t>
  </si>
  <si>
    <t>15.038.0172-0</t>
  </si>
  <si>
    <t>15.038.0172-A</t>
  </si>
  <si>
    <t>15.038.0173-0</t>
  </si>
  <si>
    <t>15.038.0173-A</t>
  </si>
  <si>
    <t>15.038.0174-0</t>
  </si>
  <si>
    <t>15.038.0174-A</t>
  </si>
  <si>
    <t>15.038.0175-0</t>
  </si>
  <si>
    <t>15.038.0175-A</t>
  </si>
  <si>
    <t>15.038.0176-0</t>
  </si>
  <si>
    <t>15.038.0176-A</t>
  </si>
  <si>
    <t>15.038.0177-0</t>
  </si>
  <si>
    <t>15.038.0177-A</t>
  </si>
  <si>
    <t>15.038.0185-0</t>
  </si>
  <si>
    <t>15.038.0185-A</t>
  </si>
  <si>
    <t>15.038.0186-0</t>
  </si>
  <si>
    <t>15.038.0186-A</t>
  </si>
  <si>
    <t>15.038.0190-0</t>
  </si>
  <si>
    <t>15.038.0190-A</t>
  </si>
  <si>
    <t>15.038.0200-0</t>
  </si>
  <si>
    <t>15.038.0200-A</t>
  </si>
  <si>
    <t>15.038.0201-0</t>
  </si>
  <si>
    <t>15.038.0201-A</t>
  </si>
  <si>
    <t>15.038.0202-0</t>
  </si>
  <si>
    <t>15.038.0202-A</t>
  </si>
  <si>
    <t>15.038.0203-0</t>
  </si>
  <si>
    <t>15.038.0203-A</t>
  </si>
  <si>
    <t>15.038.0204-0</t>
  </si>
  <si>
    <t>15.038.0204-A</t>
  </si>
  <si>
    <t>15.038.0205-0</t>
  </si>
  <si>
    <t>15.038.0205-A</t>
  </si>
  <si>
    <t>15.038.0206-0</t>
  </si>
  <si>
    <t>15.038.0206-A</t>
  </si>
  <si>
    <t>15.038.0207-0</t>
  </si>
  <si>
    <t>15.038.0207-A</t>
  </si>
  <si>
    <t>15.038.0208-0</t>
  </si>
  <si>
    <t>15.038.0208-A</t>
  </si>
  <si>
    <t>15.038.0209-0</t>
  </si>
  <si>
    <t>15.038.0209-A</t>
  </si>
  <si>
    <t>15.038.0210-0</t>
  </si>
  <si>
    <t>15.038.0210-A</t>
  </si>
  <si>
    <t>15.038.0215-0</t>
  </si>
  <si>
    <t>15.038.0215-A</t>
  </si>
  <si>
    <t>15.038.0216-0</t>
  </si>
  <si>
    <t>15.038.0216-A</t>
  </si>
  <si>
    <t>15.038.0217-0</t>
  </si>
  <si>
    <t>15.038.0217-A</t>
  </si>
  <si>
    <t>15.038.0218-0</t>
  </si>
  <si>
    <t>15.038.0218-A</t>
  </si>
  <si>
    <t>15.038.0219-0</t>
  </si>
  <si>
    <t>15.038.0219-A</t>
  </si>
  <si>
    <t>15.038.0220-0</t>
  </si>
  <si>
    <t>15.038.0220-A</t>
  </si>
  <si>
    <t>15.038.0221-0</t>
  </si>
  <si>
    <t>15.038.0221-A</t>
  </si>
  <si>
    <t>15.038.0222-0</t>
  </si>
  <si>
    <t>15.038.0222-A</t>
  </si>
  <si>
    <t>15.038.0235-0</t>
  </si>
  <si>
    <t>15.038.0235-A</t>
  </si>
  <si>
    <t>15.038.0236-0</t>
  </si>
  <si>
    <t>15.038.0236-A</t>
  </si>
  <si>
    <t>15.038.0237-0</t>
  </si>
  <si>
    <t>15.038.0237-A</t>
  </si>
  <si>
    <t>15.038.0241-0</t>
  </si>
  <si>
    <t>15.038.0241-A</t>
  </si>
  <si>
    <t>15.038.0242-0</t>
  </si>
  <si>
    <t>15.038.0242-A</t>
  </si>
  <si>
    <t>15.038.0243-0</t>
  </si>
  <si>
    <t>15.038.0243-A</t>
  </si>
  <si>
    <t>15.038.0244-0</t>
  </si>
  <si>
    <t>15.038.0244-A</t>
  </si>
  <si>
    <t>15.038.0245-0</t>
  </si>
  <si>
    <t>15.038.0245-A</t>
  </si>
  <si>
    <t>15.038.0250-0</t>
  </si>
  <si>
    <t>15.038.0250-A</t>
  </si>
  <si>
    <t>15.038.0251-0</t>
  </si>
  <si>
    <t>15.038.0251-A</t>
  </si>
  <si>
    <t>15.038.0252-0</t>
  </si>
  <si>
    <t>15.038.0252-A</t>
  </si>
  <si>
    <t>15.038.0253-0</t>
  </si>
  <si>
    <t>15.038.0253-A</t>
  </si>
  <si>
    <t>15.038.0254-0</t>
  </si>
  <si>
    <t>15.038.0254-A</t>
  </si>
  <si>
    <t>15.038.0255-0</t>
  </si>
  <si>
    <t>15.038.0255-A</t>
  </si>
  <si>
    <t>15.038.0256-0</t>
  </si>
  <si>
    <t>15.038.0256-A</t>
  </si>
  <si>
    <t>15.038.0257-0</t>
  </si>
  <si>
    <t>15.038.0257-A</t>
  </si>
  <si>
    <t>15.038.0260-0</t>
  </si>
  <si>
    <t>15.038.0260-A</t>
  </si>
  <si>
    <t>15.038.0261-0</t>
  </si>
  <si>
    <t>15.038.0261-A</t>
  </si>
  <si>
    <t>15.038.0262-0</t>
  </si>
  <si>
    <t>15.038.0262-A</t>
  </si>
  <si>
    <t>15.038.0263-0</t>
  </si>
  <si>
    <t>15.038.0263-A</t>
  </si>
  <si>
    <t>15.038.0264-0</t>
  </si>
  <si>
    <t>15.038.0264-A</t>
  </si>
  <si>
    <t>15.038.0265-0</t>
  </si>
  <si>
    <t>15.038.0265-A</t>
  </si>
  <si>
    <t>15.038.0266-0</t>
  </si>
  <si>
    <t>15.038.0266-A</t>
  </si>
  <si>
    <t>15.038.0267-0</t>
  </si>
  <si>
    <t>15.038.0267-A</t>
  </si>
  <si>
    <t>15.038.0268-0</t>
  </si>
  <si>
    <t>15.038.0268-A</t>
  </si>
  <si>
    <t>15.038.0269-0</t>
  </si>
  <si>
    <t>15.038.0269-A</t>
  </si>
  <si>
    <t>15.038.0270-0</t>
  </si>
  <si>
    <t>15.038.0270-A</t>
  </si>
  <si>
    <t>15.038.0271-0</t>
  </si>
  <si>
    <t>15.038.0271-A</t>
  </si>
  <si>
    <t>15.038.0280-0</t>
  </si>
  <si>
    <t>15.038.0280-A</t>
  </si>
  <si>
    <t>15.038.0281-0</t>
  </si>
  <si>
    <t>15.038.0281-A</t>
  </si>
  <si>
    <t>15.038.0282-0</t>
  </si>
  <si>
    <t>15.038.0282-A</t>
  </si>
  <si>
    <t>15.038.0283-0</t>
  </si>
  <si>
    <t>15.038.0283-A</t>
  </si>
  <si>
    <t>15.038.0284-0</t>
  </si>
  <si>
    <t>15.038.0284-A</t>
  </si>
  <si>
    <t>15.038.0285-0</t>
  </si>
  <si>
    <t>15.038.0285-A</t>
  </si>
  <si>
    <t>15.038.0286-0</t>
  </si>
  <si>
    <t>15.038.0286-A</t>
  </si>
  <si>
    <t>15.038.0287-0</t>
  </si>
  <si>
    <t>15.038.0287-A</t>
  </si>
  <si>
    <t>15.038.0288-0</t>
  </si>
  <si>
    <t>15.038.0288-A</t>
  </si>
  <si>
    <t>15.038.0290-0</t>
  </si>
  <si>
    <t>15.038.0290-A</t>
  </si>
  <si>
    <t>15.038.0291-0</t>
  </si>
  <si>
    <t>15.038.0291-A</t>
  </si>
  <si>
    <t>15.038.0292-0</t>
  </si>
  <si>
    <t>15.038.0292-A</t>
  </si>
  <si>
    <t>15.038.0293-0</t>
  </si>
  <si>
    <t>15.038.0293-A</t>
  </si>
  <si>
    <t>15.038.0294-0</t>
  </si>
  <si>
    <t>15.038.0294-A</t>
  </si>
  <si>
    <t>15.038.0295-0</t>
  </si>
  <si>
    <t>15.038.0295-A</t>
  </si>
  <si>
    <t>15.038.0296-0</t>
  </si>
  <si>
    <t>15.038.0296-A</t>
  </si>
  <si>
    <t>15.038.0297-0</t>
  </si>
  <si>
    <t>15.038.0297-A</t>
  </si>
  <si>
    <t>15.038.0298-0</t>
  </si>
  <si>
    <t>15.038.0298-A</t>
  </si>
  <si>
    <t>15.038.0300-0</t>
  </si>
  <si>
    <t>15.038.0300-A</t>
  </si>
  <si>
    <t>15.038.0301-0</t>
  </si>
  <si>
    <t>15.038.0301-A</t>
  </si>
  <si>
    <t>15.038.0302-0</t>
  </si>
  <si>
    <t>15.038.0302-A</t>
  </si>
  <si>
    <t>15.038.0303-0</t>
  </si>
  <si>
    <t>15.038.0303-A</t>
  </si>
  <si>
    <t>15.038.0304-0</t>
  </si>
  <si>
    <t>15.038.0304-A</t>
  </si>
  <si>
    <t>15.038.0305-0</t>
  </si>
  <si>
    <t>15.038.0305-A</t>
  </si>
  <si>
    <t>15.038.0306-0</t>
  </si>
  <si>
    <t>15.038.0306-A</t>
  </si>
  <si>
    <t>15.038.0307-0</t>
  </si>
  <si>
    <t>15.038.0307-A</t>
  </si>
  <si>
    <t>15.038.0308-0</t>
  </si>
  <si>
    <t>15.038.0308-A</t>
  </si>
  <si>
    <t>15.038.0320-0</t>
  </si>
  <si>
    <t>15.038.0320-A</t>
  </si>
  <si>
    <t>15.038.0321-0</t>
  </si>
  <si>
    <t>15.038.0321-A</t>
  </si>
  <si>
    <t>15.038.0322-0</t>
  </si>
  <si>
    <t>15.038.0322-A</t>
  </si>
  <si>
    <t>15.038.0323-0</t>
  </si>
  <si>
    <t>15.038.0323-A</t>
  </si>
  <si>
    <t>15.038.0324-0</t>
  </si>
  <si>
    <t>15.038.0324-A</t>
  </si>
  <si>
    <t>15.038.0325-0</t>
  </si>
  <si>
    <t>15.038.0325-A</t>
  </si>
  <si>
    <t>15.038.0326-0</t>
  </si>
  <si>
    <t>15.038.0326-A</t>
  </si>
  <si>
    <t>15.038.0327-0</t>
  </si>
  <si>
    <t>15.038.0327-A</t>
  </si>
  <si>
    <t>15.038.0328-0</t>
  </si>
  <si>
    <t>15.038.0328-A</t>
  </si>
  <si>
    <t>15.038.0335-0</t>
  </si>
  <si>
    <t>15.038.0335-A</t>
  </si>
  <si>
    <t>15.038.0336-0</t>
  </si>
  <si>
    <t>15.038.0336-A</t>
  </si>
  <si>
    <t>15.038.0337-0</t>
  </si>
  <si>
    <t>15.038.0337-A</t>
  </si>
  <si>
    <t>15.038.0338-0</t>
  </si>
  <si>
    <t>15.038.0338-A</t>
  </si>
  <si>
    <t>15.038.0339-0</t>
  </si>
  <si>
    <t>15.038.0339-A</t>
  </si>
  <si>
    <t>15.038.0340-0</t>
  </si>
  <si>
    <t>15.038.0340-A</t>
  </si>
  <si>
    <t>15.038.0341-0</t>
  </si>
  <si>
    <t>15.038.0341-A</t>
  </si>
  <si>
    <t>15.038.0342-0</t>
  </si>
  <si>
    <t>15.038.0342-A</t>
  </si>
  <si>
    <t>15.038.0343-0</t>
  </si>
  <si>
    <t>15.038.0343-A</t>
  </si>
  <si>
    <t>15.038.0350-0</t>
  </si>
  <si>
    <t>15.038.0350-A</t>
  </si>
  <si>
    <t>15.038.0351-0</t>
  </si>
  <si>
    <t>15.038.0351-A</t>
  </si>
  <si>
    <t>15.038.0355-0</t>
  </si>
  <si>
    <t>15.038.0355-A</t>
  </si>
  <si>
    <t>15.038.0356-0</t>
  </si>
  <si>
    <t>15.038.0356-A</t>
  </si>
  <si>
    <t>15.038.0357-0</t>
  </si>
  <si>
    <t>15.038.0357-A</t>
  </si>
  <si>
    <t>15.038.0358-0</t>
  </si>
  <si>
    <t>15.038.0358-A</t>
  </si>
  <si>
    <t>15.038.0359-0</t>
  </si>
  <si>
    <t>15.038.0359-A</t>
  </si>
  <si>
    <t>15.038.0360-0</t>
  </si>
  <si>
    <t>15.038.0360-A</t>
  </si>
  <si>
    <t>15.038.0361-0</t>
  </si>
  <si>
    <t>15.038.0361-A</t>
  </si>
  <si>
    <t>15.038.0362-0</t>
  </si>
  <si>
    <t>15.038.0362-A</t>
  </si>
  <si>
    <t>15.038.0363-0</t>
  </si>
  <si>
    <t>15.038.0363-A</t>
  </si>
  <si>
    <t>15.038.0365-0</t>
  </si>
  <si>
    <t>15.038.0365-A</t>
  </si>
  <si>
    <t>15.038.0366-0</t>
  </si>
  <si>
    <t>15.038.0366-A</t>
  </si>
  <si>
    <t>15.038.0367-0</t>
  </si>
  <si>
    <t>15.038.0367-A</t>
  </si>
  <si>
    <t>15.038.0368-0</t>
  </si>
  <si>
    <t>15.038.0368-A</t>
  </si>
  <si>
    <t>15.038.0375-0</t>
  </si>
  <si>
    <t>15.038.0375-A</t>
  </si>
  <si>
    <t>15.038.0376-0</t>
  </si>
  <si>
    <t>15.038.0376-A</t>
  </si>
  <si>
    <t>15.038.0377-0</t>
  </si>
  <si>
    <t>15.038.0377-A</t>
  </si>
  <si>
    <t>15.038.0385-0</t>
  </si>
  <si>
    <t>15.038.0385-A</t>
  </si>
  <si>
    <t>15.038.0386-0</t>
  </si>
  <si>
    <t>15.038.0386-A</t>
  </si>
  <si>
    <t>15.038.0387-0</t>
  </si>
  <si>
    <t>15.038.0387-A</t>
  </si>
  <si>
    <t>15.038.0388-0</t>
  </si>
  <si>
    <t>15.038.0388-A</t>
  </si>
  <si>
    <t>15.038.0389-0</t>
  </si>
  <si>
    <t>15.038.0389-A</t>
  </si>
  <si>
    <t>15.038.0390-0</t>
  </si>
  <si>
    <t>15.038.0390-A</t>
  </si>
  <si>
    <t>15.038.0391-0</t>
  </si>
  <si>
    <t>15.038.0391-A</t>
  </si>
  <si>
    <t>15.038.0392-0</t>
  </si>
  <si>
    <t>15.038.0392-A</t>
  </si>
  <si>
    <t>15.038.0393-0</t>
  </si>
  <si>
    <t>15.038.0393-A</t>
  </si>
  <si>
    <t>15.038.0400-0</t>
  </si>
  <si>
    <t>15.038.0400-A</t>
  </si>
  <si>
    <t>15.038.0401-0</t>
  </si>
  <si>
    <t>15.038.0401-A</t>
  </si>
  <si>
    <t>15.038.0402-0</t>
  </si>
  <si>
    <t>15.038.0402-A</t>
  </si>
  <si>
    <t>15.038.0403-0</t>
  </si>
  <si>
    <t>15.038.0403-A</t>
  </si>
  <si>
    <t>15.038.0404-0</t>
  </si>
  <si>
    <t>15.038.0404-A</t>
  </si>
  <si>
    <t>15.038.0405-0</t>
  </si>
  <si>
    <t>15.038.0405-A</t>
  </si>
  <si>
    <t>15.038.0406-0</t>
  </si>
  <si>
    <t>15.038.0406-A</t>
  </si>
  <si>
    <t>15.038.0407-0</t>
  </si>
  <si>
    <t>15.038.0407-A</t>
  </si>
  <si>
    <t>15.038.0408-0</t>
  </si>
  <si>
    <t>15.038.0408-A</t>
  </si>
  <si>
    <t>15.038.0409-0</t>
  </si>
  <si>
    <t>15.038.0409-A</t>
  </si>
  <si>
    <t>15.038.0415-0</t>
  </si>
  <si>
    <t>15.038.0415-A</t>
  </si>
  <si>
    <t>15.038.0416-0</t>
  </si>
  <si>
    <t>15.038.0416-A</t>
  </si>
  <si>
    <t>15.038.0420-0</t>
  </si>
  <si>
    <t>15.038.0420-A</t>
  </si>
  <si>
    <t>15.038.0421-0</t>
  </si>
  <si>
    <t>15.038.0421-A</t>
  </si>
  <si>
    <t>15.038.0422-0</t>
  </si>
  <si>
    <t>15.038.0422-A</t>
  </si>
  <si>
    <t>15.038.0423-0</t>
  </si>
  <si>
    <t>15.038.0423-A</t>
  </si>
  <si>
    <t>15.038.0424-0</t>
  </si>
  <si>
    <t>15.038.0424-A</t>
  </si>
  <si>
    <t>15.038.0425-0</t>
  </si>
  <si>
    <t>15.038.0425-A</t>
  </si>
  <si>
    <t>15.038.0426-0</t>
  </si>
  <si>
    <t>15.038.0426-A</t>
  </si>
  <si>
    <t>15.038.0427-0</t>
  </si>
  <si>
    <t>15.038.0427-A</t>
  </si>
  <si>
    <t>15.038.0428-0</t>
  </si>
  <si>
    <t>15.038.0428-A</t>
  </si>
  <si>
    <t>15.038.0430-0</t>
  </si>
  <si>
    <t>15.038.0430-A</t>
  </si>
  <si>
    <t>15.038.0431-0</t>
  </si>
  <si>
    <t>15.038.0431-A</t>
  </si>
  <si>
    <t>15.038.0432-0</t>
  </si>
  <si>
    <t>15.038.0432-A</t>
  </si>
  <si>
    <t>15.038.0433-0</t>
  </si>
  <si>
    <t>15.038.0433-A</t>
  </si>
  <si>
    <t>15.038.0435-0</t>
  </si>
  <si>
    <t>15.038.0435-A</t>
  </si>
  <si>
    <t>15.038.0436-0</t>
  </si>
  <si>
    <t>15.038.0436-A</t>
  </si>
  <si>
    <t>15.038.0437-0</t>
  </si>
  <si>
    <t>15.038.0437-A</t>
  </si>
  <si>
    <t>15.038.0438-0</t>
  </si>
  <si>
    <t>15.038.0438-A</t>
  </si>
  <si>
    <t>15.038.0439-0</t>
  </si>
  <si>
    <t>15.038.0439-A</t>
  </si>
  <si>
    <t>15.038.0440-0</t>
  </si>
  <si>
    <t>15.038.0440-A</t>
  </si>
  <si>
    <t>15.038.0445-0</t>
  </si>
  <si>
    <t>15.038.0445-A</t>
  </si>
  <si>
    <t>15.038.0446-0</t>
  </si>
  <si>
    <t>15.038.0446-A</t>
  </si>
  <si>
    <t>15.038.0447-0</t>
  </si>
  <si>
    <t>15.038.0447-A</t>
  </si>
  <si>
    <t>15.038.0448-0</t>
  </si>
  <si>
    <t>15.038.0448-A</t>
  </si>
  <si>
    <t>15.038.0455-0</t>
  </si>
  <si>
    <t>15.038.0455-A</t>
  </si>
  <si>
    <t>15.038.0456-0</t>
  </si>
  <si>
    <t>15.038.0456-A</t>
  </si>
  <si>
    <t>15.038.0457-0</t>
  </si>
  <si>
    <t>15.038.0457-A</t>
  </si>
  <si>
    <t>15.038.0458-0</t>
  </si>
  <si>
    <t>15.038.0458-A</t>
  </si>
  <si>
    <t>15.038.0465-0</t>
  </si>
  <si>
    <t>15.038.0465-A</t>
  </si>
  <si>
    <t>15.038.0466-0</t>
  </si>
  <si>
    <t>15.038.0466-A</t>
  </si>
  <si>
    <t>15.038.0467-0</t>
  </si>
  <si>
    <t>15.038.0467-A</t>
  </si>
  <si>
    <t>15.038.0470-0</t>
  </si>
  <si>
    <t>15.038.0470-A</t>
  </si>
  <si>
    <t>15.038.0471-0</t>
  </si>
  <si>
    <t>15.038.0471-A</t>
  </si>
  <si>
    <t>15.038.0472-0</t>
  </si>
  <si>
    <t>15.038.0472-A</t>
  </si>
  <si>
    <t>15.038.0473-0</t>
  </si>
  <si>
    <t>15.038.0473-A</t>
  </si>
  <si>
    <t>15.041.0001-0</t>
  </si>
  <si>
    <t>15.041.0001-A</t>
  </si>
  <si>
    <t>15.041.0002-0</t>
  </si>
  <si>
    <t>15.041.0002-A</t>
  </si>
  <si>
    <t>15.041.0003-0</t>
  </si>
  <si>
    <t>15.041.0003-A</t>
  </si>
  <si>
    <t>15.041.0004-0</t>
  </si>
  <si>
    <t>15.041.0004-A</t>
  </si>
  <si>
    <t>15.041.0005-0</t>
  </si>
  <si>
    <t>15.041.0005-A</t>
  </si>
  <si>
    <t>15.041.0006-0</t>
  </si>
  <si>
    <t>15.041.0006-A</t>
  </si>
  <si>
    <t>15.041.0007-0</t>
  </si>
  <si>
    <t>15.041.0007-A</t>
  </si>
  <si>
    <t>15.041.0008-0</t>
  </si>
  <si>
    <t>15.041.0008-A</t>
  </si>
  <si>
    <t>15.041.0009-0</t>
  </si>
  <si>
    <t>15.041.0009-A</t>
  </si>
  <si>
    <t>15.041.0020-0</t>
  </si>
  <si>
    <t>15.041.0020-A</t>
  </si>
  <si>
    <t>15.041.0025-0</t>
  </si>
  <si>
    <t>15.041.0025-A</t>
  </si>
  <si>
    <t>15.041.0030-0</t>
  </si>
  <si>
    <t>15.041.0030-A</t>
  </si>
  <si>
    <t>15.041.0035-0</t>
  </si>
  <si>
    <t>15.041.0035-A</t>
  </si>
  <si>
    <t>15.045.0010-0</t>
  </si>
  <si>
    <t>15.045.0010-A</t>
  </si>
  <si>
    <t>15.045.0011-0</t>
  </si>
  <si>
    <t>15.045.0011-A</t>
  </si>
  <si>
    <t>15.045.0012-0</t>
  </si>
  <si>
    <t>15.045.0012-A</t>
  </si>
  <si>
    <t>15.045.0013-0</t>
  </si>
  <si>
    <t>15.045.0013-A</t>
  </si>
  <si>
    <t>15.045.0014-0</t>
  </si>
  <si>
    <t>15.045.0014-A</t>
  </si>
  <si>
    <t>15.045.0015-0</t>
  </si>
  <si>
    <t>15.045.0015-A</t>
  </si>
  <si>
    <t>15.045.0016-0</t>
  </si>
  <si>
    <t>15.045.0016-A</t>
  </si>
  <si>
    <t>15.045.0017-0</t>
  </si>
  <si>
    <t>15.045.0017-A</t>
  </si>
  <si>
    <t>15.045.0018-0</t>
  </si>
  <si>
    <t>15.045.0018-A</t>
  </si>
  <si>
    <t>15.045.0025-0</t>
  </si>
  <si>
    <t>15.045.0025-A</t>
  </si>
  <si>
    <t>15.045.0026-0</t>
  </si>
  <si>
    <t>15.045.0026-A</t>
  </si>
  <si>
    <t>15.045.0027-0</t>
  </si>
  <si>
    <t>15.045.0027-A</t>
  </si>
  <si>
    <t>15.045.0028-0</t>
  </si>
  <si>
    <t>15.045.0028-A</t>
  </si>
  <si>
    <t>15.045.0029-0</t>
  </si>
  <si>
    <t>15.045.0029-A</t>
  </si>
  <si>
    <t>15.045.0030-0</t>
  </si>
  <si>
    <t>15.045.0030-A</t>
  </si>
  <si>
    <t>15.045.0031-0</t>
  </si>
  <si>
    <t>15.045.0031-A</t>
  </si>
  <si>
    <t>15.045.0032-0</t>
  </si>
  <si>
    <t>15.045.0032-A</t>
  </si>
  <si>
    <t>15.045.0033-0</t>
  </si>
  <si>
    <t>15.045.0033-A</t>
  </si>
  <si>
    <t>15.045.0050-0</t>
  </si>
  <si>
    <t>15.045.0050-A</t>
  </si>
  <si>
    <t>15.045.0051-0</t>
  </si>
  <si>
    <t>15.045.0051-A</t>
  </si>
  <si>
    <t>15.045.0052-0</t>
  </si>
  <si>
    <t>15.045.0052-A</t>
  </si>
  <si>
    <t>15.045.0053-0</t>
  </si>
  <si>
    <t>15.045.0053-A</t>
  </si>
  <si>
    <t>15.045.0054-0</t>
  </si>
  <si>
    <t>15.045.0054-A</t>
  </si>
  <si>
    <t>15.045.0055-0</t>
  </si>
  <si>
    <t>15.045.0055-A</t>
  </si>
  <si>
    <t>15.045.0056-0</t>
  </si>
  <si>
    <t>15.045.0056-A</t>
  </si>
  <si>
    <t>15.045.0057-0</t>
  </si>
  <si>
    <t>15.045.0057-A</t>
  </si>
  <si>
    <t>15.045.0058-0</t>
  </si>
  <si>
    <t>15.045.0058-A</t>
  </si>
  <si>
    <t>15.045.0065-1</t>
  </si>
  <si>
    <t>15.045.0065-B</t>
  </si>
  <si>
    <t>15.045.0066-1</t>
  </si>
  <si>
    <t>15.045.0066-B</t>
  </si>
  <si>
    <t>15.045.0067-1</t>
  </si>
  <si>
    <t>15.045.0067-B</t>
  </si>
  <si>
    <t>15.045.0068-1</t>
  </si>
  <si>
    <t>15.045.0068-B</t>
  </si>
  <si>
    <t>15.045.0069-1</t>
  </si>
  <si>
    <t>15.045.0069-B</t>
  </si>
  <si>
    <t>15.045.0070-1</t>
  </si>
  <si>
    <t>15.045.0070-B</t>
  </si>
  <si>
    <t>15.045.0071-1</t>
  </si>
  <si>
    <t>15.045.0071-B</t>
  </si>
  <si>
    <t>15.045.0072-1</t>
  </si>
  <si>
    <t>15.045.0072-B</t>
  </si>
  <si>
    <t>15.045.0073-1</t>
  </si>
  <si>
    <t>15.045.0073-B</t>
  </si>
  <si>
    <t>15.045.0075-0</t>
  </si>
  <si>
    <t>15.045.0075-A</t>
  </si>
  <si>
    <t>15.045.0076-0</t>
  </si>
  <si>
    <t>15.045.0076-A</t>
  </si>
  <si>
    <t>15.045.0077-0</t>
  </si>
  <si>
    <t>15.045.0077-A</t>
  </si>
  <si>
    <t>15.045.0078-0</t>
  </si>
  <si>
    <t>15.045.0078-A</t>
  </si>
  <si>
    <t>15.045.0079-0</t>
  </si>
  <si>
    <t>15.045.0079-A</t>
  </si>
  <si>
    <t>15.045.0080-0</t>
  </si>
  <si>
    <t>15.045.0080-A</t>
  </si>
  <si>
    <t>15.045.0081-0</t>
  </si>
  <si>
    <t>15.045.0081-A</t>
  </si>
  <si>
    <t>15.045.0082-0</t>
  </si>
  <si>
    <t>15.045.0082-A</t>
  </si>
  <si>
    <t>15.045.0083-0</t>
  </si>
  <si>
    <t>15.045.0083-A</t>
  </si>
  <si>
    <t>15.045.0084-0</t>
  </si>
  <si>
    <t>15.045.0084-A</t>
  </si>
  <si>
    <t>15.045.0085-0</t>
  </si>
  <si>
    <t>15.045.0085-A</t>
  </si>
  <si>
    <t>15.045.0086-0</t>
  </si>
  <si>
    <t>15.045.0086-A</t>
  </si>
  <si>
    <t>15.045.0087-0</t>
  </si>
  <si>
    <t>15.045.0087-A</t>
  </si>
  <si>
    <t>15.045.0090-0</t>
  </si>
  <si>
    <t>15.045.0090-A</t>
  </si>
  <si>
    <t>15.045.0091-0</t>
  </si>
  <si>
    <t>15.045.0091-A</t>
  </si>
  <si>
    <t>15.045.0092-0</t>
  </si>
  <si>
    <t>15.045.0092-A</t>
  </si>
  <si>
    <t>15.045.0093-0</t>
  </si>
  <si>
    <t>15.045.0093-A</t>
  </si>
  <si>
    <t>15.045.0094-0</t>
  </si>
  <si>
    <t>15.045.0094-A</t>
  </si>
  <si>
    <t>15.045.0095-0</t>
  </si>
  <si>
    <t>15.045.0095-A</t>
  </si>
  <si>
    <t>15.045.0096-0</t>
  </si>
  <si>
    <t>15.045.0096-A</t>
  </si>
  <si>
    <t>15.045.0097-0</t>
  </si>
  <si>
    <t>15.045.0097-A</t>
  </si>
  <si>
    <t>15.045.0098-0</t>
  </si>
  <si>
    <t>15.045.0098-A</t>
  </si>
  <si>
    <t>15.045.0100-0</t>
  </si>
  <si>
    <t>15.045.0100-A</t>
  </si>
  <si>
    <t>15.045.0101-0</t>
  </si>
  <si>
    <t>15.045.0101-A</t>
  </si>
  <si>
    <t>15.045.0102-0</t>
  </si>
  <si>
    <t>15.045.0102-A</t>
  </si>
  <si>
    <t>15.045.0103-0</t>
  </si>
  <si>
    <t>15.045.0103-A</t>
  </si>
  <si>
    <t>15.045.0104-0</t>
  </si>
  <si>
    <t>15.045.0104-A</t>
  </si>
  <si>
    <t>15.045.0105-0</t>
  </si>
  <si>
    <t>15.045.0105-A</t>
  </si>
  <si>
    <t>15.045.0106-0</t>
  </si>
  <si>
    <t>15.045.0106-A</t>
  </si>
  <si>
    <t>15.045.0107-0</t>
  </si>
  <si>
    <t>15.045.0107-A</t>
  </si>
  <si>
    <t>15.045.0108-0</t>
  </si>
  <si>
    <t>15.045.0108-A</t>
  </si>
  <si>
    <t>15.045.0110-0</t>
  </si>
  <si>
    <t>15.045.0110-A</t>
  </si>
  <si>
    <t>15.045.0111-0</t>
  </si>
  <si>
    <t>15.045.0111-A</t>
  </si>
  <si>
    <t>15.045.0115-0</t>
  </si>
  <si>
    <t>15.045.0115-A</t>
  </si>
  <si>
    <t>15.045.0116-0</t>
  </si>
  <si>
    <t>15.045.0116-A</t>
  </si>
  <si>
    <t>15.045.0120-0</t>
  </si>
  <si>
    <t>15.045.0120-A</t>
  </si>
  <si>
    <t>15.045.0121-0</t>
  </si>
  <si>
    <t>15.045.0121-A</t>
  </si>
  <si>
    <t>15.046.0010-0</t>
  </si>
  <si>
    <t>15.046.0010-A</t>
  </si>
  <si>
    <t>15.046.0011-0</t>
  </si>
  <si>
    <t>15.046.0011-A</t>
  </si>
  <si>
    <t>15.046.0012-0</t>
  </si>
  <si>
    <t>15.046.0012-A</t>
  </si>
  <si>
    <t>15.046.0013-0</t>
  </si>
  <si>
    <t>15.046.0013-A</t>
  </si>
  <si>
    <t>15.046.0014-0</t>
  </si>
  <si>
    <t>15.046.0014-A</t>
  </si>
  <si>
    <t>15.046.0015-0</t>
  </si>
  <si>
    <t>15.046.0015-A</t>
  </si>
  <si>
    <t>15.046.0016-0</t>
  </si>
  <si>
    <t>15.046.0016-A</t>
  </si>
  <si>
    <t>15.046.0017-0</t>
  </si>
  <si>
    <t>15.046.0017-A</t>
  </si>
  <si>
    <t>15.046.0018-0</t>
  </si>
  <si>
    <t>15.046.0018-A</t>
  </si>
  <si>
    <t>15.047.0010-0</t>
  </si>
  <si>
    <t>15.047.0010-A</t>
  </si>
  <si>
    <t>15.047.0011-0</t>
  </si>
  <si>
    <t>15.047.0011-A</t>
  </si>
  <si>
    <t>15.047.0012-0</t>
  </si>
  <si>
    <t>15.047.0012-A</t>
  </si>
  <si>
    <t>15.047.0013-0</t>
  </si>
  <si>
    <t>15.047.0013-A</t>
  </si>
  <si>
    <t>15.047.0014-0</t>
  </si>
  <si>
    <t>15.047.0014-A</t>
  </si>
  <si>
    <t>15.047.0015-0</t>
  </si>
  <si>
    <t>15.047.0015-A</t>
  </si>
  <si>
    <t>15.047.0016-0</t>
  </si>
  <si>
    <t>15.047.0016-A</t>
  </si>
  <si>
    <t>15.047.0017-0</t>
  </si>
  <si>
    <t>15.047.0017-A</t>
  </si>
  <si>
    <t>15.047.0018-0</t>
  </si>
  <si>
    <t>15.047.0018-A</t>
  </si>
  <si>
    <t>15.058.0010-0</t>
  </si>
  <si>
    <t>15.058.0010-A</t>
  </si>
  <si>
    <t>15.058.0015-0</t>
  </si>
  <si>
    <t>15.058.0015-A</t>
  </si>
  <si>
    <t>15.058.0020-0</t>
  </si>
  <si>
    <t>15.058.0020-A</t>
  </si>
  <si>
    <t>15.058.0050-0</t>
  </si>
  <si>
    <t>15.058.0050-A</t>
  </si>
  <si>
    <t>15.058.0055-0</t>
  </si>
  <si>
    <t>15.058.0055-A</t>
  </si>
  <si>
    <t>15.058.0060-0</t>
  </si>
  <si>
    <t>15.058.0060-A</t>
  </si>
  <si>
    <t>15.065.0010-0</t>
  </si>
  <si>
    <t>15.065.0010-A</t>
  </si>
  <si>
    <t>15.065.0011-0</t>
  </si>
  <si>
    <t>15.065.0011-A</t>
  </si>
  <si>
    <t>15.065.0015-0</t>
  </si>
  <si>
    <t>15.065.0015-A</t>
  </si>
  <si>
    <t>15.065.0016-0</t>
  </si>
  <si>
    <t>15.065.0016-A</t>
  </si>
  <si>
    <t>15.065.0020-0</t>
  </si>
  <si>
    <t>15.065.0020-A</t>
  </si>
  <si>
    <t>15.065.0021-0</t>
  </si>
  <si>
    <t>15.065.0021-A</t>
  </si>
  <si>
    <t>15.065.0025-0</t>
  </si>
  <si>
    <t>15.065.0025-A</t>
  </si>
  <si>
    <t>15.065.0026-0</t>
  </si>
  <si>
    <t>15.065.0026-A</t>
  </si>
  <si>
    <t>15.066.0001-1</t>
  </si>
  <si>
    <t>15.066.0001-B</t>
  </si>
  <si>
    <t>15.066.0002-1</t>
  </si>
  <si>
    <t>15.066.0002-B</t>
  </si>
  <si>
    <t>15.066.0003-1</t>
  </si>
  <si>
    <t>15.066.0003-B</t>
  </si>
  <si>
    <t>15.066.0004-0</t>
  </si>
  <si>
    <t>15.066.0004-A</t>
  </si>
  <si>
    <t>15.066.0006-0</t>
  </si>
  <si>
    <t>15.066.0006-A</t>
  </si>
  <si>
    <t>15.066.0007-0</t>
  </si>
  <si>
    <t>15.066.0007-A</t>
  </si>
  <si>
    <t>15.066.0012-0</t>
  </si>
  <si>
    <t>15.066.0012-A</t>
  </si>
  <si>
    <t>15.066.0013-0</t>
  </si>
  <si>
    <t>15.066.0013-A</t>
  </si>
  <si>
    <t>15.066.0061-0</t>
  </si>
  <si>
    <t>15.066.0061-A</t>
  </si>
  <si>
    <t>15.066.0062-0</t>
  </si>
  <si>
    <t>15.066.0062-A</t>
  </si>
  <si>
    <t>15.066.0063-0</t>
  </si>
  <si>
    <t>15.066.0063-A</t>
  </si>
  <si>
    <t>15.066.0064-0</t>
  </si>
  <si>
    <t>15.066.0064-A</t>
  </si>
  <si>
    <t>15.066.0065-0</t>
  </si>
  <si>
    <t>15.066.0065-A</t>
  </si>
  <si>
    <t>15.066.0066-0</t>
  </si>
  <si>
    <t>15.066.0066-A</t>
  </si>
  <si>
    <t>15.066.0067-0</t>
  </si>
  <si>
    <t>15.066.0067-A</t>
  </si>
  <si>
    <t>15.066.0068-0</t>
  </si>
  <si>
    <t>15.066.0068-A</t>
  </si>
  <si>
    <t>15.066.0071-0</t>
  </si>
  <si>
    <t>15.066.0071-A</t>
  </si>
  <si>
    <t>15.066.0072-0</t>
  </si>
  <si>
    <t>15.066.0072-A</t>
  </si>
  <si>
    <t>15.066.0073-0</t>
  </si>
  <si>
    <t>15.066.0073-A</t>
  </si>
  <si>
    <t>15.066.0074-0</t>
  </si>
  <si>
    <t>15.066.0074-A</t>
  </si>
  <si>
    <t>15.066.0075-0</t>
  </si>
  <si>
    <t>15.066.0075-A</t>
  </si>
  <si>
    <t>15.066.0076-0</t>
  </si>
  <si>
    <t>15.066.0076-A</t>
  </si>
  <si>
    <t>15.066.0077-0</t>
  </si>
  <si>
    <t>15.066.0077-A</t>
  </si>
  <si>
    <t>15.066.0078-0</t>
  </si>
  <si>
    <t>15.066.0078-A</t>
  </si>
  <si>
    <t>15.067.0001-0</t>
  </si>
  <si>
    <t>15.067.0001-A</t>
  </si>
  <si>
    <t>15.067.0010-0</t>
  </si>
  <si>
    <t>15.067.0010-A</t>
  </si>
  <si>
    <t>15.067.0020-0</t>
  </si>
  <si>
    <t>15.067.0020-A</t>
  </si>
  <si>
    <t>15.068.0001-0</t>
  </si>
  <si>
    <t>15.068.0001-A</t>
  </si>
  <si>
    <t>15.068.0005-0</t>
  </si>
  <si>
    <t>15.068.0005-A</t>
  </si>
  <si>
    <t>15.068.0010-0</t>
  </si>
  <si>
    <t>15.068.0010-A</t>
  </si>
  <si>
    <t>15.068.0015-0</t>
  </si>
  <si>
    <t>15.068.0015-A</t>
  </si>
  <si>
    <t>15.068.0020-0</t>
  </si>
  <si>
    <t>15.068.0020-A</t>
  </si>
  <si>
    <t>15.068.0025-0</t>
  </si>
  <si>
    <t>15.068.0025-A</t>
  </si>
  <si>
    <t>15.068.0040-0</t>
  </si>
  <si>
    <t>15.068.0040-A</t>
  </si>
  <si>
    <t>15.068.0045-0</t>
  </si>
  <si>
    <t>15.068.0045-A</t>
  </si>
  <si>
    <t>15.068.0050-0</t>
  </si>
  <si>
    <t>15.068.0050-A</t>
  </si>
  <si>
    <t>15.068.0055-0</t>
  </si>
  <si>
    <t>15.068.0055-A</t>
  </si>
  <si>
    <t>15.068.0060-0</t>
  </si>
  <si>
    <t>15.068.0060-A</t>
  </si>
  <si>
    <t>15.068.0065-0</t>
  </si>
  <si>
    <t>15.068.0065-A</t>
  </si>
  <si>
    <t>15.068.0070-0</t>
  </si>
  <si>
    <t>15.068.0070-A</t>
  </si>
  <si>
    <t>15.068.0075-0</t>
  </si>
  <si>
    <t>15.068.0075-A</t>
  </si>
  <si>
    <t>15.068.0080-0</t>
  </si>
  <si>
    <t>15.068.0080-A</t>
  </si>
  <si>
    <t>15.068.0085-0</t>
  </si>
  <si>
    <t>15.068.0085-A</t>
  </si>
  <si>
    <t>15.068.0090-0</t>
  </si>
  <si>
    <t>15.068.0090-A</t>
  </si>
  <si>
    <t>15.068.0095-0</t>
  </si>
  <si>
    <t>15.068.0095-A</t>
  </si>
  <si>
    <t>15.069.0001-0</t>
  </si>
  <si>
    <t>15.069.0001-A</t>
  </si>
  <si>
    <t>15.069.0010-0</t>
  </si>
  <si>
    <t>15.069.0010-A</t>
  </si>
  <si>
    <t>15.069.0020-0</t>
  </si>
  <si>
    <t>15.069.0020-A</t>
  </si>
  <si>
    <t>15.070.0010-0</t>
  </si>
  <si>
    <t>15.070.0010-A</t>
  </si>
  <si>
    <t>15.070.0011-0</t>
  </si>
  <si>
    <t>15.070.0011-A</t>
  </si>
  <si>
    <t>15.070.0012-0</t>
  </si>
  <si>
    <t>15.070.0012-A</t>
  </si>
  <si>
    <t>15.070.0013-0</t>
  </si>
  <si>
    <t>15.070.0013-A</t>
  </si>
  <si>
    <t>15.071.0010-0</t>
  </si>
  <si>
    <t>LIGACAO DE AGUAS PLUVIAIS OU DOMICILIARES SERVIDAS A SARJETA</t>
  </si>
  <si>
    <t>15.071.0010-A</t>
  </si>
  <si>
    <t>15.071.0011-0</t>
  </si>
  <si>
    <t>LIGACAO DE AGUAS PLUVIAIS OU DOMICILIARES SERVIDAS A VALA</t>
  </si>
  <si>
    <t>15.071.0011-A</t>
  </si>
  <si>
    <t>15.071.0012-1</t>
  </si>
  <si>
    <t>15.071.0012-B</t>
  </si>
  <si>
    <t>15.075.0010-0</t>
  </si>
  <si>
    <t>15.075.0010-A</t>
  </si>
  <si>
    <t>15.075.0011-0</t>
  </si>
  <si>
    <t>15.075.0011-A</t>
  </si>
  <si>
    <t>15.080.0010-0</t>
  </si>
  <si>
    <t>15.080.0010-A</t>
  </si>
  <si>
    <t>15.080.0011-0</t>
  </si>
  <si>
    <t>15.080.0011-A</t>
  </si>
  <si>
    <t>15.080.0012-0</t>
  </si>
  <si>
    <t>15.080.0012-A</t>
  </si>
  <si>
    <t>16.001.0050-0</t>
  </si>
  <si>
    <t>16.001.0050-A</t>
  </si>
  <si>
    <t>16.001.0051-0</t>
  </si>
  <si>
    <t>16.001.0051-A</t>
  </si>
  <si>
    <t>16.001.0055-0</t>
  </si>
  <si>
    <t>16.001.0055-A</t>
  </si>
  <si>
    <t>16.001.0056-0</t>
  </si>
  <si>
    <t>16.001.0056-A</t>
  </si>
  <si>
    <t>16.001.0060-0</t>
  </si>
  <si>
    <t>16.001.0060-A</t>
  </si>
  <si>
    <t>16.001.0061-0</t>
  </si>
  <si>
    <t>16.001.0061-A</t>
  </si>
  <si>
    <t>16.001.0065-0</t>
  </si>
  <si>
    <t>16.001.0065-A</t>
  </si>
  <si>
    <t>16.001.0066-0</t>
  </si>
  <si>
    <t>16.001.0066-A</t>
  </si>
  <si>
    <t>16.001.0067-0</t>
  </si>
  <si>
    <t>16.001.0067-A</t>
  </si>
  <si>
    <t>16.001.0068-0</t>
  </si>
  <si>
    <t>16.001.0068-A</t>
  </si>
  <si>
    <t>16.001.0069-0</t>
  </si>
  <si>
    <t>16.001.0069-A</t>
  </si>
  <si>
    <t>16.001.0070-0</t>
  </si>
  <si>
    <t>16.001.0070-A</t>
  </si>
  <si>
    <t>16.001.0071-0</t>
  </si>
  <si>
    <t>16.001.0071-A</t>
  </si>
  <si>
    <t>16.001.0072-0</t>
  </si>
  <si>
    <t>16.001.0072-A</t>
  </si>
  <si>
    <t>16.001.0073-0</t>
  </si>
  <si>
    <t>16.001.0073-A</t>
  </si>
  <si>
    <t>16.001.0074-0</t>
  </si>
  <si>
    <t>16.001.0074-A</t>
  </si>
  <si>
    <t>16.001.0075-0</t>
  </si>
  <si>
    <t>16.001.0075-A</t>
  </si>
  <si>
    <t>16.001.0076-0</t>
  </si>
  <si>
    <t>16.001.0076-A</t>
  </si>
  <si>
    <t>16.001.0077-0</t>
  </si>
  <si>
    <t>16.001.0077-A</t>
  </si>
  <si>
    <t>16.001.0078-0</t>
  </si>
  <si>
    <t>16.001.0078-A</t>
  </si>
  <si>
    <t>16.001.0079-0</t>
  </si>
  <si>
    <t>16.001.0079-A</t>
  </si>
  <si>
    <t>16.001.0080-0</t>
  </si>
  <si>
    <t>16.001.0080-A</t>
  </si>
  <si>
    <t>16.001.0081-0</t>
  </si>
  <si>
    <t>16.001.0081-A</t>
  </si>
  <si>
    <t>16.001.0082-0</t>
  </si>
  <si>
    <t>16.001.0082-A</t>
  </si>
  <si>
    <t>16.001.0083-0</t>
  </si>
  <si>
    <t>16.001.0083-A</t>
  </si>
  <si>
    <t>16.001.0084-0</t>
  </si>
  <si>
    <t>16.001.0084-A</t>
  </si>
  <si>
    <t>16.001.0085-A</t>
  </si>
  <si>
    <t>16.001.0086-0</t>
  </si>
  <si>
    <t>16.001.0086-A</t>
  </si>
  <si>
    <t>16.001.0087-0</t>
  </si>
  <si>
    <t>16.001.0087-A</t>
  </si>
  <si>
    <t>16.001.0088-0</t>
  </si>
  <si>
    <t>16.001.0088-A</t>
  </si>
  <si>
    <t>16.001.0089-0</t>
  </si>
  <si>
    <t>16.001.0089-A</t>
  </si>
  <si>
    <t>16.001.0090-0</t>
  </si>
  <si>
    <t>16.001.0090-A</t>
  </si>
  <si>
    <t>16.001.0091-0</t>
  </si>
  <si>
    <t>16.001.0091-A</t>
  </si>
  <si>
    <t>16.001.0092-0</t>
  </si>
  <si>
    <t>16.001.0092-A</t>
  </si>
  <si>
    <t>16.001.0093-0</t>
  </si>
  <si>
    <t>16.001.0093-A</t>
  </si>
  <si>
    <t>16.001.0094-0</t>
  </si>
  <si>
    <t>16.001.0094-A</t>
  </si>
  <si>
    <t>16.001.0102-0</t>
  </si>
  <si>
    <t>16.001.0102-A</t>
  </si>
  <si>
    <t>16.001.0103-0</t>
  </si>
  <si>
    <t>16.001.0103-A</t>
  </si>
  <si>
    <t>16.001.0110-0</t>
  </si>
  <si>
    <t>16.001.0110-A</t>
  </si>
  <si>
    <t>16.001.0115-0</t>
  </si>
  <si>
    <t>16.001.0115-A</t>
  </si>
  <si>
    <t>16.001.0116-0</t>
  </si>
  <si>
    <t>16.001.0116-A</t>
  </si>
  <si>
    <t>16.001.0117-0</t>
  </si>
  <si>
    <t>16.001.0117-A</t>
  </si>
  <si>
    <t>16.001.0118-0</t>
  </si>
  <si>
    <t>16.001.0118-A</t>
  </si>
  <si>
    <t>16.001.0119-0</t>
  </si>
  <si>
    <t>16.001.0119-A</t>
  </si>
  <si>
    <t>16.002.0005-0</t>
  </si>
  <si>
    <t>16.002.0005-A</t>
  </si>
  <si>
    <t>16.002.0010-0</t>
  </si>
  <si>
    <t>16.002.0010-A</t>
  </si>
  <si>
    <t>16.002.0012-0</t>
  </si>
  <si>
    <t>16.002.0012-A</t>
  </si>
  <si>
    <t>16.002.0015-0</t>
  </si>
  <si>
    <t>16.002.0015-A</t>
  </si>
  <si>
    <t>16.002.0025-0</t>
  </si>
  <si>
    <t>16.002.0025-A</t>
  </si>
  <si>
    <t>16.003.0004-0</t>
  </si>
  <si>
    <t>16.003.0004-A</t>
  </si>
  <si>
    <t>16.003.0020-0</t>
  </si>
  <si>
    <t>16.003.0020-A</t>
  </si>
  <si>
    <t>16.003.0030-0</t>
  </si>
  <si>
    <t>16.003.0030-A</t>
  </si>
  <si>
    <t>16.003.0050-0</t>
  </si>
  <si>
    <t>16.003.0050-A</t>
  </si>
  <si>
    <t>16.004.0015-0</t>
  </si>
  <si>
    <t>16.004.0015-A</t>
  </si>
  <si>
    <t>16.004.0018-0</t>
  </si>
  <si>
    <t>16.004.0018-A</t>
  </si>
  <si>
    <t>16.004.0025-0</t>
  </si>
  <si>
    <t>16.004.0025-A</t>
  </si>
  <si>
    <t>16.004.0030-0</t>
  </si>
  <si>
    <t>16.004.0030-A</t>
  </si>
  <si>
    <t>16.004.0035-0</t>
  </si>
  <si>
    <t>16.004.0035-A</t>
  </si>
  <si>
    <t>16.004.0040-0</t>
  </si>
  <si>
    <t>16.004.0040-A</t>
  </si>
  <si>
    <t>16.004.0042-0</t>
  </si>
  <si>
    <t>16.004.0042-A</t>
  </si>
  <si>
    <t>16.004.0045-0</t>
  </si>
  <si>
    <t>16.004.0045-A</t>
  </si>
  <si>
    <t>16.004.0047-0</t>
  </si>
  <si>
    <t>16.004.0047-A</t>
  </si>
  <si>
    <t>16.004.0050-0</t>
  </si>
  <si>
    <t>16.004.0050-A</t>
  </si>
  <si>
    <t>16.004.0055-0</t>
  </si>
  <si>
    <t>16.004.0055-A</t>
  </si>
  <si>
    <t>16.005.0001-0</t>
  </si>
  <si>
    <t>16.005.0001-A</t>
  </si>
  <si>
    <t>16.005.0004-0</t>
  </si>
  <si>
    <t>16.005.0004-A</t>
  </si>
  <si>
    <t>16.005.0005-0</t>
  </si>
  <si>
    <t>16.005.0005-A</t>
  </si>
  <si>
    <t>16.005.0006-A</t>
  </si>
  <si>
    <t>16.005.0007-0</t>
  </si>
  <si>
    <t>16.005.0007-A</t>
  </si>
  <si>
    <t>16.005.0008-0</t>
  </si>
  <si>
    <t>16.005.0008-A</t>
  </si>
  <si>
    <t>16.005.0012-0</t>
  </si>
  <si>
    <t>16.005.0012-A</t>
  </si>
  <si>
    <t>16.005.0015-0</t>
  </si>
  <si>
    <t>16.005.0015-A</t>
  </si>
  <si>
    <t>16.005.0018-0</t>
  </si>
  <si>
    <t>16.005.0018-A</t>
  </si>
  <si>
    <t>16.005.0025-0</t>
  </si>
  <si>
    <t>16.005.0025-A</t>
  </si>
  <si>
    <t>16.005.0027-0</t>
  </si>
  <si>
    <t>16.005.0027-A</t>
  </si>
  <si>
    <t>16.005.0028-0</t>
  </si>
  <si>
    <t>16.005.0028-A</t>
  </si>
  <si>
    <t>16.005.0030-0</t>
  </si>
  <si>
    <t>16.005.0030-A</t>
  </si>
  <si>
    <t>16.005.0035-0</t>
  </si>
  <si>
    <t>16.005.0035-A</t>
  </si>
  <si>
    <t>16.005.0050-0</t>
  </si>
  <si>
    <t>16.005.0050-A</t>
  </si>
  <si>
    <t>16.005.0052-0</t>
  </si>
  <si>
    <t>16.005.0052-A</t>
  </si>
  <si>
    <t>16.005.0054-0</t>
  </si>
  <si>
    <t>16.005.0054-A</t>
  </si>
  <si>
    <t>16.005.0056-0</t>
  </si>
  <si>
    <t>16.005.0056-A</t>
  </si>
  <si>
    <t>16.005.0058-0</t>
  </si>
  <si>
    <t>16.005.0058-A</t>
  </si>
  <si>
    <t>16.005.0060-0</t>
  </si>
  <si>
    <t>16.005.0060-A</t>
  </si>
  <si>
    <t>16.005.0070-0</t>
  </si>
  <si>
    <t>16.005.0070-A</t>
  </si>
  <si>
    <t>16.005.0075-0</t>
  </si>
  <si>
    <t>16.005.0075-A</t>
  </si>
  <si>
    <t>16.006.0001-0</t>
  </si>
  <si>
    <t>16.006.0001-A</t>
  </si>
  <si>
    <t>16.007.0011-0</t>
  </si>
  <si>
    <t>16.007.0011-A</t>
  </si>
  <si>
    <t>16.007.0012-0</t>
  </si>
  <si>
    <t>16.007.0012-A</t>
  </si>
  <si>
    <t>16.007.0013-0</t>
  </si>
  <si>
    <t>16.007.0013-A</t>
  </si>
  <si>
    <t>16.007.0014-0</t>
  </si>
  <si>
    <t>16.007.0014-A</t>
  </si>
  <si>
    <t>16.007.0015-0</t>
  </si>
  <si>
    <t>16.007.0015-A</t>
  </si>
  <si>
    <t>16.007.0016-0</t>
  </si>
  <si>
    <t>16.007.0016-A</t>
  </si>
  <si>
    <t>16.007.0017-0</t>
  </si>
  <si>
    <t>16.007.0017-A</t>
  </si>
  <si>
    <t>16.007.0018-0</t>
  </si>
  <si>
    <t>16.007.0018-A</t>
  </si>
  <si>
    <t>16.007.0021-0</t>
  </si>
  <si>
    <t>16.007.0021-A</t>
  </si>
  <si>
    <t>16.007.0023-0</t>
  </si>
  <si>
    <t>16.007.0023-A</t>
  </si>
  <si>
    <t>16.007.0025-0</t>
  </si>
  <si>
    <t>16.007.0025-A</t>
  </si>
  <si>
    <t>16.007.0027-0</t>
  </si>
  <si>
    <t>16.007.0027-A</t>
  </si>
  <si>
    <t>16.007.0030-0</t>
  </si>
  <si>
    <t>16.007.0030-A</t>
  </si>
  <si>
    <t>16.007.0038-0</t>
  </si>
  <si>
    <t>16.007.0038-A</t>
  </si>
  <si>
    <t>16.008.0005-0</t>
  </si>
  <si>
    <t>16.008.0005-A</t>
  </si>
  <si>
    <t>16.008.0030-0</t>
  </si>
  <si>
    <t>16.008.0030-A</t>
  </si>
  <si>
    <t>16.009.0001-0</t>
  </si>
  <si>
    <t>16.009.0001-A</t>
  </si>
  <si>
    <t>16.009.0002-0</t>
  </si>
  <si>
    <t>16.009.0002-A</t>
  </si>
  <si>
    <t>16.009.0005-0</t>
  </si>
  <si>
    <t>16.009.0005-A</t>
  </si>
  <si>
    <t>16.011.0005-0</t>
  </si>
  <si>
    <t>16.011.0005-A</t>
  </si>
  <si>
    <t>16.011.0015-0</t>
  </si>
  <si>
    <t>16.011.0015-A</t>
  </si>
  <si>
    <t>16.011.0030-0</t>
  </si>
  <si>
    <t>16.011.0030-A</t>
  </si>
  <si>
    <t>16.011.0045-0</t>
  </si>
  <si>
    <t>16.011.0045-A</t>
  </si>
  <si>
    <t>16.011.0050-0</t>
  </si>
  <si>
    <t>16.011.0050-A</t>
  </si>
  <si>
    <t>16.012.0005-0</t>
  </si>
  <si>
    <t>16.012.0005-A</t>
  </si>
  <si>
    <t>16.013.0001-0</t>
  </si>
  <si>
    <t>16.013.0001-A</t>
  </si>
  <si>
    <t>16.013.0002-0</t>
  </si>
  <si>
    <t>16.013.0002-A</t>
  </si>
  <si>
    <t>16.013.0004-0</t>
  </si>
  <si>
    <t>16.013.0004-A</t>
  </si>
  <si>
    <t>16.013.0005-0</t>
  </si>
  <si>
    <t>16.013.0005-A</t>
  </si>
  <si>
    <t>16.013.0006-0</t>
  </si>
  <si>
    <t>16.013.0006-A</t>
  </si>
  <si>
    <t>16.013.0007-0</t>
  </si>
  <si>
    <t>16.013.0007-A</t>
  </si>
  <si>
    <t>16.013.0009-0</t>
  </si>
  <si>
    <t>16.013.0009-A</t>
  </si>
  <si>
    <t>16.013.0010-0</t>
  </si>
  <si>
    <t>16.013.0010-A</t>
  </si>
  <si>
    <t>16.013.0015-0</t>
  </si>
  <si>
    <t>16.013.0015-A</t>
  </si>
  <si>
    <t>16.015.0001-0</t>
  </si>
  <si>
    <t>16.015.0001-A</t>
  </si>
  <si>
    <t>16.015.0005-0</t>
  </si>
  <si>
    <t>16.015.0005-A</t>
  </si>
  <si>
    <t>16.015.0010-0</t>
  </si>
  <si>
    <t>16.015.0010-A</t>
  </si>
  <si>
    <t>16.020.0001-0</t>
  </si>
  <si>
    <t>16.020.0001-A</t>
  </si>
  <si>
    <t>16.020.0002-0</t>
  </si>
  <si>
    <t>16.020.0002-A</t>
  </si>
  <si>
    <t>16.020.0003-0</t>
  </si>
  <si>
    <t>16.020.0003-A</t>
  </si>
  <si>
    <t>16.020.0004-0</t>
  </si>
  <si>
    <t>16.020.0004-A</t>
  </si>
  <si>
    <t>16.020.0005-0</t>
  </si>
  <si>
    <t>16.020.0005-A</t>
  </si>
  <si>
    <t>16.020.0006-0</t>
  </si>
  <si>
    <t>16.020.0006-A</t>
  </si>
  <si>
    <t>16.020.0008-0</t>
  </si>
  <si>
    <t>16.020.0008-A</t>
  </si>
  <si>
    <t>16.020.0009-0</t>
  </si>
  <si>
    <t>16.020.0009-A</t>
  </si>
  <si>
    <t>16.020.0012-0</t>
  </si>
  <si>
    <t>16.020.0012-A</t>
  </si>
  <si>
    <t>16.021.0002-0</t>
  </si>
  <si>
    <t>16.021.0002-A</t>
  </si>
  <si>
    <t>16.021.0003-0</t>
  </si>
  <si>
    <t>16.021.0003-A</t>
  </si>
  <si>
    <t>16.021.0005-0</t>
  </si>
  <si>
    <t>16.021.0005-A</t>
  </si>
  <si>
    <t>16.022.0002-0</t>
  </si>
  <si>
    <t>16.022.0002-A</t>
  </si>
  <si>
    <t>16.022.0004-0</t>
  </si>
  <si>
    <t>16.022.0004-A</t>
  </si>
  <si>
    <t>16.022.0006-0</t>
  </si>
  <si>
    <t>16.022.0006-A</t>
  </si>
  <si>
    <t>16.022.0010-0</t>
  </si>
  <si>
    <t>16.022.0010-A</t>
  </si>
  <si>
    <t>16.022.0012-0</t>
  </si>
  <si>
    <t>16.022.0012-A</t>
  </si>
  <si>
    <t>16.023.0004-0</t>
  </si>
  <si>
    <t>16.023.0004-A</t>
  </si>
  <si>
    <t>16.023.0005-0</t>
  </si>
  <si>
    <t>16.023.0005-A</t>
  </si>
  <si>
    <t>16.024.0004-0</t>
  </si>
  <si>
    <t>16.024.0004-A</t>
  </si>
  <si>
    <t>16.024.0005-0</t>
  </si>
  <si>
    <t>16.024.0005-A</t>
  </si>
  <si>
    <t>16.024.0006-0</t>
  </si>
  <si>
    <t>16.024.0006-A</t>
  </si>
  <si>
    <t>16.024.0007-0</t>
  </si>
  <si>
    <t>16.024.0007-A</t>
  </si>
  <si>
    <t>16.024.0009-0</t>
  </si>
  <si>
    <t>16.024.0009-A</t>
  </si>
  <si>
    <t>16.024.0015-0</t>
  </si>
  <si>
    <t>16.024.0015-A</t>
  </si>
  <si>
    <t>16.025.0015-0</t>
  </si>
  <si>
    <t>16.025.0015-A</t>
  </si>
  <si>
    <t>16.026.0001-0</t>
  </si>
  <si>
    <t>16.026.0001-A</t>
  </si>
  <si>
    <t>16.026.0002-0</t>
  </si>
  <si>
    <t>16.026.0002-A</t>
  </si>
  <si>
    <t>16.026.0005-0</t>
  </si>
  <si>
    <t>16.026.0005-A</t>
  </si>
  <si>
    <t>16.026.0010-0</t>
  </si>
  <si>
    <t>16.026.0010-A</t>
  </si>
  <si>
    <t>16.027.0001-0</t>
  </si>
  <si>
    <t>16.027.0001-A</t>
  </si>
  <si>
    <t>16.028.0015-0</t>
  </si>
  <si>
    <t>16.028.0015-A</t>
  </si>
  <si>
    <t>16.028.0020-0</t>
  </si>
  <si>
    <t>16.028.0020-A</t>
  </si>
  <si>
    <t>16.028.0022-0</t>
  </si>
  <si>
    <t>16.028.0022-A</t>
  </si>
  <si>
    <t>16.028.0023-0</t>
  </si>
  <si>
    <t>16.028.0023-A</t>
  </si>
  <si>
    <t>16.028.0026-0</t>
  </si>
  <si>
    <t>16.028.0026-A</t>
  </si>
  <si>
    <t>16.029.0001-0</t>
  </si>
  <si>
    <t>16.029.0001-A</t>
  </si>
  <si>
    <t>16.030.0001-0</t>
  </si>
  <si>
    <t>16.030.0001-A</t>
  </si>
  <si>
    <t>16.030.0005-0</t>
  </si>
  <si>
    <t>16.030.0005-A</t>
  </si>
  <si>
    <t>16.030.0007-0</t>
  </si>
  <si>
    <t>16.030.0007-A</t>
  </si>
  <si>
    <t>16.030.0009-0</t>
  </si>
  <si>
    <t>16.030.0009-A</t>
  </si>
  <si>
    <t>16.030.0010-0</t>
  </si>
  <si>
    <t>16.030.0010-A</t>
  </si>
  <si>
    <t>16.030.0013-0</t>
  </si>
  <si>
    <t>16.030.0013-A</t>
  </si>
  <si>
    <t>16.030.0030-0</t>
  </si>
  <si>
    <t>16.030.0030-A</t>
  </si>
  <si>
    <t>16.031.0025-0</t>
  </si>
  <si>
    <t>16.031.0025-A</t>
  </si>
  <si>
    <t>16.032.0001-0</t>
  </si>
  <si>
    <t>16.032.0001-A</t>
  </si>
  <si>
    <t>16.033.0002-0</t>
  </si>
  <si>
    <t>16.033.0002-A</t>
  </si>
  <si>
    <t>16.034.0003-0</t>
  </si>
  <si>
    <t>16.034.0003-A</t>
  </si>
  <si>
    <t>16.034.0006-0</t>
  </si>
  <si>
    <t>16.034.0006-A</t>
  </si>
  <si>
    <t>16.035.0005-0</t>
  </si>
  <si>
    <t>16.035.0005-A</t>
  </si>
  <si>
    <t>16.036.0010-0</t>
  </si>
  <si>
    <t>16.036.0010-A</t>
  </si>
  <si>
    <t>16.036.0015-0</t>
  </si>
  <si>
    <t>16.036.0015-A</t>
  </si>
  <si>
    <t>16.036.0020-0</t>
  </si>
  <si>
    <t>16.036.0020-A</t>
  </si>
  <si>
    <t>16.036.0022-0</t>
  </si>
  <si>
    <t>16.036.0022-A</t>
  </si>
  <si>
    <t>16.036.0025-0</t>
  </si>
  <si>
    <t>16.036.0025-A</t>
  </si>
  <si>
    <t>16.036.0030-0</t>
  </si>
  <si>
    <t>16.036.0030-A</t>
  </si>
  <si>
    <t>16.036.0035-0</t>
  </si>
  <si>
    <t>16.036.0035-A</t>
  </si>
  <si>
    <t>16.036.0040-0</t>
  </si>
  <si>
    <t>16.036.0040-A</t>
  </si>
  <si>
    <t>16.036.0043-0</t>
  </si>
  <si>
    <t>16.036.0043-A</t>
  </si>
  <si>
    <t>16.036.0050-0</t>
  </si>
  <si>
    <t>16.036.0050-A</t>
  </si>
  <si>
    <t>16.036.0055-0</t>
  </si>
  <si>
    <t>16.036.0055-A</t>
  </si>
  <si>
    <t>16.036.0060-0</t>
  </si>
  <si>
    <t>16.036.0060-A</t>
  </si>
  <si>
    <t>16.036.0062-0</t>
  </si>
  <si>
    <t>16.036.0062-A</t>
  </si>
  <si>
    <t>16.036.0065-0</t>
  </si>
  <si>
    <t>16.036.0065-A</t>
  </si>
  <si>
    <t>16.036.0070-0</t>
  </si>
  <si>
    <t>16.036.0070-A</t>
  </si>
  <si>
    <t>16.036.0075-0</t>
  </si>
  <si>
    <t>16.036.0075-A</t>
  </si>
  <si>
    <t>16.036.0080-0</t>
  </si>
  <si>
    <t>16.036.0080-A</t>
  </si>
  <si>
    <t>16.036.0083-0</t>
  </si>
  <si>
    <t>16.036.0083-A</t>
  </si>
  <si>
    <t>17.012.0010-0</t>
  </si>
  <si>
    <t>17.012.0010-A</t>
  </si>
  <si>
    <t>17.012.0011-0</t>
  </si>
  <si>
    <t>17.012.0011-A</t>
  </si>
  <si>
    <t>17.012.0012-0</t>
  </si>
  <si>
    <t>17.012.0012-A</t>
  </si>
  <si>
    <t>17.012.0013-0</t>
  </si>
  <si>
    <t>17.012.0013-A</t>
  </si>
  <si>
    <t>17.012.0015-0</t>
  </si>
  <si>
    <t>17.012.0015-A</t>
  </si>
  <si>
    <t>17.012.0030-0</t>
  </si>
  <si>
    <t>17.012.0030-A</t>
  </si>
  <si>
    <t>17.012.0040-0</t>
  </si>
  <si>
    <t>17.012.0040-A</t>
  </si>
  <si>
    <t>17.013.0030-0</t>
  </si>
  <si>
    <t>17.013.0030-A</t>
  </si>
  <si>
    <t>17.013.0031-0</t>
  </si>
  <si>
    <t>17.013.0031-A</t>
  </si>
  <si>
    <t>17.013.0070-0</t>
  </si>
  <si>
    <t>17.013.0070-A</t>
  </si>
  <si>
    <t>17.013.0095-1</t>
  </si>
  <si>
    <t>17.013.0095-B</t>
  </si>
  <si>
    <t>17.013.0100-0</t>
  </si>
  <si>
    <t>17.013.0100-A</t>
  </si>
  <si>
    <t>17.014.0010-0</t>
  </si>
  <si>
    <t>PINTURA ELETROSTATICA SOBRE ESQUADRIA DE FERRO</t>
  </si>
  <si>
    <t>17.014.0010-A</t>
  </si>
  <si>
    <t>17.014.0015-0</t>
  </si>
  <si>
    <t>17.014.0015-A</t>
  </si>
  <si>
    <t>17.017.0010-0</t>
  </si>
  <si>
    <t>17.017.0010-A</t>
  </si>
  <si>
    <t>17.017.0020-0</t>
  </si>
  <si>
    <t>17.017.0020-A</t>
  </si>
  <si>
    <t>17.017.0030-0</t>
  </si>
  <si>
    <t>17.017.0030-A</t>
  </si>
  <si>
    <t>17.017.0040-0</t>
  </si>
  <si>
    <t>17.017.0040-A</t>
  </si>
  <si>
    <t>17.017.0041-0</t>
  </si>
  <si>
    <t>17.017.0041-A</t>
  </si>
  <si>
    <t>17.017.0042-0</t>
  </si>
  <si>
    <t>17.017.0042-A</t>
  </si>
  <si>
    <t>17.017.0050-0</t>
  </si>
  <si>
    <t>17.017.0050-A</t>
  </si>
  <si>
    <t>17.017.0053-0</t>
  </si>
  <si>
    <t>17.017.0053-A</t>
  </si>
  <si>
    <t>17.017.0060-0</t>
  </si>
  <si>
    <t>17.017.0060-A</t>
  </si>
  <si>
    <t>17.017.0061-0</t>
  </si>
  <si>
    <t>17.017.0061-A</t>
  </si>
  <si>
    <t>17.017.0062-0</t>
  </si>
  <si>
    <t>17.017.0062-A</t>
  </si>
  <si>
    <t>17.017.0070-0</t>
  </si>
  <si>
    <t>17.017.0070-A</t>
  </si>
  <si>
    <t>17.017.0100-0</t>
  </si>
  <si>
    <t>17.017.0100-A</t>
  </si>
  <si>
    <t>17.017.0110-0</t>
  </si>
  <si>
    <t>17.017.0110-A</t>
  </si>
  <si>
    <t>17.017.0120-1</t>
  </si>
  <si>
    <t>17.017.0120-B</t>
  </si>
  <si>
    <t>17.017.0130-0</t>
  </si>
  <si>
    <t>17.017.0130-A</t>
  </si>
  <si>
    <t>17.017.0140-0</t>
  </si>
  <si>
    <t>17.017.0140-A</t>
  </si>
  <si>
    <t>17.017.0150-0</t>
  </si>
  <si>
    <t>17.017.0150-A</t>
  </si>
  <si>
    <t>17.017.0155-0</t>
  </si>
  <si>
    <t>17.017.0155-A</t>
  </si>
  <si>
    <t>17.017.0160-0</t>
  </si>
  <si>
    <t>17.017.0160-A</t>
  </si>
  <si>
    <t>17.017.0161-0</t>
  </si>
  <si>
    <t>17.017.0161-A</t>
  </si>
  <si>
    <t>17.017.0169-0</t>
  </si>
  <si>
    <t>17.017.0169-A</t>
  </si>
  <si>
    <t>17.017.0175-0</t>
  </si>
  <si>
    <t>17.017.0175-A</t>
  </si>
  <si>
    <t>17.017.0176-0</t>
  </si>
  <si>
    <t>17.017.0176-A</t>
  </si>
  <si>
    <t>17.017.0225-0</t>
  </si>
  <si>
    <t>17.017.0225-A</t>
  </si>
  <si>
    <t>17.017.0227-0</t>
  </si>
  <si>
    <t>17.017.0227-A</t>
  </si>
  <si>
    <t>17.017.0228-0</t>
  </si>
  <si>
    <t>17.017.0228-A</t>
  </si>
  <si>
    <t>17.017.0230-0</t>
  </si>
  <si>
    <t>17.017.0230-A</t>
  </si>
  <si>
    <t>17.017.0240-0</t>
  </si>
  <si>
    <t>17.017.0240-A</t>
  </si>
  <si>
    <t>17.017.0245-0</t>
  </si>
  <si>
    <t>17.017.0245-A</t>
  </si>
  <si>
    <t>17.017.0300-1</t>
  </si>
  <si>
    <t>17.017.0300-B</t>
  </si>
  <si>
    <t>17.017.0301-0</t>
  </si>
  <si>
    <t>17.017.0301-A</t>
  </si>
  <si>
    <t>17.017.0320-0</t>
  </si>
  <si>
    <t>17.017.0320-A</t>
  </si>
  <si>
    <t>17.017.0321-0</t>
  </si>
  <si>
    <t>17.017.0321-A</t>
  </si>
  <si>
    <t>17.017.0350-0</t>
  </si>
  <si>
    <t>17.017.0350-A</t>
  </si>
  <si>
    <t>17.017.0360-0</t>
  </si>
  <si>
    <t>17.017.0360-A</t>
  </si>
  <si>
    <t>17.017.0361-0</t>
  </si>
  <si>
    <t>17.017.0361-A</t>
  </si>
  <si>
    <t>17.017.0362-0</t>
  </si>
  <si>
    <t>17.017.0362-A</t>
  </si>
  <si>
    <t>17.017.0365-0</t>
  </si>
  <si>
    <t>17.017.0365-A</t>
  </si>
  <si>
    <t>17.017.0370-0</t>
  </si>
  <si>
    <t>17.017.0370-A</t>
  </si>
  <si>
    <t>17.018.0010-0</t>
  </si>
  <si>
    <t>17.018.0010-A</t>
  </si>
  <si>
    <t>17.018.0015-0</t>
  </si>
  <si>
    <t>17.018.0015-A</t>
  </si>
  <si>
    <t>17.018.0020-0</t>
  </si>
  <si>
    <t>17.018.0020-A</t>
  </si>
  <si>
    <t>17.018.0031-0</t>
  </si>
  <si>
    <t>17.018.0031-A</t>
  </si>
  <si>
    <t>17.018.0041-0</t>
  </si>
  <si>
    <t>17.018.0041-A</t>
  </si>
  <si>
    <t>17.018.0044-0</t>
  </si>
  <si>
    <t>17.018.0044-A</t>
  </si>
  <si>
    <t>17.018.0050-0</t>
  </si>
  <si>
    <t>17.018.0050-A</t>
  </si>
  <si>
    <t>17.018.0060-0</t>
  </si>
  <si>
    <t>17.018.0060-A</t>
  </si>
  <si>
    <t>17.018.0080-0</t>
  </si>
  <si>
    <t>17.018.0080-A</t>
  </si>
  <si>
    <t>17.018.0081-0</t>
  </si>
  <si>
    <t>17.018.0081-A</t>
  </si>
  <si>
    <t>17.018.0082-0</t>
  </si>
  <si>
    <t>17.018.0082-A</t>
  </si>
  <si>
    <t>17.018.0110-0</t>
  </si>
  <si>
    <t>17.018.0110-A</t>
  </si>
  <si>
    <t>17.018.0111-0</t>
  </si>
  <si>
    <t>17.018.0111-A</t>
  </si>
  <si>
    <t>17.018.0112-0</t>
  </si>
  <si>
    <t>17.018.0112-A</t>
  </si>
  <si>
    <t>17.018.0113-0</t>
  </si>
  <si>
    <t>17.018.0113-A</t>
  </si>
  <si>
    <t>17.018.0115-0</t>
  </si>
  <si>
    <t>17.018.0115-A</t>
  </si>
  <si>
    <t>17.018.0116-0</t>
  </si>
  <si>
    <t>17.018.0116-A</t>
  </si>
  <si>
    <t>17.018.0117-0</t>
  </si>
  <si>
    <t>17.018.0117-A</t>
  </si>
  <si>
    <t>17.018.0185-0</t>
  </si>
  <si>
    <t>17.018.0185-A</t>
  </si>
  <si>
    <t>17.018.0190-0</t>
  </si>
  <si>
    <t>17.018.0190-A</t>
  </si>
  <si>
    <t>17.018.0200-0</t>
  </si>
  <si>
    <t>17.018.0200-A</t>
  </si>
  <si>
    <t>17.018.0210-0</t>
  </si>
  <si>
    <t>17.018.0210-A</t>
  </si>
  <si>
    <t>17.018.0250-0</t>
  </si>
  <si>
    <t>17.018.0250-A</t>
  </si>
  <si>
    <t>17.018.0251-0</t>
  </si>
  <si>
    <t>17.018.0251-A</t>
  </si>
  <si>
    <t>17.018.0252-0</t>
  </si>
  <si>
    <t>17.018.0252-A</t>
  </si>
  <si>
    <t>17.018.0253-0</t>
  </si>
  <si>
    <t>17.018.0253-A</t>
  </si>
  <si>
    <t>17.018.0254-0</t>
  </si>
  <si>
    <t>17.018.0254-A</t>
  </si>
  <si>
    <t>17.018.0260-0</t>
  </si>
  <si>
    <t>17.018.0260-A</t>
  </si>
  <si>
    <t>17.018.0265-0</t>
  </si>
  <si>
    <t>17.018.0265-A</t>
  </si>
  <si>
    <t>17.020.0010-0</t>
  </si>
  <si>
    <t>17.020.0010-A</t>
  </si>
  <si>
    <t>17.020.0021-0</t>
  </si>
  <si>
    <t>17.020.0021-A</t>
  </si>
  <si>
    <t>17.020.0030-1</t>
  </si>
  <si>
    <t>17.020.0030-B</t>
  </si>
  <si>
    <t>17.020.0040-0</t>
  </si>
  <si>
    <t>17.020.0040-A</t>
  </si>
  <si>
    <t>17.020.0050-0</t>
  </si>
  <si>
    <t>17.020.0050-A</t>
  </si>
  <si>
    <t>17.020.0060-0</t>
  </si>
  <si>
    <t>17.020.0060-A</t>
  </si>
  <si>
    <t>17.020.0061-0</t>
  </si>
  <si>
    <t>17.020.0061-A</t>
  </si>
  <si>
    <t>17.020.0070-0</t>
  </si>
  <si>
    <t>17.020.0070-A</t>
  </si>
  <si>
    <t>17.020.0071-0</t>
  </si>
  <si>
    <t>17.020.0071-A</t>
  </si>
  <si>
    <t>17.020.0072-0</t>
  </si>
  <si>
    <t>17.020.0072-A</t>
  </si>
  <si>
    <t>17.020.0075-0</t>
  </si>
  <si>
    <t>17.020.0075-A</t>
  </si>
  <si>
    <t>17.025.0005-1</t>
  </si>
  <si>
    <t>17.025.0005-B</t>
  </si>
  <si>
    <t>17.025.0006-0</t>
  </si>
  <si>
    <t>17.025.0006-A</t>
  </si>
  <si>
    <t>17.025.0007-0</t>
  </si>
  <si>
    <t>17.025.0007-A</t>
  </si>
  <si>
    <t>17.025.0008-0</t>
  </si>
  <si>
    <t>17.025.0008-A</t>
  </si>
  <si>
    <t>17.025.0009-0</t>
  </si>
  <si>
    <t>17.025.0009-A</t>
  </si>
  <si>
    <t>17.025.0010-0</t>
  </si>
  <si>
    <t>17.025.0010-A</t>
  </si>
  <si>
    <t>17.025.0040-1</t>
  </si>
  <si>
    <t>17.025.0040-B</t>
  </si>
  <si>
    <t>17.025.0041-0</t>
  </si>
  <si>
    <t>17.025.0041-A</t>
  </si>
  <si>
    <t>17.035.0010-0</t>
  </si>
  <si>
    <t>REMOCAO DE CAIACAO EXISTENTE OU PINTURA A GESSO E COLA</t>
  </si>
  <si>
    <t>17.035.0010-A</t>
  </si>
  <si>
    <t>17.035.0020-0</t>
  </si>
  <si>
    <t>REMOCAO DE PINTURA PLASTICA E SEMELHANTES</t>
  </si>
  <si>
    <t>17.035.0020-A</t>
  </si>
  <si>
    <t>17.035.0030-0</t>
  </si>
  <si>
    <t>REMOCAO DE PINTURA A OLEO,ESMALTE ALQUIDICA E VERNIZES</t>
  </si>
  <si>
    <t>17.035.0030-A</t>
  </si>
  <si>
    <t>17.035.0040-0</t>
  </si>
  <si>
    <t>17.035.0040-A</t>
  </si>
  <si>
    <t>17.035.0045-0</t>
  </si>
  <si>
    <t>REMOCAO DE QUALQUER TIPO DE PINTURA EM RODAPE</t>
  </si>
  <si>
    <t>17.035.0045-A</t>
  </si>
  <si>
    <t>17.040.0020-0</t>
  </si>
  <si>
    <t>17.040.0020-A</t>
  </si>
  <si>
    <t>17.040.0021-0</t>
  </si>
  <si>
    <t>17.040.0021-A</t>
  </si>
  <si>
    <t>17.040.0022-0</t>
  </si>
  <si>
    <t>17.040.0022-A</t>
  </si>
  <si>
    <t>17.040.0024-0</t>
  </si>
  <si>
    <t>17.040.0024-A</t>
  </si>
  <si>
    <t>17.040.0050-0</t>
  </si>
  <si>
    <t>17.040.0050-A</t>
  </si>
  <si>
    <t>18.002.0010-0</t>
  </si>
  <si>
    <t>18.002.0010-A</t>
  </si>
  <si>
    <t>18.002.0012-0</t>
  </si>
  <si>
    <t>18.002.0012-A</t>
  </si>
  <si>
    <t>18.002.0013-0</t>
  </si>
  <si>
    <t>18.002.0013-A</t>
  </si>
  <si>
    <t>18.002.0014-0</t>
  </si>
  <si>
    <t>18.002.0014-A</t>
  </si>
  <si>
    <t>18.002.0015-0</t>
  </si>
  <si>
    <t>18.002.0015-A</t>
  </si>
  <si>
    <t>18.002.0016-0</t>
  </si>
  <si>
    <t>18.002.0016-A</t>
  </si>
  <si>
    <t>18.002.0019-0</t>
  </si>
  <si>
    <t>18.002.0019-A</t>
  </si>
  <si>
    <t>18.002.0022-0</t>
  </si>
  <si>
    <t>18.002.0022-A</t>
  </si>
  <si>
    <t>18.002.0023-0</t>
  </si>
  <si>
    <t>18.002.0023-A</t>
  </si>
  <si>
    <t>18.002.0026-0</t>
  </si>
  <si>
    <t>18.002.0026-A</t>
  </si>
  <si>
    <t>18.002.0027-0</t>
  </si>
  <si>
    <t>18.002.0027-A</t>
  </si>
  <si>
    <t>18.002.0028-0</t>
  </si>
  <si>
    <t>18.002.0028-A</t>
  </si>
  <si>
    <t>18.002.0029-0</t>
  </si>
  <si>
    <t>18.002.0029-A</t>
  </si>
  <si>
    <t>18.002.0030-0</t>
  </si>
  <si>
    <t>18.002.0030-A</t>
  </si>
  <si>
    <t>18.002.0031-0</t>
  </si>
  <si>
    <t>18.002.0031-A</t>
  </si>
  <si>
    <t>18.002.0040-0</t>
  </si>
  <si>
    <t>18.002.0040-A</t>
  </si>
  <si>
    <t>18.002.0055-0</t>
  </si>
  <si>
    <t>18.002.0055-A</t>
  </si>
  <si>
    <t>18.002.0065-0</t>
  </si>
  <si>
    <t>18.002.0065-A</t>
  </si>
  <si>
    <t>18.002.0070-0</t>
  </si>
  <si>
    <t>18.002.0070-A</t>
  </si>
  <si>
    <t>18.002.0080-0</t>
  </si>
  <si>
    <t>18.002.0080-A</t>
  </si>
  <si>
    <t>18.002.0085-0</t>
  </si>
  <si>
    <t>18.002.0085-A</t>
  </si>
  <si>
    <t>18.002.0090-0</t>
  </si>
  <si>
    <t>18.002.0090-A</t>
  </si>
  <si>
    <t>18.003.0003-0</t>
  </si>
  <si>
    <t>18.003.0003-A</t>
  </si>
  <si>
    <t>18.003.0005-0</t>
  </si>
  <si>
    <t>18.003.0005-A</t>
  </si>
  <si>
    <t>18.003.0007-0</t>
  </si>
  <si>
    <t>18.003.0007-A</t>
  </si>
  <si>
    <t>18.003.0015-0</t>
  </si>
  <si>
    <t>18.003.0015-A</t>
  </si>
  <si>
    <t>18.003.0020-0</t>
  </si>
  <si>
    <t>18.003.0020-A</t>
  </si>
  <si>
    <t>18.004.0001-0</t>
  </si>
  <si>
    <t>18.004.0001-A</t>
  </si>
  <si>
    <t>18.004.0005-0</t>
  </si>
  <si>
    <t>18.004.0005-A</t>
  </si>
  <si>
    <t>18.005.0010-0</t>
  </si>
  <si>
    <t>18.005.0010-A</t>
  </si>
  <si>
    <t>18.005.0012-0</t>
  </si>
  <si>
    <t>18.005.0012-A</t>
  </si>
  <si>
    <t>18.005.0013-0</t>
  </si>
  <si>
    <t>18.005.0013-A</t>
  </si>
  <si>
    <t>18.005.0015-0</t>
  </si>
  <si>
    <t>18.005.0015-A</t>
  </si>
  <si>
    <t>18.005.0018-0</t>
  </si>
  <si>
    <t>18.005.0018-A</t>
  </si>
  <si>
    <t>18.005.0027-0</t>
  </si>
  <si>
    <t>18.005.0027-A</t>
  </si>
  <si>
    <t>18.005.0030-0</t>
  </si>
  <si>
    <t>18.005.0030-A</t>
  </si>
  <si>
    <t>18.005.0035-0</t>
  </si>
  <si>
    <t>18.005.0035-A</t>
  </si>
  <si>
    <t>18.006.0005-0</t>
  </si>
  <si>
    <t>18.006.0005-A</t>
  </si>
  <si>
    <t>18.006.0007-0</t>
  </si>
  <si>
    <t>18.006.0007-A</t>
  </si>
  <si>
    <t>18.006.0009-0</t>
  </si>
  <si>
    <t>18.006.0009-A</t>
  </si>
  <si>
    <t>18.006.0014-0</t>
  </si>
  <si>
    <t>18.006.0014-A</t>
  </si>
  <si>
    <t>18.006.0017-0</t>
  </si>
  <si>
    <t>18.006.0017-A</t>
  </si>
  <si>
    <t>18.006.0020-0</t>
  </si>
  <si>
    <t>18.006.0020-A</t>
  </si>
  <si>
    <t>18.006.0023-0</t>
  </si>
  <si>
    <t>18.006.0023-A</t>
  </si>
  <si>
    <t>18.006.0024-0</t>
  </si>
  <si>
    <t>18.006.0024-A</t>
  </si>
  <si>
    <t>18.006.0025-0</t>
  </si>
  <si>
    <t>18.006.0025-A</t>
  </si>
  <si>
    <t>18.006.0026-0</t>
  </si>
  <si>
    <t>18.006.0026-A</t>
  </si>
  <si>
    <t>18.006.0028-0</t>
  </si>
  <si>
    <t>18.006.0028-A</t>
  </si>
  <si>
    <t>18.006.0033-0</t>
  </si>
  <si>
    <t>18.006.0033-A</t>
  </si>
  <si>
    <t>18.006.0037-0</t>
  </si>
  <si>
    <t>18.006.0037-A</t>
  </si>
  <si>
    <t>18.006.0040-0</t>
  </si>
  <si>
    <t>18.006.0040-A</t>
  </si>
  <si>
    <t>18.006.0043-0</t>
  </si>
  <si>
    <t>18.006.0043-A</t>
  </si>
  <si>
    <t>18.006.0050-0</t>
  </si>
  <si>
    <t>18.006.0050-A</t>
  </si>
  <si>
    <t>18.006.0052-0</t>
  </si>
  <si>
    <t>18.006.0052-A</t>
  </si>
  <si>
    <t>18.006.0054-0</t>
  </si>
  <si>
    <t>18.006.0054-A</t>
  </si>
  <si>
    <t>18.006.0056-0</t>
  </si>
  <si>
    <t>18.006.0056-A</t>
  </si>
  <si>
    <t>18.007.0039-0</t>
  </si>
  <si>
    <t>18.007.0039-A</t>
  </si>
  <si>
    <t>18.007.0041-0</t>
  </si>
  <si>
    <t>18.007.0041-A</t>
  </si>
  <si>
    <t>18.007.0042-0</t>
  </si>
  <si>
    <t>18.007.0042-A</t>
  </si>
  <si>
    <t>18.007.0043-0</t>
  </si>
  <si>
    <t>18.007.0043-A</t>
  </si>
  <si>
    <t>18.007.0045-0</t>
  </si>
  <si>
    <t>18.007.0045-A</t>
  </si>
  <si>
    <t>18.007.0049-0</t>
  </si>
  <si>
    <t>18.007.0049-A</t>
  </si>
  <si>
    <t>18.007.0051-0</t>
  </si>
  <si>
    <t>18.007.0051-A</t>
  </si>
  <si>
    <t>18.007.0060-0</t>
  </si>
  <si>
    <t>18.007.0060-A</t>
  </si>
  <si>
    <t>18.007.0065-0</t>
  </si>
  <si>
    <t>18.007.0065-A</t>
  </si>
  <si>
    <t>18.007.0070-0</t>
  </si>
  <si>
    <t>18.007.0070-A</t>
  </si>
  <si>
    <t>18.007.0075-0</t>
  </si>
  <si>
    <t>18.007.0075-A</t>
  </si>
  <si>
    <t>18.007.0080-0</t>
  </si>
  <si>
    <t>18.007.0080-A</t>
  </si>
  <si>
    <t>18.007.0090-0</t>
  </si>
  <si>
    <t>18.007.0090-A</t>
  </si>
  <si>
    <t>18.008.0005-0</t>
  </si>
  <si>
    <t>18.008.0005-A</t>
  </si>
  <si>
    <t>18.008.0007-0</t>
  </si>
  <si>
    <t>18.008.0007-A</t>
  </si>
  <si>
    <t>18.009.0058-0</t>
  </si>
  <si>
    <t>18.009.0058-A</t>
  </si>
  <si>
    <t>18.009.0060-0</t>
  </si>
  <si>
    <t>18.009.0060-A</t>
  </si>
  <si>
    <t>18.009.0065-0</t>
  </si>
  <si>
    <t>18.009.0065-A</t>
  </si>
  <si>
    <t>18.009.0066-0</t>
  </si>
  <si>
    <t>18.009.0066-A</t>
  </si>
  <si>
    <t>18.009.0070-0</t>
  </si>
  <si>
    <t>18.009.0070-A</t>
  </si>
  <si>
    <t>18.009.0073-0</t>
  </si>
  <si>
    <t>18.009.0073-A</t>
  </si>
  <si>
    <t>18.009.0074-0</t>
  </si>
  <si>
    <t>18.009.0074-A</t>
  </si>
  <si>
    <t>18.009.0076-0</t>
  </si>
  <si>
    <t>18.009.0076-A</t>
  </si>
  <si>
    <t>18.009.0078-0</t>
  </si>
  <si>
    <t>18.009.0078-A</t>
  </si>
  <si>
    <t>18.009.0079-0</t>
  </si>
  <si>
    <t>18.009.0079-A</t>
  </si>
  <si>
    <t>18.009.0080-0</t>
  </si>
  <si>
    <t>18.009.0080-A</t>
  </si>
  <si>
    <t>18.009.0086-0</t>
  </si>
  <si>
    <t>18.009.0086-A</t>
  </si>
  <si>
    <t>18.009.0101-0</t>
  </si>
  <si>
    <t>18.009.0101-A</t>
  </si>
  <si>
    <t>18.009.0102-0</t>
  </si>
  <si>
    <t>18.009.0102-A</t>
  </si>
  <si>
    <t>18.009.0105-0</t>
  </si>
  <si>
    <t>18.009.0105-A</t>
  </si>
  <si>
    <t>18.009.0110-0</t>
  </si>
  <si>
    <t>18.009.0110-A</t>
  </si>
  <si>
    <t>18.009.0115-0</t>
  </si>
  <si>
    <t>18.009.0115-A</t>
  </si>
  <si>
    <t>18.009.0120-0</t>
  </si>
  <si>
    <t>18.009.0120-A</t>
  </si>
  <si>
    <t>18.011.0003-0</t>
  </si>
  <si>
    <t>18.011.0003-A</t>
  </si>
  <si>
    <t>18.011.0005-0</t>
  </si>
  <si>
    <t>18.011.0005-A</t>
  </si>
  <si>
    <t>18.012.0090-0</t>
  </si>
  <si>
    <t>18.012.0090-A</t>
  </si>
  <si>
    <t>18.012.0093-0</t>
  </si>
  <si>
    <t>18.012.0093-A</t>
  </si>
  <si>
    <t>18.012.0096-0</t>
  </si>
  <si>
    <t>18.012.0096-A</t>
  </si>
  <si>
    <t>18.012.0100-0</t>
  </si>
  <si>
    <t>18.012.0100-A</t>
  </si>
  <si>
    <t>18.012.0102-0</t>
  </si>
  <si>
    <t>18.012.0102-A</t>
  </si>
  <si>
    <t>18.013.0106-0</t>
  </si>
  <si>
    <t>18.013.0106-A</t>
  </si>
  <si>
    <t>18.013.0108-0</t>
  </si>
  <si>
    <t>18.013.0108-A</t>
  </si>
  <si>
    <t>18.013.0109-0</t>
  </si>
  <si>
    <t>18.013.0109-A</t>
  </si>
  <si>
    <t>18.013.0110-0</t>
  </si>
  <si>
    <t>18.013.0110-A</t>
  </si>
  <si>
    <t>18.013.0111-0</t>
  </si>
  <si>
    <t>18.013.0111-A</t>
  </si>
  <si>
    <t>18.013.0112-0</t>
  </si>
  <si>
    <t>18.013.0112-A</t>
  </si>
  <si>
    <t>18.013.0113-0</t>
  </si>
  <si>
    <t>18.013.0113-A</t>
  </si>
  <si>
    <t>18.013.0115-0</t>
  </si>
  <si>
    <t>18.013.0115-A</t>
  </si>
  <si>
    <t>18.013.0117-0</t>
  </si>
  <si>
    <t>18.013.0117-A</t>
  </si>
  <si>
    <t>18.013.0118-0</t>
  </si>
  <si>
    <t>18.013.0118-A</t>
  </si>
  <si>
    <t>18.013.0119-0</t>
  </si>
  <si>
    <t>18.013.0119-A</t>
  </si>
  <si>
    <t>18.013.0121-0</t>
  </si>
  <si>
    <t>18.013.0121-A</t>
  </si>
  <si>
    <t>18.013.0123-0</t>
  </si>
  <si>
    <t>18.013.0123-A</t>
  </si>
  <si>
    <t>18.013.0124-0</t>
  </si>
  <si>
    <t>18.013.0124-A</t>
  </si>
  <si>
    <t>18.013.0127-0</t>
  </si>
  <si>
    <t>18.013.0127-A</t>
  </si>
  <si>
    <t>18.013.0128-0</t>
  </si>
  <si>
    <t>18.013.0128-A</t>
  </si>
  <si>
    <t>18.013.0130-0</t>
  </si>
  <si>
    <t>18.013.0130-A</t>
  </si>
  <si>
    <t>18.013.0133-0</t>
  </si>
  <si>
    <t>18.013.0133-A</t>
  </si>
  <si>
    <t>18.013.0136-0</t>
  </si>
  <si>
    <t>18.013.0136-A</t>
  </si>
  <si>
    <t>18.013.0140-0</t>
  </si>
  <si>
    <t>18.013.0140-A</t>
  </si>
  <si>
    <t>18.013.0143-0</t>
  </si>
  <si>
    <t>18.013.0143-A</t>
  </si>
  <si>
    <t>18.013.0144-0</t>
  </si>
  <si>
    <t>18.013.0144-A</t>
  </si>
  <si>
    <t>18.013.0146-0</t>
  </si>
  <si>
    <t>18.013.0146-A</t>
  </si>
  <si>
    <t>18.013.0148-0</t>
  </si>
  <si>
    <t>18.013.0148-A</t>
  </si>
  <si>
    <t>18.013.0155-0</t>
  </si>
  <si>
    <t>18.013.0155-A</t>
  </si>
  <si>
    <t>18.013.0156-0</t>
  </si>
  <si>
    <t>18.013.0156-A</t>
  </si>
  <si>
    <t>18.013.0158-0</t>
  </si>
  <si>
    <t>18.013.0158-A</t>
  </si>
  <si>
    <t>18.013.0165-0</t>
  </si>
  <si>
    <t>18.013.0165-A</t>
  </si>
  <si>
    <t>18.013.0170-0</t>
  </si>
  <si>
    <t>18.013.0170-A</t>
  </si>
  <si>
    <t>18.015.0036-0</t>
  </si>
  <si>
    <t>18.015.0036-A</t>
  </si>
  <si>
    <t>18.015.0037-0</t>
  </si>
  <si>
    <t>18.015.0037-A</t>
  </si>
  <si>
    <t>18.015.0039-0</t>
  </si>
  <si>
    <t>18.015.0039-A</t>
  </si>
  <si>
    <t>18.015.0040-0</t>
  </si>
  <si>
    <t>18.015.0040-A</t>
  </si>
  <si>
    <t>18.015.0042-0</t>
  </si>
  <si>
    <t>18.015.0042-A</t>
  </si>
  <si>
    <t>18.015.0043-0</t>
  </si>
  <si>
    <t>18.015.0043-A</t>
  </si>
  <si>
    <t>18.015.0045-0</t>
  </si>
  <si>
    <t>18.015.0045-A</t>
  </si>
  <si>
    <t>18.015.0046-0</t>
  </si>
  <si>
    <t>18.015.0046-A</t>
  </si>
  <si>
    <t>18.015.0048-0</t>
  </si>
  <si>
    <t>18.015.0048-A</t>
  </si>
  <si>
    <t>18.015.0049-0</t>
  </si>
  <si>
    <t>18.015.0049-A</t>
  </si>
  <si>
    <t>18.015.0052-0</t>
  </si>
  <si>
    <t>18.015.0052-A</t>
  </si>
  <si>
    <t>18.015.0053-0</t>
  </si>
  <si>
    <t>18.015.0053-A</t>
  </si>
  <si>
    <t>18.015.0055-0</t>
  </si>
  <si>
    <t>18.015.0055-A</t>
  </si>
  <si>
    <t>18.015.0056-0</t>
  </si>
  <si>
    <t>18.015.0056-A</t>
  </si>
  <si>
    <t>18.015.0060-0</t>
  </si>
  <si>
    <t>18.015.0060-A</t>
  </si>
  <si>
    <t>18.015.0062-0</t>
  </si>
  <si>
    <t>18.015.0062-A</t>
  </si>
  <si>
    <t>18.015.0064-0</t>
  </si>
  <si>
    <t>18.015.0064-A</t>
  </si>
  <si>
    <t>18.015.0066-0</t>
  </si>
  <si>
    <t>18.015.0066-A</t>
  </si>
  <si>
    <t>18.015.0070-0</t>
  </si>
  <si>
    <t>18.015.0070-A</t>
  </si>
  <si>
    <t>18.015.0072-0</t>
  </si>
  <si>
    <t>18.015.0072-A</t>
  </si>
  <si>
    <t>18.015.0074-0</t>
  </si>
  <si>
    <t>18.015.0074-A</t>
  </si>
  <si>
    <t>18.015.0076-0</t>
  </si>
  <si>
    <t>18.015.0076-A</t>
  </si>
  <si>
    <t>18.015.0078-0</t>
  </si>
  <si>
    <t>18.015.0078-A</t>
  </si>
  <si>
    <t>18.015.0080-0</t>
  </si>
  <si>
    <t>18.015.0080-A</t>
  </si>
  <si>
    <t>18.015.0081-0</t>
  </si>
  <si>
    <t>18.015.0081-A</t>
  </si>
  <si>
    <t>18.015.0082-0</t>
  </si>
  <si>
    <t>18.015.0082-A</t>
  </si>
  <si>
    <t>18.015.0083-0</t>
  </si>
  <si>
    <t>18.015.0083-A</t>
  </si>
  <si>
    <t>18.015.0084-0</t>
  </si>
  <si>
    <t>18.015.0084-A</t>
  </si>
  <si>
    <t>18.015.0085-0</t>
  </si>
  <si>
    <t>18.015.0085-A</t>
  </si>
  <si>
    <t>18.016.0001-0</t>
  </si>
  <si>
    <t>18.016.0001-A</t>
  </si>
  <si>
    <t>18.016.0002-0</t>
  </si>
  <si>
    <t>18.016.0002-A</t>
  </si>
  <si>
    <t>18.016.0003-0</t>
  </si>
  <si>
    <t>18.016.0003-A</t>
  </si>
  <si>
    <t>18.016.0004-0</t>
  </si>
  <si>
    <t>18.016.0004-A</t>
  </si>
  <si>
    <t>18.016.0005-0</t>
  </si>
  <si>
    <t>18.016.0005-A</t>
  </si>
  <si>
    <t>18.016.0006-0</t>
  </si>
  <si>
    <t>18.016.0006-A</t>
  </si>
  <si>
    <t>18.016.0007-0</t>
  </si>
  <si>
    <t>18.016.0007-A</t>
  </si>
  <si>
    <t>18.016.0008-0</t>
  </si>
  <si>
    <t>18.016.0008-A</t>
  </si>
  <si>
    <t>18.016.0010-0</t>
  </si>
  <si>
    <t>18.016.0010-A</t>
  </si>
  <si>
    <t>18.016.0015-0</t>
  </si>
  <si>
    <t>18.016.0015-A</t>
  </si>
  <si>
    <t>18.016.0020-0</t>
  </si>
  <si>
    <t>18.016.0020-A</t>
  </si>
  <si>
    <t>18.016.0025-0</t>
  </si>
  <si>
    <t>18.016.0025-A</t>
  </si>
  <si>
    <t>18.016.0027-0</t>
  </si>
  <si>
    <t>18.016.0027-A</t>
  </si>
  <si>
    <t>18.016.0030-0</t>
  </si>
  <si>
    <t>18.016.0030-A</t>
  </si>
  <si>
    <t>18.016.0035-0</t>
  </si>
  <si>
    <t>18.016.0035-A</t>
  </si>
  <si>
    <t>18.016.0040-0</t>
  </si>
  <si>
    <t>18.016.0040-A</t>
  </si>
  <si>
    <t>18.016.0042-0</t>
  </si>
  <si>
    <t>18.016.0042-A</t>
  </si>
  <si>
    <t>18.016.0045-0</t>
  </si>
  <si>
    <t>18.016.0045-A</t>
  </si>
  <si>
    <t>18.016.0050-0</t>
  </si>
  <si>
    <t>18.016.0050-A</t>
  </si>
  <si>
    <t>18.016.0051-0</t>
  </si>
  <si>
    <t>18.016.0051-A</t>
  </si>
  <si>
    <t>18.016.0055-0</t>
  </si>
  <si>
    <t>18.016.0055-A</t>
  </si>
  <si>
    <t>18.016.0060-0</t>
  </si>
  <si>
    <t>18.016.0060-A</t>
  </si>
  <si>
    <t>18.016.0070-0</t>
  </si>
  <si>
    <t>18.016.0070-A</t>
  </si>
  <si>
    <t>18.016.0080-0</t>
  </si>
  <si>
    <t>18.016.0080-A</t>
  </si>
  <si>
    <t>18.016.0100-0</t>
  </si>
  <si>
    <t>18.016.0100-A</t>
  </si>
  <si>
    <t>18.016.0105-0</t>
  </si>
  <si>
    <t>18.016.0105-A</t>
  </si>
  <si>
    <t>18.016.0106-0</t>
  </si>
  <si>
    <t>18.016.0106-A</t>
  </si>
  <si>
    <t>18.016.0107-0</t>
  </si>
  <si>
    <t>18.016.0107-A</t>
  </si>
  <si>
    <t>18.016.0108-0</t>
  </si>
  <si>
    <t>18.016.0108-A</t>
  </si>
  <si>
    <t>18.016.0110-0</t>
  </si>
  <si>
    <t>18.016.0110-A</t>
  </si>
  <si>
    <t>18.016.0111-0</t>
  </si>
  <si>
    <t>18.016.0111-A</t>
  </si>
  <si>
    <t>18.016.0120-0</t>
  </si>
  <si>
    <t>18.016.0120-A</t>
  </si>
  <si>
    <t>18.016.0125-0</t>
  </si>
  <si>
    <t>18.016.0125-A</t>
  </si>
  <si>
    <t>18.016.0130-0</t>
  </si>
  <si>
    <t>18.016.0130-A</t>
  </si>
  <si>
    <t>18.016.0135-0</t>
  </si>
  <si>
    <t>18.016.0135-A</t>
  </si>
  <si>
    <t>18.016.0140-0</t>
  </si>
  <si>
    <t>18.016.0140-A</t>
  </si>
  <si>
    <t>18.017.0020-0</t>
  </si>
  <si>
    <t>18.017.0020-A</t>
  </si>
  <si>
    <t>18.017.0021-0</t>
  </si>
  <si>
    <t>18.017.0021-A</t>
  </si>
  <si>
    <t>18.017.0022-0</t>
  </si>
  <si>
    <t>18.017.0022-A</t>
  </si>
  <si>
    <t>18.018.0010-0</t>
  </si>
  <si>
    <t>18.018.0010-A</t>
  </si>
  <si>
    <t>18.018.0015-0</t>
  </si>
  <si>
    <t>18.018.0015-A</t>
  </si>
  <si>
    <t>18.018.0018-0</t>
  </si>
  <si>
    <t>18.018.0018-A</t>
  </si>
  <si>
    <t>18.018.0020-0</t>
  </si>
  <si>
    <t>18.018.0020-A</t>
  </si>
  <si>
    <t>18.018.0025-0</t>
  </si>
  <si>
    <t>18.018.0025-A</t>
  </si>
  <si>
    <t>18.018.0030-0</t>
  </si>
  <si>
    <t>18.018.0030-A</t>
  </si>
  <si>
    <t>18.018.0032-0</t>
  </si>
  <si>
    <t>18.018.0032-A</t>
  </si>
  <si>
    <t>18.018.0050-0</t>
  </si>
  <si>
    <t>18.018.0050-A</t>
  </si>
  <si>
    <t>18.018.0070-0</t>
  </si>
  <si>
    <t>18.018.0070-A</t>
  </si>
  <si>
    <t>18.018.0080-0</t>
  </si>
  <si>
    <t>18.018.0080-A</t>
  </si>
  <si>
    <t>18.018.0090-0</t>
  </si>
  <si>
    <t>18.018.0090-A</t>
  </si>
  <si>
    <t>18.018.0100-0</t>
  </si>
  <si>
    <t>18.018.0100-A</t>
  </si>
  <si>
    <t>18.019.0010-0</t>
  </si>
  <si>
    <t>18.019.0010-A</t>
  </si>
  <si>
    <t>18.019.0012-0</t>
  </si>
  <si>
    <t>18.019.0012-A</t>
  </si>
  <si>
    <t>18.021.0025-0</t>
  </si>
  <si>
    <t>18.021.0025-A</t>
  </si>
  <si>
    <t>18.021.0030-0</t>
  </si>
  <si>
    <t>18.021.0030-A</t>
  </si>
  <si>
    <t>18.021.0035-0</t>
  </si>
  <si>
    <t>18.021.0035-A</t>
  </si>
  <si>
    <t>18.021.0040-0</t>
  </si>
  <si>
    <t>18.021.0040-A</t>
  </si>
  <si>
    <t>18.021.0042-0</t>
  </si>
  <si>
    <t>18.021.0042-A</t>
  </si>
  <si>
    <t>18.021.0043-0</t>
  </si>
  <si>
    <t>18.021.0043-A</t>
  </si>
  <si>
    <t>18.021.0045-0</t>
  </si>
  <si>
    <t>18.021.0045-A</t>
  </si>
  <si>
    <t>18.021.0060-0</t>
  </si>
  <si>
    <t>18.021.0060-A</t>
  </si>
  <si>
    <t>18.021.0065-0</t>
  </si>
  <si>
    <t>18.021.0065-A</t>
  </si>
  <si>
    <t>18.021.0070-0</t>
  </si>
  <si>
    <t>18.021.0070-A</t>
  </si>
  <si>
    <t>18.021.0100-0</t>
  </si>
  <si>
    <t>18.021.0100-A</t>
  </si>
  <si>
    <t>18.021.0105-0</t>
  </si>
  <si>
    <t>18.021.0105-A</t>
  </si>
  <si>
    <t>18.022.0010-0</t>
  </si>
  <si>
    <t>18.022.0010-A</t>
  </si>
  <si>
    <t>18.022.0011-0</t>
  </si>
  <si>
    <t>18.022.0011-A</t>
  </si>
  <si>
    <t>18.022.0012-0</t>
  </si>
  <si>
    <t>PAR</t>
  </si>
  <si>
    <t>18.022.0012-A</t>
  </si>
  <si>
    <t>18.022.0013-0</t>
  </si>
  <si>
    <t>18.022.0013-A</t>
  </si>
  <si>
    <t>18.022.0015-0</t>
  </si>
  <si>
    <t>18.022.0015-A</t>
  </si>
  <si>
    <t>18.023.0011-0</t>
  </si>
  <si>
    <t>18.023.0011-A</t>
  </si>
  <si>
    <t>18.023.0013-0</t>
  </si>
  <si>
    <t>18.023.0013-A</t>
  </si>
  <si>
    <t>18.023.0014-0</t>
  </si>
  <si>
    <t>18.023.0014-A</t>
  </si>
  <si>
    <t>18.023.0020-0</t>
  </si>
  <si>
    <t>18.023.0020-A</t>
  </si>
  <si>
    <t>18.024.0001-0</t>
  </si>
  <si>
    <t>18.024.0001-A</t>
  </si>
  <si>
    <t>18.024.0002-0</t>
  </si>
  <si>
    <t>18.024.0002-A</t>
  </si>
  <si>
    <t>18.024.0010-0</t>
  </si>
  <si>
    <t>18.024.0010-A</t>
  </si>
  <si>
    <t>18.024.0050-0</t>
  </si>
  <si>
    <t>18.024.0050-A</t>
  </si>
  <si>
    <t>18.025.0001-0</t>
  </si>
  <si>
    <t>18.025.0001-A</t>
  </si>
  <si>
    <t>18.025.0005-0</t>
  </si>
  <si>
    <t>18.025.0005-A</t>
  </si>
  <si>
    <t>18.025.0010-0</t>
  </si>
  <si>
    <t>18.025.0010-A</t>
  </si>
  <si>
    <t>18.025.0050-0</t>
  </si>
  <si>
    <t>18.025.0050-A</t>
  </si>
  <si>
    <t>18.025.0055-0</t>
  </si>
  <si>
    <t>18.025.0055-A</t>
  </si>
  <si>
    <t>18.025.0060-0</t>
  </si>
  <si>
    <t>18.025.0060-A</t>
  </si>
  <si>
    <t>18.025.0065-0</t>
  </si>
  <si>
    <t>18.025.0065-A</t>
  </si>
  <si>
    <t>18.025.0070-0</t>
  </si>
  <si>
    <t>18.025.0070-A</t>
  </si>
  <si>
    <t>18.025.0075-0</t>
  </si>
  <si>
    <t>18.025.0075-A</t>
  </si>
  <si>
    <t>18.025.0080-0</t>
  </si>
  <si>
    <t>18.025.0080-A</t>
  </si>
  <si>
    <t>18.025.0085-0</t>
  </si>
  <si>
    <t>18.025.0085-A</t>
  </si>
  <si>
    <t>18.025.0090-0</t>
  </si>
  <si>
    <t>18.025.0090-A</t>
  </si>
  <si>
    <t>18.025.0095-0</t>
  </si>
  <si>
    <t>18.025.0095-A</t>
  </si>
  <si>
    <t>18.025.0150-0</t>
  </si>
  <si>
    <t>18.025.0150-A</t>
  </si>
  <si>
    <t>18.026.0008-0</t>
  </si>
  <si>
    <t>18.026.0008-A</t>
  </si>
  <si>
    <t>18.026.0010-0</t>
  </si>
  <si>
    <t>18.026.0010-A</t>
  </si>
  <si>
    <t>18.026.0012-0</t>
  </si>
  <si>
    <t>18.026.0012-A</t>
  </si>
  <si>
    <t>18.026.0015-0</t>
  </si>
  <si>
    <t>18.026.0015-A</t>
  </si>
  <si>
    <t>18.026.0020-0</t>
  </si>
  <si>
    <t>18.026.0020-A</t>
  </si>
  <si>
    <t>18.026.0025-0</t>
  </si>
  <si>
    <t>18.026.0025-A</t>
  </si>
  <si>
    <t>18.026.0030-0</t>
  </si>
  <si>
    <t>18.026.0030-A</t>
  </si>
  <si>
    <t>18.027.0040-0</t>
  </si>
  <si>
    <t>18.027.0040-A</t>
  </si>
  <si>
    <t>18.027.0045-0</t>
  </si>
  <si>
    <t>18.027.0045-A</t>
  </si>
  <si>
    <t>18.027.0070-0</t>
  </si>
  <si>
    <t>18.027.0070-A</t>
  </si>
  <si>
    <t>18.027.0072-0</t>
  </si>
  <si>
    <t>18.027.0072-A</t>
  </si>
  <si>
    <t>18.027.0075-0</t>
  </si>
  <si>
    <t>18.027.0075-A</t>
  </si>
  <si>
    <t>18.027.0089-0</t>
  </si>
  <si>
    <t>18.027.0089-A</t>
  </si>
  <si>
    <t>18.027.0095-0</t>
  </si>
  <si>
    <t>18.027.0095-A</t>
  </si>
  <si>
    <t>18.027.0097-0</t>
  </si>
  <si>
    <t>18.027.0097-A</t>
  </si>
  <si>
    <t>18.027.0100-0</t>
  </si>
  <si>
    <t>18.027.0100-A</t>
  </si>
  <si>
    <t>18.027.0105-0</t>
  </si>
  <si>
    <t>18.027.0105-A</t>
  </si>
  <si>
    <t>18.027.0110-0</t>
  </si>
  <si>
    <t>18.027.0110-A</t>
  </si>
  <si>
    <t>18.027.0112-0</t>
  </si>
  <si>
    <t>18.027.0112-A</t>
  </si>
  <si>
    <t>18.027.0120-0</t>
  </si>
  <si>
    <t>18.027.0120-A</t>
  </si>
  <si>
    <t>18.027.0125-0</t>
  </si>
  <si>
    <t>18.027.0125-A</t>
  </si>
  <si>
    <t>18.027.0130-0</t>
  </si>
  <si>
    <t>18.027.0130-A</t>
  </si>
  <si>
    <t>18.027.0135-0</t>
  </si>
  <si>
    <t>18.027.0135-A</t>
  </si>
  <si>
    <t>18.027.0140-0</t>
  </si>
  <si>
    <t>18.027.0140-A</t>
  </si>
  <si>
    <t>18.027.0142-0</t>
  </si>
  <si>
    <t>18.027.0142-A</t>
  </si>
  <si>
    <t>18.027.0143-0</t>
  </si>
  <si>
    <t>18.027.0143-A</t>
  </si>
  <si>
    <t>18.027.0300-0</t>
  </si>
  <si>
    <t>18.027.0300-A</t>
  </si>
  <si>
    <t>18.027.0301-0</t>
  </si>
  <si>
    <t>18.027.0301-A</t>
  </si>
  <si>
    <t>18.027.0302-0</t>
  </si>
  <si>
    <t>18.027.0302-A</t>
  </si>
  <si>
    <t>18.027.0303-0</t>
  </si>
  <si>
    <t>18.027.0303-A</t>
  </si>
  <si>
    <t>18.027.0304-0</t>
  </si>
  <si>
    <t>18.027.0304-A</t>
  </si>
  <si>
    <t>18.027.0305-0</t>
  </si>
  <si>
    <t>18.027.0305-A</t>
  </si>
  <si>
    <t>18.027.0310-0</t>
  </si>
  <si>
    <t>18.027.0310-A</t>
  </si>
  <si>
    <t>18.027.0311-0</t>
  </si>
  <si>
    <t>18.027.0311-A</t>
  </si>
  <si>
    <t>18.027.0312-0</t>
  </si>
  <si>
    <t>18.027.0312-A</t>
  </si>
  <si>
    <t>18.027.0313-0</t>
  </si>
  <si>
    <t>18.027.0313-A</t>
  </si>
  <si>
    <t>18.027.0314-0</t>
  </si>
  <si>
    <t>18.027.0314-A</t>
  </si>
  <si>
    <t>18.027.0315-0</t>
  </si>
  <si>
    <t>18.027.0315-A</t>
  </si>
  <si>
    <t>18.027.0320-0</t>
  </si>
  <si>
    <t>18.027.0320-A</t>
  </si>
  <si>
    <t>18.027.0321-0</t>
  </si>
  <si>
    <t>18.027.0321-A</t>
  </si>
  <si>
    <t>18.027.0322-0</t>
  </si>
  <si>
    <t>18.027.0322-A</t>
  </si>
  <si>
    <t>18.027.0323-0</t>
  </si>
  <si>
    <t>18.027.0323-A</t>
  </si>
  <si>
    <t>18.027.0324-0</t>
  </si>
  <si>
    <t>18.027.0324-A</t>
  </si>
  <si>
    <t>18.027.0325-0</t>
  </si>
  <si>
    <t>18.027.0325-A</t>
  </si>
  <si>
    <t>18.027.0330-0</t>
  </si>
  <si>
    <t>18.027.0330-A</t>
  </si>
  <si>
    <t>18.027.0331-0</t>
  </si>
  <si>
    <t>18.027.0331-A</t>
  </si>
  <si>
    <t>18.027.0332-0</t>
  </si>
  <si>
    <t>18.027.0332-A</t>
  </si>
  <si>
    <t>18.027.0333-0</t>
  </si>
  <si>
    <t>18.027.0333-A</t>
  </si>
  <si>
    <t>18.027.0334-0</t>
  </si>
  <si>
    <t>18.027.0334-A</t>
  </si>
  <si>
    <t>18.027.0335-0</t>
  </si>
  <si>
    <t>18.027.0335-A</t>
  </si>
  <si>
    <t>18.027.0400-0</t>
  </si>
  <si>
    <t>18.027.0400-A</t>
  </si>
  <si>
    <t>18.027.0402-0</t>
  </si>
  <si>
    <t>18.027.0402-A</t>
  </si>
  <si>
    <t>18.027.0404-0</t>
  </si>
  <si>
    <t>18.027.0404-A</t>
  </si>
  <si>
    <t>18.027.0406-0</t>
  </si>
  <si>
    <t>18.027.0406-A</t>
  </si>
  <si>
    <t>18.027.0408-0</t>
  </si>
  <si>
    <t>18.027.0408-A</t>
  </si>
  <si>
    <t>18.027.0410-0</t>
  </si>
  <si>
    <t>18.027.0410-A</t>
  </si>
  <si>
    <t>18.027.0415-0</t>
  </si>
  <si>
    <t>18.027.0415-A</t>
  </si>
  <si>
    <t>18.027.0418-0</t>
  </si>
  <si>
    <t>18.027.0418-A</t>
  </si>
  <si>
    <t>18.027.0420-0</t>
  </si>
  <si>
    <t>18.027.0420-A</t>
  </si>
  <si>
    <t>18.027.0422-0</t>
  </si>
  <si>
    <t>18.027.0422-A</t>
  </si>
  <si>
    <t>18.027.0424-0</t>
  </si>
  <si>
    <t>18.027.0424-A</t>
  </si>
  <si>
    <t>18.027.0426-0</t>
  </si>
  <si>
    <t>18.027.0426-A</t>
  </si>
  <si>
    <t>18.027.0430-0</t>
  </si>
  <si>
    <t>18.027.0430-A</t>
  </si>
  <si>
    <t>18.027.0434-0</t>
  </si>
  <si>
    <t>18.027.0434-A</t>
  </si>
  <si>
    <t>18.027.0440-0</t>
  </si>
  <si>
    <t>18.027.0440-A</t>
  </si>
  <si>
    <t>18.027.0445-0</t>
  </si>
  <si>
    <t>18.027.0445-A</t>
  </si>
  <si>
    <t>18.027.0450-0</t>
  </si>
  <si>
    <t>18.027.0450-A</t>
  </si>
  <si>
    <t>18.027.0455-0</t>
  </si>
  <si>
    <t>18.027.0455-A</t>
  </si>
  <si>
    <t>18.027.0457-0</t>
  </si>
  <si>
    <t>18.027.0457-A</t>
  </si>
  <si>
    <t>18.027.0460-0</t>
  </si>
  <si>
    <t>18.027.0460-A</t>
  </si>
  <si>
    <t>18.028.0001-0</t>
  </si>
  <si>
    <t>18.028.0001-A</t>
  </si>
  <si>
    <t>18.028.0005-0</t>
  </si>
  <si>
    <t>18.028.0005-A</t>
  </si>
  <si>
    <t>18.028.0010-0</t>
  </si>
  <si>
    <t>18.028.0010-A</t>
  </si>
  <si>
    <t>18.028.0015-0</t>
  </si>
  <si>
    <t>18.028.0015-A</t>
  </si>
  <si>
    <t>18.028.0020-0</t>
  </si>
  <si>
    <t>18.028.0020-A</t>
  </si>
  <si>
    <t>18.028.0025-0</t>
  </si>
  <si>
    <t>18.028.0025-A</t>
  </si>
  <si>
    <t>18.028.0030-0</t>
  </si>
  <si>
    <t>18.028.0030-A</t>
  </si>
  <si>
    <t>18.028.0035-0</t>
  </si>
  <si>
    <t>18.028.0035-A</t>
  </si>
  <si>
    <t>18.028.0040-0</t>
  </si>
  <si>
    <t>18.028.0040-A</t>
  </si>
  <si>
    <t>18.028.0050-0</t>
  </si>
  <si>
    <t>18.028.0050-A</t>
  </si>
  <si>
    <t>18.028.0060-0</t>
  </si>
  <si>
    <t>18.028.0060-A</t>
  </si>
  <si>
    <t>18.028.0063-0</t>
  </si>
  <si>
    <t>18.028.0063-A</t>
  </si>
  <si>
    <t>18.028.0065-0</t>
  </si>
  <si>
    <t>18.028.0065-A</t>
  </si>
  <si>
    <t>18.028.0068-0</t>
  </si>
  <si>
    <t>18.028.0068-A</t>
  </si>
  <si>
    <t>18.028.0070-0</t>
  </si>
  <si>
    <t>18.028.0070-A</t>
  </si>
  <si>
    <t>18.028.0073-0</t>
  </si>
  <si>
    <t>18.028.0073-A</t>
  </si>
  <si>
    <t>18.028.0075-0</t>
  </si>
  <si>
    <t>18.028.0075-A</t>
  </si>
  <si>
    <t>18.028.0100-0</t>
  </si>
  <si>
    <t>18.028.0100-A</t>
  </si>
  <si>
    <t>18.028.0110-0</t>
  </si>
  <si>
    <t>18.028.0110-A</t>
  </si>
  <si>
    <t>18.028.0120-0</t>
  </si>
  <si>
    <t>18.028.0120-A</t>
  </si>
  <si>
    <t>18.028.0130-0</t>
  </si>
  <si>
    <t>18.028.0130-A</t>
  </si>
  <si>
    <t>18.028.0140-0</t>
  </si>
  <si>
    <t>18.028.0140-A</t>
  </si>
  <si>
    <t>18.028.0150-0</t>
  </si>
  <si>
    <t>18.028.0150-A</t>
  </si>
  <si>
    <t>18.028.0160-0</t>
  </si>
  <si>
    <t>18.028.0160-A</t>
  </si>
  <si>
    <t>18.028.0170-0</t>
  </si>
  <si>
    <t>18.028.0170-A</t>
  </si>
  <si>
    <t>18.028.0180-0</t>
  </si>
  <si>
    <t>18.028.0180-A</t>
  </si>
  <si>
    <t>18.028.0190-0</t>
  </si>
  <si>
    <t>18.028.0190-A</t>
  </si>
  <si>
    <t>18.028.0300-0</t>
  </si>
  <si>
    <t>18.028.0300-A</t>
  </si>
  <si>
    <t>18.028.0301-0</t>
  </si>
  <si>
    <t>18.028.0301-A</t>
  </si>
  <si>
    <t>18.028.0302-0</t>
  </si>
  <si>
    <t>18.028.0302-A</t>
  </si>
  <si>
    <t>18.028.0303-0</t>
  </si>
  <si>
    <t>18.028.0303-A</t>
  </si>
  <si>
    <t>18.028.0305-0</t>
  </si>
  <si>
    <t>18.028.0305-A</t>
  </si>
  <si>
    <t>18.028.0306-0</t>
  </si>
  <si>
    <t>18.028.0306-A</t>
  </si>
  <si>
    <t>18.028.0307-0</t>
  </si>
  <si>
    <t>18.028.0307-A</t>
  </si>
  <si>
    <t>18.028.0308-0</t>
  </si>
  <si>
    <t>18.028.0308-A</t>
  </si>
  <si>
    <t>18.028.0310-0</t>
  </si>
  <si>
    <t>18.028.0310-A</t>
  </si>
  <si>
    <t>18.028.0311-0</t>
  </si>
  <si>
    <t>18.028.0311-A</t>
  </si>
  <si>
    <t>18.028.0312-0</t>
  </si>
  <si>
    <t>18.028.0312-A</t>
  </si>
  <si>
    <t>18.028.0313-0</t>
  </si>
  <si>
    <t>18.028.0313-A</t>
  </si>
  <si>
    <t>18.028.0315-0</t>
  </si>
  <si>
    <t>18.028.0315-A</t>
  </si>
  <si>
    <t>18.028.0316-0</t>
  </si>
  <si>
    <t>18.028.0316-A</t>
  </si>
  <si>
    <t>18.028.0317-0</t>
  </si>
  <si>
    <t>18.028.0317-A</t>
  </si>
  <si>
    <t>18.028.0318-0</t>
  </si>
  <si>
    <t>18.028.0318-A</t>
  </si>
  <si>
    <t>18.028.0320-0</t>
  </si>
  <si>
    <t>18.028.0320-A</t>
  </si>
  <si>
    <t>18.028.0321-0</t>
  </si>
  <si>
    <t>18.028.0321-A</t>
  </si>
  <si>
    <t>18.028.0322-0</t>
  </si>
  <si>
    <t>18.028.0322-A</t>
  </si>
  <si>
    <t>18.028.0323-0</t>
  </si>
  <si>
    <t>18.028.0323-A</t>
  </si>
  <si>
    <t>18.028.0325-0</t>
  </si>
  <si>
    <t>18.028.0325-A</t>
  </si>
  <si>
    <t>18.028.0326-0</t>
  </si>
  <si>
    <t>18.028.0326-A</t>
  </si>
  <si>
    <t>18.028.0327-0</t>
  </si>
  <si>
    <t>18.028.0327-A</t>
  </si>
  <si>
    <t>18.028.0328-0</t>
  </si>
  <si>
    <t>18.028.0328-A</t>
  </si>
  <si>
    <t>18.028.0330-0</t>
  </si>
  <si>
    <t>18.028.0330-A</t>
  </si>
  <si>
    <t>18.028.0331-0</t>
  </si>
  <si>
    <t>18.028.0331-A</t>
  </si>
  <si>
    <t>18.028.0332-0</t>
  </si>
  <si>
    <t>18.028.0332-A</t>
  </si>
  <si>
    <t>18.028.0333-0</t>
  </si>
  <si>
    <t>18.028.0333-A</t>
  </si>
  <si>
    <t>18.028.0335-0</t>
  </si>
  <si>
    <t>18.028.0335-A</t>
  </si>
  <si>
    <t>18.028.0336-0</t>
  </si>
  <si>
    <t>18.028.0336-A</t>
  </si>
  <si>
    <t>18.028.0337-0</t>
  </si>
  <si>
    <t>18.028.0337-A</t>
  </si>
  <si>
    <t>18.028.0338-0</t>
  </si>
  <si>
    <t>18.028.0338-A</t>
  </si>
  <si>
    <t>18.028.0340-0</t>
  </si>
  <si>
    <t>18.028.0340-A</t>
  </si>
  <si>
    <t>18.028.0341-0</t>
  </si>
  <si>
    <t>18.028.0341-A</t>
  </si>
  <si>
    <t>18.028.0342-0</t>
  </si>
  <si>
    <t>18.028.0342-A</t>
  </si>
  <si>
    <t>18.028.0343-0</t>
  </si>
  <si>
    <t>18.028.0343-A</t>
  </si>
  <si>
    <t>18.028.0345-0</t>
  </si>
  <si>
    <t>18.028.0345-A</t>
  </si>
  <si>
    <t>18.028.0346-0</t>
  </si>
  <si>
    <t>18.028.0346-A</t>
  </si>
  <si>
    <t>18.028.0347-0</t>
  </si>
  <si>
    <t>18.028.0347-A</t>
  </si>
  <si>
    <t>18.028.0348-0</t>
  </si>
  <si>
    <t>18.028.0348-A</t>
  </si>
  <si>
    <t>18.029.0005-0</t>
  </si>
  <si>
    <t>18.029.0005-A</t>
  </si>
  <si>
    <t>18.029.0010-0</t>
  </si>
  <si>
    <t>18.029.0010-A</t>
  </si>
  <si>
    <t>18.029.0012-0</t>
  </si>
  <si>
    <t>18.029.0012-A</t>
  </si>
  <si>
    <t>18.029.0015-0</t>
  </si>
  <si>
    <t>18.029.0015-A</t>
  </si>
  <si>
    <t>18.029.0020-0</t>
  </si>
  <si>
    <t>18.029.0020-A</t>
  </si>
  <si>
    <t>18.029.0025-0</t>
  </si>
  <si>
    <t>18.029.0025-A</t>
  </si>
  <si>
    <t>18.029.0030-0</t>
  </si>
  <si>
    <t>18.029.0030-A</t>
  </si>
  <si>
    <t>18.029.0035-0</t>
  </si>
  <si>
    <t>18.029.0035-A</t>
  </si>
  <si>
    <t>18.029.0037-0</t>
  </si>
  <si>
    <t>18.029.0037-A</t>
  </si>
  <si>
    <t>18.029.0040-0</t>
  </si>
  <si>
    <t>18.029.0040-A</t>
  </si>
  <si>
    <t>18.029.0070-0</t>
  </si>
  <si>
    <t>18.029.0070-A</t>
  </si>
  <si>
    <t>18.029.0075-0</t>
  </si>
  <si>
    <t>18.029.0075-A</t>
  </si>
  <si>
    <t>18.029.0080-0</t>
  </si>
  <si>
    <t>18.029.0080-A</t>
  </si>
  <si>
    <t>18.029.0085-0</t>
  </si>
  <si>
    <t>18.029.0085-A</t>
  </si>
  <si>
    <t>18.029.0086-0</t>
  </si>
  <si>
    <t>18.029.0086-A</t>
  </si>
  <si>
    <t>18.029.0105-0</t>
  </si>
  <si>
    <t>18.029.0105-A</t>
  </si>
  <si>
    <t>18.029.0110-0</t>
  </si>
  <si>
    <t>18.029.0110-A</t>
  </si>
  <si>
    <t>18.029.0115-0</t>
  </si>
  <si>
    <t>18.029.0115-A</t>
  </si>
  <si>
    <t>18.029.0120-0</t>
  </si>
  <si>
    <t>18.029.0120-A</t>
  </si>
  <si>
    <t>18.029.0125-0</t>
  </si>
  <si>
    <t>18.029.0125-A</t>
  </si>
  <si>
    <t>18.029.0130-0</t>
  </si>
  <si>
    <t>18.029.0130-A</t>
  </si>
  <si>
    <t>18.030.0001-0</t>
  </si>
  <si>
    <t>18.030.0001-A</t>
  </si>
  <si>
    <t>18.030.0002-0</t>
  </si>
  <si>
    <t>18.030.0002-A</t>
  </si>
  <si>
    <t>18.030.0003-0</t>
  </si>
  <si>
    <t>18.030.0003-A</t>
  </si>
  <si>
    <t>18.030.0004-0</t>
  </si>
  <si>
    <t>18.030.0004-A</t>
  </si>
  <si>
    <t>18.030.0005-0</t>
  </si>
  <si>
    <t>18.030.0005-A</t>
  </si>
  <si>
    <t>18.030.0006-0</t>
  </si>
  <si>
    <t>18.030.0006-A</t>
  </si>
  <si>
    <t>18.030.0007-0</t>
  </si>
  <si>
    <t>18.030.0007-A</t>
  </si>
  <si>
    <t>18.030.0008-0</t>
  </si>
  <si>
    <t>18.030.0008-A</t>
  </si>
  <si>
    <t>18.030.0009-0</t>
  </si>
  <si>
    <t>18.030.0009-A</t>
  </si>
  <si>
    <t>18.030.0010-0</t>
  </si>
  <si>
    <t>18.030.0010-A</t>
  </si>
  <si>
    <t>18.030.0500-0</t>
  </si>
  <si>
    <t>TR</t>
  </si>
  <si>
    <t>18.030.0500-A</t>
  </si>
  <si>
    <t>18.030.0510-0</t>
  </si>
  <si>
    <t>18.030.0510-A</t>
  </si>
  <si>
    <t>18.030.0520-0</t>
  </si>
  <si>
    <t>18.030.0520-A</t>
  </si>
  <si>
    <t>18.030.0530-0</t>
  </si>
  <si>
    <t>18.030.0530-A</t>
  </si>
  <si>
    <t>18.030.0540-0</t>
  </si>
  <si>
    <t>18.030.0540-A</t>
  </si>
  <si>
    <t>18.030.0550-0</t>
  </si>
  <si>
    <t>18.030.0550-A</t>
  </si>
  <si>
    <t>18.030.0660-0</t>
  </si>
  <si>
    <t>18.030.0660-A</t>
  </si>
  <si>
    <t>18.030.0663-0</t>
  </si>
  <si>
    <t>18.030.0663-A</t>
  </si>
  <si>
    <t>18.030.0665-0</t>
  </si>
  <si>
    <t>18.030.0665-A</t>
  </si>
  <si>
    <t>18.030.0667-0</t>
  </si>
  <si>
    <t>18.030.0667-A</t>
  </si>
  <si>
    <t>18.030.0669-0</t>
  </si>
  <si>
    <t>18.030.0669-A</t>
  </si>
  <si>
    <t>18.030.0673-0</t>
  </si>
  <si>
    <t>18.030.0673-A</t>
  </si>
  <si>
    <t>18.030.0700-0</t>
  </si>
  <si>
    <t>18.030.0700-A</t>
  </si>
  <si>
    <t>18.030.0710-0</t>
  </si>
  <si>
    <t>18.030.0710-A</t>
  </si>
  <si>
    <t>18.030.0720-0</t>
  </si>
  <si>
    <t>18.030.0720-A</t>
  </si>
  <si>
    <t>18.030.0730-0</t>
  </si>
  <si>
    <t>18.030.0730-A</t>
  </si>
  <si>
    <t>18.030.0740-0</t>
  </si>
  <si>
    <t>18.030.0740-A</t>
  </si>
  <si>
    <t>18.030.0742-0</t>
  </si>
  <si>
    <t>18.030.0742-A</t>
  </si>
  <si>
    <t>18.030.0744-0</t>
  </si>
  <si>
    <t>18.030.0744-A</t>
  </si>
  <si>
    <t>18.030.0746-0</t>
  </si>
  <si>
    <t>18.030.0746-A</t>
  </si>
  <si>
    <t>18.030.0900-0</t>
  </si>
  <si>
    <t>18.030.0900-A</t>
  </si>
  <si>
    <t>18.030.0905-0</t>
  </si>
  <si>
    <t>18.030.0905-A</t>
  </si>
  <si>
    <t>18.030.0910-0</t>
  </si>
  <si>
    <t>18.030.0910-A</t>
  </si>
  <si>
    <t>18.030.0915-0</t>
  </si>
  <si>
    <t>18.030.0915-A</t>
  </si>
  <si>
    <t>18.030.0920-0</t>
  </si>
  <si>
    <t>18.030.0920-A</t>
  </si>
  <si>
    <t>18.030.0921-0</t>
  </si>
  <si>
    <t>18.030.0921-A</t>
  </si>
  <si>
    <t>18.030.0922-0</t>
  </si>
  <si>
    <t>18.030.0922-A</t>
  </si>
  <si>
    <t>18.030.0923-0</t>
  </si>
  <si>
    <t>18.030.0923-A</t>
  </si>
  <si>
    <t>18.031.0010-0</t>
  </si>
  <si>
    <t>18.031.0010-A</t>
  </si>
  <si>
    <t>18.031.0015-0</t>
  </si>
  <si>
    <t>18.031.0015-A</t>
  </si>
  <si>
    <t>18.031.0016-0</t>
  </si>
  <si>
    <t>18.031.0016-A</t>
  </si>
  <si>
    <t>18.031.0020-0</t>
  </si>
  <si>
    <t>18.031.0020-A</t>
  </si>
  <si>
    <t>18.031.0025-0</t>
  </si>
  <si>
    <t>18.031.0025-A</t>
  </si>
  <si>
    <t>18.032.0012-0</t>
  </si>
  <si>
    <t>18.032.0012-A</t>
  </si>
  <si>
    <t>18.032.0014-0</t>
  </si>
  <si>
    <t>18.032.0014-A</t>
  </si>
  <si>
    <t>18.032.0015-0</t>
  </si>
  <si>
    <t>18.032.0015-A</t>
  </si>
  <si>
    <t>18.032.0020-0</t>
  </si>
  <si>
    <t>18.032.0020-A</t>
  </si>
  <si>
    <t>18.032.0025-0</t>
  </si>
  <si>
    <t>18.032.0025-A</t>
  </si>
  <si>
    <t>18.032.0030-0</t>
  </si>
  <si>
    <t>18.032.0030-A</t>
  </si>
  <si>
    <t>18.033.0010-0</t>
  </si>
  <si>
    <t>18.033.0010-A</t>
  </si>
  <si>
    <t>18.033.0015-0</t>
  </si>
  <si>
    <t>18.033.0015-A</t>
  </si>
  <si>
    <t>18.033.0020-0</t>
  </si>
  <si>
    <t>18.033.0020-A</t>
  </si>
  <si>
    <t>18.034.0010-0</t>
  </si>
  <si>
    <t>18.034.0010-A</t>
  </si>
  <si>
    <t>18.034.0015-0</t>
  </si>
  <si>
    <t>18.034.0015-A</t>
  </si>
  <si>
    <t>18.034.0020-0</t>
  </si>
  <si>
    <t>18.034.0020-A</t>
  </si>
  <si>
    <t>18.034.0025-0</t>
  </si>
  <si>
    <t>18.034.0025-A</t>
  </si>
  <si>
    <t>18.034.0030-0</t>
  </si>
  <si>
    <t>18.034.0030-A</t>
  </si>
  <si>
    <t>18.034.0035-0</t>
  </si>
  <si>
    <t>18.034.0035-A</t>
  </si>
  <si>
    <t>18.034.0050-0</t>
  </si>
  <si>
    <t>18.034.0050-A</t>
  </si>
  <si>
    <t>18.034.0055-0</t>
  </si>
  <si>
    <t>18.034.0055-A</t>
  </si>
  <si>
    <t>18.034.0060-0</t>
  </si>
  <si>
    <t>18.034.0060-A</t>
  </si>
  <si>
    <t>18.034.0065-0</t>
  </si>
  <si>
    <t>18.034.0065-A</t>
  </si>
  <si>
    <t>18.034.0070-0</t>
  </si>
  <si>
    <t>18.034.0070-A</t>
  </si>
  <si>
    <t>18.034.0075-0</t>
  </si>
  <si>
    <t>18.034.0075-A</t>
  </si>
  <si>
    <t>18.034.0080-0</t>
  </si>
  <si>
    <t>18.034.0080-A</t>
  </si>
  <si>
    <t>18.034.0085-0</t>
  </si>
  <si>
    <t>18.034.0085-A</t>
  </si>
  <si>
    <t>18.034.0090-0</t>
  </si>
  <si>
    <t>18.034.0090-A</t>
  </si>
  <si>
    <t>18.034.0120-0</t>
  </si>
  <si>
    <t>18.034.0120-A</t>
  </si>
  <si>
    <t>18.034.0130-0</t>
  </si>
  <si>
    <t>18.034.0130-A</t>
  </si>
  <si>
    <t>18.034.0140-0</t>
  </si>
  <si>
    <t>18.034.0140-A</t>
  </si>
  <si>
    <t>18.034.0150-0</t>
  </si>
  <si>
    <t>18.034.0150-A</t>
  </si>
  <si>
    <t>18.034.0160-0</t>
  </si>
  <si>
    <t>18.034.0160-A</t>
  </si>
  <si>
    <t>18.035.0005-0</t>
  </si>
  <si>
    <t>18.035.0005-A</t>
  </si>
  <si>
    <t>18.035.0010-0</t>
  </si>
  <si>
    <t>18.035.0010-A</t>
  </si>
  <si>
    <t>18.036.0001-0</t>
  </si>
  <si>
    <t>18.036.0001-A</t>
  </si>
  <si>
    <t>18.037.0100-0</t>
  </si>
  <si>
    <t>18.037.0100-A</t>
  </si>
  <si>
    <t>18.037.0110-0</t>
  </si>
  <si>
    <t>18.037.0110-A</t>
  </si>
  <si>
    <t>18.037.0130-0</t>
  </si>
  <si>
    <t>18.037.0130-A</t>
  </si>
  <si>
    <t>18.037.0140-0</t>
  </si>
  <si>
    <t>18.037.0140-A</t>
  </si>
  <si>
    <t>18.037.0150-0</t>
  </si>
  <si>
    <t>18.037.0150-A</t>
  </si>
  <si>
    <t>18.037.0160-0</t>
  </si>
  <si>
    <t>18.037.0160-A</t>
  </si>
  <si>
    <t>18.037.0170-0</t>
  </si>
  <si>
    <t>18.037.0170-A</t>
  </si>
  <si>
    <t>18.037.0180-0</t>
  </si>
  <si>
    <t>18.037.0180-A</t>
  </si>
  <si>
    <t>18.037.0200-0</t>
  </si>
  <si>
    <t>18.037.0200-A</t>
  </si>
  <si>
    <t>18.038.0010-0</t>
  </si>
  <si>
    <t>18.038.0010-A</t>
  </si>
  <si>
    <t>18.038.0020-0</t>
  </si>
  <si>
    <t>18.038.0020-A</t>
  </si>
  <si>
    <t>18.038.0030-0</t>
  </si>
  <si>
    <t>18.038.0030-A</t>
  </si>
  <si>
    <t>18.038.0035-0</t>
  </si>
  <si>
    <t>18.038.0035-A</t>
  </si>
  <si>
    <t>18.038.0045-0</t>
  </si>
  <si>
    <t>18.038.0045-A</t>
  </si>
  <si>
    <t>18.040.0010-0</t>
  </si>
  <si>
    <t>18.040.0010-A</t>
  </si>
  <si>
    <t>18.040.0015-0</t>
  </si>
  <si>
    <t>18.040.0015-A</t>
  </si>
  <si>
    <t>18.040.0020-0</t>
  </si>
  <si>
    <t>18.040.0020-A</t>
  </si>
  <si>
    <t>18.040.0025-0</t>
  </si>
  <si>
    <t>18.040.0025-A</t>
  </si>
  <si>
    <t>18.045.0010-0</t>
  </si>
  <si>
    <t>18.045.0010-A</t>
  </si>
  <si>
    <t>18.045.0011-0</t>
  </si>
  <si>
    <t>18.045.0011-A</t>
  </si>
  <si>
    <t>18.045.0012-0</t>
  </si>
  <si>
    <t>18.045.0012-A</t>
  </si>
  <si>
    <t>18.045.0013-0</t>
  </si>
  <si>
    <t>18.045.0013-A</t>
  </si>
  <si>
    <t>18.045.0015-0</t>
  </si>
  <si>
    <t>18.045.0015-A</t>
  </si>
  <si>
    <t>18.045.0016-0</t>
  </si>
  <si>
    <t>18.045.0016-A</t>
  </si>
  <si>
    <t>18.045.0017-1</t>
  </si>
  <si>
    <t>18.045.0017-B</t>
  </si>
  <si>
    <t>18.045.0018-0</t>
  </si>
  <si>
    <t>18.045.0018-A</t>
  </si>
  <si>
    <t>18.045.0025-0</t>
  </si>
  <si>
    <t>18.045.0025-A</t>
  </si>
  <si>
    <t>18.045.0026-0</t>
  </si>
  <si>
    <t>18.045.0026-A</t>
  </si>
  <si>
    <t>18.045.0027-0</t>
  </si>
  <si>
    <t>18.045.0027-A</t>
  </si>
  <si>
    <t>18.045.0028-0</t>
  </si>
  <si>
    <t>18.045.0028-A</t>
  </si>
  <si>
    <t>18.045.0029-0</t>
  </si>
  <si>
    <t>18.045.0029-A</t>
  </si>
  <si>
    <t>18.045.0030-0</t>
  </si>
  <si>
    <t>18.045.0030-A</t>
  </si>
  <si>
    <t>18.045.0031-0</t>
  </si>
  <si>
    <t>18.045.0031-A</t>
  </si>
  <si>
    <t>18.045.0032-0</t>
  </si>
  <si>
    <t>18.045.0032-A</t>
  </si>
  <si>
    <t>18.045.0033-0</t>
  </si>
  <si>
    <t>18.045.0033-A</t>
  </si>
  <si>
    <t>18.045.0035-0</t>
  </si>
  <si>
    <t>18.045.0035-A</t>
  </si>
  <si>
    <t>18.050.0005-0</t>
  </si>
  <si>
    <t>18.050.0005-A</t>
  </si>
  <si>
    <t>18.050.0012-0</t>
  </si>
  <si>
    <t>18.050.0012-A</t>
  </si>
  <si>
    <t>18.050.0015-0</t>
  </si>
  <si>
    <t>18.050.0015-A</t>
  </si>
  <si>
    <t>18.050.0020-0</t>
  </si>
  <si>
    <t>18.050.0020-A</t>
  </si>
  <si>
    <t>18.050.0025-0</t>
  </si>
  <si>
    <t>18.050.0025-A</t>
  </si>
  <si>
    <t>18.050.0030-0</t>
  </si>
  <si>
    <t>18.050.0030-A</t>
  </si>
  <si>
    <t>18.050.0050-0</t>
  </si>
  <si>
    <t>18.050.0050-A</t>
  </si>
  <si>
    <t>18.050.0055-0</t>
  </si>
  <si>
    <t>18.050.0055-A</t>
  </si>
  <si>
    <t>18.050.0060-0</t>
  </si>
  <si>
    <t>18.050.0060-A</t>
  </si>
  <si>
    <t>18.050.0065-0</t>
  </si>
  <si>
    <t>18.050.0065-A</t>
  </si>
  <si>
    <t>18.050.0070-0</t>
  </si>
  <si>
    <t>18.050.0070-A</t>
  </si>
  <si>
    <t>18.050.0100-0</t>
  </si>
  <si>
    <t>18.050.0100-A</t>
  </si>
  <si>
    <t>18.050.0115-0</t>
  </si>
  <si>
    <t>18.050.0115-A</t>
  </si>
  <si>
    <t>18.050.0120-0</t>
  </si>
  <si>
    <t>18.050.0120-A</t>
  </si>
  <si>
    <t>18.050.0135-0</t>
  </si>
  <si>
    <t>18.050.0135-A</t>
  </si>
  <si>
    <t>18.050.0140-0</t>
  </si>
  <si>
    <t>18.050.0140-A</t>
  </si>
  <si>
    <t>18.050.0200-0</t>
  </si>
  <si>
    <t>18.050.0200-A</t>
  </si>
  <si>
    <t>18.050.0210-0</t>
  </si>
  <si>
    <t>18.050.0210-A</t>
  </si>
  <si>
    <t>18.060.0030-0</t>
  </si>
  <si>
    <t>18.060.0030-A</t>
  </si>
  <si>
    <t>18.060.0032-0</t>
  </si>
  <si>
    <t>18.060.0032-A</t>
  </si>
  <si>
    <t>18.060.0034-0</t>
  </si>
  <si>
    <t>18.060.0034-A</t>
  </si>
  <si>
    <t>18.060.0036-0</t>
  </si>
  <si>
    <t>18.060.0036-A</t>
  </si>
  <si>
    <t>18.060.0038-0</t>
  </si>
  <si>
    <t>18.060.0038-A</t>
  </si>
  <si>
    <t>18.060.0040-0</t>
  </si>
  <si>
    <t>18.060.0040-A</t>
  </si>
  <si>
    <t>18.060.0042-0</t>
  </si>
  <si>
    <t>18.060.0042-A</t>
  </si>
  <si>
    <t>18.060.0044-0</t>
  </si>
  <si>
    <t>18.060.0044-A</t>
  </si>
  <si>
    <t>18.060.0046-0</t>
  </si>
  <si>
    <t>18.060.0046-A</t>
  </si>
  <si>
    <t>18.060.0048-0</t>
  </si>
  <si>
    <t>18.060.0048-A</t>
  </si>
  <si>
    <t>18.060.0050-0</t>
  </si>
  <si>
    <t>18.060.0050-A</t>
  </si>
  <si>
    <t>18.060.0052-0</t>
  </si>
  <si>
    <t>18.060.0052-A</t>
  </si>
  <si>
    <t>18.060.0054-0</t>
  </si>
  <si>
    <t>18.060.0054-A</t>
  </si>
  <si>
    <t>18.060.0056-0</t>
  </si>
  <si>
    <t>18.060.0056-A</t>
  </si>
  <si>
    <t>18.065.0010-0</t>
  </si>
  <si>
    <t>18.065.0010-A</t>
  </si>
  <si>
    <t>18.065.0015-0</t>
  </si>
  <si>
    <t>18.065.0015-A</t>
  </si>
  <si>
    <t>18.065.0050-0</t>
  </si>
  <si>
    <t>18.065.0050-A</t>
  </si>
  <si>
    <t>18.065.0055-0</t>
  </si>
  <si>
    <t>18.065.0055-A</t>
  </si>
  <si>
    <t>18.065.0060-0</t>
  </si>
  <si>
    <t>18.065.0060-A</t>
  </si>
  <si>
    <t>18.065.0065-0</t>
  </si>
  <si>
    <t>18.065.0065-A</t>
  </si>
  <si>
    <t>18.065.0070-0</t>
  </si>
  <si>
    <t>18.065.0070-A</t>
  </si>
  <si>
    <t>18.065.0075-0</t>
  </si>
  <si>
    <t>18.065.0075-A</t>
  </si>
  <si>
    <t>18.070.0005-0</t>
  </si>
  <si>
    <t>18.070.0005-A</t>
  </si>
  <si>
    <t>18.070.0010-0</t>
  </si>
  <si>
    <t>18.070.0010-A</t>
  </si>
  <si>
    <t>18.070.0040-0</t>
  </si>
  <si>
    <t>18.070.0040-A</t>
  </si>
  <si>
    <t>18.070.0044-0</t>
  </si>
  <si>
    <t>18.070.0044-A</t>
  </si>
  <si>
    <t>18.070.0045-0</t>
  </si>
  <si>
    <t>18.070.0045-A</t>
  </si>
  <si>
    <t>18.070.0046-0</t>
  </si>
  <si>
    <t>18.070.0046-A</t>
  </si>
  <si>
    <t>18.070.0047-0</t>
  </si>
  <si>
    <t>18.070.0047-A</t>
  </si>
  <si>
    <t>18.070.0048-0</t>
  </si>
  <si>
    <t>18.070.0048-A</t>
  </si>
  <si>
    <t>18.070.0049-0</t>
  </si>
  <si>
    <t>18.070.0049-A</t>
  </si>
  <si>
    <t>18.070.0100-0</t>
  </si>
  <si>
    <t>18.070.0100-A</t>
  </si>
  <si>
    <t>18.070.0105-0</t>
  </si>
  <si>
    <t>18.070.0105-A</t>
  </si>
  <si>
    <t>18.080.0020-0</t>
  </si>
  <si>
    <t>18.080.0020-A</t>
  </si>
  <si>
    <t>18.080.0025-0</t>
  </si>
  <si>
    <t>18.080.0025-A</t>
  </si>
  <si>
    <t>18.080.0026-0</t>
  </si>
  <si>
    <t>18.080.0026-A</t>
  </si>
  <si>
    <t>18.080.0027-0</t>
  </si>
  <si>
    <t>18.080.0027-A</t>
  </si>
  <si>
    <t>18.080.0028-0</t>
  </si>
  <si>
    <t>18.080.0028-A</t>
  </si>
  <si>
    <t>18.080.0029-0</t>
  </si>
  <si>
    <t>18.080.0029-A</t>
  </si>
  <si>
    <t>18.080.0030-0</t>
  </si>
  <si>
    <t>18.080.0030-A</t>
  </si>
  <si>
    <t>18.080.0050-0</t>
  </si>
  <si>
    <t>18.080.0050-A</t>
  </si>
  <si>
    <t>18.080.0055-0</t>
  </si>
  <si>
    <t>18.080.0055-A</t>
  </si>
  <si>
    <t>18.081.0020-0</t>
  </si>
  <si>
    <t>18.081.0020-A</t>
  </si>
  <si>
    <t>18.081.0050-0</t>
  </si>
  <si>
    <t>18.081.0050-A</t>
  </si>
  <si>
    <t>18.081.0051-0</t>
  </si>
  <si>
    <t>18.081.0051-A</t>
  </si>
  <si>
    <t>18.081.0052-0</t>
  </si>
  <si>
    <t>18.081.0052-A</t>
  </si>
  <si>
    <t>18.081.0053-0</t>
  </si>
  <si>
    <t>18.081.0053-A</t>
  </si>
  <si>
    <t>18.081.0054-0</t>
  </si>
  <si>
    <t>18.081.0054-A</t>
  </si>
  <si>
    <t>18.081.0055-0</t>
  </si>
  <si>
    <t>18.081.0055-A</t>
  </si>
  <si>
    <t>18.081.0100-0</t>
  </si>
  <si>
    <t>18.081.0100-A</t>
  </si>
  <si>
    <t>18.081.0105-0</t>
  </si>
  <si>
    <t>18.081.0105-A</t>
  </si>
  <si>
    <t>18.082.0020-0</t>
  </si>
  <si>
    <t>18.082.0020-A</t>
  </si>
  <si>
    <t>18.082.0050-0</t>
  </si>
  <si>
    <t>18.082.0050-A</t>
  </si>
  <si>
    <t>18.082.0051-0</t>
  </si>
  <si>
    <t>18.082.0051-A</t>
  </si>
  <si>
    <t>18.082.0052-0</t>
  </si>
  <si>
    <t>18.082.0052-A</t>
  </si>
  <si>
    <t>18.082.0053-0</t>
  </si>
  <si>
    <t>18.082.0053-A</t>
  </si>
  <si>
    <t>18.082.0054-0</t>
  </si>
  <si>
    <t>18.082.0054-A</t>
  </si>
  <si>
    <t>18.082.0055-0</t>
  </si>
  <si>
    <t>18.082.0055-A</t>
  </si>
  <si>
    <t>18.082.0100-0</t>
  </si>
  <si>
    <t>18.082.0100-A</t>
  </si>
  <si>
    <t>18.082.0105-0</t>
  </si>
  <si>
    <t>18.082.0105-A</t>
  </si>
  <si>
    <t>18.084.0020-0</t>
  </si>
  <si>
    <t>18.084.0020-A</t>
  </si>
  <si>
    <t>18.084.0050-0</t>
  </si>
  <si>
    <t>18.084.0050-A</t>
  </si>
  <si>
    <t>18.084.0051-0</t>
  </si>
  <si>
    <t>18.084.0051-A</t>
  </si>
  <si>
    <t>18.084.0052-0</t>
  </si>
  <si>
    <t>18.084.0052-A</t>
  </si>
  <si>
    <t>18.084.0053-0</t>
  </si>
  <si>
    <t>18.084.0053-A</t>
  </si>
  <si>
    <t>18.084.0054-0</t>
  </si>
  <si>
    <t>18.084.0054-A</t>
  </si>
  <si>
    <t>18.084.0055-0</t>
  </si>
  <si>
    <t>18.084.0055-A</t>
  </si>
  <si>
    <t>18.084.0100-0</t>
  </si>
  <si>
    <t>18.084.0100-A</t>
  </si>
  <si>
    <t>18.084.0105-0</t>
  </si>
  <si>
    <t>18.084.0105-A</t>
  </si>
  <si>
    <t>18.100.0025-0</t>
  </si>
  <si>
    <t>18.100.0025-A</t>
  </si>
  <si>
    <t>18.100.0030-0</t>
  </si>
  <si>
    <t>18.100.0030-A</t>
  </si>
  <si>
    <t>18.100.0035-0</t>
  </si>
  <si>
    <t>18.100.0035-A</t>
  </si>
  <si>
    <t>18.105.0001-0</t>
  </si>
  <si>
    <t>18.105.0001-A</t>
  </si>
  <si>
    <t>18.200.0001-0</t>
  </si>
  <si>
    <t>18.200.0001-A</t>
  </si>
  <si>
    <t>18.200.0002-0</t>
  </si>
  <si>
    <t>18.200.0002-A</t>
  </si>
  <si>
    <t>18.200.0003-0</t>
  </si>
  <si>
    <t>18.200.0003-A</t>
  </si>
  <si>
    <t>18.200.0004-0</t>
  </si>
  <si>
    <t>18.200.0004-A</t>
  </si>
  <si>
    <t>18.200.0005-0</t>
  </si>
  <si>
    <t>18.200.0005-A</t>
  </si>
  <si>
    <t>18.200.0010-0</t>
  </si>
  <si>
    <t>18.200.0010-A</t>
  </si>
  <si>
    <t>18.200.0015-0</t>
  </si>
  <si>
    <t>18.200.0015-A</t>
  </si>
  <si>
    <t>18.200.0020-0</t>
  </si>
  <si>
    <t>18.200.0020-A</t>
  </si>
  <si>
    <t>18.210.0010-0</t>
  </si>
  <si>
    <t>18.210.0010-A</t>
  </si>
  <si>
    <t>18.210.0012-0</t>
  </si>
  <si>
    <t>18.210.0012-A</t>
  </si>
  <si>
    <t>18.210.0014-0</t>
  </si>
  <si>
    <t>18.210.0014-A</t>
  </si>
  <si>
    <t>18.210.0016-0</t>
  </si>
  <si>
    <t>18.210.0016-A</t>
  </si>
  <si>
    <t>18.210.0018-0</t>
  </si>
  <si>
    <t>18.210.0018-A</t>
  </si>
  <si>
    <t>18.210.0020-0</t>
  </si>
  <si>
    <t>18.210.0020-A</t>
  </si>
  <si>
    <t>18.210.0025-0</t>
  </si>
  <si>
    <t>18.210.0025-A</t>
  </si>
  <si>
    <t>18.210.0030-0</t>
  </si>
  <si>
    <t>18.210.0030-A</t>
  </si>
  <si>
    <t>18.210.0050-0</t>
  </si>
  <si>
    <t>18.210.0050-A</t>
  </si>
  <si>
    <t>18.210.0052-0</t>
  </si>
  <si>
    <t>18.210.0052-A</t>
  </si>
  <si>
    <t>18.210.0054-0</t>
  </si>
  <si>
    <t>18.210.0054-A</t>
  </si>
  <si>
    <t>18.210.0056-0</t>
  </si>
  <si>
    <t>18.210.0056-A</t>
  </si>
  <si>
    <t>18.210.0058-0</t>
  </si>
  <si>
    <t>18.210.0058-A</t>
  </si>
  <si>
    <t>18.210.0060-0</t>
  </si>
  <si>
    <t>18.210.0060-A</t>
  </si>
  <si>
    <t>18.210.0065-0</t>
  </si>
  <si>
    <t>18.210.0065-A</t>
  </si>
  <si>
    <t>18.210.0070-0</t>
  </si>
  <si>
    <t>18.210.0070-A</t>
  </si>
  <si>
    <t>18.210.0100-0</t>
  </si>
  <si>
    <t>18.210.0100-A</t>
  </si>
  <si>
    <t>18.210.0110-0</t>
  </si>
  <si>
    <t>18.210.0110-A</t>
  </si>
  <si>
    <t>18.210.0115-0</t>
  </si>
  <si>
    <t>18.210.0115-A</t>
  </si>
  <si>
    <t>18.250.0046-0</t>
  </si>
  <si>
    <t>18.250.0046-A</t>
  </si>
  <si>
    <t>18.250.0047-0</t>
  </si>
  <si>
    <t>18.250.0047-A</t>
  </si>
  <si>
    <t>18.250.0048-0</t>
  </si>
  <si>
    <t>18.250.0048-A</t>
  </si>
  <si>
    <t>18.250.0049-0</t>
  </si>
  <si>
    <t>18.250.0049-A</t>
  </si>
  <si>
    <t>18.250.0050-0</t>
  </si>
  <si>
    <t>18.250.0050-A</t>
  </si>
  <si>
    <t>18.250.0051-0</t>
  </si>
  <si>
    <t>18.250.0051-A</t>
  </si>
  <si>
    <t>18.250.0052-0</t>
  </si>
  <si>
    <t>18.250.0052-A</t>
  </si>
  <si>
    <t>18.250.0053-0</t>
  </si>
  <si>
    <t>18.250.0053-A</t>
  </si>
  <si>
    <t>18.250.0054-0</t>
  </si>
  <si>
    <t>18.250.0054-A</t>
  </si>
  <si>
    <t>18.250.0055-0</t>
  </si>
  <si>
    <t>18.250.0055-A</t>
  </si>
  <si>
    <t>18.250.0056-0</t>
  </si>
  <si>
    <t>18.250.0056-A</t>
  </si>
  <si>
    <t>18.250.0057-0</t>
  </si>
  <si>
    <t>18.250.0057-A</t>
  </si>
  <si>
    <t>18.250.0058-0</t>
  </si>
  <si>
    <t>18.250.0058-A</t>
  </si>
  <si>
    <t>18.250.0070-0</t>
  </si>
  <si>
    <t>18.250.0070-A</t>
  </si>
  <si>
    <t>18.250.0075-0</t>
  </si>
  <si>
    <t>18.250.0075-A</t>
  </si>
  <si>
    <t>18.250.0080-0</t>
  </si>
  <si>
    <t>18.250.0080-A</t>
  </si>
  <si>
    <t>18.260.0040-0</t>
  </si>
  <si>
    <t>18.260.0040-A</t>
  </si>
  <si>
    <t>18.260.0045-0</t>
  </si>
  <si>
    <t>18.260.0045-A</t>
  </si>
  <si>
    <t>18.260.0046-0</t>
  </si>
  <si>
    <t>18.260.0046-A</t>
  </si>
  <si>
    <t>18.260.0050-0</t>
  </si>
  <si>
    <t>18.260.0050-A</t>
  </si>
  <si>
    <t>18.260.0065-0</t>
  </si>
  <si>
    <t>18.260.0065-A</t>
  </si>
  <si>
    <t>18.260.0070-0</t>
  </si>
  <si>
    <t>18.260.0070-A</t>
  </si>
  <si>
    <t>18.265.0001-0</t>
  </si>
  <si>
    <t>18.265.0001-A</t>
  </si>
  <si>
    <t>18.270.0010-0</t>
  </si>
  <si>
    <t>18.270.0010-A</t>
  </si>
  <si>
    <t>18.270.0020-0</t>
  </si>
  <si>
    <t>RECARGA PARA EXTINTOR DE INCENDIO,PO QUIMICO,DE 4KG</t>
  </si>
  <si>
    <t>18.270.0020-A</t>
  </si>
  <si>
    <t>18.270.0025-0</t>
  </si>
  <si>
    <t>RECARGA PARA EXTINTOR DE INCENDIO,PO QUIMICO,DE 6KG</t>
  </si>
  <si>
    <t>18.270.0025-A</t>
  </si>
  <si>
    <t>18.270.0030-0</t>
  </si>
  <si>
    <t>RECARGA PARA EXTINTOR DE INCENDIO,GAS CARBONICO,DE 4KG</t>
  </si>
  <si>
    <t>18.270.0030-A</t>
  </si>
  <si>
    <t>18.270.0035-0</t>
  </si>
  <si>
    <t>RECARGA PARA EXTINTOR DE INCENDIO,GAS CARBONICO,DE 6KG</t>
  </si>
  <si>
    <t>18.270.0035-A</t>
  </si>
  <si>
    <t>19.001.0001-2</t>
  </si>
  <si>
    <t>19.001.0001-C</t>
  </si>
  <si>
    <t>19.001.0004-2</t>
  </si>
  <si>
    <t>19.001.0004-C</t>
  </si>
  <si>
    <t>19.001.0012-2</t>
  </si>
  <si>
    <t>19.001.0012-C</t>
  </si>
  <si>
    <t>19.001.0038-2</t>
  </si>
  <si>
    <t>19.001.0038-C</t>
  </si>
  <si>
    <t>19.004.0001-2</t>
  </si>
  <si>
    <t>19.004.0001-3</t>
  </si>
  <si>
    <t>19.004.0001-4</t>
  </si>
  <si>
    <t>19.004.0001-C</t>
  </si>
  <si>
    <t>19.004.0001-D</t>
  </si>
  <si>
    <t>19.004.0001-E</t>
  </si>
  <si>
    <t>19.004.0004-2</t>
  </si>
  <si>
    <t>19.004.0004-3</t>
  </si>
  <si>
    <t>19.004.0004-4</t>
  </si>
  <si>
    <t>19.004.0004-C</t>
  </si>
  <si>
    <t>19.004.0004-D</t>
  </si>
  <si>
    <t>19.004.0004-E</t>
  </si>
  <si>
    <t>19.004.0006-2</t>
  </si>
  <si>
    <t>19.004.0006-3</t>
  </si>
  <si>
    <t>19.004.0006-4</t>
  </si>
  <si>
    <t>19.004.0006-C</t>
  </si>
  <si>
    <t>19.004.0006-D</t>
  </si>
  <si>
    <t>19.004.0006-E</t>
  </si>
  <si>
    <t>19.004.0010-2</t>
  </si>
  <si>
    <t>19.004.0010-3</t>
  </si>
  <si>
    <t>19.004.0010-4</t>
  </si>
  <si>
    <t>19.004.0010-C</t>
  </si>
  <si>
    <t>19.004.0010-D</t>
  </si>
  <si>
    <t>19.004.0010-E</t>
  </si>
  <si>
    <t>19.004.0012-2</t>
  </si>
  <si>
    <t>19.004.0012-3</t>
  </si>
  <si>
    <t>19.004.0012-4</t>
  </si>
  <si>
    <t>19.004.0012-C</t>
  </si>
  <si>
    <t>19.004.0012-D</t>
  </si>
  <si>
    <t>19.004.0012-E</t>
  </si>
  <si>
    <t>19.004.0013-2</t>
  </si>
  <si>
    <t>19.004.0013-3</t>
  </si>
  <si>
    <t>19.004.0013-4</t>
  </si>
  <si>
    <t>19.004.0013-C</t>
  </si>
  <si>
    <t>19.004.0013-D</t>
  </si>
  <si>
    <t>19.004.0013-E</t>
  </si>
  <si>
    <t>19.004.0014-2</t>
  </si>
  <si>
    <t>19.004.0014-3</t>
  </si>
  <si>
    <t>19.004.0014-4</t>
  </si>
  <si>
    <t>19.004.0014-C</t>
  </si>
  <si>
    <t>19.004.0014-D</t>
  </si>
  <si>
    <t>19.004.0014-E</t>
  </si>
  <si>
    <t>19.004.0015-2</t>
  </si>
  <si>
    <t>19.004.0015-3</t>
  </si>
  <si>
    <t>19.004.0015-4</t>
  </si>
  <si>
    <t>19.004.0015-C</t>
  </si>
  <si>
    <t>19.004.0015-D</t>
  </si>
  <si>
    <t>19.004.0015-E</t>
  </si>
  <si>
    <t>19.004.0016-2</t>
  </si>
  <si>
    <t>19.004.0016-3</t>
  </si>
  <si>
    <t>19.004.0016-4</t>
  </si>
  <si>
    <t>19.004.0016-C</t>
  </si>
  <si>
    <t>19.004.0016-D</t>
  </si>
  <si>
    <t>19.004.0016-E</t>
  </si>
  <si>
    <t>19.004.0020-2</t>
  </si>
  <si>
    <t>19.004.0020-3</t>
  </si>
  <si>
    <t>19.004.0020-4</t>
  </si>
  <si>
    <t>19.004.0020-C</t>
  </si>
  <si>
    <t>19.004.0020-D</t>
  </si>
  <si>
    <t>19.004.0020-E</t>
  </si>
  <si>
    <t>19.004.0021-2</t>
  </si>
  <si>
    <t>19.004.0021-3</t>
  </si>
  <si>
    <t>19.004.0021-4</t>
  </si>
  <si>
    <t>19.004.0021-C</t>
  </si>
  <si>
    <t>19.004.0021-D</t>
  </si>
  <si>
    <t>19.004.0021-E</t>
  </si>
  <si>
    <t>19.004.0022-2</t>
  </si>
  <si>
    <t>19.004.0022-3</t>
  </si>
  <si>
    <t>19.004.0022-4</t>
  </si>
  <si>
    <t>19.004.0022-C</t>
  </si>
  <si>
    <t>19.004.0022-D</t>
  </si>
  <si>
    <t>19.004.0022-E</t>
  </si>
  <si>
    <t>19.004.0023-2</t>
  </si>
  <si>
    <t>19.004.0023-3</t>
  </si>
  <si>
    <t>19.004.0023-4</t>
  </si>
  <si>
    <t>19.004.0023-C</t>
  </si>
  <si>
    <t>19.004.0023-D</t>
  </si>
  <si>
    <t>19.004.0023-E</t>
  </si>
  <si>
    <t>19.004.0024-2</t>
  </si>
  <si>
    <t>19.004.0024-3</t>
  </si>
  <si>
    <t>19.004.0024-4</t>
  </si>
  <si>
    <t>19.004.0024-C</t>
  </si>
  <si>
    <t>19.004.0024-D</t>
  </si>
  <si>
    <t>19.004.0024-E</t>
  </si>
  <si>
    <t>19.004.0025-2</t>
  </si>
  <si>
    <t>CAMINHAO BETONEIRA,CAPACIDADE DE 5,00M3,INCLUSIVE MOTORISTA</t>
  </si>
  <si>
    <t>19.004.0025-3</t>
  </si>
  <si>
    <t>19.004.0025-4</t>
  </si>
  <si>
    <t>19.004.0025-C</t>
  </si>
  <si>
    <t>19.004.0025-D</t>
  </si>
  <si>
    <t>19.004.0025-E</t>
  </si>
  <si>
    <t>19.004.0026-2</t>
  </si>
  <si>
    <t>CAMINHAO BETONEIRA,CAPACIDADE DE 7,00M3,INCLUSIVE MOTORISTA</t>
  </si>
  <si>
    <t>19.004.0026-3</t>
  </si>
  <si>
    <t>19.004.0026-4</t>
  </si>
  <si>
    <t>19.004.0026-C</t>
  </si>
  <si>
    <t>19.004.0026-D</t>
  </si>
  <si>
    <t>19.004.0026-E</t>
  </si>
  <si>
    <t>19.004.0030-2</t>
  </si>
  <si>
    <t>19.004.0030-3</t>
  </si>
  <si>
    <t>19.004.0030-4</t>
  </si>
  <si>
    <t>19.004.0030-C</t>
  </si>
  <si>
    <t>19.004.0030-D</t>
  </si>
  <si>
    <t>19.004.0030-E</t>
  </si>
  <si>
    <t>19.004.0031-2</t>
  </si>
  <si>
    <t>19.004.0031-3</t>
  </si>
  <si>
    <t>19.004.0031-4</t>
  </si>
  <si>
    <t>19.004.0031-C</t>
  </si>
  <si>
    <t>19.004.0031-D</t>
  </si>
  <si>
    <t>19.004.0031-E</t>
  </si>
  <si>
    <t>19.004.0035-2</t>
  </si>
  <si>
    <t>19.004.0035-3</t>
  </si>
  <si>
    <t>19.004.0035-4</t>
  </si>
  <si>
    <t>19.004.0035-C</t>
  </si>
  <si>
    <t>19.004.0035-D</t>
  </si>
  <si>
    <t>19.004.0035-E</t>
  </si>
  <si>
    <t>19.004.0037-2</t>
  </si>
  <si>
    <t>19.004.0037-3</t>
  </si>
  <si>
    <t>19.004.0037-4</t>
  </si>
  <si>
    <t>19.004.0037-C</t>
  </si>
  <si>
    <t>19.004.0037-D</t>
  </si>
  <si>
    <t>19.004.0037-E</t>
  </si>
  <si>
    <t>19.004.0040-2</t>
  </si>
  <si>
    <t>19.004.0040-3</t>
  </si>
  <si>
    <t>19.004.0040-4</t>
  </si>
  <si>
    <t>19.004.0040-C</t>
  </si>
  <si>
    <t>19.004.0040-D</t>
  </si>
  <si>
    <t>19.004.0040-E</t>
  </si>
  <si>
    <t>19.004.0044-2</t>
  </si>
  <si>
    <t>19.004.0044-3</t>
  </si>
  <si>
    <t>19.004.0044-4</t>
  </si>
  <si>
    <t>19.004.0044-C</t>
  </si>
  <si>
    <t>19.004.0044-D</t>
  </si>
  <si>
    <t>19.004.0044-E</t>
  </si>
  <si>
    <t>19.004.0045-2</t>
  </si>
  <si>
    <t>19.004.0045-3</t>
  </si>
  <si>
    <t>19.004.0045-4</t>
  </si>
  <si>
    <t>19.004.0045-C</t>
  </si>
  <si>
    <t>19.004.0045-D</t>
  </si>
  <si>
    <t>19.004.0045-E</t>
  </si>
  <si>
    <t>19.004.0046-2</t>
  </si>
  <si>
    <t>19.004.0046-3</t>
  </si>
  <si>
    <t>19.004.0046-4</t>
  </si>
  <si>
    <t>19.004.0046-C</t>
  </si>
  <si>
    <t>19.004.0046-D</t>
  </si>
  <si>
    <t>19.004.0046-E</t>
  </si>
  <si>
    <t>19.004.0047-2</t>
  </si>
  <si>
    <t>19.004.0047-3</t>
  </si>
  <si>
    <t>19.004.0047-4</t>
  </si>
  <si>
    <t>19.004.0047-C</t>
  </si>
  <si>
    <t>19.004.0047-D</t>
  </si>
  <si>
    <t>19.004.0047-E</t>
  </si>
  <si>
    <t>19.004.0048-2</t>
  </si>
  <si>
    <t>19.004.0048-3</t>
  </si>
  <si>
    <t>19.004.0048-4</t>
  </si>
  <si>
    <t>19.004.0048-C</t>
  </si>
  <si>
    <t>19.004.0048-D</t>
  </si>
  <si>
    <t>19.004.0048-E</t>
  </si>
  <si>
    <t>19.004.0049-2</t>
  </si>
  <si>
    <t>19.004.0049-3</t>
  </si>
  <si>
    <t>19.004.0049-4</t>
  </si>
  <si>
    <t>19.004.0049-C</t>
  </si>
  <si>
    <t>19.004.0049-D</t>
  </si>
  <si>
    <t>19.004.0049-E</t>
  </si>
  <si>
    <t>19.004.0050-2</t>
  </si>
  <si>
    <t>MOTOCICLETA,125 CILINDRADAS X/E,EXCLUSIVE MOTORISTA</t>
  </si>
  <si>
    <t>19.004.0050-4</t>
  </si>
  <si>
    <t>19.004.0050-C</t>
  </si>
  <si>
    <t>19.004.0050-E</t>
  </si>
  <si>
    <t>19.004.0051-2</t>
  </si>
  <si>
    <t>19.004.0051-3</t>
  </si>
  <si>
    <t>19.004.0051-4</t>
  </si>
  <si>
    <t>19.004.0051-C</t>
  </si>
  <si>
    <t>19.004.0051-D</t>
  </si>
  <si>
    <t>19.004.0051-E</t>
  </si>
  <si>
    <t>19.004.0054-2</t>
  </si>
  <si>
    <t>19.004.0054-3</t>
  </si>
  <si>
    <t>19.004.0054-4</t>
  </si>
  <si>
    <t>19.004.0054-C</t>
  </si>
  <si>
    <t>19.004.0054-D</t>
  </si>
  <si>
    <t>19.004.0054-E</t>
  </si>
  <si>
    <t>19.004.0056-2</t>
  </si>
  <si>
    <t>19.004.0056-3</t>
  </si>
  <si>
    <t>19.004.0056-4</t>
  </si>
  <si>
    <t>19.004.0056-C</t>
  </si>
  <si>
    <t>19.004.0056-D</t>
  </si>
  <si>
    <t>19.004.0056-E</t>
  </si>
  <si>
    <t>19.004.0057-2</t>
  </si>
  <si>
    <t>19.004.0057-3</t>
  </si>
  <si>
    <t>19.004.0057-4</t>
  </si>
  <si>
    <t>19.004.0057-C</t>
  </si>
  <si>
    <t>19.004.0057-D</t>
  </si>
  <si>
    <t>19.004.0057-E</t>
  </si>
  <si>
    <t>19.004.0070-2</t>
  </si>
  <si>
    <t>19.004.0070-3</t>
  </si>
  <si>
    <t>19.004.0070-4</t>
  </si>
  <si>
    <t>19.004.0070-C</t>
  </si>
  <si>
    <t>19.004.0070-D</t>
  </si>
  <si>
    <t>19.004.0070-E</t>
  </si>
  <si>
    <t>19.004.0075-2</t>
  </si>
  <si>
    <t>19.004.0075-4</t>
  </si>
  <si>
    <t>19.004.0075-C</t>
  </si>
  <si>
    <t>19.004.0075-E</t>
  </si>
  <si>
    <t>19.004.0080-2</t>
  </si>
  <si>
    <t>19.004.0080-4</t>
  </si>
  <si>
    <t>19.004.0080-C</t>
  </si>
  <si>
    <t>19.004.0080-E</t>
  </si>
  <si>
    <t>19.004.0081-2</t>
  </si>
  <si>
    <t>19.004.0081-4</t>
  </si>
  <si>
    <t>19.004.0081-C</t>
  </si>
  <si>
    <t>19.004.0081-E</t>
  </si>
  <si>
    <t>19.004.0085-2</t>
  </si>
  <si>
    <t>19.004.0085-4</t>
  </si>
  <si>
    <t>19.004.0085-C</t>
  </si>
  <si>
    <t>19.004.0085-E</t>
  </si>
  <si>
    <t>19.004.0087-2</t>
  </si>
  <si>
    <t>19.004.0087-4</t>
  </si>
  <si>
    <t>19.004.0087-C</t>
  </si>
  <si>
    <t>19.004.0087-E</t>
  </si>
  <si>
    <t>19.004.0090-2</t>
  </si>
  <si>
    <t>19.004.0090-3</t>
  </si>
  <si>
    <t>19.004.0090-4</t>
  </si>
  <si>
    <t>19.004.0090-C</t>
  </si>
  <si>
    <t>19.004.0090-D</t>
  </si>
  <si>
    <t>19.004.0090-E</t>
  </si>
  <si>
    <t>19.004.0092-2</t>
  </si>
  <si>
    <t>19.004.0092-3</t>
  </si>
  <si>
    <t>19.004.0092-4</t>
  </si>
  <si>
    <t>19.004.0092-C</t>
  </si>
  <si>
    <t>19.004.0092-D</t>
  </si>
  <si>
    <t>19.004.0092-E</t>
  </si>
  <si>
    <t>19.004.0094-2</t>
  </si>
  <si>
    <t>19.004.0094-3</t>
  </si>
  <si>
    <t>19.004.0094-4</t>
  </si>
  <si>
    <t>19.004.0094-C</t>
  </si>
  <si>
    <t>19.004.0094-D</t>
  </si>
  <si>
    <t>19.004.0094-E</t>
  </si>
  <si>
    <t>19.004.0096-2</t>
  </si>
  <si>
    <t>19.004.0096-3</t>
  </si>
  <si>
    <t>19.004.0096-4</t>
  </si>
  <si>
    <t>19.004.0096-C</t>
  </si>
  <si>
    <t>19.004.0096-D</t>
  </si>
  <si>
    <t>19.004.0096-E</t>
  </si>
  <si>
    <t>19.004.0098-2</t>
  </si>
  <si>
    <t>19.004.0098-3</t>
  </si>
  <si>
    <t>19.004.0098-4</t>
  </si>
  <si>
    <t>19.004.0098-C</t>
  </si>
  <si>
    <t>19.004.0098-D</t>
  </si>
  <si>
    <t>19.004.0098-E</t>
  </si>
  <si>
    <t>19.004.0100-2</t>
  </si>
  <si>
    <t>19.004.0100-4</t>
  </si>
  <si>
    <t>19.004.0100-C</t>
  </si>
  <si>
    <t>19.004.0100-E</t>
  </si>
  <si>
    <t>19.004.0110-2</t>
  </si>
  <si>
    <t>19.004.0110-3</t>
  </si>
  <si>
    <t>19.004.0110-4</t>
  </si>
  <si>
    <t>19.004.0110-C</t>
  </si>
  <si>
    <t>19.004.0110-D</t>
  </si>
  <si>
    <t>19.004.0110-E</t>
  </si>
  <si>
    <t>19.004.0115-2</t>
  </si>
  <si>
    <t>19.004.0115-3</t>
  </si>
  <si>
    <t>19.004.0115-4</t>
  </si>
  <si>
    <t>19.004.0115-C</t>
  </si>
  <si>
    <t>19.004.0115-D</t>
  </si>
  <si>
    <t>19.004.0115-E</t>
  </si>
  <si>
    <t>19.004.0120-2</t>
  </si>
  <si>
    <t>19.004.0120-3</t>
  </si>
  <si>
    <t>19.004.0120-4</t>
  </si>
  <si>
    <t>19.004.0120-C</t>
  </si>
  <si>
    <t>19.004.0120-D</t>
  </si>
  <si>
    <t>19.004.0120-E</t>
  </si>
  <si>
    <t>19.004.0210-0</t>
  </si>
  <si>
    <t>19.004.0210-A</t>
  </si>
  <si>
    <t>19.004.0211-0</t>
  </si>
  <si>
    <t>19.004.0211-A</t>
  </si>
  <si>
    <t>19.004.0212-0</t>
  </si>
  <si>
    <t>19.004.0212-A</t>
  </si>
  <si>
    <t>19.004.0250-0</t>
  </si>
  <si>
    <t>19.004.0250-A</t>
  </si>
  <si>
    <t>19.004.0251-0</t>
  </si>
  <si>
    <t>19.004.0251-A</t>
  </si>
  <si>
    <t>19.004.0252-0</t>
  </si>
  <si>
    <t>19.004.0252-A</t>
  </si>
  <si>
    <t>19.004.0270-0</t>
  </si>
  <si>
    <t>19.004.0270-A</t>
  </si>
  <si>
    <t>19.004.0271-0</t>
  </si>
  <si>
    <t>19.004.0271-A</t>
  </si>
  <si>
    <t>19.004.0272-0</t>
  </si>
  <si>
    <t>19.004.0272-A</t>
  </si>
  <si>
    <t>19.004.0400-0</t>
  </si>
  <si>
    <t>19.004.0400-A</t>
  </si>
  <si>
    <t>19.004.0401-0</t>
  </si>
  <si>
    <t>19.004.0401-A</t>
  </si>
  <si>
    <t>19.004.0402-0</t>
  </si>
  <si>
    <t>19.004.0402-A</t>
  </si>
  <si>
    <t>19.004.0405-0</t>
  </si>
  <si>
    <t>19.004.0405-A</t>
  </si>
  <si>
    <t>19.004.0406-0</t>
  </si>
  <si>
    <t>19.004.0406-A</t>
  </si>
  <si>
    <t>19.004.0407-0</t>
  </si>
  <si>
    <t>19.004.0407-A</t>
  </si>
  <si>
    <t>19.004.0500-0</t>
  </si>
  <si>
    <t>19.004.0500-A</t>
  </si>
  <si>
    <t>19.004.0501-0</t>
  </si>
  <si>
    <t>19.004.0501-A</t>
  </si>
  <si>
    <t>19.005.0006-2</t>
  </si>
  <si>
    <t>19.005.0006-3</t>
  </si>
  <si>
    <t>19.005.0006-4</t>
  </si>
  <si>
    <t>19.005.0006-C</t>
  </si>
  <si>
    <t>19.005.0006-D</t>
  </si>
  <si>
    <t>19.005.0006-E</t>
  </si>
  <si>
    <t>19.005.0007-2</t>
  </si>
  <si>
    <t>19.005.0007-3</t>
  </si>
  <si>
    <t>19.005.0007-4</t>
  </si>
  <si>
    <t>19.005.0007-C</t>
  </si>
  <si>
    <t>19.005.0007-D</t>
  </si>
  <si>
    <t>19.005.0007-E</t>
  </si>
  <si>
    <t>19.005.0008-2</t>
  </si>
  <si>
    <t>19.005.0008-3</t>
  </si>
  <si>
    <t>19.005.0008-4</t>
  </si>
  <si>
    <t>19.005.0008-C</t>
  </si>
  <si>
    <t>19.005.0008-D</t>
  </si>
  <si>
    <t>19.005.0008-E</t>
  </si>
  <si>
    <t>19.005.0010-2</t>
  </si>
  <si>
    <t>19.005.0010-3</t>
  </si>
  <si>
    <t>19.005.0010-4</t>
  </si>
  <si>
    <t>19.005.0010-C</t>
  </si>
  <si>
    <t>19.005.0010-D</t>
  </si>
  <si>
    <t>19.005.0010-E</t>
  </si>
  <si>
    <t>19.005.0012-2</t>
  </si>
  <si>
    <t>19.005.0012-3</t>
  </si>
  <si>
    <t>19.005.0012-4</t>
  </si>
  <si>
    <t>19.005.0012-C</t>
  </si>
  <si>
    <t>19.005.0012-D</t>
  </si>
  <si>
    <t>19.005.0012-E</t>
  </si>
  <si>
    <t>19.005.0014-2</t>
  </si>
  <si>
    <t>19.005.0014-3</t>
  </si>
  <si>
    <t>19.005.0014-4</t>
  </si>
  <si>
    <t>19.005.0014-C</t>
  </si>
  <si>
    <t>19.005.0014-D</t>
  </si>
  <si>
    <t>19.005.0014-E</t>
  </si>
  <si>
    <t>19.005.0015-2</t>
  </si>
  <si>
    <t>19.005.0015-4</t>
  </si>
  <si>
    <t>19.005.0015-C</t>
  </si>
  <si>
    <t>19.005.0015-E</t>
  </si>
  <si>
    <t>19.005.0016-2</t>
  </si>
  <si>
    <t>TRATOR DE PNEUS COM MOTOR DIESEL DE 61CV,INCLUSIVE OPERADOR</t>
  </si>
  <si>
    <t>19.005.0016-3</t>
  </si>
  <si>
    <t>19.005.0016-4</t>
  </si>
  <si>
    <t>19.005.0016-C</t>
  </si>
  <si>
    <t>19.005.0016-D</t>
  </si>
  <si>
    <t>19.005.0016-E</t>
  </si>
  <si>
    <t>19.005.0017-2</t>
  </si>
  <si>
    <t>19.005.0017-3</t>
  </si>
  <si>
    <t>19.005.0017-4</t>
  </si>
  <si>
    <t>19.005.0017-C</t>
  </si>
  <si>
    <t>19.005.0017-D</t>
  </si>
  <si>
    <t>19.005.0017-E</t>
  </si>
  <si>
    <t>19.005.0019-2</t>
  </si>
  <si>
    <t>19.005.0019-3</t>
  </si>
  <si>
    <t>19.005.0019-4</t>
  </si>
  <si>
    <t>19.005.0019-C</t>
  </si>
  <si>
    <t>19.005.0019-D</t>
  </si>
  <si>
    <t>19.005.0019-E</t>
  </si>
  <si>
    <t>19.005.0021-2</t>
  </si>
  <si>
    <t>19.005.0021-3</t>
  </si>
  <si>
    <t>19.005.0021-4</t>
  </si>
  <si>
    <t>19.005.0021-C</t>
  </si>
  <si>
    <t>19.005.0021-D</t>
  </si>
  <si>
    <t>19.005.0021-E</t>
  </si>
  <si>
    <t>19.005.0023-2</t>
  </si>
  <si>
    <t>19.005.0023-3</t>
  </si>
  <si>
    <t>19.005.0023-4</t>
  </si>
  <si>
    <t>19.005.0023-C</t>
  </si>
  <si>
    <t>19.005.0023-D</t>
  </si>
  <si>
    <t>19.005.0023-E</t>
  </si>
  <si>
    <t>19.005.0025-2</t>
  </si>
  <si>
    <t>19.005.0025-3</t>
  </si>
  <si>
    <t>19.005.0025-4</t>
  </si>
  <si>
    <t>19.005.0025-C</t>
  </si>
  <si>
    <t>19.005.0025-D</t>
  </si>
  <si>
    <t>19.005.0025-E</t>
  </si>
  <si>
    <t>19.005.0026-2</t>
  </si>
  <si>
    <t>19.005.0026-3</t>
  </si>
  <si>
    <t>19.005.0026-4</t>
  </si>
  <si>
    <t>19.005.0026-C</t>
  </si>
  <si>
    <t>19.005.0026-D</t>
  </si>
  <si>
    <t>19.005.0026-E</t>
  </si>
  <si>
    <t>19.005.0028-2</t>
  </si>
  <si>
    <t>19.005.0028-3</t>
  </si>
  <si>
    <t>19.005.0028-4</t>
  </si>
  <si>
    <t>19.005.0028-C</t>
  </si>
  <si>
    <t>19.005.0028-D</t>
  </si>
  <si>
    <t>19.005.0028-E</t>
  </si>
  <si>
    <t>19.005.0030-2</t>
  </si>
  <si>
    <t>19.005.0030-3</t>
  </si>
  <si>
    <t>19.005.0030-4</t>
  </si>
  <si>
    <t>19.005.0030-C</t>
  </si>
  <si>
    <t>19.005.0030-D</t>
  </si>
  <si>
    <t>19.005.0030-E</t>
  </si>
  <si>
    <t>19.005.0033-2</t>
  </si>
  <si>
    <t>19.005.0033-3</t>
  </si>
  <si>
    <t>19.005.0033-4</t>
  </si>
  <si>
    <t>19.005.0033-C</t>
  </si>
  <si>
    <t>19.005.0033-D</t>
  </si>
  <si>
    <t>19.005.0033-E</t>
  </si>
  <si>
    <t>19.005.0034-2</t>
  </si>
  <si>
    <t>19.005.0034-3</t>
  </si>
  <si>
    <t>19.005.0034-4</t>
  </si>
  <si>
    <t>19.005.0034-C</t>
  </si>
  <si>
    <t>19.005.0034-D</t>
  </si>
  <si>
    <t>19.005.0034-E</t>
  </si>
  <si>
    <t>19.005.0035-2</t>
  </si>
  <si>
    <t>19.005.0035-4</t>
  </si>
  <si>
    <t>19.005.0035-C</t>
  </si>
  <si>
    <t>19.005.0035-E</t>
  </si>
  <si>
    <t>19.005.0036-2</t>
  </si>
  <si>
    <t>19.005.0036-4</t>
  </si>
  <si>
    <t>19.005.0036-C</t>
  </si>
  <si>
    <t>19.005.0036-E</t>
  </si>
  <si>
    <t>19.005.0037-2</t>
  </si>
  <si>
    <t>19.005.0037-4</t>
  </si>
  <si>
    <t>19.005.0037-C</t>
  </si>
  <si>
    <t>19.005.0037-E</t>
  </si>
  <si>
    <t>19.005.0038-2</t>
  </si>
  <si>
    <t>19.005.0038-4</t>
  </si>
  <si>
    <t>19.005.0038-C</t>
  </si>
  <si>
    <t>19.005.0038-E</t>
  </si>
  <si>
    <t>19.005.0039-2</t>
  </si>
  <si>
    <t>19.005.0039-4</t>
  </si>
  <si>
    <t>19.005.0039-C</t>
  </si>
  <si>
    <t>19.005.0039-E</t>
  </si>
  <si>
    <t>19.005.0040-2</t>
  </si>
  <si>
    <t>19.005.0040-4</t>
  </si>
  <si>
    <t>19.005.0040-C</t>
  </si>
  <si>
    <t>19.005.0040-E</t>
  </si>
  <si>
    <t>19.005.0042-2</t>
  </si>
  <si>
    <t>VALETADEIRA MOTOR DIESEL DE 135HP,INCLUSIVE OPERADOR</t>
  </si>
  <si>
    <t>19.005.0042-3</t>
  </si>
  <si>
    <t>19.005.0042-4</t>
  </si>
  <si>
    <t>19.005.0042-C</t>
  </si>
  <si>
    <t>19.005.0042-D</t>
  </si>
  <si>
    <t>19.005.0042-E</t>
  </si>
  <si>
    <t>19.005.0045-2</t>
  </si>
  <si>
    <t>19.005.0045-4</t>
  </si>
  <si>
    <t>19.005.0045-C</t>
  </si>
  <si>
    <t>19.005.0045-E</t>
  </si>
  <si>
    <t>19.005.0050-2</t>
  </si>
  <si>
    <t>19.005.0050-4</t>
  </si>
  <si>
    <t>19.005.0050-C</t>
  </si>
  <si>
    <t>19.005.0050-E</t>
  </si>
  <si>
    <t>19.006.0001-2</t>
  </si>
  <si>
    <t>19.006.0001-4</t>
  </si>
  <si>
    <t>19.006.0001-C</t>
  </si>
  <si>
    <t>19.006.0001-E</t>
  </si>
  <si>
    <t>19.006.0002-2</t>
  </si>
  <si>
    <t>19.006.0002-3</t>
  </si>
  <si>
    <t>ROLO COMPACTADOR TANDEM,DE 6 A 9T,INCLUSIVE OPERADOR</t>
  </si>
  <si>
    <t>19.006.0002-4</t>
  </si>
  <si>
    <t>19.006.0002-C</t>
  </si>
  <si>
    <t>19.006.0002-D</t>
  </si>
  <si>
    <t>19.006.0002-E</t>
  </si>
  <si>
    <t>19.006.0003-2</t>
  </si>
  <si>
    <t>19.006.0003-3</t>
  </si>
  <si>
    <t>19.006.0003-4</t>
  </si>
  <si>
    <t>19.006.0003-C</t>
  </si>
  <si>
    <t>19.006.0003-D</t>
  </si>
  <si>
    <t>19.006.0003-E</t>
  </si>
  <si>
    <t>19.006.0004-2</t>
  </si>
  <si>
    <t>19.006.0004-3</t>
  </si>
  <si>
    <t>19.006.0004-4</t>
  </si>
  <si>
    <t>19.006.0004-C</t>
  </si>
  <si>
    <t>19.006.0004-D</t>
  </si>
  <si>
    <t>19.006.0004-E</t>
  </si>
  <si>
    <t>19.006.0005-2</t>
  </si>
  <si>
    <t>19.006.0005-3</t>
  </si>
  <si>
    <t>19.006.0005-4</t>
  </si>
  <si>
    <t>19.006.0005-C</t>
  </si>
  <si>
    <t>19.006.0005-D</t>
  </si>
  <si>
    <t>19.006.0005-E</t>
  </si>
  <si>
    <t>19.006.0006-2</t>
  </si>
  <si>
    <t>19.006.0006-3</t>
  </si>
  <si>
    <t>19.006.0006-4</t>
  </si>
  <si>
    <t>19.006.0006-C</t>
  </si>
  <si>
    <t>19.006.0006-D</t>
  </si>
  <si>
    <t>19.006.0006-E</t>
  </si>
  <si>
    <t>19.006.0007-2</t>
  </si>
  <si>
    <t>19.006.0007-3</t>
  </si>
  <si>
    <t>19.006.0007-4</t>
  </si>
  <si>
    <t>19.006.0007-C</t>
  </si>
  <si>
    <t>19.006.0007-D</t>
  </si>
  <si>
    <t>19.006.0007-E</t>
  </si>
  <si>
    <t>19.006.0008-2</t>
  </si>
  <si>
    <t>19.006.0008-3</t>
  </si>
  <si>
    <t>19.006.0008-4</t>
  </si>
  <si>
    <t>19.006.0008-C</t>
  </si>
  <si>
    <t>19.006.0008-D</t>
  </si>
  <si>
    <t>19.006.0008-E</t>
  </si>
  <si>
    <t>19.006.0009-2</t>
  </si>
  <si>
    <t>19.006.0009-4</t>
  </si>
  <si>
    <t>19.006.0009-C</t>
  </si>
  <si>
    <t>19.006.0009-E</t>
  </si>
  <si>
    <t>19.006.0010-2</t>
  </si>
  <si>
    <t>19.006.0010-3</t>
  </si>
  <si>
    <t>19.006.0010-4</t>
  </si>
  <si>
    <t>19.006.0010-C</t>
  </si>
  <si>
    <t>19.006.0010-D</t>
  </si>
  <si>
    <t>19.006.0010-E</t>
  </si>
  <si>
    <t>19.006.0011-2</t>
  </si>
  <si>
    <t>19.006.0011-3</t>
  </si>
  <si>
    <t>19.006.0011-4</t>
  </si>
  <si>
    <t>19.006.0011-C</t>
  </si>
  <si>
    <t>19.006.0011-D</t>
  </si>
  <si>
    <t>19.006.0011-E</t>
  </si>
  <si>
    <t>19.006.0012-2</t>
  </si>
  <si>
    <t>19.006.0012-3</t>
  </si>
  <si>
    <t>19.006.0012-4</t>
  </si>
  <si>
    <t>19.006.0012-C</t>
  </si>
  <si>
    <t>19.006.0012-D</t>
  </si>
  <si>
    <t>19.006.0012-E</t>
  </si>
  <si>
    <t>19.006.0013-2</t>
  </si>
  <si>
    <t>19.006.0013-4</t>
  </si>
  <si>
    <t>19.006.0013-C</t>
  </si>
  <si>
    <t>19.006.0013-E</t>
  </si>
  <si>
    <t>19.006.0014-2</t>
  </si>
  <si>
    <t>19.006.0014-3</t>
  </si>
  <si>
    <t>19.006.0014-4</t>
  </si>
  <si>
    <t>19.006.0014-C</t>
  </si>
  <si>
    <t>19.006.0014-D</t>
  </si>
  <si>
    <t>19.006.0014-E</t>
  </si>
  <si>
    <t>19.006.0015-2</t>
  </si>
  <si>
    <t>19.006.0015-3</t>
  </si>
  <si>
    <t>19.006.0015-4</t>
  </si>
  <si>
    <t>19.006.0015-C</t>
  </si>
  <si>
    <t>19.006.0015-D</t>
  </si>
  <si>
    <t>19.006.0015-E</t>
  </si>
  <si>
    <t>19.006.0016-2</t>
  </si>
  <si>
    <t>19.006.0016-3</t>
  </si>
  <si>
    <t>19.006.0016-4</t>
  </si>
  <si>
    <t>19.006.0016-C</t>
  </si>
  <si>
    <t>19.006.0016-D</t>
  </si>
  <si>
    <t>19.006.0016-E</t>
  </si>
  <si>
    <t>19.006.0018-2</t>
  </si>
  <si>
    <t>19.006.0018-4</t>
  </si>
  <si>
    <t>19.006.0018-C</t>
  </si>
  <si>
    <t>19.006.0018-E</t>
  </si>
  <si>
    <t>19.006.0019-2</t>
  </si>
  <si>
    <t>19.006.0019-3</t>
  </si>
  <si>
    <t>19.006.0019-4</t>
  </si>
  <si>
    <t>19.006.0019-C</t>
  </si>
  <si>
    <t>19.006.0019-D</t>
  </si>
  <si>
    <t>19.006.0019-E</t>
  </si>
  <si>
    <t>19.006.0021-2</t>
  </si>
  <si>
    <t>19.006.0021-3</t>
  </si>
  <si>
    <t>19.006.0021-4</t>
  </si>
  <si>
    <t>19.006.0021-C</t>
  </si>
  <si>
    <t>19.006.0021-D</t>
  </si>
  <si>
    <t>19.006.0021-E</t>
  </si>
  <si>
    <t>19.006.0022-2</t>
  </si>
  <si>
    <t>19.006.0022-3</t>
  </si>
  <si>
    <t>19.006.0022-4</t>
  </si>
  <si>
    <t>19.006.0022-C</t>
  </si>
  <si>
    <t>19.006.0022-D</t>
  </si>
  <si>
    <t>19.006.0022-E</t>
  </si>
  <si>
    <t>19.006.0023-2</t>
  </si>
  <si>
    <t>19.006.0023-4</t>
  </si>
  <si>
    <t>19.006.0023-C</t>
  </si>
  <si>
    <t>19.006.0023-E</t>
  </si>
  <si>
    <t>19.006.0025-2</t>
  </si>
  <si>
    <t>19.006.0025-3</t>
  </si>
  <si>
    <t>19.006.0025-4</t>
  </si>
  <si>
    <t>19.006.0025-C</t>
  </si>
  <si>
    <t>19.006.0025-D</t>
  </si>
  <si>
    <t>19.006.0025-E</t>
  </si>
  <si>
    <t>19.006.0026-2</t>
  </si>
  <si>
    <t>19.006.0026-3</t>
  </si>
  <si>
    <t>19.006.0026-4</t>
  </si>
  <si>
    <t>19.006.0026-C</t>
  </si>
  <si>
    <t>19.006.0026-D</t>
  </si>
  <si>
    <t>19.006.0026-E</t>
  </si>
  <si>
    <t>19.006.0027-2</t>
  </si>
  <si>
    <t>MISTURADOR DE ASLFATO X BORRACHA,EXCLUSIVE OPERADOR</t>
  </si>
  <si>
    <t>19.006.0027-3</t>
  </si>
  <si>
    <t>MISTURADOR DE ASFALTO X BORRACHA,EXCLUSIVE OPERADOR</t>
  </si>
  <si>
    <t>19.006.0027-4</t>
  </si>
  <si>
    <t>19.006.0027-C</t>
  </si>
  <si>
    <t>19.006.0027-D</t>
  </si>
  <si>
    <t>19.006.0027-E</t>
  </si>
  <si>
    <t>19.006.0028-2</t>
  </si>
  <si>
    <t>RECUPERADOR DE ESTRADAS,INCLUSIVE OPERADOR</t>
  </si>
  <si>
    <t>19.006.0028-3</t>
  </si>
  <si>
    <t>19.006.0028-4</t>
  </si>
  <si>
    <t>19.006.0028-C</t>
  </si>
  <si>
    <t>19.006.0028-D</t>
  </si>
  <si>
    <t>19.006.0028-E</t>
  </si>
  <si>
    <t>19.006.0030-2</t>
  </si>
  <si>
    <t>SOQUETE VIBRATORIO DE 78KG,EXCLUSIVE OPERADOR</t>
  </si>
  <si>
    <t>19.006.0030-4</t>
  </si>
  <si>
    <t>19.006.0030-C</t>
  </si>
  <si>
    <t>19.006.0030-E</t>
  </si>
  <si>
    <t>19.006.0032-2</t>
  </si>
  <si>
    <t>19.006.0032-4</t>
  </si>
  <si>
    <t>19.006.0032-C</t>
  </si>
  <si>
    <t>19.006.0032-E</t>
  </si>
  <si>
    <t>19.006.0034-2</t>
  </si>
  <si>
    <t>19.006.0034-4</t>
  </si>
  <si>
    <t>19.006.0034-C</t>
  </si>
  <si>
    <t>19.006.0034-E</t>
  </si>
  <si>
    <t>19.006.0035-2</t>
  </si>
  <si>
    <t>19.006.0035-4</t>
  </si>
  <si>
    <t>19.006.0035-C</t>
  </si>
  <si>
    <t>19.006.0035-E</t>
  </si>
  <si>
    <t>19.006.0040-2</t>
  </si>
  <si>
    <t>19.006.0040-4</t>
  </si>
  <si>
    <t>19.006.0040-C</t>
  </si>
  <si>
    <t>19.006.0040-E</t>
  </si>
  <si>
    <t>19.006.0045-2</t>
  </si>
  <si>
    <t>EXTRUSORA DE GUIAS E SARJETAS SEM FORMAS,EXCLUSIVE OPERADOR</t>
  </si>
  <si>
    <t>19.006.0045-3</t>
  </si>
  <si>
    <t>19.006.0045-4</t>
  </si>
  <si>
    <t>19.006.0045-C</t>
  </si>
  <si>
    <t>19.006.0045-D</t>
  </si>
  <si>
    <t>19.006.0045-E</t>
  </si>
  <si>
    <t>19.006.0050-2</t>
  </si>
  <si>
    <t>MAQUINA POLIDORA,12A,220V,EXCLUSIVE ESMERIL E OPERADOR</t>
  </si>
  <si>
    <t>19.006.0050-4</t>
  </si>
  <si>
    <t>19.006.0050-C</t>
  </si>
  <si>
    <t>19.006.0050-E</t>
  </si>
  <si>
    <t>19.007.0003-2</t>
  </si>
  <si>
    <t>19.007.0003-4</t>
  </si>
  <si>
    <t>19.007.0003-C</t>
  </si>
  <si>
    <t>19.007.0003-E</t>
  </si>
  <si>
    <t>19.007.0004-2</t>
  </si>
  <si>
    <t>19.007.0004-4</t>
  </si>
  <si>
    <t>19.007.0004-C</t>
  </si>
  <si>
    <t>19.007.0004-E</t>
  </si>
  <si>
    <t>19.007.0005-2</t>
  </si>
  <si>
    <t>19.007.0005-4</t>
  </si>
  <si>
    <t>19.007.0005-C</t>
  </si>
  <si>
    <t>19.007.0005-E</t>
  </si>
  <si>
    <t>19.007.0006-2</t>
  </si>
  <si>
    <t>19.007.0006-4</t>
  </si>
  <si>
    <t>19.007.0006-C</t>
  </si>
  <si>
    <t>19.007.0006-E</t>
  </si>
  <si>
    <t>19.007.0007-2</t>
  </si>
  <si>
    <t>19.007.0007-4</t>
  </si>
  <si>
    <t>19.007.0007-C</t>
  </si>
  <si>
    <t>19.007.0007-E</t>
  </si>
  <si>
    <t>19.007.0008-2</t>
  </si>
  <si>
    <t>19.007.0008-3</t>
  </si>
  <si>
    <t>19.007.0008-4</t>
  </si>
  <si>
    <t>19.007.0008-C</t>
  </si>
  <si>
    <t>19.007.0008-D</t>
  </si>
  <si>
    <t>19.007.0008-E</t>
  </si>
  <si>
    <t>19.007.0009-2</t>
  </si>
  <si>
    <t>19.007.0009-3</t>
  </si>
  <si>
    <t>19.007.0009-4</t>
  </si>
  <si>
    <t>19.007.0009-C</t>
  </si>
  <si>
    <t>19.007.0009-D</t>
  </si>
  <si>
    <t>19.007.0009-E</t>
  </si>
  <si>
    <t>19.007.0010-2</t>
  </si>
  <si>
    <t>19.007.0010-3</t>
  </si>
  <si>
    <t>19.007.0010-4</t>
  </si>
  <si>
    <t>19.007.0010-C</t>
  </si>
  <si>
    <t>19.007.0010-D</t>
  </si>
  <si>
    <t>19.007.0010-E</t>
  </si>
  <si>
    <t>19.007.0011-2</t>
  </si>
  <si>
    <t>19.007.0011-3</t>
  </si>
  <si>
    <t>19.007.0011-4</t>
  </si>
  <si>
    <t>19.007.0011-C</t>
  </si>
  <si>
    <t>19.007.0011-D</t>
  </si>
  <si>
    <t>19.007.0011-E</t>
  </si>
  <si>
    <t>19.007.0013-2</t>
  </si>
  <si>
    <t>19.007.0013-4</t>
  </si>
  <si>
    <t>19.007.0013-C</t>
  </si>
  <si>
    <t>19.007.0013-E</t>
  </si>
  <si>
    <t>19.007.0015-2</t>
  </si>
  <si>
    <t>19.007.0015-4</t>
  </si>
  <si>
    <t>19.007.0015-C</t>
  </si>
  <si>
    <t>19.007.0015-E</t>
  </si>
  <si>
    <t>19.007.0016-2</t>
  </si>
  <si>
    <t>19.007.0016-4</t>
  </si>
  <si>
    <t>19.007.0016-C</t>
  </si>
  <si>
    <t>19.007.0016-E</t>
  </si>
  <si>
    <t>19.007.0017-2</t>
  </si>
  <si>
    <t>CONJUNTO PARA PROJECAO DE CONCRETO,EXCLUSIVE OPERADOR</t>
  </si>
  <si>
    <t>19.007.0017-3</t>
  </si>
  <si>
    <t>19.007.0017-4</t>
  </si>
  <si>
    <t>19.007.0017-C</t>
  </si>
  <si>
    <t>19.007.0017-D</t>
  </si>
  <si>
    <t>19.007.0017-E</t>
  </si>
  <si>
    <t>19.007.0025-2</t>
  </si>
  <si>
    <t>19.007.0025-4</t>
  </si>
  <si>
    <t>19.007.0025-C</t>
  </si>
  <si>
    <t>19.007.0025-E</t>
  </si>
  <si>
    <t>19.009.0001-2</t>
  </si>
  <si>
    <t>19.009.0001-4</t>
  </si>
  <si>
    <t>19.009.0001-C</t>
  </si>
  <si>
    <t>19.009.0001-E</t>
  </si>
  <si>
    <t>19.009.0002-2</t>
  </si>
  <si>
    <t>19.009.0002-4</t>
  </si>
  <si>
    <t>19.009.0002-C</t>
  </si>
  <si>
    <t>19.009.0002-E</t>
  </si>
  <si>
    <t>19.009.0004-2</t>
  </si>
  <si>
    <t>19.009.0004-4</t>
  </si>
  <si>
    <t>19.009.0004-C</t>
  </si>
  <si>
    <t>19.009.0004-E</t>
  </si>
  <si>
    <t>19.009.0005-2</t>
  </si>
  <si>
    <t>19.009.0005-4</t>
  </si>
  <si>
    <t>19.009.0005-C</t>
  </si>
  <si>
    <t>19.009.0005-E</t>
  </si>
  <si>
    <t>19.009.0008-2</t>
  </si>
  <si>
    <t>19.009.0008-4</t>
  </si>
  <si>
    <t>19.009.0008-C</t>
  </si>
  <si>
    <t>19.009.0008-E</t>
  </si>
  <si>
    <t>19.009.0010-2</t>
  </si>
  <si>
    <t>19.009.0010-4</t>
  </si>
  <si>
    <t>19.009.0010-C</t>
  </si>
  <si>
    <t>19.009.0010-E</t>
  </si>
  <si>
    <t>19.009.0011-2</t>
  </si>
  <si>
    <t>19.009.0011-4</t>
  </si>
  <si>
    <t>19.009.0011-C</t>
  </si>
  <si>
    <t>19.009.0011-E</t>
  </si>
  <si>
    <t>19.010.0015-2</t>
  </si>
  <si>
    <t>19.010.0015-3</t>
  </si>
  <si>
    <t>19.010.0015-4</t>
  </si>
  <si>
    <t>19.010.0015-C</t>
  </si>
  <si>
    <t>19.010.0015-D</t>
  </si>
  <si>
    <t>19.010.0015-E</t>
  </si>
  <si>
    <t>19.010.0016-2</t>
  </si>
  <si>
    <t>19.010.0016-3</t>
  </si>
  <si>
    <t>19.010.0016-4</t>
  </si>
  <si>
    <t>19.010.0016-C</t>
  </si>
  <si>
    <t>19.010.0016-D</t>
  </si>
  <si>
    <t>19.010.0016-E</t>
  </si>
  <si>
    <t>19.010.0017-2</t>
  </si>
  <si>
    <t>19.010.0017-3</t>
  </si>
  <si>
    <t>19.010.0017-4</t>
  </si>
  <si>
    <t>19.010.0017-C</t>
  </si>
  <si>
    <t>19.010.0017-D</t>
  </si>
  <si>
    <t>19.010.0017-E</t>
  </si>
  <si>
    <t>19.010.0018-2</t>
  </si>
  <si>
    <t>19.010.0018-3</t>
  </si>
  <si>
    <t>19.010.0018-4</t>
  </si>
  <si>
    <t>19.010.0018-C</t>
  </si>
  <si>
    <t>19.010.0018-D</t>
  </si>
  <si>
    <t>19.010.0018-E</t>
  </si>
  <si>
    <t>19.010.0020-2</t>
  </si>
  <si>
    <t>19.010.0020-C</t>
  </si>
  <si>
    <t>19.010.0025-2</t>
  </si>
  <si>
    <t>19.010.0025-C</t>
  </si>
  <si>
    <t>19.010.0040-2</t>
  </si>
  <si>
    <t>19.010.0040-C</t>
  </si>
  <si>
    <t>19.011.0002-2</t>
  </si>
  <si>
    <t>19.011.0002-3</t>
  </si>
  <si>
    <t>19.011.0002-4</t>
  </si>
  <si>
    <t>19.011.0002-C</t>
  </si>
  <si>
    <t>19.011.0002-D</t>
  </si>
  <si>
    <t>19.011.0002-E</t>
  </si>
  <si>
    <t>19.011.0003-2</t>
  </si>
  <si>
    <t>19.011.0003-3</t>
  </si>
  <si>
    <t>19.011.0003-4</t>
  </si>
  <si>
    <t>19.011.0003-C</t>
  </si>
  <si>
    <t>19.011.0003-D</t>
  </si>
  <si>
    <t>19.011.0003-E</t>
  </si>
  <si>
    <t>19.011.0004-2</t>
  </si>
  <si>
    <t>19.011.0004-3</t>
  </si>
  <si>
    <t>19.011.0004-4</t>
  </si>
  <si>
    <t>19.011.0004-C</t>
  </si>
  <si>
    <t>19.011.0004-D</t>
  </si>
  <si>
    <t>19.011.0004-E</t>
  </si>
  <si>
    <t>19.011.0005-2</t>
  </si>
  <si>
    <t>19.011.0005-3</t>
  </si>
  <si>
    <t>19.011.0005-4</t>
  </si>
  <si>
    <t>19.011.0005-C</t>
  </si>
  <si>
    <t>19.011.0005-D</t>
  </si>
  <si>
    <t>19.011.0005-E</t>
  </si>
  <si>
    <t>19.011.0006-2</t>
  </si>
  <si>
    <t>19.011.0006-3</t>
  </si>
  <si>
    <t>19.011.0006-4</t>
  </si>
  <si>
    <t>19.011.0006-C</t>
  </si>
  <si>
    <t>19.011.0006-D</t>
  </si>
  <si>
    <t>19.011.0006-E</t>
  </si>
  <si>
    <t>19.011.0007-2</t>
  </si>
  <si>
    <t>19.011.0007-3</t>
  </si>
  <si>
    <t>19.011.0007-4</t>
  </si>
  <si>
    <t>19.011.0007-C</t>
  </si>
  <si>
    <t>19.011.0007-D</t>
  </si>
  <si>
    <t>19.011.0007-E</t>
  </si>
  <si>
    <t>19.011.0009-2</t>
  </si>
  <si>
    <t>19.011.0009-3</t>
  </si>
  <si>
    <t>19.011.0009-4</t>
  </si>
  <si>
    <t>19.011.0009-C</t>
  </si>
  <si>
    <t>19.011.0009-D</t>
  </si>
  <si>
    <t>19.011.0009-E</t>
  </si>
  <si>
    <t>19.011.0010-2</t>
  </si>
  <si>
    <t>19.011.0010-3</t>
  </si>
  <si>
    <t>19.011.0010-4</t>
  </si>
  <si>
    <t>19.011.0010-C</t>
  </si>
  <si>
    <t>19.011.0010-D</t>
  </si>
  <si>
    <t>19.011.0010-E</t>
  </si>
  <si>
    <t>19.011.0011-2</t>
  </si>
  <si>
    <t>19.011.0011-3</t>
  </si>
  <si>
    <t>19.011.0011-4</t>
  </si>
  <si>
    <t>19.011.0011-C</t>
  </si>
  <si>
    <t>19.011.0011-D</t>
  </si>
  <si>
    <t>19.011.0011-E</t>
  </si>
  <si>
    <t>19.011.0013-2</t>
  </si>
  <si>
    <t>19.011.0013-3</t>
  </si>
  <si>
    <t>19.011.0013-4</t>
  </si>
  <si>
    <t>19.011.0013-C</t>
  </si>
  <si>
    <t>19.011.0013-D</t>
  </si>
  <si>
    <t>19.011.0013-E</t>
  </si>
  <si>
    <t>19.011.0014-2</t>
  </si>
  <si>
    <t>19.011.0014-4</t>
  </si>
  <si>
    <t>19.011.0014-C</t>
  </si>
  <si>
    <t>19.011.0014-E</t>
  </si>
  <si>
    <t>19.011.0015-2</t>
  </si>
  <si>
    <t>19.011.0015-4</t>
  </si>
  <si>
    <t>19.011.0015-C</t>
  </si>
  <si>
    <t>19.011.0015-E</t>
  </si>
  <si>
    <t>19.011.0016-2</t>
  </si>
  <si>
    <t>19.011.0016-4</t>
  </si>
  <si>
    <t>19.011.0016-C</t>
  </si>
  <si>
    <t>19.011.0016-E</t>
  </si>
  <si>
    <t>19.011.0017-2</t>
  </si>
  <si>
    <t>19.011.0017-4</t>
  </si>
  <si>
    <t>19.011.0017-C</t>
  </si>
  <si>
    <t>19.011.0017-E</t>
  </si>
  <si>
    <t>19.011.0018-2</t>
  </si>
  <si>
    <t>SERRA CIRCULAR,EXCLUSIVE OPERADOR</t>
  </si>
  <si>
    <t>19.011.0018-3</t>
  </si>
  <si>
    <t>19.011.0018-4</t>
  </si>
  <si>
    <t>19.011.0018-C</t>
  </si>
  <si>
    <t>19.011.0018-D</t>
  </si>
  <si>
    <t>19.011.0018-E</t>
  </si>
  <si>
    <t>19.011.0019-2</t>
  </si>
  <si>
    <t>19.011.0019-4</t>
  </si>
  <si>
    <t>19.011.0019-C</t>
  </si>
  <si>
    <t>19.011.0019-E</t>
  </si>
  <si>
    <t>19.011.0025-2</t>
  </si>
  <si>
    <t>19.011.0025-4</t>
  </si>
  <si>
    <t>19.011.0025-C</t>
  </si>
  <si>
    <t>19.011.0025-E</t>
  </si>
  <si>
    <t>19.011.0030-2</t>
  </si>
  <si>
    <t>19.011.0030-4</t>
  </si>
  <si>
    <t>19.011.0030-C</t>
  </si>
  <si>
    <t>19.011.0030-E</t>
  </si>
  <si>
    <t>19.011.0040-2</t>
  </si>
  <si>
    <t>19.011.0040-3</t>
  </si>
  <si>
    <t>19.011.0040-4</t>
  </si>
  <si>
    <t>19.011.0040-C</t>
  </si>
  <si>
    <t>19.011.0040-D</t>
  </si>
  <si>
    <t>19.011.0040-E</t>
  </si>
  <si>
    <t>19.011.0045-2</t>
  </si>
  <si>
    <t>RETIFICADOR DE SOLDA,ELETRICO,DE 430A</t>
  </si>
  <si>
    <t>19.011.0045-4</t>
  </si>
  <si>
    <t>19.011.0045-C</t>
  </si>
  <si>
    <t>19.011.0045-E</t>
  </si>
  <si>
    <t>19.011.0050-2</t>
  </si>
  <si>
    <t>19.011.0050-4</t>
  </si>
  <si>
    <t>19.011.0050-C</t>
  </si>
  <si>
    <t>19.011.0050-E</t>
  </si>
  <si>
    <t>20.004.0001-0</t>
  </si>
  <si>
    <t>20.004.0001-A</t>
  </si>
  <si>
    <t>20.004.0002-0</t>
  </si>
  <si>
    <t>20.004.0002-A</t>
  </si>
  <si>
    <t>20.004.0005-0</t>
  </si>
  <si>
    <t>20.004.0005-A</t>
  </si>
  <si>
    <t>20.004.0006-0</t>
  </si>
  <si>
    <t>20.004.0006-A</t>
  </si>
  <si>
    <t>20.004.0007-0</t>
  </si>
  <si>
    <t>20.004.0007-A</t>
  </si>
  <si>
    <t>20.004.0010-0</t>
  </si>
  <si>
    <t>20.004.0010-A</t>
  </si>
  <si>
    <t>20.004.0011-0</t>
  </si>
  <si>
    <t>20.004.0011-A</t>
  </si>
  <si>
    <t>20.004.0012-0</t>
  </si>
  <si>
    <t>20.004.0012-A</t>
  </si>
  <si>
    <t>20.004.0013-0</t>
  </si>
  <si>
    <t>20.004.0013-A</t>
  </si>
  <si>
    <t>20.004.0015-0</t>
  </si>
  <si>
    <t>20.004.0015-A</t>
  </si>
  <si>
    <t>20.004.0016-0</t>
  </si>
  <si>
    <t>20.004.0016-A</t>
  </si>
  <si>
    <t>20.004.0017-0</t>
  </si>
  <si>
    <t>20.004.0017-A</t>
  </si>
  <si>
    <t>20.004.0018-0</t>
  </si>
  <si>
    <t>20.004.0018-A</t>
  </si>
  <si>
    <t>20.004.0019-0</t>
  </si>
  <si>
    <t>20.004.0019-A</t>
  </si>
  <si>
    <t>20.004.0020-0</t>
  </si>
  <si>
    <t>20.004.0020-A</t>
  </si>
  <si>
    <t>20.004.0021-0</t>
  </si>
  <si>
    <t>20.004.0021-A</t>
  </si>
  <si>
    <t>20.004.0022-0</t>
  </si>
  <si>
    <t>20.004.0022-A</t>
  </si>
  <si>
    <t>20.004.0023-0</t>
  </si>
  <si>
    <t>20.004.0023-A</t>
  </si>
  <si>
    <t>20.004.0025-0</t>
  </si>
  <si>
    <t>20.004.0025-A</t>
  </si>
  <si>
    <t>20.004.0027-0</t>
  </si>
  <si>
    <t>20.004.0027-A</t>
  </si>
  <si>
    <t>20.004.0028-0</t>
  </si>
  <si>
    <t>20.004.0028-A</t>
  </si>
  <si>
    <t>20.004.0030-0</t>
  </si>
  <si>
    <t>RECOMPOSICAO DE CAMINHO DE SERVICO</t>
  </si>
  <si>
    <t>20.004.0030-A</t>
  </si>
  <si>
    <t>20.004.0033-1</t>
  </si>
  <si>
    <t>20.004.0033-B</t>
  </si>
  <si>
    <t>20.004.0034-0</t>
  </si>
  <si>
    <t>20.004.0034-A</t>
  </si>
  <si>
    <t>20.004.0036-0</t>
  </si>
  <si>
    <t>LIMPEZA DE JAZIDAS</t>
  </si>
  <si>
    <t>20.004.0036-A</t>
  </si>
  <si>
    <t>20.004.0038-0</t>
  </si>
  <si>
    <t>LIMPEZA DE SUPERFICIES COM MOTONIVELADORA</t>
  </si>
  <si>
    <t>20.004.0038-A</t>
  </si>
  <si>
    <t>20.004.0040-0</t>
  </si>
  <si>
    <t>PATROLAMENTO DE SUBLEITO DE RODOVIAIS</t>
  </si>
  <si>
    <t>20.004.0040-A</t>
  </si>
  <si>
    <t>20.004.0045-0</t>
  </si>
  <si>
    <t>20.004.0045-A</t>
  </si>
  <si>
    <t>20.004.0100-0</t>
  </si>
  <si>
    <t>20.004.0100-A</t>
  </si>
  <si>
    <t>20.004.0102-0</t>
  </si>
  <si>
    <t>ESCAVACAO DE SOLO MOLE COM MOTONIVELADORA</t>
  </si>
  <si>
    <t>20.004.0102-A</t>
  </si>
  <si>
    <t>20.004.0105-0</t>
  </si>
  <si>
    <t>ESCARIFICACAO DE SOLO COM MOTONIVELADORA</t>
  </si>
  <si>
    <t>20.004.0105-A</t>
  </si>
  <si>
    <t>20.004.0122-0</t>
  </si>
  <si>
    <t>20.004.0122-A</t>
  </si>
  <si>
    <t>20.004.0125-0</t>
  </si>
  <si>
    <t>20.004.0125-A</t>
  </si>
  <si>
    <t>20.004.0127-0</t>
  </si>
  <si>
    <t>VARRECAO DE PISTA COM VASSOURA MECANICA</t>
  </si>
  <si>
    <t>20.004.0127-A</t>
  </si>
  <si>
    <t>20.004.0130-0</t>
  </si>
  <si>
    <t>DESOBSTRUCAO E LIMPEZA DE RUAS</t>
  </si>
  <si>
    <t>20.004.0130-A</t>
  </si>
  <si>
    <t>20.004.0131-0</t>
  </si>
  <si>
    <t>LIMPEZA DE RUA COM AR COMPRIMIDO</t>
  </si>
  <si>
    <t>20.004.0131-A</t>
  </si>
  <si>
    <t>20.004.0132-0</t>
  </si>
  <si>
    <t>DESOBSTRUCAO E LIMPEZA DE PISTA PARA EMBUTIMENTO DE FIACAO</t>
  </si>
  <si>
    <t>20.004.0132-A</t>
  </si>
  <si>
    <t>20.004.0135-0</t>
  </si>
  <si>
    <t>20.004.0135-A</t>
  </si>
  <si>
    <t>20.004.0136-0</t>
  </si>
  <si>
    <t>20.004.0136-A</t>
  </si>
  <si>
    <t>20.005.0001-0</t>
  </si>
  <si>
    <t>20.005.0001-A</t>
  </si>
  <si>
    <t>20.005.0002-1</t>
  </si>
  <si>
    <t>20.005.0002-B</t>
  </si>
  <si>
    <t>20.005.0003-1</t>
  </si>
  <si>
    <t>20.005.0003-B</t>
  </si>
  <si>
    <t>20.005.0004-0</t>
  </si>
  <si>
    <t>20.005.0004-A</t>
  </si>
  <si>
    <t>20.005.0005-0</t>
  </si>
  <si>
    <t>20.005.0005-A</t>
  </si>
  <si>
    <t>20.005.0006-0</t>
  </si>
  <si>
    <t>20.005.0006-A</t>
  </si>
  <si>
    <t>20.005.0007-0</t>
  </si>
  <si>
    <t>20.005.0007-A</t>
  </si>
  <si>
    <t>20.005.0008-0</t>
  </si>
  <si>
    <t>20.005.0008-A</t>
  </si>
  <si>
    <t>20.005.0009-0</t>
  </si>
  <si>
    <t>20.005.0009-A</t>
  </si>
  <si>
    <t>20.005.0010-0</t>
  </si>
  <si>
    <t>20.005.0010-A</t>
  </si>
  <si>
    <t>20.006.0001-0</t>
  </si>
  <si>
    <t>20.006.0001-A</t>
  </si>
  <si>
    <t>20.006.0002-0</t>
  </si>
  <si>
    <t>20.006.0002-A</t>
  </si>
  <si>
    <t>20.006.0003-0</t>
  </si>
  <si>
    <t>20.006.0003-A</t>
  </si>
  <si>
    <t>20.006.0100-0</t>
  </si>
  <si>
    <t>20.006.0100-A</t>
  </si>
  <si>
    <t>20.007.0001-0</t>
  </si>
  <si>
    <t>20.007.0001-A</t>
  </si>
  <si>
    <t>20.007.0002-0</t>
  </si>
  <si>
    <t>20.007.0002-A</t>
  </si>
  <si>
    <t>20.008.0001-0</t>
  </si>
  <si>
    <t>20.008.0001-A</t>
  </si>
  <si>
    <t>20.008.0002-0</t>
  </si>
  <si>
    <t>20.008.0002-A</t>
  </si>
  <si>
    <t>20.008.0003-0</t>
  </si>
  <si>
    <t>20.008.0003-A</t>
  </si>
  <si>
    <t>20.008.0004-0</t>
  </si>
  <si>
    <t>20.008.0004-A</t>
  </si>
  <si>
    <t>20.008.0010-0</t>
  </si>
  <si>
    <t>20.008.0010-A</t>
  </si>
  <si>
    <t>20.008.0015-0</t>
  </si>
  <si>
    <t>20.008.0015-A</t>
  </si>
  <si>
    <t>20.009.0001-1</t>
  </si>
  <si>
    <t>20.009.0001-B</t>
  </si>
  <si>
    <t>20.009.0002-1</t>
  </si>
  <si>
    <t>20.009.0002-B</t>
  </si>
  <si>
    <t>20.009.0007-0</t>
  </si>
  <si>
    <t>20.009.0007-A</t>
  </si>
  <si>
    <t>20.009.0008-0</t>
  </si>
  <si>
    <t>20.009.0008-A</t>
  </si>
  <si>
    <t>20.009.0009-0</t>
  </si>
  <si>
    <t>20.009.0009-A</t>
  </si>
  <si>
    <t>20.009.0010-0</t>
  </si>
  <si>
    <t>20.009.0010-A</t>
  </si>
  <si>
    <t>20.009.0012-0</t>
  </si>
  <si>
    <t>20.009.0012-A</t>
  </si>
  <si>
    <t>20.009.0014-0</t>
  </si>
  <si>
    <t>20.009.0014-A</t>
  </si>
  <si>
    <t>20.009.0015-0</t>
  </si>
  <si>
    <t>20.009.0015-A</t>
  </si>
  <si>
    <t>20.009.0017-0</t>
  </si>
  <si>
    <t>20.009.0017-A</t>
  </si>
  <si>
    <t>20.009.0020-0</t>
  </si>
  <si>
    <t>20.009.0020-A</t>
  </si>
  <si>
    <t>20.009.0021-0</t>
  </si>
  <si>
    <t>20.009.0021-A</t>
  </si>
  <si>
    <t>20.009.0050-0</t>
  </si>
  <si>
    <t>20.009.0050-A</t>
  </si>
  <si>
    <t>20.009.0080-0</t>
  </si>
  <si>
    <t>20.009.0080-A</t>
  </si>
  <si>
    <t>20.009.0100-0</t>
  </si>
  <si>
    <t>20.009.0100-A</t>
  </si>
  <si>
    <t>20.009.0105-0</t>
  </si>
  <si>
    <t>20.009.0105-A</t>
  </si>
  <si>
    <t>20.009.0110-0</t>
  </si>
  <si>
    <t>20.009.0110-A</t>
  </si>
  <si>
    <t>20.009.0115-0</t>
  </si>
  <si>
    <t>20.009.0115-A</t>
  </si>
  <si>
    <t>20.010.0001-0</t>
  </si>
  <si>
    <t>20.010.0001-A</t>
  </si>
  <si>
    <t>20.010.0002-0</t>
  </si>
  <si>
    <t>20.010.0002-A</t>
  </si>
  <si>
    <t>20.010.0003-0</t>
  </si>
  <si>
    <t>20.010.0003-A</t>
  </si>
  <si>
    <t>20.010.0004-0</t>
  </si>
  <si>
    <t>20.010.0004-A</t>
  </si>
  <si>
    <t>20.011.0001-0</t>
  </si>
  <si>
    <t>20.011.0001-A</t>
  </si>
  <si>
    <t>20.012.0001-0</t>
  </si>
  <si>
    <t>20.012.0001-A</t>
  </si>
  <si>
    <t>20.012.0002-0</t>
  </si>
  <si>
    <t>LIMPEZA MANUAL DE VALAS DE PROTECAO</t>
  </si>
  <si>
    <t>20.012.0002-A</t>
  </si>
  <si>
    <t>20.012.0003-0</t>
  </si>
  <si>
    <t>CAPINA MANUAL EM SERVICOS RODOVIARIOS</t>
  </si>
  <si>
    <t>20.012.0003-A</t>
  </si>
  <si>
    <t>20.012.0004-0</t>
  </si>
  <si>
    <t>LIMPEZA MANUAL DE MEIOS-FIOS E SARJETAS</t>
  </si>
  <si>
    <t>20.012.0004-A</t>
  </si>
  <si>
    <t>20.012.0005-0</t>
  </si>
  <si>
    <t>20.012.0005-A</t>
  </si>
  <si>
    <t>20.012.0006-0</t>
  </si>
  <si>
    <t>RECOLOCACAO DE PLACA DE SINALIZACAO</t>
  </si>
  <si>
    <t>20.012.0006-A</t>
  </si>
  <si>
    <t>20.012.0008-0</t>
  </si>
  <si>
    <t>20.012.0008-A</t>
  </si>
  <si>
    <t>20.012.0009-0</t>
  </si>
  <si>
    <t>20.012.0009-A</t>
  </si>
  <si>
    <t>20.012.0010-0</t>
  </si>
  <si>
    <t>20.012.0010-A</t>
  </si>
  <si>
    <t>20.012.0011-0</t>
  </si>
  <si>
    <t>20.012.0011-A</t>
  </si>
  <si>
    <t>20.012.0013-0</t>
  </si>
  <si>
    <t>LIMPEZA MANUAL DE CAIXA DE RALO</t>
  </si>
  <si>
    <t>20.012.0013-A</t>
  </si>
  <si>
    <t>20.012.0015-0</t>
  </si>
  <si>
    <t>REMOCAO DE DEFENSAS METALICAS,EXCLUSIVE TRANSPORTE</t>
  </si>
  <si>
    <t>20.012.0015-A</t>
  </si>
  <si>
    <t>20.012.0020-0</t>
  </si>
  <si>
    <t>RECUPERACAO DE MEIO-FIO COM ARGAMASSA DE CIMENTO E AREIA</t>
  </si>
  <si>
    <t>20.012.0020-A</t>
  </si>
  <si>
    <t>20.012.0025-0</t>
  </si>
  <si>
    <t>LIMPEZA DE CAIXA COLETORA</t>
  </si>
  <si>
    <t>20.012.0025-A</t>
  </si>
  <si>
    <t>20.012.0030-0</t>
  </si>
  <si>
    <t>LIMPEZA DE DESCIDA D'AGUA EM DEGRAUS</t>
  </si>
  <si>
    <t>20.012.0030-A</t>
  </si>
  <si>
    <t>20.012.0035-0</t>
  </si>
  <si>
    <t>LIMPEZA DE BUEIRO DE GREIDE</t>
  </si>
  <si>
    <t>20.012.0035-A</t>
  </si>
  <si>
    <t>20.012.0036-0</t>
  </si>
  <si>
    <t>LIMPEZA DE BUEIRO DE GROTA</t>
  </si>
  <si>
    <t>20.012.0036-A</t>
  </si>
  <si>
    <t>20.012.0050-0</t>
  </si>
  <si>
    <t>LIMPEZA MANUAL DE SAIDAS DE AGUA</t>
  </si>
  <si>
    <t>20.012.0050-A</t>
  </si>
  <si>
    <t>20.013.0005-0</t>
  </si>
  <si>
    <t>20.013.0005-A</t>
  </si>
  <si>
    <t>20.015.0010-0</t>
  </si>
  <si>
    <t>20.015.0010-A</t>
  </si>
  <si>
    <t>20.015.0015-0</t>
  </si>
  <si>
    <t>ESPALHAMENTO E COMPACTACAO DE CBUQ,MEDIDO POR HORA</t>
  </si>
  <si>
    <t>20.015.0015-A</t>
  </si>
  <si>
    <t>20.016.0003-0</t>
  </si>
  <si>
    <t>20.016.0003-A</t>
  </si>
  <si>
    <t>20.016.0004-0</t>
  </si>
  <si>
    <t>20.016.0004-A</t>
  </si>
  <si>
    <t>20.016.0005-0</t>
  </si>
  <si>
    <t>20.016.0005-A</t>
  </si>
  <si>
    <t>20.020.0001-0</t>
  </si>
  <si>
    <t>20.020.0001-A</t>
  </si>
  <si>
    <t>20.020.0002-0</t>
  </si>
  <si>
    <t>20.020.0002-A</t>
  </si>
  <si>
    <t>20.020.0003-0</t>
  </si>
  <si>
    <t>20.020.0003-A</t>
  </si>
  <si>
    <t>20.020.0007-0</t>
  </si>
  <si>
    <t>20.020.0007-A</t>
  </si>
  <si>
    <t>20.020.0008-0</t>
  </si>
  <si>
    <t>20.020.0008-A</t>
  </si>
  <si>
    <t>20.020.0009-0</t>
  </si>
  <si>
    <t>20.020.0009-A</t>
  </si>
  <si>
    <t>20.020.0010-0</t>
  </si>
  <si>
    <t>20.020.0010-A</t>
  </si>
  <si>
    <t>20.023.0001-0</t>
  </si>
  <si>
    <t>20.023.0001-A</t>
  </si>
  <si>
    <t>20.023.0002-0</t>
  </si>
  <si>
    <t>20.023.0002-A</t>
  </si>
  <si>
    <t>20.023.0003-0</t>
  </si>
  <si>
    <t>20.023.0003-A</t>
  </si>
  <si>
    <t>20.023.0004-0</t>
  </si>
  <si>
    <t>20.023.0004-A</t>
  </si>
  <si>
    <t>20.023.0005-0</t>
  </si>
  <si>
    <t>20.023.0005-A</t>
  </si>
  <si>
    <t>20.023.0006-0</t>
  </si>
  <si>
    <t>20.023.0006-A</t>
  </si>
  <si>
    <t>20.023.0007-0</t>
  </si>
  <si>
    <t>20.023.0007-A</t>
  </si>
  <si>
    <t>20.023.0050-0</t>
  </si>
  <si>
    <t>20.023.0050-A</t>
  </si>
  <si>
    <t>20.024.0001-0</t>
  </si>
  <si>
    <t>20.024.0001-A</t>
  </si>
  <si>
    <t>20.024.0005-0</t>
  </si>
  <si>
    <t>20.024.0005-A</t>
  </si>
  <si>
    <t>20.024.0006-0</t>
  </si>
  <si>
    <t>20.024.0006-A</t>
  </si>
  <si>
    <t>20.024.0007-0</t>
  </si>
  <si>
    <t>20.024.0007-A</t>
  </si>
  <si>
    <t>20.024.0008-0</t>
  </si>
  <si>
    <t>20.024.0008-A</t>
  </si>
  <si>
    <t>20.025.0001-0</t>
  </si>
  <si>
    <t>20.025.0001-A</t>
  </si>
  <si>
    <t>20.026.0001-0</t>
  </si>
  <si>
    <t>20.026.0001-A</t>
  </si>
  <si>
    <t>20.026.0002-0</t>
  </si>
  <si>
    <t>20.026.0002-A</t>
  </si>
  <si>
    <t>20.026.0003-0</t>
  </si>
  <si>
    <t>20.026.0003-A</t>
  </si>
  <si>
    <t>20.026.0007-0</t>
  </si>
  <si>
    <t>20.026.0007-A</t>
  </si>
  <si>
    <t>20.026.0008-0</t>
  </si>
  <si>
    <t>20.026.0008-A</t>
  </si>
  <si>
    <t>20.026.0009-0</t>
  </si>
  <si>
    <t>20.026.0009-A</t>
  </si>
  <si>
    <t>20.026.0013-0</t>
  </si>
  <si>
    <t>20.026.0013-A</t>
  </si>
  <si>
    <t>20.026.0014-0</t>
  </si>
  <si>
    <t>20.026.0014-A</t>
  </si>
  <si>
    <t>20.026.0015-0</t>
  </si>
  <si>
    <t>20.026.0015-A</t>
  </si>
  <si>
    <t>20.027.0001-0</t>
  </si>
  <si>
    <t>20.027.0001-A</t>
  </si>
  <si>
    <t>20.027.0002-0</t>
  </si>
  <si>
    <t>20.027.0002-A</t>
  </si>
  <si>
    <t>20.027.0003-0</t>
  </si>
  <si>
    <t>20.027.0003-A</t>
  </si>
  <si>
    <t>20.027.0004-0</t>
  </si>
  <si>
    <t>20.027.0004-A</t>
  </si>
  <si>
    <t>20.027.0005-0</t>
  </si>
  <si>
    <t>20.027.0005-A</t>
  </si>
  <si>
    <t>20.027.0006-0</t>
  </si>
  <si>
    <t>20.027.0006-A</t>
  </si>
  <si>
    <t>20.028.0001-0</t>
  </si>
  <si>
    <t>20.028.0001-A</t>
  </si>
  <si>
    <t>20.028.0002-0</t>
  </si>
  <si>
    <t>20.028.0002-A</t>
  </si>
  <si>
    <t>20.028.0003-0</t>
  </si>
  <si>
    <t>20.028.0003-A</t>
  </si>
  <si>
    <t>20.028.0004-0</t>
  </si>
  <si>
    <t>20.028.0004-A</t>
  </si>
  <si>
    <t>20.028.0005-0</t>
  </si>
  <si>
    <t>20.028.0005-A</t>
  </si>
  <si>
    <t>20.028.0006-0</t>
  </si>
  <si>
    <t>20.028.0006-A</t>
  </si>
  <si>
    <t>20.028.0008-0</t>
  </si>
  <si>
    <t>20.028.0008-A</t>
  </si>
  <si>
    <t>20.028.0010-0</t>
  </si>
  <si>
    <t>20.028.0010-A</t>
  </si>
  <si>
    <t>20.028.0014-0</t>
  </si>
  <si>
    <t>20.028.0014-A</t>
  </si>
  <si>
    <t>20.028.0015-0</t>
  </si>
  <si>
    <t>20.028.0015-A</t>
  </si>
  <si>
    <t>20.028.0016-0</t>
  </si>
  <si>
    <t>20.028.0016-A</t>
  </si>
  <si>
    <t>20.028.0020-0</t>
  </si>
  <si>
    <t>20.028.0020-A</t>
  </si>
  <si>
    <t>20.029.0001-0</t>
  </si>
  <si>
    <t>20.029.0001-A</t>
  </si>
  <si>
    <t>20.030.0001-0</t>
  </si>
  <si>
    <t>20.030.0001-A</t>
  </si>
  <si>
    <t>20.030.0002-0</t>
  </si>
  <si>
    <t>20.030.0002-A</t>
  </si>
  <si>
    <t>20.030.0003-0</t>
  </si>
  <si>
    <t>20.030.0003-A</t>
  </si>
  <si>
    <t>20.031.0001-0</t>
  </si>
  <si>
    <t>20.031.0001-A</t>
  </si>
  <si>
    <t>20.031.0002-0</t>
  </si>
  <si>
    <t>20.031.0002-A</t>
  </si>
  <si>
    <t>20.031.0003-0</t>
  </si>
  <si>
    <t>20.031.0003-A</t>
  </si>
  <si>
    <t>20.032.0001-0</t>
  </si>
  <si>
    <t>20.032.0001-A</t>
  </si>
  <si>
    <t>20.032.0002-0</t>
  </si>
  <si>
    <t>20.032.0002-A</t>
  </si>
  <si>
    <t>20.032.0003-0</t>
  </si>
  <si>
    <t>20.032.0003-A</t>
  </si>
  <si>
    <t>20.033.0001-0</t>
  </si>
  <si>
    <t>20.033.0001-A</t>
  </si>
  <si>
    <t>20.033.0002-0</t>
  </si>
  <si>
    <t>20.033.0002-A</t>
  </si>
  <si>
    <t>20.033.0003-0</t>
  </si>
  <si>
    <t>20.033.0003-A</t>
  </si>
  <si>
    <t>20.034.0001-0</t>
  </si>
  <si>
    <t>20.034.0001-A</t>
  </si>
  <si>
    <t>20.034.0002-0</t>
  </si>
  <si>
    <t>20.034.0002-A</t>
  </si>
  <si>
    <t>20.034.0003-0</t>
  </si>
  <si>
    <t>20.034.0003-A</t>
  </si>
  <si>
    <t>20.035.0001-0</t>
  </si>
  <si>
    <t>20.035.0001-A</t>
  </si>
  <si>
    <t>20.035.0002-0</t>
  </si>
  <si>
    <t>20.035.0002-A</t>
  </si>
  <si>
    <t>20.035.0003-0</t>
  </si>
  <si>
    <t>20.035.0003-A</t>
  </si>
  <si>
    <t>20.036.0001-0</t>
  </si>
  <si>
    <t>20.036.0001-A</t>
  </si>
  <si>
    <t>20.036.0002-0</t>
  </si>
  <si>
    <t>20.036.0002-A</t>
  </si>
  <si>
    <t>20.036.0003-0</t>
  </si>
  <si>
    <t>20.036.0003-A</t>
  </si>
  <si>
    <t>20.037.0001-0</t>
  </si>
  <si>
    <t>20.037.0001-A</t>
  </si>
  <si>
    <t>20.037.0002-0</t>
  </si>
  <si>
    <t>20.037.0002-A</t>
  </si>
  <si>
    <t>20.037.0003-0</t>
  </si>
  <si>
    <t>20.037.0003-A</t>
  </si>
  <si>
    <t>20.038.0010-0</t>
  </si>
  <si>
    <t>20.038.0010-A</t>
  </si>
  <si>
    <t>20.038.0015-0</t>
  </si>
  <si>
    <t>20.038.0015-A</t>
  </si>
  <si>
    <t>20.040.0002-0</t>
  </si>
  <si>
    <t>20.040.0002-A</t>
  </si>
  <si>
    <t>20.040.0003-0</t>
  </si>
  <si>
    <t>20.040.0003-A</t>
  </si>
  <si>
    <t>20.040.0005-0</t>
  </si>
  <si>
    <t>20.040.0005-A</t>
  </si>
  <si>
    <t>20.040.0008-0</t>
  </si>
  <si>
    <t>20.040.0008-A</t>
  </si>
  <si>
    <t>20.041.0002-0</t>
  </si>
  <si>
    <t>20.041.0002-A</t>
  </si>
  <si>
    <t>20.041.0003-0</t>
  </si>
  <si>
    <t>20.041.0003-A</t>
  </si>
  <si>
    <t>20.041.0005-0</t>
  </si>
  <si>
    <t>20.041.0005-A</t>
  </si>
  <si>
    <t>20.041.0008-0</t>
  </si>
  <si>
    <t>20.041.0008-A</t>
  </si>
  <si>
    <t>20.067.0038-0</t>
  </si>
  <si>
    <t>20.067.0038-A</t>
  </si>
  <si>
    <t>20.067.0039-0</t>
  </si>
  <si>
    <t>20.067.0039-A</t>
  </si>
  <si>
    <t>20.067.0040-0</t>
  </si>
  <si>
    <t>20.067.0040-A</t>
  </si>
  <si>
    <t>20.067.0041-0</t>
  </si>
  <si>
    <t>20.067.0041-A</t>
  </si>
  <si>
    <t>20.067.0042-0</t>
  </si>
  <si>
    <t>20.067.0042-A</t>
  </si>
  <si>
    <t>20.067.0043-0</t>
  </si>
  <si>
    <t>20.067.0043-A</t>
  </si>
  <si>
    <t>20.067.0044-0</t>
  </si>
  <si>
    <t>20.067.0044-A</t>
  </si>
  <si>
    <t>20.067.0045-0</t>
  </si>
  <si>
    <t>20.067.0045-A</t>
  </si>
  <si>
    <t>20.067.0046-0</t>
  </si>
  <si>
    <t>20.067.0046-A</t>
  </si>
  <si>
    <t>20.067.0047-0</t>
  </si>
  <si>
    <t>20.067.0047-A</t>
  </si>
  <si>
    <t>20.067.0048-0</t>
  </si>
  <si>
    <t>20.067.0048-A</t>
  </si>
  <si>
    <t>20.067.0049-0</t>
  </si>
  <si>
    <t>20.067.0049-A</t>
  </si>
  <si>
    <t>20.067.0050-0</t>
  </si>
  <si>
    <t>20.067.0050-A</t>
  </si>
  <si>
    <t>20.067.0051-0</t>
  </si>
  <si>
    <t>20.067.0051-A</t>
  </si>
  <si>
    <t>20.067.0052-0</t>
  </si>
  <si>
    <t>20.067.0052-A</t>
  </si>
  <si>
    <t>20.067.0053-0</t>
  </si>
  <si>
    <t>20.067.0053-A</t>
  </si>
  <si>
    <t>20.067.0054-0</t>
  </si>
  <si>
    <t>20.067.0054-A</t>
  </si>
  <si>
    <t>20.067.0055-0</t>
  </si>
  <si>
    <t>20.067.0055-A</t>
  </si>
  <si>
    <t>20.067.0056-0</t>
  </si>
  <si>
    <t>20.067.0056-A</t>
  </si>
  <si>
    <t>20.067.0057-0</t>
  </si>
  <si>
    <t>20.067.0057-A</t>
  </si>
  <si>
    <t>20.067.0058-0</t>
  </si>
  <si>
    <t>20.067.0058-A</t>
  </si>
  <si>
    <t>20.067.0070-0</t>
  </si>
  <si>
    <t>20.067.0070-A</t>
  </si>
  <si>
    <t>20.067.0072-0</t>
  </si>
  <si>
    <t>20.067.0072-A</t>
  </si>
  <si>
    <t>20.067.0074-0</t>
  </si>
  <si>
    <t>20.067.0074-A</t>
  </si>
  <si>
    <t>20.067.0076-0</t>
  </si>
  <si>
    <t>20.067.0076-A</t>
  </si>
  <si>
    <t>20.067.0078-0</t>
  </si>
  <si>
    <t>20.067.0078-A</t>
  </si>
  <si>
    <t>20.067.0080-0</t>
  </si>
  <si>
    <t>20.067.0080-A</t>
  </si>
  <si>
    <t>20.067.0082-0</t>
  </si>
  <si>
    <t>20.067.0082-A</t>
  </si>
  <si>
    <t>20.067.0084-0</t>
  </si>
  <si>
    <t>20.067.0084-A</t>
  </si>
  <si>
    <t>20.067.0086-0</t>
  </si>
  <si>
    <t>20.067.0086-A</t>
  </si>
  <si>
    <t>20.067.0088-0</t>
  </si>
  <si>
    <t>20.067.0088-A</t>
  </si>
  <si>
    <t>20.067.0090-0</t>
  </si>
  <si>
    <t>20.067.0090-A</t>
  </si>
  <si>
    <t>20.067.0092-0</t>
  </si>
  <si>
    <t>20.067.0092-A</t>
  </si>
  <si>
    <t>20.067.0094-0</t>
  </si>
  <si>
    <t>20.067.0094-A</t>
  </si>
  <si>
    <t>20.067.0096-0</t>
  </si>
  <si>
    <t>20.067.0096-A</t>
  </si>
  <si>
    <t>20.067.0098-0</t>
  </si>
  <si>
    <t>20.067.0098-A</t>
  </si>
  <si>
    <t>20.067.0100-0</t>
  </si>
  <si>
    <t>20.067.0100-A</t>
  </si>
  <si>
    <t>20.067.0102-0</t>
  </si>
  <si>
    <t>20.067.0102-A</t>
  </si>
  <si>
    <t>20.067.0104-0</t>
  </si>
  <si>
    <t>20.067.0104-A</t>
  </si>
  <si>
    <t>20.067.0106-0</t>
  </si>
  <si>
    <t>20.067.0106-A</t>
  </si>
  <si>
    <t>20.067.0108-0</t>
  </si>
  <si>
    <t>20.067.0108-A</t>
  </si>
  <si>
    <t>20.067.0110-0</t>
  </si>
  <si>
    <t>20.067.0110-A</t>
  </si>
  <si>
    <t>20.070.0001-0</t>
  </si>
  <si>
    <t>20.070.0001-A</t>
  </si>
  <si>
    <t>20.070.0002-0</t>
  </si>
  <si>
    <t>20.070.0002-A</t>
  </si>
  <si>
    <t>20.070.0003-0</t>
  </si>
  <si>
    <t>20.070.0003-A</t>
  </si>
  <si>
    <t>20.070.0004-0</t>
  </si>
  <si>
    <t>20.070.0004-A</t>
  </si>
  <si>
    <t>20.070.0008-0</t>
  </si>
  <si>
    <t>20.070.0008-A</t>
  </si>
  <si>
    <t>20.070.0009-0</t>
  </si>
  <si>
    <t>20.070.0009-A</t>
  </si>
  <si>
    <t>20.070.0010-0</t>
  </si>
  <si>
    <t>20.070.0010-A</t>
  </si>
  <si>
    <t>20.070.0011-0</t>
  </si>
  <si>
    <t>20.070.0011-A</t>
  </si>
  <si>
    <t>20.070.0015-0</t>
  </si>
  <si>
    <t>20.070.0015-A</t>
  </si>
  <si>
    <t>20.070.0016-0</t>
  </si>
  <si>
    <t>20.070.0016-A</t>
  </si>
  <si>
    <t>20.070.0017-0</t>
  </si>
  <si>
    <t>20.070.0017-A</t>
  </si>
  <si>
    <t>20.070.0018-0</t>
  </si>
  <si>
    <t>20.070.0018-A</t>
  </si>
  <si>
    <t>20.070.0022-0</t>
  </si>
  <si>
    <t>20.070.0022-A</t>
  </si>
  <si>
    <t>20.070.0023-0</t>
  </si>
  <si>
    <t>20.070.0023-A</t>
  </si>
  <si>
    <t>20.070.0024-0</t>
  </si>
  <si>
    <t>20.070.0024-A</t>
  </si>
  <si>
    <t>20.070.0025-0</t>
  </si>
  <si>
    <t>20.070.0025-A</t>
  </si>
  <si>
    <t>20.070.0029-0</t>
  </si>
  <si>
    <t>20.070.0029-A</t>
  </si>
  <si>
    <t>20.070.0030-0</t>
  </si>
  <si>
    <t>20.070.0030-A</t>
  </si>
  <si>
    <t>20.070.0031-0</t>
  </si>
  <si>
    <t>20.070.0031-A</t>
  </si>
  <si>
    <t>20.070.0032-0</t>
  </si>
  <si>
    <t>20.070.0032-A</t>
  </si>
  <si>
    <t>20.070.0036-0</t>
  </si>
  <si>
    <t>20.070.0036-A</t>
  </si>
  <si>
    <t>20.070.0037-0</t>
  </si>
  <si>
    <t>20.070.0037-A</t>
  </si>
  <si>
    <t>20.070.0038-0</t>
  </si>
  <si>
    <t>20.070.0038-A</t>
  </si>
  <si>
    <t>20.070.0039-0</t>
  </si>
  <si>
    <t>20.070.0039-A</t>
  </si>
  <si>
    <t>20.085.0100-0</t>
  </si>
  <si>
    <t>20.085.0100-A</t>
  </si>
  <si>
    <t>20.085.0105-0</t>
  </si>
  <si>
    <t>20.085.0105-A</t>
  </si>
  <si>
    <t>20.085.0110-0</t>
  </si>
  <si>
    <t>20.085.0110-A</t>
  </si>
  <si>
    <t>20.085.0115-0</t>
  </si>
  <si>
    <t>20.085.0115-A</t>
  </si>
  <si>
    <t>20.085.0120-0</t>
  </si>
  <si>
    <t>20.085.0120-A</t>
  </si>
  <si>
    <t>20.085.0125-0</t>
  </si>
  <si>
    <t>20.085.0125-A</t>
  </si>
  <si>
    <t>20.085.0130-0</t>
  </si>
  <si>
    <t>20.085.0130-A</t>
  </si>
  <si>
    <t>20.085.0135-0</t>
  </si>
  <si>
    <t>20.085.0135-A</t>
  </si>
  <si>
    <t>20.085.0140-0</t>
  </si>
  <si>
    <t>20.085.0140-A</t>
  </si>
  <si>
    <t>20.085.0145-0</t>
  </si>
  <si>
    <t>20.085.0145-A</t>
  </si>
  <si>
    <t>20.085.0150-0</t>
  </si>
  <si>
    <t>20.085.0150-A</t>
  </si>
  <si>
    <t>20.085.0155-0</t>
  </si>
  <si>
    <t>20.085.0155-A</t>
  </si>
  <si>
    <t>20.085.0160-0</t>
  </si>
  <si>
    <t>20.085.0160-A</t>
  </si>
  <si>
    <t>20.085.0165-0</t>
  </si>
  <si>
    <t>20.085.0165-A</t>
  </si>
  <si>
    <t>20.085.0170-0</t>
  </si>
  <si>
    <t>20.085.0170-A</t>
  </si>
  <si>
    <t>20.085.0175-0</t>
  </si>
  <si>
    <t>20.085.0175-A</t>
  </si>
  <si>
    <t>20.085.0180-0</t>
  </si>
  <si>
    <t>20.085.0180-A</t>
  </si>
  <si>
    <t>20.085.0185-0</t>
  </si>
  <si>
    <t>20.085.0185-A</t>
  </si>
  <si>
    <t>20.085.0190-0</t>
  </si>
  <si>
    <t>20.085.0190-A</t>
  </si>
  <si>
    <t>20.085.0195-0</t>
  </si>
  <si>
    <t>20.085.0195-A</t>
  </si>
  <si>
    <t>20.085.0200-0</t>
  </si>
  <si>
    <t>20.085.0200-A</t>
  </si>
  <si>
    <t>20.085.0205-0</t>
  </si>
  <si>
    <t>20.085.0205-A</t>
  </si>
  <si>
    <t>20.085.0210-0</t>
  </si>
  <si>
    <t>20.085.0210-A</t>
  </si>
  <si>
    <t>20.085.0215-0</t>
  </si>
  <si>
    <t>20.085.0215-A</t>
  </si>
  <si>
    <t>20.085.0220-0</t>
  </si>
  <si>
    <t>20.085.0220-A</t>
  </si>
  <si>
    <t>20.085.0225-0</t>
  </si>
  <si>
    <t>20.085.0225-A</t>
  </si>
  <si>
    <t>20.085.0230-0</t>
  </si>
  <si>
    <t>20.085.0230-A</t>
  </si>
  <si>
    <t>20.085.0235-0</t>
  </si>
  <si>
    <t>20.085.0235-A</t>
  </si>
  <si>
    <t>20.085.0240-0</t>
  </si>
  <si>
    <t>20.085.0240-A</t>
  </si>
  <si>
    <t>20.085.0245-0</t>
  </si>
  <si>
    <t>20.085.0245-A</t>
  </si>
  <si>
    <t>20.085.0250-0</t>
  </si>
  <si>
    <t>20.085.0250-A</t>
  </si>
  <si>
    <t>20.085.0255-0</t>
  </si>
  <si>
    <t>20.085.0255-A</t>
  </si>
  <si>
    <t>20.085.0260-0</t>
  </si>
  <si>
    <t>20.085.0260-A</t>
  </si>
  <si>
    <t>20.085.0265-0</t>
  </si>
  <si>
    <t>20.085.0265-A</t>
  </si>
  <si>
    <t>20.085.0270-0</t>
  </si>
  <si>
    <t>20.085.0270-A</t>
  </si>
  <si>
    <t>20.085.0275-0</t>
  </si>
  <si>
    <t>20.085.0275-A</t>
  </si>
  <si>
    <t>20.085.0280-0</t>
  </si>
  <si>
    <t>20.085.0280-A</t>
  </si>
  <si>
    <t>20.085.0285-0</t>
  </si>
  <si>
    <t>20.085.0285-A</t>
  </si>
  <si>
    <t>20.085.0290-0</t>
  </si>
  <si>
    <t>20.085.0290-A</t>
  </si>
  <si>
    <t>20.085.0295-0</t>
  </si>
  <si>
    <t>20.085.0295-A</t>
  </si>
  <si>
    <t>20.085.0300-0</t>
  </si>
  <si>
    <t>20.085.0300-A</t>
  </si>
  <si>
    <t>20.085.0305-0</t>
  </si>
  <si>
    <t>20.085.0305-A</t>
  </si>
  <si>
    <t>20.085.0310-0</t>
  </si>
  <si>
    <t>20.085.0310-A</t>
  </si>
  <si>
    <t>20.085.0315-0</t>
  </si>
  <si>
    <t>20.085.0315-A</t>
  </si>
  <si>
    <t>20.085.0320-0</t>
  </si>
  <si>
    <t>20.085.0320-A</t>
  </si>
  <si>
    <t>20.085.0325-0</t>
  </si>
  <si>
    <t>20.085.0325-A</t>
  </si>
  <si>
    <t>20.085.0330-0</t>
  </si>
  <si>
    <t>20.085.0330-A</t>
  </si>
  <si>
    <t>20.085.0335-0</t>
  </si>
  <si>
    <t>20.085.0335-A</t>
  </si>
  <si>
    <t>20.085.0340-0</t>
  </si>
  <si>
    <t>20.085.0340-A</t>
  </si>
  <si>
    <t>20.085.0345-0</t>
  </si>
  <si>
    <t>20.085.0345-A</t>
  </si>
  <si>
    <t>20.085.0350-0</t>
  </si>
  <si>
    <t>20.085.0350-A</t>
  </si>
  <si>
    <t>20.085.0355-0</t>
  </si>
  <si>
    <t>20.085.0355-A</t>
  </si>
  <si>
    <t>20.085.0360-0</t>
  </si>
  <si>
    <t>20.085.0360-A</t>
  </si>
  <si>
    <t>20.085.0365-0</t>
  </si>
  <si>
    <t>20.085.0365-A</t>
  </si>
  <si>
    <t>20.085.0370-0</t>
  </si>
  <si>
    <t>20.085.0370-A</t>
  </si>
  <si>
    <t>20.085.0375-0</t>
  </si>
  <si>
    <t>20.085.0375-A</t>
  </si>
  <si>
    <t>20.085.0380-0</t>
  </si>
  <si>
    <t>20.085.0380-A</t>
  </si>
  <si>
    <t>20.085.0385-0</t>
  </si>
  <si>
    <t>20.085.0385-A</t>
  </si>
  <si>
    <t>20.085.0390-0</t>
  </si>
  <si>
    <t>20.085.0390-A</t>
  </si>
  <si>
    <t>20.085.0395-0</t>
  </si>
  <si>
    <t>20.085.0395-A</t>
  </si>
  <si>
    <t>20.085.0400-0</t>
  </si>
  <si>
    <t>20.085.0400-A</t>
  </si>
  <si>
    <t>20.085.0405-0</t>
  </si>
  <si>
    <t>20.085.0405-A</t>
  </si>
  <si>
    <t>20.085.0410-0</t>
  </si>
  <si>
    <t>20.085.0410-A</t>
  </si>
  <si>
    <t>20.085.0415-0</t>
  </si>
  <si>
    <t>20.085.0415-A</t>
  </si>
  <si>
    <t>20.085.0420-0</t>
  </si>
  <si>
    <t>20.085.0420-A</t>
  </si>
  <si>
    <t>20.085.0425-0</t>
  </si>
  <si>
    <t>20.085.0425-A</t>
  </si>
  <si>
    <t>20.085.0430-0</t>
  </si>
  <si>
    <t>20.085.0430-A</t>
  </si>
  <si>
    <t>20.085.0435-0</t>
  </si>
  <si>
    <t>20.085.0435-A</t>
  </si>
  <si>
    <t>20.085.0440-0</t>
  </si>
  <si>
    <t>20.085.0440-A</t>
  </si>
  <si>
    <t>20.085.0445-0</t>
  </si>
  <si>
    <t>20.085.0445-A</t>
  </si>
  <si>
    <t>20.085.0450-0</t>
  </si>
  <si>
    <t>20.085.0450-A</t>
  </si>
  <si>
    <t>20.085.0455-0</t>
  </si>
  <si>
    <t>20.085.0455-A</t>
  </si>
  <si>
    <t>20.085.0460-0</t>
  </si>
  <si>
    <t>20.085.0460-A</t>
  </si>
  <si>
    <t>20.085.0465-0</t>
  </si>
  <si>
    <t>20.085.0465-A</t>
  </si>
  <si>
    <t>20.085.0470-0</t>
  </si>
  <si>
    <t>20.085.0470-A</t>
  </si>
  <si>
    <t>20.085.0475-0</t>
  </si>
  <si>
    <t>20.085.0475-A</t>
  </si>
  <si>
    <t>20.085.0480-0</t>
  </si>
  <si>
    <t>20.085.0480-A</t>
  </si>
  <si>
    <t>20.085.0485-0</t>
  </si>
  <si>
    <t>20.085.0485-A</t>
  </si>
  <si>
    <t>20.085.0490-0</t>
  </si>
  <si>
    <t>20.085.0490-A</t>
  </si>
  <si>
    <t>20.085.0495-0</t>
  </si>
  <si>
    <t>20.085.0495-A</t>
  </si>
  <si>
    <t>20.085.0500-0</t>
  </si>
  <si>
    <t>20.085.0500-A</t>
  </si>
  <si>
    <t>20.085.0505-0</t>
  </si>
  <si>
    <t>20.085.0505-A</t>
  </si>
  <si>
    <t>20.085.0510-0</t>
  </si>
  <si>
    <t>20.085.0510-A</t>
  </si>
  <si>
    <t>20.085.0515-0</t>
  </si>
  <si>
    <t>20.085.0515-A</t>
  </si>
  <si>
    <t>20.085.0520-0</t>
  </si>
  <si>
    <t>20.085.0520-A</t>
  </si>
  <si>
    <t>20.085.0525-0</t>
  </si>
  <si>
    <t>20.085.0525-A</t>
  </si>
  <si>
    <t>20.085.0530-0</t>
  </si>
  <si>
    <t>20.085.0530-A</t>
  </si>
  <si>
    <t>20.085.0535-0</t>
  </si>
  <si>
    <t>20.085.0535-A</t>
  </si>
  <si>
    <t>20.085.0540-0</t>
  </si>
  <si>
    <t>20.085.0540-A</t>
  </si>
  <si>
    <t>20.085.0545-0</t>
  </si>
  <si>
    <t>20.085.0545-A</t>
  </si>
  <si>
    <t>20.085.0550-0</t>
  </si>
  <si>
    <t>20.085.0550-A</t>
  </si>
  <si>
    <t>20.085.0555-0</t>
  </si>
  <si>
    <t>20.085.0555-A</t>
  </si>
  <si>
    <t>20.085.0560-0</t>
  </si>
  <si>
    <t>20.085.0560-A</t>
  </si>
  <si>
    <t>20.085.0565-0</t>
  </si>
  <si>
    <t>20.085.0565-A</t>
  </si>
  <si>
    <t>20.085.0570-0</t>
  </si>
  <si>
    <t>20.085.0570-A</t>
  </si>
  <si>
    <t>20.085.0575-0</t>
  </si>
  <si>
    <t>20.085.0575-A</t>
  </si>
  <si>
    <t>20.085.0580-0</t>
  </si>
  <si>
    <t>20.085.0580-A</t>
  </si>
  <si>
    <t>20.085.0585-0</t>
  </si>
  <si>
    <t>20.085.0585-A</t>
  </si>
  <si>
    <t>20.085.0590-0</t>
  </si>
  <si>
    <t>20.085.0590-A</t>
  </si>
  <si>
    <t>20.085.0595-0</t>
  </si>
  <si>
    <t>20.085.0595-A</t>
  </si>
  <si>
    <t>20.085.0600-0</t>
  </si>
  <si>
    <t>20.085.0600-A</t>
  </si>
  <si>
    <t>20.085.0605-0</t>
  </si>
  <si>
    <t>20.085.0605-A</t>
  </si>
  <si>
    <t>20.085.0610-0</t>
  </si>
  <si>
    <t>20.085.0610-A</t>
  </si>
  <si>
    <t>20.085.0615-0</t>
  </si>
  <si>
    <t>20.085.0615-A</t>
  </si>
  <si>
    <t>20.085.0620-0</t>
  </si>
  <si>
    <t>20.085.0620-A</t>
  </si>
  <si>
    <t>20.085.0625-0</t>
  </si>
  <si>
    <t>20.085.0625-A</t>
  </si>
  <si>
    <t>20.085.0630-0</t>
  </si>
  <si>
    <t>20.085.0630-A</t>
  </si>
  <si>
    <t>20.085.0635-0</t>
  </si>
  <si>
    <t>20.085.0635-A</t>
  </si>
  <si>
    <t>20.085.0640-0</t>
  </si>
  <si>
    <t>20.085.0640-A</t>
  </si>
  <si>
    <t>20.085.0645-0</t>
  </si>
  <si>
    <t>20.085.0645-A</t>
  </si>
  <si>
    <t>20.085.0650-0</t>
  </si>
  <si>
    <t>20.085.0650-A</t>
  </si>
  <si>
    <t>20.085.0655-0</t>
  </si>
  <si>
    <t>20.085.0655-A</t>
  </si>
  <si>
    <t>20.085.0660-0</t>
  </si>
  <si>
    <t>20.085.0660-A</t>
  </si>
  <si>
    <t>20.085.0665-0</t>
  </si>
  <si>
    <t>20.085.0665-A</t>
  </si>
  <si>
    <t>20.085.0670-0</t>
  </si>
  <si>
    <t>20.085.0670-A</t>
  </si>
  <si>
    <t>20.085.0675-0</t>
  </si>
  <si>
    <t>20.085.0675-A</t>
  </si>
  <si>
    <t>20.085.0680-0</t>
  </si>
  <si>
    <t>20.085.0680-A</t>
  </si>
  <si>
    <t>20.085.0685-0</t>
  </si>
  <si>
    <t>20.085.0685-A</t>
  </si>
  <si>
    <t>20.086.0100-0</t>
  </si>
  <si>
    <t>20.086.0100-A</t>
  </si>
  <si>
    <t>20.086.0110-0</t>
  </si>
  <si>
    <t>20.086.0110-A</t>
  </si>
  <si>
    <t>20.086.0120-0</t>
  </si>
  <si>
    <t>20.086.0120-A</t>
  </si>
  <si>
    <t>20.086.0130-0</t>
  </si>
  <si>
    <t>20.086.0130-A</t>
  </si>
  <si>
    <t>20.086.0140-0</t>
  </si>
  <si>
    <t>20.086.0140-A</t>
  </si>
  <si>
    <t>20.086.0150-0</t>
  </si>
  <si>
    <t>20.086.0150-A</t>
  </si>
  <si>
    <t>20.086.0160-0</t>
  </si>
  <si>
    <t>20.086.0160-A</t>
  </si>
  <si>
    <t>20.086.0170-0</t>
  </si>
  <si>
    <t>20.086.0170-A</t>
  </si>
  <si>
    <t>20.086.0180-0</t>
  </si>
  <si>
    <t>20.086.0180-A</t>
  </si>
  <si>
    <t>20.086.0190-0</t>
  </si>
  <si>
    <t>20.086.0190-A</t>
  </si>
  <si>
    <t>20.086.0200-0</t>
  </si>
  <si>
    <t>20.086.0200-A</t>
  </si>
  <si>
    <t>20.086.0210-0</t>
  </si>
  <si>
    <t>20.086.0210-A</t>
  </si>
  <si>
    <t>20.086.0220-0</t>
  </si>
  <si>
    <t>20.086.0220-A</t>
  </si>
  <si>
    <t>20.086.0230-0</t>
  </si>
  <si>
    <t>20.086.0230-A</t>
  </si>
  <si>
    <t>20.086.0240-0</t>
  </si>
  <si>
    <t>20.086.0240-A</t>
  </si>
  <si>
    <t>20.086.0250-0</t>
  </si>
  <si>
    <t>20.086.0250-A</t>
  </si>
  <si>
    <t>20.086.0260-0</t>
  </si>
  <si>
    <t>20.086.0260-A</t>
  </si>
  <si>
    <t>20.086.0270-0</t>
  </si>
  <si>
    <t>20.086.0270-A</t>
  </si>
  <si>
    <t>20.086.0280-0</t>
  </si>
  <si>
    <t>20.086.0280-A</t>
  </si>
  <si>
    <t>20.086.0290-0</t>
  </si>
  <si>
    <t>20.086.0290-A</t>
  </si>
  <si>
    <t>20.086.0300-0</t>
  </si>
  <si>
    <t>20.086.0300-A</t>
  </si>
  <si>
    <t>20.086.0310-0</t>
  </si>
  <si>
    <t>20.086.0310-A</t>
  </si>
  <si>
    <t>20.086.0320-0</t>
  </si>
  <si>
    <t>20.086.0320-A</t>
  </si>
  <si>
    <t>20.086.0330-0</t>
  </si>
  <si>
    <t>20.086.0330-A</t>
  </si>
  <si>
    <t>20.086.0340-0</t>
  </si>
  <si>
    <t>20.086.0340-A</t>
  </si>
  <si>
    <t>20.086.0350-0</t>
  </si>
  <si>
    <t>20.086.0350-A</t>
  </si>
  <si>
    <t>20.086.0360-0</t>
  </si>
  <si>
    <t>20.086.0360-A</t>
  </si>
  <si>
    <t>20.086.0370-0</t>
  </si>
  <si>
    <t>20.086.0370-A</t>
  </si>
  <si>
    <t>20.086.0380-0</t>
  </si>
  <si>
    <t>20.086.0380-A</t>
  </si>
  <si>
    <t>20.086.0390-0</t>
  </si>
  <si>
    <t>20.086.0390-A</t>
  </si>
  <si>
    <t>20.086.0400-0</t>
  </si>
  <si>
    <t>20.086.0400-A</t>
  </si>
  <si>
    <t>20.086.0410-0</t>
  </si>
  <si>
    <t>20.086.0410-A</t>
  </si>
  <si>
    <t>20.086.0420-0</t>
  </si>
  <si>
    <t>20.086.0420-A</t>
  </si>
  <si>
    <t>20.086.0430-0</t>
  </si>
  <si>
    <t>20.086.0430-A</t>
  </si>
  <si>
    <t>20.086.0440-0</t>
  </si>
  <si>
    <t>20.086.0440-A</t>
  </si>
  <si>
    <t>20.086.0450-0</t>
  </si>
  <si>
    <t>20.086.0450-A</t>
  </si>
  <si>
    <t>20.086.0460-0</t>
  </si>
  <si>
    <t>20.086.0460-A</t>
  </si>
  <si>
    <t>20.086.0470-0</t>
  </si>
  <si>
    <t>20.086.0470-A</t>
  </si>
  <si>
    <t>20.086.0480-0</t>
  </si>
  <si>
    <t>20.086.0480-A</t>
  </si>
  <si>
    <t>20.086.0490-0</t>
  </si>
  <si>
    <t>20.086.0490-A</t>
  </si>
  <si>
    <t>20.086.0500-0</t>
  </si>
  <si>
    <t>20.086.0500-A</t>
  </si>
  <si>
    <t>20.086.0510-0</t>
  </si>
  <si>
    <t>20.086.0510-A</t>
  </si>
  <si>
    <t>20.086.0520-0</t>
  </si>
  <si>
    <t>20.086.0520-A</t>
  </si>
  <si>
    <t>20.086.0530-0</t>
  </si>
  <si>
    <t>20.086.0530-A</t>
  </si>
  <si>
    <t>20.086.0540-0</t>
  </si>
  <si>
    <t>20.086.0540-A</t>
  </si>
  <si>
    <t>20.086.0550-0</t>
  </si>
  <si>
    <t>20.086.0550-A</t>
  </si>
  <si>
    <t>20.086.0560-0</t>
  </si>
  <si>
    <t>20.086.0560-A</t>
  </si>
  <si>
    <t>20.086.0570-0</t>
  </si>
  <si>
    <t>20.086.0570-A</t>
  </si>
  <si>
    <t>20.086.0580-0</t>
  </si>
  <si>
    <t>20.086.0580-A</t>
  </si>
  <si>
    <t>20.086.0590-0</t>
  </si>
  <si>
    <t>20.086.0590-A</t>
  </si>
  <si>
    <t>20.086.0600-0</t>
  </si>
  <si>
    <t>20.086.0600-A</t>
  </si>
  <si>
    <t>20.086.0610-0</t>
  </si>
  <si>
    <t>20.086.0610-A</t>
  </si>
  <si>
    <t>20.086.0620-0</t>
  </si>
  <si>
    <t>20.086.0620-A</t>
  </si>
  <si>
    <t>20.086.0630-0</t>
  </si>
  <si>
    <t>20.086.0630-A</t>
  </si>
  <si>
    <t>20.086.0640-0</t>
  </si>
  <si>
    <t>20.086.0640-A</t>
  </si>
  <si>
    <t>20.086.0650-0</t>
  </si>
  <si>
    <t>20.086.0650-A</t>
  </si>
  <si>
    <t>20.086.0660-0</t>
  </si>
  <si>
    <t>20.086.0660-A</t>
  </si>
  <si>
    <t>20.086.0670-0</t>
  </si>
  <si>
    <t>20.086.0670-A</t>
  </si>
  <si>
    <t>20.086.0680-0</t>
  </si>
  <si>
    <t>20.086.0680-A</t>
  </si>
  <si>
    <t>20.090.0001-1</t>
  </si>
  <si>
    <t>20.090.0001-B</t>
  </si>
  <si>
    <t>20.090.0005-1</t>
  </si>
  <si>
    <t>20.090.0005-B</t>
  </si>
  <si>
    <t>20.090.0006-0</t>
  </si>
  <si>
    <t>20.090.0006-A</t>
  </si>
  <si>
    <t>20.091.0001-1</t>
  </si>
  <si>
    <t>20.091.0001-B</t>
  </si>
  <si>
    <t>20.092.0001-0</t>
  </si>
  <si>
    <t>20.092.0001-A</t>
  </si>
  <si>
    <t>20.093.0001-0</t>
  </si>
  <si>
    <t>20.093.0001-A</t>
  </si>
  <si>
    <t>20.096.0001-0</t>
  </si>
  <si>
    <t>20.096.0001-A</t>
  </si>
  <si>
    <t>20.097.0001-0</t>
  </si>
  <si>
    <t>20.097.0001-A</t>
  </si>
  <si>
    <t>20.097.0002-0</t>
  </si>
  <si>
    <t>20.097.0002-A</t>
  </si>
  <si>
    <t>20.097.0003-0</t>
  </si>
  <si>
    <t>20.097.0003-A</t>
  </si>
  <si>
    <t>20.097.0004-0</t>
  </si>
  <si>
    <t>20.097.0004-A</t>
  </si>
  <si>
    <t>20.097.0005-0</t>
  </si>
  <si>
    <t>20.097.0005-A</t>
  </si>
  <si>
    <t>20.097.0010-0</t>
  </si>
  <si>
    <t>20.097.0010-A</t>
  </si>
  <si>
    <t>20.097.0011-0</t>
  </si>
  <si>
    <t>20.097.0011-A</t>
  </si>
  <si>
    <t>20.098.0001-0</t>
  </si>
  <si>
    <t>20.098.0001-A</t>
  </si>
  <si>
    <t>20.099.0001-0</t>
  </si>
  <si>
    <t>20.099.0001-A</t>
  </si>
  <si>
    <t>20.100.0005-0</t>
  </si>
  <si>
    <t>20.100.0005-A</t>
  </si>
  <si>
    <t>20.100.0010-0</t>
  </si>
  <si>
    <t>20.100.0010-A</t>
  </si>
  <si>
    <t>20.100.0011-0</t>
  </si>
  <si>
    <t>20.100.0011-A</t>
  </si>
  <si>
    <t>20.100.0012-0</t>
  </si>
  <si>
    <t>20.100.0012-A</t>
  </si>
  <si>
    <t>20.100.0013-0</t>
  </si>
  <si>
    <t>20.100.0013-A</t>
  </si>
  <si>
    <t>20.100.0015-0</t>
  </si>
  <si>
    <t>20.100.0015-A</t>
  </si>
  <si>
    <t>20.100.0016-0</t>
  </si>
  <si>
    <t>20.100.0016-A</t>
  </si>
  <si>
    <t>20.100.0030-0</t>
  </si>
  <si>
    <t>20.100.0030-A</t>
  </si>
  <si>
    <t>20.100.0050-0</t>
  </si>
  <si>
    <t>20.100.0050-A</t>
  </si>
  <si>
    <t>20.100.0060-0</t>
  </si>
  <si>
    <t>20.100.0060-A</t>
  </si>
  <si>
    <t>20.100.0070-0</t>
  </si>
  <si>
    <t>20.100.0070-A</t>
  </si>
  <si>
    <t>20.100.0075-0</t>
  </si>
  <si>
    <t>20.100.0075-A</t>
  </si>
  <si>
    <t>20.100.0080-0</t>
  </si>
  <si>
    <t>20.100.0080-A</t>
  </si>
  <si>
    <t>20.100.0085-0</t>
  </si>
  <si>
    <t>20.100.0085-A</t>
  </si>
  <si>
    <t>20.100.0090-0</t>
  </si>
  <si>
    <t>20.100.0090-A</t>
  </si>
  <si>
    <t>20.100.0095-0</t>
  </si>
  <si>
    <t>20.100.0095-A</t>
  </si>
  <si>
    <t>20.101.0011-0</t>
  </si>
  <si>
    <t>20.101.0011-A</t>
  </si>
  <si>
    <t>20.101.0013-0</t>
  </si>
  <si>
    <t>20.101.0013-A</t>
  </si>
  <si>
    <t>20.102.0003-0</t>
  </si>
  <si>
    <t>20.102.0003-A</t>
  </si>
  <si>
    <t>20.102.0004-0</t>
  </si>
  <si>
    <t>20.102.0004-A</t>
  </si>
  <si>
    <t>20.102.0006-0</t>
  </si>
  <si>
    <t>20.102.0006-A</t>
  </si>
  <si>
    <t>20.102.0007-0</t>
  </si>
  <si>
    <t>20.102.0007-A</t>
  </si>
  <si>
    <t>20.102.0008-0</t>
  </si>
  <si>
    <t>20.102.0008-A</t>
  </si>
  <si>
    <t>20.104.0001-0</t>
  </si>
  <si>
    <t>20.104.0005-0</t>
  </si>
  <si>
    <t>SAIBRO,EXCLUSIVE TRANSPORTE,INCLUSIVE CARGA NO CAMINHAO</t>
  </si>
  <si>
    <t>20.104.0005-A</t>
  </si>
  <si>
    <t>20.105.0001-0</t>
  </si>
  <si>
    <t>20.105.0001-A</t>
  </si>
  <si>
    <t>20.105.0004-0</t>
  </si>
  <si>
    <t>20.105.0004-A</t>
  </si>
  <si>
    <t>20.105.0005-0</t>
  </si>
  <si>
    <t>PINTURA DE MEIO-FIO COM CAL,COM UMA DEMAO</t>
  </si>
  <si>
    <t>20.105.0005-A</t>
  </si>
  <si>
    <t>20.106.0001-0</t>
  </si>
  <si>
    <t>20.106.0001-A</t>
  </si>
  <si>
    <t>20.107.0001-0</t>
  </si>
  <si>
    <t>20.107.0001-A</t>
  </si>
  <si>
    <t>20.108.0001-0</t>
  </si>
  <si>
    <t>20.108.0001-A</t>
  </si>
  <si>
    <t>20.108.0003-0</t>
  </si>
  <si>
    <t>20.108.0003-A</t>
  </si>
  <si>
    <t>20.108.0005-0</t>
  </si>
  <si>
    <t>20.108.0005-A</t>
  </si>
  <si>
    <t>20.108.0007-0</t>
  </si>
  <si>
    <t>20.108.0007-A</t>
  </si>
  <si>
    <t>20.108.0012-0</t>
  </si>
  <si>
    <t>20.108.0012-A</t>
  </si>
  <si>
    <t>20.108.0015-0</t>
  </si>
  <si>
    <t>20.108.0015-A</t>
  </si>
  <si>
    <t>20.108.0017-0</t>
  </si>
  <si>
    <t>20.108.0017-A</t>
  </si>
  <si>
    <t>20.111.0001-0</t>
  </si>
  <si>
    <t>20.111.0001-A</t>
  </si>
  <si>
    <t>20.111.0006-0</t>
  </si>
  <si>
    <t>20.111.0006-A</t>
  </si>
  <si>
    <t>20.111.0007-0</t>
  </si>
  <si>
    <t>20.111.0007-A</t>
  </si>
  <si>
    <t>20.111.0008-0</t>
  </si>
  <si>
    <t>20.111.0008-A</t>
  </si>
  <si>
    <t>20.111.0009-0</t>
  </si>
  <si>
    <t>20.111.0009-A</t>
  </si>
  <si>
    <t>20.111.0010-0</t>
  </si>
  <si>
    <t>20.111.0010-A</t>
  </si>
  <si>
    <t>20.112.0010-0</t>
  </si>
  <si>
    <t>20.112.0010-A</t>
  </si>
  <si>
    <t>20.112.0011-0</t>
  </si>
  <si>
    <t>20.112.0011-A</t>
  </si>
  <si>
    <t>20.112.0013-0</t>
  </si>
  <si>
    <t>20.112.0013-A</t>
  </si>
  <si>
    <t>20.112.0014-0</t>
  </si>
  <si>
    <t>20.112.0014-A</t>
  </si>
  <si>
    <t>20.112.0015-0</t>
  </si>
  <si>
    <t>20.112.0015-A</t>
  </si>
  <si>
    <t>20.113.0010-0</t>
  </si>
  <si>
    <t>20.113.0010-A</t>
  </si>
  <si>
    <t>20.113.0011-0</t>
  </si>
  <si>
    <t>20.113.0011-A</t>
  </si>
  <si>
    <t>20.113.0012-0</t>
  </si>
  <si>
    <t>20.113.0012-A</t>
  </si>
  <si>
    <t>20.113.0013-0</t>
  </si>
  <si>
    <t>20.113.0013-A</t>
  </si>
  <si>
    <t>20.113.0014-0</t>
  </si>
  <si>
    <t>20.113.0014-A</t>
  </si>
  <si>
    <t>20.113.0015-0</t>
  </si>
  <si>
    <t>20.113.0015-A</t>
  </si>
  <si>
    <t>20.114.0010-0</t>
  </si>
  <si>
    <t>20.114.0010-A</t>
  </si>
  <si>
    <t>20.114.0011-0</t>
  </si>
  <si>
    <t>20.114.0011-A</t>
  </si>
  <si>
    <t>20.114.0012-0</t>
  </si>
  <si>
    <t>20.114.0012-A</t>
  </si>
  <si>
    <t>20.114.0013-0</t>
  </si>
  <si>
    <t>20.114.0013-A</t>
  </si>
  <si>
    <t>20.114.0014-0</t>
  </si>
  <si>
    <t>20.114.0014-A</t>
  </si>
  <si>
    <t>20.114.0015-0</t>
  </si>
  <si>
    <t>20.114.0015-A</t>
  </si>
  <si>
    <t>20.115.0010-0</t>
  </si>
  <si>
    <t>20.115.0010-A</t>
  </si>
  <si>
    <t>20.115.0011-0</t>
  </si>
  <si>
    <t>20.115.0011-A</t>
  </si>
  <si>
    <t>20.115.0012-0</t>
  </si>
  <si>
    <t>20.115.0012-A</t>
  </si>
  <si>
    <t>20.115.0013-0</t>
  </si>
  <si>
    <t>20.115.0013-A</t>
  </si>
  <si>
    <t>20.115.0014-0</t>
  </si>
  <si>
    <t>20.115.0014-A</t>
  </si>
  <si>
    <t>20.115.0015-0</t>
  </si>
  <si>
    <t>20.115.0015-A</t>
  </si>
  <si>
    <t>20.116.0005-0</t>
  </si>
  <si>
    <t>20.116.0005-A</t>
  </si>
  <si>
    <t>20.116.0006-0</t>
  </si>
  <si>
    <t>20.116.0006-A</t>
  </si>
  <si>
    <t>20.116.0007-0</t>
  </si>
  <si>
    <t>20.116.0007-A</t>
  </si>
  <si>
    <t>20.116.0008-0</t>
  </si>
  <si>
    <t>20.116.0008-A</t>
  </si>
  <si>
    <t>20.116.0012-0</t>
  </si>
  <si>
    <t>20.116.0012-A</t>
  </si>
  <si>
    <t>20.116.0013-0</t>
  </si>
  <si>
    <t>20.116.0013-A</t>
  </si>
  <si>
    <t>20.116.0014-0</t>
  </si>
  <si>
    <t>20.116.0014-A</t>
  </si>
  <si>
    <t>20.116.0020-0</t>
  </si>
  <si>
    <t>20.116.0020-A</t>
  </si>
  <si>
    <t>20.170.0001-0</t>
  </si>
  <si>
    <t>20.170.0001-A</t>
  </si>
  <si>
    <t>20.170.0002-0</t>
  </si>
  <si>
    <t>20.170.0002-A</t>
  </si>
  <si>
    <t>20.170.0005-0</t>
  </si>
  <si>
    <t>20.170.0005-A</t>
  </si>
  <si>
    <t>20.170.0015-0</t>
  </si>
  <si>
    <t>20.170.0015-A</t>
  </si>
  <si>
    <t>20.175.0002-1</t>
  </si>
  <si>
    <t>20.175.0002-B</t>
  </si>
  <si>
    <t>20.175.0003-0</t>
  </si>
  <si>
    <t>20.175.0003-A</t>
  </si>
  <si>
    <t>20.175.0004-0</t>
  </si>
  <si>
    <t>20.175.0004-A</t>
  </si>
  <si>
    <t>20.175.0005-0</t>
  </si>
  <si>
    <t>20.175.0005-A</t>
  </si>
  <si>
    <t>20.175.0006-0</t>
  </si>
  <si>
    <t>20.175.0006-A</t>
  </si>
  <si>
    <t>20.175.0007-0</t>
  </si>
  <si>
    <t>20.175.0007-A</t>
  </si>
  <si>
    <t>20.175.0010-1</t>
  </si>
  <si>
    <t>20.175.0010-B</t>
  </si>
  <si>
    <t>20.175.0015-0</t>
  </si>
  <si>
    <t>20.175.0015-A</t>
  </si>
  <si>
    <t>20.176.0010-0</t>
  </si>
  <si>
    <t>20.176.0010-A</t>
  </si>
  <si>
    <t>20.180.0001-0</t>
  </si>
  <si>
    <t>20.180.0001-A</t>
  </si>
  <si>
    <t>20.180.0002-0</t>
  </si>
  <si>
    <t>20.180.0002-A</t>
  </si>
  <si>
    <t>20.181.0001-0</t>
  </si>
  <si>
    <t>20.181.0001-A</t>
  </si>
  <si>
    <t>20.181.0005-1</t>
  </si>
  <si>
    <t>20.181.0005-B</t>
  </si>
  <si>
    <t>20.181.0006-1</t>
  </si>
  <si>
    <t>20.181.0006-B</t>
  </si>
  <si>
    <t>20.183.0001-1</t>
  </si>
  <si>
    <t>20.183.0001-B</t>
  </si>
  <si>
    <t>20.198.0001-0</t>
  </si>
  <si>
    <t>20.198.0001-A</t>
  </si>
  <si>
    <t>21.001.0010-0</t>
  </si>
  <si>
    <t>21.001.0010-A</t>
  </si>
  <si>
    <t>21.001.0015-0</t>
  </si>
  <si>
    <t>21.001.0015-A</t>
  </si>
  <si>
    <t>21.001.0020-0</t>
  </si>
  <si>
    <t>21.001.0020-A</t>
  </si>
  <si>
    <t>21.001.0021-0</t>
  </si>
  <si>
    <t>21.001.0021-A</t>
  </si>
  <si>
    <t>21.001.0025-0</t>
  </si>
  <si>
    <t>21.001.0025-A</t>
  </si>
  <si>
    <t>21.001.0060-0</t>
  </si>
  <si>
    <t>21.001.0060-A</t>
  </si>
  <si>
    <t>21.001.0062-0</t>
  </si>
  <si>
    <t>21.001.0062-A</t>
  </si>
  <si>
    <t>21.001.0065-0</t>
  </si>
  <si>
    <t>21.001.0065-A</t>
  </si>
  <si>
    <t>21.001.0070-0</t>
  </si>
  <si>
    <t>21.001.0070-A</t>
  </si>
  <si>
    <t>21.001.0075-0</t>
  </si>
  <si>
    <t>21.001.0075-A</t>
  </si>
  <si>
    <t>21.001.0080-0</t>
  </si>
  <si>
    <t>21.001.0080-A</t>
  </si>
  <si>
    <t>21.001.0090-0</t>
  </si>
  <si>
    <t>21.001.0090-A</t>
  </si>
  <si>
    <t>21.001.0095-0</t>
  </si>
  <si>
    <t>21.001.0095-A</t>
  </si>
  <si>
    <t>21.001.0150-0</t>
  </si>
  <si>
    <t>21.001.0150-A</t>
  </si>
  <si>
    <t>21.001.0155-0</t>
  </si>
  <si>
    <t>21.001.0155-A</t>
  </si>
  <si>
    <t>21.001.0160-0</t>
  </si>
  <si>
    <t>21.001.0160-A</t>
  </si>
  <si>
    <t>21.001.0165-0</t>
  </si>
  <si>
    <t>21.001.0165-A</t>
  </si>
  <si>
    <t>21.001.0170-0</t>
  </si>
  <si>
    <t>21.001.0170-A</t>
  </si>
  <si>
    <t>21.001.0175-0</t>
  </si>
  <si>
    <t>21.001.0175-A</t>
  </si>
  <si>
    <t>21.001.0180-0</t>
  </si>
  <si>
    <t>21.001.0180-A</t>
  </si>
  <si>
    <t>21.001.0185-0</t>
  </si>
  <si>
    <t>21.001.0185-A</t>
  </si>
  <si>
    <t>21.001.0190-0</t>
  </si>
  <si>
    <t>21.001.0190-A</t>
  </si>
  <si>
    <t>21.002.0010-0</t>
  </si>
  <si>
    <t>21.002.0010-A</t>
  </si>
  <si>
    <t>21.002.0015-0</t>
  </si>
  <si>
    <t>21.002.0015-A</t>
  </si>
  <si>
    <t>21.002.0020-0</t>
  </si>
  <si>
    <t>21.002.0020-A</t>
  </si>
  <si>
    <t>21.002.0025-0</t>
  </si>
  <si>
    <t>21.002.0025-A</t>
  </si>
  <si>
    <t>21.002.0030-0</t>
  </si>
  <si>
    <t>21.002.0030-A</t>
  </si>
  <si>
    <t>21.002.0035-0</t>
  </si>
  <si>
    <t>21.002.0035-A</t>
  </si>
  <si>
    <t>21.002.0040-0</t>
  </si>
  <si>
    <t>21.002.0040-A</t>
  </si>
  <si>
    <t>21.002.0045-0</t>
  </si>
  <si>
    <t>21.002.0045-A</t>
  </si>
  <si>
    <t>21.003.0052-0</t>
  </si>
  <si>
    <t>21.003.0052-A</t>
  </si>
  <si>
    <t>21.003.0053-0</t>
  </si>
  <si>
    <t>21.003.0053-A</t>
  </si>
  <si>
    <t>21.003.0054-0</t>
  </si>
  <si>
    <t>21.003.0054-A</t>
  </si>
  <si>
    <t>21.003.0055-0</t>
  </si>
  <si>
    <t>21.003.0055-A</t>
  </si>
  <si>
    <t>21.003.0056-0</t>
  </si>
  <si>
    <t>21.003.0056-A</t>
  </si>
  <si>
    <t>21.003.0057-0</t>
  </si>
  <si>
    <t>21.003.0057-A</t>
  </si>
  <si>
    <t>21.003.0065-0</t>
  </si>
  <si>
    <t>21.003.0065-A</t>
  </si>
  <si>
    <t>21.003.0070-0</t>
  </si>
  <si>
    <t>21.003.0070-A</t>
  </si>
  <si>
    <t>21.003.0072-0</t>
  </si>
  <si>
    <t>21.003.0072-A</t>
  </si>
  <si>
    <t>21.003.0075-0</t>
  </si>
  <si>
    <t>21.003.0075-A</t>
  </si>
  <si>
    <t>21.003.0078-0</t>
  </si>
  <si>
    <t>21.003.0078-A</t>
  </si>
  <si>
    <t>21.003.0085-0</t>
  </si>
  <si>
    <t>21.003.0085-A</t>
  </si>
  <si>
    <t>21.004.0095-0</t>
  </si>
  <si>
    <t>RETIRADA DE POSTE DE CONCRETO OU ACO,DE 3,50 A 9,00M</t>
  </si>
  <si>
    <t>21.004.0095-A</t>
  </si>
  <si>
    <t>21.004.0100-0</t>
  </si>
  <si>
    <t>RETIRADA DE POSTE DE CONCRETO OU ACO,DE 10,00 A 12,00M</t>
  </si>
  <si>
    <t>21.004.0100-A</t>
  </si>
  <si>
    <t>21.004.0101-0</t>
  </si>
  <si>
    <t>RETIRADA DE POSTE DE CONCRETO OU ACO, DE 13,00 A 15,00M</t>
  </si>
  <si>
    <t>21.004.0101-A</t>
  </si>
  <si>
    <t>21.004.0102-0</t>
  </si>
  <si>
    <t>RETIRADA DE POSTE DE CONCRETO OU ACO,DE 16,00 A 23,00M</t>
  </si>
  <si>
    <t>21.004.0102-A</t>
  </si>
  <si>
    <t>21.004.0105-0</t>
  </si>
  <si>
    <t>21.004.0105-A</t>
  </si>
  <si>
    <t>21.004.0108-0</t>
  </si>
  <si>
    <t>RETIRADA DE CONJUNTO DE FERRAGENS EM LINHA DE 13,2KV</t>
  </si>
  <si>
    <t>21.004.0108-A</t>
  </si>
  <si>
    <t>21.004.0110-0</t>
  </si>
  <si>
    <t>21.004.0110-A</t>
  </si>
  <si>
    <t>21.004.0120-0</t>
  </si>
  <si>
    <t>RETIRADA DE TRANSFORMADORES DE 5 ATE 112,5KVA</t>
  </si>
  <si>
    <t>21.004.0120-A</t>
  </si>
  <si>
    <t>21.004.0125-0</t>
  </si>
  <si>
    <t>RETIRADA DE CONJUNTO DE ATERRAMENTO</t>
  </si>
  <si>
    <t>21.004.0125-A</t>
  </si>
  <si>
    <t>21.004.0130-0</t>
  </si>
  <si>
    <t>RETIRADA DE REDE AEREA DE 13,2KV(LANCE)</t>
  </si>
  <si>
    <t>21.004.0130-A</t>
  </si>
  <si>
    <t>21.004.0135-0</t>
  </si>
  <si>
    <t>21.004.0135-A</t>
  </si>
  <si>
    <t>21.004.0140-0</t>
  </si>
  <si>
    <t>RETIRADA DE LUMINARIA EM ALTURA DE 4,00 A 9,00M</t>
  </si>
  <si>
    <t>21.004.0140-A</t>
  </si>
  <si>
    <t>21.004.0141-0</t>
  </si>
  <si>
    <t>RETIRADA DE LUMINARIA EM ALTURA DE 10,00 A 12,00M</t>
  </si>
  <si>
    <t>21.004.0141-A</t>
  </si>
  <si>
    <t>21.004.0142-0</t>
  </si>
  <si>
    <t>RETIRADA DE LUMINARIA EM ALTURA DE 13,00 A 15,00M</t>
  </si>
  <si>
    <t>21.004.0142-A</t>
  </si>
  <si>
    <t>21.004.0143-0</t>
  </si>
  <si>
    <t>RETIRADA DE LUMINARIA EM ALTURA DE 16,00 ATE 23,00M</t>
  </si>
  <si>
    <t>21.004.0143-A</t>
  </si>
  <si>
    <t>21.004.0144-0</t>
  </si>
  <si>
    <t>RETIRADA DE LUMINARIA EM ALTURA DE 30,00M</t>
  </si>
  <si>
    <t>21.004.0144-A</t>
  </si>
  <si>
    <t>21.004.0150-0</t>
  </si>
  <si>
    <t>RETIRADA DE LUMINARIA,INSTALADA EM CORDOALHA,TETO OU PAREDE</t>
  </si>
  <si>
    <t>21.004.0150-A</t>
  </si>
  <si>
    <t>21.004.0153-0</t>
  </si>
  <si>
    <t>RETIRADA DE PROJETOR,INSTALADO EM TETO,PISO,PAREDE OU POSTE</t>
  </si>
  <si>
    <t>21.004.0153-A</t>
  </si>
  <si>
    <t>21.004.0155-0</t>
  </si>
  <si>
    <t>RETIRADA DE BRACO PADRAO RIOLUZ,PARA FIXACAO DE LUMINARIAS</t>
  </si>
  <si>
    <t>21.004.0155-A</t>
  </si>
  <si>
    <t>21.004.0158-0</t>
  </si>
  <si>
    <t>21.004.0158-A</t>
  </si>
  <si>
    <t>21.004.0160-0</t>
  </si>
  <si>
    <t>21.004.0160-A</t>
  </si>
  <si>
    <t>21.004.0165-0</t>
  </si>
  <si>
    <t>21.004.0165-A</t>
  </si>
  <si>
    <t>21.004.0168-0</t>
  </si>
  <si>
    <t>21.004.0168-A</t>
  </si>
  <si>
    <t>21.004.0170-0</t>
  </si>
  <si>
    <t>21.004.0170-A</t>
  </si>
  <si>
    <t>21.004.0175-0</t>
  </si>
  <si>
    <t>RETIRADA DE EQUIPAMENTO DE COMANDO DE CIRCUITO</t>
  </si>
  <si>
    <t>21.004.0175-A</t>
  </si>
  <si>
    <t>21.004.0185-0</t>
  </si>
  <si>
    <t>21.004.0185-A</t>
  </si>
  <si>
    <t>21.004.0186-0</t>
  </si>
  <si>
    <t>21.004.0186-A</t>
  </si>
  <si>
    <t>21.004.0187-0</t>
  </si>
  <si>
    <t>21.004.0187-A</t>
  </si>
  <si>
    <t>21.004.0188-0</t>
  </si>
  <si>
    <t>21.004.0188-A</t>
  </si>
  <si>
    <t>21.004.0190-0</t>
  </si>
  <si>
    <t>21.004.0190-A</t>
  </si>
  <si>
    <t>21.004.0200-0</t>
  </si>
  <si>
    <t>RETIRADA DE POSTE DE MADEIRA</t>
  </si>
  <si>
    <t>21.004.0200-A</t>
  </si>
  <si>
    <t>21.005.0010-0</t>
  </si>
  <si>
    <t>21.005.0010-A</t>
  </si>
  <si>
    <t>21.005.0011-0</t>
  </si>
  <si>
    <t>21.005.0011-A</t>
  </si>
  <si>
    <t>21.005.0015-0</t>
  </si>
  <si>
    <t>21.005.0015-A</t>
  </si>
  <si>
    <t>21.005.0016-0</t>
  </si>
  <si>
    <t>21.005.0016-A</t>
  </si>
  <si>
    <t>21.005.0020-0</t>
  </si>
  <si>
    <t>21.005.0020-A</t>
  </si>
  <si>
    <t>21.005.0050-0</t>
  </si>
  <si>
    <t>21.005.0050-A</t>
  </si>
  <si>
    <t>21.007.0010-0</t>
  </si>
  <si>
    <t>21.007.0010-A</t>
  </si>
  <si>
    <t>21.007.0015-0</t>
  </si>
  <si>
    <t>21.007.0015-A</t>
  </si>
  <si>
    <t>21.009.0010-0</t>
  </si>
  <si>
    <t>21.009.0010-A</t>
  </si>
  <si>
    <t>21.009.0011-0</t>
  </si>
  <si>
    <t>21.009.0011-A</t>
  </si>
  <si>
    <t>21.009.0012-0</t>
  </si>
  <si>
    <t>21.009.0012-A</t>
  </si>
  <si>
    <t>21.009.0013-0</t>
  </si>
  <si>
    <t>21.009.0013-A</t>
  </si>
  <si>
    <t>21.009.0030-0</t>
  </si>
  <si>
    <t>21.009.0030-A</t>
  </si>
  <si>
    <t>21.009.0031-0</t>
  </si>
  <si>
    <t>21.009.0031-A</t>
  </si>
  <si>
    <t>21.009.0040-0</t>
  </si>
  <si>
    <t>21.009.0040-A</t>
  </si>
  <si>
    <t>21.009.0041-0</t>
  </si>
  <si>
    <t>21.009.0041-A</t>
  </si>
  <si>
    <t>21.009.0080-0</t>
  </si>
  <si>
    <t>21.009.0080-A</t>
  </si>
  <si>
    <t>21.009.0081-0</t>
  </si>
  <si>
    <t>21.009.0081-A</t>
  </si>
  <si>
    <t>21.009.0100-0</t>
  </si>
  <si>
    <t>21.009.0100-A</t>
  </si>
  <si>
    <t>21.009.0101-0</t>
  </si>
  <si>
    <t>21.009.0101-A</t>
  </si>
  <si>
    <t>21.009.0102-0</t>
  </si>
  <si>
    <t>21.009.0102-A</t>
  </si>
  <si>
    <t>21.009.0105-0</t>
  </si>
  <si>
    <t>21.009.0105-A</t>
  </si>
  <si>
    <t>21.009.0106-0</t>
  </si>
  <si>
    <t>21.009.0106-A</t>
  </si>
  <si>
    <t>21.009.0107-0</t>
  </si>
  <si>
    <t>21.009.0107-A</t>
  </si>
  <si>
    <t>21.009.0108-0</t>
  </si>
  <si>
    <t>21.009.0108-A</t>
  </si>
  <si>
    <t>21.009.0109-0</t>
  </si>
  <si>
    <t>21.009.0109-A</t>
  </si>
  <si>
    <t>21.009.0110-0</t>
  </si>
  <si>
    <t>21.009.0110-A</t>
  </si>
  <si>
    <t>21.009.0111-0</t>
  </si>
  <si>
    <t>21.009.0111-A</t>
  </si>
  <si>
    <t>21.009.0112-0</t>
  </si>
  <si>
    <t>21.009.0112-A</t>
  </si>
  <si>
    <t>21.009.0113-0</t>
  </si>
  <si>
    <t>21.009.0113-A</t>
  </si>
  <si>
    <t>21.009.0114-0</t>
  </si>
  <si>
    <t>21.009.0114-A</t>
  </si>
  <si>
    <t>21.009.0115-0</t>
  </si>
  <si>
    <t>21.009.0115-A</t>
  </si>
  <si>
    <t>21.009.0116-0</t>
  </si>
  <si>
    <t>21.009.0116-A</t>
  </si>
  <si>
    <t>21.010.0005-0</t>
  </si>
  <si>
    <t>21.010.0005-A</t>
  </si>
  <si>
    <t>21.010.0010-0</t>
  </si>
  <si>
    <t>21.010.0010-A</t>
  </si>
  <si>
    <t>21.010.0015-0</t>
  </si>
  <si>
    <t>21.010.0015-A</t>
  </si>
  <si>
    <t>21.010.0020-0</t>
  </si>
  <si>
    <t>21.010.0020-A</t>
  </si>
  <si>
    <t>21.010.0025-0</t>
  </si>
  <si>
    <t>21.010.0025-A</t>
  </si>
  <si>
    <t>21.010.0030-0</t>
  </si>
  <si>
    <t>21.010.0030-A</t>
  </si>
  <si>
    <t>21.010.0035-0</t>
  </si>
  <si>
    <t>21.010.0035-A</t>
  </si>
  <si>
    <t>21.010.0040-0</t>
  </si>
  <si>
    <t>21.010.0040-A</t>
  </si>
  <si>
    <t>21.010.0045-0</t>
  </si>
  <si>
    <t>21.010.0045-A</t>
  </si>
  <si>
    <t>21.011.0010-0</t>
  </si>
  <si>
    <t>21.011.0010-A</t>
  </si>
  <si>
    <t>21.011.0012-0</t>
  </si>
  <si>
    <t>21.011.0012-A</t>
  </si>
  <si>
    <t>21.011.0015-0</t>
  </si>
  <si>
    <t>21.011.0015-A</t>
  </si>
  <si>
    <t>21.011.0016-0</t>
  </si>
  <si>
    <t>21.011.0016-A</t>
  </si>
  <si>
    <t>21.011.0020-0</t>
  </si>
  <si>
    <t>21.011.0020-A</t>
  </si>
  <si>
    <t>21.011.0021-0</t>
  </si>
  <si>
    <t>21.011.0021-A</t>
  </si>
  <si>
    <t>21.011.0025-0</t>
  </si>
  <si>
    <t>21.011.0025-A</t>
  </si>
  <si>
    <t>21.011.0026-0</t>
  </si>
  <si>
    <t>21.011.0026-A</t>
  </si>
  <si>
    <t>21.011.0030-0</t>
  </si>
  <si>
    <t>21.011.0030-A</t>
  </si>
  <si>
    <t>21.011.0035-0</t>
  </si>
  <si>
    <t>21.011.0035-A</t>
  </si>
  <si>
    <t>21.011.0040-0</t>
  </si>
  <si>
    <t>21.011.0040-A</t>
  </si>
  <si>
    <t>21.011.0050-0</t>
  </si>
  <si>
    <t>21.011.0050-A</t>
  </si>
  <si>
    <t>21.011.0060-0</t>
  </si>
  <si>
    <t>21.011.0060-A</t>
  </si>
  <si>
    <t>21.011.0070-0</t>
  </si>
  <si>
    <t>21.011.0070-A</t>
  </si>
  <si>
    <t>21.011.0075-0</t>
  </si>
  <si>
    <t>21.011.0075-A</t>
  </si>
  <si>
    <t>21.011.0080-0</t>
  </si>
  <si>
    <t>21.011.0080-A</t>
  </si>
  <si>
    <t>21.011.0085-0</t>
  </si>
  <si>
    <t>21.011.0085-A</t>
  </si>
  <si>
    <t>21.011.0090-0</t>
  </si>
  <si>
    <t>21.011.0090-A</t>
  </si>
  <si>
    <t>21.011.0095-0</t>
  </si>
  <si>
    <t>21.011.0095-A</t>
  </si>
  <si>
    <t>21.011.0100-0</t>
  </si>
  <si>
    <t>21.011.0100-A</t>
  </si>
  <si>
    <t>21.013.0010-0</t>
  </si>
  <si>
    <t>21.013.0010-A</t>
  </si>
  <si>
    <t>21.015.0179-0</t>
  </si>
  <si>
    <t>21.015.0179-A</t>
  </si>
  <si>
    <t>21.015.0181-0</t>
  </si>
  <si>
    <t>21.015.0181-A</t>
  </si>
  <si>
    <t>21.015.0182-0</t>
  </si>
  <si>
    <t>21.015.0182-A</t>
  </si>
  <si>
    <t>21.015.0184-0</t>
  </si>
  <si>
    <t>21.015.0184-A</t>
  </si>
  <si>
    <t>21.015.0186-0</t>
  </si>
  <si>
    <t>21.015.0186-A</t>
  </si>
  <si>
    <t>21.015.0188-0</t>
  </si>
  <si>
    <t>21.015.0188-A</t>
  </si>
  <si>
    <t>21.015.0190-0</t>
  </si>
  <si>
    <t>21.015.0190-A</t>
  </si>
  <si>
    <t>21.015.0192-0</t>
  </si>
  <si>
    <t>21.015.0192-A</t>
  </si>
  <si>
    <t>21.015.0194-0</t>
  </si>
  <si>
    <t>21.015.0194-A</t>
  </si>
  <si>
    <t>21.015.0196-0</t>
  </si>
  <si>
    <t>21.015.0196-A</t>
  </si>
  <si>
    <t>21.015.0198-0</t>
  </si>
  <si>
    <t>21.015.0198-A</t>
  </si>
  <si>
    <t>21.015.0201-0</t>
  </si>
  <si>
    <t>21.015.0201-A</t>
  </si>
  <si>
    <t>21.015.0205-0</t>
  </si>
  <si>
    <t>21.015.0205-A</t>
  </si>
  <si>
    <t>21.015.0207-0</t>
  </si>
  <si>
    <t>ATERRAMENTO DE CAIXA HAND-HOLE</t>
  </si>
  <si>
    <t>21.015.0207-A</t>
  </si>
  <si>
    <t>21.015.0208-0</t>
  </si>
  <si>
    <t>21.015.0208-A</t>
  </si>
  <si>
    <t>21.015.0209-0</t>
  </si>
  <si>
    <t>ATERRAMENTO DE TAMPAO,INCLUSIVE FORNECIMENTO DOS MATERIAIS</t>
  </si>
  <si>
    <t>21.015.0209-A</t>
  </si>
  <si>
    <t>21.015.0210-0</t>
  </si>
  <si>
    <t>21.015.0210-A</t>
  </si>
  <si>
    <t>21.015.0220-0</t>
  </si>
  <si>
    <t>21.015.0220-A</t>
  </si>
  <si>
    <t>21.015.0230-0</t>
  </si>
  <si>
    <t>21.015.0230-A</t>
  </si>
  <si>
    <t>21.015.0235-0</t>
  </si>
  <si>
    <t>21.015.0235-A</t>
  </si>
  <si>
    <t>21.018.0010-0</t>
  </si>
  <si>
    <t>21.018.0010-A</t>
  </si>
  <si>
    <t>21.018.0012-0</t>
  </si>
  <si>
    <t>21.018.0012-A</t>
  </si>
  <si>
    <t>21.018.0015-0</t>
  </si>
  <si>
    <t>21.018.0015-A</t>
  </si>
  <si>
    <t>21.018.0018-0</t>
  </si>
  <si>
    <t>21.018.0018-A</t>
  </si>
  <si>
    <t>21.018.0020-0</t>
  </si>
  <si>
    <t>21.018.0020-A</t>
  </si>
  <si>
    <t>21.018.0021-0</t>
  </si>
  <si>
    <t>21.018.0021-A</t>
  </si>
  <si>
    <t>21.018.0022-0</t>
  </si>
  <si>
    <t>21.018.0022-A</t>
  </si>
  <si>
    <t>21.018.0023-0</t>
  </si>
  <si>
    <t>21.018.0023-A</t>
  </si>
  <si>
    <t>21.018.0025-0</t>
  </si>
  <si>
    <t>21.018.0025-A</t>
  </si>
  <si>
    <t>21.018.0030-0</t>
  </si>
  <si>
    <t>21.018.0030-A</t>
  </si>
  <si>
    <t>21.018.0031-0</t>
  </si>
  <si>
    <t>21.018.0031-A</t>
  </si>
  <si>
    <t>21.018.0032-0</t>
  </si>
  <si>
    <t>21.018.0032-A</t>
  </si>
  <si>
    <t>21.018.0035-0</t>
  </si>
  <si>
    <t>21.018.0035-A</t>
  </si>
  <si>
    <t>21.018.0040-0</t>
  </si>
  <si>
    <t>21.018.0040-A</t>
  </si>
  <si>
    <t>21.018.0045-0</t>
  </si>
  <si>
    <t>21.018.0045-A</t>
  </si>
  <si>
    <t>21.018.0050-0</t>
  </si>
  <si>
    <t>21.018.0050-A</t>
  </si>
  <si>
    <t>21.019.0078-0</t>
  </si>
  <si>
    <t>21.019.0078-A</t>
  </si>
  <si>
    <t>21.019.0090-0</t>
  </si>
  <si>
    <t>21.019.0090-A</t>
  </si>
  <si>
    <t>21.019.0095-0</t>
  </si>
  <si>
    <t>21.019.0095-A</t>
  </si>
  <si>
    <t>21.019.0105-0</t>
  </si>
  <si>
    <t>21.019.0105-A</t>
  </si>
  <si>
    <t>21.019.0110-0</t>
  </si>
  <si>
    <t>21.019.0110-A</t>
  </si>
  <si>
    <t>21.020.0050-0</t>
  </si>
  <si>
    <t>21.020.0050-A</t>
  </si>
  <si>
    <t>21.020.0055-0</t>
  </si>
  <si>
    <t>21.020.0055-A</t>
  </si>
  <si>
    <t>21.020.0060-0</t>
  </si>
  <si>
    <t>21.020.0060-A</t>
  </si>
  <si>
    <t>21.020.0065-0</t>
  </si>
  <si>
    <t>21.020.0065-A</t>
  </si>
  <si>
    <t>21.020.0070-0</t>
  </si>
  <si>
    <t>21.020.0070-A</t>
  </si>
  <si>
    <t>21.020.0075-0</t>
  </si>
  <si>
    <t>21.020.0075-A</t>
  </si>
  <si>
    <t>21.020.0080-0</t>
  </si>
  <si>
    <t>21.020.0080-A</t>
  </si>
  <si>
    <t>21.020.0085-0</t>
  </si>
  <si>
    <t>21.020.0085-A</t>
  </si>
  <si>
    <t>21.020.0090-0</t>
  </si>
  <si>
    <t>21.020.0090-A</t>
  </si>
  <si>
    <t>21.020.0095-0</t>
  </si>
  <si>
    <t>21.020.0095-A</t>
  </si>
  <si>
    <t>21.020.0106-0</t>
  </si>
  <si>
    <t>21.020.0106-A</t>
  </si>
  <si>
    <t>21.020.0107-0</t>
  </si>
  <si>
    <t>21.020.0107-A</t>
  </si>
  <si>
    <t>21.021.0010-0</t>
  </si>
  <si>
    <t>21.021.0010-A</t>
  </si>
  <si>
    <t>21.021.0015-0</t>
  </si>
  <si>
    <t>21.021.0015-A</t>
  </si>
  <si>
    <t>21.024.0010-0</t>
  </si>
  <si>
    <t>21.024.0010-A</t>
  </si>
  <si>
    <t>21.024.0015-0</t>
  </si>
  <si>
    <t>21.024.0015-A</t>
  </si>
  <si>
    <t>21.024.0020-0</t>
  </si>
  <si>
    <t>21.024.0020-A</t>
  </si>
  <si>
    <t>21.024.0025-0</t>
  </si>
  <si>
    <t>21.024.0025-A</t>
  </si>
  <si>
    <t>21.024.0030-0</t>
  </si>
  <si>
    <t>21.024.0030-A</t>
  </si>
  <si>
    <t>21.024.0035-0</t>
  </si>
  <si>
    <t>21.024.0035-A</t>
  </si>
  <si>
    <t>21.024.0040-0</t>
  </si>
  <si>
    <t>21.024.0040-A</t>
  </si>
  <si>
    <t>21.024.0100-0</t>
  </si>
  <si>
    <t>21.024.0100-A</t>
  </si>
  <si>
    <t>21.024.0105-0</t>
  </si>
  <si>
    <t>21.024.0105-A</t>
  </si>
  <si>
    <t>21.026.0010-0</t>
  </si>
  <si>
    <t>21.026.0010-A</t>
  </si>
  <si>
    <t>21.026.0012-0</t>
  </si>
  <si>
    <t>21.026.0012-A</t>
  </si>
  <si>
    <t>21.026.0015-0</t>
  </si>
  <si>
    <t>21.026.0015-A</t>
  </si>
  <si>
    <t>21.026.0020-0</t>
  </si>
  <si>
    <t>21.026.0020-A</t>
  </si>
  <si>
    <t>21.026.0030-0</t>
  </si>
  <si>
    <t>21.026.0030-A</t>
  </si>
  <si>
    <t>21.026.0035-0</t>
  </si>
  <si>
    <t>21.026.0035-A</t>
  </si>
  <si>
    <t>21.026.0040-0</t>
  </si>
  <si>
    <t>21.026.0040-A</t>
  </si>
  <si>
    <t>21.026.0050-0</t>
  </si>
  <si>
    <t>21.026.0050-A</t>
  </si>
  <si>
    <t>21.026.0055-0</t>
  </si>
  <si>
    <t>21.026.0055-A</t>
  </si>
  <si>
    <t>21.026.0060-0</t>
  </si>
  <si>
    <t>21.026.0060-A</t>
  </si>
  <si>
    <t>21.026.0065-0</t>
  </si>
  <si>
    <t>21.026.0065-A</t>
  </si>
  <si>
    <t>21.026.0070-0</t>
  </si>
  <si>
    <t>21.026.0070-A</t>
  </si>
  <si>
    <t>21.026.0075-0</t>
  </si>
  <si>
    <t>21.026.0075-A</t>
  </si>
  <si>
    <t>21.026.0080-0</t>
  </si>
  <si>
    <t>21.026.0080-A</t>
  </si>
  <si>
    <t>21.026.0100-0</t>
  </si>
  <si>
    <t>21.026.0100-A</t>
  </si>
  <si>
    <t>21.026.0105-0</t>
  </si>
  <si>
    <t>21.026.0105-A</t>
  </si>
  <si>
    <t>21.026.0110-0</t>
  </si>
  <si>
    <t>21.026.0110-A</t>
  </si>
  <si>
    <t>21.026.0120-0</t>
  </si>
  <si>
    <t>21.026.0120-A</t>
  </si>
  <si>
    <t>21.026.0130-0</t>
  </si>
  <si>
    <t>21.026.0130-A</t>
  </si>
  <si>
    <t>21.026.0200-0</t>
  </si>
  <si>
    <t>21.026.0200-A</t>
  </si>
  <si>
    <t>21.026.0250-0</t>
  </si>
  <si>
    <t>21.026.0250-A</t>
  </si>
  <si>
    <t>21.026.0350-0</t>
  </si>
  <si>
    <t>21.026.0350-A</t>
  </si>
  <si>
    <t>21.026.0450-0</t>
  </si>
  <si>
    <t>21.026.0450-A</t>
  </si>
  <si>
    <t>21.027.0010-0</t>
  </si>
  <si>
    <t>21.027.0010-A</t>
  </si>
  <si>
    <t>21.027.0020-0</t>
  </si>
  <si>
    <t>21.027.0020-A</t>
  </si>
  <si>
    <t>21.027.0025-0</t>
  </si>
  <si>
    <t>21.027.0025-A</t>
  </si>
  <si>
    <t>21.027.0050-0</t>
  </si>
  <si>
    <t>21.027.0050-A</t>
  </si>
  <si>
    <t>21.027.0060-0</t>
  </si>
  <si>
    <t>21.027.0060-A</t>
  </si>
  <si>
    <t>21.028.0001-0</t>
  </si>
  <si>
    <t>21.028.0001-A</t>
  </si>
  <si>
    <t>21.028.0002-0</t>
  </si>
  <si>
    <t>21.028.0002-A</t>
  </si>
  <si>
    <t>21.028.0003-0</t>
  </si>
  <si>
    <t>21.028.0003-A</t>
  </si>
  <si>
    <t>21.028.0004-0</t>
  </si>
  <si>
    <t>21.028.0004-A</t>
  </si>
  <si>
    <t>21.028.0010-0</t>
  </si>
  <si>
    <t>21.028.0010-A</t>
  </si>
  <si>
    <t>21.028.0015-0</t>
  </si>
  <si>
    <t>21.028.0015-A</t>
  </si>
  <si>
    <t>21.028.0020-0</t>
  </si>
  <si>
    <t>21.028.0020-A</t>
  </si>
  <si>
    <t>21.028.0040-0</t>
  </si>
  <si>
    <t>21.028.0040-A</t>
  </si>
  <si>
    <t>21.028.0060-0</t>
  </si>
  <si>
    <t>21.028.0060-A</t>
  </si>
  <si>
    <t>21.028.0065-0</t>
  </si>
  <si>
    <t>21.028.0065-A</t>
  </si>
  <si>
    <t>21.028.0070-0</t>
  </si>
  <si>
    <t>21.028.0070-A</t>
  </si>
  <si>
    <t>21.028.0075-0</t>
  </si>
  <si>
    <t>21.028.0075-A</t>
  </si>
  <si>
    <t>21.028.0080-0</t>
  </si>
  <si>
    <t>21.028.0080-A</t>
  </si>
  <si>
    <t>21.028.0085-0</t>
  </si>
  <si>
    <t>21.028.0085-A</t>
  </si>
  <si>
    <t>21.028.0090-0</t>
  </si>
  <si>
    <t>21.028.0090-A</t>
  </si>
  <si>
    <t>21.028.0095-0</t>
  </si>
  <si>
    <t>21.028.0095-A</t>
  </si>
  <si>
    <t>21.028.0100-0</t>
  </si>
  <si>
    <t>21.028.0100-A</t>
  </si>
  <si>
    <t>21.028.0105-0</t>
  </si>
  <si>
    <t>21.028.0105-A</t>
  </si>
  <si>
    <t>21.028.0110-0</t>
  </si>
  <si>
    <t>21.028.0110-A</t>
  </si>
  <si>
    <t>21.028.0115-0</t>
  </si>
  <si>
    <t>21.028.0115-A</t>
  </si>
  <si>
    <t>21.028.0120-0</t>
  </si>
  <si>
    <t>21.028.0120-A</t>
  </si>
  <si>
    <t>21.028.0125-0</t>
  </si>
  <si>
    <t>21.028.0125-A</t>
  </si>
  <si>
    <t>21.028.0140-0</t>
  </si>
  <si>
    <t>21.028.0140-A</t>
  </si>
  <si>
    <t>21.028.0145-0</t>
  </si>
  <si>
    <t>21.028.0145-A</t>
  </si>
  <si>
    <t>21.028.0150-0</t>
  </si>
  <si>
    <t>21.028.0150-A</t>
  </si>
  <si>
    <t>21.030.0055-0</t>
  </si>
  <si>
    <t>21.030.0055-A</t>
  </si>
  <si>
    <t>21.030.0060-0</t>
  </si>
  <si>
    <t>21.030.0060-A</t>
  </si>
  <si>
    <t>21.030.0065-0</t>
  </si>
  <si>
    <t>21.030.0065-A</t>
  </si>
  <si>
    <t>21.030.0070-0</t>
  </si>
  <si>
    <t>21.030.0070-A</t>
  </si>
  <si>
    <t>21.030.0075-0</t>
  </si>
  <si>
    <t>21.030.0075-A</t>
  </si>
  <si>
    <t>21.030.0080-0</t>
  </si>
  <si>
    <t>21.030.0080-A</t>
  </si>
  <si>
    <t>21.030.0085-0</t>
  </si>
  <si>
    <t>21.030.0085-A</t>
  </si>
  <si>
    <t>21.030.0090-0</t>
  </si>
  <si>
    <t>21.030.0090-A</t>
  </si>
  <si>
    <t>21.030.0100-0</t>
  </si>
  <si>
    <t>21.030.0100-A</t>
  </si>
  <si>
    <t>21.030.0105-0</t>
  </si>
  <si>
    <t>21.030.0105-A</t>
  </si>
  <si>
    <t>21.031.0010-0</t>
  </si>
  <si>
    <t>21.031.0010-A</t>
  </si>
  <si>
    <t>21.031.0015-0</t>
  </si>
  <si>
    <t>21.031.0015-A</t>
  </si>
  <si>
    <t>21.031.0020-0</t>
  </si>
  <si>
    <t>21.031.0020-A</t>
  </si>
  <si>
    <t>21.031.0025-0</t>
  </si>
  <si>
    <t>21.031.0025-A</t>
  </si>
  <si>
    <t>21.031.0030-0</t>
  </si>
  <si>
    <t>21.031.0030-A</t>
  </si>
  <si>
    <t>21.031.0035-0</t>
  </si>
  <si>
    <t>21.031.0035-A</t>
  </si>
  <si>
    <t>21.031.0040-0</t>
  </si>
  <si>
    <t>21.031.0040-A</t>
  </si>
  <si>
    <t>21.035.0007-0</t>
  </si>
  <si>
    <t>21.035.0007-A</t>
  </si>
  <si>
    <t>21.035.0008-0</t>
  </si>
  <si>
    <t>21.035.0008-A</t>
  </si>
  <si>
    <t>21.035.0009-0</t>
  </si>
  <si>
    <t>21.035.0009-A</t>
  </si>
  <si>
    <t>21.035.0010-0</t>
  </si>
  <si>
    <t>21.035.0010-A</t>
  </si>
  <si>
    <t>21.035.0012-0</t>
  </si>
  <si>
    <t>21.035.0012-A</t>
  </si>
  <si>
    <t>21.035.0014-0</t>
  </si>
  <si>
    <t>21.035.0014-A</t>
  </si>
  <si>
    <t>21.035.0050-0</t>
  </si>
  <si>
    <t>21.035.0050-A</t>
  </si>
  <si>
    <t>21.035.0100-0</t>
  </si>
  <si>
    <t>21.035.0100-A</t>
  </si>
  <si>
    <t>21.035.0103-0</t>
  </si>
  <si>
    <t>21.035.0103-A</t>
  </si>
  <si>
    <t>21.035.0105-0</t>
  </si>
  <si>
    <t>21.035.0105-A</t>
  </si>
  <si>
    <t>21.035.0150-0</t>
  </si>
  <si>
    <t>21.035.0150-A</t>
  </si>
  <si>
    <t>21.035.0160-0</t>
  </si>
  <si>
    <t>21.035.0160-A</t>
  </si>
  <si>
    <t>21.035.0205-0</t>
  </si>
  <si>
    <t>21.035.0205-A</t>
  </si>
  <si>
    <t>21.035.0220-0</t>
  </si>
  <si>
    <t>21.035.0220-A</t>
  </si>
  <si>
    <t>21.035.0230-0</t>
  </si>
  <si>
    <t>21.035.0230-A</t>
  </si>
  <si>
    <t>21.035.0235-0</t>
  </si>
  <si>
    <t>21.035.0235-A</t>
  </si>
  <si>
    <t>21.035.0250-0</t>
  </si>
  <si>
    <t>21.035.0250-A</t>
  </si>
  <si>
    <t>21.036.0010-0</t>
  </si>
  <si>
    <t>21.036.0010-A</t>
  </si>
  <si>
    <t>21.036.0015-0</t>
  </si>
  <si>
    <t>21.036.0015-A</t>
  </si>
  <si>
    <t>21.036.0020-0</t>
  </si>
  <si>
    <t>21.036.0020-A</t>
  </si>
  <si>
    <t>21.036.0025-0</t>
  </si>
  <si>
    <t>21.036.0025-A</t>
  </si>
  <si>
    <t>21.036.0050-0</t>
  </si>
  <si>
    <t>21.036.0050-A</t>
  </si>
  <si>
    <t>21.036.0055-0</t>
  </si>
  <si>
    <t>21.036.0055-A</t>
  </si>
  <si>
    <t>21.036.0060-0</t>
  </si>
  <si>
    <t>21.036.0060-A</t>
  </si>
  <si>
    <t>21.036.0065-0</t>
  </si>
  <si>
    <t>21.036.0065-A</t>
  </si>
  <si>
    <t>21.036.0070-0</t>
  </si>
  <si>
    <t>21.036.0070-A</t>
  </si>
  <si>
    <t>21.036.0075-0</t>
  </si>
  <si>
    <t>21.036.0075-A</t>
  </si>
  <si>
    <t>21.036.0080-0</t>
  </si>
  <si>
    <t>21.036.0080-A</t>
  </si>
  <si>
    <t>21.037.0010-0</t>
  </si>
  <si>
    <t>21.037.0010-A</t>
  </si>
  <si>
    <t>21.037.0015-0</t>
  </si>
  <si>
    <t>21.037.0015-A</t>
  </si>
  <si>
    <t>21.037.0020-0</t>
  </si>
  <si>
    <t>21.037.0020-A</t>
  </si>
  <si>
    <t>21.037.0050-0</t>
  </si>
  <si>
    <t>21.037.0050-A</t>
  </si>
  <si>
    <t>21.037.0100-0</t>
  </si>
  <si>
    <t>21.037.0100-A</t>
  </si>
  <si>
    <t>21.037.0105-0</t>
  </si>
  <si>
    <t>21.037.0105-A</t>
  </si>
  <si>
    <t>21.037.0108-0</t>
  </si>
  <si>
    <t>21.037.0108-A</t>
  </si>
  <si>
    <t>21.037.0120-0</t>
  </si>
  <si>
    <t>21.037.0120-A</t>
  </si>
  <si>
    <t>21.037.0125-0</t>
  </si>
  <si>
    <t>21.037.0125-A</t>
  </si>
  <si>
    <t>21.037.0130-0</t>
  </si>
  <si>
    <t>21.037.0130-A</t>
  </si>
  <si>
    <t>21.037.0135-0</t>
  </si>
  <si>
    <t>21.037.0135-A</t>
  </si>
  <si>
    <t>21.038.0010-0</t>
  </si>
  <si>
    <t>21.038.0010-A</t>
  </si>
  <si>
    <t>21.038.0050-0</t>
  </si>
  <si>
    <t>21.038.0050-A</t>
  </si>
  <si>
    <t>21.038.0055-0</t>
  </si>
  <si>
    <t>21.038.0055-A</t>
  </si>
  <si>
    <t>21.038.0060-0</t>
  </si>
  <si>
    <t>21.038.0060-A</t>
  </si>
  <si>
    <t>21.040.0010-0</t>
  </si>
  <si>
    <t>21.040.0010-A</t>
  </si>
  <si>
    <t>21.040.0100-0</t>
  </si>
  <si>
    <t>21.040.0100-A</t>
  </si>
  <si>
    <t>21.040.0120-0</t>
  </si>
  <si>
    <t>21.040.0120-A</t>
  </si>
  <si>
    <t>21.040.0130-0</t>
  </si>
  <si>
    <t>21.040.0130-A</t>
  </si>
  <si>
    <t>21.042.0015-0</t>
  </si>
  <si>
    <t>21.042.0015-A</t>
  </si>
  <si>
    <t>21.042.0030-0</t>
  </si>
  <si>
    <t>21.042.0030-A</t>
  </si>
  <si>
    <t>21.042.0040-0</t>
  </si>
  <si>
    <t>21.042.0040-A</t>
  </si>
  <si>
    <t>21.042.0045-0</t>
  </si>
  <si>
    <t>21.042.0045-A</t>
  </si>
  <si>
    <t>21.042.0065-0</t>
  </si>
  <si>
    <t>21.042.0065-A</t>
  </si>
  <si>
    <t>21.042.0070-0</t>
  </si>
  <si>
    <t>21.042.0070-A</t>
  </si>
  <si>
    <t>21.042.0085-0</t>
  </si>
  <si>
    <t>21.042.0085-A</t>
  </si>
  <si>
    <t>21.042.0115-0</t>
  </si>
  <si>
    <t>21.042.0115-A</t>
  </si>
  <si>
    <t>21.042.0125-0</t>
  </si>
  <si>
    <t>21.042.0125-A</t>
  </si>
  <si>
    <t>21.042.0135-0</t>
  </si>
  <si>
    <t>21.042.0135-A</t>
  </si>
  <si>
    <t>21.042.0140-0</t>
  </si>
  <si>
    <t>21.042.0140-A</t>
  </si>
  <si>
    <t>21.042.0145-0</t>
  </si>
  <si>
    <t>21.042.0145-A</t>
  </si>
  <si>
    <t>21.042.0165-0</t>
  </si>
  <si>
    <t>21.042.0165-A</t>
  </si>
  <si>
    <t>21.045.0050-0</t>
  </si>
  <si>
    <t>21.045.0050-A</t>
  </si>
  <si>
    <t>21.045.0055-0</t>
  </si>
  <si>
    <t>21.045.0055-A</t>
  </si>
  <si>
    <t>21.045.0070-0</t>
  </si>
  <si>
    <t>21.045.0070-A</t>
  </si>
  <si>
    <t>21.045.0080-0</t>
  </si>
  <si>
    <t>21.045.0080-A</t>
  </si>
  <si>
    <t>21.045.0085-0</t>
  </si>
  <si>
    <t>21.045.0085-A</t>
  </si>
  <si>
    <t>21.045.0090-0</t>
  </si>
  <si>
    <t>21.045.0090-A</t>
  </si>
  <si>
    <t>21.045.0105-0</t>
  </si>
  <si>
    <t>21.045.0105-A</t>
  </si>
  <si>
    <t>21.045.0110-0</t>
  </si>
  <si>
    <t>21.045.0110-A</t>
  </si>
  <si>
    <t>21.045.0125-0</t>
  </si>
  <si>
    <t>21.045.0125-A</t>
  </si>
  <si>
    <t>21.045.0135-0</t>
  </si>
  <si>
    <t>21.045.0135-A</t>
  </si>
  <si>
    <t>21.045.0140-0</t>
  </si>
  <si>
    <t>21.045.0140-A</t>
  </si>
  <si>
    <t>21.045.0145-0</t>
  </si>
  <si>
    <t>21.045.0145-A</t>
  </si>
  <si>
    <t>21.045.0150-0</t>
  </si>
  <si>
    <t>21.045.0150-A</t>
  </si>
  <si>
    <t>21.045.0160-0</t>
  </si>
  <si>
    <t>21.045.0160-A</t>
  </si>
  <si>
    <t>21.046.0010-0</t>
  </si>
  <si>
    <t>21.046.0010-A</t>
  </si>
  <si>
    <t>21.046.0020-0</t>
  </si>
  <si>
    <t>21.046.0020-A</t>
  </si>
  <si>
    <t>21.046.0025-0</t>
  </si>
  <si>
    <t>21.046.0025-A</t>
  </si>
  <si>
    <t>21.046.0035-0</t>
  </si>
  <si>
    <t>21.046.0035-A</t>
  </si>
  <si>
    <t>21.046.0040-0</t>
  </si>
  <si>
    <t>21.046.0040-A</t>
  </si>
  <si>
    <t>21.046.0055-0</t>
  </si>
  <si>
    <t>21.046.0055-A</t>
  </si>
  <si>
    <t>21.046.0060-0</t>
  </si>
  <si>
    <t>21.046.0060-A</t>
  </si>
  <si>
    <t>21.046.0065-0</t>
  </si>
  <si>
    <t>21.046.0065-A</t>
  </si>
  <si>
    <t>21.046.0070-0</t>
  </si>
  <si>
    <t>21.046.0070-A</t>
  </si>
  <si>
    <t>21.048.0010-0</t>
  </si>
  <si>
    <t>21.048.0010-A</t>
  </si>
  <si>
    <t>21.048.0015-0</t>
  </si>
  <si>
    <t>21.048.0015-A</t>
  </si>
  <si>
    <t>21.048.0020-0</t>
  </si>
  <si>
    <t>21.048.0020-A</t>
  </si>
  <si>
    <t>21.048.0025-0</t>
  </si>
  <si>
    <t>21.048.0025-A</t>
  </si>
  <si>
    <t>21.048.0030-0</t>
  </si>
  <si>
    <t>21.048.0030-A</t>
  </si>
  <si>
    <t>21.048.0035-0</t>
  </si>
  <si>
    <t>21.048.0035-A</t>
  </si>
  <si>
    <t>21.048.0040-0</t>
  </si>
  <si>
    <t>21.048.0040-A</t>
  </si>
  <si>
    <t>21.048.0045-0</t>
  </si>
  <si>
    <t>21.048.0045-A</t>
  </si>
  <si>
    <t>21.048.0050-0</t>
  </si>
  <si>
    <t>21.048.0050-A</t>
  </si>
  <si>
    <t>21.048.0055-0</t>
  </si>
  <si>
    <t>21.048.0055-A</t>
  </si>
  <si>
    <t>21.048.0060-0</t>
  </si>
  <si>
    <t>21.048.0060-A</t>
  </si>
  <si>
    <t>21.048.0065-0</t>
  </si>
  <si>
    <t>21.048.0065-A</t>
  </si>
  <si>
    <t>21.050.0010-0</t>
  </si>
  <si>
    <t>21.050.0010-A</t>
  </si>
  <si>
    <t>21.050.0015-0</t>
  </si>
  <si>
    <t>21.050.0015-A</t>
  </si>
  <si>
    <t>21.050.0020-0</t>
  </si>
  <si>
    <t>21.050.0020-A</t>
  </si>
  <si>
    <t>21.050.0025-0</t>
  </si>
  <si>
    <t>21.050.0025-A</t>
  </si>
  <si>
    <t>21.050.0040-0</t>
  </si>
  <si>
    <t>21.050.0040-A</t>
  </si>
  <si>
    <t>21.050.0045-0</t>
  </si>
  <si>
    <t>21.050.0045-A</t>
  </si>
  <si>
    <t>21.050.0050-0</t>
  </si>
  <si>
    <t>21.050.0050-A</t>
  </si>
  <si>
    <t>21.050.0055-0</t>
  </si>
  <si>
    <t>21.050.0055-A</t>
  </si>
  <si>
    <t>21.050.0060-0</t>
  </si>
  <si>
    <t>21.050.0060-A</t>
  </si>
  <si>
    <t>21.050.0070-0</t>
  </si>
  <si>
    <t>21.050.0070-A</t>
  </si>
  <si>
    <t>21.050.0075-0</t>
  </si>
  <si>
    <t>21.050.0075-A</t>
  </si>
  <si>
    <t>21.050.0080-0</t>
  </si>
  <si>
    <t>21.050.0080-A</t>
  </si>
  <si>
    <t>21.050.0085-0</t>
  </si>
  <si>
    <t>21.050.0085-A</t>
  </si>
  <si>
    <t>21.050.0090-0</t>
  </si>
  <si>
    <t>21.050.0090-A</t>
  </si>
  <si>
    <t>21.050.0095-0</t>
  </si>
  <si>
    <t>21.050.0095-A</t>
  </si>
  <si>
    <t>21.050.0100-0</t>
  </si>
  <si>
    <t>21.050.0100-A</t>
  </si>
  <si>
    <t>21.050.0105-0</t>
  </si>
  <si>
    <t>21.050.0105-A</t>
  </si>
  <si>
    <t>21.050.0110-0</t>
  </si>
  <si>
    <t>21.050.0110-A</t>
  </si>
  <si>
    <t>21.050.0120-0</t>
  </si>
  <si>
    <t>21.050.0120-A</t>
  </si>
  <si>
    <t>21.050.0125-0</t>
  </si>
  <si>
    <t>21.050.0125-A</t>
  </si>
  <si>
    <t>21.051.0010-0</t>
  </si>
  <si>
    <t>21.051.0010-A</t>
  </si>
  <si>
    <t>22.005.0005-0</t>
  </si>
  <si>
    <t>22.005.0005-A</t>
  </si>
  <si>
    <t>22.005.0015-0</t>
  </si>
  <si>
    <t>22.005.0015-A</t>
  </si>
  <si>
    <t>22.005.0020-0</t>
  </si>
  <si>
    <t>22.005.0020-A</t>
  </si>
  <si>
    <t>22.005.0025-0</t>
  </si>
  <si>
    <t>22.005.0025-A</t>
  </si>
  <si>
    <t>22.005.0030-0</t>
  </si>
  <si>
    <t>22.005.0030-A</t>
  </si>
  <si>
    <t>22.005.0035-0</t>
  </si>
  <si>
    <t>22.005.0035-A</t>
  </si>
  <si>
    <t>22.005.0045-0</t>
  </si>
  <si>
    <t>22.005.0045-A</t>
  </si>
  <si>
    <t>22.005.0050-0</t>
  </si>
  <si>
    <t>22.005.0050-A</t>
  </si>
  <si>
    <t>22.005.0055-0</t>
  </si>
  <si>
    <t>22.005.0055-A</t>
  </si>
  <si>
    <t>22.005.0060-0</t>
  </si>
  <si>
    <t>22.005.0060-A</t>
  </si>
  <si>
    <t>22.005.0070-0</t>
  </si>
  <si>
    <t>22.005.0070-A</t>
  </si>
  <si>
    <t>22.005.0075-0</t>
  </si>
  <si>
    <t>22.005.0075-A</t>
  </si>
  <si>
    <t>22.005.0080-0</t>
  </si>
  <si>
    <t>22.005.0080-A</t>
  </si>
  <si>
    <t>22.005.0085-0</t>
  </si>
  <si>
    <t>22.005.0085-A</t>
  </si>
  <si>
    <t>22.010.0010-0</t>
  </si>
  <si>
    <t>22.010.0010-A</t>
  </si>
  <si>
    <t>22.010.0015-0</t>
  </si>
  <si>
    <t>22.010.0015-A</t>
  </si>
  <si>
    <t>22.010.0020-0</t>
  </si>
  <si>
    <t>22.010.0020-A</t>
  </si>
  <si>
    <t>22.010.0030-0</t>
  </si>
  <si>
    <t>22.010.0030-A</t>
  </si>
  <si>
    <t>22.013.0005-0</t>
  </si>
  <si>
    <t>CONSTRUCAO MANUAL DE ACEIROS E TRILHAS</t>
  </si>
  <si>
    <t>22.013.0005-A</t>
  </si>
  <si>
    <t>22.013.0010-0</t>
  </si>
  <si>
    <t>ROCADA MANUAL DE VEGETACAO DENSA COM FOICE</t>
  </si>
  <si>
    <t>22.013.0010-A</t>
  </si>
  <si>
    <t>22.013.0015-0</t>
  </si>
  <si>
    <t>ROCADA MANUAL DE VEGETACAO LEVE COM FOICE</t>
  </si>
  <si>
    <t>22.013.0015-A</t>
  </si>
  <si>
    <t>22.013.0020-0</t>
  </si>
  <si>
    <t>DESTOCA COM ENXADAO</t>
  </si>
  <si>
    <t>22.013.0020-A</t>
  </si>
  <si>
    <t>22.016.0005-0</t>
  </si>
  <si>
    <t>CONSTRUCAO DE ESTRADAS DE CIRCULACAO COM TRATOR DE ESTEIRAS</t>
  </si>
  <si>
    <t>22.016.0005-A</t>
  </si>
  <si>
    <t>22.016.0010-0</t>
  </si>
  <si>
    <t>22.016.0010-A</t>
  </si>
  <si>
    <t>22.016.0015-0</t>
  </si>
  <si>
    <t>ROCADO DE VEGETACAO COM TRATOR DE PNEUS E ROCADEIRA</t>
  </si>
  <si>
    <t>22.016.0015-A</t>
  </si>
  <si>
    <t>22.016.0020-0</t>
  </si>
  <si>
    <t>ENLEIRAMENTO MECANICO DE VEGETACAO COM TRATOR DE ESTEIRAS</t>
  </si>
  <si>
    <t>22.016.0020-A</t>
  </si>
  <si>
    <t>22.016.0025-0</t>
  </si>
  <si>
    <t>22.016.0025-A</t>
  </si>
  <si>
    <t>22.016.0030-0</t>
  </si>
  <si>
    <t>GRADEACAO DO SOLO COM TRATOR DE PNEUS E GRADE DE DISCOS</t>
  </si>
  <si>
    <t>22.016.0030-A</t>
  </si>
  <si>
    <t>22.020.0005-0</t>
  </si>
  <si>
    <t>22.020.0005-A</t>
  </si>
  <si>
    <t>22.020.0010-0</t>
  </si>
  <si>
    <t>ALINHAMENTO E MARCACAO DE COVAS</t>
  </si>
  <si>
    <t>22.020.0010-A</t>
  </si>
  <si>
    <t>22.020.0015-0</t>
  </si>
  <si>
    <t>ABERTURA OU CAPINA DE FAIXAS DE 1,00M DE LARGURA</t>
  </si>
  <si>
    <t>22.020.0015-A</t>
  </si>
  <si>
    <t>22.020.0030-0</t>
  </si>
  <si>
    <t>22.020.0030-A</t>
  </si>
  <si>
    <t>22.020.0035-0</t>
  </si>
  <si>
    <t>22.020.0035-A</t>
  </si>
  <si>
    <t>22.020.0040-0</t>
  </si>
  <si>
    <t>22.020.0040-A</t>
  </si>
  <si>
    <t>22.020.0045-0</t>
  </si>
  <si>
    <t>22.020.0045-A</t>
  </si>
  <si>
    <t>22.020.0050-0</t>
  </si>
  <si>
    <t>22.020.0050-A</t>
  </si>
  <si>
    <t>22.020.0055-0</t>
  </si>
  <si>
    <t>COLOCACAO DE COBERTURA MORTA (MULCH) AO REDOR DAS PLANTAS</t>
  </si>
  <si>
    <t>22.020.0055-A</t>
  </si>
  <si>
    <t>22.020.0070-0</t>
  </si>
  <si>
    <t>22.020.0070-A</t>
  </si>
  <si>
    <t>22.020.0075-0</t>
  </si>
  <si>
    <t>22.020.0075-A</t>
  </si>
  <si>
    <t>22.020.0080-0</t>
  </si>
  <si>
    <t>22.020.0080-A</t>
  </si>
  <si>
    <t>22.020.0085-0</t>
  </si>
  <si>
    <t>22.020.0085-A</t>
  </si>
  <si>
    <t>22.020.0090-0</t>
  </si>
  <si>
    <t>22.020.0090-A</t>
  </si>
  <si>
    <t>22.020.0095-0</t>
  </si>
  <si>
    <t>22.020.0095-A</t>
  </si>
  <si>
    <t>22.020.0100-0</t>
  </si>
  <si>
    <t>22.020.0100-A</t>
  </si>
  <si>
    <t>22.020.0105-0</t>
  </si>
  <si>
    <t>22.020.0105-A</t>
  </si>
  <si>
    <t>22.020.0110-0</t>
  </si>
  <si>
    <t>22.020.0110-A</t>
  </si>
  <si>
    <t>22.020.0115-0</t>
  </si>
  <si>
    <t>22.020.0115-A</t>
  </si>
  <si>
    <t>22.020.0120-0</t>
  </si>
  <si>
    <t>22.020.0120-A</t>
  </si>
  <si>
    <t>22.020.0125-0</t>
  </si>
  <si>
    <t>22.020.0125-A</t>
  </si>
  <si>
    <t>22.020.0130-0</t>
  </si>
  <si>
    <t>22.020.0130-A</t>
  </si>
  <si>
    <t>22.020.0135-0</t>
  </si>
  <si>
    <t>22.020.0135-A</t>
  </si>
  <si>
    <t>22.020.0140-0</t>
  </si>
  <si>
    <t>22.020.0140-A</t>
  </si>
  <si>
    <t>22.020.0145-0</t>
  </si>
  <si>
    <t>22.020.0145-A</t>
  </si>
  <si>
    <t>22.020.0150-0</t>
  </si>
  <si>
    <t>22.020.0150-A</t>
  </si>
  <si>
    <t>22.025.0005-0</t>
  </si>
  <si>
    <t>22.025.0005-A</t>
  </si>
  <si>
    <t>22.025.0010-0</t>
  </si>
  <si>
    <t>22.025.0010-A</t>
  </si>
  <si>
    <t>22.025.0015-0</t>
  </si>
  <si>
    <t>22.025.0015-A</t>
  </si>
  <si>
    <t>22.026.0010-0</t>
  </si>
  <si>
    <t>22.026.0010-A</t>
  </si>
  <si>
    <t>22.028.0005-0</t>
  </si>
  <si>
    <t>22.028.0005-A</t>
  </si>
  <si>
    <t>22.028.0010-0</t>
  </si>
  <si>
    <t>22.028.0010-A</t>
  </si>
  <si>
    <t>22.028.0015-0</t>
  </si>
  <si>
    <t>22.028.0015-A</t>
  </si>
  <si>
    <t>22.028.0025-0</t>
  </si>
  <si>
    <t>22.028.0025-A</t>
  </si>
  <si>
    <t>22.028.0035-0</t>
  </si>
  <si>
    <t>22.028.0035-A</t>
  </si>
  <si>
    <t>22.028.0040-0</t>
  </si>
  <si>
    <t>22.028.0040-A</t>
  </si>
  <si>
    <t>22.028.0050-0</t>
  </si>
  <si>
    <t>22.028.0050-A</t>
  </si>
  <si>
    <t>22.030.0010-0</t>
  </si>
  <si>
    <t>22.030.0010-A</t>
  </si>
  <si>
    <t>22.030.0015-0</t>
  </si>
  <si>
    <t>MANUTENCAO DE ACEIROS</t>
  </si>
  <si>
    <t>22.030.0015-A</t>
  </si>
  <si>
    <t>22.030.0030-0</t>
  </si>
  <si>
    <t>ARRANCAMENTO E REPLANTIO DE ARBUSTO COM ATE 2M DE ALTURA</t>
  </si>
  <si>
    <t>22.030.0030-A</t>
  </si>
  <si>
    <t>22.030.0035-0</t>
  </si>
  <si>
    <t>22.030.0035-A</t>
  </si>
  <si>
    <t>22.030.0040-0</t>
  </si>
  <si>
    <t>22.030.0040-A</t>
  </si>
  <si>
    <t>22.030.0045-0</t>
  </si>
  <si>
    <t>22.030.0045-A</t>
  </si>
  <si>
    <t>22.030.0050-0</t>
  </si>
  <si>
    <t>22.030.0050-A</t>
  </si>
  <si>
    <t>22.030.0055-0</t>
  </si>
  <si>
    <t>22.030.0055-A</t>
  </si>
  <si>
    <t>22.030.0060-0</t>
  </si>
  <si>
    <t>22.030.0060-A</t>
  </si>
  <si>
    <t>22.030.0065-0</t>
  </si>
  <si>
    <t>22.030.0065-A</t>
  </si>
  <si>
    <t>22.030.0070-0</t>
  </si>
  <si>
    <t>22.030.0070-A</t>
  </si>
  <si>
    <t>22.030.0075-0</t>
  </si>
  <si>
    <t>DENDROCIRURGIA EM ESPECIES VEGETAIS DE QUALQUER NATUREZA</t>
  </si>
  <si>
    <t>22.030.0075-A</t>
  </si>
  <si>
    <t>22.030.0080-0</t>
  </si>
  <si>
    <t>22.030.0080-A</t>
  </si>
  <si>
    <t>22.030.0085-0</t>
  </si>
  <si>
    <t>RETUTORAMENTO DE ESPECIES VEGETAIS DE QUALQUER NATUREZA</t>
  </si>
  <si>
    <t>22.030.0085-A</t>
  </si>
  <si>
    <t>22.030.0090-0</t>
  </si>
  <si>
    <t>22.030.0090-A</t>
  </si>
  <si>
    <t>22.030.0095-0</t>
  </si>
  <si>
    <t>22.030.0095-A</t>
  </si>
  <si>
    <t>22.030.0100-0</t>
  </si>
  <si>
    <t>22.030.0100-A</t>
  </si>
  <si>
    <t>22.030.0105-0</t>
  </si>
  <si>
    <t>22.030.0105-A</t>
  </si>
  <si>
    <t>22.040.0005-0</t>
  </si>
  <si>
    <t>22.040.0005-A</t>
  </si>
  <si>
    <t>22.040.0010-0</t>
  </si>
  <si>
    <t>22.040.0010-A</t>
  </si>
  <si>
    <t>22.040.0015-0</t>
  </si>
  <si>
    <t>22.040.0015-A</t>
  </si>
  <si>
    <t>22.040.0020-0</t>
  </si>
  <si>
    <t>ABATER,DESGALHAR E TORAR COM MACHADO,SEM EMPILHAR</t>
  </si>
  <si>
    <t>ST</t>
  </si>
  <si>
    <t>22.040.0020-A</t>
  </si>
  <si>
    <t>22.040.0025-0</t>
  </si>
  <si>
    <t>ABATER,DESGALHAR E TORAR COM MACHADO,COM EMPILHAMENTO MANUAL</t>
  </si>
  <si>
    <t>22.040.0025-A</t>
  </si>
  <si>
    <t>22.040.0030-0</t>
  </si>
  <si>
    <t>22.040.0030-A</t>
  </si>
  <si>
    <t>22.040.0035-0</t>
  </si>
  <si>
    <t>DESCASCAMENTO MANUAL COM FACAO</t>
  </si>
  <si>
    <t>22.040.0035-A</t>
  </si>
  <si>
    <t>22.040.0040-0</t>
  </si>
  <si>
    <t>22.040.0040-A</t>
  </si>
  <si>
    <t>22.040.0045-0</t>
  </si>
  <si>
    <t>22.040.0045-A</t>
  </si>
  <si>
    <t>22.040.0050-0</t>
  </si>
  <si>
    <t>ARRASTE MANUAL DE VAROES,DISTANCIA DE 100,00M</t>
  </si>
  <si>
    <t>22.040.0050-A</t>
  </si>
  <si>
    <t>22.040.0055-0</t>
  </si>
  <si>
    <t>EMPILHAMENTO MANUAL DE TORETES</t>
  </si>
  <si>
    <t>22.040.0055-A</t>
  </si>
  <si>
    <t>22.050.0005-0</t>
  </si>
  <si>
    <t>22.050.0005-A</t>
  </si>
  <si>
    <t>22.050.0010-0</t>
  </si>
  <si>
    <t>22.050.0010-A</t>
  </si>
  <si>
    <t>22.050.0015-0</t>
  </si>
  <si>
    <t>22.050.0015-A</t>
  </si>
  <si>
    <t>22.050.0020-0</t>
  </si>
  <si>
    <t>22.050.0020-A</t>
  </si>
  <si>
    <t>22.050.0025-0</t>
  </si>
  <si>
    <t>22.050.0025-A</t>
  </si>
  <si>
    <t>22.050.0030-0</t>
  </si>
  <si>
    <t>22.050.0030-A</t>
  </si>
  <si>
    <t>22.050.0035-0</t>
  </si>
  <si>
    <t>22.050.0035-A</t>
  </si>
  <si>
    <t>54.001.0007-1</t>
  </si>
  <si>
    <t>TACO DE CANELA 2,5 X 10 X 10CM</t>
  </si>
  <si>
    <t>54.001.0007-B</t>
  </si>
  <si>
    <t>54.001.0010-1</t>
  </si>
  <si>
    <t>54.001.0010-B</t>
  </si>
  <si>
    <t>54.001.0011-1</t>
  </si>
  <si>
    <t>54.001.0011-B</t>
  </si>
  <si>
    <t>54.001.0013-1</t>
  </si>
  <si>
    <t>54.001.0013-B</t>
  </si>
  <si>
    <t>54.001.0069-1</t>
  </si>
  <si>
    <t>54.001.0069-B</t>
  </si>
  <si>
    <t>54.001.0070-1</t>
  </si>
  <si>
    <t>54.001.0070-B</t>
  </si>
  <si>
    <t>54.001.0071-1</t>
  </si>
  <si>
    <t>54.001.0071-B</t>
  </si>
  <si>
    <t>54.001.0073-1</t>
  </si>
  <si>
    <t>54.001.0073-B</t>
  </si>
  <si>
    <t>54.001.0074-1</t>
  </si>
  <si>
    <t>54.001.0074-B</t>
  </si>
  <si>
    <t>54.001.0077-1</t>
  </si>
  <si>
    <t>54.001.0077-B</t>
  </si>
  <si>
    <t>54.001.0081-1</t>
  </si>
  <si>
    <t>54.001.0081-B</t>
  </si>
  <si>
    <t>54.001.0082-1</t>
  </si>
  <si>
    <t>54.001.0082-B</t>
  </si>
  <si>
    <t>54.001.0100-1</t>
  </si>
  <si>
    <t>54.001.0100-B</t>
  </si>
  <si>
    <t>54.001.0104-1</t>
  </si>
  <si>
    <t>54.001.0104-B</t>
  </si>
  <si>
    <t>54.001.0117-1</t>
  </si>
  <si>
    <t>54.001.0117-B</t>
  </si>
  <si>
    <t>54.001.0126-1</t>
  </si>
  <si>
    <t>54.001.0126-B</t>
  </si>
  <si>
    <t>54.001.0127-1</t>
  </si>
  <si>
    <t>54.001.0127-B</t>
  </si>
  <si>
    <t>54.001.0128-1</t>
  </si>
  <si>
    <t>54.001.0128-B</t>
  </si>
  <si>
    <t>54.001.0129-1</t>
  </si>
  <si>
    <t>54.001.0129-B</t>
  </si>
  <si>
    <t>54.001.0132-1</t>
  </si>
  <si>
    <t>54.001.0132-B</t>
  </si>
  <si>
    <t>54.001.0133-1</t>
  </si>
  <si>
    <t>54.001.0133-B</t>
  </si>
  <si>
    <t>54.001.0134-1</t>
  </si>
  <si>
    <t>54.001.0134-B</t>
  </si>
  <si>
    <t>54.001.0135-1</t>
  </si>
  <si>
    <t>54.001.0135-B</t>
  </si>
  <si>
    <t>54.001.0136-1</t>
  </si>
  <si>
    <t>54.001.0136-B</t>
  </si>
  <si>
    <t>54.001.0137-1</t>
  </si>
  <si>
    <t>54.001.0137-B</t>
  </si>
  <si>
    <t>54.001.0138-1</t>
  </si>
  <si>
    <t>54.001.0138-B</t>
  </si>
  <si>
    <t>54.001.0139-1</t>
  </si>
  <si>
    <t>54.001.0139-B</t>
  </si>
  <si>
    <t>54.001.0140-1</t>
  </si>
  <si>
    <t>54.001.0140-B</t>
  </si>
  <si>
    <t>54.001.0141-1</t>
  </si>
  <si>
    <t>54.001.0141-B</t>
  </si>
  <si>
    <t>54.001.0142-1</t>
  </si>
  <si>
    <t>54.001.0142-B</t>
  </si>
  <si>
    <t>54.001.0143-1</t>
  </si>
  <si>
    <t>54.001.0143-B</t>
  </si>
  <si>
    <t>54.001.0144-1</t>
  </si>
  <si>
    <t>54.001.0144-B</t>
  </si>
  <si>
    <t>54.001.0145-1</t>
  </si>
  <si>
    <t>54.001.0145-B</t>
  </si>
  <si>
    <t>54.001.0146-1</t>
  </si>
  <si>
    <t>54.001.0146-B</t>
  </si>
  <si>
    <t>54.001.0147-1</t>
  </si>
  <si>
    <t>54.001.0147-B</t>
  </si>
  <si>
    <t>54.001.0150-1</t>
  </si>
  <si>
    <t>ARRUELA BORRACHA PARA FLANGE 450MM</t>
  </si>
  <si>
    <t>54.001.0150-B</t>
  </si>
  <si>
    <t>54.001.0151-1</t>
  </si>
  <si>
    <t>ARRUELA DE BORRACHA PARA FLANGE 1400MM</t>
  </si>
  <si>
    <t>54.001.0151-B</t>
  </si>
  <si>
    <t>54.001.0152-1</t>
  </si>
  <si>
    <t>ARRUELA DE BORRACHA PARA FLANGE 1500MM</t>
  </si>
  <si>
    <t>54.001.0152-B</t>
  </si>
  <si>
    <t>54.001.0154-1</t>
  </si>
  <si>
    <t>DESGASTE DE DENTES E PORTA DENTES</t>
  </si>
  <si>
    <t>54.001.0154-B</t>
  </si>
  <si>
    <t>55.001.0010-1</t>
  </si>
  <si>
    <t>PINUS,PECA 1 X 7CM</t>
  </si>
  <si>
    <t>55.001.0010-B</t>
  </si>
  <si>
    <t>55.001.0011-1</t>
  </si>
  <si>
    <t>PINUS,PECA 2,5 X 5CM</t>
  </si>
  <si>
    <t>55.001.0011-B</t>
  </si>
  <si>
    <t>55.001.0012-1</t>
  </si>
  <si>
    <t>55.001.0012-B</t>
  </si>
  <si>
    <t>55.001.0013-1</t>
  </si>
  <si>
    <t>PECA DE PINUS,P/M3</t>
  </si>
  <si>
    <t>55.001.0013-B</t>
  </si>
  <si>
    <t>55.010.0001-1</t>
  </si>
  <si>
    <t>55.010.0001-B</t>
  </si>
  <si>
    <t>55.010.0003-1</t>
  </si>
  <si>
    <t>TUBO DE CONCRETO,DIAMETRO DE 500MM,INCLUSIVE FORNECIMENTO</t>
  </si>
  <si>
    <t>55.010.0003-B</t>
  </si>
  <si>
    <t>55.019.0010-1</t>
  </si>
  <si>
    <t>LIMPEZA MANUAL DE GALERIA CIRCULAR</t>
  </si>
  <si>
    <t>55.019.0010-B</t>
  </si>
  <si>
    <t>55.100.0002-1</t>
  </si>
  <si>
    <t>COMPOSICAO BASICA - ENSAIO DE LABORATORIO</t>
  </si>
  <si>
    <t>55.100.0002-B</t>
  </si>
  <si>
    <t>55.100.0003-1</t>
  </si>
  <si>
    <t>PERFURACAO MANUAL, PRODUCAO MEDIA BRUTA EM TORNO DE 2,00M/H</t>
  </si>
  <si>
    <t>55.100.0003-B</t>
  </si>
  <si>
    <t>55.100.0004-1</t>
  </si>
  <si>
    <t>PERFURACAO MANUAL, PRODUCAO MEDIA BRUTA EM TORNO DE 0,50M/H</t>
  </si>
  <si>
    <t>55.100.0004-B</t>
  </si>
  <si>
    <t>55.100.0005-1</t>
  </si>
  <si>
    <t>CUSTO HORARIO PRODUTIVO - DIAMANTE</t>
  </si>
  <si>
    <t>55.100.0005-B</t>
  </si>
  <si>
    <t>55.100.0017-1</t>
  </si>
  <si>
    <t>55.100.0017-B</t>
  </si>
  <si>
    <t>55.100.0019-1</t>
  </si>
  <si>
    <t>55.100.0019-B</t>
  </si>
  <si>
    <t>55.100.0023-1</t>
  </si>
  <si>
    <t>55.100.0023-B</t>
  </si>
  <si>
    <t>55.100.0027-1</t>
  </si>
  <si>
    <t>55.100.0027-B</t>
  </si>
  <si>
    <t>55.100.0029-1</t>
  </si>
  <si>
    <t>55.100.0029-B</t>
  </si>
  <si>
    <t>55.100.0031-1</t>
  </si>
  <si>
    <t>55.100.0031-B</t>
  </si>
  <si>
    <t>55.100.0032-1</t>
  </si>
  <si>
    <t>CUSTO HORARIO PRODUTIVO - WIDIA SOLO</t>
  </si>
  <si>
    <t>55.100.0032-B</t>
  </si>
  <si>
    <t>55.100.0033-1</t>
  </si>
  <si>
    <t>55.100.0033-B</t>
  </si>
  <si>
    <t>55.100.0034-1</t>
  </si>
  <si>
    <t>CUSTO HORARIO PRODUTIVO - WIDIA ROCHA</t>
  </si>
  <si>
    <t>55.100.0034-B</t>
  </si>
  <si>
    <t>55.100.0035-1</t>
  </si>
  <si>
    <t>CUSTO HORARIO PRODUTIVO DE PERCUSSAO</t>
  </si>
  <si>
    <t>55.100.0035-B</t>
  </si>
  <si>
    <t>55.100.0036-1</t>
  </si>
  <si>
    <t>55.100.0036-B</t>
  </si>
  <si>
    <t>55.100.0037-1</t>
  </si>
  <si>
    <t>CUSTO HORARIO IMPRODUTIVO - WAGON DRILL</t>
  </si>
  <si>
    <t>55.100.0037-B</t>
  </si>
  <si>
    <t>55.100.0038-1</t>
  </si>
  <si>
    <t>55.100.0038-B</t>
  </si>
  <si>
    <t>55.100.0039-1</t>
  </si>
  <si>
    <t>CUSTO IMPRODUTIVO - WAGON DRILL</t>
  </si>
  <si>
    <t>55.100.0039-B</t>
  </si>
  <si>
    <t>55.100.0046-1</t>
  </si>
  <si>
    <t>JANELAS DE CORRER C/ 2 FOLHAS, DE 150 X 150 X 3,5CM</t>
  </si>
  <si>
    <t>55.100.0046-B</t>
  </si>
  <si>
    <t>55.100.0047-1</t>
  </si>
  <si>
    <t>JANELA DE CORRER C/ 4 FOLHAS, DE 200 X 150 X 3,5CM</t>
  </si>
  <si>
    <t>55.100.0047-B</t>
  </si>
  <si>
    <t>55.100.0048-1</t>
  </si>
  <si>
    <t>JANELA GUILHOTINA DE CEDRO, DE 100 X 150 X 3CM</t>
  </si>
  <si>
    <t>55.100.0048-B</t>
  </si>
  <si>
    <t>55.100.0049-1</t>
  </si>
  <si>
    <t>JANELA GUILHOTINA DE CEDRO, DE 120 X 150 X 3CM</t>
  </si>
  <si>
    <t>55.100.0049-B</t>
  </si>
  <si>
    <t>55.100.0050-1</t>
  </si>
  <si>
    <t>JANELA GUILHOTINA DE CEDRO, DE 150 X 150 X 3CM</t>
  </si>
  <si>
    <t>55.100.0050-B</t>
  </si>
  <si>
    <t>55.100.0051-1</t>
  </si>
  <si>
    <t>PORTA DE FRISOS, DE 80 X 210 X 3,5CM</t>
  </si>
  <si>
    <t>55.100.0051-B</t>
  </si>
  <si>
    <t>55.100.0056-1</t>
  </si>
  <si>
    <t>55.100.0056-B</t>
  </si>
  <si>
    <t>55.100.0058-1</t>
  </si>
  <si>
    <t>VALOR P/CUSTO DE MATERIA PRIMA NACIONAL</t>
  </si>
  <si>
    <t>55.100.0058-B</t>
  </si>
  <si>
    <t>55.100.0059-1</t>
  </si>
  <si>
    <t>HORA PRODUTIVA (CP) DE CHASSIS DE CAMINHAO 7,5T, C/MOTORISTA</t>
  </si>
  <si>
    <t>55.100.0059-B</t>
  </si>
  <si>
    <t>55.100.0060-1</t>
  </si>
  <si>
    <t>55.100.0060-B</t>
  </si>
  <si>
    <t>55.100.0061-1</t>
  </si>
  <si>
    <t>55.100.0061-B</t>
  </si>
  <si>
    <t>55.100.0063-1</t>
  </si>
  <si>
    <t>TELA GALVANIZADA 7,5</t>
  </si>
  <si>
    <t>55.100.0063-B</t>
  </si>
  <si>
    <t>55.100.0064-1</t>
  </si>
  <si>
    <t>ARAME GALVANIZADO Nº 10</t>
  </si>
  <si>
    <t>55.100.0064-B</t>
  </si>
  <si>
    <t>55.100.0065-1</t>
  </si>
  <si>
    <t>55.100.0065-B</t>
  </si>
  <si>
    <t>55.100.0067-1</t>
  </si>
  <si>
    <t>55.100.0067-B</t>
  </si>
  <si>
    <t>55.100.0068-1</t>
  </si>
  <si>
    <t>55.100.0068-B</t>
  </si>
  <si>
    <t>55.100.0069-1</t>
  </si>
  <si>
    <t>55.100.0069-B</t>
  </si>
  <si>
    <t>55.100.0070-1</t>
  </si>
  <si>
    <t>55.100.0070-B</t>
  </si>
  <si>
    <t>55.100.0071-1</t>
  </si>
  <si>
    <t>55.100.0071-B</t>
  </si>
  <si>
    <t>55.100.0072-1</t>
  </si>
  <si>
    <t>55.100.0072-B</t>
  </si>
  <si>
    <t>58.002.0138-1</t>
  </si>
  <si>
    <t>58.002.0138-B</t>
  </si>
  <si>
    <t>58.002.0150-1</t>
  </si>
  <si>
    <t>58.002.0150-B</t>
  </si>
  <si>
    <t>58.002.0155-1</t>
  </si>
  <si>
    <t>58.002.0155-B</t>
  </si>
  <si>
    <t>58.002.0304-1</t>
  </si>
  <si>
    <t>58.002.0304-B</t>
  </si>
  <si>
    <t>58.002.0306-1</t>
  </si>
  <si>
    <t>58.002.0306-B</t>
  </si>
  <si>
    <t>58.002.0307-1</t>
  </si>
  <si>
    <t>NIVEL WILD-NA-Z</t>
  </si>
  <si>
    <t>58.002.0307-B</t>
  </si>
  <si>
    <t>58.002.0313-1</t>
  </si>
  <si>
    <t>58.002.0313-B</t>
  </si>
  <si>
    <t>58.002.0315-1</t>
  </si>
  <si>
    <t>58.002.0315-B</t>
  </si>
  <si>
    <t>58.002.0316-1</t>
  </si>
  <si>
    <t>58.002.0316-B</t>
  </si>
  <si>
    <t>58.002.0318-1</t>
  </si>
  <si>
    <t>58.002.0318-B</t>
  </si>
  <si>
    <t>58.002.0319-1</t>
  </si>
  <si>
    <t>58.002.0319-B</t>
  </si>
  <si>
    <t>58.002.0322-1</t>
  </si>
  <si>
    <t>58.002.0322-B</t>
  </si>
  <si>
    <t>58.002.0325-1</t>
  </si>
  <si>
    <t>58.002.0325-B</t>
  </si>
  <si>
    <t>58.002.0326-1</t>
  </si>
  <si>
    <t>58.002.0326-B</t>
  </si>
  <si>
    <t>58.002.0327-1</t>
  </si>
  <si>
    <t>58.002.0327-B</t>
  </si>
  <si>
    <t>58.002.0328-1</t>
  </si>
  <si>
    <t>58.002.0328-B</t>
  </si>
  <si>
    <t>58.002.0329-1</t>
  </si>
  <si>
    <t>58.002.0329-B</t>
  </si>
  <si>
    <t>58.002.0330-1</t>
  </si>
  <si>
    <t>58.002.0330-B</t>
  </si>
  <si>
    <t>58.002.0331-1</t>
  </si>
  <si>
    <t>58.002.0331-B</t>
  </si>
  <si>
    <t>58.002.0332-1</t>
  </si>
  <si>
    <t>58.002.0332-B</t>
  </si>
  <si>
    <t>58.002.0333-1</t>
  </si>
  <si>
    <t>58.002.0333-B</t>
  </si>
  <si>
    <t>58.002.0336-1</t>
  </si>
  <si>
    <t>UN/T</t>
  </si>
  <si>
    <t>58.002.0336-B</t>
  </si>
  <si>
    <t>58.002.0337-1</t>
  </si>
  <si>
    <t>58.002.0337-B</t>
  </si>
  <si>
    <t>58.002.0339-1</t>
  </si>
  <si>
    <t>58.002.0339-B</t>
  </si>
  <si>
    <t>58.002.0343-1</t>
  </si>
  <si>
    <t>58.002.0343-B</t>
  </si>
  <si>
    <t>58.002.0350-1</t>
  </si>
  <si>
    <t>58.002.0350-B</t>
  </si>
  <si>
    <t>58.002.0352-1</t>
  </si>
  <si>
    <t>58.002.0352-B</t>
  </si>
  <si>
    <t>58.002.0355-1</t>
  </si>
  <si>
    <t>CRAVACAO DE PERFIL DE ACO I DE 10" E 12"</t>
  </si>
  <si>
    <t>58.002.0355-B</t>
  </si>
  <si>
    <t>58.002.0357-1</t>
  </si>
  <si>
    <t>58.002.0357-B</t>
  </si>
  <si>
    <t>58.002.0376-1</t>
  </si>
  <si>
    <t>58.002.0376-B</t>
  </si>
  <si>
    <t>58.002.0400-1</t>
  </si>
  <si>
    <t>58.002.0400-B</t>
  </si>
  <si>
    <t>58.002.0401-1</t>
  </si>
  <si>
    <t>58.002.0401-B</t>
  </si>
  <si>
    <t>58.002.0402-1</t>
  </si>
  <si>
    <t>58.002.0402-B</t>
  </si>
  <si>
    <t>58.002.0407-1</t>
  </si>
  <si>
    <t>CAIBRO 2"X3"</t>
  </si>
  <si>
    <t>58.002.0407-B</t>
  </si>
  <si>
    <t>58.002.0412-1</t>
  </si>
  <si>
    <t>58.002.0412-B</t>
  </si>
  <si>
    <t>58.002.0425-1</t>
  </si>
  <si>
    <t>58.002.0425-B</t>
  </si>
  <si>
    <t>58.002.0428-1</t>
  </si>
  <si>
    <t>MACARANDUBA APARELHADA DE 3" X 9"</t>
  </si>
  <si>
    <t>58.002.0428-B</t>
  </si>
  <si>
    <t>58.002.0429-1</t>
  </si>
  <si>
    <t>MACARANDUBA APARELHADA 1,5 X 4,0CM</t>
  </si>
  <si>
    <t>58.002.0429-B</t>
  </si>
  <si>
    <t>58.002.0430-1</t>
  </si>
  <si>
    <t>MACARANDUBA APARELHADA DE 2,0 X 10,0CM</t>
  </si>
  <si>
    <t>58.002.0430-B</t>
  </si>
  <si>
    <t>58.002.0431-1</t>
  </si>
  <si>
    <t>MACARANDUBA APARELHADA DE 1 1/2" x 3"</t>
  </si>
  <si>
    <t>58.002.0431-B</t>
  </si>
  <si>
    <t>58.002.0432-1</t>
  </si>
  <si>
    <t>MACARANDUBA APARELHADA DE 3" X 12"</t>
  </si>
  <si>
    <t>58.002.0432-B</t>
  </si>
  <si>
    <t>58.002.0433-1</t>
  </si>
  <si>
    <t>MACARANDUBA APARELHADA DE 3" X 3"</t>
  </si>
  <si>
    <t>58.002.0433-B</t>
  </si>
  <si>
    <t>58.002.0434-1</t>
  </si>
  <si>
    <t>MACARANDUBA APARELHADA DE 3" X 4 1/2"</t>
  </si>
  <si>
    <t>58.002.0434-B</t>
  </si>
  <si>
    <t>58.002.0435-1</t>
  </si>
  <si>
    <t>MACARANDUBA APARELHADA DE 3" X 6"</t>
  </si>
  <si>
    <t>58.002.0435-B</t>
  </si>
  <si>
    <t>58.002.0436-1</t>
  </si>
  <si>
    <t>MACARANDUBA APARELHADA DE 2" X 3"</t>
  </si>
  <si>
    <t>58.002.0436-B</t>
  </si>
  <si>
    <t>59.003.0010-1</t>
  </si>
  <si>
    <t>59.003.0010-B</t>
  </si>
  <si>
    <t>59.003.0050-1</t>
  </si>
  <si>
    <t>ESTACA MANGUE</t>
  </si>
  <si>
    <t>59.003.0050-B</t>
  </si>
  <si>
    <t>59.003.0060-1</t>
  </si>
  <si>
    <t>59.003.0060-B</t>
  </si>
  <si>
    <t>CODIGO</t>
  </si>
  <si>
    <t>UNID</t>
  </si>
  <si>
    <t>PREÇO R$</t>
  </si>
  <si>
    <t>01.050.0560-0</t>
  </si>
  <si>
    <t>01.050.0560-A</t>
  </si>
  <si>
    <t>01.050.0561-0</t>
  </si>
  <si>
    <t>01.050.0561-A</t>
  </si>
  <si>
    <t>01.050.0562-0</t>
  </si>
  <si>
    <t>01.050.0562-A</t>
  </si>
  <si>
    <t>01.050.0563-0</t>
  </si>
  <si>
    <t>01.050.0563-A</t>
  </si>
  <si>
    <t>01.050.0564-0</t>
  </si>
  <si>
    <t>01.050.0564-A</t>
  </si>
  <si>
    <t>01.050.0565-0</t>
  </si>
  <si>
    <t>01.050.0565-A</t>
  </si>
  <si>
    <t xml:space="preserve"> MES</t>
  </si>
  <si>
    <t xml:space="preserve"> M2</t>
  </si>
  <si>
    <t xml:space="preserve"> UN</t>
  </si>
  <si>
    <t>REMOCAO DE TUBO DE CONCRETO COM D.N ACIMA DE 1500MM</t>
  </si>
  <si>
    <t>INDICE GERAL DA CONSTRUCAO CIVIL (PREDIOS PUBLICOS)</t>
  </si>
  <si>
    <t>05.105.0137-0</t>
  </si>
  <si>
    <t>05.105.0137-A</t>
  </si>
  <si>
    <t>SERVICO DE VIGILANCIA COM VIGIA DE OBRA 24H/DIA,PARA 1 POSTO</t>
  </si>
  <si>
    <t>05.105.0203-0</t>
  </si>
  <si>
    <t>05.105.0203-A</t>
  </si>
  <si>
    <t>05.105.0207-0</t>
  </si>
  <si>
    <t>05.105.0207-A</t>
  </si>
  <si>
    <t>INDICE DE SALARIO DA CONSTRUCAO CIVIL</t>
  </si>
  <si>
    <t>INDICE PARA SERVICOS DE SEGURANCA E VIGILANCIA</t>
  </si>
  <si>
    <t>MANTA GEOTEXTIL EM POCOS DE ALIVIO.FORNECIMENTO E COLOCACAO</t>
  </si>
  <si>
    <t>VEU DE POLIESTER NAO TECIDO.FORNECIMENTO E COLOCACAO</t>
  </si>
  <si>
    <t>IRRIGADOR GIRATORIO,DE PLASTICO.FORNECIMENTO E COLOCACAO</t>
  </si>
  <si>
    <t>ADUBO ORGANICO(ESTERCO DE GADO).FORNECIMENTO</t>
  </si>
  <si>
    <t>BANCO RUSTICO.FORNECIMENTO E COLOCACAO</t>
  </si>
  <si>
    <t>TRILHO SEMINOVO SIMPLES,INCLUSIVE PERDAS.FORNECIMENTO</t>
  </si>
  <si>
    <t>11.001.0015-1</t>
  </si>
  <si>
    <t>11.001.0015-B</t>
  </si>
  <si>
    <t>11.001.0032-1</t>
  </si>
  <si>
    <t>11.001.0032-B</t>
  </si>
  <si>
    <t>11.001.0036-1</t>
  </si>
  <si>
    <t>11.001.0036-B</t>
  </si>
  <si>
    <t>11.001.0038-1</t>
  </si>
  <si>
    <t>11.001.0038-B</t>
  </si>
  <si>
    <t>11.001.0040-1</t>
  </si>
  <si>
    <t>11.001.0040-B</t>
  </si>
  <si>
    <t xml:space="preserve"> M3</t>
  </si>
  <si>
    <t>11.046.0080-1</t>
  </si>
  <si>
    <t>11.046.0080-B</t>
  </si>
  <si>
    <t>12.045.0002-0</t>
  </si>
  <si>
    <t>12.045.0002-A</t>
  </si>
  <si>
    <t>14.002.0062-0</t>
  </si>
  <si>
    <t>14.002.0062-A</t>
  </si>
  <si>
    <t>14.002.0064-0</t>
  </si>
  <si>
    <t>14.002.0064-A</t>
  </si>
  <si>
    <t>14.002.0066-0</t>
  </si>
  <si>
    <t>14.002.0066-A</t>
  </si>
  <si>
    <t>VIDRO ARAMADO,7MM DE ESPESSURA.FORNECIMENTO E COLOCACAO</t>
  </si>
  <si>
    <t>VIDRO ARAMADO,6MM DE ESPESSURA.FORNECIMENTO E COLOCACAO</t>
  </si>
  <si>
    <t>VIDRO JATEADO COM 4MM DE ESPESSURA.FORNECIMENTO E COLOCACAO</t>
  </si>
  <si>
    <t>ADUELA EM MADEIRA DE LEI,DE 13X3CM.FORNECIMENTO E COLOCACAO</t>
  </si>
  <si>
    <t>MARCO EM MADEIRA DE LEI,DE 7X3CM.FORNECIMENTO E COLOCACAO</t>
  </si>
  <si>
    <t>ALIZAR EM MADEIRA DE LEI,DE 5X2CM.FORNECIMENTO E COLOCACAO</t>
  </si>
  <si>
    <t>PECA DE MADEIRA DE LEI,SERRADA,DE 3"X3".FORNECIMENTO</t>
  </si>
  <si>
    <t>PECA DE MADEIRA DE LEI,SERRADA,DE 3"X4.1/2".FORNECIMENTO</t>
  </si>
  <si>
    <t>PECA DE MADEIRA DE LEI,SERRADA,DE 3"X6".FORNECIMENTO</t>
  </si>
  <si>
    <t>COMPENSADO DE 6MM(CHAPA DE 2,20X1,60M).FORNECIMENTO</t>
  </si>
  <si>
    <t>COMPENSADO DE 10MM (CHAPA 2,20X1,60M).FORNECIMENTO</t>
  </si>
  <si>
    <t>COMPENSADO DE 15MM (CHAPA 2,20X1,60M).FORNECIMENTO</t>
  </si>
  <si>
    <t>COMPENSADO DE 20MM (CHAPA 2,20X1,60M).FORNECIMENTO</t>
  </si>
  <si>
    <t>COMPENSADO DE 25MM (CHAPA 2,20X1,60M).FORNECIMENTO</t>
  </si>
  <si>
    <t>COMPENSADO NAVAL DE 10MM(CHAPA DE 2,20X1,10M).FORNECIMENTO</t>
  </si>
  <si>
    <t>COMPENSADO NAVAL DE 15MM(CHAPA DE 2,20X1,10M).FORNECIMENTO</t>
  </si>
  <si>
    <t>14.006.0688-0</t>
  </si>
  <si>
    <t>14.006.0688-A</t>
  </si>
  <si>
    <t>PUXADOR DE 12CM,EM ZAMAK CROMADO.FORNECIMENTO</t>
  </si>
  <si>
    <t>PUXADOR TUBULAR,DE PUNHO,EM LATAO CROMADO.FORNECIMENTO</t>
  </si>
  <si>
    <t>PUXADOR TUBULAR,EM ZAMAK CROMADO.FORNECIMENTO</t>
  </si>
  <si>
    <t>PORTA CADEADO DE 4.1/2",DE FERRO ZINCADO.FORNECIMENTO</t>
  </si>
  <si>
    <t>TARGETA DE FIO REDONDO,DE 2",EM FERRO CROMADO.FORNECIMENTO</t>
  </si>
  <si>
    <t>PIVO PARA PORTA DE VIDRO TEMPERADO.FORNECIMENTO</t>
  </si>
  <si>
    <t>MOLA DE BILHA DE ACO,TAMANHO 12MM.FORNECIMENTO</t>
  </si>
  <si>
    <t>HIDROMETRO COM DIAMETRO DE 1/2".FORNECIMENTO</t>
  </si>
  <si>
    <t>HIDROMETRO COM DIAMETRO DE 3/4".FORNECIMENTO</t>
  </si>
  <si>
    <t>HIDROMETRO COM DIAMETRO DE 1".FORNECIMENTO</t>
  </si>
  <si>
    <t>REPARO DE VALVULA DE DESCARGA.FORNECIMENTO E SUBSTITUICAO</t>
  </si>
  <si>
    <t>LUVA EM PVC RIGIDO SOLDAVEL,AZUL,DE 50MM.FORNECIMENTO</t>
  </si>
  <si>
    <t>PRESILHA EM LATAO COM FURO DE 7MM.FORNECIMENTO E COLOCACAO</t>
  </si>
  <si>
    <t>VERGALHAO DE COBRE DE 3/8".FORNECIMENTO E COLOCACAO</t>
  </si>
  <si>
    <t>FUSIVEL FACA,DE 100A,250V,FIXO.FORNECIMENTO E COLOCACAO</t>
  </si>
  <si>
    <t>ESPELHO PLASTICO 4"X2".FORNECIMENTO E COLOCACAO</t>
  </si>
  <si>
    <t>RECEPTACULO DE LOUCA PARA PENDENTE.FORNECIMENTO E COLOCACAO</t>
  </si>
  <si>
    <t>LAMPADA FLUORESCENTE TUBULAR,DE 40W.FORNECIMENTO E COLOCACAO</t>
  </si>
  <si>
    <t>LAMPADA FLUORESCENTE TUBULAR,DE 32W.FORNECIMENTO E COLOCACAO</t>
  </si>
  <si>
    <t>LAMPADA FLUORESCENTE TUBULAR,DE 20W.FORNECIMENTO E COLOCACAO</t>
  </si>
  <si>
    <t>LAMPADA FLUORESCENTE TUBULAR,DE 18W.FORNECIMENTO E COLOCACAO</t>
  </si>
  <si>
    <t>LAMPADA FLUORESCENTE TUBULAR,DE 16W.FORNECIMENTO E COLOCACAO</t>
  </si>
  <si>
    <t>LAMPADA FLUORESCENTE,HO,DE 80W.FORNECIMENTO E COLOCACAO</t>
  </si>
  <si>
    <t>LAMPADA FLUORESCENTE,HO,DE 110W.FORNECIMENTO E COLOCACAO</t>
  </si>
  <si>
    <t>15.020.0040-0</t>
  </si>
  <si>
    <t>15.020.0040-A</t>
  </si>
  <si>
    <t>15.020.0042-0</t>
  </si>
  <si>
    <t>15.020.0042-A</t>
  </si>
  <si>
    <t>LAMPADA VAPOR DE MERCURIO,DE 80W.FORNECIMENTO E COLOCACAO</t>
  </si>
  <si>
    <t>LAMPADA VAPOR DE MERCURIO,DE 125W.FORNECIMENTO E COLOCACAO</t>
  </si>
  <si>
    <t>LAMPADA MISTA,DE 160W.FORNECIMENTO E COLOCACAO</t>
  </si>
  <si>
    <t>LAMPADA MISTA,DE 250W.FORNECIMENTO E COLOCACAO</t>
  </si>
  <si>
    <t>LAMPADA MISTA,DE 500W.FORNECIMENTO E COLOCACAO</t>
  </si>
  <si>
    <t>LAMPADA LED,DICROICA MR16 5W/12V.FORNECIMENTO E COLOCACAO</t>
  </si>
  <si>
    <t>CAP COM ROSCA,COM DIAMETRO DE 1/2".FORNECIMENTO</t>
  </si>
  <si>
    <t>CAP COM ROSCA,COM DIAMETRO DE 3/4".FORNECIMENTO</t>
  </si>
  <si>
    <t>CAP COM ROSCA,COM DIAMETRO DE 1".FORNECIMENTO</t>
  </si>
  <si>
    <t>CAP COM ROSCA,COM DIAMETRO DE 1.1/2".FORNECIMENTO</t>
  </si>
  <si>
    <t>CAP COM ROSCA,COM DIAMETRO DE 2".FORNECIMENTO</t>
  </si>
  <si>
    <t>CAP COM ROSCA,COM DIAMETRO DE 2.1/2".FORNECIMENTO</t>
  </si>
  <si>
    <t>CAP COM ROSCA,COM DIAMETRO DE 3".FORNECIMENTO</t>
  </si>
  <si>
    <t>CURVA 90º COM ROSCA,COM DIAMETRO DE 1/2".FORNECIMENTO</t>
  </si>
  <si>
    <t>CURVA 90º COM ROSCA,COM DIAMETRO DE 3/4".FORNECIMENTO</t>
  </si>
  <si>
    <t>CURVA 90º COM ROSCA,COM DIAMETRO DE 1".FORNECIMENTO</t>
  </si>
  <si>
    <t>CURVA 90º COM ROSCA,COM DIAMETRO DE 1.1/4".FORNECIMENTO</t>
  </si>
  <si>
    <t>CURVA 90º COM ROSCA,COM DIAMETRO DE 1.1/2".FORNECIMENTO</t>
  </si>
  <si>
    <t>CURVA 90º COM ROSCA,COM DIAMETRO DE 2".FORNECIMENTO</t>
  </si>
  <si>
    <t>JOELHO 45º COM ROSCA,COM DIAMETRO DE 1/2".FORNECIMENTO</t>
  </si>
  <si>
    <t>JOELHO 45º COM ROSCA,COM DIAMETRO DE 3/4".FORNECIMENTO</t>
  </si>
  <si>
    <t>JOELHO 45º COM ROSCA,COM DIAMETRO DE 1".FORNECIMENTO</t>
  </si>
  <si>
    <t>JOELHO 45º COM ROSCA,COM DIAMETRO DE 1.1/4".FORNECIMENTO</t>
  </si>
  <si>
    <t>JOELHO 45º COM ROSCA,COM DIAMETRO DE 1.1/2".FORNECIMENTO</t>
  </si>
  <si>
    <t>JOELHO 45º COM ROSCA,COM DIAMETRO DE 2".FORNECIMENTO</t>
  </si>
  <si>
    <t>JOELHO 90º COM ROSCA,COM DIAMETRO DE 1/2".FORNECIMENTO</t>
  </si>
  <si>
    <t>JOELHO 90º COM ROSCA,COM DIAMETRO DE 3/4".FORNECIMENTO</t>
  </si>
  <si>
    <t>JOELHO 90º COM ROSCA,COM DIAMETRO DE 1".FORNECIMENTO</t>
  </si>
  <si>
    <t>JOELHO 90º COM ROSCA,COM DIAMETRO DE 1.1/4".FORNECIMENTO</t>
  </si>
  <si>
    <t>JOELHO 90º COM ROSCA,COM DIAMETRO DE 1.1/2".FORNECIMENTO</t>
  </si>
  <si>
    <t>JOELHO 90º COM ROSCA,COM DIAMETRO DE 2".FORNECIMENTO</t>
  </si>
  <si>
    <t>LUVA COM ROSCA,COM DIAMETRO DE 1/2".FORNECIMENTO</t>
  </si>
  <si>
    <t>LUVA COM ROSCA,COM DIAMETRO DE 3/4".FORNECIMENTO</t>
  </si>
  <si>
    <t>LUVA COM ROSCA,COM DIAMETRO DE 1".FORNECIMENTO</t>
  </si>
  <si>
    <t>LUVA COM ROSCA,COM DIAMETRO DE 1.1/4".FORNECIMENTO</t>
  </si>
  <si>
    <t>LUVA COM ROSCA,COM DIAMETRO DE 1.1/2".FORNECIMENTO</t>
  </si>
  <si>
    <t>LUVA COM ROSCA,COM DIAMETRO DE 2".FORNECIMENTO</t>
  </si>
  <si>
    <t>LUVA COM ROSCA,COM DIAMETRO DE 2.1/2".FORNECIMENTO</t>
  </si>
  <si>
    <t>LUVA COM ROSCA,COM DIAMETRO DE 3".FORNECIMENTO</t>
  </si>
  <si>
    <t>LUVA COM ROSCA,COM DIAMETRO DE 4".FORNECIMENTO</t>
  </si>
  <si>
    <t>NIPEL COM ROSCA,COM DIAMETRO DE 1/2".FORNECIMENTO</t>
  </si>
  <si>
    <t>NIPEL COM ROSCA,COM DIAMETRO DE 3/4".FORNECIMENTO</t>
  </si>
  <si>
    <t>NIPEL COM ROSCA,COM DIAMETRO DE 1".FORNECIMENTO</t>
  </si>
  <si>
    <t>NIPEL COM ROSCA,COM DIAMETRO DE 1.1/4".FORNECIMENTO</t>
  </si>
  <si>
    <t>NIPEL COM ROSCA,COM DIAMETRO DE 1.1/2".FORNECIMENTO</t>
  </si>
  <si>
    <t>NIPEL COM ROSCA,COM DIAMETRO DE 2".FORNECIMENTO</t>
  </si>
  <si>
    <t>PLUG COM ROSCA,COM DIAMETRO DE 1/2".FORNECIMENTO</t>
  </si>
  <si>
    <t>PLUG COM ROSCA,COM DIAMETRO DE 3/4".FORNECIMENTO</t>
  </si>
  <si>
    <t>PLUG COM ROSCA,COM DIAMETRO DE 1".FORNECIMENTO</t>
  </si>
  <si>
    <t>PLUG COM ROSCA,COM DIAMETRO DE 1.1/4".FORNECIMENTO</t>
  </si>
  <si>
    <t>PLUG COM ROSCA,COM DIAMETRO DE 1.1/2".FORNECIMENTO</t>
  </si>
  <si>
    <t>PLUG COM ROSCA,COM DIAMETRO DE 2".FORNECIMENTO</t>
  </si>
  <si>
    <t>TE 90º COM ROSCA,COM DIAMETRO DE 1/2".FORNECIMENTO</t>
  </si>
  <si>
    <t>TE 90º COM ROSCA,COM DIAMETRO DE 3/4".FORNECIMENTO</t>
  </si>
  <si>
    <t>TE 90º COM ROSCA,COM DIAMETRO DE 1".FORNECIMENTO</t>
  </si>
  <si>
    <t>TE 90º COM ROSCA,COM DIAMETRO DE 1.1/4".FORNECIMENTO</t>
  </si>
  <si>
    <t>TE 90º COM ROSCA,COM DIAMETRO DE 1.1/2".FORNECIMENTO</t>
  </si>
  <si>
    <t>TE 90º COM ROSCA,COM DIAMETRO DE 2".FORNECIMENTO</t>
  </si>
  <si>
    <t>UNIAO COM ROSCA,COM DIAMETRO DE 1/2".FORNECIMENTO</t>
  </si>
  <si>
    <t>UNIAO COM ROSCA,COM DIAMETRO DE 3/4".FORNECIMENTO</t>
  </si>
  <si>
    <t>UNIAO COM ROSCA,COM DIAMETRO DE 1".FORNECIMENTO</t>
  </si>
  <si>
    <t>UNIAO COM ROSCA,COM DIAMETRO DE 1.1/4".FORNECIMENTO</t>
  </si>
  <si>
    <t>UNIAO COM ROSCA,COM DIAMETRO DE 1.1/2".FORNECIMENTO</t>
  </si>
  <si>
    <t>UNIAO COM ROSCA,COM DIAMETRO DE 2".FORNECIMENTO</t>
  </si>
  <si>
    <t>UNIAO COM ROSCA,COM DIAMETRO DE 2.1/2".FORNECIMENTO</t>
  </si>
  <si>
    <t>UNIAO COM ROSCA,COM DIAMETRO DE 3".FORNECIMENTO</t>
  </si>
  <si>
    <t>CAP SOLDAVEL,COM DIAMETRO DE 20MM.FORNECIMENTO</t>
  </si>
  <si>
    <t>CAP SOLDAVEL,COM DIAMETRO DE 25MM.FORNECIMENTO</t>
  </si>
  <si>
    <t>CAP SOLDAVEL,COM DIAMETRO DE 32MM.FORNECIMENTO</t>
  </si>
  <si>
    <t>CAP SOLDAVEL,COM DIAMETRO DE 40MM.FORNECIMENTO</t>
  </si>
  <si>
    <t>CAP SOLDAVEL,COM DIAMETRO DE 50MM.FORNECIMENTO</t>
  </si>
  <si>
    <t>CAP SOLDAVEL,COM DIAMETRO DE 60MM.FORNECIMENTO</t>
  </si>
  <si>
    <t>CAP SOLDAVEL,COM DIAMETRO DE 75MM.FORNECIMENTO</t>
  </si>
  <si>
    <t>CAP SOLDAVEL,COM DIAMETRO DE 85MM.FORNECIMENTO</t>
  </si>
  <si>
    <t>CAP SOLDAVEL,COM DIAMETRO DE 110MM.FORNECIMENTO</t>
  </si>
  <si>
    <t>CURVA 45º SOLDAVEL,COM DIAMETRO DE 20MM.FORNECIMENTO</t>
  </si>
  <si>
    <t>CURVA 45º SOLDAVEL,COM DIAMETRO DE 25MM.FORNECIMENTO</t>
  </si>
  <si>
    <t>CURVA 45º SOLDAVEL,COM DIAMETRO DE 32MM.FORNECIMENTO</t>
  </si>
  <si>
    <t>CURVA 45º SOLDAVEL,COM DIAMETRO DE 40MM.FORNECIMENTO</t>
  </si>
  <si>
    <t>CURVA 45º SOLDAVEL,COM DIAMETRO DE 50MM.FORNECIMENTO</t>
  </si>
  <si>
    <t>CURVA 45º SOLDAVEL,COM DIAMETRO DE 60MM.FORNECIMENTO</t>
  </si>
  <si>
    <t>CURVA 45° SOLDAVEL,COM DIAMETRO DE 75MM.FORNECIMENTO.</t>
  </si>
  <si>
    <t>CURVA 45º SOLDAVEL,COM DIAMETRO DE 85MM.FORNECIMENTO</t>
  </si>
  <si>
    <t>CURVA 45º SOLDAVEL,COM DIAMETRO DE 110MM.FORNECIMENTO</t>
  </si>
  <si>
    <t>CURVA 90º SOLDAVEL,COM DIAMETRO DE 20MM.FORNECIMENTO</t>
  </si>
  <si>
    <t>CURVA 90º SOLDAVEL,COM DIAMETRO DE 25MM.FORNECIMENTO</t>
  </si>
  <si>
    <t>CURVA 90º SOLDAVEL,COM DIAMETRO DE 32MM.FORNECIMENTO</t>
  </si>
  <si>
    <t>CURVA 90º SOLDAVEL,COM DIAMETRO DE 40MM.FORNECIMENTO</t>
  </si>
  <si>
    <t>CURVA 90º SOLDAVEL,COM DIAMETRO DE 50MM.FORNECIMENTO</t>
  </si>
  <si>
    <t>CURVA 90º SOLDAVEL,COM DIAMETRO DE 60MM.FORNECIMENTO</t>
  </si>
  <si>
    <t>CURVA 90º SOLDAVEL,COM DIAMETRO DE 75MM.FORNECIMENTO</t>
  </si>
  <si>
    <t>CURVA 90º SOLDAVEL,COM DIAMETRO DE 85MM.FORNECIMENTO</t>
  </si>
  <si>
    <t>CURVA 90º SOLDAVEL,COM DIAMETRO DE 110MM.FORNECIMENTO</t>
  </si>
  <si>
    <t>JOELHO 45º SOLDAVEL,COM DIAMETRO DE 20MM.FORNECIMENTO</t>
  </si>
  <si>
    <t>JOELHO 45º SOLDAVEL,COM DIAMETRO DE 25MM.FORNECIMENTO</t>
  </si>
  <si>
    <t>JOELHO 45º SOLDAVEL,COM DIAMETRO DE 32MM.FORNECIMENTO</t>
  </si>
  <si>
    <t>JOELHO 45º SOLDAVEL,COM DIAMETRO DE 40MM.FORNECIMENTO</t>
  </si>
  <si>
    <t>JOELHO 45º SOLDAVEL,COM DIAMETRO DE 50MM.FORNECIMENTO</t>
  </si>
  <si>
    <t>JOELHO 45º SOLDAVEL,COM DIAMETRO DE 60MM.FORNECIMENTO</t>
  </si>
  <si>
    <t>JOELHO 45º SOLDAVEL,COM DIAMETRO DE 75MM.FORNECIMENTO</t>
  </si>
  <si>
    <t>JOELHO 45º SOLDAVEL,COM DIAMETRO DE 85MM.FORNECIMENTO</t>
  </si>
  <si>
    <t>JOELHO 45º SOLDAVEL,COM DIAMETRO DE 110MM.FORNECIMENTO</t>
  </si>
  <si>
    <t>JOELHO 90º SOLDAVEL,COM DIAMETRO DE 20MM.FORNECIMENTO</t>
  </si>
  <si>
    <t>JOELHO 90º SOLDAVEL,COM DIAMETRO DE 25MM.FORNECIMENTO</t>
  </si>
  <si>
    <t>JOELHO 90º SOLDAVEL,COM DIAMETRO DE 32MM.FORNECIMENTO</t>
  </si>
  <si>
    <t>JOELHO 90º SOLDAVEL,COM DIAMETRO DE 40MM.FORNECIMENTO</t>
  </si>
  <si>
    <t>JOELHO 90º SOLDAVEL,COM DIAMETRO DE 50MM.FORNECIMENTO</t>
  </si>
  <si>
    <t>JOELHO 90º SOLDAVEL,COM DIAMETRO DE 60MM.FORNECIMENTO</t>
  </si>
  <si>
    <t>JOELHO 90º SOLDAVEL,COM DIAMETRO DE 75MM.FORNECIMENTO</t>
  </si>
  <si>
    <t>JOELHO 90º SOLDAVEL,COM DIAMETRO DE 85MM.FORNECIMENTO</t>
  </si>
  <si>
    <t>JOELHO 90º SOLDAVEL,COM DIAMETRO DE 110MM.FORNECIMENTO</t>
  </si>
  <si>
    <t>LUVA SOLDAVEL,COM DIAMETRO DE 20MM.FORNECIMENTO</t>
  </si>
  <si>
    <t>LUVA SOLDAVEL,COM DIAMETRO DE 25MM.FORNECIMENTO</t>
  </si>
  <si>
    <t>LUVA SOLDAVEL,COM DIAMETRO DE 32MM.FORNECIMENTO</t>
  </si>
  <si>
    <t>LUVA SOLDAVEL,COM DIAMETRO DE 40MM.FORNECIMENTO</t>
  </si>
  <si>
    <t>LUVA SOLDAVEL,COM DIAMETRO DE 50MM.FORNECIMENTO</t>
  </si>
  <si>
    <t>LUVA SOLDAVEL,COM DIAMETRO DE 60MM.FORNECIMENTO</t>
  </si>
  <si>
    <t>LUVA SOLDAVEL,COM DIAMETRO DE 75MM.FORNECIMENTO</t>
  </si>
  <si>
    <t>LUVA SOLDAVEL,COM DIAMETRO DE 85MM.FORNECIMENTO</t>
  </si>
  <si>
    <t>LUVA SOLDAVEL,COM DIAMETRO DE 110MM.FORNECIMENTO</t>
  </si>
  <si>
    <t>TE SOLDAVEL 90º,COM DIAMETRO DE 20MM.FORNECIMENTO</t>
  </si>
  <si>
    <t>TE SOLDAVEL 90º,COM DIAMETRO DE 25MM.FORNECIMENTO</t>
  </si>
  <si>
    <t>TE SOLDAVEL 90º,COM DIAMETRO DE 32MM.FORNECIMENTO</t>
  </si>
  <si>
    <t>TE SOLDAVEL 90º,COM DIAMETRO DE 40MM.FORNECIMENTO</t>
  </si>
  <si>
    <t>TE SOLDAVEL 90º,COM DIAMETRO DE 50MM.FORNECIMENTO</t>
  </si>
  <si>
    <t>TE SOLDAVEL 90º,COM DIAMETRO DE 60MM.FORNECIMENTO</t>
  </si>
  <si>
    <t>TE SOLDAVEL 90º,COM DIAMETRO DE 75MM.FORNECIMENTO</t>
  </si>
  <si>
    <t>TE SOLDAVEL 90º,COM DIAMETRO DE 85MM.FORNECIMENTO</t>
  </si>
  <si>
    <t>TE SOLDAVEL 90º,COM DIAMETRO DE 110MM.FORNECIMENTO</t>
  </si>
  <si>
    <t>CRUZETA SOLDAVEL,COM DIAMETRO DE 25MM.FORNECIMENTO</t>
  </si>
  <si>
    <t>CRUZETA SOLDAVEL,COM DIAMETRO DE 50MM.FORNECIMENTO</t>
  </si>
  <si>
    <t>UNIAO SOLDAVEL,COM DIAMETRO DE 20MM.FORNECIMENTO</t>
  </si>
  <si>
    <t>UNIAO SOLDAVEL,COM DIAMETRO DE 25MM.FORNECIMENTO</t>
  </si>
  <si>
    <t>UNIAO SOLDAVEL,COM DIAMETRO DE 32MM.FORNECIMENTO</t>
  </si>
  <si>
    <t>UNIAO SOLDAVEL,COM DIAMETRO DE 40MM.FORNECIMENTO</t>
  </si>
  <si>
    <t>UNIAO SOLDAVEL,COM DIAMETRO DE 50MM.FORNECIMENTO</t>
  </si>
  <si>
    <t>UNIAO SOLDAVEL,COM DIAMETRO DE 60MM.FORNECIMENTO</t>
  </si>
  <si>
    <t>UNIAO SOLDAVEL,COM DIAMETRO DE 75MM.FORNECIMENTO</t>
  </si>
  <si>
    <t>UNIAO SOLDAVEL,COM DIAMETRO DE 85MM.FORNECIMENTO</t>
  </si>
  <si>
    <t>UNIAO SOLDAVEL,COM DIAMETRO DE 110MM.FORNECIMENTO</t>
  </si>
  <si>
    <t>CAIBRO DE MADEIRA SERRADA COM 3"X2".FORNECIMENTO E COLOCACAO</t>
  </si>
  <si>
    <t>RIPA DE MADEIRA SERRADA DE 1,5X4CM.FORNECIMENTO E COLOCACAO</t>
  </si>
  <si>
    <t>16.026.0030-0</t>
  </si>
  <si>
    <t>16.026.0030-A</t>
  </si>
  <si>
    <t>PINTURA ELETROSTATICA SOBRE ESQUADRIA DE ALUMINIO</t>
  </si>
  <si>
    <t>CHUVEIRO ESTAMPADO,ARTICULADO,COM BRACO DE 1/2".FORNECIMENTO</t>
  </si>
  <si>
    <t>CHUVEIRO PLASTICO,BRANCO,INCLUSIVE BRACO.FORNECIMENTO</t>
  </si>
  <si>
    <t>CHUVEIRO ELETRICO,EM METAL CROMADO,DE 110/220V.FORNECIMENTO</t>
  </si>
  <si>
    <t>CHUVEIRO ELETRICO,EM PLASTICO,DE 110/220V.FORNECIMENTO</t>
  </si>
  <si>
    <t>TORNEIRA DE PLASTICO PARA LAVATORIO,DE 1/2".FORNECIMENTO</t>
  </si>
  <si>
    <t>TORNEIRA DE PLASTICO PARA PIA,DE 1/2".FORNECIMENTO</t>
  </si>
  <si>
    <t>TORNEIRA ELETRICA DE PVC,110/220V.FORNECIMENTO</t>
  </si>
  <si>
    <t>VALVULA DE ESCOAMENTO PARA LAVATORIO,EM PVC.FORNECIMENTO</t>
  </si>
  <si>
    <t>VALVULA DE ESCOAMENTO PARA PIA,EM PVC.FORNECIMENTO</t>
  </si>
  <si>
    <t>RABICHO PLASTICO,DE 40CM,COM SAIDA DE 1/2".FORNECIMENTO</t>
  </si>
  <si>
    <t>RABICHO PLASTICO,DE 30CM,COM SAIDA DE 1/2".FORNECIMENTO</t>
  </si>
  <si>
    <t>BOLSA DE LIGACAO PARA VASO SANITARIO.FORNECIMENTO</t>
  </si>
  <si>
    <t>FOGAO A GAS RESIDENCIAL,BRANCO,COM 4 BOCAS.FORNECIMENTO</t>
  </si>
  <si>
    <t>FOGAO A GAS RESIDENCIAL,BRANCO,COM 6 BOCAS.FORNECIMENTO</t>
  </si>
  <si>
    <t>BANCADA EM ACO INOXIDAVEL PARA LAVAGEM DE BEBE.FORNECIMENTO</t>
  </si>
  <si>
    <t>TANQUE PARA EXPURGO EM ACO INOXIDAVEL.FORNECIMENTO</t>
  </si>
  <si>
    <t>CAIXA DE DESCARGA DE PLASTICO EXTERNA.FORNECIMENTO</t>
  </si>
  <si>
    <t>18.033.0018-0</t>
  </si>
  <si>
    <t>18.033.0018-A</t>
  </si>
  <si>
    <t>18.033.0019-0</t>
  </si>
  <si>
    <t>18.033.0019-A</t>
  </si>
  <si>
    <t>MONITOR LCD 19",WIDESCREEN.FORNECIMENTO</t>
  </si>
  <si>
    <t>MONITOR LCD 22",WIDESCREEN.FORNECIMENTO</t>
  </si>
  <si>
    <t>MINI CAMERA,COM DOME,LENTE PADRAO 3,6MM.FORNECIMENTO</t>
  </si>
  <si>
    <t>MINI CAMERA COM DOME E INFRAVERMELHO.FORNECIMENTO</t>
  </si>
  <si>
    <t>18.060.0020-0</t>
  </si>
  <si>
    <t>18.060.0020-A</t>
  </si>
  <si>
    <t>18.060.0026-0</t>
  </si>
  <si>
    <t>18.060.0026-A</t>
  </si>
  <si>
    <t>18.060.0043-0</t>
  </si>
  <si>
    <t>18.060.0043-A</t>
  </si>
  <si>
    <t>18.060.0060-0</t>
  </si>
  <si>
    <t>18.060.0060-A</t>
  </si>
  <si>
    <t>REDE DE VOLEIBOL OFICIAL COM CABO DE ACO.FORNECIMENTO</t>
  </si>
  <si>
    <t>REDE DE NYLON PARA FUTEBOL DE SALAO.FORNECIMENTO</t>
  </si>
  <si>
    <t>SUPORTE PARA LAMPADA FLUORESCENTE.FORNECIMENTO E COLOCACAO</t>
  </si>
  <si>
    <t>CAMINHAO TANQUE,CAPACIDADE DE 6.000L,INCLUSIVE MOTORISTA</t>
  </si>
  <si>
    <t>CAMINHAO TANQUE,CAPACIDADE DE 10.000L,INCLUSIVE MOTORISTA</t>
  </si>
  <si>
    <t>CAMINHAO TANQUE,CAPACIDADE DE 15.000L,INCLUSIVE MOTORISTA</t>
  </si>
  <si>
    <t>CAMINHAO TANQUE,CAPACIDADE DE 20.000L,INCLUSIVE MOTORISTA</t>
  </si>
  <si>
    <t>CAMINHAO TANQUE,CAPACIDADE DE 30.000L,INCLUSIVE MOTORISTA</t>
  </si>
  <si>
    <t>DUMPER,CARGA SOLIDA DE 1.000L,INCLUSIVE OPERADOR</t>
  </si>
  <si>
    <t>DUMPER,CARGA SOLIDA 1.000L,INCLUSIVE OPERADOR</t>
  </si>
  <si>
    <t>CIMENTO PORTLAND CP-II-32,INCLUSIVE TRANSPORTE.FORNECIMENTO</t>
  </si>
  <si>
    <t>CONCRETO BETUMINOSO USINADO A QUENTE.PREPARO E FORNECIMENTO</t>
  </si>
  <si>
    <t>PRE-MISTURADO A FRIO.PREPARO E FORNECIMENTO</t>
  </si>
  <si>
    <t>SAIBRO,INCLUSIVE TRANSPORTE.FORNECIMENTO</t>
  </si>
  <si>
    <t>RETIRADA DE CONJUNTO DE FERRAGENS EM LINHA DE B.T.</t>
  </si>
  <si>
    <t>RETIRADA DE REDE AEREA DE B.T.(LANCE)</t>
  </si>
  <si>
    <t>PINTURA DE BRACO COM 2 DEMAOS DE TINTA FENOLICA</t>
  </si>
  <si>
    <t>SUPORTE PARA MONTAGEM DE TRANSFORMADOR EM POSTE.FORNECIMENTO</t>
  </si>
  <si>
    <t>ISOLADOR TIPO PINO,13,8KV.FORNECIMENTO</t>
  </si>
  <si>
    <t>ALCA PRE-FORMADA PARA CABO DE 35MM2.FORNECIMENTO E COLOCACAO</t>
  </si>
  <si>
    <t>FUSIVEL NH,TAMANHO 01,CORRENTE NOMINAL DE 36A.FORNECIMENTO</t>
  </si>
  <si>
    <t>FUSIVEL NH,TAMANHO 00,CORRENTE NOMINAL DE 125A.FORNECIMENTO</t>
  </si>
  <si>
    <t>FUSIVEL NH,TAMANHO 00,CORRENTE NOMINAL DE 160A.FORNECIMENTO</t>
  </si>
  <si>
    <t>DISJUNTOR TERMOMAGNETICO,BIPOLAR DE 20A.FORNECIMENTO</t>
  </si>
  <si>
    <t>DISJUNTOR TERMOMAGNETICO,TRIPOLAR DE 40A.FORNECIMENTO</t>
  </si>
  <si>
    <t>DISJUNTOR TERMOMAGNETICO,TRIPOLAR DE 100A.FORNECIMENTO</t>
  </si>
  <si>
    <t>BASE EXTERNA PARA RELE FOTOELETRICO.FORNECIMENTO</t>
  </si>
  <si>
    <t>RELE TEMPORIZADO,COEL,TIPO RTQD.FORNECIMENTO</t>
  </si>
  <si>
    <t>RELE TEMPORIZADO,TIPO FLT 01/NF.FORNECIMENTO</t>
  </si>
  <si>
    <t>CAIXA HERMETICA PARA CHAVE FACA TRIFASICA.COLOCACAO</t>
  </si>
  <si>
    <t>ELETRODUTO DE PVC RIGIDO,ROSQUEAVEL,DE 75MM(3").FORNECIMENTO</t>
  </si>
  <si>
    <t>BOX CURVO DE ALUMINIO DE 38MM(1 1/2").FORNECIMENTO</t>
  </si>
  <si>
    <t>CHAPA DE FERRO GALVANIZADO NO 24,DE(1X2)M.FORNECIMENTO</t>
  </si>
  <si>
    <t>REATOR COM IGNITOR EM BANDEJA,EXCLUSIVE REATOR.COLOCACAO</t>
  </si>
  <si>
    <t>FITA ISOLANTE AUTO-FUSAO,DE 19MMX10M.FORNECIMENTO</t>
  </si>
  <si>
    <t>FITA ISOLANTE PLASTICA ADESIVA,DE 19MMX20M.FORNECIMENTO</t>
  </si>
  <si>
    <t>ARRUELA EM ALUMINIO DE(13X2)MM.FORNECIMENTO</t>
  </si>
  <si>
    <t>ARRUELA DE PRESSAO DE(13X2,5)MM.FORNECIMENTO</t>
  </si>
  <si>
    <t>CRUZETA Q-3,DE 6 PINOS.FORNECIMENTO</t>
  </si>
  <si>
    <t>PARAFUSO COM CABECA SEXTAVADA DE (5/8"X1.1/2").FORNECIMENTO</t>
  </si>
  <si>
    <t>PARAFUSO COM CABECA SEXTAVADA DE(12X1,75X50)MM.FORNECIMENTO</t>
  </si>
  <si>
    <t>PARAFUSO FRANCES DE (5/8"X2.1/2").FORNECIMENTO</t>
  </si>
  <si>
    <t>PARAFUSO DE MAQUINA SEXTAVADA DE (1/2"X1.1/2").FORNECIMENTO</t>
  </si>
  <si>
    <t>CRUZETA N°2,DE 2 PINOS.FORNECIMENTO</t>
  </si>
  <si>
    <t>APLICACAO DE FORMICIDA GRANULADA.FORNECIMENTO E APLICACAO</t>
  </si>
  <si>
    <t>APLICACAO DE HERBICIDA ROUND UP.FORNECIMENTO E APLICACAO</t>
  </si>
  <si>
    <t>ACO CA-50,DIAM. DE 5/8" A 1" (MEDIA)</t>
  </si>
  <si>
    <t>ACO CA-50,DIAMETRO DE 32MM (1.1/4"),MEDIA</t>
  </si>
  <si>
    <t>ACO CA-50 B, DIAM. DE 1/4" E 1/2" (MEDIA)</t>
  </si>
  <si>
    <t>FORMA DE MAD. P/MOLDAGEM</t>
  </si>
  <si>
    <t>VAC-ALL ASPIRADORA MEC.ARMAZENAGEM 8,6M3.</t>
  </si>
  <si>
    <t>WAGON DRILL.</t>
  </si>
  <si>
    <t>USINA DE SOLOS CAPACIDADE 540T/H,MOTOR 100CV.</t>
  </si>
  <si>
    <t>ESCAVADEIRA DE ESTEIRA CLAM-SHELL,0,38M3.</t>
  </si>
  <si>
    <t>ESCAVADEIRA DE ESTEIRA CLAM-SHELL, 0,57M3.</t>
  </si>
  <si>
    <t>ESCAVADEIRA DE ESTEIRA DRAGLINE, 0,76M3.</t>
  </si>
  <si>
    <t>ARRUELA BORR.P/FLANGE 350MM.</t>
  </si>
  <si>
    <t>ARRUELA BORR.P/FLANGE 400MM.</t>
  </si>
  <si>
    <t>ARRUELA BORR.P/FLANGE 500MM.</t>
  </si>
  <si>
    <t>ARRUELA BORR.P/FLANGE 600MM.</t>
  </si>
  <si>
    <t>ARRUELA BORR.P/FLANGE 700MM.</t>
  </si>
  <si>
    <t>ARRUELA BORR.P/FLANGE 800MM.</t>
  </si>
  <si>
    <t>ARRUELA BORR.P/FLANGE 900MM.</t>
  </si>
  <si>
    <t>ARRUELA BORR.P/FLANGE 1000MM.</t>
  </si>
  <si>
    <t>ARRUELA BORR.P/FLANGE 1200MM.</t>
  </si>
  <si>
    <t>PARAFUSO P/FLANGE 24X100MM.</t>
  </si>
  <si>
    <t>PARAFUSO P/FLANGE 27X120MM.</t>
  </si>
  <si>
    <t>PARAFUSO P/FLANGE 30X130MM.</t>
  </si>
  <si>
    <t>PARAFUSO P/FLANGE 33X130MM.</t>
  </si>
  <si>
    <t>PARAFUSO P/FLANGE 36X140MM.</t>
  </si>
  <si>
    <t>PARAFUSO P/FLANGE 39X150MM.</t>
  </si>
  <si>
    <t>PARAFUSO P/FLANGE 45X180MM.</t>
  </si>
  <si>
    <t>54.001.0170-1</t>
  </si>
  <si>
    <t>PINUS EM PECAS DE 3,75 X 22,50CM (1.1/2"X9")</t>
  </si>
  <si>
    <t>54.001.0170-B</t>
  </si>
  <si>
    <t>54.001.0172-1</t>
  </si>
  <si>
    <t>PINUS EM PECAS DE 7,50 X 11,25CM (3"X4.1/2")</t>
  </si>
  <si>
    <t>54.001.0172-B</t>
  </si>
  <si>
    <t>54.001.0174-1</t>
  </si>
  <si>
    <t>PINUS EM PECAS DE 7,50 X 15,00CM (3"X6")</t>
  </si>
  <si>
    <t>54.001.0174-B</t>
  </si>
  <si>
    <t>54.001.0176-1</t>
  </si>
  <si>
    <t>PINUS EM PECAS DE 7,50 X 22,50CM (3"X9")</t>
  </si>
  <si>
    <t>54.001.0176-B</t>
  </si>
  <si>
    <t>54.001.0178-1</t>
  </si>
  <si>
    <t>PINUS EM PECAS DE 2,50X22,50CM, (1"X9")</t>
  </si>
  <si>
    <t>54.001.0178-B</t>
  </si>
  <si>
    <t>PINUS,PECA 2,5 X 10CM.</t>
  </si>
  <si>
    <t>M.</t>
  </si>
  <si>
    <t>H.</t>
  </si>
  <si>
    <t>CUSTO HORARIO PRODUTIVO - WIDIA ALT.</t>
  </si>
  <si>
    <t>DISTANCIOMETRO ELETRONICO ACOPLADO A TEODOLITO.</t>
  </si>
  <si>
    <t>M3.</t>
  </si>
  <si>
    <t>M2.</t>
  </si>
  <si>
    <t>MOLDAGEM E COLETA DE CORPO DE PROVA DE CONCRETO,EXEC.POR FIR</t>
  </si>
  <si>
    <t>KG.</t>
  </si>
  <si>
    <t>TACO DE ALVENARIA (2,5X10X20)CM.</t>
  </si>
  <si>
    <t>PINUS,PECA 1" X 12" E 1" X 9".</t>
  </si>
  <si>
    <t>CODIGO  DA COMPOSICAO</t>
  </si>
  <si>
    <t>DESCRICAO DA COMPOSICAO</t>
  </si>
  <si>
    <t>UNIDADE</t>
  </si>
  <si>
    <t>CUSTO TOTAL</t>
  </si>
  <si>
    <t>ASSENTAMENTO DE TUBO DE FERRO FUNDIDO PARA REDE DE ÁGUA, DN 80 MM, JUNTA ELÁSTICA, INSTALADO EM LOCAL COM NÍVEL ALTO DE INTERFERÊNCIAS (NÃO INCLUI FORNECIMENTO). AF_11/2017</t>
  </si>
  <si>
    <t>6,99</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</si>
  <si>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</si>
  <si>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</si>
  <si>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</si>
  <si>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</si>
  <si>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</si>
  <si>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</si>
  <si>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</si>
  <si>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</si>
  <si>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</si>
  <si>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</si>
  <si>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</si>
  <si>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</si>
  <si>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</si>
  <si>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</si>
  <si>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</si>
  <si>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</si>
  <si>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4,24</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</si>
  <si>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</si>
  <si>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</si>
  <si>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</si>
  <si>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</si>
  <si>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ASSENTAMENTO DE TUBO DE FERRO FUNDIDO PARA REDE DE ÁGUA, DN 300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</si>
  <si>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</si>
  <si>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</si>
  <si>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</si>
  <si>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</si>
  <si>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</si>
  <si>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</si>
  <si>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</si>
  <si>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</si>
  <si>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</si>
  <si>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</si>
  <si>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ASSENTAMENTO DE TUBO DE AÇO CARBONO PARA REDE DE ÁGUA, DN 600 MM (24), JUNTA SOLDADA, INSTALADO EM LOCAL COM NÍVEL ALTO DE INTERFERÊNCIAS (NÃO INCLUI FORNECIMENTO). AF_11/2017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</si>
  <si>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</si>
  <si>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</si>
  <si>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</si>
  <si>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</si>
  <si>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</si>
  <si>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</si>
  <si>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</si>
  <si>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</si>
  <si>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</si>
  <si>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</si>
  <si>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</si>
  <si>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</si>
  <si>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ASSENTAMENTO DE TUBO DE AÇO CARBONO PARA REDE DE ÁGUA, DN 900 MM (36), JUNTA SOLDADA, INSTALADO EM LOCAL COM NÍVEL BAIXO DE INTERFERÊNCIAS (NÃO INCLUI FORNECIMENTO). AF_11/2017</t>
  </si>
  <si>
    <t>ASSENTAMENTO DE TUBO DE AÇO CARBONO PARA REDE DE ÁGUA, DN 1000 MM (40  ) OU DN 1100 MM (44  ),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</si>
  <si>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</si>
  <si>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</si>
  <si>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</si>
  <si>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</si>
  <si>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</si>
  <si>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3,16</t>
  </si>
  <si>
    <t>0,85</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</si>
  <si>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</si>
  <si>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</si>
  <si>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</si>
  <si>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</si>
  <si>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0,84</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</si>
  <si>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</si>
  <si>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</si>
  <si>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TUBO DE CONCRETO PARA REDES COLETORAS DE ESGOTO SANITÁRIO, DIÂMETRO DE 300 MM, JUNTA ELÁSTICA, INSTALADO EM LOCAL COM BAIXO NÍVEL DE INTERFERÊNCIAS - FORNECIMENTO E ASSENTAMENTO. AF_12/2015</t>
  </si>
  <si>
    <t>ASSENTAMENTO DE TUBO DE CONCRETO PARA REDES COLETORAS DE ESGOTO SANITÁRIO, DIÂMETRO DE 300 MM, JUNTA ELÁSTICA, INSTALADO EM LOCAL COM BAIXO NÍVEL DE INTERFERÊNCIAS (NÃO INCLUI FORNECIMENTO). AF_12/2015</t>
  </si>
  <si>
    <t>7,10</t>
  </si>
  <si>
    <t>TUBO DE CONCRETO PARA REDES COLETORAS DE ESGOTO SANITÁRIO, DIÂMETRO DE 400 MM, JUNTA ELÁSTICA, INSTALADO EM LOCAL COM BAIXO NÍVEL DE INTERFERÊNCIAS - FORNECIMENTO E ASSENTAMENTO. AF_12/2015</t>
  </si>
  <si>
    <t>ASSENTAMENTO DE TUBO DE CONCRETO PARA REDES COLETORAS DE ESGOTO SANITÁRIO, DIÂMETRO DE 400 MM, JUNTA ELÁSTICA, INSTALADO EM LOCAL COM BAIXO NÍVEL DE INTERFERÊNCIAS (NÃO INCLUI FORNECIMENTO). AF_12/2015</t>
  </si>
  <si>
    <t>TUBO DE CONCRETO PARA REDES COLETORAS DE ESGOTO SANITÁRIO, DIÂMETRO DE 500 MM, JUNTA ELÁSTICA, INSTALADO EM LOCAL COM BAIXO NÍVEL DE INTERFERÊNCIAS - FORNECIMENTO E ASSENTAMENTO. AF_12/2015</t>
  </si>
  <si>
    <t>ASSENTAMENTO DE TUBO DE CONCRETO PARA REDES COLETORAS DE ESGOTO SANITÁRIO, DIÂMETRO DE 500 MM, JUNTA ELÁSTICA, INSTALADO EM LOCAL COM BAIXO NÍVEL DE INTERFERÊNCIAS (NÃO INCLUI FORNECIMENTO). AF_12/2015</t>
  </si>
  <si>
    <t>TUBO DE CONCRETO PARA REDES COLETORAS DE ESGOTO SANITÁRIO, DIÂMETRO DE 600 MM, JUNTA ELÁSTICA, INSTALADO EM LOCAL COM BAIXO NÍVEL DE INTERFERÊNCIAS - FORNECIMENTO E ASSENTAMENTO. AF_12/2015</t>
  </si>
  <si>
    <t>ASSENTAMENTO DE TUBO DE CONCRETO PARA REDES COLETORAS DE ESGOTO SANITÁRIO, DIÂMETRO DE 600 MM, JUNTA ELÁSTICA, INSTALADO EM LOCAL COM BAIXO NÍVEL DE INTERFERÊNCIAS (NÃO INCLUI FORNECIMENTO). AF_12/2015</t>
  </si>
  <si>
    <t>TUBO DE CONCRETO PARA REDES COLETORAS DE ESGOTO SANITÁRIO, DIÂMETRO DE 700 MM, JUNTA ELÁSTICA, INSTALADO EM LOCAL COM BAIXO NÍVEL DE INTERFERÊNCIAS - FORNECIMENTO E ASSENTAMENTO. AF_12/2015</t>
  </si>
  <si>
    <t>ASSENTAMENTO DE TUBO DE CONCRETO PARA REDES COLETORAS DE ESGOTO SANITÁRIO, DIÂMETRO DE 700 MM, JUNTA ELÁSTICA, INSTALADO EM LOCAL COM BAIXO NÍVEL DE INTERFERÊNCIAS (NÃO INCLUI FORNECIMENTO). AF_12/2015</t>
  </si>
  <si>
    <t>ASSENTAMENTO DE TUBO DE CONCRETO PARA REDES COLETORAS DE ESGOTO SANITÁRIO, DIÂMETRO DE 800 MM, JUNTA ELÁSTICA, INSTALADO EM LOCAL COM BAIXO NÍVEL DE INTERFERÊNCIAS (NÃO INCLUI FORNECIMENTO). AF_12/2015</t>
  </si>
  <si>
    <t>ASSENTAMENTO DE TUBO DE CONCRETO PARA REDES COLETORAS DE ESGOTO SANITÁRIO, DIÂMETRO DE 900 MM, JUNTA ELÁSTICA, INSTALADO EM LOCAL COM BAIXO NÍVEL DE INTERFERÊNCIAS (NÃO INCLUI FORNECIMENTO). AF_12/2015</t>
  </si>
  <si>
    <t>TUBO DE CONCRETO PARA REDES COLETORAS DE ESGOTO SANITÁRIO, DIÂMETRO DE 1000 MM, JUNTA ELÁSTICA, INSTALADO EM LOCAL COM BAIXO NÍVEL DE INTERFERÊNCIAS - FORNECIMENTO E ASSENTAMENTO. AF_12/2015</t>
  </si>
  <si>
    <t>ASSENTAMENTO DE TUBO DE CONCRETO PARA REDES COLETORAS DE ESGOTO SANITÁRIO, DIÂMETRO DE 1000 MM, JUNTA ELÁSTICA, INSTALADO EM LOCAL COM BAIXO NÍVEL DE INTERFERÊNCIAS (NÃO INCLUI FORNECIMENTO). AF_12/2015</t>
  </si>
  <si>
    <t>TUBO DE CONCRETO PARA REDES COLETORAS DE ESGOTO SANITÁRIO, DIÂMETRO DE 300 MM, JUNTA ELÁSTICA, INSTALADO EM LOCAL COM ALTO NÍVEL DE INTERFERÊNCIAS - FORNECIMENTO E ASSENTAMENTO. AF_12/2015</t>
  </si>
  <si>
    <t>ASSENTAMENTO DE TUBO DE CONCRETO PARA REDES COLETORAS DE ESGOTO SANITÁRIO, DIÂMETRO DE 300 MM, JUNTA ELÁSTICA, INSTALADO EM LOCAL COM ALTO NÍVEL DE INTERFERÊNCIAS (NÃO INCLUI FORNECIMENTO). AF_12/2015</t>
  </si>
  <si>
    <t>TUBO DE CONCRETO PARA REDES COLETORAS DE ESGOTO SANITÁRIO, DIÂMETRO DE 400 MM, JUNTA ELÁSTICA, INSTALADO EM LOCAL COM ALTO NÍVEL DE INTERFERÊNCIAS - FORNECIMENTO E ASSENTAMENTO. AF_12/2015</t>
  </si>
  <si>
    <t>ASSENTAMENTO DE TUBO DE CONCRETO PARA REDES COLETORAS DE ESGOTO SANITÁRIO, DIÂMETRO DE 400 MM, JUNTA ELÁSTICA, INSTALADO EM LOCAL COM ALTO NÍVEL DE INTERFERÊNCIAS (NÃO INCLUI FORNECIMENTO). AF_12/2015</t>
  </si>
  <si>
    <t>TUBO DE CONCRETO PARA REDES COLETORAS DE ESGOTO SANITÁRIO, DIÂMETRO DE 500 MM, JUNTA ELÁSTICA, INSTALADO EM LOCAL COM ALTO NÍVEL DE INTERFERÊNCIAS - FORNECIMENTO E ASSENTAMENTO. AF_12/2015</t>
  </si>
  <si>
    <t>ASSENTAMENTO DE TUBO DE CONCRETO PARA REDES COLETORAS DE ESGOTO SANITÁRIO, DIÂMETRO DE 500 MM, JUNTA ELÁSTICA, INSTALADO EM LOCAL COM ALTO NÍVEL DE INTERFERÊNCIAS (NÃO INCLUI FORNECIMENTO). AF_12/2015</t>
  </si>
  <si>
    <t>TUBO DE CONCRETO PARA REDES COLETORAS DE ESGOTO SANITÁRIO, DIÂMETRO DE 600 MM, JUNTA ELÁSTICA, INSTALADO EM LOCAL COM ALTO NÍVEL DE INTERFERÊNCIAS - FORNECIMENTO E ASSENTAMENTO. AF_12/2015</t>
  </si>
  <si>
    <t>ASSENTAMENTO DE TUBO DE CONCRETO PARA REDES COLETORAS DE ESGOTO SANITÁRIO, DIÂMETRO DE 600 MM, JUNTA ELÁSTICA, INSTALADO EM LOCAL COM ALTO NÍVEL DE INTERFERÊNCIAS (NÃO INCLUI FORNECIMENTO). AF_12/2015</t>
  </si>
  <si>
    <t>TUBO DE CONCRETO PARA REDES COLETORAS DE ESGOTO SANITÁRIO, DIÂMETRO DE 700 MM, JUNTA ELÁSTICA, INSTALADO EM LOCAL COM ALTO NÍVEL DE INTERFERÊNCIAS - FORNECIMENTO E ASSENTAMENTO. AF_12/2015</t>
  </si>
  <si>
    <t>ASSENTAMENTO DE TUBO DE CONCRETO PARA REDES COLETORAS DE ESGOTO SANITÁRIO, DIÂMETRO DE 700 MM, JUNTA ELÁSTICA, INSTALADO EM LOCAL COM ALTO NÍVEL DE INTERFERÊNCIAS (NÃO INCLUI FORNECIMENTO). AF_12/2015</t>
  </si>
  <si>
    <t>ASSENTAMENTO DE TUBO DE CONCRETO PARA REDES COLETORAS DE ESGOTO SANITÁRIO, DIÂMETRO DE 800 MM, JUNTA ELÁSTICA, INSTALADO EM LOCAL COM ALTO NÍVEL DE INTERFERÊNCIAS (NÃO INCLUI FORNECIMENTO). AF_12/2015</t>
  </si>
  <si>
    <t>ASSENTAMENTO DE TUBO DE CONCRETO PARA REDES COLETORAS DE ESGOTO SANITÁRIO, DIÂMETRO DE 900 MM, JUNTA ELÁSTICA, INSTALADO EM LOCAL COM ALTO NÍVEL DE INTERFERÊNCIAS (NÃO INCLUI FORNECIMENTO). AF_12/2015</t>
  </si>
  <si>
    <t>TUBO DE CONCRETO PARA REDES COLETORAS DE ESGOTO SANITÁRIO, DIÂMETRO DE 1000 MM, JUNTA ELÁSTICA, INSTALADO EM LOCAL COM ALTO NÍVEL DE INTERFERÊNCIAS - FORNECIMENTO E ASSENTAMENTO. AF_12/2015</t>
  </si>
  <si>
    <t>ASSENTAMENTO DE TUBO DE CONCRETO PARA REDES COLETORAS DE ESGOTO SANITÁRIO, DIÂMETRO DE 1000 MM, JUNTA ELÁSTICA, INSTALADO EM LOCAL COM ALTO NÍVEL DE INTERFERÊNCIAS (NÃO INCLUI FORNECIMENTO). AF_12/2015</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</si>
  <si>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</si>
  <si>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</si>
  <si>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</si>
  <si>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</si>
  <si>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</si>
  <si>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</si>
  <si>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</si>
  <si>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</si>
  <si>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</si>
  <si>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</si>
  <si>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</si>
  <si>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</si>
  <si>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</si>
  <si>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</si>
  <si>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</si>
  <si>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</si>
  <si>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</si>
  <si>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</si>
  <si>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</si>
  <si>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</si>
  <si>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</si>
  <si>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</si>
  <si>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TUBO DE CONCRETO PARA REDES COLETORAS DE ÁGUAS PLUVIAIS, DIÂMETRO DE 1200 MM, JUNTA RÍGIDA, INSTALADO EM LOCAL COM BAIXO NÍVEL DE INTERFERÊNCIAS - FORNECIMENTO E ASSENTAMENTO. AF_12/2015</t>
  </si>
  <si>
    <t>ASSENTAMENTO DE TUBO DE CONCRETO PARA REDES COLETORAS DE ÁGUAS PLUVIAIS, DIÂMETRO DE 1200 MM, JUNTA RÍGIDA, INSTALADO EM LOCAL COM BAIXO NÍVEL DE INTERFERÊNCIAS (NÃO INCLUI FORNECIMENTO). AF_12/2015</t>
  </si>
  <si>
    <t>TUBO DE CONCRETO PARA REDES COLETORAS DE ÁGUAS PLUVIAIS, DIÂMETRO DE 1500 MM, JUNTA RÍGIDA, INSTALADO EM LOCAL COM BAIXO NÍVEL DE INTERFERÊNCIAS - FORNECIMENTO E ASSENTAMENTO.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</si>
  <si>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</si>
  <si>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</si>
  <si>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</si>
  <si>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</si>
  <si>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</si>
  <si>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</si>
  <si>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</si>
  <si>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</si>
  <si>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</si>
  <si>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TUBO DE CONCRETO PARA REDES COLETORAS DE ÁGUAS PLUVIAIS, DIÂMETRO DE 1200 MM, JUNTA RÍGIDA, INSTALADO EM LOCAL COM ALTO NÍVEL DE INTERFERÊNCIAS - FORNECIMENTO E ASSENTAMENTO. AF_12/2015</t>
  </si>
  <si>
    <t>ASSENTAMENTO DE TUBO DE CONCRETO PARA REDES COLETORAS DE ÁGUAS PLUVIAIS, DIÂMETRO DE 1200 MM, JUNTA RÍGIDA, INSTALADO EM LOCAL COM ALTO NÍVEL DE INTERFERÊNCIAS (NÃO INCLUI FORNECIMENTO). AF_12/2015</t>
  </si>
  <si>
    <t>TUBO DE CONCRETO PARA REDES COLETORAS DE ÁGUAS PLUVIAIS, DIÂMETRO DE 1500 MM, JUNTA RÍGIDA, INSTALADO EM LOCAL COM ALTO NÍVEL DE INTERFERÊNCIAS - FORNECIMENTO E ASSENTAMENTO. AF_12/2015</t>
  </si>
  <si>
    <t>ASSENTAMENTO DE TUBO DE CONCRETO PARA REDES COLETORAS DE ÁGUAS PLUVIAIS, DIÂMETRO DE 1500 MM, JUNTA RÍGIDA, INSTALADO EM LOCAL COM ALTO NÍVEL DE INTERFERÊNCIAS (NÃO INCLUI FORNECIMENTO). AF_12/2015</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</si>
  <si>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</si>
  <si>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</si>
  <si>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300 MM, JUNTA RÍGIDA, INSTALADO EM LOCAL COM BAIXO NÍVEL DE INTERFERÊNCIAS - FORNECIMENTO E ASSENTAMENTO. AF_12/2015</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</si>
  <si>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</si>
  <si>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</si>
  <si>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</si>
  <si>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</si>
  <si>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</si>
  <si>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</si>
  <si>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</si>
  <si>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</si>
  <si>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</si>
  <si>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</si>
  <si>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</si>
  <si>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</si>
  <si>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</si>
  <si>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</si>
  <si>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</si>
  <si>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</si>
  <si>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</si>
  <si>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</si>
  <si>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</si>
  <si>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EXECUÇÃO DE ESCRITÓRIO EM CANTEIRO DE OBRA EM ALVENARIA, NÃO INCLUSO MOBILIÁRIO E EQUIPAMENTOS. AF_02/2016</t>
  </si>
  <si>
    <t>EXECUÇÃO DE ESCRITÓRIO EM CANTEIRO DE OBRA EM CHAPA DE MADEIRA COMPENSADA,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</si>
  <si>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</si>
  <si>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</si>
  <si>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CHAPA DE MADEIRA COMPENSADA, NÃO INCLUSO MOBILIÁRIO E EQUIPAMENTOS. AF_02/2016</t>
  </si>
  <si>
    <t>EXECUÇÃO DE REFEITÓRIO EM CANTEIRO DE OBRA EM ALVENARIA, NÃO INCLUSO MOBILIÁRIO E EQUIPAMENTOS. AF_02/2016</t>
  </si>
  <si>
    <t>EXECUÇÃO DE SANITÁRIO E VESTIÁRIO EM CANTEIRO DE OBRA EM CHAPA DE MADEIRA COMPENSADA, NÃO INCLUSO MOBILIÁRIO. AF_02/2016</t>
  </si>
  <si>
    <t>EXECUÇÃO DE SANITÁRIO E VESTIÁRIO EM CANTEIRO DE OBRA EM ALVENARIA, NÃO INCLUSO MOBILIÁRIO. AF_02/2016</t>
  </si>
  <si>
    <t>EXECUÇÃO DE RESERVATÓRIO ELEVADO DE ÁGUA (1000 LITROS) EM CANTEIRO DE OBRA, APOIADO EM ESTRUTURA DE MADEIRA. AF_02/2016</t>
  </si>
  <si>
    <t>EXECUÇÃO DE RESERVATÓRIO ELEVADO DE ÁGUA (2000 LITROS) EM CANTEIRO DE OBRA, APOIADO EM ESTRUTURA DE MADEIRA. AF_02/2016</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</si>
  <si>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</si>
  <si>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</si>
  <si>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DEPÓSITO EM CANTEIRO DE OBRA EM CHAPA DE MADEIRA COMPENSADA, NÃO INCLUSO MOBILIÁRIO. AF_04/2016</t>
  </si>
  <si>
    <t>EXECUÇÃO DE GUARITA EM CANTEIRO DE OBRA EM CHAPA DE MADEIRA COMPENSADA, NÃO INCLUSO MOBILIÁRIO. AF_04/2016</t>
  </si>
  <si>
    <t>PAREDE DE MADEIRA COMPENSADA PARA CONSTRUÇÃO TEMPORÁRIA EM CHAPA SIMPLES, EXTERNA, COM ÁREA LÍQUIDA MAIOR OU IGUAL A 6 M², SEM VÃO. AF_05/2018</t>
  </si>
  <si>
    <t>PAREDE DE MADEIRA COMPENSADA PARA CONSTRUÇÃO TEMPORÁRIA EM CHAPA SIMPLES, EXTERNA, COM ÁREA LÍQUIDA MENOR QUE 6 M², SEM VÃO. AF_05/2018</t>
  </si>
  <si>
    <t>PAREDE DE MADEIRA COMPENSADA PARA CONSTRUÇÃO TEMPORÁRIA EM CHAPA SIMPLES, INTERNA, COM ÁREA LÍQUIDA MAIOR OU IGUAL A 6 M², SEM VÃO. AF_05/2018</t>
  </si>
  <si>
    <t>PAREDE DE MADEIRA COMPENSADA PARA CONSTRUÇÃO TEMPORÁRIA EM CHAPA SIMPLES, INTERNA, COM ÁREA LÍQUIDA MENOR QUE 6 M², SEM VÃO. AF_05/2018</t>
  </si>
  <si>
    <t>PAREDE DE MADEIRA COMPENSADA PARA CONSTRUÇÃO TEMPORÁRIA EM CHAPA SIMPLES, EXTERNA, COM ÁREA LÍQUIDA MAIOR OU IGUAL A 6 M², COM VÃO. AF_05/2018</t>
  </si>
  <si>
    <t>PAREDE DE MADEIRA COMPENSADA PARA CONSTRUÇÃO TEMPORÁRIA EM CHAPA SIMPLES, EXTERNA, COM ÁREA LÍQUIDA MENOR QUE 6 M², COM VÃO. AF_05/2018</t>
  </si>
  <si>
    <t>PAREDE DE MADEIRA COMPENSADA PARA CONSTRUÇÃO TEMPORÁRIA EM CHAPA SIMPLES, INTERNA, COM ÁREA LÍQUIDA MAIOR OU IGUAL A 6 M², COM VÃO. AF_05/2018</t>
  </si>
  <si>
    <t>PAREDE DE MADEIRA COMPENSADA PARA CONSTRUÇÃO TEMPORÁRIA EM CHAPA SIMPLES, INTERNA, COM ÁREA LÍQUIDA MENOR QUE 6 M², COM VÃO. AF_05/2018</t>
  </si>
  <si>
    <t>PAREDE DE MADEIRA COMPENSADA PARA CONSTRUÇÃO TEMPORÁRIA EM CHAPA DUPLA, EXTERNA, COM ÁREA LÍQUIDA MAIOR OU IGUAL A 6 M², SEM VÃO. AF_05/2018</t>
  </si>
  <si>
    <t>PAREDE DE MADEIRA COMPENSADA PARA CONSTRUÇÃO TEMPORÁRIA EM CHAPA DUPLA, EXTERNA, COM ÁREA LÍQUIDA MENOR QUE 6 M², SEM VÃO. AF_05/2018</t>
  </si>
  <si>
    <t>PAREDE DE MADEIRA COMPENSADA PARA CONSTRUÇÃO TEMPORÁRIA EM CHAPA DUPLA, INTERNA, COM ÁREA LÍQUIDA MAIOR OU IGUAL A 6 M², SEM VÃO. AF_05/2018</t>
  </si>
  <si>
    <t>PAREDE DE MADEIRA COMPENSADA PARA CONSTRUÇÃO TEMPORÁRIA EM CHAPA DUPLA, INTERNA, COM ÁREA LÍQUIDA MENOR QUE 6 M², SEM VÃO. AF_05/2018</t>
  </si>
  <si>
    <t>PAREDE DE MADEIRA COMPENSADA PARA CONSTRUÇÃO TEMPORÁRIA EM CHAPA DUPLA, EXTERNA, COM ÁREA LÍQUIDA MAIOR OU IGUAL A QUE 6 M², COM VÃO. AF_05/2018</t>
  </si>
  <si>
    <t>PAREDE DE MADEIRA COMPENSADA PARA CONSTRUÇÃO TEMPORÁRIA EM CHAPA DUPLA, EXTERNA, COM ÁREA LÍQUIDA MENOR QUE 6 M², COM VÃO. AF_05/2018</t>
  </si>
  <si>
    <t>PAREDE DE MADEIRA COMPENSADA PARA CONSTRUÇÃO TEMPORÁRIA EM CHAPA DUPLA, INTERNA, COM ÁREA LÍQUIDA MAIOR OU IGUAL A 6 M², COM VÃO. AF_05/2018</t>
  </si>
  <si>
    <t>PAREDE DE MADEIRA COMPENSADA PARA CONSTRUÇÃO TEMPORÁRIA EM CHAPA DUPLA, INTERNA, COM ÁREA LÍQUIDA MENOR QUE 6 M², COM VÃO. AF_05/2018</t>
  </si>
  <si>
    <t>TAPUME COM COMPENSADO DE MADEIRA. AF_05/2018</t>
  </si>
  <si>
    <t>TAPUME COM TELHA METÁLICA. AF_05/2018</t>
  </si>
  <si>
    <t>PISO PARA CONSTRUÇÃO TEMPORÁRIA EM MADEIRA, SEM REAPROVEITAMENTO. AF_05/2018</t>
  </si>
  <si>
    <t>ESCAVADEIRA HIDRÁULICA SOBRE ESTEIRAS, CAÇAMBA 0,80 M3, PESO OPERACIONAL 17 T, POTENCIA BRUTA 111 HP - CHP DIURNO. AF_06/2014</t>
  </si>
  <si>
    <t>CHP</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</si>
  <si>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</si>
  <si>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4X2, POTÊNCIA LÍQ. 79 HP, CAÇAMBA CARREG. CAP. MÍN. 1 M3, CAÇAMBA RETRO CAP. 0,20 M3, PESO OPERACIONAL MÍN. 6.570 KG, PROFUNDIDADE ESCAVAÇÃO MÁX. 4,37 M - CHP DIURNO. AF_06/2014</t>
  </si>
  <si>
    <t>ROLO COMPACTADOR VIBRATÓRIO DE UM CILINDRO AÇO LISO, POTÊNCIA 80 HP, PESO OPERACIONAL MÁXIMO 8,1 T, IMPACTO DINÂMICO 16,15 / 9,5 T, LARGURA DE TRABALHO 1,68 M - CHP DIURNO. AF_06/2014</t>
  </si>
  <si>
    <t>GRADE DE DISCO CONTROLE REMOTO REBOCÁVEL, COM 24 DISCOS 24 X 6 MM COM PNEUS PARA TRANSPORTE - CHP DIURNO. AF_06/2014</t>
  </si>
  <si>
    <t>MARTELETE OU ROMPEDOR PNEUMÁTICO MANUAL, 28 KG, COM SILENCIADOR - CHP DIURNO. AF_07/2016</t>
  </si>
  <si>
    <t>CAMINHÃO BASCULANTE 6 M3, PESO BRUTO TOTAL 16.000 KG, CARGA ÚTIL MÁXIMA 13.071 KG, DISTÂNCIA ENTRE EIXOS 4,80 M, POTÊNCIA 230 CV INCLUSIVE CAÇAMBA METÁLICA - CHP DIURNO. AF_06/2014</t>
  </si>
  <si>
    <t>USINA DE CONCRETO FIXA, CAPACIDADE NOMINAL DE 90 A 120 M3/H, SEM SILO - CHP DIURNO. AF_07/2016</t>
  </si>
  <si>
    <t>CAMINHÃO TOCO, PBT 16.000 KG, CARGA ÚTIL MÁX. 10.685 KG, DIST. ENTRE EIXOS 4,8 M, POTÊNCIA 189 CV, INCLUSIVE CARROCERIA FIXA ABERTA DE MADEIRA P/ TRANSPORTE GERAL DE CARGA SECA, DIMEN. APROX. 2,5 X 7,00 X 0,50 M - CHP DIURNO. AF_06/2014</t>
  </si>
  <si>
    <t>VIBROACABADORA DE ASFALTO SOBRE ESTEIRAS, LARGURA DE PAVIMENTAÇÃO 1,90 M A 5,30 M, POTÊNCIA 105 HP CAPACIDADE 450 T/H - CHP DIURNO. AF_11/2014</t>
  </si>
  <si>
    <t>VASSOURA MECÂNICA REBOCÁVEL COM ESCOVA CILÍNDRICA, LARGURA ÚTIL DE VARRIMENTO DE 2,44 M - CHP DIURNO. AF_06/2014</t>
  </si>
  <si>
    <t>TRATOR DE PNEUS, POTÊNCIA 122 CV, TRAÇÃO 4X4, PESO COM LASTRO DE 4.510 KG - CHP DIURNO. AF_06/2014</t>
  </si>
  <si>
    <t>TRATOR DE ESTEIRAS, POTÊNCIA 170 HP, PESO OPERACIONAL 19 T, CAÇAMBA 5,2 M3 - CHP DIURNO. AF_06/2014</t>
  </si>
  <si>
    <t>TRATOR DE ESTEIRAS, POTÊNCIA 150 HP, PESO OPERACIONAL 16,7 T, COM RODA MOTRIZ ELEVADA E LÂMINA 3,18 M3 - CHP DIURNO. AF_06/2014</t>
  </si>
  <si>
    <t>TRATOR DE ESTEIRAS, POTÊNCIA 347 HP, PESO OPERACIONAL 38,5 T, COM LÂMINA 8,70 M3 - CHP DIURNO. AF_06/2014</t>
  </si>
  <si>
    <t>ROLO COMPACTADOR VIBRATÓRIO REBOCÁVEL, CILINDRO DE AÇO LISO, POTÊNCIA DE TRAÇÃO DE 65 CV, PESO 4,7 T, IMPACTO DINÂMICO 18,3 T, LARGURA DE TRABALHO 1,67 M - CHP DIURNO. AF_02/2016</t>
  </si>
  <si>
    <t>11,77</t>
  </si>
  <si>
    <t>ROLO COMPACTADOR VIBRATÓRIO TANDEM AÇO LISO, POTÊNCIA 58 HP, PESO SEM/COM LASTRO 6,5 / 9,4 T, LARGURA DE TRABALHO 1,2 M - CHP DIURNO. AF_06/2014</t>
  </si>
  <si>
    <t>RETROESCAVADEIRA SOBRE RODAS COM CARREGADEIRA, TRAÇÃO 4X4, POTÊNCIA LÍQ. 72 HP, CAÇAMBA CARREG. CAP. MÍN. 0,79 M3, CAÇAMBA RETRO CAP. 0,18 M3, PESO OPERACIONAL MÍN. 7.140 KG, PROFUNDIDADE ESCAVAÇÃO MÁX. 4,50 M - CHP DIURNO. AF_06/2014</t>
  </si>
  <si>
    <t>ROLO COMPACTADOR VIBRATÓRIO PÉ DE CARNEIRO, OPERADO POR CONTROLE REMOTO, POTÊNCIA 12,5 KW, PESO OPERACIONAL 1,675 T, LARGURA DE TRABALHO 0,85 M - CHP DIURNO. AF_02/2016</t>
  </si>
  <si>
    <t>USINA DE LAMA ASFÁLTICA, PROD 30 A 50 T/H, SILO DE AGREGADO 7 M3, RESERVATÓRIOS PARA EMULSÃO E ÁGUA DE 2,3 M3 CADA, MISTURADOR TIPO PUG MILL A SER MONTADO SOBRE CAMINHÃO - CHP DIURNO. AF_10/2014</t>
  </si>
  <si>
    <t>CAMINHÃO TOCO, PESO BRUTO TOTAL 14.300 KG, CARGA ÚTIL MÁXIMA 9590 KG, DISTÂNCIA ENTRE EIXOS 4,76 M, POTÊNCIA 185 CV (NÃO INCLUI CARROCERIA) - CHP DIURNO. AF_06/2014</t>
  </si>
  <si>
    <t>CAMINHÃO TOCO, PESO BRUTO TOTAL 16.000 KG, CARGA ÚTIL MÁXIMA DE 10.685 KG, DISTÂNCIA ENTRE EIXOS 4,80 M, POTÊNCIA 189 CV EXCLUSIVE CARROCERIA - CHP DIURNO. AF_06/2014</t>
  </si>
  <si>
    <t>CAMINHÃO PIPA 10.000 L TRUCADO, PESO BRUTO TOTAL 23.000 KG, CARGA ÚTIL MÁXIMA 15.935 KG, DISTÂNCIA ENTRE EIXOS 4,8 M, POTÊNCIA 230 CV, INCLUSIVE TANQUE DE AÇO PARA TRANSPORTE DE ÁGUA - CHP DIURNO. AF_06/2014</t>
  </si>
  <si>
    <t>ESPARGIDOR DE ASFALTO PRESSURIZADO COM TANQUE DE 2500 L, REBOCÁVEL COM MOTOR A GASOLINA POTÊNCIA 3,4 HP - CHP DIURNO. AF_07/2014</t>
  </si>
  <si>
    <t>GRADE DE DISCO REBOCÁVEL COM 20 DISCOS 24" X 6 MM COM PNEUS PARA TRANSPORTE - CHP DIURNO. AF_06/2014</t>
  </si>
  <si>
    <t>GUINDAUTO HIDRÁULICO, CAPACIDADE MÁXIMA DE CARGA 6200 KG, MOMENTO MÁXIMO DE CARGA 11,7 TM, ALCANCE MÁXIMO HORIZONTAL 9,70 M, INCLUSIVE CAMINHÃO TOCO PBT 16.000 KG, POTÊNCIA DE 189 CV - CHP DIURNO. AF_06/2014</t>
  </si>
  <si>
    <t>MOTONIVELADORA POTÊNCIA BÁSICA LÍQUIDA (PRIMEIRA MARCHA) 125 HP, PESO BRUTO 13032 KG, LARGURA DA LÂMINA DE 3,7 M - CHP DIURNO. AF_06/2014</t>
  </si>
  <si>
    <t>PÁ CARREGADEIRA SOBRE RODAS, POTÊNCIA LÍQUIDA 128 HP, CAPACIDADE DA CAÇAMBA 1,7 A 2,8 M3, PESO OPERACIONAL 11632 KG - CHP DIURNO. AF_06/2014</t>
  </si>
  <si>
    <t>PÁ CARREGADEIRA SOBRE RODAS, POTÊNCIA 197 HP, CAPACIDADE DA CAÇAMBA 2,5 A 3,5 M3, PESO OPERACIONAL 18338 KG - CHP DIURNO. AF_06/2014</t>
  </si>
  <si>
    <t>COMPRESSOR DE AR REBOCÁVEL, VAZÃO 189 PCM, PRESSÃO EFETIVA DE TRABALHO 102 PSI, MOTOR DIESEL, POTÊNCIA 63 CV - CHP DIURNO. AF_06/2015</t>
  </si>
  <si>
    <t>CAMINHÃO PIPA 6.000 L, PESO BRUTO TOTAL 13.000 KG, DISTÂNCIA ENTRE EIXOS 4,80 M, POTÊNCIA 189 CV INCLUSIVE TANQUE DE AÇO PARA TRANSPORTE DE ÁGUA, CAPACIDADE 6 M3 - CHP DIURNO. AF_06/2014</t>
  </si>
  <si>
    <t>ROLO COMPACTADOR DE PNEUS ESTÁTICO, PRESSÃO VARIÁVEL, POTÊNCIA 111 HP, PESO SEM/COM LASTRO 9,5 / 26 T, LARGURA DE TRABALHO 1,90 M - CHP DIURNO. AF_07/2014</t>
  </si>
  <si>
    <t>TANQUE DE ASFALTO ESTACIONÁRIO COM SERPENTINA, CAPACIDADE 30.000 L - CHP DIURNO. AF_06/2014</t>
  </si>
  <si>
    <t>MOTOBOMBA TRASH (PARA ÁGUA SUJA) AUTO ESCORVANTE, MOTOR GASOLINA DE 6,41 HP, DIÂMETROS DE SUCÇÃO X RECALQUE: 3" X 3", HM/Q = 10 MCA / 60 M3/H A 23 MCA / 0 M3/H - CHP DIURNO. AF_10/2014</t>
  </si>
  <si>
    <t>ROLO COMPACTADOR PE DE CARNEIRO VIBRATORIO, POTENCIA 125 HP, PESO OPERACIONAL SEM/COM LASTRO 11,95 / 13,30 T, IMPACTO DINAMICO 38,5 / 22,5 T, LARGURA DE TRABALHO 2,15 M - CHP DIURNO. AF_06/2014</t>
  </si>
  <si>
    <t>CAMINHÃO BASCULANTE 6 M3 TOCO, PESO BRUTO TOTAL 16.000 KG, CARGA ÚTIL MÁXIMA 11.130 KG, DISTÂNCIA ENTRE EIXOS 5,36 M, POTÊNCIA 185 CV, INCLUSIVE CAÇAMBA METÁLICA - CHP DIURNO. AF_06/2014</t>
  </si>
  <si>
    <t>GRUPO GERADOR ESTACIONÁRIO, MOTOR DIESEL POTÊNCIA 170 KVA - CHP DIURNO. AF_02/2016</t>
  </si>
  <si>
    <t>ROLO COMPACTADOR VIBRATÓRIO PÉ DE CARNEIRO PARA SOLOS, POTÊNCIA 80 HP, PESO OPERACIONAL SEM/COM LASTRO 7,4 / 8,8 T, LARGURA DE TRABALHO 1,68 M - CHP DIURNO. AF_02/2016</t>
  </si>
  <si>
    <t>CAMINHÃO TOCO, PBT 14.300 KG, CARGA ÚTIL MÁX. 9.710 KG, DIST. ENTRE EIXOS 3,56 M, POTÊNCIA 185 CV, INCLUSIVE CARROCERIA FIXA ABERTA DE MADEIRA P/ TRANSPORTE GERAL DE CARGA SECA, DIMEN. APROX. 2,50 X 6,50 X 0,50 M - CHP DIURNO. AF_06/2014</t>
  </si>
  <si>
    <t>MOTOBOMBA CENTRÍFUGA, MOTOR A GASOLINA, POTÊNCIA 5,42 HP, BOCAIS 1 1/2" X 1", DIÂMETRO ROTOR 143 MM HM/Q = 6 MCA / 16,8 M3/H A 38 MCA / 6,6 M3/H - CHP DIURNO. AF_06/2014</t>
  </si>
  <si>
    <t>ESPARGIDOR DE ASFALTO PRESSURIZADO, TANQUE 6 M3 COM ISOLAÇÃO TÉRMICA, AQUECIDO COM 2 MAÇARICOS, COM BARRA ESPARGIDORA 3,60 M, MONTADO SOBRE CAMINHÃO  TOCO, PBT 14.300 KG, POTÊNCIA 185 CV - CHP DIURNO. AF_08/2015</t>
  </si>
  <si>
    <t>GRUPO DE SOLDAGEM COM GERADOR A DIESEL 60 CV PARA SOLDA ELÉTRICA, SOBRE 04 RODAS, COM MOTOR 4 CILINDROS 600 A - CHP DIURNO. AF_02/2016</t>
  </si>
  <si>
    <t>BETONEIRA CAPACIDADE NOMINAL 400 L, CAPACIDADE DE MISTURA 310 L, MOTOR A DIESEL POTÊNCIA 5,0 HP, SEM CARREGADOR - CHP DIURNO. AF_06/2014</t>
  </si>
  <si>
    <t>MISTURADOR DE ARGAMASSA, EIXO HORIZONTAL, CAPACIDADE DE MISTURA 300 KG, MOTOR ELÉTRICO POTÊNCIA 5 CV - CHP DIURNO. AF_06/2014</t>
  </si>
  <si>
    <t>MISTURADOR DE ARGAMASSA, EIXO HORIZONTAL, CAPACIDADE DE MISTURA 600 KG, MOTOR ELÉTRICO POTÊNCIA 7,5 CV - CHP DIURNO. AF_06/2014</t>
  </si>
  <si>
    <t>MISTURADOR DE ARGAMASSA, EIXO HORIZONTAL, CAPACIDADE DE MISTURA 160 KG, MOTOR ELÉTRICO POTÊNCIA 3 CV - CHP DIURNO. AF_06/2014</t>
  </si>
  <si>
    <t>PROJETOR DE ARGAMASSA, CAPACIDADE DE PROJEÇÃO 1,5 M3/H, ALCANCE DE 30 ATÉ 60 M, MOTOR ELÉTRICO POTÊNCIA 7,5 HP - CHP DIURNO. AF_06/2014</t>
  </si>
  <si>
    <t>PROJETOR DE ARGAMASSA, CAPACIDADE DE PROJEÇÃO 2 M3/H, ALCANCE ATÉ 50 M, MOTOR ELÉTRICO POTÊNCIA 7,5 HP - CHP DIURNO. AF_06/2014</t>
  </si>
  <si>
    <t>BETONEIRA CAPACIDADE NOMINAL DE 400 L, CAPACIDADE DE MISTURA 280 L, MOTOR ELÉTRICO TRIFÁSICO POTÊNCIA DE 2 CV, SEM CARREGADOR - CHP DIURNO. AF_10/2014</t>
  </si>
  <si>
    <t>TRATOR DE ESTEIRAS, POTÊNCIA 125 HP, PESO OPERACIONAL 12,9 T, COM LÂMINA 2,7 M3 - CHP DIURNO. AF_10/2014</t>
  </si>
  <si>
    <t>ESCAVADEIRA HIDRÁULICA SOBRE ESTEIRAS, CAÇAMBA 1,20 M3, PESO OPERACIONAL 21 T, POTÊNCIA BRUTA 155 HP - CHP DIURNO. AF_06/2014</t>
  </si>
  <si>
    <t>BOMBA SUBMERSÍVEL ELÉTRICA TRIFÁSICA, POTÊNCIA 2,96 HP, Ø ROTOR 144 MM SEMI-ABERTO, BOCAL DE SAÍDA Ø 2, HM/Q = 2 MCA / 38,8 M3/H A 28 MCA / 5 M3/H - CHP DIURNO. AF_06/2014</t>
  </si>
  <si>
    <t>TANQUE DE ASFALTO ESTACIONÁRIO COM MAÇARICO, CAPACIDADE 20.000 L - CHP DIURNO. AF_06/2014</t>
  </si>
  <si>
    <t>TRATOR DE ESTEIRAS, POTÊNCIA 100 HP, PESO OPERACIONAL 9,4 T, COM LÂMINA 2,19 M3 - CHP DIURNO. AF_06/2014</t>
  </si>
  <si>
    <t>TRATOR DE PNEUS, POTÊNCIA 85 CV, TRAÇÃO 4X4, PESO COM LASTRO DE 4.675 KG - CHP DIURNO. AF_06/2014</t>
  </si>
  <si>
    <t>BETONEIRA CAPACIDADE NOMINAL DE 600 L, CAPACIDADE DE MISTURA 360 L, MOTOR ELÉTRICO TRIFÁSICO POTÊNCIA DE 4 CV, SEM CARREGADOR - CHP DIURNO. AF_11/2014</t>
  </si>
  <si>
    <t>FRESADORA DE ASFALTO A FRIO SOBRE RODAS, LARGURA FRESAGEM DE 1,0 M, POTÊNCIA 208 HP - CHP DIURNO. AF_11/2014</t>
  </si>
  <si>
    <t>FRESADORA DE ASFALTO A FRIO SOBRE RODAS, LARGURA FRESAGEM DE 2,0 M, POTÊNCIA 550 HP - CHP DIURNO. AF_11/2014</t>
  </si>
  <si>
    <t>RECICLADORA DE ASFALTO A FRIO SOBRE RODAS, LARGURA FRESAGEM DE 2,0 M, POTÊNCIA 422 HP - CHP DIURNO. AF_11/2014</t>
  </si>
  <si>
    <t>VIBROACABADORA DE ASFALTO SOBRE ESTEIRAS, LARGURA DE PAVIMENTAÇÃO 2,13 M A 4,55 M, POTÊNCIA 100 HP CAPACIDADE 400 T/H - CHP DIURNO. AF_11/2014</t>
  </si>
  <si>
    <t>GUINDASTE HIDRÁULICO AUTOPROPELIDO, COM LANÇA TELESCÓPICA 28,80 M, CAPACIDADE MÁXIMA 30 T, POTÊNCIA 97 KW, TRAÇÃO 4 X 4 - CHP DIURNO. AF_11/2014</t>
  </si>
  <si>
    <t>BETONEIRA CAPACIDADE NOMINAL DE 600 L, CAPACIDADE DE MISTURA 440 L, MOTOR A DIESEL POTÊNCIA 10 HP, COM CARREGADOR - CHP DIURNO. AF_11/2014</t>
  </si>
  <si>
    <t>BATE-ESTACAS POR GRAVIDADE, POTÊNCIA DE 160 HP, PESO DO MARTELO ATÉ 3 TONELADAS - CHP DIURNO. AF_11/2014</t>
  </si>
  <si>
    <t>CAMINHÃO BASCULANTE 14 M3, COM CAVALO MECÂNICO DE CAPACIDADE MÁXIMA DE TRAÇÃO COMBINADO DE 36000 KG, POTÊNCIA 286 CV, INCLUSIVE SEMIREBOQUE COM CAÇAMBA METÁLICA - CHP DIURNO. AF_12/2014</t>
  </si>
  <si>
    <t>CAMINHÃO BASCULANTE 18 M3, COM CAVALO MECÂNICO DE CAPACIDADE MÁXIMA DE TRAÇÃO COMBINADO DE 45000 KG, POTÊNCIA 330 CV, INCLUSIVE SEMIREBOQUE COM CAÇAMBA METÁLICA - CHP DIURNO. AF_12/2014</t>
  </si>
  <si>
    <t>VIBRADOR DE IMERSÃO, DIÂMETRO DE PONTEIRA 45MM, MOTOR ELÉTRICO TRIFÁSICO POTÊNCIA DE 2 CV - CHP DIURNO. AF_06/2015</t>
  </si>
  <si>
    <t>PERFURATRIZ MANUAL, TORQUE MÁXIMO 83 N.M, POTÊNCIA 5 CV, COM DIÂMETRO MÁXIMO 4" - CHP DIURNO. AF_06/2015</t>
  </si>
  <si>
    <t>PERFURATRIZ SOBRE ESTEIRA, TORQUE MÁXIMO 600 KGF, PESO MÉDIO 1000 KG, POTÊNCIA 20 HP, DIÂMETRO MÁXIMO 10" - CHP DIURNO. AF_06/2015</t>
  </si>
  <si>
    <t>MISTURADOR DUPLO HORIZONTAL DE ALTA TURBULÊNCIA, CAPACIDADE / VOLUME 2 X 500 LITROS, MOTORES ELÉTRICOS MÍNIMO 5 CV CADA, PARA NATA CIMENTO, ARGAMASSA E OUTROS - CHP DIURNO. AF_06/2015</t>
  </si>
  <si>
    <t>BOMBA TRIPLEX, PARA INJEÇÃO DE NATA DE CIMENTO, VAZÃO MÁXIMA DE 100 LITROS/MINUTO, PRESSÃO MÁXIMA DE 70 BAR - CHP DIURNO. AF_06/2015</t>
  </si>
  <si>
    <t>8,27</t>
  </si>
  <si>
    <t>BOMBA DE PROJEÇÃO DE CONCRETO SECO, POTÊNCIA 10 CV, VAZÃO 3 M3/H - CHP DIURNO. AF_06/2015</t>
  </si>
  <si>
    <t>BOMBA DE PROJEÇÃO DE CONCRETO SECO, POTÊNCIA 10 CV, VAZÃO 6 M3/H - CHP DIURNO. AF_06/2015</t>
  </si>
  <si>
    <t>PROJETOR PNEUMÁTICO DE ARGAMASSA PARA CHAPISCO E REBOCO COM RECIPIENTE ACOPLADO, TIPO CANEQUINHA, COM COMPRESSOR DE AR REBOCÁVEL VAZÃO 89 PCM E MOTOR DIESEL DE 20 CV - CHP DIURNO. AF_06/2015</t>
  </si>
  <si>
    <t>PERFURATRIZ COM TORRE METÁLICA PARA EXECUÇÃO DE ESTACA HÉLICE CONTÍNUA, PROFUNDIDADE MÁXIMA DE 30 M, DIÂMETRO MÁXIMO DE 800 MM, POTÊNCIA INSTALADA DE 268 HP, MESA ROTATIVA COM TORQUE MÁXIMO DE 170 KNM - CHP DIURNO. AF_06/2015</t>
  </si>
  <si>
    <t>PERFURATRIZ HIDRÁULICA SOBRE CAMINHÃO COM TRADO CURTO ACOPLADO, PROFUNDIDADE MÁXIMA DE 20 M, DIÂMETRO MÁXIMO DE 1500 MM, POTÊNCIA INSTALADA DE 137 HP, MESA ROTATIVA COM TORQUE MÁXIMO DE 30 KNM - CHP DIURNO. AF_06/2015</t>
  </si>
  <si>
    <t>MANIPULADOR TELESCÓPICO, POTÊNCIA DE 85 HP, CAPACIDADE DE CARGA DE 3.500 KG, ALTURA MÁXIMA DE ELEVAÇÃO DE 12,3 M - CHP DIURNO. AF_06/2015</t>
  </si>
  <si>
    <t>MINICARREGADEIRA SOBRE RODAS, POTÊNCIA LÍQUIDA DE 47 HP, CAPACIDADE NOMINAL DE OPERAÇÃO DE 646 KG - CHP DIURNO. AF_06/2015</t>
  </si>
  <si>
    <t>COMPRESSOR DE AR REBOCÁVEL, VAZÃO 89 PCM, PRESSÃO EFETIVA DE TRABALHO 102 PSI, MOTOR DIESEL, POTÊNCIA 20 CV - CHP DIURNO. AF_06/2015</t>
  </si>
  <si>
    <t>COMPRESSOR DE AR REBOCAVEL, VAZÃO 250 PCM, PRESSAO DE TRABALHO 102 PSI, MOTOR A DIESEL POTÊNCIA 81 CV - CHP DIURNO. AF_06/2015</t>
  </si>
  <si>
    <t>COMPRESSOR DE AR REBOCÁVEL, VAZÃO 748 PCM, PRESSÃO EFETIVA DE TRABALHO 102 PSI, MOTOR DIESEL, POTÊNCIA 210 CV - CHP DIURNO. AF_06/2015</t>
  </si>
  <si>
    <t>ESCAVADEIRA HIDRÁULICA SOBRE ESTEIRAS, CAÇAMBA 0,80 M3, PESO OPERACIONAL 17,8 T, POTÊNCIA LÍQUIDA 110 HP - CHP DIURNO. AF_10/2014</t>
  </si>
  <si>
    <t>COMPRESSOR DE AR REBOCAVEL, VAZÃO 400 PCM, PRESSAO DE TRABALHO 102 PSI, MOTOR A DIESEL POTÊNCIA 110 CV - CHP DIURNO. AF_06/2015</t>
  </si>
  <si>
    <t>CAMINHÃO TRUCADO (C/ TERCEIRO EIXO) ELETRÔNICO - POTÊNCIA 231CV - PBT = 22000KG - DIST. ENTRE EIXOS 5170 MM - INCLUI CARROCERIA FIXA ABERTA DE MADEIRA - CHP DIURNO. AF_06/2015</t>
  </si>
  <si>
    <t>PLACA VIBRATÓRIA REVERSÍVEL COM MOTOR 4 TEMPOS A GASOLINA, FORÇA CENTRÍFUGA DE 25 KN (2500 KGF), POTÊNCIA 5,5 CV - CHP DIURNO. AF_08/2015</t>
  </si>
  <si>
    <t>CORTADORA DE PISO COM MOTOR 4 TEMPOS A GASOLINA, POTÊNCIA DE 13 HP, COM DISCO DE CORTE DIAMANTADO SEGMENTADO PARA CONCRETO, DIÂMETRO DE 350 MM, FURO DE 1" (14 X 1") - CHP DIURNO. AF_08/2015</t>
  </si>
  <si>
    <t>CAMINHÃO BASCULANTE 10 M3, TRUCADO CABINE SIMPLES, PESO BRUTO TOTAL 23.000 KG, CARGA ÚTIL MÁXIMA 15.935 KG, DISTÂNCIA ENTRE EIXOS 4,80 M, POTÊNCIA 230 CV INCLUSIVE CAÇAMBA METÁLICA - CHP DIURNO. AF_06/2014</t>
  </si>
  <si>
    <t>COMPACTADOR DE SOLOS DE PERCUSSÃO (SOQUETE) COM MOTOR A GASOLINA 4 TEMPOS, POTÊNCIA 4 CV - CHP DIURNO. AF_08/2015</t>
  </si>
  <si>
    <t>GUINDAUTO HIDRÁULICO, CAPACIDADE MÁXIMA DE CARGA 6500 KG, MOMENTO MÁXIMO DE CARGA 5,8 TM, ALCANCE MÁXIMO HORIZONTAL 7,60 M, INCLUSIVE CAMINHÃO TOCO PBT 9.700 KG, POTÊNCIA DE 160 CV - CHP DIURNO. AF_08/2015</t>
  </si>
  <si>
    <t>CAMINHÃO DE TRANSPORTE DE MATERIAL ASFÁLTICO 30.000 L, COM CAVALO MECÂNICO DE CAPACIDADE MÁXIMA DE TRAÇÃO COMBINADO DE 66.000 KG, POTÊNCIA 360 CV, INCLUSIVE TANQUE DE ASFALTO COM SERPENTINA - CHP DIURNO. AF_08/2015</t>
  </si>
  <si>
    <t>SERRA CIRCULAR DE BANCADA COM MOTOR ELÉTRICO POTÊNCIA DE 5HP, COM COIFA PARA DISCO 10" - CHP DIURNO. AF_08/2015</t>
  </si>
  <si>
    <t>DISTRIBUIDOR DE AGREGADOS REBOCAVEL, CAPACIDADE 1,9 M³, LARGURA DE TRABALHO 3,66 M - CHP DIURNO. AF_11/2015</t>
  </si>
  <si>
    <t>CAMINHÃO PARA EQUIPAMENTO DE LIMPEZA A SUCÇÃO, COM CAMINHÃO TRUCADO DE PESO BRUTO TOTAL 23000 KG, CARGA ÚTIL MÁXIMA 15935 KG, DISTÂNCIA ENTRE EIXOS 4,80 M, POTÊNCIA 230 CV, INCLUSIVE LIMPADORA A SUCÇÃO, TANQUE 12000 L - CHP DIURNO. AF_11/2015</t>
  </si>
  <si>
    <t>PENEIRA ROTATIVA COM MOTOR ELÉTRICO TRIFÁSICO DE 2 CV, CILINDRO DE 1 M X 0,60 M, COM FUROS DE 3,17 MM - CHP DIURNO. AF_11/2015</t>
  </si>
  <si>
    <t>DOSADOR DE AREIA, CAPACIDADE DE 26 LITROS - CHP DIURNO. AF_11/2015</t>
  </si>
  <si>
    <t>0,17</t>
  </si>
  <si>
    <t>CAMINHONETE COM MOTOR A DIESEL, POTÊNCIA 180 CV, CABINE DUPLA, 4X4 - CHP DIURNO. AF_11/2015</t>
  </si>
  <si>
    <t>CAMINHONETE CABINE SIMPLES COM MOTOR 1.6 FLEX, CÂMBIO MANUAL, POTÊNCIA 101/104 CV, 2 PORTAS - CHP DIURNO. AF_11/2015</t>
  </si>
  <si>
    <t>CAMINHÃO DE TRANSPORTE DE MATERIAL ASFÁLTICO 20.000 L, COM CAVALO MECÂNICO DE CAPACIDADE MÁXIMA DE TRAÇÃO COMBINADO DE 45.000 KG, POTÊNCIA 330 CV, INCLUSIVE TANQUE DE ASFALTO COM MAÇARICO - CHP DIURNO. AF_12/2015</t>
  </si>
  <si>
    <t>APARELHO PARA CORTE E SOLDA OXI-ACETILENO SOBRE RODAS, INCLUSIVE CILINDROS E MAÇARICOS - CHP DIURNO. AF_12/2015</t>
  </si>
  <si>
    <t>MÁQUINA EXTRUSORA DE CONCRETO PARA GUIAS E SARJETAS, MOTOR A DIESEL, POTÊNCIA 14 CV - CHP DIURNO. AF_12/2015</t>
  </si>
  <si>
    <t>MARTELO PERFURADOR PNEUMÁTICO MANUAL, HASTE 25 X 75 MM, 21 KG - CHP DIURNO. AF_12/2015</t>
  </si>
  <si>
    <t>PERFURATRIZ COM TORRE METÁLICA PARA EXECUÇÃO DE ESTACA HÉLICE CONTÍNUA, PROFUNDIDADE MÁXIMA DE 32 M, DIÂMETRO MÁXIMO DE 1000 MM, POTÊNCIA INSTALADA DE 350 HP, MESA ROTATIVA COM TORQUE MÁXIMO DE 263 KNM - CHP DIURNO. AF_01/2016</t>
  </si>
  <si>
    <t>BETONEIRA CAPACIDADE NOMINAL 400 L, CAPACIDADE DE MISTURA 310 L, MOTOR A GASOLINA POTÊNCIA 5,5 HP, SEM CARREGADOR - CHP DIURNO. AF_02/2016</t>
  </si>
  <si>
    <t>GRUA ASCENSIONAL, LANCA DE 30 M, CAPACIDADE DE 1,0 T A 30 M, ALTURA ATE 39 M - CHP DIURNO. AF_03/2016</t>
  </si>
  <si>
    <t>GUINCHO ELÉTRICO DE COLUNA, CAPACIDADE 400 KG, COM MOTO FREIO, MOTOR TRIFÁSICO DE 1,25 CV - CHP DIURNO. AF_03/2016</t>
  </si>
  <si>
    <t>GUINDASTE HIDRÁULICO AUTOPROPELIDO, COM LANÇA TELESCÓPICA 40 M, CAPACIDADE MÁXIMA 60 T, POTÊNCIA 260 KW - CHP DIURNO. AF_03/2016</t>
  </si>
  <si>
    <t>GUINDAUTO HIDRÁULICO, CAPACIDADE MÁXIMA DE CARGA 3300 KG, MOMENTO MÁXIMO DE CARGA 5,8 TM, ALCANCE MÁXIMO HORIZONTAL 7,60 M, INCLUSIVE CAMINHÃO TOCO PBT 16.000 KG, POTÊNCIA DE 189 CV - CHP DIURNO. AF_03/2016</t>
  </si>
  <si>
    <t>GERADOR PORTÁTIL MONOFÁSICO, POTÊNCIA 5500 VA, MOTOR A GASOLINA, POTÊNCIA DO MOTOR 13 CV - CHP DIURNO. AF_03/2016</t>
  </si>
  <si>
    <t>GRUPO GERADOR REBOCÁVEL, POTÊNCIA 66 KVA, MOTOR A DIESEL - CHP DIURNO. AF_03/2016</t>
  </si>
  <si>
    <t>GRUPO GERADOR ESTACIONÁRIO, POTÊNCIA 150 KVA, MOTOR A DIESEL- CHP DIURNO. AF_03/2016</t>
  </si>
  <si>
    <t>USINA DE MISTURA ASFÁLTICA À QUENTE, TIPO CONTRA FLUXO, PROD 40 A 80 TON/HORA - CHP DIURNO. AF_03/2016</t>
  </si>
  <si>
    <t>USINA DE ASFALTO À FRIO, CAPACIDADE DE 40 A 60 TON/HORA, ELÉTRICA POTÊNCIA 30 CV - CHP DIURNO. AF_03/2016</t>
  </si>
  <si>
    <t>USINA MISTURADORA DE SOLOS, CAPACIDADE DE 200 A 500 TON/H, POTENCIA 75KW - CHP DIURNO. AF_07/2016</t>
  </si>
  <si>
    <t>DISTRIBUIDOR DE AGREGADOS AUTOPROPELIDO, CAP 3 M3, A DIESEL, POTÊNCIA 176CV - CHP DIURNO. AF_07/2016</t>
  </si>
  <si>
    <t>MÁQUINA DEMARCADORA DE FAIXA DE TRÁFEGO À FRIO, AUTOPROPELIDA, POTÊNCIA 38 HP - CHP DIURNO. AF_07/2016</t>
  </si>
  <si>
    <t>TALHA MANUAL DE CORRENTE, CAPACIDADE DE 2 TON. COM ELEVAÇÃO DE 3 M - CHP DIURNO. AF_07/2016</t>
  </si>
  <si>
    <t>0,06</t>
  </si>
  <si>
    <t>GRUA ASCENCIONAL, LANCA DE 42 M, CAPACIDADE DE 1,5 T A 30 M, ALTURA ATE 39 M - CHP DIURNO. AF_08/2016</t>
  </si>
  <si>
    <t>MARTELO DEMOLIDOR PNEUMÁTICO MANUAL, 32 KG - CHP DIURNO. AF_09/2016</t>
  </si>
  <si>
    <t>COMPACTADOR DE SOLOS DE PERCUSÃO (SOQUETE) COM MOTOR A GASOLINA, POTÊNCIA 3 CV - CHP DIURNO. AF_09/2016</t>
  </si>
  <si>
    <t>RÉGUA VIBRATÓRIA DUPLA PARA CONCRETO, PESO DE 60KG, COMPRIMENTO 4 M, COM MOTOR A GASOLINA, POTÊNCIA 5,5 HP - CHP DIURNO. AF_09/2016</t>
  </si>
  <si>
    <t>4,88</t>
  </si>
  <si>
    <t>POLIDORA DE PISO (POLITRIZ), PESO DE 100KG, DIÂMETRO 450 MM, MOTOR ELÉTRICO, POTÊNCIA 4 HP - CHP DIURNO. AF_09/2016</t>
  </si>
  <si>
    <t>DESEMPENADEIRA DE CONCRETO, PESO DE 75KG, 4 PÁS, MOTOR A GASOLINA, POTÊNCIA 5,5 HP - CHP DIURNO. AF_09/2016</t>
  </si>
  <si>
    <t>PERFURATRIZ PNEUMATICA MANUAL DE PESO MEDIO, MARTELETE, 18KG, COMPRIMENTO MÁXIMO DE CURSO DE 6 M, DIAMETRO DO PISTAO DE 5,5 CM - CHP DIURNO. AF_11/2016</t>
  </si>
  <si>
    <t>ROLO COMPACTADOR VIBRATORIO TANDEM, ACO LISO, POTENCIA 125 HP, PESO SEM/COM LASTRO 10,20/11,65 T, LARGURA DE TRABALHO 1,73 M - CHP DIURNO. AF_11/2016</t>
  </si>
  <si>
    <t>PERFURATRIZ MANUAL, TORQUE MAXIMO 55 KGF.M, POTENCIA 5 CV, COM DIAMETRO MAXIMO 8 1/2" - CHP DIURNO. AF_11/2016</t>
  </si>
  <si>
    <t>PERFURATRIZ SOBRE ESTEIRA, TORQUE MÁXIMO 600 KGF, POTÊNCIA ENTRE 50 E 60 HP, DIÂMETRO MÁXIMO 10 - CHP DIURNO. AF_11/2016</t>
  </si>
  <si>
    <t>ESCAVADEIRA HIDRAULICA SOBRE ESTEIRA, COM GARRA GIRATORIA DE MANDIBULAS, PESO OPERACIONAL ENTRE 22,00 E 25,50 TON, POTENCIA LIQUIDA ENTRE 150 E 160 HP - CHP DIURNO. AF_11/2016</t>
  </si>
  <si>
    <t>ESCAVADEIRA HIDRAULICA SOBRE ESTEIRA, EQUIPADA COM CLAMSHELL, COM CAPACIDADE DA CAÇAMBA ENTRE 1,20 E 1,50 M3, PESO OPERACIONAL ENTRE 20,00 E 22,00 TON, POTENCIA LIQUIDA ENTRE 150 E 160 HP - CHP DIURNO. AF_11/2016</t>
  </si>
  <si>
    <t>GRUPO GERADOR COM CARENAGEM, MOTOR DIESEL POTÊNCIA STANDART ENTRE 250 E 260 KVA - CHP DIURNO. AF_12/2016</t>
  </si>
  <si>
    <t>TRATOR DE PNEUS COM POTÊNCIA DE 122 CV, TRAÇÃO 4X4, COM VASSOURA MECÂNICA ACOPLADA - CHP DIURNO. AF_02/2017</t>
  </si>
  <si>
    <t>TRATOR DE PNEUS COM POTÊNCIA DE 122 CV, TRAÇÃO 4X4, COM GRADE DE DISCOS ACOPLADA - CHP DIURNO. AF_02/2017</t>
  </si>
  <si>
    <t>TRATOR DE PNEUS COM POTÊNCIA DE 85 CV, TRAÇÃO 4X4, COM GRADE DE DISCOS ACOPLADA - CHP DIURNO. AF_02/2017</t>
  </si>
  <si>
    <t>CAMINHÃO BASCULANTE 10 M3, TRUCADO, POTÊNCIA 230 CV, INCLUSIVE CAÇAMBA METÁLICA, COM DISTRIBUIDOR DE AGREGADOS ACOPLADO - CHP DIURNO. AF_02/2017</t>
  </si>
  <si>
    <t>TRATOR DE PNEUS COM POTÊNCIA DE 85 CV, TRAÇÃO 4X4, COM VASSOURA MECÂNICA ACOPLADA - CHP DIURNO. AF_03/2017</t>
  </si>
  <si>
    <t>MINICARREGADEIRA SOBRE RODAS POTENCIA 47HP CAPACIDADE OPERACAO 646 KG, COM VASSOURA MECÂNICA ACOPLADA - CHP DIURNO. AF_03/2017</t>
  </si>
  <si>
    <t>MINIESCAVADEIRA SOBRE ESTEIRAS, POTENCIA LIQUIDA DE *30* HP, PESO OPERACIONAL DE *3.500* KG - CHP DIURNO. AF_04/2017</t>
  </si>
  <si>
    <t>ROLO COMPACTADOR DE PNEUS, ESTATICO, PRESSAO VARIAVEL, POTENCIA 110 HP, PESO SEM/COM LASTRO 10,8/27 T, LARGURA DE ROLAGEM 2,30 M - CHP DIURNO. AF_06/2017</t>
  </si>
  <si>
    <t>INVERSOR DE SOLDA MONOFÁSICO DE 160 A, POTÊNCIA DE 5400 W, TENSÃO DE 220 V, PARA SOLDA COM ELETRODOS DE 2,0 A 4,0 MM E PROCESSO TIG - CHP DIURNO. AF_06/2018</t>
  </si>
  <si>
    <t>LAVADORA DE ALTA PRESSAO (LAVA-JATO) PARA AGUA FRIA, PRESSAO DE OPERACAO ENTRE 1400 E 1900 LIB/POL2, VAZAO MAXIMA ENTRE 400 E 700 L/H - CHP DIURNO. AF_04/2019</t>
  </si>
  <si>
    <t>ESCAVADEIRA HIDRÁULICA SOBRE ESTEIRAS, CAÇAMBA 0,80 M3, PESO OPERACIONAL 17 T, POTENCIA BRUTA 111 HP - CHI DIURNO. AF_06/2014</t>
  </si>
  <si>
    <t>CHI</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</si>
  <si>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</si>
  <si>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</si>
  <si>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CHI DIURNO. AF_06/2014</t>
  </si>
  <si>
    <t>GRADE DE DISCO CONTROLE REMOTO REBOCÁVEL, COM 24 DISCOS 24 X 6 MM COM PNEUS PARA TRANSPORTE - CHI DIURNO. AF_06/2014</t>
  </si>
  <si>
    <t>MOTOBOMBA CENTRÍFUGA, MOTOR A GASOLINA, POTÊNCIA 5,42 HP, BOCAIS 1 1/2" X 1", DIÂMETRO ROTOR 143 MM HM/Q = 6 MCA / 16,8 M3/H A 38 MCA / 6,6 M3/H - CHI DIURNO. AF_06/2014</t>
  </si>
  <si>
    <t>CAMINHÃO TOCO, PBT 16.000 KG, CARGA ÚTIL MÁX. 10.685 KG, DIST. ENTRE EIXOS 4,8 M, POTÊNCIA 189 CV, INCLUSIVE CARROCERIA FIXA ABERTA DE MADEIRA P/ TRANSPORTE GERAL DE CARGA SECA, DIMEN. APROX. 2,5 X 7,00 X 0,50 M - CHI DIURNO. AF_06/2014</t>
  </si>
  <si>
    <t>USINA DE CONCRETO FIXA, CAPACIDADE NOMINAL DE 90 A 120 M3/H, SEM SILO - CHI DIURNO. AF_07/2016</t>
  </si>
  <si>
    <t>VIBROACABADORA DE ASFALTO SOBRE ESTEIRAS, LARGURA DE PAVIMENTAÇÃO 1,90 M A 5,30 M, POTÊNCIA 105 HP CAPACIDADE 450 T/H - CHI DIURNO. AF_11/2014</t>
  </si>
  <si>
    <t>VASSOURA MECÂNICA REBOCÁVEL COM ESCOVA CILÍNDRICA, LARGURA ÚTIL DE VARRIMENTO DE 2,44 M - CHI DIURNO. AF_06/2014</t>
  </si>
  <si>
    <t>TRATOR DE PNEUS, POTÊNCIA 122 CV, TRAÇÃO 4X4, PESO COM LASTRO DE 4.510 KG - CHI DIURNO. AF_06/2014</t>
  </si>
  <si>
    <t>TRATOR DE ESTEIRAS, POTÊNCIA 170 HP, PESO OPERACIONAL 19 T, CAÇAMBA 5,2 M3 - CHI DIURNO. AF_06/2014</t>
  </si>
  <si>
    <t>TRATOR DE ESTEIRAS, POTÊNCIA 150 HP, PESO OPERACIONAL 16,7 T, COM RODA MOTRIZ ELEVADA E LÂMINA 3,18 M3 - CHI DIURNO. AF_06/2014</t>
  </si>
  <si>
    <t>TRATOR DE ESTEIRAS, POTÊNCIA 347 HP, PESO OPERACIONAL 38,5 T, COM LÂMINA 8,70 M3 - CHI DIURNO. AF_06/2014</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</si>
  <si>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</si>
  <si>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</si>
  <si>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CHI DIURNO. AF_06/2014</t>
  </si>
  <si>
    <t>ROLO COMPACTADOR VIBRATÓRIO PÉ DE CARNEIRO, OPERADO POR CONTROLE REMOTO, POTÊNCIA 12,5 KW, PESO OPERACIONAL 1,675 T, LARGURA DE TRABALHO 0,85 M - CHI DIURNO. AF_02/2016</t>
  </si>
  <si>
    <t>USINA DE LAMA ASFÁLTICA, PROD 30 A 50 T/H, SILO DE AGREGADO 7 M3, RESERVATÓRIOS PARA EMULSÃO E ÁGUA DE 2,3 M3 CADA, MISTURADOR TIPO PUG MILL A SER MONTADO SOBRE CAMINHÃO - CHI DIURNO. AF_10/2014</t>
  </si>
  <si>
    <t>CAMINHÃO TOCO, PESO BRUTO TOTAL 14.300 KG, CARGA ÚTIL MÁXIMA 9590 KG, DISTÂNCIA ENTRE EIXOS 4,76 M, POTÊNCIA 185 CV (NÃO INCLUI CARROCERIA) - CHI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</si>
  <si>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</si>
  <si>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CHI DIURNO. AF_06/2014</t>
  </si>
  <si>
    <t>ESPARGIDOR DE ASFALTO PRESSURIZADO COM TANQUE DE 2500 L, REBOCÁVEL COM MOTOR A GASOLINA POTÊNCIA 3,4 HP - CHI DIURNO. AF_07/2014</t>
  </si>
  <si>
    <t>GRADE DE DISCO REBOCÁVEL COM 20 DISCOS 24" X 6 MM COM PNEUS PARA TRANSPORTE - CHI DIURNO. AF_06/2014</t>
  </si>
  <si>
    <t>GUINDAUTO HIDRÁULICO, CAPACIDADE MÁXIMA DE CARGA 6200 KG, MOMENTO MÁXIMO DE CARGA 11,7 TM, ALCANCE MÁXIMO HORIZONTAL 9,70 M, INCLUSIVE CAMINHÃO TOCO PBT 16.000 KG, POTÊNCIA DE 189 CV - CHI DIURNO. AF_06/2014</t>
  </si>
  <si>
    <t>MOTONIVELADORA POTÊNCIA BÁSICA LÍQUIDA (PRIMEIRA MARCHA) 125 HP, PESO BRUTO 13032 KG, LARGURA DA LÂMINA DE 3,7 M - CHI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</si>
  <si>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</si>
  <si>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CHI DIURNO. AF_06/2014</t>
  </si>
  <si>
    <t>MARTELETE OU ROMPEDOR PNEUMÁTICO MANUAL, 28 KG, COM SILENCIADOR - CHI DIURNO. AF_07/2016</t>
  </si>
  <si>
    <t>COMPRESSOR DE AR REBOCÁVEL, VAZÃO 189 PCM, PRESSÃO EFETIVA DE TRABALHO 102 PSI, MOTOR DIESEL, POTÊNCIA 63 CV - CHI DIURNO. AF_06/2015</t>
  </si>
  <si>
    <t>CAMINHÃO BASCULANTE 6 M3, PESO BRUTO TOTAL 16.000 KG, CARGA ÚTIL MÁXIMA 13.071 KG, DISTÂNCIA ENTRE EIXOS 4,80 M, POTÊNCIA 230 CV INCLUSIVE CAÇAMBA METÁLICA - CHI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</si>
  <si>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</si>
  <si>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CHI DIURNO. AF_07/2014</t>
  </si>
  <si>
    <t>TANQUE DE ASFALTO ESTACIONÁRIO COM SERPENTINA, CAPACIDADE 30.000 L - CHI DIURNO. AF_06/2014</t>
  </si>
  <si>
    <t>MOTOBOMBA TRASH (PARA ÁGUA SUJA) AUTO ESCORVANTE, MOTOR GASOLINA DE 6,41 HP, DIÂMETROS DE SUCÇÃO X RECALQUE: 3" X 3", HM/Q = 10 MCA / 60 M3/H A 23 MCA / 0 M3/H - CHI DIURNO. AF_10/2014</t>
  </si>
  <si>
    <t>0,20</t>
  </si>
  <si>
    <t>ROLO COMPACTADOR PE DE CARNEIRO VIBRATORIO, POTENCIA 125 HP, PESO OPERACIONAL SEM/COM LASTRO 11,95 / 13,30 T, IMPACTO DINAMICO 38,5 / 22,5 T, LARGURA DE TRABALHO 2,15 M - CHI DIURNO. AF_06/2014</t>
  </si>
  <si>
    <t>CAMINHÃO BASCULANTE 6 M3 TOCO, PESO BRUTO TOTAL 16.000 KG, CARGA ÚTIL MÁXIMA 11.130 KG, DISTÂNCIA ENTRE EIXOS 5,36 M, POTÊNCIA 185 CV, INCLUSIVE CAÇAMBA METÁLICA - CHI DIURNO. AF_06/2014</t>
  </si>
  <si>
    <t>GRUPO GERADOR ESTACIONÁRIO, MOTOR DIESEL POTÊNCIA 170 KVA - CHI DIURNO. AF_02/2016</t>
  </si>
  <si>
    <t>GRUPO DE SOLDAGEM COM GERADOR A DIESEL 60 CV PARA SOLDA ELÉTRICA, SOBRE 04 RODAS, COM MOTOR 4 CILINDROS 600 A - CHI DIURNO. AF_02/2016</t>
  </si>
  <si>
    <t>ESCAVADEIRA HIDRÁULICA SOBRE ESTEIRAS, CAÇAMBA 0,80 M3, PESO OPERACIONAL 17,8 T, POTÊNCIA LÍQUIDA 110 HP - CHI DIURNO. AF_10/2014</t>
  </si>
  <si>
    <t>BETONEIRA CAPACIDADE NOMINAL 400 L, CAPACIDADE DE MISTURA 310 L, MOTOR A DIESEL POTÊNCIA 5,0 HP, SEM CARREGADOR - CHI DIURNO. AF_06/2014</t>
  </si>
  <si>
    <t>0,39</t>
  </si>
  <si>
    <t>MISTURADOR DE ARGAMASSA, EIXO HORIZONTAL, CAPACIDADE DE MISTURA 300 KG, MOTOR ELÉTRICO POTÊNCIA 5 CV - CHI DIURNO. AF_06/2014</t>
  </si>
  <si>
    <t>MISTURADOR DE ARGAMASSA, EIXO HORIZONTAL, CAPACIDADE DE MISTURA 600 KG, MOTOR ELÉTRICO POTÊNCIA 7,5 CV - CHI DIURNO. AF_06/2014</t>
  </si>
  <si>
    <t>MISTURADOR DE ARGAMASSA, EIXO HORIZONTAL, CAPACIDADE DE MISTURA 160 KG, MOTOR ELÉTRICO POTÊNCIA 3 CV - CHI DIURNO. AF_06/2014</t>
  </si>
  <si>
    <t>PROJETOR DE ARGAMASSA, CAPACIDADE DE PROJEÇÃO 1,5 M3/H, ALCANCE DE 30 ATÉ 60 M, MOTOR ELÉTRICO POTÊNCIA 7,5 HP - CHI DIURNO. AF_06/2014</t>
  </si>
  <si>
    <t>PROJETOR DE ARGAMASSA, CAPACIDADE DE PROJEÇÃO 2 M3/H, ALCANCE ATÉ 50 M, MOTOR ELÉTRICO POTÊNCIA 7,5 HP - CHI DIURNO. AF_06/2014</t>
  </si>
  <si>
    <t>BETONEIRA CAPACIDADE NOMINAL DE 400 L, CAPACIDADE DE MISTURA 280 L, MOTOR ELÉTRICO TRIFÁSICO POTÊNCIA DE 2 CV, SEM CARREGADOR - CHI DIURNO. AF_10/2014</t>
  </si>
  <si>
    <t>0,29</t>
  </si>
  <si>
    <t>TRATOR DE ESTEIRAS, POTÊNCIA 125 HP, PESO OPERACIONAL 12,9 T, COM LÂMINA 2,7 M3 - CHI DIURNO. AF_10/2014</t>
  </si>
  <si>
    <t>ESCAVADEIRA HIDRÁULICA SOBRE ESTEIRAS, CAÇAMBA 1,20 M3, PESO OPERACIONAL 21 T, POTÊNCIA BRUTA 155 HP - CHI DIURNO. AF_06/2014</t>
  </si>
  <si>
    <t>BOMBA SUBMERSÍVEL ELÉTRICA TRIFÁSICA, POTÊNCIA 2,96 HP, Ø ROTOR 144 MM SEMI-ABERTO, BOCAL DE SAÍDA Ø 2, HM/Q = 2 MCA / 38,8 M3/H A 28 MCA / 5 M3/H - CHI DIURNO. AF_06/2014</t>
  </si>
  <si>
    <t>TANQUE DE ASFALTO ESTACIONÁRIO COM MAÇARICO, CAPACIDADE 20.000 L - CHI DIURNO. AF_06/2014</t>
  </si>
  <si>
    <t>TRATOR DE ESTEIRAS, POTÊNCIA 100 HP, PESO OPERACIONAL 9,4 T, COM LÂMINA 2,19 M3 - CHI DIURNO. AF_06/2014</t>
  </si>
  <si>
    <t>TRATOR DE PNEUS, POTÊNCIA 85 CV, TRAÇÃO 4X4, PESO COM LASTRO DE 4.675 KG - CHI DIURNO. AF_06/2014</t>
  </si>
  <si>
    <t>BATE-ESTACAS POR GRAVIDADE, POTÊNCIA DE 160 HP, PESO DO MARTELO ATÉ 3 TONELADAS - CHI DIURNO. AF_11/2014</t>
  </si>
  <si>
    <t>BETONEIRA CAPACIDADE NOMINAL DE 600 L, CAPACIDADE DE MISTURA 360 L, MOTOR ELÉTRICO TRIFÁSICO POTÊNCIA DE 4 CV, SEM CARREGADOR - CHI DIURNO. AF_11/2014</t>
  </si>
  <si>
    <t>FRESADORA DE ASFALTO A FRIO SOBRE RODAS, LARGURA FRESAGEM DE 1,0 M, POTÊNCIA 208 HP - CHI DIURNO. AF_11/2014</t>
  </si>
  <si>
    <t>FRESADORA DE ASFALTO A FRIO SOBRE RODAS, LARGURA FRESAGEM DE 2,0 M, POTÊNCIA 550 HP - CHI DIURNO. AF_11/2014</t>
  </si>
  <si>
    <t>RECICLADORA DE ASFALTO A FRIO SOBRE RODAS, LARGURA FRESAGEM DE 2,0 M, POTÊNCIA 422 HP - CHI DIURNO. AF_11/2014</t>
  </si>
  <si>
    <t>VIBROACABADORA DE ASFALTO SOBRE ESTEIRAS, LARGURA DE PAVIMENTAÇÃO 2,13 M A 4,55 M, POTÊNCIA 100 HP, CAPACIDADE 400 T/H - CHI DIURNO. AF_11/2014</t>
  </si>
  <si>
    <t>GUINDASTE HIDRÁULICO AUTOPROPELIDO, COM LANÇA TELESCÓPICA 28,80 M, CAPACIDADE MÁXIMA 30 T, POTÊNCIA 97 KW, TRAÇÃO 4 X 4 - CHI DIURNO. AF_11/2014</t>
  </si>
  <si>
    <t>BETONEIRA CAPACIDADE NOMINAL DE 600 L, CAPACIDADE DE MISTURA 440 L, MOTOR A DIESEL POTÊNCIA 10 HP, COM CARREGADOR - CHI DIURNO. AF_11/2014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</si>
  <si>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</si>
  <si>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CHI DIURNO. AF_12/2014</t>
  </si>
  <si>
    <t>VIBRADOR DE IMERSÃO, DIÂMETRO DE PONTEIRA 45MM, MOTOR ELÉTRICO TRIFÁSICO POTÊNCIA DE 2 CV - CHI DIURNO. AF_06/2015</t>
  </si>
  <si>
    <t>PERFURATRIZ MANUAL, TORQUE MÁXIMO 83 N.M, POTÊNCIA 5 CV, COM DIÂMETRO MÁXIMO 4" - CHI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</si>
  <si>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</si>
  <si>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CHI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</si>
  <si>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</si>
  <si>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CHI DIURNO. AF_06/2015</t>
  </si>
  <si>
    <t>0,60</t>
  </si>
  <si>
    <t>BOMBA DE PROJEÇÃO DE CONCRETO SECO, POTÊNCIA 10 CV, VAZÃO 3 M3/H - CHI DIURNO. AF_06/2015</t>
  </si>
  <si>
    <t>BOMBA DE PROJEÇÃO DE CONCRETO SECO, POTÊNCIA 10 CV, VAZÃO 6 M3/H - CHI DIURNO. AF_06/2015</t>
  </si>
  <si>
    <t>PROJETOR PNEUMÁTICO DE ARGAMASSA PARA CHAPISCO E REBOCO COM RECIPIENTE ACOPLADO, TIPO CANEQUINHA, COM COMPRESSOR DE AR REBOCÁVEL VAZÃO 89 PCM E MOTOR DIESEL DE 20 CV - CHI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</si>
  <si>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</si>
  <si>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CHI DIURNO. AF_06/2015</t>
  </si>
  <si>
    <t>MANIPULADOR TELESCÓPICO, POTÊNCIA DE 85 HP, CAPACIDADE DE CARGA DE 3.500 KG, ALTURA MÁXIMA DE ELEVAÇÃO DE 12,3 M - CHI DIURNO. AF_06/2015</t>
  </si>
  <si>
    <t>MINICARREGADEIRA SOBRE RODAS, POTÊNCIA LÍQUIDA DE 47 HP, CAPACIDADE NOMINAL DE OPERAÇÃO DE 646 KG - CHI DIURNO. AF_06/2015</t>
  </si>
  <si>
    <t>COMPRESSOR DE AR REBOCÁVEL, VAZÃO 89 PCM, PRESSÃO EFETIVA DE TRABALHO 102 PSI, MOTOR DIESEL, POTÊNCIA 20 CV - CHI DIURNO. AF_06/2015</t>
  </si>
  <si>
    <t>COMPRESSOR DE AR REBOCAVEL, VAZÃO 250 PCM, PRESSAO DE TRABALHO 102 PSI, MOTOR A DIESEL POTÊNCIA 81 CV - CHI DIURNO. AF_06/2015</t>
  </si>
  <si>
    <t>COMPRESSOR DE AR REBOCÁVEL, VAZÃO 748 PCM, PRESSÃO EFETIVA DE TRABALHO 102 PSI, MOTOR DIESEL, POTÊNCIA 210 CV - CHI DIURNO. AF_06/2015</t>
  </si>
  <si>
    <t>COMPRESSOR DE AR REBOCAVEL, VAZÃO 400 PCM, PRESSAO DE TRABALHO 102 PSI, MOTOR A DIESEL POTÊNCIA 110 CV - CHI DIURNO. AF_06/2015</t>
  </si>
  <si>
    <t>CAMINHÃO TRUCADO (C/ TERCEIRO EIXO) ELETRÔNICO - POTÊNCIA 231CV - PBT = 22000KG - DIST. ENTRE EIXOS 5170 MM - INCLUI CARROCERIA FIXA ABERTA DE MADEIRA - CHI DIURNO. AF_06/2015</t>
  </si>
  <si>
    <t>PLACA VIBRATÓRIA REVERSÍVEL COM MOTOR 4 TEMPOS A GASOLINA, FORÇA CENTRÍFUGA DE 25 KN (2500 KGF), POTÊNCIA 5,5 CV - CHI DIURNO. AF_08/2015</t>
  </si>
  <si>
    <t>CORTADORA DE PISO COM MOTOR 4 TEMPOS A GASOLINA, POTÊNCIA DE 13 HP, COM DISCO DE CORTE DIAMANTADO SEGMENTADO PARA CONCRETO, DIÂMETRO DE 350 MM, FURO DE 1" (14 X 1") - CHI DIURNO. AF_08/2015</t>
  </si>
  <si>
    <t>CAMINHÃO BASCULANTE 10 M3, TRUCADO CABINE SIMPLES, PESO BRUTO TOTAL 23.000 KG, CARGA ÚTIL MÁXIMA 15.935 KG, DISTÂNCIA ENTRE EIXOS 4,80 M, POTÊNCIA 230 CV INCLUSIVE CAÇAMBA METÁLICA - CHI DIURNO. AF_06/2014</t>
  </si>
  <si>
    <t>CAMINHÃO TOCO, PBT 14.300 KG, CARGA ÚTIL MÁX. 9.710 KG, DIST. ENTRE EIXOS 3,56 M, POTÊNCIA 185 CV, INCLUSIVE CARROCERIA FIXA ABERTA DE MADEIRA P/ TRANSPORTE GERAL DE CARGA SECA, DIMEN. APROX. 2,50 X 6,50 X 0,50 M - CHI DIURNO. AF_06/2014</t>
  </si>
  <si>
    <t>ESPARGIDOR DE ASFALTO PRESSURIZADO, TANQUE 6 M3 COM ISOLAÇÃO TÉRMICA, AQUECIDO COM 2 MAÇARICOS, COM BARRA ESPARGIDORA 3,60 M, MONTADO SOBRE CAMINHÃO  TOCO, PBT 14.300 KG, POTÊNCIA 185 CV - CHI DIURNO. AF_08/2015</t>
  </si>
  <si>
    <t>COMPACTADOR DE SOLOS DE PERCUSSÃO (SOQUETE) COM MOTOR A GASOLINA 4 TEMPOS, POTÊNCIA 4 CV - CHI DIURNO. AF_08/2015</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</si>
  <si>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</si>
  <si>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CHI DIURNO. AF_08/2015</t>
  </si>
  <si>
    <t>SERRA CIRCULAR DE BANCADA COM MOTOR ELÉTRICO POTÊNCIA DE 5HP, COM COIFA PARA DISCO 10" - CHI DIURNO. AF_08/2015</t>
  </si>
  <si>
    <t>DISTRIBUIDOR DE AGREGADOS REBOCAVEL, CAPACIDADE 1,9 M³, LARGURA DE TRABALHO 3,66 M - CHI DIURNO. AF_11/2015</t>
  </si>
  <si>
    <t>CAMINHÃO PARA EQUIPAMENTO DE LIMPEZA A SUCÇÃO COM CAMINHÃO TRUCADO DE PESO BRUTO TOTAL 23000 KG, CARGA ÚTIL MÁXIMA 15935 KG, DISTÂNCIA ENTRE EIXOS 4,80 M, POTÊNCIA 230 CV, INCLUSIVE LIMPADORA A SUCÇÃO, TANQUE 12000 L - CHI DIURNO. AF_11/2015</t>
  </si>
  <si>
    <t>PENEIRA ROTATIVA COM MOTOR ELÉTRICO TRIFÁSICO DE 2 CV, CILINDRO DE 1 M X 0,60 M, COM FUROS DE 3,17 MM - CHI DIURNO. AF_11/2015</t>
  </si>
  <si>
    <t>DOSADOR DE AREIA, CAPACIDADE DE 26 LITROS - CHI DIURNO. AF_11/2015</t>
  </si>
  <si>
    <t>0,08</t>
  </si>
  <si>
    <t>CAMINHONETE COM MOTOR A DIESEL, POTÊNCIA 180 CV, CABINE DUPLA, 4X4 - CHI DIURNO. AF_11/2015</t>
  </si>
  <si>
    <t>CAMINHONETE CABINE SIMPLES COM MOTOR 1.6 FLEX, CÂMBIO MANUAL, POTÊNCIA 101/104 CV, 2 PORTAS - CHI DIURNO. AF_11/2015</t>
  </si>
  <si>
    <t>CAMINHÃO DE TRANSPORTE DE MATERIAL ASFÁLTICO 20.000 L, COM CAVALO MECÂNICO DE CAPACIDADE MÁXIMA DE TRAÇÃO COMBINADO DE 45.000 KG, POTÊNCIA 330 CV, INCLUSIVE TANQUE DE ASFALTO COM MAÇARICO - CHI DIURNO. AF_12/2015</t>
  </si>
  <si>
    <t>APARELHO PARA CORTE E SOLDA OXI-ACETILENO SOBRE RODAS, INCLUSIVE CILINDROS E MAÇARICOS - CHI DIURNO. AF_12/2015</t>
  </si>
  <si>
    <t>0,16</t>
  </si>
  <si>
    <t>MÁQUINA EXTRUSORA DE CONCRETO PARA GUIAS E SARJETAS, MOTOR A DIESEL, POTÊNCIA 14 CV - CHI DIURNO. AF_12/2015</t>
  </si>
  <si>
    <t>6,13</t>
  </si>
  <si>
    <t>MARTELO PERFURADOR PNEUMÁTICO MANUAL, HASTE 25 X 75 MM, 21 KG - CHI DIURNO. AF_12/2015</t>
  </si>
  <si>
    <t>PERFURATRIZ COM TORRE METÁLICA PARA EXECUÇÃO DE ESTACA HÉLICE CONTÍNUA, PROFUNDIDADE MÁXIMA DE 32 M, DIÂMETRO MÁXIMO DE 1000 MM, POTÊNCIA INSTALADA DE 350 HP, MESA ROTATIVA COM TORQUE MÁXIMO DE 263 KNM - CHI DIURNO. AF_01/2016</t>
  </si>
  <si>
    <t>BETONEIRA CAPACIDADE NOMINAL 400 L, CAPACIDADE DE MISTURA 310 L, MOTOR A GASOLINA POTÊNCIA 5,5 HP, SEM CARREGADOR - CHI DIURNO. AF_02/2016</t>
  </si>
  <si>
    <t>ROLO COMPACTADOR VIBRATÓRIO PÉ DE CARNEIRO PARA SOLOS, POTÊNCIA 80 HP, PESO OPERACIONAL SEM/COM LASTRO 7,4 / 8,8 T, LARGURA DE TRABALHO 1,68 M - CHI DIURNO. AF_02/2016</t>
  </si>
  <si>
    <t>GRUA ASCENSIONAL, LANÇA DE 30 M, CAPACIDADE DE 1,0 T A 30 M, ALTURA ATÉ 39 M - CHI DIURNO. AF_03/2016</t>
  </si>
  <si>
    <t>GUINCHO ELÉTRICO DE COLUNA, CAPACIDADE 400 KG, COM MOTO FREIO, MOTOR TRIFÁSICO DE 1,25 CV - CHI DIURNO. AF_03/2016</t>
  </si>
  <si>
    <t>GUINDASTE HIDRÁULICO AUTOPROPELIDO, COM LANÇA TELESCÓPICA 40 M, CAPACIDADE MÁXIMA 60 T, POTÊNCIA 260 KW - CHI DIURNO. AF_03/2016</t>
  </si>
  <si>
    <t>GUINDAUTO HIDRÁULICO, CAPACIDADE MÁXIMA DE CARGA 3300 KG, MOMENTO MÁXIMO DE CARGA 5,8 TM, ALCANCE MÁXIMO HORIZONTAL 7,60 M, INCLUSIVE CAMINHÃO TOCO PBT 16.000 KG, POTÊNCIA DE 189 CV - CHI DIURNO. AF_03/2016</t>
  </si>
  <si>
    <t>GERADOR PORTÁTIL MONOFÁSICO, POTÊNCIA 5500 VA, MOTOR A GASOLINA, POTÊNCIA DO MOTOR 13 CV - CHI DIURNO. AF_03/2016</t>
  </si>
  <si>
    <t>0,21</t>
  </si>
  <si>
    <t>GRUPO GERADOR REBOCÁVEL, POTÊNCIA 66 KVA, MOTOR A DIESEL - CHI DIURNO. AF_03/2016</t>
  </si>
  <si>
    <t>GRUPO GERADOR ESTACIONÁRIO, POTÊNCIA 150 KVA, MOTOR A DIESEL- CHI DIURNO. AF_03/2016</t>
  </si>
  <si>
    <t>USINA DE MISTURA ASFÁLTICA À QUENTE, TIPO CONTRA FLUXO, PROD 40 A 80 TON/HORA - CHI DIURNO. AF_03/2016</t>
  </si>
  <si>
    <t>USINA DE ASFALTO À FRIO, CAPACIDADE DE 40 A 60 TON/HORA, ELÉTRICA POTÊNCIA 30 CV - CHI DIURNO. AF_03/2016</t>
  </si>
  <si>
    <t>USINA MISTURADORA DE SOLOS, CAPACIDADE DE 200 A 500 TON/H, POTENCIA 75KW - CHI DIURNO. AF_07/2016</t>
  </si>
  <si>
    <t>DISTRIBUIDOR DE AGREGADOS AUTOPROPELIDO, CAP 3 M3, A DIESEL, POTÊNCIA 176CV - CHI DIURNO. AF_07/2016</t>
  </si>
  <si>
    <t>TALHA MANUAL DE CORRENTE, CAPACIDADE DE 2 TON. COM ELEVAÇÃO DE 3 M - CHI DIURNO. AF_07/2016</t>
  </si>
  <si>
    <t>0,04</t>
  </si>
  <si>
    <t>GRUA ASCENCIONAL, LANÇA DE 42 M, CAPACIDADE DE 1,5 T A 30 M, ALTURA ATÉ 39 M - CHI DIURNO. AF_08/2016</t>
  </si>
  <si>
    <t>MARTELO DEMOLIDOR PNEUMÁTICO MANUAL, 32 KG - CHI DIURNO. AF_09/2016</t>
  </si>
  <si>
    <t>COMPACTADOR DE SOLOS DE PERCUSÃO (SOQUETE) COM MOTOR A GASOLINA, POTÊNCIA 3 CV - CHI DIURNO. AF_09/2016</t>
  </si>
  <si>
    <t>0,71</t>
  </si>
  <si>
    <t>RÉGUA VIBRATÓRIA DUPLA PARA CONCRETO, PESO DE 60KG, COMPRIMENTO 4 M, COM MOTOR A GASOLINA, POTÊNCIA 5,5 HP - CHI DIURNO. AF_09/2016</t>
  </si>
  <si>
    <t>0,49</t>
  </si>
  <si>
    <t>POLIDORA DE PISO (POLITRIZ), PESO DE 100KG, DIÂMETRO 450 MM, MOTOR ELÉTRICO, POTÊNCIA 4 HP - CHI DIURNO. AF_09/2016</t>
  </si>
  <si>
    <t>DESEMPENADEIRA DE CONCRETO, PESO DE 75KG, 4 PÁS, MOTOR A GASOLINA, POTÊNCIA 5,5 HP - CHI DIURNO. AF_09/2016</t>
  </si>
  <si>
    <t>PERFURATRIZ PNEUMATICA MANUAL DE PESO MEDIO, MARTELETE, 18KG, COMPRIMENTO MÁXIMO DE CURSO DE 6 M, DIAMETRO DO PISTAO DE 5,5 CM - CHI DIURNO. AF_11/2016</t>
  </si>
  <si>
    <t>ROLO COMPACTADOR VIBRATORIO TANDEM, ACO LISO, POTENCIA 125 HP, PESO SEM/COM LASTRO 10,20/11,65 T, LARGURA DE TRABALHO 1,73 M - CHI DIURNO. AF_11/2016</t>
  </si>
  <si>
    <t>PERFURATRIZ MANUAL, TORQUE MAXIMO 55 KGF.M, POTENCIA 5 CV, COM DIAMETRO MAXIMO 8 1/2" - CHI DIURNO. AF_11/2016</t>
  </si>
  <si>
    <t>PERFURATRIZ SOBRE ESTEIRA, TORQUE MÁXIMO 600 KGF, POTÊNCIA ENTRE 50 E 60 HP, DIÂMETRO MÁXIMO 10 - CHI DIURNO. AF_11/2016</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</si>
  <si>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</si>
  <si>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CHI DIURNO. AF_11/2016</t>
  </si>
  <si>
    <t>GRUPO GERADOR COM CARENAGEM, MOTOR DIESEL POTÊNCIA STANDART ENTRE 250 E 260 KVA - CHI DIURNO. AF_12/2016</t>
  </si>
  <si>
    <t>TRATOR DE PNEUS COM POTÊNCIA DE 122 CV, TRAÇÃO 4X4, COM VASSOURA MECÂNICA ACOPLADA - CHI DIURNO. AF_02/2017</t>
  </si>
  <si>
    <t>TRATOR DE PNEUS COM POTÊNCIA DE 122 CV, TRAÇÃO 4X4, COM GRADE DE DISCOS ACOPLADA - CHI DIURNO. AF_02/2017</t>
  </si>
  <si>
    <t>TRATOR DE PNEUS COM POTÊNCIA DE 85 CV, TRAÇÃO 4X4, COM GRADE DE DISCOS ACOPLADA - CHI DIURNO. AF_02/2017</t>
  </si>
  <si>
    <t>CAMINHÃO BASCULANTE 10 M3, TRUCADO, POTÊNCIA 230 CV, INCLUSIVE CAÇAMBA METÁLICA, COM DISTRIBUIDOR DE AGREGADOS ACOPLADO - CHI DIURNO. AF_02/2017</t>
  </si>
  <si>
    <t>TRATOR DE PNEUS COM POTÊNCIA DE 85 CV, TRAÇÃO 4X4, COM VASSOURA MECÂNICA ACOPLADA - CHI DIURNO. AF_02/2017</t>
  </si>
  <si>
    <t>MINICARREGADEIRA SOBRE RODAS POTENCIA 47HP CAPACIDADE OPERACAO 646 KG, COM VASSOURA MECÂNICA ACOPLADA - CHI DIURNO. AF_03/2017</t>
  </si>
  <si>
    <t>MÁQUINA DEMARCADORA DE FAIXA DE TRÁFEGO À FRIO, AUTOPROPELIDA, POTÊNCIA 38 HP - CHI DIURNO. AF_07/2016</t>
  </si>
  <si>
    <t>MINIESCAVADEIRA SOBRE ESTEIRAS, POTENCIA LIQUIDA DE *30* HP, PESO OPERACIONAL DE *3.500* KG - CHI DIURNO. AF_04/2017</t>
  </si>
  <si>
    <t>0,11</t>
  </si>
  <si>
    <t>ROLO COMPACTADOR DE PNEUS, ESTATICO, PRESSAO VARIAVEL, POTENCIA 110 HP, PESO SEM/COM LASTRO 10,8/27 T, LARGURA DE ROLAGEM 2,30 M - CHI DIURNO. AF_06/2017</t>
  </si>
  <si>
    <t>INVERSOR DE SOLDA MONOFÁSICO DE 160 A, POTÊNCIA DE 5400 W, TENSÃO DE 220 V, PARA SOLDA COM ELETRODOS DE 2,0 A 4,0 MM E PROCESSO TIG - CHI DIURNO. AF_06/2018</t>
  </si>
  <si>
    <t>LAVADORA DE ALTA PRESSAO (LAVA-JATO) PARA AGUA FRIA, PRESSAO DE OPERACAO ENTRE 1400 E 1900 LIB/POL2, VAZAO MAXIMA ENTRE 400 E 700 L/H - CHI DIURNO. AF_04/2019</t>
  </si>
  <si>
    <t>0,14</t>
  </si>
  <si>
    <t>ROLO COMPACTADOR VIBRATÓRIO PÉ DE CARNEIRO PARA SOLOS, POTÊNCIA 80 HP, PESO OPERACIONAL SEM/COM LASTRO 7,4 / 8,8 T, LARGURA DE TRABALHO 1,68 M - MANUTENÇÃO. AF_02/2016</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</si>
  <si>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</si>
  <si>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</si>
  <si>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</si>
  <si>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</si>
  <si>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GRADE DE DISCO CONTROLE REMOTO REBOCÁVEL, COM 24 DISCOS 24 X 6 MM COM PNEUS PARA TRANSPORTE - MANUTENÇÃO. AF_06/2014</t>
  </si>
  <si>
    <t>RETROESCAVADEIRA SOBRE RODAS COM CARREGADEIRA, TRAÇÃO 4X4, POTÊNCIA LÍQ. 88 HP, CAÇAMBA CARREG. CAP. MÍN. 1 M3, CAÇAMBA RETRO CAP. 0,26 M3, PESO OPERACIONAL MÍN. 6.674 KG, PROFUNDIDADE ESCAVAÇÃO MÁX. 4,37 M - MANUTENÇÃO. AF_06/2014</t>
  </si>
  <si>
    <t>16,10</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</si>
  <si>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</si>
  <si>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</si>
  <si>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</si>
  <si>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MOTOBOMBA CENTRÍFUGA, MOTOR A GASOLINA, POTÊNCIA 5,42 HP, BOCAIS 1 1/2" X 1", DIÂMETRO ROTOR 143 MM HM/Q = 6 MCA / 16,8 M3/H A 38 MCA / 6,6 M3/H - MANUTENÇÃO. AF_06/2014</t>
  </si>
  <si>
    <t>0,15</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</si>
  <si>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</si>
  <si>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</si>
  <si>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USINA DE CONCRETO FIXA, CAPACIDADE NOMINAL DE 90 A 120 M3/H, SEM SILO - MATERIAIS NA OPERAÇÃO. AF_07/2016</t>
  </si>
  <si>
    <t>CAMINHÃO TOCO, PBT 16.000 KG, CARGA ÚTIL MÁX. 10.685 KG, DIST. ENTRE EIXOS 4,8 M, POTÊNCIA 189 CV, INCLUSIVE CARROCERIA FIXA ABERTA DE MADEIRA P/ TRANSPORTE GERAL DE CARGA SECA, DIMEN. APROX. 2,5 X 7,00 X 0,50 M - MANUTENÇÃO. AF_06/2014</t>
  </si>
  <si>
    <t>USINA MISTURADORA DE SOLOS, CAPACIDADE DE 200 A 500 TON/H, POTENCIA 75KW - MANUTENÇÃO. AF_07/2016</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</si>
  <si>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</si>
  <si>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</si>
  <si>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TRATOR DE PNEUS, POTÊNCIA 85 CV, TRAÇÃO 4X4, PESO COM LASTRO DE 4.675 KG - MANUTENÇÃO. AF_06/2014</t>
  </si>
  <si>
    <t>TRATOR DE PNEUS, POTÊNCIA 85 CV, TRAÇÃO 4X4, PESO COM LASTRO DE 4.675 KG - MATERIAIS NA OPERAÇÃO. AF_06/2014</t>
  </si>
  <si>
    <t>TRATOR DE ESTEIRAS, POTÊNCIA 170 HP, PESO OPERACIONAL 19 T, CAÇAMBA 5,2 M3 - MATERIAIS NA OPERAÇÃO. AF_06/2014</t>
  </si>
  <si>
    <t>TRATOR DE ESTEIRAS, POTÊNCIA 150 HP, PESO OPERACIONAL 16,7 T, COM RODA MOTRIZ ELEVADA E LÂMINA 3,18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</si>
  <si>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</si>
  <si>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</si>
  <si>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</si>
  <si>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</si>
  <si>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</si>
  <si>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</si>
  <si>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</si>
  <si>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</si>
  <si>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</si>
  <si>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</si>
  <si>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</si>
  <si>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</si>
  <si>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14.300 KG, CARGA ÚTIL MÁXIMA 9590 KG, DISTÂNCIA ENTRE EIXOS 4,76 M, POTÊNCIA 185 CV (NÃO INCLUI CARROCERIA) - MANUTENÇÃO.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</si>
  <si>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</si>
  <si>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</si>
  <si>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</si>
  <si>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</si>
  <si>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MOTONIVELADORA POTÊNCIA BÁSICA LÍQUIDA (PRIMEIRA MARCHA) 125 HP, PESO BRUTO 13032 KG, LARGURA DA LÂMINA DE 3,7 M - MANUTENÇÃO. AF_06/2014</t>
  </si>
  <si>
    <t>PÁ CARREGADEIRA SOBRE RODAS, POTÊNCIA 197 HP, CAPACIDADE DA CAÇAMBA 2,5 A 3,5 M3, PESO OPERACIONAL 18338 KG - MATERIAIS NA OPERAÇÃO. AF_06/2014</t>
  </si>
  <si>
    <t>COMPRESSOR DE AR REBOCÁVEL, VAZÃO 189 PCM, PRESSÃO EFETIVA DE TRABALHO 102 PSI, MOTOR DIESEL, POTÊNCIA 63 CV - MANUTENÇÃO. AF_06/2015</t>
  </si>
  <si>
    <t>BOMBA SUBMERSÍVEL ELÉTRICA TRIFÁSICA, POTÊNCIA 2,96 HP, Ø ROTOR 144 MM SEMI-ABERTO, BOCAL DE SAÍDA Ø 2, HM/Q = 2 MCA / 38,8 M3/H A 28 MCA / 5 M3/H - MANUTENÇÃO. AF_06/2014</t>
  </si>
  <si>
    <t>TANQUE DE ASFALTO ESTACIONÁRIO COM SERPENTINA, CAPACIDADE 30.000 L - DEPRECIAÇÃO. AF_06/2014</t>
  </si>
  <si>
    <t>TANQUE DE ASFALTO ESTACIONÁRIO COM SERPENTINA, CAPACIDADE 30.000 L - JUROS. AF_06/2014</t>
  </si>
  <si>
    <t>1,12</t>
  </si>
  <si>
    <t>TANQUE DE ASFALTO ESTACIONÁRIO COM SERPENTINA, CAPACIDADE 30.000 L - MANUTENÇÃO. AF_06/2014</t>
  </si>
  <si>
    <t>TANQUE DE ASFALTO ESTACIONÁRIO COM SERPENTINA, CAPACIDADE 30.000 L - MATERIAIS NA OPERAÇÃO. AF_06/2014</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</si>
  <si>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</si>
  <si>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</si>
  <si>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</si>
  <si>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</si>
  <si>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</si>
  <si>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0,03</t>
  </si>
  <si>
    <t>MOTOBOMBA TRASH (PARA ÁGUA SUJA) AUTO ESCORVANTE, MOTOR GASOLINA DE 6,41 HP, DIÂMETROS DE SUCÇÃO X RECALQUE: 3" X 3", HM/Q = 10 MCA / 60 M3/H A 23 MCA / 0 M3/H - MANUTENÇÃO. AF_10/2014</t>
  </si>
  <si>
    <t>0,19</t>
  </si>
  <si>
    <t>MOTOBOMBA TRASH (PARA ÁGUA SUJA) AUTO ESCORVANTE, MOTOR GASOLINA DE 6,41 HP, DIÂMETROS DE SUCÇÃO X RECALQUE: 3" X 3", HM/Q = 10 MCA / 60 M3/H A 23 MCA / 0 M3/H - MATERIAIS NA OPERAÇÃO. AF_10/2014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</si>
  <si>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</si>
  <si>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</si>
  <si>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</si>
  <si>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</si>
  <si>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</si>
  <si>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</si>
  <si>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</si>
  <si>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</si>
  <si>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</si>
  <si>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</si>
  <si>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</si>
  <si>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</si>
  <si>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</si>
  <si>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</si>
  <si>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CAMINHÃO BASCULANTE 6 M3, PESO BRUTO TOTAL 16.000 KG, CARGA ÚTIL MÁXIMA 13.071 KG, DISTÂNCIA ENTRE EIXOS 4,80 M, POTÊNCIA 230 CV INCLUSIVE CAÇAMBA METÁLICA - MATERIAIS NA OPERAÇÃO. AF_06/2014</t>
  </si>
  <si>
    <t>USINA DE CONCRETO FIXA, CAPACIDADE NOMINAL DE 90 A 120 M3/H, SEM SILO - MANUTENÇÃO. AF_07/2016</t>
  </si>
  <si>
    <t>35,00</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</si>
  <si>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</si>
  <si>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</si>
  <si>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</si>
  <si>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150 HP, PESO OPERACIONAL 16,7 T, COM RODA MOTRIZ ELEVADA E LÂMINA 3,18 M3 - MANUTENÇÃO. AF_06/2014</t>
  </si>
  <si>
    <t>TRATOR DE ESTEIRAS, POTÊNCIA 347 HP, PESO OPERACIONAL 38,5 T, COM LÂMINA 8,70 M3 - MANUTENÇÃO. AF_06/2014</t>
  </si>
  <si>
    <t>TRATOR DE ESTEIRAS, POTÊNCIA 100 HP, PESO OPERACIONAL 9,4 T, COM LÂMINA 2,19 M3 - MATERIAIS NA OPERAÇÃO. AF_06/2014</t>
  </si>
  <si>
    <t>ROLO COMPACTADOR VIBRATÓRIO REBOCÁVEL, CILINDRO DE AÇO LISO, POTÊNCIA DE TRAÇÃO DE 65 CV, PESO 4,7 T, IMPACTO DINÂMICO 18,3 T, LARGURA DE TRABALHO 1,67 M - DEPRECIAÇÃO. AF_02/2016</t>
  </si>
  <si>
    <t>4,68</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</si>
  <si>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</si>
  <si>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</si>
  <si>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</si>
  <si>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</si>
  <si>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1,51</t>
  </si>
  <si>
    <t>GRADE DE DISCO REBOCÁVEL COM 20 DISCOS 24" X 6 MM COM PNEUS PARA TRANSPORTE - MANUTENÇÃO. AF_06/2014</t>
  </si>
  <si>
    <t>MOTONIVELADORA POTÊNCIA BÁSICA LÍQUIDA (PRIMEIRA MARCHA) 125 HP, PESO BRUTO 13032 KG, LARGURA DA LÂMINA DE 3,7 M - MATERIAIS NA OPERAÇÃO.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</si>
  <si>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</si>
  <si>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</si>
  <si>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</si>
  <si>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MARTELETE OU ROMPEDOR PNEUMÁTICO MANUAL, 28 KG, COM SILENCIADOR - MANUTENÇÃO. AF_07/2016</t>
  </si>
  <si>
    <t>COMPRESSOR DE AR REBOCÁVEL, VAZÃO 189 PCM, PRESSÃO EFETIVA DE TRABALHO 102 PSI, MOTOR DIESEL, POTÊNCIA 63 CV - MATERIAIS NA OPERAÇÃO. AF_06/2015</t>
  </si>
  <si>
    <t>BOMBA SUBMERSÍVEL ELÉTRICA TRIFÁSICA, POTÊNCIA 2,96 HP, Ø ROTOR 144 MM SEMI-ABERTO, BOCAL DE SAÍDA Ø 2, HM/Q = 2 MCA / 38,8 M3/H A 28 MCA / 5 M3/H - MATERIAIS NA OPERAÇÃO. AF_06/2014</t>
  </si>
  <si>
    <t>1,41</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</si>
  <si>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</si>
  <si>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</si>
  <si>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GRUPO GERADOR ESTACIONÁRIO, MOTOR DIESEL POTÊNCIA 170 KVA - DEPRECIAÇÃO. AF_02/2016</t>
  </si>
  <si>
    <t>GRUPO GERADOR ESTACIONÁRIO, MOTOR DIESEL POTÊNCIA 170 KVA - MANUTENÇÃO. AF_02/2016</t>
  </si>
  <si>
    <t>ROLO COMPACTADOR VIBRATÓRIO PÉ DE CARNEIRO PARA SOLOS, POTÊNCIA 80 HP, PESO OPERACIONAL SEM/COM LASTRO 7,4 / 8,8 T, LARGURA DE TRABALHO 1,68 M - DEPRECIAÇÃO. AF_02/2016</t>
  </si>
  <si>
    <t>GRUPO GERADOR ESTACIONÁRIO, MOTOR DIESEL POTÊNCIA 170 KVA - MATERIAIS NA OPERAÇÃO.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</si>
  <si>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</si>
  <si>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</si>
  <si>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</si>
  <si>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</si>
  <si>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ESPARGIDOR DE ASFALTO PRESSURIZADO, TANQUE 6 M3 COM ISOLAÇÃO TÉRMICA, AQUECIDO COM 2 MAÇARICOS, COM BARRA ESPARGIDORA 3,60 M, MONTADO SOBRE CAMINHÃO  TOCO, PBT 14.300 KG, POTÊNCIA 185 CV - MANUTENÇÃO. AF_08/2015</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</si>
  <si>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</si>
  <si>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</si>
  <si>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</si>
  <si>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</si>
  <si>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1,64</t>
  </si>
  <si>
    <t>GRADE DE DISCO REBOCÁVEL COM 20 DISCOS 24" X 6 MM COM PNEUS PARA TRANSPORTE - JUROS. AF_06/2014</t>
  </si>
  <si>
    <t>0,40</t>
  </si>
  <si>
    <t>0,07</t>
  </si>
  <si>
    <t>0,30</t>
  </si>
  <si>
    <t>MISTURADOR DE ARGAMASSA, EIXO HORIZONTAL, CAPACIDADE DE MISTURA 300 KG, MOTOR ELÉTRICO POTÊNCIA 5 CV - DEPRECIAÇÃO. AF_06/2014</t>
  </si>
  <si>
    <t>0,63</t>
  </si>
  <si>
    <t>MISTURADOR DE ARGAMASSA, EIXO HORIZONTAL, CAPACIDADE DE MISTURA 300 KG, MOTOR ELÉTRICO POTÊNCIA 5 CV - JUROS. AF_06/2014</t>
  </si>
  <si>
    <t>MISTURADOR DE ARGAMASSA, EIXO HORIZONTAL, CAPACIDADE DE MISTURA 300 KG, MOTOR ELÉTRICO POTÊNCIA 5 CV - MANUTENÇÃO. AF_06/2014</t>
  </si>
  <si>
    <t>0,79</t>
  </si>
  <si>
    <t>MISTURADOR DE ARGAMASSA, EIXO HORIZONTAL, CAPACIDADE DE MISTURA 300 KG, MOTOR ELÉTRICO POTÊNCIA 5 CV - MATERIAIS NA OPERAÇÃO. AF_06/2014</t>
  </si>
  <si>
    <t>MISTURADOR DE ARGAMASSA, EIXO HORIZONTAL, CAPACIDADE DE MISTURA 600 KG, MOTOR ELÉTRICO POTÊNCIA 7,5 CV - DEPRECIAÇÃO. AF_06/2014</t>
  </si>
  <si>
    <t>0,75</t>
  </si>
  <si>
    <t>MISTURADOR DE ARGAMASSA, EIXO HORIZONTAL, CAPACIDADE DE MISTURA 600 KG, MOTOR ELÉTRICO POTÊNCIA 7,5 CV - JUROS. AF_06/2014</t>
  </si>
  <si>
    <t>MISTURADOR DE ARGAMASSA, EIXO HORIZONTAL, CAPACIDADE DE MISTURA 600 KG, MOTOR ELÉTRICO POTÊNCIA 7,5 CV - MANUTENÇÃO. AF_06/2014</t>
  </si>
  <si>
    <t>0,94</t>
  </si>
  <si>
    <t>MISTURADOR DE ARGAMASSA, EIXO HORIZONTAL, CAPACIDADE DE MISTURA 600 KG, MOTOR ELÉTRICO POTÊNCIA 7,5 CV - MATERIAIS NA OPERAÇÃO. AF_06/2014</t>
  </si>
  <si>
    <t>MISTURADOR DE ARGAMASSA, EIXO HORIZONTAL, CAPACIDADE DE MISTURA 160 KG, MOTOR ELÉTRICO POTÊNCIA 3 CV - DEPRECIAÇÃO. AF_06/2014</t>
  </si>
  <si>
    <t>MISTURADOR DE ARGAMASSA, EIXO HORIZONTAL, CAPACIDADE DE MISTURA 160 KG, MOTOR ELÉTRICO POTÊNCIA 3 CV - JUROS. AF_06/2014</t>
  </si>
  <si>
    <t>0,13</t>
  </si>
  <si>
    <t>MISTURADOR DE ARGAMASSA, EIXO HORIZONTAL, CAPACIDADE DE MISTURA 160 KG, MOTOR ELÉTRICO POTÊNCIA 3 CV - MANUTENÇÃO. AF_06/2014</t>
  </si>
  <si>
    <t>MISTURADOR DE ARGAMASSA, EIXO HORIZONTAL, CAPACIDADE DE MISTURA 160 KG, MOTOR ELÉTRICO POTÊNCIA 3 CV - MATERIAIS NA OPERAÇÃO.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</si>
  <si>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</si>
  <si>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</si>
  <si>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</si>
  <si>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4,29</t>
  </si>
  <si>
    <t>PROJETOR DE ARGAMASSA, CAPACIDADE DE PROJEÇÃO 1,5 M3/H, ALCANCE DE 30 ATÉ 60 M, MOTOR ELÉTRICO POTÊNCIA 7,5 HP - MATERIAIS NA OPERAÇÃO.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</si>
  <si>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</si>
  <si>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</si>
  <si>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</si>
  <si>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</si>
  <si>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ESPARGIDOR DE ASFALTO PRESSURIZADO COM TANQUE DE 2500 L, REBOCÁVEL COM MOTOR A GASOLINA POTÊNCIA 3,4 HP - DEPRECIAÇÃO. AF_07/2014</t>
  </si>
  <si>
    <t>2,46</t>
  </si>
  <si>
    <t>ESPARGIDOR DE ASFALTO PRESSURIZADO COM TANQUE DE 2500 L, REBOCÁVEL COM MOTOR A GASOLINA POTÊNCIA 3,4 HP - JUROS. AF_07/2014</t>
  </si>
  <si>
    <t>BETONEIRA CAPACIDADE NOMINAL DE 400 L, CAPACIDADE DE MISTURA 280 L, MOTOR ELÉTRICO TRIFÁSICO POTÊNCIA DE 2 CV, SEM CARREGADOR - DEPRECIAÇÃO. AF_10/2014</t>
  </si>
  <si>
    <t>0,24</t>
  </si>
  <si>
    <t>BETONEIRA CAPACIDADE NOMINAL DE 400 L, CAPACIDADE DE MISTURA 280 L, MOTOR ELÉTRICO TRIFÁSICO POTÊNCIA DE 2 CV, SEM CARREGADOR - JUROS. AF_10/2014</t>
  </si>
  <si>
    <t>0,05</t>
  </si>
  <si>
    <t>BETONEIRA CAPACIDADE NOMINAL DE 400 L, CAPACIDADE DE MISTURA 280 L, MOTOR ELÉTRICO TRIFÁSICO POTÊNCIA DE 2 CV, SEM CARREGADOR - MANUTENÇÃO. AF_10/2014</t>
  </si>
  <si>
    <t>0,22</t>
  </si>
  <si>
    <t>BETONEIRA CAPACIDADE NOMINAL DE 400 L, CAPACIDADE DE MISTURA 280 L, MOTOR ELÉTRICO TRIFÁSICO POTÊNCIA DE 2 CV, SEM CARREGADOR - MATERIAIS NA OPERAÇÃO. AF_10/2014</t>
  </si>
  <si>
    <t>0,91</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</si>
  <si>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</si>
  <si>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</si>
  <si>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</si>
  <si>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</si>
  <si>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</si>
  <si>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</si>
  <si>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</si>
  <si>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</si>
  <si>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</si>
  <si>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</si>
  <si>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</si>
  <si>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</si>
  <si>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GRADE DE DISCO CONTROLE REMOTO REBOCÁVEL, COM 24 DISCOS 24 X 6 MM COM PNEUS PARA TRANSPORTE - DEPRECIAÇÃO. AF_06/2014</t>
  </si>
  <si>
    <t>GRADE DE DISCO CONTROLE REMOTO REBOCÁVEL, COM 24 DISCOS 24 X 6 MM COM PNEUS PARA TRANSPORTE - JUROS. AF_06/2014</t>
  </si>
  <si>
    <t>0,51</t>
  </si>
  <si>
    <t>RETROESCAVADEIRA SOBRE RODAS COM CARREGADEIRA, TRAÇÃO 4X4, POTÊNCIA LÍQ. 88 HP, CAÇAMBA CARREG. CAP. MÍN. 1 M3, CAÇAMBA RETRO CAP. 0,26 M3, PESO OPERACIONAL MÍN. 6.674 KG, PROFUNDIDADE ESCAVAÇÃO MÁX. 4,37 M - DEPRECIAÇÃO. AF_06/2014</t>
  </si>
  <si>
    <t>12,88</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</si>
  <si>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</si>
  <si>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</si>
  <si>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</si>
  <si>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</si>
  <si>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</si>
  <si>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</si>
  <si>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</si>
  <si>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TRATOR DE ESTEIRAS, POTÊNCIA 150 HP, PESO OPERACIONAL 16,7 T, COM RODA MOTRIZ ELEVADA E LÂMINA 3,18 M3 - DEPRECIAÇÃO. AF_06/2014</t>
  </si>
  <si>
    <t>TRATOR DE ESTEIRAS, POTÊNCIA 150 HP, PESO OPERACIONAL 16,7 T, COM RODA MOTRIZ ELEVADA E LÂMINA 3,18 M3 - JUROS.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</si>
  <si>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</si>
  <si>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</si>
  <si>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</si>
  <si>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</si>
  <si>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</si>
  <si>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</si>
  <si>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TRATOR DE ESTEIRAS, POTÊNCIA 170 HP, PESO OPERACIONAL 19 T, CAÇAMBA 5,2 M3 - DEPRECIAÇÃO. AF_06/2014</t>
  </si>
  <si>
    <t>TRATOR DE ESTEIRAS, POTÊNCIA 170 HP, PESO OPERACIONAL 19 T, CAÇAMBA 5,2 M3 -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</si>
  <si>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</si>
  <si>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</si>
  <si>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TANQUE DE ASFALTO ESTACIONÁRIO COM MAÇARICO, CAPACIDADE 20.000 L - DEPRECIAÇÃO. AF_06/2014</t>
  </si>
  <si>
    <t>TANQUE DE ASFALTO ESTACIONÁRIO COM MAÇARICO, CAPACIDADE 20.000 L - JUROS. AF_06/2014</t>
  </si>
  <si>
    <t>TANQUE DE ASFALTO ESTACIONÁRIO COM MAÇARICO, CAPACIDADE 20.000 L - MANUTENÇÃO. AF_06/2014</t>
  </si>
  <si>
    <t>TANQUE DE ASFALTO ESTACIONÁRIO COM MAÇARICO, CAPACIDADE 20.000 L - MATERIAIS NA OPERAÇÃO. AF_06/2014</t>
  </si>
  <si>
    <t>TRATOR DE ESTEIRAS, POTÊNCIA 100 HP, PESO OPERACIONAL 9,4 T, COM LÂMINA 2,19 M3 - DEPRECIAÇÃO. AF_06/2014</t>
  </si>
  <si>
    <t>TRATOR DE ESTEIRAS, POTÊNCIA 100 HP, PESO OPERACIONAL 9,4 T, COM LÂMINA 2,19 M3 - JUROS. AF_06/2014</t>
  </si>
  <si>
    <t>TRATOR DE PNEUS, POTÊNCIA 85 CV, TRAÇÃO 4X4, PESO COM LASTRO DE 4.675 KG - DEPRECIAÇÃO. AF_06/2014</t>
  </si>
  <si>
    <t>TRATOR DE PNEUS, POTÊNCIA 85 CV, TRAÇÃO 4X4, PESO COM LASTRO DE 4.675 KG - JUROS. AF_06/2014</t>
  </si>
  <si>
    <t>1,65</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</si>
  <si>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</si>
  <si>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</si>
  <si>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</si>
  <si>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</si>
  <si>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</si>
  <si>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</si>
  <si>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BATE-ESTACAS POR GRAVIDADE, POTÊNCIA DE 160 HP, PESO DO MARTELO ATÉ 3 TONELADAS - DEPRECIAÇÃO. AF_11/2014</t>
  </si>
  <si>
    <t>14,54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</si>
  <si>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</si>
  <si>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</si>
  <si>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</si>
  <si>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BETONEIRA CAPACIDADE NOMINAL DE 600 L, CAPACIDADE DE MISTURA 360 L, MOTOR ELÉTRICO TRIFÁSICO POTÊNCIA DE 4 CV, SEM CARREGADOR - DEPRECIAÇÃO. AF_11/2014</t>
  </si>
  <si>
    <t>BETONEIRA CAPACIDADE NOMINAL DE 600 L, CAPACIDADE DE MISTURA 360 L, MOTOR ELÉTRICO TRIFÁSICO POTÊNCIA DE 4 CV, SEM CARREGADOR - JUROS. AF_11/2014</t>
  </si>
  <si>
    <t>BETONEIRA CAPACIDADE NOMINAL DE 600 L, CAPACIDADE DE MISTURA 360 L, MOTOR ELÉTRICO TRIFÁSICO POTÊNCIA DE 4 CV, SEM CARREGADOR - MANUTENÇÃO. AF_11/2014</t>
  </si>
  <si>
    <t>BETONEIRA CAPACIDADE NOMINAL DE 600 L, CAPACIDADE DE MISTURA 360 L, MOTOR ELÉTRICO TRIFÁSICO POTÊNCIA DE 4 CV, SEM CARREGADOR - MATERIAIS NA OPERAÇÃO. AF_11/2014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</si>
  <si>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</si>
  <si>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</si>
  <si>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</si>
  <si>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</si>
  <si>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</si>
  <si>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</si>
  <si>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</si>
  <si>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</si>
  <si>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</si>
  <si>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</si>
  <si>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</si>
  <si>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</si>
  <si>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</si>
  <si>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</si>
  <si>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</si>
  <si>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</si>
  <si>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</si>
  <si>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JUROS.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</si>
  <si>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</si>
  <si>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</si>
  <si>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GUINDAUTO HIDRÁULICO, CAPACIDADE MÁXIMA DE CARGA 6200 KG, MOMENTO MÁXIMO DE CARGA 11,7 TM, ALCANCE MÁXIMO HORIZONTAL 9,70 M, INCLUSIVE CAMINHÃO TOCO PBT 16.000 KG, POTÊNCIA DE 189 CV - DEPRECIAÇÃO. AF_06/2014</t>
  </si>
  <si>
    <t>8,37</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</si>
  <si>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</si>
  <si>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</si>
  <si>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</si>
  <si>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6,57</t>
  </si>
  <si>
    <t>CAMINHÃO TOCO, PBT 16.000 KG, CARGA ÚTIL MÁX. 10.685 KG, DIST. ENTRE EIXOS 4,8 M, POTÊNCIA 189 CV, INCLUSIVE CARROCERIA FIXA ABERTA DE MADEIRA P/ TRANSPORTE GERAL DE CARGA SECA, DIMEN. APROX. 2,5 X 7,00 X 0,50 M - JUROS. AF_06/2014</t>
  </si>
  <si>
    <t>2,62</t>
  </si>
  <si>
    <t>CAMINHÃO TOCO, PBT 16.000 KG, CARGA ÚTIL MÁX. 10.685 KG, DIST. ENTRE EIXOS 4,8 M, POTÊNCIA 189 CV, INCLUSIVE CARROCERIA FIXA ABERTA DE MADEIRA P/ TRANSPORTE GERAL DE CARGA SECA, DIMEN. APROX. 2,5 X 7,00 X 0,50 M - IMPOSTOS E SEGUROS. AF_06/2014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</si>
  <si>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</si>
  <si>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</si>
  <si>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</si>
  <si>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</si>
  <si>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</si>
  <si>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0,26</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</si>
  <si>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</si>
  <si>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</si>
  <si>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</si>
  <si>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</si>
  <si>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</si>
  <si>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</si>
  <si>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</si>
  <si>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</si>
  <si>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</si>
  <si>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</si>
  <si>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1,32</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</si>
  <si>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</si>
  <si>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</si>
  <si>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</si>
  <si>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</si>
  <si>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</si>
  <si>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</si>
  <si>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PERFURATRIZ MANUAL, TORQUE MÁXIMO 83 N.M, POTÊNCIA 5 CV, COM DIÂMETRO MÁXIMO 4" - DEPRECIAÇÃO. AF_06/2015</t>
  </si>
  <si>
    <t>PERFURATRIZ MANUAL, TORQUE MÁXIMO 83 N.M, POTÊNCIA 5 CV, COM DIÂMETRO MÁXIMO 4" - JUROS. AF_06/2015</t>
  </si>
  <si>
    <t>0,27</t>
  </si>
  <si>
    <t>PERFURATRIZ MANUAL, TORQUE MÁXIMO 83 N.M, POTÊNCIA 5 CV, COM DIÂMETRO MÁXIMO 4" - MANUTENÇÃO. AF_06/2015</t>
  </si>
  <si>
    <t>PERFURATRIZ MANUAL, TORQUE MÁXIMO 83 N.M, POTÊNCIA 5 CV, COM DIÂMETRO MÁXIMO 4" - MATERIAIS NA OPERAÇÃO.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</si>
  <si>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</si>
  <si>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</si>
  <si>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</si>
  <si>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MATERIAIS NA OPERAÇÃO. AF_06/2015</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</si>
  <si>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</si>
  <si>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</si>
  <si>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0,67</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</si>
  <si>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</si>
  <si>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</si>
  <si>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</si>
  <si>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</si>
  <si>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1,01</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</si>
  <si>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</si>
  <si>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</si>
  <si>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</si>
  <si>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</si>
  <si>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</si>
  <si>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0,54</t>
  </si>
  <si>
    <t>BOMBA CENTRÍFUGA MONOESTÁGIO COM MOTOR ELÉTRICO MONOFÁSICO, POTÊNCIA 15 HP, DIÂMETRO DO ROTOR 173 MM, HM/Q = 30 MCA / 90 M3/H A 45 MCA / 55 M3/H - MATERIAIS NA OPERAÇÃO.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</si>
  <si>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</si>
  <si>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</si>
  <si>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</si>
  <si>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</si>
  <si>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</si>
  <si>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</si>
  <si>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0,70</t>
  </si>
  <si>
    <t>BOMBA DE PROJEÇÃO DE CONCRETO SECO, POTÊNCIA 10 CV, VAZÃO 6 M3/H - MANUTENÇÃO. AF_06/2015</t>
  </si>
  <si>
    <t>BOMBA DE PROJEÇÃO DE CONCRETO SECO, POTÊNCIA 10 CV, VAZÃO 6 M3/H - MATERIAIS NA OPERAÇÃO. AF_06/2015</t>
  </si>
  <si>
    <t>PROJETOR PNEUMÁTICO DE ARGAMASSA PARA CHAPISCO E REBOCO COM RECIPIENTE ACOPLADO, TIPO CANEQUINHA, COM COMPRESSOR DE AR REBOCÁVEL VAZÃO 89 PCM E MOTOR DIESEL DE 20 CV - DEPRECIAÇÃO. AF_06/2015</t>
  </si>
  <si>
    <t>PROJETOR PNEUMÁTICO DE ARGAMASSA PARA CHAPISCO E REBOCO COM RECIPIENTE ACOPLADO, TIPO CANEQUINHA, COM COMPRESSOR DE AR REBOCÁVEL VAZÃO 89 PCM E MOTOR DIESEL DE 20 CV - JUROS. AF_06/2015</t>
  </si>
  <si>
    <t>PROJETOR PNEUMÁTICO DE ARGAMASSA PARA CHAPISCO E REBOCO COM RECIPIENTE ACOPLADO, TIPO CANEQUINHA, COM COMPRESSOR DE AR REBOCÁVEL VAZÃO 89 PCM E MOTOR DIESEL DE 20 CV - MANUTENÇÃO. AF_06/2015</t>
  </si>
  <si>
    <t>PROJETOR PNEUMÁTICO DE ARGAMASSA PARA CHAPISCO E REBOCO COM RECIPIENTE ACOPLADO, TIPO CANEQUINHA, COM COMPRESSOR DE AR REBOCÁVEL VAZÃO 89 PCM E MOTOR DIESEL DE 20 CV - MATERIAIS NA OPERAÇÃO.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</si>
  <si>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</si>
  <si>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</si>
  <si>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</si>
  <si>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</si>
  <si>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</si>
  <si>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</si>
  <si>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</si>
  <si>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</si>
  <si>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MANIPULADOR TELESCÓPICO, POTÊNCIA DE 85 HP, CAPACIDADE DE CARGA DE 3.500 KG, ALTURA MÁXIMA DE ELEVAÇÃO DE 12,3 M - DEPRECIAÇÃO. AF_06/2015</t>
  </si>
  <si>
    <t>MANIPULADOR TELESCÓPICO, POTÊNCIA DE 85 HP, CAPACIDADE DE CARGA DE 3.500 KG, ALTURA MÁXIMA DE ELEVAÇÃO DE 12,3 M - JUROS. AF_06/2015</t>
  </si>
  <si>
    <t>MANIPULADOR TELESCÓPICO, POTÊNCIA DE 85 HP, CAPACIDADE DE CARGA DE 3.500 KG, ALTURA MÁXIMA DE ELEVAÇÃO DE 12,3 M - MANUTENÇÃO. AF_06/2015</t>
  </si>
  <si>
    <t>MANIPULADOR TELESCÓPICO, POTÊNCIA DE 85 HP, CAPACIDADE DE CARGA DE 3.500 KG, ALTURA MÁXIMA DE ELEVAÇÃO DE 12,3 M - MATERIAIS NA OPERAÇÃO. AF_06/2015</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</si>
  <si>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</si>
  <si>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</si>
  <si>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</si>
  <si>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</si>
  <si>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COMPRESSOR DE AR REBOCÁVEL, VAZÃO 189 PCM, PRESSÃO EFETIVA DE TRABALHO 102 PSI, MOTOR DIESEL, POTÊNCIA 63 CV - DEPRECIAÇÃO. AF_06/2015</t>
  </si>
  <si>
    <t>1,93</t>
  </si>
  <si>
    <t>COMPRESSOR DE AR REBOCÁVEL, VAZÃO 189 PCM, PRESSÃO EFETIVA DE TRABALHO 102 PSI, MOTOR DIESEL, POTÊNCIA 63 CV - JUROS. AF_06/2015</t>
  </si>
  <si>
    <t>0,50</t>
  </si>
  <si>
    <t>COMPRESSOR DE AR REBOCÁVEL, VAZÃO 89 PCM, PRESSÃO EFETIVA DE TRABALHO 102 PSI, MOTOR DIESEL, POTÊNCIA 20 CV - DEPRECIAÇÃO. AF_06/2015</t>
  </si>
  <si>
    <t>2,59</t>
  </si>
  <si>
    <t>COMPRESSOR DE AR REBOCÁVEL, VAZÃO 89 PCM, PRESSÃO EFETIVA DE TRABALHO 102 PSI, MOTOR DIESEL, POTÊNCIA 20 CV - JUROS. AF_06/2015</t>
  </si>
  <si>
    <t>0,68</t>
  </si>
  <si>
    <t>COMPRESSOR DE AR REBOCÁVEL, VAZÃO 89 PCM, PRESSÃO EFETIVA DE TRABALHO 102 PSI, MOTOR DIESEL, POTÊNCIA 20 CV - MANUTENÇÃO. AF_06/2015</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</si>
  <si>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</si>
  <si>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</si>
  <si>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</si>
  <si>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</si>
  <si>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</si>
  <si>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</si>
  <si>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</si>
  <si>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</si>
  <si>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MATERIAIS NA OPERAÇÃO. AF_06/2015</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</si>
  <si>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</si>
  <si>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</si>
  <si>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</si>
  <si>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</si>
  <si>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PERFURATRIZ HIDRÁULICA SOBRE CAMINHÃO COM TRADO CURTO ACOPLADO, PROFUNDIDADE MÁXIMA DE 20 M, DIÂMETRO MÁXIMO DE 1500 MM, POTÊNCIA INSTALADA DE 137 HP, MESA ROTATIVA COM TORQUE MÁXIMO DE 30 KNM - IMPOSTOS E SEGUROS.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</si>
  <si>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</si>
  <si>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</si>
  <si>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</si>
  <si>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</si>
  <si>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</si>
  <si>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PLACA VIBRATÓRIA REVERSÍVEL COM MOTOR 4 TEMPOS A GASOLINA, FORÇA CENTRÍFUGA DE 25 KN (2500 KGF), POTÊNCIA 5,5 CV - DEPRECIAÇÃO. AF_08/2015</t>
  </si>
  <si>
    <t>0,45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</si>
  <si>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</si>
  <si>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</si>
  <si>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</si>
  <si>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</si>
  <si>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</si>
  <si>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</si>
  <si>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</si>
  <si>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</si>
  <si>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</si>
  <si>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</si>
  <si>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</si>
  <si>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</si>
  <si>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</si>
  <si>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</si>
  <si>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</si>
  <si>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</si>
  <si>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0,76</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</si>
  <si>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</si>
  <si>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</si>
  <si>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</si>
  <si>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</si>
  <si>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</si>
  <si>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</si>
  <si>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0,87</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</si>
  <si>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</si>
  <si>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</si>
  <si>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</si>
  <si>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</si>
  <si>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</si>
  <si>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</si>
  <si>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</si>
  <si>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</si>
  <si>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</si>
  <si>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</si>
  <si>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</si>
  <si>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ESPARGIDOR DE ASFALTO PRESSURIZADO, TANQUE 6 M3 COM ISOLAÇÃO TÉRMICA, AQUECIDO COM 2 MAÇARICOS, COM BARRA ESPARGIDORA 3,60 M, MONTADO SOBRE CAMINHÃO  TOCO, PBT 14.300 KG, POTÊNCIA 185 CV - DEPRECIAÇÃO. AF_08/2015</t>
  </si>
  <si>
    <t>ESPARGIDOR DE ASFALTO PRESSURIZADO, TANQUE 6 M3 COM ISOLAÇÃO TÉRMICA, AQUECIDO COM 2 MAÇARICOS, COM BARRA ESPARGIDORA 3,60 M, MONTADO SOBRE CAMINHÃO  TOCO, PBT 14.300 KG, POTÊNCIA 185 CV - JUROS. AF_08/2015</t>
  </si>
  <si>
    <t>ESPARGIDOR DE ASFALTO PRESSURIZADO, TANQUE 6 M3 COM ISOLAÇÃO TÉRMICA, AQUECIDO COM 2 MAÇARICOS, COM BARRA ESPARGIDORA 3,60 M, MONTADO SOBRE CAMINHÃO  TOCO, PBT 14.300 KG, POTÊNCIA 185 CV - IMPOSTOS E SEGUROS. AF_08/2015</t>
  </si>
  <si>
    <t>ESPARGIDOR DE ASFALTO PRESSURIZADO, TANQUE 6 M3 COM ISOLAÇÃO TÉRMICA, AQUECIDO COM 2 MAÇARICOS, COM BARRA ESPARGIDORA 3,60 M, MONTADO SOBRE CAMINHÃO  TOCO, PBT 14.300 KG, POTÊNCIA 185 CV - MATERIAIS NA OPERAÇÃO. AF_08/2015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</si>
  <si>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</si>
  <si>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</si>
  <si>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</si>
  <si>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</si>
  <si>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</si>
  <si>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</si>
  <si>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</si>
  <si>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0,61</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</si>
  <si>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</si>
  <si>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</si>
  <si>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</si>
  <si>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</si>
  <si>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</si>
  <si>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</si>
  <si>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</si>
  <si>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SERRA CIRCULAR DE BANCADA COM MOTOR ELÉTRICO POTÊNCIA DE 5HP, COM COIFA PARA DISCO 10" - DEPRECIAÇÃO. AF_08/2015</t>
  </si>
  <si>
    <t>SERRA CIRCULAR DE BANCADA COM MOTOR ELÉTRICO POTÊNCIA DE 5HP, COM COIFA PARA DISCO 10" - JUROS. AF_08/2015</t>
  </si>
  <si>
    <t>0,01</t>
  </si>
  <si>
    <t>SERRA CIRCULAR DE BANCADA COM MOTOR ELÉTRICO POTÊNCIA DE 5HP, COM COIFA PARA DISCO 10" - MANUTENÇÃO. AF_08/2015</t>
  </si>
  <si>
    <t>SERRA CIRCULAR DE BANCADA COM MOTOR ELÉTRICO POTÊNCIA DE 5HP, COM COIFA PARA DISCO 10" - MATERIAIS NA OPERAÇÃO. AF_08/2015</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</si>
  <si>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</si>
  <si>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</si>
  <si>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</si>
  <si>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CAMINHÃO PARA EQUIPAMENTO DE LIMPEZA A SUCÇÃO COM CAMINHÃO TRUCADO DE PESO BRUTO TOTAL 23000 KG, CARGA ÚTIL MÁXIMA 15935 KG, DISTÂNCIA ENTRE EIXOS 4,80 M, POTÊNCIA 230 CV, INCLUSIVE LIMPADORA A SUCÇÃO, TANQUE 12000 L - DEPRECIAÇÃO. AF_11/2015</t>
  </si>
  <si>
    <t>CAMINHÃO PARA EQUIPAMENTO DE LIMPEZA A SUCÇÃO COM CAMINHÃO TRUCADO DE PESO BRUTO TOTAL 23000 KG, CARGA ÚTIL MÁXIMA 15935 KG, DISTÂNCIA ENTRE EIXOS 4,80 M, POTÊNCIA 230 CV, INCLUSIVE LIMPADORA A SUCÇÃO, TANQUE 12000 L - JUROS. AF_11/2015</t>
  </si>
  <si>
    <t>CAMINHÃO PARA EQUIPAMENTO DE LIMPEZA A SUCÇÃO COM CAMINHÃO TRUCADO DE PESO BRUTO TOTAL 23000 KG, CARGA ÚTIL MÁXIMA 15935 KG, DISTÂNCIA ENTRE EIXOS 4,80 M, POTÊNCIA 230 CV, INCLUSIVE LIMPADORA A SUCÇÃO, TANQUE 12000 L - IMPOSTOS E SEGUROS. AF_11/2015</t>
  </si>
  <si>
    <t>CAMINHÃO PARA EQUIPAMENTO DE LIMPEZA A SUCÇÃO COM CAMINHÃO TRUCADO DE PESO BRUTO TOTAL 23000 KG, CARGA ÚTIL MÁXIMA 15935 KG, DISTÂNCIA ENTRE EIXOS 4,80 M, POTÊNCIA 230 CV, INCLUSIVE LIMPADORA A SUCÇÃO, TANQUE 12000 L - MANUTENÇÃO. AF_11/2015</t>
  </si>
  <si>
    <t>CAMINHÃO PARA EQUIPAMENTO DE LIMPEZA A SUCÇÃO COM CAMINHÃO TRUCADO DE PESO BRUTO TOTAL 23000 KG, CARGA ÚTIL MÁX. 15935 KG, DISTÂNCIA ENTRE EIXOS 4,80 M, POTÊNCIA 230 CV, INCLUSIVE LIMPADORA A SUCÇÃO, TANQUE 12000 L - MATERIAIS NA OPERAÇÃO. AF_11/2015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</si>
  <si>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</si>
  <si>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</si>
  <si>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</si>
  <si>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0,55</t>
  </si>
  <si>
    <t>PENEIRA ROTATIVA COM MOTOR ELÉTRICO TRIFÁSICO DE 2 CV, CILINDRO DE 1 M X 0,60 M, COM FUROS DE 3,17 MM - MATERIAIS NA OPERAÇÃO. AF_11/2015</t>
  </si>
  <si>
    <t>DOSADOR DE AREIA, CAPACIDADE DE 26 LITROS - DEPRECIAÇÃO. AF_11/2015</t>
  </si>
  <si>
    <t>DOSADOR DE AREIA, CAPACIDADE DE 26 LITROS - JUROS. AF_11/2015</t>
  </si>
  <si>
    <t>DOSADOR DE AREIA, CAPACIDADE DE 26 LITROS - MANUTENÇÃO.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</si>
  <si>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</si>
  <si>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</si>
  <si>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</si>
  <si>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</si>
  <si>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</si>
  <si>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</si>
  <si>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</si>
  <si>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</si>
  <si>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</si>
  <si>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</si>
  <si>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</si>
  <si>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</si>
  <si>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</si>
  <si>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</si>
  <si>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</si>
  <si>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</si>
  <si>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</si>
  <si>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</si>
  <si>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</si>
  <si>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MÁQUINA EXTRUSORA DE CONCRETO PARA GUIAS E SARJETAS, MOTOR A DIESEL, POTÊNCIA 14 CV - DEPRECIAÇÃO. AF_12/2015</t>
  </si>
  <si>
    <t>5,01</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</si>
  <si>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</si>
  <si>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</si>
  <si>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</si>
  <si>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MARTELO PERFURADOR PNEUMÁTICO MANUAL, HASTE 25 X 75 MM, 21 KG - DEPRECIAÇÃO. AF_12/2015</t>
  </si>
  <si>
    <t>MARTELO PERFURADOR PNEUMÁTICO MANUAL, HASTE 25 X 75 MM, 21 KG - JUROS. AF_12/2015</t>
  </si>
  <si>
    <t>MARTELO PERFURADOR PNEUMÁTICO MANUAL, HASTE 25 X 75 MM, 21 KG - MANUTENÇÃO. AF_12/2015</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</si>
  <si>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</si>
  <si>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</si>
  <si>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</si>
  <si>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</si>
  <si>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0,28</t>
  </si>
  <si>
    <t>GRUPO GERADOR ESTACIONÁRIO, MOTOR DIESEL POTÊNCIA 170 KVA - JUROS. AF_02/2016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</si>
  <si>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</si>
  <si>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</si>
  <si>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</si>
  <si>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GRUA ASCENCIONAL, LANÇA DE 30 M, CAPACIDADE DE 1,0 T A 30 M, ALTURA ATÉ 39 M  DEPRECIAÇÃO. AF_03/2016</t>
  </si>
  <si>
    <t>GRUA ASCENCIONAL, LANÇA DE 30 M, CAPACIDADE DE 1,0 T A 30 M, ALTURA ATÉ 39 M   JUROS. AF_03/2016</t>
  </si>
  <si>
    <t>GRUA ASCENCIONAL, LANÇA DE 30 M, CAPACIDADE DE 1,0 T A 30 M, ALTURA ATÉ 39 M   MANUTENÇÃO. AF_03/2016</t>
  </si>
  <si>
    <t>GRUA ASCENCIONAL, LANÇA DE 30 M, CAPACIDADE DE 1,0 T A 30 M, ALTURA ATÉ 39 M   MATERIAIS NA OPERAÇÃO. AF_03/2016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</si>
  <si>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</si>
  <si>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</si>
  <si>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</si>
  <si>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0,25</t>
  </si>
  <si>
    <t>GUINCHO ELÉTRICO DE COLUNA, CAPACIDADE 400 KG, COM MOTO FREIO, MOTOR TRIFÁSICO DE 1,25 CV - MATERIAIS NA OPERAÇÃO.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</si>
  <si>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</si>
  <si>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</si>
  <si>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</si>
  <si>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</si>
  <si>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IMPOSTOS E SEGUROS. AF_03/2016</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</si>
  <si>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</si>
  <si>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</si>
  <si>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</si>
  <si>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</si>
  <si>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</si>
  <si>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0,72</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</si>
  <si>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</si>
  <si>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</si>
  <si>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</si>
  <si>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</si>
  <si>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9,30</t>
  </si>
  <si>
    <t>GRUPO GERADOR REBOCÁVEL, POTÊNCIA 66 KVA, MOTOR A DIESEL - DEPRECIAÇÃO. AF_03/2016</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</si>
  <si>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</si>
  <si>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</si>
  <si>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</si>
  <si>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</si>
  <si>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</si>
  <si>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</si>
  <si>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</si>
  <si>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USINA DE MISTURA ASFÁLTICA À QUENTE, TIPO CONTRA FLUXO, PROD 40 A 80 TON/HORA - DEPRECIAÇÃO. AF_03/2016</t>
  </si>
  <si>
    <t>USINA DE MISTURA ASFÁLTICA À QUENTE, TIPO CONTRA FLUXO, PROD 40 A 80 TON/HORA - JUROS. AF_03/2016</t>
  </si>
  <si>
    <t>USINA DE MISTURA ASFÁLTICA À QUENTE, TIPO CONTRA FLUXO, PROD 40 A 80 TON/HORA - MANUTENÇÃO. AF_03/2016</t>
  </si>
  <si>
    <t>USINA DE MISTURA ASFÁLTICA À QUENTE, TIPO CONTRA FLUXO, PROD 40 A 80 TON/HORA - MATERIAIS NA OPERAÇÃO. AF_03/2016</t>
  </si>
  <si>
    <t>USINA DE ASFALTO À FRIO, CAPACIDADE DE 40 A 60 TON/HORA, ELÉTRICA POTÊNCIA 30 CV - DEPRECIAÇÃO. AF_03/2016</t>
  </si>
  <si>
    <t>USINA DE ASFALTO À FRIO, CAPACIDADE DE 40 A 60 TON/HORA, ELÉTRICA POTÊNCIA 30 CV - JUROS. AF_03/2016</t>
  </si>
  <si>
    <t>USINA DE ASFALTO À FRIO, CAPACIDADE DE 40 A 60 TON/HORA, ELÉTRICA POTÊNCIA 30 CV - MANUTENÇÃO. AF_03/2016</t>
  </si>
  <si>
    <t>USINA DE ASFALTO À FRIO, CAPACIDADE DE 40 A 60 TON/HORA, ELÉTRICA POTÊNCIA 30 CV - MATERIAIS NA OPERAÇÃO. AF_03/2016</t>
  </si>
  <si>
    <t>MARTELETE OU ROMPEDOR PNEUMÁTICO MANUAL, 28 KG, COM SILENCIADOR - DEPRECIAÇÃO. AF_07/2016</t>
  </si>
  <si>
    <t>MARTELETE OU ROMPEDOR PNEUMÁTICO MANUAL, 28 KG, COM SILENCIADOR - JUROS. AF_07/2016</t>
  </si>
  <si>
    <t>USINA DE CONCRETO FIXA, CAPACIDADE NOMINAL DE 90 A 120 M3/H, SEM SILO - DEPRECIAÇÃO. AF_07/2016</t>
  </si>
  <si>
    <t>USINA DE CONCRETO FIXA, CAPACIDADE NOMINAL DE 90 A 120 M3/H, SEM SILO - JUROS.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</si>
  <si>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</si>
  <si>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</si>
  <si>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</si>
  <si>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</si>
  <si>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</si>
  <si>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</si>
  <si>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MATERIAIS NA OPERAÇÃO.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</si>
  <si>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</si>
  <si>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</si>
  <si>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</si>
  <si>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</si>
  <si>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</si>
  <si>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</si>
  <si>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</si>
  <si>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GRUA ASCENCIONAL, LANÇA DE 42 M, CAPACIDADE DE 1,5 T A 30 M, ALTURA ATÉ 39 M  DEPRECIAÇÃO. AF_08/2016</t>
  </si>
  <si>
    <t>GRUA ASCENCIONAL, LANCA DE 42 M, CAPACIDADE DE 1,5 T A 30 M, ALTURA ATE 39 M  JUROS. AF_08/2016</t>
  </si>
  <si>
    <t>GRUA ASCENCIONAL, LANCA DE 42 M, CAPACIDADE DE 1,5 T A 30 M, ALTURA ATE 39 M  MANUTENÇÃO. AF_08/2016</t>
  </si>
  <si>
    <t>GRUA ASCENCIONAL, LANCA DE 42 M, CAPACIDADE DE 1,5 T A 30 M, ALTURA ATE 39 M  MATERIAIS NA OPERAÇÃO. AF_08/2016</t>
  </si>
  <si>
    <t>PULVERIZADOR DE TINTA ELÉTRICO/MÁQUINA DE PINTURA AIRLESS, VAZÃO 2 L/MIN - MATERIAIS NA OPERAÇÃO. AF_08/2016</t>
  </si>
  <si>
    <t>MARTELO DEMOLIDOR PNEUMÁTICO MANUAL, 32 KG - DEPRECIAÇÃO. AF_09/2016</t>
  </si>
  <si>
    <t>MARTELO DEMOLIDOR PNEUMÁTICO MANUAL, 32 KG - JUROS. AF_09/2016</t>
  </si>
  <si>
    <t>0,18</t>
  </si>
  <si>
    <t>MARTELO DEMOLIDOR PNEUMÁTICO MANUAL, 32 KG - MANUTENÇÃO. AF_09/2016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</si>
  <si>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</si>
  <si>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</si>
  <si>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</si>
  <si>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</si>
  <si>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RÉGUA VIBRATÓRIA DUPLA PARA CONCRETO, PESO DE 60KG, COMPRIMENTO 4 M, COM MOTOR A GASOLINA, POTÊNCIA 5,5 HP - DEPRECIAÇÃO. AF_09/2016</t>
  </si>
  <si>
    <t>0,41</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</si>
  <si>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</si>
  <si>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</si>
  <si>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</si>
  <si>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</si>
  <si>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</si>
  <si>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</si>
  <si>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0,31</t>
  </si>
  <si>
    <t>POLIDORA DE PISO (POLITRIZ), PESO DE 100KG, DIÂMETRO 450 MM, MOTOR ELÉTRICO, POTÊNCIA 4 HP  MATERIAIS NA OPERAÇÃO. AF_09/2016</t>
  </si>
  <si>
    <t>DESEMPENADEIRA DE CONCRETO, PESO DE 75KG, 4 PÁS, MOTOR A GASOLINA, POTÊNCIA 5,5 HP - DEPRECIAÇÃO. AF_09/2016</t>
  </si>
  <si>
    <t>0,44</t>
  </si>
  <si>
    <t>DESEMPENADEIRA DE CONCRETO, PESO DE 75KG, 4 PÁS, MOTOR A GASOLINA, POTÊNCIA 5,5 HP - JUROS. AF_09/2016</t>
  </si>
  <si>
    <t>DESEMPENADEIRA DE CONCRETO, PESO DE 75KG, 4 PÁS, MOTOR A GASOLINA, POTÊNCIA 5,5 HP - MANUTENÇÃO. AF_09/2016</t>
  </si>
  <si>
    <t>DESEMPENADEIRA DE CONCRETO, PESO DE 75KG, 4 PÁS, MOTOR A GASOLINA, POTÊNCIA 5,5 HP  MATERIAIS NA OPERAÇÃO. AF_09/2016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</si>
  <si>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</si>
  <si>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</si>
  <si>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</si>
  <si>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</si>
  <si>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</si>
  <si>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</si>
  <si>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</si>
  <si>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</si>
  <si>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</si>
  <si>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</si>
  <si>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</si>
  <si>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</si>
  <si>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</si>
  <si>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</si>
  <si>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</si>
  <si>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</si>
  <si>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</si>
  <si>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</si>
  <si>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</si>
  <si>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</si>
  <si>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</si>
  <si>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</si>
  <si>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</si>
  <si>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</si>
  <si>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</si>
  <si>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</si>
  <si>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DEPRECIAÇÃO. AF_12/2016</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</si>
  <si>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</si>
  <si>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</si>
  <si>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</si>
  <si>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</si>
  <si>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</si>
  <si>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</si>
  <si>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</si>
  <si>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</si>
  <si>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</si>
  <si>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</si>
  <si>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</si>
  <si>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</si>
  <si>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</si>
  <si>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JUROS.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</si>
  <si>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</si>
  <si>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</si>
  <si>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</si>
  <si>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TRATOR DE PNEUS COM POTÊNCIA DE 85 CV, TRAÇÃO 4X4, COM VASSOURA MECÂNICA ACOPLADA - DEPRECIAÇÃO. AF_03/2017</t>
  </si>
  <si>
    <t>MINICARREGADEIRA SOBRE RODAS POTENCIA 47HP CAPACIDADE OPERACAO 646 KG,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</si>
  <si>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</si>
  <si>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</si>
  <si>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</si>
  <si>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</si>
  <si>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</si>
  <si>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</si>
  <si>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</si>
  <si>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</si>
  <si>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</si>
  <si>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</si>
  <si>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PERFURATRIZ ROTATIVA SOBRE ESTEIRA, TORQUE MAXIMO 2500 KGM, POTENCIA 110 HP, MOTOR DIESEL - MATERIAIS NA OPERAÇÃO. AF_05/2017</t>
  </si>
  <si>
    <t>0,12</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</si>
  <si>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</si>
  <si>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</si>
  <si>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</si>
  <si>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</si>
  <si>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</si>
  <si>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</si>
  <si>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</si>
  <si>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</si>
  <si>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LAVADORA DE ALTA PRESSAO (LAVA-JATO) PARA AGUA FRIA, PRESSAO DE OPERACAO ENTRE 1400 E 1900 LIB/POL2, VAZAO MAXIMA ENTRE 400 E 700 L/H - DEPRECIAÇÃO. AF_04/2019</t>
  </si>
  <si>
    <t>LAVADORA DE ALTA PRESSAO (LAVA-JATO) PARA AGUA FRIA, PRESSAO DE OPERACAO ENTRE 1400 E 1900 LIB/POL2, VAZAO MAXIMA ENTRE 400 E 700 L/H - JUROS. AF_04/2019</t>
  </si>
  <si>
    <t>LAVADORA DE ALTA PRESSAO (LAVA-JATO) PARA AGUA FRIA, PRESSAO DE OPERACAO ENTRE 1400 E 1900 LIB/POL2, VAZAO MAXIMA ENTRE 400 E 700 L/H - MANUTENÇÃO. AF_04/2019</t>
  </si>
  <si>
    <t>LAVADORA DE ALTA PRESSAO (LAVA-JATO) PARA AGUA FRIA, PRESSAO DE OPERACAO ENTRE 1400 E 1900 LIB/POL2, VAZAO MAXIMA ENTRE 400 E 700 L/H - MATERIAIS NA OPERAÇÃO. AF_04/2019</t>
  </si>
  <si>
    <t>FABRICAÇÃO E INSTALAÇÃO DE ESTRUTURA PONTALETADA DE MADEIRA NÃO APARELHADA PARA TELHADOS COM ATÉ 2 ÁGUAS E PARA TELHA CERÂMICA OU DE CONCRETO, INCLUSO TRANSPORTE VERTICAL. AF_12/2015</t>
  </si>
  <si>
    <t>FABRICAÇÃO E INSTALAÇÃO DE ESTRUTURA PONTALETADA DE MADEIRA NÃO APARELHADA PARA TELHADOS COM ATÉ 2 ÁGUAS E PARA TELHA ONDULADA DE FIBROCIMENTO, METÁLICA, PLÁSTICA OU TERMOACÚSTICA, INCLUSO TRANSPORTE VERTICAL. AF_12/2015</t>
  </si>
  <si>
    <t>FABRICAÇÃO E INSTALAÇÃO DE ESTRUTURA PONTALETADA DE MADEIRA NÃO APARELHADA PARA TELHADOS COM MAIS QUE 2 ÁGUAS E PARA TELHA CERÂMICA OU DE CONCRETO, INCLUSO TRANSPORTE VERTICAL. AF_12/2015</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</si>
  <si>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</si>
  <si>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</si>
  <si>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</si>
  <si>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</si>
  <si>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</si>
  <si>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</si>
  <si>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(COMPOSIÇÃO REPRESENTATIVA) FABRICAÇÃO E INSTALAÇÃO DE TESOURA INTEIRA EM AÇO, PARA VÃOS DE 3 A 12 M E PARA QUALQUER TIPO DE TELHA,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</si>
  <si>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</si>
  <si>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</si>
  <si>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</si>
  <si>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</si>
  <si>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</si>
  <si>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</si>
  <si>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</si>
  <si>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</si>
  <si>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</si>
  <si>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</si>
  <si>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</si>
  <si>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</si>
  <si>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</si>
  <si>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</si>
  <si>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MURO DE GABIÃO, ENCHIMENTO COM PEDRA DE MÃO TIPO RACHÃO, DE GRAVIDADE, COM GAIOLAS DE COMPRIMENTO IGUAL A 2 M, PARA MUROS COM ALTURA MENOR OU IGUAL A 4 M  FORNECIMENTO E EXECUÇÃO. AF_12/2015</t>
  </si>
  <si>
    <t>MURO DE GABIÃO, ENCHIMENTO COM PEDRA DE MÃO TIPO RACHÃO, DE GRAVIDADE, COM GAIOLAS DE COMPRIMENTO IGUAL A 5 M, PARA MUROS COM ALTURA MENOR OU IGUAL A 4 M  FORNECIMENTO E EXECUÇÃO. AF_12/2015</t>
  </si>
  <si>
    <t>MURO DE GABIÃO, ENCHIMENTO COM PEDRA DE MÃO TIPO RACHÃO, DE GRAVIDADE, COM GAIOLAS DE COMPRIMENTO IGUAL A 2 M, PARA MUROS COM ALTURA MAIOR QUE 4 M E MENOR OU IGUAL A 6 M  FORNECIMENTO E EXECUÇÃO. AF_12/2015</t>
  </si>
  <si>
    <t>MURO DE GABIÃO, ENCHIMENTO COM PEDRA DE MÃO TIPO RACHÃO, DE GRAVIDADE, COM GAIOLAS DE COMPRIMENTO IGUAL A 5 M, PARA MUROS COM ALTURA MAIOR QUE 4 M E MENOR OU IGUAL A 6 M   FORNECIMENTO E EXECUÇÃO. AF_12/2015</t>
  </si>
  <si>
    <t>MURO DE GABIÃO, ENCHIMENTO COM PEDRA DE MÃO TIPO RACHÃO, DE GRAVIDADE, COM GAIOLAS DE COMPRIMENTO IGUAL A 2 M, PARA MUROS COM ALTURA MAIOR QUE 6 M E MENOR OU IGUAL A 10 M   FORNECIMENTO E EXECUÇÃO. AF_12/2015</t>
  </si>
  <si>
    <t>MURO DE GABIÃO, ENCHIMENTO COM PEDRA DE MÃO TIPO RACHÃO, DE GRAVIDADE, COM GAIOLAS DE COMPRIMENTO IGUAL A 5 M, PARA MUROS COM ALTURA MAIOR QUE 6 M E MENOR OU IGUAL A 10 M FORNECIMENTO E EXECUÇÃO. AF_12/2015</t>
  </si>
  <si>
    <t>MURO DE GABIÃO, ENCHIMENTO COM PEDRA DE MÃO TIPO RACHÃO, COM SOLO REFORÇADO, PARA MUROS COM ALTURA MENOR OU IGUAL A 4 M   FORNECIMENTO E EXECUÇÃO. AF_12/2015</t>
  </si>
  <si>
    <t>MURO DE GABIÃO, ENCHIMENTO COM PEDRA DE MÃO TIPO RACHÃO, COM SOLO REFORÇADO, PARA MUROS COM ALTURA MAIOR QUE 4 M E MENOR OU IGUAL A 12 M   FORNECIMENTO E EXECUÇÃO. AF_12/2015</t>
  </si>
  <si>
    <t>MURO DE GABIÃO, ENCHIMENTO COM PEDRA DE MÃO TIPO RACHÃO, COM SOLO REFORÇADO, PARA MUROS COM ALTURA MAIOR QUE 12 M E MENOR OU IGUAL A 20 M    FORNECIMENTO E EXECUÇÃO. AF_12/2015</t>
  </si>
  <si>
    <t>MURO DE GABIÃO, ENCHIMENTO COM PEDRA DE MÃO TIPO RACHÃO, COM SOLO REFORÇADO, PARA MUROS COM ALTURA MAIOR QUE 20 M E MENOR OU IGUAL A 28 M   FORNECIMENTO E EXECUÇÃO. AF_12/2015</t>
  </si>
  <si>
    <t>MURO DE GABIÃO, ENCHIMENTO COM RESÍDUO DE CONSTRUÇÃO E DEMOLIÇÃO, DE GRAVIDADE, COM GAIOLA TRAPEZOIDAL DE COMPRIMENTO IGUAL A 2 M, PARA MUROS COM ALTURA MENOR OU IGUAL A 2 M   FORNECIMENTO E EXECUÇÃO. AF_12/2015</t>
  </si>
  <si>
    <t>MURO DE GABIÃO, ENCHIMENTO COM RESÍDUO DE CONSTRUÇÃO E DEMOLIÇÃO, DE GRAVIDADE, COM GAIOLA TRAPEZOIDAL DE COMPRIMENTO IGUAL A 2 M, PARA MUROS COM ALTURA MAIOR QUE 2 M E MENOR OU IGUAL A 4 M    FORNECIMENTO E EXECUÇÃO. AF_12/2015</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</si>
  <si>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</si>
  <si>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</si>
  <si>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</si>
  <si>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</si>
  <si>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</si>
  <si>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</si>
  <si>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</si>
  <si>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</si>
  <si>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</si>
  <si>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</si>
  <si>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</si>
  <si>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</si>
  <si>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</si>
  <si>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</si>
  <si>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</si>
  <si>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</si>
  <si>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</si>
  <si>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</si>
  <si>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</si>
  <si>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</si>
  <si>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</si>
  <si>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</si>
  <si>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</si>
  <si>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</si>
  <si>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</si>
  <si>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</si>
  <si>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</si>
  <si>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</si>
  <si>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</si>
  <si>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</si>
  <si>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</si>
  <si>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</si>
  <si>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</si>
  <si>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</si>
  <si>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</si>
  <si>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</si>
  <si>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EXECUÇÃO DE GRAMPO PARA SOLO GRAMPEADO COM COMPRIMENTO MENOR OU IGUAL A 4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</si>
  <si>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</si>
  <si>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</si>
  <si>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</si>
  <si>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</si>
  <si>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</si>
  <si>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</si>
  <si>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</si>
  <si>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</si>
  <si>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</si>
  <si>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</si>
  <si>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</si>
  <si>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</si>
  <si>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</si>
  <si>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</si>
  <si>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</si>
  <si>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</si>
  <si>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</si>
  <si>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</si>
  <si>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</si>
  <si>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EXECUÇÃO DE PROTEÇÃO DA CABEÇA DO TIRANTE COM USO DE FÔRMAS EM CHAPA COMPENSADA PLASTIFICADA DE MADEIRA E CONCRETO FCK =15 MPA. AF_07/2016</t>
  </si>
  <si>
    <t>GUIA (MEIO-FIO) CONCRETO, MOLDADA  IN LOCO  EM TRECHO RETO COM EXTRUSORA, 13 CM BASE X 22 CM ALTURA. AF_06/2016</t>
  </si>
  <si>
    <t>GUIA (MEIO-FIO) CONCRETO, MOLDADA  IN LOCO  EM TRECHO CURVO COM EXTRUSORA, 13 CM BASE X 22 CM ALTURA. AF_06/2016</t>
  </si>
  <si>
    <t>GUIA (MEIO-FIO) CONCRETO, MOLDADA  IN LOCO  EM TRECHO RETO COM EXTRUSORA, 15 CM BASE X 30 CM ALTURA. AF_06/2016</t>
  </si>
  <si>
    <t>GUIA (MEIO-FIO) CONCRETO, MOLDADA  IN LOCO  EM TRECHO CURVO COM EXTRUSORA, 15 CM BASE X 30 CM ALTURA. AF_06/2016</t>
  </si>
  <si>
    <t>GUIA (MEIO-FIO) E SARJETA CONJUGADOS DE CONCRETO, MOLDADA  IN LOCO  EM TRECHO RETO COM EXTRUSORA, 45 CM BASE (15 CM BASE DA GUIA + 30 CM BASE DA SARJETA) X 22 CM ALTURA. AF_06/2016</t>
  </si>
  <si>
    <t>GUIA (MEIO-FIO) E SARJETA CONJUGADOS DE CONCRETO, MOLDADA  IN LOCO  EM TRECHO CURVO COM EXTRUSORA, 45 CM BASE (15 CM BASE DA GUIA + 30 CM BASE DA SARJETA) X 22 CM ALTURA. AF_06/2016</t>
  </si>
  <si>
    <t>GUIA (MEIO-FIO) E SARJETA CONJUGADOS DE CONCRETO, MOLDADA  IN LOCO  EM TRECHO RETO COM EXTRUSORA, 60 CM BASE (15 CM BASE DA GUIA + 45 CM BASE DA SARJETA) X 26 CM ALTURA. AF_06/2016</t>
  </si>
  <si>
    <t>GUIA (MEIO-FIO) E SARJETA CONJUGADOS DE CONCRETO, MOLDADA IN LOCO  EM TRECHO CURVO COM EXTRUSORA, 60 CM BASE (15 CM BASE DA GUIA + 45 CM BASE DA SARJETA) X 26 CM ALTURA. AF_06/2016</t>
  </si>
  <si>
    <t>GUIA (MEIO-FIO) E SARJETA CONJUGADOS DE CONCRETO, MOLDADA  IN LOCO  EM TRECHO RETO COM EXTRUSORA, 65 CM BASE (15 CM BASE DA GUIA + 50 CM BASE DA SARJETA) X 26 CM ALTURA. AF_06/2016</t>
  </si>
  <si>
    <t>GUIA (MEIO-FIO) E SARJETA CONJUGADOS DE CONCRETO, MOLDADA  IN LOCO  EM TRECHO CURVO COM EXTRUSORA, 65 CM BASE (15 CM BASE DA GUIA + 50 CM BASE DA SARJETA) X 26 CM ALTURA. AF_06/2016</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</si>
  <si>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</si>
  <si>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</si>
  <si>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ASSENTAMENTO DE GUIA (MEIO-FIO) EM TRECHO RETO, CONFECCIONADA EM CONCRETO PRÉ-FABRICADO, DIMENSÕES 100X15X13X20 CM (COMPRIMENTO X BASE INFERIOR X BASE SUPERIOR X ALTURA), PARA URBANIZAÇÃO INTERNA DE EMPREENDIMENTOS. AF_06/2016_P</t>
  </si>
  <si>
    <t>ASSENTAMENTO DE GUIA (MEIO-FIO) EM TRECHO CURVO, CONFECCIONADA EM CONCRETO PRÉ-FABRICADO, DIMENSÕES 100X15X13X20 CM (COMPRIMENTO X BASE INFERIOR X BASE SUPERIOR X ALTURA), PARA URBANIZAÇÃO INTERNA DE EMPREENDIMENTOS. AF_06/2016_P</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</si>
  <si>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</si>
  <si>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</si>
  <si>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</si>
  <si>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</si>
  <si>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</si>
  <si>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</si>
  <si>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</si>
  <si>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</si>
  <si>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</si>
  <si>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</si>
  <si>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</si>
  <si>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EXECUÇÃO DE SARJETA DE CONCRETO USINADO, MOLDADA  IN LOCO  EM TRECHO CURVO, 60 CM BASE X 10 CM ALTURA. AF_06/2016</t>
  </si>
  <si>
    <t>EXECUÇÃO DE SARJETÃO DE CONCRETO USINADO, MOLDADA  IN LOCO  EM TRECHO RETO, 100 CM BASE X 20 CM ALTURA. AF_06/2016</t>
  </si>
  <si>
    <t>EXECUÇÃO DE ESCORAS DE CONCRETO PARA CONTENÇÃO DE GUIAS PRÉ-FABRICADAS. AF_06/2016</t>
  </si>
  <si>
    <t>GUARDA-CORPO DE AÇO GALVANIZADO DE 1,10M, MONTANTES TUBULARES DE 1.1/4" ESPAÇADOS DE 1,20M, TRAVESSA SUPERIOR DE 1.1/2", GRADIL FORMADO POR TUBOS HORIZONTAIS DE 1" E VERTICAIS DE 3/4", FIXADO COM CHUMBADOR MECÂNICO. AF_04/2019_P</t>
  </si>
  <si>
    <t>GUARDA-CORPO DE AÇO GALVANIZADO DE 1,10M DE ALTURA, MONTANTES TUBULARES DE 1.1/2 ESPAÇADOS DE 1,20M, TRAVESSA SUPERIOR DE 2, GRADIL FORMADO POR BARRAS CHATAS EM FERRO DE 32X4,8MM, FIXADO COM CHUMBADOR MECÂNICO. AF_04/2019_P</t>
  </si>
  <si>
    <t>GUARDA-CORPO PANORÂMICO COM PERFIS DE ALUMÍNIO E VIDRO LAMINADO 8 MM, FIXADO COM CHUMBADOR MECÂNICO. AF_04/2019_P</t>
  </si>
  <si>
    <t>CORRIMÃO SIMPLES, DIÂMETRO EXTERNO = 1 1/2", EM AÇO GALVANIZADO. AF_04/2019_P</t>
  </si>
  <si>
    <t>CORRIMÃO SIMPLES, DIÂMETRO EXTERNO = 1 1/2", EM ALUMÍNIO. AF_04/2019_P</t>
  </si>
  <si>
    <t>GRADIL EM FERRO FIXADO EM VÃOS DE JANELAS, FORMADO POR BARRAS CHATAS DE 25X4,8 MM. AF_04/2019</t>
  </si>
  <si>
    <t>GRADIL EM ALUMÍNIO FIXADO EM VÃOS DE JANELAS, FORMADO POR TUBOS DE 3/4". AF_04/2019</t>
  </si>
  <si>
    <t>LASTRO DE CONCRETO MAGRO, APLICADO EM BLOCOS DE COROAMENTO OU SAPATAS. AF_08/2017</t>
  </si>
  <si>
    <t>LASTRO DE CONCRETO MAGRO, APLICADO EM BLOCOS DE COROAMENTO OU SAPATAS, ESPESSURA DE 3 CM. AF_08/2017</t>
  </si>
  <si>
    <t>LASTRO DE CONCRETO MAGRO, APLICADO EM BLOCOS DE COROAMENTO OU SAPATAS, ESPESSURA DE 5 CM. AF_08/2017</t>
  </si>
  <si>
    <t>LASTRO COM MATERIAL GRANULAR, APLICAÇÃO EM BLOCOS DE COROAMENTO, ESPESSURA DE *5 CM*. AF_08/2017</t>
  </si>
  <si>
    <t>LASTRO COM MATERIAL GRANULAR, APLICADO EM BLOCOS DE COROAMENTO, ESPESSURA DE *10 CM*. AF_08/2017</t>
  </si>
  <si>
    <t>0,59</t>
  </si>
  <si>
    <t>MONTAGEM E DESMONTAGEM DE FÔRMA DE VIGA, ESCORAMENTO METÁLICO, PÉ-DIREITO DUPLO, EM CHAPA DE MADEIRA RESINADA, 6 UTILIZAÇÕES. AF_12/2015</t>
  </si>
  <si>
    <t>FABRICAÇÃO DE FÔRMA PARA PILARES CIRCULARES, EM CHAPA DE MADEIRA COMPENSADA RESINADA.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</si>
  <si>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</si>
  <si>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</si>
  <si>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</si>
  <si>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FABRICAÇÃO, MONTAGEM E DESMONTAGEM DE FÔRMA PARA SAPATA, EM MADEIRA SERRADA, E=25 MM, 1 UTILIZAÇÃO. AF_06/2017</t>
  </si>
  <si>
    <t>FABRICAÇÃO, MONTAGEM E DESMONTAGEM DE FÔRMA PARA VIGA BALDRAME, EM MADEIRA SERRADA, E=25 MM, 1 UTILIZAÇÃO. AF_06/2017</t>
  </si>
  <si>
    <t>FABRICAÇÃO, MONTAGEM E DESMONTAGEM DE FÔRMA PARA BLOCO DE COROAMENTO, EM MADEIRA SERRADA, E=25 MM, 2 UTILIZAÇÕES. AF_06/2017</t>
  </si>
  <si>
    <t>FABRICAÇÃO, MONTAGEM E DESMONTAGEM DE FÔRMA PARA SAPATA, EM MADEIRA SERRADA, E=25 MM, 2 UTILIZAÇÕES. AF_06/2017</t>
  </si>
  <si>
    <t>FABRICAÇÃO, MONTAGEM E DESMONTAGEM DE FÔRMA PARA VIGA BALDRAME, EM MADEIRA SERRADA, E=25 MM, 2 UTILIZAÇÕES. AF_06/2017</t>
  </si>
  <si>
    <t>FABRICAÇÃO, MONTAGEM E DESMONTAGEM DE FÔRMA PARA BLOCO DE COROAMENTO, EM MADEIRA SERRADA, E=25 MM, 4 UTILIZAÇÕES. AF_06/2017</t>
  </si>
  <si>
    <t>FABRICAÇÃO, MONTAGEM E DESMONTAGEM DE FÔRMA PARA SAPATA, EM MADEIRA SERRADA, E=25 MM, 4 UTILIZAÇÕES. AF_06/2017</t>
  </si>
  <si>
    <t>FABRICAÇÃO, MONTAGEM E DESMONTAGEM DE FÔRMA PARA VIGA BALDRAME, EM MADEIRA SERRADA, E=25 MM, 4 UTILIZAÇÕES. AF_06/2017</t>
  </si>
  <si>
    <t>FABRICAÇÃO, MONTAGEM E DESMONTAGEM DE FÔRMA PARA BLOCO DE COROAMENTO, EM CHAPA DE MADEIRA COMPENSADA RESINADA, E=17 MM, 2 UTILIZAÇÕES. AF_06/2017</t>
  </si>
  <si>
    <t>FABRICAÇÃO, MONTAGEM E DESMONTAGEM DE FÔRMA PARA SAPATA, EM CHAPA DE MADEIRA COMPENSADA RESINADA, E=17 MM, 2 UTILIZAÇÕES. AF_06/2017</t>
  </si>
  <si>
    <t>FABRICAÇÃO, MONTAGEM E DESMONTAGEM DE FÔRMA PARA VIGA BALDRAME, EM CHAPA DE MADEIRA COMPENSADA RESINADA, E=17 MM, 2 UTILIZAÇÕES. AF_06/2017</t>
  </si>
  <si>
    <t>FABRICAÇÃO, MONTAGEM E DESMONTAGEM DE FÔRMA PARA BLOCO DE COROAMENTO, EM CHAPA DE MADEIRA COMPENSADA RESINADA, E=17 MM, 4 UTILIZAÇÕES. AF_06/2017</t>
  </si>
  <si>
    <t>FABRICAÇÃO, MONTAGEM E DESMONTAGEM DE FÔRMA PARA SAPATA, EM CHAPA DE MADEIRA COMPENSADA RESINADA, E=17 MM, 4 UTILIZAÇÕES. AF_06/2017</t>
  </si>
  <si>
    <t>FABRICAÇÃO, MONTAGEM E DESMONTAGEM DE FÔRMA PARA VIGA BALDRAME, EM CHAPA DE MADEIRA COMPENSADA RESINADA, E=17 MM, 4 UTILIZAÇÕES. AF_06/2017</t>
  </si>
  <si>
    <t>ARMAÇÃO DE BLOCO, VIGA BALDRAME E SAPATA UTILIZANDO AÇO CA-60 DE 5 MM - MONTAGEM. AF_06/2017</t>
  </si>
  <si>
    <t>MONTAGEM E DESMONTAGEM DE FÔRMA DE PILARES CIRCULARES, COM ÁREA MÉDIA DAS SEÇÕES MAIOR QUE 0,28 M², PÉ-DIREITO DUPLO, EM MADEIRA, 2 UTILIZAÇÕES.  AF_06/2017</t>
  </si>
  <si>
    <t>10,68</t>
  </si>
  <si>
    <t>ARMAÇÃO DE PILAR OU VIGA DE UMA ESTRUTURA CONVENCIONAL DE CONCRETO ARMADO EM UM EDIFÍCIO DE MÚLTIPLOS PAVIMENTOS UTILIZANDO AÇO CA-60 DE 5,0 MM - MONTAGEM. AF_12/2015</t>
  </si>
  <si>
    <t>ARMAÇÃO DE PILAR OU VIGA DE UMA ESTRUTURA CONVENCIONAL DE CONCRETO ARMADO EM UM EDIFÍCIO DE MÚLTIPLOS PAVIMENTOS UTILIZANDO AÇO CA-50 DE 6,3 MM - MONTAGEM. AF_12/2015</t>
  </si>
  <si>
    <t>ARMAÇÃO DE PILAR OU VIGA DE UMA ESTRUTURA CONVENCIONAL DE CONCRETO ARMADO EM UM EDIFÍCIO DE MÚLTIPLOS PAVIMENTOS UTILIZANDO AÇO CA-50 DE 8,0 MM - MONTAGEM. AF_12/2015</t>
  </si>
  <si>
    <t>ARMAÇÃO DE PILAR OU VIGA DE UMA ESTRUTURA CONVENCIONAL DE CONCRETO ARMADO EM UM EDIFÍCIO DE MÚLTIPLOS PAVIMENTOS UTILIZANDO AÇO CA-50 DE 10,0 MM - MONTAGEM. AF_12/2015</t>
  </si>
  <si>
    <t>ARMAÇÃO DE PILAR OU VIGA DE UMA ESTRUTURA CONVENCIONAL DE CONCRETO ARMADO EM UM EDIFÍCIO DE MÚLTIPLOS PAVIMENTOS UTILIZANDO AÇO CA-50 DE 12,5 MM - MONTAGEM. AF_12/2015</t>
  </si>
  <si>
    <t>ARMAÇÃO DE PILAR OU VIGA DE UMA ESTRUTURA CONVENCIONAL DE CONCRETO ARMADO EM UM EDIFÍCIO DE MÚLTIPLOS PAVIMENTOS UTILIZANDO AÇO CA-50 DE 16,0 MM - MONTAGEM. AF_12/2015</t>
  </si>
  <si>
    <t>ARMAÇÃO DE PILAR OU VIGA DE UMA ESTRUTURA CONVENCIONAL DE CONCRETO ARMADO EM UM EDIFÍCIO DE MÚLTIPLOS PAVIMENTOS UTILIZANDO AÇO CA-50 DE 20,0 MM - MONTAGEM. AF_12/2015</t>
  </si>
  <si>
    <t>ARMAÇÃO DE PILAR OU VIGA DE UMA ESTRUTURA CONVENCIONAL DE CONCRETO ARMADO EM UM EDIFÍCIO DE MÚLTIPLOS PAVIMENTOS UTILIZANDO AÇO CA-50 DE 25,0 MM - MONTAGEM. AF_12/2015</t>
  </si>
  <si>
    <t>ARMAÇÃO DE LAJE DE UMA ESTRUTURA CONVENCIONAL DE CONCRETO ARMADO EM UM EDIFÍCIO DE MÚLTIPLOS PAVIMENTOS UTILIZANDO AÇO CA-60 DE 4,2 MM - MONTAGEM. AF_12/2015</t>
  </si>
  <si>
    <t>ARMAÇÃO DE LAJE DE UMA ESTRUTURA CONVENCIONAL DE CONCRETO ARMADO EM UM EDIFÍCIO DE MÚLTIPLOS PAVIMENTOS UTILIZANDO AÇO CA-60 DE 5,0 MM - MONTAGEM. AF_12/2015</t>
  </si>
  <si>
    <t>ARMAÇÃO DE LAJE DE UMA ESTRUTURA CONVENCIONAL DE CONCRETO ARMADO EM UM EDIFÍCIO DE MÚLTIPLOS PAVIMENTOS UTILIZANDO AÇO CA-50 DE 6,3 MM - MONTAGEM. AF_12/2015</t>
  </si>
  <si>
    <t>ARMAÇÃO DE LAJE DE UMA ESTRUTURA CONVENCIONAL DE CONCRETO ARMADO EM UM EDIFÍCIO DE MÚLTIPLOS PAVIMENTOS UTILIZANDO AÇO CA-50 DE 8,0 MM - MONTAGEM. AF_12/2015</t>
  </si>
  <si>
    <t>ARMAÇÃO DE LAJE DE UMA ESTRUTURA CONVENCIONAL DE CONCRETO ARMADO EM UM EDIFÍCIO DE MÚLTIPLOS PAVIMENTOS UTILIZANDO AÇO CA-50 DE 10,0 MM - MONTAGEM. AF_12/2015</t>
  </si>
  <si>
    <t>ARMAÇÃO DE LAJE DE UMA ESTRUTURA CONVENCIONAL DE CONCRETO ARMADO EM UM EDIFÍCIO DE MÚLTIPLOS PAVIMENTOS UTILIZANDO AÇO CA-50 DE 12,5 MM - MONTAGEM. AF_12/2015</t>
  </si>
  <si>
    <t>ARMAÇÃO DE LAJE DE UMA ESTRUTURA CONVENCIONAL DE CONCRETO ARMADO EM UM EDIFÍCIO DE MÚLTIPLOS PAVIMENTOS UTILIZANDO AÇO CA-50 DE 16,0 MM - MONTAGEM. AF_12/2015</t>
  </si>
  <si>
    <t>ARMAÇÃO DE LAJE DE UMA ESTRUTURA CONVENCIONAL DE CONCRETO ARMADO EM UM EDIFÍCIO DE MÚLTIPLOS PAVIMENTOS UTILIZANDO AÇO CA-50 DE 20,0 MM - MONTAGEM. AF_12/2015</t>
  </si>
  <si>
    <t>ARMAÇÃO DE PILAR OU VIGA DE UMA ESTRUTURA CONVENCIONAL DE CONCRETO ARMADO EM UMA EDIFICAÇÃO TÉRREA OU SOBRADO UTILIZANDO AÇO CA-60 DE 5,0 MM - MONTAGEM. AF_12/2015</t>
  </si>
  <si>
    <t>ARMAÇÃO DE PILAR OU VIGA DE UMA ESTRUTURA CONVENCIONAL DE CONCRETO ARMADO EM UMA EDIFICAÇÃO TÉRREA OU SOBRADO UTILIZANDO AÇO CA-50 DE 6,3 MM - MONTAGEM. AF_12/2015</t>
  </si>
  <si>
    <t>ARMAÇÃO DE PILAR OU VIGA DE UMA ESTRUTURA CONVENCIONAL DE CONCRETO ARMADO EM UMA EDIFICAÇÃO TÉRREA OU SOBRADO UTILIZANDO AÇO CA-50 DE 8,0 MM - MONTAGEM. AF_12/2015</t>
  </si>
  <si>
    <t>ARMAÇÃO DE PILAR OU VIGA DE UMA ESTRUTURA CONVENCIONAL DE CONCRETO ARMADO EM UMA EDIFICAÇÃO TÉRREA OU SOBRADO UTILIZANDO AÇO CA-50 DE 10,0 MM - MONTAGEM. AF_12/2015</t>
  </si>
  <si>
    <t>ARMAÇÃO DE PILAR OU VIGA DE UMA ESTRUTURA CONVENCIONAL DE CONCRETO ARMADO EM UMA EDIFICAÇÃO TÉRREA OU SOBRADO UTILIZANDO AÇO CA-50 DE 12,5 MM - MONTAGEM. AF_12/2015</t>
  </si>
  <si>
    <t>7,94</t>
  </si>
  <si>
    <t>ARMAÇÃO DE PILAR OU VIGA DE UMA ESTRUTURA CONVENCIONAL DE CONCRETO ARMADO EM UMA EDIFICAÇÃO TÉRREA OU SOBRADO UTILIZANDO AÇO CA-50 DE 20,0 MM - MONTAGEM. AF_12/2015</t>
  </si>
  <si>
    <t>ARMAÇÃO DE PILAR OU VIGA DE UMA ESTRUTURA CONVENCIONAL DE CONCRETO ARMADO EM UMA EDIFICAÇÃO TÉRREA OU SOBRADO UTILIZANDO AÇO CA-50 DE 25,0 MM - MONTAGEM. AF_12/2015</t>
  </si>
  <si>
    <t>ARMAÇÃO DE LAJE DE UMA ESTRUTURA CONVENCIONAL DE CONCRETO ARMADO EM UMA EDIFICAÇÃO TÉRREA OU SOBRADO UTILIZANDO AÇO CA-60 DE 4,2 MM - MONTAGEM. AF_12/2015</t>
  </si>
  <si>
    <t>ARMAÇÃO DE LAJE DE UMA ESTRUTURA CONVENCIONAL DE CONCRETO ARMADO EM UMA EDIFICAÇÃO TÉRREA OU SOBRADO UTILIZANDO AÇO CA-60 DE 5,0 MM - MONTAGEM. AF_12/2015</t>
  </si>
  <si>
    <t>ARMAÇÃO DE LAJE DE UMA ESTRUTURA CONVENCIONAL DE CONCRETO ARMADO EM UMA EDIFICAÇÃO TÉRREA OU SOBRADO UTILIZANDO AÇO CA-50 DE 6,3 MM - MONTAGEM. AF_12/2015</t>
  </si>
  <si>
    <t>ARMAÇÃO DE LAJE DE UMA ESTRUTURA CONVENCIONAL DE CONCRETO ARMADO EM UMA EDIFICAÇÃO TÉRREA OU SOBRADO UTILIZANDO AÇO CA-50 DE 8,0 MM - MONTAGEM. AF_12/2015</t>
  </si>
  <si>
    <t>ARMAÇÃO DE LAJE DE UMA ESTRUTURA CONVENCIONAL DE CONCRETO ARMADO EM UMA EDIFICAÇÃO TÉRREA OU SOBRADO UTILIZANDO AÇO CA-50 DE 10,0 MM - MONTAGEM. AF_12/2015</t>
  </si>
  <si>
    <t>ARMAÇÃO DE LAJE DE UMA ESTRUTURA CONVENCIONAL DE CONCRETO ARMADO EM UMA EDIFICAÇÃO TÉRREA OU SOBRADO UTILIZANDO AÇO CA-50 DE 12,5 MM - MONTAGEM. AF_12/2015</t>
  </si>
  <si>
    <t>ARMAÇÃO DE LAJE DE UMA ESTRUTURA CONVENCIONAL DE CONCRETO ARMADO EM UMA EDIFICAÇÃO TÉRREA OU SOBRADO UTILIZANDO AÇO CA-50 DE 16,0 MM - MONTAGEM. AF_12/2015</t>
  </si>
  <si>
    <t>ARMAÇÃO DE LAJE DE UMA ESTRUTURA CONVENCIONAL DE CONCRETO ARMADO EM UMA EDIFICAÇÃO TÉRREA OU SOBRADO UTILIZANDO AÇO CA-50 DE 20,0 MM - MONTAGEM. AF_12/2015</t>
  </si>
  <si>
    <t>CORTE E DOBRA DE AÇO CA-60, DIÂMETRO DE 5,0 MM, UTILIZADO EM ESTRUTURAS DIVERSAS, EXCETO LAJES. AF_12/2015</t>
  </si>
  <si>
    <t>CORTE E DOBRA DE AÇO CA-50, DIÂMETRO DE 6,3 MM, UTILIZADO EM ESTRUTURAS DIVERSAS, EXCETO LAJES. AF_12/2015</t>
  </si>
  <si>
    <t>CORTE E DOBRA DE AÇO CA-50, DIÂMETRO DE 8,0 MM, UTILIZADO EM ESTRUTURAS DIVERSAS, EXCETO LAJES. AF_12/2015</t>
  </si>
  <si>
    <t>CORTE E DOBRA DE AÇO CA-50, DIÂMETRO DE 10,0 MM, UTILIZADO EM ESTRUTURAS DIVERSAS, EXCETO LAJES. AF_12/2015</t>
  </si>
  <si>
    <t>CORTE E DOBRA DE AÇO CA-50, DIÂMETRO DE 12,5 MM, UTILIZADO EM ESTRUTURAS DIVERSAS, EXCETO LAJES. AF_12/2015</t>
  </si>
  <si>
    <t>CORTE E DOBRA DE AÇO CA-50, DIÂMETRO DE 16,0 MM, UTILIZADO EM ESTRUTURAS DIVERSAS, EXCETO LAJES. AF_12/2015</t>
  </si>
  <si>
    <t>CORTE E DOBRA DE AÇO CA-50, DIÂMETRO DE 20,0 MM, UTILIZADO EM ESTRUTURAS DIVERSAS, EXCETO LAJES. AF_12/2015</t>
  </si>
  <si>
    <t>CORTE E DOBRA DE AÇO CA-50, DIÂMETRO DE 25,0 MM, UTILIZADO EM ESTRUTURAS DIVERSAS, EXCETO LAJES. AF_12/2015</t>
  </si>
  <si>
    <t>CORTE E DOBRA DE AÇO CA-60, DIÂMETRO DE 4,2 MM, UTILIZADO EM LAJE. AF_12/2015</t>
  </si>
  <si>
    <t>CORTE E DOBRA DE AÇO CA-60, DIÂMETRO DE 5,0 MM, UTILIZADO EM LAJE. AF_12/2015</t>
  </si>
  <si>
    <t>CORTE E DOBRA DE AÇO CA-50, DIÂMETRO DE 6,3 MM, UTILIZADO EM LAJE. AF_12/2015</t>
  </si>
  <si>
    <t>CORTE E DOBRA DE AÇO CA-50, DIÂMETRO DE 8,0 MM, UTILIZADO EM LAJE. AF_12/2015</t>
  </si>
  <si>
    <t>CORTE E DOBRA DE AÇO CA-50, DIÂMETRO DE 10,0 MM, UTILIZADO EM LAJE. AF_12/2015</t>
  </si>
  <si>
    <t>CORTE E DOBRA DE AÇO CA-50, DIÂMETRO DE 12,5 MM, UTILIZADO EM LAJE. AF_12/2015</t>
  </si>
  <si>
    <t>CORTE E DOBRA DE AÇO CA-50, DIÂMETRO DE 16,0 MM, UTILIZADO EM LAJE. AF_12/2015</t>
  </si>
  <si>
    <t>CORTE E DOBRA DE AÇO CA-50, DIÂMETRO DE 20,0 MM, UTILIZADO EM LAJE. AF_12/2015</t>
  </si>
  <si>
    <t>CORTE E DOBRA DE AÇO CA-25, DIÂMETRO DE 6,3 MM. AF_12/2015</t>
  </si>
  <si>
    <t>CORTE E DOBRA DE AÇO CA-25, DIÂMETRO DE 8,0 MM. AF_12/2015</t>
  </si>
  <si>
    <t>CORTE E DOBRA DE AÇO CA-25, DIÂMETRO DE 10,0 MM. AF_12/2015</t>
  </si>
  <si>
    <t>CORTE E DOBRA DE AÇO CA-25, DIÂMETRO DE 12,5 MM. AF_12/2015</t>
  </si>
  <si>
    <t>CORTE E DOBRA DE AÇO CA-25, DIÂMETRO DE 16,0 MM. AF_12/2015</t>
  </si>
  <si>
    <t>5,31</t>
  </si>
  <si>
    <t>CORTE E DOBRA DE AÇO CA-25, DIÂMETRO DE 20,0 MM. AF_12/2015</t>
  </si>
  <si>
    <t>CORTE E DOBRA DE AÇO CA-25, DIÂMETRO DE 25,0 MM. AF_12/2015</t>
  </si>
  <si>
    <t>ARMAÇÃO UTILIZANDO AÇO CA-25 DE 6,3 MM - MONTAGEM. AF_12/2015</t>
  </si>
  <si>
    <t>ARMAÇÃO UTILIZANDO AÇO CA-25 DE 8,0 MM - MONTAGEM. AF_12/2015</t>
  </si>
  <si>
    <t>ARMAÇÃO UTILIZANDO AÇO CA-25 DE 10,0 MM - MONTAGEM. AF_12/2015</t>
  </si>
  <si>
    <t>ARMAÇÃO UTILIZANDO AÇO CA-25 DE 12,5 MM - MONTAGEM. AF_12/2015</t>
  </si>
  <si>
    <t>ARMAÇÃO UTILIZANDO AÇO CA-25 DE 16,0 MM - MONTAGEM. AF_12/2015</t>
  </si>
  <si>
    <t>ARMAÇÃO UTILIZANDO AÇO CA-25 DE 20,0 MM - MONTAGEM. AF_12/2015</t>
  </si>
  <si>
    <t>ARMAÇÃO UTILIZANDO AÇO CA-25 DE 25,0 MM - MONTAGEM. AF_12/2015</t>
  </si>
  <si>
    <t>ARMAÇÃO DE ESTRUTURAS DE CONCRETO ARMADO, EXCETO VIGAS, PILARES, LAJES E FUNDAÇÕES, UTILIZANDO AÇO CA-60 DE 5,0 MM - MONTAGEM. AF_12/2015</t>
  </si>
  <si>
    <t>ARMAÇÃO DE ESTRUTURAS DE CONCRETO ARMADO, EXCETO VIGAS, PILARES, LAJES E FUNDAÇÕES, UTILIZANDO AÇO CA-50 DE 6,3 MM - MONTAGEM. AF_12/2015</t>
  </si>
  <si>
    <t>ARMAÇÃO DE ESTRUTURAS DE CONCRETO ARMADO, EXCETO VIGAS, PILARES, LAJES E FUNDAÇÕES, UTILIZANDO AÇO CA-50 DE 8,0 MM - MONTAGEM. AF_12/2015</t>
  </si>
  <si>
    <t>ARMAÇÃO DE ESTRUTURAS DE CONCRETO ARMADO, EXCETO VIGAS, PILARES, LAJES E FUNDAÇÕES, UTILIZANDO AÇO CA-50 DE 10,0 MM - MONTAGEM. AF_12/2015</t>
  </si>
  <si>
    <t>8,53</t>
  </si>
  <si>
    <t>ARMAÇÃO DE ESTRUTURAS DE CONCRETO ARMADO, EXCETO VIGAS, PILARES, LAJES E FUNDAÇÕES, UTILIZANDO AÇO CA-50 DE 12,5 MM - MONTAGEM. AF_12/2015</t>
  </si>
  <si>
    <t>ARMAÇÃO DE ESTRUTURAS DE CONCRETO ARMADO, EXCETO VIGAS, PILARES, LAJES E FUNDAÇÕES, UTILIZANDO AÇO CA-50 DE 16,0 MM - MONTAGEM. AF_12/2015</t>
  </si>
  <si>
    <t>ARMAÇÃO DE ESTRUTURAS DE CONCRETO ARMADO, EXCETO VIGAS, PILARES, LAJES E FUNDAÇÕES, UTILIZANDO AÇO CA-50 DE 20,0 MM - MONTAGEM. AF_12/2015</t>
  </si>
  <si>
    <t>ARMAÇÃO DE ESTRUTURAS DE CONCRETO ARMADO, EXCETO VIGAS, PILARES, LAJES E FUNDAÇÕES, UTILIZANDO AÇO CA-50 DE 25,0 MM - MONTAGEM. AF_12/2015</t>
  </si>
  <si>
    <t>ARMAÇÃO DE BLOCO, VIGA BALDRAME OU SAPATA UTILIZANDO AÇO CA-50 DE 6,3 MM - MONTAGEM. AF_06/2017</t>
  </si>
  <si>
    <t>ARMAÇÃO DE BLOCO, VIGA BALDRAME OU SAPATA UTILIZANDO AÇO CA-50 DE 8 MM - MONTAGEM. AF_06/2017</t>
  </si>
  <si>
    <t>ARMAÇÃO DE BLOCO, VIGA BALDRAME OU SAPATA UTILIZANDO AÇO CA-50 DE 10 MM - MONTAGEM. AF_06/2017</t>
  </si>
  <si>
    <t>ARMAÇÃO DE BLOCO, VIGA BALDRAME OU SAPATA UTILIZANDO AÇO CA-50 DE 12,5 MM - MONTAGEM. AF_06/2017</t>
  </si>
  <si>
    <t>ARMAÇÃO DE BLOCO, VIGA BALDRAME OU SAPATA UTILIZANDO AÇO CA-50 DE 16 MM - MONTAGEM. AF_06/2017</t>
  </si>
  <si>
    <t>ARMAÇÃO DE BLOCO, VIGA BALDRAME OU SAPATA UTILIZANDO AÇO CA-50 DE 20 MM - MONTAGEM. AF_06/2017</t>
  </si>
  <si>
    <t>ARMAÇÃO DE BLOCO, VIGA BALDRAME OU SAPATA UTILIZANDO AÇO CA-50 DE 25 MM - MONTAGEM. AF_06/2017</t>
  </si>
  <si>
    <t>CONCRETAGEM DE BLOCOS DE COROAMENTO E VIGAS BALDRAME, FCK 30 MPA, COM USO DE JERICA  LANÇAMENTO, ADENSAMENTO E ACABAMENTO. AF_06/2017</t>
  </si>
  <si>
    <t>CONCRETAGEM DE SAPATAS, FCK 30 MPA, COM USO DE JERICA  LANÇAMENTO, ADENSAMENTO E ACABAMENTO. AF_06/2017</t>
  </si>
  <si>
    <t>CONCRETAGEM DE BLOCOS DE COROAMENTO E VIGAS BALDRAMES, FCK 30 MPA, COM USO DE BOMBA  LANÇAMENTO, ADENSAMENTO E ACABAMENTO. AF_06/2017</t>
  </si>
  <si>
    <t>CONCRETAGEM DE SAPATAS, FCK 30 MPA, COM USO DE BOMBA  LANÇAMENTO, ADENSAMENTO E ACABAMENTO. AF_11/2016</t>
  </si>
  <si>
    <t>TRATAMENTO DE JUNTA DE DILATAÇÃO COM MANTA ASFÁLTICA ADERIDA COM MAÇARICO. AF_06/2018</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</si>
  <si>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</si>
  <si>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</si>
  <si>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</si>
  <si>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</si>
  <si>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</si>
  <si>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</si>
  <si>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</si>
  <si>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</si>
  <si>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</si>
  <si>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</si>
  <si>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</si>
  <si>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</si>
  <si>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</si>
  <si>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CONTRAVERGA PRÉ-MOLDADA PARA VÃOS DE MAIS DE 1,5 M DE COMPRIMENTO. AF_03/2016</t>
  </si>
  <si>
    <t>CONTRAVERGA MOLDADA IN LOCO EM CONCRETO PARA VÃOS DE ATÉ 1,5 M DE COMPRIMENTO. AF_03/2016</t>
  </si>
  <si>
    <t>CONTRAVERGA MOLDADA IN LOCO EM CONCRETO PARA VÃOS DE MAIS DE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</si>
  <si>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</si>
  <si>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</si>
  <si>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FIXAÇÃO (ENCUNHAMENTO) DE ALVENARIA DE VEDAÇÃO COM ARGAMASSA APLICADA COM BISNAGA. AF_03/2016</t>
  </si>
  <si>
    <t>FIXAÇÃO (ENCUNHAMENTO) DE ALVENARIA DE VEDAÇÃO COM ARGAMASSA APLICADA COM COLHER. AF_03/2016</t>
  </si>
  <si>
    <t>FIXAÇÃO (ENCUNHAMENTO) DE ALVENARIA DE VEDAÇÃO COM TIJOLO MACIÇO. AF_03/2016</t>
  </si>
  <si>
    <t>FIXAÇÃO (ENCUNHAMENTO) DE ALVENARIA DE VEDAÇÃO COM ESPUMA DE POLIURETANO EXPANSIVA. AF_03/2016</t>
  </si>
  <si>
    <t>CINTA DE AMARRAÇÃO DE ALVENARIA MOLDADA IN LOCO EM CONCRETO. AF_03/2016</t>
  </si>
  <si>
    <t>CINTA DE AMARRAÇÃO DE ALVENARIA MOLDADA IN LOCO COM UTILIZAÇÃO DE BLOCOS CANALETA. AF_03/2016</t>
  </si>
  <si>
    <t>(COMPOSIÇÃO REPRESENTATIVA) EXECUÇÃO DE ESTRUTURAS DE CONCRETO ARMADO CONVENCIONAL, PARA EDIFICAÇÃO HABITACIONAL MULTIFAMILIAR (PRÉDIO), FCK = 25 MPA. AF_01/2017</t>
  </si>
  <si>
    <t>(COMPOSIÇÃO REPRESENTATIVA) EXECUÇÃO DE ESTRUTURAS DE CONCRETO ARMADO, PARA EDIFICAÇÃO HABITACIONAL UNIFAMILIAR COM DOIS PAVIMENTOS (CASA ISOLADA), FCK = 25 MPA. AF_01/2017</t>
  </si>
  <si>
    <t>(COMPOSIÇÃO REPRESENTATIVA) EXECUÇÃO DE ESTRUTURAS DE CONCRETO ARMADO, PARA EDIFICAÇÃO HABITACIONAL UNIFAMILIAR COM DOIS PAVIMENTOS (CASA EM EMPREENDIMENTOS), FCK = 25 MPA. AF_01/2017</t>
  </si>
  <si>
    <t>(COMPOSIÇÃO REPRESENTATIVA) EXECUÇÃO DE ESTRUTURAS DE CONCRETO ARMADO, PARA EDIFICAÇÃO HABITACIONAL UNIFAMILIAR TÉRREA (CASA ISOLADA), FCK = 25 MPA. AF_01/2017</t>
  </si>
  <si>
    <t>(COMPOSIÇÃO REPRESENTATIVA) EXECUÇÃO DE ESTRUTURAS DE CONCRETO ARMADO, PARA EDIFICAÇÃO HABITACIONAL UNIFAMILIAR TÉRREA (CASA EM EMPREENDIMENTOS), FCK = 25 MPA. AF_01/2017</t>
  </si>
  <si>
    <t>(COMPOSIÇÃO REPRESENTATIVA) EXECUÇÃO DE ESTRUTURAS DE CONCRETO ARMADO, PARA EDIFICAÇÃO INSTITUCIONAL TÉRREA, FCK = 25 MPA. AF_01/2017</t>
  </si>
  <si>
    <t>(COMPOSIÇÃO REPRESENTATIVA) EXECUÇÃO DE ESCADA EM CONCRETO ARMADO, MOLDADA IN LOCO, FCK = 25 MPA. AF_02/2017</t>
  </si>
  <si>
    <t>PEÇA RETANGULAR PRÉ-MOLDADA, VOLUME DE CONCRETO DE ATÉ 10 LITROS, TAXA DE AÇO APROXIMADA DE 30KG/M³. AF_01/2018</t>
  </si>
  <si>
    <t>PEÇA RETANGULAR PRÉ-MOLDADA, VOLUME DE CONCRETO DE 10 A 30 LITROS, TAXA DE AÇO APROXIMADA DE 30KG/M³. AF_01/2018</t>
  </si>
  <si>
    <t>PEÇA RETANGULAR PRÉ-MOLDADA, VOLUME DE CONCRETO DE 30 A 100 LITROS, TAXA DE AÇO APROXIMADA DE 30KG/M³. AF_01/2018</t>
  </si>
  <si>
    <t>PEÇA RETANGULAR PRÉ-MOLDADA, VOLUME DE CONCRETO ACIMA DE 100 LITROS, TAXA DE AÇO APROXIMADA DE 30KG/M³. AF_01/2018</t>
  </si>
  <si>
    <t>PEÇA RETANGULAR PRÉ-MOLDADA, VOLUME DE CONCRETO DE 30 A 70 LITROS , TAXA DE AÇO APROXIMADA DE 70KG/M³. AF_01/2018</t>
  </si>
  <si>
    <t>PEÇA CIRCULAR PRÉ-MOLDADA, VOLUME DE CONCRETO DE 10 A 30 LITROS, TAXA DE FIBRA DE POLIPROPILENO APROXIMADA DE 6 KG/M³. AF_01/2018_P</t>
  </si>
  <si>
    <t>PEÇA CIRCULAR PRÉ-MOLDADA, VOLUME DE CONCRETO DE 30 A 100 LITROS, TAXA DE AÇO APROXIMADA DE 30KG/M³. AF_01/2018</t>
  </si>
  <si>
    <t>PEÇA CIRCULAR PRÉ-MOLDADA, VOLUME DE CONCRETO ACIMA DE 100 LITROS, TAXA DE AÇO APROXIMADA DE 30KG/M³. AF_01/2018</t>
  </si>
  <si>
    <t>CONTENÇÃO EM CORTINA COM ESTACAS ESPAÇADAS COM 30 CM DE DIÂMETRO E PROFUNDIDADE MENOR OU IGUAL A 10 M. AF_06/2018</t>
  </si>
  <si>
    <t>CONTENÇÃO EM CORTINA COM ESTACAS ESPAÇADAS COM 30 CM DE DIÂMETRO E PROFUNDIDADE MAIOR QUE 10 M E MENOR OU IGUAL A 15 M. AF_06/2018</t>
  </si>
  <si>
    <t>CONTENÇÃO EM CORTINA COM ESTACAS ESPAÇADAS COM 30 CM DE DIÂMETRO E PROFUNDIDADE MAIOR QUE 15 M. AF_06/2018</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</si>
  <si>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</si>
  <si>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</si>
  <si>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</si>
  <si>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</si>
  <si>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</si>
  <si>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</si>
  <si>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</si>
  <si>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</si>
  <si>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</si>
  <si>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</si>
  <si>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</si>
  <si>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</si>
  <si>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</si>
  <si>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EXECUÇÃO DE MURETA GUIA PARA CONTENÇÃO/ FUNDAÇÃO COM 80 CM DE ESPESSURA. AF_06/2018</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</si>
  <si>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</si>
  <si>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</si>
  <si>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</si>
  <si>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</si>
  <si>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</si>
  <si>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</si>
  <si>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IMPERMEABILIZAÇÃO DE PISO COM ARGAMASSA DE CIMENTO E AREIA, COM ADITIVO IMPERMEABILIZANTE, E = 2CM. AF_06/2018</t>
  </si>
  <si>
    <t>IMPERMEABILIZAÇÃO DE PAREDES COM ARGAMASSA DE CIMENTO E AREIA, COM ADITIVO IMPERMEABILIZANTE, E = 2CM. AF_06/2018</t>
  </si>
  <si>
    <t>IMPERMEABILIZAÇÃO DE FLOREIRA OU VIGA BALDRAME COM ARGAMASSA DE CIMENTO E AREIA, COM ADITIVO IMPERMEABILIZANTE, E = 2 CM. AF_06/2018</t>
  </si>
  <si>
    <t>TRATAMENTO DE RODAPÉ COM VÉU DE POLIÉSTER. AF_06/2018</t>
  </si>
  <si>
    <t>IMPERMEABILIZAÇÃO DE SUPERFÍCIE COM MANTA ASFÁLTICA, UMA CAMADA, INCLUSIVE APLICAÇÃO DE PRIMER ASFÁLTICO, E=3MM. AF_06/2018</t>
  </si>
  <si>
    <t>IMPERMEABILIZAÇÃO DE SUPERFÍCIE COM MANTA ASFÁLTICA, DUAS CAMADAS, INCLUSIVE APLICAÇÃO DE PRIMER ASFÁLTICO, E=3MM E E=4MM. AF_06/2018</t>
  </si>
  <si>
    <t>IMPERMEABILIZAÇÃO DE SUPERFÍCIE COM EMULSÃO ASFÁLTICA, 2 DEMÃOS AF_06/2018</t>
  </si>
  <si>
    <t>PROTEÇÃO MECÂNICA DE SUPERFÍCIE HORIZONTAL COM ARGAMASSA DE CIMENTO E AREIA, TRAÇO 1:3, E=2CM. AF_06/2018</t>
  </si>
  <si>
    <t>PROTEÇÃO MECÂNICA DE SUPERFÍCIE VERTICAL COM ARGAMASSA DE CIMENTO E AREIA, TRAÇO 1:3, E=2CM. AF_06/2018</t>
  </si>
  <si>
    <t>PROTEÇÃO MECÂNICA DE SUPERFICIE HORIZONTAL COM ARGAMASSA DE CIMENTO E AREIA, TRAÇO 1:3, E=3CM. AF_06/2018</t>
  </si>
  <si>
    <t>PROTEÇÃO MECÂNICA DE SUPERFÍCIE VERTICAL COM ARGAMASSA DE CIMENTO E AREIA, TRAÇO 1:3, E=3CM. AF_06/2018</t>
  </si>
  <si>
    <t>PROTEÇÃO MECÂNICA DE SUPERFICIE HORIZONTAL COM ARGAMASSA DE CIMENTO E AREIA, TRAÇO 1:3, E=4CM. AF_06/2018</t>
  </si>
  <si>
    <t>PROTEÇÃO MECÂNICA DE SUPERFÍCIE VERTICAL COM ARGAMASSA DE CIMENTO E AREIA, TRAÇO 1:3, E=4CM. AF_06/2018</t>
  </si>
  <si>
    <t>PROTEÇÃO MECÂNICA DE SUPERFICIE HORIZONTAL COM ARGAMASSA DE CIMENTO E AREIA, TRAÇO 1:3, E=5CM. AF_06/2018</t>
  </si>
  <si>
    <t>PROTEÇÃO MECÂNICA DE SUPERFÍCIE VERTICAL COM ARGAMASSA DE CIMENTO E AREIA, TRAÇO 1:3, E=5CM. AF_06/2018</t>
  </si>
  <si>
    <t>PROTEÇÃO MECÂNICA DE SUPERFICIE HORIZONTAL COM CONCRETO 15 MPA, E=4CM. AF_06/2018</t>
  </si>
  <si>
    <t>PROTEÇÃO MECÂNICA DE SUPERFICIE HORIZONTAL COM CONCRETO 15 MPA, E=5CM. AF_06/2018</t>
  </si>
  <si>
    <t>PROTEÇÃO MECÂNICA DE SUPERFÍCIE VERTICAL COM CONCRETO 15 MPA, E=5CM. AF_06/2018</t>
  </si>
  <si>
    <t>ELETRODUTO FLEXÍVEL CORRUGADO, PVC, DN 20 MM (1/2"), PARA CIRCUITOS TERMINAIS, INSTALADO EM FORRO - FORNECIMENTO E INSTALAÇÃO. AF_12/2015</t>
  </si>
  <si>
    <t>ELETRODUTO FLEXÍVEL CORRUGADO REFORÇADO, PVC, DN 20 MM (1/2"), PARA CIRCUITOS TERMINAIS, INSTALADO EM FORRO - FORNECIMENTO E INSTALAÇÃO. AF_12/2015</t>
  </si>
  <si>
    <t>ELETRODUTO FLEXÍVEL CORRUGADO, PVC, DN 25 MM (3/4"), PARA CIRCUITOS TERMINAIS, INSTALADO EM FORRO - FORNECIMENTO E INSTALAÇÃO. AF_12/2015</t>
  </si>
  <si>
    <t>ELETRODUTO FLEXÍVEL CORRUGADO REFORÇADO, PVC, DN 25 MM (3/4"), PARA CIRCUITOS TERMINAIS, INSTALADO EM FORRO - FORNECIMENTO E INSTALAÇÃO. AF_12/2015</t>
  </si>
  <si>
    <t>ELETRODUTO FLEXÍVEL CORRUGADO, PVC, DN 32 MM (1"), PARA CIRCUITOS TERMINAIS, INSTALADO EM FORRO - FORNECIMENTO E INSTALAÇÃO. AF_12/2015</t>
  </si>
  <si>
    <t>ELETRODUTO FLEXÍVEL CORRUGADO REFORÇADO, PVC, DN 32 MM (1"), PARA CIRCUITOS TERMINAIS, INSTALADO EM FORRO - FORNECIMENTO E INSTALAÇÃO. AF_12/2015</t>
  </si>
  <si>
    <t>ELETRODUTO FLEXÍVEL LISO, PEAD, DN 32 MM (1"), PARA CIRCUITOS TERMINAIS, INSTALADO EM FORRO - FORNECIMENTO E INSTALAÇÃO. AF_12/2015</t>
  </si>
  <si>
    <t>ELETRODUTO FLEXÍVEL CORRUGADO, PEAD, DN 40 MM (1 1/4"), PARA CIRCUITOS TERMINAIS, INSTALADO EM FORRO - FORNECIMENTO E INSTALAÇÃO. AF_12/2015</t>
  </si>
  <si>
    <t>ELETRODUTO FLEXÍVEL LISO, PEAD, DN 40 MM (1 1/4"), PARA CIRCUITOS TERMINAIS, INSTALADO EM FORRO - FORNECIMENTO E INSTALAÇÃO. AF_12/2015</t>
  </si>
  <si>
    <t>ELETRODUTO FLEXÍVEL CORRUGADO, PVC, DN 20 MM (1/2"), PARA CIRCUITOS TERMINAIS, INSTALADO EM LAJE - FORNECIMENTO E INSTALAÇÃO. AF_12/2015</t>
  </si>
  <si>
    <t>ELETRODUTO FLEXÍVEL CORRUGADO REFORÇADO, PVC, DN 20 MM (1/2"), PARA CIRCUITOS TERMINAIS, INSTALADO EM LAJE - FORNECIMENTO E INSTALAÇÃO. AF_12/2015</t>
  </si>
  <si>
    <t>ELETRODUTO FLEXÍVEL CORRUGADO, PVC, DN 25 MM (3/4"), PARA CIRCUITOS TERMINAIS, INSTALADO EM LAJE - FORNECIMENTO E INSTALAÇÃO. AF_12/2015</t>
  </si>
  <si>
    <t>ELETRODUTO FLEXÍVEL CORRUGADO REFORÇADO, PVC, DN 25 MM (3/4"), PARA CIRCUITOS TERMINAIS, INSTALADO EM LAJE - FORNECIMENTO E INSTALAÇÃO. AF_12/2015</t>
  </si>
  <si>
    <t>ELETRODUTO FLEXÍVEL CORRUGADO, PVC, DN 32 MM (1"), PARA CIRCUITOS TERMINAIS, INSTALADO EM LAJE - FORNECIMENTO E INSTALAÇÃO. AF_12/2015</t>
  </si>
  <si>
    <t>ELETRODUTO FLEXÍVEL CORRUGADO REFORÇADO, PVC, DN 32 MM (1"), PARA CIRCUITOS TERMINAIS, INSTALADO EM LAJE - FORNECIMENTO E INSTALAÇÃO. AF_12/2015</t>
  </si>
  <si>
    <t>ELETRODUTO FLEXÍVEL LISO, PEAD, DN 32 MM (1"), PARA CIRCUITOS TERMINAIS, INSTALADO EM LAJE - FORNECIMENTO E INSTALAÇÃO. AF_12/2015</t>
  </si>
  <si>
    <t>ELETRODUTO FLEXÍVEL CORRUGADO, PEAD, DN 40 MM (1 1/4"), PARA CIRCUITOS TERMINAIS, INSTALADO EM LAJE - FORNECIMENTO E INSTALAÇÃO. AF_12/2015</t>
  </si>
  <si>
    <t>ELETRODUTO FLEXÍVEL LISO, PEAD, DN 40 MM (1 1/4"), PARA CIRCUITOS TERMINAIS, INSTALADO EM LAJE - FORNECIMENTO E INSTALAÇÃO. AF_12/2015</t>
  </si>
  <si>
    <t>ELETRODUTO FLEXÍVEL CORRUGADO, PVC, DN 20 MM (1/2"), PARA CIRCUITOS TERMINAIS, INSTALADO EM PAREDE - FORNECIMENTO E INSTALAÇÃO. AF_12/2015</t>
  </si>
  <si>
    <t>ELETRODUTO FLEXÍVEL CORRUGADO REFORÇADO, PVC, DN 20 MM (1/2"), PARA CIRCUITOS TERMINAIS, INSTALADO EM PAREDE - FORNECIMENTO E INSTALAÇÃO. AF_12/2015</t>
  </si>
  <si>
    <t>ELETRODUTO FLEXÍVEL CORRUGADO, PVC, DN 25 MM (3/4"), PARA CIRCUITOS TERMINAIS, INSTALADO EM PAREDE - FORNECIMENTO E INSTALAÇÃO. AF_12/2015</t>
  </si>
  <si>
    <t>ELETRODUTO FLEXÍVEL CORRUGADO REFORÇADO, PVC, DN 25 MM (3/4"), PARA CIRCUITOS TERMINAIS, INSTALADO EM PAREDE - FORNECIMENTO E INSTALAÇÃO. AF_12/2015</t>
  </si>
  <si>
    <t>ELETRODUTO FLEXÍVEL CORRUGADO, PVC, DN 32 MM (1"), PARA CIRCUITOS TERMINAIS, INSTALADO EM PAREDE - FORNECIMENTO E INSTALAÇÃO. AF_12/2015</t>
  </si>
  <si>
    <t>ELETRODUTO FLEXÍVEL CORRUGADO REFORÇADO, PVC, DN 32 MM (1"), PARA CIRCUITOS TERMINAIS, INSTALADO EM PAREDE - FORNECIMENTO E INSTALAÇÃO. AF_12/2015</t>
  </si>
  <si>
    <t>12,03</t>
  </si>
  <si>
    <t>ELETRODUTO FLEXÍVEL LISO, PEAD, DN 32 MM (1"), PARA CIRCUITOS TERMINAIS, INSTALADO EM PAREDE - FORNECIMENTO E INSTALAÇÃO. AF_12/2015</t>
  </si>
  <si>
    <t>ELETRODUTO FLEXÍVEL CORRUGADO, PEAD, DN 40 MM (1 1/4"), PARA CIRCUITOS TERMINAIS, INSTALADO EM PAREDE - FORNECIMENTO E INSTALAÇÃO. AF_12/2015</t>
  </si>
  <si>
    <t>ELETRODUTO FLEXÍVEL LISO, PEAD, DN 40 MM (1 1/4"), PARA CIRCUITOS TERMINAIS, INSTALADO EM PAREDE - FORNECIMENTO E INSTALAÇÃO. AF_12/2015</t>
  </si>
  <si>
    <t>ELETRODUTO RÍGIDO ROSCÁVEL, PVC, DN 20 MM (1/2"), PARA CIRCUITOS TERMINAIS, INSTALADO EM FORRO - FORNECIMENTO E INSTALAÇÃO. AF_12/2015</t>
  </si>
  <si>
    <t>ELETRODUTO RÍGIDO ROSCÁVEL, PVC, DN 25 MM (3/4"), PARA CIRCUITOS TERMINAIS, INSTALADO EM FORRO - FORNECIMENTO E INSTALAÇÃO. AF_12/2015</t>
  </si>
  <si>
    <t>ELETRODUTO RÍGIDO ROSCÁVEL, PVC, DN 32 MM (1"), PARA CIRCUITOS TERMINAIS, INSTALADO EM FORRO - FORNECIMENTO E INSTALAÇÃO. AF_12/2015</t>
  </si>
  <si>
    <t>ELETRODUTO RÍGIDO ROSCÁVEL, PVC, DN 40 MM (1 1/4"), PARA CIRCUITOS TERMINAIS, INSTALADO EM FORRO - FORNECIMENTO E INSTALAÇÃO. AF_12/2015</t>
  </si>
  <si>
    <t>ELETRODUTO RÍGIDO ROSCÁVEL, PVC, DN 20 MM (1/2"), PARA CIRCUITOS TERMINAIS, INSTALADO EM LAJE - FORNECIMENTO E INSTALAÇÃO. AF_12/2015</t>
  </si>
  <si>
    <t>ELETRODUTO RÍGIDO ROSCÁVEL, PVC, DN 25 MM (3/4"), PARA CIRCUITOS TERMINAIS, INSTALADO EM LAJE - FORNECIMENTO E INSTALAÇÃO. AF_12/2015</t>
  </si>
  <si>
    <t>ELETRODUTO RÍGIDO ROSCÁVEL, PVC, DN 32 MM (1"), PARA CIRCUITOS TERMINAIS, INSTALADO EM LAJE - FORNECIMENTO E INSTALAÇÃO. AF_12/2015</t>
  </si>
  <si>
    <t>ELETRODUTO RÍGIDO ROSCÁVEL, PVC, DN 40 MM (1 1/4"), PARA CIRCUITOS TERMINAIS, INSTALADO EM LAJE - FORNECIMENTO E INSTALAÇÃO. AF_12/2015</t>
  </si>
  <si>
    <t>ELETRODUTO RÍGIDO ROSCÁVEL, PVC, DN 20 MM (1/2"), PARA CIRCUITOS TERMINAIS, INSTALADO EM PAREDE - FORNECIMENTO E INSTALAÇÃO. AF_12/2015</t>
  </si>
  <si>
    <t>ELETRODUTO RÍGIDO ROSCÁVEL, PVC, DN 25 MM (3/4"), PARA CIRCUITOS TERMINAIS, INSTALADO EM PAREDE - FORNECIMENTO E INSTALAÇÃO. AF_12/2015</t>
  </si>
  <si>
    <t>ELETRODUTO RÍGIDO ROSCÁVEL, PVC, DN 32 MM (1"), PARA CIRCUITOS TERMINAIS, INSTALADO EM PAREDE - FORNECIMENTO E INSTALAÇÃO. AF_12/2015</t>
  </si>
  <si>
    <t>ELETRODUTO RÍGIDO ROSCÁVEL, PVC, DN 40 MM (1 1/4"), PARA CIRCUITOS TERMINAIS, INSTALADO EM PAREDE - FORNECIMENTO E INSTALAÇÃO. AF_12/2015</t>
  </si>
  <si>
    <t>7,07</t>
  </si>
  <si>
    <t>LUVA PARA ELETRODUTO, PVC, SOLDÁVEL, DN 20 MM (1/2), APARENTE, INSTALADA EM TETO - FORNECIMENTO E INSTALAÇÃO. AF_11/2016_P</t>
  </si>
  <si>
    <t>ELETRODUTO DE AÇO GALVANIZADO, CLASSE LEVE, DN 20 MM (3/4), APARENTE, INSTALADO EM TETO - FORNECIMENTO E INSTALAÇÃO. AF_11/2016_P</t>
  </si>
  <si>
    <t>ELETRODUTO DE AÇO GALVANIZADO, CLASSE LEVE, DN 25 MM (1), APARENTE, INSTALADO EM TETO - FORNECIMENTO E INSTALAÇÃO. AF_11/2016_P</t>
  </si>
  <si>
    <t>ELETRODUTO DE AÇO GALVANIZADO, CLASSE SEMI PESADO, DN 32 MM (1 1/4), APARENTE, INSTALADO EM TETO - FORNECIMENTO E INSTALAÇÃO. AF_11/2016_P</t>
  </si>
  <si>
    <t>ELETRODUTO DE AÇO GALVANIZADO, CLASSE SEMI PESADO, DN 40 MM (1 1/2 ), APARENTE, INSTALADO EM TETO - FORNECIMENTO E INSTALAÇÃO. AF_11/2016_P</t>
  </si>
  <si>
    <t>ELETRODUTO DE AÇO GALVANIZADO, CLASSE LEVE, DN 20 MM (3/4), APARENTE, INSTALADO EM PAREDE - FORNECIMENTO E INSTALAÇÃO. AF_11/2016_P</t>
  </si>
  <si>
    <t>ELETRODUTO DE AÇO GALVANIZADO, CLASSE LEVE, DN 25 MM (1), APARENTE, INSTALADO EM PAREDE - FORNECIMENTO E INSTALAÇÃO. AF_11/2016_P</t>
  </si>
  <si>
    <t>ELETRODUTO DE AÇO GALVANIZADO, CLASSE SEMI PESADO, DN 32 MM (1 1/4), APARENTE, INSTALADO EM PAREDE - FORNECIMENTO E INSTALAÇÃO. AF_11/2016_P</t>
  </si>
  <si>
    <t>ELETRODUTO DE AÇO GALVANIZADO, CLASSE SEMI PESADO, DN 40 MM (1 1/2  ), APARENTE, INSTALADO EM PAREDE - FORNECIMENTO E INSTALAÇÃO. AF_11/2016_P</t>
  </si>
  <si>
    <t>LUVA PARA ELETRODUTO, PVC, ROSCÁVEL, DN 20 MM (1/2"), PARA CIRCUITOS TERMINAIS, INSTALADA EM FORRO - FORNECIMENTO E INSTALAÇÃO. AF_12/2015</t>
  </si>
  <si>
    <t>LUVA PARA ELETRODUTO, PVC, ROSCÁVEL, DN 25 MM (3/4"), PARA CIRCUITOS TERMINAIS, INSTALADA EM FORRO - FORNECIMENTO E INSTALAÇÃO. AF_12/2015</t>
  </si>
  <si>
    <t>LUVA PARA ELETRODUTO, PVC, ROSCÁVEL, DN 32 MM (1"), PARA CIRCUITOS TERMINAIS, INSTALADA EM FORRO - FORNECIMENTO E INSTALAÇÃO. AF_12/2015</t>
  </si>
  <si>
    <t>7,34</t>
  </si>
  <si>
    <t>LUVA PARA ELETRODUTO, PVC, ROSCÁVEL, DN 40 MM (1 1/4"), PARA CIRCUITOS TERMINAIS, INSTALADA EM FORRO - FORNECIMENTO E INSTALAÇÃO. AF_12/2015</t>
  </si>
  <si>
    <t>LUVA PARA ELETRODUTO, PVC, ROSCÁVEL, DN 20 MM (1/2"), PARA CIRCUITOS TERMINAIS, INSTALADA EM LAJE - FORNECIMENTO E INSTALAÇÃO. AF_12/2015</t>
  </si>
  <si>
    <t>LUVA PARA ELETRODUTO, PVC, ROSCÁVEL, DN 25 MM (3/4"), PARA CIRCUITOS TERMINAIS, INSTALADA EM LAJE - FORNECIMENTO E INSTALAÇÃO. AF_12/2015</t>
  </si>
  <si>
    <t>LUVA PARA ELETRODUTO, PVC, ROSCÁVEL, DN 32 MM (1"), PARA CIRCUITOS TERMINAIS, INSTALADA EM LAJE - FORNECIMENTO E INSTALAÇÃO. AF_12/2015</t>
  </si>
  <si>
    <t>LUVA PARA ELETRODUTO, PVC, ROSCÁVEL, DN 40 MM (1 1/4"), PARA CIRCUITOS TERMINAIS, INSTALADA EM LAJE - FORNECIMENTO E INSTALAÇÃO. AF_12/2015</t>
  </si>
  <si>
    <t>LUVA PARA ELETRODUTO, PVC, ROSCÁVEL, DN 20 MM (1/2"), PARA CIRCUITOS TERMINAIS, INSTALADA EM PAREDE - FORNECIMENTO E INSTALAÇÃO. AF_12/2015</t>
  </si>
  <si>
    <t>6,83</t>
  </si>
  <si>
    <t>LUVA PARA ELETRODUTO, PVC, ROSCÁVEL, DN 25 MM (3/4"), PARA CIRCUITOS TERMINAIS, INSTALADA EM PAREDE - FORNECIMENTO E INSTALAÇÃO. AF_12/2015</t>
  </si>
  <si>
    <t>LUVA PARA ELETRODUTO, PVC, ROSCÁVEL, DN 32 MM (1"), PARA CIRCUITOS TERMINAIS, INSTALADA EM PAREDE - FORNECIMENTO E INSTALAÇÃO. AF_12/2015</t>
  </si>
  <si>
    <t>LUVA PARA ELETRODUTO, PVC, ROSCÁVEL, DN 40 MM (1 1/4"), PARA CIRCUITOS TERMINAIS, INSTALADA EM PAREDE - FORNECIMENTO E INSTALAÇÃO. AF_12/2015</t>
  </si>
  <si>
    <t>CURVA 90 GRAUS PARA ELETRODUTO, PVC, ROSCÁVEL, DN 20 MM (1/2"), PARA CIRCUITOS TERMINAIS, INSTALADA EM FORRO - FORNECIMENTO E INSTALAÇÃO. AF_12/2015</t>
  </si>
  <si>
    <t>7,56</t>
  </si>
  <si>
    <t>CURVA 180 GRAUS PARA ELETRODUTO, PVC, ROSCÁVEL, DN 20 MM (1/2"), PARA CIRCUITOS TERMINAIS, INSTALADA EM FORRO - FORNECIMENTO E INSTALAÇÃO. AF_12/2015</t>
  </si>
  <si>
    <t>CURVA 90 GRAUS PARA ELETRODUTO, PVC, ROSCÁVEL, DN 25 MM (3/4"), PARA CIRCUITOS TERMINAIS, INSTALADA EM FORRO - FORNECIMENTO E INSTALAÇÃO. AF_12/2015</t>
  </si>
  <si>
    <t>CURVA 180 GRAUS PARA ELETRODUTO, PVC, ROSCÁVEL, DN 25 MM (3/4"), PARA CIRCUITOS TERMINAIS, INSTALADA EM FORRO - FORNECIMENTO E INSTALAÇÃO. AF_12/2015</t>
  </si>
  <si>
    <t>CURVA 90 GRAUS PARA ELETRODUTO, PVC, ROSCÁVEL, DN 32 MM (1"), PARA CIRCUITOS TERMINAIS, INSTALADA EM FORRO - FORNECIMENTO E INSTALAÇÃO. AF_12/2015</t>
  </si>
  <si>
    <t>CURVA 180 GRAUS PARA ELETRODUTO, PVC, ROSCÁVEL, DN 32 MM (1"), PARA CIRCUITOS TERMINAIS, INSTALADA EM FORRO - FORNECIMENTO E INSTALAÇÃO. AF_12/2015</t>
  </si>
  <si>
    <t>CURVA 90 GRAUS PARA ELETRODUTO, PVC, ROSCÁVEL, DN 40 MM (1 1/4"), PARA CIRCUITOS TERMINAIS, INSTALADA EM FORRO - FORNECIMENTO E INSTALAÇÃO. AF_12/2015</t>
  </si>
  <si>
    <t>CURVA 180 GRAUS PARA ELETRODUTO, PVC, ROSCÁVEL, DN 40 MM (1 1/4"), PARA CIRCUITOS TERMINAIS, INSTALADA EM FORRO - FORNECIMENTO E INSTALAÇÃO. AF_12/2015</t>
  </si>
  <si>
    <t>CURVA 90 GRAUS PARA ELETRODUTO, PVC, ROSCÁVEL, DN 20 MM (1/2"), PARA CIRCUITOS TERMINAIS, INSTALADA EM LAJE - FORNECIMENTO E INSTALAÇÃO. AF_12/2015</t>
  </si>
  <si>
    <t>CURVA 180 GRAUS PARA ELETRODUTO, PVC, ROSCÁVEL, DN 20 MM (1/2"), PARA CIRCUITOS TERMINAIS, INSTALADA EM LAJE - FORNECIMENTO E INSTALAÇÃO. AF_12/2015</t>
  </si>
  <si>
    <t>CURVA 90 GRAUS PARA ELETRODUTO, PVC, ROSCÁVEL, DN 25 MM (3/4"), PARA CIRCUITOS TERMINAIS, INSTALADA EM LAJE - FORNECIMENTO E INSTALAÇÃO. AF_12/2015</t>
  </si>
  <si>
    <t>CURVA 180 GRAUS PARA ELETRODUTO, PVC, ROSCÁVEL, DN 25 MM (3/4"), PARA CIRCUITOS TERMINAIS, INSTALADA EM LAJE - FORNECIMENTO E INSTALAÇÃO. AF_12/2015</t>
  </si>
  <si>
    <t>CURVA 90 GRAUS PARA ELETRODUTO, PVC, ROSCÁVEL, DN 32 MM (1"), PARA CIRCUITOS TERMINAIS, INSTALADA EM LAJE - FORNECIMENTO E INSTALAÇÃO. AF_12/2015</t>
  </si>
  <si>
    <t>CURVA 180 GRAUS PARA ELETRODUTO, PVC, ROSCÁVEL, DN 32 MM (1), PARA CIRCUITOS TERMINAIS, INSTALADA EM LAJE - FORNECIMENTO E INSTALAÇÃO. AF_12/2015</t>
  </si>
  <si>
    <t>CURVA 90 GRAUS PARA ELETRODUTO, PVC, ROSCÁVEL, DN 40 MM (1 1/4"), PARA CIRCUITOS TERMINAIS, INSTALADA EM LAJE - FORNECIMENTO E INSTALAÇÃO. AF_12/2015</t>
  </si>
  <si>
    <t>CURVA 180 GRAUS PARA ELETRODUTO, PVC, ROSCÁVEL, DN 40 MM (1 1/4"), PARA CIRCUITOS TERMINAIS, INSTALADA EM LAJE - FORNECIMENTO E INSTALAÇÃO. AF_12/2015</t>
  </si>
  <si>
    <t>CURVA 90 GRAUS PARA ELETRODUTO, PVC, ROSCÁVEL, DN 20 MM (1/2"), PARA CIRCUITOS TERMINAIS, INSTALADA EM PAREDE - FORNECIMENTO E INSTALAÇÃO. AF_12/2015</t>
  </si>
  <si>
    <t>CURVA 180 GRAUS PARA ELETRODUTO, PVC, ROSCÁVEL, DN 20 MM (1/2"), PARA CIRCUITOS TERMINAIS, INSTALADA EM PAREDE - FORNECIMENTO E INSTALAÇÃO. AF_12/2015</t>
  </si>
  <si>
    <t>CURVA 90 GRAUS PARA ELETRODUTO, PVC, ROSCÁVEL, DN 25 MM (3/4"), PARA CIRCUITOS TERMINAIS, INSTALADA EM PAREDE - FORNECIMENTO E INSTALAÇÃO. AF_12/2015</t>
  </si>
  <si>
    <t>CURVA 180 GRAUS PARA ELETRODUTO, PVC, ROSCÁVEL, DN 25 MM (3/4"), PARA CIRCUITOS TERMINAIS, INSTALADA EM PAREDE - FORNECIMENTO E INSTALAÇÃO. AF_12/2015</t>
  </si>
  <si>
    <t>CURVA 90 GRAUS PARA ELETRODUTO, PVC, ROSCÁVEL, DN 32 MM (1"), PARA CIRCUITOS TERMINAIS, INSTALADA EM PAREDE - FORNECIMENTO E INSTALAÇÃO. AF_12/2015</t>
  </si>
  <si>
    <t>CURVA 180 GRAUS PARA ELETRODUTO, PVC, ROSCÁVEL, DN 32 MM (1), PARA CIRCUITOS TERMINAIS, INSTALADA EM PAREDE - FORNECIMENTO E INSTALAÇÃO. AF_12/2015</t>
  </si>
  <si>
    <t>CURVA 90 GRAUS PARA ELETRODUTO, PVC, ROSCÁVEL, DN 40 MM (1 1/4"), PARA CIRCUITOS TERMINAIS, INSTALADA EM PAREDE - FORNECIMENTO E INSTALAÇÃO. AF_12/2015</t>
  </si>
  <si>
    <t>CURVA 180 GRAUS PARA ELETRODUTO, PVC, ROSCÁVEL, DN 40 MM (1 1/4"), PARA CIRCUITOS TERMINAIS, INSTALADA EM PAREDE - FORNECIMENTO E INSTALAÇÃO. AF_12/2015</t>
  </si>
  <si>
    <t>LUVA PARA ELETRODUTO, PVC, SOLDÁVEL, DN 25 MM (3/4), APARENTE, INSTALADA EM TETO - FORNECIMENTO E INSTALAÇÃO. AF_11/2016_P</t>
  </si>
  <si>
    <t>LUVA PARA ELETRODUTO, PVC, SOLDÁVEL, DN 32 MM (1), APARENTE, INSTALADA EM TETO - FORNECIMENTO E INSTALAÇÃO. AF_11/2016_P</t>
  </si>
  <si>
    <t>LUVA PARA ELETRODUTO, PVC, SOLDÁVEL, DN 20 MM (1/2), APARENTE, INSTALADA EM PAREDE - FORNECIMENTO E INSTALAÇÃO. AF_11/2016_P</t>
  </si>
  <si>
    <t>LUVA PARA ELETRODUTO, PVC, SOLDÁVEL, DN 25 MM (3/4), APARENTE, INSTALADA EM PAREDE - FORNECIMENTO E INSTALAÇÃO. AF_11/2016_P</t>
  </si>
  <si>
    <t>LUVA PARA ELETRODUTO, PVC, SOLDÁVEL, DN 32 MM (1), APARENTE, INSTALADA EM PAREDE - FORNECIMENTO E INSTALAÇÃO. AF_11/2016_P</t>
  </si>
  <si>
    <t>LUVA DE EMENDA PARA ELETRODUTO, AÇO GALVANIZADO, DN 20 MM (3/4  ), APARENTE, INSTALADA EM TETO - FORNECIMENTO E INSTALAÇÃO. AF_11/2016_P</t>
  </si>
  <si>
    <t>LUVA DE EMENDA PARA ELETRODUTO, AÇO GALVANIZADO, DN 25 MM (1''), APARENTE, INSTALADA EM TETO - FORNECIMENTO E INSTALAÇÃO. AF_11/2016_P</t>
  </si>
  <si>
    <t>LUVA DE EMENDA PARA ELETRODUTO, AÇO GALVANIZADO, DN 32 MM (1 1/4''), APARENTE, INSTALADA EM TETO - FORNECIMENTO E INSTALAÇÃO. AF_11/2016_P</t>
  </si>
  <si>
    <t>LUVA DE EMENDA PARA ELETRODUTO, AÇO GALVANIZADO, DN 40 MM (1 1/2''), APARENTE, INSTALADA EM TETO - FORNECIMENTO E INSTALAÇÃO. AF_11/2016_P</t>
  </si>
  <si>
    <t>LUVA DE EMENDA PARA ELETRODUTO, AÇO GALVANIZADO, DN 20 MM (3/4''), APARENTE, INSTALADA EM PAREDE - FORNECIMENTO E INSTALAÇÃO. AF_11/2016_P</t>
  </si>
  <si>
    <t>LUVA DE EMENDA PARA ELETRODUTO, AÇO GALVANIZADO, DN 25 MM (1''), APARENTE, INSTALADA EM PAREDE - FORNECIMENTO E INSTALAÇÃO. AF_11/2016_P</t>
  </si>
  <si>
    <t>10,74</t>
  </si>
  <si>
    <t>LUVA DE EMENDA PARA ELETRODUTO, AÇO GALVANIZADO, DN 32 MM (1 1/4''), APARENTE, INSTALADA EM PAREDE - FORNECIMENTO E INSTALAÇÃO. AF_11/2016_P</t>
  </si>
  <si>
    <t>LUVA DE EMENDA PARA ELETRODUTO, AÇO GALVANIZADO, DN 40 MM (1 1/2''), APARENTE, INSTALADA EM PAREDE - FORNECIMENTO E INSTALAÇÃO. AF_11/2016_P</t>
  </si>
  <si>
    <t>CURVA 135 GRAUS PARA ELETRODUTO, PVC, ROSCÁVEL, DN 25 MM (3/4), PARA CIRCUITOS TERMINAIS, INSTALADA EM FORRO - FORNECIMENTO E INSTALAÇÃO. AF_12/2015</t>
  </si>
  <si>
    <t>CURVA 135 GRAUS PARA ELETRODUTO, PVC, ROSCÁVEL, DN 25 MM (3/4), PARA CIRCUITOS TERMINAIS, INSTALADA EM LAJE - FORNECIMENTO E INSTALAÇÃO. AF_12/2015</t>
  </si>
  <si>
    <t>CURVA 135 GRAUS PARA ELETRODUTO, PVC, ROSCÁVEL, DN 25 MM (3/4), PARA CIRCUITOS TERMINAIS, INSTALADA EM PAREDE - FORNECIMENTO E INSTALAÇÃO. AF_12/2015</t>
  </si>
  <si>
    <t>12,36</t>
  </si>
  <si>
    <t>CABO DE COBRE FLEXÍVEL ISOLADO, 1,5 MM², ANTI-CHAMA 450/750 V, PARA CIRCUITOS TERMINAIS - FORNECIMENTO E INSTALAÇÃO. AF_12/2015</t>
  </si>
  <si>
    <t>CABO DE COBRE FLEXÍVEL ISOLADO, 1,5 MM², ANTI-CHAMA 0,6/1,0 KV, PARA CIRCUITOS TERMINAIS - FORNECIMENTO E INSTALAÇÃO. AF_12/2015</t>
  </si>
  <si>
    <t>CABO DE COBRE FLEXÍVEL ISOLADO, 2,5 MM², ANTI-CHAMA 450/750 V, PARA CIRCUITOS TERMINAIS - FORNECIMENTO E INSTALAÇÃO. AF_12/2015</t>
  </si>
  <si>
    <t>CABO DE COBRE FLEXÍVEL ISOLADO, 2,5 MM², ANTI-CHAMA 0,6/1,0 KV, PARA CIRCUITOS TERMINAIS - FORNECIMENTO E INSTALAÇÃO. AF_12/2015</t>
  </si>
  <si>
    <t>CABO DE COBRE FLEXÍVEL ISOLADO, 4 MM², ANTI-CHAMA 450/750 V, PARA CIRCUITOS TERMINAIS - FORNECIMENTO E INSTALAÇÃO. AF_12/2015</t>
  </si>
  <si>
    <t>CABO DE COBRE FLEXÍVEL ISOLADO, 4 MM², ANTI-CHAMA 0,6/1,0 KV, PARA CIRCUITOS TERMINAIS - FORNECIMENTO E INSTALAÇÃO. AF_12/2015</t>
  </si>
  <si>
    <t>CABO DE COBRE FLEXÍVEL ISOLADO, 6 MM², ANTI-CHAMA 450/750 V, PARA CIRCUITOS TERMINAIS - FORNECIMENTO E INSTALAÇÃO. AF_12/2015</t>
  </si>
  <si>
    <t>CABO DE COBRE FLEXÍVEL ISOLADO, 6 MM², ANTI-CHAMA 0,6/1,0 KV, PARA CIRCUITOS TERMINAIS - FORNECIMENTO E INSTALAÇÃO. AF_12/2015</t>
  </si>
  <si>
    <t>CABO DE COBRE FLEXÍVEL ISOLADO, 10 MM², ANTI-CHAMA 450/750 V, PARA CIRCUITOS TERMINAIS - FORNECIMENTO E INSTALAÇÃO. AF_12/2015</t>
  </si>
  <si>
    <t>CABO DE COBRE FLEXÍVEL ISOLADO, 10 MM², ANTI-CHAMA 0,6/1,0 KV, PARA CIRCUITOS TERMINAIS - FORNECIMENTO E INSTALAÇÃO. AF_12/2015</t>
  </si>
  <si>
    <t>CABO DE COBRE FLEXÍVEL ISOLADO, 16 MM², ANTI-CHAMA 450/750 V, PARA CIRCUITOS TERMINAIS - FORNECIMENTO E INSTALAÇÃO. AF_12/2015</t>
  </si>
  <si>
    <t>CABO DE COBRE FLEXÍVEL ISOLADO, 16 MM², ANTI-CHAMA 0,6/1,0 KV, PARA CIRCUITOS TERMINAIS - FORNECIMENTO E INSTALAÇÃO. AF_12/2015</t>
  </si>
  <si>
    <t>CABO DE COBRE FLEXÍVEL ISOLADO, 10 MM², ANTI-CHAMA 450/750 V, PARA DISTRIBUIÇÃO - FORNECIMENTO E INSTALAÇÃO. AF_12/2015</t>
  </si>
  <si>
    <t>CABO DE COBRE FLEXÍVEL ISOLADO, 10 MM², ANTI-CHAMA 0,6/1,0 KV, PARA DISTRIBUIÇÃO - FORNECIMENTO E INSTALAÇÃO. AF_12/2015</t>
  </si>
  <si>
    <t>CABO DE COBRE FLEXÍVEL ISOLADO, 16 MM², ANTI-CHAMA 450/750 V, PARA DISTRIBUIÇÃO - FORNECIMENTO E INSTALAÇÃO. AF_12/2015</t>
  </si>
  <si>
    <t>CABO DE COBRE FLEXÍVEL ISOLADO, 16 MM², ANTI-CHAMA 0,6/1,0 KV, PARA DISTRIBUIÇÃO - FORNECIMENTO E INSTALAÇÃO. AF_12/2015</t>
  </si>
  <si>
    <t>CAIXA OCTOGONAL 4" X 4", PVC, INSTALADA EM LAJE - FORNECIMENTO E INSTALAÇÃO. AF_12/2015</t>
  </si>
  <si>
    <t>CAIXA OCTOGONAL 3" X 3", PVC, INSTALADA EM LAJE - FORNECIMENTO E INSTALAÇÃO. AF_12/2015</t>
  </si>
  <si>
    <t>CAIXA RETANGULAR 4" X 2" ALTA (2,00 M DO PISO), PVC, INSTALADA EM PAREDE - FORNECIMENTO E INSTALAÇÃO. AF_12/2015</t>
  </si>
  <si>
    <t>CAIXA RETANGULAR 4" X 2" MÉDIA (1,30 M DO PISO), PVC, INSTALADA EM PAREDE - FORNECIMENTO E INSTALAÇÃO. AF_12/2015</t>
  </si>
  <si>
    <t>CAIXA RETANGULAR 4" X 2" BAIXA (0,30 M DO PISO), PVC, INSTALADA EM PAREDE - FORNECIMENTO E INSTALAÇÃO. AF_12/2015</t>
  </si>
  <si>
    <t>CAIXA RETANGULAR 4" X 4" ALTA (2,00 M DO PISO), PVC, INSTALADA EM PAREDE - FORNECIMENTO E INSTALAÇÃO. AF_12/2015</t>
  </si>
  <si>
    <t>CAIXA RETANGULAR 4" X 4" MÉDIA (1,30 M DO PISO), PVC, INSTALADA EM PAREDE - FORNECIMENTO E INSTALAÇÃO. AF_12/2015</t>
  </si>
  <si>
    <t>CAIXA RETANGULAR 4" X 4" BAIXA (0,30 M DO PISO), PVC, INSTALADA EM PAREDE - FORNECIMENTO E INSTALAÇÃO. AF_12/2015</t>
  </si>
  <si>
    <t>CAIXA OCTOGONAL 4" X 4", METÁLICA, INSTALADA EM LAJE - FORNECIMENTO E INSTALAÇÃO. AF_12/2015</t>
  </si>
  <si>
    <t>CAIXA SEXTAVADA 3" X 3", METÁLICA, INSTALADA EM LAJE - FORNECIMENTO E INSTALAÇÃO. AF_12/2015</t>
  </si>
  <si>
    <t>CAIXA RETANGULAR 4" X 2" ALTA (2,00 M DO PISO), METÁLICA, INSTALADA EM PAREDE - FORNECIMENTO E INSTALAÇÃO. AF_12/2015</t>
  </si>
  <si>
    <t>CAIXA RETANGULAR 4" X 2" MÉDIA (1,30 M DO PISO), METÁLICA, INSTALADA EM PAREDE - FORNECIMENTO E INSTALAÇÃO. AF_12/2015</t>
  </si>
  <si>
    <t>CAIXA RETANGULAR 4" X 2" BAIXA (0,30 M DO PISO), METÁLICA, INSTALADA EM PAREDE - FORNECIMENTO E INSTALAÇÃO. AF_12/2015</t>
  </si>
  <si>
    <t>CAIXA RETANGULAR 4" X 4" ALTA (2,00 M DO PISO), METÁLICA, INSTALADA EM PAREDE - FORNECIMENTO E INSTALAÇÃO. AF_12/2015</t>
  </si>
  <si>
    <t>CAIXA RETANGULAR 4" X 4" MÉDIA (1,30 M DO PISO), METÁLICA, INSTALADA EM PAREDE - FORNECIMENTO E INSTALAÇÃO. AF_12/2015</t>
  </si>
  <si>
    <t>CAIXA RETANGULAR 4" X 4" BAIXA (0,30 M DO PISO), METÁLICA, INSTALADA EM PAREDE - FORNECIMENTO E INSTALAÇÃO. AF_12/2015</t>
  </si>
  <si>
    <t>CONDULETE DE ALUMÍNIO, TIPO B, PARA ELETRODUTO DE AÇO GALVANIZADO DN 20 MM (3/4''), APARENTE - FORNECIMENTO E INSTALAÇÃO. AF_11/2016_P</t>
  </si>
  <si>
    <t>CONDULETE DE ALUMÍNIO, TIPO C, PARA ELETRODUTO DE AÇO GALVANIZADO DN 20 MM (3/4''), APARENTE - FORNECIMENTO E INSTALAÇÃO. AF_11/2016_P</t>
  </si>
  <si>
    <t>CONDULETE DE ALUMÍNIO, TIPO E, PARA ELETRODUTO DE AÇO GALVANIZADO DN 20 MM (3/4''), APARENTE - FORNECIMENTO E INSTALAÇÃO. AF_11/2016_P</t>
  </si>
  <si>
    <t>CONDULETE DE ALUMÍNIO, TIPO B, PARA ELETRODUTO DE AÇO GALVANIZADO DN 25 MM (1''), APARENTE - FORNECIMENTO E INSTALAÇÃO. AF_11/2016_P</t>
  </si>
  <si>
    <t>CONDULETE DE ALUMÍNIO, TIPO C, PARA ELETRODUTO DE AÇO GALVANIZADO DN 25 MM (1''), APARENTE - FORNECIMENTO E INSTALAÇÃO. AF_11/2016_P</t>
  </si>
  <si>
    <t>CONDULETE DE ALUMÍNIO, TIPO E, ELETRODUTO DE AÇO GALVANIZADO DN 25 MM (1''), APARENTE - FORNECIMENTO E INSTALAÇÃO. AF_11/2016_P</t>
  </si>
  <si>
    <t>CONDULETE DE ALUMÍNIO, TIPO E, PARA ELETRODUTO DE AÇO GALVANIZADO DN 32 MM (1 1/4''), APARENTE - FORNECIMENTO E INSTALAÇÃO. AF_11/2016_P</t>
  </si>
  <si>
    <t>CONDULETE DE ALUMÍNIO, TIPO LR, PARA ELETRODUTO DE AÇO GALVANIZADO DN 20 MM (3/4''), APARENTE - FORNECIMENTO E INSTALAÇÃO. AF_11/2016_P</t>
  </si>
  <si>
    <t>CONDULETE DE ALUMÍNIO, TIPO LR, PARA ELETRODUTO DE AÇO GALVANIZADO DN 25 MM (1''), APARENTE - FORNECIMENTO E INSTALAÇÃO. AF_11/2016_P</t>
  </si>
  <si>
    <t>CONDULETE DE ALUMÍNIO, TIPO LR, PARA ELETRODUTO DE AÇO GALVANIZADO DN 32 MM (1 1/4''), APARENTE - FORNECIMENTO E INSTALAÇÃO. AF_11/2016_P</t>
  </si>
  <si>
    <t>CONDULETE DE ALUMÍNIO, TIPO T, PARA ELETRODUTO DE AÇO GALVANIZADO DN 20 MM (3/4''), APARENTE - FORNECIMENTO E INSTALAÇÃO. AF_11/2016_P</t>
  </si>
  <si>
    <t>CONDULETE DE ALUMÍNIO, TIPO T, PARA ELETRODUTO DE AÇO GALVANIZADO DN 25 MM (1''), APARENTE - FORNECIMENTO E INSTALAÇÃO. AF_11/2016_P</t>
  </si>
  <si>
    <t>CONDULETE DE ALUMÍNIO, TIPO T, PARA ELETRODUTO DE AÇO GALVANIZADO DN 32 MM (1 1/4''), APARENTE - FORNECIMENTO E INSTALAÇÃO. AF_11/2016_P</t>
  </si>
  <si>
    <t>CONDULETE DE ALUMÍNIO, TIPO X, PARA ELETRODUTO DE AÇO GALVANIZADO DN 20 MM (3/4''), APARENTE - FORNECIMENTO E INSTALAÇÃO. AF_11/2016_P</t>
  </si>
  <si>
    <t>CONDULETE DE ALUMÍNIO, TIPO X, PARA ELETRODUTO DE AÇO GALVANIZADO DN 25 MM (1''), APARENTE - FORNECIMENTO E INSTALAÇÃO. AF_11/2016_P</t>
  </si>
  <si>
    <t>CONDULETE DE ALUMÍNIO, TIPO X, PARA ELETRODUTO DE AÇO GALVANIZADO DN 32 MM (1 1/4''), APARENTE - FORNECIMENTO E INSTALAÇÃO. AF_11/2016_P</t>
  </si>
  <si>
    <t>CONDULETE DE PVC, TIPO B, PARA ELETRODUTO DE PVC SOLDÁVEL DN 20 MM (1/2''), APARENTE - FORNECIMENTO E INSTALAÇÃO. AF_11/2016</t>
  </si>
  <si>
    <t>CONDULETE DE PVC, TIPO B, PARA ELETRODUTO DE PVC SOLDÁVEL DN 25 MM (3/4''), APARENTE - FORNECIMENTO E INSTALAÇÃO. AF_11/2016</t>
  </si>
  <si>
    <t>CONDULETE DE PVC, TIPO B, PARA ELETRODUTO DE PVC SOLDÁVEL DN 32 MM (1''), APARENTE - FORNECIMENTO E INSTALAÇÃO. AF_11/2016</t>
  </si>
  <si>
    <t>CONDULETE DE PVC, TIPO LL, PARA ELETRODUTO DE PVC SOLDÁVEL DN 20 MM (1/2''), APARENTE - FORNECIMENTO E INSTALAÇÃO. AF_11/2016</t>
  </si>
  <si>
    <t>CONDULETE DE PVC, TIPO LL, PARA ELETRODUTO DE PVC SOLDÁVEL DN 25 MM (3/4''), APARENTE - FORNECIMENTO E INSTALAÇÃO. AF_11/2016</t>
  </si>
  <si>
    <t>CONDULETE DE PVC, TIPO LL, PARA ELETRODUTO DE PVC SOLDÁVEL DN 32 MM (1''), APARENTE - FORNECIMENTO E INSTALAÇÃO. AF_11/2016</t>
  </si>
  <si>
    <t>CONDULETE DE PVC, TIPO LB, PARA ELETRODUTO DE PVC SOLDÁVEL DN 20 MM (1/2''), APARENTE - FORNECIMENTO E INSTALAÇÃO. AF_11/2016</t>
  </si>
  <si>
    <t>12,20</t>
  </si>
  <si>
    <t>CONDULETE DE PVC, TIPO LB, PARA ELETRODUTO DE PVC SOLDÁVEL DN 25 MM (3/4''), APARENTE - FORNECIMENTO E INSTALAÇÃO. AF_11/2016</t>
  </si>
  <si>
    <t>CONDULETE DE PVC, TIPO LB, PARA ELETRODUTO DE PVC SOLDÁVEL DN 32 MM (1''), APARENTE - FORNECIMENTO E INSTALAÇÃO. AF_11/2016</t>
  </si>
  <si>
    <t>CONDULETE DE PVC, TIPO TB, PARA ELETRODUTO DE PVC SOLDÁVEL DN 20 MM (1/2''), APARENTE - FORNECIMENTO E INSTALAÇÃO. AF_11/2016</t>
  </si>
  <si>
    <t>CONDULETE DE PVC, TIPO TB, PARA ELETRODUTO DE PVC SOLDÁVEL DN 25 MM (3/4''), APARENTE - FORNECIMENTO E INSTALAÇÃO. AF_11/2016</t>
  </si>
  <si>
    <t>CONDULETE DE PVC, TIPO TB, PARA ELETRODUTO DE PVC SOLDÁVEL DN 32 MM (1''), APARENTE - FORNECIMENTO E INSTALAÇÃO. AF_11/2016</t>
  </si>
  <si>
    <t>CONDULETE DE PVC, TIPO X, PARA ELETRODUTO DE PVC SOLDÁVEL DN 20 MM (1/2''), APARENTE - FORNECIMENTO E INSTALAÇÃO. AF_11/2016</t>
  </si>
  <si>
    <t>CONDULETE DE PVC, TIPO X, PARA ELETRODUTO DE PVC SOLDÁVEL DN 25 MM (3/4''), APARENTE - FORNECIMENTO E INSTALAÇÃO. AF_11/2016</t>
  </si>
  <si>
    <t>CONDULETE DE PVC, TIPO X, PARA ELETRODUTO DE PVC SOLDÁVEL DN 32 MM (1''), APARENTE - FORNECIMENTO E INSTALAÇÃO. AF_11/2016</t>
  </si>
  <si>
    <t>SUPORTE PARAFUSADO COM PLACA DE ENCAIXE 4" X 2" ALTO (2,00 M DO PISO) PARA PONTO ELÉTRICO - FORNECIMENTO E INSTALAÇÃO. AF_12/2015</t>
  </si>
  <si>
    <t>SUPORTE PARAFUSADO COM PLACA DE ENCAIXE 4" X 2" MÉDIO (1,30 M DO PISO) PARA PONTO ELÉTRICO - FORNECIMENTO E INSTALAÇÃO. AF_12/2015</t>
  </si>
  <si>
    <t>SUPORTE PARAFUSADO COM PLACA DE ENCAIXE 4" X 2" BAIXO (0,30 M DO PISO) PARA PONTO ELÉTRICO - FORNECIMENTO E INSTALAÇÃO. AF_12/2015</t>
  </si>
  <si>
    <t>SUPORTE PARAFUSADO COM PLACA DE ENCAIXE 4" X 4" ALTO (2,00 M DO PISO) PARA PONTO ELÉTRICO - FORNECIMENTO E INSTALAÇÃO. AF_12/2015</t>
  </si>
  <si>
    <t>SUPORTE PARAFUSADO COM PLACA DE ENCAIXE 4" X 4" MÉDIO (1,30 M DO PISO) PARA PONTO ELÉTRICO - FORNECIMENTO E INSTALAÇÃO. AF_12/2015</t>
  </si>
  <si>
    <t>SUPORTE PARAFUSADO COM PLACA DE ENCAIXE 4" X 4" BAIXO (0,30 M DO PISO) PARA PONTO ELÉTRICO - FORNECIMENTO E INSTALAÇÃO. AF_12/2015</t>
  </si>
  <si>
    <t>INTERRUPTOR SIMPLES (1 MÓDULO), 10A/250V, SEM SUPORTE E SEM PLACA - FORNECIMENTO E INSTALAÇÃO. AF_12/2015</t>
  </si>
  <si>
    <t>INTERRUPTOR SIMPLES (1 MÓDULO), 10A/250V, INCLUINDO SUPORTE E PLACA - FORNECIMENTO E INSTALAÇÃO. AF_12/2015</t>
  </si>
  <si>
    <t>INTERRUPTOR PARALELO (1 MÓDULO), 10A/250V, SEM SUPORTE E SEM PLACA - FORNECIMENTO E INSTALAÇÃO. AF_12/2015</t>
  </si>
  <si>
    <t>INTERRUPTOR PARALELO (1 MÓDULO), 10A/250V, INCLUINDO SUPORTE E PLACA - FORNECIMENTO E INSTALAÇÃO. AF_12/2015</t>
  </si>
  <si>
    <t>INTERRUPTOR SIMPLES (1 MÓDULO) COM INTERRUPTOR PARALELO (1 MÓDULO), 10A/250V, SEM SUPORTE E SEM PLACA - FORNECIMENTO E INSTALAÇÃO. AF_12/2015</t>
  </si>
  <si>
    <t>INTERRUPTOR SIMPLES (1 MÓDULO) COM INTERRUPTOR PARALELO (1 MÓDULO), 10A/250V, INCLUINDO SUPORTE E PLACA - FORNECIMENTO E INSTALAÇÃO. AF_12/2015</t>
  </si>
  <si>
    <t>INTERRUPTOR SIMPLES (2 MÓDULOS), 10A/250V, SEM SUPORTE E SEM PLACA - FORNECIMENTO E INSTALAÇÃO. AF_12/2015</t>
  </si>
  <si>
    <t>INTERRUPTOR SIMPLES (2 MÓDULOS), 10A/250V, INCLUINDO SUPORTE E PLACA - FORNECIMENTO E INSTALAÇÃO. AF_12/2015</t>
  </si>
  <si>
    <t>INTERRUPTOR PARALELO (2 MÓDULOS), 10A/250V, SEM SUPORTE E SEM PLACA - FORNECIMENTO E INSTALAÇÃO. AF_12/2015</t>
  </si>
  <si>
    <t>INTERRUPTOR PARALELO (2 MÓDULOS), 10A/250V, INCLUINDO SUPORTE E PLACA - FORNECIMENTO E INSTALAÇÃO. AF_12/2015</t>
  </si>
  <si>
    <t>INTERRUPTOR SIMPLES (1 MÓDULO) COM INTERRUPTOR PARALELO (2 MÓDULOS), 10A/250V, SEM SUPORTE E SEM PLACA - FORNECIMENTO E INSTALAÇÃO. AF_12/2015</t>
  </si>
  <si>
    <t>INTERRUPTOR SIMPLES (1 MÓDULO) COM INTERRUPTOR PARALELO (2 MÓDULOS), 10A/250V, INCLUINDO SUPORTE E PLACA - FORNECIMENTO E INSTALAÇÃO. AF_12/2015</t>
  </si>
  <si>
    <t>INTERRUPTOR SIMPLES (2 MÓDULOS) COM INTERRUPTOR PARALELO (1 MÓDULO), 10A/250V, SEM SUPORTE E SEM PLACA - FORNECIMENTO E INSTALAÇÃO. AF_12/2015</t>
  </si>
  <si>
    <t>INTERRUPTOR SIMPLES (2 MÓDULOS) COM INTERRUPTOR PARALELO (1 MÓDULO), 10A/250V, INCLUINDO SUPORTE E PLACA - FORNECIMENTO E INSTALAÇÃO. AF_12/2015</t>
  </si>
  <si>
    <t>INTERRUPTOR SIMPLES (3 MÓDULOS), 10A/250V, SEM SUPORTE E SEM PLACA - FORNECIMENTO E INSTALAÇÃO. AF_12/2015</t>
  </si>
  <si>
    <t>INTERRUPTOR SIMPLES (3 MÓDULOS), 10A/250V, INCLUINDO SUPORTE E PLACA - FORNECIMENTO E INSTALAÇÃO. AF_12/2015</t>
  </si>
  <si>
    <t>INTERRUPTOR PARALELO (3 MÓDULOS), 10A/250V, SEM SUPORTE E SEM PLACA - FORNECIMENTO E INSTALAÇÃO. AF_12/2015</t>
  </si>
  <si>
    <t>INTERRUPTOR PARALELO (3 MÓDULOS), 10A/250V, INCLUINDO SUPORTE E PLACA - FORNECIMENTO E INSTALAÇÃO. AF_12/2015</t>
  </si>
  <si>
    <t>INTERRUPTOR SIMPLES (3 MÓDULOS) COM INTERRUPTOR PARALELO (1 MÓDULO), 10A/250V, SEM SUPORTE E SEM PLACA - FORNECIMENTO E INSTALAÇÃO. AF_12/2015</t>
  </si>
  <si>
    <t>INTERRUPTOR SIMPLES (3 MÓDULOS) COM INTERRUPTOR PARALELO (1 MÓDULO), 10A/250V, INCLUINDO SUPORTE E PLACA - FORNECIMENTO E INSTALAÇÃO. AF_12/2015</t>
  </si>
  <si>
    <t>INTERRUPTOR SIMPLES (2 MÓDULOS) COM INTERRUPTOR PARALELO (2 MÓDULOS), 10A/250V, SEM SUPORTE E SEM PLACA - FORNECIMENTO E INSTALAÇÃO. AF_12/2015</t>
  </si>
  <si>
    <t>INTERRUPTOR SIMPLES (2 MÓDULOS) COM INTERRUPTOR PARALELO (2 MÓDULOS), 10A/250V, INCLUINDO SUPORTE E PLACA - FORNECIMENTO E INSTALAÇÃO. AF_12/2015</t>
  </si>
  <si>
    <t>INTERRUPTOR SIMPLES (4 MÓDULOS), 10A/250V, SEM SUPORTE E SEM PLACA - FORNECIMENTO E INSTALAÇÃO. AF_12/2015</t>
  </si>
  <si>
    <t>INTERRUPTOR SIMPLES (4 MÓDULOS), 10A/250V, INCLUINDO SUPORTE E PLACA - FORNECIMENTO E INSTALAÇÃO. AF_12/2015</t>
  </si>
  <si>
    <t>INTERRUPTOR SIMPLES (6 MÓDULOS), 10A/250V, SEM SUPORTE E SEM PLACA - FORNECIMENTO E INSTALAÇÃO. AF_12/2015</t>
  </si>
  <si>
    <t>INTERRUPTOR SIMPLES (6 MÓDULOS), 10A/250V, INCLUINDO SUPORTE E PLACA - FORNECIMENTO E INSTALAÇÃO. AF_12/2015</t>
  </si>
  <si>
    <t>INTERRUPTOR INTERMEDIÁRIO (1 MÓDULO), 10A/250V, SEM SUPORTE E SEM PLACA - FORNECIMENTO E INSTALAÇÃO. AF_09/2017</t>
  </si>
  <si>
    <t>INTERRUPTOR INTERMEDIÁRIO (1 MÓDULO), 10A/250V, INCLUINDO SUPORTE E PLACA - FORNECIMENTO E INSTALAÇÃO. AF_09/2017</t>
  </si>
  <si>
    <t>INTERRUPTOR BIPOLAR (1 MÓDULO), 10A/250V, SEM SUPORTE E SEM PLACA - FORNECIMENTO E INSTALAÇÃO. AF_09/2017</t>
  </si>
  <si>
    <t>INTERRUPTOR BIPOLAR (1 MÓDULO), 10A/250V, INCLUINDO SUPORTE E PLACA - FORNECIMENTO E INSTALAÇÃO. AF_09/2017</t>
  </si>
  <si>
    <t>DIMMER ROTATIVO (1 MÓDULO), 220V/600W, SEM SUPORTE E SEM PLACA - FORNECIMENTO E INSTALAÇÃO. AF_09/2017</t>
  </si>
  <si>
    <t>DIMMER ROTATIVO (1 MÓDULO), 220V/600W, INCLUINDO SUPORTE E PLACA - FORNECIMENTO E INSTALAÇÃO. AF_09/2017</t>
  </si>
  <si>
    <t>INTERRUPTOR PULSADOR CAMPAINHA (1 MÓDULO), 10A/250V, SEM SUPORTE E SEM PLACA - FORNECIMENTO E INSTALAÇÃO. AF_09/2017</t>
  </si>
  <si>
    <t>INTERRUPTOR PULSADOR CAMPAINHA (1 MÓDULO), 10A/250V, INCLUINDO SUPORTE E PLACA - FORNECIMENTO E INSTALAÇÃO. AF_09/2017</t>
  </si>
  <si>
    <t>CAMPAINHA CIGARRA (1 MÓDULO), 10A/250V, SEM SUPORTE E SEM PLACA - FORNECIMENTO E INSTALAÇÃO. AF_09/2017</t>
  </si>
  <si>
    <t>CAMPAINHA CIGARRA (1 MÓDULO), 10A/250V, INCLUINDO SUPORTE E PLACA - FORNECIMENTO E INSTALAÇÃO. AF_09/2017</t>
  </si>
  <si>
    <t>INTERRUPTOR PULSADOR MINUTERIA (1 MÓDULO), 10A/250V, SEM SUPORTE E SEM PLACA - FORNECIMENTO E INSTALAÇÃO. AF_09/2017</t>
  </si>
  <si>
    <t>INTERRUPTOR PULSADOR MINUTERIA (1 MÓDULO), 10A/250V, INCLUINDO SUPORTE E PLACA - FORNECIMENTO E INSTALAÇÃO. AF_09/2017</t>
  </si>
  <si>
    <t>TOMADA ALTA DE EMBUTIR (1 MÓDULO), 2P+T 10 A, SEM SUPORTE E SEM PLACA - FORNECIMENTO E INSTALAÇÃO. AF_12/2015</t>
  </si>
  <si>
    <t>TOMADA ALTA DE EMBUTIR (1 MÓDULO), 2P+T 20 A, SEM SUPORTE E SEM PLACA - FORNECIMENTO E INSTALAÇÃO. AF_12/2015</t>
  </si>
  <si>
    <t>TOMADA ALTA DE EMBUTIR (1 MÓDULO), 2P+T 10 A, INCLUINDO SUPORTE E PLACA - FORNECIMENTO E INSTALAÇÃO. AF_12/2015</t>
  </si>
  <si>
    <t>TOMADA ALTA DE EMBUTIR (1 MÓDULO), 2P+T 20 A, INCLUINDO SUPORTE E PLACA - FORNECIMENTO E INSTALAÇÃO. AF_12/2015</t>
  </si>
  <si>
    <t>TOMADA MÉDIA DE EMBUTIR (1 MÓDULO), 2P+T 10 A, SEM SUPORTE E SEM PLACA - FORNECIMENTO E INSTALAÇÃO. AF_12/2015</t>
  </si>
  <si>
    <t>TOMADA MÉDIA DE EMBUTIR (1 MÓDULO), 2P+T 20 A, SEM SUPORTE E SEM PLACA - FORNECIMENTO E INSTALAÇÃO. AF_12/2015</t>
  </si>
  <si>
    <t>TOMADA MÉDIA DE EMBUTIR (1 MÓDULO), 2P+T 10 A, INCLUINDO SUPORTE E PLACA - FORNECIMENTO E INSTALAÇÃO. AF_12/2015</t>
  </si>
  <si>
    <t>TOMADA MÉDIA DE EMBUTIR (1 MÓDULO), 2P+T 20 A, INCLUINDO SUPORTE E PLACA - FORNECIMENTO E INSTALAÇÃO. AF_12/2015</t>
  </si>
  <si>
    <t>TOMADA BAIXA DE EMBUTIR (1 MÓDULO), 2P+T 10 A, SEM SUPORTE E SEM PLACA - FORNECIMENTO E INSTALAÇÃO. AF_12/2015</t>
  </si>
  <si>
    <t>TOMADA BAIXA DE EMBUTIR (1 MÓDULO), 2P+T 20 A, SEM SUPORTE E SEM PLACA - FORNECIMENTO E INSTALAÇÃO. AF_12/2015</t>
  </si>
  <si>
    <t>TOMADA BAIXA DE EMBUTIR (1 MÓDULO), 2P+T 10 A, INCLUINDO SUPORTE E PLACA - FORNECIMENTO E INSTALAÇÃO. AF_12/2015</t>
  </si>
  <si>
    <t>TOMADA BAIXA DE EMBUTIR (1 MÓDULO), 2P+T 20 A, INCLUINDO SUPORTE E PLACA - FORNECIMENTO E INSTALAÇÃO. AF_12/2015</t>
  </si>
  <si>
    <t>TOMADA MÉDIA DE EMBUTIR (2 MÓDULOS), 2P+T 10 A, SEM SUPORTE E SEM PLACA - FORNECIMENTO E INSTALAÇÃO. AF_12/2015</t>
  </si>
  <si>
    <t>TOMADA MÉDIA DE EMBUTIR (2 MÓDULOS), 2P+T 20 A, SEM SUPORTE E SEM PLACA - FORNECIMENTO E INSTALAÇÃO. AF_12/2015</t>
  </si>
  <si>
    <t>TOMADA MÉDIA DE EMBUTIR (2 MÓDULOS), 2P+T 10 A, INCLUINDO SUPORTE E PLACA - FORNECIMENTO E INSTALAÇÃO. AF_12/2015</t>
  </si>
  <si>
    <t>TOMADA MÉDIA DE EMBUTIR (2 MÓDULOS), 2P+T 20 A, INCLUINDO SUPORTE E PLACA - FORNECIMENTO E INSTALAÇÃO. AF_12/2015</t>
  </si>
  <si>
    <t>TOMADA BAIXA DE EMBUTIR (2 MÓDULOS), 2P+T 10 A, SEM SUPORTE E SEM PLACA - FORNECIMENTO E INSTALAÇÃO. AF_12/2015</t>
  </si>
  <si>
    <t>TOMADA BAIXA DE EMBUTIR (2 MÓDULOS), 2P+T 20 A, SEM SUPORTE E SEM PLACA - FORNECIMENTO E INSTALAÇÃO. AF_12/2015</t>
  </si>
  <si>
    <t>TOMADA BAIXA DE EMBUTIR (2 MÓDULOS), 2P+T 10 A, INCLUINDO SUPORTE E PLACA - FORNECIMENTO E INSTALAÇÃO. AF_12/2015</t>
  </si>
  <si>
    <t>TOMADA BAIXA DE EMBUTIR (2 MÓDULOS), 2P+T 20 A, INCLUINDO SUPORTE E PLACA - FORNECIMENTO E INSTALAÇÃO. AF_12/2015</t>
  </si>
  <si>
    <t>TOMADA MÉDIA DE EMBUTIR (3 MÓDULOS), 2P+T 10 A, SEM SUPORTE E SEM PLACA - FORNECIMENTO E INSTALAÇÃO. AF_12/2015</t>
  </si>
  <si>
    <t>TOMADA MÉDIA DE EMBUTIR (3 MÓDULOS), 2P+T 20 A, SEM SUPORTE E SEM PLACA - FORNECIMENTO E INSTALAÇÃO. AF_12/2015</t>
  </si>
  <si>
    <t>TOMADA MÉDIA DE EMBUTIR (3 MÓDULOS), 2P+T 10 A, INCLUINDO SUPORTE E PLACA - FORNECIMENTO E INSTALAÇÃO. AF_12/2015</t>
  </si>
  <si>
    <t>TOMADA MÉDIA DE EMBUTIR (3 MÓDULOS), 2P+T 20 A, INCLUINDO SUPORTE E PLACA - FORNECIMENTO E INSTALAÇÃO. AF_12/2015</t>
  </si>
  <si>
    <t>TOMADA BAIXA DE EMBUTIR (3 MÓDULOS), 2P+T 10 A, SEM SUPORTE E SEM PLACA - FORNECIMENTO E INSTALAÇÃO. AF_12/2015</t>
  </si>
  <si>
    <t>TOMADA BAIXA DE EMBUTIR (3 MÓDULOS), 2P+T 20 A, SEM SUPORTE E SEM PLACA - FORNECIMENTO E INSTALAÇÃO. AF_12/2015</t>
  </si>
  <si>
    <t>TOMADA BAIXA DE EMBUTIR (3 MÓDULOS), 2P+T 10 A, INCLUINDO SUPORTE E PLACA - FORNECIMENTO E INSTALAÇÃO. AF_12/2015</t>
  </si>
  <si>
    <t>TOMADA BAIXA DE EMBUTIR (3 MÓDULOS), 2P+T 20 A, INCLUINDO SUPORTE E PLACA - FORNECIMENTO E INSTALAÇÃO. AF_12/2015</t>
  </si>
  <si>
    <t>TOMADA BAIXA DE EMBUTIR (4 MÓDULOS), 2P+T 10 A, SEM SUPORTE E SEM PLACA - FORNECIMENTO E INSTALAÇÃO. AF_12/2015</t>
  </si>
  <si>
    <t>TOMADA BAIXA DE EMBUTIR (4 MÓDULOS), 2P+T 10 A, INCLUINDO SUPORTE E PLACA - FORNECIMENTO E INSTALAÇÃO. AF_12/2015</t>
  </si>
  <si>
    <t>TOMADA BAIXA DE EMBUTIR (6 MÓDULOS), 2P+T 10 A, SEM SUPORTE E SEM PLACA - FORNECIMENTO E INSTALAÇÃO. AF_12/2015</t>
  </si>
  <si>
    <t>TOMADA BAIXA DE EMBUTIR (6 MÓDULOS), 2P+T 10 A, INCLUINDO SUPORTE E PLACA - FORNECIMENTO E INSTALAÇÃO. AF_12/2015</t>
  </si>
  <si>
    <t>INTERRUPTOR SIMPLES (1 MÓDULO) COM 1 TOMADA DE EMBUTIR 2P+T 10 A,  SEM SUPORTE E SEM PLACA - FORNECIMENTO E INSTALAÇÃO. AF_12/2015</t>
  </si>
  <si>
    <t>INTERRUPTOR SIMPLES (1 MÓDULO) COM 1 TOMADA DE EMBUTIR 2P+T 10 A,  INCLUINDO SUPORTE E PLACA - FORNECIMENTO E INSTALAÇÃO. AF_12/2015</t>
  </si>
  <si>
    <t>INTERRUPTOR SIMPLES (1 MÓDULO) COM 2 TOMADAS DE EMBUTIR 2P+T 10 A,  SEM SUPORTE E SEM PLACA - FORNECIMENTO E INSTALAÇÃO. AF_12/2015</t>
  </si>
  <si>
    <t>INTERRUPTOR SIMPLES (1 MÓDULO) COM 2 TOMADAS DE EMBUTIR 2P+T 10 A,  INCLUINDO SUPORTE E PLACA - FORNECIMENTO E INSTALAÇÃO. AF_12/2015</t>
  </si>
  <si>
    <t>INTERRUPTOR SIMPLES (2 MÓDULOS) COM 1 TOMADA DE EMBUTIR 2P+T 10 A,  SEM SUPORTE E SEM PLACA - FORNECIMENTO E INSTALAÇÃO. AF_12/2015</t>
  </si>
  <si>
    <t>INTERRUPTOR SIMPLES (2 MÓDULOS) COM 1 TOMADA DE EMBUTIR 2P+T 10 A,  INCLUINDO SUPORTE E PLACA - FORNECIMENTO E INSTALAÇÃO. AF_12/2015</t>
  </si>
  <si>
    <t>INTERRUPTOR PARALELO (1 MÓDULO) COM 1 TOMADA DE EMBUTIR 2P+T 10 A,  SEM SUPORTE E SEM PLACA - FORNECIMENTO E INSTALAÇÃO. AF_12/2015</t>
  </si>
  <si>
    <t>INTERRUPTOR PARALELO (1 MÓDULO) COM 1 TOMADA DE EMBUTIR 2P+T 10 A,  INCLUINDO SUPORTE E PLACA - FORNECIMENTO E INSTALAÇÃO. AF_12/2015</t>
  </si>
  <si>
    <t>INTERRUPTOR PARALELO (1 MÓDULO) COM 2 TOMADAS DE EMBUTIR 2P+T 10 A,  SEM SUPORTE E SEM PLACA - FORNECIMENTO E INSTALAÇÃO. AF_12/2015</t>
  </si>
  <si>
    <t>INTERRUPTOR PARALELO (1 MÓDULO) COM 2 TOMADAS DE EMBUTIR 2P+T 10 A,  INCLUINDO SUPORTE E PLACA - FORNECIMENTO E INSTALAÇÃO. AF_12/2015</t>
  </si>
  <si>
    <t>INTERRUPTOR PARALELO (2 MÓDULOS) COM 1 TOMADA DE EMBUTIR 2P+T 10 A,  SEM SUPORTE E SEM PLACA - FORNECIMENTO E INSTALAÇÃO. AF_12/2015</t>
  </si>
  <si>
    <t>INTERRUPTOR PARALELO (2 MÓDULOS) COM 1 TOMADA DE EMBUTIR 2P+T 10 A,  INCLUINDO SUPORTE E PLACA - FORNECIMENTO E INSTALAÇÃO. AF_12/2015</t>
  </si>
  <si>
    <t>INTERRUPTOR SIMPLES (1 MÓDULO), INTERRUPTOR PARALELO (1 MÓDULO) E 1 TOMADA DE EMBUTIR 2P+T 10 A,  SEM SUPORTE E SEM PLACA - FORNECIMENTO E INSTALAÇÃO. AF_12/2015</t>
  </si>
  <si>
    <t>INTERRUPTOR SIMPLES (1 MÓDULO), INTERRUPTOR PARALELO (1 MÓDULO) E 1 TOMADA DE EMBUTIR 2P+T 10 A,  INCLUINDO SUPORTE E PLACA - FORNECIMENTO E INSTALAÇÃO. AF_12/2015</t>
  </si>
  <si>
    <t>5,16</t>
  </si>
  <si>
    <t>PONTO DE ILUMINAÇÃO RESIDENCIAL INCLUINDO INTERRUPTOR SIMPLES, CAIXA ELÉTRICA, ELETRODUTO, CABO, RASGO, QUEBRA E CHUMBAMENTO (EXCLUINDO LUMINÁRIA E LÂMPADA). AF_01/2016</t>
  </si>
  <si>
    <t>PONTO DE ILUMINAÇÃO RESIDENCIAL INCLUINDO INTERRUPTOR SIMPLES (2 MÓDULOS), CAIXA ELÉTRICA, ELETRODUTO, CABO, RASGO, QUEBRA E CHUMBAMENTO (EXCLUINDO LUMINÁRIA E LÂMPADA). AF_01/2016</t>
  </si>
  <si>
    <t>PONTO DE ILUMINAÇÃO RESIDENCIAL INCLUINDO INTERRUPTOR PARALELO, CAIXA ELÉTRICA, ELETRODUTO, CABO, RASGO, QUEBRA E CHUMBAMENTO (EXCLUINDO LUMINÁRIA E LÂMPADA). AF_01/2016</t>
  </si>
  <si>
    <t>PONTO DE ILUMINAÇÃO RESIDENCIAL INCLUINDO INTERRUPTOR PARALELO (2 MÓDULOS), CAIXA ELÉTRICA, ELETRODUTO, CABO, RASGO, QUEBRA E CHUMBAMENTO (EXCLUINDO LUMINÁRIA E LÂMPADA). AF_01/2016</t>
  </si>
  <si>
    <t>PONTO DE ILUMINAÇÃO RESIDENCIAL INCLUINDO INTERRUPTOR SIMPLES CONJUGADO COM PARALELO, CAIXA ELÉTRICA, ELETRODUTO, CABO, RASGO, QUEBRA E CHUMBAMENTO (EXCLUINDO LUMINÁRIA E LÂMPADA). AF_01/2016</t>
  </si>
  <si>
    <t>PONTO DE TOMADA RESIDENCIAL INCLUINDO TOMADA 10A/250V, CAIXA ELÉTRICA, ELETRODUTO, CABO, RASGO, QUEBRA E CHUMBAMENTO. AF_01/2016</t>
  </si>
  <si>
    <t>PONTO DE TOMADA RESIDENCIAL INCLUINDO TOMADA (2 MÓDULOS) 10A/250V, CAIXA ELÉTRICA, ELETRODUTO, CABO, RASGO, QUEBRA E CHUMBAMENTO. AF_01/2016</t>
  </si>
  <si>
    <t>PONTO DE TOMADA RESIDENCIAL INCLUINDO TOMADA 20A/250V, CAIXA ELÉTRICA, ELETRODUTO, CABO, RASGO, QUEBRA E CHUMBAMENTO. AF_01/2016</t>
  </si>
  <si>
    <t>PONTO DE UTILIZAÇÃO DE EQUIPAMENTOS ELÉTRICOS, RESIDENCIAL, INCLUINDO SUPORTE E PLACA, CAIXA ELÉTRICA, ELETRODUTO, CABO, RASGO, QUEBRA E CHUMBAMENTO. AF_01/2016</t>
  </si>
  <si>
    <t>PONTO DE ILUMINAÇÃO E TOMADA, RESIDENCIAL, INCLUINDO INTERRUPTOR SIMPLES E TOMADA 10A/250V, CAIXA ELÉTRICA, ELETRODUTO, CABO, RASGO, QUEBRA E CHUMBAMENTO (EXCLUINDO LUMINÁRIA E LÂMPADA). AF_01/2016</t>
  </si>
  <si>
    <t>PONTO DE ILUMINAÇÃO E TOMADA, RESIDENCIAL, INCLUINDO INTERRUPTOR PARALELO E TOMADA 10A/250V, CAIXA ELÉTRICA, ELETRODUTO, CABO, RASGO, QUEBRA E CHUMBAMENTO (EXCLUINDO LUMINÁRIA E LÂMPADA). AF_01/2016</t>
  </si>
  <si>
    <t>PONTO DE ILUMINAÇÃO E TOMADA, RESIDENCIAL, INCLUINDO INTERRUPTOR SIMPLES, INTERRUPTOR PARALELO E TOMADA 10A/250V, CAIXA ELÉTRICA, ELETRODUTO, CABO, RASGO, QUEBRA E CHUMBAMENTO (EXCLUINDO LUMINÁRIA E LÂMPADA). AF_01/2016</t>
  </si>
  <si>
    <t>CORDOALHA DE COBRE NU 16 MM², NÃO ENTERRADA, COM ISOLADOR - FORNECIMENTO E INSTALAÇÃO. AF_12/2017</t>
  </si>
  <si>
    <t>CORDOALHA DE COBRE NU 25 MM², NÃO ENTERRADA, COM ISOLADOR - FORNECIMENTO E INSTALAÇÃO. AF_12/2017</t>
  </si>
  <si>
    <t>CORDOALHA DE COBRE NU 35 MM², NÃO ENTERRADA, COM ISOLADOR - FORNECIMENTO E INSTALAÇÃO. AF_12/2017</t>
  </si>
  <si>
    <t>CORDOALHA DE COBRE NU 50 MM², NÃO ENTERRADA, COM ISOLADOR - FORNECIMENTO E INSTALAÇÃO. AF_12/2017</t>
  </si>
  <si>
    <t>CORDOALHA DE COBRE NU 70 MM², NÃO ENTERRADA, COM ISOLADOR - FORNECIMENTO E INSTALAÇÃO. AF_12/2017</t>
  </si>
  <si>
    <t>CORDOALHA DE COBRE NU 95 MM², NÃO ENTERRADA, COM ISOLADOR - FORNECIMENTO E INSTALAÇÃO. AF_12/2017</t>
  </si>
  <si>
    <t>CORDOALHA DE COBRE NU 50 MM², ENTERRADA, SEM ISOLADOR - FORNECIMENTO E INSTALAÇÃO. AF_12/2017</t>
  </si>
  <si>
    <t>CORDOALHA DE COBRE NU 70 MM², ENTERRADA, SEM ISOLADOR - FORNECIMENTO E INSTALAÇÃO. AF_12/2017</t>
  </si>
  <si>
    <t>CORDOALHA DE COBRE NU 95 MM², ENTERRADA, SEM ISOLADOR - FORNECIMENTO E INSTALAÇÃO. AF_12/2017</t>
  </si>
  <si>
    <t>ELETRODUTO PVC 40MM (1 ¼ ) PARA SPDA - FORNECIMENTO E INSTALAÇÃO. AF_12/2017</t>
  </si>
  <si>
    <t>HASTE DE ATERRAMENTO 5/8  PARA SPDA - FORNECIMENTO E INSTALAÇÃO. AF_12/2017</t>
  </si>
  <si>
    <t>HASTE DE ATERRAMENTO 3/4  PARA SPDA - FORNECIMENTO E INSTALAÇÃO. AF_12/2017</t>
  </si>
  <si>
    <t>BASE METÁLICA PARA MASTRO 1 ½  PARA SPDA - FORNECIMENTO E INSTALAÇÃO. AF_12/2017</t>
  </si>
  <si>
    <t>MASTRO 1 ½  PARA SPDA - FORNECIMENTO E INSTALAÇÃO. AF_12/2017</t>
  </si>
  <si>
    <t>CAPTOR TIPO FRANKLIN PARA SPDA - FORNECIMENTO E INSTALAÇÃO. AF_12/2017</t>
  </si>
  <si>
    <t>SUPORTE ISOLADOR PARA CORDOALHA DE COBRE - FORNECIMENTO E INSTALAÇÃO. AF_12/2017</t>
  </si>
  <si>
    <t>PINTURA ANTICORROSIVA DE DUTO METÁLICO. AF_04/2018</t>
  </si>
  <si>
    <t>TUBO, PVC, SOLDÁVEL, DN 20MM, INSTALADO EM RAMAL OU SUB-RAMAL DE ÁGUA - FORNECIMENTO E INSTALAÇÃO. AF_12/2014</t>
  </si>
  <si>
    <t>TUBO, PVC, SOLDÁVEL, DN 25MM, INSTALADO EM RAMAL OU SUB-RAMAL DE ÁGUA - FORNECIMENTO E INSTALAÇÃO. AF_12/2014</t>
  </si>
  <si>
    <t>TUBO, PVC, SOLDÁVEL, DN 32MM, INSTALADO EM RAMAL OU SUB-RAMAL DE ÁGUA - FORNECIMENTO E INSTALAÇÃO. AF_12/2014</t>
  </si>
  <si>
    <t>TUBO, PVC, SOLDÁVEL, DN 20MM, INSTALADO EM RAMAL DE DISTRIBUIÇÃO DE ÁGUA - FORNECIMENTO E INSTALAÇÃO. AF_12/2014</t>
  </si>
  <si>
    <t>TUBO, PVC, SOLDÁVEL, DN 25MM, INSTALADO EM RAMAL DE DISTRIBUIÇÃO DE ÁGUA - FORNECIMENTO E INSTALAÇÃO. AF_12/2014</t>
  </si>
  <si>
    <t>TUBO, PVC, SOLDÁVEL, DN 32MM, INSTALADO EM RAMAL DE DISTRIBUIÇÃO DE ÁGUA - FORNECIMENTO E INSTALAÇÃO. AF_12/2014</t>
  </si>
  <si>
    <t>TUBO, PVC, SOLDÁVEL, DN 25MM, INSTALADO EM PRUMADA DE ÁGUA - FORNECIMENTO E INSTALAÇÃO. AF_12/2014</t>
  </si>
  <si>
    <t>TUBO, PVC, SOLDÁVEL, DN 32MM, INSTALADO EM PRUMADA DE ÁGUA - FORNECIMENTO E INSTALAÇÃO. AF_12/2014</t>
  </si>
  <si>
    <t>TUBO, PVC, SOLDÁVEL, DN 40MM, INSTALADO EM PRUMADA DE ÁGUA - FORNECIMENTO E INSTALAÇÃO. AF_12/2014</t>
  </si>
  <si>
    <t>TUBO, PVC, SOLDÁVEL, DN 50MM, INSTALADO EM PRUMADA DE ÁGUA - FORNECIMENTO E INSTALAÇÃO. AF_12/2014</t>
  </si>
  <si>
    <t>TUBO, PVC, SOLDÁVEL, DN 60MM, INSTALADO EM PRUMADA DE ÁGUA - FORNECIMENTO E INSTALAÇÃO. AF_12/2014</t>
  </si>
  <si>
    <t>TUBO, PVC, SOLDÁVEL, DN 75MM, INSTALADO EM PRUMADA DE ÁGUA - FORNECIMENTO E INSTALAÇÃO. AF_12/2014</t>
  </si>
  <si>
    <t>TUBO, PVC, SOLDÁVEL, DN 85MM, INSTALADO EM PRUMADA DE ÁGUA - FORNECIMENTO E INSTALAÇÃO. AF_12/2014</t>
  </si>
  <si>
    <t>TUBO PVC, SÉRIE R, ÁGUA PLUVIAL, DN 40 MM, FORNECIDO E INSTALADO EM RAMAL DE ENCAMINHAMENTO. AF_12/2014</t>
  </si>
  <si>
    <t>TUBO PVC, SÉRIE R, ÁGUA PLUVIAL, DN 50 MM, FORNECIDO E INSTALADO EM RAMAL DE ENCAMINHAMENTO. AF_12/2014</t>
  </si>
  <si>
    <t>TUBO PVC, SÉRIE R, ÁGUA PLUVIAL, DN 75 MM, FORNECIDO E INSTALADO EM RAMAL DE ENCAMINHAMENTO. AF_12/2014</t>
  </si>
  <si>
    <t>TUBO PVC, SÉRIE R, ÁGUA PLUVIAL, DN 100 MM, FORNECIDO E INSTALADO EM RAMAL DE ENCAMINHAMENTO. AF_12/2014</t>
  </si>
  <si>
    <t>TUBO PVC, SÉRIE R, ÁGUA PLUVIAL, DN 75 MM, FORNECIDO E INSTALADO EM CONDUTORES VERTICAIS DE ÁGUAS PLUVIAIS. AF_12/2014</t>
  </si>
  <si>
    <t>TUBO PVC, SÉRIE R, ÁGUA PLUVIAL, DN 100 MM, FORNECIDO E INSTALADO EM CONDUTORES VERTICAIS DE ÁGUAS PLUVIAIS. AF_12/2014</t>
  </si>
  <si>
    <t>TUBO PVC, SÉRIE R, ÁGUA PLUVIAL, DN 150 MM, FORNECIDO E INSTALADO EM CONDUTORES VERTICAIS DE ÁGUAS PLUVIAIS. AF_12/2014</t>
  </si>
  <si>
    <t>TUBO, CPVC, SOLDÁVEL, DN 15MM, INSTALADO EM RAMAL OU SUB-RAMAL DE ÁGUA - FORNECIMENTO E INSTALAÇÃO. AF_12/2014</t>
  </si>
  <si>
    <t>TUBO, CPVC, SOLDÁVEL, DN 22MM, INSTALADO EM RAMAL OU SUB-RAMAL DE ÁGUA - FORNECIMENTO E INSTALAÇÃO. AF_12/2014</t>
  </si>
  <si>
    <t>TUBO, CPVC, SOLDÁVEL, DN 28MM, INSTALADO EM RAMAL OU SUB-RAMAL DE ÁGUA - FORNECIMENTO E INSTALAÇÃO. AF_12/2014</t>
  </si>
  <si>
    <t>TUBO, CPVC, SOLDÁVEL, DN 35MM, INSTALADO EM RAMAL OU SUB-RAMAL DE ÁGUA  FORNECIMENTO E INSTALAÇÃO. AF_12/2014</t>
  </si>
  <si>
    <t>TUBO PVC, SERIE NORMAL, ESGOTO PREDIAL, DN 40 MM, FORNECIDO E INSTALADO EM RAMAL DE DESCARGA OU RAMAL DE ESGOTO SANITÁRIO. AF_12/2014</t>
  </si>
  <si>
    <t>TUBO PVC, SERIE NORMAL, ESGOTO PREDIAL, DN 50 MM, FORNECIDO E INSTALADO EM RAMAL DE DESCARGA OU RAMAL DE ESGOTO SANITÁRIO. AF_12/2014</t>
  </si>
  <si>
    <t>TUBO PVC, SERIE NORMAL, ESGOTO PREDIAL, DN 75 MM, FORNECIDO E INSTALADO EM RAMAL DE DESCARGA OU RAMAL DE ESGOTO SANITÁRIO. AF_12/2014</t>
  </si>
  <si>
    <t>TUBO PVC, SERIE NORMAL, ESGOTO PREDIAL, DN 100 MM, FORNECIDO E INSTALADO EM RAMAL DE DESCARGA OU RAMAL DE ESGOTO SANITÁRIO. AF_12/2014</t>
  </si>
  <si>
    <t>TUBO, CPVC, SOLDÁVEL, DN 22MM, INSTALADO EM RAMAL DE DISTRIBUIÇÃO DE ÁGUA - FORNECIMENTO E INSTALAÇÃO. AF_12/2014</t>
  </si>
  <si>
    <t>TUBO, CPVC, SOLDÁVEL, DN 28MM, INSTALADO EM RAMAL DE DISTRIBUIÇÃO DE ÁGUA - FORNECIMENTO E INSTALAÇÃO. AF_12/2014</t>
  </si>
  <si>
    <t>TUBO, CPVC, SOLDÁVEL, DN 35MM, INSTALADO EM PRUMADA DE ÁGUA  FORNECIMENTO E INSTALAÇÃO. AF_12/2014</t>
  </si>
  <si>
    <t>TUBO, CPVC, SOLDÁVEL, DN 42MM, INSTALADO EM PRUMADA DE ÁGUA  FORNECIMENTO E INSTALAÇÃO. AF_12/2014</t>
  </si>
  <si>
    <t>TUBO, CPVC, SOLDÁVEL, DN 73MM, INSTALADO EM PRUMADA DE ÁGUA  FORNECIMENTO E INSTALAÇÃO. AF_12/2014</t>
  </si>
  <si>
    <t>TUBO, CPVC, SOLDÁVEL, DN 89MM, INSTALADO EM PRUMADA DE ÁGUA  FORNECIMENTO E INSTALAÇÃO. AF_12/2014</t>
  </si>
  <si>
    <t>TUBO PVC, SERIE NORMAL, ESGOTO PREDIAL, DN 50 MM, FORNECIDO E INSTALADO EM PRUMADA DE ESGOTO SANITÁRIO OU VENTILAÇÃO. AF_12/2014</t>
  </si>
  <si>
    <t>TUBO PVC, SERIE NORMAL, ESGOTO PREDIAL, DN 75 MM, FORNECIDO E INSTALADO EM PRUMADA DE ESGOTO SANITÁRIO OU VENTILAÇÃO. AF_12/2014</t>
  </si>
  <si>
    <t>TUBO PVC, SERIE NORMAL, ESGOTO PREDIAL, DN 100 MM, FORNECIDO E INSTALADO EM PRUMADA DE ESGOTO SANITÁRIO OU VENTILAÇÃO. AF_12/2014</t>
  </si>
  <si>
    <t>TUBO PVC, SERIE NORMAL, ESGOTO PREDIAL, DN 100 MM, FORNECIDO E INSTALADO EM SUBCOLETOR AÉREO DE ESGOTO SANITÁRIO. AF_12/2014</t>
  </si>
  <si>
    <t>TUBO PVC, SERIE NORMAL, ESGOTO PREDIAL, DN 150 MM, FORNECIDO E INSTALADO EM SUBCOLETOR AÉREO DE ESGOTO SANITÁRIO. AF_12/2014</t>
  </si>
  <si>
    <t>TUBO, PVC, SOLDÁVEL, DN 25MM, INSTALADO EM DRENO DE AR-CONDICIONADO - FORNECIMENTO E INSTALAÇÃO. AF_12/2014</t>
  </si>
  <si>
    <t>(COMPOSIÇÃO REPRESENTATIVA) DO SERVIÇO DE INSTALAÇÃO DE TUBOS DE PVC, SOLDÁVEL, ÁGUA FRIA, DN 20 MM (INSTALADO EM RAMAL, SUB-RAMAL OU RAMAL DE DISTRIBUIÇÃO), INCLUSIVE CONEXÕES, CORTES E FIXAÇÕES, PARA PRÉDIOS. AF_10/2015</t>
  </si>
  <si>
    <t>(COMPOSIÇÃO REPRESENTATIVA) DO SERVIÇO DE INSTALAÇÃO DE TUBOS DE PVC, SOLDÁVEL, ÁGUA FRIA, DN 25 MM (INSTALADO EM RAMAL, SUB-RAMAL, RAMAL DE DISTRIBUIÇÃO OU PRUMADA), INCLUSIVE CONEXÕES, CORTES E FIXAÇÕES, PARA PRÉDIOS. AF_10/2015</t>
  </si>
  <si>
    <t>(COMPOSIÇÃO REPRESENTATIVA) DO SERVIÇO DE INSTALAÇÃO TUBOS DE PVC, SOLDÁVEL, ÁGUA FRIA, DN 32 MM (INSTALADO EM RAMAL, SUB-RAMAL, RAMAL DE DISTRIBUIÇÃO OU PRUMADA), INCLUSIVE CONEXÕES, CORTES E FIXAÇÕES, PARA PRÉDIOS. AF_10/2015</t>
  </si>
  <si>
    <t>(COMPOSIÇÃO REPRESENTATIVA) DO SERVIÇO DE INSTALAÇÃO DE TUBOS DE PVC, SOLDÁVEL, ÁGUA FRIA, DN 40 MM (INSTALADO EM PRUMADA), INCLUSIVE CONEXÕES, CORTES E FIXAÇÕES, PARA PRÉDIOS. AF_10/2015</t>
  </si>
  <si>
    <t>(COMPOSIÇÃO REPRESENTATIVA) DO SERVIÇO DE INSTALAÇÃO DE TUBOS DE PVC, SOLDÁVEL, ÁGUA FRIA, DN 50 MM (INSTALADO EM PRUMADA), INCLUSIVE CONEXÕES, CORTES E FIXAÇÕES, PARA PRÉDIOS. AF_10/2015</t>
  </si>
  <si>
    <t>(COMPOSIÇÃO REPRESENTATIVA) DO SERVIÇO DE INSTALAÇÃO DE TUBOS DE PVC, SÉRIE R, ÁGUA PLUVIAL, DN 75 MM (INSTALADO EM RAMAL DE ENCAMINHAMENTO, OU CONDUTORES VERTICAIS), INCLUSIVE CONEXÕES, CORTE E FIXAÇÕES, PARA PRÉDIOS. AF_10/2015</t>
  </si>
  <si>
    <t>(COMPOSIÇÃO REPRESENTATIVA) DO SERVIÇO DE INSTALAÇÃO DE TUBOS DE PVC, SÉRIE R, ÁGUA PLUVIAL, DN 100 MM (INSTALADO EM RAMAL DE ENCAMINHAMENTO, OU CONDUTORES VERTICAIS), INCLUSIVE CONEXÕES, CORTES E FIXAÇÕES, PARA PRÉDIOS. AF_10/2015</t>
  </si>
  <si>
    <t>(COMPOSIÇÃO REPRESENTATIVA) DO SERVIÇO DE INSTALAÇÃO DE TUBOS DE PVC, SÉRIE R, ÁGUA PLUVIAL, DN 150 MM (INSTALADO EM CONDUTORES VERTICAIS), INCLUSIVE CONEXÕES, CORTES E FIXAÇÕES, PARA PRÉDIOS. AF_10/2015</t>
  </si>
  <si>
    <t>(COMPOSIÇÃO REPRESENTATIVA) DO SERVIÇO DE INSTALAÇÃO DE TUBO DE PVC, SÉRIE NORMAL, ESGOTO PREDIAL, DN 40 MM (INSTALADO EM RAMAL DE DESCARGA OU RAMAL DE ESGOTO SANITÁRIO), INCLUSIVE CONEXÕES, CORTES E FIXAÇÕES, PARA PRÉDIOS. AF_10/2015</t>
  </si>
  <si>
    <t>(COMPOSIÇÃO REPRESENTATIVA) DO SERVIÇO DE INSTALAÇÃO DE TUBO DE PVC, SÉRIE NORMAL, ESGOTO PREDIAL, DN 50 MM (INSTALADO EM RAMAL DE DESCARGA OU RAMAL DE ESGOTO SANITÁRIO), INCLUSIVE CONEXÕES, CORTES E FIXAÇÕES PARA, PRÉDIOS. AF_10/2015</t>
  </si>
  <si>
    <t>(COMPOSIÇÃO REPRESENTATIVA) DO SERVIÇO DE INST. TUBO PVC, SÉRIE N, ESGOTO PREDIAL, DN 75 MM, (INST. EM RAMAL DE DESCARGA, RAMAL DE ESG. SANITÁRIO, PRUMADA DE ESG. SANITÁRIO OU VENTILAÇÃO), INCL. CONEXÕES, CORTES E FIXAÇÕES, P/ PRÉDIOS. AF_10/2015</t>
  </si>
  <si>
    <t>(COMPOSIÇÃO REPRESENTATIVA) DO SERVIÇO DE INST. TUBO PVC, SÉRIE N, ESGOTO PREDIAL, 100 MM (INST. RAMAL DESCARGA, RAMAL DE ESG. SANIT., PRUMADA ESG. SANIT., VENTILAÇÃO OU SUB-COLETOR AÉREO), INCL. CONEXÕES E CORTES, FIXAÇÕES, P/ PRÉDIOS. AF_10/2015</t>
  </si>
  <si>
    <t>(COMPOSIÇÃO REPRESENTATIVA) DO SERVIÇO DE INSTALAÇÃO DE TUBO DE PVC, SÉRIE NORMAL, ESGOTO PREDIAL, DN 150 MM (INSTALADO EM SUB-COLETOR AÉREO), INCLUSIVE CONEXÕES, CORTES E FIXAÇÕES, PARA PRÉDIOS. AF_10/2015</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</si>
  <si>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</si>
  <si>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</si>
  <si>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</si>
  <si>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</si>
  <si>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</si>
  <si>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</si>
  <si>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</si>
  <si>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</si>
  <si>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</si>
  <si>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</si>
  <si>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</si>
  <si>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</si>
  <si>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</si>
  <si>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</si>
  <si>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</si>
  <si>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</si>
  <si>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</si>
  <si>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</si>
  <si>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</si>
  <si>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</si>
  <si>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</si>
  <si>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</si>
  <si>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TUBO, PPR, DN 25, CLASSE PN 20,  INSTALADO EM RAMAL OU SUB-RAMAL DE ÁGUA  FORNECIMENTO E INSTALAÇÃO. AF_06/2015</t>
  </si>
  <si>
    <t>TUBO, PPR, DN 25, CLASSE PN 25 INSTALADO EM RAMAL OU SUB-RAMAL DE ÁGUA  FORNECIMENTO E INSTALAÇÃO. AF_06/2015</t>
  </si>
  <si>
    <t>TUBO, PPR, DN 25, CLASSE PN 20,  INSTALADO EM RAMAL DE DISTRIBUIÇÃO DE ÁGUA  FORNECIMENTO E INSTALAÇÃO. AF_06/2015</t>
  </si>
  <si>
    <t>TUBO, PPR, DN 32, CLASSE PN 12,  INSTALADO EM RAMAL DE DISTRIBUIÇÃO DE ÁGUA  FORNECIMENTO E INSTALAÇÃO. AF_06/2015</t>
  </si>
  <si>
    <t>TUBO, PPR, DN 40, CLASSE PN 12,  INSTALADO EM RAMAL DE DISTRIBUIÇÃO DE ÁGUA  FORNECIMENTO E INSTALAÇÃO. AF_06/2015</t>
  </si>
  <si>
    <t>TUBO, PPR, DN 25, CLASSE PN 25,  INSTALADO EM RAMAL DE DISTRIBUIÇÃO DE ÁGUA  FORNECIMENTO E INSTALAÇÃO. AF_06/2015</t>
  </si>
  <si>
    <t>TUBO, PPR, DN 32, CLASSE PN 25,  INSTALADO EM RAMAL DE DISTRIBUIÇÃO DE ÁGUA  FORNECIMENTO E INSTALAÇÃO. AF_06/2015</t>
  </si>
  <si>
    <t>TUBO, PPR, DN 40, CLASSE PN 25,  INSTALADO EM RAMAL DE DISTRIBUIÇÃO DE ÁGUA  FORNECIMENTO E INSTALAÇÃO. AF_06/2015</t>
  </si>
  <si>
    <t>TUBO, PPR, DN 25, CLASSE PN 20,  INSTALADO EM PRUMADA DE ÁGUA  FORNECIMENTO E INSTALAÇÃO. AF_06/2015</t>
  </si>
  <si>
    <t>TUBO, PPR, DN 32, CLASSE PN 12,  INSTALADO EM PRUMADA DE ÁGUA  FORNECIMENTO E INSTALAÇÃO. AF_06/2015</t>
  </si>
  <si>
    <t>TUBO, PPR, DN 40, CLASSE PN 12,  INSTALADO EM PRUMADA DE ÁGUA  FORNECIMENTO E INSTALAÇÃO. AF_06/2015</t>
  </si>
  <si>
    <t>14,84</t>
  </si>
  <si>
    <t>TUBO, PPR, DN 50, CLASSE PN 12,  INSTALADO EM PRUMADA DE ÁGUA  FORNECIMENTO E INSTALAÇÃO. AF_06/2015</t>
  </si>
  <si>
    <t>TUBO, PPR, DN 63, CLASSE PN 12,  INSTALADO EM PRUMADA DE ÁGUA  FORNECIMENTO E INSTALAÇÃO. AF_06/2015</t>
  </si>
  <si>
    <t>TUBO, PPR, DN 75, CLASSE PN 12,  INSTALADO EM PRUMADA DE ÁGUA  FORNECIMENTO E INSTALAÇÃO. AF_06/2015</t>
  </si>
  <si>
    <t>TUBO, PPR, DN 90, CLASSE PN 12,  INSTALADO EM PRUMADA DE ÁGUA  FORNECIMENTO E INSTALAÇÃO. AF_06/2015</t>
  </si>
  <si>
    <t>TUBO, PPR, DN 110, CLASSE PN 12,  INSTALADO EM PRUMADA DE ÁGUA  FORNECIMENTO E INSTALAÇÃO. AF_06/2015</t>
  </si>
  <si>
    <t>TUBO, PPR, DN 25, CLASSE PN 25,  INSTALADO EM PRUMADA DE ÁGUA  FORNECIMENTO E INSTALAÇÃO. AF_06/2015</t>
  </si>
  <si>
    <t>TUBO, PPR, DN 32, CLASSE PN 25,  INSTALADO EM PRUMADA DE ÁGUA  FORNECIMENTO E INSTALAÇÃO. AF_06/2015</t>
  </si>
  <si>
    <t>TUBO, PPR, DN 40, CLASSE PN 25,  INSTALADO EM PRUMADA DE ÁGUA  FORNECIMENTO E INSTALAÇÃO. AF_06/2015</t>
  </si>
  <si>
    <t>TUBO, PPR, DN 50, CLASSE PN 25,  INSTALADO EM PRUMADA DE ÁGUA  FORNECIMENTO E INSTALAÇÃO. AF_06/2015</t>
  </si>
  <si>
    <t>26,22</t>
  </si>
  <si>
    <t>TUBO, PPR, DN 63, CLASSE PN 25,  INSTALADO EM PRUMADA DE ÁGUA  FORNECIMENTO E INSTALAÇÃO. AF_06/2015</t>
  </si>
  <si>
    <t>TUBO, PPR, DN 75, CLASSE PN 25,  INSTALADO EM PRUMADA DE ÁGUA  FORNECIMENTO E INSTALAÇÃO. AF_06/2015</t>
  </si>
  <si>
    <t>TUBO, PPR, DN 90, CLASSE PN 25,  INSTALADO EM PRUMADA DE ÁGUA  FORNECIMENTO E INSTALAÇÃO. AF_06/2015</t>
  </si>
  <si>
    <t>TUBO, PPR, DN 110, CLASSE PN 25,  INSTALADO EM PRUMADA DE ÁGUA  FORNECIMENTO E INSTALAÇÃO. AF_06/2015</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</si>
  <si>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</si>
  <si>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</si>
  <si>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</si>
  <si>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</si>
  <si>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</si>
  <si>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</si>
  <si>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</si>
  <si>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</si>
  <si>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</si>
  <si>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</si>
  <si>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</si>
  <si>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</si>
  <si>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</si>
  <si>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</si>
  <si>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</si>
  <si>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</si>
  <si>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</si>
  <si>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</si>
  <si>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TUBO, PEX, MONOCAMADA, DN 16, INSTALADO EM RAMAL OU SUB-RAMAL DE ÁGUA  FORNECIMENTO E INSTALAÇÃO. AF_06/2015</t>
  </si>
  <si>
    <t>TUBO, PEX, MONOCAMADA, DN 20, INSTALADO EM RAMAL OU SUB-RAMAL DE ÁGUA  FORNECIMENTO E INSTALAÇÃO. AF_06/2015</t>
  </si>
  <si>
    <t>TUBO, PEX, MONOCAMADA, DN 25, INSTALADO EM RAMAL OU SUB-RAMAL DE ÁGUA  FORNECIMENTO E INSTALAÇÃO. AF_06/2015</t>
  </si>
  <si>
    <t>TUBO, PEX, MONOCAMADA, DN 32, INSTALADO EM RAMAL OU SUB-RAMAL DE ÁGUA  FORNECIMENTO E INSTALAÇÃO. AF_06/2015</t>
  </si>
  <si>
    <t>TUBO, PEX, MONOCAMADA, DN 16, INSTALADO EM RAMAL DE DISTRIBUIÇÃO DE ÁGUA  FORNECIMENTO E INSTALAÇÃO. AF_06/2015</t>
  </si>
  <si>
    <t>TUBO, PEX, MONOCAMADA, DN 20, INSTALADO EM RAMAL DE DISTRIBUIÇÃO DE ÁGUA  FORNECIMENTO E INSTALAÇÃO. AF_06/2015</t>
  </si>
  <si>
    <t>TUBO, PEX, MONOCAMADA, DN 25, INSTALADO EM RAMAL DE DISTRIBUIÇÃO DE ÁGUA  FORNECIMENTO E INSTALAÇÃO. AF_06/2015</t>
  </si>
  <si>
    <t>TUBO, PEX, MONOCAMADA, DN 32, INSTALADO EM RAMAL DE DISTRIBUIÇÃO DE ÁGUA  FORNECIMENTO E INSTALAÇÃO. AF_06/2015</t>
  </si>
  <si>
    <t>TUBO EM COBRE FLEXÍVEL, DN 1/4, COM ISOLAMENTO, INSTALADO EM RAMAL DE ALIMENTAÇÃO DE AR CONDICIONADO COM CONDENSADORA INDIVIDUAL   FORNECIMENTO E INSTALAÇÃO. AF_12/2015</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</si>
  <si>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</si>
  <si>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</si>
  <si>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</si>
  <si>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</si>
  <si>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</si>
  <si>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</si>
  <si>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FLEXÍVEL, DN 5/8, COM ISOLAMENTO, INSTALADO EM RAMAL DE ALIMENTAÇÃO DE AR CONDICIONADO COM CONDENSADORA CENTRAL   FORNECIMENTO E INSTALAÇÃO. AF_12/2015</t>
  </si>
  <si>
    <t>TUBO EM COBRE RÍGIDO, DN 22 MM, CLASSE I, SEM ISOLAMENTO, INSTALADO EM PRUMADA  FORNECIMENTO E INSTALAÇÃO. AF_12/2015</t>
  </si>
  <si>
    <t>TUBO EM COBRE RÍGIDO, DN 28 MM, CLASSE I, SEM ISOLAMENTO, INSTALADO EM PRUMADA  FORNECIMENTO E INSTALAÇÃO. AF_12/2015</t>
  </si>
  <si>
    <t>TUBO EM COBRE RÍGIDO, DN 35 MM, CLASSE I, SEM ISOLAMENTO, INSTALADO EM PRUMADA  FORNECIMENTO E INSTALAÇÃO. AF_12/2015</t>
  </si>
  <si>
    <t>TUBO EM COBRE RÍGIDO, DN 42 MM, CLASSE I, SEM ISOLAMENTO, INSTALADO EM PRUMADA  FORNECIMENTO E INSTALAÇÃO. AF_12/2015</t>
  </si>
  <si>
    <t>TUBO EM COBRE RÍGIDO, DN 54 MM, CLASSE I, SEM ISOLAMENTO, INSTALADO EM PRUMADA  FORNECIMENTO E INSTALAÇÃO. AF_12/2015</t>
  </si>
  <si>
    <t>TUBO EM COBRE RÍGIDO, DN 66 MM, CLASSE I, SEM ISOLAMENTO, INSTALADO EM PRUMADA  FORNECIMENTO E INSTALAÇÃO. AF_12/2015</t>
  </si>
  <si>
    <t>TUBO EM COBRE RÍGIDO, DN 15 MM, CLASSE I, SEM ISOLAMENTO, INSTALADO EM RAMAL DE DISTRIBUIÇÃO  FORNECIMENTO E INSTALAÇÃO. AF_12/2015</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</si>
  <si>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</si>
  <si>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</si>
  <si>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TUBO EM COBRE RÍGIDO, DN 15 MM, CLASSE I, SEM ISOLAMENTO, INSTALADO EM RAMAL E SUB-RAMAL  FORNECIMENTO E INSTALAÇÃO. AF_12/2015</t>
  </si>
  <si>
    <t>TUBO EM COBRE RÍGIDO, DN 22 MM, CLASSE I, SEM ISOLAMENTO, INSTALADO EM RAMAL E SUB-RAMAL  FORNECIMENTO E INSTALAÇÃO. AF_12/2015</t>
  </si>
  <si>
    <t>TUBO EM COBRE RÍGIDO, DN 28 MM, CLASSE I, SEM ISOLAMENTO, INSTALADO EM RAMAL E SUB-RAMAL  FORNECIMENTO E INSTALAÇÃO. AF_12/2015</t>
  </si>
  <si>
    <t>JOELHO 90 GRAUS, PVC, SOLDÁVEL, DN 20MM, INSTALADO EM RAMAL OU SUB-RAMAL DE ÁGUA - FORNECIMENTO E INSTALAÇÃO. AF_12/2014</t>
  </si>
  <si>
    <t>JOELHO 45 GRAUS, PVC, SOLDÁVEL, DN 20MM, INSTALADO EM RAMAL OU SUB-RAMAL DE ÁGUA - FORNECIMENTO E INSTALAÇÃO. AF_12/2014</t>
  </si>
  <si>
    <t>CURVA 90 GRAUS, PVC, SOLDÁVEL, DN 20MM, INSTALADO EM RAMAL OU SUB-RAMAL DE ÁGUA - FORNECIMENTO E INSTALAÇÃO. AF_12/2014</t>
  </si>
  <si>
    <t>CURVA 45 GRAUS, PVC, SOLDÁVEL, DN 20MM, INSTALADO EM RAMAL OU SUB-RAMAL DE ÁGUA - FORNECIMENTO E INSTALAÇÃO. AF_12/2014</t>
  </si>
  <si>
    <t>JOELHO 90 GRAUS, PVC, SOLDÁVEL, DN 25MM, INSTALADO EM RAMAL OU SUB-RAMAL DE ÁGUA - FORNECIMENTO E INSTALAÇÃO. AF_12/2014</t>
  </si>
  <si>
    <t>JOELHO 45 GRAUS, PVC, SOLDÁVEL, DN 25MM, INSTALADO EM RAMAL OU SUB-RAMAL DE ÁGUA - FORNECIMENTO E INSTALAÇÃO. AF_12/2014</t>
  </si>
  <si>
    <t>CURVA 90 GRAUS, PVC, SOLDÁVEL, DN 25MM, INSTALADO EM RAMAL OU SUB-RAMAL DE ÁGUA - FORNECIMENTO E INSTALAÇÃO. AF_12/2014</t>
  </si>
  <si>
    <t>CURVA 45 GRAUS, PVC, SOLDÁVEL, DN 25MM, INSTALADO EM RAMAL OU SUB-RAMAL DE ÁGUA - FORNECIMENTO E INSTALAÇÃO. AF_12/2014</t>
  </si>
  <si>
    <t>JOELHO 90 GRAUS COM BUCHA DE LATÃO, PVC, SOLDÁVEL, DN 25MM, X 3/4 INSTALADO EM RAMAL OU SUB-RAMAL DE ÁGUA - FORNECIMENTO E INSTALAÇÃO. AF_12/2014</t>
  </si>
  <si>
    <t>JOELHO 90 GRAUS, PVC, SOLDÁVEL, DN 32MM, INSTALADO EM RAMAL OU SUB-RAMAL DE ÁGUA - FORNECIMENTO E INSTALAÇÃO. AF_12/2014</t>
  </si>
  <si>
    <t>JOELHO 45 GRAUS, PVC, SOLDÁVEL, DN 32MM, INSTALADO EM RAMAL OU SUB-RAMAL DE ÁGUA - FORNECIMENTO E INSTALAÇÃO. AF_12/2014</t>
  </si>
  <si>
    <t>CURVA 90 GRAUS, PVC, SOLDÁVEL, DN 32MM, INSTALADO EM RAMAL OU SUB-RAMAL DE ÁGUA - FORNECIMENTO E INSTALAÇÃO. AF_12/2014</t>
  </si>
  <si>
    <t>CURVA 45 GRAUS, PVC, SOLDÁVEL, DN 32MM, INSTALADO EM RAMAL OU SUB-RAMAL DE ÁGUA - FORNECIMENTO E INSTALAÇÃO. AF_12/2014</t>
  </si>
  <si>
    <t>LUVA, PVC, SOLDÁVEL, DN 20MM, INSTALADO EM RAMAL OU SUB-RAMAL DE ÁGUA - FORNECIMENTO E INSTALAÇÃO. AF_12/2014</t>
  </si>
  <si>
    <t>LUVA DE CORRER, PVC, SOLDÁVEL, DN 20MM, INSTALADO EM RAMAL OU SUB-RAMAL DE ÁGUA - FORNECIMENTO E INSTALAÇÃO. AF_12/2014</t>
  </si>
  <si>
    <t>LUVA DE REDUÇÃO, PVC, SOLDÁVEL, DN 25MM X 20MM, INSTALADO EM RAMAL OU SUB-RAMAL DE ÁGUA - FORNECIMENTO E INSTALAÇÃO. AF_12/2014</t>
  </si>
  <si>
    <t>LUVA COM BUCHA DE LATÃO, PVC, SOLDÁVEL, DN 20MM X 1/2, INSTALADO EM RAMAL OU SUB-RAMAL DE ÁGUA - FORNECIMENTO E INSTALAÇÃO. AF_12/2014</t>
  </si>
  <si>
    <t>UNIÃO, PVC, SOLDÁVEL, DN 20MM, INSTALADO EM RAMAL OU SUB-RAMAL DE ÁGUA - FORNECIMENTO E INSTALAÇÃO. AF_12/2014</t>
  </si>
  <si>
    <t>ADAPTADOR CURTO COM BOLSA E ROSCA PARA REGISTRO, PVC, SOLDÁVEL, DN 20MM X 1/2, INSTALADO EM RAMAL OU SUB-RAMAL DE ÁGUA - FORNECIMENTO E INSTALAÇÃO. AF_12/2014</t>
  </si>
  <si>
    <t>CURVA DE TRANSPOSIÇÃO, PVC, SOLDÁVEL, DN 20MM, INSTALADO EM RAMAL OU SUB-RAMAL DE ÁGUA - FORNECIMENTO E INSTALAÇÃO. AF_12/2014</t>
  </si>
  <si>
    <t>LUVA, PVC, SOLDÁVEL, DN 25MM, INSTALADO EM RAMAL OU SUB-RAMAL DE ÁGUA - FORNECIMENTO E INSTALAÇÃO. AF_12/2014</t>
  </si>
  <si>
    <t>LUVA DE CORRER, PVC, SOLDÁVEL, DN 25MM, INSTALADO EM RAMAL OU SUB-RAMAL DE ÁGUA - FORNECIMENTO E INSTALAÇÃO. AF_12/2014</t>
  </si>
  <si>
    <t>LUVA DE REDUÇÃO, PVC, SOLDÁVEL, DN 32MM X 25MM, INSTALADO EM RAMAL OU SUB-RAMAL DE ÁGUA - FORNECIMENTO E INSTALAÇÃO. AF_12/2014</t>
  </si>
  <si>
    <t>LUVA COM BUCHA DE LATÃO, PVC, SOLDÁVEL, DN 25MM X 3/4, INSTALADO EM RAMAL OU SUB-RAMAL DE ÁGUA - FORNECIMENTO E INSTALAÇÃO. AF_12/2014</t>
  </si>
  <si>
    <t>UNIÃO, PVC, SOLDÁVEL, DN 25MM, INSTALADO EM RAMAL OU SUB-RAMAL DE ÁGUA - FORNECIMENTO E INSTALAÇÃO. AF_12/2014</t>
  </si>
  <si>
    <t>ADAPTADOR CURTO COM BOLSA E ROSCA PARA REGISTRO, PVC, SOLDÁVEL, DN 25MM X 3/4, INSTALADO EM RAMAL OU SUB-RAMAL DE ÁGUA - FORNECIMENTO E INSTALAÇÃO. AF_12/2014</t>
  </si>
  <si>
    <t>CURVA DE TRANSPOSIÇÃO, PVC, SOLDÁVEL, DN 25MM, INSTALADO EM RAMAL OU SUB-RAMAL DE ÁGUA   FORNECIMENTO E INSTALAÇÃO. AF_12/2014</t>
  </si>
  <si>
    <t>LUVA SOLDÁVEL E COM ROSCA, PVC, SOLDÁVEL, DN 25MM X 3/4, INSTALADO EM RAMAL OU SUB-RAMAL DE ÁGUA - FORNECIMENTO E INSTALAÇÃO. AF_12/2014</t>
  </si>
  <si>
    <t>LUVA, PVC, SOLDÁVEL, DN 32MM, INSTALADO EM RAMAL OU SUB-RAMAL DE ÁGUA - FORNECIMENTO E INSTALAÇÃO. AF_12/2014</t>
  </si>
  <si>
    <t>LUVA DE CORRER, PVC, SOLDÁVEL, DN 32MM, INSTALADO EM RAMAL OU SUB-RAMAL DE ÁGUA   FORNECIMENTO E INSTALAÇÃO. AF_12/2014</t>
  </si>
  <si>
    <t>LUVA SOLDÁVEL E COM ROSCA, PVC, SOLDÁVEL, DN 32MM X 1, INSTALADO EM RAMAL OU SUB-RAMAL DE ÁGUA - FORNECIMENTO E INSTALAÇÃO. AF_12/2014</t>
  </si>
  <si>
    <t>UNIÃO, PVC, SOLDÁVEL, DN 32MM, INSTALADO EM RAMAL OU SUB-RAMAL DE ÁGUA - FORNECIMENTO E INSTALAÇÃO. AF_12/2014</t>
  </si>
  <si>
    <t>ADAPTADOR CURTO COM BOLSA E ROSCA PARA REGISTRO, PVC, SOLDÁVEL, DN 32MM X 1, INSTALADO EM RAMAL OU SUB-RAMAL DE ÁGUA - FORNECIMENTO E INSTALAÇÃO. AF_12/2014</t>
  </si>
  <si>
    <t>CURVA DE TRANSPOSIÇÃO, PVC, SOLDÁVEL, DN 32MM, INSTALADO EM RAMAL OU SUB-RAMAL DE ÁGUA   FORNECIMENTO E INSTALAÇÃO. AF_12/2014</t>
  </si>
  <si>
    <t>TE, PVC, SOLDÁVEL, DN 20MM, INSTALADO EM RAMAL OU SUB-RAMAL DE ÁGUA - FORNECIMENTO E INSTALAÇÃO. AF_12/2014</t>
  </si>
  <si>
    <t>TÊ COM BUCHA DE LATÃO NA BOLSA CENTRAL, PVC, SOLDÁVEL, DN 20MM X 1/2, INSTALADO EM RAMAL OU SUB-RAMAL DE ÁGUA - FORNECIMENTO E INSTALAÇÃO. AF_12/2014</t>
  </si>
  <si>
    <t>TE, PVC, SOLDÁVEL, DN 25MM, INSTALADO EM RAMAL OU SUB-RAMAL DE ÁGUA - FORNECIMENTO E INSTALAÇÃO. AF_12/2014</t>
  </si>
  <si>
    <t>TÊ COM BUCHA DE LATÃO NA BOLSA CENTRAL, PVC, SOLDÁVEL, DN 25MM X 1/2, INSTALADO EM RAMAL OU SUB-RAMAL DE ÁGUA - FORNECIMENTO E INSTALAÇÃO. AF_12/2014</t>
  </si>
  <si>
    <t>TÊ DE REDUÇÃO, PVC, SOLDÁVEL, DN 25MM X 20MM, INSTALADO EM RAMAL OU SUB-RAMAL DE ÁGUA - FORNECIMENTO E INSTALAÇÃO. AF_12/2014</t>
  </si>
  <si>
    <t>TE, PVC, SOLDÁVEL, DN 32MM, INSTALADO EM RAMAL OU SUB-RAMAL DE ÁGUA - FORNECIMENTO E INSTALAÇÃO. AF_12/2014</t>
  </si>
  <si>
    <t>TÊ COM BUCHA DE LATÃO NA BOLSA CENTRAL, PVC, SOLDÁVEL, DN 32MM X 3/4, INSTALADO EM RAMAL OU SUB-RAMAL DE ÁGUA - FORNECIMENTO E INSTALAÇÃO. AF_12/2014</t>
  </si>
  <si>
    <t>TÊ DE REDUÇÃO, PVC, SOLDÁVEL, DN 32MM X 25MM, INSTALADO EM RAMAL OU SUB-RAMAL DE ÁGUA - FORNECIMENTO E INSTALAÇÃO. AF_12/2014</t>
  </si>
  <si>
    <t>JOELHO 90 GRAUS, PVC, SOLDÁVEL, DN 20MM, INSTALADO EM RAMAL DE DISTRIBUIÇÃO DE ÁGUA - FORNECIMENTO E INSTALAÇÃO. AF_12/2014</t>
  </si>
  <si>
    <t>JOELHO 45 GRAUS, PVC, SOLDÁVEL, DN 20MM, INSTALADO EM RAMAL DE DISTRIBUIÇÃO DE ÁGUA - FORNECIMENTO E INSTALAÇÃO. AF_12/2014</t>
  </si>
  <si>
    <t>CURVA 90 GRAUS, PVC, SOLDÁVEL, DN 20MM, INSTALADO EM RAMAL DE DISTRIBUIÇÃO DE ÁGUA - FORNECIMENTO E INSTALAÇÃO. AF_12/2014</t>
  </si>
  <si>
    <t>CURVA 45 GRAUS, PVC, SOLDÁVEL, DN 20MM, INSTALADO EM RAMAL DE DISTRIBUIÇÃO DE ÁGUA - FORNECIMENTO E INSTALAÇÃO. AF_12/2014</t>
  </si>
  <si>
    <t>5,08</t>
  </si>
  <si>
    <t>JOELHO 90 GRAUS, PVC, SOLDÁVEL, DN 25MM, INSTALADO EM RAMAL DE DISTRIBUIÇÃO DE ÁGUA - FORNECIMENTO E INSTALAÇÃO. AF_12/2014</t>
  </si>
  <si>
    <t>JOELHO 45 GRAUS, PVC, SOLDÁVEL, DN 25MM, INSTALADO EM RAMAL DE DISTRIBUIÇÃO DE ÁGUA - FORNECIMENTO E INSTALAÇÃO. AF_12/2014</t>
  </si>
  <si>
    <t>CURVA 90 GRAUS, PVC, SOLDÁVEL, DN 25MM, INSTALADO EM RAMAL DE DISTRIBUIÇÃO DE ÁGUA - FORNECIMENTO E INSTALAÇÃO. AF_12/2014</t>
  </si>
  <si>
    <t>CURVA 45 GRAUS, PVC, SOLDÁVEL, DN 25MM, INSTALADO EM RAMAL DE DISTRIBUIÇÃO DE ÁGUA - FORNECIMENTO E INSTALAÇÃO. AF_12/2014</t>
  </si>
  <si>
    <t>JOELHO 90 GRAUS, PVC, SOLDÁVEL, DN 25MM, X 3/4 INSTALADO EM RAMAL DE DISTRIBUIÇÃO DE ÁGUA - FORNECIMENTO E INSTALAÇÃO. AF_12/2014</t>
  </si>
  <si>
    <t>JOELHO 90 GRAUS, PVC, SOLDÁVEL, DN 32MM, INSTALADO EM RAMAL DE DISTRIBUIÇÃO DE ÁGUA - FORNECIMENTO E INSTALAÇÃO. AF_12/2014</t>
  </si>
  <si>
    <t>JOELHO 45 GRAUS, PVC, SOLDÁVEL, DN 32MM, INSTALADO EM RAMAL DE DISTRIBUIÇÃO DE ÁGUA - FORNECIMENTO E INSTALAÇÃO. AF_12/2014</t>
  </si>
  <si>
    <t>CURVA 90 GRAUS, PVC, SOLDÁVEL, DN 32MM, INSTALADO EM RAMAL DE DISTRIBUIÇÃO DE ÁGUA - FORNECIMENTO E INSTALAÇÃO. AF_12/2014</t>
  </si>
  <si>
    <t>CURVA 45 GRAUS, PVC, SOLDÁVEL, DN 32MM, INSTALADO EM RAMAL DE DISTRIBUIÇÃO DE ÁGUA - FORNECIMENTO E INSTALAÇÃO. AF_12/2014</t>
  </si>
  <si>
    <t>LUVA, PVC, SOLDÁVEL, DN 20MM, INSTALADO EM RAMAL DE DISTRIBUIÇÃO DE ÁGUA - FORNECIMENTO E INSTALAÇÃO. AF_12/2014</t>
  </si>
  <si>
    <t>LUVA DE CORRER, PVC, SOLDÁVEL, DN 20MM, INSTALADO EM RAMAL DE DISTRIBUIÇÃO DE ÁGUA - FORNECIMENTO E INSTALAÇÃO. AF_12/2014</t>
  </si>
  <si>
    <t>LUVA DE REDUÇÃO, PVC, SOLDÁVEL, DN 25MM X 20MM, INSTALADO EM RAMAL DE DISTRIBUIÇÃO DE ÁGUA - FORNECIMENTO E INSTALAÇÃO. AF_12/2014</t>
  </si>
  <si>
    <t>UNIÃO, PVC, SOLDÁVEL, DN 20MM, INSTALADO EM RAMAL DE DISTRIBUIÇÃO DE ÁGUA - FORNECIMENTO E INSTALAÇÃO. AF_12/2014</t>
  </si>
  <si>
    <t>CURVA DE TRANSPOSIÇÃO, PVC, SOLDÁVEL, DN 20MM, INSTALADO EM RAMAL DE DISTRIBUIÇÃO DE ÁGUA   FORNECIMENTO E INSTALAÇÃO. AF_12/2014</t>
  </si>
  <si>
    <t>LUVA, PVC, SOLDÁVEL, DN 25MM, INSTALADO EM RAMAL DE DISTRIBUIÇÃO DE ÁGUA - FORNECIMENTO E INSTALAÇÃO. AF_12/2014</t>
  </si>
  <si>
    <t>LUVA DE CORRER, PVC, SOLDÁVEL, DN 25MM, INSTALADO EM RAMAL DE DISTRIBUIÇÃO DE ÁGUA - FORNECIMENTO E INSTALAÇÃO. AF_12/2014</t>
  </si>
  <si>
    <t>LUVA DE REDUÇÃO, PVC, SOLDÁVEL, DN 32MM X 25MM, INSTALADO EM RAMAL DE DISTRIBUIÇÃO DE ÁGUA - FORNECIMENTO E INSTALAÇÃO. AF_12/2014</t>
  </si>
  <si>
    <t>LUVA COM BUCHA DE LATÃO, PVC, SOLDÁVEL, DN 25MM X 3/4, INSTALADO EM RAMAL DE DISTRIBUIÇÃO DE ÁGUA - FORNECIMENTO E INSTALAÇÃO. AF_12/2014</t>
  </si>
  <si>
    <t>UNIÃO, PVC, SOLDÁVEL, DN 25MM, INSTALADO EM RAMAL DE DISTRIBUIÇÃO DE ÁGUA - FORNECIMENTO E INSTALAÇÃO. AF_12/2014</t>
  </si>
  <si>
    <t>ADAPTADOR CURTO COM BOLSA E ROSCA PARA REGISTRO, PVC, SOLDÁVEL, DN 25MM X 3/4, INSTALADO EM RAMAL DE DISTRIBUIÇÃO DE ÁGUA - FORNECIMENTO E INSTALAÇÃO. AF_12/2014</t>
  </si>
  <si>
    <t>CURVA DE TRANSPOSIÇÃO, PVC, SOLDÁVEL, DN 25MM, INSTALADO EM RAMAL DE DISTRIBUIÇÃO DE ÁGUA   FORNECIMENTO E INSTALAÇÃO. AF_12/2014</t>
  </si>
  <si>
    <t>LUVA, PVC, SOLDÁVEL, DN 32MM, INSTALADO EM RAMAL DE DISTRIBUIÇÃO DE ÁGUA - FORNECIMENTO E INSTALAÇÃO. AF_12/2014</t>
  </si>
  <si>
    <t>LUVA DE CORRER, PVC, SOLDÁVEL, DN 32MM, INSTALADO EM RAMAL DE DISTRIBUIÇÃO DE ÁGUA   FORNECIMENTO E INSTALAÇÃO. AF_12/2014</t>
  </si>
  <si>
    <t>LUVA DE REDUÇÃO, PVC, SOLDÁVEL, DN 40MM X 32MM, INSTALADO EM RAMAL DE DISTRIBUIÇÃO DE ÁGUA - FORNECIMENTO E INSTALAÇÃO. AF_12/2014</t>
  </si>
  <si>
    <t>LUVA SOLDÁVEL E COM ROSCA, PVC, SOLDÁVEL, DN 32MM X 1, INSTALADO EM RAMAL DE DISTRIBUIÇÃO DE ÁGUA - FORNECIMENTO E INSTALAÇÃO. AF_12/2014</t>
  </si>
  <si>
    <t>UNIÃO, PVC, SOLDÁVEL, DN 32MM, INSTALADO EM RAMAL DE DISTRIBUIÇÃO DE ÁGUA - FORNECIMENTO E INSTALAÇÃO. AF_12/2014</t>
  </si>
  <si>
    <t>ADAPTADOR CURTO COM BOLSA E ROSCA PARA REGISTRO, PVC, SOLDÁVEL, DN 32MM X 1, INSTALADO EM RAMAL DE DISTRIBUIÇÃO DE ÁGUA - FORNECIMENTO E INSTALAÇÃO. AF_12/2014</t>
  </si>
  <si>
    <t>CURVA DE TRANSPOSIÇÃO, PVC, SOLDÁVEL, DN 32MM, INSTALADO EM RAMAL DE DISTRIBUIÇÃO DE ÁGUA   FORNECIMENTO E INSTALAÇÃO. AF_12/2014</t>
  </si>
  <si>
    <t>TE, PVC, SOLDÁVEL, DN 20MM, INSTALADO EM RAMAL DE DISTRIBUIÇÃO DE ÁGUA - FORNECIMENTO E INSTALAÇÃO. AF_12/2014</t>
  </si>
  <si>
    <t>TÊ SOLDÁVEL E COM ROSCA NA BOLSA CENTRAL, PVC, SOLDÁVEL, DN 20MM X 1/2, INSTALADO EM RAMAL DE DISTRIBUIÇÃO DE ÁGUA - FORNECIMENTO E INSTALAÇÃO. AF_12/2014</t>
  </si>
  <si>
    <t>7,27</t>
  </si>
  <si>
    <t>TE, PVC, SOLDÁVEL, DN 25MM, INSTALADO EM RAMAL DE DISTRIBUIÇÃO DE ÁGUA - FORNECIMENTO E INSTALAÇÃO. AF_12/2014</t>
  </si>
  <si>
    <t>TÊ DE REDUÇÃO, PVC, SOLDÁVEL, DN 25MM X 20MM, INSTALADO EM RAMAL DE DISTRIBUIÇÃO DE ÁGUA - FORNECIMENTO E INSTALAÇÃO. AF_12/2014</t>
  </si>
  <si>
    <t>TE, PVC, SOLDÁVEL, DN 32MM, INSTALADO EM RAMAL DE DISTRIBUIÇÃO DE ÁGUA - FORNECIMENTO E INSTALAÇÃO. AF_12/2014</t>
  </si>
  <si>
    <t>TÊ COM BUCHA DE LATÃO NA BOLSA CENTRAL, PVC, SOLDÁVEL, DN 32MM X 3/4, INSTALADO EM RAMAL DE DISTRIBUIÇÃO DE ÁGUA - FORNECIMENTO E INSTALAÇÃO. AF_12/2014</t>
  </si>
  <si>
    <t>TÊ DE REDUÇÃO, PVC, SOLDÁVEL, DN 32MM X 25MM, INSTALADO EM RAMAL DE DISTRIBUIÇÃO DE ÁGUA - FORNECIMENTO E INSTALAÇÃO. AF_12/2014</t>
  </si>
  <si>
    <t>JOELHO 90 GRAUS, PVC, SOLDÁVEL, DN 25MM, INSTALADO EM PRUMADA DE ÁGUA - FORNECIMENTO E INSTALAÇÃO. AF_12/2014</t>
  </si>
  <si>
    <t>JOELHO 45 GRAUS, PVC, SOLDÁVEL, DN 25MM, INSTALADO EM PRUMADA DE ÁGUA - FORNECIMENTO E INSTALAÇÃO. AF_12/2014</t>
  </si>
  <si>
    <t>CURVA 90 GRAUS, PVC, SOLDÁVEL, DN 25MM, INSTALADO EM PRUMADA DE ÁGUA - FORNECIMENTO E INSTALAÇÃO. AF_12/2014</t>
  </si>
  <si>
    <t>CURVA 45 GRAUS, PVC, SOLDÁVEL, DN 25MM, INSTALADO EM PRUMADA DE ÁGUA - FORNECIMENTO E INSTALAÇÃO. AF_12/2014</t>
  </si>
  <si>
    <t>JOELHO 90 GRAUS, PVC, SOLDÁVEL, DN 32MM, INSTALADO EM PRUMADA DE ÁGUA - FORNECIMENTO E INSTALAÇÃO. AF_12/2014</t>
  </si>
  <si>
    <t>JOELHO 45 GRAUS, PVC, SOLDÁVEL, DN 32MM, INSTALADO EM PRUMADA DE ÁGUA - FORNECIMENTO E INSTALAÇÃO. AF_12/2014</t>
  </si>
  <si>
    <t>CURVA 90 GRAUS, PVC, SOLDÁVEL, DN 32MM, INSTALADO EM PRUMADA DE ÁGUA - FORNECIMENTO E INSTALAÇÃO. AF_12/2014</t>
  </si>
  <si>
    <t>CURVA 45 GRAUS, PVC, SOLDÁVEL, DN 32MM, INSTALADO EM PRUMADA DE ÁGUA - FORNECIMENTO E INSTALAÇÃO. AF_12/2014</t>
  </si>
  <si>
    <t>JOELHO 90 GRAUS, PVC, SOLDÁVEL, DN 40MM, INSTALADO EM PRUMADA DE ÁGUA - FORNECIMENTO E INSTALAÇÃO. AF_12/2014</t>
  </si>
  <si>
    <t>JOELHO 45 GRAUS, PVC, SOLDÁVEL, DN 40MM, INSTALADO EM PRUMADA DE ÁGUA - FORNECIMENTO E INSTALAÇÃO. AF_12/2014</t>
  </si>
  <si>
    <t>CURVA 90 GRAUS, PVC, SOLDÁVEL, DN 40MM, INSTALADO EM PRUMADA DE ÁGUA - FORNECIMENTO E INSTALAÇÃO. AF_12/2014</t>
  </si>
  <si>
    <t>CURVA 45 GRAUS, PVC, SOLDÁVEL, DN 40MM, INSTALADO EM PRUMADA DE ÁGUA - FORNECIMENTO E INSTALAÇÃO. AF_12/2014</t>
  </si>
  <si>
    <t>JOELHO 90 GRAUS, PVC, SOLDÁVEL, DN 50MM, INSTALADO EM PRUMADA DE ÁGUA - FORNECIMENTO E INSTALAÇÃO. AF_12/2014</t>
  </si>
  <si>
    <t>JOELHO 45 GRAUS, PVC, SOLDÁVEL, DN 50MM, INSTALADO EM PRUMADA DE ÁGUA - FORNECIMENTO E INSTALAÇÃO. AF_12/2014</t>
  </si>
  <si>
    <t>CURVA 90 GRAUS, PVC, SOLDÁVEL, DN 50MM, INSTALADO EM PRUMADA DE ÁGUA - FORNECIMENTO E INSTALAÇÃO. AF_12/2014</t>
  </si>
  <si>
    <t>CURVA 45 GRAUS, PVC, SOLDÁVEL, DN 50MM, INSTALADO EM PRUMADA DE ÁGUA - FORNECIMENTO E INSTALAÇÃO. AF_12/2014</t>
  </si>
  <si>
    <t>JOELHO 90 GRAUS, PVC, SOLDÁVEL, DN 60MM, INSTALADO EM PRUMADA DE ÁGUA - FORNECIMENTO E INSTALAÇÃO. AF_12/2014</t>
  </si>
  <si>
    <t>JOELHO 45 GRAUS, PVC, SOLDÁVEL, DN 60MM, INSTALADO EM PRUMADA DE ÁGUA - FORNECIMENTO E INSTALAÇÃO. AF_12/2014</t>
  </si>
  <si>
    <t>CURVA 90 GRAUS, PVC, SOLDÁVEL, DN 60MM, INSTALADO EM PRUMADA DE ÁGUA - FORNECIMENTO E INSTALAÇÃO. AF_12/2014</t>
  </si>
  <si>
    <t>CURVA 45 GRAUS, PVC, SOLDÁVEL, DN 60MM, INSTALADO EM PRUMADA DE ÁGUA - FORNECIMENTO E INSTALAÇÃO. AF_12/2014</t>
  </si>
  <si>
    <t>JOELHO 90 GRAUS, PVC, SOLDÁVEL, DN 75MM, INSTALADO EM PRUMADA DE ÁGUA - FORNECIMENTO E INSTALAÇÃO. AF_12/2014</t>
  </si>
  <si>
    <t>JOELHO 90 GRAUS, PVC, SERIE R, ÁGUA PLUVIAL, DN 40 MM, JUNTA SOLDÁVEL, FORNECIDO E INSTALADO EM RAMAL DE ENCAMINHAMENTO. AF_12/2014</t>
  </si>
  <si>
    <t>JOELHO 45 GRAUS, PVC, SOLDÁVEL, DN 75MM, INSTALADO EM PRUMADA DE ÁGUA - FORNECIMENTO E INSTALAÇÃO. AF_12/2014</t>
  </si>
  <si>
    <t>JOELHO 45 GRAUS, PVC, SERIE R, ÁGUA PLUVIAL, DN 40 MM, JUNTA SOLDÁVEL, FORNECIDO E INSTALADO EM RAMAL DE ENCAMINHAMENTO. AF_12/2014</t>
  </si>
  <si>
    <t>CURVA 90 GRAUS, PVC, SOLDÁVEL, DN 75MM, INSTALADO EM PRUMADA DE ÁGUA - FORNECIMENTO E INSTALAÇÃO. AF_12/2014</t>
  </si>
  <si>
    <t>JOELHO 90 GRAUS, PVC, SERIE R, ÁGUA PLUVIAL, DN 50 MM, JUNTA ELÁSTICA, FORNECIDO E INSTALADO EM RAMAL DE ENCAMINHAMENTO. AF_12/2014</t>
  </si>
  <si>
    <t>CURVA 45 GRAUS, PVC, SOLDÁVEL, DN 75MM, INSTALADO EM PRUMADA DE ÁGUA - FORNECIMENTO E INSTALAÇÃO. AF_12/2014</t>
  </si>
  <si>
    <t>JOELHO 45 GRAUS, PVC, SERIE R, ÁGUA PLUVIAL, DN 50 MM, JUNTA ELÁSTICA, FORNECIDO E INSTALADO EM RAMAL DE ENCAMINHAMENTO. AF_12/2014</t>
  </si>
  <si>
    <t>JOELHO 90 GRAUS, PVC, SOLDÁVEL, DN 85MM, INSTALADO EM PRUMADA DE ÁGUA - FORNECIMENTO E INSTALAÇÃO. AF_12/2014</t>
  </si>
  <si>
    <t>JOELHO 90 GRAUS, PVC, SERIE R, ÁGUA PLUVIAL, DN 75 MM, JUNTA ELÁSTICA, FORNECIDO E INSTALADO EM RAMAL DE ENCAMINHAMENTO. AF_12/2014</t>
  </si>
  <si>
    <t>JOELHO 45 GRAUS, PVC, SOLDÁVEL, DN 85MM, INSTALADO EM PRUMADA DE ÁGUA - FORNECIMENTO E INSTALAÇÃO. AF_12/2014</t>
  </si>
  <si>
    <t>JOELHO 45 GRAUS, PVC, SERIE R, ÁGUA PLUVIAL, DN 75 MM, JUNTA ELÁSTICA, FORNECIDO E INSTALADO EM RAMAL DE ENCAMINHAMENTO. AF_12/2014</t>
  </si>
  <si>
    <t>CURVA 90 GRAUS, PVC, SOLDÁVEL, DN 85MM, INSTALADO EM PRUMADA DE ÁGUA - FORNECIMENTO E INSTALAÇÃO. AF_12/2014</t>
  </si>
  <si>
    <t>CURVA 87 GRAUS E 30 MINUTOS, PVC, SERIE R, ÁGUA PLUVIAL, DN 75 MM, JUNTA ELÁSTICA, FORNECIDO E INSTALADO EM RAMAL DE ENCAMINHAMENTO. AF_12/2014</t>
  </si>
  <si>
    <t>CURVA 45 GRAUS, PVC, SOLDÁVEL, DN 85MM, INSTALADO EM PRUMADA DE ÁGUA - FORNECIMENTO E INSTALAÇÃO. AF_12/2014</t>
  </si>
  <si>
    <t>LUVA, PVC, SOLDÁVEL, DN 25MM, INSTALADO EM PRUMADA DE ÁGUA - FORNECIMENTO E INSTALAÇÃO. AF_12/2014</t>
  </si>
  <si>
    <t>2,98</t>
  </si>
  <si>
    <t>JOELHO 90 GRAUS, PVC, SERIE R, ÁGUA PLUVIAL, DN 100 MM, JUNTA ELÁSTICA, FORNECIDO E INSTALADO EM RAMAL DE ENCAMINHAMENTO. AF_12/2014</t>
  </si>
  <si>
    <t>LUVA DE CORRER, PVC, SOLDÁVEL, DN 25MM, INSTALADO EM PRUMADA DE ÁGUA - FORNECIMENTO E INSTALAÇÃO. AF_12/2014</t>
  </si>
  <si>
    <t>JOELHO 45 GRAUS, PVC, SERIE R, ÁGUA PLUVIAL, DN 100 MM, JUNTA ELÁSTICA, FORNECIDO E INSTALADO EM RAMAL DE ENCAMINHAMENTO. AF_12/2014</t>
  </si>
  <si>
    <t>LUVA DE REDUÇÃO, PVC, SOLDÁVEL, DN 32MM X 25MM, INSTALADO EM PRUMADA DE ÁGUA - FORNECIMENTO E INSTALAÇÃO. AF_12/2014</t>
  </si>
  <si>
    <t>4,83</t>
  </si>
  <si>
    <t>CURVA 87 GRAUS E 30 MINUTOS, PVC, SERIE R, ÁGUA PLUVIAL, DN 100 MM, JUNTA ELÁSTICA, FORNECIDO E INSTALADO EM RAMAL DE ENCAMINHAMENTO. AF_12/2014</t>
  </si>
  <si>
    <t>UNIÃO, PVC, SOLDÁVEL, DN 25MM, INSTALADO EM PRUMADA DE ÁGUA - FORNECIMENTO E INSTALAÇÃO. AF_12/2014</t>
  </si>
  <si>
    <t>CURVA DE TRANSPOSIÇÃO, PVC, SOLDÁVEL, DN 25MM, INSTALADO EM PRUMADA DE ÁGUA  - FORNECIMENTO E INSTALAÇÃO. AF_12/2014</t>
  </si>
  <si>
    <t>LUVA, PVC, SOLDÁVEL, DN 32MM, INSTALADO EM PRUMADA DE ÁGUA - FORNECIMENTO E INSTALAÇÃO. AF_12/2014</t>
  </si>
  <si>
    <t>LUVA DE CORRER, PVC, SOLDÁVEL, DN 32MM, INSTALADO EM PRUMADA DE ÁGUA - FORNECIMENTO E INSTALAÇÃO. AF_12/2014</t>
  </si>
  <si>
    <t>LUVA SIMPLES, PVC, SERIE R, ÁGUA PLUVIAL, DN 40 MM, JUNTA SOLDÁVEL, FORNECIDO E INSTALADO EM RAMAL DE ENCAMINHAMENTO. AF_12/2014</t>
  </si>
  <si>
    <t>LUVA SIMPLES, PVC, SERIE R, ÁGUA PLUVIAL, DN 50 MM, JUNTA ELÁSTICA, FORNECIDO E INSTALADO EM RAMAL DE ENCAMINHAMENTO. AF_12/2014</t>
  </si>
  <si>
    <t>BUCHA DE REDUÇÃO LONGA, PVC, SERIE R, ÁGUA PLUVIAL, DN 50 X 40 MM, JUNTA ELÁSTICA, FORNECIDO E INSTALADO EM RAMAL DE ENCAMINHAMENTO. AF_12/2014</t>
  </si>
  <si>
    <t>LUVA SIMPLES, PVC, SERIE R, ÁGUA PLUVIAL, DN 75 MM, JUNTA ELÁSTICA, FORNECIDO E INSTALADO EM RAMAL DE ENCAMINHAMENTO. AF_12/2014</t>
  </si>
  <si>
    <t>LUVA DE CORRER, PVC, SERIE R, ÁGUA PLUVIAL, DN 75 MM, JUNTA ELÁSTICA, FORNECIDO E INSTALADO EM RAMAL DE ENCAMINHAMENTO. AF_12/2014</t>
  </si>
  <si>
    <t>REDUÇÃO EXCÊNTRICA, PVC, SERIE R, ÁGUA PLUVIAL, DN 75 X 50 MM, JUNTA ELÁSTICA, FORNECIDO E INSTALADO EM RAMAL DE ENCAMINHAMENTO. AF_12/2014</t>
  </si>
  <si>
    <t>TÊ DE INSPEÇÃO, PVC, SERIE R, ÁGUA PLUVIAL, DN 75 MM, JUNTA ELÁSTICA, FORNECIDO E INSTALADO EM RAMAL DE ENCAMINHAMENTO. AF_12/2014</t>
  </si>
  <si>
    <t>LUVA SOLDÁVEL E COM ROSCA, PVC, SOLDÁVEL, DN 32MM X 1, INSTALADO EM PRUMADA DE ÁGUA - FORNECIMENTO E INSTALAÇÃO. AF_12/2014</t>
  </si>
  <si>
    <t>UNIÃO, PVC, SOLDÁVEL, DN 32MM, INSTALADO EM PRUMADA DE ÁGUA - FORNECIMENTO E INSTALAÇÃO. AF_12/2014</t>
  </si>
  <si>
    <t>ADAPTADOR CURTO COM BOLSA E ROSCA PARA REGISTRO, PVC, SOLDÁVEL, DN 32MM X 1, INSTALADO EM PRUMADA DE ÁGUA - FORNECIMENTO E INSTALAÇÃO. AF_12/2014</t>
  </si>
  <si>
    <t>LUVA SIMPLES, PVC, SERIE R, ÁGUA PLUVIAL, DN 100 MM, JUNTA ELÁSTICA, FORNECIDO E INSTALADO EM RAMAL DE ENCAMINHAMENTO. AF_12/2014</t>
  </si>
  <si>
    <t>CURVA DE TRANSPOSIÇÃO, PVC, SOLDÁVEL, DN 32MM, INSTALADO EM PRUMADA DE ÁGUA   FORNECIMENTO E INSTALAÇÃO. AF_12/2014</t>
  </si>
  <si>
    <t>LUVA DE CORRER, PVC, SERIE R, ÁGUA PLUVIAL, DN 100 MM, JUNTA ELÁSTICA, FORNECIDO E INSTALADO EM RAMAL DE ENCAMINHAMENTO. AF_12/2014</t>
  </si>
  <si>
    <t>REDUÇÃO EXCÊNTRICA, PVC, SERIE R, ÁGUA PLUVIAL, DN 100 X 75 MM, JUNTA ELÁSTICA, FORNECIDO E INSTALADO EM RAMAL DE ENCAMINHAMENTO. AF_12/2014</t>
  </si>
  <si>
    <t>LUVA, PVC, SOLDÁVEL, DN 40MM, INSTALADO EM PRUMADA DE ÁGUA - FORNECIMENTO E INSTALAÇÃO. AF_12/2014</t>
  </si>
  <si>
    <t>TÊ DE INSPEÇÃO, PVC, SERIE R, ÁGUA PLUVIAL, DN 100 MM, JUNTA ELÁSTICA, FORNECIDO E INSTALADO EM RAMAL DE ENCAMINHAMENTO. AF_12/2014</t>
  </si>
  <si>
    <t>JUNÇÃO SIMPLES, PVC, SERIE R, ÁGUA PLUVIAL, DN 40 MM, JUNTA SOLDÁVEL, FORNECIDO E INSTALADO EM RAMAL DE ENCAMINHAMENTO. AF_12/2014</t>
  </si>
  <si>
    <t>LUVA DE REDUÇÃO, PVC, SOLDÁVEL, DN 40MM X 32MM, INSTALADO EM PRUMADA DE ÁGUA - FORNECIMENTO E INSTALAÇÃO. AF_12/2014</t>
  </si>
  <si>
    <t>JUNÇÃO SIMPLES, PVC, SERIE R, ÁGUA PLUVIAL, DN 50 MM, JUNTA ELÁSTICA, FORNECIDO E INSTALADO EM RAMAL DE ENCAMINHAMENTO. AF_12/2014</t>
  </si>
  <si>
    <t>LUVA COM ROSCA, PVC, SOLDÁVEL, DN 40MM X 1.1/4, INSTALADO EM PRUMADA DE ÁGUA - FORNECIMENTO E INSTALAÇÃO. AF_12/2014</t>
  </si>
  <si>
    <t>JUNÇÃO SIMPLES, PVC, SERIE R, ÁGUA PLUVIAL, DN 75 X 75 MM, JUNTA ELÁSTICA, FORNECIDO E INSTALADO EM RAMAL DE ENCAMINHAMENTO. AF_12/2014</t>
  </si>
  <si>
    <t>TÊ, PVC, SERIE R, ÁGUA PLUVIAL, DN 75 MM, JUNTA ELÁSTICA, FORNECIDO E INSTALADO EM RAMAL DE ENCAMINHAMENTO. AF_12/2014</t>
  </si>
  <si>
    <t>JUNÇÃO SIMPLES, PVC, SERIE R, ÁGUA PLUVIAL, DN 100 X 100 MM, JUNTA ELÁSTICA, FORNECIDO E INSTALADO EM RAMAL DE ENCAMINHAMENTO. AF_12/2014</t>
  </si>
  <si>
    <t>UNIÃO, PVC, SOLDÁVEL, DN 40MM, INSTALADO EM PRUMADA DE ÁGUA - FORNECIMENTO E INSTALAÇÃO. AF_12/2014</t>
  </si>
  <si>
    <t>JUNÇÃO SIMPLES, PVC, SERIE R, ÁGUA PLUVIAL, DN 100 X 75 MM, JUNTA ELÁSTICA, FORNECIDO E INSTALADO EM RAMAL DE ENCAMINHAMENTO. AF_12/2014</t>
  </si>
  <si>
    <t>ADAPTADOR CURTO COM BOLSA E ROSCA PARA REGISTRO, PVC, SOLDÁVEL, DN 40MM X 1.1/2, INSTALADO EM PRUMADA DE ÁGUA - FORNECIMENTO E INSTALAÇÃO. AF_12/2014</t>
  </si>
  <si>
    <t>TÊ, PVC, SERIE R, ÁGUA PLUVIAL, DN 100 X 100 MM, JUNTA ELÁSTICA, FORNECIDO E INSTALADO EM RAMAL DE ENCAMINHAMENTO. AF_12/2014</t>
  </si>
  <si>
    <t>ADAPTADOR CURTO COM BOLSA E ROSCA PARA REGISTRO, PVC, SOLDÁVEL, DN 40MM X 1.1/4, INSTALADO EM PRUMADA DE ÁGUA - FORNECIMENTO E INSTALAÇÃO. AF_12/2014</t>
  </si>
  <si>
    <t>TÊ, PVC, SERIE R, ÁGUA PLUVIAL, DN 100 X 75 MM, JUNTA ELÁSTICA, FORNECIDO E INSTALADO EM RAMAL DE ENCAMINHAMENTO. AF_12/2014</t>
  </si>
  <si>
    <t>JUNÇÃO DUPLA, PVC, SERIE R, ÁGUA PLUVIAL, DN 100 X 100 X 100 MM, JUNTA ELÁSTICA, FORNECIDO E INSTALADO EM RAMAL DE ENCAMINHAMENTO. AF_12/2014</t>
  </si>
  <si>
    <t>LUVA, PVC, SOLDÁVEL, DN 50MM, INSTALADO EM PRUMADA DE ÁGUA - FORNECIMENTO E INSTALAÇÃO. AF_12/2014</t>
  </si>
  <si>
    <t>LUVA DE CORRER, PVC, SOLDÁVEL, DN 50MM, INSTALADO EM PRUMADA DE ÁGUA - FORNECIMENTO E INSTALAÇÃO. AF_12/2014</t>
  </si>
  <si>
    <t>LUVA DE REDUÇÃO, PVC, SOLDÁVEL, DN 50MM X 25MM, INSTALADO EM PRUMADA DE ÁGUA   FORNECIMENTO E INSTALAÇÃO. AF_12/2014</t>
  </si>
  <si>
    <t>JOELHO 90 GRAUS, PVC, SERIE R, ÁGUA PLUVIAL, DN 75 MM, JUNTA ELÁSTICA, FORNECIDO E INSTALADO EM CONDUTORES VERTICAIS DE ÁGUAS PLUVIAIS. AF_12/2014</t>
  </si>
  <si>
    <t>JOELHO 45 GRAUS, PVC, SERIE R, ÁGUA PLUVIAL, DN 75 MM, JUNTA ELÁSTICA, FORNECIDO E INSTALADO EM CONDUTORES VERTICAIS DE ÁGUAS PLUVIAIS. AF_12/2014</t>
  </si>
  <si>
    <t>CURVA 87 GRAUS E 30 MINUTOS, PVC, SERIE R, ÁGUA PLUVIAL, DN 75 MM, JUNTA ELÁSTICA, FORNECIDO E INSTALADO EM CONDUTORES VERTICAIS DE ÁGUAS PLUVIAIS. AF_12/2014</t>
  </si>
  <si>
    <t>JOELHO 90 GRAUS, PVC, SERIE R, ÁGUA PLUVIAL, DN 100 MM, JUNTA ELÁSTICA, FORNECIDO E INSTALADO EM CONDUTORES VERTICAIS DE ÁGUAS PLUVIAIS. AF_12/2014</t>
  </si>
  <si>
    <t>JOELHO 45 GRAUS, PVC, SERIE R, ÁGUA PLUVIAL, DN 100 MM, JUNTA ELÁSTICA, FORNECIDO E INSTALADO EM CONDUTORES VERTICAIS DE ÁGUAS PLUVIAIS. AF_12/2014</t>
  </si>
  <si>
    <t>CURVA 87 GRAUS E 30 MINUTOS, PVC, SERIE R, ÁGUA PLUVIAL, DN 100 MM, JUNTA ELÁSTICA, FORNECIDO E INSTALADO EM CONDUTORES VERTICAIS DE ÁGUAS PLUVIAIS. AF_12/2014</t>
  </si>
  <si>
    <t>JOELHO 90 GRAUS, PVC, SERIE R, ÁGUA PLUVIAL, DN 150 MM, JUNTA ELÁSTICA, FORNECIDO E INSTALADO EM CONDUTORES VERTICAIS DE ÁGUAS PLUVIAIS. AF_12/2014</t>
  </si>
  <si>
    <t>JOELHO 45 GRAUS, PVC, SERIE R, ÁGUA PLUVIAL, DN 150 MM, JUNTA ELÁSTICA, FORNECIDO E INSTALADO EM CONDUTORES VERTICAIS DE ÁGUAS PLUVIAIS. AF_12/2014</t>
  </si>
  <si>
    <t>CURVA 87 GRAUS E 30 MINUTOS, PVC, SERIE R, ÁGUA PLUVIAL, DN 150 MM, JUNTA ELÁSTICA, FORNECIDO E INSTALADO EM CONDUTORES VERTICAIS DE ÁGUAS PLUVIAIS. AF_12/2014</t>
  </si>
  <si>
    <t>LUVA COM ROSCA, PVC, SOLDÁVEL, DN 50MM X 1.1/2, INSTALADO EM PRUMADA DE ÁGUA - FORNECIMENTO E INSTALAÇÃO. AF_12/2014</t>
  </si>
  <si>
    <t>UNIÃO, PVC, SOLDÁVEL, DN 50MM, INSTALADO EM PRUMADA DE ÁGUA - FORNECIMENTO E INSTALAÇÃO. AF_12/2014</t>
  </si>
  <si>
    <t>ADAPTADOR CURTO COM BOLSA E ROSCA PARA REGISTRO, PVC, SOLDÁVEL, DN 50MM X 1.1/4, INSTALADO EM PRUMADA DE ÁGUA - FORNECIMENTO E INSTALAÇÃO. AF_12/2014</t>
  </si>
  <si>
    <t>ADAPTADOR CURTO COM BOLSA E ROSCA PARA REGISTRO, PVC, SOLDÁVEL, DN 50MM X 1.1/2, INSTALADO EM PRUMADA DE ÁGUA - FORNECIMENTO E INSTALAÇÃO. AF_12/2014</t>
  </si>
  <si>
    <t>LUVA, PVC, SOLDÁVEL, DN 60MM, INSTALADO EM PRUMADA DE ÁGUA - FORNECIMENTO E INSTALAÇÃO. AF_12/2014</t>
  </si>
  <si>
    <t>LUVA DE CORRER, PVC, SOLDÁVEL, DN 60MM, INSTALADO EM PRUMADA DE ÁGUA   FORNECIMENTO E INSTALAÇÃO. AF_12/2014</t>
  </si>
  <si>
    <t>LUVA SIMPLES, PVC, SERIE R, ÁGUA PLUVIAL, DN 75 MM, JUNTA ELÁSTICA, FORNECIDO E INSTALADO EM CONDUTORES VERTICAIS DE ÁGUAS PLUVIAIS. AF_12/2014</t>
  </si>
  <si>
    <t>LUVA DE CORRER, PVC, SERIE R, ÁGUA PLUVIAL, DN 75 MM, JUNTA ELÁSTICA, FORNECIDO E INSTALADO EM CONDUTORES VERTICAIS DE ÁGUAS PLUVIAIS. AF_12/2014</t>
  </si>
  <si>
    <t>LUVA DE REDUÇÃO, PVC, SOLDÁVEL, DN 60MM X 50MM, INSTALADO EM PRUMADA DE ÁGUA - FORNECIMENTO E INSTALAÇÃO. AF_12/2014</t>
  </si>
  <si>
    <t>UNIÃO, PVC, SOLDÁVEL, DN 60MM, INSTALADO EM PRUMADA DE ÁGUA - FORNECIMENTO E INSTALAÇÃO. AF_12/2014</t>
  </si>
  <si>
    <t>ADAPTADOR CURTO COM BOLSA E ROSCA PARA REGISTRO, PVC, SOLDÁVEL, DN 60MM X 2, INSTALADO EM PRUMADA DE ÁGUA - FORNECIMENTO E INSTALAÇÃO. AF_12/2014</t>
  </si>
  <si>
    <t>LUVA, PVC, SOLDÁVEL, DN 75MM, INSTALADO EM PRUMADA DE ÁGUA - FORNECIMENTO E INSTALAÇÃO. AF_12/2014</t>
  </si>
  <si>
    <t>UNIÃO, PVC, SOLDÁVEL, DN 75MM, INSTALADO EM PRUMADA DE ÁGUA - FORNECIMENTO E INSTALAÇÃO. AF_12/2014</t>
  </si>
  <si>
    <t>ADAPTADOR CURTO COM BOLSA E ROSCA PARA REGISTRO, PVC, SOLDÁVEL, DN 75MM X 2.1/2, INSTALADO EM PRUMADA DE ÁGUA - FORNECIMENTO E INSTALAÇÃO. AF_12/2014</t>
  </si>
  <si>
    <t>LUVA, PVC, SOLDÁVEL, DN 85MM, INSTALADO EM PRUMADA DE ÁGUA - FORNECIMENTO E INSTALAÇÃO. AF_12/2014</t>
  </si>
  <si>
    <t>UNIÃO, PVC, SOLDÁVEL, DN 85MM, INSTALADO EM PRUMADA DE ÁGUA - FORNECIMENTO E INSTALAÇÃO. AF_12/2014</t>
  </si>
  <si>
    <t>ADAPTADOR CURTO COM BOLSA E ROSCA PARA REGISTRO, PVC, SOLDÁVEL, DN 85MM X 3, INSTALADO EM PRUMADA DE ÁGUA - FORNECIMENTO E INSTALAÇÃO. AF_12/2014</t>
  </si>
  <si>
    <t>TE, PVC, SOLDÁVEL, DN 25MM, INSTALADO EM PRUMADA DE ÁGUA - FORNECIMENTO E INSTALAÇÃO. AF_12/2014</t>
  </si>
  <si>
    <t>TE, PVC, SOLDÁVEL, DN 32MM, INSTALADO EM PRUMADA DE ÁGUA - FORNECIMENTO E INSTALAÇÃO. AF_12/2014</t>
  </si>
  <si>
    <t>TÊ DE REDUÇÃO, PVC, SOLDÁVEL, DN 32MM X 25MM, INSTALADO EM PRUMADA DE ÁGUA - FORNECIMENTO E INSTALAÇÃO. AF_12/2014</t>
  </si>
  <si>
    <t>TE, PVC, SOLDÁVEL, DN 40MM, INSTALADO EM PRUMADA DE ÁGUA - FORNECIMENTO E INSTALAÇÃO. AF_12/2014</t>
  </si>
  <si>
    <t>TÊ DE REDUÇÃO, PVC, SOLDÁVEL, DN 40MM X 32MM, INSTALADO EM PRUMADA DE ÁGUA - FORNECIMENTO E INSTALAÇÃO. AF_12/2014</t>
  </si>
  <si>
    <t>TE, PVC, SOLDÁVEL, DN 50MM, INSTALADO EM PRUMADA DE ÁGUA - FORNECIMENTO E INSTALAÇÃO. AF_12/2014</t>
  </si>
  <si>
    <t>TÊ DE REDUÇÃO, PVC, SOLDÁVEL, DN 50MM X 40MM, INSTALADO EM PRUMADA DE ÁGUA - FORNECIMENTO E INSTALAÇÃO. AF_12/2014</t>
  </si>
  <si>
    <t>TÊ DE REDUÇÃO, PVC, SOLDÁVEL, DN 50MM X 25MM, INSTALADO EM PRUMADA DE ÁGUA - FORNECIMENTO E INSTALAÇÃO. AF_12/2014</t>
  </si>
  <si>
    <t>TE, PVC, SOLDÁVEL, DN 60MM, INSTALADO EM PRUMADA DE ÁGUA - FORNECIMENTO E INSTALAÇÃO. AF_12/2014</t>
  </si>
  <si>
    <t>TE, PVC, SOLDÁVEL, DN 75MM, INSTALADO EM PRUMADA DE ÁGUA - FORNECIMENTO E INSTALAÇÃO. AF_12/2014</t>
  </si>
  <si>
    <t>TE DE REDUÇÃO, PVC, SOLDÁVEL, DN 75MM X 50MM, INSTALADO EM PRUMADA DE ÁGUA - FORNECIMENTO E INSTALAÇÃO. AF_12/2014</t>
  </si>
  <si>
    <t>TE, PVC, SOLDÁVEL, DN 85MM, INSTALADO EM PRUMADA DE ÁGUA - FORNECIMENTO E INSTALAÇÃO. AF_12/2014</t>
  </si>
  <si>
    <t>TE DE REDUÇÃO, PVC, SOLDÁVEL, DN 85MM X 60MM, INSTALADO EM PRUMADA DE ÁGUA - FORNECIMENTO E INSTALAÇÃO. AF_12/2014</t>
  </si>
  <si>
    <t>JOELHO 90 GRAUS, CPVC, SOLDÁVEL, DN 15MM, INSTALADO EM RAMAL OU SUB-RAMAL DE ÁGUA - FORNECIMENTO E INSTALAÇÃO. AF_12/2014</t>
  </si>
  <si>
    <t>JOELHO 45 GRAUS, CPVC, SOLDÁVEL, DN 15MM, INSTALADO EM RAMAL OU SUB-RAMAL DE ÁGUA - FORNECIMENTO E INSTALAÇÃO. AF_12/2014</t>
  </si>
  <si>
    <t>CURVA 90 GRAUS, CPVC, SOLDÁVEL, DN 15MM, INSTALADO EM RAMAL OU SUB-RAMAL DE ÁGUA - FORNECIMENTO E INSTALAÇÃO. AF_12/2014</t>
  </si>
  <si>
    <t>JOELHO DE TRANSIÇÃO, 90 GRAUS, CPVC, SOLDÁVEL, DN 15MM X 1/2", INSTALADO EM RAMAL OU SUB-RAMAL DE ÁGUA - FORNECIMENTO E INSTALAÇÃO. AF_12/2014</t>
  </si>
  <si>
    <t>JOELHO 90 GRAUS, CPVC, SOLDÁVEL, DN 22MM, INSTALADO EM RAMAL OU SUB-RAMAL DE ÁGUA - FORNECIMENTO E INSTALAÇÃO. AF_12/2014</t>
  </si>
  <si>
    <t>JOELHO 45 GRAUS, CPVC, SOLDÁVEL, DN 22MM, INSTALADO EM RAMAL OU SUB-RAMAL DE ÁGUA - FORNECIMENTO E INSTALAÇÃO. AF_12/2014</t>
  </si>
  <si>
    <t>CURVA 90 GRAUS, CPVC, SOLDÁVEL, DN 22MM, INSTALADO EM RAMAL OU SUB-RAMAL DE ÁGUA - FORNECIMENTO E INSTALAÇÃO. AF_12/2014</t>
  </si>
  <si>
    <t>JOELHO DE TRANSIÇÃO, 90 GRAUS, CPVC, SOLDÁVEL, DN 22MM X 1/2", INSTALADO EM RAMAL OU SUB-RAMAL DE ÁGUA - FORNECIMENTO E INSTALAÇÃO. AF_12/2014</t>
  </si>
  <si>
    <t>JOELHO DE TRANSIÇÃO, 90 GRAUS, CPVC, SOLDÁVEL, DN 22MM X 3/4", INSTALADO EM RAMAL OU SUB-RAMAL DE ÁGUA - FORNECIMENTO E INSTALAÇÃO. AF_12/2014</t>
  </si>
  <si>
    <t>JOELHO 90 GRAUS, CPVC, SOLDÁVEL, DN 28MM, INSTALADO EM RAMAL OU SUB-RAMAL DE ÁGUA - FORNECIMENTO E INSTALAÇÃO. AF_12/2014</t>
  </si>
  <si>
    <t>JOELHO 45 GRAUS, CPVC, SOLDÁVEL, DN 28MM, INSTALADO EM RAMAL OU SUB-RAMAL DE ÁGUA  FORNECIMENTO E INSTALAÇÃO. AF_12/2014</t>
  </si>
  <si>
    <t>CURVA 90 GRAUS, CPVC, SOLDÁVEL, DN 28MM, INSTALADO EM RAMAL OU SUB-RAMAL DE ÁGUA  FORNECIMENTO E INSTALAÇÃO. AF_12/2014</t>
  </si>
  <si>
    <t>JOELHO 90 GRAUS, CPVC, SOLDÁVEL, DN 35MM, INSTALADO EM RAMAL OU SUB-RAMAL DE ÁGUA  FORNECIMENTO E INSTALAÇÃO. AF_12/2014</t>
  </si>
  <si>
    <t>JOELHO 45 GRAUS, CPVC, SOLDÁVEL, DN 35MM, INSTALADO EM RAMAL OU SUB-RAMAL DE ÁGUA  FORNECIMENTO E INSTALAÇÃO. AF_12/2014</t>
  </si>
  <si>
    <t>LUVA, CPVC, SOLDÁVEL, DN 15MM, INSTALADO EM RAMAL OU SUB-RAMAL DE ÁGUA - FORNECIMENTO E INSTALAÇÃO. AF_12/2014</t>
  </si>
  <si>
    <t>LUVA DE CORRER, CPVC, SOLDÁVEL, DN 15MM, INSTALADO EM RAMAL OU SUB-RAMAL DE ÁGUA  FORNECIMENTO E INSTALAÇÃO. AF_12/2014</t>
  </si>
  <si>
    <t>LUVA DE TRANSIÇÃO, CPVC, SOLDÁVEL, DN15MM X 1/2", INSTALADO EM RAMAL OU SUB-RAMAL DE ÁGUA - FORNECIMENTO E INSTALAÇÃO. AF_12/2014</t>
  </si>
  <si>
    <t>UNIÃO, CPVC, SOLDÁVEL, DN15MM, INSTALADO EM RAMAL OU SUB-RAMAL DE ÁGUA  FORNECIMENTO E INSTALAÇÃO. AF_12/2014</t>
  </si>
  <si>
    <t>CONECTOR, CPVC, SOLDÁVEL, DN 15MM X 1/2, INSTALADO EM RAMAL OU SUB-RAMAL DE ÁGUA  FORNECIMENTO E INSTALAÇÃO. AF_12/2014</t>
  </si>
  <si>
    <t>ADAPTADOR, CPVC, SOLDÁVEL, DN15MM, INSTALADO EM RAMAL OU SUB-RAMAL DE ÁGUA  FORNECIMENTO E INSTALAÇÃO. AF_12/2014</t>
  </si>
  <si>
    <t>CURVA DE TRANSPOSIÇÃO, CPVC, SOLDÁVEL, DN15MM, INSTALADO EM RAMAL OU SUB-RAMAL DE ÁGUA  FORNECIMENTO E INSTALAÇÃO. AF_12/2014</t>
  </si>
  <si>
    <t>LUVA, CPVC, SOLDÁVEL, DN 22MM, INSTALADO EM RAMAL OU SUB-RAMAL DE ÁGUA  FORNECIMENTO E INSTALAÇÃO. AF_12/2014</t>
  </si>
  <si>
    <t>LUVA DE CORRER, CPVC, SOLDÁVEL, DN 22MM, INSTALADO EM RAMAL OU SUB-RAMAL DE ÁGUA  FORNECIMENTO E INSTALAÇÃO. AF_12/2014</t>
  </si>
  <si>
    <t>LUVA DE TRANSIÇÃO, CPVC, SOLDÁVEL, DN22MM X 25MM, INSTALADO EM RAMAL OU SUB-RAMAL DE ÁGUA - FORNECIMENTO E INSTALAÇÃO. AF_12/2014</t>
  </si>
  <si>
    <t>UNIÃO, CPVC, SOLDÁVEL, DN22MM, INSTALADO EM RAMAL OU SUB-RAMAL DE ÁGUA  FORNECIMENTO E INSTALAÇÃO. AF_12/2014</t>
  </si>
  <si>
    <t>CONECTOR, CPVC, SOLDÁVEL, DN 22MM X 1/2, INSTALADO EM RAMAL OU SUB-RAMAL DE ÁGUA  FORNECIMENTO E INSTALAÇÃO. AF_12/2014</t>
  </si>
  <si>
    <t>ADAPTADOR, CPVC, SOLDÁVEL, DN22MM, INSTALADO EM RAMAL OU SUB-RAMAL DE ÁGUA  FORNECIMENTO E INSTALAÇÃO. AF_12/2014</t>
  </si>
  <si>
    <t>CURVA DE TRANSPOSIÇÃO, CPVC, SOLDÁVEL, DN22MM, INSTALADO EM RAMAL OU SUB-RAMAL DE ÁGUA  FORNECIMENTO E INSTALAÇÃO. AF_12/2014</t>
  </si>
  <si>
    <t>BUCHA DE REDUÇÃO, CPVC, SOLDÁVEL, DN22MM X 15MM, INSTALADO EM RAMAL OU SUB-RAMAL DE ÁGUA  FORNECIMENTO E INSTALAÇÃO. AF_12/2014</t>
  </si>
  <si>
    <t>TÊ DE INSPEÇÃO, PVC, SERIE R, ÁGUA PLUVIAL, DN 75 MM, JUNTA ELÁSTICA, FORNECIDO E INSTALADO EM CONDUTORES VERTICAIS DE ÁGUAS PLUVIAIS. AF_12/2014</t>
  </si>
  <si>
    <t>CONECTOR, CPVC, SOLDÁVEL, DN22MM X 3/4", INSTALADO EM RAMAL OU SUB-RAMAL DE ÁGUA - FORNECIMENTO E INSTALAÇÃO. AF_12/2014</t>
  </si>
  <si>
    <t>LUVA SIMPLES, PVC, SERIE R, ÁGUA PLUVIAL, DN 100 MM, JUNTA ELÁSTICA, FORNECIDO E INSTALADO EM CONDUTORES VERTICAIS DE ÁGUAS PLUVIAIS. AF_12/2014</t>
  </si>
  <si>
    <t>LUVA, CPVC, SOLDÁVEL, DN 28MM, INSTALADO EM RAMAL OU SUB-RAMAL DE ÁGUA  FORNECIMENTO E INSTALAÇÃO. AF_12/2014</t>
  </si>
  <si>
    <t>LUVA DE CORRER, PVC, SERIE R, ÁGUA PLUVIAL, DN 100 MM, JUNTA ELÁSTICA, FORNECIDO E INSTALADO EM CONDUTORES VERTICAIS DE ÁGUAS PLUVIAIS. AF_12/2014</t>
  </si>
  <si>
    <t>LUVA DE CORRER, CPVC, SOLDÁVEL, DN 28MM, INSTALADO EM RAMAL OU SUB-RAMAL DE ÁGUA  FORNECIMENTO E INSTALAÇÃO. AF_12/2014</t>
  </si>
  <si>
    <t>REDUÇÃO EXCÊNTRICA, PVC, SERIE R, ÁGUA PLUVIAL, DN 100 X 75 MM, JUNTA ELÁSTICA, FORNECIDO E INSTALADO EM CONDUTORES VERTICAIS DE ÁGUAS PLUVIAIS. AF_12/2014</t>
  </si>
  <si>
    <t>UNIÃO, CPVC, SOLDÁVEL, DN28MM, INSTALADO EM RAMAL OU SUB-RAMAL DE ÁGUA  FORNECIMENTO E INSTALAÇÃO. AF_12/2014</t>
  </si>
  <si>
    <t>TÊ DE INSPEÇÃO, PVC, SERIE R, ÁGUA PLUVIAL, DN 100 MM, JUNTA ELÁSTICA, FORNECIDO E INSTALADO EM CONDUTORES VERTICAIS DE ÁGUAS PLUVIAIS. AF_12/2014</t>
  </si>
  <si>
    <t>CONECTOR, CPVC, SOLDÁVEL, DN 28MM X 1, INSTALADO EM RAMAL OU SUB-RAMAL DE ÁGUA  FORNECIMENTO E INSTALAÇÃO. AF_12/2014</t>
  </si>
  <si>
    <t>LUVA SIMPLES, PVC, SERIE R, ÁGUA PLUVIAL, DN 150 MM, JUNTA ELÁSTICA, FORNECIDO E INSTALADO EM CONDUTORES VERTICAIS DE ÁGUAS PLUVIAIS. AF_12/2014</t>
  </si>
  <si>
    <t>BUCHA DE REDUÇÃO, CPVC, SOLDÁVEL, DN28MM X 22MM, INSTALADO EM RAMAL OU SUB-RAMAL DE ÁGUA  FORNECIMENTO E INSTALAÇÃO. AF_12/2014</t>
  </si>
  <si>
    <t>LUVA DE CORRER, PVC, SERIE R, ÁGUA PLUVIAL, DN 150 MM, JUNTA ELÁSTICA, FORNECIDO E INSTALADO EM CONDUTORES VERTICAIS DE ÁGUAS PLUVIAIS. AF_12/2014</t>
  </si>
  <si>
    <t>LUVA, CPVC, SOLDÁVEL, DN 35MM, INSTALADO EM RAMAL OU SUB-RAMAL DE ÁGUA  FORNECIMENTO E INSTALAÇÃO. AF_12/2014</t>
  </si>
  <si>
    <t>REDUÇÃO EXCÊNTRICA, PVC, SERIE R, ÁGUA PLUVIAL, DN 150 X 100 MM, JUNTA ELÁSTICA, FORNECIDO E INSTALADO EM CONDUTORES VERTICAIS DE ÁGUAS PLUVIAIS. AF_12/2014</t>
  </si>
  <si>
    <t>LUVA DE CORRER, CPVC, SOLDÁVEL, DN 35MM, INSTALADO EM RAMAL OU SUB-RAMAL DE ÁGUA  FORNECIMENTO E INSTALAÇÃO. AF_12/2014</t>
  </si>
  <si>
    <t>UNIÃO, CPVC, SOLDÁVEL, DN35MM, INSTALADO EM RAMAL OU SUB-RAMAL DE ÁGUA  FORNECIMENTO E INSTALAÇÃO. AF_12/2014</t>
  </si>
  <si>
    <t>JUNÇÃO SIMPLES, PVC, SERIE R, ÁGUA PLUVIAL, DN 75 X 75 MM, JUNTA ELÁSTICA, FORNECIDO E INSTALADO EM CONDUTORES VERTICAIS DE ÁGUAS PLUVIAIS. AF_12/2014</t>
  </si>
  <si>
    <t>CONECTOR, CPVC, SOLDÁVEL, DN 35MM X 1 1/4, INSTALADO EM RAMAL OU SUB-RAMAL DE ÁGUA  FORNECIMENTO E INSTALAÇÃO. AF_12/2014</t>
  </si>
  <si>
    <t>TÊ, PVC, SERIE R, ÁGUA PLUVIAL, DN 75 X 75 MM, JUNTA ELÁSTICA, FORNECIDO E INSTALADO EM CONDUTORES VERTICAIS DE ÁGUAS PLUVIAIS. AF_12/2014</t>
  </si>
  <si>
    <t>BUCHA DE REDUÇÃO, CPVC, SOLDÁVEL, DN35MM X 28MM, INSTALADO EM RAMAL OU SUB-RAMAL DE ÁGUA  FORNECIMENTO E INSTALAÇÃO. AF_12/2014</t>
  </si>
  <si>
    <t>JUNÇÃO SIMPLES, PVC, SERIE R, ÁGUA PLUVIAL, DN 100 X 100 MM, JUNTA ELÁSTICA, FORNECIDO E INSTALADO EM CONDUTORES VERTICAIS DE ÁGUAS PLUVIAIS. AF_12/2014</t>
  </si>
  <si>
    <t>TE, CPVC, SOLDÁVEL, DN 15MM, INSTALADO EM RAMAL OU SUB-RAMAL DE ÁGUA - FORNECIMENTO E INSTALAÇÃO. AF_12/2014</t>
  </si>
  <si>
    <t>JUNÇÃO SIMPLES, PVC, SERIE R, ÁGUA PLUVIAL, DN 100 X 75 MM, JUNTA ELÁSTICA, FORNECIDO E INSTALADO EM CONDUTORES VERTICAIS DE ÁGUAS PLUVIAIS. AF_12/2014</t>
  </si>
  <si>
    <t>TÊ, PVC, SERIE R, ÁGUA PLUVIAL, DN 100 X 100 MM, JUNTA ELÁSTICA, FORNECIDO E INSTALADO EM CONDUTORES VERTICAIS DE ÁGUAS PLUVIAIS. AF_12/2014</t>
  </si>
  <si>
    <t>TE DE TRANSIÇÃO, CPVC, SOLDÁVEL, DN 15MM X 1/2, INSTALADO EM RAMAL OU SUB-RAMAL DE ÁGUA  FORNECIMENTO E INSTALAÇÃO. AF_12/2014</t>
  </si>
  <si>
    <t>TÊ MISTURADOR, CPVC, SOLDÁVEL, DN15MM, INSTALADO EM RAMAL OU SUB-RAMAL DE ÁGUA  FORNECIMENTO E INSTALAÇÃO. AF_12/2014</t>
  </si>
  <si>
    <t>TÊ, PVC, SERIE R, ÁGUA PLUVIAL, DN 100 X 75 MM, JUNTA ELÁSTICA, FORNECIDO E INSTALADO EM CONDUTORES VERTICAIS DE ÁGUAS PLUVIAIS. AF_12/2014</t>
  </si>
  <si>
    <t>TE, CPVC, SOLDÁVEL, DN 22MM, INSTALADO EM RAMAL OU SUB-RAMAL DE ÁGUA - FORNECIMENTO E INSTALAÇÃO. AF_12/2014</t>
  </si>
  <si>
    <t>JUNÇÃO SIMPLES, PVC, SERIE R, ÁGUA PLUVIAL, DN 150 X 150 MM, JUNTA ELÁSTICA, FORNECIDO E INSTALADO EM CONDUTORES VERTICAIS DE ÁGUAS PLUVIAIS. AF_12/2014</t>
  </si>
  <si>
    <t>JUNÇÃO SIMPLES, PVC, SERIE R, ÁGUA PLUVIAL, DN 150 X 100 MM, JUNTA ELÁSTICA, FORNECIDO E INSTALADO EM CONDUTORES VERTICAIS DE ÁGUAS PLUVIAIS. AF_12/2014</t>
  </si>
  <si>
    <t>TE DE TRANSIÇÃO, CPVC, SOLDÁVEL, DN 22MM X 1/2, INSTALADO EM RAMAL OU SUB-RAMAL DE ÁGUA  FORNECIMENTO E INSTALAÇÃO. AF_12/2014</t>
  </si>
  <si>
    <t>TÊ, PVC, SERIE R, ÁGUA PLUVIAL, DN 150 X 150 MM, JUNTA ELÁSTICA, FORNECIDO E INSTALADO EM CONDUTORES VERTICAIS DE ÁGUAS PLUVIAIS. AF_12/2014</t>
  </si>
  <si>
    <t>TÊ MISTURADOR, CPVC, SOLDÁVEL, DN22MM, INSTALADO EM RAMAL OU SUB-RAMAL DE ÁGUA  FORNECIMENTO E INSTALAÇÃO. AF_12/2014</t>
  </si>
  <si>
    <t>TE MISTURADOR DE TRANSIÇÃO, CPVC, SOLDÁVEL, DN 22MM X 3/4", INSTALADO EM RAMAL OU SUB-RAMAL DE ÁGUA - FORNECIMENTO E INSTALAÇÃO. AF_12/2014</t>
  </si>
  <si>
    <t>TÊ, PVC, SERIE R, ÁGUA PLUVIAL, DN 150 X 100 MM, JUNTA ELÁSTICA, FORNECIDO E INSTALADO EM CONDUTORES VERTICAIS DE ÁGUAS PLUVIAIS. AF_12/2014</t>
  </si>
  <si>
    <t>TÊ, CPVC, SOLDÁVEL, DN28MM, INSTALADO EM RAMAL OU SUB-RAMAL DE ÁGUA   FORNECIMENTO E INSTALAÇÃO. AF_12/2014</t>
  </si>
  <si>
    <t>TÊ, CPVC, SOLDÁVEL, DN35MM, INSTALADO EM RAMAL OU SUB-RAMAL DE ÁGUA  FORNECIMENTO E INSTALAÇÃO. AF_12/2014</t>
  </si>
  <si>
    <t>TUBO, CPVC, SOLDÁVEL, DN 35MM, INSTALADO EM RAMAL DE DISTRIBUIÇÃO DE ÁGUA   FORNECIMENTO E INSTALAÇÃO. AF_12/2014</t>
  </si>
  <si>
    <t>JOELHO 90 GRAUS, CPVC, SOLDÁVEL, DN 22MM, INSTALADO EM RAMAL DE DISTRIBUIÇÃO DE ÁGUA   FORNECIMENTO E INSTALAÇÃO. AF_12/2014</t>
  </si>
  <si>
    <t>JOELHO 45 GRAUS, CPVC, SOLDÁVEL, DN 22MM, INSTALADO EM RAMAL DE DISTRIBUIÇÃO DE ÁGUA   FORNECIMENTO E INSTALAÇÃO. AF_12/2014</t>
  </si>
  <si>
    <t>CURVA 90 GRAUS, CPVC, SOLDÁVEL, DN 22MM, INSTALADO EM RAMAL DE DISTRIBUIÇÃO DE ÁGUA - FORNECIMENTO E INSTALAÇÃO. AF_12/2014</t>
  </si>
  <si>
    <t>JOELHO 90 GRAUS, CPVC, SOLDÁVEL, DN 28MM, INSTALADO EM RAMAL DE DISTRIBUIÇÃO DE ÁGUA   FORNECIMENTO E INSTALAÇÃO. AF_12/2014</t>
  </si>
  <si>
    <t>JOELHO 90 GRAUS, PVC, SERIE NORMAL, ESGOTO PREDIAL, DN 40 MM, JUNTA SOLDÁVEL, FORNECIDO E INSTALADO EM RAMAL DE DESCARGA OU RAMAL DE ESGOTO SANITÁRIO. AF_12/2014</t>
  </si>
  <si>
    <t>JOELHO 45 GRAUS, CPVC, SOLDÁVEL, DN 28MM, INSTALADO EM RAMAL DE DISTRIBUIÇÃO DE ÁGUA   FORNECIMENTO E INSTALAÇÃO. AF_12/2014</t>
  </si>
  <si>
    <t>JOELHO 45 GRAUS, PVC, SERIE NORMAL, ESGOTO PREDIAL, DN 40 MM, JUNTA SOLDÁVEL, FORNECIDO E INSTALADO EM RAMAL DE DESCARGA OU RAMAL DE ESGOTO SANITÁRIO. AF_12/2014</t>
  </si>
  <si>
    <t>CURVA 90 GRAUS, CPVC, SOLDÁVEL, DN 28MM, INSTALADO EM RAMAL DE DISTRIBUIÇÃO DE ÁGUA   FORNECIMENTO E INSTALAÇÃO. AF_12/2014</t>
  </si>
  <si>
    <t>CURVA CURTA 90 GRAUS, PVC, SERIE NORMAL, ESGOTO PREDIAL, DN 40 MM, JUNTA SOLDÁVEL, FORNECIDO E INSTALADO EM RAMAL DE DESCARGA OU RAMAL DE ESGOTO SANITÁRIO. AF_12/2014</t>
  </si>
  <si>
    <t>JOELHO 90 GRAUS, CPVC, SOLDÁVEL, DN 35MM, INSTALADO EM RAMAL DE DISTRIBUIÇÃO DE ÁGUA   FORNECIMENTO E INSTALAÇÃO. AF_12/2014</t>
  </si>
  <si>
    <t>CURVA LONGA 90 GRAUS, PVC, SERIE NORMAL, ESGOTO PREDIAL, DN 40 MM, JUNTA SOLDÁVEL, FORNECIDO E INSTALADO EM RAMAL DE DESCARGA OU RAMAL DE ESGOTO SANITÁRIO. AF_12/2014</t>
  </si>
  <si>
    <t>JOELHO 90 GRAUS, PVC, SERIE NORMAL, ESGOTO PREDIAL, DN 50 MM, JUNTA ELÁSTICA, FORNECIDO E INSTALADO EM RAMAL DE DESCARGA OU RAMAL DE ESGOTO SANITÁRIO. AF_12/2014</t>
  </si>
  <si>
    <t>JOELHO 45 GRAUS, PVC, SERIE NORMAL, ESGOTO PREDIAL, DN 50 MM, JUNTA ELÁSTICA, FORNECIDO E INSTALADO EM RAMAL DE DESCARGA OU RAMAL DE ESGOTO SANITÁRIO. AF_12/2014</t>
  </si>
  <si>
    <t>CURVA CURTA 90 GRAUS, PVC, SERIE NORMAL, ESGOTO PREDIAL, DN 50 MM, JUNTA ELÁSTICA, FORNECIDO E INSTALADO EM RAMAL DE DESCARGA OU RAMAL DE ESGOTO SANITÁRIO. AF_12/2014</t>
  </si>
  <si>
    <t>JOELHO 45 GRAUS, CPVC, SOLDÁVEL, DN 35MM, INSTALADO EM RAMAL DE DISTRIBUIÇÃO DE ÁGUA   FORNECIMENTO E INSTALAÇÃO. AF_12/2014</t>
  </si>
  <si>
    <t>CURVA LONGA 90 GRAUS, PVC, SERIE NORMAL, ESGOTO PREDIAL, DN 50 MM, JUNTA ELÁSTICA, FORNECIDO E INSTALADO EM RAMAL DE DESCARGA OU RAMAL DE ESGOTO SANITÁRIO. AF_12/2014</t>
  </si>
  <si>
    <t>LUVA, CPVC, SOLDÁVEL, DN 22MM, INSTALADO EM RAMAL DE DISTRIBUIÇÃO DE ÁGUA   FORNECIMENTO E INSTALAÇÃO. AF_12/2014</t>
  </si>
  <si>
    <t>JOELHO 90 GRAUS, PVC, SERIE NORMAL, ESGOTO PREDIAL, DN 75 MM, JUNTA ELÁSTICA, FORNECIDO E INSTALADO EM RAMAL DE DESCARGA OU RAMAL DE ESGOTO SANITÁRIO. AF_12/2014</t>
  </si>
  <si>
    <t>LUVA DE CORRER, CPVC, SOLDÁVEL, DN 22MM, INSTALADO EM RAMAL DE DISTRIBUIÇÃO DE ÁGUA   FORNECIMENTO E INSTALAÇÃO. AF_12/2014</t>
  </si>
  <si>
    <t>JOELHO 45 GRAUS, PVC, SERIE NORMAL, ESGOTO PREDIAL, DN 75 MM, JUNTA ELÁSTICA, FORNECIDO E INSTALADO EM RAMAL DE DESCARGA OU RAMAL DE ESGOTO SANITÁRIO. AF_12/2014</t>
  </si>
  <si>
    <t>LUVA DE TRANSIÇÃO, CPVC, SOLDÁVEL, DN 22MM X 25MM, INSTALADO EM RAMAL DE DISTRIBUIÇÃO DE ÁGUA   FORNECIMENTO E INSTALAÇÃO. AF_12/2014</t>
  </si>
  <si>
    <t>UNIÃO, CPVC, SOLDÁVEL, DN 22MM, INSTALADO EM RAMAL DE DISTRIBUIÇÃO DE ÁGUA   FORNECIMENTO E INSTALAÇÃO. AF_12/2014</t>
  </si>
  <si>
    <t>CURVA CURTA 90 GRAUS, PVC, SERIE NORMAL, ESGOTO PREDIAL, DN 75 MM, JUNTA ELÁSTICA, FORNECIDO E INSTALADO EM RAMAL DE DESCARGA OU RAMAL DE ESGOTO SANITÁRIO. AF_12/2014</t>
  </si>
  <si>
    <t>CURVA LONGA 90 GRAUS, PVC, SERIE NORMAL, ESGOTO PREDIAL, DN 75 MM, JUNTA ELÁSTICA, FORNECIDO E INSTALADO EM RAMAL DE DESCARGA OU RAMAL DE ESGOTO SANITÁRIO. AF_12/2014</t>
  </si>
  <si>
    <t>JOELHO 90 GRAUS, PVC, SERIE NORMAL, ESGOTO PREDIAL, DN 100 MM, JUNTA ELÁSTICA, FORNECIDO E INSTALADO EM RAMAL DE DESCARGA OU RAMAL DE ESGOTO SANITÁRIO. AF_12/2014</t>
  </si>
  <si>
    <t>JOELHO 45 GRAUS, PVC, SERIE NORMAL, ESGOTO PREDIAL, DN 100 MM, JUNTA ELÁSTICA, FORNECIDO E INSTALADO EM RAMAL DE DESCARGA OU RAMAL DE ESGOTO SANITÁRIO. AF_12/2014</t>
  </si>
  <si>
    <t>ADAPTADOR, CPVC, SOLDÁVEL, DN 22MM, INSTALADO EM RAMAL DE DISTRIBUIÇÃO DE ÁGUA   FORNECIMENTO E INSTALAÇÃO. AF_12/2014</t>
  </si>
  <si>
    <t>CURVA CURTA 90 GRAUS, PVC, SERIE NORMAL, ESGOTO PREDIAL, DN 100 MM, JUNTA ELÁSTICA, FORNECIDO E INSTALADO EM RAMAL DE DESCARGA OU RAMAL DE ESGOTO SANITÁRIO. AF_12/2014</t>
  </si>
  <si>
    <t>CURVA DE TRANSPOSIÇÃO, CPVC, SOLDÁVEL, DN 22MM, INSTALADO EM RAMAL DE DISTRIBUIÇÃO DE ÁGUA   FORNECIMENTO E INSTALAÇÃO. AF_12/2014</t>
  </si>
  <si>
    <t>CURVA LONGA 90 GRAUS, PVC, SERIE NORMAL, ESGOTO PREDIAL, DN 100 MM, JUNTA ELÁSTICA, FORNECIDO E INSTALADO EM RAMAL DE DESCARGA OU RAMAL DE ESGOTO SANITÁRIO. AF_12/2014</t>
  </si>
  <si>
    <t>LUVA SIMPLES, PVC, SERIE NORMAL, ESGOTO PREDIAL, DN 40 MM, JUNTA SOLDÁVEL, FORNECIDO E INSTALADO EM RAMAL DE DESCARGA OU RAMAL DE ESGOTO SANITÁRIO. AF_12/2014</t>
  </si>
  <si>
    <t>LUVA SIMPLES, PVC, SERIE NORMAL, ESGOTO PREDIAL, DN 50 MM, JUNTA ELÁSTICA, FORNECIDO E INSTALADO EM RAMAL DE DESCARGA OU RAMAL DE ESGOTO SANITÁRIO. AF_12/2014</t>
  </si>
  <si>
    <t>LUVA DE CORRER, PVC, SERIE NORMAL, ESGOTO PREDIAL, DN 50 MM, JUNTA ELÁSTICA, FORNECIDO E INSTALADO EM RAMAL DE DESCARGA OU RAMAL DE ESGOTO SANITÁRIO. AF_12/2014</t>
  </si>
  <si>
    <t>LUVA, CPVC, SOLDÁVEL, DN 28MM, INSTALADO EM RAMAL DE DISTRIBUIÇÃO DE ÁGUA   FORNECIMENTO E INSTALAÇÃO. AF_12/2014</t>
  </si>
  <si>
    <t>LUVA DE CORRER, CPVC, SOLDÁVEL, DN 28MM, INSTALADO EM RAMAL DE DISTRIBUIÇÃO DE ÁGUA   FORNECIMENTO E INSTALAÇÃO. AF_12/2014</t>
  </si>
  <si>
    <t>UNIÃO, CPVC, SOLDÁVEL, DN 28MM, INSTALADO EM RAMAL DE DISTRIBUIÇÃO DE ÁGUA   FORNECIMENTO E INSTALAÇÃO. AF_12/2014</t>
  </si>
  <si>
    <t>CONECTOR, CPVC, SOLDÁVEL, DN 28MM X 1 , INSTALADO EM RAMAL DE DISTRIBUIÇÃO DE ÁGUA   FORNECIMENTO E INSTALAÇÃO. AF_12/2014</t>
  </si>
  <si>
    <t>BUCHA DE REDUÇÃO, CPVC, SOLDÁVEL, DN 28MM X 22MM, INSTALADO EM RAMAL DE DISTRIBUIÇÃO DE ÁGUA - FORNECIMENTO E INSTALAÇÃO. AF_12/2014</t>
  </si>
  <si>
    <t>LUVA, CPVC, SOLDÁVEL, DN 35MM, INSTALADO EM RAMAL DE DISTRIBUIÇÃO DE ÁGUA - FORNECIMENTO E INSTALAÇÃO. AF_12/2014</t>
  </si>
  <si>
    <t>LUVA DE CORRER, CPVC, SOLDÁVEL, DN 35MM, INSTALADO EM RAMAL DE DISTRIBUIÇÃO DE ÁGUA - FORNECIMENTO E INSTALAÇÃO. AF_12/2014</t>
  </si>
  <si>
    <t>UNIÃO, CPVC, SOLDÁVEL, DN35MM, INSTALADO EM RAMAL DE DISTRIBUIÇÃO DE ÁGUA - FORNECIMENTO E INSTALAÇÃO. AF_12/2014</t>
  </si>
  <si>
    <t>CONECTOR, CPVC, SOLDÁVEL, DN 35MM X 1 1/4 , INSTALADO EM RAMAL DE DISTRIBUIÇÃO DE ÁGUA - FORNECIMENTO E INSTALAÇÃO. AF_12/2014</t>
  </si>
  <si>
    <t>BUCHA DE REDUÇÃO, CPVC, SOLDÁVEL, DN35MM X 28MM, INSTALADO EM RAMAL DE DISTRIBUIÇÃO DE ÁGUA - FORNECIMENTO E INSTALAÇÃO. AF_12/2014</t>
  </si>
  <si>
    <t>TE, CPVC, SOLDÁVEL, DN 22MM, INSTALADO EM RAMAL DE DISTRIBUIÇÃO DE ÁGUA - FORNECIMENTO E INSTALAÇÃO. AF_12/2014</t>
  </si>
  <si>
    <t>TÊ MISTURADOR, CPVC, SOLDÁVEL, DN 22MM, INSTALADO EM RAMAL DE DISTRIBUIÇÃO DE ÁGUA - FORNECIMENTO E INSTALAÇÃO. AF_12/2014</t>
  </si>
  <si>
    <t>TÊ, CPVC, SOLDÁVEL, DN 28MM, INSTALADO EM RAMAL DE DISTRIBUIÇÃO DE ÁGUA - FORNECIMENTO E INSTALAÇÃO. AF_12/2014</t>
  </si>
  <si>
    <t>TÊ, CPVC, SOLDÁVEL, DN35MM, INSTALADO EM RAMAL DE DISTRIBUIÇÃO DE ÁGUA - FORNECIMENTO E INSTALAÇÃO. AF_12/2014</t>
  </si>
  <si>
    <t>TUBO, CPVC, SOLDÁVEL, DN 54MM, INSTALADO EM PRUMADA DE ÁGUA  FORNECIMENTO E INSTALAÇÃO. AF_12/2014</t>
  </si>
  <si>
    <t>LUVA SIMPLES, PVC, SERIE NORMAL, ESGOTO PREDIAL, DN 75 MM, JUNTA ELÁSTICA, FORNECIDO E INSTALADO EM RAMAL DE DESCARGA OU RAMAL DE ESGOTO SANITÁRIO. AF_12/2014</t>
  </si>
  <si>
    <t>LUVA DE CORRER, PVC, SERIE NORMAL, ESGOTO PREDIAL, DN 75 MM, JUNTA ELÁSTICA, FORNECIDO E INSTALADO EM RAMAL DE DESCARGA OU RAMAL DE ESGOTO SANITÁRIO. AF_12/2014</t>
  </si>
  <si>
    <t>JOELHO 90 GRAUS, CPVC, SOLDÁVEL, DN 35MM, INSTALADO EM PRUMADA DE ÁGUA  FORNECIMENTO E INSTALAÇÃO. AF_12/2014</t>
  </si>
  <si>
    <t>LUVA SIMPLES, PVC, SERIE NORMAL, ESGOTO PREDIAL, DN 100 MM, JUNTA ELÁSTICA, FORNECIDO E INSTALADO EM RAMAL DE DESCARGA OU RAMAL DE ESGOTO SANITÁRIO. AF_12/2014</t>
  </si>
  <si>
    <t>LUVA DE CORRER, PVC, SERIE NORMAL, ESGOTO PREDIAL, DN 100 MM, JUNTA ELÁSTICA, FORNECIDO E INSTALADO EM RAMAL DE DESCARGA OU RAMAL DE ESGOTO SANITÁRIO. AF_12/2014</t>
  </si>
  <si>
    <t>JOELHO 45 GRAUS, CPVC, SOLDÁVEL, DN 35MM, INSTALADO EM PRUMADA DE ÁGUA - FORNECIMENTO E INSTALAÇÃO. AF_12/2014</t>
  </si>
  <si>
    <t>JOELHO 90 GRAUS, CPVC, SOLDÁVEL, DN 42MM, INSTALADO EM PRUMADA DE ÁGUA  FORNECIMENTO E INSTALAÇÃO. AF_12/2014</t>
  </si>
  <si>
    <t>TE, PVC, SERIE NORMAL, ESGOTO PREDIAL, DN 40 X 40 MM, JUNTA SOLDÁVEL, FORNECIDO E INSTALADO EM RAMAL DE DESCARGA OU RAMAL DE ESGOTO SANITÁRIO. AF_12/2014</t>
  </si>
  <si>
    <t>JUNÇÃO SIMPLES, PVC, SERIE NORMAL, ESGOTO PREDIAL, DN 40 MM, JUNTA SOLDÁVEL, FORNECIDO E INSTALADO EM RAMAL DE DESCARGA OU RAMAL DE ESGOTO SANITÁRIO. AF_12/2014</t>
  </si>
  <si>
    <t>TE, PVC, SERIE NORMAL, ESGOTO PREDIAL, DN 50 X 50 MM, JUNTA ELÁSTICA, FORNECIDO E INSTALADO EM RAMAL DE DESCARGA OU RAMAL DE ESGOTO SANITÁRIO. AF_12/2014</t>
  </si>
  <si>
    <t>JUNÇÃO SIMPLES, PVC, SERIE NORMAL, ESGOTO PREDIAL, DN 50 X 50 MM, JUNTA ELÁSTICA, FORNECIDO E INSTALADO EM RAMAL DE DESCARGA OU RAMAL DE ESGOTO SANITÁRIO. AF_12/2014</t>
  </si>
  <si>
    <t>TE, PVC, SERIE NORMAL, ESGOTO PREDIAL, DN 75 X 75 MM, JUNTA ELÁSTICA, FORNECIDO E INSTALADO EM RAMAL DE DESCARGA OU RAMAL DE ESGOTO SANITÁRIO. AF_12/2014</t>
  </si>
  <si>
    <t>JOELHO 45 GRAUS, CPVC, SOLDÁVEL, DN 42MM, INSTALADO EM PRUMADA DE ÁGUA  FORNECIMENTO E INSTALAÇÃO. AF_12/2014</t>
  </si>
  <si>
    <t>JOELHO 90 GRAUS, CPVC, SOLDÁVEL, DN 54MM, INSTALADO EM PRUMADA DE ÁGUA  FORNECIMENTO E INSTALAÇÃO. AF_12/2014</t>
  </si>
  <si>
    <t>JOELHO 45 GRAUS, CPVC, SOLDÁVEL, DN 54MM, INSTALADO EM PRUMADA DE ÁGUA  FORNECIMENTO E INSTALAÇÃO. AF_12/2014</t>
  </si>
  <si>
    <t>JOELHO 90 GRAUS, CPVC, SOLDÁVEL, DN 73MM, INSTALADO EM PRUMADA DE ÁGUA  FORNECIMENTO E INSTALAÇÃO. AF_12/2014</t>
  </si>
  <si>
    <t>JOELHO 45 GRAUS, CPVC, SOLDÁVEL, DN 73MM, INSTALADO EM PRUMADA DE ÁGUA  FORNECIMENTO E INSTALAÇÃO. AF_12/2014</t>
  </si>
  <si>
    <t>JOELHO 90 GRAUS, CPVC, SOLDÁVEL, DN 89MM, INSTALADO EM PRUMADA DE ÁGUA  FORNECIMENTO E INSTALAÇÃO. AF_12/2014</t>
  </si>
  <si>
    <t>JOELHO 45 GRAUS, CPVC, SOLDÁVEL, DN 89MM, INSTALADO EM PRUMADA DE ÁGUA  FORNECIMENTO E INSTALAÇÃO. AF_12/2014</t>
  </si>
  <si>
    <t>LUVA, CPVC, SOLDÁVEL, DN 35MM, INSTALADO EM PRUMADA DE ÁGUA  FORNECIMENTO E INSTALAÇÃO. AF_12/2014</t>
  </si>
  <si>
    <t>JUNÇÃO SIMPLES, PVC, SERIE NORMAL, ESGOTO PREDIAL, DN 75 X 75 MM, JUNTA ELÁSTICA, FORNECIDO E INSTALADO EM RAMAL DE DESCARGA OU RAMAL DE ESGOTO SANITÁRIO. AF_12/2014</t>
  </si>
  <si>
    <t>TE, PVC, SERIE NORMAL, ESGOTO PREDIAL, DN 100 X 100 MM, JUNTA ELÁSTICA, FORNECIDO E INSTALADO EM RAMAL DE DESCARGA OU RAMAL DE ESGOTO SANITÁRIO. AF_12/2014</t>
  </si>
  <si>
    <t>JUNÇÃO SIMPLES, PVC, SERIE NORMAL, ESGOTO PREDIAL, DN 100 X 100 MM, JUNTA ELÁSTICA, FORNECIDO E INSTALADO EM RAMAL DE DESCARGA OU RAMAL DE ESGOTO SANITÁRIO. AF_12/2014</t>
  </si>
  <si>
    <t>JOELHO 90 GRAUS, PVC, SERIE NORMAL, ESGOTO PREDIAL, DN 50 MM, JUNTA ELÁSTICA, FORNECIDO E INSTALADO EM PRUMADA DE ESGOTO SANITÁRIO OU VENTILAÇÃO. AF_12/2014</t>
  </si>
  <si>
    <t>JOELHO 45 GRAUS, PVC, SERIE NORMAL, ESGOTO PREDIAL, DN 50 MM, JUNTA ELÁSTICA, FORNECIDO E INSTALADO EM PRUMADA DE ESGOTO SANITÁRIO OU VENTILAÇÃO. AF_12/2014</t>
  </si>
  <si>
    <t>CURVA CURTA 90 GRAUS, PVC, SERIE NORMAL, ESGOTO PREDIAL, DN 50 MM, JUNTA ELÁSTICA, FORNECIDO E INSTALADO EM PRUMADA DE ESGOTO SANITÁRIO OU VENTILAÇÃO. AF_12/2014</t>
  </si>
  <si>
    <t>CURVA LONGA 90 GRAUS, PVC, SERIE NORMAL, ESGOTO PREDIAL, DN 50 MM, JUNTA ELÁSTICA, FORNECIDO E INSTALADO EM PRUMADA DE ESGOTO SANITÁRIO OU VENTILAÇÃO. AF_12/2014</t>
  </si>
  <si>
    <t>JOELHO 90 GRAUS, PVC, SERIE NORMAL, ESGOTO PREDIAL, DN 75 MM, JUNTA ELÁSTICA, FORNECIDO E INSTALADO EM PRUMADA DE ESGOTO SANITÁRIO OU VENTILAÇÃO. AF_12/2014</t>
  </si>
  <si>
    <t>JOELHO 45 GRAUS, PVC, SERIE NORMAL, ESGOTO PREDIAL, DN 75 MM, JUNTA ELÁSTICA, FORNECIDO E INSTALADO EM PRUMADA DE ESGOTO SANITÁRIO OU VENTILAÇÃO. AF_12/2014</t>
  </si>
  <si>
    <t>CURVA CURTA 90 GRAUS, PVC, SERIE NORMAL, ESGOTO PREDIAL, DN 75 MM, JUNTA ELÁSTICA, FORNECIDO E INSTALADO EM PRUMADA DE ESGOTO SANITÁRIO OU VENTILAÇÃO. AF_12/2014</t>
  </si>
  <si>
    <t>CURVA LONGA 90 GRAUS, PVC, SERIE NORMAL, ESGOTO PREDIAL, DN 75 MM, JUNTA ELÁSTICA, FORNECIDO E INSTALADO EM PRUMADA DE ESGOTO SANITÁRIO OU VENTILAÇÃO. AF_12/2014</t>
  </si>
  <si>
    <t>JOELHO 90 GRAUS, PVC, SERIE NORMAL, ESGOTO PREDIAL, DN 100 MM, JUNTA ELÁSTICA, FORNECIDO E INSTALADO EM PRUMADA DE ESGOTO SANITÁRIO OU VENTILAÇÃO. AF_12/2014</t>
  </si>
  <si>
    <t>JOELHO 45 GRAUS, PVC, SERIE NORMAL, ESGOTO PREDIAL, DN 100 MM, JUNTA ELÁSTICA, FORNECIDO E INSTALADO EM PRUMADA DE ESGOTO SANITÁRIO OU VENTILAÇÃO. AF_12/2014</t>
  </si>
  <si>
    <t>CURVA CURTA 90 GRAUS, PVC, SERIE NORMAL, ESGOTO PREDIAL, DN 100 MM, JUNTA ELÁSTICA, FORNECIDO E INSTALADO EM PRUMADA DE ESGOTO SANITÁRIO OU VENTILAÇÃO. AF_12/2014</t>
  </si>
  <si>
    <t>CURVA LONGA 90 GRAUS, PVC, SERIE NORMAL, ESGOTO PREDIAL, DN 100 MM, JUNTA ELÁSTICA, FORNECIDO E INSTALADO EM PRUMADA DE ESGOTO SANITÁRIO OU VENTILAÇÃO. AF_12/2014</t>
  </si>
  <si>
    <t>LUVA SIMPLES, PVC, SERIE NORMAL, ESGOTO PREDIAL, DN 50 MM, JUNTA ELÁSTICA, FORNECIDO E INSTALADO EM PRUMADA DE ESGOTO SANITÁRIO OU VENTILAÇÃO. AF_12/2014</t>
  </si>
  <si>
    <t>LUVA DE CORRER, PVC, SERIE NORMAL, ESGOTO PREDIAL, DN 50 MM, JUNTA ELÁSTICA, FORNECIDO E INSTALADO EM PRUMADA DE ESGOTO SANITÁRIO OU VENTILAÇÃO. AF_12/2014</t>
  </si>
  <si>
    <t>LUVA DE CORRER, CPVC, SOLDÁVEL, DN 35MM, INSTALADO EM PRUMADA DE ÁGUA  FORNECIMENTO E INSTALAÇÃO. AF_12/2014</t>
  </si>
  <si>
    <t>UNIÃO, CPVC, SOLDÁVEL, DN35MM, INSTALADO EM PRUMADA DE ÁGUA  FORNECIMENTO E INSTALAÇÃO. AF_12/2014</t>
  </si>
  <si>
    <t>LUVA SIMPLES, PVC, SERIE NORMAL, ESGOTO PREDIAL, DN 75 MM, JUNTA ELÁSTICA, FORNECIDO E INSTALADO EM PRUMADA DE ESGOTO SANITÁRIO OU VENTILAÇÃO. AF_12/2014</t>
  </si>
  <si>
    <t>CONECTOR, CPVC, SOLDÁVEL, DN 35MM X 1 1/4, INSTALADO EM PRUMADA DE ÁGUA  FORNECIMENTO E INSTALAÇÃO. AF_12/2014</t>
  </si>
  <si>
    <t>LUVA DE CORRER, PVC, SERIE NORMAL, ESGOTO PREDIAL, DN 75 MM, JUNTA ELÁSTICA, FORNECIDO E INSTALADO EM PRUMADA DE ESGOTO SANITÁRIO OU VENTILAÇÃO. AF_12/2014</t>
  </si>
  <si>
    <t>LUVA SIMPLES, PVC, SERIE NORMAL, ESGOTO PREDIAL, DN 100 MM, JUNTA ELÁSTICA, FORNECIDO E INSTALADO EM PRUMADA DE ESGOTO SANITÁRIO OU VENTILAÇÃO. AF_12/2014</t>
  </si>
  <si>
    <t>LUVA, CPVC, SOLDÁVEL, DN 42MM, INSTALADO EM PRUMADA DE ÁGUA  FORNECIMENTO E INSTALAÇÃO. AF_12/2014</t>
  </si>
  <si>
    <t>LUVA DE CORRER, PVC, SERIE NORMAL, ESGOTO PREDIAL, DN 100 MM, JUNTA ELÁSTICA, FORNECIDO E INSTALADO EM PRUMADA DE ESGOTO SANITÁRIO OU VENTILAÇÃO. AF_12/2014</t>
  </si>
  <si>
    <t>LUVA DE CORRER, CPVC, SOLDÁVEL, DN 42MM, INSTALADO EM PRUMADA DE ÁGUA  FORNECIMENTO E INSTALAÇÃO. AF_12/2014</t>
  </si>
  <si>
    <t>TE, PVC, SERIE NORMAL, ESGOTO PREDIAL, DN 50 X 50 MM, JUNTA ELÁSTICA, FORNECIDO E INSTALADO EM PRUMADA DE ESGOTO SANITÁRIO OU VENTILAÇÃO. AF_12/2014</t>
  </si>
  <si>
    <t>LUVA DE TRANSIÇÃO, CPVC, SOLDÁVEL, DN42MM X 1.1/2, INSTALADO EM PRUMADA DE ÁGUA  FORNECIMENTO E INSTALAÇÃO. AF_12/2014</t>
  </si>
  <si>
    <t>JUNÇÃO SIMPLES, PVC, SERIE NORMAL, ESGOTO PREDIAL, DN 50 X 50 MM, JUNTA ELÁSTICA, FORNECIDO E INSTALADO EM PRUMADA DE ESGOTO SANITÁRIO OU VENTILAÇÃO. AF_12/2014</t>
  </si>
  <si>
    <t>UNIÃO, CPVC, SOLDÁVEL, DN42MM, INSTALADO EM PRUMADA DE ÁGUA  FORNECIMENTO E INSTALAÇÃO. AF_12/2014</t>
  </si>
  <si>
    <t>TE, PVC, SERIE NORMAL, ESGOTO PREDIAL, DN 75 X 75 MM, JUNTA ELÁSTICA, FORNECIDO E INSTALADO EM PRUMADA DE ESGOTO SANITÁRIO OU VENTILAÇÃO. AF_12/2014</t>
  </si>
  <si>
    <t>JUNÇÃO SIMPLES, PVC, SERIE NORMAL, ESGOTO PREDIAL, DN 75 X 75 MM, JUNTA ELÁSTICA, FORNECIDO E INSTALADO EM PRUMADA DE ESGOTO SANITÁRIO OU VENTILAÇÃO. AF_12/2014</t>
  </si>
  <si>
    <t>CONECTOR, CPVC, SOLDÁVEL, DN 42MM X 1.1/2, INSTALADO EM PRUMADA DE ÁGUA  FORNECIMENTO E INSTALAÇÃO. AF_12/2014</t>
  </si>
  <si>
    <t>BUCHA DE REDUÇÃO, CPVC, SOLDÁVEL, DN 42MM X 22MM, INSTALADO EM RAMAL DE DISTRIBUIÇÃO DE ÁGUA - FORNECIMENTO E INSTALAÇÃO. AF_12/2014</t>
  </si>
  <si>
    <t>TE, PVC, SERIE NORMAL, ESGOTO PREDIAL, DN 100 X 100 MM, JUNTA ELÁSTICA, FORNECIDO E INSTALADO EM PRUMADA DE ESGOTO SANITÁRIO OU VENTILAÇÃO. AF_12/2014</t>
  </si>
  <si>
    <t>JUNÇÃO SIMPLES, PVC, SERIE NORMAL, ESGOTO PREDIAL, DN 100 X 100 MM, JUNTA ELÁSTICA, FORNECIDO E INSTALADO EM PRUMADA DE ESGOTO SANITÁRIO OU VENTILAÇÃO. AF_12/2014</t>
  </si>
  <si>
    <t>LUVA, CPVC, SOLDÁVEL, DN 54MM, INSTALADO EM PRUMADA DE ÁGUA  FORNECIMENTO E INSTALAÇÃO. AF_12/2014</t>
  </si>
  <si>
    <t>LUVA DE TRANSIÇÃO, CPVC, SOLDÁVEL, DN 54MM X 2, INSTALADO EM PRUMADA DE ÁGUA  FORNECIMENTO E INSTALAÇÃO. AF_12/2014</t>
  </si>
  <si>
    <t>UNIÃO, CPVC, SOLDÁVEL, DN 54MM, INSTALADO EM PRUMADA DE ÁGUA  FORNECIMENTO E INSTALAÇÃO. AF_12/2014</t>
  </si>
  <si>
    <t>LUVA, CPVC, SOLDÁVEL, DN 73MM, INSTALADO EM PRUMADA DE ÁGUA  FORNECIMENTO E INSTALAÇÃO. AF_12/2014</t>
  </si>
  <si>
    <t>UNIÃO, CPVC, SOLDÁVEL, DN 73MM, INSTALADO EM PRUMADA DE ÁGUA  FORNECIMENTO E INSTALAÇÃO. AF_12/2014</t>
  </si>
  <si>
    <t>LUVA, CPVC, SOLDÁVEL, DN 89MM, INSTALADO EM PRUMADA DE ÁGUA  FORNECIMENTO E INSTALAÇÃO. AF_12/2014</t>
  </si>
  <si>
    <t>UNIÃO, CPVC, SOLDÁVEL, DN 89MM, INSTALADO EM PRUMADA DE ÁGUA  FORNECIMENTO E INSTALAÇÃO. AF_12/2014</t>
  </si>
  <si>
    <t>TÊ, CPVC, SOLDÁVEL, DN 35MM, INSTALADO EM PRUMADA DE ÁGUA  FORNECIMENTO E INSTALAÇÃO. AF_12/2014</t>
  </si>
  <si>
    <t>TE, CPVC, SOLDÁVEL, DN  42MM, INSTALADO EM PRUMADA DE ÁGUA  FORNECIMENTO E INSTALAÇÃO. AF_12/2014</t>
  </si>
  <si>
    <t>TÊ, CPVC, SOLDÁVEL, DN 54 MM, INSTALADO EM PRUMADA DE ÁGUA  FORNECIMENTO E INSTALAÇÃO. AF_12/2014</t>
  </si>
  <si>
    <t>TÊ, CPVC, SOLDÁVEL, DN 73MM, INSTALADO EM PRUMADA DE ÁGUA  FORNECIMENTO E INSTALAÇÃO. AF_12/2014</t>
  </si>
  <si>
    <t>TÊ, CPVC, SOLDÁVEL, DN 89MM, INSTALADO EM PRUMADA DE ÁGUA  FORNECIMENTO E INSTALAÇÃO. AF_12/2014</t>
  </si>
  <si>
    <t>JOELHO 90 GRAUS, PVC, SERIE NORMAL, ESGOTO PREDIAL, DN 100 MM, JUNTA ELÁSTICA, FORNECIDO E INSTALADO EM SUBCOLETOR AÉREO DE ESGOTO SANITÁRIO. AF_12/2014</t>
  </si>
  <si>
    <t>JOELHO 45 GRAUS, PVC, SERIE NORMAL, ESGOTO PREDIAL, DN 100 MM, JUNTA ELÁSTICA, FORNECIDO E INSTALADO EM SUBCOLETOR AÉREO DE ESGOTO SANITÁRIO. AF_12/2014</t>
  </si>
  <si>
    <t>CURVA CURTA 90 GRAUS, PVC, SERIE NORMAL, ESGOTO PREDIAL, DN 100 MM, JUNTA ELÁSTICA, FORNECIDO E INSTALADO EM SUBCOLETOR AÉREO DE ESGOTO SANITÁRIO. AF_12/2014</t>
  </si>
  <si>
    <t>CURVA LONGA 90 GRAUS, PVC, SERIE NORMAL, ESGOTO PREDIAL, DN 100 MM, JUNTA ELÁSTICA, FORNECIDO E INSTALADO EM SUBCOLETOR AÉREO DE ESGOTO SANITÁRIO. AF_12/2014</t>
  </si>
  <si>
    <t>JOELHO 90 GRAUS, PVC, SERIE NORMAL, ESGOTO PREDIAL, DN 150 MM, JUNTA ELÁSTICA, FORNECIDO E INSTALADO EM SUBCOLETOR AÉREO DE ESGOTO SANITÁRIO. AF_12/2014</t>
  </si>
  <si>
    <t>JOELHO 45 GRAUS, PVC, SERIE NORMAL, ESGOTO PREDIAL, DN 150 MM, JUNTA ELÁSTICA, FORNECIDO E INSTALADO EM SUBCOLETOR AÉREO DE ESGOTO SANITÁRIO. AF_12/2014</t>
  </si>
  <si>
    <t>LUVA SIMPLES, PVC, SERIE NORMAL, ESGOTO PREDIAL, DN 100 MM, JUNTA ELÁSTICA, FORNECIDO E INSTALADO EM SUBCOLETOR AÉREO DE ESGOTO SANITÁRIO. AF_12/2014</t>
  </si>
  <si>
    <t>LUVA DE CORRER, PVC, SERIE NORMAL, ESGOTO PREDIAL, DN 100 MM, JUNTA ELÁSTICA, FORNECIDO E INSTALADO EM SUBCOLETOR AÉREO DE ESGOTO SANITÁRIO. AF_12/2014</t>
  </si>
  <si>
    <t>LUVA DE CORRER, PVC, SERIE NORMAL, ESGOTO PREDIAL, DN 150 MM, JUNTA ELÁSTICA, FORNECIDO E INSTALADO EM SUBCOLETOR AÉREO DE ESGOTO SANITÁRIO. AF_12/2014</t>
  </si>
  <si>
    <t>TE, PVC, SERIE NORMAL, ESGOTO PREDIAL, DN 100 X 100 MM, JUNTA ELÁSTICA, FORNECIDO E INSTALADO EM SUBCOLETOR AÉREO DE ESGOTO SANITÁRIO. AF_12/2014</t>
  </si>
  <si>
    <t>JUNÇÃO SIMPLES, PVC, SERIE NORMAL, ESGOTO PREDIAL, DN 100 X 100 MM, JUNTA ELÁSTICA, FORNECIDO E INSTALADO EM SUBCOLETOR AÉREO DE ESGOTO SANITÁRIO. AF_12/2014</t>
  </si>
  <si>
    <t>TE, PVC, SERIE NORMAL, ESGOTO PREDIAL, DN 150 X 150 MM, JUNTA ELÁSTICA, FORNECIDO E INSTALADO EM SUBCOLETOR AÉREO DE ESGOTO SANITÁRIO. AF_12/2014</t>
  </si>
  <si>
    <t>JUNÇÃO SIMPLES, PVC, SERIE NORMAL, ESGOTO PREDIAL, DN 150 X 150 MM, JUNTA ELÁSTICA, FORNECIDO E INSTALADO EM SUBCOLETOR AÉREO DE ESGOTO SANITÁRIO. AF_12/2014</t>
  </si>
  <si>
    <t>JOELHO 90 GRAUS, PVC, SOLDÁVEL, DN 25MM, INSTALADO EM DRENO DE AR-CONDICIONADO - FORNECIMENTO E INSTALAÇÃO. AF_12/2014</t>
  </si>
  <si>
    <t>JOELHO 45 GRAUS, PVC, SOLDÁVEL, DN 25MM, INSTALADO EM DRENO DE AR-CONDICIONADO - FORNECIMENTO E INSTALAÇÃO. AF_12/2014</t>
  </si>
  <si>
    <t>LUVA, PVC, SOLDÁVEL, DN 25MM, INSTALADO EM DRENO DE AR-CONDICIONADO - FORNECIMENTO E INSTALAÇÃO. AF_12/2014</t>
  </si>
  <si>
    <t>TE, PVC, SOLDÁVEL, DN 25MM, INSTALADO EM DRENO DE AR-CONDICIONADO - FORNECIMENTO E INSTALAÇÃO. AF_12/2014</t>
  </si>
  <si>
    <t>LUVA COM BUCHA DE LATÃO, PVC, SOLDÁVEL, DN 32MM X 1 , INSTALADO EM RAMAL OU SUB-RAMAL DE ÁGUA   FORNECIMENTO E INSTALAÇÃO. AF_12/2014</t>
  </si>
  <si>
    <t>LUVA SOLDÁVEL E COM BUCHA DE LATÃO, PVC, SOLDÁVEL, DN 32MM X 1 , INSTALADO EM PRUMADA DE ÁGUA   FORNECIMENTO E INSTALAÇÃO. AF_12/2014</t>
  </si>
  <si>
    <t>JOELHO 90 GRAUS COM BUCHA DE LATÃO, PVC, SOLDÁVEL, DN 25MM, X 1/2 INSTALADO EM RAMAL OU SUB-RAMAL DE ÁGUA - FORNECIMENTO E INSTALAÇÃO. AF_12/2014</t>
  </si>
  <si>
    <t>TÊ COM BUCHA DE LATÃO NA BOLSA CENTRAL, PVC, SOLDÁVEL, DN 25MM X 3/4, INSTALADO EM RAMAL OU SUB-RAMAL DE ÁGUA - FORNECIMENTO E INSTALAÇÃO. AF_03/2015</t>
  </si>
  <si>
    <t>COTOVELO EM COBRE, DN 15 MM, 90 GRAUS, SEM ANEL DE SOLDA, INSTALADO EM RAMAL DE DISTRIBUIÇÃO  FORNECIMENTO E INSTALAÇÃO. AF_12/2015</t>
  </si>
  <si>
    <t>19,11</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</si>
  <si>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</si>
  <si>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</si>
  <si>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</si>
  <si>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</si>
  <si>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</si>
  <si>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</si>
  <si>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</si>
  <si>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</si>
  <si>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</si>
  <si>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</si>
  <si>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</si>
  <si>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</si>
  <si>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</si>
  <si>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</si>
  <si>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</si>
  <si>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LUVA EM COBRE, DN 54 MM, SEM ANEL DE SOLDA, INSTALADO EM RESERVAÇÃO DE ÁGUA DE EDIFICAÇÃO QUE POSSUA RESERVATÓRIO DE FIBRA/FIBROCIMENTO  FORNECIMENTO E INSTALAÇÃO. AF_06/2016</t>
  </si>
  <si>
    <t>LUVA EM COBRE, DN 66 MM, SEM ANEL DE SOLDA, INSTALADO EM RESERVAÇÃO DE ÁGUA DE EDIFICAÇÃO QUE POSSUA RESERVATÓRIO DE FIBRA/FIBROCIMENTO  FORNECIMENTO E INSTALAÇÃO. AF_06/2016</t>
  </si>
  <si>
    <t>LUVA EM COBRE, DN 79 MM, SEM ANEL DE SOLDA, INSTALADO EM RESERVAÇÃO DE ÁGUA DE EDIFICAÇÃO QUE POSSUA RESERVATÓRIO DE FIBRA/FIBROCIMENTO  FORNECIMENTO E INSTALAÇÃO. AF_06/2016</t>
  </si>
  <si>
    <t>LUVA DE COBRE, DN 104 MM, SEM ANEL DE SOLDA, INSTALADO EM RESERVAÇÃO DE ÁGUA DE EDIFICAÇÃO QUE POSSUA RESERVATÓRIO DE FIBRA/FIBROCIMENTO  FORNECIMENTO E INSTALAÇÃO. AF_06/2016</t>
  </si>
  <si>
    <t>COTOVELO EM COBRE, DN 54 MM, 90 GRAUS, SEM ANEL DE SOLDA, INSTALADO EM RESERVAÇÃO DE ÁGUA DE EDIFICAÇÃO QUE POSSUA RESERVATÓRIO DE FIBRA/FIBROCIMENTO  FORNECIMENTO E INSTALAÇÃO. AF_06/2016</t>
  </si>
  <si>
    <t>CURVA EM COBRE, DN 54 MM, 45 GRAUS, SEM ANEL DE SOLDA, BOLSA X BOLSA, INSTALADO EM RESERVAÇÃO DE ÁGUA DE EDIFICAÇÃO QUE POSSUA RESERVATÓRIO DE FIBRA/FIBROCIMENTO  FORNECIMENTO E INSTALAÇÃO. AF_06/2016</t>
  </si>
  <si>
    <t>COTOVELO EM COBRE, DN 66 MM, 90 GRAUS, SEM ANEL DE SOLDA, INSTALADO EM RESERVAÇÃO DE ÁGUA DE EDIFICAÇÃO QUE POSSUA RESERVATÓRIO DE FIBRA/FIBROCIMENTO  FORNECIMENTO E INSTALAÇÃO. AF_06/2016</t>
  </si>
  <si>
    <t>CURVA EM COBRE, DN 66 MM, 45 GRAUS, SEM ANEL DE SOLDA, BOLSA X BOLSA, INSTALADO EM RESERVAÇÃO DE ÁGUA DE EDIFICAÇÃO QUE POSSUA RESERVATÓRIO DE FIBRA/FIBROCIMENTO  FORNECIMENTO E INSTALAÇÃO. AF_06/2016</t>
  </si>
  <si>
    <t>COTOVELO EM COBRE, DN 79 MM, 90 GRAUS, SEM ANEL DE SOLDA, INSTALADO EM RESERVAÇÃO DE ÁGUA DE EDIFICAÇÃO QUE POSSUA RESERVATÓRIO DE FIBRA/FIBROCIMENTO  FORNECIMENTO E INSTALAÇÃO. AF_06/2016</t>
  </si>
  <si>
    <t>COTOVELO EM COBRE, DN 104 MM, 90 GRAUS, SEM ANEL DE SOLDA, INSTALADO EM RESERVAÇÃO DE ÁGUA DE EDIFICAÇÃO QUE POSSUA RESERVATÓRIO DE FIBRA/FIBROCIMENTO  FORNECIMENTO E INSTALAÇÃO. AF_06/2016</t>
  </si>
  <si>
    <t>TE EM COBRE, DN 54 MM, SEM ANEL DE SOLDA, INSTALADO EM RESERVAÇÃO DE ÁGUA DE EDIFICAÇÃO QUE POSSUA RESERVATÓRIO DE FIBRA/FIBROCIMENTO  FORNECIMENTO E INSTALAÇÃO. AF_06/2016</t>
  </si>
  <si>
    <t>TE EM COBRE, DN 66 MM, SEM ANEL DE SOLDA, INSTALADO EM RESERVAÇÃO DE ÁGUA DE EDIFICAÇÃO QUE POSSUA RESERVATÓRIO DE FIBRA/FIBROCIMENTO  FORNECIMENTO E INSTALAÇÃO. AF_06/2016</t>
  </si>
  <si>
    <t>TE EM COBRE, DN 79 MM, SEM ANEL DE SOLDA, INSTALADO EM RESERVAÇÃO DE ÁGUA DE EDIFICAÇÃO QUE POSSUA RESERVATÓRIO DE FIBRA/FIBROCIMENTO  FORNECIMENTO E INSTALAÇÃO. AF_06/2016</t>
  </si>
  <si>
    <t>TE EM COBRE, DN 104 MM, SEM ANEL DE SOLDA, INSTALADO EM RESERVAÇÃO DE ÁGUA DE EDIFICAÇÃO QUE POSSUA RESERVATÓRIO DE FIBRA/FIBROCIMENTO  FORNECIMENTO E INSTALAÇÃO. AF_06/2016</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</si>
  <si>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</si>
  <si>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</si>
  <si>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</si>
  <si>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</si>
  <si>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</si>
  <si>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</si>
  <si>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</si>
  <si>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</si>
  <si>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</si>
  <si>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</si>
  <si>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</si>
  <si>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</si>
  <si>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</si>
  <si>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</si>
  <si>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</si>
  <si>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</si>
  <si>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</si>
  <si>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</si>
  <si>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</si>
  <si>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</si>
  <si>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</si>
  <si>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</si>
  <si>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</si>
  <si>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</si>
  <si>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</si>
  <si>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</si>
  <si>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</si>
  <si>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</si>
  <si>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</si>
  <si>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</si>
  <si>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</si>
  <si>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</si>
  <si>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</si>
  <si>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</si>
  <si>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</si>
  <si>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</si>
  <si>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</si>
  <si>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</si>
  <si>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</si>
  <si>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</si>
  <si>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</si>
  <si>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</si>
  <si>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</si>
  <si>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</si>
  <si>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</si>
  <si>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</si>
  <si>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</si>
  <si>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</si>
  <si>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</si>
  <si>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</si>
  <si>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</si>
  <si>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</si>
  <si>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DN  25 MM X 3/4 , INSTALADO EM RESERVAÇÃO DE ÁGUA DE EDIFICAÇÃO QUE POSSUA RESERVATÓRIO DE FIBRA/FIBROCIMENTO   FORNECIMENTO E INSTALAÇÃO. AF_06/2016</t>
  </si>
  <si>
    <t>ADAPTADOR COM FLANGES LIVRES, PVC, SOLDÁVEL, DN 32 MM X 1 , INSTALADO EM RESERVAÇÃO DE ÁGUA DE EDIFICAÇÃO QUE POSSUA RESERVATÓRIO DE FIBRA/FIBROCIMENTO   FORNECIMENTO E INSTALAÇÃO. AF_06/2016</t>
  </si>
  <si>
    <t>ADAPTADOR COM FLANGES LIVRES, PVC, SOLDÁVEL, DN 40 MM X 1 1/4 , INSTALADO EM RESERVAÇÃO DE ÁGUA DE EDIFICAÇÃO QUE POSSUA RESERVATÓRIO DE FIBRA/FIBROCIMENTO   FORNECIMENTO E INSTALAÇÃO. AF_06/2016</t>
  </si>
  <si>
    <t>ADAPTADOR COM FLANGES LIVRES, PVC, SOLDÁVEL, DN 50 MM X 1 1/2 , INSTALADO EM RESERVAÇÃO DE ÁGUA DE EDIFICAÇÃO QUE POSSUA RESERVATÓRIO DE FIBRA/FIBROCIMENTO   FORNECIMENTO E INSTALAÇÃO. AF_06/2016</t>
  </si>
  <si>
    <t>ADAPTADOR COM FLANGES LIVRES,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</si>
  <si>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</si>
  <si>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</si>
  <si>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</si>
  <si>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CONECTOR, CPVC, SOLDÁVEL, DN 22 MM X 3/4, INSTALADO EM RESERVAÇÃO DE ÁGUA DE EDIFICAÇÃO QUE POSSUA RESERVATÓRIO DE FIBRA/FIBROCIMENTO  FORNECIMENTO E INSTALAÇÃO. AF_06/2016</t>
  </si>
  <si>
    <t>LUVA, CPVC, SOLDÁVEL, DN 22 MM,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</si>
  <si>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</si>
  <si>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</si>
  <si>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</si>
  <si>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</si>
  <si>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</si>
  <si>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</si>
  <si>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</si>
  <si>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</si>
  <si>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JOELHO 90 GRAUS, CPVC, SOLDÁVEL, DN 22 MM, INSTALADO EM RESERVAÇÃO DE ÁGUA DE EDIFICAÇÃO QUE POSSUA RESERVATÓRIO DE FIBRA/FIBROCIMENTO  FORNECIMENTO E INSTALAÇÃO. AF_06/2016</t>
  </si>
  <si>
    <t>CURVA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</si>
  <si>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</si>
  <si>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</si>
  <si>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</si>
  <si>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</si>
  <si>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</si>
  <si>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</si>
  <si>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</si>
  <si>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</si>
  <si>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</si>
  <si>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</si>
  <si>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</si>
  <si>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</si>
  <si>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</si>
  <si>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</si>
  <si>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</si>
  <si>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</si>
  <si>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40 MM X 1 1/4 , INSTALADO EM RESERVAÇÃO DE ÁGUA DE EDIFICAÇÃO QUE POSSUA RESERVATÓRIO DE FIBRA/FIBROCIMENTO   FORNECIMENTO E INSTALAÇÃO. AF_06/2016</t>
  </si>
  <si>
    <t>ADAPTADOR COM FLANGES LIVRES, PVC, SOLDÁVEL LONGO, DN 50 MM X 1 1/2 , INSTALADO EM RESERVAÇÃO DE ÁGUA DE EDIFICAÇÃO QUE POSSUA RESERVATÓRIO DE FIBRA/FIBROCIMENTO   FORNECIMENTO E INSTALAÇÃO. AF_06/2016</t>
  </si>
  <si>
    <t>ADAPTADOR COM FLANGES LIVRES, PVC, SOLDÁVEL LONGO, DN 60 MM X 2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</si>
  <si>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</si>
  <si>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</si>
  <si>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</si>
  <si>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LUVA, CPVC, SOLDÁVEL, DN 73 MM, INSTALADO EM RESERVAÇÃO DE ÁGUA DE EDIFICAÇÃO QUE POSSUA RESERVATÓRIO DE FIBRA/FIBROCIMENTO  FORNECIMENTO E INSTALAÇÃO. AF_06/2016</t>
  </si>
  <si>
    <t>ADAPTADOR COM FLANGES LIVRES, PVC, SOLDÁVEL LONGO, DN  25 MM X 3/4 , INSTALADO EM RESERVAÇÃO DE ÁGUA DE EDIFICAÇÃO QUE POSSUA RESERVATÓRIO DE FIBRA/FIBROCIMENTO    FORNECIMENTO E INSTALAÇÃO. AF_06/2016</t>
  </si>
  <si>
    <t>LUVA COM BUCHA DE LATÃO, PVC, SOLDÁVEL, DN 32MM X 1 , INSTALADO EM RAMAL DE DISTRIBUIÇÃO DE ÁGUA   FORNECIMENTO E INSTALAÇÃO. AF_12/2014</t>
  </si>
  <si>
    <t>LUVA SIMPLES, PVC, SÉRIE NORMAL, ESGOTO PREDIAL, DN 150 MM, JUNTA ELÁSTICA, FORNECIDO E INSTALADO EM SUBCOLETOR AÉREO DE ESGOTO SANITÁRIO. AF_12/2014</t>
  </si>
  <si>
    <t>CURVA 90 GRAUS, PVC, SERIE R, ÁGUA PLUVIAL, DN 100 MM, JUNTA ELÁSTICA, FORNECIDO E INSTALADO EM RAMAL DE ENCAMINHAMENTO. AF_12/2014</t>
  </si>
  <si>
    <t>CURVA 90 GRAUS, PVC, SERIE R, ÁGUA PLUVIAL, DN 100 MM, JUNTA ELÁSTICA, FORNECIDO E INSTALADO EM CONDUTORES VERTICAIS DE ÁGUAS PLUVIAIS. AF_12/2014</t>
  </si>
  <si>
    <t>JOELHO 90 GRAUS, PPR, DN 25 MM, CLASSE PN 25, INSTALADO EM RAMAL OU SUB-RAMAL DE ÁGUA  FORNECIMENTO E INSTALAÇÃO . AF_06/2015</t>
  </si>
  <si>
    <t>JOELHO 45 GRAUS, PPR, DN 25 MM, CLASSE PN 25, INSTALADO EM RAMAL OU SUB-RAMAL DE ÁGUA  FORNECIMENTO E INSTALAÇÃO . AF_06/2015</t>
  </si>
  <si>
    <t>LUVA, PPR, DN 25 MM, CLASSE PN 25, INSTALADO EM RAMAL OU SUB-RAMAL DE ÁGUA  FORNECIMENTO E INSTALAÇÃO . AF_06/2015</t>
  </si>
  <si>
    <t>CONECTOR MACHO, PPR, 25 X 1/2'', CLASSE PN 25, INSTALADO EM RAMAL OU SUB-RAMAL DE ÁGUA   FORNECIMENTO E INSTALAÇÃO . AF_06/2015</t>
  </si>
  <si>
    <t>CONECTOR FÊMEA, PPR, 25 X 1/2'', CLASSE PN 25, INSTALADO EM RAMAL OU SUB-RAMAL DE ÁGUA   FORNECIMENTO E INSTALAÇÃO . AF_06/2015</t>
  </si>
  <si>
    <t>TÊ NORMAL, PPR, DN 25 MM, CLASSE PN 25, INSTALADO EM RAMAL OU SUB-RAMAL DE ÁGUA  FORNECIMENTO E INSTALAÇÃO . AF_06/2015</t>
  </si>
  <si>
    <t>TÊ MISTURADOR, PPR, 25 X 3/4'' , CLASSE PN 25, INSTALADO EM RAMAL OU SUB-RAMAL DE ÁGUA  FORNECIMENTO E INSTALAÇÃO . AF_06/2015</t>
  </si>
  <si>
    <t>JOELHO 90 GRAUS, PPR, DN 25 MM, CLASSE PN 25, INSTALADO EM RAMAL DE DISTRIBUIÇÃO  FORNECIMENTO E INSTALAÇÃO . AF_06/2015</t>
  </si>
  <si>
    <t>JOELHO 45 GRAUS, PPR, DN 25 MM, CLASSE PN 25, INSTALADO EM RAMAL DE DISTRIBUIÇÃO DE ÁGUA  FORNECIMENTO E INSTALAÇÃO . AF_06/2015</t>
  </si>
  <si>
    <t>JOELHO 90 GRAUS, PPR, DN 32 MM, CLASSE PN 25, INSTALADO EM RAMAL DE DISTRIBUIÇÃO  FORNECIMENTO E INSTALAÇÃO . AF_06/2015</t>
  </si>
  <si>
    <t>JOELHO 45 GRAUS, PPR, DN 32 MM, CLASSE PN 25, INSTALADO EM RAMAL DE DISTRIBUIÇÃO DE ÁGUA  FORNECIMENTO E INSTALAÇÃO . AF_06/2015</t>
  </si>
  <si>
    <t>JOELHO 90 GRAUS, PPR, DN 40 MM, CLASSE PN 25, INSTALADO EM RAMAL DE DISTRIBUIÇÃO  FORNECIMENTO E INSTALAÇÃO . AF_06/2015</t>
  </si>
  <si>
    <t>JOELHO 45 GRAUS, PPR, DN 40 MM, CLASSE PN 25, INSTALADO EM RAMAL DE DISTRIBUIÇÃO DE ÁGUA  FORNECIMENTO E INSTALAÇÃO . AF_06/2015</t>
  </si>
  <si>
    <t>LUVA, PPR, DN 25 MM, CLASSE PN 25, INSTALADO EM RAMAL DE DISTRIBUIÇÃO DE ÁGUA  FORNECIMENTO E INSTALAÇÃO . AF_06/2015</t>
  </si>
  <si>
    <t>CONECTOR MACHO, PPR, 25 X 1/2, CLASSE PN 25, INSTALADO EM RAMAL DE DISTRIBUIÇÃO DE ÁGUA  FORNECIMENTO E INSTALAÇÃO . AF_06/2015</t>
  </si>
  <si>
    <t>CONECTOR FÊMEA, PPR, 25 X 1/2'', CLASSE PN 25, INSTALADO EM RAMAL DE DISTRIBUIÇÃO DE ÁGUA   FORNECIMENTO E INSTALAÇÃO . AF_06/2015</t>
  </si>
  <si>
    <t>LUVA, PPR, DN 32 MM, CLASSE PN 25, INSTALADO EM RAMAL DE DISTRIBUIÇÃO DE ÁGUA  FORNECIMENTO E INSTALAÇÃO. AF_06/2015</t>
  </si>
  <si>
    <t>CONECTOR MACHO, PPR, 32 X 3/4'', CLASSE PN 25, INSTALADO EM RAMAL DE DISTRIBUIÇÃO DE ÁGUA   FORNECIMENTO E INSTALAÇÃO. AF_06/2015</t>
  </si>
  <si>
    <t>CONECTOR FÊMEA, PPR, 32 X 3/4'', CLASSE PN 25, INSTALADO EM RAMAL DE DISTRIBUIÇÃO DE ÁGUA   FORNECIMENTO E INSTALAÇÃO . AF_06/2015</t>
  </si>
  <si>
    <t>BUCHA DE REDUÇÃO, PPR, 32 X 25, CLASSE PN 25, INSTALADO EM RAMAL DE DISTRIBUIÇÃO DE ÁGUA  FORNECIMENTO E INSTALAÇÃO . AF_06/2015</t>
  </si>
  <si>
    <t>LUVA, PPR, DN 40 MM, CLASSE PN 25, INSTALADO EM RAMAL DE DISTRIBUIÇÃO DE ÁGUA  FORNECIMENTO E INSTALAÇÃO. AF_06/2015</t>
  </si>
  <si>
    <t>BUCHA DE REDUÇÃO, PPR, 40 X 25, CLASSE PN 25, INSTALADO EM RAMAL DE DISTRIBUIÇÃO DE ÁGUA  FORNECIMENTO E INSTALAÇÃO . AF_06/2015</t>
  </si>
  <si>
    <t>TÊ NORMAL, PPR, DN 25 MM, CLASSE PN 25, INSTALADO EM RAMAL DE DISTRIBUIÇÃO DE ÁGUA  FORNECIMENTO E INSTALAÇÃO . AF_06/2015</t>
  </si>
  <si>
    <t>TÊ NORMAL, PPR, DN 32 MM, CLASSE PN 25, INSTALADO EM RAMAL DE DISTRIBUIÇÃO DE ÁGUA  FORNECIMENTO E INSTALAÇÃO . AF_06/2015</t>
  </si>
  <si>
    <t>TÊ NORMAL, PPR, DN 40 MM, CLASSE PN 25, INSTALADO EM RAMAL DE DISTRIBUIÇÃO DE ÁGUA  FORNECIMENTO E INSTALAÇÃO . AF_06/2015</t>
  </si>
  <si>
    <t>JOELHO 90 GRAUS, PPR, DN 25 MM, CLASSE PN 25, INSTALADO EM PRUMADA DE ÁGUA  FORNECIMENTO E INSTALAÇÃO . AF_06/2015</t>
  </si>
  <si>
    <t>JOELHO 45 GRAUS, PPR, DN 25 MM, CLASSE PN 25, INSTALADO EM PRUMADA DE ÁGUA  FORNECIMENTO E INSTALAÇÃO . AF_06/2015</t>
  </si>
  <si>
    <t>JOELHO 90 GRAUS, PPR, DN 32 MM, CLASSE PN 25, INSTALADO EM PRUMADA DE ÁGUA  FORNECIMENTO E INSTALAÇÃO . AF_06/2015</t>
  </si>
  <si>
    <t>JOELHO 45 GRAUS, PPR, DN 32 MM, CLASSE PN 25, INSTALADO EM PRUMADA DE ÁGUA  FORNECIMENTO E INSTALAÇÃO . AF_06/2015</t>
  </si>
  <si>
    <t>5,44</t>
  </si>
  <si>
    <t>JOELHO 90 GRAUS, PPR, DN 40 MM, CLASSE PN 25, INSTALADO EM PRUMADA DE ÁGUA  FORNECIMENTO E INSTALAÇÃO . AF_06/2015</t>
  </si>
  <si>
    <t>JOELHO 45 GRAUS, PPR, DN 40 MM, CLASSE PN 25, INSTALADO EM PRUMADA DE ÁGUA  FORNECIMENTO E INSTALAÇÃO . AF_06/2015</t>
  </si>
  <si>
    <t>JOELHO 90 GRAUS, PPR, DN 50 MM, CLASSE PN 25, INSTALADO EM PRUMADA DE ÁGUA  FORNECIMENTO E INSTALAÇÃO . AF_06/2015</t>
  </si>
  <si>
    <t>JOELHO 45 GRAUS, PPR, DN 50 MM, CLASSE PN 25, INSTALADO EM PRUMADA DE ÁGUA  FORNECIMENTO E INSTALAÇÃO . AF_06/2015</t>
  </si>
  <si>
    <t>JOELHO 90 GRAUS, PPR, DN 63 MM, CLASSE PN 25, INSTALADO EM PRUMADA DE ÁGUA  FORNECIMENTO E INSTALAÇÃO . AF_06/2015</t>
  </si>
  <si>
    <t>JOELHO 45 GRAUS, PPR, DN 63 MM, CLASSE PN 25, INSTALADO EM PRUMADA DE ÁGUA  FORNECIMENTO E INSTALAÇÃO . AF_06/2015</t>
  </si>
  <si>
    <t>JOELHO 90 GRAUS, PPR, DN 75 MM, CLASSE PN 25, INSTALADO EM PRUMADA DE ÁGUA  FORNECIMENTO E INSTALAÇÃO . AF_06/2015</t>
  </si>
  <si>
    <t>JOELHO 45 GRAUS, PPR, DN 75 MM, CLASSE PN 25, INSTALADO EM PRUMADA DE ÁGUA  FORNECIMENTO E INSTALAÇÃO . AF_06/2015</t>
  </si>
  <si>
    <t>JOELHO 90 GRAUS, PPR, DN 90 MM, CLASSE PN 25, INSTALADO EM PRUMADA DE ÁGUA  FORNECIMENTO E INSTALAÇÃO . AF_06/2015</t>
  </si>
  <si>
    <t>JOELHO 90 GRAUS, PPR, DN 110 MM, CLASSE PN 25, INSTALADO EM PRUMADA DE ÁGUA  FORNECIMENTO E INSTALAÇÃO . AF_06/2015</t>
  </si>
  <si>
    <t>LUVA, PPR, DN 25 MM, CLASSE PN 25, INSTALADO EM PRUMADA DE ÁGUA  FORNECIMENTO E INSTALAÇÃO . AF_06/2015</t>
  </si>
  <si>
    <t>CONECTOR MACHO, PPR, 25 X 1/2'', CLASSE PN 25, INSTALADO EM PRUMADA DE ÁGUA   FORNECIMENTO E INSTALAÇÃO . AF_06/2015</t>
  </si>
  <si>
    <t>CONECTOR FÊMEA, PPR, 25 X 1/2'', CLASSE PN 25, INSTALADO EM PRUMADA DE ÁGUA   FORNECIMENTO E INSTALAÇÃO . AF_06/2015</t>
  </si>
  <si>
    <t>LUVA, PPR, DN 32 MM, CLASSE PN 25, INSTALADO EM PRUMADA DE ÁGUA  FORNECIMENTO E INSTALAÇÃO. AF_06/2015</t>
  </si>
  <si>
    <t>BUCHA DE REDUÇÃO, PPR, 32 X 25, CLASSE PN 25, INSTALADO EM PRUMADA DE ÁGUA  FORNECIMENTO E INSTALAÇÃO . AF_06/2015</t>
  </si>
  <si>
    <t>LUVA, PPR, DN 40 MM, CLASSE PN 25, INSTALADO EM PRUMADA DE ÁGUA  FORNECIMENTO E INSTALAÇÃO. AF_06/2015</t>
  </si>
  <si>
    <t>BUCHA DE REDUÇÃO, PPR, 40 X 25, CLASSE PN 25, INSTALADO EM PRUMADA DE ÁGUA  FORNECIMENTO E INSTALAÇÃO . AF_06/2015</t>
  </si>
  <si>
    <t>LUVA, PPR, DN 50 MM, CLASSE PN 25, INSTALADO EM PRUMADA DE ÁGUA  FORNECIMENTO E INSTALAÇÃO. AF_06/2015</t>
  </si>
  <si>
    <t>LUVA, PPR, DN 63 MM, CLASSE PN 25, INSTALADO EM PRUMADA DE ÁGUA  FORNECIMENTO E INSTALAÇÃO. AF_06/2015</t>
  </si>
  <si>
    <t>LUVA, PPR, DN 75 MM, CLASSE PN 25, INSTALADO EM PRUMADA DE ÁGUA  FORNECIMENTO E INSTALAÇÃO. AF_06/2015</t>
  </si>
  <si>
    <t>LUVA, PPR, DN 90 MM, CLASSE PN 25, INSTALADO EM PRUMADA DE ÁGUA  FORNECIMENTO E INSTALAÇÃO. AF_06/2015</t>
  </si>
  <si>
    <t>LUVA, PPR, DN 110 MM, CLASSE PN 25, INSTALADO EM PRUMADA DE ÁGUA  FORNECIMENTO E INSTALAÇÃO. AF_06/2015</t>
  </si>
  <si>
    <t>TÊ NORMAL, PPR, DN 25 MM, CLASSE PN 25, INSTALADO EM PRUMADA DE ÁGUA  FORNECIMENTO E INSTALAÇÃO . AF_06/2015</t>
  </si>
  <si>
    <t>TÊ NORMAL, PPR, DN 32 MM, CLASSE PN 25, INSTALADO EM PRUMADA DE ÁGUA  FORNECIMENTO E INSTALAÇÃO . AF_06/2015</t>
  </si>
  <si>
    <t>TÊ NORMAL, PPR, DN 40 MM, CLASSE PN 25, INSTALADO EM PRUMADA DE ÁGUA  FORNECIMENTO E INSTALAÇÃO . AF_06/2015</t>
  </si>
  <si>
    <t>TÊ NORMAL, PPR, DN 50 MM, CLASSE PN 25, INSTALADO EM PRUMADA DE ÁGUA  FORNECIMENTO E INSTALAÇÃO . AF_06/2015</t>
  </si>
  <si>
    <t>TÊ NORMAL, PPR, DN 63 MM, CLASSE PN 25, INSTALADO EM PRUMADA DE ÁGUA  FORNECIMENTO E INSTALAÇÃO . AF_06/2015</t>
  </si>
  <si>
    <t>TÊ NORMAL, PPR, DN 75 MM, CLASSE PN 25, INSTALADO EM PRUMADA DE ÁGUA  FORNECIMENTO E INSTALAÇÃO . AF_06/2015</t>
  </si>
  <si>
    <t>TÊ NORMAL, PPR, DN 90 MM, CLASSE PN 25, INSTALADO EM PRUMADA DE ÁGUA  FORNECIMENTO E INSTALAÇÃO . AF_06/2015</t>
  </si>
  <si>
    <t>TÊ NORMAL, PPR, DN 110 MM, CLASSE PN 25, INSTALADO EM PRUMADA DE ÁGUA  FORNECIMENTO E INSTALAÇÃO . AF_06/2015</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</si>
  <si>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</si>
  <si>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</si>
  <si>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</si>
  <si>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</si>
  <si>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</si>
  <si>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</si>
  <si>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</si>
  <si>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</si>
  <si>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</si>
  <si>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</si>
  <si>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</si>
  <si>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</si>
  <si>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</si>
  <si>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</si>
  <si>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</si>
  <si>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</si>
  <si>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</si>
  <si>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</si>
  <si>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</si>
  <si>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</si>
  <si>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</si>
  <si>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</si>
  <si>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</si>
  <si>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</si>
  <si>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</si>
  <si>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</si>
  <si>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</si>
  <si>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</si>
  <si>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</si>
  <si>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KIT CHASSI PEX, PRÉ-FABRICADO, PARA CHUVEIRO COM REGISTROS DE PRESSÃO E CONEXÕES POR CRIMPAGEM  FORNECIMENTO E INSTALAÇÃO. AF_06/2015</t>
  </si>
  <si>
    <t>KIT CHASSI PEX, PRÉ-FABRICADO, PARA COZINHA COM CUBA SIMPLES E CONEXÕES POR CRIMPAGEM  FORNECIMENTO E INSTALAÇÃO. AF_06/2015</t>
  </si>
  <si>
    <t>KIT CHASSI PEX, PRÉ-FABRICADO, PARA ÁREA DE SERVIÇO COM TANQUE E MÁQUINA DE LAVAR ROUPA, E CONEXÕES POR CRIMPAGEM  FORNECIMENTO E INSTALAÇÃO. AF_06/2015</t>
  </si>
  <si>
    <t>KIT CHASSI PEX, PRÉ-FABRICADO, PARA CHUVEIRO COM REGISTROS DE PRESSÃO E CONEXÕES POR ANEL DESLIZANTE  FORNECIMENTO E INSTALAÇÃO. AF_06/2015</t>
  </si>
  <si>
    <t>KIT CHASSI PEX, PRÉ-FABRICADO, PARA COZINHA COM CUBA SIMPLES E CONEXÕES POR ANEL DESLIZANTE  FORNECIMENTO E INSTALAÇÃO. AF_06/2015</t>
  </si>
  <si>
    <t>KIT CHASSI PEX, PRÉ-FABRICADO, PARA ÁREA DE SERVIÇO COM TANQUE E MÁQUINA DE LAVAR ROUPA, E CONEXÕES POR ANEL DESLIZANTE  FORNECIMENTO E INSTALAÇÃO. AF_06/2015</t>
  </si>
  <si>
    <t>UNIÃO METÁLICA PARA INSTALAÇÕES EM PEX, DN 16 MM, FIXAÇÃO DAS CONEXÕES POR ANEL DESLIZANTE  FORNECIMENTO E INSTALAÇÃO . AF_06/2015</t>
  </si>
  <si>
    <t>CONEXÃO FIXA, ROSCA FÊMEA, METÁLICA, PARA INSTALAÇÕES EM PEX, DN 16 MM X 1/2", COM ANEL DESLIZANTE. FORNECIMENTO E INSTALAÇÃO. AF_06/2015</t>
  </si>
  <si>
    <t>CONEXÃO MÓVEL, ROSCA FÊMEA, METÁLICA, PARA INSTALAÇÕES EM PEX, DN 16 MM X 3/4", COM ANEL DESLIZANTE. FORNECIMENTO E INSTALAÇÃO. AF_06/2015</t>
  </si>
  <si>
    <t>UNIÃO METÁLICA PARA INSTALAÇÕES EM PEX, DN 20 MM, FIXAÇÃO DAS CONEXÕES POR ANEL DESLIZANTE  FORNECIMENTO E INSTALAÇÃO . AF_06/2015</t>
  </si>
  <si>
    <t>CONEXÃO FIXA, ROSCA FÊMEA, METÁLICA, PARA INSTALAÇÕES EM PEX, DN 20 MM X 1/2", COM ANEL DESLIZANTE. FORNECIMENTO E INSTALAÇÃO. AF_06/2015</t>
  </si>
  <si>
    <t>CONEXÃO FIXA, ROSCA FÊMEA, METÁLICA, PARA INSTALAÇÕES EM PEX, DN 20 MM X 3/4", COM ANEL DESLIZANTE. FORNECIMENTO E INSTALAÇÃO. AF_06/2015</t>
  </si>
  <si>
    <t>UNIÃO DE REDUÇÃO, METÁLICA, PARA INSTALAÇÕES EM PEX, DN 20 X 16 MM, CONEXÃO POR ANEL DESLIZANTE  FORNECIMENTO E INSTALAÇÃO. AF_06/2015</t>
  </si>
  <si>
    <t>UNIÃO METÁLICA PARA INSTALAÇÕES EM PEX, DN 25 MM, FIXAÇÃO DAS CONEXÕES POR ANEL DESLIZANTE   FORNECIMENTO E INSTALAÇÃO. AF_06/2015</t>
  </si>
  <si>
    <t>CONEXÃO FIXA, ROSCA FÊMEA, METÁLICA, PARA INSTALAÇÕES EM PEX, DN 25 MM X 3/4", COM ANEL DESLIZANTE. FORNECIMENTO E INSTALAÇÃO. AF_06/2015</t>
  </si>
  <si>
    <t>CONEXÃO FIXA, ROSCA FÊMEA, METÁLICA, PARA INSTALAÇÕES EM PEX, DN 25 MM X 1", COM ANEL DESLIZANTE. FORNECIMENTO E INSTALAÇÃO. AF_06/2015</t>
  </si>
  <si>
    <t>UNIÃO DE REDUÇÃO, METÁLICA, PEX, DN 25 X 16 MM, CONEXÃO POR ANEL DESLIZANTE  FORNECIMENTO E INSTALAÇÃO. AF_06/2015</t>
  </si>
  <si>
    <t>UNIÃO DE REDUÇÃO, METÁLICA, PEX, DN 25 X 20 MM, CONEXÃO POR ANEL DESLIZANTE  FORNECIMENTO E INSTALAÇÃO. AF_06/2015</t>
  </si>
  <si>
    <t>UNIÃO METÁLICA PARA INSTALAÇÕES EM PEX, DN 32 MM, FIXAÇÃO DAS CONEXÕES POR ANEL DESLIZANTE   FORNECIMENTO E INSTALAÇÃO. AF_06/2015</t>
  </si>
  <si>
    <t>CONEXÃO FIXA, ROSCA FÊMEA, METÁLICA, PARA INSTALAÇÕES EM PEX, DN 32 MM X 1", COM ANEL DESLIZANTE  FORNECIMENTO E INSTALAÇÃO. AF_06/2015</t>
  </si>
  <si>
    <t>UNIÃO DE REDUÇÃO, METÁLICA, PEX, DN 32 X 25 MM, CONEXÃO POR ANEL DESLIZANTE  FORNECIMENTO E INSTALAÇÃO. AF_06/2015</t>
  </si>
  <si>
    <t>LUVA PARA INSTALAÇÕES EM PEX, DN 16 MM, CONEXÃO POR CRIMPAGEM  FORNECIMENTO E INSTALAÇÃO . AF_06/2015</t>
  </si>
  <si>
    <t>CONEXÃO FIXA, ROSCA FÊMEA, PARA INSTALAÇÕES EM PEX, DN 16MM X 1/2", CONEXÃO POR CRIMPAGEM  FORNECIMENTO E INSTALAÇÃO. AF_06/2015</t>
  </si>
  <si>
    <t>CONEXÃO FIXA, ROSCA FÊMEA, PARA INSTALAÇÕES EM PEX, DN 16MM X 3/4", CONEXÃO POR CRIMPAGEM  FORNECIMENTO E INSTALAÇÃO. AF_06/2015</t>
  </si>
  <si>
    <t>LUVA PARA INSTALAÇÕES EM PEX, DN 20 MM, CONEXÃO POR CRIMPAGEM   FORNECIMENTO E INSTALAÇÃO. AF_06/2015</t>
  </si>
  <si>
    <t>CONEXÃO FIXA, ROSCA FÊMEA, PARA INSTALAÇÕES EM PEX, DN 20MM X 1/2", CONEXÃO POR CRIMPAGEM  FORNECIMENTO E INSTALAÇÃO. AF_06/2015</t>
  </si>
  <si>
    <t>CONEXÃO FIXA, ROSCA FÊMEA, PARA INSTALAÇÕES EM PEX, DN 20MM X 3/4", CONEXÃO POR CRIMPAGEM  FORNECIMENTO E INSTALAÇÃO. AF_06/2015</t>
  </si>
  <si>
    <t>LUVA DE REDUÇÃO PARA INSTALAÇÕES EM PEX, DN 20 X 16 MM, CONEXÃO POR CRIMPAGEM  FORNECIMENTO E INSTALAÇÃO. AF_06/2015</t>
  </si>
  <si>
    <t>LUVA PARA INSTALAÇÕES EM PEX, DN 25 MM, CONEXÃO POR CRIMPAGEM   FORNECIMENTO E INSTALAÇÃO. AF_06/2015</t>
  </si>
  <si>
    <t>CONEXÃO FIXA, ROSCA FÊMEA, PARA INSTALAÇÕES EM PEX, DN 25MM X 1/2", CONEXÃO POR CRIMPAGEM  FORNECIMENTO E INSTALAÇÃO. AF_06/2015</t>
  </si>
  <si>
    <t>CONEXÃO FIXA, ROSCA FÊMEA, PARA INSTALAÇÕES EM PEX, DN 25MM X 3/4", CONEXÃO POR CRIMPAGEM  FORNECIMENTO E INSTALAÇÃO. AF_06/2015</t>
  </si>
  <si>
    <t>LUVA DE REDUÇÃO PARA INSTALAÇÕES EM PEX, DN 25 X 16 MM, CONEXÃO POR CRIMPAGEM  FORNECIMENTO E INSTALAÇÃO. AF_06/2015</t>
  </si>
  <si>
    <t>LUVA PARA INSTALAÇÕES EM PEX, DN 32 MM, CONEXÃO POR CRIMPAGEM  FORNECIMENTO E INSTALAÇÃO . AF_06/2015</t>
  </si>
  <si>
    <t>CONEXÃO FIXA, ROSCA FÊMEA, PARA INSTALAÇÕES EM PEX, DN 32 MM X 3/4", CONEXÃO POR CRIMPAGEM  FORNECIMENTO E INSTALAÇÃO. AF_06/2015</t>
  </si>
  <si>
    <t>LUVA DE REDUÇÃO PARA INSTALAÇÕES EM PEX, DN 32 X 25 MM, CONEXÃO POR CRIMPAGEM  FORNECIMENTO E INSTALAÇÃO. AF_06/2015</t>
  </si>
  <si>
    <t>JOELHO 90 GRAUS, METÁLICO, PARA INSTALAÇÕES EM PEX, DN 16 MM, CONEXÃO POR ANEL DESLIZANTE   FORNECIMENTO E INSTALAÇÃO. AF_06/2015</t>
  </si>
  <si>
    <t>JOELHO 90 GRAUS, ROSCA FÊMEA TERMINAL, METÁLICO, PARA INSTALAÇÕES EM PEX, DN 16MM X 1/2", CONEXÃO POR ANEL DESLIZANTE  FORNECIMENTO E INSTALAÇÃO. AF_06/2015</t>
  </si>
  <si>
    <t>JOELHO, ROSCA FÊMEA, COM BASE FIXA, METÁLICO, PARA INSTALAÇÕES EM PEX, DN 16MM X 1/2", CONEXÃO POR ANEL DESLIZANTE  FORNECIMENTO E INSTALAÇÃO. AF_06/2015</t>
  </si>
  <si>
    <t>JOELHO 90 GRAUS, METÁLICO, PARA INSTALAÇÕES EM PEX, DN 20 MM, CONEXÃO POR ANEL DESLIZANTE  FORNECIMENTO E INSTALAÇÃO . AF_06/2015</t>
  </si>
  <si>
    <t>JOELHO 90 GRAUS, ROSCA FÊMEA TERMINAL, METÁLICO, PARA INSTALAÇÕES EM PEX, DN 20 MM X 1/2", CONEXÃO POR ANEL DESLIZANTE  FORNECIMENTO E INSTALAÇÃO. AF_06/2015</t>
  </si>
  <si>
    <t>JOELHO 90 GRAUS, ROSCA FÊMEA TERMINAL, METÁLICO, PARA INSTALAÇÕES EM PEX, DN 20 MM X 3/4", CONEXÃO POR ANEL DESLIZANTE  FORNECIMENTO E INSTALAÇÃO. AF_06/2015</t>
  </si>
  <si>
    <t>JOELHO ROSCA FÊMEA, COM BASE FIXA, METÁLICO, PARA INSTALAÇÕES EM PEX, DN 20MM X 1/2", CONEXÃO POR ANEL DESLIZANTE  FORNECIMENTO E INSTALAÇÃO. AF_06/2015</t>
  </si>
  <si>
    <t>JOELHO ROSCA FÊMEA, MÓVEL, METÁLICO, PARA INSTALAÇÕES EM PEX, DN 20MM X 3/4", CONEXÃO POR ANEL DESLIZANTE  FORNECIMENTO E INSTALAÇÃO. AF_06/2015</t>
  </si>
  <si>
    <t>JOELHO 90 GRAUS, METÁLICO, PARA INSTALAÇÕES EM PEX, DN 25 MM, CONEXÃO POR ANEL DESLIZANTE   FORNECIMENTO E INSTALAÇÃO. AF_06/2015</t>
  </si>
  <si>
    <t>JOELHO 90 GRAUS, ROSCA FÊMEA TERMINAL, METÁLICO, PARA INSTALAÇÕES EM PEX, DN 25 MM X 3/4", CONEXÃO POR ANEL DESLIZANTE  FORNECIMENTO E INSTALAÇÃO. AF_06/2015</t>
  </si>
  <si>
    <t>JOELHO ROSCA FÊMEA, COM BASE FIXA, METÁLICO, PARA INSTALAÇÕES EM PEX, DN 25MM X 3/4", CONEXÃO POR ANEL DESLIZANTE  FORNECIMENTO E INSTALAÇÃO. AF_06/2015</t>
  </si>
  <si>
    <t>JOELHO 90 GRAUS, METÁLICO, PARA INSTALAÇÕES EM PEX, DN 32 MM, CONEXÃO POR ANEL DESLIZANTE  FORNECIMENTO E INSTALAÇÃO . AF_06/2015</t>
  </si>
  <si>
    <t>JOELHO 90 GRAUS, PARA INSTALAÇÕES EM PEX, DN 16 MM, CONEXÃO POR CRIMPAGEM   FORNECIMENTO E INSTALAÇÃO. AF_06/2015</t>
  </si>
  <si>
    <t>JOELHO 90 GRAUS, ROSCA FÊMEA TERMINAL, PARA INSTALAÇÕES EM PEX, DN 16MM X 1/2", CONEXÃO POR CRIMPAGEM  FORNECIMENTO E INSTALAÇÃO. AF_06/2015</t>
  </si>
  <si>
    <t>JOELHO 90 GRAUS, ROSCA FÊMEA TERMINAL, PARA INSTALAÇÕES EM PEX, DN 16MM X 3/4", CONEXÃO POR CRIMPAGEM  FORNECIMENTO E INSTALAÇÃO. AF_06/2015</t>
  </si>
  <si>
    <t>JOELHO 90 GRAUS, PARA INSTALAÇÕES EM PEX, DN 20 MM, CONEXÃO POR CRIMPAGEM   FORNECIMENTO E INSTALAÇÃO. AF_06/2015</t>
  </si>
  <si>
    <t>JOELHO 90 GRAUS, ROSCA FÊMEA TERMINAL, PARA INSTALAÇÕES EM PEX, DN 20MM X 1/2", CONEXÃO POR CRIMPAGEM  FORNECIMENTO E INSTALAÇÃO. AF_06/2015</t>
  </si>
  <si>
    <t>JOELHO 90 GRAUS, ROSCA FÊMEA TERMINAL, PARA INSTALAÇÕES EM PEX, DN 20MM X 3/4", CONEXÃO POR CRIMPAGEM  FORNECIMENTO E INSTALAÇÃO. AF_06/2015</t>
  </si>
  <si>
    <t>JOELHO 90 GRAUS, PARA INSTALAÇÕES EM PEX, DN 25 MM, CONEXÃO POR CRIMPAGEM   FORNECIMENTO E INSTALAÇÃO. AF_06/2015</t>
  </si>
  <si>
    <t>JOELHO 90 GRAUS, ROSCA FÊMEA TERMINAL, PARA INSTALAÇÕES EM PEX, DN 25MM X 1/2", CONEXÃO POR CRIMPAGEM  FORNECIMENTO E INSTALAÇÃO. AF_06/2015</t>
  </si>
  <si>
    <t>JOELHO 90 GRAUS, ROSCA FÊMEA TERMINAL, PARA INSTALAÇÕES EM PEX, DN 25MM X 1, CONEXÃO POR CRIMPAGEM  FORNECIMENTO E INSTALAÇÃO. AF_06/2015</t>
  </si>
  <si>
    <t>JOELHO 90 GRAUS, PARA INSTALAÇÕES EM PEX, DN 32 MM, CONEXÃO POR CRIMPAGEM   FORNECIMENTO E INSTALAÇÃO. AF_06/2015</t>
  </si>
  <si>
    <t>JOELHO 90 GRAUS, ROSCA FÊMEA TERMINAL, PARA INSTALAÇÕES EM PEX, DN 32 MM X 1", CONEXÃO POR CRIMPAGEM  FORNECIMENTO E INSTALAÇÃO. AF_06/2015</t>
  </si>
  <si>
    <t>TÊ, METÁLICO, PARA INSTALAÇÕES EM PEX, DN 16 MM, CONEXÃO POR ANEL DESLIZANTE  FORNECIMENTO E INSTALAÇÃO. AF_06/2015</t>
  </si>
  <si>
    <t>TÊ, ROSCA FÊMEA, METÁLICO, PARA INSTALAÇÕES EM PEX, DN 16 MM X ½, CONEXÃO POR ANEL DESLIZANTE   FORNECIMENTO E INSTALAÇÃO. AF_06/2015</t>
  </si>
  <si>
    <t>TÊ, METÁLICO, PARA INSTALAÇÕES EM PEX, DN 20 MM, CONEXÃO POR ANEL DESLIZANTE  FORNECIMENTO E INSTALAÇÃO. AF_06/2015</t>
  </si>
  <si>
    <t>TÊ, ROSCA FÊMEA, METÁLICO, PARA INSTALAÇÕES EM PEX, DN 20 MM X ½, CONEXÃO POR ANEL DESLIZANTE   FORNECIMENTO E INSTALAÇÃO. AF_06/2015</t>
  </si>
  <si>
    <t>TÊ, METÁLICO, PARA INSTALAÇÕES EM PEX, DN 25 MM, CONEXÃO POR ANEL DESLIZANTE  FORNECIMENTO E INSTALAÇÃO. AF_06/2015</t>
  </si>
  <si>
    <t>TÊ, ROSCA FÊMEA, METÁLICO, PARA INSTALAÇÕES EM PEX, DN 25 MM X 3/4", CONEXÃO POR ANEL DESLIZANTE  FORNECIMENTO E INSTALAÇÃO. AF_06/2015</t>
  </si>
  <si>
    <t>TÊ, METÁLICO, PARA INSTALAÇÕES EM PEX, DN 32 MM, CONEXÃO POR ANEL DESLIZANTE  FORNECIMENTO E INSTALAÇÃO. AF_06/2015</t>
  </si>
  <si>
    <t>TÊ, ROSCA MACHO, METÁLICO, PARA INSTALAÇÕES EM PEX, DN 32 MM X 1", CONEXÃO POR ANEL DESLIZANTE  FORNECIMENTO E INSTALAÇÃO. AF_06/2015</t>
  </si>
  <si>
    <t>TÊ, PARA INSTALAÇÕES EM PEX, DN 16 MM, CONEXÃO POR CRIMPAGEM  FORNECIMENTO E INSTALAÇÃO. AF_06/2015</t>
  </si>
  <si>
    <t>TÊ, PARA INSTALAÇÕES EM PEX, DN 20 MM, CONEXÃO POR CRIMPAGEM  FORNECIMENTO E INSTALAÇÃO. AF_06/2015</t>
  </si>
  <si>
    <t>TÊ, PEX, DN 25 MM, CONEXÃO POR CRIMPAGEM  FORNECIMENTO E INSTALAÇÃO. AF_06/2015</t>
  </si>
  <si>
    <t>TÊ, PARA INSTALAÇÕES EM PEX, DN 32 MM, CONEXÃO POR CRIMPAGEM  FORNECIMENTO E INSTALAÇÃO. AF_06/2015</t>
  </si>
  <si>
    <t>DISTRIBUIDOR 2 SAÍDAS, METÁLICO, PARA INSTALAÇÕES EM PEX, ENTRADA DE 3/4" X 2 SAÍDAS DE 1/2", CONEXÃO POR ANEL DESLIZANTE  FORNECIMENTO E INSTALAÇÃO. AF_06/2015</t>
  </si>
  <si>
    <t>DISTRIBUIDOR 2 SAÍDAS, METÁLICO, PARA INSTALAÇÕES EM PEX, ENTRADA DE 1" X 2 SAÍDAS DE 1/2", CONEXÃO POR ANEL DESLIZANTE  FORNECIMENTO E INSTALAÇÃO. AF_06/2015</t>
  </si>
  <si>
    <t>DISTRIBUIDOR 3 SAÍDAS, METÁLICO, PARA INSTALAÇÕES EM PEX, ENTRADA DE 3/4" X 3 SAÍDAS DE 1/2", CONEXÃO POR ANEL DESLIZANTE  FORNECIMENTO E INSTALAÇÃO . AF_06/2015</t>
  </si>
  <si>
    <t>DISTRIBUIDOR 3 SAÍDAS, METÁLICO, PARA INSTALAÇÕES EM PEX, ENTRADA DE 1 X 3 SAÍDAS DE 1/2, CONEXÃO POR ANEL DESLIZANTE   FORNECIMENTO E INSTALAÇÃO. AF_06/2015</t>
  </si>
  <si>
    <t>DISTRIBUIDOR 2 SAÍDAS, PARA INSTALAÇÕES EM PEX, ENTRADA DE 32 MM X 2 SAÍDAS DE 16 MM, CONEXÃO POR CRIMPAGEM FORNECIMENTO E INSTALAÇÃO. AF_06/2015</t>
  </si>
  <si>
    <t>DISTRIBUIDOR 2 SAÍDAS, PARA INSTALAÇÕES EM PEX, ENTRADA DE 32 MM X 2 SAÍDAS DE 20 MM, CONEXÃO POR CRIMPAGEM  FORNECIMENTO E INSTALAÇÃO. AF_06/2015</t>
  </si>
  <si>
    <t>DISTRIBUIDOR 2 SAÍDAS, PARA INSTALAÇÕES EM PEX, ENTRADA DE 32 MM X 2 SAÍDAS DE 25 MM, CONEXÃO POR CRIMPAGEM  FORNECIMENTO E INSTALAÇÃO. AF_06/2015</t>
  </si>
  <si>
    <t>DISTRIBUIDOR 3 SAÍDAS, PARA INSTALAÇÕES EM PEX, ENTRADA DE 32 MM X 3 SAÍDAS DE 16 MM, CONEXÃO POR CRIMPAGEM  FORNECIMENTO E INSTALAÇÃO. AF_06/2015</t>
  </si>
  <si>
    <t>DISTRIBUIDOR 3 SAÍDAS, PARA INSTALAÇÕES EM PEX, ENTRADA DE 32 MM X 3 SAÍDAS DE 20 MM, CONEXÃO POR CRIMPAGEM  FORNECIMENTO E INSTALAÇÃO. AF_06/2015</t>
  </si>
  <si>
    <t>DISTRIBUIDOR 3 SAÍDAS, PARA INSTALAÇÕES EM PEX, ENTRADA DE 32 MM X 3 SAÍDAS DE 25 MM, CONEXÃO POR CRIMPAGEM  FORNECIMENTO E INSTALAÇÃO. AF_06/2015</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</si>
  <si>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</si>
  <si>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</si>
  <si>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</si>
  <si>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</si>
  <si>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</si>
  <si>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CAIXA SIFONADA, PVC, DN 100 X 100 X 50 MM, FORNECIDA E INSTALADA EM RAMAIS DE ENCAMINHAMENTO DE ÁGUA PLUVIAL. AF_12/2014</t>
  </si>
  <si>
    <t>CAIXA SIFONADA, PVC, DN 150 X 185 X 75 MM, FORNECIDA E INSTALADA EM RAMAIS DE ENCAMINHAMENTO DE ÁGUA PLUVIAL. AF_12/2014</t>
  </si>
  <si>
    <t>RALO SIFONADO, PVC, DN 100 X 40 MM, JUNTA SOLDÁVEL, FORNECIDO E INSTALADO EM RAMAIS DE ENCAMINHAMENTO DE ÁGUA PLUVIAL. AF_12/2014</t>
  </si>
  <si>
    <t>CAIXA SIFONADA, PVC, DN 100 X 100 X 50 MM, JUNTA ELÁSTICA, FORNECIDA E INSTALADA EM RAMAL DE DESCARGA OU EM RAMAL DE ESGOTO SANITÁRIO. AF_12/2014</t>
  </si>
  <si>
    <t>CAIXA SIFONADA, PVC, DN 150 X 185 X 75 MM, JUNTA ELÁSTICA, FORNECIDA E INSTALADA EM RAMAL DE DESCARGA OU EM RAMAL DE ESGOTO SANITÁRIO. AF_12/2014</t>
  </si>
  <si>
    <t>RALO SIFONADO, PVC, DN 100 X 40 MM, JUNTA SOLDÁVEL, FORNECIDO E INSTALADO EM RAMAL DE DESCARGA OU EM RAMAL DE ESGOTO SANITÁRIO. AF_12/2014</t>
  </si>
  <si>
    <t>RALO SECO, PVC, DN 100 X 40 MM, JUNTA SOLDÁVEL, FORNECIDO E INSTALADO EM RAMAL DE DESCARGA OU EM RAMAL DE ESGOTO SANITÁRIO. AF_12/2014</t>
  </si>
  <si>
    <t>VASO SANITARIO SIFONADO CONVENCIONAL COM LOUÇA BRANCA, INCLUSO CONJUNTO DE LIGAÇÃO PARA BACIA SANITÁRIA AJUSTÁVEL - FORNECIMENTO E INSTALAÇÃO. AF_10/2016</t>
  </si>
  <si>
    <t>PONTO DE CONSUMO TERMINAL DE ÁGUA FRIA (SUBRAMAL) COM TUBULAÇÃO DE PVC, DN 25 MM, INSTALADO EM RAMAL DE ÁGUA, INCLUSOS RASGO E CHUMBAMENTO EM ALVENARIA. AF_12/2014</t>
  </si>
  <si>
    <t>PONTO DE CONSUMO TERMINAL DE ÁGUA QUENTE (SUBRAMAL) COM TUBULAÇÃO DE CPVC, DN 22 MM, INSTALADO EM RAMAL DE ÁGUA, INCLUSOS RASGO E CHUMBAMENTO EM ALVENARIA. AF_12/2014</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</si>
  <si>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</si>
  <si>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</si>
  <si>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</si>
  <si>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</si>
  <si>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KIT DE MISTURADOR BASE BRUTA DE LATÃO ¾" MONOCOMANDO PARA CHUVEIRO, INCLUSIVE CONEXÕES, INSTALADO EM RAMAL DE ÁGUA - FORNECIMENTO E INSTALAÇÃO. AF_12/2014</t>
  </si>
  <si>
    <t>KIT DE TÊ MISTURADOR EM CPVC ¾" COM DUPLO COMANDO PARA CHUVEIRO, INCLUSIVE CONEXÕES, INSTALADO EM RAMAL DE ÁGUA - FORNECIMENTO E INSTALAÇÃO. AF_12/2014</t>
  </si>
  <si>
    <t>KIT CAVALETE PARA MEDIÇÃO DE ÁGUA - ENTRADA PRINCIPAL, EM PVC SOLDÁVEL DN 20 (½")   FORNECIMENTO E INSTALAÇÃO (EXCLUSIVE HIDRÔMETRO). AF_11/2016</t>
  </si>
  <si>
    <t>KIT CAVALETE PARA MEDIÇÃO DE ÁGUA - ENTRADA PRINCIPAL, EM PVC SOLDÁVEL DN 25 (¾")   FORNECIMENTO E INSTALAÇÃO (EXCLUSIVE HIDRÔMETRO). AF_11/2016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</si>
  <si>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</si>
  <si>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</si>
  <si>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</si>
  <si>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</si>
  <si>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</si>
  <si>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</si>
  <si>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</si>
  <si>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</si>
  <si>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</si>
  <si>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</si>
  <si>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HIDRÔMETRO DN 20 (½), 1,5 M³/H  FORNECIMENTO E INSTALAÇÃO. AF_11/2016</t>
  </si>
  <si>
    <t>HIDRÔMETRO DN 20 (½), 3,0 M³/H  FORNECIMENTO E INSTALAÇÃO. AF_11/2016</t>
  </si>
  <si>
    <t>HIDRÔMETRO DN 25 (¾ ), 5,0 M³/H FORNECIMENTO E INSTALAÇÃO. AF_11/2016</t>
  </si>
  <si>
    <t>CAIXA EM CONCRETO PRÉ-MOLDADO PARA ABRIGO DE HIDRÔMETRO COM DN 20 (½)  FORNECIMENTO E INSTALAÇÃO. AF_11/2016</t>
  </si>
  <si>
    <t>KIT CAVALETE PARA MEDIÇÃO DE ÁGUA - ENTRADA INDIVIDUALIZADA, EM PVC DN 25 (¾), PARA 1 MEDIDOR  FORNECIMENTO E INSTALAÇÃO (EXCLUSIVE HIDRÔMETRO). AF_11/2016</t>
  </si>
  <si>
    <t>FURO EM ALVENARIA PARA DIÂMETROS MENORES OU IGUAIS A 40 MM. AF_05/2015</t>
  </si>
  <si>
    <t>FURO EM ALVENARIA PARA DIÂMETROS MAIORES QUE 40 MM E MENORES OU IGUAIS A 75 MM. AF_05/2015</t>
  </si>
  <si>
    <t>FURO EM ALVENARIA PARA DIÂMETROS MAIORES QUE 75 MM. AF_05/2015</t>
  </si>
  <si>
    <t>FURO EM CONCRETO PARA DIÂMETROS MENORES OU IGUAIS A 40 MM. AF_05/2015</t>
  </si>
  <si>
    <t>FURO EM CONCRETO PARA DIÂMETROS MAIORES QUE 40 MM E MENORES OU IGUAIS A 75 MM. AF_05/2015</t>
  </si>
  <si>
    <t>FURO EM CONCRETO PARA DIÂMETROS MAIORES QUE 75 MM. AF_05/2015</t>
  </si>
  <si>
    <t>RASGO EM ALVENARIA PARA RAMAIS/ DISTRIBUIÇÃO COM DIAMETROS MENORES OU IGUAIS A 40 MM. AF_05/2015</t>
  </si>
  <si>
    <t>RASGO EM CONTRAPISO PARA RAMAIS/ DISTRIBUIÇÃO COM DIÂMETROS MENORES OU IGUAIS A 40 MM. AF_05/2015</t>
  </si>
  <si>
    <t>RASGO EM CONTRAPISO PARA RAMAIS/ DISTRIBUIÇÃO COM DIÂMETROS MAIORES QUE 40 MM E MENORES OU IGUAIS A 75 MM. AF_05/2015</t>
  </si>
  <si>
    <t>RASGO EM CONTRAPISO PARA RAMAIS/ DISTRIBUIÇÃO COM DIÂMETROS MAIORES QUE 75 MM. AF_05/2015</t>
  </si>
  <si>
    <t>RASGO EM ALVENARIA PARA ELETRODUTOS COM DIAMETROS MENORES OU IGUAIS A 40 MM. AF_05/2015</t>
  </si>
  <si>
    <t>PASSANTE TIPO PEÇA EM POLIESTIRENO PARA ABERTURA PARA PASSAGEM DE 1 TUBO, FIXADO EM LAJE. AF_05/2015</t>
  </si>
  <si>
    <t>3,78</t>
  </si>
  <si>
    <t>PASSANTE TIPO PEÇA EM POLIESTIRENO PARA ABERTURA PARA PASSAGEM DE MAIS DE 1 TUBO, FIXADO EM LAJE. AF_05/2015</t>
  </si>
  <si>
    <t>PASSANTE TIPO TUBO DE DIÂMETRO MENOR OU IGUAL A 40 MM, FIXADO EM LAJE. AF_05/2015</t>
  </si>
  <si>
    <t>PASSANTE TIPO TUBO DE DIÂMETRO MAIORES QUE 40 MM E MENORES OU IGUAIS A 75 MM, FIXADO EM LAJE. AF_05/2015</t>
  </si>
  <si>
    <t>PASSANTE TIPO TUBO DE DIÂMETRO MAIOR QUE 75 MM, FIXADO EM LAJE. AF_05/2015</t>
  </si>
  <si>
    <t>QUEBRA EM ALVENARIA PARA INSTALAÇÃO DE CAIXA DE TOMADA (4X4 OU 4X2). AF_05/2015</t>
  </si>
  <si>
    <t>QUEBRA EM ALVENARIA PARA INSTALAÇÃO DE QUADRO DISTRIBUIÇÃO PEQUENO (19X25 CM). AF_05/2015</t>
  </si>
  <si>
    <t>QUEBRA EM ALVENARIA PARA INSTALAÇÃO DE QUADRO DISTRIBUIÇÃO GRANDE (76X40 CM). AF_05/2015</t>
  </si>
  <si>
    <t>QUEBRA EM ALVENARIA PARA INSTALAÇÃO DE ABRIGO PARA MANGUEIRAS (90X60 CM). AF_05/2015</t>
  </si>
  <si>
    <t>CHUMBAMENTO LINEAR EM ALVENARIA PARA RAMAIS/DISTRIBUIÇÃO COM DIÂMETROS MENORES OU IGUAIS A 40 MM. AF_05/2015</t>
  </si>
  <si>
    <t>CHUMBAMENTO LINEAR EM ALVENARIA PARA RAMAIS/DISTRIBUIÇÃO COM DIÂMETROS MAIORES QUE 40 MM E MENORES OU IGUAIS A 75 MM. AF_05/2015</t>
  </si>
  <si>
    <t>CHUMBAMENTO LINEAR EM CONTRAPISO PARA RAMAIS/DISTRIBUIÇÃO COM DIÂMETROS MENORES OU IGUAIS A 40 MM. AF_05/2015</t>
  </si>
  <si>
    <t>CHUMBAMENTO LINEAR EM CONTRAPISO PARA RAMAIS/DISTRIBUIÇÃO COM DIÂMETROS MAIORES QUE 40 MM E MENORES OU IGUAIS A 75 MM. AF_05/2015</t>
  </si>
  <si>
    <t>CHUMBAMENTO LINEAR EM CONTRAPISO PARA RAMAIS/DISTRIBUIÇÃO COM DIÂMETROS MAIORES QUE 75 MM. AF_05/2015</t>
  </si>
  <si>
    <t>FIXAÇÃO DE TUBOS HORIZONTAIS DE PEX DIAMETROS IGUAIS OU INFERIORES A 40 MM COM ABRAÇADEIRA PLÁSTICA 390 MM, FIXADA EM LAJE. AF_05/2015</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</si>
  <si>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</si>
  <si>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</si>
  <si>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</si>
  <si>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FIXAÇÃO DE TUBOS HORIZONTAIS DE PVC, CPVC OU COBRE DIÂMETROS MENORES OU IGUAIS A 40 MM OU ELETROCALHAS ATÉ 150MM DE LARGURA, COM ABRAÇADEIRA METÁLICA RÍGIDA TIPO D 1/2, FIXADA EM PERFILADO EM LAJE. AF_05/2015</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</si>
  <si>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</si>
  <si>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</si>
  <si>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</si>
  <si>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</si>
  <si>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</si>
  <si>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FIXAÇÃO DE TUBOS HORIZONTAIS DE PPR DIÂMETROS MENORES OU IGUAIS A 40 MM COM ABRAÇADEIRA METÁLICA RÍGIDA TIPO  D  1/2" , FIXADA DIRETAMENTE NA LAJE. AF_05/2015</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</si>
  <si>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</si>
  <si>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</si>
  <si>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</si>
  <si>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D 1 1/2, FIXADA DIRETAMENTE NA LAJE. AF_05/2015</t>
  </si>
  <si>
    <t>FIXAÇÃO DE TUBOS HORIZONTAIS DE PVC, CPVC OU COBRE DIÂMETROS MAIORES QUE 75 MM COM ABRAÇADEIRA METÁLICA RÍGIDA TIPO  D  3" , FIXADA DIRETAMENTE NA LAJE. AF_05/2015</t>
  </si>
  <si>
    <t>FIXAÇÃO DE TUBOS HORIZONTAIS DE PPR DIÂMETROS MENORES OU IGUAIS A 40 MM COM ABRAÇADEIRA METÁLICA FLEXÍVEL 18 MM, FIXADA DIRETAMENTE NA LAJE. AF_05/2015</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</si>
  <si>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</si>
  <si>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</si>
  <si>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FIXAÇÃO DE TUBOS HORIZONTAIS DE PVC, CPVC OU COBRE DIÂMETROS MENORES OU IGUAIS A 40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</si>
  <si>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</si>
  <si>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</si>
  <si>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CHUMBAMENTO PONTUAL DE ABERTURA EM LAJE COM PASSAGEM DE 1 TUBO DE DIAMETRO EQUIVALENTE IGUAL À  50 MM. AF_05/2015</t>
  </si>
  <si>
    <t>CHUMBAMENTO PONTUAL DE ABERTURA EM LAJE COM PASSAGEM DE MAIS DE 1 TUBO DE  DIAMETRO EQUIVALENTE IGUAL À  50 MM. AF_05/2015</t>
  </si>
  <si>
    <t>CHUMBAMENTO PONTUAL EM PASSAGEM DE TUBO COM DIÂMETRO MENOR OU IGUAL A 40 MM. AF_05/2015</t>
  </si>
  <si>
    <t>CHUMBAMENTO PONTUAL EM PASSAGEM DE TUBO COM DIÂMETROS ENTRE 40 MM E 75 MM. AF_05/2015</t>
  </si>
  <si>
    <t>CHUMBAMENTO PONTUAL EM PASSAGEM DE TUBO COM DIÂMETRO MAIOR QUE 75 MM. AF_05/2015</t>
  </si>
  <si>
    <t>RASGO EM ALVENARIA PARA RAMAIS/ DISTRIBUIÇÃO COM DIÂMETROS MAIORES QUE 40 MM E MENORES OU IGUAIS A 75 MM. AF_05/2015</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</si>
  <si>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</si>
  <si>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</si>
  <si>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</si>
  <si>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</si>
  <si>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FIXAÇÃO UTILIZANDO PARAFUSO E BUCHA DE NYLON, SOMENTE MÃO DE OBRA. AF_10/2016</t>
  </si>
  <si>
    <t>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</si>
  <si>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</si>
  <si>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</si>
  <si>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</si>
  <si>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</si>
  <si>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</si>
  <si>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</si>
  <si>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t>
  </si>
  <si>
    <t>7,77</t>
  </si>
  <si>
    <t>FABRICAÇÃO, MONTAGEM E DESMONTAGEM DE FÔRMA PARA BLOCO DE COROAMENTO, EM MADEIRA SERRADA, E=25 MM, 1 UTILIZAÇÃO. AF_06/2017</t>
  </si>
  <si>
    <t>3,89</t>
  </si>
  <si>
    <t>5,87</t>
  </si>
  <si>
    <t>ATERRO MECANIZADO DE VALA COM ESCAVADEIRA HIDRÁULICA (CAPACIDADE DA CAÇAMBA: 0,8 M³ / POTÊNCIA: 111 HP), LARGURA DE 1,5 A 2,5 M, PROFUNDIDADE ATÉ 1,5 M, COM SOLO ARGILO-ARENOSO. AF_05/2016</t>
  </si>
  <si>
    <t>ATERRO MECANIZADO DE VALA COM ESCAVADEIRA HIDRÁULICA (CAPACIDADE DA CAÇAMBA: 0,8 M³ / POTÊNCIA: 111 HP), LARGURA ATÉ 1,5 M, PROFUNDIDADE DE 1,5 A 3,0 M, COM SOLO ARGILO-ARENOSO. AF_05/2016</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</si>
  <si>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</si>
  <si>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3,0 A 4,5 M, COM SOLO ARGILO-ARENOSO. AF_05/2016</t>
  </si>
  <si>
    <t>ATERRO MECANIZADO DE VALA COM ESCAVADEIRA HIDRÁULICA (CAPACIDADE DA CAÇAMBA: 0,8 M³ / POTÊNCIA: 111 HP), LARGURA DE 1,5 A 2,5 M, PROFUNDIDADE DE 3,0 A 4,5 M, COM SOLO ARGILO-ARENOSO. AF_05/2016</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</si>
  <si>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</si>
  <si>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</si>
  <si>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</si>
  <si>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DE 0,8 A 1,5 M, PROFUNDIDADE ATÉ 1,5 M, COM SOLO ARGILO-ARENOSO. AF_05/2016</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</si>
  <si>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</si>
  <si>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DE 0,8 A 1,5 M, PROFUNDIDADE DE 1,5 A 3,0 M, COM SOLO ARGILO-ARENOSO. AF_05/2016</t>
  </si>
  <si>
    <t>ATERRO MANUAL DE VALAS COM SOLO ARGILO-ARENOSO E COMPACTAÇÃO MECANIZADA. AF_05/2016</t>
  </si>
  <si>
    <t>ATERRO MECANIZADO DE VALA COM ESCAVADEIRA HIDRÁULICA (CAPACIDADE DA CAÇAMBA: 0,8 M³ / POTÊNCIA: 111 HP), LARGURA DE 1,5 A 2,5 M, PROFUNDIDADE ATÉ 1,5 M, COM AREIA PARA ATERRO. AF_05/2016</t>
  </si>
  <si>
    <t>ATERRO MECANIZADO DE VALA COM ESCAVADEIRA HIDRÁULICA (CAPACIDADE DA CAÇAMBA: 0,8 M³ / POTÊNCIA: 111 HP), LARGURA ATÉ 1,5 M, PROFUNDIDADE DE 1,5 A 3,0 M, COM AREIA PARA ATERRO. AF_05/2016</t>
  </si>
  <si>
    <t>ATERRO MECANIZADO DE VALA COM ESCAVADEIRA HIDRÁULICA (CAPACIDADE DA CAÇAMBA: 0,8 M³ / POTÊNCIA: 111 HP), LARGURA DE 1,5 A 2,5 M, PROFUNDIDADE DE 1,5 A 3,0 M, COM AREIA PARA ATERRO. AF_05/2016</t>
  </si>
  <si>
    <t>ATERRO MECANIZADO DE VALA COM ESCAVADEIRA HIDRÁULICA (CAPACIDADE DA CAÇAMBA: 0,8 M³ / POTÊNCIA: 111 HP), LARGURA ATÉ 1,5 M, PROFUNDIDADE DE 3,0 A 4,5 M, COM AREIA PARA ATERRO. AF_05/2016</t>
  </si>
  <si>
    <t>ATERRO MECANIZADO DE VALA COM ESCAVADEIRA HIDRÁULICA (CAPACIDADE DA CAÇAMBA: 0,8 M³ / POTÊNCIA: 111 HP), LARGURA DE 1,5 A 2,5 M, PROFUNDIDADE DE 3,0 A 4,5 M, COM AREIA PARA ATERRO. AF_05/2016</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</si>
  <si>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</si>
  <si>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</si>
  <si>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ATERRO MECANIZADO DE VALA COM RETROESCAVADEIRA (CAPACIDADE DA CAÇAMBA DA RETRO: 0,26 M³ / POTÊNCIA: 88 HP), LARGURA ATÉ 0,8 M, PROFUNDIDADE ATÉ 1,5 M, COM AREIA PARA ATERRO. AF_05/2016</t>
  </si>
  <si>
    <t>ATERRO MECANIZADO DE VALA COM RETROESCAVADEIRA (CAPACIDADE DA CAÇAMBA DA RETRO: 0,26 M³ / POTÊNCIA: 88 HP), LARGURA DE 0,8 A 1,5 M, PROFUNDIDADE ATÉ 1,5 M, COM AREIA PARA ATERRO. AF_05/2016</t>
  </si>
  <si>
    <t>ATERRO MECANIZADO DE VALA COM RETROESCAVADEIRA (CAPACIDADE DA CAÇAMBA DA RETRO: 0,26 M³ / POTÊNCIA: 88 HP), LARGURA ATÉ 0,8 M, PROFUNDIDADE DE 1,5 A 3,0 M, COM AREIA PARA ATERRO. AF_05/2016</t>
  </si>
  <si>
    <t>ATERRO MECANIZADO DE VALA COM RETROESCAVADEIRA (CAPACIDADE DA CAÇAMBA DA RETRO: 0,26 M³ / POTÊNCIA: 88 HP), LARGURA DE 0,8 A 1,5 M, PROFUNDIDADE DE 1,5 A 3,0 M, COM AREIA PARA ATERRO. AF_05/2016</t>
  </si>
  <si>
    <t>ATERRO MANUAL DE VALAS COM AREIA PARA ATERRO E COMPACTAÇÃO MECANIZADA. AF_05/2016</t>
  </si>
  <si>
    <t>REATERRO MECANIZADO DE VALA COM ESCAVADEIRA HIDRÁULICA (CAPACIDADE DA CAÇAMBA: 0,8 M³ / POTÊNCIA: 111 HP), LARGURA DE 1,5 A 2,5 M, PROFUNDIDADE ATÉ 1,5 M, COM SOLO DE 1ª CATEGORIA EM LOCAIS COM ALTO NÍVEL DE INTERFERÊNCIA. AF_04/2016</t>
  </si>
  <si>
    <t>16,11</t>
  </si>
  <si>
    <t>REATERRO MECANIZADO DE VALA COM ESCAVADEIRA HIDRÁULICA (CAPACIDADE DA CAÇAMBA: 0,8 M³ / POTÊNCIA: 111 HP), LARGURA ATÉ 1,5 M, PROFUNDIDADE DE 1,5 A 3,0 M, COM SOLO DE 1ª CATEGORIA EM LOCAIS COM ALTO NÍVEL DE INTERFERÊNCIA. AF_04/2016</t>
  </si>
  <si>
    <t>REATERRO MECANIZADO DE VALA COM ESCAVADEIRA HIDRÁULICA (CAPACIDADE DA CAÇAMBA: 0,8 M³ / POTÊNCIA: 111 HP), LARGURA DE 1,5 A 2,5 M, PROFUNDIDADE DE 1,5 A 3,0 M, COM SOLO DE 1ª CATEGORIA EM LOCAIS COM ALTO NÍVEL DE INTERFERÊNCIA. AF_04/2016</t>
  </si>
  <si>
    <t>REATERRO MECANIZADO DE VALA COM ESCAVADEIRA HIDRÁULICA (CAPACIDADE DA CAÇAMBA: 0,8 M³ / POTÊNCIA: 111 HP), LARGURA ATÉ 1,5 M, PROFUNDIDADE DE 3,0 A 4,5 M COM SOLO DE 1ª CATEGORIA EM LOCAIS COM ALTO NÍVEL DE INTERFERÊNCIA. AF_04/2016</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</si>
  <si>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</si>
  <si>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ATÉ 1,5 M, PROFUNDIDADE DE 4,5 A 6,0 M, COM SOLO DE 1ª CATEGORIA EM LOCAIS COM ALTO NÍVEL DE INTERFERÊNCIA. AF_04/2016</t>
  </si>
  <si>
    <t>REATERRO MECANIZADO DE VALA COM ESCAVADEIRA HIDRÁULICA (CAPACIDADE DA CAÇAMBA: 0,8 M³ / POTÊNCIA: 111 HP), LARGURA DE 1,5 A 2,5 M, PROFUNDIDADE DE 4,5 A 6,0 M, COM SOLO DE 1ª CATEGORIA EM LOCAIS COM ALTO NÍVEL DE INTERFERÊNCIA. AF_04/2016</t>
  </si>
  <si>
    <t>REATERRO MECANIZADO DE VALA COM ESCAVADEIRA HIDRÁULICA (CAPACIDADE DA CAÇAMBA: 0,8 M³ / POTÊNCIA: 111 HP), LARGURA DE 1,5 A 2,5 M, PROFUNDIDADE ATÉ 1,5 M, COM SOLO DE 1ª CATEGORIA EM LOCAIS COM BAIXO NÍVEL DE INTERFERÊNCIA. AF_04/2016</t>
  </si>
  <si>
    <t>REATERRO MECANIZADO DE VALA COM ESCAVADEIRA HIDRÁULICA (CAPACIDADE DA CAÇAMBA: 0,8 M³ / POTÊNCIA: 111 HP), LARGURA ATÉ 1,5 M, PROFUNDIDADE DE 1,5 A 3,0 M, COM SOLO DE 1ª CATEGORIA EM LOCAIS COM BAIXO NÍVEL DE INTERFERÊNCIA. AF_04/2016</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</si>
  <si>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</si>
  <si>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ATÉ 1,5 M, PROFUNDIDADE DE 3,0 A 4,5 M, COM SOLO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</si>
  <si>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</si>
  <si>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ATÉ 1,5 M, PROFUNDIDADE DE 4,5 A 6,0 M, COM SOLO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</si>
  <si>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</si>
  <si>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</si>
  <si>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REATERRO MECANIZADO DE VALA COM RETROESCAVADEIRA (CAPACIDADE DA CAÇAMBA DA RETRO: 0,26 M³ / POTÊNCIA: 88 HP), LARGURA DE 0,8 A 1,5 M, PROFUNDIDADE ATÉ 1,5 M, COM SOLO DE 1ª CATEGORIA EM LOCAIS COM ALTO NÍVEL DE INTERFERÊNCIA. AF_04/2016</t>
  </si>
  <si>
    <t>REATERRO MECANIZADO DE VALA COM RETROESCAVADEIRA (CAPACIDADE DA CAÇAMBA DA RETRO: 0,26 M³ / POTÊNCIA: 88 HP), LARGURA ATÉ 0,8 M, PROFUNDIDADE DE 1,5 A 3,0 M, COM SOLO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</si>
  <si>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</si>
  <si>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ATÉ 0,8 M, PROFUNDIDADE ATÉ 1,5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</si>
  <si>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BAIXO NÍVEL DE INTERFERÊNCIA. AF_04/2016</t>
  </si>
  <si>
    <t>REATERRO MECANIZADO DE VALA COM RETROESCAVADEIRA (CAPACIDADE DA CAÇAMBA DA RETRO: 0,26 M³ / POTÊNCIA: 88 HP), LARGURA ATÉ 0,8 M, PROFUNDIDADE DE 1,5 A 3,0 M, COM SOLO DE 1ª CATEGORIA EM LOCAIS COM BAIXO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</si>
  <si>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</si>
  <si>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REATERRO MANUAL DE VALAS COM COMPACTAÇÃO MECANIZADA. AF_04/2016</t>
  </si>
  <si>
    <t>REATERRO MANUAL APILOADO COM SOQUETE. AF_10/2017</t>
  </si>
  <si>
    <t>TXKM</t>
  </si>
  <si>
    <t>M3XKM</t>
  </si>
  <si>
    <t>1,14</t>
  </si>
  <si>
    <t>UMIDIFICAÇÃO DE MATERIAL PARA VALAS COM CAMINHÃO PIPA 10000L. AF_11/2016</t>
  </si>
  <si>
    <t>ALVENARIA ESTRUTURAL DE BLOCOS CERÂMICOS 14X19X39, (ESPESSURA DE 14 CM), PARA PAREDES COM ÁREA LÍQUIDA MENOR QUE 6M², SEM VÃOS, UTILIZANDO PALHETA E ARGAMASSA DE ASSENTAMENTO COM PREPARO EM BETONEIRA. AF_12/2014</t>
  </si>
  <si>
    <t>ALVENARIA ESTRUTURAL DE BLOCOS CERÂMICOS 14X19X39, (ESPESSURA DE 14 CM), PARA PAREDES COM ÁREA LÍQUIDA MENOR QUE 6M², SEM VÃOS, UTILIZANDO PALHETA E ARGAMASSA DE ASSENTAMENTO COM PREPARO MANUAL. AF_12/2014</t>
  </si>
  <si>
    <t>ALVENARIA ESTRUTURAL DE BLOCOS CERÂMICOS 14X19X39, (ESPESSURA DE 14 CM), PARA PAREDES COM ÁREA LÍQUIDA MAIOR OU IGUAL QUE 6M², SEM VÃOS, UTILIZANDO PALHETA E ARGAMASSA DE ASSENTAMENTO COM PREPARO EM BETONEIRA. AF_12/2014</t>
  </si>
  <si>
    <t>ALVENARIA ESTRUTURAL DE BLOCOS CERÂMICOS 14X19X39, (ESPESSURA DE 14 CM), PARA PAREDES COM ÁREA LÍQUIDA MAIOR OU IGUAL QUE 6M², SEM VÃOS, UTILIZANDO PALHETA E ARGAMASSA DE ASSENTAMENTO COM PREPARO MANUAL. AF_12/2014</t>
  </si>
  <si>
    <t>ALVENARIA ESTRUTURAL DE BLOCOS CERÂMICOS 14X19X39, (ESPESSURA DE 14 CM), PARA PAREDES COM ÁREA LÍQUIDA MENOR QUE 6M², COM VÃOS, UTILIZANDO PALHETA E ARGAMASSA DE ASSENTAMENTO COM PREPARO EM BETONEIRA. AF_12/2014</t>
  </si>
  <si>
    <t>ALVENARIA ESTRUTURAL DE BLOCOS CERÂMICOS 14X19X39, (ESPESSURA DE 14 CM), PARA PAREDES COM ÁREA LÍQUIDA MENOR QUE 6M², COM VÃOS, UTILIZANDO PALHETA E ARGAMASSA DE ASSENTAMENTO COM PREPARO MANUAL. AF_12/2014</t>
  </si>
  <si>
    <t>ALVENARIA ESTRUTURAL DE BLOCOS CERÂMICOS 14X19X39, (ESPESSURA DE 14 CM), PARA PAREDES COM ÁREA LÍQUIDA MAIOR OU IGUAL A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</si>
  <si>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MANUAL. AF_12/2014</t>
  </si>
  <si>
    <t>ALVENARIA ESTRUTURAL DE BLOCOS CERÂMICOS 14X19X29, (ESPESSURA DE 14 CM), PARA PAREDES COM ÁREA LÍQUIDA MENOR QUE 6M², SEM VÃOS, UTILIZANDO PALHETA E ARGAMASSA DE ASSENTAMENTO COM PREPARO EM BETONEIRA. AF_12/2014</t>
  </si>
  <si>
    <t>ALVENARIA ESTRUTURAL DE BLOCOS CERÂMICOS 14X19X29, (ESPESSURA DE 14 CM), PARA PAREDES COM ÁREA LÍQUIDA MENOR QUE 6M², SEM VÃOS, UTILIZANDO PALHETA E ARGAMASSA DE ASSENTAMENTO COM PREPARO MANUAL. AF_12/2014</t>
  </si>
  <si>
    <t>ALVENARIA ESTRUTURAL DE BLOCOS CERÂMICOS 14X19X29, (ESPESSURA DE 14 CM), PARA PAREDES COM ÁREA LÍQUIDA MAIOR OU IGUAL A 6M², SEM VÃOS, UTILIZANDO PALHETA E ARGAMASSA DE ASSENTAMENTO COM PREPARO EM BETONEIRA. AF_12/2014</t>
  </si>
  <si>
    <t>ALVENARIA ESTRUTURAL DE BLOCOS CERÂMICOS 14X19X29, (ESPESSURA DE 14 CM), PARA PAREDES COM ÁREA LÍQUIDA MAIOR OU IGUAL A 6M2, SEM VÃOS, UTILIZANDO PALHETA E ARGAMASSA DE ASSENTAMENTO COM PREPARO MANUAL. AF_12/2014</t>
  </si>
  <si>
    <t>ALVENARIA ESTRUTURAL DE BLOCOS CERÂMICOS 14X19X29, (ESPESSURA DE 14 CM), PARA PAREDES COM ÁREA LÍQUIDA MENOR QUE 6M², COM VÃOS, UTILIZANDO PALHETA E ARGAMASSA DE ASSENTAMENTO COM PREPARO EM BETONEIRA. AF_12/2014</t>
  </si>
  <si>
    <t>ALVENARIA ESTRUTURAL DE BLOCOS CERÂMICOS 14X19X29, (ESPESSURA DE 14 CM), PARA PAREDES COM ÁREA LÍQUIDA MENOR QUE 6M², COM VÃOS, UTILIZANDO PALHETA E ARGAMASSA DE ASSENTAMENTO COM PREPARO MANUAL. AF_12/2014</t>
  </si>
  <si>
    <t>ALVENARIA ESTRUTURAL DE BLOCOS CERÂMICOS 14X19X29, (ESPESSURA DE 14 CM), PARA PAREDES COM ÁREA LÍQUIDA MAIOR OU IGUAL A 6M², COM VÃOS, UTILIZANDO PALHETA E ARGAMASSA DE ASSENTAMENTO COM PREPARO EM BETONEIRA. AF_12/2014</t>
  </si>
  <si>
    <t>ALVENARIA ESTRUTURAL DE BLOCOS CERÂMICOS 14X19X29, (ESPESSURA DE 14 CM), PARA PAREDES COM ÁREA LÍQUIDA MAIOR OU IGUAL A 6M², COM VÃOS, UTILIZANDO PALHETA E ARGAMASSA DE ASSENTAMENTO COM PREPARO MANUAL. AF_12/2014</t>
  </si>
  <si>
    <t>ALVENARIA ESTRUTURAL DE BLOCOS CERÂMICOS 14X19X39, (ESPESSURA DE 14 CM), PARA PAREDES COM ÁREA LÍQUIDA MENOR QUE 6M², SEM VÃOS, UTILIZANDO COLHER DE PEDREIRO E ARGAMASSA DE ASSENTAMENTO COM PREPARO EM BETONEIRA. AF_12/2014</t>
  </si>
  <si>
    <t>ALVENARIA ESTRUTURAL DE BLOCOS CERÂMICOS 14X19X39, (ESPESSURA DE 14 CM), PARA PAREDES COM ÁREA LÍQUIDA MENOR QUE 6M², SEM VÃOS, UTILIZANDO COLHER DE PEDREIRO E ARGAMASSA DE ASSENTAMENTO COM PREPARO MANUAL. AF_12/2014</t>
  </si>
  <si>
    <t>ALVENARIA ESTRUTURAL DE BLOCOS CERÂMICOS 14X19X39, (ESPESSURA DE 14 CM), PARA PAREDES COM ÁREA LÍQUIDA MAIOR OU IGUAL A 6M², SEM VÃOS, UTILIZANDO COLHER DE PEDREIRO E ARGAMASSA DE ASSENTAMENTO COM PREPARO EM BETONEIRA. AF_12/2014</t>
  </si>
  <si>
    <t>ALVENARIA ESTRUTURAL DE BLOCOS CERÂMICOS 14X19X39, (ESPESSURA DE 14 CM), PARA PAREDES COM ÁREA LÍQUIDA MAIOR OU IGUAL A 6M², SEM VÃOS, UTILIZANDO COLHER DE PEDREIRO E ARGAMASSA DE ASSENTAMENTO COM PREPARO MANUAL. AF_12/2014</t>
  </si>
  <si>
    <t>ALVENARIA ESTRUTURAL DE BLOCOS CERÂMICOS 14X19X39, (ESPESSURA DE 14 CM), PARA PAREDES COM ÁREA LÍQUIDA MENOR QUE 6M², COM VÃOS, UTILIZANDO COLHER DE PEDREIRO E ARGAMASSA DE ASSENTAMENTO COM PREPARO EM BETONEIRA. AF_12/2014</t>
  </si>
  <si>
    <t>ALVENARIA ESTRUTURAL DE BLOCOS CERÂMICOS 14X19X39, (ESPESSURA DE 14 CM), PARA PAREDES COM ÁREA LÍQUIDA MENOR QUE 6M², COM VÃOS, UTILIZANDO COLHER DE PEDREIRO E ARGAMASSA DE ASSENTAMENTO COM PREPARO MANUAL. AF_12/2014</t>
  </si>
  <si>
    <t>ALVENARIA ESTRUTURAL DE BLOCOS CERÂMICOS 14X19X39, (ESPESSURA DE 14 CM), PARA PAREDES COM ÁREA LÍQUIDA MAIOR OU IGUAL A 6M², COM VÃOS, UTILIZANDO COLHER DE PEDREIRO E ARGAMASSA DE ASSENTAMENTO COM PREPARO EM BETONEIRA. AF_12/2014</t>
  </si>
  <si>
    <t>ALVENARIA ESTRUTURAL DE BLOCOS CERÂMICOS 14X19X39, (ESPESSURA DE 14 CM), PARA PAREDES COM ÁREA LÍQUIDA MAIOR OU IGUAL A 6M², COM VÃOS, UTILIZANDO COLHER DE PEDREIRO E ARGAMASSA DE ASSENTAMENTO COM PREPARO MANUAL. AF_12/2014</t>
  </si>
  <si>
    <t>ALVENARIA ESTRUTURAL DE BLOCOS CERÂMICOS 14X19X29, (ESPESSURA DE 14 CM), PARA PAREDES COM ÁREA LÍQUIDA MENOR QUE 6M², SEM VÃOS, UTILIZANDO COLHER DE PEDREIRO E ARGAMASSA DE ASSENTAMENTO COM PREPARO EM BETONEIRA. AF_12/2014</t>
  </si>
  <si>
    <t>ALVENARIA ESTRUTURAL DE BLOCOS CERÂMICOS 14X19X29, (ESPESSURA DE 14 CM), PARA PAREDES COM ÁREA LÍQUIDA MENOR QUE 6M², SEM VÃOS, UTILIZANDO COLHER DE PEDREIRO E ARGAMASSA DE ASSENTAMENTO COM PREPARO MANUAL. AF_12/2014</t>
  </si>
  <si>
    <t>ALVENARIA ESTRUTURAL DE BLOCOS CERÂMICOS 14X19X29, (ESPESSURA DE 14 CM), PARA PAREDES COM ÁREA LÍQUIDA MAIOR OU IGUAL A 6M², SEM VÃOS, UTILIZANDO COLHER DE PEDREIRO E ARGAMASSA DE ASSENTAMENTO COM PREPARO EM BETONEIRA. AF_12/2014</t>
  </si>
  <si>
    <t>ALVENARIA ESTRUTURAL DE BLOCOS CERÂMICOS 14X19X29, (ESPESSURA DE 14 CM), PARA PAREDES COM ÁREA LÍQUIDA MAIOR OU IGUAL A 6M², SEM VÃOS, UTILIZANDO COLHER DE PEDREIRO E ARGAMASSA DE ASSENTAMENTO COM PREPARO MANUAL. AF_12/2014</t>
  </si>
  <si>
    <t>ALVENARIA ESTRUTURAL DE BLOCOS CERÂMICOS 14X19X29, (ESPESSURA DE 14 CM), PARA PAREDES COM ÁREA LÍQUIDA MENOR QUE 6M², COM VÃOS, UTILIZANDO COLHER DE PEDREIRO E ARGAMASSA DE ASSENTAMENTO COM PREPARO EM BETONEIRA. AF_12/2014</t>
  </si>
  <si>
    <t>ALVENARIA ESTRUTURAL DE BLOCOS CERÂMICOS 14X19X29, (ESPESSURA DE 14 CM), PARA PAREDES COM ÁREA LÍQUIDA MENOR QUE 6M², COM VÃOS, UTILIZANDO COLHER DE PEDREIRO E ARGAMASSA DE ASSENTAMENTO COM PREPARO MANUAL. AF_12/2014</t>
  </si>
  <si>
    <t>ALVENARIA ESTRUTURAL DE BLOCOS CERÂMICOS 14X19X29, (ESPESSURA DE 14 CM), PARA PAREDES COM ÁREA LÍQUIDA MAIOR OU IGUAL A 6M², COM VÃOS, UTILIZANDO COLHER DE PEDREIRO E ARGAMASSA DE ASSENTAMENTO COM PREPARO EM BETONEIRA. AF_12/2014</t>
  </si>
  <si>
    <t>ALVENARIA ESTRUTURAL DE BLOCOS CERÂMICOS 14X19X29, (ESPESSURA DE 14 CM), PARA PAREDES COM ÁREA LÍQUIDA MAIOR OU IGUAL A 6M², COM VÃOS, UTILIZANDO COLHER DE PEDREIRO E ARGAMASSA DE ASSENTAMENTO COM PREPARO MANUAL. AF_12/2014</t>
  </si>
  <si>
    <t>ALVENARIA DE BLOCOS DE CONCRETO ESTRUTURAL 14X19X39 CM, (ESPESSURA 14 CM), FBK = 4,5 MPA, PARA PAREDES COM ÁREA LÍQUIDA MENOR QUE 6M², SEM VÃOS, UTILIZANDO PALHETA. AF_12/2014</t>
  </si>
  <si>
    <t>ALVENARIA DE BLOCOS DE CONCRETO ESTRUTURAL 14X19X39 CM, (ESPESSURA 14 CM), FBK = 4,5 MPA, PARA PAREDES COM ÁREA LÍQUIDA MAIOR OU IGUAL A 6M², SEM VÃOS, UTILIZANDO PALHETA. AF_12/2014</t>
  </si>
  <si>
    <t>ALVENARIA DE BLOCOS DE CONCRETO ESTRUTURAL 14X19X39 CM, (ESPESSURA 14 CM) FBK = 14,0 MPA, PARA PAREDES COM ÁREA LÍQUIDA MENOR QUE 6M², SEM VÃOS, UTILIZANDO PALHETA. AF_12/2014</t>
  </si>
  <si>
    <t>ALVENARIA DE BLOCOS DE CONCRETO ESTRUTURAL 14X19X39 CM, (ESPESSURA 14 CM) FBK = 14,0 MPA, PARA PAREDES COM ÁREA LÍQUIDA MAIOR OU IGUAL A 6M², SEM VÃOS, UTILIZANDO PALHETA. AF_12/2014</t>
  </si>
  <si>
    <t>ALVENARIA DE BLOCOS DE CONCRETO ESTRUTURAL 14X19X39 CM, (ESPESSURA 14 CM), FBK = 4,5 MPA, PARA PAREDES COM ÁREA LÍQUIDA MENOR QUE 6M², COM VÃOS, UTILIZANDO PALHETA. AF_12/2014</t>
  </si>
  <si>
    <t>ALVENARIA DE BLOCOS DE CONCRETO ESTRUTURAL 14X19X39 CM, (ESPESSURA 14 CM), FBK = 4,5 MPA, PARA PAREDES COM ÁREA LÍQUIDA MAIOR OU IGUAL A 6M², COM VÃOS, UTILIZANDO PALHETA. AF_12/2014</t>
  </si>
  <si>
    <t>ALVENARIA DE BLOCOS DE CONCRETO ESTRUTURAL 14X19X39 CM, (ESPESSURA 14 CM) FBK = 14,0 MPA, PARA PAREDES COM ÁREA LÍQUIDA MENOR QUE 6M², COM VÃOS, UTILIZANDO PALHETA. AF_12/2014</t>
  </si>
  <si>
    <t>ALVENARIA DE BLOCOS DE CONCRETO ESTRUTURAL 14X19X39 CM, (ESPESSURA 14 CM) FBK = 14,0 MPA, PARA PAREDES COM ÁREA LÍQUIDA MAIOR OU IGUAL A 6M², COM VÃOS, UTILIZANDO PALHETA. AF_12/2014</t>
  </si>
  <si>
    <t>ALVENARIA DE BLOCOS DE CONCRETO ESTRUTURAL 14X19X29 CM, (ESPESSURA 14 CM), FBK = 4,5 MPA, PARA PAREDES COM ÁREA LÍQUIDA MENOR QUE 6M², SEM VÃOS, UTILIZANDO PALHETA. AF_12/2014</t>
  </si>
  <si>
    <t>ALVENARIA DE BLOCOS DE CONCRETO ESTRUTURAL 14X19X29 CM, (ESPESSURA 14 CM), FBK = 4,5 MPA, PARA PAREDES COM ÁREA LÍQUIDA MAIOR OU IGUAL A 6M², SEM VÃOS, UTILIZANDO PALHETA. AF_12/2014</t>
  </si>
  <si>
    <t>ALVENARIA DE BLOCOS DE CONCRETO ESTRUTURAL 14X19X29 CM, (ESPESSURA 14 CM) FBK = 14,0 MPA, PARA PAREDES COM ÁREA LÍQUIDA MENOR QUE 6M², SEM VÃOS, UTILIZANDO PALHETA. AF_12/2014</t>
  </si>
  <si>
    <t>ALVENARIA DE BLOCOS DE CONCRETO ESTRUTURAL 14X19X29 CM, (ESPESSURA 14 CM) FBK = 14,0 MPA, PARA PAREDES COM ÁREA LÍQUIDA MAIOR OU IGUAL A 6M², SEM VÃOS, UTILIZANDO PALHETA. AF_12/2014</t>
  </si>
  <si>
    <t>ALVENARIA DE BLOCOS DE CONCRETO ESTRUTURAL 14X19X29 CM, (ESPESSURA 14 CM), FBK = 4,5 MPA, PARA PAREDES COM ÁREA LÍQUIDA MENOR QUE 6M², COM VÃOS, UTILIZANDO PALHETA. AF_12/2014</t>
  </si>
  <si>
    <t>ALVENARIA DE BLOCOS DE CONCRETO ESTRUTURAL 14X19X29 CM, (ESPESSURA 14 CM), FBK = 4,5 MPA, PARA PAREDES COM ÁREA LÍQUIDA MAIOR OU IGUAL A 6M², COM VÃOS, UTILIZANDO PALHETA. AF_12/2014</t>
  </si>
  <si>
    <t>ALVENARIA DE BLOCOS DE CONCRETO ESTRUTURAL 14X19X29 CM, (ESPESSURA 14 CM) FBK = 14,0 MPA, PARA PAREDES COM ÁREA LÍQUIDA MENOR QUE 6M², COM VÃOS, UTILIZANDO PALHETA. AF_12/2014</t>
  </si>
  <si>
    <t>ALVENARIA DE BLOCOS DE CONCRETO ESTRUTURAL 14X19X29 CM, (ESPESSURA 14 CM) FBK = 14,0 MPA, PARA PAREDES COM ÁREA LÍQUIDA MAIOR OU IGUAL A 6M², COM VÃOS, UTILIZANDO PALHETA. AF_12/2014</t>
  </si>
  <si>
    <t>ALVENARIA DE BLOCOS DE CONCRETO ESTRUTURAL 14X19X39 CM, (ESPESSURA 14 CM), FBK = 4,5 MPA, PARA PAREDES COM ÁREA LÍQUIDA MENOR QUE 6M², SEM VÃOS, UTILIZANDO COLHER DE PEDREIRO. AF_12/2014</t>
  </si>
  <si>
    <t>ALVENARIA DE BLOCOS DE CONCRETO ESTRUTURAL 14X19X39 CM, (ESPESSURA 14 CM), FBK = 4,5 MPA, PARA PAREDES COM ÁREA LÍQUIDA MAIOR OU IGUAL A 6M², SEM VÃOS, UTILIZANDO COLHER DE PEDREIRO. AF_12/2014</t>
  </si>
  <si>
    <t>ALVENARIA DE BLOCOS DE CONCRETO ESTRUTURAL 14X19X39 CM, (ESPESSURA 14 CM) FBK = 14,0 MPA, PARA PAREDES COM ÁREA LÍQUIDA MENOR QUE 6M², SEM VÃOS, UTILIZANDO COLHER DE PEDREIRO. AF_12/2014</t>
  </si>
  <si>
    <t>ALVENARIA DE BLOCOS DE CONCRETO ESTRUTURAL 14X19X39 CM, (ESPESSURA 14 CM) FBK = 14,0 MPA, PARA PAREDES COM ÁREA LÍQUIDA MAIOR OU IGUAL A 6M², SEM VÃOS, UTILIZANDO COLHER DE PEDREIRO. AF_12/2014</t>
  </si>
  <si>
    <t>ALVENARIA DE BLOCOS DE CONCRETO ESTRUTURAL 14X19X39 CM, (ESPESSURA 14 CM), FBK = 4,5 MPA, PARA PAREDES COM ÁREA LÍQUIDA MENOR QUE 6M², COM VÃOS, UTILIZANDO COLHER DE PEDREIRO. AF_12/2014</t>
  </si>
  <si>
    <t>ALVENARIA DE BLOCOS DE CONCRETO ESTRUTURAL 14X19X39 CM, (ESPESSURA 14 CM), FBK = 4,5 MPA, PARA PAREDES COM ÁREA LÍQUIDA MAIOR OU IGUAL A 6M², COM VÃOS, UTILIZANDO COLHER DE PEDREIRO. AF_12/2014</t>
  </si>
  <si>
    <t>ALVENARIA DE BLOCOS DE CONCRETO ESTRUTURAL 14X19X39 CM, (ESPESSURA 14 CM) FBK = 14,0 MPA, PARA PAREDES COM ÁREA LÍQUIDA MENOR QUE 6M², COM VÃOS, UTILIZANDO COLHER DE PEDREIRO. AF_12/2014</t>
  </si>
  <si>
    <t>ALVENARIA DE BLOCOS DE CONCRETO ESTRUTURAL 14X19X39 CM, (ESPESSURA 14 CM) FBK = 14,0 MPA, PARA PAREDES COM ÁREA LÍQUIDA MAIOR OU IGUAL A 6M², COM VÃOS, UTILIZANDO COLHER DE PEDREIRO. AF_12/2014</t>
  </si>
  <si>
    <t>ALVENARIA DE BLOCOS DE CONCRETO ESTRUTURAL 14X19X29 CM, (ESPESSURA 14 CM), FBK = 4,5 MPA, PARA PAREDES COM ÁREA LÍQUIDA MENOR QUE 6M², SEM VÃOS, UTILIZANDO COLHER DE PEDREIRO. AF_12/2014</t>
  </si>
  <si>
    <t>ALVENARIA DE BLOCOS DE CONCRETO ESTRUTURAL 14X19X29 CM, (ESPESSURA 14 CM), FBK = 4,5 MPA, PARA PAREDES COM ÁREA LÍQUIDA MAIOR OU IGUAL A 6M², SEM VÃOS, UTILIZANDO COLHER DE PEDREIRO. AF_12/2014</t>
  </si>
  <si>
    <t>ALVENARIA DE BLOCOS DE CONCRETO ESTRUTURAL 14X19X29 CM, (ESPESSURA 14 CM) FBK = 14,0 MPA, PARA PAREDES COM ÁREA LÍQUIDA MENOR QUE 6M², SEM VÃOS, UTILIZANDO COLHER DE PEDREIRO. AF_12/2014</t>
  </si>
  <si>
    <t>ALVENARIA DE BLOCOS DE CONCRETO ESTRUTURAL 14X19X29 CM, (ESPESSURA 14 CM) FBK = 14,0 MPA, PARA PAREDES COM ÁREA LÍQUIDA MAIOR OU IGUAL A 6M², SEM VÃOS, UTILIZANDO COLHER DE PEDREIRO. AF_12/2014</t>
  </si>
  <si>
    <t>ALVENARIA DE BLOCOS DE CONCRETO ESTRUTURAL 14X19X29 CM, (ESPESSURA 14 CM), FBK = 4,5 MPA, PARA PAREDES COM ÁREA LÍQUIDA MENOR QUE 6M², COM VÃOS, UTILIZANDO COLHER DE PEDREIRO. AF_12/2014</t>
  </si>
  <si>
    <t>ALVENARIA DE BLOCOS DE CONCRETO ESTRUTURAL 14X19X29 CM, (ESPESSURA 14 CM), FBK = 4,5 MPA, PARA PAREDES COM ÁREA LÍQUIDA MAIOR OU IGUAL A 6M², COM VÃOS, UTILIZANDO COLHER DE PEDREIRO. AF_12/2014</t>
  </si>
  <si>
    <t>ALVENARIA DE BLOCOS DE CONCRETO ESTRUTURAL 14X19X29 CM, (ESPESSURA 14 CM) FBK = 14,0 MPA, PARA PAREDES COM ÁREA LÍQUIDA MENOR QUE 6M², COM VÃOS, UTILIZANDO COLHER DE PEDREIRO. AF_12/2014</t>
  </si>
  <si>
    <t>ALVENARIA DE BLOCOS DE CONCRETO ESTRUTURAL 14X19X29 CM, (ESPESSURA 14 CM) FBK = 14,0 MPA, PARA PAREDES COM ÁREA LÍQUIDA MAIOR OU IGUAL A 6M², COM VÃOS, UTILIZANDO COLHER DE PEDREIRO. AF_12/2014</t>
  </si>
  <si>
    <t>(COMPOSIÇÃO REPRESENTATIVA) DE ALVENARIA DE BLOCOS DE CONCRETO ESTRUTURAL 14X19X39 CM, (ESPESSURA 14 CM), FBK = 4,5 MPA, UTILIZANDO PALHETA, PARA EDIFICAÇÃO HABITACIONAL. AF_10/2015</t>
  </si>
  <si>
    <t>COMPOSIÇÃO REPRESENTATIVA DE SERVIÇOS DE ALVENARIA DE BLOCOS DE CONCRETO ESTRUTURAL 14X19X29 CM, (ESPESSURA 14 CM), FBK = 4,5 MPA, UTILIZANDO PALHETA, PARA EDIFICAÇÃO HABITACIONAL. AF_10/2015</t>
  </si>
  <si>
    <t>PAREDE COM PLACAS DE GESSO ACARTONADO (DRYWALL), PARA USO INTERNO, COM DUAS FACES SIMPLES E ESTRUTURA METÁLICA COM GUIAS SIMPLES, SEM VÃOS. AF_06/2017_P</t>
  </si>
  <si>
    <t>PAREDE COM PLACAS DE GESSO ACARTONADO (DRYWALL), PARA USO INTERNO, COM DUAS FACES SIMPLES E ESTRUTURA METÁLICA COM GUIAS SIMPLES, COM VÃOS AF_06/2017_P</t>
  </si>
  <si>
    <t>PAREDE COM PLACAS DE GESSO ACARTONADO (DRYWALL), PARA USO INTERNO, COM DUAS FACES SIMPLES E ESTRUTURA METÁLICA COM GUIAS DUPLAS, SEM VÃOS. AF_06/2017_P</t>
  </si>
  <si>
    <t>PAREDE COM PLACAS DE GESSO ACARTONADO (DRYWALL), PARA USO INTERNO, COM DUAS FACES SIMPLES E ESTRUTURA METÁLICA COM GUIAS DUPLAS, COM VÃOS. AF_06/2017_P</t>
  </si>
  <si>
    <t>PAREDE COM PLACAS DE GESSO ACARTONADO (DRYWALL), PARA USO INTERNO, COM UMA FACE SIMPLES E OUTRA FACE DUPLA E ESTRUTURA METÁLICA COM GUIAS SIMPLES, SEM VÃOS. AF_06/2017_P</t>
  </si>
  <si>
    <t>PAREDE COM PLACAS DE GESSO ACARTONADO (DRYWALL), PARA USO INTERNO, COM UMA FACE SIMPLES E OUTRA FACE DUPLA E ESTRUTURA METÁLICA COM GUIAS SIMPLES, COM VÃOS. AF_06/2017_P</t>
  </si>
  <si>
    <t>PAREDE COM PLACAS DE GESSO ACARTONADO (DRYWALL), PARA USO INTERNO COM UMA FACE SIMPLES E OUTRA FACE DUPLA E ESTRUTURA METÁLICA COM GUIAS DUPLAS, SEM VÃOS. AF_06/2017_P</t>
  </si>
  <si>
    <t>PAREDE COM PLACAS DE GESSO ACARTONADO (DRYWALL), PARA USO INTERNO, COM UMA FACE SIMPLES E OUTRA FACE DUPLA E   ESTRUTURA METÁLICA COM GUIAS DUPLAS, COM VÃOS. AF_06/2017_P</t>
  </si>
  <si>
    <t>PAREDE COM PLACAS DE GESSO ACARTONADO (DRYWALL), PARA USO INTERNO, COM DUAS FACES DUPLAS E ESTRUTURA METÁLICA COM GUIAS SIMPLES, SEM VÃOS. AF_06/2017_P</t>
  </si>
  <si>
    <t>PAREDE COM PLACAS DE GESSO ACARTONADO (DRYWALL), PARA USO INTERNO, COM DUAS FACES DUPLAS E ESTRUTURA METÁLICA COM GUIAS SIMPLES, COM VÃOS. AF_06/2017_P</t>
  </si>
  <si>
    <t>PAREDE COM PLACAS DE GESSO ACARTONADO (DRYWALL), PARA USO INTERNO COM DUAS FACES DUPLAS E ESTRUTURA METÁLICA COM GUIAS DUPLAS, SEM VÃOS. AF_06/2017</t>
  </si>
  <si>
    <t>PAREDE COM PLACAS DE GESSO ACARTONADO (DRYWALL), PARA USO INTERNO, COM DUAS FACES DUPLAS E ESTRUTURA METÁLICA COM GUIAS DUPLAS, COM VÃOS. AF_06/2017_P</t>
  </si>
  <si>
    <t>PAREDE COM PLACAS DE GESSO ACARTONADO (DRYWALL), PARA USO INTERNO, COM UMA FACE SIMPLES E ESTRUTURA METÁLICA COM GUIAS SIMPLES, SEM VÃOS. AF_06/2017_P</t>
  </si>
  <si>
    <t>PAREDE COM PLACAS DE GESSO ACARTONADO (DRYWALL), PARA USO INTERNO, COM UMA FACE SIMPLES E ESTRUTURA METÁLICA COM GUIAS SIMPLES, COM VÃOS. AF_06/2017_P</t>
  </si>
  <si>
    <t>INSTALAÇÃO DE REFORÇO METÁLICO EM PAREDE DRYWALL. AF_06/2017</t>
  </si>
  <si>
    <t>INSTALAÇÃO DE REFORÇO DE MADEIRA EM PAREDE DRYWALL. AF_06/2017</t>
  </si>
  <si>
    <t>EXECUÇÃO DE PAVIMENTO EM PISO INTERTRAVADO, COM BLOCO PISOGRAMA DE 35 X 25 CM, ESPESSURA 6 CM. AF_12/2015</t>
  </si>
  <si>
    <t>EXECUÇÃO DE PAVIMENTO EM PISO INTERTRAVADO, COM BLOCO PISOGRAMA DE 35 X 25 CM, ESPESSURA 8 CM. AF_12/2015</t>
  </si>
  <si>
    <t>EXECUÇÃO DE PAVIMENTO EM PISO INTERTRAVADO, COM BLOCO SEXTAVADO DE 25 X 25 CM, ESPESSURA 6 CM. AF_12/2015</t>
  </si>
  <si>
    <t>EXECUÇÃO DE PAVIMENTO EM PISO INTERTRAVADO, COM BLOCO SEXTAVADO DE 25 X 25 CM, ESPESSURA 8 CM. AF_12/2015</t>
  </si>
  <si>
    <t>EXECUÇÃO DE PAVIMENTO EM PISO INTERTRAVADO, COM BLOCO SEXTAVADO DE 25 X 25 CM, ESPESSURA 10 CM. AF_12/2015</t>
  </si>
  <si>
    <t>EXECUÇÃO DE PASSEIO EM PISO INTERTRAVADO, COM BLOCO RETANGULAR COR NATURAL DE 20 X 10 CM, ESPESSURA 6 CM. AF_12/2015</t>
  </si>
  <si>
    <t>EXECUÇÃO DE PÁTIO/ESTACIONAMENTO EM PISO INTERTRAVADO, COM BLOCO RETANGULAR COR NATURAL DE 20 X 10 CM, ESPESSURA 6 CM. AF_12/2015</t>
  </si>
  <si>
    <t>EXECUÇÃO DE PÁTIO/ESTACIONAMENTO EM PISO INTERTRAVADO, COM BLOCO RETANGULAR COR NATURAL DE 20 X 10 CM, ESPESSURA 8 CM. AF_12/2015</t>
  </si>
  <si>
    <t>EXECUÇÃO DE VIA EM PISO INTERTRAVADO, COM BLOCO RETANGULAR COR NATURAL DE 20 X 10 CM, ESPESSURA 8 CM. AF_12/2015</t>
  </si>
  <si>
    <t>EXECUÇÃO DE PÁTIO/ESTACIONAMENTO EM PISO INTERTRAVADO, COM BLOCO RETANGULAR DE 20 X 10 CM, ESPESSURA 10 CM. AF_12/2015</t>
  </si>
  <si>
    <t>EXECUÇÃO DE VIA EM PISO INTERTRAVADO, COM BLOCO RETANGULAR DE 20 X 10 CM, ESPESSURA 10 CM. AF_12/2015</t>
  </si>
  <si>
    <t>EXECUÇÃO DE PASSEIO EM PISO INTERTRAVADO, COM BLOCO 16 FACES DE 22 X 11 CM, ESPESSURA 6 CM. AF_12/2015</t>
  </si>
  <si>
    <t>EXECUÇÃO DE PÁTIO/ESTACIONAMENTO EM PISO INTERTRAVADO, COM BLOCO 16 FACES DE 22 X 11 CM, ESPESSURA 6 CM. AF_12/2015</t>
  </si>
  <si>
    <t>EXECUÇÃO DE PÁTIO/ESTACIONAMENTO EM PISO INTERTRAVADO, COM BLOCO 16 FACES DE 22 X 11 CM, ESPESSURA 8 CM. AF_12/2015</t>
  </si>
  <si>
    <t>EXECUÇÃO DE VIA EM PISO INTERTRAVADO, COM BLOCO 16 FACES DE 22 X 11 CM, ESPESSURA 8 CM. AF_12/2015</t>
  </si>
  <si>
    <t>EXECUÇÃO DE PÁTIO/ESTACIONAMENTO EM PISO INTERTRAVADO, COM BLOCO 16 FACES DE 22 X 11 CM, ESPESSURA 10 CM. AF_12/2015</t>
  </si>
  <si>
    <t>EXECUÇÃO DE VIA EM PISO INTERTRAVADO, COM BLOCO 16 FACES DE 22 X 11 CM, ESPESSURA 10 CM. AF_12/2015</t>
  </si>
  <si>
    <t>EXECUÇÃO DE PASSEIO EM PISO INTERTRAVADO, COM BLOCO RETANGULAR COLORIDO DE 20 X 10 CM, ESPESSURA 6 CM. AF_12/2015</t>
  </si>
  <si>
    <t>EXECUÇÃO DE PÁTIO/ESTACIONAMENTO EM PISO INTERTRAVADO, COM BLOCO RETANGULAR COLORIDO DE 20 X 10 CM, ESPESSURA 6 CM. AF_12/2015</t>
  </si>
  <si>
    <t>EXECUÇÃO DE PÁTIO/ESTACIONAMENTO EM PISO INTERTRAVADO, COM BLOCO RETANGULAR COLORIDO DE 20 X 10 CM, ESPESSURA 8 CM. AF_12/2015</t>
  </si>
  <si>
    <t>EXECUÇÃO DE VIA EM PISO INTERTRAVADO, COM BLOCO RETANGULAR COLORIDO DE 20 X 10 CM, ESPESSURA 8 CM. AF_12/2015</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</si>
  <si>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</si>
  <si>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</si>
  <si>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</si>
  <si>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</si>
  <si>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APLICAÇÃO MANUAL DE FUNDO SELADOR ACRÍLICO EM PAREDES EXTERNAS DE CASAS. AF_06/2014</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</si>
  <si>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</si>
  <si>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</si>
  <si>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</si>
  <si>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</si>
  <si>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APLICAÇÃO MANUAL DE PINTURA COM TINTA TEXTURIZADA ACRÍLICA EM PAREDES EXTERNAS DE CASAS, UMA COR. AF_06/2014</t>
  </si>
  <si>
    <t>APLICAÇÃO MANUAL DE PINTURA COM TINTA TEXTURIZADA ACRÍLICA EM PANOS COM PRESENÇA DE VÃOS DE EDIFÍCIOS DE MÚLTIPLOS PAVIMENTOS, DUAS CORES. AF_06/2014</t>
  </si>
  <si>
    <t>APLICAÇÃO MANUAL DE PINTURA COM TINTA TEXTURIZADA ACRÍLICA EM PANOS CEGOS DE FACHADA (SEM PRESENÇA DE VÃOS) DE EDIFÍCIOS DE MÚLTIPLOS PAVIMENTOS, DUAS CORES. AF_06/2014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</si>
  <si>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</si>
  <si>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</si>
  <si>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APLICAÇÃO MANUAL DE PINTURA COM TINTA TEXTURIZADA ACRÍLICA EM PAREDES EXTERNAS DE CASAS, DUAS CORES. AF_06/2014</t>
  </si>
  <si>
    <t>APLICAÇÃO MANUAL DE PINTURA COM TINTA TEXTURIZADA ACRÍLICA EM MOLDURAS DE EPS, PRÉ-FABRICADOS, OU OUTROS. AF_06/2014</t>
  </si>
  <si>
    <t>APLICAÇÃO DE FUNDO SELADOR ACRÍLICO EM TETO, UMA DEMÃO. AF_06/2014</t>
  </si>
  <si>
    <t>APLICAÇÃO DE FUNDO SELADOR ACRÍLICO EM PAREDES, UMA DEMÃO. AF_06/2014</t>
  </si>
  <si>
    <t>10,59</t>
  </si>
  <si>
    <t>APLICAÇÃO MANUAL DE PINTURA COM TINTA LÁTEX ACRÍLICA EM TETO, DUAS DEMÃOS. AF_06/2014</t>
  </si>
  <si>
    <t>APLICAÇÃO MANUAL DE PINTURA COM TINTA LÁTEX ACRÍLICA EM PAREDES, DUAS DEMÃOS. AF_06/2014</t>
  </si>
  <si>
    <t>APLICAÇÃO E LIXAMENTO DE MASSA LÁTEX EM TETO, UMA DEMÃO. AF_06/2014</t>
  </si>
  <si>
    <t>APLICAÇÃO E LIXAMENTO DE MASSA LÁTEX EM PAREDES, UMA DEMÃO. AF_06/2014</t>
  </si>
  <si>
    <t>APLICAÇÃO E LIXAMENTO DE MASSA LÁTEX EM TETO, DUAS DEMÃOS. AF_06/2014</t>
  </si>
  <si>
    <t>APLICAÇÃO E LIXAMENTO DE MASSA LÁTEX EM PAREDES, DUAS DEMÃOS. AF_06/2014</t>
  </si>
  <si>
    <t>TEXTURA ACRÍLICA, APLICAÇÃO MANUAL EM PAREDE, UMA DEMÃO. AF_09/2016</t>
  </si>
  <si>
    <t>TEXTURA ACRÍLICA, APLICAÇÃO MANUAL EM TETO, UMA DEMÃO. AF_09/2016</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</si>
  <si>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</si>
  <si>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</si>
  <si>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SUPERFÍCIES EXTERNAS DE SACADA DE EDIFÍCIOS DE MÚLTIPLOS PAVIMENTOS, DUAS DEMÃOS. AF_11/2016</t>
  </si>
  <si>
    <t>APLICAÇÃO MANUAL DE TINTA LÁTEX ACRÍLICA EM SUPERFÍCIES INTERNAS DE SACADA DE EDIFÍCIOS DE MÚLTIPLOS PAVIMENTOS, DUAS DEMÃOS. AF_11/2016</t>
  </si>
  <si>
    <t>APLICAÇÃO MANUAL DE TINTA LÁTEX ACRÍLICA EM PAREDE EXTERNAS DE CASAS, DUAS DEMÃOS. AF_11/2016</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</si>
  <si>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</si>
  <si>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</si>
  <si>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</si>
  <si>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</si>
  <si>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</si>
  <si>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</si>
  <si>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</si>
  <si>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</si>
  <si>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</si>
  <si>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APLICAÇÃO MANUAL DE MASSA ACRÍLICA EM PAREDES EXTERNAS DE CASAS, DUAS DEMÃOS. AF_05/2017</t>
  </si>
  <si>
    <t>10,56</t>
  </si>
  <si>
    <t>REVESTIMENTO CERÂMICO PARA PISO COM PLACAS TIPO ESMALTADA EXTRA DE DIMENSÕES 35X35 CM APLICADA EM AMBIENTES DE ÁREA MENOR QUE 5 M2. AF_06/2014</t>
  </si>
  <si>
    <t>REVESTIMENTO CERÂMICO PARA PISO COM PLACAS TIPO ESMALTADA EXTRA DE DIMENSÕES 35X35 CM APLICADA EM AMBIENTES DE ÁREA ENTRE 5 M2 E 10 M2. AF_06/2014</t>
  </si>
  <si>
    <t>REVESTIMENTO CERÂMICO PARA PISO COM PLACAS TIPO ESMALTADA EXTRA DE DIMENSÕES 35X35 CM APLICADA EM AMBIENTES DE ÁREA MAIOR QUE 10 M2. AF_06/2014</t>
  </si>
  <si>
    <t>REVESTIMENTO CERÂMICO PARA PISO COM PLACAS TIPO ESMALTADA EXTRA DE DIMENSÕES 45X45 CM APLICADA EM AMBIENTES DE ÁREA MENOR QUE 5 M2. AF_06/2014</t>
  </si>
  <si>
    <t>REVESTIMENTO CERÂMICO PARA PISO COM PLACAS TIPO ESMALTADA EXTRA DE DIMENSÕES 45X45 CM APLICADA EM AMBIENTES DE ÁREA ENTRE 5 M2 E 10 M2. AF_06/2014</t>
  </si>
  <si>
    <t>REVESTIMENTO CERÂMICO PARA PISO COM PLACAS TIPO ESMALTADA EXTRA DE DIMENSÕES 45X45 CM APLICADA EM AMBIENTES DE ÁREA MAIOR QUE 10 M2. AF_06/2014</t>
  </si>
  <si>
    <t>REVESTIMENTO CERÂMICO PARA PISO COM PLACAS TIPO ESMALTADA EXTRA DE DIMENSÕES 60X60 CM APLICADA EM AMBIENTES DE ÁREA MENOR QUE 5 M2. AF_06/2014</t>
  </si>
  <si>
    <t>REVESTIMENTO CERÂMICO PARA PISO COM PLACAS TIPO ESMALTADA EXTRA DE DIMENSÕES 60X60 CM APLICADA EM AMBIENTES DE ÁREA ENTRE 5 M2 E 10 M2. AF_06/2014</t>
  </si>
  <si>
    <t>REVESTIMENTO CERÂMICO PARA PISO COM PLACAS TIPO ESMALTADA EXTRA DE DIMENSÕES 60X60 CM APLICADA EM AMBIENTES DE ÁREA MAIOR QUE 10 M2. AF_06/2014</t>
  </si>
  <si>
    <t>REVESTIMENTO CERÂMICO PARA PISO COM PLACAS TIPO PORCELANATO DE DIMENSÕES 45X45 CM APLICADA EM AMBIENTES DE ÁREA MENOR QUE 5 M². AF_06/2014</t>
  </si>
  <si>
    <t>REVESTIMENTO CERÂMICO PARA PISO COM PLACAS TIPO PORCELANATO DE DIMENSÕES 45X45 CM APLICADA EM AMBIENTES DE ÁREA ENTRE 5 M² E 10 M². AF_06/2014</t>
  </si>
  <si>
    <t>REVESTIMENTO CERÂMICO PARA PISO COM PLACAS TIPO PORCELANATO DE DIMENSÕES 45X45 CM APLICADA EM AMBIENTES DE ÁREA MAIOR QUE 10 M². AF_06/2014</t>
  </si>
  <si>
    <t>REVESTIMENTO CERÂMICO PARA PISO COM PLACAS TIPO PORCELANATO DE DIMENSÕES 60X60 CM APLICADA EM AMBIENTES DE ÁREA MENOR QUE 5 M². AF_06/2014</t>
  </si>
  <si>
    <t>REVESTIMENTO CERÂMICO PARA PISO COM PLACAS TIPO PORCELANATO DE DIMENSÕES 60X60 CM APLICADA EM AMBIENTES DE ÁREA ENTRE 5 M² E 10 M². AF_06/2014</t>
  </si>
  <si>
    <t>REVESTIMENTO CERÂMICO PARA PISO COM PLACAS TIPO PORCELANATO DE DIMENSÕES 60X60 CM APLICADA EM AMBIENTES DE ÁREA MAIOR QUE 10 M². AF_06/2014</t>
  </si>
  <si>
    <t>REVESTIMENTO CERÂMICO PARA PISO COM PLACAS TIPO ESMALTADA PADRÃO POPULAR DE DIMENSÕES 35X35 CM APLICADA EM AMBIENTES DE ÁREA MENOR QUE 5 M2. AF_06/2014</t>
  </si>
  <si>
    <t>REVESTIMENTO CERÂMICO PARA PISO COM PLACAS TIPO ESMALTADA PADRÃO POPULAR DE DIMENSÕES 35X35 CM APLICADA EM AMBIENTES DE ÁREA ENTRE 5 M2 E 10 M2. AF_06/2014</t>
  </si>
  <si>
    <t>REVESTIMENTO CERÂMICO PARA PISO COM PLACAS TIPO ESMALTADA PADRÃO POPULAR DE DIMENSÕES 35X35 CM APLICADA EM AMBIENTES DE ÁREA MAIOR QUE 10 M2. AF_06/2014</t>
  </si>
  <si>
    <t>RODAPÉ CERÂMICO DE 7CM DE ALTURA COM PLACAS TIPO ESMALTADA EXTRA  DE DIMENSÕES 35X35CM. AF_06/2014</t>
  </si>
  <si>
    <t>RODAPÉ CERÂMICO DE 7CM DE ALTURA COM PLACAS TIPO ESMALTADA EXTRA DE DIMENSÕES 45X45CM. AF_06/2014</t>
  </si>
  <si>
    <t>RODAPÉ CERÂMICO DE 7CM DE ALTURA COM PLACAS TIPO ESMALTADA EXTRA DE DIMENSÕES 60X60CM. AF_06/2014</t>
  </si>
  <si>
    <t>RODAPÉ CERÂMICO DE 7CM DE ALTURA COM PLACAS TIPO ESMALTADA COMERCIAL DE DIMENSÕES 35X35CM (PADRAO POPULAR). AF_06/2017</t>
  </si>
  <si>
    <t>EXECUÇÃO DE PASSEIO (CALÇADA) OU PISO DE CONCRETO COM CONCRETO MOLDADO IN LOCO, FEITO EM OBRA, ACABAMENTO CONVENCIONAL, NÃO ARMADO. AF_07/2016</t>
  </si>
  <si>
    <t>EXECUÇÃO DE PASSEIO (CALÇADA) OU PISO DE CONCRETO COM CONCRETO MOLDADO IN LOCO, USINADO, ACABAMENTO CONVENCIONAL, NÃO ARMADO. AF_07/2016</t>
  </si>
  <si>
    <t>EXECUÇÃO DE PASSEIO (CALÇADA) OU PISO DE CONCRETO COM CONCRETO MOLDADO IN LOCO, FEITO EM OBRA, ACABAMENTO CONVENCIONAL, ESPESSURA 6 CM, ARMADO. AF_07/2016</t>
  </si>
  <si>
    <t>EXECUÇÃO DE PASSEIO (CALÇADA) OU PISO DE CONCRETO COM CONCRETO MOLDADO IN LOCO, USINADO, ACABAMENTO CONVENCIONAL, ESPESSURA 6 CM, ARMADO. AF_07/2016</t>
  </si>
  <si>
    <t>EXECUÇÃO DE PASSEIO (CALÇADA) OU PISO DE CONCRETO COM CONCRETO MOLDADO IN LOCO, FEITO EM OBRA, ACABAMENTO CONVENCIONAL, ESPESSURA 8 CM, ARMADO. AF_07/2016</t>
  </si>
  <si>
    <t>EXECUÇÃO DE PASSEIO (CALÇADA) OU PISO DE CONCRETO COM CONCRETO MOLDADO IN LOCO, USINADO, ACABAMENTO CONVENCIONAL, ESPESSURA 8 CM, ARMADO. AF_07/2016</t>
  </si>
  <si>
    <t>EXECUÇÃO DE PASSEIO (CALÇADA) OU PISO DE CONCRETO COM CONCRETO MOLDADO IN LOCO, FEITO EM OBRA, ACABAMENTO CONVENCIONAL, ESPESSURA 10 CM, ARMADO. AF_07/2016</t>
  </si>
  <si>
    <t>EXECUÇÃO DE PASSEIO (CALÇADA) OU PISO DE CONCRETO COM CONCRETO MOLDADO IN LOCO, USINADO, ACABAMENTO CONVENCIONAL, ESPESSURA 10 CM, ARMADO. AF_07/2016</t>
  </si>
  <si>
    <t>EXECUÇÃO DE PASSEIO (CALÇADA) OU PISO DE CONCRETO COM CONCRETO MOLDADO IN LOCO, FEITO EM OBRA, ACABAMENTO CONVENCIONAL, ESPESSURA 12 CM, ARMADO. AF_07/2016</t>
  </si>
  <si>
    <t>EXECUÇÃO DE PASSEIO (CALÇADA) OU PISO DE CONCRETO COM CONCRETO MOLDADO IN LOCO, USINADO, ACABAMENTO CONVENCIONAL, ESPESSURA 12 CM, ARMADO. AF_07/2016</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</si>
  <si>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</si>
  <si>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EM BETONEIRA 400 L, ESPESSURA 3 CM ÁREAS SECAS E 3 CM ÁREAS MOLHADAS, PARA EDIFICAÇÃO HABITACIONAL MULTIFAMILIAR (PRÉDIO). AF_11/2014</t>
  </si>
  <si>
    <t>CHAPISCO APLICADO SOMENTE EM ESTRUTURAS DE CONCRETO EM ALVENARIAS INTERNAS, COM DESEMPENADEIRA DENTADA. ARGAMASSA INDUSTRIALIZADA COM PREPARO MANUAL. AF_06/2014</t>
  </si>
  <si>
    <t>15,59</t>
  </si>
  <si>
    <t>CHAPISCO APLICADO SOMENTE EM ESTRUTURAS DE CONCRETO EM ALVENARIAS INTERNAS, COM DESEMPENADEIRA DENTADA.  ARGAMASSA INDUSTRIALIZADA COM PREPARO EM MISTURADOR 300 KG. AF_06/2014</t>
  </si>
  <si>
    <t>CHAPISCO APLICADO EM ALVENARIAS E ESTRUTURAS DE CONCRETO INTERNAS, COM ROLO PARA TEXTURA ACRÍLICA.  ARGAMASSA TRAÇO 1:4 E EMULSÃO POLIMÉRICA (ADESIVO) COM PREPARO MANUAL. AF_06/2014</t>
  </si>
  <si>
    <t>CHAPISCO APLICADO EM ALVENARIAS E ESTRUTURAS DE CONCRETO INTERNAS, COM ROLO PARA TEXTURA ACRÍLICA.  ARGAMASSA TRAÇO 1:4 E EMULSÃO POLIMÉRICA (ADESIVO) COM PREPARO EM BETONEIRA 400L. AF_06/2014</t>
  </si>
  <si>
    <t>CHAPISCO APLICADO EM ALVENARIAS E ESTRUTURAS DE CONCRETO INTERNAS, COM ROLO PARA TEXTURA ACRÍLICA.  ARGAMASSA INDUSTRIALIZADA COM PREPARO MANUAL. AF_06/2014</t>
  </si>
  <si>
    <t>CHAPISCO APLICADO EM ALVENARIAS E ESTRUTURAS DE CONCRETO INTERNAS, COM ROLO PARA TEXTURA ACRÍLICA.  ARGAMASSA INDUSTRIALIZADA COM PREPARO EM MISTURADOR 300 KG. AF_06/2014</t>
  </si>
  <si>
    <t>CHAPISCO APLICADO EM ALVENARIAS E ESTRUTURAS DE CONCRETO INTERNAS, COM COLHER DE PEDREIRO.  ARGAMASSA TRAÇO 1:3 COM PREPARO MANUAL. AF_06/2014</t>
  </si>
  <si>
    <t>CHAPISCO APLICADO EM ALVENARIAS E ESTRUTURAS DE CONCRETO INTERNAS, COM COLHER DE PEDREIRO.  ARGAMASSA TRAÇO 1:3 COM PREPARO EM BETONEIRA 400L. AF_06/2014</t>
  </si>
  <si>
    <t>CHAPISCO APLICADO NO TETO, COM ROLO PARA TEXTURA ACRÍLICA. ARGAMASSA TRAÇO 1:4 E EMULSÃO POLIMÉRICA (ADESIVO) COM PREPARO MANUAL. AF_06/2014</t>
  </si>
  <si>
    <t>CHAPISCO APLICADO NO TETO, COM ROLO PARA TEXTURA ACRÍLICA. ARGAMASSA TRAÇO 1:4 E EMULSÃO POLIMÉRICA (ADESIVO) COM PREPARO EM BETONEIRA 400L. AF_06/2014</t>
  </si>
  <si>
    <t>CHAPISCO APLICADO NO TETO, COM ROLO PARA TEXTURA ACRÍLICA. ARGAMASSA INDUSTRIALIZADA COM PREPARO MANUAL. AF_06/2014</t>
  </si>
  <si>
    <t>CHAPISCO APLICADO NO TETO, COM ROLO PARA TEXTURA ACRÍLICA. ARGAMASSA INDUSTRIALIZADA COM PREPARO EM MISTURADOR 300 KG. AF_06/2014</t>
  </si>
  <si>
    <t>CHAPISCO APLICADO NO TETO, COM DESEMPENADEIRA DENTADA. ARGAMASSA INDUSTRIALIZADA COM PREPARO MANUAL. AF_06/2014</t>
  </si>
  <si>
    <t>CHAPISCO APLICADO NO TETO, COM DESEMPENADEIRA DENTADA. ARGAMASSA INDUSTRIALIZADA COM PREPARO EM MISTURADOR 300 KG. AF_06/2014</t>
  </si>
  <si>
    <t>CHAPISCO APLICADO EM ALVENARIA (SEM PRESENÇA DE VÃOS) E ESTRUTURAS DE CONCRETO DE FACHADA, COM ROLO PARA TEXTURA ACRÍLICA.  ARGAMASSA TRAÇO 1:4 E EMULSÃO POLIMÉRICA (ADESIVO) COM PREPARO MANUAL. AF_06/2014</t>
  </si>
  <si>
    <t>CHAPISCO APLICADO EM ALVENARIA (SEM PRESENÇA DE VÃOS) E ESTRUTURAS DE CONCRETO DE FACHADA, COM ROLO PARA TEXTURA ACRÍLICA.  ARGAMASSA TRAÇO 1:4 E EMULSÃO POLIMÉRICA (ADESIVO) COM PREPARO EM BETONEIRA 400L. AF_06/2014</t>
  </si>
  <si>
    <t>CHAPISCO APLICADO EM ALVENARIA (SEM PRESENÇA DE VÃOS) E ESTRUTURAS DE CONCRETO DE FACHADA, COM ROLO PARA TEXTURA ACRÍLICA.  ARGAMASSA INDUSTRIALIZADA COM PREPARO MANUAL. AF_06/2014</t>
  </si>
  <si>
    <t>9,47</t>
  </si>
  <si>
    <t>CHAPISCO APLICADO EM ALVENARIA (SEM PRESENÇA DE VÃOS) E ESTRUTURAS DE CONCRETO DE FACHADA, COM ROLO PARA TEXTURA ACRÍLICA.  ARGAMASSA INDUSTRIALIZADA COM PREPARO EM MISTURADOR 300 KG. AF_06/2014</t>
  </si>
  <si>
    <t>CHAPISCO APLICADO EM ALVENARIA (SEM PRESENÇA DE VÃOS) E ESTRUTURAS DE CONCRETO DE FACHADA, COM COLHER DE PEDREIRO.  ARGAMASSA TRAÇO 1:3 COM PREPARO MANUAL. AF_06/2014</t>
  </si>
  <si>
    <t>CHAPISCO APLICADO EM ALVENARIA (SEM PRESENÇA DE VÃOS) E ESTRUTURAS DE CONCRETO DE FACHADA, COM COLHER DE PEDREIRO.  ARGAMASSA TRAÇO 1:3 COM PREPARO EM BETONEIRA 400L. AF_06/2014</t>
  </si>
  <si>
    <t>CHAPISCO APLICADO EM ALVENARIA (SEM PRESENÇA DE VÃOS) E ESTRUTURAS DE CONCRETO DE FACHADA, COM EQUIPAMENTO DE PROJEÇÃO.  ARGAMASSA TRAÇO 1:3 COM PREPARO MANUAL. AF_06/2014</t>
  </si>
  <si>
    <t>CHAPISCO APLICADO EM ALVENARIA (SEM PRESENÇA DE VÃOS) E ESTRUTURAS DE CONCRETO DE FACHADA, COM EQUIPAMENTO DE PROJEÇÃO.  ARGAMASSA TRAÇO 1:3 COM PREPARO EM BETONEIRA 400 L. AF_06/2014</t>
  </si>
  <si>
    <t>CHAPISCO APLICADO EM ALVENARIA (COM PRESENÇA DE VÃOS) E ESTRUTURAS DE CONCRETO DE FACHADA, COM ROLO PARA TEXTURA ACRÍLICA.  ARGAMASSA TRAÇO 1:4 E EMULSÃO POLIMÉRICA (ADESIVO) COM PREPARO MANUAL. AF_06/2014</t>
  </si>
  <si>
    <t>CHAPISCO APLICADO EM ALVENARIA (COM PRESENÇA DE VÃOS) E ESTRUTURAS DE CONCRETO DE FACHADA, COM ROLO PARA TEXTURA ACRÍLICA.  ARGAMASSA TRAÇO 1:4 E EMULSÃO POLIMÉRICA (ADESIVO) COM PREPARO EM BETONEIRA 400L. AF_06/2014</t>
  </si>
  <si>
    <t>CHAPISCO APLICADO EM ALVENARIA (COM PRESENÇA DE VÃOS) E ESTRUTURAS DE CONCRETO DE FACHADA, COM ROLO PARA TEXTURA ACRÍLICA.  ARGAMASSA INDUSTRIALIZADA COM PREPARO MANUAL. AF_06/2014</t>
  </si>
  <si>
    <t>CHAPISCO APLICADO EM ALVENARIA (COM PRESENÇA DE VÃOS) E ESTRUTURAS DE CONCRETO DE FACHADA, COM ROLO PARA TEXTURA ACRÍLICA.  ARGAMASSA INDUSTRIALIZADA COM PREPARO EM MISTURADOR 300 KG. AF_06/2014</t>
  </si>
  <si>
    <t>CHAPISCO APLICADO EM ALVENARIA (COM PRESENÇA DE VÃOS) E ESTRUTURAS DE CONCRETO DE FACHADA, COM COLHER DE PEDREIRO.  ARGAMASSA TRAÇO 1:3 COM PREPARO MANUAL. AF_06/2014</t>
  </si>
  <si>
    <t>CHAPISCO APLICADO EM ALVENARIA (COM PRESENÇA DE VÃOS) E ESTRUTURAS DE CONCRETO DE FACHADA, COM COLHER DE PEDREIRO.  ARGAMASSA TRAÇO 1:3 COM PREPARO EM BETONEIRA 400L. AF_06/2014</t>
  </si>
  <si>
    <t>CHAPISCO APLICADO EM ALVENARIA (COM PRESENÇA DE VÃOS) E ESTRUTURAS DE CONCRETO DE FACHADA, COM EQUIPAMENTO DE PROJEÇÃO.  ARGAMASSA TRAÇO 1:3 COM PREPARO MANUAL. AF_06/2014</t>
  </si>
  <si>
    <t>CHAPISCO APLICADO EM ALVENARIA (COM PRESENÇA DE VÃOS) E ESTRUTURAS DE CONCRETO DE FACHADA, COM EQUIPAMENTO DE PROJEÇÃO.  ARGAMASSA TRAÇO 1:3 COM PREPARO EM BETONEIRA 400 L. AF_06/2014</t>
  </si>
  <si>
    <t>CHAPISCO APLICADO SOMENTE NA ESTRUTURA DE CONCRETO DA FACHADA, COM DESEMPENADEIRA DENTADA. ARGAMASSA INDUSTRIALIZADA COM PREPARO MANUAL. AF_06/2014</t>
  </si>
  <si>
    <t>CHAPISCO APLICADO SOMENTE NA ESTRUTURA DE CONCRETO DA FACHADA, COM DESEMPENADEIRA DENTADA. ARGAMASSA INDUSTRIALIZADA COM PREPARO EM MISTURADOR 300 KG. AF_06/2014</t>
  </si>
  <si>
    <t>APLICAÇÃO MANUAL DE GESSO DESEMPENADO (SEM TALISCAS) EM TETO DE AMBIENTES DE ÁREA MAIOR QUE 10M², ESPESSURA DE 0,5CM. AF_06/2014</t>
  </si>
  <si>
    <t>APLICAÇÃO MANUAL DE GESSO DESEMPENADO (SEM TALISCAS) EM TETO DE AMBIENTES DE ÁREA ENTRE 5M² E 10M², ESPESSURA DE 0,5CM. AF_06/2014</t>
  </si>
  <si>
    <t>APLICAÇÃO MANUAL DE GESSO DESEMPENADO (SEM TALISCAS) EM TETO DE AMBIENTES DE ÁREA MENOR QUE 5M², ESPESSURA DE 0,5CM. AF_06/2014</t>
  </si>
  <si>
    <t>APLICAÇÃO MANUAL DE GESSO DESEMPENADO (SEM TALISCAS) EM TETO DE AMBIENTES DE ÁREA MAIOR QUE 10M², ESPESSURA DE 1,0CM. AF_06/2014</t>
  </si>
  <si>
    <t>APLICAÇÃO MANUAL DE GESSO DESEMPENADO (SEM TALISCAS) EM TETO DE AMBIENTES DE ÁREA ENTRE 5M² E 10M², ESPESSURA DE 1,0CM. AF_06/2014</t>
  </si>
  <si>
    <t>APLICAÇÃO MANUAL DE GESSO DESEMPENADO (SEM TALISCAS) EM TETO DE AMBIENTES DE ÁREA MENOR QUE 5M², ESPESSURA DE 1,0CM. AF_06/2014</t>
  </si>
  <si>
    <t>APLICAÇÃO MANUAL DE GESSO DESEMPENADO (SEM TALISCAS) EM PAREDES DE AMBIENTES DE ÁREA MAIOR QUE 10M², ESPESSURA DE 0,5CM. AF_06/2014</t>
  </si>
  <si>
    <t>APLICAÇÃO MANUAL DE GESSO DESEMPENADO (SEM TALISCAS) EM PAREDES DE AMBIENTES DE ÁREA ENTRE 5M² E 10M², ESPESSURA DE 0,5CM. AF_06/2014</t>
  </si>
  <si>
    <t>APLICAÇÃO MANUAL DE GESSO DESEMPENADO (SEM TALISCAS) EM PAREDES DE AMBIENTES DE ÁREA MENOR QUE 5M², ESPESSURA DE 0,5CM. AF_06/2014</t>
  </si>
  <si>
    <t>APLICAÇÃO MANUAL DE GESSO DESEMPENADO (SEM TALISCAS) EM PAREDES DE AMBIENTES DE ÁREA MAIOR QUE 10M², ESPESSURA DE 1,0CM. AF_06/2014</t>
  </si>
  <si>
    <t>APLICAÇÃO MANUAL DE GESSO DESEMPENADO (SEM TALISCAS) EM PAREDES DE AMBIENTES DE ÁREA ENTRE 5M² E 10M², ESPESSURA DE 1,0CM. AF_06/2014</t>
  </si>
  <si>
    <t>APLICAÇÃO MANUAL DE GESSO DESEMPENADO (SEM TALISCAS) EM PAREDES DE AMBIENTES DE ÁREA MENOR QUE 5M², ESPESSURA DE 1,0CM. AF_06/2014</t>
  </si>
  <si>
    <t>APLICAÇÃO MANUAL DE GESSO SARRAFEADO (COM TALISCAS) EM PAREDES DE AMBIENTES DE ÁREA MAIOR QUE 10M², ESPESSURA DE 1,0CM. AF_06/2014</t>
  </si>
  <si>
    <t>APLICAÇÃO MANUAL DE GESSO SARRAFEADO (COM TALISCAS) EM PAREDES DE AMBIENTES DE ÁREA ENTRE 5M² E 10M², ESPESSURA DE 1,0CM. AF_06/2014</t>
  </si>
  <si>
    <t>APLICAÇÃO MANUAL DE GESSO SARRAFEADO (COM TALISCAS) EM PAREDES DE AMBIENTES DE ÁREA MENOR QUE 5M², ESPESSURA DE 1,0CM. AF_06/2014</t>
  </si>
  <si>
    <t>APLICAÇÃO MANUAL DE GESSO SARRAFEADO (COM TALISCAS) EM PAREDES DE AMBIENTES DE ÁREA MAIOR QUE 10M², ESPESSURA DE 1,5CM. AF_06/2014</t>
  </si>
  <si>
    <t>APLICAÇÃO MANUAL DE GESSO SARRAFEADO (COM TALISCAS) EM PAREDES DE AMBIENTES DE ÁREA ENTRE 5M² E 10M², ESPESSURA DE 1,5CM. AF_06/2014</t>
  </si>
  <si>
    <t>APLICAÇÃO MANUAL DE GESSO SARRAFEADO (COM TALISCAS) EM PAREDES DE AMBIENTES DE ÁREA MENOR QUE 5M², ESPESSURA DE 1,5CM. AF_06/2014</t>
  </si>
  <si>
    <t>APLICAÇÃO DE GESSO PROJETADO COM EQUIPAMENTO DE PROJEÇÃO EM PAREDES DE AMBIENTES DE ÁREA MAIOR QUE 10M², DESEMPENADO (SEM TALISCAS), ESPESSURA DE 0,5CM. AF_06/2014</t>
  </si>
  <si>
    <t>APLICAÇÃO DE GESSO PROJETADO COM EQUIPAMENTO DE PROJEÇÃO EM PAREDES DE AMBIENTES DE ÁREA ENTRE 5M² E 10M², DESEMPENADO (SEM TALISCAS), ESPESSURA DE 0,5CM. AF_06/2014</t>
  </si>
  <si>
    <t>APLICAÇÃO DE GESSO PROJETADO COM EQUIPAMENTO DE PROJEÇÃO EM PAREDES DE AMBIENTES DE ÁREA MENOR QUE 5M², DESEMPENADO (SEM TALISCAS), ESPESSURA DE 0,5CM. AF_06/2014</t>
  </si>
  <si>
    <t>APLICAÇÃO DE GESSO PROJETADO COM EQUIPAMENTO DE PROJEÇÃO EM PAREDES DE AMBIENTES DE ÁREA MAIOR QUE 10M², DESEMPENADO (SEM TALISCAS), ESPESSURA DE 1,0CM. AF_06/2014</t>
  </si>
  <si>
    <t>APLICAÇÃO DE GESSO PROJETADO COM EQUIPAMENTO DE PROJEÇÃO EM PAREDES DE AMBIENTES DE ÁREA ENTRE 5M² E 10M², DESEMPENADO (SEM TALISCAS), ESPESSURA DE 1,0CM. AF_06/2014</t>
  </si>
  <si>
    <t>APLICAÇÃO DE GESSO PROJETADO COM EQUIPAMENTO DE PROJEÇÃO EM PAREDES DE AMBIENTES DE ÁREA MENOR QUE 5M², DESEMPENADO (SEM TALISCAS), ESPESSURA DE 1,0CM. AF_06/2014</t>
  </si>
  <si>
    <t>APLICAÇÃO DE GESSO PROJETADO COM EQUIPAMENTO DE PROJEÇÃO EM PAREDES DE AMBIENTES DE ÁREA MAIOR QUE 10M², SARRAFEADO (COM TALISCAS), ESPESSURA DE 1,0CM. AF_06/2014</t>
  </si>
  <si>
    <t>APLICAÇÃO DE GESSO PROJETADO COM EQUIPAMENTO DE PROJEÇÃO EM PAREDES DE AMBIENTES DE ÁREA ENTRE 5M² E 10M², SARRAFEADO (COM TALISCAS), ESPESSURA DE 1,0CM. AF_06/2014</t>
  </si>
  <si>
    <t>APLICAÇÃO DE GESSO PROJETADO COM EQUIPAMENTO DE PROJEÇÃO EM PAREDES DE AMBIENTES DE ÁREA MENOR QUE 5M², SARRAFEADO (COM TALISCAS), ESPESSURA DE 1,0CM. AF_06/2014</t>
  </si>
  <si>
    <t>APLICAÇÃO DE GESSO PROJETADO COM EQUIPAMENTO DE PROJEÇÃO EM PAREDES DE AMBIENTES DE ÁREA MAIOR QUE 10M², SARRAFEADO (COM TALISCAS), ESPESSURA DE 1,5CM. AF_06/2014</t>
  </si>
  <si>
    <t>APLICAÇÃO DE GESSO PROJETADO COM EQUIPAMENTO DE PROJEÇÃO EM PAREDES DE AMBIENTES DE ÁREA ENTRE 5M² E 10M², SARRAFEADO (COM TALISCAS), ESPESSURA DE 1,5CM. AF_06/2014</t>
  </si>
  <si>
    <t>APLICAÇÃO DE GESSO PROJETADO COM EQUIPAMENTO DE PROJEÇÃO EM PAREDES DE AMBIENTES DE ÁREA MENOR QUE 5M², SARRAFEADO (COM TALISCAS), ESPESSURA DE 1,5CM. AF_06/2014</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</si>
  <si>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</si>
  <si>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</si>
  <si>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</si>
  <si>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</si>
  <si>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</si>
  <si>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</si>
  <si>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</si>
  <si>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</si>
  <si>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</si>
  <si>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</si>
  <si>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</si>
  <si>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</si>
  <si>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MASSA ÚNICA, PARA RECEBIMENTO DE PINTURA OU CERÂMICA, ARGAMASSA INDUSTRIALIZADA, PREPARO MECÂNICO, APLICADO COM EQUIPAMENTO DE MISTURA E PROJEÇÃO DE 1,5 M3/H EM FACES INTERNAS DE PAREDES, ESPESSURA DE 5MM, SEM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</si>
  <si>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</si>
  <si>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</si>
  <si>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</si>
  <si>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</si>
  <si>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</si>
  <si>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</si>
  <si>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</si>
  <si>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</si>
  <si>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</si>
  <si>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</si>
  <si>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</si>
  <si>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</si>
  <si>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</si>
  <si>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EMBOÇO OU MASSA ÚNICA EM ARGAMASSA TRAÇO 1:2:8, PREPARO MECÂNICO COM BETONEIRA 400 L, APLICADA MANUALMENTE EM PANOS DE FACHADA COM PRESENÇA DE VÃOS, ESPESSURA DE 25 MM. AF_06/2014</t>
  </si>
  <si>
    <t>EMBOÇO OU MASSA ÚNICA EM ARGAMASSA TRAÇO 1:2:8, PREPARO MANUAL, APLICADA MANUALMENTE EM PANOS DE FACHADA COM PRESENÇA DE VÃOS, ESPESSURA DE 25 MM. AF_06/2014</t>
  </si>
  <si>
    <t>EMBOÇO OU MASSA ÚNICA EM ARGAMASSA INDUSTRIALIZADA, PREPARO MECÂNICO E APLICAÇÃO COM EQUIPAMENTO DE MISTURA E PROJEÇÃO DE 1,5 M3/H DE ARGAMASSA EM PANOS DE FACHADA COM PRESENÇA DE VÃOS, ESPESSURA DE 25 MM. AF_06/2014</t>
  </si>
  <si>
    <t>EMBOÇO OU MASSA ÚNICA EM ARGAMASSA TRAÇO 1:2:8, PREPARO MECÂNICO COM BETONEIRA 400 L, APLICADA MANUALMENTE EM PANOS DE FACHADA COM PRESENÇA DE VÃOS, ESPESSURA DE 35 MM. AF_06/2014</t>
  </si>
  <si>
    <t>EMBOÇO OU MASSA ÚNICA EM ARGAMASSA TRAÇO 1:2:8, PREPARO MANUAL, APLICADA MANUALMENTE EM PANOS DE FACHADA COM PRESENÇA DE VÃOS, ESPESSURA DE 35 MM. AF_06/2014</t>
  </si>
  <si>
    <t>EMBOÇO OU MASSA ÚNICA EM ARGAMASSA INDUSTRIALIZADA, PREPARO MECÂNICO E APLICAÇÃO COM EQUIPAMENTO DE MISTURA E PROJEÇÃO DE 1,5 M3/H DE ARGAMASSA EM PANOS DE FACHADA COM PRESENÇA DE VÃOS, ESPESSURA DE 35 MM. AF_06/2014</t>
  </si>
  <si>
    <t>EMBOÇO OU MASSA ÚNICA EM ARGAMASSA TRAÇO 1:2:8, PREPARO MECÂNICO COM BETONEIRA 400 L, APLICADA MANUALMENTE EM PANOS DE FACHADA COM PRESENÇA DE VÃOS, ESPESSURA DE 45 MM. AF_06/2014</t>
  </si>
  <si>
    <t>EMBOÇO OU MASSA ÚNICA EM ARGAMASSA TRAÇO 1:2:8, PREPARO MANUAL, APLICADA MANUALMENTE EM PANOS DE FACHADA COM PRESENÇA DE VÃOS, ESPESSURA DE 45 MM. AF_06/2014</t>
  </si>
  <si>
    <t>EMBOÇO OU MASSA ÚNICA EM ARGAMASSA INDUSTRIALIZADA, PREPARO MECÂNICO E APLICAÇÃO COM EQUIPAMENTO DE MISTURA E PROJEÇÃO DE 1,5 M3/H DE ARGAMASSA EM PANOS DE FACHADA COM PRESENÇA DE VÃOS, ESPESSURA DE 45 MM. AF_06/2014</t>
  </si>
  <si>
    <t>EMBOÇO OU MASSA ÚNICA EM ARGAMASSA TRAÇO 1:2:8, PREPARO MECÂNICO COM BETONEIRA 400 L, APLICADA MANUALMENTE EM PANOS DE FACHADA COM PRESENÇA DE VÃOS, ESPESSURA MAIOR OU IGUAL A 50 MM. AF_06/2014</t>
  </si>
  <si>
    <t>EMBOÇO OU MASSA ÚNICA EM ARGAMASSA TRAÇO 1:2:8, PREPARO MANUAL, APLICADA MANUALMENTE EM PANOS DE FACHADA COM PRESENÇA DE VÃOS, ESPESSURA MAIOR OU IGUAL A 50 MM. AF_06/2014</t>
  </si>
  <si>
    <t>EMBOÇO OU MASSA ÚNICA EM ARGAMASSA INDUSTRIALIZADA, PREPARO MECÂNICO E APLICAÇÃO COM EQUIPAMENTO DE MISTURA E PROJEÇÃO DE 1,5 M3/H DE ARGAMASSA EM PANOS DE FACHADA COM PRESENÇA DE VÃOS, ESPESSURA MAIOR OU IGUAL A 50 MM. AF_06/2014</t>
  </si>
  <si>
    <t>EMBOÇO OU MASSA ÚNICA EM ARGAMASSA TRAÇO 1:2:8, PREPARO MECÂNICO COM BETONEIRA 400 L, APLICADA MANUALMENTE EM PANOS CEGOS DE FACHADA (SEM PRESENÇA DE VÃOS), ESPESSURA DE 25 MM. AF_06/2014</t>
  </si>
  <si>
    <t>EMBOÇO OU MASSA ÚNICA EM ARGAMASSA TRAÇO 1:2:8, PREPARO MANUAL, APLICADA MANUALMENTE EM PANOS CEGOS DE FACHADA (SEM PRESENÇA DE VÃOS), ESPESSURA DE 25 MM. AF_06/2014</t>
  </si>
  <si>
    <t>EMBOÇO OU MASSA ÚNICA EM ARGAMASSA INDUSTRIALIZADA, PREPARO MECÂNICO E APLICAÇÃO COM EQUIPAMENTO DE MISTURA E PROJEÇÃO DE 1,5 M3/H DE ARGAMASSA EM PANOS CEGOS DE FACHADA (SEM PRESENÇA DE VÃOS), ESPESSURA DE 25 MM. AF_06/2014</t>
  </si>
  <si>
    <t>EMBOÇO OU MASSA ÚNICA EM ARGAMASSA TRAÇO 1:2:8, PREPARO MECÂNICO COM BETONEIRA 400 L, APLICADA MANUALMENTE EM PANOS CEGOS DE FACHADA (SEM PRESENÇA DE VÃOS), ESPESSURA DE 35 MM. AF_06/2014</t>
  </si>
  <si>
    <t>EMBOÇO OU MASSA ÚNICA EM ARGAMASSA TRAÇO 1:2:8, PREPARO MANUAL, APLICADA MANUALMENTE EM PANOS CEGOS DE FACHADA (SEM PRESENÇA DE VÃOS), ESPESSURA DE 35 MM. AF_06/2014</t>
  </si>
  <si>
    <t>EMBOÇO OU MASSA ÚNICA EM ARGAMASSA INDUSTRIALIZADA, PREPARO MECÂNICO E APLICAÇÃO COM EQUIPAMENTO DE MISTURA E PROJEÇÃO DE 1,5 M3/H DE ARGAMASSA EM PANOS CEGOS DE FACHADA (SEM PRESENÇA DE VÃOS), ESPESSURA DE 35 MM. AF_06/2014</t>
  </si>
  <si>
    <t>EMBOÇO OU MASSA ÚNICA EM ARGAMASSA TRAÇO 1:2:8, PREPARO MECÂNICO COM BETONEIRA 400 L, APLICADA MANUALMENTE EM PANOS CEGOS DE FACHADA (SEM PRESENÇA DE VÃOS), ESPESSURA DE 45 MM. AF_06/2014</t>
  </si>
  <si>
    <t>EMBOÇO OU MASSA ÚNICA EM ARGAMASSA TRAÇO 1:2:8, PREPARO MANUAL, APLICADA MANUALMENTE EM PANOS CEGOS DE FACHADA (SEM PRESENÇA DE VÃOS), ESPESSURA DE 45 MM. AF_06/2014</t>
  </si>
  <si>
    <t>EMBOÇO OU MASSA ÚNICA EM ARGAMASSA INDUSTRIALIZADA, PREPARO MECÂNICO E APLICAÇÃO COM EQUIPAMENTO DE MISTURA E PROJEÇÃO DE 1,5 M3/H DE ARGAMASSA EM PANOS CEGOS DE FACHADA (SEM PRESENÇA DE VÃOS), ESPESSURA DE 45 MM. AF_06/2014</t>
  </si>
  <si>
    <t>EMBOÇO OU MASSA ÚNICA EM ARGAMASSA TRAÇO 1:2:8, PREPARO MECÂNICO COM BETONEIRA 400 L, APLICADA MANUALMENTE EM PANOS CEGOS DE FACHADA (SEM PRESENÇA DE VÃOS), ESPESSURA MAIOR OU IGUAL A 50 MM. AF_06/2014</t>
  </si>
  <si>
    <t>EMBOÇO OU MASSA ÚNICA EM ARGAMASSA TRAÇO 1:2:8, PREPARO MANUAL, APLICADA MANUALMENTE EM PANOS CEGOS DE FACHADA (SEM PRESENÇA DE VÃOS), ESPESSURA MAIOR OU IGUAL A 50 MM. AF_06/2014</t>
  </si>
  <si>
    <t>EMBOÇO OU MASSA ÚNICA EM ARGAMASSA INDUSTRIALIZADA, PREPARO MECÂNICO E APLICAÇÃO COM EQUIPAMENTO DE MISTURA E PROJEÇÃO DE 1,5 M3/H DE ARGAMASSA EM PANOS CEGOS DE FACHADA (SEM PRESENÇA DE VÃOS), ESPESSURA MAIOR OU IGUAL A 50 MM. AF_06/2014</t>
  </si>
  <si>
    <t>EMBOÇO OU MASSA ÚNICA EM ARGAMASSA TRAÇO 1:2:8, PREPARO MECÂNICO COM BETONEIRA 400 L, APLICADA MANUALMENTE EM SUPERFÍCIES EXTERNAS DA SACADA, ESPESSURA DE 25 MM, SEM USO DE TELA METÁLICA DE REFORÇO CONTRA FISSURAÇÃO. AF_06/2014</t>
  </si>
  <si>
    <t>EMBOÇO OU MASSA ÚNICA EM ARGAMASSA TRAÇO 1:2:8, PREPARO MANUAL, APLICADA MANUALMENTE EM SUPERFÍCIES EXTERNAS DA SACADA, ESPESSURA DE 25 MM, SEM USO DE TELA METÁLICA DE REFORÇO CONTRA FISSURAÇÃO. AF_06/2014</t>
  </si>
  <si>
    <t>EMBOÇO OU MASSA ÚNICA EM ARGAMASSA INDUSTRIALIZADA, PREPARO MECÂNICO E APLICAÇÃO COM EQUIPAMENTO DE MISTURA E PROJEÇÃO DE 1,5 M3/H EM SUPERFÍCIES EXTERNAS DA SACADA, ESPESSURA 25 MM, SEM USO DE TELA METÁLICA. AF_06/2014</t>
  </si>
  <si>
    <t>EMBOÇO OU MASSA ÚNICA EM ARGAMASSA TRAÇO 1:2:8, PREPARO MECÂNICO COM BETONEIRA 400 L, APLICADA MANUALMENTE EM SUPERFÍCIES EXTERNAS DA SACADA, ESPESSURA DE 35 MM, SEM USO DE TELA METÁLICA DE REFORÇO CONTRA FISSURAÇÃO. AF_06/2014</t>
  </si>
  <si>
    <t>EMBOÇO OU MASSA ÚNICA EM ARGAMASSA TRAÇO 1:2:8, PREPARO MANUAL, APLICADA MANUALMENTE EM SUPERFÍCIES EXTERNAS DA SACADA, ESPESSURA DE 35 MM, SEM USO DE TELA METÁLICA DE REFORÇO CONTRA FISSURAÇÃO. AF_06/2014</t>
  </si>
  <si>
    <t>EMBOÇO OU MASSA ÚNICA EM ARGAMASSA INDUSTRIALIZADA, PREPARO MECÂNICO E APLICAÇÃO COM EQUIPAMENTO DE MISTURA E PROJEÇÃO DE 1,5 M3/H EM SUPERFÍCIES EXTERNAS DA SACADA, ESPESSURA 35 MM, SEM USO DE TELA METÁLICA. AF_06/2014</t>
  </si>
  <si>
    <t>EMBOÇO OU MASSA ÚNICA EM ARGAMASSA TRAÇO 1:2:8, PREPARO MECÂNICO COM BETONEIRA 400 L, APLICADA MANUALMENTE EM SUPERFÍCIES EXTERNAS DA SACADA, ESPESSURA DE 45 MM, SEM USO DE TELA METÁLICA DE REFORÇO CONTRA FISSURAÇÃO. AF_06/2014</t>
  </si>
  <si>
    <t>EMBOÇO OU MASSA ÚNICA EM ARGAMASSA TRAÇO 1:2:8, PREPARO MANUAL, APLICADA MANUALMENTE EM SUPERFÍCIES EXTERNAS DA SACADA, ESPESSURA DE 45 MM, SEM USO DE TELA METÁLICA DE REFORÇO CONTRA FISSURAÇÃO. AF_06/2014</t>
  </si>
  <si>
    <t>EMBOÇO OU MASSA ÚNICA EM ARGAMASSA INDUSTRIALIZADA, PREPARO MECÂNICO E APLICAÇÃO COM EQUIPAMENTO DE MISTURA E PROJEÇÃO DE 1,5 M3/H EM SUPERFÍCIES EXTERNAS DA SACADA, ESPESSURA 45 MM, SEM USO DE TELA METÁLICA. AF_06/2014</t>
  </si>
  <si>
    <t>EMBOÇO OU MASSA ÚNICA EM ARGAMASSA TRAÇO 1:2:8, PREPARO MECÂNICO COM BETONEIRA 400 L, APLICADA MANUALMENTE EM SUPERFÍCIES EXTERNAS DA SACADA, ESPESSURA MAIOR OU IGUAL A 50 MM, SEM USO DE TELA METÁLICA DE REFORÇO CONTRA FISSURAÇÃO. AF_06/2014</t>
  </si>
  <si>
    <t>EMBOÇO OU MASSA ÚNICA EM ARGAMASSA TRAÇO 1:2:8, PREPARO MANUAL, APLICADA MANUALMENTE EM SUPERFÍCIES EXTERNAS DA SACADA, ESPESSURA MAIOR OU IGUAL A 50 MM, SEM USO DE TELA METÁLICA DE REFORÇO CONTRA FISSURAÇÃO. AF_06/2014</t>
  </si>
  <si>
    <t>EMBOÇO OU MASSA ÚNICA EM ARGAMASSA INDUSTRIALIZADA, PREPARO MECÂNICO E APLICAÇÃO COM EQUIPAMENTO DE MISTURA E PROJEÇÃO DE 1,5 M3/H EM SUPERFÍCIES EXTERNAS DA SACADA, ESPESSURA MAIOR OU IGUAL A 50 MM, SEM USO DE TELA METÁLICA. AF_06/2014</t>
  </si>
  <si>
    <t>EMBOÇO OU MASSA ÚNICA EM ARGAMASSA TRAÇO 1:2:8, PREPARO MECÂNICO COM BETONEIRA 400 L, APLICADA MANUALMENTE NAS PAREDES INTERNAS DA SACADA, ESPESSURA DE 25 MM, SEM USO DE TELA METÁLICA DE REFORÇO CONTRA FISSURAÇÃO. AF_06/2014</t>
  </si>
  <si>
    <t>EMBOÇO OU MASSA ÚNICA EM ARGAMASSA TRAÇO 1:2:8, PREPARO MANUAL, APLICADA MANUALMENTE NAS PAREDES INTERNAS DA SACADA, ESPESSURA DE 25 MM, SEM USO DE TELA METÁLICA DE REFORÇO CONTRA FISSURAÇÃO. AF_06/2014</t>
  </si>
  <si>
    <t>EMBOÇO OU MASSA ÚNICA EM ARGAMASSA INDUSTRIALIZADA, PREPARO MECÂNICO E APLICAÇÃO COM EQUIPAMENTO DE MISTURA E PROJEÇÃO DE 1,5 M3/H NAS PAREDES INTERNAS DA SACADA, ESPESSURA 25 MM, SEM USO DE TELA METÁLICA. AF_06/2014</t>
  </si>
  <si>
    <t>EMBOÇO OU MASSA ÚNICA EM ARGAMASSA TRAÇO 1:2:8, PREPARO MECÂNICO COM BETONEIRA 400 L, APLICADA MANUALMENTE NAS PAREDES INTERNAS DA SACADA, ESPESSURA DE 35 MM, SEM USO DE TELA METÁLICA DE REFORÇO CONTRA FISSURAÇÃO. AF_06/2014</t>
  </si>
  <si>
    <t>EMBOÇO OU MASSA ÚNICA EM ARGAMASSA TRAÇO 1:2:8, PREPARO MANUAL, APLICADA MANUALMENTE NAS PAREDES INTERNAS DA SACADA, ESPESSURA DE 35 MM, SEM USO DE TELA METÁLICA DE REFORÇO CONTRA FISSURAÇÃO. AF_06/2014</t>
  </si>
  <si>
    <t>EMBOÇO OU MASSA ÚNICA EM ARGAMASSA INDUSTRIALIZADA, PREPARO MECÂNICO E APLICAÇÃO COM EQUIPAMENTO DE MISTURA E PROJEÇÃO DE 1,5 M3/H DE ARGAMASSA NAS PAREDES INTERNAS DA SACADA, ESPESSURA 35 MM, SEM USO DE TELA METÁLICA. AF_06/2014</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</si>
  <si>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</si>
  <si>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</si>
  <si>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</si>
  <si>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</si>
  <si>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</si>
  <si>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</si>
  <si>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</si>
  <si>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</si>
  <si>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</si>
  <si>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</si>
  <si>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</si>
  <si>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</si>
  <si>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</si>
  <si>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</si>
  <si>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</si>
  <si>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</si>
  <si>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</si>
  <si>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</si>
  <si>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</si>
  <si>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</si>
  <si>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</si>
  <si>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</si>
  <si>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</si>
  <si>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</si>
  <si>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</si>
  <si>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</si>
  <si>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(COMPOSIÇÃO REPRESENTATIVA) DO SERVIÇO DE EMBOÇO/MASSA ÚNICA, TRAÇO 1:2:8, PREPARO MECÂNICO, COM BETONEIRA DE 400L, EM PAREDES DE AMBIENTES INTERNOS, COM EXECUÇÃO DE TALISCAS, PARA EDIFICAÇÃO HABITACIONAL MULTIFAMILIAR (PRÉDIO). AF_11/2014</t>
  </si>
  <si>
    <t>(COMPOSIÇÃO REPRESENTATIVA) DO SERVIÇO DE APLICAÇÃO MANUAL DE GESSO DESEMPENADO (SEM TALISCAS) EM TETO, ESPESSURA 0,5 CM, PARA EDIFICAÇÃO HABITACIONAL MULTIFAMILIAR (PRÉDIO). AF_11/2014</t>
  </si>
  <si>
    <t>(COMPOSIÇÃO REPRESENTATIVA) DO SERVIÇO DE EMBOÇO/MASSA ÚNICA, APLICADO MANUALMENTE, TRAÇO 1:2:8, EM BETONEIRA DE 400L, PAREDES INTERNAS, COM EXECUÇÃO DE TALISCAS, EDIFICAÇÃO HABITACIONAL UNIFAMILIAR (CASAS) E EDIFICAÇÃO PÚBLICA PADRÃO. AF_12/2014</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</si>
  <si>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</si>
  <si>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</si>
  <si>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</si>
  <si>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</si>
  <si>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REVESTIMENTO CERÂMICO PARA PAREDES EXTERNAS EM PASTILHAS DE PORCELANA 5 X 5 CM (PLACAS DE 30 X 30 CM), ALINHADAS A PRUMO, APLICADO EM PANOS COM VÃOS. AF_06/2014</t>
  </si>
  <si>
    <t>REVESTIMENTO CERÂMICO PARA PAREDES EXTERNAS EM PASTILHAS DE PORCELANA 5 X 5 CM (PLACAS DE 30 X 30 CM), ALINHADAS A PRUMO, APLICADO EM PANOS SEM VÃOS. AF_06/2014</t>
  </si>
  <si>
    <t>REVESTIMENTO CERÂMICO PARA PAREDES EXTERNAS EM PASTILHAS DE PORCELANA 5 X 5 CM (PLACAS DE 30 X 30 CM), ALINHADAS A PRUMO, APLICADO EM SUPERFÍCIES EXTERNAS DA SACADA. AF_06/2014</t>
  </si>
  <si>
    <t>REVESTIMENTO CERÂMICO PARA PAREDES EXTERNAS EM PASTILHAS DE PORCELANA 5 X 5 CM (PLACAS DE 30 X 30 CM), ALINHADAS A PRUMO, APLICADO EM SUPERFÍCIES INTERNAS DA SACADA. AF_06/2014</t>
  </si>
  <si>
    <t>REVESTIMENTO CERÂMICO PARA PAREDES INTERNAS COM PLACAS TIPO ESMALTADA EXTRA DE DIMENSÕES 20X20 CM APLICADAS EM AMBIENTES DE ÁREA MENOR QUE 5 M² NA ALTURA INTEIRA DAS PAREDES. AF_06/2014</t>
  </si>
  <si>
    <t>REVESTIMENTO CERÂMICO PARA PAREDES INTERNAS COM PLACAS TIPO ESMALTADA EXTRA DE DIMENSÕES 20X20 CM APLICADAS EM AMBIENTES DE ÁREA MAIOR QUE 5 M² NA ALTURA INTEIRA DAS PAREDES. AF_06/2014</t>
  </si>
  <si>
    <t>REVESTIMENTO CERÂMICO PARA PAREDES INTERNAS COM PLACAS TIPO ESMALTADA EXTRA DE DIMENSÕES 20X20 CM APLICADAS EM AMBIENTES DE ÁREA MENOR QUE 5 M² A MEIA ALTURA DAS PAREDES. AF_06/2014</t>
  </si>
  <si>
    <t>REVESTIMENTO CERÂMICO PARA PAREDES INTERNAS COM PLACAS TIPO ESMALTADA EXTRA DE DIMENSÕES 20X20 CM APLICADAS EM AMBIENTES DE ÁREA MAIOR QUE 5 M² A MEIA ALTURA DAS PAREDES. AF_06/2014</t>
  </si>
  <si>
    <t>REVESTIMENTO CERÂMICO PARA PAREDES INTERNAS COM PLACAS TIPO ESMALTADA EXTRA DE DIMENSÕES 25X35 CM APLICADAS EM AMBIENTES DE ÁREA MENOR QUE 5 M² NA ALTURA INTEIRA DAS PAREDES. AF_06/2014</t>
  </si>
  <si>
    <t>REVESTIMENTO CERÂMICO PARA PAREDES INTERNAS COM PLACAS TIPO ESMALTADA EXTRA DE DIMENSÕES 25X35 CM APLICADAS EM AMBIENTES DE ÁREA MAIOR QUE 5 M² NA ALTURA INTEIRA DAS PAREDES. AF_06/2014</t>
  </si>
  <si>
    <t>REVESTIMENTO CERÂMICO PARA PAREDES INTERNAS COM PLACAS TIPO ESMALTADA EXTRA DE DIMENSÕES 25X35 CM APLICADAS EM AMBIENTES DE ÁREA MENOR QUE 5 M² A MEIA ALTURA DAS PAREDES. AF_06/2014</t>
  </si>
  <si>
    <t>REVESTIMENTO CERÂMICO PARA PAREDES INTERNAS COM PLACAS TIPO ESMALTADA EXTRA DE DIMENSÕES 25X35 CM APLICADAS EM AMBIENTES DE ÁREA MAIOR QUE 5 M² A MEIA ALTURA DAS PAREDES. AF_06/2014</t>
  </si>
  <si>
    <t>REVESTIMENTO CERÂMICO PARA PAREDES INTERNAS COM PLACAS TIPO ESMALTADA EXTRA  DE DIMENSÕES 33X45 CM APLICADAS EM AMBIENTES DE ÁREA MENOR QUE 5 M² NA ALTURA INTEIRA DAS PAREDES. AF_06/2014</t>
  </si>
  <si>
    <t>REVESTIMENTO CERÂMICO PARA PAREDES INTERNAS COM PLACAS TIPO ESMALTADA EXTRA DE DIMENSÕES 33X45 CM APLICADAS EM AMBIENTES DE ÁREA MAIOR QUE 5 M² NA ALTURA INTEIRA DAS PAREDES. AF_06/2014</t>
  </si>
  <si>
    <t>REVESTIMENTO CERÂMICO PARA PAREDES INTERNAS COM PLACAS TIPO ESMALTADA EXTRA DE DIMENSÕES 33X45 CM APLICADAS EM AMBIENTES DE ÁREA MENOR QUE 5 M² A MEIA ALTURA DAS PAREDES. AF_06/2014</t>
  </si>
  <si>
    <t>REVESTIMENTO CERÂMICO PARA PAREDES INTERNAS COM PLACAS TIPO ESMALTADA EXTRA  DE DIMENSÕES 33X45 CM APLICADAS EM AMBIENTES DE ÁREA MAIOR QUE 5 M² A MEIA ALTURA DAS PAREDES. AF_06/2014</t>
  </si>
  <si>
    <t>REVESTIMENTO CERÂMICO PARA PAREDES EXTERNAS EM PASTILHAS DE PORCELANA 2,5 X 2,5 CM (PLACAS DE 30 X 30 CM), ALINHADAS A PRUMO, APLICADO EM PANOS COM VÃOS. AF_10/2014</t>
  </si>
  <si>
    <t>REVESTIMENTO CERÂMICO PARA PAREDES EXTERNAS EM PASTILHAS DE PORCELANA 2,5 X 2,5 CM (PLACAS DE 30 X 30 CM), ALINHADAS A PRUMO, APLICADO EM PANOS SEM VÃOS. AF_10/2014</t>
  </si>
  <si>
    <t>REVESTIMENTO CERÂMICO PARA PAREDES EXTERNAS EM PASTILHAS DE PORCELANA 2,5 X 2,5 CM (PLACAS DE 30 X 30 CM), ALINHADAS A PRUMO, APLICADO EM SUPERFÍCIES EXTERNAS DA SACADA. AF_10/2014</t>
  </si>
  <si>
    <t>REVESTIMENTO CERÂMICO PARA PAREDES EXTERNAS EM PASTILHAS DE PORCELANA 2,5 X 2,5 CM (PLACAS DE 30 X 30 CM), ALINHADAS A PRUMO, APLICADO EM SUPERFÍCIES INTERNAS DA SACADA. AF_10/2014</t>
  </si>
  <si>
    <t>REVESTIMENTO CERÂMICO PARA PAREDES INTERNAS COM PLACAS TIPO ESMALTADA PADRÃO POPULAR DE DIMENSÕES 20X20 CM, ARGAMASSA TIPO AC I, APLICADAS EM AMBIENTES DE ÁREA MENOR QUE 5 M2 NA ALTURA INTEIRA DAS PAREDES. AF_06/2014</t>
  </si>
  <si>
    <t>REVESTIMENTO CERÂMICO PARA PAREDES INTERNAS COM PLACAS TIPO ESMALTADA PADRÃO POPULAR DE DIMENSÕES 20X20 CM, ARGAMASSA TIPO AC I, APLICADAS EM AMBIENTES DE ÁREA MAIOR QUE 5 M2 NA ALTURA INTEIRA DAS PAREDES. AF_06/2014</t>
  </si>
  <si>
    <t>REVESTIMENTO CERÂMICO PARA PAREDES INTERNAS COM PLACAS TIPO ESMALTADA PADRÃO POPULAR DE DIMENSÕES 20X20 CM, ARGAMASSA TIPO AC I, APLICADAS EM AMBIENTES DE ÁREA MENOR QUE 5 M2 A MEIA ALTURA DAS PAREDES. AF_06/2014</t>
  </si>
  <si>
    <t>REVESTIMENTO CERÂMICO PARA PAREDES INTERNAS COM PLACAS TIPO ESMALTADA PADRÃO POPULAR DE DIMENSÕES 20X20 CM, ARGAMASSA TIPO AC I, APLICADAS EM AMBIENTES DE ÁREA MAIOR QUE 5 M2 A MEIA ALTURA DAS PAREDES. AF_06/2014</t>
  </si>
  <si>
    <t>REVESTIMENTO CERÂMICO PARA PAREDES INTERNAS COM PLACAS TIPO ESMALTADA PADRÃO POPULAR DE DIMENSÕES 20X20 CM, ARGAMASSA TIPO AC III, APLICADAS EM AMBIENTES DE ÁREA MENOR QUE 5 M2 NA ALTURA INTEIRA DAS PAREDES. AF_06/2014</t>
  </si>
  <si>
    <t>REVESTIMENTO CERÂMICO PARA PAREDES INTERNAS COM PLACAS TIPO ESMALTADA PADRÃO POPULAR DE DIMENSÕES 20X20 CM, ARGAMASSA TIPO AC III, APLICADAS EM AMBIENTES DE ÁREA MAIOR QUE 5 M2 NA ALTURA INTEIRA DAS PAREDES. AF_06/2014</t>
  </si>
  <si>
    <t>REVESTIMENTO CERÂMICO PARA PAREDES INTERNAS COM PLACAS TIPO ESMALTADA PADRÃO POPULAR DE DIMENSÕES 20X20 CM, ARGAMASSA TIPO AC III, APLICADAS EM AMBIENTES DE ÁREA MENOR QUE 5 M2 A MEIA ALTURA DAS PAREDES. AF_06/2014</t>
  </si>
  <si>
    <t>REVESTIMENTO CERÂMICO PARA PAREDES INTERNAS COM PLACAS TIPO ESMALTADA PADRÃO POPULAR DE DIMENSÕES 20X20 CM, ARGAMASSA TIPO AC III, APLICADAS EM AMBIENTES DE ÁREA MAIOR QUE 5 M2 A MEIA ALTURA DAS PAREDES. AF_06/2014</t>
  </si>
  <si>
    <t>FORRO EM MADEIRA PINUS, PARA AMBIENTES RESIDENCIAIS, INCLUSIVE ESTRUTURA DE FIXAÇÃO. AF_05/2017</t>
  </si>
  <si>
    <t>FORRO EM MADEIRA PINUS, PARA AMBIENTES COMERCIAIS, INCLUSIVE ESTRUTURA DE FIXAÇÃO. AF_05/2017</t>
  </si>
  <si>
    <t>ACABAMENTOS PARA FORRO (RODA-FORRO EM MADEIRA PINUS). AF_05/2017</t>
  </si>
  <si>
    <t>FORRO EM PLACAS DE GESSO, PARA AMBIENTES RESIDENCIAIS. AF_05/2017_P</t>
  </si>
  <si>
    <t>FORRO EM DRYWALL, PARA AMBIENTES RESIDENCIAIS, INCLUSIVE ESTRUTURA DE FIXAÇÃO. AF_05/2017_P</t>
  </si>
  <si>
    <t>FORRO EM PLACAS DE GESSO, PARA AMBIENTES COMERCIAIS. AF_05/2017_P</t>
  </si>
  <si>
    <t>FORRO EM DRYWALL, PARA AMBIENTES COMERCIAIS, INCLUSIVE ESTRUTURA DE FIXAÇÃO. AF_05/2017_P</t>
  </si>
  <si>
    <t>ACABAMENTOS PARA FORRO (MOLDURA DE GESSO). AF_05/2017</t>
  </si>
  <si>
    <t>ACABAMENTOS PARA FORRO (MOLDURA EM DRYWALL, COM LARGURA DE 15 CM). AF_05/2017_P</t>
  </si>
  <si>
    <t>ACABAMENTOS PARA FORRO (SANCA DE GESSO MONTADA NA OBRA). AF_05/2017_P</t>
  </si>
  <si>
    <t>FORRO EM RÉGUAS DE PVC, FRISADO, PARA AMBIENTES RESIDENCIAIS, INCLUSIVE ESTRUTURA DE FIXAÇÃO. AF_05/2017_P</t>
  </si>
  <si>
    <t>FORRO EM RÉGUAS DE PVC, FRISADO, PARA AMBIENTES COMERCIAIS, INCLUSIVE ESTRUTURA DE FIXAÇÃO. AF_05/2017_P</t>
  </si>
  <si>
    <t>ACABAMENTOS PARA FORRO (RODA-FORRO EM PERFIL METÁLICO E PLÁSTICO). AF_05/2017</t>
  </si>
  <si>
    <t>FORRO EM RÉGUAS DE PVC, LISO, PARA AMBIENTES RESIDENCIAIS, INCLUSIVE ESTRUTURA DE FIXAÇÃO. AF_05/2017_P</t>
  </si>
  <si>
    <t>FORRO DE PVC, LISO, PARA AMBIENTES COMERCIAIS, INCLUSIVE ESTRUTURA DE FIXAÇÃO. AF_05/2017_P</t>
  </si>
  <si>
    <t>ESTUCAMENTO DE PANOS DE FACHADA SEM VÃOS DO SISTEMA DE PAREDES DE CONCRETO EM EDIFICAÇÕES DE MÚLTIPLOS PAVIMENTOS. AF_06/2015</t>
  </si>
  <si>
    <t>ESTUCAMENTO DE PANOS DE FACHADA COM VÃOS DO SISTEMA DE PAREDES DE CONCRETO EM EDIFICAÇÕES DE MÚLTIPLOS PAVIMENTOS. AF_06/2015</t>
  </si>
  <si>
    <t>ESTUCAMENTO DE SUPERFÍCIE EXTERNA DA SACADA DO SISTEMA DE PAREDES DE CONCRETO EM EDIFICAÇÕES DE MÚLTIPLOS PAVIMENTOS. AF_06/2015</t>
  </si>
  <si>
    <t>ESTUCAMENTO DE PANOS DE FACHADA SEM VÃOS DO SISTEMA DE PAREDES DE CONCRETO EM EDIFICAÇÕES DE PAVIMENTO ÚNICO. AF_06/2015</t>
  </si>
  <si>
    <t>ESTUCAMENTO DE PANOS DE FACHADA COM VÃOS DO SISTEMA DE PAREDES DE CONCRETO EM EDIFICAÇÕES DE PAVIMENTO ÚNICO. AF_06/2015</t>
  </si>
  <si>
    <t>ESTUCAMENTO DE DENSIDADE BAIXA NAS FACES INTERNAS DE PAREDES DO SISTEMA DE PAREDES DE CONCRETO. AF_06/2015</t>
  </si>
  <si>
    <t>ESTUCAMENTO, PARA QUALQUER REVESTIMENTO, EM TETO DO SISTEMA DE PAREDES DE CONCRETO. AF_06/2015</t>
  </si>
  <si>
    <t>ESTUCAMENTO DE DENSIDADE ALTA, NAS FACES INTERNAS DE PAREDES DO SISTEMA DE PAREDES DE CONCRETO. AF_06/2015</t>
  </si>
  <si>
    <t>ARGAMASSA PARA REVESTIMENTO DECORATIVO MONOCAMADA (MONOCAPA), MISTURA E PROJEÇÃO DE 2 M3/H DE ARGAMASSA. AF_06/2014</t>
  </si>
  <si>
    <t>ARGAMASSA INDUSTRIALIZADA PARA REVESTIMENTOS, MISTURA E PROJEÇÃO DE 2 M³/H DE ARGAMASSA. AF_06/2014</t>
  </si>
  <si>
    <t>ARGAMASSA TRAÇO 1:4 (CIMENTO E AREIA MÉDIA), PREPARO MECÂNICO COM BETONEIRA 400 L. AF_08/2014</t>
  </si>
  <si>
    <t>0,64</t>
  </si>
  <si>
    <t>0,10</t>
  </si>
  <si>
    <t>0,90</t>
  </si>
  <si>
    <t>PENEIRAMENTO DE AREIA COM PENEIRA ELÉTRICA. AF_11/2015</t>
  </si>
  <si>
    <t>PENEIRAMENTO DE AREIA COM PENEIRA MANUAL. AF_11/2015</t>
  </si>
  <si>
    <t>ENSACAMENTO DE AREIA. AF_11/2015</t>
  </si>
  <si>
    <t>LIMPEZA DE PISO CERÂMICO OU PORCELANATO COM VASSOURA A SECO. AF_04/2019</t>
  </si>
  <si>
    <t>LIMPEZA DE PISO CERÂMICO OU PORCELANATO COM PANO ÚMIDO. AF_04/2019</t>
  </si>
  <si>
    <t>LIMPEZA DE PISO CERÂMICO OU COM PEDRAS RÚSTICAS UTILIZANDO ÁCIDO MURIÁTICO. AF_04/2019</t>
  </si>
  <si>
    <t>LIMPEZA DE REVESTIMENTO CERÂMICO EM PAREDE COM PANO ÚMIDO AF_04/2019</t>
  </si>
  <si>
    <t>LIMPEZA DE REVESTIMENTO CERÂMICO EM PAREDE UTILIZANDO ÁCIDO MURIÁTICO. AF_04/2019</t>
  </si>
  <si>
    <t>LIMPEZA DE PISO DE LADRILHO HIDRÁULICO COM PANO ÚMIDO. AF_04/2019</t>
  </si>
  <si>
    <t>LIMPEZA DE CONTRAPISO COM VASSOURA A SECO. AF_04/2019</t>
  </si>
  <si>
    <t>LIMPEZA DE LADRILHO HIDRÁULICO EM PAREDE COM PANO ÚMIDO. AF_04/2019</t>
  </si>
  <si>
    <t>LIMPEZA DE SUPERFÍCIE COM JATO DE ALTA PRESSÃO. AF_04/2019</t>
  </si>
  <si>
    <t>LIMPEZA DE PORTA DE MADEIRA. AF_04/2019</t>
  </si>
  <si>
    <t>LIMPEZA DE FORRO REMOVÍVEL COM PANO ÚMIDO. AF_04/2019</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</si>
  <si>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</si>
  <si>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</si>
  <si>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</si>
  <si>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</si>
  <si>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</si>
  <si>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</si>
  <si>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</si>
  <si>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</si>
  <si>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</si>
  <si>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</si>
  <si>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GUARDA-CORPO EM LAJE PÓS-DESFÔRMA, PARA ESTRUTURAS EM CONCRETO, COM ESCORAS DE MADEIRA ESTRONCADAS NA ESTRUTURA, TRAVESSÕES DE MADEIRA PREGADOS E FECHAMENTO EM TELA DE POLIPROPILENO PARA EDIFICAÇÕES ACIMA DE 4 PAV. (2 MONTAGENS POR OBRA). AF_11/2017</t>
  </si>
  <si>
    <t>GUARDA-CORPO EM LAJE PÓS-DESFORMA, PARA ESTRUTURAS EM CONCRETO, COM ESCORAS METÁLICAS ESTRONCADAS NA ESTRUTURA, TRAVESSÕES DE MADEIRA E FECHAMENTO EM TELA DE POLIPROPILENO PARA EDIFICAÇÕES COM ALTURA ATÉ 4 PAVIMENTOS (1 MONTAGEM POR OBRA). AF_11/2017</t>
  </si>
  <si>
    <t>GUARDA-CORPO EM LAJE PÓS-DESFORMA, PARA ESTRUTURAS EM CONCRETO, COM ESCORAS METÁLICAS ESTRONCADAS NA ESTRUTURA, TRAVESSÕES DE MADEIRA E FECHAMENTO EM TELA DE POLIPROPILENO PARA EDIFICAÇÕES ACIMA DE 4 PAVIMENTOS (2 MONTAGENS POR OBRA). AF_11/2017</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</si>
  <si>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</si>
  <si>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</si>
  <si>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</si>
  <si>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</si>
  <si>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</si>
  <si>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</si>
  <si>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COLOCAÇÃO DE TELA EM ANDAIME FACHADEIRO.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</si>
  <si>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</si>
  <si>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</si>
  <si>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</si>
  <si>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COBERTURA PARA PROTEÇÃO DE PEDESTRES SOBRE ESTRUTURA DE ANDAIME, INCLUSIVE MONTAGEM E DESMONTAGEM. AF_11/2017</t>
  </si>
  <si>
    <t>PLATAFORMA DE PROTEÇÃO PRINCIPAL PARA ALVENARIA ESTRUTURAL PARA SER APOIADA EM ANDAIME, INCLUSIVE MONTAGEM E DESMONTAGEM. AF_11/2017</t>
  </si>
  <si>
    <t>DEMOLIÇÃO DE ALVENARIA DE BLOCO FURADO, DE FORMA MANUAL, COM REAPROVEITAMENTO. AF_12/2017</t>
  </si>
  <si>
    <t>DEMOLIÇÃO DE ALVENARIA DE BLOCO FURADO, DE FORMA MANUAL, SEM REAPROVEITAMENTO. AF_12/2017</t>
  </si>
  <si>
    <t>DEMOLIÇÃO DE ALVENARIA DE TIJOLO MACIÇO, DE FORMA MANUAL, COM REAPROVEITAMENTO. AF_12/2017</t>
  </si>
  <si>
    <t>DEMOLIÇÃO DE ALVENARIA DE TIJOLO MACIÇO, DE FORMA MANUAL, SEM REAPROVEITAMENTO. AF_12/2017</t>
  </si>
  <si>
    <t>DEMOLIÇÃO DE ALVENARIA PARA QUALQUER TIPO DE BLOCO, DE FORMA MECANIZADA, SEM REAPROVEITAMENTO. AF_12/2017</t>
  </si>
  <si>
    <t>DEMOLIÇÃO DE PILARES E VIGAS EM CONCRETO ARMADO, DE FORMA MANUAL, SEM REAPROVEITAMENTO. AF_12/2017</t>
  </si>
  <si>
    <t>DEMOLIÇÃO DE PILARES E VIGAS EM CONCRETO ARMADO, DE FORMA MECANIZADA COM MARTELETE, SEM REAPROVEITAMENTO. AF_12/2017</t>
  </si>
  <si>
    <t>DEMOLIÇÃO DE LAJES, DE FORMA MANUAL, SEM REAPROVEITAMENTO. AF_12/2017</t>
  </si>
  <si>
    <t>DEMOLIÇÃO DE LAJES, DE FORMA MECANIZADA COM MARTELETE, SEM REAPROVEITAMENTO. AF_12/2017</t>
  </si>
  <si>
    <t>DEMOLIÇÃO DE ARGAMASSAS, DE FORMA MANUAL, SEM REAPROVEITAMENTO. AF_12/2017</t>
  </si>
  <si>
    <t>DEMOLIÇÃO DE RODAPÉ CERÂMICO, DE FORMA MANUAL, SEM REAPROVEITAMENTO. AF_12/2017</t>
  </si>
  <si>
    <t>DEMOLIÇÃO DE REVESTIMENTO CERÂMICO, DE FORMA MANUAL, SEM REAPROVEITAMENTO. AF_12/2017</t>
  </si>
  <si>
    <t>DEMOLIÇÃO DE REVESTIMENTO CERÂMICO, DE FORMA MECANIZADA COM MARTELETE, SEM REAPROVEITAMENTO. AF_12/2017</t>
  </si>
  <si>
    <t>DEMOLIÇÃO DE PAVIMENTO INTERTRAVADO, DE FORMA MANUAL, COM REAPROVEITAMENTO. AF_12/2017</t>
  </si>
  <si>
    <t>DEMOLIÇÃO PARCIAL DE PAVIMENTO ASFÁLTICO, DE FORMA MECANIZADA, SEM REAPROVEITAMENTO. AF_12/2017</t>
  </si>
  <si>
    <t>REMOÇÃO DE TAPUME/ CHAPAS METÁLICAS E DE MADEIRA, DE FORMA MANUAL, SEM REAPROVEITAMENTO. AF_12/2017</t>
  </si>
  <si>
    <t>REMOÇÃO DE CHAPAS E PERFIS DE DRYWALL, DE FORMA MANUAL, SEM REAPROVEITAMENTO. AF_12/2017</t>
  </si>
  <si>
    <t>REMOÇÃO DE PLACAS E PILARETES DE CONCRETO, DE FORMA MANUAL, SEM REAPROVEITAMENTO. AF_12/2017</t>
  </si>
  <si>
    <t>REMOÇÃO DE FORROS DE DRYWALL, PVC E FIBROMINERAL, DE FORMA MANUAL, SEM REAPROVEITAMENTO. AF_12/2017</t>
  </si>
  <si>
    <t>REMOÇÃO DE FORRO DE GESSO, DE FORMA MANUAL, SEM REAPROVEITAMENTO. AF_12/2017</t>
  </si>
  <si>
    <t>REMOÇÃO DE TRAMA METÁLICA OU DE MADEIRA PARA FORRO, DE FORMA MANUAL, SEM REAPROVEITAMENTO. AF_12/2017</t>
  </si>
  <si>
    <t>REMOÇÃO DE PISO DE MADEIRA (ASSOALHO E BARROTE), DE FORMA MANUAL, SEM REAPROVEITAMENTO. AF_12/2017</t>
  </si>
  <si>
    <t>REMOÇÃO DE PORTAS, DE FORMA MANUAL, SEM REAPROVEITAMENTO. AF_12/2017</t>
  </si>
  <si>
    <t>REMOÇÃO DE JANELAS, DE FORMA MANUAL, SEM REAPROVEITAMENTO. AF_12/2017</t>
  </si>
  <si>
    <t>REMOÇÃO DE TELHAS, DE FIBROCIMENTO, METÁLICA E CERÂMICA, DE FORMA MANUAL, SEM REAPROVEITAMENTO. AF_12/2017</t>
  </si>
  <si>
    <t>REMOÇÃO DE PROTEÇÃO TÉRMICA PARA COBERTURA EM EPS, DE FORMA MANUAL, SEM REAPROVEITAMENTO. AF_12/2017</t>
  </si>
  <si>
    <t>REMOÇÃO DE TELHAS DE FIBROCIMENTO, METÁLICA E CERÂMICA, DE FORMA MECANIZADA, COM USO DE GUINDASTE, SEM REAPROVEITAMENTO. AF_12/2017</t>
  </si>
  <si>
    <t>REMOÇÃO DE TRAMA DE MADEIRA PARA COBERTURA, DE FORMA MANUAL, SEM REAPROVEITAMENTO. AF_12/2017</t>
  </si>
  <si>
    <t>REMOÇÃO DE TESOURAS DE MADEIRA, COM VÃO MENOR QUE 8M, DE FORMA MANUAL, SEM REAPROVEITAMENTO. AF_12/2017</t>
  </si>
  <si>
    <t>REMOÇÃO DE TESOURAS DE MADEIRA, COM VÃO MAIOR OU IGUAL A 8M, DE FORMA MANUAL, SEM REAPROVEITAMENTO. AF_12/2017</t>
  </si>
  <si>
    <t>REMOÇÃO DE TESOURAS DE MADEIRA, COM VÃO MENOR QUE 8M, DE FORMA MECANIZADA, COM REAPROVEITAMENTO. AF_12/2017</t>
  </si>
  <si>
    <t>REMOÇÃO DE TESOURAS DE MADEIRA, COM VÃO MAIOR OU IGUAL A 8M, DE FORMA MECANIZADA, COM REAPROVEITAMENTO. AF_12/2017</t>
  </si>
  <si>
    <t>REMOÇÃO DE TRAMA METÁLICA PARA COBERTURA, DE FORMA MANUAL, SEM REAPROVEITAMENTO. AF_12/2017</t>
  </si>
  <si>
    <t>REMOÇÃO DE TESOURAS METÁLICAS, COM VÃO MENOR QUE 8M, DE FORMA MANUAL, SEM REAPROVEITAMENTO. AF_12/2017</t>
  </si>
  <si>
    <t>REMOÇÃO DE TESOURAS METÁLICAS, COM VÃO MAIOR OU IGUAL A 8M, DE FORMA MANUAL, SEM REAPROVEITAMENTO. AF_12/2017</t>
  </si>
  <si>
    <t>REMOÇÃO DE TESOURAS METÁLICAS, COM VÃO MENOR QUE 8M, DE FORMA MECANIZADA, COM REAPROVEITAMENTO. AF_12/2017</t>
  </si>
  <si>
    <t>REMOÇÃO DE TESOURAS METÁLICAS, COM VÃO MAIOR OU IGUAL A 8M, DE FORMA MECANIZADA, COM REAPROVEITAMENTO. AF_12/2017</t>
  </si>
  <si>
    <t>REMOÇÃO DE INTERRUPTORES/TOMADAS ELÉTRICAS, DE FORMA MANUAL, SEM REAPROVEITAMENTO. AF_12/2017</t>
  </si>
  <si>
    <t>REMOÇÃO DE CABOS ELÉTRICOS, DE FORMA MANUAL, SEM REAPROVEITAMENTO. AF_12/2017</t>
  </si>
  <si>
    <t>REMOÇÃO DE TUBULAÇÕES (TUBOS E CONEXÕES) DE ÁGUA FRIA, DE FORMA MANUAL, SEM REAPROVEITAMENTO. AF_12/2017</t>
  </si>
  <si>
    <t>REMOÇÃO DE LOUÇAS, DE FORMA MANUAL, SEM REAPROVEITAMENTO. AF_12/2017</t>
  </si>
  <si>
    <t>REMOÇÃO DE ACESSÓRIOS, DE FORMA MANUAL, SEM REAPROVEITAMENTO. AF_12/2017</t>
  </si>
  <si>
    <t>REMOÇÃO DE LUMINÁRIAS, DE FORMA MANUAL, SEM REAPROVEITAMENTO. AF_12/2017</t>
  </si>
  <si>
    <t>REMOÇÃO DE METAIS SANITÁRIOS, DE FORMA MANUAL, SEM REAPROVEITAMENTO. AF_12/2017</t>
  </si>
  <si>
    <t>SERVIÇOS TÉCNICOS ESPECIALIZADOS PARA ACOMPANHAMENTO DE EXECUÇÃO DE FUNDAÇÕES PROFUNDAS E ESTRUTURAS DE CONTENÇÃO</t>
  </si>
  <si>
    <t>LOCAÇÃO DE PONTO PARA REFERÊNCIA TOPOGRÁFICA. AF_10/2018</t>
  </si>
  <si>
    <t>LOCACAO CONVENCIONAL DE OBRA, UTILIZANDO GABARITO DE TÁBUAS CORRIDAS PONTALETADAS A CADA 2,00M -  2 UTILIZAÇÕES. AF_10/2018</t>
  </si>
  <si>
    <t>MARCAÇÃO DE PONTOS EM GABARITO OU CAVALETE. AF_10/2018</t>
  </si>
  <si>
    <t>LOCAÇÃO DE REDE DE ÁGUA OU ESGOTO. AF_10/2018</t>
  </si>
  <si>
    <t>LOCAÇÃO DE PAVIMENTAÇÃO. AF_10/2018</t>
  </si>
  <si>
    <t>0,46</t>
  </si>
  <si>
    <t>PLANTIO DE ARBUSTO OU  CERCA VIVA. AF_05/2018</t>
  </si>
  <si>
    <t>PLANTIO DE ÁRVORE ORNAMENTAL COM ALTURA DE MUDA MENOR OU IGUAL A 2,00 M. AF_05/2018</t>
  </si>
  <si>
    <t>PLANTIO DE ÁRVORE ORNAMENTAL COM ALTURA DE MUDA MAIOR QUE 2,00 M E MENOR OU IGUAL A 4,00 M. AF_05/2018</t>
  </si>
  <si>
    <t>PLANTIO DE PALMEIRA COM ALTURA DE MUDA MENOR OU IGUAL A 2,00 M. AF_05/2018</t>
  </si>
  <si>
    <t>REVOLVIMENTO E LIMPEZA MANUAL DE SOLO. AF_05/2018</t>
  </si>
  <si>
    <t>APLICAÇÃO DE ADUBO EM SOLO. AF_05/2018</t>
  </si>
  <si>
    <t>APLICAÇÃO DE CALCÁRIO PARA CORREÇÃO DO PH DO SOLO. AF_05/2018</t>
  </si>
  <si>
    <t>0,33</t>
  </si>
  <si>
    <t>ALAMBRADO EM MOURÕES DE CONCRETO, COM TELA DE ARAME GALVANIZADO (INCLUSIVE MURETA EM CONCRETO). AF_05/2018</t>
  </si>
  <si>
    <t>LIMPEZA MANUAL DE VEGETAÇÃO EM TERRENO COM ENXADA.AF_05/2018</t>
  </si>
  <si>
    <t>PLANTIO DE GRAMA EM PAVIMENTO CONCREGRAMA. AF_05/2018</t>
  </si>
  <si>
    <t>PLANTIO DE FORRAÇÃO. AF_05/2018</t>
  </si>
  <si>
    <t>LIMPEZA MECANIZADA DE CAMADA VEGETAL, VEGETAÇÃO E PEQUENAS ÁRVORES (DIÂMETRO DE TRONCO MENOR QUE 0,20 M), COM TRATOR DE ESTEIRAS.AF_05/2018</t>
  </si>
  <si>
    <t>REMOÇÃO DE RAÍZES REMANESCENTES DE TRONCO DE ÁRVORE COM DIÂMETRO MAIOR OU IGUAL A 0,20 M E MENOR QUE 0,40 M.AF_05/2018</t>
  </si>
  <si>
    <t>REMOÇÃO DE RAÍZES REMANESCENTES DE TRONCO DE ÁRVORE COM DIÂMETRO MAIOR OU IGUAL A 0,40 M E MENOR QUE 0,60 M.AF_05/2018</t>
  </si>
  <si>
    <t>REMOÇÃO DE RAÍZES REMANESCENTES DE TRONCO DE ÁRVORE COM DIÂMETRO MAIOR OU IGUAL A 0,60 M.AF_05/2018</t>
  </si>
  <si>
    <t>CORTE RASO E RECORTE DE ÁRVORE COM DIÂMETRO DE TRONCO MAIOR OU IGUAL A 0,20 M E MENOR QUE 0,40 M.AF_05/2018</t>
  </si>
  <si>
    <t>CORTE RASO E RECORTE DE ÁRVORE COM DIÂMETRO DE TRONCO MAIOR OU IGUAL A 0,40 M E MENOR QUE 0,60 M.AF_05/2018</t>
  </si>
  <si>
    <t>CORTE RASO E RECORTE DE ÁRVORE COM DIÂMETRO DE TRONCO MAIOR OU IGUAL A 0,60 M.AF_05/2018</t>
  </si>
  <si>
    <t>PODA EM ALTURA DE ÁRVORE COM DIÂMETRO DE TRONCO MENOR QUE 0,20 M.AF_05/2018</t>
  </si>
  <si>
    <t>PODA EM ALTURA DE ÁRVORE COM DIÂMETRO DE TRONCO MAIOR OU IGUAL A 0,20 M E MENOR QUE 0,40 M.AF_05/2018</t>
  </si>
  <si>
    <t>PODA EM ALTURA DE ÁRVORE COM DIÂMETRO DE TRONCO MAIOR OU IGUAL A 0,40 M E MENOR QUE 0,60 M.AF_05/2018</t>
  </si>
  <si>
    <t>PODA EM ALTURA DE ÁRVORE COM DIÂMETRO DE TRONCO MAIOR OU IGUAL A 0,60 M.AF_05/2018</t>
  </si>
  <si>
    <t>AJUDANTE DE ARMADOR COM ENCARGOS COMPLEMENTARES</t>
  </si>
  <si>
    <t>AJUDANTE DE CARPINTEIRO COM ENCARGOS COMPLEMENTARES</t>
  </si>
  <si>
    <t>20,33</t>
  </si>
  <si>
    <t>AJUDANTE DE ESTRUTURA METÁLICA COM ENCARGOS COMPLEMENTARES</t>
  </si>
  <si>
    <t>AJUDANTE DE OPERAÇÃO EM GERAL COM ENCARGOS COMPLEMENTARES</t>
  </si>
  <si>
    <t>AJUDANTE DE PEDREIRO COM ENCARGOS COMPLEMENTARES</t>
  </si>
  <si>
    <t>AJUDANTE ESPECIALIZADO COM ENCARGOS COMPLEMENTARES</t>
  </si>
  <si>
    <t>ARMADOR COM ENCARGOS COMPLEMENTARES</t>
  </si>
  <si>
    <t>ASSENTADOR DE TUBOS COM ENCARGOS COMPLEMENTARES</t>
  </si>
  <si>
    <t>AUXILIAR DE ELETRICISTA COM ENCARGOS COMPLEMENTARES</t>
  </si>
  <si>
    <t>AUXILIAR DE ENCANADOR OU BOMBEIRO HIDRÁULICO COM ENCARGOS COMPLEMENTARES</t>
  </si>
  <si>
    <t>AUXILIAR DE LABORATÓRIO COM ENCARGOS COMPLEMENTARES</t>
  </si>
  <si>
    <t>AUXILIAR DE MECÂNICO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</si>
  <si>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</si>
  <si>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</si>
  <si>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</si>
  <si>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</si>
  <si>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AZULEJISTA OU LADRILHISTA COM ENCARGOS COMPLEMENTARES</t>
  </si>
  <si>
    <t>BLASTER, DINAMITADOR OU CABO DE FOGO COM ENCARGOS COMPLEMENTARES</t>
  </si>
  <si>
    <t>CADASTRISTA DE REDES DE AGUA E ESGOTO COM ENCARGOS COMPLEMENTARES</t>
  </si>
  <si>
    <t>CALCETEIRO COM ENCARGOS COMPLEMENTARES</t>
  </si>
  <si>
    <t>CARPINTEIRO DE ESQUADRIA COM ENCARGOS COMPLEMENTARES</t>
  </si>
  <si>
    <t>CARPINTEIRO DE FORMAS COM ENCARGOS COMPLEMENTARES</t>
  </si>
  <si>
    <t>CAVOUQUEIRO OU OPERADOR PERFURATRIZ/ROMPEDOR COM ENCARGOS COMPLEMENTARES</t>
  </si>
  <si>
    <t>ELETRICISTA COM ENCARGOS COMPLEMENTARES</t>
  </si>
  <si>
    <t>ELETRICISTA INDUSTRIAL COM ENCARGOS COMPLEMENTARES</t>
  </si>
  <si>
    <t>ELETROTÉCNICO COM ENCARGOS COMPLEMENTARES</t>
  </si>
  <si>
    <t>ENCANADOR OU BOMBEIRO HIDRÁULICO COM ENCARGOS COMPLEMENTARES</t>
  </si>
  <si>
    <t>GESSEIRO COM ENCARGOS COMPLEMENTARES</t>
  </si>
  <si>
    <t>IMPERMEABILIZADOR COM ENCARGOS COMPLEMENTARES</t>
  </si>
  <si>
    <t>MACARIQUEIRO COM ENCARGOS COMPLEMENTARES</t>
  </si>
  <si>
    <t>MARCENEIRO COM ENCARGOS COMPLEMENTARES</t>
  </si>
  <si>
    <t>MARMORISTA/GRANITEIRO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</si>
  <si>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</si>
  <si>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</si>
  <si>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</si>
  <si>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</si>
  <si>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</si>
  <si>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MOTORISTA DE CAMINHÃO COM ENCARGOS COMPLEMENTARES</t>
  </si>
  <si>
    <t>21,19</t>
  </si>
  <si>
    <t>MOTORISTA DE CAMINHÃO E CARRETA COM ENCARGOS COMPLEMENTARES</t>
  </si>
  <si>
    <t>MOTORISTA DE VEIÍCULO LEVE COM ENCARGOS COMPLEMENTARES</t>
  </si>
  <si>
    <t>MOTORISTA DE VEÍCULO PESADO COM ENCARGOS COMPLEMENTARES</t>
  </si>
  <si>
    <t>MOTORISTA OPERADOR DE MUNCK COM ENCARGOS COMPLEMENTARES</t>
  </si>
  <si>
    <t>NIVELADOR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</si>
  <si>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</si>
  <si>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</si>
  <si>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</si>
  <si>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</si>
  <si>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OPERADOR DE GUINCHO COM ENCARGOS COMPLEMENTARES</t>
  </si>
  <si>
    <t>OPERADOR DE GUINDASTE COM ENCARGOS COMPLEMENTARES</t>
  </si>
  <si>
    <t>OPERADOR DE MÁQUINAS E EQUIPAMENTOS COM ENCARGOS COMPLEMENTARES</t>
  </si>
  <si>
    <t>OPERADOR DE MARTELETE OU MARTELETEIRO COM ENCARGOS COMPLEMENTARES</t>
  </si>
  <si>
    <t>OPERADOR DE MOTO-ESCREIPER COM ENCARGOS COMPLEMENTARES</t>
  </si>
  <si>
    <t>OPERADOR DE MOTONIVELADORA COM ENCARGOS COMPLEMENTARES</t>
  </si>
  <si>
    <t>OPERADOR DE PÁ CARREGADEIRA COM ENCARGOS COMPLEMENTARES</t>
  </si>
  <si>
    <t>OPERADOR DE PAVIMENTADORA COM ENCARGOS COMPLEMENTARES</t>
  </si>
  <si>
    <t>OPERADOR DE ROLO COMPACTADOR COM ENCARGOS COMPLEMENTARES</t>
  </si>
  <si>
    <t>OPERADOR DE USINA DE ASFALTO, DE SOLOS OU DE CONCRETO COM ENCARGOS COMPLEMENTARES</t>
  </si>
  <si>
    <t>OPERADOR JATO DE AREIA OU JATISTA COM ENCARGOS COMPLEMENTARES</t>
  </si>
  <si>
    <t>OPERADOR PARA BATE ESTACAS COM ENCARGOS COMPLEMENTARES</t>
  </si>
  <si>
    <t>PASTILHEIRO COM ENCARGOS COMPLEMENTARES</t>
  </si>
  <si>
    <t>PEDREIRO COM ENCARGOS COMPLEMENTARES</t>
  </si>
  <si>
    <t>PINTOR COM ENCARGOS COMPLEMENTARES</t>
  </si>
  <si>
    <t>PINTOR DE LETREIROS COM ENCARGOS COMPLEMENTARES</t>
  </si>
  <si>
    <t>PINTOR PARA TINTA EPÓXI COM ENCARGOS COMPLEMENTARES</t>
  </si>
  <si>
    <t>POCEIRO COM ENCARGOS COMPLEMENTARES</t>
  </si>
  <si>
    <t>RASTELEIRO COM ENCARGOS COMPLEMENTARES</t>
  </si>
  <si>
    <t>SERRALHEIRO COM ENCARGOS COMPLEMENTARES</t>
  </si>
  <si>
    <t>SERVENTE COM ENCARGOS COMPLEMENTARES</t>
  </si>
  <si>
    <t>SOLDADOR COM ENCARGOS COMPLEMENTARES</t>
  </si>
  <si>
    <t>SOLDADOR A (PARA SOLDA A SER TESTADA COM RAIOS "X") COM ENCARGOS COMPLEMENTARES</t>
  </si>
  <si>
    <t>TAQUEADOR OU TAQUEIRO COM ENCARGOS COMPLEMENTARES</t>
  </si>
  <si>
    <t>TÉCNICO DE LABORATÓRIO COM ENCARGOS COMPLEMENTARES</t>
  </si>
  <si>
    <t>TÉCNICO DE SONDAGEM COM ENCARGOS COMPLEMENTARES</t>
  </si>
  <si>
    <t>TELHADISTA COM ENCARGOS COMPLEMENTARES</t>
  </si>
  <si>
    <t>TRATORISTA COM ENCARGOS COMPLEMENTARES</t>
  </si>
  <si>
    <t>VIDRACEIRO COM ENCARGOS COMPLEMENTARES</t>
  </si>
  <si>
    <t>VIGIA NOTURNO COM ENCARGOS COMPLEMENTARES</t>
  </si>
  <si>
    <t>OPERADOR DE BETONEIRA ESTACIONÁRIA/MISTURADOR COM ENCARGOS COMPLEMENTARES</t>
  </si>
  <si>
    <t>JARDINEIRO COM ENCARGOS COMPLEMENTARES</t>
  </si>
  <si>
    <t>DESENHISTA DETALHISTA COM ENCARGOS COMPLEMENTARES</t>
  </si>
  <si>
    <t>ALMOXARIFE COM ENCARGOS COMPLEMENTARES</t>
  </si>
  <si>
    <t>APONTADOR OU APROPRIADOR COM ENCARGOS COMPLEMENTARES</t>
  </si>
  <si>
    <t>ARQUITETO DE OBRA JUNIOR COM ENCARGOS COMPLEMENTARES</t>
  </si>
  <si>
    <t>ARQUITETO DE OBRA PLENO COM ENCARGOS COMPLEMENTARES</t>
  </si>
  <si>
    <t>ARQUITETO DE OBRA SENIOR COM ENCARGOS COMPLEMENTARES</t>
  </si>
  <si>
    <t>AUXILIAR DE DESENHISTA COM ENCARGOS COMPLEMENTARES</t>
  </si>
  <si>
    <t>AUXILIAR DE ESCRITORIO COM ENCARGOS COMPLEMENTARES</t>
  </si>
  <si>
    <t>DESENHISTA COPISTA COM ENCARGOS COMPLEMENTARES</t>
  </si>
  <si>
    <t>DESENHISTA PROJETISTA COM ENCARGOS COMPLEMENTARES</t>
  </si>
  <si>
    <t>ENCARREGADO GERAL COM ENCARGOS COMPLEMENTARES</t>
  </si>
  <si>
    <t>ENGENHEIRO CIVIL DE OBRA JUNIOR COM ENCARGOS COMPLEMENTARES</t>
  </si>
  <si>
    <t>ENGENHEIRO CIVIL DE OBRA PLENO COM ENCARGOS COMPLEMENTARES</t>
  </si>
  <si>
    <t>ENGENHEIRO CIVIL DE OBRA SENIOR COM ENCARGOS COMPLEMENTARES</t>
  </si>
  <si>
    <t>MESTRE DE OBRAS COM ENCARGOS COMPLEMENTARES</t>
  </si>
  <si>
    <t>TOPOGRAFO COM ENCARGOS COMPLEMENTARES</t>
  </si>
  <si>
    <t>ENGENHEIRO ELETRICISTA COM ENCARGOS COMPLEMENTARES</t>
  </si>
  <si>
    <t>ENGENHEIRO SANITARISTA COM ENCARGOS COMPLEMENTARES</t>
  </si>
  <si>
    <t>MOTORISTA DE CAMINHAO COM ENCARGOS COMPLEMENTARES</t>
  </si>
  <si>
    <t>ARQUITETO JUNIOR COM ENCARGOS COMPLEMENTARES</t>
  </si>
  <si>
    <t>ARQUITETO PLENO COM ENCARGOS COMPLEMENTARES</t>
  </si>
  <si>
    <t>ARQUITETO SENIOR COM ENCARGOS COMPLEMENTARES</t>
  </si>
  <si>
    <t>ENCARREGADO GERAL DE OBRAS COM ENCARGOS COMPLEMENTARES</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</si>
  <si>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</si>
  <si>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</si>
  <si>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</si>
  <si>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</si>
  <si>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</si>
  <si>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</si>
  <si>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ARMADOR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</si>
  <si>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</si>
  <si>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</si>
  <si>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</si>
  <si>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</si>
  <si>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</si>
  <si>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</si>
  <si>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</si>
  <si>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</si>
  <si>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</si>
  <si>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</si>
  <si>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</si>
  <si>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</si>
  <si>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</si>
  <si>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</si>
  <si>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</si>
  <si>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</si>
  <si>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</si>
  <si>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</si>
  <si>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</si>
  <si>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</si>
  <si>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GESSEIRO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</si>
  <si>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</si>
  <si>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</si>
  <si>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</si>
  <si>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</si>
  <si>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</si>
  <si>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</si>
  <si>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</si>
  <si>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</si>
  <si>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</si>
  <si>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</si>
  <si>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</si>
  <si>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</si>
  <si>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</si>
  <si>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</si>
  <si>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</si>
  <si>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</si>
  <si>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</si>
  <si>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</si>
  <si>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</si>
  <si>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</si>
  <si>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</si>
  <si>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</si>
  <si>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</si>
  <si>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</si>
  <si>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</si>
  <si>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</si>
  <si>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</si>
  <si>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</si>
  <si>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</si>
  <si>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</si>
  <si>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</si>
  <si>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</si>
  <si>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PEDREIRO (ENCARGOS COMPLEMENTARES) - HORISTA</t>
  </si>
  <si>
    <t>CURSO DE CAPACITAÇÃO PARA PINTOR (ENCARGOS COMPLEMENTARES) - HORISTA</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</si>
  <si>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</si>
  <si>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</si>
  <si>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</si>
  <si>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RASTELEIRO (ENCARGOS COMPLEMENTARES) - HORISTA</t>
  </si>
  <si>
    <t>CURSO DE CAPACITAÇÃO PARA SERRALHEIRO (ENCARGOS COMPLEMENTARES) - HORISTA</t>
  </si>
  <si>
    <t>CURSO DE CAPACITAÇÃO PARA SERVENTE (ENCARGOS COMPLEMENTARES) - HORISTA</t>
  </si>
  <si>
    <t>CURSO DE CAPACITAÇÃO PARA SOLDADOR (ENCARGOS COMPLEMENTARES) - HORISTA</t>
  </si>
  <si>
    <t>CURSO DE CAPACITAÇÃO PARA SOLDADOR A (PARA SOLDA A SER TESTADA COM RAIOS  X )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</si>
  <si>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</si>
  <si>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</si>
  <si>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</si>
  <si>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</si>
  <si>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</si>
  <si>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</si>
  <si>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</si>
  <si>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</si>
  <si>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</si>
  <si>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</si>
  <si>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</si>
  <si>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</si>
  <si>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</si>
  <si>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</si>
  <si>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</si>
  <si>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</si>
  <si>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</si>
  <si>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</si>
  <si>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</si>
  <si>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</si>
  <si>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</si>
  <si>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</si>
  <si>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</si>
  <si>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</si>
  <si>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</si>
  <si>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</si>
  <si>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</si>
  <si>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</si>
  <si>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</si>
  <si>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</si>
  <si>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</si>
  <si>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</si>
  <si>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</si>
  <si>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</si>
  <si>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</si>
  <si>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</si>
  <si>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</si>
  <si>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</si>
  <si>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</si>
  <si>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</si>
  <si>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</si>
  <si>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</si>
  <si>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</si>
  <si>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SEM BDI</t>
  </si>
  <si>
    <t>0,95</t>
  </si>
  <si>
    <t>7,52</t>
  </si>
  <si>
    <t>4,49</t>
  </si>
  <si>
    <t>12,23</t>
  </si>
  <si>
    <t>11,75</t>
  </si>
  <si>
    <t>4,16</t>
  </si>
  <si>
    <t>12,31</t>
  </si>
  <si>
    <t>1,30</t>
  </si>
  <si>
    <t>10,42</t>
  </si>
  <si>
    <t>8,76</t>
  </si>
  <si>
    <t>5,93</t>
  </si>
  <si>
    <t>7,86</t>
  </si>
  <si>
    <t>3,38</t>
  </si>
  <si>
    <t>13,14</t>
  </si>
  <si>
    <t>5,66</t>
  </si>
  <si>
    <t>4,65</t>
  </si>
  <si>
    <t>8,92</t>
  </si>
  <si>
    <t>0,98</t>
  </si>
  <si>
    <t>3,26</t>
  </si>
  <si>
    <t>14,60</t>
  </si>
  <si>
    <t>8,33</t>
  </si>
  <si>
    <t>25,00</t>
  </si>
  <si>
    <t>% DE PARTICIPAÇÃO</t>
  </si>
  <si>
    <t>Somatório Mão de Obra</t>
  </si>
  <si>
    <t>B.D.I.</t>
  </si>
  <si>
    <t xml:space="preserve">Total </t>
  </si>
  <si>
    <t>Horas</t>
  </si>
  <si>
    <t>Dias úteis</t>
  </si>
  <si>
    <t>Meses</t>
  </si>
  <si>
    <t>Preço Unitário</t>
  </si>
  <si>
    <t>Subtotal</t>
  </si>
  <si>
    <t>Escav. Drenagem</t>
  </si>
  <si>
    <t>21,50</t>
  </si>
  <si>
    <t>1,07</t>
  </si>
  <si>
    <t>3,32</t>
  </si>
  <si>
    <t>5,04</t>
  </si>
  <si>
    <t>INSTALAÇÃO DE TESOURA (INTEIRA OU MEIA), BIAPOIADA, EM MADEIRA NÃO APARELHADA, PARA VÃOS MAIORES OU IGUAIS A 3,0 M E MENORES QUE 6,0 M, INCLUSO IÇAMENTO. AF_07/2019</t>
  </si>
  <si>
    <t>INSTALAÇÃO DE TESOURA (INTEIRA OU MEIA), BIAPOIADA, EM MADEIRA NÃO APARELHADA, PARA VÃOS MAIORES OU IGUAIS A 6,0 M E MENORES QUE 8,0 M, INCLUSO IÇAMENTO. AF_07/2019</t>
  </si>
  <si>
    <t>INSTALAÇÃO DE TESOURA (INTEIRA OU MEIA), BIAPOIADA, EM MADEIRA NÃO APARELHADA, PARA VÃOS MAIORES OU IGUAIS A 8,0 M E MENORES QUE 10,0 M, INCLUSO IÇAMENTO. AF_07/2019</t>
  </si>
  <si>
    <t>INSTALAÇÃO DE TESOURA (INTEIRA OU MEIA), BIAPOIADA, EM MADEIRA NÃO APARELHADA, PARA VÃOS MAIORES OU IGUAIS A 10,0 M E MENORES QUE 12,0 M, INCLUSO IÇAMENTO. AF_07/2019</t>
  </si>
  <si>
    <t>TRAMA DE MADEIRA COMPOSTA POR RIPAS, CAIBROS E TERÇAS PARA TELHADOS DE ATÉ 2 ÁGUAS PARA TELHA DE ENCAIXE DE CERÂMICA OU DE CONCRETO, INCLUSO TRANSPORTE VERTICAL. AF_07/2019</t>
  </si>
  <si>
    <t>TRAMA DE MADEIRA COMPOSTA POR RIPAS, CAIBROS E TERÇAS PARA TELHADOS DE MAIS QUE 2 ÁGUAS PARA TELHA DE ENCAIXE DE CERÂMICA OU DE CONCRETO, INCLUSO TRANSPORTE VERTICAL. AF_07/2019</t>
  </si>
  <si>
    <t>TRAMA DE MADEIRA COMPOSTA POR RIPAS, CAIBROS E TERÇAS PARA TELHADOS DE ATÉ 2 ÁGUAS PARA TELHA CERÂMICA CAPA-CANAL, INCLUSO TRANSPORTE VERTICAL. AF_07/2019</t>
  </si>
  <si>
    <t>TRAMA DE MADEIRA COMPOSTA POR RIPAS, CAIBROS E TERÇAS PARA TELHADOS DE MAIS QUE 2 ÁGUAS PARA TELHA CERÂMICA CAPA-CANAL, INCLUSO TRANSPORTE VERTICAL. AF_07/2019</t>
  </si>
  <si>
    <t>TRAMA DE MADEIRA COMPOSTA POR TERÇAS PARA TELHADOS DE ATÉ 2 ÁGUAS PARA TELHA ONDULADA DE FIBROCIMENTO, METÁLICA, PLÁSTICA OU TERMOACÚSTICA, INCLUSO TRANSPORTE VERTICAL. AF_07/2019</t>
  </si>
  <si>
    <t>TRAMA DE MADEIRA COMPOSTA POR TERÇAS PARA TELHADOS DE ATÉ 2 ÁGUAS PARA TELHA ESTRUTURAL DE FIBROCIMENTO, INCLUSO TRANSPORTE VERTICAL. AF_07/2019</t>
  </si>
  <si>
    <t>FABRICAÇÃO E INSTALAÇÃO DE TESOURA INTEIRA EM MADEIRA NÃO APARELHADA, VÃO DE 3 M, PARA TELHA CERÂMICA OU DE CONCRETO, INCLUSO IÇAMENTO. AF_07/2019</t>
  </si>
  <si>
    <t>FABRICAÇÃO E INSTALAÇÃO DE TESOURA INTEIRA EM MADEIRA NÃO APARELHADA, VÃO DE 4 M, PARA TELHA CERÂMICA OU DE CONCRETO, INCLUSO IÇAMENTO. AF_07/2019</t>
  </si>
  <si>
    <t>FABRICAÇÃO E INSTALAÇÃO DE TESOURA INTEIRA EM MADEIRA NÃO APARELHADA, VÃO DE 5 M, PARA TELHA CERÂMICA OU DE CONCRETO, INCLUSO IÇAMENTO. AF_07/2019</t>
  </si>
  <si>
    <t>FABRICAÇÃO E INSTALAÇÃO DE TESOURA INTEIRA EM MADEIRA NÃO APARELHADA, VÃO DE 6 M, PARA TELHA CERÂMICA OU DE CONCRETO, INCLUSO IÇAMENTO. AF_07/2019</t>
  </si>
  <si>
    <t>FABRICAÇÃO E INSTALAÇÃO DE TESOURA INTEIRA EM MADEIRA NÃO APARELHADA, VÃO DE 7 M, PARA TELHA CERÂMICA OU DE CONCRETO, INCLUSO IÇAMENTO. AF_07/2019</t>
  </si>
  <si>
    <t>FABRICAÇÃO E INSTALAÇÃO DE TESOURA INTEIRA EM MADEIRA NÃO APARELHADA, VÃO DE 8 M, PARA TELHA CERÂMICA OU DE CONCRETO, INCLUSO IÇAMENTO. AF_07/2019</t>
  </si>
  <si>
    <t>FABRICAÇÃO E INSTALAÇÃO DE TESOURA INTEIRA EM MADEIRA NÃO APARELHADA, VÃO DE 9 M, PARA TELHA CERÂMICA OU DE CONCRETO, INCLUSO IÇAMENTO. AF_07/2019</t>
  </si>
  <si>
    <t>FABRICAÇÃO E INSTALAÇÃO DE TESOURA INTEIRA EM MADEIRA NÃO APARELHADA, VÃO DE 10 M, PARA TELHA CERÂMICA OU DE CONCRETO, INCLUSO IÇAMENTO. AF_07/2019</t>
  </si>
  <si>
    <t>FABRICAÇÃO E INSTALAÇÃO DE TESOURA INTEIRA EM MADEIRA NÃO APARELHADA, VÃO DE 11 M, PARA TELHA CERÂMICA OU DE CONCRETO, INCLUSO IÇAMENTO. AF_07/2019</t>
  </si>
  <si>
    <t>FABRICAÇÃO E INSTALAÇÃO DE TESOURA INTEIRA EM MADEIRA NÃO APARELHADA, VÃO DE 12 M, PARA TELHA CERÂMICA OU DE CONCRETO, INCLUSO IÇAMENTO. AF_07/2019</t>
  </si>
  <si>
    <t>FABRICAÇÃO E INSTALAÇÃO DE TESOURA INTEIRA EM MADEIRA NÃO APARELHADA, VÃO DE 3 M, PARA TELHA ONDULADA DE FIBROCIMENTO, METÁLICA, PLÁSTICA OU TERMOACÚSTICA, INCLUSO IÇAMENTO. AF_07/2019</t>
  </si>
  <si>
    <t>FABRICAÇÃO E INSTALAÇÃO DE TESOURA INTEIRA EM MADEIRA NÃO APARELHADA, VÃO DE 4 M, PARA TELHA ONDULADA DE FIBROCIMENTO, METÁLICA, PLÁSTICA OU TERMOACÚSTICA, INCLUSO IÇAMENTO. AF_07/2019</t>
  </si>
  <si>
    <t>FABRICAÇÃO E INSTALAÇÃO DE TESOURA INTEIRA EM MADEIRA NÃO APARELHADA, VÃO DE 5 M, PARA TELHA ONDULADA DE FIBROCIMENTO, METÁLICA, PLÁSTICA OU TERMOACÚSTICA, INCLUSO IÇAMENTO. AF_07/2019</t>
  </si>
  <si>
    <t>FABRICAÇÃO E INSTALAÇÃO DE TESOURA INTEIRA EM MADEIRA NÃO APARELHADA, VÃO DE 6 M, PARA TELHA ONDULADA DE FIBROCIMENTO, METÁLICA, PLÁSTICA OU TERMOACÚSTICA, INCLUSO IÇAMENTO. AF_07/2019</t>
  </si>
  <si>
    <t>FABRICAÇÃO E INSTALAÇÃO DE TESOURA INTEIRA EM MADEIRA NÃO APARELHADA, VÃO DE 7 M, PARA TELHA ONDULADA DE FIBROCIMENTO, METÁLICA, PLÁSTICA OU TERMOACÚSTICA, INCLUSO IÇAMENTO. AF_07/2019</t>
  </si>
  <si>
    <t>FABRICAÇÃO E INSTALAÇÃO DE TESOURA INTEIRA EM MADEIRA NÃO APARELHADA, VÃO DE 8 M, PARA TELHA ONDULADA DE FIBROCIMENTO, METÁLICA, PLÁSTICA OU TERMOACÚSTICA, INCLUSO IÇAMENTO. AF_07/2019</t>
  </si>
  <si>
    <t>FABRICAÇÃO E INSTALAÇÃO DE TESOURA INTEIRA EM MADEIRA NÃO APARELHADA, VÃO DE 9 M, PARA TELHA ONDULADA DE FIBROCIMENTO, METÁLICA, PLÁSTICA OU TERMOACÚSTICA, INCLUSO IÇAMENTO. AF_07/2019</t>
  </si>
  <si>
    <t>FABRICAÇÃO E INSTALAÇÃO DE TESOURA INTEIRA EM MADEIRA NÃO APARELHADA, VÃO DE 10 M, PARA TELHA ONDULADA DE FIBROCIMENTO, METÁLICA, PLÁSTICA OU TERMOACÚSTICA, INCLUSO IÇAMENTO. AF_07/2019</t>
  </si>
  <si>
    <t>FABRICAÇÃO E INSTALAÇÃO DE TESOURA INTEIRA EM MADEIRA NÃO APARELHADA, VÃO DE 11 M, PARA TELHA ONDULADA DE FIBROCIMENTO, METÁLICA, PLÁSTICA OU TERMOACÚSTICA, INCLUSO IÇAMENTO. AF_07/2019</t>
  </si>
  <si>
    <t>FABRICAÇÃO E INSTALAÇÃO DE TESOURA INTEIRA EM MADEIRA NÃO APARELHADA, VÃO DE 12 M, PARA TELHA ONDULADA DE FIBROCIMENTO, METÁLICA, PLÁSTICA OU TERMOACÚSTICA, INCLUSO IÇAMENTO. AF_07/2019</t>
  </si>
  <si>
    <t>FABRICAÇÃO E INSTALAÇÃO DE PONTALETES DE MADEIRA NÃO APARELHADA PARA TELHADOS COM ATÉ 2 ÁGUAS E COM TELHA CERÂMICA OU DE CONCRETO EM EDIFÍCIO RESIDENCIAL TÉRREO, INCLUSO TRANSPORTE VERTICAL. AF_07/2019</t>
  </si>
  <si>
    <t>FABRICAÇÃO E INSTALAÇÃO DE PONTALETES DE MADEIRA NÃO APARELHADA PARA TELHADOS COM ATÉ 2 ÁGUAS E COM TELHA CERÂMICA OU DE CONCRETO EM EDIFÍCIO RESIDENCIAL DE MÚLTIPLOS PAVIMENTOS, INCLUSO TRANSPORTE VERTICAL. AF_07/2019</t>
  </si>
  <si>
    <t>FABRICAÇÃO E INSTALAÇÃO DE PONTALETES DE MADEIRA NÃO APARELHADA PARA TELHADOS COM ATÉ 2 ÁGUAS E COM TELHA CERÂMICA OU DE CONCRETO EM EDIFÍCIO INSTITUCIONAL TÉRREO, INCLUSO TRANSPORTE VERTICAL. AF_07/2019</t>
  </si>
  <si>
    <t>FABRICAÇÃO E INSTALAÇÃO DE PONTALETES DE MADEIRA NÃO APARELHADA PARA TELHADOS COM ATÉ 2 ÁGUAS E COM TELHA ONDULADA DE FIBROCIMENTO, ALUMÍNIO OU PLÁSTICA EM EDIFÍCIO RESIDENCIAL DE MÚLTIPLOS PAVIMENTOS, INCLUSO TRANSPORTE VERTICAL. AF_07/2019</t>
  </si>
  <si>
    <t>FABRICAÇÃO E INSTALAÇÃO DE PONTALETES DE MADEIRA NÃO APARELHADA PARA TELHADOS COM ATÉ 2 ÁGUAS E COM TELHA ONDULADA DE FIBROCIMENTO, ALUMÍNIO OU PLÁSTICA EM EDIFÍCIO INSTITUCIONAL TÉRREO, INCLUSO TRANSPORTE VERTICAL. AF_07/2019</t>
  </si>
  <si>
    <t>FABRICAÇÃO E INSTALAÇÃO DE PONTALETES DE MADEIRA NÃO APARELHADA PARA TELHADOS COM MAIS QUE 2 ÁGUAS E COM TELHA CERÂMICA OU DE CONCRETO EM EDIFÍCIO RESIDENCIAL TÉRREO, INCLUSO TRANSPORTE VERTICAL. AF_07/2019</t>
  </si>
  <si>
    <t>FABRICAÇÃO E INSTALAÇÃO DE PONTALETES DE MADEIRA NÃO APARELHADA PARA TELHADOS COM MAIS QUE 2 ÁGUAS E COM TELHA CERÂMICA OU DE CONCRETO EM EDIFÍCIO RESIDENCIAL DE MÚLTIPLOS PAVIMENTOS. AF_07/2019</t>
  </si>
  <si>
    <t>FABRICAÇÃO E INSTALAÇÃO DE PONTALETES DE MADEIRA NÃO APARELHADA PARA TELHADOS COM MAIS QUE 2 ÁGUAS E COM TELHA CERÂMICA OU DE CONCRETO EM EDIFÍCIO INSTITUCIONAL TÉRREO, INCLUSO TRANSPORTE VERTICAL. AF_07/2019</t>
  </si>
  <si>
    <t>RETIRADA E RECOLOCAÇÃO DE RIPA EM TELHADOS DE ATÉ 2 ÁGUAS COM TELHA CERÂMICA OU DE CONCRETO DE ENCAIXE, INCLUSO TRANSPORTE VERTICAL. AF_07/2019</t>
  </si>
  <si>
    <t>RETIRADA E RECOLOCAÇÃO DE CAIBRO EM TELHADOS DE ATÉ 2 ÁGUAS COM TELHA CERÂMICA OU DE CONCRETO DE ENCAIXE, INCLUSO TRANSPORTE VERTICAL. AF_07/2019</t>
  </si>
  <si>
    <t>RETIRADA E RECOLOCAÇÃO DE RIPA EM TELHADOS DE MAIS DE 2 ÁGUAS COM TELHA CERÂMICA OU DE CONCRETO DE ENCAIXE, INCLUSO TRANSPORTE VERTICAL. AF_07/2019</t>
  </si>
  <si>
    <t>RETIRADA E RECOLOCAÇÃO DE CAIBRO EM TELHADOS DE MAIS DE 2 ÁGUAS COM TELHA CERÂMICA OU DE CONCRETO DE ENCAIXE, INCLUSO TRANSPORTE VERTICAL. AF_07/2019</t>
  </si>
  <si>
    <t>RETIRADA E RECOLOCAÇÃO DE RIPA EM TELHADOS DE ATÉ 2 ÁGUAS COM TELHA CERÂMICA CAPA-CANAL, INCLUSO TRANSPORTE VERTICAL. AF_07/2019</t>
  </si>
  <si>
    <t>RETIRADA E RECOLOCAÇÃO DE CAIBRO EM TELHADOS DE ATÉ 2 ÁGUAS COM TELHA CERÂMICA CAPA-CANAL, INCLUSO TRANSPORTE VERTICAL. AF_07/2019</t>
  </si>
  <si>
    <t>RETIRADA E RECOLOCAÇÃO DE RIPA EM TELHADOS DE MAIS DE 2 ÁGUAS COM TELHA CERÂMICA CAPA-CANAL, INCLUSO TRANSPORTE VERTICAL. AF_07/2019</t>
  </si>
  <si>
    <t>RETIRADA E RECOLOCAÇÃO DE CAIBRO EM TELHADOS DE MAIS DE 2 ÁGUAS COM TELHA CERÂMICA CAPA-CANAL, INCLUSO TRANSPORTE VERTICAL. AF_07/2019</t>
  </si>
  <si>
    <t>TELHAMENTO COM TELHA DE CONCRETO DE ENCAIXE, COM ATÉ 2 ÁGUAS, INCLUSO TRANSPORTE VERTICAL. AF_07/2019</t>
  </si>
  <si>
    <t>TELHAMENTO COM TELHA DE CONCRETO DE ENCAIXE, COM MAIS DE 2 ÁGUAS, INCLUSO TRANSPORTE VERTICAL. AF_07/2019</t>
  </si>
  <si>
    <t>TELHAMENTO COM TELHA CERÂMICA DE ENCAIXE, TIPO PORTUGUESA, COM ATÉ 2 ÁGUAS, INCLUSO TRANSPORTE VERTICAL. AF_07/2019</t>
  </si>
  <si>
    <t>TELHAMENTO COM TELHA CERÂMICA DE ENCAIXE, TIPO PORTUGUESA, COM MAIS DE 2 ÁGUAS, INCLUSO TRANSPORTE VERTICAL. AF_07/2019</t>
  </si>
  <si>
    <t>TELHAMENTO COM TELHA CERÂMICA CAPA-CANAL, TIPO COLONIAL, COM ATÉ 2 ÁGUAS, INCLUSO TRANSPORTE VERTICAL. AF_07/2019</t>
  </si>
  <si>
    <t>TELHAMENTO COM TELHA CERÂMICA CAPA-CANAL, TIPO COLONIAL, COM MAIS DE 2 ÁGUAS, INCLUSO TRANSPORTE VERTICAL. AF_07/2019</t>
  </si>
  <si>
    <t>EMBOÇAMENTO COM ARGAMASSA TRAÇO 1:2:9 (CIMENTO, CAL E AREIA). AF_07/2019</t>
  </si>
  <si>
    <t>SUBCOBERTURA COM MANTA PLÁSTICA REVESTIDA POR PELÍCULA DE ALUMÍNO, INCLUSO TRANSPORTE VERTICAL. AF_07/2019</t>
  </si>
  <si>
    <t>AMARRAÇÃO DE TELHAS CERÂMICAS OU DE CONCRETO. AF_07/2019</t>
  </si>
  <si>
    <t>TELHAMENTO COM TELHA CERÂMICA DE ENCAIXE, TIPO FRANCESA, COM ATÉ 2 ÁGUAS, INCLUSO TRANSPORTE VERTICAL. AF_07/2019</t>
  </si>
  <si>
    <t>TELHAMENTO COM TELHA CERÂMICA DE ENCAIXE, TIPO FRANCESA, COM MAIS DE 2 ÁGUAS, INCLUSO TRANSPORTE VERTICAL. AF_07/2019</t>
  </si>
  <si>
    <t>TELHAMENTO COM TELHA CERÂMICA DE ENCAIXE, TIPO ROMANA, COM ATÉ 2 ÁGUAS, INCLUSO TRANSPORTE VERTICAL. AF_07/2019</t>
  </si>
  <si>
    <t>TELHAMENTO COM TELHA CERÂMICA DE ENCAIXE, TIPO ROMANA, COM MAIS DE 2 ÁGUAS, INCLUSO TRANSPORTE VERTICAL. AF_07/2019</t>
  </si>
  <si>
    <t>TELHAMENTO COM TELHA CERÂMICA CAPA-CANAL, TIPO PLAN, COM ATÉ 2 ÁGUAS, INCLUSO TRANSPORTE VERTICAL. AF_07/2019</t>
  </si>
  <si>
    <t>TELHAMENTO COM TELHA CERÂMICA CAPA-CANAL, TIPO PLAN, COM MAIS DE 2 ÁGUAS, INCLUSO TRANSPORTE VERTICAL. AF_07/2019</t>
  </si>
  <si>
    <t>TELHAMENTO COM TELHA CERÂMICA CAPA-CANAL, TIPO PAULISTA, COM ATÉ 2 ÁGUAS, INCLUSO TRANSPORTE VERTICAL. AF_07/2019</t>
  </si>
  <si>
    <t>TELHAMENTO COM TELHA CERÂMICA CAPA-CANAL, TIPO PAULISTA, COM MAIS DE 2 ÁGUAS, INCLUSO TRANSPORTE VERTICAL. AF_07/2019</t>
  </si>
  <si>
    <t>TELHAMENTO COM TELHA ONDULADA DE FIBROCIMENTO E = 6 MM, COM RECOBRIMENTO LATERAL DE 1/4 DE ONDA PARA TELHADO COM INCLINAÇÃO MAIOR QUE 10°, COM ATÉ 2 ÁGUAS, INCLUSO IÇAMENTO. AF_07/2019</t>
  </si>
  <si>
    <t>TELHAMENTO COM TELHA ONDULADA DE FIBROCIMENTO E = 6 MM, COM RECOBRIMENTO LATERAL DE 1 1/4 DE ONDA PARA TELHADO COM INCLINAÇÃO MÁXIMA DE 10°, COM ATÉ 2 ÁGUAS, INCLUSO IÇAMENTO. AF_07/2019</t>
  </si>
  <si>
    <t>TELHAMENTO COM TELHA DE AÇO/ALUMÍNIO E = 0,5 MM, COM ATÉ 2 ÁGUAS, INCLUSO IÇAMENTO. AF_07/2019</t>
  </si>
  <si>
    <t>TELHAMENTO COM TELHA METÁLICA TERMOACÚSTICA E = 30 MM, COM ATÉ 2 ÁGUAS, INCLUSO IÇAMENTO. AF_07/2019</t>
  </si>
  <si>
    <t>CUMEEIRA E ESPIGÃO PARA TELHA CERÂMICA EMBOÇADA COM ARGAMASSA TRAÇO 1:2:9 (CIMENTO, CAL E AREIA), PARA TELHADOS COM MAIS DE 2 ÁGUAS, INCLUSO TRANSPORTE VERTICAL. AF_07/2019</t>
  </si>
  <si>
    <t>CUMEEIRA E ESPIGÃO PARA TELHA DE CONCRETO EMBOÇADA COM ARGAMASSA TRAÇO 1:2:9 (CIMENTO, CAL E AREIA), PARA TELHADOS COM MAIS DE 2 ÁGUAS, INCLUSO TRANSPORTE VERTICAL. AF_07/2019</t>
  </si>
  <si>
    <t>CUMEEIRA PARA TELHA CERÂMICA EMBOÇADA COM ARGAMASSA TRAÇO 1:2:9 (CIMENTO, CAL E AREIA) PARA TELHADOS COM ATÉ 2 ÁGUAS, INCLUSO TRANSPORTE VERTICAL. AF_07/2019</t>
  </si>
  <si>
    <t>CUMEEIRA PARA TELHA DE CONCRETO EMBOÇADA COM ARGAMASSA TRAÇO 1:2:9 (CIMENTO, CAL E AREIA) PARA TELHADOS COM ATÉ 2 ÁGUAS, INCLUSO TRANSPORTE VERTICAL. AF_07/2019</t>
  </si>
  <si>
    <t>CUMEEIRA PARA TELHA DE FIBROCIMENTO ONDULADA E = 6 MM, INCLUSO ACESSÓRIOS DE FIXAÇÃO E IÇAMENTO. AF_07/2019</t>
  </si>
  <si>
    <t>CUMEEIRA PARA TELHA DE FIBROCIMENTO ESTRUTURAL E = 6 MM, INCLUSO ACESSÓRIOS DE FIXAÇÃO E IÇAMENTO. AF_07/2019</t>
  </si>
  <si>
    <t>CUMEEIRA SHED PARA TELHA ONDULADA DE FIBROCIMENTO, E = 6 MM, INCLUSO ACESSÓRIOS DE FIXAÇÃO E IÇAMENTO. AF_07/2019</t>
  </si>
  <si>
    <t>RUFO EXTERNO/INTERNO EM CHAPA DE AÇO GALVANIZADO NÚMERO 26, CORTE DE 33 CM, INCLUSO IÇAMENTO. AF_07/2019</t>
  </si>
  <si>
    <t>RETIRADA E RECOLOCAÇÃO DE  TELHA CERÂMICA DE ENCAIXE, COM ATÉ DUAS ÁGUAS, INCLUSO IÇAMENTO. AF_07/2019</t>
  </si>
  <si>
    <t>RETIRADA E RECOLOCAÇÃO DE  TELHA CERÂMICA DE ENCAIXE, COM MAIS DE DUAS ÁGUAS, INCLUSO IÇAMENTO. AF_07/2019</t>
  </si>
  <si>
    <t>RETIRADA E RECOLOCAÇÃO DE  TELHA CERÂMICA CAPA-CANAL, COM ATÉ DUAS ÁGUAS, INCLUSO IÇAMENTO. AF_07/2019</t>
  </si>
  <si>
    <t>RETIRADA E RECOLOCAÇÃO DE  TELHA CERÂMICA CAPA-CANAL, COM MAIS DE DUAS ÁGUAS, INCLUSO IÇAMENTO. AF_07/2019</t>
  </si>
  <si>
    <t>CALHA DE BEIRAL, SEMICIRCULAR DE PVC, DIAMETRO 125 MM, INCLUINDO CABECEIRAS, EMENDAS, BOCAIS, SUPORTES E VEDAÇÕES, EXCLUINDO CONDUTORES, INCLUSO TRANSPORTE VERTICAL. AF_07/2019</t>
  </si>
  <si>
    <t>RUFO EM FIBROCIMENTO PARA TELHA ONDULADA E = 6 MM, ABA DE 26 CM, INCLUSO TRANSPORTE VERTICAL, EXCETO CONTRARRUFO. AF_07/2019</t>
  </si>
  <si>
    <t>CALHA EM CHAPA DE AÇO GALVANIZADO NÚMERO 24, DESENVOLVIMENTO DE 33 CM, INCLUSO TRANSPORTE VERTICAL. AF_07/2019</t>
  </si>
  <si>
    <t>CALHA EM CHAPA DE AÇO GALVANIZADO NÚMERO 24, DESENVOLVIMENTO DE 50 CM, INCLUSO TRANSPORTE VERTICAL. AF_07/2019</t>
  </si>
  <si>
    <t>CALHA EM CHAPA DE AÇO GALVANIZADO NÚMERO 24, DESENVOLVIMENTO DE 100 CM, INCLUSO TRANSPORTE VERTICAL. AF_07/2019</t>
  </si>
  <si>
    <t>RUFO EM CHAPA DE AÇO GALVANIZADO NÚMERO 24, CORTE DE 25 CM, INCLUSO TRANSPORTE VERTICAL. AF_07/2019</t>
  </si>
  <si>
    <t>TELHAMENTO COM TELHA ONDULADA DE FIBRA DE VIDRO E = 0,6 MM, PARA TELHADO COM INCLINAÇÃO MAIOR QUE 10°, COM ATÉ 2 ÁGUAS, INCLUSO IÇAMENTO. AF_07/2019</t>
  </si>
  <si>
    <t>INSTALAÇÃO DE TESOURA (INTEIRA OU MEIA), EM AÇO, PARA VÃOS MAIORES OU IGUAIS A 3,0 M E MENORES QUE 6,0 M, INCLUSO IÇAMENTO. AF_07/2019</t>
  </si>
  <si>
    <t>INSTALAÇÃO DE TESOURA (INTEIRA OU MEIA), EM AÇO, PARA VÃOS MAIORES OU IGUAIS A 6,0 M E MENORES QUE 8,0 M, INCLUSO IÇAMENTO. AF_07/2019</t>
  </si>
  <si>
    <t>INSTALAÇÃO DE TESOURA (INTEIRA OU MEIA), EM AÇO, PARA VÃOS MAIORES OU IGUAIS A 8,0 M E MENORES QUE 10,0 M, INCLUSO IÇAMENTO. AF_07/2019</t>
  </si>
  <si>
    <t>INSTALAÇÃO DE TESOURA (INTEIRA OU MEIA), EM AÇO, PARA VÃOS MAIORES OU IGUAIS A 10,0 M E MENORES QUE 12,0 M, INCLUSO IÇAMENTO. AF_07/2019</t>
  </si>
  <si>
    <t>TRAMA DE AÇO COMPOSTA POR RIPAS, CAIBROS E TERÇAS PARA TELHADOS DE ATÉ 2 ÁGUAS PARA TELHA DE ENCAIXE DE CERÂMICA OU DE CONCRETO, INCLUSO TRANSPORTE VERTICAL. AF_07/2019</t>
  </si>
  <si>
    <t>TRAMA DE AÇO COMPOSTA POR RIPAS E CAIBROS PARA TELHADOS DE ATÉ 2 ÁGUAS PARA TELHA DE ENCAIXE DE CERÂMICA OU DE CONCRETO, INCLUSO TRANSPORTE VERTICAL. AF_07/2019</t>
  </si>
  <si>
    <t>TRAMA DE AÇO COMPOSTA POR RIPAS PARA TELHADOS DE ATÉ 2 ÁGUAS PARA TELHA DE ENCAIXE DE CERÂMICA OU DE CONCRETO, INCLUSO TRANSPORTE VERTICAL. AF_07/2019</t>
  </si>
  <si>
    <t>TRAMA DE AÇO COMPOSTA POR RIPAS, CAIBROS E TERÇAS PARA TELHADOS DE MAIS DE 2 ÁGUAS PARA TELHA DE ENCAIXE DE CERÂMICA OU DE CONCRETO, INCLUSO TRANSPORTE VERTICAL. AF_07/2019</t>
  </si>
  <si>
    <t>TRAMA DE AÇO COMPOSTA POR RIPAS E CAIBROS PARA TELHADOS DE MAIS DE 2 ÁGUAS PARA TELHA DE ENCAIXE DE CERÂMICA OU DE CONCRETO, INCLUSO TRANSPORTE VERTICAL. AF_07/2019</t>
  </si>
  <si>
    <t>TRAMA DE AÇO COMPOSTA POR RIPAS PARA TELHADOS DE MAIS DE 2 ÁGUAS PARA TELHA DE ENCAIXE DE CERÂMICA OU DE CONCRETO, INCLUSO TRANSPORTE VERTICAL, INCLUSO TRANSPORTE VERTICAL. AF_07/2019</t>
  </si>
  <si>
    <t>TRAMA DE AÇO COMPOSTA POR RIPAS, CAIBROS E TERÇAS PARA TELHADOS DE ATÉ 2 ÁGUAS PARA TELHA CERÂMICA CAPA-CANAL, INCLUSO TRANSPORTE VERTICAL. AF_07/2019</t>
  </si>
  <si>
    <t>TRAMA DE AÇO COMPOSTA POR RIPAS E CAIBROS PARA TELHADOS DE ATÉ 2 ÁGUAS PARA TELHA CERÂMICA CAPA-CANAL, INCLUSO TRANSPORTE VERTICAL. AF_07/2019</t>
  </si>
  <si>
    <t>TRAMA DE AÇO COMPOSTA POR RIPAS PARA TELHADOS DE ATÉ 2 ÁGUAS PARA TELHA CERÂMICA CAPA-CANAL, INCLUSO TRANSPORTE VERTICAL. AF_07/2019</t>
  </si>
  <si>
    <t>TRAMA DE AÇO COMPOSTA POR RIPAS, CAIBROS E TERÇAS PARA TELHADOS DE MAIS DE 2 ÁGUAS PARA TELHA CERÂMICA CAPA-CANAL, INCLUSO TRANSPORTE VERTICAL. AF_07/2019</t>
  </si>
  <si>
    <t>TRAMA DE AÇO COMPOSTA POR RIPAS E CAIBROS PARA TELHADOS DE MAIS DE 2 ÁGUAS PARA TELHA CERÂMICA CAPA-CANAL, INCLUSO TRANSPORTE VERTICAL. AF_07/2019</t>
  </si>
  <si>
    <t>TRAMA DE AÇO COMPOSTA POR RIPAS PARA TELHADOS DE MAIS DE 2 ÁGUAS PARA TELHA CERÂMICA CAPA-CANAL, INCLUSO TRANSPORTE VERTICAL. AF_07/2019</t>
  </si>
  <si>
    <t>TRAMA DE AÇO COMPOSTA POR TERÇAS PARA TELHADOS DE ATÉ 2 ÁGUAS PARA TELHA ONDULADA DE FIBROCIMENTO, METÁLICA, PLÁSTICA OU TERMOACÚSTICA, INCLUSO TRANSPORTE VERTICAL. AF_07/2019</t>
  </si>
  <si>
    <t>TRAMA DE AÇO COMPOSTA POR TERÇAS PARA TELHADOS DE ATÉ 2 ÁGUAS PARA TELHA ESTRUTURAL DE FIBROCIMENTO, INCLUSO TRANSPORTE VERTICAL. AF_07/2019</t>
  </si>
  <si>
    <t>FABRICAÇÃO E INSTALAÇÃO DE MEIA TESOURA DE MADEIRA NÃO APARELHADA, COM VÃO DE 3 M, PARA TELHA CERÂMICA OU DE CONCRETO, INCLUSO IÇAMENTO. AF_07/2019</t>
  </si>
  <si>
    <t>FABRICAÇÃO E INSTALAÇÃO DE MEIA TESOURA DE MADEIRA NÃO APARELHADA, COM VÃO DE 4 M, PARA TELHA CERÂMICA OU DE CONCRETO, INCLUSO IÇAMENTO. AF_07/2019</t>
  </si>
  <si>
    <t>FABRICAÇÃO E INSTALAÇÃO DE MEIA TESOURA DE MADEIRA NÃO APARELHADA, COM VÃO DE 5 M, PARA TELHA CERÂMICA OU DE CONCRETO, INCLUSO IÇAMENTO. AF_07/2019</t>
  </si>
  <si>
    <t>FABRICAÇÃO E INSTALAÇÃO DE MEIA TESOURA DE MADEIRA NÃO APARELHADA, COM VÃO DE 6 M, PARA TELHA CERÂMICA OU DE CONCRETO, INCLUSO IÇAMENTO. AF_07/2019</t>
  </si>
  <si>
    <t>FABRICAÇÃO E INSTALAÇÃO DE MEIA TESOURA DE MADEIRA NÃO APARELHADA, COM VÃO DE 7 M, PARA TELHA CERÂMICA OU DE CONCRETO, INCLUSO IÇAMENTO. AF_07/2019</t>
  </si>
  <si>
    <t>FABRICAÇÃO E INSTALAÇÃO DE MEIA TESOURA DE MADEIRA NÃO APARELHADA, COM VÃO DE 8 M, PARA TELHA CERÂMICA OU DE CONCRETO, INCLUSO IÇAMENTO. AF_07/2019</t>
  </si>
  <si>
    <t>FABRICAÇÃO E INSTALAÇÃO DE MEIA TESOURA DE MADEIRA NÃO APARELHADA, COM VÃO DE 9 M, PARA TELHA CERÂMICA OU DE CONCRETO, INCLUSO IÇAMENTO. AF_07/2019</t>
  </si>
  <si>
    <t>FABRICAÇÃO E INSTALAÇÃO DE MEIA TESOURA DE MADEIRA NÃO APARELHADA, COM VÃO DE 10 M, PARA TELHA CERÂMICA OU DE CONCRETO, INCLUSO IÇAMENTO. AF_07/2019</t>
  </si>
  <si>
    <t>FABRICAÇÃO E INSTALAÇÃO DE MEIA TESOURA DE MADEIRA NÃO APARELHADA, COM VÃO DE 11 M, PARA TELHA CERÂMICA OU DE CONCRETO, INCLUSO IÇAMENTO. AF_07/2019</t>
  </si>
  <si>
    <t>FABRICAÇÃO E INSTALAÇÃO DE MEIA TESOURA DE MADEIRA NÃO APARELHADA, COM VÃO DE 12 M, PARA TELHA CERÂMICA OU DE CONCRETO, INCLUSO IÇAMENTO. AF_07/2019</t>
  </si>
  <si>
    <t>FABRICAÇÃO E INSTALAÇÃO DE MEIA TESOURA DE MADEIRA NÃO APARELHADA, COM VÃO DE 3 M, PARA TELHA ONDULADA DE FIBROCIMENTO, ALUMÍNIO, PLÁSTICA OU TERMOACÚSTICA, INCLUSO IÇAMENTO. AF_07/2019</t>
  </si>
  <si>
    <t>FABRICAÇÃO E INSTALAÇÃO DE MEIA TESOURA DE MADEIRA NÃO APARELHADA, COM VÃO DE 4 M, PARA TELHA ONDULADA DE FIBROCIMENTO, ALUMÍNIO, PLÁSTICA OU TERMOACÚSTICA, INCLUSO IÇAMENTO. AF_07/2019</t>
  </si>
  <si>
    <t>FABRICAÇÃO E INSTALAÇÃO DE MEIA TESOURA DE MADEIRA NÃO APARELHADA, COM VÃO DE 5 M, PARA TELHA ONDULADA DE FIBROCIMENTO, ALUMÍNIO, PLÁSTICA OU TERMOACÚSTICA, INCLUSO IÇAMENTO. AF_07/2019</t>
  </si>
  <si>
    <t>FABRICAÇÃO E INSTALAÇÃO DE MEIA TESOURA DE MADEIRA NÃO APARELHADA, COM VÃO DE 6 M, PARA TELHA ONDULADA DE FIBROCIMENTO, ALUMÍNIO, PLÁSTICA OU TERMOACÚSTICA, INCLUSO IÇAMENTO. AF_07/2019</t>
  </si>
  <si>
    <t>FABRICAÇÃO E INSTALAÇÃO DE MEIA TESOURA DE MADEIRA NÃO APARELHADA, COM VÃO DE 7 M, PARA TELHA ONDULADA DE FIBROCIMENTO, ALUMÍNIO, PLÁSTICA OU TERMOACÚSTICA, INCLUSO IÇAMENTO. AF_07/2019</t>
  </si>
  <si>
    <t>FABRICAÇÃO E INSTALAÇÃO DE MEIA TESOURA DE MADEIRA NÃO APARELHADA, COM VÃO DE 8 M, PARA TELHA ONDULADA DE FIBROCIMENTO, ALUMÍNIO, PLÁSTICA OU TERMOACÚSTICA, INCLUSO IÇAMENTO. AF_07/2019</t>
  </si>
  <si>
    <t>FABRICAÇÃO E INSTALAÇÃO DE MEIA TESOURA DE MADEIRA NÃO APARELHADA, COM VÃO DE 9 M, PARA TELHA ONDULADA DE FIBROCIMENTO, ALUMÍNIO, PLÁSTICA OU TERMOACÚSTICA, INCLUSO IÇAMENTO. AF_07/2019</t>
  </si>
  <si>
    <t>FABRICAÇÃO E INSTALAÇÃO DE MEIA TESOURA DE MADEIRA NÃO APARELHADA, COM VÃO DE 10 M, PARA TELHA ONDULADA DE FIBROCIMENTO, ALUMÍNIO, PLÁSTICA OU TERMOACÚSTICA, INCLUSO IÇAMENTO. AF_07/2019</t>
  </si>
  <si>
    <t>FABRICAÇÃO E INSTALAÇÃO DE MEIA TESOURA DE MADEIRA NÃO APARELHADA, COM VÃO DE 11 M, PARA TELHA ONDULADA DE FIBROCIMENTO, ALUMÍNIO, PLÁSTICA OU TERMOACÚSTICA, INCLUSO IÇAMENTO. AF_07/2019</t>
  </si>
  <si>
    <t>FABRICAÇÃO E INSTALAÇÃO DE MEIA TESOURA DE MADEIRA NÃO APARELHADA, COM VÃO DE 12 M, PARA TELHA ONDULADA DE FIBROCIMENTO, ALUMÍNIO, PLÁSTICA OU TERMOACÚSTICA, INCLUSO IÇAMENTO. AF_07/2019</t>
  </si>
  <si>
    <t>FABRICAÇÃO E INSTALAÇÃO DE PONTALETES DE MADEIRA NÃO APARELHADA PARA TELHADOS COM ATÉ 2 ÁGUAS E COM TELHA ONDULADA DE FIBROCIMENTO, ALUMÍNIO OU PLÁSTICA EM EDIFÍCIO RESIDENCIAL TÉRREO, INCLUSO TRANSPORTE VERTICAL. AF_07/2019</t>
  </si>
  <si>
    <t>TELHAMENTO COM TELHA DE ENCAIXE, TIPO FRANCESA DE VIDRO, COM ATÉ 2 ÁGUAS, INCLUSO TRANSPORTE VERTICAL. AF_07/2019</t>
  </si>
  <si>
    <t>CONTENÇÃO EM PERFIL PRANCHADO COM PRANCHÃO DE MADEIRA, PERFIS ESPAÇADOS A 1,5 M PARA 1 SUBSOLO. AF_07/2019</t>
  </si>
  <si>
    <t>CONTENÇÃO EM PERFIL PRANCHADO COM PRANCHÃO DE MADEIRA, PERFIS ESPAÇADOS A 1,5 M PARA 2 OU MAIS SUBSOLOS. AF_07/2019</t>
  </si>
  <si>
    <t>CONTENÇÃO EM PERFIL PRANCHADO COM PRANCHÃO DE MADEIRA, PERFIS ESPAÇADOS A 2 M PARA 1 SUBSOLO. AF_07/2019</t>
  </si>
  <si>
    <t>CONTENÇÃO EM PERFIL PRANCHADO COM PRANCHÃO DE MADEIRA, PERFIS ESPAÇADOS A 2 M PARA 2 OU MAIS SUBSOLOS. AF_07/2019</t>
  </si>
  <si>
    <t>FABRICAÇÃO, MONTAGEM E DESMONTAGEM DE FÔRMA PARA CORTINA DE CONTENÇÃO, EM CHAPA DE MADEIRA COMPENSADA PLASTIFICADA, E = 18 MM, 10 UTILIZAÇÕES. AF_07/2019</t>
  </si>
  <si>
    <t>ARMAÇÃO DE CORTINA DE CONTENÇÃO EM CONCRETO ARMADO, COM AÇO CA-50 DE 6,3 MM - MONTAGEM. AF_07/2019</t>
  </si>
  <si>
    <t>ARMAÇÃO DE CORTINA DE CONTENÇÃO EM CONCRETO ARMADO, COM AÇO CA-50 DE 8 MM - MONTAGEM. AF_07/2019</t>
  </si>
  <si>
    <t>ARMAÇÃO DE CORTINA DE CONTENÇÃO EM CONCRETO ARMADO, COM AÇO CA-50 DE 10 MM - MONTAGEM. AF_07/2019</t>
  </si>
  <si>
    <t>ARMAÇÃO DE CORTINA DE CONTENÇÃO EM CONCRETO ARMADO, COM AÇO CA-50 DE 12,5 MM - MONTAGEM. AF_07/2019</t>
  </si>
  <si>
    <t>ARMAÇÃO DE CORTINA DE CONTENÇÃO EM CONCRETO ARMADO, COM AÇO CA-50 DE 16 MM - MONTAGEM. AF_07/2019</t>
  </si>
  <si>
    <t>ARMAÇÃO DE CORTINA DE CONTENÇÃO EM CONCRETO ARMADO, COM AÇO CA-50 DE 20 MM - MONTAGEM. AF_07/2019</t>
  </si>
  <si>
    <t>ARMAÇÃO DE CORTINA DE CONTENÇÃO EM CONCRETO ARMADO, COM AÇO CA-50 DE 25 MM - MONTAGEM. AF_07/2019</t>
  </si>
  <si>
    <t>CONCRETAGEM DE CORTINA DE CONTENÇÃO, ATRAVÉS DE BOMBA   LANÇAMENTO, ADENSAMENTO E ACABAMENTO. AF_07/2019</t>
  </si>
  <si>
    <t>ARMAÇÃO DO SISTEMA DE PAREDES DE CONCRETO, EXECUTADA EM PAREDES DE EDIFICAÇÕES DE MÚLTIPLOS PAVIMENTOS, TELA Q-138. AF_06/2019</t>
  </si>
  <si>
    <t>ARMAÇÃO DO SISTEMA DE PAREDES DE CONCRETO, EXECUTADA EM PAREDES DE EDIFICAÇÕES TÉRREAS OU DE MÚLTIPLOS PAVIMENTOS, TELA Q-92. AF_06/2019</t>
  </si>
  <si>
    <t>ARMAÇÃO DO SISTEMA DE PAREDES DE CONCRETO, EXECUTADA EM PAREDES DE EDIFICAÇÕES TÉRREAS, TELA Q-61. AF_06/2019</t>
  </si>
  <si>
    <t>ARMAÇÃO DO SISTEMA DE PAREDES DE CONCRETO, EXECUTADA COMO ARMADURA POSITIVA DE LAJES, TELA Q-138. AF_06/2019</t>
  </si>
  <si>
    <t>ARMAÇÃO DO SISTEMA DE PAREDES DE CONCRETO, EXECUTADA COMO ARMADURA NEGATIVA DE LAJES, TELA T-196. AF_06/2019</t>
  </si>
  <si>
    <t>ARMAÇÃO DO SISTEMA DE PAREDES DE CONCRETO, EXECUTADA COMO ARMADURA POSITIVA DE LAJES, TELA Q-113. AF_06/2019</t>
  </si>
  <si>
    <t>ARMAÇÃO DO SISTEMA DE PAREDES DE CONCRETO, EXECUTADA COMO ARMADURA NEGATIVA DE LAJES, TELA L-159. AF_06/2019</t>
  </si>
  <si>
    <t>ARMAÇÃO DO SISTEMA DE PAREDES DE CONCRETO, EXECUTADA EM PLATIBANDAS, TELA Q-92. AF_06/2019</t>
  </si>
  <si>
    <t>ARMAÇÃO DO SISTEMA DE PAREDES DE CONCRETO, EXECUTADA COMO REFORÇO, VERGALHÃO DE 6,3 MM DE DIÂMETRO. AF_06/2019</t>
  </si>
  <si>
    <t>ARMAÇÃO DO SISTEMA DE PAREDES DE CONCRETO, EXECUTADA COMO REFORÇO, VERGALHÃO DE 8,0 MM DE DIÂMETRO. AF_06/2019</t>
  </si>
  <si>
    <t>ARMAÇÃO DO SISTEMA DE PAREDES DE CONCRETO, EXECUTADA COMO REFORÇO, VERGALHÃO DE 10,0 MM DE DIÂMETRO. AF_06/2019</t>
  </si>
  <si>
    <t>ARMAÇÃO DO SISTEMA DE PAREDES DE CONCRETO, EXECUTADA COMO ARMADURA POSITIVA DE LAJES, TELA Q-196. AF_06/2019</t>
  </si>
  <si>
    <t>ARMAÇÃO DO SISTEMA DE PAREDES DE CONCRETO, EXECUTADA COMO REFORÇO, VERGALHÃO DE 5,0 MM DE DIÂMETRO. AF_06/2019</t>
  </si>
  <si>
    <t>ARMAÇÃO DO SISTEMA DE PAREDES DE CONCRETO, EXECUTADA COMO REFORÇO, VERGALHÃO DE 12,5 MM DE DIÂMETRO. AF_06/2019</t>
  </si>
  <si>
    <t>IMPERMEABILIZAÇÃO DE SUPERFÍCIE COM ARGAMASSA POLIMÉRICA / MEMBRANA ACRÍLICA, 3 DEMÃOS. AF_06/2018</t>
  </si>
  <si>
    <t>IMPERMEABILIZAÇÃO DE SUPERFÍCIE COM ARGAMASSA POLIMÉRICA / MEMBRANA ACRÍLICA, 4 DEMÃOS, REFORÇADA COM VÉU DE POLIÉSTER (MAV). AF_06/2018</t>
  </si>
  <si>
    <t>TRATAMENTO DE RALO OU PONTO EMERGENTE COM ARGAMASSA POLIMÉRICA / MEMBRANA ACRÍLICA REFORÇADO COM VÉU DE POLIÉSTER (MAV). AF_06/2018</t>
  </si>
  <si>
    <t>10,89</t>
  </si>
  <si>
    <t>ARGAMASSA TRAÇO 1:7 (EM VOLUME DE CIMENTO E AREIA MÉDIA ÚMIDA) COM ADIÇÃO DE PLASTIFICANTE PARA EMBOÇO/MASSA ÚNICA/ASSENTAMENTO DE ALVENARIA DE VEDAÇÃO, PREPARO MECÂNICO COM BETONEIRA 400 L. AF_08/2019</t>
  </si>
  <si>
    <t>ARGAMASSA TRAÇO 1:7 (EM VOLUME DE CIMENTO E AREIA MÉDIA ÚMIDA) COM ADIÇÃO DE PLASTIFICANTE PARA EMBOÇO/MASSA ÚNICA/ASSENTAMENTO DE ALVENARIA DE VEDAÇÃO, PREPARO MECÂNICO COM BETONEIRA 600 L. AF_08/2019</t>
  </si>
  <si>
    <t>ARGAMASSA TRAÇO 1:6 (EM VOLUME DE CIMENTO E AREIA MÉDIA ÚMIDA) COM ADIÇÃO DE PLASTIFICANTE PARA EMBOÇO/MASSA ÚNICA/ASSENTAMENTO DE ALVENARIA DE VEDAÇÃO, PREPARO MECÂNICO COM BETONEIRA 400 L. AF_08/2019</t>
  </si>
  <si>
    <t>ARGAMASSA TRAÇO 1:6 (EM VOLUME DE CIMENTO E AREIA MÉDIA ÚMIDA) COM ADIÇÃO DE PLASTIFICANTE PARA EMBOÇO/MASSA ÚNICA/ASSENTAMENTO DE ALVENARIA DE VEDAÇÃO, PREPARO MECÂNICO COM BETONEIRA 600 L. AF_08/2019</t>
  </si>
  <si>
    <t>ARGAMASSA TRAÇO 1:1:6 (EM VOLUME DE CIMENTO, CAL E AREIA MÉDIA ÚMIDA) PARA EMBOÇO/MASSA ÚNICA/ASSENTAMENTO DE ALVENARIA DE VEDAÇÃO, PREPARO MECÂNICO COM BETONEIRA 400 L. AF_08/2019</t>
  </si>
  <si>
    <t>ARGAMASSA TRAÇO 1:1:6 (EM VOLUME DE CIMENTO, CAL E AREIA MÉDIA ÚMIDA) PARA EMBOÇO/MASSA ÚNICA/ASSENTAMENTO DE ALVENARIA DE VEDAÇÃO, PREPARO MECÂNICO COM BETONEIRA 600 L. AF_08/2019</t>
  </si>
  <si>
    <t>ARGAMASSA TRAÇO 1:1,5:7,5 (EM VOLUME DE CIMENTO, CAL E AREIA MÉDIA ÚMIDA) PARA EMBOÇO/MASSA ÚNICA/ASSENTAMENTO DE ALVENARIA DE VEDAÇÃO, PREPARO MECÂNICO COM BETONEIRA 400 L. AF_08/2019</t>
  </si>
  <si>
    <t>ARGAMASSA TRAÇO 1:1,5:7,5 (EM VOLUME DE CIMENTO, CAL E AREIA MÉDIA ÚMIDA) PARA EMBOÇO/MASSA ÚNICA/ASSENTAMENTO DE ALVENARIA DE VEDAÇÃO, PREPARO MECÂNICO COM BETONEIRA 600 L. AF_08/2019</t>
  </si>
  <si>
    <t>ARGAMASSA TRAÇO 1:2:8 (EM VOLUME DE CIMENTO, CAL E AREIA MÉDIA ÚMIDA) PARA EMBOÇO/MASSA ÚNICA/ASSENTAMENTO DE ALVENARIA DE VEDAÇÃO, PREPARO MECÂNICO COM BETONEIRA 400 L. AF_08/2019</t>
  </si>
  <si>
    <t>ARGAMASSA TRAÇO 1:2:9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</si>
  <si>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BETONEIRA 400 L. AF_08/2019</t>
  </si>
  <si>
    <t>ARGAMASSA TRAÇO 1:3:12 (EM VOLUME DE CIMENTO, CAL E AREIA MÉDIA ÚMIDA) PARA EMBOÇO/MASSA ÚNICA/ASSENTAMENTO DE ALVENARIA DE VEDAÇÃO, PREPARO MECÂNICO COM BETONEIRA 600 L. AF_08/2019</t>
  </si>
  <si>
    <t>ARGAMASSA TRAÇO 1:3 (EM VOLUME DE CIMENTO E AREIA MÉDIA ÚMIDA) PARA CONTRAPISO, PREPARO MECÂNICO COM BETONEIRA 400 L. AF_08/2019</t>
  </si>
  <si>
    <t>ARGAMASSA TRAÇO 1:3 (EM VOLUME DE CIMENTO E AREIA MÉDIA ÚMIDA) PARA CONTRAPISO, PREPARO MECÂNICO COM BETONEIRA 600 L. AF_08/2019</t>
  </si>
  <si>
    <t>ARGAMASSA TRAÇO 1:4 (EM VOLUME DE CIMENTO E AREIA MÉDIA ÚMIDA) PARA CONTRAPISO, PREPARO MECÂNICO COM BETONEIRA 400 L. AF_08/2019</t>
  </si>
  <si>
    <t>ARGAMASSA TRAÇO 1:4 (EM VOLUME DE CIMENTO E AREIA MÉDIA ÚMIDA) PARA CONTRAPISO, PREPARO MECÂNICO COM BETONEIRA 600 L. AF_08/2019</t>
  </si>
  <si>
    <t>ARGAMASSA TRAÇO 1:5 (EM VOLUME DE CIMENTO E AREIA MÉDIA ÚMIDA) PARA CONTRAPISO, PREPARO MECÂNICO COM BETONEIRA 400 L. AF_08/2019</t>
  </si>
  <si>
    <t>ARGAMASSA TRAÇO 1:5 (EM VOLUME DE CIMENTO E AREIA MÉDIA ÚMIDA) PARA CONTRAPISO, PREPARO MECÂNICO COM BETONEIRA 600 L. AF_08/2019</t>
  </si>
  <si>
    <t>ARGAMASSA TRAÇO 1:6 (EM VOLUME DE CIMENTO E AREIA MÉDIA ÚMIDA) PARA CONTRAPISO, PREPARO MECÂNICO COM BETONEIRA 400 L. AF_08/2019</t>
  </si>
  <si>
    <t>ARGAMASSA TRAÇO 1:6 (EM VOLUME DE CIMENTO E AREIA MÉDIA ÚMIDA) PARA CONTRAPISO, PREPARO MECÂNICO COM BETONEIRA 600 L. AF_08/2019</t>
  </si>
  <si>
    <t>ARGAMASSA TRAÇO 1:5 (EM VOLUME DE CIMENTO E AREIA GROSSA ÚMIDA) PARA CHAPISCO CONVENCIONAL, PREPARO MECÂNICO COM BETONEIRA 400 L. AF_08/2019</t>
  </si>
  <si>
    <t>ARGAMASSA TRAÇO 1:5 (EM VOLUME DE CIMENTO E AREIA GROSSA ÚMIDA) PARA CHAPISCO CONVENCIONAL, PREPARO MECÂNICO COM BETONEIRA 600 L. AF_08/2019</t>
  </si>
  <si>
    <t>ARGAMASSA TRAÇO 1:3 (EM VOLUME DE CIMENTO E AREIA GROSSA ÚMIDA) PARA CHAPISCO CONVENCIONAL, PREPARO MECÂNICO COM BETONEIRA 400 L. AF_08/2019</t>
  </si>
  <si>
    <t>ARGAMASSA TRAÇO 1:3 (EM VOLUME DE CIMENTO E AREIA GROSSA ÚMIDA) PARA CHAPISCO CONVENCIONAL, PREPARO MECÂNICO COM BETONEIRA 600 L. AF_08/2019</t>
  </si>
  <si>
    <t>ARGAMASSA TRAÇO 1:4 (EM VOLUME DE CIMENTO E AREIA GROSSA ÚMIDA) PARA CHAPISCO CONVENCIONAL, PREPARO MECÂNICO COM BETONEIRA 400 L. AF_08/2019</t>
  </si>
  <si>
    <t>ARGAMASSA TRAÇO 1:4 (EM VOLUME DE CIMENTO E AREIA GROSSA ÚMIDA) PARA CHAPISCO CONVENCIONAL, PREPARO MECÂNICO COM BETONEIRA 600 L. AF_08/2019</t>
  </si>
  <si>
    <t>ARGAMASSA TRAÇO 1:5 (EM VOLUME DE CIMENTO E AREIA GROSSA ÚMIDA) COM ADIÇÃO DE EMULSÃO POLIMÉRICA PARA CHAPISCO ROLADO, PREPARO MECÂNICO COM BETONEIRA 400 L. AF_08/2019</t>
  </si>
  <si>
    <t>ARGAMASSA TRAÇO 1:5 (EM VOLUME DE CIMENTO E AREIA GROSSA ÚMIDA) COM ADIÇÃO DE EMULSÃO POLIMÉRICA PARA CHAPISCO ROLADO, PREPARO MECÂNICO COM BETONEIRA 600 L. AF_08/2019</t>
  </si>
  <si>
    <t>ARGAMASSA TRAÇO 1:3 (EM VOLUME DE CIMENTO E AREIA GROSSA ÚMIDA) COM ADIÇÃO DE EMULSÃO POLIMÉRICA PARA CHAPISCO ROLADO, PREPARO MECÂNICO COM BETONEIRA 400 L. AF_08/2019</t>
  </si>
  <si>
    <t>ARGAMASSA TRAÇO 1:3 (EM VOLUME DE CIMENTO E AREIA GROSSA ÚMIDA) COM ADIÇÃO DE EMULSÃO POLIMÉRICA PARA CHAPISCO ROLADO, PREPARO MECÂNICO COM BETONEIRA 600 L. AF_08/2019</t>
  </si>
  <si>
    <t>ARGAMASSA TRAÇO 1:4 (EM VOLUME DE CIMENTO E AREIA GROSSA ÚMIDA) COM ADIÇÃO DE EMULSÃO POLIMÉRICA PARA CHAPISCO ROLADO, PREPARO MECÂNICO COM BETONEIRA 400 L. AF_08/2019</t>
  </si>
  <si>
    <t>ARGAMASSA TRAÇO 1:4 (EM VOLUME DE CIMENTO E AREIA GROSSA ÚMIDA) COM ADIÇÃO DE EMULSÃO POLIMÉRICA PARA CHAPISCO ROLADO, PREPARO MECÂNICO COM BETONEIRA 600 L. AF_08/2019</t>
  </si>
  <si>
    <t>ARGAMASSA TRAÇO 1:7 (EM VOLUME DE CIMENTO E AREIA MÉDIA ÚMIDA) COM ADIÇÃO DE PLASTIFICANTE PARA EMBOÇO/MASSA ÚNICA/ASSENTAMENTO DE ALVENARIA DE VEDAÇÃO, PREPARO MECÂNICO COM MISTURADOR DE EIXO HORIZONTAL DE 300 KG. AF_08/2019</t>
  </si>
  <si>
    <t>ARGAMASSA TRAÇO 1:7 (EM VOLUME DE CIMENTO E AREIA MÉDIA ÚMIDA) COM ADIÇÃO DE PLASTIFICANTE PARA EMBOÇO/MASSA ÚNICA/ASSENTAMENTO DE ALVENARIA DE VEDAÇÃO, PREPARO MECÂNICO COM MISTURADOR DE EIXO HORIZONTAL DE 600 KG. AF_08/2019</t>
  </si>
  <si>
    <t>ARGAMASSA TRAÇO 1:6 (EM VOLUME DE CIMENTO E AREIA MÉDIA ÚMIDA) COM ADIÇÃO DE PLASTIFICANTE PARA EMBOÇO/MASSA ÚNICA/ASSENTAMENTO DE ALVENARIA DE VEDAÇÃO, PREPARO MECÂNICO COM MISTURADOR DE EIXO HORIZONTAL DE 300 KG. AF_08/2019</t>
  </si>
  <si>
    <t>ARGAMASSA TRAÇO 1:6 (EM VOLUME DE CIMENTO E AREIA MÉDIA ÚMIDA) COM ADIÇÃO DE PLASTIFICANTE PARA EMBOÇO/MASSA ÚNICA/ASSENTAMENTO DE ALVENARIA DE VEDAÇÃO, PREPARO MECÂNICO COM MISTURADOR DE EIXO HORIZONTAL DE 600 KG. AF_08/2019</t>
  </si>
  <si>
    <t>ARGAMASSA TRAÇO 1:1:6 (EM VOLUME DE CIMENTO, CAL E AREIA MÉDIA ÚMIDA) PARA EMBOÇO/MASSA ÚNICA/ASSENTAMENTO DE ALVENARIA DE VEDAÇÃO, PREPARO MECÂNICO COM MISTURADOR DE EIXO HORIZONTAL DE 300 KG. AF_08/2019</t>
  </si>
  <si>
    <t>ARGAMASSA TRAÇO 1:1:6 (EM VOLUME DE CIMENTO, CAL E AREIA MÉDIA ÚMIDA) PARA EMBOÇO/MASSA ÚNICA/ASSENTAMENTO DE ALVENARIA DE VEDAÇÃO, PREPARO MECÂNICO COM MISTURADOR DE EIXO HORIZONTAL DE 600 KG. AF_08/2019</t>
  </si>
  <si>
    <t>ARGAMASSA TRAÇO 1:1,5:7,5 (EM VOLUME DE CIMENTO, CAL E AREIA MÉDIA ÚMIDA) PARA EMBOÇO/MASSA ÚNICA/ASSENTAMENTO DE ALVENARIA DE VEDAÇÃO, PREPARO MECÂNICO COM MISTURADOR DE EIXO HORIZONTAL DE 300 KG. AF_08/2019</t>
  </si>
  <si>
    <t>ARGAMASSA TRAÇO 1:1,5:7,5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</si>
  <si>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MECÂNICO COM MISTURADOR DE EIXO HORIZONTAL DE 300 KG. AF_08/2019</t>
  </si>
  <si>
    <t>ARGAMASSA TRAÇO 1:2:8 (EM VOLUME DE CIMENTO, CAL E AREIA MÉDIA ÚMIDA) PARA EMBOÇO/MASSA ÚNICA/ASSENTAMENTO DE ALVENARIA DE VEDAÇÃO, PREPARO MECÂNICO COM MISTURADOR DE EIXO HORIZONTAL DE 600 KG. AF_08/2019</t>
  </si>
  <si>
    <t>ARGAMASSA TRAÇO 1:2:9 (EM VOLUME DE CIMENTO, CAL E AREIA MÉDIA ÚMIDA) PARA EMBOÇO/MASSA ÚNICA/ASSENTAMENTO DE ALVENARIA DE VEDAÇÃO, PREPARO MECÂNICO COM MISTURADOR DE EIXO HORIZONTAL DE 300 KG. AF_08/2019</t>
  </si>
  <si>
    <t>ARGAMASSA TRAÇO 1:3:12 (EM VOLUME DE CIMENTO, CAL E AREIA MÉDIA ÚMIDA) PARA EMBOÇO/MASSA ÚNICA/ASSENTAMENTO DE ALVENARIA DE VEDAÇÃO, PREPARO MECÂNICO COM MISTURADOR DE EIXO HORIZONTAL DE 600 KG. AF_08/2019</t>
  </si>
  <si>
    <t>ARGAMASSA TRAÇO 1:3 (EM VOLUME DE CIMENTO E AREIA MÉDIA ÚMIDA) PARA CONTRAPISO, PREPARO MECÂNICO COM MISTURADOR DE EIXO HORIZONTAL DE 160 KG. AF_08/2019</t>
  </si>
  <si>
    <t>ARGAMASSA TRAÇO 1:3 (EM VOLUME DE CIMENTO E AREIA MÉDIA ÚMIDA) PARA CONTRAPISO, PREPARO MECÂNICO COM MISTURADOR DE EIXO HORIZONTAL DE 300 KG. AF_08/2019</t>
  </si>
  <si>
    <t>ARGAMASSA TRAÇO 1:3 (EM VOLUME DE CIMENTO E AREIA MÉDIA ÚMIDA) PARA CONTRAPISO, PREPARO MECÂNICO COM MISTURADOR DE EIXO HORIZONTAL DE 600 KG. AF_08/2019</t>
  </si>
  <si>
    <t>ARGAMASSA TRAÇO 1:4 (EM VOLUME DE CIMENTO E AREIA MÉDIA ÚMIDA) PARA CONTRAPISO, PREPARO MECÂNICO COM MISTURADOR DE EIXO HORIZONTAL DE 160 KG. AF_08/2019</t>
  </si>
  <si>
    <t>ARGAMASSA TRAÇO 1:4 (EM VOLUME DE CIMENTO E AREIA MÉDIA ÚMIDA) PARA CONTRAPISO, PREPARO MECÂNICO COM MISTURADOR DE EIXO HORIZONTAL DE 300 KG. AF_08/2019</t>
  </si>
  <si>
    <t>ARGAMASSA TRAÇO 1:4 (EM VOLUME DE CIMENTO E AREIA MÉDIA ÚMIDA) PARA CONTRAPISO, PREPARO MECÂNICO COM MISTURADOR DE EIXO HORIZONTAL DE 600 KG. AF_08/2019</t>
  </si>
  <si>
    <t>ARGAMASSA TRAÇO 1:5 (EM VOLUME DE CIMENTO E AREIA MÉDIA ÚMIDA) PARA CONTRAPISO, PREPARO MECÂNICO COM MISTURADOR DE EIXO HORIZONTAL DE 160 KG. AF_08/2019</t>
  </si>
  <si>
    <t>ARGAMASSA TRAÇO 1:5 (EM VOLUME DE CIMENTO E AREIA MÉDIA ÚMIDA) PARA CONTRAPISO, PREPARO MECÂNICO COM MISTURADOR DE EIXO HORIZONTAL DE 300 KG. AF_08/2019</t>
  </si>
  <si>
    <t>ARGAMASSA TRAÇO 1:5 (EM VOLUME DE CIMENTO E AREIA MÉDIA ÚMIDA) PARA CONTRAPISO, PREPARO MECÂNICO COM MISTURADOR DE EIXO HORIZONTAL DE 600 KG. AF_08/2019</t>
  </si>
  <si>
    <t>ARGAMASSA TRAÇO 1:6 (EM VOLUME DE CIMENTO E AREIA MÉDIA ÚMIDA) PARA CONTRAPISO, PREPARO MECÂNICO COM MISTURADOR DE EIXO HORIZONTAL DE 160 KG. AF_08/2019</t>
  </si>
  <si>
    <t>ARGAMASSA TRAÇO 1:6 (EM VOLUME DE CIMENTO E AREIA MÉDIA ÚMIDA) PARA CONTRAPISO, PREPARO MECÂNICO COM MISTURADOR DE EIXO HORIZONTAL DE 600 KG. AF_08/2019</t>
  </si>
  <si>
    <t>ARGAMASSA TRAÇO 1:5 (EM VOLUME DE CIMENTO E AREIA GROSSA ÚMIDA) PARA CHAPISCO CONVENCIONAL, PREPARO MECÂNICO COM MISTURADOR DE EIXO HORIZONTAL DE 300 KG. AF_08/2019</t>
  </si>
  <si>
    <t>ARGAMASSA TRAÇO 1:5 (EM VOLUME DE CIMENTO E AREIA GROSSA ÚMIDA) PARA CHAPISCO CONVENCIONAL, PREPARO MECÂNICO COM MISTURADOR DE EIXO HORIZONTAL DE 600 KG. AF_08/2019</t>
  </si>
  <si>
    <t>ARGAMASSA TRAÇO 1:3 (EM VOLUME DE CIMENTO E AREIA GROSSA ÚMIDA) PARA CHAPISCO CONVENCIONAL, PREPARO MECÂNICO COM MISTURADOR DE EIXO HORIZONTAL DE 160 KG. AF_08/2019</t>
  </si>
  <si>
    <t>ARGAMASSA TRAÇO 1:3 (EM VOLUME DE CIMENTO E AREIA GROSSA ÚMIDA) PARA CHAPISCO CONVENCIONAL, PREPARO MECÂNICO COM MISTURADOR DE EIXO HORIZONTAL DE 300 KG. AF_08/2019</t>
  </si>
  <si>
    <t>ARGAMASSA TRAÇO 1:3 (EM VOLUME DE CIMENTO E AREIA GROSSA ÚMIDA) PARA CHAPISCO CONVENCIONAL, PREPARO MECÂNICO COM MISTURADOR DE EIXO HORIZONTAL DE 600 KG. AF_08/2019</t>
  </si>
  <si>
    <t>ARGAMASSA TRAÇO 1:4 (EM VOLUME DE CIMENTO E AREIA GROSSA ÚMIDA) PARA CHAPISCO CONVENCIONAL, PREPARO MECÂNICO COM MISTURADOR DE EIXO HORIZONTAL DE 160 KG. AF_08/2019</t>
  </si>
  <si>
    <t>ARGAMASSA TRAÇO 1:4 (EM VOLUME DE CIMENTO E AREIA GROSSA ÚMIDA) PARA CHAPISCO CONVENCIONAL, PREPARO MECÂNICO COM MISTURADOR DE EIXO HORIZONTAL DE 300 KG. AF_08/2019</t>
  </si>
  <si>
    <t>ARGAMASSA TRAÇO 1:4 (EM VOLUME DE CIMENTO E AREIA GROSSA ÚMIDA) PARA CHAPISCO CONVENCIONAL, PREPARO MECÂNICO COM MISTURADOR DE EIXO HORIZONTAL DE 600 KG. AF_08/2019</t>
  </si>
  <si>
    <t>ARGAMASSA TRAÇO 1:5 (EM VOLUME DE CIMENTO E AREIA GROSSA ÚMIDA) COM ADIÇÃO DE EMULSÃO POLIMÉRICA PARA CHAPISCO ROLADO, PREPARO MECÂNICO COM MISTURADOR DE EIXO HORIZONTAL DE 300 KG. AF_08/2019</t>
  </si>
  <si>
    <t>ARGAMASSA TRAÇO 1:5 (EM VOLUME DE CIMENTO E AREIA GROSSA ÚMIDA) COM ADIÇÃO DE EMULSÃO POLIMÉRICA PARA CHAPISCO ROLADO, PREPARO MECÂNICO COM MISTURADOR DE EIXO HORIZONTAL DE 600 KG. AF_08/2019</t>
  </si>
  <si>
    <t>ARGAMASSA TRAÇO 1:3 (EM VOLUME DE CIMENTO E AREIA GROSSA ÚMIDA) COM ADIÇÃO DE EMULSÃO POLIMÉRICA PARA CHAPISCO ROLADO, PREPARO MECÂNICO COM MISTURADOR DE EIXO HORIZONTAL DE 160 KG. AF_08/2019</t>
  </si>
  <si>
    <t>ARGAMASSA TRAÇO 1:3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</si>
  <si>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600 KG. AF_08/2019</t>
  </si>
  <si>
    <t>ARGAMASSA TRAÇO 1:4 (EM VOLUME DE CIMENTO E AREIA GROSSA ÚMIDA) COM ADIÇÃO DE EMULSÃO POLIMÉRICA PARA CHAPISCO ROLADO, PREPARO MECÂNICO COM MISTURADOR DE EIXO HORIZONTAL DE 300 KG. AF_08/2019</t>
  </si>
  <si>
    <t>ARGAMASSA TRAÇO 1:4 (EM VOLUME DE CIMENTO E AREIA GROSSA ÚMIDA) COM ADIÇÃO DE EMULSÃO POLIMÉRICA PARA CHAPISCO ROLADO, PREPARO MECÂNICO COM MISTURADOR DE EIXO HORIZONTAL DE 600 KG. AF_08/2019</t>
  </si>
  <si>
    <t>ARGAMASSA TRAÇO 1:7 (EM VOLUME DE CIMENTO E AREIA MÉDIA ÚMIDA) COM ADIÇÃO DE PLASTIFICANTE PARA EMBOÇO/MASSA ÚNICA/ASSENTAMENTO DE ALVENARIA DE VEDAÇÃO, PREPARO MANUAL. AF_08/2019</t>
  </si>
  <si>
    <t>ARGAMASSA TRAÇO 1:6 (EM VOLUME DE CIMENTO E AREIA MÉDIA ÚMIDA) COM ADIÇÃO DE PLASTIFICANTE PARA EMBOÇO/MASSA ÚNICA/ASSENTAMENTO DE ALVENARIA DE VEDAÇÃO, PREPARO MANUAL. AF_08/2019</t>
  </si>
  <si>
    <t>ARGAMASSA TRAÇO 1:1:6 (EM VOLUME DE CIMENTO, CAL E AREIA MÉDIA ÚMIDA) PARA EMBOÇO/MASSA ÚNICA/ASSENTAMENTO DE ALVENARIA DE VEDAÇÃO, PREPARO MANUAL. AF_08/2019</t>
  </si>
  <si>
    <t>ARGAMASSA TRAÇO 1:1,5:7,5 (EM VOLUME DE CIMENTO, CAL E AREIA MÉDIA ÚMIDA) PARA EMBOÇO/MASSA ÚNICA/ASSENTAMENTO DE ALVENARIA DE VEDAÇÃO, PREPARO MANUAL. AF_08/2019</t>
  </si>
  <si>
    <t>ARGAMASSA TRAÇO 1:2:8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</si>
  <si>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MANUAL. AF_08/2019</t>
  </si>
  <si>
    <t>ARGAMASSA TRAÇO 1:3:12 (EM VOLUME DE CIMENTO, CAL E AREIA MÉDIA ÚMIDA) PARA EMBOÇO/MASSA ÚNICA/ASSENTAMENTO DE ALVENARIA DE VEDAÇÃO, PREPARO MANUAL. AF_08/2019</t>
  </si>
  <si>
    <t>ARGAMASSA TRAÇO 1:3 (EM VOLUME DE CIMENTO E AREIA MÉDIA ÚMIDA) PARA CONTRAPISO, PREPARO MANUAL. AF_08/2019</t>
  </si>
  <si>
    <t>ARGAMASSA TRAÇO 1:4 (EM VOLUME DE CIMENTO E AREIA MÉDIA ÚMIDA) PARA CONTRAPISO, PREPARO MANUAL. AF_08/2019</t>
  </si>
  <si>
    <t>ARGAMASSA TRAÇO 1:5 (EM VOLUME DE CIMENTO E AREIA MÉDIA ÚMIDA) PARA CONTRAPISO, PREPARO MANUAL. AF_08/2019</t>
  </si>
  <si>
    <t>ARGAMASSA TRAÇO 1:6 (EM VOLUME DE CIMENTO E AREIA MÉDIA ÚMIDA) PARA CONTRAPISO, PREPARO MANUAL. AF_08/2019</t>
  </si>
  <si>
    <t>ARGAMASSA TRAÇO 1:5 (EM VOLUME DE CIMENTO E AREIA GROSSA ÚMIDA) PARA CHAPISCO CONVENCIONAL, PREPARO MANUAL. AF_08/2019</t>
  </si>
  <si>
    <t>ARGAMASSA TRAÇO 1:3 (EM VOLUME DE CIMENTO E AREIA GROSSA ÚMIDA) PARA CHAPISCO CONVENCIONAL, PREPARO MANUAL. AF_08/2019</t>
  </si>
  <si>
    <t>ARGAMASSA TRAÇO 1:4 (EM VOLUME DE CIMENTO E AREIA GROSSA ÚMIDA) PARA CHAPISCO CONVENCIONAL, PREPARO MANUAL. AF_08/2019</t>
  </si>
  <si>
    <t>ARGAMASSA TRAÇO 1:5 (EM VOLUME DE CIMENTO E AREIA GROSSA ÚMIDA) COM ADIÇÃO DE EMULSÃO POLIMÉRICA PARA CHAPISCO ROLADO, PREPARO MANUAL. AF_08/2019</t>
  </si>
  <si>
    <t>ARGAMASSA TRAÇO 1:3 (EM VOLUME DE CIMENTO E AREIA GROSSA ÚMIDA) COM ADIÇÃO DE EMULSÃO POLIMÉRICA PARA CHAPISCO ROLADO, PREPARO MANUAL. AF_08/2019</t>
  </si>
  <si>
    <t>ARGAMASSA TRAÇO 1:4 (EM VOLUME DE CIMENTO E AREIA GROSSA ÚMIDA) COM ADIÇÃO DE EMULSÃO POLIMÉRICA PARA CHAPISCO ROLADO, PREPARO MANUAL. AF_08/2019</t>
  </si>
  <si>
    <t>ARGAMASSA INDUSTRIALIZADA MULTIUSO PARA REVESTIMENTOS E ASSENTAMENTO DA ALVENARIA, PREPARO COM MISTURADOR DE EIXO HORIZONTAL DE 160 KG. AF_08/2019</t>
  </si>
  <si>
    <t>ARGAMASSA INDUSTRIALIZADA MULTIUSO PARA REVESTIMENTOS E ASSENTAMENTO DA ALVENARIA, PREPARO COM MISTURADOR DE EIXO HORIZONTAL DE 300 KG. AF_08/2019</t>
  </si>
  <si>
    <t>ARGAMASSA INDUSTRIALIZADA MULTIUSO PARA REVESTIMENTOS E ASSENTAMENTO DA ALVENARIA, PREPARO COM MISTURADOR DE EIXO HORIZONTAL DE 600 KG. AF_08/2019</t>
  </si>
  <si>
    <t>ARGAMASSA PRONTA PARA CONTRAPISO, PREPARO COM MISTURADOR DE EIXO HORIZONTAL DE 160 KG. AF_08/2019</t>
  </si>
  <si>
    <t>ARGAMASSA PRONTA PARA CONTRAPISO, PREPARO COM MISTURADOR DE EIXO HORIZONTAL DE 300 KG. AF_08/2019</t>
  </si>
  <si>
    <t>ARGAMASSA PRONTA PARA CONTRAPISO, PREPARO COM MISTURADOR DE EIXO HORIZONTAL DE 600 KG. AF_08/2019</t>
  </si>
  <si>
    <t>ARGAMASSA PARA REVESTIMENTO DECORATIVO MONOCAMADA (MONOCAPA), PREPARO COM MISTURADOR DE EIXO HORIZONTAL DE 160 KG. AF_08/2019</t>
  </si>
  <si>
    <t>ARGAMASSA PARA REVESTIMENTO DECORATIVO MONOCAMADA (MONOCAPA), PREPARO COM MISTURADOR DE EIXO HORIZONTAL DE 300 KG. AF_08/2019</t>
  </si>
  <si>
    <t>ARGAMASSA PARA REVESTIMENTO DECORATIVO MONOCAMADA (MONOCAPA), PREPARO COM MISTURADOR DE EIXO HORIZONTAL DE 600 KG. AF_08/2019</t>
  </si>
  <si>
    <t>ARGAMASSA INDUSTRIALIZADA PARA CHAPISCO ROLADO, PREPARO COM MISTURADOR DE EIXO HORIZONTAL DE 160 KG. AF_08/2019</t>
  </si>
  <si>
    <t>ARGAMASSA INDUSTRIALIZADA PARA CHAPISCO ROLADO, PREPARO COM MISTURADOR DE EIXO HORIZONTAL DE 300 KG. AF_08/2019</t>
  </si>
  <si>
    <t>ARGAMASSA INDUSTRIALIZADA PARA CHAPISCO ROLADO, PREPARO COM MISTURADOR DE EIXO HORIZONTAL DE 600 KG. AF_08/2019</t>
  </si>
  <si>
    <t>ARGAMASSA INDUSTRIALIZADA PARA CHAPISCO COLANTE, PREPARO COM MISTURADOR DE EIXO HORIZONTAL DE 160 KG. AF_08/2019</t>
  </si>
  <si>
    <t>ARGAMASSA INDUSTRIALIZADA PARA CHAPISCO COLANTE, PREPARO COM MISTURADOR DE EIXO HORIZONTAL DE 300 KG. AF_08/2019</t>
  </si>
  <si>
    <t>ARGAMASSA INDUSTRIALIZADA PARA CHAPISCO COLANTE, PREPARO COM MISTURADOR DE EIXO HORIZONTAL DE 600 KG. AF_08/2019</t>
  </si>
  <si>
    <t>ARGAMASSA INDUSTRIALIZADA MULTIUSO PARA REVESTIMENTOS E ASSENTAMENTO DA ALVENARIA, PREPARO MANUAL. AF_08/2019</t>
  </si>
  <si>
    <t>ARGAMASSA PRONTA PARA CONTRAPISO, PREPARO MANUAL. AF_08/2019</t>
  </si>
  <si>
    <t>ARGAMASSA INDUSTRIALIZADA PARA CHAPISCO ROLADO, PREPARO MANUAL. AF_08/2019</t>
  </si>
  <si>
    <t>ARGAMASSA INDUSTRIALIZADA PARA CHAPISCO COLANTE, PREPARO MANUAL. AF_08/2019</t>
  </si>
  <si>
    <t>ARGAMASSA PARA REVESTIMENTO DECORATIVO MONOCAMADA (MONOCAPA), MISTURA E PROJEÇÃO DE 1,5 M3/H DE ARGAMASSA. AF_08/2019</t>
  </si>
  <si>
    <t>ARGAMASSA INDUSTRIALIZADA PARA REVESTIMENTOS, MISTURA E PROJEÇÃO DE 1,5 M³/H DE ARGAMASSA. AF_08/2019</t>
  </si>
  <si>
    <t>ARGAMASSA À BASE DE GESSO, MISTURA E PROJEÇÃO DE 1,5 M³/H DE ARGAMASSA. AF_08/2019</t>
  </si>
  <si>
    <t>ARGAMASSA TRAÇO 1:0,5:4,5 (EM VOLUME DE CIMENTO, CAL E AREIA MÉDIA ÚMIDA), PREPARO MECÂNICO COM BETONEIRA 400 L. AF_08/2019</t>
  </si>
  <si>
    <t>ARGAMASSA TRAÇO 1:0,5:4,5 (EM VOLUME DE CIMENTO, CAL E AREIA MÉDIA ÚMIDA) PARA ASSENTAMENTO DE ALVENARIA, PREPARO MANUAL. AF_08/2019</t>
  </si>
  <si>
    <t>ARGAMASSA TRAÇO 1:3 (EM VOLUME DE CIMENTO E AREIA MÉDIA ÚMIDA), PREPARO MECÂNICO COM BETONEIRA 400 L. AF_08/2019</t>
  </si>
  <si>
    <t>ARGAMASSA TRAÇO 1:3 (EM VOLUME DE CIMENTO E AREIA MÉDIA ÚMIDA), PREPARO MANUAL. AF_08/2019</t>
  </si>
  <si>
    <t>ARGAMASSA TRAÇO 1:4 (EM VOLUME DE CIMENTO E AREIA MÉDIA ÚMIDA), PREPARO MANUAL. AF_08/2019</t>
  </si>
  <si>
    <t>ARGAMASSA TRAÇO 1:2:9 (EM VOLUME DE CIMENTO, CAL E AREIA MÉDIA ÚMIDA) PARA EMBOÇO/MASSA ÚNICA/ASSENTAMENTO DE ALVENARIA DE VEDAÇÃO, PREPARO MECÂNICO COM BETONEIRA 400 L. AF_08/2019</t>
  </si>
  <si>
    <t>ARGAMASSA TRAÇO 1:0,5:4,5  (EM VOLUME DE CIMENTO, CAL E AREIA MÉDIA ÚMIDA), PREPARO MECÂNICO COM MISTURADOR DE EIXO HORIZONTAL DE 160 KG. AF_08/2019</t>
  </si>
  <si>
    <t>ARGAMASSA TRAÇO 1:0,5:4,5  (EM VOLUME DE CIMENTO, CAL E AREIA MÉDIA ÚMIDA), PREPARO MECÂNICO COM MISTURADOR DE EIXO HORIZONTAL DE 300 KG. AF_08/2019</t>
  </si>
  <si>
    <t>ARGAMASSA TRAÇO 1:0,5:4,5  (EM VOLUME DE CIMENTO, CAL E AREIA MÉDIA ÚMIDA), PREPARO MECÂNICO COM MISTURADOR DE EIXO HORIZONTAL DE 600 KG. AF_08/2019</t>
  </si>
  <si>
    <t>ARGAMASSA TRAÇO 1:3 (EM VOLUME DE CIMENTO E AREIA MÉDIA ÚMIDA), PREPARO MECÂNICO COM MISTURADOR DE EIXO HORIZONTAL DE 160 KG. AF_08/2019</t>
  </si>
  <si>
    <t>ARGAMASSA TRAÇO 1:3 (EM VOLUME DE CIMENTO E AREIA MÉDIA ÚMIDA), PREPARO MECÂNICO COM MISTURADOR DE EIXO HORIZONTAL DE 300 KG. AF_08/2019</t>
  </si>
  <si>
    <t>ARGAMASSA TRAÇO 1:3 (EM VOLUME DE CIMENTO E AREIA MÉDIA ÚMIDA), PREPARO MECÂNICO COM MISTURADOR DE EIXO HORIZONTAL DE 600 KG. AF_08/2019</t>
  </si>
  <si>
    <t>ARGAMASSA TRAÇO 1:4 (EM VOLUME DE CIMENTO E AREIA MÉDIA ÚMIDA), PREPARO MECÂNICO COM MISTURADOR DE EIXO HORIZONTAL DE 160 KG. AF_08/2019</t>
  </si>
  <si>
    <t>ARGAMASSA TRAÇO 1:4 (EM VOLUME DE CIMENTO E AREIA MÉDIA ÚMIDA), PREPARO MECÂNICO COM MISTURADOR DE EIXO HORIZONTAL DE 300 KG. AF_08/2019</t>
  </si>
  <si>
    <t>ARGAMASSA TRAÇO 1:4 (EM VOLUME DE CIMENTO E AREIA MÉDIA ÚMIDA), PREPARO MECÂNICO COM MISTURADOR DE EIXO HORIZONTAL DE 600 KG. AF_08/2019</t>
  </si>
  <si>
    <t>ARGAMASSA TRAÇO 1:3 (EM VOLUME DE CIMENTO E AREIA MÉDIA ÚMIDA) COM ADIÇÃO DE IMPERMEABILIZANTE, PREPARO MECÂNICO COM BETONEIRA 400 L. AF_08/2019</t>
  </si>
  <si>
    <t>ARGAMASSA TRAÇO 1:3 (EM VOLUME DE CIMENTO E AREIA MÉDIA ÚMIDA) COM ADIÇÃO DE IMPERMEABILIZANTE, PREPARO MECÂNICO COM MISTURADOR DE EIXO HORIZONTAL DE 160 KG. AF_08/2019</t>
  </si>
  <si>
    <t>ARGAMASSA TRAÇO 1:3 (EM VOLUME DE CIMENTO E AREIA MÉDIA ÚMIDA) COM ADIÇÃO DE IMPERMEABILIZANTE, PREPARO MECÂNICO COM MISTURADOR DE EIXO HORIZONTAL DE 300 KG. AF_08/2019</t>
  </si>
  <si>
    <t>ARGAMASSA TRAÇO 1:3 (EM VOLUME DE CIMENTO E AREIA MÉDIA ÚMIDA) COM ADIÇÃO DE IMPERMEABILIZANTE, PREPARO MECÂNICO COM MISTURADOR DE EIXO HORIZONTAL DE 600 KG. AF_08/2019</t>
  </si>
  <si>
    <t>ARGAMASSA TRAÇO 1:3 (EM VOLUME DE CIMENTO E AREIA MÉDIA ÚMIDA) COM ADIÇÃO DE IMPERMEABILIZANTE, PREPARO MANUAL. AF_08/2019</t>
  </si>
  <si>
    <t>ARGAMASSA TRAÇO 1:4 (EM VOLUME DE CIMENTO E AREIA MÉDIA ÚMIDA) COM ADIÇÃO DE IMPERMEABILIZANTE, PREPARO MECÂNICO COM BETONEIRA 400 L. AF_08/2019</t>
  </si>
  <si>
    <t>ARGAMASSA TRAÇO 1:4 (EM VOLUME DE CIMENTO E AREIA MÉDIA ÚMIDA) COM ADIÇÃO DE IMPERMEABILIZANTE, PREPARO MECÂNICO COM MISTURADOR DE EIXO HORIZONTAL DE 160 KG. AF_08/2019</t>
  </si>
  <si>
    <t>ARGAMASSA TRAÇO 1:4 (EM VOLUME DE CIMENTO E AREIA MÉDIA ÚMIDA) COM ADIÇÃO DE IMPERMEABILIZANTE, PREPARO MECÂNICO COM MISTURADOR DE EIXO HORIZONTAL DE 300 KG. AF_08/2019</t>
  </si>
  <si>
    <t>ARGAMASSA TRAÇO 1:4 (EM VOLUME DE CIMENTO E AREIA MÉDIA ÚMIDA) COM ADIÇÃO DE IMPERMEABILIZANTE, PREPARO MECÂNICO COM MISTURADOR DE EIXO HORIZONTAL DE 600 KG. AF_08/2019</t>
  </si>
  <si>
    <t>ARGAMASSA TRAÇO 1:4 (EM VOLUME DE CIMENTO E AREIA MÉDIA ÚMIDA) COM ADIÇÃO DE IMPERMEABILIZANTE, PREPARO MANUAL. AF_08/2019</t>
  </si>
  <si>
    <t>ARGAMASSA TRAÇO 1:2:9 (EM VOLUME DE CIMENTO, CAL E AREIA MÉDIA ÚMIDA) PARA EMBOÇO/MASSA ÚNICA/ASSENTAMENTO DE ALVENARIA DE VEDAÇÃO, PREPARO MECÂNICO COM MISTURADOR DE EIXO HORIZONTAL DE 600 KG. AF_08/2019</t>
  </si>
  <si>
    <t>ARGAMASSA TRAÇO 1:0,5:4,5 (EM VOLUME DE CIMENTO, CAL E AREIA MÉDIA ÚMIDA), PREPARO MECÂNICO COM BETONEIRA 600 L. AF_08/2019</t>
  </si>
  <si>
    <t>ARGAMASSA TRAÇO 1:3 (EM VOLUME DE CIMENTO E AREIA MÉDIA ÚMIDA), PREPARO MECÂNICO COM BETONEIRA 600 L. AF_08/2019</t>
  </si>
  <si>
    <t>ARGAMASSA TRAÇO 1:4 (EM VOLUME DE CIMENTO E AREIA MÉDIA ÚMIDA), PREPARO MECÂNICO COM BETONEIRA 600 L. AF_08/2019</t>
  </si>
  <si>
    <t>ARGAMASSA TRAÇO 1:3 (EM VOLUME DE CIMENTO E AREIA MÉDIA ÚMIDA) COM ADIÇÃO DE IMPERMEABILIZANTE, PREPARO MECÂNICO COM BETONEIRA 600 L. AF_08/2019</t>
  </si>
  <si>
    <t>ARGAMASSA TRAÇO 1:4 (EM VOLUME DE CIMENTO E AREIA MÉDIA ÚMIDA) COM ADIÇÃO DE IMPERMEABILIZANTE, PREPARO MECÂNICO COM BETONEIRA 600 L. AF_08/2019</t>
  </si>
  <si>
    <t>TRANSPORTE HORIZONTAL MANUAL, DE SACOS DE 50 KG (UNIDADE: KGXKM). AF_07/2019</t>
  </si>
  <si>
    <t>KGXKM</t>
  </si>
  <si>
    <t>TRANSPORTE HORIZONTAL MANUAL, DE SACOS DE 30 KG (UNIDADE: KGXKM). AF_07/2019</t>
  </si>
  <si>
    <t>TRANSPORTE HORIZONTAL MANUAL, DE SACOS DE 20 KG (UNIDADE: KGXKM). AF_07/2019</t>
  </si>
  <si>
    <t>TRANSPORTE HORIZONTAL COM CARRINHO PLATAFORMA, DE SACOS DE 50 KG (UNIDADE: KGXKM). AF_07/2019</t>
  </si>
  <si>
    <t>TRANSPORTE HORIZONTAL COM CARRINHO PLATAFORMA, DE SACOS DE 30 KG (UNIDADE: KGXKM). AF_07/2019</t>
  </si>
  <si>
    <t>TRANSPORTE HORIZONTAL COM CARRINHO PLATAFORMA, DE SACOS DE 20 KG (UNIDADE: KGXKM). AF_07/2019</t>
  </si>
  <si>
    <t>TRANSPORTE HORIZONTAL COM CARRINHO DE MÃO, DE SACOS DE 50 KG (UNIDADE: KGXKM). AF_07/2019</t>
  </si>
  <si>
    <t>TRANSPORTE HORIZONTAL COM CARRINHO DE MÃO, DE SACOS DE 30 KG (UNIDADE: KGXKM). AF_07/2019</t>
  </si>
  <si>
    <t>TRANSPORTE HORIZONTAL COM CARRINHO DE MÃO, DE SACOS DE 20 KG (UNIDADE: KGXKM). AF_07/2019</t>
  </si>
  <si>
    <t>TRANSPORTE HORIZONTAL COM MANIPULADOR TELESCÓPICO, DE PÁLETE DE SACOS (UNIDADE: KGXKM). AF_07/2019</t>
  </si>
  <si>
    <t>TRANSPORTE HORIZONTAL COM JERICA DE 60 L, DE MASSA/ GRANEL (UNIDADE: M3XKM). AF_07/2019</t>
  </si>
  <si>
    <t>TRANSPORTE HORIZONTAL COM JERICA DE 90 L, DE MASSA/ GRANEL (UNIDADE: M3XKM). AF_07/2019</t>
  </si>
  <si>
    <t>TRANSPORTE HORIZONTAL COM CARREGADEIRA, DE MASSA/ GRANEL (UNIDADE: M3XKM). AF_07/2019</t>
  </si>
  <si>
    <t>TRANSPORTE HORIZONTAL MANUAL, DE BLOCOS VAZADOS DE CONCRETO OU CERÂMICO DE 19X19X39CM (UNIDADE: BLOCOXKM). AF_07/2019</t>
  </si>
  <si>
    <t>TRANSPORTE HORIZONTAL MANUAL, DE BLOCOS CERÂMICOS FURADOS NA HORIZONTAL DE 9X19X19CM (UNIDADE: BLOCOXKM). AF_07/2019</t>
  </si>
  <si>
    <t>TRANSPORTE HORIZONTAL COM CARRINHO DE MÃO, DE BLOCOS VAZADOS DE CONCRETO OU CERÂMICO DE 19X19X39CM (UNIDADE: BLOCOXKM). AF_07/2019</t>
  </si>
  <si>
    <t>TRANSPORTE HORIZONTAL COM CARRINHO DE MÃO, DE BLOCOS CERÂMICOS FURADOS NA HORIZONTAL DE 9X19X19CM (UNIDADE: BLOCOXKM). AF_07/2019</t>
  </si>
  <si>
    <t>TRANSPORTE HORIZONTAL COM CARRINHO PLATAFORMA, DE BLOCOS VAZADOS DE CONCRETO OU CERÂMICO DE 19X19X39CM (UNIDADE: BLOCOXKM). AF_07/2019</t>
  </si>
  <si>
    <t>TRANSPORTE HORIZONTAL COM CARRINHO PLATAFORMA, DE BLOCOS CERÂMICOS FURADOS NA HORIZONTAL DE 9X19X19CM (UNIDADE: BLOCOXKM). AF_07/2019</t>
  </si>
  <si>
    <t>TRANSPORTE HORIZONTAL COM CARRINHO MINI PÁLETES, DE BLOCOS VAZADOS DE CONCRETO DE 19X19X39CM (UNIDADE: BLOCOXKM). AF_07/2019</t>
  </si>
  <si>
    <t>TRANSPORTE HORIZONTAL COM CARRINHO MINI PÁLETES, DE BLOCOS CERÂMICOS FURADOS NA VERTICAL DE 19X19X39CM (UNIDADE: BLOCOXKM). AF_07/2019</t>
  </si>
  <si>
    <t>TRANSPORTE HORIZONTAL COM CARRINHO MINI PÁLETES, DE BLOCOS CERÂMICOS FURADOS NA HORIZONTAL DE 9X19X19CM (UNIDADE: BLOCOXKM). AF_07/2019</t>
  </si>
  <si>
    <t>TRANSPORTE HORIZONTAL COM MANIPULADOR TELESCÓPICO, DE BLOCOS VAZADOS DE CONCRETO DE 19X19X39CM (UNIDADE: BLOCOXKM). AF_07/2019</t>
  </si>
  <si>
    <t>TRANSPORTE HORIZONTAL COM MANIPULADOR TELESCÓPICO, DE BLOCOS CERÂMICOS FURADOS NA VERTICAL DE 19X19X39CM (UNIDADE: BLOCOXKM). AF_07/2019</t>
  </si>
  <si>
    <t>TRANSPORTE HORIZONTAL COM MANIPULADOR TELESCÓPICO, DE BLOCOS CERÂMICOS FURADOS NA HORIZONTAL DE 9X19X19CM (UNIDADE: BLOCOXKM). AF_07/2019</t>
  </si>
  <si>
    <t>TRANSPORTE HORIZONTAL MANUAL, DE CAIXA COM REVESTIMENTO CERÂMICO (UNIDADE: M2XKM). AF_07/2019</t>
  </si>
  <si>
    <t>TRANSPORTE HORIZONTAL COM CARRINHO DE MÃO, DE CAIXA COM REVESTIMENTO CERÂMICO (UNIDADE: M2XKM). AF_07/2019</t>
  </si>
  <si>
    <t>TRANSPORTE HORIZONTAL COM CARRINHO PLATAFORMA, DE CAIXA COM REVESTIMENTO CERÂMICO (UNIDADE: M2XKM). AF_07/2019</t>
  </si>
  <si>
    <t>TRANSPORTE HORIZONTAL COM CARRINHO MINI PÁLETES, DE CAIXA COM REVESTIMENTO CERÂMICO (UNIDADE: M2XKM). AF_07/2019</t>
  </si>
  <si>
    <t>TRANSPORTE HORIZONTAL COM MANIPULADOR TELESCÓPICO, DE CAIXA COM REVESTIMENTO CERÂMICO (UNIDADE: M2XKM). AF_07/2019</t>
  </si>
  <si>
    <t>TRANSPORTE HORIZONTAL MANUAL, DE LATA DE 18 LITROS (UNIDADE: LXKM). AF_07/2019</t>
  </si>
  <si>
    <t>LXKM</t>
  </si>
  <si>
    <t>TRANSPORTE HORIZONTAL COM CARRINHO PLATAFORMA, DE LATA DE 18 LITROS (UNIDADE: LXKM). AF_07/2019</t>
  </si>
  <si>
    <t>TRANSPORTE HORIZONTAL COM CARRINHO RACIONAL, DE LATA DE 18 LITROS (UNIDADE: LXKM). AF_07/2019</t>
  </si>
  <si>
    <t>TRANSPORTE HORIZONTAL COM MANIPULADOR TELESCÓPICO, DE LATA DE 18 LITROS (UNIDADE: LXKM). AF_07/2019</t>
  </si>
  <si>
    <t>TRANSPORTE VERTICAL MANUAL, 1 PAVIMENTO, DE SACOS DE 50 KG (UNIDADE: KG). AF_07/2019</t>
  </si>
  <si>
    <t>TRANSPORTE VERTICAL MANUAL, 1 PAVIMENTO, DE SACOS DE 30 KG (UNIDADE: KG). AF_07/2019</t>
  </si>
  <si>
    <t>TRANSPORTE VERTICAL MANUAL, 1 PAVIMENTO, DE SACOS DE 20 KG (UNIDADE: KG). AF_07/2019</t>
  </si>
  <si>
    <t>TRANSPORTE VERTICAL MANUAL, 1 PAVIMENTO, DE BLOCOS VAZADOS DE CONCRETO OU CERÂMICO DE 19X19X39CM (UNIDADE: BLOCO). AF_07/2019</t>
  </si>
  <si>
    <t>TRANSPORTE VERTICAL MANUAL, 1 PAVIMENTO, DE BLOCOS CERÂMICOS FURADOS NA HORIZONTAL DE 9X19X19CM (UNIDADE: BLOCO). AF_07/2019</t>
  </si>
  <si>
    <t>TRANSPORTE VERTICAL MANUAL, 1 PAVIMENTO, DE CAIXA COM REVESTIMENTO CERÂMICO (UNIDADE: M2). AF_07/2019</t>
  </si>
  <si>
    <t>TRANSPORTE VERTICAL MANUAL, 1 PAVIMENTO, DE LATA DE 18 LITROS (UNIDADE: L). AF_07/2019</t>
  </si>
  <si>
    <t>TRANSPORTE HORIZONTAL MANUAL, DE TUBO DE PVC SOLDÁVEL COM DIÂMETRO MENOR OU IGUAL A 60 MM (UNIDADE: MXKM). AF_07/2019</t>
  </si>
  <si>
    <t>MXKM</t>
  </si>
  <si>
    <t>TRANSPORTE HORIZONTAL MANUAL, DE TUBO DE PVC SOLDÁVEL COM DIÂMETRO MAIOR QUE 60 MM E MENOR OU IGUAL A 85 MM (UNIDADE: MXKM). AF_07/2019</t>
  </si>
  <si>
    <t>TRANSPORTE HORIZONTAL MANUAL, DE TUBO DE CPVC COM DIÂMETRO MENOR OU IGUAL A 73 MM (UNIDADE: MXKM). AF_07/2019</t>
  </si>
  <si>
    <t>TRANSPORTE HORIZONTAL MANUAL, DE TUBO DE CPVC COM DIÂMETRO MAIOR QUE 73 MM E MENOR OU IGUAL A 89 MM (UNIDADE: MXKM). AF_07/2019</t>
  </si>
  <si>
    <t>TRANSPORTE HORIZONTAL MANUAL, DE TUBO DE PPR - PN12 OU PN25 - COM DIÂMETRO MENOR OU IGUAL A 50 MM (UNIDADE: MXKM). AF_07/2019</t>
  </si>
  <si>
    <t>TRANSPORTE HORIZONTAL MANUAL, DE TUBO DE PPR - PN12 OU PN25 - COM DIÂMETRO MAIOR QUE 50 MM E MENOR OU IGUAL A 75 MM (UNIDADE: MXKM). AF_07/2019</t>
  </si>
  <si>
    <t>TRANSPORTE HORIZONTAL MANUAL, DE TUBO DE PPR - PN12 OU PN25 - COM DIÂMETRO MAIOR QUE 75 MM E MENOR OU IGUAL A 110 MM (UNIDADE: MXKM). AF_07/2019</t>
  </si>
  <si>
    <t>TRANSPORTE HORIZONTAL MANUAL, DE TUBO DE COBRE - CLASSE E - COM DIÂMETRO MENOR OU IGUAL A 54 MM (UNIDADE: MXKM). AF_07/2019</t>
  </si>
  <si>
    <t>TRANSPORTE HORIZONTAL MANUAL, DE TUBO DE COBRE - CLASSE E - COM DIÂMETRO MAIOR QUE 54 MM E MENOR OU IGUAL A 79 MM (UNIDADE: MXKM). AF_07/2019</t>
  </si>
  <si>
    <t>TRANSPORTE HORIZONTAL MANUAL, DE TUBO DE COBRE - CLASSE E - COM DIÂMETRO MAIOR QUE 79 MM E MENOR OU IGUAL A 104 MM (UNIDADE: MXKM). AF_07/2019</t>
  </si>
  <si>
    <t>TRANSPORTE HORIZONTAL MANUAL, DE TUBO DE PVC SÉRIE NORMAL - ESGOTO PREDIAL, OU REFORÇADO PARA ESGOTO OU ÁGUAS PLUVIAIS PREDIAL, COM DIÂMETRO MENOR OU IGUAL A 75 MM (UNIDADE: MXKM). AF_07/2019</t>
  </si>
  <si>
    <t>TRANSPORTE HORIZONTAL MANUAL, DE TUBO DE PVC SÉRIE NORMAL - ESGOTO PREDIAL, OU REFORÇADO PARA ESGOTO OU ÁGUAS PLUVIAIS PREDIAL, COM DIÂMETRO MAIOR QUE 75 MM E MENOR OU IGUAL A 100 MM (UNIDADE: MXKM). AF_07/2019</t>
  </si>
  <si>
    <t>TRANSPORTE HORIZONTAL MANUAL, DE TUBO DE PVC SÉRIE NORMAL - ESGOTO PREDIAL, OU REFORÇADO PARA ESGOTO OU ÁGUAS PLUVIAIS PREDIAL, COM DIÂMETRO MAIOR QUE 100 MM E MENOR OU IGUAL A 150 MM (UNIDADE: MXKM). AF_07/2019</t>
  </si>
  <si>
    <t>TRANSPORTE HORIZONTAL MANUAL, DE TUBO DE AÇO CARBONO LEVE OU MÉDIO, PRETO OU GALVANIZADO, COM DIÂMETRO MENOR OU IGUAL A 20 MM (UNIDADE: MXKM). AF_07/2019</t>
  </si>
  <si>
    <t>TRANSPORTE HORIZONTAL MANUAL, DE TUBO DE AÇO CARBONO LEVE OU MÉDIO, PRETO OU GALVANIZADO, COM DIÂMETRO MAIOR QUE 20 MM E MENOR OU IGUAL A 32 MM (UNIDADE: MXKM). AF_07/2019</t>
  </si>
  <si>
    <t>TRANSPORTE HORIZONTAL MANUAL, DE TUBO DE AÇO CARBONO LEVE OU MÉDIO, PRETO OU GALVANIZADO, COM DIÂMETRO MAIOR QUE 32 MM E MENOR OU IGUAL A 65 MM (UNIDADE: MXKM). AF_07/2019</t>
  </si>
  <si>
    <t>TRANSPORTE HORIZONTAL MANUAL, DE TUBO DE AÇO CARBONO LEVE OU MÉDIO, PRETO OU GALVANIZADO, COM DIÂMETRO MAIOR QUE 65 MM E MENOR OU IGUAL A 90 MM (UNIDADE: MXKM). AF_07/2019</t>
  </si>
  <si>
    <t>TRANSPORTE HORIZONTAL MANUAL, DE TUBO DE AÇO CARBONO LEVE OU MÉDIO, PRETO OU GALVANIZADO, COM DIÂMETRO MAIOR QUE 90 MM E MENOR OU IGUAL A 125 MM (UNIDADE: MXKM). AF_07/2019</t>
  </si>
  <si>
    <t>TRANSPORTE HORIZONTAL MANUAL, DE TUBO DE AÇO CARBONO LEVE OU MÉDIO, PRETO OU GALVANIZADO, COM DIÂMETRO MAIOR QUE 125 MM E MENOR OU IGUAL A 150 MM (UNIDADE: MXKM). AF_07/2019</t>
  </si>
  <si>
    <t>TRANSPORTE HORIZONTAL MANUAL, DE TÁBUAS DE MADEIRA COM SEÇÃO TRANSVERSAL DE 2,5 X 25 CM E 2,5 X 30 CM (UNIDADE: MXKM). AF_07/2019</t>
  </si>
  <si>
    <t>TRANSPORTE HORIZONTAL MANUAL, DE CAIBROS DE MADEIRA COM SEÇÃO TRANSVERSAL DE 7,5 X 6 CM E 6 X 8 CM (UNIDADE: MXKM). AF_07/2019</t>
  </si>
  <si>
    <t>TRANSPORTE HORIZONTAL MANUAL, DE RIPAS DE MADEIRA COM SEÇÃO TRANSVERSAL DE 1 X 5 CM E 2 X 5 CM (UNIDADE: MXKM). AF_07/2019</t>
  </si>
  <si>
    <t>TRANSPORTE HORIZONTAL MANUAL, DE VIGAS DE MADEIRA COM SEÇÃO TRANSVERSAL DE 5 X 12 CM (UNIDADE: MXKM). AF_07/2019</t>
  </si>
  <si>
    <t>TRANSPORTE HORIZONTAL MANUAL, DE VIGAS DE MADEIRA COM SEÇÃO TRANSVERSAL DE 6 X 16 CM (UNIDADE: MXKM). AF_07/2019</t>
  </si>
  <si>
    <t>TRANSPORTE HORIZONTAL MANUAL, DE VERGALHÕES DE AÇO COM DIÂMETRO DE 5 MM (UNIDADE: KGXKM). AF_07/2019</t>
  </si>
  <si>
    <t>TRANSPORTE HORIZONTAL MANUAL, DE VERGALHÕES DE AÇO COM DIÂMETRO DE 6,3 MM (UNIDADE: KGXKM). AF_07/2019</t>
  </si>
  <si>
    <t>TRANSPORTE HORIZONTAL MANUAL, DE VERGALHÕES DE AÇO COM DIÂMETRO DE 8 MM (UNIDADE: KGXKM). AF_07/2019</t>
  </si>
  <si>
    <t>TRANSPORTE HORIZONTAL MANUAL, DE VERGALHÕES DE AÇO COM DIÂMETRO DE 10 MM; 12,5 MM; 16 MM; 20 MM; 25 MM OU 32 MM (UNIDADE: KGXKM). AF_07/2019</t>
  </si>
  <si>
    <t>TRANSPORTE HORIZONTAL MANUAL, DE JANELA (UNIDADE: M2XKM). AF_07/2019</t>
  </si>
  <si>
    <t>TRANSPORTE VERTICAL MANUAL, 1 PAVIMENTO, DE JANELA (UNIDADE: M2). AF_07/2019</t>
  </si>
  <si>
    <t>TRANSPORTE HORIZONTAL MANUAL, DE PORTA (UNIDADE: UNIDXKM). AF_07/2019</t>
  </si>
  <si>
    <t>TRANSPORTE VERTICAL MANUAL, 1 PAVIMENTO, DE PORTA (UNIDADE: UNID). AF_07/2019</t>
  </si>
  <si>
    <t>TRANSPORTE HORIZONTAL MANUAL, DE BANCADA DE MÁRMORE OU GRANITO PARA COZINHA/LAVATÓRIO OU MÁRMORE SINTÉTICO COM CUBA INTEGRADA (UNIDADE: UNIDXKM). AF_07/2019</t>
  </si>
  <si>
    <t>TRANSPORTE VERTICAL, BANCADA DE MÁRMORE OU GRANITO PARA COZINHA/LAVATÓRIO OU MÁRMORE SINTÉTICO COM CUBA INTEGRADA, MANUAL, 1 PAVIMENTO, (UNIDADE: UNID). AF_07/2019</t>
  </si>
  <si>
    <t>TRANSPORTE HORIZONTAL COM CARRINHO PLATAFORMA, DE BANCADA DE MÁRMORE OU GRANITO PARA COZINHA/LAVATÓRIO OU MÁRMORE SINTÉTICO COM CUBA INTEGRADA (UNIDADE: UNIDXKM). AF_07/2019</t>
  </si>
  <si>
    <t>TRANSPORTE HORIZONTAL MANUAL, DE VIDRO (UNIDADE: M2XKM). AF_07/2019</t>
  </si>
  <si>
    <t>TRANSPORTE VERTICAL MANUAL, 1 PAVIMENTO, DE VIDRO (UNIDADE: M2). AF_07/2019</t>
  </si>
  <si>
    <t>TRANSPORTE HORIZONTAL MANUAL, DE TELA DE AÇO (UNIDADE: KGXKM). AF_07/2019</t>
  </si>
  <si>
    <t>TRANSPORTE HORIZONTAL MANUAL, DE COMPENSADO DE MADEIRA (UNIDADE: M2XKM). AF_07/2019</t>
  </si>
  <si>
    <t>TRANSPORTE HORIZONTAL MANUAL, DE TELHA TERMOACÚSTICA OU TELHA DE AÇO ZINCADO (UNIDADE: M2XKM). AF_07/2019</t>
  </si>
  <si>
    <t>TRANSPORTE HORIZONTAL MANUAL, DE TELHA DE FIBROCIMENTO OU TELHA ESTRUTURAL DE FIBROCIMENTO, CANALETE 90 OU KALHETÃO (UNIDADE: M2XKM). AF_07/2019</t>
  </si>
  <si>
    <t>TRANSPORTE HORIZONTAL COM MANIPULADOR TELESCÓPICO, DE TELHAS TERMOACÚSTICAS, FIBROCIMENTO, AÇO ZINCADO, FIBROCIMENTO ESTRUTURAL, CANALETE 90 OU KALHETÃO (UNIDADE: M2XKM). AF_07/2019</t>
  </si>
  <si>
    <t>TRANSPORTE HORIZONTAL MANUAL, DE BACIA SANITÁRIA, CAIXA ACOPLADA, TANQUE OU PIA (UNIDADE: UNIDXKM). AF_07/2019</t>
  </si>
  <si>
    <t>TRANSPORTE VERTICAL MANUAL, 1 PAVIMENTO, DE BACIA SANITÁRIA, CAIXA ACOPLADA, TANQUE OU PIA (UNIDADE: UNID). AF_07/2019</t>
  </si>
  <si>
    <t>TRANSPORTE HORIZONTAL COM CARRINHO PLATAFORMA, DE BACIA SANITÁRIA, CAIXA ACOPLADA, TANQUE OU PIA (UNIDADE: UNIDXKM). AF_07/2019</t>
  </si>
  <si>
    <t>TRANSPORTE HORIZONTAL COM MANIPULADOR TELESCÓPICO, DE BACIA SANITÁRIA, CAIXA ACOPLADA, TANQUE OU PIA (UNIDADE: UNIDXKM). AF_07/2019</t>
  </si>
  <si>
    <t>TRANSPORTE HORIZONTAL MANUAL, DE TELHA DE CONCRETO OU CERÂMICA (UNIDADE: M2XKM). AF_07/2019</t>
  </si>
  <si>
    <t>TRANSPORTE HORIZONTAL COM CARRINHO PLATAFORMA, DE TELHA DE CONCRETO OU CERÂMICA (UNIDADE: M2XKM). AF_07/2019</t>
  </si>
  <si>
    <t>TRANSPORTE HORIZONTAL COM MANIPULADOR TELESCÓPICO, DE TELHA DE CONCRETO OU CERÂMICA (UNIDADE: M2XKM). AF_07/2019</t>
  </si>
  <si>
    <t>TRANSPORTE HORIZONTAL MANUAL, DE BARRAMENTO BLINDADO (UNIDADE: MXKM). AF_07/2019</t>
  </si>
  <si>
    <t>TRANSPORTE HORIZONTAL COM CARRINHO PLATAFORMA, DE BARRAMENTO BLINDADO (UNIDADE: MXKM). AF_07/2019</t>
  </si>
  <si>
    <t>TRANSPORTE HORIZONTAL MANUAL, DE CALHA QUADRADA NÚMERO 24  CORTE 33 (UNIDADE: MXKM). AF_07/2019</t>
  </si>
  <si>
    <t>CURSO DE CAPACITAÇÃO PARA VIGIA DIURNO (ENCARGOS COMPLEMENTARES) - HORISTA</t>
  </si>
  <si>
    <t>VIGIA DIURNO COM ENCARGOS COMPLEMENTARES</t>
  </si>
  <si>
    <t>CURSO DE CAPACITAÇÃO PARA AUXILIAR DE ALMOXARIFE (ENCARGOS COMPLEMENTARES) - HORISTA</t>
  </si>
  <si>
    <t>CURSO DE CAPACITAÇÃO PARA AJUDANTE DE PINTOR (ENCARGOS COMPLEMENTARES) - HORISTA</t>
  </si>
  <si>
    <t>CURSO DE CAPACITAÇÃO PARA COORDENADOR/GERENTE DE OBRA (ENCARGOS COMPLEMENTARES) - HORISTA</t>
  </si>
  <si>
    <t>CURSO DE CAPACITAÇÃO PARA AUXILIAR DE AZULEJISTA (ENCARGOS COMPLEMENTARES) - HORISTA</t>
  </si>
  <si>
    <t>CURSO DE CAPACITAÇÃO PARA ARQUITETO PAISAGISTA (ENCARGOS COMPLEMENTARES) - HORISTA</t>
  </si>
  <si>
    <t>CURSO DE CAPACITAÇÃO PARA MONTADOR DE ELETROELETRONICOS (ENCARGOS COMPLEMENTARES) - HORISTA</t>
  </si>
  <si>
    <t>CURSO DE CAPACITAÇÃO PARA ENGENHEIRO CIVIL JUNIOR (ENCARGOS COMPLEMENTARES) - HORISTA</t>
  </si>
  <si>
    <t>CURSO DE CAPACITAÇÃO PARA ENGENHEIRO CIVIL PLENO (ENCARGOS COMPLEMENTARES) - HORISTA</t>
  </si>
  <si>
    <t>CURSO DE CAPACITAÇÃO PARA MECÂNICO DE REFRIGERAÇÃO (ENCARGOS COMPLEMENTARES) - HORISTA</t>
  </si>
  <si>
    <t>CURSO DE CAPACITAÇÃO PARA TÉCNICO EM SEGURANÇA DO TRABALHO (ENCARGOS COMPLEMENTARES) - HORISTA</t>
  </si>
  <si>
    <t>AUXILIAR DE ALMOXARIFE COM ENCARGOS COMPLEMENTARES</t>
  </si>
  <si>
    <t>AJUDANTE DE PINTOR COM ENCARGOS COMPLEMENTARES</t>
  </si>
  <si>
    <t>COORDENADOR/GERENTE DE OBRA COM ENCARGOS COMPLEMENTARES</t>
  </si>
  <si>
    <t>AUXILIAR DE AZULEJISTA COM ENCARGOS COMPLEMENTARES</t>
  </si>
  <si>
    <t>ARQUITETO PAISAGISTA COM ENCARGOS COMPLEMENTARES</t>
  </si>
  <si>
    <t>ENGENHEIRO CIVIL JUNIOR COM ENCARGOS COMPLEMENTARES</t>
  </si>
  <si>
    <t>ENGENHEIRO CIVIL PLENO COM ENCARGOS COMPLEMENTARES</t>
  </si>
  <si>
    <t>MONTADOR DE ELETROELETRÔNICOS COM ENCARGOS COMPLEMENTARES</t>
  </si>
  <si>
    <t>MECÂNICO DE REFRIGERAÇÃO COM ENCARGOS COMPLEMENTARES</t>
  </si>
  <si>
    <t>CURSO DE CAPACITAÇÃO PARA AUXILIAR DE ALMOXARIFE (ENCARGOS COMPLEMENTARES) - MENSALISTA</t>
  </si>
  <si>
    <t>CURSO DE CAPACITAÇÃO PARA COORDENADOR/GERENTE DE OBRA (ENCARGOS COMPLEMENTARES) - MENSALISTA</t>
  </si>
  <si>
    <t>CURSO DE CAPACITAÇÃO PARA ARQUITETO PAISAGISTA (ENCARGOS COMPLEMENTARES) - MENSALISTA</t>
  </si>
  <si>
    <t>CURSO DE CAPACITAÇÃO PARA ENGENHEIRO CIVIL JUNIOR (ENCARGOS COMPLEMENTARES) - MENSALISTA</t>
  </si>
  <si>
    <t>CURSO DE CAPACITAÇÃO PARA ENGENHEIRO CIVIL PLENO (ENCARGOS COMPLEMENTARES) - MENSALISTA</t>
  </si>
  <si>
    <t>CURSO DE CAPACITAÇÃO PARA TÉCNICO EM SEGURANÇA DO TRABALHO (ENCARGOS COMPLEMENTARES) - MENSALISTA</t>
  </si>
  <si>
    <t>COORDENADOR / GERENTE DE OBRA COM ENCARGOS COMPLEMENTARES</t>
  </si>
  <si>
    <t>TÉCNICO EM SEGURANÇA DO TRABALHO COM ENCARGOS COMPLEMENTARES</t>
  </si>
  <si>
    <t>9,63</t>
  </si>
  <si>
    <t>4,14</t>
  </si>
  <si>
    <t>05.054.0100-0</t>
  </si>
  <si>
    <t>05.054.0100-A</t>
  </si>
  <si>
    <t>05.054.0102-0</t>
  </si>
  <si>
    <t>05.054.0102-A</t>
  </si>
  <si>
    <t>05.054.0103-0</t>
  </si>
  <si>
    <t>05.054.0103-A</t>
  </si>
  <si>
    <t>05.054.0104-0</t>
  </si>
  <si>
    <t>05.054.0104-A</t>
  </si>
  <si>
    <t>05.054.0105-0</t>
  </si>
  <si>
    <t>05.054.0105-A</t>
  </si>
  <si>
    <t>05.054.0110-0</t>
  </si>
  <si>
    <t>05.054.0110-A</t>
  </si>
  <si>
    <t>05.054.0115-0</t>
  </si>
  <si>
    <t>05.054.0115-A</t>
  </si>
  <si>
    <t>05.054.0120-0</t>
  </si>
  <si>
    <t>05.054.0120-A</t>
  </si>
  <si>
    <t>05.054.0130-0</t>
  </si>
  <si>
    <t>05.054.0130-A</t>
  </si>
  <si>
    <t>FIO DE NYLON.FORNECIMENTO</t>
  </si>
  <si>
    <t>11.009.0050-1</t>
  </si>
  <si>
    <t>11.009.0050-B</t>
  </si>
  <si>
    <t>11.009.0052-1</t>
  </si>
  <si>
    <t>11.009.0052-B</t>
  </si>
  <si>
    <t>11.009.0054-1</t>
  </si>
  <si>
    <t>11.009.0054-B</t>
  </si>
  <si>
    <t>11.009.0060-1</t>
  </si>
  <si>
    <t>11.009.0060-B</t>
  </si>
  <si>
    <t>11.009.0062-1</t>
  </si>
  <si>
    <t>11.009.0062-B</t>
  </si>
  <si>
    <t>11.009.0070-1</t>
  </si>
  <si>
    <t>11.009.0070-B</t>
  </si>
  <si>
    <t>11.009.0072-1</t>
  </si>
  <si>
    <t>11.009.0072-B</t>
  </si>
  <si>
    <t>11.009.0074-1</t>
  </si>
  <si>
    <t>11.009.0074-B</t>
  </si>
  <si>
    <t>11.009.0100-1</t>
  </si>
  <si>
    <t>11.009.0100-B</t>
  </si>
  <si>
    <t>11.009.0102-1</t>
  </si>
  <si>
    <t>11.009.0102-B</t>
  </si>
  <si>
    <t>11.009.0104-1</t>
  </si>
  <si>
    <t>11.009.0104-B</t>
  </si>
  <si>
    <t>11.009.0110-1</t>
  </si>
  <si>
    <t>11.009.0110-B</t>
  </si>
  <si>
    <t>11.009.0112-1</t>
  </si>
  <si>
    <t>11.009.0112-B</t>
  </si>
  <si>
    <t>11.009.0120-1</t>
  </si>
  <si>
    <t>11.009.0120-B</t>
  </si>
  <si>
    <t>11.009.0122-1</t>
  </si>
  <si>
    <t>11.009.0122-B</t>
  </si>
  <si>
    <t>11.009.0124-1</t>
  </si>
  <si>
    <t>11.009.0124-B</t>
  </si>
  <si>
    <t>13.080.0005-0</t>
  </si>
  <si>
    <t>13.080.0005-A</t>
  </si>
  <si>
    <t>13.080.0020-0</t>
  </si>
  <si>
    <t>13.080.0020-A</t>
  </si>
  <si>
    <t>13.205.0022-0</t>
  </si>
  <si>
    <t>13.205.0022-A</t>
  </si>
  <si>
    <t>14.004.0205-0</t>
  </si>
  <si>
    <t>14.004.0205-A</t>
  </si>
  <si>
    <t>14.006.0016-0</t>
  </si>
  <si>
    <t>14.006.0016-A</t>
  </si>
  <si>
    <t>14.006.0090-0</t>
  </si>
  <si>
    <t>14.006.0090-A</t>
  </si>
  <si>
    <t>14.006.0230-0</t>
  </si>
  <si>
    <t>14.006.0230-A</t>
  </si>
  <si>
    <t>14.007.0500-0</t>
  </si>
  <si>
    <t>14.007.0500-A</t>
  </si>
  <si>
    <t>14.007.0505-0</t>
  </si>
  <si>
    <t>14.007.0505-A</t>
  </si>
  <si>
    <t>15.004.0500-0</t>
  </si>
  <si>
    <t>15.004.0500-A</t>
  </si>
  <si>
    <t>15.004.0505-0</t>
  </si>
  <si>
    <t>15.004.0505-A</t>
  </si>
  <si>
    <t>15.004.0640-0</t>
  </si>
  <si>
    <t>15.004.0640-A</t>
  </si>
  <si>
    <t>15.007.0440-0</t>
  </si>
  <si>
    <t>15.007.0440-A</t>
  </si>
  <si>
    <t>15.007.0518-0</t>
  </si>
  <si>
    <t>15.007.0518-A</t>
  </si>
  <si>
    <t>15.007.0545-0</t>
  </si>
  <si>
    <t>15.007.0545-A</t>
  </si>
  <si>
    <t>15.007.0547-0</t>
  </si>
  <si>
    <t>15.007.0547-A</t>
  </si>
  <si>
    <t>15.007.0617-0</t>
  </si>
  <si>
    <t>15.007.0617-A</t>
  </si>
  <si>
    <t>15.020.0156-0</t>
  </si>
  <si>
    <t>15.020.0156-A</t>
  </si>
  <si>
    <t>15.020.0200-0</t>
  </si>
  <si>
    <t>15.020.0200-A</t>
  </si>
  <si>
    <t>15.020.0205-0</t>
  </si>
  <si>
    <t>15.020.0205-A</t>
  </si>
  <si>
    <t>15.020.0210-0</t>
  </si>
  <si>
    <t>15.020.0210-A</t>
  </si>
  <si>
    <t>15.020.0215-0</t>
  </si>
  <si>
    <t>15.020.0215-A</t>
  </si>
  <si>
    <t>15.020.0220-0</t>
  </si>
  <si>
    <t>15.020.0220-A</t>
  </si>
  <si>
    <t>16.010.0005-0</t>
  </si>
  <si>
    <t>16.010.0005-A</t>
  </si>
  <si>
    <t>16.010.0010-0</t>
  </si>
  <si>
    <t>16.010.0010-A</t>
  </si>
  <si>
    <t>16.010.0015-0</t>
  </si>
  <si>
    <t>16.010.0015-A</t>
  </si>
  <si>
    <t>18.021.0048-0</t>
  </si>
  <si>
    <t>18.021.0048-A</t>
  </si>
  <si>
    <t>18.025.0007-0</t>
  </si>
  <si>
    <t>18.025.0007-A</t>
  </si>
  <si>
    <t>18.027.0470-0</t>
  </si>
  <si>
    <t>18.027.0470-A</t>
  </si>
  <si>
    <t>18.027.0472-0</t>
  </si>
  <si>
    <t>18.027.0472-A</t>
  </si>
  <si>
    <t>18.027.0474-0</t>
  </si>
  <si>
    <t>18.027.0474-A</t>
  </si>
  <si>
    <t>18.027.0476-0</t>
  </si>
  <si>
    <t>18.027.0476-A</t>
  </si>
  <si>
    <t>18.027.0478-0</t>
  </si>
  <si>
    <t>18.027.0478-A</t>
  </si>
  <si>
    <t>18.027.0480-0</t>
  </si>
  <si>
    <t>18.027.0480-A</t>
  </si>
  <si>
    <t>18.027.0482-0</t>
  </si>
  <si>
    <t>18.027.0482-A</t>
  </si>
  <si>
    <t>18.027.0484-0</t>
  </si>
  <si>
    <t>18.027.0484-A</t>
  </si>
  <si>
    <t>18.027.0486-0</t>
  </si>
  <si>
    <t>18.027.0486-A</t>
  </si>
  <si>
    <t>18.027.0488-0</t>
  </si>
  <si>
    <t>18.027.0488-A</t>
  </si>
  <si>
    <t>18.027.0490-0</t>
  </si>
  <si>
    <t>18.027.0490-A</t>
  </si>
  <si>
    <t>18.027.0492-0</t>
  </si>
  <si>
    <t>18.027.0492-A</t>
  </si>
  <si>
    <t>18.027.0494-0</t>
  </si>
  <si>
    <t>18.027.0494-A</t>
  </si>
  <si>
    <t>18.027.0496-0</t>
  </si>
  <si>
    <t>18.027.0496-A</t>
  </si>
  <si>
    <t>18.027.0510-0</t>
  </si>
  <si>
    <t>18.027.0510-A</t>
  </si>
  <si>
    <t>18.027.0512-0</t>
  </si>
  <si>
    <t>18.027.0512-A</t>
  </si>
  <si>
    <t>18.027.0514-0</t>
  </si>
  <si>
    <t>18.027.0514-A</t>
  </si>
  <si>
    <t>18.027.0516-0</t>
  </si>
  <si>
    <t>18.027.0516-A</t>
  </si>
  <si>
    <t>18.027.0518-0</t>
  </si>
  <si>
    <t>18.027.0518-A</t>
  </si>
  <si>
    <t>18.027.0520-0</t>
  </si>
  <si>
    <t>18.027.0520-A</t>
  </si>
  <si>
    <t>21.026.0470-0</t>
  </si>
  <si>
    <t>21.026.0470-A</t>
  </si>
  <si>
    <t>21.026.0475-0</t>
  </si>
  <si>
    <t>21.026.0475-A</t>
  </si>
  <si>
    <t>Conforme "Planilha de Escavação" em anexo</t>
  </si>
  <si>
    <t>Ø</t>
  </si>
  <si>
    <t>Ø 0,60</t>
  </si>
  <si>
    <t>Base Manilhas</t>
  </si>
  <si>
    <t>Quantidade PV</t>
  </si>
  <si>
    <t>Dias</t>
  </si>
  <si>
    <t>Mêses</t>
  </si>
  <si>
    <t>3.5</t>
  </si>
  <si>
    <t>3.6</t>
  </si>
  <si>
    <t>3.7</t>
  </si>
  <si>
    <t>23,25</t>
  </si>
  <si>
    <t>18,01</t>
  </si>
  <si>
    <t>1,17</t>
  </si>
  <si>
    <t>55,62</t>
  </si>
  <si>
    <t>3,93</t>
  </si>
  <si>
    <t>41,05</t>
  </si>
  <si>
    <t>0,74</t>
  </si>
  <si>
    <t>0,58</t>
  </si>
  <si>
    <t>0,09</t>
  </si>
  <si>
    <t>0,81</t>
  </si>
  <si>
    <t>6,76</t>
  </si>
  <si>
    <t>11,87</t>
  </si>
  <si>
    <t>19,59</t>
  </si>
  <si>
    <t>1,13</t>
  </si>
  <si>
    <t>9,36</t>
  </si>
  <si>
    <t>10,79</t>
  </si>
  <si>
    <t>1,33</t>
  </si>
  <si>
    <t>31,99</t>
  </si>
  <si>
    <t>0,02</t>
  </si>
  <si>
    <t>0,23</t>
  </si>
  <si>
    <t>5,83</t>
  </si>
  <si>
    <t>10,70</t>
  </si>
  <si>
    <t>FABRICAÇÃO E INSTALAÇÃO DE TESOURA (INTEIRA OU MEIA) EM AÇO, VÃOS MAIORES OU IGUAIS A 3,0 M E MENORES OU IGUAL A 6,0 M, INCLUSO IÇAMENTO. AF_07/2019</t>
  </si>
  <si>
    <t>FABRICAÇÃO E INSTALAÇÃO DE TESOURA (INTEIRA OU MEIA) EM AÇO, VÃOS MAIORES QUE 6,0 M E MENORES QUE 12,0 M, INCLUSO IÇAMENTO. AF_07/2019</t>
  </si>
  <si>
    <t>14,28</t>
  </si>
  <si>
    <t>10,57</t>
  </si>
  <si>
    <t>8,94</t>
  </si>
  <si>
    <t>17,92</t>
  </si>
  <si>
    <t>39,50</t>
  </si>
  <si>
    <t>9,93</t>
  </si>
  <si>
    <t>8,07</t>
  </si>
  <si>
    <t>7,74</t>
  </si>
  <si>
    <t>25,31</t>
  </si>
  <si>
    <t>8,75</t>
  </si>
  <si>
    <t>4,50</t>
  </si>
  <si>
    <t>16,16</t>
  </si>
  <si>
    <t>12,69</t>
  </si>
  <si>
    <t>24,55</t>
  </si>
  <si>
    <t>8,41</t>
  </si>
  <si>
    <t>11,88</t>
  </si>
  <si>
    <t>14,91</t>
  </si>
  <si>
    <t>15,20</t>
  </si>
  <si>
    <t>10,46</t>
  </si>
  <si>
    <t>12,87</t>
  </si>
  <si>
    <t>46,36</t>
  </si>
  <si>
    <t>10,00</t>
  </si>
  <si>
    <t>12,83</t>
  </si>
  <si>
    <t>9,61</t>
  </si>
  <si>
    <t>20,04</t>
  </si>
  <si>
    <t>4,09</t>
  </si>
  <si>
    <t>15,88</t>
  </si>
  <si>
    <t>0,52</t>
  </si>
  <si>
    <t>TECNICO DE EDIFICACOES COM ENCARGOS COMPLEMENTARES</t>
  </si>
  <si>
    <t>CURSO DE CAPACITAÇÃO PARA TECNICO DE EDIFICACOES (ENCARGOS COMPLEMENTARES) - HORISTA</t>
  </si>
  <si>
    <t>CURSO DE CAPACITAÇÃO PARA TECNICO DE EDIFICACOES (ENCARGOS COMPLEMENTARES) - MENSALISTA</t>
  </si>
  <si>
    <t>05.005.0054-0</t>
  </si>
  <si>
    <t>05.005.0054-A</t>
  </si>
  <si>
    <t>14.002.0201-0</t>
  </si>
  <si>
    <t>14.002.0201-A</t>
  </si>
  <si>
    <t>14.002.0202-0</t>
  </si>
  <si>
    <t>14.002.0202-A</t>
  </si>
  <si>
    <t>14.002.0203-0</t>
  </si>
  <si>
    <t>14.002.0203-A</t>
  </si>
  <si>
    <t>14.002.0248-0</t>
  </si>
  <si>
    <t>14.002.0248-A</t>
  </si>
  <si>
    <t>15.003.0176-0</t>
  </si>
  <si>
    <t>15.003.0176-A</t>
  </si>
  <si>
    <t>15.003.0179-0</t>
  </si>
  <si>
    <t>15.003.0179-A</t>
  </si>
  <si>
    <t>15.007.0204-0</t>
  </si>
  <si>
    <t>15.007.0204-A</t>
  </si>
  <si>
    <t>15.007.0206-0</t>
  </si>
  <si>
    <t>15.007.0206-A</t>
  </si>
  <si>
    <t>15.007.0640-0</t>
  </si>
  <si>
    <t>15.007.0640-A</t>
  </si>
  <si>
    <t>15.007.0642-0</t>
  </si>
  <si>
    <t>15.007.0642-A</t>
  </si>
  <si>
    <t>15.007.0643-0</t>
  </si>
  <si>
    <t>15.007.0643-A</t>
  </si>
  <si>
    <t>15.007.0645-0</t>
  </si>
  <si>
    <t>15.007.0645-A</t>
  </si>
  <si>
    <t>15.007.0646-0</t>
  </si>
  <si>
    <t>15.007.0646-A</t>
  </si>
  <si>
    <t>15.007.0647-0</t>
  </si>
  <si>
    <t>15.007.0647-A</t>
  </si>
  <si>
    <t>15.020.0041-0</t>
  </si>
  <si>
    <t>15.020.0041-A</t>
  </si>
  <si>
    <t>18.009.0081-0</t>
  </si>
  <si>
    <t>18.009.0081-A</t>
  </si>
  <si>
    <t>18.013.0167-0</t>
  </si>
  <si>
    <t>18.013.0167-A</t>
  </si>
  <si>
    <t>18.027.0080-0</t>
  </si>
  <si>
    <t>18.027.0080-A</t>
  </si>
  <si>
    <t>18.027.0082-0</t>
  </si>
  <si>
    <t>18.027.0082-A</t>
  </si>
  <si>
    <t>21.015.0231-0</t>
  </si>
  <si>
    <t>21.015.0231-A</t>
  </si>
  <si>
    <t>21.015.0233-0</t>
  </si>
  <si>
    <t>21.015.0233-A</t>
  </si>
  <si>
    <t>21.015.0234-0</t>
  </si>
  <si>
    <t>21.015.0234-A</t>
  </si>
  <si>
    <t>MUFLA TERMINAL PARA CABO SINGELO 50MM2,15KV.FORNECIMENTO</t>
  </si>
  <si>
    <t>ELO-FUSIVEL,TIPO H,DE 1A.FORNECIMENTO</t>
  </si>
  <si>
    <t>ELO-FUSIVEL,TIPO K,100A,15KV.FORNECIMENTO</t>
  </si>
  <si>
    <t>ELO-FUSIVEL,TIPO K,200A,15KV.FORNECIMENTO</t>
  </si>
  <si>
    <t>LAMPADA MULTIVAPOR METALICO (MVM) DE 35W,PAR30.FORNECIMENTO</t>
  </si>
  <si>
    <t>21.045.0082-0</t>
  </si>
  <si>
    <t>21.045.0082-A</t>
  </si>
  <si>
    <t>Poco de visita de blocos de concreto de (20x20x40)cm, com paredes de 0,20m de espessura, medindo internamente (1,20x1,20x1,40)m, utilizando no preenchimento dos vazios dos blocos, concreto para camada preparatoria, revestimento interno das paredes com argamassa de cimento e areia no traco 1:4 em volume, com a base de 0,15m e almofadas em concreto fck=15MPa; tampa de 0,15m de espessura em concreto fck=20MPa, degraus de ferro fundido para utilizacao em coletor de aguas pluviais de 0,40m a 0,70m de diametro, exclusive a escavacao e reaterro.</t>
  </si>
  <si>
    <t>DR20.10.0050</t>
  </si>
  <si>
    <t>DR20.15.0200</t>
  </si>
  <si>
    <t>Fornecimento e assentamento de anel de concreto armado pre-moldado para pocos de visita de esgotos sanitarios, segundo especificacoes da CEDAE, medindo (0,60x0,15x0,05)m, com argamassa de cimento e areia no traco 1:4, inclusive degraus de ferro fundido; exclusive escavacao e reaterro.</t>
  </si>
  <si>
    <t>SC15.05.0400</t>
  </si>
  <si>
    <t>Po-de-pedra, inclusive transporte ate 20km. Fornecimento.</t>
  </si>
  <si>
    <t>MT05.40.0150</t>
  </si>
  <si>
    <t>Cerca protetora de borda de vala, construida com montantes de madeira serrada de (7,5 x 7,5)cm, com 1,50m de comprimento, ficando 0,50m enterrado, com intervalo de 6m e 1 linha de fita plastica zebrada, horizontal, com aproveitamento de 3 vezes da madeira.</t>
  </si>
  <si>
    <t>TABELA RESUMO DE VIAS</t>
  </si>
  <si>
    <t>NOME</t>
  </si>
  <si>
    <t>VIAS (FACE INTERNA DO MEIO FIO)</t>
  </si>
  <si>
    <t>Ø 0,40</t>
  </si>
  <si>
    <t>SERVIÇOS COMPLEMENTARES</t>
  </si>
  <si>
    <t>IT05.10.0150</t>
  </si>
  <si>
    <t>6.2</t>
  </si>
  <si>
    <t>IT05.10.0153</t>
  </si>
  <si>
    <t>6.3</t>
  </si>
  <si>
    <t>IT05.10.0156</t>
  </si>
  <si>
    <t>6.4</t>
  </si>
  <si>
    <t>IT05.10.0159</t>
  </si>
  <si>
    <t>6.5</t>
  </si>
  <si>
    <t>IT05.10.0162</t>
  </si>
  <si>
    <t>IT15.05.0106</t>
  </si>
  <si>
    <t>IT15.05.0109</t>
  </si>
  <si>
    <t>IT15.05.0112</t>
  </si>
  <si>
    <t>TUBO DE PVC RIGIDO, SOLDAVEL, PARA AGUA FRIA, COM DIAMETRO DE 20MM (1/2"), INCLUSIVE CONEXOES E EMENDAS, EXCLUSIVE ABERTURA E FECHAMENTO DE RASGO. FORNECIMENTO E INSTALACAO.</t>
  </si>
  <si>
    <t>TUBO DE PVC RIGIDO, SOLDAVEL, PARA AGUA FRIA, COM DIAMETRO DE 25MM (3/4"), INCLUSIVE CONEXOES E EMENDAS, EXCLUSIVE ABERTURA E FECHAMENTO DE RASGO. FORNECIMENTO E INSTALACAO.</t>
  </si>
  <si>
    <t>TUBO DE PVC RIGIDO, SOLDAVEL, PARA AGUA FRIA, COM DIAMETRO DE 32MM (1"), INCLUSIVE CONEXOES E EMENDAS, EXCLUSIVE ABERTURA E FECHAMENTO DE RASGO. FORNECIMENTO E INSTALACAO.</t>
  </si>
  <si>
    <t>TUBO DE PVC RIGIDO, SOLDAVEL, PARA AGUA FRIA, COM DIAMETRO DE 40MM (1 1/4"), INCLUSIVE CONEXOES E EMENDAS, EXCLUSIVE ABERTURA E FECHAMENTO DE RASGO. FORNECIMENTO E INSTALACAO.</t>
  </si>
  <si>
    <t>TUBO DE PVC RIGIDO, SOLDAVEL, PARA AGUA FRIA, COM DIAMETRO DE 60MM (2"), INCLUSIVE CONEXOES E EMENDAS, EXCLUSIVE ABERTURA E FECHAMENTO DE RASGO. FORNECIMENTO E INSTALACAO.</t>
  </si>
  <si>
    <t>TUBO DE PVC RIGIDO, SOLDAVEL, PARA ESGOTO E AGUAS PLUVIAIS, COM DIAMETRO DE 75MM, INCLUSIVE CONEXOES E EMENDAS, EXCLUSIVE ABERTURA E FECHAMENTO DE RASGO. FORNECIMENTO E INSTALACAO.</t>
  </si>
  <si>
    <t>TUBO DE PVC RIGIDO DE 100MM, SOLDAVEL, PARA ESGOTO E AGUAS PLUVIAIS, INCLUSIVE CONEXOES E EMENDAS, EXCLUSIVE ABERTURA E FECHAMENTO DE RASGO. FORNECIMENTO E INSTALACAO.</t>
  </si>
  <si>
    <t>TUBO DE PVC RIGIDO DE 150MM, SOLDAVEL, SERIE NORMAL, PARA ESGOTO E AGUAS PLUVIAIS, INCLUSIVE CONEXOES E EMENDAS, EXCLUSIVE ABERTURA E FECHAMENTO DE RASGO. FORNECIMENTO E INSTALACAO.</t>
  </si>
  <si>
    <t>Previsão para reparos hidrosanitários (rede de água e esgoto existente)</t>
  </si>
  <si>
    <t>Extensão vias</t>
  </si>
  <si>
    <t>Lados</t>
  </si>
  <si>
    <t>Frente Lote</t>
  </si>
  <si>
    <t>Qtd. Tubos</t>
  </si>
  <si>
    <t>7.1</t>
  </si>
  <si>
    <t>Extensão da Rede Conforme "Planilha de Escavação" em anexo</t>
  </si>
  <si>
    <t>Escav. Reparos Hidrosanit.</t>
  </si>
  <si>
    <t>01.050.0225-0</t>
  </si>
  <si>
    <t>01.050.0225-A</t>
  </si>
  <si>
    <t>01.050.0226-0</t>
  </si>
  <si>
    <t>01.050.0226-A</t>
  </si>
  <si>
    <t>01.050.0227-0</t>
  </si>
  <si>
    <t>01.050.0227-A</t>
  </si>
  <si>
    <t>01.050.0580-0</t>
  </si>
  <si>
    <t>01.050.0580-A</t>
  </si>
  <si>
    <t>01.050.0581-0</t>
  </si>
  <si>
    <t>01.050.0581-A</t>
  </si>
  <si>
    <t>01.050.0582-0</t>
  </si>
  <si>
    <t>01.050.0582-A</t>
  </si>
  <si>
    <t>01.050.0586-0</t>
  </si>
  <si>
    <t>01.050.0586-A</t>
  </si>
  <si>
    <t>01.050.0587-0</t>
  </si>
  <si>
    <t>01.050.0587-A</t>
  </si>
  <si>
    <t>01.050.0588-0</t>
  </si>
  <si>
    <t>01.050.0588-A</t>
  </si>
  <si>
    <t>18.021.0055-0</t>
  </si>
  <si>
    <t>18.021.0055-A</t>
  </si>
  <si>
    <t>53,43</t>
  </si>
  <si>
    <t>4,53</t>
  </si>
  <si>
    <t>30,40</t>
  </si>
  <si>
    <t>14,61</t>
  </si>
  <si>
    <t>1,35</t>
  </si>
  <si>
    <t>BOMBA CENTRÍFUGA MONOESTÁGIO COM MOTOR ELÉTRICO MONOFÁSICO, POTÊNCIA 15 HP, DIÂMETRO DO ROTOR 173 MM, HM/Q = 30 MCA / 90 M3/H A 45 MCA / 55 M3/H - CHP DIURNO. AF_06/2015</t>
  </si>
  <si>
    <t>57,05</t>
  </si>
  <si>
    <t>28,87</t>
  </si>
  <si>
    <t>8,14</t>
  </si>
  <si>
    <t>1,72</t>
  </si>
  <si>
    <t>22,69</t>
  </si>
  <si>
    <t>2,35</t>
  </si>
  <si>
    <t>10,27</t>
  </si>
  <si>
    <t>39,51</t>
  </si>
  <si>
    <t>22,11</t>
  </si>
  <si>
    <t>11,10</t>
  </si>
  <si>
    <t>12,51</t>
  </si>
  <si>
    <t>12,84</t>
  </si>
  <si>
    <t>8,22</t>
  </si>
  <si>
    <t>9,21</t>
  </si>
  <si>
    <t>12,78</t>
  </si>
  <si>
    <t>12,28</t>
  </si>
  <si>
    <t>9,62</t>
  </si>
  <si>
    <t>10,92</t>
  </si>
  <si>
    <t>4,74</t>
  </si>
  <si>
    <t>10,15</t>
  </si>
  <si>
    <t>29,52</t>
  </si>
  <si>
    <t>8,66</t>
  </si>
  <si>
    <t>6,88</t>
  </si>
  <si>
    <t>26,94</t>
  </si>
  <si>
    <t>36,99</t>
  </si>
  <si>
    <t>ASSENTAMENTO DE POSTE DE CONCRETO COM COMPRIMENTO NOMINAL DE 9 M, CARGA NOMINAL MENOR OU IGUAL A 1000 DAN, ENGASTAMENTO SIMPLES COM 1,5 M DE SOLO (NÃO INCLUI FORNECIMENTO). AF_11/2019</t>
  </si>
  <si>
    <t>ASSENTAMENTO DE POSTE DE CONCRETO COM COMPRIMENTO NOMINAL DE 10 M, CARGA NOMINAL MENOR OU IGUAL A 1000 DAN, ENGASTAMENTO SIMPLES COM 1,6 M DE SOLO (NÃO INCLUI FORNECIMENTO). AF_11/2019</t>
  </si>
  <si>
    <t>ASSENTAMENTO DE POSTE DE CONCRETO COM COMPRIMENTO NOMINAL DE 10 M, CARGA NOMINAL MAIOR QUE 1000 DAN, ENGASTAMENTO SIMPLES COM 1,6 M DE SOLO (NÃO INCLUI FORNECIMENTO). AF_11/2019</t>
  </si>
  <si>
    <t>ASSENTAMENTO DE POSTE DE CONCRETO COM COMPRIMENTO NOMINAL DE 10,5 M, CARGA NOMINAL MENOR OU IGUAL A 1000 DAN, ENGASTAMENTO SIMPLES COM 1,65 M DE SOLO (NÃO INCLUI FORNECIMENTO). AF_11/2019</t>
  </si>
  <si>
    <t>ASSENTAMENTO DE POSTE DE CONCRETO COM COMPRIMENTO NOMINAL DE 10,5 M, CARGA NOMINAL MAIOR QUE 1000 DAN, ENGASTAMENTO SIMPLES COM 1,65 M DE SOLO (NÃO INCLUI FORNECIMENTO). AF_11/2019</t>
  </si>
  <si>
    <t>ASSENTAMENTO DE POSTE DE CONCRETO COM COMPRIMENTO NOMINAL DE 11 M, CARGA NOMINAL MENOR OU IGUAL A 1000 DAN, ENGASTAMENTO SIMPLES COM 1,7 M DE SOLO (NÃO INCLUI FORNECIMENTO). AF_11/2019</t>
  </si>
  <si>
    <t>ASSENTAMENTO DE POSTE DE CONCRETO COM COMPRIMENTO NOMINAL DE 11 M, CARGA NOMINAL MAIOR QUE 1000 DAN, ENGASTAMENTO SIMPLES COM 1,7 M DE SOLO (NÃO INCLUI FORNECIMENTO). AF_11/2019</t>
  </si>
  <si>
    <t>ASSENTAMENTO DE POSTE DE CONCRETO COM COMPRIMENTO NOMINAL DE 12 M, CARGA NOMINAL MENOR OU IGUAL A 1000 DAN, ENGASTAMENTO SIMPLES COM 1,8 M DE SOLO (NÃO INCLUI FORNECIMENTO). AF_11/2019</t>
  </si>
  <si>
    <t>ASSENTAMENTO DE POSTE DE CONCRETO COM COMPRIMENTO NOMINAL DE 12 M, CARGA NOMINAL MAIOR QUE 1000 DAN, ENGASTAMENTO SIMPLES COM 1,8 M DE SOLO (NÃO INCLUI FORNECIMENTO). AF_11/2019</t>
  </si>
  <si>
    <t>ASSENTAMENTO DE POSTE DE CONCRETO COM COMPRIMENTO NOMINAL DE 13 M, CARGA NOMINAL MENOR OU IGUAL A 1000 DAN, ENGASTAMENTO SIMPLES COM 1,9 M DE SOLO (NÃO INCLUI FORNECIMENTO). AF_11/2019</t>
  </si>
  <si>
    <t>ASSENTAMENTO DE POSTE DE CONCRETO COM COMPRIMENTO NOMINAL DE 13 M, CARGA NOMINAL MAIOR QUE 1000 DAN, ENGASTAMENTO SIMPLES COM 1,9 M DE SOLO (NÃO INCLUI FORNECIMENTO). AF_11/2019</t>
  </si>
  <si>
    <t>ASSENTAMENTO DE POSTE DE CONCRETO COM COMPRIMENTO NOMINAL DE 13,5 M, CARGA NOMINAL MENOR OU IGUAL A 1000 DAN, ENGASTAMENTO SIMPLES COM 1,95 M DE SOLO (NÃO INCLUI FORNECIMENTO). AF_11/2019</t>
  </si>
  <si>
    <t>ASSENTAMENTO DE POSTE DE CONCRETO COM COMPRIMENTO NOMINAL DE 13,5 M, CARGA NOMINAL MAIOR QUE 1000 DAN, ENGASTAMENTO SIMPLES COM 1,95 M DE SOLO (NÃO INCLUI FORNECIMENTO). AF_11/2019</t>
  </si>
  <si>
    <t>ASSENTAMENTO DE POSTE DE CONCRETO COM COMPRIMENTO NOMINAL DE 14 M, CARGA NOMINAL MENOR OU IGUAL A 1000 DAN, ENGASTAMENTO SIMPLES COM 2 M DE SOLO (NÃO INCLUI FORNECIMENTO). AF_11/2019</t>
  </si>
  <si>
    <t>ASSENTAMENTO DE POSTE DE CONCRETO COM COMPRIMENTO NOMINAL DE 14 M, CARGA NOMINAL MAIOR QUE 1000 DAN, ENGASTAMENTO SIMPLES COM 2 M DE SOLO (NÃO INCLUI FORNECIMENTO). AF_11/2019</t>
  </si>
  <si>
    <t>ASSENTAMENTO DE POSTE DE CONCRETO COM COMPRIMENTO NOMINAL DE 15 M, CARGA NOMINAL MENOR OU IGUAL A 1000 DAN, ENGASTAMENTO SIMPLES COM 2,1 M DE SOLO (NÃO INCLUI FORNECIMENTO). AF_11/2019</t>
  </si>
  <si>
    <t>ASSENTAMENTO DE POSTE DE CONCRETO COM COMPRIMENTO NOMINAL DE 15 M, CARGA NOMINAL MAIOR QUE 1000 DAN, ENGASTAMENTO SIMPLES COM 2,1 M DE SOLO (NÃO INCLUI FORNECIMENTO). AF_11/2019</t>
  </si>
  <si>
    <t>ASSENTAMENTO DE POSTE DE CONCRETO COM COMPRIMENTO NOMINAL DE 18 M, CARGA NOMINAL MENOR OU IGUAL A 1000 DAN, ENGASTAMENTO SIMPLES COM 2,4 M DE SOLO (NÃO INCLUI FORNECIMENTO). AF_11/2019</t>
  </si>
  <si>
    <t>ASSENTAMENTO DE POSTE DE CONCRETO COM COMPRIMENTO NOMINAL DE 18 M, CARGA NOMINAL MAIOR QUE 1000 DAN, ENGASTAMENTO SIMPLES COM 2,4 M DE SOLO (NÃO INCLUI FORNECIMENTO). AF_11/2019</t>
  </si>
  <si>
    <t>ASSENTAMENTO DE POSTE DE CONCRETO COM COMPRIMENTO NOMINAL DE 20 M, CARGA NOMINAL MENOR OU IGUAL A 1000 DAN, ENGASTAMENTO SIMPLES COM 2,6 M DE SOLO (NÃO INCLUI FORNECIMENTO). AF_11/2019</t>
  </si>
  <si>
    <t>ASSENTAMENTO DE POSTE DE CONCRETO COM COMPRIMENTO NOMINAL DE 20 M, CARGA NOMINAL MAIOR QUE 1000, ENGASTAMENTO SIMPLES COM 2,6 M DE SOLO (NÃO INCLUI FORNECIMENTO). AF_11/2019</t>
  </si>
  <si>
    <t>ASSENTAMENTO DE POSTE DE CONCRETO COM COMPRIMENTO NOMINAL DE 9 M, CARGA NOMINAL DE 150 DAN, ENGASTAMENTO BASE CONCRETADA COM 1 M DE CONCRETO E 0,5 M DE SOLO (NÃO INCLUI FORNECIMENTO). AF_11/2019</t>
  </si>
  <si>
    <t>ASSENTAMENTO DE POSTE DE CONCRETO COM COMPRIMENTO NOMINAL DE 9 M, CARGA NOMINAL DE 300 DAN, ENGASTAMENTO BASE CONCRETADA COM 1 M DE CONCRETO E 0,5 M DE SOLO (NÃO INCLUI FORNECIMENTO). AF_11/2019</t>
  </si>
  <si>
    <t>ASSENTAMENTO DE POSTE DE CONCRETO COM COMPRIMENTO NOMINAL DE 9 M, CARGA NOMINAL DE 400 DAN, ENGASTAMENTO BASE CONCRETADA COM 1 M DE CONCRETO E 0,5 M DE SOLO (NÃO INCLUI FORNECIMENTO). AF_11/2019</t>
  </si>
  <si>
    <t>ASSENTAMENTO DE POSTE DE CONCRETO COM COMPRIMENTO NOMINAL DE 9 M, CARGA NOMINAL DE 600 DAN, ENGASTAMENTO BASE CONCRETADA COM 1 M DE CONCRETO E 0,5 M DE SOLO (NÃO INCLUI FORNECIMENTO). AF_11/2019</t>
  </si>
  <si>
    <t>ASSENTAMENTO DE POSTE DE CONCRETO COM COMPRIMENTO NOMINAL DE 9 M, CARGA NOMINAL DE 1000 DAN, ENGASTAMENTO BASE CONCRETADA COM 1 M DE CONCRETO E 0,5 M DE SOLO (NÃO INCLUI FORNECIMENTO). AF_11/2019</t>
  </si>
  <si>
    <t>ASSENTAMENTO DE POSTE DE CONCRETO COM COMPRIMENTO NOMINAL DE 10 M, CARGA NOMINAL DE 300 DAN, ENGASTAMENTO BASE CONCRETADA COM 1 M DE CONCRETO E 0,6 M DE SOLO (NÃO INCLUI FORNECIMENTO). AF_11/2019</t>
  </si>
  <si>
    <t>ASSENTAMENTO DE POSTE DE CONCRETO COM COMPRIMENTO NOMINAL DE 10 M, CARGA NOMINAL DE 600 DAN, ENGASTAMENTO BASE CONCRETADA COM 1 M DE CONCRETO E 0,6 M DE SOLO (NÃO INCLUI FORNECIMENTO). AF_11/2019</t>
  </si>
  <si>
    <t>ASSENTAMENTO DE POSTE DE CONCRETO COM COMPRIMENTO NOMINAL DE 10 M, CARGA NOMINAL DE 1000 DAN, ENGASTAMENTO BASE CONCRETADA COM 1 M DE CONCRETO E 0,6 M DE SOLO (NÃO INCLUI FORNECIMENTO). AF_11/2019</t>
  </si>
  <si>
    <t>ASSENTAMENTO DE POSTE DE CONCRETO COM COMPRIMENTO NOMINAL DE 10,5 M, CARGA NOMINAL DE 300 DAN, ENGASTAMENTO BASE CONCRETADA COM 1 M DE CONCRETO E 0,65 M DE SOLO (NÃO INCLUI FORNECIMENTO). AF_11/2019</t>
  </si>
  <si>
    <t>ASSENTAMENTO DE POSTE DE CONCRETO COM COMPRIMENTO NOMINAL DE 10,5 M, CARGA NOMINAL DE 600 DAN, ENGASTAMENTO BASE CONCRETADA COM 1 M DE CONCRETO E 0,65 M DE SOLO (NÃO INCLUI FORNECIMENTO). AF_11/2019</t>
  </si>
  <si>
    <t>ASSENTAMENTO DE POSTE DE CONCRETO COM COMPRIMENTO NOMINAL DE 10,5 M, CARGA NOMINAL DE 1000 DAN, ENGASTAMENTO BASE CONCRETADA COM 1 M DE CONCRETO E 0,65 M DE SOLO (NÃO INCLUI FORNECIMENTO). AF_11/2019</t>
  </si>
  <si>
    <t>ASSENTAMENTO DE POSTE DE CONCRETO COM COMPRIMENTO NOMINAL DE 11 M, CARGA NOMINAL DE 300 DAN, ENGASTAMENTO BASE CONCRETADA COM 1 M DE CONCRETO E 0,7 M DE SOLO (NÃO INCLUI FORNECIMENTO). AF_11/2019</t>
  </si>
  <si>
    <t>ASSENTAMENTO DE POSTE DE CONCRETO COM COMPRIMENTO NOMINAL DE 11 M, CARGA NOMINAL DE 400 DAN, ENGASTAMENTO BASE CONCRETADA COM 1 M DE CONCRETO E 0,7 M DE SOLO (NÃO INCLUI FORNECIMENTO). AF_11/2019</t>
  </si>
  <si>
    <t>ASSENTAMENTO DE POSTE DE CONCRETO COM COMPRIMENTO NOMINAL DE 11 M, CARGA NOMINAL DE 600 DAN, ENGASTAMENTO BASE CONCRETADA COM 1 M DE CONCRETO E 0,7 M DE SOLO (NÃO INCLUI FORNECIMENTO). AF_11/2019</t>
  </si>
  <si>
    <t>ASSENTAMENTO DE POSTE DE CONCRETO COM COMPRIMENTO NOMINAL DE 11 M, CARGA NOMINAL DE 1000 DAN, ENGASTAMENTO BASE CONCRETADA COM 1 M DE CONCRETO E 0,7 M DE SOLO (NÃO INCLUI FORNECIMENTO). AF_11/2019</t>
  </si>
  <si>
    <t>ASSENTAMENTO DE POSTE DE CONCRETO COM COMPRIMENTO NOMINAL DE 12 M, CARGA NOMINAL DE 400 DAN, ENGASTAMENTO BASE CONCRETADA COM 1 M DE CONCRETO E 0,8 M DE SOLO (NÃO INCLUI FORNECIMENTO). AF_11/2019</t>
  </si>
  <si>
    <t>ASSENTAMENTO DE POSTE DE CONCRETO COM COMPRIMENTO NOMINAL DE 12 M, CARGA NOMINAL DE 600 DAN, ENGASTAMENTO BASE CONCRETADA COM 1 M DE CONCRETO E 0,8 M DE SOLO (NÃO INCLUI FORNECIMENTO). AF_11/2019</t>
  </si>
  <si>
    <t>ASSENTAMENTO DE POSTE DE CONCRETO COM COMPRIMENTO NOMINAL DE 12 M, CARGA NOMINAL DE 1000 DAN, ENGASTAMENTO BASE CONCRETADA COM 1 M DE CONCRETO E 0,8 M DE SOLO (NÃO INCLUI FORNECIMENTO). AF_11/2019</t>
  </si>
  <si>
    <t>ASSENTAMENTO DE POSTE DE CONCRETO COM COMPRIMENTO NOMINAL DE 13 M, CARGA NOMINAL DE 600 DAN, ENGASTAMENTO BASE CONCRETADA COM 1 M DE CONCRETO E 0,9 M DE SOLO (NÃO INCLUI FORNECIMENTO). AF_11/2019</t>
  </si>
  <si>
    <t>ASSENTAMENTO DE POSTE DE CONCRETO COM COMPRIMENTO NOMINAL DE 13 M, CARGA NOMINAL DE 1000 DAN, ENGASTAMENTO BASE CONCRETADA COM 1 M DE CONCRETO E 0,9 M DE SOLO - SOMENTE INSTALAÇÃO, SEM FORNECIMENTO. AF_11/2019</t>
  </si>
  <si>
    <t>POSTE DECORATIVO PARA JARDIM EM AÇO TUBULAR, H = *2,5* M, SEM LUMINÁRIA - FORNECIMENTO E INSTALAÇÃO. AF_11/2019</t>
  </si>
  <si>
    <t>POSTE DE AÇO CONICO CONTÍNUO CURVO SIMPLES, FLANGEADO, H=9M, INCLUSIVE LUMINÁRIA, SEM LÂMPADA - FORNECIMENTO E INSTALACAO. AF_11/2019</t>
  </si>
  <si>
    <t>POSTE DE AÇO CONICO CONTÍNUO CURVO DUPLO, FLANGEADO, H=9M, INCLUSIVE LUMINÁRIAS, SEM LÂMPADAS - FORNECIMENTO E INSTALACAO. AF_11/2019</t>
  </si>
  <si>
    <t>POSTE DE AÇO CONICO CONTÍNUO CURVO SIMPLES, ENGASTADO, H=9M, INCLUSIVE LUMINÁRIA, SEM LÂMPADA - FORNECIMENTO E INSTALACAO. AF_11/2019</t>
  </si>
  <si>
    <t>POSTE DE AÇO CONICO CONTÍNUO CURVO DUPLO, ENGASTADO, H=9M, INCLUSIVE LUMINÁRIAS, SEM LÂMPADAS - FORNECIMENTO E INSTALACAO. AF_11/2019</t>
  </si>
  <si>
    <t>CABO TELEFÔNICO CCI-50 1 PAR, INSTALADO EM ENTRADA DE EDIFICAÇÃO - FORNECIMENTO E INSTALAÇÃO. AF_11/2019</t>
  </si>
  <si>
    <t>CABO TELEFÔNICO CCI-50 2 PARES, SEM BLINDAGEM, INSTALADO EM ENTRADA DE EDIFICAÇÃO - FORNECIMENTO E INSTALAÇÃO. AF_11/2019</t>
  </si>
  <si>
    <t>CABO TELEFÔNICO CCI-50 3 PARES, SEM BLINDAGEM, INSTALADO EM ENTRADA DE EDIFICAÇÃO - FORNECIMENTO E INSTALAÇÃO. AF_11/2019</t>
  </si>
  <si>
    <t>CABO TELEFÔNICO CCI-50 4 PARES, SEM BLINDAGEM, INSTALADO EM ENTRADA DE EDIFICAÇÃO - FORNECIMENTO E INSTALAÇÃO. AF_11/2019</t>
  </si>
  <si>
    <t>CABO TELEFÔNICO CCI-50 5 PARES, SEM BLINDAGEM, INSTALADO EM ENTRADA DE EDIFICAÇÃO - FORNECIMENTO E INSTALAÇÃO. AF_11/2019</t>
  </si>
  <si>
    <t>CABO TELEFÔNICO CCI-50 6 PARES, SEM BLINDAGEM, INSTALADO EM ENTRADA DE EDIFICAÇÃO - FORNECIMENTO E INSTALAÇÃO. AF_11/2019</t>
  </si>
  <si>
    <t>CABO TELEFÔNICO CI-50 10 PARES INSTALADO EM ENTRADA DE EDIFICAÇÃO - FORNECIMENTO E INSTALAÇÃO. AF_11/2019</t>
  </si>
  <si>
    <t>CABO TELEFÔNICO CI-50 20 PARES INSTALADO EM ENTRADA DE EDIFICAÇÃO - FORNECIMENTO E INSTALAÇÃO. AF_11/2019</t>
  </si>
  <si>
    <t>CABO TELEFÔNICO CI-50 30 PARES INSTALADO EM ENTRADA DE EDIFICAÇÃO - FORNECIMENTO E INSTALAÇÃO. AF_11/2019</t>
  </si>
  <si>
    <t>CABO TELEFÔNICO CI-50 50 PARES INSTALADO EM ENTRADA DE EDIFICAÇÃO - FORNECIMENTO E INSTALAÇÃO. AF_11/2019</t>
  </si>
  <si>
    <t>CABO TELEFÔNICO CI-50 75 PARES INSTALADO EM ENTRADA DE EDIFICAÇÃO - FORNECIMENTO E INSTALAÇÃO. AF_11/2019</t>
  </si>
  <si>
    <t>CABO TELEFÔNICO CI-50 200 PARES INSTALADO EM ENTRADA DE EDIFICAÇÃO - FORNECIMENTO E INSTALAÇÃO. AF_11/2019</t>
  </si>
  <si>
    <t>CABO TELEFÔNICO CCI-50 4 PARES, SEM BLINDAGEM, INSTALADO EM PRUMADA - FORNECIMENTO E INSTALAÇÃO. AF_11/2019</t>
  </si>
  <si>
    <t>CABO TELEFÔNICO CCI-50 5 PARES, SEM BLINDAGEM, INSTALADO EM PRUMADA - FORNECIMENTO E INSTALAÇÃO. AF_11/2019</t>
  </si>
  <si>
    <t>CABO TELEFÔNICO CCI-50 6 PARES, SEM BLINDAGEM, INSTALADO EM PRUMADA - FORNECIMENTO E INSTALAÇÃO. AF_11/2019</t>
  </si>
  <si>
    <t>CABO TELEFÔNICO CI-50 10 PARES INSTALADO EM PRUMADA - FORNECIMENTO E INSTALAÇÃO. AF_11/2019</t>
  </si>
  <si>
    <t>CABO TELEFÔNICO CI-50 20 PARES INSTALADO EM PRUMADA - FORNECIMENTO E INSTALAÇÃO. AF_11/2019</t>
  </si>
  <si>
    <t>CABO TELEFÔNICO CI-50 30 PARES INSTALADO EM PRUMADA - FORNECIMENTO E INSTALAÇÃO. AF_11/2019</t>
  </si>
  <si>
    <t>CABO TELEFÔNICO CI-50 50 PARES INSTALADO EM PRUMADA - FORNECIMENTO E INSTALAÇÃO. AF_11/2019</t>
  </si>
  <si>
    <t>CABO TELEFÔNICO CCI-50 1 PAR, SEM BLINDAGEM, INSTALADO EM DISTRIBUIÇÃO DE EDIFICAÇÃO RESIDENCIAL - FORNECIMENTO E INSTALAÇÃO. AF_11/2019</t>
  </si>
  <si>
    <t>CABO TELEFÔNICO CCI-50 2 PARES, SEM BLINDAGEM, INSTALADO EM DISTRIBUIÇÃO DE EDIFICAÇÃO RESIDENCIAL - FORNECIMENTO E INSTALAÇÃO. AF_11/2019</t>
  </si>
  <si>
    <t>CABO TELEFÔNICO CCI-50 3 PARES, SEM BLINDAGEM, INSTALADO EM DISTRIBUIÇÃO DE EDIFICAÇÃO RESIDENCIAL - FORNECIMENTO E INSTALAÇÃO. AF_11/2019</t>
  </si>
  <si>
    <t>CABO TELEFÔNICO CCI-50 4 PARES, SEM BLINDAGEM, INSTALADO EM DISTRIBUIÇÃO DE EDIFICAÇÃO RESIDENCIAL - FORNECIMENTO E INSTALAÇÃO. AF_11/2019</t>
  </si>
  <si>
    <t>8,77</t>
  </si>
  <si>
    <t>CABO TELEFÔNICO CCI-50 5 PARES, SEM BLINDAGEM, INSTALADO EM DISTRIBUIÇÃO DE EDIFICAÇÃO RESIDENCIAL - FORNECIMENTO E INSTALAÇÃO. AF_11/2019</t>
  </si>
  <si>
    <t>CABO TELEFÔNICO CCI-50 6 PARES, SEM BLINDAGEM, INSTALADO EM DISTRIBUIÇÃO DE EDIFICAÇÃO RESIDENCIAL - FORNECIMENTO E INSTALAÇÃO. AF_11/2019</t>
  </si>
  <si>
    <t>CABO TELEFÔNICO CI-50 10 PARES INSTALADO EM DISTRIBUIÇÃO DE EDIFICAÇÃO RESIDENCIAL - FORNECIMENTO E INSTALAÇÃO. AF_11/2019</t>
  </si>
  <si>
    <t>CABO TELEFÔNICO CCI-50 1 PAR, SEM BLINDAGEM, INSTALADO EM DISTRIBUIÇÃO DE EDIFICAÇÃO INSTITUCIONAL - FORNECIMENTO E INSTALAÇÃO. AF_11/2019</t>
  </si>
  <si>
    <t>CABO TELEFÔNICO CCI-50 2 PARES, SEM BLINDAGEM, INSTALADO EM DISTRIBUIÇÃO DE EDIFICAÇÃO INSTITUCIONAL - FORNECIMENTO E INSTALAÇÃO. AF_11/2019</t>
  </si>
  <si>
    <t>CABO TELEFÔNICO CCI-50 3 PARES, SEM BLINDAGEM, INSTALADO EM DISTRIBUIÇÃO DE EDIFICAÇÃO INSTITUCIONAL - FORNECIMENTO E INSTALAÇÃO. AF_11/2019</t>
  </si>
  <si>
    <t>CABO TELEFÔNICO CCI-50 4 PARES, SEM BLINDAGEM, INSTALADO EM DISTRIBUIÇÃO DE EDIFICAÇÃO INSTITUCIONAL - FORNECIMENTO E INSTALAÇÃO. AF_11/2019</t>
  </si>
  <si>
    <t>CABO TELEFÔNICO CCI-50 5 PARES, SEM BLINDAGEM, INSTALADO EM DISTRIBUIÇÃO DE EDIFICAÇÃO INSTITUCIONAL - FORNECIMENTO E INSTALAÇÃO. AF_11/2019</t>
  </si>
  <si>
    <t>CABO TELEFÔNICO CCI-50 6 PARES, SEM BLINDAGEM, INSTALADO EM DISTRIBUIÇÃO DE EDIFICAÇÃO INSTITUCIONAL - FORNECIMENTO E INSTALAÇÃO. AF_11/2019</t>
  </si>
  <si>
    <t>CABO TELEFÔNICO CI-50 10 PARES INSTALADO EM DISTRIBUIÇÃO DE EDIFICAÇÃO INSTITUCIONAL - FORNECIMENTO E INSTALAÇÃO. AF_11/2019</t>
  </si>
  <si>
    <t>CABO TELEFÔNICO CTP-APL-50 10 PARES INSTALADO EM ENTRADA DE EDIFICAÇÃO - FORNECIMENTO E INSTALAÇÃO. AF_11/2019</t>
  </si>
  <si>
    <t>CABO TELEFÔNICO CTP-APL-50 20 PARES INSTALADO EM ENTRADA DE EDIFICAÇÃO - FORNECIMENTO E INSTALAÇÃO. AF_11/2019</t>
  </si>
  <si>
    <t>CABO TELEFÔNICO CTP-APL-50 30 PARES INSTALADO EM ENTRADA DE EDIFICAÇÃO - FORNECIMENTO E INSTALAÇÃO. AF_11/2019</t>
  </si>
  <si>
    <t>CAIXA DE PASSAGEM PARA TELEFONE 15X15X10CM (SOBREPOR), FORNECIMENTO E INSTALACAO. AF_11/2019</t>
  </si>
  <si>
    <t>CAIXA DE PASSAGEM PARA TELEFONE 80X80X15CM (SOBREPOR) FORNECIMENTO E INSTALACAO. AF_11/2019</t>
  </si>
  <si>
    <t>QUADRO DE DISTRIBUIÇÃO PARA TELEFONE N.2, 20X20X12CM EM CHAPA METALICA, DE EMBUTIR, SEM ACESSORIOS, PADRÃO TELEBRAS, FORNECIMENTO E INSTALAÇÃO. AF_11/2019</t>
  </si>
  <si>
    <t>QUADRO DE DISTRIBUICAO PARA TELEFONE N.3, 40X40X12CM EM CHAPA METALICA, DE EMBUTIR, SEM ACESSORIOS, PADRAO TELEBRAS, FORNECIMENTO E INSTALAÇÃO. AF_11/2019</t>
  </si>
  <si>
    <t>QUADRO DE DISTRIBUICAO PARA TELEFONE N.4, 60X60X12CM EM CHAPA METALICA, DE EMBUTIR, SEM ACESSORIOS, PADRAO TELEBRAS, FORNECIMENTO E INSTALAÇÃO. AF_11/2019</t>
  </si>
  <si>
    <t>QUADRO DE DISTRIBUIÇÃO PARA TELEFONE N.5, 80X80X12CM EM CHAPA METALICA, SEM ACESSORIOS, PADRAO TELEBRAS, FORNECIMENTO E INSTALAÇÃO. AF_11/2019</t>
  </si>
  <si>
    <t>CABO ELETRÔNICO CATEGORIA 5E, INSTALADO EM EDIFICAÇÃO RESIDENCIAL - FORNECIMENTO E INSTALAÇÃO. AF_11/2019</t>
  </si>
  <si>
    <t>CABO ELETRÔNICO CATEGORIA 5E, INSTALADO EM EDIFICAÇÃO INSTITUCIONAL - FORNECIMENTO E INSTALAÇÃO. AF_11/2019</t>
  </si>
  <si>
    <t>CABO ELETRÔNICO CATEGORIA 6, INSTALADO EM EDIFICAÇÃO RESIDENCIAL - FORNECIMENTO E INSTALAÇÃO. AF_11/2019</t>
  </si>
  <si>
    <t>CABO ELETRÔNICO CATEGORIA 6, INSTALADO EM EDIFICAÇÃO INSTITUCIONAL - FORNECIMENTO E INSTALAÇÃO. AF_11/2019</t>
  </si>
  <si>
    <t>PATCH PANEL 24 PORTAS, CATEGORIA 5E - FORNECIMENTO E INSTALAÇÃO. AF_11/2019</t>
  </si>
  <si>
    <t>PATCH PANEL 24 PORTAS, CATEGORIA 6 - FORNECIMENTO E INSTALAÇÃO. AF_11/2019</t>
  </si>
  <si>
    <t>PATCH PANEL 48 PORTAS, CATEGORIA 6 - FORNECIMENTO E INSTALAÇÃO. AF_11/2019</t>
  </si>
  <si>
    <t>TOMADA DE REDE RJ45 - FORNECIMENTO E INSTALAÇÃO. AF_11/2019</t>
  </si>
  <si>
    <t>TOMADA PARA TELEFONE RJ11 - FORNECIMENTO E INSTALAÇÃO. AF_11/2019</t>
  </si>
  <si>
    <t>PATCH PANEL 48 PORTAS, CATEGORIA 5E - FORNECIMENTO E INSTALAÇÃO. AF_11/2019</t>
  </si>
  <si>
    <t>43,20</t>
  </si>
  <si>
    <t>34,46</t>
  </si>
  <si>
    <t>5,55</t>
  </si>
  <si>
    <t>9,07</t>
  </si>
  <si>
    <t>22,82</t>
  </si>
  <si>
    <t>25,11</t>
  </si>
  <si>
    <t>11,85</t>
  </si>
  <si>
    <t>10,83</t>
  </si>
  <si>
    <t>9,45</t>
  </si>
  <si>
    <t>8,69</t>
  </si>
  <si>
    <t>14,30</t>
  </si>
  <si>
    <t>13,85</t>
  </si>
  <si>
    <t>6,00</t>
  </si>
  <si>
    <t>13,23</t>
  </si>
  <si>
    <t>18,79</t>
  </si>
  <si>
    <t>14,66</t>
  </si>
  <si>
    <t>EXECUÇÃO E COMPACTAÇÃO DE ATERRO COM SOLO PREDOMINANTEMENTE ARGILOSO - EXCLUSIVE SOLO, ESCAVAÇÃO, CARGA E TRANSPORTE. AF_11/2019</t>
  </si>
  <si>
    <t>EXECUÇÃO E COMPACTAÇÃO DE ATERRO COM SOLO PREDOMINANTEMENTE ARENOSO - EXCLUSIVE SOLO, ESCAVAÇÃO, CARGA E TRANSPORTE. AF_11/2019</t>
  </si>
  <si>
    <t>1,45</t>
  </si>
  <si>
    <t>REGULARIZAÇÃO E COMPACTAÇÃO DE SUBLEITO DE SOLO  PREDOMINANTEMENTE ARGILOSO. AF_11/2019</t>
  </si>
  <si>
    <t>REGULARIZAÇÃO E COMPACTAÇÃO DE SUBLEITO DE SOLO PREDOMINANTEMENTE ARENOSO. AF_11/2019</t>
  </si>
  <si>
    <t>EXECUÇÃO E COMPACTAÇÃO DE BASE E OU SUB BASE PARA PAVIMENTAÇÃO DE SOLOS DE COMPORTAMENTO LATERÍTICO (ARENOSO) - EXCLUSIVE SOLO, ESCAVAÇÃO, CARGA E TRANSPORTE. AF_11/2019</t>
  </si>
  <si>
    <t>EXECUÇÃO E COMPACTAÇÃO DE BASE E OU SUB BASE PARA PAVIMENTAÇÃO DE SOLO (PREDOMINANTEMENTE ARENOSO) COM CIMENTO (TEOR DE 6%) - EXCLUSIVE SOLO, ESCAVAÇÃO, CARGA E TRANSPORTE. AF_11/2019</t>
  </si>
  <si>
    <t>EXECUÇÃO E COMPACTAÇÃO DE BASE E OU SUB BASE PARA PAVIMENTAÇÃO DE SOLO (PREDOMINANTEMENTE ARENOSO) COM CIMENTO (TEOR DE 8%) - EXCLUSIVE SOLO, ESCAVAÇÃO, CARGA E TRANSPORTE. AF_11/2019</t>
  </si>
  <si>
    <t>EXECUÇÃO E COMPACTAÇÃO DE BASE E OU SUB BASE PARA PAVIMENTAÇÃO DE BRITA GRADUADA SIMPLES - EXCLUSIVE CARGA E TRANSPORTE. AF_11/2019</t>
  </si>
  <si>
    <t>EXECUÇÃO E COMPACTAÇÃO DE BASE E OU SUB BASE PARA PAVIMENTAÇÃO DE BRITA GRADUADA SIMPLES TRATADA COM CIMENTO - EXCLUSIVE CARGA E TRANSPORTE. AF_11/2019</t>
  </si>
  <si>
    <t>EXECUÇÃO E COMPACTAÇÃO DE BASE E OU SUB BASE PARA PAVIMENTAÇÃO DE CONCRETO COMPACTADO COM ROLO - EXCLUSIVE CARGA E TRANSPORTE. AF_11/2019</t>
  </si>
  <si>
    <t>EXECUÇÃO E COMPACTAÇÃO DE BASE E OU SUB BASE PARA PAVIMENTAÇÃO DE MACADAME SECO - EXCLUSIVE CARGA E TRANSPORTE. AF_11/2019</t>
  </si>
  <si>
    <t>EXECUÇÃO DE PINTURA DE LIGAÇÃO COM EMULSÃO ASFÁLTICA RR-2C. AF_11/2019</t>
  </si>
  <si>
    <t>EXECUÇÃO E COMPACTAÇÃO DE BASE E OU SUB-BASE PARA PAVIMENTAÇÃO DE SOLO (PREDOMINANTEMENTE ARENOSO) BRITA - 40/60 - EXCLUSIVE SOLO, ESCAVAÇÃO, CARGA E TRANSPORTE. AF_11/2019</t>
  </si>
  <si>
    <t>EXECUÇÃO E COMPACTAÇÃO DE BASE E OU SUB-BASE PARA PAVIMENTAÇÃO DE SOLO (PREDOMINANTEMENTE ARENOSO) BRITA - 50/50 - EXCLUSIVE SOLO, ESCAVAÇÃO, CARGA E TRANSPORTE. AF_11/2019</t>
  </si>
  <si>
    <t>EXECUÇÃO E COMPACTAÇÃO DE BASE E OU SUB-BASE PARA PAVIMENTAÇÃO DE SOLO (PREDOMINANTEMENTE ARENOSO) BRITA - 40/60 COM CIMENTO (TEOR DE 4%) - EXCLUSIVE SOLO, ESCAVAÇÃO, CARGA E TRANSPORTE. AF_11/2019</t>
  </si>
  <si>
    <t>EXECUÇÃO E COMPACTAÇÃO DE BASE E OU SUB-BASE PARA PAVIMENTAÇÃO DE SOLO (PREDOMINANTEMENTE ARENOSO) BRITA - 40/60 COM CIMENTO (TEOR DE 6%) - EXCLUSIVE SOLO, ESCAVAÇÃO, CARGA E TRANSPORTE. AF_11/2019</t>
  </si>
  <si>
    <t>EXECUÇÃO E COMPACTAÇÃO DE BASE E OU SUB-BASE PARA PAVIMENTAÇÃO DE SOLO (PREDOMINANTEMENTE ARENOSO) BRITA - 40/60 COM CIMENTO (TEOR DE 8%) - EXCLUSIVE SOLO, ESCAVAÇÃO, CARGA E TRANSPORTE. AF_11/2019</t>
  </si>
  <si>
    <t>EXECUÇÃO E COMPACTAÇÃO DE BASE E OU SUB-BASE PARA PAVIMENTAÇÃO DE SOLO (PREDOMINANTEMENTE ARENOSO) BRITA - 50/50 COM CIMENTO (TEOR DE 4%)  - EXCLUSIVE SOLO, ESCAVAÇÃO, CARGA E TRANSPORTE. AF_11/2019</t>
  </si>
  <si>
    <t>EXECUÇÃO E COMPACTAÇÃO DE BASE E OU SUB-BASE PARA PAVIMENTAÇÃO DE SOLO (PREDOMINANTEMENTE ARENOSO) BRITA - 50/50 COM CIMENTO (TEOR DE 6%) - EXCLUSIVE SOLO, ESCAVAÇÃO, CARGA E TRANSPORTE. AF_11/2019</t>
  </si>
  <si>
    <t>EXECUÇÃO E COMPACTAÇÃO DE BASE E OU SUB-BASE PARA PAVIMENTAÇÃO DE SOLO (PREDOMINANTEMENTE ARENOSO) BRITA - 50/50 COM CIMENTO (TEOR DE 8%) - EXCLUSIVE SOLO, ESCAVAÇÃO, CARGA E TRANSPORTE. AF_11/2019</t>
  </si>
  <si>
    <t>EXECUÇÃO E COMPACTAÇÃO DE BASE E OU SUB-BASE PARA PAVIMENTAÇÃO DE SOLO (PREDOMINANTEMENTE ARGILOSO) BRITA - 40/60 - EXCLUSIVE SOLO, ESCAVAÇÃO, CARGA E TRANSPORTE. AF_11/2019</t>
  </si>
  <si>
    <t>EXECUÇÃO E COMPACTAÇÃO DE BASE E OU SUB-BASE PARA PAVIMENTAÇÃO DE SOLO (PREDOMINANTEMENTE ARGILOSO) BRITA - 50/50 - EXCLUSIVE SOLO, ESCAVAÇÃO, CARGA E TRANSPORTE. AF_11/2019</t>
  </si>
  <si>
    <t>ESPALHAMENTO DE MATERIAL COM TRATOR DE ESTEIRAS. AF_11/2019</t>
  </si>
  <si>
    <t>REGULARIZAÇÃO DE SUPERFÍCIES COM MOTONIVELADORA. AF_11/2019</t>
  </si>
  <si>
    <t>EXECUÇÃO DE PAVIMENTO COM APLICAÇÃO DE CONCRETO ASFÁLTICO, CAMADA DE ROLAMENTO - EXCLUSIVE CARGA E TRANSPORTE. AF_11/2019</t>
  </si>
  <si>
    <t>EXECUÇÃO DE PAVIMENTO COM APLICAÇÃO DE CONCRETO ASFÁLTICO, CAMADA DE BINDER - EXCLUSIVE CARGA E TRANSPORTE. AF_11/2019</t>
  </si>
  <si>
    <t>FRESAGEM DE PAVIMENTO ASFÁLTICO (PROFUNDIDADE ATÉ 5,0 CM) - EXCLUSIVE TRANSPORTE. AF_11/2019</t>
  </si>
  <si>
    <t>20,70</t>
  </si>
  <si>
    <t>16,50</t>
  </si>
  <si>
    <t>4,47</t>
  </si>
  <si>
    <t>22,39</t>
  </si>
  <si>
    <t>32,51</t>
  </si>
  <si>
    <t>1,28</t>
  </si>
  <si>
    <t>20,99</t>
  </si>
  <si>
    <t>9,83</t>
  </si>
  <si>
    <t>Distância (km)</t>
  </si>
  <si>
    <t>6,80</t>
  </si>
  <si>
    <t>28,00</t>
  </si>
  <si>
    <t>6,25</t>
  </si>
  <si>
    <t>11,45</t>
  </si>
  <si>
    <t>1,80</t>
  </si>
  <si>
    <t>TUBO DE CONCRETO PARA REDES COLETORAS DE ESGOTO SANITÁRIO, DIÂMETRO DE 800 MM, JUNTA ELÁSTICA, INSTALADO EM LOCAL COM BAIXO NÍVEL DE INTERFERÊNCIAS - FORNECIMENTO E ASSENTAMENTO. AF_12/2015</t>
  </si>
  <si>
    <t>TUBO DE CONCRETO PARA REDES COLETORAS DE ESGOTO SANITÁRIO, DIÂMETRO DE 900 MM, JUNTA ELÁSTICA, INSTALADO EM LOCAL COM BAIXO NÍVEL DE INTERFERÊNCIAS - FORNECIMENTO E ASSENTAMENTO. AF_12/2015</t>
  </si>
  <si>
    <t>TUBO DE CONCRETO PARA REDES COLETORAS DE ESGOTO SANITÁRIO, DIÂMETRO DE 800 MM, JUNTA ELÁSTICA, INSTALADO EM LOCAL COM ALTO NÍVEL DE INTERFERÊNCIAS - FORNECIMENTO E ASSENTAMENTO. AF_12/2015</t>
  </si>
  <si>
    <t>TUBO DE CONCRETO PARA REDES COLETORAS DE ESGOTO SANITÁRIO, DIÂMETRO DE 900 MM, JUNTA ELÁSTICA, INSTALADO EM LOCAL COM ALTO NÍVEL DE INTERFERÊNCIAS - FORNECIMENTO E ASSENTAMENTO. AF_12/2015</t>
  </si>
  <si>
    <t>81,37</t>
  </si>
  <si>
    <t>12,52</t>
  </si>
  <si>
    <t>14,85</t>
  </si>
  <si>
    <t>19,52</t>
  </si>
  <si>
    <t>ESTRUTURA DE MADEIRA PROVISÓRIA PARA SUPORTE DE CAIXA D ÁGUA ELEVADA DE 1000 LITROS. AF_05/2018_P</t>
  </si>
  <si>
    <t>ESTRUTURA DE MADEIRA PROVISÓRIA PARA SUPORTE DE CAIXA D ÁGUA ELEVADA DE 3000 LITROS. AF_05/2018_P</t>
  </si>
  <si>
    <t>2,06</t>
  </si>
  <si>
    <t>11,83</t>
  </si>
  <si>
    <t>43,06</t>
  </si>
  <si>
    <t>MÁQUINA JATO DE PRESSAO PORTÁTIL, CAMARA DE 1 SAIDA, CAPACIDADE 280 L, DIAMETRO 670 MM, BICO DE JATO CURTO VENTURI DE 5/16'' , MANGUEIRA DE 1'' COM COMPRESSOR DE AR REBOCÁVEL 189 PCM E MOTOR DIESEL 63 CV - CHP DIURNO. AF_03/2016</t>
  </si>
  <si>
    <t>USINA DE MISTURA ASFÁLTICA À QUENTE, TIPO CONTRA FLUXO, PROD 100 A 140 TON/HORA - CHP DIURNO. AF_12/2019</t>
  </si>
  <si>
    <t>USINA DE ASFALTO, TIPO GRAVIMÉTRICA, PROD 150 TON/HORA - CHP DIURNO. AF_12/2019</t>
  </si>
  <si>
    <t>0,34</t>
  </si>
  <si>
    <t>MÁQUINA JATO DE PRESSAO PORTÁTIL, CAMARA DE 1 SAIDA, CAPACIDADE 280 L, DIAMETRO 670 MM, BICO DE JATO CURTO VENTURI DE 5/16'' , MANGUEIRA DE 1'' COM COMPRESSOR DE AR REBOCÁVEL 189 PCM E MOTOR DIESEL 63 CV - CHI DIURNO. AF_03/2016</t>
  </si>
  <si>
    <t>USINA DE MISTURA ASFÁLTICA À QUENTE, TIPO CONTRA FLUXO, PROD 100 A 140 TON/HORA - CHI DIURNO. AF_12/2019</t>
  </si>
  <si>
    <t>USINA DE ASFALTO, TIPO GRAVIMÉTRICA, PROD 150 TON/HORA - CHI DIURNO. AF_12/2019</t>
  </si>
  <si>
    <t>15,53</t>
  </si>
  <si>
    <t>2,39</t>
  </si>
  <si>
    <t>3,56</t>
  </si>
  <si>
    <t>28,65</t>
  </si>
  <si>
    <t>4,38</t>
  </si>
  <si>
    <t>0,35</t>
  </si>
  <si>
    <t>8,42</t>
  </si>
  <si>
    <t>32,04</t>
  </si>
  <si>
    <t>16,73</t>
  </si>
  <si>
    <t>1,31</t>
  </si>
  <si>
    <t>0,73</t>
  </si>
  <si>
    <t>MÁQUINA JATO DE PRESSAO PORTÁTIL, CAMARA DE 1 SAIDA, CAPACIDADE 280 L, DIAMETRO 670 MM, BICO DE JATO CURTO VENTURI DE 5/16'' , MANGUEIRA DE 1'' COM COMPRESSOR DE AR REBOCÁVEL 189 PCM E MOTOR DIESEL 63 CV - DEPRECIAÇÃO. AF_03/2016</t>
  </si>
  <si>
    <t>MÁQUINA JATO DE PRESSAO PORTÁTIL, CAMARA DE 1 SAIDA, CAPACIDADE 280 L, DIAMETRO 670 MM, BICO DE JATO CURTO VENTURI DE 5/16'' , MANGUEIRA DE 1'' COM COMPRESSOR DE AR REBOCÁVEL 189 PCM E MOTOR DIESEL 63 CV - JUROS. AF_03/2016</t>
  </si>
  <si>
    <t>MÁQUINA JATO DE PRESSAO PORTÁTIL, CAMARA DE 1 SAIDA, CAPACIDADE 280 L, DIAMETRO 670 MM, BICO DE JATO CURTO VENTURI DE 5/16'' , MANGUEIRA DE 1'' COM COMPRESSOR DE AR REBOCÁVEL 189 PCM E MOTOR DIESEL 63 CV - MANUTENÇÃO. AF_03/2016</t>
  </si>
  <si>
    <t>MÁQUINA JATO DE PRESSAO PORTÁTIL, CAMARA DE 1 SAIDA, CAPACIDADE 280 L, DIAMETRO 670 MM, BICO DE JATO CURTO VENTURI DE 5/16'' , MANGUEIRA DE 1'' COM COMPRESSOR DE AR REBOCÁVEL 189 PCM E MOTOR DIESEL 63 CV - MATERIAIS NA OPERAÇÃO. AF_03/2016</t>
  </si>
  <si>
    <t>29,96</t>
  </si>
  <si>
    <t>30,20</t>
  </si>
  <si>
    <t>9,44</t>
  </si>
  <si>
    <t>14,22</t>
  </si>
  <si>
    <t>USINA DE MISTURA ASFÁLTICA À QUENTE, TIPO CONTRA FLUXO, PROD 100 A 140 TON/HORA - DEPRECIAÇÃO. AF_12/2019</t>
  </si>
  <si>
    <t>USINA DE MISTURA ASFÁLTICA À QUENTE, TIPO CONTRA FLUXO, PROD 100 A 140 TON/HORA - JUROS. AF_12/2019</t>
  </si>
  <si>
    <t>USINA DE MISTURA ASFÁLTICA À QUENTE, TIPO CONTRA FLUXO, PROD 100 A 140 TON/HORA - MANUTENÇÃO. AF_12/2019</t>
  </si>
  <si>
    <t>USINA DE MISTURA ASFÁLTICA À QUENTE, TIPO CONTRA FLUXO, PROD 100 A 140 TON/HORA - MATERIAIS NA OPERAÇÃO. AF_12/2019</t>
  </si>
  <si>
    <t>USINA DE ASFALTO, TIPO GRAVIMÉTRICA, PROD 150 TON/HORA - DEPRECIAÇÃO. AF_12/2019</t>
  </si>
  <si>
    <t>USINA DE ASFALTO, TIPO GRAVIMÉTRICA, PROD 150 TON/HORA - JUROS. AF_12/2019</t>
  </si>
  <si>
    <t>USINA DE ASFALTO, TIPO GRAVIMÉTRICA, PROD 150 TON/HORA - MANUTENÇÃO. AF_12/2019</t>
  </si>
  <si>
    <t>USINA DE ASFALTO, TIPO GRAVIMÉTRICA, PROD 150 TON/HORA - MATERIAIS NA OPERAÇÃO. AF_12/2019</t>
  </si>
  <si>
    <t>27,86</t>
  </si>
  <si>
    <t>24,05</t>
  </si>
  <si>
    <t>18,68</t>
  </si>
  <si>
    <t>24,78</t>
  </si>
  <si>
    <t>30,50</t>
  </si>
  <si>
    <t>68,37</t>
  </si>
  <si>
    <t>KIT DE PORTA-PRONTA DE MADEIRA EM ACABAMENTO MELAMÍNICO BRANCO, FOLHA LEVE OU MÉDIA, 60X210CM, EXCLUSIVE FECHADURA, FIXAÇÃO COM PREENCHIMENTO PARCIAL DE ESPUMA EXPANSIVA - FORNECIMENTO E INSTALAÇÃO. AF_12/2019</t>
  </si>
  <si>
    <t>KIT DE PORTA-PRONTA DE MADEIRA EM ACABAMENTO MELAMÍNICO BRANCO, FOLHA LEVE OU MÉDIA, 70X210CM, EXCLUSIVE FECHADURA, FIXAÇÃO COM PREENCHIMENTO PARCIAL DE ESPUMA EXPANSIVA - FORNECIMENTO E INSTALAÇÃO. AF_12/2019</t>
  </si>
  <si>
    <t>KIT DE PORTA-PRONTA DE MADEIRA EM ACABAMENTO MELAMÍNICO BRANCO, FOLHA LEVE OU MÉDIA, 80X210CM, EXCLUSIVE FECHADURA, FIXAÇÃO COM PREENCHIMENTO PARCIAL DE ESPUMA EXPANSIVA - FORNECIMENTO E INSTALAÇÃO. AF_12/2019</t>
  </si>
  <si>
    <t>BATENTE PARA PORTA DE MADEIRA, PADRÃO MÉDIO - FORNECIMENTO E MONTAGEM. AF_12/2019</t>
  </si>
  <si>
    <t>PORTA DE MADEIRA PARA PINTURA, SEMI-OCA (LEVE OU MÉDIA), 60X210CM, ESPESSURA DE 3,5CM, INCLUSO DOBRADIÇAS - FORNECIMENTO E INSTALAÇÃO. AF_12/2019</t>
  </si>
  <si>
    <t>PORTA DE MADEIRA PARA PINTURA, SEMI-OCA (LEVE OU MÉDIA), 70X210CM, ESPESSURA DE 3,5CM, INCLUSO DOBRADIÇAS - FORNECIMENTO E INSTALAÇÃO. AF_12/2019</t>
  </si>
  <si>
    <t>PORTA DE MADEIRA PARA PINTURA, SEMI-OCA (LEVE OU MÉDIA), 80X210CM, ESPESSURA DE 3,5CM, INCLUSO DOBRADIÇAS - FORNECIMENTO E INSTALAÇÃO. AF_12/2019</t>
  </si>
  <si>
    <t>PORTA DE MADEIRA PARA PINTURA, SEMI-OCA (LEVE OU MÉDIA), 90X210CM, ESPESSURA DE 3,5CM, INCLUSO DOBRADIÇAS - FORNECIMENTO E INSTALAÇÃO. AF_12/2019</t>
  </si>
  <si>
    <t>PORTA DE MADEIRA PARA PINTURA, SEMI-OCA (PESADA OU SUPERPESADA), 80X210CM, ESPESSURA DE 3,5CM, INCLUSO DOBRADIÇAS - FORNECIMENTO E INSTALAÇÃO. AF_12/2019</t>
  </si>
  <si>
    <t>PORTA DE MADEIRA, MACIÇA (PESADA OU SUPERPESADA), 90X210CM, ESPESSURA DE 3,5CM, INCLUSO DOBRADIÇAS - FORNECIMENTO E INSTALAÇÃO. AF_12/2019</t>
  </si>
  <si>
    <t>FECHADURA DE EMBUTIR COM CILINDRO, EXTERNA, COMPLETA, ACABAMENTO PADRÃO MÉDIO, INCLUSO EXECUÇÃO DE FURO - FORNECIMENTO E INSTALAÇÃO. AF_12/2019</t>
  </si>
  <si>
    <t>FECHADURA DE EMBUTIR PARA PORTA DE BANHEIRO, COMPLETA, ACABAMENTO PADRÃO MÉDIO, INCLUSO EXECUÇÃO DE FURO - FORNECIMENTO E INSTALAÇÃO. AF_12/2019</t>
  </si>
  <si>
    <t>KIT DE PORTA DE MADEIRA PARA PINTURA, SEMI-OCA (LEVE OU MÉDIA), PADRÃO MÉDIO, 60X210CM, ESPESSURA DE 3,5CM, ITENS INCLUSOS: DOBRADIÇAS, MONTAGEM E INSTALAÇÃO DO BATENTE, FECHADURA COM EXECUÇÃO DO FURO - FORNECIMENTO E INSTALAÇÃO. AF_12/2019</t>
  </si>
  <si>
    <t>KIT DE PORTA DE MADEIRA PARA PINTURA, SEMI-OCA (LEVE OU MÉDIA), PADRÃO MÉDIO, 70X210CM, ESPESSURA DE 3,5CM, ITENS INCLUSOS: DOBRADIÇAS, MONTAGEM E INSTALAÇÃO DO BATENTE, FECHADURA COM EXECUÇÃO DO FURO - FORNECIMENTO E INSTALAÇÃO. AF_12/2019</t>
  </si>
  <si>
    <t>KIT DE PORTA DE MADEIRA PARA PINTURA, SEMI-OCA (LEVE OU MÉDIA), PADRÃO MÉDIO, 80X210CM, ESPESSURA DE 3,5CM, ITENS INCLUSOS: DOBRADIÇAS, MONTAGEM E INSTALAÇÃO DO BATENTE, FECHADURA COM EXECUÇÃO DO FURO - FORNECIMENTO E INSTALAÇÃO. AF_12/2019</t>
  </si>
  <si>
    <t>KIT DE PORTA DE MADEIRA PARA PINTURA, SEMI-OCA (LEVE OU MÉDIA), PADRÃO MÉDIO, 90X210CM, ESPESSURA DE 3,5CM, ITENS INCLUSOS: DOBRADIÇAS, MONTAGEM E INSTALAÇÃO DO BATENTE, FECHADURA COM EXECUÇÃO DO FURO - FORNECIMENTO E INSTALAÇÃO. AF_12/2019</t>
  </si>
  <si>
    <t>KIT DE PORTA DE MADEIRA PARA PINTURA, SEMI-OCA (PESADA OU SUPERPESADA), PADRÃO MÉDIO, 80X210CM, ESPESSURA DE 3,5CM, ITENS INCLUSOS: DOBRADIÇAS, MONTAGEM E INSTALAÇÃO DO BATENTE, FECHADURA COM EXECUÇÃO DO FURO - FORNECIMENTO E INSTALAÇÃO. AF_12/2019</t>
  </si>
  <si>
    <t>KIT DE PORTA DE MADEIRA PARA PINTURA, SEMI-OCA (PESADA OU SUPERPESADA), PADRÃO MÉDIO, 90X210CM, ESPESSURA DE 3,5CM, ITENS INCLUSOS: DOBRADIÇAS, MONTAGEM E INSTALAÇÃO DO BATENTE, FECHADURA COM EXECUÇÃO DO FURO - FORNECIMENTO E INSTALAÇÃO. AF_12/2019</t>
  </si>
  <si>
    <t>KIT DE PORTA DE MADEIRA PARA PINTURA, SEMI-OCA (LEVE OU MÉDIA), PADRÃO MÉDIO, 60X210CM, ESPESSURA DE 3,5CM, ITENS INCLUSOS: DOBRADIÇAS, MONTAGEM E INSTALAÇÃO DO BATENTE, SEM FECHADURA - FORNECIMENTO E INSTALAÇÃO. AF_12/2019</t>
  </si>
  <si>
    <t>KIT DE PORTA DE MADEIRA PARA PINTURA, SEMI-OCA (LEVE OU MÉDIA), PADRÃO MÉDIO, 70X210CM, ESPESSURA DE 3,5CM, ITENS INCLUSOS: DOBRADIÇAS, MONTAGEM E INSTALAÇÃO DO BATENTE, SEM FECHADURA - FORNECIMENTO E INSTALAÇÃO. AF_12/2019</t>
  </si>
  <si>
    <t>KIT DE PORTA DE MADEIRA PARA PINTURA, SEMI-OCA (LEVE OU MÉDIA), PADRÃO MÉDIO, 80X210CM, ESPESSURA DE 3,5CM, ITENS INCLUSOS: DOBRADIÇAS, MONTAGEM E INSTALAÇÃO DO BATENTE, SEM FECHADURA - FORNECIMENTO E INSTALAÇÃO. AF_12/2019</t>
  </si>
  <si>
    <t>KIT DE PORTA DE MADEIRA PARA PINTURA, SEMI-OCA (LEVE OU MÉDIA), PADRÃO MÉDIO, 90X210CM, ESPESSURA DE 3,5CM, ITENS INCLUSOS: DOBRADIÇAS, MONTAGEM E INSTALAÇÃO DO BATENTE, SEM FECHADURA - FORNECIMENTO E INSTALAÇÃO. AF_12/2019</t>
  </si>
  <si>
    <t>KIT DE PORTA DE MADEIRA PARA PINTURA, SEMI-OCA (PESADA OU SUPERPESADA), PADRÃO MÉDIO, 80X210CM, ESPESSURA DE 3,5CM, ITENS INCLUSOS: DOBRADIÇAS, MONTAGEM E INSTALAÇÃO DO BATENTE, SEM FECHADURA - FORNECIMENTO E INSTALAÇÃO. AF_12/2019</t>
  </si>
  <si>
    <t>KIT DE PORTA DE MADEIRA PARA PINTURA, SEMI-OCA (PESADA OU SUPERPESADA), PADRÃO MÉDIO, 90X210CM, ESPESSURA DE 3,5CM, ITENS INCLUSOS: DOBRADIÇAS, MONTAGEM E INSTALAÇÃO DO BATENTE, SEM FECHADURA - FORNECIMENTO E INSTALAÇÃO. AF_12/2019</t>
  </si>
  <si>
    <t>PORTA DE MADEIRA PARA VERNIZ, SEMI-OCA (LEVE OU MÉDIA), 60X210CM, ESPESSURA DE 3,5CM, INCLUSO DOBRADIÇAS - FORNECIMENTO E INSTALAÇÃO. AF_12/2019</t>
  </si>
  <si>
    <t>PORTA DE MADEIRA PARA VERNIZ, SEMI-OCA (LEVE OU MÉDIA), 70X210CM, ESPESSURA DE 3,5CM, INCLUSO DOBRADIÇAS - FORNECIMENTO E INSTALAÇÃO. AF_12/2019</t>
  </si>
  <si>
    <t>PORTA DE MADEIRA PARA VERNIZ, SEMI-OCA (LEVE OU MÉDIA), 80X210CM, ESPESSURA DE 3,5CM, INCLUSO DOBRADIÇAS - FORNECIMENTO E INSTALAÇÃO. AF_12/2019</t>
  </si>
  <si>
    <t>PORTA DE MADEIRA PARA VERNIZ, SEMI-OCA (LEVE OU MÉDIA), 90X210CM, ESPESSURA DE 3,5CM, INCLUSO DOBRADIÇAS - FORNECIMENTO E INSTALAÇÃO. AF_12/2019</t>
  </si>
  <si>
    <t>KIT DE PORTA DE MADEIRA PARA VERNIZ, SEMI-OCA (LEVE OU MÉDIA), PADRÃO MÉDIO, 60X210CM, ESPESSURA DE 3,5CM, ITENS INCLUSOS: DOBRADIÇAS, MONTAGEM E INSTALAÇÃO DO BATENTE, SEM FECHADURA - FORNECIMENTO E INSTALAÇÃO. AF_12/2019</t>
  </si>
  <si>
    <t>KIT DE PORTA DE MADEIRA PARA VERNIZ, SEMI-OCA (LEVE OU MÉDIA), PADRÃO MÉDIO, 70X210CM, ESPESSURA DE 3,5CM, ITENS INCLUSOS: DOBRADIÇAS, MONTAGEM E INSTALAÇÃO DO BATENTE, SEM FECHADURA - FORNECIMENTO E INSTALAÇÃO. AF_12/2019</t>
  </si>
  <si>
    <t>KIT DE PORTA DE MADEIRA PARA VERNIZ, SEMI-OCA (LEVE OU MÉDIA), PADRÃO MÉDIO, 80X210CM, ESPESSURA DE 3,5CM, ITENS INCLUSOS: DOBRADIÇAS, MONTAGEM E INSTALAÇÃO DO BATENTE, SEM FECHADURA - FORNECIMENTO E INSTALAÇÃO. AF_12/2019</t>
  </si>
  <si>
    <t>KIT DE PORTA DE MADEIRA PARA VERNIZ, SEMI-OCA (LEVE OU MÉDIA), PADRÃO MÉDIO, 90X210CM, ESPESSURA DE 3,5CM, ITENS INCLUSOS: DOBRADIÇAS, MONTAGEM E INSTALAÇÃO DO BATENTE, SEM FECHADURA - FORNECIMENTO E INSTALAÇÃO. AF_12/2019</t>
  </si>
  <si>
    <t>BATENTE PARA PORTA DE MADEIRA, PADRÃO POPULAR - FORNECIMENTO E MONTAGEM. AF_12/2019</t>
  </si>
  <si>
    <t>PORTA DE MADEIRA FRISADA, SEMI-OCA (LEVE OU MÉDIA), 60X210CM, ESPESSURA DE 3CM, INCLUSO DOBRADIÇAS - FORNECIMENTO E INSTALAÇÃO. AF_12/2019</t>
  </si>
  <si>
    <t>PORTA DE MADEIRA FRISADA, SEMI-OCA (LEVE OU MÉDIA), 70X210CM, ESPESSURA DE 3CM, INCLUSO DOBRADIÇAS - FORNECIMENTO E INSTALAÇÃO. AF_12/2019</t>
  </si>
  <si>
    <t>PORTA DE MADEIRA FRISADA, SEMI-OCA (LEVE OU MÉDIA), 80X210CM, ESPESSURA DE 3,5CM, INCLUSO DOBRADIÇAS - FORNECIMENTO E INSTALAÇÃO. AF_12/2019</t>
  </si>
  <si>
    <t>PORTA DE MADEIRA TIPO VENEZIANA, 80X210CM, ESPESSURA DE 3CM, INCLUSO DOBRADIÇAS - FORNECIMENTO E INSTALAÇÃO. AF_12/2019</t>
  </si>
  <si>
    <t>PORTA DE MADEIRA, TIPO MEXICANA, MACIÇA (PESADA OU SUPERPESADA), 80X210CM, ESPESSURA DE 3,5CM, INCLUSO DOBRADIÇAS - FORNECIMENTO E INSTALAÇÃO. AF_12/2019</t>
  </si>
  <si>
    <t>FECHADURA DE EMBUTIR COM CILINDRO, EXTERNA, COMPLETA, ACABAMENTO PADRÃO POPULAR, INCLUSO EXECUÇÃO DE FURO - FORNECIMENTO E INSTALAÇÃO. AF_12/2019</t>
  </si>
  <si>
    <t>FECHADURA DE EMBUTIR PARA PORTA DE BANHEIRO, COMPLETA, ACABAMENTO PADRÃO POPULAR, INCLUSO EXECUÇÃO DE FURO - FORNECIMENTO E INSTALAÇÃO. AF_12/2019</t>
  </si>
  <si>
    <t>FECHADURA DE EMBUTIR PARA PORTAS INTERNAS, COMPLETA, ACABAMENTO PADRÃO MÉDIO, COM EXECUÇÃO DE FURO - FORNECIMENTO E INSTALAÇÃO. AF_12/2019</t>
  </si>
  <si>
    <t>FECHADURA DE EMBUTIR PARA PORTAS INTERNAS, COMPLETA, ACABAMENTO PADRÃO POPULAR, COM EXECUÇÃO DE FURO - FORNECIMENTO E INSTALAÇÃO. AF_12/2019</t>
  </si>
  <si>
    <t>KIT DE PORTA DE MADEIRA PARA PINTURA, SEMI-OCA (LEVE OU MÉDIA), PADRÃO POPULAR, 60X210CM, ESPESSURA DE 3,5CM, ITENS INCLUSOS: DOBRADIÇAS, MONTAGEM E INSTALAÇÃO DO BATENTE, FECHADURA COM EXECUÇÃO DO FURO - FORNECIMENTO E INSTALAÇÃO. AF_12/2019</t>
  </si>
  <si>
    <t>KIT DE PORTA DE MADEIRA PARA PINTURA, SEMI-OCA (LEVE OU MÉDIA), PADRÃO POPULAR, 70X210CM, ESPESSURA DE 3,5CM, ITENS INCLUSOS: DOBRADIÇAS, MONTAGEM E INSTALAÇÃO DO BATENTE, FECHADURA COM EXECUÇÃO DO FURO - FORNECIMENTO E INSTALAÇÃO. AF_12/2019</t>
  </si>
  <si>
    <t>KIT DE PORTA DE MADEIRA PARA PINTURA, SEMI-OCA (LEVE OU MÉDIA), PADRÃO POPULAR, 80X210CM, ESPESSURA DE 3,5CM, ITENS INCLUSOS: DOBRADIÇAS, MONTAGEM E INSTALAÇÃO DO BATENTE, FECHADURA COM EXECUÇÃO DO FURO - FORNECIMENTO E INSTALAÇÃO. AF_12/2019</t>
  </si>
  <si>
    <t>KIT DE PORTA DE MADEIRA PARA PINTURA, SEMI-OCA (LEVE OU MÉDIA), PADRÃO POPULAR, 90X210CM, ESPESSURA DE 3,5CM, ITENS INCLUSOS: DOBRADIÇAS, MONTAGEM E INSTALAÇÃO DO BATENTE, FECHADURA COM EXECUÇÃO DO FURO - FORNECIMENTO E INSTALAÇÃO. AF_12/2019</t>
  </si>
  <si>
    <t>KIT DE PORTA DE MADEIRA PARA PINTURA, SEMI-OCA (PESADA OU SUPERPESADA), PADRÃO POPULAR, 80X210CM, ESPESSURA DE 3,5CM, ITENS INCLUSOS: DOBRADIÇAS, MONTAGEM E INSTALAÇÃO DO BATENTE, FECHADURA COM EXECUÇÃO DO FURO - FORNECIMENTO E INSTALAÇÃO. AF_12/2019</t>
  </si>
  <si>
    <t>KIT DE PORTA DE MADEIRA PARA PINTURA, SEMI-OCA (PESADA OU SUPERPESADA), PADRÃO POPULAR, 90X210CM, ESPESSURA DE 3,5CM, ITENS INCLUSOS: DOBRADIÇAS, MONTAGEM E INSTALAÇÃO DO BATENTE, FECHADURA COM EXECUÇÃO DO FURO - FORNECIMENTO E INSTALAÇÃO. AF_12/2019</t>
  </si>
  <si>
    <t>KIT DE PORTA DE MADEIRA PARA PINTURA, SEMI-OCA (LEVE OU MÉDIA), PADRÃO POPULAR, 60X210CM, ESPESSURA DE 3,5CM, ITENS INCLUSOS: DOBRADIÇAS, MONTAGEM E INSTALAÇÃO DO BATENTE, SEM FECHADURA - FORNECIMENTO E INSTALAÇÃO. AF_12/2019</t>
  </si>
  <si>
    <t>KIT DE PORTA DE MADEIRA PARA PINTURA, SEMI-OCA (LEVE OU MÉDIA), PADRÃO POPULAR, 70X210CM, ESPESSURA DE 3,5CM, ITENS INCLUSOS: DOBRADIÇAS, MONTAGEM E INSTALAÇÃO DO BATENTE, SEM FECHADURA - FORNECIMENTO E INSTALAÇÃO. AF_12/2019</t>
  </si>
  <si>
    <t>KIT DE PORTA DE MADEIRA PARA PINTURA, SEMI-OCA (LEVE OU MÉDIA), PADRÃO POPULAR, 80X210CM, ESPESSURA DE 3,5CM, ITENS INCLUSOS: DOBRADIÇAS, MONTAGEM E INSTALAÇÃO DO BATENTE, SEM FECHADURA - FORNECIMENTO E INSTALAÇÃO. AF_12/2019</t>
  </si>
  <si>
    <t>KIT DE PORTA DE MADEIRA PARA PINTURA, SEMI-OCA (LEVE OU MÉDIA), PADRÃO POPULAR, 90X210CM, ESPESSURA DE 3,5CM, ITENS INCLUSOS: DOBRADIÇAS, MONTAGEM E INSTALAÇÃO DO BATENTE, SEM FECHADURA - FORNECIMENTO E INSTALAÇÃO. AF_12/2019</t>
  </si>
  <si>
    <t>KIT DE PORTA DE MADEIRA PARA PINTURA, SEMI-OCA (PESADA OU SUPERPESADA), PADRÃO POPULAR, 80X210CM, ESPESSURA DE 3,5CM, ITENS INCLUSOS: DOBRADIÇAS, MONTAGEM E INSTALAÇÃO DO BATENTE, SEM FECHADURA - FORNECIMENTO E INSTALAÇÃO. AF_12/2019</t>
  </si>
  <si>
    <t>KIT DE PORTA DE MADEIRA PARA PINTURA, SEMI-OCA (PESADA OU SUPERPESADA), PADRÃO POPULAR, 90X210CM, ESPESSURA DE 3,5CM, ITENS INCLUSOS: DOBRADIÇAS, MONTAGEM E INSTALAÇÃO DO BATENTE, SEM FECHADURA - FORNECIMENTO E INSTALAÇÃO. AF_12/2019</t>
  </si>
  <si>
    <t>KIT DE PORTA DE MADEIRA PARA VERNIZ, SEMI-OCA (LEVE OU MÉDIA), PADRÃO POPULAR, 60X210CM, ESPESSURA DE 3,5CM, ITENS INCLUSOS: DOBRADIÇAS, MONTAGEM E INSTALAÇÃO DO BATENTE, SEM FECHADURA - FORNECIMENTO E INSTALAÇÃO. AF_12/2019</t>
  </si>
  <si>
    <t>KIT DE PORTA DE MADEIRA PARA VERNIZ, SEMI-OCA (LEVE OU MÉDIA), PADRÃO POPULAR, 70X210CM, ESPESSURA DE 3,5CM, ITENS INCLUSOS: DOBRADIÇAS, MONTAGEM E INSTALAÇÃO DO BATENTE, SEM FECHADURA - FORNECIMENTO E INSTALAÇÃO. AF_12/2019</t>
  </si>
  <si>
    <t>KIT DE PORTA DE MADEIRA PARA VERNIZ, SEMI-OCA (LEVE OU MÉDIA), PADRÃO POPULAR, 80X210CM, ESPESSURA DE 3,5CM, ITENS INCLUSOS: DOBRADIÇAS, MONTAGEM E INSTALAÇÃO DO BATENTE, SEM FECHADURA - FORNECIMENTO E INSTALAÇÃO. AF_12/2019</t>
  </si>
  <si>
    <t>KIT DE PORTA DE MADEIRA PARA VERNIZ, SEMI-OCA (LEVE OU MÉDIA), PADRÃO POPULAR, 90X210CM, ESPESSURA DE 3,5CM, ITENS INCLUSOS: DOBRADIÇAS, MONTAGEM E INSTALAÇÃO DO BATENTE, SEM FECHADURA - FORNECIMENTO E INSTALAÇÃO. AF_12/2019</t>
  </si>
  <si>
    <t>KIT DE PORTA DE MADEIRA FRISADA, SEMI-OCA (LEVE OU MÉDIA), PADRÃO MÉDIO 60X210CM, ESPESSURA DE 3CM, ITENS INCLUSOS: DOBRADIÇAS, MONTAGEM E INSTALAÇÃO DO BATENTE, SEM FECHADURA - FORNECIMENTO E INSTALAÇÃO. AF_12/2019</t>
  </si>
  <si>
    <t>KIT DE PORTA DE MADEIRA FRISADA, SEMI-OCA (LEVE OU MÉDIA), PADRÃO POPULAR, 60X210CM, ESPESSURA DE 3CM, ITENS INCLUSOS: DOBRADIÇAS, MONTAGEM E INSTALAÇÃO DO BATENTE, SEM FECHADURA - FORNECIMENTO E INSTALAÇÃO. AF_12/2019</t>
  </si>
  <si>
    <t>KIT DE PORTA DE MADEIRA FRISADA, SEMI-OCA (LEVE OU MÉDIA), PADRÃO MÉDIO, 70X210CM, ESPESSURA DE 3CM, ITENS INCLUSOS: DOBRADIÇAS, MONTAGEM E INSTALAÇÃO DO BATENTE, SEM FECHADURA - FORNECIMENTO E INSTALAÇÃO. AF_12/2019</t>
  </si>
  <si>
    <t>KIT DE PORTA DE MADEIRA FRISADA, SEMI-OCA (LEVE OU MÉDIA), PADRÃO POPULAR, 70X210CM, ESPESSURA DE 3CM, ITENS INCLUSOS: DOBRADIÇAS, MONTAGEM E INSTALAÇÃO DO BATENTE, SEM FECHADURA - FORNECIMENTO E INSTALAÇÃO. AF_12/2019</t>
  </si>
  <si>
    <t>KIT DE PORTA DE MADEIRA FRISADA, SEMI-OCA (LEVE OU MÉDIA), PADRÃO MÉDIO, 80X210CM, ESPESSURA DE 3,5CM, ITENS INCLUSOS: DOBRADIÇAS, MONTAGEM E INSTALAÇÃO DO BATENTE, SEM FECHADURA - FORNECIMENTO E INSTALAÇÃO. AF_12/2019</t>
  </si>
  <si>
    <t>KIT DE PORTA DE MADEIRA FRISADA, SEMI-OCA (LEVE OU MÉDIA), PADRÃO POPULAR, 80X210CM, ESPESSURA DE 3,5CM, ITENS INCLUSOS: DOBRADIÇAS, MONTAGEM E INSTALAÇÃO DO BATENTE, SEM FECHADURA - FORNECIMENTO E INSTALAÇÃO. AF_12/2019</t>
  </si>
  <si>
    <t>KIT DE PORTA DE MADEIRA TIPO VENEZIANA, PADRÃO MÉDIO, 80X210CM, ESPESSURA DE 3CM, ITENS INCLUSOS: DOBRADIÇAS, MONTAGEM E INSTALAÇÃO DO BATENTE, SEM FECHADURA - FORNECIMENTO E INSTALAÇÃO. AF_12/2019</t>
  </si>
  <si>
    <t>KIT DE PORTA DE MADEIRA TIPO VENEZIANA, PADRÃO POPULAR, 80X210CM, ESPESSURA DE 3CM, ITENS INCLUSOS: DOBRADIÇAS, MONTAGEM E INSTALAÇÃO DO BATENTE, SEM FECHADURA - FORNECIMENTO E INSTALAÇÃO. AF_12/2019</t>
  </si>
  <si>
    <t>KIT DE PORTA DE MADEIRA TIPO MEXICANA, MACIÇA (PESADA OU SUPERPESADA), PADRÃO MÉDIO, 80X210CM, ESPESSURA DE 3CM, ITENS INCLUSOS: DOBRADIÇAS, MONTAGEM E INSTALAÇÃO DO BATENTE, SEM FECHADURA - FORNECIMENTO E INSTALAÇÃO. AF_12/2019</t>
  </si>
  <si>
    <t>KIT DE PORTA DE MADEIRA TIPO MEXICANA, MACIÇA (PESADA OU SUPERPESADA), PADRÃO POPULAR, 80X210CM, ESPESSURA DE 3CM, ITENS INCLUSOS: DOBRADIÇAS, MONTAGEM E INSTALAÇÃO DO BATENTE, SEM FECHADURA - FORNECIMENTO E INSTALAÇÃO. AF_12/2019</t>
  </si>
  <si>
    <t>ALIZAR DE 5X1,5CM PARA PORTA FIXADO COM PREGOS, PADRÃO MÉDIO - FORNECIMENTO E INSTALAÇÃO. AF_12/2019</t>
  </si>
  <si>
    <t>ALIZAR DE 5X1,5CM PARA PORTA FIXADO COM PREGOS, PADRÃO POPULAR - FORNECIMENTO E INSTALAÇÃO. AF_12/2019</t>
  </si>
  <si>
    <t>KIT DE PORTA-PRONTA DE MADEIRA EM ACABAMENTO MELAMÍNICO BRANCO, FOLHA LEVE OU MÉDIA, 90X210, EXCLUSIVE FECHADURA, FIXAÇÃO COM PREENCHIMENTO TOTAL DE ESPUMA EXPANSIVA - FORNECIMENTO E INSTALAÇÃO. AF_12/2019</t>
  </si>
  <si>
    <t>BATENTE PARA PORTA COM BANDEIRA, FIXAÇÃO COM PARAFUSO E BUCHA. AF_12/2019</t>
  </si>
  <si>
    <t>KIT DE PORTA DE MADEIRA PARA VERNIZ, SEMI-OCA (LEVE OU MÉDIA), PADRÃO MÉDIO, 60X210CM, ESPESSURA DE 3,5CM, ITENS INCLUSOS: DOBRADIÇAS, MONTAGEM E INSTALAÇÃO DE BATENTE, FECHADURA COM EXECUÇÃO DO FURO - FORNECIMENTO E INSTALAÇÃO. AF_12/2019</t>
  </si>
  <si>
    <t>KIT DE PORTA DE MADEIRA PARA VERNIZ, SEMI-OCA (LEVE OU MÉDIA), PADRÃO POPULAR, 60X210CM, ESPESSURA DE 3,5CM, ITENS INCLUSOS: DOBRADIÇAS, MONTAGEM E INSTALAÇÃO DE BATENTE, FECHADURA COM EXECUÇÃO DO FURO - FORNECIMENTO E INSTALAÇÃO. AF_12/2019</t>
  </si>
  <si>
    <t>KIT DE PORTA DE MADEIRA PARA VERNIZ, SEMI-OCA (LEVE OU MÉDIA), PADRÃO MÉDIO, 70X210CM, ESPESSURA DE 3,5CM, ITENS INCLUSOS: DOBRADIÇAS, MONTAGEM E INSTALAÇÃO DE BATENTE, FECHADURA COM EXECUÇÃO DO FURO - FORNECIMENTO E INSTALAÇÃO. AF_12/2019</t>
  </si>
  <si>
    <t>KIT DE PORTA DE MADEIRA FRISADA, SEMI-OCA (LEVE OU MÉDIA), PADRÃO MÉDIO, 70X210CM, ESPESSURA DE 3CM, ITENS INCLUSOS: DOBRADIÇAS, MONTAGEM E INSTALAÇÃO DE BATENTE, FECHADURA COM EXECUÇÃO DO FURO - FORNECIMENTO E INSTALAÇÃO. AF_12/2019</t>
  </si>
  <si>
    <t>KIT DE PORTA DE MADEIRA FRISADA, SEMI-OCA (LEVE OU MÉDIA), PADRÃO POPULAR, 70X210CM, ESPESSURA DE 3CM, ITENS INCLUSOS: DOBRADIÇAS, MONTAGEM E INSTALAÇÃO DE BATENTE, FECHADURA COM EXECUÇÃO DO FURO - FORNECIMENTO E INSTALAÇÃO. AF_12/2019</t>
  </si>
  <si>
    <t>KIT DE PORTA DE MADEIRA PARA VERNIZ, SEMI-OCA (LEVE OU MÉDIA), PADRÃO MÉDIO, 80X210CM, ESPESSURA DE 3,5CM, ITENS INCLUSOS: DOBRADIÇAS, MONTAGEM E INSTALAÇÃO DE BATENTE, FECHADURA COM EXECUÇÃO DO FURO - FORNECIMENTO E INSTALAÇÃO. AF_12/2019</t>
  </si>
  <si>
    <t>KIT DE PORTA DE MADEIRA PARA VERNIZ, SEMI-OCA (LEVE OU MÉDIA), PADRÃO POPULAR, 80X210CM, ESPESSURA DE 3,5CM, ITENS INCLUSOS: DOBRADIÇAS, MONTAGEM E INSTALAÇÃO DE BATENTE, FECHADURA COM EXECUÇÃO DO FURO - FORNECIMENTO E INSTALAÇÃO. AF_12/2019</t>
  </si>
  <si>
    <t>KIT DE PORTA DE MADEIRA PARA VERNIZ, SEMI-OCA (LEVE OU MÉDIA), PADRÃO MÉDIO, 90X210CM, ESPESSURA DE 3,5CM, ITENS INCLUSOS: DOBRADIÇAS, MONTAGEM E INSTALAÇÃO DE BATENTE, FECHADURA COM EXECUÇÃO DO FURO - FORNECIMENTO E INSTALAÇÃO. AF_12/2019</t>
  </si>
  <si>
    <t>KIT DE PORTA DE MADEIRA PARA VERNIZ, SEMI-OCA (LEVE OU MÉDIA), PADRÃO POPULAR, 90X210CM, ESPESSURA DE 3CM, ITENS INCLUSOS: DOBRADIÇAS, MONTAGEM E INSTALAÇÃO DE BATENTE, FECHADURA COM EXECUÇÃO DO FURO - FORNECIMENTO E INSTALAÇÃO. AF_12/2019</t>
  </si>
  <si>
    <t>KIT DE PORTA DE MADEIRA FRISADA, SEMI-OCA (LEVE OU MÉDIA), PADRÃO MÉDIO, 60X210CM, ESPESSURA DE 3,5CM, ITENS INCLUSOS: DOBRADIÇAS, MONTAGEM E INSTALAÇÃO DE BATENTE, FECHADURA COM EXECUÇÃO DO FURO - FORNECIMENTO E INSTALAÇÃO. AF_12/2019</t>
  </si>
  <si>
    <t>KIT DE PORTA DE MADEIRA FRISADA, SEMI-OCA (LEVE OU MÉDIA), PADRÃO POPULAR, 60X210CM, ESPESSURA DE 3CM, ITENS INCLUSOS: DOBRADIÇAS, MONTAGEM E INSTALAÇÃO DE BATENTE, FECHADURA COM EXECUÇÃO DO FURO - FORNECIMENTO E INSTALAÇÃO. AF_12/2019</t>
  </si>
  <si>
    <t>KIT DE PORTA DE MADEIRA FRISADA, SEMI-OCA (LEVE OU MÉDIA), PADRÃO MÉDIO, 80X210CM, ESPESSURA DE 3,5CM, ITENS INCLUSOS: DOBRADIÇAS, MONTAGEM E INSTALAÇÃO DE BATENTE, FECHADURA COM EXECUÇÃO DO FURO - FORNECIMENTO E INSTALAÇÃO. AF_12/2019</t>
  </si>
  <si>
    <t>KIT DE PORTA DE MADEIRA FRISADA, SEMI-OCA (LEVE OU MÉDIA), PADRÃO POPULAR, 80X210CM, ESPESSURA DE 3,5CM, ITENS INCLUSOS: DOBRADIÇAS, MONTAGEM E INSTALAÇÃO DE BATENTE, FECHADURA COM EXECUÇÃO DO FURO - FORNECIMENTO E INSTALAÇÃO. AF_12/2019</t>
  </si>
  <si>
    <t>KIT DE PORTA DE MADEIRA TIPO VENEZIANA, 80X210CM (ESPESSURA DE 3CM), PADRÃO MÉDIO, ITENS INCLUSOS: DOBRADIÇAS, MONTAGEM E INSTALAÇÃO DE BATENTE, FECHADURA COM EXECUÇÃO DO FURO - FORNECIMENTO E INSTALAÇÃO. AF_12/2019</t>
  </si>
  <si>
    <t>KIT DE PORTA DE MADEIRA TIPO VENEZIANA, 80X210CM (ESPESSURA DE 3CM), PADRÃO POPULAR, ITENS INCLUSOS: DOBRADIÇAS, MONTAGEM E INSTALAÇÃO DE BATENTE, FECHADURA COM EXECUÇÃO DO FURO - FORNECIMENTO E INSTALAÇÃO. AF_12/2019</t>
  </si>
  <si>
    <t>KIT DE PORTA DE MADEIRA TIPO MEXICANA, MACIÇA (PESADA OU SUPERPESADA), PADRÃO MÉDIO, 80X210CM, ESPESSURA DE 3,5CM, ITENS INCLUSOS: DOBRADIÇAS, MONTAGEM E INSTALAÇÃO DE BATENTE, FECHADURA COM EXECUÇÃO DO FURO - FORNECIMENTO E INSTALAÇÃO. AF_12/2019</t>
  </si>
  <si>
    <t>KIT DE PORTA DE MADEIRA TIPO MEXICANA, MACIÇA (PESADA OU SUPERPESADA), PADRÃO POPULAR, 80X210CM, ESPESSURA DE 3,5CM, ITENS INCLUSOS: DOBRADIÇAS, MONTAGEM E INSTALAÇÃO DE BATENTE, FECHADURA COM EXECUÇÃO DO FURO - FORNECIMENTO E INSTALAÇÃO. AF_12/2019</t>
  </si>
  <si>
    <t>RECOLOCAÇÃO DE FOLHAS DE PORTA DE MADEIRA LEVE OU MÉDIA DE 60CM DE LARGURA, CONSIDERANDO REAPROVEITAMENTO DO MATERIAL. AF_12/2019</t>
  </si>
  <si>
    <t>RECOLOCAÇÃO DE FOLHAS DE PORTA DE MADEIRA LEVE OU MÉDIA DE 70CM DE LARGURA, CONSIDERANDO REAPROVEITAMENTO DO MATERIAL. AF_12/2019</t>
  </si>
  <si>
    <t>RECOLOCAÇÃO DE FOLHAS DE PORTA DE MADEIRA LEVE OU MÉDIA DE 80CM DE LARGURA, CONSIDERANDO REAPROVEITAMENTO DO MATERIAL. AF_12/2019</t>
  </si>
  <si>
    <t>RECOLOCAÇÃO DE FOLHAS DE PORTA DE MADEIRA LEVE OU MÉDIA DE 90CM DE LARGURA, CONSIDERANDO REAPROVEITAMENTO DO MATERIAL. AF_12/2019</t>
  </si>
  <si>
    <t>RECOLOCAÇÃO DE FOLHAS DE PORTA DE MADEIRA PESADA OU SUPERPESADA DE 80CM DE LARGURA, CONSIDERANDO REAPROVEITAMENTO DO MATERIAL. AF_12/2019</t>
  </si>
  <si>
    <t>PORTA DE MADEIRA COMPENSADA LISA PARA PINTURA, 120X210X3,5CM, 2 FOLHAS, INCLUSO ADUELA 2A, ALIZAR 2A E DOBRADIÇAS. AF_12/2019</t>
  </si>
  <si>
    <t>KIT DE PORTA DE MADEIRA PARA VERNIZ, SEMI-OCA (LEVE OU MÉDIA), PADRÃO POPULAR, 70X210CM, ESPESSURA DE 3,5CM, ITENS INCLUSOS: DOBRADIÇAS, MONTAGEM E INSTALAÇÃO DE BATENTE, FECHADURA COM EXECUÇÃO DO FURO - FORNECIMENTO E INSTALAÇÃO. AF_12/2019</t>
  </si>
  <si>
    <t>JANELA DE MADEIRA - CEDRINHO/ANGELIM OU EQUIVALENTE DA REGIÃO - DE ABRIR COM 4 FOLHAS (2 VENEZIANAS E 2 GUILHOTINAS PARA VIDRO), COM BATENTE, ALIZAR E FERRAGENS. EXCLUSIVE VIDROS, ACABAMENTO E CONTRAMARCO. FORNECIMENTO E INSTALAÇÃO. AF_12/2019</t>
  </si>
  <si>
    <t>JANELA DE MADEIRA (PINUS/EUCALIPTO OU EQUIV.) DE ABRIR COM 4 FOLHAS (2 VENEZIANAS E 2 GUILHOTINAS PARA VIDRO), COM BATENTE, ALIZAR E FERRAGENS. EXCLUSIVE VIDROS, ACABAMENTO E CONTRAMARCO. FORNECIMENTO E INSTALAÇÃO. AF_12/2019</t>
  </si>
  <si>
    <t>JANELA DE MADEIRA (IMBUIA/CEDRO OU EQUIV.) DE ABRIR COM 4 FOLHAS (2 VENEZIANAS E 2 GUILHOTINAS PARA VIDRO), COM BATENTE, ALIZAR E FERRAGENS. EXCLUSIVE VIDROS, ACABAMENTO E CONTRAMARCO. FORNECIMENTO E INSTALAÇÃO. AF_12/2019</t>
  </si>
  <si>
    <t>JANELA DE MADEIRA (CEDRINHO/ANGELIM OU EQUIV.) TIPO MAXIM-AR, PARA VIDRO, COM BATENTE, ALIZAR E FERRAGENS. EXCLUSIVE VIDRO, ACABAMENTO E CONTRAMARCO. FORNECIMENTO E INSTALAÇÃO. AF_12/2019</t>
  </si>
  <si>
    <t>JANELA DE MADEIRA (PINUS/EUCALIPTO OU EQUIV.) TIPO BASCULANTE COM 2 FOLHAS PARA VIDRO, COM BATENTE, ALIZAR E FERRAGENS. EXCLUSIVE VIDROS, ACABAMENTO E CONTRAMARCO. FORNECIMENTO E INSTALAÇÃO. AF_12/2019</t>
  </si>
  <si>
    <t>JANELA DE MADEIRA (CEDRINHO/ANGELIM OU EQUIV.) DE CORRER COM 6 FOLHAS (2 VENEZ. FIXAS, 2 VENEZ. DE CORRER E 2 DE CORRER PARA VIDRO), COM BATENTE, ALIZAR E FERRAGENS. EXCLUSIVE VIDROS, ACABAMENTO E CONTRAMARCO. FORNECIMENTO E INSTALAÇÃO. AF_12/2019</t>
  </si>
  <si>
    <t>JANELA DE MADEIRA (IMBUIA/CEDRO OU EQUIV) DE CORRER COM 6 FOLHAS (2 VENEZIANAS FIXAS, 2 VENEZIANAS DE CORRER E 2 DE CORRER PARA VIDRO), COM BATENTE, ALIZAR E FERRAGENS. EXCLUSIVE VIDROS, ACABAMENTO E CONTRAMARCO. FORNECIMENTO E INSTALAÇÃO. AF_12/2019</t>
  </si>
  <si>
    <t>JANELA DE MADEIRA (PINUS/EUCALIPTO OU EQUIV.) DE CORRER COM 6 FOLHAS (2 VENEZ. FIXAS, 2 VENEZ. DE CORRER E 2 DE CORRER PARA VIDRO), COM BATENTE, ALIZAR E FERRAGENS. EXCLUSIVE VIDROS, ACABAMENTO E CONTRAMARCO. FORNECIMENTO EINSTALAÇÃO. AF_12/2019</t>
  </si>
  <si>
    <t>PORTA DE FERRO, DE ABRIR, TIPO GRADE COM CHAPA, COM GUARNIÇÕES. AF_12/2019</t>
  </si>
  <si>
    <t>JANELA DE AÇO TIPO BASCULANTE PARA VIDROS, COM BATENTE, FERRAGENS E PINTURA ANTICORROSIVA. EXCLUSIVE VIDROS, ACABAMENTO, ALIZAR E CONTRAMARCO. FORNECIMENTO E INSTALAÇÃO. AF_12/2019</t>
  </si>
  <si>
    <t>JANELA DE AÇO DE CORRER COM 4 FOLHAS PARA VIDRO, COM BATENTE, FERRAGENS E PINTURA ANTICORROSIVA. EXCLUSIVE VIDROS, ALIZAR E CONTRAMARCO. FORNECIMENTO E INSTALAÇÃO. AF_12/2019</t>
  </si>
  <si>
    <t>CONTRAMARCO DE AÇO, FIXAÇÃO COM ARGAMASSA - FORNECIMENTO E INSTALAÇÃO. AF_12/2019</t>
  </si>
  <si>
    <t>CONTRAMARCO DE AÇO, FIXAÇÃO COM PARAFUSO - FORNECIMENTO E INSTALAÇÃO. AF_12/2019</t>
  </si>
  <si>
    <t>PORTA CORTA-FOGO 90X210X4CM - FORNECIMENTO E INSTALAÇÃO. AF_12/2019</t>
  </si>
  <si>
    <t>PORTA DE ALUMÍNIO DE ABRIR COM LAMBRI, COM GUARNIÇÃO, FIXAÇÃO COM PARAFUSOS - FORNECIMENTO E INSTALAÇÃO. AF_12/2019</t>
  </si>
  <si>
    <t>PORTA EM ALUMÍNIO DE ABRIR TIPO VENEZIANA COM GUARNIÇÃO, FIXAÇÃO COM PARAFUSOS - FORNECIMENTO E INSTALAÇÃO. AF_12/2019</t>
  </si>
  <si>
    <t>PORTA DE ALUMÍNIO DE ABRIR PARA VIDRO SEM GUARNIÇÃO, 87X210CM, FIXAÇÃO COM PARAFUSOS, INCLUSIVE VIDROS - FORNECIMENTO E INSTALAÇÃO. AF_12/2019</t>
  </si>
  <si>
    <t>PORTA EM AÇO DE ABRIR PARA VIDRO SEM GUARNIÇÃO, 87X210CM, FIXAÇÃO COM PARAFUSOS, EXCLUSIVE VIDROS - FORNECIMENTO E INSTALAÇÃO. AF_12/2019</t>
  </si>
  <si>
    <t>PORTA EM AÇO DE ABRIR TIPO VENEZIANA SEM GUARNIÇÃO, 87X210CM, FIXAÇÃO COM PARAFUSOS - FORNECIMENTO E INSTALAÇÃO. AF_12/2019</t>
  </si>
  <si>
    <t>PORTA DE CORRER DE ALUMÍNIO, COM DUAS FOLHAS PARA VIDRO, INCLUSO VIDRO LISO INCOLOR, FECHADURA E PUXADOR, SEM ALIZAR. AF_12/2019</t>
  </si>
  <si>
    <t>PUXADOR CENTRAL PARA ESQUADRIA DE MADEIRA. AF_12/2019</t>
  </si>
  <si>
    <t>PORTA CADEADO ZINCADO OXIDADO PRETO COM CADEADO DE AÇO INOX, LARGURA DE *50* MM. AF_12/2019</t>
  </si>
  <si>
    <t>TARJETA TIPO LIVRE/OCUPADO PARA PORTA DE BANHEIRO. AF_12/2019</t>
  </si>
  <si>
    <t>CREMONA EM LATÃO CROMADO OU POLIDO, COMPLETA. AF_12/2019</t>
  </si>
  <si>
    <t>FECHO DE EMBUTIR TIPO UNHA 22CM. AF_12/2019</t>
  </si>
  <si>
    <t>FECHO DE EMBUTIR TIPO UNHA 40CM. AF_12/2019</t>
  </si>
  <si>
    <t>DOBRADIÇA EM AÇO/FERRO, 3" X 21/2", E=1,9 A 2MM, SEN ANEL, CROMADO OU ZINCADO, TAMPA BOLA, COM PARAFUSOS. AF_12/2019</t>
  </si>
  <si>
    <t>DOBRADIÇA TIPO VAI E VEM EM LATÃO POLIDO 3". AF_12/2019</t>
  </si>
  <si>
    <t>JANELA DE ALUMÍNIO TIPO MAXIM-AR, COM VIDROS, BATENTE E FERRAGENS. EXCLUSIVE ALIZAR, ACABAMENTO E CONTRAMARCO. FORNECIMENTO E INSTALAÇÃO. AF_12/2019</t>
  </si>
  <si>
    <t>JANELA DE ALUMÍNIO DE CORRER COM 2 FOLHAS PARA VIDROS, COM VIDROS, BATENTE, ACABAMENTO COM ACETATO OU BRILHANTE E FERRAGENS. EXCLUSIVE ALIZAR E CONTRAMARCO. FORNECIMENTO E INSTALAÇÃO. AF_12/2019</t>
  </si>
  <si>
    <t>JANELA DE ALUMÍNIO DE CORRER COM 3 FOLHAS (2 VENEZIANAS E 1 PARA VIDRO), COM VIDROS, BATENTE E FERRAGENS. EXCLUSIVE ACABAMENTO, ALIZAR E CONTRAMARCO. FORNECIMENTO E INSTALAÇÃO. AF_12/2019</t>
  </si>
  <si>
    <t>JANELA DE ALUMÍNIO DE CORRER COM 4 FOLHAS PARA VIDROS, COM VIDROS, BATENTE, ACABAMENTO COM ACETATO OU BRILHANTE E FERRAGENS. EXCLUSIVE ALIZAR E CONTRAMARCO. FORNECIMENTO E INSTALAÇÃO. AF_12/2019</t>
  </si>
  <si>
    <t>JANELA DE ALUMÍNIO DE CORRER COM 6 FOLHAS (2 VENEZIANAS FIXAS, 2 VENEZIANAS DE CORRER E 2 PARA VIDRO), COM VIDROS, BATENTE, ACABAMENTO COM ACETATO OU BRILHANTE E FERRAGENS. EXCLUSIVE ALIZAR E CONTRAMARCO. FORNECIMENTO E INSTALAÇÃO. AF_12/2019</t>
  </si>
  <si>
    <t>JANELA FIXA DE ALUMÍNIO PARA VIDRO, COM VIDRO, BATENTE E FERRAGENS. EXCLUSIVE ACABAMENTO, ALIZAR E CONTRAMARCO. FORNECIMENTO E INSTALAÇÃO. AF_12/2019</t>
  </si>
  <si>
    <t>TUBULÃO A CÉU ABERTO, DIÂMETRO DO FUSTE DE 70CM, ESCAVAÇÃO MANUAL, SEM ALARGAMENTO DE BASE, CONCRETO FEITO EM OBRA E LANÇADO COM JERICA. AF_05/2020</t>
  </si>
  <si>
    <t>TUBULÃO A CÉU ABERTO, DIÂMETRO DO FUSTE DE 80CM, ESCAVAÇÃO MANUAL, SEM ALARGAMENTO DE BASE, CONCRETO FEITO EM OBRA E LANÇADO COM JERICA. AF_05/2020</t>
  </si>
  <si>
    <t>TUBULÃO A CÉU ABERTO, DIÂMETRO DO FUSTE DE 100CM, ESCAVAÇÃO MANUAL, SEM ALARGAMENTO DE BASE, CONCRETO FEITO EM OBRA E LANÇADO COM JERICA. AF_05/2020</t>
  </si>
  <si>
    <t>TUBULÃO A CÉU ABERTO, DIÂMETRO DO FUSTE DE 120CM, ESCAVAÇÃO MANUAL, SEM ALARGAMENTO DE BASE, CONCRETO FEITO EM OBRA E LANÇADO COM JERICA. AF_05/2020</t>
  </si>
  <si>
    <t>TUBULÃO A CÉU ABERTO, DIÂMETRO DO FUSTE DE 70CM, ESCAVAÇÃO MECÂNICA, SEM ALARGAMENTO DE BASE, CONCRETO FEITO EM OBRA E LANÇADO COM JERICA. AF_05/2020</t>
  </si>
  <si>
    <t>TUBULÃO A CÉU ABERTO, DIÂMETRO DO FUSTE DE 80CM, ESCAVAÇÃO MECÂNICA, SEM ALARGAMENTO DE BASE, CONCRETO FEITO EM OBRA E LANÇADO COM JERICA. AF_05/2020</t>
  </si>
  <si>
    <t>TUBULÃO A CÉU ABERTO, DIÂMETRO DO FUSTE DE 100CM, ESCAVAÇÃO MECÂNICA, SEM ALARGAMENTO DE BASE, CONCRETO FEITO EM OBRA E LANÇADO COM JERICA. AF_05/2020</t>
  </si>
  <si>
    <t>TUBULÃO A CÉU ABERTO, DIÂMETRO DO FUSTE DE 120CM, ESCAVAÇÃO MECÂNICA, SEM ALARGAMENTO DE BASE, CONCRETO FEITO EM OBRA E LANÇADO COM JERICA. AF_05/2020</t>
  </si>
  <si>
    <t>TUBULÃO A CÉU ABERTO, DIÂMETRO DO FUSTE DE 70CM, ESCAVAÇÃO MANUAL, SEM ALARGAMENTO DE BASE, CONCRETO USINADO E LANÇADO COM BOMBA OU DIRETAMENTE DO CAMINHÃO. AF_05/2020</t>
  </si>
  <si>
    <t>TUBULÃO A CÉU ABERTO, DIÂMETRO DO FUSTE DE 80CM, ESCAVAÇÃO MANUAL, SEM ALARGAMENTO DE BASE, CONCRETO USINADO E LANÇADO COM BOMBA OU DIRETAMENTE DO CAMINHÃO. AF_05/2020</t>
  </si>
  <si>
    <t>TUBULÃO A CÉU ABERTO, DIÂMETRO DO FUSTE DE 100CM, ESCAVAÇÃO MANUAL, SEM ALARGAMENTO DE BASE, CONCRETO USINADO E LANÇADO COM BOMBA OU DIRETAMENTE DO CAMINHÃO. AF_05/2020</t>
  </si>
  <si>
    <t>TUBULÃO A CÉU ABERTO, DIÂMETRO DO FUSTE DE 120CM, ESCAVAÇÃO MANUAL, SEM ALARGAMENTO DE BASE, CONCRETO USINADO E LANÇADO COM BOMBA OU DIRETAMENTE DO CAMINHÃO. AF_05/2020</t>
  </si>
  <si>
    <t>TUBULÃO A CÉU ABERTO, DIÂMETRO DO FUSTE DE 70CM, ESCAVAÇÃO MECÂNICA, SEM ALARGAMENTO DE BASE, CONCRETO USINADO E LANÇADO COM BOMBA OU DIRETAMENTE DO CAMINHÃO. AF_05/2020</t>
  </si>
  <si>
    <t>TUBULÃO A CÉU ABERTO, DIÂMETRO DO FUSTE DE 80CM, ESCAVAÇÃO MECÂNICA, SEM ALARGAMENTO DE BASE, CONCRETO USINADO E LANÇADO COM BOMBA OU DIRETAMENTE DO CAMINHÃO. AF_05/2020</t>
  </si>
  <si>
    <t>TUBULÃO A CÉU ABERTO, DIÂMETRO DO FUSTE DE 100CM, ESCAVAÇÃO MECÂNICA, SEM ALARGAMENTO DE BASE, CONCRETO USINADO E LANÇADO COM BOMBA OU DIRETAMENTE DO CAMINHÃO. AF_05/2020</t>
  </si>
  <si>
    <t>TUBULÃO A CÉU ABERTO, DIÂMETRO DO FUSTE DE 120CM, ESCAVAÇÃO MECÂNICA, SEM ALARGAMENTO DE BASE, CONCRETO USINADO E LANÇADO COM BOMBA OU DIRETAMENTE DO CAMINHÃO. AF_05/2020</t>
  </si>
  <si>
    <t>ALARGAMENTO DE BASE DE TUBULÃO A CÉU ABERTO, ESCAVAÇÃO MANUAL, CONCRETO FEITO EM OBRA E LANÇADO COM JERICA. AF_05/2020</t>
  </si>
  <si>
    <t>ALARGAMENTO DE BASE DE TUBULÃO A CÉU ABERTO, ESCAVAÇÃO MANUAL, CONCRETO USINADO E LANÇADO COM BOMBA OU DIRETAMENTE DO CAMINHÃO. AF_05/2020</t>
  </si>
  <si>
    <t>ESTACA PRÉ-MOLDADA DE CONCRETO, SEÇÃO QUADRADA, CAPACIDADE DE 25 TONELADAS, INCLUSO EMENDA (EXCLUSIVE MOBILIZAÇÃO E DESMOBILIZAÇÃO). AF_12/2019</t>
  </si>
  <si>
    <t>ESTACA PRÉ-MOLDADA DE CONCRETO SEÇÃO QUADRADA, CAPACIDADE DE 50 TONELADAS, INCLUSO EMENDA (EXCLUSIVE MOBILIZAÇÃO E DESMOBILIZAÇÃO). AF_12/2019</t>
  </si>
  <si>
    <t>ESTACA PRÉ-MOLDADA DE CONCRETO CENTRIFUGADO, SEÇÃO CIRCULAR, CAPACIDADE DE 100 TONELADAS, INCLUSO EMENDA (EXCLUSIVE MOBILIZAÇÃO E DESMOBILIZAÇÃO). AF_12/2019</t>
  </si>
  <si>
    <t>ESTACA METÁLICA PARA FUNDAÇÃO, UTILIZANDO PERFIL LAMINADO HP250X62 (EXCLUSIVE MOBILIZAÇÃO E DESMOBILIZAÇÃO). AF_01/2020</t>
  </si>
  <si>
    <t>ESTACA METÁLICA PARA FUNDAÇÃO, UTILIZANDO PERFIL LAMINADO HP310X79 (EXCLUSIVE MOBILIZAÇÃO E DESMOBILIZAÇÃO). AF_01/2020</t>
  </si>
  <si>
    <t>ESTACA METÁLICA PARA CONTENÇÃO, UTILIZANDO PERFIL LAMINADO W250X32,7 (EXCLUSIVE MOBILIZAÇÃO E DESMOBILIZAÇÃO). AF_01/2020</t>
  </si>
  <si>
    <t>ESTACA METÁLICA PARA CONTENÇÃO, UTILIZANDO PERFIL LAMINADO W250X38,5 (EXCLUSIVE MOBILIZAÇÃO E DESMOBILIZAÇÃO). AF_01/2020</t>
  </si>
  <si>
    <t>ESTACA METÁLICA PARA CONTENÇÃO, UTILIZANDO PERFIL LAMINADO W250X44,8 (EXCLUSIVE MOBILIZAÇÃO E DESMOBILIZAÇÃO). AF_01/2020</t>
  </si>
  <si>
    <t>ESTACA ESCAVADA MECANICAMENTE, SEM FLUIDO ESTABILIZANTE, COM 25CM DE DIÂMETRO, CONCRETO LANÇADO POR CAMINHÃO BETONEIRA (EXCLUSIVE MOBILIZAÇÃO E DESMOBILIZAÇÃO). AF_01/2020</t>
  </si>
  <si>
    <t>ESTACA ESCAVADA MECANICAMENTE, SEM FLUIDO ESTABILIZANTE, COM 40CM DE DIÂMETRO, CONCRETO LANÇADO POR CAMINHÃO BETONEIRA (EXCLUSIVE MOBILIZAÇÃO E DESMOBILIZAÇÃO). AF_01/2020</t>
  </si>
  <si>
    <t>ESTACA ESCAVADA MECANICAMENTE, SEM FLUIDO ESTABILIZANTE, COM 60CM DE DIÂMETRO, CONCRETO LANÇADO POR CAMINHÃO BETONEIRA (EXCLUSIVE MOBILIZAÇÃO E DESMOBILIZAÇÃO). AF_01/2020</t>
  </si>
  <si>
    <t>ESTACA ESCAVADA MECANICAMENTE, SEM FLUIDO ESTABILIZANTE, COM 25CM DE DIÂMETRO, CONCRETO LANÇADO MANUALMENTE (EXCLUSIVE MOBILIZAÇÃO E DESMOBILIZAÇÃO). AF_01/2020</t>
  </si>
  <si>
    <t>ESTACA ESCAVADA MECANICAMENTE, SEM FLUIDO ESTABILIZANTE, COM 60CM DE DIÂMETRO, CONCRETO LANÇADO POR BOMBA LANÇA (EXCLUSIVE MOBILIZAÇÃO E DESMOBILIZAÇÃO). AF_01/2020</t>
  </si>
  <si>
    <t>ESTACA BROCA DE CONCRETO, DIÂMETRO DE 20CM, ESCAVAÇÃO MANUAL COM TRADO CONCHA, COM ARMADURA DE ARRANQUE. AF_05/2020</t>
  </si>
  <si>
    <t>ESTACA BROCA DE CONCRETO, DIÂMETRO DE 25CM, ESCAVAÇÃO MANUAL COM TRADO CONCHA, COM ARMADURA DE ARRANQUE. AF_05/2020</t>
  </si>
  <si>
    <t>ESTACA BROCA DE CONCRETO, DIÂMETRO DE 30CM, ESCAVAÇÃO MANUAL COM TRADO CONCHA, COM ARMADURA DE ARRANQUE. AF_05/2020</t>
  </si>
  <si>
    <t>ESTACA BROCA DE CONCRETO, DIÂMETRO DE 30CM, ESCAVAÇÃO MANUAL COM TRADO CONCHA, INTEIRAMENTE ARMADA. AF_05/2020</t>
  </si>
  <si>
    <t>20,86</t>
  </si>
  <si>
    <t>92,64</t>
  </si>
  <si>
    <t>7,28</t>
  </si>
  <si>
    <t>5,80</t>
  </si>
  <si>
    <t>8,78</t>
  </si>
  <si>
    <t>CORTE E DOBRA DE AÇO CA-50, DIÂMERO DE 32 MM, UTILIZADO EM ESTRUTURAS DIVERSAS, EXCETO LAJE. AF_10/2016</t>
  </si>
  <si>
    <t>15,06</t>
  </si>
  <si>
    <t>10,99</t>
  </si>
  <si>
    <t>7,91</t>
  </si>
  <si>
    <t>ALVENARIA DE EMBASAMENTO COM BLOCO ESTRUTURAL DE CONCRETO, DE 14X19X29CM E ARGAMASSA DE ASSENTAMENTO COM PREPARO EM BETONEIRA. AF_05/2020</t>
  </si>
  <si>
    <t>ALVENARIA DE EMBASAMENTO COM BLOCO ESTRUTURAL DE CERÂMICA, DE 14X19X29CM E ARGAMASSA DE ASSENTAMENTO COM PREPARO EM BETONEIRA. AF_05/2020</t>
  </si>
  <si>
    <t>21,16</t>
  </si>
  <si>
    <t>2,74</t>
  </si>
  <si>
    <t>28,18</t>
  </si>
  <si>
    <t>VIGA METÁLICA EM PERFIL LAMINADO OU SOLDADO EM AÇO ESTRUTURAL, COM CONEXÕES PARAFUSADAS, INCLUSOS MÃO DE OBRA, TRANSPORTE E IÇAMENTO UTILIZANDO GUINDASTE - FORNECIMENTO E INSTALAÇÃO. AF_01/2020_P</t>
  </si>
  <si>
    <t>VIGA METÁLICA EM PERFIL LAMINADO OU SOLDADO EM AÇO ESTRUTURAL, COM CONEXÕES SOLDADAS, INCLUSOS MÃO DE OBRA, TRANSPORTE E IÇAMENTO UTILIZANDO GUINDASTE - FORNECIMENTO E INSTALAÇÃO. AF_01/2020_P</t>
  </si>
  <si>
    <t>PILAR METÁLICO PERFIL LAMINADO/SOLDADO EM AÇO ESTRUTURAL, COM CONEXÕES PARAFUSADAS, INCLUSOS MÃO DE OBRA, TRANSPORTE E IÇAMENTO UTILIZANDO GUINDASTE - FORNECIMENTO E INSTALAÇÃO. AF_01/2020_P</t>
  </si>
  <si>
    <t>CONTRAVENTAMENTO COM CANTONEIRAS DE AÇO, ABAS IGUAIS, COM CONEXÕES PARAFUSADAS, INCLUSOS MÃO DE OBRA, TRANSPORTE E IÇAMENTO UTILIZANDO TALHA MANUAL, PARA EDIFÍCIOS DE ATÉ 2 PAVIMENTOS - FORNECIMENTO E INSTALAÇÃO. AF_01/2020_P</t>
  </si>
  <si>
    <t>11,41</t>
  </si>
  <si>
    <t>CONTRAVENTAMENTO COM CANTONEIRAS DE AÇO, ABAS IGUAIS, COM CONEXÕES PARAFUSADAS, INCLUSOS MÃO DE OBRA, TRANSPORTE E IÇAMENTO UTILIZANDO GUINDASTE, PARA EDIFÍCIOS DE 3 A 5 PAVIMENTOS - FORNECIMENTO E INSTALAÇÃO. AF_01/2020_P</t>
  </si>
  <si>
    <t>CONTRAVENTAMENTO COM CANTONEIRAS DE AÇO, ABAS IGUAIS, COM CONEXÕES PARAFUSADAS, INCLUSOS MÃO DE OBRA, TRANSPORTE E IÇAMENTO UTILIZANDO GRUA, PARA EDIFÍCIOS DE 6 A 10 PAVIMENTOS - FORNECIMENTO E INSTALAÇÃO. AF_01/2020_P</t>
  </si>
  <si>
    <t>ESTRUTURA TRELIÇADA DE COBERTURA, TIPO ARCO, COM LIGAÇÕES SOLDADAS, INCLUSOS PERFIS METÁLICOS, CHAPAS METÁLICAS, MÃO DE OBRA E TRANSPORTE COM GUINDASTE - FORNECIMENTO E INSTALAÇÃO. AF_01/2020_P</t>
  </si>
  <si>
    <t>ESTRUTURA TRELIÇADA DE COBERTURA, TIPO SHED, COM LIGAÇÕES SOLDADAS, INCLUSOS PERFIS METÁLICOS, CHAPAS METÁLICAS, MÃO DE OBRA E TRANSPORTE COM GUINDASTE - FORNECIMENTO E INSTALAÇÃO. AF_01/2020_P</t>
  </si>
  <si>
    <t>ESTRUTURA TRELIÇADA DE COBERTURA, TIPO FINK, COM LIGAÇÕES SOLDADAS, INCLUSOS PERFIS METÁLICOS, CHAPAS METÁLICAS, MÃO DE OBRA E TRANSPORTE COM GUINDASTE - FORNECIMENTO E INSTALAÇÃO. AF_01/2020_P</t>
  </si>
  <si>
    <t>ESTRUTURA TRELIÇADA DE COBERTURA, TIPO ARCO, COM LIGAÇÕES PARAFUSADAS, INCLUSOS PERFIS METÁLICOS, CHAPAS METÁLICAS, MÃO DE OBRA E TRANSPORTE COM GUINDASTE - FORNECIMENTO E INSTALAÇÃO. AF_01/2020_P</t>
  </si>
  <si>
    <t>13,07</t>
  </si>
  <si>
    <t>ESTRUTURA TRELIÇADA DE COBERTURA, TIPO SHED, COM LIGAÇÕES PARAFUSADAS, INCLUSOS PERFIS METÁLICOS, CHAPAS METÁLICAS, MÃO DE OBRA E TRANSPORTE COM GUINDASTE - FORNECIMENTO E INSTALAÇÃO. AF_01/2020_P</t>
  </si>
  <si>
    <t>ESTRUTURA TRELIÇADA DE COBERTURA, TIPO FINK, COM LIGAÇÕES PARAFUSADAS, INCLUSOS PERFIS METÁLICOS, CHAPAS METÁLICAS, MÃO DE OBRA E TRANSPORTE COM GUINDASTE - FORNECIMENTO E INSTALAÇÃO. AF_01/2020_P</t>
  </si>
  <si>
    <t>IMPERMEABILIZAÇÃO DE SUPERFÍCIE COM MEMBRANA À BASE DE POLIURETANO, 2 DEMÃOS. AF_06/2018</t>
  </si>
  <si>
    <t>IMPERMEABILIZAÇÃO DE SUPERFÍCIE COM MEMBRANA À BASE DE RESINA ACRÍLICA, 3 DEMÃOS. AF_06/2018</t>
  </si>
  <si>
    <t>10,17</t>
  </si>
  <si>
    <t>11,73</t>
  </si>
  <si>
    <t>10,12</t>
  </si>
  <si>
    <t>11,33</t>
  </si>
  <si>
    <t>6,37</t>
  </si>
  <si>
    <t>2,93</t>
  </si>
  <si>
    <t>17,59</t>
  </si>
  <si>
    <t>59,79</t>
  </si>
  <si>
    <t>31,71</t>
  </si>
  <si>
    <t>15,29</t>
  </si>
  <si>
    <t>69,50</t>
  </si>
  <si>
    <t>9,98</t>
  </si>
  <si>
    <t>LUMINÁRIA TIPO CALHA, DE SOBREPOR, COM 1 LÂMPADA TUBULAR FLUORESCENTE DE 18 W, COM REATOR DE PARTIDA RÁPIDA - FORNECIMENTO E INSTALAÇÃO. AF_02/2020</t>
  </si>
  <si>
    <t>LUMINÁRIA TIPO CALHA, DE SOBREPOR, COM 1 LÂMPADA TUBULAR FLUORESCENTE DE 36 W, COM REATOR DE PARTIDA RÁPIDA - FORNECIMENTO E INSTALAÇÃO. AF_02/2020</t>
  </si>
  <si>
    <t>LUMINÁRIA TIPO CALHA, DE SOBREPOR, COM 2 LÂMPADAS TUBULARES FLUORESCENTES DE 18 W, COM REATOR DE PARTIDA RÁPIDA - FORNECIMENTO E INSTALAÇÃO. AF_02/2020</t>
  </si>
  <si>
    <t>LUMINÁRIA TIPO CALHA, DE SOBREPOR, COM 2 LÂMPADAS TUBULARES FLUORESCENTES DE 36 W, COM REATOR DE PARTIDA RÁPIDA - FORNECIMENTO E INSTALAÇÃO. AF_02/2020</t>
  </si>
  <si>
    <t>LUMINÁRIA TIPO CALHA, DE EMBUTIR, COM 2 LÂMPADAS FLUORESCENTES DE 14 W, COM REATOR DE PARTIDA RÁPIDA - FORNECIMENTO E INSTALAÇÃO. AF_02/2020</t>
  </si>
  <si>
    <t>LUMINÁRIA TIPO PLAFON EM PLÁSTICO, DE SOBREPOR, COM 1 LÂMPADA FLUORESCENTE DE 15 W, SEM REATOR - FORNECIMENTO E INSTALAÇÃO. AF_02/2020</t>
  </si>
  <si>
    <t>LUMINÁRIA TIPO PLAFON REDONDO COM VIDRO FOSCO, DE SOBREPOR, COM 1 LÂMPADA FLUORESCENTE DE 15 W, SEM REATOR - FORNECIMENTO E INSTALAÇÃO. AF_02/2020</t>
  </si>
  <si>
    <t>LUMINÁRIA TIPO PLAFON REDONDO COM VIDRO FOSCO, DE SOBREPOR, COM 2 LÂMPADAS FLUORESCENTES DE 15 W, SEM REATOR - FORNECIMENTO E INSTALAÇÃO. AF_02/2020</t>
  </si>
  <si>
    <t>LUMINÁRIA TIPO SPOT, DE SOBREPOR, COM 1 LÂMPADA FLUORESCENTE DE 15 W, SEM REATOR - FORNECIMENTO E INSTALAÇÃO. AF_02/2020</t>
  </si>
  <si>
    <t>LUMINÁRIA TIPO SPOT, DE SOBREPOR, COM 2 LÂMPADAS FLUORESCENTES DE 15 W, SEM REATOR - FORNECIMENTO E INSTALAÇÃO. AF_02/2020</t>
  </si>
  <si>
    <t>SENSOR DE PRESENÇA COM FOTOCÉLULA, FIXAÇÃO EM PAREDE - FORNECIMENTO E INSTALAÇÃO. AF_02/2020</t>
  </si>
  <si>
    <t>SENSOR DE PRESENÇA SEM FOTOCÉLULA, FIXAÇÃO EM PAREDE - FORNECIMENTO E INSTALAÇÃO. AF_02/2020</t>
  </si>
  <si>
    <t>SENSOR DE PRESENÇA COM FOTOCÉLULA, FIXAÇÃO EM TETO - FORNECIMENTO E INSTALAÇÃO. AF_02/2020</t>
  </si>
  <si>
    <t>SENSOR DE PRESENÇA SEM FOTOCÉLULA, FIXAÇÃO EM TETO - FORNECIMENTO E INSTALAÇÃO. AF_02/2020</t>
  </si>
  <si>
    <t>LUMINÁRIA DE EMERGÊNCIA, COM 30 LÂMPADAS LED DE 2 W, SEM REATOR - FORNECIMENTO E INSTALAÇÃO. AF_02/2020</t>
  </si>
  <si>
    <t>LÂMPADA COMPACTA DE LED 6 W, BASE E27 - FORNECIMENTO E INSTALAÇÃO. AF_02/2020</t>
  </si>
  <si>
    <t>LÂMPADA COMPACTA DE LED 10 W, BASE E27 - FORNECIMENTO E INSTALAÇÃO. AF_02/2020</t>
  </si>
  <si>
    <t>LÂMPADA COMPACTA FLUORESCENTE DE 15 W, BASE E27 - FORNECIMENTO E INSTALAÇÃO. AF_02/2020</t>
  </si>
  <si>
    <t>LÂMPADA COMPACTA FLUORESCENTE DE 20 W, BASE E27 - FORNECIMENTO E INSTALAÇÃO. AF_02/2020</t>
  </si>
  <si>
    <t>LÂMPADA COMPACTA DE VAPOR MERCURIO 125 W, BASE E27 - FORNECIMENTO E INSTALAÇÃO. AF_02/2020</t>
  </si>
  <si>
    <t>LÂMPADA COMPACTA DE VAPOR METÁLICO OVOIDE 150 W, BASE E27 - FORNECIMENTO E INSTALAÇÃO. AF_02/2020</t>
  </si>
  <si>
    <t>LÂMPADA TUBULAR FLUORESCENTE T8 DE 16/18 W, BASE G13 - FORNECIMENTO E INSTALAÇÃO. AF_02/2020_P</t>
  </si>
  <si>
    <t>LÂMPADA TUBULAR FLUORESCENTE T8 DE 32/36 W, BASE G13 - FORNECIMENTO E INSTALAÇÃO. AF_02/2020_P</t>
  </si>
  <si>
    <t>LÂMPADA TUBULAR FLUORESCENTE T10 DE 20/40 W, BASE G13 - FORNECIMENTO E INSTALAÇÃO. AF_02/2020_P</t>
  </si>
  <si>
    <t>LÂMPADA TUBULAR FLUORESCENTE T5 DE 14 W, BASE G13 - FORNECIMENTO E INSTALAÇÃO. AF_02/2020_P</t>
  </si>
  <si>
    <t>LÂMPADA TUBULAR LED DE 9/10 W, BASE G13 - FORNECIMENTO E INSTALAÇÃO. AF_02/2020_P</t>
  </si>
  <si>
    <t>LÂMPADA TUBULAR LED DE 18/20 W, BASE G13 - FORNECIMENTO E INSTALAÇÃO. AF_02/2020_P</t>
  </si>
  <si>
    <t>LUMINÁRIA TIPO CALHA, DE SOBREPOR, COM 1 LÂMPADA TUBULAR FLUORESCENTE DE 20 W, COM REATOR DE PARTIDA CONVENCIONAL - FORNECIMENTO E INSTALAÇÃO. AF_02/2020</t>
  </si>
  <si>
    <t>LUMINÁRIA DUPLA TIPO CALHA, DE SOBREPOR, COM 4 LÂMPADAS TUBULARES FLUORESCENTES DE 18 W,COM REATORES DE PARTIDA RÁPIDA - FORNECIMENTO E INSTALAÇÃO. AF_02/2020</t>
  </si>
  <si>
    <t>LUMINÁRIA DUPLA TIPO CALHA, DE SOBREPOR, COM 4 LÂMPADAS TUBULARES FLUORESCENTES DE 36 W, COM REATORES DE PARTIDA RÁPIDA -FORNECIMENTO E INSTALAÇÃO. AF_02/2020</t>
  </si>
  <si>
    <t>LÂMPADA FLUORESCENTE ESPIRAL BRANCA 45 W, BASE E27 - FORNECIMENTO E INSTALAÇÃO. AF_02/2020</t>
  </si>
  <si>
    <t>LÂMPADA FLUORESCENTE ESPIRAL BRANCA 65 W, BASE E27 - FORNECIMENTO E INSTALAÇÃO. AF_02/2020</t>
  </si>
  <si>
    <t>REATOR DE PARTIDA RÁPIDA PARA LÂMPADA FLUORESCENTE 2X40W - FORNECIMENTO E INSTALAÇÃO. AF_02/2020</t>
  </si>
  <si>
    <t>REATOR DE PARTIDA RÁPIDA PARA LÂMPADA FLUORESCENTE 1X20W - FORNECIMENTO E INSTALAÇÃO. AF_02/2020</t>
  </si>
  <si>
    <t>REATOR DE PARTIDA RÁPIDA PARA LÂMPADA FLUORESCENTE 1X40W - FORNECIMENTO E INSTALAÇÃO. AF_02/2020</t>
  </si>
  <si>
    <t>ENTRADA DE ENERGIA ELÉTRICA, AÉREA, MONOFÁSICA, COM CAIXA DE SOBREPOR, CABO DE 10 MM2 E DISJUNTOR DIN 50A (NÃO INCLUSO O POSTE DE CONCRETO). AF_07/2020_P</t>
  </si>
  <si>
    <t>ENTRADA DE ENERGIA ELÉTRICA, AÉREA, MONOFÁSICA, COM CAIXA DE SOBREPOR, CABO DE 16 MM2 E DISJUNTOR DIN 50A (NÃO INCLUSO O POSTE DE CONCRETO). AF_07/2020_P</t>
  </si>
  <si>
    <t>ENTRADA DE ENERGIA ELÉTRICA, AÉREA, MONOFÁSICA, COM CAIXA DE SOBREPOR, CABO DE 25 MM2 E DISJUNTOR DIN 50A (NÃO INCLUSO O POSTE DE CONCRETO). AF_07/2020_P</t>
  </si>
  <si>
    <t>ENTRADA DE ENERGIA ELÉTRICA, AÉREA, MONOFÁSICA, COM CAIXA DE SOBREPOR, CABO DE 35 MM2 E DISJUNTOR DIN 50A (NÃO INCLUSO O POSTE DE CONCRETO). AF_07/2020_P</t>
  </si>
  <si>
    <t>ENTRADA DE ENERGIA ELÉTRICA, AÉREA, MONOFÁSICA, COM CAIXA DE EMBUTIR, CABO DE 10 MM2 E DISJUNTOR DIN 50A (NÃO INCLUSO O POSTE DE CONCRETO). AF_07/2020_P</t>
  </si>
  <si>
    <t>ENTRADA DE ENERGIA ELÉTRICA, AÉREA, MONOFÁSICA, COM CAIXA DE EMBUTIR, CABO DE 16 MM2 E DISJUNTOR DIN 50A (NÃO INCLUSO O POSTE DE CONCRETO). AF_07/2020_P</t>
  </si>
  <si>
    <t>ENTRADA DE ENERGIA ELÉTRICA, AÉREA, MONOFÁSICA, COM CAIXA DE EMBUTIR, CABO DE 25 MM2 E DISJUNTOR DIN 50A (NÃO INCLUSO O POSTE DE CONCRETO). AF_07/2020_P</t>
  </si>
  <si>
    <t>ENTRADA DE ENERGIA ELÉTRICA, AÉREA, MONOFÁSICA, COM CAIXA DE EMBUTIR, CABO DE 35 MM2 E DISJUNTOR DIN 50A (NÃO INCLUSO O POSTE DE CONCRETO). AF_07/2020_P</t>
  </si>
  <si>
    <t>ENTRADA DE ENERGIA ELÉTRICA, AÉREA, BIFÁSICA, COM CAIXA DE SOBREPOR, CABO DE 10 MM2 E DISJUNTOR DIN 50A (NÃO INCLUSO O POSTE DE CONCRETO). AF_07/2020_P</t>
  </si>
  <si>
    <t>ENTRADA DE ENERGIA ELÉTRICA, AÉREA, BIFÁSICA, COM CAIXA DE SOBREPOR, CABO DE 16 MM2 E DISJUNTOR DIN 50A (NÃO INCLUSO O POSTE DE CONCRETO). AF_07/2020_P</t>
  </si>
  <si>
    <t>ENTRADA DE ENERGIA ELÉTRICA, AÉREA, BIFÁSICA, COM CAIXA DE SOBREPOR, CABO DE 25 MM2 E DISJUNTOR DIN 50A (NÃO INCLUSO O POSTE DE CONCRETO). AF_07/2020_P</t>
  </si>
  <si>
    <t>ENTRADA DE ENERGIA ELÉTRICA, AÉREA, BIFÁSICA, COM CAIXA DE SOBREPOR, CABO DE 35 MM2 E DISJUNTOR DIN 50A (NÃO INCLUSO O POSTE DE CONCRETO). AF_07/2020_P</t>
  </si>
  <si>
    <t>ENTRADA DE ENERGIA ELÉTRICA, AÉREA, BIFÁSICA, COM CAIXA DE EMBUTIR, CABO DE 10 MM2 E DISJUNTOR DIN 50A (NÃO INCLUSO O POSTE DE CONCRETO). AF_07/2020_P</t>
  </si>
  <si>
    <t>ENTRADA DE ENERGIA ELÉTRICA, AÉREA, BIFÁSICA, COM CAIXA DE EMBUTIR, CABO DE 16 MM2 E DISJUNTOR DIN 50A (NÃO INCLUSO O POSTE DE CONCRETO). AF_07/2020_P</t>
  </si>
  <si>
    <t>ENTRADA DE ENERGIA ELÉTRICA, AÉREA, BIFÁSICA, COM CAIXA DE EMBUTIR, CABO DE 25 MM2 E DISJUNTOR DIN 50A (NÃO INCLUSO O POSTE DE CONCRETO). AF_07/2020_P</t>
  </si>
  <si>
    <t>ENTRADA DE ENERGIA ELÉTRICA, AÉREA, BIFÁSICA, COM CAIXA DE EMBUTIR, CABO DE 35 MM2 E DISJUNTOR DIN 50A (NÃO INCLUSO O POSTE DE CONCRETO). AF_07/2020_P</t>
  </si>
  <si>
    <t>ENTRADA DE ENERGIA ELÉTRICA, AÉREA, TRIFÁSICA, COM CAIXA DE SOBREPOR, CABO DE 10 MM2 E DISJUNTOR DIN 50A (NÃO INCLUSO O POSTE DE CONCRETO). AF_07/2020_P</t>
  </si>
  <si>
    <t>ENTRADA DE ENERGIA ELÉTRICA, AÉREA, TRIFÁSICA, COM CAIXA DE SOBREPOR, CABO DE 16 MM2 E DISJUNTOR DIN 50A (NÃO INCLUSO O POSTE DE CONCRETO). AF_07/2020_P</t>
  </si>
  <si>
    <t>ENTRADA DE ENERGIA ELÉTRICA, AÉREA, TRIFÁSICA, COM CAIXA DE SOBREPOR, CABO DE 25 MM2 E DISJUNTOR DIN 50A (NÃO INCLUSO O POSTE DE CONCRETO). AF_07/2020_P</t>
  </si>
  <si>
    <t>ENTRADA DE ENERGIA ELÉTRICA, AÉREA, TRIFÁSICA, COM CAIXA DE SOBREPOR, CABO DE 35 MM2 E DISJUNTOR DIN 50A (NÃO INCLUSO O POSTE DE CONCRETO). AF_07/2020_P</t>
  </si>
  <si>
    <t>ENTRADA DE ENERGIA ELÉTRICA, AÉREA, TRIFÁSICA, COM CAIXA DE EMBUTIR, CABO DE 10 MM2 E DISJUNTOR DIN 50A (NÃO INCLUSO O POSTE DE CONCRETO). AF_07/2020</t>
  </si>
  <si>
    <t>ENTRADA DE ENERGIA ELÉTRICA, AÉREA, TRIFÁSICA, COM CAIXA DE EMBUTIR, CABO DE 16 MM2 E DISJUNTOR DIN 50A (NÃO INCLUSO O POSTE DE CONCRETO). AF_07/2020</t>
  </si>
  <si>
    <t>ENTRADA DE ENERGIA ELÉTRICA, AÉREA, TRIFÁSICA, COM CAIXA DE EMBUTIR, CABO DE 25 MM2 E DISJUNTOR DIN 50A (NÃO INCLUSO O POSTE DE CONCRETO). AF_07/2020</t>
  </si>
  <si>
    <t>ENTRADA DE ENERGIA ELÉTRICA, AÉREA, TRIFÁSICA, COM CAIXA DE EMBUTIR, CABO DE 35 MM2 E DISJUNTOR DIN 50A (NÃO INCLUSO O POSTE DE CONCRETO). AF_07/2020</t>
  </si>
  <si>
    <t>ENTRADA DE ENERGIA ELÉTRICA, SUBTERRÂNEA, MONOFÁSICA, COM CAIXA DE SOBREPOR, CABO DE 10 MM2 E DISJUNTOR DIN 50A (NÃO INCLUSA MURETA DE ALVENARIA). AF_07/2020_P</t>
  </si>
  <si>
    <t>ENTRADA DE ENERGIA ELÉTRICA, SUBTERRÂNEA, MONOFÁSICA, COM CAIXA DE SOBREPOR, CABO DE 16 MM2 E DISJUNTOR DIN 50A (NÃO INCLUSA MURETA DE ALVENARIA). AF_07/2020_P</t>
  </si>
  <si>
    <t>ENTRADA DE ENERGIA ELÉTRICA, SUBTERRÂNEA, MONOFÁSICA, COM CAIXA DE SOBREPOR, CABO DE 25 MM2 E DISJUNTOR DIN 50A (NÃO INCLUSA MURETA DE ALVENARIA). AF_07/2020_P</t>
  </si>
  <si>
    <t>ENTRADA DE ENERGIA ELÉTRICA, SUBTERRÂNEA, MONOFÁSICA, COM CAIXA DE SOBREPOR, CABO DE 35 MM2 E DISJUNTOR DIN 50A (NÃO INCLUSA MURETA DE ALVENARIA). AF_07/2020_P</t>
  </si>
  <si>
    <t>ENTRADA DE ENERGIA ELÉTRICA, SUBTERRÂNEA, MONOFÁSICA, COM CAIXA DE EMBUTIR, CABO DE 10 MM2 E DISJUNTOR DIN 50A (NÃO INCLUSA MURETA DE ALVENARIA). AF_07/2020_P</t>
  </si>
  <si>
    <t>ENTRADA DE ENERGIA ELÉTRICA, SUBTERRÂNEA, MONOFÁSICA, COM CAIXA DE EMBUTIR, CABO DE 16 MM2 E DISJUNTOR DIN 50A (NÃO INCLUSA MURETA DE ALVENARIA). AF_07/2020_P</t>
  </si>
  <si>
    <t>ENTRADA DE ENERGIA ELÉTRICA, SUBTERRÂNEA, MONOFÁSICA, COM CAIXA DE EMBUTIR, CABO DE 25 MM2 E DISJUNTOR DIN 50A (NÃO INCLUSA MURETA DE ALVENARIA). AF_07/2020_P</t>
  </si>
  <si>
    <t>ENTRADA DE ENERGIA ELÉTRICA, SUBTERRÂNEA, MONOFÁSICA, COM CAIXA DE EMBUTIR, CABO DE 35 MM2 E DISJUNTOR DIN 50A (NÃO INCLUSA MURETA DE ALVENARIA). AF_07/2020_P</t>
  </si>
  <si>
    <t>ENTRADA DE ENERGIA ELÉTRICA, SUBTERRÂNEA, BIFÁSICA, COM CAIXA DE SOBREPOR, CABO DE 10 MM2 E DISJUNTOR DIN 50A (NÃO INCLUSA MURETA DE ALVENARIA). AF_07/2020_P</t>
  </si>
  <si>
    <t>ENTRADA DE ENERGIA ELÉTRICA, SUBTERRÂNEA, BIFÁSICA, COM CAIXA DE SOBREPOR, CABO DE 16 MM2 E DISJUNTOR DIN 50A (NÃO INCLUSA MURETA DE ALVENARIA). AF_07/2020_P</t>
  </si>
  <si>
    <t>ENTRADA DE ENERGIA ELÉTRICA, SUBTERRÂNEA, BIFÁSICA, COM CAIXA DE SOBREPOR, CABO DE 25 MM2 E DISJUNTOR DIN 50A (NÃO INCLUSA MURETA DE ALVENARIA). AF_07/2020_P</t>
  </si>
  <si>
    <t>ENTRADA DE ENERGIA ELÉTRICA, SUBTERRÂNEA, BIFÁSICA, COM CAIXA DE SOBREPOR, CABO DE 35 MM2 E DISJUNTOR DIN 50A (NÃO INCLUSA MURETA DE ALVENARIA). AF_07/2020_P</t>
  </si>
  <si>
    <t>ENTRADA DE ENERGIA ELÉTRICA, SUBTERRÂNEA, BIFÁSICA, COM CAIXA DE EMBUTIR, CABO DE 10 MM2 E DISJUNTOR DIN 50A (NÃO INCLUSA MURETA DE ALVENARIA). AF_07/2020_P</t>
  </si>
  <si>
    <t>ENTRADA DE ENERGIA ELÉTRICA, SUBTERRÂNEA, BIFÁSICA, COM CAIXA DE EMBUTIR, CABO DE 16 MM2 E DISJUNTOR DIN 50A (NÃO INCLUSA MURETA DE ALVENARIA). AF_07/2020_P</t>
  </si>
  <si>
    <t>ENTRADA DE ENERGIA ELÉTRICA, SUBTERRÂNEA, BIFÁSICA, COM CAIXA DE EMBUTIR, CABO DE 25 MM2 E DISJUNTOR DIN 50A (NÃO INCLUSA MURETA DE ALVENARIA). AF_07/2020_P</t>
  </si>
  <si>
    <t>ENTRADA DE ENERGIA ELÉTRICA, SUBTERRÂNEA, BIFÁSICA, COM CAIXA DE EMBUTIR, CABO DE 35 MM2 E DISJUNTOR DIN 50A (NÃO INCLUSA MURETA DE ALVENARIA). AF_07/2020_P</t>
  </si>
  <si>
    <t>ENTRADA DE ENERGIA ELÉTRICA, SUBTERRÂNEA, TRIFÁSICA, COM CAIXA DE SOBREPOR, CABO DE 10 MM2 E DISJUNTOR DIN 50A (NÃO INCLUSA MURETA DE ALVENARIA). AF_07/2020_P</t>
  </si>
  <si>
    <t>ENTRADA DE ENERGIA ELÉTRICA, SUBTERRÂNEA, TRIFÁSICA, COM CAIXA DE SOBREPOR, CABO DE 16 MM2 E DISJUNTOR DIN 50A (NÃO INCLUSA MURETA DE ALVENARIA). AF_07/2020_P</t>
  </si>
  <si>
    <t>ENTRADA DE ENERGIA ELÉTRICA, SUBTERRÂNEA, TRIFÁSICA, COM CAIXA DE SOBREPOR, CABO DE 25 MM2 E DISJUNTOR DIN 50A (NÃO INCLUSA MURETA DE ALVENARIA). AF_07/2020_P</t>
  </si>
  <si>
    <t>ENTRADA DE ENERGIA ELÉTRICA, SUBTERRÂNEA, TRIFÁSICA, COM CAIXA DE SOBREPOR, CABO DE 35 MM2 E DISJUNTOR DIN 50A (NÃO INCLUSA MURETA DE ALVENARIA). AF_07/2020_P</t>
  </si>
  <si>
    <t>ENTRADA DE ENERGIA ELÉTRICA, SUBTERRÂNEA, TRIFÁSICA, COM CAIXA DE EMBUTIR, CABO DE 10 MM2 E DISJUNTOR DIN 50A (NÃO INCLUSA MURETA DE ALVENARIA). AF_07/2020</t>
  </si>
  <si>
    <t>ENTRADA DE ENERGIA ELÉTRICA, SUBTERRÂNEA, TRIFÁSICA, COM CAIXA DE EMBUTIR, CABO DE 16 MM2 E DISJUNTOR DIN 50A (NÃO INCLUSA MURETA DE ALVENARIA). AF_07/2020</t>
  </si>
  <si>
    <t>ENTRADA DE ENERGIA ELÉTRICA, SUBTERRÂNEA, TRIFÁSICA, COM CAIXA DE EMBUTIR, CABO DE 25 MM2 E DISJUNTOR DIN 50A (NÃO INCLUSA MURETA DE ALVENARIA). AF_07/2020</t>
  </si>
  <si>
    <t>ENTRADA DE ENERGIA ELÉTRICA, SUBTERRÂNEA, TRIFÁSICA, COM CAIXA DE EMBUTIR, CABO DE 35 MM2 E DISJUNTOR DIN 50A (NÃO INCLUSA MURETA DE ALVENARIA). AF_07/2020</t>
  </si>
  <si>
    <t>APARELHO SINALIZADOR DE SAÍDA DE GARAGEM, COM CÉLULA FOTOELÉTRICA - FORNECIMENTO E INSTALAÇÃO. AF_07/2020</t>
  </si>
  <si>
    <t>ARMAÇÃO SECUNDÁRIA, COM 1 ESTRIBO E 1 ISOLADOR - FORNECIMENTO E INSTALAÇÃO. AF_07/2020</t>
  </si>
  <si>
    <t>ARMAÇÃO SECUNDÁRIA, COM 2 ESTRIBOS E 2 ISOLADORES - FORNECIMENTO E INSTALAÇÃO. AF_07/2020</t>
  </si>
  <si>
    <t>ARMAÇÃO SECUNDÁRIA, COM 3 ESTRIBOS E 3 ISOLADORES - FORNECIMENTO E INSTALAÇÃO. AF_07/2020</t>
  </si>
  <si>
    <t>ARMAÇÃO SECUNDÁRIA, COM 4 ESTRIBOS E 4 ISOLADORES - FORNECIMENTO E INSTALAÇÃO. AF_07/2020</t>
  </si>
  <si>
    <t>ARMAÇÃO SECUNDÁRIA, COM 1 ESTRIBO, SEM ISOLADOR - FORNECIMENTO E INSTALAÇÃO. AF_07/2020</t>
  </si>
  <si>
    <t>ARMAÇÃO SECUNDÁRIA, COM 2 ESTRIBOS, SEM ISOLADOR - FORNECIMENTO E INSTALAÇÃO. AF_07/2020</t>
  </si>
  <si>
    <t>ARMAÇÃO SECUNDÁRIA, COM 3 ESTRIBOS, SEM ISOLADOR - FORNECIMENTO E INSTALAÇÃO. AF_07/2020</t>
  </si>
  <si>
    <t>ARMAÇÃO SECUNDÁRIA, COM 4 ESTRIBOS, SEM ISOLADOR - FORNECIMENTO E INSTALAÇÃO. AF_07/2020</t>
  </si>
  <si>
    <t>ISOLADOR, TIPO PINO, PARA TENSÃO 15 KV - FORNECIMENTO E INSTALAÇÃO. AF_07/2020</t>
  </si>
  <si>
    <t>ISOLADOR, TIPO DISCO, PARA TENSÃO 15 KV - FORNECIMENTO E INSTALAÇÃO. AF_07/2020</t>
  </si>
  <si>
    <t>ISOLADOR, TIPO ROLDANA, PARA BAIXA TENSÃO - FORNECIMENTO E INSTALAÇÃO. AF_07/2020</t>
  </si>
  <si>
    <t>GRAMPO PARALELO METÁLICO, PARA REDES AÉREAS DE DISTRIBUIÇÃO DE ENERGIA ELÉTRICA DE BAIXA TENSÃO - FORNECIMENTO E INSTALAÇÃO. AF_07/2020</t>
  </si>
  <si>
    <t>ALÇA PREFORMADA DE DISTRIBUIÇÃO, EM  AÇO GALVANIZADO, AWG 1 - FORNECIMENTO E INSTALAÇÃO. AF_07/2020</t>
  </si>
  <si>
    <t>ALÇA PREFORMADA DE DISTRIBUIÇÃO, EM  AÇO GALVANIZADO, AWG 2 - FORNECIMENTO E INSTALAÇÃO. AF_07/2020</t>
  </si>
  <si>
    <t>ALÇA PREFORMADA DE DISTRIBUIÇÃO, EM  AÇO GALVANIZADO, AWG 4 - FORNECIMENTO E INSTALAÇÃO. AF_07/2020</t>
  </si>
  <si>
    <t>ALÇA PREFORMADA DE DISTRIBUIÇÃO, EM  AÇO GALVANIZADO, AWG 6 - FORNECIMENTO E INSTALAÇÃO. AF_07/2020</t>
  </si>
  <si>
    <t>CABO DE COBRE FLEXÍVEL ISOLADO, 10 MM², 0,6/1,0 KV, PARA REDE AÉREA DE DISTRIBUIÇÃO DE ENERGIA ELÉTRICA DE BAIXA TENSÃO - FORNECIMENTO E INSTALAÇÃO. AF_07/2020</t>
  </si>
  <si>
    <t>CABO DE COBRE FLEXÍVEL ISOLADO, 16 MM², 0,6/1,0 KV, PARA REDE AÉREA DE DISTRIBUIÇÃO DE ENERGIA ELÉTRICA DE BAIXA TENSÃO - FORNECIMENTO E INSTALAÇÃO. AF_07/2020</t>
  </si>
  <si>
    <t>CABO DE COBRE FLEXÍVEL ISOLADO, 25 MM², 0,6/1,0 KV, PARA REDE AÉREA DE DISTRIBUIÇÃO DE ENERGIA ELÉTRICA DE BAIXA TENSÃO - FORNECIMENTO E INSTALAÇÃO. AF_07/2020</t>
  </si>
  <si>
    <t>CABO DE COBRE FLEXÍVEL ISOLADO, 35 MM², 0,6/1,0 KV, PARA REDE AÉREA DE DISTRIBUIÇÃO DE ENERGIA ELÉTRICA DE BAIXA TENSÃO - FORNECIMENTO E INSTALAÇÃO. AF_07/2020</t>
  </si>
  <si>
    <t>CABO DE COBRE FLEXÍVEL ISOLADO, 50 MM², 0,6/1,0 KV, PARA REDE AÉREA DE DISTRIBUIÇÃO DE ENERGIA ELÉTRICA DE BAIXA TENSÃO - FORNECIMENTO E INSTALAÇÃO. AF_07/2020</t>
  </si>
  <si>
    <t>CABO DE COBRE FLEXÍVEL ISOLADO, 70 MM², 0,6/1,0 KV, PARA REDE AÉREA DE DISTRIBUIÇÃO DE ENERGIA ELÉTRICA DE BAIXA TENSÃO - FORNECIMENTO E INSTALAÇÃO. AF_07/2020</t>
  </si>
  <si>
    <t>CABO DE COBRE FLEXÍVEL ISOLADO, 95 MM², 0,6/1,0 KV, PARA REDE AÉREA DE DISTRIBUIÇÃO DE ENERGIA ELÉTRICA DE BAIXA TENSÃO - FORNECIMENTO E INSTALAÇÃO. AF_07/2020</t>
  </si>
  <si>
    <t>CABO DE COBRE FLEXÍVEL ISOLADO, 120 MM², 0,6/1,0 KV, PARA REDE AÉREA DE DISTRIBUIÇÃO DE ENERGIA ELÉTRICA DE BAIXA TENSÃO - FORNECIMENTO E INSTALAÇÃO. AF_07/2020</t>
  </si>
  <si>
    <t>REFLETOR EM ALUMÍNIO, DE SUPORTE E ALÇA, COM 1 LÂMPADA VAPOR DE MERCÚRIO DE 125 W, COM REATOR ALTO FATOR DE POTÊNCIA - FORNECIMENTO E INSTALAÇÃO. AF_02/2020</t>
  </si>
  <si>
    <t>REFLETOR EM ALUMÍNIO, DE SUPORTE E ALÇA, COM LÂMPADA VAPOR DE MERCÚRIO DE 250 W, COM REATOR ALTO FATOR DE POTÊNCIA - FORNECIMENTO E INSTALAÇÃO. AF_02/2020</t>
  </si>
  <si>
    <t>LUMINÁRIA ARANDELA TIPO MEIA LUA, DE SOBREPOR, COM 1 LÂMPADA LED DE 6 W, SEM REATOR - FORNECIMENTO E INSTALAÇÃO. AF_02/2020</t>
  </si>
  <si>
    <t>LUMINÁRIA ARANDELA TIPO MEIA LUA, DE SOBREPOR, COM 1 LÂMPADA FLUORESCENTE DE 15 W, SEM REATOR - FORNECIMENTO E INSTALAÇÃO. AF_02/2020</t>
  </si>
  <si>
    <t>LUMINÁRIA ARANDELA TIPO TARTARUGA, DE SOBREPOR, COM 1 LÂMPADA LED DE 6 W, SEM REATOR - FORNECIMENTO E INSTALAÇÃO. AF_02/2020</t>
  </si>
  <si>
    <t>LUMINÁRIA ARANDELA TIPO TARTARUGA, COM GRADE, DE SOBREPOR, COM 1 LÂMPADA FLUORESCENTE DE 15 W, SEM REATOR - FORNECIMENTO E INSTALAÇÃO. AF_02/2020</t>
  </si>
  <si>
    <t>33,13</t>
  </si>
  <si>
    <t>11,99</t>
  </si>
  <si>
    <t>16,62</t>
  </si>
  <si>
    <t>KIT CAVALETE PARA GÁS - SEM MEDIDOR OU REGULADOR - ENTRADA INDIVIDUAL PRINCIPAL, EM AÇO GALVANIZADO DN 15 E 25 MM (1/2" E 1") - FORNECIMENTO E INSTALAÇÃO. AF_01/2020</t>
  </si>
  <si>
    <t>TUBO, PEX, MULTICAMADA, DN 16, INSTALADO EM IMPLANTAÇÃO DE INSTALAÇÕES DE GÁS - FORNECIMENTO E INSTALAÇÃO. AF_01/2020</t>
  </si>
  <si>
    <t>TUBO, PEX, MULTICAMADA, DN 20, INSTALADO EM IMPLANTAÇÃO DE INSTALAÇÕES DE GÁS - FORNECIMENTO E INSTALAÇÃO. AF_01/2020</t>
  </si>
  <si>
    <t>TUBO, PEX, MULTICAMADA, DN 26, INSTALADO EM IMPLANTAÇÃO DE INSTALAÇÕES DE GÁS - FORNECIMENTO E INSTALAÇÃO. AF_01/2020</t>
  </si>
  <si>
    <t>TUBO, PEX, MULTICAMADA, DN 32, INSTALADO EM IMPLANTAÇÃO DE INSTALAÇÕES DE GÁS - FORNECIMENTO E INSTALAÇÃO. AF_01/2020</t>
  </si>
  <si>
    <t>TUBO, PEX, MULTICAMADA, DN 16, INSTALADO EM RAMAL INTERNO DE INSTALAÇÕES DE GÁS - FORNECIMENTO E INSTALAÇÃO. AF_01/2020</t>
  </si>
  <si>
    <t>TUBO, PEX, MULTICAMADA, DN 20, INSTALADO EM RAMAL INTERNO DE INSTALAÇÕES DE GÁS - FORNECIMENTO E INSTALAÇÃO. AF_01/2020</t>
  </si>
  <si>
    <t>TUBO, PEX, MULTICAMADA, DN 26, INSTALADO EM RAMAL INTERNO DE INSTALAÇÕES DE GÁS - FORNECIMENTO E INSTALAÇÃO. AF_01/2020</t>
  </si>
  <si>
    <t>TUBO, PEX, MULTICAMADA, DN 32, INSTALADO EM RAMAL INTERNO DE INSTALAÇÕES DE GÁS - FORNECIMENTO E INSTALAÇÃO. AF_01/2020</t>
  </si>
  <si>
    <t>11,28</t>
  </si>
  <si>
    <t>7,54</t>
  </si>
  <si>
    <t>7,96</t>
  </si>
  <si>
    <t>8,16</t>
  </si>
  <si>
    <t>37,38</t>
  </si>
  <si>
    <t>15,07</t>
  </si>
  <si>
    <t>8,72</t>
  </si>
  <si>
    <t>6,41</t>
  </si>
  <si>
    <t>13,59</t>
  </si>
  <si>
    <t>12,89</t>
  </si>
  <si>
    <t>16,08</t>
  </si>
  <si>
    <t>7,48</t>
  </si>
  <si>
    <t>15,35</t>
  </si>
  <si>
    <t>28,09</t>
  </si>
  <si>
    <t>10,34</t>
  </si>
  <si>
    <t>28,69</t>
  </si>
  <si>
    <t>57,58</t>
  </si>
  <si>
    <t>12,14</t>
  </si>
  <si>
    <t>18,18</t>
  </si>
  <si>
    <t>19,86</t>
  </si>
  <si>
    <t>33,24</t>
  </si>
  <si>
    <t>20,59</t>
  </si>
  <si>
    <t>24,50</t>
  </si>
  <si>
    <t>24,22</t>
  </si>
  <si>
    <t>9,16</t>
  </si>
  <si>
    <t>29,72</t>
  </si>
  <si>
    <t>25,06</t>
  </si>
  <si>
    <t>9,82</t>
  </si>
  <si>
    <t>13,26</t>
  </si>
  <si>
    <t>14,89</t>
  </si>
  <si>
    <t>38,08</t>
  </si>
  <si>
    <t>12,93</t>
  </si>
  <si>
    <t>28,70</t>
  </si>
  <si>
    <t>27,70</t>
  </si>
  <si>
    <t>26,01</t>
  </si>
  <si>
    <t>TANQUE DE LOUÇA BRANCA COM COLUNA, 30L OU EQUIVALENTE - FORNECIMENTO E INSTALAÇÃO. AF_01/2020</t>
  </si>
  <si>
    <t>TANQUE DE LOUÇA BRANCA SUSPENSO, 18L OU EQUIVALENTE - FORNECIMENTO E INSTALAÇÃO. AF_01/2020</t>
  </si>
  <si>
    <t>TANQUE DE MÁRMORE SINTÉTICO COM COLUNA, 22L OU EQUIVALENTE   FORNECIMENTO E INSTALAÇÃO. AF_01/2020</t>
  </si>
  <si>
    <t>TANQUE DE MÁRMORE SINTÉTICO SUSPENSO, 22L OU EQUIVALENTE - FORNECIMENTO E INSTALAÇÃO. AF_01/2020</t>
  </si>
  <si>
    <t>VÁLVULA EM METAL CROMADO 1.1/2 X 1.1/2 PARA TANQUE OU LAVATÓRIO, COM OU SEM LADRÃO - FORNECIMENTO E INSTALAÇÃO. AF_01/2020</t>
  </si>
  <si>
    <t>VÁLVULA EM METAL CROMADO TIPO AMERICANA 3.1/2 X 1.1/2 PARA PIA - FORNECIMENTO E INSTALAÇÃO. AF_01/2020</t>
  </si>
  <si>
    <t>VÁLVULA EM PLÁSTICO 1 PARA PIA, TANQUE OU LAVATÓRIO, COM OU SEM LADRÃO - FORNECIMENTO E INSTALAÇÃO. AF_01/2020</t>
  </si>
  <si>
    <t>VÁLVULA EM PLÁSTICO CROMADO TIPO AMERICANA 3.1/2 X 1.1/2 SEM ADAPTADOR PARA PIA - FORNECIMENTO E INSTALAÇÃO. AF_01/2020</t>
  </si>
  <si>
    <t>SIFÃO DO TIPO GARRAFA EM METAL CROMADO 1 X 1.1/2 - FORNECIMENTO E INSTALAÇÃO. AF_01/2020</t>
  </si>
  <si>
    <t>SIFÃO DO TIPO GARRAFA/COPO EM PVC 1.1/4  X 1.1/2 - FORNECIMENTO E INSTALAÇÃO. AF_01/2020</t>
  </si>
  <si>
    <t>SIFÃO DO TIPO FLEXÍVEL EM PVC 1  X 1.1/2  - FORNECIMENTO E INSTALAÇÃO. AF_01/2020</t>
  </si>
  <si>
    <t>ENGATE FLEXÍVEL EM PLÁSTICO BRANCO, 1/2 X 30CM - FORNECIMENTO E INSTALAÇÃO. AF_01/2020</t>
  </si>
  <si>
    <t>ENGATE FLEXÍVEL EM PLÁSTICO BRANCO, 1/2 X 40CM - FORNECIMENTO E INSTALAÇÃO. AF_01/2020</t>
  </si>
  <si>
    <t>ENGATE FLEXÍVEL EM INOX, 1/2  X 30CM - FORNECIMENTO E INSTALAÇÃO. AF_01/2020</t>
  </si>
  <si>
    <t>ENGATE FLEXÍVEL EM INOX, 1/2  X 40CM - FORNECIMENTO E INSTALAÇÃO. AF_01/2020</t>
  </si>
  <si>
    <t>VASO SANITÁRIO SIFONADO COM CAIXA ACOPLADA LOUÇA BRANCA - FORNECIMENTO E INSTALAÇÃO. AF_01/2020</t>
  </si>
  <si>
    <t>BANCADA DE GRANITO CINZA POLIDO, DE 1,50 X 0,60 M, PARA PIA DE COZINHA - FORNECIMENTO E INSTALAÇÃO. AF_01/2020</t>
  </si>
  <si>
    <t>BANCADA DE MÁRMORE BRANCO POLIDO, DE 1,50 X 0,60 M, PARA PIA DE COZINHA - FORNECIMENTO E INSTALAÇÃO. AF_01/2020</t>
  </si>
  <si>
    <t>BANCADA DE MÁRMORE SINTÉTICO, DE 120 X 60CM, COM CUBA INTEGRADA - FORNECIMENTO E INSTALAÇÃO. AF_01/2020</t>
  </si>
  <si>
    <t>BANCADA DE GRANITO CINZA POLIDO, DE 0,50 X 0,60 M, PARA LAVATÓRIO - FORNECIMENTO E INSTALAÇÃO. AF_01/2020</t>
  </si>
  <si>
    <t>BANCADA DE MÁRMORE BRANCO POLIDO, DE 0,50 X 0,60 M, PARA LAVATÓRIO - FORNECIMENTO E INSTALAÇÃO. AF_01/2020</t>
  </si>
  <si>
    <t>CUBA DE EMBUTIR RETANGULAR DE AÇO INOXIDÁVEL, 46 X 30 X 12 CM - FORNECIMENTO E INSTALAÇÃO. AF_01/2020</t>
  </si>
  <si>
    <t>CUBA DE EMBUTIR OVAL EM LOUÇA BRANCA, 35 X 50CM OU EQUIVALENTE - FORNECIMENTO E INSTALAÇÃO. AF_01/2020</t>
  </si>
  <si>
    <t>LAVATÓRIO LOUÇA BRANCA COM COLUNA, *44 X 35,5* CM, PADRÃO POPULAR - FORNECIMENTO E INSTALAÇÃO. AF_01/2020</t>
  </si>
  <si>
    <t>LAVATÓRIO LOUÇA BRANCA COM COLUNA, 45 X 55CM OU EQUIVALENTE, PADRÃO MÉDIO - FORNECIMENTO E INSTALAÇÃO. AF_01/2020</t>
  </si>
  <si>
    <t>LAVATÓRIO LOUÇA BRANCA SUSPENSO, 29,5 X 39CM OU EQUIVALENTE, PADRÃO POPULAR - FORNECIMENTO E INSTALAÇÃO. AF_01/2020</t>
  </si>
  <si>
    <t>APARELHO MISTURADOR DE MESA PARA LAVATÓRIO, PADRÃO MÉDIO - FORNECIMENTO E INSTALAÇÃO. AF_01/2020</t>
  </si>
  <si>
    <t>TORNEIRA CROMADA DE MESA, 1/2 OU 3/4, PARA LAVATÓRIO, PADRÃO POPULAR - FORNECIMENTO E INSTALAÇÃO. AF_01/2020</t>
  </si>
  <si>
    <t>APARELHO MISTURADOR DE MESA PARA PIA DE COZINHA, PADRÃO MÉDIO - FORNECIMENTO E INSTALAÇÃO. AF_01/2020</t>
  </si>
  <si>
    <t>TORNEIRA CROMADA TUBO MÓVEL, DE MESA, 1/2 OU 3/4, PARA PIA DE COZINHA, PADRÃO ALTO - FORNECIMENTO E INSTALAÇÃO. AF_01/2020</t>
  </si>
  <si>
    <t>TORNEIRA CROMADA TUBO MÓVEL, DE PAREDE, 1/2 OU 3/4, PARA PIA DE COZINHA, PADRÃO MÉDIO - FORNECIMENTO E INSTALAÇÃO. AF_01/2020</t>
  </si>
  <si>
    <t>TORNEIRA CROMADA LONGA, DE PAREDE, 1/2 OU 3/4, PARA PIA DE COZINHA, PADRÃO POPULAR - FORNECIMENTO E INSTALAÇÃO. AF_01/2020</t>
  </si>
  <si>
    <t>TORNEIRA CROMADA 1/2 OU 3/4 PARA TANQUE, PADRÃO POPULAR - FORNECIMENTO E INSTALAÇÃO. AF_01/2020</t>
  </si>
  <si>
    <t>TORNEIRA CROMADA 1/2 OU 3/4 PARA TANQUE, PADRÃO MÉDIO - FORNECIMENTO E INSTALAÇÃO. AF_01/2020</t>
  </si>
  <si>
    <t>TORNEIRA CROMADA DE MESA, 1/2 OU 3/4, PARA LAVATÓRIO, PADRÃO MÉDIO - FORNECIMENTO E INSTALAÇÃO. AF_01/2020</t>
  </si>
  <si>
    <t>TORNEIRA PLÁSTICA 3/4 PARA TANQUE - FORNECIMENTO E INSTALAÇÃO. AF_01/2020</t>
  </si>
  <si>
    <t>TANQUE DE LOUÇA BRANCA COM COLUNA, 30L OU EQUIVALENTE, INCLUSO SIFÃO FLEXÍVEL EM PVC, VÁLVULA METÁLICA E TORNEIRA DE METAL CROMADO PADRÃO MÉDIO - FORNECIMENTO E INSTALAÇÃO. AF_01/2020</t>
  </si>
  <si>
    <t>TANQUE DE LOUÇA BRANCA COM COLUNA, 30L OU EQUIVALENTE, INCLUSO SIFÃO FLEXÍVEL EM PVC, VÁLVULA PLÁSTICA E TORNEIRA DE METAL CROMADO PADRÃO POPULAR - FORNECIMENTO E INSTALAÇÃO. AF_01/2020</t>
  </si>
  <si>
    <t>TANQUE DE LOUÇA BRANCA COM COLUNA, 30L OU EQUIVALENTE, INCLUSO SIFÃO FLEXÍVEL EM PVC, VÁLVULA PLÁSTICA E TORNEIRA DE PLÁSTICO - FORNECIMENTO E INSTALAÇÃO. AF_01/2020</t>
  </si>
  <si>
    <t>TANQUE DE LOUÇA BRANCA SUSPENSO, 18L OU EQUIVALENTE, INCLUSO SIFÃO TIPO GARRAFA EM METAL CROMADO, VÁLVULA METÁLICA E TORNEIRA DE METAL CROMADO PADRÃO MÉDIO - FORNECIMENTO E INSTALAÇÃO. AF_01/2020</t>
  </si>
  <si>
    <t>TANQUE DE LOUÇA BRANCA SUSPENSO, 18L OU EQUIVALENTE, INCLUSO SIFÃO TIPO GARRAFA EM PVC, VÁLVULA PLÁSTICA E TORNEIRA DE METAL CROMADO PADRÃO POPULAR - FORNECIMENTO E INSTALAÇÃO. AF_01/2020</t>
  </si>
  <si>
    <t>TANQUE DE LOUÇA BRANCA SUSPENSO, 18L OU EQUIVALENTE, INCLUSO SIFÃO TIPO GARRAFA EM PVC, VÁLVULA PLÁSTICA E TORNEIRA DE PLÁSTICO - FORNECIMENTO E INSTALAÇÃO. AF_01/2020</t>
  </si>
  <si>
    <t>TANQUE DE MÁRMORE SINTÉTICO COM COLUNA, 22L OU EQUIVALENTE, INCLUSO SIFÃO FLEXÍVEL EM PVC, VÁLVULA PLÁSTICA E TORNEIRA DE METAL CROMADO PADRÃO POPULAR - FORNECIMENTO E INSTALAÇÃO. AF_01/2020</t>
  </si>
  <si>
    <t>TANQUE DE MÁRMORE SINTÉTICO COM COLUNA, 22L OU EQUIVALENTE, INCLUSO SIFÃO FLEXÍVEL EM PVC, VÁLVULA PLÁSTICA E TORNEIRA DE PLÁSTICO - FORNECIMENTO E INSTALAÇÃO. AF_01/2020</t>
  </si>
  <si>
    <t>TANQUE DE MÁRMORE SINTÉTICO SUSPENSO, 22L OU EQUIVALENTE, INCLUSO SIFÃO TIPO GARRAFA EM PVC, VÁLVULA PLÁSTICA E TORNEIRA DE METAL CROMADO PADRÃO POPULAR - FORNEC. E INSTALAÇÃO. AF_01/2020</t>
  </si>
  <si>
    <t>TANQUE DE MÁRMORE SINTÉTICO SUSPENSO, 22L OU EQUIVALENTE, INCLUSO SIFÃO TIPO GARRAFA EM PVC, VÁLVULA PLÁSTICA E TORNEIRA DE PLÁSTICO - FORNECIMENTO E INSTALAÇÃO. AF_01/2020</t>
  </si>
  <si>
    <t>TANQUE DE MÁRMORE SINTÉTICO SUSPENSO, 22L OU EQUIVALENTE, INCLUSO SIFÃO FLEXÍVEL EM PVC, VÁLVULA PLÁSTICA E TORNEIRA DE METAL CROMADO PADRÃO POPULAR - FORNECIMENTO E INSTALAÇÃO. AF_01/2020</t>
  </si>
  <si>
    <t>TANQUE DE MÁRMORE SINTÉTICO SUSPENSO, 22L OU EQUIVALENTE, INCLUSO SIFÃO FLEXÍVEL EM PVC, VÁLVULA PLÁSTICA E TORNEIRA DE PLÁSTICO - FORNECIMENTO E INSTALAÇÃO. AF_01/2020</t>
  </si>
  <si>
    <t>VASO SANITÁRIO SIFONADO COM CAIXA ACOPLADA LOUÇA BRANCA, INCLUSO ENGATE FLEXÍVEL EM PLÁSTICO BRANCO, 1/2  X 40CM - FORNECIMENTO E INSTALAÇÃO. AF_01/2020</t>
  </si>
  <si>
    <t>VASO SANITÁRIO SIFONADO COM CAIXA ACOPLADA LOUÇA BRANCA - PADRÃO MÉDIO, INCLUSO ENGATE FLEXÍVEL EM METAL CROMADO, 1/2  X 40CM - FORNECIMENTO E INSTALAÇÃO. AF_01/2020</t>
  </si>
  <si>
    <t>BANCADA DE MÁRMORE SINTÉTICO 120 X 60CM, COM CUBA INTEGRADA, INCLUSO SIFÃO TIPO GARRAFA EM PVC, VÁLVULA EM PLÁSTICO CROMADO TIPO AMERICANA E TORNEIRA CROMADA LONGA, DE PAREDE, PADRÃO POPULAR - FORNECIMENTO E INSTALAÇÃO. AF_01/2020</t>
  </si>
  <si>
    <t>BANCADA DE MÁRMORE SINTÉTICO 120 X 60CM, COM CUBA INTEGRADA, INCLUSO SIFÃO TIPO FLEXÍVEL EM PVC, VÁLVULA EM PLÁSTICO CROMADO TIPO AMERICANA E TORNEIRA CROMADA LONGA, DE PAREDE, PADRÃO POPULAR - FORNECIMENTO E INSTALAÇÃO. AF_01/2020</t>
  </si>
  <si>
    <t>CUBA DE EMBUTIR DE AÇO INOXIDÁVEL MÉDIA, INCLUSO VÁLVULA TIPO AMERICANA EM METAL CROMADO E SIFÃO FLEXÍVEL EM PVC - FORNECIMENTO E INSTALAÇÃO. AF_01/2020</t>
  </si>
  <si>
    <t>CUBA DE EMBUTIR DE AÇO INOXIDÁVEL MÉDIA, INCLUSO VÁLVULA TIPO AMERICANA E SIFÃO TIPO GARRAFA EM METAL CROMADO - FORNECIMENTO E INSTALAÇÃO. AF_01/2020</t>
  </si>
  <si>
    <t>CUBA DE EMBUTIR OVAL EM LOUÇA BRANCA, 35 X 50CM OU EQUIVALENTE, INCLUSO VÁLVULA EM METAL CROMADO E SIFÃO FLEXÍVEL EM PVC - FORNECIMENTO E INSTALAÇÃO. AF_01/2020</t>
  </si>
  <si>
    <t>CUBA DE EMBUTIR OVAL EM LOUÇA BRANCA, 35 X 50CM OU EQUIVALENTE, INCLUSO VÁLVULA E SIFÃO TIPO GARRAFA EM METAL CROMADO - FORNECIMENTO E INSTALAÇÃO. AF_01/2020</t>
  </si>
  <si>
    <t>LAVATÓRIO LOUÇA BRANCA COM COLUNA, *44 X 35,5* CM, PADRÃO POPULAR, INCLUSO SIFÃO FLEXÍVEL EM PVC, VÁLVULA E ENGATE FLEXÍVEL 30CM EM PLÁSTICO E COM TORNEIRA CROMADA PADRÃO POPULAR - FORNECIMENTO E INSTALAÇÃO. AF_01/2020</t>
  </si>
  <si>
    <t>LAVATÓRIO LOUÇA BRANCA COM COLUNA, 45 X 55CM OU EQUIVALENTE, PADRÃO MÉDIO, INCLUSO SIFÃO TIPO GARRAFA, VÁLVULA E ENGATE FLEXÍVEL DE 40CM EM METAL CROMADO, COM APARELHO MISTURADOR PADRÃO MÉDIO - FORNECIMENTO E INSTALAÇÃO. AF_01/2020</t>
  </si>
  <si>
    <t>LAVATÓRIO LOUÇA BRANCA COM COLUNA, 45 X 55CM OU EQUIVALENTE, PADRÃO MÉDIO, INCLUSO SIFÃO TIPO GARRAFA, VÁLVULA E ENGATE FLEXÍVEL DE 40CM EM METAL CROMADO, COM TORNEIRA CROMADA DE MESA, PADRÃO MÉDIO - FORNECIMENTO E INSTALAÇÃO. AF_01/2020</t>
  </si>
  <si>
    <t>LAVATÓRIO LOUÇA BRANCA SUSPENSO, 29,5 X 39CM OU EQUIVALENTE, PADRÃO POPULAR, INCLUSO SIFÃO TIPO GARRAFA EM PVC, VÁLVULA E ENGATE FLEXÍVEL 30CM EM PLÁSTICO E TORNEIRA CROMADA DE MESA, PADRÃO POPULAR - FORNECIMENTO E INSTALAÇÃO. AF_01/2020</t>
  </si>
  <si>
    <t>LAVATÓRIO LOUÇA BRANCA SUSPENSO, 29,5 X 39CM OU EQUIVALENTE, PADRÃO POPULAR, INCLUSO SIFÃO FLEXÍVEL EM PVC, VÁLVULA E ENGATE FLEXÍVEL 30CM EM PLÁSTICO E TORNEIRA CROMADA DE MESA, PADRÃO POPULAR - FORNECIMENTO E INSTALAÇÃO. AF_01/2020</t>
  </si>
  <si>
    <t>BANCADA MÁRMORE BRANCO, 50 X 60 CM, INCLUSO CUBA DE EMBUTIR OVAL EM LOUÇA BRANCA 35 X 50 CM, VÁLVULA, SIFÃO TIPO GARRAFA E ENGATE FLEXÍVEL 40 CM EM METAL CROMADO E APARELHO MISTURADOR DE MESA, PADRÃO MÉDIO - FORNEC. E INSTALAÇÃO. AF_01/2020</t>
  </si>
  <si>
    <t>BANCADA GRANITO CINZA,  50 X 60 CM, INCL. CUBA DE EMBUTIR OVAL LOUÇA BRANCA 35 X 50 CM, VÁLVULA METAL CROMADO, SIFÃO FLEXÍVEL PVC, ENGATE 30 CM FLEXÍVEL PLÁSTICO E TORNEIRA CROMADA DE MESA, PADRÃO POPULAR - FORNEC. E INSTALAÇÃO. AF_01/2020</t>
  </si>
  <si>
    <t>BANCADA GRANITO CINZA  150 X 60 CM, COM CUBA DE EMBUTIR DE AÇO, VÁLVULA AMERICANA EM METAL, SIFÃO FLEXÍVEL EM PVC, ENGATE FLEXÍVEL 30 CM, TORNEIRA CROMADA LONGA, DE PAREDE, 1/2 OU 3/4, P/ COZINHA, PADRÃO POPULAR - FORNEC. E INSTALAÇÃO. AF_01/2020</t>
  </si>
  <si>
    <t>BANCADA MÁRMORE BRANCO 150 X 60 CM, COM CUBA DE EMBUTIR DE AÇO, VÁLVULA AMERICANA E SIFÃO TIPO GARRAFA EM METAL , ENGATE FLEXÍVEL 30 CM, TORNEIRA CROMADA, DE MESA, 1/2 OU 3/4, PARA PIA COZINHA, PADRÃO ALTO - FORNEC. E INSTALAÇÃO. AF_01/2020</t>
  </si>
  <si>
    <t>VASO SANITARIO SIFONADO CONVENCIONAL COM  LOUÇA BRANCA - FORNECIMENTO E INSTALAÇÃO. AF_01/2020</t>
  </si>
  <si>
    <t>VASO SANITARIO SIFONADO CONVENCIONAL PARA PCD SEM FURO FRONTAL COM  LOUÇA BRANCA SEM ASSENTO -  FORNECIMENTO E INSTALAÇÃO. AF_01/2020</t>
  </si>
  <si>
    <t>VASO SANITARIO SIFONADO CONVENCIONAL PARA PCD SEM FURO FRONTAL COM LOUÇA BRANCA SEM ASSENTO, INCLUSO CONJUNTO DE LIGAÇÃO PARA BACIA SANITÁRIA AJUSTÁVEL - FORNECIMENTO E INSTALAÇÃO. AF_01/2020</t>
  </si>
  <si>
    <t>PORTA TOALHA ROSTO EM METAL CROMADO, TIPO ARGOLA, INCLUSO FIXAÇÃO. AF_01/2020</t>
  </si>
  <si>
    <t>PORTA TOALHA BANHO EM METAL CROMADO, TIPO BARRA, INCLUSO FIXAÇÃO. AF_01/2020</t>
  </si>
  <si>
    <t>PAPELEIRA DE PAREDE EM METAL CROMADO SEM TAMPA, INCLUSO FIXAÇÃO. AF_01/2020</t>
  </si>
  <si>
    <t>SABONETEIRA DE PAREDE EM METAL CROMADO, INCLUSO FIXAÇÃO. AF_01/2020</t>
  </si>
  <si>
    <t>KIT DE ACESSORIOS PARA BANHEIRO EM METAL CROMADO, 5 PECAS, INCLUSO FIXAÇÃO. AF_01/2020</t>
  </si>
  <si>
    <t>SABONETEIRA PLASTICA TIPO DISPENSER PARA SABONETE LIQUIDO COM RESERVATORIO 800 A 1500 ML, INCLUSO FIXAÇÃO. AF_01/2020</t>
  </si>
  <si>
    <t>VASO SANITÁRIO INFANTIL LOUÇA BRANCA - FORNECIMENTO E INSTALACAO. AF_01/2020</t>
  </si>
  <si>
    <t>ASSENTO SANITÁRIO CONVENCIONAL - FORNECIMENTO E INSTALACAO. AF_01/2020</t>
  </si>
  <si>
    <t>ASSENTO SANITÁRIO INFANTIL - FORNECIMENTO E INSTALACAO. AF_01/2020</t>
  </si>
  <si>
    <t>CUBA DE EMBUTIR RETANGULAR DE AÇO INOXIDÁVEL, 56 X 33 X 12 CM - FORNECIMENTO E INSTALAÇÃO. AF_01/2020</t>
  </si>
  <si>
    <t>TORNEIRA CROMADA DE MESA PARA LAVATÓRIO COM SENSOR DE PRESENCA. AF_01/2020</t>
  </si>
  <si>
    <t>SABONETEIRA DE PAREDE EM PLASTICO ABS COM ACABAMENTO CROMADO E ACRILICO, INCLUSO FIXAÇÃO. AF_01/2020</t>
  </si>
  <si>
    <t>MANOPLA E CANOPLA CROMADA  FORNECIMENTO E INSTALAÇÃO. AF_01/2020</t>
  </si>
  <si>
    <t>ACABAMENTO MONOCOMANDO PARA CHUVEIRO  FORNECIMENTO E INSTALAÇÃO. AF_01/2020</t>
  </si>
  <si>
    <t>MICTÓRIO SIFONADO LOUÇA BRANCA  PADRÃO MÉDIO  FORNECIMENTO E INSTALAÇÃO. AF_01/2020</t>
  </si>
  <si>
    <t>CHUVEIRO ELÉTRICO COMUM CORPO PLÁSTICO, TIPO DUCHA  FORNECIMENTO E INSTALAÇÃO. AF_01/2020</t>
  </si>
  <si>
    <t>SUPORTE MÃO FRANCESA EM AÇO, ABAS IGUAIS 30 CM, CAPACIDADE MINIMA 60 KG, BRANCO - FORNECIMENTO E INSTALAÇÃO. AF_01/2020</t>
  </si>
  <si>
    <t>SUPORTE MÃO FRANCESA EM ACO, ABAS IGUAIS 40 CM, CAPACIDADE MINIMA 70 KG, BRANCO - FORNECIMENTO E INSTALAÇÃO. AF_01/2020</t>
  </si>
  <si>
    <t>BARRA DE APOIO EM "L", EM ACO INOX POLIDO 70 X 70 CM, FIXADA NA PAREDE - FORNECIMENTO E INSTALACAO. AF_01/2020</t>
  </si>
  <si>
    <t>BARRA DE APOIO EM "L", EM ACO INOX POLIDO 80 X 80 CM, FIXADA NA PAREDE - FORNECIMENTO E INSTALACAO. AF_01/2020</t>
  </si>
  <si>
    <t>BARRA DE APOIO LATERAL ARTICULADA, COM TRAVA, EM ACO INOX POLIDO, FIXADA NA PAREDE - FORNECIMENTO E INSTALAÇÃO. AF_01/2020</t>
  </si>
  <si>
    <t>BARRA DE APOIO RETA, EM ACO INOX POLIDO, COMPRIMENTO 60CM, FIXADA NA PAREDE - FORNECIMENTO E INSTALAÇÃO. AF_01/2020</t>
  </si>
  <si>
    <t>BARRA DE APOIO RETA, EM ACO INOX POLIDO, COMPRIMENTO 70 CM,  FIXADA NA PAREDE - FORNECIMENTO E INSTALAÇÃO. AF_01/2020</t>
  </si>
  <si>
    <t>BARRA DE APOIO RETA, EM ACO INOX POLIDO, COMPRIMENTO 80 CM,  FIXADA NA PAREDE - FORNECIMENTO E INSTALAÇÃO. AF_01/2020</t>
  </si>
  <si>
    <t>BARRA DE APOIO RETA, EM ACO INOX POLIDO, COMPRIMENTO 90 CM,  FIXADA NA PAREDE - FORNECIMENTO E INSTALAÇÃO. AF_01/2020</t>
  </si>
  <si>
    <t>BARRA DE APOIO RETA, EM ALUMINIO, COMPRIMENTO 60 CM,  FIXADA NA PAREDE - FORNECIMENTO E INSTALAÇÃO. AF_01/2020</t>
  </si>
  <si>
    <t>BARRA DE APOIO RETA, EM ALUMINIO, COMPRIMENTO 70 CM,  FIXADA NA PAREDE - FORNECIMENTO E INSTALAÇÃO. AF_01/2020</t>
  </si>
  <si>
    <t>BARRA DE APOIO RETA, EM ALUMINIO, COMPRIMENTO 80 CM,  FIXADA NA PAREDE - FORNECIMENTO E INSTALAÇÃO. AF_01/2020</t>
  </si>
  <si>
    <t>BARRA DE APOIO RETA, EM ALUMINIO, COMPRIMENTO 90 CM,  FIXADA NA PAREDE - FORNECIMENTO E INSTALAÇÃO. AF_01/2020</t>
  </si>
  <si>
    <t>PUXADOR PARA PCD, FIXADO NA PORTA - FORNECIMENTO E INSTALAÇÃO. AF_01/2020</t>
  </si>
  <si>
    <t>BANCO ARTICULADO, EM ACO INOX, PARA PCD, FIXADO NA PAREDE - FORNECIMENTO E INSTALAÇÃO. AF_01/2020</t>
  </si>
  <si>
    <t>34,68</t>
  </si>
  <si>
    <t>10,24</t>
  </si>
  <si>
    <t>SUPORTE PARA ATÉ 3 TUBOS HORIZONTAIS, ESPAÇADO A CADA 1 M, EM PERFILADO DE SEÇÃO 38X76 MM, POR METRO DE TUBULAÇÃO FIXADA. AF_05/2015</t>
  </si>
  <si>
    <t>SUPORTE PARA MAIS DE 3 TUBOS HORIZONTAIS, ESPAÇADO A CADA 1 M, EM PERFILADO DE SEÇÃO 38X76 MM, POR METRO DE TUBULAÇÃO FIXADA. AF_05/2015</t>
  </si>
  <si>
    <t>SUPORTE PARA ATÉ 3 TUBOS VERTICAIS, ESPAÇADO A CADA 3 M, EM PERFILADO DE SEÇÃO 38X38 MM, POR METRO DE TUBULAÇÃO FIXADA. AF_05/2015</t>
  </si>
  <si>
    <t>SUPORTE PARA MAIS DE 3 TUBOS VERTICAIS, ESPAÇADO A CADA 3 M, EM PERFILADO DE SEÇÃO 38X38 MM, POR METRO DE TUBULAÇÃO FIXADA. AF_05/2015</t>
  </si>
  <si>
    <t>13,25</t>
  </si>
  <si>
    <t>SUPORTE PARA DUTO EM CHAPA GALVANIZADA BITOLA 26, ESPAÇADO A CADA 1 M, EM PERFILADO DE SEÇÃO 38X76 MM, POR ÁREA DE DUTO FIXADO. AF_07/2017</t>
  </si>
  <si>
    <t>SUPORTE PARA DUTO EM CHAPA GALVANIZADA BITOLA 24, ESPAÇADO A CADA 1 M, EM PERFILADO DE SEÇÃO 38X76 MM, POR ÁREA DE DUTO FIXADO. AF_07/2017</t>
  </si>
  <si>
    <t>SUPORTE PARA DUTO EM CHAPA GALVANIZADA BITOLA 22, ESPAÇADO A CADA 1 M, EM PERFILADO DE SEÇÃO 38X76 MM, POR ÁREA DE DUTO FIXADO. AF_07/2017</t>
  </si>
  <si>
    <t>SUPORTE PARA ELETROCALHA LISA OU PERFURADA EM AÇO GALVANIZADO, LARGURA 200 OU 400 MM E ALTURA 50 MM, ESPAÇADO A CADA 1,5 M, EM PERFILADO DE SEÇÃO 38X76 MM, POR METRO DE ELETRECOLHA FIXADA. AF_07/2017</t>
  </si>
  <si>
    <t>ESCAVAÇÃO HORIZONTAL EM SOLO DE 1A CATEGORIA COM TRATOR DE ESTEIRAS (100HP/LÂMINA: 2,19M3). AF_07/2020</t>
  </si>
  <si>
    <t>ESCAVAÇÃO HORIZONTAL EM SOLO DE 1A CATEGORIA COM TRATOR DE ESTEIRAS (150HP/LÂMINA: 3,18M3). AF_07/2020</t>
  </si>
  <si>
    <t>ESCAVAÇÃO HORIZONTAL EM SOLO DE 1A CATEGORIA COM TRATOR DE ESTEIRAS (170HP/LÂMINA: 5,20M3). AF_07/2020</t>
  </si>
  <si>
    <t>ESCAVAÇÃO HORIZONTAL EM SOLO DE 1A CATEGORIA COM TRATOR DE ESTEIRAS (347HP/LÂMINA: 8,70M3). AF_07/2020</t>
  </si>
  <si>
    <t>ESCAVAÇÃO HORIZONTAL EM SOLO DE 1A CATEGORIA COM TRATOR DE ESTEIRAS (125HP/LÂMINA: 2,70M3). AF_07/2020</t>
  </si>
  <si>
    <t>ESCAVAÇÃO HORIZONTAL, INCLUINDO ESCARIFICAÇÃO EM SOLO DE 2A CATEGORIA COM TRATOR DE ESTEIRAS (100HP/LÂMINA: 2,19M3). AF_07/2020</t>
  </si>
  <si>
    <t>ESCAVAÇÃO HORIZONTAL, INCLUINDO ESCARIFICAÇÃO EM SOLO DE 2A CATEGORIA COM TRATOR DE ESTEIRAS (150HP/LÂMINA: 3,18M3). AF_07/2020</t>
  </si>
  <si>
    <t>ESCAVAÇÃO HORIZONTAL, INCLUINDO ESCARIFICAÇÃO EM SOLO DE 2A CATEGORIA COM TRATOR DE ESTEIRAS (170HP/LÂMINA: 5,20M3). AF_07/2020</t>
  </si>
  <si>
    <t>ESCAVAÇÃO HORIZONTAL, INCLUINDO ESCARIFICAÇÃO EM SOLO DE 2A CATEGORIA COM TRATOR DE ESTEIRAS (347HP/LÂMINA: 8,70M3). AF_07/2020</t>
  </si>
  <si>
    <t>ESCAVAÇÃO HORIZONTAL, INCLUINDO ESCARIFICAÇÃO EM SOLO DE 2A CATEGORIA COM TRATOR DE ESTEIRAS (125HP/LÂMINA: 2,70M3). AF_07/2020</t>
  </si>
  <si>
    <t>ESCAVAÇÃO HORIZONTAL, INCLUINDO CARGA E DESCARGA EM SOLO DE 1A CATEGORIA COM TRATOR DE ESTEIRAS (100HP/LÂMINA: 2,19M3). AF_07/2020</t>
  </si>
  <si>
    <t>ESCAVAÇÃO HORIZONTAL, INCLUINDO CARGA E DESCARGA EM SOLO DE 1A CATEGORIA COM TRATOR DE ESTEIRAS (150HP/LÂMINA: 3,18M3). AF_07/2020</t>
  </si>
  <si>
    <t>ESCAVAÇÃO HORIZONTAL, INCLUINDO CARGA E DESCARGA EM SOLO DE 1A CATEGORIA COM TRATOR DE ESTEIRAS (170HP/LÂMINA: 5,20M3). AF_07/2020</t>
  </si>
  <si>
    <t>ESCAVAÇÃO HORIZONTAL, INCLUINDO CARGA E DESCARGA EM SOLO DE 1A CATEGORIA COM TRATOR DE ESTEIRAS (347HP/LÂMINA: 8,70M3). AF_07/2020</t>
  </si>
  <si>
    <t>ESCAVAÇÃO HORIZONTAL, INCLUINDO CARGA E DESCARGA EM SOLO DE 1A CATEGORIA COM TRATOR DE ESTEIRAS (125HP/LÂMINA: 2,70M3). AF_07/2020</t>
  </si>
  <si>
    <t>ESCAVAÇÃO HORIZONTAL, INCLUINDO ESCARIFICAÇÃO, CARGA E DESCARGA EM SOLO DE 2A CATEGORIA COM TRATOR DE ESTEIRAS (100HP/LÂMINA: 2,19M3). AF_07/2020</t>
  </si>
  <si>
    <t>ESCAVAÇÃO HORIZONTAL, INCLUINDO ESCARIFICAÇÃO, CARGA E DESCARGA EM SOLO DE 2A CATEGORIA COM TRATOR DE ESTEIRAS (150HP/LÂMINA: 3,18M3). AF_07/2020</t>
  </si>
  <si>
    <t>ESCAVAÇÃO HORIZONTAL, INCLUINDO ESCARIFICAÇÃO, CARGA E DESCARGA EM SOLO DE 2A CATEGORIA COM TRATOR DE ESTEIRAS (170HP/LÂMINA: 5,20M3). AF_07/2020</t>
  </si>
  <si>
    <t>ESCAVAÇÃO HORIZONTAL, INCLUINDO ESCARIFICAÇÃO, CARGA E DESCARGA EM SOLO DE 2A CATEGORIA COM TRATOR DE ESTEIRAS (347HP/LÂMINA: 8,70M3). AF_07/2020</t>
  </si>
  <si>
    <t>ESCAVAÇÃO HORIZONTAL, INCLUINDO ESCARIFICAÇÃO, CARGA E DESCARGA EM SOLO DE 2A CATEGORIA COM TRATOR DE ESTEIRAS (125HP/LÂMINA: 2,70M3). AF_07/2020</t>
  </si>
  <si>
    <t>ESCAVAÇÃO HORIZONTAL, INCLUINDO CARGA, DESCARGA E TRANSPORTE EM SOLO DE 1A CATEGORIA COM TRATOR DE ESTEIRAS (100HP/LÂMINA: 2,19M3) E CAMINHÃO BASCULANTE DE 10M3, DMT ATÉ 200M. AF_07/2020</t>
  </si>
  <si>
    <t>ESCAVAÇÃO HORIZONTAL, INCLUINDO CARGA, DESCARGA E TRANSPORTE EM SOLO DE 1A CATEGORIA COM TRATOR DE ESTEIRAS (150HP/LÂMINA: 3,18M3) E CAMINHÃO BASCULANTE DE 10M3, DMT ATÉ 200M AF_07/2020</t>
  </si>
  <si>
    <t>ESCAVAÇÃO HORIZONTAL, INCLUINDO CARGA, DESCARGA E TRANSPORTE EM SOLO DE 1A CATEGORIA COM TRATOR DE ESTEIRAS (170HP/LÂMINA: 5,20M3) E CAMINHÃO BASCULANTE DE 10M3, DMT ATÉ 200M. AF_07/2020</t>
  </si>
  <si>
    <t>ESCAVAÇÃO HORIZONTAL, INCLUINDO CARGA, DESCARGA E TRANSPORTE EM SOLO DE 1A CATEGORIA COM TRATOR DE ESTEIRAS (347HP/LÂMINA: 8,70M3) E CAMINHÃO BASCULANTE DE 10M3, DMT ATÉ 200M. AF_07/2020</t>
  </si>
  <si>
    <t>ESCAVAÇÃO HORIZONTAL, INCLUINDO CARGA, DESCARGA E TRANSPORTE EM SOLO DE 1A CATEGORIA COM TRATOR DE ESTEIRAS (125HP/LÂMINA: 2,70M3) E CAMINHÃO BASCULANTE DE 10M3, DMT ATÉ 200M. AF_07/2020</t>
  </si>
  <si>
    <t>ESCAVAÇÃO HORIZONTAL, INCLUINDO  ESCARIFICAÇÃO, CARGA, DESCARGA E TRANSPORTE EM SOLO DE 2A CATEGORIA COM TRATOR DE ESTEIRAS (100HP/LÂMINA: 2,19M3) E CAMINHÃO BASCULANTE DE 10M3, DMT ATÉ 200M. AF_07/2020</t>
  </si>
  <si>
    <t>ESCAVAÇÃO HORIZONTAL, INCLUINDO ESCARIFICAÇÃO, CARGA, DESCARGA E TRANSPORTE EM SOLO DE 2A CATEGORIA COM TRATOR DE ESTEIRAS (150HP/LÂMINA: 3,18M3) E CAMINHÃO BASCULANTE DE 10M3, DMT ATÉ 200M. AF_07/2020</t>
  </si>
  <si>
    <t>ESCAVAÇÃO HORIZONTAL, INCLUINDO ESCARIFICAÇÃO, CARGA, DESCARGA E TRANSPORTE EM SOLO DE 2A CATEGORIA COM TRATOR DE ESTEIRAS (170HP/LÂMINA: 5,20M3) E CAMINHÃO BASCULANTE DE 10M3, DMT ATÉ 200M. AF_07/2020</t>
  </si>
  <si>
    <t>ESCAVAÇÃO HORIZONTAL, INCLUINDO ESCARIFICAÇÃO, CARGA, DESCARGA E TRANSPORTE EM SOLO DE 2A CATEGORIA COM TRATOR DE ESTEIRAS (347HP/LÂMINA: 8,70M3) E CAMINHÃO BASCULANTE DE 10M3, DMT ATÉ 200M. AF_07/2020</t>
  </si>
  <si>
    <t>ESCAVAÇÃO HORIZONTAL, INCLUINDO ESCARIFICAÇÃO, CARGA, DESCARGA E TRANSPORTE EM SOLO DE 2A CATEGORIA COM TRATOR DE ESTEIRAS (125HP/LÂMINA: 2,70M3) E CAMINHÃO BASCULANTE DE 10M3, DMT ATÉ 200M. AF_07/2020</t>
  </si>
  <si>
    <t>ESCAVAÇÃO HORIZONTAL, INCLUINDO CARGA, DESCARGA E TRANSPORTE EM SOLO DE 1A CATEGORIA COM TRATOR DE ESTEIRAS (100HP/LÂMINA: 2,19M3) E CAMINHÃO BASCULANTE DE 14M3, DMT ATÉ 200M. AF_07/2020</t>
  </si>
  <si>
    <t>ESCAVAÇÃO HORIZONTAL, INCLUINDO CARGA, DESCARGA E TRANSPORTE EM SOLO DE 1A CATEGORIA COM TRATOR DE ESTEIRAS (150HP/LÂMINA: 3,18M3) E CAMINHÃO BASCULANTE DE 14M3, DMT ATÉ 200M. AF_07/2020</t>
  </si>
  <si>
    <t>9,31</t>
  </si>
  <si>
    <t>ESCAVAÇÃO HORIZONTAL, INCLUINDO CARGA, DESCARGA E TRANSPORTE EM SOLO DE 1A CATEGORIA COM TRATOR DE ESTEIRAS (170HP/LÂMINA: 5,20M3) E CAMINHÃO BASCULANTE DE 14M3, DMT ATÉ 200M. AF_07/2020</t>
  </si>
  <si>
    <t>ESCAVAÇÃO HORIZONTAL, INCLUINDO CARGA, DESCARGA E TRANSPORTE EM SOLO DE 1A CATEGORIA COM TRATOR DE ESTEIRAS (347HP/LÂMINA: 8,70M3) E CAMINHÃO BASCULANTE DE 14M3, DMT ATÉ 200M. AF_07/2020</t>
  </si>
  <si>
    <t>ESCAVAÇÃO HORIZONTAL, INCLUINDO CARGA, DESCARGA E TRANSPORTE EM SOLO DE 1A CATEGORIA COM TRATOR DE ESTEIRAS (125HP/LÂMINA: 2,70M3) E CAMINHÃO BASCULANTE DE 14M3, DMT ATÉ 200M. AF_07/2020</t>
  </si>
  <si>
    <t>ESCAVAÇÃO HORIZONTAL, INCLUINDO ESCARIFICAÇÃO, CARGA, DESCARGA E TRANSPORTE EM SOLO DE 2A CATEGORIA COM TRATOR DE ESTEIRAS (100HP/LÂMINA: 2,19M3) E CAMINHÃO BASCULANTE DE 14M3, DMT ATÉ 200M. AF_07/2020</t>
  </si>
  <si>
    <t>ESCAVAÇÃO HORIZONTAL, INCLUINDO ESCARIFICAÇÃO, CARGA, DESCARGA E TRANSPORTE EM SOLO DE 2A CATEGORIA COM TRATOR DE ESTEIRAS (150HP/LÂMINA: 3,18M3) E CAMINHÃO BASCULANTE DE 14M3, DMT ATÉ 200M. AF_07/2020</t>
  </si>
  <si>
    <t>ESCAVAÇÃO HORIZONTAL, INCLUINDO ESCARIFICAÇÃO, CARGA, DESCARGA E TRANSPORTE EM SOLO DE 2A CATEGORIA COM TRATOR DE ESTEIRAS (170HP/LÂMINA: 5,20M3) E CAMINHÃO BASCULANTE DE 14M3, DMT ATÉ 200M. AF_07/2020</t>
  </si>
  <si>
    <t>ESCAVAÇÃO HORIZONTAL, INCLUINDO ESCARIFICAÇÃO, CARGA, DESCARGA E TRANSPORTE EM SOLO DE 2A CATEGORIA COM TRATOR DE ESTEIRAS (347HP/LÂMINA: 8,70M3) E CAMINHÃO BASCULANTE DE 14M3, DMT ATÉ 200M. AF_07/2020</t>
  </si>
  <si>
    <t>ESCAVAÇÃO HORIZONTAL, INCLUINDO ESCARIFICAÇÃO, CARGA, DESCARGA E TRANSPORTE EM SOLO DE 2A CATEGORIA COM TRATOR DE ESTEIRAS (125HP/LÂMINA: 2,70M3) E CAMINHÃO BASCULANTE DE 14M3, DMT ATÉ 200M. AF_07/2020</t>
  </si>
  <si>
    <t>ESCAVAÇÃO VERTICAL A CÉU ABERTO, EM OBRAS DE EDIFICAÇÃO, INCLUINDO CARGA, DESCARGA E TRANSPORTE, EM SOLO DE 1ª CATEGORIA COM ESCAVADEIRA HIDRÁULICA (CAÇAMBA: 0,8 M³ / 111 HP), FROTA DE 3 CAMINHÕES BASCULANTES DE 14 M³, DMT ATÉ 1 KM E VELOCIDADE MÉDIA 14KM/H. AF_05/2020</t>
  </si>
  <si>
    <t>ESCAVAÇÃO VERTICAL A CÉU ABERTO, EMOBRAS DE EDIFICAÇÃO  INCLUINDO CARGA, DESCARGA E TRANSPORTE, EM SOLO DE 1ª CATEGORIA COM ESCAVADEIRA HIDRÁULICA (CAÇAMBA: 0,8 M³ / 111 HP), FROTA DE 2 CAMINHÕES BASCULANTES DE 18 M³, DMT ATÉ 1 KM E VELOCIDADE MÉDIA 14 KM/H. AF_05/2020</t>
  </si>
  <si>
    <t>6,56</t>
  </si>
  <si>
    <t>ESCAVAÇÃO VERTICAL A CÉU ABERTO, EM OBRAS DE EDIFICAÇÃO, INCLUINDO CARGA, DESCARGA E TRANSPORTE, EM SOLO DE 1ª CATEGORIA COM ESCAVADEIRA HIDRÁULICA (CAÇAMBA: 1,2 M³ / 155 HP), FROTA DE 3 CAMINHÕES BASCULANTES DE 14 M³, DMT ATÉ 1 KM E VELOCIDADE MÉDIA 14KM/H. AF_05/2020</t>
  </si>
  <si>
    <t>ESCAVAÇÃO VERTICAL A CÉU ABERTO, EM OBRAS DE EDIFICAÇÃO, INCLUINDO CARGA, DESCARGA E TRANSPORTE, EM SOLO DE 1ª CATEGORIA COM ESCAVADEIRA HIDRÁULICA (CAÇAMBA: 1,2 M³ / 155 HP), FROTA DE 3 CAMINHÕES BASCULANTES DE 18 M³, DMT ATÉ 1 KM E VELOCIDADE MÉDIA 14KM/H. AF_05/2020</t>
  </si>
  <si>
    <t>ESCAVAÇÃO VERTICAL A CÉU ABERTO, EM OBRAS DE EDIFICAÇÃO, INCLUINDO CARGA, DESCARGA E TRANSPORTE, EM SOLO DE 1ª CATEGORIA COM ESCAVADEIRA HIDRÁULICA (CAÇAMBA: 0,8 M³ / 111 HP), FROTA DE 4 CAMINHÕES BASCULANTES DE 14 M³, DMT DE 1,5 KM E VELOCIDADE MÉDIA 18KM/H. AF_05/2020</t>
  </si>
  <si>
    <t>ESCAVAÇÃO VERTICAL A CÉU ABERTO, EM OBRAS DE EDIFICAÇÃO, INCLUINDO CARGA, DESCARGA E TRANSPORTE, EM SOLO DE 1ª CATEGORIA COM ESCAVADEIRA HIDRÁULICA (CAÇAMBA: 0,8 M³ / 111 HP), FROTA DE 4 CAMINHÕES BASCULANTES DE 14 M³, DMT DE 2 KM E VELOCIDADE MÉDIA 19KM/H. AF_05/2020</t>
  </si>
  <si>
    <t>ESCAVAÇÃO VERTICAL A CÉU ABERTO, EM OBRAS DE EDIFICAÇÃO, INCLUINDO CARGA, DESCARGA E TRANSPORTE, EM SOLO DE 1ª CATEGORIA COM ESCAVADEIRA HIDRÁULICA (CAÇAMBA: 0,8 M³ / 111 HP), FROTA DE 5 CAMINHÕES BASCULANTES DE 14 M³, DMT DE 3 KM E VELOCIDADE MÉDIA 20KM/H. AF_05/2020</t>
  </si>
  <si>
    <t>ESCAVAÇÃO VERTICAL A CÉU ABERTO, EM OBRAS DE EDIFICAÇÃO, INCLUINDO CARGA, DESCARGA E TRANSPORTE, EM SOLO DE 1ª CATEGORIA COM ESCAVADEIRA HIDRÁULICA (CAÇAMBA: 0,8 M³ / 111 HP), FROTA DE 6 CAMINHÕES BASCULANTES DE 14 M³, DMT DE 4 KM E VELOCIDADE MÉDIA 22KM/H. AF_05/2020</t>
  </si>
  <si>
    <t>ESCAVAÇÃO VERTICAL A CÉU ABERTO, EM OBRAS DE EDIFICAÇÃO, INCLUINDO CARGA, DESCARGA E TRANSPORTE, EM SOLO DE 1ª CATEGORIA COM ESCAVADEIRA HIDRÁULICA (CAÇAMBA: 0,8 M³ / 111 HP), FROTA DE 7 CAMINHÕES BASCULANTES DE 14 M³, DMT DE 6 KM E VELOCIDADE MÉDIA 22KM/H. AF_05/2020</t>
  </si>
  <si>
    <t>ESCAVAÇÃO VERTICAL A CÉU ABERTO, EM OBRAS DE EDIFICAÇÃO, INCLUINDO CARGA, DESCARGA E TRANSPORTE, EM SOLO DE 1ª CATEGORIA COM ESCAVADEIRA HIDRÁULICA (CAÇAMBA: 0,8 M³ / 111 HP), FROTA DE 4 CAMINHÕES BASCULANTES DE 18 M³, DMT DE 1,5 KM E VELOCIDADE MÉDIA 18KM/H. AF_05/2020</t>
  </si>
  <si>
    <t>10,11</t>
  </si>
  <si>
    <t>ESCAVAÇÃO VERTICAL A CÉU ABERTO, EM OBRAS DE EDIFICAÇÃO, INCLUINDO CARGA, DESCARGA E TRANSPORTE, EM SOLO DE 1ª CATEGORIA COM ESCAVADEIRA HIDRÁULICA (CAÇAMBA: 0,8 M³ / 111 HP), FROTA DE 4 CAMINHÕES BASCULANTES DE 18 M³, DMT DE 2 KM E VELOCIDADE MÉDIA 19KM/H. AF_05/2020</t>
  </si>
  <si>
    <t>ESCAVAÇÃO VERTICAL A CÉU ABERTO, EM OBRAS DE EDIFICAÇÃO, INCLUINDO CARGA, DESCARGA E TRANSPORTE, EM SOLO DE 1ª CATEGORIA COM ESCAVADEIRA HIDRÁULICA (CAÇAMBA: 0,8 M³ / 111 HP), FROTA DE 5 CAMINHÕES BASCULANTES DE 18 M³, DMT DE 3 KM E VELOCIDADE MÉDIA 20KM/H. AF_05/2020</t>
  </si>
  <si>
    <t>ESCAVAÇÃO VERTICAL A CÉU ABERTO, EM OBRAS DE EDIFICAÇÃO, INCLUINDO CARGA, DESCARGA E TRANSPORTE, EM SOLO DE 1ª CATEGORIA COM ESCAVADEIRA HIDRÁULICA (CAÇAMBA: 0,8 M³ / 111 HP), FROTA DE 5 CAMINHÕES BASCULANTES DE 18 M³, DMT DE 4 KM E VELOCIDADE MÉDIA 22KM/H. AF_05/2020</t>
  </si>
  <si>
    <t>ESCAVAÇÃO VERTICAL A CÉU ABERTO, EM OBRAS DE EDIFICAÇÃO, INCLUINDO CARGA, DESCARGA E TRANSPORTE, EM SOLO DE 1ª CATEGORIA COM ESCAVADEIRA HIDRÁULICA (CAÇAMBA: 0,8 M³ / 111 HP), FROTA DE 6 CAMINHÕES BASCULANTES DE 18 M³, DMT DE 6 KM E VELOCIDADE MÉDIA 22KM/H. AF_05/2020</t>
  </si>
  <si>
    <t>ESCAVAÇÃO VERTICAL A CÉU ABERTO, EM OBRAS DE EDIFICAÇÃO, INCLUINDO CARGA, DESCARGA E TRANSPORTE, EM SOLO DE 1ª CATEGORIA COM ESCAVADEIRA HIDRÁULICA (CAÇAMBA: 1,2 M³ / 155 HP), FROTA DE 5 CAMINHÕES BASCULANTES DE 14 M³, DMT DE 1,5 KM E VELOCIDADE MÉDIA 18KM/H. AF_05/2020</t>
  </si>
  <si>
    <t>ESCAVAÇÃO VERTICAL A CÉU ABERTO, EM OBRAS DE EDIFICAÇÃO, INCLUINDO CARGA, DESCARGA E TRANSPORTE, EM SOLO DE 1ª CATEGORIA COM ESCAVADEIRA HIDRÁULICA (CAÇAMBA: 1,2 M³ / 155 HP), FROTA DE 5 CAMINHÕES BASCULANTES DE 14 M³, DMT DE 2 KM E VELOCIDADE MÉDIA 19KM/H. AF_05/2020</t>
  </si>
  <si>
    <t>ESCAVAÇÃO VERTICAL A CÉU ABERTO, EM OBRAS DE EDIFICAÇÃO, INCLUINDO CARGA, DESCARGA E TRANSPORTE, EM SOLO DE 1ª CATEGORIA COM ESCAVADEIRA HIDRÁULICA (CAÇAMBA: 1,2 M³ / 155 HP), FROTA DE 6 CAMINHÕES BASCULANTES DE 14 M³, DMT DE 3 KM E VELOCIDADE MÉDIA 20KM/H. AF_05/2020</t>
  </si>
  <si>
    <t>ESCAVAÇÃO VERTICAL A CÉU ABERTO, EM OBRAS DE EDIFICAÇÃO, INCLUINDO CARGA, DESCARGA E TRANSPORTE, EM SOLO DE 1ª CATEGORIA COM ESCAVADEIRA HIDRÁULICA (CAÇAMBA: 1,2 M³ / 155 HP), FROTA DE 7 CAMINHÕES BASCULANTES DE 14 M³, DMT DE 4 KM E VELOCIDADE MÉDIA 22KM/H. AF_05/2020</t>
  </si>
  <si>
    <t>ESCAVAÇÃO VERTICAL A CÉU ABERTO, EM OBRAS DE EDIFICAÇÃO, INCLUINDO CARGA, DESCARGA E TRANSPORTE, EM SOLO DE 1ª CATEGORIA COM ESCAVADEIRA HIDRÁULICA (CAÇAMBA: 1,2 M³ / 155 HP), FROTA DE 9 CAMINHÕES BASCULANTES DE 14 M³, DMT DE 6 KM E VELOCIDADE MÉDIA 22KM/H. AF_05/2020</t>
  </si>
  <si>
    <t>16,91</t>
  </si>
  <si>
    <t>ESCAVAÇÃO VERTICAL A CÉU ABERTO, EM OBRAS DE EDIFICAÇÃO, INCLUINDO CARGA, DESCARGA E TRANSPORTE, EM SOLO DE 1ª CATEGORIA COM ESCAVADEIRA HIDRÁULICA (CAÇAMBA: 1,2 M³ / 155 HP), FROTA DE 5 CAMINHÕES BASCULANTES DE 18 M³, DMT DE 1,5 KM E VELOCIDADE MÉDIA 18KM/H. AF_05/2020</t>
  </si>
  <si>
    <t>ESCAVAÇÃO VERTICAL A CÉU ABERTO, EM OBRAS DE EDIFICAÇÃO, INCLUINDO CARGA, DESCARGA E TRANSPORTE, EM SOLO DE 1ª CATEGORIA COM ESCAVADEIRA HIDRÁULICA (CAÇAMBA: 1,2 M³ / 155 HP), FROTA DE 5 CAMINHÕES BASCULANTES DE 18 M³, DMT DE 2 KM E VELOCIDADE MÉDIA 19KM/H. AF_05/2020</t>
  </si>
  <si>
    <t>ESCAVAÇÃO VERTICAL A CÉU ABERTO, EM OBRAS DE EDIFICAÇÃO, INCLUINDO CARGA, DESCARGA E TRANSPORTE, EM SOLO DE 1ª CATEGORIA COM ESCAVADEIRA HIDRÁULICA (CAÇAMBA: 1,2 M³ / 155 HP), FROTA DE 6 CAMINHÕES BASCULANTES DE 18 M³, DMT DE 3 KM E VELOCIDADE MÉDIA 20KM/H. AF_05/2020</t>
  </si>
  <si>
    <t>ESCAVAÇÃO VERTICAL A CÉU ABERTO, EM OBRAS DE EDIFICAÇÃO, INCLUINDO CARGA, DESCARGA E TRANSPORTE, EM SOLO DE 1ª CATEGORIA COM ESCAVADEIRA HIDRÁULICA (CAÇAMBA: 1,2 M³ / 155 HP), FROTA DE 6 CAMINHÕES BASCULANTES DE 18 M³, DMT DE 4 KM E VELOCIDADE MÉDIA 22KM/H. AF_05/2020</t>
  </si>
  <si>
    <t>ESCAVAÇÃO VERTICAL A CÉU ABERTO, EM OBRAS DE EDIFICAÇÃO, INCLUINDO CARGA, DESCARGA E TRANSPORTE, EM SOLO DE 1ª CATEGORIA COM ESCAVADEIRA HIDRÁULICA (CAÇAMBA: 1,2 M³ / 155 HP), FROTA DE 8 CAMINHÕES BASCULANTES DE 18 M³, DMT DE 6 KM E VELOCIDADE MÉDIA 22KM/H. AF_05/2020</t>
  </si>
  <si>
    <t>ESCAVAÇÃO VERTICAL A CÉU ABERTO, EM OBRAS DE INFRAESTRUTURA, INCLUINDO CARGA, DESCARGA E TRANSPORTE, EM SOLO DE 1ª CATEGORIA COM ESCAVADEIRA HIDRÁULICA (CAÇAMBA: 0,8 M³ / 111 HP), FROTA DE 3 CAMINHÕES BASCULANTES DE 14 M³, DMT ATÉ 1 KM E VELOCIDADE MÉDIA14KM/H. AF_05/2020</t>
  </si>
  <si>
    <t>ESCAVAÇÃO VERTICAL A CÉU ABERTO, EM OBRAS DE INFRAESTRUTURA, INCLUINDO CARGA, DESCARGA E TRANSPORTE, EM SOLO DE 1ª CATEGORIA COM ESCAVADEIRA HIDRÁULICA (CAÇAMBA: 0,8 M³ / 111 HP), FROTA DE 3 CAMINHÕES BASCULANTES DE 18 M³, DMT ATÉ 1 KM E VELOCIDADE MÉDIA14KM/H. AF_05/2020</t>
  </si>
  <si>
    <t>ESCAVAÇÃO VERTICAL A CÉU ABERTO, EM OBRAS DE INFRAESTRUTURA, INCLUINDO CARGA, DESCARGA E TRANSPORTE, EM SOLO DE 1ª CATEGORIA COM ESCAVADEIRA HIDRÁULICA (CAÇAMBA: 1,2 M³ / 155 HP), FROTA DE 3 CAMINHÕES BASCULANTES DE 14 M³, DMT ATÉ 1 KM E VELOCIDADE MÉDIA14KM/H. AF_05/2020</t>
  </si>
  <si>
    <t>ESCAVAÇÃO VERTICAL A CÉU ABERTO, EM OBRAS DE INFRAESTRUTURA, INCLUINDO CARGA, DESCARGA E TRANSPORTE, EM SOLO DE 1ª CATEGORIA COM ESCAVADEIRA HIDRÁULICA (CAÇAMBA: 1,2 M³ / 155 HP), FROTA DE 3 CAMINHÕES BASCULANTES DE 18 M³, DMT ATÉ 1 KM E VELOCIDADE MÉDIA14KM/H. AF_05/2020</t>
  </si>
  <si>
    <t>ESCAVAÇÃO VERTICAL A CÉU ABERTO, EM OBRAS DE INFRAESTRUTURA, INCLUINDO CARGA, DESCARGA E TRANSPORTE, EM SOLO DE 1ª CATEGORIA COM ESCAVADEIRA HIDRÁULICA (CAÇAMBA: 0,8 M³ / 111HP), FROTA DE 5 CAMINHÕES BASCULANTES DE 14 M³, DMT DE 1,5 KM E VELOCIDADE MÉDIA18KM/H. AF_05/2020</t>
  </si>
  <si>
    <t>ESCAVAÇÃO VERTICAL A CÉU ABERTO, EM OBRAS DE INFRAESTRUTURA, INCLUINDO CARGA, DESCARGA E TRANSPORTE, EM SOLO DE 1ª CATEGORIA COM ESCAVADEIRA HIDRÁULICA (CAÇAMBA: 0,8 M³ / 111HP), FROTA DE 5 CAMINHÕES BASCULANTES DE 14 M³, DMT DE 2 KM E VELOCIDADE MÉDIA 19KM/H. AF_05/2020</t>
  </si>
  <si>
    <t>ESCAVAÇÃO VERTICAL A CÉU ABERTO, EM OBRAS DE INFRAESTRUTURA, INCLUINDO CARGA, DESCARGA E TRANSPORTE, EM SOLO DE 1ª CATEGORIA COM ESCAVADEIRA HIDRÁULICA (CAÇAMBA: 0,8 M³ / 111HP), FROTA DE 6 CAMINHÕES BASCULANTES DE 14 M³, DMT DE 3 KM E VELOCIDADE MÉDIA 20KM/H. AF_05/2020</t>
  </si>
  <si>
    <t>ESCAVAÇÃO VERTICAL A CÉU ABERTO, EM OBRAS DE INFRAESTRUTURA, INCLUINDO CARGA, DESCARGA E TRANSPORTE, EM SOLO DE 1ª CATEGORIA COM ESCAVADEIRA HIDRÁULICA (CAÇAMBA: 0,8 M³ / 111HP), FROTA DE 6 CAMINHÕES BASCULANTES DE 14 M³, DMT DE 4 KM E VELOCIDADE MÉDIA 22KM/H. AF_05/2020</t>
  </si>
  <si>
    <t>ESCAVAÇÃO VERTICAL A CÉU ABERTO, EM OBRAS DE INFRAESTRUTURA, INCLUINDO CARGA, DESCARGA E TRANSPORTE, EM SOLO DE 1ª CATEGORIA COM ESCAVADEIRA HIDRÁULICA (CAÇAMBA: 0,8 M³ / 111HP), FROTA DE 8 CAMINHÕES BASCULANTES DE 14 M³, DMT DE 6 KM E VELOCIDADE MÉDIA 22KM/H. AF_05/2020</t>
  </si>
  <si>
    <t>ESCAVAÇÃO VERTICAL A CÉU ABERTO, EM OBRAS DE INFRAESTRUTURA, INCLUINDO CARGA, DESCARGA E TRANSPORTE, EM SOLO DE 1ª CATEGORIA COM ESCAVADEIRA HIDRÁULICA (CAÇAMBA: 0,8 M³ / 111HP), FROTA DE 4 CAMINHÕES BASCULANTES DE 18 M³, DMT DE 1,5 KM E VELOCIDADE MÉDIA18KM/H. AF_05/2020</t>
  </si>
  <si>
    <t>ESCAVAÇÃO VERTICAL A CÉU ABERTO, EM OBRAS DE INFRAESTRUTURA, INCLUINDO CARGA, DESCARGA E TRANSPORTE, EM SOLO DE 1ª CATEGORIA COM ESCAVADEIRA HIDRÁULICA (CAÇAMBA: 0,8 M³ / 111HP), FROTA DE 4 CAMINHÕES BASCULANTES DE 18 M³, DMT DE 2 KM E VELOCIDADE MÉDIA 19KM/H. AF_05/2020</t>
  </si>
  <si>
    <t>ESCAVAÇÃO VERTICAL A CÉU ABERTO, EM OBRAS DE INFRAESTRUTURA, INCLUINDO CARGA, DESCARGA E TRANSPORTE, EM SOLO DE 1ª CATEGORIA COM ESCAVADEIRA HIDRÁULICA (CAÇAMBA: 0,8 M³ / 111HP), FROTA DE 5 CAMINHÕES BASCULANTES DE 18 M³, DMT DE 3 KM E VELOCIDADE MÉDIA 20KM/H. AF_05/2020</t>
  </si>
  <si>
    <t>ESCAVAÇÃO VERTICAL A CÉU ABERTO, EM OBRAS DE INFRAESTRUTURA, INCLUINDO CARGA, DESCARGA E TRANSPORTE, EM SOLO DE 1ª CATEGORIA COM ESCAVADEIRA HIDRÁULICA (CAÇAMBA: 0,8 M³ / 111HP), FROTA DE 6 CAMINHÕES BASCULANTES DE 18 M³, DMT DE 4 KM E VELOCIDADE MÉDIA 22KM/H. AF_05/2020</t>
  </si>
  <si>
    <t>ESCAVAÇÃO VERTICAL A CÉU ABERTO, EM OBRAS DE INFRAESTRUTURA, INCLUINDO CARGA, DESCARGA E TRANSPORTE, EM SOLO DE 1ª CATEGORIA COM ESCAVADEIRA HIDRÁULICA (CAÇAMBA: 0,8 M³ / 111HP), FROTA DE 7 CAMINHÕES BASCULANTES DE 18 M³, DMT DE 6 KM E VELOCIDADE MÉDIA 22KM/H. AF_05/2020</t>
  </si>
  <si>
    <t>ESCAVAÇÃO VERTICAL A CÉU ABERTO, EM OBRAS DE INFRAESTRUTURA, INCLUINDO CARGA, DESCARGA E TRANSPORTE, EM SOLO DE 1ª CATEGORIA COM ESCAVADEIRA HIDRÁULICA (CAÇAMBA: 1,2M³ / 155HP), FROTA DE 6 CAMINHÕES BASCULANTES DE 14 M³, DMT DE 1,5 KM E VELOCIDADE MÉDIA18KM/H. AF_05/2020</t>
  </si>
  <si>
    <t>ESCAVAÇÃO VERTICAL A CÉU ABERTO, EM OBRAS DE INFRAESTRUTURA, INCLUINDO CARGA, DESCARGA E TRANSPORTE, EM SOLO DE 1ª CATEGORIA COM ESCAVADEIRA HIDRÁULICA (CAÇAMBA: 1,2 M³ / 155HP), FROTA DE 6 CAMINHÕES BASCULANTES DE 14 M³, DMT DE 2 KM E VELOCIDADE MÉDIA 19KM/H. AF_05/2020</t>
  </si>
  <si>
    <t>ESCAVAÇÃO VERTICAL A CÉU ABERTO, EM OBRAS DE INFRAESTRUTURA, INCLUINDO CARGA, DESCARGA E TRANSPORTE, EM SOLO DE 1ª CATEGORIA COM ESCAVADEIRA HIDRÁULICA (CAÇAMBA: 1,2 M³ / 155HP), FROTA DE 7 CAMINHÕES BASCULANTES DE 14 M³, DMT DE 3 KM E VELOCIDADE MÉDIA 20KM/H. AF_05/2020</t>
  </si>
  <si>
    <t>ESCAVAÇÃO VERTICAL A CÉU ABERTO, EM OBRAS DE INFRAESTRUTURA, INCLUINDO CARGA, DESCARGA E TRANSPORTE, EM SOLO DE 1ª CATEGORIA COM ESCAVADEIRA HIDRÁULICA (CAÇAMBA: 1,2 M³ / 155HP), FROTA DE 8 CAMINHÕES BASCULANTES DE 14 M³, DMT DE 4 KM E VELOCIDADE MÉDIA 22KM/H. AF_05/2020</t>
  </si>
  <si>
    <t>12,94</t>
  </si>
  <si>
    <t>ESCAVAÇÃO VERTICAL A CÉU ABERTO, EM OBRAS DE INFRAESTRUTURA, INCLUINDO CARGA, DESCARGA E TRANSPORTE, EM SOLO DE 1ª CATEGORIA COM ESCAVADEIRA HIDRÁULICA (CAÇAMBA: 1,2 M³ / 155HP), FROTA DE 10 CAMINHÕES BASCULANTES DE 14 M³, DMT DE 6 KM E VELOCIDADE MÉDIA22KM/H. AF_05/2020</t>
  </si>
  <si>
    <t>ESCAVAÇÃO VERTICAL A CÉU ABERTO, EM OBRAS DE INFRAESTRUTURA, INCLUINDO CARGA, DESCARGA E TRANSPORTE, EM SOLO DE 1ª CATEGORIA COM ESCAVADEIRA HIDRÁULICA (CAÇAMBA: 1,2 M³ / 155HP), FROTA DE 5 CAMINHÕES BASCULANTES DE 18 M³, DMT DE 1,5 KM E VELOCIDADE MÉDIA18KM/H. AF_05/2020</t>
  </si>
  <si>
    <t>ESCAVAÇÃO VERTICAL A CÉU ABERTO, EM OBRAS DE INFRAESTRUTURA, INCLUINDO CARGA, DESCARGA E TRANSPORTE, EM SOLO DE 1ª CATEGORIA COM ESCAVADEIRA HIDRÁULICA (CAÇAMBA: 1,2 M³ / 155HP), FROTA DE 6 CAMINHÕES BASCULANTES DE 18 M³, DMT DE 2 KM E VELOCIDADE MÉDIA 19KM/H. AF_05/2020</t>
  </si>
  <si>
    <t>ESCAVAÇÃO VERTICAL A CÉU ABERTO, EM OBRAS DE INFRAESTRUTURA, INCLUINDO CARGA, DESCARGA E TRANSPORTE, EM SOLO DE 1ª CATEGORIA COM ESCAVADEIRA HIDRÁULICA (CAÇAMBA: 1,2 M³ / 155HP), FROTA DE 6 CAMINHÕES BASCULANTES DE 18 M³, DMT DE 3 KM E VELOCIDADE MÉDIA 20KM/H. AF_05/2020</t>
  </si>
  <si>
    <t>ESCAVAÇÃO VERTICAL A CÉU ABERTO, EM OBRAS DE INFRAESTRUTURA, INCLUINDO CARGA, DESCARGA E TRANSPORTE, EM SOLO DE 1ª CATEGORIA COM ESCAVADEIRA HIDRÁULICA (CAÇAMBA: 1,2 M³ / 155HP), FROTA DE 7 CAMINHÕES BASCULANTES DE 18 M³, DMT DE 4 KM E VELOCIDADE MÉDIA 22KM/H. AF_05/2020</t>
  </si>
  <si>
    <t>ESCAVAÇÃO VERTICAL A CÉU ABERTO, EM OBRAS DE INFRAESTRUTURA, INCLUINDO CARGA, DESCARGA E TRANSPORTE, EM SOLO DE 1ª CATEGORIA COM ESCAVADEIRA HIDRÁULICA (CAÇAMBA: 1,2 M³ / 155HP), FROTA DE 9 CAMINHÕES BASCULANTES DE 18 M³, DMT DE 6 KM E VELOCIDADE MÉDIA 22KM/H. AF_05/2020</t>
  </si>
  <si>
    <t>ESCAVAÇÃO VERTICAL A CÉU ABERTO, EM OBRAS DE EDIFICAÇÃO, INCLUINDO CARGA, DESCARGA E TRANSPORTE, EM SOLO DE 1ª CATEGORIA COM ESCAVADEIRA HIDRÁULICA (CAÇAMBA: 0,8 M³ / 111HP), FROTA DE 3 CAMINHÕES BASCULANTES DE 10 M³, DMT ATÉ 1 KM E VELOCIDADE MÉDIA 14KM/H. AF_05/2020</t>
  </si>
  <si>
    <t>ESCAVAÇÃO VERTICAL A CÉU ABERTO, EM OBRAS DE EDIFICAÇÃO, INCLUINDO CARGA, DESCARGA E TRANSPORTE, EM SOLO DE 1ª CATEGORIA COM ESCAVADEIRA HIDRÁULICA (CAÇAMBA: 1,2 M³ / 155HP), FROTA DE 3 CAMINHÕES BASCULANTES DE 10 M³, DMT ATÉ 1 KM E VELOCIDADE MÉDIA 14KM/H. AF_05/2020</t>
  </si>
  <si>
    <t>ESCAVAÇÃO VERTICAL A CÉU ABERTO, EM OBRAS DE EDIFICAÇÃO, INCLUINDO CARGA, DESCARGA E TRANSPORTE, EM SOLO DE 1ª CATEGORIA COM ESCAVADEIRA HIDRÁULICA (CAÇAMBA: 0,8 M³ / 111HP), FROTA DE 5 CAMINHÕES BASCULANTES DE 10 M³, DMT DE 1,5 KM E VELOCIDADE MÉDIA 18KM/H. AF_05/2020</t>
  </si>
  <si>
    <t>ESCAVAÇÃO VERTICAL A CÉU ABERTO, EM OBRAS DE EDIFICAÇÃO, INCLUINDO CARGA, DESCARGA E TRANSPORTE, EM SOLO DE 1ª CATEGORIA COM ESCAVADEIRA HIDRÁULICA (CAÇAMBA: 0,8 M³ / 111HP), FROTA DE 5 CAMINHÕES BASCULANTES DE 10 M³, DMT DE 2 KM E VELOCIDADE MÉDIA 19KM/H. AF_05/2020</t>
  </si>
  <si>
    <t>ESCAVAÇÃO VERTICAL A CÉU ABERTO, EM OBRAS DE EDIFICAÇÃO, INCLUINDO CARGA, DESCARGA E TRANSPORTE, EM SOLO DE 1ª CATEGORIA COM ESCAVADEIRA HIDRÁULICA (CAÇAMBA: 0,8 M³ / 111HP), FROTA DE 6 CAMINHÕES BASCULANTES DE 10 M³, DMT DE 3 KM E VELOCIDADE MÉDIA 20KM/H. AF_05/2020</t>
  </si>
  <si>
    <t>ESCAVAÇÃO VERTICAL A CÉU ABERTO, EM OBRAS DE EDIFICAÇÃO, INCLUINDO CARGA, DESCARGA E TRANSPORTE, EM SOLO DE 1ª CATEGORIA COM ESCAVADEIRA HIDRÁULICA (CAÇAMBA: 0,8 M³ / 111HP), FROTA DE 7 CAMINHÕES BASCULANTES DE 10 M³, DMT DE 4 KM E VELOCIDADE MÉDIA 22KM/H. AF_05/2020</t>
  </si>
  <si>
    <t>ESCAVAÇÃO VERTICAL A CÉU ABERTO, EM OBRAS DE EDIFICAÇÃO, INCLUINDO CARGA, DESCARGA E TRANSPORTE, EM SOLO DE 1ª CATEGORIA COM ESCAVADEIRA HIDRÁULICA (CAÇAMBA: 0,8 M³ / 111HP), FROTA DE 9 CAMINHÕES BASCULANTES DE 10 M³, DMT DE 6 KM E VELOCIDADE MÉDIA 22KM/H. AF_05/2020</t>
  </si>
  <si>
    <t>ESCAVAÇÃO VERTICAL A CÉU ABERTO, EM OBRAS DE EDIFICAÇÃO, INCLUINDO CARGA, DESCARGA E TRANSPORTE, EM SOLO DE 1ª CATEGORIA COM ESCAVADEIRA HIDRÁULICA (CAÇAMBA: 1,2 M³ / 155HP), FROTA DE 6 CAMINHÕES BASCULANTES DE 10 M³, DMT DE 1,5 KM E VELOCIDADE MÉDIA 18KM/H. AF_05/2020</t>
  </si>
  <si>
    <t>ESCAVAÇÃO VERTICAL A CÉU ABERTO, EM OBRAS DE EDIFICAÇÃO, INCLUINDO CARGA, DESCARGA E TRANSPORTE, EM SOLO DE 1ª CATEGORIA COM ESCAVADEIRA HIDRÁULICA (CAÇAMBA: 1,2 M³ / 155HP), FROTA DE 6 CAMINHÕES BASCULANTES DE 10 M³, DMT DE 2 KM E VELOCIDADE MÉDIA 19KM/H. AF_05/2020</t>
  </si>
  <si>
    <t>ESCAVAÇÃO VERTICAL A CÉU ABERTO, EM OBRAS DE EDIFICAÇÃO, INCLUINDO CARGA, DESCARGA E TRANSPORTE, EM SOLO DE 1ª CATEGORIA COM ESCAVADEIRA HIDRÁULICA (CAÇAMBA: 1,2 M³ / 155HP), FROTA DE 7 CAMINHÕES BASCULANTES DE 10 M³, DMT DE 3 KM E VELOCIDADE MÉDIA 20KM/H. AF_05/2020</t>
  </si>
  <si>
    <t>ESCAVAÇÃO VERTICAL A CÉU ABERTO, EM OBRAS DE EDIFICAÇÃO, INCLUINDO CARGA, DESCARGA E TRANSPORTE, EM SOLO DE 1ª CATEGORIA COM ESCAVADEIRA HIDRÁULICA (CAÇAMBA: 1,2 M³ / 155HP), FROTA DE 8 CAMINHÕES BASCULANTES DE 10 M³, DMT DE 4 KM E VELOCIDADE MÉDIA 22KM/H. AF_05/2020</t>
  </si>
  <si>
    <t>ESCAVAÇÃO VERTICAL A CÉU ABERTO, EM OBRAS DE EDIFICAÇÃO, INCLUINDO CARGA, DESCARGA E TRANSPORTE, EM SOLO DE 1ª CATEGORIA COM ESCAVADEIRA HIDRÁULICA (CAÇAMBA: 1,2 M³ / 155HP), FROTA DE 10 CAMINHÕES BASCULANTES DE 10 M³, DMT DE 6 KM E VELOCIDADE MÉDIA 22KM/H. AF_05/2020</t>
  </si>
  <si>
    <t>ESCAVAÇÃO VERTICAL A CÉU ABERTO, EM OBRAS DE INFRAESTRUTURA, INCLUINDO CARGA, DESCARGA E TRANSPORTE, EM SOLO DE 1ª CATEGORIA COM ESCAVADEIRA HIDRÁULICA (CAÇAMBA: 0,8 M³ / 111HP), FROTA DE 3 CAMINHÕES BASCULANTES DE 10 M³, DMT ATÉ 1 KM E VELOCIDADE MÉDIA14KM/H. AF_05/2020</t>
  </si>
  <si>
    <t>ESCAVAÇÃO VERTICAL A CÉU ABERTO, EM OBRAS DE INFRAESTRUTURA, INCLUINDO CARGA, DESCARGA E TRANSPORTE, EM SOLO DE 1ª CATEGORIA COM ESCAVADEIRA HIDRÁULICA (CAÇAMBA: 1,2 M³ / 155HP), FROTA DE 4 CAMINHÕES BASCULANTES DE 10 M³, DMT ATÉ 1 KM E VELOCIDADE MÉDIA14KM/H. AF_05/2020</t>
  </si>
  <si>
    <t>ESCAVAÇÃO VERTICAL A CÉU ABERTO, EM OBRAS DE INFRAESTRUTURA, INCLUINDO CARGA, DESCARGA E TRANSPORTE, EM SOLO DE 1ª CATEGORIA COM ESCAVADEIRA HIDRÁULICA (CAÇAMBA: 0,8 M³ / 111HP), FROTA DE 5 CAMINHÕES BASCULANTES DE 10 M³, DMT DE 1,5 KM E VELOCIDADE MÉDIA18KM/H. AF_05/2020</t>
  </si>
  <si>
    <t>ESCAVAÇÃO VERTICAL A CÉU ABERTO, EM OBRAS DE INFRAESTRUTURA, INCLUINDO CARGA, DESCARGA E TRANSPORTE, EM SOLO DE 1ª CATEGORIA COM ESCAVADEIRA HIDRÁULICA (CAÇAMBA: 0,8 M³ / 111HP), FROTA DE 6 CAMINHÕES BASCULANTES DE 10 M³, DMT DE 2 KM E VELOCIDADE MÉDIA 19KM/H. AF_05/2020</t>
  </si>
  <si>
    <t>ESCAVAÇÃO VERTICAL A CÉU ABERTO, EM OBRAS DE INFRAESTRUTURA, INCLUINDO CARGA, DESCARGA E TRANSPORTE, EM SOLO DE 1ª CATEGORIA COM ESCAVADEIRA HIDRÁULICA (CAÇAMBA: 0,8 M³ / 111HP), FROTA DE 7 CAMINHÕES BASCULANTES DE 10 M³, DMT DE 3 KM E VELOCIDADE MÉDIA 20KM/H. AF_05/2020</t>
  </si>
  <si>
    <t>ESCAVAÇÃO VERTICAL A CÉU ABERTO, EM OBRAS DE INFRAESTRUTURA, INCLUINDO CARGA, DESCARGA E TRANSPORTE, EM SOLO DE 1ª CATEGORIA COM ESCAVADEIRA HIDRÁULICA (CAÇAMBA: 0,8 M³ / 111HP), FROTA DE 8 CAMINHÕES BASCULANTES DE 10 M³, DMT DE 4 KM E VELOCIDADE MÉDIA 22KM/H. AF_05/2020</t>
  </si>
  <si>
    <t>ESCAVAÇÃO VERTICAL A CÉU ABERTO, EM OBRAS DE INFRAESTRUTURA, INCLUINDO CARGA, DESCARGA E TRANSPORTE, EM SOLO DE 1ª CATEGORIA COM ESCAVADEIRA HIDRÁULICA (CAÇAMBA: 0,8 M³ / 111HP), FROTA DE 10 CAMINHÕES BASCULANTES DE 10 M³, DMT DE 6 KM E VELOCIDADE MÉDIA22KM/H. AF_05/2020</t>
  </si>
  <si>
    <t>ESCAVAÇÃO VERTICAL A CÉU ABERTO, EM OBRAS DE INFRAESTRUTURA, INCLUINDO CARGA, DESCARGA E TRANSPORTE, EM SOLO DE 1ª CATEGORIA COM ESCAVADEIRA HIDRÁULICA (CAÇAMBA: 1,2 M³ / 155HP), FROTA DE 6 CAMINHÕES BASCULANTES DE 10 M³, DMT DE 1,5 KM E VELOCIDADE MÉDIA18KM/H. AF_05/2020</t>
  </si>
  <si>
    <t>ESCAVAÇÃO VERTICAL A CÉU ABERTO, EM OBRAS DE INFRAESTRUTURA, INCLUINDO CARGA, DESCARGA E TRANSPORTE, EM SOLO DE 1ª CATEGORIA COM ESCAVADEIRA HIDRÁULICA (CAÇAMBA: 1,2 M³ / 155HP), FROTA DE 7 CAMINHÕES BASCULANTES DE 10 M³, DMT DE 2 KM E VELOCIDADE MÉDIA 19KM/H. AF_05/2020</t>
  </si>
  <si>
    <t>ESCAVAÇÃO VERTICAL A CÉU ABERTO, EM OBRAS DE INFRAESTRUTURA, INCLUINDO CARGA, DESCARGA E TRANSPORTE, EM SOLO DE 1ª CATEGORIA COM ESCAVADEIRA HIDRÁULICA (CAÇAMBA: 1,2 M³ / 155HP), FROTA DE 8 CAMINHÕES BASCULANTES DE 10 M³, DMT DE 3 KM E VELOCIDADE MÉDIA 20KM/H. AF_05/2020</t>
  </si>
  <si>
    <t>ESCAVAÇÃO VERTICAL A CÉU ABERTO, EM OBRAS DE INFRAESTRUTURA, INCLUINDO CARGA, DESCARGA E TRANSPORTE, EM SOLO DE 1ª CATEGORIA COM ESCAVADEIRA HIDRÁULICA (CAÇAMBA: 1,2 M³ / 155HP), FROTA DE 9 CAMINHÕES BASCULANTES DE 10 M³, DMT DE 4 KM E VELOCIDADE MÉDIA 22KM/H. AF_05/2020</t>
  </si>
  <si>
    <t>ESCAVAÇÃO VERTICAL A CÉU ABERTO, EM OBRAS DE INFRAESTRUTURA, INCLUINDO CARGA, DESCARGA E TRANSPORTE, EM SOLO DE 1ª CATEGORIA COM ESCAVADEIRA HIDRÁULICA (CAÇAMBA: 1,2 M³ / 155HP), FROTA DE 12 CAMINHÕES BASCULANTES DE 10 M³, DMT DE 6 KM E VELOCIDADE MÉDIA22KM/H. AF_05/2020</t>
  </si>
  <si>
    <t>13,31</t>
  </si>
  <si>
    <t>2,30</t>
  </si>
  <si>
    <t>TRANSPORTE COM CAMINHÃO BASCULANTE DE 6 M³, EM VIA URBANA EM LEITO NATURAL (UNIDADE: TXKM). AF_07/2020</t>
  </si>
  <si>
    <t>TRANSPORTE COM CAMINHÃO BASCULANTE DE 6 M³, EM VIA URBANA EM REVESTIMENTO PRIMÁRIO (UNIDADE: TXKM). AF_07/2020</t>
  </si>
  <si>
    <t>TRANSPORTE COM CAMINHÃO BASCULANTE DE 6 M³, EM VIA URBANA PAVIMENTADA, DMT ATÉ 30 KM (UNIDADE: TXKM). AF_07/2020</t>
  </si>
  <si>
    <t>TRANSPORTE COM CAMINHÃO BASCULANTE DE 6 M³, EM VIA URBANA PAVIMENTADA, ADICIONAL PARA DMT EXCEDENTE A 30 KM (UNIDADE: TXKM). AF_07/2020</t>
  </si>
  <si>
    <t>ALVENARIA DE VEDAÇÃO DE BLOCOS CERÂMICOS MACIÇOS DE 5X10X20CM (ESPESSURA 10CM) E ARGAMASSA DE ASSENTAMENTO COM PREPARO EM BETONEIRA. AF_05/2020</t>
  </si>
  <si>
    <t>ALVENARIA DE VEDAÇÃO COM ELEMENTO VAZADO DE CERÂMICA (COBOGÓ) DE 7X20X20CM E ARGAMASSA DE ASSENTAMENTO COM PREPARO EM BETONEIRA. AF_05/2020</t>
  </si>
  <si>
    <t>ALVENARIA DE VEDAÇÃO COM ELEMENTO VAZADO DE CONCRETO (COBOGÓ) DE 7X50X50CM E ARGAMASSA DE ASSENTAMENTO COM PREPARO EM BETONEIRA. AF_05/2020</t>
  </si>
  <si>
    <t>ALVENARIA DE VEDAÇÃO COM BLOCO DE VIDRO VAZADO, TIPO VENEZIANA, DE 6X20X20CM E ARGAMASSA DE ASSENTAMENTO COM PREPARO EM BETONEIRA. AF_05/2020</t>
  </si>
  <si>
    <t>ALVENARIA DE VEDAÇÃO COM BLOCO DE VIDRO, TIPO CANELADO, DE 8X19X19CM E ARGAMASSA DE ASSENTAMENTO COM PREPARO EM BETONEIRA. AF_05/2020</t>
  </si>
  <si>
    <t>ALVENARIA DE VEDAÇÃO DE BLOCOS DE CONCRETO CELULAR DE 10X30X60CM (ESPESSURA 10CM) E ARGAMASSA DE ASSENTAMENTO COM PREPARO EM BETONEIRA. AF_05/2020</t>
  </si>
  <si>
    <t>ALVENARIA DE VEDAÇÃO DE BLOCOS DE CONCRETO CELULAR DE 15X30X60CM (ESPESSURA 15CM) E ARGAMASSA DE ASSENTAMENTO COM PREPARO EM BETONEIRA. AF_05/2020</t>
  </si>
  <si>
    <t>ALVENARIA DE VEDAÇÃO DE BLOCOS DE CONCRETO CELULAR DE 20X30X60CM (ESPESSURA 20CM) E ARGAMASSA DE ASSENTAMENTO COM PREPARO EM BETONEIRA. AF_05/2020</t>
  </si>
  <si>
    <t>EXECUÇÃO E COMPACTAÇÃO DE BASE E OU SUB BASE PARA PAVIMENTAÇÃO DE SOLO (PREDOMINANTEMENTE ARENOSO) COM CIMENTO (TEOR DE 2%) - EXCLUSIVE SOLO, ESCAVAÇÃO, CARGA E TRANSPORTE. AF_11/2019</t>
  </si>
  <si>
    <t>EXECUÇÃO E COMPACTAÇÃO DE BASE E OU SUB BASE PARA PAVIMENTAÇÃO DE SOLO (PREDOMINANTEMENTE ARENOSO) COM CIMENTO (TEOR DE 4%) - EXCLUSIVE SOLO, ESCAVAÇÃO, CARGA E TRANSPORTE. AF_11/2019</t>
  </si>
  <si>
    <t>EXECUÇÃO E COMPACTAÇÃO DE BASE E OU SUB BASE PARA PAVIMENTAÇÃO DE PEDRA RACHÃO  - EXCLUSIVE CARGA E TRANSPORTE. AF_11/2019</t>
  </si>
  <si>
    <t>PAVIMENTO COM TRATAMENTO SUPERFICIAL SIMPLES, COM EMULSÃO ASFÁLTICA RR-2C. AF_01/2020</t>
  </si>
  <si>
    <t>PAVIMENTO COM TRATAMENTO SUPERFICIAL SIMPLES, COM EMULSÃO ASFÁLTICA RR-2C, COM BANHO DILUÍDO. AF_01/2020</t>
  </si>
  <si>
    <t>PAVIMENTO COM TRATAMENTO SUPERFICIAL DUPLO, COM EMULSÃO ASFÁLTICA RR-2C. AF_01/2020</t>
  </si>
  <si>
    <t>PAVIMENTO COM TRATAMENTO SUPERFICIAL DUPLO, COM EMULSÃO ASFÁLTICA RR-2C, COM BANHO DILUÍDO. AF_01/2020</t>
  </si>
  <si>
    <t>PAVIMENTO COM TRATAMENTO SUPERFICIAL DUPLO, COM EMULSÃO ASFÁLTICA RR-2C, COM CAPA SELANTE. AF_01/2020</t>
  </si>
  <si>
    <t>PAVIMENTO COM TRATAMENTO SUPERFICIAL TRIPLO, COM EMULSÃO ASFÁLTICA RR-2C. AF_01/2020</t>
  </si>
  <si>
    <t>PAVIMENTO COM TRATAMENTO SUPERFICIAL TRIPLO, COM EMULSÃO ASFÁLTICA RR-2C, COM BANHO DILUÍDO. AF_01/2020</t>
  </si>
  <si>
    <t>PAVIMENTO COM TRATAMENTO SUPERFICIAL TRIPLO, COM EMULSÃO ASFÁLTICA RR-2C, COM CAPA SELANTE. AF_01/2020</t>
  </si>
  <si>
    <t>EXECUÇÃO DE PAVIMENTO EM PARALELEPÍPEDOS, REJUNTAMENTO COM PÓ DE PEDRA. AF_05/2020</t>
  </si>
  <si>
    <t>EXECUÇÃO DE PAVIMENTO EM PARALELEPÍPEDOS, REJUNTAMENTO COM PEDRISCO E EMULSÃO ASFÁLTICA. AF_05/2020_P</t>
  </si>
  <si>
    <t>EXECUÇÃO DE PAVIMENTO EM PARALELEPÍPEDOS, REJUNTAMENTO COM ARGAMASSA TRAÇO 1:3 (CIMENTO E AREIA). AF_05/2020</t>
  </si>
  <si>
    <t>EXECUÇÃO DE PAVIMENTO EM PEDRAS POLIÉDRICAS, REJUNTAMENTO COM PÓ DE PEDRA. AF_05/2020</t>
  </si>
  <si>
    <t>EXECUÇÃO DE PAVIMENTO EM PEDRAS POLIÉDRICAS, REJUNTAMENTO COM PEDRISCO E EMULSÃO ASFÁLTICA. AF_05/2020_P</t>
  </si>
  <si>
    <t>EXECUÇÃO DE PAVIMENTO EM PEDRAS POLIÉDRICAS, REJUNTAMENTO COM ARGAMASSA TRAÇO 1:3 (CIMENTO E AREIA). AF_05/2020</t>
  </si>
  <si>
    <t>USINAGEM DE BRITA GRADUADA SIMPLES. AF_03/2020</t>
  </si>
  <si>
    <t>USINAGEM DE BRITA GRADUADA TRATADA COM CIMENTO. AF_03/2020</t>
  </si>
  <si>
    <t>USINAGEM DE CONCRETO PARA COMPACTAÇÃO COM ROLO. AF_03/2020</t>
  </si>
  <si>
    <t>EXECUÇÃO DE PAVIMENTO COM APLICAÇÃO DE PRÉ-MISTURADO A FRIO, CAMADA DE ROLAMENTO - EXCLUSIVE CARGA E TRANSPORTE. AF_11/2019</t>
  </si>
  <si>
    <t>EXECUÇÃO DE PAVIMENTO COM APLICAÇÃO DE PRÉ-MISTURADO A FRIO, CAMADA DE BINDER - EXCLUSIVE CARGA E TRANSPORTE. AF_11/2019</t>
  </si>
  <si>
    <t>USINAGEM DE CONCRETO ASFÁLTICO COM CAP 50/70, PARA CAMADA DE BINDER, PADRÃO DNIT FAIXA B, EM USINA DE ASFALTO CONTÍNUA DE 80 TON/H. AF_03/2020</t>
  </si>
  <si>
    <t>USINAGEM DE CONCRETO ASFÁLTICO COM CAP 50/70, PARA CAMADA DE ROLAMENTO, PADRÃO DNIT FAIXA C, EM USINA DE ASFALTO CONTÍNUA DE 80 TON/H. AF_03/2020</t>
  </si>
  <si>
    <t>USINAGEM DE CONCRETO ASFÁLTICO COM CAP 50/70, PARA CAMADA DE BINDER, PADRÃO DNIT FAIXA B, EM USINA DE ASFALTO CONTÍNUA DE 140 TON/H. AF_03/2020_P</t>
  </si>
  <si>
    <t>USINAGEM DE CONCRETO ASFÁLTICO COM CAP 50/70, PARA CAMADA DE ROLAMENTO, PADRÃO DNIT FAIXA C, EM USINA DE ASFALTO CONTÍNUA DE 140 TON/H. AF_03/2020_P</t>
  </si>
  <si>
    <t>USINAGEM DE CONCRETO ASFÁLTICO COM CAP 50/70, PARA CAMADA DE BINDER, PADRÃO DNIT FAIXA B, EM USINA DE ASFALTO GRAVIMÉTRICA DE 150 TON/H. AF_03/2020_P</t>
  </si>
  <si>
    <t>USINAGEM DE CONCRETO ASFÁLTICO COM CAP 50/70 PARA CAMADA DE ROLAMENTO, PADRÃO DNIT FAIXA C, EM USINA DE ASFALTO GRAVIMÉTRICA DE 150 TON/H. AF_03/2020_P</t>
  </si>
  <si>
    <t>USINAGEM DE PRÉ MISTURADO A FRIO, PARA CAMADA DE BINDER, PADRÃO DNIT FAIXA B. AF_03/2020_P</t>
  </si>
  <si>
    <t>USINAGEM DE PRÉ MISTURADO A FRIO, PARA CAMADA DE ROLAMENTO, PADRÃO DNIT FAIXA C. AF_03/2020_P</t>
  </si>
  <si>
    <t>23,61</t>
  </si>
  <si>
    <t>31,02</t>
  </si>
  <si>
    <t>JATEAMENTO ABRASIVO COM GRANALHA DE AÇO EM PERFIL METÁLICO EM FÁBRICA. AF_01/2020</t>
  </si>
  <si>
    <t>LIXAMENTO MANUAL EM SUPERFÍCIES METÁLICAS EM OBRA. AF_01/2020</t>
  </si>
  <si>
    <t>COLOCAÇÃO DE FITA PROTETORA PARA PINTURA. AF_01/2020</t>
  </si>
  <si>
    <t>PINTURA COM TINTA ALQUÍDICA DE FUNDO (TIPO ZARCÃO) APLICADA A ROLO OU PINCEL SOBRE PERFIL METÁLICO EXECUTADO EM FÁBRICA (POR DEMÃO). AF_01/2020</t>
  </si>
  <si>
    <t>PINTURA COM TINTA ALQUÍDICA DE FUNDO (TIPO ZARCÃO) APLICADA A ROLO OU PINCEL SOBRE SUPERFÍCIES METÁLICAS (EXCETO PERFIL) EXECUTADO EM OBRA (POR DEMÃO). AF_01/2020</t>
  </si>
  <si>
    <t>PINTURA COM TINTA ALQUÍDICA DE FUNDO E ACABAMENTO (ESMALTE SINTÉTICO GRAFITE) APLICADA A ROLO OU PINCEL SOBRE PERFIL METÁLICO EXECUTADO EM FÁBRICA (POR DEMÃO). AF_01/2020</t>
  </si>
  <si>
    <t>PINTURA COM TINTA ALQUÍDICA DE FUNDO E ACABAMENTO (ESMALTE SINTÉTICO GRAFITE) APLICADA A ROLO OU PINCEL SOBRE SUPERFÍCIES METÁLICAS (EXCETO PERFIL) EXECUTADO EM OBRA (POR DEMÃO). AF_01/2020</t>
  </si>
  <si>
    <t>PINTURA COM TINTA EPOXÍDICA DE FUNDO APLICADA A ROLO OU PINCEL SOBRE PERFIL METÁLICO EXECUTADO EM FÁBRICA (POR DEMÃO). AF_01/2020</t>
  </si>
  <si>
    <t>17,31</t>
  </si>
  <si>
    <t>PINTURA COM TINTA EPOXÍDICA DE ACABAMENTO APLICADA A ROLO OU PINCEL SOBRE PERFIL METÁLICO EXECUTADO EM FÁBRICA (POR DEMÃO). AF_01/2020</t>
  </si>
  <si>
    <t>PINTURA COM TINTA ACRÍLICA DE FUNDO APLICADA A ROLO OU PINCEL SOBRE SUPERFÍCIES METÁLICAS (EXCETO PERFIL) EXECUTADO EM OBRA (POR DEMÃO). AF_01/2020</t>
  </si>
  <si>
    <t>PINTURA COM TINTA ACRÍLICA DE ACABAMENTO APLICADA A ROLO OU PINCEL SOBRE SUPERFÍCIES METÁLICAS (EXCETO PERFIL) EXECUTADO EM OBRA (POR DEMÃO). AF_01/2020</t>
  </si>
  <si>
    <t>14,19</t>
  </si>
  <si>
    <t>PINTURA COM TINTA ALQUÍDICA DE ACABAMENTO (ESMALTE SINTÉTICO ACETINADO) APLICADA A ROLO OU PINCEL SOBRE PERFIL METÁLICO EXECUTADO EM FÁBRICA (POR DEMÃO). AF_01/2020</t>
  </si>
  <si>
    <t>PINTURA COM TINTA ALQUÍDICA DE ACABAMENTO (ESMALTE SINTÉTICO ACETINADO) APLICADA A ROLO OU PINCEL SOBRE SUPERFÍCIES METÁLICAS (EXCETO PERFIL) EXECUTADO EM OBRA (POR DEMÃO). AF_01/2020</t>
  </si>
  <si>
    <t>PINTURA COM TINTA ALQUÍDICA DE ACABAMENTO (ESMALTE SINTÉTICO BRILHANTE) APLICADA A ROLO OU PINCEL SOBRE PERFIL METÁLICO EXECUTADO EM FÁBRICA (POR DEMÃO). AF_01/2020</t>
  </si>
  <si>
    <t>PINTURA COM TINTA ALQUÍDICA DE ACABAMENTO (ESMALTE SINTÉTICO BRILHANTE) APLICADA A ROLO OU PINCEL SOBRE SUPERFÍCIES METÁLICAS (EXCETO PERFIL) EXECUTADO EM OBRA (POR DEMÃO). AF_01/2020</t>
  </si>
  <si>
    <t>PINTURA COM TINTA ALQUÍDICA DE ACABAMENTO (ESMALTE SINTÉTICO FOSCO) APLICADA A ROLO OU PINCEL SOBRE PERFIL METÁLICO EXECUTADO EM FÁBRICA (POR DEMÃO). AF_01/2020</t>
  </si>
  <si>
    <t>PINTURA COM TINTA ALQUÍDICA DE ACABAMENTO (ESMALTE SINTÉTICO FOSCO) APLICADA A ROLO OU PINCEL SOBRE SUPERFÍCIES METÁLICAS (EXCETO PERFIL) EXECUTADO EM OBRA (POR DEMÃO). AF_01/2020</t>
  </si>
  <si>
    <t>PINTURA COM TINTA EPOXÍDICA DE ACABAMENTO APLICADA A ROLO OU PINCEL SOBRE PERFIL METÁLICO EXECUTADO EM FÁBRICA (02 DEMÃOS). AF_01/2020</t>
  </si>
  <si>
    <t>PINTURA COM TINTA ACRÍLICA DE ACABAMENTO APLICADA A ROLO OU PINCEL SOBRE SUPERFÍCIES METÁLICAS (EXCETO PERFIL) EXECUTADO EM OBRA (02 DEMÃOS). AF_01/2020</t>
  </si>
  <si>
    <t>PINTURA COM TINTA ALQUÍDICA DE ACABAMENTO (ESMALTE SINTÉTICO ACETINADO) APLICADA A ROLO OU PINCEL SOBRE SUPERFÍCIES METÁLICAS (EXCETO PERFIL) EXECUTADO EM OBRA (02 DEMÃOS). AF_01/2020</t>
  </si>
  <si>
    <t>PINTURA COM TINTA ALQUÍDICA DE ACABAMENTO (ESMALTE SINTÉTICO BRILHANTE) APLICADA A ROLO OU PINCEL SOBRE SUPERFÍCIES METÁLICAS (EXCETO PERFIL) EXECUTADO EM OBRA (02 DEMÃOS). AF_01/2020</t>
  </si>
  <si>
    <t>PINTURA COM TINTA ALQUÍDICA DE ACABAMENTO (ESMALTE SINTÉTICO FOSCO) APLICADA A ROLO OU PINCEL SOBRE SUPERFÍCIES METÁLICAS (EXCETO PERFIL) EXECUTADO EM OBRA (02 DEMÃOS). AF_01/2020</t>
  </si>
  <si>
    <t>PISO EM PEDRA PORTUGUESA ASSENTADO SOBRE ARGAMASSA SECA DE CIMENTO E AREIA, TRAÇO 1:3, REJUNTADO COM CIMENTO COMUM. AF_05/2020</t>
  </si>
  <si>
    <t>PISO EM LADRILHO HIDRÁULICO APLICADO EM AMBIENTES EXTERNOS. AF_05/2020</t>
  </si>
  <si>
    <t>PISO PODOTÁTIL, DIRECIONAL OU ALERTA, ASSENTADO SOBRE ARGAMASSA. AF_05/2020</t>
  </si>
  <si>
    <t>PISO EM GRANITO APLICADO EM CALÇADAS OU PISOS EXTERNOS. AF_05/2020</t>
  </si>
  <si>
    <t>PISO EM MÁRMORE APLICADO EM CALÇADAS OU PISOS EXTERNOS. AF_05/2020</t>
  </si>
  <si>
    <t>25,92</t>
  </si>
  <si>
    <t>22,56</t>
  </si>
  <si>
    <t>ARGAMASSA TRAÇO 1:1,93 (EM VOLUME DE CIMENTO E AREIA MÉDIA ÚMIDA), FCK 20 MPA, PREPARO MECÂNICO COM MISTURADOR DUPLO HORIZONTAL DE ALTA TURBULÊNCIA. AF_03/2020</t>
  </si>
  <si>
    <t>2,27</t>
  </si>
  <si>
    <t>8,97</t>
  </si>
  <si>
    <t>40,79</t>
  </si>
  <si>
    <t>3,39</t>
  </si>
  <si>
    <t>INSTALAÇÃO DE SINALIZADOR NOTURNO LED. AF_11/2017</t>
  </si>
  <si>
    <t>5,75</t>
  </si>
  <si>
    <t>22,00</t>
  </si>
  <si>
    <t>15,08</t>
  </si>
  <si>
    <t>144,07</t>
  </si>
  <si>
    <t>LOCAÇÃO COM CAVALETE COM ALTURA DE 1,00 M - 2 UTILIZAÇÕES. AF_10/2018</t>
  </si>
  <si>
    <t>LOCAÇÃO COM CAVALETE COM ALTURA DE 0,50 M - 2 UTILIZAÇÕES. AF_10/2018</t>
  </si>
  <si>
    <t>TRANSPORTE COM CAMINHÃO BASCULANTE DE 10 M³, EM VIA URBANA EM LEITO NATURAL (UNIDADE: M3XKM). AF_07/2020</t>
  </si>
  <si>
    <t>TRANSPORTE COM CAMINHÃO BASCULANTE DE 10 M³, EM VIA URBANA EM REVESTIMENTO PRIMÁRIO (UNIDADE: M3XKM). AF_07/2020</t>
  </si>
  <si>
    <t>TRANSPORTE COM CAMINHÃO BASCULANTE DE 10 M³, EM VIA URBANA PAVIMENTADA, ADICIONAL PARA DMT EXCEDENTE A 30 KM (UNIDADE: M3XKM). AF_07/2020</t>
  </si>
  <si>
    <t>TRANSPORTE COM CAMINHÃO BASCULANTE DE 14 M³, EM VIA URBANA EM LEITO NATURAL (UNIDADE: M3XKM). AF_07/2020</t>
  </si>
  <si>
    <t>TRANSPORTE COM CAMINHÃO BASCULANTE DE 14 M³, EM VIA URBANA EM REVESTIMENTO PRIMÁRIO (UNIDADE: M3XKM). AF_07/2020</t>
  </si>
  <si>
    <t>TRANSPORTE COM CAMINHÃO BASCULANTE DE 14 M³, EM VIA URBANA PAVIMENTADA, ADICIONAL PARA DMT EXCEDENTE A 30 KM (UNIDADE: M3XKM). AF_07/2020</t>
  </si>
  <si>
    <t>TRANSPORTE COM CAMINHÃO BASCULANTE DE 10 M³, EM VIA URBANA EM LEITO NATURAL (UNIDADE: TXKM). AF_07/2020</t>
  </si>
  <si>
    <t>TRANSPORTE COM CAMINHÃO BASCULANTE DE 10 M³, EM VIA URBANA EM REVESTIMENTO PRIMÁRIO (UNIDADE: TXKM). AF_07/2020</t>
  </si>
  <si>
    <t>TRANSPORTE COM CAMINHÃO BASCULANTE DE 10 M³, EM VIA URBANA PAVIMENTADA, ADICIONAL PARA DMT EXCEDENTE A 30 KM (UNIDADE: TXKM). AF_07/2020</t>
  </si>
  <si>
    <t>TRANSPORTE COM CAMINHÃO BASCULANTE DE 14 M³, EM VIA URBANA EM LEITO NATURAL (UNIDADE: TXKM). AF_07/2020</t>
  </si>
  <si>
    <t>TRANSPORTE COM CAMINHÃO BASCULANTE DE 14 M³, EM VIA URBANA EM REVESTIMENTO PRIMÁRIO (UNIDADE: TXKM). AF_07/2020</t>
  </si>
  <si>
    <t>TRANSPORTE COM CAMINHÃO BASCULANTE DE 14 M³, EM VIA URBANA PAVIMENTADA, ADICIONAL PARA DMT EXCEDENTE A 30 KM (UNIDADE: TXKM). AF_07/2020</t>
  </si>
  <si>
    <t>TRANSPORTE COM CAMINHÃO BASCULANTE DE 18 M³, EM VIA URBANA EM LEITO NATURAL (UNIDADE: M3XKM). AF_07/2020</t>
  </si>
  <si>
    <t>TRANSPORTE COM CAMINHÃO BASCULANTE DE 18 M³, EM VIA URBANA EM REVESTIMENTO PRIMÁRIO (UNIDADE: M3XKM). AF_07/2020</t>
  </si>
  <si>
    <t>TRANSPORTE COM CAMINHÃO BASCULANTE DE 18 M³, EM VIA URBANA PAVIMENTADA, ADICIONAL PARA DMT EXCEDENTE A 30 KM (UNIDADE: M3XKM). AF_07/2020</t>
  </si>
  <si>
    <t>TRANSPORTE COM CAMINHÃO BASCULANTE DE 18 M³, EM VIA URBANA EM LEITO NATURAL (UNIDADE: TXKM). AF_07/2020</t>
  </si>
  <si>
    <t>TRANSPORTE COM CAMINHÃO BASCULANTE DE 18 M³, EM VIA URBANA EM REVESTIMENTO PRIMÁRIO (UNIDADE: TXKM). AF_07/2020</t>
  </si>
  <si>
    <t>TRANSPORTE COM CAMINHÃO BASCULANTE DE 18 M³, EM VIA URBANA PAVIMENTADA, ADICIONAL PARA DMT EXCEDENTE A 30 KM (UNIDADE: TXKM). AF_07/2020</t>
  </si>
  <si>
    <t>TRANSPORTE COM CAMINHÃO BASCULANTE DE 10 M³, EM VIA URBANA PAVIMENTADA, DMT ATÉ 30 KM (UNIDADE: M3XKM). AF_07/2020</t>
  </si>
  <si>
    <t>TRANSPORTE COM CAMINHÃO BASCULANTE DE 14 M³, EM VIA URBANA PAVIMENTADA, DMT ATÉ 30 KM (UNIDADE: M3XKM). AF_07/2020</t>
  </si>
  <si>
    <t>TRANSPORTE COM CAMINHÃO BASCULANTE DE 18 M³, EM VIA URBANA PAVIMENTADA, DMT ATÉ 30 KM (UNIDADE: M3XKM). AF_07/2020</t>
  </si>
  <si>
    <t>TRANSPORTE COM CAMINHÃO BASCULANTE DE 10 M³, EM VIA URBANA PAVIMENTADA, DMT ATÉ 30 KM (UNIDADE: TXKM). AF_07/2020</t>
  </si>
  <si>
    <t>TRANSPORTE COM CAMINHÃO BASCULANTE DE 14 M³, EM VIA URBANA PAVIMENTADA, DMT ATÉ 30 KM (UNIDADE: TXKM). AF_07/2020</t>
  </si>
  <si>
    <t>TRANSPORTE COM CAMINHÃO BASCULANTE DE 18 M³, EM VIA URBANA PAVIMENTADA, DMT ATÉ 30 KM (UNIDADE: TXKM). AF_07/2020</t>
  </si>
  <si>
    <t>TRANSPORTE COM CAMINHÃO BASCULANTE DE 6 M³, EM VIA URBANA EM LEITO NATURAL (UNIDADE: M3XKM). AF_07/2020</t>
  </si>
  <si>
    <t>TRANSPORTE COM CAMINHÃO BASCULANTE DE 6 M³, EM VIA URBANA EM REVESTIMENTO PRIMÁRIO (UNIDADE: M3XKM). AF_07/2020</t>
  </si>
  <si>
    <t>TRANSPORTE COM CAMINHÃO BASCULANTE DE 6 M³, EM VIA URBANA PAVIMENTADA, DMT ATÉ 30 KM (UNIDADE: M3XKM). AF_07/2020</t>
  </si>
  <si>
    <t>TRANSPORTE COM CAMINHÃO BASCULANTE DE 6 M³, EM VIA URBANA PAVIMENTADA, ADICIONAL PARA DMT EXCEDENTE A 30 KM (UNIDADE: M3XKM). AF_07/2020</t>
  </si>
  <si>
    <t>TRANSPORTE COM CAMINHÃO BASCULANTE DE 6 M³, EM VIA INTERNA (DENTRO DO CANTEIRO - UNIDADE: M3XKM). AF_07/2020</t>
  </si>
  <si>
    <t>TRANSPORTE COM CAMINHÃO BASCULANTE DE 10 M³, EM VIA INTERNA (DENTRO DO CANTEIRO - UNIDADE: M3XKM). AF_07/2020</t>
  </si>
  <si>
    <t>TRANSPORTE COM CAMINHÃO BASCULANTE DE 14 M³, EM VIA INTERNA (DENTRO DO CANTEIRO - UNIDADE:M3XKM). AF_07/2020</t>
  </si>
  <si>
    <t>TRANSPORTE COM CAMINHÃO BASCULANTE DE 18 M³, EM VIA INTERNA (DENTRO DO CANTEIRO - UNIDADE: M3XKM). AF_07/2020</t>
  </si>
  <si>
    <t>TRANSPORTE COM CAMINHÃO BASCULANTE DE 6 M³, EM VIA INTERNA (DENTRO DO CANTEIRO - UNIDADE: TXKM). AF_07/2020</t>
  </si>
  <si>
    <t>TRANSPORTE COM CAMINHÃO BASCULANTE DE 10 M³, EM VIA INTERNA A OBRA (UNIDADE: TXKM). AF_07/2020</t>
  </si>
  <si>
    <t>TRANSPORTE COM CAMINHÃO BASCULANTE DE 14 M³, EM VIA INTERNA (DENTRO DO CANTEIRO - UNIDADE: TXKM). AF_07/2020</t>
  </si>
  <si>
    <t>TRANSPORTE COM CAMINHÃO BASCULANTE DE 18 M³, EM VIA INTERNA (DENTRO DO CANTEIRO - UNIDADE: TXKM). AF_07/2020</t>
  </si>
  <si>
    <t>TRANSPORTE COM CAMINHÃO CARROCERIA 9T, EM VIA URBANA EM LEITO NATURAL (UNIDADE: TXKM). AF_07/2020</t>
  </si>
  <si>
    <t>TRANSPORTE COM CAMINHÃO CARROCERIA 9T, EM VIA URBANA EM REVESTIMENTO PRIMÁRIO (UNIDADE: TXKM). AF_07/2020</t>
  </si>
  <si>
    <t>TRANSPORTE COM CAMINHÃO CARROCERIA 9T, EM VIA URBANA PAVIMENTADA, DMT ATÉ 30KM (UNIDADE: TXKM). AF_07/2020</t>
  </si>
  <si>
    <t>TRANSPORTE COM CAMINHÃO CARROCERIA 9T, EM VIA URBANA PAVIMENTADA, ADICIONAL PARA DMT EXCEDENTE A 30 KM (UNIDADE: TXKM). AF_07/2020</t>
  </si>
  <si>
    <t>TRANSPORTE COM CAMINHÃO CARROCERIA 9T, EM VIA INTERNA (DENTRO DO CANTEIRO - UNIDADE: TXKM). AF_07/2020</t>
  </si>
  <si>
    <t>TRANSPORTE COM CAMINHÃO CARROCERIA COM GUINDAUTO (MUNCK),  MOMENTO MÁXIMO DE CARGA 11,7 TM, EM VIA URBANA EM LEITO NATURAL (UNIDADE: TXKM). AF_07/2020</t>
  </si>
  <si>
    <t>TRANSPORTE COM CAMINHÃO CARROCERIA COM GUINDAUTO (MUNCK),  MOMENTO MÁXIMO DE CARGA 11,7 TM, EM VIA URBANA EM REVESTIMENTO PRIMÁRIO (UNIDADE: TXKM). AF_07/2020</t>
  </si>
  <si>
    <t>TRANSPORTE COM CAMINHÃO CARROCERIA COM GUINDAUTO (MUNCK),  MOMENTO MÁXIMO DE CARGA 11,7 TM, EM VIA URBANA PAVIMENTADA, DMT ATÉ 30KM (UNIDADE: TXKM). AF_07/2020</t>
  </si>
  <si>
    <t>TRANSPORTE COM CAMINHÃO CARROCERIA COM GUINDAUTO (MUNCK),  MOMENTO MÁXIMO DE CARGA 11,7 TM, EM VIA URBANA PAVIMENTADA, ADICIONAL PARA DMT EXCEDENTE A 30 KM (UNIDADE: TXKM). AF_07/2020</t>
  </si>
  <si>
    <t>TRANSPORTE COM CAMINHÃO CARROCERIA COM GUINDAUTO (MUNCK),  MOMENTO MÁXIMO DE CARGA 11,7 TM, EM VIA INTERNA (DENTRO DO CANTEIRO - UNIDADE: TXKM). AF_07/2020</t>
  </si>
  <si>
    <t>4,33</t>
  </si>
  <si>
    <t>TRANSPORTE COM CAMINHÃO PIPA DE 6 M³, EM VIA URBANA EM LEITO NATURAL (UNIDADE: M3XKM). AF_07/2020</t>
  </si>
  <si>
    <t>TRANSPORTE COM CAMINHÃO PIPA DE 6 M³, EM VIA URBANA EM REVESTIMENTO PRIMÁRIO (UNIDADE: M3XKM). AF_07/2020</t>
  </si>
  <si>
    <t>TRANSPORTE COM CAMINHÃO PIPA DE 6 M³, EM VIA URBANA PAVIMENTADA, DMT ATÉ 30KM (UNIDADE: M3XKM). AF_07/2020</t>
  </si>
  <si>
    <t>TRANSPORTE COM CAMINHÃO PIPA DE 6 M³, EM VIA URBANA PAVIMENTADA, ADICIONAL PARA DMT EXCEDENTE A 30 KM (UNIDADE: M3XKM). AF_07/2020</t>
  </si>
  <si>
    <t>TRANSPORTE COM CAMINHÃO PIPA DE 6 M³, EM VIA INTERNA (DENTRO DO CANTEIRO - UNIDADE: M3XKM). AF_07/2020</t>
  </si>
  <si>
    <t>TRANSPORTE COM CAMINHÃO PIPA DE 10 M³, EM VIA URBANA EM LEITO NATURAL (UNIDADE: M3XKM). AF_07/2020</t>
  </si>
  <si>
    <t>TRANSPORTE COM CAMINHÃO PIPA DE 10 M³, EM VIA URBANA EM REVESTIMENTO PRIMÁRIO (UNIDADE: M3XKM). AF_07/2020</t>
  </si>
  <si>
    <t>TRANSPORTE COM CAMINHÃO PIPA DE 10 M³, EM VIA URBANA PAVIMENTADA, DMT ATÉ 30KM (UNIDADE: M3XKM). AF_07/2020</t>
  </si>
  <si>
    <t>TRANSPORTE COM CAMINHÃO PIPA DE 10 M³, EM VIA URBANA PAVIMENTADA, ADICIONAL PARA DMT EXCEDENTE A 30 KM (UNIDADE: M3XKM). AF_07/2020</t>
  </si>
  <si>
    <t>TRANSPORTE COM CAMINHÃO PIPA DE 10 M³, EM VIA INTERNA (DENTRO DO CANTEIRO - UNIDADE: M3XKM). AF_07/2020</t>
  </si>
  <si>
    <t>CARGA, MANOBRA E DESCARGA DE SOLOS E MATERIAIS GRANULARES EM CAMINHÃO BASCULANTE 6 M³ - CARGA COM PÁ CARREGADEIRA (CAÇAMBA DE 1,7 A 2,8 M³ / 128 HP) E DESCARGA LIVRE (UNIDADE: M3). AF_07/2020</t>
  </si>
  <si>
    <t>CARGA, MANOBRA E DESCARGA DE SOLOS E MATERIAIS GRANULARES EM CAMINHÃO BASCULANTE 10 M³ - CARGA COM PÁ CARREGADEIRA (CAÇAMBA DE 1,7 A 2,8 M³ / 128 HP) E DESCARGA LIVRE (UNIDADE: M3). AF_07/2020</t>
  </si>
  <si>
    <t>CARGA, MANOBRA E DESCARGA DE SOLOS E MATERIAIS GRANULARES EM CAMINHÃO BASCULANTE 14 M³ - CARGA COM PÁ CARREGADEIRA (CAÇAMBA DE 1,7 A 2,8 M³ / 128 HP) E DESCARGA LIVRE (UNIDADE: M3). AF_07/2020</t>
  </si>
  <si>
    <t>TRANSPORTE COM CAMINHÃO TANQUE DE TRANSPORTE DE MATERIAL ASFÁLTICO DE 30000 L, EM VIA URBANA EM  LEITO NATURAL (UNIDADE: TXKM). AF_07/2020</t>
  </si>
  <si>
    <t>TRANSPORTE COM CAMINHÃO TANQUE DE TRANSPORTE DE MATERIAL ASFÁLTICO DE 30000 L, EM VIA URBANA EM  REVESTIMENTO PRIMÁRIO (UNIDADE: TXKM). AF_07/2020</t>
  </si>
  <si>
    <t>TRANSPORTE COM CAMINHÃO TANQUE DE TRANSPORTE DE MATERIAL ASFÁLTICO DE 30000 L, EM VIA URBANA PAVIMENTADA, DMT ATÉ 30KM (UNIDADE: TXKM). AF_07/2020</t>
  </si>
  <si>
    <t>TRANSPORTE COM CAMINHÃO TANQUE DE TRANSPORTE DE MATERIAL ASFÁLTICO DE 30000 L, EM VIA URBANA PAVIMENTADA, ADICIONAL PARA DMT EXCEDENTE A 30 KM (UNIDADE: TXKM). AF_07/2020</t>
  </si>
  <si>
    <t>TRANSPORTE COM CAMINHÃO TANQUE DE TRANSPORTE DE MATERIAL ASFÁLTICO DE 20000 L, EM VIA URBANA EM LEITO NATURAL (UNIDADE: TXKM). AF_07/2020</t>
  </si>
  <si>
    <t>TRANSPORTE COM CAMINHÃO TANQUE DE TRANSPORTE DE MATERIAL ASFÁLTICO DE 20000 L, EM VIA URBANA EM  REVESTIMENTO PRIMÁRIO (UNIDADE: TXKM). AF_07/2020</t>
  </si>
  <si>
    <t>TRANSPORTE COM CAMINHÃO TANQUE DE TRANSPORTE DE MATERIAL ASFÁLTICO DE 20000 L, EM VIA URBANA PAVIMENTADA, DMT ATÉ 30KM (UNIDADE: TXKM). AF_07/2020</t>
  </si>
  <si>
    <t>1,11</t>
  </si>
  <si>
    <t>TRANSPORTE COM CAMINHÃO TANQUE DE TRANSPORTE DE MATERIAL ASFÁLTICO DE 20000 L, EM VIA URBANA PAVIMENTADA, ADICIONAL PARA DMT EXCEDENTE A 30 KM (UNIDADE: TXKM). AF_07/2020</t>
  </si>
  <si>
    <t>CARGA, MANOBRA E DESCARGA MANUAL DE TUBOS PLÁSTICOS, DN MENOR OU IGUAL A 100 MM, EM CAMINHÃO CARROCERIA 9T. AF_07/2020</t>
  </si>
  <si>
    <t>CARGA, MANOBRA E DESCARGA MANUAL DE TUBOS PLÁSTICOS, DN 200 MM, EM CAMINHÃO CARROCERIA 9T. AF_07/2020</t>
  </si>
  <si>
    <t>CARGA, MANOBRA E DESCARGA DE SOLOS E MATERIAIS GRANULARES EM CAMINHÃO BASCULANTE 18 M³ - CARGA COM PÁ CARREGADEIRA (CAÇAMBA DE 1,7 A 2,8 M³ / 128 HP) E DESCARGA LIVRE (UNIDADE: M3). AF_07/2020</t>
  </si>
  <si>
    <t>CARGA, MANOBRA E DESCARGA DE SOLOS E MATERIAIS GRANULARES EM CAMINHÃO BASCULANTE 6 M³ - CARGA COM ESCAVADEIRA HIDRÁULICA (CAÇAMBA DE 1,20 M³ / 155 HP) E DESCARGA LIVRE (UNIDADE: M3). AF_07/2020</t>
  </si>
  <si>
    <t>CARGA, MANOBRA E DESCARGA DE SOLOS E MATERIAIS GRANULARES EM CAMINHÃO BASCULANTE 10 M³ - CARGA COM ESCAVADEIRA HIDRÁULICA (CAÇAMBA DE 1,20 M³ / 155 HP) E DESCARGA LIVRE (UNIDADE: M3). AF_07/2020</t>
  </si>
  <si>
    <t>CARGA, MANOBRA E DESCARGA DE SOLOS E MATERIAIS GRANULARES EM CAMINHÃO BASCULANTE 14 M³ - CARGA COM ESCAVADEIRA HIDRÁULICA (CAÇAMBA DE 1,20 M³ / 155 HP) E DESCARGA LIVRE (UNIDADE: M3). AF_07/2020</t>
  </si>
  <si>
    <t>CARGA, MANOBRA E DESCARGA DE SOLOS E MATERIAIS GRANULARES EM CAMINHÃO BASCULANTE 18 M³ - CARGA COM ESCAVADEIRA HIDRÁULICA (CAÇAMBA DE 1,20 M³ / 155 HP) E DESCARGA LIVRE (UNIDADE: M3). AF_07/2020</t>
  </si>
  <si>
    <t>CARGA, MANOBRA E DESCARGA DE ENTULHO EM CAMINHÃO BASCULANTE 6 M³ - CARGA COM ESCAVADEIRA HIDRÁULICA  (CAÇAMBA DE 0,80 M³ / 111 HP) E DESCARGA LIVRE (UNIDADE: M3). AF_07/2020</t>
  </si>
  <si>
    <t>CARGA, MANOBRA E DESCARGA DE ENTULHO EM CAMINHÃO BASCULANTE 10 M³ - CARGA COM ESCAVADEIRA HIDRÁULICA  (CAÇAMBA DE 0,80 M³ / 111 HP) E DESCARGA LIVRE (UNIDADE: M3). AF_07/2020</t>
  </si>
  <si>
    <t>CARGA, MANOBRA E DESCARGA DE ENTULHO EM CAMINHÃO BASCULANTE 14 M³ - CARGA COM ESCAVADEIRA HIDRÁULICA  (CAÇAMBA DE 0,80 M³ / 111 HP) E DESCARGA LIVRE (UNIDADE: M3). AF_07/2020</t>
  </si>
  <si>
    <t>CARGA, MANOBRA E DESCARGA DE ENTULHO EM CAMINHÃO BASCULANTE 18 M³ - CARGA COM ESCAVADEIRA HIDRÁULICA  (CAÇAMBA DE 0,80 M³ / 111 HP) E DESCARGA LIVRE (UNIDADE: M3). AF_07/2020</t>
  </si>
  <si>
    <t>CARGA DE MISTURA ASFÁLTICA EM CAMINHÃO BASCULANTE 6 M³ (UNIDADE: M3). AF_07/2020</t>
  </si>
  <si>
    <t>CARGA DE MISTURA ASFÁLTICA EM CAMINHÃO BASCULANTE 10 M³ (UNIDADE: M3). AF_07/2020</t>
  </si>
  <si>
    <t>CARGA DE MISTURA ASFÁLTICA EM CAMINHÃO BASCULANTE 14 M³ (UNIDADE: M3). AF_07/2020</t>
  </si>
  <si>
    <t>CARGA DE MISTURA ASFÁLTICA EM CAMINHÃO BASCULANTE 18 M³ (UNIDADE: M3). AF_07/2020</t>
  </si>
  <si>
    <t>CARGA, MANOBRA E DESCARGA DE SOLOS E MATERIAIS GRANULARES EM CAMINHÃO BASCULANTE 6 M³ - CARGA COM PÁ CARREGADEIRA (CAÇAMBA DE 1,7 A 2,8 M³ / 128 HP) E DESCARGA LIVRE (UNIDADE: T). AF_07/2020</t>
  </si>
  <si>
    <t>CARGA, MANOBRA E DESCARGA DE SOLOS E MATERIAIS GRANULARES EM CAMINHÃO BASCULANTE 10 M³ - CARGA COM PÁ CARREGADEIRA (CAÇAMBA DE 1,7 A 2,8 M³ / 128 HP) E DESCARGA LIVRE (UNIDADE: T). AF_07/2020</t>
  </si>
  <si>
    <t>CARGA, MANOBRA E DESCARGA DE SOLOS E MATERIAIS GRANULARES EM CAMINHÃO BASCULANTE 14 M³ - CARGA COM PÁ CARREGADEIRA (CAÇAMBA DE 1,7 A 2,8 M³ / 128 HP) E DESCARGA LIVRE (UNIDADE: T). AF_07/2020</t>
  </si>
  <si>
    <t>CARGA, MANOBRA E DESCARGA DE SOLOS E MATERIAIS GRANULARES EM CAMINHÃO BASCULANTE 18 M³ - CARGA COM PÁ CARREGADEIRA (CAÇAMBA DE 1,7 A 2,8 M³ / 128 HP) E DESCARGA LIVRE (UNIDADE: T). AF_07/2020</t>
  </si>
  <si>
    <t>CARGA, MANOBRA E DESCARGA DE SOLOS E MATERIAIS GRANULARES EM CAMINHÃO BASCULANTE 6 M³ - CARGA COM ESCAVADEIRA HIDRÁULICA (CAÇAMBA DE 1,20 M³ / 155 HP) E DESCARGA LIVRE (UNIDADE: T). AF_07/2020</t>
  </si>
  <si>
    <t>CARGA, MANOBRA E DESCARGA DE SOLOS E MATERIAIS GRANULARES EM CAMINHÃO BASCULANTE 10 M³ - CARGA COM ESCAVADEIRA HIDRÁULICA (CAÇAMBA DE 1,20 M³ / 155 HP) E DESCARGA LIVRE (UNIDADE: T). AF_07/2020</t>
  </si>
  <si>
    <t>CARGA, MANOBRA E DESCARGA DE SOLOS E MATERIAIS GRANULARES EM CAMINHÃO BASCULANTE 14 M³ - CARGA COM ESCAVADEIRA HIDRÁULICA (CAÇAMBA DE 1,20 M³ / 155 HP) E DESCARGA LIVRE (UNIDADE: T). AF_07/2020</t>
  </si>
  <si>
    <t>CARGA, MANOBRA E DESCARGA DE SOLOS E MATERIAIS GRANULARES EM CAMINHÃO BASCULANTE 18 M³ - CARGA COM ESCAVADEIRA HIDRÁULICA (CAÇAMBA DE 1,20 M³ / 155 HP) E DESCARGA LIVRE (UNIDADE: T). AF_07/2020</t>
  </si>
  <si>
    <t>CARGA, MANOBRA E DESCARGA DE ENTULHO EM CAMINHÃO BASCULANTE 6 M³ - CARGA COM ESCAVADEIRA HIDRÁULICA  (CAÇAMBA DE 0,80 M³ / 111 HP) E DESCARGA LIVRE (UNIDADE: T). AF_07/2020</t>
  </si>
  <si>
    <t>CARGA, MANOBRA E DESCARGA DE ENTULHO EM CAMINHÃO BASCULANTE 10 M³ - CARGA COM ESCAVADEIRA HIDRÁULICA  (CAÇAMBA DE 0,80 M³ / 111 HP) E DESCARGA LIVRE (UNIDADE: T). AF_07/2020</t>
  </si>
  <si>
    <t>CARGA, MANOBRA E DESCARGA DE ENTULHO EM CAMINHÃO BASCULANTE 14 M³ - CARGA COM ESCAVADEIRA HIDRÁULICA  (CAÇAMBA DE 0,80 M³ / 111 HP) E DESCARGA LIVRE (UNIDADE: T). AF_07/2020</t>
  </si>
  <si>
    <t>CARGA, MANOBRA E DESCARGA DE ENTULHO EM CAMINHÃO BASCULANTE 18 M³ - CARGA COM ESCAVADEIRA HIDRÁULICA  (CAÇAMBA DE 0,80 M³ / 111 HP) E DESCARGA LIVRE (UNIDADE: T). AF_07/2020</t>
  </si>
  <si>
    <t>CARGA DE MISTURA ASFÁLTICA EM CAMINHÃO BASCULANTE 6 M³ (UNIDADE: T). AF_07/2020</t>
  </si>
  <si>
    <t>CARGA DE MISTURA ASFÁLTICA EM CAMINHÃO BASCULANTE 10 M³ (UNIDADE: T). AF_07/2020</t>
  </si>
  <si>
    <t>CARGA DE MISTURA ASFÁLTICA EM CAMINHÃO BASCULANTE 14 M³ (UNIDADE: T). AF_07/2020</t>
  </si>
  <si>
    <t>CARGA DE MISTURA ASFÁLTICA EM CAMINHÃO BASCULANTE 18 M³ (UNIDADE: T). AF_07/2020</t>
  </si>
  <si>
    <t>CARGA, MANOBRA E DESCARGA DE ÁGUA EM CAMINHÃO PIPA 6 M³. AF_07/2020</t>
  </si>
  <si>
    <t>CARGA, MANOBRA E DESCARGA DE ÁGUA EM CAMINHÃO PIPA 10 M³. AF_07/2020</t>
  </si>
  <si>
    <t>CARGA DE ÁGUA EM CAMINHÃO PIPA 6 M³. AF_07/2020</t>
  </si>
  <si>
    <t>3,18</t>
  </si>
  <si>
    <t>CARGA DE ÁGUA EM CAMINHÃO PIPA 10 M³. AF_07/2020</t>
  </si>
  <si>
    <t>CARGA, MANOBRA E DESCARGA DE POSTE DE CONCRETO EM CAMINHÃO CARROCERIA COM GUINDAUTO (MUNCK) 11,7 TM. AF_07/2020</t>
  </si>
  <si>
    <t>CARGA, MANOBRA E DESCARGA DE PERFIL METÁLICO EM CAMINHÃO CARROCERIA COM GUINDAUTO (MUNCK) 11,7 TM. AF_07/2020</t>
  </si>
  <si>
    <t>CARGA, MANOBRA E DESCARGA DE TUBOS DE CONCRETO, DN MENOR OU IGUAL A 300 MM, EM CAMINHÃO CARROCERIA COM GUINDAUTO (MUNCK) 11,7 TM. AF_07/2020</t>
  </si>
  <si>
    <t>CARGA, MANOBRA E DESCARGA DE TUBOS DE CONCRETO, DN 400 MM, EM CAMINHÃO CARROCERIA COM GUINDAUTO (MUNCK) 11,7 TM. AF_07/2020</t>
  </si>
  <si>
    <t>CARGA, MANOBRA E DESCARGA DE TUBOS DE CONCRETO, DN 500 MM, EM CAMINHÃO CARROCERIA COM GUINDAUTO (MUNCK) 11,7 TM. AF_07/2020</t>
  </si>
  <si>
    <t>CARGA, MANOBRA E DESCARGA DE TUBOS METÁLICOS, DN MENOR OU IGUAL A 150 MM, EM CAMINHÃO CARROCERIA COM GUINDAUTO (MUNCK) 11,7 TM. AF_07/2020</t>
  </si>
  <si>
    <t>CARGA, MANOBRA E DESCARGA DE TUBOS METÁLICOS, DN 200 MM, EM CAMINHÃO CARROCERIA COM GUINDAUTO (MUNCK) 11,7 TM. AF_07/2020</t>
  </si>
  <si>
    <t>CARGA, MANOBRA E DESCARGA DE TUBOS METÁLICOS, DN 250 MM, EM CAMINHÃO CARROCERIA COM GUINDAUTO (MUNCK) 11,7 TM. AF_07/2020</t>
  </si>
  <si>
    <t>CARGA, MANOBRA E DESCARGA DE TUBOS DE CONCRETO, DN 600 MM, EM CAMINHÃO CARROCERIA COM GUINDAUTO (MUNCK) 11,7 TM. AF_07/2020</t>
  </si>
  <si>
    <t>CARGA, MANOBRA E DESCARGA DE TUBOS DE CONCRETO, DN 700 MM, EM CAMINHÃO CARROCERIA COM GUINDAUTO (MUNCK) 11,7 TM. AF_07/2020</t>
  </si>
  <si>
    <t>CARGA, MANOBRA E DESCARGA DE TUBOS DE CONCRETO, DN 800 MM, EM CAMINHÃO CARROCERIA COM GUINDAUTO (MUNCK) 11,7 TM. AF_07/2020</t>
  </si>
  <si>
    <t>CARGA, MANOBRA E DESCARGA DE TUBOS DE CONCRETO, DN 900 MM, EM CAMINHÃO CARROCERIA COM GUINDAUTO (MUNCK) 11,7 TM. AF_07/2020</t>
  </si>
  <si>
    <t>CARGA, MANOBRA E DESCARGA DE TUBOS DE CONCRETO, DN 1000 MM, EM CAMINHÃO CARROCERIA COM GUINDAUTO (MUNCK) 11,7 TM. AF_07/2020</t>
  </si>
  <si>
    <t>CARGA, MANOBRA E DESCARGA DE TUBOS DE CONCRETO, DN 1200 MM, EM CAMINHÃO CARROCERIA COM GUINDAUTO (MUNCK) 11,7 TM. AF_07/2020</t>
  </si>
  <si>
    <t>9,90</t>
  </si>
  <si>
    <t>CARGA, MANOBRA E DESCARGA DE TUBOS METÁLICOS, DN 300 MM, EM CAMINHÃO CARROCERIA COM GUINDAUTO (MUNCK) 11,7 TM. AF_07/2020</t>
  </si>
  <si>
    <t>CARGA, MANOBRA E DESCARGA DE TUBOS METÁLICOS, DN 350 MM, EM CAMINHÃO CARROCERIA COM GUINDAUTO (MUNCK) 11,7 TM. AF_07/2020</t>
  </si>
  <si>
    <t>CARGA, MANOBRA E DESCARGA DE TUBOS METÁLICOS, DN 400 MM, EM CAMINHÃO CARROCERIA COM GUINDAUTO (MUNCK) 11,7 TM. AF_07/2020</t>
  </si>
  <si>
    <t>CARGA, MANOBRA E DESCARGA DE TUBOS METÁLICOS, DN 500 MM, EM CAMINHÃO CARROCERIA COM GUINDAUTO (MUNCK) 11,7 TM. AF_07/2020</t>
  </si>
  <si>
    <t>CARGA, MANOBRA E DESCARGA DE TUBOS METÁLICOS, DN 600 MM, EM CAMINHÃO CARROCERIA COM GUINDAUTO (MUNCK) 11,7 TM. AF_07/2020</t>
  </si>
  <si>
    <t>CARGA, MANOBRA E DESCARGA DE TUBOS METÁLICOS, DN 700 MM, EM CAMINHÃO CARROCERIA COM GUINDAUTO (MUNCK) 11,7 TM. AF_07/2020</t>
  </si>
  <si>
    <t>CARGA, MANOBRA E DESCARGA DE TUBOS METÁLICOS, DN 800 MM, EM CAMINHÃO CARROCERIA COM GUINDAUTO (MUNCK) 11,7 TM. AF_07/2020</t>
  </si>
  <si>
    <t>10,73</t>
  </si>
  <si>
    <t>CARGA, MANOBRA E DESCARGA DE TUBOS METÁLICOS, DN 900 MM, EM CAMINHÃO CARROCERIA COM GUINDAUTO (MUNCK) 11,7 TM. AF_07/2020</t>
  </si>
  <si>
    <t>CARGA, MANOBRA E DESCARGA DE TUBOS METÁLICOS, DN 1000 MM, EM CAMINHÃO CARROCERIA COM GUINDAUTO (MUNCK) 11,7 TM. AF_07/2020</t>
  </si>
  <si>
    <t>CARGA, MANOBRA E DESCARGA DE TUBOS METÁLICOS, DN 1200 MM, EM CAMINHÃO CARROCERIA COM GUINDAUTO (MUNCK) 11,7 TM. AF_07/2020</t>
  </si>
  <si>
    <t>CARGA, MANOBRA E DESCARGA DE TUBOS PLÁSTICOS, DN 250 MM, EM CAMINHÃO CARROCERIA COM GUINDAUTO (MUNCK) 11,7 TM. AF_07/2020</t>
  </si>
  <si>
    <t>CARGA, MANOBRA E DESCARGA DE TUBOS PLÁSTICOS, DN 300 MM, EM CAMINHÃO CARROCERIA COM GUINDAUTO (MUNCK) 11,7 TM. AF_07/2020</t>
  </si>
  <si>
    <t>28,64</t>
  </si>
  <si>
    <t>CARGA, MANOBRA E DESCARGA DE TUBOS PLÁSTICOS, DN 500 MM, EM CAMINHÃO CARROCERIA COM GUINDAUTO (MUNCK) 11,7 TM. AF_07/2020</t>
  </si>
  <si>
    <t>CARGA, MANOBRA E DESCARGA DE TUBOS PLÁSTICOS, DN 600 MM, EM CAMINHÃO CARROCERIA COM GUINDAUTO (MUNCK) 11,7 TM. AF_07/2020</t>
  </si>
  <si>
    <t>CARGA, MANOBRA E DESCARGA DE TUBOS PLÁSTICOS, DN 750 MM, EM CAMINHÃO CARROCERIA COM GUINDAUTO (MUNCK) 11,7 TM. AF_07/2020</t>
  </si>
  <si>
    <t>CARGA, MANOBRA E DESCARGA DE TUBOS PLÁSTICOS, DN 900 MM, EM CAMINHÃO CARROCERIA COM GUINDAUTO (MUNCK) 11,7 TM. AF_07/2020</t>
  </si>
  <si>
    <t>CARGA, MANOBRA E DESCARGA DE TUBOS PLÁSTICOS, DN 1000 MM, EM CAMINHÃO CARROCERIA COM GUINDAUTO (MUNCK) 11,7 TM. AF_07/2020</t>
  </si>
  <si>
    <t>CARGA, MANOBRA E DESCARGA DE TUBOS PLÁSTICOS, DN 1200 MM, EM CAMINHÃO CARROCERIA COM GUINDAUTO (MUNCK) 11,7 TM. AF_07/2020</t>
  </si>
  <si>
    <t>RECOMPOSIÇÃO PARCIAL DE ARAME FARPADO Nº 14 CLASSE 250, FIXADO EM CERCA COM MOURÕES DE CONCRETO - FORNECIMENTO E INSTALAÇÃO. AF_05/2020</t>
  </si>
  <si>
    <t>CERCA COM MOURÕES DE CONCRETO, RETO, H=3,00 M, ESPAÇAMENTO DE 2,5 M, CRAVADOS 0,5 M, COM 4 FIOS DE ARAME FARPADO Nº 14 CLASSE 250 - FORNECIMENTO E INSTALAÇÃO. AF_05/2020</t>
  </si>
  <si>
    <t>CERCA COM MOURÕES DE CONCRETO, RETO, H=3,00 M, ESPAÇAMENTO DE 2,5 M, CRAVADOS 0,5 M, COM 4 FIOS DE ARAME DE AÇO OVALADO 15X17 - FORNECIMENTO E INSTALAÇÃO. AF_05/2020</t>
  </si>
  <si>
    <t>CERCA COM MOURÕES DE CONCRETO, RETO, H=3,00 M, ESPAÇAMENTO DE 2,5 M, CRAVADOS 0,5 M, COM 4 FIOS DE ARAME MISTO - FORNECIMENTO E INSTALAÇÃO. AF_05/2020</t>
  </si>
  <si>
    <t>CERCA COM MOURÕES DE CONCRETO, RETO, H=2,30 M, ESPAÇAMENTO DE 2,5 M, CRAVADOS 0,5 M, COM 4 FIOS DE ARAME FARPADO Nº 14 CLASSE 250 - FORNECIMENTO E INSTALAÇÃO. AF_05/2020</t>
  </si>
  <si>
    <t>CERCA COM MOURÕES DE CONCRETO, RETO, H=2,30 M, ESPAÇAMENTO DE 2,5 M, CRAVADOS 0,5 M, COM 4 FIOS DE ARAME DE AÇO OVALADO 15X17 - FORNECIMENTO E INSTALAÇÃO. AF_05/2020</t>
  </si>
  <si>
    <t>CERCA COM MOURÕES DE CONCRETO, RETO, H=2,30 M, ESPAÇAMENTO DE 2,5 M, CRAVADOS 0,5 M, COM 4 FIOS DE ARAME MISTO - FORNECIMENTO E INSTALAÇÃO. AF_05/2020</t>
  </si>
  <si>
    <t>CERCA COM MOURÕES DE CONCRETO, SEÇÃO "T" PONTA INCLINADA, 10X10 CM, ESPAÇAMENTO DE 2,5 M, CRAVADOS 0,5 M, COM 11 FIOS DE ARAME FARPADO Nº 14 - FORNECIMENTO E INSTALAÇÃO. AF_05/2020</t>
  </si>
  <si>
    <t>CERCA COM MOURÕES DE CONCRETO, SEÇÃO "T" PONTA INCLINADA, 10X10 CM, ESPAÇAMENTO DE 2,5 M, CRAVADOS 0,5 M, COM 11 FIOS DE ARAME DE AÇO OVALADO 15X17 - FORNECIMENTO E INSTALAÇÃO. AF_05/2020</t>
  </si>
  <si>
    <t>CERCA COM MOURÕES DE CONCRETO, SEÇÃO "T" PONTA INCLINADA, 10X10CM, ESPAÇAMENTO DE 2,5M, CRAVADOS 0,5M, COM 11 FIOS DE ARAME MISTO - FORNECIMENTO E INSTALAÇÃO. AF_05/2020</t>
  </si>
  <si>
    <t>CERCA COM MOURÕES DE MADEIRA, 7,5X7,5 CM, ESPAÇAMENTO DE 2,5 M, ALTURA LIVRE DE 2 M, CRAVADOS 0,5 M, COM 4 FIOS DE ARAME FARPADO Nº 14 CLASSE 250 - FORNECIMENTO E INSTALAÇÃO. AF_05/2020</t>
  </si>
  <si>
    <t>CERCA COM MOURÕES DE MADEIRA, 7,5X7,5 CM, ESPAÇAMENTO DE 2,5 M, ALTURA LIVRE DE 2 M, CRAVADOS 0,5 M, COM 8 FIOS DE ARAME FARPADO Nº 14 CLASSE 250 - FORNECIMENTO E INSTALAÇÃO. AF_05/2020</t>
  </si>
  <si>
    <t>CERCA COM MOURÕES DE MADEIRA ROLIÇA, DIÂMETRO 11 CM, ESPAÇAMENTO DE 2,5 M, ALTURA LIVRE DE 1,7 M, CRAVADOS 0,5 M, COM 5 FIOS DE ARAME FARPADO Nº 14 CLASSE 250 - FORNECIMENTO E INSTALAÇÃO. AF_05/2020</t>
  </si>
  <si>
    <t>CERCA COM MOURÕES DE MADEIRA ROLIÇA, DIÂMETRO 11 CM, ESPAÇAMENTO DE 2,5 M, ALTURA LIVRE DE 1,7 M, CRAVADOS 0,5 M, COM 5 FIOS DE ARAME DE AÇO OVALADO 15X17 - FORNECIMENTO E INSTALAÇÃO. AF_05/2020</t>
  </si>
  <si>
    <t>CERCA COM MOURÕES DE MADEIRA ROLIÇA, DIÂMETRO 11 CM, ESPAÇAMENTO DE 2,5 M, ALTURA LIVRE DE 1,7 M, CRAVADOS 0,5 M, COM 5 FIOS DE ARAME MISTO - FORNECIMENTO E INSTALAÇÃO. AF_05/2020</t>
  </si>
  <si>
    <t>PORTÃO COM MOURÕES DE MADEIRA ROLIÇA, DIÂMETRO 11 CM, COM 5 FIOS DE ARAME FARPADO Nº 14 CLASSE 250, SEM DOBRADIÇAS - FORNECIMENTO E INSTALAÇÃO. AF_05/2020</t>
  </si>
  <si>
    <t>24,86</t>
  </si>
  <si>
    <t>29,32</t>
  </si>
  <si>
    <t>23,91</t>
  </si>
  <si>
    <t>1,46</t>
  </si>
  <si>
    <t>23,38</t>
  </si>
  <si>
    <t>36,51</t>
  </si>
  <si>
    <t>CURSO DE CAPACITAÇÃO PARA ENGENHEIRO CIVIL SENIOR (ENCARGOS COMPLEMENTARES) - HORISTA</t>
  </si>
  <si>
    <t>CURSO DE CAPACITAÇÃO PARA ENGENHEIRO SANITARISTA (ENCARGOS COMPLEMENTARES) - HORISTA</t>
  </si>
  <si>
    <t>CURSO DE CAPACITAÇÃO PARA AJUDANTE DE ARMADOR (ENCARGOS COMPLEMENTARES) - MENSALISTA</t>
  </si>
  <si>
    <t>CURSO DE CAPACITAÇÃO PARA AJUDANTE DE ELETRICISTA (ENCARGOS COMPLEMENTARES) - MENSALISTA</t>
  </si>
  <si>
    <t>CURSO DE CAPACITAÇÃO PARA AJUDANTE DE ESTRUTURAS METÁLICAS(ENCARGOS COMPLEMENTARES) - MENSALISTA</t>
  </si>
  <si>
    <t>CURSO DE CAPACITAÇÃO PARA AJUDANTE DE OPERAÇÃO EM GERAL (ENCARGOS COMPLEMENTARES) - MENSALISTA</t>
  </si>
  <si>
    <t>CURSO DE CAPACITAÇÃO PARA AJUDANTE DE PINTOR (ENCARGOS COMPLEMENTARES) - MENSALISTA</t>
  </si>
  <si>
    <t>CURSO DE CAPACITAÇÃO PARA AJUDANTE DE SERRALHEIRO (ENCARGOS COMPLEMENTARES) - MENSALISTA</t>
  </si>
  <si>
    <t>CURSO DE CAPACITAÇÃO PARA AJUDANTE ESPECIALIZADO (ENCARGOS COMPLEMENTARES) - MENSALISTA</t>
  </si>
  <si>
    <t>CURSO DE CAPACITAÇÃO PARA ARMADOR (ENCARGOS COMPLEMENTARES) - MENSALISTA</t>
  </si>
  <si>
    <t>CURSO DE CAPACITAÇÃO PARA ASSENTADOR DE MANILHA (ENCARGOS COMPLEMENTARES) - MENSALISTA</t>
  </si>
  <si>
    <t>CURSO DE CAPACITAÇÃO PARA AUXILIAR DE AZULEJISTA (ENCARGOS COMPLEMENTARES) - MENSALISTA</t>
  </si>
  <si>
    <t>CURSO DE CAPACITAÇÃO PARA AUXILIAR DE ENCANADOR OU BOMBEIRO HIDRÁULICO (ENCARGOS COMPLEMENTARES) - MENSALISTA</t>
  </si>
  <si>
    <t>CURSO DE CAPACITAÇÃO PARA AUXILIAR DE LABORATORISTA (ENCARGOS COMPLEMENTARES) - MENSALISTA</t>
  </si>
  <si>
    <t>CURSO DE CAPACITAÇÃO PARA AUXILIAR DE MECANICO (ENCARGOS COMPLEMENTARES) - MENSALISTA</t>
  </si>
  <si>
    <t>CURSO DE CAPACITAÇÃO PARA AUXILIAR DE PEDREIRO (ENCARGOS COMPLEMENTARES) - MENSALISTA</t>
  </si>
  <si>
    <t>CURSO DE CAPACITAÇÃO PARA AUXILIAR DE SERVIÇOS GERAIS (ENCARGOS COMPLEMENTARES) - MENSALISTA</t>
  </si>
  <si>
    <t>CURSO DE CAPACITAÇÃO PARA AUXILIAR DE TOPÓGRAFO (ENCARGOS COMPLEMENTARES) - MENSALISTA</t>
  </si>
  <si>
    <t>CURSO DE CAPACITAÇÃO PARA AUXILIAR TÉCNICO DE ENGENHARIA (ENCARGOS COMPLEMENTARES) - MENSALISTA</t>
  </si>
  <si>
    <t>CURSO DE CAPACITAÇÃO PARA MONTADOR DE ELETROELETRONICOS(ENCARGOS COMPLEMENTARES) - MENSALISTA</t>
  </si>
  <si>
    <t>CURSO DE CAPACITAÇÃO PARA AZULEJISTA OU LADRILHISTA (ENCARGOS COMPLEMENTARES) - MENSALISTA</t>
  </si>
  <si>
    <t>CURSO DE CAPACITAÇÃO PARA BLASTER, DINAMITADOR OU CABO DE FORÇA (ENCARGOS COMPLEMENTARES) - MENSALISTA</t>
  </si>
  <si>
    <t>CURSO DE CAPACITAÇÃO PARA CALCETEIRO (ENCARGOS COMPLEMENTARES) - MENSALISTA</t>
  </si>
  <si>
    <t>CURSO DE CAPACITAÇÃO PARA MONTADOR DE ESTRUTURAS METALICAS (ENCARGOS COMPLEMENTARES) - MENSALISTA</t>
  </si>
  <si>
    <t>CURSO DE CAPACITAÇÃO PARA CARPINTEIRO AUXILIAR (ENCARGOS COMPLEMENTARES) - MENSALISTA</t>
  </si>
  <si>
    <t>23,00</t>
  </si>
  <si>
    <t>CURSO DE CAPACITAÇÃO PARA CARPINTEIRO DE ESQUADRIAS (ENCARGOS COMPLEMENTARES) - MENSALISTA</t>
  </si>
  <si>
    <t>CURSO DE CAPACITAÇÃO PARA CARPINTEIRO DE FORMAS (ENCARGOS COMPLEMENTARES) - MENSALISTA</t>
  </si>
  <si>
    <t>CURSO DE CAPACITAÇÃO PARA CAVOUQUEIRO OU OPERADOR DE PERFURATRIZ (ENCARGOS COMPLEMENTARES) - MENSALISTA</t>
  </si>
  <si>
    <t>CURSO DE CAPACITAÇÃO PARA ELETRICISTA (ENCARGOS COMPLEMENTARES) - MENSALISTA</t>
  </si>
  <si>
    <t>CURSO DE CAPACITAÇÃO PARA ELETRICISTA DE MANUTENÇÃO INDUSTRIAL (ENCARGOS COMPLEMENTARES) - MENSALISTA</t>
  </si>
  <si>
    <t>CURSO DE CAPACITAÇÃO PARA ELETROTÉCNICO (ENCARGOS COMPLEMENTARES) - MENSALISTA</t>
  </si>
  <si>
    <t>CURSO DE CAPACITAÇÃO PARA ENCANADOR OU BOMBEIRO HIDRÁULICO (ENCARGOS COMPLEMENTARES) - MENSALISTA</t>
  </si>
  <si>
    <t>CURSO DE CAPACITAÇÃO PARA ENGENHEIRO CIVIL SENIOR (ENCARGOS COMPLEMENTARES) - MENSALISTA</t>
  </si>
  <si>
    <t>CURSO DE CAPACITAÇÃO PARA ENGENHEIRO ELETRICISTA (ENCARGOS COMPLEMENTARES) - MENSALISTA</t>
  </si>
  <si>
    <t>CURSO DE CAPACITAÇÃO PARA ENGENHEIRO SANITARISTA (ENCARGOS COMPLEMENTARES) - MENSALISTA</t>
  </si>
  <si>
    <t>CURSO DE CAPACITAÇÃO PARA MONTADOR DE MAQUINAS (ENCARGOS COMPLEMENTARES) - MENSALISTA</t>
  </si>
  <si>
    <t>CURSO DE CAPACITAÇÃO PARA GESSEIRO (ENCARGOS COMPLEMENTARES) - MENSALISTA</t>
  </si>
  <si>
    <t>CURSO DE CAPACITAÇÃO PARA IMPERMEABILIZADOR (ENCARGOS COMPLEMENTARES) - MENSALISTA</t>
  </si>
  <si>
    <t>CURSO DE CAPACITAÇÃO PARA MOTORISTA DE CAMINHAO-BASCULANTE (ENCARGOS COMPLEMENTARES) - MENSALISTA</t>
  </si>
  <si>
    <t>CURSO DE CAPACITAÇÃO PARA INSTALADOR DE TUBULAÇÕES (ENCARGOS COMPLEMENTARES) - MENSALISTA</t>
  </si>
  <si>
    <t>CURSO DE CAPACITAÇÃO PARA JARDINEIRO (ENCARGOS COMPLEMENTARES) - MENSALISTA</t>
  </si>
  <si>
    <t>CURSO DE CAPACITAÇÃO PARA LEITURISTA OU CADASTRISTA DE REDES DE ÁGUA (ENCARGOS COMPLEMENTARES) - MENSALISTA</t>
  </si>
  <si>
    <t>CURSO DE CAPACITAÇÃO PARA MOTORISTA DE CAMINHAO-CARRETA (ENCARGOS COMPLEMENTARES) - MENSALISTA</t>
  </si>
  <si>
    <t>CURSO DE CAPACITAÇÃO PARA MAÇARIQUEIRO (ENCARGOS COMPLEMENTARES) - MENSALISTA</t>
  </si>
  <si>
    <t>CURSO DE CAPACITAÇÃO PARA MARCENEIRO (ENCARGOS COMPLEMENTARES) - MENSALISTA</t>
  </si>
  <si>
    <t>CURSO DE CAPACITAÇÃO PARA MARMORISTA / GRANITEIRO (ENCARGOS COMPLEMENTARES) - MENSALISTA</t>
  </si>
  <si>
    <t>CURSO DE CAPACITAÇÃO PARA MOTORISTA DE CARRO DE PASSEIO (ENCARGOS COMPLEMENTARES) - MENSALISTA</t>
  </si>
  <si>
    <t>CURSO DE CAPACITAÇÃO PARA MECÂNICO DE EQUIPAMENTOS PESADOS (ENCARGOS COMPLEMENTARES) - MENSALISTA</t>
  </si>
  <si>
    <t>23,05</t>
  </si>
  <si>
    <t>CURSO DE CAPACITAÇÃO PARA MECÂNICO DE REFRIGERAÇÃO (ENCARGOS COMPLEMENTARES) - MENSALISTA</t>
  </si>
  <si>
    <t>CURSO DE CAPACITAÇÃO PARA MOTORISTA DE ONIBUS / MICRO-ONIBUS (ENCARGOS COMPLEMENTARES) - MENSALISTA</t>
  </si>
  <si>
    <t>CURSO DE CAPACITAÇÃO PARA MOTORISTA OPERADOR DE CAMINHAO COM MUNCK (ENCARGOS COMPLEMENTARES) - MENSALISTA</t>
  </si>
  <si>
    <t>CURSO DE CAPACITAÇÃO PARA NIVELADOR (ENCARGOS COMPLEMENTARES) - MENSALISTA</t>
  </si>
  <si>
    <t>CURSO DE CAPACITAÇÃO PARA OPERADOR DE BATE-ESTACAS (ENCARGOS COMPLEMENTARES) - MENSALISTA</t>
  </si>
  <si>
    <t>CURSO DE CAPACITAÇÃO PARA OPERADOR DE BETONEIRA (ENCARGOS COMPLEMENTARES) - MENSALISTA</t>
  </si>
  <si>
    <t>CURSO DE CAPACITAÇÃO PARA OPERADOR DE BETONEIRA ESTACIONARIA / MISTURADOR (ENCARGOS COMPLEMENTARES) - MENSALISTA</t>
  </si>
  <si>
    <t>CURSO DE CAPACITAÇÃO PARA OPERADOR DE COMPRESSOR DE AR OU COMPRESSORISTA (ENCARGOS COMPLEMENTARES) - MENSALISTA</t>
  </si>
  <si>
    <t>CURSO DE CAPACITAÇÃO PARA OPERADOR DE DEMARCADORA DE FAIXAS DE TRAFEGO (ENCARGOS COMPLEMENTARES) - MENSALISTA</t>
  </si>
  <si>
    <t>CURSO DE CAPACITAÇÃO PARA OPERADOR DE ESCAVADEIRA (ENCARGOS COMPLEMENTARES) - MENSALISTA</t>
  </si>
  <si>
    <t>CURSO DE CAPACITAÇÃO PARA OPERADOR DE GUINCHO OU GUINCHEIRO (ENCARGOS COMPLEMENTARES) - MENSALISTA</t>
  </si>
  <si>
    <t>CURSO DE CAPACITAÇÃO PARA OPERADOR DE GUINDASTE (ENCARGOS COMPLEMENTARES) - MENSALISTA</t>
  </si>
  <si>
    <t>CURSO DE CAPACITAÇÃO PARA OPERADOR DE JATO ABRASIVO OU JATISTA (ENCARGOS COMPLEMENTARES) - MENSALISTA</t>
  </si>
  <si>
    <t>CURSO DE CAPACITAÇÃO PARA OPERADOR DE MAQUINAS E TRATORES DIVERSOS (ENCARGOS COMPLEMENTARES) - MENSALISTA</t>
  </si>
  <si>
    <t>CURSO DE CAPACITAÇÃO PARA OPERADOR DE MARTELETE OU MARTELETEIRO (ENCARGOS COMPLEMENTARES) - MENSALISTA</t>
  </si>
  <si>
    <t>CURSO DE CAPACITAÇÃO PARA OPERADOR DE MOTO SCRAPER (ENCARGOS COMPLEMENTARES) - MENSALISTA</t>
  </si>
  <si>
    <t>CURSO DE CAPACITAÇÃO PARA OPERADOR DE MOTONIVELADORA (ENCARGOS COMPLEMENTARES) - MENSALISTA</t>
  </si>
  <si>
    <t>23,17</t>
  </si>
  <si>
    <t>CURSO DE CAPACITAÇÃO PARA OPERADOR DE PA CARREGADEIRA (ENCARGOS COMPLEMENTARES) - MENSALISTA</t>
  </si>
  <si>
    <t>19,53</t>
  </si>
  <si>
    <t>CURSO DE CAPACITAÇÃO PARA OPERADOR DE PAVIMENTADORA / MESA VIBROACABADORA (ENCARGOS COMPLEMENTARES) - MENSALISTA</t>
  </si>
  <si>
    <t>CURSO DE CAPACITAÇÃO PARA OPERADOR DE ROLO COMPACTADOR (ENCARGOS COMPLEMENTARES) - MENSALISTA</t>
  </si>
  <si>
    <t>CURSO DE CAPACITAÇÃO PARA OPERADOR DE TRATOR - EXCLUSIVE AGROPECUARIA (ENCARGOS COMPLEMENTARES) - MENSALISTA</t>
  </si>
  <si>
    <t>CURSO DE CAPACITAÇÃO PARA OPERADOR DE USINA DE ASFALTO, DE SOLOS OU DE CONCRETO (ENCARGOS COMPLEMENTARES) - MENSALISTA</t>
  </si>
  <si>
    <t>CURSO DE CAPACITAÇÃO PARA PASTILHEIRO (ENCARGOS COMPLEMENTARES) - MENSALISTA</t>
  </si>
  <si>
    <t>CURSO DE CAPACITAÇÃO PARA PEDREIRO (ENCARGOS COMPLEMENTARES) - MENSALISTA</t>
  </si>
  <si>
    <t>CURSO DE CAPACITAÇÃO PARA PINTOR (ENCARGOS COMPLEMENTARES) - MENSALISTA</t>
  </si>
  <si>
    <t>CURSO DE CAPACITAÇÃO PARA PINTOR DE LETREIROS (ENCARGOS COMPLEMENTARES) - MENSALISTA</t>
  </si>
  <si>
    <t>CURSO DE CAPACITAÇÃO PARA PINTOR PARA TINTA EPOXI (ENCARGOS COMPLEMENTARES) - MENSALISTA</t>
  </si>
  <si>
    <t>CURSO DE CAPACITAÇÃO PARA POCEIRO / ESCAVADOR DE VALAS E TUBULOES (ENCARGOS COMPLEMENTARES) - MENSALISTA</t>
  </si>
  <si>
    <t>CURSO DE CAPACITAÇÃO PARA RASTELEIRO (ENCARGOS COMPLEMENTARES) - MENSALISTA</t>
  </si>
  <si>
    <t>CURSO DE CAPACITAÇÃO PARA SERRALHEIRO (ENCARGOS COMPLEMENTARES) - MENSALISTA</t>
  </si>
  <si>
    <t>CURSO DE CAPACITAÇÃO PARA SERVENTE DE OBRAS (ENCARGOS COMPLEMENTARES) - MENSALISTA</t>
  </si>
  <si>
    <t>CURSO DE CAPACITAÇÃO PARA SOLDADOR (ENCARGOS COMPLEMENTARES) - MENSALISTA</t>
  </si>
  <si>
    <t>24,48</t>
  </si>
  <si>
    <t>CURSO DE CAPACITAÇÃO PARA SOLDADOR ELETRICO (ENCARGOS COMPLEMENTARES) - MENSALISTA</t>
  </si>
  <si>
    <t>CURSO DE CAPACITAÇÃO PARA TAQUEADOR OU TAQUEIRO (ENCARGOS COMPLEMENTARES) - MENSALISTA</t>
  </si>
  <si>
    <t>CURSO DE CAPACITAÇÃO PARA TECNICO EM LABORATORIO E CAMPO DE CONSTRUCAO CIVIL (ENCARGOS COMPLEMENTARES) - MENSALISTA</t>
  </si>
  <si>
    <t>CURSO DE CAPACITAÇÃO PARA TECNICO EM SONDAGEM (ENCARGOS COMPLEMENTARES) - MENSALISTA</t>
  </si>
  <si>
    <t>CURSO DE CAPACITAÇÃO PARA TELHADOR (ENCARGOS COMPLEMENTARES) - MENSALISTA</t>
  </si>
  <si>
    <t>CURSO DE CAPACITAÇÃO PARA VIDRACEIRO (ENCARGOS COMPLEMENTARES) - MENSALISTA</t>
  </si>
  <si>
    <t>CURSO DE CAPACITAÇÃO PARA VIGIA DIURNO (ENCARGOS COMPLEMENTARES) - MENSALISTA</t>
  </si>
  <si>
    <t>ENGENHEIRO CIVIL SENIOR COM ENCARGOS COMPLEMENTARES</t>
  </si>
  <si>
    <t>AJUDANTE DE ELETRICISTA COM ENCARGOS COMPLEMENTARES</t>
  </si>
  <si>
    <t>AJUDANTE DE ESTRUTURAS METÁLICAS COM ENCARGOS COMPLEMENTARES</t>
  </si>
  <si>
    <t>AJUDANTE DE SERRALHEIRO COM ENCARGOS COMPLEMENTARES</t>
  </si>
  <si>
    <t>ASSENTADOR DE MANILHAS COM ENCARGOS COMPLEMENTARES</t>
  </si>
  <si>
    <t>AUXILIAR DE LABORATORISTA DE SOLOS E DE CONCRETO COM ENCARGOS COMPLEMENTARES</t>
  </si>
  <si>
    <t>AUXILIAR DE PEDREIRO COM ENCARGOS COMPLEMENTARES</t>
  </si>
  <si>
    <t>AUXILIAR TÉCNICO / ASSISTENTE DE ENGENHARIA COM ENCARGOS COMPLEMENTARES</t>
  </si>
  <si>
    <t>AZULEJISTA OU LADRILHEIRO COM ENCARGOS COMPLEMENTARES</t>
  </si>
  <si>
    <t>BLASTER, DINAMITADOR OU CABO DE FORÇA COM ENCARGOS COMPLEMENTARES</t>
  </si>
  <si>
    <t>CARPINTEIRO AUXILIAR COM ENCARGOS COMPLEMENTARES</t>
  </si>
  <si>
    <t>CARPINTEIRO DE ESQUADRIAS COM ENCARGOS COMPLEMENTARES</t>
  </si>
  <si>
    <t>CAVOUQUEIRO OU OPERADOR DE PERFURATRIZ COM ENCARGOS COMPLEMENTARES</t>
  </si>
  <si>
    <t>ELETRICISTA DE MANUTENÇÃO INDUSTRIAL COM ENCARGOS COMPLEMENTARES</t>
  </si>
  <si>
    <t>INSTALADOR DE TUBULAÇÕES COM ENCARGOS COMPLEMENTARES</t>
  </si>
  <si>
    <t>LEITURISTA OU CADASTRISTA DE REDES DE ÁGUA COM ENCARGOS COMPLEMENTARES</t>
  </si>
  <si>
    <t>MAÇARIQUEIRO COM ENCARGOS COMPLEMENTARES</t>
  </si>
  <si>
    <t>MARMORISTA / GRANITEIRO COM ENCARGOS COMPLEMENTARES</t>
  </si>
  <si>
    <t>MECÂNICO DE EQUIPAMENTOS PESADOS COM ENCARGOS COMPLEMENTARES</t>
  </si>
  <si>
    <t>MONTADOR DE ELETROELETRÔNICO COM ENCARGOS COMPLEMENTARES</t>
  </si>
  <si>
    <t>MONTADOR DE ESTRUTURAS METÁLICAS COM ENCARGOS COMPLEMENTARES</t>
  </si>
  <si>
    <t>MONTADOR DE MÁQUINAS COM ENCARGOS COMPLEMENTARES</t>
  </si>
  <si>
    <t>MOTORISTA DE CAMINHÃO BASCULANTE COM ENCARGOS COMPLEMENTARES</t>
  </si>
  <si>
    <t>MOTORISTA DE CAMINHÃO CARRETA COM ENCARGOS COMPLEMENTARES</t>
  </si>
  <si>
    <t>MOTORISTA DE CARRO DE PASSEIO COM ENCARGOS COMPLEMENTARES</t>
  </si>
  <si>
    <t>MOTORISTA DE ÔNIBUS / MICRO-ÔNIBUS COM ENCARGOS COMPLEMENTARES</t>
  </si>
  <si>
    <t>MOTORISTA OPERADOR DE CAMINHÃO COM MUNCK COM ENCARGOS COMPLEMENTARES</t>
  </si>
  <si>
    <t>NIVELADOR  COM ENCARGOS COMPLEMENTARES</t>
  </si>
  <si>
    <t>OPERADOR DE BATE-ESTACA COM ENCARGOS COMPLEMENTARES</t>
  </si>
  <si>
    <t>OPERADOR DE BETONEIRA ESTACIONÁRIA COM ENCARGOS COMPLEMENTARES</t>
  </si>
  <si>
    <t>OPERADOR DE COMPRESSOR DE AR OU COMPRESSORISTA COM ENCARGOS COMPLEMENTARES</t>
  </si>
  <si>
    <t>OPERADOR DE DEMARCADORA DE FAIXAS DE TRÁFEGO COM ENCARGOS COMPLEMENTARES</t>
  </si>
  <si>
    <t>OPERADOR DE GUINCHO OU GUINCHEIRO COM ENCARGOS COMPLEMENTARES</t>
  </si>
  <si>
    <t>OPERADOR DE JATO ABRASIVO OU JATISTA COM ENCARGOS COMPLEMENTARES</t>
  </si>
  <si>
    <t>OPERADOR DE MÁQUINAS E TRATORES DIVERSOS COM ENCARGOS COMPLEMENTARES</t>
  </si>
  <si>
    <t>OPERADOR DE MOTO SCRAPER COM ENCARGOS COMPLEMENTARES</t>
  </si>
  <si>
    <t>OPERADOR DE PAVIMENTADORA / MESA VIBROACABADORA COM ENCARGOS COMPLEMENTARES</t>
  </si>
  <si>
    <t>OPERADOR DE TRATOR - EXCLUSIVE AGROPECUÁRIA COM ENCARGOS COMPLEMENTARES</t>
  </si>
  <si>
    <t>POCEIRO / ESCAVADOR DE VALAS COM ENCARGOS COMPLEMENTARES</t>
  </si>
  <si>
    <t>SERVENTE DE OBRAS COM ENCARGOS COMPLEMENTARES</t>
  </si>
  <si>
    <t>SOLDADOR ELÉTRICO COM ENCARGOS COMPLEMENTARES</t>
  </si>
  <si>
    <t>TÉCNICO DE LABORATÓRIO E CAMPO DE CONSTRUÇÃO COM ENCARGOS COMPLEMENTARES</t>
  </si>
  <si>
    <t>TÉCNICO EM SONDAGEM COM ENCARGOS COMPLEMENTARES</t>
  </si>
  <si>
    <t>TELHADOR COM ENCARGOS COMPLEMENTARES</t>
  </si>
  <si>
    <t>01.016.0201-0</t>
  </si>
  <si>
    <t>01.016.0201-A</t>
  </si>
  <si>
    <t>01.016.0202-0</t>
  </si>
  <si>
    <t>01.016.0202-A</t>
  </si>
  <si>
    <t>01.016.0204-0</t>
  </si>
  <si>
    <t>01.016.0204-A</t>
  </si>
  <si>
    <t>01.016.0205-0</t>
  </si>
  <si>
    <t>01.016.0205-A</t>
  </si>
  <si>
    <t>01.016.0207-0</t>
  </si>
  <si>
    <t>01.016.0207-A</t>
  </si>
  <si>
    <t>01.016.0208-0</t>
  </si>
  <si>
    <t>01.016.0208-A</t>
  </si>
  <si>
    <t>01.016.0210-0</t>
  </si>
  <si>
    <t>01.016.0210-A</t>
  </si>
  <si>
    <t>01.016.0211-0</t>
  </si>
  <si>
    <t>01.016.0211-A</t>
  </si>
  <si>
    <t>01.016.0221-0</t>
  </si>
  <si>
    <t>01.016.0221-A</t>
  </si>
  <si>
    <t>01.016.0222-0</t>
  </si>
  <si>
    <t>01.016.0222-A</t>
  </si>
  <si>
    <t>01.016.0224-0</t>
  </si>
  <si>
    <t>01.016.0224-A</t>
  </si>
  <si>
    <t>01.016.0225-0</t>
  </si>
  <si>
    <t>01.016.0225-A</t>
  </si>
  <si>
    <t>01.016.0227-0</t>
  </si>
  <si>
    <t>01.016.0227-A</t>
  </si>
  <si>
    <t>01.016.0228-0</t>
  </si>
  <si>
    <t>01.016.0228-A</t>
  </si>
  <si>
    <t>01.016.0230-0</t>
  </si>
  <si>
    <t>01.016.0230-A</t>
  </si>
  <si>
    <t>01.016.0231-0</t>
  </si>
  <si>
    <t>01.016.0231-A</t>
  </si>
  <si>
    <t>01.016.0241-0</t>
  </si>
  <si>
    <t>01.016.0241-A</t>
  </si>
  <si>
    <t>01.016.0242-0</t>
  </si>
  <si>
    <t>01.016.0242-A</t>
  </si>
  <si>
    <t>01.016.0244-0</t>
  </si>
  <si>
    <t>01.016.0244-A</t>
  </si>
  <si>
    <t>01.016.0245-0</t>
  </si>
  <si>
    <t>01.016.0245-A</t>
  </si>
  <si>
    <t>01.016.0247-0</t>
  </si>
  <si>
    <t>01.016.0247-A</t>
  </si>
  <si>
    <t>01.016.0248-0</t>
  </si>
  <si>
    <t>01.016.0248-A</t>
  </si>
  <si>
    <t>01.016.0250-0</t>
  </si>
  <si>
    <t>01.016.0250-A</t>
  </si>
  <si>
    <t>01.016.0251-0</t>
  </si>
  <si>
    <t>01.016.0251-A</t>
  </si>
  <si>
    <t>01.050.0222-0</t>
  </si>
  <si>
    <t>01.050.0222-A</t>
  </si>
  <si>
    <t>01.050.0223-0</t>
  </si>
  <si>
    <t>01.050.0223-A</t>
  </si>
  <si>
    <t>01.050.0224-0</t>
  </si>
  <si>
    <t>01.050.0224-A</t>
  </si>
  <si>
    <t>01.050.0570-0</t>
  </si>
  <si>
    <t>01.050.0570-A</t>
  </si>
  <si>
    <t>01.050.0571-0</t>
  </si>
  <si>
    <t>01.050.0571-A</t>
  </si>
  <si>
    <t>01.050.0572-0</t>
  </si>
  <si>
    <t>01.050.0572-A</t>
  </si>
  <si>
    <t>01.050.0575-0</t>
  </si>
  <si>
    <t>01.050.0575-A</t>
  </si>
  <si>
    <t>01.050.0576-0</t>
  </si>
  <si>
    <t>01.050.0576-A</t>
  </si>
  <si>
    <t>01.050.0577-0</t>
  </si>
  <si>
    <t>01.050.0577-A</t>
  </si>
  <si>
    <t>04.015.0110-0</t>
  </si>
  <si>
    <t>04.015.0110-A</t>
  </si>
  <si>
    <t>05.001.0101-0</t>
  </si>
  <si>
    <t>REMOCAO CUIDADOSA  DE DIVISORIA EM PLACA CIMENTICIA</t>
  </si>
  <si>
    <t>05.001.0101-A</t>
  </si>
  <si>
    <t>05.002.0018-0</t>
  </si>
  <si>
    <t>05.002.0018-A</t>
  </si>
  <si>
    <t>05.002.0019-0</t>
  </si>
  <si>
    <t>05.002.0019-A</t>
  </si>
  <si>
    <t>05.005.0048-0</t>
  </si>
  <si>
    <t>05.005.0048-A</t>
  </si>
  <si>
    <t>05.005.0051-0</t>
  </si>
  <si>
    <t>05.005.0051-A</t>
  </si>
  <si>
    <t>05.005.0060-0</t>
  </si>
  <si>
    <t>05.005.0060-A</t>
  </si>
  <si>
    <t>05.005.0062-0</t>
  </si>
  <si>
    <t>05.005.0062-A</t>
  </si>
  <si>
    <t>05.005.0064-0</t>
  </si>
  <si>
    <t>05.005.0064-A</t>
  </si>
  <si>
    <t>05.007.0005-0</t>
  </si>
  <si>
    <t>05.007.0005-A</t>
  </si>
  <si>
    <t>09.026.0017-0</t>
  </si>
  <si>
    <t>09.026.0017-A</t>
  </si>
  <si>
    <t>11.023.0004-0</t>
  </si>
  <si>
    <t>11.023.0004-A</t>
  </si>
  <si>
    <t>13.009.0035-0</t>
  </si>
  <si>
    <t>13.009.0035-A</t>
  </si>
  <si>
    <t>13.009.0040-0</t>
  </si>
  <si>
    <t>13.009.0040-A</t>
  </si>
  <si>
    <t>13.009.0045-0</t>
  </si>
  <si>
    <t>13.009.0045-A</t>
  </si>
  <si>
    <t>13.022.0045-0</t>
  </si>
  <si>
    <t>13.022.0045-A</t>
  </si>
  <si>
    <t>13.022.0046-0</t>
  </si>
  <si>
    <t>13.022.0046-A</t>
  </si>
  <si>
    <t>13.022.0047-0</t>
  </si>
  <si>
    <t>13.022.0047-A</t>
  </si>
  <si>
    <t>13.390.0038-0</t>
  </si>
  <si>
    <t>13.390.0038-A</t>
  </si>
  <si>
    <t>13.390.0039-0</t>
  </si>
  <si>
    <t>13.390.0039-A</t>
  </si>
  <si>
    <t>14.001.0085-0</t>
  </si>
  <si>
    <t>14.001.0085-A</t>
  </si>
  <si>
    <t>14.002.0100-0</t>
  </si>
  <si>
    <t>14.002.0100-A</t>
  </si>
  <si>
    <t>14.002.0101-0</t>
  </si>
  <si>
    <t>14.002.0101-A</t>
  </si>
  <si>
    <t>14.002.0102-0</t>
  </si>
  <si>
    <t>14.002.0102-A</t>
  </si>
  <si>
    <t>14.002.0103-0</t>
  </si>
  <si>
    <t>14.002.0103-A</t>
  </si>
  <si>
    <t>15.003.0520-0</t>
  </si>
  <si>
    <t>15.003.0520-A</t>
  </si>
  <si>
    <t>15.003.0525-0</t>
  </si>
  <si>
    <t>15.003.0525-A</t>
  </si>
  <si>
    <t>15.003.0530-0</t>
  </si>
  <si>
    <t>N</t>
  </si>
  <si>
    <t>15.003.0530-A</t>
  </si>
  <si>
    <t>15.003.0535-0</t>
  </si>
  <si>
    <t>15.003.0535-A</t>
  </si>
  <si>
    <t>15.003.0540-0</t>
  </si>
  <si>
    <t>15.003.0540-A</t>
  </si>
  <si>
    <t>15.003.0545-0</t>
  </si>
  <si>
    <t>15.003.0545-A</t>
  </si>
  <si>
    <t>15.003.0555-0</t>
  </si>
  <si>
    <t>15.003.0555-A</t>
  </si>
  <si>
    <t>15.003.0560-0</t>
  </si>
  <si>
    <t>15.003.0560-A</t>
  </si>
  <si>
    <t>15.003.0565-0</t>
  </si>
  <si>
    <t>15.003.0565-A</t>
  </si>
  <si>
    <t>15.007.0573-0</t>
  </si>
  <si>
    <t>15.007.0573-A</t>
  </si>
  <si>
    <t>15.007.0574-0</t>
  </si>
  <si>
    <t>15.007.0574-A</t>
  </si>
  <si>
    <t>15.007.0576-0</t>
  </si>
  <si>
    <t>15.007.0576-A</t>
  </si>
  <si>
    <t>15.007.0577-0</t>
  </si>
  <si>
    <t>15.007.0577-A</t>
  </si>
  <si>
    <t>15.007.0578-0</t>
  </si>
  <si>
    <t>15.007.0578-A</t>
  </si>
  <si>
    <t>15.007.0601-0</t>
  </si>
  <si>
    <t>15.007.0601-A</t>
  </si>
  <si>
    <t>15.007.0602-0</t>
  </si>
  <si>
    <t>15.007.0602-A</t>
  </si>
  <si>
    <t>15.007.0616-0</t>
  </si>
  <si>
    <t>15.007.0616-A</t>
  </si>
  <si>
    <t>15.008.0394-0</t>
  </si>
  <si>
    <t>15.008.0394-A</t>
  </si>
  <si>
    <t>15.015.0184-0</t>
  </si>
  <si>
    <t>15.015.0184-A</t>
  </si>
  <si>
    <t>15.015.0186-0</t>
  </si>
  <si>
    <t>15.015.0186-A</t>
  </si>
  <si>
    <t>15.015.0187-0</t>
  </si>
  <si>
    <t>15.015.0187-A</t>
  </si>
  <si>
    <t>15.015.0188-0</t>
  </si>
  <si>
    <t>15.015.0188-A</t>
  </si>
  <si>
    <t>15.015.0189-0</t>
  </si>
  <si>
    <t>15.015.0189-A</t>
  </si>
  <si>
    <t>15.015.0201-0</t>
  </si>
  <si>
    <t>15.015.0201-A</t>
  </si>
  <si>
    <t>15.015.0202-0</t>
  </si>
  <si>
    <t>15.015.0202-A</t>
  </si>
  <si>
    <t>15.018.0072-0</t>
  </si>
  <si>
    <t>15.018.0072-A</t>
  </si>
  <si>
    <t>15.018.0102-0</t>
  </si>
  <si>
    <t>15.018.0102-A</t>
  </si>
  <si>
    <t>15.018.0103-0</t>
  </si>
  <si>
    <t>15.018.0103-A</t>
  </si>
  <si>
    <t>15.018.0300-0</t>
  </si>
  <si>
    <t>15.018.0300-A</t>
  </si>
  <si>
    <t>15.018.0305-0</t>
  </si>
  <si>
    <t>15.018.0305-A</t>
  </si>
  <si>
    <t>15.018.0310-0</t>
  </si>
  <si>
    <t>15.018.0310-A</t>
  </si>
  <si>
    <t>15.018.0315-0</t>
  </si>
  <si>
    <t>15.018.0315-A</t>
  </si>
  <si>
    <t>15.018.0320-0</t>
  </si>
  <si>
    <t>15.018.0320-A</t>
  </si>
  <si>
    <t>15.018.0325-0</t>
  </si>
  <si>
    <t>15.018.0325-A</t>
  </si>
  <si>
    <t>15.018.0330-0</t>
  </si>
  <si>
    <t>15.018.0330-A</t>
  </si>
  <si>
    <t>15.020.0175-0</t>
  </si>
  <si>
    <t>15.020.0175-A</t>
  </si>
  <si>
    <t>15.031.0030-0</t>
  </si>
  <si>
    <t>15.031.0030-A</t>
  </si>
  <si>
    <t>15.031.0032-0</t>
  </si>
  <si>
    <t>15.031.0032-A</t>
  </si>
  <si>
    <t>15.031.0036-0</t>
  </si>
  <si>
    <t>15.031.0036-A</t>
  </si>
  <si>
    <t>15.031.0038-0</t>
  </si>
  <si>
    <t>15.031.0038-A</t>
  </si>
  <si>
    <t>18.017.0100-0</t>
  </si>
  <si>
    <t>18.017.0100-A</t>
  </si>
  <si>
    <t>18.017.0105-0</t>
  </si>
  <si>
    <t>18.017.0105-A</t>
  </si>
  <si>
    <t>18.018.0102-0</t>
  </si>
  <si>
    <t>18.018.0102-A</t>
  </si>
  <si>
    <t>18.027.0098-0</t>
  </si>
  <si>
    <t>18.027.0098-A</t>
  </si>
  <si>
    <t>18.027.0150-0</t>
  </si>
  <si>
    <t>18.027.0150-A</t>
  </si>
  <si>
    <t>18.027.0152-0</t>
  </si>
  <si>
    <t>MN</t>
  </si>
  <si>
    <t>18.027.0152-A</t>
  </si>
  <si>
    <t>18.027.0153-0</t>
  </si>
  <si>
    <t>18.027.0153-A</t>
  </si>
  <si>
    <t>18.027.0154-0</t>
  </si>
  <si>
    <t>18.027.0154-A</t>
  </si>
  <si>
    <t>18.038.0038-0</t>
  </si>
  <si>
    <t>18.038.0038-A</t>
  </si>
  <si>
    <t>18.040.0030-0</t>
  </si>
  <si>
    <t>18.040.0030-A</t>
  </si>
  <si>
    <t>19.004.0018-2</t>
  </si>
  <si>
    <t>19.004.0018-3</t>
  </si>
  <si>
    <t>19.004.0018-4</t>
  </si>
  <si>
    <t>19.004.0018-C</t>
  </si>
  <si>
    <t>19.004.0018-D</t>
  </si>
  <si>
    <t>19.004.0018-E</t>
  </si>
  <si>
    <t>19.005.0011-2</t>
  </si>
  <si>
    <t>19.005.0011-3</t>
  </si>
  <si>
    <t>19.005.0011-4</t>
  </si>
  <si>
    <t>19.005.0011-C</t>
  </si>
  <si>
    <t>19.005.0011-D</t>
  </si>
  <si>
    <t>19.005.0011-E</t>
  </si>
  <si>
    <t>19.006.0029-2</t>
  </si>
  <si>
    <t>19.006.0029-3</t>
  </si>
  <si>
    <t>19.006.0029-4</t>
  </si>
  <si>
    <t>19.006.0029-C</t>
  </si>
  <si>
    <t>19.006.0029-D</t>
  </si>
  <si>
    <t>19.006.0029-E</t>
  </si>
  <si>
    <t>19.006.0031-2</t>
  </si>
  <si>
    <t>19.006.0031-3</t>
  </si>
  <si>
    <t>19.006.0031-4</t>
  </si>
  <si>
    <t>19.006.0031-C</t>
  </si>
  <si>
    <t>19.006.0031-D</t>
  </si>
  <si>
    <t>19.006.0031-E</t>
  </si>
  <si>
    <t>19.010.0050-2</t>
  </si>
  <si>
    <t>19.010.0050-3</t>
  </si>
  <si>
    <t>19.010.0050-4</t>
  </si>
  <si>
    <t>19.010.0050-C</t>
  </si>
  <si>
    <t>19.010.0050-D</t>
  </si>
  <si>
    <t>19.010.0050-E</t>
  </si>
  <si>
    <t>19.011.0023-2</t>
  </si>
  <si>
    <t>19.011.0023-4</t>
  </si>
  <si>
    <t>19.011.0023-C</t>
  </si>
  <si>
    <t>19.011.0023-E</t>
  </si>
  <si>
    <t>19.011.0080-2</t>
  </si>
  <si>
    <t>19.011.0080-3</t>
  </si>
  <si>
    <t>19.011.0080-4</t>
  </si>
  <si>
    <t>19.011.0080-C</t>
  </si>
  <si>
    <t>19.011.0080-D</t>
  </si>
  <si>
    <t>19.011.0080-E</t>
  </si>
  <si>
    <t>19.011.0082-2</t>
  </si>
  <si>
    <t>19.011.0082-3</t>
  </si>
  <si>
    <t>19.011.0082-4</t>
  </si>
  <si>
    <t>19.011.0082-C</t>
  </si>
  <si>
    <t>19.011.0082-D</t>
  </si>
  <si>
    <t>19.011.0082-E</t>
  </si>
  <si>
    <t>21.046.0080-0</t>
  </si>
  <si>
    <t>21.046.0080-A</t>
  </si>
  <si>
    <t>21.046.0085-0</t>
  </si>
  <si>
    <t>21.046.0085-A</t>
  </si>
  <si>
    <t>21.046.0087-0</t>
  </si>
  <si>
    <t>21.046.0087-A</t>
  </si>
  <si>
    <t>21.046.0090-0</t>
  </si>
  <si>
    <t>21.046.0090-A</t>
  </si>
  <si>
    <t>21.046.0092-0</t>
  </si>
  <si>
    <t>21.046.0092-A</t>
  </si>
  <si>
    <t>21.046.0100-0</t>
  </si>
  <si>
    <t>21.046.0100-A</t>
  </si>
  <si>
    <t>21.046.0102-0</t>
  </si>
  <si>
    <t>21.046.0102-A</t>
  </si>
  <si>
    <t>21.046.0105-0</t>
  </si>
  <si>
    <t>21.046.0105-A</t>
  </si>
  <si>
    <t>21.046.0107-0</t>
  </si>
  <si>
    <t>21.046.0107-A</t>
  </si>
  <si>
    <t>21.050.0052-0</t>
  </si>
  <si>
    <t>21.050.0052-A</t>
  </si>
  <si>
    <t>21.050.0053-0</t>
  </si>
  <si>
    <t>21.050.0053-A</t>
  </si>
  <si>
    <t>21.050.0057-0</t>
  </si>
  <si>
    <t>21.050.0057-A</t>
  </si>
  <si>
    <t>21.050.0062-0</t>
  </si>
  <si>
    <t>21.050.0062-A</t>
  </si>
  <si>
    <t>ARAME DE FERRO GALVANIZADO DE 12BWG, 2,76MM.FORNECIMENTO</t>
  </si>
  <si>
    <t xml:space="preserve">DESCRIÇÃO </t>
  </si>
  <si>
    <t>DESCR1,C,60</t>
  </si>
  <si>
    <t>DESCR2,C,60</t>
  </si>
  <si>
    <t>DESCR3,C,60</t>
  </si>
  <si>
    <t>DESCR4,C,60</t>
  </si>
  <si>
    <t>DESCR5,C,60</t>
  </si>
  <si>
    <t>DESCR6,C,60</t>
  </si>
  <si>
    <t>05.001.0097-0</t>
  </si>
  <si>
    <t>05.001.0097-A</t>
  </si>
  <si>
    <t>05.001.0098-0</t>
  </si>
  <si>
    <t>05.001.0098-A</t>
  </si>
  <si>
    <t>LIMPEZA DE PISOS CERAMICO,MARMORE OU GRANITO (SEM POLIMENTO)</t>
  </si>
  <si>
    <t>05.007.0006-0</t>
  </si>
  <si>
    <t>05.007.0006-A</t>
  </si>
  <si>
    <t>05.008.0007-0</t>
  </si>
  <si>
    <t>05.008.0007-A</t>
  </si>
  <si>
    <t>05.008.0015-0</t>
  </si>
  <si>
    <t>05.008.0015-A</t>
  </si>
  <si>
    <t>07.050.0050-0</t>
  </si>
  <si>
    <t>07.050.0050-A</t>
  </si>
  <si>
    <t>07.100.0050-0</t>
  </si>
  <si>
    <t>07.100.0050-A</t>
  </si>
  <si>
    <t>08.015.0060-0</t>
  </si>
  <si>
    <t>08.015.0060-A</t>
  </si>
  <si>
    <t>08.015.0061-0</t>
  </si>
  <si>
    <t>08.015.0061-A</t>
  </si>
  <si>
    <t>08.015.0063-0</t>
  </si>
  <si>
    <t>08.015.0063-A</t>
  </si>
  <si>
    <t>08.015.0065-0</t>
  </si>
  <si>
    <t>08.015.0065-A</t>
  </si>
  <si>
    <t>08.015.0067-0</t>
  </si>
  <si>
    <t>08.015.0067-A</t>
  </si>
  <si>
    <t>08.015.0068-0</t>
  </si>
  <si>
    <t>08.015.0068-A</t>
  </si>
  <si>
    <t>08.037.0070-0</t>
  </si>
  <si>
    <t>08.037.0070-A</t>
  </si>
  <si>
    <t>08.037.0073-0</t>
  </si>
  <si>
    <t>08.037.0073-A</t>
  </si>
  <si>
    <t>08.037.0075-0</t>
  </si>
  <si>
    <t>08.037.0075-A</t>
  </si>
  <si>
    <t>08.037.0077-0</t>
  </si>
  <si>
    <t>08.037.0077-A</t>
  </si>
  <si>
    <t>LARGURA</t>
  </si>
  <si>
    <t>13.460.0025-0</t>
  </si>
  <si>
    <t>13.460.0025-A</t>
  </si>
  <si>
    <t>13.460.0030-0</t>
  </si>
  <si>
    <t>13.460.0030-A</t>
  </si>
  <si>
    <t>13.460.0032-0</t>
  </si>
  <si>
    <t>13.460.0032-A</t>
  </si>
  <si>
    <t>13.460.0035-0</t>
  </si>
  <si>
    <t>13.460.0035-A</t>
  </si>
  <si>
    <t>14.006.0239-0</t>
  </si>
  <si>
    <t>14.006.0239-A</t>
  </si>
  <si>
    <t>14.006.0241-0</t>
  </si>
  <si>
    <t>14.006.0241-A</t>
  </si>
  <si>
    <t>14.006.0242-0</t>
  </si>
  <si>
    <t>14.006.0242-A</t>
  </si>
  <si>
    <t>14.006.0250-0</t>
  </si>
  <si>
    <t>14.006.0250-A</t>
  </si>
  <si>
    <t>14.006.0251-0</t>
  </si>
  <si>
    <t>14.006.0251-A</t>
  </si>
  <si>
    <t>14.007.0039-0</t>
  </si>
  <si>
    <t>14.007.0039-A</t>
  </si>
  <si>
    <t>14.007.0100-0</t>
  </si>
  <si>
    <t>14.007.0100-A</t>
  </si>
  <si>
    <t>15.001.0069-0</t>
  </si>
  <si>
    <t>15.001.0069-A</t>
  </si>
  <si>
    <t>SIFAO EM METAL CROMADO,DE 1.1/2"X1.1/2".FORNECIMENTO</t>
  </si>
  <si>
    <t>SIFAO EM METAL CROMADO,DE 1.1/4"X1.1/2".FORNECIMENTO</t>
  </si>
  <si>
    <t>SIFAO EM METAL CROMADO,DE 1"X1.1/2".FORNECIMENTO</t>
  </si>
  <si>
    <t>SIFAO EM METAL CROMADO,DE 1"X1.1/4".FORNECIMENTO</t>
  </si>
  <si>
    <t>18.013.0126-0</t>
  </si>
  <si>
    <t>18.013.0126-A</t>
  </si>
  <si>
    <t>SIFAO SANFONADO EM PVC, UNIVERSAL.FORNECIMENTO</t>
  </si>
  <si>
    <t>18.032.0040-0</t>
  </si>
  <si>
    <t>18.032.0040-A</t>
  </si>
  <si>
    <t>18.032.0042-0</t>
  </si>
  <si>
    <t>18.032.0042-A</t>
  </si>
  <si>
    <t>19.008.0012-2</t>
  </si>
  <si>
    <t>19.008.0012-3</t>
  </si>
  <si>
    <t>19.008.0012-4</t>
  </si>
  <si>
    <t>19.008.0012-C</t>
  </si>
  <si>
    <t>19.008.0012-D</t>
  </si>
  <si>
    <t>19.008.0012-E</t>
  </si>
  <si>
    <t>19.008.0014-2</t>
  </si>
  <si>
    <t>19.008.0014-3</t>
  </si>
  <si>
    <t>19.008.0014-4</t>
  </si>
  <si>
    <t>19.008.0014-C</t>
  </si>
  <si>
    <t>19.008.0014-D</t>
  </si>
  <si>
    <t>19.008.0014-E</t>
  </si>
  <si>
    <t>20.009.0027-0</t>
  </si>
  <si>
    <t>20.009.0027-A</t>
  </si>
  <si>
    <t>20.009.0029-0</t>
  </si>
  <si>
    <t>20.009.0029-A</t>
  </si>
  <si>
    <t>20.009.0032-0</t>
  </si>
  <si>
    <t>20.009.0032-A</t>
  </si>
  <si>
    <t>58.002.0437-1</t>
  </si>
  <si>
    <t>58.002.0437-B</t>
  </si>
  <si>
    <t>58.002.0438-1</t>
  </si>
  <si>
    <t>MONTAGEM DE ESCAMAS DE CONCRETO</t>
  </si>
  <si>
    <t>58.002.0438-B</t>
  </si>
  <si>
    <t>58.002.0439-1</t>
  </si>
  <si>
    <t>MOLDES METALICOS PARA SOLO REFORCADO COM FITA METALICA</t>
  </si>
  <si>
    <t>58.002.0439-B</t>
  </si>
  <si>
    <t>58.002.0440-1</t>
  </si>
  <si>
    <t>TRAVAMENTO E NIVELAMENTO DE ESCAMA DE CONCRETO ARMADO</t>
  </si>
  <si>
    <t>58.002.0440-B</t>
  </si>
  <si>
    <t>58.002.0441-1</t>
  </si>
  <si>
    <t>58.002.0441-B</t>
  </si>
  <si>
    <t>9,78</t>
  </si>
  <si>
    <t>15,01</t>
  </si>
  <si>
    <t>77,87</t>
  </si>
  <si>
    <t>TUBO DE PVC PARA REDE COLETORA DE ESGOTO DE PAREDE MACIÇA, DN 100 MM, JUNTA ELÁSTICA - FORNECIMENTO E ASSENTAMENTO. AF_01/2021</t>
  </si>
  <si>
    <t>TUBO DE PVC PARA REDE COLETORA DE ESGOTO DE PAREDE MACIÇA, DN 150 MM, JUNTA ELÁSTICA  - FORNECIMENTO E ASSENTAMENTO. AF_01/2021</t>
  </si>
  <si>
    <t>TUBO DE PVC PARA REDE COLETORA DE ESGOTO DE PAREDE MACIÇA, DN 200 MM, JUNTA ELÁSTICA - FORNECIMENTO E ASSENTAMENTO. AF_01/2021</t>
  </si>
  <si>
    <t>TUBO DE PVC PARA REDE COLETORA DE ESGOTO DE PAREDE MACIÇA, DN 250 MM, JUNTA ELÁSTICA  - FORNECIMENTO E ASSENTAMENTO. AF_01/2021</t>
  </si>
  <si>
    <t>TUBO DE PVC PARA REDE COLETORA DE ESGOTO DE PAREDE MACIÇA, DN 300 MM, JUNTA ELÁSTICA,  FORNECIMENTO E ASSENTAMENTO. AF_01/2021</t>
  </si>
  <si>
    <t>TUBO DE PVC PARA REDE COLETORA DE ESGOTO DE PAREDE MACIÇA, DN 350 MM, JUNTA ELÁSTICA  - FORNECIMENTO E ASSENTAMENTO. AF_01/2021</t>
  </si>
  <si>
    <t>TUBO DE PVC PARA REDE COLETORA DE ESGOTO DE PAREDE MACIÇA, DN 400 MM, JUNTA ELÁSTICA  FORNECIMENTO E ASSENTAMENTO. AF_01/2021</t>
  </si>
  <si>
    <t>TUBO DE PVC CORRUGADO DE DUPLA PAREDE PARA REDE COLETORA DE ESGOTO, DN 150 MM, JUNTA ELÁSTICA - FORNECIMENTO E ASSENTAMENTO. AF_01/2021</t>
  </si>
  <si>
    <t>TUBO DE PVC CORRUGADO DE DUPLA PAREDE PARA REDE COLETORA DE ESGOTO, DN 200 MM, JUNTA ELÁSTICA - FORNECIMENTO E ASSENTAMENTO. AF_01/2021</t>
  </si>
  <si>
    <t>TUBO DE PVC CORRUGADO DE DUPLA PAREDE PARA REDE COLETORA DE ESGOTO, DN 250 MM, JUNTA ELÁSTICA - FORNECIMENTO E ASSENTAMENTO. AF_01/2021</t>
  </si>
  <si>
    <t>TUBO DE PVC CORRUGADO DE DUPLA PAREDE PARA REDE COLETORA DE ESGOTO, DN 300 MM, JUNTA ELÁSTICA - FORNECIMENTO E ASSENTAMENTO. AF_01/2021</t>
  </si>
  <si>
    <t>TUBO DE PVC CORRUGADO DE DUPLA PAREDE PARA REDE COLETORA DE ESGOTO, DN 350 MM, JUNTA ELÁSTICA - FORNECIMENTO E ASSENTAMENTO. AF_01/2021</t>
  </si>
  <si>
    <t>TUBO DE PVC CORRUGADO DE DUPLA PAREDE PARA REDE COLETORA DE ESGOTO, DN 400 MM, JUNTA ELÁSTICA - FORNECIMENTO E ASSENTAMENTO. AF_01/2021</t>
  </si>
  <si>
    <t>TUBO DE PEAD CORRUGADO DE DUPLA PAREDE PARA REDE COLETORA DE ESGOTO, DN 600 MM, JUNTA ELÁSTICA INTEGRADA - FORNECIMENTO E ASSENTAMENTO. AF_01/2021</t>
  </si>
  <si>
    <t>JUNTA ARGAMASSADA ENTRE TUBO DN 100 MM E O POÇO DE VISITA/ CAIXA DE CONCRETO OU ALVENARIA EM REDES DE ESGOTO. AF_01/2021</t>
  </si>
  <si>
    <t>JUNTA ARGAMASSADA ENTRE TUBO DN 150 MM E O POÇO DE VISITA/ CAIXA DE CONCRETO OU ALVENARIA EM REDES DE ESGOTO. AF_01/2021</t>
  </si>
  <si>
    <t>JUNTA ARGAMASSADA ENTRE TUBO DN 200 MM E O POÇO/ CAIXA DE CONCRETO OU ALVENARIA EM REDES DE ESGOTO. AF_01/2021</t>
  </si>
  <si>
    <t>JUNTA ARGAMASSADA ENTRE TUBO DN 250 MM E O POÇO DE VISITA/ CAIXA DE CONCRETO OU ALVENARIA EM REDES DE ESGOTO. AF_01/2021</t>
  </si>
  <si>
    <t>JUNTA ARGAMASSADA ENTRE TUBO DN 300 MM E O POÇO DE VISITA/ CAIXA DE CONCRETO OU ALVENARIA EM REDES DE ESGOTO. AF_01/2021</t>
  </si>
  <si>
    <t>54,42</t>
  </si>
  <si>
    <t>JUNTA ARGAMASSADA ENTRE TUBO DN 350 MM E O POÇO DE VISITA/ CAIXA DE CONCRETO OU ALVENARIA EM REDES DE ESGOTO. AF_01/2021</t>
  </si>
  <si>
    <t>JUNTA ARGAMASSADA ENTRE TUBO DN 400 MM E O POÇO DE VISITA/ CAIXA DE CONCRETO OU ALVENARIA EM REDES DE ESGOTO. AF_01/2021</t>
  </si>
  <si>
    <t>JUNTA ARGAMASSADA ENTRE TUBO DN 450 MM E O POÇO DE VISITA/ CAIXA DE CONCRETO OU ALVENARIA EM REDES DE ESGOTO. AF_01/2021</t>
  </si>
  <si>
    <t>JUNTA ARGAMASSADA ENTRE TUBO DN 600 MM E O POÇO DE VISITA/ CAIXA DE CONCRETO OU ALVENARIA EM REDES DE ESGOTO. AF_01/2021</t>
  </si>
  <si>
    <t>ASSENTAMENTO DE TUBO DE PVC PARA REDE COLETORA DE ESGOTO DE PAREDE MACIÇA, DN 100 MM, JUNTA ELÁSTICA (NÃO INCLUI FORNECIMENTO). AF_01/2021</t>
  </si>
  <si>
    <t>ASSENTAMENTO DE TUBO DE PVC PARA REDE COLETORA DE ESGOTO DE PAREDE MACIÇA, DN 150 MM, JUNTA ELÁSTICA,  (NÃO INCLUI FORNECIMENTO). AF_01/2021</t>
  </si>
  <si>
    <t>ASSENTAMENTO DE TUBO DE PVC PARA REDE COLETORA DE ESGOTO DE PAREDE MACIÇA, DN 200 MM, JUNTA ELÁSTICA (NÃO INCLUI FORNECIMENTO). AF_01/2021</t>
  </si>
  <si>
    <t>ASSENTAMENTO DE TUBO DE PVC PARA REDE COLETORA DE ESGOTO DE PAREDE MACIÇA, DN 250 MM, JUNTA ELÁSTICA (NÃO INCLUI FORNECIMENTO). AF_01/2021</t>
  </si>
  <si>
    <t>ASSENTAMENTO DE TUBO DE PVC PARA REDE COLETORA DE ESGOTO DE PAREDE MACIÇA, DN 300 MM, JUNTA ELÁSTICA  (NÃO INCLUI FORNECIMENTO). AF_01/2021</t>
  </si>
  <si>
    <t>ASSENTAMENTO DE TUBO DE PVC PARA REDE COLETORA DE ESGOTO DE PAREDE MACIÇA, DN 350 MM, JUNTA ELÁSTICA (NÃO INCLUI FORNECIMENTO). AF_01/2021</t>
  </si>
  <si>
    <t>ASSENTAMENTO DE TUBO DE PVC PARA REDE COLETORA DE ESGOTO DE PAREDE MACIÇA, DN 400 MM, JUNTA ELÁSTICA (NÃO INCLUI FORNECIMENTO). AF_01/2021</t>
  </si>
  <si>
    <t>ASSENTAMENTO DE TUBO DE PVC CORRUGADO DE DUPLA PAREDE PARA REDE COLETORA DE ESGOTO, DN 150 MM, JUNTA ELÁSTICA (NÃO INCLUI FORNECIMENTO). AF_01/2021</t>
  </si>
  <si>
    <t>ASSENTAMENTO DE TUBO DE PVC CORRUGADO DE DUPLA PAREDE PARA REDE COLETORA DE ESGOTO, DN 200 MM, JUNTA ELÁSTICA (NÃO INCLUI FORNECIMENTO). AF_01/2021</t>
  </si>
  <si>
    <t>ASSENTAMENTO DE TUBO DE PVC CORRUGADO DE DUPLA PAREDE PARA REDE COLETORA DE ESGOTO, DN 250 MM, JUNTA ELÁSTICA (NÃO INCLUI FORNECIMENTO). AF_01/2021</t>
  </si>
  <si>
    <t>ASSENTAMENTO DE TUBO DE PVC CORRUGADO DE DUPLA PAREDE PARA REDE COLETORA DE ESGOTO, DN 300 MM, JUNTA ELÁSTICA (NÃO INCLUI FORNECIMENTO). AF_01/2021</t>
  </si>
  <si>
    <t>ASSENTAMENTO DE TUBO DE PVC CORRUGADO DE DUPLA PAREDE PARA REDE COLETORA DE ESGOTO, DN 350 MM, JUNTA ELÁSTICA (NÃO INCLUI FORNECIMENTO). AF_01/2021</t>
  </si>
  <si>
    <t>ASSENTAMENTO DE TUBO DE PVC CORRUGADO DE DUPLA PAREDE PARA REDE COLETORA DE ESGOTO, DN 400 MM, JUNTA ELÁSTICA  (NÃO INCLUI FORNECIMENTO). AF_01/2021</t>
  </si>
  <si>
    <t>ASSENTAMENTO DE TUBO DE PEAD CORRUGADO DE DUPLA PAREDE PARA REDE COLETORA DE ESGOTO, DN 450 MM, JUNTA ELÁSTICA INTEGRADA (NÃO INCLUI FORNECIMENTO). AF_01/2021</t>
  </si>
  <si>
    <t>ASSENTAMENTO DE TUBO DE PEAD CORRUGADO DE DUPLA PAREDE PARA REDE COLETORA DE ESGOTO, DN 600 MM, JUNTA ELÁSTICA INTEGRADA (NÃO INCLUI FORNECIMENTO). AF_01/2021</t>
  </si>
  <si>
    <t>15,34</t>
  </si>
  <si>
    <t>TUBO DE PEAD CORRUGADO DE DUPLA PAREDE PARA REDE COLETORA DE ESGOTO, DN 250 MM, JUNTA ELÁSTICA INTEGRADA - FORNECIMENTO E ASSENTAMENTO. AF_01/2021</t>
  </si>
  <si>
    <t>ASSENTAMENTO DE TUBO DE PEAD CORRUGADO DE DUPLA PAREDE PARA REDE COLETORA DE ESGOTO, DN 250 MM, JUNTA ELÁSTICA INTEGRADA (NÃO INCLUI FORNECIMENTO). AF_01/2021</t>
  </si>
  <si>
    <t>TUBO DE PEAD CORRUGADO DE DUPLA PAREDE PARA REDE COLETORA DE ESGOTO, DN 300 MM, JUNTA ELÁSTICA INTEGRADA - FORNECIMENTO E ASSENTAMENTO. AF_01/2021</t>
  </si>
  <si>
    <t>ASSENTAMENTO DE TUBO DE PEAD CORRUGADO DE DUPLA PAREDE PARA REDE COLETORA DE ESGOTO, DN 300 MM, JUNTA ELÁSTICA INTEGRADA  (NÃO INCLUI FORNECIMENTO). AF_01/2021</t>
  </si>
  <si>
    <t>TUBO DE PEAD CORRUGADO DE DUPLA PAREDE PARA REDE COLETORA DE ESGOTO, DN 800 MM, JUNTA ELÁSTICA INTEGRADA - FORNECIMENTO E ASSENTAMENTO. AF_01/2021</t>
  </si>
  <si>
    <t>ASSENTAMENTO DE TUBO DE PEAD CORRUGADO DE DUPLA PAREDE PARA REDE COLETORA DE ESGOTO, DN 800 MM, JUNTA ELÁSTICA INTEGRADA  (NÃO INCLUI FORNECIMENTO). AF_01/2021</t>
  </si>
  <si>
    <t>ASSENTAMENTO DE TUBO DE PEAD CORRUGADO DE DUPLA PAREDE PARA REDE COLETORA DE ESGOTO, DN 900 MM, JUNTA ELÁSTICA INTEGRADA (NÃO INCLUI FORNECIMENTO). AF_01/2021</t>
  </si>
  <si>
    <t>TUBO DE PEAD CORRUGADO DE DUPLA PAREDE PARA REDE COLETORA DE ESGOTO, DN 1000 MM, JUNTA ELÁSTICA INTEGRADA - FORNECIMENTO E ASSENTAMENTO. AF_01/2021</t>
  </si>
  <si>
    <t>ASSENTAMENTO DE TUBO DE PEAD CORRUGADO DE DUPLA PAREDE PARA REDE COLETORA DE ESGOTO, DN 1000 MM, JUNTA ELÁSTICA INTEGRADA (NÃO INCLUI FORNECIMENTO). AF_01/2021</t>
  </si>
  <si>
    <t>TUBO DE PEAD CORRUGADO DE DUPLA PAREDE PARA REDE COLETORA DE ESGOTO, DN 1200 MM, JUNTA ELÁSTICA INTEGRADA - FORNECIMENTO E ASSENTAMENTO. AF_01/2021</t>
  </si>
  <si>
    <t>ASSENTAMENTO DE TUBO DE PEAD CORRUGADO DE DUPLA PAREDE PARA REDE COLETORA DE ESGOTO, DN 1200 MM, JUNTA ELÁSTICA INTEGRADA (NÃO INCLUI FORNECIMENTO). AF_01/2021</t>
  </si>
  <si>
    <t>ASSENTAMENTO DE TUBO DE PEAD CORRUGADO DE DUPLA PAREDE PARA REDE COLETORA DE ESGOTO, DN 1500 MM, JUNTA ELÁSTICA INTEGRADA (NÃO INCLUI FORNECIMENTO). AF_01/2021</t>
  </si>
  <si>
    <t>2,38</t>
  </si>
  <si>
    <t>TUBO DE PVC BRANCO PARA REDE COLETORA DE ESGOTO CONDOMINIAL DE PAREDE MACIÇA, DN 100 MM, JUNTA ELÁSTICA - FORNECIMENTO E ASSENTAMENTO. AF_01/2021</t>
  </si>
  <si>
    <t>JUNTA ARGAMASSADA ENTRE TUBO DN 800 MM E O POÇO DE VISITA/ CAIXA DE CONCRETO OU ALVENARIA EM REDES DE ESGOTO. AF_01/2021</t>
  </si>
  <si>
    <t>JUNTA ARGAMASSADA ENTRE TUBO DN 900 MM E O POÇO DE VISITA/ CAIXA DE CONCRETO OU ALVENARIA EM REDES DE ESGOTO. AF_01/2021</t>
  </si>
  <si>
    <t>JUNTA ARGAMASSADA ENTRE TUBO DN 1000 MM E O POÇO DE VISITA/ CAIXA DE CONCRETO OU ALVENARIA EM REDES DE ESGOTO. AF_01/2021</t>
  </si>
  <si>
    <t>JUNTA ARGAMASSADA ENTRE TUBO DN 1200 MM E O POÇO DE VISITA/ CAIXA DE CONCRETO OU ALVENARIA EM REDES DE ESGOTO. AF_01/2021</t>
  </si>
  <si>
    <t>JUNTA ARGAMASSADA ENTRE TUBO DN 1500 MM E O POÇO DE VISITA/ CAIXA DE CONCRETO OU ALVENARIA EM REDES DE ESGOTO. AF_01/2021</t>
  </si>
  <si>
    <t>20,40</t>
  </si>
  <si>
    <t>34,02</t>
  </si>
  <si>
    <t>5,99</t>
  </si>
  <si>
    <t>16,13</t>
  </si>
  <si>
    <t>18,66</t>
  </si>
  <si>
    <t>33,39</t>
  </si>
  <si>
    <t>2,37</t>
  </si>
  <si>
    <t>17,63</t>
  </si>
  <si>
    <t>MARTELO DEMOLIDOR ELÉTRICO, COM POTÊNCIA DE 2.000 W, 1.000 IMPACTOS POR MINUTO, PESO DE 30 KG - CHP DIURNO. AF_01/2021</t>
  </si>
  <si>
    <t>68,44</t>
  </si>
  <si>
    <t>2,82</t>
  </si>
  <si>
    <t>54,15</t>
  </si>
  <si>
    <t>2,21</t>
  </si>
  <si>
    <t>1,43</t>
  </si>
  <si>
    <t>0,69</t>
  </si>
  <si>
    <t>33,26</t>
  </si>
  <si>
    <t>3,03</t>
  </si>
  <si>
    <t>52,46</t>
  </si>
  <si>
    <t>MARTELO DEMOLIDOR ELÉTRICO, COM POTÊNCIA DE 2.000 W, 1.000 IMPACTOS POR MINUTO, PESO DE 30 KG -  CHI DIURNO. AF_01/2021</t>
  </si>
  <si>
    <t>23,58</t>
  </si>
  <si>
    <t>20,97</t>
  </si>
  <si>
    <t>8,74</t>
  </si>
  <si>
    <t>20,69</t>
  </si>
  <si>
    <t>30,01</t>
  </si>
  <si>
    <t>26,69</t>
  </si>
  <si>
    <t>10,28</t>
  </si>
  <si>
    <t>5,15</t>
  </si>
  <si>
    <t>50,47</t>
  </si>
  <si>
    <t>3,65</t>
  </si>
  <si>
    <t>0,66</t>
  </si>
  <si>
    <t>36,75</t>
  </si>
  <si>
    <t>2,56</t>
  </si>
  <si>
    <t>16,77</t>
  </si>
  <si>
    <t>5,48</t>
  </si>
  <si>
    <t>2,96</t>
  </si>
  <si>
    <t>4,85</t>
  </si>
  <si>
    <t>5,30</t>
  </si>
  <si>
    <t>25,68</t>
  </si>
  <si>
    <t>3,04</t>
  </si>
  <si>
    <t>17,47</t>
  </si>
  <si>
    <t>106,41</t>
  </si>
  <si>
    <t>16,00</t>
  </si>
  <si>
    <t>2,97</t>
  </si>
  <si>
    <t>41,21</t>
  </si>
  <si>
    <t>19,76</t>
  </si>
  <si>
    <t>14,42</t>
  </si>
  <si>
    <t>0,42</t>
  </si>
  <si>
    <t>1,50</t>
  </si>
  <si>
    <t>0,32</t>
  </si>
  <si>
    <t>13,00</t>
  </si>
  <si>
    <t>1,62</t>
  </si>
  <si>
    <t>14,77</t>
  </si>
  <si>
    <t>1,59</t>
  </si>
  <si>
    <t>21,62</t>
  </si>
  <si>
    <t>14,02</t>
  </si>
  <si>
    <t>1,90</t>
  </si>
  <si>
    <t>17,53</t>
  </si>
  <si>
    <t>MARTELO DEMOLIDOR ELÉTRICO, COM POTÊNCIA DE 2.000 W, 1.000 IMPACTOS POR MINUTO, PESO DE 30 KG - DEPRECIAÇÃO. AF_01/2021</t>
  </si>
  <si>
    <t>MARTELO DEMOLIDOR ELÉTRICO, COM POTÊNCIA DE 2.000 W, 1.000 IMPACTOS POR MINUTO, PESO DE 30 KG - JUROS. AF_01/2021</t>
  </si>
  <si>
    <t>MARTELO DEMOLIDOR ELÉTRICO, COM POTÊNCIA DE 2.000 W, 1.000 IMPACTOS POR MINUTO, PESO DE 30 KG - MANUTENÇÃO. AF_01/2021</t>
  </si>
  <si>
    <t>MARTELO DEMOLIDOR ELÉTRICO, COM POTÊNCIA DE 2.000 W, 1.000 IMPACTOS POR MINUTO, PESO DE 30 KG - MATERIAIS NA OPERAÇÃO. AF_01/2021</t>
  </si>
  <si>
    <t>15,70</t>
  </si>
  <si>
    <t>34,08</t>
  </si>
  <si>
    <t>17,34</t>
  </si>
  <si>
    <t>TELHAMENTO COM TELHA ESTRUTURAL DE FIBROCIMENTO E= 8 MM, COM ATÉ 2 ÁGUAS, INCLUSO IÇAMENTO. AF_07/2019_P</t>
  </si>
  <si>
    <t>15,85</t>
  </si>
  <si>
    <t>CAIXA COM GRELHA SIMPLES RETANGULAR, EM CONCRETO PRÉ-MOLDADO, DIMENSÕES INTERNAS: 0,6X1,0X1,0 M. AF_12/2020</t>
  </si>
  <si>
    <t>CAIXA PARA BOCA DE LOBO SIMPLES RETANGULAR, EM CONCRETO PRÉ-MOLDADO, DIMENSÕES INTERNAS: 0,6X1,0X1,2 M. AF_12/2020</t>
  </si>
  <si>
    <t>CAIXA PARA BOCA DE LOBO DUPLA RETANGULAR, EM CONCRETO PRÉ-MOLDADO, DIMENSÕES INTERNAS: 0,6X2,2X1,2 M. AF_12/2020</t>
  </si>
  <si>
    <t>CAIXA COM GRELHA SIMPLES RETANGULAR, EM ALVENARIA COM TIJOLOS CERÂMICOS MACIÇOS, DIMENSÕES INTERNAS: 0,5X1X1 M. AF_12/2020</t>
  </si>
  <si>
    <t>CAIXA COM GRELHA DUPLA RETANGULAR, EM ALVENARIA COM TIJOLOS CERÂMICOS MACIÇOS, DIMENSÕES INTERNAS: 0,5X2,2X1 M. AF_12/2020</t>
  </si>
  <si>
    <t>CAIXA PARA BOCA DE LOBO SIMPLES RETANGULAR, EM ALVENARIA COM TIJOLOS CERÂMICOS MACIÇOS, DIMENSÕES INTERNAS: 0,6X1X1,2 M. AF_12/2020</t>
  </si>
  <si>
    <t>CAIXA PARA BOCA DE LOBO DUPLA RETANGULAR, EM ALVENARIA COM TIJOLOS CERÂMICOS MACIÇOS, DIMENSÕES INTERNAS: 0,6X2,2X1,2 M. AF_12/2020</t>
  </si>
  <si>
    <t>CAIXA PARA BOCA DE LOBO COMBINADA COM GRELHA RETANGULAR, EM ALVENARIA COM TIJOLOS CERÂMICOS MACIÇOS, DIMENSÕES INTERNAS: 1,3X1X1,2 M. AF_12/2020</t>
  </si>
  <si>
    <t>CAIXA PARA BOCA DE LOBO DUPLA COMBINADA COM GRELHA RETANGULAR, EM ALVENARIA COM TIJOLOS CERÂMICOS MACIÇOS, DIMENSÕES INTERNAS: 1,3X2,2X1,2 M. AF_12/2020</t>
  </si>
  <si>
    <t>CAIXA COM GRELHA SIMPLES RETANGULAR, EM ALVENARIA COM BLOCOS DE CONCRETO, DIMENSÕES INTERNAS: 0,5X1X1 M. AF_12/2020</t>
  </si>
  <si>
    <t>CAIXA COM GRELHA DUPLA RETANGULAR, EM ALVENARIA COM BLOCOS DE CONCRETO, DIMENSÕES INTERNAS: 0,5X2,2X1 M. AF_12/2020</t>
  </si>
  <si>
    <t>CAIXA PARA BOCA DE LOBO SIMPLES RETANGULAR, EM ALVENARIA COM BLOCOS DE CONCRETO, DIMENSÕES INTERNAS: 0,6X1X1,2 M. AF_12/2020</t>
  </si>
  <si>
    <t>CAIXA PARA BOCA DE LOBO DUPLA RETANGULAR, EM ALVENARIA COM BLOCOS DE CONCRETO, DIMENSÕES INTERNAS: 0,6X2,2X1,2 M. AF_12/2020</t>
  </si>
  <si>
    <t>CAIXA PARA BOCA DE LOBO COMBINADA COM GRELHA RETANGULAR, EM ALVENARIA COM BLOCOS DE CONCRETO, DIMENSÕES INTERNAS: 1,3X1X1,2 M. AF_12/2020</t>
  </si>
  <si>
    <t>CAIXA PARA BOCA DE LOBO DUPLA COMBINADA COM GRELHA RETANGULAR, EM ALVENARIA COM BLOCOS DE CONCRETO, DIMENSÕES INTERNAS: 1,3X2,2X1,2 M. AF_12/2020</t>
  </si>
  <si>
    <t>ACRÉSCIMO PARA POÇO DE VISITA CIRCULAR PARA ESGOTO, EM ALVENARIA COM TIJOLOS CERÂMICOS MACIÇOS, DIÂMETRO INTERNO = 0,8 M. AF_12/2020</t>
  </si>
  <si>
    <t>ACRÉSCIMO PARA POÇO DE VISITA CIRCULAR PARA ESGOTO, EM CONCRETO PRÉ-MOLDADO, DIÂMETRO INTERNO = 1 M. AF_12/2020</t>
  </si>
  <si>
    <t>ACRÉSCIMO PARA POÇO DE VISITA CIRCULAR PARA  ESGOTO, EM ALVENARIA COM TIJOLOS CERÂMICOS MACIÇOS, DIÂMETRO INTERNO = 1 M. AF_12/2020</t>
  </si>
  <si>
    <t>ACRÉSCIMO PARA POÇO DE VISITA CIRCULAR PARA ESGOTO, EM CONCRETO PRÉ-MOLDADO, DIÂMETRO INTERNO = 1,2 M. AF_12/2020</t>
  </si>
  <si>
    <t>ACRÉSCIMO PARA POÇO DE VISITA CIRCULAR PARA ESGOTO, EM ALVENARIA COM TIJOLOS CERÂMICOS MACIÇOS, DIÂMETRO INTERNO = 1,2 M. AF_12/2020</t>
  </si>
  <si>
    <t>ACRÉSCIMO PARA POÇO DE VISITA CIRCULAR PARA  ESGOTO, EM CONCRETO PRÉ-MOLDADO, DIÂMETRO INTERNO = 1,5 M. AF_12/2020</t>
  </si>
  <si>
    <t>ACRÉSCIMO PARA POÇO DE VISITA CIRCULAR PARA  ESGOTO, EM ALVENARIA COM TIJOLOS CERÂMICOS MACIÇOS, DIÂMETRO INTERNO = 1,5 M. AF_12/2020</t>
  </si>
  <si>
    <t>ACRÉSCIMO PARA POÇO DE VISITA RETANGULAR PARA ESGOTO, EM ALVENARIA COM BLOCOS DE CONCRETO, DIMENSÕES INTERNAS = 1X1 M. AF_12/2020</t>
  </si>
  <si>
    <t>ACRÉSCIMO PARA POÇO DE VISITA RETANGULAR PARA ESGOTO, EM ALVENARIA COM BLOCOS DE CONCRETO, DIMENSÕES INTERNAS = 1X1,5 M. AF_12/2020</t>
  </si>
  <si>
    <t>ACRÉSCIMO PARA POÇO DE VISITA RETANGULAR PARA ESGOTO, EM ALVENARIA COM BLOCOS DE CONCRETO, DIMENSÕES INTERNAS = 1X2 M. AF_12/2020</t>
  </si>
  <si>
    <t>ACRÉSCIMO PARA POÇO DE VISITA RETANGULAR PARA ESGOTO, EM ALVENARIA COM BLOCOS DE CONCRETO, DIMENSÕES INTERNAS = 1X2,5 M. AF_12/2020</t>
  </si>
  <si>
    <t>ACRÉSCIMO PARA POÇO DE VISITA RETANGULAR PARA ESGOTO, EM ALVENARIA COM BLOCOS DE CONCRETO, DIMENSÕES INTERNAS = 1X3 M. AF_12/2020</t>
  </si>
  <si>
    <t>ACRÉSCIMO PARA POÇO DE VISITA RETANGULAR PARA ESGOTO, EM ALVENARIA COM BLOCOS DE CONCRETO, DIMENSÕES INTERNAS = 1X3,5 M. AF_12/2020</t>
  </si>
  <si>
    <t>ACRÉSCIMO PARA POÇO DE VISITA RETANGULAR PARA ESGOTO, EM ALVENARIA COM BLOCOS DE CONCRETO, DIMENSÕES INTERNAS = 1X4 M. AF_12/2020</t>
  </si>
  <si>
    <t>BASE PARA POÇO DE VISITA RETANGULAR PARA ESGOTO, EM ALVENARIA COM BLOCOS DE CONCRETO, DIMENSÕES INTERNAS = 1,5X1,5 M, PROFUNDIDADE = 1,45 M, EXCLUINDO TAMPÃO . AF_12/2020</t>
  </si>
  <si>
    <t>ACRÉSCIMO PARA POÇO DE VISITA RETANGULAR PARA ESGOTO, EM ALVENARIA COM BLOCOS DE CONCRETO, DIMENSÕES INTERNAS = 1,5X1,5 M. AF_12/2020</t>
  </si>
  <si>
    <t>ACRÉSCIMO PARA POÇO DE VISITA RETANGULAR PARA ESGOTO, EM ALVENARIA COM BLOCOS DE CONCRETO, DIMENSÕES INTERNAS = 1,5X2 M. AF_12/2020</t>
  </si>
  <si>
    <t>ACRÉSCIMO PARA POÇO DE VISITA RETANGULAR PARA ESGOTO, EM ALVENARIA COM BLOCOS DE CONCRETO, DIMENSÕES INTERNAS = 1,5X2,5 M. AF_12/2020</t>
  </si>
  <si>
    <t>ACRÉSCIMO PARA POÇO DE VISITA RETANGULAR PARA ESGOTO, EM ALVENARIA COM BLOCOS DE CONCRETO, DIMENSÕES INTERNAS = 1,5X3 M. AF_12/2020</t>
  </si>
  <si>
    <t>ACRÉSCIMO PARA POÇO DE VISITA RETANGULAR PARA ESGOTO, EM ALVENARIA COM BLOCOS DE CONCRETO, DIMENSÕES INTERNAS = 1,5X3,5 M. AF_12/2020</t>
  </si>
  <si>
    <t>ACRÉSCIMO PARA POÇO DE VISITA RETANGULAR PARA ESGOTO, EM ALVENARIA COM BLOCOS DE CONCRETO, DIMENSÕES INTERNAS = 1,5X4 M. AF_12/2020</t>
  </si>
  <si>
    <t>ACRÉSCIMO PARA POÇO DE VISITA RETANGULAR PARA ESGOTO, EM ALVENARIA COM BLOCOS DE CONCRETO, DIMENSÕES INTERNAS = 2X2 M. AF_12/2020</t>
  </si>
  <si>
    <t>ACRÉSCIMO PARA POÇO DE VISITA RETANGULAR PARA ESGOTO, EM ALVENARIA COM BLOCOS DE CONCRETO, DIMENSÕES INTERNAS = 2X2,5 M. AF_12/2020</t>
  </si>
  <si>
    <t>ACRÉSCIMO PARA POÇO DE VISITA RETANGULAR PARA ESGOTO, EM ALVENARIA COM BLOCOS DE CONCRETO, DIMENSÕES INTERNAS = 2X3 M. AF_12/2020</t>
  </si>
  <si>
    <t>ACRÉSCIMO PARA POÇO DE VISITA RETANGULAR PARA ESGOTO, EM ALVENARIA COM BLOCOS DE CONCRETO, DIMENSÕES INTERNAS = 2X3,5 M. AF_12/2020</t>
  </si>
  <si>
    <t>ACRÉSCIMO PARA POÇO DE VISITA RETANGULAR PARA ESGOTO, EM ALVENARIA COM BLOCOS DE CONCRETO, DIMENSÕES INTERNAS = 2X4 M. AF_12/2020</t>
  </si>
  <si>
    <t>ACRÉSCIMO PARA POÇO DE VISITA RETANGULAR PARA ESGOTO, EM ALVENARIA COM BLOCOS DE CONCRETO, DIMENSÕES INTERNAS = 2,5X2,5 M. AF_12/2020</t>
  </si>
  <si>
    <t>ACRÉSCIMO PARA POÇO DE VISITA RETANGULAR PARA ESGOTO, EM ALVENARIA COM BLOCOS DE CONCRETO, DIMENSÕES INTERNAS = 2,5X3 M. AF_12/2020</t>
  </si>
  <si>
    <t>ACRÉSCIMO PARA POÇO DE VISITA RETANGULAR PARA ESGOTO, EM ALVENARIA COM BLOCOS DE CONCRETO, DIMENSÕES INTERNAS = 2,5X3,5 M. AF_12/2020</t>
  </si>
  <si>
    <t>ACRÉSCIMO PARA POÇO DE VISITA RETANGULAR PARA ESGOTO, EM ALVENARIA COM BLOCOS DE CONCRETO, DIMENSÕES INTERNAS = 2,5X4 M. AF_12/2020</t>
  </si>
  <si>
    <t>ACRÉSCIMO PARA POÇO DE VISITA RETANGULAR PARA ESGOTO, EM ALVENARIA COM BLOCOS DE CONCRETO, DIMENSÕES INTERNAS = 3X3 M. AF_12/2020</t>
  </si>
  <si>
    <t>ACRÉSCIMO PARA POÇO DE VISITA RETANGULAR PARA ESGOTO, EM ALVENARIA COM BLOCOS DE CONCRETO, DIMENSÕES INTERNAS = 3X3,5 M. AF_12/2020</t>
  </si>
  <si>
    <t>ACRÉSCIMO PARA POÇO DE VISITA RETANGULAR PARA ESGOTO, EM ALVENARIA COM BLOCOS DE CONCRETO, DIMENSÕES INTERNAS = 3X4 M. AF_12/2020</t>
  </si>
  <si>
    <t>ACRÉSCIMO PARA POÇO DE VISITA RETANGULAR PARA ESGOTO, EM ALVENARIA COM BLOCOS DE CONCRETO, DIMENSÕES INTERNAS = 3,5X3,5 M. AF_12/2020</t>
  </si>
  <si>
    <t>ACRÉSCIMO PARA POÇO DE VISITA RETANGULAR PARA ESGOTO, EM ALVENARIA COM BLOCOS DE CONCRETO, DIMENSÕES INTERNAS = 3,5X4 M. AF_12/2020</t>
  </si>
  <si>
    <t>BASE PARA POÇO DE VISITA RETANGULAR PARA ESGOTO, EM ALVENARIA COM BLOCOS DE CONCRETO, DIMENSÕES INTERNAS = 4X4 M, PROFUNDIDADE = 1,45 M, EXCLUINDO TAMPÃO. AF_12/2020</t>
  </si>
  <si>
    <t>ACRÉSCIMO PARA POÇO DE VISITA RETANGULAR PARA ESGOTO, EM ALVENARIA COM BLOCOS DE CONCRETO, DIMENSÕES INTERNAS = 4X4 M. AF_12/2020</t>
  </si>
  <si>
    <t>CHAMINÉ CIRCULAR PARA POÇO DE VISITA PARA ESGOTO, EM CONCRETO PRÉ-MOLDADO, DIÂMETRO INTERNO = 0,6 M. AF_12/2020</t>
  </si>
  <si>
    <t>CHAMINÉ CIRCULAR PARA POÇO DE VISITA PARA ESGOTO, EM ALVENARIA COM TIJOLOS CERÂMICOS MACIÇOS, DIÂMETRO INTERNO = 0,6 M. AF_12/2020</t>
  </si>
  <si>
    <t>ACRÉSCIMO PARA POÇO DE VISITA CIRCULAR PARA ESGOTO, EM CONCRETO PRÉ-MOLDADO, DIÂMETRO INTERNO = 0,8 M. AF_12/2020</t>
  </si>
  <si>
    <t>ACRÉSCIMO PARA POÇO DE VISITA CIRCULAR PARA DRENAGEM, EM CONCRETO PRÉ-MOLDADO, DIÂMETRO INTERNO = 1,2 M. AF_12/2020</t>
  </si>
  <si>
    <t>ACRÉSCIMO PARA POÇO DE VISITA RETANGULAR PARA DRENAGEM, EM ALVENARIA COM BLOCOS DE CONCRETO, DIMENSÕES INTERNAS = 1,5X1,5 M. AF_12/2020</t>
  </si>
  <si>
    <t>ACRÉSCIMO PARA POÇO DE VISITA CIRCULAR PARA DRENAGEM, EM ALVENARIA COM TIJOLOS CERÂMICOS MACIÇOS, DIÂMETRO INTERNO = 1,2 M. AF_12/2020</t>
  </si>
  <si>
    <t>ACRÉSCIMO PARA POÇO DE VISITA CIRCULAR PARA DRENAGEM, EM CONCRETO PRÉ-MOLDADO, DIÂMETRO INTERNO = 1,5 M. AF_12/2020</t>
  </si>
  <si>
    <t>ACRÉSCIMO PARA POÇO DE VISITA RETANGULAR PARA DRENAGEM, EM ALVENARIA COM BLOCOS DE CONCRETO, DIMENSÕES INTERNAS = 1,5X2 M. AF_12/2020</t>
  </si>
  <si>
    <t>ACRÉSCIMO PARA POÇO DE VISITA CIRCULAR PARA DRENAGEM, EM ALVENARIA COM TIJOLOS CERÂMICOS MACIÇOS, DIÂMETRO INTERNO = 1,5 M. AF_12/2020</t>
  </si>
  <si>
    <t>ACRÉSCIMO PARA POÇO DE VISITA RETANGULAR PARA DRENAGEM, EM ALVENARIA COM BLOCOS DE CONCRETO, DIMENSÕES INTERNAS = 1X1 M. AF_12/2020</t>
  </si>
  <si>
    <t>ACRÉSCIMO PARA POÇO DE VISITA RETANGULAR PARA DRENAGEM, EM ALVENARIA COM BLOCOS DE CONCRETO, DIMENSÕES INTERNAS = 1X1,5 M. AF_12/2020</t>
  </si>
  <si>
    <t>ACRÉSCIMO PARA POÇO DE VISITA RETANGULAR PARA DRENAGEM, EM ALVENARIA COM BLOCOS DE CONCRETO, DIMENSÕES INTERNAS = 1,5X2,5 M. AF_12/2020</t>
  </si>
  <si>
    <t>ACRÉSCIMO PARA POÇO DE VISITA RETANGULAR PARA DRENAGEM, EM ALVENARIA COM BLOCOS DE CONCRETO, DIMENSÕES INTERNAS = 1X2 M. AF_12/2020</t>
  </si>
  <si>
    <t>ACRÉSCIMO PARA POÇO DE VISITA RETANGULAR PARA DRENAGEM, EM ALVENARIA COM BLOCOS DE CONCRETO, DIMENSÕES INTERNAS = 1X2,5 M. AF_12/2020</t>
  </si>
  <si>
    <t>ACRÉSCIMO PARA POÇO DE VISITA RETANGULAR PARA DRENAGEM, EM ALVENARIA COM BLOCOS DE CONCRETO, DIMENSÕES INTERNAS = 1,5X3 M. AF_12/2020</t>
  </si>
  <si>
    <t>ACRÉSCIMO PARA POÇO DE VISITA RETANGULAR PARA DRENAGEM, EM ALVENARIA COM BLOCOS DE CONCRETO, DIMENSÕES INTERNAS = 1X3 M. AF_12/2020</t>
  </si>
  <si>
    <t>ACRÉSCIMO PARA POÇO DE VISITA CIRCULAR PARA DRENAGEM, EM CONCRETO PRÉ-MOLDADO, DIÂMETRO INTERNO = 0,8 M. AF_12/2020</t>
  </si>
  <si>
    <t>ACRÉSCIMO PARA POÇO DE VISITA RETANGULAR PARA DRENAGEM, EM ALVENARIA COM BLOCOS DE CONCRETO, DIMENSÕES INTERNAS = 1X3,5 M. AF_12/2020</t>
  </si>
  <si>
    <t>ACRÉSCIMO PARA POÇO DE VISITA RETANGULAR PARA DRENAGEM, EM ALVENARIA COM BLOCOS DE CONCRETO, DIMENSÕES INTERNAS = 2,5X2,5 M. AF_12/2020</t>
  </si>
  <si>
    <t>ACRÉSCIMO PARA POÇO DE VISITA CIRCULAR PARA DRENAGEM, EM ALVENARIA COM TIJOLOS CERÂMICOS MACIÇOS, DIÂMETRO INTERNO = 0,8 M. AF_12/2020</t>
  </si>
  <si>
    <t>ACRÉSCIMO PARA POÇO DE VISITA CIRCULAR PARA DRENAGEM, EM CONCRETO PRÉ-MOLDADO, DIÂMETRO INTERNO = 1 M. AF_12/2020</t>
  </si>
  <si>
    <t>ACRÉSCIMO PARA POÇO DE VISITA RETANGULAR PARA DRENAGEM, EM ALVENARIA COM BLOCOS DE CONCRETO, DIMENSÕES INTERNAS = 1X4 M. AF_12/2020</t>
  </si>
  <si>
    <t>ACRÉSCIMO PARA POÇO DE VISITA RETANGULAR PARA DRENAGEM, EM ALVENARIA COM BLOCOS DE CONCRETO, DIMENSÕES INTERNAS = 1,5X3,5 M. AF_12/2020</t>
  </si>
  <si>
    <t>ACRÉSCIMO PARA POÇO DE VISITA CIRCULAR PARA DRENAGEM, EM ALVENARIA COM TIJOLOS CERÂMICOS MACIÇOS, DIÂMETRO INTERNO = 1 M. AF_12/2020</t>
  </si>
  <si>
    <t>ACRÉSCIMO PARA POÇO DE VISITA RETANGULAR PARA DRENAGEM, EM ALVENARIA COM BLOCOS DE CONCRETO, DIMENSÕES INTERNAS = 2,5X3 M. AF_12/2020</t>
  </si>
  <si>
    <t>ACRÉSCIMO PARA POÇO DE VISITA RETANGULAR PARA DRENAGEM, EM ALVENARIA COM BLOCOS DE CONCRETO, DIMENSÕES INTERNAS = 1,5X4 M. AF_12/2020</t>
  </si>
  <si>
    <t>ACRÉSCIMO PARA POÇO DE VISITA RETANGULAR PARA DRENAGEM, EM ALVENARIA COM BLOCOS DE CONCRETO, DIMENSÕES INTERNAS = 2,5X3,5 M. AF_12/2020</t>
  </si>
  <si>
    <t>ACRÉSCIMO PARA POÇO DE VISITA RETANGULAR PARA DRENAGEM, EM ALVENARIA COM BLOCOS DE CONCRETO, DIMENSÕES INTERNAS = 2,5X4 M. AF_12/2020</t>
  </si>
  <si>
    <t>ACRÉSCIMO PARA POÇO DE VISITA RETANGULAR PARA DRENAGEM, EM ALVENARIA COM BLOCOS DE CONCRETO, DIMENSÕES INTERNAS = 3X3 M. AF_12/2020</t>
  </si>
  <si>
    <t>ACRÉSCIMO PARA POÇO DE VISITA RETANGULAR PARA DRENAGEM, EM ALVENARIA COM BLOCOS DE CONCRETO, DIMENSÕES INTERNAS = 3X3,5 M. AF_12/2020</t>
  </si>
  <si>
    <t>ACRÉSCIMO PARA POÇO DE VISITA RETANGULAR PARA DRENAGEM, EM ALVENARIA COM BLOCOS DE CONCRETO, DIMENSÕES INTERNAS = 2X2 M. AF_12/2020</t>
  </si>
  <si>
    <t>ACRÉSCIMO PARA POÇO DE VISITA RETANGULAR PARA DRENAGEM, EM ALVENARIA COM BLOCOS DE CONCRETO, DIMENSÕES INTERNAS = 3X4 M. AF_12/2020</t>
  </si>
  <si>
    <t>ACRÉSCIMO PARA POÇO DE VISITA RETANGULAR PARA DRENAGEM, EM ALVENARIA COM BLOCOS DE CONCRETO, DIMENSÕES INTERNAS = 3,5X3,5 M. AF_12/2020</t>
  </si>
  <si>
    <t>ACRÉSCIMO PARA POÇO DE VISITA RETANGULAR PARA DRENAGEM, EM ALVENARIA COM BLOCOS DE CONCRETO, DIMENSÕES INTERNAS = 3,5X4 M. AF_12/2020</t>
  </si>
  <si>
    <t>ACRÉSCIMO PARA POÇO DE VISITA RETANGULAR PARA DRENAGEM, EM ALVENARIA COM BLOCOS DE CONCRETO, DIMENSÕES INTERNAS = 2X2,5 M. AF_12/2020</t>
  </si>
  <si>
    <t>CHAMINÉ CIRCULAR PARA POÇO DE VISITA PARA DRENAGEM, EM CONCRETO PRÉ-MOLDADO, DIÂMETRO INTERNO = 0,6 M. AF_12/2020</t>
  </si>
  <si>
    <t>CHAMINÉ CIRCULAR PARA POÇO DE VISITA PARA DRENAGEM, EM ALVENARIA COM TIJOLOS CERÂMICOS MACIÇOS, DIÂMETRO INTERNO = 0,6 M. AF_12/2020</t>
  </si>
  <si>
    <t>ACRÉSCIMO PARA POÇO DE VISITA RETANGULAR PARA DRENAGEM, EM ALVENARIA COM BLOCOS DE CONCRETO, DIMENSÕES INTERNAS = 2X3 M. AF_12/2020</t>
  </si>
  <si>
    <t>ACRÉSCIMO PARA POÇO DE VISITA RETANGULAR PARA DRENAGEM, EM ALVENARIA COM BLOCOS DE CONCRETO, DIMENSÕES INTERNAS = 2X3,5 M. AF_12/2020</t>
  </si>
  <si>
    <t>ACRÉSCIMO PARA POÇO DE VISITA RETANGULAR PARA DRENAGEM, EM ALVENARIA COM BLOCOS DE CONCRETO, DIMENSÕES INTERNAS = 2X4 M. AF_12/2020</t>
  </si>
  <si>
    <t>ACRÉSCIMO PARA POÇO DE VISITA RETANGULAR PARA DRENAGEM, EM ALVENARIA COM BLOCOS DE CONCRETO, DIMENSÕES INTERNAS = 4X4 M. AF_12/2020</t>
  </si>
  <si>
    <t>CAIXA COM GRELHA RETANGULAR DE FERRO FUNDIDO, EM ALVENARIA COM TIJOLOS CERÂMICOS MACIÇOS, DIMENSÕES INTERNAS: 0,30 X 1,00 X 1,00. AF_12/2020</t>
  </si>
  <si>
    <t>CAIXA COM GRELHA RETANGULAR DE FERRO FUNDIDO, EM ALVENARIA COM BLOCOS DE CONCRETO, DIMENSÕES INTERNAS: 0,30 X 1,00 X 1,00. AF_12/2020</t>
  </si>
  <si>
    <t>CAIXA ENTERRADA DISTRIBUIDORA DE VAZÃO (SUMIDOUROS MÚLTIPLOS), RETANGULAR, EM ALVENARIA COM TIJOLOS MACIÇOS, DIMENSÕES INTERNAS: 0,60 X 0,60 X 0,50 M. AF_12/2020</t>
  </si>
  <si>
    <t>CAIXA ENTERRADA DISTRIBUIDORA DE VAZÃO (SUMIDOUROS MÚLTIPLOS), RETANGULAR, EM ALVENARIA COM BLOCOS DE CONCRETO, DIMENSÕES INTERNAS: 0,60 X 0,60 X 0,50 M. AF_12/2020</t>
  </si>
  <si>
    <t>CAIXA ENTERRADA DISTRIBUIDORA DE VAZÃO (SUMIDOUROS MÚLTIPLOS), RETANGULAR, EM CONCRETO PRÉ-MOLDADO, DIMENSÕES INTERNAS: 0,60 X 0,60 X 0,50 M. AF_12/2020</t>
  </si>
  <si>
    <t>BASE PARA POCO DE VISITA RETANGULAR PARA ESGOTO E DRENAGEM, EM CONCRETO ESTRUTURAL, DIMENSÕES INTERNAS DE 90X150 M, PROFUNDIDADE DE 1,25 M, EXCLUINDO TAMPÃO. AF_12/2020</t>
  </si>
  <si>
    <t>30,28</t>
  </si>
  <si>
    <t>34,39</t>
  </si>
  <si>
    <t>ESCORAMENTO DE VALA, TIPO PONTALETEAMENTO, COM PROFUNDIDADE DE 0 A 1,5 M, LARGURA MENOR QUE 1,5 M. AF_08/2020</t>
  </si>
  <si>
    <t>23,27</t>
  </si>
  <si>
    <t>ESCORAMENTO DE VALA, TIPO PONTALETEAMENTO, COM PROFUNDIDADE DE 0 A 1,5 M, LARGURA MAIOR OU IGUAL A 1,5 M E MENOR QUE 2,5 M. AF_08/2020</t>
  </si>
  <si>
    <t>ESCORAMENTO DE VALA, TIPO PONTALETEAMENTO, COM PROFUNDIDADE DE 1,5 A 3,0 M, LARGURA MENOR QUE 1,5 M. AF_08/2020</t>
  </si>
  <si>
    <t>ESCORAMENTO DE VALA, TIPO PONTALETEAMENTO, COM PROFUNDIDADE DE 1,5 A 3,0 M, LARGURA MAIOR OU IGUAL A 1,5 M E MENOR QUE 2,5 M. AF_08/2020</t>
  </si>
  <si>
    <t>ESCORAMENTO DE VALA, TIPO PONTALETEAMENTO, COM PROFUNDIDADE DE 3,0 A 4,5 M, LARGURA MENOR QUE 1,5 M. AF_08/2020</t>
  </si>
  <si>
    <t>ESCORAMENTO DE VALA, TIPO PONTALETEAMENTO, COM PROFUNDIDADE DE 3,0 A 4,5 M, LARGURA MAIOR OU IGUAL A 1,5 M E MENOR QUE 2,5 M. AF_08/2020</t>
  </si>
  <si>
    <t>ESCORAMENTO DE VALA, TIPO DESCONTÍNUO, COM PROFUNDIDADE DE 0 A 1,5 M, LARGURA MENOR QUE 1,5 M. AF_08/2020</t>
  </si>
  <si>
    <t>38,69</t>
  </si>
  <si>
    <t>ESCORAMENTO DE VALA, TIPO DESCONTÍNUO, COM PROFUNDIDADE DE 0 A 1,5 M, LARGURA MAIOR OU IGUAL A 1,5 M E MENOR QUE 2,5 M. AF_08/2020</t>
  </si>
  <si>
    <t>ESCORAMENTO DE VALA, TIPO DESCONTÍNUO, COM PROFUNDIDADE DE 1,5 M A 3,0 M, LARGURA MENOR QUE 1,5 M. AF_08/2020</t>
  </si>
  <si>
    <t>31,33</t>
  </si>
  <si>
    <t>ESCORAMENTO DE VALA, TIPO DESCONTÍNUO, COM PROFUNDIDADE DE 1,5 A 3,0 M, LARGURA MAIOR OU IGUAL A 1,5 M E MENOR QUE 2,5 M. AF_08/2020</t>
  </si>
  <si>
    <t>ESCORAMENTO DE VALA, TIPO DESCONTÍNUO, COM PROFUNDIDADE DE 3,0 A 4,5 M, LARGURA MENOR QUE 1,5 M. AF_08/2020</t>
  </si>
  <si>
    <t>ESCORAMENTO DE VALA, TIPO DESCONTÍNUO, COM PROFUNDIDADE DE 3,0 A 4,5 M, LARGURA MAIOR OU IGUAL A 1,5 E MENOR QUE 2,5 M. AF_08/2020</t>
  </si>
  <si>
    <t>ESCORAMENTO DE VALA, TIPO CONTÍNUO, COM PROFUNDIDADE DE 0 A 1,5 M, LARGURA MENOR QUE 1,5 M. AF_08/2020</t>
  </si>
  <si>
    <t>ESCORAMENTO DE VALA, TIPO CONTÍNUO, COM PROFUNDIDADE DE 0 A 1,5 M, LARGURA MAIOR OU IGUAL A 1,5 M E MENOR QUE 2,5 M. AF_08/2020</t>
  </si>
  <si>
    <t>ESCORAMENTO DE VALA, TIPO CONTÍNUO, COM PROFUNDIDADE DE 1,5 M A 3,0 M, LARGURA MENOR QUE 1,5 M. AF_08/2020</t>
  </si>
  <si>
    <t>ESCORAMENTO DE VALA, TIPO CONTÍNUO, COM PROFUNDIDADE DE 1,5 A 3,0 M, LARGURA MAIOR OU IGUAL A 1,5 M E MENOR QUE 2,5 M. AF_08/2020</t>
  </si>
  <si>
    <t>ESCORAMENTO DE VALA, TIPO CONTÍNUO, COM PROFUNDIDADE DE 3,0 A 4,5 M, LARGURA MENOR QUE 1,5 M. AF_08/2020</t>
  </si>
  <si>
    <t>ESCORAMENTO DE VALA, TIPO CONTÍNUO, COM PROFUNDIDADE DE 3,0 A 4,5 M, LARGURA MAIOR OU IGUAL A 1,5 E MENOR QUE 2,5 M. AF_08/2020</t>
  </si>
  <si>
    <t>ESCORAMENTO DE VALA, TIPO CONTÍNUO COM PERFIL METÁLICO "U", COM PROFUNDIDADE DE 0 A 1,5 M, LARGURA MENOR QUE 1,5 M. AF_08/2020</t>
  </si>
  <si>
    <t>ESCORAMENTO DE VALA,TIPO CONTÍNUO COM PERFIL METÁLICO "U", COM PROFUNDIDADE DE 0 A 1,5 M, LARGURA MAIOR OU IGUAL A 1,5 E MENOR QUE 2,5 M. AF_08/2020</t>
  </si>
  <si>
    <t>ESCORAMENTO DE VALA, TIPO CONTÍNUO COM PERFIL METÁLICO "U", COM PROFUNDIDADE DE 1,5 A 3,0 M, LARGURA MENOR QUE 1,5 M. AF_08/2020</t>
  </si>
  <si>
    <t>ESCORAMENTO DE VALA, TIPO CONTÍNUO COM PERFIL METÁLICO "U", COM PROFUNDIDADE DE 1,5 A 3,0 M, LARGURA MAIOR OU IGUAL 1,5 M E MENOR QUE 2,5 M. AF_08/2020</t>
  </si>
  <si>
    <t>ESCORAMENTO DE VALA, TIPO CONTÍNUO COM PERFIL METÁLICO "U", COM PROFUNDIDADE DE 3,0 A 4,5 M, LARGURA MENOR QUE 1,5 M. AF_08/2020</t>
  </si>
  <si>
    <t>ESCORAMENTO DE VALA, TIPO CONTÍNUO COM PERFIL METÁLICO "U", COM PROFUNDIDADE DE 3,0 A 4,5 M, LARGURA MAIOR OU IGUAL A 1,5 M E MENOR QUE 2,5 M. AF_08/2020</t>
  </si>
  <si>
    <t>ESCORAMENTO DE VALA, TIPO BLINDAGEM, COM PROFUNDIDADE DE 0 A 1,5 M, LARGURA MENOR QUE 1,5 M - EXECUÇÃO, NÃO INCLUI MATERIAL. AF_08/2020</t>
  </si>
  <si>
    <t>15,13</t>
  </si>
  <si>
    <t>ESCORAMENTO DE VALA, TIPO BLINDAGEM COM PROFUNDIDADE DE 0 A 1,5 M, LARGURA MAIOR OU IGUAL A 1,5 M E MENOR QUE 2,5 M - EXECUÇÃO, NÃO INCLUI MATERIAL. AF_08/2020</t>
  </si>
  <si>
    <t>ESCORAMENTO DE VALA, TIPO BLINDAGEM, COM PROFUNDIDADE DE 1,5 A 3,0 M, LARGURA MENOR QUE 1,5 M - EXECUÇÃO, NÃO INCLUI MATERIAL. AF_08/2020</t>
  </si>
  <si>
    <t>ESCORAMENTO DE VALA, TIPO BLINDAGEM, COM PROFUNDIDADE DE 1,5 A 3,0 M, LARGURA MAIOR OU IGUAL A 1,5 M E MENOR QUE 2,5 M - EXECUÇÃO, NÃO INCLUI MATERIAL. AF_08/2020</t>
  </si>
  <si>
    <t>ESCORAMENTO DE VALA, TIPO BLINDAGEM, COM PROFUNDIDADE DE 3,0 A 4,5 M, LARGURA MENOR QUE 1,5 M - EXECUÇÃO, NÃO INCLUI MATERIAL. AF_08/2020</t>
  </si>
  <si>
    <t>ESCORAMENTO DE VALA, TIPO BLINDAGEM, COM PROFUNDIDADE DE 3,0 A 4,5 M, LARGURA MAIOR OU IGUAL A 1,5 M E MENOR QUE 2,5 M - EXECUÇÃO, NÃO INCLUI MATERIAL. AF_08/2020</t>
  </si>
  <si>
    <t>KIT DE PORTA-PRONTA DE MADEIRA EM ACABAMENTO MELAMÍNICO BRANCO, FOLHA PESADA OU SUPERPESADA, 80X210CM, FIXAÇÃO COM PREENCHIMENTO PARCIAL DE ESPUMA EXPANSIVA - FORNECIMENTO E INSTALAÇÃO. AF_12/2019</t>
  </si>
  <si>
    <t>KIT DE PORTA-PRONTA DE MADEIRA EM ACABAMENTO MELAMÍNICO BRANCO, FOLHA PESADA OU SUPERPESADA, 90X210CM, FIXAÇÃO COM PREENCHIMENTO TOTAL DE ESPUMA EXPANSIVA - FORNECIMENTO E INSTALAÇÃO. AF_12/2019</t>
  </si>
  <si>
    <t>KIT DE PORTA-PRONTA DE MADEIRA EM ACABAMENTO MELAMÍNICO BRANCO, FOLHA LEVE OU MÉDIA, E BATENTE METÁLICO, 60X210CM, FIXAÇÃO COM ARGAMASSA - FORNECIMENTO E INSTALAÇÃO. AF_12/2019</t>
  </si>
  <si>
    <t>KIT DE PORTA-PRONTA DE MADEIRA EM ACABAMENTO MELAMÍNICO BRANCO, FOLHA LEVE OU MÉDIA, E BATENTE METÁLICO, 70X210CM, FIXAÇÃO COM ARGAMASSA - FORNECIMENTO E INSTALAÇÃO. AF_12/2019</t>
  </si>
  <si>
    <t>KIT DE PORTA-PRONTA DE MADEIRA EM ACABAMENTO MELAMÍNICO BRANCO, FOLHA LEVE OU MÉDIA, E BATENTE METÁLICO, 80X210CM, FIXAÇÃO COM ARGAMASSA - FORNECIMENTO E INSTALAÇÃO. AF_12/2019</t>
  </si>
  <si>
    <t>KIT DE PORTA-PRONTA DE MADEIRA EM ACABAMENTO MELAMÍNICO BRANCO, FOLHA LEVE OU MÉDIA, E BATENTE METÁLICO, 90X210CM, FIXAÇÃO COM ARGAMASSA - FORNECIMENTO E INSTALAÇÃO. AF_12/2019</t>
  </si>
  <si>
    <t>KIT DE PORTA-PRONTA DE MADEIRA EM ACABAMENTO MELAMÍNICO BRANCO, FOLHA PESADA OU SUPERPESADA, E BATENTE METÁLICO, 80X210CM, FIXAÇÃO COM ARGAMASSA - FORNECIMENTO E INSTALAÇÃO. AF_12/2019</t>
  </si>
  <si>
    <t>KIT DE PORTA-PRONTA DE MADEIRA EM ACABAMENTO MELAMÍNICO BRANCO, FOLHA PESADA OU SUPERPESADA, E BATENTE METÁLICO, 90X210CM, FIXAÇÃO COM ARGAMASSA - FORNECIMENTO E INSTALAÇÃO. AF_12/2019</t>
  </si>
  <si>
    <t>MOLA HIDRAULICA DE PISO PARA PORTA DE VIDRO TEMPERADO. AF_01/2021</t>
  </si>
  <si>
    <t>JOGO DE FERRAGENS CROMADAS PARA PORTA DE VIDRO TEMPERADO, UMA FOLHA COMPOSTO DE DOBRADICAS SUPERIOR E INFERIOR, TRINCO, FECHADURA, CONTRA FECHADURA COM CAPUCHINHO SEM MOLA E PUXADOR. AF_01/2021</t>
  </si>
  <si>
    <t>INSTALAÇÃO DE VIDRO LISO INCOLOR, E = 3 MM, EM ESQUADRIA DE MADEIRA, FIXADO COM BAGUETE. AF_01/2021</t>
  </si>
  <si>
    <t>INSTALAÇÃO DE VIDRO LISO, E = 4 MM, EM ESQUADRIA DE MADEIRA, FIXADO COM BAGUETE. AF_01/2021</t>
  </si>
  <si>
    <t>INSTALAÇÃO DE VIDRO LISO FUME, E = 4 MM, EM ESQUADRIA DE MADEIRA, FIXADO COM BAGUETE. AF_01/2021</t>
  </si>
  <si>
    <t>INSTALAÇÃO DE VIDRO LISO INCOLOR, E = 5 MM, EM ESQUADRIA DE MADEIRA, FIXADO COM BAGUETE. AF_01/2021</t>
  </si>
  <si>
    <t>INSTALAÇÃO DE VIDRO LISO FUME, E = 5 MM, EM ESQUADRIA DE MADEIRA, FIXADO COM BAGUETE. AF_01/2021</t>
  </si>
  <si>
    <t>INSTALAÇÃO DE VIDRO LISO INCOLOR, E = 6 MM, EM ESQUADRIA DE MADEIRA, FIXADO COM BAGUETE. AF_01/2021</t>
  </si>
  <si>
    <t>INSTALAÇÃO DE VIDRO LISO FUME, E = 6 MM, EM ESQUADRIA DE MADEIRA, FIXADO COM BAGUETE. AF_01/2021</t>
  </si>
  <si>
    <t>INSTALAÇÃO DE VIDRO LISO INCOLOR, E = 8 MM, EM ESQUADRIA DE MADEIRA, FIXADO COM BAGUETE. AF_01/2021</t>
  </si>
  <si>
    <t>INSTALAÇÃO DE VIDRO LISO INCOLOR, E = 10 MM, EM ESQUADRIA DE MADEIRA, FIXADO COM BAGUETE. AF_01/2021</t>
  </si>
  <si>
    <t>INSTALAÇÃO DE VIDRO IMPRESSO, E = 4 MM, EM ESQUADRIA DE MADEIRA, FIXADO COM BAGUETE. AF_01/2021</t>
  </si>
  <si>
    <t>INSTALAÇÃO DE VIDRO LISO INCOLOR, E = 3 MM, EM ESQUADRIA DE ALUMÍNIO OU PVC, FIXADO COM BAGUETE. AF_01/2021_P</t>
  </si>
  <si>
    <t>INSTALAÇÃO DE VIDRO LISO INCOLOR, E = 4 MM, EM ESQUADRIA DE ALUMÍNIO OU PVC, FIXADO COM BAGUETE. AF_01/2021_P</t>
  </si>
  <si>
    <t>INSTALAÇÃO DE VIDRO LISO FUME, E = 4 MM, EM ESQUADRIA DE ALUMÍNIO OU PVC, FIXADO COM BAGUETE. AF_01/2021_P</t>
  </si>
  <si>
    <t>INSTALAÇÃO DE VIDRO LISO INCOLOR, E = 5 MM, EM ESQUADRIA DE ALUMÍNIO OU PVC, FIXADO COM BAGUETE. AF_01/2021_P</t>
  </si>
  <si>
    <t>INSTALAÇÃO DE VIDRO LISO FUME, E = 5 MM, EM ESQUADRIA DE ALUMÍNIO OU PVC, FIXADO COM BAGUETE. AF_01/2021_P</t>
  </si>
  <si>
    <t>INSTALAÇÃO DE VIDRO LISO INCOLOR, E = 6 MM, EM ESQUADRIA DE ALUMÍNIO OU PVC, FIXADO COM BAGUETE. AF_01/2021_P</t>
  </si>
  <si>
    <t>INSTALAÇÃO DE VIDRO LISO FUME, E = 6 MM, EM ESQUADRIA DE ALUMÍNIO OU PVC, FIXADO COM BAGUETE. AF_01/2021_P</t>
  </si>
  <si>
    <t>INSTALAÇÃO DE VIDRO LISO INCOLOR, E = 8 MM, EM ESQUADRIA DE ALUMÍNIO OU PVC, FIXADO COM BAGUETE. AF_01/2021_P</t>
  </si>
  <si>
    <t>INSTALAÇÃO DE VIDRO LISO INCOLOR, E = 10 MM, EM ESQUADRIA DE ALUMÍNIO OU PVC, FIXADO COM BAGUETE. AF_01/2021_P</t>
  </si>
  <si>
    <t>INSTALAÇÃO DE VIDRO IMPRESSO, E = 4 MM, EM ESQUADRIA DE ALUMÍNIO OU PVC, FIXADO COM BAGUETE. AF_01/2021_P</t>
  </si>
  <si>
    <t>INSTALAÇÃO DE VIDRO ARAMADO, E = 6 MM, EM ESQUADRIA DE ALUMÍNIO OU PVC, FIXADO COM BAGUETE. AF_01/2021_P</t>
  </si>
  <si>
    <t>INSTALAÇÃO DE VIDRO ARAMADO, E = 7 MM, EM ESQUADRIA DE ALUMÍNIO OU PVC, FIXADO COM BAGUETE. AF_01/2021_P</t>
  </si>
  <si>
    <t>INSTALAÇÃO DE VIDRO LAMINADO, E = 8 MM (4+4), ENCAIXADO EM PERFIL U. AF_01/2021_P</t>
  </si>
  <si>
    <t>INSTALAÇÃO DE VIDRO LAMINADO, E = 12 MM (4+4+4), ENCAIXADO EM PERFIL U. AF_01/2021_P</t>
  </si>
  <si>
    <t>INSTALAÇÃO DE VIDRO LAMINADO, E = 15 MM (5+5+5), ENCAIXADO EM PERFIL U. AF_01/2021_P</t>
  </si>
  <si>
    <t>INSTALAÇÃO DE VIDRO TEMPERADO, E = 6 MM, ENCAIXADO EM PERFIL U. AF_01/2021_P</t>
  </si>
  <si>
    <t>INSTALAÇÃO DE VIDRO TEMPERADO, E = 8 MM, ENCAIXADO EM PERFIL U. AF_01/2021_P</t>
  </si>
  <si>
    <t>INSTALAÇÃO DE VIDRO TEMPERADO, E = 10 MM, ENCAIXADO EM PERFIL U. AF_01/2021_P</t>
  </si>
  <si>
    <t>PORTA PIVOTANTE DE VIDRO TEMPERADO, 90X210 CM, ESPESSURA 10 MM, INCLUSIVE ACESSÓRIOS. AF_01/2021</t>
  </si>
  <si>
    <t>PORTA PIVOTANTE DE VIDRO TEMPERADO, 2 FOLHAS DE 90X210 CM, ESPESSURA DE 10MM, INCLUSIVE ACESSÓRIOS. AF_01/2021</t>
  </si>
  <si>
    <t>PORTA DE ABRIR COM MOLA HIDRÁULICA, EM VIDRO TEMPERADO, 90X210 CM, ESPESSURA 10 MM, INCLUSIVE ACESSÓRIOS. AF_01/2021</t>
  </si>
  <si>
    <t>PORTA DE ABRIR COM MOLA HIDRÁULICA, EM VIDRO TEMPERADO, 2 FOLHAS DE 90X210 CM, ESPESSURA DD 10MM, INCLUSIVE ACESSÓRIOS. AF_01/2021</t>
  </si>
  <si>
    <t>REMOÇÃO DE VIDRO LISO COMUM DE ESQUADRIA COM BAGUETE DE MADEIRA. AF_01/2021</t>
  </si>
  <si>
    <t>REMOÇÃO DE VIDRO LISO COMUM DE ESQUADRIA COM BAGUETE DE ALUMÍNIO OU PVC. AF_01/2021</t>
  </si>
  <si>
    <t>REMOÇÃO DE VIDRO TEMPERADO FIXADO EM PERFIL U. AF_01/2021</t>
  </si>
  <si>
    <t>17,84</t>
  </si>
  <si>
    <t>ARRASAMENTO MECANICO DE ESTACA DE CONCRETO ARMADO, DIAMETROS DE ATÉ 40 CM. AF_05/2021</t>
  </si>
  <si>
    <t>ARRASAMENTO MECANICO DE ESTACA DE CONCRETO ARMADO, DIAMETROS DE 41 CM A 60 CM. AF_05/2021</t>
  </si>
  <si>
    <t>ARRASAMENTO MECANICO DE ESTACA DE CONCRETO ARMADO, DIAMETROS DE 61 CM A 80 CM. AF_05/2021</t>
  </si>
  <si>
    <t>ARRASAMENTO MECANICO DE ESTACA DE CONCRETO ARMADO, DIAMETROS DE 81 CM A 100 CM. AF_05/2021</t>
  </si>
  <si>
    <t>ARRASAMENTO MECANICO DE ESTACA DE CONCRETO ARMADO, DIAMETROS DE 101 CM A 150 CM. AF_05/2021</t>
  </si>
  <si>
    <t>ARRASAMENTO DE ESTACA METÁLICA, PERFIL LAMINADO TIPO  I  FAMÍLIA 250. AF_05/2021</t>
  </si>
  <si>
    <t>ARRASAMENTO MECÂNICO DE ESTACA METÁLICA, PERFIL LAMINADO TIPO  H - FAMÍLIA 250. AF_05/2021</t>
  </si>
  <si>
    <t>ARRASAMENTO MECÂNICO DE ESTACA METÁLICA, PERFIL LAMINADO TIPO  H - FAMÍLIA 310. AF_05/2021</t>
  </si>
  <si>
    <t>ESTACA HÉLICE CONTÍNUA, DIÂMETRO DE 30 CM, INCLUSO CONCRETO FCK=30MPA E ARMADURA MÍNIMA (EXCLUSIVE MOBILIZAÇÃO, DESMOBILIZAÇÃO E BOMBEAMENTO). AF_12/2019</t>
  </si>
  <si>
    <t>ESTACA HÉLICE CONTÍNUA , DIÂMETRO DE 50 CM, INCLUSO CONCRETO FCK=30MPA E ARMADURA MÍNIMA (EXCLUSIVE MOBILIZAÇÃO, DESMOBILIZAÇÃO E BOMBEAMENTO). AF_12/2019</t>
  </si>
  <si>
    <t>ESTACA HÉLICE CONTÍNUA, DIÂMETRO DE 70 CM, INCLUSO CONCRETO FCK=30MPA E ARMADURA MÍNIMA (EXCLUSIVE MOBILIZAÇÃO, DESMOBILIZAÇÃO E BOMBEAMENTO). AF_12/2019</t>
  </si>
  <si>
    <t>ESTACA HÉLICE CONTÍNUA, DIÂMETRO DE 80 CM, INCLUSO CONCRETO FCK=30MPA E ARMADURA MÍNIMA (EXCLUSIVE MOBILIZAÇÃO, DESMOBILIZAÇÃO E BOMBEAMENTO). AF_12/2019.</t>
  </si>
  <si>
    <t>ESTACA HÉLICE CONTÍNUA, DIÂMETRO DE 90 CM, INCLUSO CONCRETO FCK=30MPA E ARMADURA MÍNIMA (EXCLUSIVE MOBILIZAÇÃO, DESMOBILIZAÇÃO E BOMBEAMENTO). AF_12/2019.</t>
  </si>
  <si>
    <t>14,51</t>
  </si>
  <si>
    <t>ARRASAMENTO MECÂNICO DE ESTACA BARRETE DE CONCRETO ARMADO, SEÇÃO DE 0,40 X 2,50 M. AF_05/2021</t>
  </si>
  <si>
    <t>ARRASAMENTO MECÂNICO DE ESTACA BARRETE DE CONCRETO ARMADO, SEÇÃO DE 0,60 X 2,50 M. AF_05/2021</t>
  </si>
  <si>
    <t>ARRASAMENTO MECÂNICO DE ESTACA BARRETE DE CONCRETO ARMADO, SEÇÃO DE 0,80 X 2,50 M. AF_05/2021</t>
  </si>
  <si>
    <t>LASTRO DE CONCRETO MAGRO, APLICADO EM PISOS, LAJES SOBRE SOLO OU RADIERS, ESPESSURA DE 3 CM. AF_07/2016</t>
  </si>
  <si>
    <t>16,23</t>
  </si>
  <si>
    <t>LASTRO DE CONCRETO MAGRO, APLICADO EM PISOS, LAJES SOBRE SOLO OU RADIERS, ESPESSURA DE 5 CM. AF_07/2016</t>
  </si>
  <si>
    <t>LASTRO DE CONCRETO MAGRO, APLICADO EM PISOS, LAJES SOBRE SOLO OU RADIERS. AF_08/2017</t>
  </si>
  <si>
    <t>LASTRO COM MATERIAL GRANULAR, APLICADO EM PISOS OU LAJES SOBRE SOLO, ESPESSURA DE *5 CM*. AF_08/2017</t>
  </si>
  <si>
    <t>LASTRO COM MATERIAL GRANULAR (PEDRA BRITADA N.2), APLICADO EM PISOS OU LAJES SOBRE SOLO, ESPESSURA DE *10 CM*. AF_08/2017</t>
  </si>
  <si>
    <t>LASTRO COM MATERIAL GRANULAR (PEDRA BRITADA N.3), APLICADO EM PISOS OU LAJES SOBRE SOLO, ESPESSURA DE *10 CM*. AF_07/2019</t>
  </si>
  <si>
    <t>LASTRO COM MATERIAL GRANULAR (AREIA MÉDIA), APLICADO EM PISOS OU LAJES SOBRE SOLO, ESPESSURA DE *10 CM*. AF_07/2019</t>
  </si>
  <si>
    <t>LASTRO COM MATERIAL GRANULAR (PEDRA BRITADA N.1 E PEDRA BRITADA N.2), APLICADO EM PISOS OU LAJES SOBRE SOLO, ESPESSURA DE *10 CM*. AF_07/2019</t>
  </si>
  <si>
    <t>FABRICAÇÃO DE FÔRMA PARA PILARES E ESTRUTURAS SIMILARES, EM CHAPA DE MADEIRA COMPENSADA RESINADA, E = 17 MM. AF_09/2020</t>
  </si>
  <si>
    <t>FABRICAÇÃO DE FÔRMA PARA PILARES E ESTRUTURAS SIMILARES, EM CHAPA DE MADEIRA COMPENSADA PLASTIFICADA, E = 18 MM. AF_09/2020</t>
  </si>
  <si>
    <t>FABRICAÇÃO DE FÔRMA PARA VIGAS, EM CHAPA DE MADEIRA COMPENSADA RESINADA, E = 17 MM. AF_09/2020</t>
  </si>
  <si>
    <t>FABRICAÇÃO DE FÔRMA PARA VIGAS, EM CHAPA DE MADEIRA COMPENSADA PLASTIFICADA, E = 18 MM. AF_09/2020</t>
  </si>
  <si>
    <t>FABRICAÇÃO DE FÔRMA PARA LAJES, EM CHAPA DE MADEIRA COMPENSADA RESINADA, E = 17 MM. AF_09/2020</t>
  </si>
  <si>
    <t>FABRICAÇÃO DE FÔRMA PARA LAJES, EM CHAPA DE MADEIRA COMPENSADA PLASTIFICADA, E = 18 MM. AF_09/2020</t>
  </si>
  <si>
    <t>FABRICAÇÃO DE FÔRMA PARA PILARES E ESTRUTURAS SIMILARES, EM MADEIRA SERRADA, E=25 MM. AF_09/2020</t>
  </si>
  <si>
    <t>FABRICAÇÃO DE FÔRMA PARA VIGAS, COM MADEIRA SERRADA, E = 25 MM. AF_09/2020</t>
  </si>
  <si>
    <t>FABRICAÇÃO DE FÔRMA PARA LAJES, EM MADEIRA SERRADA, E=25 MM. AF_09/2020</t>
  </si>
  <si>
    <t>FABRICAÇÃO DE ESCORAS DE VIGA DO TIPO GARFO, EM MADEIRA. AF_09/2020</t>
  </si>
  <si>
    <t>FABRICAÇÃO DE ESCORAS DO TIPO PONTALETE, EM MADEIRA, PARA PÉ-DIREITO SIMPLES. AF_09/2020</t>
  </si>
  <si>
    <t>MONTAGEM E DESMONTAGEM DE FÔRMA DE PILARES RETANGULARES E ESTRUTURAS SIMILARES, PÉ-DIREITO SIMPLES, EM MADEIRA SERRADA, 1 UTILIZAÇÃO. AF_09/2020</t>
  </si>
  <si>
    <t>MONTAGEM E DESMONTAGEM DE FÔRMA DE PILARES RETANGULARES E ESTRUTURAS SIMILARES, PÉ-DIREITO SIMPLES, EM MADEIRA SERRADA, 2 UTILIZAÇÕES. AF_09/2020</t>
  </si>
  <si>
    <t>MONTAGEM E DESMONTAGEM DE FÔRMA DE PILARES RETANGULARES E ESTRUTURAS SIMILARES, PÉ-DIREITO SIMPLES, EM MADEIRA SERRADA, 4 UTILIZAÇÕES. AF_09/2020</t>
  </si>
  <si>
    <t>MONTAGEM E DESMONTAGEM DE FÔRMA DE PILARES RETANGULARES E ESTRUTURAS SIMILARES, PÉ-DIREITO SIMPLES, EM CHAPA DE MADEIRA COMPENSADA RESINADA, 2 UTILIZAÇÕES. AF_09/2020</t>
  </si>
  <si>
    <t>MONTAGEM E DESMONTAGEM DE FÔRMA DE PILARES RETANGULARES E ESTRUTURAS SIMILARES, PÉ-DIREITO DUPLO, EM CHAPA DE MADEIRA COMPENSADA RESINADA, 2 UTILIZAÇÕES. AF_09/2020</t>
  </si>
  <si>
    <t>MONTAGEM E DESMONTAGEM DE FÔRMA DE PILARES RETANGULARES E ESTRUTURAS SIMILARES, PÉ-DIREITO SIMPLES, EM CHAPA DE MADEIRA COMPENSADA RESINADA, 4 UTILIZAÇÕES. AF_09/2020</t>
  </si>
  <si>
    <t>MONTAGEM E DESMONTAGEM DE FÔRMA DE PILARES RETANGULARES E ESTRUTURAS SIMILARES, PÉ-DIREITO DUPLO, EM CHAPA DE MADEIRA COMPENSADA RESINADA, 4 UTILIZAÇÕES. AF_09/2020</t>
  </si>
  <si>
    <t>MONTAGEM E DESMONTAGEM DE FÔRMA DE PILARES RETANGULARES E ESTRUTURAS SIMILARES, PÉ-DIREITO SIMPLES, EM CHAPA DE MADEIRA COMPENSADA RESINADA, 6 UTILIZAÇÕES. AF_09/2020</t>
  </si>
  <si>
    <t>MONTAGEM E DESMONTAGEM DE FÔRMA DE PILARES RETANGULARES E ESTRUTURAS SIMILARES, PÉ-DIREITO DUPLO, EM CHAPA DE MADEIRA COMPENSADA RESINADA, 6 UTILIZAÇÕES. AF_09/2020</t>
  </si>
  <si>
    <t>MONTAGEM E DESMONTAGEM DE FÔRMA DE PILARES RETANGULARES E ESTRUTURAS SIMILARES, PÉ-DIREITO SIMPLES, EM CHAPA DE MADEIRA COMPENSADA RESINADA, 8 UTILIZAÇÕES. AF_09/2020</t>
  </si>
  <si>
    <t>MONTAGEM E DESMONTAGEM DE FÔRMA DE PILARES RETANGULARES E ESTRUTURAS SIMILARES, PÉ-DIREITO DUPLO, EM CHAPA DE MADEIRA COMPENSADA RESINADA, 8 UTILIZAÇÕES. AF_09/2020</t>
  </si>
  <si>
    <t>MONTAGEM E DESMONTAGEM DE FÔRMA DE PILARES RETANGULARES E ESTRUTURAS SIMILARES, PÉ-DIREITO SIMPLES, EM CHAPA DE MADEIRA COMPENSADA PLASTIFICADA, 10 UTILIZAÇÕES. AF_09/2020</t>
  </si>
  <si>
    <t>MONTAGEM E DESMONTAGEM DE FÔRMA DE PILARES RETANGULARES E ESTRUTURAS SIMILARES, PÉ-DIREITO DUPLO, EM CHAPA DE MADEIRA COMPENSADA PLASTIFICADA, 10 UTILIZAÇÕES. AF_09/2020</t>
  </si>
  <si>
    <t>MONTAGEM E DESMONTAGEM DE FÔRMA DE PILARES RETANGULARES E ESTRUTURAS SIMILARES, PÉ-DIREITO SIMPLES, EM CHAPA DE MADEIRA COMPENSADA PLASTIFICADA, 12 UTILIZAÇÕES. AF_09/2020</t>
  </si>
  <si>
    <t>MONTAGEM E DESMONTAGEM DE FÔRMA DE PILARES RETANGULARES E ESTRUTURAS SIMILARES, PÉ-DIREITO DUPLO, EM CHAPA DE MADEIRA COMPENSADA PLASTIFICADA, 12 UTILIZAÇÕES. AF_09/2020</t>
  </si>
  <si>
    <t>MONTAGEM E DESMONTAGEM DE FÔRMA DE PILARES RETANGULARES E ESTRUTURAS SIMILARES, PÉ-DIREITO SIMPLES, EM CHAPA DE MADEIRA COMPENSADA PLASTIFICADA, 14 UTILIZAÇÕES. AF_09/2020</t>
  </si>
  <si>
    <t>MONTAGEM E DESMONTAGEM DE FÔRMA DE PILARES RETANGULARES E ESTRUTURAS SIMILARES, PÉ-DIREITO DUPLO, EM CHAPA DE MADEIRA COMPENSADA PLASTIFICADA, 14 UTILIZAÇÕES. AF_09/2020</t>
  </si>
  <si>
    <t>MONTAGEM E DESMONTAGEM DE FÔRMA DE PILARES RETANGULARES E ESTRUTURAS SIMILARES, PÉ-DIREITO SIMPLES, EM CHAPA DE MADEIRA COMPENSADA PLASTIFICADA, 18 UTILIZAÇÕES. AF_09/2020</t>
  </si>
  <si>
    <t>MONTAGEM E DESMONTAGEM DE FÔRMA DE PILARES RETANGULARES E ESTRUTURAS SIMILARES, PÉ-DIREITO DUPLO, EM CHAPA DE MADEIRA COMPENSADA PLASTIFICADA, 18 UTILIZAÇÕES. AF_09/2020</t>
  </si>
  <si>
    <t>MONTAGEM E DESMONTAGEM DE FÔRMA DE VIGA, ESCORAMENTO COM PONTALETE DE MADEIRA, PÉ-DIREITO SIMPLES, EM MADEIRA SERRADA, 1 UTILIZAÇÃO. AF_09/2020</t>
  </si>
  <si>
    <t>MONTAGEM E DESMONTAGEM DE FÔRMA DE VIGA, ESCORAMENTO COM PONTALETE DE MADEIRA, PÉ-DIREITO SIMPLES, EM MADEIRA SERRADA, 2 UTILIZAÇÕES. AF_09/2020</t>
  </si>
  <si>
    <t>MONTAGEM E DESMONTAGEM DE FÔRMA DE VIGA, ESCORAMENTO COM PONTALETE DE MADEIRA, PÉ-DIREITO SIMPLES, EM MADEIRA SERRADA, 4 UTILIZAÇÕES. AF_09/2020</t>
  </si>
  <si>
    <t>MONTAGEM E DESMONTAGEM DE FÔRMA DE VIGA, ESCORAMENTO COM GARFO DE MADEIRA, PÉ-DIREITO DUPLO, EM CHAPA DE MADEIRA RESINADA, 2 UTILIZAÇÕES. AF_09/2020</t>
  </si>
  <si>
    <t>MONTAGEM E DESMONTAGEM DE FÔRMA DE VIGA, ESCORAMENTO METÁLICO, PÉ-DIREITO DUPLO, EM CHAPA DE MADEIRA RESINADA, 2 UTILIZAÇÕES. AF_09/2020</t>
  </si>
  <si>
    <t>MONTAGEM E DESMONTAGEM DE FÔRMA DE VIGA, ESCORAMENTO COM GARFO DE MADEIRA, PÉ-DIREITO SIMPLES, EM CHAPA DE MADEIRA RESINADA, 2 UTILIZAÇÕES. AF_09/2020</t>
  </si>
  <si>
    <t>MONTAGEM E DESMONTAGEM DE FÔRMA DE VIGA, ESCORAMENTO METÁLICO, PÉ-DIREITO SIMPLES, EM CHAPA DE MADEIRA RESINADA, 2 UTILIZAÇÕES. AF_09/2020</t>
  </si>
  <si>
    <t>MONTAGEM E DESMONTAGEM DE FÔRMA DE VIGA, ESCORAMENTO COM GARFO DE MADEIRA, PÉ-DIREITO DUPLO, EM CHAPA DE MADEIRA RESINADA, 4 UTILIZAÇÕES. AF_09/2020</t>
  </si>
  <si>
    <t>MONTAGEM E DESMONTAGEM DE FÔRMA DE VIGA, ESCORAMENTO METÁLICO, PÉ-DIREITO DUPLO, EM CHAPA DE MADEIRA RESINADA, 4 UTILIZAÇÕES. AF_09/2020</t>
  </si>
  <si>
    <t>MONTAGEM E DESMONTAGEM DE FÔRMA DE VIGA, ESCORAMENTO COM GARFO DE MADEIRA, PÉ-DIREITO SIMPLES, EM CHAPA DE MADEIRA RESINADA, 4 UTILIZAÇÕES. AF_09/2020</t>
  </si>
  <si>
    <t>MONTAGEM E DESMONTAGEM DE FÔRMA DE VIGA, ESCORAMENTO METÁLICO, PÉ-DIREITO SIMPLES, EM CHAPA DE MADEIRA RESINADA, 4 UTILIZAÇÕES. AF_09/2020</t>
  </si>
  <si>
    <t>MONTAGEM E DESMONTAGEM DE FÔRMA DE VIGA, ESCORAMENTO COM GARFO DE MADEIRA, PÉ-DIREITO DUPLO, EM CHAPA DE MADEIRA RESINADA, 6 UTILIZAÇÕES. AF_09/2020</t>
  </si>
  <si>
    <t>MONTAGEM E DESMONTAGEM DE FÔRMA DE VIGA, ESCORAMENTO COM GARFO DE MADEIRA, PÉ-DIREITO SIMPLES, EM CHAPA DE MADEIRA RESINADA, 6 UTILIZAÇÕES. AF_09/2020</t>
  </si>
  <si>
    <t>MONTAGEM E DESMONTAGEM DE FÔRMA DE VIGA, ESCORAMENTO METÁLICO, PÉ-DIREITO SIMPLES, EM CHAPA DE MADEIRA RESINADA, 6 UTILIZAÇÕES. AF_09/2020</t>
  </si>
  <si>
    <t>MONTAGEM E DESMONTAGEM DE FÔRMA DE VIGA, ESCORAMENTO COM GARFO DE MADEIRA, PÉ-DIREITO DUPLO, EM CHAPA DE MADEIRA RESINADA, 8 UTILIZAÇÕES. AF_09/2020</t>
  </si>
  <si>
    <t>MONTAGEM E DESMONTAGEM DE FÔRMA DE VIGA, ESCORAMENTO METÁLICO, PÉ-DIREITO DUPLO, EM CHAPA DE MADEIRA RESINADA, 8 UTILIZAÇÕES. AF_09/2020</t>
  </si>
  <si>
    <t>MONTAGEM E DESMONTAGEM DE FÔRMA DE VIGA, ESCORAMENTO COM GARFO DE MADEIRA, PÉ-DIREITO SIMPLES, EM CHAPA DE MADEIRA RESINADA, 8 UTILIZAÇÕES. AF_09/2020</t>
  </si>
  <si>
    <t>MONTAGEM E DESMONTAGEM DE FÔRMA DE VIGA, ESCORAMENTO METÁLICO, PÉ-DIREITO SIMPLES, EM CHAPA DE MADEIRA RESINADA, 8 UTILIZAÇÕES. AF_09/2020</t>
  </si>
  <si>
    <t>MONTAGEM E DESMONTAGEM DE FÔRMA DE VIGA, ESCORAMENTO COM GARFO DE MADEIRA, PÉ-DIREITO DUPLO, EM CHAPA DE MADEIRA PLASTIFICADA, 10 UTILIZAÇÕES. AF_09/2020</t>
  </si>
  <si>
    <t>MONTAGEM E DESMONTAGEM DE FÔRMA DE VIGA, ESCORAMENTO METÁLICO, PÉ-DIREITO DUPLO, EM CHAPA DE MADEIRA PLASTIFICADA, 10 UTILIZAÇÕES. AF_09/2020</t>
  </si>
  <si>
    <t>MONTAGEM E DESMONTAGEM DE FÔRMA DE VIGA, ESCORAMENTO COM GARFO DE MADEIRA, PÉ-DIREITO SIMPLES, EM CHAPA DE MADEIRA PLASTIFICADA, 10 UTILIZAÇÕES. AF_09/2020</t>
  </si>
  <si>
    <t>MONTAGEM E DESMONTAGEM DE FÔRMA DE VIGA, ESCORAMENTO METÁLICO, PÉ-DIREITO SIMPLES, EM CHAPA DE MADEIRA PLASTIFICADA, 10 UTILIZAÇÕES. AF_09/2020</t>
  </si>
  <si>
    <t>MONTAGEM E DESMONTAGEM DE FÔRMA DE VIGA, ESCORAMENTO COM GARFO DE MADEIRA, PÉ-DIREITO DUPLO, EM CHAPA DE MADEIRA PLASTIFICADA, 12 UTILIZAÇÕES. AF_09/2020</t>
  </si>
  <si>
    <t>MONTAGEM E DESMONTAGEM DE FÔRMA DE VIGA, ESCORAMENTO METÁLICO, PÉ-DIREITO DUPLO, EM CHAPA DE MADEIRA PLASTIFICADA, 12 UTILIZAÇÕES. AF_09/2020</t>
  </si>
  <si>
    <t>MONTAGEM E DESMONTAGEM DE FÔRMA DE VIGA, ESCORAMENTO COM GARFO DE MADEIRA, PÉ-DIREITO SIMPLES, EM CHAPA DE MADEIRA PLASTIFICADA, 12 UTILIZAÇÕES. AF_09/2020</t>
  </si>
  <si>
    <t>MONTAGEM E DESMONTAGEM DE FÔRMA DE VIGA, ESCORAMENTO METÁLICO, PÉ-DIREITO SIMPLES, EM CHAPA DE MADEIRA PLASTIFICADA, 12 UTILIZAÇÕES. AF_09/2020</t>
  </si>
  <si>
    <t>MONTAGEM E DESMONTAGEM DE FÔRMA DE VIGA, ESCORAMENTO COM GARFO DE MADEIRA, PÉ-DIREITO DUPLO, EM CHAPA DE MADEIRA PLASTIFICADA, 14 UTILIZAÇÕES. AF_09/2020</t>
  </si>
  <si>
    <t>MONTAGEM E DESMONTAGEM DE FÔRMA DE VIGA, ESCORAMENTO METÁLICO, PÉ-DIREITO DUPLO, EM CHAPA DE MADEIRA PLASTIFICADA, 14 UTILIZAÇÕES. AF_09/2020</t>
  </si>
  <si>
    <t>MONTAGEM E DESMONTAGEM DE FÔRMA DE VIGA, ESCORAMENTO COM GARFO DE MADEIRA, PÉ-DIREITO SIMPLES, EM CHAPA DE MADEIRA PLASTIFICADA, 14 UTILIZAÇÕES. AF_09/2020</t>
  </si>
  <si>
    <t>MONTAGEM E DESMONTAGEM DE FÔRMA DE VIGA, ESCORAMENTO METÁLICO, PÉ-DIREITO SIMPLES, EM CHAPA DE MADEIRA PLASTIFICADA, 14 UTILIZAÇÕES. AF_09/2020</t>
  </si>
  <si>
    <t>MONTAGEM E DESMONTAGEM DE FÔRMA DE VIGA, ESCORAMENTO COM GARFO DE MADEIRA, PÉ-DIREITO DUPLO, EM CHAPA DE MADEIRA PLASTIFICADA, 18 UTILIZAÇÕES. AF_09/2020</t>
  </si>
  <si>
    <t>MONTAGEM E DESMONTAGEM DE FÔRMA DE VIGA, ESCORAMENTO METÁLICO, PÉ-DIREITO DUPLO, EM CHAPA DE MADEIRA PLASTIFICADA, 18 UTILIZAÇÕES. AF_09/2020</t>
  </si>
  <si>
    <t>MONTAGEM E DESMONTAGEM DE FÔRMA DE VIGA, ESCORAMENTO COM GARFO DE MADEIRA, PÉ-DIREITO SIMPLES, EM CHAPA DE MADEIRA PLASTIFICADA, 18 UTILIZAÇÕES. AF_09/2020</t>
  </si>
  <si>
    <t>MONTAGEM E DESMONTAGEM DE FÔRMA DE VIGA, ESCORAMENTO METÁLICO, PÉ-DIREITO SIMPLES, EM CHAPA DE MADEIRA PLASTIFICADA, 18 UTILIZAÇÕES. AF_09/2020</t>
  </si>
  <si>
    <t>MONTAGEM E DESMONTAGEM DE FÔRMA DE LAJE MACIÇA, PÉ-DIREITO SIMPLES, EM MADEIRA SERRADA, 1 UTILIZAÇÃO. AF_09/2020</t>
  </si>
  <si>
    <t>MONTAGEM E DESMONTAGEM DE FÔRMA DE LAJE MACIÇA, PÉ-DIREITO SIMPLES, EM MADEIRA SERRADA, 2 UTILIZAÇÕES. AF_09/2020</t>
  </si>
  <si>
    <t>MONTAGEM E DESMONTAGEM DE FÔRMA DE LAJE MACIÇA, PÉ-DIREITO SIMPLES, EM MADEIRA SERRADA, 4 UTILIZAÇÕES. AF_09/2020</t>
  </si>
  <si>
    <t>MONTAGEM E DESMONTAGEM DE FÔRMA DE LAJE NERVURADA COM CUBETA E ASSOALHO, PÉ-DIREITO DUPLO, EM CHAPA DE MADEIRA COMPENSADA RESINADA, 8 UTILIZAÇÕES. AF_09/2020</t>
  </si>
  <si>
    <t>MONTAGEM E DESMONTAGEM DE FÔRMA DE LAJE NERVURADA COM CUBETA E ASSOALHO, PÉ-DIREITO SIMPLES, EM CHAPA DE MADEIRA COMPENSADA RESINADA, 8 UTILIZAÇÕES. AF_09/2020</t>
  </si>
  <si>
    <t>MONTAGEM E DESMONTAGEM DE FÔRMA DE LAJE NERVURADA COM CUBETA E ASSOALHO, PÉ-DIREITO DUPLO, EM CHAPA DE MADEIRA COMPENSADA RESINADA, 10 UTILIZAÇÕES. AF_09/2020</t>
  </si>
  <si>
    <t>MONTAGEM E DESMONTAGEM DE FÔRMA DE LAJE NERVURADA COM CUBETA E ASSOALHO, PÉ-DIREITO SIMPLES, EM CHAPA DE MADEIRA COMPENSADA RESINADA, 10 UTILIZAÇÕES. AF_09/2020</t>
  </si>
  <si>
    <t>MONTAGEM E DESMONTAGEM DE FÔRMA DE LAJE NERVURADA COM CUBETA E ASSOALHO, PÉ-DIREITO DUPLO, EM CHAPA DE MADEIRA COMPENSADA RESINADA, 12 UTILIZAÇÕES. AF_09/2020</t>
  </si>
  <si>
    <t>MONTAGEM E DESMONTAGEM DE FÔRMA DE LAJE NERVURADA COM CUBETA E ASSOALHO, PÉ-DIREITO SIMPLES, EM CHAPA DE MADEIRA COMPENSADA RESINADA, 12 UTILIZAÇÕES. AF_09/2020</t>
  </si>
  <si>
    <t>MONTAGEM E DESMONTAGEM DE FÔRMA DE LAJE NERVURADA COM CUBETA E ASSOALHO, PÉ-DIREITO DUPLO, EM CHAPA DE MADEIRA COMPENSADA RESINADA, 14 UTILIZAÇÕES. AF_09/2020</t>
  </si>
  <si>
    <t>MONTAGEM E DESMONTAGEM DE FÔRMA DE LAJE NERVURADA COM CUBETA E ASSOALHO, PÉ-DIREITO SIMPLES, EM CHAPA DE MADEIRA COMPENSADA RESINADA, 14 UTILIZAÇÕES. AF_09/2020</t>
  </si>
  <si>
    <t>MONTAGEM E DESMONTAGEM DE FÔRMA DE LAJE NERVURADA COM CUBETA E ASSOALHO, PÉ-DIREITO DUPLO, EM CHAPA DE MADEIRA COMPENSADA RESINADA, 18 UTILIZAÇÕES. AF_09/2020</t>
  </si>
  <si>
    <t>MONTAGEM E DESMONTAGEM DE FÔRMA DE LAJE NERVURADA COM CUBETA E ASSOALHO, PÉ-DIREITO SIMPLES, EM CHAPA DE MADEIRA COMPENSADA RESINADA, 18 UTILIZAÇÕES. AF_09/2020</t>
  </si>
  <si>
    <t>MONTAGEM E DESMONTAGEM DE FÔRMA DE LAJE MACIÇA, PÉ-DIREITO DUPLO, EM CHAPA DE MADEIRA COMPENSADA RESINADA, 2 UTILIZAÇÕES. AF_09/2020</t>
  </si>
  <si>
    <t>MONTAGEM E DESMONTAGEM DE FÔRMA DE LAJE MACIÇA, PÉ-DIREITO SIMPLES, EM CHAPA DE MADEIRA COMPENSADA RESINADA, 2 UTILIZAÇÕES. AF_09/2020</t>
  </si>
  <si>
    <t>MONTAGEM E DESMONTAGEM DE FÔRMA DE LAJE MACIÇA, PÉ-DIREITO DUPLO, EM CHAPA DE MADEIRA COMPENSADA RESINADA, 4 UTILIZAÇÕES. AF_09/2020</t>
  </si>
  <si>
    <t>MONTAGEM E DESMONTAGEM DE FÔRMA DE LAJE MACIÇA, PÉ-DIREITO SIMPLES, EM CHAPA DE MADEIRA COMPENSADA RESINADA, 4 UTILIZAÇÕES. AF_09/2020</t>
  </si>
  <si>
    <t>MONTAGEM E DESMONTAGEM DE FÔRMA DE LAJE MACIÇA, PÉ-DIREITO DUPLO, EM CHAPA DE MADEIRA COMPENSADA RESINADA, 6 UTILIZAÇÕES. AF_09/2020</t>
  </si>
  <si>
    <t>MONTAGEM E DESMONTAGEM DE FÔRMA DE LAJE MACIÇA, PÉ-DIREITO SIMPLES, EM CHAPA DE MADEIRA COMPENSADA RESINADA, 6 UTILIZAÇÕES. AF_09/2020</t>
  </si>
  <si>
    <t>MONTAGEM E DESMONTAGEM DE FÔRMA DE LAJE MACIÇA, PÉ-DIREITO DUPLO, EM CHAPA DE MADEIRA COMPENSADA RESINADA, 8 UTILIZAÇÕES. AF_09/2020</t>
  </si>
  <si>
    <t>66,37</t>
  </si>
  <si>
    <t>MONTAGEM E DESMONTAGEM DE FÔRMA DE LAJE MACIÇA, PÉ-DIREITO SIMPLES, EM CHAPA DE MADEIRA COMPENSADA RESINADA, 8 UTILIZAÇÕES. AF_09/2020</t>
  </si>
  <si>
    <t>MONTAGEM E DESMONTAGEM DE FÔRMA DE LAJE MACIÇA, PÉ-DIREITO SIMPLES, EM CHAPA DE MADEIRA COMPENSADA PLASTIFICADA, 10 UTILIZAÇÕES. AF_09/2020</t>
  </si>
  <si>
    <t>MONTAGEM E DESMONTAGEM DE FÔRMA DE LAJE MACIÇA, PÉ-DIREITO DUPLO, EM CHAPA DE MADEIRA COMPENSADA PLASTIFICADA, 12 UTILIZAÇÕES. AF_09/2020</t>
  </si>
  <si>
    <t>MONTAGEM E DESMONTAGEM DE FÔRMA DE LAJE MACIÇA, PÉ-DIREITO SIMPLES, EM CHAPA DE MADEIRA COMPENSADA PLASTIFICADA, 12 UTILIZAÇÕES. AF_09/2020</t>
  </si>
  <si>
    <t>24,15</t>
  </si>
  <si>
    <t>MONTAGEM E DESMONTAGEM DE FÔRMA DE LAJE MACIÇA, PÉ-DIREITO DUPLO, EM CHAPA DE MADEIRA COMPENSADA PLASTIFICADA, 14 UTILIZAÇÕES. AF_09/2020</t>
  </si>
  <si>
    <t>MONTAGEM E DESMONTAGEM DE FÔRMA DE LAJE MACIÇA, PÉ-DIREITO SIMPLES, EM CHAPA DE MADEIRA COMPENSADA PLASTIFICADA, 14 UTILIZAÇÕES. AF_09/2020</t>
  </si>
  <si>
    <t>MONTAGEM E DESMONTAGEM DE FÔRMA DE LAJE MACIÇA, PÉ-DIREITO DUPLO, EM CHAPA DE MADEIRA COMPENSADA PLASTIFICADA, 18 UTILIZAÇÕES. AF_09/2020</t>
  </si>
  <si>
    <t>MONTAGEM E DESMONTAGEM DE FÔRMA DE LAJE MACIÇA, PÉ-DIREITO SIMPLES, EM CHAPA DE MADEIRA COMPENSADA PLASTIFICADA, 18 UTILIZAÇÕES. AF_09/2020</t>
  </si>
  <si>
    <t>21,79</t>
  </si>
  <si>
    <t>87,11</t>
  </si>
  <si>
    <t>FABRICAÇÃO DE ESCORAS DO TIPO PONTALETE, EM MADEIRA, PARA PÉ-DIREITO DUPLO. AF_09/2020</t>
  </si>
  <si>
    <t>ESCORAMENTO DE FÔRMAS DE LAJE EM MADEIRA NÃO APARELHADA, PÉ-DIREITO SIMPLES, INCLUSO TRAVAMENTO, 4 UTILIZAÇÕES. AF_09/2020</t>
  </si>
  <si>
    <t>ESCORAMENTO DE FÔRMAS DE LAJE EM MADEIRA NÃO APARELHADA, PÉ-DIREITO DUPLO, INCLUSO TRAVAMENTO, 4 UTILIZAÇÕES. AF_09/2020</t>
  </si>
  <si>
    <t>23,11</t>
  </si>
  <si>
    <t>FABRICAÇÃO DE FÔRMA PARA ESCADAS, COM 2 LANCES EM "U" E LAJE PLANA, EM CHAPA DE MADEIRA COMPENSADA PLASTIFICADA, E=18 MM. AF_11/2020</t>
  </si>
  <si>
    <t>FABRICAÇÃO DE FÔRMA PARA ESCADAS, COM 2 LANCES EM "U" E LAJE PLANA, EM CHAPA DE MADEIRA COMPENSADA RESINADA, E= 17 MM. AF_11/2020</t>
  </si>
  <si>
    <t>FABRICAÇÃO DE FÔRMA PARA ESCADAS, COM 2 LANCES EM "U" E LAJE PLANA, EM MADEIRA SERRADA, E=25 MM. AF_11/2020</t>
  </si>
  <si>
    <t>MONTAGEM E DESMONTAGEM DE FÔRMA PARA ESCADAS, COM 2 LANCES EM "U" E LAJE PLANA, EM MADEIRA SERRADA, 1 UTILIZAÇÃO. AF_11/2020</t>
  </si>
  <si>
    <t>MONTAGEM E DESMONTAGEM DE FÔRMA PARA ESCADAS, COM 2 LANCES EM "U"  E LAJE PLANA, EM MADEIRA SERRADA, 2 UTILIZAÇÕES. AF_11/2020</t>
  </si>
  <si>
    <t>MONTAGEM E DESMONTAGEM DE FÔRMA PARA ESCADAS, COM 2 LANCES EM "U" E LAJE PLANA, EM CHAPA DE MADEIRA COMPENSADA RESINADA, 2 UTILIZAÇÕES. AF_11/2020</t>
  </si>
  <si>
    <t>MONTAGEM E DESMONTAGEM DE FÔRMA PARA ESCADAS, COM 2 LANCES EM "U" E LAJE PLANA, EM CHAPA DE MADEIRA COMPENSADA RESINADA, 4 UTILIZAÇÕES. AF_11/2020</t>
  </si>
  <si>
    <t>MONTAGEM E DESMONTAGEM DE FÔRMA PARA ESCADAS, COM 2 LANCES EM "U" E LAJE PLANA, EM CHAPA DE MADEIRA COMPENSADA PLASTIFICADA, 6 UTILIZAÇÕES. AF_11/2020</t>
  </si>
  <si>
    <t>MONTAGEM E DESMONTAGEM DE FÔRMA PARA ESCADAS, COM 2 LANCES EM "U" E LAJE PLANA, EM CHAPA DE MADEIRA COMPENSADA PLASTIFICADA, 8 UTILIZAÇÕES. AF_11/2020</t>
  </si>
  <si>
    <t>MONTAGEM E DESMONTAGEM DE FÔRMA PARA ESCADAS, COM 2 LANCES EM "U" E LAJE PLANA, EM CHAPA DE MADEIRA COMPENSADA PLASTIFICADA, 10 UTILIZAÇÕES. AF_11/2020</t>
  </si>
  <si>
    <t>FABRICAÇÃO DE FÔRMA PARA ESCADAS, COM 2 LANCES EM "U" E LAJE CASCATA, EM CHAPA DE MADEIRA COMPENSADA PLASTIFICADA, E=18 MM. AF_11/2020</t>
  </si>
  <si>
    <t>FABRICAÇÃO DE FÔRMA PARA ESCADAS, COM 2 LANCES EM "U" E LAJE CASCATA, EM CHAPA DE MADEIRA COMPENSADA RESINADA, E= 17 MM. AF_11/2020</t>
  </si>
  <si>
    <t>FABRICAÇÃO DE FÔRMA PARA ESCADAS, COM 2 LANCES EM "U" E LAJE CASCATA, EM MADEIRA SERRADA, E=25 MM. AF_11/2020</t>
  </si>
  <si>
    <t>FABRICAÇÃO DE FÔRMA PARA ESCADAS, COM 2 LANCES EM "L" E LAJE PLANA, EM CHAPA DE MADEIRA COMPENSADA PLASTIFICADA, E=18 MM. AF_11/2020</t>
  </si>
  <si>
    <t>FABRICAÇÃO DE FÔRMA PARA ESCADAS, COM 2 LANCES EM "L" E LAJE PLANA, EM CHAPA DE MADEIRA COMPENSADA RESINADA, E= 17 MM. AF_11/2020</t>
  </si>
  <si>
    <t>FABRICAÇÃO DE FÔRMA PARA ESCADAS, COM 2 LANCES EM "L" E LAJE PLANA, EM MADEIRA SERRADA, E=25 MM. AF_11/2020</t>
  </si>
  <si>
    <t>FABRICAÇÃO DE FÔRMA PARA ESCADAS, COM 2 LANCES EM "L" E LAJE CASCATA, EM CHAPA DE MADEIRA COMPENSADA PLASTIFICADA, E=18 MM. AF_11/2020</t>
  </si>
  <si>
    <t>FABRICAÇÃO DE FÔRMA PARA ESCADAS, COM 2 LANCES EM "L" E LAJE CASCATA, EM CHAPA DE MADEIRA COMPENSADA RESINADA, E= 17 MM. AF_11/2020</t>
  </si>
  <si>
    <t>FABRICAÇÃO DE FÔRMA PARA ESCADAS, COM 2 LANCES EM "L" E LAJE CASCATA, EM MADEIRA SERRADA, E=25 MM. AF_11/2020</t>
  </si>
  <si>
    <t>FABRICAÇÃO DE FÔRMA PARA ESCADAS, COM 1 LANCE E LAJE PLANA, EM CHAPA DE MADEIRA COMPENSADA PLASTIFICADA, E=18 MM. AF_11/2020</t>
  </si>
  <si>
    <t>FABRICAÇÃO DE FÔRMA PARA ESCADAS, COM 1 LANCE E LAJE PLANA, EM CHAPA DE MADEIRA COMPENSADA RESINADA, E= 17 MM. AF_11/2020</t>
  </si>
  <si>
    <t>FABRICAÇÃO DE FÔRMA PARA ESCADAS, COM 1 LANCE E LAJE PLANA, EM MADEIRA SERRADA, E=25 MM. AF_11/2020</t>
  </si>
  <si>
    <t>FABRICAÇÃO DE FÔRMA PARA ESCADAS, COM 1 LANCE E LAJE CASCATA, EM CHAPA DE MADEIRA COMPENSADA PLASTIFICADA, E=18 MM. AF_11/2020</t>
  </si>
  <si>
    <t>FABRICAÇÃO DE FÔRMA PARA ESCADAS, COM 1 LANCE E LAJE CASCATA, EM CHAPA DE MADEIRA COMPENSADA RESINADA, E= 17 MM. AF_11/2020</t>
  </si>
  <si>
    <t>FABRICAÇÃO DE FÔRMA PARA ESCADAS, COM 1 LANCE E LAJE CASCATA, EM MADEIRA SERRADA, E=25 MM. AF_11/2020</t>
  </si>
  <si>
    <t>MONTAGEM E DESMONTAGEM DE FÔRMA PARA ESCADAS, COM 2 LANCES EM "U" E LAJE CASCATA, EM MADEIRA SERRADA, 1 UTILIZAÇÃO. AF_11/2020</t>
  </si>
  <si>
    <t>MONTAGEM E DESMONTAGEM DE FÔRMA PARA ESCADAS, COM 2 LANCES EM "U" E LAJE CASCATA, EM MADEIRA SERRADA, 2 UTILIZAÇÕES. AF_11/2020</t>
  </si>
  <si>
    <t>MONTAGEM E DESMONTAGEM DE FÔRMA PARA ESCADAS, COM 2 LANCES EM "U" E LAJE CASCATA, EM CHAPA DE MADEIRA COMPENSADA RESINADA, 2 UTILIZAÇÕES. AF_11/2020</t>
  </si>
  <si>
    <t>MONTAGEM E DESMONTAGEM DE FÔRMA PARA ESCADAS, COM 2 LANCES EM "U" E LAJE CASCATA, EM CHAPA DE MADEIRA COMPENSADA RESINADA, 4 UTILIZAÇÕES. AF_11/2020</t>
  </si>
  <si>
    <t>MONTAGEM E DESMONTAGEM DE FÔRMA PARA ESCADAS, COM 2 LANCES EM "U" E LAJE CASCATA, EM CHAPA DE MADEIRA COMPENSADA PLASTIFICADA, 6 UTILIZAÇÕES. AF_11/2020</t>
  </si>
  <si>
    <t>MONTAGEM E DESMONTAGEM DE FÔRMA PARA ESCADAS, COM 2 LANCES EM "U" E LAJE CASCATA, EM CHAPA DE MADEIRA COMPENSADA PLASTIFICADA, 8 UTILIZAÇÕES. AF_11/2020</t>
  </si>
  <si>
    <t>MONTAGEM E DESMONTAGEM DE FÔRMA PARA ESCADAS, COM 2 LANCES EM "U" E LAJE CASCATA, EM CHAPA DE MADEIRA COMPENSADA PLASTIFICADA, 10 UTILIZAÇÕES. AF_11/2020</t>
  </si>
  <si>
    <t>MONTAGEM E DESMONTAGEM DE FÔRMA PARA ESCADAS, COM 2 LANCES EM "L" E LAJE PLANA, EM MADEIRA SERRADA, 1 UTILIZAÇÃO. AF_11/2020</t>
  </si>
  <si>
    <t>MONTAGEM E DESMONTAGEM DE FÔRMA PARA ESCADAS, COM 2 LANCES EM "L" E LAJE PLANA, EM MADEIRA SERRADA, 2 UTILIZAÇÕES. AF_11/2020</t>
  </si>
  <si>
    <t>MONTAGEM E DESMONTAGEM DE FÔRMA PARA ESCADAS, COM 2 LANCES EM "L" E LAJE PLANA, EM CHAPA DE MADEIRA COMPENSADA RESINADA, 2 UTILIZAÇÕES. AF_11/2020</t>
  </si>
  <si>
    <t>MONTAGEM E DESMONTAGEM DE FÔRMA PARA ESCADAS, COM 2 LANCES EM "L" E LAJE PLANA, EM CHAPA DE MADEIRA COMPENSADA RESINADA, 4 UTILIZAÇÕES. AF_11/2020</t>
  </si>
  <si>
    <t>MONTAGEM E DESMONTAGEM DE FÔRMA PARA ESCADAS, COM 2 LANCES EM "L" E LAJE PLANA, EM CHAPA DE MADEIRA COMPENSADA PLASTIFICADA, 6 UTILIZAÇÕES. AF_11/2020</t>
  </si>
  <si>
    <t>MONTAGEM E DESMONTAGEM DE FÔRMA PARA ESCADAS, COM 2 LANCES EM "L" E LAJE PLANA, EM CHAPA DE MADEIRA COMPENSADA PLASTIFICADA, 8 UTILIZAÇÕES. AF_11/2020</t>
  </si>
  <si>
    <t>MONTAGEM E DESMONTAGEM DE FÔRMA PARA ESCADAS, COM 2 LANCES EM "L" E LAJE PLANA, EM CHAPA DE MADEIRA COMPENSADA PLASTIFICADA, 10 UTILIZAÇÕES. AF_11/2020</t>
  </si>
  <si>
    <t>MONTAGEM E DESMONTAGEM DE FÔRMA PARA ESCADAS, COM 2 LANCES EM "L" E LAJE CASCATA, EM MADEIRA SERRADA, 1 UTILIZAÇÃO. AF_11/2020</t>
  </si>
  <si>
    <t>MONTAGEM E DESMONTAGEM DE FÔRMA PARA ESCADAS, COM 2 LANCES EM "L" E LAJE CASCATA, EM MADEIRA SERRADA, 2 UTILIZAÇÕES. AF_11/2020</t>
  </si>
  <si>
    <t>MONTAGEM E DESMONTAGEM DE FÔRMA PARA ESCADAS, COM 2 LANCES EM "L" E LAJE CASCATA, EM CHAPA DE MADEIRA COMPENSADA RESINADA, 2 UTILIZAÇÕES. AF_11/2020</t>
  </si>
  <si>
    <t>MONTAGEM E DESMONTAGEM DE FÔRMA PARA ESCADAS, COM 2 LANCES EM "L" E LAJE CASCATA, EM CHAPA DE MADEIRA COMPENSADA RESINADA, 4 UTILIZAÇÕES. AF_11/2020</t>
  </si>
  <si>
    <t>MONTAGEM E DESMONTAGEM DE FÔRMA PARA ESCADAS, COM 2 LANCES EM "L" E LAJE CASCATA, EM CHAPA DE MADEIRA COMPENSADA PLASTIFICADA, 6 UTILIZAÇÕES. AF_11/2020</t>
  </si>
  <si>
    <t>MONTAGEM E DESMONTAGEM DE FÔRMA PARA ESCADAS, COM 2 LANCES EM "L" E LAJE CASCATA, EM CHAPA DE MADEIRA COMPENSADA PLASTIFICADA, 8 UTILIZAÇÕES. AF_11/2020</t>
  </si>
  <si>
    <t>MONTAGEM E DESMONTAGEM DE FÔRMA PARA ESCADAS, COM 2 LANCES EM "L" E LAJE CASCATA, EM CHAPA DE MADEIRA COMPENSADA PLASTIFICADA, 10 UTILIZAÇÕES. AF_11/2020</t>
  </si>
  <si>
    <t>MONTAGEM E DESMONTAGEM DE FÔRMA PARA ESCADAS, COM 1 LANCE E LAJE PLANA, EM MADEIRA SERRADA, 1 UTILIZAÇÃO. AF_11/2020</t>
  </si>
  <si>
    <t>MONTAGEM E DESMONTAGEM DE FÔRMA PARA ESCADAS, COM 1 LANCE E LAJE PLANA, EM MADEIRA SERRADA, 2 UTILIZAÇÕES. AF_11/2020</t>
  </si>
  <si>
    <t>MONTAGEM E DESMONTAGEM DE FÔRMA PARA ESCADAS, COM 1 LANCE E LAJE PLANA, EM CHAPA DE MADEIRA COMPENSADA RESINADA, 2 UTILIZAÇÕES. AF_11/2020</t>
  </si>
  <si>
    <t>MONTAGEM E DESMONTAGEM DE FÔRMA PARA ESCADAS, COM 1 LANCE E LAJE PLANA, EM CHAPA DE MADEIRA COMPENSADA RESINADA, 4 UTILIZAÇÕES. AF_11/2020</t>
  </si>
  <si>
    <t>MONTAGEM E DESMONTAGEM DE FÔRMA PARA ESCADAS, COM 1 LANCE E LAJE PLANA, EM CHAPA DE MADEIRA COMPENSADA PLASTIFICADA, 6 UTILIZAÇÕES. AF_11/2020</t>
  </si>
  <si>
    <t>MONTAGEM E DESMONTAGEM DE FÔRMA PARA ESCADAS, COM 1 LANCE E LAJE PLANA, EM CHAPA DE MADEIRA COMPENSADA PLASTIFICADA, 8 UTILIZAÇÕES. AF_11/2020</t>
  </si>
  <si>
    <t>MONTAGEM E DESMONTAGEM DE FÔRMA PARA ESCADAS, COM 1 LANCE E LAJE PLANA, EM CHAPA DE MADEIRA COMPENSADA PLASTIFICADA, 10 UTILIZAÇÕES. AF_11/2020</t>
  </si>
  <si>
    <t>MONTAGEM E DESMONTAGEM DE FÔRMA PARA ESCADAS, COM 1 LANCE E LAJE CASCATA, EM MADEIRA SERRADA, 1 UTILIZAÇÃO. AF_11/2020</t>
  </si>
  <si>
    <t>MONTAGEM E DESMONTAGEM DE FÔRMA PARA ESCADAS, COM 1 LANCE E LAJE CASCATA, EM MADEIRA SERRADA, 2 UTILIZAÇÕES. AF_11/2020</t>
  </si>
  <si>
    <t>MONTAGEM E DESMONTAGEM DE FÔRMA PARA ESCADAS, COM 1 LANCE E LAJE CASCATA, EM CHAPA DE MADEIRA COMPENSADA RESINADA, 2 UTILIZAÇÕES. AF_11/2020</t>
  </si>
  <si>
    <t>MONTAGEM E DESMONTAGEM DE FÔRMA PARA ESCADAS, COM 1 LANCE E LAJE CASCATA, EM CHAPA DE MADEIRA COMPENSADA RESINADA, 4 UTILIZAÇÕES. AF_11/2020</t>
  </si>
  <si>
    <t>MONTAGEM E DESMONTAGEM DE FÔRMA PARA ESCADAS, COM 1 LANCE E LAJE CASCATA, EM CHAPA DE MADEIRA COMPENSADA PLASTIFICADA, 6 UTILIZAÇÕES. AF_11/2020</t>
  </si>
  <si>
    <t>MONTAGEM E DESMONTAGEM DE FÔRMA PARA ESCADAS, COM 1 LANCE E LAJE CASCATA, EM CHAPA DE MADEIRA COMPENSADA PLASTIFICADA, 8 UTILIZAÇÕES. AF_11/2020</t>
  </si>
  <si>
    <t>MONTAGEM E DESMONTAGEM DE FÔRMA PARA ESCADAS, COM 1 LANCE E LAJE CASCATA, EM CHAPA DE MADEIRA COMPENSADA PLASTIFICADA, 10 UTILIZAÇÕES. AF_11/2020</t>
  </si>
  <si>
    <t>MONTAGEM E DESMONTAGEM DE FÔRMA PARA ESCADA DUPLA COM 2 LANCES EM "X" E LAJE PLANA, EM MADEIRA SERRADA, 1 UTILIZAÇÃO. AF_11/2020</t>
  </si>
  <si>
    <t>MONTAGEM E DESMONTAGEM DE FÔRMA PARA ESCADA DUPLA COM 2 LANCES EM "X" E LAJE PLANA, EM MADEIRA SERRADA, 2 UTILIZAÇÕES. AF_11/2020</t>
  </si>
  <si>
    <t>MONTAGEM E DESMONTAGEM DE FÔRMA PARA ESCADA DUPLA COM 2 LANCES EM "X" E LAJE PLANA, EM CHAPA DE MADEIRA COMPENSADA RESINADA, 2 UTILIZAÇÕES. AF_11/2020</t>
  </si>
  <si>
    <t>MONTAGEM E DESMONTAGEM DE FÔRMA PARA ESCADA DUPLA COM 2 LANCES EM "X" E LAJE PLANA, EM CHAPA DE MADEIRA COMPENSADA RESINADA, 4 UTILIZAÇÕES. AF_11/2020</t>
  </si>
  <si>
    <t>MONTAGEM E DESMONTAGEM DE FÔRMA PARA ESCADA DUPLA COM 2 LANCES EM "X" E LAJE PLANA, EM CHAPA DE MADEIRA COMPENSADA PLASTIFICADA, 6 UTILIZAÇÕES. AF_11/2020</t>
  </si>
  <si>
    <t>MONTAGEM E DESMONTAGEM DE FÔRMA PARA ESCADA DUPLA COM 2 LANCES EM "X" E LAJE PLANA, EM CHAPA DE MADEIRA COMPENSADA PLASTIFICADA, 8 UTILIZAÇÕES. AF_11/2020</t>
  </si>
  <si>
    <t>MONTAGEM E DESMONTAGEM DE FÔRMA PARA ESCADA DUPLA COM 2 LANCES EM "X" E LAJE PLANA, EM CHAPA DE MADEIRA COMPENSADA PLASTIFICADA, 10 UTILIZAÇÕES. AF_11/2020</t>
  </si>
  <si>
    <t>MONTAGEM E DESMONTAGEM DE FÔRMA PARA ESCADA DUPLA COM 2 LANCES EM "X" E LAJE CASCATA, EM MADEIRA SERRADA, 1 UTILIZAÇÃO. AF_11/2020</t>
  </si>
  <si>
    <t>MONTAGEM E DESMONTAGEM DE FÔRMA PARA ESCADA DUPLA COM 2 LANCES EM "X" E LAJE CASCATA, EM MADEIRA SERRADA, 2 UTILIZAÇÕES. AF_11/2020</t>
  </si>
  <si>
    <t>MONTAGEM E DESMONTAGEM DE FÔRMA PARA ESCADA DUPLA COM 2 LANCES EM "X" E LAJE CASCATA, EM CHAPA DE MADEIRA COMPENSADA RESINADA, 2 UTILIZAÇÕES. AF_11/2020</t>
  </si>
  <si>
    <t>MONTAGEM E DESMONTAGEM DE FÔRMA PARA ESCADA DUPLA COM 2 LANCES EM "X" E LAJE CASCATA, EM CHAPA DE MADEIRA COMPENSADA RESINADA, 4 UTILIZAÇÕES. AF_11/2020</t>
  </si>
  <si>
    <t>MONTAGEM E DESMONTAGEM DE FÔRMA PARA ESCADA DUPLA COM 2 LANCES EM "X" E LAJE CASCATA, EM CHAPA DE MADEIRA COMPENSADA PLASTIFICADA, 6 UTILIZAÇÕES. AF_11/2020</t>
  </si>
  <si>
    <t>MONTAGEM E DESMONTAGEM DE FÔRMA PARA ESCADA DUPLA COM 2 LANCES EM "X" E LAJE CASCATA, EM CHAPA DE MADEIRA COMPENSADA PLASTIFICADA, 8 UTILIZAÇÕES. AF_11/2020</t>
  </si>
  <si>
    <t>MONTAGEM E DESMONTAGEM DE FÔRMA PARA ESCADA DUPLA COM 2 LANCES EM "X" E LAJE CASCATA, EM CHAPA DE MADEIRA COMPENSADA PLASTIFICADA, 10 UTILIZAÇÕES. AF_11/2020</t>
  </si>
  <si>
    <t>ESCADA EM CONCRETO ARMADO MOLDADO IN LOCO, FCK 20 MPA, COM 1 LANCE E LAJE PLANA, FÔRMA EM CHAPA DE MADEIRA COMPENSADA RESINADA. AF_11/2020</t>
  </si>
  <si>
    <t>ESCADA EM CONCRETO ARMADO MOLDADO IN LOCO, FCK 20 MPA, COM 2 LANCES EM "U" E LAJE PLANA, FÔRMA EM CHAPA DE MADEIRA COMPENSADA RESINADA. AF_11/2020</t>
  </si>
  <si>
    <t>ESCADA EM CONCRETO ARMADO MOLDADO IN LOCO, FCK 20 MPA, COM 2 LANCES EM "L" E LAJE PLANA, FÔRMA EM CHAPA DE MADEIRA COMPENSADA RESINADA. AF_11/2020</t>
  </si>
  <si>
    <t>ESCADA EM CONCRETO ARMADO MOLDADO IN LOCO, FCK 20 MPA, COM 2 LANCES EM "X" E LAJE PLANA, FÔRMA EM CHAPA DE MADEIRA COMPENSADA RESINADA. AF_11/2020</t>
  </si>
  <si>
    <t>ESCADA EM CONCRETO ARMADO MOLDADO IN LOCO, FCK 20 MPA, COM 1 LANCE E LAJE CASCATA, FÔRMA EM CHAPA DE MADEIRA COMPENSADA RESINADA. AF_11/2020</t>
  </si>
  <si>
    <t>ESCADA EM CONCRETO ARMADO MOLDADO IN LOCO, FCK 20 MPA, COM 2 LANCES EM "U" E LAJE CASCATA, FÔRMA EM CHAPA DE MADEIRA COMPENSADA RESINADA. AF_11/2020</t>
  </si>
  <si>
    <t>ESCADA EM CONCRETO ARMADO MOLDADO IN LOCO, FCK 20 MPA, COM 2 LANCES EM "L" E LAJE CASCATA, FÔRMA EM CHAPA DE MADEIRA COMPENSADA RESINADA. AF_11/2020</t>
  </si>
  <si>
    <t>ESCADA EM CONCRETO ARMADO MOLDADO IN LOCO, FCK 20 MPA, COM 2 LANCES EM "X" E LAJE CASCATA, FÔRMA EM CHAPA DE MADEIRA COMPENSADA RESINADA. AF_11/2020</t>
  </si>
  <si>
    <t>FABRICAÇÃO DE FÔRMA PARA ESCADA DUPLA COM 2 LANCES EM "X" E LAJE PLANA, EM CHAPA DE MADEIRA COMPENSADA PLASTIFICADA, E=18 MM. AF_11/2020</t>
  </si>
  <si>
    <t>FABRICAÇÃO DE FÔRMA PARA ESCADA DUPLA COM 2 LANCES EM "X" E LAJE PLANA, EM CHAPA DE MADEIRA COMPENSADA RESINADA, E= 17 MM. AF_11/2020</t>
  </si>
  <si>
    <t>FABRICAÇÃO DE FÔRMA PARA ESCADA DUPLA COM 2 LANCES EM X E LAJE PLANA, EM MADEIRA SERRADA, E=25 MM. AF_11/2020</t>
  </si>
  <si>
    <t>FABRICAÇÃO DE FÔRMA PARA ESCADA DUPLA COM 2 LANCES EM "X" E LAJE CASCATA, EM CHAPA DE MADEIRA COMPENSADA PLASTIFICADA, E=18 MM. AF_11/2020</t>
  </si>
  <si>
    <t>FABRICAÇÃO DE FÔRMA PARA ESCADA DUPLA COM 2 LANCES EM "X" E LAJE CASCATA, EM CHAPA DE MADEIRA COMPENSADA RESINADA, E= 17 MM. AF_11/2020</t>
  </si>
  <si>
    <t>FABRICAÇÃO DE FÔRMA PARA ESCADA DUPLA COM 2 LANCES EM X E LAJE CASCATA, EM MADEIRA SERRADA, E=25 MM. AF_11/2020</t>
  </si>
  <si>
    <t>10,93</t>
  </si>
  <si>
    <t>10,63</t>
  </si>
  <si>
    <t>11,50</t>
  </si>
  <si>
    <t>13,57</t>
  </si>
  <si>
    <t>19,60</t>
  </si>
  <si>
    <t>13,12</t>
  </si>
  <si>
    <t>21,20</t>
  </si>
  <si>
    <t>11,90</t>
  </si>
  <si>
    <t>13,92</t>
  </si>
  <si>
    <t>13,89</t>
  </si>
  <si>
    <t>ARMAÇÃO DE ESCADA, DE UMA ESTRUTURA CONVENCIONAL DE CONCRETO ARMADO UTILIZANDO AÇO CA-60 DE 5,0 MM - MONTAGEM. AF_11/2020</t>
  </si>
  <si>
    <t>ARMAÇÃO DE ESCADA, DE UMA ESTRUTURA CONVENCIONAL DE CONCRETO ARMADO UTILIZANDO AÇO CA-50 DE 6,3 MM - MONTAGEM. AF_11/2020</t>
  </si>
  <si>
    <t>ARMAÇÃO DE ESCADA, DE UMA ESTRUTURA CONVENCIONAL DE CONCRETO ARMADO UTILIZANDO AÇO CA-50 DE 8,0 MM - MONTAGEM. AF_11/2020</t>
  </si>
  <si>
    <t>ARMAÇÃO DE ESCADA, DE UMA ESTRUTURA CONVENCIONAL DE CONCRETO ARMADO UTILIZANDO AÇO CA-50 DE 10,0 MM - MONTAGEM. AF_11/2020</t>
  </si>
  <si>
    <t>ARMAÇÃO DE ESCADA, DE UMA ESTRUTURA CONVENCIONAL DE CONCRETO ARMADO UTILIZANDO AÇO CA-50 DE 12,5 MM - MONTAGEM. AF_11/2020</t>
  </si>
  <si>
    <t>ARMAÇÃO DE ESCADA, DE UMA ESTRUTURA CONVENCIONAL DE CONCRETO ARMADO UTILIZANDO AÇO CA-50 DE 16,0 MM - MONTAGEM. AF_11/2020</t>
  </si>
  <si>
    <t>12,45</t>
  </si>
  <si>
    <t>13,77</t>
  </si>
  <si>
    <t>ARMAÇÃO DO SISTEMA DE PAREDES DE CONCRETO, EXECUTADA COMO ARMADURA POSITIVA DE LAJES, TELA Q-159. AF_06/2019</t>
  </si>
  <si>
    <t>CONCRETO MAGRO PARA LASTRO, TRAÇO 1:4,5:4,5 (EM MASSA SECA DE CIMENTO/ AREIA MÉDIA/ BRITA 1) - PREPARO MECÂNICO COM BETONEIRA 400 L. AF_05/2021</t>
  </si>
  <si>
    <t>CONCRETO FCK = 15MPA, TRAÇO 1:3,4:3,5 (EM MASSA SECA DE CIMENTO/ AREIA MÉDIA/ BRITA 1) - PREPARO MECÂNICO COM BETONEIRA 400 L. AF_05/2021</t>
  </si>
  <si>
    <t>CONCRETO FCK = 20MPA, TRAÇO 1:2,7:3 (EM MASSA SECA DE CIMENTO/ AREIA MÉDIA/ BRITA 1) - PREPARO MECÂNICO COM BETONEIRA 400 L. AF_05/2021</t>
  </si>
  <si>
    <t>CONCRETO FCK = 25MPA, TRAÇO 1:2,3:2,7 (EM MASSA SECA DE CIMENTO/ AREIA MÉDIA/ BRITA 1) - PREPARO MECÂNICO COM BETONEIRA 400 L. AF_05/2021</t>
  </si>
  <si>
    <t>CONCRETO FCK = 30MPA, TRAÇO 1:2,1:2,5 (EM MASSA SECA DE CIMENTO/ AREIA MÉDIA/ BRITA 1) - PREPARO MECÂNICO COM BETONEIRA 400 L. AF_05/2021</t>
  </si>
  <si>
    <t>CONCRETO FCK = 40MPA, TRAÇO 1:1,6:1,9 (EM MASSA SECA DE CIMENTO/ AREIA MÉDIA/ BRITA 1) - PREPARO MECÂNICO COM BETONEIRA 400 L. AF_05/2021</t>
  </si>
  <si>
    <t>CONCRETO MAGRO PARA LASTRO, TRAÇO 1:4,5:4,5 (EM MASSA SECA DE CIMENTO/ AREIA MÉDIA/ BRITA 1) - PREPARO MECÂNICO COM BETONEIRA 600 L. AF_05/2021</t>
  </si>
  <si>
    <t>CONCRETO FCK = 15MPA, TRAÇO 1:3,4:3,5 (EM MASSA SECA DE CIMENTO/ AREIA MÉDIA/ BRITA 1) - PREPARO MECÂNICO COM BETONEIRA 600 L. AF_05/2021</t>
  </si>
  <si>
    <t>CONCRETO FCK = 20MPA, TRAÇO 1:2,7:3 (EM MASSA SECA DE CIMENTO/ AREIA MÉDIA/ BRITA 1) - PREPARO MECÂNICO COM BETONEIRA 600 L. AF_05/2021</t>
  </si>
  <si>
    <t>CONCRETO FCK = 25MPA, TRAÇO 1:2,3:2,7 (EM MASSA SECA DE CIMENTO/ AREIA MÉDIA/ BRITA 1) - PREPARO MECÂNICO COM BETONEIRA 600 L. AF_05/2021</t>
  </si>
  <si>
    <t>CONCRETO FCK = 30MPA, TRAÇO 1:2,1:2,5 (EM MASSA SECA DE CIMENTO/ AREIA MÉDIA/ BRITA 1) - PREPARO MECÂNICO COM BETONEIRA 600 L. AF_05/2021</t>
  </si>
  <si>
    <t>CONCRETO FCK = 40MPA, TRAÇO 1:1,6:1,9 (EM MASSA SECA DE CIMENTO/ AREIA MÉDIA/ BRITA 1) - PREPARO MECÂNICO COM BETONEIRA 600 L. AF_05/2021</t>
  </si>
  <si>
    <t>CONCRETO MAGRO PARA LASTRO, TRAÇO 1:4,5:4,5 (EM MASSA SECA DE CIMENTO/ AREIA MÉDIA/ BRITA 1) - PREPARO MANUAL. AF_05/2021</t>
  </si>
  <si>
    <t>CONCRETO FCK = 15MPA, TRAÇO 1:3,4:3,5 (EM MASSA SECA DE CIMENTO/ AREIA MÉDIA/ BRITA 1) - PREPARO MANUAL. AF_05/2021</t>
  </si>
  <si>
    <t>CONCRETO MAGRO PARA LASTRO, TRAÇO 1:4,5:4,5 (EM MASSA SECA DE CIMENTO/ AREIA MÉDIA/ SEIXO ROLADO) - PREPARO MECÂNICO COM BETONEIRA 400 L. AF_05/2021</t>
  </si>
  <si>
    <t>CONCRETO FCK = 15MPA, TRAÇO 1:3,4:3,4 (EM MASSA SECA DE CIMENTO/ AREIA MÉDIA/ SEIXO ROLADO) - PREPARO MECÂNICO COM BETONEIRA 400 L. AF_05/2021</t>
  </si>
  <si>
    <t>CONCRETO FCK = 20MPA, TRAÇO 1:2,6:2,9 (EM MASSA SECA DE CIMENTO/ AREIA MÉDIA/ SEIXO ROLADO) - PREPARO MECÂNICO COM BETONEIRA 400 L. AF_05/2021</t>
  </si>
  <si>
    <t>CONCRETO FCK = 25MPA, TRAÇO 1:2,2:2,5 (EM MASSA SECA DE CIMENTO/ AREIA MÉDIA/ SEIXO ROLADO) - PREPARO MECÂNICO COM BETONEIRA 400 L. AF_05/2021</t>
  </si>
  <si>
    <t>CONCRETO FCK = 30MPA, TRAÇO 1:1,9:2,3 (EM MASSA SECA DE CIMENTO/ AREIA MÉDIA/ SEIXO ROLADO) - PREPARO MECÂNICO COM BETONEIRA 400 L. AF_05/2021</t>
  </si>
  <si>
    <t>CONCRETO FCK = 40MPA, TRAÇO 1:1,4:1,8 (EM MASSA SECA DE CIMENTO/ AREIA MÉDIA/ SEIXO ROLADO) - PREPARO MECÂNICO COM BETONEIRA 400 L. AF_05/2021</t>
  </si>
  <si>
    <t>CONCRETO MAGRO PARA LASTRO, TRAÇO 1:4,5:4,5 (EM MASSA SECA DE CIMENTO/ AREIA MÉDIA/ SEIXO ROLADO) - PREPARO MECÂNICO COM BETONEIRA 600 L. AF_05/2021</t>
  </si>
  <si>
    <t>CONCRETO FCK = 15MPA, TRAÇO 1:3,4:3,4 (EM MASSA SECA DE CIMENTO/ AREIA MÉDIA/ SEIXO ROLADO) - PREPARO MECÂNICO COM BETONEIRA 600 L. AF_05/2021</t>
  </si>
  <si>
    <t>CONCRETO FCK = 20MPA, TRAÇO 1:2,6:2,9 (EM MASSA SECA DE CIMENTO/ AREIA MÉDIA/ SEIXO ROLADO) - PREPARO MECÂNICO COM BETONEIRA 600 L. AF_05/2021</t>
  </si>
  <si>
    <t>CONCRETO FCK = 25MPA, TRAÇO 1:2,2:2,5 (EM MASSA SECA DE CIMENTO/ AREIA MÉDIA/ SEIXO ROLADO) - PREPARO MECÂNICO COM BETONEIRA 600 L. AF_05/2021</t>
  </si>
  <si>
    <t>CONCRETO FCK = 30MPA, TRAÇO 1:1,9:2,3 (EM MASSA SECA DE CIMENTO/ AREIA MÉDIA/ SEIXO ROLADO) - PREPARO MECÂNICO COM BETONEIRA 600 L. AF_05/2021</t>
  </si>
  <si>
    <t>CONCRETO FCK = 40MPA, TRAÇO 1:1,4:1,8 (EM MASSA SECA DE CIMENTO/ AREIA MÉDIA/ SEIXO ROLADO) - PREPARO MECÂNICO COM BETONEIRA 600 L. AF_05/2021</t>
  </si>
  <si>
    <t>CONCRETO MAGRO PARA LASTRO, TRAÇO 1:4,5:4,5 (EM MASSA SECA DE CIMENTO/ AREIA MÉDIA/ SEIXO ROLADO) - PREPARO MANUAL. AF_05/2021</t>
  </si>
  <si>
    <t>CONCRETO FCK = 15MPA, TRAÇO 1:3,4:3,4 (EM MASSA SECA DE CIMENTO/ AREIA MÉDIA/ SEIXO ROLADO) - PREPARO MANUAL. AF_05/2021</t>
  </si>
  <si>
    <t>CONCRETO CICLÓPICO FCK = 15MPA, 30% PEDRA DE MÃO EM VOLUME REAL, INCLUSIVE LANÇAMENTO. AF_05/2021</t>
  </si>
  <si>
    <t>LAJE PRÉ-MOLDADA UNIDIRECIONAL, BIAPOIADA, PARA PISO, ENCHIMENTO EM CERÂMICA, VIGOTA CONVENCIONAL, ALTURA TOTAL DA LAJE (ENCHIMENTO+CAPA) = (8+4). AF_11/2020</t>
  </si>
  <si>
    <t>LAJE PRÉ-MOLDADA UNIDIRECIONAL, BIAPOIADA, PARA FORRO, ENCHIMENTO EM CERÂMICA, VIGOTA CONVENCIONAL, ALTURA TOTAL DA LAJE (ENCHIMENTO+CAPA) = (8+3). AF_11/2020</t>
  </si>
  <si>
    <t>33,68</t>
  </si>
  <si>
    <t>35,81</t>
  </si>
  <si>
    <t>61,16</t>
  </si>
  <si>
    <t>PILAR METÁLICO PERFIL LAMINADO OU SOLDADO EM AÇO ESTRUTURAL, COM CONEXÕES SOLDADAS, INCLUSOS MÃO DE OBRA, TRANSPORTE E IÇAMENTO UTILIZANDO GUINDASTE - FORNECIMENTO E INSTALAÇÃO. AF_01/2020_P</t>
  </si>
  <si>
    <t>16,26</t>
  </si>
  <si>
    <t>CONTRAVENTAMENTO COM CANTONEIRAS DE AÇO, ABAS IGUAIS, COM CONEXÕES SOLDADAS, INCLUSOS MÃO DE OBRA, TRANSPORTE E IÇAMENTO UTILIZANDO TALHA MANUAL, PARA EDIFÍCIOS DE ATÉ 2 PAVIMENTOS - FORNECIMENTO E INSTALAÇÃO. AF_01/2020_P</t>
  </si>
  <si>
    <t>CONTRAVENTAMENTO COM CANTONEIRAS DE AÇO, ABAS IGUAIS, COM CONEXÕES SOLDADAS, INCLUSOS MÃO DE OBRA, TRANSPORTE E IÇAMENTO UTILIZANDO GUINDASTE, PARA EDIFÍCIOS DE 3 A 5 PAVIMENTOS - FORNECIMENTO E INSTALAÇÃO. AF_01/2020_P</t>
  </si>
  <si>
    <t>25,66</t>
  </si>
  <si>
    <t>CONTRAVENTAMENTO COM CANTONEIRAS DE AÇO, ABAS IGUAIS, COM CONEXÕES SOLDADAS, INCLUSOS MÃO DE OBRA, TRANSPORTE E IÇAMENTO UTILIZANDO GRUA, PARA EDIFÍCIOS DE 6 A 10 PAVIMENTOS - FORNECIMENTO E INSTALAÇÃO. AF_01/2020_P</t>
  </si>
  <si>
    <t>16,24</t>
  </si>
  <si>
    <t>14,36</t>
  </si>
  <si>
    <t>7,32</t>
  </si>
  <si>
    <t>6,09</t>
  </si>
  <si>
    <t>24,80</t>
  </si>
  <si>
    <t>13,67</t>
  </si>
  <si>
    <t>5,00</t>
  </si>
  <si>
    <t>6,55</t>
  </si>
  <si>
    <t>10,91</t>
  </si>
  <si>
    <t>14,20</t>
  </si>
  <si>
    <t>10,90</t>
  </si>
  <si>
    <t>16,45</t>
  </si>
  <si>
    <t>19,82</t>
  </si>
  <si>
    <t>16,20</t>
  </si>
  <si>
    <t>19,09</t>
  </si>
  <si>
    <t>29,53</t>
  </si>
  <si>
    <t>7,43</t>
  </si>
  <si>
    <t>11,54</t>
  </si>
  <si>
    <t>10,38</t>
  </si>
  <si>
    <t>12,62</t>
  </si>
  <si>
    <t>7,70</t>
  </si>
  <si>
    <t>15,24</t>
  </si>
  <si>
    <t>52,02</t>
  </si>
  <si>
    <t>72,05</t>
  </si>
  <si>
    <t>CABO DE COBRE ISOLADO, 10 MM², ANTI-CHAMA 450/750 V, INSTALADO EM ELETROCALHA OU PERFILADO - FORNECIMENTO E INSTALAÇÃO. AF_10/2020</t>
  </si>
  <si>
    <t>CABO DE COBRE ISOLADO, 10 MM², ANTI-CHAMA 0,6/1 KV, INSTALADO EM ELETROCALHA OU PERFILADO - FORNECIMENTO E INSTALAÇÃO. AF_10/2020</t>
  </si>
  <si>
    <t>CABO DE COBRE ISOLADO, 16 MM², ANTI-CHAMA 450/750 V, INSTALADO EM ELETROCALHA OU PERFILADO - FORNECIMENTO E INSTALAÇÃO. AF_10/2020</t>
  </si>
  <si>
    <t>CABO DE COBRE ISOLADO, 16 MM², ANTI-CHAMA 0,6/1 KV, INSTALADO EM ELETROCALHA OU PERFILADO - FORNECIMENTO E INSTALAÇÃO. AF_10/2020</t>
  </si>
  <si>
    <t>CABO DE COBRE ISOLADO, 25 MM², ANTI-CHAMA 450/750 V, INSTALADO EM ELETROCALHA OU PERFILADO - FORNECIMENTO E INSTALAÇÃO. AF_10/2020</t>
  </si>
  <si>
    <t>CABO DE COBRE ISOLADO, 25 MM², ANTI-CHAMA 0,6/1 KV, INSTALADO EM ELETROCALHA OU PERFILADO - FORNECIMENTO E INSTALAÇÃO. AF_10/2020</t>
  </si>
  <si>
    <t>11,64</t>
  </si>
  <si>
    <t>15,54</t>
  </si>
  <si>
    <t>32,69</t>
  </si>
  <si>
    <t>CAIXA ENTERRADA ELÉTRICA RETANGULAR, EM CONCRETO PRÉ-MOLDADO, FUNDO COM BRITA, DIMENSÕES INTERNAS: 0,3X0,3X0,3 M. AF_12/2020</t>
  </si>
  <si>
    <t>CAIXA ENTERRADA ELÉTRICA RETANGULAR, EM CONCRETO PRÉ-MOLDADO, FUNDO COM BRITA, DIMENSÕES INTERNAS: 0,4X0,4X0,4 M. AF_12/2020</t>
  </si>
  <si>
    <t>CAIXA ENTERRADA ELÉTRICA RETANGULAR, EM CONCRETO PRÉ-MOLDADO, FUNDO COM BRITA, DIMENSÕES INTERNAS: 0,6X0,6X0,5 M. AF_12/2020</t>
  </si>
  <si>
    <t>CAIXA ENTERRADA ELÉTRICA RETANGULAR, EM CONCRETO PRÉ-MOLDADO, FUNDO COM BRITA, DIMENSÕES INTERNAS: 0,8X0,8X0,5 M. AF_12/2020</t>
  </si>
  <si>
    <t>CAIXA ENTERRADA ELÉTRICA RETANGULAR, EM CONCRETO PRÉ-MOLDADO, FUNDO COM BRITA, DIMENSÕES INTERNAS: 1X1X0,5 M. AF_12/2020</t>
  </si>
  <si>
    <t>CAIXA ENTERRADA ELÉTRICA RETANGULAR, EM ALVENARIA COM TIJOLOS CERÂMICOS MACIÇOS, FUNDO COM BRITA, DIMENSÕES INTERNAS: 0,3X0,3X0,3 M. AF_12/2020</t>
  </si>
  <si>
    <t>CAIXA ENTERRADA ELÉTRICA RETANGULAR, EM ALVENARIA COM TIJOLOS CERÂMICOS MACIÇOS, FUNDO COM BRITA, DIMENSÕES INTERNAS: 0,4X0,4X0,4 M. AF_12/2020</t>
  </si>
  <si>
    <t>CAIXA ENTERRADA ELÉTRICA RETANGULAR, EM ALVENARIA COM TIJOLOS CERÂMICOS MACIÇOS, FUNDO COM BRITA, DIMENSÕES INTERNAS: 0,6X0,6X0,6 M. AF_12/2020</t>
  </si>
  <si>
    <t>CAIXA ENTERRADA ELÉTRICA RETANGULAR, EM ALVENARIA COM TIJOLOS CERÂMICOS MACIÇOS, FUNDO COM BRITA, DIMENSÕES INTERNAS: 0,8X0,8X0,6 M. AF_12/2020</t>
  </si>
  <si>
    <t>CAIXA ENTERRADA ELÉTRICA RETANGULAR, EM ALVENARIA COM TIJOLOS CERÂMICOS MACIÇOS, FUNDO COM BRITA, DIMENSÕES INTERNAS: 1X1X0,6 M. AF_12/2020</t>
  </si>
  <si>
    <t>CAIXA ENTERRADA ELÉTRICA RETANGULAR, EM ALVENARIA COM BLOCOS DE CONCRETO, FUNDO COM BRITA, DIMENSÕES INTERNAS: 0,4X0,4X0,4 M. AF_12/2020</t>
  </si>
  <si>
    <t>CAIXA ENTERRADA ELÉTRICA RETANGULAR, EM ALVENARIA COM BLOCOS DE CONCRETO, FUNDO COM BRITA, DIMENSÕES INTERNAS: 0,6X0,6X0,6 M. AF_12/2020</t>
  </si>
  <si>
    <t>CAIXA ENTERRADA ELÉTRICA RETANGULAR, EM ALVENARIA COM BLOCOS DE CONCRETO, FUNDO COM BRITA, DIMENSÕES INTERNAS: 0,8X0,8X0,6 M. AF_12/2020</t>
  </si>
  <si>
    <t>CAIXA ENTERRADA ELÉTRICA RETANGULAR, EM ALVENARIA COM BLOCOS DE CONCRETO, FUNDO COM BRITA, DIMENSÕES INTERNAS: 1X1X0,6 M. AF_12/2020</t>
  </si>
  <si>
    <t>DISJUNTOR MONOPOLAR TIPO DIN, CORRENTE NOMINAL DE 10A - FORNECIMENTO E INSTALAÇÃO. AF_10/2020</t>
  </si>
  <si>
    <t>DISJUNTOR MONOPOLAR TIPO DIN, CORRENTE NOMINAL DE 16A - FORNECIMENTO E INSTALAÇÃO. AF_10/2020</t>
  </si>
  <si>
    <t>DISJUNTOR MONOPOLAR TIPO DIN, CORRENTE NOMINAL DE 20A - FORNECIMENTO E INSTALAÇÃO. AF_10/2020</t>
  </si>
  <si>
    <t>DISJUNTOR MONOPOLAR TIPO DIN, CORRENTE NOMINAL DE 25A - FORNECIMENTO E INSTALAÇÃO. AF_10/2020</t>
  </si>
  <si>
    <t>DISJUNTOR MONOPOLAR TIPO DIN, CORRENTE NOMINAL DE 32A - FORNECIMENTO E INSTALAÇÃO. AF_10/2020</t>
  </si>
  <si>
    <t>DISJUNTOR MONOPOLAR TIPO DIN, CORRENTE NOMINAL DE 40A - FORNECIMENTO E INSTALAÇÃO. AF_10/2020</t>
  </si>
  <si>
    <t>DISJUNTOR MONOPOLAR TIPO DIN, CORRENTE NOMINAL DE 50A - FORNECIMENTO E INSTALAÇÃO. AF_10/2020</t>
  </si>
  <si>
    <t>DISJUNTOR BIPOLAR TIPO DIN, CORRENTE NOMINAL DE 10A - FORNECIMENTO E INSTALAÇÃO. AF_10/2020</t>
  </si>
  <si>
    <t>DISJUNTOR BIPOLAR TIPO DIN, CORRENTE NOMINAL DE 16A - FORNECIMENTO E INSTALAÇÃO. AF_10/2020</t>
  </si>
  <si>
    <t>DISJUNTOR BIPOLAR TIPO DIN, CORRENTE NOMINAL DE 20A - FORNECIMENTO E INSTALAÇÃO. AF_10/2020</t>
  </si>
  <si>
    <t>DISJUNTOR BIPOLAR TIPO DIN, CORRENTE NOMINAL DE 25A - FORNECIMENTO E INSTALAÇÃO. AF_10/2020</t>
  </si>
  <si>
    <t>DISJUNTOR BIPOLAR TIPO DIN, CORRENTE NOMINAL DE 32A - FORNECIMENTO E INSTALAÇÃO. AF_10/2020</t>
  </si>
  <si>
    <t>DISJUNTOR BIPOLAR TIPO DIN, CORRENTE NOMINAL DE 40A - FORNECIMENTO E INSTALAÇÃO. AF_10/2020</t>
  </si>
  <si>
    <t>DISJUNTOR BIPOLAR TIPO DIN, CORRENTE NOMINAL DE 50A - FORNECIMENTO E INSTALAÇÃO. AF_10/2020</t>
  </si>
  <si>
    <t>DISJUNTOR TRIPOLAR TIPO DIN, CORRENTE NOMINAL DE 10A - FORNECIMENTO E INSTALAÇÃO. AF_10/2020</t>
  </si>
  <si>
    <t>DISJUNTOR TRIPOLAR TIPO DIN, CORRENTE NOMINAL DE 16A - FORNECIMENTO E INSTALAÇÃO. AF_10/2020</t>
  </si>
  <si>
    <t>DISJUNTOR TRIPOLAR TIPO DIN, CORRENTE NOMINAL DE 20A - FORNECIMENTO E INSTALAÇÃO. AF_10/2020</t>
  </si>
  <si>
    <t>DISJUNTOR TRIPOLAR TIPO DIN, CORRENTE NOMINAL DE 25A - FORNECIMENTO E INSTALAÇÃO. AF_10/2020</t>
  </si>
  <si>
    <t>DISJUNTOR TRIPOLAR TIPO DIN, CORRENTE NOMINAL DE 32A - FORNECIMENTO E INSTALAÇÃO. AF_10/2020</t>
  </si>
  <si>
    <t>DISJUNTOR TRIPOLAR TIPO DIN, CORRENTE NOMINAL DE 40A - FORNECIMENTO E INSTALAÇÃO. AF_10/2020</t>
  </si>
  <si>
    <t>DISJUNTOR TRIPOLAR TIPO DIN, CORRENTE NOMINAL DE 50A - FORNECIMENTO E INSTALAÇÃO. AF_10/2020</t>
  </si>
  <si>
    <t>QUADRO DE MEDIÇÃO GERAL DE ENERGIA COM 8 MEDIDORES - FORNECIMENTO E INSTALAÇÃO. AF_10/2020</t>
  </si>
  <si>
    <t>QUADRO DE MEDIÇÃO GERAL DE ENERGIA COM 12 MEDIDORES - FORNECIMENTO E INSTALAÇÃO. AF_10/2020</t>
  </si>
  <si>
    <t>QUADRO DE MEDIÇÃO GERAL DE ENERGIA COM 16 MEDIDORES - FORNECIMENTO E INSTALAÇÃO. AF_10/2020</t>
  </si>
  <si>
    <t>QUADRO DE MEDIÇÃO GERAL DE ENERGIA PARA BARRAMENTO BLINDADO COM 4 MEDIDORES - FORNECIMENTO E INSTALAÇÃO. AF_10/2020</t>
  </si>
  <si>
    <t>QUADRO DE DISTRIBUIÇÃO DE ENERGIA EM CHAPA DE AÇO GALVANIZADO, DE EMBUTIR, COM BARRAMENTO TRIFÁSICO, PARA 12 DISJUNTORES DIN 100A - FORNECIMENTO E INSTALAÇÃO. AF_10/2020</t>
  </si>
  <si>
    <t>QUADRO DE DISTRIBUIÇÃO DE ENERGIA EM PVC, DE EMBUTIR, SEM BARRAMENTO, PARA 6 DISJUNTORES - FORNECIMENTO E INSTALAÇÃO. AF_10/2020</t>
  </si>
  <si>
    <t>QUADRO DE DISTRIBUIÇÃO DE ENERGIA EM PVC, DE EMBUTIR, SEM BARRAMENTO, PARA 3 DISJUNTORES - FORNECIMENTO E INSTALAÇÃO. AF_10/2020</t>
  </si>
  <si>
    <t>QUADRO DE DISTRIBUIÇÃO DE ENERGIA EM CHAPA DE AÇO GALVANIZADO, DE SOBREPOR, COM BARRAMENTO TRIFÁSICO, PARA 18 DISJUNTORES DIN 100A - FORNECIMENTO E INSTALAÇÃO. AF_10/2020</t>
  </si>
  <si>
    <t>QUADRO DE DISTRIBUIÇÃO DE ENERGIA EM CHAPA DE AÇO GALVANIZADO, DE EMBUTIR, COM BARRAMENTO TRIFÁSICO, PARA 24 DISJUNTORES DIN 100A - FORNECIMENTO E INSTALAÇÃO. AF_10/2020</t>
  </si>
  <si>
    <t>QUADRO DE DISTRIBUIÇÃO DE ENERGIA EM CHAPA DE AÇO GALVANIZADO, DE EMBUTIR, COM BARRAMENTO TRIFÁSICO, PARA 30 DISJUNTORES DIN 150A - FORNECIMENTO E INSTALAÇÃO. AF_10/2020</t>
  </si>
  <si>
    <t>QUADRO DE DISTRIBUIÇÃO DE ENERGIA EM CHAPA DE AÇO GALVANIZADO, DE EMBUTIR, COM BARRAMENTO TRIFÁSICO, PARA 40 DISJUNTORES DIN 100A - FORNECIMENTO E INSTALAÇÃO. AF_10/2020</t>
  </si>
  <si>
    <t>QUADRO DE DISTRIBUIÇÃO DE ENERGIA EM CHAPA DE AÇO GALVANIZADO, DE EMBUTIR, COM BARRAMENTO TRIFÁSICO, PARA 30 DISJUNTORES DIN 225A - FORNECIMENTO E INSTALAÇÃO. AF_10/2020</t>
  </si>
  <si>
    <t>QUADRO DE DISTRIBUIÇÃO DE ENERGIA EM CHAPA DE AÇO GALVANIZADO, DE EMBUTIR, COM BARRAMENTO TRIFÁSICO, PARA 18 DISJUNTORES DIN 100A - FORNECIMENTO E INSTALAÇÃO. AF_10/2020</t>
  </si>
  <si>
    <t>DISJUNTOR MONOPOLAR TIPO NEMA, CORRENTE NOMINAL DE 10 ATÉ 30A - FORNECIMENTO E INSTALAÇÃO. AF_10/2020</t>
  </si>
  <si>
    <t>15,31</t>
  </si>
  <si>
    <t>DISJUNTOR MONOPOLAR TIPO NEMA, CORRENTE NOMINAL DE 35 ATÉ 50A - FORNECIMENTO E INSTALAÇÃO. AF_10/2020</t>
  </si>
  <si>
    <t>DISJUNTOR BIPOLAR TIPO NEMA, CORRENTE NOMINAL DE 10 ATÉ 50A - FORNECIMENTO E INSTALAÇÃO. AF_10/2020</t>
  </si>
  <si>
    <t>DISJUNTOR TRIPOLAR TIPO NEMA, CORRENTE NOMINAL DE 10 ATÉ 50A - FORNECIMENTO E INSTALAÇÃO. AF_10/2020</t>
  </si>
  <si>
    <t>DISJUNTOR TRIPOLAR TIPO NEMA, CORRENTE NOMINAL DE 60 ATÉ 100A - FORNECIMENTO E INSTALAÇÃO. AF_10/2020</t>
  </si>
  <si>
    <t>DISJUNTOR TERMOMAGNÉTICO TRIPOLAR , CORRENTE NOMINAL DE 125A - FORNECIMENTO E INSTALAÇÃO. AF_10/2020</t>
  </si>
  <si>
    <t>DISJUNTOR TERMOMAGNÉTICO TRIPOLAR , CORRENTE NOMINAL DE 200A - FORNECIMENTO E INSTALAÇÃO. AF_10/2020</t>
  </si>
  <si>
    <t>DISJUNTOR TERMOMAGNÉTICO TRIPOLAR , CORRENTE NOMINAL DE 250A - FORNECIMENTO E INSTALAÇÃO. AF_10/2020</t>
  </si>
  <si>
    <t>DISJUNTOR TERMOMAGNÉTICO TRIPOLAR , CORRENTE NOMINAL DE 400A - FORNECIMENTO E INSTALAÇÃO. AF_10/2020</t>
  </si>
  <si>
    <t>DISJUNTOR TERMOMAGNÉTICO TRIPOLAR , CORRENTE NOMINAL DE 600A - FORNECIMENTO E INSTALAÇÃO. AF_10/2020</t>
  </si>
  <si>
    <t>DISJUNTOR BAIXA TENSÃO TRIPOLAR A SECO  800A/600V - FORNECIMENTO E INSTALAÇÃO. AF_10/2020</t>
  </si>
  <si>
    <t>CONTATOR TRIPOLAR I NOMINAL 12A - FORNECIMENTO E INSTALAÇÃO. AF_10/2020</t>
  </si>
  <si>
    <t>CONTATOR TRIPOLAR I NOMINAL 22A - FORNECIMENTO E INSTALAÇÃO. AF_10/2020</t>
  </si>
  <si>
    <t>CONTATOR TRIPOLAR I NOMINAL 38A - FORNECIMENTO E INSTALAÇÃO. AF_10/2020</t>
  </si>
  <si>
    <t>CONTATOR TRIPOLAR I NOMIMAL 95A - FORNECIMENTO E INSTALAÇÃO. AF_10/2020</t>
  </si>
  <si>
    <t>CAIXA DE PROTEÇÃO PARA MEDIDOR MONOFÁSICO DE EMBUTIR - FORNECIMENTO E INSTALAÇÃO. AF_10/2020</t>
  </si>
  <si>
    <t>QUADRO DE MEDIÇÃO GERAL DE ENERGIA PARA 1 MEDIDOR DE SOBREPOR - FORNECIMENTO E INSTALAÇÃO. AF_10/2020</t>
  </si>
  <si>
    <t>46,48</t>
  </si>
  <si>
    <t>75,10</t>
  </si>
  <si>
    <t>78,57</t>
  </si>
  <si>
    <t>34,73</t>
  </si>
  <si>
    <t>95,57</t>
  </si>
  <si>
    <t>48,96</t>
  </si>
  <si>
    <t>39,87</t>
  </si>
  <si>
    <t>24,77</t>
  </si>
  <si>
    <t>REATOR PARA LÂMPADA VAPOR DE MERCÚRIO 400 W, USO EXTERNO - FORNECIMENTO E INSTALAÇÃO. AF_08/2020</t>
  </si>
  <si>
    <t>REATOR PARA LÂMPADA VAPOR DE SÓDIO 250 W, USO EXTERNO - FORNECIMENTO E INSTALAÇÃO. AF_08/2020</t>
  </si>
  <si>
    <t>REATOR PARA LÂMPADA VAPOR DE MERCÚRIO 125 W, USO EXTERNO - FORNECIMENTO E INSTALAÇÃO. AF_08/2020</t>
  </si>
  <si>
    <t>REATOR PARA LÂMPADA VAPOR DE MERCÚRIO 250 W, USO EXTERNO - FORNECIMENTO E INSTALAÇÃO. AF_08/2020</t>
  </si>
  <si>
    <t>SUBSTITUIÇÃO DE REATOR PARA ILUMINAÇÃO PÚBLICA (NÃO INCLUI FORNECIMENTO). AF_08/2020</t>
  </si>
  <si>
    <t>IGNITOR PARA PARTIDA LÂMPADA VAPOR SÓDIO / VAPOR METÁLICO ATÉ 400 W - FORNECIMENTO E INSTALAÇÃO. AF_08/2020</t>
  </si>
  <si>
    <t>RELÉ FOTOELÉTRICO PARA COMANDO DE ILUMINAÇÃO EXTERNA 1000 W - FORNECIMENTO E INSTALAÇÃO. AF_08/2020</t>
  </si>
  <si>
    <t>SUBSTITUIÇÃO DE RELÉ FOTOELÉTRICO PARA COMANDO DE ILUMINAÇÃO EXTERNA 1000 W - FORNECIMENTO E INSTALAÇÃO. AF_08/2020</t>
  </si>
  <si>
    <t>BRAÇO PARA ILUMINAÇÃO PÚBLICA, EM TUBO DE AÇO GALVANIZADO, COMPRIMENTO DE 1,50 M, PARA FIXAÇÃO EM POSTE DE CONCRETO - FORNECIMENTO E INSTALAÇÃO. AF_08/2020</t>
  </si>
  <si>
    <t>BRAÇO PARA ILUMINAÇÃO PÚBLICA, EM TUBO DE AÇO GALVANIZADO, COMPRIMENTO DE 1,50 M, PARA FIXAÇÃO EM POSTE METÁLICO - FORNECIMENTO E INSTALAÇÃO. AF_08/2020</t>
  </si>
  <si>
    <t>LÂMPADA VAPOR METÁLICO 400 W - FORNECIMENTO E INSTALAÇÃO. AF_08/2020</t>
  </si>
  <si>
    <t>LÂMPADA VAPOR METÁLICO 150 W - FORNECIMENTO E INSTALAÇÃO. AF_08/2020</t>
  </si>
  <si>
    <t>LÂMPADA VAPOR DE MERCÚRIO 125 W - FORNECIMENTO E INSTALAÇÃO. AF_08/2020</t>
  </si>
  <si>
    <t>LÂMPADA VAPOR DE MERCÚRIO 250 W - FORNECIMENTO E INSTALAÇÃO. AF_08/2020</t>
  </si>
  <si>
    <t>LÂMPADA VAPOR DE MERCÚRIO 400 W - FORNECIMENTO E INSTALAÇÃO. AF_08/2020</t>
  </si>
  <si>
    <t>LÂMPADA MISTA 160 W - FORNECIMENTO E INSTALAÇÃO. AF_08/2020</t>
  </si>
  <si>
    <t>LÂMPADA MISTA 250 W - FORNECIMENTO E INSTALAÇÃO. AF_08/2020</t>
  </si>
  <si>
    <t>LÂMPADA MISTA 500 W - FORNECIMENTO E INSTALAÇÃO. AF_08/2020</t>
  </si>
  <si>
    <t>LÂMPADA VAPOR DE SÓDIO 150 W - FORNECIMENTO E INSTALAÇÃO. AF_08/2020</t>
  </si>
  <si>
    <t>LÂMPADA VAPOR DE SÓDIO 250 W - FORNECIMENTO E INSTALAÇÃO. AF_08/2020</t>
  </si>
  <si>
    <t>LÂMPADA VAPOR DE SÓDIO 400 W - FORNECIMENTO E INSTALAÇÃO. AF_08/2020</t>
  </si>
  <si>
    <t>SUBSTITUIÇÃO DE LÂMPADA PARA ILUMINAÇÃO PÚBLICA (NÃO INCLUI FORNECIMENTO). AF_08/2020</t>
  </si>
  <si>
    <t>LUMINÁRIA FECHADA, PARA ILUMINAÇÃO PÚBLICA, PARA LÂMPADA DE VAPOR - FORNECIMENTO E INSTALAÇÃO (EXCLUSIVE LÂMPADA E REATOR). AF_08/2020</t>
  </si>
  <si>
    <t>LUMINÁRIA ABERTA PARA ILUMINAÇÃO PÚBLICA, PARA LÂMPADA VAPOR DE MERCÚRIO ATÉ 400 W E MISTA ATÉ 500 W, COM BRAÇO EM TUBO DE AÇO GALV 1", COMPRIMENTO DE 1,50 M, PARA POSTE DE CONCRETO - FORNECIMENTO E INSTALAÇÃO (EXCLUSIVE LÂMPADA E REATOR). AF_08/2020</t>
  </si>
  <si>
    <t>LUMINÁRIA DE LED PARA ILUMINAÇÃO PÚBLICA, DE 33 W ATÉ 50 W - FORNECIMENTO E INSTALAÇÃO. AF_08/2020</t>
  </si>
  <si>
    <t>LUMINÁRIA DE LED PARA ILUMINAÇÃO PÚBLICA, DE 51 W ATÉ 67 W - FORNECIMENTO E INSTALAÇÃO. AF_08/2020</t>
  </si>
  <si>
    <t>LUMINÁRIA DE LED PARA ILUMINAÇÃO PÚBLICA, DE 68 W ATÉ 97 W - FORNECIMENTO E INSTALAÇÃO. AF_08/2020</t>
  </si>
  <si>
    <t>LUMINÁRIA DE LED PARA ILUMINAÇÃO PÚBLICA, DE 98 W ATÉ 137 W - FORNECIMENTO E INSTALAÇÃO. AF_08/2020</t>
  </si>
  <si>
    <t>LUMINÁRIA DE LED PARA ILUMINAÇÃO PÚBLICA, DE 138 W ATÉ 180 W - FORNECIMENTO E INSTALAÇÃO. AF_08/2020</t>
  </si>
  <si>
    <t>LUMINÁRIA DE LED PARA ILUMINAÇÃO PÚBLICA, DE 181 W ATÉ 239 W - FORNECIMENTO E INSTALAÇÃO. AF_08/2020</t>
  </si>
  <si>
    <t>LUMINÁRIA DE LED PARA ILUMINAÇÃO PÚBLICA, DE 240 W ATÉ 350 W - FORNECIMENTO E INSTALAÇÃO. AF_08/2020</t>
  </si>
  <si>
    <t>SUBSTITUIÇÃO DE LUMINÁRIA DE VAPOR DE MERCÚRIO/VAPOR DE SÓDIO POR LUMINÁRIA DE LED PARA ILUMINAÇÃO PÚBLICA (NÃO INCLUI FORNECIMENTO). AF_08/2020</t>
  </si>
  <si>
    <t>LUMINÁRIA FECHADA PARA ILUMINAÇÃO PÚBLICA, COM REATOR DE PARTIDA RÁPIDA, COM LÂMPADA VAPOR DE MERCÚRIO 250 W - FORNECIMENTO E INSTALAÇÃO. AF_08/2020</t>
  </si>
  <si>
    <t>ABRAÇADEIRA DE FIXAÇÃO DE BRAÇOS DE LUMINÁRIAS DE 2" - FORNECIMENTO E INSTALAÇÃO. AF_08/2020</t>
  </si>
  <si>
    <t>ABRAÇADEIRA DE FIXAÇÃO DE BRAÇOS DE LUMINÁRIAS DE 3" - FORNECIMENTO E INSTALAÇÃO. AF_08/2020</t>
  </si>
  <si>
    <t>ABRAÇADEIRA DE FIXAÇÃO DE BRAÇOS DE LUMINÁRIAS DE 4" - FORNECIMENTO E INSTALAÇÃO. AF_08/2020</t>
  </si>
  <si>
    <t>REFLETOR RETANGULAR FECHADO, COM LÂMPADA VAPOR METÁLICO 400 W - FORNECIMENTO E INSTALAÇÃO. AF_08/2020</t>
  </si>
  <si>
    <t>LUMINÁRIA ESTANQUE COM PROTEÇÃO CONTRA ÁGUA, POEIRA OU IMPACTOS - FORNECIMENTO E INSTALAÇÃO. AF_08/2020</t>
  </si>
  <si>
    <t>TRANSFORMADOR DE DISTRIBUIÇÃO, 30 KVA, TRIFÁSICO, 60 HZ, CLASSE 15 KV, IMERSO EM ÓLEO MINERAL, INSTALAÇÃO EM POSTE (NÃO INCLUSO SUPORTE) - FORNECIMENTO E INSTALAÇÃO. AF_12/2020</t>
  </si>
  <si>
    <t>TRANSFORMADOR DE DISTRIBUIÇÃO, 45 KVA, TRIFÁSICO, 60 HZ, CLASSE 15 KV, IMERSO EM ÓLEO MINERAL, INSTALAÇÃO EM POSTE (NÃO INCLUSO SUPORTE) - FORNECIMENTO E INSTALAÇÃO. AF_12/2020</t>
  </si>
  <si>
    <t>TRANSFORMADOR DE DISTRIBUIÇÃO, 75 KVA, TRIFÁSICO, 60 HZ, CLASSE 15 KV, IMERSO EM ÓLEO MINERAL, INSTALAÇÃO EM POSTE (NÃO INCLUSO SUPORTE) - FORNECIMENTO E INSTALAÇÃO. AF_12/2020</t>
  </si>
  <si>
    <t>TRANSFORMADOR DE DISTRIBUIÇÃO, 112,5 KVA, TRIFÁSICO, 60 HZ, CLASSE 15 KV, IMERSO EM ÓLEO MINERAL, INSTALAÇÃO EM POSTE (NÃO INCLUSO SUPORTE) - FORNECIMENTO E INSTALAÇÃO. AF_12/2020</t>
  </si>
  <si>
    <t>TRANSFORMADOR DE DISTRIBUIÇÃO, 150 KVA, TRIFÁSICO, 60 HZ, CLASSE 15 KV, IMERSO EM ÓLEO MINERAL, INSTALAÇÃO EM POSTE (NÃO INCLUSO SUPORTE) - FORNECIMENTO E INSTALAÇÃO. AF_12/2020</t>
  </si>
  <si>
    <t>TRANSFORMADOR DE DISTRIBUIÇÃO, 225 KVA, TRIFÁSICO, 60 HZ, CLASSE 15 KV, IMERSO EM ÓLEO MINERAL, INSTALAÇÃO EM POSTE (NÃO INCLUSO SUPORTE) - FORNECIMENTO E INSTALAÇÃO. AF_12/2020</t>
  </si>
  <si>
    <t>TRANSFORMADOR DE DISTRIBUIÇÃO, 300 KVA, TRIFÁSICO, 60 HZ, CLASSE 15 KV, IMERSO EM ÓLEO MINERAL, INSTALAÇÃO EM POSTE (NÃO INCLUSO SUPORTE) - FORNECIMENTO E INSTALAÇÃO. AF_12/2020</t>
  </si>
  <si>
    <t>SUPORTE PARA TRANSFORMADOR EM POSTE DE CONCRETO CIRCULAR - FORNECIMENTO E INSTALAÇÃO. AF_12/2020</t>
  </si>
  <si>
    <t>SUPORTE PARA TRANSFORMADOR EM POSTE DE CONCRETO DUPLO T - FORNECIMENTO E INSTALAÇÃO. AF_12/2020</t>
  </si>
  <si>
    <t>ABRIGO PARA HIDRANTE, 90X60X17CM, COM REGISTRO GLOBO ANGULAR 45 GRAUS 2 1/2", ADAPTADOR STORZ 2 1/2", MANGUEIRA DE INCÊNDIO 20M, REDUÇÃO 2 1/2" X 1 1/2" E ESGUICHO EM LATÃO 1 1/2" - FORNECIMENTO E INSTALAÇÃO. AF_10/2020</t>
  </si>
  <si>
    <t>EXTINTOR DE INCÊNDIO PORTÁTIL COM CARGA DE ÁGUA PRESSURIZADA DE 10 L, CLASSE A - FORNECIMENTO E INSTALAÇÃO. AF_10/2020_P</t>
  </si>
  <si>
    <t>EXTINTOR DE INCÊNDIO PORTÁTIL COM CARGA DE CO2 DE 4 KG, CLASSE BC - FORNECIMENTO E INSTALAÇÃO. AF_10/2020_P</t>
  </si>
  <si>
    <t>EXTINTOR DE INCÊNDIO PORTÁTIL COM CARGA DE CO2 DE 6 KG, CLASSE BC - FORNECIMENTO E INSTALAÇÃO. AF_10/2020_P</t>
  </si>
  <si>
    <t>EXTINTOR DE INCÊNDIO PORTÁTIL COM CARGA DE PQS DE 4 KG, CLASSE BC - FORNECIMENTO E INSTALAÇÃO. AF_10/2020_P</t>
  </si>
  <si>
    <t>EXTINTOR DE INCÊNDIO PORTÁTIL COM CARGA DE PQS DE 6 KG, CLASSE BC - FORNECIMENTO E INSTALAÇÃO. AF_10/2020_P</t>
  </si>
  <si>
    <t>EXTINTOR DE INCÊNDIO PORTÁTIL COM CARGA DE PQS DE 8 KG, CLASSE BC - FORNECIMENTO E INSTALAÇÃO. AF_10/2020_P</t>
  </si>
  <si>
    <t>EXTINTOR DE INCÊNDIO PORTÁTIL COM CARGA DE PQS DE 12 KG, CLASSE BC - FORNECIMENTO E INSTALAÇÃO. AF_10/2020_P</t>
  </si>
  <si>
    <t>ABRIGO PARA HIDRANTE, 75X45X17CM, COM REGISTRO GLOBO ANGULAR 45 GRAUS 2 1/2", ADAPTADOR STORZ 2 1/2", MANGUEIRA DE INCÊNDIO 15M 2 1/2" E ESGUICHO EM LATÃO 2 1/2" - FORNECIMENTO E INSTALAÇÃO. AF_10/2020</t>
  </si>
  <si>
    <t>CAIXA DE INCÊNDIO 45X75X17CM - FORNECIMENTO E INSTALAÇÃO. AF_10/2020</t>
  </si>
  <si>
    <t>CAIXA DE INCÊNDIO 60X90X17CM - FORNECIMENTO E INSTALAÇÃO. AF_10/2020</t>
  </si>
  <si>
    <t>CONJUNTO DE MANGUEIRA PARA COMBATE A INCÊNDIO EM FIBRA DE POLIESTER PURA, COM 1.1/2", REVESTIDA INTERNAMENTE, COMPRIMENTO DE 15M - FORNECIMENTO E INSTALAÇÃO. AF_10/2020</t>
  </si>
  <si>
    <t>HIDRANTE SUBTERRÂNEO PREDIAL (COM CURVA LONGA E CAIXA), DN 75 MM - FORNECIMENTO E INSTALAÇÃO. AF_10/2020</t>
  </si>
  <si>
    <t>MANÔMETRO 0 A 200 PSI (0 A 14 KGF/CM2), D = 50MM - FORNECIMENTO E INSTALAÇÃO. AF_10/2020</t>
  </si>
  <si>
    <t>6,64</t>
  </si>
  <si>
    <t>7,11</t>
  </si>
  <si>
    <t>18,25</t>
  </si>
  <si>
    <t>20,17</t>
  </si>
  <si>
    <t>11,24</t>
  </si>
  <si>
    <t>2,01</t>
  </si>
  <si>
    <t>4,63</t>
  </si>
  <si>
    <t>20,35</t>
  </si>
  <si>
    <t>32,89</t>
  </si>
  <si>
    <t>CAIXA ENTERRADA PARA INSTALAÇÕES TELEFÔNICAS TIPO R1, EM ALVENARIA COM BLOCOS DE CONCRETO, DIMENSÕES INTERNAS: 0,35X0,60X0,60 M, EXCLUINDO TAMPÃO. AF_12/2020</t>
  </si>
  <si>
    <t>TAMPA PARA CAIXA TIPO R1, EM FERRO FUNDIDO, DIMENSÕES INTERNAS: 0,40 X 0,60 M - FORNECIMENTO E INSTALAÇÃO. AF_12/2020</t>
  </si>
  <si>
    <t>TAMPA PARA CAIXA TIPO R2 E R3, EM FERRO FUNDIDO, DIMENSÕES INTERNAS: 0,55 X 1,10 M - FORNECIMENTO E INSTALAÇÃO. AF_12/2020</t>
  </si>
  <si>
    <t>12,07</t>
  </si>
  <si>
    <t>INSTALAÇÃO DE TUBOS E CONEXÕES, EM AÇO/FERRO GALVANIZADO, PARA O CENTRO DE MEDIÇÃO DE GÁS DE EDIFÍCIO RESIDENCIAL, COM 4 PAVIMENTOS, 16 UNIDADES HABITACIONAIS, DN 32 (1 1/4) - FORNECIMENTO E INSTALAÇÃO. AF_10/2020</t>
  </si>
  <si>
    <t>INSTALAÇÃO DE TUBOS E CONEXÕES, EM AÇO/FERRO GALVANIZADO, PARA O CENTRO DE MEDIÇÃO DE GÁS DE EDIFÍCIO RESIDENCIAL, COM 4 PAVIMENTOS, 16 UNIDADES HABITACIONAIS, DN 50 (2) - FORNECIMENTO E INSTALAÇÃO. AF_10/2020</t>
  </si>
  <si>
    <t>19,87</t>
  </si>
  <si>
    <t>27,60</t>
  </si>
  <si>
    <t>33,85</t>
  </si>
  <si>
    <t>42,49</t>
  </si>
  <si>
    <t>67,78</t>
  </si>
  <si>
    <t>137,84</t>
  </si>
  <si>
    <t>37,76</t>
  </si>
  <si>
    <t>76,60</t>
  </si>
  <si>
    <t>TUBO DE AÇO GALVANIZADO COM COSTURA, CLASSE MÉDIA, CONEXÃO RANHURADA, DN 50 (2"), INSTALADO EM PRUMADAS - FORNECIMENTO E INSTALAÇÃO. AF_10/2020</t>
  </si>
  <si>
    <t>TUBO DE AÇO GALVANIZADO COM COSTURA, CLASSE MÉDIA, CONEXÃO RANHURADA, DN 65 (2 1/2"), INSTALADO EM PRUMADAS - FORNECIMENTO E INSTALAÇÃO. AF_10/2020</t>
  </si>
  <si>
    <t>TUBO DE AÇO GALVANIZADO COM COSTURA, CLASSE MÉDIA, CONEXÃO RANHURADA, DN 80 (3"), INSTALADO EM PRUMADAS - FORNECIMENTO E INSTALAÇÃO. AF_10/2020</t>
  </si>
  <si>
    <t>TUBO DE AÇO PRETO SEM COSTURA, CONEXÃO SOLDADA, DN 50 (2"), INSTALADO EM PRUMADAS - FORNECIMENTO E INSTALAÇÃO. AF_10/2020</t>
  </si>
  <si>
    <t>TUBO DE AÇO PRETO SEM COSTURA, CONEXÃO SOLDADA, DN 65 (2 1/2"), INSTALADO EM PRUMADAS - FORNECIMENTO E INSTALAÇÃO. AF_10/2020</t>
  </si>
  <si>
    <t>TUBO DE AÇO GALVANIZADO COM COSTURA, CLASSE MÉDIA, DN 50 (2"), CONEXÃO ROSQUEADA, INSTALADO EM PRUMADAS - FORNECIMENTO E INSTALAÇÃO. AF_10/2020</t>
  </si>
  <si>
    <t>TUBO DE AÇO GALVANIZADO COM COSTURA, CLASSE MÉDIA, DN 65 (2 1/2"), CONEXÃO ROSQUEADA, INSTALADO EM PRUMADAS - FORNECIMENTO E INSTALAÇÃO. AF_10/2020</t>
  </si>
  <si>
    <t>TUBO DE AÇO GALVANIZADO COM COSTURA, CLASSE MÉDIA, DN 80 (3"), CONEXÃO ROSQUEADA, INSTALADO EM PRUMADAS - FORNECIMENTO E INSTALAÇÃO. AF_10/2020</t>
  </si>
  <si>
    <t>TUBO DE AÇO PRETO SEM COSTURA, CONEXÃO SOLDADA, DN 25 (1"), INSTALADO EM REDE DE ALIMENTAÇÃO PARA HIDRANTE - FORNECIMENTO E INSTALAÇÃO. AF_10/2020</t>
  </si>
  <si>
    <t>TUBO DE AÇO PRETO SEM COSTURA, CONEXÃO SOLDADA, DN 32 (1 1/4"), INSTALADO EM REDE DE ALIMENTAÇÃO PARA HIDRANTE - FORNECIMENTO E INSTALAÇÃO. AF_10/2020</t>
  </si>
  <si>
    <t>TUBO DE AÇO PRETO SEM COSTURA, CONEXÃO SOLDADA, DN 50 (2"), INSTALADO EM REDE DE ALIMENTAÇÃO PARA HIDRANTE - FORNECIMENTO E INSTALAÇÃO. AF_10/2020</t>
  </si>
  <si>
    <t>TUBO DE AÇO PRETO SEM COSTURA, CONEXÃO SOLDADA, DN 65 (2 1/2"), INSTALADO EM REDE DE ALIMENTAÇÃO PARA HIDRANTE - FORNECIMENTO E INSTALAÇÃO. AF_10/2020</t>
  </si>
  <si>
    <t>TUBO DE AÇO GALVANIZADO COM COSTURA, CLASSE MÉDIA, DN 32 (1 1/4"), CONEXÃO ROSQUEADA, INSTALADO EM REDE DE ALIMENTAÇÃO PARA HIDRANTE - FORNECIMENTO E INSTALAÇÃO. AF_10/2020</t>
  </si>
  <si>
    <t>TUBO DE AÇO GALVANIZADO COM COSTURA, CLASSE MÉDIA, DN 40 (1 1/2"), CONEXÃO ROSQUEADA, INSTALADO EM REDE DE ALIMENTAÇÃO PARA HIDRANTE - FORNECIMENTO E INSTALAÇÃO. AF_10/2020</t>
  </si>
  <si>
    <t>TUBO DE AÇO GALVANIZADO COM COSTURA, CLASSE MÉDIA, DN 50 (2"), CONEXÃO ROSQUEADA, INSTALADO EM REDE DE ALIMENTAÇÃO PARA HIDRANTE - FORNECIMENTO E INSTALAÇÃO. AF_10/2020</t>
  </si>
  <si>
    <t>TUBO DE AÇO GALVANIZADO COM COSTURA, CLASSE MÉDIA, DN 65 (2 1/2"), CONEXÃO ROSQUEADA, INSTALADO EM REDE DE ALIMENTAÇÃO PARA HIDRANTE - FORNECIMENTO E INSTALAÇÃO. AF_10/2020</t>
  </si>
  <si>
    <t>TUBO DE AÇO GALVANIZADO COM COSTURA, CLASSE MÉDIA, DN 80 (3"), CONEXÃO ROSQUEADA, INSTALADO EM REDE DE ALIMENTAÇÃO PARA HIDRANTE - FORNECIMENTO E INSTALAÇÃO. AF_10/2020</t>
  </si>
  <si>
    <t>TUBO DE AÇO PRETO SEM COSTURA, CONEXÃO SOLDADA, DN 25 (1"), INSTALADO EM REDE DE ALIMENTAÇÃO PARA SPRINKLER - FORNECIMENTO E INSTALAÇÃO. AF_10/2020</t>
  </si>
  <si>
    <t>TUBO DE AÇO PRETO SEM COSTURA, CONEXÃO SOLDADA, DN 32 (1 1/4"), INSTALADO EM REDE DE ALIMENTAÇÃO PARA SPRINKLER - FORNECIMENTO E INSTALAÇÃO. AF_10/2020</t>
  </si>
  <si>
    <t>TUBO DE AÇO PRETO SEM COSTURA, CONEXÃO SOLDADA, DN 40 (1 1/2"), INSTALADO EM REDE DE ALIMENTAÇÃO PARA SPRINKLER - FORNECIMENTO E INSTALAÇÃO. AF_10/2020</t>
  </si>
  <si>
    <t>TUBO DE AÇO PRETO SEM COSTURA, CONEXÃO SOLDADA, DN 50 (2"), INSTALADO EM REDE DE ALIMENTAÇÃO PARA SPRINKLER - FORNECIMENTO E INSTALAÇÃO. AF_10/2020</t>
  </si>
  <si>
    <t>TUBO DE AÇO PRETO SEM COSTURA, CONEXÃO SOLDADA, DN 65 (2 1/2"), INSTALADO EM REDE DE ALIMENTAÇÃO PARA SPRINKLER - FORNECIMENTO E INSTALAÇÃO. AF_10/2020</t>
  </si>
  <si>
    <t>TUBO DE AÇO GALVANIZADO COM COSTURA, CLASSE MÉDIA, CONEXÃO ROSQUEADA, DN 32 (1 1/4"), INSTALADO EM REDE DE ALIMENTAÇÃO PARA SPRINKLER - FORNECIMENTO E INSTALAÇÃO. AF_10/2020</t>
  </si>
  <si>
    <t>TUBO DE AÇO GALVANIZADO COM COSTURA, CLASSE MÉDIA, CONEXÃO ROSQUEADA, DN 40 (1 1/2"), INSTALADO EM REDE DE ALIMENTAÇÃO PARA SPRINKLER - FORNECIMENTO E INSTALAÇÃO. AF_10/2020</t>
  </si>
  <si>
    <t>TUBO DE AÇO GALVANIZADO COM COSTURA, CLASSE MÉDIA, CONEXÃO ROSQUEADA, DN 50 (2"), INSTALADO EM REDE DE ALIMENTAÇÃO PARA SPRINKLER - FORNECIMENTO E INSTALAÇÃO. AF_10/2020</t>
  </si>
  <si>
    <t>TUBO DE AÇO GALVANIZADO COM COSTURA, CLASSE MÉDIA, CONEXÃO ROSQUEADA, DN 65 (2 1/2"), INSTALADO EM REDE DE ALIMENTAÇÃO PARA SPRINKLER - FORNECIMENTO E INSTALAÇÃO. AF_10/2020</t>
  </si>
  <si>
    <t>TUBO DE AÇO GALVANIZADO COM COSTURA, CLASSE MÉDIA, CONEXÃO ROSQUEADA, DN 80 (3"), INSTALADO EM REDE DE ALIMENTAÇÃO PARA SPRINKLER - FORNECIMENTO E INSTALAÇÃO. AF_10/2020</t>
  </si>
  <si>
    <t>TUBO DE AÇO GALVANIZADO COM COSTURA, CLASSE MÉDIA, CONEXÃO ROSQUEADA, DN 15 (1/2"), INSTALADO EM RAMAIS E SUB-RAMAIS DE GÁS - FORNECIMENTO E INSTALAÇÃO. AF_10/2020</t>
  </si>
  <si>
    <t>TUBO DE AÇO GALVANIZADO COM COSTURA, CLASSE MÉDIA, CONEXÃO ROSQUEADA, DN 20 (3/4"), INSTALADO EM RAMAIS E SUB-RAMAIS DE GÁS - FORNECIMENTO E INSTALAÇÃO. AF_10/2020</t>
  </si>
  <si>
    <t>TUBO DE AÇO PRETO SEM COSTURA, CLASSE MÉDIA, CONEXÃO SOLDADA, DN 15 (1/2"), INSTALADO EM RAMAIS E SUB-RAMAIS DE GÁS - FORNECIMENTO E INSTALAÇÃO. AF_10/2020</t>
  </si>
  <si>
    <t>TUBO DE AÇO PRETO SEM COSTURA, CLASSE MÉDIA, CONEXÃO SOLDADA, DN 20 (3/4"), INSTALADO EM RAMAIS E SUB-RAMAIS DE GÁS - FORNECIMENTO E INSTALAÇÃO. AF_10/2020</t>
  </si>
  <si>
    <t>TUBO DE AÇO PRETO SEM COSTURA, CLASSE MÉDIA, CONEXÃO SOLDADA, DN 25 (1"), INSTALADO EM RAMAIS  E SUB-RAMAIS DE GÁS - FORNECIMENTO E INSTALAÇÃO. AF_10/2020</t>
  </si>
  <si>
    <t>15,75</t>
  </si>
  <si>
    <t>TUBO DE AÇO PRETO SEM COSTURA, CONEXÃO SOLDADA, DN 40 (1 1/2"), INSTALADO EM REDE DE ALIMENTAÇÃO PARA HIDRANTE - FORNECIMENTO E INSTALAÇÃO. AF_10/2020</t>
  </si>
  <si>
    <t>14,10</t>
  </si>
  <si>
    <t>54,91</t>
  </si>
  <si>
    <t>97,23</t>
  </si>
  <si>
    <t>102,28</t>
  </si>
  <si>
    <t>TUBO DE AÇO GALVANIZADO COM COSTURA, CLASSE MÉDIA, DN 25 (1"), CONEXÃO ROSQUEADA, INSTALADO EM REDE DE ALIMENTAÇÃO PARA HIDRANTE - FORNECIMENTO E INSTALAÇÃO. AF_10/2020</t>
  </si>
  <si>
    <t>TUBO DE AÇO GALVANIZADO COM COSTURA, CLASSE MÉDIA, CONEXÃO ROSQUEADA, DN 25 (1"), INSTALADO EM REDE DE ALIMENTAÇÃO PARA SPRINKLER - FORNECIMENTO E INSTALAÇÃO. AF_10/2020</t>
  </si>
  <si>
    <t>TUBO DE AÇO GALVANIZADO COM COSTURA, CLASSE MÉDIA, CONEXÃO ROSQUEADA, DN 25 (1"), INSTALADO EM RAMAIS  E SUB-RAMAIS DE GÁS - FORNECIMENTO E INSTALAÇÃO. AF_10/2020</t>
  </si>
  <si>
    <t>TUBO, PEX, MULTICAMADA, COM TUBO LUVA, DN 16, INSTALADO EM IMPLANTAÇÃO DE INSTALAÇÕES DE GÁS - FORNECIMENTO E INSTALAÇÃO. AF_01/2020</t>
  </si>
  <si>
    <t>TUBO, PEX, MULTICAMADA, COM TUBO LUVA, DN 20, INSTALADO EM IMPLANTAÇÃO DE INSTALAÇÕES DE GÁS - FORNECIMENTO E INSTALAÇÃO. AF_01/2020</t>
  </si>
  <si>
    <t>TUBO, PEX, MULTICAMADA, COM TUBO LUVA, DN 26, INSTALADO EM IMPLANTAÇÃO DE INSTALAÇÕES DE GÁS - FORNECIMENTO E INSTALAÇÃO. AF_01/2020</t>
  </si>
  <si>
    <t>TUBO, PEX, MULTICAMADA, COM TUBO LUVA, DN 32, INSTALADO EM IMPLANTAÇÃO DE INSTALAÇÕES DE GÁS - FORNECIMENTO E INSTALAÇÃO. AF_01/2020</t>
  </si>
  <si>
    <t>TUBO, PEX, MULTICAMADA, COM TUBO LUVA, DN 16, INSTALADO EM RAMAL INTERNO DE INSTALAÇÕES DE GÁS - FORNECIMENTO E INSTALAÇÃO. AF_01/2020</t>
  </si>
  <si>
    <t>TUBO, PEX, MULTICAMADA, COM TUBO LUVA, DN 20, INSTALADO EM RAMAL INTERNO DE INSTALAÇÕES DE GÁS - FORNECIMENTO E INSTALAÇÃO. AF_01/2020</t>
  </si>
  <si>
    <t>36,21</t>
  </si>
  <si>
    <t>TUBO, PEX, MULTICAMADA, COM TUBO LUVA, DN 26, INSTALADO EM RAMAL INTERNO DE INSTALAÇÕES DE GÁS - FORNECIMENTO E INSTALAÇÃO. AF_01/2020</t>
  </si>
  <si>
    <t>TUBO, PEX, MULTICAMADA, COM TUBO LUVA, DN 32, INSTALADO EM RAMAL INTERNO DE INSTALAÇÕES DE GÁS - FORNECIMENTO E INSTALAÇÃO. AF_01/2020</t>
  </si>
  <si>
    <t>TUBO DE AÇO GALVANIZADO COM COSTURA, CLASSE MÉDIA, DN 100 (4"), CONEXÃO ROSQUEADA, INSTALADO EM PRUMADAS - FORNECIMENTO E INSTALAÇÃO. AF_10/2020</t>
  </si>
  <si>
    <t>UNIÃO, EM FERRO GALVANIZADO, 4", CONEXÃO ROSQUEADA, INSTALADO EM PRUMADAS - FORNECIMENTO E INSTALAÇÃO. AF_10/2020</t>
  </si>
  <si>
    <t>LUVA, EM FERRO GALVANIZADO, 4", CONEXÃO ROSQUEADA, INSTALADO EM PRUMADAS - FORNECIMENTO E INSTALAÇÃO. AF_10/2020</t>
  </si>
  <si>
    <t>LUVA DE REDUÇÃO, EM FERRO GALVANIZADO, 4" X 2 1/2", CONEXÃO ROSQUEADA, INSTALADO EM PRUMADAS - FORNECIMENTO E INSTALAÇÃO. AF_10/2020</t>
  </si>
  <si>
    <t>LUVA DE REDUÇÃO, EM FERRO GALVANIZADO, 4" X 2", CONEXÃO ROSQUEADA, INSTALADO EM PRUMADAS - FORNECIMENTO E INSTALAÇÃO. AF_10/2020</t>
  </si>
  <si>
    <t>LUVA DE REDUÇÃO, EM FERRO GALVANIZADO, 4" X 3", CONEXÃO ROSQUEADA, INSTALADO EM PRUMADAS - FORNECIMENTO E INSTALAÇÃO. AF_10/2020</t>
  </si>
  <si>
    <t>NIPLE, EM FERRO GALVANIZADO, 4", CONEXÃO ROSQUEADA, INSTALADO EM PRUMADAS - FORNECIMENTO E INSTALAÇÃO. AF_10/2020</t>
  </si>
  <si>
    <t>JOELHO 90°, EM FERRO GALVANIZADO, 4", CONEXÃO ROSQUEADA, INSTALADO EM PRUMADAS - FORNECIMENTO E INSTALAÇÃO. AF_10/2020</t>
  </si>
  <si>
    <t>TÊ, EM FERRO GALVANIZADO, 4", CONEXÃO ROSQUEADA, INSTALADO EM PRUMADAS - FORNECIMENTO E INSTALAÇÃO. AF_10/2020</t>
  </si>
  <si>
    <t>TUBO DE AÇO GALVANIZADO COM COSTURA, CLASSE MÉDIA, DN 100 (4"), CONEXÃO ROSQUEADA, INSTALADO EM REDE DE ALIMENTAÇÃO PARA HIDRANTE - FORNECIMENTO E INSTALAÇÃO. AF_10/2020</t>
  </si>
  <si>
    <t>UNIÃO, EM FERRO GALVANIZADO, 4", CONEXÃO ROSQUEADA, INSTALADO EM REDE DE ALIMENTAÇÃO PARA HIDRANTE - FORNECIMENTO E INSTALAÇÃO. AF_10/2020</t>
  </si>
  <si>
    <t>LUVA, EM FERRO GALVANIZADO, 4", CONEXÃO ROSQUEADA, INSTALADO EM REDE DE ALIMENTAÇÃO PARA HIDRANTE - FORNECIMENTO E INSTALAÇÃO. AF_10/2020</t>
  </si>
  <si>
    <t>LUVA DE REDUÇÃO, EM FERRO GALVANIZADO, 4" X 2 1/2", CONEXÃO ROSQUEADA, INSTALADO EM REDE DE ALIMENTAÇÃO PARA HIDRANTE - FORNECIMENTO E INSTALAÇÃO. AF_10/2020</t>
  </si>
  <si>
    <t>LUVA DE REDUÇÃO, EM FERRO GALVANIZADO, 4" X 2", CONEXÃO ROSQUEADA, INSTALADO EM REDE DE ALIMENTAÇÃO PARA HIDRANTE - FORNECIMENTO E INSTALAÇÃO. AF_10/2020</t>
  </si>
  <si>
    <t>LUVA DE REDUÇÃO, EM FERRO GALVANIZADO, 4" X 3", CONEXÃO ROSQUEADA, INSTALADO EM REDE DE ALIMENTAÇÃO PARA HIDRANTE - FORNECIMENTO E INSTALAÇÃO. AF_10/2020</t>
  </si>
  <si>
    <t>NIPLE, EM FERRO GALVANIZADO, 4", CONEXÃO ROSQUEADA, INSTALADO EM REDE DE ALIMENTAÇÃO PARA HIDRANTE - FORNECIMENTO E INSTALAÇÃO. AF_10/2020</t>
  </si>
  <si>
    <t>JOELHO 90°, EM FERRO GALVANIZADO, 4", CONEXÃO ROSQUEADA, INSTALADO EM REDE DE ALIMENTAÇÃO PARA HIDRANTE - FORNECIMENTO E INSTALAÇÃO. AF_10/2020</t>
  </si>
  <si>
    <t>TÊ, EM FERRO GALVANIZADO, 4", CONEXÃO ROSQUEADA, INSTALADO EM REDE DE ALIMENTAÇÃO PARA HIDRANTE - FORNECIMENTO E INSTALAÇÃO. AF_10/2020</t>
  </si>
  <si>
    <t>12,79</t>
  </si>
  <si>
    <t>9,89</t>
  </si>
  <si>
    <t>12,00</t>
  </si>
  <si>
    <t>15,19</t>
  </si>
  <si>
    <t>8,65</t>
  </si>
  <si>
    <t>13,55</t>
  </si>
  <si>
    <t>7,21</t>
  </si>
  <si>
    <t>12,64</t>
  </si>
  <si>
    <t>3,77</t>
  </si>
  <si>
    <t>6,71</t>
  </si>
  <si>
    <t>CURVAR 45 GRAUS, PVC, SERIE R, ÁGUA PLUVIAL, DN 100 MM, JUNTA ELÁSTICA, FORNECIDO E INSTALADO EM RAMAL DE ENCAMINHAMENTO. AF_12/2014</t>
  </si>
  <si>
    <t>CURVAR 45 GRAUS, PVC, SERIE R, ÁGUA PLUVIAL, DN 100 MM, JUNTA ELÁSTICA, FORNECIDO E INSTALADO EM CONDUTORES VERTICAIS DE ÁGUAS PLUVIAIS. AF_12/2014</t>
  </si>
  <si>
    <t>14,40</t>
  </si>
  <si>
    <t>16,22</t>
  </si>
  <si>
    <t>24,21</t>
  </si>
  <si>
    <t>29,22</t>
  </si>
  <si>
    <t>20,12</t>
  </si>
  <si>
    <t>29,11</t>
  </si>
  <si>
    <t>6,46</t>
  </si>
  <si>
    <t>30,18</t>
  </si>
  <si>
    <t>44,23</t>
  </si>
  <si>
    <t>TÊ DE INSPEÇÃO, PVC, SERIE R, ÁGUA PLUVIAL, DN 150 X 100 MM, JUNTA ELÁSTICA, FORNECIDO E INSTALADO EM CONDUTORES VERTICAIS DE ÁGUAS PLUVIAIS. AF_12/2014</t>
  </si>
  <si>
    <t>38,21</t>
  </si>
  <si>
    <t>19,34</t>
  </si>
  <si>
    <t>18,00</t>
  </si>
  <si>
    <t>39,74</t>
  </si>
  <si>
    <t>12,09</t>
  </si>
  <si>
    <t>13,24</t>
  </si>
  <si>
    <t>19,83</t>
  </si>
  <si>
    <t>23,28</t>
  </si>
  <si>
    <t>17,66</t>
  </si>
  <si>
    <t>6,07</t>
  </si>
  <si>
    <t>18,38</t>
  </si>
  <si>
    <t>24,23</t>
  </si>
  <si>
    <t>13,33</t>
  </si>
  <si>
    <t>28,57</t>
  </si>
  <si>
    <t>NIPLE, EM FERRO GALVANIZADO, DN 50 (2"), CONEXÃO ROSQUEADA, INSTALADO EM PRUMADAS - FORNECIMENTO E INSTALAÇÃO. AF_10/2020</t>
  </si>
  <si>
    <t>LUVA, EM FERRO GALVANIZADO, DN 50 (2"), CONEXÃO ROSQUEADA, INSTALADO EM PRUMADAS - FORNECIMENTO E INSTALAÇÃO. AF_10/2020</t>
  </si>
  <si>
    <t>NIPLE, EM FERRO GALVANIZADO, DN 65 (2 1/2"), CONEXÃO ROSQUEADA, INSTALADO EM PRUMADAS - FORNECIMENTO E INSTALAÇÃO. AF_10/2020</t>
  </si>
  <si>
    <t>LUVA, EM FERRO GALVANIZADO, DN 65 (2 1/2"), CONEXÃO ROSQUEADA, INSTALADO EM PRUMADAS - FORNECIMENTO E INSTALAÇÃO. AF_10/2020</t>
  </si>
  <si>
    <t>NIPLE, EM FERRO GALVANIZADO, DN 80 (3"), CONEXÃO ROSQUEADA, INSTALADO EM PRUMADAS - FORNECIMENTO E INSTALAÇÃO. AF_10/2020</t>
  </si>
  <si>
    <t>LUVA, EM FERRO GALVANIZADO, DN 80 (3"), CONEXÃO ROSQUEADA, INSTALADO EM PRUMADAS - FORNECIMENTO E INSTALAÇÃO. AF_10/2020</t>
  </si>
  <si>
    <t>JOELHO 45 GRAUS, EM FERRO GALVANIZADO, DN 50 (2"), CONEXÃO ROSQUEADA, INSTALADO EM PRUMADAS - FORNECIMENTO E INSTALAÇÃO. AF_10/2020</t>
  </si>
  <si>
    <t>JOELHO 90 GRAUS, EM FERRO GALVANIZADO, DN 50 (2"), CONEXÃO ROSQUEADA, INSTALADO EM PRUMADAS - FORNECIMENTO E INSTALAÇÃO. AF_10/2020</t>
  </si>
  <si>
    <t>JOELHO 45 GRAUS, EM FERRO GALVANIZADO, DN 65 (2 1/2"), CONEXÃO ROSQUEADA, INSTALADO EM PRUMADAS - FORNECIMENTO E INSTALAÇÃO. AF_10/2020</t>
  </si>
  <si>
    <t>JOELHO 90 GRAUS, EM FERRO GALVANIZADO, DN 65 (2 1/2"), CONEXÃO ROSQUEADA, INSTALADO EM PRUMADAS - FORNECIMENTO E INSTALAÇÃO. AF_10/2020</t>
  </si>
  <si>
    <t>JOELHO 45 GRAUS, EM FERRO GALVANIZADO, DN 80 (3"), CONEXÃO ROSQUEADA, INSTALADO EM PRUMADAS - FORNECIMENTO E INSTALAÇÃO. AF_10/2020</t>
  </si>
  <si>
    <t>JOELHO 90 GRAUS, EM FERRO GALVANIZADO, DN 80 (3"), CONEXÃO ROSQUEADA, INSTALADO EM PRUMADAS - FORNECIMENTO E INSTALAÇÃO. AF_10/2020</t>
  </si>
  <si>
    <t>TÊ, EM FERRO GALVANIZADO, DN 50 (2"), CONEXÃO ROSQUEADA, INSTALADO EM PRUMADAS - FORNECIMENTO E INSTALAÇÃO. AF_10/2020</t>
  </si>
  <si>
    <t>TÊ, EM FERRO GALVANIZADO, DN 65 (2 1/2"), CONEXÃO ROSQUEADA, INSTALADO EM PRUMADAS - FORNECIMENTO E INSTALAÇÃO. AF_10/2020</t>
  </si>
  <si>
    <t>TÊ, EM FERRO GALVANIZADO, DN 80 (3"), CONEXÃO ROSQUEADA, INSTALADO EM PRUMADAS - FORNECIMENTO E INSTALAÇÃO. AF_10/2020</t>
  </si>
  <si>
    <t>NIPLE, EM FERRO GALVANIZADO, DN 25 (1"), CONEXÃO ROSQUEADA, INSTALADO EM REDE DE ALIMENTAÇÃO PARA HIDRANTE - FORNECIMENTO E INSTALAÇÃO. AF_10/2020</t>
  </si>
  <si>
    <t>LUVA, EM FERRO GALVANIZADO, DN 25 (1"), CONEXÃO ROSQUEADA, INSTALADO EM REDE DE ALIMENTAÇÃO PARA HIDRANTE - FORNECIMENTO E INSTALAÇÃO. AF_10/2020</t>
  </si>
  <si>
    <t>NIPLE, EM FERRO GALVANIZADO, DN 32 (1 1/4"), CONEXÃO ROSQUEADA, INSTALADO EM REDE DE ALIMENTAÇÃO PARA HIDRANTE - FORNECIMENTO E INSTALAÇÃO. AF_10/2020</t>
  </si>
  <si>
    <t>LUVA, EM FERRO GALVANIZADO, DN 32 (1 1/4"), CONEXÃO ROSQUEADA, INSTALADO EM REDE DE ALIMENTAÇÃO PARA HIDRANTE - FORNECIMENTO E INSTALAÇÃO. AF_10/2020</t>
  </si>
  <si>
    <t>NIPLE, EM FERRO GALVANIZADO, DN 40 (1 1/2"), CONEXÃO ROSQUEADA, INSTALADO EM REDE DE ALIMENTAÇÃO PARA HIDRANTE - FORNECIMENTO E INSTALAÇÃO. AF_10/2020</t>
  </si>
  <si>
    <t>LUVA, EM FERRO GALVANIZADO, DN 40 (1 1/2"), CONEXÃO ROSQUEADA, INSTALADO EM REDE DE ALIMENTAÇÃO PARA HIDRANTE - FORNECIMENTO E INSTALAÇÃO. AF_10/2020</t>
  </si>
  <si>
    <t>NIPLE, EM FERRO GALVANIZADO, DN 50 (2"), CONEXÃO ROSQUEADA, INSTALADO EM REDE DE ALIMENTAÇÃO PARA HIDRANTE - FORNECIMENTO E INSTALAÇÃO. AF_10/2020</t>
  </si>
  <si>
    <t>LUVA, EM FERRO GALVANIZADO, DN 50 (2"), CONEXÃO ROSQUEADA, INSTALADO EM REDE DE ALIMENTAÇÃO PARA HIDRANTE - FORNECIMENTO E INSTALAÇÃO. AF_10/2020</t>
  </si>
  <si>
    <t>NIPLE, EM FERRO GALVANIZADO, DN 65 (2 1/2"), CONEXÃO ROSQUEADA, INSTALADO EM REDE DE ALIMENTAÇÃO PARA HIDRANTE - FORNECIMENTO E INSTALAÇÃO. AF_10/2020</t>
  </si>
  <si>
    <t>LUVA, EM FERRO GALVANIZADO, DN 65 (2 1/2"), CONEXÃO ROSQUEADA, INSTALADO EM REDE DE ALIMENTAÇÃO PARA HIDRANTE - FORNECIMENTO E INSTALAÇÃO. AF_10/2020</t>
  </si>
  <si>
    <t>NIPLE, EM FERRO GALVANIZADO, DN 80 (3"), CONEXÃO ROSQUEADA, INSTALADO EM REDE DE ALIMENTAÇÃO PARA HIDRANTE - FORNECIMENTO E INSTALAÇÃO. AF_10/2020</t>
  </si>
  <si>
    <t>LUVA, EM FERRO GALVANIZADO, DN 80 (3"), CONEXÃO ROSQUEADA, INSTALADO EM REDE DE ALIMENTAÇÃO PARA HIDRANTE - FORNECIMENTO E INSTALAÇÃO. AF_10/2020</t>
  </si>
  <si>
    <t>JOELHO 45 GRAUS, EM FERRO GALVANIZADO, DN 25 (1"), CONEXÃO ROSQUEADA, INSTALADO EM REDE DE ALIMENTAÇÃO PARA HIDRANTE - FORNECIMENTO E INSTALAÇÃO. AF_10/2020</t>
  </si>
  <si>
    <t>JOELHO 90 GRAUS, EM FERRO GALVANIZADO, DN 25 (1"), CONEXÃO ROSQUEADA, INSTALADO EM REDE DE ALIMENTAÇÃO PARA HIDRANTE - FORNECIMENTO E INSTALAÇÃO. AF_10/2020</t>
  </si>
  <si>
    <t>JOELHO 45 GRAUS, EM FERRO GALVANIZADO, DN 32 (1 1/4"), CONEXÃO ROSQUEADA, INSTALADO EM REDE DE ALIMENTAÇÃO PARA HIDRANTE - FORNECIMENTO E INSTALAÇÃO. AF_10/2020</t>
  </si>
  <si>
    <t>JOELHO 90 GRAUS, EM FERRO GALVANIZADO, DN 32 (1 1/4"), CONEXÃO ROSQUEADA, INSTALADO EM REDE DE ALIMENTAÇÃO PARA HIDRANTE - FORNECIMENTO E INSTALAÇÃO. AF_10/2020</t>
  </si>
  <si>
    <t>JOELHO 45 GRAUS, EM FERRO GALVANIZADO, DN 40 (1 1/2"), CONEXÃO ROSQUEADA, INSTALADO EM REDE DE ALIMENTAÇÃO PARA HIDRANTE - FORNECIMENTO E INSTALAÇÃO. AF_10/2020</t>
  </si>
  <si>
    <t>JOELHO 90 GRAUS, EM FERRO GALVANIZADO, DN 40 (1 1/2"), CONEXÃO ROSQUEADA, INSTALADO EM REDE DE ALIMENTAÇÃO PARA HIDRANTE - FORNECIMENTO E INSTALAÇÃO. AF_10/2020</t>
  </si>
  <si>
    <t>JOELHO 45 GRAUS, EM FERRO GALVANIZADO, DN 50 (2"), CONEXÃO ROSQUEADA, INSTALADO EM REDE DE ALIMENTAÇÃO PARA HIDRANTE - FORNECIMENTO E INSTALAÇÃO. AF_10/2020</t>
  </si>
  <si>
    <t>JOELHO 90 GRAUS, EM FERRO GALVANIZADO, DN 50 (2"), CONEXÃO ROSQUEADA, INSTALADO EM REDE DE ALIMENTAÇÃO PARA HIDRANTE - FORNECIMENTO E INSTALAÇÃO. AF_10/2020</t>
  </si>
  <si>
    <t>JOELHO 45 GRAUS, EM FERRO GALVANIZADO, DN 65 (2 1/2"), CONEXÃO ROSQUEADA, INSTALADO EM REDE DE ALIMENTAÇÃO PARA HIDRANTE - FORNECIMENTO E INSTALAÇÃO. AF_10/2020</t>
  </si>
  <si>
    <t>JOELHO 90 GRAUS, EM FERRO GALVANIZADO, DN 65 (2 1/2"), CONEXÃO ROSQUEADA, INSTALADO EM REDE DE ALIMENTAÇÃO PARA HIDRANTE - FORNECIMENTO E INSTALAÇÃO. AF_10/2020</t>
  </si>
  <si>
    <t>JOELHO 45 GRAUS, EM FERRO GALVANIZADO, CONEXÃO ROSQUEADA, DN 80 (3"), INSTALADO EM REDE DE ALIMENTAÇÃO PARA HIDRANTE - FORNECIMENTO E INSTALAÇÃO. AF_10/2020</t>
  </si>
  <si>
    <t>JOELHO 90 GRAUS, EM FERRO GALVANIZADO, CONEXÃO ROSQUEADA, DN 80 (3"), INSTALADO EM REDE DE ALIMENTAÇÃO PARA HIDRANTE - FORNECIMENTO E INSTALAÇÃO. AF_10/2020</t>
  </si>
  <si>
    <t>TÊ, EM FERRO GALVANIZADO, CONEXÃO ROSQUEADA, DN 25 (1"), INSTALADO EM REDE DE ALIMENTAÇÃO PARA HIDRANTE - FORNECIMENTO E INSTALAÇÃO. AF_10/2020</t>
  </si>
  <si>
    <t>TÊ, EM FERRO GALVANIZADO, CONEXÃO ROSQUEADA, DN 32 (1 1/4"), INSTALADO EM REDE DE ALIMENTAÇÃO PARA HIDRANTE - FORNECIMENTO E INSTALAÇÃO. AF_10/2020</t>
  </si>
  <si>
    <t>TÊ, EM FERRO GALVANIZADO, CONEXÃO ROSQUEADA, DN 40 (1 1/2"), INSTALADO EM REDE DE ALIMENTAÇÃO PARA HIDRANTE - FORNECIMENTO E INSTALAÇÃO. AF_10/2020</t>
  </si>
  <si>
    <t>TÊ, EM FERRO GALVANIZADO, CONEXÃO ROSQUEADA, DN 50 (2"), INSTALADO EM REDE DE ALIMENTAÇÃO PARA HIDRANTE - FORNECIMENTO E INSTALAÇÃO. AF_10/2020</t>
  </si>
  <si>
    <t>TÊ, EM FERRO GALVANIZADO, CONEXÃO ROSQUEADA, DN 65 (2 1/2"), INSTALADO EM REDE DE ALIMENTAÇÃO PARA HIDRANTE - FORNECIMENTO E INSTALAÇÃO. AF_10/2020</t>
  </si>
  <si>
    <t>TÊ, EM FERRO GALVANIZADO, CONEXÃO ROSQUEADA, DN 80 (3"), INSTALADO EM REDE DE ALIMENTAÇÃO PARA HIDRANTE - FORNECIMENTO E INSTALAÇÃO. AF_10/2020</t>
  </si>
  <si>
    <t>NIPLE, EM FERRO GALVANIZADO, CONEXÃO ROSQUEADA, DN 25 (1"), INSTALADO EM REDE DE ALIMENTAÇÃO PARA SPRINKLER - FORNECIMENTO E INSTALAÇÃO. AF_10/2020</t>
  </si>
  <si>
    <t>LUVA, EM FERRO GALVANIZADO, CONEXÃO ROSQUEADA, DN 25 (1"), INSTALADO EM REDE DE ALIMENTAÇÃO PARA SPRINKLER - FORNECIMENTO E INSTALAÇÃO. AF_10/2020</t>
  </si>
  <si>
    <t>NIPLE, EM FERRO GALVANIZADO, CONEXÃO ROSQUEADA, DN 32 (1 1/4"), INSTALADO EM REDE DE ALIMENTAÇÃO PARA SPRINKLER - FORNECIMENTO E INSTALAÇÃO. AF_10/2020</t>
  </si>
  <si>
    <t>LUVA, EM FERRO GALVANIZADO, CONEXÃO ROSQUEADA, DN 32 (1 1/4"), INSTALADO EM REDE DE ALIMENTAÇÃO PARA SPRINKLER - FORNECIMENTO E INSTALAÇÃO. AF_10/2020</t>
  </si>
  <si>
    <t>NIPLE, EM FERRO GALVANIZADO, CONEXÃO ROSQUEADA, DN 40 (1 1/2"), INSTALADO EM REDE DE ALIMENTAÇÃO PARA SPRINKLER - FORNECIMENTO E INSTALAÇÃO. AF_10/2020</t>
  </si>
  <si>
    <t>LUVA, EM FERRO GALVANIZADO, CONEXÃO ROSQUEADA, DN 40 (1 1/2"), INSTALADO EM REDE DE ALIMENTAÇÃO PARA SPRINKLER - FORNECIMENTO E INSTALAÇÃO. AF_10/2020</t>
  </si>
  <si>
    <t>NIPLE, EM FERRO GALVANIZADO, CONEXÃO ROSQUEADA, DN 50 (2"), INSTALADO EM REDE DE ALIMENTAÇÃO PARA SPRINKLER - FORNECIMENTO E INSTALAÇÃO. AF_10/2020</t>
  </si>
  <si>
    <t>LUVA, EM FERRO GALVANIZADO, CONEXÃO ROSQUEADA, DN 50 (2"), INSTALADO EM REDE DE ALIMENTAÇÃO PARA SPRINKLER - FORNECIMENTO E INSTALAÇÃO. AF_10/2020</t>
  </si>
  <si>
    <t>NIPLE, EM FERRO GALVANIZADO, CONEXÃO ROSQUEADA, DN 65 (2 1/2"), INSTALADO EM REDE DE ALIMENTAÇÃO PARA SPRINKLER - FORNECIMENTO E INSTALAÇÃO. AF_10/2020</t>
  </si>
  <si>
    <t>LUVA, EM FERRO GALVANIZADO, CONEXÃO ROSQUEADA, DN 65 (2 1/2"), INSTALADO EM REDE DE ALIMENTAÇÃO PARA SPRINKLER - FORNECIMENTO E INSTALAÇÃO. AF_10/2020</t>
  </si>
  <si>
    <t>NIPLE, EM FERRO GALVANIZADO, CONEXÃO ROSQUEADA, DN 80 (3"), INSTALADO EM REDE DE ALIMENTAÇÃO PARA SPRINKLER - FORNECIMENTO E INSTALAÇÃO. AF_10/2020</t>
  </si>
  <si>
    <t>LUVA, EM FERRO GALVANIZADO, CONEXÃO ROSQUEADA, DN 80 (3"), INSTALADO EM REDE DE ALIMENTAÇÃO PARA SPRINKLER - FORNECIMENTO E INSTALAÇÃO. AF_10/2020</t>
  </si>
  <si>
    <t>JOELHO 45 GRAUS, EM FERRO GALVANIZADO, CONEXÃO ROSQUEADA, DN 25 (1"), INSTALADO EM REDE DE ALIMENTAÇÃO PARA SPRINKLER - FORNECIMENTO E INSTALAÇÃO. AF_10/2020</t>
  </si>
  <si>
    <t>JOELHO 90 GRAUS, EM FERRO GALVANIZADO, CONEXÃO ROSQUEADA, DN 25 (1"), INSTALADO EM REDE DE ALIMENTAÇÃO PARA SPRINKLER - FORNECIMENTO E INSTALAÇÃO. AF_10/2020</t>
  </si>
  <si>
    <t>JOELHO 45 GRAUS, EM FERRO GALVANIZADO, CONEXÃO ROSQUEADA, DN 32 (1 1/4"), INSTALADO EM REDE DE ALIMENTAÇÃO PARA SPRINKLER - FORNECIMENTO E INSTALAÇÃO. AF_10/2020</t>
  </si>
  <si>
    <t>JOELHO 90 GRAUS, EM FERRO GALVANIZADO, CONEXÃO ROSQUEADA, DN 32 (1 1/4"), INSTALADO EM REDE DE ALIMENTAÇÃO PARA SPRINKLER - FORNECIMENTO E INSTALAÇÃO. AF_10/2020</t>
  </si>
  <si>
    <t>JOELHO 45 GRAUS, EM FERRO GALVANIZADO, CONEXÃO ROSQUEADA, DN 40 (1 1/2"), INSTALADO EM REDE DE ALIMENTAÇÃO PARA SPRINKLER - FORNECIMENTO E INSTALAÇÃO. AF_10/2020</t>
  </si>
  <si>
    <t>JOELHO 90 GRAUS, EM FERRO GALVANIZADO, CONEXÃO ROSQUEADA, DN 40 (1 1/2"), INSTALADO EM REDE DE ALIMENTAÇÃO PARA SPRINKLER - FORNECIMENTO E INSTALAÇÃO. AF_10/2020</t>
  </si>
  <si>
    <t>JOELHO 45 GRAUS, EM FERRO GALVANIZADO, CONEXÃO ROSQUEADA, DN 50 (2"), INSTALADO EM REDE DE ALIMENTAÇÃO PARA SPRINKLER - FORNECIMENTO E INSTALAÇÃO. AF_10/2020</t>
  </si>
  <si>
    <t>JOELHO 90 GRAUS, EM FERRO GALVANIZADO, CONEXÃO ROSQUEADA, DN 50 (2"), INSTALADO EM REDE DE ALIMENTAÇÃO PARA SPRINKLER - FORNECIMENTO E INSTALAÇÃO. AF_10/2020</t>
  </si>
  <si>
    <t>JOELHO 45 GRAUS, EM FERRO GALVANIZADO, CONEXÃO ROSQUEADA, DN 65 (2 1/2"), INSTALADO EM REDE DE ALIMENTAÇÃO PARA SPRINKLER - FORNECIMENTO E INSTALAÇÃO. AF_10/2020</t>
  </si>
  <si>
    <t>115,27</t>
  </si>
  <si>
    <t>JOELHO 90 GRAUS, EM FERRO GALVANIZADO, CONEXÃO ROSQUEADA, DN 65 (2 1/2"), INSTALADO EM REDE DE ALIMENTAÇÃO PARA SPRINKLER - FORNECIMENTO E INSTALAÇÃO. AF_10/2020</t>
  </si>
  <si>
    <t>JOELHO 45 GRAUS, EM FERRO GALVANIZADO, CONEXÃO ROSQUEADA, DN 80 (3"), INSTALADO EM REDE DE ALIMENTAÇÃO PARA SPRINKLER - FORNECIMENTO E INSTALAÇÃO. AF_10/2020</t>
  </si>
  <si>
    <t>JOELHO 90 GRAUS, EM FERRO GALVANIZADO, CONEXÃO ROSQUEADA, DN 80 (3"), INSTALADO EM REDE DE ALIMENTAÇÃO PARA SPRINKLER - FORNECIMENTO E INSTALAÇÃO. AF_10/2020</t>
  </si>
  <si>
    <t>TÊ, EM FERRO GALVANIZADO, CONEXÃO ROSQUEADA, DN 25 (1"), INSTALADO EM REDE DE ALIMENTAÇÃO PARA SPRINKLER - FORNECIMENTO E INSTALAÇÃO. AF_10/2020</t>
  </si>
  <si>
    <t>TÊ, EM FERRO GALVANIZADO, CONEXÃO ROSQUEADA, DN 32 (1 1/4"), INSTALADO EM REDE DE ALIMENTAÇÃO PARA SPRINKLER - FORNECIMENTO E INSTALAÇÃO. AF_10/2020</t>
  </si>
  <si>
    <t>TÊ, EM FERRO GALVANIZADO, CONEXÃO ROSQUEADA, DN 40 (1 1/2"), INSTALADO EM REDE DE ALIMENTAÇÃO PARA SPRINKLER - FORNECIMENTO E INSTALAÇÃO. AF_10/2020</t>
  </si>
  <si>
    <t>TÊ, EM FERRO GALVANIZADO, CONEXÃO ROSQUEADA, DN 50 (2"), INSTALADO EM REDE DE ALIMENTAÇÃO PARA SPRINKLER - FORNECIMENTO E INSTALAÇÃO. AF_10/2020</t>
  </si>
  <si>
    <t>TÊ, EM FERRO GALVANIZADO, CONEXÃO ROSQUEADA, DN 65 (2 1/2"), INSTALADO EM REDE DE ALIMENTAÇÃO PARA SPRINKLER - FORNECIMENTO E INSTALAÇÃO. AF_10/2020</t>
  </si>
  <si>
    <t>TÊ, EM FERRO GALVANIZADO, CONEXÃO ROSQUEADA, DN 80 (3"), INSTALADO EM REDE DE ALIMENTAÇÃO PARA SPRINKLER - FORNECIMENTO E INSTALAÇÃO. AF_10/2020</t>
  </si>
  <si>
    <t>NIPLE, EM FERRO GALVANIZADO, CONEXÃO ROSQUEADA, DN 15 (1/2"), INSTALADO EM RAMAIS E SUB-RAMAIS DE GÁS - FORNECIMENTO E INSTALAÇÃO. AF_10/2020</t>
  </si>
  <si>
    <t>13,83</t>
  </si>
  <si>
    <t>LUVA, EM FERRO GALVANIZADO, CONEXÃO ROSQUEADA, DN 15 (1/2"), INSTALADO EM RAMAIS E SUB-RAMAIS DE GÁS - FORNECIMENTO E INSTALAÇÃO. AF_10/2020</t>
  </si>
  <si>
    <t>NIPLE, EM FERRO GALVANIZADO, CONEXÃO ROSQUEADA, DN 20 (3/4"), INSTALADO EM RAMAIS E SUB-RAMAIS DE GÁS - FORNECIMENTO E INSTALAÇÃO. AF_10/2020</t>
  </si>
  <si>
    <t>LUVA, EM FERRO GALVANIZADO, CONEXÃO ROSQUEADA, DN 20 (3/4"), INSTALADO EM RAMAIS E SUB-RAMAIS DE GÁS - FORNECIMENTO E INSTALAÇÃO. AF_10/2020</t>
  </si>
  <si>
    <t>22,49</t>
  </si>
  <si>
    <t>NIPLE, EM FERRO GALVANIZADO, CONEXÃO ROSQUEADA, DN 25 (1"), INSTALADO EM RAMAIS E SUB-RAMAIS DE GÁS - FORNECIMENTO E INSTALAÇÃO. AF_10/2020</t>
  </si>
  <si>
    <t>LUVA, EM FERRO GALVANIZADO, CONEXÃO ROSQUEADA, DN 25 (1"), INSTALADO EM RAMAIS E SUB-RAMAIS DE GÁS - FORNECIMENTO E INSTALAÇÃO. AF_10/2020</t>
  </si>
  <si>
    <t>JOELHO 45 GRAUS, EM FERRO GALVANIZADO, CONEXÃO ROSQUEADA, DN 15 (1/2"), INSTALADO EM RAMAIS E SUB-RAMAIS DE GÁS - FORNECIMENTO E INSTALAÇÃO. AF_10/2020</t>
  </si>
  <si>
    <t>JOELHO 90 GRAUS, EM FERRO GALVANIZADO, CONEXÃO ROSQUEADA, DN 15 (1/2"), INSTALADO EM RAMAIS E SUB-RAMAIS DE GÁS - FORNECIMENTO E INSTALAÇÃO. AF_10/2020</t>
  </si>
  <si>
    <t>JOELHO 45 GRAUS, EM FERRO GALVANIZADO, CONEXÃO ROSQUEADA, DN 20 (3/4"), INSTALADO EM RAMAIS E SUB-RAMAIS DE GÁS - FORNECIMENTO E INSTALAÇÃO. AF_10/2020</t>
  </si>
  <si>
    <t>JOELHO 90 GRAUS, EM FERRO GALVANIZADO, CONEXÃO ROSQUEADA, DN 20 (3/4"), INSTALADO EM RAMAIS E SUB-RAMAIS DE GÁS - FORNECIMENTO E INSTALAÇÃO. AF_10/2020</t>
  </si>
  <si>
    <t>JOELHO 45 GRAUS, EM FERRO GALVANIZADO, CONEXÃO ROSQUEADA, DN 25 (1"), INSTALADO EM RAMAIS E SUB-RAMAIS DE GÁS - FORNECIMENTO E INSTALAÇÃO. AF_10/2020</t>
  </si>
  <si>
    <t>JOELHO 90 GRAUS, EM FERRO GALVANIZADO, CONEXÃO ROSQUEADA, DN 25 (1"), INSTALADO EM RAMAIS E SUB-RAMAIS DE GÁS - FORNECIMENTO E INSTALAÇÃO. AF_10/2020</t>
  </si>
  <si>
    <t>TÊ, EM FERRO GALVANIZADO, CONEXÃO ROSQUEADA, DN 15 (1/2"), INSTALADO EM RAMAIS E SUB-RAMAIS DE GÁS - FORNECIMENTO E INSTALAÇÃO. AF_10/2020</t>
  </si>
  <si>
    <t>TÊ, EM FERRO GALVANIZADO, CONEXÃO ROSQUEADA, DN 20 (3/4"), INSTALADO EM RAMAIS E SUB-RAMAIS DE GÁS - FORNECIMENTO E INSTALAÇÃO. AF_10/2020</t>
  </si>
  <si>
    <t>TÊ, EM FERRO GALVANIZADO, CONEXÃO ROSQUEADA, DN 25 (1"), INSTALADO EM RAMAIS E SUB-RAMAIS DE GÁS - FORNECIMENTO E INSTALAÇÃO. AF_10/2020</t>
  </si>
  <si>
    <t>UNIÃO, EM FERRO GALVANIZADO, DN 50 (2"), CONEXÃO ROSQUEADA, INSTALADO EM PRUMADAS - FORNECIMENTO E INSTALAÇÃO. AF_10/2020</t>
  </si>
  <si>
    <t>UNIÃO, EM FERRO GALVANIZADO, DN 65 (2 1/2"), CONEXÃO ROSQUEADA, INSTALADO EM PRUMADAS - FORNECIMENTO E INSTALAÇÃO. AF_10/2020</t>
  </si>
  <si>
    <t>UNIÃO, EM FERRO GALVANIZADO, DN 80 (3"), CONEXÃO ROSQUEADA, INSTALADO EM PRUMADAS - FORNECIMENTO E INSTALAÇÃO. AF_10/2020</t>
  </si>
  <si>
    <t>UNIÃO, EM FERRO GALVANIZADO, DN 25 (1"), CONEXÃO ROSQUEADA, INSTALADO EM REDE DE ALIMENTAÇÃO PARA HIDRANTE - FORNECIMENTO E INSTALAÇÃO. AF_10/2020</t>
  </si>
  <si>
    <t>UNIÃO, EM FERRO GALVANIZADO, DN 32 (1 1/4"), CONEXÃO ROSQUEADA, INSTALADO EM REDE DE ALIMENTAÇÃO PARA HIDRANTE - FORNECIMENTO E INSTALAÇÃO. AF_10/2020</t>
  </si>
  <si>
    <t>UNIÃO, EM FERRO GALVANIZADO, DN 40 (1 1/2"), CONEXÃO ROSQUEADA, INSTALADO EM REDE DE ALIMENTAÇÃO PARA HIDRANTE - FORNECIMENTO E INSTALAÇÃO. AF_10/2020</t>
  </si>
  <si>
    <t>UNIÃO, EM FERRO GALVANIZADO, DN 50 (2"), CONEXÃO ROSQUEADA, INSTALADO EM REDE DE ALIMENTAÇÃO PARA HIDRANTE - FORNECIMENTO E INSTALAÇÃO. AF_10/2020</t>
  </si>
  <si>
    <t>UNIÃO, EM FERRO GALVANIZADO, DN 65 (2 1/2"), CONEXÃO ROSQUEADA, INSTALADO EM REDE DE ALIMENTAÇÃO PARA HIDRANTE - FORNECIMENTO E INSTALAÇÃO. AF_10/2020</t>
  </si>
  <si>
    <t>UNIÃO, EM FERRO GALVANIZADO, DN 80 (3"), CONEXÃO ROSQUEADA, INSTALADO EM REDE DE ALIMENTAÇÃO PARA HIDRANTE - FORNECIMENTO E INSTALAÇÃO. AF_10/2020</t>
  </si>
  <si>
    <t>UNIÃO, EM FERRO GALVANIZADO, CONEXÃO ROSQUEADA, DN 25 (1"), INSTALADO EM REDE DE ALIMENTAÇÃO PARA SPRINKLER - FORNECIMENTO E INSTALAÇÃO. AF_10/2020</t>
  </si>
  <si>
    <t>43,46</t>
  </si>
  <si>
    <t>UNIÃO, EM FERRO GALVANIZADO, CONEXÃO ROSQUEADA, DN 32 (1 1/4"), INSTALADO EM REDE DE ALIMENTAÇÃO PARA SPRINKLER - FORNECIMENTO E INSTALAÇÃO. AF_10/2020</t>
  </si>
  <si>
    <t>UNIÃO, EM FERRO GALVANIZADO, CONEXÃO ROSQUEADA, DN 40 (1 1/2"), INSTALADO EM REDE DE ALIMENTAÇÃO PARA SPRINKLER - FORNECIMENTO E INSTALAÇÃO. AF_10/2020</t>
  </si>
  <si>
    <t>UNIÃO, EM FERRO GALVANIZADO, CONEXÃO ROSQUEADA, DN 50 (2"), INSTALADO EM REDE DE ALIMENTAÇÃO PARA SPRINKLER - FORNECIMENTO E INSTALAÇÃO. AF_10/2020</t>
  </si>
  <si>
    <t>UNIÃO, EM FERRO GALVANIZADO, CONEXÃO ROSQUEADA, DN 65 (2 1/2"), INSTALADO EM REDE DE ALIMENTAÇÃO PARA SPRINKLER - FORNECIMENTO E INSTALAÇÃO. AF_10/2020</t>
  </si>
  <si>
    <t>UNIÃO, EM FERRO GALVANIZADO, CONEXÃO ROSQUEADA, DN 80 (3"), INSTALADO EM REDE DE ALIMENTAÇÃO PARA SPRINKLER - FORNECIMENTO E INSTALAÇÃO. AF_10/2020</t>
  </si>
  <si>
    <t>UNIÃO, EM FERRO GALVANIZADO, CONEXÃO ROSQUEADA, DN 15 (1/2"), INSTALADO EM RAMAIS E SUB-RAMAIS DE GÁS - FORNECIMENTO E INSTALAÇÃO. AF_10/2020</t>
  </si>
  <si>
    <t>UNIÃO, EM FERRO GALVANIZADO, CONEXÃO ROSQUEADA, DN 20 (3/4"), INSTALADO EM RAMAIS E SUB-RAMAIS DE GÁS - FORNECIMENTO E INSTALAÇÃO. AF_10/2020</t>
  </si>
  <si>
    <t>UNIÃO, EM FERRO GALVANIZADO, CONEXÃO ROSQUEADA, DN 25 (1"), INSTALADO EM RAMAIS E SUB-RAMAIS DE GÁS - FORNECIMENTO E INSTALAÇÃO. AF_10/2020</t>
  </si>
  <si>
    <t>52,88</t>
  </si>
  <si>
    <t>LUVA DE REDUÇÃO, EM FERRO GALVANIZADO, 2" X 1 1/2", CONEXÃO ROSQUEADA, INSTALADO EM PRUMADAS - FORNECIMENTO E INSTALAÇÃO. AF_10/2020</t>
  </si>
  <si>
    <t>LUVA DE REDUÇÃO, EM FERRO GALVANIZADO, 2" X 1 1/4", CONEXÃO ROSQUEADA, INSTALADO EM PRUMADAS - FORNECIMENTO E INSTALAÇÃO. AF_10/2020</t>
  </si>
  <si>
    <t>LUVA DE REDUÇÃO, EM FERRO GALVANIZADO, 2" X 1", CONEXÃO ROSQUEADA, INSTALADO EM PRUMADAS - FORNECIMENTO E INSTALAÇÃO. AF_10/2020</t>
  </si>
  <si>
    <t>LUVA DE REDUÇÃO, EM FERRO GALVANIZADO, 2 1/2" X 1 1/2", CONEXÃO ROSQUEADA, INSTALADO EM PRUMADAS - FORNECIMENTO E INSTALAÇÃO. AF_10/2020</t>
  </si>
  <si>
    <t>LUVA DE REDUÇÃO, EM FERRO GALVANIZADO, 2 1/2" X 2", CONEXÃO ROSQUEADA, INSTALADO EM PRUMADAS - FORNECIMENTO E INSTALAÇÃO. AF_10/2020</t>
  </si>
  <si>
    <t>LUVA DE REDUÇÃO, EM FERRO GALVANIZADO, 3" X 1 1/2", CONEXÃO ROSQUEADA, INSTALADO EM PRUMADAS - FORNECIMENTO E INSTALAÇÃO. AF_10/2020</t>
  </si>
  <si>
    <t>LUVA DE REDUÇÃO, EM FERRO GALVANIZADO, 3" X 2 1/2", CONEXÃO ROSQUEADA, INSTALADO EM PRUMADAS - FORNECIMENTO E INSTALAÇÃO. AF_10/2020</t>
  </si>
  <si>
    <t>LUVA DE REDUÇÃO, EM FERRO GALVANIZADO, 3" X 2", CONEXÃO ROSQUEADA, INSTALADO EM PRUMADAS - FORNECIMENTO E INSTALAÇÃO. AF_10/2020</t>
  </si>
  <si>
    <t>LUVA DE REDUÇÃO, EM FERRO GALVANIZADO, 1" X 1/2", CONEXÃO ROSQUEADA, INSTALADO EM REDE DE ALIMENTAÇÃO PARA HIDRANTE - FORNECIMENTO E INSTALAÇÃO. AF_10/2020</t>
  </si>
  <si>
    <t>LUVA DE REDUÇÃO, EM FERRO GALVANIZADO, 1" X 3/4", CONEXÃO ROSQUEADA, INSTALADO EM REDE DE ALIMENTAÇÃO PARA HIDRANTE - FORNECIMENTO E INSTALAÇÃO. AF_10/2020</t>
  </si>
  <si>
    <t>LUVA DE REDUÇÃO, EM FERRO GALVANIZADO, 1 1/4" X 1", CONEXÃO ROSQUEADA, INSTALADO EM REDE DE ALIMENTAÇÃO PARA HIDRANTE - FORNECIMENTO E INSTALAÇÃO. AF_10/2020</t>
  </si>
  <si>
    <t>LUVA DE REDUÇÃO, EM FERRO GALVANIZADO, 1 1/4" X 1/2", CONEXÃO ROSQUEADA, INSTALADO EM REDE DE ALIMENTAÇÃO PARA HIDRANTE - FORNECIMENTO E INSTALAÇÃO. AF_10/2020</t>
  </si>
  <si>
    <t>LUVA DE REDUÇÃO, EM FERRO GALVANIZADO, 1 1/4" X 3/4", CONEXÃO ROSQUEADA, INSTALADO EM REDE DE ALIMENTAÇÃO PARA HIDRANTE - FORNECIMENTO E INSTALAÇÃO. AF_10/2020</t>
  </si>
  <si>
    <t>LUVA DE REDUÇÃO, EM FERRO GALVANIZADO, 1 1/2" X 1 1/4", CONEXÃO ROSQUEADA, INSTALADO EM REDE DE ALIMENTAÇÃO PARA HIDRANTE - FORNECIMENTO E INSTALAÇÃO. AF_10/2020</t>
  </si>
  <si>
    <t>LUVA DE REDUÇÃO, EM FERRO GALVANIZADO, 1 1/2" X 1", CONEXÃO ROSQUEADA, INSTALADO EM REDE DE ALIMENTAÇÃO PARA HIDRANTE - FORNECIMENTO E INSTALAÇÃO. AF_10/2020</t>
  </si>
  <si>
    <t>LUVA DE REDUÇÃO, EM FERRO GALVANIZADO, 1 1/2" X 3/4", CONEXÃO ROSQUEADA, INSTALADO EM REDE DE ALIMENTAÇÃO PARA HIDRANTE - FORNECIMENTO E INSTALAÇÃO. AF_10/2020</t>
  </si>
  <si>
    <t>LUVA DE REDUÇÃO, EM FERRO GALVANIZADO, 2" X 1 1/2", CONEXÃO ROSQUEADA, INSTALADO EM REDE DE ALIMENTAÇÃO PARA HIDRANTE - FORNECIMENTO E INSTALAÇÃO. AF_10/2020</t>
  </si>
  <si>
    <t>LUVA DE REDUÇÃO, EM FERRO GALVANIZADO, 2" X 1 1/4", CONEXÃO ROSQUEADA, INSTALADO EM REDE DE ALIMENTAÇÃO PARA HIDRANTE - FORNECIMENTO E INSTALAÇÃO. AF_10/2020</t>
  </si>
  <si>
    <t>LUVA DE REDUÇÃO, EM FERRO GALVANIZADO, 2" X 1", CONEXÃO ROSQUEADA, INSTALADO EM REDE DE ALIMENTAÇÃO PARA HIDRANTE - FORNECIMENTO E INSTALAÇÃO. AF_10/2020</t>
  </si>
  <si>
    <t>LUVA DE REDUÇÃO, EM FERRO GALVANIZADO, 2 1/2" X 1 1/2", CONEXÃO ROSQUEADA, INSTALADO EM REDE DE ALIMENTAÇÃO PARA HIDRANTE - FORNECIMENTO E INSTALAÇÃO. AF_10/2020</t>
  </si>
  <si>
    <t>LUVA DE REDUÇÃO, EM FERRO GALVANIZADO, 2 1/2" X 2", CONEXÃO ROSQUEADA, INSTALADO EM REDE DE ALIMENTAÇÃO PARA HIDRANTE - FORNECIMENTO E INSTALAÇÃO. AF_10/2020</t>
  </si>
  <si>
    <t>LUVA DE REDUÇÃO, EM FERRO GALVANIZADO, 3" X 2 1/2", CONEXÃO ROSQUEADA, INSTALADO EM REDE DE ALIMENTAÇÃO PARA HIDRANTE - FORNECIMENTO E INSTALAÇÃO. AF_10/2020</t>
  </si>
  <si>
    <t>LUVA DE REDUÇÃO, EM FERRO GALVANIZADO, 3" X 2", CONEXÃO ROSQUEADA, INSTALADO EM REDE DE ALIMENTAÇÃO PARA HIDRANTE - FORNECIMENTO E INSTALAÇÃO. AF_10/2020</t>
  </si>
  <si>
    <t>LUVA DE REDUÇÃO, EM FERRO GALVANIZADO, 1" X 1/2", CONEXÃO ROSQUEADA, INSTALADO EM REDE DE ALIMENTAÇÃO PARA SPRINKLER - FORNECIMENTO E INSTALAÇÃO. AF_10/2020</t>
  </si>
  <si>
    <t>LUVA DE REDUÇÃO, EM FERRO GALVANIZADO, 1" X 3/4", CONEXÃO ROSQUEADA, INSTALADO EM REDE DE ALIMENTAÇÃO PARA SPRINKLER - FORNECIMENTO E INSTALAÇÃO. AF_10/2020</t>
  </si>
  <si>
    <t>LUVA DE REDUÇÃO, EM FERRO GALVANIZADO, 1 1/4" X 1", CONEXÃO ROSQUEADA, INSTALADO EM REDE DE ALIMENTAÇÃO PARA SPRINKLER - FORNECIMENTO E INSTALAÇÃO. AF_10/2020</t>
  </si>
  <si>
    <t>LUVA DE REDUÇÃO, EM FERRO GALVANIZADO, 1 1/4" X 1/2", CONEXÃO ROSQUEADA, INSTALADO EM REDE DE ALIMENTAÇÃO PARA SPRINKLER - FORNECIMENTO E INSTALAÇÃO. AF_10/2020</t>
  </si>
  <si>
    <t>LUVA DE REDUÇÃO, EM FERRO GALVANIZADO, 1 1/4" X 3/4", CONEXÃO ROSQUEADA, INSTALADO EM REDE DE ALIMENTAÇÃO PARA SPRINKLER - FORNECIMENTO E INSTALAÇÃO. AF_10/2020</t>
  </si>
  <si>
    <t>LUVA DE REDUÇÃO, EM FERRO GALVANIZADO, 1 1/2" X 1 1/4", CONEXÃO ROSQUEADA, INSTALADO EM REDE DE ALIMENTAÇÃO PARA SPRINKLER - FORNECIMENTO E INSTALAÇÃO. AF_10/2020</t>
  </si>
  <si>
    <t>LUVA DE REDUÇÃO, EM FERRO GALVANIZADO, 1 1/2" X 1", CONEXÃO ROSQUEADA, INSTALADO EM REDE DE ALIMENTAÇÃO PARA SPRINKLER - FORNECIMENTO E INSTALAÇÃO. AF_10/2020</t>
  </si>
  <si>
    <t>LUVA DE REDUÇÃO, EM FERRO GALVANIZADO, 1 1/2" X 3/4", CONEXÃO ROSQUEADA, INSTALADO EM REDE DE ALIMENTAÇÃO PARA SPRINKLER - FORNECIMENTO E INSTALAÇÃO. AF_10/2020</t>
  </si>
  <si>
    <t>LUVA DE REDUÇÃO, EM FERRO GALVANIZADO, 2" X 1 1/2", CONEXÃO ROSQUEADA, INSTALADO EM REDE DE ALIMENTAÇÃO PARA SPRINKLER - FORNECIMENTO E INSTALAÇÃO. AF_10/2020</t>
  </si>
  <si>
    <t>LUVA DE REDUÇÃO, EM FERRO GALVANIZADO, 2" X 1 1/4", CONEXÃO ROSQUEADA, INSTALADO EM REDE DE ALIMENTAÇÃO PARA SPRINKLER - FORNECIMENTO E INSTALAÇÃO. AF_10/2020</t>
  </si>
  <si>
    <t>LUVA DE REDUÇÃO, EM FERRO GALVANIZADO, 2" X 1", CONEXÃO ROSQUEADA, INSTALADO EM REDE DE ALIMENTAÇÃO PARA SPRINKLER - FORNECIMENTO E INSTALAÇÃO. AF_10/2020</t>
  </si>
  <si>
    <t>LUVA DE REDUÇÃO, EM FERRO GALVANIZADO, 2 1/2" X 1 1/2", CONEXÃO ROSQUEADA, INSTALADO EM REDE DE ALIMENTAÇÃO PARA SPRINKLER - FORNECIMENTO E INSTALAÇÃO. AF_10/2020</t>
  </si>
  <si>
    <t>LUVA DE REDUÇÃO, EM FERRO GALVANIZADO, 2 1/2" X 2", CONEXÃO ROSQUEADA, INSTALADO EM REDE DE ALIMENTAÇÃO PARA SPRINKLER - FORNECIMENTO E INSTALAÇÃO. AF_10/2020</t>
  </si>
  <si>
    <t>LUVA DE REDUÇÃO, EM FERRO GALVANIZADO, 3" X 2 1/2", CONEXÃO ROSQUEADA, INSTALADO EM REDE DE ALIMENTAÇÃO PARA SPRINKLER - FORNECIMENTO E INSTALAÇÃO. AF_10/2020</t>
  </si>
  <si>
    <t>LUVA DE REDUÇÃO, EM FERRO GALVANIZADO, 3" X 2", CONEXÃO ROSQUEADA, INSTALADO EM REDE DE ALIMENTAÇÃO PARA SPRINKLER - FORNECIMENTO E INSTALAÇÃO. AF_10/2020</t>
  </si>
  <si>
    <t>LUVA DE REDUÇÃO, EM FERRO GALVANIZADO, 3/4" X 1/2", CONEXÃO ROSQUEADA, INSTALADO EM RAMAIS E SUB-RAMAIS DE GÁS - FORNECIMENTO E INSTALAÇÃO. AF_10/2020</t>
  </si>
  <si>
    <t>45,55</t>
  </si>
  <si>
    <t>73,26</t>
  </si>
  <si>
    <t>33,56</t>
  </si>
  <si>
    <t>61,63</t>
  </si>
  <si>
    <t>22,19</t>
  </si>
  <si>
    <t>8,90</t>
  </si>
  <si>
    <t>36,58</t>
  </si>
  <si>
    <t>26,47</t>
  </si>
  <si>
    <t>75,49</t>
  </si>
  <si>
    <t>13,88</t>
  </si>
  <si>
    <t>91,20</t>
  </si>
  <si>
    <t>43,14</t>
  </si>
  <si>
    <t>SPRINKLER TIPO PENDENTE, 68 °C, UNIÃO POR ROSCA DN 15 (1/2") - FORNECIMENTO E INSTALAÇÃO. AF_10/2020</t>
  </si>
  <si>
    <t>42,51</t>
  </si>
  <si>
    <t>26,92</t>
  </si>
  <si>
    <t>14,48</t>
  </si>
  <si>
    <t>23,70</t>
  </si>
  <si>
    <t>13,51</t>
  </si>
  <si>
    <t>42,18</t>
  </si>
  <si>
    <t>18,05</t>
  </si>
  <si>
    <t>19,42</t>
  </si>
  <si>
    <t>32,95</t>
  </si>
  <si>
    <t>32,46</t>
  </si>
  <si>
    <t>35,88</t>
  </si>
  <si>
    <t>36,39</t>
  </si>
  <si>
    <t>29,08</t>
  </si>
  <si>
    <t>ACOPLAMENTO RÍGIDO EM AÇO, CONEXÃO RANHURADA, DN 50 (2"), INSTALADO EM PRUMADAS - FORNECIMENTO E INSTALAÇÃO. AF_10/2020</t>
  </si>
  <si>
    <t>ACOPLAMENTO RÍGIDO EM AÇO, CONEXÃO RANHURADA, DN 65 (2 1/2"), INSTALADO EM PRUMADAS - FORNECIMENTO E INSTALAÇÃO. AF_10/2020</t>
  </si>
  <si>
    <t>ACOPLAMENTO RÍGIDO EM AÇO, CONEXÃO RANHURADA, DN 80 (3"), INSTALADO EM PRUMADAS - FORNECIMENTO E INSTALAÇÃO. AF_10/2020</t>
  </si>
  <si>
    <t>CURVA 45 GRAUS, EM AÇO, CONEXÃO RANHURADA, DN 50 (2"), INSTALADO EM PRUMADAS - FORNECIMENTO E INSTALAÇÃO. AF_10/2020</t>
  </si>
  <si>
    <t>CURVA 90 GRAUS, EM AÇO, CONEXÃO RANHURADA, DN 50 (2"), INSTALADO EM PRUMADAS - FORNECIMENTO E INSTALAÇÃO. AF_10/2020</t>
  </si>
  <si>
    <t>CURVA 45 GRAUS, EM AÇO, CONEXÃO RANHURADA, DN 65 (2 1/2"), INSTALADO EM PRUMADAS - FORNECIMENTO E INSTALAÇÃO. AF_10/2020</t>
  </si>
  <si>
    <t>CURVA 90 GRAUS, EM AÇO, CONEXÃO RANHURADA, DN 65 (2 1/2"), INSTALADO EM PRUMADAS - FORNECIMENTO E INSTALAÇÃO. AF_10/2020</t>
  </si>
  <si>
    <t>CURVA 45 GRAUS, EM AÇO, CONEXÃO RANHURADA, DN 80 (3), INSTALADO EM PRUMADAS - FORNECIMENTO E INSTALAÇÃO. AF_10/2020</t>
  </si>
  <si>
    <t>CURVA 90 GRAUS, EM AÇO, CONEXÃO RANHURADA, DN 80 (3"), INSTALADO EM PRUMADAS - FORNECIMENTO E INSTALAÇÃO. AF_10/2020</t>
  </si>
  <si>
    <t>TÊ, EM AÇO, CONEXÃO RANHURADA, DN 50 (2"), INSTALADO EM PRUMADAS - FORNECIMENTO E INSTALAÇÃO. AF_10/2020</t>
  </si>
  <si>
    <t>TÊ, EM AÇO, CONEXÃO RANHURADA, DN 65 (2 1/2"), INSTALADO EM PRUMADAS - FORNECIMENTO E INSTALAÇÃO. AF_10/2020</t>
  </si>
  <si>
    <t>TÊ, EM AÇO, CONEXÃO RANHURADA, DN 80 (3"), INSTALADO EM PRUMADAS - FORNECIMENTO E INSTALAÇÃO. AF_10/2020</t>
  </si>
  <si>
    <t>LUVA, EM AÇO, CONEXÃO SOLDADA, DN 50 (2"), INSTALADO EM PRUMADAS - FORNECIMENTO E INSTALAÇÃO. AF_10/2020</t>
  </si>
  <si>
    <t>LUVA COM REDUÇÃO, EM AÇO, CONEXÃO SOLDADA, DN 50 X 40 MM (2  X 1 1/2"), INSTALADO EM PRUMADAS - FORNECIMENTO E INSTALAÇÃO. AF_10/2020</t>
  </si>
  <si>
    <t>LUVA, EM AÇO, CONEXÃO SOLDADA, DN 65 (2 1/2"), INSTALADO EM PRUMADAS - FORNECIMENTO E INSTALAÇÃO. AF_10/2020</t>
  </si>
  <si>
    <t>LUVA COM REDUÇÃO, EM AÇO, CONEXÃO SOLDADA, DN 65 X 50 MM (2 1/2" X 2"), INSTALADO EM PRUMADAS - FORNECIMENTO E INSTALAÇÃO. AF_10/2020</t>
  </si>
  <si>
    <t>LUVA, EM AÇO, CONEXÃO SOLDADA, DN 80 (3"), INSTALADO EM PRUMADAS - FORNECIMENTO E INSTALAÇÃO. AF_10/2020</t>
  </si>
  <si>
    <t>LUVA COM REDUÇÃO, EM AÇO, CONEXÃO SOLDADA, DN 80 X 65 MM (3" X 2 1/2"), INSTALADO EM PRUMADAS - FORNECIMENTO E INSTALAÇÃO. AF_10/2020</t>
  </si>
  <si>
    <t>CURVA 45 GRAUS, EM AÇO, CONEXÃO SOLDADA, DN 50 (2"), INSTALADO EM PRUMADAS - FORNECIMENTO E INSTALAÇÃO. AF_10/2020</t>
  </si>
  <si>
    <t>CURVA 90 GRAUS, EM AÇO, CONEXÃO SOLDADA, DN 50 (2"), INSTALADO EM PRUMADAS - FORNECIMENTO E INSTALAÇÃO. AF_10/2020</t>
  </si>
  <si>
    <t>CURVA 45 GRAUS, EM AÇO, CONEXÃO SOLDADA, DN 65 (2 1/2"), INSTALADO EM PRUMADAS - FORNECIMENTO E INSTALAÇÃO. AF_10/2020</t>
  </si>
  <si>
    <t>CURVA 90 GRAUS, EM AÇO, CONEXÃO SOLDADA, DN 65 (2 1/2"), INSTALADO EM PRUMADAS - FORNECIMENTO E INSTALAÇÃO. AF_10/2020</t>
  </si>
  <si>
    <t>CURVA 45 GRAUS, EM AÇO, CONEXÃO SOLDADA, DN 80 (3"), INSTALADO EM PRUMADAS - FORNECIMENTO E INSTALAÇÃO. AF_10/2020</t>
  </si>
  <si>
    <t>CURVA 90 GRAUS, EM AÇO, CONEXÃO SOLDADA, DN 80 (3"), INSTALADO EM PRUMADAS - FORNECIMENTO E INSTALAÇÃO. AF_10/2020</t>
  </si>
  <si>
    <t>TÊ, EM AÇO, CONEXÃO SOLDADA, DN 50 (2"), INSTALADO EM PRUMADAS - FORNECIMENTO E INSTALAÇÃO. AF_10/2020</t>
  </si>
  <si>
    <t>TÊ, EM AÇO, CONEXÃO SOLDADA, DN 65 (2 1/2"), INSTALADO EM PRUMADAS - FORNECIMENTO E INSTALAÇÃO. AF_10/2020</t>
  </si>
  <si>
    <t>TÊ, EM AÇO, CONEXÃO SOLDADA, DN 80 (3"), INSTALADO EM PRUMADAS - FORNECIMENTO E INSTALAÇÃO. AF_10/2020</t>
  </si>
  <si>
    <t>LUVA, EM AÇO, CONEXÃO SOLDADA, DN 25 (1"), INSTALADO EM REDE DE ALIMENTAÇÃO PARA HIDRANTE - FORNECIMENTO E INSTALAÇÃO. AF_10/2020</t>
  </si>
  <si>
    <t>LUVA COM REDUÇÃO, EM AÇO, CONEXÃO SOLDADA, DN 25 X 20 MM (1  X 3/4"), INSTALADO EM REDE DE ALIMENTAÇÃO PARA HIDRANTE - FORNECIMENTO E INSTALAÇÃO. AF_10/2020</t>
  </si>
  <si>
    <t>LUVA, EM AÇO, CONEXÃO SOLDADA, DN 32 (1 1/4"), INSTALADO EM REDE DE ALIMENTAÇÃO PARA HIDRANTE - FORNECIMENTO E INSTALAÇÃO. AF_10/2020</t>
  </si>
  <si>
    <t>LUVA COM REDUÇÃO, EM AÇO, CONEXÃO SOLDADA, DN 32 X 25 MM (1 1/4"  X 1"), INSTALADO EM REDE DE ALIMENTAÇÃO PARA HIDRANTE - FORNECIMENTO E INSTALAÇÃO. AF_10/2020</t>
  </si>
  <si>
    <t>LUVA, EM AÇO, CONEXÃO SOLDADA, DN 40 (1 1/2"), INSTALADO EM REDE DE ALIMENTAÇÃO PARA HIDRANTE - FORNECIMENTO E INSTALAÇÃO. AF_10/2020</t>
  </si>
  <si>
    <t>LUVA COM REDUÇÃO, EM AÇO, CONEXÃO SOLDADA, DN 40  X 32 MM (1 1/2" X 1 1/4"), INSTALADO EM REDE DE ALIMENTAÇÃO PARA HIDRANTE - FORNECIMENTO E INSTALAÇÃO. AF_10/2020</t>
  </si>
  <si>
    <t>LUVA, EM AÇO, CONEXÃO SOLDADA, DN 50 (2"), INSTALADO EM REDE DE ALIMENTAÇÃO PARA HIDRANTE - FORNECIMENTO E INSTALAÇÃO. AF_10/2020</t>
  </si>
  <si>
    <t>LUVA COM REDUÇÃO, EM AÇO, CONEXÃO SOLDADA, DN 50 X 40 MM (2" X 1 1/2"), INSTALADO EM REDE DE ALIMENTAÇÃO PARA HIDRANTE - FORNECIMENTO E INSTALAÇÃO. AF_10/2020</t>
  </si>
  <si>
    <t>LUVA, EM AÇO, CONEXÃO SOLDADA, DN 65 (2 1/2"), INSTALADO EM REDE DE ALIMENTAÇÃO PARA HIDRANTE - FORNECIMENTO E INSTALAÇÃO. AF_10/2020</t>
  </si>
  <si>
    <t>LUVA COM REDUÇÃO, EM AÇO, CONEXÃO SOLDADA, DN 65 X 50 MM (2 1/2" X 2"), INSTALADO EM REDE DE ALIMENTAÇÃO PARA HIDRANTE - FORNECIMENTO E INSTALAÇÃO. AF_10/2020</t>
  </si>
  <si>
    <t>LUVA, EM AÇO, CONEXÃO SOLDADA, DN 80 (3"), INSTALADO EM REDE DE ALIMENTAÇÃO PARA HIDRANTE - FORNECIMENTO E INSTALAÇÃO. AF_10/2020</t>
  </si>
  <si>
    <t>LUVA COM REDUÇÃO, EM AÇO, CONEXÃO SOLDADA, DN 80 X 65 MM (3" X 2 1/2"), INSTALADO EM REDE DE ALIMENTAÇÃO PARA HIDRANTE - FORNECIMENTO E INSTALAÇÃO. AF_10/2020</t>
  </si>
  <si>
    <t>CURVA 45 GRAUS, EM AÇO, CONEXÃO SOLDADA, DN 25 (1"), INSTALADO EM REDE DE ALIMENTAÇÃO PARA HIDRANTE - FORNECIMENTO E INSTALAÇÃO. AF_10/2020</t>
  </si>
  <si>
    <t>CURVA 90 GRAUS, EM AÇO, CONEXÃO SOLDADA, DN 25 (1"), INSTALADO EM REDE DE ALIMENTAÇÃO PARA HIDRANTE - FORNECIMENTO E INSTALAÇÃO. AF_10/2020</t>
  </si>
  <si>
    <t>CURVA 45 GRAUS, EM AÇO, CONEXÃO SOLDADA, DN 32 (1 1/4"), INSTALADO EM REDE DE ALIMENTAÇÃO PARA HIDRANTE - FORNECIMENTO E INSTALAÇÃO. AF_10/2020</t>
  </si>
  <si>
    <t>CURVA 90 GRAUS, EM AÇO, CONEXÃO SOLDADA, DN 32 (1 1/4"), INSTALADO EM REDE DE ALIMENTAÇÃO PARA HIDRANTE - FORNECIMENTO E INSTALAÇÃO. AF_10/2020</t>
  </si>
  <si>
    <t>CURVA 45 GRAUS, EM AÇO, CONEXÃO SOLDADA, DN 40 (1 1/2"), INSTALADO EM REDE DE ALIMENTAÇÃO PARA HIDRANTE - FORNECIMENTO E INSTALAÇÃO. AF_10/2020</t>
  </si>
  <si>
    <t>CURVA 90 GRAUS, EM AÇO, CONEXÃO SOLDADA, DN 40 (1 1/2"), INSTALADO EM REDE DE ALIMENTAÇÃO PARA HIDRANTE - FORNECIMENTO E INSTALAÇÃO. AF_10/2020</t>
  </si>
  <si>
    <t>CURVA 45 GRAUS, EM AÇO, CONEXÃO SOLDADA, DN 50 (2"), INSTALADO EM REDE DE ALIMENTAÇÃO PARA HIDRANTE - FORNECIMENTO E INSTALAÇÃO. AF_10/2020</t>
  </si>
  <si>
    <t>CURVA 90 GRAUS, EM AÇO, CONEXÃO SOLDADA, DN 50 (2"), INSTALADO EM REDE DE ALIMENTAÇÃO PARA HIDRANTE - FORNECIMENTO E INSTALAÇÃO. AF_10/2020</t>
  </si>
  <si>
    <t>CURVA 45 GRAUS, EM AÇO, CONEXÃO SOLDADA, DN 65 (2 1/2"), INSTALADO EM REDE DE ALIMENTAÇÃO PARA HIDRANTE - FORNECIMENTO E INSTALAÇÃO. AF_10/2020</t>
  </si>
  <si>
    <t>CURVA 90 GRAUS, EM AÇO, CONEXÃO SOLDADA, DN 65 (2 1/2"), INSTALADO EM REDE DE ALIMENTAÇÃO PARA HIDRANTE - FORNECIMENTO E INSTALAÇÃO. AF_10/2020</t>
  </si>
  <si>
    <t>CURVA 45 GRAUS, EM AÇO, CONEXÃO SOLDADA, DN 80 (3"), INSTALADO EM REDE DE ALIMENTAÇÃO PARA HIDRANTE - FORNECIMENTO E INSTALAÇÃO. AF_10/2020</t>
  </si>
  <si>
    <t>CURVA 90 GRAUS, EM AÇO, CONEXÃO SOLDADA, DN 80 (3"), INSTALADO EM REDE DE ALIMENTAÇÃO PARA HIDRANTE - FORNECIMENTO E INSTALAÇÃO. AF_10/2020</t>
  </si>
  <si>
    <t>TÊ, EM AÇO, CONEXÃO SOLDADA, DN 25 (1"), INSTALADO EM REDE DE ALIMENTAÇÃO PARA HIDRANTE - FORNECIMENTO E INSTALAÇÃO. AF_10/2020</t>
  </si>
  <si>
    <t>TÊ, EM AÇO, CONEXÃO SOLDADA, DN 32 (1 1/4"), INSTALADO EM REDE DE ALIMENTAÇÃO PARA HIDRANTE - FORNECIMENTO E INSTALAÇÃO. AF_10/2020</t>
  </si>
  <si>
    <t>TÊ, EM AÇO, CONEXÃO SOLDADA, DN 40 (1 1/2"), INSTALADO EM REDE DE ALIMENTAÇÃO PARA HIDRANTE - FORNECIMENTO E INSTALAÇÃO. AF_10/2020</t>
  </si>
  <si>
    <t>TÊ, EM AÇO, CONEXÃO SOLDADA, DN 50 (2"), INSTALADO EM REDE DE ALIMENTAÇÃO PARA HIDRANTE - FORNECIMENTO E INSTALAÇÃO. AF_10/2020</t>
  </si>
  <si>
    <t>TÊ, EM AÇO, CONEXÃO SOLDADA, DN 65 (2 1/2"), INSTALADO EM REDE DE ALIMENTAÇÃO PARA HIDRANTE - FORNECIMENTO E INSTALAÇÃO. AF_10/2020</t>
  </si>
  <si>
    <t>TÊ, EM AÇO, CONEXÃO SOLDADA, DN 80 (3"), INSTALADO EM REDE DE ALIMENTAÇÃO PARA HIDRANTE - FORNECIMENTO E INSTALAÇÃO. AF_10/2020</t>
  </si>
  <si>
    <t>LUVA, EM AÇO, CONEXÃO SOLDADA, DN 25 (1"), INSTALADO EM REDE DE ALIMENTAÇÃO PARA SPRINKLER - FORNECIMENTO E INSTALAÇÃO. AF_10/2020</t>
  </si>
  <si>
    <t>LUVA COM REDUÇÃO, EM AÇO, CONEXÃO SOLDADA, DN 25 X 20 MM (1" X 3/4"), INSTALADO EM REDE DE ALIMENTAÇÃO PARA SPRINKLER - FORNECIMENTO E INSTALAÇÃO. AF_10/2020</t>
  </si>
  <si>
    <t>LUVA, EM AÇO, CONEXÃO SOLDADA, DN 32 (1 1/4"), INSTALADO EM REDE DE ALIMENTAÇÃO PARA SPRINKLER - FORNECIMENTO E INSTALAÇÃO. AF_10/2020</t>
  </si>
  <si>
    <t>34,47</t>
  </si>
  <si>
    <t>LUVA COM REDUÇÃO, EM AÇO, CONEXÃO SOLDADA, DN 32 X 25 MM (1 1/4"  X 1"), INSTALADO EM REDE DE ALIMENTAÇÃO PARA SPRINKLER - FORNECIMENTO E INSTALAÇÃO. AF_10/2020</t>
  </si>
  <si>
    <t>LUVA, EM AÇO, CONEXÃO SOLDADA, DN 40 (1 1/2"), INSTALADO EM REDE DE ALIMENTAÇÃO PARA SPRINKLER - FORNECIMENTO E INSTALAÇÃO. AF_10/2020</t>
  </si>
  <si>
    <t>LUVA COM REDUÇÃO, EM AÇO, CONEXÃO SOLDADA, DN 40  X 32 MM (1 1/2" X 1 1/4"), INSTALADO EM REDE DE ALIMENTAÇÃO PARA SPRINKLER - FORNECIMENTO E INSTALAÇÃO. AF_10/2020</t>
  </si>
  <si>
    <t>LUVA, EM AÇO, CONEXÃO SOLDADA, DN 50 (2"), INSTALADO EM REDE DE ALIMENTAÇÃO PARA SPRINKLER - FORNECIMENTO E INSTALAÇÃO. AF_10/2020</t>
  </si>
  <si>
    <t>LUVA COM REDUÇÃO, EM AÇO, CONEXÃO SOLDADA, DN 50 X 40 MM (2" X 1 1/2"), INSTALADO EM REDE DE ALIMENTAÇÃO PARA SPRINKLER - FORNECIMENTO E INSTALAÇÃO. AF_10/2020</t>
  </si>
  <si>
    <t>LUVA, EM AÇO, CONEXÃO SOLDADA, DN 65 (2 1/2"), INSTALADO EM REDE DE ALIMENTAÇÃO PARA SPRINKLER - FORNECIMENTO E INSTALAÇÃO. AF_10/2020</t>
  </si>
  <si>
    <t>LUVA COM REDUÇÃO, EM AÇO, CONEXÃO SOLDADA, DN 65 X 50 MM (2 1/2" X 2"), INSTALADO EM REDE DE ALIMENTAÇÃO PARA SPRINKLER - FORNECIMENTO E INSTALAÇÃO. AF_10/2020</t>
  </si>
  <si>
    <t>LUVA, EM AÇO, CONEXÃO SOLDADA, DN 80 (3"), INSTALADO EM REDE DE ALIMENTAÇÃO PARA SPRINKLER - FORNECIMENTO E INSTALAÇÃO. AF_10/2020</t>
  </si>
  <si>
    <t>LUVA COM REDUÇÃO, EM AÇO, CONEXÃO SOLDADA, DN 80 X 65 MM (3" X 2 1/2"), INSTALADO EM REDE DE ALIMENTAÇÃO PARA SPRINKLER - FORNECIMENTO E INSTALAÇÃO. AF_10/2020</t>
  </si>
  <si>
    <t>CURVA 45 GRAUS, EM AÇO, CONEXÃO SOLDADA, DN 25 (1"), INSTALADO EM REDE DE ALIMENTAÇÃO PARA SPRINKLER - FORNECIMENTO E INSTALAÇÃO. AF_10/2020</t>
  </si>
  <si>
    <t>CURVA 90 GRAUS, EM AÇO, CONEXÃO SOLDADA, DN 25 (1"), INSTALADO EM REDE DE ALIMENTAÇÃO PARA SPRINKLER - FORNECIMENTO E INSTALAÇÃO. AF_10/2020</t>
  </si>
  <si>
    <t>CURVA 45 GRAUS, EM AÇO, CONEXÃO SOLDADA, DN 32 (1 1/4"), INSTALADO EM REDE DE ALIMENTAÇÃO PARA SPRINKLER - FORNECIMENTO E INSTALAÇÃO. AF_10/2020</t>
  </si>
  <si>
    <t>CURVA 90 GRAUS, EM AÇO, CONEXÃO SOLDADA, DN 32 (1 1/4"), INSTALADO EM REDE DE ALIMENTAÇÃO PARA SPRINKLER - FORNECIMENTO E INSTALAÇÃO. AF_10/2020</t>
  </si>
  <si>
    <t>CURVA 45 GRAUS, EM AÇO, CONEXÃO SOLDADA, DN 40 (1 1/2"), INSTALADO EM REDE DE ALIMENTAÇÃO PARA SPRINKLER - FORNECIMENTO E INSTALAÇÃO. AF_10/2020</t>
  </si>
  <si>
    <t>CURVA 90 GRAUS, EM AÇO, CONEXÃO SOLDADA, DN 40 (1 1/2"), INSTALADO EM REDE DE ALIMENTAÇÃO PARA SPRINKLER - FORNECIMENTO E INSTALAÇÃO. AF_10/2020</t>
  </si>
  <si>
    <t>CURVA 45 GRAUS, EM AÇO, CONEXÃO SOLDADA, DN 50 (2"), INSTALADO EM REDE DE ALIMENTAÇÃO PARA SPRINKLER - FORNECIMENTO E INSTALAÇÃO. AF_10/2020</t>
  </si>
  <si>
    <t>CURVA 90 GRAUS, EM AÇO, CONEXÃO SOLDADA, DN 50 (2"), INSTALADO EM REDE DE ALIMENTAÇÃO PARA SPRINKLER - FORNECIMENTO E INSTALAÇÃO. AF_10/2020</t>
  </si>
  <si>
    <t>CURVA 45 GRAUS, EM AÇO, CONEXÃO SOLDADA, DN 65 (2 1/2"), INSTALADO EM REDE DE ALIMENTAÇÃO PARA SPRINKLER - FORNECIMENTO E INSTALAÇÃO. AF_10/2020</t>
  </si>
  <si>
    <t>CURVA 90 GRAUS, EM AÇO, CONEXÃO SOLDADA, DN 65 (2 1/2"), INSTALADO EM REDE DE ALIMENTAÇÃO PARA SPRINKLER - FORNECIMENTO E INSTALAÇÃO. AF_10/2020</t>
  </si>
  <si>
    <t>CURVA 45 GRAUS, EM AÇO, CONEXÃO SOLDADA, DN 80 (3"), INSTALADO EM REDE DE ALIMENTAÇÃO PARA SPRINKLER - FORNECIMENTO E INSTALAÇÃO. AF_10/2020</t>
  </si>
  <si>
    <t>CURVA 90 GRAUS, EM AÇO, CONEXÃO SOLDADA, DN 80 (3"), INSTALADO EM REDE DE ALIMENTAÇÃO PARA SPRINKLER - FORNECIMENTO E INSTALAÇÃO. AF_10/2020</t>
  </si>
  <si>
    <t>TÊ, EM AÇO, CONEXÃO SOLDADA, DN 25 (1"), INSTALADO EM REDE DE ALIMENTAÇÃO PARA SPRINKLER - FORNECIMENTO E INSTALAÇÃO. AF_10/2020</t>
  </si>
  <si>
    <t>TÊ, EM AÇO, CONEXÃO SOLDADA, DN 32 (1 1/4"), INSTALADO EM REDE DE ALIMENTAÇÃO PARA SPRINKLER - FORNECIMENTO E INSTALAÇÃO. AF_10/2020</t>
  </si>
  <si>
    <t>TÊ, EM AÇO, CONEXÃO SOLDADA, DN 40 (1 1/2"), INSTALADO EM REDE DE ALIMENTAÇÃO PARA SPRINKLER - FORNECIMENTO E INSTALAÇÃO. AF_10/2020</t>
  </si>
  <si>
    <t>TÊ, EM AÇO, CONEXÃO SOLDADA, DN 50 (2"), INSTALADO EM REDE DE ALIMENTAÇÃO PARA SPRINKLER - FORNECIMENTO E INSTALAÇÃO. AF_10/2020</t>
  </si>
  <si>
    <t>TÊ, EM AÇO, CONEXÃO SOLDADA, DN 65 (2 1/2"), INSTALADO EM REDE DE ALIMENTAÇÃO PARA SPRINKLER - FORNECIMENTO E INSTALAÇÃO. AF_10/2020</t>
  </si>
  <si>
    <t>TÊ, EM AÇO, CONEXÃO SOLDADA, DN 80 (3"), INSTALADO EM REDE DE ALIMENTAÇÃO PARA SPRINKLER - FORNECIMENTO E INSTALAÇÃO. AF_10/2020</t>
  </si>
  <si>
    <t>LUVA, EM AÇO, CONEXÃO SOLDADA, DN 15 (1/2"), INSTALADO EM RAMAIS E SUB-RAMAIS DE GÁS - FORNECIMENTO E INSTALAÇÃO. AF_10/2020</t>
  </si>
  <si>
    <t>LUVA, EM AÇO, CONEXÃO SOLDADA, DN 20 (3/4"), INSTALADO EM RAMAIS E SUB-RAMAIS DE GÁS - FORNECIMENTO E INSTALAÇÃO. AF_10/2020</t>
  </si>
  <si>
    <t>LUVA COM REDUÇÃO, EM AÇO, CONEXÃO SOLDADA, DN 20 X 15 MM (3/4" X 1/2"), INSTALADO EM RAMAIS E SUB-RAMAIS DE GÁS - FORNECIMENTO E INSTALAÇÃO. AF_10/2020</t>
  </si>
  <si>
    <t>LUVA, EM AÇO, CONEXÃO SOLDADA, DN 25 (1"), INSTALADO EM RAMAIS E SUB-RAMAIS DE GÁS - FORNECIMENTO E INSTALAÇÃO. AF_10/2020</t>
  </si>
  <si>
    <t>47,60</t>
  </si>
  <si>
    <t>LUVA COM REDUÇÃO, EM AÇO, CONEXÃO SOLDADA, DN 25 X 20 MM (1" X 3/4"), INSTALADO EM RAMAIS E SUB-RAMAIS DE GÁS - FORNECIMENTO E INSTALAÇÃO. AF_10/2020</t>
  </si>
  <si>
    <t>CURVA 45 GRAUS, EM AÇO, CONEXÃO SOLDADA, DN 15 (1/2"), INSTALADO EM RAMAIS E SUB-RAMAIS DE GÁS - FORNECIMENTO E INSTALAÇÃO. AF_10/2020</t>
  </si>
  <si>
    <t>CURVA 90 GRAUS, EM AÇO, CONEXÃO SOLDADA, DN 15 (1/2"), INSTALADO EM RAMAIS E SUB-RAMAIS DE GÁS - FORNECIMENTO E INSTALAÇÃO. AF_10/2020</t>
  </si>
  <si>
    <t>CURVA 45 GRAUS, EM AÇO, CONEXÃO SOLDADA, DN 20 (3/4"), INSTALADO EM RAMAIS E SUB-RAMAIS DE GÁS - FORNECIMENTO E INSTALAÇÃO. AF_10/2020</t>
  </si>
  <si>
    <t>CURVA 90 GRAUS, EM AÇO, CONEXÃO SOLDADA, DN 20 (3/4"), INSTALADO EM RAMAIS E SUB-RAMAIS DE GÁS - FORNECIMENTO E INSTALAÇÃO. AF_10/2020</t>
  </si>
  <si>
    <t>CURVA 45 GRAUS, EM AÇO, CONEXÃO SOLDADA, DN 25 (1"), INSTALADO EM RAMAIS E SUB-RAMAIS DE GÁS - FORNECIMENTO E INSTALAÇÃO. AF_10/2020</t>
  </si>
  <si>
    <t>CURVA 90 GRAUS, EM AÇO, CONEXÃO SOLDADA, DN 25 (1"), INSTALADO EM RAMAIS E SUB-RAMAIS DE GÁS - FORNECIMENTO E INSTALAÇÃO. AF_10/2020</t>
  </si>
  <si>
    <t>TÊ, EM AÇO, CONEXÃO SOLDADA, DN 15 (1/2"), INSTALADO EM RAMAIS E SUB-RAMAIS DE GÁS - FORNECIMENTO E INSTALAÇÃO. AF_10/2020</t>
  </si>
  <si>
    <t>TÊ, EM AÇO, CONEXÃO SOLDADA, DN 20 (3/4"), INSTALADO EM RAMAIS E SUB-RAMAIS DE GÁS - FORNECIMENTO E INSTALAÇÃO. AF_10/2020</t>
  </si>
  <si>
    <t>TÊ, EM AÇO, CONEXÃO SOLDADA, DN 25 (1"), INSTALADO EM RAMAIS E SUB-RAMAIS DE GÁS - FORNECIMENTO E INSTALAÇÃO. AF_10/2020</t>
  </si>
  <si>
    <t>CAIXA ENTERRADA HIDRÁULICA RETANGULAR, EM CONCRETO PRÉ-MOLDADO, DIMENSÕES INTERNAS: 0,3X0,3X0,3 M. AF_12/2020</t>
  </si>
  <si>
    <t>CAIXA ENTERRADA HIDRÁULICA RETANGULAR, EM CONCRETO PRÉ-MOLDADO, DIMENSÕES INTERNAS: 0,4X0,4X0,4 M. AF_12/2020</t>
  </si>
  <si>
    <t>CAIXA ENTERRADA HIDRÁULICA RETANGULAR, EM CONCRETO PRÉ-MOLDADO, DIMENSÕES INTERNAS: 0,6X0,6X0,5 M. AF_12/2020</t>
  </si>
  <si>
    <t>CAIXA ENTERRADA HIDRÁULICA RETANGULAR, EM CONCRETO PRÉ-MOLDADO, DIMENSÕES INTERNAS: 0,8X0,8X0,5 M. AF_12/2020</t>
  </si>
  <si>
    <t>CAIXA ENTERRADA HIDRÁULICA RETANGULAR EM ALVENARIA COM TIJOLOS CERÂMICOS MACIÇOS, DIMENSÕES INTERNAS: 0,3X0,3X0,3 M PARA REDE DE ESGOTO. AF_12/2020</t>
  </si>
  <si>
    <t>CAIXA ENTERRADA HIDRÁULICA RETANGULAR EM ALVENARIA COM TIJOLOS CERÂMICOS MACIÇOS, DIMENSÕES INTERNAS: 0,4X0,4X0,4 M PARA REDE DE ESGOTO. AF_12/2020</t>
  </si>
  <si>
    <t>CAIXA ENTERRADA HIDRÁULICA RETANGULAR EM ALVENARIA COM TIJOLOS CERÂMICOS MACIÇOS, DIMENSÕES INTERNAS: 0,6X0,6X0,6 M PARA REDE DE ESGOTO. AF_12/2020</t>
  </si>
  <si>
    <t>CAIXA ENTERRADA HIDRÁULICA RETANGULAR EM ALVENARIA COM TIJOLOS CERÂMICOS MACIÇOS, DIMENSÕES INTERNAS: 0,8X0,8X0,6 M PARA REDE DE ESGOTO. AF_12/2020</t>
  </si>
  <si>
    <t>CAIXA ENTERRADA HIDRÁULICA RETANGULAR EM ALVENARIA COM TIJOLOS CERÂMICOS MACIÇOS, DIMENSÕES INTERNAS: 1X1X0,6 M PARA REDE DE ESGOTO. AF_12/2020</t>
  </si>
  <si>
    <t>CAIXA ENTERRADA HIDRÁULICA RETANGULAR, EM ALVENARIA COM BLOCOS DE CONCRETO, DIMENSÕES INTERNAS: 0,4X0,4X0,4 M PARA REDE DE ESGOTO. AF_12/2020</t>
  </si>
  <si>
    <t>CAIXA ENTERRADA HIDRÁULICA RETANGULAR, EM ALVENARIA COM BLOCOS DE CONCRETO, DIMENSÕES INTERNAS: 0,6X0,6X0,6 M PARA REDE DE ESGOTO. AF_12/2020</t>
  </si>
  <si>
    <t>CAIXA ENTERRADA HIDRÁULICA RETANGULAR, EM ALVENARIA COM BLOCOS DE CONCRETO, DIMENSÕES INTERNAS: 0,8X0,8X0,6 M PARA REDE DE ESGOTO. AF_12/2020</t>
  </si>
  <si>
    <t>CAIXA ENTERRADA HIDRÁULICA RETANGULAR, EM ALVENARIA COM BLOCOS DE CONCRETO, DIMENSÕES INTERNAS: 1X1X0,6 M PARA REDE DE ESGOTO. AF_12/2020</t>
  </si>
  <si>
    <t>CAIXA DE GORDURA SIMPLES, CIRCULAR, EM CONCRETO PRÉ-MOLDADO, DIÂMETRO INTERNO = 0,4 M, ALTURA INTERNA = 0,4 M. AF_12/2020</t>
  </si>
  <si>
    <t>CAIXA DE GORDURA SIMPLES (CAPACIDADE: 36L), RETANGULAR, EM ALVENARIA COM TIJOLOS CERÂMICOS MACIÇOS, DIMENSÕES INTERNAS = 0,2X0,4 M, ALTURA INTERNA = 0,8 M. AF_12/2020</t>
  </si>
  <si>
    <t>CAIXA DE GORDURA DUPLA (CAPACIDADE: 126 L), RETANGULAR, EM ALVENARIA COM TIJOLOS CERÂMICOS MACIÇOS, DIMENSÕES INTERNAS = 0,4X0,7 M, ALTURA INTERNA = 0,8 M. AF_12/2020</t>
  </si>
  <si>
    <t>CAIXA DE GORDURA ESPECIAL (CAPACIDADE: 312 L - PARA ATÉ 146 PESSOAS SERVIDAS NO PICO), RETANGULAR, EM ALVENARIA COM TIJOLOS CERÂMICOS MACIÇOS, DIMENSÕES INTERNAS = 0,4X1,2 M, ALTURA INTERNA = 1 M. AF_12/2020</t>
  </si>
  <si>
    <t>CAIXA DE GORDURA SIMPLES (CAPACIDADE: 36 L), RETANGULAR, EM ALVENARIA COM BLOCOS DE CONCRETO, DIMENSÕES INTERNAS = 0,2X0,4 M, ALTURA INTERNA = 0,8 M. AF_12/2020</t>
  </si>
  <si>
    <t>CAIXA DE GORDURA DUPLA (CAPACIDADE: 126 L), RETANGULAR, EM ALVENARIA COM BLOCOS DE CONCRETO, DIMENSÕES INTERNAS = 0,4X0,7 M, ALTURA INTERNA = 0,8 M. AF_12/2020</t>
  </si>
  <si>
    <t>CAIXA ENTERRADA HIDRÁULICA RETANGULAR EM ALVENARIA COM TIJOLOS CERÂMICOS MACIÇOS, DIMENSÕES INTERNAS: 0,3X0,3X0,3 M PARA REDE DE DRENAGEM. AF_12/2020</t>
  </si>
  <si>
    <t>CAIXA ENTERRADA HIDRÁULICA RETANGULAR EM ALVENARIA COM TIJOLOS CERÂMICOS MACIÇOS, DIMENSÕES INTERNAS: 0,4X0,4X0,4 M PARA REDE DE DRENAGEM. AF_12/2020</t>
  </si>
  <si>
    <t>CAIXA ENTERRADA HIDRÁULICA RETANGULAR EM ALVENARIA COM TIJOLOS CERÂMICOS MACIÇOS, DIMENSÕES INTERNAS: 0,6X0,6X0,6 M PARA REDE DE DRENAGEM. AF_12/2020</t>
  </si>
  <si>
    <t>CAIXA ENTERRADA HIDRÁULICA RETANGULAR EM ALVENARIA COM TIJOLOS CERÂMICOS MACIÇOS, DIMENSÕES INTERNAS: 0,8X0,8X0,6 M PARA REDE DE DRENAGEM. AF_12/2020</t>
  </si>
  <si>
    <t>CAIXA ENTERRADA HIDRÁULICA RETANGULAR EM ALVENARIA COM TIJOLOS CERÂMICOS MACIÇOS, DIMENSÕES INTERNAS: 1X1X0,6 M PARA REDE DE DRENAGEM. AF_12/2020</t>
  </si>
  <si>
    <t>CAIXA ENTERRADA HIDRÁULICA RETANGULAR, EM ALVENARIA COM BLOCOS DE CONCRETO, DIMENSÕES INTERNAS: 0,4X0,4X0,4 M PARA REDE DE DRENAGEM. AF_12/2020</t>
  </si>
  <si>
    <t>CAIXA ENTERRADA HIDRÁULICA RETANGULAR, EM ALVENARIA COM BLOCOS DE CONCRETO, DIMENSÕES INTERNAS: 0,6X0,6X0,6 M PARA REDE DE DRENAGEM. AF_12/2020</t>
  </si>
  <si>
    <t>CAIXA ENTERRADA HIDRÁULICA RETANGULAR, EM ALVENARIA COM BLOCOS DE CONCRETO, DIMENSÕES INTERNAS: 0,8X0,8X0,6 M PARA REDE DE DRENAGEM. AF_12/2020</t>
  </si>
  <si>
    <t>CAIXA ENTERRADA HIDRÁULICA RETANGULAR, EM ALVENARIA COM BLOCOS DE CONCRETO, DIMENSÕES INTERNAS: 1X1X0,6 M PARA REDE DE DRENAGEM. AF_12/2020</t>
  </si>
  <si>
    <t>26,90</t>
  </si>
  <si>
    <t>19,40</t>
  </si>
  <si>
    <t>31,55</t>
  </si>
  <si>
    <t>46,89</t>
  </si>
  <si>
    <t>TANQUE SÉPTICO CIRCULAR, EM CONCRETO PRÉ-MOLDADO, DIÂMETRO INTERNO = 1,10 M, ALTURA INTERNA = 2,50 M, VOLUME ÚTIL: 2138,2 L (PARA 5 CONTRIBUINTES). AF_12/2020</t>
  </si>
  <si>
    <t>TANQUE SÉPTICO CIRCULAR, EM CONCRETO PRÉ-MOLDADO, DIÂMETRO INTERNO = 1,40 M, ALTURA INTERNA = 2,50 M, VOLUME ÚTIL: 3463,6 L (PARA 13 CONTRIBUINTES). AF_12/2020</t>
  </si>
  <si>
    <t>TANQUE SÉPTICO CIRCULAR, EM CONCRETO PRÉ-MOLDADO, DIÂMETRO INTERNO = 1,88 M, ALTURA INTERNA = 2,50 M, VOLUME ÚTIL: 6245,8 L (PARA 32 CONTRIBUINTES). AF_12/2020</t>
  </si>
  <si>
    <t>TANQUE SÉPTICO CIRCULAR, EM CONCRETO PRÉ-MOLDADO, DIÂMETRO INTERNO = 2,38 M, ALTURA INTERNA = 2,50 M, VOLUME ÚTIL: 10009,8 L (PARA 69 CONTRIBUINTES). AF_12/2020</t>
  </si>
  <si>
    <t>TANQUE SÉPTICO CIRCULAR, EM CONCRETO PRÉ-MOLDADO, DIÂMETRO INTERNO = 2,38 M, ALTURA INTERNA = 3,0 M, VOLUME ÚTIL: 12234,2 L (PARA 86 CONTRIBUINTES). AF_12/2020</t>
  </si>
  <si>
    <t>TANQUE SÉPTICO CIRCULAR, EM CONCRETO PRÉ-MOLDADO, DIÂMETRO INTERNO = 2,88 M, ALTURA INTERNA = 2,50 M, VOLUME ÚTIL: 14657,4 L (PARA 105 CONTRIBUINTES). AF_12/2020</t>
  </si>
  <si>
    <t>FILTRO ANAERÓBIO CIRCULAR, EM CONCRETO PRÉ-MOLDADO, DIÂMETRO INTERNO = 1,10 M, ALTURA INTERNA = 1,50 M, VOLUME ÚTIL: 1140,4 L (PARA 5 CONTRIBUINTES). AF_12/2020</t>
  </si>
  <si>
    <t>FILTRO ANAERÓBIO CIRCULAR, EM CONCRETO PRÉ-MOLDADO, DIÂMETRO INTERNO = 1,88 M, ALTURA INTERNA = 1,50 M, VOLUME ÚTIL: 3331,1 L (PARA 19 CONTRIBUINTES). AF_12/2020</t>
  </si>
  <si>
    <t>FILTRO ANAERÓBIO CIRCULAR, EM CONCRETO PRÉ-MOLDADO, DIÂMETRO INTERNO = 2,38 M, ALTURA INTERNA = 1,50 M, VOLUME ÚTIL: 5338,6 L (PARA 34 CONTRIBUINTES). AF_12/2020</t>
  </si>
  <si>
    <t>FILTRO ANAERÓBIO CIRCULAR, EM CONCRETO PRÉ-MOLDADO, DIÂMETRO INTERNO = 2,88 M, ALTURA INTERNA = 1,50 M, VOLUME ÚTIL: 7817,3 L (PARA 75 CONTRIBUINTES). AF_12/2020</t>
  </si>
  <si>
    <t>SUMIDOURO CIRCULAR, EM CONCRETO PRÉ-MOLDADO, DIÂMETRO INTERNO = 1,88 M, ALTURA INTERNA = 2,00 M, ÁREA DE INFILTRAÇÃO: 13,1 M² (PARA 5 CONTRIBUINTES). AF_12/2020</t>
  </si>
  <si>
    <t>SUMIDOURO CIRCULAR, EM CONCRETO PRÉ-MOLDADO, DIÂMETRO INTERNO = 2,38 M, ALTURA INTERNA = 2,50 M, ÁREA DE INFILTRAÇÃO: 21,3 M² (PARA 8 CONTRIBUINTES). AF_12/2020</t>
  </si>
  <si>
    <t>SUMIDOURO CIRCULAR, EM CONCRETO PRÉ-MOLDADO, DIÂMETRO INTERNO = 2,38 M, ALTURA INTERNA = 3,0 M, ÁREA DE INFILTRAÇÃO: 25 M² (PARA 10 CONTRIBUINTES). AF_12/2020</t>
  </si>
  <si>
    <t>SUMIDOURO CIRCULAR, EM CONCRETO PRÉ-MOLDADO, DIÂMETRO INTERNO = 2,88 M, ALTURA INTERNA = 3,0 M, ÁREA DE INFILTRAÇÃO: 31,4 M² (PARA 12 CONTRIBUINTES). AF_12/2020</t>
  </si>
  <si>
    <t>TANQUE SÉPTICO RETANGULAR, EM ALVENARIA COM TIJOLOS CERÂMICOS MACIÇOS, DIMENSÕES INTERNAS: 1,0 X 2,0 X 1,4 M, VOLUME ÚTIL: 2000 L (PARA 5 CONTRIBUINTES). AF_12/2020</t>
  </si>
  <si>
    <t>TANQUE SÉPTICO RETANGULAR, EM ALVENARIA COM TIJOLOS CERÂMICOS MACIÇOS, DIMENSÕES INTERNAS: 1,2 X 2,4 X 1,6 M, VOLUME ÚTIL: 3456 L (PARA 13 CONTRIBUINTES). AF_12/2020</t>
  </si>
  <si>
    <t>TANQUE SÉPTICO RETANGULAR, EM ALVENARIA COM TIJOLOS CERÂMICOS MACIÇOS, DIMENSÕES INTERNAS: 1,4 X 3,2 X 1,8 M, VOLUME ÚTIL: 6272 L (PARA 32 CONTRIBUINTES). AF_12/2020</t>
  </si>
  <si>
    <t>TANQUE SÉPTICO RETANGULAR, EM ALVENARIA COM TIJOLOS CERÂMICOS MACIÇOS, DIMENSÕES INTERNAS: 1,6 X 4,4 X 1,8 M, VOLUME ÚTIL: 9856 L (PARA 68 CONTRIBUINTES). AF_12/2020</t>
  </si>
  <si>
    <t>TANQUE SÉPTICO RETANGULAR, EM ALVENARIA COM TIJOLOS CERÂMICOS MACIÇOS, DIMENSÕES INTERNAS: 1,6 X 4,8 X 2,0 M, VOLUME ÚTIL: 12288 L (PARA 86 CONTRIBUINTES). AF_12/2020</t>
  </si>
  <si>
    <t>TANQUE SÉPTICO RETANGULAR, EM ALVENARIA COM TIJOLOS CERÂMICOS MACIÇOS, DIMENSÕES INTERNAS: 1,6 X 4,6 X 2,4 M, VOLUME ÚTIL: 14720 L (PARA 105 CONTRIBUINTES). AF_12/2020</t>
  </si>
  <si>
    <t>FILTRO ANAERÓBIO RETANGULAR, EM ALVENARIA COM TIJOLOS CERÂMICOS MACIÇOS, DIMENSÕES INTERNAS: 0,8 X 1,2 X 1,67 M, VOLUME ÚTIL: 1152 L (PARA 5 CONTRIBUINTES). AF_12/2020</t>
  </si>
  <si>
    <t>FILTRO ANAERÓBIO RETANGULAR, EM ALVENARIA COM TIJOLOS CERÂMICOS MACIÇOS, DIMENSÕES INTERNAS: 1,2 X 1,8 X 1,67 M, VOLUME ÚTIL: 2592 L (PARA 13 CONTRIBUINTES). AF_12/2020</t>
  </si>
  <si>
    <t>FILTRO ANAERÓBIO RETANGULAR, EM ALVENARIA COM TIJOLOS CERÂMICOS MACIÇOS, DIMENSÕES INTERNAS: 1,4 X 3,0 X 1,67 M, VOLUME ÚTIL: 5040 L (PARA 32 CONTRIBUINTES). AF_12/2020</t>
  </si>
  <si>
    <t>FILTRO ANAERÓBIO RETANGULAR, EM ALVENARIA COM TIJOLOS CERÂMICOS MACIÇOS, DIMENSÕES INTERNAS: 1,4 X 4,2 X 1,67 M, VOLUME ÚTIL: 7056 L (PARA 67 CONTRIBUINTES). AF_12/2020</t>
  </si>
  <si>
    <t>FILTRO ANAERÓBIO RETANGULAR, EM ALVENARIA COM TIJOLOS CERÂMICOS MACIÇOS, DIMENSÕES INTERNAS: 1,6 X 4,6 X 1,67 M, VOLUME ÚTIL: 8832 L (PARA 84 CONTRIBUINTES). AF_12/2020</t>
  </si>
  <si>
    <t>FILTRO ANAERÓBIO RETANGULAR, EM ALVENARIA COM TIJOLOS CERÂMICOS MACIÇOS, DIMENSÕES INTERNAS: 1,6 X 5,6 X 1,67 M, VOLUME ÚTIL: 10752 L (PARA 103 CONTRIBUINTES). AF_12/2020</t>
  </si>
  <si>
    <t>SUMIDOURO RETANGULAR, EM ALVENARIA COM TIJOLOS CERÂMICOS MACIÇOS, DIMENSÕES INTERNAS: 0,8 X 1,4 X 3,0 M, ÁREA DE INFILTRAÇÃO: 13,2 M² (PARA 5 CONTRIBUINTES). AF_12/2020</t>
  </si>
  <si>
    <t>SUMIDOURO RETANGULAR, EM ALVENARIA COM TIJOLOS CERÂMICOS MACIÇOS, DIMENSÕES INTERNAS: 1,0 X 3,0 X 3,0 M, ÁREA DE INFILTRAÇÃO: 25 M² (PARA 10 CONTRIBUINTES). AF_12/2020</t>
  </si>
  <si>
    <t>SUMIDOURO RETANGULAR, EM ALVENARIA COM TIJOLOS CERÂMICOS MACIÇOS, DIMENSÕES INTERNAS: 1,6 X 3,4 X 3,0 M, ÁREA DE INFILTRAÇÃO: 32,9 M² (PARA 13 CONTRIBUINTES). AF_12/2020</t>
  </si>
  <si>
    <t>SUMIDOURO RETANGULAR, EM ALVENARIA COM TIJOLOS CERÂMICOS MACIÇOS, DIMENSÕES INTERNAS: 1,6 X 5,8 X 3,0 M, ÁREA DE INFILTRAÇÃO: 50 M² (PARA 20 CONTRIBUINTES). AF_12/2020</t>
  </si>
  <si>
    <t>TANQUE SÉPTICO RETANGULAR, EM ALVENARIA COM BLOCOS DE CONCRETO, DIMENSÕES INTERNAS: 1,0 X 2,0 X 1,4 M, VOLUME ÚTIL: 2000 L (PARA 5 CONTRIBUINTES). AF_12/2020</t>
  </si>
  <si>
    <t>TANQUE SÉPTICO RETANGULAR, EM ALVENARIA COM BLOCOS DE CONCRETO, DIMENSÕES INTERNAS: 1,2 X 2,4 X 1,6 M, VOLUME ÚTIL: 3456 L (PARA 13 CONTRIBUINTES). AF_12/2020</t>
  </si>
  <si>
    <t>TANQUE SÉPTICO RETANGULAR, EM ALVENARIA COM BLOCOS DE CONCRETO, DIMENSÕES INTERNAS: 1,4 X 3,2 X 1,8 M, VOLUME ÚTIL: 6272 L (PARA 32 CONTRIBUINTES). AF_12/2020</t>
  </si>
  <si>
    <t>TANQUE SÉPTICO RETANGULAR, EM ALVENARIA COM BLOCOS DE CONCRETO, DIMENSÕES INTERNAS: 1,6 X 4,4 X 1,8 M, VOLUME ÚTIL: 9856 L (PARA 68 CONTRIBUINTES). AF_12/2020</t>
  </si>
  <si>
    <t>TANQUE SÉPTICO RETANGULAR, EM ALVENARIA COM BLOCOS DE CONCRETO, DIMENSÕES INTERNAS: 1,6 X 4,8 X 2,0 M, VOLUME ÚTIL: 12288 L (PARA 86 CONTRIBUINTES). AF_12/2020</t>
  </si>
  <si>
    <t>TANQUE SÉPTICO RETANGULAR, EM ALVENARIA COM BLOCOS DE CONCRETO, DIMENSÕES INTERNAS: 1,6 X 4,6 X 2,4 M, VOLUME ÚTIL: 14720 L (PARA 105 CONTRIBUINTES). AF_12/2020</t>
  </si>
  <si>
    <t>FILTRO ANAERÓBIO RETANGULAR, EM ALVENARIA COM BLOCOS DE CONCRETO, DIMENSÕES INTERNAS: 0,8 X 1,2 X 1,67 M, VOLUME ÚTIL: 1152 L (PARA 5 CONTRIBUINTES). AF_12/2020</t>
  </si>
  <si>
    <t>FILTRO ANAERÓBIO RETANGULAR, EM ALVENARIA COM BLOCOS DE CONCRETO, DIMENSÕES INTERNAS: 1,2 X 1,8 X 1,67 M, VOLUME ÚTIL: 2592 L (PARA 13 CONTRIBUINTES). AF_12/2020</t>
  </si>
  <si>
    <t>FILTRO ANAERÓBIO RETANGULAR, EM ALVENARIA COM BLOCOS DE CONCRETO, DIMENSÕES INTERNAS: 1,4 X 3,0 X 1,67 M, VOLUME ÚTIL: 5040 L (PARA 32 CONTRIBUINTES). AF_12/2020</t>
  </si>
  <si>
    <t>FILTRO ANAERÓBIO RETANGULAR, EM ALVENARIA COM BLOCOS DE CONCRETO, DIMENSÕES INTERNAS: 1,4 X 4,2 X 1,67 M, VOLUME ÚTIL: 7056 L (PARA 67 CONTRIBUINTES). AF_12/2020</t>
  </si>
  <si>
    <t>FILTRO ANAERÓBIO RETANGULAR, EM ALVENARIA COM BLOCOS DE CONCRETO, DIMENSÕES INTERNAS: 1,6 X 4,6 X 1,67 M, VOLUME ÚTIL: 8832 L (PARA 84 CONTRIBUINTES). AF_12/2020</t>
  </si>
  <si>
    <t>FILTRO ANAERÓBIO RETANGULAR, EM ALVENARIA COM BLOCOS DE CONCRETO, DIMENSÕES INTERNAS: 1,6 X 5,6 X 1,67 M, VOLUME ÚTIL: 10752 L (PARA 103 CONTRIBUINTES). AF_12/2020</t>
  </si>
  <si>
    <t>SUMIDOURO RETANGULAR, EM ALVENARIA COM BLOCOS DE CONCRETO, DIMENSÕES INTERNAS: 0,8 X 1,4 X 3,0 M, ÁREA DE INFILTRAÇÃO: 13,2 M² (PARA 5 CONTRIBUINTES). AF_12/2020</t>
  </si>
  <si>
    <t>SUMIDOURO RETANGULAR, EM ALVENARIA COM BLOCOS DE CONCRETO, DIMENSÕES INTERNAS: 1,0 X 3,0 X 3,0 M, ÁREA DE INFILTRAÇÃO: 25 M² (PARA 10 CONTRIBUINTES). AF_12/2020</t>
  </si>
  <si>
    <t>SUMIDOURO RETANGULAR, EM ALVENARIA COM BLOCOS DE CONCRETO, DIMENSÕES INTERNAS: 1,6 X 3,4 X 3,0 M, ÁREA DE INFILTRAÇÃO: 32,9 M² (PARA 13 CONTRIBUINTES). . AF_12/2020</t>
  </si>
  <si>
    <t>SUMIDOURO RETANGULAR, EM ALVENARIA COM BLOCOS DE CONCRETO, DIMENSÕES INTERNAS: 1,6 X 5,8 X 3,0 M, ÁREA DE INFILTRAÇÃO: 50 M² (PARA 20 CONTRIBUINTES). . AF_12/2020</t>
  </si>
  <si>
    <t>CAIXA DE GORDURA ESPECIAL (CAPACIDADE: 312 L - PARA ATÉ 146 PESSOAS SERVIDAS NO PICO), RETANGULAR, EM ALVENARIA COM BLOCOS DE CONCRETO, DIMENSÕES INTERNAS = 0,4X1,2 M, ALTURA INTERNA = 1 M. AF_12/2020</t>
  </si>
  <si>
    <t>CAIXA DE GORDURA PEQUENA (CAPACIDADE: 19 L), CIRCULAR, EM PVC, DIÂMETRO INTERNO= 0,3 M. AF_12/2020</t>
  </si>
  <si>
    <t>CAIXA DE INSPEÇÃO PARA ATERRAMENTO, CIRCULAR, EM POLIETILENO, DIÂMETRO INTERNO = 0,3 M. AF_12/2020</t>
  </si>
  <si>
    <t>TIL (TUBO DE INSPEÇÃO E LIMPEZA) CONDOMINIAL PARA ESGOTO, EM PVC, DN 100 X 100 MM. AF_12/2020</t>
  </si>
  <si>
    <t>TAMPA CIRCULAR PARA ESGOTO E DRENAGEM, EM FERRO FUNDIDO, DIÂMETRO INTERNO = 0,6 M. AF_12/2020</t>
  </si>
  <si>
    <t>KIT CAVALETE PARA MEDIÇÃO DE ÁGUA - ENTRADA PRINCIPAL, EM AÇO GALVANIZADO DN 25 (1 )   FORNECIMENTO E INSTALAÇÃO (EXCLUSIVE HIDRÔMETRO). AF_11/2016</t>
  </si>
  <si>
    <t>30,63</t>
  </si>
  <si>
    <t>1,37</t>
  </si>
  <si>
    <t>4,51</t>
  </si>
  <si>
    <t>CAIXA ENTERRADA RETENTORA DE AREIA RETANGULAR, EM ALVENARIA COM BLOCOS DE CONCRETO, DIMENSÕES INTERNAS: 1,00 X 1,00 X 1,20 M, EXCLUINDO TAMPÃO. AF_12/2020</t>
  </si>
  <si>
    <t>CAIXA ENTERRADA SEPARADORA DE ÓLEO RETANGULAR, EM ALVENARIA COM BLOCOS DE CONCRETO, DIMENSÕES INTERNAS: 0,6 X 0,6 X 1,00 M, EXCLUINDO TAMPÃO. AF_12/2020</t>
  </si>
  <si>
    <t>CAIXA ENTERRADA SEPARADORA DE ÓLEO RETANGULAR, EM ALVENARIA COM BLOCOS DE CONCRETO, DIMENSÕES INTERNAS: 0,8 X 0,8 X 1,00 M, EXCLUINDO TAMPÃO. AF_12/2020</t>
  </si>
  <si>
    <t>CAIXA ENTERRADA SEPARADORA DE ÓLEO RETANGULAR, EM ALVENARIA COM BLOCOS DE CONCRETO, DIMENSÕES INTERNAS: 1,00 X 1,00 X 1,00 M, EXCLUINDO TAMPÃO. AF_12/2020</t>
  </si>
  <si>
    <t>BOMBA CENTRÍFUGA, MONOFÁSICA, 0,5 CV OU 0,49 HP, HM 6 A 20 M, Q 1,2 A 8,3 M3/H - FORNECIMENTO E INSTALAÇÃO. AF_12/2020</t>
  </si>
  <si>
    <t>BOMBA CENTRÍFUGA, MONOFÁSICA, 0,5 CV OU 0,49 HP, HM 6 A 20 M, Q 1,2 A 8,3 M3/H (NÃO INCLUI O FORNECIMENTO DA BOMBA). AF_12/2020</t>
  </si>
  <si>
    <t>BOMBA CENTRÍFUGA, TRIFÁSICA, 1 CV OU 0,99 HP, HM 14 A 40 M, Q 0,6 A 8,4 M3/H - FORNECIMENTO E INSTALAÇÃO. AF_12/2020</t>
  </si>
  <si>
    <t>BOMBA CENTRÍFUGA, TRIFÁSICA, 1 CV OU 0,99 HP, HM 14 A 40 M, Q 0,6 A 8,4 M3/H (NÃO INCLUI O FORNECIMENTO DA BOMBA). AF_12/2020</t>
  </si>
  <si>
    <t>BOMBA CENTRÍFUGA, TRIFÁSICA, 1,5 CV OU 1,48 HP, HM 10 A 70 M, Q 1,8 A 5,3 M3/H - FORNECIMENTO E INSTALAÇÃO. AF_12/2020</t>
  </si>
  <si>
    <t>BOMBA CENTRÍFUGA, TRIFÁSICA, 1,5 CV OU 1,48 HP, HM 10 A 24 M, Q 6,1 A 21,9 M3/H - FORNECIMENTO E INSTALAÇÃO. AF_12/2020</t>
  </si>
  <si>
    <t>BOMBA CENTRÍFUGA, TRIFÁSICA, 1,5 CV OU 1,48 HP (NÃO INCLUI O FORNECIMENTO DA BOMBA). AF_12/2020</t>
  </si>
  <si>
    <t>BOMBA CENTRÍFUGA, TRIFÁSICA, 3 CV OU 2,96 HP, HM 34 A 40 M, Q 8,6 A 14,8 M3/H - FORNECIMENTO E INSTALAÇÃO. AF_12/2020</t>
  </si>
  <si>
    <t>BOMBA CENTRÍFUGA, TRIFÁSICA, 3 CV OU 2,96 HP, HM 34 A 40 M, Q 8,6 A 14,8 M3/H (NÃO INCLUI O FORNECIMENTO DA BOMBA). AF_12/2020</t>
  </si>
  <si>
    <t>MOTO BOMBA HORIZONTAL ATÉ 10 CV, HM 75 A 80 M, Q 25,4 A 48 (NÃO INCLUI O FORNECIMENTO DA BOMBA). AF_12/2020</t>
  </si>
  <si>
    <t>BOMBA CENTRÍFUGA, TRIFÁSICA, 10 CV OU 9,86 HP, HM 85 A 140 M, Q 4,2 A 14,9 M3/H - FORNECIMENTO E INSTALAÇÃO. AF_12/2020</t>
  </si>
  <si>
    <t>BOMBA CENTRÍFUGA, TRIFÁSICA, 10 CV OU 9,86 HP, HM 85 A 140 M, Q 4,2 A 14,9 M3/H (NÃO INCLUI O FORNECIMENTO DA BOMBA). AF_12/2020</t>
  </si>
  <si>
    <t>INSTALAÇÃO DE QUADRO ELÉTRICO PARA BOMBAS TRIFÁSICAS ATÉ 25 CV (NÃO INCLUI O FORNECIMENTO DO QUADRO). AF_12/2020</t>
  </si>
  <si>
    <t>CHAVE DE BOIA AUTOMÁTICA SUPERIOR/INFERIOR 15A/250V - FORNECIMENTO E INSTALAÇÃO. AF_12/2020</t>
  </si>
  <si>
    <t>MOTO BOMBA HORIZONTAL DE 12,5 A 25 CV, HM 140 M (NÃO INCLUI O FORNECIMENTO DA BOMBA). AF_12/2020</t>
  </si>
  <si>
    <t>14,72</t>
  </si>
  <si>
    <t>14,04</t>
  </si>
  <si>
    <t>DESMONTE DE MATERIAL DE 3ª CATEGORIA (BLOCOS DE ROCHAS OU MATACOS), COM MARTELETE PNEUMÁTICO MANUAL  EXCLUSIVE CARGA E TRANSPORTE. AF_03/2021</t>
  </si>
  <si>
    <t>DESMONTE DE MATERIAL DE 3ª CATEGORIA (BLOCOS DE ROCHAS OU MATACOS), EM VALA, COM MARTELETE PNEUMÁTICO MANUAL   EXCLUSIVE RETIRADA, CARGA E TRANSPORTE. AF_03/2021</t>
  </si>
  <si>
    <t>RETIRADA DE MATERIAL DE 3ª CATEGORIA (APÓS ESCAVAÇÃO/DESMONTE) EM VALAS, COM ESCAVADEIRA HIDRÁULICA - EXCLUSIVE CARGA E TRANSPORTE. AF_03/2021</t>
  </si>
  <si>
    <t>RETIRADA DE MATERIAL DE 3ª CATEGORIA (APÓS ESCAVAÇÃO/DESMONTE) EM VALAS, COM RETROESCAVADEIRA - EXCLUSIVE CARGA E TRANSPORTE. AF_03/2021</t>
  </si>
  <si>
    <t>3,98</t>
  </si>
  <si>
    <t>ESCAVAÇÃO MANUAL DE VALA COM PROFUNDIDADE MENOR OU IGUAL A 1,30 M. AF_02/2021</t>
  </si>
  <si>
    <t>7,69</t>
  </si>
  <si>
    <t>9,09</t>
  </si>
  <si>
    <t>8,84</t>
  </si>
  <si>
    <t>8,55</t>
  </si>
  <si>
    <t>22,01</t>
  </si>
  <si>
    <t>0,56</t>
  </si>
  <si>
    <t>PREPARO DE FUNDO DE VALA COM LARGURA MENOR QUE 1,5 M (ACERTO DO SOLO NATURAL). AF_08/2020</t>
  </si>
  <si>
    <t>PREPARO DE FUNDO DE VALA COM LARGURA MAIOR OU IGUAL A 1,5 M E MENOR QUE 2,5 M (ACERTO DO SOLO NATURAL). AF_08/2020</t>
  </si>
  <si>
    <t>PREPARO DE FUNDO DE VALA COM LARGURA MENOR QUE 1,5 M, COM CAMADA DE AREIA, LANÇAMENTO MANUAL. AF_08/2020</t>
  </si>
  <si>
    <t>PREPARO DE FUNDO DE VALA COM LARGURA MENOR QUE 1,5 M, COM CAMADA DE BRITA, LANÇAMENTO MANUAL. AF_08/2020</t>
  </si>
  <si>
    <t>PREPARO DE FUNDO DE VALA COM LARGURA MAIOR OU IGUAL A 1,5 M E MENOR QUE 2,5 M, COM CAMADA DE AREIA, LANÇAMENTO MANUAL. AF_08/2020</t>
  </si>
  <si>
    <t>PREPARO DE FUNDO DE VALA COM LARGURA MAIOR OU IGUAL A 1,5 M E MENOR QUE 2,5 M, COM CAMADA DE BRITA, LANÇAMENTO MANUAL. AF_08/2020</t>
  </si>
  <si>
    <t>PREPARO DE FUNDO DE VALA COM LARGURA MENOR QUE 1,5 M, COM CAMADA DE AREIA, LANÇAMENTO MECANIZADO. AF_08/2020</t>
  </si>
  <si>
    <t>PREPARO DE FUNDO DE VALA COM LARGURA MENOR QUE 1,5 M, COM CAMADA DE BRITA, LANÇAMENTO MECANIZADO. AF_08/2020</t>
  </si>
  <si>
    <t>PREPARO DE FUNDO DE VALA COM LARGURA MAIOR OU IGUAL A 1,5 M E MENOR QUE 2,5 M, COM CAMADA DE BRITA, LANÇAMENTO MECANIZADO. AF_08/2020</t>
  </si>
  <si>
    <t>PREPARO DE FUNDO DE VALA COM LARGURA MAIOR OU IGUAL A 1,5 M E MENOR QUE 2,5 M, COM CAMADA DE AREIA, LANÇAMENTO MECANIZADO. AF_08/2020</t>
  </si>
  <si>
    <t>96,28</t>
  </si>
  <si>
    <t>70,18</t>
  </si>
  <si>
    <t>86,80</t>
  </si>
  <si>
    <t>DIVISÓRIA FIXA EM VIDRO TEMPERADO 10 MM, SEM ABERTURA. AF_01/2021</t>
  </si>
  <si>
    <t>DIVISORIA SANITÁRIA, TIPO CABINE, EM GRANITO CINZA POLIDO, ESP = 3CM, ASSENTADO COM ARGAMASSA COLANTE AC III-E, EXCLUSIVE FERRAGENS. AF_01/2021</t>
  </si>
  <si>
    <t>DIVISORIA SANITÁRIA, TIPO CABINE, EM MÁRMORE BRANCO POLIDO, ESP = 3CM, ASSENTADO COM ARGAMASSA COLANTE AC III-E, EXCLUSIVE FERRAGENS. AF_01/2021</t>
  </si>
  <si>
    <t>TAPA VISTA DE MICTÓRIO EM GRANITO CINZA POLIDO, ESP = 3CM, ASSENTADO COM ARGAMASSA COLANTE AC III-E . AF_01/2021</t>
  </si>
  <si>
    <t>TAPA VISTA DE MICTÓRIO EM MÁRMORE BRANCO POLIDO, ESP = 3CM, ASSENTADO COM ARGAMASSA COLANTE AC III-E . AF_01/2021</t>
  </si>
  <si>
    <t>DIVISORIA SANITÁRIA, TIPO CABINE, EM PAINEL DE GRANILITE, ESP = 3CM, ASSENTADO COM ARGAMASSA COLANTE AC III-E, EXCLUSIVE FERRAGENS. AF_01/2021</t>
  </si>
  <si>
    <t>TAPA VISTA DE MICTÓRIO EM PAINEL DE GRANILITE, ESP = 3CM, ASSENTADO COM ARGAMASSA COLANTE AC III-E . AF_01/2021</t>
  </si>
  <si>
    <t>EXECUÇÃO DE TAPA BURACO COM APLICAÇÃO DE CONCRETO ASFÁLTICO (USINAGEM PRÓPRIA) E PINTURA DE LIGAÇÃO. AF_12/2020</t>
  </si>
  <si>
    <t>EXECUÇÃO DE TAPA BURACO COM APLICAÇÃO DE PRÉ MISTURADO A FRIO (USINAGEM PRÓPRIA) E PINTURA DE LIGAÇÃO. AF_12/2020</t>
  </si>
  <si>
    <t>RECOMPOSIÇÃO DE REVESTIMENTO EM CONCRETO ASFÁLTICO (USINAGEM PRÓPRIA), PARA O FECHAMENTO DE VALAS - INCLUSO DEMOLIÇÃO DO PAVIMENTO. AF_12/2020</t>
  </si>
  <si>
    <t>RECOMPOSIÇÃO DE REVESTIMENTO EM PRÉ MISTURADO A FRIO (USINAGEM PRÓPRIA), PARA FECHAMENTO DE VALAS - INCLUSO DEMOLIÇÃO DO PAVIMENTO. AF_12/2020</t>
  </si>
  <si>
    <t>RECOMPOSIÇÃO DE PAVIMENTOS EM PEDRA POLIÉDRICA, REJUNTAMENTO COM PÓ DE PEDRA, COM REAPROVEITAMENTO DAS PEDRAS POLIÉDRICAS PARA O FECHAMENTO DE VALAS - INCLUSO RETIRADA E COLOCAÇÃO DO MATERIAL. AF_12/2020</t>
  </si>
  <si>
    <t>RECOMPOSIÇÃO DE PAVIMENTO EM PEDRAS POLIÉDRICAS, REJUNTAMENTO COM PEDRISCO E EMULSÃO ASFÁLTICA COM REAPROVEITAMENTO DAS PEDRAS POLIÉDRICAS, PARA O FECHAMENTO DE VALAS - INCLUSO RETIRADA E COLOCAÇÃO DO MATERIAL. AF_12/2020</t>
  </si>
  <si>
    <t>RECOMPOSIÇÃO DE PAVIMENTO EM PEDRAS POLIÉDRICAS, REJUNTAMENTO COM ARGAMASSA, COM REAPROVEITAMENTO DAS PEDRAS POLIÉDRICAS, PARA O FECHAMENTO DE VALAS - INCLUSO RETIRADA E COLOCAÇÃO DO MATERIAL. AF_12/2020</t>
  </si>
  <si>
    <t>RECOMPOSIÇÃO DE PAVIMENTO EM PARALELEPÍPEDOS, REJUNTAMENTO COM PÓ DE PEDRA, COM REAPROVEITAMENTO DOS PARALELEPÍPEDOS, PARA O FECHAMENTO DE VALAS - INCLUSO RETIRADA E COLOCAÇÃO DO MATERIAL. AF_12/2020</t>
  </si>
  <si>
    <t>RECOMPOSIÇÃO DE PAVIMENTO EM PARALELEPÍPEDOS, REJUNTAMENTO COM PEDRISCO E EMULSÃO ASFÁLTICA, COM REAPROVEITAMENTO DOS PARALELEPÍPEDOS, PARA O FECHAMENTO DE VALAS - INCLUSO RETIRADA E COLOCAÇÃO DO MATERIAL. AF_12/2020</t>
  </si>
  <si>
    <t>RECOMPOSIÇÃO DE PAVIMENTO EM PARALELEPÍPEDOS, REJUNTAMENTO COM ARGAMASSA, COM REAPROVEITAMENTO DOS PARALELEPÍPEDOS, PARA O FECHAMENTO DE VALAS - INCLUSO RETIRADA E COLOCAÇÃO DO MATERIAL. AF_12/2020</t>
  </si>
  <si>
    <t>RECOMPOSIÇÃO DE PAVIMENTO EM PISO INTERTRAVADO SEXTAVADO, COM REAPROVEITAMENTO DOS BLOCOS SEXTAVADO, PARA O FECHAMENTO DE VALAS - INCLUSO RETIRADA E COLOCAÇÃO DO MATERIAL. AF_12/2020</t>
  </si>
  <si>
    <t>RECOMPOSIÇÃO DE BASE E OU SUB-BASE PARA REMENDO PROFUNDO DE SOLOS DE COMPORTAMENTO LATERÍTICO (ARENOSO) - INCLUSO RETIRADA E COLOCAÇÃO DO MATERIAL. AF_12/2020</t>
  </si>
  <si>
    <t>RECOMPOSIÇÃO DE BASE E OU SUB-BASE PARA REMENDO PROFUNDO DE SOLO MELHORADO COM CIMENTO (TEOR DE 2%) - INCLUSO RETIRADA E COLOCAÇÃO DO MATERIAL. AF_12/2020</t>
  </si>
  <si>
    <t>RECOMPOSIÇÃO DE BASE E OU SUB-BASE PARA REMENDO PROFUNDO DE SOLO MELHORADO COM CIMENTO (TEOR DE 4%) - INCLUSO RETIRADA E COLOCAÇÃO DO MATERIAL. AF_12/2020</t>
  </si>
  <si>
    <t>RECOMPOSIÇÃO DE BASE E OU SUB-BASE PARA REMENDO PROFUNDO DE SOLO COM CIMENTO (TEOR DE 6%) - INCLUSO RETIRADA E COLOCAÇÃO DO MATERIAL. AF_12/2020</t>
  </si>
  <si>
    <t>RECOMPOSIÇÃO DE BASE E OU SUB-BASE PARA REMENDO PROFUNDO DE SOLO COM CIMENTO (TEOR DE 8%) - INCLUSO RETIRADA E COLOCAÇÃO DO MATERIAL. AF_12/2020</t>
  </si>
  <si>
    <t>RECOMPOSIÇÃO DE BASE E OU SUB-BASE PARA REMENDO PROFUNDO DE SOLO BRITA (40/60) - INCLUSO RETIRADA E COLOCAÇÃO DO MATERIAL. AF_12/2020</t>
  </si>
  <si>
    <t>RECOMPOSIÇÃO DE BASE E OU SUB-BASE PARA REMENDO PROFUNDO DE SOLO BRITA (50/50) - INCLUSO RETIRADA E COLOCAÇÃO DO MATERIAL. AF_12/2020</t>
  </si>
  <si>
    <t>RECOMPOSIÇÃO DE BASE E OU SUB-BASE PARA REMENDO PROFUNDO DE SOLO BRITA (50/50) COM CIMENTO (TEOR DE 4%) - INCLUSO RETIRADA E COLOCAÇÃO DO MATERIAL. AF_12/2020</t>
  </si>
  <si>
    <t>RECOMPOSIÇÃO DE BASE E OU SUB-BASE PARA REMENDO PROFUNDO DE SOLO BRITA (50/50) COM CIMENTO (TEOR DE 6%) - INCLUSO RETIRADA E COLOCAÇÃO DO MATERIAL. AF_12/2020</t>
  </si>
  <si>
    <t>RECOMPOSIÇÃO DE BASE E OU SUB-BASE PARA REMENDO PROFUNDO DE SOLO BRITA (50/50) COM CIMENTO (TEOR DE 8%) - INCLUSO RETIRADA E COLOCAÇÃO DO MATERIAL. AF_12/2020</t>
  </si>
  <si>
    <t>RECOMPOSIÇÃO DE BASE E OU SUB-BASE PARA REMENDO PROFUNDO DE BRITA GRADUADA SIMPLES - INCLUSO RETIRADA E COLOCAÇÃO DO MATERIAL. AF_12/2020</t>
  </si>
  <si>
    <t>RECOMPOSIÇÃO DE BASE E OU SUB-BASE PARA FECHAMENTO DE VALAS DE SOLOS DE COMPORTAMENTO LATERÍTICO (ARENOSO) - INCLUSO RETIRADA E COLOCAÇÃO DO MATERIAL. AF_12/2020</t>
  </si>
  <si>
    <t>RECOMPOSIÇÃO DE BASE E OU SUB-BASE PARA FECHAMENTO DE VALAS DE SOLO MELHORADO COM CIMENTO (TEOR DE 2%) - INCLUSO RETIRADA E COLOCAÇÃO DO MATERIAL. AF_12/2020</t>
  </si>
  <si>
    <t>RECOMPOSIÇÃO DE BASE E OU SUB-BASE PARA FECHAMENTO DE VALAS DE SOLO MELHORADO COM CIMENTO (TEOR DE 4%) - INCLUSO RETIRADA E COLOCAÇÃO DO MATERIAL. AF_12/2020</t>
  </si>
  <si>
    <t>RECOMPOSIÇÃO DE BASE E OU SUB-BASE PARA FECHAMENTO DE VALAS DE SOLO COM CIMENTO (TEOR DE 6%) - INCLUSO RETIRADA E COLOCAÇÃO DO MATERIAL. AF_12/2020</t>
  </si>
  <si>
    <t>RECOMPOSIÇÃO DE BASE E OU SUB-BASE PARA FECHAMENTO DE VALAS DE SOLO COM CIMENTO (TEOR DE 8%) - INCLUSO RETIRADA E COLOCAÇÃO DO MATERIAL. AF_12/2020</t>
  </si>
  <si>
    <t>RECOMPOSIÇÃO DE BASE E OU SUB-BASE PARA FECHAMENTO DE VALAS DE SOLO BRITA (40/60) - INCLUSO RETIRADA E COLOCAÇÃO DO MATERIAL. AF_12/2020</t>
  </si>
  <si>
    <t>RECOMPOSIÇÃO DE BASE E OU SUB-BASE PARA FECHAMENTO DE VALAS DE SOLO BRITA (50/50) - INCLUSO RETIRADA E COLOCAÇÃO DO MATERIAL. AF_12/2020</t>
  </si>
  <si>
    <t>RECOMPOSIÇÃO DE BASE E OU SUB-BASE PARA FECHAMENTO DE VALAS DE SOLO BRITA (50/50) COM CIMENTO (TEOR DE 4%) - INCLUSO RETIRADA E COLOCAÇÃO DO MATERIAL. AF_12/2020</t>
  </si>
  <si>
    <t>RECOMPOSIÇÃO DE BASE E OU SUB-BASE PARA FECHAMENTO DE VALAS DE SOLO BRITA (50/50) COM CIMENTO (TEOR DE 6%) - INCLUSO RETIRADA E COLOCAÇÃO DO MATERIAL. AF_12/2020</t>
  </si>
  <si>
    <t>RECOMPOSIÇÃO DE BASE E OU SUB-BASE PARA FECHAMENTO DE VALAS DE SOLO BRITA (50/50) COM CIMENTO (TEOR DE 8%) - INCLUSO RETIRADA E COLOCAÇÃO DO MATERIAL. AF_12/2020</t>
  </si>
  <si>
    <t>RECOMPOSIÇÃO DE BASE E OU SUB-BASE PARA FECHAMENTO DE VALAS DE BRITA GRADUADA SIMPLES - INCLUSO RETIRADA E COLOCAÇÃO DO MATERIAL. AF_12/2020</t>
  </si>
  <si>
    <t>REASSENTAMENTO DE PARALELEPÍPEDOS, REJUNTAMENTO COM PÓ DE PEDRA, COM REAPROVEITAMENTO DOS PARALELEPÍPEDOS - INCLUSO RETIRADA E COLOCAÇÃO DO MATERIAL. AF_12/2020</t>
  </si>
  <si>
    <t>REASSENTAMENTO DE PARALELEPÍPEDOS, REJUNTAMENTO COM PEDRISCO E EMULSÃO ASFÁLTICA, COM REAPROVEITAMENTO DOS PARALELEPÍPEDOS - INCLUSO RETIRADA E COLOCAÇÃO DO MATERIAL. AF_12/2020_P</t>
  </si>
  <si>
    <t>REASSENTAMENTO DE PARALELEPÍPEDOS, REJUNTAMENTO COM ARGAMASSA, COM REAPROVEITAMENTO DOS PARALELEPÍPEDOS - INCLUSO RETIRADA E COLOCAÇÃO DO MATERIAL. AF_12/2020</t>
  </si>
  <si>
    <t>REASSENTAMENTO DE PEDRAS POLIÉDRICAS, REJUNTAMENTO COM PÓ DE PEDRA, COM REAPROVEITAMENTO DAS PEDRAS POLIÉDRICAS - INCLUSO RETIRADA E COLOCAÇÃO DO MATERIAL.  AF_12/2020</t>
  </si>
  <si>
    <t>REASSENTAMENTO DE PEDRAS POLIÉDRICAS, REJUNTAMENTO COM PEDRISCO E EMULSÃO ASFÁLTICA, COM REAPROVEITAMENTO DAS PEDRAS POLIÉDRICAS - INCLUSO RETIRADA E COLOCAÇÃO DO MATERIAL. AF_12/2020_P</t>
  </si>
  <si>
    <t>REASSENTAMENTO DE PEDRAS POLIÉDRICAS, REJUNTAMENTO COM ARGAMASSA, COM REAPROVEITAMENTO DAS PEDRAS POLIÉDRICAS - INCLUSO RETIRADA E COLOCAÇÃO DO MATERIAL. AF_12/2020</t>
  </si>
  <si>
    <t>REASSENTAMENTO DE BLOCOS PISOGRAMA PARA PISO INTERTRAVADO, COM REAPROVEITAMENTO DOS BLOCOS PISOGRAMA - INCLUSO RETIRADA E COLOCAÇÃO DO MATERIAL. AF_12/2020</t>
  </si>
  <si>
    <t>REASSENTAMENTO DE BLOCOS SEXTAVADO PARA PISO INTERTRAVADO, ESPESSURA DE 6 CM, EM CALÇADA, COM REAPROVEITAMENTO DOS BLOCOS SEXTAVADOS - INCLUSO RETIRADA E COLOCAÇÃO DO MATERIAL. AF_12/2020</t>
  </si>
  <si>
    <t>REASSENTAMENTO DE BLOCOS SEXTAVADO PARA PISO INTERTRAVADO, ESPESSURA DE 6 CM, EM VIA/ESTACIONAMENTO, COM REAPROVEITAMENTO DOS BLOCOS SEXTAVADO - INCLUSO RETIRADA E COLOCAÇÃO DO MATERIAL. AF_12/2020</t>
  </si>
  <si>
    <t>REASSENTAMENTO DE BLOCOS SEXTAVADO PARA PISO INTERTRAVADO, ESPESSURA DE 8 CM, EM VIA/ESTACIONAMENTO, COM REAPROVEITAMENTO DOS BLOCOS SEXTAVADO - INCLUSO RETIRADA E COLOCAÇÃO DO MATERIAL. AF_12/2020</t>
  </si>
  <si>
    <t>REASSENTAMENTO DE BLOCOS SEXTAVADO PARA PISO INTERTRAVADO, ESPESSURA DE 10 CM, EM VIA/ESTACIONAMENTO, COM REAPROVEITAMENTO DOS BLOCOS SEXTAVADO - INCLUSO RETIRADA E COLOCAÇÃO DO MATERIAL. AF_12/2020</t>
  </si>
  <si>
    <t>REASSENTAMENTO DE BLOCOS RETANGULAR PARA PISO INTERTRAVADO, ESPESSURA DE 4  CM, EM CALÇADA, COM REAPROVEITAMENTO DOS BLOCOS RETANGULAR - INCLUSO RETIRADA E COLOCAÇÃO DO MATERIAL. AF_12/2020</t>
  </si>
  <si>
    <t>REASSENTAMENTO DE BLOCOS RETANGULAR PARA PISO INTERTRAVADO, ESPESSURA DE 6 CM, EM CALÇADA, COM REAPROVEITAMENTO DOS BLOCOS RETANGULAR - INCLUSO RETIRADA E COLOCAÇÃO DO MATERIAL. AF_12/2020</t>
  </si>
  <si>
    <t>REASSENTAMENTO DE BLOCOS RETANGULAR PARA PISO INTERTRAVADO, ESPESSURA DE 6 CM, EM VIA/ESTACIONAMENTO, COM REAPROVEITAMENTO DOS BLOCOS RETANGULAR - INCLUSO RETIRADA E COLOCAÇÃO DO MATERIAL. AF_12/2020</t>
  </si>
  <si>
    <t>REASSENTAMENTO DE BLOCOS RETANGULAR PARA PISO INTERTRAVADO, ESPESSURA DE 8 CM, EM VIA/ESTACIONAMENTO, COM REAPROVEITAMENTO DOS BLOCOS RETANGULAR - INCLUSO RETIRADA E COLOCAÇÃO DO MATERIAL. AF_12/2020</t>
  </si>
  <si>
    <t>REASSENTAMENTO DE BLOCOS RETANGULAR PARA PISO INTERTRAVADO, ESPESSURA DE 10 CM, EM VIA/ESTACIONAMENTO, COM REAPROVEITAMENTO DOS BLOCOS RETANGULAR - INCLUSO RETIRADA E COLOCAÇÃO DO MATERIAL. AF_12/2020</t>
  </si>
  <si>
    <t>REASSENTAMENTO DE BLOCOS 16 FACES PARA PISO INTERTRAVADO, ESPESSURA DE 4  CM, EM CALÇADA, COM REAPROVEITAMENTO DOS BLOCOS 16 FACES - INCLUSO RETIRADA E COLOCAÇÃO DO MATERIAL. AF_12/2020</t>
  </si>
  <si>
    <t>REASSENTAMENTO DE BLOCOS 16 FACES PARA PISO INTERTRAVADO, ESPESSURA DE 6 CM, EM CALÇADA, COM REAPROVEITAMENTO DOS BLOCOS 16 FACES - INCLUSO RETIRADA E COLOCAÇÃO DO MATERIAL. AF_12/2020</t>
  </si>
  <si>
    <t>REASSENTAMENTO DE BLOCOS 16 FACES PARA PISO INTERTRAVADO, ESPESSURA DE 6 CM, EM VIA/ESTACIONAMENTO, COM REAPROVEITAMENTO DOS BLOCOS 16 FACES - INCLUSO RETIRADA E COLOCAÇÃO DO MATERIAL. AF_12/2020</t>
  </si>
  <si>
    <t>REASSENTAMENTO DE BLOCOS 16 FACES PARA PISO INTERTRAVADO, ESPESSURA DE 8 CM, EM VIA/ESTACIONAMENTO, COM REAPROVEITAMENTO DOS BLOCOS 16 FACES - INCLUSO RETIRADA E COLOCAÇÃO DO MATERIAL. AF_12/2020</t>
  </si>
  <si>
    <t>REASSENTAMENTO DE BLOCOS 16 FACES PARA PISO INTERTRAVADO, ESPESSURA DE 10 CM, EM VIA/ESTACIONAMENTO, COM REAPROVEITAMENTO DOS BLOCOS 16 FACES - INCLUSO RETIRADA E COLOCAÇÃO DO MATERIAL. AF_12/2020</t>
  </si>
  <si>
    <t>EXECUÇÃO DE TAPA BURACO COM APLICAÇÃO DE CONCRETO ASFÁLTICO (AQUISIÇÃO EM USINA) E PINTURA DE LIGAÇÃO. AF_12/2020</t>
  </si>
  <si>
    <t>RECOMPOSIÇÃO DE REVESTIMENTO EM CONCRETO ASFÁLTICO (AQUISIÇÃO EM USINA), PARA O FECHAMENTO DE VALAS - INCLUSO DEMOLIÇÃO DO PAVIMENTO. AF_12/2020</t>
  </si>
  <si>
    <t>EXECUÇÃO DE PINTURA DE LIGAÇÃO COM EMULSÃO ASFÁLTICA RR-2C, PARA O FECHAMENTO DE VALAS. AF_12/2020</t>
  </si>
  <si>
    <t>1,99</t>
  </si>
  <si>
    <t>EXECUÇÃO E COMPACTAÇÃO DE BASE E OU SUB BASE PARA PAVIMENTAÇÃO DE SOLOS ESTABILIZADOS GRANULOMETRICAMENTE COM MISTURA DE SOLOS EM PISTA - EXCLUSIVE SOLO, ESCAVAÇÃO, CARGA E TRANSPORTE. AF_11/2019</t>
  </si>
  <si>
    <t>EXECUÇÃO E COMPACTAÇÃO DE BASE E OU SUB BASE PARA PAVIMENTAÇÃO DE SOLO ESTABILIZADO GRANULOMETRICAMENTE SEM MISTURA DE SOLOS - EXCLUSIVE SOLO, ESCAVAÇÃO, CARGA E TRANSPORTE. AF_11/2019</t>
  </si>
  <si>
    <t>82,36</t>
  </si>
  <si>
    <t>70,36</t>
  </si>
  <si>
    <t>94,63</t>
  </si>
  <si>
    <t>18,98</t>
  </si>
  <si>
    <t>30,44</t>
  </si>
  <si>
    <t>26,32</t>
  </si>
  <si>
    <t>40,03</t>
  </si>
  <si>
    <t>LIXAMENTO DE MADEIRA PARA APLICAÇÃO DE FUNDO OU PINTURA. AF_01/2021</t>
  </si>
  <si>
    <t>LIXAMENTO DE MASSA PARA MADEIRA. AF_01/2021</t>
  </si>
  <si>
    <t>PINTURA FUNDO NIVELADOR ALQUÍDICO BRANCO EM MADEIRA. AF_01/2021</t>
  </si>
  <si>
    <t>APLICAÇÃO MASSA ALQUÍDICA PARA MADEIRA, PARA PINTURA COM TINTA DE ACABAMENTO (PIGMENTADA). AF_01/2021</t>
  </si>
  <si>
    <t>APLICAÇÃO MASSA EPÓXI PARA MADEIRA, PARA PINTURA COM TINTA PU DE ACABAMENTO (PIGMENTADA). AF_01/2021</t>
  </si>
  <si>
    <t>PINTURA VERNIZ (INCOLOR) ALQUÍDICO EM MADEIRA, USO INTERNO E EXTERNO, 1 DEMÃO. AF_01/2021</t>
  </si>
  <si>
    <t>PINTURA VERNIZ (INCOLOR) ALQUÍDICO EM MADEIRA, USO INTERNO, 1 DEMÃO. AF_01/2021</t>
  </si>
  <si>
    <t>PINTURA VERNIZ (INCOLOR) POLIURETÂNICO (RESINA ALQUÍDICA MODIFICADA) EM MADEIRA, 1 DEMÃO. AF_01/2021</t>
  </si>
  <si>
    <t>PINTURA TINTA DE ACABAMENTO (PIGMENTADA) A ÓLEO EM MADEIRA, 1 DEMÃO. AF_01/2021</t>
  </si>
  <si>
    <t>PINTURA TINTA DE ACABAMENTO (PIGMENTADA) ESMALTE SINTÉTICO FOSCO EM MADEIRA, 1 DEMÃO. AF_01/2021</t>
  </si>
  <si>
    <t>PINTURA TINTA DE ACABAMENTO (PIGMENTADA) ESMALTE SINTÉTICO ACETINADO EM MADEIRA, 1 DEMÃO. AF_01/2021</t>
  </si>
  <si>
    <t>PINTURA TINTA DE ACABAMENTO (PIGMENTADA) ESMALTE SINTÉTICO BRILHANTE EM MADEIRA, 1 DEMÃO. AF_01/2021</t>
  </si>
  <si>
    <t>PINTURA VERNIZ (INCOLOR) ALQUÍDICO EM MADEIRA, USO INTERNO E EXTERNO, 2 DEMÃOS. AF_01/2021</t>
  </si>
  <si>
    <t>PINTURA VERNIZ (INCOLOR) ALQUÍDICO EM MADEIRA, USO INTERNO, 2 DEMÃOS. AF_01/2021</t>
  </si>
  <si>
    <t>19,77</t>
  </si>
  <si>
    <t>PINTURA VERNIZ (INCOLOR) POLIURETÂNICO (RESINA ALQUÍDICA MODIFICADA) EM MADEIRA, 2 DEMÃOS. AF_01/2021</t>
  </si>
  <si>
    <t>PINTURA TINTA DE ACABAMENTO (PIGMENTADA) A ÓLEO EM MADEIRA, 2 DEMÃOS. AF_01/2021</t>
  </si>
  <si>
    <t>PINTURA TINTA DE ACABAMENTO (PIGMENTADA) ESMALTE SINTÉTICO FOSCO EM MADEIRA, 2 DEMÃOS. AF_01/2021</t>
  </si>
  <si>
    <t>PINTURA TINTA DE ACABAMENTO (PIGMENTADA) ESMALTE SINTÉTICO ACETINADO EM MADEIRA, 2 DEMÃOS. AF_01/2021</t>
  </si>
  <si>
    <t>PINTURA TINTA DE ACABAMENTO (PIGMENTADA) ESMALTE SINTÉTICO BRILHANTE EM MADEIRA, 2 DEMÃOS. AF_01/2021</t>
  </si>
  <si>
    <t>PINTURA VERNIZ (INCOLOR) ALQUÍDICO EM MADEIRA, USO INTERNO E EXTERNO, 3 DEMÃOS. AF_01/2021</t>
  </si>
  <si>
    <t>PINTURA VERNIZ (INCOLOR) ALQUÍDICO EM MADEIRA, USO INTERNO, 3 DEMÃOS. AF_01/2021</t>
  </si>
  <si>
    <t>PINTURA VERNIZ (INCOLOR) POLIURETÂNICO (RESINA ALQUÍDICA MODIFICADA) EM MADEIRA, 3 DEMÃOS. AF_01/2021</t>
  </si>
  <si>
    <t>PINTURA TINTA DE ACABAMENTO (PIGMENTADA) A ÓLEO EM MADEIRA, 3 DEMÃOS. AF_01/2021</t>
  </si>
  <si>
    <t>PINTURA TINTA DE ACABAMENTO (PIGMENTADA) ESMALTE SINTÉTICO FOSCO EM MADEIRA, 3 DEMÃOS. AF_01/2021</t>
  </si>
  <si>
    <t>PINTURA TINTA DE ACABAMENTO (PIGMENTADA) ESMALTE SINTÉTICO ACETINADO EM MADEIRA, 3 DEMÃOS. AF_01/2021</t>
  </si>
  <si>
    <t>PINTURA TINTA DE ACABAMENTO (PIGMENTADA) ESMALTE SINTÉTICO BRILHANTE EM MADEIRA, 3 DEMÃOS. AF_01/2021</t>
  </si>
  <si>
    <t>PINTURA IMUNIZANTE PARA MADEIRA, 1 DEMÃO. AF_01/2021</t>
  </si>
  <si>
    <t>PINTURA IMUNIZANTE PARA MADEIRA, 2 DEMÃOS. AF_01/2021</t>
  </si>
  <si>
    <t>21,29</t>
  </si>
  <si>
    <t>25,78</t>
  </si>
  <si>
    <t>PINTURA COM TINTA ALQUÍDICA DE FUNDO (TIPO ZARCÃO) PULVERIZADA SOBRE PERFIL METÁLICO EXECUTADO EM FÁBRICA (POR DEMÃO). AF_01/2020_P</t>
  </si>
  <si>
    <t>PINTURA COM TINTA ALQUÍDICA DE FUNDO (TIPO ZARCÃO) PULVERIZADA SOBRE SUPERFÍCIES METÁLICAS (EXCETO PERFIL) EXECUTADO EM OBRA (POR DEMÃO). AF_01/2020_P</t>
  </si>
  <si>
    <t>12,48</t>
  </si>
  <si>
    <t>PINTURA COM TINTA ALQUÍDICA DE FUNDO E ACABAMENTO (ESMALTE SINTÉTICO GRAFITE) PULVERIZADA SOBRE SUPERFÍCIES METÁLICAS (EXCETO PERFIL) EXECUTADO EM OBRA (POR DEMÃO). AF_01/2020_P</t>
  </si>
  <si>
    <t>PINTURA COM TINTA EPOXÍDICA DE FUNDO PULVERIZADA SOBRE PERFIL METÁLICO EXECUTADO EM FÁBRICA (POR DEMÃO). AF_01/2020_P</t>
  </si>
  <si>
    <t>PINTURA COM TINTA EPOXÍDICA DE ACABAMENTO PULVERIZADA SOBRE PERFIL METÁLICO EXECUTADO EM FÁBRICA (POR DEMÃO). AF_01/2020_P</t>
  </si>
  <si>
    <t>PINTURA COM TINTA ACRÍLICA DE FUNDO PULVERIZADA SOBRE SUPERFÍCIES METÁLICAS (EXCETO PERFIL) EXECUTADO EM OBRA (POR DEMÃO). AF_01/2020_P</t>
  </si>
  <si>
    <t>12,22</t>
  </si>
  <si>
    <t>PINTURA COM TINTA ACRÍLICA DE ACABAMENTO PULVERIZADA SOBRE SUPERFÍCIES METÁLICAS (EXCETO PERFIL) EXECUTADO EM OBRA (POR DEMÃO). AF_01/2020_P</t>
  </si>
  <si>
    <t>PINTURA COM TINTA ALQUÍDICA DE ACABAMENTO (ESMALTE SINTÉTICO ACETINADO) PULVERIZADA SOBRE PERFIL METÁLICO EXECUTADO EM FÁBRICA (POR DEMÃO). AF_01/2020_P</t>
  </si>
  <si>
    <t>PINTURA COM TINTA ALQUÍDICA DE ACABAMENTO (ESMALTE SINTÉTICO ACETINADO) PULVERIZADA SOBRE SUPERFÍCIES METÁLICAS (EXCETO PERFIL) EXECUTADO EM OBRA (POR DEMÃO). AF_01/2020_P</t>
  </si>
  <si>
    <t>PINTURA COM TINTA ALQUÍDICA DE ACABAMENTO (ESMALTE SINTÉTICO BRILHANTE) PULVERIZADA SOBRE PERFIL METÁLICO EXECUTADO EM FÁBRICA  (POR DEMÃO). AF_01/2020_P</t>
  </si>
  <si>
    <t>PINTURA COM TINTA ALQUÍDICA DE ACABAMENTO (ESMALTE SINTÉTICO BRILHANTE) PULVERIZADA SOBRE SUPERFÍCIES METÁLICAS (EXCETO PERFIL) EXECUTADO EM OBRA  (POR DEMÃO). AF_01/2020_P</t>
  </si>
  <si>
    <t>PINTURA COM TINTA ALQUÍDICA DE ACABAMENTO (ESMALTE SINTÉTICO FOSCO) PULVERIZADA SOBRE PERFIL METÁLICO EXECUTADO EM FÁBRICA (POR DEMÃO). AF_01/2020_P</t>
  </si>
  <si>
    <t>8,35</t>
  </si>
  <si>
    <t>PINTURA COM TINTA ALQUÍDICA DE ACABAMENTO (ESMALTE SINTÉTICO FOSCO) PULVERIZADA SOBRE SUPERFÍCIES METÁLICAS (EXCETO PERFIL) EXECUTADO EM OBRA (POR DEMÃO). AF_01/2020_P</t>
  </si>
  <si>
    <t>PINTURA COM TINTA EPOXÍDICA DE ACABAMENTO PULVERIZADA SOBRE PERFIL METÁLICO EXECUTADO EM FÁBRICA (02 DEMÃOS). AF_01/2020_P</t>
  </si>
  <si>
    <t>PINTURA COM TINTA ACRÍLICA DE ACABAMENTO PULVERIZADA SOBRE SUPERFÍCIES METÁLICAS (EXCETO PERFIL) EXECUTADO EM OBRA (02 DEMÃOS). AF_01/2020_P</t>
  </si>
  <si>
    <t>29,74</t>
  </si>
  <si>
    <t>PINTURA COM TINTA ALQUÍDICA DE ACABAMENTO (ESMALTE SINTÉTICO ACETINADO) PULVERIZADA SOBRE SUPERFÍCIES METÁLICAS (EXCETO PERFIL) EXECUTADO EM OBRA (02 DEMÃOS). AF_01/2020_P</t>
  </si>
  <si>
    <t>PINTURA COM TINTA ALQUÍDICA DE ACABAMENTO (ESMALTE SINTÉTICO BRILHANTE) PULVERIZADA SOBRE SUPERFÍCIES METÁLICAS (EXCETO PERFIL) EXECUTADO EM OBRA (02 DEMÃOS). AF_01/2020_P</t>
  </si>
  <si>
    <t>PINTURA COM TINTA ALQUÍDICA DE ACABAMENTO (ESMALTE SINTÉTICO FOSCO) PULVERIZADA SOBRE SUPERFÍCIES METÁLICAS (EXCETO PERFIL) EXECUTADO EM OBRA (02 DEMÃOS). AF_01/2020_P</t>
  </si>
  <si>
    <t>PREPARO DO PISO CIMENTADO PARA PINTURA - LIXAMENTO E LIMPEZA. AF_05/2021</t>
  </si>
  <si>
    <t>PINTURA HIDROFUGANTE COM SILICONE, APLICAÇÃO MANUAL, 2 DEMÃOS. AF_05/2021</t>
  </si>
  <si>
    <t>PINTURA DE PISO COM TINTA ACRÍLICA, APLICAÇÃO MANUAL, 2 DEMÃOS, INCLUSO FUNDO PREPARADOR. AF_05/2021</t>
  </si>
  <si>
    <t>PINTURA DE PISO COM TINTA ACRÍLICA, APLICAÇÃO MANUAL, 3 DEMÃOS, INCLUSO FUNDO PREPARADOR. AF_05/2021</t>
  </si>
  <si>
    <t>PINTURA DE PISO COM TINTA EPÓXI, APLICAÇÃO MANUAL, 2 DEMÃOS, INCLUSO PRIMER EPÓXI. AF_05/2021</t>
  </si>
  <si>
    <t>PINTURA DE RODAPÉ COM TINTA EPÓXI, APLICAÇÃO MANUAL, 2 DEMÃOS, INCLUSÃO PRIMER EPÓXI. AF_05/2021</t>
  </si>
  <si>
    <t>10,19</t>
  </si>
  <si>
    <t>PINTURA DE RODAPÉ EM PEDRA DECORATIVA COM VERNIZ DE POLIURETANO, APLICAÇÃO MANUAL, 3 DEMÃOS. AF_05/2021</t>
  </si>
  <si>
    <t>PINTURA DE MEIO-FIO COM TINTA BRANCA A BASE DE CAL (CAIAÇÃO). AF_05/2021</t>
  </si>
  <si>
    <t>ENCERAMENTO DE PISO EM MADEIRA. AF_05/2021</t>
  </si>
  <si>
    <t>PINTURA DE DEMARCAÇÃO DE VAGA COM TINTA ACRÍLICA, E = 10 CM, APLICAÇÃO MANUAL. AF_05/2021</t>
  </si>
  <si>
    <t>PINTURA DE FAIXA DE PEDESTRE OU ZEBRADA COM TINTA ACRÍLICA, E  = 30 CM, APLICAÇÃO MANUAL. AF_05/2021</t>
  </si>
  <si>
    <t>PINTURA DE DEMARCAÇÃO DE QUADRA POLIESPORTIVA COM TINTA ACRÍLICA, E = 5 CM, APLICAÇÃO MANUAL. AF_05/2021</t>
  </si>
  <si>
    <t>PINTURA DE DEMARCAÇÃO DE QUADRA POLIESPORTIVA COM BORRACHA CLORADA, E = 5 CM, APLICAÇÃO MANUAL. AF_05/2021</t>
  </si>
  <si>
    <t>PINTURA DE DEMARCAÇÃO DE QUADRA POLIESPORTIVA COM TINTA EPÓXI, E = 5 CM, APLICAÇÃO MANUAL. AF_05/2021</t>
  </si>
  <si>
    <t>PINTURA DE DEMARCAÇÃO DE VAGA COM TINTA EPÓXI, E = 10 CM, APLICAÇÃO MANUAL. AF_05/2021</t>
  </si>
  <si>
    <t>PINTURA DE FAIXA DE PEDESTRE OU ZEBRADA COM TINTA EPÓXI, E  = 30 CM, APLICAÇÃO MANUAL. AF_05/2021</t>
  </si>
  <si>
    <t>PINTURA DE FAIXA DE PEDESTRE OU ZEBRADA TINTA RETRORREFLETIVA A BASE DE RESINA ACRÍLICA COM MICROESFERAS DE VIDRO, E = 30 CM, APLICAÇÃO MANUAL. AF_05/2021</t>
  </si>
  <si>
    <t>PINTURA DE EIXO VIÁRIO SOBRE ASFALTO COM TINTA RETRORREFLETIVA A BASE DE RESINA ACRÍLICA COM MICROESFERAS DE VIDRO, APLICAÇÃO MECÂNICA COM DEMARCADORA AUTOPROPELIDA. AF_05/2021</t>
  </si>
  <si>
    <t>PINTURA DE SÍMBOLOS E TEXTOS COM TINTA ACRÍLICA, DEMARCAÇÃO COM FITA ADESIVA E APLICAÇÃO COM ROLO. AF_05/2021</t>
  </si>
  <si>
    <t>PINTURA DE SINALIZAÇÃO VERTICAL DE SEGURANÇA, FAIXAS AMARELA E PRETA, APLICAÇÃO MANUAL, 2 DEMÃOS. AF_05/2021</t>
  </si>
  <si>
    <t>PISO CIMENTADO, TRAÇO 1:3 (CIMENTO E AREIA), ACABAMENTO LISO, ESPESSURA 4,0 CM, PREPARO MECÂNICO DA ARGAMASSA. AF_09/2020</t>
  </si>
  <si>
    <t>PISO CIMENTADO, TRAÇO 1:3 (CIMENTO E AREIA), ACABAMENTO RÚSTICO, ESPESSURA 4,0 CM, PREPARO MECÂNICO DA ARGAMASSA. AF_09/2020</t>
  </si>
  <si>
    <t>PISO EM TACO DE MADEIRA 7X42CM, FIXADO COM COLA BASE DE PVA. AF_09/2020</t>
  </si>
  <si>
    <t>ASSOALHO DE MADEIRA. AF_09/2020</t>
  </si>
  <si>
    <t>PISO EM TACO DE MADEIRA 7X21CM, FIXADO COM COLA BASE DE PVA. AF_09/2020</t>
  </si>
  <si>
    <t>(COMPOSIÇÃO REPRESENTATIVA) DO SERVIÇO DE REVESTIMENTO CERÂMICO PARA PISO COM PLACAS TIPO ESMALTADA EXTRA DE DIMENSÕES 35X35 CM, PARA EDIFICAÇÃO HABITACIONAL MULTIFAMILIAR (PRÉDIO). AF_11/2014</t>
  </si>
  <si>
    <t>(COMPOSIÇÃO REPRESENTATIVA) DO SERVIÇO DE REVESTIMENTO CERÂMICO PARA PISO COM PLACAS TIPO ESMALTADA EXTRA DE DIMENSÕES 35X35 CM, PARA EDIFICAÇÃO HABITACIONAL UNIFAMILIAR (CASA) E EDIFICAÇÃO PÚBLICA PADRÃO. AF_11/2014</t>
  </si>
  <si>
    <t>PISO EM GRANITO APLICADO EM AMBIENTES INTERNOS. AF_09/2020</t>
  </si>
  <si>
    <t>PISO EM MÁRMORE APLICADO EM AMBIENTES INTERNOS. AF_09/2020</t>
  </si>
  <si>
    <t>PISO ELEVADO COM ESTRUTURA EM AÇO, COMPOSTO POR PEDESTAIS E LONGARINAS. AF_09/2020</t>
  </si>
  <si>
    <t>PISO CIMENTADO, TRAÇO 1:3 (CIMENTO E AREIA), ACABAMENTO LISO, ESPESSURA 2,0 CM, PREPARO MECÂNICO DA ARGAMASSA. AF_09/2020</t>
  </si>
  <si>
    <t>PISO CIMENTADO, TRAÇO 1:3 (CIMENTO E AREIA), ACABAMENTO LISO, ESPESSURA 3,0 CM, PREPARO MECÂNICO DA ARGAMASSA. AF_09/2020</t>
  </si>
  <si>
    <t>PISO CIMENTADO, TRAÇO 1:3 (CIMENTO E AREIA), ACABAMENTO RÚSTICO, ESPESSURA 2,0 CM, PREPARO MECÂNICO DA ARGAMASSA. AF_09/2020</t>
  </si>
  <si>
    <t>PISO CIMENTADO, TRAÇO 1:3 (CIMENTO E AREIA), ACABAMENTO RÚSTICO, ESPESSURA 3,0 CM, PREPARO MECÂNICO DA ARGAMASSA. AF_09/2020</t>
  </si>
  <si>
    <t>RODAPÉ EM GRANITO, ALTURA 10 CM. AF_09/2020</t>
  </si>
  <si>
    <t>RODAPÉ EM LADRILHO HIDRÁULICO, ALTURA 7 CM. AF_09/2020</t>
  </si>
  <si>
    <t>RODAPÉ EM POLIESTIRENO, ALTURA 5 CM. AF_09/2020</t>
  </si>
  <si>
    <t>SOLEIRA EM GRANITO, LARGURA 15 CM, ESPESSURA 2,0 CM. AF_09/2020</t>
  </si>
  <si>
    <t>PISO EM LADRILHO HIDRÁULICO APLICADO EM AMBIENTES INTERNOS DE ÁREA MENOR QUE 5 M², INCLUSO APLICAÇÃO DE RESINA. AF_09/2020</t>
  </si>
  <si>
    <t>PISO EM LADRILHO HIDRÁULICO APLICADO EM AMBIENTES INTERNOS DE ÁREA ENTRE 5 E 15 M², INCLUSO APLICAÇÃO DE RESINA. AF_09/2020</t>
  </si>
  <si>
    <t>PISO EM PEDRA  ASSENTADO SOBRE ARGAMASSA 1:3 (CIMENTO E AREIA). AF_09/2020</t>
  </si>
  <si>
    <t>PISO EM PEDRA ARDÓSIA ASSENTADO SOBRE ARGAMASSA 1:3 (CIMENTO E AREIA). AF_09/2020</t>
  </si>
  <si>
    <t>PISO VINÍLICO SEMI-FLEXÍVEL EM PLACAS, PADRÃO LISO, ESPESSURA 3,2 MM, FIXADO COM COLA. AF_09/2020</t>
  </si>
  <si>
    <t>PISO DE BORRACHA PASTILHADO/FRISADO, ESPESSURA 7MM, ASSENTADO COM ARGAMASSA. AF_09/2020</t>
  </si>
  <si>
    <t>PISO DE BORRACHA PASTILHADO, ESPESSURA 15MM, ASSENTADO COM ARGAMASSA. AF_09/2020</t>
  </si>
  <si>
    <t>PISO DE BORRACHA ESPORTIVO, ESPESSURA 15MM, ASSENTADO COM ARGAMASSA. AF_09/2020</t>
  </si>
  <si>
    <t>PISO DE BORRACHA PASTILHADO, ESPESSURA 3,5MM, FIXADO COM ADESIVO ACRÍLICO. AF_09/2020</t>
  </si>
  <si>
    <t>PISO DE BORRACHA CANELADO, ESPESSURA 3,5MM, FIXADO COM ADESIVO ACRÍLICO. AF_09/2020</t>
  </si>
  <si>
    <t>PREPARO DE CONTRAPISO COM POLITRIZ. AF_09/2020</t>
  </si>
  <si>
    <t>SOLEIRA EM MÁRMORE, LARGURA 15 CM, ESPESSURA 2,0 CM. AF_09/2020</t>
  </si>
  <si>
    <t>RODAPÉ EM MÁRMORE, ALTURA 7 CM. AF_09/2020</t>
  </si>
  <si>
    <t>RODAPÉ EM MADEIRA, ALTURA 7CM, FIXADO COM COLA. AF_09/2020</t>
  </si>
  <si>
    <t>RODAPÉ EM MADEIRA, ALTURA 7CM, FIXADO COM COLA E PARAFUSOS. AF_09/2020</t>
  </si>
  <si>
    <t>RODAPÉ EM ARDÓSIA ALTURA 10CM. AF_09/2020</t>
  </si>
  <si>
    <t>RODAPÉ EM MARMORITE, ALTURA 10CM. AF_09/2020</t>
  </si>
  <si>
    <t>PISO EM CONCRETO 20 MPA PREPARO MECÂNICO, ESPESSURA 7CM. AF_09/2020</t>
  </si>
  <si>
    <t>PISO TÊXTIL (CARPETE) EM PLACA. AF_09/2020</t>
  </si>
  <si>
    <t>PISO TÊXTIL (CARPETE) EM MANTA (ROLO) E = 6 A 7 MM. AF_09/2020</t>
  </si>
  <si>
    <t>PISO TÊXTIL (CARPETE) EM MANTA (ROLO) E = 9 A 10 MM. AF_09/2020</t>
  </si>
  <si>
    <t>RODAPÉ BORRACHA LISO, ALTURA = 7CM, ESPESSURA = 2 MM, PARA ARGAMASSA. AF_09/2020</t>
  </si>
  <si>
    <t>22,05</t>
  </si>
  <si>
    <t>22,13</t>
  </si>
  <si>
    <t>37,93</t>
  </si>
  <si>
    <t>99,05</t>
  </si>
  <si>
    <t>94,30</t>
  </si>
  <si>
    <t>66,22</t>
  </si>
  <si>
    <t>(COMPOSIÇÃO REPRESENTATIVA) DO SERVIÇO DE REVESTIMENTO CERÂMICO PARA AMBIENTES DE ÁREAS MOLHADAS, MEIA PAREDE OU PAREDE INTEIRA, COM PLACAS TIPO ESMALTADA EXTRA, DIMENSÕES 20X20 CM, PARA EDIFICAÇÃO HABITACIONAL MULTIFAMILIAR (PRÉDIO). AF_11/2014</t>
  </si>
  <si>
    <t>PEITORIL LINEAR EM GRANITO OU MÁRMORE, L = 15CM, COMPRIMENTO DE ATÉ 2M, ASSENTADO COM ARGAMASSA 1:6 COM ADITIVO. AF_11/2020</t>
  </si>
  <si>
    <t>CHAPIM SOBRE MUROS LINEARES, EM GRANITO OU MÁRMORE, L = 25 CM, ASSENTADO COM ARGAMASSA 1:6 COM ADITIVO. AF_11/2020</t>
  </si>
  <si>
    <t>CHAPIM (RUFO CAPA) EM AÇO GALVANIZADO, CORTE 33. AF_11/2020</t>
  </si>
  <si>
    <t>52,54</t>
  </si>
  <si>
    <t>63,61</t>
  </si>
  <si>
    <t>7,75</t>
  </si>
  <si>
    <t>16,75</t>
  </si>
  <si>
    <t>0,36</t>
  </si>
  <si>
    <t>10,58</t>
  </si>
  <si>
    <t>6,11</t>
  </si>
  <si>
    <t>5,81</t>
  </si>
  <si>
    <t>21,49</t>
  </si>
  <si>
    <t>14,32</t>
  </si>
  <si>
    <t>3,68</t>
  </si>
  <si>
    <t>30,42</t>
  </si>
  <si>
    <t>19,66</t>
  </si>
  <si>
    <t>0,48</t>
  </si>
  <si>
    <t>32,83</t>
  </si>
  <si>
    <t>13,21</t>
  </si>
  <si>
    <t>1,88</t>
  </si>
  <si>
    <t>1,09</t>
  </si>
  <si>
    <t>1,16</t>
  </si>
  <si>
    <t>6,38</t>
  </si>
  <si>
    <t>3,61</t>
  </si>
  <si>
    <t>4,21</t>
  </si>
  <si>
    <t>21,34</t>
  </si>
  <si>
    <t>ALAMBRADO PARA QUADRA POLIESPORTIVA, ESTRUTURADO POR TUBOS DE ACO GALVANIZADO, (MONTANTES COM DIAMETRO 2", TRAVESSAS E ESCORAS COM DIÂMETRO 1 ¼), COM TELA DE ARAME GALVANIZADO, FIO 14 BWG E MALHA QUADRADA 5X5CM (EXCETO MURETA). AF_03/2021</t>
  </si>
  <si>
    <t>ALAMBRADO PARA QUADRA POLIESPORTIVA, ESTRUTURADO POR TUBOS DE ACO GALVANIZADO, (MONTANTES COM DIAMETRO 2", TRAVESSAS E ESCORAS COM DIÂMETRO 1 ¼), COM TELA DE ARAME GALVANIZADO, FIO 12 BWG E MALHA QUADRADA 5X5CM (EXCETO MURETA). AF_03/2021</t>
  </si>
  <si>
    <t>ALAMBRADO PARA QUADRA POLIESPORTIVA, ESTRUTURADO POR TUBOS DE ACO GALVANIZADO, (MONTANTES COM DIAMETRO 2", TRAVESSAS E ESCORAS COM DIÂMETRO 1 ¼), COM TELA DE ARAME GALVANIZADO, FIO 10 BWG E MALHA QUADRADA 5X5CM (EXCETO MURETA). AF_03/2021</t>
  </si>
  <si>
    <t>23,24</t>
  </si>
  <si>
    <t>27,24</t>
  </si>
  <si>
    <t>32,50</t>
  </si>
  <si>
    <t>14,11</t>
  </si>
  <si>
    <t>68,85</t>
  </si>
  <si>
    <t>216,60</t>
  </si>
  <si>
    <t>24,47</t>
  </si>
  <si>
    <t>26,45</t>
  </si>
  <si>
    <t>35,75</t>
  </si>
  <si>
    <t>1,25</t>
  </si>
  <si>
    <t>56,58</t>
  </si>
  <si>
    <t>7,18</t>
  </si>
  <si>
    <t>34,37</t>
  </si>
  <si>
    <t>56,40</t>
  </si>
  <si>
    <t>12,33</t>
  </si>
  <si>
    <t>18,71</t>
  </si>
  <si>
    <t>21,01</t>
  </si>
  <si>
    <t>19,39</t>
  </si>
  <si>
    <t>35,33</t>
  </si>
  <si>
    <t>Base: SINAPI / EMOP / SCO</t>
  </si>
  <si>
    <t>Local e data</t>
  </si>
  <si>
    <t>Representante Proponente/Tomador</t>
  </si>
  <si>
    <t>OBRA: DRENAGEM PLUVIAL, PAVIMENTAÇÃO E SINALIZAÇÃO VIÁRIA</t>
  </si>
  <si>
    <t>05.021.0110-0</t>
  </si>
  <si>
    <t>05.021.0110-A</t>
  </si>
  <si>
    <t>05.021.0112-0</t>
  </si>
  <si>
    <t>05.021.0112-A</t>
  </si>
  <si>
    <t>05.058.0100-0</t>
  </si>
  <si>
    <t>05.058.0100-A</t>
  </si>
  <si>
    <t>14.002.0265-0</t>
  </si>
  <si>
    <t>14.002.0265-A</t>
  </si>
  <si>
    <t>15.028.0028-0</t>
  </si>
  <si>
    <t>15.028.0028-A</t>
  </si>
  <si>
    <t>18.021.0050-0</t>
  </si>
  <si>
    <t>18.021.0050-A</t>
  </si>
  <si>
    <t>15,47</t>
  </si>
  <si>
    <t>57,42</t>
  </si>
  <si>
    <t>5,43</t>
  </si>
  <si>
    <t>6,08</t>
  </si>
  <si>
    <t>31,28</t>
  </si>
  <si>
    <t>81,02</t>
  </si>
  <si>
    <t>42,08</t>
  </si>
  <si>
    <t>77,61</t>
  </si>
  <si>
    <t>29,05</t>
  </si>
  <si>
    <t>35,69</t>
  </si>
  <si>
    <t>95,42</t>
  </si>
  <si>
    <t>5,67</t>
  </si>
  <si>
    <t>7,20</t>
  </si>
  <si>
    <t>7,00</t>
  </si>
  <si>
    <t>15,99</t>
  </si>
  <si>
    <t>39,88</t>
  </si>
  <si>
    <t>20,14</t>
  </si>
  <si>
    <t>21,14</t>
  </si>
  <si>
    <t>21,45</t>
  </si>
  <si>
    <t>26,11</t>
  </si>
  <si>
    <t>40,00</t>
  </si>
  <si>
    <t>49,28</t>
  </si>
  <si>
    <t>51,75</t>
  </si>
  <si>
    <t>86,67</t>
  </si>
  <si>
    <t>127,45</t>
  </si>
  <si>
    <t>6,14</t>
  </si>
  <si>
    <t>11,39</t>
  </si>
  <si>
    <t>14,00</t>
  </si>
  <si>
    <t>9,39</t>
  </si>
  <si>
    <t>116,79</t>
  </si>
  <si>
    <t>173,82</t>
  </si>
  <si>
    <t>34,84</t>
  </si>
  <si>
    <t>9,14</t>
  </si>
  <si>
    <t>15,64</t>
  </si>
  <si>
    <t>232,28</t>
  </si>
  <si>
    <t>4,76</t>
  </si>
  <si>
    <t>44,17</t>
  </si>
  <si>
    <t>11,27</t>
  </si>
  <si>
    <t>175,98</t>
  </si>
  <si>
    <t>160,32</t>
  </si>
  <si>
    <t>1,78</t>
  </si>
  <si>
    <t>8,47</t>
  </si>
  <si>
    <t>13,64</t>
  </si>
  <si>
    <t>13,53</t>
  </si>
  <si>
    <t>14,09</t>
  </si>
  <si>
    <t>57,24</t>
  </si>
  <si>
    <t>147,90</t>
  </si>
  <si>
    <t>2,72</t>
  </si>
  <si>
    <t>15,92</t>
  </si>
  <si>
    <t>184,36</t>
  </si>
  <si>
    <t>16,42</t>
  </si>
  <si>
    <t>7,35</t>
  </si>
  <si>
    <t>193,80</t>
  </si>
  <si>
    <t>33,91</t>
  </si>
  <si>
    <t>57,54</t>
  </si>
  <si>
    <t>4,35</t>
  </si>
  <si>
    <t>7,45</t>
  </si>
  <si>
    <t>61,80</t>
  </si>
  <si>
    <t>32,59</t>
  </si>
  <si>
    <t>70,08</t>
  </si>
  <si>
    <t>44,43</t>
  </si>
  <si>
    <t>0,43</t>
  </si>
  <si>
    <t>0,80</t>
  </si>
  <si>
    <t>4,77</t>
  </si>
  <si>
    <t>179,06</t>
  </si>
  <si>
    <t>59,91</t>
  </si>
  <si>
    <t>6,21</t>
  </si>
  <si>
    <t>132,61</t>
  </si>
  <si>
    <t>13,37</t>
  </si>
  <si>
    <t>0,77</t>
  </si>
  <si>
    <t>45,89</t>
  </si>
  <si>
    <t>34,65</t>
  </si>
  <si>
    <t>32,65</t>
  </si>
  <si>
    <t>38,94</t>
  </si>
  <si>
    <t>32,37</t>
  </si>
  <si>
    <t>71,83</t>
  </si>
  <si>
    <t>49,16</t>
  </si>
  <si>
    <t>56,32</t>
  </si>
  <si>
    <t>31,77</t>
  </si>
  <si>
    <t>4,56</t>
  </si>
  <si>
    <t>37,57</t>
  </si>
  <si>
    <t>71,45</t>
  </si>
  <si>
    <t>47,17</t>
  </si>
  <si>
    <t>37,10</t>
  </si>
  <si>
    <t>40,49</t>
  </si>
  <si>
    <t>51,88</t>
  </si>
  <si>
    <t>53,62</t>
  </si>
  <si>
    <t>4,32</t>
  </si>
  <si>
    <t>16,06</t>
  </si>
  <si>
    <t>88,78</t>
  </si>
  <si>
    <t>4,79</t>
  </si>
  <si>
    <t>2,60</t>
  </si>
  <si>
    <t>3,13</t>
  </si>
  <si>
    <t>17,81</t>
  </si>
  <si>
    <t>2,41</t>
  </si>
  <si>
    <t>3,83</t>
  </si>
  <si>
    <t>7,68</t>
  </si>
  <si>
    <t>26,38</t>
  </si>
  <si>
    <t>10,55</t>
  </si>
  <si>
    <t>3,01</t>
  </si>
  <si>
    <t>24,39</t>
  </si>
  <si>
    <t>3,84</t>
  </si>
  <si>
    <t>32,27</t>
  </si>
  <si>
    <t>90,05</t>
  </si>
  <si>
    <t>64,61</t>
  </si>
  <si>
    <t>26,64</t>
  </si>
  <si>
    <t>26,28</t>
  </si>
  <si>
    <t>3,62</t>
  </si>
  <si>
    <t>3,96</t>
  </si>
  <si>
    <t>5,92</t>
  </si>
  <si>
    <t>7,02</t>
  </si>
  <si>
    <t>11,40</t>
  </si>
  <si>
    <t>39,94</t>
  </si>
  <si>
    <t>5,77</t>
  </si>
  <si>
    <t>2,49</t>
  </si>
  <si>
    <t>1,21</t>
  </si>
  <si>
    <t>2,09</t>
  </si>
  <si>
    <t>18,92</t>
  </si>
  <si>
    <t>19,28</t>
  </si>
  <si>
    <t>24,13</t>
  </si>
  <si>
    <t>29,44</t>
  </si>
  <si>
    <t>2,40</t>
  </si>
  <si>
    <t>5,11</t>
  </si>
  <si>
    <t>1,60</t>
  </si>
  <si>
    <t>3,09</t>
  </si>
  <si>
    <t>40,50</t>
  </si>
  <si>
    <t>210,44</t>
  </si>
  <si>
    <t>4,11</t>
  </si>
  <si>
    <t>5,71</t>
  </si>
  <si>
    <t>6,50</t>
  </si>
  <si>
    <t>16,01</t>
  </si>
  <si>
    <t>51,11</t>
  </si>
  <si>
    <t>3,88</t>
  </si>
  <si>
    <t>17,42</t>
  </si>
  <si>
    <t>2,66</t>
  </si>
  <si>
    <t>5,40</t>
  </si>
  <si>
    <t>4,96</t>
  </si>
  <si>
    <t>40,62</t>
  </si>
  <si>
    <t>32,77</t>
  </si>
  <si>
    <t>19,74</t>
  </si>
  <si>
    <t>13,99</t>
  </si>
  <si>
    <t>4,12</t>
  </si>
  <si>
    <t>1,96</t>
  </si>
  <si>
    <t>4,99</t>
  </si>
  <si>
    <t>1,53</t>
  </si>
  <si>
    <t>18,50</t>
  </si>
  <si>
    <t>38,37</t>
  </si>
  <si>
    <t>20,65</t>
  </si>
  <si>
    <t>21,11</t>
  </si>
  <si>
    <t>19,51</t>
  </si>
  <si>
    <t>25,20</t>
  </si>
  <si>
    <t>31,24</t>
  </si>
  <si>
    <t>33,96</t>
  </si>
  <si>
    <t>2,88</t>
  </si>
  <si>
    <t>37,04</t>
  </si>
  <si>
    <t>53,66</t>
  </si>
  <si>
    <t>20,30</t>
  </si>
  <si>
    <t>28,81</t>
  </si>
  <si>
    <t>155,22</t>
  </si>
  <si>
    <t>47,77</t>
  </si>
  <si>
    <t>13,90</t>
  </si>
  <si>
    <t>DRENO SUBSUPERFICIAL (SEÇÃO 0,40 X 0,40 M), COM TUBO DE PEAD CORRUGADO PERFURADO, DN 100 MM, ENCHIMENTO COM AREIA. AF_07/2021</t>
  </si>
  <si>
    <t>DRENO SUBSUPERFICIAL (SEÇÃO 0,40 X 0,40 M), COM TUBO DE CONCRETO SIMPLES POROSO, DN 200 MM, ENCHIMENTO COM AREIA. AF_07/2021</t>
  </si>
  <si>
    <t>DRENO SUBSUPERFICIAL (SEÇÃO 0,40 X 0,40 M), CEGO, ENCHIMENTO DE BRITA, ENVOLVIDO COM MANTA GEOTÊXTIL. AF_07/2021</t>
  </si>
  <si>
    <t>38,04</t>
  </si>
  <si>
    <t>DRENO SUBSUPERFICIAL (SEÇÃO 0,40 X 0,40 M), CEGO, ENCHIMENTO DE BRITA. AF_07/2021</t>
  </si>
  <si>
    <t>DRENO SUBSUPERFICIAL (SEÇÃO 0,40 X 0,40 M), COM TUBO DE PEAD CORRUGADO PERFURADO, DN 100 MM, ENCHIMENTO COM BRITA, ENVOLVIDO COM MANTA GEOTÊXTIL. AF_07/2021</t>
  </si>
  <si>
    <t>DRENO SUBSUPERFICIAL (SEÇÃO 0,40 X 0,40 M), COM TUBO DE CONCRETO SIMPLES POROSO, DN 200 MM, ENCHIMENTO COM BRITA, ENVOLVIDO COM MANTA GEOTÊXTIL. AF_07/2021</t>
  </si>
  <si>
    <t>DRENO PROFUNDO (SEÇÃO 0,50 X 1,50 M), COM TUBO DE PEAD CORRUGADO PERFURADO, DN 100 MM, ENCHIMENTO COM AREIA, COM SELO DE ARGILA. AF_07/2021</t>
  </si>
  <si>
    <t>DRENO PROFUNDO (SEÇÃO 0,50 X 1,50 M), COM TUBO DE CONCRETO SIMPLES POROSO, DN 200 MM, ENCHIMENTO COM AREIA, COM SELO DE ARGILA. AF_07/2021</t>
  </si>
  <si>
    <t>DRENO PROFUNDO (SEÇÃO 0,50 X 1,50 M), COM TUBO DE PEAD CORRUGADO PERFURADO, DN 100 MM, ENCHIMENTO COM AREIA. AF_07/2021</t>
  </si>
  <si>
    <t>91,11</t>
  </si>
  <si>
    <t>DRENO PROFUNDO (SEÇÃO 0,50 X 1,50 M), COM TUBO DE CONCRETO SIMPLES POROSO, DN 200 MM, ENCHIMENTO COM AREIA. AF_07/2021</t>
  </si>
  <si>
    <t>DRENO PROFUNDO (SEÇÃO 0,50 X 1,50 M), CEGO, ENCHIMENTO DE BRITA, ENVOLVIDO COM MANTA GEOTÊXTIL, COM SELO DE ARGILA. AF_07/2021</t>
  </si>
  <si>
    <t>DRENO PROFUNDO (SEÇÃO 0,50 X 1,50 M), CEGO, ENCHIMENTO DE BRITA, ENVOLVIDO COM MANTA GEOTÊXTIL. AF_07/2021</t>
  </si>
  <si>
    <t>DRENO PROFUNDO (SEÇÃO 0,50 X 1,50 M), COM TUBO DE PEAD CORRUGADO PERFURADO, DN 100 MM, ENCHIMENTO COM BRITA, ENVOLVIDO COM MANTA GEOTÊXTIL, COM SELO DE ARGILA. AF_07/2021</t>
  </si>
  <si>
    <t>DRENO PROFUNDO (SEÇÃO 0,50 X 1,50 M), COM TUBO DE CONCRETO SIMPLES POROSO, DN 200 MM, ENCHIMENTO COM BRITA, ENVOLVIDO COM MANTA GEOTÊXTIL, COM SELO DE ARGILA. AF_07/2021</t>
  </si>
  <si>
    <t>DRENO PROFUNDO (SEÇÃO 0,50 X 1,50 M), COM TUBO DE PEAD CORRUGADO PERFURADO, DN 100 MM, ENCHIMENTO COM BRITA, ENVOLVIDO COM MANTA GEOTÊXTIL. AF_07/2021</t>
  </si>
  <si>
    <t>DRENO PROFUNDO (SEÇÃO 0,50 X 1,50 M), COM TUBO DE CONCRETO SIMPLES POROSO, DN 200 MM, ENCHIMENTO COM BRITA, ENVOLVIDO COM MANTA GEOTÊXTIL. AF_07/2021</t>
  </si>
  <si>
    <t>DRENO ESPINHA DE PEIXE (SEÇÃO (0,40 X 0,40 M), COM TUBO DE PEAD CORRUGADO PERFURADO, DN 100 MM, ENCHIMENTO COM AREIA, INCLUSIVE CONEXÕES. AF_07/2021</t>
  </si>
  <si>
    <t>36,01</t>
  </si>
  <si>
    <t>DRENO ESPINHA DE PEIXE (SEÇÃO (0,40 X 0,40 M), COM TUBO DE PEAD CORRUGADO PERFURADO, DN 100 MM, ENCHIMENTO COM BRITA, ENVOLVIDO COM MANTA GEOTÊXTIL, INCLUSIVE CONEXÕES. AF_07/2021</t>
  </si>
  <si>
    <t>53,89</t>
  </si>
  <si>
    <t>DRENO ESPINHA DE PEIXE (SEÇÃO (0,50 X 0,80 M), COM TUBO DE PEAD CORRUGADO PERFURADO, DN 100 MM, ENCHIMENTO COM AREIA, INCLUSIVE CONEXÕES. AF_07/2021</t>
  </si>
  <si>
    <t>63,97</t>
  </si>
  <si>
    <t>DRENO ESPINHA DE PEIXE (SEÇÃO (0,50 X 0,80 M), COM TUBO DE PEAD CORRUGADO PERFURADO, DN 100 MM, ENCHIMENTO COM BRITA, ENVOLVIDO COM MANTA GEOTÊXTIL, INCLUSIVE CONEXÕES. AF_07/2021</t>
  </si>
  <si>
    <t>TUBO DE PEAD CORRUGADO PERFURADO, DN 100 MM, PARA DRENO - FORNECIMENTO E ASSENTAMENTO. AF_07/2021</t>
  </si>
  <si>
    <t>TUBO DE PVC CORRUGADO FLEXÍVEL PERFURADO, DN 100 MM, PARA DRENO - FORNECIMENTO E ASSENTAMENTO. AF_07/2021</t>
  </si>
  <si>
    <t>TUBO DE CONCRETO SIMPLES POROSO, DN 200 MM, PARA DRENO - FORNECIMENTO E ASSENTAMENTO. AF_07/2021</t>
  </si>
  <si>
    <t>LUVA DE PVC, SÉRIE NORMAL, PARA ESGOTO PREDIAL, DN 100 MM, INSTALADA EM DRENO  - FORNECIMENTO E INSTALAÇÃO. AF_07/2021</t>
  </si>
  <si>
    <t>25,37</t>
  </si>
  <si>
    <t>JUNÇÃO SIMPLES DE PVC, 45 GRAUS, SÉRIE NORMAL, PARA ESGOTO PREDIAL, DN 100 MM, INSTALADA EM DRENO - FORNECIMENTO E INSTALAÇÃO. AF_07/2021</t>
  </si>
  <si>
    <t>JUNÇÃO DUPLA DE PVC, SÉRIE NORMAL, PARA ESGOTO PREDIAL, DN 100 X 100 X 100 MM, INSTALADA EM DRENO  - FORNECIMENTO E INSTALAÇÃO. AF_07/2021</t>
  </si>
  <si>
    <t>GEOTÊXTIL NÃO TECIDO 100% POLIÉSTER, RESISTÊNCIA A TRAÇÃO DE 9 KN/M (RT - 9), INSTALADO EM DRENO - FORNECIMENTO E INSTALAÇÃO. AF_07/2021</t>
  </si>
  <si>
    <t>GEOTÊXTIL NÃO TECIDO 100% POLIÉSTER, RESISTÊNCIA A TRAÇÃO DE 14 KN/M (RT - 14), INSTALADO EM DRENO - FORNECIMENTO E INSTALAÇÃO. AF_07/2021</t>
  </si>
  <si>
    <t>10,29</t>
  </si>
  <si>
    <t>GEOTÊXTIL NÃO TECIDO 100% POLIÉSTER, RESISTÊNCIA A TRAÇÃO DE 26 KN/M (RT - 26), INSTALADO EM DRENO - FORNECIMENTO E INSTALAÇÃO. AF_07/2021</t>
  </si>
  <si>
    <t>24,16</t>
  </si>
  <si>
    <t>ENCHIMENTO DE AREIA PARA DRENO, LANÇAMENTO MECANIZADO. AF_07/2021</t>
  </si>
  <si>
    <t>ENCHIMENTO DE BRITA PARA DRENO, LANÇAMENTO MECANIZADO. AF_07/2021</t>
  </si>
  <si>
    <t>ENCHIMENTO DE AREIA PARA DRENO, LANÇAMENTO MANUAL. AF_07/2021</t>
  </si>
  <si>
    <t>ENCHIMENTO DE BRITA PARA DRENO, LANÇAMENTO MANUAL. AF_07/2021</t>
  </si>
  <si>
    <t>DRENO EM MURO DE CONTENÇÃO, EXECUTADO NO PÉ DO MURO, COM TUBO DE PEAD CORRUGADO FLEXÍVEL PERFURADO, ENCHIMENTO COM BRITA, ENVOLVIDO COM MANTA GEOTÊXTIL. AF_07/2021</t>
  </si>
  <si>
    <t>46,43</t>
  </si>
  <si>
    <t>DRENO EM MURO DE CONTENÇÃO, EXECUTADO NO PÉ DO MURO, COM TUBO DE PVC CORRUGADO FLEXÍVEL PERFURADO, ENCHIMENTO COM BRITA, ENVOLVIDO COM MANTA GEOTÊXTIL. AF_07/2021</t>
  </si>
  <si>
    <t>DRENO BARBACÃ, DN 100 MM, COM MATERIAL DRENANTE. AF_07/2021</t>
  </si>
  <si>
    <t>DRENO BARBACÃ, DN 75 MM, COM MATERIAL DRENANTE. AF_07/2021</t>
  </si>
  <si>
    <t>DRENO BARBACÃ, DN 50 MM, COM MATERIAL DRENANTE. AF_07/2021</t>
  </si>
  <si>
    <t>141,13</t>
  </si>
  <si>
    <t>167,43</t>
  </si>
  <si>
    <t>171,20</t>
  </si>
  <si>
    <t>213,77</t>
  </si>
  <si>
    <t>217,85</t>
  </si>
  <si>
    <t>33,08</t>
  </si>
  <si>
    <t>13,74</t>
  </si>
  <si>
    <t>CANALETA MEIA CANA PRÉ-MOLDADA DE CONCRETO (D = 20 CM) - FORNECIMENTO E INSTALAÇÃO. AF_08/2021</t>
  </si>
  <si>
    <t>CANALETA MEIA CANA PRÉ-MOLDADA DE CONCRETO (D = 30 CM) - FORNECIMENTO E INSTALAÇÃO. AF_08/2021</t>
  </si>
  <si>
    <t>38,06</t>
  </si>
  <si>
    <t>CANALETA MEIA CANA PRÉ-MOLDADA DE CONCRETO (D = 40 CM) - FORNECIMENTO E INSTALAÇÃO. AF_08/2021</t>
  </si>
  <si>
    <t>CANALETA MEIA CANA PRÉ-MOLDADA DE CONCRETO (D = 50 CM) - FORNECIMENTO E INSTALAÇÃO. AF_08/2021</t>
  </si>
  <si>
    <t>69,77</t>
  </si>
  <si>
    <t>CANALETA MEIA CANA PRÉ-MOLDADA DE CONCRETO (D = 60 CM) - FORNECIMENTO E INSTALAÇÃO. AF_08/2021</t>
  </si>
  <si>
    <t>91,12</t>
  </si>
  <si>
    <t>CANALETA MEIA CANA PRÉ-MOLDADA DE CONCRETO (D = 80 CM) - FORNECIMENTO E INSTALAÇÃO. AF_08/2021</t>
  </si>
  <si>
    <t>EXECUÇÃO DE CANALETA DE CONCRETO MOLDADO IN LOCO, ESPESSURA DE 0,07 M, GEOMETRIA TRAPEZOIDAL (DIMENSÕES INTERNAS: B=0,6 M; B=0,147 M; H=0,2 M). AF_08/2021</t>
  </si>
  <si>
    <t>EXECUÇÃO DE CANALETA DE CONCRETO MOLDADO IN LOCO, ESPESSURA DE 0,07 M, GEOMETRIA TRAPEZOIDAL (DIMENSÕES INTERNAS: B=0,9 M; B=0,246 M; H=0,3 M). AF_08/2021</t>
  </si>
  <si>
    <t>EXECUÇÃO DE CANALETA DE CONCRETO MOLDADO IN LOCO, ESPESSURA DE 0,08 M, GEOMETRIA TRAPEZOIDAL (DIMENSÕES INTERNAS: B=1M; B=0,5 M; H=0,25 M). AF_08/2021</t>
  </si>
  <si>
    <t>EXECUÇÃO DE CANALETA DE CONCRETO MOLDADO IN LOCO, ESPESSURA DE 0,08 M, GEOMETRIA TRAPEZOIDAL (DIMENSÕES INTERNAS: B=1,074 M; B=0,534 M; H=0,27 M). AF_08/2021</t>
  </si>
  <si>
    <t>83,81</t>
  </si>
  <si>
    <t>EXECUÇÃO DE CANALETA DE CONCRETO MOLDADO IN LOCO, ESPESSURA DE 0,08 M, GEOMETRIA TRAPEZOIDAL (DIMENSÕES INTERNAS: B=1,4 M; B=0,7 M; H=0,35 M). AF_08/2021</t>
  </si>
  <si>
    <t>EXECUÇÃO DE CANALETA DE CONCRETO MOLDADO IN LOCO, ESPESSURA DE 0,08 M, GEOMETRIA TRAPEZOIDAL (DIMENSÕES INTERNAS: B=1,474 M; B=0,934 M; H=0,27 M). AF_08/2021</t>
  </si>
  <si>
    <t>GRELHA DE FERRO FUNDIDO SIMPLES COM REQUADRO, 150 X 1000 MM, ASSENTADA COM ARGAMASSA 1 : 3 CIMENTO: AREIA - FORNECIMENTO E INSTALAÇÃO. AF_08/2021</t>
  </si>
  <si>
    <t>GRELHA DE FERRO FUNDIDO SIMPLES COM REQUADRO, 200 X 1000 MM, ASSENTADA COM ARGAMASSA 1 : 3 CIMENTO: AREIA - FORNECIMENTO E INSTALAÇÃO. AF_08/2021</t>
  </si>
  <si>
    <t>GRELHA DE FERRO FUNDIDO SIMPLES COM REQUADRO, 300 X 1000 MM, ASSENTADA COM ARGAMASSA 1 : 3 CIMENTO: AREIA - FORNECIMENTO E INSTALAÇÃO. AF_08/2021</t>
  </si>
  <si>
    <t>CAIXA COM GRELHA RETANGULAR DE FERRO FUNDIDO, EM ALVENARIA COM TIJOLOS CERÂMICOS MACIÇOS, DIMENSÕES INTERNAS: 0,15 X 1,00 X 0,3 M. AF_08/2021</t>
  </si>
  <si>
    <t>CAIXA COM GRELHA RETANGULAR DE FERRO FUNDIDO, EM ALVENARIA COM TIJOLOS CERÂMICOS MACIÇOS, DIMENSÕES INTERNAS: 0,20 X 1,00 X 0,4 M. AF_08/2021</t>
  </si>
  <si>
    <t>CAIXA COM GRELHA RETANGULAR DE FERRO FUNDIDO, EM ALVENARIA COM TIJOLOS CERÂMICOS MACIÇOS, DIMENSÕES INTERNAS: 0,30 X 1,00 X 0,5 M. AF_08/2021</t>
  </si>
  <si>
    <t>304,69</t>
  </si>
  <si>
    <t>42,58</t>
  </si>
  <si>
    <t>43,93</t>
  </si>
  <si>
    <t>ASSENTAMENTO DE GUIA (MEIO-FIO) EM TRECHO RETO, CONFECCIONADA EM CONCRETO PRÉ-FABRICADO, DIMENSÕES 80X08X08X25 CM (COMPRIMENTO X BASE INFERIOR X BASE SUPERIOR X ALTURA), PARA URBANIZAÇÃO INTERNA DE EMPREENDIMENTOS. AF_06/2016</t>
  </si>
  <si>
    <t>48,94</t>
  </si>
  <si>
    <t>ASSENTAMENTO DE GUIA (MEIO-FIO) EM TRECHO CURVO, CONFECCIONADA EM CONCRETO PRÉ-FABRICADO, DIMENSÕES 80X08X08X25 CM (COMPRIMENTO X BASE INFERIOR X BASE SUPERIOR X ALTURA), PARA URBANIZAÇÃO INTERNA DE EMPREENDIMENTOS. AF_06/2016</t>
  </si>
  <si>
    <t>ASSENTAMENTO DE GUIA (MEIO-FIO) EM TRECHO RETO, CONFECCIONADA EM CONCRETO PRÉ-FABRICADO, DIMENSÕES 39X6,5X6,5X19 CM (COMPRIMENTO X BASE INFERIOR X BASE SUPERIOR X ALTURA), PARA DELIMITAÇÃO DE JARDINS, PRAÇAS OU PASSEIOS. AF_05/2016</t>
  </si>
  <si>
    <t>ASSENTAMENTO DE GUIA (MEIO-FIO) EM TRECHO CURVO, CONFECCIONADA EM CONCRETO PRÉ-FABRICADO, DIMENSÕES 39X6,5X6,5X19 CM (COMPRIMENTO X BASE INFERIOR X BASE SUPERIOR X ALTURA), PARA DELIMITAÇÃO DE JARDINS, PRAÇAS OU PASSEIOS. AF_05/2016</t>
  </si>
  <si>
    <t>73,47</t>
  </si>
  <si>
    <t>59,53</t>
  </si>
  <si>
    <t>FABRICAÇÃO, MONTAGEM E DESMONTAGEM DE FÔRMA PARA BOCA PARA BUEIRO, EM CHAPA DE MADEIRA COMPENSADA RESINADA, E = 17 MM, 2 UTILIZAÇÕES. AF_07/2021</t>
  </si>
  <si>
    <t>ARMAÇÃO DE MURO ALA E MURO TESTA UTILIZANDO AÇO CA-50 DE 6,3 MM - MONTAGEM. AF_07/2021</t>
  </si>
  <si>
    <t>ARMAÇÃO DE MURO ALA E MURO TESTA UTILIZANDO AÇO CA-50 DE 8 MM - MONTAGEM. AF_07/2021</t>
  </si>
  <si>
    <t>ARMAÇÃO DE MURO ALA E MURO TESTA UTILIZANDO AÇO CA-50 DE 10 MM - MONTAGEM. AF_07/2021</t>
  </si>
  <si>
    <t>17,28</t>
  </si>
  <si>
    <t>ARMAÇÃO DE MURO ALA E MURO TESTA UTILIZANDO AÇO CA-50 DE 12,5 MM - MONTAGEM. AF_07/2021</t>
  </si>
  <si>
    <t>ARMAÇÃO DE MURO ALA E MURO TESTA UTILIZANDO AÇO CA-50 DE 16 MM - MONTAGEM. AF_07/2021</t>
  </si>
  <si>
    <t>ARMAÇÃO DE MURO ALA E MURO TESTA UTILIZANDO AÇO CA-50 DE 20 MM - MONTAGEM. AF_07/2021</t>
  </si>
  <si>
    <t>ARMAÇÃO DE SOLEIRA UTILIZANDO AÇO CA-50 DE 6,3 MM - MONTAGEM. AF_07/2021</t>
  </si>
  <si>
    <t>ARMAÇÃO DE SOLEIRA UTILIZANDO AÇO CA-50 DE 8 MM - MONTAGEM. AF_07/2021</t>
  </si>
  <si>
    <t>CONCRETAGEM DE BOCA PARA BUEIRO, FCK = 20 MPA, COM USO DE BOMBA - LANÇAMENTO, ADENSAMENTO E ACABAMENTO. AF_07/2021</t>
  </si>
  <si>
    <t>BOCA PARA BUEIRO SIMPLES TUBULAR D = 40 CM EM CONCRETO, ALAS COM ESCONSIDADE DE 0°, INCLUINDO FÔRMAS E MATERIAIS. AF_07/2021</t>
  </si>
  <si>
    <t>BOCA PARA BUEIRO SIMPLES TUBULAR D = 60 CM EM CONCRETO, ALAS COM ESCONSIDADE DE 0°, INCLUINDO FÔRMAS E MATERIAIS. AF_07/2021</t>
  </si>
  <si>
    <t>BOCA PARA BUEIRO SIMPLES TUBULAR D = 80 CM EM CONCRETO, ALAS COM ESCONSIDADE DE 0°, INCLUINDO FÔRMAS E MATERIAIS. AF_07/2021</t>
  </si>
  <si>
    <t>BOCA PARA BUEIRO SIMPLES TUBULAR D = 100 CM EM CONCRETO, ALAS COM ESCONSIDADE DE 0°, INCLUINDO FÔRMAS E MATERIAIS. AF_07/2021</t>
  </si>
  <si>
    <t>BOCA PARA BUEIRO SIMPLES TUBULAR D = 120 CM EM CONCRETO, ALAS COM ESCONSIDADE DE 0°, INCLUINDO FÔRMAS E MATERIAIS. AF_07/2021</t>
  </si>
  <si>
    <t>BOCA PARA BUEIRO SIMPLES TUBULAR D = 150 CM EM CONCRETO, ALAS COM ESCONSIDADE DE 0°, INCLUINDO FÔRMAS E MATERIAIS. AF_07/2021</t>
  </si>
  <si>
    <t>BOCA PARA BUEIRO DUPLO TUBULAR D = 80 CM EM CONCRETO, ALAS COM ESCONSIDADE DE 0°, INCLUINDO FÔRMAS E MATERIAIS. AF_07/2021</t>
  </si>
  <si>
    <t>BOCA PARA BUEIRO DUPLO TUBULAR D = 100 CM EM CONCRETO, ALAS COM ESCONSIDADE DE 0°, INCLUINDO FÔRMAS E MATERIAIS. AF_07/2021</t>
  </si>
  <si>
    <t>BOCA PARA BUEIRO DUPLO TUBULAR D = 120 CM EM CONCRETO, ALAS COM ESCONSIDADE DE 0°, INCLUINDO FÔRMAS E MATERIAIS. AF_07/2021</t>
  </si>
  <si>
    <t>BOCA PARA BUEIRO DUPLO TUBULAR D = 150 CM EM CONCRETO, ALAS COM ESCONSIDADE DE 0°, INCLUINDO FÔRMAS E MATERIAIS. AF_07/2021</t>
  </si>
  <si>
    <t>BOCA PARA BUEIRO TRIPLO TUBULAR D = 100 CM EM CONCRETO, ALAS COM ESCONSIDADE DE 0°, INCLUINDO FÔRMAS E MATERIAIS. AF_07/2021</t>
  </si>
  <si>
    <t>BOCA PARA BUEIRO TRIPLO TUBULAR D = 120 CM EM CONCRETO, ALAS COM ESCONSIDADE DE 0°, INCLUINDO FÔRMAS E MATERIAIS. AF_07/2021</t>
  </si>
  <si>
    <t>BOCA PARA BUEIRO TRIPLO TUBULAR D = 150 CM EM CONCRETO, ALAS COM ESCONSIDADE DE 0°, INCLUINDO FÔRMAS E MATERIAIS. AF_07/2021</t>
  </si>
  <si>
    <t>BOCA PARA BUEIRO SIMPLES TUBULAR D = 60 CM EM CONCRETO, ALAS COM ESCONSIDADE DE 30°, INCLUINDO FÔRMAS E MATERIAIS. AF_07/2021</t>
  </si>
  <si>
    <t>BOCA PARA BUEIRO SIMPLES TUBULAR D = 80 CM EM CONCRETO, ALAS COM ESCONSIDADE DE 30°, INCLUINDO FÔRMAS E MATERIAIS. AF_07/2021</t>
  </si>
  <si>
    <t>BOCA PARA BUEIRO SIMPLES TUBULAR D = 100 CM EM CONCRETO, ALAS COM ESCONSIDADE DE 30°, INCLUINDO FÔRMAS E MATERIAIS. AF_07/2021</t>
  </si>
  <si>
    <t>BOCA PARA BUEIRO SIMPLES TUBULAR D = 120 CM EM CONCRETO, ALAS COM ESCONSIDADE DE 30°, INCLUINDO FÔRMAS E MATERIAIS. AF_07/2021</t>
  </si>
  <si>
    <t>BOCA PARA BUEIRO SIMPLES TUBULAR D = 150 CM EM CONCRETO, ALAS COM ESCONSIDADE DE 30°, INCLUINDO FÔRMAS E MATERIAIS. AF_07/2021</t>
  </si>
  <si>
    <t>BOCA PARA BUEIRO DUPLO TUBULAR D = 100 CM EM CONCRETO, ALAS COM ESCONSIDADE DE 30°, INCLUINDO FÔRMAS E MATERIAIS. AF_07/2021</t>
  </si>
  <si>
    <t>BOCA PARA BUEIRO DUPLO TUBULAR D = 120 CM EM CONCRETO, ALAS COM ESCONSIDADE DE 30°, INCLUINDO FÔRMAS E MATERIAIS. AF_07/2021</t>
  </si>
  <si>
    <t>BOCA PARA BUEIRO DUPLO TUBULAR D = 150 CM EM CONCRETO, ALAS COM ESCONSIDADE DE 30°, INCLUINDO FÔRMAS E MATERIAIS. AF_07/2021</t>
  </si>
  <si>
    <t>BOCA PARA BUEIRO TRIPLO TUBULAR D = 100 CM EM CONCRETO, ALAS COM ESCONSIDADE DE 30°, INCLUINDO FÔRMAS E MATERIAIS. AF_07/2021</t>
  </si>
  <si>
    <t>BOCA PARA BUEIRO TRIPLO TUBULAR D = 120 CM EM CONCRETO, ALAS COM ESCONSIDADE DE 30°, INCLUINDO FÔRMAS E MATERIAIS. AF_07/2021</t>
  </si>
  <si>
    <t>BOCA PARA BUEIRO TRIPLO TUBULAR D = 150 CM EM CONCRETO, ALAS COM ESCONSIDADE DE 30°, INCLUINDO FÔRMAS E MATERIAIS. AF_07/2021</t>
  </si>
  <si>
    <t>BOCA PARA BUEIRO SIMPLES CELULAR 150 X 150 CM EM CONCRETO, ALAS COM ESCONSIDADE DE 30°, INCLUINDO FÔRMAS E MATERIAIS. AF_07/2021</t>
  </si>
  <si>
    <t>BOCA PARA BUEIRO SIMPLES CELULAR 200 X 200 CM EM CONCRETO, ALAS COM ESCONSIDADE DE 30°, INCLUINDO FÔRMAS E MATERIAIS. AF_07/2021</t>
  </si>
  <si>
    <t>BOCA PARA BUEIRO SIMPLES CELULAR 250 X 250 CM EM CONCRETO, ALAS COM ESCONSIDADE DE 30°, INCLUINDO FÔRMAS E MATERIAIS. AF_07/2021</t>
  </si>
  <si>
    <t>BOCA PARA BUEIRO SIMPLES CELULAR 300 X 300 CM EM CONCRETO, ALAS COM ESCONSIDADE DE 30°, INCLUINDO FÔRMAS E MATERIAIS. AF_07/2021</t>
  </si>
  <si>
    <t>BOCA PARA BUEIRO DUPLO CELULAR 150 X 150 CM EM CONCRETO, ALAS COM ESCONSIDADE DE 30°, INCLUINDO FÔRMAS E MATERIAIS. AF_07/2021</t>
  </si>
  <si>
    <t>BOCA PARA BUEIRO DUPLO CELULAR 200 X 200 CM EM CONCRETO, ALAS COM ESCONSIDADE DE 30°, INCLUINDO FÔRMAS E MATERIAIS. AF_07/2021</t>
  </si>
  <si>
    <t>BOCA PARA BUEIRO DUPLO CELULAR 250 X 250 CM EM CONCRETO, ALAS COM ESCONSIDADE DE 30°, INCLUINDO FÔRMAS E MATERIAIS. AF_07/2021</t>
  </si>
  <si>
    <t>BOCA PARA BUEIRO DUPLO CELULAR 300 X 300 CM EM CONCRETO, ALAS COM ESCONSIDADE DE 30°, INCLUINDO FÔRMAS E MATERIAIS. AF_07/2021</t>
  </si>
  <si>
    <t>BOCA PARA BUEIRO TRIPLO CELULAR 150 X 150 CM EM CONCRETO, ALAS COM ESCONSIDADE DE 30°, INCLUINDO FÔRMAS E MATERIAIS. AF_07/2021</t>
  </si>
  <si>
    <t>BOCA PARA BUEIRO TRIPLO CELULAR 200 X 200 CM EM CONCRETO, ALAS COM ESCONSIDADE DE 30°, INCLUINDO FÔRMAS E MATERIAIS. AF_07/2021</t>
  </si>
  <si>
    <t>BOCA PARA BUEIRO TRIPLO CELULAR 250 X 250 CM EM CONCRETO, ALAS COM ESCONSIDADE DE 30°, INCLUINDO FÔRMAS E MATERIAIS. AF_07/2021</t>
  </si>
  <si>
    <t>BOCA PARA BUEIRO TRIPLO CELULAR 300 X 300 CM EM CONCRETO, ALAS COM ESCONSIDADE DE 30°, INCLUINDO FÔRMAS E MATERIAIS. AF_07/2021</t>
  </si>
  <si>
    <t>BOCA PARA BUEIRO SIMPLES TUBULAR D = 40 CM EM GABIÃO, ALAS COM ESCONSIDADE DE 45°, INCLUINDO FÔRMAS E MATERIAIS. AF_07/2021</t>
  </si>
  <si>
    <t>BOCA PARA BUEIRO SIMPLES TUBULAR D = 60 CM EM GABIÃO, ALAS COM ESCONSIDADE DE 45°, INCLUINDO FÔRMAS E MATERIAIS. AF_07/2021</t>
  </si>
  <si>
    <t>BOCA PARA BUEIRO SIMPLES TUBULAR D = 80 CM EM GABIÃO, ALAS COM ESCONSIDADE DE 45°, INCLUINDO FÔRMAS E MATERIAIS. AF_07/2021</t>
  </si>
  <si>
    <t>BOCA PARA BUEIRO SIMPLES TUBULAR D = 100 CM EM GABIÃO, ALAS COM ESCONSIDADE DE 45°, INCLUINDO FÔRMAS E MATERIAIS. AF_07/2021</t>
  </si>
  <si>
    <t>BOCA PARA BUEIRO SIMPLES TUBULAR D = 120 CM EM GABIÃO, ALAS COM ESCONSIDADE DE 45°, INCLUINDO FÔRMAS E MATERIAIS. AF_07/2021</t>
  </si>
  <si>
    <t>BOCA PARA BUEIRO SIMPLES TUBULAR D = 150 CM EM GABIÃO, ALAS COM ESCONSIDADE DE 45°, INCLUINDO FÔRMAS E MATERIAIS. AF_07/2021</t>
  </si>
  <si>
    <t>BOCA PARA BUEIRO DUPLO TUBULAR D = 40 CM EM GABIÃO, ALAS COM ESCONSIDADE DE 45°, INCLUINDO FÔRMAS E MATERIAIS. AF_07/2021</t>
  </si>
  <si>
    <t>BOCA PARA BUEIRO DUPLO TUBULAR D = 60 CM EM GABIÃO, ALAS COM ESCONSIDADE DE 45°, INCLUINDO FÔRMAS E MATERIAIS. AF_07/2021</t>
  </si>
  <si>
    <t>BOCA PARA BUEIRO DUPLO TUBULAR D = 80 CM EM GABIÃO, ALAS COM ESCONSIDADE DE 45°, INCLUINDO FÔRMAS E MATERIAIS. AF_07/2021</t>
  </si>
  <si>
    <t>BOCA PARA BUEIRO DUPLO TUBULAR D = 100 CM EM GABIÃO, ALAS COM ESCONSIDADE DE 45°, INCLUINDO FÔRMAS E MATERIAIS. AF_07/2021</t>
  </si>
  <si>
    <t>BOCA PARA BUEIRO DUPLO TUBULAR D = 120 CM EM GABIÃO, ALAS COM ESCONSIDADE DE 45°, INCLUINDO FÔRMAS E MATERIAIS. AF_07/2021</t>
  </si>
  <si>
    <t>BOCA PARA BUEIRO DUPLO TUBULAR D = 150 CM EM GABIÃO, ALAS COM ESCONSIDADE DE 45°, INCLUINDO FÔRMAS E MATERIAIS. AF_07/2021</t>
  </si>
  <si>
    <t>BOCA PARA BUEIRO TRIPLO TUBULAR D = 40 CM EM GABIÃO, ALAS COM ESCONSIDADE DE 45°, INCLUINDO FÔRMAS E MATERIAIS. AF_07/2021</t>
  </si>
  <si>
    <t>BOCA PARA BUEIRO TRIPLO TUBULAR D = 60 CM EM GABIÃO, ALAS COM ESCONSIDADE DE 45°, INCLUINDO FÔRMAS E MATERIAIS. AF_07/2021</t>
  </si>
  <si>
    <t>BOCA PARA BUEIRO TRIPLO TUBULAR D = 80 CM EM GABIÃO, ALAS COM ESCONSIDADE DE 45°, INCLUINDO FÔRMAS E MATERIAIS. AF_07/2021</t>
  </si>
  <si>
    <t>BOCA PARA BUEIRO TRIPLO TUBULAR D = 100 CM EM GABIÃO, ALAS COM ESCONSIDADE DE 45°, INCLUINDO FÔRMAS E MATERIAIS. AF_07/2021</t>
  </si>
  <si>
    <t>BOCA PARA BUEIRO TRIPLO TUBULAR D = 120 CM EM GABIÃO, ALAS COM ESCONSIDADE DE 45°, INCLUINDO FÔRMAS E MATERIAIS. AF_07/2021</t>
  </si>
  <si>
    <t>BOCA PARA BUEIRO TRIPLO TUBULAR D = 150 CM EM GABIÃO, ALAS COM ESCONSIDADE DE 45°, INCLUINDO FÔRMAS E MATERIAIS. AF_07/2021</t>
  </si>
  <si>
    <t>BOCA PARA BUEIRO SIMPLES CELULAR 150 X 150 CM EM GABIÃO, ALAS COM ESCONSIDADE DE 45°, INCLUINDO FÔRMAS E MATERIAIS. AF_07/2021</t>
  </si>
  <si>
    <t>BOCA PARA BUEIRO SIMPLES CELULAR 200 X 200 CM EM GABIÃO, ALAS COM ESCONSIDADE DE 45°, INCLUINDO FÔRMAS E MATERIAIS. AF_07/2021</t>
  </si>
  <si>
    <t>BOCA PARA BUEIRO SIMPLES CELULAR 250 X 250 CM EM GABIÃO, ALAS COM ESCONSIDADE DE 45°, INCLUINDO FÔRMAS E MATERIAIS. AF_07/2021</t>
  </si>
  <si>
    <t>BOCA PARA BUEIRO SIMPLES CELULAR 300 X 300 CM EM GABIÃO, ALAS COM ESCONSIDADE DE 45°, INCLUINDO FÔRMAS E MATERIAIS. AF_07/2021</t>
  </si>
  <si>
    <t>BOCA PARA BUEIRO DUPLO CELULAR 150 X 150 CM EM GABIÃO, ALAS COM ESCONSIDADE DE 45°, INCLUINDO FÔRMAS E MATERIAIS. AF_07/2021</t>
  </si>
  <si>
    <t>BOCA PARA BUEIRO DUPLO CELULAR 200 X 200 CM EM GABIÃO, ALAS COM ESCONSIDADE DE 45°, INCLUINDO FÔRMAS E MATERIAIS. AF_07/2021</t>
  </si>
  <si>
    <t>BOCA PARA BUEIRO DUPLO CELULAR 250 X 250 CM EM GABIÃO, ALAS COM ESCONSIDADE DE 45°, INCLUINDO FÔRMAS E MATERIAIS. AF_07/2021</t>
  </si>
  <si>
    <t>BOCA PARA BUEIRO DUPLO CELULAR 300 X 300 CM EM GABIÃO, ALAS COM ESCONSIDADE DE 45°, INCLUINDO FÔRMAS E MATERIAIS. AF_07/2021</t>
  </si>
  <si>
    <t>BOCA PARA BUEIRO TRIPLO CELULAR 150 X 150 CM EM GABIÃO, ALAS COM ESCONSIDADE DE 45°, INCLUINDO FÔRMAS E MATERIAIS. AF_07/2021</t>
  </si>
  <si>
    <t>BOCA PARA BUEIRO TRIPLO CELULAR 200 X 200 CM EM GABIÃO, ALAS COM ESCONSIDADE DE 45°, INCLUINDO FÔRMAS E MATERIAIS. AF_07/2021</t>
  </si>
  <si>
    <t>BOCA PARA BUEIRO TRIPLO CELULAR 250 X 250 CM EM GABIÃO, ALAS COM ESCONSIDADE DE 45°, INCLUINDO FÔRMAS E MATERIAIS. AF_07/2021</t>
  </si>
  <si>
    <t>BOCA PARA BUEIRO TRIPLO CELULAR 300 X 300 CM EM GABIÃO, ALAS COM ESCONSIDADE DE 45°, INCLUINDO FÔRMAS E MATERIAIS. AF_07/2021</t>
  </si>
  <si>
    <t>24,51</t>
  </si>
  <si>
    <t>28,22</t>
  </si>
  <si>
    <t>29,98</t>
  </si>
  <si>
    <t>87,80</t>
  </si>
  <si>
    <t>121,71</t>
  </si>
  <si>
    <t>63,38</t>
  </si>
  <si>
    <t>44,63</t>
  </si>
  <si>
    <t>834,84</t>
  </si>
  <si>
    <t>87,87</t>
  </si>
  <si>
    <t>170,20</t>
  </si>
  <si>
    <t>20,63</t>
  </si>
  <si>
    <t>17,89</t>
  </si>
  <si>
    <t>16,56</t>
  </si>
  <si>
    <t>27,62</t>
  </si>
  <si>
    <t>17,41</t>
  </si>
  <si>
    <t>29,03</t>
  </si>
  <si>
    <t>115,48</t>
  </si>
  <si>
    <t>19,07</t>
  </si>
  <si>
    <t>141,54</t>
  </si>
  <si>
    <t>104,37</t>
  </si>
  <si>
    <t>28,14</t>
  </si>
  <si>
    <t>13,44</t>
  </si>
  <si>
    <t>64,60</t>
  </si>
  <si>
    <t>45,18</t>
  </si>
  <si>
    <t>56,89</t>
  </si>
  <si>
    <t>92,73</t>
  </si>
  <si>
    <t>25,29</t>
  </si>
  <si>
    <t>65,22</t>
  </si>
  <si>
    <t>350,71</t>
  </si>
  <si>
    <t>249,22</t>
  </si>
  <si>
    <t>238,23</t>
  </si>
  <si>
    <t>127,51</t>
  </si>
  <si>
    <t>144,50</t>
  </si>
  <si>
    <t>198,30</t>
  </si>
  <si>
    <t>246,20</t>
  </si>
  <si>
    <t>147,32</t>
  </si>
  <si>
    <t>20,43</t>
  </si>
  <si>
    <t>17,13</t>
  </si>
  <si>
    <t>17,12</t>
  </si>
  <si>
    <t>19,55</t>
  </si>
  <si>
    <t>16,79</t>
  </si>
  <si>
    <t>15,46</t>
  </si>
  <si>
    <t>20,71</t>
  </si>
  <si>
    <t>13,17</t>
  </si>
  <si>
    <t>15,15</t>
  </si>
  <si>
    <t>22,12</t>
  </si>
  <si>
    <t>15,25</t>
  </si>
  <si>
    <t>23,56</t>
  </si>
  <si>
    <t>18,94</t>
  </si>
  <si>
    <t>14,25</t>
  </si>
  <si>
    <t>15,61</t>
  </si>
  <si>
    <t>15,84</t>
  </si>
  <si>
    <t>14,67</t>
  </si>
  <si>
    <t>15,38</t>
  </si>
  <si>
    <t>14,27</t>
  </si>
  <si>
    <t>12,27</t>
  </si>
  <si>
    <t>18,26</t>
  </si>
  <si>
    <t>15,93</t>
  </si>
  <si>
    <t>26,48</t>
  </si>
  <si>
    <t>27,68</t>
  </si>
  <si>
    <t>22,06</t>
  </si>
  <si>
    <t>14,58</t>
  </si>
  <si>
    <t>13,58</t>
  </si>
  <si>
    <t>416,99</t>
  </si>
  <si>
    <t>160,55</t>
  </si>
  <si>
    <t>85,51</t>
  </si>
  <si>
    <t>43,23</t>
  </si>
  <si>
    <t>100,49</t>
  </si>
  <si>
    <t>72,25</t>
  </si>
  <si>
    <t>110,63</t>
  </si>
  <si>
    <t>18,08</t>
  </si>
  <si>
    <t>17,40</t>
  </si>
  <si>
    <t>24,46</t>
  </si>
  <si>
    <t>23,87</t>
  </si>
  <si>
    <t>16,41</t>
  </si>
  <si>
    <t>44,34</t>
  </si>
  <si>
    <t>42,56</t>
  </si>
  <si>
    <t>51,20</t>
  </si>
  <si>
    <t>62,20</t>
  </si>
  <si>
    <t>11,25</t>
  </si>
  <si>
    <t>14,39</t>
  </si>
  <si>
    <t>6,79</t>
  </si>
  <si>
    <t>9,64</t>
  </si>
  <si>
    <t>17,77</t>
  </si>
  <si>
    <t>12,81</t>
  </si>
  <si>
    <t>8,99</t>
  </si>
  <si>
    <t>11,26</t>
  </si>
  <si>
    <t>27,13</t>
  </si>
  <si>
    <t>46,46</t>
  </si>
  <si>
    <t>15,72</t>
  </si>
  <si>
    <t>16,48</t>
  </si>
  <si>
    <t>19,14</t>
  </si>
  <si>
    <t>21,72</t>
  </si>
  <si>
    <t>14,57</t>
  </si>
  <si>
    <t>6,75</t>
  </si>
  <si>
    <t>9,27</t>
  </si>
  <si>
    <t>13,08</t>
  </si>
  <si>
    <t>6,90</t>
  </si>
  <si>
    <t>9,42</t>
  </si>
  <si>
    <t>10,50</t>
  </si>
  <si>
    <t>27,98</t>
  </si>
  <si>
    <t>36,68</t>
  </si>
  <si>
    <t>25,50</t>
  </si>
  <si>
    <t>10,78</t>
  </si>
  <si>
    <t>35,95</t>
  </si>
  <si>
    <t>8,67</t>
  </si>
  <si>
    <t>33,06</t>
  </si>
  <si>
    <t>34,26</t>
  </si>
  <si>
    <t>45,36</t>
  </si>
  <si>
    <t>27,38</t>
  </si>
  <si>
    <t>29,79</t>
  </si>
  <si>
    <t>68,94</t>
  </si>
  <si>
    <t>84,34</t>
  </si>
  <si>
    <t>52,06</t>
  </si>
  <si>
    <t>462,90</t>
  </si>
  <si>
    <t>125,26</t>
  </si>
  <si>
    <t>9,80</t>
  </si>
  <si>
    <t>8,05</t>
  </si>
  <si>
    <t>25,17</t>
  </si>
  <si>
    <t>40,63</t>
  </si>
  <si>
    <t>55,15</t>
  </si>
  <si>
    <t>70,67</t>
  </si>
  <si>
    <t>46,26</t>
  </si>
  <si>
    <t>44,88</t>
  </si>
  <si>
    <t>52,93</t>
  </si>
  <si>
    <t>57,21</t>
  </si>
  <si>
    <t>45,15</t>
  </si>
  <si>
    <t>71,49</t>
  </si>
  <si>
    <t>55,05</t>
  </si>
  <si>
    <t>45,99</t>
  </si>
  <si>
    <t>54,04</t>
  </si>
  <si>
    <t>136,97</t>
  </si>
  <si>
    <t>29,73</t>
  </si>
  <si>
    <t>25,70</t>
  </si>
  <si>
    <t>35,49</t>
  </si>
  <si>
    <t>60,48</t>
  </si>
  <si>
    <t>71,53</t>
  </si>
  <si>
    <t>121,63</t>
  </si>
  <si>
    <t>64,73</t>
  </si>
  <si>
    <t>53,21</t>
  </si>
  <si>
    <t>8,04</t>
  </si>
  <si>
    <t>49,47</t>
  </si>
  <si>
    <t>90,96</t>
  </si>
  <si>
    <t>245,28</t>
  </si>
  <si>
    <t>47,54</t>
  </si>
  <si>
    <t>48,00</t>
  </si>
  <si>
    <t>289,61</t>
  </si>
  <si>
    <t>28,36</t>
  </si>
  <si>
    <t>60,59</t>
  </si>
  <si>
    <t>102,09</t>
  </si>
  <si>
    <t>64,85</t>
  </si>
  <si>
    <t>91,77</t>
  </si>
  <si>
    <t>228,25</t>
  </si>
  <si>
    <t>2,05</t>
  </si>
  <si>
    <t>64,17</t>
  </si>
  <si>
    <t>25,24</t>
  </si>
  <si>
    <t>85,41</t>
  </si>
  <si>
    <t>36,11</t>
  </si>
  <si>
    <t>37,83</t>
  </si>
  <si>
    <t>60,94</t>
  </si>
  <si>
    <t>47,43</t>
  </si>
  <si>
    <t>31,85</t>
  </si>
  <si>
    <t>35,08</t>
  </si>
  <si>
    <t>45,27</t>
  </si>
  <si>
    <t>85,91</t>
  </si>
  <si>
    <t>73,83</t>
  </si>
  <si>
    <t>36,28</t>
  </si>
  <si>
    <t>17,20</t>
  </si>
  <si>
    <t>24,59</t>
  </si>
  <si>
    <t>28,27</t>
  </si>
  <si>
    <t>17,19</t>
  </si>
  <si>
    <t>13,78</t>
  </si>
  <si>
    <t>54,81</t>
  </si>
  <si>
    <t>117,48</t>
  </si>
  <si>
    <t>29,06</t>
  </si>
  <si>
    <t>168,43</t>
  </si>
  <si>
    <t>25,41</t>
  </si>
  <si>
    <t>28,75</t>
  </si>
  <si>
    <t>59,68</t>
  </si>
  <si>
    <t>8,15</t>
  </si>
  <si>
    <t>9,68</t>
  </si>
  <si>
    <t>18,95</t>
  </si>
  <si>
    <t>15,27</t>
  </si>
  <si>
    <t>6,81</t>
  </si>
  <si>
    <t>10,18</t>
  </si>
  <si>
    <t>16,76</t>
  </si>
  <si>
    <t>9,54</t>
  </si>
  <si>
    <t>12,29</t>
  </si>
  <si>
    <t>14,65</t>
  </si>
  <si>
    <t>10,31</t>
  </si>
  <si>
    <t>18,17</t>
  </si>
  <si>
    <t>11,61</t>
  </si>
  <si>
    <t>5,84</t>
  </si>
  <si>
    <t>16,93</t>
  </si>
  <si>
    <t>22,79</t>
  </si>
  <si>
    <t>122,41</t>
  </si>
  <si>
    <t>91,90</t>
  </si>
  <si>
    <t>28,16</t>
  </si>
  <si>
    <t>24,91</t>
  </si>
  <si>
    <t>81,33</t>
  </si>
  <si>
    <t>34,04</t>
  </si>
  <si>
    <t>18,84</t>
  </si>
  <si>
    <t>23,29</t>
  </si>
  <si>
    <t>18,73</t>
  </si>
  <si>
    <t>39,17</t>
  </si>
  <si>
    <t>34,69</t>
  </si>
  <si>
    <t>34,16</t>
  </si>
  <si>
    <t>18,90</t>
  </si>
  <si>
    <t>99,81</t>
  </si>
  <si>
    <t>15,14</t>
  </si>
  <si>
    <t>25,18</t>
  </si>
  <si>
    <t>19,62</t>
  </si>
  <si>
    <t>28,98</t>
  </si>
  <si>
    <t>23,72</t>
  </si>
  <si>
    <t>12,95</t>
  </si>
  <si>
    <t>33,07</t>
  </si>
  <si>
    <t>23,86</t>
  </si>
  <si>
    <t>25,79</t>
  </si>
  <si>
    <t>34,99</t>
  </si>
  <si>
    <t>53,16</t>
  </si>
  <si>
    <t>101,83</t>
  </si>
  <si>
    <t>23,51</t>
  </si>
  <si>
    <t>69,30</t>
  </si>
  <si>
    <t>36,56</t>
  </si>
  <si>
    <t>68,52</t>
  </si>
  <si>
    <t>23,68</t>
  </si>
  <si>
    <t>10,39</t>
  </si>
  <si>
    <t>13,41</t>
  </si>
  <si>
    <t>20,85</t>
  </si>
  <si>
    <t>15,22</t>
  </si>
  <si>
    <t>12,55</t>
  </si>
  <si>
    <t>82,12</t>
  </si>
  <si>
    <t>26,05</t>
  </si>
  <si>
    <t>18,44</t>
  </si>
  <si>
    <t>45,93</t>
  </si>
  <si>
    <t>220,84</t>
  </si>
  <si>
    <t>66,88</t>
  </si>
  <si>
    <t>24,74</t>
  </si>
  <si>
    <t>24,68</t>
  </si>
  <si>
    <t>178,68</t>
  </si>
  <si>
    <t>74,64</t>
  </si>
  <si>
    <t>24,24</t>
  </si>
  <si>
    <t>8,88</t>
  </si>
  <si>
    <t>18,43</t>
  </si>
  <si>
    <t>101,26</t>
  </si>
  <si>
    <t>38,70</t>
  </si>
  <si>
    <t>90,92</t>
  </si>
  <si>
    <t>155,55</t>
  </si>
  <si>
    <t>35,01</t>
  </si>
  <si>
    <t>39,80</t>
  </si>
  <si>
    <t>40,13</t>
  </si>
  <si>
    <t>53,31</t>
  </si>
  <si>
    <t>73,35</t>
  </si>
  <si>
    <t>61,36</t>
  </si>
  <si>
    <t>52,57</t>
  </si>
  <si>
    <t>38,29</t>
  </si>
  <si>
    <t>55,34</t>
  </si>
  <si>
    <t>97,64</t>
  </si>
  <si>
    <t>48,07</t>
  </si>
  <si>
    <t>46,76</t>
  </si>
  <si>
    <t>57,49</t>
  </si>
  <si>
    <t>137,91</t>
  </si>
  <si>
    <t>32,19</t>
  </si>
  <si>
    <t>28,01</t>
  </si>
  <si>
    <t>14,13</t>
  </si>
  <si>
    <t>22,20</t>
  </si>
  <si>
    <t>32,43</t>
  </si>
  <si>
    <t>19,85</t>
  </si>
  <si>
    <t>16,09</t>
  </si>
  <si>
    <t>36,59</t>
  </si>
  <si>
    <t>20,94</t>
  </si>
  <si>
    <t>81,35</t>
  </si>
  <si>
    <t>13,15</t>
  </si>
  <si>
    <t>13,96</t>
  </si>
  <si>
    <t>81,57</t>
  </si>
  <si>
    <t>15,96</t>
  </si>
  <si>
    <t>26,44</t>
  </si>
  <si>
    <t>27,63</t>
  </si>
  <si>
    <t>31,47</t>
  </si>
  <si>
    <t>18,77</t>
  </si>
  <si>
    <t>14,94</t>
  </si>
  <si>
    <t>462,07</t>
  </si>
  <si>
    <t>10,76</t>
  </si>
  <si>
    <t>26,99</t>
  </si>
  <si>
    <t>35,58</t>
  </si>
  <si>
    <t>26,74</t>
  </si>
  <si>
    <t>15,12</t>
  </si>
  <si>
    <t>50,95</t>
  </si>
  <si>
    <t>8,32</t>
  </si>
  <si>
    <t>8,26</t>
  </si>
  <si>
    <t>26,54</t>
  </si>
  <si>
    <t>40,12</t>
  </si>
  <si>
    <t>14,64</t>
  </si>
  <si>
    <t>27,30</t>
  </si>
  <si>
    <t>7,26</t>
  </si>
  <si>
    <t>142,64</t>
  </si>
  <si>
    <t>9,13</t>
  </si>
  <si>
    <t>88,54</t>
  </si>
  <si>
    <t>9,86</t>
  </si>
  <si>
    <t>17,76</t>
  </si>
  <si>
    <t>41,58</t>
  </si>
  <si>
    <t>198,68</t>
  </si>
  <si>
    <t>26,31</t>
  </si>
  <si>
    <t>22,74</t>
  </si>
  <si>
    <t>51,56</t>
  </si>
  <si>
    <t>18,34</t>
  </si>
  <si>
    <t>49,60</t>
  </si>
  <si>
    <t>38,57</t>
  </si>
  <si>
    <t>42,42</t>
  </si>
  <si>
    <t>63,64</t>
  </si>
  <si>
    <t>38,71</t>
  </si>
  <si>
    <t>61,72</t>
  </si>
  <si>
    <t>37,47</t>
  </si>
  <si>
    <t>37,06</t>
  </si>
  <si>
    <t>77,23</t>
  </si>
  <si>
    <t>89,78</t>
  </si>
  <si>
    <t>67,56</t>
  </si>
  <si>
    <t>88,38</t>
  </si>
  <si>
    <t>107,91</t>
  </si>
  <si>
    <t>248,46</t>
  </si>
  <si>
    <t>31,63</t>
  </si>
  <si>
    <t>43,05</t>
  </si>
  <si>
    <t>42,99</t>
  </si>
  <si>
    <t>118,00</t>
  </si>
  <si>
    <t>87,23</t>
  </si>
  <si>
    <t>151,46</t>
  </si>
  <si>
    <t>30,11</t>
  </si>
  <si>
    <t>41,70</t>
  </si>
  <si>
    <t>52,07</t>
  </si>
  <si>
    <t>68,29</t>
  </si>
  <si>
    <t>128,59</t>
  </si>
  <si>
    <t>47,93</t>
  </si>
  <si>
    <t>FURO EM CAIXA D'ÁGUA COM ESPESSURA DE 2 ATÉ 5 MM E DIÂMETRO DE 15 MM. AF_06/2021</t>
  </si>
  <si>
    <t>FURO EM CAIXA D'ÁGUA COM ESPESSURA DE 6 ATÉ 8 MM E DIÂMETRO DE 15 MM. AF_06/2021</t>
  </si>
  <si>
    <t>FURO EM CAIXA D'ÁGUA COM ESPESSURA DE 2 ATÉ 5 MM E DIÂMETRO DE 20 MM. AF_06/2021</t>
  </si>
  <si>
    <t>FURO EM CAIXA D'ÁGUA COM ESPESSURA DE 6 ATÉ 8 MM E DIÂMETRO DE 20 MM. AF_06/2021</t>
  </si>
  <si>
    <t>FURO EM CAIXA D'ÁGUA COM ESPESSURA DE 2 ATÉ 5 MM E DIÂMETRO DE 25 MM. AF_06/2021</t>
  </si>
  <si>
    <t>4,45</t>
  </si>
  <si>
    <t>FURO EM CAIXA D'ÁGUA COM ESPESSURA DE 6 ATÉ 8 MM E DIÂMETRO DE 25 MM. AF_06/2021</t>
  </si>
  <si>
    <t>FURO EM CAIXA D'ÁGUA COM ESPESSURA DE 2 ATÉ 5 MM E DIÂMETRO DE 32 MM. AF_06/2021</t>
  </si>
  <si>
    <t>5,02</t>
  </si>
  <si>
    <t>FURO EM CAIXA D'ÁGUA COM ESPESSURA DE 6 ATÉ 8 MM E DIÂMETRO DE 32 MM. AF_06/2021</t>
  </si>
  <si>
    <t>6,65</t>
  </si>
  <si>
    <t>FURO EM CAIXA D'ÁGUA COM ESPESSURA DE 2 ATÉ 5 MM E DIÂMETRO DE 40 MM. AF_06/2021</t>
  </si>
  <si>
    <t>5,68</t>
  </si>
  <si>
    <t>FURO EM CAIXA D'ÁGUA COM ESPESSURA DE 6 ATÉ 8 MM E DIÂMETRO DE 40 MM. AF_06/2021</t>
  </si>
  <si>
    <t>FURO EM CAIXA D'ÁGUA COM ESPESSURA DE 2 ATÉ 5 MM E DIÂMETRO DE 50 MM. AF_06/2021</t>
  </si>
  <si>
    <t>FURO EM CAIXA D'ÁGUA COM ESPESSURA DE 6 ATÉ 8 MM E DIÂMETRO DE 50 MM. AF_06/2021</t>
  </si>
  <si>
    <t>FURO EM CAIXA D'ÁGUA COM ESPESSURA DE 2 ATÉ 5 MM E DIÂMETRO DE 60 MM. AF_06/2021</t>
  </si>
  <si>
    <t>FURO EM CAIXA D'ÁGUA COM ESPESSURA DE 6 ATÉ 8 MM E DIÂMETRO DE 60 MM. AF_06/2021</t>
  </si>
  <si>
    <t>FURO EM CAIXA D'ÁGUA COM ESPESSURA DE 2 ATÉ 5 MM E DIÂMETRO DE 75 MM. AF_06/2021</t>
  </si>
  <si>
    <t>FURO EM CAIXA D'ÁGUA COM ESPESSURA DE 6 ATÉ 8 MM E DIÂMETRO DE 75 MM. AF_06/2021</t>
  </si>
  <si>
    <t>FURO EM CAIXA D'ÁGUA COM ESPESSURA DE 2 ATÉ 5 MM E DIÂMETRO DE 100 MM. AF_06/2021</t>
  </si>
  <si>
    <t>FURO EM CAIXA D'ÁGUA COM ESPESSURA DE 6 ATÉ 8 MM E DIÂMETRO DE 100 MM. AF_06/2021</t>
  </si>
  <si>
    <t>CAIXA D´ÁGUA EM POLIETILENO, 500 LITROS - FORNECIMENTO E INSTALAÇÃO. AF_06/2021</t>
  </si>
  <si>
    <t>CAIXA D´ÁGUA EM POLIETILENO, 750 LITROS - FORNECIMENTO E INSTALAÇÃO. AF_06/2021</t>
  </si>
  <si>
    <t>CAIXA D´ÁGUA EM POLIETILENO, 1000 LITROS - FORNECIMENTO E INSTALAÇÃO. AF_06/2021</t>
  </si>
  <si>
    <t>CAIXA D´ÁGUA EM POLIETILENO, 1500 LITROS - FORNECIMENTO E INSTALAÇÃO. AF_06/2021</t>
  </si>
  <si>
    <t>CAIXA D´ÁGUA EM POLIETILENO, 2000 LITROS - FORNECIMENTO E INSTALAÇÃO. AF_06/2021</t>
  </si>
  <si>
    <t>CAIXA D´ÁGUA EM POLIÉSTER REFORÇADO COM FIBRA DE VIDRO, 500 LITROS - FORNECIMENTO E INSTALAÇÃO. AF_06/2021</t>
  </si>
  <si>
    <t>CAIXA D´ÁGUA EM POLIÉSTER REFORÇADO COM FIBRA DE VIDRO, 1000 LITROS - FORNECIMENTO E INSTALAÇÃO. AF_06/2021</t>
  </si>
  <si>
    <t>CAIXA D´ÁGUA EM POLIÉSTER REFORÇADO COM FIBRA DE VIDRO, 1500 LITROS - FORNECIMENTO E INSTALAÇÃO. AF_06/2021</t>
  </si>
  <si>
    <t>CAIXA D´ÁGUA EM POLIÉSTER REFORÇADO COM FIBRA DE VIDRO, 2000 LITROS - FORNECIMENTO E INSTALAÇÃO. AF_06/2021</t>
  </si>
  <si>
    <t>CAIXA D´ÁGUA EM POLIÉSTER REFORÇADO COM FIBRA DE VIDRO, 5000 LITROS - FORNECIMENTO E INSTALAÇÃO. AF_06/2021</t>
  </si>
  <si>
    <t>CAIXA D´ÁGUA EM POLIÉSTER REFORÇADO COM FIBRA DE VIDRO, 10000 LITROS - FORNECIMENTO E INSTALAÇÃO. AF_06/2021</t>
  </si>
  <si>
    <t>CAIXA D´ÁGUA EM POLIETILENO, 500 LITROS (INCLUSOS TUBOS, CONEXÕES E TORNEIRA DE BÓIA) - FORNECIMENTO E INSTALAÇÃO. AF_06/2021</t>
  </si>
  <si>
    <t>CAIXA D´ÁGUA EM POLIETILENO, 1000 LITROS (INCLUSOS TUBOS, CONEXÕES E TORNEIRA DE BÓIA) - FORNECIMENTO E INSTALAÇÃO. AF_06/2021</t>
  </si>
  <si>
    <t>14,15</t>
  </si>
  <si>
    <t>40,64</t>
  </si>
  <si>
    <t>13,49</t>
  </si>
  <si>
    <t>25,69</t>
  </si>
  <si>
    <t>41,67</t>
  </si>
  <si>
    <t>47,04</t>
  </si>
  <si>
    <t>78,34</t>
  </si>
  <si>
    <t>566,13</t>
  </si>
  <si>
    <t>54,60</t>
  </si>
  <si>
    <t>MICTÓRIO SIFONADO LOUÇA BRANCA PARA ENTRADA DE ÁGUA EMBUTIDA  PADRÃO ALTO  FORNECIMENTO E INSTALAÇÃO. AF_01/2020</t>
  </si>
  <si>
    <t>VASO SANITÁRIO SIFONADO COM CAIXA ACOPLADA, LOUÇA BRANCA - PADRÃO ALTO - FORNECIMENTO E INSTALAÇÃO. AF_01/2020</t>
  </si>
  <si>
    <t>REGISTRO DE PRESSÃO BRUTO, LATÃO, ROSCÁVEL, 1/2" - FORNECIMENTO E INSTALAÇÃO. AF_08/2021</t>
  </si>
  <si>
    <t>REGISTRO DE PRESSÃO BRUTO, LATÃO,  ROSCÁVEL, 3/4'' - FORNECIMENTO E INSTALAÇÃO. AF_08/2021</t>
  </si>
  <si>
    <t>REGISTRO DE GAVETA BRUTO, LATÃO, ROSCÁVEL, 1/2" - FORNECIMENTO E INSTALAÇÃO. AF_08/2021</t>
  </si>
  <si>
    <t>22,46</t>
  </si>
  <si>
    <t>REGISTRO DE GAVETA BRUTO, LATÃO, ROSCÁVEL, 3/4" - FORNECIMENTO E INSTALAÇÃO. AF_08/2021</t>
  </si>
  <si>
    <t>MISTURADOR MONOCOMANDO PARA CHUVEIRO, BASE BRUTA E ACABAMENTO CROMADO - FORNECIMENTO E INSTALAÇÃO. AF_08/2021</t>
  </si>
  <si>
    <t>REGISTRO DE PRESSÃO BRUTO, LATÃO, ROSCÁVEL, 1/2", COM ACABAMENTO E CANOPLA CROMADOS - FORNECIMENTO E INSTALAÇÃO. AF_08/2021</t>
  </si>
  <si>
    <t>REGISTRO DE PRESSÃO BRUTO, LATÃO, ROSCÁVEL, 3/4", COM ACABAMENTO E CANOPLA CROMADOS - FORNECIMENTO E INSTALAÇÃO. AF_08/2021</t>
  </si>
  <si>
    <t>REGISTRO DE GAVETA BRUTO, LATÃO, ROSCÁVEL, 1/2", COM ACABAMENTO E CANOPLA CROMADOS - FORNECIMENTO E INSTALAÇÃO. AF_08/2021</t>
  </si>
  <si>
    <t>REGISTRO DE GAVETA BRUTO, LATÃO, ROSCÁVEL, 3/4", COM ACABAMENTO E CANOPLA CROMADOS - FORNECIMENTO E INSTALAÇÃO. AF_08/2021</t>
  </si>
  <si>
    <t>REGISTRO DE ESFERA, PVC, ROSCÁVEL, COM VOLANTE, 3/4" - FORNECIMENTO E INSTALAÇÃO. AF_08/2021</t>
  </si>
  <si>
    <t>REGISTRO DE ESFERA, PVC, SOLDÁVEL, COM VOLANTE, DN  25 MM - FORNECIMENTO E INSTALAÇÃO. AF_08/2021</t>
  </si>
  <si>
    <t>REGISTRO DE ESFERA, PVC, SOLDÁVEL, COM VOLANTE, DN  32 MM - FORNECIMENTO E INSTALAÇÃO. AF_08/2021</t>
  </si>
  <si>
    <t>REGISTRO DE ESFERA, PVC, SOLDÁVEL, COM VOLANTE, DN  40 MM - FORNECIMENTO E INSTALAÇÃO. AF_08/2021</t>
  </si>
  <si>
    <t>REGISTRO DE ESFERA, PVC, SOLDÁVEL, COM VOLANTE, DN  50 MM - FORNECIMENTO E INSTALAÇÃO. AF_08/2021</t>
  </si>
  <si>
    <t>REGISTRO DE ESFERA, PVC, SOLDÁVEL, COM VOLANTE, DN  60 MM - FORNECIMENTO E INSTALAÇÃO. AF_08/2021</t>
  </si>
  <si>
    <t>REGISTRO DE GAVETA BRUTO, LATÃO, ROSCÁVEL, 1" - FORNECIMENTO E INSTALAÇÃO. AF_08/2021</t>
  </si>
  <si>
    <t>38,88</t>
  </si>
  <si>
    <t>REGISTRO DE GAVETA BRUTO, LATÃO, ROSCÁVEL, 1 1/4" - FORNECIMENTO E INSTALAÇÃO. AF_08/2021</t>
  </si>
  <si>
    <t>REGISTRO DE GAVETA BRUTO, LATÃO, ROSCÁVEL, 1 1/2" - FORNECIMENTO E INSTALAÇÃO. AF_08/2021</t>
  </si>
  <si>
    <t>REGISTRO DE GAVETA BRUTO, LATÃO, ROSCÁVEL, 2" - FORNECIMENTO E INSTALAÇÃO. AF_08/2021</t>
  </si>
  <si>
    <t>REGISTRO DE GAVETA BRUTO, LATÃO, ROSCÁVEL, 2 1/2" - FORNECIMENTO E INSTALAÇÃO. AF_08/2021</t>
  </si>
  <si>
    <t>REGISTRO DE GAVETA BRUTO, LATÃO, ROSCÁVEL, 3" - FORNECIMENTO E INSTALAÇÃO. AF_08/2021</t>
  </si>
  <si>
    <t>REGISTRO DE GAVETA BRUTO, LATÃO, ROSCÁVEL, 4" - FORNECIMENTO E INSTALAÇÃO. AF_08/2021</t>
  </si>
  <si>
    <t>REGISTRO DE GAVETA BRUTO, LATÃO, ROSCÁVEL, 1", COM ACABAMENTO E CANOPLA CROMADOS - FORNECIMENTO E INSTALAÇÃO. AF_08/2021</t>
  </si>
  <si>
    <t>72,29</t>
  </si>
  <si>
    <t>REGISTRO DE GAVETA BRUTO, LATÃO, ROSCÁVEL, 1 1/4", COM ACABAMENTO E CANOPLA CROMADOS - FORNECIMENTO E INSTALAÇÃO. AF_08/2021</t>
  </si>
  <si>
    <t>REGISTRO DE GAVETA BRUTO, LATÃO, ROSCÁVEL, 1 1/2", COM ACABAMENTO E CANOPLA CROMADOS - FORNECIMENTO E INSTALAÇÃO. AF_08/2021</t>
  </si>
  <si>
    <t>TORNEIRA DE BOIA PARA CAIXA D'ÁGUA, ROSCÁVEL, 1/2" - FORNECIMENTO E INSTALAÇÃO. AF_08/2021</t>
  </si>
  <si>
    <t>TORNEIRA DE BOIA PARA CAIXA D'ÁGUA, ROSCÁVEL, 3/4" - FORNECIMENTO E INSTALAÇÃO. AF_08/2021</t>
  </si>
  <si>
    <t>TORNEIRA DE BOIA PARA CAIXA D'ÁGUA, ROSCÁVEL, 1" - FORNECIMENTO E INSTALAÇÃO. AF_08/2021</t>
  </si>
  <si>
    <t>TORNEIRA DE BOIA PARA CAIXA D'ÁGUA, ROSCÁVEL, 1 1/4" - FORNECIMENTO E INSTALAÇÃO. AF_08/2021</t>
  </si>
  <si>
    <t>TORNEIRA DE BOIA PARA CAIXA D'ÁGUA, ROSCÁVEL, 1 1/2" - FORNECIMENTO E INSTALAÇÃO. AF_08/2021</t>
  </si>
  <si>
    <t>TORNEIRA DE BOIA PARA CAIXA D'ÁGUA, ROSCÁVEL, 2" - FORNECIMENTO E INSTALAÇÃO. AF_08/2021</t>
  </si>
  <si>
    <t>VÁLVULA DE ESFERA BRUTA, BRONZE, ROSCÁVEL, 1/2" - FORNECIMENTO E INSTALAÇÃO. AF_08/2021</t>
  </si>
  <si>
    <t>31,75</t>
  </si>
  <si>
    <t>VÁLVULA DE ESFERA BRUTA, BRONZE, ROSCÁVEL, 3/4'' - FORNECIMENTO E INSTALAÇÃO. AF_08/2021</t>
  </si>
  <si>
    <t>VÁLVULA DE ESFERA BRUTA, BRONZE, ROSCÁVEL, 1'' - FORNECIMENTO E INSTALAÇÃO. AF_08/2021</t>
  </si>
  <si>
    <t>51,37</t>
  </si>
  <si>
    <t>VÁLVULA DE ESFERA BRUTA, BRONZE, ROSCÁVEL, 1 1/4'' - FORNECIMENTO E INSTALAÇÃO. AF_08/2021</t>
  </si>
  <si>
    <t>VÁLVULA DE ESFERA BRUTA, BRONZE, ROSCÁVEL, 1 1/2'' - FORNECIMENTO E INSTALAÇÃO. AF_08/2021</t>
  </si>
  <si>
    <t>VÁLVULA DE ESFERA BRUTA, BRONZE, ROSCÁVEL, 2'' - FORNECIMENTO E INSTALAÇÃO. AF_08/2021</t>
  </si>
  <si>
    <t>VÁLVULA DE RETENÇÃO HORIZONTAL, DE BRONZE, ROSCÁVEL, 3/4" - FORNECIMENTO E INSTALAÇÃO. AF_08/2021</t>
  </si>
  <si>
    <t>VÁLVULA DE RETENÇÃO HORIZONTAL, DE BRONZE, ROSCÁVEL, 1" - FORNECIMENTO E INSTALAÇÃO. AF_08/2021</t>
  </si>
  <si>
    <t>85,01</t>
  </si>
  <si>
    <t>VÁLVULA DE RETENÇÃO HORIZONTAL, DE BRONZE, ROSCÁVEL, 1 1/4" - FORNECIMENTO E INSTALAÇÃO. AF_08/2021</t>
  </si>
  <si>
    <t>VÁLVULA DE RETENÇÃO HORIZONTAL, DE BRONZE, ROSCÁVEL, 1 1/2"  - FORNECIMENTO E INSTALAÇÃO. AF_08/2021</t>
  </si>
  <si>
    <t>VÁLVULA DE RETENÇÃO HORIZONTAL, DE BRONZE, ROSCÁVEL, 2"  - FORNECIMENTO E INSTALAÇÃO. AF_08/2021</t>
  </si>
  <si>
    <t>VÁLVULA DE RETENÇÃO HORIZONTAL, DE BRONZE, ROSCÁVEL, 2 1/2" - FORNECIMENTO E INSTALAÇÃO. AF_08/2021</t>
  </si>
  <si>
    <t>VÁLVULA DE RETENÇÃO HORIZONTAL, DE BRONZE, ROSCÁVEL, 3" - FORNECIMENTO E INSTALAÇÃO. AF_08/2021</t>
  </si>
  <si>
    <t>VÁLVULA DE RETENÇÃO HORIZONTAL, DE BRONZE, ROSCÁVEL, 4" - FORNECIMENTO E INSTALAÇÃO. AF_08/2021</t>
  </si>
  <si>
    <t>VÁLVULA DE RETENÇÃO VERTICAL, DE BRONZE, ROSCÁVEL, 1/2" - FORNECIMENTO E INSTALAÇÃO. AF_08/2021</t>
  </si>
  <si>
    <t>VÁLVULA DE RETENÇÃO VERTICAL, DE BRONZE, ROSCÁVEL, 3/4" - FORNECIMENTO E INSTALAÇÃO. AF_08/2021</t>
  </si>
  <si>
    <t>42,25</t>
  </si>
  <si>
    <t>VÁLVULA DE RETENÇÃO VERTICAL, DE BRONZE, ROSCÁVEL, 1" - FORNECIMENTO E INSTALAÇÃO. AF_08/2021</t>
  </si>
  <si>
    <t>VÁLVULA DE RETENÇÃO VERTICAL, DE BRONZE, ROSCÁVEL, 1 1/4" - FORNECIMENTO E INSTALAÇÃO. AF_08/2021</t>
  </si>
  <si>
    <t>VÁLVULA DE RETENÇÃO VERTICAL, DE BRONZE, ROSCÁVEL, 1 1/2" - FORNECIMENTO E INSTALAÇÃO. AF_08/2021</t>
  </si>
  <si>
    <t>VÁLVULA DE RETENÇÃO VERTICAL, DE BRONZE, ROSCÁVEL, 2" - FORNECIMENTO E INSTALAÇÃO. AF_08/2021</t>
  </si>
  <si>
    <t>VÁLVULA DE RETENÇÃO VERTICAL, DE BRONZE, ROSCÁVEL, 3" - FORNECIMENTO E INSTALAÇÃO. AF_08/2021</t>
  </si>
  <si>
    <t>VÁLVULA DE RETENÇÃO VERTICAL, DE BRONZE, ROSCÁVEL, 4" - FORNECIMENTO E INSTALAÇÃO. AF_08/2021</t>
  </si>
  <si>
    <t>VÁLVULA DE DESCARGA METÁLICA, BASE 1 1/2", ACABAMENTO METALICO CROMADO - FORNECIMENTO E INSTALAÇÃO. AF_08/2021</t>
  </si>
  <si>
    <t>VÁLVULA DE RETENÇÃO HORIZONTAL, DE BRONZE, ROSCÁVEL, 1/2" - FORNECIMENTO E INSTALAÇÃO. AF_08/2021</t>
  </si>
  <si>
    <t>VÁLVULA DE RETENÇÃO VERTICAL, DE BRONZE, ROSCÁVEL, 2 1/2" - FORNECIMENTO E INSTALAÇÃO. AF_08/2021</t>
  </si>
  <si>
    <t>VÁLVULA DE RETENÇÃO, DE BRONZE, PÉ COM CRIVOS, ROSCÁVEL, 3/4" - FORNECIMENTO E INSTALAÇÃO. AF_08/2021</t>
  </si>
  <si>
    <t>VÁLVULA DE RETENÇÃO, DE BRONZE, PÉ COM CRIVOS, ROSCÁVEL, 1" - FORNECIMENTO E INSTALAÇÃO. AF_08/2021</t>
  </si>
  <si>
    <t>VÁLVULA DE RETENÇÃO, DE BRONZE, PÉ COM CRIVOS, ROSCÁVEL, 1 1/4" - FORNECIMENTO E INSTALAÇÃO. AF_08/2021</t>
  </si>
  <si>
    <t>VÁLVULA DE RETENÇÃO, DE BRONZE, PÉ COM CRIVOS, ROSCÁVEL, 1 1/2" - FORNECIMENTO E INSTALAÇÃO. AF_08/2021</t>
  </si>
  <si>
    <t>VÁLVULA DE RETENÇÃO, DE BRONZE, PÉ COM CRIVOS, ROSCÁVEL, 2" - FORNECIMENTO E INSTALAÇÃO. AF_08/2021</t>
  </si>
  <si>
    <t>VÁLVULA DE RETENÇÃO, DE BRONZE, PÉ COM CRIVOS, ROSCÁVEL, 2 1/2" - FORNECIMENTO E INSTALAÇÃO. AF_08/2021</t>
  </si>
  <si>
    <t>VÁLVULA DE RETENÇÃO, DE BRONZE, PÉ COM CRIVOS, ROSCÁVEL, 3" - FORNECIMENTO E INSTALAÇÃO. AF_08/2021</t>
  </si>
  <si>
    <t>VÁLVULA DE RETENÇÃO, DE BRONZE, PÉ COM CRIVOS, ROSCÁVEL, 4" - FORNECIMENTO E INSTALAÇÃO. AF_08/2021</t>
  </si>
  <si>
    <t>VÁLVULA DE DESCARGA METÁLICA, BASE 1 1/4", ACABAMENTO METALICO CROMADO - FORNECIMENTO E INSTALAÇÃO. AF_08/2021</t>
  </si>
  <si>
    <t>REGISTRO OU VÁLVULA GLOBO ANGULAR EM LATÃO, PARA HIDRANTES EM INSTALAÇÃO PREDIAL DE INCÊNDIO, 45 GRAUS, 2 1/2" - FORNECIMENTO E INSTALAÇÃO. AF_08/2021</t>
  </si>
  <si>
    <t>REGISTRO OU REGULADOR DE GÁS DE COZINHA - FORNECIMENTO E INSTALAÇÃO. AF_08/2021</t>
  </si>
  <si>
    <t>REGISTRO DE ESFERA, PVC, ROSCÁVEL, COM VOLANTE, 1/2" - FORNECIMENTO E INSTALAÇÃO. AF_08/2021</t>
  </si>
  <si>
    <t>REGISTRO DE ESFERA, PVC, ROSCÁVEL, COM VOLANTE, 1" - FORNECIMENTO E INSTALAÇÃO. AF_08/2021</t>
  </si>
  <si>
    <t>REGISTRO DE ESFERA, PVC, ROSCÁVEL, COM VOLANTE, 1 1/4" - FORNECIMENTO E INSTALAÇÃO. AF_08/2021</t>
  </si>
  <si>
    <t>REGISTRO DE ESFERA, PVC, ROSCÁVEL, COM VOLANTE, 1 1/2" - FORNECIMENTO E INSTALAÇÃO. AF_08/2021</t>
  </si>
  <si>
    <t>74,79</t>
  </si>
  <si>
    <t>REGISTRO DE ESFERA, PVC, ROSCÁVEL, COM VOLANTE, 2" - FORNECIMENTO E INSTALAÇÃO. AF_08/2021</t>
  </si>
  <si>
    <t>REGISTRO DE ESFERA, PVC, ROSCÁVEL, COM BORBOLETA, 1/2" - FORNECIMENTO E INSTALAÇÃO. AF_08/2021</t>
  </si>
  <si>
    <t>REGISTRO DE ESFERA, PVC, ROSCÁVEL, COM BORBOLETA, 3/4" - FORNECIMENTO E INSTALAÇÃO. AF_08/2021</t>
  </si>
  <si>
    <t>REGISTRO DE ESFERA, PVC, ROSCÁVEL, COM CABEÇA QUADRADA, 1/2" - FORNECIMENTO E INSTALAÇÃO. AF_08/2021</t>
  </si>
  <si>
    <t>REGISTRO DE ESFERA, PVC, ROSCÁVEL, COM CABEÇA QUADRADA, 3/4" - FORNECIMENTO E INSTALAÇÃO. AF_08/2021</t>
  </si>
  <si>
    <t>REGISTRO DE PRESSÃO, PVC, ROSCÁVEL, VOLANTE SIMPLES, 1/2" - FORNECIMENTO E INSTALAÇÃO. AF_08/2021</t>
  </si>
  <si>
    <t>10,72</t>
  </si>
  <si>
    <t>REGISTRO DE PRESSÃO, PVC, ROSCÁVEL, VOLANTE SIMPLES, 3/4" - FORNECIMENTO E INSTALAÇÃO. AF_08/2021</t>
  </si>
  <si>
    <t>REGISTRO DE ESFERA, PVC, SOLDÁVEL, COM VOLANTE, DN  20 MM - FORNECIMENTO E INSTALAÇÃO. AF_08/2021</t>
  </si>
  <si>
    <t>REGISTRO DE PRESSÃO, PVC, SOLDÁVEL, VOLANTE SIMPLES, DN  20 MM - FORNECIMENTO E INSTALAÇÃO. AF_08/2021</t>
  </si>
  <si>
    <t>REGISTRO DE PRESSÃO, PVC, SOLDÁVEL, VOLANTE SIMPLES, DN  25 MM - FORNECIMENTO E INSTALAÇÃO. AF_08/2021</t>
  </si>
  <si>
    <t>21,44</t>
  </si>
  <si>
    <t>SUBSTITUIÇÃO DE REGISTRO OU VÁLVULA, ROSCÁVEL, DN  20 MM. AF_08/2021</t>
  </si>
  <si>
    <t>SUBSTITUIÇÃO DE REGISTRO OU VÁLVULA, ROSCÁVEL, DN  25 MM. AF_08/2021</t>
  </si>
  <si>
    <t>31,93</t>
  </si>
  <si>
    <t>SUBSTITUIÇÃO DE REGISTRO OU VÁLVULA, ROSCÁVEL, DN  32 MM. AF_08/2021</t>
  </si>
  <si>
    <t>9,72</t>
  </si>
  <si>
    <t>13,73</t>
  </si>
  <si>
    <t>7,08</t>
  </si>
  <si>
    <t>31,38</t>
  </si>
  <si>
    <t>14,33</t>
  </si>
  <si>
    <t>19,10</t>
  </si>
  <si>
    <t>SUPORTE PARA ELETROCALHA LISA OU PERFURADA EM AÇO GALVANIZADO, LARGURA 500 OU 800 MM E ALTURA 50 MM, ESPAÇADO A CADA 1,5 M, EM PERFILADO DE SEÇÃO 38X76 MM, POR METRO DE ELETROCALHA FIXADA. AF_07/2017</t>
  </si>
  <si>
    <t>ESCAVAÇÃO MECANIZADA PARA BLOCO DE COROAMENTO OU SAPATA COM RETROESCAVADEIRA (SEM ESCAVAÇÃO PARA COLOCAÇÃO DE FÔRMAS). AF_06/2017</t>
  </si>
  <si>
    <t>101,60</t>
  </si>
  <si>
    <t>ESCAVAÇÃO MECANIZADA PARA BLOCO DE COROAMENTO OU SAPATA COM RETROESCAVADEIRA (INCLUINDO ESCAVAÇÃO PARA COLOCAÇÃO DE FÔRMAS). AF_06/2017</t>
  </si>
  <si>
    <t>ESCAVAÇÃO MANUAL PARA BLOCO DE COROAMENTO OU SAPATA (SEM ESCAVAÇÃO PARA COLOCAÇÃO DE FÔRMAS). AF_06/2017</t>
  </si>
  <si>
    <t>ESCAVAÇÃO MANUAL PARA BLOCO DE COROAMENTO OU SAPATA (INCLUINDO ESCAVAÇÃO PARA COLOCAÇÃO DE FÔRMAS). AF_06/2017</t>
  </si>
  <si>
    <t>107,12</t>
  </si>
  <si>
    <t>ESCAVAÇÃO MECANIZADA PARA VIGA BALDRAME COM MINI-ESCAVADEIRA (SEM ESCAVAÇÃO PARA COLOCAÇÃO DE FÔRMAS). AF_06/2017</t>
  </si>
  <si>
    <t>ESCAVAÇÃO MECANIZADA PARA VIGA BALDRAME COM MINI-ESCAVADEIRA (INCLUINDO ESCAVAÇÃO PARA COLOCAÇÃO DE FÔRMAS). AF_06/2017</t>
  </si>
  <si>
    <t>ESCAVAÇÃO MANUAL DE VALA PARA VIGA BALDRAME (SEM ESCAVAÇÃO PARA COLOCAÇÃO DE FÔRMAS). AF_06/2017</t>
  </si>
  <si>
    <t>ESCAVAÇÃO MANUAL DE VALA PARA VIGA BALDRAME (INCLUINDO ESCAVAÇÃO PARA COLOCAÇÃO DE FÔRMAS). AF_06/2017</t>
  </si>
  <si>
    <t>12,16</t>
  </si>
  <si>
    <t>11,46</t>
  </si>
  <si>
    <t>12,41</t>
  </si>
  <si>
    <t>12,65</t>
  </si>
  <si>
    <t>14,01</t>
  </si>
  <si>
    <t>18,28</t>
  </si>
  <si>
    <t>16,80</t>
  </si>
  <si>
    <t>8,31</t>
  </si>
  <si>
    <t>16,74</t>
  </si>
  <si>
    <t>11,82</t>
  </si>
  <si>
    <t>16,90</t>
  </si>
  <si>
    <t>13,34</t>
  </si>
  <si>
    <t>12,71</t>
  </si>
  <si>
    <t>19,75</t>
  </si>
  <si>
    <t>32,87</t>
  </si>
  <si>
    <t>9,10</t>
  </si>
  <si>
    <t>12,04</t>
  </si>
  <si>
    <t>8,06</t>
  </si>
  <si>
    <t>10,10</t>
  </si>
  <si>
    <t>5,12</t>
  </si>
  <si>
    <t>13,54</t>
  </si>
  <si>
    <t>7,47</t>
  </si>
  <si>
    <t>11,37</t>
  </si>
  <si>
    <t>10,44</t>
  </si>
  <si>
    <t>10,07</t>
  </si>
  <si>
    <t>9,46</t>
  </si>
  <si>
    <t>5,76</t>
  </si>
  <si>
    <t>27,79</t>
  </si>
  <si>
    <t>22,55</t>
  </si>
  <si>
    <t>20,68</t>
  </si>
  <si>
    <t>28,47</t>
  </si>
  <si>
    <t>86,05</t>
  </si>
  <si>
    <t>6,69</t>
  </si>
  <si>
    <t>21,38</t>
  </si>
  <si>
    <t>17,30</t>
  </si>
  <si>
    <t>1,49</t>
  </si>
  <si>
    <t>214,00</t>
  </si>
  <si>
    <t>90,07</t>
  </si>
  <si>
    <t>91,62</t>
  </si>
  <si>
    <t>109,88</t>
  </si>
  <si>
    <t>62,45</t>
  </si>
  <si>
    <t>118,81</t>
  </si>
  <si>
    <t>66,30</t>
  </si>
  <si>
    <t>67,67</t>
  </si>
  <si>
    <t>192,74</t>
  </si>
  <si>
    <t>177,59</t>
  </si>
  <si>
    <t>103,86</t>
  </si>
  <si>
    <t>66,56</t>
  </si>
  <si>
    <t>61,49</t>
  </si>
  <si>
    <t>98,34</t>
  </si>
  <si>
    <t>66,28</t>
  </si>
  <si>
    <t>65,41</t>
  </si>
  <si>
    <t>85,60</t>
  </si>
  <si>
    <t>73,18</t>
  </si>
  <si>
    <t>62,76</t>
  </si>
  <si>
    <t>23,16</t>
  </si>
  <si>
    <t>117,73</t>
  </si>
  <si>
    <t>33,20</t>
  </si>
  <si>
    <t>38,22</t>
  </si>
  <si>
    <t>RECOMPOSIÇÃO DE PAVIMENTO EM PISO INTERTRAVADO, COM REAPROVEITAMENTO DOS BLOCOS INTERTRAVADOS, PARA FECHAMENTO DE VALAS - INCLUSO RETIRADA E COLOCAÇÃO DO MATERIAL. AF_12/2020</t>
  </si>
  <si>
    <t>43,16</t>
  </si>
  <si>
    <t>118,77</t>
  </si>
  <si>
    <t>71,04</t>
  </si>
  <si>
    <t>54,76</t>
  </si>
  <si>
    <t>55,06</t>
  </si>
  <si>
    <t>78,59</t>
  </si>
  <si>
    <t>77,59</t>
  </si>
  <si>
    <t>9,06</t>
  </si>
  <si>
    <t>36,23</t>
  </si>
  <si>
    <t>7,03</t>
  </si>
  <si>
    <t>108,09</t>
  </si>
  <si>
    <t>20,01</t>
  </si>
  <si>
    <t>24,01</t>
  </si>
  <si>
    <t>37,32</t>
  </si>
  <si>
    <t>15,37</t>
  </si>
  <si>
    <t>41,00</t>
  </si>
  <si>
    <t>29,77</t>
  </si>
  <si>
    <t>21,48</t>
  </si>
  <si>
    <t>18,85</t>
  </si>
  <si>
    <t>42,74</t>
  </si>
  <si>
    <t>9,19</t>
  </si>
  <si>
    <t>16,67</t>
  </si>
  <si>
    <t>25,01</t>
  </si>
  <si>
    <t>22,28</t>
  </si>
  <si>
    <t>10,37</t>
  </si>
  <si>
    <t>PINTURA COM TINTA ALQUÍDICA DE FUNDO E ACABAMENTO (ESMALTE SINTÉTICO GRAFITE) PULVERIZADA SOBRE PERFIL METÁLICO EXECUTADO EM FÁBRICA (POR DEMÃO). AF_01/2020_P</t>
  </si>
  <si>
    <t>27,33</t>
  </si>
  <si>
    <t>11,72</t>
  </si>
  <si>
    <t>8,80</t>
  </si>
  <si>
    <t>8,89</t>
  </si>
  <si>
    <t>34,18</t>
  </si>
  <si>
    <t>22,59</t>
  </si>
  <si>
    <t>30,69</t>
  </si>
  <si>
    <t>47,42</t>
  </si>
  <si>
    <t>10,51</t>
  </si>
  <si>
    <t>11,11</t>
  </si>
  <si>
    <t>40,90</t>
  </si>
  <si>
    <t>24,30</t>
  </si>
  <si>
    <t>47,46</t>
  </si>
  <si>
    <t>58,43</t>
  </si>
  <si>
    <t>101,45</t>
  </si>
  <si>
    <t>48,61</t>
  </si>
  <si>
    <t>114,69</t>
  </si>
  <si>
    <t>125,00</t>
  </si>
  <si>
    <t>CONTRAPISO EM ARGAMASSA TRAÇO 1:4 (CIMENTO E AREIA), PREPARO MECÂNICO COM BETONEIRA 400 L, APLICADO EM ÁREAS SECAS SOBRE LAJE, ADERIDO, ACABAMENTO NÃO REFORÇADO, ESPESSURA 2CM. AF_07/2021</t>
  </si>
  <si>
    <t>CONTRAPISO EM ARGAMASSA TRAÇO 1:4 (CIMENTO E AREIA), PREPARO MANUAL, APLICADO EM ÁREAS SECAS SOBRE LAJE, ADERIDO, ACABAMENTO NÃO REFORÇADO, ESPESSURA 2CM. AF_07/2021</t>
  </si>
  <si>
    <t>CONTRAPISO EM ARGAMASSA PRONTA, PREPARO MECÂNICO COM MISTURADOR 300 KG, APLICADO EM ÁREAS SECAS SOBRE LAJE, ADERIDO, ACABAMENTO NÃO REFORÇADO, ESPESSURA 2CM. AF_07/2021</t>
  </si>
  <si>
    <t>CONTRAPISO EM ARGAMASSA TRAÇO 1:4 (CIMENTO E AREIA), PREPARO MECÂNICO COM BETONEIRA 400 L, APLICADO EM ÁREAS SECAS SOBRE LAJE, ADERIDO, ACABAMENTO NÃO REFORÇADO, ESPESSURA 3CM. AF_07/2021</t>
  </si>
  <si>
    <t>CONTRAPISO EM ARGAMASSA TRAÇO 1:4 (CIMENTO E AREIA), PREPARO MANUAL, APLICADO EM ÁREAS SECAS SOBRE LAJE, ADERIDO, ACABAMENTO NÃO REFORÇADO, ESPESSURA 3CM. AF_07/2021</t>
  </si>
  <si>
    <t>CONTRAPISO EM ARGAMASSA PRONTA, PREPARO MECÂNICO COM MISTURADOR 300 KG, APLICADO EM ÁREAS SECAS SOBRE LAJE, ADERIDO, ACABAMENTO NÃO REFORÇADO, ESPESSURA 3CM. AF_07/2021</t>
  </si>
  <si>
    <t>76,18</t>
  </si>
  <si>
    <t>CONTRAPISO EM ARGAMASSA PRONTA, PREPARO MANUAL, APLICADO EM ÁREAS SECAS SOBRE LAJE, ADERIDO, ACABAMENTO NÃO REFORÇADO, ESPESSURA 3CM. AF_07/2021</t>
  </si>
  <si>
    <t>CONTRAPISO EM ARGAMASSA TRAÇO 1:4 (CIMENTO E AREIA), PREPARO MECÂNICO COM BETONEIRA 400 L, APLICADO EM ÁREAS SECAS SOBRE LAJE, ADERIDO, ACABAMENTO NÃO REFORÇADO, ESPESSURA 4CM. AF_07/2021</t>
  </si>
  <si>
    <t>CONTRAPISO EM ARGAMASSA TRAÇO 1:4 (CIMENTO E AREIA), PREPARO MANUAL, APLICADO EM ÁREAS SECAS SOBRE LAJE, ADERIDO, ACABAMENTO NÃO REFORÇADO, ESPESSURA 4CM. AF_07/2021</t>
  </si>
  <si>
    <t>47,61</t>
  </si>
  <si>
    <t>CONTRAPISO EM ARGAMASSA PRONTA, PREPARO MECÂNICO COM MISTURADOR 300 KG, APLICADO EM ÁREAS SECAS SOBRE LAJE, ADERIDO, ACABAMENTO NÃO REFORÇADO, ESPESSURA 4CM. AF_07/2021</t>
  </si>
  <si>
    <t>CONTRAPISO EM ARGAMASSA PRONTA, PREPARO MANUAL, APLICADO EM ÁREAS SECAS SOBRE LAJE, ADERIDO, ACABAMENTO NÃO REFORÇADO, ESPESSURA 4CM. AF_07/2021</t>
  </si>
  <si>
    <t>CONTRAPISO EM ARGAMASSA TRAÇO 1:4 (CIMENTO E AREIA), PREPARO MECÂNICO COM BETONEIRA 400 L, APLICADO EM ÁREAS SECAS SOBRE LAJE, NÃO ADERIDO, ACABAMENTO NÃO REFORÇADO, ESPESSURA 4CM. AF_07/2021</t>
  </si>
  <si>
    <t>CONTRAPISO EM ARGAMASSA TRAÇO 1:4 (CIMENTO E AREIA), PREPARO MANUAL, APLICADO EM ÁREAS SECAS SOBRE LAJE, NÃO ADERIDO, ACABAMENTO NÃO REFORÇADO, ESPESSURA 4CM. AF_07/2021</t>
  </si>
  <si>
    <t>CONTRAPISO EM ARGAMASSA PRONTA, PREPARO MECÂNICO COM MISTURADOR 300 KG, APLICADO EM ÁREAS SECAS SOBRE LAJE, NÃO ADERIDO, ACABAMENTO NÃO REFORÇADO, ESPESSURA 4CM. AF_07/2021</t>
  </si>
  <si>
    <t>CONTRAPISO EM ARGAMASSA PRONTA, PREPARO MANUAL, APLICADO EM ÁREAS SECAS SOBRE LAJE, NÃO ADERIDO, ACABAMENTO NÃO REFORÇADO, ESPESSURA 4CM. AF_07/2021</t>
  </si>
  <si>
    <t>CONTRAPISO EM ARGAMASSA TRAÇO 1:4 (CIMENTO E AREIA), PREPARO MECÂNICO COM BETONEIRA 400 L, APLICADO EM ÁREAS SECAS SOBRE LAJE, NÃO ADERIDO, ACABAMENTO NÃO REFORÇADO, ESPESSURA 5CM. AF_07/2021</t>
  </si>
  <si>
    <t>CONTRAPISO EM ARGAMASSA TRAÇO 1:4 (CIMENTO E AREIA), PREPARO MANUAL, APLICADO EM ÁREAS SECAS SOBRE LAJE, NÃO ADERIDO, ACABAMENTO NÃO REFORÇADO, ESPESSURA 5CM. AF_07/2021</t>
  </si>
  <si>
    <t>CONTRAPISO EM ARGAMASSA PRONTA, PREPARO MECÂNICO COM MISTURADOR 300 KG, APLICADO EM ÁREAS SECAS SOBRE LAJE, NÃO ADERIDO, ESPESSURA 5CM. AF_07/2021</t>
  </si>
  <si>
    <t>CONTRAPISO EM ARGAMASSA PRONTA, PREPARO MANUAL, APLICADO EM ÁREAS SECAS SOBRE LAJE, NÃO ADERIDO, ACABAMENTO NÃO REFORÇADO, ESPESSURA 5CM. AF_07/2021</t>
  </si>
  <si>
    <t>CONTRAPISO EM ARGAMASSA TRAÇO 1:4 (CIMENTO E AREIA), PREPARO MECÂNICO COM BETONEIRA 400 L, APLICADO EM ÁREAS SECAS SOBRE LAJE, NÃO ADERIDO, ACABAMENTO NÃO REFORÇADO, ESPESSURA 6CM. AF_07/2021</t>
  </si>
  <si>
    <t>45,69</t>
  </si>
  <si>
    <t>CONTRAPISO EM ARGAMASSA TRAÇO 1:4 (CIMENTO E AREIA), PREPARO MANUAL, APLICADO EM ÁREAS SECAS SOBRE LAJE, NÃO ADERIDO, ACABAMENTO NÃO REFORÇADO, ESPESSURA 6CM. AF_07/2021</t>
  </si>
  <si>
    <t>CONTRAPISO EM ARGAMASSA PRONTA, PREPARO MECÂNICO COM MISTURADOR 300 KG, APLICADO EM ÁREAS SECAS SOBRE LAJE, NÃO ADERIDO, ACABAMENTO NÃO REFORÇADO, ESPESSURA 6CM. AF_07/2021</t>
  </si>
  <si>
    <t>CONTRAPISO EM ARGAMASSA PRONTA, PREPARO MANUAL, APLICADO EM ÁREAS SECAS SOBRE LAJE, NÃO ADERIDO, ACABAMENTO NÃO REFORÇADO, ESPESSURA 6CM. AF_07/2021</t>
  </si>
  <si>
    <t>CONTRAPISO EM ARGAMASSA TRAÇO 1:4 (CIMENTO E AREIA), PREPARO MECÂNICO COM BETONEIRA 400 L, APLICADO EM ÁREAS MOLHADAS SOBRE LAJE, ADERIDO, ACABAMENTO NÃO REFORÇADO, ESPESSURA 2CM. AF_07/2021</t>
  </si>
  <si>
    <t>40,81</t>
  </si>
  <si>
    <t>CONTRAPISO EM ARGAMASSA TRAÇO 1:4 (CIMENTO E AREIA), PREPARO MANUAL, APLICADO EM ÁREAS MOLHADAS SOBRE LAJE, ADERIDO, ACABAMENTO NÃO REFORÇADO, ESPESSURA 2CM. AF_07/2021</t>
  </si>
  <si>
    <t>CONTRAPISO EM ARGAMASSA PRONTA, PREPARO MECÂNICO COM MISTURADOR 300 KG, APLICADO EM ÁREAS MOLHADAS SOBRE LAJE, ADERIDO, ACABAMENTO NÃO REFORÇADO, ESPESSURA 2CM. AF_07/2021</t>
  </si>
  <si>
    <t>CONTRAPISO EM ARGAMASSA PRONTA, PREPARO MANUAL, APLICADO EM ÁREAS MOLHADAS SOBRE LAJE, ADERIDO, ACABAMENTO NÃO REFORÇADO, ESPESSURA 2CM. AF_07/2021</t>
  </si>
  <si>
    <t>CONTRAPISO EM ARGAMASSA TRAÇO 1:4 (CIMENTO E AREIA), PREPARO MECÂNICO COM BETONEIRA 400 L, APLICADO EM ÁREAS MOLHADAS SOBRE LAJE, ADERIDO, ACABAMENTO NÃO REFORÇADO, ESPESSURA 3CM. AF_07/2021</t>
  </si>
  <si>
    <t>CONTRAPISO EM ARGAMASSA TRAÇO 1:4 (CIMENTO E AREIA), PREPARO MANUAL, APLICADO EM ÁREAS MOLHADAS SOBRE LAJE, ADERIDO, ACABAMENTO NÃO REFORÇADO, ESPESSURA 3CM. AF_07/2021</t>
  </si>
  <si>
    <t>CONTRAPISO EM ARGAMASSA PRONTA, PREPARO MECÂNICO COM MISTURADOR 300 KG, APLICADO EM ÁREAS MOLHADAS SOBRE LAJE, ADERIDO, ACABAMENTO NÃO REFORÇADO, ESPESSURA 3CM. AF_07/2021</t>
  </si>
  <si>
    <t>CONTRAPISO EM ARGAMASSA PRONTA, PREPARO MANUAL, APLICADO EM ÁREAS MOLHADAS SOBRE LAJE, ADERIDO, ACABAMENTO NÃO REFORÇADO, ESPESSURA 3CM. AF_07/2021</t>
  </si>
  <si>
    <t>CONTRAPISO EM ARGAMASSA TRAÇO 1:4 (CIMENTO E AREIA), PREPARO MECÂNICO COM BETONEIRA 400 L, APLICADO EM ÁREAS MOLHADAS SOBRE IMPERMEABILIZAÇÃO, ACABAMENTO NÃO REFORÇADO, ESPESSURA 3CM. AF_07/2021</t>
  </si>
  <si>
    <t>CONTRAPISO EM ARGAMASSA TRAÇO 1:4 (CIMENTO E AREIA), PREPARO MANUAL, APLICADO EM ÁREAS MOLHADAS SOBRE IMPERMEABILIZAÇÃO, ACABAMENTO NÃO REFORÇADO, ESPESSURA 3CM. AF_07/2021</t>
  </si>
  <si>
    <t>51,77</t>
  </si>
  <si>
    <t>CONTRAPISO EM ARGAMASSA PRONTA, PREPARO MECÂNICO COM MISTURADOR 300 KG, APLICADO EM ÁREAS MOLHADAS SOBRE IMPERMEABILIZAÇÃO, ACABAMENTO NÃO REFORÇADO, ESPESSURA 3CM. AF_07/2021</t>
  </si>
  <si>
    <t>CONTRAPISO EM ARGAMASSA PRONTA, PREPARO MANUAL, APLICADO EM ÁREAS MOLHADAS SOBRE IMPERMEABILIZAÇÃO, ACABAMENTO NÃO REFORÇADO, ESPESSURA 3CM. AF_07/2021</t>
  </si>
  <si>
    <t>CONTRAPISO EM ARGAMASSA TRAÇO 1:4 (CIMENTO E AREIA), PREPARO MECÂNICO COM BETONEIRA 400 L, APLICADO EM ÁREAS MOLHADAS SOBRE IMPERMEABILIZAÇÃO, ACABAMENTO NÃO REFORÇADO, ESPESSURA 4CM. AF_07/2021</t>
  </si>
  <si>
    <t>52,62</t>
  </si>
  <si>
    <t>CONTRAPISO EM ARGAMASSA TRAÇO 1:4 (CIMENTO E AREIA), PREPARO MANUAL, APLICADO EM ÁREAS MOLHADAS SOBRE IMPERMEABILIZAÇÃO, ACABAMENTO NÃO REFORÇADO, ESPESSURA 4CM. AF_07/2021</t>
  </si>
  <si>
    <t>CONTRAPISO EM ARGAMASSA PRONTA, PREPARO MECÂNICO COM MISTURADOR 300 KG, APLICADO EM ÁREAS MOLHADAS SOBRE IMPERMEABILIZAÇÃO, ACABAMENTO NÃO REFORÇADO, ESPESSURA 4CM. AF_07/2021</t>
  </si>
  <si>
    <t>103,16</t>
  </si>
  <si>
    <t>CONTRAPISO EM ARGAMASSA PRONTA, PREPARO MANUAL, APLICADO EM ÁREAS MOLHADAS SOBRE IMPERMEABILIZAÇÃO, ACABAMENTO NÃO REFORÇADO, ESPESSURA 4CM. AF_07/2021</t>
  </si>
  <si>
    <t>CONTRAPISO COM ARGAMASSA AUTONIVELANTE, APLICADO SOBRE LAJE, NÃO ADERIDO, ESPESSURA 3CM. AF_07/2021</t>
  </si>
  <si>
    <t>CONTRAPISO COM ARGAMASSA AUTONIVELANTE, APLICADO SOBRE LAJE, NÃO ADERIDO, ESPESSURA 4CM. AF_07/2021</t>
  </si>
  <si>
    <t>CONTRAPISO COM ARGAMASSA AUTONIVELANTE, APLICADO SOBRE LAJE, NÃO ADERIDO, ESPESSURA 5CM. AF_07/2021</t>
  </si>
  <si>
    <t>CONTRAPISO COM ARGAMASSA AUTONIVELANTE, APLICADO SOBRE LAJE, ADERIDO, ESPESSURA 2CM. AF_07/2021</t>
  </si>
  <si>
    <t>CONTRAPISO COM ARGAMASSA AUTONIVELANTE, APLICADO SOBRE LAJE, ADERIDO, ESPESSURA 3CM. AF_07/2021</t>
  </si>
  <si>
    <t>CONTRAPISO COM ARGAMASSA AUTONIVELANTE, APLICADO SOBRE LAJE, ADERIDO, ESPESSURA 4CM. AF_07/2021</t>
  </si>
  <si>
    <t>CONTRAPISO ACÚSTICO EM ARGAMASSA TRAÇO 1:4 (CIMENTO E AREIA), PREPARO MECÂNICO COM BETONEIRA 400L, APLICADO EM ÁREAS SECAS, ACABAMENTO NÃO REFORÇADO, ESPESSURA 5CM. AF_07/2021</t>
  </si>
  <si>
    <t>CONTRAPISO ACÚSTICO EM ARGAMASSA TRAÇO 1:4 (CIMENTO E AREIA), PREPARO MANUAL, APLICADO EM ÁREAS SECAS, ACABAMENTO NÃO REFORÇADO, ESPESSURA 5CM. AF_07/2021</t>
  </si>
  <si>
    <t>CONTRAPISO ACÚSTICO EM ARGAMASSA PRONTA, PREPARO MECÂNICO COM MISTURADOR 300 KG, APLICADO EM ÁREAS SECAS, ACABAMENTO NÃO REFORÇADO, ESPESSURA 5CM. AF_07/2021</t>
  </si>
  <si>
    <t>CONTRAPISO ACÚSTICO EM ARGAMASSA PRONTA, PREPARO MANUAL, APLICADO EM ÁREAS SECAS, ACABAMENTO NÃO REFORÇADO, ESPESSURA 5CM. AF_07/2021</t>
  </si>
  <si>
    <t>CONTRAPISO ACÚSTICO EM ARGAMASSA TRAÇO 1:4 (CIMENTO E AREIA), PREPARO MECÂNICO COM BETONEIRA 400L, APLICADO EM ÁREAS SECAS, ACABAMENTO NÃO REFORÇADO, ESPESSURA 6CM. AF_07/2021</t>
  </si>
  <si>
    <t>CONTRAPISO ACÚSTICO EM ARGAMASSA TRAÇO 1:4 (CIMENTO E AREIA), PREPARO MANUAL, APLICADO EM ÁREAS SECAS, ACABAMENTO NÃO REFORÇADO, ESPESSURA 6CM. AF_07/2021</t>
  </si>
  <si>
    <t>CONTRAPISO ACÚSTICO EM ARGAMASSA PRONTA, PREPARO MECÂNICO COM MISTURADOR 300 KG, APLICADO EM ÁREAS SECAS, ACABAMENTO NÃO REFORÇADO, ESPESSURA 6CM. AF_07/2021</t>
  </si>
  <si>
    <t>CONTRAPISO ACÚSTICO EM ARGAMASSA PRONTA, PREPARO MANUAL, APLICADO EM ÁREAS SECA, ACABAMENTO NÃO REFORÇADO, ESPESSURA 6CM. AF_07/2021</t>
  </si>
  <si>
    <t>CONTRAPISO ACÚSTICO EM ARGAMASSA TRAÇO 1:4 (CIMENTO E AREIA), PREPARO MECÂNICO COM BETONEIRA 400L, APLICADO EM ÁREAS SECAS, ACABAMENTO NÃO REFORÇADO, ESPESSURA 7CM. AF_07/2021</t>
  </si>
  <si>
    <t>89,58</t>
  </si>
  <si>
    <t>CONTRAPISO ACÚSTICO EM ARGAMASSA TRAÇO 1:4 (CIMENTO E AREIA), PREPARO MANUAL, APLICADO EM ÁREAS SECAS, ACABAMENTO NÃO REFORÇADO, ESPESSURA 7CM. AF_07/2021</t>
  </si>
  <si>
    <t>CONTRAPISO ACÚSTICO EM ARGAMASSA PRONTA, PREPARO MECÂNICO COM MISTURADOR 300 KG, APLICADO EM ÁREAS SECAS, ACABAMENTO NÃO REFORÇADO, ESPESSURA 7CM. AF_07/2021</t>
  </si>
  <si>
    <t>CONTRAPISO ACÚSTICO EM ARGAMASSA PRONTA, PREPARO MANUAL, APLICADO EM ÁREAS SECAS, ACABAMENTO NÃO REFORÇADO, ESPESSURA 7CM. AF_07/2021</t>
  </si>
  <si>
    <t>REFORÇO SUPERFICIAL PARA CONTRAPISOS DE ARGAMASSA SEMI-SECA. AF_07/2021</t>
  </si>
  <si>
    <t>7,49</t>
  </si>
  <si>
    <t>7,09</t>
  </si>
  <si>
    <t>5,62</t>
  </si>
  <si>
    <t>6,18</t>
  </si>
  <si>
    <t>32,58</t>
  </si>
  <si>
    <t>17,74</t>
  </si>
  <si>
    <t>22,53</t>
  </si>
  <si>
    <t>38,50</t>
  </si>
  <si>
    <t>34,92</t>
  </si>
  <si>
    <t>40,99</t>
  </si>
  <si>
    <t>45,02</t>
  </si>
  <si>
    <t>35,85</t>
  </si>
  <si>
    <t>21,17</t>
  </si>
  <si>
    <t>27,75</t>
  </si>
  <si>
    <t>26,33</t>
  </si>
  <si>
    <t>74,68</t>
  </si>
  <si>
    <t>90,50</t>
  </si>
  <si>
    <t>105,57</t>
  </si>
  <si>
    <t>110,74</t>
  </si>
  <si>
    <t>130,33</t>
  </si>
  <si>
    <t>91,50</t>
  </si>
  <si>
    <t>119,53</t>
  </si>
  <si>
    <t>36,08</t>
  </si>
  <si>
    <t>68,18</t>
  </si>
  <si>
    <t>44,85</t>
  </si>
  <si>
    <t>10,32</t>
  </si>
  <si>
    <t>3,36</t>
  </si>
  <si>
    <t>592,95</t>
  </si>
  <si>
    <t>444,87</t>
  </si>
  <si>
    <t>73,58</t>
  </si>
  <si>
    <t>58,33</t>
  </si>
  <si>
    <t>90,39</t>
  </si>
  <si>
    <t>99,24</t>
  </si>
  <si>
    <t>17,08</t>
  </si>
  <si>
    <t>6,89</t>
  </si>
  <si>
    <t>125,52</t>
  </si>
  <si>
    <t>17,83</t>
  </si>
  <si>
    <t>9,97</t>
  </si>
  <si>
    <t>0,89</t>
  </si>
  <si>
    <t>3,17</t>
  </si>
  <si>
    <t>1,98</t>
  </si>
  <si>
    <t>1,54</t>
  </si>
  <si>
    <t>CARGA, MANOBRA E DESCARGA MANUAL DE TUBOS PLÁSTICOS, DN 150 MM, EM CAMINHÃO CARROCERIA 9T. AF_06/2021</t>
  </si>
  <si>
    <t>7,19</t>
  </si>
  <si>
    <t>4,34</t>
  </si>
  <si>
    <t>3,91</t>
  </si>
  <si>
    <t>3,41</t>
  </si>
  <si>
    <t>28,93</t>
  </si>
  <si>
    <t>CARGA, MANOBRA E DESCARGA DE TUBOS PLÁSTICOS, DN 400 MM, EM CAMINHÃO CARROCERIA COM GUINDAUTO (MUNCK) 11,7 TM. AF_07/2020</t>
  </si>
  <si>
    <t>109,61</t>
  </si>
  <si>
    <t>98,73</t>
  </si>
  <si>
    <t>62,55</t>
  </si>
  <si>
    <t>96,26</t>
  </si>
  <si>
    <t>40,73</t>
  </si>
  <si>
    <t>37,81</t>
  </si>
  <si>
    <t>2,32</t>
  </si>
  <si>
    <t>3,75</t>
  </si>
  <si>
    <t>23,88</t>
  </si>
  <si>
    <t>30,25</t>
  </si>
  <si>
    <t>38,53</t>
  </si>
  <si>
    <t>32,54</t>
  </si>
  <si>
    <t>28,55</t>
  </si>
  <si>
    <t>33,55</t>
  </si>
  <si>
    <t>29,68</t>
  </si>
  <si>
    <t>29,33</t>
  </si>
  <si>
    <t>28,95</t>
  </si>
  <si>
    <t>23,65</t>
  </si>
  <si>
    <t>17,35</t>
  </si>
  <si>
    <t>26,03</t>
  </si>
  <si>
    <t>16,44</t>
  </si>
  <si>
    <t>31,46</t>
  </si>
  <si>
    <t>31,90</t>
  </si>
  <si>
    <t>x</t>
  </si>
  <si>
    <t>Mês</t>
  </si>
  <si>
    <t>2.8</t>
  </si>
  <si>
    <t>2.9</t>
  </si>
  <si>
    <t>2.10</t>
  </si>
  <si>
    <t>4.3</t>
  </si>
  <si>
    <t>4.4</t>
  </si>
  <si>
    <t>Distância</t>
  </si>
  <si>
    <t>3.8</t>
  </si>
  <si>
    <t>3.9</t>
  </si>
  <si>
    <t>4.5</t>
  </si>
  <si>
    <t>BASES E PAVIMENTOS</t>
  </si>
  <si>
    <t xml:space="preserve"> TRANSPORTES</t>
  </si>
  <si>
    <t>SUB-BASE</t>
  </si>
  <si>
    <t>Espessura</t>
  </si>
  <si>
    <t>BASE</t>
  </si>
  <si>
    <t>7.2</t>
  </si>
  <si>
    <t>7.3</t>
  </si>
  <si>
    <t>7.4</t>
  </si>
  <si>
    <t>Desconto rampas PNE</t>
  </si>
  <si>
    <t>8.1</t>
  </si>
  <si>
    <t>8.2</t>
  </si>
  <si>
    <t>8.3</t>
  </si>
  <si>
    <t>8.4</t>
  </si>
  <si>
    <t>REVESTIMENTOS</t>
  </si>
  <si>
    <t>SINALIZAÇÃO VIÁRIA</t>
  </si>
  <si>
    <t>Placa de sinalizacao de aluminio com fundo, simbolos e tarjas pintados, inclusive elementos de fixacao, conforme especificacao da CET-RIO. Fornecimento.</t>
  </si>
  <si>
    <t>ST 70.05.0050</t>
  </si>
  <si>
    <t>Poste tipo G7, de 2" de diametro, altura de 3500mm, conforme especificacao da CET-RIO. Fornecimento.</t>
  </si>
  <si>
    <t>Assentamento de poste simples de aco, diametro de 2", inclusive abertura de furo, fundacao e recomposicao do piso.</t>
  </si>
  <si>
    <t>ST 65.05.0400</t>
  </si>
  <si>
    <t>ST 65.15.0050</t>
  </si>
  <si>
    <t>ST 70.05.0250</t>
  </si>
  <si>
    <t>ST 70.15.0050</t>
  </si>
  <si>
    <t>Placa de sinalizacao de aluminio com fundo, simbolos e tarjas em pelicula refletiva com esferas encapsuladas tipo II da NBR14644, inclusive elementos de fixacao, conforme especificacao CET-RIO. Fornecimento.</t>
  </si>
  <si>
    <t>Instalacao e retirada de placas em postes simples, CET-RIO ou postes RIOLUZ.</t>
  </si>
  <si>
    <t>Pintura de Faixas</t>
  </si>
  <si>
    <t>Tipo</t>
  </si>
  <si>
    <t>Linha de Retenção</t>
  </si>
  <si>
    <t>Pintura de Faixas e Legendas</t>
  </si>
  <si>
    <t>Faixas</t>
  </si>
  <si>
    <t>Faixa de Travessia de Pedestres</t>
  </si>
  <si>
    <t>Legenda Pare</t>
  </si>
  <si>
    <t>Conforme "PROJETO DE SINALIZAÇÃO"</t>
  </si>
  <si>
    <t>9.1</t>
  </si>
  <si>
    <t>9.2</t>
  </si>
  <si>
    <t>9.3</t>
  </si>
  <si>
    <t>9.4</t>
  </si>
  <si>
    <t>9.5</t>
  </si>
  <si>
    <t>9.6</t>
  </si>
  <si>
    <t>9.7</t>
  </si>
  <si>
    <t>10.1</t>
  </si>
  <si>
    <t>COMPOSIÇÃO DE SERVIÇOS</t>
  </si>
  <si>
    <t>PMI 001.001</t>
  </si>
  <si>
    <t>SERVICOS TOPOGRAFICOS PARA PAVIMENTACAO, INCLUSIVE NOTA DE SERVICOS, ACOMPANHAMENTO E GREIDE</t>
  </si>
  <si>
    <t>CÓDIGO SINAPI</t>
  </si>
  <si>
    <t>PARCIAL</t>
  </si>
  <si>
    <t>NOTAS:</t>
  </si>
  <si>
    <t>PMI 001.002</t>
  </si>
  <si>
    <t>ENSAIOS DE IMPRIMACAO - ASFALTO DILUIDO</t>
  </si>
  <si>
    <t>PMI 001.003</t>
  </si>
  <si>
    <t>ENSAIO DE DENSIDADE DO MATERIAL BETUMINOSO</t>
  </si>
  <si>
    <t>PMI 001.004</t>
  </si>
  <si>
    <t>ENSAIOS DE BASE ESTABILIZADA GRANULOMETRICAMENTE</t>
  </si>
  <si>
    <t>1.3</t>
  </si>
  <si>
    <t>1.4</t>
  </si>
  <si>
    <t>1.5</t>
  </si>
  <si>
    <t>1.6</t>
  </si>
  <si>
    <t>1 ensaio por rua com extensão até 200m, para ruas maiores que 200m, um ensaio a cada 200m</t>
  </si>
  <si>
    <t>Idem volume de base e subbase</t>
  </si>
  <si>
    <t>Conforme "Manual de Placas e Adesivos de Obra - CAIXA"</t>
  </si>
  <si>
    <t>8Y</t>
  </si>
  <si>
    <t>4Y</t>
  </si>
  <si>
    <t>CEF</t>
  </si>
  <si>
    <t>PMI</t>
  </si>
  <si>
    <t>3.10</t>
  </si>
  <si>
    <t>CBUQ</t>
  </si>
  <si>
    <t>Para locação em campo do projeto executivo (conforme tabela de vias)</t>
  </si>
  <si>
    <t>EXTENSÃO</t>
  </si>
  <si>
    <t>CAIXA + MFC (TERRAPLANAGEM)</t>
  </si>
  <si>
    <t>ÁREA DE IMPRIMAÇÃO E CBUQ</t>
  </si>
  <si>
    <t>MEIO-FIO</t>
  </si>
  <si>
    <t>CALÇADAS</t>
  </si>
  <si>
    <t>ATERRO</t>
  </si>
  <si>
    <t>VOLUME</t>
  </si>
  <si>
    <t>ÁREA</t>
  </si>
  <si>
    <r>
      <rPr>
        <b/>
        <sz val="10"/>
        <rFont val="Arial"/>
        <family val="2"/>
      </rPr>
      <t>NOTA 1:</t>
    </r>
    <r>
      <rPr>
        <sz val="10"/>
        <rFont val="Arial"/>
        <family val="2"/>
      </rPr>
      <t xml:space="preserve"> Conforme "PROJETO DE PAVIMENTAÇÃO"</t>
    </r>
  </si>
  <si>
    <t>Idem área de imprimição (conforme tabela de vias)</t>
  </si>
  <si>
    <t>(conforme tabela de vias)</t>
  </si>
  <si>
    <t>Para execução das calçadas (conforme tabela de vias)</t>
  </si>
  <si>
    <t>Escav. Terraplanagem</t>
  </si>
  <si>
    <t>Base e subbase</t>
  </si>
  <si>
    <t>"PROJETO DE PAVIMENTAÇÃO" (Conforme tabela de vias)</t>
  </si>
  <si>
    <t>Para rampa PNE conforme Projeto de sinalização</t>
  </si>
  <si>
    <t>Conforme "PROJETO DE SINALIZAÇÃO</t>
  </si>
  <si>
    <t>Linha Contínua (amarela)</t>
  </si>
  <si>
    <t>Linha de Bordo (branca)</t>
  </si>
  <si>
    <t>Linha Simples (branca)</t>
  </si>
  <si>
    <t>Placa quadrada</t>
  </si>
  <si>
    <t>Placa item 8.1</t>
  </si>
  <si>
    <t>Placa item 8.6</t>
  </si>
  <si>
    <t>3.11</t>
  </si>
  <si>
    <t>3.12</t>
  </si>
  <si>
    <t>3.13</t>
  </si>
  <si>
    <t>3.14</t>
  </si>
  <si>
    <t>3.15</t>
  </si>
  <si>
    <t>3.16</t>
  </si>
  <si>
    <t>3.17</t>
  </si>
  <si>
    <t>5.13</t>
  </si>
  <si>
    <t>5.14</t>
  </si>
  <si>
    <t>5.15</t>
  </si>
  <si>
    <t>Quantidade Caixa Ralo</t>
  </si>
  <si>
    <t xml:space="preserve"> Comp. Ramal</t>
  </si>
  <si>
    <t>=</t>
  </si>
  <si>
    <t>5.16</t>
  </si>
  <si>
    <t>5.17</t>
  </si>
  <si>
    <t>5.18</t>
  </si>
  <si>
    <t>Poco de visita de blocos de concreto de (20x20x40)cm, com paredes de 0,20m de espessura, medindo internamente (1,30x1,30x1,40)m, utilizando no preenchimento dos vazios dos blocos, concreto para camada preparatoria, revestimento interno das paredes com argamassa de cimento e areia no traco 1:4 em volume, com a base de 0,15m e almofadas em concreto fck=15MPa; tampa de 0,15m de espessura em concreto fck=20MPa, degraus de ferro fundido para utilizacao em coletor de aguas pluviais de 0,80m de diametro, exclusive a escavacao e reaterro.</t>
  </si>
  <si>
    <t>Poco de visita de blocos de concreto de (20x20x40)cm, com parede de 0,20m de espessura, medindo internamente (1,50x1,50x1,60)m, utilizando no preenchimento dos vazios dos blocos, concreto para camada preparatoria, revestimento interno das paredes com argamassa de cimento e areia no traco 1:4 em volume, com a base de 0,15m e almofadas em concreto fck=15MPa, tampa de 0,15m de espessura em concreto fck=20MPa, degraus de ferro fundido para utilizacao em coletor de aguas pluviais de 1,00m de diametro; exclusive a escavacao e reaterro.</t>
  </si>
  <si>
    <t>Poco de visita de blocos de concreto de (20x20x40)cm, com parede de 0,20m de espessura, medindo internamente (1,70x1,70x1,80)m, utilizando no preenchimento dos vazios dos blocos, concreto para camada preparatoria, revestimento interno das paredes com argamassa de cimento e areia no traco 1:4 em volume, com base de 0,15m e almofadas em concreto fck=15Mpa; tampa de 0,15m de espessura em concreto fck=20Mpa, degraus de ferro fundido para utilizacao em coletor de aguas pluviais de 1,20m de diametro, exclusive a escavacao e reaterro.</t>
  </si>
  <si>
    <t>5.19</t>
  </si>
  <si>
    <t>5.20</t>
  </si>
  <si>
    <t>5.21</t>
  </si>
  <si>
    <t>Ø 0,80</t>
  </si>
  <si>
    <t>Ø 1,00</t>
  </si>
  <si>
    <t>Ø 1,20</t>
  </si>
  <si>
    <t>Extensão tubos</t>
  </si>
  <si>
    <t>BDI = 23,38% (Não Desonerado)</t>
  </si>
  <si>
    <t>R. Orlando Cardoso de Mendonça</t>
  </si>
  <si>
    <t>Rua Edna Sales</t>
  </si>
  <si>
    <t>Rua Edwirges Salles</t>
  </si>
  <si>
    <t>Rua Quarenta</t>
  </si>
  <si>
    <t>Rua Quarenta e Cinco</t>
  </si>
  <si>
    <t>Rua Quarenta e Dois</t>
  </si>
  <si>
    <t>Rua Quarenta e Oito</t>
  </si>
  <si>
    <t>Rua Quarenta e Seis</t>
  </si>
  <si>
    <t>Rua Quarenta e Sete</t>
  </si>
  <si>
    <t>Rua Quarenta e Um</t>
  </si>
  <si>
    <t>Rua Quatorze</t>
  </si>
  <si>
    <t>Rua Trinta</t>
  </si>
  <si>
    <t>Rua Zileia Nesia Fausto de Araujo</t>
  </si>
  <si>
    <t>Ø 1,40</t>
  </si>
  <si>
    <t>Ø 1,60</t>
  </si>
  <si>
    <t>DR20.10.0053</t>
  </si>
  <si>
    <t>DR20.10.0059</t>
  </si>
  <si>
    <t>DR20.10.0065</t>
  </si>
  <si>
    <t>Placa redonda</t>
  </si>
  <si>
    <t>C</t>
  </si>
  <si>
    <t>Placa Logradouro</t>
  </si>
  <si>
    <t>DRENAGEM</t>
  </si>
  <si>
    <t>PAVIMENTAÇÃO</t>
  </si>
  <si>
    <t>Escav. Esgoto</t>
  </si>
  <si>
    <t>5.22</t>
  </si>
  <si>
    <t>5.23</t>
  </si>
  <si>
    <t>5.24</t>
  </si>
  <si>
    <t>5.25</t>
  </si>
  <si>
    <r>
      <t>Conforme "Planilha de Escavação" em anexo -</t>
    </r>
    <r>
      <rPr>
        <sz val="8"/>
        <color rgb="FFFF0000"/>
        <rFont val="Arial"/>
        <family val="2"/>
      </rPr>
      <t xml:space="preserve"> SUBSTITUIÇÃO DO TUBO DE 1400 MM</t>
    </r>
  </si>
  <si>
    <t>INDICE SUPORTE CALIFORNIA,POR 1 PONTO,COMPACTACAO COM ENERGIA PROCTOR NORMAL</t>
  </si>
  <si>
    <t>INDICE SUPORTE CALIFORNIA,POR 1 PONTO,COMPACTACAO COM ENERGIA AASHO INTERMEDIARIA</t>
  </si>
  <si>
    <t>INDICE SUPORTE CALIFORNIA,POR 1 PONTO,COMPACTACAO COM ENERGIA AASHO MODIFICADA</t>
  </si>
  <si>
    <t>INDICE SUPORTE CALIFORNIA,POR 3 PONTOS,COMPACTACAO COM ENERGIA PROCTOR NORMAL</t>
  </si>
  <si>
    <t>INDICE SUPORTE CALIFORNIA,POR 3 PONTOS,COMPACTACAO COM ENERGIA AASHO INTERMEDIARIA</t>
  </si>
  <si>
    <t>INDICE SUPORTE CALIFORNIA,POR 3 PONTOS,COMPACTACAO COM ENERGIA AASHO MODIFICADA</t>
  </si>
  <si>
    <t>INDICE SUPORTE CALIFORNIA,POR 5 PONTOS,COMPACTACAO COM ENERGIA PROCTOR NORMAL</t>
  </si>
  <si>
    <t>INDICE SUPORTE CALIFORNIA,POR 5 PONTOS,COMPACTACAO COM ENERGIA AASHO INTERMEDIARIA</t>
  </si>
  <si>
    <t>INDICE SUPORTE CALIFORNIA,POR 5 PONTOS,COMPACTACAO COM ENERGIA AASHO MODIFICADA</t>
  </si>
  <si>
    <t>ADENSAMENTO:PAR DE ENSAIOS PARA DETERMINACAO DO FATOR DE CORRECAO DE COEFICIENTE DE RECALQUE</t>
  </si>
  <si>
    <t>TRIAXIAL NAO DRENADO,PRE-ADENSADO,EM AMOSTRA NATURAL,POR CORPO DE PROVA</t>
  </si>
  <si>
    <t>TRIAXIAL NAO DRENADO,PRE-ADENSADO,EM AMOSTRA MOLDADA,POR CORPO DE PROVA</t>
  </si>
  <si>
    <t>DURABILIDADE POR MOLHAGEM E SECAGEM,EM SOLO-CIMENTO,POR ENSAIO</t>
  </si>
  <si>
    <t>SONDAGEM MANUAL,COM TRADO CAVADEIRA,POR METRO LINEAR OU FRACAO</t>
  </si>
  <si>
    <t>SONDAGEM DE RECONHECIMENTO A TRADO MANUAL DE 4".PARA TRADO DE 6",ACRESCENTAR 50% AO VALOR DESTE ITEM</t>
  </si>
  <si>
    <t>SONDAGEM EXPEDITA,DE SIMPLES RECONHECIMENTO A PERCUSSAO,EXCLUSIVAMENTE POR LAVAGEM,DIAMETRO DE 2",INCLUSIVE DESLOCAMENTO E INSTALACAO</t>
  </si>
  <si>
    <t>ENSAIO DE PALHETA("VANE TEST")REALIZADO NO CAMPO,EXCLUSIVE PERFURACAO</t>
  </si>
  <si>
    <t>CLASSIFICACAO MACROSCOPICA DE AMOSTRAS DE SONDAGEM ROTATIVA,COM LAMINA DE ROCHA</t>
  </si>
  <si>
    <t>BRITAGEM EM LABORATORIO,DE BLOCOS DE ROCHA,MATACOES OU TESTEMUNHOS DE SONDAGEM ROTATIVA,POR AMOSTRA REPRESENTATIVA</t>
  </si>
  <si>
    <t>MINI-CBR E EXPANSAO DE SOLO COMPACTADO EM EQUIPAMENTO MINIATURA</t>
  </si>
  <si>
    <t>DETERMINACAO DA PERDA DE MASSA POR IMERSAO DE SOLOS COMPACTADOS EM EQUIPAMENTO MINIATURA</t>
  </si>
  <si>
    <t>EXTRACAO DE AMOSTRA INDEFORMADA EM BLOCOS DE 30X30X30CM,INCLUSIVE EMBALAGEM DE MADEIRA,EXCLUSIVE TRANSPORTE</t>
  </si>
  <si>
    <t>CLASSIFICACAO DE SOLOS TROPICAIS PARA FINALIDADES RODOVIARIAS,UTILIZANDO CORPOS DE PROVA COMPACTADOS EM EQUIPAMENTO MINIATURA</t>
  </si>
  <si>
    <t>EXTRACAO DE AMOSTRA INDEFORMADA EM ANEL BISELADO,EXCLUSIVE TRANSPORTE</t>
  </si>
  <si>
    <t>EXTRACAO DE AMOSTRA TIPO "SHELBY" DURANTE SERVICO DE SONDAGEM DO SOLO,EXCLUSIVE TRANSPORTE</t>
  </si>
  <si>
    <t>AMOSTRA DE SOLO - PREPARACAO PARA ENSAIOS DE COMPACTACAO E ENSAIOS DE CARACTERIZACAO</t>
  </si>
  <si>
    <t>GRAOS DE SOLOS QUE PASSAM NA PENEIRA DE MALHA 4,8MM - DETERMINACAO DA MASSA ESPECIFICA</t>
  </si>
  <si>
    <t>ENSAIO DE PERDA D'AGUA DURANTE A SONDAGEM ROTATIVA EM ROCHA, CONSTANDO DE 3 ESTAGIOS DE PRESSAO</t>
  </si>
  <si>
    <t>ENSAIO DE PERDA D'AGUA DURANTE A SONDAGEM ROTATIVA EM ROCHA,CONSTANDO DE 5 ESTAGIOS DE PRESSAO</t>
  </si>
  <si>
    <t>ENSAIO DE CARACTERIZACAO GEOTECNICA DE SOLOS,COM UTILIZACAODE DILATOMETRO,EXCLUSIVE PERFURACAO</t>
  </si>
  <si>
    <t>QUALIDADE DA AREIA COM ANALISE GRANULOMETRICA E INDICE DE MATERIA ORGANICA</t>
  </si>
  <si>
    <t>QUALIDADE DE AGREGADO PELO USO DE SOLUCAO DE SULFATO DE SODIO OU MAGNESIO,EM AGREGADO MIUDO</t>
  </si>
  <si>
    <t>QUALIDADE DE AGREGADO PELO USO DE SOLUCAO DE SULFATO DE SODIO OU MAGNESIO,EM AGREGADO GRAUDO</t>
  </si>
  <si>
    <t>REMATE OU CAPEAMENTO DE CORPO DE PROVA CILINDRICO,DE 15X30CM POR TOPO</t>
  </si>
  <si>
    <t>RESISTENCIA A COMPRESSAO DE CORPO DE PROVA CILINDRICO DE 15X30CM,POR CORPO DE PROVA</t>
  </si>
  <si>
    <t>RESISTENCIA A COMPRESSAO SIMPLES DE CORPO DE PROVA DE ARGAMASSA DE CONCRETO,COM 5X10CM,POR CORPO DE PROVA</t>
  </si>
  <si>
    <t>RESISTENCIA A TRACAO,NA FLEXAO,EM CORPO DE PROVA PRISMATICO,COM ESFORCO ATE 5T</t>
  </si>
  <si>
    <t>RESISTENCIA A TRACAO,NA FLEXAO,EM CORPO DE PROVA PRISMATICO,COM ESFORCO DE 5 ATE 30T</t>
  </si>
  <si>
    <t>RESISTENCIA A TRACAO,NA FLEXAO,EM CORPO DE PROVA PRISMATICO,COM ESFORCO DE 30 ATE 200T</t>
  </si>
  <si>
    <t>RESISTENCIA A COMPRESSAO SIMPLES DE CORPO DE PROVA,COM AUXILIO DE ESCLEROMETRO,POR CORPO DE PROVA</t>
  </si>
  <si>
    <t>DOSAGEM COM ESTUDO GRANULOMETRICO DOS AGREGADOS,DETERMINACAO DE UM TRACO A PARTIR DOS GRAFICOS OBTIDOS DE MISTURAS EXPERIMENTAIS E COM RUPTURA DE CORPO DE PROVA,DE 15X30CM,AOS 3,7E 28 DIAS DE IDADE,UTILIZANDO COMO MATERIAIS CIMENTO,UM AGREGADO GRAUDO E UM AGREGADO MIUDO</t>
  </si>
  <si>
    <t>DOSAGEM COM ESTUDO GRANULOMETRICO DOS AGREGADOS,DETERMINACAO DE UM TRACO A PARTIR DOS GRAFICOS OBTIDOS DE MISTURAS EXPERIMENTAIS E COM RUPTURA DE CORPO DE PROVA,DE 15X30CM,AOS 3,7E 28 DIAS DE IDADE,PARA CADA AGREGADO MIUDO ADICIONAL AO ITEM 01.001.0130</t>
  </si>
  <si>
    <t>DOSAGEM COM ESTUDO GRANULOMETRICO DOS AGREGADOS,DETERMINACAO DE UM TRACO A PARTIR DOS GRAFICOS OBTIDOS DE MISTURAS EXPERIMENTAIS E COM RUPTURA DE CORPO DE PROVA,DE 15X30CM,AOS 3,7E 28 DIAS DE IDADE,PARA CADA AGREGADO GRAUDO ADICIONAL AO ITEM 01.001.0130</t>
  </si>
  <si>
    <t>DETERMINACAO DE OUTROS TRACOS A PARTIR DOS MESMOS GRAFICOS,MENCIONADOS NO ITEM 01.001.0130,POR TRACO</t>
  </si>
  <si>
    <t>DOSAGEM COM ESTUDO GRANULOMETRICO DOS AGREGADOS,POR TRACO ADICIONAL AO ITEM 01.001.0130,A PARTIR DOS GRAFICOS OBTIDOS DE MISTURAS EXPERIMENTAIS E COM RUPTURA DE CORPO DE PROVA,DE 15X30CM,AOS 3,7 E 28 DIAS DE IDADE,UTILIZANDO AGREGADOS DA MESMA QUALIDADE,POREM EM PROPORCOES DIFERENTES DE CIMENTO,UM AGREGADO MIUDO E UM AGREGADO GRAUDO</t>
  </si>
  <si>
    <t>DOSAGEM COM ESTUDO GRANULOMETRICO DOS AGREGADOS,POR TRACO ADICIONAL AO ITEM 01.001.0130,A PARTIR DOS GRAFICOS OBTIDOS DE MISTURAS EXPERIMENTAIS E COM RUPTURA DO CORPO DE PROVA,DE 15X30CM,AOS 3,7 E 28 DIAS DE IDADE,UTILIZANDO AGREGADOS DA MESMA QUALIDADE,POREM EM PROPORCOES DIFERENTES DE CIMENTO,MAIS DE UM AGREGADO MIUDO E MAIS DE UM AGREGADO GRAUDO</t>
  </si>
  <si>
    <t>DOSAGEM COM ESTUDO GRANULOMETRICO DOS AGREGADOS,DETERMINACAO DE MAIS TRACOS A PARTIR DOS GRAFICOS OBTIDOS DE MISTURAS EXPERIMENTAIS E COM RUPTURA DE CORPO DE PROVA,DE 15X30CM,AOS 3,7 E 28 DIAS DE IDADE,UTILIZANDO AGREGADOS DA MESMA QUALIDADE,POREM EM PROPORCOES DIFERENTES DE CIMENTO,MAIS DE UM AGREGADO MIUDO E MAIS DE UM AGREGADO GRAUDO</t>
  </si>
  <si>
    <t>TRACADO DAS CURVAS QUE CORRELACIONAM A RESISTENCIA A COMPRESSAO AO FATOR AGUA-CIMENTO,COM MOLDAGEM DE 24 CORPOS-DE-PROVA CILINDRICOS DE CONCRETO,DE 15X30CM,COM TRACOS 1:5,1:6,1:7,1:8 E DETERMINACAO DAS TENSOES DE RUPTURA A COMPRESSAO AOS 3,7 E 28 DIAS DE IDADE(AMOSTRAS 6 SACOS DE CIMENTO)</t>
  </si>
  <si>
    <t>AVALIACAO DA ESPESSURA DE CARBONATACAO,POR PONTO,EM ESTRUTURAS DE CONCRETO ARMADO OU PROTENDIDO,ATRAVES DE ASPERSAO DE SOLUCAO DE FENOLFTALEINA,INCLUSIVE COLETA DA AMOSTRA</t>
  </si>
  <si>
    <t>DETERMINACAO DO TEOR DE CLORETOS,POR AMOSTRA,EM ESTRUTURAS DE CONCRETO ARMADO OU PROTENDIDO,CONFORME NORMA DA ACI-318/31-BR36,INCLUSIVE COLETA DA AMOSTRA</t>
  </si>
  <si>
    <t>DETERMINACAO DO TEOR DE SULFATOS,POR AMOSTRA,EM ESTRUTURAS DE CONCRETO ARMADO OU PROTENDIDO,CONFORME BOLETIM N°25 DO IPT,INCLUSIVE COLETA DA AMOSTRA</t>
  </si>
  <si>
    <t>ENSAIO DE RESISTENCIA A TRACAO SIMPLES,POR COMPRESSAO DIAMETRAL DE CORPOS DE PROVA CILINDRICOS DE 15X30CM,EXCLUSIVE CORPO DE PROVA</t>
  </si>
  <si>
    <t>RESISTENCIA A COMPRESSAO E TRACAO,MODULO DE ELASTICIDADE DINAMICA,EXCLUSIVE CORPO DE PROVA</t>
  </si>
  <si>
    <t>DETERMINACAO DO AR INCORPORADO EM CONCRETO,EXCLUSIVE CORPO DE PROVA</t>
  </si>
  <si>
    <t>MOLDAGEM E COLETA DE CORPO DE PROVA DE CONCRETO,EXECUTADO POR FIRMA ESPECIALIZADA,INCLUSIVE TRANSPORTE ATE 50KM</t>
  </si>
  <si>
    <t>MOLDAGEM E COLETA DE CORPO DE PROVA DE CONCRETO,EXECUTADO POR FIRMA ESPECIALIZADA,INCLUSIVE TRANSPORTE PARA UMA DISTANCIA DE 51 A 100KM</t>
  </si>
  <si>
    <t>MOLDAGEM E COLETA DE CORPO DE PROVA DE CONCRETO,EXECUTADO POR FIRMA ESPECIALIZADA,INCLUSIVE TRANSPORTE PARA UMA DISTANCIA DE 101 A 250KM</t>
  </si>
  <si>
    <t>CONTROLE TECNOLOGICO DE OBRAS EM CONCRETO ARMADO CONSIDERANDO APENAS O CONTROLE DO CONCRETO E CONSTANDO DE COLETA,MOLDAGEM E CAPEAMENTO DE CORPOS DE PROVA,TRANSPORTE ATE 50KM,ENSAIOS DE RESISTENCIA A COMPRESSAO AOS 3, 7 E 28 DIAS E "SLUMP TEST",MEDIDO POR M3 DE CONCRETO COLOCADO NAS FORMAS</t>
  </si>
  <si>
    <t>CONTROLE TECNOLOGICO DE OBRAS EM CONCRETO ARMADO CONSIDERANDO APENAS O CONTROLE DO CONCRETO E CONSTANDO DE COLETA,MOLDAGEM E CAPEAMENTO DE CORPOS DE PROVA,TRANSPORTE ATE 100KM,ENSAIOS DE RESISTENCIA A COMPRESSAO AOS 3, 7 E 28 DIAS E "SLUMPTEST",MEDIDO POR M3 DE CONCRETO COLOCADO NAS FORMAS</t>
  </si>
  <si>
    <t>CONTROLE TECNOLOGICO DE OBRAS EM CONCRETO ARMADO CONSIDERANDO APENAS O CONTROLE DO CONCRETO E CONSTANDO DE COLETA,MOLDAGEM E CAPEAMENTO DE CORPOS DE PROVA,TRANSPORTE ATE 250KM,ENSAIOS DE RESISTENCIA A COMPRESSAO AOS 3, 7 E 28 DIAS E "SLUMPTEST",MEDIDO POR M3 DE CONCRETO COLOCADO NAS FORMAS</t>
  </si>
  <si>
    <t>EFEITO DO CALOR E DO AR,POR PERCENTAGEM DA PENETRACAO ORIGINAL</t>
  </si>
  <si>
    <t>DETERMINACAO,COM AUXILIO DE SONDA ROTATIVA,DA DENSIDADE DE MISTURA COMPACTADA,POR CORPO DE PROVA</t>
  </si>
  <si>
    <t>DETERMINACAO DA RESISTENCIA A TRACAO POR COMPRESSAO DIAMETRAL DE MISTURAS BETUMINOSAS</t>
  </si>
  <si>
    <t>DETERMINACAO DO MODULO DE RESISTENCIA DE MISTURAS BETUMINOSAS</t>
  </si>
  <si>
    <t>DETERMINACAO DE MASSA ESPECIFICA APARENTE "IN SITU" COM EMPREGO DO FRASCO DE AREIA</t>
  </si>
  <si>
    <t>DETERMINACAO DOS COMPOSTOS PRINCIPAIS PRESENTES NO CIMENTO PORTLAND</t>
  </si>
  <si>
    <t>CONTROLE TECNOLOGICO DE OBRAS,CONSIDERANDO APENAS O CONTROLE DAS ARMADURAS,CONSTANDO DE COLETA DE CORPOS DE PROVA,TRANSPORTE ATE 50KM,ENSAIO DE DOBRAMENTO E DE TRACAO SIMPLES,MEDIDO POR TONELADA DE ACO GEOMETRICAMENTE NECESSARIO</t>
  </si>
  <si>
    <t>CONTROLE TECNOLOGICO DE OBRAS,CONSIDERANDO APENAS O CONTROLE DAS ARMADURAS,CONSTANDO DE COLETA DE CORPOS DE PROVA,TRANSPORTE ATE 100KM,ENSAIO DE DOBRAMENTO E DE TRACAO SIMPLES,MEDIDO POR TONELADA DE ACO GEOMETRICAMENTE NECESSARIO</t>
  </si>
  <si>
    <t>CONTROLE TECNOLOGICO DE OBRAS,CONSIDERANDO APENAS O CONTROLE DAS ARMADURAS,CONSTANDO DE COLETA DE CORPOS DE PROVA,TRANSPORTE ATE 250KM,ENSAIO DE DOBRAMENTO E DE TRACAO SIMPLES,MEDIDO POR TONELADA DE ACO GEOMETRICAMENTE NECESSARIO</t>
  </si>
  <si>
    <t>FLEXAO POR IMPACTO,COM TRACADO DO DIAGRAMA TENSAO X DEFORMACAO ESPECIFICA,NA TEMPERATURA AMBIENTE</t>
  </si>
  <si>
    <t>TRACAO COM MEDIDAS DE DEFORMACAO(0,2%),INCLUSIVE TRACADO DEGRAFICOS SENDO O ESFORCO ATE 5T</t>
  </si>
  <si>
    <t>TRACAO COM MEDIDAS DE DEFORMACAO(0,2%),INCLUSIVE TRACADO DEGRAFICOS,SENDO O ESFORCO DE 5 ATE 30T</t>
  </si>
  <si>
    <t>TRACAO COM MEDIDAS DE DEFORMACAO(0,2%),INCLUSIVE TRACADO DEGRAFICOS SENDO O ESFORCO DE 30 ATE 200T</t>
  </si>
  <si>
    <t>COMPRESSAO DIAMETRAL EM TUBOS OU CALHAS DE CONCRETO SIMPLES,DIAMETRO ATE 0,30M</t>
  </si>
  <si>
    <t>COMPRESSAO DIAMETRAL EM TUBOS OU CALHAS DE CONCRETO SIMPLES,DIAMETRO ACIMA DE 0,30M</t>
  </si>
  <si>
    <t>COMPRESSAO DIAMETRAL EM TUBOS OU CALHAS DE CONCRETO ARMADO,DIAMETRO DE 0,30 A 0,60M</t>
  </si>
  <si>
    <t>COMPRESSAO DIAMETRAL EM TUBOS OU CALHAS DE CONCRETO ARMADO,DIAMETRO DE 0,60 A 1,20M</t>
  </si>
  <si>
    <t>COMPRESSAO DIAMETRAL EM TUBOS OU CALHAS DE CONCRETO ARMADO,DIAMETRO DE 1,20 A 2,00M</t>
  </si>
  <si>
    <t>VERIFICACAO DA QUALIDADE PARA POSSIBILIDADE DE EMPREGO EM PREPARO DE CONCRETO</t>
  </si>
  <si>
    <t>ENSAIO COMPARATIVO DE RESISTENCIA A COMPRESSAO DE CORPOS DEPROVA DE ARGAMASSA</t>
  </si>
  <si>
    <t>DETERMINACAO DAS CONSTANTES ELASTICAS DOS MATERIAIS DE CONSTRUCAO(PROCESSO MECANICO OU ELETRONICO)</t>
  </si>
  <si>
    <t>DETERMINACAO DA DEFORMACAO DE PAVIMENTOS COM O AUXILIO DA VIGA BENKELMANN,POR PONTO</t>
  </si>
  <si>
    <t>EXTRACAO COM O AUXILIO DE SONDA ROTATIVA,DE CORPOS DE PROVACOM 15CM DE DIAMETRO,EM PAVIMENTOS COM REVESTIMENTO BETUMINOSO,COM ATE 10CM DE ESPESSURA,POR CORPO DE PROVA</t>
  </si>
  <si>
    <t>EXTRACAO,COM O AUXILIO DE SONDA ROTATIVA,DE CORPOS DE PROVACOM 15CM DE DIAMETRO,EM PAVIMENTOS COM REVESTIMENTO BETUMINOSO,COM MAIS DE 10CM DE ESPESSURA,POR CORPO DE PROVA</t>
  </si>
  <si>
    <t>EXTRACAO COM O AUXILIO DE SONDA ROTATIVA,DE CORPOS DE PROVACOM 15CM DE DIAMETRO,EM PAVIMENTOS COM PLACAS DE CONCRETO,COM ATE 15CM DE ESPESSURA,POR CORPO DE PROVA</t>
  </si>
  <si>
    <t>EXTRACAO COM O AUXILIO DE SONDA ROTATIVA,DE CORPOS DE PROVACOM 15CM DE DIAMETRO,EM PAVIMENTOS COM PLACAS DE CONCRETO,COM ESPESSURA ENTRE 15 E 20CM,POR CORPO DE PROVA</t>
  </si>
  <si>
    <t>EXTRACAO COM O AUXILIO DE SONDA ROTATIVA,DE CORPOS DE PROVACOM 15CM DE DIAMETRO,EM PAVIMENTOS COM PLACAS DE CONCRETO,COM MAIS DE 20CM DE ESPESSURA,POR CORPO DE PROVA</t>
  </si>
  <si>
    <t>ENSAIOS PARA RECUPERACAO DE CORROSAO EM ARMADURAS,CONSTANDODE ENSAIO DO POTENCIAL ELETRICO DA ARMADURA EM RELACAO AO ELEMENTO ESTRUTURAL QUE A CERCA</t>
  </si>
  <si>
    <t>ENSAIOS PARA RECUPERACAO DE ARMADURAS,CONSTANDO DE APLICACAO DE LAPIS COLORIMETRICO PARA TESTES DE PH E AVALIACAO DA FRENTE DE CARBONATACAO</t>
  </si>
  <si>
    <t>ENSAIOS PARA RECUPERACAO DE CORROSAO EM ARMADURAS,CONSTANDODE CRAVACAO POR AMOSTRAGEM,EM DIVERSAS LAJES E VIGAS,DE PINOS LISOS PARA ESTIMATIVA DA TENSAO DE COMPRESSAO DO CONCRETO</t>
  </si>
  <si>
    <t>SONDAGEM ROTATIVA COM COROA DE WIDIA,EM SOLO,DIAMETRO AX,VERTICAL,INCLUSIVE DESLOCAMENTO DENTRO DO CANTEIRO E INSTALACAO DA SONDA EM CADA FURO</t>
  </si>
  <si>
    <t>SONDAGEM ROTATIVA COM COROA DE WIDIA,EM SOLO,DIAMETRO AX,HORIZONTAL,INCLUSIVE DESLOCAMENTO DENTRO DO CANTEIRO E INSTALACAO DA SONDA EM CADA FURO</t>
  </si>
  <si>
    <t>SONDAGEM ROTATIVA COM COROA DE WIDIA,EM SOLO,DIAMETRO BX,VERTICAL,INCLUSIVE DESLOCAMENTO DENTRO DO CANTEIRO E INSTALACAO DA SONDA EM CADA FURO</t>
  </si>
  <si>
    <t>SONDAGEM ROTATIVA COM COROA DE WIDIA,EM SOLO,DIAMETRO BX,HORIZONTAL,INCLUSIVE DESLOCAMENTO DENTRO DO CANTEIRO E INSTALACAO DA SONDA EM CADA FURO</t>
  </si>
  <si>
    <t>SONDAGEM ROTATIVA COM COROA DE WIDIA,EM SOLO,DIAMETRO NX,VERTICAL,INCLUSIVE DESLOCAMENTO DENTRO DO CANTEIRO E INSTALACAO DA SONDA EM CADA FURO</t>
  </si>
  <si>
    <t>SONDAGEM ROTATIVA COM COROA DE WIDIA,EM SOLO,DIAMETRO NX,HORIZONTAL,INCLUSIVE DESLOCAMENTO DENTRO DO CANTEIRO E INSTALACAO DA SONDA EM CADA FURO</t>
  </si>
  <si>
    <t>SONDAGEM ROTATIVA COM COROA DE WIDIA,EM SOLO,DIAMETRO H,VERTICAL,INCLUSIVE DESLOCAMENTO DENTRO DO CANTEIRO E INSTALACAODA SONDA EM CADA FURO</t>
  </si>
  <si>
    <t>SONDAGEM ROTATIVA COM COROA DE WIDIA,EM SOLO,DIAMETRO H,HORIZONTAL,INCLUSIVE DESLOCAMENTO DENTRO DO CANTEIRO E INSTALACAO DA SONDA EM CADA FURO</t>
  </si>
  <si>
    <t>SONDAGEM ROTATIVA COM COROA DE WIDIA,EM ALTERACAO DE ROCHA,DIAMETRO AX,VERTICAL,INCLUSIVE DESLOCAMENTO DENTRO DO CANTEIRO E INSTALACAO DA SONDA EM CADA FURO</t>
  </si>
  <si>
    <t>SONDAGEM ROTATIVA COM COROA DE WIDIA,EM ALTERACAO DE ROCHA,DIAMETRO BX,VERTICAL,INCLUSIVE DESLOCAMENTO DENTRO DO CANTEIRO E INSTALACAO DA SONDA EM CADA FURO</t>
  </si>
  <si>
    <t>SONDAGEM ROTATIVA COM COROA DE WIDIA,EM ALTERACAO DE ROCHA,DIAMETRO NX,VERTICAL,INCLUSIVE DESLOCAMENTO DENTRO DO CANTEIRO E INSTALACAO DA SONDA EM CADA FURO</t>
  </si>
  <si>
    <t>SONDAGEM ROTATIVA COM COROA DE WIDIA,EM ALTERACAO DE ROCHA,DIAMETRO H,VERTICAL,INCLUSIVE DESLOCAMENTO DENTRO DO CANTEIRO E INSTALACAO DA SONDA EM CADA FURO</t>
  </si>
  <si>
    <t>SONDAGEM ROTATIVA COM COROA DE WIDIA,EM ROCHA SA,DIAMETRO AX,VERTICAL,INCLUSIVE DESLOCAMENTO DENTRO DO CANTEIRO E INSTALACAO DA SONDA EM CADA FURO</t>
  </si>
  <si>
    <t>SONDAGEM ROTATIVA COM COROA DE WIDIA,EM ROCHA SA,DIAMETRO BX,VERTICAL,INCLUSIVE DESLOCAMNETO DENTRO DO CANTEIRO E INSTALACAO DA SONDA EM CADA FURO</t>
  </si>
  <si>
    <t>SONDAGEM ROTATIVA COM COROA DE WIDIA,EM ROCHA SA,DIAMETRO NX,VERTICAL,INCLUSIVE DESLOCAMENTO DENTRO DO CANTEIRO E INSTALACAO DA SONDA EM CADA FURO</t>
  </si>
  <si>
    <t>SONDAGEM ROTATIVA COM COROA DE WIDIA,EM ROCHA SA,DIAMETRO H,VERTICAL,INCLUSIVE DESLOCAMENTO DENTRO DO CANTEIRO E INSTALACAO DA SONDA EM CADA FURO</t>
  </si>
  <si>
    <t>PERFURACAO ROTATIVA COM COROA DE WIDIA,EM SOLO,DIAMETRO AX,VERTICAL,INCLUSIVE DESLOCAMENTO DENTRO DO CANTEIRO E INSTALACAO DA SONDA EM CADA FURO</t>
  </si>
  <si>
    <t>PERFURACAO ROTATIVA COM COROA DE WIDIA,EM SOLO,DIAMETRO AX,HORIZONTAL,INCLUSIVE DESLOCAMENTO DENTRO DO CANTEIRO E INSTALACAO DA SONDA EM CADA FURO</t>
  </si>
  <si>
    <t>PERFURACAO ROTATIVA COM COROA DE WIDIA,EM SOLO,DIAMETRO BX,VERTICAL,INCLUSIVE DESLOCAMENTO DENTRO DO CANTEIRO E INSTALACAO DA SONDA EM CADA FURO</t>
  </si>
  <si>
    <t>PERFURACAO ROTATIVA COM COROA DE WIDIA,EM SOLO,DIAMETRO BX,HORIZONTAL,INCLUSIVE DESLOCAMENTO DENTRO DO CANTEIRO E INSTALACAO DA SONDA EM CADA FURO</t>
  </si>
  <si>
    <t>PERFURACAO ROTATIVA COM COROA DE WIDIA,EM SOLO,DIAMETRO NX,VERTICAL,INCLUSIVE DESLOCAMENTO DENTRO DO CANTEIRO E INSTALACAO DA SONDA EM CADA FURO</t>
  </si>
  <si>
    <t>PERFURACAO ROTATIVA COM COROA DE WIDIA,EM SOLO,DIAMETRO NX,HORIZONTAL,INCLUSIVE DESLOCAMENTO DENTRO DO CANTEIRO E INSTALACAO DA SONDA EM CADA FURO</t>
  </si>
  <si>
    <t>PERFURACAO ROTATIVA COM COROA DE WIDIA,EM SOLO,DIAMETRO H,VERTICAL,INCLUSIVE DESLOCAMENTO DENTRO DO CANTEIRO E INSTALACAO DA SONDA EM CADA FURO</t>
  </si>
  <si>
    <t>PERFURACAO ROTATIVA COM COROA DE WIDIA,EM SOLO,DIAMETRO H,HORIZONTAL,INCLUSIVE DESLOCAMENTO DENTRO DO CANTEIRO E INSTALACAO DA SONDA EM CADA FURO</t>
  </si>
  <si>
    <t>PERFURACAO ROTATIVA COM COROA DE WIDIA,EM SOLO,DIAMETRO 5",VERTICAL,INCLUSIVE DESLOCAMENTO DENTRO DO CANTEIRO E INSTALACAO DA SONDA EM CADA FURO</t>
  </si>
  <si>
    <t>PERFURACAO ROTATIVA COM COROA DE WIDIA,EM SOLO,DIAMETRO 6",VERTICAL,INCLUSIVE DESLOCAMENTO DENTRO DO CANTEIRO E INSTALACAO DA SONDA EM CADA FURO</t>
  </si>
  <si>
    <t>PERFURACAO ROTATIVA COM COROA DE WIDIA,EM SOLO,DIAMETRO 8",VERTICAL,INCLUSIVE DESLOCAMENTO DENTRO DO CANTEIRO E INSTALACAO DA SONDA EM CADA FURO</t>
  </si>
  <si>
    <t>PERFURACAO ROTATIVA COM COROA DE WIDIA,EM SOLO,DIAMETRO 10",VERTICAL,INCLUSIVE DESLOCAMENTO DENTRO DO CANTEIRO E INSTALACAO DA SONDA EM CADA FURO</t>
  </si>
  <si>
    <t>PERFURACAO ROTATIVA COM COROA DE WIDIA,EM SOLO,DIAMETRO 12",VERTICAL,INCLUSIVE DESLOCAMENTO DENTRO DO CANTEIRO E INSTALACAO DA SONDA EM CADA FURO</t>
  </si>
  <si>
    <t>PERFURACAO ROTATIVA COM COROA DE WIDIA,EM SOLO,DIAMETRO 14",VERTICAL,INCLUSIVE DESLOCAMENTO DENTRO DO CANTEIRO E INSTALACAO DA SONDA EM CADA FURO</t>
  </si>
  <si>
    <t>PERFURACAO ROTATIVA COM COROA DE WIDIA,EM SOLO,DIAMETRO 16",VERTICAL,INCLUSIVE DESLOCAMENTO DENTRO DO CANTEIRO E INSTALACAO DA SONDA EM CADA FURO</t>
  </si>
  <si>
    <t>PERFURACAO ROTATIVA COM COROA DE WIDIA,EM ALTERACAO DE ROCHA,DIAMETRO AX,VERTICAL,INCLUSIVE DESLOCAMENTO DENTRO DO CANTEIRO E INSTALACAO DA SONDA EM CADA FURO</t>
  </si>
  <si>
    <t>PERFURACAO ROTATIVA COM COROA DE WIDIA,EM ALTERACAO DE ROCHA,DIAMETRO BX,VERTICAL,INCLUSIVE DESLOCAMENTO DENTRO DO CANTEIRO E INSTALACAO DA SONDA EM CADA FURO</t>
  </si>
  <si>
    <t>PERFURACAO ROTATIVA COM COROA DE WIDIA,EM ALTERACAO DE ROCHA,DIAMETRO NX,VERTICAL,INCLUSIVE DESLOCAMENTO DENTRO DO CANTEIRO E INSTALACAO DA SONDA EM CADA FURO</t>
  </si>
  <si>
    <t>PERFURACAO ROTATIVA COM COROA DE WIDIA,EM ALTERACAO EM ROCHA,DIAMETRO H,VERTICAL,INCLUSIVE DESLOCAMENTO DENTRO DO CANTEIRO E INSTALACAO DA SONDA EM CADA FURO</t>
  </si>
  <si>
    <t>PERFURACAO ROTATIVA COM COROA DE WIDIA,EM ALTERACAO DE ROCHA,DIAMETRO 5",VERTICAL,INCLUSIVE DESLOCAMENTO DENTRO DO CANTEIRO E INSTALACAO DA SONDA EM CADA FURO</t>
  </si>
  <si>
    <t>PERFURACAO ROTATIVA COM COROA DE WIDIA,EM ALTERACAO DE ROCHA,DIAMETRO 6",VERTICAL,INCLUSIVE DESLOCAMENTO DENTRO DO CANTEIRO E INSTALACAO DA SONDA EM CADA FURO</t>
  </si>
  <si>
    <t>PERFURACAO ROTATIVA COM COROA DE WIDIA,EM ALTERACAO DE ROCHA,DIAMETRO 8",VERTICAL,INCLUSIVE DESLOCAMENTO DENTRO DO CANTEIRO E INSTALACAO DA SONDA EM CADA FURO</t>
  </si>
  <si>
    <t>PERFURACAO ROTATIVA COM COROA DE WIDIA,EM ALTERACAO DE ROCHA,DIAMETRO 10",VERTICAL,INCLUSIVE DESLOCAMENTO DENTRO DO CANTEIRO E INSTALACAO DA SONDA EM CADA FURO</t>
  </si>
  <si>
    <t>PERFURACAO ROTATIVA COM COROA DE WIDIA,EM ALTERACAO DE ROCHA,DIAMETRO 12",VERTICAL,INCLUSIVE DESLOCAMENTO DENTRO DO CANTEIRO E INSTALACAO DA SONDA EM CADA FURO</t>
  </si>
  <si>
    <t>PERFURACAO ROTATIVA COM COROA DE WIDIA,EM ALTERACAO DE ROCHA,DIAMETRO 14",VERTICAL,INCLUSIVE DESLOCAMENTO DENTRO DO CANTEIRO E INSTALACAO DA SONDA EM CADA FURO</t>
  </si>
  <si>
    <t>PERFURACAO ROTATIVA COM COROA DE WIDIA,EM ALTERACAO DE ROCHA,DIAMETRO 16",VERTICAL,INCLUSIVE DESLOCAMENTO DENTRO DO CANTEIRO E INSTALACAO DA SONDA EM CADA FURO</t>
  </si>
  <si>
    <t>PERFURACAO ROTATIVA COM COROA DE WIDIA,EM ROCHA SA,DIAMETROAX,VERTICAL,INCLUSIVE DESLOCAMENTO DENTRO DO CANTEIRO E INSTALACAO DA SONDA EM CADA FURO</t>
  </si>
  <si>
    <t>PERFURACAO ROTATIVA COM COROA DE WIDIA,EM ROCHA SA,DIAMETROBX,VERTICAL,INCLUSIVE DESLOCAMENTO DENTRO DO CANTEIRO E INSTALACAO DA SONDA EM CADA FURO</t>
  </si>
  <si>
    <t>PERFURACAO ROTATIVA COM COROA DE WIDIA,EM ROCHA SA,DIAMETRONX,VERTICAL,INCLUSIVE DESLOCAMENTO DENTRO DO CANTEIRO E INSTALACAO DA SONDA EM CADA FURO</t>
  </si>
  <si>
    <t>PERFURACAO ROTATIVA COM COROA DE WIDIA,EM ROCHA SA,DIAMETROH,VERTICAL,INCLUSIVE DESLOCAMENTO DENTRO DO CANTEIRO E INSTALACAO DA SONDA EM CADA FURO</t>
  </si>
  <si>
    <t>PERFURACAO ROTATIVA COM COROA DE WIDIA,EM ROCHA SA,DIAMETRO5",VERTICAL,INCLUSIVE DESLOCAMENTO DENTRO DO CANTEIRO E INSTALACAO DA SONDA EM CADA FURO</t>
  </si>
  <si>
    <t>PERFURACAO ROTATIVA COM COROA DE WIDIA,EM ROCHA SA,DIAMETRO6",VERTICAL,INCLUSIVE DESLOCAMENTO DENTRO DO CANTEIRO E INSTALACAO DA SONDA EM CADA FURO</t>
  </si>
  <si>
    <t>PERFURACAO ROTATIVA COM COROA DE WIDIA,EM ROCHA SA,DIAMETRO8",VERTICAL,INCLUSIVE DESLOCAMENTO DENTRO DO CANTEIRO E INSTALACAO DA SONDA EM CADA FURO</t>
  </si>
  <si>
    <t>PERFURACAO ROTATIVA COM COROA DE WIDIA,EM ROCHA SA,DIAMETRO10",VERTICAL,INCLUSIVE DESLOCAMENTO DENTRO DO CANTEIRO E INSTALACAO DA SONDA EM CADA FURO</t>
  </si>
  <si>
    <t>PERFURACAO ROTATIVA COM COROA DE WIDIA,EM ROCHA SA,DIAMETRO12",VERTICAL,INCLUSIVE DESLOCAMENTO DENTRO DO CANTEIRO E INSTALACAO DA SONDA EM CADA FURO</t>
  </si>
  <si>
    <t>PERFURACAO ROTATIVA COM COROA DE WIDIA,EM ROCHA SA,DIAMETRO14",VERTICAL,INCLUSIVE DESLOCAMENTO DENTRO DO CANTEIRO E INSTALACAO DA SONDA EM CADA FURO</t>
  </si>
  <si>
    <t>PERFURACAO ROTATIVA COM COROA DE WIDIA,EM ROCHA SA,DIAMETRO16",VERTICAL,INCLUSIVE DESLOCAMENTO DENTRO DO CANTEIRO E INSTALACAO DA SONDA EM CADA FURO</t>
  </si>
  <si>
    <t>SONDAGEM A PERCUSSAO,EM TERRENO COMUM,COM ENSAIO DE PENETRACAO,DIAMETRO 3",INCLUSIVE DESLOCAMENTO DENTRO DO CANTEIRO E INSTALACAO DA SONDA EM CADA FURO</t>
  </si>
  <si>
    <t>SONDAGEM A PERCUSSAO,EM TERRENO COMUM,COM ENSAIO DE PENETRACAO,DIAMETRO 4.1/2",INCLUSIVE DESLOCAMENTO DENTRO DO CANTEIRO E INSTALACAO DA SONDA EM CADA FURO</t>
  </si>
  <si>
    <t>SONDAGEM A PERCUSSAO,EM TERRENO COMUM,COM ENSAIO DE PENETRACAO,DIAMETRO 6",INCLUSIVE DESLOCAMENTO DENTRO DO CANTEIRO E INSTALACAO DA SONDA EM CADA FURO</t>
  </si>
  <si>
    <t>SONDAGEM A PERCUSSAO,EM TERRENO COMUM,COM ENSAIO DE PENETRACAO,DIAMETRO 8",INCLUSIVE DESLOCAMENTO DENTRO DO CANTEIRO E INSTALACAO DA SONDA EM CADA FURO</t>
  </si>
  <si>
    <t>SONDAGEM A PERCUSSAO,EM TERRENO COMUM,COM ENSAIO DE PENETRACAO,DIAMETRO 10",INCLUSIVE DESLOCAMENTO DENTRO DO CANTEIRO EINSTALACAO DA SONDA EM CADA FURO</t>
  </si>
  <si>
    <t>SONDAGEM A PERCUSSAO,SOB LAMINA D'AGUA DE RIOS E LAGOAS,COMENSAIO DE PENETRACAO,DIAMETRO 3",INCLUSIVE DESLOCAMENTO DENTRO DO CANTEIRO E INSTALACAO DA SONDA EM CADA FURO (VIDE ITENS DE MOBILIZACAO E DESMOBILIZACAO NA FAMILIA 01.008)</t>
  </si>
  <si>
    <t>SONDAGEM A PERCUSSAO,SOB LAMINA D'AGUA DE RIOS E LAGOAS,COMENSAIO DE PENETRACAO,DIAMETRO 4.1/2",INCLUSIVE DESLOCAMENTODENTRO DO CANTEIRO E INSTALACAO DA SONDA EM CADA FURO (VIDEITENS DE MOBILIZACAO E DESMOBILIZACAO NA FAMILIA 01.008)</t>
  </si>
  <si>
    <t>SONDAGEM A PERCUSSAO,SOB LAMINA D'AGUA DE RIOS E LAGOAS,COMENSAIO DE PENETRACAO,DIAMETRO 6",INCLUSIVE DESLOCAMENTO DENTRO DO CANTEIRO E INSTALACAO DA SONDA EM CADA FURO (VIDE ITENS DE MOBILIZACAO E DESMOBILIZACAO NA FAMILIA 01.008)</t>
  </si>
  <si>
    <t>PERFURACAO A PERCUSSAO,EM TERRENO COMUM,DIAMETRO 3",INCLUSIVE DESLOCAMENTO DENTRO DO CANTEIRO E INSTALACAO DA SONDA EM CADA FURO</t>
  </si>
  <si>
    <t>PERFURACAO A PERCUSSAO,EM TERRENO COMUM,DIAMETRO 4.1/2",INCLUSIVE DESLOCAMENTO DENTRO DO CANTEIRO E INSTALACAO DA SONDAEM CADA FURO</t>
  </si>
  <si>
    <t>PERFURACAO A PERCUSSAO,EM TERRENO COMUM,DIAMETRO 6",INCLUSIVE DESLOCAMENTO DENTRO DO CANTEIRO E INSTALACAO DA SONDA EM CADA FURO</t>
  </si>
  <si>
    <t>PERFURACAO A PERCUSSAO,EM TERRENO COMUM,DIAMETRO 8",INCLUSIVE DESLOCAMENTO DENTRO DO CANTEIRO E INSTALACAO DA SONDA EM CADA FURO</t>
  </si>
  <si>
    <t>PERFURACAO A PERCUSSAO,EM TERRENO COMUM,DIAMETRO 10",INCLUSIVE DESLOCAMENTO DENTRO DO CANTEIRO E INSTALACAO DA SONDA EMCADA FURO</t>
  </si>
  <si>
    <t>PERFURACAO A PERCUSSAO,EM ROCHA ALTERADA,DIAMETRO 3",INCLUSIVE DESLOCAMENTO DENTRO DO CANTEIRO E INSTALACAO DA SONDA EMCADA FURO</t>
  </si>
  <si>
    <t>PERFURACAO A PERCUSSAO,EM ROCHA ALTERADA,DIAMETRO 4.1/2",INCLUSIVE DESLOCAMENTO DENTRO DO CANTEIRO E INSTALACAO DA SONDA EM CADA FURO</t>
  </si>
  <si>
    <t>PERFURACAO A PERCUSSAO,EM ROCHA ALTERADA,DIAMETRO 6",INCLUSIVE DESLOCAMENTO DENTRO DO CANTEIRO E INSTALACAO DA SONDA EMCADA FURO</t>
  </si>
  <si>
    <t>PERFURACAO A PERCUSSAO,EM ROCHA ALTERADA,DIAMETRO 8",INCLUSIVE DESLOCAMENTO DENTRO DO CANTEIRO E INSTALACAO DA SONDA EMCADA FURO</t>
  </si>
  <si>
    <t>PERFURACAO A PERCUSSAO,EM ROCHA ALTERADA,DIAMETRO 10",INCLUSIVE DESLOCAMENTO DENTRO DO CANTEIRO E INSTALACAO DA SONDA EM CADA FURO</t>
  </si>
  <si>
    <t>PERFURACAO COM "WAGON DRILL" DIAMETRO ATE 2.1/2",EM GRANITOOU GNAISSE,INCLUSIVE AR COMPRIMIDO</t>
  </si>
  <si>
    <t>PERFURACAO COM "WAGON DRILL" PESADO,DIAMETRO ATE 4.1/2",EM GRANITO OU GNAISSE,INCLUSIVE AR COMPRIMIDO</t>
  </si>
  <si>
    <t>PERFURACAO COM EQUIPAMENTO DE AR COMPRIMIDO,DIAMETRO ATE 1.1/4",EM GRANITO OU GNAISSE,ADMITINDO UMA PRODUCAO MEDIA BRUTA EM TORNO DE 2,00M/H</t>
  </si>
  <si>
    <t>PERFURACAO COM EQUIPAMENTO DE AR COMPRIMIDO,DIAMETRO ATE 1.1/4",EM GRANITO OU GNAISSE,ADMITINDO UMA PRODUCAO MEDIA BRUTA EM TORNO DE 0,50M/H</t>
  </si>
  <si>
    <t>SONDAGEM ROTATIVA COM COROA DE DIAMANTE,EM ALTERACAO DE ROCHA,DIAMETRO EX(35MM),INCLUSIVE DESLOCAMENTO DENTRO DO CANTEIRO E INSTALACAO DA SONDA EM CADA FURO</t>
  </si>
  <si>
    <t>SONDAGEM ROTATIVA COM COROA DE DIAMANTE,EM ALTERACAO DE ROCHA,DIAMETRO AWG(45MM),INCLUSIVE DESLOCAMENTO DENTRO DO CANTEIRO E INSTALACAO DA SONDA EM CADA FURO</t>
  </si>
  <si>
    <t>SONDAGEM ROTATIVA COM COROA DE DIAMANTE,EM ALTERACAO DE ROCHA,DIAMETRO BWG(60MM),INCLUSIVE DESLOCAMENTO DENTRO DO CANTEIRO E INSTALACAO DA SONDA EM CADA FURO</t>
  </si>
  <si>
    <t>SONDAGEM ROTATIVA COM COROA DE DIAMANTE,EM ALTERACAO DE ROCHA,DIAMETRO NWG(75MM),INCLUSIVE DESLOCAMENTO DENTRO DO CANTEIRO E INSTALACAO DA SONDA EM CADA FURO</t>
  </si>
  <si>
    <t>SONDAGEM ROTATIVA COM COROA DE DIAMANTE,EM ALTERACAO DE ROCHA,DIAMETRO HWG(100MM),INCLUSIVE DESLOCAMENTO DENTRO DO CANTEIRO E INSTALACAO DA SONDA EM CADA FURO</t>
  </si>
  <si>
    <t>SONDAGEM ROTATIVA COM COROA DE DIAMANTE,EM ALTERACAO DE ROCHA,DIAMETRO DE SW,INCLUSIVE DESLOCAMENTO DENTRO DO CANTEIRO E INSTALACAO DE SONDA EM CADA FURO</t>
  </si>
  <si>
    <t>SONDAGEM ROTATIVA COM COROA DE DIAMANTE,EM ROCHA SA,DIAMETRO EX(35MM),INCLUSIVE DESLOCAMENTO DENTRO DO CANTEIRO E INSTALACAO DA SONDA EM CADA FURO</t>
  </si>
  <si>
    <t>SONDAGEM ROTATIVA COM COROA DE DIAMANTE,EM ROCHA SA,DIAMETRO AWG(45MM),INCLUSIVE DESLOCAMENTO DENTRO DO CANTEIRO E INSTALACAO DA SONDA EM CADA FURO</t>
  </si>
  <si>
    <t>SONDAGEM ROTATIVA COM COROA DE DIAMANTE,EM ROCHA SA,DIAMETRO BWG(60MM),INCLUSIVE DESLOCAMENTO DENTRO DO CANTEIRO E INSTALACAO DA SONDA EM CADA FURO</t>
  </si>
  <si>
    <t>SONDAGEM ROTATIVA COM COROA DE DIAMANTE,EM ROCHA SA,DIAMETRO NWG(75MM),INCLUSIVE DESLOCAMENTO DENTRO DO CANTEIRO E INSTALACAO DA SONDA EM CADA FURO</t>
  </si>
  <si>
    <t>SONDAGEM ROTATIVA COM COROA DE DIAMANTE,EM ROCHA SA,DIAMETRO HWG(100MM),INCLUSIVE DESLOCAMENTO DENTRO DO CANTEIRO E INSTALACAO DA SONDA EM CADA FURO</t>
  </si>
  <si>
    <t>SONDAGEM ROTATIVA COM COROA DE DIAMANTE,ROCHA SA,DIAMETRO DE SW, INCLUSIVE DESLOCAMENTO DENTRO DO CANTEIRO E INSTALACAODA SONDA EM CADA FURO</t>
  </si>
  <si>
    <t>PERFURACAO ROTATIVA COM COROA DE DIAMANTE,EM ALTERACAO DE ROCHA,DIAMETRO EX(35MM),INCLUSIVE DESLOCAMENTO DENTRO DO CANTEIRO E INSTALACAO DA SONDA EM CADA FURO</t>
  </si>
  <si>
    <t>PERFURACAO ROTATIVA COM COROA DE DIAMANTE,EM ALTERACAO DE ROCHA,DIAMETRO AWG(45MM),INCLUSIVE DESLOCAMENTO DENTRO DO CANTEIRO E INSTALACAO DA SONDA EM CADA FURO</t>
  </si>
  <si>
    <t>PERFURACAO ROTATIVA COM COROA DE DIAMANTE,EM ALTERACAO DE ROCHA,DIAMETRO BWG(60MM),INCLUSIVE DESLOCAMENTO DENTRO DO CANTEIRO E INSTALACAO DA SONDA EM CADA FURO</t>
  </si>
  <si>
    <t>PERFURACAO ROTATIVA COM COROA DE DIAMANTE,EM ALTERACAO DE ROCHA,DIAMETRO NWG(75MM),INCLUSIVE DESLOCAMENTO DENTRO DO CANTEIRO E INSTALACAO DA SONDA EM CADA FURO</t>
  </si>
  <si>
    <t>PERFURACAO ROTATIVA COM COROA DE DIAMANTE,EM ALTERACAO DE ROCHA,DIAMETRO HWG(100MM),INCLUSIVE DESLOCAMENTO DENTRO DO CANTEIRO E INSTALACAO DA SONDA EM CADA FURO</t>
  </si>
  <si>
    <t>PERFURACAO ROTATIVA COM COROA DE DIAMANTE,EM ALTERACAO DE ROCHA DIAMETRO SW,INCLUSIVE DESLOCAMENTO DENTRO DO CANTEIRO EINSTALACAO DA SONDA EM CADA FURO</t>
  </si>
  <si>
    <t>PERFURACAO ROTATIVA COM COROA DE DIAMANTE,EM ROCHA SA,DIAMETRO EX(35MM),INCLUSIVE DESLOCAMENTO DENTRO DO CANTEIRO E INSTALACAO DA SONDA EM CADA FURO</t>
  </si>
  <si>
    <t>PERFURACAO ROTATIVA COM COROA DE DIAMANTE,EM ROCHA SA,DIAMETRO AWG(45MM),INCLUSIVE DESLOCAMENTO DENTRO DO CANTEIRO E INSTALACAO DA SONDA EM CADA FURO</t>
  </si>
  <si>
    <t>PERFURACAO ROTATIVA COM COROA DE DIAMANTE,EM ROCHA SA,DIAMETRO BWG(60MM),INCLUSIVE DESLOCAMENTO DENTRO DO CANTEIRO E INSTALACAO DA SONDA EM CADA FURO</t>
  </si>
  <si>
    <t>PERFURACAO ROTATIVA COM COROA DE DIAMANTE,EM ROCHA SA,DIAMETRO NWG(75MM),INCLUSIVE DESLOCAMENTO DENTRO DO CANTEIRO E INSTALACAO DA SONDA EM CADA FURO</t>
  </si>
  <si>
    <t>PERFURACAO ROTATIVA COM COROA DE DIAMANTE,EM ROCHA SA,DIAMETRO HWG(100MM),INCLUSIVE DESLOCAMENTO DENTRO DO CANTEIRO E INSTALACAO DA SONDA EM CADA FURO</t>
  </si>
  <si>
    <t>PERFURACAO ROTATIVA COM COROA DE DIAMANTE,EM ROCHA SA,DIAMETRO SW,INCLUSIVE DESLOCAMENTO DENTRO DO CANTEIRO E INSTALACAO DA SONDA EM CADA FURO</t>
  </si>
  <si>
    <t>PERFURACAO ROTATIVA COM COROA DE DIAMANTE EM CONCRETO,COM DIAMETRO DE 45MM(2"),INCLUSIVE DESLOCAMENTO DENTRO DO CANTEIRO E INSTALACAO DA SONDA EM CADA FURO</t>
  </si>
  <si>
    <t>PERFURACAO ROTATIVA COM COROA DE DIAMANTE EM CONCRETO,COM DIAMETRO DE 75MM(3"),INCLUSIVE DESLOCAMENTO DENTRO DO CANTEIRO E INSTALACAO DA SONDA EM CADA FURO</t>
  </si>
  <si>
    <t>PERFURACAO ROTATIVA COM COROA DE DIAMANTE EM CONCRETO,COM DIAMETRO DE 100MM(4"),INCLUSIVE DESLOCAMENTO DENTRO DO CANTEIRO E INSTALACAO DA SONDA EM CADA FURO</t>
  </si>
  <si>
    <t>PERFURACAO ROTATIVA COM COROA DE DIAMANTE EM CONCRETO,COM DIAMETRO DE 150MM(6"),INCLUSIVE DESLOCAMENTO DENTRO DO CANTEIRO E INSTALACAO DA SONDA EM CADA FURO</t>
  </si>
  <si>
    <t>EXECUCAO DE SONDAGEM ELETRICA VERTICAL(SEV),INCLUSIVE O PROCESSAMENTO E INTERPRETACAO DOS PERFIS,BEM COMO A APRESENTACAO DOS RESULTADOS EM PAPEL E EM MEIO DIGITAL</t>
  </si>
  <si>
    <t>EXECUCAO DE LINHA DE PROSPECCAO GEOFISICA PELO METODO DE CAMINHAMENTO ELETRICO,INCLUSIVE O PROCESSAMENTO E INTERPRETACAO DAS SECOES BEM COMO A APRESENTACAO DOS RESULTADOS(SECOES ORIGINAIS E INTERPRETADAS),EM PAPEL E EM MEIO DIGITAL</t>
  </si>
  <si>
    <t>EXECUCAO DE LINHA DE PROSPECCAO SISMICA PELO METODO DE REFLEXAO,UTILIZANDO MARTELO OU EXPLOSIVO COMO FONTE GERADORA DO PULSO SISMICO,INCLUSIVE A APRESENTACAO DO RELATORIO COM OS DADOS,EM PAPEL E EM MEIO DIGITAL,EXCLUSIVE O PROCESSAMENTO E INTERPRETACAO DOS DADOS</t>
  </si>
  <si>
    <t>EXECUCAO DE LINHA DE PROSPECCAO SISMICA PELO METODO DE REFRACAO,UTILIZANDO MARTELO OU EXPLOSIVO COMO FONTE GERADORA DO PULSO SISMICO,INCLUSIVE A APRESENTACAO DO RELATORIO COM OS DADOS,EM PAPEL E EM MEIO DIGITAL,EXCLUSIVE O PROCESSAMENTO E INTERPRETACAO DOS DADOS</t>
  </si>
  <si>
    <t>EXECUCAO DE LINHA DE PROSPECCAO POR RADAR DE PENETRACAO NO SOLO(GPR),INCLUSIVE A APRESENTACAO DO RELATORIO COM AS SECOES PROCESSADAS,EM PAPEL E EM MEIO DIGITAL,EXCLUSIVE O PROCESSAMENTO E INTERPRETACAO DOS DADOS</t>
  </si>
  <si>
    <t>INTERPRETACAO DE DADOS DE RADAR DE PENETRACAO NO SOLO(GPR),INCLUSIVE A ANALISE DE SECOES MIGRADAS E NAO MIGRADAS E APRESENTACAO DO RELATORIO COM AS SECOES INTERPRETADAS,EM PAPEL EEM MEIO DIGITAL</t>
  </si>
  <si>
    <t>PROCESSAMENTO DE DADOS DE RADAR DE PENETRACAO NO SOLO(GPR),INCLUSIVE CORRECAO TOPOGRAFICA,FILTROS,GANHOS E MIGRACAO,ATRAVES DE SOFTWARES PARA ESSE FIM,E A APRESENTACAO DO RELATORIO COM AS SECOES PROCESSADAS,EM PAPEL E EM MEIO DIGITAL</t>
  </si>
  <si>
    <t>INTERPRETACAO DE LINHA SISMICA DE REFLEXAO,INCLUSIVE A ANALISE DE SECOES MIGRADAS E NAO MIGRADAS E A APRESENTACAO DO RELATORIO COM AS SECOES INTERPRETADAS,EM PAPEL E EM MEIO DIGITAL</t>
  </si>
  <si>
    <t>PROCESSAMENTO DE LINHA SISMICA DE REFRACAO,INCLUSIVE CORRECAO TOPOGRAFICA,FILTROS,GANHOS,ANALISES DE VELOCIDADE E MIGRACAO,ATRAVES DE SOFTWARES ESPECIFICOS PARA ESTE FIM,E A APRESENTACAO DO RELATORIO COM AS SECOES PROCESSADAS EM PAPEL E EMMEIO DIGITAL</t>
  </si>
  <si>
    <t>PROCESSAMENTO E INTERPRETACAO DE LINHA SISMICA DE REFRACAO,INCLUSIVE A APRESENTACAO DE RELATORIO COM AS SECOES PROCESSADAS E INTERPRETADAS,EM PAPEL E EM MEIO DIGITAL</t>
  </si>
  <si>
    <t>PREPARO MANUAL DE TERRENO,COMPREENDENDO ACERTO,RASPAGEM EVENTUALMENTE ATE 0.30M DE PROFUNDIDADE E AFASTAMENTO LATERAL DO MATERIAL EXCEDENTE,EXCLUSIVE COMPACTACAO</t>
  </si>
  <si>
    <t>PREPARO MANUAL DE TERRENO,COMPREENDENDO ACERTO,RASPAGEM EVENTUALMENTE ATE 0.30M DE PROFUNDIDADE E AFASTAMENTO LATERAL DO MATERIAL EXCEDENTE,INCLUSIVE COMPACTACAO MECANICA</t>
  </si>
  <si>
    <t>PREPARO MANUAL DE TERRENO,COMPREENDENDO ACERTO,RASPAGEM EVENTUAL ATE 0.30M DE PROFUNDIDADE E AFASTAMENTO LATERAL DO MATERIAL EXCEDENTE,INCLUSIVE COMPACTACAO MANUAL</t>
  </si>
  <si>
    <t>ROCADO EM VEGETACAO ESPESSA,COM EMPILHAMENTO LATERAL E QUEIMA DOS RESIDUOS</t>
  </si>
  <si>
    <t>ROCADO EM VEGETACAO RALA,COM EMPILHAMENTO LATERAL E QUEIMA DOS RESIDUOS</t>
  </si>
  <si>
    <t>ROCADO A FOICE E MACHADO EM MATA DE PEQUENO PORTE E QUEIMA DOS RESIDUOS SEM DESTOCAMENTO OU REMOCAO</t>
  </si>
  <si>
    <t>DESTOCAMENTO DE ARVORES DE PORTE MEDIO E RAIZES PROFUNDAS,SEM REMOCAO E AUXILIO MECANICO</t>
  </si>
  <si>
    <t>ABERTURA DE PICADAS EM TERRENO COM VEGETACAO QUE POSSIBILITE O USO APENAS DE FACAO E FOICE</t>
  </si>
  <si>
    <t>ABERTURA DE PICADAS EM TERRENO QUE EXIJA ALEM DO USO DE FACAO E FOICE,TAMBEM MACHADO E MOTOSSERRA</t>
  </si>
  <si>
    <t>SUAVIZACAO E RECONFORMACAO MANUAL DE TALUDES,COM PEQUENO DESMATAMENTO E ALTURA MEDIA DE 0,50M</t>
  </si>
  <si>
    <t>SUAVIZACAO E RECONFORMACAO MANUAL DE TALUDES,COM PEQUENO DESMATAMENTO E ALTURA MEDIA DE 1,00M</t>
  </si>
  <si>
    <t>SUAVIZACAO E RECONFORMACAO MANUAL DE TALUDES,COM PEQUENO DESMATAMENTO E ALTURA MEDIA DE 1,50M</t>
  </si>
  <si>
    <t>DESMATAMENTO E LIMPEZA DE TERRENOS COM TRATOR DE ESTEIRAS COM POTENCIA EM TORNO DE 200CV</t>
  </si>
  <si>
    <t>REGULARIZACAO DE TERRENO COM TRATOR EM TORNO DE 80CV,COMPREENDENDO ACERTO,RASPAGEM EVENTUALMENTE ATE 0,30M DE PROFUNDIDADE E AFASTAMENTO LATERAL DO MATERIAL EXCEDENTE</t>
  </si>
  <si>
    <t>MONTAGEM E DESMONTAGEM DE UM CONJUNTO DE BOMBAS (15CV) PARAATE 70,00M DE COLETORES (INCLUSIVE ESTES)</t>
  </si>
  <si>
    <t>OPERACAO E MANUTENCAO DO SISTEMA,EXCLUSIVE ENERGIA ELETRICA,PELO TEMPO CORRIDO DE EMPREGO NA OBRA</t>
  </si>
  <si>
    <t>ENERGIA CONSUMIDA PELO SISTEMA,MEDIDA PELA POTENCIA INSTALADA E PELO TEMPO DE FUNCIONAMENTO</t>
  </si>
  <si>
    <t>POCO ARTESIANO,PROFUNDIDADE ATE 50 METROS,INCLUSIVE PERFURACAO,INSTALACAO E ANALISE DA AGUA,EXCLUSIVE MOTOBOMBA</t>
  </si>
  <si>
    <t>POCO ARTESIANO PROFUNDO,PROFUNDIDADE DE 51 METROS ATE 100 METROS,INCLUSIVE PERFURACAO,REVESTIMENTO E ANALISE DA AGUA,EXCLUSIVE MOTOBOMBA</t>
  </si>
  <si>
    <t>MOBILIZACAO E DESMOBILIZACAO DE EQUIPAMENTO E EQUIPE DE SONDAGEM E PERFURACAO A PERCUSSAO,COM TRANSPORTE ATE 50KM</t>
  </si>
  <si>
    <t>MOBILIZACAO E DESMOBILIZACAO DE EQUIPAMENTO E EQUIPE DE SONDAGEM E PERFURACAO A PERCUSSAO,COM TRANSPORTE DE 51 A 100KM</t>
  </si>
  <si>
    <t>MOBILIZACAO E DESMOBILIZACAO DE EQUIPAMENTO E EQUIPE DE SONDAGEM E PERFURACAO A PERCUSSAO,COM TRANSPORTE DE 101 A 200KM</t>
  </si>
  <si>
    <t>MOBILIZACAO E DESMOBILIZACAO DE EQUIPAMENTO E EQUIPE DE SONDAGEM E PERFURACAO ROTATIVA,COM TRANSPORTE ATE 50KM</t>
  </si>
  <si>
    <t>MOBILIZACAO E DESMOBILIZACAO DE EQUIPAMENTO E EQUIPE DE SONDAGEM E PERFURACAO ROTATIVA,COM TRANSPORTE DE 51 A 100KM</t>
  </si>
  <si>
    <t>MOBILIZACAO E DESMOBILIZACAO DE EQUIPAMENTO E EQUIPE DE SONDAGEM E PERFURACAO ROTATIVA,COM TRANSPORTE DE 101 A 200KM</t>
  </si>
  <si>
    <t>LEVANTAMENTO TOPOGRAFICO,PLANIALTIMETRICO E CADASTRAL,DE TERRENO DE OROGRAFIA ACIDENTADA,VEGETACAO DENSA E EDIFICACAO DENSA (ESCALA 1:500)</t>
  </si>
  <si>
    <t>LEVANTAMENTO TOPOGRAFICO,PLANIALTIMETRICO E CADASTRAL,DE TERRENO DE OROGRAFIA ACIDENTADA,VEGETACAO DENSA E EDIFICACAO MEDIA</t>
  </si>
  <si>
    <t>LEVANTAMENTO TOPOGRAFICO,PLANIALTIMETRICO E CADASTRAL,DE TERRENO DE OROGRAFIA ACIDENTADA,VEGETACAO DENSA E EDIFICACAO LEVE</t>
  </si>
  <si>
    <t>LEVANTAMENTO TOPOGRAFICO,PLANIALTIMETRICO E CADASTRAL,DE TERRENO DE OROGRAFIA ACIDENTADA,VEGETACAO RALA E EDIFICACAO DENSA</t>
  </si>
  <si>
    <t>LEVANTAMENTO TOPOGRAFICO,PLANIALTIMETRICO E CADASTRAL,DE TERRENO DE OROGRAFIA ACIDENTADA,VEGETACAO RALA E EDIFICACAO MEDIA</t>
  </si>
  <si>
    <t>LEVANTAMENTO TOPOGRAFICO,PLANIALTIMETRICO E CADASTRAL,DE TERRENO DE OROGRAFIA ACIDENTADA,VEGETACAO RALA E EDIFICACAO LEVE</t>
  </si>
  <si>
    <t>LEVANTAMENTO TOPOGRAFICO,PLANIALTIMETRICO E CADASTRAL,DE TERRENO DE OROGRAFIA NAO ACIDENTADA,VEGETACAO DENSA E EDIFICACAO DENSA</t>
  </si>
  <si>
    <t>LEVANTAMENTO TOPOGRAFICO,PLANIALTIMETRICO E CADASTRAL,DE TERRENO OROGRAFIA NAO ACIDENTADA,VEGETACAO DENSA E EDIFICACAO MEDIA</t>
  </si>
  <si>
    <t>LEVANTAMENTO TOPOGRAFICO,PLANIALTIMETRICO E CADASTRAL,DE TERRENO DE OROGRAFIA NAO ACIDENTADA,VEGETACAO DENSA E EDIFICACAO LEVE</t>
  </si>
  <si>
    <t>LEVANTAMENTO TOPOGRAFICO,PLANIALTIMETRICO E CADASTRAL,DE TERRENO DE OROGRAFIA NAO ACIDENTADA,VEGETACAO RALA E EDIFICACAO DENSA</t>
  </si>
  <si>
    <t>LEVANTAMENTO TOPOGRAFICO,PLANIALTIMETRICO E CADASTRAL,DE TERRENO DE OROGRAFIA NAO ACIDENTADA,VEGETACAO RALA E EDIFICACAO MEDIA</t>
  </si>
  <si>
    <t>LEVANTAMENTO TOPOGRAFICO,PLANIALTIMETRICO E CADASTRAL,DE TERRENO DE OROGRAFIA NAO ACIDENTADA,VEGETACAO RALA E EDIFICACAO LEVE</t>
  </si>
  <si>
    <t>DETERMINACAO DE NORTE VERDADEIRO(N.V.)POR OBSERVACAO DIRETADE ALTURA DE SOL,PELO PROCESSO DAS DISTANCIAS ZENITAIS ABSOLUTAS</t>
  </si>
  <si>
    <t>IMPLANTACAO DE MARCO DE R.N.,EM CONCRETO COM TARUGO METALICO,E DETERMINACAO DE SUA COTA POR TRANSPORTE DE COTA,DE R.N.JA ESTABELECIDO.O CUSTO INCLUI ESTE TRANSPORTE ATE A DISTANCIA DE 150,00M.ALEM DESTE CUSTO,PAGAR O NIVELAMENTO PELOS CODIGOS 01.016.0050 A 01.016.0052</t>
  </si>
  <si>
    <t>LANCAMENTO DE LINHA POLIGONAL BASICA,COM PRECISAO DE FECHAMENTO RELATIVA A 1ª ORDEM,USANDO DISTANCIOMETRO ELETRONICO EMTERRENO DE OROGRAFIA ACIDENTADA E VEGETACAO DENSA,PARA POLIGONAIS DE 2ª ORDEM TOMAR 85% DO CUSTO</t>
  </si>
  <si>
    <t>LANCAMENTO DE LINHA POLIGONAL BASICA,COM PRECISAO DE FECHAMENTO RELATIVA A 1ª ORDEM,USANDO DISTANCIOMETRO ELETRONICO EMTERRENO DE OROGRAFIA ACIDENTADA E VEGETACAO RALA,PARA POLIGONAIS DE 2ª ORDEM TOMAR 85% DO CUSTO</t>
  </si>
  <si>
    <t>LANCAMENTO DE LINHA POLIGONAL BASICA,COM PRECISAO DE FECHAMENTO RELATIVA A 1ª ORDEM,USANDO DISTANCIOMETRO ELETRONICO EMTERRENO DE OROGRAFIA NAO ACIDENTADA E VEGETACAO DENSA,PARAPOLIGONAIS DE 2ª ORDEM TOMAR 85% DO CUSTO</t>
  </si>
  <si>
    <t>LANCAMENTO DE LINHA POLIGONAL BASICA,COM PRECISAO DE FECHAMENTO RELATIVA A 1ª ORDEM,USANDO DISTANCIOMETRO ELETRONICO EMTERRENO DE OROGRAFIA NAO ACIDENTADA E VEGETACAO RALA,PARAPOLIGONAIS DE 2ª ORDEM TOMAR 85% DO CUSTO</t>
  </si>
  <si>
    <t>LANCAMENTO DE LINHA POLIGONAL,COM PRECISAO DE FECHAMENTO RELATIVO A 3ª ORDEM,EM TERRENO DE OROGRAFIA ACIDENTADA E VEGETACAO DENSA</t>
  </si>
  <si>
    <t>LANCAMENTO DE LINHA POLIGONAL,COM PRECISAO DE FECHAMENTO RELATIVO A 3ª ORDEM,EM TERRENO DE OROGRAFIA ACIDENTADA E VEGETACAO RALA</t>
  </si>
  <si>
    <t>LANCAMENTO DE LINHA POLIGONAL,COM PRECISAO DE FECHAMENTO RELATIVO A 3ª ORDEM,EM TERRENO DE OROGRAFIA NAO ACIDENTADA E VEGETACAO DENSA</t>
  </si>
  <si>
    <t>LANCAMENTO DE LINHA POLIGONAL,COM PRECISAO DE FECHAMENTO RELATIVO A 3ª ORDEM,EM TERRENO DE OROGRAFIA NAO ACIDENTADA E VEGETACAO RALA</t>
  </si>
  <si>
    <t>NIVELAMENTO E CONTRANIVELAMENTO DE LINHA TOPOGRAFICA,EM TERRENO DE OROGRAFIA ACIDENTADA.O CUSTO INCLUI O DESENHO EM ESCALA 1:2000(H) OU 1:1000(H) E 1:200(V) OU 1:100(V)</t>
  </si>
  <si>
    <t>NIVELAMENTO E CONTRANIVELAMENTO DE LINHA TOPOGRAFICA,EM TERRENO DE OROGRAFIA ONDULADA.O CUSTO INCLUI O DESENHO EM ESCALA 1:2000(H) OU 1:1000(H) E 1:200(V) OU 1:100(V)</t>
  </si>
  <si>
    <t>NIVELAMENTO E CONTRANIVELAMENTO DE LINHA TOPOGRAFICA,EM TERRENO DE OROGRAFIA NAO ACIDENTADA OU EM ESTRADA IMPLANTADA.O CUSTO INCLUI O DESENHO EM ESCALA 1:2000(H) OU 1:1000(H) E 1:200(V) OU 1:100(V)</t>
  </si>
  <si>
    <t>LEVANTAMENTO DE SECAO TRANSVERSAL EM TERRENO DE OROGRAFIA ACIDENTADA E VEGETACAO DENSA.O EQUIPAMENTO CONSIDERADO E O TEODOLITO,USANDO-SE A ESTADIMETRIA.MEDIDO POR METRO LINEAR DE SECAO.O CUSTO INCLUI DESENHO NA ESCALA 1:200</t>
  </si>
  <si>
    <t>LEVANTAMENTO DE SECAO TRANSVERSAL EM TERRENO DE OROGRAFIA ACIDENTADA E VEGETACAO RALA.O EQUIPAMENTO CONSIDERADO E O TEODOLITO,USANDO-SE A ESTADIMETRIA.MEDIDO POR METRO LINEAR DE SECAO.O CUSTO INCLUI DESENHO NA ESCALA 1:200</t>
  </si>
  <si>
    <t>LEVANTAMENTO DE SECAO TRANSVERSAL EM TERRENO DE OROGRAFIA NAO ACIDENTADA E VEGETACAO DENSA.O EQUIPAMENTO CONSIDERADO E O NIVEL.O CUSTO INCLUI DESENHO DE SECAO NA ESCALA 1:200.MEDIDO POR METRO LINEAR DE SECAO</t>
  </si>
  <si>
    <t>LEVANTAMENTO DE SECAO TRANSVERSAL EM TERRENO DE OROGRAFIA NAO ACIDENTADA E VEGETACAO RALA.O EQUIPAMENTO CONSIDERADO E ONIVEL.O CUSTO INCLUI DESENHO DE SECAO NA ESCALA 1:200.MEDIDO POR METRO LINEAR DE SECAO</t>
  </si>
  <si>
    <t>LEVANTAMENTO TOPOGRAFICO PLANIALTIMETRICO E CADASTRAL,EM AREAS DE FAVELAS,EM TERRENOS DE OROGRAFIA NAO ACIDENTADA.ESTAOINCLUIDOS NOS SERVICOS O LEVANTAMENTO DE SOLEIRAS E TESTADAS DAS EDIFICACOES</t>
  </si>
  <si>
    <t>LEVANTAMENTO TOPOGRAFICO PLANIALTIMETRICO E CADASTRAL EXECUTADO EM AREAS DE FAVELAS,EM TERRENOS DE OROGRAFIA ACIDENTADA.ESTAO INCLUIDOS NOS SERVICOS O LEVANTAMENTO DE SOLEIRAS E TESTADAS DAS EDIFICACOES</t>
  </si>
  <si>
    <t>MOBILIZACAO E DESMOBILIZACAO DE EQUIPE E EQUIPAMENTO DE TOPOGRAFIA COM DESLOCAMENTO SUPERIOR A 20KM,MEDIDO POR KM EXCEDENTE,A PARTIR DA CIDADE DO RIO DE JANEIRO (KM 0 DA AV.BRASIL)</t>
  </si>
  <si>
    <t>LEVANTAMENTO PLANIALTIMETRICO CADASTRAL DE AREA URBANA OU SUBURBANA,DESTINADA A REGULARIZACAO FUNDIARIA,PROJETOS VIARIOSE DE INFRAESTRUTURA,URBANIZACAO E ASSEMELHADOS,UTILIZANDO POLIGONAL III PAC,DESENHO NA ESCALA DE 1:250 A 1:100 EM AREASMEDIANAMENTE OCUPADAS(ATE 50% DAS QUADRAS)ATE 3000M2</t>
  </si>
  <si>
    <t>LEVANTAMENTO PLANIALTIMETRICO CADASTRAL DE AREA URBANA OU SUBURBANA,DESTINADA A REGULARIZACAO FUNDIARIA,PROJETOS VIARIOSE DE INFRAESTRUTURA,URBANIZACAO E ASSEMELHADOS,UTILIZANDO POLIGONAL III PAC,DESENHO NA ESCALA DE 1:250 A 1:100 EM AREASMEDIANAMENTE OCUPADAS(ATE 50% DAS QUADRAS)EM AREAS DE 3001 ATE 10000M2</t>
  </si>
  <si>
    <t>LEVANTAMENTO PLANIALTIMETRICO CADASTRAL DE AREA URBANA OU SUBURBANA,DESTINADA A REGULARIZACAO FUNDIARIA,PROJETOS VIARIOSE DE INFRAESTRUTURA,URBANIZAZAO E ASSEMELHADOS,UTILIZANDO POLIGONAL III PAC,DESENHO NA ESCALA DE 1:250 A 1:100 EM AREASMEDIANAMENTE OCUPADAS(ATE 50% DAS QUADRAS),EM AREAS ACIMA DE 10000M2</t>
  </si>
  <si>
    <t>LEVANTAMENTO PLANIALTIMETRICO CADASTRAL DE AREA URBANA OU SUBURBANA,DESTINADA A REGULARIZACAO FUNDIARIA,PROJETOS VIARIOSE DE INFRAESTRUTURA,URBANIZACAO E ASSEMELHADOS,UTILIZANDO POLIGONAL III PAC,DESENHO NA ESCALA DE 1:250 A 1:100,EM AREASDENSAMENTE OCUPADAS(ACIMA DE 50% DE QUADRAS)ATE 2000M2</t>
  </si>
  <si>
    <t>LEVANTAMENTO PLANIALTIMETRICO CADASTRAL DE AREA URBANA OU SUBURBANA,DESTINADA A REGULARIZACAO FUNDIARIA,PROJETOS VIARIOSE DE INFRAESTRUTURA,URBANIZACAO E ASSEMELHADOS,UTILIZANDO POLIGONAL III PAC,DESENHO NA ESCALA DE 1:250 A 1:100,EM AREASDENSAMENTE OCUPADAS(ACIMA DE 50% DE QUADRAS),EM AREAS DE 2001 ATE 10000M2</t>
  </si>
  <si>
    <t>LEVANTAMENTO PLANIALTIMETRICO CADASTRAL DE AREA URBANA OU SUBURBANA,DESTINADA A REGULARIZACAO FUNDIARIA,PROJETOS VIARIOSE DE INFRAESTRUTURA,URBANIZACAO E ASSEMELHADOS,UTILIZANDO POLIGONAL III PAC,DESENHO NA ESCALA DE 1:250 A 1:100,EM AREASDENSAMENTE OCUPADAS(ACIMA DE 50% DE QUADRAS),EM AREAS ACIMADE 10000M2</t>
  </si>
  <si>
    <t>LEVANTAMENTO PLANIALTIMETRICO CADASTRAL DE AREA RURAL,DESTINADO A PROJETOS VIARIOS,DE SANEAMENTO,DUTOS,LINHAS DE TRANSMISSAO,ETC,EXECUTADOS COM POLIGONAL CLASSE II PAC,COMPREENDENDO CALCULOS E DESENHOS NA ESCALA DE 1:2000 ATE 1:500 EM AREAS ATE 1HA</t>
  </si>
  <si>
    <t>LEVANTAMENTO PLANIALTIMETRICO CADASTRAL DE AREA RURAL,DESTINADO A PROJETOS VIARIOS,DE SANEAMENTO,DUTOS,LINHAS DE TRANSMISSAO,ETC,EXECUTADOS COM POLIGONAL CLASSE II PAC,COMPREENDENDO CALCULOS E DESENHOS NA ESCALA DE 1:2000 ATE 1:500 EM AREAS ACIMA DE 1HA</t>
  </si>
  <si>
    <t>LEVANTAMENTO TOPOGRAFICO POR BATIMETRIA,SERVICOS DE CAMPO EESCRITORIO,COM SECOES DE LEVANTAMENTO EQUIDISTANTE DE ATE 20 METROS,INCLUSIVE TRANSPORTE DO PESSOAL,COM AREA DE ATE 10 HA (ESCALA 1:500)</t>
  </si>
  <si>
    <t>LEVANTAMENTO FOTOGRAFICO DE ASPECTO DE AREA URBANA,COM IMPRESSAO COLORIDA</t>
  </si>
  <si>
    <t>LEVANTAMENTO TOPOGRAFICO,PLANIALTIMETRICO CADASTRAL DE AREAS DE LOGRADOUROS PUBLICOS,COMPREENDENDO NIVELAMENTO DO EIXO DE LOGRADOUROS,COM COTAS DE TAMPOES DE POCOS DE VISITA,COTASDE SOLEIRAS DE EDIFICACOES E/OU TERRENOS,LEVANTAMENTO DE POSTEACAO,ARVORES,ETC</t>
  </si>
  <si>
    <t>IMPLANTACAO DE POLIGONAL PELO PERIMETRO DE AREA DE ENCOSTA A SER LEVANTADA,LOCADA EM RELACAO A MARCOS TOPOGRAFICOS(EXCLUINDO ESTES),TERRENO DE VEGETACAO LEVE</t>
  </si>
  <si>
    <t>IMPLANTACAO DE POLIGONAL PELO PERIMETRO DE AREA DE ENCOSTA A SER LEVANTADA,LOCADA EM RELACAO A MARCOS TOPOGRAFICOS(EXCLUINDO ESTES),TERRENO DE VEGETACAO DENSA</t>
  </si>
  <si>
    <t>MARCOS TOPOGRAFICOS DE CONCRETO COM PINO DE REFERENCIA,EM ENCOSTA.FORNECIMENTO E COLOCACAO</t>
  </si>
  <si>
    <t>EXECUCAO DE PERFIS TOPOGRAFICOS,EM ENCOSTAS COM LEVANTAMENTO DE DETALHES,TERRENO DE VEGETACAO LEVE,INCLUINDO SERVICOS DE CAMPO,DE ESCRITORIO E APRESENTACAO DE DESENHOS</t>
  </si>
  <si>
    <t>EXECUCAO DE PERFIS TOPOGRAFICOS,EM ENCOSTAS COM LEVANTAMENTO DE DETALHES,TERRENO DE VEGETACAO DENSA,INCLUINDO SERVICOS DE CAMPO,DE ESCRITORIO E APRESENTACAO DE DESENHOS</t>
  </si>
  <si>
    <t>LEVANTAMENTO TOPOGRAFICO PLANIALTIMETRICO, EM AREAS DE RECUPERACAO DE LOGRADOUROS PUBLICOS</t>
  </si>
  <si>
    <t>LEVANTAMENTO TOPOGRAFICO PLANIALTIMETRICO E CADASTRAL,COM CURVAS DE NIVEL A CADA 1,00M,CONSIDERANDO TERRENO DE OROGRAFIA ACIDENTADA,VEGETACAO DENSA E EDIFICACAO LEVE.CUSTO PARA AREA ATE 5000M2 (ESCALA 1:250/500)</t>
  </si>
  <si>
    <t>LEVANTAMENTO TOPOGRAFICO PLANIALTIMETRICO E CADASTRAL,COM CURVAS DE NIVEL A CADA 1,00M,CONSIDERANDO TERRENO DE OROGRAFIA ACIDENTADA,VEGETACAO DENSA E EDIFICACAO MEDIA.CUSTO PARA AREA ATE 5000M2 (ESCALA 1:250/500)</t>
  </si>
  <si>
    <t>LEVANTAMENTO TOPOGRAFICO PLANIALTIMETRICO E CADASTRAL,COM CURVAS DE NIVEL A CADA 1,00M,CONSIDERANDO TERRENO DE OROGRAFIA ACIDENTADA,VEGETACAO DENSA E EDIFICACAO DENSA.CUSTO PARA AREA ATE 5000M2 (ESCALA 1:250/500)</t>
  </si>
  <si>
    <t>LEVANTAMENTO TOPOGRAFICO PLANIALTIMETRICO E CADASTRAL,COM CURVAS DE NIVEL A CADA 1,00M,CONSIDERANDO TERRENO DE OROGRAFIA ACIDENTADA,VEGETACAO RALA E EDIFICACAO LEVE.CUSTO PARA AREA   ATE 5000M2 (ESCALA 1:250/500)</t>
  </si>
  <si>
    <t>LEVANTAMENTO TOPOGRAFICO PLANIALTIMETRICO E CADASTRAL,COM CURVAS DE NIVEL A CADA 1,00M,CONSIDERANDO TERRENO DE OROGRAFIA ACIDENTADA,VEGETACAO RALA E EDIFICACAO MEDIA.CUSTO PARA AREA ATE 5000M2 (ESCALA 1:250/500)</t>
  </si>
  <si>
    <t>LEVANTAMENTO TOPOGRAFICO PLANIALTIMETRICO E CADASTRAL,COM CURVAS DE NIVEL A CADA 1,00M,CONSIDERANDO TERRENO DE OROGRAFIA ACIDENTADA,VEGETACAO RALA E EDIFICACAO DENSA.CUSTO PARA AREA ATE 5000M2 (ESCALA 1:250/500)</t>
  </si>
  <si>
    <t>LEVANTAMENTO TOPOGRAFICO PLANIALTIMETRICO E CADASTRAL,COM CURVAS DE NIVEL A CADA 1,00M,CONSIDERANDO TERRENO DE OROGRAFIA NAO ACIDENTADA,VEGETACAO DENSA E EDIFICACAO LEVE.CUSTO PARA AREA ATE 5000M2 (ESCALA 1:250/500)</t>
  </si>
  <si>
    <t>LEVANTAMENTO TOPOGRAFICO PLANIALTIMETRICO E CADASTRAL,COM CURVAS DE NIVEL A CADA 1,00M,CONSIDERANDO TERRENO DE OROGRAFIANAO ACIDENTADA,VEGETACAO DENSA E EDIFICACAO MEDIA.CUSTO PARA AREA ATE 5000M2 (ESCALA 1:250/500)</t>
  </si>
  <si>
    <t>LEVANTAMENTO TOPOGRAFICO PLANIALTIMETRICO E CADASTRAL,COM CURVAS DE NIVEL A CADA 1,00M,CONSIDERANDO TERRENO DE OROGRAFIA NAO ACIDENTADA,VEGETACAO DENSA E EDIFICACAO DENSA.CUSTO PARA AREA ATE 5000M2 (ESCALA 1:250/500)</t>
  </si>
  <si>
    <t>LEVANTAMENTO TOPOGRAFICO PLANIALTIMETRICO E CADASTRAL,COM CURVAS DE NIVEL A CADA 1,00M,CONSIDERANDO TERRENO DE OROGRAFIA NAO ACIDENTADA,VEGETACAO RALA E EDIFICACAO LEVE.CUSTO PARA AREA ATE 5000M2 (ESCALA 1:250/500)</t>
  </si>
  <si>
    <t>LEVANTAMENTO TOPOGRAFICO PLANIALTIMETRICO E CADASTRAL,COM CURVAS DE NIVEL A CADA 1,00M,CONSIDERANDO TERRENO DE OROGRAFIA NAO ACIDENTADA,VEGETACAO RALA E EDIFICACAO MEDIA.CUSTO PARA AREA ATE 5000M2 (ESCALA 1:250/500)</t>
  </si>
  <si>
    <t>LEVANTAMENTO TOPOGRAFICO PLANIALTIMETRICO E CADASTRAL,COM CURVAS DE NIVEL A CADA 1,00M,CONSIDERANDO TERRENO DE OROGRAFIA NAO ACIDENTADA,VEGETACAO RALA E EDIFICACAO DENSA.CUSTO PARA AREA ATE 5000M2 (ESCALA 1:250/500)</t>
  </si>
  <si>
    <t>LEVANTAMENTO TOPOGRAFICO PLANIALTIMETRICO E CADASTRAL,COM CURVAS DE NIVEL A CADA 1,00M,CONSIDERANDO TERRENO DE OROGRAFIA ACIDENTADA,VEGETACAO DENSA E EDIFICACAO LEVE.CUSTO PARA AREA DE 5000 A 10000M2 (ESCALA 1:200/500)</t>
  </si>
  <si>
    <t>LEVANTAMENTO TOPOGRAFICO PLANIALTIMETRICO E CADASTRAL,COM CURVAS DE NIVEL A CADA 1,00M,CONSIDERANDO TERRENO DE OROGRAFIA ACIDENTADA,VEGETACAO DENSA E EDIFICACAO MEDIA.CUSTO PARA AREA DE 5000 A 10000M2 (ESCALA 1:250/500)</t>
  </si>
  <si>
    <t>LEVANTAMENTO TOPOGRAFICO PLANIALTIMETRICO E CADASTRAL,COM CURVAS DE NIVEL A CADA 1,00M,CONSIDERANDO TERRENO DE OROGRAFIA ACIDENTADA,VEGETACAO DENSA E EDIFICACAO DENSA.CUSTO PARA AREA DE 5000 A 10000M2 (ESCALA 1:250/500)</t>
  </si>
  <si>
    <t>LEVANTAMENTO TOPOGRAFICO PLANIALTIMETRICO E CADASTRAL,COM CURVAS DE NIVEL A CADA 1,00M,CONSIDERANDO TERRENO DE OROGRAFIA ACIDENTADA,VEGETACAO RALA E EDIFICACAO LEVE.CUSTO PARA AREA DE 5000 A 10000M2 (ESCALA 1:250/500)</t>
  </si>
  <si>
    <t>LEVANTAMENTO TOPOGRAFICO PLANIALTIMETRICO E CADASTRAL,COM CURVAS DE NIVEL A CADA 1,00M,CONSIDERANDO TERRENO DE OROGRAFIA ACIDENTADA,VEGETACAO RALA E EDIFICACAO MEDIA.CUSTO PARA AREA DE 5000 A 10000M2 (ESCALA 1:250/500)</t>
  </si>
  <si>
    <t>LEVANTAMENTO TOPOGRAFICO PLANIALTIMETRICO E CADASTRAL,COM CURVAS DE NIVEL A CADA 1,00M,CONSIDERANDO TERRENO DE OROGRAFIA ACIDENTADA,VEGETACAO RALA E EDIFICACAO DENSA.CUSTO PARA AREA DE 5000 A 10000M2 (ESCALA 1:250/500)</t>
  </si>
  <si>
    <t>LEVANTAMENTO TOPOGRAFICO PLANIALTIMETRICO E CADASTRAL,COM CURVAS DE NIVEL A CADA 1,00M,CONSIDERANDO TERRENO DE OROGRAFIA NAO ACIDENTADA,VEGETACAO DENSA E EDIFICACAO LEVE.CUSTO PARA AREA DE 5000 A 10000M2 (ESCALA 1:250/500)</t>
  </si>
  <si>
    <t>LEVANTAMENTO TOPOGRAFICO PLANIALTIMETRICO E CADASTRAL,COM CURVAS DE NIVEL A CADA 1,00M,CONSIDERANDO TERRENO DE OROGRAFIA NAO ACIDENTADA,VEGETACAO DENSA E EDIFICACAO MEDIA.CUSTO PARA AREA DE 5000 A 10000M2 (ESCALA 1:250/500)</t>
  </si>
  <si>
    <t>LEVANTAMENTO TOPOGRAFICO PLANIALTIMETRICO E CADASTRAL,COM CURVAS DE NIVEL A CADA 1,00M,CONSIDERANDO TERRENO DE OROGRAFIA NAO ACIDENTADA,VEGETACAO DENSA E EDIFICACAO DENSA.CUSTO PARA AREA DE 5000 A 10000M2 (ESCALA 1:250/500)</t>
  </si>
  <si>
    <t>LEVANTAMENTO TOPOGRAFICO PLANIALTIMETRICO E CADASTRAL,COM CURVAS DE NIVEL A CADA 1,00M,CONSIDERANDO TERRENO DE OROGRAFIA NAO ACIDENTADA,VEGETACAO RALA E EDIFICACAO LEVE.CUSTO PARA AREA DE 5000 A 10000M2 (ESCALA 1:250/500)</t>
  </si>
  <si>
    <t>LEVANTAMENTO TOPOGRAFICO PLANIALTIMETRICO E CADASTRAL,COM CURVAS DE NIVEL A CADA 1,00M,CONSIDERANDO TERRENO DE OROGRAFIA NAO ACIDENTADA,VEGETACAO RALA E EDIFICACAO MEDIA.CUSTO PARA AREA DE 5000 A 10000M2 (ESCALA 1:250/500)</t>
  </si>
  <si>
    <t>LEVANTAMENTO TOPOGRAFICO PLANIALTIMETRICO E CADASTRAL,COM CURVAS DE NIVEL A CADA 1,00M,CONSIDERANDO TERRENO DE OROGRAFIA NAO ACIDENTADA,VEGETACAO RALA E EDIFICACAO DENSA.CUSTO PARA AREA DE 5000 A 10000M2 (ESCALA 1:250/500)</t>
  </si>
  <si>
    <t>LEVANTAMENTO TOPOGRAFICO PLANIALTIMETRICO E CADASTRAL,COM CURVAS DE NIVEL A CADA 1,00M,CONSIDERANDO TERRENO DE OROGRAFIA ACIDENTADA,VEGETACAO DENSA E EDIFICACAO LEVE.CUSTO PARA AREA DE 10000 A 20000M2 (ESCALA 1:250/500)</t>
  </si>
  <si>
    <t>LEVANTAMENTO TOPOGRAFICO PLANIALTIMETRICO E CADASTRAL,COM CURVAS DE NIVEL A CADA 1,00M,CONSIDERANDO TERRENO DE OROGRAFIA ACIDENTADA,VEGETACAO DENSA E EDIFICACAO MEDIA.CUSTO PARA AREA DE 10000 A 20000M2 (ESCALA 1:250/500)</t>
  </si>
  <si>
    <t>LEVANTAMENTO TOPOGRAFICO PLANIALTIMETRICO E CADASTRAL,COM CURVAS DE NIVEL A CADA 1,00M,CONSIDERANDO TERRENO DE OROGRAFIA ACIDENTADA,VEGETACAO DENSA E EDIFICACAO DENSA.CUSTO PARA AREA DE 10000 A 20000M2 (ESCALA 1:250/500)</t>
  </si>
  <si>
    <t>LEVANTAMENTO TOPOGRAFICO PLANIALTIMETRICO E CADASTRAL,COM CURVAS DE NIVEL A CADA 1,00M,CONSIDERANDO TERRENO DE OROGRAFIA ACIDENTADA,VEGETACAO RALA E EDIFICACAO LEVE.CUSTO PARA AREA DE 10000 A 20000M2 (ESCALA 1:250/500)</t>
  </si>
  <si>
    <t>LEVANTAMENTO TOPOGRAFICO PLANIALTIMETRICO E CADASTRAL,COM CURVAS DE NIVEL A CADA 1,00M,CONSIDERANDO TERRENO DE OROGRAFIA ACIDENTADA,VEGETACAO RALA E EDIFICACAO MEDIA.CUSTO PARA AREA DE 10000 A 20000M2 (ESCALA 1:250/500)</t>
  </si>
  <si>
    <t>LEVANTAMENTO TOPOGRAFICO PLANIALTIMETRICO E CADASTRAL,COM CURVAS DE NIVEL A CADA 1,00M,CONSIDERANDO TERRENO DE OROGRAFIA ACIDENTADA,VEGETACAO RALA E EDIFICACAO DENSA.CUSTO PARA AREA DE 10000 A 20000M2 (ESCALA 1:250/500)</t>
  </si>
  <si>
    <t>LEVANTAMENTO TOPOGRAFICO PLANIALTIMETRICO E CADASTRAL,COM CURVAS DE NIVEL A CADA 1,00M,CONSIDERANDO TERRENO DE OROGRAFIA NAO ACIDENTADA,VEGETACAO DENSA E EDIFICACAO LEVE.CUSTO PARA AREA DE 10000 ATE 20000M2 (ESCALA 1:250/500)</t>
  </si>
  <si>
    <t>LEVANTAMENTO TOPOGRAFICO PLANIALTIMETRICO E CADASTRAL,COM CURVAS DE NIVEL A CADA 1,00M,CONSIDERANDO TERRENO DE OROGRAFIA NAO ACIDENTADA,VEGETACAO DENSA E EDIFICACAO MEDIA.CUSTO PARA AREA DE 10000 A 20000M2 (ESCALA 1:250/500)</t>
  </si>
  <si>
    <t>LEVANTAMENTO TOPOGRAFICO PLANIALTIMETRICO E CADASTRAL,COM CURVAS DE NIVEL A CADA 1,00M,CONSIDERANDO TERRENO DE OROGRAFIA NAO ACIDENTADA,VEGETACAO DENSA E EDIFICACAO DENSA.CUSTO PARA AREA DE 10000 A 20000M2 (ESCALA 1:250/500)</t>
  </si>
  <si>
    <t>LEVANTAMENTO TOPOGRAFICO PLANIALTIMETRICO E CADASTRAL,COM CURVAS DE NIVEL A CADA 1,00M,CONSIDERANDO TERRENO DE OROGRAFIA NAO ACIDENTADA,VEGETACAO RALA E EDIFICACAO LEVE.CUSTO PARAAREA DE 10000 A 20.000M2 (ESCALA 1:250/500)</t>
  </si>
  <si>
    <t>LEVANTAMENTO TOPOGRAFICO PLANIALTIMETRICO E CADASTRAL,COM CURVAS DE NIVEL A CADA 1,00M,CONSIDERANDO TERRENO DE OROGRAFIA NAO ACIDENTADA,VEGETACAO RALA E EDIFICACAO MEDIA.CUSTO PARA AREA DE 10000 A 20000M2 (ESCALA 1:250/500)</t>
  </si>
  <si>
    <t>LEVANTAMENTO TOPOGRAFICO PLANIALTIMETRICO E CADASTRAL,COM CURVAS DE NIVEL A CADA 1,00M,CONSIDERANDO TERRENO DE OROGRAFIA NAO ACIDENTADA,VEGETACAO RALA E EDIFICACAO DENSA.CUSTO PARA AREA DE 10000 A 20000M2 (ESCALA 1:250/500)</t>
  </si>
  <si>
    <t>LOCACAO DE PROJETO DE ESTRADAS,EXECUTADAS DE ACORDO COM A INSTRUCAO IT-28/80 DO DER-RJ,INCLUSIVE NIVELAMENTO E SECOES TRANSVERSAIS E DELIMITACAO DAS LINHAS DEMARCADORAS DE FAIXA DE DOMINIO,EM TERRENO DE OROGRAFIA ACIDENTADA E VEGETACAO DENSA</t>
  </si>
  <si>
    <t>LOCACAO DE PROJETO DE ESTRADAS,EXECUTADAS DE ACORDO COM A INSTRUCAO IT-28/80 DO DER-RJ,INCLUSIVE NIVELAMENTO E SECOES TRANSVERSAIS E DELIMITACAO DAS LINHAS DEMARCADORAS DE FAIXA DE DOMINIO,EM TERRENO DE OROGRAFIA ACIDENTADA E VEGETACAO LEVE</t>
  </si>
  <si>
    <t>LOCACAO DE PROJETO DE ESTRADAS,EXECUTADAS DE ACORDO COM A INSTRUCAO IT-28/80 DO DER-RJ,INCLUSIVE NIVELAMENTO E SECOES TRANSVERSAIS E DELIMITACAO DAS LINHAS DEMARCADORAS DE FAIXA DE DOMINIO,EM TERRENO DE OROGRAFIA NAO ACIDENTADA E VEGETACAODENSA</t>
  </si>
  <si>
    <t>LOCACAO DE PROJETO DE ESTRADAS,EXECUTADAS DE ACORDO COM A INSTRUCAO IT-28/80 DO DER-RJ,INCLUSIVE NIVELAMENTO E SECOES TRANSVERSAIS E DELIMITACAO DAS LINHAS DEMARCADORAS DE FAIXA DE DOMINIO,EM TERRENO DE OROGRAFIA NAO ACIDENTADA E VEGETACAOLEVE</t>
  </si>
  <si>
    <t>RELOCACAO DE PROJETO DE ESTRADA EXISTENTE EXECUTADA DE ACORDO COM A INSTRUCAO IT-28/80 DO DER-RJ,INCLUSIVE NIVELAMENTO E SECOES TRANSVERSAIS PARA TRAFEGO COM VOLUME MEDIO DIARIO MENOR QUE 500 VEICULOS/DIA</t>
  </si>
  <si>
    <t>SERVICOS TOPOGRAFICOS PARA RESTAURACAO DE RODOVIAS,DE ACORDO COM A INSTRUCAO IT-55/83 DO DER-RJ,COMPREENDENDO RELOCACAO,NIVELAMENTO,SECOES TRANSVERSAIS,IMPLANTACAO DE MARCOS,CADASTRO DE OBRAS DE ARTE CORRENTE,ELEMENTOS DE DRENAGEM,CONDICOES DE SUPERFICIE DA PISTA E INTERSECOES,PARA VOLUME MEDIO DIARIO ATE 1000 VEICULOS/DIA</t>
  </si>
  <si>
    <t>MARCACAO DE OBRA SEM INSTRUMENTO TOPOGRAFICO,CONSIDERADA A PROJECAO HORIZONTAL DA AREA ENVOLVENTE</t>
  </si>
  <si>
    <t>LOCACAO DE OBRA COM APARELHO TOPOGRAFICO SOBRE CERCA DE MARCACAO,INCLUSIVE CONSTRUCAO DESTA E SUA PRE-LOCACAO E O FORNECIMENTO DO MATERIAL E TENDO POR MEDICAO O PERIMETRO A CONSTRUIR</t>
  </si>
  <si>
    <t>LEVANTAMENTO CADASTRAL GEOMETRICO DE IMOVEIS COM AREA ATE 1500M2</t>
  </si>
  <si>
    <t>LEVANTAMENTO CADASTRAL GEOMETRICO DE IMOVEIS COM AREA ENTRE1501 E 3000M2. ESTE ITEM DEVE SER UTILIZADO COMO COMPLEMENTO DO ANTERIOR</t>
  </si>
  <si>
    <t>LEVANTAMENTO CADASTRAL GEOMETRICO DE IMOVEIS COM AREA ACIMADE 3000M2. ESTE ITEM DEVE SER UTILIZADO COMO COMPLEMENTO DOS ANTERIORES</t>
  </si>
  <si>
    <t>LEVANTAMENTO CADASTRAL DAS PROFUNDIDADES DOS TUBOS E GALERIAS QUE CONCORREM EM UM POCO DE VISITA,PROFUNDIDADES ESTAS,MEDIDAS A REGUA E REFERENCIADAS A COTA DA TAMPA DO POCO-POCO ENCONTRADO EM CONDICOES DE LIMPEZA QUE PERMITAM A LEITURA IMEDIATA</t>
  </si>
  <si>
    <t>LEVANTAMENTO CADASTRAL DAS PROFUNDIDADES DOS TUBOS E GALERIAS QUE CONCORREM EM UM POCO DE VISITA,PROFUNDIDADES ESTAS,MEDIDAS A REGUA E REFERENCIADAS A COTA DA TAMPA DO POCO-POCO ENCONTRADO INUNDADO TENDO QUE SER ESGOTADO ANTES QUE SE POSSAFAZER A LEITURA</t>
  </si>
  <si>
    <t>LEVANTAMENTO CADASTRAL DAS PROFUNDIDADES DOS TUBOS E GALERIAS QUE CONCORREM EM UM POCO DE VISITA,PROFUNDIDADES ESTAS,MEDIDAS A REGUA E REFERENCIADAS A COTA DA TAMPA DO POCO-POCO ENCONTRADO ASSOREADO TENDO QUE SER LIMPO ANTES QUE SE POSSA FAZER A LEITURA</t>
  </si>
  <si>
    <t>LEVANTAMENTO CADASTRAL DAS PROFUNDIDADES DOS TUBOS E GALERIAS QUE CONCORREM EM UM POCO DE VISITA,PROFUNDIDADES ESTAS,MEDIDAS A REGUA E REFERENCIADAS A COTA DA TAMPA DO POCO-POCO EM MEIO A UMA VIA PUBLICA COM TRAFEGO,ENCONTRADO EM CONDICOESDE LIMPEZA QUE PERMITAM A LEITURA IMEDIATA</t>
  </si>
  <si>
    <t>LEVANTAMENTO CADASTRAL DAS PROFUNDIDADES DOS TUBOS E GALERIAS QUE CONCORREM EM UM POCO DE VISITA,PROFUNDIDADES ESTAS MEDIDAS A REGUA E REFERENCIADAS A COTA DA TAMPA DO POCO-POCO EM MEIO A UMA VIA PUBLICA COM TRAFEGO,ENCONTRADO INUNDADO TENDO QUE SER ESGOTADO ANTES QUE SE POSSA FAZER A LEITURA</t>
  </si>
  <si>
    <t>LEVANTAMENTO CADASTRAL DAS PROFUNDIDADES DOS TUBOS E GALERIAS QUE CONCORREM EM UM POCO DE VISITA,PROFUNDIDADES ESTAS,MEDIDAS A REGUA E REFERENCIADAS A COTA DA TAMPA DO POCO-POCO EM MEIO A UMA VIA PUBLICA COM TRAFEGO,ENCONTRADO ASSOREADO TENDO QUE SER LIMPO ANTES QUE SE POSSA FAZER A LEITURA</t>
  </si>
  <si>
    <t>LEVANTAMENTO CADASTRAL DAS PROFUNDIDADES DOS TUBOS E GALERIAS QUE CONCORREM EM UM POCO DE VISITA,PROFUNDIDADES ESTAS,MEDIDAS A REGUA E REFERENCIADAS A COTA DA TAMPA DO POCO-POCO EM MEIO A UMA VIA PUBLICA COM TRAFEGO,COBERTO POR CAMADA ASFALTICA,ENCONTRADO EM CONDICOES DE LIMPEZA QUE PERMITAM A LEITURA IMEDIATA</t>
  </si>
  <si>
    <t>LEVANTAMENTO CADASTRAL DAS PROFUNDIDADES DOS TUBOS E GALERIAS QUE CONCORREM EM UM POCO DE VISITA,PROFUNDIDADES ESTAS MEDIDAS A REGUA E REFERENCIADAS A COTA DA TAMPA DO POCO-POCO EM MEIO A UMA VIA PUBLICA COM TRAFEGO,COBERTO POR CAMADA ASFALTICA,ENCONTRADO INUNDADO TENDO QUE SER ESGOTADO ANTES QUE SE POSSA FAZER A LEITURA</t>
  </si>
  <si>
    <t>LEVANTAMENTO CADASTRAL DAS PROFUNDIDADES DOS TUBOS E GALERIAS QUE CONCORREM EM UM POCO DE VISITA,PROFUNDIDADES ESTAS,MEDIDAS A REGUA E REFERENCIADAS A COTA DA TAMPA DO POCO-POCO EM MEIO A UMA VIA PUBLICA COM TRAFEGO,COBERTO POR CAMADA ASFALTICA,ENCONTRADO ASSOREADO TENDO QUE SER LIMPO ANTES QUE SE POSSA FAZER A LEITURA</t>
  </si>
  <si>
    <t>PROJETO BASICO DE ARQUITETURA PARA PREDIOS HOSPITALARES ATE1.000M2,APRESENTADO EM AUTOCAD NOS PADROES DA CONTRATANTE,INCLUSIVE AS LEGALIZACOES PERTINENTES,COORDENACAO E COMPATIBILIZACAO COM OS PROJETOS COMPLEMENTARES</t>
  </si>
  <si>
    <t>PROJETO BASICO DE ARQUITETURA PARA PREDIOS HOSPITALARES DE 1.001 ATE 4.000M2,APRESENTADO EM AUTOCAD NOS PADROES DA CONTRATANTE,INCLUSIVE AS LEGALIZACOES PERTINENTES,COORDENACAO E COMPATIBILIZACAO COM OS PROJETOS COMPLEMENTARES</t>
  </si>
  <si>
    <t>PROJETO BASICO DE ARQUITETURA PARA PREDIOS HOSPITALARES ACIMA DE 4.000M2,APRESENTADO EM AUTOCAD NOS PADROES DA CONTRATANTE,INCLUSIVE AS LEGALIZACOES PERTINENTES,COORDENACAO E COMPATIBILIZACAO COM OS PROJETOS COMPLEMENTARES</t>
  </si>
  <si>
    <t>PROJETO EXECUTIVO DE ARQUITETURA PARA PREDIOS HOSPITALARES ATE 1000M2,INCLUSIVE PROJETO BASICO,APRESENTADO EM AUTOCAD NOS PADROES DA CONTRATANTE,INCLUSIVE AS LEGALIZACOES PERTINENTES,COORDENACAO E COMPATIBILIZACAO COM OS PROJETOS COMPLEMENTARES</t>
  </si>
  <si>
    <t>PROJETO EXECUTIVO DE ARQUITETURA PARA PREDIOS HOSPITALARES DE 1001 ATE 4000M2,INCLUSIVE PROJETO BASICO,APRESENTADO EM AUTOCAD NOS PADROES DA CONTRATANTE,INCLUSIVE AS LEGALIZACOESPERTINENTES,COORDENACAO E COMPATIBILIZACAO COM OS PROJETOS COMPLEMENTARES</t>
  </si>
  <si>
    <t>PROJETO EXECUTIVO DE ARQUITETURA PARA PREDIOS HOSPITALARES ACIMA DE 4.000M2,INCLUSIVE PROJETO BASICO,APRESENTADO EM AUTOCAD NO PADROES DA CONTRATANTE,INCLUSIVE AS LEGALIZACOES PERTINENTES,COORDENACAO E COMPATIBILIZACAO COM OS PROJETOS COMPLEMENTARES</t>
  </si>
  <si>
    <t>PROJETO BASICO DE ARQUITETURA PARA PREDIOS CULTURAIS ATE 500M2,APRESENTADO EM AUTOCAD NOS PADROES DA CONTRATANTE,INCLUSIVE AS LEGALIZACOES PERTINENTES,COORDENACAO E COMPATIBILIZACAO COM OS PROJETOS COMPLEMENTARES</t>
  </si>
  <si>
    <t>PROJETO BASICO DE ARQUITETURA PARA PREDIOS CULTURAIS DE 501ATE 3.000M2,APRESENTADO EM AUTOCAD NOS PADROES DA CONTRATANTE,INCLUSIVE AS LEGALIZACOES PERTINENTES,COORDENACAO E COMPATIBILIZACAO COM OS PROJETOS COMPLEMENTARES</t>
  </si>
  <si>
    <t>PROJETO BASICO DE ARQUITETURA PARA PREDIOS CULTURAIS ACIMA DE 3.000M2,APRESENTADO EM AUTOCAD NOS PADROES DA CONTRATANTE,INCLUSIVE AS LEGALIZACOES PERTINENTES,COORDENACAO E COMPATIBILIZACAO COM OS PROJETOS COMPLEMENTARES</t>
  </si>
  <si>
    <t>PROJETO EXECUTIVO DE ARQUITETURA PARA PREDIOS CULTURAIS ATE500M2,INCLUSIVE PROJETO BASICO,APRESENTADO EM AUTOCAD NOS PADROES DA CONTRATANTE,INCLUSIVE AS LEGALIZACOES PERTINENTES,COORDENACAO E COMPATIBILIZACAO COM OS PROJETOS COMPLEMENTARES</t>
  </si>
  <si>
    <t>PROJETO EXECUTIVO DE ARQUITETURA PARA PREDIOS CULTURAIS DE 501 ATE 3.000M2,INCLUSIVE PROJETO BASICO,APRESENTADO EM AUTOCAD NOS PADROES DA CONTRATANTE,INCLUSIVE AS LEGALIZACOES PERTINENTES,COORDENACAO E COMPATIBILIZACAO COM OS PROJETOS COMPLEMENTARES</t>
  </si>
  <si>
    <t>PROJETO EXECUTIVO DE ARQUITETURA PARA PREDIOS CULTURAIS ACIMA DE 3.000M2,INCLUSIVE PROJETO BASICO,APRESENTADO EM AUTOCAD NOS PADROES DA CONTRATANTE,INCLUSIVE AS LEGALIZACOES PERTINENTES,COORDENACAO E COMPATIBILIZACAO COM OS PROJETOS COMPLEMENTARES</t>
  </si>
  <si>
    <t>PROJETO BASICO DE ARQUITETURA PARA PREDIOS ESCOLARES E/OU ADMINISTRATIVOS ATE 500M2,APRESENTADO EM AUTOCAD NOS PADROES DA CONTRATANTE,INCLUSIVE AS LEGALIZACOES PERTINENTES,COORDENACAO E COMPATIBILIZACAO COM OS PROJETOS COMPLEMENTARES</t>
  </si>
  <si>
    <t>PROJETO BASICO DE ARQUITETURA PARA PREDIOS ESCOLARES E/OU ADMINISTRATIVOS DE 501 ATE 3.000M2,APRESENTADO EM AUTOCAD NOSPADROES DA CONTRATANTE,INCLUSIVE AS LEGALIZACOES PERTINENTES,COORDENACAO E COMPATIBILIZACAO COM OS PROJETOS COMPLEMENTARES</t>
  </si>
  <si>
    <t>PROJETO BASICO DE ARQUITETURA PARA PREDIOS ESCOLARES E/OU ADMINISTRATIVOS ACIMA DE 3.000M2,APRESENTADO EM AUTOCAD NOS PADROES DA CONTRATANTE,INCLUSIVE AS LEGALIZACOES PERTINENTES,COORDENACAO E COMPATIBILIZACAO COM OS PROJETOS COMPLEMENTARES</t>
  </si>
  <si>
    <t>PROJETO EXECUTIVO DE ARQUITETURA PARA PREDIOS ESCOLARES E/OU ADMINISTRATIVOS ATE 500M2,INCLUSIVE PROJETO BASICO,APRESENTADO EM AUTOCAD NOS PADROES DA CONTRATANTE,INCLUSIVE AS LEGALIZACOES PERTINENTES,COORDENACAO E COMPATIBILIZACAO COM OS PROJETOS COMPLEMENTARES</t>
  </si>
  <si>
    <t>PROJETO EXECUTIVO DE ARQUITETURA PARA PREDIOS ESCOLARES E/OU ADMINISTRATIVOS DE 501 ATE 3.000M2,INCLUSIVE PROJETO BASICO,APRESENTADO EM AUTOCAD NOS PADROES DA CONTRATANTE,INCLUSIVE AS LEGALIZACOES PERTINENTES,COORDENACAO E COMPATIBILIZACAOCOM OS PROJETOS COMPLEMENTARES</t>
  </si>
  <si>
    <t>PROJETO EXECUTIVO DE ARQUITETURA PARA PREDIOS ESCOLARES E/OU ADMINISTRATIVOS ACIMA DE 3.000M2,INCLUSIVE PROJETO BASICO,APRESENTADO EM AUTOCAD NOS PADROES DA CONTRATANTE,INCLUSIVE AS LEGALIZACOES PERTINENTES,COORDENACAO E COMPATIBILIZACAO COM OS PROJETOS COMPLEMENTARES</t>
  </si>
  <si>
    <t>PROJETO BASICO DE ARQUITETURA PARA LOTEAMENTOS COM 3 UNIDADES UNIFAMILIARES OU BIFAMILIARES PARA AREAS ATE 12.000M2,APRESENTADO EM AUTOCAD NOS PADROES DA CONTRATANTE,INCLUSIVE AS LEGALIZACOES PERTINENTES,COORDENACAO E COMPATIBILIZACAO COM OS PROJETOS COMPLEMENTARES</t>
  </si>
  <si>
    <t>PROJETO BASICO DE ARQUITETURA PARA LOTEAMENTOS COM 3 UNIDADES UNIFAMILIARES OU BIFAMILIARES PARA AREAS DE 12.001 ATE 36.000M2,APRESENTADO EM AUTOCAD NOS PADROES DA CONTRATANTE,INCLUSIVE AS LEGALIZACOES PERTINENTES,COORDENACAO E COMPATIBILIZACAO COM OS PROJETOS COMPLEMENTARES</t>
  </si>
  <si>
    <t>PROJETO BASICO DE ARQUITETURA PARA LOTEAMENTOS COM 3 UNIDADES UNIFAMILIARES OU BIFAMILIARES PARA AREAS ACIMA DE 36.000M2,APRESENTADO EM AUTOCAD NOS PADROES DA CONTRATANTE,INCLUSIVE AS LEGALIZACOES PERTINENTES,COORDENACAO E COMPATIBILIZACAOCOM OS PROJETOS COMPLEMENTARES</t>
  </si>
  <si>
    <t>PROJETO EXECUTIVO DE ARQUITETURA PARA LOTEAMENTOS COM 3 UNIDADES UNIFAMILIARES OU BIFAMILIARES TIPO PARA AREAS ATE 12.000M2,INCLUSIVE PROJETO BASICO,APRESENTADO EM AUTOCAD NOS PADROES DA CONTRATANTE,INCLUSIVE AS LEGALIZACOES PERTINENTES,COORDENACAO E COMPATIBILIZACAO COM OS PROJETOS COMPLEMENTARES</t>
  </si>
  <si>
    <t>PROJETO EXECUTIVO DE ARQUITETURA PARA LOTEAMENTOS COM 3 UNIDADES UNIFAMILIARES OU BIFAMILIARES TIPO PARA AREAS DE 12.001 ATE 36.000M2,INCLUSIVE PROJETO BASICO,APRESENTADO EM AUTOCAD NOS PADROES DA CONTRATANTE,INCLUSIVE AS LEGALIZACOES PERTINENTES,COORDENACAO E COMPATIBILIZACAO COM OS PROJETOS COMPLEMENTARES</t>
  </si>
  <si>
    <t>PROJETO EXECUTIVO DE ARQUITETURA PARA LOTEAMENTOS COM 3 UNIDADES UNIFAMILIARES OU BIFAMILIARES TIPO PARA AREAS ACIMA DE36.000M2,INCLUSIVE PROJETO BASICO,APRESENTADO EM AUTOCAD NOS PADROES DA CONTRATANTE,INCLUSIVE AS LEGALIZACOES PERTINENTES,COORDENACAO E COMPATIBILIZACAO COM OS PROJETOS COMPLEMENTARES</t>
  </si>
  <si>
    <t>PROJETO BASICO DE ARQUITETURA PARA HABITACAO/EDIFICIOS ATE 6.000M2,APRESENTADO EM AUTOCAD NOS PADROES DA CONTRATANTE,INCLUSIVE AS LEGALIZACOES PERTINENTES,COORDENACAO E COMPATIBILIZACAO COM OS PROJETOS COMPLEMENTARES</t>
  </si>
  <si>
    <t>PROJETO BASICO DE ARQUITETURA PARA HABITACAO/EDIFICIOS DE 6.001 ATE 12.000M2,APRESENTADO EM AUTOCAD NOS PADROES DA CONTRATANTE,INCLUSIVE AS LEGALIZACOES PERTINENTES,COORDENACAO E CCOMPATIBILIZACAO COM OS PROJETOS COMPLEMENTARES</t>
  </si>
  <si>
    <t>PROJETO BASICO DE ARQUITETURA PARA HABITACAO/EDIFICIOS ACIMA DE 12.000M2,APRESENTADO EM AUTOCAD NOS PADROES DA CONTRATANTE,INCLUSIVE AS LEGALIZACOES PERTINENTES,COORDENACAO E COMPATIBILIZACAO COM OS PROJETOS COMPLEMENTARES</t>
  </si>
  <si>
    <t>PROJETO EXECUTIVO DE ARQUITETURA PARA HABITACAO/EDIFICIOS ATE 6.000M2,INCLUSIVE PROJETO BASICO,APRESENTADO EM AUTOCAD NOS PADROES DA CONTRATANTE,INCLUSIVE AS LEGALIZACOES PERTINENTES,COORDENACAO E COMPATIBILIZACAO COM OS PROJETOS COMPLEMENTARES</t>
  </si>
  <si>
    <t>PROJETO EXECUTIVO DE ARQUITETURA PARA HABITACAO/EDIFICIOS DE 6.001 ATE 12.000M2,INCLUSIVE PROJETO BASICO,APRESENTADO EMAUTOCAD NOS PADROES DA CONTRATANTE,INCLUSIVE AS LEGALIZACOESPERTINENTES,COORDENACAO E COMPATIBILIZACAO COM OS PROJETOS COMPLEMENTARES</t>
  </si>
  <si>
    <t>PROJETO EXECUTIVO DE ARQUITETURA PARA HABITACAO/EDIFICIOS ACIMA DE 12.000M2,INCLUSIVE PROJETO BASICO,APRESENTADO EM AUTOCAD NOS PADROES DA CONTRATANTE,INCLUSIVE AS LEGALIZACOES PERTINENTES,COORDENACAO E COMPATIBLIZACAO COM OS PROJETOS COMPLEMENTARES</t>
  </si>
  <si>
    <t>PROJETO EXECUTIVO DE INSTALACAO DE INCENDIO E SPDA PARA PREDIOS ESCOLARES E/OU ADMINISTRATIVOS ATE 500M2,INCLUSIVE PROJETO BASICO,APRESENTADO EM AUTOCAD,INCLUSIVE AS LEGALIZACOES PERTINENTES</t>
  </si>
  <si>
    <t>PROJETO EXECUTIVO DE INSTALACAO DE INCENDIO E SPDA PARA PREDIOS ESCOLARES E/OU ADMINISTRATIVOS DE 501 ATE 3.000M2,INCLUSIVE PROJETO BASICO,APRESENTADO EM AUTOCAD,INCLUSIVE AS LEGALIZACOES PERTINENTES</t>
  </si>
  <si>
    <t>PROJETO EXECUTIVO DE INSTALACAO DE INCENDIO E SPDA PARA PREDIOS ESCOLARES E/OU ADMINISTRATIVOS ACIMA DE 3.000M2,INCLUSIVE PROJETO BASICO,APRESENTADO EM AUTOCAD,INCLUSIVE AS LEGALILIZACOES PERTINENTES</t>
  </si>
  <si>
    <t>PROJETO EXECUTIVO DE INSTALACAO DE INCENDIO E SPDA PARA PREDIOS CULTURAIS ATE 500M2,INCLUSIVE PROJETO BASICO,APRESENTADO EM AUTOCAD,INCLUSIVE AS LEGALIZACOES PERTINENTES</t>
  </si>
  <si>
    <t>PROJETO EXECUTIVO DE INSTALACAO DE INCENDIO E SPDA PARA PREDIOS CULTURAIS ACIMA DE 500M2,INCLUSIVE PROJETO BASICO,APRESENTADO EM AUTOCAD,INCLUSIVE AS LEGALIZACOES PERTINENTES</t>
  </si>
  <si>
    <t>PROJETO EXECUTIVO DE INSTALACAO DE INCENDIO E SPDA PARA PREDIOS HOSPITALARES,INCLUSIVE PROJETO BASICO,APRESENTADO EM AUTOCAD,INCLUSIVE AS LEGALIZACOES ERTINENTES</t>
  </si>
  <si>
    <t>PROJETO EXECUTIVO DE INSTALACAO DE INCENDIO E SPDA PARA HABITACOES/EDIFICIOS ATE 500M2,INCLUSIVE PROJETO BASICO,APRESENTADO EM AUTOCAD,INCLUSIVE AS LEGALIZACOES PERTINENTES</t>
  </si>
  <si>
    <t>PROJETO EXECUTIVO DE INSTALACAO DE INCENDIO E SPDA PARA HABITACOES/EDIFICIOS DE 501 ATE 3.000M2,INCLUSIVE PROJETO BASICO,APRESENTADO EM AUTOCAD,INCLUSIVE AS LEGALIZACOES PERTINENTES</t>
  </si>
  <si>
    <t>PROJETO EXECUTIVO DE INSTALACAO DE INCENDIO E SPDA PARA HABITACOES/EDIFICIOS ACIMA DE 3000M2,INCLUSIVE PROJETO BASICO,APRESENTADO EM AUTOCAD,INCLUSIVE AS LEGALIZACOES PERTINENTES</t>
  </si>
  <si>
    <t>PROJETO EXECUTIVO DE INSTALACAO DE INCENDIO E SPDA PARA HABITACAO/LOTEAMENTO ATE 36.000M2,INCLUSIVE PROJETO BASICO,APRESENTADO EM AUTOCAD,INCLUSIVE AS LEGALIZACOES PERTINENTES</t>
  </si>
  <si>
    <t>PROJETO EXECUTIVO DE INSTALACAO DE INCENDIO E SPDA PARA HABITACAO/LOTEAMENTO ACIMA DE 36.000M2,INCLUSIVE PROJETO BASICO,APRESENTADO EM AUTOCAD,INCLUSIVE AS LEGALIZACOES PERTINENTES</t>
  </si>
  <si>
    <t>PROJETO EXECUTIVO DE INSTALACAO DE GAS PARA PREDIOS ESCOLARES E/OU ADMINISTRATIVOS ATE 500M2,INCLUSIVE PROJETO BASICO,APRESNTADO EM AUTOCAD,INCLUSIVE AS LEGALIZACOES PERTINENTES</t>
  </si>
  <si>
    <t>PROJETO EXECUTIVO DE INSTALACAO DE GAS PARA PREDIOS ESCOLARES E/OU ADMINISTRATIVOS ACIMA DE 500M2,INCLUSIVE PROJETO BASICO,APRESENTADO EM AUTOCAD,INCLUSIVE AS LEGALIZACOES PERTINENTES</t>
  </si>
  <si>
    <t>PROJETO EXECUTIVO DE INSTALACAO DE GAS PARA PREDIOS CULTURAIS,INCLUSIVE PROJETO BASICO,APRESENTADO EM AUTOCAD,INCLUSIVEAS LEGALIZACOES PERTINENTES</t>
  </si>
  <si>
    <t>PROJETO EXECUTIVO DE INSTALACAO DE GAS PARA PREDIOS HOSPITALARES ATE 4.000M2,INCLUSIVE PROJETO BASICO,APRESENTADO EM AUTOCAD,INCLUSIVE AS LEGALIZACOES PERTINENTES</t>
  </si>
  <si>
    <t>PROJETO EXECUTIVO DE INSTALACAO DE GAS PARA PREDIOS HOSPITALARES ACIMA DE 4.000M2,INCLUSIVE PROJETO BASICO,APRESENTADO EM AUTOCAD,INCLUSIVE AS LEGALIZACOES PERTINENTES</t>
  </si>
  <si>
    <t>PROJETO EXECUTIVO DE INSTALACAO DE GAS PARA HABITACOES/EDIFICIOS ATE 500M2,INCLUSIVE PROJETO BASICO,APRESENTADO EM AUTOCAD,INCLUSIVE AS LEGALIZACOES PERTINENTES</t>
  </si>
  <si>
    <t>PROJETO EXECUTIVO DE INSTALACAO DE GAS PARA HABITACOES/EDIFICIOS ACIMA DE 500M2,INCLUSIVE PROJETO BASICO,APRESENTADO EMAUTOCAD,INCLUSEVE AS LEGALIZACOES PERTINENTES</t>
  </si>
  <si>
    <t>PROJETO EXECUTIVO DE INSTALACAO DE GAS PARA HABITACAO/LOTEAMENTO ATE 12.000M2,INCLUSIVE PROJETO BASICO,APRESENTADO EM AUTOCAD,INCLUSIVE AS LEGALIZACOES PERTINENTES</t>
  </si>
  <si>
    <t>PROJETO EXECUTIVO DE INSTALACAO DE GAS PARA HABITACAO/LOTEAMENTO ACIMA DE 12.000M2,INCLUSIVE PROJETO BASICO,APRESENTADOEM AUTOCAD,INCLUSIVE AS LEGALIZACOES PERTINENTES</t>
  </si>
  <si>
    <t>PROJETO EXECUTIVO DE INSTALACAO DE TELEMATICA PARA PREDIOS ESCOLARES E/OU ADMINISTRATIVOS ATE 500M2,INCLUSIVE PROJETO BASICO,APRESENTADO EM AUTOCAD,INCLUSIVE AS LEGALIZACOES PERTINENTES</t>
  </si>
  <si>
    <t>PROJETO EXECUTIVO DE INSTALACAO DE TELEMATICA PARA PREDIOS ESCOLARES E/OU ADMINISTRATIVOS ACIMA DE 500M2,INCLUSIVE PROJETO BASICO,APRESENTADO EM AUTOCAD,INCLUSIVE AS LEGALIZACOES PERTINENTES</t>
  </si>
  <si>
    <t>PROJETO EXECUTIVO DE INSTALACAO DE TELEMATICA PARA PREDIOS CULTURAIS ATE 500M2,INCLUSIVE PROJETO BASICO,APRESENTADO EM AUTOCAD,INCLUSIVE AS LEGALIZACOES PERTINENTES</t>
  </si>
  <si>
    <t>PROJETO EXECUTIVO DE INSTALACAO DE TELEMATICA PARA PREDIOS CULTURAIS ACIMA DE 500M2,INCLUSIVE PROJETO BASICO,APRESENTADO EM AUTOCAD,INCLUSIVE AS LEGALIZACOES PERTINENTES</t>
  </si>
  <si>
    <t>PROJETO EXECUTIVO DE INSTALACAO DE TELEMATICA PARA PREDIOS HOSPITALARES,INCLUSIVE PROJETO BASICO,APRESENTADO EM AUTOCAD,INCLUSIVE AS LEGALIZACOES PERTINENTES</t>
  </si>
  <si>
    <t>PROJETO EXECUTIVO DE INSTALACAO DE TELEMATICA PARA HABITACOES/EDIFICIOS ATE 500M2,INCLUSIVE PROJETO BASICO,APRESENTADO EM AUTOCAD,INCLUSIVE AS LEGALIZACOES PERTINENTES</t>
  </si>
  <si>
    <t>PROJETO EXECUTIVO DE INSTALACAO DE TELEMATICA PARA HABITACOES/EDIFICIOS DE 501 ATE 3.000M2,INCLUSIVE PROJETO BASICO,APRESENTADO EM AUTOCAD,INCLUSIVE AS LEGALIZACOES PERTINENTES</t>
  </si>
  <si>
    <t>PROJETO EXECUTIVO DE INSTALACAO DE TELEMATICA PARA HABITACAO/LOTEAMENTO ATE 12.000M2,INCLUSIVE PROJETO BASICO,APRESENTADO EM AUTOCAD,INCLUSIVE AS LEGALIZACOES PERTINENTES</t>
  </si>
  <si>
    <t>PROJETO EXECUTIVO DE INSTALACAO DE TELEMATICA PARA HABITACAO/LOTEAMENTO ACIMA DE 12.000M2,INCLUSIVE PROJETO BASICO,APRESENTADO EM AUTOCAD,INCLUSIVE AS LEGALIZACOES PERTINENTES</t>
  </si>
  <si>
    <t>PROJETO EXECUTIVO DE INSTALACAO DE ESGOTO SANITARIO E AGUASPLUVIAIS PARA PREDIOS ESCOLARES E/OU ADMINISTRATIVOS ATE 500M2,INCLUSIVE PROJETO BASICO,APRESENTADO EM AUTOCAD,INCLUSIVEAS LEGALIZACOES PERTINENTES</t>
  </si>
  <si>
    <t>PROJETO EXECUTIVO DE INSTALACAO DE ESGOTO SANITARIO E AGUASPLUVIAIS PARA PREDIOS ESCOLARES E/OU ADMINISTRATIVOS DE 501ATE 3.000M2,INCLUSIVE PROJETO BASICO,APRESENTADO EM AUTOCAD,INCLUSIVE AS LEGALIZACOES PERTINENTES</t>
  </si>
  <si>
    <t>PROJETO EXECUTIVO DE INSTALACAO DE ESGOTO SANITARIO E AGUASPLUVIAIS PARA PREDIOS ESCOLARES E/OU ADMINISTRATIVOS ACIMA DE 3.000M2,INCLUSIVE PROJETO BASICO,APRESENTADO EM AUTOCAD,INCLUSIVE AS LEGALIZACOES PERTINENTES</t>
  </si>
  <si>
    <t>PROJETO EXECUTIVO DE INSTALACAO DE ESGOTO SANITARIO E AGUASPLUVIAIS PARA PREDIOS CULTURAIS,INCLUSIVE PROJETO BASICO,APRESENTADO EM AUTOCAD,INCLUSIVE AS LEGALIZACOES PERTINENTES</t>
  </si>
  <si>
    <t>PROJETO EXECUTIVO DE INSTALACAO DE ESGOTO SANITARIO E AGUASPLUVIAIS PARA PREDIOS HOSPITALARES ATE 4.000M2,INCLUSIVE PROJETO BASICO,APRESENTADO EM AUTOCAD,INCLUSIVE AS LEGALIZACOES PERTINENTES</t>
  </si>
  <si>
    <t>PROJETO EXECUTIVO DE INSTALACAO DE ESGOTO SANITARIO E AGUASPLUVIAIS PARA PREDIOS HOSPITALARES ACIMA DE 4.000M2,INCLUSIVE PROJETO BASICO,APRESENTADO EM AUTOCAD,INCLUSIVE AS LEGALIZACOES PERTINENTES</t>
  </si>
  <si>
    <t>PROJETO EXECUTIVO DE INSTALACAO DE ESGOTO SANITARIO E AGUASPLUVIAIS PARA URBANIZACAO ATE 15.000M2,INCLUSIVE PROJETO BASICO,APRESENTADO EM AUTOCAD,INCLUSIVE AS LEGALIZACOES PERTINENTES</t>
  </si>
  <si>
    <t>PROJETO EXECUTIVO DE INSTALACAO DE ESGOTO SANITARIO E AGUASPLUVIAIS PARA URBANIZACAO ACIMA DE 15.000M2,INCLUSIVE PROJETO BASICO,APRESENTADO EM AUTOCAD,INCLUSIVE AS LEGALIZACOES PERTINENTES</t>
  </si>
  <si>
    <t>PROJETO EXECUTIVO DE INSTALACAO DE ESGOTO SANITARIO E AGUASPLUVIAIS PARA HABITACAO/LOTEAMENTO ATE 12.000M2,INCLUSIVE PROJETO BASICO,APRESENTADO EM AUTOCAD,INCLUSIVE AS LEGALIZACOES PERTINENTES</t>
  </si>
  <si>
    <t>PROJETO EXECUTIVO DE INSTALACAO DE ESGOTO SANITARIO E AGUASPLUVIAIS PARA HABITACAO/LOTEAMENTO DE 12.001 ATE 36.000M2,INCLUSIVE PROJETO BASICO,APRESENTADO EM AUTOCAD,INCLUSIVE AS LEGALIZACOES PERTINENTES</t>
  </si>
  <si>
    <t>PROJETO EXECUTIVO DE INSTALACAO DE ESGOTO SANITARIO E AGUASPLUVIAIS PARA HABITACAO/LOTEAMENTO ACIMA DE 36.000M2,INCLUSIVE PROJETO BASICO,APRESENTADO EM AUTOCAD,INCLUSIVE AS LEGALIZACOES PERTINENTES</t>
  </si>
  <si>
    <t>PROJETO EXECUTIVO DE INSTALACAO HIDRAULICA PARA PREDIOS ESCOLARES E/OU ADMINISTRATIVOS ATE 500M2,INCLUSIVE PROJETO BASICO,APRESENTADO EM AUTOCAD,INCLUSIVE AS LEGALIZACOES PERTINENTES</t>
  </si>
  <si>
    <t>PROJETO EXECUTIVO DE INSTALACAO HIDRAULICA PARA PREDIOS ESCOLARES E/OU ADMINISTRATIVOS DE 501 A 3.000M2,INCLUSIVE PROJETO BASICO,APRESENTADO EM AUTOCAD,INCLUSIVE AS LEGALIZACOES PERTINENTES</t>
  </si>
  <si>
    <t>PROJETO EXECUTIVO DE INSTALACAO HIDRAULICA PARA PREDIOS ESCOLARES E/OU ADMINISTRATIVOS ACIMA DE 3.000M2,INCLUSIVE PROJETO BASICO,APRESENTADO EM AUTOCAD,INCLUSIVE AS LEGALIZACOES PERTINENTES</t>
  </si>
  <si>
    <t>PROJETO EXECUTIVO DE INSTALACAO HIDRAULICA PARA PREDIOS CULTURAIS,INCLUSIVE PROJETO BASICO,APRESENTADO EM AUTOCAD,INCLUSIVE AS LEGALIZACOES PERTINENTES</t>
  </si>
  <si>
    <t>PROJETO EXECUTIVO DE INSTALACAO HIDRAULICA PARA PREDIOS HOSPITALARES ATE 4.000M2,INCLUSIVE PROJETO BASICO,APRESENTADO EM AUTOCAD,INCLUSIVE AS LEGALIZACOES PERTINENTES</t>
  </si>
  <si>
    <t>PROJETO EXECUTIVO DE INSTALACAO HIDRAULICA PARA PREDIOS HOSPITALARES ACIMA DE 4.000M2,INCLUSIVE PROJETO BASICO,APRESENTADO EM AUTOCAD,INCLUSIVE AS LEGALIZACOES PERTINENTES</t>
  </si>
  <si>
    <t>PROJETO EXECUTIVO DE INSTALACAO HIDRAULICA PARA HABITACOES/EDIFICIOS ATE 500M2,INCLUSIVE PROJETO BASICO,APRESENTADO EM AUTOCAD,INCLUSIVE AS LEGALIZACOES PERTINENTES</t>
  </si>
  <si>
    <t>PROJETO EXECUTIVO DE INSTALACAO HIDRAULICA PARA HABITACOES/EDIFICIOS DE 501 ATE 3.000M2,INCLUSVE PROJETO BASICO,APRESENTADO EM AUTOCAD,INCLUSIVE AS LEGALIZACOES PERTINENTES</t>
  </si>
  <si>
    <t>PROJETO EXECUTIVO DE INSTALACAO HIDRAULICA PARA HABITACOES/EDIFICIOS ACIMA DE 3.000M2,INCLUSIVE PROJETO BASICO,APRESENTADO EM AUTOCAD,INCLUSIVE AS LEGALIZACOES PERTINENTES</t>
  </si>
  <si>
    <t>PROJETO EXECUTIVO DE INSTALACAO HIDRAULICA PARA URBANIZACAOATE 15.000M2,INCLUSIVE PROJETO BASICO,APRESENTADO EM AUTOCAD,INCLUSIVE AS LEGALIZACOES PERTINENTES</t>
  </si>
  <si>
    <t>PROJETO EXECUTIVO DE INSTALACAO HIDRAULICA PARA URBANIZACAOACIMA DE 15.000M2,INCLUSIVE PROJETO BASICO,APRESENTADO EM AUTOCAD,INCLUSIVE AS LEGALIZACOES PERTINENTES</t>
  </si>
  <si>
    <t>PROJETO EXECUTIVO DE INSTALACAO HIDRAULICA PARA HABITACAO/LOTEAMENTO ATE 12.000M2,INCLUSIVE PROJETO BASICO,APRESENTADO EM AUTOCAD,INCLUSIVE AS LEGALIZACOES PERTINENTES</t>
  </si>
  <si>
    <t>PROJETO EXECUTIVO DE INSTALACAO HIDRAULICA PARA HABITACAO/LOTEAMENTO DE 12.001 ATE 36.000M2,INCLUSIVE PROJETO BASICO,APRESENTADO EM AUTOCAD,INCLUSIVE AS LEGALIZACOES PERTINENTES</t>
  </si>
  <si>
    <t>PROJETO EXECUTIVO DE INSTALACAO HIDRAULICA PARA HABITACAO/LOTEAMENTO ACIMA DE 36.000M2,INCLUSIVE PROJETO BASICO,APRESENTADO EM AUTOCAD,INCLUSIVE AS LEGALIZACOES PERTINENTES</t>
  </si>
  <si>
    <t>PROJETO EXECUTIVO DE INSTALACAO ELETRICA PARA PREDIOS ESCOLARES E/OU ADMINISTRATIVOS ATE 500M2,INCLUSIVE PROJETO BASICO,APRESENTADO EM AUTOCAD,INCLUSIVE AS LEGALIZACOES PERTINENTES</t>
  </si>
  <si>
    <t>PROJETO EXECUTIVO DE INSTALACAO ELETRICA PARA PREDIOS ESCOLARES E/OU ADMINISTRATIVOS DE 501 ATE 3.000M2,INCLUSIVE PROJETO BASICO,APRESENTADO EM AUTOCAD,INCLUSIVE AS LEGALIZACOES PERTINENTES</t>
  </si>
  <si>
    <t>PROJETO EXECUTIVO DE INSTALACAO ELETRICA PARA PREDIOS ESCOLARES E/OU ADMINISTRATIVOS ACIMA DE 3.000M2,INCLUSIVE PROJETOBASICO,APRESENTADO EM AUTOCAD,INCLUSIVE AS LEGALIZACOES PERTINENTES</t>
  </si>
  <si>
    <t>PROJETO EXECUTIVO DE INSTALACAO ELETRICA PARA PREDIOS CULTURAIS ATE 3.000M2,INCLUSIVE PROJETO BASICO,APRESENTADO EM AUTOCAD,INCLUSIVE AS LEGALIZACOES PERTINENTES</t>
  </si>
  <si>
    <t>PROJETO EXECUTIVO DE INSTALACAO ELETRICA PARA PREDIOS CULTURAIS ACIMA DE 3.000M2,INCLUSIVE PROJETO BASICO,APRESENTADO EM AUTOCAD,INCLUSIVE AS LEGALIZACOES PERTINENTES</t>
  </si>
  <si>
    <t>PROJETO EXECUTIVO DE INSTALACAO ELETRICA PARA PREDIOS HOSPITALARES,INCLUSIVE PROJETO BASICO,APRESENTADO EM AUTOCAD,INCLUSIVE AS LEGALIZACOES PERTINENTES</t>
  </si>
  <si>
    <t>PROJETO EXECUTIVO DE INSTALACAO ELETRICA PARA HABITACOES/EDIFICIOS ATE 500M2,INCLUSIVE PROJETO BASICO,APRESENTADO EM AUTOCAD,INCLUSIVE AS LEGALIZACOES PERTINENTES</t>
  </si>
  <si>
    <t>PROJETO EXECUTIVO DE INSTALACAO ELETRICA PARA HABITACOES/EDIFICIOS DE 501 ATE 3.000M2,INCLUSIVE PROJETO BASICO,APRESENTADO EM AUTOCAD,INCLUSIVE AS LEGALIZACOES PERTINENTES</t>
  </si>
  <si>
    <t>PROJETO EXECUTIVO DE INSTALACAO ELETRICA PARA HABITACOES/EDIFICIOS ACIMA DE 3.000M2,INCLUSIVE PROJETO BASICO,APRESENTADO EM AUTOCAD,INCLUSIVE AS LEGALIZACOES PERTINENTES</t>
  </si>
  <si>
    <t>PROJETO EXECUTIVO DE INSTALACAO ELETRICA PARA URBANIZACAO ATE 15.000M2,INCLUSIVE PROJETO BASICO,APRESENTADO EM AUTOCAD,INCLUSIVE AS LEGALIZACOES PERTINENTES</t>
  </si>
  <si>
    <t>PROJETO EXECUTIVO DE INSTALACAO ELETRICA PARA URBANIZACAO ACIMA DE 15.000M2,INCLUSIVE PROJETO BASICO,APRESENTADO EM AUTOCAD,INCLUSIVE AS LEGALIZACOES PERTINENTES</t>
  </si>
  <si>
    <t>PROJETO EXECUTIVO DE INSTALACAO ELETRICA PARA HABITACAO/LOTEAMENTO ATE 12.000M2,INCLUSIVE PROJETO BASICO,APRESENTADO EMAUTOCAD,INCLUSIVE AS LEGALIZACOES PERTINENTES</t>
  </si>
  <si>
    <t>PROJETO EXECUTIVO DE INSTALACAO ELETRICA PARA HABITACAO/LOTEAMENTO DE 12.001 ATE 36.000M2,INCLUSIVE PROJETO BASICO,APRESENTADO EM AUTOCAD,INCLUSIVE AS LEGALIZACOES PERTINENTES</t>
  </si>
  <si>
    <t>PROJETO EXECUTIVO DE INSTALACAO ELETRICA PARA HABITACAO/LOTEAMENTO ACIMA DE 36.000M2,INCLUSIVE PROJETO BASICO,APRESENTADO EM AUTOCAD,INCLUSIVE AS LEGALIZACOES PERTINENTES</t>
  </si>
  <si>
    <t>PROJETO EXECUTIVO DE SISTEMA DE AR CONDICIONADO,INCLUSIVE PROJETO BASICO,APRESENTADO EM AUTOCAD NOS PADROES DA CONTRATANTE,EM PREDIOS COM AREA DE ATE 500M2</t>
  </si>
  <si>
    <t>PROJETO EXECUTIVO DE SISTEMA DE AR CONDICIONADO,INCLUSIVE PROJETO BASICO,APRESENTADO EM AUTOCAD NOS PADROES DA CONTRATANTE,EM PREDIOS COM AREA DE 501 ATE 3000M2</t>
  </si>
  <si>
    <t>PROJETO EXECUTIVO DE SISTEMA DE AR CONDICIONADO,INCLUSIVE PROJETO BASICO,APRESENTADO EM AUTOCAD NOS PADROES DA CONTRATANTE,EM PREDIOS COM AREA ACIMA DE 3000M2</t>
  </si>
  <si>
    <t>PROJETO EXECUTIVO DE ARQUITETURA PARA AREA DESTINADA A ABRIGAR SUBESTACAO,ATE 2750KVA,INCLUSIVE DETALHAMENTO DA SERRALHERIA E DOS CUBICULOS,APRESENTADO EM AUTOCAD NOS PADROES DA CONTRATANTE</t>
  </si>
  <si>
    <t>DESENHO EM PERSPECTIVA NO TAMANHO DE (70X50)CM,COLORIDO,PARA PROJETO DE TRATAMENTO PAISAGISTICO EM AREAS PUBLICAS</t>
  </si>
  <si>
    <t>PROJETO EXECUTIVO DE INSTALACAO DE SEGURANCA (CFTV E SONORIZACAO),ATE 500M2,INCLUSIVE PROJETO BASICO,APRESENTADO EM AUTOCAD,INCLUSIVE AS LEGALIZACOES PERTINENTES</t>
  </si>
  <si>
    <t>PROJETO EXECUTIVO DE INSTALACAO DE SEGURANCA (CFTV E SONORIZACAO),DE 501 ATE 3000M2,INCLUSIVE PROJETO BASICO,APRESENTADO EM AUTOCAD,INCLUSIVE AS LEGALIZACOES PERTINENTES</t>
  </si>
  <si>
    <t>PROJETO EXECUTIVO DE INSTALACAO DE SEGURANCA (CFTV E SONORIZACAO),ACIMA DE 3000M2,INCLUSIVE PROJETO BASICO,APRESENTADO EM AUTOCAD,INCLUSIVE AS LEGALIZACOES PERTINENTES</t>
  </si>
  <si>
    <t>PROJETO EXECUTIVO DE SISTEMA DE DRENAGEM ATE 20.000M2,APRESENTADO EM AUTOCAD</t>
  </si>
  <si>
    <t>PROJETO EXECUTIVO DE SISTEMA DE DRENAGEM ACIMA DE 20.000M2,APRESENTADO EM AUTOCAD</t>
  </si>
  <si>
    <t>PROJETO BASICO PARA URBANIZACAO/REURBANIZACAO DE AREAS,VISANDO A ORGANIZACAO ESPACIAL E DAS ATIVIDADES,CONTEMPLANDO:SISTEMA VIARIO,PASSEIOS,PRACAS,ARBORIZACAO,ILUMINACAO COM CRITERIOS LUMINOTECNICOS,DISTRIBUICAO E INTEGRACAO DO MOBILIARIO URBANO E EQUIPAMENTOS URBANOS,APRESENTADO EM AUTOCAD NOS PADROES DA CONTRATANTE</t>
  </si>
  <si>
    <t>PROJETO EXECUTIVO PARA URBANIZACAO/REURBANIZACAO DE AREAS,VISANDO A ORGANIZACAO ESPACIAL E DAS ATIVIDADES,CONTEMPLANDO:SISTEMA VIARIO,PASSEIOS,PRACAS,ARBORIZACAO,ILUMINACAO COM CRITERIOS LUMINOTECNICOS,DISTRIBUICAO E INTEGRACAO DO MOBILIARIO URBANO E EQUIPAMENTOS URBANOS,APRESENTADO EM AUTOCAD NOS PADROES DA CONTRATANTE</t>
  </si>
  <si>
    <t>PROJETO EXECUTIVO PARA URBANIZACAO/REURBANIZACAO (GEOMETRICO,CORTES E DETALHES) PARA TRATAMENTO PAISAGISTICO DE AREAS PUBLICAS,APRESENTADO EM AUTOCAD NOS PADROES DA CONTRATANTE,INCLUSIVE AS OPERACOES PERTINENTES E A COORDENACAO DOS PROJETOS COMPLEMENTARES</t>
  </si>
  <si>
    <t>PROJETO DE VIA SIMPLES DE VEICULOS EM FAVELA,COM 1 FAIXA DEROLAMENTO,COM LARGURA MAXIMA DE 3M</t>
  </si>
  <si>
    <t>PROJETO PARA PASSARELA SOBRE LOGRADOURO PUBLICO,COM RAMPAS E OU ESCADAS</t>
  </si>
  <si>
    <t>PROJETO EXECUTIVO PARA TRATAMENTO PAISAGISTICO COM ESPECIFICACAO VEGETAL LEGENDADA E QUANTIFICADA,EM AREAS PUBLICAS,CONSIDERANDO A AREA EFETIVA DE PLANTIO,APRESENTADO EM AUTOCAD NOS PADROES DA CONTRATANTE</t>
  </si>
  <si>
    <t>PROJETO EXECUTIVO DE VIA ESPECIAL PARA VEICULOS E PEDESTRES,EM AVENIDAS CANAL,COM CALCADAS EM AMBOS OS LADOS,COM LARGURA MAXIMA DE 40M,APRESENTADO EM AUTOCAD NOS PADROES DA CONTRATANTE</t>
  </si>
  <si>
    <t>PROJETO EXECUTIVO DE VIA ESPECIAL PARA VEICULOS E PEDESTRESEM RUAS E AVENIDAS URBANAS,COM CALCADAS EM AMBOS OS LADOS,CANTEIRO CENTRAL E SEPARADORES DE PISTAS LATERAIS EM AMBOS OSSENTIDOS E COM LARGURA MAXIMA DE 46M,APRESENTADO EM AUTOCADNOS PADROES DA CONTRATANTE</t>
  </si>
  <si>
    <t>PROJETO EXECUTIVO DE VIA PARA VEICULOS E PEDESTRES EM RUAS E AVENIDAS URBANAS,COM CALCADAS EM AMBOS OS LADOS E 2 FAIXASDE ROLAMENTO COM LARGURA MAXIMA DE 13M,APRESENTADO EM AUTOCAD NOS PADROES DA CONTRATANTE</t>
  </si>
  <si>
    <t>PROJETO EXECUTIVO DE VIA PARA VEICULOS E PEDESTRES EM RUAS E AVENIDAS URBANAS,COM CALCADAS EM AMBOS OS LADOS E 3 FAIXASDE ROLAMENTO COM LARGURA MAXIMA DE 16M,APRESENTADO EM AUTOCAD NOS PADROES DA CONTRATANTE</t>
  </si>
  <si>
    <t>PROJETO EXECUTIVO DE VIA ESPECIAL PARA VEICULOS E PEDESTRESEM RUAS E AVENIDAS URBANAS,COM CALCADAS EM AMBOS OS LADOS,CANTEIRO CENTRAL,COM 3 FAIXAS DE ROLAMENTO NAS PISTAS CENTRAIS E SEPARADORES DE PISTAS LATERAIS EM AMBOS OS SENTIDOS E COM LARGURA MAXIMA DE 53M,APRESENTADO EM AUTOCAD NOS PADROES DA CONTRATANTE</t>
  </si>
  <si>
    <t>PROJETO EXECUTIVO DE VIA PARA VEICULOS E PEDESTRES EM RUAS E AVENIDAS URBANAS,COM CALCADAS EM AMBOS OS LADOS E 4 FAIXASDE ROLAMENTO COM LARGURA MAXIMA DE 25M,APRESENTADO EM AUTOCAD NOS PADROES DA CONTRATANTE</t>
  </si>
  <si>
    <t>PROJETO EXECUTIVO DE VIA ESPECIAL PARA VEICULOS E PEDESTRESEM RUAS E AVENIDAS URBANAS,COM CALCADAS EM AMBOS OS LADOS,CANTEIRO CENTRAL E PISTAS COM 4 FAIXAS DE ROLAMENTO EM CADA SENTIDO,COM LARGURA MAXIMA DE 40M,APRESENTADO EM AUTOCAD NOS PADROES DA CONTRATANTE</t>
  </si>
  <si>
    <t>PROJETO EXECUTIVO DE VIA SIMPLES DE CICLOVIA,COM 1 FAIXA DEROLAMENTO,COM LARGURA MAXIMA DE 1,30M,APRESENTADO EM AUTOCAD NOS PADROES DA CONTRATANTE</t>
  </si>
  <si>
    <t>PROJETO EXECUTIVO DE VIA DUPLA DE CICLOVIA,COM 2 FAIXAS DE ROLAMENTO,COM LARGURA MAXIMA DE 3M,APRESENTADO EM AUTOCAD NOS PADROES DA CONTRATANTE</t>
  </si>
  <si>
    <t>PROJETO EXECUTIVO DE SISTEMA CENTRAL DE GASES MEDICINAIS (OXIGENIO,AR COMPRIMIDO E VACUO),INCLUSIVE PROJETO BASICO,APRESENTADO EM AUTOCAD NOS PADROES DA CONTRATANTE,COM AREA ATE 1000M2</t>
  </si>
  <si>
    <t>PROJETO EXECUTIVO DE SISTEMA CENTRAL DE GASES MEDICINAIS (OXIGENIO,AR COMPRIMIDO E VACUO),INCLUSIVE PROJETO BASICO,APRESENTADO EM AUTOCAD NOS PADROES DA CONTRATANTE,COM AREA DE 1001 ATE 4000M2</t>
  </si>
  <si>
    <t>PROJETO EXECUTIVO DE SISTEMA CENTRAL DE GASES MEDICINAIS (OXIGENIO,AR COMPRIMIDO E VACUO),INCLUSIVE PROJETO BASICO,APRESENTADO EM AUTOCAD NOS PADROES DA CONTRATANTE,COM AREA ACIMADE 4000M2</t>
  </si>
  <si>
    <t>PROJETO EXECUTIVO PARA SISTEMA DE EXAUSTAO MECANICA DE COZINHA,INCLUSIVE PROJETO BASICO,APRESENTADO EM AUTOCAD NOS PADROES DA CONTRATANTE COM AREA ATE 50M2</t>
  </si>
  <si>
    <t>PROJETO EXECUTIVO PARA SISTEMA DE EXAUSTAO MECANICA DE COZINHA,INCLUSIVE PROJETO BASICO,APRESENTADO EM AUTOCAD NOS PADROES DA CONTRATANTE,COM AREA DE 51 ATE 100M2</t>
  </si>
  <si>
    <t>PROJETO EXECUTIVO PARA SISTEMA DE EXAUSTAO MECANICA DE COZINHA,INCLUSIVE PROJETO BASICO,APRESENTADO EM AUTOCAD NOS PADROES DA CONTRATANTE,COM AREA ACIMA DE 100M2</t>
  </si>
  <si>
    <t>PROJETO ESTRUTURAL FINAL DE ENGENHARIA DE OBRAS-DE-ARTE ESPECIAIS (PONTES,VIADUTOS E PASSARELAS) EM CONCRETO ARMADO E/OU PROTENDIDO OU ESTRUTURA DE ACO,COM AREA DE PROJECAO HORIZONTAL INFERIOR A 500M2,APRESENTADO EM AUTOCAD</t>
  </si>
  <si>
    <t>PROJETO ESTRUTURAL FINAL DE ENGENHARIA DE OBRAS-DE-ARTE ESPECIAIS (PONTES,VIADUTOS E PASSARELAS) EM CONCRETO ARMADO E/OU PROTENDIDO OU ESTRUTURA DE ACO,COM AREA DE PROJECAO HORIZONTAL DE 501 ATE 5.000M2,APRESENTADO EM AUTOCAD</t>
  </si>
  <si>
    <t>PROJETO ESTRUTURAL FINAL DE ENGENHARIA DE OBRAS-DE-ARTE ESPECIAIS (PONTES,VIADUTOS E PASSARELAS) EM CONCRETO ARMADO E/OU PROTENDIDO OU ESTRUTURA DE ACO,COM AREA DE PROJECAO HORIZONTAL DE 5.001 ATE 7.000M2,APRESENTADO EM AUTOCAD</t>
  </si>
  <si>
    <t>PROJETO EXECUTIVO DE PROGRAMACAO VISUAL PARA PREDIOS ESCOLARES E/OU ADMINISTRATIVOS ATE 500M2,APRESENTADO EM AUTOCAD NOS PADROES DA CONTRATANTE</t>
  </si>
  <si>
    <t>PROJETO EXECUTIVO DE PROGRAMACAO VISUAL PARA PREDIOS ESCOLARES E/OU ADMINISTRATIVOS,DE 501 ATE 3000M2,APRESENTADO EM AUTOCAD NOS PADROES DA CONTRATANTE</t>
  </si>
  <si>
    <t>RELATORIO FINAL DE OBRAS OU SERVICOS DE ENGENHARIA,INCL.DESENHOS TAMANHO A-1,AUTOCAD,REGISTRO FOTOGRAFICO,PLANILHA ORCAMENTARIA E DESCRICAO DO ESCOPO DOS SERVICOS REALIZADOS,CONF.RECOMENDACOES E ESPECIFICACOES DO ORGAO CONTRATANTE.O RELATORIO DEVERA SER APRESENTADO EM 2 VIAS.O ITEM DEVERA SER MEDIDO PELO NUMERO DE PRANCHAS ORIGINAIS QUE COMPOE O RELATORIO</t>
  </si>
  <si>
    <t>SERVICOS DE ELABORACAO DE VISTORIAS,LAUDOS TECNICOS,ANTEPROJETOS DE INTERVENCOES LOCALIZADAS,QUANTITATIVOS E RELATORIO FOTOGRAFICO PARA EXECUCAO DE RECUPERACAO ESTRUTURAL DE OBRAS-DE-ARTE ESPECIAIS,COM AREAS DE PROJECAO HORIZONTAL ATE 1000M2</t>
  </si>
  <si>
    <t>SERVICOS DE ELABORACAO DE VISTORIAS,LAUDOS TECNICOS,ANTEPROJETOS DE INTERVENCOES LOCALIZADAS,QUANTITATIVOS E RELATORIO FOTOGRAFICO PARA EXECUCAO DE RECUPERACAO ESTRUTURAL DE OBRAS-DE-ARTE ESPECIAIS,COM AREAS DE PROJECAO HORIZONTAL ENTRE 1000M2 E 2000M2.PARA OS PRIMEIROS 1000M2 CONSIDERAR O ITEM PERTINENTE</t>
  </si>
  <si>
    <t>SERVICOS DE ELABORACAO DE VISTORIAS,LAUDOS TECNICOS,ANTEPROJETOS DE INTERVENCOES LOCALIZADAS,QUANTITATIVOS E RELATORIO FOTOGRAFICO PARA EXECUCAO DE RECUPERACAO ESTRUTURAL DE OBRAS-DE-ARTE ESPECIAIS,COM AREAS DE PROJECAO HORIZONTAL ENTRE 2000M2 E 5000M2.PARA OS PRIMEIROS 2000M2 CONSIDERAR OS ITENS PERTINENTES</t>
  </si>
  <si>
    <t>SERVICOS DE ELABORACAO DE VISTORIAS,LAUDOS TECNICOS,ANTEPROJETOS DE INTERVENCOES LOCALIZADAS,QUANTITATIVOS E RELATORIO FOTOGRAFICO PARA EXECUCAO DE RECUPERACAO ESTRUTURAL DE OBRAS-DE-ARTE ESPECIAIS,COM AREAS DE PROJECAO HORIZONTAL ACIMA DE5000M2.PARA OS PRIMEIROS 5000M2 CONSIDERAR OS ITENS PERTINENTES</t>
  </si>
  <si>
    <t>SERVICOS DE ELABORACAO DE VISTORIAS,LAUDOS TECNICOS,ANTEPROJETOS DE INTERVENCOES LOCALIZADAS,QUANTITATIVOS E RELATORIO FOTOGRAFICO PARA EXECUCAO DE RECUPERACAO ESTRUTURAL DE PREDIOS PUBLICOS,COM AREAS DE PROJECAO HORIZONTAL ATE 1000M2</t>
  </si>
  <si>
    <t>SERVICOS DE ELABORACAO DE VISTORIAS,LAUDOS TECNICOS,ANTEPROJETOS DE INTERVENCOES LOCALIZADAS,QUANTITATIVOS E RELATORIO FOTOGRAFICO PARA EXECUCAO DE RECUPERACAO ESTRUTURAL DE PREDIOS PUBLICOS,COM AREAS DE PROJECAO HORIZONTAL ENTRE 1000M2 E 2000M2.PARA OS PRIMEIROS 1000M2 CONSIDERAR O ITEM PERTINENTE</t>
  </si>
  <si>
    <t>SERVICOS DE ELABORACAO DE VISTORIAS,LAUDOS TECNICOS,ANTEPROJETOS DE INTERVENCOES LOCALIZADAS,QUANTITATIVOS E RELATORIO FOTOGRAFICO PARA EXECUCAO DE RECUPERACAO ESTRUTURAL DE PREDIOS PUBLICOS,COM AREAS DE PROJECAO HORIZONTAL ENTRE 2000M2 E 5000M2.PARA OS PRIMEIROS 2000M2 CONSIDERAR OS ITENS PERTINENTES</t>
  </si>
  <si>
    <t>SERVICOS DE ELABORACAO DE VISTORIAS,LAUDOS TECNICOS,ANTEPROJETOS DE INTERVENCOES LOCALIZADAS,QUANTITATIVOS E RELATORIO FOTOGRAFICO PARA EXECUCAO DE RECUPERACAO ESTRUTURAL DE PREDIOS PUBLICOS,COM AREAS DE PROJECAO HORIZONTAL ACIMA DE 5000M2.PARA OS PRIMEIROS 5000M2 CONSIDERAR OS ITENS PERTINENTES</t>
  </si>
  <si>
    <t>PROJETO EXECUTIVO DE ARQUITETURA,CONSIDERANDO O PROJETO BASICO EXISTENTE,PARA PREDIOS HOSPITALARES ATE 1000M2,APRESENTADO EM AUTOCAD NOS PADROES DA CONTRATANTE,INCLUSIVE AS LEGALIZACOES PERTINENTES,COORDENACAO E COMPATIBILIZACAO COM OS PROJETOS COMPLEMENTARES</t>
  </si>
  <si>
    <t>PROJETO EXECUTIVO DE ARQUITETURA,CONSIDERANDO O PROJETO BASICO EXISTENTE,PARA PREDIOS HOSPITALARES DE 1001 ATE 4000M2,APRESENTADO EM AUTOCAD NOS PADROES DA CONTRATANTE,INCLUSIVE AS LEGALIZACOES PERTINENTES,COORDENACAO E COMPATIBILIZACAO COM OS PROJETOS COMPLEMENTARES</t>
  </si>
  <si>
    <t>PROJETO EXECUTIVO DE ARQUITETURA,CONSIDERANDO O PROJETO BASICO EXISTENTE,PARA PREDIOS HOSPITALARES ACIMA DE 4000M2,APRESENTADO EM AUTOCAD NOS PADROES DA CONTRATANTE,INCLUSIVE AS LEGALIZACOES PERTINENTES,COORDENACAO E COMPATIBILIZACAO COM OS PROJETOS COMPLEMENTARES</t>
  </si>
  <si>
    <t>PROJETO EXECUTIVO DE ARQUITETURA,CONSIDERANDO O PROJETO BASICO EXISTENTE,PARA PREDIOS CULTURAIS ATE 500M2,APRESENTADO EM AUTOCAD NOS PADROES DA CONTRATANTE,INCLUSIVE AS LEGALIZACOES PERTINENTES,COORDENACAO E COMPATIBILIZACAO COM OS PROJETOS COMPLEMENTARES</t>
  </si>
  <si>
    <t>PROJETO EXECUTIVO DE ARQUITETURA,CONSIDERANDO O PROJETO BASICO EXISTENTE,PARA PREDIOS CULTURAIS DE 501 ATE 3000M2,APRESENTADO EM AUTOCAD NOS PADROES DA CONTRATANTE,INCLUSIVE AS LEGALIZACOES PERTINENTES,COORDENACAO E COMPATIBILIZACAO COM OSPROJETOS COMPLEMENTARES</t>
  </si>
  <si>
    <t>PROJETO EXECUTIVO DE ARQUITETURA,CONSIDERANDO O PROJETO BASICO EXISTENTE,PARA PREDIOS CULTURAIS ACIMA DE 3000M2,APRESENTADO EM AUTOCAD NOS PADROES DA CONTRATANTE,INCLUSIVE AS LEGALIZACOES PERTINENTES,COORDENACAO E COMPATIBILIZACAO COM OS PROJETOS COMPLEMENTARES</t>
  </si>
  <si>
    <t>PROJETO EXECUTIVO DE ARQUITETURA,CONSIDERANDO O PROJETO BASICO EXISTENTE,PARA PREDIOS ESCOLARES E/OU ADMINISTRATIVOS ATE 500M2,APRESENTADO EM AUTOCAD NOS PADROES DA CONTRATANTE,INCLUSIVE AS LEGALIZACOES PERTINENTES,COORDENACAO E COMPATIBILIZACAO COM OS PROJETOS COMPLEMENTARES</t>
  </si>
  <si>
    <t>PROJETO EXECUTIVO DE ARQUITETURA,CONSIDERANDO O PROJETO BASICO EXISTENTE,PARA PREDIOS ESCOLARES E/OU ADMINISTRATIVOS DE501 ATE 3000M2,APRESENTADO EM AUTOCAD NOS PADROES DA CONTRATANTE,INCLUSIVE AS LEGALIZACOES PERTINENTES,COORDENACAO E COMPATIBILIZACAO COM OS PROJETOS COMPLEMENTARES</t>
  </si>
  <si>
    <t>PROJETO EXECUTIVO DE ARQUITETURA,CONSIDERANDO O PROJETO BASICO EXISTENTE,PARA PREDIOS ESCOLARES E/OU ADMINISTRATIVOS ACIMA DE 3000M2,APRESENTADO EM AUTOCAD NOS PADROES DA CONTRATANTE,INCLUSIVE AS LEGALIZACOES PERTINENTES,COORDENACAO E COMPATIBILIZACAO COM OS PROJETOS COMPLEMENTARES</t>
  </si>
  <si>
    <t>PROJETO EXECUTIVO DE ARQUITETURA PARA LOTEAMENTOS COM 3 UNIDADES UNIFAMILIARES OU BIFAMILIARES TIPO PARA AREAS ATE 12000M2,CONSIDERANDO O PROJETO BASICO EXISTENTE,APRESENTADO EM AUTOCAD NOS PADROES DA CONTRATANTE,INCLUSIVE AS LEGALIZACOES PERTINENTES,COORDENACAO E COMPATIBILIZACAO COM OS PROJETOS COMPLEMENTARES</t>
  </si>
  <si>
    <t>PROJETO EXECUTIVO DE ARQUITETURA PARA LOTEAMENTOS COM 3 UNIDADES UNIFAMILIARES OU BIFAMILIARES TIPO PARA AREAS DE 12001ATE 36000M2,CONSIDERANDO O PROJETO BASICO EXISTENTE,APRESENTADO EM AUTOCAD NOS PADROES DA CONTRATANTE,INCLUSIVE AS LEGALIZACOES PERTINENTES,COORDENACAO E COMPATIBILIZACAO COM OS PROJETOS COMPLEMENTARES</t>
  </si>
  <si>
    <t>PROJETO EXECUTIVO DE ARQUITETURA PARA LOTEAMENTOS COM 3 UNIDADES UNIFAMILIARES OU BIFAMILIARES TIPO PARA AREAS ACIMA DE3600M2,CONSIDERANDO O PROJETO BASICO EXISTENTE,APRESENTADO EM AUTOCAD NOS PADROES DA CONTRATANTE,INCLUSIVE AS LEGALIZACOES PERTINENTES,COORDENACAO E COMPATIBILIZACAO COM OS PROJETOS COMPLENTARES</t>
  </si>
  <si>
    <t>PROJETO EXECUTIVO DE ARQUITETURA,CONSIDERANDO O PROJETO BASICO EXISTENTE,PARA HABITACAO/EDIFICIOS ATE 6000M2,APRESENTADO EM AUTOCAD NOS PADROES DA CONTRATANTE,INCLUSIVE AS LEGALIZACOES PERTINENTES,COORDENACAO E COMPATIBILIZACAO COM OS PROJETOS COMPLEMENTARES</t>
  </si>
  <si>
    <t>PROJETO EXECUTIVO DE ARQUITETURA,CONSIDERANDO O PROJETO BASICO EXISTENTE,PARA HABITACAO/EDIFICIOS DE 6001 ATE 12000M2,APRESENTADO EM AUTOCAD NOS PADROES DA CONTRATANTE,INCLUSIVE AS LEGALIZACOES PERTINENTES,COORDENACAO E COMPATIBILIZACAO COM OS PROJETOS COMPLEMENTARES</t>
  </si>
  <si>
    <t>PROJETO EXECUTIVO DE ARQUITETURA,CONSIDERANDO O PROJETO BASICO EXISTENTE,PARA HABITACAO/EDIFICIOS ACIMA DE 12000M2,APRESENTADO EM AUTOCAD NOS PADROES DA CONTRATANTE,INCLUSIVE AS LEGALIZACOES PERTINENTES,COORDENACAO E COMPATIBILIZACAO COM OS PROJETOS COMPLEMENTARES</t>
  </si>
  <si>
    <t>PROJETO BASICO DE INSTALACAO DE INCENDIO E SPDA PARA PREDIOS ESCOLARES E/OU ADMINISTRATIVOS ATE 500M2,APRESENTADO EM AUTOCAD,INCLUSIVE AS LEGALIZACOES PERTINENTES</t>
  </si>
  <si>
    <t>PROJETO BASICO DE INSTALACAO DE INCENDIO E SPDA PARA PREDIOS ESCOLARES E/OU ADMINISTRATIVOS DE 501 ATE 3000M2,APRESENTADO EM AUTOCAD,INCLUSIVE AS LEGALIZACOES PERTINENTES</t>
  </si>
  <si>
    <t>PROJETO BASICO DE INSTALACAO DE INCENDIO E SPDA PARA PREDIOS ESCOLARES E/OU ADMINISTRATIVOS ACIMA DE 3000M2,APRESENTADOEM AUTOCAD,INCLUSIVE AS LEGALIZACOES PERTINENTES</t>
  </si>
  <si>
    <t>PROJETO BASICO DE INSTALACAO DE INCENDIO E SPDA PARA PREDIOS CULTURAIS ATE 500M2,APRESENTADO EM AUTOCAD,INCLUSIVE AS LEGALIZACOES PERTINENTES</t>
  </si>
  <si>
    <t>PROJETO BASICO DE INSTALACAO DE INCENDIO E SPDA PARA PREDIOS CULTURAIS ACIMA DE 500M2,APRESENTADO EM AUTOCAD,INCLUSIVE AS LEGALIZACOES PERTINENTES</t>
  </si>
  <si>
    <t>PROJETO BASICO DE INSTALACAO DE INCENDIO E SPDA PARA PREDIOS HOSPITALARES,APRESENTADO EM AUTOCAD,INCLUSIVE AS LEGALIZACOES PERTINENTES</t>
  </si>
  <si>
    <t>PROJETO BASICO DE INSTALACAO DE INCENDIO E SPDA PARA HABITACOES/EDIFICIOS ATE 500M2,APRESENTADO EM AUTOCAD,INCLUSIVE ASLEGALIZACOES PERTINENTES</t>
  </si>
  <si>
    <t>PROJETO BASICO DE INSTALACAO DE INCENDIO E SPDA PARA HABITACOES/EDIFICIOS DE 501 ATE 3000M2,APRESENTADO EM AUTOCAD,INCLUSIVE AS LEGALIZACOES PERTINENTES</t>
  </si>
  <si>
    <t>PROJETO BASICO DE INSTALACAO DE INCENDIO E SPDA PARA HABITACOES/EDIFICIOS ACIMA DE 3000M2,APRESENTADO EM AUTOCAD,INCLUSIVE AS LEGALIZACOES PERTINENTES</t>
  </si>
  <si>
    <t>PROJETO BASICO DE INSTALACAO DE INCENDIO E SPDA PARA HABITACAO/LOTEAMENTO ATE 36000M2,APRESENTADO EM AUTOCAD,INCLUSIVE AS LEGALIZACOES PERTINENTES</t>
  </si>
  <si>
    <t>PROJETO BASICO DE INSTALACAO DE INCENDIO E SPDA PARA HABITACAO/LOTEAMENTO ACIMA DE 36000M2,APRESENTADO EM AUTOCAD,INCLUSIVE AS LEGALIZACOES PERTINENTES</t>
  </si>
  <si>
    <t>PROJETO EXECUTIVO DE INSTALACAO DE INCENDIO E SPDA,CONSIDERANDO PROJETO BASICO EXISTENTE,PARA PREDIOS ESCOLARES E/OU ADMINISTRATIVOS ATE 500M2,APRESENTADO EM AUTOCAD,INCLUSIVE AS LEGALIZACOES PERTINENTES</t>
  </si>
  <si>
    <t>PROJETO EXECUTIVO DE INSTALACAO DE INCENDIO E SPDA,CONSIDERANDO PROJETO BASICO EXISTENTE,PARA PREDIOS ESCOLARES E/OU ADMINISTRATIVOS DE 501 ATE 3000M2,APRESENTADO EM AUTOCAD,INCLUSIVE AS LEGALIZACOES PERTINENTES</t>
  </si>
  <si>
    <t>PROJETO EXECUTIVO DE INSTALACAO DE INCENDIO E SPDA,CONSIDERANDO PROJETO BASICO EXISTENTE,PARA PREDIOS ESCOLARES E/OU ADMINISTRATIVOS ACIMA DE 3000M2,APRESENTADO EM AUTOCAD,INCLUSIVE AS LEGALIZACOES PERTINENTES</t>
  </si>
  <si>
    <t>PROJETO EXECUTIVO DE INSTALACAO DE INCENDIO E SPDA,CONSIDERANDO PROJETO BASICO EXISTENTE,PARA PREDIOS CULTURAIS ATE 500M2,APRESENTADO EM AUTOCAD,INCLUSIVE AS LEGALIZACOES PERTINENTES</t>
  </si>
  <si>
    <t>PROJETO EXECUTIVO DE INSTALACAO DE INCENDIO E SPDA,CONSIDERANDO PROJETO BASICO EXISTENTE,PARA PREDIOS CULTURAIS ACIMA DE 500M2,APRESENTADO EM AUTOCAD,INCLUSIVE AS LEGALIZACOES PERTINENTES</t>
  </si>
  <si>
    <t>PROJETO EXECUTIVO DE INSTALACAO DE INCENDIO E SPDA,CONSIDERANDO PROJETO BASICO EXISTENTE,PARA PREDIOS HOSPITALARES,APRESENTADO EM AUTOCAD,INCLUSIVE AS LEGALIZACOES PERTINENTES</t>
  </si>
  <si>
    <t>PROJETO EXECUTIVO DE INSTALACAO DE INCENDIO E SPDA,CONSIDERANDO PROJETO BASICO EXISTENTE,PARA HABITACOES/EDIFICIOS ATE 500M2,APRESENTADO EM AUTOCAD,INCLUSIVE AS LEGALIZACOES PERTINENTES</t>
  </si>
  <si>
    <t>PROJETO EXECUTIVO DE INSTALACAO DE INCENDIO E SPDA,CONSIDERANDO PROJETO BASICO EXISTENTE,PARA HABITACOES/EDIFICIOS DE 501 ATE 3000M2,APRESENTADO EM AUTOCAD,INCLUSIVE AS LEGALIZACOES PERTINENTES</t>
  </si>
  <si>
    <t>PROJETO EXECUTIVO DE INSTALACAO DE INCENDIO E SPDA,CONSIDERANDO PROJETO BASICO EXISTENTE,PARA HABITACOES/EDIFICIOS ACIMADE 3000M2,APRESENTADO EM AUTOCAD,INCLUSIVE AS LEGALIZACOES PERTINENTES</t>
  </si>
  <si>
    <t>PROJETO EXECUTIVO DE INSTALACAO DE INCENDIO E SPDA,CONSIDERANDO PROJETO BASICO EXISTENTE,PARA HABITACAO/LOTEAMENTO ATE 36000M2,APRESENTADO EM AUTOCAD,INCLUSIVE AS LEGALIZACOES PERTINENTES</t>
  </si>
  <si>
    <t>PROJETO EXECUTIVO DE INSTALACAO DE INCENDIO E SPDA,CONSIDERANDO PROJETO BASICO EXISTENTE,PARA HABITACAO/LOTEAMENTO ACIMADE 36000M2,APRESENTADO EM AUTOCAD,INCLUSIVE AS LEGALIZACOESPERTINENTES</t>
  </si>
  <si>
    <t>PROJETO BASICO DE INSTALACAO DE GAS PARA PREDIOS ESCOLARES E/OU ADMINISTRATIVOS ATE 500M2,APRESENTADO EM AUTOCAD,INCLUSIVE AS LEGALIZACOES PERTINENTES</t>
  </si>
  <si>
    <t>PROJETO BASICO DE INSTALACAO DE GAS PARA PREDIOS ESCOLARES E/OU ADMINISTRATIVOS ACIMA DE 500M2,APRESENTADO EM AUTOCAD,INCLUSIVE AS LEGALIZACOES PERTINENTES</t>
  </si>
  <si>
    <t>PROJETO BASICO DE INSTALACAO DE GAS PARA PREDIOS CULTURAIS,APRESENTADO EM AUTOCAD,INCLUSIVE AS LEGALIZACOES PERTINENTES</t>
  </si>
  <si>
    <t>PROJETO BASICO DE INSTALACAO DE GAS PARA PREDIOS HOSPITALARES ATE 4000M2,APRESENTADO EM AUTOCAD,INCLUSIVE AS LEGALIZACOES PERTINENTES</t>
  </si>
  <si>
    <t>PROJETO BASICO DE INSTALACAO DE GAS PARA PREDIOS HOSPITALARES ACIMA DE 4000M2,APRESENTADO EM AUTOCAD,INCLUSIVE AS LEGALIZACOES PERTINENTES</t>
  </si>
  <si>
    <t>PROJETO BASICO DE INSTALACAO DE GAS PARA HABITACOES/EDIFICIOS ATE 500M2,APRESENTADO EM AUTOCAD,INCLUSIVE AS LEGALIZACOES PERTINENTES</t>
  </si>
  <si>
    <t>PROJETO BASICO DE INSTALACAO DE GAS PARA HABITACOES/EDIFICIOS ACIMA DE 500M2,APRESENTADO EM AUTOCAD,INCLUSIVE AS LEGALIZACOES PERTINENTES</t>
  </si>
  <si>
    <t>PROJETO BASICO DE INSTALACAO DE GAS PARA HABITACAO/LOTEAMENTO ACIMA DE 12000M2,APRESENTADO EM AUTOCAD,INCLUSIVE AS LEGALIZACOES PERTINENTES</t>
  </si>
  <si>
    <t>PROJETO EXECUTIVO DE INSTALACAO DE GAS,CONSIDERANDO O PROJETO BASICO EXISTENTE,PARA PREDIOS ESCOLARES E/OU ADMINISTRATIVOS ATE 500M2,APRESENTADO EM AUTOCAD,INCLUSIVE AS LEGALIZACOES PERTINENTES</t>
  </si>
  <si>
    <t>PROJETO EXECUTIVO DE INSTALACAO DE GAS,CONSIDERANDO O PROJETO BASICO EXISTENTE,PARA PREDIOS ESCOLARES E/OU ADMINISTRATIVOS ACIMA DE 500M2,APRESENTADO EM AUTOCAD,INCLUSIVE AS LEGALIZACOES PERTINENTES</t>
  </si>
  <si>
    <t>PROJETO EXECUTIVO DE INSTALACAO DE GAS,CONSIDERANDO O PROJETO BASICO EXISTENTE,PARA PREDIOS CULTURAIS,APRESENTADO EM AUTOCAD,INCLUSIVE AS LEGALIZACOES PERTINENTES</t>
  </si>
  <si>
    <t>PROJETO EXECUTIVO DE INSTALACAO DE GAS,CONSIDERANDO O PROJETO BASICO EXISTENTE,PARA PREDIOS HOSPITALARES ATE 4000M2,APRESENTADO EM AUTOCAD,INCLUSIVE AS LEGALIZACOES PERTINENTES</t>
  </si>
  <si>
    <t>PROJETO EXECUTIVO DE INSTALACAO DE GAS,CONSIDERANDO O PROJETO BASICO EXISTENTE,PARA PREDIOS HOSPITALARES ACIMA DE 4000M2,APRESENTADO EM AUTOCAD,INCLUSIVE AS LEGALIZACOES PERTINENTES</t>
  </si>
  <si>
    <t>PROJETO EXECUTIVO DE INSTALACAO DE GAS,CONSIDERANDO O PROJETO BASICO EXISTENTE,PARA HABITACOES/EDIFICIOS ATE 500M2,APRESENTADO EM AUTOCAD,INCLUSIVE AS LEGALIZACOES PERTINENTES</t>
  </si>
  <si>
    <t>PROJETO EXECUTIVO DE INSTALACAO DE GAS,CONSIDERANDO O PROJETO BASICO EXISTENTE,PARA HABITACOES/EDIFICIOS ACIMA DE 500M2,APRESENTADO EM AUTOCAD,INCLUSIVE AS LEGALIZACOES PERTINENTES</t>
  </si>
  <si>
    <t>PROJETO EXECUTIVO DE INSTALACAO DE GAS,CONSIDERANDO O PROJETO BASICO EXISTENTE,PARA HABITACAO/LOTEAMENTO ATE 12000M2,APRESENTADO EM AUTOCAD,INCLUSIVE AS LEGALIZACOES PERTINENTES</t>
  </si>
  <si>
    <t>PROJETO EXECUTIVO DE INSTALACAO DE GAS,CONSIDERANDO O PROJETO BASICO EXISTENTE,PARA HABITACAO/LOTEAMENTO ACIMA DE 12000M2,APRESENTADO EM AUTOCAD,INCLUSIVE AS LEGALIZACOES PERTINENTES</t>
  </si>
  <si>
    <t>PROJETO BASICO DE INSTALACAO DE TELEMATICA PARA PREDIOS ESCOLARES E/OU ADMINISTRATIVOS ATE 500M2,APRESENTADO EM AUTOCAD,INCLUSIVE AS LEGALIZACOES PERTINENTES</t>
  </si>
  <si>
    <t>PROJETO BASICO DE INSTALACAO DE TELEMATICA PARA PREDIOS ESCOLARES E/OU ADMINISTRATIVOS ACIMA DE 500M2,APRESENTADO EM AUTOCAD,INCLUSIVE AS LEGALIZACOES PERTINENTES</t>
  </si>
  <si>
    <t>PROJETO BASICO DE INSTALACAO DE TELEMATICA PARA PREDIOS CULTURAIS ATE 500M2,APRESENTADO EM AUTOCAD,INCLUSIVE AS LEGALIZACOES PERTINENTES</t>
  </si>
  <si>
    <t>PROJETO BASICO DE INSTALACAO DE TELEMATICA PARA PREDIOS CULTURAIS ACIMA DE 500M2,APRESENTADO EM AUTOCAD,INCLUSIVE AS LEGALIZACOES PERTINENTES</t>
  </si>
  <si>
    <t>PROJETO BASICO DE INSTALACAO DE TELEMATICA PARA PREDIOS HOSPITALARES,APRESENTADO EM AUTOCAD,INCLUSIVE AS LEGALIZACOES PERTINENTES</t>
  </si>
  <si>
    <t>PROJETO BASICO DE INSTALACAO DE TELEMATICA PARA HABITACOES/EDIFICIOS ATE 500M2,APRESENTADO EM AUTOCAD,INCLUSIVE AS LEGALIZACOES PERTINENTES</t>
  </si>
  <si>
    <t>PROJETO BASICO DE INSTALACAO DE TELEMATICA PARA HABITACOES/EDIFICIOS DE 501 ATE 3000M2,APRESENTADO EM AUTOCAD,INCLUSIVEAS LEGALIZACOES PERTINENTES</t>
  </si>
  <si>
    <t>PROJETO BASICO DE INSTALACAO DE TELEMATICA PARA HABITACAO/LOTEAMENTO ATE 12000M2,APRESENTADO EM AUTOCAD,INCLUSIVE AS LEGALIZACOES PERTINENTES</t>
  </si>
  <si>
    <t>PROJETO BASICO DE INSTALACAO DE TELEMATICA PARA HABITACAO/LOTEAMENTO ACIMA DE 12000M2,APRESENTADO EM AUTOCAD,INCLUSIVE AS LEGALIZACOES PERTINENTES</t>
  </si>
  <si>
    <t>PROJETO EXECUTIVO DE INSTALACAO DE TELEMATICA,CONSIDERANDO O PROJETO BASICO EXISTENTE,PARA PREDIOS ESCOLARES E/OU ADMINISTRATIVOS ATE 500M2,APRESENTADO EM AUTOCAD,INCLUSIVE AS LEGALIZACOES PERTINENTES</t>
  </si>
  <si>
    <t>PROJETO EXECUTIVO DE INSTALACAO DE TELEMATICA,CONSIDERANDO O PROJETO BASICO EXISTENTE,PARA PREDIOS ESCOLARES E/OU ADMINISTRATIVOS ACIMA DE 500M2,APRESENTADO EM AUTOCAD,INCLUSIVE AS LEGALIZACOES PERTINENTES</t>
  </si>
  <si>
    <t>PROJETO EXECUTIVO DE INSTALACAO DE TELEMATICA,CONSIDERANDO O PROJETO BASICO EXISTENTE,PARA PREDIOS CULTURAIS ATE 500M2,APRESENTADO EM AUTOCAD,INCLUSIVE AS LEGALIZACOES PERTINENTES</t>
  </si>
  <si>
    <t>PROJETO EXECUTIVO DE INSTALACAO DE TELEMATICA,CONSIDERANDO O PROJETO BASICO EXISTENTE,PARA PREDIOS CULTURAIS ACIMA DE 500M2,APRESENTADO EM AUTOCAD,INCLUSIVE AS LEGALIZACOES PERTINENTES</t>
  </si>
  <si>
    <t>PROJETO EXECUTIVO DE INSTALACAO DE TELEMATICA,CONSIDERANDO O PROJETO BASICO EXISTENTE,PARA PREDIOS HOSPITALARES,APRESENTADO EM AUTOCAD,INCLUSIVE AS LEGALIZACOES PERTINENTES</t>
  </si>
  <si>
    <t>PROJETO EXECUTIVO DE INSTALACAO DE TELEMATICA,CONSIDERANDO O PROJETO BASICO EXISTENTE,PARA HABITACOES/EDIFICIOS ATE 500M2,APRESENTADO EM AUTOCAD,INCLUSIVE AS LEGALIZACOES PERTINENTES</t>
  </si>
  <si>
    <t>PROJETO EXECUTIVO DE INSTALACAO DE TELEMATICA,CONSIDERANDO O PROJETO BASICO EXISTENTE,PARA HABITACOES/EDIFICIOS DE 501 ATE 3000M2,APRESENTADO EM AUTOCAD,INCLUSIVE AS LEGALIZACOES PERTINENTES</t>
  </si>
  <si>
    <t>PROJETO EXECUTIVO DE INSTALACAO DE TELEMATICA,CONSIDERANDO O PROJETO BASICO EXISTENTE,PARA HABITACAO/LOTEAMENTO ATE 12000M2,APRESENTADO EM AUTOCAD,INCLUSIVE AS LEGALIZACOES PERTINENTES</t>
  </si>
  <si>
    <t>PROJETO EXECUTIVO DE INSTALACAO DE TELEMATICA,CONSIDERANDO O PROJETO BASICO EXISTENTE,PARA HABITACAO/LOTEAMENTO ACIMA DE 12000M2,APRESENTADO EM AUTOCAD,INCLUSIVE AS LEGALIZACOES PERTINENTES</t>
  </si>
  <si>
    <t>PROJETO BASICO DE INSTALACAO DE ESGOTO SANITARIO E AGUAS PLUVIAIS PARA PREDIOS ESCOLARES E/OU ADMINISTRATIVOS ATE 500M2,APRESENTADO EM AUTOCAD,INCLUSIVE AS LEGALIZACOES PERTINENTES</t>
  </si>
  <si>
    <t>PROJETO BASICO DE INSTALACAO DE ESGOTO SANITARIO E AGUAS PLUVIAIS PARA PREDIOS ESCOLARES E/OU ADMINISTRATIVOS DE 501 ATE 3000M2,APRESENTADO EM AUTOCAD,INCLUSIVE AS LEGALIZACOES PERTINENTES</t>
  </si>
  <si>
    <t>PROJETO BASICO DE INSTALACAO DE ESGOTO SANITARIO E AGUAS PLUVIAIS PARA PREDIOS ESCOLARES E/OU ADMINISTRATIVOS ACIMA DE 3000M2,APRESENTADO EM AUTOCAD,INCLUSIVE AS LEGALIZACOES PERTINENTES</t>
  </si>
  <si>
    <t>PROJETO BASICO DE INSTALACAO DE ESGOTO SANITARIO E AGUAS PLUVIAIS PARA PREDIOS CULTURAIS,APRESENTADO EM AUTOCAD,INCLUSIVE AS LEGALIZACOES PERTINENTES</t>
  </si>
  <si>
    <t>PROJETO BASICO DE INSTALACAO DE ESGOTO SANITARIO E AGUAS PLUVIAIS PARA PREDIOS HOSPITALARES ATE 4000M2,APRESENTADO EM AUTOCAD,INCLUSIVE AS LEGALIZACOES PERTINENTES</t>
  </si>
  <si>
    <t>PROJETO BASICO DE INSTALACAO DE ESGOTO SANITARIO E AGUAS PLUVIAIS PARA PREDIOS HOSPITALARES ACIMA DE 4000M2,APRESENTADOEM AUTOCAD,INCLUSIVE AS LEGALIZACOES PERTINENTES</t>
  </si>
  <si>
    <t>PROJETO BASICO DE INSTALACAO DE ESGOTO SANITARIO E AGUAS PLUVIAIS PARA URBANIZACAO ATE 15000M2,APRESENTADO EM AUTOCAD,INCLUSIVE AS LEGALIZACOES PERTINENTES</t>
  </si>
  <si>
    <t>PROJETO BASICO DE INSTALACAO DE ESGOTO SANITARIO E AGUAS PLUVIAIS PARA URBANIZACAO ACIMA DE 15000M2,APRESENTADO EM AUTOCAD,INCLUSIVE AS LEGALIZACOES PERTINENTES</t>
  </si>
  <si>
    <t>PROJETO BASICO DE INSTALACAO DE ESGOTO SANITARIO E AGUAS PLUVIAIS PARA HABITACAO/LOTEAMENTO ATE 12000M2,APRESENTADO EM AUTOCAD,INCLUSIVE AS LEGALIZACOES PERTINENTES</t>
  </si>
  <si>
    <t>PROJETO BASICO DE INSTALACAO DE ESGOTO SANITARIO E AGUAS PLUVIAIS PARA HABITACAO/LOTEAMENTO DE 12001 ATE 36000M2,APRESENTADO EM AUTOCAD,INCLUSIVE AS LEGALIZACOES PERTINENTES</t>
  </si>
  <si>
    <t>PROJETO BASICO DE INSTALACAO DE ESGOTO SANITARIO E AGUAS PLUVIAIS PARA HABITACAO/LOTEAMENTO ACIMA DE 36000M2,APRESENTADO EM AUTOCAD,INCLUSIVE AS LEGALIZACOES PERTINENTES</t>
  </si>
  <si>
    <t>PROJETO EXECUTIVO DE INSTALACAO DE ESGOTO SANITARIO E AGUASPLUVIAIS,CONSIDERANDO O PROJETO BASICO EXISTENTE,PARA PREDIOS ESCOLARES E/OU ADMINISTRATIVOS ATE 500M2,APRESENTADO EM AUTOCAD,INCLUSIVE AS LEGALIZACOES PERTINENTES</t>
  </si>
  <si>
    <t>PROJETO EXECUTIVO DE INSTALACAO DE ESGOTO SANITARIO E AGUASPLUVIAIS,CONSIDERANDO O PROJETO BASICO EXISTENTE,PARA PREDIOS ESCOLARES E/OU ADMINISTRATIVOS DE 501 ATE 3000M2,APRESENTADO EM AUTOCAD,INCLUSIVE AS LEGALIZACOES PERTINENTES</t>
  </si>
  <si>
    <t>PROJETO EXECUTIVO DE INSTALACAO DE ESGOTO SANITARIO E AGUASPLUVIAIS,CONSIDERANDO O PROJETO BASICO EXISTENTE,PARA PREDIOS ESCOLARES E/OU ADMINISTRATIVOS ACIMA DE 3000M2,APRESENTADO EM AUTOCAD,INCLUSIVE AS LEGALIZACOES PERTINENTES</t>
  </si>
  <si>
    <t>PROJETO EXECUTIVO DE INSTALACAO DE ESGOTO SANITARIO E AGUASPLUVIAIS,CONSIDERANDO O PROJETO BASICO EXISTENTE,PARA PREDIOS CULTURAIS,APRESENTADO EM AUTOCAD,INCLUSIVE AS LEGALIZACOES PERTINENTES</t>
  </si>
  <si>
    <t>PROJETO EXECUTIVO DE INSTALACAO DE ESGOTO SANITARIO E AGUASPLUVIAIS,CONSIDERANDO O PROJETO BASICO EXISTENTE,PARA PREDIOS HOSPITALARES ATE 4000M2,APRESENTADO EM AUTOCAD,INCLUSIVE AS LEGALIZACOES PERTINENTES</t>
  </si>
  <si>
    <t>PROJETO EXECUTIVO DE INSTALACAO DE ESGOTO SANITARIO E AGUASPLUVIAIS,CONSIDERANDO O PROJETO BASICO EXISTENTE,PARA PREDIOS HOSPITALARES ACIMA DE 4000M2,APRESENTADO EM AUTOCAD,INCLUSIVE AS LEGALIZACOES PERTINENTES</t>
  </si>
  <si>
    <t>PROJETO EXECUTIVO DE INSTALACAO DE ESGOTO SANITARIO E AGUASPLUVIAIS,CONSIDERANDO O PROJETO BASICO EXISTENTE,PARA URBANIZACAO ATE 15000M2,APRESENTADO EM AUTOCAD,INCLUSIVE AS LEGALIZACOES PERTINENTES</t>
  </si>
  <si>
    <t>PROJETO EXECUTIVO DE INSTALACAO DE ESGOTO SANITARIO E AGUASPLUVIAIS,CONSIDERANDO O PROJETO BASICO EXISTENTE,PARA URBANIZACAO ACIMA DE 15000M2,APRESENTADO EM AUTOCAD,INCLUSIVE AS LEGALIZACOES PERTINENTES</t>
  </si>
  <si>
    <t>PROJETO EXECUTIVO DE INSTALACAO DE ESGOTO SANITARIO E AGUASPLUVIAIS,CONSIDERANDO O PROJETO BASICO EXISTENTE,PARA HABITACAO/LOTEAMENTO ATE 12000M2,APRESENTADO EM AUTOCAD,INCLUSIVEAS LEGALIZACOES PERTINENTES</t>
  </si>
  <si>
    <t>PROJETO EXECUTIVO DE INSTALACAO DE ESGOTO SANITARIO E AGUASPLUVIAIS,CONSIDERANDO O PROJETO BASICO EXISTENTE,PARA HABITACAO/LOTEAMENTO DE 12001 ATE 36000M2,APRESENTADO EM AUTOCAD,INCLUSIVE AS LEGALIZACOES PERTINENTES</t>
  </si>
  <si>
    <t>PROJETO EXECUTIVO DE INSTALACAO DE ESGOTO SANITARIO E AGUASPLUVIAIS,CONSIDERANDO O PROJETO BASICO EXISTENTE,PARA HABITACAO/LOTEAMENTO ACIMA DE 36000M2,APRESENTADO EM AUTOCAD,INCLUSIVE AS LEGALIZACOES PERTINENTES</t>
  </si>
  <si>
    <t>PROJETO BASICO DE INSTALACAO HIDRAULICA PARA PREDIOS ESCOLARES E/OU ADMINISTRATIVOS ATE 500M2,APRESENTADO EM AUTOCAD,INCLUSIVE EM AUTOCAD,INCLUSIVE AS LEGALIZACOES PERTINENTES</t>
  </si>
  <si>
    <t>PROJETO BASICO DE INSTALACAO HIDRAULICA PARA PREDIOS ESCOLARES E/OU ADMINISTRATIVOS DE 501 ATE 3000M2,APRESENTADO EM AUTOCAD,INCLUSIVE AS LEGALIZACOES PERTINENTES</t>
  </si>
  <si>
    <t>PROJETO BASICO DE INSTALACAO HIDRAULICA PARA PREDIOS ESCOLARES E/OU ADMINISTRATIVOS ACIMA DE 3000M2,APRESENTADO EM AUTOCAD,INCLUSIVE AS LEGALIZACOES PERTINENTES</t>
  </si>
  <si>
    <t>PROJETO BASICO DE INSTALACAO HIDRAULICA PARA PREDIOS CULTURAIS,APRESENTADO EM AUTOCAD,INCLUSIVE AS LEGALIZACOES PERTINENTES</t>
  </si>
  <si>
    <t>PROJETO BASICO DE INSTALACAO HIDRAULICA PARA PREDIOS HOSPITALARES ATE 4000M2,APRESENTADO EM AUTOCAD,INCLUSIVE AS LEGALIZACOES PERTINENTES</t>
  </si>
  <si>
    <t>PROJETO BASICO DE INSTALACAO HIDRAULICA PARA PREDIOS HOSPITALARES ACIMA DE 4000M2,APRESENTADO EM AUTOCAD,INCLUSIVE AS LEGALIZACOES PERTINENTES</t>
  </si>
  <si>
    <t>PROJETO BASICO DE INSTALACAO HIDRAULICA PARA HABITACOES/EDIFICIOS ATE 500M2,APRESENTADO EM AUTOCAD,INCLUSIVE AS LEGALIZACOES PERTINENTES</t>
  </si>
  <si>
    <t>PROJETO BASICO DE INSTALACAO HIDRAULICA PARA HABITACOES/EDIFICIOS DE 501 ATE 3000M2,APRESENTADO EM AUTOCAD,INCLUSIVE ASLEGALIZACOES PERTINENTES</t>
  </si>
  <si>
    <t>PROJETO BASICO DE INSTALACAO HIDRAULICA PARA HABITACOES/EDIFICIOS ACIMA DE 3000M2,APRESENTADO EM AUTOCAD,INCLUSIVE AS LEGALIZACOES PERTINENTES</t>
  </si>
  <si>
    <t>PROJETO BASICO DE INSTALACAO HIDRAULICA PARA URBANIZACAO ATE 15000M2,APRESENTADO EM AUTOCAD,INCLUSIVE AS LEGALIZACOES PERTINENTES</t>
  </si>
  <si>
    <t>PROJETO BASICO DE INSTALACAO HIDRAULICA PARA URBANIZACAO ACIMA DE 15000M2,APRESENTADO EM AUTOCAD,INCLUSIVE AS LEGALIZACOES PERTINENTES</t>
  </si>
  <si>
    <t>PROJETO BASICO DE INSTALACAO HIDRAULICA PARA HABITACAO/LOTEAMENTO ATE 12000M2,APRESENTADO EM AUTOCAD,INCLUSIVE AS LEGALIZACOES PERTINENTES</t>
  </si>
  <si>
    <t>PROJETO BASICO DE INSTALACAO HIDRAULICA PARA HABITACAO/LOTEAMENTO DE 12001 ATE 36000M2,APRESENTADO EM AUTOCAD,INCLUSIVEAS LEGALIZACOES PERTINENTES</t>
  </si>
  <si>
    <t>PROJETO BASICO DE INSTALACAO HIDRAULICA PARA HABITACAO/LOTEAMENTO ACIMA DE 36000M2,APRESENTADO EM AUTOCAD,INCLUSIVE AS LEGALIZACOES PERTINENTES</t>
  </si>
  <si>
    <t>PROJETO EXECUTIVO DE INSTALACAO HIDRAULICA,CONSIDERANDO O PROJETO BASICO EXISTENTE,PARA PREDIOS ESCOLARES E/OU ADMINISTRATIVOS ATE 500M2,APRESENTADO EM AUTOCAD,INCLUSIVE AS LEGALIZACOES PERTINENTES</t>
  </si>
  <si>
    <t>PROJETO EXECUTIVO DE INSTALACAO HIDRAULICA,CONSIDERANDO O PROJETO BASICO EXISTENTE,PARA PREDIOS ESCOLARES E/OU ADMINISTRATIVOS DE 501 ATE 3000M2,APRESENTADO EM AUTOCAD,INCLUSIVE AS LEGALIZACOES PERTINENTES</t>
  </si>
  <si>
    <t>PROJETO EXECUTIVO DE INSTALACAO HIDRAULICA,CONSIDERANDO O PROJETO BASICO EXISTENTE,PARA PREDIOS ESCOLARES E/OU ADMINISTRATIVOS ACIMA DE 3000M2,APRESENTADO EM AUTOCAD,INCLUSIVE AS LEGALIZACOES PERTINENTES</t>
  </si>
  <si>
    <t>PROJETO EXECUTIVO DE INSTALACAO HIDRAULICA,CONSIDERANDO O PROJETO BASICO EXISTENTE,PARA PREDIOS CULTURAIS,APRESENTADO EM AUTOCAD,INCLUSIVE AS LEGALIZACOES PERTINENTES</t>
  </si>
  <si>
    <t>PROJETO EXECUTIVO DE INSTALACAO HIDRAULICA,CONSIDERANDO O PROJETO BASICO EXISTENTE,PARA PREDIOS HOSPITALARES ATE 4000M2,APRESENTADO EM AUTOCAD,INCLUSIVE AS LEGALIZACOES PERTINENTES</t>
  </si>
  <si>
    <t>PROJETO EXECUTIVO DE INSTALACAO HIDRAULICA,CONSIDERANDO O PROJETO BASICO EXISTENTE,PARA PREDIOS HOSPITALARES ACIMA DE 4000M2,APRESENTADO EM AUTOCAD,INCLUSIVE AS LEGALIZACOES PERTINENTES</t>
  </si>
  <si>
    <t>PROJETO EXECUTIVO DE INSTALACAO HIDRAULICA,CONSIDERANDO O PROJETO BASICO EXISTENTE,PARA HABITACOES/EDIFICIOS ATE 500M2,APRESENTADO EM AUTOCAD,INCLUSIVE AS LEGALIZACOES PERTINENTES</t>
  </si>
  <si>
    <t>PROJETO EXECUTIVO DE INSTALACAO HIDRAULICA,CONSIDERANDO O PROJETO BASICO EXISTENTE,PARA HABITACOES/EDIFICIOS DE 501 ATE3000M2,APRESENTADO EM AUTOCAD,INCLUSIVE AS LEGALIZACOES PERTINENTES</t>
  </si>
  <si>
    <t>PROJETO EXECUTIVO DE INSTALACAO HIDRAULICA,CONSIDERANDO O PROJETO BASICO EXISTENTE,PARA HABITACOES/EDIFICIOS ACIMA DE 3000M2,APRESENTADO EM AUTOCAD,INCLUSIVE AS LEGALIZACOES PERTINENTES</t>
  </si>
  <si>
    <t>PROJETO EXECUTIVO DE INSTALACAO HIDRAULICA,CONSIDERANDO O PROJETO BASICO EXISTENTE,PARA URBANIZACAO ATE 15000M2,APRESENTADO EM AUTOCAD,INCLUSIVE AS LEGALIZACOES PERTINENTES</t>
  </si>
  <si>
    <t>PROJETO EXECUTIVO DE INSTALACAO HIDRAULICA,CONSIDERANDO O PROJETO BASICO EXISTENTE,PARA URBANIZACAO ACIMA DE 15000M2,APRESENTADO EM AUTOCAD,INCLUSIVE AS LEGALIZACOES PERTINENTES</t>
  </si>
  <si>
    <t>PROJETO EXECUTIVO DE INSTALACAO HIDRAULICA,CONSIDERANDO O PROJETO BASICO EXISTENTE,PARA HABITACAO/LOTEAMENTO ATE 12000M,APRESENTADO EM AUTOCAD,INCLUSIVE AS LEGALIZACOES PERTINENTES</t>
  </si>
  <si>
    <t>PROJETO EXECUTIVO DE INSTALACAO HIDRAULICA,CONSIDERANDO O PROJETO BASICO EXISTENTE,PARA HABITACAO/LOTEAMENTO DE 12001 ATE 36000M2,APRESENTADO EM AUTOCAD,INCLUSIVE AS LEGALIZACOES PERTINENTES</t>
  </si>
  <si>
    <t>PROJETO EXECUTIVO DE INSTALACAO HIDRAULICA,CONSIDERANDO O PROJETO BASICO EXISTENTE,PARA HABITACAO/LOTEAMENTO ACIMA DE 36000M2,APRESENTADO EM AUTOCAD,INCLUSIVE AS LEGALIZACOES PERTINENTES</t>
  </si>
  <si>
    <t>PROJETO BASICO DE INSTALACAO ELETRICA PARA PREDIOS ESCOLARES E/OU ADMINISTRATIVOS ATE 500M2,APRESENTADO EM AUTOCAD,INCLUSIVE AS LEGALIZACOES PERTINENTES</t>
  </si>
  <si>
    <t>PROJETO BASICO DE INSTALACAO ELETRICA PARA PREDIOS ESCOLARES E/OU ADMINISTRATIVOS DE 501 ATE 3000M2,APRESENTADO EM AUTOCAD,INCLUSIVE AS LEGALIZACOES PERTINENTES</t>
  </si>
  <si>
    <t>PROJETO BASICO DE INSTALACAO ELETRICA PARA PREDIOS ESCOLARES E/OU ADMINISTRATIVOS ACIMA DE 3000M2,APRESENTADO EM AUTOCAD,INCLUSIVE AS LEGALIZACOES PERTINENTES</t>
  </si>
  <si>
    <t>PROJETO BASICO DE INSTALACAO ELETRICA PARA PREDIOS CULTURAIS ATE 3000M2,APRESENTADO EM AUTOCAD,INCLUSIVE AS LEGALIZACOES PERTINENTES</t>
  </si>
  <si>
    <t>PROJETO BASICO DE INSTALACAO ELETRICA PARA PREDIOS CULTURAIS ACIMA DE 3000M2,APRESENTADO EM AUTOCAD,INCLUSIVE AS LEGALIZACOES PERTINENTES</t>
  </si>
  <si>
    <t>PROJETO BASICO DE INSTALACAO ELETRICA PARA PREDIOS HOSPITALARES,APRESENTADO EM AUTOCAD,INCLUSIVE AS LEGALIZACOES PERTINENTES</t>
  </si>
  <si>
    <t>PROJETO BASICO DE INSTALACAO ELETRICA PARA HABITACOES/EDIFICIOS ATE 500M2,APRESENTADO EM AUTOCAD,INCLUSIVE AS LEGALIZACOES PERTINENTES</t>
  </si>
  <si>
    <t>PROJETO BASICO DE INSTALACAO ELETRICA PARA HABITACOES/EDIFICIOS DE 501 ATE 3000M2,APRESENTADO EM AUTOCAD,INCLUSIVE AS LEGALIZACOES PERTINENTES</t>
  </si>
  <si>
    <t>PROJETO BASICO DE INSTALACAO ELETRICA PARA HABITACOES/EDIFICIOS ACIMA DE 3000M2,APRESENTADO EM AUTOCAD,INCLUSIVE AS LEGALIZACOES PERTINENTES</t>
  </si>
  <si>
    <t>PROJETO BASICO DE INSTALACAO ELETRICA PARA URBANIZACAO ATE 15000M2,APRESENTADO EM AUTOCAD,INCLUSIVE AS LEGALIZACOES PERTINENTES</t>
  </si>
  <si>
    <t>PROJETO BASICO DE INSTALACAO ELETRICA PARA URBANIZACAO ACIMA DE 15000M2,APRESENTADO EM AUTOCAD,INCLUSIVE AS LEGALIZACOES PERTINENTES</t>
  </si>
  <si>
    <t>PROJETO BASICO DE INSTALACAO ELETRICA PARA HABITACAO/LOTEAMENTO ATE 12000M2,APRESENTADO EM AUTOCAD,INCLUSIVE AS LEGALIZACOES PERTINENTES</t>
  </si>
  <si>
    <t>PROJETO BASICO DE INSTALACAO ELETRICA PARA HABITACAO/LOTEAMENTO DE 12001 ATE 36000M2,APRESENTADO EM AUTOCAD,INCLUSIVE AS LEGALIZACOES PERTINENTES</t>
  </si>
  <si>
    <t>PROJETO BASICO DE INSTALACAO ELETRICA PARA HABITACAO/LOTEAMENTO ACIMA DE 36000M2,APRESENTADO EM AUTOCAD,INCLUSIVE AS LEGALIZACOES PERTINENTES</t>
  </si>
  <si>
    <t>PROJETO BASICO DE SISTEMA DE AR CONDICIONADO,APRESENTADO EMAUTOCAD NOS PADROES DA CONTRATANTE,PARA PREDIOS COM AREA ATE 500M2</t>
  </si>
  <si>
    <t>PROJETO BASICO DE SISTEMA DE AR CONDICIONADO,APRESENTADO EMAUTOCAD NOS PADROES DA CONTRATANTE,PARA PREDIOS COM AREA DE501 ATE 3000M2</t>
  </si>
  <si>
    <t>PROJETO BASICO DE SISTEMA DE AR CONDICIONADO,APRESENTADO EMAUTOCAD NOS PADROES DA CONTRATANTE,PARA PREDIOS COM AREA ACIMA DE 3000M2</t>
  </si>
  <si>
    <t>PROJETO EXECUTIVO DE INSTALACAO ELETRICA,CONSIDERANDO O PROJETO BASICO EXISTENTE,PARA PREDIOS ESCOLARES E/OU ADMINISTRATIVOS ATE 500M2,APRESENTADO EM AUTOCAD,INCLUSIVE AS LEGALIZACOES PERTINENTES</t>
  </si>
  <si>
    <t>PROJETO EXECUTIVO DE INSTALACAO ELETRICA,CONSIDERANDO O PROJETO BASICO EXISTENTE,PARA PREDIOS ESCOLARES E/OU ADMINISTRATIVOS DE 501 ATE 3000M2,APRESENTADO EM AUTOCAD,INCLUSIVE AS LEGALIZACOES PERTINENTES</t>
  </si>
  <si>
    <t>PROJETO EXECUTIVO DE INSTALACAO ELETRICA,CONSIDERANDO O PROJETO BASICO EXISTENTE,PARA PREDIOS ESCOLARES E/OU ADMINISTRATIVOS ACIMA DE 3000M2,APRESENTADO EM AUTOCAD,INCLUSIVE AS LEGALIZACOES PERTINENTES</t>
  </si>
  <si>
    <t>PROJETO EXECUTIVO DE INSTALACAO ELETRICA,CONSIDERANDO O PROJETO BASICO EXISTENTE,PARA PREDIOS CULTURAIS ATE 3000M2,APRESENTADO EM AUTOCAD,INCLUSIVE AS LEGALIZACOES PERTINENTES</t>
  </si>
  <si>
    <t>PROJETO EXECUTIVO DE INSTALACAO ELETRICA,CONSIDERANDO O PROJETO BASICO EXISTENTE,PARA PREDIOS CULTURAIS ACIMA DE 3000M2,APRESENTADO EM AUTOCAD,INCLUSIVE AS LEGALIZACOES PERTINENTES</t>
  </si>
  <si>
    <t>PROJETO EXECUTIVO DE INSTALACAO ELETRICA,CONSIDERANDO O PROJETO BASICO EXISTENTE,PARA PREDIOS HOSPITALARES,APRESENTADO EM AUTOCAD,INCLUSIVE AS LEGALIZACOES PERTINENTES</t>
  </si>
  <si>
    <t>PROJETO EXECUTIVO DE INSTALACAO ELETRICA,CONSIDERANDO O PROJETO BASICO EXISTENTE,PARA HABITACOES/EDIFICIOS ATE 500M2,APRESENTADO EM AUTOCAD,INCLUSIVE AS LEGALIZACOES PERTINENTES</t>
  </si>
  <si>
    <t>PROJETO EXECUTIVO DE INSTALACAO ELETRICA,CONSIDERANDO O PROJETO BASICO EXISTENTE,PARA HABITACOES/EDIFICIOS DE 501 ATE 3000M2,APRESENTADO EM AUTOCAD,INCLUSIVE AS LEGALIZACOES PERTINENTES</t>
  </si>
  <si>
    <t>PROJETO EXECUTIVO DE INSTALACAO ELETRICA,CONSIDERANDO O PROJETO BASICO EXISTENTE,PARA HABITACOES/EDIFICIOS ACIMA DE 3000M2,APRESENTADO EM AUTOCAD,INCLUSIVE AS LEGALIZACOES PERTINENTES</t>
  </si>
  <si>
    <t>PROJETO EXECUTIVO DE INSTALACAO ELETRICA,CONSIDERANDO O PROJETO BASICO EXISTENTE,PARA URBANIZACAO ATE 15000M2,APRESENTADO EM AUTOCAD,INCLUSIVE AS LEGALIZACOES PERTINENTES</t>
  </si>
  <si>
    <t>PROJETO EXECUTIVO DE INSTALACAO ELETRICA,CONSIDERANDO O PROJETO BASICO EXISTENTE,PARA URBANIZACAO ACIMA DE 15000M2,APRESENTADO EM AUTOCAD,INCLUSIVE AS LEGALIZACOES PERTINENTES</t>
  </si>
  <si>
    <t>PROJETO EXECUTIVO DE INSTALACAO ELETRICA,CONSIDERANDO O PROJETO BASICO EXISTENTE,PARA HABITACAO/LOTEAMENTO ATE 12000M2,APRESENTADO EM AUTOCAD,INCLUSIVE AS LEGALIZACOES PERTINENTES</t>
  </si>
  <si>
    <t>PROJETO EXECUTIVO DE INSTALACAO ELETRICA,CONSIDERANDO O PROJETO BASICO EXISTENTE,PARA HABITACAO/LOTEAMENTO DE 12001 ATE36000M2,APRESENTADO EM AUTOCAD,INCLUSIVE AS LEGALIZACOES PERTINENTES</t>
  </si>
  <si>
    <t>PROJETO EXECUTIVO DE INSTALACAO ELETRICA,CONSIDERANDO O PROJETO BASICO EXISTENTE,PARA HABITACAO/LOTEAMENTO ACIMA DE 36000M2,APRESENTADO EM AUTOCAD,INCLUSIVE AS LEGALIZACOES PERTINENTES</t>
  </si>
  <si>
    <t>PROJETO EXECUTIVO DE SISTEMA DE AR CONDICIONADO,CONSIDERANDO O PROJETO BASICO EXISTENTE,APRESENTADO EM AUTOCAD NOS PADROES DA CONTRATANTE,PARA PREDIOS COM AREA ATE 500M2</t>
  </si>
  <si>
    <t>PROJETO EXECUTIVO DE SISTEMA DE AR CONDICIONADO,CONSIDERANDO O PROJETO BASICO EXISTENTE,APRESENTADO EM AUTOCAD NOS PADROES DA CONTRATANTE,PARA PREDIOS COM AREA DE 501 ATE 3000M2</t>
  </si>
  <si>
    <t>PROJETO EXECUTIVO DE SISTEMA DE AR CONDICIONADO,CONSIDERANDO O PROJETO BASICO EXISTENTE,APRESENTADO EM AUTOCAD NOS PADROES DA CONTRATANTE,PARA PREDIOS COM AREA ACIMA DE 3000M2</t>
  </si>
  <si>
    <t>PROJETO BASICO DE INSTALACAO DE SEGURANCA (CFTV E SONORIZACAO),ATE 500M2,APRESENTADO EM AUTOCAD,INCLUSIVE AS LEGALIZACOES PERTINENTES</t>
  </si>
  <si>
    <t>PROJETO BASICO DE INSTALACAO DE SEGURANCA (CFTV E SONORIZACAO),DE 501 ATE 3000M2,APRESENTADO EM AUTOCAD,INCLUSIVE AS LEGALIZACOES PERTINENTES</t>
  </si>
  <si>
    <t>PROJETO BASICO DE INSTALACAO DE SEGURANCA (CFTV E SONORIZACAO),ACIMA DE 3000M2,APRESENTADO EM AUTOCAD,INCLUSIVE AS LEGALIZACOES PERTINENTES</t>
  </si>
  <si>
    <t>PROJETO EXECUTIVO DE INSTALACAO DE SEGURANCA(CFTV E SONORIZACAO),CONSIDERANDO PROJETO BASICO EXISTENTE,ATE 500M2,APRESENTADO EM AUTOCAD,INCLUSIVE AS LEGALIZACOES PERTINENTES</t>
  </si>
  <si>
    <t>PROJETO EXECUTIVO DE INSTALACAO DE SEGURANCA(CFTV E SONORIZACAO),CONSIDERANDO PROJETO BASICO EXISTENTE,DE 501 ATE 3000M2,APRESENTADO EM AUTOCAD,INCLUSIVE AS LEGALIZACOES PERTINENTES</t>
  </si>
  <si>
    <t>PROJETO EXECUTIVO DE INSTALACAO DE SEGURANCA(CFTV E SONORIZACAO),CONSIDERANDO PROJETO BASICO EXISTENTE,ACIMA DE 3000M2,APRESENTADO EM AUTOCAD,INCLUSIVE AS LEGALIZACOES PERTINENTES</t>
  </si>
  <si>
    <t>PROJETO BASICO DE SISTEMA CENTRAL DE GASES MEDICINAIS (OXIGENIO,AR COMPRIMIDO E VACUO),APRESENTADO EM AUTOCAD NOS PADROES DA CONTRATANTE,COM AREA ATE 1000M2</t>
  </si>
  <si>
    <t>PROJETO BASICO DE SISTEMA CENTRAL DE GASES MEDICINAIS (OXIGENIO,AR COMPRIMIDO E VACUO),APRESENTADO EM AUTOCAD NOS PADROES DA CONTRATANTE,COM AREA DE 1001 ATE 4000M2</t>
  </si>
  <si>
    <t>PROJETO BASICO DE SISTEMA CENTRAL DE GASES MEDICINAIS (OXIGENIO,AR COMPRIMIDO E VACUO),APRESENTADO EM AUTOCAD NOS PADROES DA CONTRATANTE,COM AREA ACIMA DE 4000M2</t>
  </si>
  <si>
    <t>PROJETO EXECUTIVO DE SISTEMA CENTRAL DE GASES MEDICINAIS (OXIGENIO,AR COMPRIMIDO E VACUO),CONSIDERANDO O PROJETO BASICOEXISTENTE,APRESENTADO EM AUTOCAD NOS PADROES DA CONTRATANTE,COM AREA ATE 1000M2</t>
  </si>
  <si>
    <t>PROJETO EXECUTIVO DE SISTEMA CENTRAL DE GASES MEDICINAIS (OXIGENIO,AR COMPRIMIDO E VACUO),CONSIDERANDO O PROJETO BASICOEXISTENTE,APRESENTADO EM AUTOCAD NOS PADROES DA CONTRATANTE,COM AREA DE 1001 ATE 4000M2</t>
  </si>
  <si>
    <t>PROJETO EXECUTIVO DE SISTEMA CENTRAL DE GASES MEDICINAIS (OXIGENIO,AR COMPRIMIDO E VACUO),CONSIDERANDO O PROJETO BASICOEXISTENTE,APRESENTADO EM AUTOCAD NOS PADROES DA CONTRATANTE,COM AREA ACIMA DE 4000M2</t>
  </si>
  <si>
    <t>PROJETO BASICO PARA SISTEMA DE EXAUSTAO MECANICA DE COZINHA,APRESENTADO EM AUTOCAD NOS PADROES DA CONTRATANTE,COM AREA ATE 50M2</t>
  </si>
  <si>
    <t>PROJETO BASICO PARA SISTEMA DE EXAUSTAO MECANICA DE COZINHA,APRESENTADO EM AUTOCAD NOS PADROES DA CONTRATANTE,COM AREA DE 51 ATE 100M2</t>
  </si>
  <si>
    <t>PROJETO BASICO PARA SISTEMA DE EXAUSTAO MECANICA DE COZINHA,APRESENTADO EM AUTOCAD NOS PADROES DA CONTRATANTE,COM AREA AACIMA DE 100M2</t>
  </si>
  <si>
    <t>PROJETO EXECUTIVO PARA SISTEMA DE EXAUSTAO MECANICA DE COZINHA,CONSIDERANDO O PROJETO BASICO EXISTENTE,APRESENTADO EM AUTOCAD NOS PADROES DA CONTRATANTE,COM AREA ATE 50M2</t>
  </si>
  <si>
    <t>PROJETO EXECUTIVO PARA SISTEMA DE EXAUSTAO MECANICA DE COZINHA,CONSIDERANDO O PROJETO BASICO EXISTENTE,APRESENTADO EM AUTOCAD NOS PADROES DA CONTRATANTE,COM AREA DE 51 ATE 100M2</t>
  </si>
  <si>
    <t>PROJETO EXECUTIVO PARA SISTEMA DE EXAUSTAO MECANICA DE COZINHA,CONSIDERANDO O PROJETO BASICO EXISTENTE,APRESENTADO EM AUTOCAD NOS PADROES DA CONTRATANTE,COM AREA ACIMA DE 100M2</t>
  </si>
  <si>
    <t>MAO-DE-OBRA DE BIOLOGO JUNIOR,PARA SERVICOS DE CONSULTORIA DE ENGENHARIA E ARQUITETURA,INCLUSIVE ENCARGOS SOCIAIS</t>
  </si>
  <si>
    <t>MAO-DE-OBRA DE BIOLOGO PLENO,PARA SERVICOS DE CONSULTORIA DE ENGENHARIA E ARQUITETURA,INCLUSIVE ENCARGOS SOCIAIS</t>
  </si>
  <si>
    <t>MAO-DE-OBRA DE BIOLOGO SENIOR,PARA SERVICOS DE CONSULTORIA DE ENGENHARIA E ARQUITETURA,INCLUSIVE ENCARGOS SOCIAIS</t>
  </si>
  <si>
    <t>MAO-DE-OBRA DE AGRONOMO JUNIOR,PARA SERVICOS DE CONSULTORIADE ENGENHARIA E ARQUITETURA,INCLUSIVE ENCARGOS SOCIAIS</t>
  </si>
  <si>
    <t>MAO-DE-OBRA DE AGRONOMO PLENO,PARA SERVICOS DE CONSULTORIA DE ENGENHARIA E ARQUITETURA,INCLUSIVE ENCARGOS SOCIAIS</t>
  </si>
  <si>
    <t>MAO-DE-OBRA DE AGRONOMO SENIOR,PARA SERVICOS DE CONSULTORIADE ENGENHARIA E ARQUITETURA,INCLUSIVE ENCARGOS SOCIAIS</t>
  </si>
  <si>
    <t>MAO-DE-OBRA DE GEOLOGO JUNIOR,PARA SERVICOS DE CONSULTORIA DE ENGENHARIA E ARQUITETURA,INCLUSIVE ENCARGOS SOCIAIS</t>
  </si>
  <si>
    <t>MAO-DE-OBRA DE GEOLOGO PLENO,PARA SERVICOS DE CONSULTORIA DE ENGENHARIA E ARQUITETURA,INCLUSIVE ENCARGOS SOCIAIS</t>
  </si>
  <si>
    <t>MAO-DE-OBRA DE GEOLOGO SENIOR,PARA SERVICOS DE CONSULTORIA DE ENGENHARIA E ARQUITETURA,INCLUSIVE ENCARGOS SOCIAIS</t>
  </si>
  <si>
    <t>MAO-DE-OBRA DE TECNICO ESPECIALIZADO,PARA SERVICOS DE CONSULTORIA DE ENGENHARIA E ARQUITETURA,INCLUSIVE ENCARGOS SOCIAIS</t>
  </si>
  <si>
    <t>MAO-DE-OBRA DE AUXILIAR TECNICO,PARA SERVICOS DE CONSULTORIA DE ENGENHARIA E ARQUITETURA,INCLUSIVE ENCARGOS SOCIAIS</t>
  </si>
  <si>
    <t>MAO-DE-OBRA DE SECRETARIA,PARA SERVICOS DE CONSULTORIA DE ENGENHARIA E ARQUITETURA,INCLUSIVE ENCARGOS SOCIAIS</t>
  </si>
  <si>
    <t>MAO-DE-OBRA DE ARQUITETO OU ENGENHEIRO COORDENADOR,PARA SERVICOS DE CONSULTORIA DE ENGENHARIA E ARQUITETURA,INCLUSIVE ENCARGOS SOCIAIS</t>
  </si>
  <si>
    <t>MAO-DE-OBRA DE ARQUITETO OU ENGENHEIRO JUNIOR,PARA SERVICOSDE CONSULTORIA DE ENGENHARIA E ARQUITETURA,INCLUSIVE ENCARGOS SOCIAIS</t>
  </si>
  <si>
    <t>MAO-DE-OBRA DE ARQUITETO OU ENGENHEIRO PLENO,PARA SERVICOS DE CONSULTORIA DE ENGENHARIA E ARQUITETURA,INCLUSIVE ENCARGOS SOCIAIS</t>
  </si>
  <si>
    <t>MAO-DE-OBRA DE ARQUITETO OU ENGENHEIRO SENIOR,PARA SERVICOSDE CONSULTORIA DE ENGENHARIA E ARQUITETURA,INCLUSIVE ENCARGOS SOCIAIS</t>
  </si>
  <si>
    <t>MAO-DE-OBRA DE DESENHISTA CADISTA JUNIOR,PARA SERVICOS DE CONSULTORIA DE ENGENHARIA E ARQUITETURA,INCLUSIVE ENCARGOS SOCIAIS</t>
  </si>
  <si>
    <t>MAO-DE-OBRA DE DESENHISTA CADISTA PLENO,PARA SERVICOS DE CONSULTORIA DE ENGENHARIA E ARQUITETURA,INCLUSIVE ENCARGOS SOCIAIS</t>
  </si>
  <si>
    <t>MAO-DE-OBRA DE DESENHISTA CADISTA SENIOR,PARA SERVICOS DE CONSULTORIA DE ENGENHARIA E ARQUITETURA,INCLUSIVE ENCARGOS SOCIAIS</t>
  </si>
  <si>
    <t>MAO-DE-OBRA DE PROJETISTA CADISTA JUNIOR,PARA SERVICOS DE CONSULTORIA DE ENGENHARIA E ARQUITETURA,INCLUSIVE ENCARGOS SOCIAIS</t>
  </si>
  <si>
    <t>MAO-DE-OBRA DE PROJETISTA CADISTA PLENO,PARA SERVICOS DE CONSULTORIA DE ENGENHARIA E ARQUITETURA,INCLUSIVE ENCARGOS SOCIAIS</t>
  </si>
  <si>
    <t>MAO-DE-OBRA DE PROJETISTA CADISTA SENIOR,PARA SERVICOS DE CONSULTORIA DE ENGENHARIA E ARQUITETURA,INCLUSIVE ENCARGOS SOCIAIS</t>
  </si>
  <si>
    <t>MAO-DE-OBRA DE CONSULTOR,PARA SERVICOS DE CONSULTORIA DE ENGENHARIA E ARQUITETURA,EXCLUSIVE ENCARGOS SOCIAIS</t>
  </si>
  <si>
    <t>MAO-DE-OBRA DE CONSULTOR,PARA SERVICOS DE CONSULTORIA DE ENGENHARIA E ARQUITETURA,INCLUSIVE ENCARGOS SOCIAIS</t>
  </si>
  <si>
    <t>MAO-DE-OBRA DE PROGRAMADOR DE INFORMATICA JUNIOR,PARA SERVICOS DE CONSULTORIA DE ENGENHARIA E ARQUITETURA,INCLUSIVE ENCARGOS SOCIAIS</t>
  </si>
  <si>
    <t>MAO-DE-OBRA DE PROGRAMADOR DE INFORMATICA PLENO,PARA SERVICOS DE CONSULTORIA DE ENGENHARIA E ARQUITETURA,INCLUSIVE ENCARGOS SOCIAIS</t>
  </si>
  <si>
    <t>MAO-DE-OBRA DE PROGRAMADOR DE INFORMATICA SENIOR,PARA SERVICOS DE CONSULTORIA DE ENGENHARIA E ARQUITETURA,INCLUSIVE ENCARGOS SOCIAIS</t>
  </si>
  <si>
    <t>MAO-DE-OBRA DE ANALISTA DE SISTEMA JUNIOR,PARA SERVICOS DE CONSULTORIA DE ENGENHARIA E ARQUITETURA,INCLUSIVE ENCARGOS SOCIAIS</t>
  </si>
  <si>
    <t>MAO-DE-OBRA DE ANALISTA DE SISTEMA PLENO,PARA SERVICOS DE CONSULTORIA DE ENGENHARIA E ARQUITETURA,INCLUSIVE ENCARGOS SOCIAIS</t>
  </si>
  <si>
    <t>MAO-DE-OBRA DE ANALISTA DE SISTEMA SENIOR,PARA SERVICOS DE CONSULTORIA DE ENGENHARIA E ARQUITETURA,INCLUSIVE ENCARGOS SOCIAIS</t>
  </si>
  <si>
    <t>MAO-DE-OBRA DE DIGITADOR,PARA SERVICOS DE CONSULTORIA DE ENGENHARIA E ARQUITETURA,INCLUSIVE ENCARGOS SOCIAIS</t>
  </si>
  <si>
    <t>MAO-DE-OBRA DE ADVOGADO,PARA SERVICOS DE CONSULTORIA DE ENGENHARIA E ARQUITETURA,EXCLUSIVE ENCARGOS SOCIAIS</t>
  </si>
  <si>
    <t>MAO-DE-OBRA DE ADVOGADO,PARA SERVICOS DE CONSULTORIA DE ENGENHARIA E ARQUITETURA,INCLUSIVE ENCARGOS SOCIAIS</t>
  </si>
  <si>
    <t>MAO-DE-OBRA DE ENGENHEIRO SANITARISTA,PARA SERVICOS DE CONSULTORIA DE ENGENHARIA E ARQUITETURA,EXCLUSIVE ENCARGOS SOCIAIS</t>
  </si>
  <si>
    <t>MAO-DE-OBRA DE ENGENHEIRO SANITARISTA,PARA SERVICOS DE CONSULTORIA DE ENGENHARIA E ARQUITETURA,INCLUSIVE ENCARGOS SOCIAIS</t>
  </si>
  <si>
    <t>MAO-DE-OBRA DE ANALISTA AMBIENTAL,PARA SERVICOS DE CONSULTORIA DE ENGENHARIA E ARQUITETURA,EXCLUSIVE ENCARGOS SOCIAIS</t>
  </si>
  <si>
    <t>MAO-DE-OBRA DE ANALISTA AMBIENTAL,PARA SERVICOS DE CONSULTORIA DE ENGENHARIA E ARQUITETURA,INCLUSIVE ENCARGOS SOCIAIS</t>
  </si>
  <si>
    <t>FAMILIA 01.050PROJETOS E CONSULTORIA</t>
  </si>
  <si>
    <t>TAPUME DE VEDACAO OU PROTECAO,EXECUTADO C/CHAPAS DE MADEIRACOMPENSADA,RESINADA,LISA,DE COLAGEM FENOLICA,A PROVA D`AGUA,COM 2,20X1,10M E 6MM DE ESPESSURA,PREGADAS EM PECAS DE MADEIRA DE 3ª DE 3"X3" HORIZONTAIS E VERTICAIS A CADA 1,22M,EXCLUSIVE PINTURA</t>
  </si>
  <si>
    <t>TAPUME DE VEDACAO OU PROTECAO,EXECUTADO C/CHAPAS DE MADEIRACOMPENSADA,RESINADA,LISA,DE COLAGEM FENOLICA,A PROVA D`AGUA,COM 2,20X1,10M E 6MM DE ESPESSURA,PREGADAS EM PECAS DE MADEIRA DE 3ª DE 3"X3" HORIZONTAIS E VERTICAIS A CADA 1,22M,EXCLUSIVE PINTURA,COM UTILIZACAO 2 VEZES</t>
  </si>
  <si>
    <t>TAPUME DE VEDACAO OU PROTECAO,EXECUTADO COM CHAPAS DE MADEIRA COMPENSADA,RESINADA,LISA,DE COLAGEM FENOLICA,A PROVA D'AGUA,COM 2,20X1,10M E 10MM DE ESPESSURA,PREGADAS EM PECAS DE MADEIRA DE 3ª DE 3"X3" HORIZONTAIS E VERTICAIS A CADA 1,22M,EXCLUSIVE PINTURA,COM REAPROVEITAMENTO 10 VEZES DE TODAS AS PECAS DE MADEIRA</t>
  </si>
  <si>
    <t>TAPUME DE VEDACAO OU PROTECAO,EXECUTADO COM TELHAS TRAPEZOIDAIS DE ACO GALVANIZADO,ESPESSURA DE 0,5MM,ESTAS COM 4 VEZESDE UTILIZACAO,INCLUSIVE ENGRADAMENTO DE MADEIRA,UTILIZADO 2VEZES E PINTURA ESMALTE SINTETICO NA FACE EXTERNA</t>
  </si>
  <si>
    <t>TAPUME DE VEDACAO OU PROTECAO EXECUTADO COM TELHAS TRAPEZOIDAIS DE ACO GALVANIZADO,ESPESSURA DE 0,5MM,ESTAS COM 4 VEZESDE UTILIZACAO,INCLUSIVE ENGRADAMENTO DE MADEIRA,UTILIZADO 2VEZES E PINTURA ESMALTE SINTETICO NAS FACES INTERNA E EXTERNA</t>
  </si>
  <si>
    <t>TAPUME DE VEDACAO OU PROTECAO EXECUTADO COM TELHAS TRAPEZOIDAIS DE ACO GALVANIZADO,ESPESSURA DE 0,5MM,ESTAS COM 4 VEZESDE UTILIZACAO,INCLUSIVE ENGRADAMENTO DE MADEIRA,UTILIZADO 2VEZES,EXCLUSIVE PINTURA</t>
  </si>
  <si>
    <t>TAPUME DE VEDACAO OU PROTECAO,EXECUTADO COM TELHAS TRAPEZOIDAIS DE ACO GALVANIZADO,ESPESSURA DE 0,5MM,ESTAS COM 2 VEZESDE UTILIZACAO,INCLUSIVE ENGRADAMENTO DE MADEIRA,UTILIZADO 2VEZES E PINTURA ESMALTE SINTETICO NA FACE EXTERNA</t>
  </si>
  <si>
    <t>TAPUME DE VEDACAO OU PROTECAO,EXECUTADO COM TELHAS TRAPEZOIDAIS DE ACO GALVANIZADO,ESPESSURA DE 0,5MM,ESTAS COM 2 VEZESDE UTILIZACAO,INCLUSIVE ENGRADAMENTO DE MADEIRA,UTILIZADO 2VEZES E PINTURA ESMALTE SINTETICO NAS FACES INTERNA E EXTERNA</t>
  </si>
  <si>
    <t>TAPUME DE VEDACAO OU PROTECAO,EXECUTADO COM TELHAS TRAPEZOIDAIS DE ACO GALVANIZADO,ESPESSURA DE 0,5MM,ESTAS COM 2 VEZESDE UTILIZACAO,INCLUSIVE ENGRADAMENTO DE MADEIRA,UTILIZADO 2VEZES,EXCLUSIVE PINTURA</t>
  </si>
  <si>
    <t>TAPUME DE VEDACAO OU PROTECAO,EXECUTADO COM TABUAS DE MADEIRA DE 3ª DE 1"X9" E 1"X12" PREGADAS EM PECAS DE MADEIRA DE 3ª DE 3"X3" VERTICAIS A CADA 1,50M,EXCLUSIVE PINTURA</t>
  </si>
  <si>
    <t>BARRACAO DE OBRA,COM PAREDES E PISO DE TABUAS DE MADEIRA DE3ª,COBERTURA DE TELHAS DE FIBROCIMENTO DE 6MM,E INSTALACOES,EXCLUSIVE PINTURA,SENDO REAPROVEITADO 2 VEZES</t>
  </si>
  <si>
    <t>BARRACAO OBRA C/PAREDES CHAPAS MADEIRA COMPENSADA,PLASTIF.,LISA,COLAGEM FENOLICA,PROVA D`AGUA, COM 10MM ESP.PISO E ESTRUTURA MADEIRA 3ª,COBERTURA TELHAS ONDULADAS 6MM FIBROCIMENTO,EXCL.PINT.E LIGACOES PROVISORIAS,INCL.INST.,APARELHOS,ESQUADRIAS E FERRAG.,PROJ.Nº2005/EMOP,ESCRITORIO,SANITARIOS,DEPOSITOS E TORRE C/CAIXA D`AGUA 500L,REAPROVEITADO 5 VEZES</t>
  </si>
  <si>
    <t>BARRACAO OBRA C/PAREDES CHAPAS MADEIRA COMPENSADA,PLASTIF.,LISA,COLAGEM FENOLICA,PROVA D'AGUA, COM 10MM ESP.PISO E ESTRUTURA MADEIRA 3ª,COBERTURA TELHAS ONDULADAS 6MM FIBROCIMENTO, EXCL.PINT.E LIGACOES PROVISORIAS,INCL.INST.,APARELHOS,ESQUADRIAS E FERRAG.,PROJ.Nº2006/EMOP,ESCRITORIO,SANITARIOS,DEPOSITOS E TORRE C/CAIXA D`AGUA 500L,REAPROVEITADO 5 VEZES</t>
  </si>
  <si>
    <t>BARRACAO OBRA C/PAREDES CHAPAS MADEIRA COMPENSADA,PLASTIF.,LISA,COLAGEM FENOLICA,PROVA D`AGUA, COM 10MM ESP.PISO E ESTRUTURA MADEIRA 3ª,COBERTURA TELHAS ONDULADAS 6MM,FIBROCIMENTO,EXCL.PINT.E LIGACOES PROVISORIAS,INCL.INST.,APARELHOS, ESQUADRIAS E FERRAG.,PROJ.Nº2007/EMOP,ESCRITORIO,SANITARIOS,DEPOSITOS E TORRE C/CAIXA D`AGUA 500L,REAPROVEITADO 5 VEZES</t>
  </si>
  <si>
    <t>BARRACAO DE OBRA COM DIVISAO INTERNA PARA ESCRITORIO E DEPOSITO DE MATERIAIS,PISO DE TABUAS DE MADEIRA DE 3ª SOBRE ESTAQUEAMENTO DE PECAS DE MADEIRA DE 3ª,3"X3",PAREDES DE TABUAS DE MADEIRA DE 3ª E COBERTURA DE TELHAS DE FIBROCIMENTO DE 6MM,INCLUSIVE INSTALACAO ELETRICA,EXCLUSIVE PINTURA,SENDO REAPROVEITADO 2 VEZES</t>
  </si>
  <si>
    <t>BARRACAO OBRA C/DIVISAO INTERNA P/ESCRITORIO E ALOJAMENTO,PISO TABUAS MAD.3ª,2,50M ACIMA DO SOLO SOBRE ESTAQUEAMENTO PECAS MAD.3ª,3"X4.1/2",PAREDES CHAPAS MAD.COMPENSADA,PROVA D'AGUA,10MM ESP.COBERTURA TELHAS ONDULADAS 6MM FIBROCIMENTO,EXCL PINT.E LIGACOES PROVISORIAS,REAPROVEITADO 5 VEZES.ESPACO ENTRE SOLO E PISO BARRACAO DIVIDIDO 3 DEPOSITOS DE MAT.INERTE</t>
  </si>
  <si>
    <t>BARRACAO OBRA C/PAREDES CHAPAS MAD.COMP.PLASTIF.LISA,COLAGEM FENOLICA,PROVA D'AGUA,2,44X1,22M,9MM ESP.PISO/ESTRUT.MAD.3ª,COBERT.TELHAS ONDULADAS 6MM FIBROCIMENTO,EXCL.PINT.E LIG.PROVIS.INCL.INST.APARELHOS,ESQUADRIAS E FERRAG.PROJ.2005,ESCRIT.SANITARIOS,DEPOSITOS E TORRE C/CAIXA D'AGUA 1000L,REAPROVEITADO 5 VEZES,C/ALOJAMENTO CONF.PROJ.2008,ACIMA SOLO 2,50M</t>
  </si>
  <si>
    <t>BARRACAO DE OBRA EM CHAPA DE MADEIRA COMPENSADA DE 6MM DE ESPESSURA,RESINADA,SIMPLES,REAPROVEITAMENTO DE 2 VEZES,PISO EMCIMENTADO,COBERTURA COM TELHAS DE FIBROCIMENTO SEM AMIANTO,ESPESSURA 6MM,INCLUSIVE INSTALACOES</t>
  </si>
  <si>
    <t>SANITARIO COM VASO E CHUVEIRO PARA PESSOAL DE OBRA,COM 2,00M2 EXECUTADO COM TABUAS DE MADEIRA DE 3ª,E TELHAS ONDULADAS DE 6MM DE FIBROCIMENTO,INCLUSIVE INSTALACOES,APARELHOS,ESQUADRIAS E FERRAGENS CONSIDERANDO REAPROVEITAMENTO DAS INSTALACOES E APARELHOS 2 VEZES</t>
  </si>
  <si>
    <t>SANITARIO COM VASO E CHUVEIRO PARA PESSOAL DE OBRA,COLETIVODE 2 UNIDADES E 4,00M2 EXECUTADO COM TABUAS DE MADEIRA DE 3ª,E TELHAS ONDULADAS DE 6MM DE FIBROCIMENTO,INCLUSIVE INSTALACOES,APARELHOS,ESQUADRIAS E FERRAGENS CONSIDERANDO REAPROVEITAMENTO DAS INSTALACOES E APARELHOS 2 VEZES</t>
  </si>
  <si>
    <t>ALUGUEL DE CONTAINER PARA ESCRITORIO,MEDINDO 2,20M LARGURA,6,20M COMPRIMENTO E 2,50M ALTURA,COMPOSTO DE CHAPAS DE ACO C/NERVURAS TRAPEZOIDAIS,ISOLAMENTO TERMO-ACUSTICO NO FORRO,CHASSIS REFORCADO E PISO EM COMPENSADO NAVAL, INCLUINDO INSTALACOES ELETRICAS,EXCLUSIVE TRANSPORTE(VIDE ITEM 04.005.0300) E CARGA E DESCARGA(VIDE ITEM 04.013.0015)</t>
  </si>
  <si>
    <t>ALUGUEL CONTAINER PARA ESCRITORIO C/WC,MEDINDO 2,20M LARGURA,6,20M COMPRIMENTO E 2,50M ALTURA,CHAPAS ACO C/NERVURAS TRAPEZOIDAIS,ISOLAMENTO TERMO-ACUSTICO FORRO,CHASSIS REFORCADO E PISO COMPENSADO NAVAL,INCL.INST.ELETRICA E HIDRO-SANITARIAS,ACESSORIOS,1 VASO SANITARIO E 1 LAVATORIO,EXCL.TRANSP.(VIDE ITEM 04.005.0300),CARGA E DESCARGA(VIDE ITEM 04.013.0015)</t>
  </si>
  <si>
    <t>ALUGUEL CONTAINER PARA SANITARIO-VESTIARIO,MEDINDO 2,20M LARGURA,6,20M COMPRIMENTO E 2,50M ALTURA,CHAPAS ACO C/NERVURASTRAPEZOIDAIS,ISOLAMENTO TERMO-ACUSTICO FORRO,CHASSIS REFORCADO E PISO COMPENSADO NAVAL,INCL.INST.ELETRICAS E HIDRO-SANITARIAS,ACESSORIOS,2 VASOS SANITARIOS,1 LAVATORIO,1 MICTORIO E 4 CHUVEIROS,EXCL.TRANSP.CARGA E DESCARGA</t>
  </si>
  <si>
    <t>ALUGUEL CONTAINER,PARA SANITARIO-VESTIARIO,MEDINDO 2,20M LARGURA,6,20M COMPRIMENTO E 2,50M ALTURA,CHAPAS ACO C/NERVURASTRAPEZOIDAIS,ISOLAMENTO TERMO-ACUSTICO FORRO,CHASSIS REFORCADO E PISO COMPENSADO NAVAL,INCL.INST.ELETRICAS E HIDRO-SANITARIAS,ACESSORIOS,4 VASOS SANITARIOS,1 LAVATORIO,1 MICTORIO E 4 CHUVEIROS,EXCL.TRANSP.,CARGA E DESCARGA</t>
  </si>
  <si>
    <t>ALUGUEL CONTAINER,PARA SANITARIO-VESTIARIO,MEDINDO 2,20M LARGURA,6,20M COMPRIMENTO E 2,50M ALTURA,CHAPAS ACO C/NERVURASTRAPEZOIDAIS,ISOLAMENTO TERMO-ACUSTICO FORRO,CHASSIS REFORCADO E PISO COMPENSADO NAVAL,INCL.INST.ELETRICAS E HIDRO-SANITARIAS,ACESSORIOS,7 VASOS SANITARIOS,1 LAVATORIO E 1 MICTORIO,EXCL.TRANSP.,CARGA E DESCARGA</t>
  </si>
  <si>
    <t>ALUGUEL DE BANHEIRO QUIMICO,PORTATIL,MEDINDO 2,31M ALTURA X1,56M LARGURA E 1,16M PROFUNDIDADE,INCLUSIVE INSTALACAO E RETIRADA DO EQUIPAMENTO,FORNECIMENTO DE QUIMICA DESODORIZANTE,BACTERICIDA E BACTERIOSTATICA,PAPEL HIGIENICO E VEICULO PROPRIO COM UNIDADE MOVEL DE SUCCAO PARA LIMPEZA</t>
  </si>
  <si>
    <t>GALPAO ABERTO PARA OFICINAS E DEPOSITOS DE CANTEIRO DE OBRAS,ESTRUTURADO EM MADEIRA DE LEI,COBERTURA DE TELHAS DE CIMENTO SEM AMIANTO ONDULADAS,DE 6MM DE ESPESSURA,PISO CIMENTADO E PREPARO DO TERRENO</t>
  </si>
  <si>
    <t>GALPAO ABERTO PARA OFICINAS E DEPOSITOS DE CANTEIRO DE OBRAS,ESTRUTURADO EM MADEIRA DE LEI,COBERTURA DE TELHAS DE CIMENTO SEM AMIANTO ONDULADAS,DE 6MM DE ESPESSURA,PISO CIMENTADO E PREPARO DO TERRENO,SENDO A MADEIRA E A COBERTURA EMPREGADAS 3 VEZES</t>
  </si>
  <si>
    <t>CERCA PROTETORA DE BORDA DE VALA,CONSTRUIDA COM MONTANTES DE 3"X3" DE MADEIRA DE 3ª,C/1,50M DE COMPRIMENTO,FICANDO 0,50M ENTERRADO, COM INTERVALO DE 2,00M E 2 TABUAS DE MADEIRA DE1"X12",HORIZONTAIS,COM 40CM DE SEPARACAO,COM APROVEITAMENTODE UMA VEZ DA MADEIRA</t>
  </si>
  <si>
    <t>CERCA PROTETORA DE BORDA DE VALA,CONSTRUIDA COM MONTANTES DE 3"X3" DE MADEIRA DE 3ª,COM 1,50M DE COMPRIMENTO,FICANDO 0,50M ENTERRADO,COM INTERVALO DE 2,00M E 2 TABUAS DE MADEIRA DE 1"X12",HORIZONTAIS,COM 40CM DE SEPARACAO,COM APROVEITAMENTO DE 3 VEZES DA MADEIRA</t>
  </si>
  <si>
    <t>RETIRADA E RECOLOCACAO DA CERCA PROTETORA DE BORDA DE VALA,SEGUNDO DESCRICAO DO ITEM 02.011.0001,EXCETO MATERIAIS</t>
  </si>
  <si>
    <t>CERCA PROTETORA DE BORDA DE VALA OU OBRA,COM TELA PLASTICA NA COR LARANJA OU AMARELA,CONSIDERANDO 2 VEZES DE UTILIZACAO,INCLUSIVE APOIOS,FORNECIMENTO,COLOCACAO E RETIRADA</t>
  </si>
  <si>
    <t>CERCA PROTETORA DE BORDA DE VALA OU OBRA,COM TELA PLASTICA NA COR LARANJA OU AMARELA,CONSIDERANDO 1 VEZ DE UTILIZACAO,INCLUSIVE APOIOS,FORNECIMENTO,COLOCACAO E RETIRADA</t>
  </si>
  <si>
    <t>INSTALACAO E LIGACAO PROVISORIA PARA ABASTECIMENTO DE AGUA E ESGOTAMENTO SANITARIO EM CANTEIRO DE OBRAS,INCLUSIVE ESCAVACAO,EXCLUSIVE REPOSICAO DA PAVIMENTACAO DO LOGRADOURO PUBLICO</t>
  </si>
  <si>
    <t>INSTALACAO E LIGACAO PROVISORIA DE ALIMENTACAO DE ENERGIA ELETRICA,EM BAIXA TENSAO,PARA CANTEIRO DE OBRAS,M3-CHAVE 100A,CARGA 3KW,20CV,EXCLUSIVE O FORNECIMENTO DO MEDIDOR</t>
  </si>
  <si>
    <t>ENTRADA DE SERVICO AEREA,EM MEDIA TENSAO(15KV),PARA 30KVA,INCLUSIVE MEDICAO,POSTE E TODOS OS MATERIAIS ELETRICOS NECESSARIOS,EXCLUSIVE ALUGUEL DO TRANSFORMADOR (VIDE FAMILIA 05.014)</t>
  </si>
  <si>
    <t>ENTRADA DE SERVICO AEREA,EM MEDIA TENSAO(15KV),PARA 45KVA,INCLUSIVE MEDICAO,POSTE E TODOS OS MATERIAIS ELETRICOS NECESSARIOS,EXCLUSIVE ALUGUEL DO TRANSFORMADOR (VIDE FAMILIA 05.014)</t>
  </si>
  <si>
    <t>ENTRADA DE SERVICO AEREA,EM MEDIA TENSAO(15KV),PARA 75KVA,INCLUSIVE MEDICAO,POSTE E TODOS OS MATERIAIS ELETRICOS NECESSARIOS,EXCLUSIVE ALUGUEL DO TRANSFORMADOR (VIDE FAMILIA 05.014)</t>
  </si>
  <si>
    <t>ENTRADA DE SERVICO AEREA,EM MEDIA TENSAO(15KV),PARA 112,5KVA,INCLUSIVE MEDICAO,POSTE E TODOS OS MATERIAIS ELETRICOS NECESSARIOS,EXCLUSIVE ALUGUEL DO TRANSFORMADOR (VIDE FAMILIA 05.014)</t>
  </si>
  <si>
    <t>ENTRADA DE SERVICO AEREA,EM MEDIA TENSAO(15KV),PARA 150KVA,INCLUSIVE MEDICAO,POSTE E TODOS OS MATERIAIS ELETRICOS NECESSARIOS,EXCLUSIVE ALUGUEL DO TRANSFORMADOR (VIDE FAMILIA 05.014)</t>
  </si>
  <si>
    <t>PLACA DE IDENTIFICACAO DE OBRA PUBLICA,INCLUSIVE PINTURA E SUPORTES DE MADEIRA.FORNECIMENTO E COLOCACAO</t>
  </si>
  <si>
    <t>PLACA DE IDENTIFICACAO DE OBRA PUBLICA,TIPO BANNER/PLOTTER,CONSTITUIDA POR LONA E IMPRESSAO DIGITAL,INCLUSIVE SUPORTES DE MADEIRA.FORNECIMENTO E COLOCACAO</t>
  </si>
  <si>
    <t>PLACA DE IDENTIFICACAO DE OBRA PUBLICA,TIPO BANNER/PLOTTER,CONSTITUIDA POR LONA E IMPRESSAO DIGITAL,EXCLUSIVE SUPORTE DE MADEIRA.FORNECIMENTO E COLOCACAO</t>
  </si>
  <si>
    <t>BARRAGEM DE BLOQUEIO DE OBRA NA VIA PUBLICA,DE ACORDO COM ARESOLUCAO DA PREFEITURA-RJ,COMPREENDENDO FORNECIMENTO,COLOCACAO E PINTURA DOS SUPORTES DE MADEIRA COM REAPROVEITAMENTO DO CONJUNTO 40 (QUARENTA) VEZES</t>
  </si>
  <si>
    <t>SEMAFORO PARA SINALIZACAO DE BLOQUEIO DE OBRA NA VIA PUBLICA,DE ACORDO COM A RESOLUCAO DA PREFEITURA-RJ,COMPREENDENDO FORNECIMENTO E COLOCACAO DE TODOS OS MATERIAIS NECESSARIOS,INCLUSIVE MATERIAIS ELETRICOS,CONSIDERANDO 40 VEZES O REAPROVEITAMENTO DA MADEIRA</t>
  </si>
  <si>
    <t>GABARITO SIMPLES DE PASSAGEM,PROVISORIO PARA VIA PUBLICA MEDINDO 10,00M DE VAO E 4,50M DE ALTURA(VIGA EM "I" 8" E COLUNAS EM "I" 10" ESTAIADAS COM VERGALHAO DE 1/4")ASSENTES EM BASE DE CONCRETO CICLOPICO,SENDO O MATERIAL UTILIZADO 1 VEZ,INCLUSIVE DEMOLICAO POSTERIOR DO PAVIMENTO E REMOCAO DA ESTRUTURA</t>
  </si>
  <si>
    <t>GABARITO SIMPLES DE PASSAGEM,PROVISORIO PARA VIA PUBLICA MEDINDO 10,00M DE VAO E 4,50M DE ALTURA(VIGA EM "I" 8" E COLUNAS EM "I" 10" ESTAIADAS COM VERGALHAO DE 1/4")ASSENTES EM BASE DE CONCRETO CICLOPICO,SENDO O MATERIAL UTILIZADO 2 VEZES,INCLUSIVE DEMOLICAO POSTERIOR DO PAVIMENTO E REMOCAO DA ESTRUTURA</t>
  </si>
  <si>
    <t>GABARITO SIMPLES DE PASSAGEM,PROVISORIO PARA VIA PUBLICA MEDINDO 10,00M DE VAO E 4,50M DE ALTURA(VIGA EM "I" 8" E COLUNAS EM "I" 10" ESTAIADAS COM VERGALHAO DE 1/4")ASSENTES EM BASE DE CONCRETO CICLOPICO,SENDO O MATERIAL UTILIZADO 4 VEZES,INCLUSIVE DEMOLICAO POSTERIOR DO PAVIMENTO E REMOCAO DA ESTRUTURA</t>
  </si>
  <si>
    <t>GABARITO DUPLO DE PASSAGEM,PROVISORIO PARA VIA PUBLICA MEDINDO 19,00M DE VAO E 4,50M DE ALTURA(VIGA EM "I" 8" E 3 COLUNAS EM "I" 8" ESTAIADAS COM VERGALHAO DE 1/4")ASSENTES EM BASE DE CONCRETO CICLOPICO,SENDO O MATERIAL UTILIZADO 1 VEZ,INCLUSIVE DEMOLICAO POSTERIOR DO PAVIMENTO E REMOCAO DA ESTRUTURA</t>
  </si>
  <si>
    <t>GABARITO DUPLO DE PASSAGEM,PROVISORIO PARA VIA PUBLICA,MEDINDO 19,00M DE VAO E 4,50M DE ALTURA(VIGA EM "I" 8" E 3 COLUNAS EM "I" 8" ESTAIADAS COM VERGALHAO DE 1/4")ASSENTES EM BASE DE CONCRETO CICLOPICO,SENDO O MATERIAL UTILIZADO 2 VEZES,INCLUSIVE DEMOLICAO POSTERIOR DO PAVIMENTO E REMOCAO DA ESTRUTURA</t>
  </si>
  <si>
    <t>GABARITO DUPLO DE PASSAGEM,PROVISORIO PARA VIA PUBLICA MEDINDO 19,00M DE VAO E 4,50M DE ALTURA(VIGA EM "I" 8" E 3 COLUNAS EM "I" 8" ESTAIADAS COM VERGALHAO DE 1/4")ASSENTES EM BASE DE CONCRETO CICLOPICO,SENDO O MATERIAL UTILIZADO 4 VEZES,INCLUSIVE DEMOLICAO POSTERIOR DO PAVIMENTO E REMOCAO DA ESTRUTURA</t>
  </si>
  <si>
    <t>PLACA DE SINALIZACAO PREVENTIVA PARA OBRA NA VIA PUBLICA,DEACORDO COM A RESOLUCAO DA PREFEITURA-RJ, COMPREENDENDO FORNECIMENTO E PINTURA DA PLACA E DOS SUPORTES DE MADEIRA.FORNECIMENTO E COLOCACAO</t>
  </si>
  <si>
    <t>BALIZADOR VAGALUME (ALUGUEL),EQUIPADO COM PISCA ALERTA E PAINEIS DE FITA REFLETIVA PADRAO ENGENHARIA COM ALTURA DE 1,32M,DE ACORDO COM O MANUAL DA CET-RIO,INCLUSIVE MANUTENCAO,PRIMEIRA COLOCACAO E RETIRADA DA OBRA</t>
  </si>
  <si>
    <t>CAVALETE MINICADE (ALUGUEL),EQUIPADO COM PAINEIS REFLETIVOSDE ALTA INTENSIDADE E UM PISCA ALERTA COM CELULA FOTO-ELETRICA,ALIMENTADA POR 2 BATERIAS DE 6V (DISPENSA O USO DE GERADOR)</t>
  </si>
  <si>
    <t>CAVALETE PLASTICO UNIVERSAL DE POLIETILENO DE ALTO IMPACTO (ALUGUEL),NA COR BRANCA,COM PAINEIS DE FITA REFLETIVA NAS DIMENSOES (1,15X0,61)M,PERMITINDO ADAPTACAO DE ATE 2 PISCAS ALERTAS E PLACAS DE SINALIZACOES DIVERSAS,DE ACORDO COM O MANUALDA CET-RIO,COM MAIS ACESSORIOS,INCLUINDO 1 PISCA ALERTA,PRIMEIRA COLOCACAO E RETIRADA NO FINAL DA OBRA</t>
  </si>
  <si>
    <t>SINALIZADOR ELETRONICO (ALUGUEL) A LED BIDIRECIONAL (PISCA ALERTA) PARA ADAPTACAO EM CONES, CAVALETES E BARREIRAS</t>
  </si>
  <si>
    <t>PLACAS DE SINALIZACAO DE OBRAS (ALUGUEL),REFLETIVAS,REVESTIDAS COM PELICULA REFLETIVA GRAU TECNICO</t>
  </si>
  <si>
    <t>DEMARCACAO DE PAVIMENTO POR PINTURA EM FAIXAS ALTERNADAS,PARA DESVIO DO TRAFEGO EM OBRAS NA VIA PUBLICA,DE ACORDO COM ARESOLUCAO DA PREFEITURA-RJ,MEDIDO POR UNIDADE DE SUPERFICIEDEMARCADA</t>
  </si>
  <si>
    <t>ESCAVACAO MANUAL DE VALA/CAVA EM MATERIAL DE 1ª CATEGORIA (A(AREIA,ARGILA OU PICARRA),ATE 1,50M DE PROFUNDIDADE,EXCLUSIVE ESCORAMENTO E ESGOTAMENTO</t>
  </si>
  <si>
    <t>ESCAVACAO MANUAL DE VALA/CAVA EM MATERIAL DE 1ª CATEGORIA (AREIA,ARGILA OU PICARRA),ENTRE 1,50 E 3,00M DE PROFUNDIDADE,EXCLUSIVE ESCORAMENTO E ESGOTAMENTO</t>
  </si>
  <si>
    <t>ESCAVACAO MANUAL DE VALA/CAVA EM MATERIAL DE 1ª CATEGORIA (AREIA,ARGILA OU PICARRA),ENTRE 3,00 E 4,50M DE PROFUNDIDADE,EXCLUSIVE ESCORAMENTO E ESGOTAMENTO</t>
  </si>
  <si>
    <t>ESCAVACAO MANUAL DE VALA/CAVA EM MATERIAL DE 1ª CATEGORIA (AREIA,ARGILA OU PICARRA),ENTRE 4,50 E 6,00M DE PROFUNDIDADE,EXCLUSIVE ESCORAMENTO E ESGOTAMENTO</t>
  </si>
  <si>
    <t>ESCAVACAO MANUAL DE VALA/CAVA EM MATERIAL DE 1ª CATEGORIA (AREIA,ARGILA OU PICARRA),ENTRE 6,00 E 7,50M DE PROFUNDIDADE,EXCLUSIVE ESCORAMENTO E ESGOTAMENTO</t>
  </si>
  <si>
    <t>ESCAVACAO MANUAL DE VALA/CAVA A FRIO EM MATERIAL DE 2ªCATEGORIA(MOLEDO OU ROCHA DECOMPOSTA),ATE 1,50M DE PROFUNDIDADE,EXCLUSIVE ESCORAMENTO E ESGOTAMENTO</t>
  </si>
  <si>
    <t>ESCAVACAO MANUAL DE VALA/CAVA A FRIO EM MATERIAL DE 2ªCATEGORIA(MOLEDO OU ROCHA DECOMPOSTA),ENTRE 1,50 E 3,00M DE PROFUNDIDADE,EXCLUSIVE ESCORAMENTO E ESGOTAMENTO</t>
  </si>
  <si>
    <t>ESCAVACAO MANUAL DE VALA/CAVA A FRIO EM MATERIAL DE 2ªCATEGORIA(MOLEDO OU ROCHA DECOMPOSTA),ENTRE 3,00 E 4,50M DE PROFUNDIDADE,EXCLUSIVE ESCORAMENTO E ESGOTAMENTO</t>
  </si>
  <si>
    <t>ESCAVACAO MANUAL DE VALA/CAVA A FRIO EM MATERIAL DE 2ªCATEGORIA(MOLEDO OU ROCHA DECOMPOSTA),ENTRE 4,50 E 6,00M DE PROFUNDIDADE,EXCLUSIVE ESCORAMENTO E ESGOTAMENTO</t>
  </si>
  <si>
    <t>ESCAVACAO MANUAL DE VALA/CAVA A FRIO EM MATERIAL DE 2ªCATEGORIA(MOLEDO OU ROCHA DECOMPOSTA),ENTRE 6,00 E 7,50M DE PROFUNDIDADE,EXCLUSIVE ESCORAMENTO E ESGOTAMENTO</t>
  </si>
  <si>
    <t>ESCAVACAO MANUAL DE VALA/CAVA EM PEDRA SOLTA DO TAMANHO MEDIO DE PEDRA DE MAO OU ARGILA RIJA,ATE 1,50M DE PROFUNDIDADE,EXCLUSIVE ESCORAMENTO E ESGOTAMENTO</t>
  </si>
  <si>
    <t>ESCAVACAO MANUAL DE VALA/CAVA EM PEDRA SOLTA DO TAMANHO MEDIO DE PEDRA DE MAO OU ARGILA RIJA,ENTRE 1,50 E 3,00M DE PROFUNDIDADE,EXCLUSIVE ESCORAMENTO E ESGOTAMENTO</t>
  </si>
  <si>
    <t>ESCAVACAO MANUAL DE VALA/CAVA EM PEDRA SOLTA DO TAMANHO MEDIO DE PEDRA DE MAO OU ARGILA RIJA,ENTRE 3,00 E 4,50M DE PROFUNDIDADE,EXCLUSIVE ESCORAMENTO E ESGOTAMENTO</t>
  </si>
  <si>
    <t>ESCAVACAO MANUAL DE VALA/CAVA EM PEDRA SOLTA DO TAMANHO MEDIO DE PEDRA DE MAO OU ARGILA RIJA,ENTRE 4,50 E 6,00M DE PROFUNDIDADE,EXCLUSIVE ESCORAMENTO E ESGOTAMENTO</t>
  </si>
  <si>
    <t>ESCAVACAO MANUAL DE VALA/CAVA EM PEDRA SOLTA DO TAMANHO MEDIO DE PEDRA DE MAO OU ARGILA RIJA,ENTRE 6,00 E 7,50M DE PROFUNDIDADE,EXCLUSIVE ESCORAMENTO E ESGOTAMENTO</t>
  </si>
  <si>
    <t>ESCAVACAO MANUAL DE VALA/CAVA EM LODO,ATE 1,50M DE PROFUNDIDADE,EXCLUSIVE ESCORAMENTO E ESGOTAMENTO</t>
  </si>
  <si>
    <t>ESCAVACAO MANUAL DE VALA/CAVA EM LODO,ENTRE 1,50 E 3,00M DEPROFUNDIDADE,EXCLUSIVE ESCORAMENTO E ESGOTAMENTO</t>
  </si>
  <si>
    <t>ESCAVACAO MANUAL DE VALA/CAVA EM LODO,ENTRE 3,00 E 4,50M DEPROFUNDIDADE,EXCLUSIVE ESCORAMENTO E ESGOTAMENTO</t>
  </si>
  <si>
    <t>ESCAVACAO MANUAL DE VALA/CAVA EM LODO, ENTRE 4,50 E 6,00M DE PROFUNDIDADE,EXCLUSIVE ESCORAMENTO E ESGOTAMENTO</t>
  </si>
  <si>
    <t>ESCAVACAO MANUAL DE VALA/CAVA EM LODO,ENTRE 6,00 E 7,50M DEPROFUNDIDADE,EXCLUSIVE ESCORAMENTO E ESGOTAMENTO</t>
  </si>
  <si>
    <t>MARROAMENTO DE MATERIAL DE 3ªCATEGORIA(ROCHA VIVA),COM VOLUME MAXIMO DE 0,064M3,PARA REDUCAO A PEDRA DE MAO,REFERINDO-SE O PRECO AO MATERIAL SOLTO,DEPOIS DE MARROADO</t>
  </si>
  <si>
    <t>DESMONTE MANUAL DE BLOCO DE MATERIAL DE 3ªCATEGORIA(ROCHA VIVA),COM VOLUME ATE 1,00M3,INCLUSIVE REDUCAO A PEDRA DE MAO.PARA VOLUMES ACIMA DE 1,00M3 VER CATALOGO DE REFERENCIA</t>
  </si>
  <si>
    <t>DESMONTE MANUAL EM MATERIAL DE 2ªCATEGORIA(MOLEDO OU ROCHA DECOMPOSTA).VALEM A FORMULA E AS OBSERVACOES DO ITEM 03.001.0065</t>
  </si>
  <si>
    <t>MARROAMENTO DE MATERIAL DE 2ªCATEGORIA(ROCHA DECOMPOSTA),COM VOLUME MAXIMO DE 0,064M3,PARA REDUCAO A PEDRA DE MAO,REFERINDO-SE O PRECO AO MATERIAL SOLTO,DEPOIS DE MARROADO</t>
  </si>
  <si>
    <t>ESCAVACAO MANUAL EM MATERIAL DE 1ªCATEGORIA,A CEU ABERTO,ATE 0,50M DE PROFUNDIDADE COM REMOCAO ATE 1 DAM</t>
  </si>
  <si>
    <t>ESCAVACAO MANUAL EM MATERIAL DE 1ªCATEGORIA,A CEU ABERTO,PARA PROFUNDIDADES MAIORES QUE 0,50M COM REMOCAO ATE 1 DAM</t>
  </si>
  <si>
    <t>ESCAVACAO EM TUNEL DE PEQUENAS DIMENSOES,EM MATERIAL DE 1ªCATEGORIA(AREIA,ARGILA OU PICARRA),INTEIRAMENTE SECO,EM SERVICO SEMI-MECANIZADO,EXCLUSIVE ESCORAMENTO</t>
  </si>
  <si>
    <t>ESCAVACAO E REATERRO DE VALA,EM MATERIAL DE 1ªCATEGORIA,PARA LIGACAO PREDIAL DE ESGOTO SANITARIO</t>
  </si>
  <si>
    <t>ESCAVACAO E REATERRO DE VALA,EM MATERIAL DE 2ªCATEGORIA,PARA LIGACAO PREDIAL DE ESGOTO SANITARIO</t>
  </si>
  <si>
    <t>ESCAVACAO E REATERRO DE VALA,EM MATERIAL DE 1ªCATEGORIA,PARA LIGACAO DE AGUA POTAVEL</t>
  </si>
  <si>
    <t>ESCAVACAO E REATERRO DE VALA,EM MATERIAL DE 2ª CATEGORIA,PARA LIGACAO DE AGUA POTAVEL</t>
  </si>
  <si>
    <t>ESCAVACAO MANUAL DE VALA/CAVA EM MATERIAL DE 1ªCATEGORIA ATE 1,50M DE PROFUNDIDADE,EM BECOS DE ATE 2,00M DE LARGURA COMIMPOSSIBILIDADE DE ENTRADA DE CAMINHAO OU EQUIPAMENTO MOTORIZADO PARA RETIRADA DO MATERIAL,EM FAVELAS,EXCLUSIVE ESCORAMENTO E ESGOTAMENTO</t>
  </si>
  <si>
    <t>ESCAVACAO MANUAL DE VALA/CAVA EM MATERIAL DE 1ªCATEGORIA ENTRE 1,50 E 3,00M DE PROFUNDIDADE,EM BECOS DE ATE 2,00M DE LARGURA COM IMPOSSIBILIDADE DE ENTRADA DE CAMINHAO OU EQUIPAMENTO MOTORIZADO PARA RETIRADA DO MATERIAL,EM FAVELAS,EXCLUSIVE ESCORAMENTO E ESGOTAMENTO</t>
  </si>
  <si>
    <t>ESCAVACAO MANUAL DE VALA/CAVA EM MATERIAL DE 1ªCATEGORIA ENTRE 3,00 E 4,50M DE PROFUNDIDADE,EM BECOS DE ATE 2,00M DE LARGURA COM IMPOSSIBILIDADE DE ENTRADA DE CAMINHAO OU EQUIPAMENTO MOTORIZADO PARA RETIRADA DO MATERIAL,EM FAVELAS,EXCLUSIVE ESCORAMENTO E ESGOTAMENTO</t>
  </si>
  <si>
    <t>ESCAVACAO MANUAL DE VALA/CAVA EM LODO OU LAMA ATE 1,50M DE PROFUNDIDADE,EM BECOS DE ATE 2,00M DE LARGURA,EM FAVELAS,EXCLUSIVE ESCORAMENTO E ESGOTAMENTO</t>
  </si>
  <si>
    <t>ESCAVACAO MANUAL DE VALA/CAVA EM LODO OU LAMA COM PROFUNDIDADE ENTRE 1,50 E 3,00M,EM BECOS DE ATE 2,00M DE LARGURA,EM FAVELAS,EXCLUSIVE ESCORAMENTO E ESGOTAMENTO</t>
  </si>
  <si>
    <t>ESCAVACAO MANUAL DE VALA EM MATERIAL DE 1ªCATEGORIA,COM ESCORAMENTO E ESGOTAMENTO MANUAL</t>
  </si>
  <si>
    <t>ESCAVACAO DE VALA/CAVA A FOGO EM MATERIAL DE 2ª CATEGORIA(MOLEDO OU ROCHA DECOMPOSTA),ATE 1,50M DE PROFUNDIDADE,FURACAOA BARRA MINA,INCLUSIVE EMPILHAMENTO DO MATERIAL PARA REMOCAO</t>
  </si>
  <si>
    <t>ESCAVACAO DE VALA/CAVA A FOGO EM MATERIAL DE 2ªCATEGORIA(MOLEDO OU ROCHA DECOMPOSTA),ENTRE 1,50 E 3,00M DE PROFUNDIDADE,FURACAO A BARRA MINA,INCLUSIVE EMPILHAMENTO DO MATERIAL PARA REMOCAO</t>
  </si>
  <si>
    <t>ESCAVACAO DE VALA/CAVA A FOGO EM MATERIAL DE 2ªCATEGORIA(MOLEDO OU ROCHA DECOMPOSTA),ENTRE 3,00 E 4,50M DE PROFUNDIDADE,FURACAO A BARRA MINA,INCLUSIVE EMPILHAMENTO DO MATERIAL PARA REMOCAO</t>
  </si>
  <si>
    <t>ESCAVACAO DE VALA/CAVA A FOGO EM MATERIAL DE 2ªCATEGORIA(MOLEDO OU ROCHA DECOMPOSTA),ENTRE 4,50 E 6,00M DE PROFUNDIDADE,FURACAO A BARRA MINA,INCLUSIVE EMPILHAMENTO DO MATERIAL PARA REMOCAO</t>
  </si>
  <si>
    <t>ESCAVACAO DE VALA/CAVA A FOGO EM MATERIAL DE 2ªCATEGORIA(MOLEDO OU ROCHA DECOMPOSTA),ENTRE 6,00 E 7,50M DE PROFUNDIDADE,FURACAO A BARRA MINA,INCLUSIVE EMPILHAMENTO DO MATERIAL PARA REMOCAO</t>
  </si>
  <si>
    <t>ESCAVACAO DE VALA/CAVA A FOGO EM MATERIAL DE 3ªCATEGORIA(ROCHA VIVA),ATE 1,50M DE PROFUNDIDADE,FURACAO A BARRA MINA,INCLUSIVE EMPILHAMENTO DO MATERIAL PARA REMOCAO</t>
  </si>
  <si>
    <t>ESCAVACAO DE VALA/CAVA A FOGO EM MATERIAL DE 3ªCATEGORIA(ROCHA VIVA),ENTRE 1,50 E 3,00M DE PROFUNDIDADE,FURACAO A BARRAMINA,INCLUSIVE EMPILHAMENTO DO MATERIAL PARA A REMOCAO</t>
  </si>
  <si>
    <t>ESCAVACAO DE VALA/CAVA A FOGO EM MATERIAL DE 3ªCATEGORIA(ROCHA VIVA),ENTRE 3,00 E 4,50M DE PROFUNDIDADE,FURACAO A BARRAMINA,INCLUSIVE EMPILHAMENTO DO MATERIAL PARA REMOCAO</t>
  </si>
  <si>
    <t>ESCAVACAO DE VALA/CAVA A FOGO EM MATERIAL DE 3ªCATEGORIA(ROCHA VIVA),ENTRE 4,50 E 6,00M DE PROFUNDIDADE,FURACAO A BARRAMINA,INCLUSIVE EMPILHAMENTO DO MATERIAL PARA REMOCAO</t>
  </si>
  <si>
    <t>ESCAVACAO DE VALA/CAVA A FOGO EM MATERIAL DE 3ªCATEGORIA(ROCHA VIVA),ENTRE 6,00 E 7,50M DE PROFUNDIDADE,FURACAO A BARRAMINA,INCLUSIVE EMPILHAMENTO DO MATERIAL PARA REMOCAO</t>
  </si>
  <si>
    <t>ESCAVACAO A FOGO EM MATERIAL DE 2ªCATEGORIA(MOLEDO OU ROCHADECOMPOSTA),A CEU ABERTO,FURACAO A BARRA MINA</t>
  </si>
  <si>
    <t>ESCAVACAO A FOGO EM MATERIAL DE 3ªCATEGORIA(ROCHA VIVA),A CEU ABERTO,FURACAO A BARRA MINA</t>
  </si>
  <si>
    <t>DESMONTE A FOGO DE BLOCOS DE MATERIAL DE 3ªCATEGORIA(ROCHA VIVA),COM VOLUME DE 1,00 A 20,00M3,SENDO OS FUROS ABERTOS A BROCA E MARRETA,INCLUSIVE REDUCAO MANUAL A PEDRA DE MAO</t>
  </si>
  <si>
    <t>DESMONTE A FOGO DE BLOCOS DE MATERIAL DE 2ªCATEGORIA(ROCHA MEDIANAMENTE DECOMPOSTA),COM VOLUME DE 1,00 A 20,00M3,SENDO OS FUROS ABERTOS A BROCA E MARRETA,INCLUSIVE REDUCAO MANUAL A PEDRA DE MAO</t>
  </si>
  <si>
    <t>ESCAVACAO DE ROCHA COM UTILIZACAO DE FOGO CUIDADOSO(SMOOTH BLASTING),A CEU ABERTO,EM AREA URBANA,SENDO A PERFURACAO A AR COMPRIMIDO,INCLUSIVE EMPILHAMENTO DO MATERIAL PARA REMOCAO</t>
  </si>
  <si>
    <t>ESCAVACAO DE ROCHA COM UTILIZACAO DE FOGO CUIDADOSO(SMOOTH BLASTING),A CEU ABERTO,EM AREA URBANA,SENDO A PERFURACAO A AR COMPRIMIDO,INCLUSIVE EMPILHAMENTO DO MATERIAL PARA REMOCAOE TRANSPORTE A 50,00M COM TRATOR</t>
  </si>
  <si>
    <t>ESCAVACAO A FOGO EM MATERIAL DE 2ªCATEGORIA(MOLEDO OU ROCHADECOMPOSTA)EM TALUDES,VALA/CAVA,ATE 1,50M DE PROFUNDIDADE,SENDO A PERFURACAO A AR COMPRIMIDO,INCLUSIVE EMPILHAMENTO DO MATERIAL PARA REMOCAO</t>
  </si>
  <si>
    <t>ESCAVACAO A FOGO EM MATERIAL DE 2ªCATEGORIA(MOLEDO OU ROCHADECOMPOSTA)EM TALUDES,VALA/CAVA,ENTRE 1,50 E 3,00M DE PROFUNDIDADE,SENDO A PERFURACAO A AR COMPRIMIDO,INCLUSIVE EMPILHAMENTO DO MATERIAL PARA REMOCAO</t>
  </si>
  <si>
    <t>ESCAVACAO A FOGO EM MATERIAL DE 2ªCATEGORIA(MOLEDO OU ROCHADECOMPOSTA)EM TALUDES,VALA/CAVA,ENTRE 3,00 E 4,50M DE PROFUNDIDADE,SENDO A PERFURACAO A AR COMPRIMIDO,INCLUSIVE EMPILHAMENTO DO MATERIAL PARA REMOCAO</t>
  </si>
  <si>
    <t>ESCAVACAO A FOGO EM MATERIAL DE 2ªCATEGORIA(MOLEDO OU ROCHADECOMPOSTA)EM TALUDES,VALA/CAVA,ENTRE 4,50 E 6,00M DE PROFUNDIDADE,SENDO A PERFURACAO A AR COMPRIMIDO,INCLUSIVE EMPILHAMENTO DO MATERIAL PARA REMOCAO</t>
  </si>
  <si>
    <t>ESCAVACAO A FOGO EM MATERIAL DE 2ªCATEGORIA(MOLEDO OU ROCHADECOMPOSTA)EM TALUDES,VALA/CAVA,ENTRE 6,00 E 7,50M DE PROFUNDIDADE,SENDO A PERFURACAO A AR COMPRIMIDO,INCLUSIVE EMPILHAMENTO DO MATERIAL PARA REMOCAO</t>
  </si>
  <si>
    <t>ESCAVACAO A FOGO EM MATERIAL DE 3ªCATEGORIA(ROCHA VIVA),A CEU ABERTO,SENDO A PERFURACAO A AR COMPRIMIDO,INCLUSIVE TRANSPORTE A 50,00M,COM TRATOR COM LAMINA</t>
  </si>
  <si>
    <t>ESCAVACAO A FOGO EM MATERIAL DE 3ªCATEGORIA(ROCHA VIVA),A CEU ABERTO,SENDO A PERFURACAO A AR COMPRIMIDO,INCLUSIVE TRANSPORTE A 100,00M,COM TRATOR COM LAMINA</t>
  </si>
  <si>
    <t>ESCAVACAO A FOGO EM MATERIAL DE 3ªCATEGORIA(ROCHA VIVA)EM TALUDES,VALA/CAVA,ATE 1,50M DE PROFUNDIDADE,SENDO A PERFURACAO A AR COMPRIMIDO,INCLUSIVE EMPILHAMENDO DO MATERIAL PARA REMOCAO</t>
  </si>
  <si>
    <t>ESCAVACAO A FOGO EM MATERIAL DE 3ªCATEGORIA(ROCHA VIVA)EM TALUDES,VALA/CAVA,ENTRE 1,50 E 3,00M DE PROFUNDIDADE,SENDO A PERFURACAO A AR COMPRIMIDO,INCLUSIVE EMPILHAMENTO DO MATERIAL PARA REMOCAO</t>
  </si>
  <si>
    <t>ESCAVACAO A FOGO EM MATERIAL DE 3ªCATEGORIA(ROCHA VIVA)EM TALUDES,VALA/CAVA,ENTRE 3,00 E 4,50M DE PROFUNDIDADE,SENDO A PERFURACAO A AR COMPRIMIDO,INCLUSIVE EMPILHAMENTO DO MATERIAL PARA REMOCAO</t>
  </si>
  <si>
    <t>ESCAVACAO A FOGO EM MATERIAL DE 3ªCATEGORIA(ROCHA VIVA)EM TALUDES,VALA/CAVA,ENTRE 4,50 E 6,00M DE PROFUNDIDADE,SENDO A PERFURACAO A AR COMPRIMIDO,INCLUSIVE EMPILHAMENTO DO MATERIAL PARA REMOCAO</t>
  </si>
  <si>
    <t>ESCAVACAO A FOGO EM MATERIAL DE 3ªCATEGORIA(ROCHA VIVA)EM TALUDES,VALA/CAVA,ENTRE 6,00 E 7,50M DE PROFUNDIDADE,SENDO A PERFURACAO A AR COMPRIMIDO,INCLUSIVE EMPILHAMENTO DO MATERIAL PARA REMOCAO</t>
  </si>
  <si>
    <t>ESCAVACAO A FOGO EM MATERIAL DE 3ªCATEGORIA(ROCHA VIVA),A CEU ABERTO,SENDO A PERFURACAO A AR COMPRIMIDO,INCLUSIVE CARGACOM CARREGADOR FRONTAL DE PNEUS DE 3,10M3 E TRATOR DE LAMINA COM POTENCIA EM TORNO DE 200CV,COM LAMINA</t>
  </si>
  <si>
    <t>ESCAVACAO A FOGO EM MATERIAL DE 2ªCATEGORIA(MOLEDO OU ROCHADECOMPOSTA),A CEU ABERTO,SENDO A PERFURACAO A AR COMPRIMIDO,INCLUSIVE CARGA COM CARREGADOR FRONTAL DE PNEUS DE 3,10M3 ETRATOR DE LAMINA COM POTENCIA EM TORNO DE 200CV,COM LAMINA</t>
  </si>
  <si>
    <t>DESMONTE A FOGO DE BLOCO DE MATERIAL DE 3ªCATEGORIA(ROCHA VIVA),COM VOLUME DE 1,00 A 50,00M3,SENDO A PERFURACAO A AR COMPRIMIDO,INCLUSIVE REDUCAO MANUAL A PEDRA DE MAO</t>
  </si>
  <si>
    <t>DESMONTE A FOGO DE BLOCO DE MATERIAL DE 2ªCATEGORIA,COM VOLUME DE 1,00 A 50,00M3,SENDO A PERFURACAO A AR COMPRIMIDO,INCLUSIVE REDUCAO MANUAL A PEDRA DE MAO</t>
  </si>
  <si>
    <t>DESMONTE A FOGO DE BLOCO DE MATERIAL DE 2ªCATEGORIA,COM VOLUME DE 1,00 A 50,00M3,SENDO A AR COMPRIMIDO TANTO A PERFURACAO COMO A REDUCAO A PEDRA DE MAO,ESTA ULTIMA AINDA COM O AUXILIO DE CUNHA E PALMETA</t>
  </si>
  <si>
    <t>DESMONTE A FOGO DE BLOCO DE MATERIAL DE 3ª CATEGORIA,COM VOLUME DE 1,00 A 50,00M3,SENDO A PERFURACAO A AR COMPRIMIDO E A REDUCAO A PEDRA DE MAO A ROMPEDOR,ESTA ULTIMA AINDA COM O AUXILIO DE CUNHA E PALMETA</t>
  </si>
  <si>
    <t>ESCAVACAO EM MATERIAL DE 2ªCATEGORIA(MOLEDO OU ROCHA MUITO DECOMPOSTA),COM EQUIPAMENTO A AR COMPRIMIDO,SEM UTILIZACAO DE EXPLOSIVOS,EM TALUDES,VALA/CAVA,ATE 1,50M DE PROFUNDIDADE,INCLUSIVE EMPILHAMENTO DO MATERIAL PARA REMOCAO</t>
  </si>
  <si>
    <t>ESCAVACAO EM MATERIAL DE 2ªCATEGORIA(MOLEDO OU ROCHA MUITO DECOMPOSTA),COM EQUIPAMENTO A AR COMPRIMIDO,SEM UTILIZACAO DE EXPLOSIVOS,EM TALUDES,VALA/CAVA,ENTRE 1,50 E 3,00M DE PROFUNDIDADE,INCLUSIVE EMPILHAMENTO DO MATERIAL PARA REMOCAO</t>
  </si>
  <si>
    <t>ESCAVACAO EM MATERIAL DE 2ªCATEGORIA(MOLEDO OU ROCHA MUITO DECOMPOSTA),COM EQUIPAMENTO A AR COMPRIMIDO,SEM UTILIZACAO DE EXPLOSIVOS,EM TALUDES,VALA/CAVA,ENTRE 3,00 E 4,50M DE PROFUNDIDADE,INCLUSIVE EMPILHAMENTO DO MATERIAL PARA REMOCAO</t>
  </si>
  <si>
    <t>ESCAVACAO EM MATERIAL DE 2ªCATEGORIA(MOLEDO OU ROCHA MUITO DECOMPOSTA),COM EQUIPAMENTO A AR COMPRIMIDO,SEM UTILIZACAO DE EXPLOSIVOS,EM TALUDES,VALA/CAVA,ENTRE 4,50 E 6,00M DE PROFUNDIDADE,INCLUSIVE EMPILHAMENTO DO MATERIAL PARA REMOCAO</t>
  </si>
  <si>
    <t>ESCAVACAO EM MATERIAL DE 2ªCATEGORIA(MOLEDO OU ROCHA MUITO DECOMPOSTA),COM EQUIPAMENTO A AR COMPRIMIDO,SEM UTILIZACAO DE EXPLOSIVOS,EM TALUDES,VALA/CAVA,ENTRE 6,00 E 7,50M DE PROFUNDIDADE,INCLUSIVE EMPILHAMENTO DO MATERIAL PARA REMOCAO</t>
  </si>
  <si>
    <t>ESCAVACAO EM MATERIAL DE 2ªCATEGORIA(MOLEDO OU ROCHA DECOMPOSTA),COM EQUIPAMENTO A AR COMPRIMIDO,SEM UTILIZACAO DE EXPLOSIVOS,EM TALUDES,VALA/CAVA,ATE 1,50M DE PROFUNDIDADE,INCLUSIVE EMPILHAMENTO DO MATERIAL PARA REMOCAO</t>
  </si>
  <si>
    <t>ESCAVACAO EM MATERIAL DE 2ªCATEGORIA(MOLEDO OU ROCHA DECOMPOSTA),COM EQUIPAMENTO A AR COMPRIMIDO,SEM UTILIZACAO DE EXPLOSIVOS,EM TALUDES,VALA/CAVA,ENTRE 1,50 E 3,00M DE PROFUNDIDADE,INCLUSIVE EMPILHAMENTO DO MATERIAL PARA REMOCAO</t>
  </si>
  <si>
    <t>ESCAVACAO EM MATERIAL DE 2ªCATEGORIA(MOLEDO OU ROCHA DECOMPOSTA),COM EQUIPAMENTO A AR COMPRIMIDO,SEM UTILIZACAO DE EXPLOSIVOS,EM TALUDES,VALA/CAVA,ENTRE 3,00 E 4,50M DE PROFUNDIDADE,INCLUSIVE EMPILHAMENTO DO MATERIAL PARA REMOCAO</t>
  </si>
  <si>
    <t>ESCAVACAO EM MATERIAL DE 2ªCATEGORIA(MOLEDO OU ROCHA DECOMPOSTA),COM EQUIPAMENTO A AR COMPRIMIDO,SEM UTILIZACAO DE EXPLOSIVOS,EM TALUDES,VALA/CAVA,ENTRE 4,50 E 6,00M DE PROFUNDIDADE,INCLUSIVE EMPILHAMENTO DO MATERIAL PARA REMOCAO</t>
  </si>
  <si>
    <t>ESCAVACAO EM MATERIAL DE 2ªCATEGORIA(MOLEDO OU ROCHA DECOMPOSTA),COM EQUIPAMENTO A AR COMPRIMIDO,SEM UTILIZACAO DE EXPLOSIVOS,EM TALUDES,VALA/CAVA,ENTRE 6,00 E 7,50M DE PROFUNDIDADE,INCLUSIVE EMPILHAMENTO DO MATERIAL PARA REMOCAO</t>
  </si>
  <si>
    <t>ESCAVACAO EM MATERIAL DE 3ªCATEGORIA(ROCHA SA FRATURADA),COM EQUIPAMENTO A AR COMPRIMIDO E ENCUNHAMENTO GENERALIZADO,SEM UTILIZACAO DE EXPLOSIVOS,EM TALUDES,VALA/CAVA,ATE 1,50M DEPROFUNDIDADE,INCLUSIVE EMPILHAMENTO DO MATERIAL PARA REMOCAO</t>
  </si>
  <si>
    <t>ESCAVACAO EM MATERIAL DE 3ªCATEGORIA(ROCHA SA FRATURADA),COM EQUIPAMENTO A AR COMPRIMIDO E ENCUNHAMENTO GENERALIZADO,SEM UTILIZACAO DE EXPLOSIVOS,EM TALUDES,VALA/CAVA,ENTRE 1,50 E3,00M DE PROFUNDIDADE,INCLUSIVE EMPILHAMENTO DO MATERIAL PARA REMOCAO</t>
  </si>
  <si>
    <t>ESCAVACAO EM MATERIAL DE 3ªCATEGORIA(ROCHA SA FRATURADA),COM EQUIPAMENTO A AR COMPRIMIDO E ENCUNHAMENTO GENERALIZADO,SEM UTILIZACAO DE EXPLOSIVOS,EM TALUDES,VALA/CAVA,ENTRE 3,00 E4,50M DE PROFUNDIDADE,INCLUSIVE EMPILHAMENTO DO MATERIAL PARA REMOCAO</t>
  </si>
  <si>
    <t>ESCAVACAO EM MATERIAL DE 3ªCATEGORIA(ROCHA SA FRATURADA),COM EQUIPAMENTO A AR COMPRIMIDO E ENCUNHAMENTO GENERALIZADO,SEM UTILIZACAO DE EXPLOSIVOS,EM TALUDES,VALA/CAVA,ENTRE 4,50 E6,00M DE PROFUNDIDADE,INCLUSIVE EMPILHAMENTO DO MATERIAL PARA REMOCAO</t>
  </si>
  <si>
    <t>ESCAVACAO EM MATERIAL DE 3ªCATEGORIA(ROCHA SA FRATURADA),COM EQUIPAMENTO A AR COMPRIMIDO E ENCUNHAMENTO GENERALIZADO,SEM UTILIZACAO DE EXPLOSIVOS,EM TALUDES,VALA/CAVA,ENTRE 6,00 E7,50M DE PROFUNDIDADE,INCLUSIVE EMPILHAMENTO DO MATERIAL PARA REMOCAO</t>
  </si>
  <si>
    <t>ESCAVACAO EM MATERIAL DE 3ªCATEGORIA(ROCHA VIVA),COM EQUIPAMENTO A AR COMPRIMIDO E SERRACAO COM BROCAS,SEGUIDA DE ENCUNHAMENTO,SEM UTILIZACAO DE EXPLOSIVOS,EM TALUDES,VALA/CAVA,ATE 1,50M DE PROFUNDIDADE,INCLUSIVE EMPILHAMENTO DO MATERIAL PARA REMOCAO</t>
  </si>
  <si>
    <t>ESCAVACAO EM MATERIAL DE 3ªCATEGORIA(ROCHA VIVA),COM EQUIPAMENTO A AR COMPRIMIDO E SERRACAO COM BROCAS,SEGUIDA DE ENCUNHAMENTO,SEM UTILIZACAO DE EXPLOSIVOS,EM TALUDES,VALA/CAVA,ENTRE 1,50 E 3,00M DE PROFUNDIDADE,INCLUSIVE EMPILHAMENTO DO MATERIAL PARA REMOCAO</t>
  </si>
  <si>
    <t>ESCAVACAO EM MATERIAL DE 3ªCATEGORIA(ROCHA VIVA),COM EQUIPAMENTO A AR COMPRIMIDO E SERRACAO COM BROCAS,SEGUIDA DE ENCUNHAMENTO,SEM UTILIZACAO DE EXPLOSIVOS,EM TALUDES,VALA/CAVA,ENTRE 3,00 E 4,50M DE PROFUNDIDADE,INCLUSIVE EMPILHAMENTO DO MATERIAL PARA REMOCAO</t>
  </si>
  <si>
    <t>ESCAVACAO EM MATERIAL DE 3ªCATEGORIA(ROCHA VIVA),COM EQUIPAMENTO A AR COMPRIMIDO E SERRACAO COM BROCAS,SEGUIDA DE ENCUNHAMENTO,SEM UTILIZACAO DE EXPLOSIVOS,EM TALUDES,VALA/CAVA,ENTRE 4,50 E 6,00M DE PROFUNDIDADE,INCLUSIVE EMPILHAMENTO DO MATERIAL PARA REMOCAO</t>
  </si>
  <si>
    <t>ESCAVACAO EM MATERIAL DE 3ªCATEGORIA(ROCHA VIVA),COM EQUIPAMENTO A AR COMPRIMIDO E SERRACAO COM BROCAS,SEGUIDA DE ENCUNHAMENTO,SEM UTILIZACAO DE EXPLOSIVOS,EM TALUDES,VALA/CAVA,ENTRE 6,00 E 7,50M DE PROFUNDIDADE,INCLUSIVE EMPILHAMENTO DO MATERIAL PARA REMOCAO</t>
  </si>
  <si>
    <t>ESCAVACAO EM MATERIAL DE 3ªCATEGORIA(ROCHA SA FRATURADA),COM EQUIPAMENTO A AR COMPRIMIDO,A CEU ABERTO,SEM UTILIZACAO DEEXPLOSIVOS,INCLUSIVE EMPILHAMENTO DO MATERIAL PARA REMOCAO</t>
  </si>
  <si>
    <t>ESCAVACAO EM MATERIAL DE 3ªCATEGORIA(ROCHA VIVA),COM EQUIPAMENTO A AR COMPRIMIDO,A CEU ABERTO,SEM UTILIZACAO DE EXPLOSIVOS,INCLUSIVE EMPILHAMENTO DO MATERIAL PARA REMOCAO</t>
  </si>
  <si>
    <t>ESCAVACAO EM MATERIAL DE 2ªCATEGORIA(MOLEDO OU ROCHA MUITO DECOMPOSTA),COM EQUIPAMENTO A AR COMPRIMIDO,A CEU ABERTO,SEMUTILIZACAO DE EXPLOSIVOS,INCLUSIVE EMPILHAMENTO DO MATERIALPARA REMOCAO</t>
  </si>
  <si>
    <t>ESCAVACAO EM MATERIAL DE 2ªCATEGORIA(MOLEDO OU ROCHA DECOMPOSTA),COM EQUIPAMENTO A AR COMPRIMIDO,A CEU ABERTO,SEM UTILIZACAO DE EXPLOSIVOS,INCLUSIVE EMPILHAMENTO DO MATERIAL PARA REMOCAO</t>
  </si>
  <si>
    <t>DESMONTE DE BLOCO DE MATERIAL DE 3ªCATEGORIA(ROCHA VIVA),COM EQUIPAMENTO A AR COMPRIMIDO,COM VOLUME ATE 1,00M3,SEM UTILIZACAO DE EXPLOSIVOS,INCLUSIVE REDUCAO A PEDRA DE MAO COM O MESMO EQUIPAMENTO</t>
  </si>
  <si>
    <t>DESMONTE DE BLOCO DE MATERIAL DE 2ªCATEGORIA,SEM UTILIZACAODE EXPLOSIVOS,COM ROMPEDOR A AR COMPRIMIDO</t>
  </si>
  <si>
    <t>SERRACAO CONTINUA EM MATERIAL DE 3ªCATEGORIA(ROCHA VIVA),COM A FINALIDADE DE IMPEDIR PROPAGACAO DE VIBRACOES DECORRENTES DE ESCAVACAO A FOGO</t>
  </si>
  <si>
    <t>ATERRO COM MATERIAL DE 1ªCATEGORIA,COMPACTADO MANUALMENTE EM CAMADAS DE 20CM,ATE UMA ALTURA MAXIMA DE 80CM,PARA SUPORTEDE CAMADA DE CONCRETO,INCLUSIVE DOIS TIROS DE PA,ESPALHAMENTO E REGA,EXCLUSIVE FORNECIMENTO DA TERRA</t>
  </si>
  <si>
    <t>ATERRO COM MATERIAL DE 1ª CATEGORIA,COMPACTADO MANUALMENTE EM CAMADAS DE 20CM DE MATERIAL APILOADO,PROVENIENTE DE JAZIDA DISTANTE ATE 1KM,INCLUSIVE ESCAVACAO,CARGA,TRANSPORTE EM CAMINHAO BASCULANTE,DESCARGA,ESPALHAMENTO E IRRIGACAO MANUAIS</t>
  </si>
  <si>
    <t>ATERRO COM MATERIAL DE 1ª CATEGORIA,COMPACTADO MANUALMENTE EM CAMADAS DE 20CM DE MATERIAL APILOADO,PROVENIENTE DE JAZIDA DISTANTE ATE 2KM,INCLUSIVE ESCAVACAO,CARGA,TRANSPORTE EM CAMINHAO BASCULANTE,DESCARGA,ESPALHAMENTO E IRRIGACAO MANUAIS</t>
  </si>
  <si>
    <t>ATERRO COM MATERIAL DE 1ª CATEGORIA,COMPACTADO MANUALMENTE EM CAMADAS DE 20CM DE MATERIAL APILOADO,PROVENIENTE DE JAZIDA DISTANTE ATE 3KM,INCLUSIVE ESCAVACAO,CARGA,TRANSPORTE EM CAMINHAO BASCULANTE,DESCARGA,ESPALHAMENTO E IRRIGACAO MANUAIS</t>
  </si>
  <si>
    <t>ATERRO COM MATERIAL DE 1ª CATEGORIA,COMPACTADO MANUALMENTE EM CAMADAS DE 20CM DE MATERIAL APILOADO,PROVENIENTE DE JAZIDA DISTANTE ATE 4KM,INCLUSIVE ESCAVACAO,CARGA,TRANSPORTE EM CAMINHAO BASCULANTE,DESCARGA,ESPALHAMENTO E IRRIGACAO MANUAIS</t>
  </si>
  <si>
    <t>ATERRO COM MATERIAL DE 1ª CATEGORIA,COMPACTADO MANUALMENTE EM CAMADAS DE 20CM DE MATERIAL APILOADO,PROVENIENTE DE JAZIDA DISTANTE ATE 5KM,INCLUSIVE ESCAVACAO,CARGA,TRANSPORTE EM CAMINHAO BASCULANTE,DESCARGA,ESPALHAMENTO E IRRIGACAO MANUAIS</t>
  </si>
  <si>
    <t>ATERRO COM MATERIAL DE 1ª CATEGORIA,COMPACTADO MANUALMENTE EM CAMADAS DE 20CM DE MATERIAL APILOADO,PROVENIENTE DE JAZIDA DISTANTE ATE 10KM,INCLUSIVE ESCAVACAO,CARGA,TRANSPORTE EM CAMINHAO BASCULANTE,DESCARGA,ESPALHAMENTO E IRRIGACAO MANUAIS</t>
  </si>
  <si>
    <t>ATERRO COM MATERIAL DE 1ª CATEGORIA,COMPACTADO MANUALMENTE EM CAMADAS DE 20CM DE MATERIAL APILOADO,PROVENIENTE DE JAZIDA DISTANTE ATE 15KM,INCLUSIVE ESCAVACAO,CARGA,TRANSPORTE EM CAMINHAO BASCULANTE,DESCARGA,ESPALHAMENTO E IRRIGACAO MANUAIS</t>
  </si>
  <si>
    <t>ATERRO COM MATERIAL DE 1ª CATEGORIA,COMPACTADO MANUALMENTE EM CAMADAS DE 20CM DE MATERIAL APILOADO,PROVENIENTE DE JAZIDA DISTANTE ATE 20KM,INCLUSIVE ESCAVACAO,CARGA,TRANSPORTE EM CAMINHAO BASCULANTE,DESCARGA,ESPALHAMENTO E IRRIGACAO MANUAIS</t>
  </si>
  <si>
    <t>ATERRO COM MATERIAL DE 1ª CATEGORIA,COMPACTADO MANUALMENTE EM CAMADAS DE 20CM DE MATERIAL APILOADO,PROVENIENTE DE JAZIDA DISTANTE ATE 25KM,INCLUSIVE ESCAVACAO,CARGA,TRANSPORTE EM CAMINHAO BASCULANTE,DESCARGA,ESPALHAMENTO E IRRIGACAO MANUAIS</t>
  </si>
  <si>
    <t>ATERRO COM MATERIAL DE 1ª CATEGORIA,COMPACTADO MANUALMENTE EM CAMADAS DE 20CM DE MATERIAL APILOADO,PROVENIENTE DE JAZIDA DISTANTE ATE 30KM,INCLUSIVE ESCAVACAO,CARGA,TRANSPORTE EM CAMINHAO BASCULANTE,DESCARGA,ESPALHAMENTO E IRRIGACAO MANUAIS</t>
  </si>
  <si>
    <t>COMPACTACAO DE MATERIAL DE 1ªCATEGORIA,INCLUSIVE DESCARGA DE CAMINHAO BASCULANTE,MOVIMENTACAO A 1 TIRO DE PA,ESPALHAMENTO E SOCAMENTO MANUAL EM CAMADAS DE 30CM DE MATERIAL APILOADO</t>
  </si>
  <si>
    <t>ATERRO COM MATERIAL DE 1ªCATEGORIA,ESPALHADO POR TRATOR COMPOTENCIA EM TORNO DE 80CV COM LAMINA,EM CAMADAS DE 20CM DE MATERIAL ADENSADO,REGADO POR CAMINHAO TANQUE E COMPACTADO A 90% COM ROLO PE DE CARNEIRO CONVENCIONAL,DE 2(DOIS) CILINDROS,REBOCADO POR TRATOR DE PNEUS,INTERVINDO 2(DOIS) SERVENTES,EXCLUSIVE O FORNECIMENTO DA TERRA</t>
  </si>
  <si>
    <t>ATERRO COM MATERIAL DE 1ªCATEGORIA,ESPALHADO POR TRATOR COMPOTENCIA EM TORNO DE 140CV COM LAMINA,EM CAMADAS DE 20CM DEMATERIAL ADENSADO,REGADO POR CAMINHAO TANQUE E COMPACTADO A90% COM ROLO PE DE CARNEIRO CONVENCIONAL,DE 2(DOIS)CILINDROS,REBOCADO POR TRATOR DE PNEUS,INTERVINDO 2(DOIS)SERVENTES,EXCLUSIVE O FORNECIMENTO DA TERRA</t>
  </si>
  <si>
    <t>ATERRO COM MATERIAL DE 1ªCATEGORIA,ESPALHADO POR TRATOR COMPOTENCIA EM TORNO DE 335CV COM LAMINA,EM CAMADAS DE 20CM DEMATERIAL ADENSADO,REGADO POR CAMINHAO TANQUE E COMPACTADO A90% COM ROLO PE DE CARNEIRO CONVENCIONAL,DE 2(DOIS)CILINDROS,REBOCADO POR TRATOR DE PNEUS,INTERVINDO 2(DOIS)SERVENTES,EXCLUSIVE O FORNECIMENTO DA TERRA</t>
  </si>
  <si>
    <t>ATERRO COM MATERIAL DE 1ªCATEGORIA,ESPALHADO POR RETRO ESCAVADEIRA,EM CAMADAS DE 20CM DE MATERIAL ADENSADO,REGADO POR CAMINHAO TANQUE E COMPACTADO A 90% COM ROLO PE DE CARNEIRO CONVENCIONAL,DE 2(DOIS) CILINDROS,REBOCADO POR TRATOR DE PNEUS,INTERVINDO 2(DOIS) SERVENTES,EXCLUSIVE O FORNECIMENTO DA TERRA</t>
  </si>
  <si>
    <t>ATERRO COM MATERIAL DE 1ªCATEGORIA,ESPALHADO POR RETRO ESCAVADEIRA,EM CAMADAS DE 20CM DE MATERIAL ADENSADO,REGADO POR CAMINHAO TANQUE E COMPACTADO A 90% COM SOQUETE VIBRATORIO,INTERVINDO 2(DOIS) SERVENTES,EXCLUSIVE O FORNECIMENTO DA TERRA</t>
  </si>
  <si>
    <t>MATERIAL DE 1ª CATEGORIA PARA ATERROS,COMPREENDENDO:ESCAVACAO,CARGA,TRANSPORTE A 1KM EM CAMINHAO BASCULANTE E DESCARGA,CONSIDERANDO O VOLUME NECESSARIO A EXECUCAO DE 1,00M3 DE MATERIAL COMPACTADO</t>
  </si>
  <si>
    <t>MATERIAL DE 1ª CATEGORIA PARA ATERROS,COMPREENDENDO:ESCAVACAO,CARGA,TRANSPORTE A 2KM EM CAMINHAO BASCULANTE E DESCARGA,CONSIDERANDO O VOLUME NECESSARIO A EXECUCAO DE 1,00M3 DE MATERIAL COMPACTADO</t>
  </si>
  <si>
    <t>MATERIAL DE 1ª CATEGORIA PARA ATERROS,COMPREENDENDO:ESCAVACAO,CARGA,TRANSPORTE A 3KM EM CAMINHAO BASCULANTE E DESCARGA,CONSIDERANDO O VOLUME NECESSARIO A EXECUCAO DE 1,00M3 DE MATERIAL COMPACTADO</t>
  </si>
  <si>
    <t>MATERIAL DE 1ª CATEGORIA PARA ATERROS,COMPREENDENDO:ESCAVACAO,CARGA,TRANSPORTE A 4KM EM CAMINHAO BASCULANTE E DESCARGA,CONSIDERANDO O VOLUME NECESSARIO A EXECUCAO DE 1,00M3 DE MATERIAL COMPACTADO</t>
  </si>
  <si>
    <t>MATERIAL DE 1ª CATEGORIA PARA ATERROS,COMPREENDENDO:ESCAVACAO,CARGA,TRANSPORTE A 5KM EM CAMINHAO BASCULANTE E DESCARGA,CONSIDERANDO O VOLUME NECESSARIO A EXECUCAO DE 1,00M3 DE MATERIAL COMPACTADO</t>
  </si>
  <si>
    <t>MATERIAL DE 1ª CATEGORIA PARA ATERROS,COMPREENDENDO:ESCAVACAO,CARGA,TRANSPORTE A 10KM EM CAMINHAO BASCULANTE E DESCARGA,CONSIDERANDO O VOLUME NECESSARIO A EXECUCAO DE 1,00M3 DE MATERIAL COMPACTADO</t>
  </si>
  <si>
    <t>MATERIAL DE 1ª CATEGORIA PARA ATERROS,COMPREENDENDO:ESCAVACAO,CARGA,TRANSPORTE A 15KM EM CAMINHAO BASCULANTE E DESCARGA,CONSIDERANDO O VOLUME NECESSARIO A EXECUCAO DE 1,00M3 DE MATERIAL COMPACTADO</t>
  </si>
  <si>
    <t>MATERIAL DE 1ª CATEGORIA PARA ATERROS,COMPREENDENDO:ESCAVACAO,CARGA,TRANSPORTE A 20KM EM CAMINHAO BASCULANTE E DESCARGA,CONSIDERANDO O VOLUME NECESSARIO A EXECUCAO DE 1,00M3 DE MATERIAL COMPACTADO</t>
  </si>
  <si>
    <t>MATERIAL DE 1ª CATEGORIA PARA ATERROS,COMPREENDENDO:ESCAVACAO,CARGA,TRANSPORTE A 25KM EM CAMINHAO BASCULANTE E DESCARGA,CONSIDERANDO O VOLUME NECESSARIO A EXECUCAO DE 1,00M3 DE MATERIAL COMPACTADO</t>
  </si>
  <si>
    <t>MATERIAL DE 1ª CATEGORIA PARA ATERROS,COMPREENDENDO:ESCAVACAO,CARGA,TRANSPORTE A 30KM EM CAMINHAO BASCULANTE E DESCARGA,CONSIDERANDO O VOLUME NECESSARIO A EXECUCAO DE 1,00M3 DE MATERIAL COMPACTADO</t>
  </si>
  <si>
    <t>COMPACTACAO DE ATERRO,EM CAMADAS DE 30CM,UTILIZANDO COMPACTADOR PNEUMATICO(SAPO),INCLUSIVE COMPRESSOR</t>
  </si>
  <si>
    <t>COMPACTACAO DE ATERRO,EM CAMADAS DE 20CM,UTILIZANDO COMPACTADOR PNEUMATICO(SAPO),INCLUSIVE COMPRESSOR</t>
  </si>
  <si>
    <t>ATERRO COMPACTADO A 95%,PARA CONSTRUCAO DE BARRAGENS OU DIQUES,EXECUTADOS EM CAMADAS DE 20CM DE MATERIAL SOLTO DE BOA QUALIDADE,INCLUSIVE ESPALHAMENTO E IRRIGACAO,EM TERRENO DE BOA RESISTENCIA,EXCLUSIVE FORNECIMENTO DA TERRA</t>
  </si>
  <si>
    <t>ATERRO COMPACTADO A 95%,PARA CONSTRUCAO DE BARRAGENS OU DIQUES,EXECUTADOS EM CAMADAS DE 20CM DE MATERIAL SOLTO DE BOA QUALIDADE,INCLUSIVE ESPALHAMENTO E IRRIGACAO,EM TERRENO DE BAIXA RESISTENCIA(ARGILA MOLE),EXCLUSIVE FORNECIMENTO DA TERRA</t>
  </si>
  <si>
    <t>REATERRO DE VALA/CAVA COM MATERIAL DE BOA QUALIDADE,UTILIZANDO VIBRO COMPACTADOR PORTATIL,EXCLUSIVE MATERIAL</t>
  </si>
  <si>
    <t>REATERRO DE VALA/CAVA COM TRATOR COM POTENCIA EM TORNO DE 200CV,EXCLUSIVE COMPACTACAO E MATERIAL</t>
  </si>
  <si>
    <t>REATERRO DE VALA/CAVA COMPACTADA A MACO,EM CAMADAS DE 30CM DE ESPESSURA MAXIMA,COM MATERIAL DE BOA QUALIDADE,EXCLUSIVEESTE</t>
  </si>
  <si>
    <t>REATERRO DE VALA/CAVA COMPACTADA A MACO,EM CAMADAS DE 20CM DE ESPESSURA MAXIMA,COM MATERIAL DE BOA QUALIDADE,EXCLUSIVEESTE</t>
  </si>
  <si>
    <t>REATERRO DE VALA/CAVA COMPACTADA A MACO,EM CAMADAS DE 20CM DE ESPESSURA MAXIMA,EM BECOS DE ATE 2,50M DE LARGURA,EM FAVELAS,EXCLUSIVE MATERIAL</t>
  </si>
  <si>
    <t>REATERRO DE VALA/CAVA COMPACTADA A MACO,EM CAMADAS DE 30CM DE ESPESSURA MAXIMA,EM BECOS DE ATE 2,50M DE LARGURA,EM FAVELAS,EXCLUSIVE MATERIAL</t>
  </si>
  <si>
    <t>REATERRO DE VALA/CAVA,ESPALHAMENTO COM RETRO-ESCAVADEIRA E COMPACTACAO VIBRATORIA,EXCLUSIVE MATERIAL</t>
  </si>
  <si>
    <t>REATERRO DE VALA/CAVA UTILIZANDO CARREGADOR FRONTAL DE RODAS 170CV,ESPALHAMENTO COM TRATOR DE ESTEIRAS 80CV E COMPACTADOR VIBRATORIO (PE-DE-CARNEIRO),EXCLUSIVE MATERIAL</t>
  </si>
  <si>
    <t>REATERRO DE VALA/CAVA COM PO-DE-PEDRA,INCLUSIVE FORNECIMENTO DO MATERIAL E COMPACTACAO MANUAL</t>
  </si>
  <si>
    <t>REATERRO DE VALA/CAVA COM PO-DE-PEDRA,INCLUSIVE FORNECIMENTO DO MATERIAL E COMPACTACAO MANUAL,EM BECOS DE ATE 2,50M DE LARGURA,EM FAVELAS</t>
  </si>
  <si>
    <t>REATERRO DE VALA/CAVA COM AREIA,INCLUSIVE FORNECIMENTO DO MATERIAL E COMPACTACAO MANUAL</t>
  </si>
  <si>
    <t>REATERRO DE VALA/CAVA COM AREIA,INCLUSIVE FORNECIMENTO DO MATERIAL E COMPACTACAO MANUAL,EM BECOS DE ATE 2,50M DE LARGURA,EM FAVELAS</t>
  </si>
  <si>
    <t>REATERRO DE VALA/CAVA COM BRITA 1,INCLUSIVE FORNECIMENTO DOMATERIAL E COMPACTACAO MANUAL</t>
  </si>
  <si>
    <t>REATERRO DE VALA/CAVA COM BRITA 1,INCLUSIVE FORNECIMENTO DOMATERIAL E COMPACTACAO MANUAL,EM BECOS DE ATE 2,50M DE LARGURA,EM FAVELAS</t>
  </si>
  <si>
    <t>ESCAVACAO MECANICA DE VALA NAO ESCORADA EM MATERIAL DE 1ªCATEGORIA COM PEDRAS,INSTALACOES PREDIAIS OU OUTROS REDUTORES DE PRODUTIVIDADE OU CAVAS DE FUNDACAO,ATE 1,50M DE PROFUNDIDADE,UTILIZANDO RETRO-ESCAVADEIRA,EXCLUSIVE ESGOTAMENTO</t>
  </si>
  <si>
    <t>ESCAVACAO MECANICA DE VALA NAO ESCORADA EM MATERIAL DE 1ªCATEGORIA COM PEDRAS,INSTALACOES PREDIAIS OU OUTROS REDUTORES DE PRODUTIVIDADE OU CAVAS DE FUNDACAO,ENTRE 1,50 E 3,00M DE PROFUNDIDADE,UTILIZANDO RETRO-ESCAVADEIRA,EXCLUSIVE ESGOTAMENTO</t>
  </si>
  <si>
    <t>ESCAVACAO MECANICA DE VALA NAO ESCORADA,EM MATERIAL DE 1ªCATEGORIA,ATE 1,50M DE PROFUNDIDADE,UTILIZANDO RETRO-ESCAVADEIRA,EXCLUSIVE ESGOTAMENTO</t>
  </si>
  <si>
    <t>ESCAVACAO MECANICA DE VALA NAO ESCORADA,EM MATERIAL DE 1ªCATEGORIA,ENTRE 1,50 E 3,00M DE PROFUNDIDADE,UTILIZANDO RETRO-ESCAVADEIRA,EXCLUSIVE ESGOTAMENTO</t>
  </si>
  <si>
    <t>ESCAVACAO MECANICA DE VALA ESCORADA,EM MATERIAL DE 1ªCATEGORIA COM PEDRAS,INSTALACOES PREDIAIS OU OUTROS REDUTORES DE PRODUTIVIDADE,OU CAVAS DE FUNDACAO,ATE 1,50M DE PROFUNDIDADE,UTILIZANDO RETRO-ESCAVADEIRA,EXCLUSIVE ESGOTAMENTO E ESCORAMENTO</t>
  </si>
  <si>
    <t>ESCAVACAO MECANICA DE VALA ESCORADA,EM MATERIAL DE 1ªCATEGORIA COM PEDRAS,INSTALACOES PREDIAIS OU OUTROS REDUTORES DE PRODUTIVIDADE,OU CAVAS DE FUNDACAO,ENTRE 1,50 E 3,00M DE PROFUNDIDADE,UTILIZANDO RETRO-ESCAVADEIRA,EXCLUSIVE ESGOTAMENTO E ESCORAMENTO</t>
  </si>
  <si>
    <t>ESCAVACAO MECANICA DE VALA ESCORADA,EM MATERIAL DE 1ªCATEGORIA,ATE 1,50M DE PROFUNDIDADE,UTILIZANDO RETRO-ESCAVADEIRA,EXCLUSIVE ESGOTAMENTO E ESCORAMENTO</t>
  </si>
  <si>
    <t>ESCAVACAO MECANICA DE VALA ESCORADA,EM MATERIAL DE 1ªCATEGORIA,ENTRE 1,50 E 3,00M DE PROFUNDIDADE,UTILIZANDO RETRO-ESCAVADEIRA,EXCLUSIVE ESGOTAMENTO E ESCORAMENTO</t>
  </si>
  <si>
    <t>ESCAVACAO MECANICA DE VALA NAO ESCORADA,EM MATERIAL DE 1ªCATEGORIA COM PEDRAS,INSTALACOES PREDIAIS OU OUTROS REDUTORES DE PRODUTIVIDADE,OU CAVAS DE FUNDACAO,ATE 1,50M DE PROFUNDIDADE,UTILIZANDO ESCAVADEIRA HIDRAULICA DE 0,78M3,EXCLUSIVE ESGOTAMENTO</t>
  </si>
  <si>
    <t>ESCAVACAO MECANICA DE VALA NAO ESCORADA,EM MATERIAL DE 1ªCATEGORIA COM PEDRAS,INSTALACOES PREDIAIS OU OUTROS REDUTORES DE PRODUTIVIDADE,OU CAVAS DE FUNDACAO,ENTRE 1,50 E 3,00M DE PROFUNDIDADE,UTILIZANDO ESCAVADEIRA HIDRAULICA DE 0,78M3,EXCLUSIVE ESGOTAMENTO</t>
  </si>
  <si>
    <t>ESCAVACAO MECANICA DE VALA NAO ESCORADA,EM MATERIAL DE 1ªCATEGORIA COM PEDRAS,INSTALACOES PREDIAIS OU OUTROS REDUTORES DE PRODUTIVIDADE,OU CAVAS DE FUNDACAO,ENTRE 3,00 E 4,50M DE PROFUNDIDADE,UTILIZANDO ESCAVADEIRA HIDRAULICA DE 0,78M3,EXCLUSIVE ESGOTAMENTO</t>
  </si>
  <si>
    <t>ESCAVACAO MECANICA DE VALA NAO ESCORADA,EM MATERIAL DE 1ªCATEGORIA COM PEDRAS,INSTALACOES PREDIAIS,OU OUTROS REDUTORES DE PRODUTIVIDADE,OU CAVAS DE FUNDACAO,ENTRE 4,50 E 6,00M DE PROFUNDIDADE,UTILIZANDO ESCAVADEIRA HIDRAULICA DE 0,78M3,EXCLUSIVE ESGOTAMENTO</t>
  </si>
  <si>
    <t>ESCAVACAO MECANICA DE VALA NAO ESCORADA,EM MATERIAL DE 1ªCATEGORIA,ATE 1,50M DE PROFUNDIDADE,UTILIZANDO ESCAVADEIRA HIDRAULICA DE 0,78M3,EXCLUSIVE ESGOTAMENTO</t>
  </si>
  <si>
    <t>ESCAVACAO MECANICA DE VALA NAO ESCORADA,EM MATERIAL DE 1ªCATEGORIA,ENTRE 1,50 E 3,00M DE PROFUNDIDADE,UTILIZANDO ESCAVADEIRA HIDRAULICA DE 0,78M3,EXCLUSIVE ESGOTAMENTO</t>
  </si>
  <si>
    <t>ESCAVACAO MECANICA DE VALA NAO ESCORADA,EM MATERIAL DE 1ªCATEGORIA,ENTRE 3,00 E 4,50M DE PROFUNDIDADE,UTILIZANDO ESCAVADEIRA HIDRAULICA DE 0,78M3,EXCLUSIVE ESGOTAMENTO</t>
  </si>
  <si>
    <t>ESCAVACAO MECANICA DE VALA NAO ESCORADA,EM MATERIAL DE 1ªCATEGORIA,ENTRE 4,50 E 6,00M DE PROFUNDIDADE,UTILIZANDO ESCAVADEIRA HIDRAULICA DE 0,78M3,EXCLUSIVE ESGOTAMENTO</t>
  </si>
  <si>
    <t>ESCAVACAO MECANICA DE VALA ESCORADA,EM MATERIAL DE 1ªCATEGORIA COM PEDRAS,INSTALACOES PREDIAIS OU OUTROS REDUTORES DE PRODUTIVIDADE,OU CAVAS DE FUNDACAO,ATE 1,50M DE PROFUNDIDADE,UTILIZANDO ESCAVADEIRA HIDRAULICA DE 0,78M3,EXCLUSIVE ESGOTAMENTO E ESCORAMENTO</t>
  </si>
  <si>
    <t>ESCAVACAO MECANICA DE VALA ESCORADA,EM MATERIAL DE 1ªCATEGORIA COM PEDRAS,INSTALACOES PREDIAIS OU OUTROS REDUTORES DE PRODUTIVIDADE,OU CAVAS DE FUNDACAO,ENTRE 1,50 E 3,00M DE PROFUNDIDADE,UTILIZANDO ESCAVADEIRA HIDRAULICA DE 0,78M3,EXCLUSIVE ESGOTAMENTO E ESCORAMENTO</t>
  </si>
  <si>
    <t>ESCAVACAO MECANICA DE VALA ESCORADA,EM MATERIAL DE 1ªCATEGORIA COM PEDRAS,INSTALACOES PREDIAIS OU OUTROS REDUTORES DE PRODUTIVIDADE,OU CAVAS DE FUNDACAO,ENTRE 3,00 E 4,50M DE PROFUNDIDADE,UTILIZANDO ESCAVADEIRA HIDRAULICA DE 0,78M3,EXCLUSIVE ESGOTAMENTO E ESCORAMENTO</t>
  </si>
  <si>
    <t>ESCAVACAO MECANICA DE VALA ESCORADA,EM MATERIAL DE 1ªCATEGORIA COM PEDRAS,INSTALACOES PREDIAIS OU OUTROS REDUTORES DE PRODUTIVIDADE,OU CAVAS DE FUNDACAO,ENTRE 4,50 E 6,00M DE PROFUNDIDADE,UTILIZANDO ESCAVADEIRA HIDRAULICA DE 0,78M3,EXCLUSIVE ESGOTAMENTO E ESCORAMENTO</t>
  </si>
  <si>
    <t>ESCAVACAO MECANICA DE VALA ESCORADA,EM MATERIAL DE 1ªCATEGORIA,ATE 1,50M DE PROFUNDIDADE,UTILIZANDO ESCAVADEIRA HIDRAULICA DE 0,78M3,EXCLUSIVE ESGOTAMENTO E ESCORAMENTO</t>
  </si>
  <si>
    <t>ESCAVACAO MECANICA DE VALA ESCORADA,EM MATERIAL DE 1ªCATEGORIA,ENTRE 1,50 E 3,00M DE PROFUNDIDADE,UTILIZANDO ESCAVADEIRA HIDRAULICA DE 0,78M3,EXCLUSIVE ESGOTAMENTO E ESCORAMENTO</t>
  </si>
  <si>
    <t>ESCAVACAO MECANICA DE VALA ESCORADA,EM MATERIAL DE 1ªCATEGORIA,ENTRE 3,00 E 4,50M DE PROFUNDIDADE,UTILIZANDO ESCAVADEIRA HIDRAULICA DE 0,78M3,EXCLUSIVE ESGOTAMENTO E ESCORAMENTO</t>
  </si>
  <si>
    <t>ESCAVACAO MECANICA DE VALA ESCORADA,EM MATERIAL DE 1ªCATEGORIA,ENTRE 4,50 E 6,00M DE PROFUNDIDADE,UTILIZANDO ESCAVADEIRA HIDRAULICA DE 0,78M3,EXCLUSIVE ESGOTAMENTO E ESCORAMENTO</t>
  </si>
  <si>
    <t>ESCAVACAO MECANICA,PARA ACERTO DE TALUDES,EM MATERIAL DE 1ªCATEGORIA,UTILIZANDO ESCAVADEIRA HIDRAULICA DE 0,78M3</t>
  </si>
  <si>
    <t>ESCAVACAO MECANICA,A CEU ABERTO,EM MATERIAL DE 1ªCATEGORIA,UTILIZANDO ESCAVADEIRA HIDRAULICA DE 0,78M3</t>
  </si>
  <si>
    <t>ESCAVACAO MECANICA DE VALA,EM MATERIAL DE 2ªCATEGORIA(MOLEDO OU ROCHA MUITO DECOMPOSTA),UTILIZANDO ESCAVADEIRA HIDRAULICA DE 0,78M3,EXCLUSIVE ESCORAMENTO E ESGOTAMENTO,SEM USO DE COMPRESSOR</t>
  </si>
  <si>
    <t>ESCAVACAO E CARGA MECANICA DE VALA EM RODOVIAS,UTILIZANDO VALETADEIRA DE 135HP,INCLUSIVE CAMINHAO</t>
  </si>
  <si>
    <t>ESCAVACAO MECANICA,COM TRATOR DE LAMINA COM POTENCIA EM TORNO DE 200CV,EM MATERIAL DE 1ªCATEGORIA,COM TRANSPORTE ENTRE 50,00 E 100,00M</t>
  </si>
  <si>
    <t>ESCAVACAO MECANICA,COM TRATOR DE LAMINA COM POTENCIA EM TORNO DE 200CV,EM MATERIAL DE 1ªCATEGORIA,COM TRANSPORTE A 50,00M</t>
  </si>
  <si>
    <t>ESCAVACAO MECANICA,COM TRATOR DE LAMINA COM POTENCIA EM TORNO DE 200CV,EM MATERIAL DE 1ªCATEGORIA,COM TRANSPORTE A 15,00M</t>
  </si>
  <si>
    <t>ESCAVACAO MECANICA,COM TRATOR COM POTENCIA EM TORNO DE 80CV,EM MATERIAL DE 1ªCATEGORIA,COM TRANSPORTE A 20,00M</t>
  </si>
  <si>
    <t>ESCAVACAO MECANICA,COM TRATOR DE LAMINA COM POTENCIA EM TORNO DE 200CV,EM MATERIAL DE 2ªCATEGORIA,SEM USO PREVIO DE ESCARIFICADOR,COM TRANSPORTE ATE 50,00M</t>
  </si>
  <si>
    <t>ESCAVACAO MECANICA,COM TRATOR DE LAMINA COM POTENCIA EM TORNO DE 200CV,EM MATERIAL DE 2ªCATEGORIA,SEM USO PREVIO DE ESCARIFICADOR,COM TRANSPORTE ENTRE 50,00 E 100,00M</t>
  </si>
  <si>
    <t>REMOCAO ATE 20,00M,DE MATERIAL DE 2ª OU 3ªCATEGORIA,APOS ESCAVACAO,MEDIDO NO CORTE,COM TRATOR COM POTENCIA EM TORNO DE 200CV,CONSIDERANDO-SE ESTE TRABALHANDO A METADE DE SUA PRODUCAO NORMAL</t>
  </si>
  <si>
    <t>REMOCAO ATE 20,00M,DE MATERIAL DE 2ª OU 3ªCATEGORIA,APOS ESCAVACAO,MEDIDO NO CORTE,COM TRATOR COM POTENCIA EM TORNO DE 80CV,CONSIDERANDO-SE ESTE TRABALHANDO A METADE DE SUA PRODUCAO NORMAL</t>
  </si>
  <si>
    <t>ESPALHAMENTO DE MATERIAL DE 1ª CATEGORIA E ATERROS,COM TRATOR DE LAMINA COM POTENCIA EM TORNO DE 80CV.MEDIDO PELO VOLUME SOLTO</t>
  </si>
  <si>
    <t>ESPALHAMENTO DE MATERIAL DE 1ª CATEGORIA E ATERROS,COM TRATOR DE LAMINA COM POTENCIA EM TORNO DE 140CV.MEDIDO PELO VOLUME SOLTO</t>
  </si>
  <si>
    <t>ESPALHAMENTO DE MATERIAL DE 1ª CATEGORIA E ATERROS,COM TRATOR DE LAMINA COM POTENCIA EM TORNO DE 200CV.MEDIDO PELO VOLUME SOLTO</t>
  </si>
  <si>
    <t>ESPALHAMENTO DE ESCORIA COM TRATOR DE LAMINA COM POTENCIA EM TORNO DE 140CV.MEDIDO PELO VOLUME SOLTO</t>
  </si>
  <si>
    <t>ESPALHAMENTO DE BRITA COM TRATOR DE LAMINA COM POTENCIA EM TORNO DE 140CV.MEDIDO PELO VOLUME SOLTO</t>
  </si>
  <si>
    <t>ESCARIFICACAO DE SOLO COM TRATOR COM POTENCIA EM TORNO DE 335CV</t>
  </si>
  <si>
    <t>ESCAVACAO MECANICA,COM TRATOR DE LAMINA COM POTENCIA EM TORNO DE 80CV,EM MATERIAL DE 1ªCATEGORIA,NOS SERVICOS DE TERRACEAMENTO DE TALUDES EM CORTES,SEJA PARA ALARGAMENTO OU PARA PREPARO DO LEITO DE VALETAS DE DRENAGEM,TENDO CADA PATAMAR 4,00M DE LARGURA</t>
  </si>
  <si>
    <t>ESCAVACAO MECANICA,EM MATERIAL DE 1ªCATEGORIA,UTILIZANDO TRATOR DE LAMINA COM POTENCIA EM TORNO DE 335CV,INCLUSIVE CARGA COM CARREGADOR FRONTAL DE PNEUS DE 3,10M3</t>
  </si>
  <si>
    <t>ESCAVACAO MECANICA,EM MATERIAL DE 1ªCATEGORIA,UTILIZANDO TRATOR DE LAMINA COM POTENCIA EM TORNO DE 200CV,INCLUSIVE CARGA COM CARREGADOR FRONTAL DE PNEUS DE 3,10M3</t>
  </si>
  <si>
    <t>ESCAVACAO MECANICA,EM MATERIAL DE 2ªCATEGORIA,UTILIZANDO TRATOR DE LAMINA E ESCARIFICADOR COM POTENCIA EM TORNO DE 335CV,INCLUSIVE CARGA COM CARREGADOR FRONTAL DE PNEUS DE 3,10M3</t>
  </si>
  <si>
    <t>ESCAVACAO MECANICA,A CEU ABERTO,DE MATERIAL DE 1ªCATEGORIA,UTILIZANDO ESCAVADEIRA,SOBRE ESTEIRAS,VERSAO CLAM-SHELL,COM CACAMBA DE 0,38M3(1/2JD3)</t>
  </si>
  <si>
    <t>ESCAVACAO MECANICA,A CEU ABERTO,DE MATERIAL DE 1ªCATEGORIA,UTILIZANDO ESCAVADEIRA,SOBRE ESTEIRAS,VERSAO CLAM-SHELL,COM CACAMBA DE 0,76M3(1JD3)</t>
  </si>
  <si>
    <t>ESCAVACAO MECANICA,A CEU ABERTO,DE MATERIAL DE 1ªCATEGORIA,UTILIZANDO ESCAVADEIRA,SOBRE ESTEIRAS,VERSAO CLAM-SHELL,COM CACAMBA E 0,96M3(1.1/4JD3)</t>
  </si>
  <si>
    <t>ESCAVACAO EM LEITO DE RIO OU CANAL(DRAGAGEM)DE MATERIAL MOLE,ATE 4,50M DE PROFUNDIDADE,MEDIDA A PARTIR DO PLANO DE ESTACIONAMENTO DA MAQUINA,UTILIZANDO ESCAVADEIRA SOBRE ESTEIRAS,VERSAO DRAG-LINE,COM CACAMBA DE 0,57M3(3/4JD3)</t>
  </si>
  <si>
    <t>ESCAVACAO EM LEITO DE RIO OU CANAL(DRAGAGEM)DE MATERIAL MOLE,ENTRE 4,50 E 9,00M DE PROFUNDIDADE,MEDIDA A PARTIR DO PLANO DE ESTACIONAMENTO DA MAQUINA,UTILIZANDO ESCAVADEIRA SOBRE ESTEIRAS,VERSAO DRAG-LINE,COM CACAMBA DE 0,57M3(3/4JD3)</t>
  </si>
  <si>
    <t>ESCAVACAO EM LEITO DE RIO OU CANAL(DRAGAGEM)DE MATERIAL MOLE,ATE 4,50M DE PROFUNDIDADE,MEDIDA A PARTIR DO PLANO DE ESTACIONAMENTO DA MAQUINA,UTILIZANDO ESCAVADEIRA SOBRE ESTEIRAS,VERSAO CLAM-SHELL,COM CACAMBA DE 0.57M3(3/4JD3)</t>
  </si>
  <si>
    <t>ESCAVACAO EM LEITO DE RIO OU CANAL(DRAGAGEM)DE MATERIAL MOLE,ENTRE 4,50 E 9,00M DE PROFUNDIDADE,MEDIDA A PARTIR DO PLANODE ESTACIONAMENTO DA MAQUINA,UTILIZANDO ESCAVADEIRA SOBRE ESTEIRAS,VERSAO CLAM-SHELL,COM CACAMBA DE 0.57M3(3/4JD3)</t>
  </si>
  <si>
    <t>ESCAVACAO,CARGA E TRANSPORTE DE MATERIAL DE 1ªCATEGORIA,UTILIZANDO MOTO-ESCAVO-TRANSPORTADOR,TRATOR(PUSHER) E MOTONIVELADORA,ADMITINDO UMA DISTANCIA MEDIA DE TRANSPORTE DE 100,00M</t>
  </si>
  <si>
    <t>ESCAVACAO,CARGA E TRANSPORTE DE MATERIAL DE 1ªCATEGORIA,UTILIZANDO MOTO-ESCAVO-TRANSPORTADOR,TRATOR(PUSHER) E MOTONIVELADORA,ADMITINDO UMA DISTANCIA MEDIA DE TRANSPORTE DE 150,00M</t>
  </si>
  <si>
    <t>ESCAVACAO,CARGA E TRANSPORTE DE MATERIAL DE 1ªCATEGORIA,UTILIZANDO MOTO-ESCAVO-TRANSPORTADOR,TRATOR(PUSHER) E MOTONIVELADORA,ADMITINDO UMA DISTANCIA MEDIA DE TRANSPORTE DE 200,00M</t>
  </si>
  <si>
    <t>ESCAVACAO,CARGA E TRANSPORTE DE MATERIAL DE 1ªCATEGORIA,UTILIZANDO MOTO-ESCAVO-TRANSPORTADOR,TRATOR(PUSHER) E MOTONIVELADORA,ADMITINDO UMA DISTANCIA MEDIA DE TRANSPORTE DE 250,00M</t>
  </si>
  <si>
    <t>ESCAVACAO,CARGA E TRANSPORTE DE MATERIAL DE 1ªCATEGORIA,UTILIZANDO MOTO-ESCAVO-TRANSPORTADOR,TRATOR(PUSHER) E MOTONIVELADORA,ADMITINDO UMA DISTANCIA MEDIA DE TRANSPORTE DE 300,00M</t>
  </si>
  <si>
    <t>ESCAVACAO,CARGA E TRANSPORTE DE MATERIAL DE 1ªCATEGORIA,UTILIZANDO MOTO-ESCAVO-TRANSPORTADOR,TRATOR(PUSHER) E MOTONIVELADORA,ADMITINDO UMA DISTANCIA MEDIA DE TRANSPORTE DE 350,00M</t>
  </si>
  <si>
    <t>ESCAVACAO,CARGA E TRANSPORTE DE MATERIAL DE 1ªCATEGORIA,UTILIZANDO MOTO-ESCAVO-TRANSPORTADOR,TRATOR(PUSHER) E MOTONIVELADORA,ADMITINDO UMA DISTANCIA MEDIA DE TRANSPORTE DE 400,00M</t>
  </si>
  <si>
    <t>ESCAVACAO,CARGA E TRANSPORTE DE MATERIAL DE 1ªCATEGORIA,UTILIZANDO MOTO-ESCAVO-TRANSPORTADOR,TRATOR(PUSHER) E MOTONIVELADORA,ADMITINDO UMA DISTANCIA MEDIA DE TRANSPORTE DE 450,00M</t>
  </si>
  <si>
    <t>ESCAVACAO,CARGA E TRANSPORTE DE MATERIAL DE 1ªCATEGORIA,UTILIZANDO MOTO-ESCAVO-TRANSPORTADOR,TRATOR(PUSHER) E MOTONIVELADORA,ADMITINDO UMA DISTANCIA MEDIA DE TRANSPORTE DE 500,00M</t>
  </si>
  <si>
    <t>ESCAVACAO,CARGA E TRANSPORTE DE MATERIAL DE 1ªCATEGORIA,UTILIZANDO MOTO-ESCAVO-TRANSPORTADOR,TRATOR(PUSHER) E MOTONIVELADORA,ADMITINDO UMA DISTANCIA MEDIA DE TRANSPORTE DE 550,00M</t>
  </si>
  <si>
    <t>ESCAVACAO,CARGA E TRANSPORTE DE MATERIAL DE 1ªCATEGORIA,UTILIZANDO MOTO-ESCAVO-TRANSPORTADOR,TRATOR(PUSHER) E MOTONIVELADORA,ADMITINDO UMA DISTANCIA MEDIA DE TRANSPORTE DE 600,00M</t>
  </si>
  <si>
    <t>ESCAVACAO,CARGA E TRANSPORTE DE MATERIAL DE 1ªCATEGORIA,UTILIZANDO MOTO-ESCAVO-TRANSPORTADOR,TRATOR(PUSHER) E MOTONIVELADORA,ADMITINDO UMA DISTANCIA MEDIA DE TRANSPORTE DE 650,00M</t>
  </si>
  <si>
    <t>ESCAVACAO,CARGA E TRANSPORTE DE MATERIAL DE 1ªCATEGORIA,UTILIZANDO MOTO-ESCAVO-TRANSPORTADOR,TRATOR(PUSHER) E MOTONIVELADORA,ADMITINDO UMA DISTANCIA MEDIA DE TRANSPORTE DE 700,00M</t>
  </si>
  <si>
    <t>ESCAVACAO,CARGA E TRANSPORTE DE MATERIAL DE 1ªCATEGORIA,UTILIZANDO MOTO-ESCAVO-TRANSPORTADOR,TRATOR(PUSHER) E MOTONIVELADORA,ADMITINDO UMA DISTANCIA MEDIA DE TRANSPORTE DE 750,OOM</t>
  </si>
  <si>
    <t>ESCAVACAO,CARGA E TRANSPORTE DE MATERIAL DE 1ªCATEGORIA,UTILIZANDO MOTO-ESCAVO-TRANSPORTADOR,TRATOR(PUSHER) E MOTONIVELADORA,ADMITINDO UMA DISTANCIA MEDIA DE TRANSPORTE DE 800,00M</t>
  </si>
  <si>
    <t>ESCAVACAO,CARGA E TRANSPORTE DE MATERIAL DE 1ªCATEGORIA,UTILIZANDO MOTO-ESCAVO-TRANSPORTADOR,TRATOR(PUSHER) E MOTONIVELADORA,ADMITINDO UMA DISTANCIA MEDIA DE TRANSPORTE DE 850,00M</t>
  </si>
  <si>
    <t>ESCAVACAO,CARGA E TRANSPORTE DE MATERIAL DE 1ªCATEGORIA,UTILIZANDO MOTO-ESCAVO-TRANSPORTADOR,TRATOR(PUSHER) E MOTONIVELADORA,ADMITINDO UMA DISTANCIA MEDIA DE TRANSPORTE DE 900,00M</t>
  </si>
  <si>
    <t>ESCAVACAO,CARGA E TRANSPORTE DE MATERIAL DE 1ªCATEGORIA,UTILIZANDO MOTO-ESCAVO-TRANSPORTADOR,TRATOR(PUSHER) E MOTONIVELADORA,ADMITINDO UMA DISTANCIA MEDIA DE TRANSPORTE DE 950,00M</t>
  </si>
  <si>
    <t>ESCAVACAO,CARGA E TRANSPORTE DE MATERIAL DE 1ªCATEGORIA,UTILIZANDO MOTO-ESCAVO-TRANSPORTADOR,TRATOR(PUSHER) E MOTONIVELADORA,ADMITINDO UMA DISTANCIA MEDIA DE TRANSPORTE DE 1000,00M</t>
  </si>
  <si>
    <t>ESCAVACAO,CARGA E TRANSPORTE DE MATERIAL DE 1ªCATEGORIA,UTILIZANDO MOTO-ESCAVO-TRANSPORTADOR,TRATOR(PUSHER) E MOTONIVELADORA,ADMITINDO UMA DISTANCIA MEDIA DE TRANSPORTE DE 1050,00M</t>
  </si>
  <si>
    <t>ESCAVACAO,CARGA E TRANSPORTE DE MATERIAL DE 1ªCATEGORIA,UTILIZANDO MOTO-ESCAVO-TRANSPORTADOR,TRATOR(PUSHER) E MOTONIVELADORA,ADMITINDO UMA DISTANCIA MEDIA DE TRANSPORTE DE 1100,00M</t>
  </si>
  <si>
    <t>ESCAVACAO,CARGA E TRANSPORTE DE MATERIAL DE 1ªCATEGORIA,UTILIZANDO MOTO-ESCAVO-TRANSPORTADOR,TRATOR(PUSHER) E MOTONIVELADORA,ADMITINDO UMA DISTANCIA MEDIA DE TRANSPORTE DE 1150,00M</t>
  </si>
  <si>
    <t>ESCAVACAO,CARGA E TRANSPORTE DE MATERIAL DE 1ªCATEGORIA,UTILIZANDO MOTO-ESCAVO-TRANSPORTADOR,TRATOR(PUSHER) E MOTONIVELADORA,ADMITINDO UMA DISTANCIA MEDIA DE TRANSPORTE DE 1200,00M</t>
  </si>
  <si>
    <t>ESCAVACAO,CARGA E TRANSPORTE DE MATERIAL DE 2ªCATEGORIA,UTILIZANDO MOTO-ESCAVO-TRANSPORTADOR,TRATOR(PUSHER),MOTONIVELADORA E TRATOR COM ESCARIFICADOR,ADMITINDO UMA DISTANCIA MEDIADE TRANSPORTE DE 100,00M</t>
  </si>
  <si>
    <t>ESCAVACAO,CARGA E TRANSPORTE DE MATERIAL DE 2ªCATEGORIA,UTILIZANDO MOTO-ESCAVO-TRANSPORTADOR,TRATOR(PUSHER),MOTONIVELADORA E TRATOR COM ESCARIFICADOR,ADMITINDO UMA DISTANCIA MEDIADE TRANSPORTE DE 150,00M</t>
  </si>
  <si>
    <t>ESCAVACAO,CARGA E TRANSPORTE DE MATERIAL DE 2ªCATEGORIA,UTILIZANDO MOTO-ESCAVO-TRANSPORTADOR,TRATOR(PUSHER),MOTONIVELADORA E TRATOR COM ESCARIFICADOR,ADMITINDO UMA DISTANCIA MEDIADE TRANSPORTE DE 200,00M</t>
  </si>
  <si>
    <t>ESCAVACAO,CARGA E TRANSPORTE DE MATERIAL DE 2ªCATEGORIA,UTILIZANDO MOTO-ESCAVO-TRANSPORTADOR,TRATOR(PUSHER),MOTONIVELADORA E TRATOR COM ESCARIFICADOR,ADMITINDO UMA DISTANCIA MEDIADE TRANSPORTE DE 250,00M</t>
  </si>
  <si>
    <t>ESCAVACAO,CARGA E TRANSPORTE DE MATERIAL DE 2ªCATEGORIA,UTILIZANDO MOTO-ESCAVO-TRANSPORTADOR,TRATOR(PUSHER),MOTONIVELADORA E TRATOR COM ESCARIFICADOR,ADMITINDO UMA DISTANCIA MEDIADE TRANSPORTE DE 300,00M</t>
  </si>
  <si>
    <t>ESCAVACAO,CARGA E TRANSPORTE DE MATERIAL DE 2ªCATEGORIA,UTILIZANDO MOTO-ESCAVO-TRANSPORTADOR,TRATOR(PUSHER),MOTONIVELADORA E TRATOR COM ESCARIFICADOR,ADMITINDO UMA DISTANCIA MEDIADE TRANSPORTE DE 350,00M</t>
  </si>
  <si>
    <t>ESCAVACAO,CARGA E TRANSPORTE DE MATERIAL DE 2ªCATEGORIA,UTILIZANDO MOTO-ESCAVO-TRANSPORTADOR,TRATOR(PUSHER),MOTONIVELADORA E TARTOR COM ESCARIFICADOR,ADMITINDO UMA DISTANCIA MEDIADE TRANSPORTE DE 400,00M</t>
  </si>
  <si>
    <t>ESCAVACAO,CARGA E TRANSPORTE DE MATERIAL DE 2ªCATEGORIA,UTILIZANDO MOTO-ESCAVO-TRANSPORTADOR,TRATOR(PUSHER),MOTONIVELADORA E TRATOR COM ESCARIFICADOR,ADMITINDO UMA DISTANCIA MEDIADE TRANSPORTE DE 450,00M</t>
  </si>
  <si>
    <t>ESCAVACAO,CARGA E TRANSPORTE DE MATERIAL DE 2ªCATEGORIA,UTILIZANDO MOTO-ESCAVO-TRANSPORTADOR,TRATOR(PUSHER),MOTONIVELADORA E TRATOR COM ESCARIFICADOR,ADMITINDO UMA DISTANCIA MEDIADE TRANSPORTE DE 500,00M</t>
  </si>
  <si>
    <t>ESCAVACAO,CARGA E TRANSPORTE DE MATERIAL DE 2ªCATEGORIA,UTILIZANDO MOTO-ESCAVO-TRANSPORTADOR,TRATOR(PUSHER),MOTONIVELADORA E TRATOR COM ESCARIFICADOR,ADMITINDO UMA DISTANCIA MEDIADE TRANSPORTE DE 550,00M</t>
  </si>
  <si>
    <t>ESCAVACAO,CARGA E TRANSPORTE DE MATERIAL DE 2ªCATEGORIA,UTILIZANDO MOTO-ESCAVO-TRAMSPORTADOR,TRATOR(PUSHER),MOTONIVELADORA E TRATOR COM ESCARIFICADOR,ADMITINDO UMA DISTANCIA MEDIADE TRANSPORTE DE 600,00M</t>
  </si>
  <si>
    <t>ESCAVACAO,CARGA E TRANSPORTE DE MATERIAL DE 2ªCATEGORIA,UTILIZANDO MOTO-ESCAVO-TRANSPORTADOR,TRATOR(PUSHER),MOTONIVELADORA E TRATOR COM ESCARIFICADOR,ADMITINDO UMA DISTANCIA MEDIADE TRANSPORTE DE 650,00M</t>
  </si>
  <si>
    <t>ESCAVACAO,CARGA E TRANSPORTE DE MATERIAL DE 2ªCATEGORIA,UTILIZANDO MOTO-ESCAVO-TRANSPORTADOR,TRATOR(PUSHER),MOTONIVELADORA E TRATOR COM ESCARIFICADOR,ADMITINDO UMA DISTANCIA MEDIADE TRANSPORTE DE 700,00M</t>
  </si>
  <si>
    <t>ESCAVACAO,CARGA E TRANSPORTE DE MATERIAL DE 2ªCATEGORIA,UTILIZANDO MOTO-ESCAVO-TRANSPORTADOR,TRATOR(PUSHER),MOTONIVELADORA E TRATOR COM ESCARIFICADOR,ADMITINDO UMA DISTANCIA MEDIADE TRANSPORTE DE 750,00M</t>
  </si>
  <si>
    <t>ESCAVACAO,CARGA E TRANSPORTE DE MATERIAL DE 2ªCATEGORIA,UTILIZANDO MOTO-ESCAVO-TRANSPORTADOR,TRATOR(PUSHER),MOTONIVELADORA E TRATOR COM ESCARIFICADOR,ADMITINDO UMA DISTANCIA MEDIADE TRANSPORTE DE 800,00M</t>
  </si>
  <si>
    <t>ESCAVACAO,CARGA E TRANSPORTE DE MATERIAL DE 2ªCATEGORIA,UTILIZANDO MOTO-ESCAVO-TRANSPORTADOR,TRATOR(PUSHER),MOTONIVELADORA E TRATOR COM ESCARIFICADOR,ADMITINDO UMA DISTANCIA MEDIADE TRANSPORTE DE 850,00M</t>
  </si>
  <si>
    <t>ESCAVACAO,CARGA E TRANSPORTE DE MATERIAL DE 2ªCATEGORIA,UTILIZANDO MOTO-ESCAVO-TRANSPORTADOR,TRATOR(PUSHER),MOTONIVELADORA E TRATOR COM ESCARIFICADOR,ADMITINDO UMA DISTANCIA MEDIADE TRANSPORTE DE 900,00M</t>
  </si>
  <si>
    <t>ESCAVACAO,CARGA E TRANSPORTE DE MATERIAL DE 2ªCATEGORIA,UTILIZANDO MOTO-ESCAVO-TRANSPORTADOR,TRATOR(PUSHER),MOTONIVELADORA E TRATOR COM ESCARIFICADOR,ADMITINDO UMA DISTANCIA MEDIADE TRANSPORTE DE 950,00M</t>
  </si>
  <si>
    <t>ESCAVACAO,CARGA E TRANSPORTE DE MATERIAL DE 2ªCATEGORIA,UTILIZANDO MOTO-ESCAVO-TRANSPORTADOR,TRATOR(PUSHER),MOTONIVELADORA E TRATOR COM ESCARIFICADOR,ADMITINDO UMA DISTANCIA MEDIADE TRANSPORTE DE 1000,00M</t>
  </si>
  <si>
    <t>ESCAVACAO,CARGA E TRANSPORTE DE MATERIAL DE 2ªCATEGORIA,UTILIZANDO MOTO-ESCAVO-TRANSPORTADOR,TRATOR(PUSHER),MOTONIVELADORA E TRATOR COM ESCARIFICADOR,ADMITINDO UMA DISTANCIA MEDIADE TRANSPORTE DE 1050,00M</t>
  </si>
  <si>
    <t>ESCAVACAO,CARGA E TRANSPORTE DE MATERIAL DE 2ªCATEGORIA,UTILIZANDO MOTO-ESCAVO-TRANSPORTADOR,TRATOR(PUSHER),MOTONIVELADORA E TRATOR COM ESCARIFICADOR,ADMITINDO UMA DISTANCIA MEDIADE TRANSPORTE DE 1100,00M</t>
  </si>
  <si>
    <t>ESCAVACAO,CARGA E TRANSPORTE DE MATERIAL DE 2ªCATEGORIA,UTILIZANDO MOTO-ESCAVO-TRANSPORTADOR,TRATOR(PUSHER),MOTONIVELADORA E TRATOR COM ESCARIFICADOR,ADMITINDO UMA DISTANCIA MEDIADE TRANSPORTE DE 1150,00M</t>
  </si>
  <si>
    <t>ESCAVACAO,CARGA E TRANSPORTE DE MATERIAL DE 2ªCATEGORIA,UTILIZANDO MOTO-ESCAVO-TRANSPORTADOR,TRATOR(PUSHER),MOTONIVELADORA E TRATOR COM ESCARIFICADOR,ADMITINDO UMA DISTANCIA MEDIADE TRANSPORTE DE 1200,00M</t>
  </si>
  <si>
    <t>TRANSPORTE DE CARGA DE QUALQUER NATUREZA,EXCLUSIVE AS DESPESAS DE CARGA E DESCARGA,TANTO DE ESPERA DO CAMINHAO COMO DO SERVENTE OU EQUIPAMENTO AUXILIAR,A VELOCIDADE MEDIA DE 50KM/H,EM CAMINHAO DE CARROCERIA FIXA A OLEO DIESEL,COM CAPACIDADE UTIL DE 7,5T</t>
  </si>
  <si>
    <t>TRANSPORTE DE CARGA DE QUALQUER NATUREZA,EXCLUSIVE AS DESPESAS DE CARGA E DESCARGA,TANTO DE ESPERA DO CAMINHAO COMO DO SERVENTE OU EQUIPAMENTO AUXILIAR,A VELOCIDADE MEDIA DE 40KM/H,EM CAMINHAO DE CARROCERIA FIXA A OLEO DIESEL,COM CAPACIDADE UTIL DE 7,5T</t>
  </si>
  <si>
    <t>TRANSPORTE DE CARGA DE QUALQUER NATUREZA,EXCLUSIVE AS DESPESAS DE CARGA E DESCARGA,TANTO DE ESPERA DO CAMINHAO COMO DO SERVENTE OU EQUIPAMENTO AUXILIAR,A VELOCIDADE MEDIA DE 35KM/H,EM CAMINHAO DE CARROCERIA FIXA A OLEO DIESEL,COM CAPACIDADE UTIL DE 7,5T</t>
  </si>
  <si>
    <t>TRANSPORTE DE CARGA DE QUALQUER NATUREZA,EXCLUSIVE AS DESPESAS DE CARGA E DESCARGA,TANTO DE ESPERA DO CAMINHAO COMO DO SERVENTE OU EQUIPAMENTO AUXILIAR,A VELOCIDADE MEDIA DE 30KM/H,EM CAMINHAO DE CARROCERIA FIXA A OLEO DIESEL,COM CAPACIDADE UTIL DE 7,5T</t>
  </si>
  <si>
    <t>TRANSPORTE DE CARGA DE QUALQUER NATUREZA,EXCLUSIVE AS DESPESAS DE CARGA E DESCARGA,TANTO DE ESPERA DO CAMINHAO COMO DO SERVENTE OU EQUIPAMENTO AUXILIAR,A VELOCIDADE MEDIA DE 25KM/H,EM CAMINHAO DE CARROCEIRA FIXA A OLEO DIESEL,COM CAPACIDADE UTIL DE 7,5T</t>
  </si>
  <si>
    <t>TRANSPORTE DE CARGA DE QUALQUER NATUREZA,EXCLUSIVE AS DESPESAS DE CARGA E DESCARGA,TANTO DE ESPERA DO CAMINHAO COMO DO SERVENTE OU EQUIPAMENTO AUXILIAR,A VELOCIDADE MEDIA DE 20KM/H,EM CAMINHAO DE CARROCERIA FIXA A OLEO DIESEL,COM CAPACIDADE UTIL DE 7,5T</t>
  </si>
  <si>
    <t>TRANSPORTE DE CARGA DE QUALQUER NATUREZA,EXCLUSIVE AS DESPESAS DE CARGA E DESCARGA,TANTO DE ESPERA DO CAMINHAO COMO DO SERVENTE OU EQUIPAMENTO AUXILIAR,A VELOCIDADE MEDIA DE 15KM/H,EM CAMINHAO DE CARROCERIA FIXA A OLEO DIESEL,COM CAPACIDADE UTIL DE 7,5T</t>
  </si>
  <si>
    <t>TRANSPORTE DE CARGA DE QUALQUER NATUREZA,EXCLUSIVE AS DESPESAS DE CARGA E DESCARGA,TANTO DE ESPERA DO CAMINHAO COMO DO SERVENTE OU EQUIPAMENTO AUXILIAR,A VELOCIDADE MEDIA DE 10KM/H,EM CAMINHAO DE CARROCERIA FIXA A OLEO DIESEL,COM CAPACIDADE UTIL DE 7,5T</t>
  </si>
  <si>
    <t>TRANSPORTE DE CARGA DE QUALQUER NATUREZA,EXCLUSIVE AS DESPESAS DE CARGA E DESCARGA,TANTO DE ESPERA DO CAMINHAO COMO DO SERVENTE OU EQUIPAMENTO AUXILIAR,A VELOCIDADE MEDIA DE 5KM/H,EM CAMINHAO DE CARROCERIA FIXA A OLEO DIESEL,COM CAPACIDADEUTIL DE 7,5T</t>
  </si>
  <si>
    <t>TRANSPORTE DE CARGA DE QUALQUER NATUREZA,EXCLUSIVE AS DESPESAS DE CARGA E DESCARGA,TANTO DE ESPERA DO CAMINHAO COMO DO SERVENTE OU EQUIPAMENTO AUXILIAR,A VELOCIDADE MEDIA DE 50KM/H,EM CAMINHAO TRUCADO DE CARROCERIA FIXA A OLEO DIESEL,COM CAPACIDADE UTIL DE 12T</t>
  </si>
  <si>
    <t>TRANSPORTE DE CARGA DE QUALQUER NATUREZA,EXCLUSIVE AS DESPESAS DE CARGA E DESCARGA,TANTO DE ESPERA DO CAMINHAO COMO DO SERVENTE OU EQUIPAMENTO AUXILIAR,A VELOCIDADE MEDIA DE 40KM/H,EM CAMINHAO TRUCADO DE CARROCERIA FIXA A OLEO DIESEL,COM CAPACIDADE UTIL DE 12T</t>
  </si>
  <si>
    <t>TRANSPORTE DE CARGA DE QUALQUER NATUREZA,EXCLUSIVE AS DESPESAS DE CARGA E DESCARGA,TANTO DE ESPERA DO CAMINHAO COMO DO SERVENTE OU EQUIPAMENTO AUXILIAR,A VELOCIDADE MEDIA DE 35KM/H,EM CAMINHAO TRUCADO DE CARROCERIA FIXA A OLEO DIESEL,COM CAPACIDADE UTIL DE 12T</t>
  </si>
  <si>
    <t>TRANSPORTE DE CARGA DE QUALQUER NATUREZA,EXCLUSIVE AS DESPESAS DE CARGA E DESCARGA,TANTO DE ESPERA DO CAMINHAO COMO DO SERVENTE OU EQUIPAMENTO AUXILIAR,A VELOCIDADE MEDIA DE 30KM/H,EM CAMINHAO TRUCADO DE CARROCERIA FIXA A OLEO DIESEL,COM CAPACIDADE UTIL DE 12T</t>
  </si>
  <si>
    <t>TRANSPORTE DE CARGA DE QUALQUER NATUREZA,EXCLUSIVE AS DESPESAS DE CARGA E DESCARGA,TANTO DE ESPERA DO CAMINHAO COMO DO SERVENTE OU EQUIPAMENTO AUXILIAR,A VELOCIDADE MEDIA DE 25KM/H,EM CAMINHAO TRUCADO DE CARROCERIA FIXA A OLEO DIESEL,COM CAPACIDADE UTIL DE 12T</t>
  </si>
  <si>
    <t>TRANSPORTE DE CARGA DE QUALQUER NATUREZA,EXCLUSIVE AS DESPESAS DE CARGA E DESCARGA,TANTO DE ESPERA DO CAMINHAO COMO DO SERVENTE OU EQUIPAMENTO AUXILIAR,A VELOCIDADE MEDIA DE 20KM/H,EM CAMINHAO TRUCADO DE CARROCERIA FIXA A OLEO DIESEL,COM CAPACIDADE UTIL DE 12T</t>
  </si>
  <si>
    <t>TRANSPORTE DE CARGA DE QUALQUER NATUREZA,EXCLUSIVE AS DESPESAS DE CARGA E DESCARGA,TANTO DE ESPERA DO CAMINHAO COMO DO SERVENTE OU EQUIPAMENTO AUXILIAR,A VELOCIDADE MEDIA DE 15KM/H,EM CAMINHAO TRUCADO DE CARROCERIA FIXA A OLEO DIESEL,COM CAPACIDADE UTIL DE 12T</t>
  </si>
  <si>
    <t>TRANSPORTE DE CARGA DE QUALQUER NATUREZA,EXCLUSIVE AS DESPESAS DE CARGA E DESCARGA,TANTO DE ESPERA DO CAMINHAO COMO DO SERVENTE OU EQUIPAMENTO AUXILIAR,A VELOCIDADE MEDIA DE 10KM/H,EM CAMINHAO TRUCADO DE CARROCERIA FIXA A OLEO DIESEL,COM CAPACIDADE UTIL DE 12T</t>
  </si>
  <si>
    <t>TRANSPORTE DE CARGA DE QUALQUER NATUREZA,EXCLUSIVE AS DESPESAS DE CARGA E DESCARGA,TANTO DE ESPERA DO CAMINHAO COMO DO SERVENTE OU EQUIPAMENTO AUXILIAR,A VELOCIDADE MEDIA DE 5KM/H,EM CAMINHAO TRUCADO DE CARROCERIA FIXA A OLEO DIESEL,COM CAPACIDADE UTIL DE 12T</t>
  </si>
  <si>
    <t>TRANSPORTE DE CARGA DE QUALQUER NATUREZA,EXCLUSIVE AS DESPESAS DE CARGA E DESCARGA,TANTO DE ESPERA DO CAMINHAO COMO DO SERVENTE OU EQUIPAMENTO AUXILIAR,A VELOCIDADE MEDIA DE 50KM/H,EM CAMINHAO DE CARROCERIA FIXA A OLEO DIESEL,COM CAPACIDADE UTIL DE 7,5T,CONSIDERANDO O CAMINHAO EQUIPADO COM GUINDAUTO DE 3,5T</t>
  </si>
  <si>
    <t>TRANSPORTE DE CARGA DE QUALQUER NATUREZA,EXCLUSIVE AS DESPESAS DE CARGA E DESCARGA,TANTO DE ESPERA DO CAMINHAO COMO DO SERVENTE OU EQUIPAMENTO AUXILIAR,A VELOCIDADE MEDIA DE 40KM/H,EM CAMINHAO DE CARROCERIA FIXA A OLEO DIESEL,COM CAPACIDADE UTIL DE 7,5T,CONSIDERANDO O CAMINHAO EQUIPADO COM GUINDAUTO DE 3,5T</t>
  </si>
  <si>
    <t>TRANSPORTE DE CARGA DE QUALQUER NATUREZA,EXCLUSIVE AS DESPESAS DE CARGA E DESCARGA,TANTO DE ESPERA DO CAMINHAO COMO DO SERVENTE OU EQUIPAMENTO AUXILIAR,A VELOCIDADE MEDIA DE 35KM/H,EM CAMINHAO DE CARROCERIA FIXA A OLEO DIESEL,COM CAPACIDADE UTIL DE 7,5T,CONSIDERANDO O CAMINHAO EQUIPADO COM GUINDAUTO DE 3,5T</t>
  </si>
  <si>
    <t>TRANSPORTE DE CARGA DE QUALQUER NATUREZA,EXCLUSIVE AS DESPESAS DE CARGA E DESCARGA,TANTO DE ESPERA DO CAMINHAO COMO DO SERVENTE OU EQUIPAMENTO AUXILIAR,A VELOCIDADE MEDIA DE 30KM/H,EM CAMINHAO DE CARROCERIA FIXA A OLEO DIESEL,COM CAPACIDADE UTIL DE 7,5T,CONSIDERANDO O CAMINHAO EQUIPADO COM GUINDAUTO DE 3,5T</t>
  </si>
  <si>
    <t>TRANSPORTE DE CARGA DE QUALQUER NATUREZA,EXCLUSIVE AS DESPESAS DE CARGA E DESCARGA,TANTO DE ESPERA DO CAMINHAO COMO DO SERVENTE OU EQUIPAMENTO AUXILIAR,A VELOCIDADE MEDIA DE 25KM/H,EM CAMINHAO DE CARROCERIA FIXA A OLEO DIESEL,COM CAPACIDADE UTIL DE 7,5T,CONSIDERANDO O CAMINHAO EQUIPADO COM GUINDAUTO DE 3,5T</t>
  </si>
  <si>
    <t>TRANSPORTE DE CARGA DE QUALQUER NATUREZA,EXCLUSIVE AS DESPESAS DE CARGA E DESCARGA,TANTO DE ESPERA DO CAMINHAO COMO DO SERVENTE OU EQUIPAMENTO AUXILIAR,A VELOCIDADE MEDIA DE 20KM/H,EM CAMINHAO DE CARROCERIA FIXA A OLEO DIESEL,COM CAPACIDADE UTIL DE 7,5T,CONSIDERANDO O CAMINHAO EQUIPADO COM GUINDAUTO DE 3,5T</t>
  </si>
  <si>
    <t>TRANSPORTE DE CARGA DE QUALQUER NATUREZA,EXCLUSIVE AS DESPESAS DE CARGA E DESCARGA,TANTO DE ESPERA DO CAMINHAO COMO DO SERVENTE OU EQUIPAMENTO AUXILIAR,A VELOCIDADE MEDIA DE 15KM/H,EM CAMINHAO DE CARROCERIA FIXA A OLEO DIESEL,COM CAPACIDADE UTIL DE 7,5T,CONSIDERANDO O CAMINHAO EQUIPADO COM GUINDAUTO DE 3,5T</t>
  </si>
  <si>
    <t>TRANSPORTE DE CARGA DE QUALQUER NATUREZA,EXCLUSIVE AS DESPESAS DE CARGA E DESCARGA,TANTO DE ESPERA DO CAMINHAO COMO DO SERVENTE OU EQUIPAMENTO AUXILIAR,A VELOCIDADE MEDIA DE 10KM/H,EM CAMINHAO DE CARROCERIA FIXA A OLEO DIESEL,COM CAPACIDADE UTIL DE 7,5T,CONSIDERANDO O CAMINHAO EQUIPADO COM GUINDAUTO DE 3,5T</t>
  </si>
  <si>
    <t>TRANSPORTE DE CARGA DE QUALQUER NATUREZA,EXCLUSIVE AS DESPESAS DE CARGA E DESCARGA,TANTO DE ESPERA DO CAMINHAO COMO DO SERVENTE OU EQUIPAMENTO AUXILIAR,A VELOCIDADE MEDIA DE 5KM/H,EM CAMINHAO DE CARROCERIA FIXA A OLEO DIESEL,COM CAPACIDADEUTIL DE 7,5T,CONSIDERANDO O CAMINHAO EQUIPADO COM GUINDAUTODE 3,5T</t>
  </si>
  <si>
    <t>TRANSPORTE DE CARGA DE QUALQUER NATUREZA,EXCLUSIVE AS DESPESAS DE CARGA E DESCARGA,TANTO DE ESPERA DO CAMINHAO COMO DO SERVENTE OU EQUIPAMENTO AUXILIAR,A VELOCIDADE MEDIA DE 50KM/H,EM CAMINHAO BASCULANTE A OLEO DIESEL,COM CAPACIDADE UTIL DE 8T</t>
  </si>
  <si>
    <t>TRANSPORTE DE CARGA DE QUALQUER NATUREZA,EXCLUSIVE AS DESPESAS DE CARGA E DESCARGA,TANTO DE ESPERA DO CAMINHAO COMO DO SERVENTE OU EQUIPAMENTO AUXILIAR,A VELOCIDADE MEDIA DE 40KM/H,EM CAMINHAO BASCULANTE A OLEO DIESEL,COM CAPACIDADE UTIL DE 8T</t>
  </si>
  <si>
    <t>TRANSPORTE DE CARGA DE QUALQUER NATUREZA,EXCLUSIVE AS DESPESAS DE CARGA E DESCARGA,TANTO DE ESPERA DO CAMINHAO COMO DO SERVENTE OU EQUIPAMENTO AUXILIAR,A VELOCIDADE MEDIA DE 35KM/H,EM CAMINHAO BASCULANTE A OLEO DIESEL,COM CAPACIDADE UTIL DE 8T</t>
  </si>
  <si>
    <t>TRANSPORTE DE CARGA DE QUALQUER NATUREZA,EXCLUSIVE AS DESPESAS DE CARGA E DESCARGA,TANTO DE ESPERA DO CAMINHAO COMO DO SERVENTE OU EQUIPAMENTO AUXILIAR,A VELOCIDADE MEDIA DE 30KM/H,EM CAMINHAO BASCULANTE A OLEO DIESEL,COM CAPACIDADE UTIL DE 8T</t>
  </si>
  <si>
    <t>TRANSPORTE DE CARGA DE QUALQUER NATUREZA,EXCLUSIVE AS DESPESAS DE CARGA E DESCARGA,TANTO DE ESPERA DO CAMINHAO COMO DO SERVENTE OU EQUIPAMENTO AUXILIAR,A VELOCIDADE MEDIA DE 25KM/H,EM CAMINHAO BASCULANTE A OLEO DIESEL,COM CAPACIDADE UTIL DE 8T</t>
  </si>
  <si>
    <t>TRANSPORTE DE CARGA DE QUALQUER NATUREZA,EXCLUSIVE AS DESPESAS DE CARGA E DESCARGA,TANTO DE ESPERA DO CAMINHAO COMO DO SERVENTE OU EQUIPAMENTO AUXILIAR,A VELOCIDADE MEDIA DE 20KM/H,EM CAMINHAO BASCULANTE A OLEO DIESEL,COM CAPACIDADE UTIL DE 8T</t>
  </si>
  <si>
    <t>TRANSPORTE DE CARGA DE QUALQUER NATUREZA,EXCLUSIVE AS DESPESAS DE CARGA E DESCARGA,TANTO DE ESPERA DO CAMINHAO COMO DO SERVENTE OU EQUIPAMENTO AUXILIAR,A VELOCIDADE MEDIA DE 15KM/H,EM CAMINHAO BASCULANTE A OLEO DIESEL,COM CAPACIDADE UTIL DE 8T</t>
  </si>
  <si>
    <t>TRANSPORTE DE CARGA DE QUALQUER NATUREZA,EXCLUSIVE AS DESPESAS DE CARGA E DESCARGA,TANTO DE ESPERA DO CAMINHAO COMO DO SERVENTE OU EQUIPAMENTO AUXILIAR,A VELOCIDADE MEDIA DE 10KM/H,EM CAMINHAO BASCULANTE A OLEO DIESEL,COM CAPACIDADE UTIL DE 8T</t>
  </si>
  <si>
    <t>TRANSPORTE DE CARGA DE QUALQUER NATUREZA,EXCLUSIVE AS DESPESAS DE CARGA E DESCARGA,TANTO DE ESPERA DO CAMINHAO COMO DO SERVENTE OU EQUIPAMENTO AUXILIAR,A VELOCIDADE MEDIA DE 5KM/H,EM CAMINHAO BASCULANTE A OLEO DIESEL,COM CAPACIDADE UTIL DE8T</t>
  </si>
  <si>
    <t>TRANSPORTE DE CARGA DE QUALQUER NATUREZA,EXCLUSIVE AS DESPESAS DE CARGA E DESCARGA,TANTO DE ESPERA DO CAMINHAO COMO DO SERVENTE OU EQUIPAMENTO AUXILIAR,A VELOCIDADE MEDIA DE 50KM/H,EM CAMINHAO BASCULANTE A OLEO DIESEL,COM CAPACIDADE UTIL DE 12T</t>
  </si>
  <si>
    <t>TRANSPORTE DE CARGA DE QUALQUER NATUREZA,EXCLUSIVE AS DESPESAS DE CARGA E DESCARGA,TANTO DE ESPERA DO CAMINHAO COMO DO SERVENTE OU EQUIPAMENTO AUXILIAR,A VELOCIDADE MEDIA DE 40KM/H,EM CAMINHAO BASCULANTE A OLEO DIESEL,COM CAPACIDADE UTIL DE 12T</t>
  </si>
  <si>
    <t>TRANSPORTE DE CARGA DE QUALQUER NATUREZA,EXCLUSIVE AS DESPESAS DE CARGA E DESCARGA,TANTO DE ESPERA DO CAMINHAO COMO DO SERVENTE OU EQUIPAMENTO AUXILIAR,A VELOCIDADE MEDIA DE 35KM/H,EM CAMINHAO BASCULANTE A OLEO DIESEL,COM CAPACIDADE UTIL DE 12T</t>
  </si>
  <si>
    <t>TRANSPORTE DE CARGA DE QUALQUER NATUREZA,EXCLUSIVE AS DESPESAS DE CARGA E DESCARGA,TANTO DE ESPERA DO CAMINHAO COMO DO SERVENTE OU EQUIPAMENTO AUXILIAR,A VELOCIDADE MEDIA DE 30KM/H,EM CAMINHAO BASCULANTE A OLEO DIESEL,COM CAPACIDADE UTIL DE 12T</t>
  </si>
  <si>
    <t>TRANSPORTE DE CARGA DE QUALQUER NATUREZA,EXCLUSIVE AS DESPESAS DE CARGA E DESCARGA,TANTO DE ESPERA DO CAMINHAO COMO DO SERVENTE OU EQUIPAMENTO AUXILIAR,A VELOCIDADE MEDIA DE 25KM/H,EM CAMINHAO BASCULANTE A OLEO DIESEL,COM CAPACIDADE UTIL DE 12T</t>
  </si>
  <si>
    <t>TRANSPORTE DE CARGA DE QUALQUER NATUREZA,EXCLUSIVE AS DESPESAS DE CARGA E DESCARGA,TANTO DE ESPERA DO CAMINHAO COMO DO SERVENTE OU EQUIPAMENTO AUXILIAR,A VELOCIDADE MEDIA DE 20KM/H,EM CAMINHAO BASCULANTE A OLEO DIESEL,COM CAPACIDADE UTIL DE 12T</t>
  </si>
  <si>
    <t>TRANSPORTE DE CARGA DE QUALQUER NATUREZA,EXCLUSIVE AS DESPESAS DE CARGA E DESCARGA,TANTO DE ESPERA DO CAMINHAO COMO DO SERVENTE OU EQUIPAMENTO AUXILIAR,A VELOCIDADE MEDIA DE 15KM/H,EM CAMINHAO BASCULANTE A OLEO DIESEL,COM CAPACIDADE UTIL DE 12T</t>
  </si>
  <si>
    <t>TRANSPORTE DE CARGA DE QUALQUER NATUREZA,EXCLUSIVE AS DESPESAS DE CARGA E DESCARGA,TANTO DE ESPERA DO CAMINHAO COMO DO SERVENTE OU EQUIPAMENTO AUXILIAR,A VELOCIDADE MEDIA DE 10KM/H,EM CAMINHAO BASCULANTE A OLEO DIESEL,COM CAPACIDADE UTIL DE 12T</t>
  </si>
  <si>
    <t>TRANSPORTE DE CARGA DE QUALQUER NATUREZA,EXCLUSIVE AS DESPESAS DE CARGA E DESCARGA,TANTO DE ESPERA DO CAMINHAO COMO DO SERVENTE OU EQUIPAMENTO AUXILIAR,A VELOCIDADE MEDIA DE 5KM/H,EM CAMINHAO BASCULANTE A OLEO DIESEL,COM CAPACIDADE UTIL DE12T</t>
  </si>
  <si>
    <t>TRANSPORTE DE CARGA DE QUALQUER NATUREZA,EXCLUSIVE AS DESPESAS DE CARGA E DESCARGA,TANTO DE ESPERA DO CAMINHAO COMO DO SERVENTE OU EQUIPAMENTO AUXILIAR,A VELOCIDADE MEDIA DE 50KM/H,EM CAMINHAO BASCULANTE A OLEO DIESEL,COM CAPACIDADE UTIL DE 17T</t>
  </si>
  <si>
    <t>TRANSPORTE DE CARGA DE QUALQUER NATUREZA,EXCLUSIVE AS DESPESAS DE CARGA E DESCARGA,TANTO DE ESPERA DO CAMINHAO COMO DO SERVENTE OU EQUIPAMENTO AUXILIAR,A VELOCIDADE MEDIA DE 40KM/H,EM CAMINHAO BASCULANTE A OLEO DIESEL,COM CAPACIDADE UTIL DE 17T</t>
  </si>
  <si>
    <t>TRANSPORTE DE CARGA DE QUALQUER NATUREZA,EXCLUSIVE AS DESPESAS DE CARGA E DESCARGA,TANTO DE ESPERA DO CAMINHAO COMO DO SERVENTE OU EQUIPAMENTO AUXILIAR,A VELOCIDADE MEDIA DE 35KM/H,EM CAMINHAO BASCULANTE A OLEO DIESEL,COM CAPACIDADE UTIL DE 17T</t>
  </si>
  <si>
    <t>TRANSPORTE DE CARGA DE QUALQUER NATUREZA,EXCLUSIVE AS DESPESAS DE CARGA E DESCARGA,TANTO DE ESPERA DO CAMINHAO COMO DO SERVENTE OU EQUIPAMENTO AUXILIAR,A VELOCIDADE MEDIA DE 30KM/H,EM CAMINHAO BASCULANTE A OLEO DIESEL,COM CAPACIDADE UTIL DE 17T</t>
  </si>
  <si>
    <t>TRANSPORTE DE CARGA DE QUALQUER NATUREZA,EXCLUSIVE AS DESPESAS DE CARGA E DESCARGA,TANTO DE ESPERA DO CAMINHAO COMO DO SERVENTE OU EQUIPAMENTO AUXILIAR,A VELOCIDADE MEDIA DE 25KM/H,EM CAMINHAO BASCULANTE A OLEO DIESEL,COM CAPACIDADE UTIL DE 17T</t>
  </si>
  <si>
    <t>TRANSPORTE DE CARGA DE QUALQUER NATUREZA,EXCLUSIVE AS DESPESAS DE CARGA E DESCARGA,TANTO DE ESPERA DO CAMINHAO COMO DO SERVENTE OU EQUIPAMENTO AUXILIAR,A VELOCIDADE MEDIA DE 20KM/H,EM CAMINHAO BASCULANTE A OLEO DIESEL,COM CAPACIDADE UTIL DE 17T</t>
  </si>
  <si>
    <t>TRANSPORTE DE CARGA DE QUALQUER NATUREZA,EXCLUSIVE AS DESPESAS DE CARGA E DESCARGA,TANTO DE ESPERA DO CAMINHAO COMO DO SERVENTE OU EQUIPAMENTO AUXILIAR,A VELOCIDADE MEDIA DE 15KM/H,EM CAMINHAO BASCULANTE A OLEO DIESEL,COM CAPACIDADE UTIL DE 17T</t>
  </si>
  <si>
    <t>TRANSPORTE DE CARGA DE QUALQUER NATUREZA,EXCLUSIVE AS DESPESAS DE CARGA E DESCARGA,TANTO DE ESPERA DO CAMINHAO COMO DO SERVENTE OU EQUIPAMENTO AUXILIAR,A VELOCIDADE MEDIA DE 10KM/H,EM CAMINHAO BASCULANTE A OLEO DIESEL,COM CAPACIDADE UTIL DE 17T</t>
  </si>
  <si>
    <t>TRANSPORTE DE CARGA DE QUALQUER NATUREZA,EXCLUSIVE AS DESPESAS DE CARGA E DESCARGA,TANTO DE ESPERA DO CAMINHAO COMO DO SERVENTE OU EQUIPAMENTO AUXILIAR,A VELOCIDADE MEDIA DE 5KM/H,EM CAMINHAO BASCULANTE A OLEO DIESEL,COM CAPACIDADE UTIL DE17T</t>
  </si>
  <si>
    <t>TRANSPORTE DE CARGA DE QUALQUER NATUREZA,EXCLUSIVE AS DESPESAS DE CARGA E DESCARGA,TANTO DE ESPERA DA CARRETA COMO DO SERVENTE OU EQUIPAMENTO AUXILIAR,A VELOCIDADE MEDIA DE 50KM/H,EM CARRETA,COM CAPACIDADE UTIL DE 30T</t>
  </si>
  <si>
    <t>TRANSPORTE DE CARGA DE QUALQUER NATUREZA,EXCLUSIVE AS DESPESAS DE CARGA E DESCARGA,TANTO DE ESPERA DA CARRETA COMO DO SERVENTE OU EQUIPAMENTO AUXILIAR,A VELOCIDADE MEDIA DE 40KM/H,EM CARRETA,COM CAPACIDADE UTIL DE 30T</t>
  </si>
  <si>
    <t>TRANSPORTE DE CARGA DE QUALQUER NATUREZA,EXCLUSIVE AS DESPESAS DE CARGA E DESCARGA,TANTO DE ESPERA DA CARRETA COMO DO SERVENTE OU EQUIPAMENTO AUXILIAR,A VELOCIDADE MEDIA DE 30KM/H,EM CARRETA,COM CAPACIDADE UTIL DE 30T</t>
  </si>
  <si>
    <t>TRANSPORTE DE CARGA DE QUALQUER NATUREZA,EXCLUSIVE AS DESPESAS DE CARGA E DESCARGA TANTO DE ESPERA DO SERVENTE E MANOBRA DO EQUIPAMENTO AUXILIAR,A VELOCIDADE MEDIA DE 5KM/H,EM DUMPER DE 18HP A OLEO DIESEL COM CAPACIDADE UTIL DE 2,3T OU 1000L</t>
  </si>
  <si>
    <t>TRANSPORTE DE CONTAINER,SEGUNDO DESCRICAO DA FAMILIA 02.006,EXCLUSIVE CARGA E DESCARGA(VIDE ITEM 04.013.0015)</t>
  </si>
  <si>
    <t>TRANSPORTE DE EQUIPAMENTOS PESADOS EM CARRETAS,EXCLUSIVE A CARGA E DESCARGA(VIDE ITEM 04.014.0091) E O CUSTO HORARIO DOS EQUIPAMENTOS TRANSPORTADOS</t>
  </si>
  <si>
    <t>TRANSPORTE DE TUBO RIBLOC COM DIAMETRO DE 400MM,EM CAMINHAO,DISTANCIA ATE 3KM,INCLUSIVE CARGA E DESCARGA</t>
  </si>
  <si>
    <t>TRANSPORTE DE TUBO RIBLOC COM DIAMETRO DE 500MM,EM CAMINHAO,DISTANCIA ATE 3KM,INCLUSIVE CARGA E DESCARGA</t>
  </si>
  <si>
    <t>TRANSPORTE DE TUBO RIBLOC COM DIAMETRO DE 600MM,EM CAMINHAO,DISTANCIA ATE 3KM,INCLUSIVE CARGA E DESCARGA</t>
  </si>
  <si>
    <t>TRANSPORTE DE TUBO RIBLOC COM DIAMETRO DE 700MM,EM CAMINHAO,DISTANCIA ATE 3KM,INCLUSIVE CARGA E DESCARGA</t>
  </si>
  <si>
    <t>TRANSPORTE DE TUBO RIBLOC COM DIAMETRO DE 800MM,EM CAMINHAO,DISTANCIA ATE 3KM,INCLUSIVE CARGA E DESCARGA</t>
  </si>
  <si>
    <t>TRANSPORTE DE TUBO RIBLOC COM DIAMETRO DE 900MM,EM CAMINHAO,DISTANCIA ATE 3KM,INCLUSIVE CARGA E DESCARGA</t>
  </si>
  <si>
    <t>TRANSPORTE DE TUBO RIBLOC COM DIAMETRO DE 1000MM,EM CAMINHAO,DISTANCIA ATE 3KM,INCLUSIVE CARGA E DESCARGA</t>
  </si>
  <si>
    <t>TRANSPORTE DE TUBO RIBLOC COM DIAMETRO DE 1100MM,EM CAMINHAO,DISTANCIA ATE 3KM,INCLUSIVE CARGA E DESCARGA</t>
  </si>
  <si>
    <t>TRANSPORTE DE TUBO RIBLOC COM DIAMETRO DE 1200MM,EM CAMINHAO,DISTANCIA ATE 3KM,INCLUSIVE CARGA E DESCARGA</t>
  </si>
  <si>
    <t>CARGA MANUAL E DESCARGA MECANICA DE MATERIAL A GRANEL(AGREGADOS,PEDRA-DE-MAO,PARALELOS,TERRA E ESCOMBROS),COMPREENDENDOOS TEMPOS PARA CARGA,DESCARGA E MANOBRAS DO CAMINHAO BASCULANTE A OLEO DIESEL,COM CAPACIDADE UTIL DE 8T,EMPREGANDO 2 SERVENTES NA CARGA</t>
  </si>
  <si>
    <t>CARGA MANUAL E DESCARGA MECANICA DE MATERIAL A GRANEL(AGREGADOS,PEDRA-DE-MAO,PARALELOS,TERRA E ESCOMBROS),COMPREENDENDOOS TEMPOS PARA CARGA,DESCARGA E MANOBRAS DO CAMINHAO BASCULANTE A OLEO DIESEL,COM CAPACIDADE UTIL DE 8T,EMPREGANDO 4 SERVENTES NA CARGA</t>
  </si>
  <si>
    <t>CARGA MANUAL E DESCARGA MECANICA DE MATERIAL A GRANEL(AGREGADOS,PEDRA-DE-MAO,PARALELOS,TERRA E ESCOMBROS),COMPREENDENDOOS TEMPOS PARA CARGA,DESCARGA E MANOBRAS DO CAMINHAO BASCULANTE A OLEO DIESEL,COM CAPACIDADE UTIL DE 12T,EMPREGANDO 4 SERVENTES NA CARGA</t>
  </si>
  <si>
    <t>CARGA MANUAL E DESCARGA MECANICA DE MATERIAL A GRANEL(AGREGADOS,PEDRA-DE-MAO,PARALELOS,TERRA,ESCOMBROS,ETC),COMPREENDENDO OS TEMPOS PARA CARGA,DESCARGA E MANOBRAS DE CAMINHAO BASCULANTE A OLEO DIESEL,DE 8T E DO EQUIPAMENTO DUMPER DE 18HP E1000L,EMPREGANDO 2(DOIS) SERVENTES NA CARGA</t>
  </si>
  <si>
    <t>CARGA E DESCARGA MANUAL DE PECAS DE PESO REDUZIDO:TIJOLOS,TELHAS,CIMENTO E AGREGADOS EM SACOS,EM CAMINHAO DE CARROCERIAFIXA A OLEO DIESEL,COM CAPACIDADE UTIL DE 7,5T,INCLUSIVE O TEMPO DE CARGA,DESCARGA E MANOBRA</t>
  </si>
  <si>
    <t>CARGA E DESCARGA MANUAL DE MATERIAL QUE EXIJA O CONCURSO DEMAIS DE UM SERVENTE PARA CADA PECA:VERGALHOES,VIGAS DE MADEIRA,CAIXAS E MEIOS-FIOS,EM CAMINHAO DE CARROCERIA FIXA A OLEO DIESEL,COM CAPACIDADE UTIL DE 7,5T,INCLUSIVE O TEMPO DE CARGA,DESCARGA E MANOBRA</t>
  </si>
  <si>
    <t>CARGA E DESCARGA MANUAL DE POSTE DE CONCRETO OU ACO,EM CAMINHAO DE CARROCERIA FIXA A OLEO DIESEL,COM CAPACIDADE UTIL DE7,5T,INCLUSIVE O TEMPO DE CARGA,DESCARGA E MANOBRA</t>
  </si>
  <si>
    <t>CARGA E DESCARGA MECANICA DE TUBOS DE CONCRETO COM 20CM DE DIAMETRO,EM CAMINHAO DE CARROCERIA FIXA A OLEO DIESEL,COM CAPACIDADE UTIL DE 7,5T,INCLUSIVE O TEMPO DE CARGA,DESCARGA E MANOBRA DO CAMINHAO E DO EQUIPAMENTO AUXILIAR,COM CAPACIDADEUTIL DE 4T</t>
  </si>
  <si>
    <t>CARGA E DESCARGA MECANICA DE TUBOS DE CONCRETO COM 40CM DE DIAMETRO,EM CAMINHAO DE CARROCERIA FIXA A OLEO DIESEL,COM CAPACIDADE UTIL DE 7,5T,INCLUSIVE O TEMPO DE CARGA,DESCARGA E MANOBRA DO CAMINHAO E DO EQUIPAMENTO AUXILIAR,COM CAPACIDADEUTIL DE 4T</t>
  </si>
  <si>
    <t>CARGA E DESCARGA MECANICA DE TUBOS DE CONCRETO COM 60CM DE DIAMETRO,EM CAMINHAO DE CARROCERIA FIXA A OLEO DIESEL,COM CAPACIDADE UTIL DE 7,5T,INCLUSIVE O TEMPO DE CARGA,DESCARGA E MANOBRA DO CAMINHAO E DO EQUIPAMENTO AUXILIAR,COM CAPACIDADEUTIL DE 4T</t>
  </si>
  <si>
    <t>CARGA E DESCARGA MECANICA DE TUBOS DE CONCRETO COM 80CM DE DIAMETRO,EM CAMINHAO DE CARROCERIA FIXA A OLEO DIESEL,COM CAPACIDADE UTIL DE 7,5T,INCLUSIVE O TEMPO DE CARGA,DESCARGA E MANOBRA DO CAMINHAO E DO EQUIPAMENTO AUXILIAR,COM CAPACIDADEUTIL DE 4T</t>
  </si>
  <si>
    <t>CARGA E DESCARGA MECANICA DE TUBOS DE CONCRETO COM 100CM DEDIAMETRO,EM CAMINHAO DE CARROCERIA FIXA A OLEO DIESEL,COM CAPACIDADE UTIL DE 7,5T,INCLUSIVE O TEMPO DE CARGA,DESCARGA EMANOBRA DO CAMINHAO E DO EQUIPAMENTO AUXILIAR,COM CAPACIDADE UTIL DE 4T</t>
  </si>
  <si>
    <t>CARGA E DESCARGA MECANICA DE POSTES DE CONCRETO OU ACO,EM CAMINHAO DE CARROCERIA FIXA A OLEO DIESEL,COM CAPACIDADE UTILDE 7,5T,INCLUSIVE O TEMPO DE CARGA,DESCARGA E MANOBRA DO CAMINHAO E DO EQUIPAMENTO AUXILIAR</t>
  </si>
  <si>
    <t>CARGA E DESCARGA MANUAL DE TUBOS DE FERRO FUNDIDO NOS DIAMETROS DE 5 A 15CM,EM CAMINHAO DE CARROCERIA FIXA A OLEO DIESEL,COM CAPACIDADE UTIL DE 7,5T,INCLUSIVE O TEMPO DE CARGA,DESCARGA E MANOBRA</t>
  </si>
  <si>
    <t>CARGA E DESCARGA MANUAL DE TUBOS DE FERRO FUNDIDO NOS DIAMETROS DE 20, 25 E 30CM,EM CAMINHAO DE CARROCERIA FIXA A OLEO DIESEL,COM CAPACIDADE UTIL DE 7,5T,INCLUSIVE O TEMPO DE CARGA,DESCARGA E MANOBRA</t>
  </si>
  <si>
    <t>CARGA E DESCARGA MECANICA DE TUBOS DE FERRO FUNDIDO,COM O DIAMETRO DE 40CM,INCLUSIVE O TEMPO DE CARGA E DESCARGA E MANOBRA DO CAMINHAO DE CARROCERIA FIXA A OLEO DIESEL,COM CAPACIDADE UTIL DE 7,5T,INCLUSIVE OS MESMOS TEMPOS DE GUINDAUTO,DE 4T</t>
  </si>
  <si>
    <t>CARGA E DESCARGA MECANICA DE TUBOS DE FERRO FUNDIDO,COM O DIAMETRO DE 60 A 80CM,INCLUSIVE O TEMPO DE CARGA E DESCARGA EMANOBRA DO CAMINHAO DE CARROCERIA FIXA A OLEO DIESEL,COM CAPACIDADE UTIL DE 7,5T,INCLUSIVE OS MESMOS TEMPOS DE GUINDAUTO,DE 4T</t>
  </si>
  <si>
    <t>CARGA E DESCARGA MECANICA DE AGREGADOS,TERRA,ESCOMBROS,MATERIAL A GRANEL,UTILIZANDO CAMINHAO BASCULANTE A OLEO DIESEL,COM CAPACIDADE UTIL DE 8T,CONSIDERANDO O TEMPO PARA CARGA,DESCARGA E MANOBRA,EXCLUSIVE DESPESAS COM A PA-CARREGADEIRA EMPREGADA NA CARGA,COM A CAPACIDADE DE 1,50M3</t>
  </si>
  <si>
    <t>CARGA E DESCARGA MECANICA DE AGREGADOS,TERRA,ESCOMBROS,MATERIAL A GRANEL,UTILIZANDO CAMINHAO BASCULANTE A OLEO DIESEL,COM CAPACIDADE UTIL DE 12T,CONSIDERANDO O TEMPO PARA CARGA,DESCARGA E MANOBRA,EXCLUSIVE DESPESAS COM A PA-CARREGADEIRA EMPREGADA NA CARGA,COM A CAPACIDADE DE 1,50M3</t>
  </si>
  <si>
    <t>CARGA E DESCARGA MECANICA DE AGREGADOS,TERRA,ESCOMBROS,MATERIAL A GRANEL,UTILIZANDO CAMINHAO BASCULANTE A OLEO DIESEL,COM CAPACIDADE UTIL DE 17T,CONSIDERANDO O TEMPO PARA CARGA,DESCARGA E MANOBRA,EXCLUSIVE DESPESAS COM A PA-CARREGADEIRA EMPREGADA NA CARGA,COM A CAPACIDADE DE 1,50M3</t>
  </si>
  <si>
    <t>CARGA E DESCARGA MECANICA,COM PA-CARREGADEIRA,COM 1,30M3 DECAPACIDADE,UTILIZANDO CAMINHAO BASCULANTE A OLEO DIESEL,COMCAPACIDADE UTIL DE 8T,CONSIDERADOS PARA O CAMINHAO OS TEMPOS DE ESPERA,MANOBRA,CARGA E DESCARGA E PARA A CARREGADEIRA OS TEMPOS DE ESPERA E OPERACAO PARA CARGAS DE 50T POR DIA DE 8H</t>
  </si>
  <si>
    <t>CARGA E DESCARGA MECANICA,COM PA-CARREGADEIRA,COM 1,30M3 DECAPACIDADE,UTILIZANDO CAMINHAO BASCULANTE A OLEO DIESEL,COMCAPACIDADE UTIL DE 8T,CONSIDERADOS PARA O CAMINHAO OS TEMPOS DE ESPERA,MANOBRA,CARGA E DESCARGA E PARA A CARREGADEIRA OS TEMPOS DE ESPERA E OPERACAO PARA CARGAS DE 100T POR DIA DE8H</t>
  </si>
  <si>
    <t>CARGA E DESCARGA MECANICA,COM PA-CARREGADEIRA,COM 1,30M3 DECAPACIDADE,UTILIZANDO CAMINHAO BASCULANTE A OLEO DIESEL,COMCAPACIDADE UTIL DE 8T,CONSIDERADOS PARA O CAMINHAO OS TEMPOS DE ESPERA,MANOBRA,CARGA E DESCARGA E PARA A CARREGADEIRA OS TEMPOS DE ESPERA E OPERACAO PARA CARGAS DE 150T POR DIA DE8H</t>
  </si>
  <si>
    <t>CARGA E DESCARGA MECANICA,COM PA-CARREGADEIRA,COM 1,30M3 DECAPACIDADE,UTILIZANDO CAMINHAO BASCULANTE A OLEO DIESEL,COMCAPACIDADE UTIL DE 8T,CONSIDERADOS PARA O CAMINHAO OS TEMPOS DE ESPERA,MANOBRA,CARGA E DESCARGA E PARA A CARREGADEIRA OS TEMPOS DE ESPERA E OPERACAO PARA CARGAS DE 200T POR DIA DE8H</t>
  </si>
  <si>
    <t>CARGA E DESCARGA MECANICA,COM PA-CARREGADEIRA,COM 1,30M3 DECAPACIDADE,UTILIZANDO CAMINHAO BASCULANTE A OLEO DIESEL,COMCAPACIDADE UTIL DE 8T,CONSIDERADOS PARA O CAMINHAO OS TEMPOS DE ESPERA,MANOBRA,CARGA E DESCARGA E PARA A CARREGADEIRA OS TEMPOS DE ESPERA E OPERACAO PARA CARGAS DE 250T POR DIA DE8H</t>
  </si>
  <si>
    <t>CARGA E DESCARGA MECANICA,COM PA-CARREGADEIRA,COM 1,30M3 DECAPACIDADE,UTILIZANDO CAMINHAO BASCULANTE A OLEO DIESEL,COMCAPACIDADE UTIL DE 8T,CONSIDERADOS PARA O CAMINHAO OS TEMPOS DE ESPERA,MANOBRA,CARGA E DESCARGA E PARA A CARREGADEIRA OS TEMPOS DE ESPERA E OPERACAO PARA CARGAS DE 500T POR DIA DE8H</t>
  </si>
  <si>
    <t>CARGA E DESCARGA MECANICA,COM PA CARREGADEIRA,COM 3,10M3 DECAPACIDADE,UTILIZANDO CAMINHAO BASCULANTE A OLEO DIESEL,COMCAPACIDADE UTIL DE 8T,CONSIDERADOS PARA O CAMINHAO OS TEMPOS DE ESPERA,MANOBRA,CARGA E DESCARGA E PARA A CARREGADEIRA OS TEMPOS DE ESPERA E OPERACAO PARA CARGAS DE 750T POR DIA DE8H</t>
  </si>
  <si>
    <t>CARGA E DESCARGA MECANICA,COM PA CARREGADEIRA,COM 3,10M3 DECAPACIDADE,UTILIZANDO CAMINHAO BASCULANTE A OLEO DIESEL,COMCAPACIDADE UTIL DE 8T,CONSIDERADOS PARA O CAMINHAO OS TEMPOS DE ESPERA,MANOBRA,CARGA E DESCARGA E PARA A CARREGADEIRA OS TEMPOS DE ESPERA E OPERACAO PARA CARGAS DE 1000T POR DIA DE 8H</t>
  </si>
  <si>
    <t>CARGA DE MATERIAL COM PA-CARREGADEIRA DE 1,30M3,EXCLUSIVE DESPESAS COM O CAMINHAO,COMPREENDENDO TEMPO COM ESPERA E OPERACAO PARA CARGAS DE 50T POR DIA DE 8H</t>
  </si>
  <si>
    <t>CARGA DE MATERIAL COM PA-CARREGADEIRA DE 1,30M3,EXCLUSIVE DESPESAS COM O CAMINHAO,COMPREENDENDO TEMPO COM ESPERA E OPERACAO PARA CARGAS DE 100T POR DIA DE 8H</t>
  </si>
  <si>
    <t>CARGA DE MATERIAL COM PA-CARREGADEIRA DE 1,30M3,EXCLUSIVE DESPESAS COM O CAMINHAO,COMPREENDENDO TEMPO COM ESPERA E OPERACAO PARA CARGAS DE 150T POR DIA DE 8H</t>
  </si>
  <si>
    <t>CARGA DE MATERIAL COM PA-CARREGADEIRA DE 1,30M3,EXCLUSIVE DESPESAS COM O CAMINHAO,COMPREENDENDO TEMPO COM ESPERA E OPERACAO PARA CARGAS DE 200T POR DIA DE 8H</t>
  </si>
  <si>
    <t>CARGA DE MATERIAL COM PA-CARREGADEIRA DE 1,30M3,EXCLUSIVE DESPESAS COM O CAMINHAO,COMPREENDENDO TEMPO COM ESPERA E OPERACAO PARA CARGAS DE 250T POR DIA DE 8H</t>
  </si>
  <si>
    <t>CARGA DE MATERIAL COM PA-CARREGADEIRA DE 1,30M3,EXCLUSIVE DESPESAS COM O CAMINHAO,COMPREENDENDO TEMPO COM ESPERA E OPERACAO PARA CARGAS DE 500T POR DIA DE 8H</t>
  </si>
  <si>
    <t>CARGA DE MATERIAL COM PA-CARREGADEIRA DE 3,10M3,EXCLUSIVE DESPESAS COM O CAMINHAO,COMPREENDENDO TEMPO COM ESPERA E OPERACAO PARA CARGAS DE 750T POR DIA DE 8H</t>
  </si>
  <si>
    <t>CARGA DE MATERIAL COM PA-CARREGADEIRA DE 3,10M3,EXCLUSIVE DESPESAS COM O CAMINHAO,COMPREENDENDO TEMPO COM ESPERA E OPERACAO PARA CARGAS DE 1000T POR DIA DE 8H</t>
  </si>
  <si>
    <t>CARGA E DESCARGA DE CONTAINER,SEGUNDO DESCRICAO DA FAMILIA 02.006</t>
  </si>
  <si>
    <t>CARGA E DESCARGA DE EQUIPAMENTOS PESADOS,EM CARRETAS,EXCLUSIVE O CUSTO HORARIO DO EQUIPAMENTO DURANTE A OPERACAO</t>
  </si>
  <si>
    <t>RETIRADA DE ENTULHO DE OBRA COM CACAMBA DE ACO TIPO CONTAINER COM 5M3 DE CAPACIDADE,INCLUSIVE CARREGAMENTO,TRANSPORTE E DESCARREGAMENTO.CUSTO POR UNIDADE DE CACAMBA E INCLUI A TAXA PARA DESCARGA EM LOCAIS AUTORIZADOS</t>
  </si>
  <si>
    <t>CUSTO DE DESPESAS COM VEICULO PROPRIO,CONSIDERANDO 50% DE UTILIZACAO DO MESMO EM SERVICO E MEDIA MENSAL PERCORRIDA ATE1500KM, TENDO EM VISTA DESLOCAMENTO PARA FISCALIZACAO DE OBRAS OU VISTORIAS</t>
  </si>
  <si>
    <t>CUSTO DE DESPESAS COM VEICULO PROPRIO,CONSIDERANDO 50% DE UTILIZACAO DO MESMO EM SERVICO E MEDIA MENSAL PERCORRIDA ENTRE1501 E 3000KM RODADOS,TENDO EM VISTA DESLOCAMENTO PARA FISCALIZACAO DE OBRAS OU VISTORIAS.ESTE ITEM DEVE SER UTILIZADOCOMO COMPLEMENTO DO ITEM 04.015.0100</t>
  </si>
  <si>
    <t>CUSTO DE DESPESAS COM VEICULO PROPRIO,CONSIDERANDO 75% DE UTILIZACAO DO MESMO EM SERVICO E MEDIA MENSAL PERCORRIDA ATE 1500KM,TENDO EM VISTA DESLOCAMENTOS PARA FISCALIZACAO DE OBRAS OU VISTORIAS</t>
  </si>
  <si>
    <t>CUSTO DE DESPESAS COM VEICULO PROPRIO,CONSIDERANDO 75% DE UTILIZACAO DO MESMO EM SERVICO E MEDIA MENSAL PERCORRIDA ENTRE 1501 E 3000KM RODADOS,TENDO EM VISTA DESLOCAMENTOS PARA FISCALIZACAO DE OBRAS OU VISTORIAS.ESTE ITEM DEVE SER UTILIZADO COMO COMPLEMENTO DO ITEM 04.015.0105</t>
  </si>
  <si>
    <t>CUSTO DE DESPESAS COM VEICULO PROPRIO,CONSIDERANDO 100% DE UTILIZACAO DO MESMO EM SERVICO E MEDIA MENSAL PERCORRIDA ATE1500KM,TENDO EM VISTA DESLOCAMENTOS PARA FISCALIZACAO DE OBRAS OU VISTORIAS</t>
  </si>
  <si>
    <t>CUSTO DE DESPESAS COM VEICULO PROPRIO,CONSIDERANDO 100% DE UTILIZACAO DO MESMO EM SERVICO E MEDIA MENSAL PERCORRIDA ENTRE 1501 E 3000KM RODADOS,TENDO EM VISTA DESLOCAMENTOS PARA FISCALIZACAO DE OBRAS OU VISTORIAS.ESTE ITEM DEVE SER UTILIZADO COMO COMPLEMENTO DO ITEM 04.015.0110</t>
  </si>
  <si>
    <t>RECEBIMENTO DE CARGA DE CAMINHAO BASCULANTE EM SERVICOS DE DESCARGA MECANICA</t>
  </si>
  <si>
    <t>RECEBIMENTO DE CARGA DE CARRETA DE 30T,INCLUSIVE UTILIZACAODE GUINDASTE NA DESCARGA</t>
  </si>
  <si>
    <t>RECEBIMENTO DE CARGA,DESCARGA E MANOBRA DE CAMINHAO BASCULANTE DE 10M3 OU 15T</t>
  </si>
  <si>
    <t>RECEBIMENTO DE CARGA,DESCARGA E MANOBRA DE CAMINHAO BASCULANTE DE 8,00M3 OU 12T</t>
  </si>
  <si>
    <t>RECEBIMENTO DE CARGA,DESCARGA E MANOBRA DE CAMINHAO BASCULANTE DE 5,00M3 OU 7,5T</t>
  </si>
  <si>
    <t>RECEBIMENTO DE CARGA,DESCARGA E MANOBRA DE CAMINHAO DE CARROCERIA FIXA,DE 8,00M3 OU 12T</t>
  </si>
  <si>
    <t>TRANSPORTE DE ANDAIME TUBULAR,CONSIDERANDO-SE A AREA DE PROJECAO VERTICAL DO ANDAIME,EXCLUSIVE CARGA,DESCARGA E TEMPO DE ESPERA DO CAMINHAO(VIDE ITEM 04.021.0010)</t>
  </si>
  <si>
    <t>TRANSPORTE DE ANDAIME SUSPENSO,EXCLUSIVE CARGA,DESCARGA E TEMPO DE ESPERA DO CAMINHAO (VIDE ITEM 04.021.0015)</t>
  </si>
  <si>
    <t>TRANSPORTE DE ELEVADOR DE OBRAS,CONSTITUIDO POR CACAMBA,FUNIL E SILO OU ELEVADOR DE CABINE ABERTA COM PLATAFORMA,AMBOS COM GUINCHO E CABO ATE 16,00M DE ALTURA,EXCLUSIVE CARGA,DESCARGA E TEMPO DE ESPERA DO CAMINHAO(VIDE ITEM 04.021.0025)</t>
  </si>
  <si>
    <t>CARGA E DESCARGA MANUAL DE ANDAIME TUBULAR,INCLUSIVE TEMPO DE ESPERA DO CAMINHAO,CONSIDERANDO-SE A AREA DE PROJECAO VERTICAL</t>
  </si>
  <si>
    <t>CARGA E DESCARGA MANUAL DE ANDAIME SUSPENSO,INCLUSIVE TEMPODE ESPERA DO CAMINHAO</t>
  </si>
  <si>
    <t>CARGA E DESCARGA MANUAL DE ELEVADOR DE OBRAS,INCLUSIVE TEMPO DE ESPERA DO CAMINHAO REFERENTE AO ITEM 04.020.0136</t>
  </si>
  <si>
    <t>TRANSPORTE ATE 25KM,MONTAGEM E DESMONTAGEM DE BATE-ESTACAS COM MARTELO PESANDO ATE 1,5T,COM OU SEM TORRE,INCLUSIVE HORAS IMPRODUTIVAS DA EQUIPE E DO EQUIPAMENTO NA IDA,VOLTA,NA MONTAGEM E NA DESMONTAGEM.PARA DISTANCIA ALEM DE 25KM ACRESCENTAR 0,6% PARA CADA KM ADICIONAL</t>
  </si>
  <si>
    <t>TRANSPORTE ATE 25KM,MONTAGEM E DESMONTAGEM DE BATE-ESTACAS COM MARTELO PESANDO ATE 2,5T,COM TORRE,INCLUSIVE HORAS IMPRODUTIVAS DA EQUIPE E DO EQUIPAMENTO NA IDA,VOLTA,NA MONTAGEM E NA DESMONTAGEM.PARA DISTANCIA ALEM DE 25KM,ACRESCENTAR 0,5% PARA CADA KM ADICIONAL</t>
  </si>
  <si>
    <t>TRANSPORTE ATE 25KM,MONTAGEM E DESMONTAGEM DE BATE-ESTACAS TIPO "FRANKI"(MAQUINA XVII) COM TORRE,COM OU SEM TUBULACAO NECESSARIA PARA EXECUCAO DE ESTACAS "IN SITU",INCLUSIVE HORASIMPRODUTIVAS DA EQUIPE E DO EQUIPAMENTO DA IDA,VOLTA,NA MONTAGEM E NA DESMONTAGEM.PARA DISTANCIA ALEM DE 25KM,ACRESCENTAR 0,5% PARA CADA KM ADICIONAL</t>
  </si>
  <si>
    <t>TRANSPORTE ATE 25KM,MONTAGEM E DESMONTAGEM DE BATE-ESTACAS TIPO "FRANKI"(MAQUINA XIII) COM TORRE,COM OU SEM TUBULACAO NECESSARIA PARA EXECUCAO DE ESTACAS "IN SITU",INCLUSIVE HORASIMPRODUTIVAS DA EQUIPE E DO EQUIPAMENTO NA IDA,VOLTA,NA MONTAGEM E NA DESMONTAGEM.PARA DISTANCIA ALEM DE 25KM,ACRESCENTAR 0,5% PARA CADA KM ADICIONAL</t>
  </si>
  <si>
    <t>DEMOLICAO MANUAL DE CONCRETO SIMPLES COM EMPILHAMENTO LATERAL DENTRO DO CANTEIRO DE SERVICO</t>
  </si>
  <si>
    <t>DEMOLICAO MANUAL DE CONCRETO ARMADO COMPREENDENDO PILARES,VIGAS E LAJES,EM ESTRUTURA APRESENTANDO POSICAO ESPECIAL,INCLUSIVE EMPILHAMENTO LATERAL DENTRO DO CANTEIRO DE SERVICO</t>
  </si>
  <si>
    <t>DEMOLICAO MANUAL DE ALVENARIA DE PEDRA ARGAMASSADA,INCLUSIVE EMPILHAMENTO LATERAL DENTRO DO CANTEIRO DE SERVICO</t>
  </si>
  <si>
    <t>DEMOLICAO MANUAL DE ALVENARIA DE PEDRA SECA,INCLUSIVE EMPILHAMENTO DENTRO DO CANTEIRO DE SERVICO</t>
  </si>
  <si>
    <t>DEMOLICAO DE REVESTIMENTO EM ARGAMASSA DE CAL E AREIA OU CIMENTO E SAIBRO</t>
  </si>
  <si>
    <t>DEMOLICAO DE REVESTIMENTO EM ARGAMASSA DE CIMENTO E AREIA EM PAREDE</t>
  </si>
  <si>
    <t>DEMOLICAO DE REVESTIMENTO EM AZULEJOS,CERAMICAS OU MARMORE EM PAREDE,EXCLUSIVE A CAMADA DE ASSENTAMENTO</t>
  </si>
  <si>
    <t>DEMOLICAO DE FILME (PELICULA) DE IMPERMEABILIZACAO E RESPECTIVA TELA DE POLIESTER.VIDE ITEM 05.001.0162</t>
  </si>
  <si>
    <t>DEMOLICAO DE REVESTIMENTO DE PASTILHA,A PONTEIRO,COM RESPECTIVA CAMADA DE ARGAMASSA DE ASSENTAMENTO,INCLUSIVE EMPILHAMENTO LATERAL DENTRO DO CANTEIRO DE SERVICO</t>
  </si>
  <si>
    <t>DEMOLICAO DE REVESTIMENTO DE ARGAMASSA DE CIMENTO E AREIA EIMPERMEABILIZANTE EM RESERVATORIOS OU OUTRA SUPERFICIE DE CONCRETO,INCLUSIVE LIMPEZA COM ESCOVA DE ACO,EXCLUSIVE JATO DE AREIA,AGUA OU AR.VIDE ITEM 05.004.0011</t>
  </si>
  <si>
    <t>DEMOLICAO A PONTEIRO DE ARREMATE DE PATIO CIMENTADO PARA REEXECUCAO DO MESMO,EXCLUSIVE ESTA REEXECUCAO</t>
  </si>
  <si>
    <t>DEMOLICAO DE ARGAMASSA DE ASSENTAMENTO DE AZULEJO,CERAMICA OU MARMORE EM PAREDE,INCLUSIVE EMPILHAMENTO LATERAL DENTRO DO CANTEIRO DE SERVICO</t>
  </si>
  <si>
    <t>DEMOLICAO DE PISO DE LADRILHO COM RESPECTIVA CAMADA DE ARGAMASSA DE ASSENTAMENTO,INCLUSIVE EMPILHAMENTO LATERAL DENTRO DO CANTEIRO DE SERVICO</t>
  </si>
  <si>
    <t>DEMOLICAO MANUAL DE PISO CIMENTADO,EXCLUSIVE A BASE DE CONCRETO,INCLUSIVE EMPILHAMENTO LATERAL DENTRO DO CANTEIRO DE SERVICO</t>
  </si>
  <si>
    <t>DEMOLICAO MANUAL DE PAVIMENTACAO DE CONCRETO ASFALTICO DE 5CM DE ESPESSURA</t>
  </si>
  <si>
    <t>DEMOLICAO MANUAL DE PISO CIMENTADO E DA RESPECTIVA BASE DE CONCRETO,OU PASSEIO DE CONCRETO,INCLUSIVE EMPILHAMENTO LATERAL DENTRO DO CANTEIRO DE SERVICO</t>
  </si>
  <si>
    <t>DEMOLICAO MANUAL DE PAVIMENTACAO DE MACADAME BETUMINOSO,INCLUSIVE EMPILHAMENTO LATERAL DENTRO DO CANTEIRO DE SERVICO</t>
  </si>
  <si>
    <t>DEMOLICAO DE PISO DE MARMORE,SOLEIRAS,PEITORIS E ESCADAS COM RESPECTIVA CAMADA DE ARGAMASSA DE ASSENTAMENTO,INCLUSIVE EMPILHAMENTO LATERAL DENTRO DO CANTEIRO DE SERVICO</t>
  </si>
  <si>
    <t>DEMOLICAO A PONTEIRO,DE BASE SUPORTE,CONTRAPISO,CAMADA REGULARIZADORA OU DE ASSENTAMENTO DE TACOS,CERAMICAS E AZULEJOS,COM ESPESSURA ATE 4CM</t>
  </si>
  <si>
    <t>DEMOLICAO MANUAL DE ALVENARIA DE TIJOLOS FURADOS,INCLUSIVE EMPILHAMENTO LATERAL DENTRO DO CANTEIRO DE SERVICO</t>
  </si>
  <si>
    <t>DEMOLICAO MANUAL DE ALVENARIA DE TIJOLOS MACICOS,INCLUSIVE EMPILHAMENTO LATERAL DENTRO DO CANTEIRO DE SERVICO</t>
  </si>
  <si>
    <t>DEMOLICAO MANUAL DE ALVENARIA DE BLOCOS DE CONCRETO,INCLUSIVE EMPILHAMENTO LATERAL DENTRO DO CANTEIRO DE SERVICO</t>
  </si>
  <si>
    <t>DEMOLICAO MANUAL DE LAJE PRE-FABRICADA COMPOSTA DE TIJOLOSCERAMICOS,VIGOTAS,ARMACAO E CAMADA DE CAPEAMENTO,INCLUSIVEEMPILHAMENTO LATERAL DENTRO DO CANTEIRO DE SERVICO</t>
  </si>
  <si>
    <t>DEMOLICAO DE PISO DE ALTA RESISTENCIA,EXCLUSIVE CAMADA DE ASSENTAMENTO(CONTRAPISO)</t>
  </si>
  <si>
    <t>DEMOLICAO MANUAL DE CONCRETO ARMADO ESTANDO AS PECAS EM POSICAO ESPECIAL SOBRE O TERRENO OU PLANO HORIZONTAL DE TRABALHO</t>
  </si>
  <si>
    <t>REMOCAO DE COBERTURA EM TELHAS DE ALUMINIO,EXCLUSIVE SUPORTE,ESTRUTURA OU MADEIRAMENTO,MEDIDA PELA AREA REAL DE COBERTURA</t>
  </si>
  <si>
    <t>REMOCAO DE COBERTURA EM TELHAS DE FIBROCIMENTO CONVENCIONAL,ONDULADA,INCLUSIVE MADEIRAMENTO,MEDIDO O CONJUNTO PELA AREAREAL DE COBERTURA</t>
  </si>
  <si>
    <t>REMOCAO DE COBERTURA DE TELHAS DE FIBROCIMENTO CONVENCIONAL,ONDULADA,EXCLUSIVE MADEIRAMENTO,MEDIDA PELA AREA REAL DA COBERTURA</t>
  </si>
  <si>
    <t>REMOCAO DE COBERTURA EM TELHAS COLONIAIS,MEDIDA PELA AREA REAL DE COBERTURA,EXCLUSIVE MADEIRAMENTO</t>
  </si>
  <si>
    <t>REMOCAO DE COBERTURA EM TELHAS FRANCESAS,MEDIDA PELA AREA REAL DE COBERTURA,EXCLUSIVE MADEIRAMENTO</t>
  </si>
  <si>
    <t>REMOCAO DE COBERTURA EM TELHAS DE FIBROCIMENTO,TIPO CALHA,COM 90CM DE LARGURA,INCLUSIVE MADEIRAMENTO,MEDIDO O CONJUNTO PELA AREA REAL DE COBERTURA</t>
  </si>
  <si>
    <t>REMOCAO DE COBERTURA EM TELHAS DE FIBROCIMENTO,TIPO CALHA COM 90CM DE LARGURA,OU METALICA,MEDIDA PELA AREA REAL DE COBERTURA,EXCLUSIVE MADEIRAMENTO</t>
  </si>
  <si>
    <t>REMOCAO DE COBERTURA EM TELHAS DE FIBROCIMENTO TIPO CALHA,COM 43 OU 49CM DE LARGURA,INCLUSIVE MADEIRAMENTO,MEDIDO PELA AREA REAL DE COBERTURA</t>
  </si>
  <si>
    <t>REMOCAO DE COBERTURA EM TELHAS DE FIBROCIMENTO,TIPO CALHA,COM 43 OU 49CM DE LARGURA,EXCLUSIVE MADEIRAMENTO,MEDIDO PELA AREA REAL DA COBERTURA</t>
  </si>
  <si>
    <t>REMOCAO DE COBERTURA EM TELHAS COLONIAIS,INCLUSIVE MADEIRAMENTO,MEDIDO O CONJUNTO PELA AREA REAL DE COBERTURA</t>
  </si>
  <si>
    <t>REMOCAO DE COBERTURA EM TELHAS DE ARDOSIA,INCLUSIVE MADEIRAMENTO,MEDIDO O CONJUNTO PELA AREA REAL DE COBERTURA</t>
  </si>
  <si>
    <t>REMOCAO DE COBERTURA EM TELHAS FRANCESAS,INCLUSIVE MADEIRAMENTO,MEDIDO O CONJUNTO PELA AREA REAL DE COBERTURA</t>
  </si>
  <si>
    <t>REMOCAO DE FORRO DE ESTUQUE,GESSO,PLACAS PRENSADAS E SEMELHANTES</t>
  </si>
  <si>
    <t>REMOCAO MANUAL CUIDADOSA DA CAMADA DE CAPEAMENTO DE CONCRETO ARMADO,VISANDO EXPOSICAO DA ARMADURA,USANDO CINZEL,PONTEIRO E ESCOVA DE ACO</t>
  </si>
  <si>
    <t>REMOCAO MANUAL CUIDADOSA DA CAMADA DE CAPEAMENTO DE CONCRETO ARMADO,VISANDO EXPOSICAO DA ARMADURA,USANDO CINZEL,PONTEIRO E ESCOVA DE ACO,PARA ESPESSURA DE 3CM</t>
  </si>
  <si>
    <t>REMOCAO MANUAL CUIDADOSA DA CAMADA DE CAPEAMENTO DE CONCRETO ARMADO,VISANDO EXPOSICAO DA ARMADURA,USANDO CINZEL,PONTEIRO E ESCOVA DE ACO,PARA ESPESSURA DE 5CM</t>
  </si>
  <si>
    <t>REMOCAO MANUAL DE PISO DE PEDRA PORTUGUESA,INCLUSIVE BASE DE ASSENTAMENTO</t>
  </si>
  <si>
    <t>REMOCAO MANUAL DE PAVIMENTACAO DE LAJOES DE GRANITO EM PASSEIO</t>
  </si>
  <si>
    <t>REMOCAO DE CAMADA DE ISOLAMENTO TERMICO DE TERRACO OU DE ENCHIMENTO EM BANHEIROS,ETC</t>
  </si>
  <si>
    <t>REMOCAO DE FORRO OU LAMBRI DE FRISOS DE MADEIRA OU PVC,PLACAS DE AGLOMERADO PRENSADO OU SEMELHANTES,INCLUSIVE O ENGRADAMAMENTO</t>
  </si>
  <si>
    <t>REMOCAO MANUAL DE MATERIAL ROCHOSO,EM BLOCOS DE 15KG,A 1,50M DE ALTURA,REFERINDO-SE O CUSTO AO MATERIAL SOLTO</t>
  </si>
  <si>
    <t>REMOCAO MANUAL DE MATERIAL ROCHOSO,EM BLOCOS ATE 15KG,A 2,50M DE DISTANCIA,REFERINDO-SE O CUSTO AO MATERIAL SOLTO</t>
  </si>
  <si>
    <t>REMOCAO,A PA,DE CASCALHO E PO DE MATERIAL ROCHOSO,A 1,50M DE ALTURA</t>
  </si>
  <si>
    <t>REMOCAO,A PA,DE CASCALHO E PO DE MATERIAL ROCHOSO,A 2,50M DE DISTANCIA</t>
  </si>
  <si>
    <t>REMOCAO DE PAVIMENTACAO DE LAJOTAS DE CONCRETO,ALTAMENTE VIBRADO,INTERTRAVADO,PRE-FABRICADO</t>
  </si>
  <si>
    <t>REMOCAO DE FORRO OU LAMBRI DE FRISOS DE MADEIRA OU PVC,PLACAS DE AGLOMERADO PRENSADO OU SEMELHANTES,EXCLUSIVE O ENGRADAMENTO</t>
  </si>
  <si>
    <t>REMOCAO DE PISO DE TACOS,INCLUSIVE CAMADA DE ARGAMASSA DE ASSENTAMENTO</t>
  </si>
  <si>
    <t>REMOCAO DE DIVISORIAS DE MADEIRA,PRE-MOLDADAS,PRENSADAS OU SEMELHANTES</t>
  </si>
  <si>
    <t>REMOCAO DE CARPETE OU TAPETE COLADO NO PISO,INCLUSIVE LIMPEZA DE RESIDUO DE COLA COM PALHA DE ACO</t>
  </si>
  <si>
    <t>REMOCAO DE PISO DE ARDOSIA,PEDRA SAO TOME,COM A RESPECTIVA CAMADA DE ASSENTAMENTO</t>
  </si>
  <si>
    <t>REMOCAO DE PLACAS DE MURO PRE-MOLDADO,COM APROVEITAMENTO DOMATERIAL</t>
  </si>
  <si>
    <t>REMOCAO A PA,DE CASCALHO OU LAMA A 1,50M DE ALTURA EM LOGRADOURO(BECO) DE ATE 2,00M,EM FAVELAS</t>
  </si>
  <si>
    <t>REMOCAO DE TERRA OU ENTULHO,A PA,ATE A DISTANCIA HORIZONTALDE 5,00M</t>
  </si>
  <si>
    <t>REMOCAO DE PAPEL DE PAREDE,INCLUSIVE LIMPEZA DO EXCESSO DE COLA NA PAREDE</t>
  </si>
  <si>
    <t>REMOCAO DE REVESTIMENTO LAMINADO MELAMINICO EM PAREDES,INCLUSIVE RETIRADA DA COLA</t>
  </si>
  <si>
    <t>REMOCAO DE REVESTIMENTO LAMINADO MELAMINICO EM PISOS,INCLUSIVE RETIRADA DA COLA</t>
  </si>
  <si>
    <t>REMOCAO CUIDADOSA DE DIVISORIAS DE MADEIRA PRE-MOLDADAS,PRENSADAS OU SEMELHANTES</t>
  </si>
  <si>
    <t>REMOCAO CUIDADOSA E REMONTAGEM DE DIVISORIAS DE MADEIRA PRE-MOLDADAS,PRENSADAS OU SEMELHANTES</t>
  </si>
  <si>
    <t>REMOCAO DE TUBULACAO DE FERRO FUNDIDO COM D.N DE 50 A 300MM,EXCLUSIVE ESCAVACAO E REATERRO</t>
  </si>
  <si>
    <t>REMOCAO DE TUBULACAO DE FERRO FUNDIDO COM D.N DE 400 A 600MM,EXCLUSIVE ESCAVACAO E REATERRO</t>
  </si>
  <si>
    <t>REMOCAO DE TUBULACAO DE FERRO FUNDIDO COM D.N DE 700 A 1200MM,EXCLUSIVE ESCAVACAO E REATERRO</t>
  </si>
  <si>
    <t>REMOCAO DE CERCA DE ARAME FARPADO E MOIROES,EXCLUSIVE TRANSPORTE</t>
  </si>
  <si>
    <t>ARRANCAMENTO DE BARROTEAMENTO DE DIMENSOES ATE 3"X9" OU DE GRAZEPES CHUMBADOS EM PISOS OU PAREDES,SEM APROVEITAMENTO DOMATERIAL RETIRADO</t>
  </si>
  <si>
    <t>ARRANCAMENTO DE PORTAS,JANELAS E CAIXILHOS DE AR CONDICIONADO OU OUTROS</t>
  </si>
  <si>
    <t>ARRANCAMENTO DE TUBOS DE CONCRETO E MANILHAS CERAMICAS,COM DIAMETRO DE 0,70 A 1,50M,INCLUSIVE EMPILHAMENTO LATERAL DENTRO DO CANTEIRO DE SERVICO</t>
  </si>
  <si>
    <t>ARRANCAMENTO DE TUBOS DE CONCRETO E MANILHAS CERAMICAS,COM DIAMETRO DE 0,10 A 0,30M,INCLUSIVE EMPILHAMENTO LATERAL DENTRO DO CANTEIRO DE SERVICO</t>
  </si>
  <si>
    <t>ARRANCAMENTO DE TUBOS DE CONCRETO E MANILHAS CERAMICAS,COM DIAMETRO DE 0,40 A 0,60M,INCLUSIVE EMPILHAMENTO LATERAL DENTRO DO CANTEIRO DE SERVICO</t>
  </si>
  <si>
    <t>ARRANCAMENTO DE TUBULACAO DE FERRO GALVANIZADO,SEM ESCAVACAO OU RASGO EM ALVENARIA</t>
  </si>
  <si>
    <t>ARRANCAMENTO DE TENTOS OU TRAVESSOES,DE GRANITO OU CONCRETO,INCLUSIVE EMPILHAMENTO LATERAL DENTRO DO CANTEIRO DE SERVICO</t>
  </si>
  <si>
    <t>ARRANCAMENTO DE MEIOS-FIOS,DE GRANITO OU CONCRETO,RETOS OU CURVOS,INCLUSIVE EMPILHAMENTO LATERAL DENTRO DO CANTEIRO DE SERVICO</t>
  </si>
  <si>
    <t>ARRANCAMENTO DE PARALELEPIPEDOS,INCLUSIVE EMPILHAMENTO LATERAL DENTRO DO CANTEIRO DE SERVICO</t>
  </si>
  <si>
    <t>ARRANCAMENTO DE BANCADA DE PIA/LAVATORIO OU BANCA SECA DE ATE 1,00M DE ALTURA E ATE 0,80M DE LARGURA</t>
  </si>
  <si>
    <t>RETIRADA DE TRANSFORMADOR DO LOCAL EM QUE SE ENCONTRA INSTALADO,INCLUSIVE DESLIGAMENTOS ELETRICOS,EXCLUSIVE EQUIPAMENTOPARA CARGA E DESCARGA EM CAMINHAO E TRANSPORTE</t>
  </si>
  <si>
    <t>RETIRADA DE GERADOR DO LOCAL EM QUE SE ENCONTRA INSTALADO,EXCLUSIVE EQUIPAMENTO PARA CARGA E DESCARGA EM CAMINHAO E TRANSPORTE</t>
  </si>
  <si>
    <t>RETIRADA DE IMPERMEABILIZACAO FLEXIVEL,INCLUSIVE EMPILHAMENTO LATERAL DENTRO DO CANTEIRO DE SERVICO,EXCLUSIVE CAMADA DEPROTECAO</t>
  </si>
  <si>
    <t>RETIRADA CUIDADOSA DE AZULEJOS OU LADRILHOS CERAMICOS E RESPECTIVA ARGAMASSA DE ASSENTAMENTO,SEM REAPROVEITAMENTO DO MATERIAL RETIRADO</t>
  </si>
  <si>
    <t>RETIRADA CUIDADOSA DE REVESTIMENTO DE ARGAMASSA(INTERNO OU EXTERNO)</t>
  </si>
  <si>
    <t>RECOLOCACAO DE TACOS SOLTOS USANDO PICHE,PEDRISCO E ARGAMASSA DE CIMENTO E SAIBRO,NO TRACO 1:6,COM REMOCAO DA BASE EXISTENTE</t>
  </si>
  <si>
    <t>TRANSPORTE HORIZONTAL DE MATERIAL DE 1ªCATEGORIA OU ENTULHO,EM CARRINHOS,A 10,00M DE DISTANCIA,INCLUSIVE CARGA A PA</t>
  </si>
  <si>
    <t>TRANSPORTE HORIZONTAL DE MATERIAL DE 1ªCATEGORIA OU ENTULHO,EM CARRINHOS,A 20,00M DE DISTANCIA,INCLUSIVE CARGA A PA</t>
  </si>
  <si>
    <t>TRANSPORTE HORIZONTAL DE MATERIAL DE 1ªCATEGORIA OU ENTULHO,EM CARRINHOS,A 30,00M DE DISTANCIA,INCLUSIVE CARGA A PA</t>
  </si>
  <si>
    <t>TRANSPORTE HORIZONTAL DE MATERIAL DE 1ªCATEGORIA OU ENTULHO,EM CARRINHOS,A 60,00M DE DISTANCIA,INCLUSIVE CARGA A PA</t>
  </si>
  <si>
    <t>TRANSPORTE HORIZONTAL DE MATERIAL DE 1ªCATEGORIA OU ENTULHO,EM CARRINHOS,A 100,00M DE DISTANCIA,INCLUSIVE CARGA A PA</t>
  </si>
  <si>
    <t>TRANSPORTE HORIZONTAL DE MATERIAL DE 1ªCATEGORIA OU ENTULHO,EM CARRINHOS,A 150,00M DE DISTANCIA,INCLUSIVE CARGA A PA</t>
  </si>
  <si>
    <t>TRANSPORTE HORIZONTAL DE MATERIAL DE 1ªCATEGORIA OU ENTULHO,EM CARRINHOS,A 200,00M DE DISTANCIA,INCLUSIVE CARGA A PA</t>
  </si>
  <si>
    <t>TRANSPORTE DE MATERIAIS DE QUALQUER NATUREZA,ESCADA ACIMA,SERVICO INTEIRAMENTE MANUAL,EM OBRAS PREDIAIS,INCLUSIVE CARGAE DESCARGA</t>
  </si>
  <si>
    <t>TRANSPORTE DE MATERIAIS DE QUALQUER NATUREZA,ESCADA ABAIXO,SERVICO INTEIRAMENTE MANUAL,EM OBRAS PREDIAIS,INCLUSIVE CARGA E DESCARGA</t>
  </si>
  <si>
    <t>TRANSPORTE DE MATERIAIS ENCOSTA ACIMA,SERVICO INTEIRAMENTE MANUAL,INCLUSIVE CARGA E DESCARGA</t>
  </si>
  <si>
    <t>TRANSPORTE DE MATERIAIS ENCOSTA ABAIXO,SERVICO INTEIRAMENTEMANUAL,INCLUSIVE CARGA E DESCARGA</t>
  </si>
  <si>
    <t>TRANSPORTE HORIZONTAL DE ENTULHO OU LAMA EM CARRINHO,INCLUSIVE CARGA A PA,EM FAVELAS</t>
  </si>
  <si>
    <t>TRANSPORTE DE MATERIAIS ENCOSTA ACIMA,EM CARRINHOS,INCLUSIVE CARGA E DESCARGA</t>
  </si>
  <si>
    <t>TRANSPORTE DE MATERIAIS ENCOSTA ABAIXO,EM CARRINHOS,INCLUSIVE CARGA E DESCARGA</t>
  </si>
  <si>
    <t>TRANSPORTE DE MATERIAIS DE GRANDE VOLUME E BAIXO PESO ESPECIFICO,SERVICO INTEIRAMENTE MANUAL,ENCOSTA ACIMA,INCLUSIVE CARGA E DESCARGA</t>
  </si>
  <si>
    <t>TRANSPORTE DE MATERIAIS DE GRANDE VOLUME E BAIXO PESO ESPECIFICO,SERVICO INTEIRAMENTE MANUAL,ENCOSTA ABAIXO,INCLUSIVE CARGA E DESCARGA</t>
  </si>
  <si>
    <t>TRANSPORTE MANUAL DE CALHA ATE O LOCAL DE ASSENTAMENTO,ENCOSTA ACIMA,INCLUSIVE CARGA E DESCARGA</t>
  </si>
  <si>
    <t>TRANSPORTE MANUAL DE CALHA ATE O LOCAL DE ASSENTAMENTO,ENCOSTA ABAIXO,INCLUSIVE CARGA E DESCARGA</t>
  </si>
  <si>
    <t>TRANSPORTE MANUAL DE MATERIAIS DIVERSOS EM MANGUEZAL,INCLUSIVE CARGA E DESCARGA EM CESTO TIPO COMLURB(MUDA E LIXO)</t>
  </si>
  <si>
    <t>CALHA FECHADA,DE TABUAS DE MADEIRA DE 3ª,COM A SECAO DE 0,45X0,45M,PARA DESCIDA DE ESCOMBROS,COM COLOCACAO</t>
  </si>
  <si>
    <t>CALHA FECHADA,DE TABUAS DE MADEIRA DE 3ª,COM A SECAO 0,35X0,35M,PARA DESCIDA DE ESCOMBROS,COM COLOCACAO</t>
  </si>
  <si>
    <t>DESCIDA DE ESCOMBROS POR CALHAS FECHADAS,DE TABUAS DE PINHODE 3ª</t>
  </si>
  <si>
    <t>ENSACAMENTO E TRANSPORTE DE ESCOMBROS EM SACOS PLASTICOS,DESDE UM PAVIMENTO ELEVADO ATE O TERREO,UTILIZANDO ELEVADOR</t>
  </si>
  <si>
    <t>ENSACAMENTO E TRANSPORTE DE ESCOMBROS EM SACOS PLASTICOS,DESDE UM PAVIMENTO ELEVADO ATE O TERREO,UTILIZANDO A ESCADA DOPREDIO</t>
  </si>
  <si>
    <t>RETIRADA DE LAMA,ESCOMBROS OU DETRITOS DO INTERIOR DE RESERVATORIOS OU CAIXAS ENTERRADAS,UTILIZANDO PROCESSOS DE SUSPENSAO MANUAL,MEDIDO POR VOLUME DE MATERIAL RETIRADO</t>
  </si>
  <si>
    <t>DESOBSTRUCAO DE DRENOS DE MUROS DE CONTENCAO,BUZINOTES DE COBERTURAS E SIMILARES</t>
  </si>
  <si>
    <t>LIMPEZA EM PAREDE REVESTIDA COM PASTILHAS,INCLUSIVE O USO DE ESCADA ATE 2 PAVIMENTOS,EXCLUSIVE ANDAIMES</t>
  </si>
  <si>
    <t>LIMPEZA EM PAREDE REVESTIDA COM MARMORE OU GRANITO(POLIMENTO),INCLUSIVE O USO DE ESCADA ATE 2 PAVIMENTOS,EXCLUSIVE ANDAIMES</t>
  </si>
  <si>
    <t>LIMPEZA EM PAREDE REVESTIDA COM PEDRAS(LAVAGEM COM SOLUCAO ACIDA),INCLUSIVE O USO DE ESCADA ATE 2 PAVIMENTOS,EXCLUSIVE ANDAIMES</t>
  </si>
  <si>
    <t>LIMPEZA EM PAREDE REVESTIDA COM CHAPAS LAMINADAS,INCLUSIVE O USO DE ESCADA ATE 2 PAVIMENTOS,EXCLUSIVE ANDAIMES</t>
  </si>
  <si>
    <t>LIMPEZA DE TELHA CERAMICA,CONSTANDO DE LAVAGEM COM AGUA PURA E ESCOVACAO COM ESCOVA DE ACO</t>
  </si>
  <si>
    <t>LIMPEZA DE CAIXA DE AREIA,EM ENCOSTA,ATE 1,50M DE PROFUNDIDADE</t>
  </si>
  <si>
    <t>APICOAMENTO DE MEIOS-FIOS,UTILIZANDO PONTEIRO,CONSIDERANDO ESPELHO DE 15CM,FACE E ARESTA</t>
  </si>
  <si>
    <t>APICOAMENTO PARA EXECUCAO DE CONCRETO APARENTE EM SUPERFICIES HORIZONTAIS SUPERIORES(TETOS)</t>
  </si>
  <si>
    <t>APICOAMENTO PARA EXECUCAO DE CONCRETO APARENTE EM SUPERFICIES VERTICAIS</t>
  </si>
  <si>
    <t>APICOAMENTO DE CONCRETO,EM SUPERFICIES VERTICIAS,INCLUSIVE CORRECAO DE FALHAS</t>
  </si>
  <si>
    <t>APICOAMENTO DE CONCRETO,EM SUPERFICIES HORIZONTAIS(TETO),INCLUSIVE CORRECAO DE FALHAS</t>
  </si>
  <si>
    <t>FURACAO EM CONCRETO COM FURADEIRA MANUAL E BROCA DE WIDIA DE DIAMETRO ATE 1/2"</t>
  </si>
  <si>
    <t>FURACAO EM CONCRETO COM FURADEIRA MANUAL E BROCA DE WIDIA DE DIAMETRO DE 5/8"</t>
  </si>
  <si>
    <t>FURACAO EM CONCRETO COM FURADEIRA MANUAL E BROCA DE WIDIA DE DIAMETRO DE 3/4"</t>
  </si>
  <si>
    <t>FURACAO EM CONCRETO COM FURADEIRA MANUAL E BROCA DE WIDIA DE DIAMETRO DE 1"</t>
  </si>
  <si>
    <t>FURACAO EM CONCRETO COM FURADEIRA MANUAL E BROCA DE WIDIA DE DIAMETRO DE 1.1/2"</t>
  </si>
  <si>
    <t>TIRO COM PISTOLA PARA FIXACAO DE PINO DE 1/4" EM CONCRETO ARMADO,INCLUSIVE O PINO E 0,50M DE FITA PERFURADA.FORNECIMENTO E COLOCACAO</t>
  </si>
  <si>
    <t>CORTE EM ALVENARIA DE TIJOLO,PARA COLOCACAO DE CAIXA DE 0,25X0,25X0,12M,INCLUSIVE ARREMATES DE RECOMPOSICAO</t>
  </si>
  <si>
    <t>CORTE EM ALVENARIA DE TIJOLO,PARA COLOCACAO DE CAIXA DE 0,35X0,45X0,15M,INCLUSIVE ARREMATES DE RECOMPOSICAO</t>
  </si>
  <si>
    <t>CORTE EM ALVENARIA DE TIJOLO,PARA COLOCACAO DE CAIXA DE 0,50X1,00X0,15M,INCLUSIVE ARREMATES DE RECOMPOSICAO</t>
  </si>
  <si>
    <t>CORTE EM ALVENARIA DE TIJOLO,PARA COLOCACAO DE CAIXA DE 1,00X1,00X0,15M,INCLUSIVE ARREMATES DE RECOMPOSICAO</t>
  </si>
  <si>
    <t>ARRUMACAO DE MATERIAL ROCHOSO,EM BLOCOS ATE 15KG,EM PILHAS REGULARES,REFERINDO-SE O CUSTO AO MATERIAL SOLTO</t>
  </si>
  <si>
    <t>LIMPEZA DE SUPERFICIE DE CONCRETO E DA ARMADURA,COM ESCOVA DE ACO,APOS RETIRADA DO CAPEAMENTO,EXCLUSIVE ESTE</t>
  </si>
  <si>
    <t>LIXAMENTO DE CONCRETO APARENTE,ANTIGO,SERVICO MANUAL COM LIXA DE CALAFATE</t>
  </si>
  <si>
    <t>LIMPEZA DE SUPERFICIE DE CONCRETO APARENTE LISO(ANTIGO),COMAGUA PURA E ESCOVACAO COM ESCOVA DE ACO,UTILIZANDO MANGUEIRA DE 1/2",EXCLUSIVE ANDAIMES</t>
  </si>
  <si>
    <t>LIMPEZA E POLIMENTO DE PISO DE ALTA RESISTENCIA,ANTIGO,USANDO ESTUQUE COM ADESIVO,CIMENTO BRANCO E CORANTE,SENDO 2 POLIMENTOS MECANICOS</t>
  </si>
  <si>
    <t>LIMPEZA E POLIMENTO DE PISO DE MARMORITE,ANTIGO,USANDO ESTUQUE COM ADESIVO,CIMENTO BRANCO E CORANTE,SENDO 2 POLIMENTOS MECANICOS</t>
  </si>
  <si>
    <t>LIMPEZA E POLIMENTO DE PISO DE MARMORE,ANTIGO,USANDO ESTUQUE COM ADESIVO,CIMENTO BRANCO E CORANTE,SENDO 2 POLIMENTOS MECANICOS</t>
  </si>
  <si>
    <t>LIMPEZA E POLIMENTO DE PISO DE GRANITO,ANTIGO,USANDO ESTUQUE COM ADESIVO,CIMENTO BRANCO E CORANTE,SENDO 2 POLIMENTOS MECANICOS</t>
  </si>
  <si>
    <t>POLIMENTO MECANICO EM PISO CIMENTADO ANTIGO,APOS REPAROS DOREVESTIMENTO COM ESTUQUE DE CIMENTO E ADESIVO,INCLUSIVE ESTES MATERIAIS</t>
  </si>
  <si>
    <t>RASPAGEM COM ESPATULA DE ACO OU ESCOVA DE ACO PARA REMOCAO DE CRAQUELE DE PINTURA</t>
  </si>
  <si>
    <t>CORTE DE ACO(VERGALHAO),INCLUSIVE REMOCAO DO LOCAL,APOS SERVICOS DE DEMOLICAO DE CONCRETO</t>
  </si>
  <si>
    <t>DESMONTAGEM E REMOCAO MANUAIS DE TUBOS,CONEXOES,REGISTROS,VALVULAS E SIMILARES,COM JUNTAS FLANGEADAS.CUSTO POR JUNTA DEDN ATE 80MM</t>
  </si>
  <si>
    <t>DESMONTAGEM E REMOCAO MANUAIS DE TUBOS,CONEXOES,REGISTROS,VALVULAS E SIMILARES,COM JUNTAS FLANGEADAS.CUSTO POR JUNTA DEDN=100 OU 150MM</t>
  </si>
  <si>
    <t>DESMONTAGEM E REMOCAO MANUAIS DE TUBOS,CONEXOES,REGISTROS,VALVULAS E SIMILARES,COM JUNTAS FLANGEADAS.CUSTO POR JUNTA DEDN=200MM</t>
  </si>
  <si>
    <t>DEMOLICAO,COM EQUIPAMENTO DE AR COMPRIMIDO,DE PISOS OU PAVIMENTOS DE CONCRETO SIMPLES,INCLUSIVE EMPILHAMENTO LATERAL DENTRO DO CANTEIRO DE SERVICO</t>
  </si>
  <si>
    <t>DEMOLICAO,COM EQUIPAMENTO DE AR COMPRIMENTO,DE PISOS OU PAVIMENTOS DE CONCRETO ARMADO,INCLUSIVE EMPILHAMENTO LATERAL DENTRO DO CANTEIRO DE SERVICO</t>
  </si>
  <si>
    <t>DEMOLICAO,COM EQUIPAMENTO DE AR COMPRIMIDO,DE MASSAS DE CONCRETO SIMPLES,EXCETO PISOS OU PAVIMENTOS,INCLUSIVE EMPILHAMENTO LATERAL DENTRO DO CANTEIRO DE SERVICO</t>
  </si>
  <si>
    <t>DEMOLICAO,COM EQUIPAMENTO DE AR COMPRIMIDO,DE MASSAS DE CONCRETO ARMADO,EXCETO PISOS OU PAVIMENTOS,INCLUSIVE EMPILHAMENTO LATERAL DENTRO DO CANTEIRO DE SERVICO</t>
  </si>
  <si>
    <t>DEMOLICAO COM EQUIPAMENTO DE AR COMPRIMIDO,DE PAVIMENTACAO DE CONCRETO ASFALTICO,COM 5CM DE ESPESSURA,INCLUSIVE EMPILHAMENTO LATERAL DENTRO DO CANTEIRO DE SERVICO</t>
  </si>
  <si>
    <t>DEMOLICAO COM EQUIPAMENTO DE AR COMPRIMIDO,DE PAVIMENTACAO DE CONCRETO ASFALTICO,COM 10CM DE ESPESSURA,INCLUSIVE EMPILHAMENTO LATERAL DENTRO DO CANTEIRO DE SERVICO</t>
  </si>
  <si>
    <t>DEMOLICAO COM EQUIPAMENTO DE AR COMPRIMIDO,DE PAVIMENTACAO DE CONCRETO ASFALTICO,COM 5CM DE ESPESSURA,EM FAIXAS DE ATE 1,20M DE LARGURA,INCLUSIVE EMPILHAMENTO LATERAL DENTRO DO CANTEIRO DE SERVICO</t>
  </si>
  <si>
    <t>DEMOLICAO COM EQUIPAMENTO DE AR COMPRIMIDO,DE PAVIMENTACAO DE CONCRETO ASFALTICO,COM 10CM DE ESPESSURA,EM FAIXAS DE ATE1,20M DE LARGURA,INCLUSIVE EMPILHAMENTO LATERAL DENTRO DO CANTEIRO DE SERVICO</t>
  </si>
  <si>
    <t>DEMOLICAO COM EQUIPAMENTO DE AR COMPRIMIDO,DE PAVIMENTACAO DE CONCRETO SIMPLES,COM 15CM DE ESPESSURA,INCLUSIVE EMPILHAMENTO LATERAL DENTRO DO CANTEIRO DE SERVICO</t>
  </si>
  <si>
    <t>DEMOLICAO COM EQUIPAMENTO DE AR COMPRIMIDO,DE PAVIMENTACAO DE CONCRETO SIMPLES,COM 20CM DE ESPESSURA,INCLUSIVE EMPILHAMENTO LATERAL DENTRO DO CANTEIRO DE SERVICO</t>
  </si>
  <si>
    <t>DEMOLICAO COM EQUIPAMENTO DE AR COMPRIMIDO,DE PAVIMENTACAO DE CONCRETO SIMPLES,COM 15CM DE ESPESSURA,EM FAIXAS DE ATE 1,20M DE LARGURA,INCLUSIVE EMPILHAMENTO LATERAL DENTRO DO CANTIRO DE SERVICO</t>
  </si>
  <si>
    <t>DEMOLICAO COM EQUIPAMENTO DE AR COMPRIMIDO,DE PAVIMENTACAO DE CONCRETO SIMPLES,COM 20CM DE ESPESSURA,EM FAIXAS DE ATE 1,20M DE LARGURA,INCLUSIVE EMPILHAMENTO LATERAL DENTRO DO CANTEIRO DE SERVICO</t>
  </si>
  <si>
    <t>DEMOLICAO COM EQUIPAMENTO DE AR COMPRIMIDO,DE CONCRETO ARMADO,VISANDO A EXPOSICAO OU RETIRADA DE ARMADURA</t>
  </si>
  <si>
    <t>DEMOLICAO COM EQUIPAMENTO DE AR COMPRIMIDO,DE PASSEIO CIMENTADO COM ESPESSURA ATE 10CM,INCLUSIVE EMPILHAMENTO LATERAL DENTRO DO CANTEIRO DE SERVICO</t>
  </si>
  <si>
    <t>DEMOLICAO COM EQUIPAMENTO DE AR COMPRIMIDO,DE BASE DE MACADAME CIMENTADO,INCLUSIVE EMPILHAMENTO LATERAL DENTRO DO CANTEIRO DE SERVICO</t>
  </si>
  <si>
    <t>DEMOLICAO COM EQUIPAMENTO DE AR COMPRIMIDO,DE BASE DE MACADAME BETUMINOSO,INCLUSIVE EMPILHAMENTO LATERAL DENTRO DO CANTEIRO DE SERVICO</t>
  </si>
  <si>
    <t>DEMOLICAO COM EQUIAMENTO DE AR COMPRIMIDO,DE PISO DE ALTA RESISTENCIA MOLDADO NO LOCAL,COM ESPESSURA DE 0,80CM,INCLUSIVE BASE SUPORTE E EMPILHAMENTO LATERAL DENTRO DO CANTEIRO DE SERVICO</t>
  </si>
  <si>
    <t>DEMOLICAO COM EQUIPAMENTO DE AR COMPRIMIDO,DE PISO DE ALTARESISTENCIA PRE-MOLDADO,COM ESPESSURA DE ATE 3CM E RESPECTIVO CONTRAPISO COM ATE 10CM DE ESPESSURA,INCLUSIVE EMPILHAMENTO LATERAL DENTRO DO CANTEIRO DE SERVICO</t>
  </si>
  <si>
    <t>DEMOLICAO DE PISOS OU PAVIMENTOS DE CONCRETO SIMPLES,UTILIZANDO QUEDA DE MACO DE 750KG,ADAPTADO A UMA ESCAVADEIRA DE 0,78M3</t>
  </si>
  <si>
    <t>DEMOLICAO DE PECAS DE CONCRETO ARMADO EM POSICAO ESPECIAL,UTILIZANDO QUEDA DE MACO DE 750KG,ADAPTADO A UMA ESCAVADEIRA DE 0,78M3</t>
  </si>
  <si>
    <t>ARRANCAMENTO COM EQUIPAMENTO DE AR COMPRIMIDO,DE PISO DE PARALELEPIPEDOS REJUNTADOS COM ARGAMASSA DE CIMENTO E AREIA,INCLUSIVE LIMPEZA E EMPILHAMENTO SOBRE O PASSEIO</t>
  </si>
  <si>
    <t>ARRANCAMENTO,COM EQUIPAMENTO DE AR COMPRIMIDO,DE TAMPAO DE FERRO FUNDIDO (TAMPA E TELAR)</t>
  </si>
  <si>
    <t>ARRANCAMENTO,COM EQUIPAMENTO DE AR COMPRIMIDO,E CARGA EM CAMINHAO DE TRILHO DE BONDE</t>
  </si>
  <si>
    <t>DEMOLICAO COM EQUIPAMENTO DE AR COMPRIMIDO DE LAJE PRE-FABRICADA COMPOSTA DE TIJOLOS CERAMICOS,VIGOTAS,ARMACAO E CAMADADE CAPEAMENTO,INCLUSIVE EMPILHAMENTO LATERAL DENTRO DO CANTERO DE SERVICO</t>
  </si>
  <si>
    <t>DEMOLICAO DE PREDIOS COM ROMPEDOR HIDRAULICO ADAPTADO A ESCAVADEIRA,DE CONCRETO ARMADO,PISOS,ALVENARIA E ESQUADRIAS,INCLUSIVE EMPILHAMENTO DO ENTULHO(CONSIDERANDO DESMONTES MANUALE MECANICO COM O PROPRIO ROMPEDOR),COM PREPARO PARA O TRANSPORTE,EXCLUSIVE CORTE DO ACO(VERGALHAO)EMPILHADO,TRANSP.(BOTA FORA),CARGA E DESCARGA.MEDIDO PELA AREA X ALTURA DO PREDIO</t>
  </si>
  <si>
    <t>DEMOLICAO DE CONCRETO ARMADO COM ROMPEDOR HIDRAULICO ADAPTADO A ESCAVADEIRA,INCLUSIVE EMPILHAMENTO LATERAL DENTRO DO CANTEIRO DE SERVICO</t>
  </si>
  <si>
    <t>DEMOLICAO E REMOCAO DE ESTRUTURAS METALICAS TRELICADAS DE VERGALHOES E/OU PERFIS LEVES DE ACO,MEDIDAS PELO PESO REMOVIDO</t>
  </si>
  <si>
    <t>DEMOLICAO E REMOCAO COM MACARICO E GUINDASTES,DE ESTRUTURASMETALICAS DE PERFIS PESADOS DE ACO,MEDIDAS PELO PESO REMOVIDO</t>
  </si>
  <si>
    <t>DEMOLICAO E REMOCAO COM MACARICO E GUINDASTES,DE ESTRUTURASMETALICAS OU SIMILARES DE CHAPAS DE ACO,MEDIDAS PELO PESO REMOVIDO</t>
  </si>
  <si>
    <t>DESMONTAGEM E REMOCAO COM AUXILIO DE GUINDASTE,DE TUBOS,CONEXOES,REGISTROS,VALVULAS E SIMILARES COM JUNTAS FLANGEADAS,CUSTO POR JUNTA,COM DN=200MM</t>
  </si>
  <si>
    <t>DESMONTAGEM E REMOCAO COM AUXILIO DE GUINDASTE,DE TUBOS,CONEXOES,REGISTROS,VALVULAS E SIMILARES COM JUNTAS FLANGEADAS,CUSTO POR JUNTA,COM DN=250MM</t>
  </si>
  <si>
    <t>DESMONTAGEM E REMOCAO COM AUXILIO DE GUINDASTE,DE TUBOS,CONEXOES,REGISTROS,VALVULAS E SIMILARES COM JUNTAS FLANGEADAS CUSTO POR JUNTA,COM DN= 300MM</t>
  </si>
  <si>
    <t>DESMONTAGEM E REMOCAO COM AUXILIO DE GUINDASTE,DE TUBOS,CONEXOES,REGISTROS,VALVULAS E SIMILARES COM JUNTAS FLANGEADAS CUSTO POR JUNTA,COM DN=350MM</t>
  </si>
  <si>
    <t>DESMONTAGEM E REMOCAO COM AUXILIO DE GUINDASTE,DE TUBOS,CONEXOES,REGISTROS,VALVULAS E SIMILARES COM JUNTAS FLANGEADAS CUSTO POR JUNTA,COM DN=400MM</t>
  </si>
  <si>
    <t>DESMONTAGEM E REMOCAO COM AUXILIO DE GUINDASTE,DE TUBOS,CONEXOES,REGISTROS,VALVULAS E SIMILARES COM JUNTAS FLANGEADAS CUSTO POR JUNTA,COM DN=450MM</t>
  </si>
  <si>
    <t>DESMONTAGEM E REMOCAO COM AUXILIO DE GUINDASTE,DE TUBOS,CONEXOES,REGISTROS,VALVULAS E SIMILARES COM JUNTAS FLANGEADAS CUSTO POR JUNTA,COM DN=500MM</t>
  </si>
  <si>
    <t>DESMONTAGEM E REMOCAO COM AUXILIO DE GUINDASTE,DE TUBOS,CONEXOES,REGISTROS,VALVULAS E SIMILARES COM JUNTAS FLANGEADAS CUSTO POR JUNTA,COM DN=600MM</t>
  </si>
  <si>
    <t>DESMONTAGEM E REMOCAO COM AUXILIO DE GUINDASTE,DE TUBOS,CONEXOES,REGISTROS,VALVULAS E SIMILARES COM JUNTAS FLANGEADAS CUSTO POR JUNTA,COM DN=700MM</t>
  </si>
  <si>
    <t>DESMONTAGEM E REMOCAO COM AUXILIO DE GUINDASTE,DE TUBOS,CONEXOES,REGISTROS,VALVULAS E SIMILARES COM JUNTAS FLANGEADAS CUSTO POR JUNTA,COM DN=800MM</t>
  </si>
  <si>
    <t>DESMONTAGEM E REMOCAO COM AUXILIO DE GUINDASTE,DE TUBOS,CONEXOES,REGISTROS,VALVULAS E SIMILARES COM JUNTAS FLANGEADAS CUSTO POR JUNTA,COM DN=900MM</t>
  </si>
  <si>
    <t>DESMONTAGEM E REMOCAO COM AUXILIO DE GUINDASTE,DE TUBOS,CONEXOES,REGISTROS,VALVULAS E SIMILARES COM JUNTAS FLANGEADAS CUSTO POR JUNTA,COM DN=1000MM</t>
  </si>
  <si>
    <t>DESMONTAGEM E REMOCAO COM AUXILIO DE GUINDASTE,DE TUBOS,CONEXOES,REGISTROS,VALVULAS E SIMILARES COM JUNTAS FLANGEADAS CUSTO POR JUNTA,COM DN=1200MM</t>
  </si>
  <si>
    <t>LEVANTAMENTO OU REBAIXAMENTO DE TAMPAO DE RUA,CONSIDERANDO DEMOLICAO DE CAMADA DE ASFALTO E CONCRETO,MOVIMENTACAO E CONCRETAGEM,EXCLUSIVE CERCA PROTETORA</t>
  </si>
  <si>
    <t>LEVANTAMENTO OU REBAIXAMENTO DE TAMPAO DE RUA,CONSIDERANDO DEMOLICAO DE CAMADA DE ASFALTO E CONCRETO,MOVIMENTACAO E CONCRETAGEM,INCLUSIVE CERCA PROTETORA</t>
  </si>
  <si>
    <t>LEVANTAMENTO OU REBAIXAMENTO DE TAMPAO EM PATIO,PASSEIO OU JARDIM COM VARIACAO DE MOVIMENTACAO ATE 0,50M,CONSIDERANDO DEMOLICAO DE CAMADA DE CONCRETO E CONCRETAGEM,INCLUSIVE CERCAPROTETORA</t>
  </si>
  <si>
    <t>LEVANTAMENTO DE TAMPAO DE RUA,UTILIZANDO CONJUNTO DE ANEIS METALICOS SUPLEMENTARES,EXCLUSIVE CERCA PROTETORA</t>
  </si>
  <si>
    <t>LEVANTAMENTO DE TAMPAO DE RUA,UTILIZANDO CONJUNTO DE ANEISMETALICOS SUPLEMENTARES, INCLUSIVE CERCA PROTETORA</t>
  </si>
  <si>
    <t>LIMPEZA MANUAL DE POCO DE VISITA DE ATE 3,00M DE PROFUNDIDADE,EXCLUSIVE TRANSPORTE DO MATERIAL RETIRADO</t>
  </si>
  <si>
    <t>LIMPEZA MANUAL DE POCO DE VISITA DE ATE 3,00M DE PROFUNDIDADE,COM TRANSPORTE DO MATERIAL RETIRADO ATE 10KM DE DISTANCIA,INCLUSIVE CARGA MANUAL E DESCARGA MECANICA</t>
  </si>
  <si>
    <t>TRANSPORTE DE MATERIAL DEPOSITADO EM POCOS DE VISITA E GALERIAS(AREIA MOLHADA,LODO),COM CARGA MANUAL E DESCARGA MECANICA,ATE 10KM DE DISTANCIA</t>
  </si>
  <si>
    <t>TRANSPORTE DE MATERIAL DEPOSITADO EM POCOS DE VISITA E GALERIAS(AREIA MOLHADA,LODO),COM CARGA MANUAL E DESCARGA MECANICA,ATE 20KM DE DISTANCIA</t>
  </si>
  <si>
    <t>TRANSPORTE DE MATERIAL DEPOSITADO EM POCOS DE VISITA E GALERIAS(AREIA MOLHADA,LODO),COM CARGA MANUAL E DESCARGA MECANICA,ATE 30KM DE DISTANCIA</t>
  </si>
  <si>
    <t>LIMPEZA MANUAL DE GALERIA RETANGULAR,COM TRANSPORTE DE MATERIAL RETIRADO ATE 10KM DE DISTANCIA,INCLUSIVE CARGA MANUAL EDESCARGA MECANICA</t>
  </si>
  <si>
    <t>LIMPEZA MANUAL DE GALERIA RETANGULAR,COM TRANSPORTE DE MATERIAL RETIRADO ATE 20KM DE DISTANCIA,INCLUSIVE CARGA MANUAL EDESCARGA MECANICA</t>
  </si>
  <si>
    <t>LIMPEZA MANUAL DE GALERIA RETANGULAR,COM TRANSPORTE DE MATERIAL RETIRADO ATE 30KM DE DISTANCIA,INCLUSIVE CARGA MANUAL EDESCARGA MECANICA</t>
  </si>
  <si>
    <t>LIMPEZA MANUAL DE RAMAL DE RALO,COM DIAMETRO MENOR QUE 0,40M,COM TRANSPORTE DO MATERIAL RETIRADO ATE 10KM DE DISTANCIA,INCLUSIVE CARGA MANUAL E DESCARGA MECANICA</t>
  </si>
  <si>
    <t>LIMPEZA MANUAL DE RAMAL DE RALO,COM DIAMETRO MENOR QUE 0,40M,COM TRANSPORTE DO MATERIAL RETIRADO ATE 20KM DE DISTANCIA,INCLUSIVE CARGA MANUAL E DESCARGA MECANICA</t>
  </si>
  <si>
    <t>LIMPEZA MANUAL DE RAMAL DE RALO,COM DIAMETRO MENOR QUE 0,40M,COM TRANSPORTE DO MATERIAL RETIRADO ATE 30KM DE DISTANCIA,INCLUSIVE CARGA MANUAL E DESCARGA MECANICA</t>
  </si>
  <si>
    <t>LIMPEZA DE CONCRETO APARENTE COM JATO D`AGUA,SOLVENTE E ESCOVA DE PIACAVA</t>
  </si>
  <si>
    <t>LIMPEZA DE SUPERFICIE METALICA,EM PONTES,VIADUTOS OU ESTRUTURAS SEMELHANTES,UTILIZANDO LIXADEIRA E RASPADEIRA,ADMITINDOUMA PRODUCAO MEDIA DE 280,00M2/MES</t>
  </si>
  <si>
    <t>LIMPEZA DE SUPERFICIE METALICA,EM PONTES,VIADUTOS OU ESTRUTURAS SEMELHANTES,UTILIZANDO LIXADEIRA E RASPADEIRA,ADMITINDOUMA PRODUCAO MEDIA DE 100,00M2/MES</t>
  </si>
  <si>
    <t>LIMPEZA DE SUPERFICIE METALICA,EM PONTES,VIADUTOS OU ESTRUTURAS SEMELHANTES,UTILIZANDO LIXADEIRA E RASPADEIRA,ADMITINDOUMA PRODUCAO MEDIA DE 180,00M2/MES</t>
  </si>
  <si>
    <t>LIMPEZA DE SUPERFICIE METALICA,EM PONTES,VIADUTOS OU ESTRUTUTAS SEMELHANTES,UTILIZANDO LIXADEIRA E RASPADEIRA,ADMITINDOUMA PRODUCAO MEDIA DE 350,00M2/MES</t>
  </si>
  <si>
    <t>LIMPEZA DE TUNEIS COM JATO D`AGUA,SOLVENTE E ESCOVA DE PIACAVA</t>
  </si>
  <si>
    <t>DECAPAGEM CUIDADOSA DE ESCULTURAS,PECAS EM ARGAMASSA E/OU FERRO,COM REMOCAO DE SUCESSIVAS CAMADAS DE TINTAS,EXCLUSIVE RETIRADA E TRANSPORTE</t>
  </si>
  <si>
    <t>LIMPEZA OU PREPARO DE SUPERFICIE DE CONCRETO COM JATO DE AGUA QUENTE COM PRESSAO MINIMA DE 2400LB,SOLVENTE E ESCOVA DE PIACAVA</t>
  </si>
  <si>
    <t>LIMPEZA OU PREPARO DE SUPERFICIE DE CONCRETO COM JATO DE AGUA PRESSURIZADA OU AR,EM CONDICOES QUE PERMITAM UM RENDIMENTO MEDIO DE 5M2/H</t>
  </si>
  <si>
    <t>LIMPEZA OU PREPARO DE SUPERFICIE DE CONCRETO COM JATO DE AGUA PRESSURIZADA OU AR,EM CONDICOES QUE PERMITAM UM RENDIMENTO MEDIO DE 15M2/H</t>
  </si>
  <si>
    <t>LIMPEZA DE SUPERFICIE DE MONUMENTOS HISTORICOS DE ARGAMASSA,FERRO,BRONZE,MARMORE,GRANITO,RESINA,ETC EXCLUSIVE RETIRADA E TRANSPORTE</t>
  </si>
  <si>
    <t>RESINA PARA PROTECAO DE SUPERFICIE DE MONUMENTOS HISTORICOS.FORNECIMENTO E APLICACAO</t>
  </si>
  <si>
    <t>LIXAMENTO MANUAL PARA LIMPEZA OU PREPARACAO DE ESTRUTURAS METALICAS,UTILIZANDO ESCOVA DE ACO DE 30CM DE CABO,CONSIDERANDO A AREA EFETIVAMENTE LIXADA</t>
  </si>
  <si>
    <t>LIXAMENTO MECANICO PARA LIMPEZA OU PREPARACAO DE ESTRUTURASMETALICAS,UTILIZANDO LIXADEIRA ELETRICA,CONSIDERANDO A AREAEFETIVAMENTE LIXADA</t>
  </si>
  <si>
    <t>LIMPEZA OU PREPARO DE SUPERFICIE DE PISOS E PAREDES DE CONCRETO COM JATO DE MATERIAL ABRASIVO METALICO,SEGUIDO DE AGUA OU AR,CONDICOES QUE NAO PERMITAM O REAPROVEITAMENTO DO MATERIAL ABRASIVO</t>
  </si>
  <si>
    <t>LIMPEZA OU PREPARO DE SUPERFICIE DE PISOS E PAREDES DE CONCRETO COM JATO DE MATERIAL ABRASIVO METALICO,SEGUIDO DE AGUA OU AR,EM CONDICOES QUE PERMITAM O REAPROVEITAMENTO DE 50% DEMATERIAL ABRASIVO</t>
  </si>
  <si>
    <t>LIMPEZA OU PREPARO DE SUPERFICIE DE PISOS E PAREDES DE FERRO OU ACO COM JATO DE MATERIAL ABRASIVO METALICO,SEGUIDO DE AGUA OU AR,EM CONDICOES QUE NAO PERMITAM O REAPROVEITAMENTO DO MATERIAL ABRASIVO</t>
  </si>
  <si>
    <t>LIMPEZA OU PREPARO DE SUPERFICIE DE PISOS E PAREDES DE FERRO OU ACO COM JATO DE MATERIAL ABRASIVO METALICO,SEGUIDO DE AGUA OU AR,EM CONDICOES QUE PERMITAM O REAPROVEITAMENTO DE 50% DO MATERIAL ABRASIVO</t>
  </si>
  <si>
    <t>LIMPEZA OU PREPARO DE SUPERFICIE DE TUBOS E PERFIS DE FERROOU ACO COM JATO DE MATERIAL ABRASIVO METALICO,SEGUIDO DE AGUA OU AR,EM CONDICOES QUE NAO PERMITAM O REAPROVEITAMENTO DOMATERIAL ABRASIVO</t>
  </si>
  <si>
    <t>LIMPEZA OU PREPARO DE SUPERFICIE DE TUBOS E PERFIS DE FERROOU ACO COM JATO DE MATERIAL ABRASIVO METALICO,SEGUIDO DE AGUA OU AR,EM CONDICOES QUE PERMITAM O REAPROVEITAMENTO DE 50%DO MATERIAL ABRASIVO</t>
  </si>
  <si>
    <t>REMOCAO DE PICHACAO DE MONUMENTOS HISTORICOS DE ARGAMASSA,FERRO,BRONZE,MARMORE,GRANITO,ACO CORTEN,PINTURA AUTOMOTIVA,RESINA,ETC,EXCLUSIVE RETIRADA E TRANSPORTE</t>
  </si>
  <si>
    <t>ANDAIME DE MADEIRA DE 1ª,ATE 7,00M DE ALTURA,EM PECAS DE 3"X3",1"X9" E 1"X12",CONSIDERANDO-SE O APROVEITAMENTO DA MADEIRA 3 VEZES,INCLUSIVE A DESMONTAGEM E MEDIDO PELO VOLUME ABRANGIDO,EXCLUSIVE PLATAFORMA</t>
  </si>
  <si>
    <t>ANDAIME DE MADEIRA DE 1ª,ATE 7,00M DE ALTURA,EM PECAS DE 3"X3",1"X9" E 1"X12",CONSIDERANDO-SE O APROVEITAMENTO DA MADEIRA 5 VEZES,INCLUSIVE A DESMONTAGEM E MEDIDO PELO VOLUME ABRANGIDO,EXCLUSIVE PLATAFORMA</t>
  </si>
  <si>
    <t>ANDAIME DE MADEIRA DE 1ª,DE 7,00 A 14,00M DE ALTURA,EM PECAS DE 3"X3",1"X9" E 1"X12",CONSIDERANDO-SE O APROVEITAMENTO DA MADEIRA 2 VEZES,INCLUSIVE A DESMONTAGEM E MEDIDO PELO VOLUME ABRANGIDO,EXCLUSIVE PLATAFORMA</t>
  </si>
  <si>
    <t>ANDAIME DE TORAS DE EUCALIPTO,COM APROVEITAMENTO DA MADEIRA20 VEZES,PASSARELA DE MADEIRA DE 1ª,COM APROVEITAMENTO DA MADEIRA 5 VEZES,INCLUSIVE A DESMONTAGEM DO ANDAIME E DA PASSARELA</t>
  </si>
  <si>
    <t>ANDAIME DE TABUADO SOBRE CAVALETES,INCLUSIVE ESTES,EM MADEIRA DE 1ª,COM APROVEITAMENTO DA MADEIRA 20 VEZES,INCLUSIVE MOVIMENTACAO</t>
  </si>
  <si>
    <t>ANDAIME DE TABUADO SOBRE CAVALETES,INCLUSIVE ESTES,EM MADEIRA DE 1ª,COM APROVEITAMENTO DA MADEIRA 10 VEZES,INCLUSIVE MOVIMENTACAO</t>
  </si>
  <si>
    <t>ANDAIME DE TABUADO SOBRE CAVALETES,INCLUSIVE ESTES,EM MADEIRA DE 1ª,COM APROVEITAMENTO DA MADEIRA 20 VEZES,INCLUSIVE MOVIMENTACAO PARA PE DIREITO DE 4,00M</t>
  </si>
  <si>
    <t>PLATAFORMA OU PASSARELA DE MADEIRA DE 1ª,CONSIDERANDO-SE APROVEITAMENTO DA  MADEIRA 20 VEZES,EXCLUSIVE ANDAIME OU OUTROSUPORTE E MOVIMENTACAO(VIDE ITEM 05.008.0008)</t>
  </si>
  <si>
    <t>PLATAFORMA OU PASSARELA DE MADEIRA DE 1ª,CONSIDERANDO-SE APROVEITAMENTO DA MADEIRA 40 VEZES,EXCLUSIVE ANDAIME OU OUTRO SUPORTE E MOVIMENTACAO(VIDE ITEM 05.008.0008)</t>
  </si>
  <si>
    <t>PLATAFORMA OU PASSARELA DE MADEIRA DE 1ª,CONSIDERANDO-SE APROVEITAMENTO DA MADEIRA 60 VEZES,EXCLUSIVE ANDAIME OU OUTRO SUPORTE E MOVIMENTACAO (VIDE ITEM 05.008.0008)</t>
  </si>
  <si>
    <t>PLATAFORMA OU PASSARELA DE MADEIRA DE 1ª,CONSIDERANDO-SE APROVEITAMENTO DA MADEIRA 80 VEZES,EXCLUSIVE ANDAIME OU OUTRO SUPORTE E MOVIMENTACAO(VIDE ITEM 05.008.0008)</t>
  </si>
  <si>
    <t>ESCADA DE MADEIRA DE 3ª EXECUTADA SOBRE TERRENO COM INCLINACAO MEDIA ATE 45°,COM 0,80M DE LARGURA,CONSIDERANDO 30% DE APROVEITAMENTO DA MADEIRA,EXCLUSIVE ANCORAGEM</t>
  </si>
  <si>
    <t>ESCADA DE MADEIRA DE 3ª EXECUTADA SOBRE TERRENO COM INCLINACAO MEDIA SUPERIOR A 45°,COM 0,80M DE LARGURA,CONSIDERANDO 30% DE APROVEITAMENTO DA MADEIRA,EXCLUSIVE ANCORAGEM</t>
  </si>
  <si>
    <t>TORRE PARA GUINCHO,COM PRUMOS DE MADEIRA DE LEI,PRANCHA DE 1,50X1,60M,INCLUSIVE FORNECIMENTO DO CABO,MONTAGEM E DESMONTAGEM DA TORRE E DO GUINCHO,EXCLUSIVE FORNECIMENTO DO GUINCHO(VIDE ITEM 19.011.0017)</t>
  </si>
  <si>
    <t>ANDAIME SUSPENSO DE MADEIRA,PENDENTE DA ESTRUTURA POR CABOSDE ACO DE 3/8",INCLUSIVE PLATAFORMA DE MADEIRA E PERFURACAODA LAJE DE CONCRETO,MONTAGEM E DESMONTAGEM</t>
  </si>
  <si>
    <t>ANDAIME SUSPENSO DE MADEIRA,PENDENTE DA ESTRUTURA POR CABOSDE ACO DE 3/8",INCLUSIVE PLATAFORMA DE MADEIRA E PERFURACAODA LAJE DE CONCRETO,COM UTILIZACAO DAS TABUAS 2 VEZES,TORAS E CABOS 4 VEZES,MONTAGEM E DESMONTAGEM 1 VEZ</t>
  </si>
  <si>
    <t>ANDAIME SUSPENSO DE MADEIRA,PENDENTE DA ESTRUTURA POR CABOSDE ACO DE 3/8",INCLUSIVE PLATAFORMA DE MADEIRA E PERFURACAODA LAJE DE CONCRETO,COM UTILIZACAO DAS TABUAS 3 VEZES,TORAS E CABOS 6 VEZES,MONTAGEM E DESMONTAGEM 1 VEZ</t>
  </si>
  <si>
    <t>ANDAIME SUSPENSO DE MADEIRA,PENDENTE DA ESTRUTURA POR CABOSDE ACO DE 3/8",INCLUSIVE PLATAFORMA DE MADEIRA E PERFURACAODA LAJE DE CONCRETO,COM UTILIZACAO DAS TABUAS 4 VEZES,TORAS E CABOS 8 VEZES,MONTAGEM E DESMONTAGEM 1 VEZ</t>
  </si>
  <si>
    <t>TELA SOLTA DE POLIPROPILENO PARA PROTECAO DE FACHADAS AMARRADA SOMENTE NOS EXTREMOS.FORNECIMENTO E COLOCACAO</t>
  </si>
  <si>
    <t>TELA SOLTA DE POLIPROPILENO PARA PROTECAO DE FACHADAS AMARRADA SOMENTE NOS EXTREMOS,UTILIZACAO DE 2 VEZES,INCLUSIVE COSTURA DA TELA SE NECESSARIO.FORNECIMENTO E COLOCACAO</t>
  </si>
  <si>
    <t>TELA DE POLIPROPILENO PARA PROTECAO DE FACHADAS,AMARRADA EMANDAIME,EXCLUSIVE ESTE.FORNECIMENTO E COLOCACAO</t>
  </si>
  <si>
    <t>TELA DE POLIPROPILENO PARA PROTECAO DE FACHADAS AMARRADA EMANDAIME,EXCLUSIVE ESTE,COM UTILIZACAO DE 2 VEZES,INCLUSIVE COSTURA DA TELA SE NECESSARIO.FORNECIMENTO E COLOCACAO</t>
  </si>
  <si>
    <t>TELA METALICA FIO Nº12,MALHA 3X3CM,PARA PROTECAO DE FACHADAS,AMARRADA EM ANDAIME,EXCLUSIVE ESTE.FORNECIMENTO E COLOCACAO</t>
  </si>
  <si>
    <t>TELA EM POLIETILENO DE ALTA DENSIDADE,100% VIRGEM,COM MALHADE (5X5)CM,FIO DE 2,5MM,COM RESISTENCIA DE 350KG/M2.FORNECIMENTO E COLOCACAO</t>
  </si>
  <si>
    <t>PLATAFORMA DE PROTECAO A TRANSEUNTES(PARA-LIXO),EM MADEIRA DE 1ª,EM PECAS DE 3"X6" E 1"X12",COM 2,00M DE LARGURA,COM APROVEITAMENTO DA MADEIRA 2 VEZES,INCLUSIVE A DESMONTAGEM E RETIRADA DA MADEIRA</t>
  </si>
  <si>
    <t>TELA DE POLIPROPILENO PARA PROTECAO DE FACHADAS,CONSIDERANDO APENAS O FORNECIMENTO DA TELA (VIDE ITENS 05.005.0062 E 05.005.0064 PARA COLOCACAO)</t>
  </si>
  <si>
    <t>TELA DE POLIPROPILENO PARA PROTECAO DE FACHADAS AMARRADA SOMENTE NOS EXTREMOS,EXCLUSIVE TELA (VIDE ITEM 05.005.0060 PARA FORNECIMENTO),INCLUSIVE COSTURA DA TELA SE NECESSARIO.COLOCACAO E RETIRADA.</t>
  </si>
  <si>
    <t>TELA DE POLIPROPILENO PARA PROTECAO DE FACHADAS AMARRADA EMANDAIME,EXCLUSIVE TELA(VIDE ITEM 05.005.0060 PARA FORNECIMENTO) E ANDAIME,INCLUSIVE COSTURA DA TELA SE NECESSARIO.COLOCACAO E RETIRADA.</t>
  </si>
  <si>
    <t>LOCACAO DE ANDAIME COM ELEMENTOS TUBULARES SOBRE SAPATAS FIXAS,CONSIDERANDO-SE A AREA DA PROJECAO VERTICAL DO ANDAIME EPAGO PELO TEMPO NECESSARIO A SUA UTILIZACAO,EXCLUSIVE TRANSPORTE DOS ELEMENTOS DO ANDAIME ATE A OBRA,PLATAFORMA OU PASSARELA DE PINHO,MONTAGEM E DESMONTAGEM DOS ANDAIMES</t>
  </si>
  <si>
    <t>LOCACAO DE TORRE-ANDAIME TUBULAR SOBRE RODIZIOS,EXCLUSIVE ALUGUEL DOS RODIZIOS,TRANSPORTE DOS ELEMENTOS DA TORRE,PLATAFORMA OU PASSARELA DE PINHO,MONTAGEM E DESMONTAGEM</t>
  </si>
  <si>
    <t>LOCACAO DE ELEVADOR PARA OBRA,PARA TRANSPORTE VERTICAL DE CARGAS OU PESSOAS,COM TORRE DE 25,00M DE ALTURA,SENDO 16,00M DE EDIFICACAO E 9,00M DE MODULO DE SEGURANCA,SISTEMA CREMALHEIRA 1 CABINE SIMPLES,CAPACIDADE EM TORNO DE 18 PESSOAS,E 1500KG DE CARGA,COM 4 PARADAS,INCLUSIVE OPERADOR</t>
  </si>
  <si>
    <t>LOCACAO DE RODIZIOS DE FERRO,PARA TORRE TUBULAR.CUSTO PARA 4 RODIZIOS</t>
  </si>
  <si>
    <t>LOCACAO DE RODIZIOS DE BORRACHA,PARA TORRE TUBULAR.CUSTO PARA 4 RODIZIOS</t>
  </si>
  <si>
    <t>LOCACAO DE ANDAIME SUSPENSO COM CABO PASSANTE,MANUAL,COM 2,00 A 6,00M DE EXTENSAO,CABOS COM 30M COM PLATAFORMA,TELA PROTETORA E MATERIAL PARA FIXACAO E OPERACAO DO ANDAIME,EXCLUSIVE TRANSPORTE (VIDE ITEM 04.020.0126),MONTAGEM E DESMONTAGEM(VIDE ITEM 05.008.0002) E MOVIMENTACAO VERTICAL (VIDE ITEM 05.008.0006)</t>
  </si>
  <si>
    <t>LOCACAO DE ANDAIME SUSPENSO ELETRICO DE CABO PASSANTE,COM 2A 8 METROS DE EXTENSAO,CABOS COM 30 METROS,COM PLATAFORMA,TELA DE PROTECAO E MATERIAL PARA FIXACAO E OPERACAO DE ANDAIME,EXCLUSIVE TRANSPORTE (VIDE ITEM 04.020.0126),MONTAGEM E DESMONTAGEM (VIDE ITEM 05.008.0015) E MOVIMENTACAO VERTICAL (VIDE ITEM 05.008.0007)</t>
  </si>
  <si>
    <t>LOCACAO DE PASSARELA METALICA,PERFURADA,PARA ANDAIME METALICO TUBULAR,INCLUSIVE TRANSPORTE,CARGA E DESCARGA,EXCLUSIVE ANDAIME TUBULAR E MOVIMENTACAO (VIDE ITEM 05.008.0008)</t>
  </si>
  <si>
    <t>LOCACAO DE CADEIRA SUSPENSA (BALANCIM),CONFORME NR 18 E ABNT NBR 14751,INCLUSIVE KIT DE SEGURANCA COMPLETO,EXCLUSIVE MONMONTAGEM E DESMONTAGEM (VIDE ITEM 05.008.0004)</t>
  </si>
  <si>
    <t>MONTAGEM E DESMONTAGEM DE ANDAIME COM ELEMENTOS TUBULARES,CONSIDERANDO-SE A AREA VERTICAL RECOBERTA</t>
  </si>
  <si>
    <t>MONTAGEM E DESMONTAGEM DE ANDAIME SUSPENSO MANUAL,CONSIDERANDO-SE EXTENSAO HORIZONTAL DAS FACHADAS E/OU EMPENAS</t>
  </si>
  <si>
    <t>MONTAGEM E DESMONTAGEM DE ELEVADOR DE OBRA REFERIDO NOS ITENS 05.006.0003 E 05.006.0004</t>
  </si>
  <si>
    <t>MONTAGEM E DESMONTAGEM DE CADEIRA SUSPENSA (BALANCIM).CUSTOPOR BALANCIM</t>
  </si>
  <si>
    <t>DESMONTAGEM E REMONTAGEM DE ANDAIMES SUSPENSOS PENDENTES DAESTRUTURA</t>
  </si>
  <si>
    <t>MOVIMENTACAO VERTICAL DE ANDAIME SUSPENSO MANUAL,CONSIDERANDO-SE UMA VEZ A AREA TRABALHADA,EM PROJECAO VERTICAL</t>
  </si>
  <si>
    <t>MOVIMENTACAO VERTICAL DE ANDAIME SUSPENSO ELETRICO,CONSIDERANDO-SE UMA VEZ A AREA TRABALHADA,EM PROJECAO VERTICAL</t>
  </si>
  <si>
    <t>MOVIMENTACAO VERTICAL OU HORIZONTAL DE PLATAFORMA OU PASSARELA</t>
  </si>
  <si>
    <t>MOVIMENTACAO HORIZONTAL DE ANDAIME COM ELEMENTOS TUBULARES TIPO TORRE</t>
  </si>
  <si>
    <t>MONTAGEM E DESMONTAGEM DE USINA MISTURADORA DE CONCRETO,TIPO PAREDE,COM SILOS HORIZONTAIS PARA TRES AGREGADOS.</t>
  </si>
  <si>
    <t>MONTAGEM E DESMONTAGEM DE USINA MISTURADORA DE CONCRETO,TIPO VERTICAL,COM SILOS PARA 45,00M3 DE AGREGADOS E 30T DE CIMENTO</t>
  </si>
  <si>
    <t>MONTAGEM E DESMONTAGEM DE TELEFERICO DE OBRA,COM VAO DE APROXIMADAMENTE 180,00M,INCLUSIVE O PREPARO DO TERRENO,EXCLUSIVE AS DEMAIS OBRAS NAO LIGADAS A PARTE MECANICA E O TRANSPORTE SECUNDARIO ATE O PONTO INICIAL DE OPERACAO</t>
  </si>
  <si>
    <t>MONTAGEM E DESMONTAGEM DE ANDAIME SUSPENSO ELETRICO CONSIDERANDO-SE A EXTENSAO HORIZONTAL DAS FACHADAS E/OU EMPENAS</t>
  </si>
  <si>
    <t>ENCHIMENTO PARA ELEVACAO DE PISO,COM BLOCO DE CONCRETO CELULAR,COM 10CM DE ALTURA,ASSENTE COM ARGAMASSA DE CIMENTO E AREIA NO TRACO 1:8</t>
  </si>
  <si>
    <t>ENCHIMENTO PARA ELEVACAO DE PISO,COM BLOCO DE CONCRETO CELULAR,COM 15CM DE ALTURA,ASSENTE COM ARGAMASSA DE CIMENTO E AREIA NO TRACO 1:8</t>
  </si>
  <si>
    <t>ENCHIMENTO PARA ELEVACAO DE PISO,COM BLOCO DE CONCRETO CELULAR,COM 30CM DE ALTURA,ASSENTE COM ARGAMASSA DE CIMENTO E AREIA NO TRACO 1:8</t>
  </si>
  <si>
    <t>ARGILA EXPANDIDA COM GRANULOMETRIA FINA DE 2215,INCLUSIVE TRANSPORTE.FORNECIMENTO</t>
  </si>
  <si>
    <t>ARGILA EXPANDIDA COM GRANULOMETRIA GROSSA DE 3222,INCLUSIVETRANSPORTE.FORNECIMENTO</t>
  </si>
  <si>
    <t>ESGOTAMENTO NORMAL DE VALAS,MEDIDO POR VOLUME D`AGUA ESGOTADO,UTILIZANDO BOMBA ACIONADA POR MOTOR A GASOLINA DE 12,5CV,DIAMETRO DE SUCCAO E DESCARGA DE 1.1/2",CONSIDERANDO UMA ALTURA MANOMETRICA ATE 10,00M</t>
  </si>
  <si>
    <t>ESGOTAMENTO DE VALA MEDIDO PELA POTENCIA INSTALADA E PELO TEMPO DE FUNCIONAMENTO</t>
  </si>
  <si>
    <t>ESGOTAMENTO DE VALA MEDIDO PELA POTENCIA INSTALADA E PELO TEMPO DE FUNCIONAMENTO,DEVENDO SER USADO COMO SEU COMPLEMENTO,CONSIDERANDO A HORA IMPRODUTIVA DA BOMBA.</t>
  </si>
  <si>
    <t>ESGOTAMENTO DE AGUA DE SUBSOLO RESULTANTE DE INFILTRACAO OUALAGAMENTO,USANDO MOTOR ELETRICO EM BOMBA DE 3HP,DIAMETRO DE SUCCAO DE 1.1/2".ALTURA MANOMETRICA ATE 10,00M,MEDIDA PELOTEMPO DE FUNCIONAMENTO</t>
  </si>
  <si>
    <t>ESGOTAMENTO DE AGUA DE SUBSOLO RESULTANTE DE INFILTRACAO OUALAGAMENTO,USANDO MOTOR ELETRICO EM BOMBA DE 3HP,DIAMETRO DE SUCCAO DE 1.1/2",DEVENDO SER USADO COMO SEU COMPLEMENTO,CONSIDERANDO A HORA IMPRODUTIVA DA BOMBA.ALTURA MANOMETRICA ATE 10,00M,MEDIDA PELO TEMPO DE FUNCIONAMENTO</t>
  </si>
  <si>
    <t>ESCORAMENTO SIMPLES,FECHADO,DE VALA DE POUCA PROFUNDIDADE(ATE 1,00M DE PROFUNDIDADE),INCLUSIVE FORNECIMENTO DOS MATERIAIS(PECAS DE MADEIRA DE 3ª-1.1/2"X9" E 3"X6")</t>
  </si>
  <si>
    <t>ESCORAMENTO SIMPLES,ABERTO,DE VALA DE POUCA PROFUNDIDADE(ATE 1,00M DE PROFUNDIDADE),INCLUSIVE FORNECIMENTO DOS MATERIAIS(PECAS DE MADEIRA DE 3ª-1.1/2"X9" E 3"X6")</t>
  </si>
  <si>
    <t>ESCORAMENTO SIMPLES,FECHADO,DE VALA DE POUCA PROFUNDIDADE(ATE 1,00M DE PROFUNDIDADE),INCLUSIVE FORNECIMENTO DOS MATERIAIS,COM ESGOTAMENTO MANUAL</t>
  </si>
  <si>
    <t>CHAPA DE ACO CARBONO SAE 1006/10 PERFURADA EM FUROS REDONDOS ALTERNADOS LONGITUDINALMENTE,DIAMETRO DE 1,80MM,DISTANCIA ENTRE FUROS DE 2,55MM (DE CENTRO),NAS DIMENSOES DE(2000X1000X0,90)MM.FORNECIMENTO</t>
  </si>
  <si>
    <t>CHAPA DE ACO CARBONO SAE 1006/10,PERFURADA EM FUROS REDONDOSALTERNADOS LONGITUDINALMENTE,DIAMETRO DE 6,35MM,DISTANCIA ENTRE FUROS DE 9,00MM (DE CENTRO),NAS DIMENSOES DE(2000X1000X1,5)MM.FORNECIMENTO</t>
  </si>
  <si>
    <t>CHAPA DE ACO CARBONO COMUM DE 3/8",PARA PASSAGEM DE VEICULOS,SOBRE VALAS EM TRAVESSIAS,COMPREENDENDO COLOCACAO,USO E RETIRADA,MEDIDA PELA AREA DE CHAPA,EM CADA APLICACAO</t>
  </si>
  <si>
    <t>CHAPA DE ACO CARBONO COMUM DE 3/8",PARA PASSAGEM DE VEICULOS,SOBRE VALAS EM TRAVESSIAS,COMPREENDENDO COLOCACAO,USO E RETIRADA,MEDIDA PELA AREA DE CHAPA,EM CADA APLICACAO,INCLUSIVEMOBILIZACAO,TRANSPORTE,CARGA E DESCARGA</t>
  </si>
  <si>
    <t>CHAPA DE ACO CARBONO COMUM DE 3/8",PARA PASSAGEM DE VEICULOS,SOBRE VALAS EM TRAVESSIAS,COMPREENDENDO SOMENTE A COLOCACAO E RETIRADA,MEDIDA PELA AREA DE CHAPA,EM CADA APLICACAO</t>
  </si>
  <si>
    <t>ALUGUEL DE TRANSFORMADOR DE DISTRIBUICAO,TRIFASICO,60HZ,13,8KV-220/127V,30KVA</t>
  </si>
  <si>
    <t>ALUGUEL DE TRANSFORMADOR DE DISTRIBUICAO,TRIFASICO,60HZ,13,8KV-220/127V,45KVA</t>
  </si>
  <si>
    <t>ALUGUEL DE TRANSFORMADOR DE DISTRIBUICAO,TRIFASICO,60HZ,13,8KV-220/127V,75KVA</t>
  </si>
  <si>
    <t>ALUGUEL DE TRANSFORMADOR DE DISTRIBUICAO,TRIFASICO,60HZ,13,8KV-220/127V,112,5KVA</t>
  </si>
  <si>
    <t>ALUGUEL DE TRANSFORMADOR DE DISTRIBUICAO,TRIFASICO,60HZ,13,8KV-220/127V,150KVA</t>
  </si>
  <si>
    <t>ALUGUEL DE TRANSFORMADOR DE DISTRIBUICAO,TRIFASICO,60HZ,13,8KV-220/127KV,225KVA</t>
  </si>
  <si>
    <t>ALUGUEL DE TRANSFORMADOR DE DISTRIBUICAO,TRIFASICO,60HZ,13,8KV-220/127V,300KVA</t>
  </si>
  <si>
    <t>PLACA DE SINALIZACAO DE RODOVIAS,EM CHAPA DE ACO Nº16,TRATADA QUIMICAMENTE,INCLUSIVE PINTURA COM METAL PRIMER NAS DUAS FACES E ESMALTE SINTETICO PRETO NO VERSO.APLICACAO DE PELICULAS REFLETIVAS NO GRAU TECNICO E PELICULA PARA LEGENDA FIXADA ATRAVES DE CASTANHAS DUPLAS EM POSTE DE CONCRETO ARMADO.FORNECIMENTO E COLOCACAO</t>
  </si>
  <si>
    <t>PLACA DE SINALIZACAO DE RODOVIAS,EM CHAPA DE ACO Nº16,TRATADA QUIMICAMENTE,INCLUSIVE PINTURA COM METAL PRIMER NAS DUAS FACES E ESMALTE SINTETICO PRETO NO VERSO.APLICACAO DE PELICULAS REFLETIVAS NO GRAU TECNICO,GRAU ALTA INTENSIDADE E PELICULA PARA LEGENDA FIXADA ATRAVES DE CASTANHAS DUPLAS EM POSTEDE CONCRETO ARMADO.FORNECIMENTO E COLOCACAO</t>
  </si>
  <si>
    <t>PLACA DE SINALIZACAO DE RODOVIAS,EM CHAPA DE ACO Nº16,TRATADA QUIMICAMENTE,INCLUSIVE PINTURA COM METAL PRIMER NAS DUAS FACES E ESMALTE SINTETICO PRETO NO VERSO.APLICACAO DE PELICULAS REFLETIVAS NO GRAU TECNICO,GRAU DIAMANTE E PELICULA PARALEGENDA FIXADA ATRAVES DE CASTANHAS DUPLAS EM POSTE DE CONCRETO ARMADO.FORNECIMENTO E COLOCACAO</t>
  </si>
  <si>
    <t>PLACA DE SINALIZACAO DE RODOVIAS,EM CHAPA DE ACO Nº16,TRATADA QUIMICAMENTE,INCLUSIVE PINTURA COM METAL PRIMER NAS DUAS FACES E ESMALTE SINTETICO PRETO NO VERSO.APLICACAO DE PELICULAS REFLETIVAS NO GRAU TECNICO E PELICULA PARA LEGENDA FIXADO EM UM OU DOIS POSTES DE MADEIRA DE LEI.FORNECIMENTO E COLOCACAO</t>
  </si>
  <si>
    <t>PLACA DE SINALIZACAO DE RODOVIAS,EM CHAPA DE ACO Nº16,TRATADA QUIMICAMENTE,INCLUSIVE PINTURA COM METAL PRIMER NAS DUAS FACES E ESMALTE SINTETICO PRETO NO VERSO.APLICACAO DE PELICULAS REFLETIVAS NO GRAU TECNICO,GRAU ALTA INTENSIDADE E PELICULA PARA LEGENDA FIXADO EM UM OU DOIS POSTES DE MADEIRA DE LEI.FORNECIMENTO E COLOCACAO</t>
  </si>
  <si>
    <t>PLACA DE SINALIZACAO DE RODOVIAS,EM CHAPA DE ACO Nº16,TRATADA QUIMICAMENTE,INCLUSIVE PINTURA COM METAL PRIMER NAS DUAS FACES E ESMALTE SINTETICO PRETO NO VERSO.APLICACAO DE PELICULAS RELETIVAS NO GRAU TECNICO,GRAU DIAMANTE E PELICULA PARA LEGENDA FIXADO EM UM OU DOIS POSTES DE MADEIRA DE LEI.FORNECIMENTO E COLOCACAO</t>
  </si>
  <si>
    <t>SINALIZACAO MANUAL DE FAIXAS E FIGURAS PARA PEDESTRES,COM TINTA A BASE DE RESINA ACRILICA,EM VIAS URBANAS,COM UTILIZACAO DE PISTOLA PNEUMATICA(SPRAY),CONFORME NORMAS DO DER-RJ</t>
  </si>
  <si>
    <t>SONORIZADOR TIPO CALOTA,DIAMETRO 15CM,CONFECCIONADO EM RESINA DE POLIESTER,COM ELEMENTOS REFLETIVOS E PINO DE FIXACAO.FORNECIMENTO E COLOCACAO</t>
  </si>
  <si>
    <t>MINI-TACHAO CEGO,FUNDIDO,MEDINDO 220X100X40MM,CONSTITUIDO DE UM CORPO A BASE DE RESINAS DE POLIESTER E FILERIZANTES MINERAIS,COM TELA DE NYLON PARA ABSORCAO DE IMPACTOS E PINO DE ACO PARA MAIOR FIXACAO NO PAVIMENTO.FORNECIMENTO E COLOCACAO</t>
  </si>
  <si>
    <t>MINI-TACHAO REFLETIVO,MONODIRECIONAL,MEDINDO 220X100X40MM,SEUS REFLETORES CONTEM 50 ESFERAS DE VIDRO LAPIDADO E ESPELHADO,INCRUSTADOS EM "ABS",NAS CORES BRANCA E AMARELA.FORNECIMENTO E COLOCACAO</t>
  </si>
  <si>
    <t>MINI-TACHAO REFLETIVO,BIDIRECIONAL,MEDINDO 220X100X40MM,SEUS REFLETORES CONTEM 50 ESFERAS DE VIDRO LAPIDADO E ESPELHADO,INCRUSTADOS EM "ABS",NAS CORES BRANCA E AMARELA.FORNECIMENTO E COLOCACAO</t>
  </si>
  <si>
    <t>TACHAO CEGO,FUNDIDO,MEDINDO 230X125X45MM,CONSTITUIDO DE UM CORPO A BASE DE RESINAS DE POLIESTER E FILERIZANTES MINERAIS,COM TELA DE NYLON PARA ABSORCAO DE IMPACTOS E PINO DE ACO PARA MAIOR FIXACAO NO PAVIMENTO.FORNECIMENTO E COLOCACAO</t>
  </si>
  <si>
    <t>TACHAO MONODIRECIONAL,MEDINDO 230X125X45MM,SEUS REFLETORES CONTEM 50 ESFERAS DE VIDRO LAPIDADO E ESPELHADO,INCRUSTADOS EM "ABS",NAS CORES BRANCA E AMARELA.FORNECIMENTO E COLOCACAO</t>
  </si>
  <si>
    <t>TACHAO BIDIRECIONAL,MEDINDO 230X125X45MM, SEUS REFLETORES CONTEM 50 ESFERAS DE VIDRO LAPIDADO E ESPELHADO,INCRUSTADOS EM "ABS",NAS CORES BRANCA E AMARELA.FORNECIMENTO E COLOCACAO</t>
  </si>
  <si>
    <t>TACHA REFLETIVA INJETADA EM "ABS",MONODIRECIONAL,MEDINDO 100X100X19,5MM,PINO DE ACO PARA MAIOR FIXACAO NO PAVIMENTO E SEUS REFLETORES PODERAO CONTER:23 OU 24 ESFERAS DE VIDRO LAPIDADO E ESPELHADO,DIVERSAS CORES.FORNECIMENTO E COLOCACAO</t>
  </si>
  <si>
    <t>TACHA REFLETIVA INJETADA EM "ABS",BIDIRECIONAL,MEDINDO 100X100X19,5MM,PINO DE ACO PARA MAIOR FIXACAO NO PAVIMENTO E SEUS REFLETORES PODERAO CONTER:23 OU 24 ESFERAS DE VIDRO LAPIDADO E ESPELHADO,DIVERSAS CORES.FORNECIMENTO E COLOCACAO</t>
  </si>
  <si>
    <t>SEGREGADORES DE FAIXAS DE ONIBUS,MEDINDO 450X155X70MM,CONSTITUIDOS DE RESINAS DE POLIESTER SINTETICO E FILERIZANTES MINERAIS,COM TELA DE NYLON PARA MAIOR ABSORCAO DE IMPACTOS,2 PINOS DE ACO PARA MAIOR FIXACAO NO PAVIMENTO,SENDO SEU TOPO SUPERIOR ARREDONDADO,EVITANDO ASSIM DANOS E RISCOS NOS PNEUS,NAS CORES BRANCA E AMARELA.FORNECIMENTO E COLOCACAO</t>
  </si>
  <si>
    <t>SINALIZADOR FOTOLUMINESCENTE AUTOADESIVO PARA ESCADA,APLICADO EM PISOS E ESPELHOS,AMARELO,MEDINDO (7X3)CM,ESPESSURA APROXIMADA DE 1MM,CONFORME ABNT NBR 9050.FORNECIMENTO E COLOCACAO</t>
  </si>
  <si>
    <t>SINALIZADOR FOTOLUMINESCENTE AUTOADESIVO PARA ESCADA,APLICADO EM PISOS E ESPELHOS,AMARELO,MEDINDO (20X3)CM,ESPESSURA APROXIMADA DE 1MM,CONFORME ABNT NBR 9050.FORNECIMENTO E COLOCACAO</t>
  </si>
  <si>
    <t>CORTE MECANICO COM MAQUINA FRESADORA,EM CONCRETO ASFALTICO,EM AREAS COM INTERFERENCIA TIPO TRILHOS OU TAMPOES,COM ESPESSURA ATE 5CM,INCLUSIVE COLETA DO MATERIAL FRESADO EM CAMINHOBASCULANTE,EXCLUSIVE TRANSPORTE PARA FORA DO CANTEIRO DE OBRA (VIDE FAMILIA 04.005).O ITEM INCLUI MAO-DE-OBRA COM HORARIO DIURNO</t>
  </si>
  <si>
    <t>CORTE MECANICO COM MAQUINA FRESADORA,EM CONCRETO ASFALTICO,EM AREAS COM INTERFERENCIA TIPO TRILHOS OU TAMPOES,COM ESPESSURA DE ATE 5CM,INCLUSIVE COLETA DO MATERIAL FRESADO EM CAMINHAO BASCULANTE,EXCLUSIVE TRANSPORTE PARA FORA DO CANTEIRO DEOBRA(VIDE FAMILIA 04.005).O ITEM INCLUI MAO-DE-OBRA COM ADICIONAL NOTURNO</t>
  </si>
  <si>
    <t>CORTE MECANICO COM MAQUINA FRESADORA,EM CONCRETO ASFALTICO,EM AREAS SEM INTERFERENCIA,COM ESPESSURA DE ATE 5CM,INCLUSIVE COLETA DO MATERIAL FRESADO EM CAMINHAO BASCULANTE,EXCLUSIVE TRANSPORTE PARA FORA DO CANTEIRO DE OBRA(VIDE FAMILIA 04.005).O ITEM INCLUI MAO-DE-OBRA COM HORARIO DIURNO</t>
  </si>
  <si>
    <t>CORTE MECANICO COM MAQUINA FRESADORA,EM CONCRETO ASFALTICO,EM AREAS SEM INTERFERENCIA,COM ESPESSURA DE ATE 5CM,INCLUSIVECOLETA DO MATERIAL FRESADO EM CAMINHAO BASCULANTE, EXCLUSIVE TRANSPORTE PARA FORA DO CANTEIRO DE OBRA. (VIDE FAMILIA 04.005) O ITEM INCLUI MAO DE OBRA COM ADICIONAL NOTURNO</t>
  </si>
  <si>
    <t>CORTE MECANICO COM MAQUINA FRESADORA,EM CONCRETO ASFALTICO,EM AREAS COM INTERFERENCIA TIPO TRILHOS OU TAMPOES,COM ESPESSURA ATE 10CM,INCLUSIVE COLETA DO MATERIAL FRESADO EM CAMINHAO BASCULANTE,EXCLUSIVE TRANSPORTE PARA FORA DO CANTEIRO DE OBRA(VIDE FAMILIA 04.005).O ITEM INCLUI MAO-DE-OBRA COM HORARIO DIURNO</t>
  </si>
  <si>
    <t>CORTE MECANICO COM MAQUINA FRESADORA,EM CONCRETO ASFALTICO,EM AREAS COM INTERFERENCIA TIPO TRILHOS OU TAMPOES,COM ESPESSURA DE ATE 10CM,INCLUSIVE COLETA DO MATERIAL FRESADO EM CAMINHAO BASCULANTE,EXCLUSIVE TRANSPORTE PARA FORA DO CANTEIRO DE OBRA(VIDE FAMILIA 04.005).O ITEM INCLUI MAO-DE-OBRA COM ADICIONAL NOTURNO</t>
  </si>
  <si>
    <t>CORTE MECANICO COM MAQUINA FRESADORA,EM CONCRETO ASFALTICO,EM AREAS SEM INTERFERENCIA,COM ESPESSURA DE ATE 10CM,INCLUSIVE COLETA DO MATERIAL FRESADO EM CAMINHAO BASCULANTE,EXCLUSIVE TRANSPORTE PARA FORA DO CANTEIRO DE OBRA(VIDE FAMILIA 04.005).O ITEM INCLUI MAO-DE-OBRA COM HORARIO DIURNO</t>
  </si>
  <si>
    <t>CORTE MECANICO COM MAQUINA FRESADORA, EM CONCRETO ASFALTICO,EM AREAS SEM INTERFERENCIA,COM ESPESSURA DE ATE 10CM,INCLUSIVE COLETA DO MATERIAL FRESADO EM CAMINHAO BASCULANTE,EXCLUSIVE TRANSPORTE PARA FORA DO CANTEIRO DE OBRA(VIDE FAMILIA 04.005).O ITEM INCLUI MAO-DE-OBRA COM ADICIONAL NOTURNO</t>
  </si>
  <si>
    <t>SOLDA DE TOPO,DESCENDENTE,EM CHAPA DE ACO CHANFRADA DE 3/16" DE ESPESSURA,PARA SERVICO DE ASSENTAMENTO DE TUBULACAO OU PECA DE ACO,UTILIZANDO CONVERSOR MOVIDO A OLEO DIESEL</t>
  </si>
  <si>
    <t>SOLDA DE TOPO,DESCENDENTE,EM CHAPA DE ACO CHANFRADA DE 3/16" DE ESPESSURA,PARA SERVICO DE ASSENTAMENTO DE TUBULACAO OU PECA DE ACO,UTILIZANDO MAQUINA DE SOLDA ELETROMOTORIZADA</t>
  </si>
  <si>
    <t>SOLDA DE TOPO,DESCENDENTE,EM CHAPA DE ACO CHANFRADA DE 1/4"DE ESPESSURA,PARA SERVICO DE ASSENTAMENTO DE TUBULACAO OU PECA DE ACO,UTILIZANDO CONVERSOR MOVIDO A OLEO DIESEL</t>
  </si>
  <si>
    <t>SOLDA DE TOPO,DESCENDENTE,EM CHAPA DE ACO CHANFRADA DE 1/4"DE ESPESSURA,PARA SERVICO DE ASSENTAMENTO DE TUBULACAO OU PECA DE ACO,UTILIZANDO MAQUINA DE SOLDA ELETROMOTORIZADA</t>
  </si>
  <si>
    <t>SOLDA DE TOPO,DESCENDENTE,EM CHAPA DE ACO CHANFRADA DE 5/16" DE ESPESSURA,PARA SERVICO DE ASSENTAMENTO DE TUBULACAO OU PECA DE ACO,UTILIZANDO CONVERSOR MOVIDO A OLEO DIESEL</t>
  </si>
  <si>
    <t>SOLDA DE TOPO,DESCENDENTE,EM CHAPA DE ACO CHANFRADA DE 5/16" DE ESPESSURA,PARA SERVICO DE ASSENTAMENTO DE TUBULACAO OU PECA DE ACO,UTILIZANDO MAQUINA DE SOLDA ELETROMOTORIZADA</t>
  </si>
  <si>
    <t>SOLDA DE TOPO,DESCENDENTE,EM CHAPA DE ACO CHANFRADA DE 3/8"DE ESPESSURA,PARA SERVICO DE ASSENTAMENTO DE TUBULACAO OU PECA DE ACO,UTILIZANDO CONVERSOR MOVIDO A OLEO DIESEL</t>
  </si>
  <si>
    <t>SOLDA DE TOPO,DESCENDENTE,EM CHAPA DE ACO CHANFRADA DE 3/8"DE ESPESSURA,PARA SERVICO DE ASSENTAMENTO DE TUBULACAO OU PECA DE ACO,UTILIZANDO MAQUINA DE SOLDA ELETROMOTORIZADA</t>
  </si>
  <si>
    <t>SOLDA DE TOPO,DESCENDENTE,EM CHAPA DE ACO CHANFRADA DE 1/2"DE ESPESSURA,PARA SERVICO DE ASSENTAMENTO DE TUBULACAO OU PECA DE ACO,UTILIZANDO CONVERSOR MOVIDO A OLEO DIESEL</t>
  </si>
  <si>
    <t>SOLDA DE TOPO,DESCENDENTE,EM CHAPA DE ACO CHANFRADA DE 1/2"DE ESPESSURA,PARA SERVICO DE ASSENTAMENTO DE TUBULACAO OU PECA DE ACO,UTILIZANDO MAQUINA DE SOLDA ELETROMOTORIZADA</t>
  </si>
  <si>
    <t>SOLDA DE TOPO,DESCENDENTE,EM CHAPA DE ACO CHANFRADA DE 5/8"DE ESPESSURA,PARA SERVICO DE ASSENTAMENTO DE TUBULACAO OU PECA DE ACO,UTILIZANDO CONVERSOR MOVIDO A OLEO DIESEL</t>
  </si>
  <si>
    <t>SOLDA DE TOPO,DESCENDENTE,EM CHAPA DE ACO CHANFRADA DE 5/8"DE ESPESSURA,PARA SERVICO DE ASSENTAMENTO DE TUBULACAO OU PECA DE ACO,UTILIZANDO MAQUINA DE SOLDA ELETROMOTORIZADA</t>
  </si>
  <si>
    <t>SOLDA DE TOPO,DESCENDENTE,EM CHAPA ACO CHANFRADA A 30°,DE 1/4" DE ESPESSURA,UTILIZANDO CONVERSOR ELETROMOTORIZADO,E ADMITINDO UM TEMPO PRODUTIVO DE 75%</t>
  </si>
  <si>
    <t>SOLDA DE TOPO,DESCENDENTE,EM CHAPA DE ACO CHANFRADA A 30°,DE 1/4" DE ESPESSURA,UTILIZANDO MAQUINA DE SOLDA A OLEO DIESEL</t>
  </si>
  <si>
    <t>SOLDA DE TOPO,DESCENDENTE,EM CHAPA DE ACO CHANFRADA A 30°,DE 5/16" DE ESPESSURA,UTILIZANDO CONVERSOR ELETROMOTORIZADO,EADMITINDO UM TEMPO PRODUTIVO DE 75%</t>
  </si>
  <si>
    <t>SOLDA DE TOPO,DESCENDENTE,EM CHAPA DE ACO CHANFRADA A 30°,DE 5/16" DE ESPESSURA,UTILIZANDO MAQUINA DE SOLDA A OLEO DIESEL</t>
  </si>
  <si>
    <t>SOLDA DE TOPO,DESCENDENTE,EM CHAPA DE ACO CHANFRADA A 30°,DE 3/8" DE ESPESSURA,UTILIZANDO CONVERSOR ELETROMOTORIZADO,E ADMITINDO UM TEMPO PRODUTIVO DE 75%</t>
  </si>
  <si>
    <t>SOLDA DE TOPO,DESCENDENTE,EM CHAPA DE ACO CHANFRADA A 30°,DE 3/8" DE ESPESSURA,UTILIZANDO MAQUINA DE SOLDA A OLEO DIESEL</t>
  </si>
  <si>
    <t>SOLDA DE TOPO,DESCENDENTE,EM CHAPA DE ACO CHANFRADA A 30°,DE 1/2" DE ESPESSURA,UTILIZANDO CONVERSOR ELETROMOTORIZADO,E ADMITINDO UM TEMPO PRODUTIVO DE 75%</t>
  </si>
  <si>
    <t>SOLDA DE TOPO,DESCENDENTE,EM CHAPA DE ACO CHANFRADA A 30°,DE 1/2" DE ESPESSURA,UTILIZANDO MAQUINA DE SOLDA A OLEO DIESEL</t>
  </si>
  <si>
    <t>CORTE COM MACARICO MANUAL DE OXIACETILENO,EM CHAPA DE ACO NA ESPESSURA DE 1/4"</t>
  </si>
  <si>
    <t>CORTE COM MACARICO MANUAL DE OXIACETILENO,EM CHAPA DE ACO NA ESPESSURA DE 5/16"</t>
  </si>
  <si>
    <t>CORTE COM MACARICO MANUAL DE OXIACETILENO,EM CHAPA DE ACO NA ESPESSURA DE 3/8"</t>
  </si>
  <si>
    <t>CORTE COM MACARICO MANUAL DE OXIACETILENO,EM CHAPA DE ACO NA ESPESSURA DE 1/2"</t>
  </si>
  <si>
    <t>SOLDA DE TOPO,EM TUBOS DE ACO GALVANIZADO NO DIAMETRO DE 1/2",UTILIZANDO CONVERSOR ELETRICO,INCLUSIVE CORTE E/OU CHANFRO DAS EXTREMIDADES</t>
  </si>
  <si>
    <t>SOLDA DE TOPO,EM TUBOS DE ACO GALVANIZADO NO DIAMETRO DE 3/4",UTILIZANDO CONVERSOR ELETRICO,INCLUSIVE CORTE E/OU CHANFRO DAS EXTREMIDADES</t>
  </si>
  <si>
    <t>SOLDA DE TOPO,EM TUBOS DE ACO GALVANIZADO NO DIAMETRO DE 1",UTILIZANDO CONVERSOR ELETRICO,INCLUSIVE CORTE E/OU CHANFRO DAS EXTREMIDADES</t>
  </si>
  <si>
    <t>SOLDA DE TOPO,EM TUBOS DE ACO GALVANIZADO NO DIAMETRO DE 1.1/4",UTILIZANDO CONVERSOR ELETRICO,INCLUSIVE CORTE E/OU CHANFRO DAS EXTREMIDADES</t>
  </si>
  <si>
    <t>SOLDO DO TOPO,EM TUBOS DE ACO GALVANIZADO NO DIAMETRO DE 1.1/2",UTILIZANDO CONVERSOR ELETRICO,INCLUSIVE CORTE E/OU CHANFRO DAS EXTREMIDADES</t>
  </si>
  <si>
    <t>SOLDA DE TOPO,EM TUBOS DE ACO GALVANIZADO NO DIAMETRO DE 2",UTILIZANDO CONVERSOR ELETRICO,INCLUSIVE CORTE E/OU CHANFRO DAS EXTREMIDADES</t>
  </si>
  <si>
    <t>ALUGUEL PRODUTIVO DE BROCA DE METAL DURO,TIPO K-12/40,COM COMPRIMENTO DE 0,80M,PARA PERFURATRIZ PNEUMATICA</t>
  </si>
  <si>
    <t>ALUGUEL PRODUTIVO DE BROCA DE METAL DURO,TIPO K-12/39,COM COMPRIMENTO DE 1,60M,PARA PERFURATRIZ PNEUMATICA</t>
  </si>
  <si>
    <t>ALUGUEL PRODUTIVO DE BROCA DE METAL DURO,TIPO K-12/38,COM COMPRIMENTO DE 2,40M,PARA PERFURATRIZ PNEUMATICA</t>
  </si>
  <si>
    <t>ALUGUEL PRODUTIVO DE BROCA DE METAL DURO,TIPO K-12/37,COM COMPRIMENTO DE 3,20M,PARA PERFURATRIZ PNEUMATICA</t>
  </si>
  <si>
    <t>ALUGUEL PRODUTIVO DE BROCA DE METAL DURO,TIPO K-12/36,COM COMPRIMENTO DE 4,00M,PARA PERFURATRIZ PNEUMATICA</t>
  </si>
  <si>
    <t>ALUGUEL PRODUTIVO DE BROCA DE METAL DURO,TIPO K-12/35,COM COMPRIMENTO DE 4,80M,PARA PERFURATRIZ PNEUMATICA</t>
  </si>
  <si>
    <t>ALUGUEL PRODUTIVO DE BROCA DE METAL DURO,TIPO K-12/34,COM COMPRIMENTO DE 5,60M,PARA PERFURATRIZ PNEUMATICA</t>
  </si>
  <si>
    <t>ALUGUEL PRODUTIVO DE BROCA DE METAL DURO,TIPO K-12/33,COM COMPRIMENTO DE 6,40M,PARA PERFURATRIZ PNEUMATICA</t>
  </si>
  <si>
    <t>ENCHIMENTO DE VAO SOBRE ABOBADA DE TUNEL,COM PEDRA-DE-MAO JOGADA,INCLUSIVE FORNECIMENTO DESTA</t>
  </si>
  <si>
    <t>ENCHIMENTO DE VAO SOBRE ABOBADA DE TUNEL,COM PEDRA-DE-MAO ARRUMADA,INCLUSIVE FORNECIMENTO DESTA</t>
  </si>
  <si>
    <t>ARRUMACAO DE MATERIAL ROCHOSO,EM BLOCOS DE ATE 15KG,EM PILHAS REGULARES,REFERINDO-SE O CUSTO AO MATERIAL SOLTO,EXCLUSIVE ESTE</t>
  </si>
  <si>
    <t>CERCA DE VEDACAO ESTRUTURADA EM PECAS DE MADEIRA DE 3"X3",FORMANDO QUADROS DE 2,00X2,00M,COM TRAVESSA INFERIOR A 12,5CMDO SOLO,REVESTIDOS COM TELA GALVANIZADA DE ARAME Nº12,COM MALHA LOSANGO DE 8X8CM,SENDO O MADEIRAMENTO PINTADO COM DUAS DEMAOS DE IMUNIZANTE FUNGICIDA A BASE DE OLEO DE CREOSOTO,ANTES DA COLOCACAO.FORNECIMENTO E COLOCACAO</t>
  </si>
  <si>
    <t>CERCA DE SARRAFOS VERTICAIS DE MADEIRA DE LEI,2X4CM,E 120CMDE ALTURA,PREGADOS SOBRE SARRAFOS HORIZONTAIS DE 5X5CM,A CADA 8CM,CENTRO A CENTRO,APOIADOS SOBRE MONTANTES DE 7,5X7,5CM,ESPACADOS DE 2,00M.FORNECIMENTO E COLOCACAO</t>
  </si>
  <si>
    <t>CERCA DE ARAME FARPADO,CONSTITUIDA DE 4 FIOS DE ARAME GALVANIZADO,DE 2MM DE ESPESSURA,EXCLUSIVE ESTICADORES E POSTES.FORNECIMENTO E COLOCACAO</t>
  </si>
  <si>
    <t>CERCA DIVISORIA EM MADEIRA DE REFLORESTAMENTO,TRATADA,MODULO DE 12,30M,COM DIAMETRO DE 0,15M,ALTURA VARIAVEL DE 1M A 1,50M LIVRE,1M ENTERRADO,ESPACADOS DE 1,35M COM 5 FIOS CORRIDOS DE ARAME GALVANIZADO Nº12(MODULO)</t>
  </si>
  <si>
    <t>CERCA DE ARAME FARPADO Nº14 COM 4 FIOS FIXADOS EM CANTONEIRAS DE ACO DE 2.1/2"X2.1/2",FINCADAS SOBRE MURO EXISTENTE A CADA 2,00M,COM 1,00M DE ALTURA UTIL,INCLUSIVE PINTURA DOS PERFIS E ANDAIME</t>
  </si>
  <si>
    <t>CERCA DE ARAME FARPADO Nº14 COM 6 FIOS FIXADOS EM CANTONEIRAS DE ACO DE 2.1/2"X2.1/2",FINCADAS SOBRE MURO EXISTENTE A CADA 2,00M,COM 1,50M DE ALTURA UTIL,INCLUSIVE PINTURA DOS PERFIS E ANDAIME</t>
  </si>
  <si>
    <t>ARAME FARPADO COLOCADO,INCLUSIVE ARAME LISO GALVANIZADO PARA AMARRACAO,MEDIDO PELO PESO INCORPORADO DE ARAME FARPADO.FORNECIMENTO E COLOCACAO</t>
  </si>
  <si>
    <t>MURO DE CONCRETO PRE-MOLDADO COM 1,80M DE ALTURA,ESPESSURA DE 3 A 4CM,COM MONTANTES ESPACADOS DE 1,50M,INCLUSIVE ESCAVACAO,REATERRO E FUNDACOES EM CONCRETO</t>
  </si>
  <si>
    <t>BARREIRA DE PROTECAO PERIMETRAL,TIPO OURICO,EM ACO INOXIDAVEL.FORNECIMENTO E COLOCACAO</t>
  </si>
  <si>
    <t>BARREIRA DE PROTECAO,TIPO CONCERTINA,COM DIAMETRO DE ESPIRAL 450MM,MODELO SIMPLES,LAMINAS DE 30MM COM 54 ESPIRAIS E 22 LAMINAS POR ESPIRAIS,FIO 3MM EM ACO GALVANIZADO.FORNECIMENTOE COLOCACAO</t>
  </si>
  <si>
    <t>BARREIRA DE PROTECAO,TIPO CONCERTINA,COM DIAMETRO DE ESPIRAL 450MM,MODELO DUPLO,LAMINAS DE 30MM COM 54 ESPIRAIS E 22 LAMINAS POR ESPIRAS,FIO DE 3MM EM ACO GALVANIZADO,3 CHIPS POR ESPIRAL.FORNECIMENTO E COLOCACAO</t>
  </si>
  <si>
    <t>RASPAGEM,CALAFETACAO E ENCERAMENTO DE PISO DE TACOS COMUNS OU SOALHO DE MADEIRA,COM UMA DEMAO DE CERA</t>
  </si>
  <si>
    <t>RASPAGEM,CALAFETACAO E APLICACAO DE TRES DEMAOS DE RESINA LIQUIDA A BASE DE UREIA-FORMOL,EM TACOS OU SOALHO DE MADEIRA</t>
  </si>
  <si>
    <t>PLACA DE INAUGURACAO EM ALUMINIO,MEDINDO (0,40X0,60)M,COM 1MM DE ESPESSURA,COM INSCRICAO EM PLOTTER.FORNECIMENTO E COLOCACAO</t>
  </si>
  <si>
    <t>PLACA DE INAUGURACAO EM ALUMINIO FUNDIDO (DURALUMINIO),MEDINDO (0,40X0,60)M,COM 6MM DE ESPESSURA,EM ALTO RELEVO.FORNECIMENTO E COLOCACAO</t>
  </si>
  <si>
    <t>PLACA DE INAUGURACAO EM BRONZE COM AS DIMENSOES DE (0,35X0,50)M.FORNECIMENTO E COLOCACAO</t>
  </si>
  <si>
    <t>PLACA DE INAUGURACAO EM LATAO COM ESPESSURA MINIMA DE 3MM,GRAVACAO POSITIVA E NEGATIVA,ACABAMENTO NAS BORDAS POR ABRASAO,GRAVADA COM PINTURA NAS LOGOMARCAS PELO SISTEMA DE EXPOSICAO DE LUZ,FIXADAS COM PARAFUSOS COM ACABAMENTO DAS CABECAS EM LATAO,INCLUSIVE CORTINA DE VELUDO PARA DESCERRAMENTO COM FITA DE CETIM.FORNECIMENTO E COLOCACAO</t>
  </si>
  <si>
    <t>PLACA DE ACRILICO PARA IDENTIFICACAO DE PORTAS,MEDINDO (25X8)CM.FORNECIMENTO E COLOCACAO</t>
  </si>
  <si>
    <t>PLACA DE ACRILICO,DESENHADA,INDICANDO SANITARIO MASCULINO OU FEMININO,DE (39X19)CM.FORNECIMENTO E COLOCACAO</t>
  </si>
  <si>
    <t>PLACAS DE IDENTIFICACAO DE MONUMENTOS HISTORICOS EM BRONZE COM AS DIMENSOES DE (35X50)CM,EXCLUSIVE PEDESTAL DE CONCRETO.FORNECIMENTO E COLOCACAO</t>
  </si>
  <si>
    <t>PLACAS DE IDENTIFICACAO DE MONUMENTOS HISTORICOS EM BRONZE COM AS DIMENSOES DE(35X50)CM,INCLUSIVE PEDESTAL DE CONCRETO.FORNECIMENTO E COLOCACAO</t>
  </si>
  <si>
    <t>PLACA DE IDENTIFICACAO MONUMENTOS E/OU ARVORES NOTAVEIS(15,5X15)CM,ACO ESCOVADO C/IMPRESSAO EM CORROSAO A ACIDO EM BAIXO RELEVO,COR DOS TEXTOS EM PRETO 100% E MARCAS EM CORES,TIPOLOGIA OTTWA OU SIMILAR,FIXACAO SOBRE TUBO DE FERRO GALVANIZADO 1.1/2" E ALTURA DE 100CM,PINTADO PRETO FOSCO,C/BANDEJA INCLINADA 30º COM A MESMA MEDIDA DA PLACA.FORNECIMENTO E COLOC.</t>
  </si>
  <si>
    <t>PLACA DE FERRO ESMALTADO DE 12X18CM COM NUMERACAO PARA IDENTIFICACAO DE IMOVEL EM LOGRADOURO.FORNECIMENTO E COLOCACAO</t>
  </si>
  <si>
    <t>PLACA DE FERRO ESMALTADO FORMA ELIPTICA,Nº13,PARA IDENTIFICACAO DE MARCADOR,DE LUZ OU GAS OU OUTRO,EM CONJUNTO HABITACIONAL.FORNECIMENTO E COLOCACAO</t>
  </si>
  <si>
    <t>PLACA DE IDENTIFICACAO EM ACO INOXIDAVEL,ESCRITA EM BRAILLE,MEDINDO 8X25CM.FORNECIMENTO E COLOCACAO</t>
  </si>
  <si>
    <t>MAPA TATIL(BRAILLE/RELEVO) EM ACRILICO,MEDINDO 54X39CM,PARASINALIZACAO E LOCALIZACAO DE AMBIENTES,EXCLUSIVE PEDESTAL.FORNECIMENTO E COLOCACAO</t>
  </si>
  <si>
    <t>ANEL TATIL DE TEXTURA CONSTRASTANTE (BORRACHA) E,PLACA TATIL DE ALUMINIO EM BRAILE 10X3CM, PARA SINALIZACAO DE CORRIMAOS,PARA PESSOAS COM NECESSIDADES ESPECIFICAS.FORNECIMENTO E COLOCACAO</t>
  </si>
  <si>
    <t>PLASTICO NA COR PRETA,DESTINADO A PROTECAO DE TELHADOS,MOVEIS E PISOS,COM 0,15MM DE ESPESSURA,REUTILIZADO 5 VEZES,INCLUSIVE RETIRADA.FORNECIMENTO E COLOCACAO</t>
  </si>
  <si>
    <t>LONA TIPO LEVE PARA PROTECAO DE TELHADOS,REUTILIZADO 2 VEZES,INCLUSIVE RETIRADA.FORNECIMENTO E COLOCACAO</t>
  </si>
  <si>
    <t>LONA DE POLIETILENO(LONA TERREIRO)COM ESPESSURA DE 0,20MM PARA IMPERMEABILIZACAO DE SOLO,MEDIDA PELA AREA COBERTA,INCLUSIVE PERDAS E TRANSPASSE</t>
  </si>
  <si>
    <t>PALLET DE CONTENCAO PARA DOIS TAMBORES DE COMBUSTIVEL,EM POLIETILENO ROTOMOLDADO COM PROTECAO UV,CAPACIDADE APROXIMADA DE 200 LITROS,COMPOSTO DE BACIA E GRELHA.FORNECIMENTO</t>
  </si>
  <si>
    <t>CRAVACAO DE PERFIL "H" DE 6"X6",1ª ALMA,ATE 4,50M DE COMPRIMENTO,ADMITINDO-SE SUA UTILIZACAO 6 VEZES,PARA EXECUCAO DE PRANCHADA HORIZONTAL,INCLUSIVE FORNECIMENTO.CONSIDERA-SE A CRAVACAO COM BATE-ESTACAS E RETIRADA COM PORTICO MOVEL,TRANSPORTE INTERNO COM TRATOR E LIMPEZA DO PERFIL APOS CADA UTILIZACAO</t>
  </si>
  <si>
    <t>CRAVACAO DE PERFIL "H" DE 6"X6",1ª ALMA,ATE 4,50M DE COMPRIMENTO,ADMITINDO-SE SUA UTILIZACAO 4 VEZES,P/EXEC.DE PRANCHADA HORIZ.,INCL.FORN.CONSIDERA-SE A CRAVACAO C/BATE-ESTACAS E RETIRADA C/PORTICO MOVEL DEPOIS DA REDUCAO DO ATRITO,EMPREGANDO-SE MACACOS,TRANSP.INT.C/TRATOR E LIMPEZA DO PERFIL APOS CADA UTILIZACAO</t>
  </si>
  <si>
    <t>CRAVACAO DE PERFIL "H" DE 6"X6",1ª ALMA,ATE 9,00M DE COMPRIMENTO,ADMITINDO-SE SUA UTILIZACAO 5 VEZES,PARA EXECUCAO DE PRANCHADA HORIZONTAL,INCLUSIVE FORNECIMENTO.CONSIDERA-SE A CRAVACAO COM BATE-ESTACAS E RETIRADA COM ESCAVADEIRA,TRANSPORTE INTERNO COM TRATOR E LIMPEZA DO PERFIL APOS CADA UTILIZACAO</t>
  </si>
  <si>
    <t>CRAVACAO DE PERFIL "H" DE 6"X6",1ª ALMA,ATE 9,00M DE COMPRIMENTO,ADMITINDO-SE SUA UTILIZACAO 3 VEZES,PARA EXEC.DE PRANCHADA HORIZ.,INCL.FORN.CONSIDERA-SE A CRAVACAO C/BATE-ESTACAS  E RETIRADA C/ESCAVADEIRA DEPOIS DA REDUCAO DO ATRITO,EMPREGANDO-SE MACACOS,TRANSP.INT.C/TRATOR E LIMPEZA DO PERFIL APOS CADA UTILIZACAO</t>
  </si>
  <si>
    <t>ESCORAMENTO DE VALAS EM PRANCHADA HORIZONTAL,EMPREGANDO-SE MADEIRA DE 3ª E PERFIL METALICO "H" DE 6"X6",REUTILIZADOS EM5 VEZES,INCLUSIVE FORNECIMENTO DE TODOS OS MATERIAIS,COLOCACAO E RETIRADA</t>
  </si>
  <si>
    <t>ESCORAMENTO MISTO DE PRANCHADA HORIZONTAL ATE 8M DE PROFUNDIDADE COM PRANCHAS DE MADEIRA,ESTACAS E LONGARINAS DE ACO I DE 10",ESTRONCAS DE DUPLO I DE 8",COMPREENDENDO FORNECIMENTO,COLOCACAO E RETIRADA DE TODOS OS COMPONENTES COM REAPROVEITAMENTO DESTES</t>
  </si>
  <si>
    <t>ENSECADEIRA DE ESTACAS-PRANCHAS DE ACO EM CAVAS OU VALAS COM PROFUNDIDADE ATE 4,00M.O CUSTO INCLUI O FORNECIMENTO,EXECUCAO E RETIRADA DE TODOS OS MATERIAIS,CONSIDERANDO A REUTILIZACAO DE 60 VEZES PARA ESTACAS-PRANCHAS E 10 VEZES PARA GUIASE ESTRONCAS DE MADEIRA,EXCL.ESCAVACAO.MEDICAO DO SERVICO SERA PELA SUPERFICIE UTIL COBRINDO PAREDES DAS CAVAS OU VALAS</t>
  </si>
  <si>
    <t>ENSECADEIRA DE ESTACAS-PRANCHAS DE ACO EM CAVAS OU VALAS COM PROFUNDIDADE ATE 4,00M.O CUSTO INCLUI O FORNECIMENTO,EXECUCAO E RETIRADA DE TODOS OS MATERIAIS,CONSIDERANDO A REUTILIZACAO DE 40 VEZES PARA ESTACAS-PRANCHAS E 10 VEZES PARA GUIASE ESTRONCAS DE MADEIRA,EXCL.ESCAVACAO.MEDICAO DO SERVICO SERA PELA SUPERFICIE UTIL COBRINDO PAREDES DAS CAVAS OU VALAS</t>
  </si>
  <si>
    <t>ENSECADEIRA DE ESTACAS-PRANCHAS DE ACO EM CAVAS OU VALAS COM PROFUNDIDADE ATE 4,00M.O CUSTO INCLUI O FORNECIMENTO,EXECUCAO E RETIRADA DE TODOS OS MATERIAIS,CONSIDERANDO A REUTILIZACAO DE 15 VEZES PARA ESTACAS-PRANCHAS E 10 VEZES PARA GUIASE ESTRONCAS DE MADEIRA,EXCL.ESCAVACAO.MEDICAO DO SERVICO SERA PELA SUPERFICIE UTIL COBRINDO PAREDES DAS CAVAS OU VALAS</t>
  </si>
  <si>
    <t>ENSECADEIRA DE ESTACAS-PRANCHAS DE ACO EM CAVAS OU VALAS COM PROFUNDIDADE ATE 5,00M.O CUSTO INCLUI O FORNECIMENTO,EXECUCAO E RETIRADA DE TODOS OS MATERIAIS,CONSIDERANDO A REUTILIZACAO DE 60 VEZES PARA ESTACAS-PRANCHAS E 10 VEZES PARA GUIASE ESTRONCAS DE MADEIRA,EXCL.ESCAVACAO.MEDICAO DO SERVICO SERA PELA SUPERFICIE UTIL COBRINDO PAREDES DAS CAVAS OU VALAS</t>
  </si>
  <si>
    <t>ENSECADEIRA DE ESTACAS-PRANCHAS DE ACO EM CAVAS OU VALAS COM PROFUNDIDADE ATE 5,00M.O CUSTO INCLUI O FORNECIMENTO,EXECUCAO E RETIRADA DE TODOS OS MATERIAIS,CONSIDERANDO A REUTILIZACAO DE 40 VEZES PARA ESTACAS-PRANCHAS E 10 VEZES PARA GUIASE ESTRONCAS DE MADEIRA,EXCL.ESCAVACAO.MEDICAO DO SERVICO SERA PELA SUPERFICIE UTIL COBRINDO PAREDES DAS CAVAS OU VALAS</t>
  </si>
  <si>
    <t>ENSECADEIRA DE ESTACAS-PRANCHAS DE ACO EM CAVAS OU VALAS COM PROFUNDIDADE ATE 5,00M.O CUSTO INCLUI O FORNECIMENTO,EXECUCAO E RETIRADA DE TODOS OS MATERIAIS,CONSIDERANDO A REUTILIZACAO DE 15 VEZES PARA ESTACAS-PRANCHAS E 10 VEZES PARA GUIASE ESTRONCAS DE MADEIRA,EXCL.ESCAVACAO.MEDICAO DO SERVICO SERA PELA SUPERFICIE UTIL COBRINDO PAREDES DAS CAVAS OU VALAS</t>
  </si>
  <si>
    <t>ENSECADEIRA DE ESTACAS-PRANCHAS DE ACO EM CAVAS OU VALAS COM PROFUNDIDADE ATE 6,00M.O CUSTO INCLUI O FORNECIMENTO,EXECUCAO E RETIRADA DE TODOS OS MATERIAIS,CONSIDERANDO A REUTILIZACAO DE 60 VEZES PARA ESTACAS-PRANCHAS E 10 VEZES PARA GUIASE ESTRONCAS DE MADEIRA,EXCL.ESCAVACAO.MEDICAO DO SERVICO SERA PELA SUPERFICIE UTIL COBRINDO PAREDES DAS CAVAS OU VALAS</t>
  </si>
  <si>
    <t>ENSECADEIRA DE ESTACAS-PRANCHAS DE ACO EM CAVAS OU VALAS COM PROFUNDIDADE ATE 6,00M.O CUSTO INCLUI O FORNECIMENTO,EXECUCAO E RETIRADA DE TODOS OS MATERIAIS,CONSIDERANDO A REUTILIZACAO DE 40 VEZES PARA ESTACAS-PRANCHAS E 10 VEZES PARA GUIASE ESTRONCAS DE MADEIRA,EXCL.ESCAVACAO.MEDICAO DO SERVICO SERA PELA SUPERFICIE UTIL COBRINDO PAREDES DAS CAVAS OU VALAS</t>
  </si>
  <si>
    <t>ENSECADEIRA DE ESTACAS-PRANCHAS DE ACO EM CAVAS OU VALAS COM PROFUNDIDADE ATE 6,00M.O CUSTO INCLUI O FORNECIMENTO,EXECUCAO E RETIRADA DE TODOS OS MATERIAIS,CONSIDERANDO A REUTILIZACAO DE 15 VEZES PARA ESTACAS-PRANCHAS E 10 VEZES PARA GUIASE ESTRONCAS DE MADEIRA,EXCL.ESCAVACAO.MEDICAO DO SERVICO SERA PELA SUPERFICIE UTIL COBRINDO PAREDES DAS CAVAS OU VALAS</t>
  </si>
  <si>
    <t>ENSECADEIRA DE ESTACAS-PRANCHAS DE ACO EM CAVAS OU VALAS COM PROFUNDIDADE ATE 4,00M.CUSTO INCLUI FORNECIMENTO,EXECUCAO E RETIRADA DE TODOS OS MATERIAIS,CONSIDERANDO A REUTILIZACAODE 60 VEZES PARA ESTACAS-PRANCHAS E 60 VEZES PARA GUIAS E ESTRONCAS DE PERFIL"I"DE ACO,EXCL.ESCAVACAO.MEDICAO SERVICO SERA PELA SUPERFICIE UTIL COBRINDO PAREDES DAS CAVAS OU VALAS</t>
  </si>
  <si>
    <t>ENSECADEIRA DE ESTACAS-PRANCHAS DE ACO EM CAVAS OU VALAS COM PROFUNDIDADE ATE 4,00M.CUSTO INCLUI FORNECIMENTO,EXECUCAO E RETIRADA DE TODOS OS MATERIAIS,CONSIDERANDO A REUTILIZACAODE 40 VEZES PARA ESTACAS-PRANCHAS E 60 VEZES PARA GUIAS E ESTRONCAS DE PERFIL"I"DE ACO,EXCL.ESCAVACAO.MEDICAO SERVICO SERA PELA SUPERFICIE UTIL COBRINDO PAREDES DAS CAVAS OU VALAS</t>
  </si>
  <si>
    <t>ENSECADEIRA DE ESTACAS-PRANCHAS DE ACO EM CAVAS OU VALAS COM PROFUNDIDADE ATE 4,00M.CUSTO INCLUI FORNECIMENTO,EXECUCAO E RETIRADA DE TODOS OS MATERIAIS,CONSIDERANDO A REUTILIZACAODE 15 VEZES PARA ESTACAS-PRANCHAS E 60 VEZES PARA GUIAS E ESTRONCAS DE PERFIL"I"DE ACO,EXCL.ESCAVACAO.MEDICAO SERVICO SERA PELA SUPERFICIE UTIL COBRINDO PAREDES DAS CAVAS OU VALAS</t>
  </si>
  <si>
    <t>ENSECADEIRA DE ESTACAS-PRANCHAS DE ACO EM CAVAS OU VALAS COM PROFUNDIDADE ATE 5,00M.CUSTO INCLUI FORNECIMENTO,EXECUCAO E RETIRADA DE TODOS OS MATERIAIS,CONSIDERANDO A REUTILIZACAODE 60 VEZES PARA ESTACAS-PRANCHAS E 60 VEZES PARA GUIAS E ESTRONCAS DE PERFIL"I"DE ACO,EXCL.ESCAVACAO.MEDICAO SERVICO SERA PELA SUPERFICIE UTIL COBRINDO PAREDES DAS CAVAS OU VALAS</t>
  </si>
  <si>
    <t>ENSECADEIRA DE ESTACAS-PRANCHAS DE ACO EM CAVAS OU VALAS COM PROFUNDIDADE ATE 5,00M.CUSTO INCLUI FORNECIMENTO,EXECUCAO E RETIRADA DE TODOS OS MATERIAIS,CONSIDERANDO A REUTILIZACAODE 40 VEZES PARA ESTACAS-PRANCHAS E 60 VEZES PARA GUIAS E ESTRONCAS DE PERFIL"I"DE ACO,EXCL.ESCAVACAO.MEDICAO SERVICO SERA PELA SUPERFICIE UTIL COBRINDO PAREDES DAS CAVAS OU VALAS</t>
  </si>
  <si>
    <t>ENSECADEIRA DE ESTACAS-PRANCHAS DE ACO EM CAVAS OU VALAS COM PROFUNDIDADE ATE 5,00M.CUSTO INCLUI FORNECIMENTO,EXECUCAO E RETIRADA DE TODOS OS MATERIAIS,CONSIDERANDO A REUTILIZACAODE 15 VEZES PARA ESTACAS-PRANCHAS E 60 VEZES PARA GUIAS E ESTRONCAS DE PERFIL"I"DE ACO,EXCL.ESCAVACAO.MEDICAO SERVICO SERA PELA SUPERFICIE UTIL COBRINDO PAREDES DAS CAVAS OU VALAS</t>
  </si>
  <si>
    <t>ENSECADEIRA DE ESTACAS-PRANCHAS DE ACO EM CAVAS OU VALAS COM PROFUNDIDADE ATE 6,00M.CUSTO INCLUI FORNECIMENTO,EXECUCAO E RETIRADA DE TODOS OS MATERIAIS,CONSIDERANDO A REUTILIZACAODE 60 VEZES PARA ESTACAS-PRANCHAS E 60 VEZES PARA GUIAS E ESTRONCAS DE PERFIL"I"DE ACO,EXCL.ESCAVACAO.MEDICAO SERVICO SERA PELA SUPERFICIE UTIL COBRINDO PAREDES DAS CAVAS OU VALAS</t>
  </si>
  <si>
    <t>ENSECADEIRA DE ESTACAS-PRANCHAS DE ACO EM CAVAS OU VALAS COM PROFUNDIDADE ATE 6,00M.CUSTO INCLUI FORNECIMENTO,EXECUCAO E RETIRADA DE TODOS OS MATERIAIS,CONSIDERANDO A REUTILIZACAODE 40 VEZES PARA ESTACAS-PRANCHAS E 60 VEZES PARA GUIAS E ESTRONCAS DE PERFIL"I"DE ACO,EXCL.ESCAVACAO.MEDICAO SERVICO SERA PELA SUPERFICIE UTIL COBRINDO PAREDES DAS CAVAS OU VALAS</t>
  </si>
  <si>
    <t>ENSECADEIRA DE ESTACAS-PRANCHAS DE ACO EM CAVAS OU VALAS COM PROFUNDIDADE ATE 6,00M.CUSTO INCLUI FORNECIMENTO,EXECUCAO E RETIRADA DE TODOS OS MATERIAIS,CONSIDERANDO A REUTILIZACAODE 15 VEZES PARA ESTACAS-PRANCHAS E 60 VEZES PARA GUIAS E ESTRONCAS DE PERFIL"I"DE ACO,EXCL.ESCAVACAO.MEDICAO SERVICO SERA PELA SUPERFICIE UTIL COBRINDO PAREDES DAS CAVAS OU VALAS</t>
  </si>
  <si>
    <t>ESCORAMENTO PARA VALAS "TIPO BLINDAGEM",COM LARGURA E 3,00MDE PROFUNDIDADE DE 2,50M,INCLUSIVE MOVIMENTACAO COM ESCAVADEIRA HIDRAULICA E MAO-DE-OBRA.A MEDICAO SERA FEITA PELO PRODUTO DAS ALTURAS DAS PAREDES ESCORADAS (2 LADOS) VEZES O COMPRIMENTO DA VALA</t>
  </si>
  <si>
    <t>ESCORAMENTO PARA VALAS "TIPO BLINDAGEM",COM LARGURA DE 3,00M E PROFUNDIDADE DE 4,50M,INCLUSIVE MOVIMENTACAO COM ESCAVADEIRA HIDRAULICA E MAO-DE-OBRA.A MEDICAO SERA FEITA PELO PRODUTO DAS ALTURAS DAS PAREDES ESCORADAS (2 LADOS) VEZES O COMPRIMENTO DA VALA</t>
  </si>
  <si>
    <t>ESCORAMENTO PARA VALAS "TIPO BLINDAGEM",COM LARGURA DE 3,00M E PROFUNDIDADE DE 6,00M,INCLUSIVE MOVIMENTACAO COM ESCAVADEIRA HIDRAULICA E MAO-DE-OBRA.A MEDICAO SERA FEITA PELO PRODUTO DAS ALTURAS DAS PAREDES ESCORADAS (2 LADOS) VEZES O COMPRIMENTO DA VALA</t>
  </si>
  <si>
    <t>ESCORAMENTO PARA VALAS "TIPO BLINDAGEM",COM LARGURA DE 5,50E PROFUNDIDADE DE 2,50M,INCLUSIVE MOVIMENTACAO COM ESCAVADEIRA HIDRAULICA E MAO-DE-OBRA.A MEDICAO SERA FEITA PELO PRODUTO DAS ALTURAS DAS PAREDES ESCORADAS (2 LADOS) VEZES O COMPRIMENTO DA VALA</t>
  </si>
  <si>
    <t>ESCORAMENTO PARA VALAS "TIPO BLINDAGEM",COM LARGURA DE 5,50M E PROFUNDIDADE DE 4,50M,INCLUSIVE MOVIMENTACAO COM ESCAVADEIRA HIDRAULICA E MAO-DE-OBRA.A MEDICAO SERA FEITA PELO PRODUTO DAS ALTURAS DAS PAREDES ESCORADAS (2 LADOS) VEZES O COMPRIMENTO DA VALA</t>
  </si>
  <si>
    <t>ESCORAMENTO PARA VALAS "TIPO BLINDAGEM",COM LARGURA DE 5,50M E PROFUNDIDADE DE 6,00M,INCLUSIVE MOVIMENTACAO COM ESCAVADEIRA HIDRAULICA E MAO-DE-OBRA.A MEDICAO SERA FEITA PELO PRODUTO DAS ALTURAS DAS PAREDES ESCORADAS (2 LADOS) VEZES O COMPRIMENTO DA VALA</t>
  </si>
  <si>
    <t>RETIRADA E RECOLOCACAO DE ESTACAS PRANCHAS DE ACO.MEDICAO PELA SUPERFICIE UTIL COBRINDO AS PAREDES DAS CAVAS OU VALAS</t>
  </si>
  <si>
    <t>ENSECADEIRA DE ESTACAS-PRANCHAS PECAS DE MADEIRA 3"X9",ENCAIXE,VALAS ATE 3,00M DE LARGURA,MEDIDA APENAS SUPERFICIE UTILCOBRINDO PAREDE DA VALA,ESTA ATE 3,00M DE PROFUNDIDADE,CRAVACAO C/COMPRESSOR E EXTRACAO C/ESCAVADEIRA.FORN.,EXECUCAO E RETIRADA DOS MATERIAIS.ESTACAS USADAS 4 VEZES,GUIAS 3 VEZES E ESTRONCAS 2 VEZES</t>
  </si>
  <si>
    <t>ENSECADERIA DE ESTACAS-PRANCHAS PECAS DE MADEIRA 3"X9",ENCAIXE,VALAS ATE 3,00M DE LARGURA,MEDIDA APENAS SUPERFICIE UTILCOBRINDO PAREDE DA VALA,ESTA ATE 3,00M DE PROFUNDIDADE,CRAVACAO C/COMPRESSOR E EXTRACAO C/ESCAVADEIRA.FORNE.,EXECUCAO ERETIRADA DOS MATERIAIS.ESTACAS USADAS 3 VEZES,GUIAS 3 VEZESE ESTRONCAS 2 VEZES</t>
  </si>
  <si>
    <t>ENSECADEIRA DE ESTACAS-PRANCHAS PECAS DE MADEIRA 3"X9",ENCAIXE,VALAS ATE 3,00M DE LARGURA,MEDIDA APENAS SUPERFICIE UTILCOBRINDO PAREDE DA VALA,ESTA ATE 4,50M DE PROFUNDIDADE,CRAVACAO C/COMPRESSOR E EXTRACAO C/ESCAVADEIRA.FORN.,EXECUCAO E RETIRADA DOS MATERIAIS.ESTACAS USADAS 4 VEZES,GUIAS 3 VEZES E ESTRONCAS 2 VEZES</t>
  </si>
  <si>
    <t>ENSECADEIRA DE ESTACAS-PRANCHAS PECAS DE MADEIRA 3"X9",ENCAIXE,VALAS ATE 3,00M DE LARGURA,MEDIDA APENAS SUPERFICIE UTILCOBRINDO PAREDE DA VALA,ESTA ATE 4,50M DE PROFUNDIDADE,CRAVACAO C/COMPRESSOR E EXTRACAO C/ESCAVADEIRA.FORN.,EXECUCAO E RETIRADA DOS MATERIAIS.ESTACAS USADAS 3 VEZES,GUIAS 3 VEZES E ESTRONCAS 2 VEZES</t>
  </si>
  <si>
    <t>ENSECADEIRA DE ESTACAS-PRANCHAS PECAS DE MADEIRA 3"X9",ENCAIXE,CAIXAS ATE 4,00M VAO,MEDIDA SUPERFICIE UTIL COBRINDO PAREDE CAIXA,ATE 3,00M DE PROFUNDIDADE,CRAVACAO EXECUTADA MANUALMENTE S/FICHA E EXTRACAO C/"TIRFOR"OU MACACO.FORN.,EXECUCAO E RETIRADA DOS MATERIAIS.ESTACAS USADAS 4 VEZES,GUIAS 3 VEZES E ESTRONCAS 3 VEZES</t>
  </si>
  <si>
    <t>ENSECADEIRA DE ESTACAS-PRANCHAS PECAS DE MADEIRA 3"X9",ENCAIXE,CAIXAS ATE 4,00M VAO,MEDIDA SUPERFICIE UTIL COBRINDO PAREDE CAIXA,ATE 4,50M DE PROFUNDIDADE,CRAVACAO EXECUTADA MANUALMENTE S/FICHA E EXTRACAO C/"TIRFOR" OU MACACO.FORN.,EXECUCAO E RETIRADA DOS MATERIAIS.ESTACAS USADAS 4 VEZES,GUIAS 3 VEZES E ESTRONCAS 3 VEZES</t>
  </si>
  <si>
    <t>ENSECADEIRA SIMPLES(ESCORAMENTO FECHADO)ESTACAS-PRANCHAS PECAS MADEIRA 3"X9",S/ENCAIXE,VALAS ATE 3,00M LARGURA,MEDIDA SUPERFICIE UTIL COBRINDO PAREDE DA VALA,ATE 3,00M PROFUNDIDADE,CRAVACAO C/COMPRESSOR E EXTRACAO C/ESCAV.FORN.,EXECUCAO E RETIRADA DOS MATERIAIS.ESTACAS USADAS 4 VEZES,GUIAS 3 VEZES E ESTRONCAS 2 VEZES</t>
  </si>
  <si>
    <t>ENSECADEIRA SIMPLES(ESCORAMENTO FECHADO)ESTACAS-PRANCHAS PECAS MADEIRA 3"X9",S/ENCAIXE,VALAS ATE 3,00M LARGURA,MEDIDA SUPERFICIE UTIL COBRINDO PAREDE DA VALA,ATE 3,00M PROFUNDIDADE,CRAVACAO C/COMPRESSOR E EXTRACAO C/ESCAV.FORN.,EXECUCAO E RETIRADA DOS MATERIAIS.ESTACAS USADAS 3 VEZES,GUIAS 3 VEZES E E ESTRONCAS 2 VEZES</t>
  </si>
  <si>
    <t>ENSECADEIRA SIMPLES(ESCORAMENTO FECHADO)ESTACAS-PRANCHAS PECAS MADEIRA 3"X9",S/ENCAIXE,VALAS ATE 3,00M LARGURA,MEDIDA SUPERFICIE UTIL COBRINDO PAREDE DA VALA,ATE 4,50M PROFUNDIDADE,CRAVACAO C/COMPRESSOR E EXTRACAO C/ESCAV.FORN.,EXTRACAO E RETIRADA DOS MATERIAIS.ESTACAS USADAS 4 VEZES,GUIAS 3 VEZES E ESTRONCAS 2 VEZES</t>
  </si>
  <si>
    <t>ENSECADEIRA SIMPLES(ESCORAMENTO FECHADO)ESTACAS-PRANCHAS PECAS MADEIRA 3"X9",S/ENCAIXE,VALAS ATE 3,00M LARGURA,MEDIDA SUPERFICIE UTIL COBRINDO PAREDE DA VALA,ATE 4,50M PROFUNDIDADE,CRAVACAO C/COMPRESSOR E EXTRACAO C/ESCAV.FORN.,EXECUCAO E RETIRADA DOS MATERIAIS.ESTACAS USADAS 3 VEZES,GUIAS 3 VEZES E ESTRONCAS 2 VEZES</t>
  </si>
  <si>
    <t>ENSECADEIRA SIMPLES(ESCORAMENTO FECHADO)ESTACAS-PRANCHAS PECAS MADEIRA 3"X9",S/ENCAIXE,CAIXAS ATE 4,00M VAO,MEDIDA SUPERFICIE UTIL COBRINDO PAREDE CAIXA,ATE 3,00M PROFUND.,CRAVACAO EXEC.MANUALMENTE S/FICHA E EXTRACAO C/"TIRFOR"OU MACACO.FORN.,EXECUCAO E RETIRADA DOS MAT.ESTACAS USADAS 4 VEZES,GUIASE ESTRONCAS 3 VEZES</t>
  </si>
  <si>
    <t>ENSECADEIRA SIMPLES(ESCORAMENTO FECHADO)ESTACAS-PRANCHAS PECAS MADEIRA 3"X9",S/ENCAIXE,CAIXAS ATE 4,00M VAO,MEDIDA SUPERFICIE UTIL COBRINDO PAREDE CAIXA,ATE 4,50M PROFUND.,CRAVACAO EXEC.MANUALMENTE S/FICHA E EXTRACAO C/"TIRFOR"OU MACACO.FORN.,EXECUCAO E RETIRADA DOS MAT.ESTACAS USADAS 4 VEZES,GUIASE ESTRONCAS 3 VEZES</t>
  </si>
  <si>
    <t>ENSECADEIRA SIMPLES(ESCORAMENTO FECHADO)DE ESTACAS-PRANCHASDE MADEIRA DE 3ª DE 3"X9",SERRADO,SEM ENCAIXE,EM VALAS ATE 3,00M DE LARGURA E ATE 3,00M DE PROFUNDIDADE,SENDO A CRAVACAO MANUAL E SEM FICHA E A EXTRACAO COM PA CARREGADEIRA.ESTACAS,LONGARINAS E ESTRONCAS USADAS 3 VEZES</t>
  </si>
  <si>
    <t>ENSECADEIRA SIMPLES(ESCORAMENTO FECHADO)DE ESTACAS-PRANCHASDE MADEIRA DE 3ª DE 3"X9",SERRADO,SEM ENCAIXE,EM VALAS DE ATE 3,00M DE LARGURA E ATE 3,00M DE PROFUNDIDADE,SENDO A CRAVACAO MANUAL E SEM FICHA E A EXTRACAO COM PA CARREGADEIRA.ESTACAS,LONGARINAS E ESTRONCAS USADAS 2 VEZES</t>
  </si>
  <si>
    <t>PRANCHADA HORIZONTAL EM ESCORAMENTO FECHADO DE MESMA DENOMINACAO,ATE 8,00M DE PROFUNDIDADE,APOIADA EM PERFIS,EXCLUSIVE ESTES.PRANCHAS EM PECAS DE MADEIRA DE 3ª DE 3"X12",NO COMPRIMENTO MAXIMO DE 2,50M,CALCADAS COM MADEIRA DE 3ª,APROVEITADAS 4,5 VEZES,INCLUSIVE FORNECIMENTO,COLOCACAO,RETIRADA E TRANSPORTE INTERNO COM CAMINHAO BASCULANTE</t>
  </si>
  <si>
    <t>PRANCHADA HORIZONTAL EM ESCORAMENTO FECHADO DE MESMA DENOMINACAO,ATE 6,00M DE PROFUNDIDADE,APOIADA EM PERFIS,EXCLUSIVE ESTES.PRANCHAS EM PECAS DE MADEIRA DE 3ª DE 3"X9",NO COMPRIMENTO MAXIMO DE 2,00M,CALCADAS COM MESMO MATERIAL,APROVEITADAS 3 VEZES,INCLUSIVE FORNECIMENTO,COLOCACAO,RETIRADA E TRASNPORTE INTERNO COM CAMINHAO BASCULANTE</t>
  </si>
  <si>
    <t>BARRAGEM PROVISORIA OU ENSECADEIRA,PARA DESVIOS DE PEQUENOSCURSOS D'AGUA COM SACOS DE AREIA</t>
  </si>
  <si>
    <t>ESCORAMENTO DE VALA/CAVA ATE 4,00M DE PROFUNDIDADE,COM PRANCHOES EM PECAS DE MADEIRA DE 3ª DE 3"X9",CRAVACAO E RETIRADADOS PRANCHOES COM EQUIPAMENTOS.A MEDICAO DO SERVICO E FEITAPELA AREA EFETIVAMENTE EM CONTATO COM OS PRANCHOES.CONSIDERANDO A MADEIRA REUTILIZADA 2 VEZES.FORNECIMENTO E COLOCACAO</t>
  </si>
  <si>
    <t>CONSOLO DE PERFIL DE ACO,COM PESO ATE 10KG,PARA SUPORTES DEGUIA(VIGA,LONGARINA),EM TRABALHOS DE ESCORAMENTO E CONGENERES,SOLDADO EM ESTACA DO MESMO MATERIAL,INCLUSIVE FORNECIMENTO,COLOCACAO E RETIRADA,ADMITINDO-SE SUA UTILIZACAO 10 VEZES</t>
  </si>
  <si>
    <t>GUIA(VIGA,LONGARINA) DE PERFIL DE ACO "I",DE 6",1ª ALMA,EM TRABALHOS DE ESCORAMENTO E CONGENERES,SOLDADA SOBRE CONSOLOSE ESTACAS,ESTAS INTERVALADAS DE 1,50 A 2,00M,INCLUSIVE FORNECIMENTO,COLOCACAO,RETIRADA E TRANSPORTE INTERNO COM TRATOR,ADMITINDO-SE SUA UTILIZACAO 7 VEZES</t>
  </si>
  <si>
    <t>GUIA (VIGA,LONGARINA) DE PERFIL DE ACO "I",DE 10",1ª ALMA,EM TRABALHOS DE ESCORAMENTO E CONGENERES,SOLDADA SOBRE CONSOLOS E ESTACAS,ESTAS INTERVALADAS DE 2,00 A 2,50M,INCLUSIVE FORNECIMENTO,COLOCACAO,RETIRADA E TRANSPORTE INTERNO COM TRATOR,ADMITINDO-SE SUA UTILIZACAO 7 VEZES</t>
  </si>
  <si>
    <t>ESTRONCA(ESCORA)DE PERFIL DE ACO "I",DE 6",1ª ALMA,EM TRABALHOS DE ESCORAMENTO E CONGENERES,TENDO COMPRIMENTO DE 2,50 A3,00M,SOLDADA EM GUIAS,INCLUSIVE FORNECIMENTO,COLOCACAO,RETIRADA E TRANSPORTE INTERNO COM CAMINHAO,ADMITINDO-SE SUA UTILIZACAO 7 VEZES</t>
  </si>
  <si>
    <t>CAFE DA MANHA, CONFORME CONVENCAO DO TRABALHO PARA CONSTRUCAO CIVIL E CONDICOES HIGIENICAS E SANITARIAS ADEQUADAS</t>
  </si>
  <si>
    <t>REFEICAO CONFORME CONVENCAO DO TRABALHO PARA CONSTRUCAO CIVIL E CONDICOES HIGIENICAS E SANITARIAS ADEQUADAS</t>
  </si>
  <si>
    <t>CESTA BASICA, CONFORME CONVENCAO DO TRABALHO PARA CONSTRUCAO CIVIL</t>
  </si>
  <si>
    <t>UNIDADE REF.P/COMPL.ADM LOCAL,CONSID:CONSUMO AGUA,TEL.ENERGIA ELETRICA,MAT.LIMPEZA E ESCRITORIO,COMPUTADORES,LICENCA OBRA,MOVEIS E UTENSILIOS,AR COND.BEBEDOURO,ART,RRT,FOTOGRAFIASUNIFORMES,DIARIAS,EXAMES ADMISSIONAIS PERIODICOS E DEMISSIONAIS,CURSO CAPACITACAO/TREINAMENTO E ITENS COMPLEMENTEM AS DESP.NECESS.EXCL.DESPESAS SUBSIDIOS ALIM.E TRANSPORTE PESSOAL</t>
  </si>
  <si>
    <t>INDICE GERAL PARA FORNECIMENTO DE MATERIAIS DA CONSTRUCAO CIVIL</t>
  </si>
  <si>
    <t>MAO-DE-OBRA DE SERRALHEIRO DE CONSTRUCAO CIVIL,INCLUSIVE ENCARGOS SOCIAIS</t>
  </si>
  <si>
    <t>MAO-DE-OBRA DE CARPINTEIRO DE FORMAS,INCLUSIVE ENCARGOS SOCIAIS</t>
  </si>
  <si>
    <t>MAO-DE-OBRA DE BOMBEIRO HIDRAULICO,INCLUSIVE ENCARGOS SOCIAIS</t>
  </si>
  <si>
    <t>MAO-DE-OBRA DE CARPINTEIRO DE ESQUADRIAS,INCLUSIVE ENCARGOSSOCIAIS</t>
  </si>
  <si>
    <t>MAO-DE-OBRA DE OPERADOR DE MAQUINAS,INCLUSIVE ENCARGOS SOCIAIS</t>
  </si>
  <si>
    <t>MAO-DE-OBRA DE AUXILIAR DE ALMOXARIFE,INCLUSIVE ENCARGOS SOCIAIS</t>
  </si>
  <si>
    <t>MAO-DE-OBRA DE FEITOR (ENCARREGADO DE TURMA),INCLUSIVE ENCARGOS SOCIAIS</t>
  </si>
  <si>
    <t>MAO-DE-OBRA DE ENCARREGADO DE OBRA,INCLUSIVE ENCARGOS SOCIAIS</t>
  </si>
  <si>
    <t>MAO-DE-OBRA DE ENGENHEIRO OU ARQUITETO JR.,INCLUSIVE ENCARGOS SOCIAIS</t>
  </si>
  <si>
    <t>MAO-DE-OBRA DE ENGENHEIRO OU ARQUITETO SENIOR,INCLUSIVE ENCARGOS SOCIAIS</t>
  </si>
  <si>
    <t>MAO-DE-OBRA DE ENGENHEIRO OU ARQUITETO COORDENADOR GERAL DEPROJETOS OU SUPERVISOR DE OBRAS,INCLUSIVE ENCARGOS SOCIAIS</t>
  </si>
  <si>
    <t>MAO-DE-OBRA AUXILIAR DE DESENHISTA,INCLUSIVE ENCARGOS SOCIAIS</t>
  </si>
  <si>
    <t>MAO-DE-OBRA DE CHEFE DE ESCRITORIO,INCLUSIVE ENCARGOS SOCIAIS</t>
  </si>
  <si>
    <t>MAO DE OBRA DE ENGENHEIRO OU ARQUITETO PLENO,INCLUSIVE ENCARGOS SOCIAIS</t>
  </si>
  <si>
    <t>MAO-DE-OBRA DE AUXILIAR DE ESCRITORIO,INCLUSIVE ENCARGOS SOCIAIS</t>
  </si>
  <si>
    <t>MAO-DE-OBRA DE ENGARREGADO DE MONTAGEM,INCLUSIVE ENCARGOS SOCIAIS</t>
  </si>
  <si>
    <t>MAO-DE-OBRA DE TECNICO DE EDIFICACOES,INCLUSIVE ENCARGOS SOCIAIS</t>
  </si>
  <si>
    <t>MAO-DE-OBRA PARA AUXILIAR DE TOPOGRAFIA,INCLUSIVE ENCARGOS SOCIAIS</t>
  </si>
  <si>
    <t>MAO-DE-OBRA PARA LABORATORISTA "A",INCLUSIVE ENCARGOS SOCIAIS</t>
  </si>
  <si>
    <t>MAO-DE-OBRA DE MECANICO DE MAQUINAS,INCLUSIVE ENCARGOS SOCIAIS</t>
  </si>
  <si>
    <t>MAO-DE-OBRA DE MONTADOR ELETROMECANICO,INCLUSIVE ENCARGOS SOCIAIS</t>
  </si>
  <si>
    <t>MAO-DE-OBRA DE AJUDANTE DE MONTADOR ELETROMECANICO,INCLUSIVE ENCARGOS SOCIAIS</t>
  </si>
  <si>
    <t>MAO-DE-OBRA DE MUSEOLOGO RESTAURADOR,INCLUSIVE ENCARGOS SOCIAIS</t>
  </si>
  <si>
    <t>MAO-DE-OBRA DE TECNICO A,PARA OBRAS RODOVIARIAS,INCLUSIVE ENCARGOS SOCIAIS</t>
  </si>
  <si>
    <t>MAO-DE-OBRA DE ENGENHEIRO DE SEGURANCA DO TRABALHO,INCLUSIVE ENCARGOS SOCIAIS</t>
  </si>
  <si>
    <t>MAO-DE-OBRA DE TECNICO DE SEGURANCA DO TRABALHO,INCLUSIVE ENCARGOS SOCIAIS</t>
  </si>
  <si>
    <t>MAO-DE-OBRA DE AUXILIAR DE ENFERMAGEM,INCLUSIVE ENCARGOS SOCIAIS</t>
  </si>
  <si>
    <t>MAO-DE-OBRA DE TECNICO DE QUALIDADE,INCLUSIVE ENCARGOS SOCIAIS</t>
  </si>
  <si>
    <t>MAO-DE-OBRA DE TECNICO DE MEDICAO DE OBRAS,INCLUSIVE ENCARGOS SOCIAIS</t>
  </si>
  <si>
    <t>SERVICO DE VIGILANCIA COM VIGIA DE OBRA 24H/DIA,PARA 2 POSTOS</t>
  </si>
  <si>
    <t>SERVICO DE VIGILANCIA COM VIGIA DE OBRA 24H/DIA,PARA 3 POSTOS</t>
  </si>
  <si>
    <t>SERVICO DE VIGILANCIA COM VIGIA DE OBRA 24H/DIA,PARA 4 POSTOS</t>
  </si>
  <si>
    <t>SERVICO DE VIGILANCIA COM VIGIA DE OBRA,PARA 1 POSTO,CONSIDERANDO APENAS O CUSTO APOS A JORNADA NORMAL DE TRABALHO.O CUSTO INCLUI VIGILANCIA AOS SABADOS,DOMINGOS E FERIADOS</t>
  </si>
  <si>
    <t>SERVICO DE VIGILANCIA COM VIGIA DE OBRA,PARA 2 POSTOS,CONSIDERANDO APENAS O CUSTO APOS A JORNADA NORMAL DE TRABALHO.O CUSTO INCLUI VIGILANCIA AOS SABADOS,DOMINGOS E FERIADOS</t>
  </si>
  <si>
    <t>SERVICO DE VIGILANCIA COM VIGIA DE OBRA,PARA 3 POSTOS,CONSIDERANDO APENAS O CUSTO APOS A JORNADA NORMAL DE TRABALHO.O CUSTO INCLUI VIGILANCIA AOS SABADOS,DOMINGOS E FERIADOS</t>
  </si>
  <si>
    <t>SERVICO DE VIGILANCIA COM VIGIA DE OBRA,PARA 4 POSTOS,CONSIDERANDO APENAS O CUSTO APOS A JORNADA NORMAL DE TRABALHO.O CUSTO INCLUI VIGILANCIA AOS SABADOS,DOMINGOS E FERIADOS</t>
  </si>
  <si>
    <t>SERVICO DE VIGILANCIA ARMADA OU DESARMADA 24H/DIA,PARA 1 POSTO</t>
  </si>
  <si>
    <t>SERVICO DE VIGILANCIA ARMADA OU DESARMADA 24H/DIA,PARA 2 POSTOS</t>
  </si>
  <si>
    <t>SERVICO DE VIGILANCIA ARMADA OU DESARMADA 24H/DIA,PARA 3 POSTOS</t>
  </si>
  <si>
    <t>SERVICO DE VIGILANCIA ARMADA OU DESARMADA 24H/DIA,PARA 4 POSTOS</t>
  </si>
  <si>
    <t>SERVICO DE VIGILANCIA ARMADA OU DESARMADA,PARA 1 POSTO,CONSIDERANDO APENAS O CUSTO APOS A JORNADA NORMAL DE TRABALHO.O CUSTO INCLUI VIGILANCIA AOS SABADOS,DOMINGOS E FERIADOS</t>
  </si>
  <si>
    <t>SERVICO DE VIGILANCIA ARMADA OU DESARMADA,PARA 2 POSTOS,CONSIDERANDO APENAS O CUSTO APOS A JORNADA NORMAL DE TRABALHO.O CUSTO INCLUI VIGILANCIA AOS SABADOS,DOMINGOS E FERIADOS</t>
  </si>
  <si>
    <t>SERVICO DE VIGILANCIA ARMADA OU DESARMADA,PARA 3 POSTOS,CONSIDERANDO APENAS O CUSTO APOS A JORNADA NORMAL DE TRABALHO.O CUSTO INCLUI VIGILANCIA AOS SABADOS,DOMINGOS E FERIADOS</t>
  </si>
  <si>
    <t>SERVICO DE VIGILANCIA ARMADA OU DESARMADA,PARA 4 POSTOS,CONSIDERANDO APENAS O CUSTO APOS A JORNADA NORMAL DE TRABALHO.O CUSTO INCLUI VIGILANCIA AOS SABADOS,DOMINGOS E FERIADOS</t>
  </si>
  <si>
    <t>ASSENTAMEMTO DE TUBOS DE CONCRETO SIMPLES,EXCLUSIVE FORNECIMENTO DESTES,PARA COLETOR DE AGUAS PLUVIAIS,COM DIAMETRO DE 200MM,ATERRO E SOCA ATE A ALTURA DA GERATRIZ SUPERIOR DO TUBO,CONSIDERANDO O MATERIAL DA PROPRIA ESCAVACAO,INCLUSIVE FORNECIMENTO DO MATERIAL PARA REJUNTAMENTO COM ARGAMASSA DE CIMENTO E AREIA,NO TRACO 1:4 E ACERTO DE FUNDO DE VALA</t>
  </si>
  <si>
    <t>ASSENTAMENTO DE TUBOS DE CONCRETO SIMPLES,EXCLUSIVE FORNECIMENTO DESTES,PARA COLETOR DE AGUAS PLUVIAIS,COM DIAMETRO DE 300MM,ATERRO E SOCA ATE A ALTURA DA GERATRIZ SUPERIOR DO TUBO,CONSIDERANDO O MATERIAL DA PROPRIA ESCAVACAO,INCLUSIVE FORNECIMENTO DO MATERIAL PARA REJUNTAMENTO COM ARGAMASSA DE CIMENTO E AREIA,NO TRACO 1:4 E ACERTO DE FUNDO DE VALA</t>
  </si>
  <si>
    <t>ASSENTAMENTO DE TUBOS DE CONCRETO SIMPLES,EXCLUSIVE FORNECIMENTO DESTES,PARA COLETOR DE AGUAS PLUVIAIS,COM DIAMETRO DE 400MM,ATERRO E SOCA ATE A ALTURA DA GERATRIZ SUPERIOR DO TUBO,CONSIDERANDO O MATERIAL DA PROPRIA ESCAVACAO,INCLUSIVE FORNECIMENTO DO MATERIAL PARA REJUNTAMENTO COM ARGAMASSA DE CIMENTO AREIA,NO TRACO 1:4 E ACERTO DE FUNDO DE VALA</t>
  </si>
  <si>
    <t>ASSENTAMENTO DE TUBOS DE CONCRETO SIMPLES,EXCLUSIVE FORNECIMENTO DESTES,PARA COLETOR DE AGUAS PLIVIAIS,COM DIAMETRO DE 500MM,ATERRO E SOCA ATE A ALTURA DA GERATRIZ SUPERIOR DO TUBO,CONSIDERANDO O MATERIAL DA PROPRIA ESCAVACAO,INCLUSIVE FORNECIMENTO DO MATERIAL PARA REJUNTAMENTO COM ARGAMASSA DE CIMENTO E AREIA,NO TRACO 1:4 E ACERTO DE FUNDO DE VALA</t>
  </si>
  <si>
    <t>ASSENTAMENTO DE TUBOS DE CONCRETO SIMPLES,EXCLUSIVE FORNECIMENTO DESTES,PARA COLETOR DE AGUAS PLUVIAIS,COM DIAMETRO DE 600MM,ATERRO E SOCA ATE A ALTURA DA GERATRIZ SUPERIOR DO TUBO,CONSIDERANDO O MATERIAL DA PROPRIA ESCAVACAO,INCLUSIVE FORNECIMENTO DO MATERIAL PARA REJUNTAMENTO COM ARGAMASSA DE CIMENTO E AREIA,NO TRACO 1:4 E ACERTO DE FUNDO DE VALA</t>
  </si>
  <si>
    <t>ASSENTAMENTO DE TUBOS DE CONCRETO ARMADO,EXCLUSIVE.FORN.DESTES,PARA COLETOR DE AGUAS PLUVIAIS,COM DIAMETRO DE 300MM,ATERRO E SOCA ATE A ALTURA DA GERATRIZ SUPERIOR DO TUBO,CONSIDERANDO O MATERIAL DA PROPRIA ESCAVACAO,INCLUSIVE FORNECIMENTODO MATERIAL PARA REJUNTAMENTO COM ARGAMASSA DE CIMENTO E AREIA,NO TRACO 1:4 E ACERTO DE FUNDO DE VALA</t>
  </si>
  <si>
    <t>ASSENTAMENTO DE TUBOS DE CONCRETO ARMADO,EXCLUSIVE FORN.DESTES,PARA COLETOR DE AGUAS PLUVIAIS,COM DIAMETRO DE 400MM,ATERRO E SOCA ATE A ALTURA DA GERATRIZ SUPERIOR DO TUBO,CONSIDERANDO O MATERIAL DA PROPRIA ESCAVACAO,INCLUSIVE FORNECIMENTODO MATERIAL PARA REJUNTAMENTO COM ARGAMASSA DE CIMENTO E AREIA,NO TRACO 1:4 E ACERTO DE FUNDO DE VALA</t>
  </si>
  <si>
    <t>ASSENTAMENTO DE TUBOS DE CONCRETO ARMADO,EXCLUSIVE FORN.DESTES,PARA COLETOR DE AGUAS PLUVIAIS,COM DIAMETRO DE 500MM,ATERRO E SOCA ATE A ALTURA DA GERATRIZ SUPERIOR DO TUBO,CONSIDERANDO O MATERIAL DA PROPRIA ESCAVACAO,INCLUSIVE FORNECIMENTODO MATERIAL PARA REJUNTAMENTO COM ARGAMASSA DE CIMENTO E AREIA,NO TRACO 1:4 E ACERTO DE FUNDO DE VALA</t>
  </si>
  <si>
    <t>ASSENTAMENTO DE TUBOS DE CONCRETO ARMADO,EXCLUSIVE FORN.DESTES,PARA COLETOR DE AGUAS PLUVIAIS,COM DIAMETRO DE 600MM,ATERRO E SOCA ATE A ALTURA DA GERATRIZ SUPERIOR DO TUBO,CONSIDERANDO O MATERIAL DA PROPRIA ESCAVACAO,INCLUSIVE FORNECIMENTODO MATERIAL PARA REJUNTAMENTO COM ARGAMASSA DE CIMENTO E AREIA,NO TRACO 1:4 E ACERTO DE FUNDO DE VALA</t>
  </si>
  <si>
    <t>ASSENTAMENTO DE TUBOS DE CONCRETO ARMADO,EXCLUSIVE FORN.DESTES,PARA COLETOR DE AGUAS PLUVIAIS,COM DIAMETRO DE 700MM,ATERRO E SOCA ATE A ALTURA DA GERATRIZ SUPERIOR DO TUBO,CONSIDERANDO O MATERIAL DA PROPRIA ESCAVACAO,INCLUSIVE FORNECIMENTODO MATERIAL PARA REJUNTAMENTO COM ARGAMASSA DE CIMENTO E AREIA,NO TRACO 1:4 E ACERTO DE FUNDO DE VALA</t>
  </si>
  <si>
    <t>ASSENTAMENTO DE TUBOS DE CONCRETO ARMADO,EXCLUSIVE FORN.DESTES,PARA COLETOR DE AGUAS PLUVIAIS,COM DIAMETRO DE 800MM,ATERRO E SOCA ATE A ALTURA DA GERATRIZ SUPERIOR DO TUBO,CONSIDERANDO O MATERIAL DA PROPRIA ESCAVACAO,INCLUSIVE FORNECIMENTODO MATERIAL PARA REJUNTAMENTO COM ARGAMASSA DE CIMENTO E AREIA,NO TRACO 1:4 E ACERTO DE FUNDO DE VALA</t>
  </si>
  <si>
    <t>ASSENTAMENTO DE TUBOS DE CONCRETO ARMADO,EXCLUSIVE FORN.DESTES,PARA COLETOR DE AGUAS PLUVIAIS,COM DIAMETRO DE 900MM,ATERRO E SOCA ATE A ALTURA DA GERATRIZ SUPERIOR DO TUBO,CONSIDERANDO O MATERIAL DA PROPRIA ESCAVACAO,INCLUSIVE FORNECIMENTODO MATERIAL PARA REJUNTAMENTO COM ARGAMASSA DE CIMENTO E AREIA,NO TRACO 1:4 E ACERTO DE FUNDO DE VALA</t>
  </si>
  <si>
    <t>ASSENTAMENTO DE TUBOS DE CONCRETO ARMADO,EXCLUSIVE FORN.DESTES,PARA COLETOR DE AGUAS PLUVIAIS,COM DIAMETRO DE 1000MM,ATERRO E SOCA ATE A ALTURA DA GERATRIZ SUPERIOR DO TUBO,CONSIDERANDO O MATERIAL DA PROPRIA ESCAVACAO,INCLUSIVE FORNECIMENTO DO MATERIAL PARA REJUNTAMENTO COM ARGAMASSA DE CIMENTO E AREIA,NO TRACO 1:4 E ACERTO DE FUNDO DE VALA</t>
  </si>
  <si>
    <t>ASSENTAMENTO DE TUBOS DE CONCRETO ARMADO,EXCLUSIVE FORN.DESTES,PARA COLETOR DE AGUAS PLUVIAIS,COM DIAMETRO DE 1100MM,ATERRO E SOCA ATE A ALTURA DA GERATRIZ SUPERIOR DO TUBO,CONSIDERANDO O MATERIAL DA PROPRIA ESCAVACAO,INCLUSIVE FORNECIMENTO DO MATERIAL PARA REJUNTAMENTO COM ARGAMASSA DE CIMENTO E AREIA,NO TRACO 1:4 E ACERTO DE FUNDO DE VALA</t>
  </si>
  <si>
    <t>ASSENTAMENTO DE TUBOS DE CONCRETO ARMADO,EXCLUSIVE FORN.DESTES,PARA COLETOR DE AGUAS PLUVIAIS,COM DIAMETRO DE 1200MM,ATERRO E SOCA ATE A ALTURA DA GERATRIZ SUPERIOR DO TUBO,CONSIDERANDO O MATERIAL DA PROPRIA ESCAVACAO,INCLUSIVE FORNECIMENTO DO MATERIAL PARA REJUNTAMENTO COM ARGAMASSA DE CIMENTO E AREIA,NO TRACO 1:4 E ACERTO DE FUNDO DE VALA</t>
  </si>
  <si>
    <t>ASSENTAMENTO DE TUBOS DE CONCRETO ARMADO,EXCLUSIVE FORN.DESTES,PARA COLETOR DE AGUAS PLUVIAIS,COM DIAMETRO DE 1500MM,ATERRO E SOCA ATE A ALTURA DA GERATRIZ SUPERIOR DO TUBO,CONSIDERANDO O MATERIAL DA PROPRIA ESCAVACAO,INCLUSIVE FORNECIMENTO DO MATERIAL PARA REJUNTAMENTO COM ARGAMASSA DE CIMENTO E AREIA,NO TRACO 1:4 E ACERTO DE FUNDO DE VALA</t>
  </si>
  <si>
    <t>ASSENTAMENTO DE TUBOS DE CONCRETO ARMADO,EXCLUSIVE FORN.DESTES,PARA COLETOR DE AGUAS PLUVIAIS,COM DIAMETRO DE 1750MM,ATERRO E SOCA ATE A ALTURA DA GERATRIZ SUPERIOR DO TUBO,CONSIDERANDO O MATERIAL DA PROPRIA ESCAVACAO,INCLUSIVE FORNECIMENTO DO MATERIAL PARA REJUNTAMENTO COM ARGAMASSA DE CIMENTO E AREIA,NO TRACO 1:4 E ACERTO DE FUNDO DE VALA</t>
  </si>
  <si>
    <t>ASSENTAMENTO DE TUBOS DE CONCRETO ARMADO,EXCLUSIVE FORN.DESTES,PARA COLETOR DE AGUAS PLUVIAIS,COM DIAMETRO DE 2000MM,ATERRO E SOCA ATE A ALTURA DA GERATRIZ SUPERIOR DO TUBO,CONSIDERANDO O MATERIAL DA PROPRIA ESCAVACAO,INCLUSIVE FORNECIMENTO DO MATERIAL PARA REJUNTAMENTO COM ARGAMASSA DE CIMENTO E AREIA,NO TRACO 1:4 E ACERTO DE FUNDO DE VALA</t>
  </si>
  <si>
    <t>ASSENTAMENTO DE TUBOS DE CONCRETO ARMADO COM JUNTAS DE ANELDE BORRACHA,EXCLUSIVE FORNECIMENTO DESTES(TUBOS E JUNTAS),PARA GALERIAS DE ESGOTO SANITARIO,COM O DIAMETRO DE 300MM,ATERRO E SOCA ATE A ALTURA DA GERATRIZ SUPERIOR DO TUBO,CONSIDERANDO O MATERIAL DA PROPRIA ESCAVACAO,INCLUSIVE ACERTO DE FUNDO DE VALA</t>
  </si>
  <si>
    <t>ASSENTAMENTO DE TUBOS DE CONCRETO ARMADO COM JUNTAS DE ANELDE BORRACHA,EXCLUSIVE FORNECIMENTO DESTES(TUBOS E JUNTAS),PARA GALERIAS DE ESGOTO SANITARIO,COM DIAMETRO DE 400MM,ATERRO E SOCA ATE A ALTURA DA GERATRIZ SUPERIOR DO TUBO,CONSIDERANDO O MATERIAL DA PROPRIA ESCAVACAO,INCLUSIVE ACERTO DE FUNDO DE VALA</t>
  </si>
  <si>
    <t>ASSENTAMENTO DE TUBOS DE CONCRETO ARMADO COM JUNTAS DE ANELDE BORRACHA,EXCLUSIVE FORNECIMENTO DESTES(TUBOS E JUNTAS),PARA GALERIAS DE ESGOTO SANITARIO,COM DIAMETRO DE 500MM,ATERRO E SOCA ATE A ALTURA DA GERATRIZ SUPERIOR DO TUBO,CONSIDERANDO O MATERIAL DA PROPRIA ESCAVACAO,INCLUSIVE ACERTO DE FUNDO DE VALA</t>
  </si>
  <si>
    <t>ASSENTAMENTO DE TUBOS DE CONCRETO ARMADO COM JUNTAS DE ANELDE BORRACHA,EXCLUSIVE FORNECIMENTO DESTES(TUBOS E JUNTAS),PARA GALERIAS DE ESGOTO SANITARIO,COM DIAMETRO DE 600MM,ATERRO E SOCA ATE A ALTURA DA GERATRIZ SUPERIOR DO TUBO,CONSIDERANDO O MATERIAL DA PROPRIA ESCAVACAO,INCLUSIVE ACERTO DE FUNDO DE VALA</t>
  </si>
  <si>
    <t>ASSENTAMENTO DE TUBOS DE CONCRETO ARMADO COM JUNTAS DE ANELDE BORRACHA,EXCLUSIVE FORNECIMENTO DESTES(TUBOS E JUNTAS).PARA GALERIAS DE ESGOTO SANITARIO,COM DIAMETRO DE 700MM,ATERRO E SOCA ATE A ALTURA DA GERATRIZ SUPERIOR DO TUBO,CONSIDERANDO O MATERIAL DA PROPRIA ESCAVACAO,INCLUSIVE ACERTO DE FUNDO DE VALA</t>
  </si>
  <si>
    <t>ASSENTAMENTO DE TUBOS DE CONCRETO ARMADO COM JUNTAS DE ANELNE BORRACHA,EXCLUSIVE FORNECIMENTO DESTES(TUBOS E JUNTAS),PARA GALERIAS DE ESGOTO SANITARIO,COM DIAMETRO DE 800MM,ATERRO E SOCA ATE A ALTURA DA GERATRIZ SUPERIOR DO TUBO,CONSIDERANDO O MATERIAL DA PROPRIA ESCAVACAO,INCLUSIVE ACERTO DE FUNDO DE VALA</t>
  </si>
  <si>
    <t>ASSENTAMENTO DE TUBOS DE CONCRETO ARMADO COM JUNTAS DE ANELDE BORRACHA,EXCLUSIVE FORNECIMENTO DESTES(TUBOS E JUNTAS),PARA GALERIAS DE ESGOTO SANITARIO,COM DIAMETRO DE 900MM,ATERRO E SOCA ATE A ALTURA DA GERATRIZ SUPERIOR DO TUBO,CONSIDERANDO O MATERIAL DA PROPRIA ESCAVACAO,INCLUSIVE ACERTO DE FUNDO DE VALA</t>
  </si>
  <si>
    <t>ASSENTAMENTO DE TUBOS DE CONCRETO ARMADO COM JUNTAS DE ANELDE BORRACHA,EXCLUSIVE FORNECIMENTO DESTES(TUBOS E JUNTAS),PARA GALERIAS DE ESGOTO SANITARIO,COM DIAMETRO DE 1000MM,ATERRO E SOCA ATE A ALTURA DA GERATRIZ SUPERIOR DO TUBO,CONSIDERANDO O MATERIAL DA PROPRIA ESCAVACAO,INCLUSIVE ACERTO DE FUNDO DE VALA</t>
  </si>
  <si>
    <t>ASSENTAMENTO DE TUBOS DE CONCRETO ARMADO COM JUNTAS DE ANELDE BORRACHA,EXCLUSIVE FORNECIMENTO DESTES(TUBOS E JUNTAS),PARA GALERIAS DE ESGOTO SANITARIO,COM DIAMETRO DE 1100MM,ATERRO E SOCA ATE A ALTURA DA GERATRIZ SUPERIOR DO TUBO,CONSIDERANDO O MATERIAL DA PROPRIA ESCAVACAO,INCLUSIVE ACERTO DE FUNDO DE VALA</t>
  </si>
  <si>
    <t>ASSENTAMENTO DE TUBOS DE CONCRETO ARMADO COM JUNTAS DE ANELDE BORRACHA,EXCLUSIVE FORNECIMENTO DESTES(TUBOS E JUNTAS),PARA GALERIAS DE ESGOTO SANITARIO,COM DIAMETRO DE 1200MM,ATERRO E SOCA ATE A ALTURA DA GERATRIZ SUPERIOR DO TUBO,CONSIDERANDO O MATERIAL DA PROPRIA ESCAVACAO,INCLUSIVE ACERTO DE FUNDO DE VALA</t>
  </si>
  <si>
    <t>ASSENTAMENTO DE TUBOS DE CONCRETO ARMADO COM JUNTAS DE ANELDE BORRACHA,EXCLUSIVE FORNECIMENTO DESTES(TUBOS E JUNTAS),PARA GALERIAS DE ESGOTO SANITARIO,COM DIAMETRO DE 1500MM,ATERRO E SOCA ATE A ALTURA DA GERATRIZ SUPERIOR DO TUBO,CONSIDERANDO O MATERIAL DA PROPRIA ESCAVACAO,INCLUSIVE ACERTO DE FUNDO DE VALA</t>
  </si>
  <si>
    <t>ASSENTAMENTO DE TUBOS DE C0NCRETO ARMADO COM JUNTAS DE ANELDE BORRACHA,EXCLUSIVE FORNECIMENTO DESTES(TUBOS E JUNTAS),PARA GALERIAS DE ESGOTO SANITARIO,COM DIAMETRO DE 1750MM,ATERRO E SOCA ATE A ALTURA DA GERATRIZ SUPERIOR DO TUBO,CONSIDERANDO O MATERIAL DA PROPRIA ESCAVACAO,INCLUSIVE ACERTO DE FUNDO DE VALA</t>
  </si>
  <si>
    <t>ASSENTAMENTO DE TUBOS DE CONCRETO ARMADO COM JUNTAS DE ANELDE BORRACHA,EXCLUSIVE FORNECIMENTO DESTES(TUBOS E JUNTAS),PARA GALERIAS DE ESGOTO SANITARIO,COM DIAMETRO DE 2000MM,ATERRO E SOCA ATE A ALTURA DA GERATRIZ SUPERIOR DO TUBO,CONSIDERANDO O MATERIAL DA PROPRIA ESCAVACAO,INCLUSIVE ACERTO DE FUNDO DE VALA</t>
  </si>
  <si>
    <t>ASSENTAMENTO DE TUBOS DE CIMENTO SEM AMIANTO,COM JUNTAS DE ANEL DE BORRACHA,EXCLUSIVE FORNECIMENTO DESTES (TUBOS E JUNTAS) TIPO ESGOTO,COM DIAMETRO DE 75MM,ATERRO E SOCA ATE A ALTURA DA GERATRIZ SUPERIOR DO TUBO,CONSIDERANDO O MATERIAL DAPROPRIA ESCAVACAO,INCLUSIVE ACERTO DE FUNDO DE VALA</t>
  </si>
  <si>
    <t>ASSENTAMENTO DE TUBOS DE CIMENTO SEM AMIANTO,COM JUNTAS DE ANEL DE BORRACHA,EXCLUSIVE FORNECIMENTO DESTES (TUBOS E JUNTAS),TIPO ESGOTO,COM DIAMETRO DE 100MM,ATERRO E SOCA ATE A ALTURA DA GERATRIZ SUPERIOR DO TUBO,CONSIDERANDO O MATERIAL DAPROPRIA ESCAVACAO,INCLUSIVE ACERTO DE FUNDO DE VALA</t>
  </si>
  <si>
    <t>ASSENTAMENTO DE TUBOS DE CIMENTO SEM AMIANTO COM JUNTAS DE ANEL DE BORRACHA,EXCLUSIVE FORNECIMENTO DESTES (TUBOS E JUNTAS),TIPO ESGOTO,COM DIAMETRO DE 150MM,ATERRO E SOCA ATE A ALTURA DA GERATRIZ SUPERIOR DO TUBO,CONSIDERANDO O MATERIAL DAPROPRIA ESCAVACAO,INCLUSIVE ACERTO DE FUNDO DE VALA</t>
  </si>
  <si>
    <t>ASSENTAMENTO DE TUBOS DE CIMENTO SEM AMIANTO COM JUNTAS DE ANEL DE BORRACHA,EXCLUSIVE FORNECIMENTO DESTES (TUBOS E JUNTAS),TIPO ESGOTO,COM DIAMETRO DE 200MM,ATERRO E SOCA ATE A ALTURA DA GERATRIZ SUPERIOR DO TUBO,CONSIDERANDO O MATERIAL DAPROPRIA ESCAVACAO,INCLUSIVE ACERTO DE FUNDO DE VALA</t>
  </si>
  <si>
    <t>ASSENTAMENTO DE TUBOS DE CIMENTO SEM AMIANTO COM JUNTAS DE ANEL DE BORRACHA,EXCLUSIVE FORNECIMENTO DESTES (TUBOS E JUNTAS) TIPO ESGOTO,COM DIAMETRO DE 250MM,ATERRO E SOCA ATE A ALTURA DA GERATRIZ SUPERIOR DO TUBO,CONSIDERANDO O MATERIAL DAPROPRIA ESCAVACAO,INCLUSIVE ACERTO DE FUNDO DE VALA</t>
  </si>
  <si>
    <t>ASSENTAMENTO DE TUBOS DE CIMENTO SEM AMIANTO COM JUNTAS DE ANEL DE BORRACHA,EXCLUSIVE FORNECIMENTO DESTES (TUBOS E JUNTAS) TIPO ESGOTO,COM DIAMETRO DE 300MM,ATERRO E SOCA ATE A ALTURA DA GERATRIZ SUPERIOR DO TUBO,CONSIDERANDO O MATERIAL DAPROPRIA ESCAVACAO,INCLUSIVE ACERTO DE FUNDO DE VALA</t>
  </si>
  <si>
    <t>ASSENTAMENTO DE TUBOS DE CERAMICA,EXCLUSIVE O FORNECIMENTO DESTES,COM DIAMETRO DE 100MM,ATERRO E SOCA ATE A ALTURA DA GERATRIZ SUPERIOR DO TUBO,CONSIDERANDO O MATERIAL DA PROPRIA ESCAVACAO,INCLUSIVE FORNECIMENTO DO MATERIAL PARA REJUNTAMENTO COM ARGAMASSA DE CIMENTO E AREIA,NO TRACO 1:4 E ACERTO DEFUNDO DE VALA</t>
  </si>
  <si>
    <t>ASSENTAMENTO DE TUBOS DE CERAMICA,EXCLUSIVE O FORNECIMENTO DESTES,COM DIAMETRO DE 150MM,ATERRO E SOCA ATE A ALTURA DA GERATRIZ SUPERIOR DO TUBO,CONSIDERANDO O MATERIAL DA PROPRIA ESCAVACAO,INCLUSIVE FORNECIMENTO DO MATERIAL PARA REJUNTAMENTO COM ARGAMASSA DE CIMENTO E AREIA,NO TRACO 1:4 E ACERTO DEFUNDO DE VALA</t>
  </si>
  <si>
    <t>ASSENTAMENTO DE TUBOS DE CERAMICA,EXCLUSIVE O FORNECIMENTO DESTES,COM DIAMETRO DE 200MM,ATERRO E SOCA ATE A ALTURA DA GERATRIZ SUPERIOR DO TUBO,CONSIDERANDO O MATERIAL DA PROPRIA ESCAVACAO,INCLUSIVE FORNECIMENTO DO MATERIAL PARA REJUNTAMENTO COM ARGAMASSA DE CIMENTO E AREIA,NO TRACO 1:4 E ACERTO DEFUNDO DE VALA</t>
  </si>
  <si>
    <t>ASSENTAMENTO DE TUBOS DE CERAMICA,EXCLUSIVE O FORNECIMENTO DESTES,COM DIAMETRO DE 250MM,ATERRO E SOCA ATE A ALTURA DA GERATRIZ SUPERIOR DO TUBO,CONSIDERANDO O MATERIAL DA PROPRIA ESCAVACAO,INCLUSIVE FORNECIMENTO DO MATERIAL PARA REJUNTAMENTO COM ARGAMASSA DE CIMENTO E AREIA,NO TRACO 1:4 E ACERTO DEFUNDO DE VALA</t>
  </si>
  <si>
    <t>ASSENTAMENTO DE TUBOS DE CERAMICA,EXCLUSIVE O FORNECIMENTO DESTES,COM DIAMETRO DE 300MM,ATERRO E SOCA ATE A ALTURA DA GERATRIZ SUPERIOR DO TUBO,CONSIDERANDO O MATERIAL DA PROPRIA ESCAVACAO,INCLUSIVE FORNECIMENTO DO MATERIAL PARA REJUNTAMENTO COM ARGAMASSA DE CIMENTO E AREIA,NO TRACO 1:4 E ACERTO DEFUNDO DE VALA</t>
  </si>
  <si>
    <t>ASSENTAMENTO DE TUBOS DE CERAMICA VIDRADA,ATERRO E SOCA ATEA ALTURA DA GERATRIZ SUPERIOR DO TUBO,CONSIDERANDO O MATERIAL DA PROPRIA ESCAVACAO,COM JUNTA ELASTICA,NO DIAMETRO DE 100MM,EXCLUSIVE O TUBO E ANEL DE BORRACHA,INCLUSIVE ACERTO DE FUNDO DE VALA</t>
  </si>
  <si>
    <t>ASSENTAMENTO DE TUBOS DE CERAMICA VIDRADA,ATERRO E SOCA ATEA ALTURA DA GERATRIZ SUPERIOR DO TUBO,CONSIDERANDO O MATERIAL DA PROPRIA ESCAVACAO,COM JUNTA ELASTICA,NO DIAMETRO DE 150MM,EXCLUSIVE O TUBO E ANEL DE BORRACHA,INCLUSIVE ACERTO DE FUNDO DE VALA</t>
  </si>
  <si>
    <t>ASSENTAMENTO DE TUBOS DE CERAMICA VIDRADA,ATERRO E SOCA ATEA ALTURA DA GERATRIZ SUPERIOR DO TUBO,CONSIDERANDO O MATERIAL DA PROPRIA ESCAVACAO,COM JUNTA ELASTICA,NO DIAMETRO DE 200MM,EXCLUSIVE O TUBO E ANEL DE BORRACHA,INCLUSIVE ACERTO DE FUNDO DE VALA</t>
  </si>
  <si>
    <t>ASSENTAMENTO DE TUBOS DE CERAMICA VIDRADA,ATERRO E SOCA ATEA ALTURA DA GERATRIZ SUPERIOR DO TUBO,CONSIDERANDO O MATERIAL DA PROPRIA ESCAVACAO,COM JUNTA ELASTICA,NO DIAMETRO DE 250MM,EXCLUSIVE O TUBO E ANEL DE BORRACHA,INCLUSIVE ACERTO DE FUNDO DE VALA</t>
  </si>
  <si>
    <t>ASSENTAMENTO DE TUBOS DE CERAMICA VIDRADA,ATERRO E SOCA ATEA ALTURA DA GERATRIZ SUPERIOR DO TUBO,CONSIDERANDO O MATERIAL DA PROPRIA ESCAVACAO,COM JUNTA ELASTICA,NO DIAMETRO DE 300MM,EXCLUSIVE O TUBO E ANEL DE BORRACHA,INCLUSIVE ACERTO DE FUNDO DE VALA</t>
  </si>
  <si>
    <t>LEVANTAMENTO,LIMPEZA E REASSENTAMENTO DE TUBO DE CERAMICA,COM JUNTA ARGAMASSADA,DIAMETRO DE 100MM</t>
  </si>
  <si>
    <t>LEVANTAMENTO,LIMPEZA E REASSENTAMENTO DE TUBO DE CERAMICA,COM JUNTA ARGAMASSADA,DIAMETRO DE 150MM</t>
  </si>
  <si>
    <t>LEVANTAMENTO,LIMPEZA E REASSENTAMENTO DE TUBO DE CERAMICA,COM JUNTA ARGAMASSADA,DIAMETRO DE 200MM</t>
  </si>
  <si>
    <t>LEVANTAMENTO,LIMPEZA E REASSENTAMENTO DE TUBO DE CERAMICA,COM JUNTA ARGAMASSADA,DIAMETRO DE 250MM</t>
  </si>
  <si>
    <t>LEVANTAMENTO,LIMPEZA E REASSENTAMENTO DE CURVA CERAMICA,COMJUNTA ARGAMASSADA,DIAMETRO DE 100MM</t>
  </si>
  <si>
    <t>LEVANTAMENTO,LIMPEZA E REASSENTAMENTO DE CURVA CERAMICA,COMJUNTA ARGAMASSADA,DIAMETRO DE 150MM</t>
  </si>
  <si>
    <t>LEVANTAMENTO,LIMPEZA E REASSENTAMENTO DE CURVA CERAMICA,COMJUNTA ARGAMASSADA,DIAMETRO DE 200MM</t>
  </si>
  <si>
    <t>LEVANTAMENTO,LIMPEZA E REASSENTAMENTO DE CURVA CERAMICA,COMJUNTA ARGAMASSADA,DIAMETRO DE 250MM</t>
  </si>
  <si>
    <t>LEVANTAMENTO,LIMPEZA E REASSENTAMENTO DE JUNCAO CERAMICA,COM JUNTA ARGAMASSADA,DIAMETRO DE 75MM</t>
  </si>
  <si>
    <t>LEVANTAMENTO,LIMPEZA E REASSENTAMENTO DE JUNCAO CERAMICA,COM JUNTA ARGAMASSADA,DIAMETRO DE 100MM</t>
  </si>
  <si>
    <t>LEVANTAMENTO,LIMPEZA E REASSENTAMENTO DE JUNCAO CERAMICA,COMJUNTA ARGAMASSADA,DIAMETRO DE 150MM</t>
  </si>
  <si>
    <t>LEVANTAMENTO,LIMPEZA E REASSENTAMENTO DE JUNCAO CERAMICA,COM JUNTA ARGAMASSADA,DIAMETRO DE 200MM</t>
  </si>
  <si>
    <t>LEVANTAMENTO,LIMPEZA E REASSENTAMENTO DE JUNCAO CERAMICA,COM JUNTA ARGAMASSADA,DIAMETRO DE 250MM</t>
  </si>
  <si>
    <t>ASSENTAMENTO DE TUBO FLEXIVEL,EXCLUSIVE FORNECIMENTO DESTE,PARA AGUAS PLUVIAIS,ATERRO E SOCA ATE A ALTURA DA GERATRIZ SUPERIOR DO TUBO,CONSIDERANDO O MATERIAL DA PROPRIA ESCAVACAO,DIAMETRO DE 300MM</t>
  </si>
  <si>
    <t>ASSENTAMENTO DE TUBO FLEXIVEL,EXCLUSIVE FORNECIMENTO DESTE,PARA AGUAS PLUVIAIS,ATERRO E SOCA ATE A ALTURA DA GERATRIZ SUPERIOR DO TUBO,CONSIDERANDO O MATERIAL DA PROPRIA ESCAVACAO,DIAMETRO DE 400MM</t>
  </si>
  <si>
    <t>ASSENTAMENTO DE TUBO FLEXIVEL,EXCLUSIVE FORNECIMENTO DESTE,PARA AGUAS PLUVIAIS,ATERRO E SOCA ATE A ALTURA DA GERATRIZ SUPERIOR DO TUBO,CONSIDERANDO O MATERIAL DA PROPRIA ESCAVACAO,DIAMETRO DE 500MM</t>
  </si>
  <si>
    <t>ASSENTAMENTO DE TUBO FLEXIVEL,EXCLUSIVE FORNECIMENTO DESTE,PARA AGUAS PLUVIAIS,ATERRO E SOCA ATE A ALTURA DA GERATRIZ SUPERIOR DO TUBO,CONSIDERANDO O MATERIAL DA PROPRIA ESCAVACAO,DIAMETRO DE 600MM</t>
  </si>
  <si>
    <t>ASSENTAMENTO DE TUBO FLEXIVEL,EXCLUSIVE FORNECIMENTO DESTE,PARA AGUAS PLUVIAIS,ATERRO E SOCA ATE A ALTURA DA GERATRIZ SUPERIOR DO TUBO,CONSIDERANDO O MATERIAL DA PROPRIA ESCAVACAO,DIAMETRO DE 700MM</t>
  </si>
  <si>
    <t>ASSENTAMENTO DE TUBO FLEXIVEL,EXCLUSIVE FORNECIMENTO DESTE,PARA AGUAS PLUVIAIS,ATERRO E SOCA ATE A ALTURA DA GERATRIZ SUPERIOR DO TUBO,CONSIDERANDO O MATERIAL DA PROPRIA ESCAVACAO,DIAMETRO DE 800MM</t>
  </si>
  <si>
    <t>ASSENTAMENTO DE TUBO FLEXIVEL,EXCLUSIVE FORNECIMENTO DESTE,PARA AGUAS PLUVIAIS,ATERRO E SOCA ATE A ALTURA DA GERATRIZ SUPERIOR DO TUBO,CONSIDERANDO O MATERIAL DA PROPRIA ESCAVACAO,DIAMETRO DE 900MM</t>
  </si>
  <si>
    <t>ASSENTAMENTO DE TUBO FLEXIVEL,EXCLUSIVE FORNECIMENTO DESTE,PARA AGUAS PLUVIAIS,ATERRO E SOCA ATE A ALTURA DA GERATRIZ SUPERIOR DO TUBO,CONSIDERANDO O MATERIAL DA PROPRIA ESCAVACAO,DIAMETRO DE 1000MM</t>
  </si>
  <si>
    <t>ASSENTAMENTO DE TUBO FLEXIVEL,EXCLUSIVE FORNECIMENTO DESTE,PARA AGUAS PLUVIAIS,ATERRO E SOCA ATE A ALTURA DA GERATRIZ SUPERIOR DO TUBO,CONSIDERANDO O MATERIAL DA PROPRIA ESCAVACAO,DIAMETRO DE 1100MM</t>
  </si>
  <si>
    <t>ASSENTAMENTO DE TUBO FLEXIVEL,EXCLUSIVE FORNECIMENTO DESTE,PARA AGUAS PLUVIAIS,ATERRO E SOCA ATE A ALTURA DA GERATRIZ SUPERIOR DO TUBO,CONSIDERANDO O MATERIAL DA PROPRIA ESCAVACAO,DIAMETRO DE 1200MM</t>
  </si>
  <si>
    <t>ASSENTAMENTO DE TUBO FLEXIVEL,EXCLUSIVE FORNECIMENTO DESTE,PARA AGUAS PLUVIAIS,ATERRO E SOCA ATE A ALTURA DA GERATRIZ SUPERIOR DO TUBO,CONSIDERANDO O MATERIAL DA PROPRIA ESCAVACAO,DIAMETRO DE 1500MM</t>
  </si>
  <si>
    <t>ASSENTAMENTO DE TUBO FLEXIVEL,EXCLUSIVE FORNECIMENTO DESTE,PARA AGUAS PLUVIAIS,ATERRO E SOCA ATE A ALTURA DA GERATRIZ SUPERIOR DO TUBO,CONSIDERANDO O MATERIAL DA PROPRIA ESCAVACAO,DIAMETRO DE 1800MM</t>
  </si>
  <si>
    <t>ASSENTAMENTO DE TUBO FLEXIVEL,EXCLUSIVE FORNECIMENTO DESTE,PARA AGUAS PLUVIAIS,ATERRO E SOCA ATE A ALTURA DA GERATRIZ SUPERIOR DO TUBO,CONSIDERANDO O MATERIAL DA PROPRIA ESCAVACAO,DIAMETRO DE 2000MM</t>
  </si>
  <si>
    <t>ASSENTAMENTO DE TUBO FLEXIVEL,EXCLUSIVE FORNECIMENTO DESTE,PARA AGUAS PLUVIAIS,ATERRO E SOCA ATE A ALTURA DA GERATRIZ SUPERIOR DO TUBO,CONSIDERANDO O MATERIAL DA PROPRIA ESCAVACAO,DIAMETRO DE 2500MM</t>
  </si>
  <si>
    <t>ASSENTAMANTO DE TUBO FLEXIVEL,EXCLUSIVE FORNECIMENTO DESTE,PARA AGUAS PLUVIAIS,ATERRO E SOCA ATE A ALTURA DA GERATRIZ SUPERIOR DO TUBO,CONSIDERANDO O MATERIAL DA PROPRIA ESCAVACAO,DIAMETRO DE 3000MM</t>
  </si>
  <si>
    <t>ASSENTAMENTO DE TUBULACAO DE PVC,COM JUNTA ELASTICA,PARA COLETOR DE ESGOTOS,COM DIAMETRO NOMINAL DE 100MM,ATERRO E SOCAATE A ALTURA DA GERATRIZ SUPERIOR DO TUBO,CONSIDERANDO O MATERIAL DA PROPRIA ESCAVACAO,EXCLUSIVE TUBO E JUNTA</t>
  </si>
  <si>
    <t>ASSENTAMENTO DE TUBULACAO DE PVC,COM JUNTA ELASTICA,PARA COLETOR DE ESGOTOS,COM DIAMETRO NOMINAL DE 150MM,ATERRO E SOCAATE A ALTURA DA GERATRIZ SUPERIOR DO TUBO,CONSIDERANDO O MATERIAL DA PROPRIA ESCAVACAO,EXCLUSIVE TUBO E JUNTA</t>
  </si>
  <si>
    <t>ASSENTAMENTO DE TUBULACAO DE PVC,COM JUNTA ELASTICA,PARA COLETOR DE ESGOTOS,COM DIAMETRO NOMINAL DE 200MM,ATERRO E SOCAATE A ALTURA DA GERATRIZ SUPERIOR DO TUBO,CONSIDERANDO O MATERIAL DA PROPRIA ESCAVACAO,EXCLUSIVE TUBO E JUNTA</t>
  </si>
  <si>
    <t>ASSENTAMENTO DE TUBULACAO DE PVC COM JUNTA ELASTICA,PARA COLETOR DE ESGOTOS,COM DIAMETRO NOMINAL DE 250MM,ATERRO E SOCAATE A ALTURA DA GERATRIZ SUPERIOR DO TUBO,CONSIDERANDO O MATERIAL DA PROPRIA ESCAVACAO,EXCLUSIVE TUBO E JUNTA</t>
  </si>
  <si>
    <t>ASSENTAMENTO DE TUBULACAO DE PVC COM JUNTA ELASTICA,PARA COLETOR DE ESGOTOS,COM DIAMETRO NOMINAL DE 300MM,ATERRO E SOCAATE A ALTURA DA GERATRIZ SUPERIOR DO TUBO,CONSIDERANDO O MATERIAL DA PROPRIA ESCAVACAO,EXCLUSIVE TUBO E JUNTA</t>
  </si>
  <si>
    <t>ASSENTAMENTO DE TUBULACAO DE PVC,COM JUNTA ELASTICA,PARA COLETOR DE ESGOTOS,COM DIAMETRO NOMINAL DE 350MM,ATERRO E SOCAATE A ALTURA DA GERATRIZ SUPERIOR DO TUBO,CONSIDERANDO O MATERIAL DA PROPRIA ESCAVACAO,EXCLUSIVE TUBO E JUNTA</t>
  </si>
  <si>
    <t>ASSENTAMENTO DE TUBULACAO DE PVC,COM JUNTA ELASTICA,PARA COLETOR DE ESGOTOS,COM DIAMETRO NOMINAL DE 400MM,ATERRO E SOCAATE A ALTURA DA GERATRIZ SUPERIOR DO TUBO,CONSIDERANDO O MATERIAL DA PROPRIA ESCAVACAO,EXCLUSIVE TUBO E JUNTA</t>
  </si>
  <si>
    <t>ASSENTAMENTO DE TUBULACAO DE PVC RIGIDO,COM JUNTA ELASTICA,COM DIAMETRO NOMINAL DE 50MM,COMPREENDENDO CARGA E DESCARGA,ACERTO DE FUNDO DE VALA,COLOCACAO NA VALA,MONTAGEM E REATERRO ATE A GERATRIZ SUPERIOR DO TUBO CONSIDERANDO MATERIAL DA PROPRIA ESCAVACAO E TESTE HIDROSTATICO,EXCLUSIVE TUBO E JUNTAELASTICA</t>
  </si>
  <si>
    <t>ASSENTAMENTO DE TUBULACAO DE PVC RIGIDO,COM JUNTA ELASTICA,COM DIAMETRO NOMINAL DE 75MM,COMPREENDENDO CARGA E DESCARGA,ACERTO DE FUNDO DE VALA,COLOCACAO NA VALA,MONTAGEM E REATERRO ATE A GERATRIZ SUPERIOR DO TUBO CONSIDERANDO O MATERIAL DAPROPRIA ESCAVACAO E TESTE HIDROSTATICO,EXCLUSIVE TUBO E JUNTA ELASTICA</t>
  </si>
  <si>
    <t>ASSENTAMENTO DE TUBULACAO DE PVC RIGIDO,COM JUNTA ELASTICA,COM DIAMETRO NOMINAL DE 100MM,COMPREENDENDO CARGA E DESCARGA,ACERTO DE FUNDO DE VALA,COLOCACAO NA VALA,MONTAGEM E REATERRO ATE A GERATRIZ SUPERIOR DO TUBO CONSIDERANDO O MATERIAL DA PROPRIA ESCAVACAO E TESTE HIDROSTATICO,EXCLUSIVE TUBO E JUNTA ELASTICA</t>
  </si>
  <si>
    <t>ASSENTAMENTO DE TUBULACAO DE PVC RIGIDO,COM JUNTA ELASTICA,COM DIAMETRO NOMINAL DE 150MM,COMPREENDENDO CARGA E DESCARGA,ACERTO DE FUNDO DE VALA,COLOCACAO NA VALA,MONTAGEM E REATERRO ATE A GERATRIZ SUPERIOR DO TUBO CONSIDERANDO O MATERIAL DA PROPRIA ESCAVACAO E TESTE HIDROSTATICO,EXCLUSIVE TUBO E JUNTA ELASTICA</t>
  </si>
  <si>
    <t>ASSENTAMENTO DE TUBULACAO DE PVC RIGIDO,COM JUNTA ELASTICA,COM DIAMETRO NOMINAL DE 200MM,COMPREENDENDO CARGA E DESCARGA,ACERTO DE FUNDO DE VALA,COLOCACAO NA VALA,MONTAGEM E REATERRO ATE A GERATRIZ SUPERIOR DO TUBO CONSIDERANDO O MATERIAL DAPROPRIA ESCAVACAO E TESTE HIDROSTATICO,EXCLUSIVE TUBO E JUNTA ELASTICA</t>
  </si>
  <si>
    <t>ASSENTAMENTO DE TUBULACAO DE PVC RIGIDO,COM JUNTA ELASTICA,COM DIAMETRO NOMINAL DE 250MM,COMPREENDENDO CARGA E DESCARGA,ACERTO DE FUNDO DE VALA,COLOCACAO NA VALA,MONTAGEM E REATERRO ATE A GERATRIZ SUPERIOR DO TUBO CONSIDERANDO O MATERIAL DA PROPRIA ESCAVACAO E TESTE HIDROSTATICO,EXCLUSIVE TUBO E JUNTA ELASTICA</t>
  </si>
  <si>
    <t>ASSENTAMENTO DE TUBULACAO DE PVC RIGIDO,COM JUNTA ELASTICA,COM DIAMETRO NOMINAL DE 300MM,COMPREENDENDO CARGA E DESCARGA,ACERTO DE FUNDO DE VALA,COLOCACAO NA VALA,MONTAGEM E REATERRO ATE A GERATRIZ SUPERIOR DO TUBO CONSIDERANDO O MATERIAL DA PROPRIA ESCAVACAO E TESTE HIDROSTATICO,EXCLUSIVE TUBO E JUNTA ELASTICA</t>
  </si>
  <si>
    <t>ASSENTAMENTO DE TUBULACAO DE PVC RIGIDO,COM JUNTA ELASTICA,COM DIAMETRO NOMINAL DE 400MM,COMPREENDENDO CARGA E DESCARGA,ACERTO DE FUNDO DE VALA,COLOCACAO NA VALA,MONTAGEM E REATERRO ATE A GERATRIZ SUPERIOR DO TUBO CONSIDERANDO O MATERIAL DA PROPRIA ESCAVACAO E TESTE HIDROSTATICO,EXCLUSIVE TUBO E JUNTA ELASTICA</t>
  </si>
  <si>
    <t>ASSENTAMENTO DE TUBULACAO DE PVC RIGIDO,COM JUNTA ELASTICA,COM DIAMETRO NOMINAL DE 500MM,COMPREENDENDO CARGA E DESCARGA,ACERTO DE FUNDO DE VALA,COLOCACAO NA VALA,MONTAGEM E REATERRO ATE A GERATRIZ SUPERIOR DO TUBO CONSIDERANDO O MATERIAL DA PROPRIA ESCAVACAO E TESTE HIDROSTATICO,EXCLUSIVE TUBO E JUNTA ELASTICA</t>
  </si>
  <si>
    <t>ASSENTAMENTO DE PECAS E ACESSORIOS DE PVC RIGIDO,COM JUNTA ELASTICA,COM DIAMETRO NOMINAL DE 50MM,EXCLUSIVE PECAS E JUNTAS ELASTICAS.CUSTO POR BOLSA</t>
  </si>
  <si>
    <t>ASSENTAMENTO DE PECAS E ACESSORIOS DE PVC RIGIDO,COM JUNTA ELASTICA,COM DIAMETRO NOMINAL DE 75MM,EXCLUSIVE PECAS E JUNTAS ELASTICAS.CUSTO POR BOLSA</t>
  </si>
  <si>
    <t>ASSENTAMENTO DE PECAS E ACESSORIOS DE PVC RIGIDO,COM JUNTA ELASTICA,COM DIAMETRO NOMINAL DE 100MM,EXCLUSIVE PECAS E JUNTAS ELASTICAS.CUSTO POR BOLSA</t>
  </si>
  <si>
    <t>ASSENTAMENTO DE PECAS E ACESSORIOS DE PVC RIGIDO,COM JUNTA ELASTICA,COM DIAMETRO NOMINAL DE 150MM,EXCLUSIVE PECAS E JUNTAS ELASTICAS.CUSTO POR BOLSA</t>
  </si>
  <si>
    <t>ASSENTAMENTO DE PECAS E ACESSORIOS DE PVC RIGIDO,COM JUNTA ELASTICA,COM DIAMETRO NOMINAL DE 200MM,EXCLUSIVE PECAS E JUNTAS ELASTICAS.CUSTO POR BOLSA</t>
  </si>
  <si>
    <t>ASSENTAMENTO DE PECAS E ACESSORIOS DE PVC RIGIDO,COM JUNTA ELASTICA,COM DIAMETRO NOMINAL DE 250MM,EXCLUSIVE PECAS E JUNTAS ELASTICAS.CUSTO POR BOLSA</t>
  </si>
  <si>
    <t>ASSENTAMENTO DE PECAS E ACESSORIOS DE PVC RIGIDO,COM JUNTA ELASTICA,COM DIAMETRO NOMINAL DE 300MM,EXCLUSIVE PECAS E JUNTAS ELASTICAS.CUSTO POR BOLSA</t>
  </si>
  <si>
    <t>ASSENTAMENTO DE PECAS E ACESSORIOS DE PVC RIGIDO,COM JUNTA ELASTICA,COM DIAMETRO NOMINAL DE 350MM,EXCLUSIVE PECAS E JUNTAS ELASTICAS.CUSTO POR BOLSA</t>
  </si>
  <si>
    <t>ASSENTAMENTO DE PECAS E ACESSORIOS DE PVC RIGIDO,COM JUNTA ELASTICA,COM DIAMETRO NOMINAL DE 400MM,EXCLUSIVE PECAS E JUNTAS ELASTICAS.CUSTO POR BOLSA</t>
  </si>
  <si>
    <t>ASSENTAMENTO DE PECAS E ACESSORIOS DE PVC RIGIDO,COM JUNTA ELASTICA,COM DIAMETRO NOMINAL DE 500MM,EXCLUSIVE PECAS E JUNTAS ELASTICAS.CUSTO POR BOLSA</t>
  </si>
  <si>
    <t>ASSENTAMENTO DE TUBO DE PVC ROSQUEAVEL,EXCLUSIVE FORNECIMENTO DESTE,INCLUSIVE MONTAGEM DAS CONEXOES E MATERIAIS PARA VEDACAO,DIAMETRO DE 1/2"</t>
  </si>
  <si>
    <t>ASSENTAMENTO DE TUBO DE PVC ROSQUEAVEL,EXCLUSIVE FORNECIMENTO DESTE,INCLUSIVE MONTAGEM DAS CONEXOES E MATERIAIS PARA VEDACAO,DIAMETRO DE 3/4"</t>
  </si>
  <si>
    <t>ASSENTAMENTO DE TUBO DE PVC ROSQUEAVEL,EXCLUSIVE FORNECIMENTO DESTE,INCLUSIVE MONTAGEM DAS CONEXOES E MATERIAIS PARA VEDACAO,DIAMETRO DE 1"</t>
  </si>
  <si>
    <t>ASSENTAMENTO DE TUBO DE PVC ROSQUEAVEL,EXCLUSIVE FORNECIMENTO DESTE,INCLUSIVE MONTAGEM DAS CONEXOES E MATERIAIS PARA VEDACAO,DIAMETRO DE 1.1/2"</t>
  </si>
  <si>
    <t>ASSENTAMENTO DE TUBO DE PVC ROSQUEAVEL,EXCLUSIVE FORNECIMENTO DESTE,INCLUSIVE MONTAGEM DAS CONEXOES E MATERIAIS PARA VEDACAO,DIAMETRO DE 2"</t>
  </si>
  <si>
    <t>ASSENTAMENTO DE TUBO DE PVC ROSQUEAVEL,EXCLUSIVE FORNECIMENTO DESTE,INCLUSIVE MONTAGEM DAS CONEXOES E MATERIAIS PARA VEDACAO,DIAMETRO DE 3"</t>
  </si>
  <si>
    <t>ASSENTAMENTO DE TUBO DE PVC ROSQUEAVEL,EXCLUSIVE FORNECIMENTO DESTE,INCLUSIVE MONTAGEM DAS CONEXOES E MATERIAIS PARA VEDACAO,DIAMETRO DE 4"</t>
  </si>
  <si>
    <t>MONTAGEM DE COMPORTA QUADRADA OU CIRCULAR COM DIMENSOES MAIORES QUE 0,70 X 0,70M,INCLUSIVE OS MATERIAIS NECESSARIOS A MONTAGEM,EXCETO CHUMBADORES</t>
  </si>
  <si>
    <t>MONTAGEM DE COMPORTA QUADRADA OU CIRCULAR COM DIMENSOES ATE0.70 X 0.70M,INCLUSIVE OS MATERIAIS NECESSARIOS A MONTAGEM,EXCETO CHUMBADORES</t>
  </si>
  <si>
    <t>MONTAGEM DE PEDESTAL E HASTE SIMPLES PARA ACIONAMENTO DE COMPORTA,ADUFA,VALVULA OU REGISTRO,INCLUSIVE OS MATERIAIS NECESSARIOS A MONTAGEM,EXCETO CHUMBADORES.CUSTO POR CONJUNTO</t>
  </si>
  <si>
    <t>MONTAGEM DE ADUFA DE PAREDE COM FLANGE,DIAMETRO DE 150MM,EXCLUSIVE FORNECIMENTO DOS PARAFUSOS DE FIXACAO</t>
  </si>
  <si>
    <t>MONTAGEM DE ADUFA DE PAREDE COM FLANGE,DIAMETRO DE 200MM,EXCLUSIVE FORNECIMENTO DE PARAFUSOS DE FIXACAO</t>
  </si>
  <si>
    <t>MONTAGEM DE ADUFA DE PAREDES COM FLANGE,DIAMETRO DE 250MM,EXCLUSIVE FORNECIMENTO DE PARAFUSOS DE FIXACAO</t>
  </si>
  <si>
    <t>MONTAGEM DE ADUFA DE PAREDE COM FLANGE,DIAMETRO DE 300MM,EXCLUSIVE FORNECIMENTO DE PARAFUSOS DE FIXACAO</t>
  </si>
  <si>
    <t>MONTAGEM DE ADUFA DE PAREDE COM FLANGE,DIAMETRO DE 400MM,EXCLUSIVE FORNECIMENTO DOS PARAFUSOS DE FIXACAO</t>
  </si>
  <si>
    <t>MONTAGEM DE ADUFA DE PAREDE COM FLANGE,DIAMETRO DE 500MM,EXCLUSIVE FORNECIMENTO DOS PARAFUSOS DE FIXACAO</t>
  </si>
  <si>
    <t>MONTAGEM DE ADUFA DE PAREDE COM FLANGE,DIAMETRO DE 600MM,EXCLUSIVE FORNECIMENTO DOS PARAFUSOS DE FIXACAO</t>
  </si>
  <si>
    <t>MONTAGEM DE ADUFA DE FUNDO COM FLANGE,DIAMETRO DE 150MM,EXCLUSIVE FORNECIMENTO DOS PARAFUSOS DE FIXACAO</t>
  </si>
  <si>
    <t>MONTAGEM DE ADUFA DE FUNDO COM FLANGE,DIAMETRO DE 200MM,EXCLUSIVE FORNECIMENTO DOS PARAFUSOS DE FIXACAO</t>
  </si>
  <si>
    <t>MONTAGEM DE ADUFA DE FUNDO COM FLANGE,DIAMETRO DE 250MM,EXCLUSIVE FORNECIMENTO DOS PARAFUSOS DE FIXACAO</t>
  </si>
  <si>
    <t>MONTAGEM DE ADUFA DE FUNDO COM FLANGE,DIAMETRO DE 300MM,EXCLUSIVE FORNECIMENTO DE PARAFUSOS DE FIXACAO</t>
  </si>
  <si>
    <t>MONTAGEM DE ADUFA DE FUNDO COM FLANGE,DIAMETRO DE 400MM,EXCLUSIVE FORNECIMENTO DE PARAFUSOS DE FIXACAO</t>
  </si>
  <si>
    <t>MONTAGEM DE 1 MANCAL INTERMEDIARIO E 1 HASTE DE PROLONGAMENTO EM PEDESTAIS DE COMANDO OU MANOBRA</t>
  </si>
  <si>
    <t>ASSENTAMENTO DE TAMPAO DE FºFº,TIPO QUADRADO,ATE 0,25 X 0,25M,ASSENTADO COM ARGAMASSA DE CIMENTO E AREIA,NO TRACO 1:4 EM VOLUME,EXCLUSIVE TAMPAO</t>
  </si>
  <si>
    <t>ASSENTAMENTO DE TAMPAO DE FºFº,TIPO QUADRADO,COM MAIS DE 0,50 X 0,50M ATE 1,00 X 1,00M,ASSENTADO C0M ARGAMASSA DE CIMENTO E AREIA,NO TRACO 1:4 EM VOLUME,EXCLUSIVE O TAMPAO</t>
  </si>
  <si>
    <t>ASSENTAMENTO DE TAMPAO DE FºFº,TIPO CIRCULAR,COM DIAMETRO ACIMA DE 0,60M E ATE 1,00M,ASSENTADO COM ARGASSA DE CIMENTO EAREIA,NO TRACO 1:4 EM VOLUME,EXCLUSIVE TAMPAO</t>
  </si>
  <si>
    <t>ASSENTAMENTO DE TAMPAO DE FºFº,TIPO CIRCULAR,COM DIAMETRO DE 0,40 A 0,60M,ASSENTADO COM ARGAMASSA DE CIMENTO E AREIA,NOTRACO 1:4 EM VOLUME,EXCLUSIVE TAMPAO</t>
  </si>
  <si>
    <t>ASSENTAMENTO DE TAMPAO DE FºFº,TIPO CIRCULAR,COM DIAMETRO DE 0,60M E ATE 225KG,ASSENTADO COM ARGAMASSA DE CIMENTO E AREIA,NO TRACO 1:4 EM VOLUME,EXCLUSIVE TAMPAO</t>
  </si>
  <si>
    <t>ASSENTAMENTO DE TAMPAO DE FºFº,DE TRES SECOES,COM LARGURA ATE 1,60M,ASSENTADO COM ARGAMASSA DE CIMENTO E AREIA,NO TRACO1:4 EM VOLUME,EXCLUSIVE TAMPAO</t>
  </si>
  <si>
    <t>ASSENTAMENTO DE TAMPAO DE FºFº,DE QUATRO SECOES,COM LARGURAMINIMA DE 2,00M,ASSENTADO COM ARGAMASSA DE CIMENTO E AREIA,NO TRACO 1:4 EM VOLUME,EXCLUSIVE TAMPAO</t>
  </si>
  <si>
    <t>ASSENTAMENTO DE TAMPAO DE FºFº,DE SETE SECOES,COM LARGURA MINIMA DE 4,00M,ASSENTADO COM ARGAMASSA DE CIMENTO E AREIA,NOTRACO 1:4 EM VOLUME,EXCLUSIVE TAMPAO</t>
  </si>
  <si>
    <t>ASSENTAMENTO DE TAMPAO DE FºFº,DE 30 X 90CM,PARA CAIXA DE RALO,ASSENTADO COM ARGAMASSA DE CIMENTO E AREIA,NO TRACO 1:4 EM VOLUME,EXCLUSIVE TAMPAO</t>
  </si>
  <si>
    <t>ASSENTAMENTO DE CAIXA DE PASSEIO PARA REGISTRO EM FºFº,PADRAO CEDAE,ASSENTADA COM ARGAMASSA DE CIMENTO E AREIA,NO TRACO1:4 EM VOLUME,EXCLUSIVE TAMPAO</t>
  </si>
  <si>
    <t>ASSENTAMENTO DE TUBULACAO DE FERRO FUNDIDO,COM JUNTA ELASTICA,PARA SISTEMAS DE ESCOAMENTO FORCADO DE AGUA OU ESGOTO,COMPREENDENDO CARGA E DESCARGA,ACERTO DE FUNDO DE VALA,COLOCACAO NA VALA,MONTAGEM E REATERRO ATE A GERATRIZ SUPERIOR DO TUBO CONSIDERANDO MATERIAL DA PROPRIA ESCAVACAO E TESTE HIDROSTATICO,EXCL.FORN.DO TUBO E JUNTA ELASTICA,COM DIAMETRO DE 50MM</t>
  </si>
  <si>
    <t>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ELAST.,C/DIAMETR.DE 75 OU 80MM</t>
  </si>
  <si>
    <t>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100MM</t>
  </si>
  <si>
    <t>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150MM</t>
  </si>
  <si>
    <t>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200MM</t>
  </si>
  <si>
    <t>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250MM</t>
  </si>
  <si>
    <t>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300MM</t>
  </si>
  <si>
    <t>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350MM</t>
  </si>
  <si>
    <t>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400MM</t>
  </si>
  <si>
    <t>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450MM</t>
  </si>
  <si>
    <t>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500MM</t>
  </si>
  <si>
    <t>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600MM</t>
  </si>
  <si>
    <t>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700MM</t>
  </si>
  <si>
    <t>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800MM</t>
  </si>
  <si>
    <t>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900MM</t>
  </si>
  <si>
    <t>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ELASTICA,C/DIAMETRO DE 1000MM</t>
  </si>
  <si>
    <t>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ELASTICA,C/DIAMETRO DE 1200MM</t>
  </si>
  <si>
    <t>ASSENTAMENTO DE TUBULACAO DE FERRO FUNDIDO,COM JUNTA ELASTICA,INSTALACAO AEREA,PARA SISTEMAS DE ESCOAMENTO FORCADO DE AGUA OU ESGOTO,COMPREENDENDO CARGA E DESCARGA,MONTAGEM SOBRE APOIOS EXISTENTES E TESTE HIDROSTATICO,EXCLUSIVE FORNECIMENTO DO TUBO E JUNTA ELASTICA,COM DIAMETRO DE 50MM</t>
  </si>
  <si>
    <t>ASSENTAMENTO DE TUBULACAO DE FERRO FUNDIDO,COM JUNTA ELASTICA,INSTALACAO AEREA,PARA SISTEMAS DE ESCOAMENTO FORCADO DE AGUA OU ESGOTO,COMPREENDENDO CARGA E DESCARGA,MONTAGEM SOBRE APOIOS EXISTENTES E TESTE HIDROSTATICO,EXCLUSIVE FORNECIMENTO DO TUBO E JUNTA ELASTICA,COM DIAMETRO DE 75 OU 80MM</t>
  </si>
  <si>
    <t>ASSENTAMENTO DE TUBULACAO DE FERRO FUNDIDO,COM JUNTA ELASTICA,INSTALACAO AEREA,PARA SISTEMAS DE ESCOAMENTO FORCADO DE AGUA OU ESGOTO,COMPREENDENDO CARGA E DESCARGA,MONTAGEM SOBRE APOIOS EXISTENTES E TESTE HIDROSTATICO,EXCLUSIVE FORNECIMENTO DO TUBO E JUNTA ELASTICA,COM DIAMETRO DE 100MM</t>
  </si>
  <si>
    <t>ASSENTAMENTO DE TUBULACAO DE FERRO FUNDIDO,COM JUNTA ELASTICA,INSTALACAO AEREA,PARA SISTEMAS DE ESCOAMENTO FORCADO DE AGUA OU ESGOTO,COMPREENDENDO CARGA E DESCARGA,MONTAGEM SOBRE APOIOS EXISTENTES E TESTE HIDROSTATICO,EXCLUSIVE FORNECIMENTO DO TUBO E JUNTA ELASTICA,COM DIAMETRO DE 150MM</t>
  </si>
  <si>
    <t>ASSENTAMENTO DE TUBULACAO DE FERRO FUNDIDO,COM JUNTA ESLASTCA,INSTALACAO AEREA,PARA SISTEMAS DE ESCOAMENTO FORCADO DE AGUA OU ESGOTO,COMPREENDENDO CARGA E DESCARGA,MONTAGEM SOBRE APOIOS EXISTENTES E TESTE HIDROSTATICO,EXCLUSIVE FORNECIMENTO DO TUBO E JUNTA ELASTICA,COM DIAMETRO DE 200MM</t>
  </si>
  <si>
    <t>ASSENTAMENTO DE TUBULACAO DE FERRO FUNDIDO,COM JUNTA ELASTICA,INSTALACAO AEREA,PARA SISTEMAS DE ESCOAMENTO FORCADO DE AGUA OU ESGOTO,COMPREENDENDO CARGA E DESCARGA,MONTAGEM SOBRE APOIOS EXISTENTES E TESTE HIDROSTATICO,EXCLUSIVE FORNECIMENTO DO TUBO E JUNTA ELASTICA,COM DIAMETRO DE 250MM</t>
  </si>
  <si>
    <t>ASSENTAMENTO DE TUBULACAO DE FERRO FUNDIDO,COM JUNTA ELASTICA,INSTALACAO AEREA,PARA SISTEMAS DE ESCOAMENTO FORCADO DE AGUA OU ESGOTO,COMPREENDENDO CARGA E DESCARGA,MONTAGEM SOBRE APOIOS EXISTENTES E TESTE HIDROSTATICO,EXCLUSIVE FORNECIMENTO DO TUBO E JUNTA ELASTICA,COM DIAMETRO DE 300MM</t>
  </si>
  <si>
    <t>ASSENTAMENTO DE TUBULACAO DE FERRO FUNDIDO,COM JUNTA ELASTICA,INSTALACAO AEREA,PARA SISTEMAS DE ESCOAMENTO FORCADO DE AGUA OU ESGOTO,COMPREENDENDO CARGA E DESCARGA,MONTAGEM SOBRE APOIOS EXISTENTES E TESTE HIDROSTATICO,EXCLUSIVE FORNECIMENTO DO TUBO E JUNTA ELASTICA,COM DIAMETRO DE 350MM</t>
  </si>
  <si>
    <t>ASSENTAMENTO DE TUBULACAO DE FERRO FUNDIDO,COM JUNTA ELASTICA,INSTALACAO AEREA,PARA SISTEMAS DE ESCOAMENTO FORCADO DE AGUA OU ESGOTO,COMPREENDENDO CARGA E DESCARGA,MONTAGEM SOBRE APOIOS EXISTENTES E TESTE HIDROSTATICO,EXCLUSIVE FORNECIMENTO DO TUBO E JUNTA ELASTICA,COM DIAMETRO DE 400MM</t>
  </si>
  <si>
    <t>ASSENTAMENTO DE TUBULACAO DE FERRO FUNDIDO,COM JUNTA ELASTICA,INSTALACAO AEREA,PARA SISTEMAS DE ESCOAMENTO FORCADO DE AGUA OU ESGOTO,COMPREENDENDO CARGA E DESCARGA,MONTAGEM SOBRE APOIOS EXISTENTES E TESTE HIDROSTATICO,EXCLUSIVE FORNECIMENTO DO TUBO E JUNTA ELASTICA,COM DIAMETRO DE 450MM</t>
  </si>
  <si>
    <t>ASSENTAMENTO DE TUBULACAO DE FERRO FUNDIDO,COM JUNTA ELASTICA,INSTALACAO AEREA,PARA SISTEMAS DE ESCOAMENTO FORCADO DE AGUA OU ESGOTO,COMPREENDENDO CARGA E DESCARGA,MONTAGEM SOBRE APOIOS EXISTENTES E TESTE HIDROSTATICO,EXCLUSIVE FORNECIMENTO DO TUBO E JUNTA ELASTICA,COM DIAMETRO DE 500MM</t>
  </si>
  <si>
    <t>ASSENTAMENTO DE TUBULACAO DE FERRO FUNDIDO,COM JUNTA ELASTICA,INSTALACAO AEREA,PARA SISTEMAS DE ESCOAMENTO FORCADO DE AGUA OU ESGOTO,COMPREENDENDO CARGA E DESCARGA,MONTAGEM SOBRE APOIOS EXISTENTES E TESTE HIDROSTATICO,EXCLUSIVE FORNECIMENTO DO TUBO E JUNTA ELASTICA,COM DIAMETRO DE 600MM</t>
  </si>
  <si>
    <t>ASSENTAMENTO DE TUBULACAO DE FERRO FUNDIDO,COM JUNTA ELASTICA,INSTALACAO AEREA,PARA SISTEMAS DE ESCOAMENTO FORCADO DE AGUA OU ESGOTO,COMPREENDENDO CARGA E DESCARGA,MONTAGEM SOBRE APOIOS EXISTENTES E TESTE HIDROSTATICO,EXCLUSIVE FORNECIMENTO DO TUBO E JUNTA ELASTICA,COM DIAMETRO DE 700MM</t>
  </si>
  <si>
    <t>ASSENTAMENTO DE TUBULACAO DE FERRO FUNDIDO,COM JUNTA ELASTICA,INSTALACAO AEREA,PARA SISTEMAS DE ESCOAMENTO FORCADO DE AGUA OU ESGOTO,COMPREENDENDO CARGA E DESCARGA,MONTAGEM SOBRE APOIOS EXISTENTES E TESTE HIDROSTATICO,EXCLUSIVE FORNECIMENTO DO TUBO E JUNTA ELASTICA,COM DIAMETRO DE 800MM</t>
  </si>
  <si>
    <t>ASSENTAMENTO DE TUBULACAO DE FERRO FUNDIDO,COM JUNTA ELASTICA,INSTALACAO AEREA,PARA SISTEMAS DE ESCOAMENTO FORCADO DE AGUA OU ESGOTO,COMPREENDENDO CARGA E DESCARGA,MONTAGEM SOBRE APOIOS EXISTENTES E TESTE HIDROSTATICO,EXCLUSIVE FORNECIMENTO DO TUBO E JUNTA ELASTICA,COM DIAMETRO DE 900MM</t>
  </si>
  <si>
    <t>ASSENTAMENTO DE TUBULACAO DE FERRO FUNDIDO,COM JUNTA ELASTICA,INSTALACAO AEREA,PARA SISTEMAS DE ESCOAMENTO FORCADO DE AGUA OU ESGOTO,COMPREENDENDO CARGA E DESCARGA,MONTAGEM SOBRE APOIOS EXISTENTES E TESTE HIDROSTATICO,EXCLUSIVE FORNECIMENTO DO TUBO E JUNTA ELASTICA,COM DIAMETRO DE 1000MMM</t>
  </si>
  <si>
    <t>ASSENTAMENTO DE TUBULACAO DE FERRO FUNDIDO,COM JUNTA ELASTICA,INSTALACAO AEREA,PARA SISTEMAS DE ESCOAMENTO FORCADO DE AGUA OU ESGOTO,COMPREENDENDO CARGA E DESCARGA,MONTAGEM SOBRE APOIOS EXISTENTES E TESTE HIDROSTATICO,EXCLUSIVE FORNECIMENTO DO TUBO E JUNTA ELASTICA,COM DIAMETRO DE 1200MM</t>
  </si>
  <si>
    <t>ASSENTAMENTO DE TUBULACAO DE FERRO FUNDIDO,COM JUNTA ELASTICA,PARA SISTEMAS DE ESCOAMENTO LIVRE DE AGUA OU ESGOTOS,COMPREENDENDO CARGA E DESCARGA,ACERTO DE FUNDO DE VALA,COLOCACAONA VALA,MONTAGEM E REATERRO ATE A GERATRIZ SUPERIOR DO TUBOCONSIDERANDO MATERIAL DA PROPRIA ESCAVACAO,EXCLUSIVE FORNECIMENTO DO TUBO E JUNTA ELASTICA,COM DIAMETRO DE 100MM</t>
  </si>
  <si>
    <t>ASSENTAMENTO DE TUBO DE FºFº,COM JUNTA ELASTICA,PARA SISTEMAS DE ESCOAMENTO LIVRE DE AGUA OU ESGOTOS,COMPREENDENDO CARGA E DESCARGA,ACERTO DE FUNDO DE VALA,COLOCACAO NA VALA,MONTAGEM E REATERRO ATE A GERATRIZ SUPERIOR DO TUBO CONSIDERANDO O MATERIAL DA PROPRIA ESCAVACAO,EXCLUSIVE FORNECIMENTO DO TUBO E JUNTA ELASTICA,COM DIAMETRO DE 150MM</t>
  </si>
  <si>
    <t>ASSENTAMENTO DE TUBO DE FºFº,COM JUNTA ELASTICA,PARA SISTEMAS DE ESCOAMENTO LIVRE DE AGUA OU ESGOTOS,COMPREENDENDO CARGA E DESCARGA,ACERTO DE FUNDO DE VALA,COLOCACAO NA VALA,MONTAGEM E REATERRO ATE A GERATRIZ SUPERIOR DO TUBO CONSIDERANDO OMATERIAL DA PROPRIA ESCAVACAO,EXCLUSIVE FORNECIMENTO DO TUBO E JUNTA ELASTICA,COM DIAMETRO DE 200MM</t>
  </si>
  <si>
    <t>ASSENTAMENTO DE TUBO DE FºFº,COM JUNTA ELASTICA,PARA SISTEMAS DE ESCOAMENTO LIVRE DE AGUA OU ESGOTOS,COMPREENDENDO CARGA E DESCARGA,ACERTO DE FUNDO DE VALA,COLOCACAO NA VALA,MONTAGEM E REATERRO ATE A GERATRIZ SUPERIOR DO TUBO CONSIDERANDO O MATERIAL DA PROPRIA ESCAVACAO,EXCLUSIVE FORNECIMENTO DO TUBO E JUNTA ELASTICA,COM DIAMETRO DE 250MM</t>
  </si>
  <si>
    <t>ASSENTAMENTO DE TUBO DE FºFº,COM JUNTA ELASTICA,PARA SISTEMAS DE ESCOAMENTO LIVRE DE AGUA OU ESGOTOS,COMPREENDENDO CARGA E DESCARGA,ACERTO DE FUNDO DE VALA,COLOCACAO NA VALA,MONTAGEM E REATERRO ATE A GERATRIZ SUPERIOR DO TUBO CONSIDERANDO O MATERIAL DA PROPRIA ESCAVACAO,EXCLUSIVE FORNECIMENTO DO TUBO E JUNTA ELASTICA,COM DIAMETRO DE 300MM</t>
  </si>
  <si>
    <t>ASSENTAMENTO DE CONEXOES DE FºFº,COM JUNTA ELASTICA,COM DIAMETRO DE 50MM,EXCLUSIVE CONEXOES E JUNTAS ELASTICAS.CUSTO POR JUNTA</t>
  </si>
  <si>
    <t>ASSENTAMENTO DE CONEXOES DE FºFº,COM JUNTA ELASTICA,COM DIAMETRO DE 75MM,EXCLUSIVE CONEXOES E JUNTAS ELASTICAS.CUSTO POR JUNTA</t>
  </si>
  <si>
    <t>ASSENTAMENTO DE CONEXOES DE FºFº,COM JUNTA ELASTICA,COM DIAMETRO DE 100MM,EXCLUSIVE CONEXOES E JUNTAS ELASTICAS.CUSTO POR JUNTA</t>
  </si>
  <si>
    <t>ASSENTAMENTO DE CONEXOES DE FºFº,COM JUNTA ELASTICA,COM DIAMETRO DE 150MM,EXCLUSIVE CONEXOES E JUNTAS ELASTICAS.CUSTO POR JUNTA</t>
  </si>
  <si>
    <t>ASSENTAMENTO DE CONEXOES DE FºFº,COM JUNTA ELASTICA,COM DIAMETRO DE 200MM,EXCLUSIVE CONEXOES E JUNTAS ELASTICAS.CUSTO POR JUNTA</t>
  </si>
  <si>
    <t>ASSENTAMENTO DE CONEXOES DE FºFº,COM JUNTA ELASTICA,COM DIAMETRO DE 250MM,EXCLUSIVE CONEXOES E JUNTAS ELASTICAS.CUSTO POR JUNTA</t>
  </si>
  <si>
    <t>ASSENTAMENTO DE CONEXOES DE FºFº,COM JUNTA ELASTICA,COM DIAMETRO DE 300MM,EXCLUSIVE CONEXOES E JUNTAS ELASTICAS.CUSTO POR JUNTA</t>
  </si>
  <si>
    <t>ASSENTAMENTO DE CONEXOES DE FºFº,COM JUNTA ELASTICA,COM DIAMETRO DE 350MM,EXCLUSIVE CONEXOES E JUNTAS ELASTICAS.CUSTO POR JUNTA</t>
  </si>
  <si>
    <t>ASSENTAMENTO DE CONEXOES DE FºFº,COM JUNTA ELASTICA,COM DIAMETRO DE 400MM,EXCLUSIVE CONEXOES E JUNTAS ELASTICAS.CUSTO POR JUNTA</t>
  </si>
  <si>
    <t>ASSENTAMENTO DE CONEXOES DE FºFº,COM JUNTA ELASTICA,COM DIAMETRO DE 450MM,EXCLUSIVE CONEXOES E JUNTAS ELASTICAS.CUSTO POR JUNTA</t>
  </si>
  <si>
    <t>ASSENTAMENTO DE CONEXOES DE FºFº,COM JUNTA ELASTICA,COM DIAMETRO DE 500MM,EXCLUSIVE CONEXOES E JUNTAS ELASTICAS.CUSTO POR JUNTA</t>
  </si>
  <si>
    <t>ASSENTAMENTO DE CONEXOES DE FºFº,COM JUNTA ELASTICA,COM DIAMETRO DE 600MM,EXCLUSIVE CONEXOES E JUNTAS ELASTICAS.CUSTO POR JUNTA</t>
  </si>
  <si>
    <t>ASSENTAMENTO DE CONEXOES DE FERRO FUNDIDO,COM JUNTA ELASTICA,COM DIAMETRO DE 700MM,EXCLUSIVE CONEXOES E JUNTAS ELASTICAS.CUSTO POR JUNTA</t>
  </si>
  <si>
    <t>ASSENTAMENTO DE CONEXOES DE FERRO FUNDIDO,COM JUNTA ELASTICA,COM DIAMETRO DE 800MM,EXCLUSIVE CONEXOES E JUNTAS ELASTICAS.CUSTO POR JUNTA</t>
  </si>
  <si>
    <t>ASSENTAMENTO DE CONEXOES DE FERRO FUNDIDO,COM JUNTA ELASTICA,COM DIAMETRO DE 900MM,EXCLUSIVE CONEXOES E JUNTAS ELASTICAS.CUSTO POR JUNTA</t>
  </si>
  <si>
    <t>ASSENTAMENTO DE CONEXOES DE FERRO FUNDIDO,COM JUNTA ELASTICA,COM DIAMETRO DE 1000MM,EXCLUSIVE CONEXOES E JUNTAS ELASTICAS.CUSTO POR JUNTA</t>
  </si>
  <si>
    <t>ASSENTAMENTO DE CONEXOES DE FERRO FUNDIDO,COM JUNTA ELASTICA,COM DIAMETRO DE 1200MM,EXCLUSIVE CONEXOES E JUNTAS ELASTICAS.CUSTO POR JUNTA</t>
  </si>
  <si>
    <t>ASSENTAMENTO SEM FORNECIMENTO DE CONEXOES E REGISTROS DE FERRO FUNDIDO,COM JUNTAS MECANICAS OU FLANGEADAS,EXCLUSIVE MATERIAIS DAS JUNTAS,COM DIAMETRO DE 50MM.CUSTO POR JUNTA</t>
  </si>
  <si>
    <t>ASSENTAMENTO SEM FORNECIMENTO DE CONEXOES E REGISTROS DE FERRO FUNDIDO,COM JUNTAS MECANICAS OU FLANGEADAS,EXCLUSIVE MATERIAIS DAS JUNTAS,COM DIAMETRO DE 75MM.CUSTO POR JUNTA</t>
  </si>
  <si>
    <t>ASSENTAMENTO SEM FORNECIMENTO DE CONEXOES E REGISTROS DE FERRO FUNDIDO,COM JUNTAS MECANICAS OU FLANGEADAS,EXCLUSIVE MATERIAIS DAS JUNTAS,COM DIAMETRO DE 100MM.CUSTO POR JUNTA</t>
  </si>
  <si>
    <t>ASSENTAMENTO SEM FORNECIMENTO DE CONEXOES E REGISTROS DE FERRO FUNDIDO,COM JUNTAS MECANICAS OU FLANGEADAS,EXCLUSIVE MATERIAIS DAS JUNTAS,COM DIAMETRO DE 150MM.CUSTO POR JUNTA</t>
  </si>
  <si>
    <t>ASSENTAMENTO SEM FORNECIMENTO DE CONEXOES E REGISTROS DE FERRO FUNDIDO,COM JUNTAS MECANICAS OU FLANGEADAS,EXCLUSIVE MATERIAIS DAS JUNTAS,COM DIAMETRO DE 200MM.CUSTO POR JUNTA</t>
  </si>
  <si>
    <t>ASSENTAMENTO SEM FORNECIMENTO DE CONEXOES E REGISTROS DE FERRO FUNDIDO,COM JUNTAS MECANICAS OU FLANGEADAS,EXCLUSIVE MATERIAIS DAS JUNTAS,COM DIAMETRO DE 250MM.CUSTO POR JUNTA</t>
  </si>
  <si>
    <t>ASSENTAMENTO SEM FORNECIMENTO DE CONEXOES E REGISTROS DE FERRO FUNDIDO,COM JUNTAS MECANICAS OU FLANGEADAS,EXCLUSIVE MATERIAIS DAS JUNTAS,COM DIAMETRO DE 300MM.CUSTO POR JUNTA</t>
  </si>
  <si>
    <t>ASSENTAMENTO SEM FORNECIMENTO DE CONEXOES E REGISTROS DE FERRO FUNDIDO,COM JUNTAS MECANICAS OU FLANGEADAS,EXCLUSIVE MATERIAIS DAS JUNTAS,COM DIAMETRO DE 350MM.CUSTO POR JUNTA</t>
  </si>
  <si>
    <t>ASSENTAMENTO SEM FORNECIMENTO DE CONEXOES E REGISTROS DE FERRO FUNDIDO,COM JUNTAS MECANICAS OU FLANGEADAS,EXCLUSIVE MATERIAIS DAS JUNTAS,COM DIAMETRO DE 400MM.CUSTO POR JUNTA</t>
  </si>
  <si>
    <t>ASSENTAMENTO SEM FORNECIMENTO DE CONEXOES E REGISTROS DE FERRO FUNDIDO,COM JUNTAS MECANICAS OU FLANGEADAS,EXCLUSIVE MATERIAIS DAS JUNTAS,COM DIAMETRO DE 450MM.CUSTO POR JUNTA</t>
  </si>
  <si>
    <t>ASSENTAMENTO SEM FORNECIMENTO DE CONEXOES E REGISTROS DE FERRO FUNDIDO,COM JUNTAS MECANICAS OU FLANGEADAS,EXCLUSIVE MATERIAIS DAS JUNTAS,COM DIAMETRO DE 500MM.CUSTO POR JUNTA</t>
  </si>
  <si>
    <t>ASSENTAMENTO SEM FORNECIMENTO DE CONEXOES E REGISTROS DE FERRO FUNDIDO,COM JUNTAS MECANICAS OU FLANGEADAS,EXCLUSIVE MATERIAIS DAS JUNTAS,COM DIAMETRO DE 600MM.CUSTO POR JUNTA</t>
  </si>
  <si>
    <t>ASSENTAMENTO SEM FORNECIMENTO DE CONEXOES E REGISTROS DE FERRO FUNDIDO,COM JUNTAS MECANICAS OU FLANGEADAS,EXCLUSIVE MATERIAIS DAS JUNTAS,COM DIAMETRO DE 700MM.CUSTO POR JUNTA</t>
  </si>
  <si>
    <t>ASSENTAMENTO SEM FORNECIMENTO DE CONEXOES E REGISTROS DE FERRO FUNDIDO,COM JUNTAS MECANICAS OU FLANGEADAS,EXCLUSIVE MATERIAIS DAS JUNTAS,COM DIAMETRO DE 800MM.CUSTO POR JUNTA</t>
  </si>
  <si>
    <t>ASSENTAMENTO SEM FORNECIMENTO DE CONEXOES E REGISTROS DE FERRO FUNDIDO,COM JUNTAS MECANICAS OU FLANGEADAS,EXCLUSIVE MATERIAIS DAS JUNTAS,COM DIAMETRO DE 900MM.CUSTO POR JUNTA</t>
  </si>
  <si>
    <t>ASSENTAMENTO SEM FORNECIMENTO DE CONEXOES E REGISTROS DE FERRO FUNDIDO,COM JUNTAS MECANICAS OU FLANGEADAS,EXCLUSIVE MATERIAIS DAS JUNTAS,COM DIAMETRO DE 1000MM.CUSTO POR JUNTA</t>
  </si>
  <si>
    <t>ASSENTAMENTO SEM FORNECIMENTO DE CONEXOES E REGISTROS DE FERRO FUNDIDO,COM JUNTAS MECANICAS OU FLANGEADAS,EXCLUSIVE MATERIAIS DAS JUNTAS,COM DIAMETRO DE 1200MM.CUSTO POR JUNTA</t>
  </si>
  <si>
    <t>MONTAGEM DE JUNTA GIBAULT,EXCLUSIVE PECA,COM DIAMETRO ATE 200MM.CUSTO POR PECA</t>
  </si>
  <si>
    <t>MONTAGEM DE JUNTA GIBAULT,EXCLUSIVE A PECA,COM DIAMETRO DE 250 A 300MM. CUSTO POR PECA</t>
  </si>
  <si>
    <t>MONTAGEM DE JUNTA GIBAULT,EXCLUSIVE A PECA,COM DIAMETRO DE 300 A 600MM.CUSTO POR PECA</t>
  </si>
  <si>
    <t>MONTAGEM SEM FORNECIMENTO DE LUVA TRIPARTIDA DE FERRO DUCTIL PARA DN ATE 100MM</t>
  </si>
  <si>
    <t>MONTAGEM SEM FORNECIMENTO DE LUVA TRIPARTIDA DE FERRO DUCTIL PARA DN ACIMA DE 100MM ATE 250MM</t>
  </si>
  <si>
    <t>MONTAGEM SEM FORNECIMENTO DE LUVA TRIPARTIDA DE FERRO DUCTIL PARA DN ACIMA DE 250MM ATE 400MM</t>
  </si>
  <si>
    <t>MONTAGEM SEM FORNECIMENTO DE LUVA TRIPARTIDA DE FERRO DUCTIL PARA DN ACIMA DE 400MM ATE 500MM</t>
  </si>
  <si>
    <t>MONTAGEM SEM FORNECIMENTO DE LUVA TRIPARTIDA DE FERRO DUCTIL PARA DN ACIMA DE 500MM ATE 600MM</t>
  </si>
  <si>
    <t>MONTAGEM DE JUNTA DE DESMONTAGEM,EXCLUSIVE A PECA,COM DIAMETRO DE 100MM.CUSTO POR PECA</t>
  </si>
  <si>
    <t>MONTAGEM DE JUNTA DE DESMONTAGEM,EXCLUSIVE A PECA,COM DIAMETRO DE 150MM.CUSTO POR PECA</t>
  </si>
  <si>
    <t>MONTAGEM DE JUNTA DE DESMONTAGEM,EXCLUSIVE A PECA,COM DIAMETRO DE 200MM.CUSTO POR PECA</t>
  </si>
  <si>
    <t>MONTAGEM DE JUNTA DE DESMONTAGEM,EXCLUSIVE A PECA,COM DIAMETRO DE 250MM.CUSTO POR PECA</t>
  </si>
  <si>
    <t>MONTAGEM DE JUNTA DE DESMONTAGEM,EXCLUSIVE A PECA,COM DIAMETRO DE 300MM.CUSTO POR PECA</t>
  </si>
  <si>
    <t>MONTAGEM DE JUNTA DE DESMONTAGEM,EXCLUSIVE A PECA,COM DIAMETRO DE 350MM.CUSTO POR PECA</t>
  </si>
  <si>
    <t>MONTAGEM DE JUNTA DE DESMONTAGEM,EXCLUSIVE A PECA,COM DIAMETRO DE 400MM.CUSTO POR PECA</t>
  </si>
  <si>
    <t>MONTAGEM DE JUNTA DE DESMONTAGEM,EXCLUSIVE A PECA,COM DIAMETRO DE 450MM.CUSTO POR PECA</t>
  </si>
  <si>
    <t>MONTAGEM DE JUNTA DE DESMONTAGEM,EXCLUSIVE A PECA,COM DIAMETRO DE 500MM. CUSTO POR PECA</t>
  </si>
  <si>
    <t>MONTAGEM DE JUNTA DE DESMONTAGEM,EXCLUSIVE A PECA,COM DIAMETRO DE 600MM.CUSTO POR PECA</t>
  </si>
  <si>
    <t>MONTAGEM DE JUNTA DE DESMONTAGEM,EXCLUSIVE A PECA,COM DIAMETRO DE 700MM.CUSTO POR PECA</t>
  </si>
  <si>
    <t>MONTAGEM DE JUNTA DE DESMONTAGEM,EXCLUSIVE A PECA,COM DIAMETRO DE 800MM.CUSTO POR PECA</t>
  </si>
  <si>
    <t>MONTAGEM DE JUNTA DE DESMONTAGEM,EXCLUSIVE A PECA,COM DIAMETRO DE 900MM.CUSTO POR PECA</t>
  </si>
  <si>
    <t>MONTAGEM DE JUNTA DE DESMONTAGEM,EXCLUSIVE A PECA,COM DIAMETRO DE 1000MM.CUSTO POR PECA</t>
  </si>
  <si>
    <t>MONTAGEM DE JUNTA DE DESMONTAGEM,EXCLUSIVE A PECA,COM DIAMETRO DE 1200MM.CUSTO POR PECA</t>
  </si>
  <si>
    <t>MONTAGEM DE JUNTA DE DESMONTAGEM,EXCLUSIVE A PECA,COM DIAMETRO DE 1400MM.CUSTO POR PECA</t>
  </si>
  <si>
    <t>MONTAGEM DE JUNTA DE DESMONTAGEM,EXCLUSIVE A PECA,COM DIAMETRO DE 1500MM.CUSTO POR PECA</t>
  </si>
  <si>
    <t>MONTAGEM DE JUNTA DRESSER SEM ANCORAGENS (HARNESS),EXCLUSIVE A PECA,COM DIAMETRO DE 150MM.CUSTO POR PECA</t>
  </si>
  <si>
    <t>MONTAGEM DE JUNTA DRESSER SEM ANCORAGENS (HARNESS),EXCLUSIVE A PECA,COM DIAMETRO DE 200MM.CUSTO POR PECA</t>
  </si>
  <si>
    <t>MONTAGEM DE JUNTA DRESSER SEM ANCORAGENS (HARNESS),EXCLUSIVE A PECA,COM DIAMETRO DE 250MM.CUSTO POR PECA</t>
  </si>
  <si>
    <t>MONTAGEM DE JUNTA DRESSER SEM ANCORAGENS (HARNESS),EXCLUSIVE A PECA,COM DIAMETRO DE 300MM.CUSTO POR PECA</t>
  </si>
  <si>
    <t>MONTAGEM DE JUNTA DRESSER SEM ANCORAGENS (HARNESS),EXCLUSIVE A PECA,COM DIAMETRO DE 350MM.CUSTO POR PECA</t>
  </si>
  <si>
    <t>MONTAGEM DE JUNTA DRESSER SEM ANCORAGENS (HARNESS),EXCLUSIVE A PECA,COM DIAMETRO DE 400MM.CUSTO POR PECA</t>
  </si>
  <si>
    <t>MONTAGEM DE JUNTA DRESSER SEM ANCORAGENS (HARNESS),EXCLUSIVE A PECA,COM DIAMETRO DE 450MM.CUSTO POR PECA</t>
  </si>
  <si>
    <t>MONTAGEM DE JUNTA DRESSER SEM ANCORAGENS (HARNESS),EXCLUSIVE A PECA,COM DIAMETRO DE 500MM.CUSTO POR PECA</t>
  </si>
  <si>
    <t>MONTAGEM DE JUNTA DRESSER SEM ANCORAGENS (HARNESS),EXCLUSIVE A PECA,COM DIAMETRO DE 600MM.CUSTO POR PECA</t>
  </si>
  <si>
    <t>MONTAGEM DE JUNTA DRESSER SEM ANCORAGENS (HARNESS),EXCLUSIVE A PECA,COM DIAMETRO DE 700MM.CUSTO POR PECA</t>
  </si>
  <si>
    <t>MONTAGEM DE JUNTA DRESSER SEM ANCORAGENS (HARNESS),EXCLUSIVE A PECA,COM DIAMETRO DE 800MM.CUSTO POR PECA</t>
  </si>
  <si>
    <t>MONTAGEM DE JUNTA DRESSER SEM ANCORAGENS (HARNESS),EXCLUSIVE A PECA,COM DIAMETRO DE 900MM.CUSTO POR PECA</t>
  </si>
  <si>
    <t>MONTAGEM DE JUNTA DRESSER SEM ANCORAGENS (HARNESS),EXCLUSIVE A PECA,COM DIAMETRO DE 1000MM.CUSTO POR PECA</t>
  </si>
  <si>
    <t>MONTAGEM DE JUNTA DRESSER SEM ANCORAGENS (HARNESS),EXCLUSIVE A PECA,COM DIAMETRO DE 1200MM.CUSTO POR PECA</t>
  </si>
  <si>
    <t>MONTAGEM DE JUNTA DRESSER SEM ANCORAGENS (HARNESS),EXCLUSIVE A PECA,COM DIAMETRO DE 1300MM.CUSTO POR PECA</t>
  </si>
  <si>
    <t>MONTAGEM DE JUNTA DRESSER SEM ANCORAGENS (HARNESS),EXCLUSIVE A PECA,COM DIAMETRO DE 1500MM.CUSTO POR PECA</t>
  </si>
  <si>
    <t>MONTAGEM DE JUNTA DRESSER SEM ANCORAGENS (HARNESS),EXCLUSIVE A PECA,COM DIAMETRO DE 2000MM.CUSTO POR PECA</t>
  </si>
  <si>
    <t>MONTAGEM DE JUNTA DRESSER SEM ANCORAGENS (HARNESS),EXCLUSIVE A PECA,COM DIAMETRO DE 2500MM.CUSTO POR PECA</t>
  </si>
  <si>
    <t>ASSENTAMENTO DE TUBOS DE POLIETILENO,COM DE=20 A 40MM,INCLUSIVE TESTE HIDROSTATICO,EXCLUSIVE SOLDA DAS JUNTAS E FORNECIMENTO DE TUBOS E DE CONEXOES</t>
  </si>
  <si>
    <t>ASSENTAMENTO DE TUBOS DE POLIETILENO,COM DE ACIMA DE 40 A 75MM,INCLUSIVE TESTE HIDROSTATICO,EXCLUSIVE SOLDA DAS JUNTAS E FORNECIMENTO DE TUBOS E DE CONEXOES</t>
  </si>
  <si>
    <t>ASSENTAMENTO DE TUBOS DE POLIETILENO,COM DE ACIMA DE 75MM A125MM,INCLUSIVE TESTE HIDROSTATICO,EXCLUSIVE SOLDA DAS JUNTAS E FORNECIMENTO DE TUBOS E DE CONEXOES</t>
  </si>
  <si>
    <t>ASSENTAMENTO DE TUBOS DE POLIETILENO,COM DE ACIMA DE 125MM A 180MM,INCLUSIVE TESTE HIDROSTATICO,EXCLUSIVE SOLDA DAS JUNTAS E FORNECIMENTO DE TUBOS E DE CONEXOES</t>
  </si>
  <si>
    <t>ASSENTAMENTO DE TUBOS DE POLIETILENO,COM DE ACIMA DE 180MM A 225MM,INCLUSIVE TESTE HIDROSTATICO,EXCLUSIVE SOLDA DAS JUNTAS E FORNECIMENTO DE TUBOS E DE CONEXOES</t>
  </si>
  <si>
    <t>ASSENTAMENTO DE TUBOS DE POLIETILENO,COM DE ACIMA DE 225MM A 280MM,INCLUSIVE TESTE HIDROSTATICO,EXCLUSIVE SOLDA DAS JUNTAS E FORNECIMENTO DE TUBOS E DE CONEXOES</t>
  </si>
  <si>
    <t>ASSENTAMENTO DE TUBOS DE POLIETILENO,COM DE ACIMA DE 280MM A 355MM,INCLUSIVE TESTE HIDROSTATICO,EXCLUSIVE SOLDA DAS JUNTAS E FORNECIMENTO DE TUBOS E DE CONEXOES</t>
  </si>
  <si>
    <t>ASSENTAMENTO DE TUBOS DE POLIETILENO,COM DE ACIMA DE 355MM A 450MM,INCLUSIVE TESTE HIDROSTATICO,EXCLUSIVE SOLDA DAS JUNTAS E FORNECIMENTO DE TUBOS E DE CONEXOES</t>
  </si>
  <si>
    <t>ASSENTAMENTO DE TUBOS DE POLIETILENO,COM DE ACIMA DE 450MM A 560MM,INCLUSIVE TESTE HIDROSTATICO,EXCLUSIVE SOLDA DAS JUNTAS E FORNECIMENTO DE TUBOS E DE CONEXOES</t>
  </si>
  <si>
    <t>ASSENTAMENTO DE TUBOS DE POLIETILENO,COM DE ACIMA DE 560MM A 800MM,INCLUSIVE TESTE HIDROSTATICO,EXCLUSIVE SOLDA DAS JUNTAS E FORNECIMENTO DE TUBOS E DE CONEXOES</t>
  </si>
  <si>
    <t>ASSENTAMENTO DE TUBOS DE POLIETILENO,COM DE ACIMA DE 800MM A 1000MM,INCLUSIVE TESTE HIDROSTATICO,EXCLUSIVE SOLDA DAS JUNTAS E FORNECIMENTO DE TUBOS E DE CONEXOES</t>
  </si>
  <si>
    <t>ASSENTAMENTO DE TUBOS DE POLIETILENO,COM DE ACIMA DE 1000MMA 1200MM,INCLUSIVE TESTE HIDROSTATICO,EXCLUSIVE SOLDA DAS JUNTAS E FORNECIMENTO DE TUBOS E DE CONEXOES</t>
  </si>
  <si>
    <t>CALHA MEIO-TUBO CIRCULAR DE CONCRETO VIBRADO,DIAMETRO INTERNO DE 300MM,INCLUSIVE ACERTO DE FUNDO DE VALA.FORNECIMENTO EASSENTAMENTO</t>
  </si>
  <si>
    <t>CALHA MEIO-TUBO CIRCULAR DE CONCRETO VIBRADO,DIAMETRO INTERNO DE 400MM,INCLUSIVE ACERTO DE FUNDO DE VALA.FORNECIMENTO EASSENTAMENTO</t>
  </si>
  <si>
    <t>CALHA DE MEIO-TUBO CIRCULAR DE CONCRETO VIBRADO,DIAMETRO INTERNO DE 500MM,INCLUSIVE ACERTO DE FUNDO DE VALA.FORNECIMENTO E ASSENTAMENTO</t>
  </si>
  <si>
    <t>CALHA MEIO-TUBO CIRCULAR DE CONCRETO VIBRADO,DIAMETRO INTERNO DE 600MM,INCLUSIVE ACERTO DE FUNDO DE VALA.FORNECIMENTO EASSENTAMENTO</t>
  </si>
  <si>
    <t>CALHA MEIO-TUBO CIRCULAR DE CONCRETO VIBRADO,DIAMETRO INTERNO DE 800MM,INCLUSIVE ACERTO DE FUNDO DE VALA.FORNECIMENTO EASSENTAMENTO</t>
  </si>
  <si>
    <t>CALHA MEIO-TUBO CIRCULAR DE CONCRETO VIBRADO,DIAMETRO INTERNO DE 1000MM,INCLUSIVE ACERTO DE FUNDO DE VALA.FORNECIMENTO E ASSENTAMENTO</t>
  </si>
  <si>
    <t>CANAL PRE-FABRICADO,EM CONCRETO PROTENDIDO E/OU ARMADO,COM SECAO EM "U",MEDIDO PELA AREA DO PERIMETRO INTERNO DA SECAO VEZES O COMPRIMENTO DO CANAL.FORNECIMENTO E ASSENTAMENTO</t>
  </si>
  <si>
    <t>COBERTURA DE CANAL PRE-FABRICADO,EM CONCRETO PROTENDIDO E/OU ARMADO,PARA VAOS ATE 5,00M.FORNECIMENTO E ASSENTAMENTO</t>
  </si>
  <si>
    <t>GALERIA TECNICA PRE-FABRICADA DE CONCRETO ARMADO,DIMENSOESINTERNAS DE 1,00X1,00M (BXH) RECOBRIMENTO COM 2CM,EXCLUSIVEESCAVACAO E REATERRO.FORNECIMENTO E ASSENTAMENTO.</t>
  </si>
  <si>
    <t>GALERIA TECNICA PRE-FABRICADA DE CONCRETO ARMADO,DIMENSOESINTERNAS DE 1,50X1,00M (BXH) RECOBRIMENTO COM 2CM,EXCLUSIVEESCAVACAO E REATERRO.FORNECIMENTO E ASSENTAMENTO</t>
  </si>
  <si>
    <t>GALERIA TECNICA PRE-FABRICADA DE CONCRETO ARMADO,DIMENSOESINTERNAS DE 2,00X1,20M (BXH) RECOBRIMENTO COM 2CM,EXCLUSIVEESCAVACAO E REATERRO.FORNECIMENTO E ASSENTAMENTO</t>
  </si>
  <si>
    <t>GALERIA TECNICA PRE-FABRICADA DE CONCRETO ARMADO,DIMENSOESINTERNAS DE 2,00X1,50M (BXH) RECOBRIMENTO COM 2CM,EXCLUSIVEESCAVACAO E REATERRO.FORNECIMENTO E ASSENTAMENTO</t>
  </si>
  <si>
    <t>GALERIA TECNICA PRE-FABRICADA DE CONCRETO ARMADO,DIMENSOESINTERNAS DE 2,50X1,50M (BXH) RECOBRIMENTO COM 2CM,EXCLUSIVEESCAVACAO E REATERRO.FORNECIMENTO E ASSENTAMENTO</t>
  </si>
  <si>
    <t>GALERIA TECNICA PRE-FABRICADA DE CONCRETO ARMADO,DIMENSOESINTERNAS DE 2,50X2,00M (BXH) RECOBRIMENTO COM 2CM,EXCLUSIVEESCAVACAO E REATERRO.FORNECIMENTO E ASSENTAMENTO</t>
  </si>
  <si>
    <t>GALERIA TECNICA PRE-FABRICADA DE CONCRETO ARMADO,DIMENSOESINTERNAS DE 3,00X2,00M (BXH) RECOBRIMENTO COM 2CM,EXCLUSIVEESCAVACAO E REATERRO.FORNECIMENTO E ASSENTAMENTO</t>
  </si>
  <si>
    <t>GALERIA TECNICA PRE-FABRICADA DE CONCRETO ARMADO,DIMENSOESINTERNAS DE 3,50X2,00M (BXH) RECOBRIMENTO COM 2CM,EXCLUSIVEESCAVACAO E REATERRO.FORNECIMENTO E ASSENTAMENTO</t>
  </si>
  <si>
    <t>TUBO CERAMICO VIDRADO,CONFORME ESPECIFICACOES DA CEDAE,PARAESGOTO SANITARIO E AGUAS PLUVIAIS,ATERRO E SOCA ATE A ALTURA DA GERATRIZ SUPERIOR DO TUBO,CONSIDERANDO O MATERIAL DA PROPRIA ESCAVACAO,COM DIAMETRO DE 100MM,INCLUSIVE FORNECIMENTODO MATERIAL PARA REJUNTAMENTO COM ARGAMASSA DE CIMENTO E AREIA,NO TRACO 1:4.FORNECIMENTO E ASSENTAMENTO</t>
  </si>
  <si>
    <t>TUBO CERAMICO VIDRADO,CONFORME ESPECIFICACOES DA CEDAE,PARAESGOTO SANITARIO E AGUAS PLUVIAIS,ATERRO E SOCA ATE A ALTURA DA GERATRIZ SUPERIOR DO TUBO,CONSIDERANDO O MATERIAL DA PROPRIA ESCAVACAO,COM DIAMETRO DE 150MM,INCLUSIVE FORNECIMENTODO MATERIAL PARA REJUNTAMENTO COM ARGAMASSA DE CIMENTO E AREIA,NO TRACO 1:4.FORNECIMENTO E ASSENTAMENTO</t>
  </si>
  <si>
    <t>TUBO CERAMICO VIDRADO,CONFORME ESPECIFICACOES DA CEDAE,PARAESGOTO SANITARIO E AGUAS PLUVIAIS,ATERRO E SOCA ATE A ALTURA DA GERATRIZ SUPERIOR DO TUBO,CONSIDERANDO O MATERIAL DA PROPRIA ESCAVACAO,COM DIAMETRO DE 200MM,INCLUSIVE FORNECIMENTODO MATERIAL PARA REJUNTAMENTO COM ARGAMASSA DE CIMENTO E AREIA,NO TRACO 1:4.FORNECIMENTO E ASSENTAMENTO</t>
  </si>
  <si>
    <t>TUBO CERAMICO VIDRADO,CONFORME ESPECIFICACOES DA CEDAE,PARAESGOTO SANITARIO E AGUAS PLUVIAIS,ATERRO E SOCA ATE A ALTURA DA GERATRIZ SUPERIOR DO TUBO,CONSIDERANDO O MATERIAL DA PROPRIA ESCAVACAO,COM DIAMETRO DE 250MM,INCLUSIVE FORNECIMENTODO MATERIAL PARA REJUNTAMENTO COM ARGAMASSA DE CIMENTO E AREIA,NO TRACO 1:4.FORNECIMENTO E ASSENTAMENTO</t>
  </si>
  <si>
    <t>TUBO CERAMICO VIDRADO,CONFORME ESPECIFICACOES DA CEDAE,PARAESGOTO SANITARIO E AGUAS PLUVIAIS,ATERRO E SOCA ATE A ALTURA DA GERATRIZ SUPERIOR DO TUBO,CONSIDERANDO O MATERIAL DA PROPRIA ESCAVACAO,COM DIAMETRO DE 300MM,INCLUSIVE FORNECIMENTODO MATERIAL PARA REJUNTAMENTO COM ARGAMASSA DE CIMENTO E AREIA,NO TRACO 1:4.FORNECIMENTO E ASSENTAMENTO</t>
  </si>
  <si>
    <t>CAIXA DE VISITA,EXECUTADA COM CONEXOES CERAMICAS,COM DIAMETRO DE 150MM,INCLUSIVE BASE,CAIXA DE PROTECAO E TAMPA EM CONCRETO,CONFORME PADRAO CEDAE,PROFUNDIDADE ATE 1,00M.FORNECIMENTO E ASSENTAMENTO</t>
  </si>
  <si>
    <t>ADICIONAL DE PROFUNDIDADE EXCEDENTE DE 1,00M,PARA CAIXA DE VISITA,EXECUTADA COM CONEXOES CERAMICAS,COM DIAMETRO DE 150MM,CONFORME PADRAO CEDAE.FORNECIMENTO E ASSENTAMENTO</t>
  </si>
  <si>
    <t>CAIXA DE VISITA,EXECUTADA COM CONEXOES CERAMICAS,COM DIAMETRO DE 100MM,INCLUSIVE BASE,CAIXA DE PROTECAO E TAMPA EM CONCRETO,CONFORME PADRAO CEDAE,PROFUNDIDADE ATE 1,00M.FORNECIMENTO E ASSENTAMENTO</t>
  </si>
  <si>
    <t>ADICIONAL DE PROFUNDIDADE EXCEDENTE DE 1,00M,PARA CAIXA DE VISITA,EXECUTADA COM CONEXOES CERAMICAS,COM DIAMETRO DE 100MM,CONFORME PADRAO CEDAE.FORNECIMENTO E ASSENTAMENTO</t>
  </si>
  <si>
    <t>CAIXA DE INSPECAO,EXECUTADA COM CONEXOES CERAMICAS,COM DIAMETRO DE 100MM,INCLUSIVE BASE,CAIXA DE PROTECAO E TAMPA EM CONCRETO,CONFORME PADRAO CEDAE.FORNECIMENTO E ASSENTAMENTO</t>
  </si>
  <si>
    <t>TUBO DE QUEDA EM CERAMICA,COM DIAMETRO DE 100MM,COM DESNIVEL DE ATE 1,00M,PARA POCOS DE VISITA DE ESGOTO SANITARIO,CONFORME PADRAO CEDAE.FORNECIMENTO E ASSENTAMENTO</t>
  </si>
  <si>
    <t>ADICIONAL PARA DESNIVEL EXCEDENTE A 1,00M,PARA TUBO DE QUEDA EM CERAMICA,COM DIAMETRO DE 100MM,PARA POCOS DE VISITA DE ESGOTO SANITARIO,CONFORME PADRAO CEDAE.FORNECIMENTO E ASSENTAMENTO</t>
  </si>
  <si>
    <t>TUBO DE QUEDA EM CERAMICA,COM DIAMETRO DE 150MM,COM DESNIVEL DE ATE 1,00M,PARA POCOS DE VISITA DE ESGOTO SANITARIO,CONFORME PADRAO CEDAE.FORNECIMENTO E ASSENTAMENTO</t>
  </si>
  <si>
    <t>ADICIONAL PARA DESNIVEL EXCEDENTE DE 1,00M,PARA TUBO DE QUEDA EM CERAMICA,COM DIAMETRO DE 150MM,PARA POCOS DE VISITA DEESGOTO SANITARIO,CONFORME PADRAO CEDAE.FORNECIMENTO E ASSENTAMENTO</t>
  </si>
  <si>
    <t>TUBO DE QUEDA EM CERAMICA,COM DIAMETRO DE 200MM,COM DESNIVEL DE ATE 1,00M,PARA POCOS DE VISITA DE ESGOTO SANITARIO,CONFORME PADRAO CEDAE.FORNECIMENTO E ASSENTAMENTO</t>
  </si>
  <si>
    <t>ADICIONAL PARA DESNIVEL EXCEDENTE DE 1,00M,PARA TUBO DE QUEDA EM CERAMICA,COM DIAMETRO DE 200MM,PARA POCOS DE VISITA DEESGOTO SANITARIO,CONFORME PADRAO CEDAE.FORNECIMENTO E ASSENTAMENTO</t>
  </si>
  <si>
    <t>TUBO DE QUEDA EM CERAMICA,COM DIAMETRO DE 250MM,COM DESNIVEL DE ATE 1,00M,PARA POCOS DE VISITA DE ESGOTO SANITARIO,CONFORME PADRAO CEDAE.FORNECIMENTO E ASSENTAMENTO</t>
  </si>
  <si>
    <t>ADICIONAL PARA DESNIVEL EXCEDENTE DE 1,00M,PARA TUBO DE QUEDA EM CERAMICA,COM DIAMETRO DE 250MM,PARA POCOS DE VISITA DEESGOTO SANITARIO,CONFORME PADRAO CEDAE.FORNECIMENTO E ASSENTAMENTO</t>
  </si>
  <si>
    <t>TUBO DE QUEDA EM CERAMICA,COM DIAMETRO DE 300MM,COM DESNIVEL DE ATE 1,00M,PARA POCOS DE VISITA DE ESGOTO SANITARIO,CONFORME PADRAO CEDAE.FORNECIMENTO E ASSENTAMENTO</t>
  </si>
  <si>
    <t>ADICIONAL PARA DESNIVEL EXCEDENTE DE 1,00M,PARA TUBO DE QUEDA EM CERAMICA,COM DIAMETRO DE 300MM,PARA POCOS DE VISITA DEESGOTO SANITARIO,CONFORME PADRAO CEDAE.FORNECIMENTO E ASSENTAMENTO</t>
  </si>
  <si>
    <t>CONJUNTO DE PECAS EM CERAMICA,PARA RAMAL PREDIAL DE ESGOTO SANITARIO,COM DIAMETRO DE 100MM E SERVICOS DE LIGACAO NA CAIXA DE INSPECAO OU NO RAMAL ANTIGO E NO COLETOR.FORNECIMENTO E ASSENTAMENTO</t>
  </si>
  <si>
    <t>CONJUNTO DE PECAS EM CERAMICA,PARA RAMAL PREDIAL DE ESGOTO SANITARIO,COM DIAMETRO DE 150MM E SERVICOS DE LIGACAO NA CAIXA DE INSPECAO OU NO RAMAL ANTIGO E NO COLETOR.FORNECIMENTO E ASSENTAMENTO</t>
  </si>
  <si>
    <t>LEVANTAMENTO,LIMPEZA E REASSENTAMENTO DE TUBO DE FºFº,PONTAE BOLSA,TIPO ESGOTO,INCLUSIVE FORNECIMENTO DO MATERIAL PARAREJUNTAMENTO(JUNTA DE CHUMBO),COM DIAMETRO DE 50MM</t>
  </si>
  <si>
    <t>LEVANTAMENTO,LIMPEZA E REASSENTAMENTO DE TUBO DE FºFº,PONTAE BOLSA,TIPO ESGOTO,INCLUSIVE FORNECIMENTO DO MATERIAL PARAREJUNTAMENTO(JUNTA DE CHUMBO),COM DIAMETRO DE 75MM</t>
  </si>
  <si>
    <t>LEVANTAMENTO,LIMPEZA E REASSENTAMENTO DE TUBO DE FºFº,PONTAE BOLSA,TIPO ESGOTO,INCLUSIVE FORNECIMENTO DO MATERIAL PARAREJUNTAMENTO(JUNTA DE CHUMBO),COM DIAMETRO DE 100MM</t>
  </si>
  <si>
    <t>LEVANTAMENTO,LIMPEZA E REASSENTAMENTO DE TUBO DE FºFº,PONTAE BOLSA,TIPO ESGOTO,INCLUSIVE FORNECIMENTO DO MATERIAL PARAREJUNTAMENTO(JUNTA DE CHUMBO),COM DIAMETRO DE 150MM</t>
  </si>
  <si>
    <t>LEVANTAMENTO,LIMPEZA E REASSENTAMENTO DE TUBO DE FºFº,PONTAE BOLSA,TIPO ESGOTO,INCLUSIVE FORNECIMENTO DO MATERIAL PARAREJUNTAMENTO(JUNTA DE CHUMBO),COM DIAMETRO DE 200MM</t>
  </si>
  <si>
    <t>LEVANTAMENTO,LIMPEZA E REASSENTAMENTO DE TUBO DE FºFº,PONTAE BOLSA,TIPO ESGOTO,INCLUSIVE FORNECIMENTO DO MATERIAL PARAREJUNTAMENTO(JUNTA DE CHUMBO),COM DIAMETRO DE 250MM</t>
  </si>
  <si>
    <t>LEVANTAMENTO,LIMPEZA E REASSENTAMENTO DE TUBO DE FºFº,PONTAE BOLSA,TIPO ESGOTO,INCLUSIVE FORNECIMENTO DO MATERIAL PARAREJUNTAMENTO(JUNTA DE CHUMBO),COM DIAMETRO DE 300MM</t>
  </si>
  <si>
    <t>LEVANTAMENTO,LIMPEZA E REASSENTAMENTO DE CURVA DE FºFº,PONTA E BOLSA,COM QUALQUER DEFLEXAO,INCLUSIVE FORNECIMENTO DO MATERIAL PARA REJUNTAMENTO(JUNTA DE CHUMBO),COM DIAMETRO DE 75MM</t>
  </si>
  <si>
    <t>LEVANTAMENTO,LIMPEZA E REASSENTAMENTO DE CURVA DE FºFº,PONTA E BOLSA,COM QUALQUER DEFLEXAO,INCLUSIVE FORNECIMENTO DO MATERIAL PARA REJUNTAMENTO(JUNTA DE CHUMBO),COM DIAMETRO DE 100MM</t>
  </si>
  <si>
    <t>LEVANTAMENTO,LIMPEZA E REASSENTAMENTO DE CURVA DE FºFº,PONTA E BOLSA,COM QUALQUER DEFLEXAO,INCLUSIVE FORNECIMENTO DO MATERIAL PARA REJUNTAMENTO(JUNTA DE CHUMBO),COM DIAMETRO DE 150MM</t>
  </si>
  <si>
    <t>LEVANTAMENTO,LIMPEZA E REASSENTAMENTO DE CURVA DE FºFº,PONTA E BOLSA,COM QUALQUER DEFLEXAO,INCLUSIVE FORNECIMENTO DO MATERIAL PARA REJUNTAMENTO(JUNTA DE CHUMBO),COM DIAMETRO DE 200MM</t>
  </si>
  <si>
    <t>LEVANTAMENTO,LIMPEZA E REASSENTAMENTO DE CURVA DE FºFº,PONTA E BOLSA,COM QUALQUER DEFLEXAO,INCLUSIVE FORNECIMENTO DO MATERIAL PARA REJUNTAMENTO(JUNTA DE CHUMBO),COM DIAMETRO DE 250MM</t>
  </si>
  <si>
    <t>LEVANTAMENTO,LIMPEZA E REASSENTAMENTO DE CURVA DE FºFº,PONTA E BOLSA,COM QUALQUER DEFLEXAO,INCLUSIVE FORNECIMENTO DO MATERIAL PARA REJUNTAMENTO(JUNTA DE CHUMBO),COM DIAMETRO DE 300MM</t>
  </si>
  <si>
    <t>LEVANTAMENTO,LIMPEZA E REASSENTAMENTO DE JUNCAO 45° DE FºFº,PONTA E BOLSA,INCLUSIVE FORNECIMENTO DO MATERIAL PARA REJUNTAMENTO(JUNTA DE CHUMBO),COM DIAMETRO DE 75MM</t>
  </si>
  <si>
    <t>LEVANTAMENTO,LIMPEZA E REASSENTAMENTO DE JUNCAO 45° DE FºFº,PONTA E BOLSA,INCLUSIVE FORNECIMENTO DO MATERIAL PARA REJUNTAMENTO(JUNTA DE CHUMBO),COM DIAMETRO DE 100MM</t>
  </si>
  <si>
    <t>LEVANTAMENTO,LIMPEZA E REASSENTAMENTO DE JUNCAO 45° DE FºFº,PONTA E BOLSA,INCLUSIVE FORNECIMENTO DO MATERIAL PARA REJUNTAMENTO(JUNTA DE CHUMBO),COM DIAMETRO DE 150MM</t>
  </si>
  <si>
    <t>LEVANTAMENTO,LIMPEZA E REASSENTAMENTO DE JUNCAO 45° DE FºFº,PONTA E BOLSA,INCLUSIVE FORNECIMENTO DO MATERIAL PARA REJUNTAMENTO(JUNTA DE CHUMBO),COM DIAMETRO DE 200MM</t>
  </si>
  <si>
    <t>LEVANTAMENTO,LIMPEZA E REASSENTAMENTO DE JUNCAO 45° DE FºFº,PONTA E BOLSA,INCLUSIVE FORNECIMENTO DO MATERIAL PARA REJUNTAMENTO(JUNTA DE CHUMBO),COM DIAMETRO DE 250MM</t>
  </si>
  <si>
    <t>LEVANTAMENTO,LIMPEZA E REASSENTAMENTO DE JUNCAO 45° DE FºFº,PONTA E BOLSA,INCLUSIVE FORNECIMENTO DO MATERIAL PARA REJUNTAMENTO(JUNTA DE CHUMBO),COM DIAMETRO DE 300MM</t>
  </si>
  <si>
    <t>LEVANTAMENTO,LIMPEZA E REASSENTAMENTO DE LUVA DE FºFº,TIPO ESGOTO OU STANDARD,INCLUSIVE FORNECIMENTO DO MATERIAL PARA REJUNTAMENTO(JUNTA DE CHUMBO),COM DIAMETRO DE 75MM</t>
  </si>
  <si>
    <t>LEVANTAMENTO,LIMPEZA E REASSENTAMENTO DE LUVA DE FºFº,TIPO ESGOTO OU STANDARD,INCLUSIVE FORNECIMENTO DO MATERIAL PARA REJUNTAMENTO(JUNTA DE CHUMBO),COM DIAMETRO DE 100MM</t>
  </si>
  <si>
    <t>LEVANTAMENTO,LIMPEZA E REASSENTAMENTO DE LUVA DE FºFº,TIPO ESGOTO OU STANDARD,INCLUSIVE FORNECIMENTO DO MATERIAL PARA REJUNTAMENTO(JUNTA DE CHUMBO),COM DIAMETRO DE 150MM</t>
  </si>
  <si>
    <t>LEVANTAMENTO,LIMPEZA E REASSENTAMENTO DE LUVA DE CORRER,TIPO STANDARD,INCLUSIVE FORNECIMENTO DO MATERIAL PARA REJUNTAMENTO(JUNTA DE CHUMBO),COM DIAMETRO DE 75MM</t>
  </si>
  <si>
    <t>LEVANTAMENTO,LIMPEZA E REASSENTAMENTO DE LUVA DE CORRER,TIPO STANDARD,INCLUSIVE FORNECIMENTO DO MATERIAL PARA REJUNTAMENTO(JUNTA DE CHUMBO),COM DIAMETRO DE 100MM</t>
  </si>
  <si>
    <t>LEVANTAMENTO,LIMPEZA E REASSENTAMENTO DE LUVA DE CORRER,TIPO STANDARD,INCLUSIVE FORNECIMENTO DO MATERIAL PARA REJUNTAMENTO(JUNTA DE CHUMBO),COM DIAMETRO DE 150MM</t>
  </si>
  <si>
    <t>LEVANTAMENTO,LIMPEZA E REASSENTAMENTO DE LUVA DE CORRER,TIPO STANDARD,INCLUSIVE FORNECIMENTO DO MATERIAL PARA REJUNTAMENTO(JUNTA DE CHUMBO),COM DIAMETRO DE 200MM</t>
  </si>
  <si>
    <t>LEVANTAMENTO,LIMPEZA E REASSENTAMENTO DE LUVA DE CORRER,TIPO STANDARD,INCLUSIVE FORNECIMENTO DO MATERIAL PARA REJUNTAMENTO(JUNTA DE CHUMBO),COM DIAMETRO DE 250MM</t>
  </si>
  <si>
    <t>LEVANTAMENTO,LIMPEZA E REASSENTAMENTO DE LUVA DE CORRER,TIPO STANDARD,INCLUSIVE FORNECIMENTO DO MATERIAL PARA REJUNTAMENTO(JUNTA DE CHUMBO),COM DIAMETRO DE 300MM</t>
  </si>
  <si>
    <t>TUBO DE QUEDA EM PVC,COM DIAMETRO DE 100MM E DESNIVEL DE ATE 1,00M,PARA POCOS DE VISITA DE ESGOTO SANITARIO,CONFORME PADRAO CEDAE.FORNECIMENTO E ASSENTAMENTO</t>
  </si>
  <si>
    <t>ADICIONAL PARA DESNIVEL EXCEDENTE DE 1,00M,PARA TUBO DE QUEDA EM PVC,COM DIAMETRO DE 100MM,PARA POCOS DE VISITA DE ESGOTO SANITARIO,CONFORME PADRAO CEDAE</t>
  </si>
  <si>
    <t>TUBO DE QUEDA EM PVC,COM DIAMETRO DE 150MM E DESNIVEL DE ATE 1,00MM,PARA POCOS DE VISITA DE ESGOTO SANITARIO,CONFORME PADRAO CEDAE.FORNECIMENTO E ASSENTAMENTO</t>
  </si>
  <si>
    <t>ADICIONAL PARA DESNIVEL EXCEDENTE DE 1,00M,PARA TUBO DE QUEDA EM PVC,COM DIAMETRO DE 150MM,PARA POCOS DE VISITA DE ESGOTO SANITARIO,CONFORME PADRAO CEDAE</t>
  </si>
  <si>
    <t>TUBO DE QUEDA EM PVC,COM DIAMETRO DE 200MM E DESNIVEL DE ATE 1,00M, PARA POCOS DE VISITA DE ESGOTO SANITARIO,CONFORME PADRAO CEDAE.FORNECIMENTO E ASSENTAMENTO</t>
  </si>
  <si>
    <t>ADICIONAL PARA DESNIVEL EXCEDENTE DE 1,00M,PARA TUBO DE QUEDA EM PVC,COM DIAMETRO DE 200MM,PARA POCOS DE VISITA DE ESGOTO SANITARIO,CONFORME PADRAO CEDAE</t>
  </si>
  <si>
    <t>TUBO DE QUEDA EM PVC,COM DIAMETRO DE 250MM E DESNIVEL DE ATE 1,00M,PARA POCOS DE VISITA DE ESGOTO SANITARIO,CONFORME PADRAO CEDAE.FORNECIMENTO E ASSENTAMENTO</t>
  </si>
  <si>
    <t>ADICIONAL PARA DESNIVEL EXCEDENTE DE 1,00MM,PARA TUBO DE QUEDA EM PVC,COM DIAMETRO DE 250MM,PARA POCOS DE VISITA DE ESGOTO SANITARIO,CONFORME PADRAO CEDAE</t>
  </si>
  <si>
    <t>TUBO DE QUEDA EM PVC,COM DIAMETRO DE 300MM E DESNIVEL DE ATE 1,00MM,PARA POCOS DE VISITA DE ESGOTO SANITARIO,CONFORME PADRAO CEDAE. FORNECIMENTO E ASSENTAMENTO</t>
  </si>
  <si>
    <t>ADICIONAL PARA DESNIVEL EXCEDENTE DE 1,00M,PARA TUBO DE QUEDA EM PVC,COM DIAMETRO DE 300MM,PARA POCOS DE VISITA DE ESGOTO SANITARIO,CONFORME PADRAO CEDAE</t>
  </si>
  <si>
    <t>ASSENTAMENTO SEM FORNECIMENTO,DE TUBOS ATE 1,00M DE COMPRIMENTO OU CONEXOES DE FºFº OU ACO,COM FLANGES CLASSE PN-10,INCLUSIVE O FORNECIMENTO DOS MATERIAIS PARA JUNTAS (ARRUELAS DEBORRACHA E PARAFUSOS COM PORCAS),CUSTO POR JUNTA,COM DIAMETRO DE 50MM</t>
  </si>
  <si>
    <t>ASSENTAMENTO SEM FORNECIMENTO DE TUBOS ATE 1,00M DE COMPRIMENTO OU CONEXOES DE FºFº OU ACO,COM FLANGES CLASSE PN-10,INCLUSIVE O FORNECIMENTO DOS MATERIAIS PARA JUNTAS(ARRUELAS DE BORRACHA E PARAFUSOS COM PORCAS),CUSTO POR JUNTA,COM DIAMETRO DE 75MM</t>
  </si>
  <si>
    <t>ASSENTAMENTO SEM FORNECIMENTO,DE TUBOS ATE 1,00M DE COMPRIMENTO OU CONEXOES DE FºFº OU ACO,COM FLANGES CLASSE PN-10,INCLUSIVE O FORNECIMENTO DOS MATERIAIS PARA JUNTAS(ARRUELAS DE BARRACHA E PARAFUSOS COM PORCAS),CUSTO POR JUNTA,COM DIAMETRO DE 100MM</t>
  </si>
  <si>
    <t>ASSENTAMENTO SEM FORNECIMENTO,DE TUBOS ATE 1,00M DE COMPRIMENTO OU CONEXOES DE FºFº OU ACO,COM FLANGES CLASSE PN-10,INCLUSIVE O FORNECIMENTO DOS MATERIAIS PARA JUNTAS(ARRUELAS DE BORRACHA E PARAFUSOS COM PORCAS),CUSTO POR JUNTA,COM DIAMETRO DE 150MM</t>
  </si>
  <si>
    <t>ASSENTAMENTO SEM FORNECIMENTO,DE TUBOS ATE 1,00M DE COMPRIMENTO OU CONEXOES DE FºFº OU ACO,COM FLANGES CLASSE PN-10,INCLUSIVE O FORNECIMENTO DOS MATERIAIS PARA JUNTAS(ARRUELAS DE BORRACHA E PARAFUSOS COM PORCAS),CUSTO POR JUNTA,COM DIAMETRO DE 200MM</t>
  </si>
  <si>
    <t>ASSENTAMENTO SEM FORNECIMENTO,DE TUBOS ATE 1,00M DE COMPRIMENTO OU CONEXOES DE FºFº OU ACO,COM FLANGES,CLASSE PN-10,INCLUSIVE O FORNECIMENTO DOS MATERIAIS PARA JUNTAS(ARRUELAS DE BORRACHA E PARAFUSOS COM PORCAS),CUSTO POR JUNTA,COM DIAMETRO DE 250MM</t>
  </si>
  <si>
    <t>ASSENTAMENTO SEM FORNECIMENTO,DE TUBOS ATE 1,00M DE COMPRIMENTO OU CONEXOES DE FºFº OU ACO,COM FLANGES CLASSE PN-10,INCLUSIVE O FORNECIMENTO DOS MATERIAIS PARA JUNTAS(ARRUELAS DE BORRACHA E PARAFUSOS COM PORCAS),CUSTO POR JUNTA,COM DIAMETRO DE 300MM</t>
  </si>
  <si>
    <t>ASSENTAMENTO SEM FORNECIMENTO,DE TUBOS ATE 1,00M DE COMPRIMENTO OU CONEXOES DE FºFº OU ACO,COM FLANGES CLASSE PN-10,INCLUSIVE O FORNECIMENTO DOS MATERIAIS PARA JUNTAS(ARRUELAS DE BORRACHA E PARAFUSOS COM PORCAS),CUSTO POR JUNTA,COM DIAMETRO DE 350MM</t>
  </si>
  <si>
    <t>ASSENTAMENTO SEM FORNECIMENTO,DE TUBOS ATE 1,00M DE COMPRIMENTO OU CONEXOES DE FºFº OU ACO,COM FLANGES CLASSE PN-10,INCLUSIVE O FORNECIMENTO DOS MATERIAIS PARA JUNTAS(ARRUELAS DE BORRACHA E PARAFUSOS COM PORCAS),CUSTO POR JUNTA,COM DIAMETRODE 400MM</t>
  </si>
  <si>
    <t>ASSENTAMENTO SEM FORNECIMENTO,DE TUBOS ATE 1,00M DE COMPRIMENTO OU CONEXOES DE FERRO FUNDIDO OU ACO,COM FLANGES CLASSE PN-10,INCLUSIVE O FORNECIMENTO DOS MATERIAS PARA JUNTAS(ARRUELAS DE BORRACHA E PARAFUSOS COM PORCAS),CUSTO POR JUNTA,COMDIAMETRO DE 450MM</t>
  </si>
  <si>
    <t>ASSENTAMENTO SEM FORNECIMENTO DE TUBOS ATE 1,00M DE COMPRIMENTO OU CONEXOES DE FºFº OU ACO,COM FLANGES CLASSE PN-10,INCLUSIVE O FORNECIMENTO DOS MATERIAIS PARA JUNTAS(ARRUELAS DE BORRACHA E PARAFUSOS COM PORCAS),CUSTO POR JUNTA,COM DIAMETRO DE 500MM</t>
  </si>
  <si>
    <t>ASSENTAMENTO SEM FORNECIMENTO,DE TUBOS ATE 1,00M DE COMPRIMENTO OU CONEXOES DE FºFº OU ACO,COM FLANGES CLASSE PN-10,INCLUSIVE O FORNECIMENTO DOS MATERIAIS PARA JUNTAS(ARRUELAS DE BORRACHA E PARAFUSOS COM PORCAS),CUSTO POR JUNTA,COM DIAMETRO DE 600MM</t>
  </si>
  <si>
    <t>ASSENTAMENTO SEM FORNECIMENTO,DE TUBOS ATE 1,00M DE COMPRIMENTO OU CONEXOES DE FºFº OU ACO,COM FLANGES CLASSE PN-10,INCLUSIVE O FORNECIMENTO DOS MATERIAIS PARA JUNTAS(ARRUELAS DE BORRACHA E PARAFUSOS COM PORCAS),CUSTO POR JUNTA,COM DIAMETRO DE 700MM</t>
  </si>
  <si>
    <t>ASSENTAMENTO SEM FORNECIMENTO,DE TUBOS ATE 1,00M DE COMPRIMENTO OU CONEXOES DE FºFº OU ACO,COM FLANGES CLASSE PN-10,INCLUSIVE O FORNECIMENTO DOS MATERIAIS PARA JUNTAS(ARRUELAS DE BORRACHA E PARAFUSOS COM PORCAS),CUSTO POR JUNTA,COM DIAMETRO DE 800MM</t>
  </si>
  <si>
    <t>ASSENTAMENTO SEM FORNECIMENTO,DE TUBOS ATE 1,00M DE COMPRIMENTO OU CONEXOES DE FºFº OU ACO,COM FLANGES CLASSE PN-10,INCLUSIVE O FORNECIMENTO DOS MATERIAIS PARA JUNTAS(ARRUELAS DE BORRACHA E PARAFUSOS COM PORCAS),CUSTO POR JUNTA,COM DIAMETRO DE 900MM</t>
  </si>
  <si>
    <t>ASSENTAMENTO SEM FORNECIMENTO DE TUBOS ATE 1,00M DE COMPRIMENTO OU CONEXOES DE FºFº OU ACO,COM FLANGES CLASSE PN-10,INCLUSIVE O FORNECIMENTO DOS MATERIAIS PARA JUNTAS(ARRUELAS DE BORRACHA E PARAFUSOS COM PORCAS),CUSTO POR JUNTA,COM DIAMETRO DE 1000MM</t>
  </si>
  <si>
    <t>ASSENTAMENTO SEM FORNECIMENTO,DE TUBOS ATE 1,00M DE COMPRIMENTO OU CONEXOES DE FºFº OU ACO,COM FLANGES CLASSE PN-10,INCLUSIVE O FORNECIMENTO DOS MATERIAIS PARA JUNTAS(ARRUELAS DE BORRACHA E PARAFUSOS COM PORCAS),CUSTO POR JUNTA,COM DIAMETRO DE 1200MM</t>
  </si>
  <si>
    <t>ASSENTAMENTO SEM FORNECIMENTO DE TUBOS ATE 1,00M DE COMPRIMENTO OU CONEXOES DE FºFº OU ACO,COM FLANGES CLASSE PN-16,INCLUSIVE O FORNECIMENTO DOS MATERIAIS PARA JUNTAS(ARRUELAS DE BORRACHA E PARAFUSOS COM PORCAS),CUSTO POR JUNTA,COM DIAMETRO DE 50MM</t>
  </si>
  <si>
    <t>ASSENTAMENTO SEM FORNECIMENTO,DE TUBOS ATE 1,00M DE COMPRIMENTO OU CONEXOES DE FºFº OU ACO,COM FLANGES,CLASSE PN-16,INCLUSIVE O FORNECIMENTO DOS MATERIAIS PARA JUNTAS(ARRUELAS DE BORRACHA E PARAFUSOS COM PORCAS),CUSTO POR JUNTA,COM DIAMETRO DE 75MM</t>
  </si>
  <si>
    <t>ASSENTAMENTO SEM FORNECIMENTO DE TUBOS ATE 1,00M DE COMPRIMENTO OU CONEXOES DE FºFº OU ACO,COM FLANGES CLASSE PN-16,INCLUSIVE O FORNECIMENTO DOS MATERIAIS PARA JUNTAS(ARRUELAS DE BORRACHA E PARAFUSOS COM PORCAS),CUSTO POR JUNTA,COM DIAMETRO DE 100MM</t>
  </si>
  <si>
    <t>ASSENTAMENTO SEM FORNECIMENTO DE TUBOS ATE 1,00M DE COMPRIMENTO OU CONEXOES DE FºFº OU ACO,COM FLANGES CLASSE PN-16,INCLUSIVE O FORNECIMENTO DOS MATERIAIS PARA JUNTAS(ARRUELAS DE BORRACHA E PARAFUSOS COM PORCAS),CUSTO POR JUNTA,COM DIAMETRO DE 150MM</t>
  </si>
  <si>
    <t>ASSENTAMENTO SEM FORNECIMENTO DE TUBOS ATE 1,00M DE COMPRIMENTO OU CONEXOES DE FºFº OU ACO,COM FLANGES CLASSE PN-16,INCLUSIVE O FORNECIMENTO DOS MATERIAIS PARA JUNTAS(ARRUELAS DE BORRACHA E PARAFUSOS COM PORCAS),CUSTO POR JUNTA,COM DIAMETRO DE 200MM</t>
  </si>
  <si>
    <t>ASSENTAMENTO SEM FORNECIMENTO DE TUBOS ATE 1,00M DE COMPRIMENTO OU CONEXOES DE FºFº OU ACO,COM FLANGES CLASSE PN-16,INCLUSIVE O FORNECIMENTO DOS MATERIAIS PARA JUNTAS(ARRUELAS DE BORRACHA E PARAFUSOS COM PORCAS),CUSTO POR JUNTA,COM DIAMETRO DE 250MM</t>
  </si>
  <si>
    <t>ASSENTAMENTO SEM FORNECIMENTO,DE TUBOS ATE 1,00M DE COMPRIMENTO OU CONEXOES DE FºFº OU ACO,COM FLANGES CLASSE PN-16,INCLUSIVE O FORNECIMENTO DOS MATERIAIS PARA JUNTAS(ARRUELAS DE BORRACHA E PARAFUSOS COM PORCAS),CUSTO POR JUNTA,COM DIAMETRO DE 300MM</t>
  </si>
  <si>
    <t>ASSENTAMENTO SEM FORNECIMENTO DE TUBOS ATE 1,00M DE COMPRIMENTO OU CONEXOES DE FºFº OU ACO,COM FLANGES CLASSE PN-16,INCLUSIVE O FORNECIMENTO DOS MATERIAIS PARA JUNTAS(ARRUELAS DE BORRACHA E PARAFUSOS COM PORCAS),CUSTO POR JUNTA,COM DIAMETRO DE 400MM</t>
  </si>
  <si>
    <t>ASSENTAMENTO SEM FORNECIMENTO DE TUBOS ATE 1,00M DE COMPRIMENTO OU CONEXOES DE FERRO FUNDIDO OU ACO,COM FLANGES CLASSE PN-16,INCLUSIVE O FORNECIMENTO DOS MATERIAS PARA JUNTAS(ARRUELAS DE BORRACHA E PARAFUSOS COM PORCAS),CUSTO POR JUNTA,COMDIAMETRO DE 450MM</t>
  </si>
  <si>
    <t>ASSENTAMENTO SEM FORNECIMENTO DE TUBOS ATE 1,00M DE COMPRIMENTO OU CONEXOES DE FºFº OU ACO,COM FLANGES CLASSE PN-16,INCLUSIVE O FORNECIMENTO DOS MATERIAIS PARA JUNTAS(ARRUELAS DE BORRACHA E PARAFUSOS COM PORCAS),CUSTO POR JUNTA,COM DIAMETRO DE 500MM</t>
  </si>
  <si>
    <t>ASSENTAMENTO SEM FORNECIMENTO DE TUBOS ATE 1,00M DE COMPRIMENTO OU CONEXOES DE FºFº OU ACO,COM FLANGES CLASSE PN-16,INCLUSIVE O FORNECIMENTO DOS MATERIAIS PARA JUNTAS(ARRUELAS DE BORRACHA E PARAFUSOS COM PORCAS),CUSTO POR JUNTA,COM DIAMETRO DE 600MM</t>
  </si>
  <si>
    <t>ASSENTAMENTO SEM FORNECIMENTO DE TUBOS ATE 1,00M DE COMPRIMENTO OU CONEXOES DE FºFº OU ACO,COM FLANGES CLASSE PN-16,INCLUSIVE O FORNECIMENTO DOS MATERIAIS PARA JUNTAS(ARRUELAS DE BORRACHA PARAFUSOS COM PORCAS), CUSTO POR JUNTA,COM DIAMETRODE 700MM</t>
  </si>
  <si>
    <t>ASSENTAMENTO SEM FORNECIMENTO DE TUBOS ATE 1,00M DE COMPRIMENTO OU CONEXOES DE FºFº OU ACO,COM FLANGES CLASSE PN-16,INCLUSIVE O FORNECIMENTO DOS MATERIAIS PARA JUNTAS(ARRUELAS DE BORRACHA E PARAFUSOS COM PORCAS),CUSTO POR JUNTA,COM DIAMETRO DE 800MM</t>
  </si>
  <si>
    <t>ASSENTAMENTO SEM FORNECIMENTO DE TUBOS ATE 1,00M DE COMPRIMENTO OU CONEXOES DE FºFº OU ACO,COM FLANGES CLASSE PN-16,INCLUSIVE O FORNECIMENTO DOS MATERIAIS PARA JUNTAS(ARRUELAS DE BORRACHA E PARAFUSOS COM PORCAS),CUSTO POR JUNTA,COM DIAMETRO DE 900MM</t>
  </si>
  <si>
    <t>ASSENTAMENTO SEM FORNECIMENTO DE TUBOS ATE 1,00M DE COMPRIMENTO OU CONEXOES DE FºFº OU ACO,COM FLANGES CLASSE PN-16,INCLUSIVE O FORNECIMENTO DOS MATERIAIS PARA JUNTAS(ARRUELAS DE BORRACHA E PARAFUSOS COM PORCAS),CUSTO POR JUNTA,COM DIAMETRO DE 1000MM</t>
  </si>
  <si>
    <t>ASSENTAMENTO SEM FORNECIMENTO DE TUBOS ATE 1,00M DE COMPRIMENTO OU CONEXOES DE FºFº OU ACO,COM FLANGES CLASSE PN-16,INCLUSIVE O FORNECIMENTO DOS MATERIAIS PARA JUNTAS(ARRUELAS DE BORRACHA E PARAFUSOS COM PORCAS),CUSTO POR JUNTA,COM DIAMETRO DE 1200MM</t>
  </si>
  <si>
    <t>CUSTO ADICIONAL AOS ITENS(06.011.0101 ATE 06.011.0119,06.011.0131 ATE 06.011.0149,06.011.0411 ATE 06.011.0427),POR METRO DE TUBO EXCEDENTE DE 1,00M DE COMPRIMENTO,COM DIAMETRO DE 50MM</t>
  </si>
  <si>
    <t>CUSTO ADICIONAL AOS ITENS(06.011.0101 ATE 06.011.0119,06.011.0131 ATE 06.011.0149,06.011.0411 ATE 06.011.0427),POR METRO DE TUBO EXCEDENTE DE 1,00M DE COMPRIMENTO,COM DIAMETRO DE 75MM</t>
  </si>
  <si>
    <t>CUSTO ADICIONAL AOS ITENS(06.011.0101 ATE 06.011.0119,06.011.0131 ATE 06.011.0149,06.011.0411 ATE 06.011.0427),POR METRO DE TUBO EXCEDENTE DE 1,00M DE COMPRIMENTO,COM DIAMETRO DE 100MM</t>
  </si>
  <si>
    <t>CUSTO ADICIONAL AOS ITENS(06.011.0101 ATE 06.011.0119,06.011.0131 ATE 06.011.0149,06.011.0411 ATE 06.011.0427),POR METRO DE TUBO EXCEDENTE DE 1,00M DE COMPRIMENTO,COM DIAMETRO DE 150MM</t>
  </si>
  <si>
    <t>CUSTO ADICIONAL AOS ITENS(06.011.0101 ATE 06.011.0119,06.011.0131 ATE 06.011.0149,06.011.0411 ATE 06.011.0427),POR METRO DE TUBO EXCEDENTE DE 1,00M DE COMPRIMENTO,COM DIAMETRO DE 200MM</t>
  </si>
  <si>
    <t>CUSTO ADICIONAL AOS ITENS 06.011.0101 ATE 06.011.0119,06.011.0131 ATE 06.011.0149,06.011.0411 ATE 06.011.0427),POR METRO DE TUBO EXCEDENTE DE 1,00M DE COMPRIMENTO,COM DIAMETRO DE 250MM</t>
  </si>
  <si>
    <t>CUSTO ADICIONAL AOS ITENS(06.011.0101 ATE 06.011.0119,06.011.0131 ATE 06.011.0149,06.011.0411 ATE 06.011.0427),POR METRO DE TUBO EXCEDENTE DE 1,00M DE COMPRIMENTO,COM DIAMETRO DE 300MM</t>
  </si>
  <si>
    <t>CUSTO ADICIONAL AOS ITENS(06.011.0101 ATE 06.011.0119,06.011.0131 ATE 06.011.0149,06.011.0411 ATE 06.011.0427),POR METRO DE TUBO EXCEDENTE DE 1,00M DE COMPRIMENTO,COM DIAMETRO DE 350MM</t>
  </si>
  <si>
    <t>CUSTO ADICIONAL AOS ITENS(06.011.0101 ATE 06.011.0119,06.011.0131 ATE 06.011.0149,06.011.0411 ATE 06.011.0427),POR METRO DE TUBO EXCEDENTE DE 1,00M DE COMPRIMENTO,COM DIAMETRO DE 400MM</t>
  </si>
  <si>
    <t>CUSTO ADICIONAL AOS ITENS(06.011.0101 ATE 06.011.0119,06.011.0131 ATE 06.011.0149,06.011.0411 ATE 06.011.0427),POR METRO DE TUBO EXCEDENTE DE 1,00M DE COMPRIMENTO,COM DIAMETRO DE 450MM</t>
  </si>
  <si>
    <t>CUSTO ADICIONAL AOS ITENS(06.011.0101 ATE 06.011.0119,06.011.0131 ATE 06.011.0149,06.011.0411 ATE 06.011.0427),POR METRO DE TUBO EXCEDENTE DE 1,00M DE COMPRIMENTO,COM DIAMETRO DE 500MM</t>
  </si>
  <si>
    <t>CUSTO ADICIONAL AOS ITENS(06.011.0101 ATE 06.011.0119,06.011.0131 ATE 06.011.0149,06.011.0411 ATE 06.011.0427),POR METRO DE TUBO EXCEDENTE DE 1,00M DE COMPRIMENTO,COM DIAMETRO DE 600MM</t>
  </si>
  <si>
    <t>CUSTO ADICIONAL AOS ITENS(06.011.0101 ATE 06.011.0119,06.011.0131 ATE 06.011.0149,06.011.0411 ATE 06.011.0427),POR METRO DE TUBO EXCEDENTE DE 1,00M DE COMPRIMENTO,COM DIAMETRO DE 700MM</t>
  </si>
  <si>
    <t>CUSTO ADICIONAL AOS ITENS(06.011.0101 ATE 06.011.0119,06.011.0131 ATE 06.011.0149,06.011.0411 ATE 06.011.0427),POR METRO DE TUBO EXCEDENTE DE 1,00M DE COMPRIMENTO,COM DIAMETRO DE 800MM</t>
  </si>
  <si>
    <t>CUSTO ADICIONAL AOS ITENS(06.011.0101 ATE 06.011.0119,06.011.0131 ATE 06.011.0149,06.011.0411 ATE 06.011.0427),POR METRO DE TUBO EXCEDENTE DE 1,00M DE COMPRIMENTO,COM DIAMETRO DE 900MM</t>
  </si>
  <si>
    <t>CUSTO ADICIONAL AOS ITENS 06.011.0101 ATE 06.011.0119,06.011.0131 ATE 06.011.0149,06.011.0411 ATE 06.011.0427),POR METRO DE TUBO EXCEDENTE DE 1,00M DE COMPRIMENTO,COM DIAMETRO DE 1000MM</t>
  </si>
  <si>
    <t>CUSTO ADICIONAL AOS ITENS(06.011.0101 ATE 06.011.0119,06.011.0131 ATE 06.011.0149,06.011.0411 ATE 06.011.0427),POR METRO DE TUBO EXCEDENTE DE 1,00M DE COMPRIMENTO,COM DIAMETRO DE 1200MM</t>
  </si>
  <si>
    <t>MONTAGEM SEM FORNECIMENTO,DE VALVULAS DE GAVETA(REGISTROS),VALVULAS DE RETENCAO,VENTOSAS,HIDRANTES,ETC,COM FLANGES CLASSE PN-10,INCLUSIVE O FORNECIMENTO DOS MATERIAIS PARA AS JUNTAS(ARRUELAS DE BORRACHA E PARAFUSOS COM PORCAS DE ACO CARBONO),CUSTO POR JUNTA FLANGEADA,COM DIAMETRO DE 50MM</t>
  </si>
  <si>
    <t>MONTAGEM SEM FORNECIMENTO,DE VALVULAS DE GAVETA(REGISTROS),VALVULAS DE RETENCAO,VENTOSAS,HIDRANTES,ETC,COM FLANGES CLASSE PN-10,INCLUSIVE O FORNECIMENTO DOS MATERIAIS PARA AS JUNTAS(ARRUELAS DE BORRACHA E PARAFUSOS COM PORCAS DE ACO CARBONO),CUSTO POR JUNTA FLANGEADA,COM DIAMETRO DE 75MM</t>
  </si>
  <si>
    <t>MONTAGEM SEM FORNECIMENTO,DE VALVULAS DE GAVETA(REGISTROS),VALVULAS DE RETENCAO,VENTOSAS,HIDRANTES,ETC,COM FLANGES CLASSE PN-10,INCLUSIVE O FORNECIMENTO DOS MATERIAIS PARA AS JUNTAS(ARRUELAS DE BORRACHA E PARAFUSOS COM PORCAS DE ACO CARBONO),CUSTO POR JUNTA FLANGEADA,COM DIAMETRO DE 100MM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</si>
  <si>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150MM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</si>
  <si>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200MM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</si>
  <si>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250MM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</si>
  <si>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300MM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</si>
  <si>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350MM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</si>
  <si>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400MM</t>
  </si>
  <si>
    <t>MONTAGEM SEM FORNECIMENTO,DE VALVULAS DE GAVETA(REGISTROS),VALVULAS DE RETENCAO,VENTOSAS,HIDRANTES,ETC,COM FLANGES CLASSE PN-10,INCLUSIVE O FORNECIMENTO DOS MATERIAIS PARA AS JUNTAS(ARRUELAS DE BORRACHA E PARAFUSOS COM PORCAS DE ACO CARBONO)CUSTO POR JUNTA FLANGEADA,COM DIAMETRO DE 450MM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</si>
  <si>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500MM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</si>
  <si>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600MM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</si>
  <si>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700MM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</si>
  <si>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800MM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</si>
  <si>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900MM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</si>
  <si>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1000MM</t>
  </si>
  <si>
    <t>MONTAGEM SEM FORNECIMENTO,DE VALVULAS DE GAVETA(REGISTROS),VALVULAS DE RETENCAO,VENTOSAS,HIDRANTES,ETC,COM FLANGES,CLASSE PN-10,INCLUSIVE O FORNECIMENTO DOS MATERIAIS PARA AS JUNTAS(ARRUELAS DE BORRACHA E PARAFUSOS COM PORCAS DE ACO CARBONO),CUSTO POR JUNTA FLANGEADA,COM DIAMETRO DE 1200MM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</si>
  <si>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50MM</t>
  </si>
  <si>
    <t>MONTAGEM SEM FORNECEMENTO,DE VALVULAS DE GAVETA(REGISTROS),VALVULAS DE RETENCAO,VENTOSAS,HIDRANTES,ETC,COM FLANGES,CLASSE PN-16,INCLUSIVE O FORNECIMENTO DOS MATERIAIS PARA AS JUNTAS(ARRUELAS DE BORRACHA E PARAFUSOS COM PORCAS DE ACO CARBONO),CUSTO POR JUNTA FLANGEADA,COM DIAMETRO DE 75MM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</si>
  <si>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100MM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</si>
  <si>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150MM</t>
  </si>
  <si>
    <t>MONTAGEM SEM FORNECIMENTO,DE VALVULAS DE GAVETA(REGISTROA),VALVULAS DE RETENCAO,VENTOSAS,HIDRANTES,ETC,COM FLANGES,CLASSE PN-16,INCLUSIVE O FORNECIMENTO DOS MATERIAIS PARA AS JUNTAS(ARRUELAS DE BORRACHA E PARAFUSOS COM PORCAS DE ACO CARBONO),CUSTO POR JUNTA FLANGEADA,COM DIAMETRO DE 200MM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</si>
  <si>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250MM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</si>
  <si>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300MM</t>
  </si>
  <si>
    <t>MONTAGEM SEM FORNECIMENTO,DE VALVULAS DE GAVETA(REGISTRO),VALVULAS DE RETENCAO,VENTOSAS,HIDRANTES,ETC,COM FLANGES CLASSE PN-16,INCLUSIVE O FORNECIMENTO DOS MATERIAIS PARA AS JUNTAS(ARRUELAS DE BORRACHA E PARAFUSOS COM PORCAS DE ACO CARBONO),CUSTO POR JUNTA FLANGEADA,COM DIAMETRO DE 350MM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</si>
  <si>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400MM</t>
  </si>
  <si>
    <t>MONTAGEM SEM FORNECIMENTO,DE VALVULAS DE GAVETA(REGISTROS),VALVULAS DE RETENCAO,VENTOSAS,HIDRANTES,ETC,COM FLANGES CLASSE PN-16,INCLUSIVE O FORNECIMENTO DOS MATERIAIS PARA AS JUNTAS(ARRUELAS DE BORRACHA E PARAFUSOS COM PORCAS DE ACO CARBONO),CUSTO POR JUNTA FLANGEADA,COM DIAMETRO DE 450MM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</si>
  <si>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500MM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</si>
  <si>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600MM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</si>
  <si>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700MM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</si>
  <si>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800MM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</si>
  <si>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900MM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</si>
  <si>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1000MM</t>
  </si>
  <si>
    <t>MONTAGEM SEM FORNECIMENTO,DE VALVULAS DE GAVETA(REGISTROS),VALVULAS DE RETENCAO,VENTOSAS,HIDRANTES,ETC,COM FLANGES,CLASSE PN-16,INCLUSIVE O FORNECIMENTO DOS MATERIAIS PARA AS JUNTAS(ARRUELAS DE BORRACHA E PARAFUSOS COM PORCAS DE ACO CARBONO),CUSTO POR JUNTA FLANGEADA,COM DIAMETRO DE 1200MM</t>
  </si>
  <si>
    <t>MONTAGEM SEM FORNECIMENTO,DE VALVULAS BORBOLETA COM FLANGESCLASSE PN-10,INCLUSIVE O FORNECIMENTO DOS MATERIAIS PARA ASJUNTAS(ARRUELAS DE BORRACHA E PARAFUSOS COM E SEM PORCAS DEACO CARBONO),CUSTO POR JUNTA FLANGEADA,COM DIAMETRO DE 75MM</t>
  </si>
  <si>
    <t>MONTAGEM SEM FORNECIMENTO DE VALVULAS BORBOLETA COM FLANGESCLASSE PN-10,INCLUSIVE O FORNECIMENTO DOS MATERIAIS PARA ASJUNTAS (ARRUELAS DE BORRACHA E PARAFUSOS COM E SEM PORCAS DE ACO CARBONO),CUSTO POR JUNTA FLANGEADA,COM DIAMETRO DE 100MM</t>
  </si>
  <si>
    <t>MONTAGEM SEM FORNECIMENTO,DE VALVULAS BORBOLETA COM FLANGESCLASSE PN-10,INCLUSIVE O FORNECIMENTO DOS MATERIAIS PARA ASJUNTAS(ARRUELAS DE BORRACHA E PARAFUSOS COM E SEM PORCAS DEACO CARBONO),CUSTO POR JUNTA FLANGEADA,COM DIAMETRO DE 150MM</t>
  </si>
  <si>
    <t>MONTAGEM SEM FORNECIMENTO,DE VALVULAS BORBOLETA COM FLANGESCLASSE PN-10,INCLUSIVE O FORNECIMENTO DOS MATERIAIS PARA ASJUNTAS(ARRUELAS DE BORRACHA E PARAFUSOS COM E SEM PORCAS DEACO CARBONO),CUSTO POR JUNTA FLANGEADA,COM DIAMETRO DE 200MM</t>
  </si>
  <si>
    <t>MONTAGEM SEM FORNECIMENTO,DE VALVULAS BORBOLETA COM FLANGESCLASSE PN-10,INCLUSIVE O FORNECIMENTO DOS MATERIAIS PARA ASJUNTAS(ARRUELAS DE BORRACHA E PARAFUSOS COM E SEM PORCAS DEACO CARBONO),CUSTO POR JUNTA FLANGEADA,COM DIAMETRO DE 250MM</t>
  </si>
  <si>
    <t>MONTAGEM SEM FORNECIMENTO,DE VALVULAS BORBOLETA COM FLANGESCLASSE PN-10,INCLUSIVE O FORNECIMENTO DOS MATERIAIS PARA ASJUNTAS(ARRUELAS DE BORRACHA E PARAFUSOS COM E SEM PORCAS DEACO CARBONO),CUSTO POR JUNTA FLANGEADA,COM DIAMETRO DE 300MM</t>
  </si>
  <si>
    <t>MONTAGEM SEM FORNECIMENTO,DE VALVULAS BORBOLETA COM FLANGESCLASSE PN-10,INCLUSIVE O FORNECIMENTO DOS MATERIAIS PARA ASJUNTAS(ARRUELAS DE BORRACHA E PARAFUSOS COM E SEM PORCAS DEACO CARBONO),CUSTO POR JUNTA FLANGEADA,COM DIAMETRO DE 350MM</t>
  </si>
  <si>
    <t>MONTAGEM SEM FORNECIMENTO,DE VALVULAS BORBOLETA COM FLANGESCLASSE PN-10,INCLUSIVE O FORNECIMENTO DOS MATERIAIS PARA ASJUNTAS(ARRUELAS DE BORRACHA E PARAFUSOS COM E SEM PORCAS DEACO CARBONO),CUSTO POR JUNTA FLANGEADA.COM DIAMETRO DE 400MM</t>
  </si>
  <si>
    <t>MONTAGEM SEM FORNECIMENTO,DE VALVULAS BORBOLETA COM FLANGESCLASSE PN-10,INCLUSIVE O FORNECIMENTO DOS MATERIAIS PARA ASJUNTAS(ARRUELAS DE BORRACHA E PARAFUSOS COM E SEM PORCAS DEACO CARBONO),CUSTO POR JUNTA FLANGEADA,COM DIAMETRO DE 450MM</t>
  </si>
  <si>
    <t>MONTAGEM SEM FORNECIMENTO,DE VALVULAS BORBOLETA COM FLANGESCLASSE PN-10,INCLUSIVE O FORNECIMENTO DOS MATERIAIS PARA ASJUNTAS(ARRUELAS DE BORRACHA E PARAFUSOS COM E SEM PORCAS DEACO CARBONO),CUSTO POR JUNTA FLANGEADA,COM DIAMETRO DE 500MM</t>
  </si>
  <si>
    <t>MONTAGEM SEM FORNECIMENTO,DE VALVULAS BORBOLETA,COM FLANGESCLASSE PN-10,INCLUSIVE O FORNECIMENTO DOS MATERIAIS PARA ASJUNTAS(ARRUELAS DE BORRACHA E PARAFUSOS COM E SEM PORCAS DEACO CARBONO),CUSTO POR JUNTA FLANGEADA,COM DIAMETRO DE 600MM</t>
  </si>
  <si>
    <t>MONTAGEM SEM FORNECIMENTO,DE VALVULAS BORBOLETA COM FLANGESCLASSE PN-10,INCLUSIVE O FORNECIMENTO DOS MATERIAIS PARA ASJUNTAS(ARRUELAS DE BORRACHA E PARAFUSOS COM E SEM PORCAS DEACO CARBONO),CUSTO POR JUNTA FLANGEADA,COM DIAMETRO DE 700MM</t>
  </si>
  <si>
    <t>MONTAGEM SEM FORNECIMENTO,DE VALVULAS BORBOLETA COM FLANGESCLASSE PN-10,INCLUSIVE O FORNECIMENTO DOS MATERIAIS PARA ASJUNTAS(ARRUELAS DE BORRACHA E PARAFUSOS COM E SEM PORCAS DEACO CARBONO),CUSTO POR JUNTA FLANGEADA,COM DIAMETRO DE 800MM</t>
  </si>
  <si>
    <t>MONTAGEM SEM FORNECIMENTO,DE VALVULAS BORBOLETA COM FLANGESCLASSE PN-10,INCLUSIVE O FORNECIMENTO DOS MATERIAIS PARA ASJUNTAS(ARRUELAS DE BORRACHA E PARAFUSOS COM E SEM PORCAS DEACO CARBONO),CUSTO POR JUNTA FLANGEADA,COM DIAMETRO DE 900MM</t>
  </si>
  <si>
    <t>MONTAGEM SEM FORNECIMENTO,DE VALVULAS BORBOLETA COM FLANGESCLASSE PN-10,INCLUSIVE O FORNECIMENTO DOS MATERIAIS PARA ASJUNTAS(ARRUELAS DE BORRACHA E PARAFUSOS COM E SEM PORCAS DEACO CARBONO),CUSTO POR JUNTA FLANGEADA,COM DIAMETRO DE 1000MM</t>
  </si>
  <si>
    <t>MONTAGEM SEM FORNECIMENTO,DE VALVULAS BORBOLETA COM FLANGESCLASSE PN-10,INCLUSIVE O FORNECIMENTO DOS MATERIAIS PARA ASJUNTAS(ARRUELAS DE BORRACHA E PARAFUSOS COM E SEM PORCAS DEACO CARBONO),CUSTO POR JUNTA FLANGEADA,COM DIAMETRO DE 1200MM</t>
  </si>
  <si>
    <t>MONTAGEM SEM FORNECIMENTO,DE VALVULAS BORBOLETA COM FLANGESCLASSE PN-16,INCLUSIVE O FORNECIMENTO DOS MATERIAIS PARA ASJUNTAS(ARRUELAS DE BORRACHA E PARAFUSOS COM E SEM PORCAS DEACO CARBONO),CUSTO POR JUNTA FLANGEADA,COM DIAMETRO DE 75MM</t>
  </si>
  <si>
    <t>MONTAGEM SEM FORNECIMENTO,DE VALVULAS BORBOLETA COM FLANGESCLASSE PN-16,INCLUSIVE O FORNECIMENTO DOS MATERIAIS PARA ASJUNTAS(ARRUELAS DE BORRACHA E PARAFUSOS COM E SEM PORCAS DEACO CARBONO),CUSTO POR JUNTA FLANGEADA,COM DIAMETRO DE 100MM</t>
  </si>
  <si>
    <t>MONTAGEM SEM FORNECIMENTO,DE VALVULAS BORBOLETA,COM FLANGESCLASSE PN-16,INCLUSIVE O FORNECIMENTO DOS MATERIAIS PARA ASJUNTAS(ARRUELAS DE BORRACHA E PARAFUSOS COM E SEM PORCAS DEACO CARBONO),CUSTO POR JUNTA FLANGEADA,COM DIAMETRO DE 150MM</t>
  </si>
  <si>
    <t>MONTAGEM SEM FORNECIMENTO,DE VALVULAS BORBOLETA,COM FLANGESCLASSE PN-16,INCLUSIVE O FORNECIMENTO DOS MATERIAIS PARA ASJUNTAS(ARRUELAS DE BORRACHA E PARAFUSOS COM E SEM PORCAS DEACO CARBONO),CUSTO POR JUNTA FLANGEADA,COM DIAMETRO DE 200MM</t>
  </si>
  <si>
    <t>MONTAGEM SEM FORNECIMENTO,DE VALVULAS BORBOLETA COM FLANGESCLASSE PN-16,INCLUSIVE O FORNECIMENTO DOS MATERIAIS PARA ASJUNTAS(ARRUELAS DE BORRACHA E PARAFUSOS COM E SEM PORCAS DEACO CARBONO),CUSTO POR JUNTA FLANGEADA,COM DIAMETRO DE 250MM</t>
  </si>
  <si>
    <t>MONTAGEM SEM FORNECIMENTO,DE VALVULAS BORBOLETA COM FLANGESCLASSE PN-16,INCLUSIVE O FORNECIMENTO DOS MATERIAIS PARA ASJUNTAS(ARRUELAS DE BORRACHA E PARAFUSOS COM E SEM PORCAS DEACO CARBONO),CUSTO POR JUNTA FLANGEADA,COM DIAMETRO DE 300MM</t>
  </si>
  <si>
    <t>MONTAGEM SEM FORNECIMENTO,DE VALVULAS BORBOLETA COM FLANGESCLASSE PN-16,INCLUSIVE O FORNECIMENTO DOS MATERIAIS PARA ASJUNTAS(ARRUELAS DE BORRACHA E PARAFUSOS COM E SEM PORCAS DEACO CARBONO),CUSTO POR JUNTA FLANGEADA,COM DIAMETRO DE 350MM</t>
  </si>
  <si>
    <t>MONTAGEM SEM FORNECIMENTO,DE VALVULAS BORBOLETA COM FLANGESCLASSE PN-16,INCLUSIVE O FORNECIMENTO DOS MATERIAIS PARA ASJUNTAS(ARRUELAS DE BORRACHA E PARAFUSOS COM E SEM PORCAS DEACO CARBONO),CUSTO POR JUNTA FLANGEADA,COM DIAMETRO DE 400MM</t>
  </si>
  <si>
    <t>MONTAGEM SEM FORNECIMENTO,DE VALVULAS BORBOLETA COM FLANGESCLASSE PN-16,INCLUSIVE O FORNECIMENTO DOS MATERIAIS PARA ASJUNTAS(ARRUELAS DE BORRACHA E PARAFUSOS COM E SEM PORCAS DEACO CARBONO),CUSTO POR JUNTA FLANGEADA,COM DIAMETRO DE 450MM</t>
  </si>
  <si>
    <t>MONTAGEM SEM FORNECIMENTO,DE VALVULAS BORBOLETA COM FLANGESCLASSE PN-16,INCLUSIVE O FORNECIMENTO DOS MATERIAIS PARA ASJUNTAS(ARRUELAS DE BORRACHA E PARAFUSOS COM E SEM PORCAS DEACO CARBONO),CUSTO POR JUNTA FLANGEADA,COM DIAMETRO DE 500MM</t>
  </si>
  <si>
    <t>MONTAGEM SEM FORNECIMENTO,DE VALVULAS BORBOLETA COM FLANGESCLASSE PN-16,INCLUSIVE O FORNECIMENTO DOS MATERIAIS PARA ASJUNTAS(ARRUELAS DE BORRACHA E PARAFUSOS COM E SEM PORCAS DEACO CARBONO),CUSTO POR JUNTA FLANGEADA,COM DIAMETRO DE 600MM</t>
  </si>
  <si>
    <t>MONTAGEM SEM FORNECIMENTO,DE VALVULAS BORBOLETA COM FLANGESCLASSE PN-16,INCLUSIVE O FORNECIMENTO DOS MATERIAIS PARA ASJUNTAS(ARRUELAS DE BORRACHA E PARAFUSOS COM E SEM PORCAS DEACO CARBONO),CUSTO POR JUNTA FLANGEADA,COM DIAMETRO DE 700MM</t>
  </si>
  <si>
    <t>MONTAGEM SEM FORNECIMENTO,DE VALVULAS BORBOLETA COM FLANGESCLASSE PN-16,INCLUSIVE O FORNECIMENTO DOS MATERIAIS PARA ASJUNTAS(ARRUELAS DE BORRACHA E PARAFUSOS COM E SEM PORCAS DEACO CARBONO),CUSTO POR JUNTA FLANGEADA,COM DIAMETRO DE 800MM</t>
  </si>
  <si>
    <t>MONTAGEM SEM FORNECIMENTO,DE VALVULAS BORBOLETA COM FLANGESCLASSE PN-16,INCLUSIVE O FORNECIMENTO DOS MATERIAIS PARA ASJUNTAS(ARRUELAS DE BORRACHA E PARAFUSOS COM E SEM PORCAS DEACO CARBONO),CUSTO POR JUNTA FLANGEADA,COM DIAMETRO DE 900MM</t>
  </si>
  <si>
    <t>MONTAGEM SEM FORNECIMENTO,DE VALVULAS BORBOLETA COM FLANGESCLASSE PN-16,INCLUSIVE O FORNECIMENTO DOS MATERIAIS PARA ASJUNTAS(ARRUELAS DE BORRACHA E PARAFUSOS COM E SEM PORCAS DEACO CARBONO),CUSTO POR JUNTA FLANGEADA,COM DIAMETRO DE 1000MM</t>
  </si>
  <si>
    <t>MONTAGEM SEM FORNECIMENTO,DE VALVULAS BORBOLETA COM FLANGESCLASSE PN-16,INCLUSIVE O FORNECIMENTO DOS MATERIAIS PARA ASJUNTAS(ARRUELAS DE BORRACHA E PARAFUSOS COM E SEM PORCAS DEACO CARBONO),CUSTO POR JUNTA FLANGEADA,COM DIAMETRO DE 1200MM</t>
  </si>
  <si>
    <t>MONTAGEM SEM FORNECIMENTO DE VALVULAS BORBOLETA,VALVULAS DERETENCAO OU SIMILARES,TIPO WAFER(MONTAGEM ENTRE FLANGES ADJACENTES),CLASSE PN-10,INCLUSIVE O FORNECIMENTO DOS MATERIAISPARA AS JUNTAS(TIRANTES COM PORCAS E PARAFUSOS DE ACO CARBONO) CUSTO POR ACESSORIO,COM DIAMETRO DE 50 OU 75MM</t>
  </si>
  <si>
    <t>MONTAGEM SEM FORNECIMENTO DE VALVULAS BORBOLETA,VALVULAS DERETENCAO OU SIMILARES,TIPO WAFER(MONTAGEM ENTRE FLANGES ADJACENTES),CLASSE PN-10,INCLUSIVE O FORNECIMENTO DOS MATERIAISPARA AS JUNTAS(TIRANTES COM PORCAS E PARAFUSOS DE ACO CARBONO) CUSTO POR ACESSORIO,COM DIAMETRO DE 100MM</t>
  </si>
  <si>
    <t>MONTAGEM SEM FORNECIMENTO DE VALVULAS BORBOLETA,VALVULAS DERETENCAO OU SIMILARES,TIPO WAFER(MONTAGEM ENTRE FLANGES ADJACENTES),CLASSE PN-10,INCLUSIVE O FORNECIMENTO DOS MATERIAISPARA AS JUNTAS(TIRANTES COM PORCAS E PARAFUSOS DE ACO CARBONO) CUSTO POR ACESSORIO,COM DIAMETRO DE 150 OU 200MM</t>
  </si>
  <si>
    <t>MONTAGEM SEM FORNECIMENTO DE VALVULAS BORBOLETA,VALVULAS DERETENCAO OU SIMILARES,TIPO WAFER(MONTAGEM ENTRE FLANGES ADJACENTES),CLASSE PN-10,INCLUSIVE O FORNECIMENTO DOS MATERIAISPARA AS JUNTAS(TIRANTES COM PORCAS E PARAFUSOS DE ACO CARBONO) CUSTO POR ACESSORIO,COM DIAMETRO DE 250MM</t>
  </si>
  <si>
    <t>MONTAGEM SEM FORNECIMENTO DE VALVULAS BORBOLETA,VALVULAS DERETENCAO OU SIMILARES,TIPO WAFER(MONTAGEM ENTRE FLANGES ADJACENTES),CLASSE PN-10,INCLUSIVE O FORNECIMENTO DOS MATERIAISPARA AS JUNTAS(TIRANTES COM PORCAS E PARAFUSOS DE ACO CARBONO) CUSTO POR ACESSORIO,COM DIAMETRO DE 300MM</t>
  </si>
  <si>
    <t>MONTAGEM SEM FORNECIMENTO DE VALVULAS BORBOLETA,VALVULAS DERETENCAO OU SIMILARES,TIPO WAFER(MONTAGEM ENTRE FLANGES ADJACENTES),CLASSE PN-10,INCLUSIVE O FORNECIMENTO DOS MATERIAISPARA AS JUNTAS(TIRANTES COM PORCAS E PARAFUSOS DE ACO CARBONO) CUSTO POR ACESSORIO,COM DIAMETRO DE 350MM</t>
  </si>
  <si>
    <t>MONTAGEM SEM FORNECIMENTO DE VALVULAS BORBOLETA,VALVULAS DERETENCAO OU SIMILARES,TIPO WAFER(MONTAGEM ENTRE FLANGES ADJACENTES),CLASSE PN-10,INCLUSIVE O FORNECIMENTO DOS MATERIAISPARA AS JUNTAS(TIRANTES COM PORCAS E PARAFUSOS DE ACO CARBONO) CUSTO POR ACESSORIO,COM DIAMETRO DE 400 OU 450MM</t>
  </si>
  <si>
    <t>MONTAGEM SEM FORNECIMENTO DE VALVULAS BORBOLETA,VALVULAS DERETENCAO OU SIMILARES,TIPO WAFER(MONTAGEM ENTRE FLANGES ADJACENTES),CLASSE PN-10,INCLUSIVE O FORNECIMENTO DOS MATERIAISPARA AS JUNTAS(TIRANTES COM PORCAS E PARAFUSOS DE ACO CARBONO) CUSTO POR ACESSORIO,COM DIAMETRO DE 500MM</t>
  </si>
  <si>
    <t>MONTAGEM SEM FORNECIMENTO DE VALVULAS BORBOLETA,VALVULAS DERETENCAO OU SIMILARES,TIPO WAFER(MONTAGEM ENTRE FLANGES ADJACENTES),CLASSE PN-10,INCLUSIVE O FORNECIMENTO DOS MATERIAISPARA AS JUNTAS(TIRANTES COM PORCAS E PARAFUSOS DE ACO CARBONO) CUSTO POR ACESSORIO,COM DIAMETRO DE 600MM</t>
  </si>
  <si>
    <t>MONTAGEM SEM FORNECIMENTO DE VALVULAS BORBOLETA,VALVULAS DERETENCAO OU SIMILARES,TIPO WAFER(MONTAGEM ENTRE FLANGES ADJACENTES),CLASSE PN-10,INCLUSIVE O FORNECIMENTO DOS MATERIAISPARA AS JUNTAS(TIRANTES COM PORCAS E PARAFUSOS DE ACO CARBONO) CUSTO POR ACESSORIO,COM DIAMETRO DE 700MM</t>
  </si>
  <si>
    <t>MONTAGEM SEM FORNECIMENTO DE VALVULAS BORBOLETA,VALVULAS DERETENCAO OU SIMILARES,TIPO WAFER(MONTAGEM ENTRE FLANGES ADJACENTES),CLASSE PN-10,INCLUSIVE O FORNECIMENTO DOS MATERIAISPARA AS JUNTAS(TIRANTES COM PORCAS E PARAFUSOS DE ACO CARBONO) CUSTO POR ACESSORIO,COM DIAMETRO DE 800MM</t>
  </si>
  <si>
    <t>MONTAGEM SEM FORNECIMENTO DE VALVULAS BORBOLETA,VALVULAS DERETENCAO OU SIMILARES,TIPO WAFER(MONTAGEM ENTRE FLANGES ADJACENTES),CLASSE PN-10,INCLUSIVE O FORNECIMENTO DOS MATERIAISPARA AS JUNTAS(TIRANTES COM PORCAS E PARAFUSOS DE ACO CARBONO) CUSTO POR ACESSORIO,COM DIAMETRO DE 900MM</t>
  </si>
  <si>
    <t>MONTAGEM SEM FORNECIMENTO DE VALVULAS BORBOLETA,VALVULAS DERETENCAO OU SIMILARES,TIPO WAFER(MONTAGEM ENTRE FLANGES ADJACENTES),CLASSE PN-10,INCLUSIVE O FORNECIMENTO DOS MATERIAISPARA AS JUNTAS(TIRANTES COM PORCAS E PARAFUSOS DE ACO CARBONO) CUSTO POR ACESSORIO,COM DIAMETRO DE 1000MM</t>
  </si>
  <si>
    <t>MONTAGEM SEM FORNECIMENTO DE VALVULAS BORBOLETA,VALVULAS DERETENCAO OU SIMILARES,TIPO WAFER(MONTAGEM ENTRE FLANGES ADJACENTES),CLASSE PN-10,INCLUSIVE O FORNECIMENTO DOS MATERIAISPARA AS JUNTAS(TIRANTES COM PORCAS E PARAFUSOS DE ACO CARBONO) CUSTO POR ACESSORIO,COM DIAMETRO DE 1200MM</t>
  </si>
  <si>
    <t>MONTAGEM SEM FORNECIMENTO DE VALVULAS BORBOLETA,VALVULAS DERETENCAO OU SIMILARES,TIPO WAFER(MONTAGEM ENTRE FLANGES ADJACENTES),CLASSE PN-16,INCLUSIVE O FORNECIMENTO DOS MATERIAISPARA AS JUNTAS(TIRANTES COM PORCAS E PARAFUSOS DE ACO CARBONO) CUSTO POR ACESSORIO,COM DIAMETRO DE 50 OU 75MM</t>
  </si>
  <si>
    <t>MONTAGEM SEM FORNECIMENTO DE VALVULAS BORBOLETA,VALVULAS DERETENCAO OU SIMILARES,TIPO WAFER(MONTAGEM ENTRE FLANGES ADJACENTES),CLASSE PN-16,INCLUSIVE O FORNECIMENTO DOS MATERIAISPARA AS JUNTAS(TIRANTES COM PORCAS E PARAFUSOS DE ACO CARBONO) CUSTO POR ACESSORIO,COM DIAMETRO DE 100MM</t>
  </si>
  <si>
    <t>MONTAGEM SEM FORNECIMENTO DE VALVULAS BORBOLETA,VALVULAS DERETENCAO OU SIMILARES,TIPO WAFER(MONTAGEM ENTRE FLANGES ADJACENTES),CLASSE PN-16,INCLUSIVE O FORNECIMENTO DOS MATERIAISPARA AS JUNTAS(TIRANTES COM PORCAS E PARAFUSOS DE ACO CARBONO) CUSTO POR ACESSORIO,COM DIAMETRO DE 150MM</t>
  </si>
  <si>
    <t>MONTAGEM SEM FORNECIMENTO DE VALVULAS BORBOLETA,VALVULAS DERETENCAO OU SIMILARES,TIPO WAFER(MONTAGEM ENTRE FLANGES ADJACENTES),CLASSE PN-16,INCLUSIVE O FORNECIMENTO DOS MATERIAISPARA AS JUNTAS(TIRANTES COM PORCAS E PARAFUSOS DE ACO CARBONO) CUSTO POR ACESSORIO,COM DIAMETRO DE 200MM</t>
  </si>
  <si>
    <t>MONTAGEM SEM FORNECIMENTO DE VALVULAS BORBOLETA,VALVULAS DERETENCAO OU SIMILARES,TIPO WAFER(MONTAGEM ENTRE FLANGES ADJACENTES),CLASSE PN-16,INCLUSIVE O FORNECIMENTO DOS MATERIAISPARA AS JUNTAS(TIRANTES COM PORCAS E PARAFUSOS DE ACO CARBONO) CUSTO POR ACESSORIO,COM DIAMETRO DE 250MM</t>
  </si>
  <si>
    <t>MONTAGEM SEM FORNECIMENTO DE VALVULAS BORBOLETA,VALVULAS DERETENCAO OU SIMILARES,TIPO WAFER(MONTAGEM ENTRE FLANGES ADJACENTES),CLASSE PN-16,INCLUSIVE O FORNECIMENTO DOS MATERIAISPARA AS JUNTAS(TIRANTES COM PORCAS E PARAFUSOS DE ACO CARBONO) CUSTO POR ACESSORIO,COM DIAMETRO DE 300MM</t>
  </si>
  <si>
    <t>MONTAGEM SEM FORNECIMENTO DE VALVULAS BORBOLETA,VALVULAS DERETENCAO OU SIMILARES,TIPO WAFER(MONTAGEM ENTRE FLANGES ADJACENTES),CLASSE PN-16,INCLUSIVE O FORNECIMENTO DOS MATERIAISPARA AS JUNTAS(TIRANTES COM PORCAS E PARAFUSOS DE ACO CARBONO) CUSTO POR ACESSORIO,COM DIAMETRO DE 350MM</t>
  </si>
  <si>
    <t>MONTAGEM SEM FORNECIMENTO DE VALVULAS BORBOLETA,VALVULAS DERETENCAO OU SIMILARES,TIPO WAFER(MONTAGEM ENTRE FLANGES ADJACENTES),CLASSE PN-16,INCLUSIVE O FORNECIMENTO DOS MATERIAISPARA AS JUNTAS(TIRANTES COM PORCAS E PARAFUSOS DE ACO CARBONO) CUSTO POR ACESSORIO,COM DIAMETRO DE 400 OU 450MM</t>
  </si>
  <si>
    <t>MONTAGEM SEM FORNECIMENTO DE VALVULAS BORBOLETA,VALVULAS DERETENCAO OU SIMILARES,TIPO WAFER(MONTAGEM ENTRE FLANGES ADJACENTES),CLASSE PN-16,INCLUSIVE O FORNECIMENTO DOS MATERIAISPARA AS JUNTAS(TIRANTES COM PORCAS E PARAFUSOS DE ACO CARBONO) CUSTO POR ACESSORIO,COM DIAMETRO DE 500MM</t>
  </si>
  <si>
    <t>MONTAGEM SEM FORNECIMENTO DE VALVULAS BORBOLETA,VALVULAS DERETENCAO OU SIMILARES,TIPO WAFER(MONTAGEM ENTRE FLANGES ADJACENTES),CLASSE PN-16,INCLUSIVE O FORNECIMENTO DOS MATERIAISPARA AS JUNTAS(TIRANTES COM PORCAS E PARAFUSOS DE ACO CARBONO) CUSTO POR ACESSORIO,COM DIAMETRO DE 600MM</t>
  </si>
  <si>
    <t>MONTAGEM SEM FORNECIMENTO DE VALVULAS BORBOLETA,VALVULAS DERETENCAO OU SIMILARES,TIPO WAFER(MONTAGEM ENTRE FLANGES ADJACENTES),CLASSE PN-16,INCLUSIVE O FORNECIMENTO DOS MATERIAISPARA AS JUNTAS(TIRANTES COM PORCAS E PARAFUSOS DE ACO CARBONO) CUSTO POR ACESSORIO,COM DIAMETRO DE 700MM</t>
  </si>
  <si>
    <t>MONTAGEM SEM FORNECIMENTO DE VALVULAS BORBOLETA,VALVULAS DERETENCAO OU SIMILARES,TIPO WAFER(MONTAGEM ENTRE FLANGES ADJACENTES),CLASSE PN-16,INCLUSIVE O FORNECIMENTO DOS MATERIAISPARA AS JUNTAS(TIRANTES COM PORCAS E PARAFUSOS DE ACO CARBONO) CUSTO POR ACESSORIO,COM DIAMETRO DE 800MM</t>
  </si>
  <si>
    <t>MONTAGEM SEM FORNECIMENTO DE VALVULAS BORBOLETA,VALVULAS DERETENCAO OU SIMILARES,TIPO WAFER(MONTAGEM ENTRE FLANGES ADJACENTES),CLASSE PN-16,INCLUSIVE O FORNECIMENTO DOS MATERIAISPARA AS JUNTAS(TIRANTES COM PORCAS E PARAFUSOS DE ACO CARBONO) CUSTO POR ACESSORIO,COM DIAMETRO DE 900MM</t>
  </si>
  <si>
    <t>MONTAGEM SEM FORNECIMENTO DE VALVULAS BORBOLETA,VALVULAS DERETENCAO OU SIMILARES,TIPO WAFER(MONTAGEM ENTRE FLANGES ADJACENTES),CLASSE PN-16,INCLUSIVE O FORNECIMENTO DOS MATERIAISPARA AS JUNTAS(TIRANTES COM PORCAS E PARAFUSOS DE ACO CARBONO) CUSTO POR ACESSORIO,COM DIAMETRO DE 1000MM</t>
  </si>
  <si>
    <t>MONTAGEM SEM FORNECIMENTO DE VALVULAS BORBOLETA,VALVULAS DERETENCAO OU SIMILARES,TIPO WAFER(MONTAGEM ENTRE FLANGES ADJACENTES),CLASSE PN-16,INCLUSIVE O FORNECIMENTO DOS MATERIAISPARA AS JUNTAS(TIRANTES COM PORCAS E PARAFUSOS DE ACO CARBONO) CUSTO POR ACESSORIO,COM DIAMETRO DE 1200MM</t>
  </si>
  <si>
    <t>ASSENTAMENTO SEM FORNECIMENTO DE TUBOS ATE 1,00M DE COMPRIMENTO OU CONEXOES DE FERRO FUNDIDO OU ACO,COM FLANGES CLASSE PN-10,INCLUSIVE O FORNECIMENTO DOS MATERIAIS PARA JUNTAS(ARRUELAS DE BORRACHA E PARAFUSOS COM PORCAS DE ACO INOX 316),CUSTO POR JUNTA,COM DIAMETRO DE 50MM</t>
  </si>
  <si>
    <t>ASSENTAMENTO SEM FORNECIMENTO,DE TUBOS ATE 1,00M DE COMPRIMENTO OU CONEXOES DE FERRO FUNDIDO OU ACO,COM FLANGES CLASSE PN-10,INCLUSIVE O FORNECIMENTO DOS MATERIAIS PARA JUNTAS(ARRUELAS DE BORRACHA E PARAFUSOS COM PORCAS DE ACO INOX 316),CUSTO POR JUNTA,COM DIAMETRO DE 75MM</t>
  </si>
  <si>
    <t>ASSENTAMENTO SEM FORNECIMENTO,DE TUBOS ATE 1,00M DE COMPRIMENTO OU CONEXOES DE FERRO FUNDIDO OU ACO,COM FLANGES CLASSE PN-10,INCLUSIVE O FORNECIMENTO DOS MATERIAIS PARA JUNTAS(ARRUELAS DE BORRACHA E PARAFUSOS COM PORCAS DE ACO INOX 316),CUSTO POR JUNTA,COM DIAMETRO DE 100MM</t>
  </si>
  <si>
    <t>ASSENTAMENTO SEM FORNECIMENTO,DE TUBOS ATE 1,00M DE COMPRIMENTO OU CONEXOES DE FERRO FUNDIDO OU ACO,COM FLANGES CLASSE PN-10,INCLUSIVE O FORNECIMENTO DOS MATERIAIS PARA JUNTAS(ARRUELAS DE BORRACHA E PARAFUSOS COM PORCAS DE ACO INOX 316),CUSTO POR JUNTA,COM DIAMETRO DE 150MM</t>
  </si>
  <si>
    <t>ASSENTAMENTO SEM FORNECIMENTO,DE TUBOS ATE 1,00M DE COMPRIMENTO OU CONEXOES DE FERRO FUNDIDO OU ACO,COM FLANGES CLASSE PN-10,INCLUSIVE O FORNECIMENTO DOS MATERIAIS PARA JUNTAS(ARRUELAS DE BORRACHA E PARAFUSOS COM PORCAS DE ACO INOX 316),CUSTO POR JUNTA,COM DIAMETRO DE 200MM</t>
  </si>
  <si>
    <t>ASSENTAMENTO SEM FORNECIMENTO,DE TUBOS ATE 1,00M DE COMPRIMENTO OU CONEXOES DE FERRO FUNDIDO OU ACO,COM FLANGES CLASSE PN-10,INCLUSIVE O FORNECIMENTO DOS MATERIAIS PARA JUNTAS(ARRUELAS DE BORRACHA E PARAFUSOS COM PORCAS DE ACO INOX 316),CUSTO POR JUNTA,COM DIAMETRO DE 250MM</t>
  </si>
  <si>
    <t>ASSENTAMENTO SEM FORNECIMENTO,DE TUBOS ATE 1,00M DE COMPRIMENTO OU CONEXOES DE FERRO FUNDIDO OU ACO,COM FLANGES CLASSE PN-10,INCLUSIVE O FORNECIMENTO DOS MATERIAIS PARA JUNTAS(ARRUELAS DE BORRACHA E PARAFUSOS COM PORCAS DE ACO INOX 316),CUSTO POR JUNTA,COM DIAMETRO DE 300MM</t>
  </si>
  <si>
    <t>ASSENTAMENTO SEM FORNECIMENTO,DE TUBOS ATE 1,00M DE COMPRIMENTO OU CONEXOES DE FERRO FUNDIDO OU ACO,COM FLANGES CLASSE PN-10,INCLUSIVE O FORNECIMENTO DOS MATERIAIS PARA JUNTAS(ARRUELAS DE BORRACHA E PARAFUSOS COM PORCAS DE ACO INOX 316),CUSTO POR JUNTA,COM DIAMETRO DE 350MM</t>
  </si>
  <si>
    <t>ASSENTAMENTO SEM FORNECIMENTO,DE TUBOS ATE 1,00M DE COMPRIMENTO OU CONEXOES DE FERRO FUNDIDO OU ACO,COM FLANGES CLASSE PN-10,INCLUSIVE O FORNECIMENTO DOS MATERIAIS PARA JUNTAS(ARRUELAS DE BORRACHA E PARAFUSOS COM PORCAS DE ACO INOX 316),CUSTO POR JUNTA,COM DIAMETRO DE 400MM</t>
  </si>
  <si>
    <t>ASSENTAMENTO SEM FORNECIMENTO,DE TUBOS ATE 1,00M DE COMPRIMENTO OU CONEXOES DE FERRO FUNDIDO OU ACO,COM FLANGES CLASSE PN-10,INCLUSIVE O FORNECIMENTO DOS MATERIAIS PARA JUNTAS(ARRUELAS DE BORRACHA E PARAFUSOS COM PORCAS DE ACO INOX 316),CUSTO POR JUNTA,COM DIAMETRO DE 450MM</t>
  </si>
  <si>
    <t>ASSENTAMENTO SEM FORNECIMENTO,DE TUBOS ATE 1,00M DE COMPRIMENTO OU CONEXOES DE FERRO FUNDIDO OU ACO,COM FLANGES CLASSE PN-10,INCLUSIVE O FORNECIMENTO DOS MATERIAIS PARA JUNTAS(ARRUELAS DE BORRACHA E PARAFUSOS COM PORCAS DE ACO INOX 316),CUSTO POR JUNTA,COM DIAMETRO DE 500MM</t>
  </si>
  <si>
    <t>ASSENTAMENTO SEM FORNECIMENTO,DE TUBOS ATE 1,00M DE COMPRIMENTO OU CONEXOES DE FERRO FUNDIDO OU ACO,COM FLANGES CLASSE PN-10,INCLUSIVE O FORNECIMENTO DOS MATERIAIS PARA JUNTAS(ARRUELAS DE BORRACHA E PARAFUSOS COM PORCAS DE ACO INOX 316),CUSTO POR JUNTA,COM DIAMETRO DE 600MM</t>
  </si>
  <si>
    <t>ASSENTAMENTO SEM FORNECIMENTO,DE TUBOS ATE 1,00M DE COMPRIMENTO OU CONEXOES DE FERRO FUNDIDO OU ACO,COM FLANGES CLASSE PN-10,INCLUSIVE O FORNECIMENTO DOS MATERIAIS PARA JUNTAS(ARRUELAS DE BORRACHA E PARAFUSOS COM PORCAS DE ACO INOX 316),CUSTO POR JUNTA,COM DIAMETRO DE 700MM</t>
  </si>
  <si>
    <t>ASSENTAMENTO SEM FORNECIMENTO,DE TUBOS ATE 1,00M DE COMPRIMENTO OU CONEXOES DE FERRO FUNDIDO OU ACO,COM FLANGES CLASSE PN-10,INCLUSIVE O FORNECIMENTO DOS MATERIAIS PARA JUNTAS(ARRUELAS DE BORRACHA E PARAFUSOS COM PORCAS DE ACO INOX 316),CUSTO POR JUNTA,COM DIAMETRO DE 800MM</t>
  </si>
  <si>
    <t>ASSENTAMENTO SEM FORNECIMENTO,DE TUBOS ATE 1,00M DE COMPRIMENTO OU CONEXOES DE FERRO FUNDIDO OU ACO,COM FLANGES CLASSE PN-10,INCLUSIVE O FORNECIMENTO DOS MATERIAIS PARA JUNTAS(ARRUELAS DE BORRACHA E PARAFUSOS COM PORCAS DE ACO INOX 316),CUSTO POR JUNTA,COM DIAMETRO DE 900MM</t>
  </si>
  <si>
    <t>ASSENTAMENTO SEM FORNECIMENTO,DE TUBOS ATE 1,00M DE COMPRIMENTO OU CONEXOES DE FERRO FUNDIDO OU ACO,COM FLANGES CLASSE PN-10,INCLUSIVE O FORNECIMENTO DOS MATERIAIS PARA JUNTAS(ARRUELAS DE BORRACHA E PARAFUSOS COM PORCAS DE ACO INOX 316),CUSTO POR JUNTA,COM DIAMETRO DE 1000MM</t>
  </si>
  <si>
    <t>ASSENTAMENTO SEM FORNECIMENTO,DE TUBOS ATE 1,00M DE COMPRIMENTO OU CONEXOES DE FERRO FUNDIDO OU ACO,COM FLANGES CLASSE PN-10,INCLUSIVE O FORNECIMENTO DOS MATERIAIS PARA JUNTAS(ARRUELAS DE BORRACHA E PARAFUSOS COM PORCAS DE ACO INOX 316),CUSTO POR JUNTA,COM DIAMETRO DE 1200MM</t>
  </si>
  <si>
    <t>MONTAGEM SEM FORNECIMENTO,DE VALVULAS DE GAVETA(REGISTROS),VALVULAS DE RETENCAO,VENTOSAS,ETC,COM FLANGES CLASSE PN-10,INCLUSIVE O FORNECIMENTO DOS MATERIAIS PARA AS JUNTAS(ARRUELAS DE BORRACHA E PARAFUSOS COM PORCAS DE ACO INOX 316),CUSTO POR JUNTA FLANGEADA,COM DIAMETRO DE 50MM</t>
  </si>
  <si>
    <t>MONTAGEM SEM FORNECIMENTO DE VALVULAS DE GAVETA(REGISTROS),VALVULAS DE RETENCAO,VENTOSAS,ETC,COM FLANGES CLASSE PN-10,INCLUSIVE O FORNECIMENTO DOS MATERIAIS PARA AS JUNTAS(ARRUELAS DE BORRACHA E PARAFUSOS COM PORCAS DE ACO INOX 316),CUSTO POR JUNTA FLANGEADA,COM DIAMETRO DE 75MM</t>
  </si>
  <si>
    <t>MONTAGEM SEM FORNECIMENTO,DE VALVULAS DE GAVETA(REGISTROS),VALVULAS DE RETENCAO,VENTOSAS,ETC,COM FLANGES CLASSE PN-10,INCLUSIVE O FORNECIMENTO DOS MATERIAIS PARA AS JUNTAS(ARRUELAS DE BORRACHA E PARAFUSOS COM PORCAS DE ACO INOX 316),CUSTO POR JUNTA FLANGEADA,COM DIAMETRO DE 100MM</t>
  </si>
  <si>
    <t>MONTAGEM SEM FORNECIMENTO,DE VALVULAS DE GAVETA(REGISTROS),VALVULAS DE RETENCAO,VENTOSAS,ETC,COM FLANGES CLASSE PN-10,INCLUSIVE O FORNECIMENTO DOS MATERIAIS PARA AS JUNTAS(ARRUELAS DE BORRACHA E PARAFUSOS COM PORCAS DE ACO INOX 316),CUSTO POR JUNTA FLANGEADA,COM DIAMETRO DE 150MM</t>
  </si>
  <si>
    <t>MONTAGEM SEM FORNECIMENTO,DE VALVULAS DE GAVETA(REGISTROS),VALVULAS DE RETENCAO,VENTOSAS,ETC,COM FLANGES CLASSE PN-10,INCLUSIVE O FORNECIMENTO DOS MATERIAIS PARA AS JUNTAS(ARRUELAS DE BORRACHA E PARAFUSOS COM PORCAS DE ACO INOX 316),CUSTO POR JUNTA FLANGEADA,COM DIAMETRO DE 200MM</t>
  </si>
  <si>
    <t>MONTAGEM SEM FORNECIMENTO,DE VALVULAS DE GAVETA(REGISTROS),VALVULAS DE RETENCAO,VENTOSAS,ETC,COM FLANGES CLASSE PN-10,INCLUSIVE O FORNECIMENTO DOS MATERIAIS PARA AS JUNTAS(ARRUELAS DE BORRACHA E PARAFUSOS COM PORCAS DE ACO INOX 316),CUSTO POR JUNTA FLANGEADA,COM DIAMETRO DE 250MM</t>
  </si>
  <si>
    <t>MONTAGEM SEM FORNECIMENTO,DE VALVULAS DE GAVETA(REGISTROS),VALVULAS DE RETENCAO,VENTOSAS,ETC,COM FLANGES CLASSE PN-10,INCLUSIVE O FORNECIMENTO DOS MATERIAIS PARA AS JUNTAS(ARRUELAS DE BORRACHA E PARAFUSOS COM PORCAS DE ACO INOX 316),CUSTO POR JUNTA FLANGEADA,COM DIAMETRO DE 300MM</t>
  </si>
  <si>
    <t>MONTAGEM SEM FORNECIMENTO,DE VALVULAS DE GAVETA(REGISTROS),VALVULAS DE RETENCAO,VENTOSAS,ETC,COM FLANGES CLASSE PN-10,INCLUSIVE O FORNECIMENTO DOS MATERIAIS PARA AS JUNTAS(ARRUELAS DE BORRACHA E PARAFUSOS COM PORCAS DE ACO INOX 316),CUSTO POR JUNTA FLANGEADA,COM DIAMETRO DE 350MM</t>
  </si>
  <si>
    <t>MONTAGEM SEM FORNECIMENTO,DE VALVULAS DE GAVETA(REGISTROS),VALVULAS DE RETENCAO,VENTOSAS,ETC,COM FLANGES CLASSE PN-10,INCLUSIVE O FORNECIMENTO DOS MATERIAIS PARA AS JUNTAS(ARRUELAS DE BORRACHA E PARAFUSOS COM PORCAS DE ACO INOX 316),CUSTO POR JUNTA FLANGEADA,COM DIAMETRO DE 400MM</t>
  </si>
  <si>
    <t>MONTAGEM SEM FORNECIMENTO,DE VALVULAS DE GAVETA(REGISTROS),VALVULAS DE RETENCAO,VENTOSAS,ETC,COM FLANGES CLASSE PN-10,INCLUSIVE O FORNECIMENTO DOS MATERIAIS PARA AS JUNTAS(ARRUELAS DE BORRACHA E PARAFUSOS COM PORCAS DE ACO INOX 316),CUSTO POR JUNTA FLANGEADA,COM DIAMETRO DE 450MM</t>
  </si>
  <si>
    <t>MONTAGEM SEM FORNECIMENTO DE VALVULAS DE GAVETA(REGISTROS),VALVULAS DE RETENCAO,VENTOSAS,ETC,COM FLANGES CLASSE PN-10,INCLUSIVE O FORNECIMENTO DOS MATERIAIS PARA AS JUNTAS(ARRUELAS DE BORRACHA E PARAFUSOS COM PORCAS DE ACO INOX 316),CUSTO POR JUNTA FLANGEADA,COM DIAMETRO DE 500MM</t>
  </si>
  <si>
    <t>MONTAGEM SEM FORNECIMENTO,DE VALVULAS DE GAVETA(REGISTROS),VALVULAS DE RETENCAO,VENTOSAS,ETC,COM FLANGES CLASSE PN-10,INCLUSIVE O FORNECIMENTO DOS MATERIAIS PARA AS JUNTAS(ARRUELAS DE BORRACHA E PARAFUSOS COM PORCAS DE ACO INOX 316),CUSTO POR JUNTA FLANGEADA,COM DIAMETRO DE 600MM</t>
  </si>
  <si>
    <t>MONTAGEM SEM FORNECIMENTO,DE VALVULAS DE GAVETA(REGISTROS),VALVULAS DE RETENCAO,VENTOSAS,ETC,COM FLANGES CLASSE PN-10,INCLUSIVE O FORNECIMENTO DOS MATERIAIS PARA AS JUNTAS(ARRUELAS DE BORRACHA E PARAFUSOS COM PORCAS DE ACO INOX 316),CUSTO POR JUNTA FLANGEADA,COM DIAMETRO DE 700MM</t>
  </si>
  <si>
    <t>MONTAGEM SEM FORNECIMENTO,DE VALVULAS DE GAVETA(REGISTROS),VALVULAS DE RETENCAO,VENTOSAS,ETC,COM FLANGES CLASSE PN-10,INCLUSIVE O FORNECIMENTO DOS MATERIAIS PARA AS JUNTAS(ARRUELAS DE BORRACHA E PARAFUSOS COM PORCAS DE ACO INOX 316),CUSTO POR JUNTA FLANGEADA,COM DIAMETRO DE 800MM</t>
  </si>
  <si>
    <t>MONTAGEM SEM FORNECIMENTO,DE VALVULAS DE GAVETA(REGISTROS),VALVULAS DE RETENCAO,VENTOSAS,ETC,COM FLANGES CLASSE PN-10,INCLUSIVE O FORNECIMENTO DOS MATERIAIS PARA AS JUNTAS(ARRUELAS DE BORRACHA E PARAFUSOS COM PORCAS DE ACO INOX 316),CUSTO POR JUNTA FLANGEADA,COM DIAMETRO DE 900MM</t>
  </si>
  <si>
    <t>MONTAGEM SEM FORNECIMENTO,DE VALVULAS DE GAVETA(REGISTROS),VALVULAS DE RETENCAO,VENTOSAS,ETC,COM FLANGES CLASSE PN-10,INCLUSIVE O FORNECIMENTO DOS MATERIAIS PARA AS JUNTAS(ARRUELAS DE BORRACHA E PARAFUSOS COM PORCAS DE ACO INOX 316),CUSTO POR JUNTA FLANGEADA,COM DIAMETRO DE 1000MM</t>
  </si>
  <si>
    <t>MONTAGEM SEM FORNECIMENTO,DE VALVULAS DE GAVETA(REGISTROS),VALVULAS DE RETENCAO,VENTOSAS,ETC,COM FLANGES CLASSE PN-10,INCLUSIVE O FORNECIMENTO DOS MATERIAIS PARA AS JUNTAS(ARRUELAS DE BORRACHA E PARAFUSOS COM PORCAS DE ACO INOX 316),CUSTO POR JUNTA FLANGEADA,COM DIAMETRO DE 1200MM</t>
  </si>
  <si>
    <t>CAIXA DE AREIA DE CONCRETO ARMADO DE 1,00X1,00X1,80M,PARA COLETOR DE AGUAS PLUVIAIS DE 0,40M DE DIAMETRO COM PAREDES DEO,15M DE ESPESSURA,SENDO A BASE EM CONCRETO DOSADO PARA FCK=10MPA E REVESTIDA DE ARGAMASSA DE CIMENTO E AREIA,TRACO 1:4EM VOLUME,DEGRAUS DE FERRO FUNDIDO,INCLUSIVE FORNECIMENTO DE TODOS OS MATERIAIS</t>
  </si>
  <si>
    <t>CAIXA DE AREIA DE CONCRETO ARMADO DE 1,00X1,00X1,90M,PARA COLETOR DE AGUAS PLUVIAIS DE 0,50M DE DIAMETRO COM PAREDES DE0,15M DE ESPESSURA,SENDO A BASE EM CONCRETO DOSADO PARA FCK=10MPA E REVESTIDA DE ARGAMASSA DE CIMENTO E AREIA,TRACO 1:4EM VOLUME,DEGRAUS DE FERRO FUNDIDO,INCLUSIVE FORNECIMENTO DE TODOS OS MATERIAIS</t>
  </si>
  <si>
    <t>CAIXA DE AREIA DE CONCRETO ARMADO DE 1,10X1,10X2,00M,PARA COLETOR DE AGUAS PLUVIAIS DE 0,60M DE DIAMETRO COM PAREDES DE0,15M DE ESPESSURA,SENDO A BASE EM CONCRETO DOSADO PARA FCK=10MPA E REVESTIDA DE ARGAMASSA DE CIMENTO E AREIA,TRACO 1:4EM VOLUME,DEGRAUS DE FERRO FUNDIDO,INCLUSIVE FORNECIMENTO DE TODOS OS MATERIAIS</t>
  </si>
  <si>
    <t>CAIXA DE AREIA DE CONCRETO ARMADO DE 1,20X1,20X2,10M,PARA COLETOR DE AGUAS PLUVIAIS DE 0,70M DE DIAMETRO COM PAREDES DE0,15M DE ESPESSURA,SENDO A BASE EM CONCRETO DOSADO PARA FCK=10MPA E REVESTIDA DE ARGAMASSA DE CIMENTO E AREIA,TRACO 1:4EM VOLUME,DEGRAUS DE FERRO FUNDIDO,INCLUSIVE FORNECIMENTO DE TODOS OS MATERIAIS</t>
  </si>
  <si>
    <t>CAIXA DE AREIA DE CONCRETO ARMADO DE 1,30X1,30X2,20M,PARA COLETOR DE AGUAS PLUVIAIS DE 0,80M DE DIAMETRO COM PAREDES DE0,15M DE ESPESSURA,SENDO A BASE EM CONCRETO DOSADO PARA FCK=10MPA E REVESTIDA DE ARGAMASSA DE CIMENTO E AREIA,TRACO 1:4EM VOLUME,DEGRAUS DE FERRO FUNDIDO,INCLUSIVE FORNECIMENTO DE TODOS OS MATERIAIS</t>
  </si>
  <si>
    <t>CAIXA DE AREIA DE CONCRETO ARMADO DE 1,40X1,40X2,30M,PARA COLETOR DE AGUAS PLUVIAIS DE 0,90M DE DIAMETRO COM PAREDES DE0,15M DE ESPESSURA,SENDO A BASE EM CONCRETO DOSADO PARA FCK=10MPA E REVESTIDA DE ARGAMASSA DE CIMENTO E AREIA,TRACO 1:4EM VOLUME,DEGRAUS DE FERRO FUNDIDO,INCLUSIVE FORNECIMENTO DE TODOS OS MATERIAIS</t>
  </si>
  <si>
    <t>CAIXA DE AREIA DE CONCRETO ARMADO DE 1,50X1,50X2,40M,PARA COLETOR DE AGUAS PLUVIAIS DE 1,00M DE DIAMETRO COM PAREDES DE0,15M DE ESPESSURA,SENDO A BASE EM CONCRETO DOSADO PARA FCK=10MPA E REVESTIDA DE ARGAMASSA DE CIMENTO E AREIA,TRACO 1:4EM VOLUME,DEGRAUS DE FERRO FUNDIDO,INCLUSIVE FORNECIMENTO DE TODOS OS MATERIAIS</t>
  </si>
  <si>
    <t>CAIXA DE AREIA DE CONCRETO ARMADO DE 1,60X1,60X2,50M,PARA COLETOR DE AGUAS PLUVIAIS DE 1,10M DE DIAMETRO COM PAREDES DE0,15M DE ESPESSURA,SENDO A BASE EM CONCRETO DOSADO PARA FCK=10MPA E REVESTIDA DE ARGAMASSA DE CIMENTO E AREIA,TRACO 1:4EM VOLUME,DEGRAUS DE FERRO FUNDIDO,INCLUSIVE FORNECIMENTO DE TODOS OS MATERIAIS</t>
  </si>
  <si>
    <t>CAIXA DE AREIA DE CONCRETO ARMADO DE 1,70X1,70X2,60M,PARA COLETOR DE AGUAS PLUVIAIS DE 1,20M DE DIAMETRO COM PAREDES DE0,15M DE ESPESSURA,SENDO A BASE EM CONCRETO DOSADO PARA FCK=10MPA E REVESTIDA DE ARGAMASSA DE CIMENTO E AREIA,TRACO 1:4EM VOLUME,DEGRAUS DE FERRO FUNDIDO,INCLUSIVE FORNECIMENTO DE TODOS OS MATERIAIS</t>
  </si>
  <si>
    <t>POCO DE VISITA DE CONCRETO ARMADO DE 1,00X1,00X1,40M,PARA COLETOR DE AGUAS PLUVIAIS DE 0,40 A 0,50M DE DIAMETRO COM PAREDES DE 0,15M DE ESPESSURA E BASE EM CONCRETO DOSADO PARA FCK=10MPA E REVESTIDA COM ARGAMASSA DE CIMENTO E AREIA,TRACO 1:4 EM VOLUME,DEGRAUS DE FERRO FUNDIDO,INCLUSIVE FORNECIMENTODE TODOS OS MATERIAIS</t>
  </si>
  <si>
    <t>POCO DE VISITA DE CONCRETO ARMADO DE 1,10X1,10X1,40M,PARA COLETOR DE AGUAS PLUVIAIS DE 0,60M DE DIAMETRO COM PAREDES DE0,15M DE ESPESSURA E BASE EM CONCRETO DOSADO PARA FCK=10MPAE REVESTIDA COM ARGAMASSA DE CIMENTO E AREIA,TRACO 1:4 EM VOLUME,DEGRAUS DE FERRO FUNDIDO,INCLUSIVE FORNECIMENTO DE TODOS OS MATERIAIS</t>
  </si>
  <si>
    <t>POCO DE VISITA DE CONCRETO ARMADO DE 1,20X1,20X1,40M,PARA COLETOR DE AGUAS PLUVIAIS DE 0,70M DE DIAMETRO COM PAREDES DE0,15M DE ESPESSURA E BASE EM CONCRETO DOSADO PARA FCK=10MPAE REVESTIDA COM ARGAMASSA DE CIMENTO E AREIA,TRACO 1:4 EM VOLUME,DEGRAUS DE FERRO FUNDIDO,INCLUSIVE FORNECIMENTO DE TODOS OS MATERIAIS</t>
  </si>
  <si>
    <t>POCO DE VISITA DE CONCRETO ARMADO DE 1,30X1,30X1,40M,PARA COLETOR DE AGUAS PLUVIAIS DE 0,80M DE DIAMETRO COM PAREDES DE0,15M DE ESPESSURA E BASE EM CONCRETO DOSADO PARA FCK=10MPAE REVESTIDA COM ARGAMASSA DE CIMENTO E AREIA,TRACO 1:4 EM VOLUME,DEGRAUS DE FERRO FUNDIDO,INCLUSIVE FORNECIMENTO DE TODOS OS MATERIAIS</t>
  </si>
  <si>
    <t>POCO DE VISITA DE CONCRETO ARMADO DE 1,40X1,40X1,50M,PARA COLETOR DE AGUAS PLUVIAIS DE 0,90M DE DIAMETRO COM PAREDES DE0,15M DE ESPESSURA E BASE EM CONCRETO DOSADO PARA FCK=10MPAE REVESTIDA COM ARGAMASSA DE CIMENTO E AREIA,TRACO 1:4 EM VOLUME,DEGRAUS DE FERRO FUNDIDO,INCLUSIVE FORNECIMENTO DE TODOS OS MATERIAIS</t>
  </si>
  <si>
    <t>POCO DE VISITA DE CONCRETO ARMADO DE 1,50X1,50X1,60M,PARA COLETOR DE AGUAS PLUVIAIS DE 1,00M DE DIAMETRO COM PAREDES DE0,15M DE ESPESSURA E BASE EM CONCRETO DOSADO PARA FCK=10MPAE REVESTIDA COM ARGAMASSA DE CIMENTO E AREIA,TRACO 1:4 EM VOLUME,DEGRAUS DE FERRO FUNDIDO,INCLUSIVE FORNECIMENTO DE TODOS OS MATERIAIS</t>
  </si>
  <si>
    <t>POCO DE VISITA DE CONCRETO ARMADO DE 1,60X1,60X1,70M,PARA COLETOR DE AGUAS PLUVIAIS DE 1,10M DE DIAMETRO COM PAREDES DE0,15M DE ESPESSURA E BASE EM CONCRETO DOSADO PARA FCK=10MPAE REVESTIDA COM ARGAMASSA DE CIMENTO E AREIA,TRACO 1:4 EM VOLUME,DEGRAUS DE FERRO FUNDIDO,INCLUSIVE FORNECIMENTO DE TODOS OS MATERIAIS</t>
  </si>
  <si>
    <t>POCO DE VISITA DE CONCRETO ARMADO DE 1,70X1,70X1,80M,PARA COLETOR DE AGUAS PLUVIAIS DE 1,20M DE DIAMETRO COM PAREDES DE0,15M DE ESPESSURA E BASE EM CONCRETO DOSADO PARA FCK=10MPAE REVESTIDA COM ARGAMASSA DE CIMENTO E AREIA,TRACO 1:4 EM VOLUME,DEGRAUS DE FERRO FUNDIDO,INCLUSIVE FORNECIMENTO DE TODOS OS MATERIAIS</t>
  </si>
  <si>
    <t>CAIXA PARA REGISTRO,DE CONCRETO ARMADO DE 1,00X1,30X2,00M,PARA TUBULACAO DE FºFº COM 0,60M DE DIAMETRO,SENDO AS PAREDESDE 0,15M DE ESPESSURA E O CONCRETO DOSADO PARA FCK=10MPA,EXCLUSIVE TAMPAS DE FERRO FUNDIDO</t>
  </si>
  <si>
    <t>CAIXA PARA REGISTRO,DE CONCRETO ARMADO DE 1,00X1,25X1,85M,PARA TUBULACAO DE FºFº COM 0,55M DE DIAMETRO,SENDO AS PAREDESDE 0,15M DE ESPESSURA E O CONCRETO DOSADO PARA FCK=10MPA,EXCLUSIVE TAMPAS DE FERRO FUNDIDO</t>
  </si>
  <si>
    <t>CAIXA PARA REGISTRO,DE CONCRETO ARMADO DE 1,00X1,20X1,70M,PARA TUBULALAO DE FºFº COM 0,50M DE DIAMETRO,SENDO AS PAREDESDE 0,15M DE ESPESSURA E O CONCRETO DOSADO PARA FCK=10MPA,EXCLUSIVE TAMPAS DE FERRO FUNDIDO</t>
  </si>
  <si>
    <t>CAIXA PARA REGISTRO,DE CONCRETO ARMADO DE 1,00X1,15X1,40M,PARA TUBULACAO DE FºFº COM 0,45M DE DIAMETRO,SENDO AS PAREDESDE 0,15M DE ESPESSURA E O CONCRETO DOSADO PARA FCK=10MPA,EXCLUSIVE TAMPAS DE FERRO FUNDIDO</t>
  </si>
  <si>
    <t>CAIXA PARA REGISTRO,DE CONCRETO ARMADO DE 1,00X1,10X1,40M,PARA TUBULACAO DE FºFº COM 0,40M DE DIAMETRO,SENDO AS PAREDESDE 0,15M DE ESPESSURA E O CONCRETO DOSADO PARA FCK=10MPA,EXCLUSIVE TAMPAS DE FERRO FUNDIDO</t>
  </si>
  <si>
    <t>POCO DE VISITA DE CONCRETO ARMADO COM MEDIDAS INTERNAS DO POCO E PROFUNDIDADE DE 1,10X1,10X1,20M,DIAMETRO DA GALERIA DE0,60M,TENDO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</si>
  <si>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1,10X1,10X1,50M,E DIAMETRO DA GALERIA DE ATE 0,60M,TENDO O CONCRETO DAS PAREDES,FUNDO E TAMPA 400KG E O DA BASE,CALHA E BANQUETA 300KG DE CIMENTO POR M3,SENDOAS PAREDES,CALHA E A BANQUETA REVESTIDAS COM ARGAMASSA,EXCLUSIVE TAMPAO DE FERRO FUNDIDO</t>
  </si>
  <si>
    <t>POCO DE VISITA DE CONCRETO ARMADO COM MEDIDAS INTERNAS DO POCO E PROFUNDIDADE DE 1,10X1,10X1,80M,E DIAMETRO DA GALERIA DE ATE 0,60M,TENDO O CONCRETO DAS PAREDES,FUNDO E TAMPA 400KG E O DA BASE,CALHA E BANQUETA 300KG DE CIMENTO POR M3,SENDOAS PAREDES,CALHA E A BANQUETA REVESTIDAS COM ARGAMASSA,EXCLUSIVE TAMPAO DE FERRO FUNDIDO</t>
  </si>
  <si>
    <t>POCO DE VISITA DE CONCRETO ARMADO COM MEDIDAS INTERNAS DO POCO E PROFUNDIDADE DE 1,10X1,10X2,10M,E DIAMETRO DA GALERIA DE ATE 0,60M,TENDO O CONCRETO DAS PAREDES,FUNDO E TAMPA 400KG E O DA BASE,CALHA E BANQUETA 300KG DE CIMENTO POR M3,SENDOAS PAREDES,CALHA E A BANQUETA REVESTIDAS COM ARGAMASSA,EXCLUSIVE TAMPAO DE FERRO FUNDIDO</t>
  </si>
  <si>
    <t>POCO DE VISITA DE CONCRETO ARMADO COM MEDIDAS INTERNAS DO POCO E PROFUNDIDADE DE 1,10X1,10X2,40M,E DIAMETRO DA GALERIA DE ATE 0,60M,TENDO O CONCRETO DAS PAREDES,FUNDO E TAMPA 400KG E O DA BASE,CALHA E BANQUETA 300KG DE CIMENTO POR M3,SENDOAS PAREDES,CALHA E A BANQUETA REVESTIDAS COM ARGAMASSA,EXCLUSIVE TAMPAO DE FERRO FUNDIDO</t>
  </si>
  <si>
    <t>POCO DE VISITA DE CONCRETO ARMADO COM MEDIDAS INTERNAS DO POCO E PROFUNDIDADE DE 1,10X1,10X2,70M,E DIAMETRO DA GALERIA DE ATE 0,60M,TENDO O CONCRETO DAS PAREDES,FUNDO E TAMPA 400KG E O DA BASE,CALHA E BANQUETA 300KG DE CIMENTO POR M3,SENDOAS PAREDES,CALHA E A BANQUETA REVESTIDAS COM ARGAMASSA,EXCLUSIVE TAMPAO DE FERRO FUNDIDO</t>
  </si>
  <si>
    <t>POCO DE VISITA DE CONCRETO ARMADO COM MEDIDAS INTERNAS DO POCO E PROFUNDIDADE DE 1,10X1,10X3,00M,E DIAMETRO DA GALERIA DE ATE 0,60M,TENDO O CONCRETO DAS PAREDES,FUNDO E TAMPA 400KG E O DA BASE,CALHA E BANQUETA 300KG DE CIMENTO POR M3,SENDOAS PAREDES,CALHA E A BANQUETA REVESTIDAS COM ARGAMASSA,EXCLUSIVE TAMPAO DE FERRO FUNDIDO</t>
  </si>
  <si>
    <t>POCO DE VISITA DE CONCRETO ARMADO COM MEDIDAS INTERNAS DO POCO E PROFUNDIDADE DE 1,10X1,10X3,30M,E DIAMETRO DA GALERIA DE ATE 0,60M,TENDO O CONCRETO DAS PAREDES,FUNDO E TAMPA 400KG E O DA BASE,CALHA E BANQUETA 300KG DE CIMENTO POR M3,SENDOAS PAREDES,CALHA E A BANQUETA REVESTIDAS COM ARGAMASSA,EXCLUSIVE TAMPAO DE FERRO FUNDIDO</t>
  </si>
  <si>
    <t>POCO DE VISITA DE CONCRETO ARMADO COM MEDIDAS INTERNAS DO POCO E PROFUNDIDADE DE 1,10X1,10X3,60M,E DIAMETRO DA GALERIA DE ATE 0,60M,TENDO O CONCRETO DAS PAREDES,FUNDO E TAMPA 400KG E O DA BASE,CALHA E BANQUETA 300KG DE CIMENTO POR M3,SENDOAS PAREDES,CALHA E A BANQUETA REVESTIDAS COM ARGAMASSA,EXCLUSIVE TAMPAO DE FERRO FUNDIDO</t>
  </si>
  <si>
    <t>POCO DE VISITA DE CONCRETO ARMADO COM MEDIDAS INTERNAS DO POCO E PROFUNDIDADE DE 1,10X1,10X3,90M,E DIAMETRO DA GALERIA DE ATE 0,60M,TENDO O CONCRETO DAS PAREDES,FUNDO E TAMPA 400KG E O DA BASE,CALHA E A BANQUETA 300KG DE CIMENTO POR M3,SENDO AS PAREDES,CALHA E BANQUETA REVESTIDAS COM ARGAMASSA,EXCLUSIVE TAMPAO DE FERRO FUNDIDO</t>
  </si>
  <si>
    <t>POCO DE VISITA DE CONCRETO ARMADO COM MEDIDAS INTERNAS DO POCO E PROFUNDIDADE DE 1,10X1,10X4,20M,E DIAMETRO DA GALERIA DE ATE 0,60M,TENDO O CONCRETO DAS PAREDES,FUNDO E TAMPA 400KG E O DA BASE,CALHA E BANQUETA 300KG DE CIMENTO POR M3,SENDOAS PAREDES,CALHA E A BANQUETA REVESTIDAS COM ARGAMASSA,EXCLUSIVE TAMPAO DE FERRO FUNDIDO</t>
  </si>
  <si>
    <t>POCO DE VISITA DE CONCRETO ARMADO COM MEDIDAS INTERNAS DO POCO E PROFUNDIDADE DE 1,10X1,10X4,50M,E DIAMETRO DA GALERIA DE ATE 0,60M,TENDO O CONCRETO DAS PAREDES,FUNDO E TAMPA 400KG E O DA BASE,CALHA E BANQUETA 300KG DE CIMENTO POR M3,SENDOAS PAREDES,CALHA E A BANQUETA REVESTIDAS COM ARGAMASSA,EXCLUSIVE TAMPAO DE FERRO FUNDIDO</t>
  </si>
  <si>
    <t>POCO DE VISITA DE CONCRETO ARMADO COM MEDIDAS INTERNAS DO POCO E PROFUNDIDADE DE 1,10X1,10X4,80M,E DIAMETRO DA GALERIA DE ATE 0,60M,TENDO O CONCRETO DAS PAREDES,FUNDO E TAMPA 400KG E O DA BASE,CALHA E BANQUETA 300KG DE CIMENTO POR M3,SENDOAS PAREDES,CALHA E A BANQUETA REVESTIDAS COM ARGAMASSA,EXCLUSIVE TAMPAO DE FERRO FUNDIDO</t>
  </si>
  <si>
    <t>POCO DE VISITA DE CONCRETO ARMADO COM MEDIDAS INTERNAS DO POCO E PROFUNDIDADE DE 1,10X1,10X5,10M,E DIAMETRO DA GALERIA DE ATE 0,60M,TENDO O CONCRETO DAS PAREDES,FUNDO E TAMPA 400KG E O DA BASE,CALHA E BANQUETA 300KG DE CIMENTO POR M3,SENDOAS PAREDES,CALHA E A BANQUETA REVESTIDAS COM ARGAMASSA,EXCLUSIVE TAMPAO DE FERRO FUNDIDO</t>
  </si>
  <si>
    <t>POCO DE VISITA DE CONCRETO ARMADO COM MEDIDAS INTERNAS DO POCO E PROFUNDIDADE DE 1,10X1,10X5,40M,E DIAMETRO DA GALERIA DE ATE 0,60M,TENDO O CONCRETO DAS PAREDES,FUNDO E TAMPA 400KG E O DA BASE,CALHA E BANQUETA 300KG DE CIMENTO POR M3,SENDOAS PAREDES,CALHA E A BANQUETA REVESTIDAS COM ARGAMASSA,EXCLUSIVE TAMPAO DE FERRO FUNDIDO</t>
  </si>
  <si>
    <t>POCO DE VISITA DE CONCRETO ARMADO COM MEDIDAS INTERNAS DO POCO E PROFUNDIDADE DE 1,10X1,10X5,70M,E DIAMETRO DA GALERIA DE ATE 0,60M,TENDO O CONCRETO DAS PAREDES,FUNDO E TAMPA 400KG E O DA BASE,CALHA E BANQUETA 300KG DE CIMENTO POR M3,SENDOAS PAREDES,CALHA E A BANQUETA REVESTIDAS COM ARGAMASSA,EXCLUSIVE TAMPAO DE FERRO FUNDIDO</t>
  </si>
  <si>
    <t>POCO DE VISITA DE CONCRETO ARMADO COM MEDIDAS INTERNAS DO POCO E PROFUNDIDADE DE 1,10X1,10X6,00M,E DIAMETRO DA GALERIA DE ATE 0,60M,TENDO O CONCRETO DAS PAREDES,FUNDO E TAMPA 400KG E O DA BASE,CALHA E BANQUETA 300KG DE CIMENTO POR M3,SENDOAS PAREDES,CALHA E A BANQUETA REVESTIDAS COM ARGAMASSA,EXCLUSIVE TAMPAO DE FERRO FUNDIDO</t>
  </si>
  <si>
    <t>POCO DE VISITA DE CONCRETO ARMADO COM MEDIDAS INTERNAS DO POCO E PROFUNDIDADE DE 1,20X1,20X1,50M,E DIAMETRO DA GALERIA DE 0,70M,TENDO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</si>
  <si>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1,20X1,20X1,80M,E DIAMETRO DA GALERIA DE 0,70M,TENDO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</si>
  <si>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1,20X1,20X2,10M,E DIAMETRO DA GALERIA DE 0,70M,TENDO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</si>
  <si>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1,20X1,20X2,40M,E DIAMETRO DA GALERIA DE 0,70M,TENDO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</si>
  <si>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1,20X1,20X2,70M,E DIAMETRO DA GALERIA DE 0,70M,TENDO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</si>
  <si>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1,20X1,20X3,00M,E DIAMETRO DA GALERIA DE 0,70M,TENDO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</si>
  <si>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1,20X1,20X3,30M,E DIAMETRO DA GALERIA DE 0,70M,TENDO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</si>
  <si>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1,20X1,20X3,60M,E DIAMETRO DA GALERIA DE 0,70M,TENDO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</si>
  <si>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1,20X1,20X3,90M,E DIAMETRO DA GALERIA DE 0,70M,TENDO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</si>
  <si>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1,20X1,20X4,20M,E DIAMETRO DA GALERIA DE 0,70M,TENDO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</si>
  <si>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1,20X1,20X4,50M,E DIAMETRO DA GALERIA DE 0,70M,TENDO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</si>
  <si>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1,20X1,20X4,80M,E DIAMETRO DA GALERIA DE 0,70M,TENDO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</si>
  <si>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1,20X1,20X5,10M,E DIAMETRO DA GALERIA DE 0,70M,TENDO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</si>
  <si>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1,20X1,20X5,40M,E DIAMETRO DA GALERIA DE 0,70M,TENDO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</si>
  <si>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1,20X1,20X5,70M,E DIAMETRO DA GALERIA DE 0,70M,TENDO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</si>
  <si>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1,20X1,20X6,00M,E DIAMETRO DA GALERIA DE 0,70M,TENDO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</si>
  <si>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1,30X1,30X1,50M,E DIAMETRO DA GALERIA DE 0,80M,TENDO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</si>
  <si>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1,30X1,30X1,80M,E DIAMETRO DA GALERIA DE 0,80M,TENDO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</si>
  <si>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1,30X1,30X2,10M,E DIAMETRO DA GALERIA DE 0,80M,TENDO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</si>
  <si>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1,30X1,30X2,40M,E DIAMETRO DA GALERIA DE 0,80M,TENDO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</si>
  <si>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1,30X1,30X2,70M,E DIAMETRO DA GALEIRA DE 0,80M,TENDO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</si>
  <si>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1,30X1,30X3,00M,E DIAMETRO DA GALERIA DE 0,80M,TENDO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</si>
  <si>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1,30X1,30X3,30M,E DIAMETRO DA GALERIA DE 0,80M,TENDO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</si>
  <si>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1,30X1,30X3,60M,E DIAMETRO DA GALERIA DE 0,80M,TENDO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</si>
  <si>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1,30X1,30X3,90M,E DIAMETRO DA GALERIA DE 0,80M,TENDO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</si>
  <si>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1,30X1,30X4,20M,E DIAMETRO DA GALERIA DE 0,80M,TENDO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</si>
  <si>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1,30X1,30X4,50M,E DIAMETRO DA GALERIA DE 0,80M,TENDO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</si>
  <si>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1,30X1,30X4,80M,E DIAMETRO DA GALERIA DE 0,80M,TENDO O CONCRETO DAS PAREDES,FUNDO E TAMPA 400KG E O DA BASE,CALHA E BANQUETA 300KG DE CIMENTO POR M3,SENDO AS PAREDES,CALHA E A BANQUETA REVESTIDAS COM ARGAMASSA,EXCLUSIVE TAMPAO DE FERRO FUNDIDO</t>
  </si>
  <si>
    <t>POCO DE VISITA DE CONCRETO ARMADO COM MEDIDAS INTERNAS NO POCO E PROFUNDIDADE DE 1,30X1,30X5,10M,E DIAMETRO DA GALERIA DE 0,80M,TENDO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</si>
  <si>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1,30X1,30X5,40M,E DIAMETRO DA GALEIRA DE 0,80M,TENDO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</si>
  <si>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1,30X1,30X5,70M,E DIAMETRO DA GALERIA DE 0,80M,TENDO O CONCRETO DAS PAREDES,FUNDO E TAMPA 400KG E O DA BASE,CALHA E BANQUETA 300KG DE CIMENTO POR M3,SENDO AS PAREDES,CALHA E A BANQUETA REVESTIDAS COM ARGAMASSA,EXCLUSIVE TAMPAO DE FERRO FUNDIDO</t>
  </si>
  <si>
    <t>POCO DE VISITA DE CONCRETO ARMADO COM MEDIDAS INTERNAS NO POCO E PROFUNDIDADE DE 1,30X1,30X6,00M,E DIAMETRO DA GALERIA DE 0,80M,TENDO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</si>
  <si>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1,40X1,40X1,80M,E DIAMETRO DA GALERIA DE 0,90M,TENDO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</si>
  <si>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1,40X1,40X2,10M,E DIAMETRO DA GALERIA DE 0,90M,TENDO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</si>
  <si>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1,40X1,40X2,40M,E DIAMETRO DA GALERIA DE 0,90M,TENDO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</si>
  <si>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1,40X1,40X2,70M,E DIAMETRO DA GALERIA DE 0,90M,TENDO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</si>
  <si>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1,40X1,40X3,00M,E DIAMETRO DA GALERIA DE 0,90M,TENDO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</si>
  <si>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1,40X1,40X3,30M,E DIAMETRO DA GALERIA DE 0,90M,TENDO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</si>
  <si>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1,40X1,40X3,60M,E DIAMETRO DA GALERIA DE 0,90M,TENDO O CONCRETO DAS PAREDES,FUNDO E TAMPA 400KG E O DA BASE,CALHA E BANQUETA 300KG DE CIMENTO POR M3,SENDO AS PAREDES,CALHA E A BANQUETA REVESTIDAS COM ARGAMASSA,EXCLUSIVE TAMPAO DE FERRO FUNDIDO</t>
  </si>
  <si>
    <t>POCO DE VISITA DE CONCRETO ARMADO COM MEDIDAS INTERNAS DO POCO E PRODUNDIDADE DE 1,40X1,40X3,90M,E DIAMETRO DA GALERIA DE 0,90M,TENDO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</si>
  <si>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1,40X1,40X4,20M,E DIAMETRO DA GALERIA DE 0,90M,TENDO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</si>
  <si>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1,40X1,40X4,50M,E DIAMETRO DA GALERIA DE 0,90M,TENDO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</si>
  <si>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1,40X1,40X4,80M,E DIAMETRO DA GALERIA DE 0,90M,TENDO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</si>
  <si>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1,40X1,40X5,10M,E DIAMETRO DA GALERIA DE 0,90M,TENDO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</si>
  <si>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1,40X1,40X5,40M,E DIAMETRO DA GALERIA DE 0,90M,TENDO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</si>
  <si>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1,40X1,40X5,70M,E DIAMETRO DA GALERIA DE 0,90M,TENDO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</si>
  <si>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1,40X1,40X6,00M,E DIAMETRO DA GALERIA DE 0,90M,TENDO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</si>
  <si>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1,50X1,50X1,80M,E DIAMETRO DA GALERIA DE 1,00M,TENDO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</si>
  <si>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1,50X1,50X2,10M,E DIAMETRO DA GALERIA DE 1,00M,TENDO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</si>
  <si>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1,50X1,50X2,40M,E DIAMETRO DA GALERIA DE 1,00M,TENDO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</si>
  <si>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1,50X1,50X2,70M,E DIAMETRO DA GALERIA DE 1,00M,TENDO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</si>
  <si>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1,50X1,50X3,00M,E DIAMETRO DA GALERIA DE 1,00M,TENDO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</si>
  <si>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1,50X1,50X3,30M,E DIAMETRO DA GALERIA DE 1,00M,TENDO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</si>
  <si>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1,50X1,50X3,60M,E DIAMETRO DA GALERIA DE 1,00M,TENDO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</si>
  <si>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1,50X1,50X3,90M,E DIAMETRO DA GALERIA DE 1,00M,TENDO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</si>
  <si>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1,50X1,50X4,20M,E DIAMETRO DA GALERIA DE 1,00M,TENDO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</si>
  <si>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1,50X1,50X4,50M,E DIAMETRO DA GALERIA DE 1,00M,TENDO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</si>
  <si>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1,50X1,50X4,80M,E DIAMETRO DA GALERIA DE 1,00M,TENDO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</si>
  <si>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1,50X1,50X5,10M,E DIAMETRO DA GALERIA DE 1,00M,TENDO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</si>
  <si>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1,50X1,50X5,40M,E DIAMETRO DA GALERIA DE 1,00M,TENDO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</si>
  <si>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1,50X1,50X5,70M,E DIAMETRO DA GALERIA DE 1,00M,TENDO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</si>
  <si>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1,50X1,50X6,00M,E DIAMETRO DA GALERIA DE 1,00M,TENDO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</si>
  <si>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1,60X1,60X1,80M,E DIAMETRO DA GALERIA DE 1,10M,TENDO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</si>
  <si>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1,60X1,60X2,10M,E DIAMETRO DA GALERIA DE 1,10M,TENDO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</si>
  <si>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1,60X1,60X2,40M,E DIAMETRO DA GALERIA DE 1,10M,TENDO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</si>
  <si>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1,60X1,60X2,70M,E DIAMETRO DA GALERIA DE 1,10M,TENDO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</si>
  <si>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1,60X1,60X3,00M,E DIAMETRO DA GALERIA DE 1,10M,TENDO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</si>
  <si>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1,60X1,60X3,30M,E DIAMETRO DA GALERIA DE 1,10M,TENDO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</si>
  <si>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1,60X1,60X3,60M,E DIAMETRO DA GALERIA DE 1,10M,TENDO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</si>
  <si>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1,60X1,60X3,90M,E DIAMETRO DA GALERIA DE 1,10M,TENDO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</si>
  <si>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1,60X1,60X4,20M,E DIAMETRO DA GALERIA DE 1,10M,TENDO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</si>
  <si>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1,60X1,60X4,50M,E DIAMETRO DA GALERIA DE 1,10M,TENDO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</si>
  <si>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1,60X1,60X4,80M,E DIAMETRO DA GALERIA DE 1,10M,TENDO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</si>
  <si>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1,60X1,60X5,10M,E DIAMETRO DA GALERIA DE 1,10M,TENDO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</si>
  <si>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1,60X1,60X5,40M,E DIAMETRO DA GALERIA DE 1,10M,TENDO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</si>
  <si>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1,60X1,60X5,70M,E DIAMETRO DA GALERIA DE 1,10M,TENDO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</si>
  <si>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1,60X1,60X6,00M,E DIAMETRO DA GALERIA DE 1,10M,TENDO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</si>
  <si>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1,70X1,70X1,80M,E DIAMETRO DA GALERIA DE 1,20M,TENDO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</si>
  <si>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1,70X1,70X2,10M,E DIAMETRO DA GALERIA DE 1,20M,TENDO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</si>
  <si>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1,70X1,70X2,40M,E DIAMETRO DA GALERIA DE 1,20M,TENDO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</si>
  <si>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1,70X1,70X2,70M,E DIAMETRO DA GALERIA DE 1,20M,TENDO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</si>
  <si>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1,70X1,70X3,00M,E DIAMETRO DA GALERIA DE 1,20M,TENDO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</si>
  <si>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1,70X1,70X3,30M,E DIAMETRO DA GALERIA DE 1,20M,TENDO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</si>
  <si>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1,70X1,70X3,60M,E DIAMETRO DA GALERIA DE 1,20M,TENDO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</si>
  <si>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1,70X1,70X3,90M,E DIAMETRO DA GALERIA DE 1,20M,TENDO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</si>
  <si>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1,70X1,70X4,20M,E DIAMETRO DA GALERIA DE 1,20M,TENDO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</si>
  <si>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1,70X1,70X4,50M,E DIAMETRO DA GALERIA DE 1,20M,TENDO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</si>
  <si>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1,70X1,70X4,80M,E DIAMETRO DA GALERIA DE 1,20M,TENDO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</si>
  <si>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1,70X1,70X5,10M,E DIAMETRO DA GALERIA DE 1,20M,TENDO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</si>
  <si>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1,70X1,70X5,40M,E DIAMETRO DA GALERIA DE 1,20M,TENDO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</si>
  <si>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1,70X1,70X5,70M,E DIAMETRO DA GALERIA DE 1,20M,TENDO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</si>
  <si>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1,70X1,70X6,00M,E DIAMETRO DA GALERIA DE 1,20M,TENDO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</si>
  <si>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2,00X2,00X2,40M,E DIAMETRO DA GALERIA DE 1,50M,TENDO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</si>
  <si>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2,00X2,00X2,70M,E DIAMETRO DA GALERIA DE 1,50M,TENDO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</si>
  <si>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2,00X2,00X3,00M,E DIAMETRO DA GALERIA DE 1,50M,TENDO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</si>
  <si>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2,00X2,00X3,30M,E DIAMETRO DA GALERIA DE 1,50M,TENDO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</si>
  <si>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2,00X2,00X3,60M,E DIAMETRO DA GALERIA DE 1,50M,TENDO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</si>
  <si>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2,00X2,00X3,90M,E DIAMETRO DA GALERIA DE 1,50M,TENDO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</si>
  <si>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2,00X2,00X4,20M,E DIAMETRO DA GALERIA DE 1,50M,TENDO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</si>
  <si>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2,00X2,00X4,50M,E DIAMETRO DA GALERIA DE 1,50M,TENDO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</si>
  <si>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2,00X2,00X4,80M,E DIAMETRO DA GALERIA DE 1,50M,TENDO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</si>
  <si>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2,00X2,00X5,10M,E DIAMETRO DA GALERIA DE 1,50M,TENDO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</si>
  <si>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2,00X2,00X5,40M,E DIAMETRO DA GALERIA DE 1,50M,TENDO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</si>
  <si>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2,00X2,00X5,70M,E DIAMETRO DA GALERIA DE 1,50M,TENDO O CONCRETO DAS PAREDES,FUNDO E TAMPA 400KG E O DA BASE,CALHA E BANQUETA 300KG DE CIMENTO POR M3,SENDO AS PAREDES,CALHA E A BANQUETA REVESTIDAS COM ARGAMASSA,EXCLUSIVE TAMPAO DE FERRO FUNDIDO</t>
  </si>
  <si>
    <t>POCO DE VISITA DE CONCRETO ARMADO COM MEDIDAS INTERNAS DO POCO E PROFUNDIDADE DE 2,00X2,00X6,00M,E DIAMETRO DA GALERIA DE 1,50M,TENDO O CONCRETO DAS PAREDES,FUNDO E TAMPA 400KG E O DA BASE,CALHA E BANQUETA 300KG DE CIMENTO POR M3,SENDO AS PAREDES,CALHA E A BANQUETA REVESTIDAS COM ARGAMASSA,EXCLUSIVE TAMPAO DE FERRO FUNDIDO</t>
  </si>
  <si>
    <t>POCO DE VISITA EM ALVENARIA DE TIJOLO MACICO(7X10X20CM),EM PAREDES DE UMA VEZ(0,20M),1,20X1,20X1,40M,SENDO AS PAREDES EXECUTADAS E REVESTIDAS INTERNAMENTE C/ARGAMASSA CIM.E AREIA TRACO 1:4,C/BASE DE CONCRETO SIMPLES E TAMPA DE CONCRETO ARMADO,SENDO O CONCRETO DOSADO P/UM FCK=10MPA,DEGRAUS DE FERRO FUNDIDO,P/COLETOR DE AGUAS PLUVIAIS DE 0,40 A 0,70M DE DIAM.</t>
  </si>
  <si>
    <t>POCO DE VISITA EM ALVENARIA DE TIJOLO MACICO(7X10X20CM),EM PAREDES DE UMA VEZ(0,20M),DE 1,30X1,30X1,40M,SENDO AS PAREDES REVESTIDAS INTERNAMENTE COM ARGAMASSA,COM BASE DE CONCRETOSIMPLES E TAMPA DE CONCRETO ARMADO,SENDO O CONCRETO DOSADO PARA UM FCK=10MPA,DEGRAUS DE FERRO FUNDIDO,PARA COLETOR DE AGUAS PLUVIAIS DE 0,80M DE DIAMETRO</t>
  </si>
  <si>
    <t>POCO DE VISITA EM ALVENARIA DE TIJOLO MACICO(7X10X20CM),EM PAREDES DE UMA VEZ(0,20M),DE 1,40X1,40X1,50M,SENDO AS PAREDES REVESTIDAS INTERNAMENTE COM ARGAMASSA,COM BASE DE CONCRETOSIMPLES E TAMPA DE CONCRETO ARMADO,SENDO O CONCRETO DOSADO PARA UM FCK=10MPA,DEGRAUS DE FERRO FUNDIDO,PARA COLETOR DE AGUAS PLUVIAIS DE 0,90M DE DIAMETRO</t>
  </si>
  <si>
    <t>POCO DE VISITA EM ALVENARIA DE TIJOLO MACICO(7X10X20CM),EM PAREDES DE UMA VEZ(0,20M),DE 1,50X1,50X1,60M,SENDO AS PAREDES REVESTIDAS INTERNAMENTE COM ARGAMASSA,COM BASE DE CONCRETOSIMPLES E TAMPA DE CONCRETO ARMADO,SENDO O CONCRETO DOSADO PARA UM FCK=10MPA,DEGRAUS DE FERRO FUNDIDO,PARA COLETOR DE AGUAS PLUVIAIS DE 1,00M DE DIAMETRO</t>
  </si>
  <si>
    <t>POCO DE VISITA EM ALVENARIA DE TIJOLO MACICO(7X10X20CM),EM PAREDES DE UMA VEZ(0,20M),DE 1,60X1,60X1,70M,SENDO AS PAREDES REVESTIDAS INETERNAMENTE COM ARGAMASSA,COM BASE DE CONCRETO SIMPLES E TAMPA DE CONCRETO ARMADO,SENDO O CONCRETO DOSADOPARA UM FCK=10MPA,DEGRAUS DE FERRO FUNDIDO,PARA COLETOR DE AGUAS PLUVIAIS DE 1,10M DE DIAMETRO</t>
  </si>
  <si>
    <t>CAIXA DE PASSAGEM EM ALVENARIA DE TIJOLO MACICO(7X10X20CM),EM PAREDES DE UMA VEZ(0,20M),DE 0,40X0,40X0,60M,EXCLUSIVE TAMPA,UTILIZANDO ARGAMASSA DE CIMENTO E AREIA,NO TRACO 1:4 EM VOLUME,COM FUNDO EM CONCRETO SIMPLES PROVIDO DE CALHA INTERNA,SENDO AS PAREDES REVESTIDAS INTERNAMENTE COM A MESMA ARGAMASSA</t>
  </si>
  <si>
    <t>CAIXA DE PASSAGEM EM ALVENARIA DE TIJOLO MACICO(7X10X20CM),EM PAREDES DE UMA VEZ(0,20M),DE 0,40X0,60X0,60M,EXCLUSIVE TAMPA,UTILIZANDO ARGAMASSA DE CIMENTO E AREIA,NO TRACO 1:4 EM VOLUME,COM FUNDO EM CONCRETO SIMPLES PROVIDO DE CALHA INTERNA,SENDO AS PAREDES REVESTIDAS INTERNAMENTE COM A MESMA ARGAMASSA</t>
  </si>
  <si>
    <t>CAIXA DE PASSAGEM EM ALVENARIA DE TIJOLO MACICO(7X10X20CM),EM PAREDES DE UMA VEZ(0,20M),DE 0,60X0,60X0,80M,EXCLUSIVE TAMPA,UTILIZANDO ARGAMASSA DE CIMENTO E AREIA,NO TRACO 1:4 EM VOLUME,COM FUNDO EM CONCRETO SIMPLES PROVIDO DE CALHA INTERNA,SENDO AS PAREDES REVESTIDAS INETERNAMENTE COM A MESMA ARGAMASSA</t>
  </si>
  <si>
    <t>CAIXA DE PASSAGEM EM ALVENARIA DE TIJOLO MACICO(7X10X20CM),EM PAREDES DE UMA VEZ(0,20M),DE 0,60X0,60X1,00M,EXCLUSIVE TAMPA,UTILIZANDO ARGAMASSA DE CIMENTO E AREIA,NO TRACO 1:4 EM VOLUME,COM FUNDO EM CONCRETO SIMPLES PROVIDO DE CALHA INTERNA,SENDO AS PAREDES REVESTIDAS INTERNAMENTE COM A MESMA ARGAMASSA</t>
  </si>
  <si>
    <t>CAIXA DE PASSAGEM EM ALVENARIA DE TIJOLO MACICO(7X10X20CM),EM PAREDES DE UMA VEZ(0,20M),DE 1,00X1,00X1,00M,EXCLUSIVE TAMPA,UTILIZANDO ARGAMASSA DE CIMENTO E AREIA,NO TRACO 1:4 EM VOLUME,COM FUNDO EM CONCRETO SIMPLES PROVIDO DE CALHA INTERNA,SENDO AS PAREDES REVESTIDAS INTERNAMENTE COM A MESMA ARGAMASSA</t>
  </si>
  <si>
    <t>CAIXA DE PASSAGEM EM ALVENARIA DE TIJOLO MACICO(7X10X20CM),EM PAREDES DE UMA VEZ (0,20M),DE 0,40X0,40X0,60M,UTILIZANDO ARGAMASSA DE CIMENTO E AREIA,NO TRACO 1:4 EM VOLUME,COM FUNDOEM CONCRETO SIMPLES PROVIDO DE CALHA INTERNA,SENDO AS PAREDES REVESTIDAS INTERNAMENTE COM A MESMA ARGAMASSA,INCLUSIVE TAMPA DE CONCRETO ARMADO,15MPA,COM ESPESSURA DE 10CM</t>
  </si>
  <si>
    <t>CAIXA DE PASSAGEM EM ALVENARIA DE TIJOLO MACICO(7X10X20CM),EM PAREDES DE UMA VEZ(0,20M),DE 0,40X0,60X0,60M,UTILIZANDO ARGAMASSA DE CIMENTO E AREIA,NO TRACO 1:4 EM VOLUME,COM FUNDOEM CONCRETO SIMPLES PROVIDO DE CALHA INTERNA,SENDO AS PAREDES REVESTIDAS INTERNAMENTE COM A MESMA ARGAMASSA,INCLUSIVE TAMPA DE CONCRETO ARMADO,15MPA,COM ESPESSURA DE 10CM</t>
  </si>
  <si>
    <t>CAIXA DE PASSAGEM EM ALVENARIA DE TIJOLO MACICO(7X10X20CM),EM PAREDES DE UMA VEZ(0,20M),DE 0,60X0,60X0,80M,UTILIZANDO ARGAMASSA DE CIMENTO E AREIA,NO TRACO 1:4 EM VOLUME,COM FUNDOEM CONCRETO SIMPLES PROVIDO DE CALHA INTERNA,SENDO AS PAREDES REVESTIDAS INTERNAMENTE COM A MESMA ARGAMASSA,INCLUSIVE TAMPA DE CONCRETO ARMADO,15MPA,COM ESPESSURA DE 10CM</t>
  </si>
  <si>
    <t>CAIXA DE PASSAGEM EM ALVENARIA DE TIJOLO MACICO(7X10X20CM),EM PAREDES DE UMA VEZ(0,20M),DE 0,60X0,60X1,00M,UTILIZANDO ARGAMASSA DE CIMENTO E AREIA,NO TRACO 1:4 EM VOLUME,COM FUNDOEM CONCRETO SIMPLES PROVIDO DE CALHA INTERNA,SENDO AS PAREDES REVESTIDAS INTERNAMENTE COM A MESMA ARGAMASSA,INCLUSIVE TAMPA DE CONCRETO ARMADO,15MPA,COM ESPESSURA DE 10CM</t>
  </si>
  <si>
    <t>CAIXA DE PASSAGEM EM ALVENARIA DE TIJOLO MACICO(7X10X20CM),EM PAREDES DE UMA VEZ(0,20M),DE 1,00X1,00X1,00M,UTILIZANDO ARGAMASSA DE CIMENTO E AREIA,NO TRACO 1:4 EM VOLUME,COM FUNDOEM CONCRETO SIMPLES PROVIDO DE CALHA INTERNA,SENDO AS PAREDES REVESTIDAS INTERNAMENTE COM A MESMA ARGAMASSA,INCLUSIVE TAMPA DE CONCRETO ARMADO,15MPA,COM ESPESSURA DE 10CM</t>
  </si>
  <si>
    <t>CAIXA PARA REGISTRO PADRAO CEDAE,DE ALVENARIA DE TIJOLO MACICO(7X10X20CM),EM PAREDES DE 1 VEZ(0,20M),DIMENSOES INTERNASDE 0,60X0,60X0,25M,COM TAMPA DE CONCRETO COM 10CM DE ESPESSURA MINIMA,UTILIZANDO ARGAMASSA DE CIMENTO E AREIA,TRACO 1:4,SENDO AS PAREDES REVESTIDAS INTERNAMENTE C/A MESMA ARGAMASSA,EXCL.CAIXA QUADRADA DE FERRO FUNDIDO,P/REGISTROS ATE 200MM</t>
  </si>
  <si>
    <t>CAIXA PARA REGISTROS PADRAO CEDAE,DE ALVENARIA DE TIJOLO MACICO(7X10X20CM),EM PAREDES DE 1 VEZ(0,20M),DIMENSOES INTERNAS DE 0,60X0,60X0,40M,COM TAMPA DE CONCRETO COM 10CM DE ESPESSURA MINIMA,UTILIZANDO ARGAMASSA DE CIMENTO E AREIA,TRACO 1:4,SENDO AS PAREDES REVESTIDAS INTERNAMENTE C/A MESMA ARGAMASSA,EXCL.CAIXA QUADRADA DE FERRO FUNDIDO,P/REGISTROS ATE 200MM</t>
  </si>
  <si>
    <t>CAIXA PARA REGISTROS PADRAO CEDAE,DE ALVENARIA DE TIJOLO MACICO(7X10X20CM),EM PAREDES DE 1 VEZ(0,20M),DIMENSOES INTERNAS DE 0,60X0,60X0,55M,COM TAMPA DE CONCRETO COM 10CM DE ESPESSURA MINIMA,UTILIZANDO ARGAMASSA DE CIMENTO E AREIA,TRACO 1:4,SENDO AS PAREDES REVESTIDAS INTERNAMENTE C/A MESMA ARGAMASSA,EXCL.CAIXA QUADRADA DE FERRO FUNDIDO,P/REGISTROS ATE 200MM</t>
  </si>
  <si>
    <t>CAIXA PARA REGISTROS PADRAO CEDAE,DE ALVENARIA DE TIJOLO MACICO(7X10X20CM),EM PAREDES DE 1 VEZ(0,20M),DIMENSOES INTERNAS DE 0,60X0,60X0,40M,UTILIZANDO ARGAMASSA DE CIMENTO E AREIA,NO TRACO 1:4 EM VOLUME,SENDO AS PAREDES REVESTIDAS INTERNAMENTE COM A MESMA ARGAMASSA,EXCLUSIVE TAMPA CIRCULAR DE FERROFUNDIDO PARA REGISTROS ACIMA DE 200MM ATE 600MM</t>
  </si>
  <si>
    <t>CAIXA PARA REGISTROS PADRAO CEDAE,DE ALVENARIA DE TIJOLO MACICO(7X10X20CM),EM PAREDES DE 1 VEZ(0,20M),DIMENSOES INTERNAS DE 0,60X0,60X0,55M,UTILIZANDO ARGAMASSA DE CIMENTO E AREIANO TRACO 1:4 EM VOLUME,SENDO AS PAREDES REVESTIDAS INTERNAMENTE COM A MESMA ARGAMASSA,EXCLUSIVE TAMPA CIRCULAR DE FERROFUNDIDO,PARA REGISTROS ACIMA DE 200MM ATE 600MM</t>
  </si>
  <si>
    <t>CAIXA PARA REGISTROS PADRAO CEDAE,DE ALVENARIA DE TIJOLO MACICO(7X10X20CM),EM PAREDES DE 1 VEZ(0,20M),DIMENSOES INTERNAS DE 0,60X0,60X0,70M,UTILIZANDO ARGAMASSA DE CIMENTO E AREIA,NO TRACO 1:4 EM VOLUME,SENDO AS PAREDES REVESTIDAS INTERNAMENTE COM A MESMA ARGAMASSA,EXCLUSIVE TAMPA CIRCULAR DE FERROFUNDIDO PARA REGISTROS ACIMA DE 200MM ATE 600MM</t>
  </si>
  <si>
    <t>CAIXA PARA REGISTROS PADRAO CEDAE,DE ALVENARIA DE BLOCOS DECONCRETO(20X20X40CM) PREENCHIDOS COM CONCRETO DE 20MPA,EM PAREDES DE 1 VEZ(0,20M),DIMENSOES INTERNAS DE 0,60X0,60X0,20M,COM TAMPA DE CONCRETO COM 10CM DE ESPESSURA MINIMA,SENDO ASPAREDES REVESTIDAS INTERNAMENTE COM ARGAMASSA,EXCLUSIVE CAIXA QUADRADA DE FERRO FUNDIDO,PARA REGISTROS ATE 200MM</t>
  </si>
  <si>
    <t>CAIXA PARA REGISTROS PADRAO CEDAE,DE ALVENARIA DE BLOCOS DECONCRETO(20X20X40CM) PREENCHIDOS COM CONCRETO DE 20MPA,EM PAREDES DE 1 VEZ(0,20M),DIMENSOES INTERNAS DE 0,60X0,60X0,40M,COM TAMPA DE CONCRETO COM 10CM DE ESPESSURA MINIMA,SENDO ASPAREDES INTERNAMENTE REVESTIDAS COM ARGAMASSA,EXCLUSIVE CAIXA QUADRADA DE FERRO FUNDIDO,PARA REGISTROS ATE 200MM</t>
  </si>
  <si>
    <t>CAIXA PARA REGISTROS PADRAO CEDAE,DE ALVENARIA DE BLOCOS DECONCRETO(20X20X40CM) PREENCHIDOS COM CONCRETO DE 20MPA,EM PAREDES DE 1 VEZ(0,20M),DIMENSOES INTERNAS DE 0,60X0,60X0,60M,COM TAMPA DE CONCRETO COM 10CM DE ESPESSURA MINIMA,SENDO ASPAREDES REVESTIDAS INTERNAMENTE COM ARGAMASSA,EXCLUSIVE CAIXA QUADRADA DE FERRO FUNDIDO,PARA REGISTROS ATE 200MM</t>
  </si>
  <si>
    <t>CAIXA PARA REGISTROS PADRAO CEDAE,DE ALVENARIA DE BLOCOS DECONCRETO(20X20X40CM) PREENCHIDOS COM CONCRETO DE 20MPA,EM PAREDES DE 1 VEZ(0,20M),DIMENSOES INTERNAS DE 0,60X0,60X0,40M,SENDO AS PAREDES REVESTIDAS INTERNAMENTE COM ARGAMASSA,EXCLUSIVE TAMPA CIRCULAR DE FERRO FUNDIDO,PARA REGISTROS ACIMA DE 200MM ATE 600MM</t>
  </si>
  <si>
    <t>CAIXA PARA REGISTROS PADRAO CEDAE,DE ALVENARIA DE BLOCOS DECONCRETO(20X20X40CM) PREENCHIDOS COM CONCRETO DE 20MPA,EM PAREDES DE 1 VEZ(0,20M),DIMENSOES INTERNAS DE 0,60X0,60X0,60M,SENDO AS PAREDES REVESTIDAS INTERNAMENTE COM ARGAMASSA,EXCLUSIVE TAMPA CIRCULAR DE FERRO FUNDIDO,PARA REGISTROS ACIMA DE 200MM ATE 600MM</t>
  </si>
  <si>
    <t>CAIXA PARA REGISTROS PADRAO CEDAE,DE ALVENARIA DE BLOCOS DECONCRETO(20X20X40CM) PREENCHIDOS COM CONCRETO DE 20MPA,EM PAREDES DE 1 VEZ(0,20M),DIMENSOES INTERNAS DE 0,60X0,60X0,80M,UTILIZANDO ARGAMASSA CIMENTO E AREIA,TRACO 1:4,SENDO AS PAREDES REVESTIDAS INTERNAMENTE C/ARGAMASSA,EXCLUSIVE TAMPA CIRCULAR DE FERRO FUNDIDO,P/REGISTROS ACIMA DE 200MM ATE 600MM</t>
  </si>
  <si>
    <t>POCO DE VISITA EM ALVENARIA DE BLOCOS DE CONCRETO(20X20X40CM),PAREDES 0,20M DE ESP.C/1,20X1,20X1,40M,P/COLETOR AGUAS PLUVIAIS 0,40 A 0,70M DE DIAM.UTILIZANDO ARG.CIM.AREIA,TRACO 1:4,SENDO PAREDES CHAPISCADAS E REVESTIDAS INTERNAMENTE C/ARG.,ENCHIMENTO BLOCOS E BASE EM CONCRETO SIMPLES,TAMPA DE CONCR.ARMADO,DEGRAUS FERRO FUNDIDO,INCL.FORN.TODOS OS MATERIAIS</t>
  </si>
  <si>
    <t>POCO DE VISITA EM ALVENARIA DE BLOCOS DE CONCRETO(20X20X40CM),EM PAREDES DE 0,20M DE ESP.C/1,30X1,30X1,40M,P/COLETOR DEAGUAS PLUVIAIS DE 0,80M DE DIAM.UTILIZ.ARG.CIM.AREIA,TRACO 1:4,SENDO AS PAREDES REVESTIDAS INTERNAMENTE C/ARG.ENCHIMENTO DOS BLOCOS E BASE EM CONCRETO SIMPLES,TAMPA DE CONCRETO ARMADO,DEGRAU DE FERRO FUNDIDO,INCL.FORN.DE TODOS OS MATERIAIS</t>
  </si>
  <si>
    <t>POCO DE VISITA EM ALVENARIA DE BLOCOS DE CONCRETO(20X20X40CM),PAREDES DE 0,20M DE ESP.C/1,40X1,40X1,50M,P/COLETOR AGUASPLUVIAIS DE 0,90M DE DIAM.UTILIZ.ARG.CIM.AREIA,TRACO 1:4,SENDO PAREDES CHAPISCADAS E REVESTIDAS INTERNAMENTE C/ARG.ENCHIMENTO DOS BLOCOS E BASE EM CONCRETO SIMPLES,TAMPA CONCRETO ARMADO,DEGRAU FERRO FUNDIDO,INCL.FORN.DE TODOS OS MATERIAIS</t>
  </si>
  <si>
    <t>POCO DE VISITA EM ALVENARIA DE BLOCOS DE CONCRETO(20X20X40CM),EM PAREDES DE 0,20M DE ESP.C/1,50X1,50X1,60M,P/COLETOR DEAGUAS PLUVIAIS DE 1,00M DE DIAM.SENDO AS PAREDES CHAPISCADAS E REVESTIDAS INTERNAMENTE C/ARGAMASSA,ENCHIMENTO DOS BLOCOS E BASE EM CONCRETO SIMPLES,TAMPA DE CONCRETO ARMADO,DEGRAUS DE FERRO FUNDIDO,INCL.FORNECIMENTO DE TODOS OS MATERIAIS</t>
  </si>
  <si>
    <t>POCO DE VISITA EM ALVENARIA DE BLOCOS DE CONCRETO(20X20X40CM),EM PAREDES DE 0,20M DE ESP.C/1,60X1,60X1,70M,P/COLETOR DEAGUAS PLUVIAIS DE 1,10M DE DIAM.SENDO AS PAREDES CHAPISCADAS E REVESTIDAS INTERNAMENTE C/ARGAMASSA,ENCHIMENTO DOS BLOCOS E BASE EM CONCRETO SIMPLES,TAMPA DE CONCRETO ARMADO,DEGRAUS DE FERRO FUNDIDO,INCL.FORNECIMENTO DE TODOS OS MATERIAIS</t>
  </si>
  <si>
    <t>POCO DE VISITA EM ALVENARIA DE BLOCOS DE CONCRETO(20X20X40CM),EM PAREDES DE 0,20M DE ESP.C/1,70X1,70X1,80M,P/COLETOR DEAGUAS PLUVIAIS DE 1,20M DE DIAM.SENDO AS PAREDES CHAPISCADAS E REVESTIDAS INTERNAMENTE C/ARGAMASSA,ENCHIMENTO DOS BLOCOS E BASE EM CONCRETO SIMPLES,TAMPA DE CONCRETO ARMADO,DEGRAUS DE FERRO FUNDIDO,INCL.FORNECIMENTO DE TODOS OS MATERIAIS</t>
  </si>
  <si>
    <t>POCO DE VISITA EM ALVENARIA DE BLOCOS DE CONCRETO(20X20X40CM),EM PAREDES DE 0,20M DE ESP.C/2,00X2,00X2,10M,P/COLETOR DEAGUAS PLUVIAIS DE 1,50M DE DIAM.SENDO AS PAREDES CHAPISCADAS E REVESTIDAS INTERNAMENTE C/ARGAMASSA,ENCHIMENTO DOS BLOCOS E BASE EM CONCRETO SIMPLES,TAMPA DE CONCRETO ARMADO,DEGRAUS DE FERRO FUNDIDO,INCL.FORNECIMENTO DE TODOS OS MATERIAIS</t>
  </si>
  <si>
    <t>GRELHA E CAIXILHO DE CONCRETO ARMADO,SENDO AS DIMENSOES EXTERNAS DE 0,40X0,90M (GRELHA) E 1,10X0,54M (CAIXILHO).FORNECIMENTO E COLOCACAO</t>
  </si>
  <si>
    <t>GRELHA CAIXILHO DE CONCRETO ARMADO,SENDO AS DIMENSOES EXTERNAS DE 0,40X0,90M (GRELHA) E 1,10X0,54M (CAIXILHO).EXCLUSIVEFORMAS.FORNECIMENTO E COLOCACAO</t>
  </si>
  <si>
    <t>GRELHA E CAIXILHO DE CONCRETO ARMADO,SENDO AS DIMENSOES EXTERNAS DE 0,30X0,90M(GRELHA) E 1,00X0,40M(CAIXILHO),PARA CAIXA DE RALO,UTILIZANDO ARGAMASSA DE CIMENTO E AREIA,NO TRACO 1:4.FORNECIMENTO E COLOCACAO</t>
  </si>
  <si>
    <t>CAIXA DE PASSEIO DE FºFº,PARA REGISTRO,COM PESO TOTAL DE 28KG,PADRAO CEDAE(T-34),CARGA MINIMA PARA TESTE 6T,RESISTENCIAMAXIMA DE ROMPIMENTO 7,5T E FLECHA RESIDUAL MAXIMA DE 13MM,ASSENTADA COM ARGAMASSA DE CIMENTO E AREIA,NO TRACO 1:4 EM VOLUME.FORNECIMENTO E ASSENTAMENTO</t>
  </si>
  <si>
    <t>CAIXA DE RUA COMPLETA DE FERRO FUNDIDO,PESO TOTAL DE 54KG,COM CAPACIDADE DE CARGA DE 15T,PARA REGISTRO PADRAO CEDAE,ASSENTADA COM ARGAMASSA DE CIMENTO E AREIA NO TRACO 1:4 EM VOLUME.FORNECIMENTO E ASSENTAMENTO</t>
  </si>
  <si>
    <t>DEGRAU DE FERRO FUNDIDO,FORMATO U,FIXADO EM CONCRETO.FORNECIMENTO E COLOCACAO</t>
  </si>
  <si>
    <t>POCO DE VISITA,DE ANEIS DE CONCRETO PRE-MOLDADOS,PARA ESGOTOS SANITARIOS,SEGUNDO ESPECIFICACOES DA CEDAE,INCLUSIVE DEGRAUS,EXCLUSIVE TAMPAO DE FERRO FUNDIDO,COM PROFUNDIDADE DE 0,60M</t>
  </si>
  <si>
    <t>POCO DE VISITA,DE ANEIS DE CONCRETO PRE-MOLDADOS,PARA ESGOTOS SANITARIOS,SEGUNDO ESPECIFICACOES DA CEDAE,INCLUSIVE DEGRAUS,EXCLUSIVE TAMPAO DE FERRO FUNDIDO,COM PROFUNDIDADE DE 0,80M</t>
  </si>
  <si>
    <t>POCO DE VISITA,DE ANEIS DE CONCRETO PRE-MOLDADOS,PARA ESGOTOS SANITARIOS,SEGUNDO ESPECIFICACOES DA CEDAE,INCLUSIVE DEGRAUS,EXCLUSIVE TAMPAO DE FERRO FUNDIDO,COM PROFUNDIDADE DE 1,00M</t>
  </si>
  <si>
    <t>POCO DE VISITA,DE ANEIS DE CONCRETO PRE-MOLDADOS,PARA ESGOTOS SANITARIOS,SEGUNDO ESPECIFICACOES DA CEDAE,INCLUSIVE DEGRAUS,EXCLUSIVE TAMPAO DE FERRO FUNDIDO,COM PROFUNDIDADE DE 1,05M</t>
  </si>
  <si>
    <t>POCO DE VISITA,DE ANEIS DE CONCRETO PRE-MOLDADOS,PARA ESGOTOS SANITARIOS,SEGUNDO ESPECIFICACOES DA CEDAE,INCLUSIVE DEGRAUS,EXCLUSIVE TAMPAO DE FERRO FUNDIDO,COM PROFUNDIDADE DE 1,20M</t>
  </si>
  <si>
    <t>POCO DE VISITA,DE ANEIS DE CONCRETO PRE-MOLDADOS,PARA ESGOTOS SANITARIOS,SEGUNDO ESPECIFICACOES DA CEDAE,INCLUSIVE DEGRAUS,EXCLUSIVE TAMPAO DE FERRO FUNDIDO,COM PROFUNDIDADE DE 1,40M</t>
  </si>
  <si>
    <t>POCO DE VISITA,DE ANEIS DE CONCRETO PRE-MOLDADOS,PARA ESGOTOS SANITARIOS,SEGUNDO ESPECIFICACOES DA CEDAE,INCLUSIVE DEGRAUS,EXCLUSIVE TAMPAO DE FERRO FUNDIDO,COM PROFUNDIDADE DE 1,50M</t>
  </si>
  <si>
    <t>POCO DE VISITA,DE ANEIS DE CONCRETO PRE-MOLDADOS,PARA ESGOTOS SANITARIOS,SEGUNDO ESPECIFICACOES DA CEDAE,INCLUSIVE DEGRAUS,EXCLUSIVE TAMPAO DE FERRO FUNDIDO,COM PROFUNDIDADE DE 1,60M</t>
  </si>
  <si>
    <t>POCO DE VISITA,DE ANEIS DE CONCRETO PRE-MOLDADOS,PARA ESGOTOS SANITARIOS,SEGUNDO ESPECIFICACOES DA CEDAE,INCLUSIVE DEGRAUS,EXCLUSIVE TAMPAO DE FERRO FUNDIDO,COM PROFUNDIDADE DE 1,70M</t>
  </si>
  <si>
    <t>POCO DE VISITA,DE ANEIS DE CONCRETO PRE-MOLDADOS,PARA ESGOTOS SANITARIOS,SEGUNDO ESPECIFICACOES DA CEDAE,INCLUSIVE DEGRAUS,EXCLUSIVE TAMPAO DE FERRO FUNDIDO,COM PROFUNDIDADE DE 2,00M</t>
  </si>
  <si>
    <t>POCO DE VISITA,DE ANEIS DE CONCRETO PRE-MOLDADOS,PARA ESGOTOS SANITARIOS,SEGUNDO ESPECIFICACOES DA CEDAE,INCLUSIVE DEGRAUS,EXCLUSIVE TAMPAO DE FERRO FUNDIDO,COM PROFUNDIDADE DE 2,30M</t>
  </si>
  <si>
    <t>POCO DE VISITA,DE ANEIS DE CONCRETO PRE-MOLDADOS,PARA ESGOTOS SANITARIOS,SEGUNDO ESPECIFICACOES DA CEDAE,INCLUSIVE DEGRAUS,EXCLUSIVE TAMPAO DE FERRO FUNDIDO,COM PROFUNDIDADE DE 2,60M</t>
  </si>
  <si>
    <t>POCO DE VISITA,DE ANEIS DE CONCRETO PRE-MOLDADOS,PARA ESGOTOS SANITARIOS,SEGUNDO ESPECIFICACOES DA CEDAE,INCLUSIVE DEGRAUS,EXCLUSIVE TAMPAO DE FERRO FUNDIDO,COM PROFUNDIDADE DE 2,90M</t>
  </si>
  <si>
    <t>POCO DE VISITA,DE ANEIS DE CONCRETO PRE-MOLDADOS,PARA ESGOTOS SANITARIOS,SEGUNDO ESPECIFICACOES DA CEDAE,INCLUSIVE DEGRAUS,EXCLUSIVE TAMPAO DE FERRO FUNDIDO,COM PROFUNDIDADE DE 3,20M</t>
  </si>
  <si>
    <t>POCO DE VISITA,DE ANEIS DE CONCRETO PRE-MOLDADOS,PARA ESGOTOS SANITARIOS,SEGUNDO ESPECIFICACOES DA CEDAE,INCLUSIVE DEGRAUS,EXCLUSIVE TAMPAO DE FERRO FUNDIDO,COM PROFUNDIDADE DE 3,50M</t>
  </si>
  <si>
    <t>POCO DE VISITA,DE ANEIS DE CONCRETO PRE-MOLDADOS,PARA ESGOTOS SANITARIOS,SEGUNDO ESPECIFICACOES DA CEDAE,INCLUSIVE DEGRAUS,EXCLUSIVE TAMPAO DE FERRO FUNDIDO,COM PROFUNDIDADE DE 3,80M</t>
  </si>
  <si>
    <t>POCO DE VISITA,DE ANEIS DE CONCRETO PRE-MOLDADOS,PARA ESGOTOS SANITARIOS,SEGUNDO ESPECIFICACOES DA CEDAE,INCLUSIVE DEGRAUS,EXCLUSIVE TAMPAO DE FERRO FUNDIDO,COM PROFUNDIDADE DE 4,10M</t>
  </si>
  <si>
    <t>POCO DE VISITA,DE ANEIS DE CONCRETO PRE-MOLDADOS,PARA ESGOTOS SANITARIOS,SEGUNDO ESPECIFICACOES DA CEDAE,INCLUSIVE DEGRAUS,EXCLUSIVE TAMPAO DE FERRO FUNDIDO,COM PROFUNDIDADE DE 4,40M</t>
  </si>
  <si>
    <t>POCO DE VISITA,DE ANEIS DE CONCRETO PRE-MOLDADOS,PARA ESGOTOS SANITARIOS,SEGUNDO ESPECIFICACOES DA CEDAE,INCLUSIVE DEGRAUS,EXCLUSIVE TAMPAO DE FERRO FUNDIDO,COM PROFUNDIDADE DE 4,70M</t>
  </si>
  <si>
    <t>POCO DE VISITA,DE ANEIS DE CONCRETO PRE-MOLDADOS,PARA ESGOTOS SANITARIOS,SEGUNDO ESPECIFICACOES DA CEDAE,INCLUSIVE DEGRAUS,EXCLUSIVE TAMPAO DE FERRO FUNDIDO,COM PROFUNDIDADE DE 5,00M</t>
  </si>
  <si>
    <t>POCO DE VISITA,DE ANEIS DE CONCRETO PRE-MOLDADOS,PARA ESGOTOS SANITARIOS,SEGUNDO ESPECIFICACOES DA CEDAE,INCLUSIVE DEGRAUS,EXCLUSIVE TAMPAO DE FERRO FUNDIDO,COM PROFUNDIDADE DE 5,30M</t>
  </si>
  <si>
    <t>POCO DE VISITA,DE ANEIS DE CONCRETO PRE-MOLDADOS,PARA ESGOTOS SANITARIOS,SEGUNDO ESPECIFICACOES DA CEDAE,INCLUSIVE DEGRAUS,EXCLUSIVE TAMPAO DE FERRO FUNDIDO,COM PROFUNDIDADE DE 5,60M</t>
  </si>
  <si>
    <t>POCO DE VISITA,DE ANEIS DE CONCRETO PRE-MOLDADOS,PARA ESGOTOS SANITARIOS,SEGUNDO ESPECIFICACOES DA CEDAE,INCLUSIVE DEGRAUS,EXCLUSIVE TAMPAO DE FERRO FUNDIDO,COM PROFUNDIDADE DE 5,90M</t>
  </si>
  <si>
    <t>POCO DE VISITA,DE ANEIS DE CONCRETO PRE-MOLDADOS,PARA ESGOTOS SANITARIOS,SEGUNDO ESPECIFICACOES DA CEDAE,INCLUSIVE DEGRAUS,EXCLUSIVE TAMPAO DE FERRO FUNDIDO,COM PROFUNDIDADE DE 6,20M</t>
  </si>
  <si>
    <t>POCO DE VISITA,DE ANEIS DE CONCRETO PRE-MOLDADOS,PARA ESGOTOS SANITARIOS,SEGUNDO ESPECIFICACOES DA CEDAE,INCLUSIVE DEGRAUS,EXCLUSIVE TAMPAO DE FERRO FUNDIDO,COM PROFUNDIDADE DE 6,50M</t>
  </si>
  <si>
    <t>POCO DE VISITA,DE ANEIS DE CONCRETO PRE-MOLDADOS,PARA ESGOTOS SANITARIOS,SEGUNDO ESPECIFICACOES DA CEDAE,INCLUSIVE DEGRAUS,EXCLUSIVE TAMPAO DE FERRO FUNDIDO,COM PROFUNDIDADE DE 6,80M</t>
  </si>
  <si>
    <t>POCO DE VISITA,DE ANEIS DE CONCRETO PRE-MOLDADOS,PARA ESGOTOS SANITARIOS,SEGUNDO ESPECIFICACOES DA CEDAE,INCLUSIVE DEGRAUS,EXCLUSIVE TAMPAO DE FERRO FUNDIDO,COM PROFUNDIDADE DE 7,10M</t>
  </si>
  <si>
    <t>BASE E FUNDO DE CONCRETO SIMPLES,PARA POCOS DE VISITA,PADRAO CEDAE,DE ANEIS PRE-MOLDADOS COM DIAMETRO DE 600MM,INCLUSIVE MAO-DE-OBRA E MATERIAL</t>
  </si>
  <si>
    <t>BASE E FUNDO DE CONCRETO SIMPLES,PARA POCOS DE VISITA,PADRAO CEDAE,DE ANEIS PRE-MOLDADOS COM DIAMETRO DE 1100MM,INCLUSIVE MAO-DE-OBRA E MATERIAL,INCLUSIVE LAJE DE REDUCAO DE CONCRETO ARMADO</t>
  </si>
  <si>
    <t>BASE E FUNDO DE CONCRETO SIMPLES,PARA POCOS DE VISITA,PADRAO CEDAE,DE ANEIS PRE-MOLDADOS COM DIAMETRO DE 1500MM,INCLUSIVE MAO-DE-OBRA E MATERIAL,INCLUSIVE LAJE DE REDUCAO DE CONCRETO ARMADO</t>
  </si>
  <si>
    <t>BASE E FUNDO DE CONCRETO SIMPLES,PARA POCOS DE VISITA,PADRAO CEDAE,DE ANEIS PRE-MOLDADOS COM DIAMETRO DE 2000MM,INCLUSIVE MAO-DE-OBRA E MATERIAL,INCLUSIVE LAJE DE REDUCAO DE CONCRETO ARMADO</t>
  </si>
  <si>
    <t>CORPO DE POCO DE VISITA DE ANEIS PRE-MOLDADOS,COM DIAMETRO DE 600MM,SEM DEGRAUS,MEDIDA PELA ALTURA UTIL,INCLUSIVE MAO-DE-OBRA E MATERIAL</t>
  </si>
  <si>
    <t>CORPO DE POCO DE VISITA DE ANEIS PRE-MOLDADOS,COM DIAMETRO DE 1100MM,SEM DEGRAUS,MEDIDA PELA ALTURA UTIL,INCLUSIVE MAO-DE-OBRA E MATERIAL</t>
  </si>
  <si>
    <t>CORPO DE POCO DE VISITA DE ANEIS PRE-MOLDADOS,COM DIAMETRO DE 1500MM,SEM DEGRAUS,MEDIDA PELA ALTURA UTIL,INCLUSIVE MAO-DE-OBRA E MATERIAL</t>
  </si>
  <si>
    <t>CORPO DE POCO DE VISITA DE ANEIS PRE-MOLDADOS,COM DIAMETRO DE 2000MM,SEM DEGRAUS,MEDIDA PELA ALTURA UTIL,INCLUSIVE MAO-DE-OBRA E MATERIAL</t>
  </si>
  <si>
    <t>CORPO DE POCO DE VISITA DE ANEIS PRE-MOLDADOS,COM DIAMETRO DE 600MM,COM DEGRAUS,MEDIDA PELA ALTURA UTIL,INCLUSIVE MAO-DE-OBRA E MATERIAL</t>
  </si>
  <si>
    <t>CORPO DE POCO DE VISITA DE ANEIS PRE-MOLDADOS,COM DIAMETRO DE 1100MM,COM DEGRAUS,MEDIDA PELA ALTURA UTIL,INCLUSIVE MAO-DE-OBRA E MATERIAL</t>
  </si>
  <si>
    <t>CORPO DE POCO DE VISITA DE ANEIS PRE-MOLDADOS,COM DIAMETRO DE 1500MM,COM DEGRAUS,MEDIDA PELA ALTURA UTIL,INCLUSIVE MAO-DE-OBRA E MATERIAL</t>
  </si>
  <si>
    <t>CORPO DE POCO DE VISITA DE ANEIS PRE-MOLDADOS,COM DIAMETRO DE 2000MM,COM DEGRAUS,MEDIDA PELA ALTURA UTIL,INCLUSIVE MAO-DE-OBRA E MATERIAL</t>
  </si>
  <si>
    <t>CAIXA DE ANEIS PRE-MOLDADOS DE CONCRETO,TIPO "C",PADRAO CEDAE,PARA REGISTROS ATE 200MM</t>
  </si>
  <si>
    <t>CAIXA DE ANEIS PRE-MOLDADOS DE CONCRETO,TIPO "D",PADRAO CEDAE,PARA REGISTROS DE DIAMETRO DE 250 A 600MM</t>
  </si>
  <si>
    <t>CAIXA DE ANEIS PRE-MOLDADOS DE CONCRETO,TIPO "B",PADRAO CEDAE PARA VENTOSAS</t>
  </si>
  <si>
    <t>PAREDE CILINDRICA DE ANEIS PRE-MOLDADOS DE CONCRETO ARMADO,PARA CAIXAS DE INSPECAO E SIMILARES,DIAMETRO INTERNO DE 2,00M</t>
  </si>
  <si>
    <t>PAREDE CILINDRICA DE ANEIS PRE-MOLDADOS DE CONCRETO ARMADO,PARA CAIXAS DE INSPECAO E SIMILARES,DIAMETRO INTERNO DE 1,20M</t>
  </si>
  <si>
    <t>PAREDE CILINDRICA DE ANEIS PRE-MOLDADOS DE CONCRETO ARMADO,PARA CAIXAS DE INSPECAO E SIMILARES,DIAMETRO INTERNO DE 1,50M</t>
  </si>
  <si>
    <t>PAREDE CILINDRICA DE ANEIS PRE-MOLDADOS DE CONCRETO ARMADO,PARA CAIXAS DE INSPECAO E SIMILARES,DIAMETRO INTERNO DE 2,50M</t>
  </si>
  <si>
    <t>PAREDE CILINDRICA DE ANEIS PRE-MOLDADOS DE CONCRETO ARMADO,PARA CAIXAS DE INSPECAO E SIMILARES,DIAMETRO INTERNO DE 3,00M</t>
  </si>
  <si>
    <t>MONTAGEM E ASSENTAMENTO DE TUBULACAO DE ACO DE 2",PRETO OU GALVANIZADO,COM PONTAS LISAS,INCLUSIVE SOLDA DAS JUNTAS,EXCLUSIVE FORNECIMENTO DOS TUBOS</t>
  </si>
  <si>
    <t>MONTAGEM E ASSENTAMENTO DE TUBULACAO DE ACO DE 3",PRETO OU GALVANIZADOS,COM PONTAS LISAS,INCLUSIVE SOLDA DAS JUNTAS,EXCLUSIVE FORNECIMENTO DOS TUBOS</t>
  </si>
  <si>
    <t>MONTAGEM E ASSENTAMENTO DE TUBULACAO DE ACO DE 4",PRETO OU GALVANIZADOS,COM PONTAS LISAS,INCLUSIVE SOLDA DAS JUNTAS,EXCLUSIVE FORNECIMENTO DOS TUBOS</t>
  </si>
  <si>
    <t>MONTAGEM E ASSENTAMENTO DE TUBULACAO DE CHAPA DE ACO DE 3/16" DE ESPESSURA,COM 6,00M DE COMPRIMENTO E 150MM DE DIAMETRO.INCLUSIVE SOLDA E REVESTIMENTO DAS JUNTAS,EXCLUSIVE FORNECIMENTO DOS TUBOS E DOS MATERIAIS DE REVESTIMENTO DAS JUNTAS</t>
  </si>
  <si>
    <t>MONTAGEM E ASSENTAMENTO DE TUBULACAO DE CHAPA DE ACO DE 3/16" DE ESPESSURA,COM 6,00M DE COMPRIMENTO E 200MM DE DIAMETRO,INCLUSIVE SOLDA E REVESTIMENTO DAS JUNTAS,EXCLUSIVE FORNECIMENTO DOS TUBOS E DOS MATERIAIS DE REVESTIMENTO DAS JUNTAS</t>
  </si>
  <si>
    <t>MONTAGEM E ASSENTAMENTO DE TUBULACAO DE CHAPA DE ACO DE 3/16" DE ESPESSURA,COM 6,00M DE COMPRIMENTO E 250MM DE DIAMETRO,INCLUSIVE SOLDA E REVESTIMENTO DAS JUNTAS,EXCLUSIVE FORNECIMENTO DOS TUBOS E DOS MATERIAIS DE REVESTIMENTO DAS JUNTAS</t>
  </si>
  <si>
    <t>MONTAGEM E ASSENTAMENTO DE TUBULACAO DE CHAPA DE ACO DE 3/16" DE ESPESSURA,COM 6,00M DE COMPRIMENTO E 300MM DE DIAMETRO,INCLUSIVE SOLDA E REVESTIMENTO DAS JUNTAS,EXCLUSIVE FORNECIMENTO DOS TUBOS E DOS MATERIAIS DE REVESTIMENTO DAS JUNTAS</t>
  </si>
  <si>
    <t>MONTAGEM E ASSENTAMENTO DE TUBULACAO DE CHAPA DE ACO DE 3/16" DE ESPESSURA,COM 6,00M DE COMPRIMENTO E 350MM DE DIAMETRO,INCLUSIVE SOLDA E REVESTIMENTO DAS JUNTAS,EXCLUSIVE FORNECIMENTO DOS TUBOS E DOS MATERIAIS DE REVESTIMENTO DAS JUNTAS</t>
  </si>
  <si>
    <t>MONTAGEM E ASSENTAMENTO DE TUBULACAO DE CHAPA DE ACO DE 3/16" DE ESPESSURA,COM 6,00M DE COMPRIMENTO E 400MM DE DIAMETRO,INCLUSIVE SOLDA E REVESTIMENTO DAS JUNTAS,EXCLUSIVE FORNECIMENTO DOS TUBOS E DOS MATERIAIS DE REVESTIMENTO DAS JUNTAS</t>
  </si>
  <si>
    <t>MONTAGEM E ASSENTAMENTO DE TUBULACAO DE CHAPA DE ACO DE 3/16" DE ESPESSURA,COM 6,00M DE COMPRIMENTO E 450MM DE DIAMETRO,INCLUSIVE SOLDA E REVESTIMENTO DAS JUNTAS,EXCLUSIVE FORNECIMENTO DOS TUBOS E DOS MATERIAIS DE REVESTIMENTO DAS JUNTAS</t>
  </si>
  <si>
    <t>MONTAGEM E ASSENTAMENTO DE TUBULACAO DE CHAPA DE ACO DE 3/16" DE ESPESSURA,COM 6,00M DE COMPRIMENTO E 500MM DE DIAMETRO,INCLUSIVE SOLDA E REVESTIMENTO DAS JUNTAS,EXCLUSIVE FORNECIMENTO DOS TUBOS E DOS MATERIAIS DE REVESTIMENTO DAS JUNTAS</t>
  </si>
  <si>
    <t>MONTAGEM E ASSENTAMENTO DE TUBULACAO DE CHAPA DE ACO DE 1/4" DE ESPESSURA,COM 6,00M DE COMPRIMENTO E 150MM DE DIAMETRO,INCLUSIVE SOLDA E REVESTIMENTO DAS JUNTAS,EXCLUSIVE FORNECIMENTO DOS TUBOS E DOS MATERIAIS DE REVESTIMENTO DAS JUNTAS</t>
  </si>
  <si>
    <t>MONTAGEM E ASSENTAMENTO DE TUBULACAO DE CHAPA DE ACO DE 1/4" DE ESPESSURA,COM 6,00M DE COMPRIMENTO E 200MM DE DIAMETRO,INCLUSIVE SOLDA E REVESTIMENTO DAS JUNTAS,EXCLUSIVE FORNECIMENTO DOS TUBOS E DOS MATERIAIS DE REVESTIMENTO DAS JUNTAS</t>
  </si>
  <si>
    <t>MONTAGEM E ASSENTAMENTO DE TUBULACAO DE CHAPA DE ACO DE 1/4" DE ESPESSURA,COM 6,00M DE COMPRIMENTO E 250MM DE DIAMETRO,INCLUSIVE SOLDA E REVESTIMENTO DAS JUNTAS,EXCLUSIVE FORNECIMENTO DOS TUBOS E DOS MATERIAIS DE REVESTIMENTO DAS JUNTAS</t>
  </si>
  <si>
    <t>MONTAGEM E ASSENTAMENTO DE TUBULACAO DE CHAPA DE ACO DE 1/4" DE ESPESSURA,COM 6,00M DE COMPRIMENTO E 300MM DE DIAMETRO,INCLUSIVE SOLDA E REVESTIMENTO DAS JUNTAS,EXCLUSIVE FORNECIMENTO DOS TUBOS E DOS MATERIAIS DE REVESTIMENTO DAS JUNTAS</t>
  </si>
  <si>
    <t>MONTAGEM E ASSENTAMENTO DE TUBULACAO DE CHAPA DE ACO DE 1/4" DE ESPESSURA,COM 6,00M DE COMPRIMENTO E 350MM DE DIAMETRO,INCLUSIVE SOLDA E REVESTIMENTO DAS JUNTAS,EXCLUSIVE FORNECIMENTO DOS TUBOS E DOS MATERIAIS DE REVESTIMENTO DAS JUNTAS</t>
  </si>
  <si>
    <t>MONTAGEM E ASSENTAMENTO DE TUBULACAO DE CHAPA DE ACO DE 1/4" DE ESPESSURA,COM 6,00M DE COMPRIMENTO E 400MM DE DIAMETRO,INCLUSIVE SOLDA E REVESTIMENTO DAS JUNTAS,EXCLUSIVE FORNECIMENTO DOS TUBOS E DOS MATERIAIS DE REVESTIMENTO DAS JUNTAS</t>
  </si>
  <si>
    <t>MONTAGEM E ASSENTAMENTO DE TUBULACAO DE CHAPA DE ACO DE 1/4" DE ESPESSURA,COM 6,00M DE COMPRIMENTO E 450MM DE DIAMETRO,INCLUSIVE SOLDA E REVESTIMENTO DAS JUNTAS,EXCLUSIVE FORNECIMENTO DOS TUBOS E DOS MATERIAIS DE REVESTIMENTO DAS JUNTAS</t>
  </si>
  <si>
    <t>MONTAGEM E ASSENTAMENTO DE TUBULACAO DE CHAPA DE ACO DE 1/4" DE ESPESSURA,COM 6,00M DE COMPRIMENTO E 500MM DE DIAMETRO,INCLUSIVE SOLDA E REVESTIMENTO DAS JUNTAS,EXCLUSIVE FORNECIMENTO DOS TUBOS E DOS MATERIAIS DE REVESTIMENTO DAS JUNTAS</t>
  </si>
  <si>
    <t>MONTAGEM E ASSENTAMENTO DE TUBULACAO DE CHAPA DE ACO DE 1/4" DE ESPESSURA,COM 6,00M DE COMPRIMENTO E 600MM DE DIAMETRO,INCLUSIVE SOLDA E REVESTIMENTO DAS JUNTAS,EXCLUSIVE FORNECIMENTO DOS TUBOS E DOS MATERIAIS DE REVESTIMENTO DAS JUNTAS</t>
  </si>
  <si>
    <t>MONTAGEM E ASSENTAMENTO DE TUBULACAO DE CHAPA DE ACO DE 1/4" DE ESPESSURA,COM 6,00M DE COMPRIMENTO E 700MM DE DIAMETRO,INCLUSIVE SOLDA E REVESTIMENTO DAS JUNTAS,EXCLUSIVE FORNECIMENTO DOS TUBOS E DOS MATERIAIS DE REVESTIMENTO DAS JUNTAS</t>
  </si>
  <si>
    <t>MONTAGEM E ASSENTAMENTO DE TUBULACAO DE CHAPA DE ACO DE 1/4" DE ESPESSURA,COM 6,00M DE COMPRIMENTO E 800MM DE DIAMETRO,INCLUSIVE SOLDA E REVESTIMENTO DAS JUNTAS,EXCLUSIVE FORNECIMENTO DOS TUBOS E DOS MATERIAIS DE REVESTIMENTO DAS JUNTAS</t>
  </si>
  <si>
    <t>MONTAGEM E ASSENTAMENTO DE TUBULACAO DE CHAPA DE ACO DE 5/16" DE ESPESSURA,COM 6,00M DE COMPRIMENTO E 300MM DE DIAMETRO,INCLUSIVE SOLDA E REVESTIMENTO DAS JUNTAS,EXCLUSIVE FORNECIMENTO DOS TUBOS E DOS MATERIAIS DE REVESTIMENTO DAS JUNTAS</t>
  </si>
  <si>
    <t>MONTAGEM E ASSENTAMENTO DE TUBULACAO DE CHAPA DE ACO DE 5/16" DE ESPESSURA,COM 6,00M DE COMPRIMENTO E 350MM DE DIAMETRO,INCLUSIVE SOLDA E REVESTIMENTO DAS JUNTAS,EXCLUSIVE FORNECIMENTO DOS TUBOS E DOS MATERIAIS DE REVESTIMENTO DAS JUNTAS</t>
  </si>
  <si>
    <t>MONTAGEM E ASSENTAMENTO DE TUBULACAO DE CHAPA DE ACO DE 5/16" DE ESPESSURA,COM 6,00M DE COMPRIMENTO E 400MM DE DIAMETRO,INCLUSIVE SOLDA E REVESTIMENTO DAS JUNTAS,EXCLUSIVE FORNECIMENTO DOS TUBOS E DOS MATERIAIS DE REVESTIMENTO DAS JUNTAS</t>
  </si>
  <si>
    <t>MONTAGEM E ASSENTAMENTO DE TUBULACAO DE CHAPA DE ACO DE 5/16" DE ESPESSURA,COM 6,00M DE COMPRIMENTO E 450MM DE DIAMETRO,INCLUSIVE SOLDA E REVESTIMENTO DAS JUNTAS,EXCLUSIVE FORNECIMENTO DOS TUBOS E DOS MATERIAIS DE REVESTIMENTO DAS JUNTAS</t>
  </si>
  <si>
    <t>MONTAGEM E ASSENTAMENTO DE TUBULACAO DE CHAPA DE ACO DE 5/16" DE ESPESSURA,COM 6,00M DE COMPRIMENTO E 500MM DE DIAMETRO,INCLUSIVE SOLDA E REVESTIMENTO DAS JUNTAS,EXCLUSIVE FORNECIMENTO DOS TUBOS E DOS MATERIAIS DE REVESTIMENTO DAS JUNTAS</t>
  </si>
  <si>
    <t>MONTAGEM E ASSENTAMENTO DE TUBULACAO DE CHAPA DE ACO DE 5/16" DE ESPESSURA,COM 6,00M DE COMPRIMENTO E 600MM DE DIAMETRO,INCLUSIVE SOLDA E REVESTIMENTO DAS JUNTAS,EXCLUSIVE FORNECIMENTO DOS TUBOS E DOS MATERIAIS DE REVESTIMENTO DAS JUNTAS</t>
  </si>
  <si>
    <t>MONTAGEM E ASSENTAMENTO DE TUBULACAO DE CHAPA DE ACO DE 5/16" DE ESPESSURA,COM 6,00M DE COMPRIMENTO E 700MM DE DIAMETRO,INCLUSIVE SOLDA E REVESTIMENTO DAS JUNTAS,EXCLUSIVE FORNECIMENTO DOS TUBOS E DOS MATERIAIS DE REVESTIMENTO DAS JUNTAS</t>
  </si>
  <si>
    <t>MONTAGEM E ASSENTAMENTO DE TUBULACAO DE CHAPA DE ACO DE 5/16" DE ESPESSURA,COM 6,00M DE COMPRIMENTO E 800MM DE DIAMETRO,INCLUSIVE SOLDA E REVESTIMENTO DAS JUNTAS,EXCLUSIVE FORNECIMENTO DOS TUBOS E DOS MATERIAIS DE REVESTIMENTO DAS JUNTAS</t>
  </si>
  <si>
    <t>MONTAGEM E ASSENTAMENTO DE TUBULACAO DE CHAPA DE ACO DE 5/16" DE ESPESSURA,COM 6,00M DE COMPRIMENTO E 900MM DE DIAMETRO,INCLUSIVE SOLDA E REVESTIMENTO DAS JUNTAS,EXCLUSIVE FORNECIMENTO DOS TUBOS E DOS MATERIAIS DE REVESTIMENTO DAS JUNTAS</t>
  </si>
  <si>
    <t>MONTAGEM E ASSENTAMENTO DE TUBULACAO DE CHAPA DE ACO DE 5/16" DE ESPESSURA,COM 6,00M DE COMPRIMENTO E 1000MM DE DIAMETRO,INCLUSIVE SOLDA E REVESTIMENTO DAS JUNTAS,EXCLUSIVE FORNECIMENTO DOS TUBOS E DOS MATERIAIS DE REVESTIMENTO DAS JUNTAS</t>
  </si>
  <si>
    <t>MONTAGEM E ASSENTAMENTO DE TUBULACAO DE CHAPA DE ACO DE 5/16" DE ESPESSURA,COM 6,00M DE COMPRIMENTO E 1200MM DE DIAMETRO,INCLUSIVE SOLDA E REVESTIMENTO DAS JUNTAS,EXCLUSIVE FORNECIMENTO DOS TUBOS E DOS MATERIAIS DE REVESTIMENTO DAS JUNTAS</t>
  </si>
  <si>
    <t>MONTAGEM E ASSENTAMENTO DE TUBULACAO DE CHAPA DE ACO DE 3/8" DE ESPESSURA,COM 6,00M DE COMPRIMENTO E 300MM DE DIAMETRO,INCLUSIVE SOLDA E REVESTIMENTO DAS JUNTAS,EXCLUSIVE FORNECIMENTO DOS TUBOS E DOS MATERIAIS DE REVESTIMENTO DAS JUNTAS</t>
  </si>
  <si>
    <t>MONTAGEM E ASSENTAMENTO DE TUBULACAO DE CHAPA DE ACO DE 3/8" DE ESPESSURA,COM 6,00M DE COMPRIMENTO E 350MM DE DIAMETRO,INCLUSIVE SOLDA E REVESTIMENTO DAS JUNTAS,EXCLUSIVE FORNECIMENTO DOS TUBOS E DOS MATERIAIS DE REVESTIMENTO DAS JUNTAS</t>
  </si>
  <si>
    <t>MONTAGEM E ASSENTAMENTO DE TUBULACAO DE CHAPA DE ACO DE 3/8" DE ESPESSURA,COM 6,00M DE COMPRIMENTO E 400MM DE DIAMETRO,INCLUSIVE SOLDA E REVESTIMENTO DAS JUNTAS,EXCLUSIVE FORNECIMENTO DOS TUBOS E DOS MATERIAIS DE REVESTIMENTO DAS JUNTAS</t>
  </si>
  <si>
    <t>MONTAGEM E ASSENTAMENTO DE TUBULACAO DE CHAPA DE ACO DE 3/8" DE ESPESSURA,COM 6,00M DE COMPRIMENTO E 450MM DE DIAMETRO,INCLUSIVE SOLDA E REVESTIMENTO DAS JUNTAS,EXCLUSIVE FORNECIMENTO DOS TUBOS E DOS MATERIAIS DE REVESTIMENTO DAS JUNTAS</t>
  </si>
  <si>
    <t>MONTAGEM E ASSENTAMENTO DE TUBULACAO DE CHAPA DE ACO DE 3/8" DE ESPESSURA,COM 6,00M DE COMPRIMENTO E 500MM DE DIAMETRO,INCLUSIVE SOLDA E REVESTIMENTO DAS JUNTAS,EXCLUSIVE FORNECIMENTO DOS TUBOS E DOS MATERIAIS DE REVESTIMENTO DAS JUNTAS</t>
  </si>
  <si>
    <t>MONTAGEM E ASSENTAMENTO DE TUBULACAO DE CHAPA DE ACO DE 3/8" DE ESPESSURA,COM 6,00M DE COMPRIMENTO E 600MM DE DIAMETRO,INCLUSIVE SOLDA E REVESTIMENTO DAS JUNTAS,EXCLUSIVE FORNECIMENTO DOS TUBOS E DOS MATERIAIS DE REVESTIMENTO DAS JUNTAS</t>
  </si>
  <si>
    <t>MONTAGEM E ASSENTAMENTO DE TUBULACAO DE CHAPA DE ACO DE 3/8" DE ESPESSURA,COM 6,00M DE COMPRIMENTO E 700MM DE DIAMETRO,INCLUSIVE SOLDA E REVESTIMENTO DAS JUNTAS,EXCLUSIVE FORNECIMENTO DOS TUBOS E DOS MATERIAIS DE REVESTIMENTO DAS JUNTAS</t>
  </si>
  <si>
    <t>MONTAGEM E ASSENTAMENTO DE TUBULACAO DE CHAPA DE ACO DE 3/8" DE ESPESSURA,COM 6,00M DE COMPRIMENTO E 800MM DE DIAMETRO,INCLUSIVE SOLDA E REVESTIMENTO DAS JUNTAS,EXCLUSIVE FORNECIMENTO DOS TUBOS E DOS MATERIAIS DE REVESTIMENTO DAS JUNTAS</t>
  </si>
  <si>
    <t>MONTAGEM E ASSENTAMENTO DE TUBULACAO DE CHAPA DE ACO DE 3/8" DE ESPESSURA,COM 6,00M DE COMPRIMENTO E 900MM DE DIAMETRO,INCLUSIVE SOLDA E REVESTIMENTO DAS JUNTAS,EXCLUSIVE FORNECIMENTO DOS TUBOS E DOS MATERIAIS DE REVESTIMENTO DAS JUNTAS</t>
  </si>
  <si>
    <t>MONTAGEM E ASSENTAMENTO DE TUBULACAO DE CHAPA DE ACO DE 3/8" DE ESPESSURA,COM 6,00M DE COMPRIMENTO E 1000MM DE DIAMETRO,INCLUSIVE SOLDA E REVESTIMENTO DAS JUNTAS,EXCLUSIVE FORNECIMENTO DOS TUBOS E DOS MATERIAIS DE REVESTIMENTO DAS JUNTAS</t>
  </si>
  <si>
    <t>MONTAGEM E ASSENTAMENTO DE TUBULACAO DE CHAPA DE ACO DE 3/8" DE ESPESSURA,COM 6,00M DE COMPRIMENTO E 1200MM DE DIAMETRO,INCLUSIVE SOLDA E REVESTIMENTO DAS JUNTAS,EXCLUSIVE FORNECIMENTO DOS TUBOS E DOS MATERIAIS DE REVESTIMENTO DAS JUNTAS</t>
  </si>
  <si>
    <t>MONTAGEM E ASSENTAMENTO DE TUBULACAO DE CHAPA DE ACO DE 3/8" DE ESPESSURA,COM 6,00M DE COMPRIMENTO E 1300MM DE DIAMETRO,INCLUSIVE SOLDA E REVESTIMENTO DAS JUNTAS,EXCLUSIVE FORNECIMENTO DOS TUBOS E DOS MATERIAIS DE REVESTIMENTO DAS JUNTAS</t>
  </si>
  <si>
    <t>MONTAGEM E ASSENTAMENTO DE TUBULACAO DE CHAPA DE ACO DE 3/8" DE ESPESSURA,COM 6,00M DE COMPRIMENTO E 1500MM DE DIAMETRO,INCLUSIVE SOLDA E REVESTIMENTO DAS JUNTAS,EXCLUSIVE FORNECIMENTO DOS TUBOS E DOS MATERIAIS DE REVESTIMENTO DAS JUNTAS</t>
  </si>
  <si>
    <t>MONTAGEM E ASSENTAMENTO DE TUBULACAO DE CHAPA DE ACO DE 3/8" DE ESPESSURA,COM 6,00M DE COMPRIMENTO E 2000MM DE DIAMETRO,INCLUSIVE SOLDA E REVESTIMENTO DAS JUNTAS,EXCLUSIVE FORNECIMENTO DOS TUBOS E DOS MATERIAIS DE REVESTIMENTO DAS JUNTAS</t>
  </si>
  <si>
    <t>MONTAGEM E ASSENTAMENTO DE TUBULACAO DE CHAPA DE ACO DE 3/8" DE ESPESSURA,COM 6,00M DE COMPRIMENTO E 2500MM DE DIAMETRO,INCLUSIVE SOLDA E REVESTIMENTO DAS JUNTAS,EXCLUSIVE FORNECIMENTO DOS TUBOS E DOS MATERIAIS DE REVESTIMENTO DAS JUNTAS</t>
  </si>
  <si>
    <t>MONTAGEM E ASSENTAMENTO DE TUBULACAO DE CHAPA DE ACO DE 1/2"DE ESPESSURA,COM 6,00M DE COMPRIMENTO E 500MM DE DIAMETRO,INCLUSIVE SOLDA E REVESTIMENTO DAS JUNTAS,EXCLUSIVE FORNECIMENTO DOS TUBOS E DOS MATERIAIS DE REVESTIMENTO DAS JUNTAS</t>
  </si>
  <si>
    <t>MONTAGEM E ASSENTAMENTO DE TUBULACAO DE CHAPA DE ACO DE 1/2" DE ESPESSURA,COM 6,00M DE COMPRIMENTO E 600MM DE DIAMETRO,INCLUSIVE SOLDA E REVESTIMENTO DAS JUNTAS,EXCLUSIVE FORNECIMENTO DOS TUBOS E DOS MATERIAIS DE REVESTIMENTO DAS JUNTAS</t>
  </si>
  <si>
    <t>MONTAGEM E ASSENTAMENTO DE TUBULACAO DE CHAPA DE ACO DE 1/2" DE ESPESSURA,COM 6,00M DE COMPRIMENTO E 700MM DE DIAMETRO,INCLUSIVE SOLDA E REVESTIMENTO DAS JUNTAS,EXCLUSIVE FORNECIMENTO DOS TUBOS E DOS MATERIAIS DE REVESTIMENTO DAS JUNTAS</t>
  </si>
  <si>
    <t>MONTAGEM E ASSENTAMENTO DE TUBULACAO DE CHAPA DE ACO DE 1/2" DE ESPESSURA,COM 6,00M DE COMPRIMENTO E 800MM DE DIAMETRO,INCLUSIVE SOLDA E REVESTIMENTO DAS JUNTAS,EXCLUSIVE FORNECIMENTO DOS TUBOS E DOS MATERIAIS DE REVESTIMENTO DAS JUNTAS</t>
  </si>
  <si>
    <t>MONTAGEM E ASSENTAMENTO DE TUBULACAO DE CHAPA DE ACO DE 1/2" DE ESPESSURA,COM 6,00M DE COMPRIMENTO E 900MM DE DIAMETRO,INCLUSIVE SOLDA E REVESTIMENTO DAS JUNTAS,EXCLUSIVE FORNECIMENTO DOS TUBOS E DOS MATERIAIS DE REVESTIMENTO DAS JUNTAS</t>
  </si>
  <si>
    <t>MONTAGEM E ASSENTAMENTO DE TUBULACAO DE CHAPA DE ACO DE 1/2" DE ESPESSURA,COM 6,00M DE COMPRIMENTO E 1000MM DE DIAMETRO,INCLUSIVE SOLDA E REVESTIMENTO DAS JUNTAS,EXCLUSIVE FORNECIMENTO DOS TUBOS E DOS MATERIAIS DE REVESTIMENTO DAS JUNTAS</t>
  </si>
  <si>
    <t>MONTAGEM E ASSENTAMENTO DE TUBULACAO DE CHAPA DE ACO DE 1/2" DE ESPESSURA,COM 6,00M DE COMPRIMENTO E 1200MM DE DIAMETRO,INCLUSIVE SOLDA E REVESTIMENTO DAS JUNTAS,EXCLUSIVE FORNECIMENTO DOS TUBOS E DOS MATERIAIS DE REVESTIMENTO DAS JUNTAS</t>
  </si>
  <si>
    <t>MONTAGEM E ASSENTAMENTO DE TUBULACAO DE CHAPA DE ACO DE 1/2" DE ESPESSURA,COM 6,00M DE COMPRIMENTO E 1500MM DE DIAMETRO,INCLUSIVE SOLDA E REVESTIMENTO DAS JUNTAS,EXCLUSIVE FORNECIMENTO DOS TUBOS E DOS MATERIAIS DE REVESTIMENTO DAS JUNTAS</t>
  </si>
  <si>
    <t>MONTAGEM E ASSENTAMENTO DE TUBULACAO DE CHAPA DE ACO DE 1/2" DE ESPESSURA,COM 6,00M DE COMPRIMENTO E 1750MM DE DIAMETRO,INCLUSIVE SOLDA E REVESTIMENTO DAS JUNTAS,EXCLUSIVE FORNECIMENTO DOS TUBOS E DOS MATERIAIS DE REVESTIMENTO DAS JUNTAS</t>
  </si>
  <si>
    <t>MONTAGEM E ASSENTAMENTO DE TUBULACAO DE CHAPA DE ACO DE 1/2" DE ESPESSURA,COM 6,00M DE COMPRIMENTO E 1800MM DE DIAMETRO,INCLUSIVE SOLDA E REVESTIMENTO DAS JUNTAS,EXCLUSIVE FORNECIMENTO DOS TUBOS E DOS MATERIAIS DE REVESTIMENTO DAS JUNTAS</t>
  </si>
  <si>
    <t>MONTAGEM E ASSENTAMENTO DE TUBULACAO DE CHAPA DE ACO DE 1/2" DE ESPESSURA,COM 6,00M DE COMPRIMENTO E 2000MM DE DIAMETRO,INCLUSIVE SOLDA E REVESTIMENTO DAS JUNTAS,EXCLUSIVE FORNECIMENTO DOS TUBOS E DOS MATERIAIS DE REVESTIMENTO DAS JUNTAS</t>
  </si>
  <si>
    <t>MONTAGEM E ASSENTAMENTO DE TUBULACAO DE CHAPA DE ACO DE 1/2" DE ESPESSURA,COM 6,00M DE COMPRIMENTO E 2500MM DE DIAMETRO,INCLUSIVE SOLDA E REVESTIMENTO DAS JUNTAS,EXCLUSIVE FORNECIMENTO DOS TUBOS E DOS MATERIAIS DE REVESTIMENTO DAS JUNTAS</t>
  </si>
  <si>
    <t>MONTAGEM E ASSENTAMENTO DE TUBULACAO DE CHAPA DE ACO DE 5/8" DE ESPESSURA,COM 6,00M DE COMPRIMENTO E 1800MM DE DIAMETRO,INCLUSIVE SOLDA E REVESTIMENTO DAS JUNTAS,EXCLUSIVE FORNECIMENTO DOS TUBOS E DOS MATERIAIS DE REVESTIMENTO DAS JUNTAS</t>
  </si>
  <si>
    <t>MONTAGEM E ASSENTAMENTO DE TUBULACAO DE CHAPA DE ACO DE 5/8" DE ESPESSURA,COM 6,00M DE COMPRIMENTO E 2000MM DE DIAMETRO,INCLUSIVE SOLDA E REVESTIMENTO DAS JUNTAS,EXCLUSIVE FORNECIMENTO DOS TUBOS E DOS MATERIAIS DE REVESTIMENTO DAS JUNTAS</t>
  </si>
  <si>
    <t>MONTAGEM E ASSENTAMENTO DE TUBULACAO DE CHAPA DE ACO DE 5/8" DE ESPESSURA,COM 6,00M DE COMPRIMENTO E 2500MM DE DIAMETRO,INCLUSIVE SOLDA E REVESTIMENTO DAS JUNTAS,EXCLUSIVE FORNECIMENTO DOS TUBOS E DOS MATERIAIS DE REVESTIMENTO DAS JUNTAS</t>
  </si>
  <si>
    <t>MONTAGEM E ASSENTAMENTO DE TUBULACAO DE CHAPA DE ACO DE 3/16" DE ESPESSURA,COM 12,00M DE COMPRIMENTO E 150MM DE DIAMETRO,INCLUSIVE SOLDA E REVESTIMENTO DAS JUNTAS,EXCLUSIVE FORNECIMENTO DOS TUBOS E DOS MATERIAIS DE REVESTIMENTO DAS JUNTAS</t>
  </si>
  <si>
    <t>MONTAGEM E ASSENTAMENTO DE TUBULACAO DE CHAPA DE ACO DE 3/16" DE ESPESSURA,COM 12,00M DE COMPRIMENTO E 200MM DE DIAMETRO,INCLUSIVE SOLDA E REVESTIMENTO DAS JUNTAS,EXCLUSIVE FORNECIMENTO DOS TUBOS E DOS MATERIAIS DE REVESTIMENTO DAS JUNTAS</t>
  </si>
  <si>
    <t>MONTAGEM E ASSENTAMENTO DE TUBULACAO DE CHAPA DE ACO DE 3/16" DE ESPESSURA,COM 12,00M DE COMPRIMENTO E 250MM DE DIAMETRO,INCLUSIVE SOLDA E REVESTIMENTO DAS JUNTAS,EXCLUSIVE FORNECIMENTO DOS TUBOS E DOS MATERIAIS DE REVESTIMENTO DAS JUNTAS</t>
  </si>
  <si>
    <t>MONTAGEM E ASSENTAMENTO DE TUBULACAO DE CHAPA DE ACO DE 3/16" DE ESPESSURA,COM 12,00M DE COMPRIMENTO E 300MM DE DIAMETRO,INCLUSIVE SOLDA E REVESTIMENTO DAS JUNTAS,EXCLUSIVE FORNECIMENTO DOS TUBOS E DOS MATERIAIS DE REVESTIMENTO DAS JUNTAS</t>
  </si>
  <si>
    <t>MONTAGEM E ASSENTAMENTO DE TUBULACAO DE CHAPA DE ACO DE 3/16" DE ESPESSURA,COM 12,00M DE COMPRIMENTO E 350MM DE DIAMETRO,INCLUSIVE SOLDA E REVESTIMENTO DAS JUNTAS,EXCLUSIVE FORNECIMENTO DOS TUBOS E DOS MATERIAIS DE REVESTIMENTO DAS JUNTAS</t>
  </si>
  <si>
    <t>MONTAGEM E ASSENTAMENTO DE TUBULACAO DE CHAPA DE ACO DE 3/16" DE ESPESSURA,COM 12,00M DE COMPRIMENTO E 400MM DE DIAMETRO,INCLUSIVE SOLDA E REVESTIMENTO DAS JUNTAS,EXCLUSIVE FORNECIMENTO DOS TUBOS E DOS MATERIAIS DE REVESTIMENTO DAS JUNTAS</t>
  </si>
  <si>
    <t>MONTAGEM E ASSENTAMENTO DE TUBULACAO DE CHAPA DE ACO DE 3/16" DE ESPESSURA COM 12,00M DE COMPRIMENTO E 450MM DE DIAMETRO,INCLUSIVE SOLDA E REVESTIMENTO DAS JUNTAS,EXCLUSIVE FORNECIMENTO DOS TUBOS E DOS MATERIAIS DE REVESTIMENTO DAS JUNTAS</t>
  </si>
  <si>
    <t>MONTAGEM E ASSENTAMENTO DE TUBULACAO DE CHAPA DE ACO DE 3/16" DE ESPESSURA,COM 12,00M DE COMPRIMENTO E 500MM DE DIAMETRO,INCLUSIVE SOLDA E REVESTIMENTO DAS JUNTAS,EXCLUSIVE FORNECIMENTO DOS TUBOS E DOS MATERIAIS DE REVESTIMENTO DAS JUNTAS</t>
  </si>
  <si>
    <t>MONTAGEM E ASSENTAMENTO DE TUBULACAO DE CHAPA DE ACO DE 1/4" DE ESPESSURA,COM 12,00M DE COMPRIMENTO E 150MM DE DIAMETRO,INCLUSIVE SOLDA E REVESTIMENTO DAS JUNTAS,EXCLUSIVE FORNECIMENTO DOS TUBOS E DOS MATERIAIS DE REVESTIMENTO DAS JUNTAS</t>
  </si>
  <si>
    <t>MONTAGEM E ASSENTAMENTO DE TUBULACAO DE CHAPA DE ACO DE 1/4" DE ESPESSURA,COM 12,00M DE COMPRIMENTO E 200MM DE DIAMETRO,INCLUSIVE SOLDA E REVESTIMENTO DAS JUNTAS,EXCLUSIVE FORNECIMENTO DOS TUBOS E DOS MATERIAIS DE REVESTIMENTO DAS JUNTAS</t>
  </si>
  <si>
    <t>MONTAGEM E ASSENTAMENTO DE TUBULACAO DE CHAPA DE ACO DE 1/4" DE ESPESSURA,COM 12,00M DE COMPRIMENTO E 250MM DE DIAMETRO,INCLUSIVE SOLDA E REVESTIMENTO DAS JUNTAS,EXCLUSIVE FORNECIMENTO DOS TUBOS E DOS MATERIAIS DE REVESTIMENTO DAS JUNTAS</t>
  </si>
  <si>
    <t>MONTAGEM E ASSENTAMENTO DE TUBULACAO DE CHAPA DE ACO DE 1/4" DE ESPESSURA,COM 12,00M DE COMPRIMENTO E 300MM DE DIAMETRO,INCLUSIVE SOLDA E REVESTIMENTO DAS JUNTAS,EXCLUSIVE FORNECIMENTO DOS TUBOS E DOS MATERIAIS DE REVESTIMENTO DAS JUNTAS</t>
  </si>
  <si>
    <t>MONTAGEM E ASSENTAMENTO DE TUBULACAO DE CHAPA DE ACO DE 1/4" DE ESPESSURA,COM 12,00M DE COMPRIMENTO E 350MM DE DIAMETRO,INCLUSIVE SOLDA E REVESTIMENTO DAS JUNTAS,EXCLUSIVE FORNECIMENTO DOS TUBOS E DOS MATERIAIS DE REVESTIMENTO DAS JUNTAS</t>
  </si>
  <si>
    <t>MONTAGEM E ASSENTAMENTO DE TUBULACAO DE CHAPA DE ACO DE 1/4" DE ESPESSURA,COM 12,00M DE COMPRIMENTO E 400MM DE DIAMETRO,INCLUSIVE SOLDA E REVESTIMENTO DAS JUNTAS,EXCLUSIVE FORNECIMENTO DOS TUBOS E MATERIAIS DE REVESTIMENTO DAS JUNTAS</t>
  </si>
  <si>
    <t>MONTAGEM E ASSENTAMENTO DE TUBULACAO DE CHAPA DE ACO DE 1/4" DE ESPESSURA,COM 12,00M DE COMPRIMENTO E 450MM DE DIAMETRO,INCLUSIVE SOLDA E REVESTIMENTO DAS JUNTAS,EXCLUSIVE FORNECIMENTO DOS TUBOS E DOS MATERIAIS DE REVESTIMENTO DAS JUNTAS</t>
  </si>
  <si>
    <t>MONTAGEM E ASSENTAMENTO DE TUBULACAO DE CHAPA DE ACO DE 1/4" DE ESPESSURA,COM 12,00M DE COMPRIMENTO E 500MM DE DIAMETRO,INCLUSIVE SOLDA E REVESTIMENTO DAS JUNTAS,EXCLUSIVE FORNECIMENTO DOS TUBOS E DOS MATERIAIS DE REVESTIMENTO DAS JUNTAS</t>
  </si>
  <si>
    <t>MONTAGEM E ASSENTAMENTO DE TUBULACAO DE CHAPA DE ACO DE 1/4" DE ESPESSURA,COM 12,00M DE COMPRIMENTO E 600MM DE DIAMETRO,INCLUSIVE SOLDA E REVESTIMENTO DAS JUNTAS,EXCLUSIVE FORNECIMENTO DOS TUBOS E DOS MATERIAIS DE REVESTIMENTO DAS JUNTAS</t>
  </si>
  <si>
    <t>MONTAGEM E ASSENTAMENTO DE TUBULACAO DE CHAPA DE ACO DE 1/4" DE ESPESSURA,COM 12,00M DE COMPRIMENTO E 700MM DE DIAMETRO,INCLUSIVE SOLDA E REVESTIMENTO DAS JUNTAS,EXCLUSIVE FORNECIMENTO DOS TUBOS E DOS MATERIAIS DE REVESTIMENTO DAS JUNTAS</t>
  </si>
  <si>
    <t>MONTAGEM E ASSENTAMENTO DE TUBULACAO DE CHAPA DE ACO DE 1/4" DE ESPESSURA,COM 12,00M DE COMPRIMENTO E 800MM DE DIAMETRO,INCLUSIVE SOLDA E REVESTIMENTO DAS JUNTAS,EXCLUSIVE FORNECIMENTO DOS TUBOS E DOS MATERIAIS DE REVESTIMENTO DAS JUNTAS</t>
  </si>
  <si>
    <t>MONTAGEM E ASSENTAMENTO DE TUBULACAO DE CHAPA DE ACO DE 5/16" DE ESPESSURA,COM 12,00M DE COMPRIMENTO E 300MM DE DIAMETRO,INCLUSIVE SOLDA E REVESTIMENTO DAS JUNTAS,EXCLUSIVE FORNECIMENTO DOS TUBOS E DOS MATERIAIS DE REVESTIMENTO DAS JUNTAS</t>
  </si>
  <si>
    <t>MONTAGEM E ASSENTAMENTO DE TUBULACAO DE CHAPA DE ACO DE 5/16" DE ESPESSURA,COM 12,00M DE COMPRIMENTO E 350MM DE DIAMETRO,INCLUSIVE SOLDA E REVESTIMENTO DAS JUNTAS,EXCLUSIVE FORNECIMENTO DOS TUBOS E DOS MATERIAIS DE REVESTIMENTO DAS JUNTAS</t>
  </si>
  <si>
    <t>MONTAGEM E ASSENTAMENTO DE TUBULACAO DE CHAPA DE ACO DE 5/16" DE ESPESSURA,COM 12,00M DE COMPRIMENTO E 400MM DE DIAMETRO,INCLUSIVE SOLDA E REVESTIMENTO DAS JUNTAS,EXCLUSIVE FORNECIMENTO DOS TUBOS E DOS MATERIAIS DE REVESTIMENTO DAS JUNTAS</t>
  </si>
  <si>
    <t>MONTAGEM E ASSENTAMENTO DE TUBULACAO DE CHAPA DE ACO DE 5/16" DE ESPESSURA,COM 12,00M DE COMPRIMENTO E 450MM DE DIAMETRO,INCLUSIVE SOLDA E REVESTIMENTO DAS JUNTAS,EXCLUSIVE FORNECIMENTO DOS TUBOS E DOS MATERIAIS DE REVESTIMENTO DAS JUNTAS</t>
  </si>
  <si>
    <t>MONTAGEM E ASSENTAMENTO DE TUBULACAO DE CHAPA DE ACO DE 5/16" DE ESPESSURA,COM 12,00M DE COMPRIMENTO E 500MM DE DIAMETRO,INCLUSIVE SOLDA E REVESTIMENTO DAS JUNTAS,EXCLUSIVE FORNECIMENTO DOS TUBOS E DOS MATERIAIS DE REVESTIMENTO DAS JUNTAS</t>
  </si>
  <si>
    <t>MONTAGEM E ASSENTAMENTO DE TUBULACAO DE CHAPA DE ACO DE 5/16" DE ESPESSURA,COM 12,00M DE COMPRIMENTO E 600MM DE DIAMETRO,INCLUSIVE SOLDA E REVESTIMENTO DAS JUNTAS,EXCLUSIVE FORNECIMENTO DOS TUBOS E DOS MATERIAIS DE REVESTIMENTO DAS JUNTAS</t>
  </si>
  <si>
    <t>MONTAGEM E ASSENTAMENTO DE TUBULACAO DE CHAPA DE ACO DE 5/16" DE ESPESSURA,COM 12,00M DE COMPRIMENTO E 700MM DE DIAMETRO,INCLUSIVE SOLDA E REVESTIMENTO DAS JUNTAS,EXCLUSIVE FORNECIMENTO DOS TUBOS E DOS MATERIAIS DE REVESTIMENTO DAS JUNTAS</t>
  </si>
  <si>
    <t>MONTAGEM E ASSENTAMENTO DE TUBULACAO DE CHAPA DE ACO DE 5/16" DE ESPESSURA,COM 12,00M DE COMPRIMENTO E 800MM DE DIAMETRO,INCLUSIVE SOLDA E REVESTIMENTO DAS JUNTAS,EXCLUSIVE FORNECIMENTO DOS TUBOS E DOS MATERIAIS DE REVESTIMENTO DAS JUNTAS</t>
  </si>
  <si>
    <t>MONTAGEM E ASSENTAMENTO DE TUBULACAO DE CHAPA DE ACO DE 5/16" DE ESPESSURA,COM 12,00M DE COMPRIMENTO E 900MM DE DIAMETRO,INCLUSIVE SOLDA E REVESTIMENTO DAS JUNTAS,EXCLUSIVE FORNECIMENTO DOS TUBOS E DOS MATERIAIS DE REVESTIMENTO DAS JUNTAS</t>
  </si>
  <si>
    <t>MONTAGEM E ASSENTAMENTO DE TUBULACAO DE CHAPA DE ACO DE 5/16" DE ESPESSURA,COM 12,00M DE COMPRIMENTO E 1000MM DE DIAMETRO,INCLUSIVE SOLDA E REVESTIMENTO DAS JUNTAS,EXCLUSIVE FORNECIMENTO DOS TUBOS E DOS MATERIAIS DE REVESTIMENTO DAS JUNTAS</t>
  </si>
  <si>
    <t>MONTAGEM E ASSENTAMENTO DE TUBULACAO DE CHAPA DE ACO DE 5/16" DE ESPESSURA,COM 12,00M DE COMPRIMENTO E 1200MM DE DIAMETRO,INCLUSIVE SOLDA E REVESTIMENTO DAS JUNTAS,EXCLUSIVE FORNECIMENTO DOS TUBOS E DOS MATERIAIS DE REVESTIMENTO DAS JUNTAS</t>
  </si>
  <si>
    <t>MONTAGEM E ASSENTAMENTO DE TUBULACAO DE CHAPA DE ACO DE 3/8" DE ESPESSURA,COM 12,00M DE COMPRIMENTO E 300MM DE DIAMETRO,INCLUSIVE SOLDA E REVESTIMENTO DAS JUNTAS,EXCLUSIVE FORNECIMENTO DOS TUBOS E DOS MATERIAIS DE REVESTIMENTO DAS JUNTAS</t>
  </si>
  <si>
    <t>MONTAGEM E ASSENTAMENTO DE TUBULACAO DE CHAPA DE ACO DE 3/8" DE ESPESSURA,COM 12,00M DE COMPRIMENTO E 350MM DE DIAMETRO,INCLUSIVE SOLDA E REVESTIMENTO DAS JUNTAS,EXCLUSIVE FORNECIMENTO DOS TUBOS E DOS MATERIAIS DE REVESTIMENTO DAS JUNTAS</t>
  </si>
  <si>
    <t>MONTAGEM E ASSENTAMENTO DE TUBULACAO DE CHAPA DE ACO DE 3/8" DE ESPESSURA,COM 12,00M DE COMPRIMENTO E 400MM DE DIAMETRO,INCLUSIVE SOLDA E REVESTIMENTO DAS JUNTAS,EXCLUSIVE FORNECIMENTO DOS TUBOS E DOS MATERIAIS DE REVESTIMENTO DAS JUNTAS</t>
  </si>
  <si>
    <t>MONTAGEM E ASSENTAMENTO DE TUBULACAO DE CHAPA DE ACO DE 3/8" DE ESPESSURA,COM 12,00M DE COMPRIMENTO E 450MM DE DIAMETRO,INCLUSIVE SOLDA E REVESTIMENTO DAS JUNTAS,EXCLUSIVE FORNECIMENTO DOS TUBOS E DOS MATERIAIS DE REVESTIMENTO DAS JUNTAS</t>
  </si>
  <si>
    <t>MONTAGEM E ASSENTAMENTO DE TUBULACAO DE CHAPA DE ACO DE 3/8" DE ESPESSURA,COM 12,00M DE COMPRIMENTO E 500MM DE DIAMETRO,INCLUSIVE SOLDA E REVESTIMENTO DAS JUNTAS,EXCLUSIVE FORNECIMENTO DOS TUBOS E DOS MATERIAIS DE REVESTIMENTO DAS JUNTAS</t>
  </si>
  <si>
    <t>MONTAGEM E ASSENTAMENTO DE TUBULACAO DE CHAPA DE ACO DE 3/8" DE ESPESSURA,COM 12,00M DE COMPRIMENTO E 600MM DE DIAMETRO,INCLUSIVE SOLDA E REVESTIMENTO DAS JUNTAS,EXCLUSIVE FORNECIMENTO DOS TUBOS E DOS MATERIAIS DE REVESTIMENTO DAS JUNTAS</t>
  </si>
  <si>
    <t>MONTAGEM E ASSENTAMENTO DE TUBULACAO DE CHAPA DE ACO DE 3/8" DE ESPESSURA,COM 12,00M DE COMPRIMENTO E 700MM DE DIAMETRO,INCLUSIVE SOLDA E REVESTIMENTO DAS JUNTAS,EXCLUSIVE FORNECIMENTO DOS TUBOS E DOS MATERIAIS DE REVESTIMENTO DAS JUNTAS</t>
  </si>
  <si>
    <t>MONTAGEM E ASSENTAMENTO DE TUBULACAO DE CHAPA DE ACO DE 3/8" DE ESPESSURA,COM 12,00M DE COMPRIMENTO E 800MM DE DIAMETRO,INCLUSIVE SOLDA E REVESTIMENTO DAS JUNTAS,EXCLUSIVE FORNECIMENTO DOS TUBOS E DOS MATERIAIS DE REVESTIMENTO DAS JUNTAS</t>
  </si>
  <si>
    <t>MONTAGEM E ASSENTAMENTO DE TUBULACAO DE CHAPA DE ACO DE 3/8" DE ESPESSURA,COM 12,00M DE COMPRIMENTO E 900MM DE DIAMETRO,INCLUSIVE SOLDA E REVESTIMENTO DAS JUNTAS,EXCLUSIVE FORNECIMENTO DOS TUBOS E DOS MATERIAIS DE REVESTIMENTO DAS JUNTAS</t>
  </si>
  <si>
    <t>MONTAGEM E ASSENTAMENTO DE TUBULACAO DE CHAPA DE ACO DE 3/8" DE ESPESSURA,COM 12,00M DE COMPRIMENTO E 1000MM DE DIAMETRO,INCLUSIVE SOLDA E REVESTIMENTO DAS JUNTAS,EXCLUSIVE FORNECIMENTO DOS TUBOS E DOS MATERIAIS DE REVESTIMENTO DAS JUNTAS</t>
  </si>
  <si>
    <t>MONTAGEM E ASSENTAMENTO DE TUBULACAO DE CHAPA DE ACO DE 3/8" DE ESPESSURA,COM 12,00M DE COMPRIMENTO E 1200MM DE DIAMETRO,INCLUSIVE SOLDA E REVESTIMENTO DAS JUNTAS,EXCLUSIVE FORNECIMENTO DOS TUBOS E DOS MATERIAIS DE REVESTIMENTO DAS JUNTAS</t>
  </si>
  <si>
    <t>MONTAGEM E ASSENTAMENTO DE TUBULACAO DE CHAPA DE ACO DE 3/8" DE ESPESSURA,COM 12,00M DE COMPRIMENTO E 1300MM DE DIAMETRO,INCLUSIVE SOLDA E REVESTIMENTO DAS JUNTAS,EXCLUSIVE FORNECIMENTO DOS TUBOS E DOS MATERIAIS DE REVESTIMENTO DAS JUNTAS</t>
  </si>
  <si>
    <t>MONTAGEM E ASSENTAMENTO DE TUBULACAO DE CHAPA DE ACO DE 3/8" DE ESPESSURA,COM 12,00M DE COMPRIMENTO E 1500MM DE DIAMETRO,INCLUSIVE SOLDA E REVESTIMENTO DAS JUNTAS,EXCLUSIVE FORNECIMENTO DOS TUBOS E DOS MATERIAIS DE REVESTIMENTO DAS JUNTAS</t>
  </si>
  <si>
    <t>MONTAGEM E ASSENTAMENTO DE TUBULACAO DE CHAPA DE ACO DE 3/8" DE ESPESSURA,COM 12,00M DE COMPRIMENTO E 2000MM DE DIAMETRO,INCLUSIVE SOLDA E REVESTIMENTO DAS JUNTAS,EXCLUSIVE FORNECIMENTO DOS TUBOS E DOS MATERIAIS DE REVESTIMENTO DAS JUNTAS</t>
  </si>
  <si>
    <t>MONTAGEM E ASSENTAMENTO DE TUBULACAO DE CHAPA DE ACO DE 3/8" DE ESPESSURA,COM 12,00M DE COMPRIMENTO E 2500MM DE DIAMETRO,INCLUSIVE SOLDA E REVESTIMENTO DAS JUNTAS,EXCLUSIVE FORNECIMENTO DOS TUBOS E DOS MATERIAIS DE REVESTIMENTO DAS JUNTAS</t>
  </si>
  <si>
    <t>MONTAGEM E ASSENTAMENTO DE TUBULACAO DE CHAPA DE ACO DE 1/2" DE ESPESSURA,COM 12,00M DE COMPRIMENTO E 500MM DE DIAMETRO,INCLUSIVE SOLDA E REVESTIMENTO DAS JUNTAS,EXCLUSIVE FORNECIMENTO DOS TUBOS E DOS MATERIAIS DE REVESTIMENTO DAS JUNTAS</t>
  </si>
  <si>
    <t>MONTAGEM E ASSENTAMENTO DE TUBULACAO DE CHAPA DE ACO DE 1/2" DE ESPESSURA,COM 12,00M DE COMPRIMENTO E 600MM DE DIAMETRO,INCLUSIVE SOLDA E REVESTIMENTO DAS JUNTAS,EXCLUSIVE FORNECIMENTO DOS TUBOS E DOS MATERIAIS DE REVESTIMENTO DAS JUNTAS</t>
  </si>
  <si>
    <t>MONTAGEM E ASSENTAMENTO DE TUBULACAO DE CHAPA DE ACO DE 1/2" DE ESPESSURA,COM 12,00M DE COMPRIMENTO E 700MM DE DIAMETRO,INCLUSIVE SOLDA E REVESTIMENTO DAS JUNTAS,EXCLUSIVE FORNECIMENTO DOS TUBOS E DOS MATERIAIS DE REVESTIMENTO DAS JUNTAS</t>
  </si>
  <si>
    <t>MONTAGEM E ASSENTAMENTO DE TUBULACAO DE CHAPA DE ACO DE 1/2" DE ESPESSURA,COM 12,00M DE COMPRIMENTO E 800MM DE DIAMETRO,INCLUSIVE SOLDA E REVESTIMENTO DAS JUNTAS,EXCLUSIVE FORNECIMENTO DOS TUBOS E DOS MATERIAIS DE REVESTIMENTO DAS JUNTAS</t>
  </si>
  <si>
    <t>MONTAGEM E ASSENTAMENTO DE TUBULACAO DE CHAPA DE ACO DE 1/2" DE ESPESSURA,COM 12,00M DE COMPRIMENTO E 900MM DE DIAMETRO,INCLUSIVE SOLDA E REVESTIMENTO DAS JUNTAS,EXCLUSIVE FORNECIMENTO DOS TUBOS E DOS MATERIAIS DE REVESTIMENTO DAS JUNTAS</t>
  </si>
  <si>
    <t>MONTAGEM E ASSENTAMENTO DE TUBULACAO DE CHAPA DE ACO DE 1/2" DE ESPESSURA,COM 12,00M DE COMPRIMENTO E 1000MM DE DIAMETRO,INCLUSIVE SOLDA E REVESTIMENTO DAS JUNTAS,EXCLUSIVE FORNECIMENTO DOS TUBOS E DOS MATERIAIS DE REVESTIMENTO DAS JUNTAS</t>
  </si>
  <si>
    <t>MONTAGEM E ASSENTAMENTO DE TUBULACAO DE CHAPA DE ACO DE 1/2" DE ESPESSURA,COM 12,00M DE COMPRIMENTO E 1200MM DE DIAMETRO,INCLUSIVE SOLDA E REVESTIMENTO DAS JUNTAS,EXCLUSIVE FORNECIMENTO DOS TUBOS E DOS MATERIAIS DE REVESTIMENTO DAS JUNTAS</t>
  </si>
  <si>
    <t>MONTAGEM E ASSENTAMENTO DE TUBULACAO DE CHAPA DE ACO DE 1/2" DE ESPESSURA,COM 12,00M DE COMPRIMENTO E 1500MM DE DIAMETRO,INCLUSIVE SOLDA E REVESTIMENTO DAS JUNTAS,EXCLUSIVE FORNECIMENTO DOS TUBOS E DOS MATERIAIS DE REVESTIMENTO DAS JUNTAS</t>
  </si>
  <si>
    <t>MONTAGEM E ASSENTAMENTO DE TUBULACAO DE CHAPA DE ACO DE 1/2" DE ESPESSURA,COM 12,00M DE COMPRIMENTO E 1750MM DE DIAMETRO,INCLUSIVE SOLDA E REVESTIMENTO DAS JUNTAS,EXCLUSIVE FORNECIMENTO DOS TUBOS E DOS MATERIAIS DE REVESTIMENTO DAS JUNTAS</t>
  </si>
  <si>
    <t>MONTAGEM E ASSENTAMENTO DE TUBULACAO DE CHAPA DE ACO DE 1/2" DE ESPESSURA,COM 12,00M DE COMPRIMENTO E 1800MM DE DIAMETRO,INCLUSIVE SOLDA E REVESTIMENTO DAS JUNTAS,EXCLUSIVE FORNECIMENTO DOS TUBOS E DOS MATERIAIS DE REVESTIMENTO DAS JUNTAS</t>
  </si>
  <si>
    <t>MONTAGEM E ASSENTAMENTO DE TUBULACAO DE CHAPA DE ACO DE 1/2" DE ESPESSURA,COM 12,00M DE COMPRIMENTO E 2000MM DE DIAMETRO,INCLUSIVE SOLDA E REVESTIMENTO DAS JUNTAS,EXCLUSIVE FORNECIMENTO DOS TUBOS E DOS MATERIAIS DE REVESTIMENTO DAS JUNTAS</t>
  </si>
  <si>
    <t>MONTAGEM E ASSENTAMENTO DE TUBULACAO DE CHAPA DE ACO DE 1/2" DE ESPESSURA,COM 12,00M DE COMPRIMENTO E 2500MM DE DIAMETRO,INCLUSIVE SOLDA E REVESTIMENTO DAS JUNTAS,EXCLUSIVE FORNECIMENTO DOS TUBOS E DOS MATERIAIS DE REVESTIMENTO DAS JUNTAS</t>
  </si>
  <si>
    <t>MONTAGEM E ASSENTAMENTO DE TUBULACAO DE CHAPA DE ACO DE 5/8" DE ESPESSURA,COM 12,00M DE COMPRIMENTO E 1800MM DE DIAMETRO,INCLUSIVE SOLDA E REVESTIMENTO DAS JUNTAS,EXCLUSIVE FORNECIMENTO DOS TUBOS E DOS MATERIAIS DE REVESTIMENTO DAS JUNTAS</t>
  </si>
  <si>
    <t>MONTAGEM E ASSENTAMENTO DE TUBULACAO DE CHAPA DE ACO DE 5/8" DE ESPESSURA,COM 12,00M DE COMPRIMENTO E 2000MM DE DIAMETRO,INCLUSIVE SOLDA E REVESTIMENTO DAS JUNTAS,EXCLUSIVE FORNECIMENTO DOS TUBOS E DOS MATERIAIS DE REVESTIMENTO DAS JUNTAS</t>
  </si>
  <si>
    <t>MONTAGEM E ASSENTAMENTO DE TUBULACAO DE CHAPA DE ACO DE 5/8" DE ESPESSURA,COM 12,00M DE COMPRIMENTO E 2500MM DE DIAMETRO,INCLUSIVE SOLDA E REVESTIMENTO DAS JUNTAS,EXCLUSIVE FORNECIMENTO DOS TUBOS E DOS MATERIAIS DE REVESTIMENTO DAS JUNTAS</t>
  </si>
  <si>
    <t>MONTAGEM E ASSENTAMENTO DE PECAS DE ACO,POR JUNTA SOLDADA DE 2" DE DIAMETRO,INCLUSIVE SOLDA, EXCLUSIVE FORNECIMENTO DASPECAS</t>
  </si>
  <si>
    <t>MONTAGEM E ASSENTAMENTO DE PECAS DE ACO,POR JUNTA SOLDADA DE 3" DE DIAMETRO,INCLUSIVE SOLDA, EXCLUSIVE FORNECIMENTO DASPECAS</t>
  </si>
  <si>
    <t>MONTAGEM E ASSENTAMENTO DE PECAS DE ACO,POR JUNTA SOLDADA DE 4" DE DIAMETRO,INCLUSIVE SOLDA, EXCLUSIVE FORNECIMENTO DASPECAS</t>
  </si>
  <si>
    <t>MONTAGEM E ASSENTAMENTO DE PECAS DE CHAPA DE ACO DE 3/16" DE ESPESSURA,POR JUNTA SOLDADA,DE 150MM DE DIAMETRO,INCLUSIVESOLDA,EXCLUSIVE FORNECIMENTO DAS PECAS E DOS MATERIAIS DE REVESTIMENTO DAS JUNTAS</t>
  </si>
  <si>
    <t>MONTAGEM E ASSENTAMENTO DE PECAS DE CHAPA DE ACO DE 3/16" DE ESPESSURA,POR JUNTA SOLDADA,DE 200MM DE DIAMETRO,INCLUSIVESOLDA,EXCLUSIVE FORNECIMENTO DAS PECAS E DOS MATERIAIS DE REVESTIMENTO DAS JUNTAS</t>
  </si>
  <si>
    <t>MONTAGEM E ASSENTAMENTO DE PECAS DE CHAPA DE ACO DE 3/16" DE ESPESSURA,POR JUNTA SOLDADA,DE 250MM DE DIAMETRO,INCLUSIVESOLDA,EXCLUSIVE FORNECIMENTO DAS PECAS E DOS MATERIAIS DE REVESTIMENTO DAS JUNTAS</t>
  </si>
  <si>
    <t>MONTAGEM E ASSENTAMENTO DE PECAS DE CHAPA DE ACO DE 3/16" DE ESPESSURA,POR JUNTA SOLDADA,DE 300MM DE DIAMETRO,INCLUSIVESOLDA,EXCLUSIVE FORNECIMENTO DAS PECAS E DOS MATERIAIS DE REVESTIMENTO DAS JUNTAS</t>
  </si>
  <si>
    <t>MONTAGEM E ASSENTAMENTO DE PECAS DE CHAPA DE ACO DE 3/16" DE ESPESSURA,POR JUNTA SOLDADA,DE 350MM DE DIAMETRO,INCLUSIVESOLDA,EXCLUSIVE FORNECIMENTO DAS PECAS E DOS MATERIAIS DE REVESTIMENTO DAS JUNTAS</t>
  </si>
  <si>
    <t>MONTAGEM E ASSENTAMENTO DE PECAS DE CHAPA DE ACO DE 3/16" DE ESPESSURA,POR JUNTA SOLDADA,DE 400MM DE DIAMETRO,INCLUSIVESOLDA,EXCLUSIVE FORNECIMENTO DAS PECAS E DOS MATERIAIS DE REVESTIMENTO DAS JUNTAS</t>
  </si>
  <si>
    <t>MONTAGEM E ASSENTAMENTO DE PECAS DE CHAPA DE ACO DE 3/16" DE ESPESSURA,POR JUNTA SOLDADA,DE 450MM DE DIAMETRO,INCLUSIVESOLDA,EXCLUSIVE FORNECIMENTO DAS PECAS E DOS MATERIAIS DE REVESTIMENTO DAS JUNTAS</t>
  </si>
  <si>
    <t>MONTAGEM E ASSENTAMENTO DE PECAS DE CHAPA DE ACO DE 3/16" DE ESPESSURA,POR JUNTA SOLDADA,DE 500MM DE DIAMETRO,INCLUSIVESOLDA,EXCLUSIVE FORNECIMENTO DAS PECAS E DOS MATERIAIS DE REVESTIMENTO DAS JUNTAS</t>
  </si>
  <si>
    <t>MONTAGEM E ASSENTAMENTO DE PECAS DE CHAPA DE ACO DE 1/4" DEESPESSURA,POR JUNTA SOLDADA,DE 150MM DE DIAMETRO,INCLUSIVE SOLDA,EXCLUSIVE FORNECIMENTO DAS PECAS E DOS MATERIAIS DE REVESTIMENTO DAS JUNTAS</t>
  </si>
  <si>
    <t>MONTAGEM E ASSENTAMENTO DE PECAS DE CHAPA DE ACO DE 1/4" DEESPESSURA,POR JUNTA SOLDADA,DE 200MM DE DIAMETRO,INCLUSIVE SOLDA,EXCLUSIVE FORNECIMENTO DAS PECAS E DOS MATERIAIS DE REVESTIMENTO DAS JUNTAS</t>
  </si>
  <si>
    <t>MONTAGEM E ASSENTAMENTO DE PECAS DE CHAPA DE ACO DE 1/4" DEESPESSURA,POR JUNTA SOLDADA,DE 250MM DE DIAMETRO,INCLUSIVE SOLDA,EXCLUSIVE FORNECIMENTO DAS PECAS E DOS MATERIAIS DE REVESTIMENTO DAS JUNTAS</t>
  </si>
  <si>
    <t>MONTAGEM E ASSENTAMENTO DE PECAS DE CHAPA DE ACO DE 1/4" DEESPESSURA,POR JUNTA SOLDADA,DE 300MM DE DIAMETRO,INCLUSIVE SOLDA,EXCLUSIVE FORNECIMENTO DAS PECAS E DOS MATERIAIS DE REVESTIMENTO DAS JUNTAS</t>
  </si>
  <si>
    <t>MONTAGEM E ASSENTAMENTO DE PECAS DE CHAPA DE ACO DE 1/4" DEESPESSURA,POR JUNTA SOLDADA,DE 350MM DE DIAMETRO,INCLUSIVE SOLDA,EXCLUSIVE FORNECIMENTO DAS PECAS E DOS MATERIAIS DE REVESTIMENTO DAS JUNTAS</t>
  </si>
  <si>
    <t>MONTAGEM E ASSENTAMENTO DE PECAS DE CHAPA DE ACO DE 1/4" DEESPESSURA,POR JUNTA SOLDADA,DE 400MM DE DIAMETRO,INCLUSIVE SOLDA,EXCLUSIVE FORNECIMENTO DAS PECAS E DOS MATERIAIS DE REVESTIMENTO DAS JUNTAS</t>
  </si>
  <si>
    <t>MONTAGEM E ASSENTAMENTO DE PECAS DE CHAPA DE ACO DE 1/4" DEESPESSURA,POR JUNTA SOLDADA,DE 450MM DE DIAMETRO,INCLUSIVE SOLDA,EXCLUSIVE FORNECIMENTO DAS PECAS E DOS MATERIAIS DE REVESTIMENTO DAS JUNTAS</t>
  </si>
  <si>
    <t>MONTAGEM E ASSENTAMENTO DE PECAS DE CHAPA DE ACO DE 1/4" DEESPESSURA,POR JUNTA SOLDADA,DE 500MM DE DIAMETRO,INCLUSIVE SOLDA,EXCLUSIVE FORNECIMENTO DAS PECAS E DOS MATERIAIS DE REVESTIMENTO DAS JUNTAS</t>
  </si>
  <si>
    <t>MONTAGEM E ASSENTAMENTO DE PECAS DE CHAPA DE ACO DE 1/4" DEESPESSURA,POR JUNTA SOLDADA,DE 600MM DE DIAMETRO,INCLUSIVE SOLDA,EXCLUSIVE FORNECIMENTO DAS PECAS E DOS MATERIAIS DE REVESTIMENTO DAS JUNTAS</t>
  </si>
  <si>
    <t>MONTAGEM E ASSENTAMENTO DE PECAS DE CHAPA DE ACO DE 1/4" DEESPESSURA,POR JUNTA SOLDADA,DE 700MM DE DIAMETRO,INCLUSIVE SOLDA,EXCLUSIVE FORNECIMENTO DAS PECAS E DOS MATERIAIS DE REVESTIMENTO DAS JUNTAS</t>
  </si>
  <si>
    <t>MONTAGEM E ASSENTAMENTO DE PECAS DE CHAPA DE ACO DE 1/4" DEESPESSURA,POR JUNTA SOLDADA,DE 800MM DE DIAMETRO,INCLUSIVE SOLDA,EXCLUSIVE FORNECIMENTO DAS PECAS E DOS MATERIAIS DE REVESTIMENTO DAS JUNTAS</t>
  </si>
  <si>
    <t>MONTAGEM E ASSENTAMENTO DE PECAS DE CHAPA DE ACO DE 5/16" DE ESPESSURA,POR JUNTA SOLDADA,DE 300MM DE DIAMETRO,INCLUSIVESOLDA,EXCLUSIVE FORNECIMENTO DAS PECAS E DOS MATERIAIS DE REVESTIMENTO DAS JUNTAS</t>
  </si>
  <si>
    <t>MONTAGEM E ASSENTAMENTO DE PECAS DE CHAPA DE ACO DE 5/16" DE ESPESSURA,POR JUNTA SOLDADA,DE 350MM DE DIAMETRO,INCLUSIVESOLDA,EXCLUSIVE FORNECIMENTO DAS PECAS E DOS MATERIAIS DE REVESTIMENTO DAS JUNTAS</t>
  </si>
  <si>
    <t>MONTAGEM E ASSENTAMENTO DE PECAS DE CHAPA DE ACO DE 5/16" DE ESPESSURA,POR JUNTA SOLDADA,DE 400MM DE DIAMETRO,INCLUSIVESOLDA,EXCLUSIVE FORNECIMENTO DAS PECAS E DOS MATERIAIS DE REVESTIMENTO DAS JUNTAS</t>
  </si>
  <si>
    <t>MONTAGEM E ASSENTAMENTO DE PECAS DE CHAPA DE ACO DE 5/16" DE ESPESSURA,POR JUNTA SOLDADA,DE 450MM DE DIAMETRO,INCLUSIVESOLDA,EXCLUSIVE FORNECIMENTO DAS PECAS E DOS MATERIAIS DE REVESTIMENTO DAS JUNTAS</t>
  </si>
  <si>
    <t>MONTAGEM E ASSENTAMENTO DE PECAS DE CHAPA DE ACO DE 5/16" DE ESPESSURA,POR JUNTA SOLDADA,DE 500MM DE DIAMETRO,INCLUSIVESOLDA,EXCLUSIVE FORNECIMENTO DAS PECAS E DOS MATERIAIS DE REVESTIMENTO DAS JUNTAS</t>
  </si>
  <si>
    <t>MONTAGEM E ASSENTAMENTO DE PECAS DE CHAPA DE ACO DE 5/16" DE ESPESSURA,POR JUNTA SOLDADA,DE 600MM DE DIAMETRO,INCLUSIVESOLDA,EXCLUSIVE FORNECIMENTO DAS PECAS E DOS MATERIAIS DE REVESTIMENTO DAS JUNTAS</t>
  </si>
  <si>
    <t>MONTAGEM E ASSENTAMENTO DE PECAS DE CHAPA DE ACO DE 5/16" DE ESPESSURA,POR JUNTA SOLDADA,DE 700MM DE DIAMETRO,INCLUSIVESOLDA,EXCLUSIVE FORNECIMENTO DAS PECAS E DOS MATERIAIS DE REVESTIMENTO DAS JUNTAS</t>
  </si>
  <si>
    <t>MONTAGEM E ASSENTAMENTO DE PECAS DE CHAPA DE ACO DE 5/16" DE ESPESSURA,POR JUNTA SOLDADA,DE 800MM DE DIAMETRO,INCLUSIVESOLDA,EXCLUSIVE FORNECIMENTO DAS PECAS E DOS MATERIAIS DE REVESTIMENTO DAS JUNTAS</t>
  </si>
  <si>
    <t>MONTAGEM E ASSENTAMENTO DE PECAS DE CHAPA DE ACO DE 5/16" DE ESPESSURA,POR JUNTA SOLDADA,DE 900MM DE DIAMETRO,INCLUSIVESOLDA,EXCLUSIVE FORNECIMENTO DAS PECAS E DOS MATERIAIS DE REVESTIMENTO DAS JUNTAS</t>
  </si>
  <si>
    <t>MONTAGEM E ASSENTAMENTO DE PECAS DE CHAPA DE ACO DE 5/16" DE ESPESSURA,POR JUNTA SOLDADA,DE 1000MM DE DIAMETRO,INCLUSIVE SOLDA,EXCLUSIVE FORNECIMENTO DAS PECAS E DOS MATERIAIS DE REVESTIMENTO DAS JUNTAS</t>
  </si>
  <si>
    <t>MONTAGEM E ASSENTAMENTO DE PECAS DE CHAPA DE ACO DE 5/16" DE ESPESSURA,POR JUNTA SOLDADA,DE 1200MM DE DIAMETRO,INCLUSIVE SOLDA,EXCLUSIVE FORNECIMENTO DAS PECAS E DOS MATERIAIS DE REVESTIMENTO DAS JUNTAS</t>
  </si>
  <si>
    <t>MONTAGEM E ASSENTAMENTO DE PECAS DE CHAPA DE ACO DE 3/8" DEESPESSURA,POR JUNTA SOLDADA,DE 300MM DE DIAMETRO,INCLUSIVE SOLDA,EXCLUSIVE FORNECIMENTO DAS PECAS E DOS MATERIAIS DE REVESTIMENTO DAS JUNTAS</t>
  </si>
  <si>
    <t>MONTAGEM E ASSENTAMENTO DE PECAS DE CHAPA DE ACO DE 3/8" DEESPESSURA,POR JUNTA SOLDADA,DE 350MM DE DIAMETRO,INCLUSIVE SOLDA,EXCLUSIVE FORNECIMENTO DAS PECAS E DOS MATERIAIS DE REVESTIMENTO DAS JUNTAS</t>
  </si>
  <si>
    <t>MONTAGEM E ASSENTAMENTO DE PECAS DE CHAPA DE ACO DE 3/8" DEESPESSURA,POR JUNTA SOLDADA,DE 400MM DE DIAMETRO,INCLUSIVE SOLDA,EXCLUSIVE FORNECIMENTO DAS PECAS E DOS MATERIAIS DE REVESTIMENTO DAS JUNTAS</t>
  </si>
  <si>
    <t>MONTAGEM E ASSENTAMENTO DE PECAS DE CHAPA DE ACO DE 3/8" DEESPESSURA,POR JUNTA SOLDADA,DE 450MM DE DIAMETRO,INCLUSIVE SOLDA,EXCLUSIVE FORNECIMENTO DAS PECAS E DOS MATERIAIS DE REVESTIMENTO DAS JUNTAS</t>
  </si>
  <si>
    <t>MONTAGEM E ASSENTAMENTO DE PECAS DE CHAPA DE ACO DE 3/8" DEESPESSURA,POR JUNTA SOLDADA,DE 500MM DE DIAMETRO,INCLUSIVE SOLDA,EXCLUSIVE FORNECIMENTO DAS PECAS E DOS MATERIAIS DE REVESTIMENTO DAS JUNTAS</t>
  </si>
  <si>
    <t>MONTAGEM E ASSENTAMENTO DE PECAS DE CHAPA DE ACO DE 3/8" DEESPESSURA,POR JUNTA SOLDADA,DE 600MM DE DIAMETRO,INCLUSIVE SOLDA,EXCLUSIVE FORNECIMENTO DAS PECAS E DOS MATERIAIS DE REVESTIMENTO DAS JUNTAS</t>
  </si>
  <si>
    <t>MONTAGEM E ASSENTAMENTO DE PECAS DE CHAPA DE ACO DE 3/8" DEESPESSURA,POR JUNTA SOLDADA,DE 700MM DE DIAMETRO,INCLUSIVE SOLDA,EXCLUSIVE FORNECIMENTO DAS PECAS E DOS MATERIAIS DE REVESTIMENTO DAS JUNTAS</t>
  </si>
  <si>
    <t>MONTAGEM E ASSENTAMENTO DE PECAS DE CHAPA DE ACO DE 3/8" DEESPESSURA,POR JUNTA SOLDADA,DE 800MM DE DIAMETRO,INCLUSIVE SOLDA,EXCLUSIVE FORNECIMENTO DAS PECAS E DOS MATERIAIS DE REVESTIMENTO DAS JUNTAS</t>
  </si>
  <si>
    <t>MONTAGEM E ASSENTAMENTO DE PECAS DE CHAPA DE ACO DE 3/8" DEESPESSURA,POR JUNTA SOLDADA,DE 900MM DE DIAMETRO,INCLUSIVE SOLDA,EXCLUSIVE FORNECIMENTO DAS PECAS E DOS MATERIAIS DE REVESTIMENTO DAS JUNTAS</t>
  </si>
  <si>
    <t>MONTAGEM E ASSENTAMENTO DE PECAS DE CHAPA DE ACO DE 3/8" DEESPESSURA,POR JUNTA SOLDADA,DE 1000MM DE DIAMETRO,INCLUSIVESOLDA,EXCLUSIVE FORNECIMENTO DAS PECAS E DOS MATERIAIS DE REVESTIMENTO DAS JUNTAS</t>
  </si>
  <si>
    <t>MONTAGEM E ASSENTAMENTO DE PECAS DE CHAPA DE ACO DE 3/8" DEESPESSURA,POR JUNTA SOLDADA,DE 1200MM DE DIAMETRO,INCLUSIVESOLDA,EXCLUSIVE FORNECIMENTO DAS PECAS E DOS MATERIAIS DE REVESTIMENTO DAS JUNTAS</t>
  </si>
  <si>
    <t>MONTAGEM E ASSENTAMENTO DE PECAS DE CHAPA DE ACO DE 3/8" DEESPESSURA,POR JUNTA SOLDADA,DE 1300MM DE DIAMETRO,INCLUSIVESOLDA,EXCLUSIVE FORNECIMENTO DAS PECAS E DOS MATERIAIS DE REVESTIMENTO DAS JUNTAS</t>
  </si>
  <si>
    <t>MONTAGEM E ASSENTAMENTO DE PECAS DE CHAPA DE ACO DE 3/8" DEESPESSURA,POR JUNTA SOLDADA,DE 1500MM DE DIAMETRO,INCLUSIVESOLDA,EXCLUSIVE FORNECIMENTO DA PECAS E DOS MATERIAIS DE REVESTIMENTO DAS JUNTAS</t>
  </si>
  <si>
    <t>MONTAGEM E ASSENTAMENTO DE PECAS DE CHAPA DE ACO DE 3/8" DEESPESSURA,POR JUNTA SOLDADA,DE 2000MM DE DIAMETRO,INCLUSIVESOLDA,EXCLUSIVE FORNECIMENTO DAS PECAS E DOS MATERIAIS DE REVESTIMENTO DAS JUNTAS</t>
  </si>
  <si>
    <t>MONTAGEM E ASSENTAMENTO DE PECAS DE CHAPA DE ACO DE 3/8" DEESPESSURA,POR JUNTA SOLDADA,DE 2500MM DE DIAMETRO,INCLUSIVESOLDA,EXCLUSIVE FORNECIMENTO DAS PECAS E DOS MATERIAIS DE REVESTIMENTO DAS JUNTAS</t>
  </si>
  <si>
    <t>MONTAGEM E ASSENTAMENTO DE PECAS DE CHAPA DE ACO DE 1/2" DEESPESSURA,POR JUNTA SOLDADA,DE 500MM DE DIAMETRO,INCLUSIVE SOLDA,EXCLUSIVE FORNECIMENTO DAS PECAS E DOS MATERIAIS DE REVESTIMENTO DAS JUNTAS</t>
  </si>
  <si>
    <t>MONTAGEM E ASSENTAMENTO DE PECAS DE CHAPA DE ACO DE 1/2" DEESPESSURA,POR JUNTA SOLDADA,DE 600MM DE DIAMETRO,INCLUSIVE SOLDA,EXCLUSIVE FORNECIMENTO DAS PECAS E DOS MATERIAIS DE REVESTIMENTO DAS JUNTAS</t>
  </si>
  <si>
    <t>MONTAGEM E ASSENTAMENTO DE PECAS DE CHAPA DE ACO DE 1/2" DEESPESSURA,POR JUNTA SOLDADA,DE 700MM DE DIAMETRO,INCLUSIVE SOLDA,EXCLUSIVE FORNECIMENTO DAS PECAS E DOS MATERIAIS DE REVESTIMENTO DAS JUNTAS</t>
  </si>
  <si>
    <t>MONTAGEM E ASSENTAMENTO DE PECAS DE CHAPA DE ACO DE 1/2" DEESPESSURA,POR JUNTA SOLDADA,DE 800MM DE DIAMETRO,INCLUSIVE SOLDA,EXCLUSIVE FORNECIMENTO DAS PECAS E DOS MATERIAIS DE REVESTIMENTO DAS JUNTAS</t>
  </si>
  <si>
    <t>MONTAGEM E ASSENTAMENTO DE PECAS DE CHAPA DE ACO DE 1/2" DEESPESSURA,POR JUNTA SOLDADA,DE 900MM DE DIAMETRO,INCLUSIVE SOLDA,EXCLUSIVE FORNECIMENTO DAS PECAS E DOS MATERIAIS DE REVESTIMENTO DAS JUNTAS</t>
  </si>
  <si>
    <t>MONTAGEM E ASSENTAMENTO DE PECAS DE CHAPA DE ACO DE 1/2" DEESPESSURA,POR JUNTA SOLDADA,DE 1000MM DE DIAMETRO,INCLUSIVESOLDA,EXCLUSIVE FORNECIMENTO DAS PECAS E DOS MATERIAIS DE REVESTIMENTO DAS JUNTAS</t>
  </si>
  <si>
    <t>MONTAGEM E ASSENTAMENTO DE PECAS DE CHAPA DE ACO DE 1/2" DEESPESSURA,POR JUNTA SOLDADA,DE 1200MM DE DIAMETRO,INCLUSIVESOLDA,EXCLUSIVE FORNECIMENTO DAS PECAS E DOS MATERIAIS DE REVESTIMENTO DAS JUNTAS</t>
  </si>
  <si>
    <t>MONTAGEM E ASSENTAMENTO DE PECAS DE CHAPA DE ACO DE 1/2" DEESPESSURA,POR JUNTA SOLDADA,DE 1500MM DE DIAMETRO,INCLUSIVESOLDA,EXCLUSIVE FORNECIMENTO DAS PECAS E DOS MATERIAIS DE REVESTIMENTO DAS JUNTAS</t>
  </si>
  <si>
    <t>MONTAGEM E ASSENTAMENTO DE PECAS DE CHAPA DE ACO DE 1/2" DEESPESSURA,POR JUNTA SOLDADA,DE 1750MM DE DIAMETRO,INCLUSIVESOLDA,EXCLUSIVE FORNECIMENTO DAS PECAS E DOS MATERIAIS DE REVESTIMENTO DAS JUNTAS</t>
  </si>
  <si>
    <t>MONTAGEM E ASSENTAMENTO DE PECAS DE CHAPA DE ACO DE 1/2" DEESPESSURA,POR JUNTA SOLDADA,DE 1800MM DE DIAMETRO,INCLUSIVESOLDA,EXCLUSIVE FORNECIMENTO DAS PECAS E DOS MATERIAIS DE REVESTIMENTO DAS JUNTAS</t>
  </si>
  <si>
    <t>MONTAGEM E ASSENTAMENTO DE PECAS DE CHAPA DE ACO DE 1/2" DEESPESSURA,POR JUNTA SOLDADA,DE 2000MM DE DIAMETRO,INCLUSIVESOLDA,EXCLUSIVE FORNECIMENTO DAS PECAS E DOS MATERIAIS DE REVESTIMENTO DAS JUNTAS</t>
  </si>
  <si>
    <t>MONTAGEM E ASSENTAMENTO DE PECAS DE CHAPA DE ACO DE 1/2" DEESPESSURA,POR JUNTA SOLDADA,DE 2500MM DE DIAMETRO,INCLUSIVESOLDA,EXCLUSIVE FORNECIMENTO DAS PECAS E DOS MATERIAIS DE REVESTIMENTO DAS JUNTAS</t>
  </si>
  <si>
    <t>MONTAGEM E ASSENTAMENTO DE PECAS DE CHAPA DE ACO DE 5/8" DEESPESSURA,POR JUNTA SOLDADA,DE 1800MM DE DIAMETRO,INCLUSIVESOLDA,EXCLUSIVE FORNECIMENTO DAS PECAS E DOS MATERIAIS DE REVESTIMENTO DAS JUNTAS</t>
  </si>
  <si>
    <t>MONTAGEM E ASSENTAMENTO DE PECAS DE CHAPA DE ACO DE 5/8" DEESPESSURA,POR JUNTA SOLDADA,DE 2000MM DE DIAMETRO,INCLUSIVESOLDA,EXCLUSIVE FORNECIMENTO DAS PECAS E DOS MATERIAIS DE REVESTIMENTO DAS JUNTAS</t>
  </si>
  <si>
    <t>MONTAGEM E ASSENTAMENTO DE PECAS DE CHAPA DE ACO DE 5/8" DEESPESSURA,POR JUNTA SOLDADA,DE 2500MM DE DIAMETRO,INCLUSIVESOLDA,EXCLUSIVE FORNECIMENTO DAS PECAS E DOS MATERIAIS DE REVESTIMENTO DAS JUNTAS</t>
  </si>
  <si>
    <t>EXECUCAO DE DEFLEXAO ATE 22°30',NO CAMPO,EM TUBULACAO DE CHAPA DE ACO SOLDADO COM ESPESSURA DE 3/16" E DIAMETRO DE 150MM,COMPREENDENDO POSICIONAMENTO DO TUBO, REMOCAO DE REVESTIMENTOS,CORTE OBLIQUO,GIRO DE 180°,PREPARO DAS PONTAS, SOLDA E NOVO REVESTIMENTO DA JUNTA IDENTICO AO ORIGINAL</t>
  </si>
  <si>
    <t>EXECUCAO DE DEFLEXAO ATE 22º30',NO CAMPO,EM TUBULACAO DE CHAPA DE ACO SOLDADO COM ESPESSURA DE 3/16" E DIAMETRO DE 200MM,COMPREENDENDO POSICIONAMENTO DO TUBO,REMOCAO DE REVESTIMENTOS,CORTE OBLIQUO,GIRO DE 180°,PREPARO DAS PONTAS,SOLDA E NOVO REVESTIMENTO DA JUNTA IDENTICO AO ORIGINAL</t>
  </si>
  <si>
    <t>EXECUCAO DE DEFLEXAO ATE 22°30',NO CAMPO,EM TUBULACAO DE CHAPA DE ACO SOLDADO COM ESPESSURA DE 3/16" E DIAMETRO DE 250MM,COMPREENDENDO POSICIONAMENTO DO TUBO,REMOCAO DE REVESTIMENTOS,CORTE OBLIQUO,GIRO DE 180°,PREPARO DAS PONTAS,SOLDA E NOVO REVESTIMENTO DA JUNTA IDENTICO AO ORIGINAL</t>
  </si>
  <si>
    <t>EXECUCAO DE DEFLEXAO ATE 22°30',NO CAMPO,EM TUBULACAO DE CHAPA DE ACO SOLDADO COM ESPESSURA DE 3/16" E DIAMETRO DE 300MM,COMPREENDENDO POSICIONAMENTO DO TUBO,REMOCAO DE REVESTIMENTOS,CORTE OBLIQUO,GIRO DE 180°,PREPARO DAS PONTAS,SOLDA E NOVO REVESTIMENTO DA JUNTA IDENTICO AO ORIGINAL</t>
  </si>
  <si>
    <t>EXECUCAO DE DEFLEXAO ATE 22°30',NO CAMPO,EM TUBULACAO DE CHAPA DE ACO SOLDADO COM ESPESSURA DE 3/16" E DIAMETRO DE 400MM,COMPREENDENDO POSICIONAMENTO DO TUBO,REMOCAO DE REVESTIMENTOS,CORTE OBLIQUO,GIRO DE 180°,PREPARO DAS PONTAS,SOLDA E NOVO REVESTIMENTO DA JUNTA IDENTICO AO ORIGINAL</t>
  </si>
  <si>
    <t>EXECUCAO DE DEFLEXAO ATE 22°30',NO CAMPO,EM TUBULACAO DE CHAPA DE ACO SOLDADO COM ESPESSURA DE 3/16" E DIAMETRO DE 450MM,COMPREENDENDO POSICIONAMENTO DO TUBO,REMOCAO DE REVESTIMENTOS,CORTE OBLIQUO,GIRO DE 180°,PREPARO DAS PONTAS,SOLDA E NOVO REVESTIMENTO DA JUNTA IDENTICO AO ORIGINAL</t>
  </si>
  <si>
    <t>EXECUCAO DE DEFLEXAO ATE 22°30',NO CAMPO,EM TUBULACAO DE CHAPA DE ACO SOLDADO COM ESPESSURA DE 3/16" E DIAMETRO DE 500MM,COMPREENDENDO POSICIONAMENTO DO TUBO,REMOCAO DE REVESTIMENTOS,CORTE OBLIQUO,GIRO DE 180°,PREPARO DAS PONTAS,SOLDA E NOVO REVESTIMENTO DA JUNTA IDENTICO AO ORIGINAL</t>
  </si>
  <si>
    <t>EXECUCAO DE DEFLEXAO ATE 22°30',NO CAMPO,EM TUBULACAO DE CHAPA DE ACO SOLDADO COM ESPESSURA DE 3/16" E DIAMETRO DE 600MM,COMPREENDENDO POSICIONAMENTO DO TUBO,REMOCAO DE REVESTIMENTOS,CORTE OBLIQUO,GIRO DE 180°,PREPARO DAS PONTAS,SOLDA E NOVO REVESTIMENTO DA JUNTA IDENTICO AO ORIGINAL</t>
  </si>
  <si>
    <t>EXECUCAO DE DEFLEXAO ATE 22°30',NO CAMPO,EM TUBULACAO DE CHAPA DE ACO SOLDADO COM ESPESSURA DE 3/16" E DIAMETRO DE 700MM,COMPREENDENDO POSICIONAMENTO DO TUBO,REMOCAO DE REVESTIMENTOS,CORTE OBLIQUO,GIRO DE 180°,PREPARO DAS PONTAS,SOLDA E NOVO REVESTIMENTO DA JUNTA IDENTICO AO ORIGINAL</t>
  </si>
  <si>
    <t>EXECUCAO DE DEFLEXAO ATE 22°30',NO CAMPO,EM TUBULACAO DE CHAPA DE ACO SOLDADO COM ESPESSURA DE 1/4" E DIAMETRO DE 150MM,COMPREENDENDO POSICIONAMENO DO TUBO,REMOCAO DE REVESTIMENTOS,CORTE OBLIQUO,GIRO DE 180°,PREPARO DAS PONTAS,SOLDA E NOVOREVESTIMENTO DA JUNTA IDENTICO AO ORIGINAL</t>
  </si>
  <si>
    <t>EXECUCAO DE DEFLEXAO ATE 22°30',NO CAMPO,EM TUBULACAO DE CHAPA DE ACO SOLDADO COM ESPESSURA DE 1/4" E DIAMETRO DE 200MM,COMPREENDENDO POSICIONAMENTO DO TUBO,REMOCAO DE REVESTIMENTOS,CORTE OBLIQUO,GIRO DE 180°,PREPARO DAS PONTAS,SOLDA E NOVO REVESTIMENTO DA JUNTA IDENTICO AO ORIGINAL</t>
  </si>
  <si>
    <t>EXECUCAO DE DEFLEXAO ATE 22°30',NO CAMPO,EM TUBULACAO DE CHAPA DE ACO SOLDADO COM ESPESSURA DE 1/4" E DIAMETRO DE 250MM,COMPREENDENDO POSICIONAMENTO DO TUBO,REMOCAO DE REVESTIMENTOS,CORTE OBLIQUO,GIRO DE 180°,PREPARO DAS PONTAS,SOLDA E NOVO REVESTIMENTO DA JUNTA IDENTICO AO ORIGINAL</t>
  </si>
  <si>
    <t>EXECUCAO DE DEFLEXAO ATE 22°30',NO CAMPO,EM TUBULACAO DE CHAPA DE ACO SOLDADO COM ESPESSURA DE 1/4" E DIAMETRO DE 300MM,COMPREENDENDO POSICIONAMENTO DO TUBO,REMOCAO DE REVESTIMENTOS,CORTE OBLIQUO,GIRO DE 180°,PREPARO DAS PONTAS,SOLDA E NOVOREVESTIMENTO DA JUNTA IDENTICO AO ORIGINAL</t>
  </si>
  <si>
    <t>EXECUCAO DE DEFLEXAO ATE 22°30',NO CAMPO,EM TUBULACAO DE CHAPA DE ACO SOLDADO COM ESPESSURA DE 1/4" E DIAMETRO DE 350MM,COMPREENDENDO POSICIONAMENTO DO TUBO,REMOCAO DE REVESTIMENTOS,CORTE OBLIQUO,GIRO DE 180°,PREPARO DAS PONTAS,SOLDA E NOVO REVESTIMENTO DA JUNTA IDENTICO AO ORIGINAL</t>
  </si>
  <si>
    <t>EXECUCAO DE DEFLEXAO ATE 22°30',NO CAMPO,EM TUBULACAO DE CHAPA DE ACO SOLDADO COM ESPESSURA DE 1/4" E DIAMETRO DE 400MM,COMPREENDENDO POSICIONAMENTO DO TUBO,REMOCAO DE REVESTIMENTOS,CORTE OBLIQUO,GIRO DE 180°,PREPARO DAS PONTAS,SOLDA E NOVO REVESTIMENTO DA JUNTA IDENTICO AO ORIGINAL</t>
  </si>
  <si>
    <t>EXECUCAO DE DEFLEXAO ATE 22°30',NO CAMPO,EM TUBULACAO DE CHAPA DE ACO SOLDADO COM ESPESSURA DE 1/4" E DIAMETRO DE 450MM,COMPREENDENDO POSICIONAMENTO DO TUBO,REMOCAO DE REVESTIMENTOS,CORTE OBLIQUO,GIRO DE 180°,PREPARO DAS PONTAS,SOLDA E NOVO REVESTIMENTO DA JUNTA IDENTICO AO ORIGINAL</t>
  </si>
  <si>
    <t>EXECUCAO DE DEFLEXAO ATE 22°30',NO CAMPO,EM TUBULACAO DE CHAPA DE ACO SOLDADO COM ESPESSURA DE 1/4" E DIAMETRO DE 500MM,COMPREENDENDO POSICIONAMENTO DO TUBO,REMOCAO DE REVESTIMENTOS,CORTE OBLIQUO,GIRO DE 180°,PREPARO DAS PONTAS,SOLDA E NOVO REVESTIMENTO DA JUNTA IDENTICO AO ORIGINAL</t>
  </si>
  <si>
    <t>EXECUCAO DE DEFLEXAO ATE 22°30',NO CAMPO,EM TUBULACAO DE CHAPA DE ACO SOLDADO COM ESPESSURA DE 1/4" E DIAMETRO DE 600MM,COMPREENDENDO POSICIONAMENTO DO TUBO,REMOCAO DE REVESTIMENTOS,CORTE OBLIQUO,GIRO DE 180°,PREPARO DAS PONTAS,SOLDA E NOVO REVESTIMENTO DA JUNTA IDENTICO AO ORIGINAL</t>
  </si>
  <si>
    <t>EXECUCAO DE DEFLEXAO ATE 22°30',NO CAMPO,EM TUBULACAO DE CHAPA DE ACO SOLDADO COM ESPESSURA DE 1/4" E DIAMETRO DE 700MM,COMPREENDENDO POSICIONAMENTO DO TUBO,REMOCAO DE REVESTIMENTOS,CORTE OBLIQUO,GIRO DE 180°,PREPARO DAS PONTAS,SOLDA E NOVO REVESTIMENTO DA JUNTA IDENTICO AO ORIGINAL</t>
  </si>
  <si>
    <t>EXECUCAO DE DEFLEXAO ATE 22°30',NO CAMPO,EM TUBULACAO DE CHAPA DE ACO SOLDADO COM ESPESSURA DE 1/4" E DIAMETRO DE 800MM,COMPREENDENDO POSICIONAMENTO DO TUBO,REMOCAO DE REVESTIMENTOS,CORTE OBLIQUO,GIRO DE 180°,PREPARO DAS PONTAS,SOLDA E NOVO REVESTIMENTO DA JUNTA IDENTICO AO ORIGINAL</t>
  </si>
  <si>
    <t>EXECUCAO DE DEFLEXAO ATE 22°30',NO CAMPO,EM TUBULACAO DE CHAPA DE ACO SOLDADO COM ESPESSURA DE 5/16" E DIAMETRO DE 300MM,COMPREENDENDO POSICIONAMENTO DO TUBO,REMOCAO DE REVESTIMENTOS,CORTE OBLIQUO,GIRO DE 180°,PREPARO DAS PONTAS,SOLDA E NOVO REVESTIMENTO DA JUNTA IDENTICO AO ORIGINAL</t>
  </si>
  <si>
    <t>EXECUCAO DE DEFLEXAO ATE 22°30',NO CAMPO,EM TUBULACAO DE CHAPA DE ACO SOLDADO COM ESPESSURA DE 5/16" E DIAMETRO DE 350MM,COMPREENDENDO POSICIONAMENTO DO TUBO,REMOCAO DE REVESTIMENTOS,CORTE OBLIQUO,GIRO DE 180°,PREPARO DAS PONTAS,SOLDA E NOVO REVESTIMENTO DA JUNTA IDENTICO AO ORIGINAL</t>
  </si>
  <si>
    <t>EXECUCAO DE DEFLEXAO ATE 22°30',NO CAMPO,EM TUBULACAO DE CHAPA DE ACO SOLDADO COM ESPESSURA DE 5/16" E DIAMETRO DE 400MM,COMPREENDENDO POSICIONAMENTO DO TUBO,REMOCAO DE REVESTIMENTOS,CORTE OBLIQUO,GIRO DE 180°,PREPARO DAS PONTAS,SOLDA E NOVO REVESTIMENTO DA JUNTA IDENTICO AO ORIGINAL</t>
  </si>
  <si>
    <t>EXECUCAO DE DEFLEXAO ATE 22°30',NO CAMPO,EM TUBULACAO DE CHAPA DE ACO SOLDADO COM ESPESSURA DE 5/16" E DIAMETRO DE 450MM,COMPREENDENDO POSICIONAMENTO DO TUBO,REMOCAO DE REVESTIMENTOS,CORTE OBLIQUO,GIRO DE 180°,PREPARO DAS PONTAS,SOLDA E NOVO REVESTIMENTO DA JUNTA IDENTICO AO ORIGINAL</t>
  </si>
  <si>
    <t>EXECUCAO DE DEFLEXAO ATE 22°30',NO CAMPO,EM TUBULACAO DE CHAPA DE ACO SOLDADO COM ESPESSURA DE 5/16" E DIAMETRO DE 500MM,COMPREENDENDO POSICIONAMENTO DO TUBO,REMOCAO DE REVESTIMENTOS,CORTE OBLIQUO,GIRO DE 180°,PREPARO DAS PONTAS,SOLDA E NOVO REVESTIMENTO DA JUNTA IDENTICO AO ORIGINAL</t>
  </si>
  <si>
    <t>EXECUCAO DE DEFLEXAO ATE 22°30',NO CAMPO,EM TUBULACAO DE CHAPA DE ACO SOLDADO COM ESPESSURA DE 5/16" E DIAMETRO DE 600MM,COMPREENDENDO POSICIONAMENTO DO TUBO,REMOCAO DE REVESTIMENTOS,CORTE OBLIQUO,GIRO DE 180°,PREPARO DAS PONTAS,SOLDA E NOVO REVESTIMENTO DA JUNTA IDENTICO AO ORIGINAL</t>
  </si>
  <si>
    <t>EXECUCAO DE DEFLEXAO ATE 22°30',NO CAMPO,EM TUBULACAO DE CHAPA DE ACO SOLDADO COM ESPESSURA DE 5/16" E DIAMETRO DE 700MM,COMPREENDENDO POSICIONAMENTO DO TUBO,REMOCAO DE REVESTIMENTOS,CORTE OBLIQUO,GIRO DE 180°,PREPARO DAS PONTAS,SOLDA E NOVO REVESTIMENTO DA JUNTA IDENTICO AO ORIGINAL</t>
  </si>
  <si>
    <t>EXECUCAO DE DEFLEXAO ATE 22°30',NO CAMPO,EM TUBULACAO DE CHAPA DE ACO SOLDADO COM ESPESSURA DE 5/16" E DIAMETRO DE 800MM,COMPREENDENDO POSICIONAMENTO DO TUBO,REMOCAO DE REVESTIMENTOS,CORTE OBLIQUO,GIRO DE 180°,PREPARO DAS PONTAS,SOLDA E NOVO REVESTIMENTO DA JUNTA IDENTICO AO ORIGINAL</t>
  </si>
  <si>
    <t>EXECUCAO DE DEFLEXAO ATE 22°30',NO CAMPO,EM TUBULACAO DE CHAPA DE ACO SOLDADO COM ESPESSURA DE 5/16" E DIAMETRO DE 900MM,COMPREENDENDO POSICIONAMENTO DO TUBO,REMOCAO DE REVESTIMENTOS,CORTE OBLIQUO,GIRO DE 180°,PREPARO DAS PONTAS,SOLDA E NOVO REVESTIMENTO DA JUNTA IDENTICO AO ORIGINAL</t>
  </si>
  <si>
    <t>EXECUCAO DE DEFLEXAO ATE 22°30',NO CAMPO,EM TUBULACAO DE CHAPA DE ACO SOLDADO COM ESPESSURA DE 5/16" E DIAMETRO DE 1000MM,COMPREENDENDO POSICIONAMENTO DO TUBO,REMOCAO DE REVESTIMENTOS,CORTE OBLIQUO,GIRO DE 180°,PREPARO DAS PONTAS,SOLDA E NOVO REVESTIMENTO DA JUNTA IDENTICO AO ORIGINAL</t>
  </si>
  <si>
    <t>EXECUCAO DE DEFLEXAO ATE 22°30',NO CAMPO,EM TUBULACAO DE CHAPA DE ACO SOLDADO COM ESPESSURA DE 5/16" E DIAMETRO DE 1200MM,COMPREENDENDO POSICIONAMENTO DO TUBO,REMOCAO DE REVESTIMENTOS,CORTE OBLIQUO,GIRO DE 180°,PREPARO DAS PONTAS,SOLDA E NOVO REVESTIMENTO DA JUNTA IDENTICO AO ORIGINAL</t>
  </si>
  <si>
    <t>EXECUCAO DE DEFLEXAO ATE 22°30',NO CAMPO,EM TUBULACAO DE CHAPA DE ACO SOLDADO COM ESPESSURA DE 3/8" E DIAMETRO DE 300MM,COMPREENDENDO POSICIONAMENTO DO TUBO,REMOCAO DE REVESTIMENTOS,CORTE OBLIQUO,GIRO DE 180°,PREPARO DAS PONTAS,SOLDA E NOVO REVESTIMENTO DA JUNTA IDENTICO AO ORIGINAL</t>
  </si>
  <si>
    <t>EXECUCAO DE DEFLEXAO ATE 22°30',NO CAMPO,EM TUBULACAO DE CHAPA DE ACO SOLDADO COM ESPESSURA DE 3/8" E DIAMETRO DE 350MM,COMPREENDENDO POSICIONAMENTO DO TUBO,REMOCAO DE REVESTIMENTOS,CORTE OBLIQUO,GIRO DE 180°,PREPARO DAS PONTAS,SOLDA E NOVO REVESTIMENTO DA JUNTA IDENTICO AO ORIGINAL</t>
  </si>
  <si>
    <t>EXECUCAO DE DEFLEXAO ATE 22°30',NO CAMPO,EM TUBULACAO DE CHAPA DE ACO SOLDADO COM ESPESSURA DE 3/8" E DIAMETRO DE 400MM,COMPREENDENDO POSICIONAMENTO DO TUBO,REMOCAO DE REVESTIMENTOS,CORTE OBLIQUO,GIRO DE 180°,PREPARO DAS PONTAS,SOLDA E NOVO REVESTIMENTO DA JUNTA IDENTICO AO ORIGINAL</t>
  </si>
  <si>
    <t>EXECUCAO DE DEFLEXAO ATE 22°30',NO CAMPO,EM TUBULACAO DE CHAPA DE ACO SOLDADO COM ESPESSURA DE 3/8" E DIAMETRO DE 450MM,COMPREENDENDO POSICIONAMENTO DO TUBO,REMOCAO DE REVESTIMENTOS,CORTE OBLIQUO,GIRO DE 180°,PREPARO DAS PONTAS,SOLDA E NOVO REVESTIMENTO DA JUNTA IDENTICO AO ORIGINAL</t>
  </si>
  <si>
    <t>EXECUCAO DE DEFLEXAO ATE 22°30',NO CAMPO,EM TUBULACAO DE CHAPA DE ACO SOLDADO COM ESPESSURA DE 3/8" E DIAMETRO DE 500MM,COMPREENDENDO POSICIONAMENTO DO TUBO,REMOCAO DE REVESTIMENTOS,CORTE OBLIQUO,GIRO DE 180°,PREPARO DAS PONTAS,SOLDA E NOVO REVESTIMENTO DA JUNTA IDENTICO AO ORIGINAL</t>
  </si>
  <si>
    <t>EXECUCAO DE DEFLEXAO ATE 22°30',NO CAMPO,EM TUBULACAO DE CHAPA DE ACO SOLDADO COM ESPESSURA DE 3/8" E DIAMETRO DE 600MM,COMPREENDENDO POSICIONAMENTO DO TUBO,REMOCAO DE REVESTIMENTOS,CORTE OBLIQUO,GIRO DE 180°,PREPARO DAS PONTAS,SOLDA E NOVO REVESTIMENTO DA JUNTA IDENTICO AO ORIGINAL</t>
  </si>
  <si>
    <t>EXECUCAO DE DEFLEXAO ATE 22°30',NO CAMPO,EM TUBULACAO DE CHAPA DE ACO SOLDADO COM ESPESSURA DE 3/8" E DIAMETRO DE 700MM,COMPREENDENDO POSICIONAMENTO DO TUBO,REMOCAO DE REVESTIMENTOS,CORTE OBLIQUO,GIRO DE 180°,PREPARO DAS PONTAS,SOLDA E NOVO REVESTIMENTO DA JUNTA IDENTICO AO ORIGINAL</t>
  </si>
  <si>
    <t>EXECUCAO DE DEFLEXAO ATE 22°30',NO CAMPO,EM TUBULACAO DE CHAPA DE ACO SOLDADO COM ESPESSURA DE 3/8" E DIAMETRO DE 800MM,COMPREENDENDO POSICIONAMENTO DO TUBO,REMOCAO DE REVESTIMENTOS,CORTE OBLIQUO,GIRO DE 180°,PREPARO DAS PONTAS,SOLDA E NOVO REVESTIMENTO DA JUNTA IDENTICO AO ORIGINAL</t>
  </si>
  <si>
    <t>EXECUCAO DE DEFLEXAO ATE 22°30',NO CAMPO,EM TUBULACAO DE CHAPA DE ACO SOLDADO COM ESPESSURA DE 3/8" E DIAMETRO DE 900MM,COMPREENDENDO POSICIONAMENTO DO TUBO,REMOCAO DE REVESTIMENTOS,CORTE OBLIQUO,GIRO DE 180°,PREPARO DAS PONTAS,SOLDA E NOVO REVESTIMENTO DA JUNTA IDENTICO AO ORIGINAL</t>
  </si>
  <si>
    <t>EXECUCAO DE DEFLEXAO ATE 22°30',NO CAMPO,EM TUBULACAO DE CHAPA DE ACO SOLDADO COM ESPESSURA DE 3/8" E DIAMETRO DE 1000MM,COMPREENDENDO POSICIONAMENTO DO TUBO,REMOCAO DE REVESTIMENTOS,CORTE OBLIQUO,GIRO DE 180°,PREPARO DAS PONTAS,SOLDA E NOVO REVESTIMENTO DA JUNTA IDENTICO AO ORIGINAL</t>
  </si>
  <si>
    <t>EXECUCAO DE DEFLEXAO ATE 22°30',NO CAMPO,EM TUBULACAO DE CHAPA DE ACO SOLDADO COM ESPESSURA DE 3/8" E DIAMETRO DE 1200MM,COMPREENDENDO POSICIONAMENTO DO TUBO,REMOCAO DE REVESTIMENTOS,CORTE OBLIQUO,GIRO DE 180°,PREPARO DAS PONTAS,SOLDA E NOVO REVESTIMENTO DA JUNTA IDENTICO AO ORIGINAL</t>
  </si>
  <si>
    <t>EXECUCAO DE DEFLEXAO ATE 22°30',NO CAMPO,EM TUBULACAO DE CHAPA DE ACO SOLDADO COM ESPESSURA DE 3/8" E DIAMETRO DE 1300MM,COMPREENDENDO POSICIONAMENTO DO TUBO,REMOCAO DE REVESTIMENTOS,CORTE OBLIQUO,GIRO DE 180°,PREPARO DAS PONTAS,SOLDA E NOVO REVESTIMENTO DA JUNTA IDENTICO AO ORIGINAL</t>
  </si>
  <si>
    <t>EXECUCAO DE DEFLEXAO ATE 22°30',NO CAMPO,EM TUBULACAO DE CHAPA DE ACO SOLDADO COM ESPESSURA DE 3/8" E DIAMETRO DE 1500MM,COMPREENDENDO POSICIONAMENTO DO TUBO,REMOCAO DE REVESTIMENTOS,CORTE OBLIQUO,GIRO DE 180°,PREPARO DAS PONTAS,SOLDA E NOVO REVESTIMENTO DA JUNTA IDENTICO AO ORIGINAL</t>
  </si>
  <si>
    <t>EXECUCAO DE DEFLEXAO ATE 22°30',NO CAMPO,EM TUBULACAO DE CHAPA DE ACO SOLDADO COM ESPESSURA DE 3/8" E DIAMETRO DE 2000MM,COMPREENDENDO POSICIONAMENTO DO TUBO,REMOCAO DE REVESTIMENTOS,CORTE OBLIQUO,GIRO DE 180°,PREPARO DAS PONTAS,SOLDA E NOVO REVESTIMENTO DA JUNTA IDENTICO AO ORIGINAL</t>
  </si>
  <si>
    <t>EXECUCAO DE DEFLEXAO ATE 22°30',NO CAMPO,EM TUBULACAO DE CHAPA DE ACO SOLDADO COM ESPESSURA DE 3/8" E DIAMETRO DE 2500MM,COMPREENDENDO POSICIONAMENTO DO TUBO,REMOCAO DE REVESTIMENTOS,CORTE OBLIQUO,GIRO DE 180°,PREPARO DAS PONTAS,SOLDA E NOVO REVESTIMENTO DA JUNTA IDENTICO AO ORIGINAL</t>
  </si>
  <si>
    <t>EXECUCAO DE DEFLEXAO ATE 22°30',NO CAMPO,EM TUBULACAO DE CHAPA DE ACO SOLDADO COM ESPESSURA DE 1/2" E DIAMETRO DE 500MM,COMPREENDENDO POSICIONAMENTO DO TUBO,REMOCAO DE REVESTIMENTOS,CORTE OBLIQUO,GIRO DE 180°,PREPARO DAS PONTAS,SOLDA E NOVO REVESTIMENTO DA JUNTA IDENTICO AO ORIGINAL</t>
  </si>
  <si>
    <t>EXECUCAO DE DEFLEXAO ATE 22°30',NO CAMPO,EM TUBULACAO DE CHAPA DE ACO SOLDADO COM ESPESSURA DE 1/2" E DIAMETRO DE 600MM,COMPREENDENDO POSICIONAMENTO DO TUBO,REMOCAO DE REVESTIMENTOS,CORTE OBLIQUO,GIRO DE 180°,PREPARO DAS PONTAS,SOLDA E NOVO REVESTIMENTO DA JUNTA IDENTICO AO ORIGINAL</t>
  </si>
  <si>
    <t>EXECUCAO DE DEFLEXAO ATE 22°30',NO CAMPO,EM TUBULACAO DE CHAPA DE ACO SOLDADO COM ESPESSURA DE 1/2" E DIAMETRO DE 700MM,COMPREENDENDO POSICIONAMENTO DO TUBO,REMOCAO DE REVESTIMENTOS,CORTE OBLIQUO,GIRO DE 180°,PREPARO DAS PONTAS,SOLDA E NOVO REVESTIMENTO DA JUNTA IDENTICO AO ORIGINAL</t>
  </si>
  <si>
    <t>EXECUCAO DE DEFLEXAO ATE 22°30',NO CAMPO,EM TUBULACAO DE CHAPA DE ACO SOLDADO POR ESPESSURA DE 1/2" E DIAMETRO DE 800MM,COMPREENDENDO POSICIONAMENTO DO TUBO,REMOCAO DE REVESTIMENTOS,CORTE OBLIQUO,GIRO DE 180°,PREPARO DAS PONTAS,SOLDA E NOVO REVESTIMENTO DA JUNTA IDENTICO AO ORIGINAL</t>
  </si>
  <si>
    <t>EXECUCAO DE DEFLEXAO ATE 22°30',NO CAMPO,EM TUBULACAO DE CHAPA DE ACO SOLDADO COM ESPESSURA DE 1/2" E DIAMETRO DE 900MM,,COMPREENDENDO POSICIONAMENTO DO TUBO,REMOCAO DE REVESTIMENTS,CORTE OBLIQUO,GIRO DE 180°,PREPARO DAS PONTAS,SOLDA E NOVO REVESTIMENTO DA JUNTA IDENTICO AO ORIGINAL</t>
  </si>
  <si>
    <t>EXECUCAO DE DEFLEXAO ATE 22°30',NO CAMPO,EM TUBULACAO DE CHAPA DE ACO SOLDADO COM ESPESSURA DE 1/2" E DIAMETRO DE 1000MM,COMPREENDENDO POSICIONAMENTO DO TUBO,REMOCAO DE REVESTIMENTOS,CORTE OBLIQUO,GIRO DE 180°,PREPARO DAS PONTAS,SOLDA E NOVO REVESTIMENTO DA JUNTA IDENTICO AO ORIGINAL</t>
  </si>
  <si>
    <t>EXECUCAO DE DEFLEXAO ATE 22°30`,NO CAMPO,EM TUBULACAO DE CHAPA DE ACO SOLDADO COM ESPESSURA DE 1/2" E DIAMETRO DE 1200MM,COMPREENDENDO POSICIONAMENTO DO TUBO,REMOCAO DE REVESTIMENTOS,CORTE OBLIQUO,GIRO DE 180°,PREPARO DAS PONTAS,SOLDA E NOVO REVESTIMENTO DA JUNTA IDENTICO AO ORIGINAL</t>
  </si>
  <si>
    <t>EXECUCAO DE DEFLEXAO ATE 22°30',NO CAMPO,EM TUBULACAO DE CHAPA DE ACO SOLDADO COM ESPESSURA DE 1/2" E DIAMETRO DE 1500MM,COMPREENDENDO POSICIONAMENTO DO TUBO,REMOCAO DE REVESTIMENTOS,CORTE OBLIQUO,GIRO DE 180°,PREPARO DAS PONTAS,SOLDA E NOVO REVESTIMENTO DA JUNTA IDENTICO AO ORIGINAL</t>
  </si>
  <si>
    <t>EXECUCAO DE DEFLEXAO ATE 22°30',NO CAMPO,EM TUBULACAO DE CHAPA DE ACO SOLDADO COM ESPESSURA DE 1/2" E DIAMETRO DE 1750MM,COMPREENDENDO POSICIONAMENTO DO TUBO,REMOCAO DE REVESTIMENTOS,CORTE OBLIQUO,GIRO DE 180°,PREPARO DAS PONTAS,SOLDA E NOVO REVESTIMENTO DA JUNTA IDENTICO AO ORIGINAL</t>
  </si>
  <si>
    <t>EXECUCAO DE DEFLEXAO ATE 22°30',NO CAMPO,EM TUBULACAO DE CHAPA DE ACO SOLDADO COM ESPESSURA DE 1/2" E DIAMETRO DE 1800MM,COMPREENDENDO POSICIONAMENTO DO TUBO,REMOCAO DE REVESTIMENTOS,CORTE OBLIQUO,GIRO DE 180°,PREPARO DAS PONTAS,SOLDA E NOVO REVESTIMENTO DA JUNTA IDENTICO AO ORIGINAL</t>
  </si>
  <si>
    <t>EXECUCAO DE DEFLEXAO ATE 22°30',NO CAMPO,EM TUBULACAO DE CHAPA DE ACO SOLDADO COM ESPESSURA DE 1/2" E DIAMETRO DE 2000MM,COMPREENDENDO POSICIONAMENTO DO TUBO,REMOCAO DE REVESTIMENTOS,CORTE OBLIQUO,GIRO DE 180°,PREPARO DAS PONTAS,SOLDA E NOVO REVESTIMENTO DA JUNTA IDENTICO AO ORIGINAL</t>
  </si>
  <si>
    <t>EXECUCAO DE DEFLEXAO ATE 22°30',NO CAMPO,EM TUBULACAO DE CHAPA DE ACO SOLDADO COM ESPESSURA DE 1/2" E DIAMETRO DE 2500MM,COMPREENDENDO POSICIONAMENTO DO TUBO,REMOCAO DE REVESTIMENTOS,CORTE OBLIQUO,GIRO DE 180°,PREPARO DAS PONTAS,SOLDA E NOVO REVESTIMENTO DA JUNTA IDENTICO AO ORIGINAL</t>
  </si>
  <si>
    <t>EXECUCAO DE DEFLEXAO ATE 22°30',NO CAMPO,EM TUBULACAO DE CHAPA DE ACO SOLDADO COM ESPESSURA DE 5/8" E DIAMETRO DE 1800MM,COMPREENDENDO POSICIONAMENTO DO TUBO,REMOCAO DE REVESTIMENTOS,CORTE OBLIQUO,GIRO DE 180°,PREPARO DAS PONTAS,SOLDA E NOVO REVESTIMENTO DA JUNTA IDENTICO AO ORIGINAL</t>
  </si>
  <si>
    <t>EXECUCAO DE DEFLEXAO ATE 22°30',NO CAMPO,EM TUBULACAO DE CHAPA DE ACO SOLDADO COM ESPESSURA DE 5/8" E DIAMETRO DE 2000MM,COMPREENDENDO POSICIONAMENTO DO TUBO,REMOCAO DE REVESTIMENTOS,CORTE OBLIQUO,GIRO DE 180°,PREPARO DAS PONTAS,SOLDA E NOVO REVESTIMENTO DA JUNTA IDENTICO AO ORIGINAL</t>
  </si>
  <si>
    <t>EXECUCAO DE DEFLEXAO ATE 22°30',NO CAMPO,EM TUBULACAO DE CHAPA DE ACO SOLDADO COM ESPESSURA DE 5/8" E DIAMETRO DE 2500MM,COMPREENDENDO POSICIONAMENTO DO TUBO,REMOCAO DE REVESTIMENTOS,CORTE OBLIQUO,GIRO DE 180°,PREPARO DAS PONTAS,SOLDA E NOVO REVESTIMENTO DA JUNTA IDENTICO AO ORIGINAL</t>
  </si>
  <si>
    <t>MONTAGEM DE PESCOCO DE DERIVACAO DE ACO,DIAMETRO DE 150MM,SOLDADO EM TUBO DUCTIL COM ELETRODO ESPECIAL,INCLUSIVE FURACAO DO TUBO</t>
  </si>
  <si>
    <t>MONTAGEM DE PESCOCO DE DERIVACAO DE ACO,DIAMETRO DE 200MM,SOLDADO EM TUBO DUCTIL COM ELETRODO ESPECIAL,INCLUSIVE FURACAO DO TUBO</t>
  </si>
  <si>
    <t>MONTAGEM DE PESCOCO DE DERIVACAO DE ACO,DIAMETRO DE 100MM,SOLDADO EM TUBO DUCTIL COM ELETRODO ESPECIAL,INCLUSIVE FURACAO DO TUBO</t>
  </si>
  <si>
    <t>MONTAGEM DE PESCOCO DE DERIVACAO DE ACO,DIAMETRO DE 75MM,SOLDADO EM TUBO DUCTIL COM ELETRODO ESPECIAL,INCLUSIVE FURACAODO TUBO</t>
  </si>
  <si>
    <t>MONTAGEM DE JUNTA DRESSER COM ANCORAGENS(HARNESS),EXCLUSIVEA PECA,COM DIAMETRO DE 150MM. CUSTO POR PECA</t>
  </si>
  <si>
    <t>MONTAGEM DE JUNTA DRESSER COM ANCORAGENS(HARNESS),EXCLUSIVEA PECA,COM DIAMETRO DE 200MM. CUSTO POR PECA</t>
  </si>
  <si>
    <t>MONTAGEM DE JUNTA DRESSER COM ANCORAGENS(HARNESS),EXCLUSIVEA PECA,COM DIAMETRO DE 250MM. CUSTO POR PECA</t>
  </si>
  <si>
    <t>MONTAGEM DE JUNTA DRESSER COM ANCORAGENS(HARNESS),EXCLUSIVEA PECA,COM DIAMETRO DE 300MM. CUSTO POR PECA</t>
  </si>
  <si>
    <t>MONTAGEM DE JUNTA DRESSER COM ANCORAGENS(HARNESS),EXCLUSIVEA PECA,COM DIAMETRO DE 350MM. CUSTO POR PECA</t>
  </si>
  <si>
    <t>MONTAGEM DE JUNTA DRESSER COM ANCORAGENS(HARNESS),EXCLUSIVEA PECA,COM DIAMETRO DE 400MM. CUSTO POR PECA</t>
  </si>
  <si>
    <t>MONTAGEM DE JUNTA DRESSER COM ANCORAGENS(HARNESS),EXCLUSIVEA PECA,COM DIAMETRO DE 450MM. CUSTO POR PECA</t>
  </si>
  <si>
    <t>MONTAGEM DE JUNTA DRESSER COM ANCORAGENS(HARNESS),EXCLUSIVEA PECA,COM DIAMETRO DE 500MM. CUSTO POR PECA</t>
  </si>
  <si>
    <t>MONTAGEM DE JUNTA DRESSER COM ANCORAGENS(HARNESS),EXCLUSIVEA PECA,COM DIAMETRO DE 600MM. CUSTO POR PECA</t>
  </si>
  <si>
    <t>MONTAGEM DE JUNTA DRESSER COM ANCORAGENS(HARNESS),EXCLUSIVEA PECA,COM DIAMETRO DE 700MM. CUSTO POR PECA</t>
  </si>
  <si>
    <t>MONTAGEM DE JUNTA DRESSER COM ANCORAGENS(HARNESS),EXCLUSIVEA PECA,COM DIAMETRO DE 800MM. CUSTO POR PECA</t>
  </si>
  <si>
    <t>MONTAGEM DE JUNTA DRESSER COM ANCORAGENS(HARNESS),EXCLUSIVEA PECA,COM DIAMETRO DE 900MM. CUSTO POR PECA</t>
  </si>
  <si>
    <t>MONTAGEM DE JUNTA DRESSER COM ANCORAGENS(HARNESS),EXCLUSIVEA PECA,COM DIAMETRO DE 1000MM. CUSTO POR PECA</t>
  </si>
  <si>
    <t>MONTAGEM DE JUNTA DRESSER COM ANCORAGENS(HARNESS),EXCLUSIVEA PECA,COM DIAMETRO DE 1200MM. CUSTO POR PECA</t>
  </si>
  <si>
    <t>MONTAGEM DE JUNTA DRESSER COM ANCORAGENS(HARNESS),EXCLUSIVEA PECA,COM DIAMETRO DE 1300MM. CUSTO POR PECA</t>
  </si>
  <si>
    <t>MONTAGEM DE JUNTA DRESSER COM ANCORAGENS(HARNESS),EXCLUSIVEA PECA,COM DIAMETRO DE 1500MM. CUSTO POR PECA</t>
  </si>
  <si>
    <t>MONTAGEM DE JUNTA DRESSER COM ANCORAGENS(HARNESS),EXCLUSIVEA PECA,COM DIAMETRO DE 2000MM. CUSTO POR PECA</t>
  </si>
  <si>
    <t>MONTAGEM DE JUNTA DRESSER COM ANCORAGENS(HARNESS),EXCLUSIVEA PECA,COM DIAMETRO DE 2500MM. CUSTO POR PECA</t>
  </si>
  <si>
    <t>MONTAGEM PREVIA DE VAOS RETOS, PARA TRAVESSIAS AEREAS DE ADUTORAS DE ACO,COM DIAMETRO DE 300MM</t>
  </si>
  <si>
    <t>MONTAGEM PREVIA DE VAOS RETOS, PARA TRAVESSIAS AEREAS DE ADUTORAS DE ACO,COM DIAMETRO DE 400MM</t>
  </si>
  <si>
    <t>MONTAGEM PREVIA DE VAOS RETOS, PARA TRAVESSIAS AEREAS DE ADUTORAS DE ACO,COM DIAMETRO DE 500MM</t>
  </si>
  <si>
    <t>MONTAGEM PREVIA DE VAOS RETOS, PARA TRAVESSIAS AEREAS DE ADUTORAS DE ACO,COM DIAMETRO DE 600MM</t>
  </si>
  <si>
    <t>MONTAGEM PREVIA DE VAOS RETOS, PARA TRAVESSIAS AEREAS DE ADUTORAS DE ACO,COM DIAMETRO DE 700MM</t>
  </si>
  <si>
    <t>MONTAGEM PREVIA DE VAOS RETOS, PARA TRAVESSIAS AEREAS DE ADUTORAS DE ACO,COM DIAMETRO DE 800MM</t>
  </si>
  <si>
    <t>MONTAGEM PREVIA DE VAOS RETOS, PARA TRAVESSIAS AEREAS DE ADUTORAS DE ACO,COM DIAMETRO DE 900MM</t>
  </si>
  <si>
    <t>MONTAGEM PREVIA DE VAOS RETOS, PARA TRAVESSIAS AEREAS DE ADUTORAS DE ACO,COM DIAMETRO DE 1000MM</t>
  </si>
  <si>
    <t>MONTAGEM PREVIA DE VAOS RETOS, PARA TRAVESSIAS AEREAS DE ADUTORAS DE ACO,COM DIAMETRO DE 1200MM</t>
  </si>
  <si>
    <t>MONTAGEM PREVIA DE VAOS RETOS, PARA TRAVESSIAS AEREAS DE ADUTORAS DE ACO,COM DIAMETRO DE 1500MM</t>
  </si>
  <si>
    <t>MONTAGEM PREVIA DE VAOS RETOS, PARA TRAVESSIAS AEREAS DE ADUTORAS DE ACO,COM DIAMETRO DE 1750MM</t>
  </si>
  <si>
    <t>MONTAGEM PREVIA DE VAOS RETOS, PARA TRAVESSIAS AEREAS DE ADUTORAS DE ACO,COM DIAMETRO DE 2000MM</t>
  </si>
  <si>
    <t>MONTAGEM PREVIA DE PORTICOS OU ARCOS,PARA TRAVESSIAS AEREASEM TUBOS DE ACO,COM DIAMETRO DE 300MM</t>
  </si>
  <si>
    <t>MONTAGEM PREVIA DE PORTICOS OU ARCOS,PARA TRAVESSIAS AEREASEM TUBOS DE ACO,COM DIAMETRO DE 400MM</t>
  </si>
  <si>
    <t>MONTAGEM PREVIA DE PORTICOS OU ARCOS,PARA TRAVESSIAS AEREASEM TUBOS DE ACO,COM DIAMETRO DE 500MM</t>
  </si>
  <si>
    <t>MONTAGEM PREVIA DE PORTICOS OU ARCOS,PARA TRAVESSIAS AEREASEM TUBOS DE ACO,COM DIAMETRO DE 600MM</t>
  </si>
  <si>
    <t>MONTAGEM PREVIA DE PORTICOS OU ARCOS,PARA TRAVESSIAS AEREASEM TUBOS DE ACO,COM DIAMETRO DE 700MM</t>
  </si>
  <si>
    <t>MONTAGEM PREVIA DE PORTICOS OU ARCOS,PARA TRAVESSIAS AEREASEM TUBOS DE ACO,COM DIAMETRO DE 800MM</t>
  </si>
  <si>
    <t>MONTAGEM PREVIA DE PORTICOS OU ARCOS,PARA TRAVESSIAS AEREASEM TUBOS DE ACO,COM DIAMETRO DE 900MM</t>
  </si>
  <si>
    <t>MONTAGEM PREVIA DE PORTICOS OU ARCOS,PARA TRAVESSIAS AEREASEM TUBOS DE ACO,COM DIAMETRO DE 1000MM</t>
  </si>
  <si>
    <t>MONTAGEM PREVIA DE PORTICOS OU ARCOS,PARA TRAVESSIAS AEREASEM TUBOS DE ACO,COM DIAMETRO DE 1200MM</t>
  </si>
  <si>
    <t>MONTAGEM PREVIA DE PORTICOS OU ARCOS,PARA TRAVESSIAS AEREASEM TUBOS DE ACO,COM DIAMETRO DE 1500MM</t>
  </si>
  <si>
    <t>MONTAGEM PREVIA DE PORTICOS OU ARCOS,PARA TRAVESSIAS AEREASEM TUBOS DE ACO,COM DIAMETRO DE 1750MM</t>
  </si>
  <si>
    <t>MONTAGEM PREVIA DE PORTICOS OU ARCOS,PARA TRAVESSIAS AEREASEM TUBOS DE ACO,COM DIAMETRO DE 2000MM</t>
  </si>
  <si>
    <t>ASSENTAMENTO DE VAOS RETOS DE TUBOS DE ACO,ATE 30,00M,NO LOCAL DEFINITIVO DA TRAVESSIA,COM UTILIZACAO DIRETA DE GUINDASTE</t>
  </si>
  <si>
    <t>ASSENTAMENTO DE PORTICOS OU ARCOS SIMPLES DE TUBOS DE ACO,DE 31,00 A 50,00M,NO LOCAL DEFINITIVO DA TRAVESSIA,COM UTILIZACAO DIRETA DE GUINDASTE</t>
  </si>
  <si>
    <t>SUPORTES TIPO CONSOLE EM CHAPA ATE 3/8" DE ESPESSURA E PERFIS CANTONEIRA 4 X 4",SOLDADOS,PARA FIXACAO SUSPENSA DE TUBULACOES,INCLUSIVE JATEAMENTO DAS SUPERFICIES E PINTURA ANTIOXIDANTE A BASE DE BORRACHA CLORADA,CHUMBADORES,PORCAS E PARAFUSOS.FORNECIMENTO E MONTAGEM</t>
  </si>
  <si>
    <t>JUNCAO DE 45° OU 90° DE CERAMICA VIDRADA INTERNAMENTE, PARAESGOTO,COM DIAMETRO DE 100MM, INCLUSIVE FORNECIMENTO DO MATERIAL PARA REJUNTAMENTO COM ARGAMASSA DE CIMENTO E AREIA, NOTRACO 1:4.FORNECIMENTO E ASSENTAMENTO</t>
  </si>
  <si>
    <t>JUNCAO DE 45° OU 90° DE CERAMICA VIDRADA INTERNAMENTE, PARAESGOTO,COM DIAMETRO DE 150MM, INCLUSIVE FORNECIMENTO DO MATERIAL PARA REJUNTAMENTO COM ARGAMASSA DE CIMENTO E AREIA, NOTRACO 1:4.FORNECIMENTO E ASSENTAMENTO</t>
  </si>
  <si>
    <t>JUNCAO DE 45° OU 90° DE CERAMICA VIDRADA INTERNAMENTE, PARAESGOTO,COM DIAMETRO DE 200MM, INCLUSIVE FORNECIMENTO DO MATERIAL PARA REJUNTAMENTO COM ARGAMASSA DE CIMENTO E AREIA, NOTRACO 1:4.FORNECIMENTO E ASSENTAMENTO</t>
  </si>
  <si>
    <t>JUNCAO DE 45° OU 90° DE CERAMICA VIDRADA INTERNAMENTE, PARAESGOTO,COM DIAMETRO DE 250MM, INCLUSIVE FORNECIMENTO DO MATERIAL PARA REJUNTAMENTO COM ARGAMASSA DE CIMENTO E AREIA, NOTRACO 1:4.FORNECIMENTO E ASSENTAMENTO</t>
  </si>
  <si>
    <t>CURVA CERAMICA DE 45° OU 90°,VIDRADA INTERNAMENTE, PARA ESGOTO,COM DIAMETRO DE 100MM,INCLUSIVE FORNECIMENTO DO MATERIALPARA REJUNTAMENTO COM ARGAMASSA DE CIMENTO E AREIA,NO TRACO1:4.FORNECIMENTO E ASSENTAMENTO</t>
  </si>
  <si>
    <t>CURVA CERAMICA DE 45° OU 90°,VIDRADA INTERNAMENTE, PARA ESGOTO,COM DIAMETRO DE 150MM,INCLUSIVE FORNECIMENTO DO MATERIALPARA REJUNTAMENTO COM ARGAMASSA DE CIMENTO E AREIA,NO TRACO1:4.FORNECIMENTO E ASSENTAMENTO</t>
  </si>
  <si>
    <t>CURVA CERAMICA DE 45° OU 90°,VIDRADA INTERNAMENTE, PARA ESGOTO,COM DIAMETRO DE 200MM,INCLUSIVE FORNECIMENTO DO MATERIALPARA REJUNTAMENTO COM ARGAMASSA DE CIMENTO E AREIA,NO TRACO1:4.FORNECIMENTO E ASSENTAMENTO</t>
  </si>
  <si>
    <t>CURVA CERAMICA DE 45° OU 90°,VIDRADA INTERNAMENTE, PARA ESGOTO,COM DIAMETRO DE 250MM,INCLUSIVE FORNECIMENTO DO MATERIALPARA REJUNTAMENTO COM ARGAMASSA DE CIMENTO E AREIA,NO TRACO1:4.FORNECIMENTO E ASSENTAMENTO</t>
  </si>
  <si>
    <t>SELIM CERAMICO PARA LIGACAO DE ESGOTOS,DE 150MMX100MM,INCLUSIVE ARGAMASSA DE CIMENTO E AREIA NO TRACO 1:4.FORNECIMENTO E ASSENTAMENTO</t>
  </si>
  <si>
    <t>SELIM CERAMICO PARA LIGACAO DE ESGOTOS,DE 200MMX100MM,INCLUSIVE ARGAMASSA DE CIMENTO E AREIA NO TRACO 1:4.FORNECIMENTO E ASSENTAMENTO</t>
  </si>
  <si>
    <t>SELIM CERAMICO PARA LIGACAO DE ESGOTOS,DE 200MMX150MM,INCLUSIVE ARGAMASSA DE CIMENTO E AREIA NO TRACO 1:4.FORNECIMENTO E ASSENTAMENTO</t>
  </si>
  <si>
    <t>SELIM CERAMICO PARA LIGACAO DE ESGOTOS,DE 250MMX100MM,INCLUSIVE ARGAMASSA DE CIMENTO E AREIA NO TRACO 1:4.FORNECIMENTO E ASSENTAMENTO</t>
  </si>
  <si>
    <t>SELIM CERAMICO PARA LIGACAO DE ESGOTOS,DE 250MMX150MM,INCLUSIVE ARGAMASSA DE CIMENTO E AREIA NO TRACO 1:4.FORNECIMENTO E ASSENTAMENTO</t>
  </si>
  <si>
    <t>SELIM CERAMICO PARA LIGACAO DE ESGOTOS,DE 300MMX100MM,INCLUSIVE ARGAMASSA DE CIMENTO E AREIA NO TRACO 1:4.FORNECIMENTO E ASSENTAMENTO</t>
  </si>
  <si>
    <t>SELIM CERAMICO PARA LIGACAO DE ESGOTOS,DE 300MMX150MM,INCLUSIVE ARGAMASSA DE CIMENTO E AREIA NO TRACO 1:4.FORNECIMENTO E ASSENTAMENTO</t>
  </si>
  <si>
    <t>POCO DE CRAVACAO PARA EXECUCAO DE TRAVESSIAS SUBTERRANEAS(TUNNEL LINE),COM CABECOTE PARA TERRA,SEM CONTROLE DIRECIONAL,COMPREENDENDO A MOBILIZACAO E DESMOBILIZACAO DOS EQUIPAMENTOS E MATERIAIS NECESSARIOS, MONTAGEM E DESMONTAGEM DE MACACODE CRAVACAO E ESTRUTURAS DE REACAO,EXCLUSIVE ESCAVACAO,REATERRO E ESCORAMENTO DA CAVA</t>
  </si>
  <si>
    <t>POCO DE CRAVACAO PARA EXECUCAO DE TRAVESSIAS SUBTERRANEAS(TUNNEL LINE),COM CABECOTE PARA ROCHA,SEM CONTROLE DIRECIONAL,COMPREENDENDO A MOBILIZACAO E DESMOBILIZACAO DOS EQUIPAMENTOS E MATERIAIS NECESSARIOS, MONTAGEM E DESMONTAGEM DE MACACODE CRAVACAO E ESTRUTURAS DE REACAO,EXCLUSIVE ESCAVACAO,REATERRO E ESCORAMENTO DA CAVA</t>
  </si>
  <si>
    <t>TUBO DE CONCRETO ARMADO PARA CRAVACAO COM PONTA,BOLSA E JUNTA ELASTICA,CONFORME NBR 15.319/06,DN=1200MM.FORNECIMENTO</t>
  </si>
  <si>
    <t>DUTO ANELAR FLEXIVEL,NA COR CINZA CONCRETO,SINGELO,DE POLIETILENO DE ALTA DENSIDADE(PEAD),PARA PROTECAO DE CONDUTORES ELETRICOS,COM DIAMETRO NOMINAL DE 1 1/4",SENDO O DIAMETRO INTERNO DE 31,0MM,COM FIO GUIA DE ACO E FORNECIDO COM 2 PLUGUES(TAMPOES) NAS EXTREMIDADES,LANCADO DIRETAMENTE NO SOLO,INCLUSIVE CONEXOES E KIT VEDACAO</t>
  </si>
  <si>
    <t>DUTO ANELAR FLEXIVEL,NA COR CINZA CONCRETO,LINHA DUPLA,DE POLIETILENO DE ALTA DENSIDADE(PEAD),PARA PROTECAO DE CONDUTORES ELETRICOS,COM DIAMETRO NOMINAL DE 1 1/4",SENDO O DIAMETROINTERNO DE 31,0MM,COM FIO GUIA DE ACO E FORNECIDO COM 2 PLUGUES (TAMPOES) NAS EXTREMIDADES,LANCADO DIRETAMENTE NO SOLO,INCLUSIVE CONEXOES E KIT VEDACAO</t>
  </si>
  <si>
    <t>DUTO ANELAR FLEXIVEL,NA COR CINZA CONCRETO,SINGELO,DE POLIETILENO DE ALTA DENSIDADE(PEAD),PARA PROTECAO DE CONDUTORES ELETRICOS,COM DIAMETRO NOMINAL DE 1 1/2",SENDO O DIAMETRO INTERNO DE 39,0MM,COM FIO GUIA DE ACO E FORNECIDO COM 2 PLUGUES(TAMPOES)NAS EXTREMIDADES,LANCADO DIRETAMENTE NO SOLO,INCLUSIVE CONEXOES E KIT VEDACAO</t>
  </si>
  <si>
    <t>DUTO ANELAR FLEXIVEL,NA COR CINZA CONCRETO,LINHA DUPLA,DE POLIETILENO DE ALTA DENSIDADE(PEAD),PARA PROTECAO DE CONDUTORES ELETRICOS,COM DIAMETRO NOMINAL DE 1 1/2",SENDO O DIAMETROINTERNO DE 39,0MM,COM FIO GUIA DE ACO E FORNECIDO COM 2 PLUGUES (TAMPOES) NAS EXTREMIDADES,LANCADO DIRETAMENTE NO SOLO,INCLUSIVE CONEXOES E KIT VEDACAO</t>
  </si>
  <si>
    <t>DUTO ANELAR FLEXIVEL,NA COR CINZA CONCRETO,SINGELO,DE POLIETILENO DE ALTA DENSIDADE(PEAD),PARA PROTECAO DE CONDUTORES ELETRICOS,COM DIAMETRO NOMINAL DE 2",SENDO O DIAMETRO INTERNODE 52,0MM,COM FIO GUIA DE ACO E FORNECIDO COM 2 PLUGUES(TAMPOES)NAS EXTREMIDADES,LANCADO DIRETAMENTE NO SOLO,INCLUSIVE CONEXOES E KIT VEDACAO</t>
  </si>
  <si>
    <t>DUTO ANELAR FLEXIVEL,NA COR CINZA CONCRETO,LINHA DUPLA,DE POLIETILENO DE ALTA DENSIDADE(PEAD),PARA PROTECAO DE CONDUTORES ELETRICOS,COM DIAMETRO NOMINAL DE 2",SENDO O DIAMETRO INTERNO DE 52,0MM,COM FIO GUIA DE ACO E FORNECIDO COM 2 PLUGUES(TAMPOES)NAS EXTREMIDADES,LANCADO DIRETAMENTE NO SOLO,INCLUSIVE CONEXOES E KIT VEDACAO</t>
  </si>
  <si>
    <t>DUTO ANELAR FLEXIVEL,NA COR CINZA CONCRETO,SINGELO,DE POLIETILENO DE ALTA DENSIDADE(PEAD),PARA PROTECAO DE CONDUTORES ELETRICOS,COM DIAMETRO NOMINAL DE 3",SENDO O DIAMETRO INTERNODE 76,0MM,COM FIO GUIA DE ACO E FORNECIDO COM 2 PLUGUES(TAMPOES)NAS EXTREMIDADES,LANCADO DIRETAMENTE NO SOLO,INCLUSIVE CONEXOES E KIT VEDACAO</t>
  </si>
  <si>
    <t>DUTO ANELAR FLEXIVEL,NA COR CINZA CONCRETO,LINHA DUPLA,DE POLIETILENO DE ALTA DENSIDADE(PEAD),PARA PROTECAO DE CONDUTORES ELETRICOS,COM DIAMETRO NOMINAL DE 3",SENDO O DIAMETRO INTERNO DE 76,0MM,COM FIO GUIA DE ACO E FORNECIDO COM 2 PLUGUES(TAMPOES)NAS EXTREMIDADES,LANCADO DIRETAMENTE NO SOLO,INCLUSIVE CONEXOES E KIT VEDACAO</t>
  </si>
  <si>
    <t>DUTO ANELAR FLEXIVEL,NA COR CINZA CONCRETO,SINGELO,DE POLIETILETO DE ALTA DENSIDADE(PEAD),PARA PROTECAO DE CONDUTORES ELETRICOS,COM DIAMETRO NOMINAL DE 4",SENDO O DIAMETRO INTERNODE 95,0MM,COM FIO GUIA DE ACO E FORNECIDO COM 2 PLUGUES(TAMPOES)NAS EXTREMIDADES,LANCADO DIRETAMENTE NO SOLO,INCLUSIVE CONEXOES E KIT VEDACAO</t>
  </si>
  <si>
    <t>DUTO ANELAR FLEXIVEL,NA COR CINZA CONCRETO,LINHA DUPLA,DE POLIETILENO DE ALTA DENSIDADE(PEAD),PARA PROTECAO DE CONDUTORES ELETRICOS,COM DIAMETRO NOMINAL DE 4",SENDO O DIAMETRO INTERNO DE 95,0MM,COM FIO GUIA DE ACO E FORNECIDO COM 2 PLUGUES(TAMPOES)NAS EXTREMIDADES,LANCADO DIRETAMENTE NO SOLO,INCLUSIVE CONEXOES E KIT VEDACAO</t>
  </si>
  <si>
    <t>DUTO ANELAR FLEXIVEL,NA COR CINZA CONCRETO,SINGELO,DE POLIETILENO DE ALTA DENSIDADE(PEAD),PARA PROTECAO DE CONDUTORES ELETRICOS,COM DIAMETRO NOMINAL DE 5",SENDO O DIAMETRO INTERNODE 107,5MM,COM FIO GUIA DE ACO E FORNECIDO COM 2 PLUGUES(TAMPOES)NAS EXTREMIDADES,LANCADO DIRETAMENTE NO SOLO,INCLUSIVECONEXOES E KIT VEDACAO</t>
  </si>
  <si>
    <t>DUTO ANELAR FLEXIVEL,NA COR CINZA CONCRETO,LINHA DUPLA,DE POLIETILENO DE ALTA DENSIDADE(PEAD),PARA PROTECAO DE CONDUTORES ELETRICOS,COM DIAMETRO NOMINAL DE 5",SENDO O DIAMETRO INTERNO DE 107,5MM,COM FIO GUIA DE ACO E FORNECIDO COM 2 PLUGUES(TAMPOES)NAS EXTREMIDADES,LANCADO DIRETAMENTE NO SOLO,INCLUSIVE CONEXOES E KIT VEDACAO</t>
  </si>
  <si>
    <t>DUTO ANELAR FLEXIVEL,NA COR CINZA CONCRETO,SINGELO,DE POLIETILENO DE ALTA DENSIDADE(PEAD),PARA PROTECAO DE CONDUTORES ELETRICOS,COM DIAMETRO NOMINAL DE 6",SENDO O DIAMETRO INTERNODE 138,0MM,COM FIO GUIA DE ACO E FORNECIDO COM 2 PLUGUES(TAMPOES)NAS EXTREMIDADES,LANCADO DIRETAMENTE NO SOLO,INCLUSIVECONEXOES E KIT VEDACAO</t>
  </si>
  <si>
    <t>DUTO ANELAR FLEXIVEL,NA COR CINZA CONCRETO,LINHA DUPLA,DE POLIETILENO DE ALTA DENSIDADE(PEAD),PARA PROTECAO DE CONDUTORES ELETRICOS,COM DIAMETRO NOMINAL DE 6",SENDO O DIAMETRO INTERNO DE 138,0MM,COM FIO GUIA DE ACO E FORNECIDO COM 2 PLUGUES(TAMPOES)NAS EXTREMIDADES,LANCADO DIRETAMENTE NO SOLO,INCLUSIVE CONEXOES E KIT VEDACAO</t>
  </si>
  <si>
    <t>DRENO DE TUBOS DE CONCRETO,SEM ARMADURA,DE 0,30M DE DIAMETRO,PERFURADO OU NAO,ASSENTADOS EM DRENOS DE PEDRA BRITADA,INCLUSIVE REATERROS,EXCLUSIVE ESCAVACAO</t>
  </si>
  <si>
    <t>DRENO PROFUNDO EM TUBO PLASTICO PERFURADO,2" DE DIAMETRO,INCLUSIVE TELA DE NYLON E FORNECIMENTO DOS MATERIAIS,EXCLUSIVEPERFURACAO DO TERRENO</t>
  </si>
  <si>
    <t>DRENO PROFUNDO EM TUBO PLASTICO PERFURADO,3" DE DIAMETRO,INCLUSIVE TELA DE NYLON E FORNECIMENTO DOS MATERIAIS,EXCLUSIVEPERFURACAO DO TERRENO</t>
  </si>
  <si>
    <t>DRENO PROFUNDO EM TUBO PLASTICO PERFURADO,4" DE DIAMETRO,INCLUSIVE TELA DE NYLON E FORNECIMENTO DOS MATERIAIS,EXCLUSIVEPERFURACAO DO TERRENO</t>
  </si>
  <si>
    <t>DRENO OU BARBACA EM TUBO DE PVC,DIAMETRO DE 2",INCLUSIVE FORNECIMENTO DO TUBO E MATERIAL DRENANTE</t>
  </si>
  <si>
    <t>DRENO OU BARBACA EM TUBO DE PVC,DIAMETRO DE 3",INCLUSIVE FORNECIMENTO DO TUBO E MATERIAL DRENANTE</t>
  </si>
  <si>
    <t>DRENO OU BARBACA EM TUBO DE PVC,DIAMETRO DE 4",INCLUSIVE FORNECIMENTO DO TUBO E MATERIAL DRENANTE</t>
  </si>
  <si>
    <t>DRENO EM TUBO DE PVC,DIAMETRO DE 3",PARA VIADUTOS,INCLUSIVEFORNECIMENTO DO TUBO,EXCLUSIVE PERFURACAO E COLAGEM</t>
  </si>
  <si>
    <t>DRENO EM TUBO DE PVC,DIAMETRO DE 4",PARA VIADUTOS,INCLUSIVEFORNECIMENTO DO TUBO,EXCLUSIVE PERFURACAO E COLAGEM</t>
  </si>
  <si>
    <t>FILTRO HORIZONTAL DE AREIA,EM BARRAGEM,OBEDECENDO GRANULOMETRIA ESPECIFICA,INCLUSIVE FORNECIMENTO DO MATERIAL</t>
  </si>
  <si>
    <t>DRENO VERTICAL NO PARAMENTO INTERNO DE MUROS DE ARRIMO,EXECUTADO EM PRISMAS DE 0,25 X O,25M DE SECAO,CHEIOS DE BRITA 3,ADMITINDO AS BARBACAS ESPACADAS DE 1,50M VERTICALMENTE E 2,00M HORIZONTALMENTE,MEDINDO-SE O SERVICO PELA AREA DO MURO</t>
  </si>
  <si>
    <t>VALETA DRENANTE DE 0,50M DE LARGURA E 0,70M DE PROFUNDIDADE,PREENCHIDA ATE 0,30M COM PEDRA BRITADA,INCLUINDO REATERRO</t>
  </si>
  <si>
    <t>CAMADA VERTICAL DRENANTE FEITA COM PEDRA BRITADA, INCLUSIVEFORNECIMENTO DO MATERIAL</t>
  </si>
  <si>
    <t>CAMADA HORIZONTAL DRENANTE FEITA COM PEDRA BRITADA,INCLUSIVE FORNECIMENTO E ESPALHAMENTO</t>
  </si>
  <si>
    <t>CAMADA DE BRITA N°2 PARA PROTECAO TERMICA DE IMPERMEABILIZACAO DE LAJES</t>
  </si>
  <si>
    <t>CAMADA DE ARGILA EXPANDIDA PARA PROTECAO TERMICA DE IMPERMEABILIZACAO DE LAJES</t>
  </si>
  <si>
    <t>ENROCAMENTO COM PEDRA-DE-MAO JOGADA, INCLUSIVE FORNECIMENTODESTA</t>
  </si>
  <si>
    <t>ENROCAMENTO COM PEDRA-DE-MAO ARRUMADA,INCLUSIVE FORNECIMENTO DESTA</t>
  </si>
  <si>
    <t>ENROCAMENTO COM PEDRA DE 50 A 200KG, INCLUSIVE FORNECIMENTO,TRANSPORTE,CARGA,DESCARGA E COLOCACAO COM ESCAVADEIRA</t>
  </si>
  <si>
    <t>EXECUCAO DE CAMADA RIP-RAP,DE PEDRA ARRUMADA,DIAMETRO MAIOROU IGUAL A 0,30M,EM TALUDE DE BARRAGEM,INCLUSIVE O FORNECIMENTO DA PEDRA</t>
  </si>
  <si>
    <t>BARRAGEM PROVISORIA OU ENSECADEIRA, PARA DESVIO DE PEQUENOSCURSOS D'AGUA,COM SACOS DE AREIA EMPILHADOS,INCLUSIVE FORNECIMENTO DOS MATERIAIS,ENSACAMENTO,EMPILHAMENTO E RETIRADA</t>
  </si>
  <si>
    <t>EMBASAMENTO PARA BERCO DE TUBULACAO DE ESGOTO SANITARIO,FEITO COM BRITA Nº3</t>
  </si>
  <si>
    <t>CAMADA DE PEDREGULHO PARA FILTROS DE TRATAMENTO DE AGUA COMGRANULOMETRIA DE 1/8" A 3/8"</t>
  </si>
  <si>
    <t>CAMADA DE PEDREGULHO PARA FILTROS DE TRATAMENTO DE AGUA COMGRANULOMETRIA DE 3/8" A 3/4"</t>
  </si>
  <si>
    <t>CAMADA DE PEDREGULHO PARA FILTROS DE TRATAMENTO DE AGUA COMGRANULOMETRIA DE 3/4" A 1.1/2"</t>
  </si>
  <si>
    <t>EMBASAMENTO PARA TUBULACAO DE ESGOTOS,EM CONCRETO SIMPLES,COM TRANSPORTE HORIZONTAL E CONSIDERADO PARA PROFUNDIDADE DE VALAS ATE 3,00M</t>
  </si>
  <si>
    <t>EMBASAMENTO PARA TUBULACAO DE ESGOTOS,EM CONCRETO ARMADO,COM TRANSPORTE HORIZONTAL E CONSIDERADO PARA PROFUNDIDADE DE VALAS ATE 3,00M</t>
  </si>
  <si>
    <t>PREPARO DE BERCO,EM TERRENO FIRME,PARA TUBULACAO DE 1,20M DE DIAMETRO,APOIADA NUM ARCO DE 90°</t>
  </si>
  <si>
    <t>GEOMEMBRANA EM PEAD,ESPESSURA 0,5MM,EM REVESTIMENTO IMPERMEABILIZANTE,APLICACOES DE CONTENCAO DE FLUIDOS E RESIDUOS,INCLUSIVE SOLDA POR TERMOFUSAO,ABRACADEIRAS,INSERTES,CONEXOES EDEMAIS ACESSORIOS. FORNECIMENTO E COLOCACAO</t>
  </si>
  <si>
    <t>GEOMEMBRANA EM PEAD,ESPESSURA 0,8MM,EM REVESTIMENTO IMPERMEABILIZANTE,APLICACOES DE CONTENCAO DE FLUIDOS E RESIDUOS,INCLUSIVE SOLDA POR TERMOFUSAO,ABRACADEIRAS,INSERTES,CONEXOES EDEMAIS ACESSORIOS. FORNECIMENTO E COLOCACAO</t>
  </si>
  <si>
    <t>GEOMEMBRANA EM PEAD,ESPESSURA 1,0MM,EM REVESTIMENTO IMPERMEABILIZANTE,APLICACOES DE CONTENCAO DE FLUIDOS E RESIDUOS,INCLUSIVE SOLDA POR TERMOFUSAO,ABRACADEIRAS,INSERTES,CONEXOES EDEMAIS ACESSORIOS. FORNECIMENTO E COLOCACAO</t>
  </si>
  <si>
    <t>GEOMEMBRANA EM PEAD,ESPESSURA 1,5MM,EM REVESTIMENTO IMPERMEABILIZANTE,APLICACOES DE CONTENCAO DE FLUIDOS E RESIDUOS,INCLUSIVE SOLDA POR TERMOFUSAO,ABRACADEIRAS,INSERTES,CONEXOES EDEMAIS ACESSORIOS. FORNECIMENTO E COLOCACAO</t>
  </si>
  <si>
    <t>GEOMEMBRANA EM PEAD,ESPESSURA 2,0MM,EM REVESTIMENTO IMPERMEABILIZANTE,APLICACOES DE CONTENCAO DE FLUIDOS E RESIDUOS,INCLUSIVE SOLDA POR TERMOFUSAO,ABRACADEIRAS,INSERTES,CONEXOES EDEMAIS ACESSORIOS. FORNECIMENTO E COLOCACAO</t>
  </si>
  <si>
    <t>GEOMEMBRANA EM PEAD,ESPESSURA 2,5MM,EM REVESTIMENTO IMPERMEABILIZANTE,APLICACOES DE CONTENCAO DE FLUIDOS E RESIDUOS,INCLUSIVE SOLDA POR TERMOFUSAO,ABRACADEIRAS,INSERTES,CONEXOES EDEMAIS ACESSORIOS. FORNECIMENTO E COLOCACAO</t>
  </si>
  <si>
    <t>GEOMEMBRANA EM PEAD,ESPESSURA 1,0MM,TEXTURIZADA,EM REVESTIMENTO IMPERMEABILIZANTE, APLICACOES DE CONTENCAO DE FLUIDOS ERESIDUOS,INCLUSIVE SOLDA POR TERMOFUSAO,ABRACADEIRAS,INSERTES,CONEXOES E DEMAIS ACESSORIOS. FORNECIMENTO E COLOCACAO</t>
  </si>
  <si>
    <t>GEOMEMBRANA EM PEAD,ESPESSURA 1,5MM,TEXTURIZADA,EM REVESTIMENTO IMPERMEABILIZANTE, APLICACOES DE CONTENCAO DE FLUIDOS ERESIDUOS,INCLUSIVE SOLDA POR TERMOFUSAO,ABRACADEIRAS,INSERTES,CONEXOES E DEMAIS ACESSORIOS. FORNECIMENTO E COLOCACAO</t>
  </si>
  <si>
    <t>GEOMEMBRANA EM PEAD,ESPESSURA 2,0MM,TEXTURIZADA,EM REVESTIMENTO IMPERMEABILIZANTE, APLICACOES DE CONTENCAO DE FLUIDOS ERESIDUOS,INCLUSIVE SOLDA POR TERMOFUSAO,ABRACADEIRAS,INSERTES,CONEXOES E DEMAIS ACESSORIOS. FORNECIMENTO E COLOCACAO</t>
  </si>
  <si>
    <t>MANTA GEOTEXTIL, EM DRENOS SUBTERRANEOS.FORNECIMENTO E COLOCACAO</t>
  </si>
  <si>
    <t>MANTA GEOTEXTIL,EM GABIOES,DRENOS PROFUNDOS OU VALETAS.FORNECIMENTO E COLOCACAO</t>
  </si>
  <si>
    <t>MANTA GEOTEXTIL,EM ENROCAMENTOS OU FILTROS DE TRANSICAO.FORNECIMENTO E COLOCACAO</t>
  </si>
  <si>
    <t>MANTA GEOTEXTIL,EM CAMADA VERTICAL FEITA COM PEDRA BRITADA.FORNECIMENTO E COLOCACAO</t>
  </si>
  <si>
    <t>MANTA GEOTEXTIL,EM PRE-FILTRO DE POCO TUBULAR.FORNECIMENTO ECOLOCACAO</t>
  </si>
  <si>
    <t>MANTA GEOTEXTIL,EM DRENO SUB-HORIZONTAL.FORNECIMENTO E COLOCACAO</t>
  </si>
  <si>
    <t>MANTA GEOTEXTIL NAO TECIDO DE POLIESTER LARGURA 2,30M COM RESISTENCIA A TRACAO A FAIXA LARGA NA RUPTURA DE 8KN/M E AO PUNCIONAMENTO DE 280N.FORNECIMENTO E COLOCACAO</t>
  </si>
  <si>
    <t>MANTA GEOTEXTIL NAO TECIDO DE POLIESTER LARGURA 2,30M COM RESISTENCIA A TRACAO A FAIXA LARGA NA RUPTURA DE 10KN/M E AO PUNCIONAMENTO DE 380N.FORNECIMENTO E COLOCACAO</t>
  </si>
  <si>
    <t>MANTA GEOTEXTIL NAO TECIDO DE POLIESTER,LARGURA 2,30M COM RESISTENCIA A TRACAO A FAIXA LARGA NA RUPTURA DE 16KN/M E AO PUNCIONAMENTO DE 550N.FORNECIMENTO E COLOCACAO</t>
  </si>
  <si>
    <t>MANTA GEOTEXTIL NAO TECIDO DE POLIESTER,LARGURA 2,30M COM RESISTENCIA A TRACAO A FAIXA LARGA NA RUPTURA DE 21KN/M E AO PUNCIONAMENTO DE 700N.FORNECIMENTO E COLOCACAO</t>
  </si>
  <si>
    <t>MANTA GEOTEXTIL NAO TECIDO DE POLIESTER,LARGURA 2,30M COM RESISTENCIA A TRACAO A FAIXA LARGA NA RUPTURA DE 31KN/M E AO PUNCIONAMENTO DE 1000N.FORNECIMENTO E COLOCACAO</t>
  </si>
  <si>
    <t>GEOGRELHA TECIDA DE POLIESTER REVESTIDA COM PVC,RESISTENCIALONGITUDINAL A TRACAO DE 35KN/M E RESISTENCIA TRANSVERSAL DE 20KN/M.FORNECIMENTO E COLOCACAO</t>
  </si>
  <si>
    <t>GEOGRELHA TECIDA DE POLIESTER REVESTIDA COM PVC,RESISTENCIALONGITUDINAL A TRACAO DE 40KN/M E RESISTENCIA TRANSVERSAL DE 27,4KN/M.FORNECIMENTO E COLOCACAO</t>
  </si>
  <si>
    <t>GEOGRELHA TECIDA DE POLIESTER REVESTIDA COM PVC,RESISTENCIALONGITUDINAL A TRACAO DE 55KN/M E RESISTENCIA TRANVERSAL DE30KN/M.FORNECIMENTO E COLOCACAO</t>
  </si>
  <si>
    <t>GEOGRELHA TECIDA DE POLIESTER REVESTIDA COM PVC,RESISTENCIALONGITUDINAL A TRACAO DE 60KN/M E RESISTENCIA TRANSVERSAL DE 30KN/M.FORNECIMENTO E COLOCACAO</t>
  </si>
  <si>
    <t>GEOGRELHA TECIDA DE POLIESTER REVESTIDA COM PVC,RESISTENCIALONGITUDINAL A TRACAO DE 80KN/M E RESISTENCIA TRANSVERSAL DE 30KN/M.FORNECIMENTO E COLOCACAO</t>
  </si>
  <si>
    <t>GEOGRELHA TECIDA DE POLIESTER REVESTIDA COM PVC,RESISTENCIALONGITUDINAL A TRACAO DE 90KN/M E RESISTENCIA TRANSVERSAL DE 30KN/M.FORNECIMENTO E COLOCACAO</t>
  </si>
  <si>
    <t>GEOGRELHA TECIDA DE POLIESTER REVESTIDA COM PVC,RESISTENCIALONGITUDINAL A TRACAO DE 110KN/M E RESISTENCIA TRANSVERSAL DE 30KN/M.FORNECIMENTO E COLOCACAO</t>
  </si>
  <si>
    <t>GEOGRELHA TECIDA DE POLIESTER REVESTIDA COM PVC,RESISTENCIALONGITUDINAL A TRACAO DE 120KN/M E RESISTENCIA TRANSVERSAL DE 30KN/M.FORNECIMENTO E COLOCACAO</t>
  </si>
  <si>
    <t>GEOGRELHA TECIDA DE POLIESTER REVESTIDA COM PVC,RESISTENCIALONGITUDINAL A TRACAO DE 150KN/M E RESISTENCIA TRANSVERSAL DE 30KN/M.FORNECIMENTO E COLOCACAO</t>
  </si>
  <si>
    <t>GEOGRELHA TECIDA DE POLIESTER REVESTIDA COM PVC,RESISTENCIALONGITUDINAL A TRACAO DE 200KN/M.FORNECIMENTO E COLOCACAO</t>
  </si>
  <si>
    <t>GEOGRELHA TECIDA DE POLIESTER REVESTIDA COM PVC,RESISTENCIALONGITUDINAL A TRACAO DE 300KN/M.FORNECIMENTO E COLOCACAO</t>
  </si>
  <si>
    <t>GEOGRELHA TECIDA DE POLIESTER REVESTIDA COM PVC,RESISTENCIALONGITUDINAL A TRACAO DE 400KN/M.FORNECIMENTO E COLOCACAO</t>
  </si>
  <si>
    <t>GEOGRELHA TECIDA DE PVA(POLI ALCOOL VINILICO) COM MODULO DERIGIDEZ DE 700KN/M A 5% DE DEFORMACAO. FORNECIMENTO E COLOCACAO</t>
  </si>
  <si>
    <t>GEOGRELHA TECIDA DE PVA(POLI ALCOOL VINILICO) COM MODULO DERIGIDEZ DE 1000 KN/M A 5% DE DEFORMACAO. FORNECIMENTO E COLOCACAO</t>
  </si>
  <si>
    <t>GEOGRELHA TECIDA DE PVA(POLI ALCOOL VINILICO) COM MODULO DERIGIDEZ DE 1600KN/M A 5% DE DEFORMACAO. FORNECIMENTO E COLOCACAO</t>
  </si>
  <si>
    <t>GEOGRELHA TECIDA DE PVA (POLI ALCOOL VINILICO) COM MODULO DE RIGIDEZ DE 2200KN/M A 5% DE DEFORMACAO. FORNECIMENTO E COLOCACAO</t>
  </si>
  <si>
    <t>GEOGRELHA TECIDA DE PVA (POLI ALCOOL VINILICO) COM MODULO DE RIGIDEZ DE 3000KN/M A 5% DE DEFORMACAO. FORNECIMENTO E COLOCACAO</t>
  </si>
  <si>
    <t>GEOGRELHA TECIDA DE PVA (POLI ALCOOL VINILICO) COM MODULO DE RIGIDEZ DE 4000KN/M A 5% DE DEFORMACAO. FORNECIMENTO E COLOCACAO</t>
  </si>
  <si>
    <t>GEOGRELHA TECIDA DE PVA (POLI ALCOOL VINILICO) COM MODULO DE RIGIDEZ DE 6000KN/M A 5% DE DEFORMACAO. FORNECIMENTO E COLOCACAO</t>
  </si>
  <si>
    <t>GEOGRELHA TECIDA DE PVA (POLI ALCOOL VINILICO) COM MODULO DE RIGIDEZ DE 8000KN/M A 5% DE DEFORMACAO. FORNECIMENTO E COLOCACAO</t>
  </si>
  <si>
    <t>GEOGRELHA PARA REFORCO DE CAMADAS ASFALTICAS,PRODUZIDA A PARTIR DE FILAMENTOS DE POLIESTER DE ALTA TENACIDADE,C/REVESTIMENTO BETUMINOSO,COMBINADA A UM NAO-TECIDO ULTRA-LEVE COM NOMINIMO 800 PERFURACOES POR CM2,COM RESISTENCIA DE 50KN/M NAS DIRECOES LONGITUDINAL E TRANSVERSAL,DEFORMACAO MAXIMA DE 12% E ABERTURA DE MALHA DE 40MMX40MM.FORNECIMENTO E COLOCACAO</t>
  </si>
  <si>
    <t>GEOCOMPOSTO PARA DRENAGEM,FORMADO POR GEOMANTA TRIDIMENSIONAL COM 20MM DE ESPESSURA,FABRICADO COM FILAMENTOS DE POLIPROPILENO TERMOSOLDADA A UM GEOTEXTIL NAO TECIDO DE POLIESTER.FORNECIMENTO E COLOCACAO</t>
  </si>
  <si>
    <t>GEOCOMPOSTO PARA DRENAGEM,FORMADO POR GEOMANTA TRIDIMENSIONAL COM 12MM DE ESPESSURA,FABRICADO COM FILAMENTOS DE POLIPROPILENO TERMOSOLDADA A UM GEOTEXTIL NAO TECIDO DE POLIESTER.FORNECIMENTO E COLOCACAO</t>
  </si>
  <si>
    <t>GEOCOMPOSTO PARA DRENAGEM,HORIZONTAL,FORMADO POR GEOMANTA TRIDIMENSIONAL COM 11MM DE ESPESSURA,FABRICADO COM FILAMENTOSDE POLIPROPILENO TERMOSOLDADA A DOIS GEOTEXTEIS NAO TECIDO DE POLIESTER.FORNECIMENTO E COLOCACAO</t>
  </si>
  <si>
    <t>GEOCOMPOSTO PARA DRENAGEM,VERTICAL,FORMADO POR GEOMANTA TRIDIMENSIONAL COM 11MM DE ESPESSURA,FABRICADO COM FILAMENTOS DE POLIPROPILENO TERMOSOLDADA A DOIS GEOTEXTEIS NAO TECIDO DEPOLIESTER E TUBO DRENO PERFURADO.FORNECIMENTO E COLOCACAO</t>
  </si>
  <si>
    <t>GEOCOMPOSTO PARA DRENAGEM,VERTICAL,FORMADO POR GEOMANTA TRIDIMENSIONAL COM 16MM DE ESPESSURA,FABRICADO COM FILAMENTOS DE POLIPROPILENO TERMOSOLDADA A DOIS GEOTEXTEIS NAO TECIDO DEPOLIESTER E TUBO DRENO PERFURADO.FORNECIMENTO E COLOCACAO</t>
  </si>
  <si>
    <t>GEOCOMPOSTO PARA DRENAGEM,HORIZONTAL,FORMADO POR GEOMANTA TRIDIMENSIONAL COM 16MM DE ESPESSURA,FABRICADO COM FILAMENTOSDE POLIPROPILENO TERMOSOLDADA A DOIS GEOTEXTEIS NAO TECIDO DE POLIESTER.FORNECIMENTO E COLOCACAO</t>
  </si>
  <si>
    <t>GEOCOMPOSTO PARA DRENAGEM,FORMADO POR GEOMANTA TRIDIMENSIONAL COM 11MM DE ESPESSURA,FABRICADO COM FILAMENTOS DE POLIPROPILENO TERMOSOLDADA A DOIS GEOTEXTEIS(SENDO UM DE POLIESTER E O OUTRO LAMINADO DE POLIPROPILENO),TUBO DRENO PERFURADO,PARA FORMA PERDIDA.FORNECIMENTO E COLOCACAO</t>
  </si>
  <si>
    <t>GEOCOMPOSTO PARA DRENAGEM,(TRINCHEIRA DRENANTE),FORMADO PORGEOMANTA TRIDIMENSIONAL,ESPESSURA DE 11MM,FABRICADO COM FILAMENTO POLIPROPILENO TERMOSOLDADA,DOIS GEOTEXTEIS NAO TECIDO.FORNECIMENTO E COLOCACAO</t>
  </si>
  <si>
    <t>GEOCOMPOSTO PARA DRENAGEM EM POLIETILENO DE ALTA DENSIDADE COM REVESTIMENTO EM GEOTEXTIL NAO TECIDO DE POLIESTER EM UM DOS LADOS EM FILAMENTOS CONTINUO COM RESISTENCIA A COMPRESSAO DE 320KPA LARGURA 2,OM.FORNECIMENTO E COLOCACAO</t>
  </si>
  <si>
    <t>GEOMANTA PARA REVESTIMENTO DE TALUDE SUJEITO A EROSAO SUPERFICIAL COM ESPESSURA DE 10MM,FLEXIVEL,TRIDIMENSIONAL,COM MAIS DE 90% DE VAZIOS,INCLUSIVE ACO CA-50,VEGETACAO,ADUBO E REGA,EXCLUSIVE LIMPEZA E RASPAGEM DO TERRENO.FORNECIMENTO E COLOCACAO</t>
  </si>
  <si>
    <t>COLCHAO DRENANTE,COM CAMADA DE 30CM DE PEDRA BRITADA N°3 E FILTRO DE TRANSICAO DE MANTA GEOTEXTIL,INCLUINDO FORNECIMENTOE COLOCACAO DOS MATERIAIS</t>
  </si>
  <si>
    <t>ESTRUTURA EM SOLO REFORCADO COM MALHA METALICA,INCLUINDO MANTA GEOTEXTIL,EQUIPAMENTOS,EXCLUSIVE:MALHA METALICA(VIDE FAMILIA 06.103),PEDRA-DE-MAO,COLCHAO DE PO-DE-PEDRA,ATERRO,BERMA FRONTAL E TELA DE REFORCO(VIDE ITEM 06.103.0150-0)</t>
  </si>
  <si>
    <t>MALHA METALICA PARA ESTRUTURA DE SOLO REFORCADO,HEXAGONAL,DE DUPLA TORCAO,DE ZINCO-ALUMINIO COM DIAMETRO DE 2,70MM,REVESTIDA EM PVC COM DIAMETRO DE 0,40MM,MEDINDO 0,50X1,00X3,00M.FORNECIMENTO</t>
  </si>
  <si>
    <t>MALHA METALICA PARA ESTRUTURA DE SOLO REFORCADO,HEXAGONAL,DE DUPLA TORCAO,DE ZINCO-ALUMINIO COM DIAMETRO DE 2,70MM,REVESTIDA EM PVC COM DIAMETRO DE 0,40MM,MEDINDO 0,50X1,00X4,00M.FORNECIMENTO</t>
  </si>
  <si>
    <t>MALHA METALICA PARA ESTRUTURA DE SOLO REFORCADO,HEXAGONAL,DE DUPLA TORCAO,DE ZINCO-ALUMINIO COM DIAMETRO DE 2.70MM,REVESTIDA EM PVC COM DIAMETRO DE 0,40MM,MEDINDO 0,50X1,00X5,00M.FORNECIMENTO</t>
  </si>
  <si>
    <t>MALHA METALICA PARA ESTRUTURA DE SOLO REFORCADO,HEXAGONAL,DE DUPLA TORCAO,DE ZINCO-ALUMINIO COM DIAMETRO DE 2,70MM,REVESTIDA EM PVC COM DIAMETRO DE 0,40MM,MEDINDO 0,50X1,00X6,00M.FORNECIMENTO</t>
  </si>
  <si>
    <t>MALHA METALICA PARA ESTRUTURA DE SOLO REFORCADO,HEXAGONAL,DE DUPLA TORCAO,DE ZINCO-ALUMINIO COM DIAMETRO DE 2,70MM,REVESTIDA EM PVC COM DIAMETRO DE 0,40MM,MEDINDO 0,50X1,00X7,00M.FORNECIMENTO</t>
  </si>
  <si>
    <t>MALHA METALICA PARA ESTRUTURA DE SOLO REFORCADO,HEXAGONAL,DE DUPLA TORCAO,DE ZINCO-ALUMINIO COM DIAMETRO DE 2,70MM,REVESTIDA EM PVC COM DIAMETRO DE 0,40MM,MEDINDO 0,50X1,00X8,00M.FORNECIMENTO</t>
  </si>
  <si>
    <t>MALHA METALICA PARA ESTRUTURA DE SOLO REFORCADO,HEXAGONAL,DE DUPLA TORCAO,DE ZINCO-ALUMINIO COM DIAMETRO DE 2,70MM,REVESTIDA EM PVC COM DIAMETRO DE 0,40MM,MEDINDO 0,50X1,00X9,00M.FORNECIMENTO</t>
  </si>
  <si>
    <t>MALHA METALICA PARA ESTRUTURA DE SOLO REFORCADO,HEXAGONAL,DE DUPLA TORCAO,DE ZINCO-ALUMINIO COM DIAMETRO DE 2,70MM,REVESTIDA EM PVC COM DIAMETRO DE 0,40MM,MEDINDO 0,50X1,00X10,00M.FORNECIMENTO</t>
  </si>
  <si>
    <t>MALHA METALICA PARA ESTRUTURA DE SOLO REFORCADO,HEXAGONAL,DE DUPLA TORCAO,DE ZINCO-ALUMINIO COM DIAMETRO DE 2,70MM,REVESTIDA EM PVC COM DIAMETRO DE 0,40MM,MEDINDO 0,50X1,00X11,00M.FORNECIMENTO</t>
  </si>
  <si>
    <t>MALHA METALICA PARA ESTRUTURA DE SOLO REFORCADO,HEXAGONAL,DE DUPLA TORCAO,DE ZINCO-ALUMINIO COM DIAMETRO DE 2,70MM,REVESTIDA EM PVC COM DIAMETRO DE 0,40MM,MEDINDO 0,50X1,00X12,00M.</t>
  </si>
  <si>
    <t>MALHA METALICA PARA ESTRUTURA DE SOLO REFORCADO,HEXAGONAL,DE DUPLA TORCAO,DE ZINCO-ALUMINIO COM DIAMETRO DE 2,70MM,REVESTIDA EM PVC COM DIAMETRO DE 0,40MM,MEDINDO 1,00X1,00X3,00M.FORNECIMENTO</t>
  </si>
  <si>
    <t>MALHA METALICA PARA ESTRUTURA DE SOLO REFORCADO,HEXAGONAL,DE DUPLA TORCAO,DE ZINCO-ALUMINIO COM DIAMETRO DE 2,70MM,REVESTIDA EM PVC COM DIAMETRO DE 0,40MM,MEDINDO 1,00X1,00X4,00M.FORNECIMENTO</t>
  </si>
  <si>
    <t>MALHA METALICA PARA ESTRUTURA DE SOLO REFORCADO,HEXAGONAL,DE DUPLA TORCAO,DE ZINCO-ALUMINIO COM DIAMETRO DE 2,70MM,REVESTIDA EM PVC COM DIAMETRO DE 0,40MM,MEDINDO 1,00X1,00X5,00M.FORNECIMENTO</t>
  </si>
  <si>
    <t>MALHA METALICA PARA ESTRUTURA DE SOLO REFORCADO,HEXAGONAL,DE DUPLA TORCAO,DE ZINCO-ALUMINIO COM DIAMETRO DE 2,70MM,REVESTIDA EM PVC COM DIAMETRO DE 0,40MM,MEDINDO 1,00X1,00X6,00M.FORNECIMENTO</t>
  </si>
  <si>
    <t>MALHA METALICA PARA ESTRUTURA DE SOLO REFORCADO,HEXAGONAL,DE DUPLA TORCAO,DE ZINCO-ALUMINIO COM DIAMETRO DE 2,70MM,REVESTIDA EM PVC COM DIAMETRO DE 0,40MM,MEDINDO 1,00X1,00X7,00M.FORNECIMENTO</t>
  </si>
  <si>
    <t>MALHA METALICA PARA ESTRUTURA DE SOLO REFORCADO,HEXAGONAL,DE DUPLA TORCAO,DE ZINCO-ALUMINIO COM DIAMETRO DE 2,70MM,REVESTIDA EM PVC COM DIAMETRO DE 0,40MM,MEDINDO 1,00X1,00X8,00M.FORNECIMENTO</t>
  </si>
  <si>
    <t>MALHA METALICA PARA ESTRUTURA DE SOLO REFORCADO,HEXAGONAL,DE DUPLA TORCAO,DE ZINCO-ALUMINIO COM DIAMETRO DE 2,70MM,REVESTIDA EM PVC COM DIAMETRO DE 0,40MM,MEDINDO 1,00X1,00X9,00M.FORNECIMENTO</t>
  </si>
  <si>
    <t>MALHA METALICA PARA ESTRUTURA DE SOLO REFORCADO,HEXAGONAL,DE DUPLA TORCAO,DE ZINCO-ALUMINIO COM DIAMETRO DE 2,70MM,REVESTIDA EM PVC COM DIAMETRO DE 0,40MM,MEDINDO 1,00X1,00X10,00M.FORNECIMENTO</t>
  </si>
  <si>
    <t>MALHA METALICA PARA ESTRUTURA DE SOLO REFORCADO,HEXAGONAL,DE DUPLA TORCAO,DE ZINCO-ALUMINIO COM DIAMETRO DE 2,70MM,REVESTIDA EM PVC COM DIAMETRO DE 0,40MM,MEDINDO 1,00X1,00X11,00M.</t>
  </si>
  <si>
    <t>MALHA METALICA PARA ESTRUTURA DE SOLO REFORCADO,HEXAGONAL,DE DUPLA TORCAO,DE ZINCO-ALUMINIO COM DIAMETRO DE 2,70MM,REVESTIDA EM PVC COM DIAMETRO DE 0,40MM,MEDINDO 1,00X1,00X12,00M.</t>
  </si>
  <si>
    <t>TELA DE REFORCO COM MALHA METALICA HEXAGONAL DE DUPLA TORCAODE ZINCO-ALUMINIO COM DIAMETRO 2,70MM,REVESTIDA DE PVC COM DIAMETRO DE 0,40MM,INCLUSIVE COSTURA.FORNECIMENTO</t>
  </si>
  <si>
    <t>CRAVACAO HORIZONTAL,A MACACO HIDRAULICO,DE TUBO DE CHAPA DEACO DE 1/2",DIAMETRO DE 1,00M,EM TRECHOS SOLDADOS,P/EXECUCAO DE TUNEL DESTINAD.A RECEBER TUBULAC.SUBTERR.,PARTINDO DO INTERIOR DO POCO DE SERV.,INCL.SERVICOS MANUAIS DE ESCAV.INTERIOR DO TUNEL EM TERRA E REMOCAO DO MATERIAL ESCAVADO ATE O NIVEL DO TERRENO,EXCL.TRANSPORT.,MONT.E DESMONTAGEM DO MACACO</t>
  </si>
  <si>
    <t>CRAVACAO HORIZONTAL,A MACACO HIDRAULICO,DE TUBO DE CHAPA DEACO DE 1/2",DIAMETRO DE 1,20M,EM TRECHOS SOLDADOS,P/EXECUCAO DE TUNEL DESTINAD.A RECEBER TUBULAC.SUBTERR.,PARTINDO DO INTERIOR DO POCO DE SERV.,INCL.SERVICOS MANUAIS DE ESCAV.INTERIOR DO TUNEL EM TERRA E REMOCAO DO MATERIAL ESCAVADO ATE O NIVEL DO TERRENO,EXCL.TRANSPORT.,MONT.E DESMONTAGEM DO MACACO</t>
  </si>
  <si>
    <t>CRAVACAO HORIZONTAL,A MACACO HIDRAULICO,DE TUBO DE CHAPA DEACO DE 1/2",DIAMETRO DE 1,50M,EM TRECHOS SOLDADOS,P/EXECUCAO DE TUNEL DESTINAD.A RECEBER TUBULAC.SUBTERR.,PARTINDO DO INTERIOR DO POCO DE SERV.,INCL.SERVICOS MANUAIS DE ESCAV.INTERIOR DO TUNEL EM TERRA E REMOCAO DO MATERIAL ESCAVADO ATE O NIVEL DO TERRENO,EXCL.TRANSPORT.,MONT.E DESMONTAGEM DO MACACO</t>
  </si>
  <si>
    <t>CRAVACAO HORIZONTAL DE TUBO CAMISA DE CONCRETO ARMADO,DIAMETRO DE 1,00M,A PARTIR DE POCO DE CRAVACAO POR MACACO,EXCLUSIVE ESTE,SEM CONTROLE DIRECIONAL,INCLUSIVE SERVICOS MANUAIS DE ESCAVACAO DO INTERIOR DO TUNEL EM TERRA E REMOCAO DO MATERIAL ESCAVADO ATE O NIVEL DO TERRENO</t>
  </si>
  <si>
    <t>CRAVACAO HORIZONTAL DE TUBO CAMISA DE CONCRETO ARMADO,DIAMETRO DE 1,20M,A PARTIR DE POCO DE CRAVACAO POR MACACO,EXCLUSIVE ESTE,SEM CONTROLE DIRECIONAL,INCLUSIVE SERVICOS MANUAIS DE ESCAVACAO DO INTERIOR DO TUNEL EM TERRA E REMOCAO DO MATERIAL ESCAVADO ATE O NIVEL DO TERRENO</t>
  </si>
  <si>
    <t>CRAVACAO HORIZONTAL DE TUBO CAMISA DE CONCRETO ARMADO,DIAMETRO DE 1,50M,A PARTIR DE POCO DE CRAVACAO POR MACACO,EXCLUSIVE ESTE,SEM CONTROLE DIRECIONAL,INCLUSIVE SERVICOS MANUAIS DE ESCAVACAO DO INTERIOR DO TUNEL EM TERRA E REMOCAO DO MATERIAL ESCAVADO ATE O NIVEL DO TERRENO</t>
  </si>
  <si>
    <t>CRAVACAO HORIZONTAL DE TUBO CAMISA DE CONCRETO ARMADO,DIAMETRO DE 2,00M,A PARTIR DE POCO DE CRAVACAO POR MACACO,EXCLUSIVE ESTE,SEM CONTROLE DIRECIONAL,INCLUSIVE SERVICOS MANUAIS DE ESCAVACAO DO INTERIOR DO TUNEL EM TERRA E REMOCAO DO MATERIAL ESCAVADO ATE O NIVEL DO TERRENO</t>
  </si>
  <si>
    <t>CRAVACAO HORIZONTAL DE TUBO CAMISA DE CONCRETO ARMADO,DIAMETRO DE 2,50M,A PARTIR DE POCO DE CRAVACAO POR MACACO,EXCLUSIVE ESTE,SEM CONTROLE DIRECIONAL,INCLUSIVE SERVICOS MANUAIS DE ESCAVACAO DO INTERIOR DO TUNEL EM TERRA E REMOCAO DO MATERIAL ESCAVADO ATE O NIVEL DO TERRENO</t>
  </si>
  <si>
    <t>ENCHIMENTO COM ARGAMASSA,NO TRACO 1:4,ENTRE O TUBO CAMISA DE TUNEIS EM TRAVESSIAS SUBTERRANEAS E A TUBULACAO ASSENTADA DENTRO DAQUELES.CUSTO POR M3 DE ENCHIMENTO</t>
  </si>
  <si>
    <t>REVESTIMENTO DE TALUDE COM SOLO-CIMENTO(TEOR DE CIMENTO IGUAL A 7,5%,EM PESO),INCLUSIVE FORNECIMENTO DOS MATERIAIS,DOSAGEM E CONTROLE TECNOLOGICO</t>
  </si>
  <si>
    <t>TUBO DE FERRO FUNDIDO CENTRIFUGADO,DUCTIL,PARA CANALIZACOESSOB PRESSAO CLASSE K-7,CONFORME ABNT NBR 7675,PONTA/BOLSA,REVESTIDO EXTERNAMENTE COM ZINCO METALICO E PINTURA BETUMINOSA E INTERNAMENTE COM ARGAMASSA DE CIMENTO,COM JUNTA ELASTICA,BOLSA MODELO JE2GS CONFORME ABNT NBR 13747,DIAMETRO DE 150MM.FORNECIMENTO</t>
  </si>
  <si>
    <t>TUBO DE FERRO FUNDIDO CENTRIFUGADO,DUCTIL,PARA CANALIZACOESSOB PRESSAO CLASSE K-7,CONFORME ABNT NBR 7675,PONTA/BOLSA,REVESTIDO EXTERNAMENTE COM ZINCO METALICO E PINTURA BETUMINOSA E INTERNAMENTE COM ARGAMASSA DE CIMENTO,COM JUNTA ELASTICA,BOLSA MODELO JE2GS CONFORME ABNT NBR 13747,DIAMETRO DE 200MM.FORNECIMENTO</t>
  </si>
  <si>
    <t>TUBO DE FERRO FUNDIDO,CENTRIFUGADO,DUCTIL,PARA CANALIZACOESSOB PRESSAO CLASSE K-7,CONFORME ABNT NBR 7675,PONTA/BOLSA,REVESTIDO EXTERNAMENTE COM ZINCO METALICO E PINTURA BETUMINOSA E INTERNAMENTE COM ARGAMASSA DE CIMENTO,COM JUNTA ELASTICA,BOLSA MODELO JE2GS CONFORME ABNT NBR 13747,DIAMETRO DE 250MM.FORNECIMENTO</t>
  </si>
  <si>
    <t>TUBO DE FERRO FUNDIDO,CENTRIFUGADO,DUCTIL,PARA CANALIZACOESSOB PRESSAO CLASSE K-7,CONFORME ABNT NBR 7675,PONTA/BOLSA,REVESTIDO EXTERNAMENTE COM ZINCO METALICO E PINTURA BETUMINOSA E INTERNAMENTE COM ARGAMASSA DE CIMENTO,COM JUNTA ELASTICA,BOLSA MODELO JE2GS CONFORME ABNT NBR 13747,DIAMETRO DE 300MM.FORNECIMENTO</t>
  </si>
  <si>
    <t>TUBO DE FERRO FUNDIDO,CENTRIFUGADO,DUCTIL,PARA CANALIZACOESSOB PRESSAO CLASSE K-7,CONFORME ABNT NBR 7675,PONTA/BOLSA,REVESTIDO EXTERNAMENTE COM ZINCO METALICO E PINTURA BETUMINOSA E INTERNAMENTE COM ARGAMASSA DE CIMENTO,COM JUNTA ELASTICA,BOLSA MODELO JE2GS CONFORME ABNT NBR 13747,DIAMETRO DE 350MM.FORNECIMENTO</t>
  </si>
  <si>
    <t>TUBO DE FERRO FUNDIDO,CENTRIFUGADO,DUCTIL,PARA CANALIZACOESSOB PRESSAO CLASSE K-7,CONFORME ABNT NBR 7675,PONTA/BOLSA,REVESTIDO EXTERNAMENTE COM ZINCO METALICO E PINTURA BETUMINOSA E INTERNAMENTE COM ARGAMASSA DE CIMENTO,COM JUNTA ELASTICA,BOLSA MODELO JE2GS CONFORME ABNT NBR 13747,DIAMETRO DE 400MM.FORNECIMENTO</t>
  </si>
  <si>
    <t>TUBO DE FERRO FUNDIDO CENTRIFUGADO,DUCTIL,PARA CANALIZACOESSOB PRESSAO,CLASSE K-7,CONFORME ABNT NBR 7675,PONTA/BOLSA,REVESTIDO EXTERNAMENTE COM ZINCO METALICO E PINTURA BETUMINOSA E INTERNAMENTE COM ARGAMASSA DE CIMENTO,COM JUNTA ELASTICA,BOLSA MODELO JE2GS CONFORME ABNT NBR 13747,DIAMETRO DE 450MM.FORNECIMENTO</t>
  </si>
  <si>
    <t>TUBO DE FERRO FUNDIDO,CENTRIFUGADO,DUCTIL,PARA CANALIZACOESSOB PRESSAO CLASSE K-7,CONFORME ABNT NBR 7675,PONTA/BOLSA,REVESTIDO EXTERNAMENTE COM ZINCO METALICO E PINTURA BETUMINOSA E INTERNAMENTE COM ARGAMASSA DE CIMENTO,COM JUNTA ELASTICA,BOLSA MODELO JE2GS CONFORME ABNT NBR 13747,DIAMETRO DE 500MM.FORNECIMENTO</t>
  </si>
  <si>
    <t>TUBO DE FERRO FUNDIDO,CENTRIFUGADO,DUCTIL,PARA CANALIZACOESSOB PRESSAO CLASSE K-7,CONFORME ABNT NBR 7675,PONTA/BOLSA,REVESTIDO EXTERNAMENTE COM ZINCO METALICO E PINTURA BETUMINOSA E INTERNAMENTE COM ARGAMASSA DE CIMENTO,COM JUNTA ELASTICA,BOLSA MODELO JE2GS CONFORME ABNT NBR 13747,DIAMETRO DE 600MM.FORNECIMENTO</t>
  </si>
  <si>
    <t>TUBO DE FERRO FUNDIDO,CENTRIFUGADO,DUCTIL,PARA CANALIZACOESSOB PRESSAO CLASSE K-7,CONFORME ABNT NBR 7675,PONTA/BOLSA,REVESTIDO EXTERNAMENTE COM ZINCO METALICO E PINTURA BETUMINOSA E INTERNAMENTE COM ARGAMASSA DE CIMENTO,COM JUNTA ELASTICA,BOLSA MODELO JE2GS CONFORME ABNT NBR 13747,DIAMETRO DE 700MM.FORNECIMENTO</t>
  </si>
  <si>
    <t>TUBO DE FERRO FUNDIDO,CENTRIFUGADO,DUCTIL,PARA CANALIZACOESSOB PRESSAO CLASSE K-7,CONFORME ABNT NBR 7675,PONTA/BOLSA,REVESTIDO EXTERNAMENTE COM ZINCO METALICO E PINTURA BETUMINOSA E INTERNAMENTE COM ARGAMASSA DE CIMENTO,COM JUNTA ELASTICA,BOLSA MODELO JE2GS CONFORME ABNT NBR 13747,DIAMETRO DE 800MM.FORNECIMENTO</t>
  </si>
  <si>
    <t>TUBO DE FERRO FUNDIDO,CENTRIFUGADO,DUCTIL,PARA CANALIZACOESSOB PRESSAO CLASSE K-7,CONFORME ABNT NBR 7675,PONTA/BOLSA,REVESTIDO EXTERNAMENTE COM ZINCO METALICO E PINTURA BETUMINOSA E INTERNAMENTE COM ARGAMASSA DE CIMENTO,COM JUNTA ELASTICA,BOLSA MODELO JE2GS CONFORME ABNT NBR 13747,DIAMETRO DE 900MM.FORNECIMENTO</t>
  </si>
  <si>
    <t>TUBO DE FERRO FUNDIDO,CENTRIFUGADO,DUCTIL,PARA CANALIZACOESSOB PRESSAO CLASSE K-7,CONFORME ABNT NBR 7675,PONTA/BOLSA,REVESTIDO EXTERNAMENTE COM ZINCO METALICO E PINTURA BETUMINOSA E INTERNAMENTE COM ARGAMASSA DE CIMENTO,COM JUNTA ELASTICA,BOLSA MODELO JE2GS CONFORME ABNT NBR 13747,DIAMETRO DE 1000MM.FORNECIMENTO</t>
  </si>
  <si>
    <t>TUBO DE FERRO FUNDIDO,CENTRIFUGADO,DUCTIL,PARA CANALIZACOESSOB PRESSAO CLASSE K-7,CONFORME ABNT NBR 7675,PONTA/BOLSA,REVESTIDO EXTERNAMENTE COM ZINCO METALICO E PINTURA BETUMINOSA E INTERNAMENTE COM ARGAMASSA DE CIMENTO,COM JUNTA ELASTICA,BOLSA MODELO JE2GS CONFORME ABNT NBR 13747,DIAMETRO DE 1200MM.FORNECIMENTO</t>
  </si>
  <si>
    <t>TUBO DE FERRO FUNDIDO CENTRIFUGADO DUCTIL,PARA CANALIZACOESSOB PRESSAO OU GRAVITARIO,CONFORME ABNT NBR 15420,PONTA/BOLSA,COM JUNTA ELASTICA,REVESTIDO INTERNAMENTE COM ARGAMASSA DE CIMENTO ALUMINOSO APLICACAO ESGOTO,E EXTERNAMENTE COM ZINCO METALICO,INCLUSIVE ANEL DE BORRACHA NITRILICO,BOLSA MODELOJE2GS CONFORME ABNT NBR 13747,DIAMETRO DE 80MM.FORNECIMENTO</t>
  </si>
  <si>
    <t>TUBO DE FERRO FUNDIDO CENTRIFUGADO DUCTIL,PARA CANALIZACOESSOB PRESSAO OU GRAVITARIO,CONFORME ABNT NBR 15420,PONTA/BOLSA,COM JUNTA ELASTICA,REVESTIDO INTERNAMENTE COM ARGAMASSA DE CIMENTO ALUMINOSO APLICACAO ESGOTO,E EXTERNAMENTE COM ZINCO METALICO,INCLUSIVE ANEL DE BORRACHA NITRILICO,BOLSA MODELOJE2GS CONFORME ABNT NBR 13747,DIAMETRO DE 100MM.FORNECIMENTO</t>
  </si>
  <si>
    <t>TUBO DE FERRO FUNDIDO CENTRIFUGADO DUCTIL,PARA CANALIZACOESSOB PRESSAO OU GRAVITARIO,CONFORME ABNT NBR 15420,PONTA/BOLSA COM JUNTA ELASTICA,REVESTIDO INTERNAMENTE COM ARGAMASSA DE CIMENTO ALUMINOSO APLICACAO ESGOTO,E EXTERNAMENTE COM ZINCO METALICO,INCLUSIVE ANEL DE BORRACHA NITRILICO,BOLSA MODELOJE2GS CONFORME ABNT NBR 13747,DIAMETRO DE 150MM.FORNECIMENTO</t>
  </si>
  <si>
    <t>TUBO DE FERRO FUNDIDO CENTRIFUGADO DUCTIL,PARA CANALIZACOESSOB PRESSAO OU GRAVITARIO,CONFORME ABNT NBR 15420,PONTA/BOLSA COM JUNTA ELASTICA,REVESTIDO INTERNAMENTE COM ARGAMASSA DE CIMENTO ALUMINOSO APLICACAO ESGOTO,E EXTERNAMENTE COM ZINCO METALICO,INCLUSIVE ANEL DE BORRACHA NITRILICO,BOLSA MODELOJE2GS CONFORME ABNT NBR 13747,DIAMETRO DE 200MM.FORNECIMENTO</t>
  </si>
  <si>
    <t>TUBO DE FERRO FUNDIDO CENTRIFUGADO DUCTIL,PARA CANALIZACOESSOB PRESSAO OU GRAVITARIO,CONFORME ABNT NBR 15420,PONTA/BOLSA COM JUNTA ELASTICA,REVESTIDO INTERNAMENTE COM ARGAMASSA DE CIMENTO ALUMINOSO APLICACAO ESGOTO,E EXTERNAMENTE COM ZINCO METALICO,INCLUSIVE ANEL DE BORRACHA NITRILICO,BOLSA MODELOJE2GS CONFORME ABNT NBR 13747.DIAMETRO DE 250MM.FORNECIMENTO</t>
  </si>
  <si>
    <t>TUBO DE FERRO FUNDIDO CENTRIFUGADO DUCTIL,PARA CANALIZACOESSOB PRESSAO OU GRAVITARIO,CONFORME ABNT NBR 15420,PONTA/BOLSA COM JUNTA ELASTICA,REVESTIDO INTERNAMENTE COM ARGAMASSA DE CIMENTO ALUMINOSO APLICACAO ESGOTO,E EXTERNAMENTE COM ZINCO METALICO,INCLUSIVE ANEL DE BORRACHA NITRILICO,BOLSA MODELOJE2GS CONFORME ABNT NBR 13747,DIAMETRO DE 300MM.FORNECIMENTO</t>
  </si>
  <si>
    <t>TUBO DE FERRO FUNDIDO CENTRIFUGADO DUCTIL,PARA CANALIZACOESSOB PRESSAO OU GRAVITARIO,CONFORME ABNT NBR 15420,PONTA/BOLSA COM JUNTA ELASTICA,REVESTIDO INTERNAMENTE COM ARGAMASSA DE CIMENTO ALUMINOSO,APLICACAO ESGOTO,E EXTERNAMENTE COM ZINCO METALICO,INCLUSIVE ANEL DE BORRACHA NITRILICO,BOLSA MODELOJE2GS CONFORME ABNT NBR 13747,DIAMETRO DE 350MM.FORNECIMENTO</t>
  </si>
  <si>
    <t>TUBO DE FERRO FUNDIDO CENTRIFUGADO DUCTIL,PARA CANALIZACOESSOB PRESSAO OU GRAVITARIO,CONFORME ABNT NBR 15420,PONTA/BOLSA COM JUNTA ELASTICA,REVESTIDO INTERNAMENTE COM ARGAMASSA DE CIMENTO ALUMINOSO APLICACAO ESGOTO,E EXTERNAMENTE COM ZINCO METALICO,INCLUSIVE ANEL DE BORRACHA NITRILICO,BOLSA MODELOJE2GS CONFORME ABNT NBR 13747,DIAMETRO DE 400MM.FORNECIMENTO</t>
  </si>
  <si>
    <t>TUBO DE FERRO FUNDIDO CENTRIFUGADO DUCTIL,PARA CANALIZACOESSOB PRESSAO OU GRAVITARIO,CONFORME ABNT NBR 15420,PONTA/BOLSA COM JUNTA ELASTICA,REVESTIDO INTERNAMENTE COM ARGAMASSA DE CIMENTO ALUMINOSO,APLICACAO ESGOTO,E EXTERNAMENTE COM ZINCO METALICO,INCLUSIVE ANEL DE BORRACHA NITRILICO,BOLSA MODELOJE2GS CONFORME ABNT NBR 13747,DIAMETRO DE 450MM.FORNECIMENTO</t>
  </si>
  <si>
    <t>TUBO DE FERRO FUNDIDO CENTRIFUGADO DUCTIL,PARA CANALIZACOESSOB PRESSAO OU GRAVITARIO,CONFORME ABNT NBR 15420,PONTA/BOLSA COM JUNTA ELASTICA,REVESTIDO INTERNAMENTE COM ARGAMASSA DE CIMENTO ALUMINOSO APLICACAO ESGOTO,E EXTERNAMENTE COM ZINCO METALICO,INCLUSIVE ANEL DE BORRACHA NITRILICO,BOLSA MODELOJE2GS CONFORME ABNT NBR 13747,DIAMETRO DE 500MM.FORNECIMENTO</t>
  </si>
  <si>
    <t>TUBO DE FERRO FUNDIDO CENTRIFUGADO DUCTIL,PARA CANALIZACOESSOB PRESSAO OU GRAVITARIO,CONFORME ABNT NBR 15420,PONTA/BOLSA COM JUNTA ELASTICA,REVESTIDO INTERNAMENTE COM ARGAMASSA DE CIMENTO ALUMINOSO APLICACAO ESGOTO,E EXTERNAMENTE COM ZINCO METALICO,INCLUSIVE ANEL DE BORRACHA NITRILICO,BOLSA MODELOJE2GS CONFORME ABNT NBR 13747,DIAMETRO DE 600MM.FORNECIMENTO</t>
  </si>
  <si>
    <t>TUBO DE FERRO FUNDIDO CENTRIFUGADO DUCTIL,PARA CANALIZACOESSOB PRESSAO OU GRAVITARIO,CONFORME ABNT NBR 15420,PONTA/BOLSA COM JUNTA ELASTICA,REVESTIDO INTERNAMENTE COM ARGAMASSA DE CIMENTO ALUMINOSO APLICACAO ESGOTO,E EXTERNAMENTE COM ZINCO METALICO,INCLUSIVE ANEL DE BORRACHA NITRILICO,BOLSA MODELOJE2GS CONFORME ABNT NBR 13747,DIAMETRO DE 700MM.FORNECIMENTO</t>
  </si>
  <si>
    <t>TUBO DE FERRO FUNDIDO CENTRIFUGADO DUCTIL,PARA CANALIZACOESSOB PRESSAO OU GRAVITARIO,CONFORME ABNT NBR 15420,PONTA/BOLSA COM JUNTA ELASTICA,REVESTIDO INTERNAMENTE COM ARGAMASSA DE CIMENTO ALUMINOSO APLICACAO ESGOTO,E EXTERNAMENTE COM ZINCO METALICO,INCLUSIVE ANEL DE BORRACHA NITRILICO,BOLSA MODELOJE2GS CONFORME ABNT NBR 13747,DIAMETRO DE 800MM.FORNECIMENTO</t>
  </si>
  <si>
    <t>TUBO DE FERRO FUNDIDO CENTRIFUGADO DUCTIL,PARA CANALIZACOESSOB PRESSAO OU GRAVITARIO,CONFORME ABNT NBR 15420,PONTA/BOLSA COM JUNTA ELASTICA,REVESTIDO INTERNAMENTE COM ARGAMASSA DE CIMENTO ALUMINOSO APLICACAO ESGOTO,E EXTERNAMENTE COM ZINCO METALICO,INCLUSIVE ANEL DE BORRACHA NITRILICO,BOLSA MODELOJE2GS CONFORME ABNT NBR 13747,DIAMETRO DE 900MM.FORNECIMENTO</t>
  </si>
  <si>
    <t>TUBO DE FERRO FUNDIDO CENTRIFUGADO DUCTIL,PARA CANALIZACOESSOB PRESSAO OU GRAVITARIO,CONFORME ABNT NBR 15420,PONTA/BOLSA COM JUNTA ELASTICA,REVESTIDO INTERNAMENTE COM ARGAMASSA DE CIMENTO ALUMINOSO,APLICACAO ESGOTO,E EXTERNAMENTE COM ZINCO METALICO,INCLUSIVE ANEL DE BORRACHA NITRILICO,BOLSA MODELOJE2GS CONFORME ABNT NBR 13747,DIAMETRO 1000MM.FORNECIMENTO</t>
  </si>
  <si>
    <t>TUBO DE FERRO FUNDIDO CENTRIFUGADO DUCTIL,PARA CANALIZACOESSOB PRESSAO OU GRAVITARIO,CONFORME ABNT NBR 15420,PONTA/BOLSA COM JUNTA ELASTICA,REVESTIDO INTERNAMENTE COM ARGAMASSA DE CIMENTO ALUMINOSO,APLICACAO ESGOTO,E EXTERNAMENTE COM ZINCO METALICO,INCLUSIVE ANEL DE BORRACHA NITRILICO,BOLSA MODELOJE2GS CONFORME ABNT NBR 13747,DIAMETRO 1200MM.FORNECIMENTO</t>
  </si>
  <si>
    <t>TUBO DE FERRO FUNDIDO DUCTIL COM 2 FLANGES SOLDADOS,CLASSE DE PRESSAO PN-10,ESPESSURA CLASSE K-9,PARA AGUA,CONFORME ABNT NBR 7560 E ABNT NBR 7675,REVESTIDO INTERNAMENTE COM ARGAMASSA DE CIMENTO E EXTERNAMENTE COM ZINCO METALICO E PINTURA BETUMINOSA,EXCLUSIVE ACESSORIOS PARA JUNTA,COM DIAMETRO DE 80MM,COMPRIMENTO ATE 1,0M.FORNECIMENTO</t>
  </si>
  <si>
    <t>TUBO DE FERRO FUNDIDO DUCTIL COM 2 FLANGES SOLDADOS,CLASSE DE PRESSAO PN-10,ESPESSURA CLASSE K-9,PARA AGUA,CONFORME ABNTNBR 7560 E ABNT NBR 7675,REVESTIDO INTERNAMENTE COM ARGAMASSA DE CIMENTO E EXTERNAMENTE COM ZINCO METALICO E PINTURA BETUMINOSA,EXCLUSIVE ACESSORIOS PARA JUNTA,COM DIAMETRO DE 100MM,COMPRIMENTO ATE 1,00M.FORNECIMENTO</t>
  </si>
  <si>
    <t>TUBO DE FERRO FUNDIDO DUCTIL COM 2 FLANGES SOLDADOS,CLASSE DE PRESSAO PN-10,ESPESSURA CLASSE K-9,PARA AGUA,CONFORME ABNT NBR 7560 E ABNT NBR 7675,REVESTIDO INTERNAMENTE COM ARGAMASSA DE CIMENTO E EXTERNAMENTE COM ZINCO METALICO E PINTURA BETUMINOSA,EXCLUSIVE ACESSORIOS PARA JUNTA,COM DIAMETRO DE 150MM,COMPRIMENTO ATE 1,0M.FORNECIMENTO</t>
  </si>
  <si>
    <t>TUBO DE FERRO FUNDIDO DUCTIL COM 2 FLANGES SOLDADOS,CLASSE DE PRESSAO PN-10,ESPESSURA CLASSE K-9,PARA AGUA,CONFORME ABNT NBR 7560 E ABNT NBR 7675,REVESTIDO INTERNAMENTE COM ARGAMASSA DE CIMENTO E EXTERNAMENTE COM ZINCO METALICO E PINTURA BETUMINOSA,EXCLUSIVE ACESSORIOS PARA JUNTA,COM DIAMETRO DE 200MM,COMPRIMENTO ATE 1,0M.FORNECIMENTO</t>
  </si>
  <si>
    <t>TUBO DE FERRO FUNDIDO DUCTIL COM 2 FLANGES SOLDADOS,CLASSE DE PRESSAO PN-10,ESPESSURA CLASSE K-9,PARA AGUA,CONFORME ABNT NBR 7560 E ABNT NBR 7675,REVESTIDO INTERNAMENTE COM ARGAMASSA DE CIMENTO E EXTERNAMENTE COM ZINCO METALICO E PINTURA BETUMINOSA,EXCLUSIVE ACESSORIOS PARA JUNTA,COM DIAMETRO DE 250MM,COMPRIMENTO ATE 1,0M.FORNECIMENTO</t>
  </si>
  <si>
    <t>TUBO DE FERRO FUNDIDO DUCTIL COM 2 FLANGES SOLDADOS,CLASSE DE PRESSAO PN-10,ESPESSURA CLASSE K-9,PARA AGUA,CONFORME ABNT NBR 7560 E ABNT NBR 7675,REVESTIDO INTERNAMENTE COM ARGAMASSA DE CIMENTO E EXTERNAMENTE COM ZINCO METALICO E PINTURA BETUMINOSA,EXCLUSIVE ACESSORIOS PARA JUNTA,COM DIAMETRO DE 300MM,COMPRIMENTO ATE 1,0M.FORNECIMENTO</t>
  </si>
  <si>
    <t>TUBO DE FERRO FUNDIDO DUCTIL COM 2 FLANGES SOLDADOS,CLASSE DE PRESSAO PN-10,ESPESSURA CLASSE K-9,PARA AGUA,CONFORME ABNT NBR 7560 E ABNT NBR 7675,REVESTIDO INTERNAMENTE COM ARGAMASSA DE CIMENTO E EXTERNAMENTE COM ZINCO METALICO E PINTURA BETUMINOSA,EXCLUSIVE ACESSORIOS PARA JUNTA,COM DIAMETRO DE 350MM,COMPRIMENTO ATE 1,0M.FORNECIMENTO</t>
  </si>
  <si>
    <t>TUBO DE FERRO FUNDIDO DUCTIL COM 2 FLANGES SOLDADOS,CLASSE DE PRESSAO PN-10,ESPESSURA CLASSE K-9,PARA AGUA,CONFORME ABNT NBR 7560 E ABNT NBR 7675,REVESTIDO INTERNAMENTE COM ARGAMASSA DE CIMENTO E EXTERNAMENTE COM ZINCO METALICO E PINTURA BETUMINOSA,EXCLUSIVE ACESSORIOS PARA JUNTA,COM DIAMETRO DE 400MM,COMPRIMENTO ATE 1,0M.FORNECIMENTO</t>
  </si>
  <si>
    <t>TUBO DE FERRO FUNDIDO DUCTIL COM 2 FLANGES SOLDADOS,CLASSE DE PRESSAO PN-10,ESPESSURA CLASSE K-9,PARA AGUA,CONFORME ABNT NBR 7560 E ABNT NBR 7675,REVESTIDO INTERNAMENTE COM ARGAMASSA DE CIMENTO E EXTERNAMENTE COM ZINCO METALICO E PINTURA BETUMINOSA,EXCLUSIVE ACESSORIOS PARA JUNTA,COM DIAMETRO DE 450MM,COMPRIMENTO ATE 1,0M.FORNECIMENTO</t>
  </si>
  <si>
    <t>TUBO DE FERRO FUNDIDO DUCTIL COM 2 FLANGES SOLDADOS,CLASSE DE PRESSAO PN-10,ESPESSURA CLASSE K-9,PARA AGUA,CONFORME ABNT NBR 7560 E ABNT NBR 7675,REVESTIDO INTERNAMENTE COM ARGAMASSA DE CIMENTO E EXTERNAMENTE COM ZINCO METALICO E PINTURA BETUMINOSA,EXCLUSIVE ACESSORIOS PARA JUNTA,COM DIAMETRO DE 500MM,COMPRIMENTO ATE 1,0M.FORNECIMENTO</t>
  </si>
  <si>
    <t>TUBO DE FERRO FUNDIDO DUCTIL COM 2 FLANGES SOLDADOS,CLASSE DE PRESSAO PN-10,ESPESSURA CLASSE K-9,PARA AGUA,CONFORME ABNT NBR 7560 E ABNT NBR 7675,REVESTIDO INTERNAMENTE COM ARGAMASSA DE CIMENTO E EXTERNAMENTE COM ZINCO METALICO E PINTURA BETUMINOSA,EXCLUSIVE ACESSORIOS PARA JUNTA,COM DIAMETRO DE 600MM,COMPRIMENTO ATE 1,0M.FORNECIMENTO</t>
  </si>
  <si>
    <t>TUBO DE FERRO FUNDIDO DUCTIL COM 2 FLANGES ROSCADOS,CLASSE DE PRESSAO PN-10,ESPESSURA CLASSE K-12,PARA AGUA,CONFORME ABNT NBR 7560 E ABNT NBR 7675,REVESTIDO INTERNAMENTE COM ARGAMASSA DE CIMENTO E EXTERNAMENTE COM ZINCO METALICO E PINTURA BETUMINOSA,EXCLUSIVE ACESSORIOS PARA JUNTA,COM DIAMETRO DE 700MM,COMPRIMENTO ATE 1,0M.FORNECIMENTO</t>
  </si>
  <si>
    <t>TUBO DE FERRO FUNDIDO DUCTIL COM 2 FLANGES ROSCADOS,CLASSE DE PRESSAO PN-10,ESPESSURA CLASSE K-12,PARA AGUA,CONFORME ABNT NBR 7560 E ABNT NBR 7675,REVESTIDO INTERNAMENTE COM ARGAMASSA DE CIMENTO E EXTERNAMENTE COM ZINCO METALICO E PINTURA BETUMINOSA,EXCLUSIVE ACESSORIOS PARA JUNTA,COM DIAMETRO DE 800MM,COMPRIMENTO ATE 1,0M.FORNECIMENTO</t>
  </si>
  <si>
    <t>TUBO DE FERRO FUNDIDO DUCTIL COM 2 FLANGES ROSCADOS,CLASSE DE PRESSAO PN-10,ESPESSURA CLASSE K-12,PARA AGUA,CONFORME ABNT NBR 7560 E ABNT NBR 7675,REVESTIDO INTERNAMENTE COM ARGAMASSA DE CIMENTO E EXTERNAMENTE COM ZINCO METALICO E PINTURA BETUMINOSA,EXCLUSIVE ACESSORIOS PARA JUNTA,COM DIAMETRO DE 900MM,COMPRIMENTO ATE 1,0M.FORNECIMENTO</t>
  </si>
  <si>
    <t>TUBO DE FERRO FUNDIDO DUCTIL COM 2 FLANGES ROSCADOS,CLASSE DE PRESSAO PN-10,ESPESSURA CLASSE K-12,PARA AGUA,CONFORME ABNT NBR 7560 E ABNT NBR 7675,REVESTIDO INTERNAMENTE COM ARGAMASSA DE CIMENTO E EXTERNAMENTE COM ZINCO METALICO E PINTURA BETUMINOSA,EXCLUSIVE ACESSORIOS PARA JUNTA,COM DIAMETRO DE 1000MM,COMPRIMENTO ATE 1,0M.FORNECIMENTO</t>
  </si>
  <si>
    <t>TUBO DE FERRO FUNDIDO DUCTIL COM 2 FLANGES ROSCADOS,CLASSE DE PRESSAO PN-10,ESPESSURA CLASSE K-12,PARA AGUA,CONFORME ABNT NBR 7560 E ABNT NBR 7675,REVESTIDO INTERNAMENTE COM ARGAMASSA DE CIMENTO E EXTERNAMENTE COM ZINCO METALICO E PINTURA BETUMINOSA,EXCLUSIVE ACESSORIOS PARA JUNTA,COM DIAMETRO DE 1200MM,COMPRIMENTO ATE 1,0M.FORNECIMENTO</t>
  </si>
  <si>
    <t>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80MM,COMPRIMENTO ATE 1,0M.FORNECIMENTO</t>
  </si>
  <si>
    <t>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100MM,COMPRIMENTO ATE 1,0M.FORNECIMENTO</t>
  </si>
  <si>
    <t>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150MM,COMPRIMENTO ATE 1,0M.FORNECIMENTO</t>
  </si>
  <si>
    <t>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200MM,COMPRIMENTO ATE 1,0M.FORNECIMENTO</t>
  </si>
  <si>
    <t>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250MM,COMPRIMENTO ATE 1,0M.FORNECIMENTO</t>
  </si>
  <si>
    <t>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300MM,COMPRIMENTO ATE 1,0M.FORNECIMENTO</t>
  </si>
  <si>
    <t>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350MM,COMPRIMENTO ATE 1,0M.FORNECIMENTO</t>
  </si>
  <si>
    <t>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400MM,COMPRIMENTO ATE 1,0M.FORNECIMENTO</t>
  </si>
  <si>
    <t>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450MM,COMPRIMENTO ATE 1,0M.FORNECIMENTO</t>
  </si>
  <si>
    <t>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500MM,COMPRIMENTO ATE 1,0M.FORNECIMENTO</t>
  </si>
  <si>
    <t>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600MM,COMPRIMENTO ATE 1,0M.FORNECIMENTO</t>
  </si>
  <si>
    <t>TUBO DE FERRO FUNDIDO DUCTIL COM FLANGES ROSCADOS,CLASSE DEPRESSAO PN-16,ESPESSURA CLASSE K-12,PARA AGUA,CONFORME ABNTNBR 7560 E ABNT NBR 7675,REVESTIDO EXTERNAMENTE COM ZINCO METALICO E PINTURA BETUMINOSA E INTERNAMENTE COM ARGAMASSA DECIMENTO,EXCLUSIVE ACESSORIOS PARA JUNTA,COM DIAMETRO DE 700MM,COMPRIMENTO ATE 1,0M.FORNECIMENTO</t>
  </si>
  <si>
    <t>TUBO DE FERRO FUNDIDO DUCTIL COM 2 FLANGES INTEGRAIS FUNDIDOS,ESPESSURA CLASSE K-14,CLASSE DE PRESSAO PN-16,PARA AGUA,CONFORME ABNT NBR 7560 E ABNT NBR 7675,REVESTIDO EXTERNAMENTEE INTERNAMENTE COM PINTURA BETUMINOSA,EXCLUSIVE ACESSORIOS PARA JUNTA,COM DIAMETRO DE 800MM,COMPRIMENTO DE 1,0M.FORNECIMENTO</t>
  </si>
  <si>
    <t>TUBO DE FERRO FUNDIDO DUCTIL COM 2 FLANGES INTEGRAIS FUNDIDOS,ESPESSURA CLASSE K-14,CLASSE DE PRESSAO PN-16,PARA AGUA,CONFORME ABNT NBR 7560 E ABNT NBR 7675,REVESTIDO EXTERNAMENTEE INTERNAMENTE COM PINTURA BETUMINOSA,EXCLUSIVE ACESSORIOS PARA JUNTA,COM DIAMETRO DE 800MM,COMPRIMENTO DE 1,5M.FORNECIMENTO</t>
  </si>
  <si>
    <t>TUBO DE FERRO FUNDIDO DUCTIL COM 2 FLANGES INTEGRAIS FUNDIDOS,ESPESSURA CLASSE K-14,CLASSE DE PRESSAO PN-16,PARA AGUA,CONFORME ABNT NBR 7560 E ABNT NBR 7675,REVESTIDO EXTERNAMENTEE INTERNAMENTE COM PINTURA BETUMINOSA,EXCLUSIVE ACESSORIOS PARA JUNTA,COM DIAMETRO DE 800MM,COMPRIMENTO DE 2,0M.FORNECIMENTO</t>
  </si>
  <si>
    <t>TUBO DE FERRO FUNDIDO DUCTIL COM 2 FLANGES INTEGRAIS FUNDIDOS,ESPESSURA CLASSE K-14,CLASSE DE PRESSAO PN-16,PARA AGUA,CONFORME ABNT NBR 7560 E ABNT NBR 7675,REVESTIDO EXTERNAMENTEE INTERNAMENTE COM PINTURA BETUMINOSA,EXCLUSIVE ACESSORIOS PARA JUNTA,COM DIAMETRO DE 900MM,COMPRIMENTO DE 1,0M.FORNECIMENTO</t>
  </si>
  <si>
    <t>TUBO DE FERRO FUNDIDO DUCTIL COM 2 FLANGES INTEGRAIS FUNDIDOS,ESPESSURA CLASSE K-14,CLASSE DE PRESSAO PN-16,PARA AGUA,CONFORME ABNT NBR 7560 E ABNT NBR 7675,REVESTIDO EXTERNAMENTEE INTERNAMENTE COM PINTURA BETUMINOSA,EXCLUSIVE ACESSORIOS PARA JUNTA,COM DIAMETRO DE 900MM,COMPRIMENTO DE 1,5M.FORNECIMENTO</t>
  </si>
  <si>
    <t>TUBO DE FERRO FUNDIDO DUCTIL COM 2 FLANGES INTEGRAIS FUNDIDOS,ESPESSURA CLASSE K-14,CLASSE DE PRESSAO PN-16,PARA AGUA,CONFORME ABNT NBR 7560 E ABNT NBR 7675,REVESTIDO EXTERNAMENTEE INTERNAMENTE COM PINTURA BETUMINOSA,EXCLUSIVE ACESSORIOS PARA JUNTA,COM DIAMETRO DE 900MM,COMPRIMENTO DE 2,0M.FORNECIMENTO</t>
  </si>
  <si>
    <t>TUBO DE FERRO FUNDIDO DUCTIL COM 2 FLANGES INTEGRAIS FUNDIDOS,ESPESSURA CLASSE K-14,CLASSE DE PRESSAO PN-16,PARA AGUA,CONFORME ABNT NBR 7560 E ABNT NBR 7675,REVESTIDO EXTERNAMENTEE INTERNAMENTE COM PINTURA BETUMINOSA,EXCLUSIVE ACESSORIOS PARA JUNTA,COM DIAMETRO DE 1000MM,COMPRIMENTO DE 1,0M.FORNECIMENTO</t>
  </si>
  <si>
    <t>TUBO DE FERRO FUNDIDO DUCTIL COM 2 FLANGES INTEGRAIS FUNDIDOS,ESPESSURA CLASSE K-14,CLASSE DE PRESSAO PN-16,PARA AGUA,CONFORME ABNT NBR 7560 E ABNT NBR 7675,REVESTIDO EXTERNAMENTEE INTERNAMENTE COM PINTURA BETUMINOSA,EXCLUSIVE ACESSORIOS PARA JUNTA,COM DIAMETRO DE 1000MM,COMPRIMENTO DE 1,5M.FORNECIMENTO</t>
  </si>
  <si>
    <t>TUBO DE FERRO FUNDIDO DUCTIL COM 2 FLANGES INTEGRAIS FUNDIDOS,ESPESSURA CLASSE K-14,CLASSE DE PRESSAO PN-16,PARA AGUA,CONFORME ABNT NBR 7560 E ABNT NBR 7675,REVESTIDO EXTERNAMENTEE INTERNAMENTE COM PINTURA BETUMINOSA,EXCLUSIVE ACESSORIOS PARA JUNTA,COM DIAMETRO DE 1000MM,COMPRIMENTO DE 2,0M.FORNECIMENTO</t>
  </si>
  <si>
    <t>TUBO DE FERRO FUNDIDO DUCTIL COM 2 FLANGES INTEGRAIS FUNDIDOS,ESPESSURA CLASSE K-14,CLASSE DE PRESSAO PN-16,PARA AGUA,CONFORME ABNT NBR 7560 E ABNT NBR 7675,REVESTIDO EXTERNAMENTEE INTERNAMENTE COM PINTURA BETUMINOSA,EXCLUSIVE ACESSORIOS PARA JUNTA,COM DIAMETRO DE 1200MM,COMPRIMENTO DE 1,0M.FORNECIMENTO</t>
  </si>
  <si>
    <t>TUBO DE FERRO FUNDIDO DUCTIL COM 2 FLANGES INTEGRAIS FUNDIDOS,ESPESSURA CLASSE K-14,CLASSE DE PRESSAO PN-16,PARA AGUA,CONFORME ABNT NBR 7560 E ABNT NBR 7675,REVESTIDO EXTERNAMENTEE INTERNAMENTE COM PINTURA BETUMINOSA,EXCLUSIVE ACESSORIOS PARA JUNTA,COM DIAMETRO DE 1200MM,COMPRIMENTO DE 1,5M.FORNECIMENTO</t>
  </si>
  <si>
    <t>TUBO DE FERRO FUNDIDO DUCTIL COM 2 FLANGES INTEGRAIS FUNDIDOS,ESPESSURA CLASSE K-14,CLASSE DE PRESSAO PN-16,PARA AGUA,CONFORME ABNT NBR 7560 E ABNT NBR 7675,REVESTIDO EXTERNAMENTEE INTERNAMENTE COM PINTURA BETUMINOSA,EXCLUSIVE ACESSORIOS PARA JUNTA,COM DIAMETRO DE 1200MM,COMPRIMENTO DE 2,0M.FORNECIMENTO</t>
  </si>
  <si>
    <t>TUBO DE FERRO FUNDIDO DUCTIL COM PONTA E FLANGE SOLDADOS,ESPESSURA CLASSE K-9,CLASSE DE PRESSAO PN-10,PARA AGUA,CONFORME ABNT NBR 7560 E ABNT NBR 7675,REVESTIDO EXTERNAMENTE COM ZINCO METALICO E INTERNAMENTE COM ARGAMASSA DE CIMENTO,EXCLUSIVE ACESSORIOS PARA JUNTA,COM DIAMETRO DE 80MM,COMPRIMENTO ATE 1,0M.FORNECIMENTO</t>
  </si>
  <si>
    <t>TUBO DE FERRO FUNDIDO DUCTIL COM PONTA E FLANGE SOLDADOS,ESPESSURA CLASSE K-9,CLASSE DE PRESSAO PN-10,PARA AGUA,CONFORME ABNT NBR 7560 E ABNT NBR 7675,REVESTIDO EXTERNAMENTE COM ZINCO METALICO E INTERNAMENTE COM ARGAMASSA DE CIMENTO,EXCLUSIVE ACESSORIOS PARA JUNTA,COM DIAMETRO DE 100MM,COMPRIMENTO ATE 1,0M.FORNECIMENTO</t>
  </si>
  <si>
    <t>TUBO DE FERRO FUNDIDO DUCTIL COM PONTA E FLANGE SOLDADOS,ESPESSURA CLASSE K-9,CLASSE DE PRESSAO PN-10,PARA AGUA,CONFORME ABNT NBR 7560 E ABNT NBR 7675,REVESTIDO EXTERNAMENTE COM ZINCO METALICO E INTERNAMENTE COM ARGAMASSA DE CIMENTO,EXCLUSIVE ACESSORIOS PARA JUNTA,COM DIAMETRO DE 150MM,COMPRIMENTO ATE 1,0M.FORNECIMENTO</t>
  </si>
  <si>
    <t>TUBO DE FERRO FUNDIDO DUCTIL COM PONTA E FLANGE SOLDADOS,ESPESSURA CLASSE K-9,CLASSE DE PRESSAO PN-10,PARA AGUA,CONFORME ABNT NBR 7560 E ABNT NBR 7675,REVESTIDO EXTERNAMENTE COM ZINCO METALICO E INTERNAMENTE COM ARGAMASSA DE CIMENTO,EXCLUSIVE ACESSORIOS PARA JUNTA,COM DIAMETRO DE 200MM,COMPRIMENTO ATE 1,0M.FORNECIMENTO</t>
  </si>
  <si>
    <t>TUBO DE FERRO FUNDIDO DUCTIL COM PONTA E FLANGE SOLDADOS,ESPESSURA CLASSE K-9,CLASSE DE PRESSAO PN-10,PARA AGUA,CONFORME ABNT NBR 7560 E ABNT NBR 7675,REVESTIDO EXTERNAMENTE COM ZINCO METALICO E INTERNAMENTE COM ARGAMASSA DE CIMENTO,EXCLUSIVE ACESSORIOS PARA JUNTA,COM DIAMETRO DE 250MM,COMPRIMENTO ATE 1,0M.FORNECIMENTO</t>
  </si>
  <si>
    <t>TUBO DE FERRO FUNDIDO DUCTIL COM PONTA E FLANGE SOLDADOS,ESPESSURA CLASSE K-9,CLASSE DE PRESSAO PN-10,PARA AGUA,CONFORME ABNT NBR 7560 E ABNT NBR 7675,REVESTIDO EXTERNAMENTE COM ZINCO METALICO E INTERNAMENTE COM ARGAMASSA DE CIMENTO,EXCLUSIVE ACESSORIOS PARA JUNTA,COM DIAMETRO DE 300MM,COMPRIMENTO ATE 1,0M.FORNECIMENTO</t>
  </si>
  <si>
    <t>TUBO DE FERRO FUNDIDO DUCTIL COM PONTA E FLANGE SOLDADOS,ESPESSURA CLASSE K-9,CLASSE DE PRESSAO PN-10,PARA AGUA,CONFORME ABNT NBR 7560 E ABNT NBR 7675,REVESTIDO EXTERNAMENTE COM ZINCO METALICO E INTERNAMENTE COM ARGAMASSA DE CIMENTO,EXCLUSIVE ACESSORIOS PARA JUNTA,COM DIAMETRO DE 350MM,COMPRIMENTO ATE 1,0M.FORNECIMENTO</t>
  </si>
  <si>
    <t>TUBO DE FERRO FUNDIDO DUCTIL COM PONTA E FLANGE SOLDADOS,ESPESSURA CLASSE K-9,CLASSE DE PRESSAO PN-10,PARA AGUA,CONFORME ABNT NBR 7560 E ABNT NBR 7675,REVESTIDO EXTERNAMENTE COM ZINCO METALICO E INTERNAMENTE COM ARGAMASSA DE CIMENTO,EXCLUSIVE ACESSORIOS PARA JUNTA,COM DIAMETRO DE 400MM,COMPRIMENTO ATE 1,0M.FORNECIMENTO</t>
  </si>
  <si>
    <t>TUBO DE FERRO FUNDIDO DUCTIL COM PONTA E FLANGE SOLDADOS,ESPESSURA CLASSE K-9,CLASSE DE PRESSAO PN-10,PARA AGUA,CONFORME ABNT NBR 7560 E ABNT NBR 7675,REVESTIDO EXTERNAMENTE COM ZINCO METALICO E INTERNAMENTE COM ARGAMASSA DE CIMENTO,EXCLUSIVE ACESSORIOS PARA JUNTA,COM DIAMETRO DE 450MM,COMPRIMENTO ATE 1,0M.FORNECIMENTO</t>
  </si>
  <si>
    <t>TUBO DE FERRO FUNDIDO DUCTIL COM PONTA E FLANGE SOLDADOS,ESPESSURA CLASSE K-9,CLASSE DE PRESSAO PN-10,PARA AGUA,CONFORME ABNT NBR 7560 E ABNT NBR 7675,REVESTIDO EXTERNAMENTE COM ZINCO METALICO E INTERNAMENTE COM ARGAMASSA DE CIMENTO,EXCLUSIVE ACESSORIOS PARA JUNTA,COM DIAMETRO DE 500MM,COMPRIMENTO ATE 1,0M.FORNECIMENTO</t>
  </si>
  <si>
    <t>TUBO DE FERRO FUNDIDO DUCTIL COM PONTA E FLANGE SOLDADOS,ESPESSURA CLASSE K-9,CLASSE DE PRESSAO PN-10,PARA AGUA,CONFORME ABNT NBR 7560 E ABNT NBR 7675,REVESTIDO EXTERNAMENTE COM ZINCO METALICO E INTERNAMENTE COM ARGAMASSA DE CIMENTO,EXCLUSIVE ACESSORIOS PARA JUNTA,COM DIAMETRO DE 600MM,COMPRIMENTO ATE 1,0M.FORNECIMENTO</t>
  </si>
  <si>
    <t>TUBO DE FERRO FUNDIDO DUCTIL COM PONTA E FLANGE ROSCADOS,ESPESSURA CLASSE K-12,CLASSE DE PRESSAO PN-10,PARA AGUA,CONFORME ABNT NBR 7560 E ABNT NBR 7675,REVESTIDO EXTERNAMENTE COM ZINCO METALICO E INTERNAMENTE COM ARGAMASSA DE CIMENTO,EXCLUSIVE ACESSORIOS PARA JUNTA,COM DIAMETRO DE 700MM,COMPRIMENTOATE 1,0M.FORNECIMENTO</t>
  </si>
  <si>
    <t>TUBO DE FERRO FUNDIDO DUCTIL COM PONTA E FLANGE ROSCADOS,ESPESSURA CLASSE K-12,CLASSE DE PRESSAO PN-10,PARA AGUA,CONFORME ABNT NBR 7560 E ABNT NBR 7675,REVESTIDO EXTERNAMENTE COM ZINCO METALICO E INTERNAMENTE COM ARGAMASSA DE CIMENTO,EXCLUSIVE ACESSORIOS PARA JUNTA,COM DIAMETRO DE 800MM,COMPRIMENTOATE 1,0M.FORNECIMENTO</t>
  </si>
  <si>
    <t>TUBO DE FERRO FUNDIDO DUCTIL COM PONTA E FLANGE ROSCADOS,ESPESSURA CLASSE K-12,CLASSE DE PRESSAO PN-10,PARA AGUA,CONFORME ABNT NBR 7560 E ABNT NBR 7675,REVESTIDO EXTERNAMENTE COM ZINCO METALICO E INTERNAMENTE COM ARGAMASSA DE CIMENTO,EXCLUSIVE ACESSORIOS PARA JUNTA,COM DIAMETRO DE 900MM,COMPRIMENTOATE 1,0M.FORNECIMENTO</t>
  </si>
  <si>
    <t>TUBO DE FERRO FUNDIDO DUCTIL COM PONTA E FLANGE ROSCADOS,ESPESSURA CLASSE K-12,CLASSE DE PRESSAO PN-10,PARA AGUA,CONFORME ABNT NBR 7560 E ABNT NBR 7675,REVESTIDO EXTERNAMENTE COM ZINCO METALICO E INTERNAMENTE COM ARGAMASSA DE CIMENTO,EXCLUSIVE ACESSORIOS PARA JUNTA,COM DIAMETRO DE 1000MM,COMPRIMENTO ATE 1,0M.FORNECIMENTO</t>
  </si>
  <si>
    <t>TUBO DE FERRO FUNDIDO DUCTIL COM PONTA E FLANGE ROSCADOS,ESPESSURA CLASSE K-12,CLASSE DE PRESSAO PN-10,PARA AGUA,CONFORME ABNT NBR 7560 E ABNT NBR 7675,REVESTIDO EXTERNAMENTE COM ZINCO METALICO E INTERNAMENTE COM ARGAMASSA DE CIMENTO,EXCLUSIVE ACESSORIOS PARA JUNTA,COM DIAMETRO DE 1200MM,COMPRIMENTO ATE 1,0M.FORNECIMENTO</t>
  </si>
  <si>
    <t>TUBO DE FERRO FUNDIDO DUCTIL COM PONTA E FLANGE SOLDADOS,ESPESSURA CLASSE K-9,CLASSE DE PRESSAO PN-16,PARA AGUA,CONFORME ABNT NBR 7560 E ABNT NBR 7675,REVESTIDO EXTERNAMENTE COM ZINCO METALICO E INTERNAMENTE COM ARGAMASSA DE CIMENTO,EXCLUSIVE ACESSORIOS PARA JUNTA,COM DIAMETRO DE 80MM,COMPRIMENTO ATE 1,0M.FORNECIMENTO</t>
  </si>
  <si>
    <t>TUBO DE FERRO FUNDIDO DUCTIL COM PONTA E FLANGE SOLDADOS,ESPESSURA CLASSE K-9,CLASSE DE PRESSAO PN-16,PARA AGUA,CONFORME ABNT NBR 7560 E ABNT NBR 7675,REVESTIDO EXTERNAMENTE COM ZINCO METALICO E INTERNAMENTE COM ARGAMASSA DE CIMENTO,EXCLUSIVE ACESSORIOS PARA JUNTA,COM DIAMETRO DE 100MM,COMPRIMENTO ATE 1,0M.FORNECIMENTO</t>
  </si>
  <si>
    <t>TUBO DE FERRO FUNDIDO DUCTIL COM PONTA E FLANGE SOLDADOS,ESPESSURA CLASSE K-9,CLASSE DE PRESSAO PN-16,PARA AGUA,CONFORME ABNT NBR 7560 E ABNT NBR 7675,REVESTIDO EXTERNAMENTE COM ZINCO METALICO E INTERNAMENTE COM ARGAMASSA DE CIMENTO,EXCLUSIVE ACESSORIOS PARA JUNTA,COM DIAMETRO DE 150MM,COMPRIMENTO ATE 1,0M.FORNECIMENTO</t>
  </si>
  <si>
    <t>TUBO DE FERRO FUNDIDO DUCTIL COM PONTA E FLANGE SOLDADOS,ESPESSURA CLASSE K-9,CLASSE DE PRESSAO PN-16,PARA AGUA,CONFORME ABNT NBR 7560 E ABNT NBR 7675,REVESTIDO EXTERNAMENTE COM ZINCO METALICO E INTERNAMENTE COM ARGAMASSA DE CIMENTO,EXCLUSIVE ACESSORIOS PARA JUNTA,COM DIAMETRO DE 200MM,COMPRIMENTO ATE 1,0M.FORNECIMENTO</t>
  </si>
  <si>
    <t>TUBO DE FERRO FUNDIDO DUCTIL COM PONTA E FLANGE SOLDADOS,ESPESSURA CLASSE K-9,CLASSE DE PRESSAO PN-16,PARA AGUA,CONFORME ABNT NBR 7560 E ABNT NBR 7675,REVESTIDO EXTERNAMENTE COM ZINCO METALICO E INTERNAMENTE COM ARGAMASSA DE CIMENTO,EXCLUSIVE ACESSORIOS PARA JUNTA,COM DIAMETRO DE 250MM,COMPRIMENTO ATE 1,0M.FORNECIMENTO</t>
  </si>
  <si>
    <t>TUBO DE FERRO FUNDIDO DUCTIL COM PONTA E FLANGE SOLDADOS,ESPESSURA CLASSE K-9,CLASSE DE PRESSAO PN-16,PARA AGUA,CONFORME ABNT NBR 7560 E ABNT NBR 7675,REVESTIDO EXTERNAMENTE COM ZINCO METALICO E INTERNAMENTE COM ARGAMASSA DE CIMENTO,EXCLUSIVE ACESSORIOS PARA JUNTA,COM DIAMETRO DE 300MM,COMPRIMENTO ATE 1,0M.FORNECIMENTO</t>
  </si>
  <si>
    <t>TUBO DE FERRO FUNDIDO DUCTIL COM PONTA E FLANGE SOLDADOS,ESPESSURA CLASSE K-9,CLASSE DE PRESSAO PN-16,PARA AGUA,CONFORME ABNT NBR 7560 E ABNT NBR 7675,REVESTIDO EXTERNAMENTE COM ZINCO METALICO E INTERNAMENTE COM ARGAMASSA DE CIMENTO,EXCLUSIVE ACESSORIOS PARA JUNTA,COM DIAMETRO DE 350MM,COMPRIMENTO ATE 1,0M.FORNECIMENTO</t>
  </si>
  <si>
    <t>TUBO DE FERRO FUNDIDO DUCTIL COM PONTA E FLANGE SOLDADOS,ESPESSURA CLASSE K-9,CLASSE DE PRESSAO PN-16,PARA AGUA,CONFORME ABNT NBR 7560 E ABNT NBR 7675,REVESTIDO EXTERNAMENTE COM ZINCO METALICO E INTERNAMENTE COM ARGAMASSA DE CIMENTO,EXCLUSIVE ACESSORIOS PARA JUNTA,COM DIAMETRO DE 400MM,COMPRIMENTO ATE 1,0M.FORNECIMENTO</t>
  </si>
  <si>
    <t>TUBO DE FERRO FUNDIDO DUCTIL COM PONTA E FLANGE SOLDADOS,ESPESSURA CLASSE K-9,CLASSE DE PRESSAO PN-16,PARA AGUA,CONFORME ABNT NBR 7560 E ABNT NBR 7675,REVESTIDO EXTERNAMENTE COM ZINCO METALICO E INTERNAMENTE COM ARGAMASSA DE CIMENTO,EXCLUSIVE ACESSORIOS PARA JUNTA,COM DIAMETRO DE 450MM,COMPRIMENTO ATE 1,0M.FORNECIMENTO</t>
  </si>
  <si>
    <t>TUBO DE FERRO FUNDIDO DUCTIL COM PONTA E FLANGE SOLDADOS,ESPESSURA CLASSE K-9,CLASSE DE PRESSAO PN-16,PARA AGUA,CONFORME ABNT NBR 7560 E ABNT NBR 7675,REVESTIDO EXTERNAMENTE COM ZINCO METALICO E INTERNAMENTE COM ARGAMASSA DE CIMENTO,EXCLUSIVE ACESSORIOS PARA JUNTA,COM DIAMETRO DE 500MM,COMPRIMENTO ATE 1,0M.FORNECIMENTO</t>
  </si>
  <si>
    <t>TUBO DE FERRO FUNDIDO DUCTIL COM PONTA E FLANGE SOLDADOS,ESPESSURA CLASSE K-9,CLASSE DE PRESSAO PN-16,PARA AGUA,CONFORME ABNT NBR 7560 E ABNT NBR 7675,REVESTIDO EXTERNAMENTE COM ZINCO METALICO E INTERNAMENTE COM ARGAMASSA DE CIMENTO,EXCLUSIVE ACESSORIOS PARA JUNTA,COM DIAMETRO DE 600MM,COMPRIMENTO ATE 1,0M.FORNECIMENTO</t>
  </si>
  <si>
    <t>TUBO DE FERRO FUNDIDO DUCTIL COM PONTA E FLANGE ROSCADOS,ESPESSURA CLASSE K-12,CLASSE DE PRESSAO PN-16,PARA AGUA,CONFORME ABNT NBR 7560 E ABNT NBR 7675,REVESTIDO EXTERNAMENTE COM ZINCO METALICO E INTERNAMENTE COM ARGAMASSA DE CIMENTO,EXCLUSIVE ACESSORIOS PARA JUNTA,COM DIAMETRO DE 700MM,COMPRIMENTOATE 1,0M.FORNECIMENTO</t>
  </si>
  <si>
    <t>TUBO DE FERRO FUNDIDO DUCTIL COM BOLSA DE JUNTA ELASTICA E FLANGE SOLDADO,ESPESSURA CLASSE K-9,CLASSE DE PRESSAO PN-10,PARA AGUA,CONFORME ABNT NBR 7560 E ABNT NBR 7675,REVESTIDO EXTERNAMENTE COM ZINCO METALICO E PINTURA BETUMINOSA E INTERNAMENTE COM ARGAMASSA DE CIMENTO,EXCLUSIVE ACESSORIOS PARA JUNTA,COM DIAMETRO DE 80MM,COMPRIMENTO ATE 1,0M.FORNECIMENTO</t>
  </si>
  <si>
    <t>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100MM,COMPRIMENTO ATE 1,0M.FORNECIMENTO</t>
  </si>
  <si>
    <t>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150MM,COMPRIMENTO ATE 1,0M.FORNECIMENTO</t>
  </si>
  <si>
    <t>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200MM,COMPRIMENTO ATE 1,0M.FORNECIMENTO</t>
  </si>
  <si>
    <t>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250MM,COMPRIMENTO ATE 1,0M.FORNECIMENTO</t>
  </si>
  <si>
    <t>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300MM,COMPRIMENTO ATE 1,0M.FORNECIMENTO</t>
  </si>
  <si>
    <t>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350MM,COMPRIMENTO ATE 1,0M.FORNECIMENTO</t>
  </si>
  <si>
    <t>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400MM,COMPRIMENTO ATE 1,0M.FORNECIMENTO</t>
  </si>
  <si>
    <t>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450MM,COMPRIMENTO ATE 1,0M.FORNECIMENTO</t>
  </si>
  <si>
    <t>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500MM,COMPRIMENTO ATE 1,0M.FORNECIMENTO</t>
  </si>
  <si>
    <t>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600MM,COMPRIMENTO ATE 1,0M.FORNECIMENTO</t>
  </si>
  <si>
    <t>TUBO DE FERRO FUNDIDO DUCTIL COM BOLSA DE JUNTA ELASTICA E FLANGE ROSCADOS,ESPESSURA CLASSE K-12,CLASSE DE PRESSAO PN-10,PARA AGUA,CONFORME ABNT NBR 7560 E ABNT NBR 7675,REVESTIDOEXTERNAMENTE COM ZINCO METALICO E PINTURA BETUMINOSA E INTERNAMENTE COM ARGAMASSA DE CIMENTO,EXCLUSIVE ACESSORIOS PARA JUNTA,COM DIAMETRO DE 700MM,COMPRIMENTO ATE 1,0M.FORNECIMENTO</t>
  </si>
  <si>
    <t>TUBO DE FERRO FUNDIDO DUCTIL COM BOLSA DE JUNTA ELASTICA E FLANGE ROSCADOS,ESPESSURA CLASSE K-12,CLASSE DE PRESSAO PN-10,PARA AGUA,CONFORME ABNT NBR 7560 E ABNT NBR 7675,REVESTIDOEXTERNAMENTE COM ZINCO METALICO E PINTURA BETUMINOSA E INTERNAMENTE COM ARGAMASSA DE CIMENTO,EXCLUSIVE ACESSORIOS PARA JUNTA,COM DIAMETRO DE 800MM,COMPRIMENTO ATE 1,0M.FORNECIMENTO</t>
  </si>
  <si>
    <t>TUBO DE FERRO FUNDIDO DUCTIL COM BOLSA DE JUNTA ELASTICA E FLANGE ROSCADOS,ESPESSURA CLASSE K-12,CLASSE DE PRESSAO PN-10,PARA AGUA,CONFORME ABNT NBR 7560 E ABNT NBR 7675,REVESTIDOEXTERNAMENTE COM ZINCO METALICO E PINTURA BETUMINOSA E INTERNAMENTE COM ARGAMASSA DE CIMENTO,EXCLUSIVE ACESSORIOS PARA JUNTA,COM DIAMETRO DE 900MM,COMPRIMENTO ATE 1,0M.FORNECIMENTO</t>
  </si>
  <si>
    <t>TUBO DE FERRO FUNDIDO DUCTIL COM BOLSA DE JUNTA ELASTICA E FLANGE ROSCADOS,ESPESSURA CLASSE K-12,CLASSE DE PRESSAO PN-10,PARA AGUA,CONFORME ABNT NBR 7560 E ABNT NBR 7675,REVESTIDOEXTERNAMENTE COM ZINCO METALICO E PINTURA BETUMINOSA E INTERNAMENTE COM ARGAMASSA DE CIMENTO,EXCLUSIVE ACESSORIOS PARA JUNTA,C/DIAMETRO DE 1000MM,COMPRIMENTO ATE 1,0M.FORNECIMENTO</t>
  </si>
  <si>
    <t>TUBO DE FERRO FUNDIDO DUCTIL COM BOLSA DE JUNTA ELASTICA E FLANGE ROSCADOS,ESPESSURA CLASSE K-12,CLASSE DE PRESSAO PN-10,PARA AGUA,CONFORME ABNT NBR 7560 E ABNT NBR 7675,REVESTIDOEXTERNAMENTE COM ZINCO METALICO E PINTURA BETUMINOSA E INTERNAMENTE COM ARGAMASSA DE CIMENTO,EXCLUSIVE ACESSORIOS PARA JUNTA,C/DIAMETRO DE 1200MM,COMPRIMENTO ATE 1,0M.FORNECIMENTO</t>
  </si>
  <si>
    <t>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80MM,COMPRIMENTO ATE 1,0M.FORNECIMENTO</t>
  </si>
  <si>
    <t>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100MM,COMPRIMENTO ATE 1,0M.FORNECIMENTO</t>
  </si>
  <si>
    <t>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150MM,COMPRIMENTO ATE 1,0M.FORNECIMENTO</t>
  </si>
  <si>
    <t>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200MM,COMPRIMENTO ATE 1,0M.FORNECIMENTO</t>
  </si>
  <si>
    <t>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250MM,COMPRIMENTO ATE 1,0M.FORNECIMENTO</t>
  </si>
  <si>
    <t>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300MM,COMPRIMENTO ATE 1,0M.FORNECIMENTO</t>
  </si>
  <si>
    <t>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350MM,COMPRIMENTO ATE 1,0M.FORNECIMENTO</t>
  </si>
  <si>
    <t>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400MM,COMPRIMENTO ATE 1,0M.FORNECIMENTO</t>
  </si>
  <si>
    <t>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450MM,COMPRIMENTO ATE 1,0M.FORNECIMENTO</t>
  </si>
  <si>
    <t>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500MM,COMPRIMENTO ATE 1,0M.FORNECIMENTO</t>
  </si>
  <si>
    <t>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600MM,COMPRIMENTO ATE 1,0M.FORNECIMENTO</t>
  </si>
  <si>
    <t>TUBO DE FERRO FUNDIDO DUCTIL COM BOLSA DE JUNTA ELASTICA E FLANGE ROSCADOS,ESPESSURA CLASSE K-12,CLASSE DE PRESSAO PN-16,PARA AGUA,CONFORME ABNT NBR 7560 E ABNT NBR 7675,REVESTIDOEXTERNAMENTE COM ZINCO METALICO E PINTURA BETUMINOSA E INTERNAMENTE COM ARGAMASSA DE CIMENTO,EXCLUSIVE ACESSORIOS PARA JUNTA,COM DIAMETRO DE 700MM,COMPRIMENTO ATE 1,0M.FORNECIMENTO</t>
  </si>
  <si>
    <t>ADICIONAL DE EXTENSAO EXCEDENTE A 1,0M,POR CADA 0,5M OU FRACAO EM TUBOS COM FLANGES SOLDADOS,CLASSE K-9,PN-10,PARA AGUA,COM DIAMETRO DE 80MM.FORNECIMENTO</t>
  </si>
  <si>
    <t>ADICIONAL DE EXTENSAO EXCEDENTE A 1,0M,POR CADA 0,5M OU FRACAO EM TUBOS COM FLANGES SOLDADOS,CLASSE K-9,PN-10,PARA AGUA,COM DIAMETRO DE 100MM.FORNECIMENTO</t>
  </si>
  <si>
    <t>ADICIONAL DE EXTENSAO EXCEDENTE A 1,0M,POR CADA 0,5M OU FRACAO EM TUBOS COM FLANGES SOLDADOS,CLASSE K-9,PN-10,PARA AGUA,COM DIAMETRO DE 150MM.FORNECIMENTO</t>
  </si>
  <si>
    <t>ADICIONAL DE EXTENSAO EXCEDENTE A 1,0M,POR CADA 0,5M OU FRACAO EM TUBOS COM FLANGES SOLDADOS,CLASSE K-9,PN-10,PARA AGUA,COM DIAMETRO DE 200MM.FORNECIMENTO</t>
  </si>
  <si>
    <t>ADICIONAL DE EXTENSAO EXCEDENTE A 1,0M,POR CADA 0,5M OU FRACAO EM TUBOS COM FLANGES SOLDADOS,CLASSE K-9,PN-10,PARA AGUA,COM DIAMETRO DE 250MM.FORNECIMENTO</t>
  </si>
  <si>
    <t>ADICIONAL DE EXTENSAO EXCEDENTE A 1,0M,POR CADA 0,5M OU FRACAO EM TUBOS COM FLANGES SOLDADOS,CLASSE K-9,PN-10,PARA AGUA,COM DIAMETRO DE 300MM.FORNECIMENTO</t>
  </si>
  <si>
    <t>ADICIONAL DE EXTENSAO EXCEDENTE A 1,0M,POR CADA 0,5M OU FRACAO EM TUBOS COM FLANGES SOLDADOS,CLASSE K-9,PN-10,PARA AGUA,COM DIAMETRO DE 350MM.FORNECIMENTO</t>
  </si>
  <si>
    <t>ADICIONAL DE EXTENSAO EXCEDENTE A 1,0M,POR CADA 0,5M OU FRACAO EM TUBOS COM FLANGES SOLDADOS,CLASSE K-9,PN-10,PARA AGUA,COM DIAMETRO DE 400MM.FORNECIMENTO</t>
  </si>
  <si>
    <t>ADICIONAL DE EXTENSAO EXCEDENTE A 1,0M,POR CADA 0,5M OU FRACAO EM TUBOS COM FLANGES SOLDADOS,CLASSE K-9,PN-10,PARA AGUA,COM DIAMETRO DE 450MM.FORNECIMENTO</t>
  </si>
  <si>
    <t>ADICIONAL DE EXTENSAO EXCEDENTE A 1,0M,POR CADA 0,5M OU FRACAO EM TUBOS COM FLANGES SOLDADOS,CLASSE K-9,PN-10,PARA AGUA,COM DIAMETRO DE 500MM.FORNECIMENTO</t>
  </si>
  <si>
    <t>ADICIONAL DE EXTENSAO EXCEDENTE A 1,0M,POR CADA 0,5M OU FRACAO EM TUBOS COM FLANGES SOLDADOS,CLASSE K-9,PN-10,PARA AGUA,COM DIAMETRO DE 600MM.FORNECIMENTO</t>
  </si>
  <si>
    <t>ADICIONAL DE EXTENSAO EXCEDENTE A 1,0M,POR CADA 0,5M OU FRACAO EM TUBOS COM FLANGES ROSCADOS,CLASSE K-12,PN-10,PARA AGUA,COM DIAMETRO DE 700MM.FORNECIMENTO</t>
  </si>
  <si>
    <t>ADICIONAL DE EXTENSAO EXCEDENTE A 1,0M,POR CADA 0,5M OU FRACAO EM TUBOS COM FLANGES ROSCADOS,CLASSE K-12,PN-10,PARA AGUA,COM DIAMETRO DE 800MM.FORNECIMENTO</t>
  </si>
  <si>
    <t>ADICIONAL DE EXTENSAO EXCEDENTE A 1,0M,POR CADA 0,5M OU FRACAO EM TUBOS COM FLANGES ROSCADOS,CLASSE K-12,PN-10,PARA AGUA,COM DIAMETRO DE 900MM.FORNECIMENTO</t>
  </si>
  <si>
    <t>ADICIONAL DE EXTENSAO EXCEDENTE A 1,0M,POR CADA 0,5M OU FRACAO EM TUBOS COM FLANGES ROSCADOS,CLASSE K-12,PN-10,PARA AGUA,COM DIAMETRO DE 1000MM.FORNECIMENTO</t>
  </si>
  <si>
    <t>ADICIONAL DE EXTENSAO EXCEDENTE A 1,0M,POR CADA 0,5M OU FRACAO EM TUBOS COM FLANGES ROSCADOS,CLASSE K-12,PN-10,PARA AGUA,COM DIAMETRO DE 1200MM.FORNECIMENTO</t>
  </si>
  <si>
    <t>ADICIONAL DE EXTENSAO EXCEDENTE A 1,0M,POR CADA 0,5M OU FRACAO EM TUBOS COM FLANGES SOLDADOS,CLASSE K-9,PN-16,PARA AGUA,COM DIAMETRO DE 80MM.FORNECIMENTO</t>
  </si>
  <si>
    <t>ADICIONAL DE EXTENSAO EXCEDENTE A 1,0M,POR CADA 0,5M OU FRACAO EM TUBOS COM FLANGES SOLDADOS,CLASSE K-9,PN-16,PARA AGUA,COM DIAMETRO DE 100MM.FORNECIMENTO</t>
  </si>
  <si>
    <t>ADICIONAL DE EXTENSAO EXCEDENTE A 1,0M,POR CADA 0,5M OU FRACAO EM TUBOS COM FLANGES SOLDADOS,CLASSE K-9,PN-16,PARA AGUA,COM DIAMETRO DE 150MM.FORNECIMENTO</t>
  </si>
  <si>
    <t>ADICIONAL DE EXTENSAO EXCEDENTE A 1,0M,POR CADA 0,5M OU FRACAO EM TUBOS COM FLANGES SOLDADOS,CLASSE K-9,PN-16,PARA AGUA,COM DIAMETRO DE 200MM.FORNECIMENTO</t>
  </si>
  <si>
    <t>ADICIONAL DE EXTENSAO EXCEDENTE A 1,0M,POR CADA 0,5M OU FRACAO EM TUBOS COM FLANGES SOLDADOS,CLASSE K-9,PN-16,PARA AGUA,COM DIAMETRO DE 250MM.FORNECIMENTO</t>
  </si>
  <si>
    <t>ADICIONAL DE EXTENSAO EXCEDENTE A 1,0M,POR CADA 0,5M OU FRACAO EM TUBOS COM FLANGES SOLDADOS,CLASSE K-9,PN-16,PARA AGUA,COM DIAMETRO DE 300MM.FORNECIMENTO</t>
  </si>
  <si>
    <t>ADICIONAL DE EXTENSAO EXCEDENTE A 1,0M,POR CADA 0,5M OU FRACAO EM TUBOS COM FLANGES SOLDADOS,CLASSE K-9,PN-16,PARA AGUA,COM DIAMETRO DE 350MM.FORNECIMENTO</t>
  </si>
  <si>
    <t>ADICIONAL DE EXTENSAO EXCEDENTE A 1,0M,POR CADA 0,5M OU FRACAO EM TUBOS COM FLANGES SOLDADOS,CLASSE K-9,PN-16,PARA AGUA,COM DIAMETRO DE 400MM.FORNECIMENTO</t>
  </si>
  <si>
    <t>ADICIONAL DE EXTENSAO EXCEDENTE A 1,0M,POR CADA 0,5M OU FRACAO EM TUBOS COM FLANGES SOLDADOS,CLASSE K-9,PN-16,PARA AGUA,COM DIAMETRO DE 450MM.FORNECIMENTO</t>
  </si>
  <si>
    <t>ADICIONAL DE EXTENSAO EXCEDENTE A 1,0M,POR CADA 0,5M OU FRACAO EM TUBOS COM FLANGES SOLDADOS,CLASSE K-9,PN-16,PARA AGUA,COM DIAMETRO DE 500MM.FORNECIMENTO</t>
  </si>
  <si>
    <t>ADICIONAL DE EXTENSAO EXCEDENTE A 1,0M,POR CADA 0,5M OU FRACAO EM TUBOS COM FLANGES SOLDADOS,CLASSE K-9,PN-16,PARA AGUA,COM DIAMETRO DE 600MM.FORNECIMENTO</t>
  </si>
  <si>
    <t>ADICIONAL DE EXTENSAO EXCEDENTE A 1,0M,POR CADA 0,5M OU FRACAO EM TUBOS COM FLANGES ROSCADOS,CLASSE K-12,PN-16,PARA AGUA,COM DIAMETRO DE 700MM.FORNECIMENTO</t>
  </si>
  <si>
    <t>ADICIONAL DE EXTENSAO EXCEDENTE A 1,0M,POR CADA 0,5M OU FRACAO EM TUBOS COM FLANGES INTEGRAL FUNDIDOS,CLASSE K-14,PN-16,PARA AGUA,COM DIAMETRO DE 800MM.FORNECIMENTO</t>
  </si>
  <si>
    <t>ADICIONAL DE EXTENSAO EXCEDENTE A 1,0M,POR CADA 0,5M OU FRACAO EM TUBOS COM FLANGES INTEGRAL FUNDIDOS,CLASSE K-14,PN-16,PARA AGUA,COM DIAMETRO DE 900MM.FORNECIMENTO</t>
  </si>
  <si>
    <t>ADICIONAL DE EXTENSAO EXCEDENTE A 1,0M,POR CADA 0,5M OU FRACAO EM TUBOS COM FLANGES INTEGRAL FUNDIDOS,CLASSE K-14,PN-16,PARA AGUA,COM DIAMETRO DE 1000MM.FORNECIMENTO</t>
  </si>
  <si>
    <t>ADICIONAL DE EXTENSAO EXCEDENTE A 1,0M,POR CADA 0,5M OU FRACAO EM TUBOS COM FLANGES INTEGRAL FUNDIDOS,CLASSE K-14,PN-16,PARA AGUA,COM DIAMETRO DE 1200MM.FORNECIMENTO</t>
  </si>
  <si>
    <t>TUBO DE FERRO FUNDIDO DUCTIL COM 2 FLANGES SOLDADOS,ESPESSURA CLASSE K-9,CLASSE DE PRESSAO PN-10,REVESTIDO INTERNAMENTECOM ARGAMASSA DE CIMENTO ALUMINOSO E EXTERNAMENTE COM ZINCOMETALICO E PINTURA EPOXI NA COR VERMELHO,PARA ESGOTO SANITARIO CONFORME ABNT NBR 15420 E ABNT NBR 7560,EXCL.ACESSORIOS P/JUNTA,C/DIAMETRO DE 80MM,COMPRIMENTO ATE 1,0M.FORNECIMENTO</t>
  </si>
  <si>
    <t>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100MM,COMPRIMENTO ATE 1,0M.FORNECIMENTO</t>
  </si>
  <si>
    <t>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150MM,COMPRIMENTO ATE 1,0M.FORNECIMENTO</t>
  </si>
  <si>
    <t>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200MM,COMPRIMENTO ATE 1,0M.FORNECIMENTO</t>
  </si>
  <si>
    <t>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250MM,COMPRIMENTO ATE 1,0M.FORNECIMENTO</t>
  </si>
  <si>
    <t>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300MM,COMPRIMENTO ATE 1,0M.FORNECIMENTO</t>
  </si>
  <si>
    <t>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350MM,COMPRIMENTO ATE 1,0M.FORNECIMENTO</t>
  </si>
  <si>
    <t>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400MM,COMPRIMENTO ATE 1,0M.FORNECIMENTO</t>
  </si>
  <si>
    <t>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450MM,COMPRIMENTO ATE 1,0M.FORNECIMENTO</t>
  </si>
  <si>
    <t>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500MM,COMPRIMENTO ATE 1,0M.FORNECIMENT</t>
  </si>
  <si>
    <t>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600MM,COMPRIMENTO ATE 1,0M.FORNECIMENTO</t>
  </si>
  <si>
    <t>TUBO DE FERRO FUNDIDO DUCTIL COM 2 FLANGES ROSCADOS,ESPESSURA CLASSE K-12,CLASSE DE PRESSAO PN-10,REVESTIDO INTERNAMENTE C/ARGAMASSA DE CIMENTO ALUMINOSO E EXTERNAMENTE C/ZINCO METALICO E PINTURA EPOXI NA COR VERMELHA,P/ESGOTO SANITARIO,CONFORME ABNT NBR 15420 E ABNT NBR 7560,EXCLUSIVE ACESSORIOS P/JUNTA,C/DIAMETRO DE 700MM,COMPRIMENTO ATE 1,0M.FORNECIMENTO</t>
  </si>
  <si>
    <t>TUBO DE FERRO FUNDIDO DUCTIL COM 2 FLANGES ROSCADOS,ESPESSURA CLASSE K-12,CLASSE DE PRESSAO PN-10,REVESTIDO INTERNAMENTE C/ARGAMASSA DE CIMENTO ALUMINOSO E EXTERNAMENTE C/ZINCO METALICO E PINTURA EPOXI NA COR VERMELHA,P/ESGOTO SANITARIO,CONFORME ABNT NBR 15420 E ABNT NBR 7560,EXCLUSIVE ACESSORIOS P/JUNTA,C/DIAMETRO DE 800MM,COMPRIMENTO ATE 1,0M.FORNECIMENTO</t>
  </si>
  <si>
    <t>TUBO DE FERRO FUNDIDO DUCTIL COM 2 FLANGES ROSCADOS,ESPESSURA CLASSE K-12,CLASSE DE PRESSAO PN-10,REVESTIDO INTERNAMENTE C/ARGAMASSA DE CIMENTO ALUMINOSO E EXTERNAMENTE C/ZINCO METALICO E PINTURA EPOXI NA COR VERMELHA,P/ESGOTO SANITARIO,CONFORME ABNT NBR 15420 E ABNT NBR 7560,EXCLUSIVE ACESSORIOS P/JUNTA,C/DIAMETRO DE 900MM,COMPRIMENTO ATE 1,0M.FORNECIMENTO</t>
  </si>
  <si>
    <t>TUBO DE FERRO FUNDIDO DUCTIL COM 2 FLANGES ROSCADOS,ESPESSURA CLASSE K-12,CLASSE DE PRESSAO PN-10,REVESTIDO INTERNAMENTE C/ARGAMASSA DE CIMENTO ALUMINOSO E EXTERNAMENTE C/ZINCO METALICO E PINTURA EPOXI NA COR VERMELHA,P/ESGOTO SANITARIO,CONFORME ABNT NBR 15420 E ABNT NBR 7560,EXCLUSIVE ACESSORIOS P/JUNTA,C/DIAMETRO DE 1000MM,COMPRIMENTO ATE 1,0M.FORNECIMENTO</t>
  </si>
  <si>
    <t>TUBO DE FERRO FUNDIDO DUCTIL COM 2 FLANGES ROSCADOS,ESPESSURA CLASSE K-12,CLASSE DE PRESSAO PN-10,REVESTIDO INTERNAMENTE C/ARGAMASSA DE CIMENTO ALUMINOSO E EXTERNAMENTE C/ZINCO METALICO E PINTURA EPOXI NA COR VERMELHA,P/ESGOTO SANITARIO,CONFORME ABNT NBR 15420 E ABNT NBR 7560,EXCLUSIVE ACESSORIOS P/JUNTA,C/DIAMETRO DE 1200MM,COMPRIMENTO ATE 1,0M.FORNECIMENTO</t>
  </si>
  <si>
    <t>TUBO DE FERRO FUNDIDO DUCTIL COM 2 FLANGES SOLDADOS,ESPESSURA CLASSE K-9,CLASSE DE PRESSAO PN-16,REVESTIDO INTERNAMENTEC/ARGAMASSA DE CIMENTO ALUMINOSO E EXTERNAMENTE C/ZINCO METALICO E PINTURA EPOXI NA COR VERMELHA,P/ESGOTO SANITARIO CONFORME ABNT NBR 15420 E ABNT NBR 7560,EXCLUSIVE ACESSORIOS P/JUNTA,COM DIAMETRO DE 80MM,COMPRIMENTO ATE 1,0M.FORNECIMENTO</t>
  </si>
  <si>
    <t>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100MM,COMPRIMENTO ATE 1,0M.FORNECIMENTO</t>
  </si>
  <si>
    <t>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150MM,COMPRIMENTO ATE 1,0M.FORNECIMENTO</t>
  </si>
  <si>
    <t>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200MM,COMPRIMENTO ATE 1,0M.FORNECIMENTO</t>
  </si>
  <si>
    <t>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250MM,COMPRIMENTO ATE 1,0M.FORNECIMENTO</t>
  </si>
  <si>
    <t>TUBO DE FERRO FUNDIDO DUCTIL COM 2 FLANGES SOLDADOS,ESPESSURA CLASSE K-9,CLASSE DE PRESSAO PN-16,REVESTIDO EXTERNAMENTEC/ARGAMASSA DE CIMENTO ALUMINOSO E EXTERNAMENTE C/ZINCO METALICO E PINTURA EPOXI NA COR VERMELHA,P/ESGOTO SANITARIO,CONFORME ABNT NBR 15420 E ABNT NBR 7560,EXCLUSIVE ACESSORIOS P/JUNTA,COM DIAMETRO DE 300MM,COMPRIMENTO ATE 1,0M.FORNECIMENTO</t>
  </si>
  <si>
    <t>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350MM,COMPRIMENTO ATE 1,0M.FORNECIMENTO</t>
  </si>
  <si>
    <t>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400MM,COMPRIMENTO ATE 1,0M.FORNECIMENTO</t>
  </si>
  <si>
    <t>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450MM,COMPRIMENTO ATE 1,0M.FORNECIMENTO</t>
  </si>
  <si>
    <t>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500MM,COMPRIMENTO ATE 1,0M.FORNECIMENTO</t>
  </si>
  <si>
    <t>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P/JUNTO,COM DIAMETRO DE 600MM,COMPRIMENTO ATE 1,0M.FORNECIMENTO</t>
  </si>
  <si>
    <t>TUBO DE FERRO FUNDIDO DUCTIL COM 2 FLANGES ROSCADOS,ESPESSURA CLASSE K-12,CLASSE DE PRESSAO PN-16,REVESTIDO INTERNAMENTE C/ARGAMASSA DE CIMENTO ALUMINOSO E EXTERNAMENTE C/ZINCO METALICO E PINTURA EPOXI NA COR VERMELHA,P/ESGOTO SANITARIO,CONFORME ABNT NBR 15420 E ABNT NBR 7560,EXCLUSIVE ACESSORIOS P/JUNTA,C/DIAMETRO DE 700MM,COMPRIMENTO ATE 1,0M.FORNECIMENTO</t>
  </si>
  <si>
    <t>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800MM,COMPRIMENTO DE 1,0M.FORNECIMENTO</t>
  </si>
  <si>
    <t>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800MM,COMPRIMENTO DE 1,5M.FORNECIMENTO</t>
  </si>
  <si>
    <t>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800MM,COMPRIMENTO DE 2,0M.FORNECIMENTO</t>
  </si>
  <si>
    <t>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900MM,COMPRIMENTO DE 1,0M.FORNECIMENTO</t>
  </si>
  <si>
    <t>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900MM,COMPRIMENTO DE 1,5M.FORNECIMENTO</t>
  </si>
  <si>
    <t>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900MM,COMPRIMENTO DE 2,0M.FORNECIMENTO</t>
  </si>
  <si>
    <t>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1000MM,COMPRIMENTO DE 1,0M.FORNECIMENTO</t>
  </si>
  <si>
    <t>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1000MM,COMPRIMENTO DE 1,5M.FORNECIMENTO</t>
  </si>
  <si>
    <t>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1000MM,COMPRIMENTO DE 2,0M.FORNECIMENTO</t>
  </si>
  <si>
    <t>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1200MM,COMPRIMENTO DE 1,0M.FORNECIMENTO</t>
  </si>
  <si>
    <t>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1200MM,COMPRIMENTO DE 1,5M.FORNECIMENTO</t>
  </si>
  <si>
    <t>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1200MM,COMPRIMENTO DE 2,0M.FORNECIMENTO</t>
  </si>
  <si>
    <t>TUBO DE FERRO FUNDIDO DUCTIL COM PONTA E FLANGE SOLDADOS,ESPESSURA CLASSE K-9,CLASSE DE PRESSAO PN-10,REVESTIDO INTERNAMENTE C/ARGAMASSA DE CIMENTO ALUMINOSO E EXTERNAMENTE C/ZINCO METALICO E PINTURA EPOXI NA COR VERMELHA,P/ESGOTO SANITARIO,CONFORME NBR ABNT 15420 E ABNT NBR 7560,EXCL.ACESSORIOS P/JUNTA,COM DIAMETRO DE 80MM,COMPRIMENTO ATE 1,0M.FORNECIMENTO</t>
  </si>
  <si>
    <t>TUBO DE FERRO FUNDIDO DUCTIL COM PONTA E FLANGE SOLDADOS,ESPESSURA CLASSE K-9,CLASSE DE PRESSAO PN-10,REVESTIDO INTERNAMENTE C/ARGAMASSA DE CIMENTO ALUMINOSO E EXTERNAMENTE C/ZINCO METALICO E PINTURA EPOXI NA COR VERMELHA,P/ESGOTO SANITARIO,CONFORME ABNT NBR 15420 E ABNT NBR 7560,EXCL.ACESSORIOS P/JUNTA,COM DIAMETRO DE 100MM,COMPRIMENTO ATE 1,0M.FORNECIMENTO</t>
  </si>
  <si>
    <t>TUBO DE FERRO FUNDIDO DUCTIL COM PONTA E FLANGE SOLDADOS,ESPESSURA CLASSE K-9,CLASSE DE PRESSAO PN-10,REVESTIDO INTERNAMENTE C/ARGAMASSA DE CIMENTO ALUMINOSO E EXTERNAMENTE C/ZINCO METALICO E PINTURA EPOXI NA COR VERMELHA,P/ESGOTO SANITARIO,CONFORME ABNT NBR 15420 E ABNT NBR 7560,EXCL.ACESSORIOS P/JUNTA,COM DIAMETRO DE 150MM,COMPRIMENTO ATE 1,0M.FORNECIMENTO</t>
  </si>
  <si>
    <t>TUBO DE FERRO FUNDIDO DUCTIL COM PONTA E FLANGE SOLDADOS,ESPESSURA CLASSE K-9,CLASSE DE PRESSAO PN-10,REVESTIDO INTERNAMENTE C/ARGAMASSA DE CIMENTO ALUMINOSO E EXTERNAMENTE C/ZINCO METALICO E PINTURA EPOXI NA COR VERMELHA,P/ESGOTO SANITARIO,CONFORME ABNT NBR 15420 E ABNT NBR 7560,EXCL.ACESSORIOS P/JUNTA,COM DIAMETRO DE 200MM,COMPRIMENTO ATE 1,0M.FORNECIMENTO</t>
  </si>
  <si>
    <t>TUBO DE FERRO FUNDIDO DUCTIL COM PONTA E FLANGE SOLDADOS,ESPESSURA CLASSE K-9,CLASSE DE PRESSAO PN-10,REVESTIDO INTERNAMENTE C/ARGAMASSA DE CIMENTO ALUMINOSO E EXTERNAMENTE C/ZINCO METALICO E PINTURA EPOXI NA COR VERMELHA,P/ESGOTO SANITARIO,CONFORME ABNT NBR 15420 E ABNT NBR 7560,EXCL.ACESSORIOS P/JUNTA,COM DIAMETRO DE 250MM,COMPRIMENTO ATE 1,0M.FORNECIMENTO</t>
  </si>
  <si>
    <t>TUBO DE FERRO FUNDIDO DUCTIL COM PONTA E FLANGE SOLDADOS,ESPESSURA CLASSE K-9,CLASSE DE PRESSAO PN-10,REVESTIDO INTERNAMENTE C/ARGAMASSA DE CIMENTO ALUMINOSO E EXTERNAMENTE C/ZINCO METALICO E PINTURA EPOXI NA COR VERMELHA,P/ESGOTO SANITARIO,CONFORME ABNT NBR 15420 E ABNT NBR 7560,EXCL.ACESSORIOS P/JUNTA,COM DIAMETRO DE 300MM,COMPRIMENTO ATE 1,0M.FORNECIMENTO</t>
  </si>
  <si>
    <t>TUBO DE FERRO FUNDIDO DUCTIL COM PONTA E FLANGE SOLDADOS,ESPESSURA CLASSE K-9,CLASSE DE PRESSAO PN-10,REVESTIDO INTERNAMENTE C/ARGAMASSA DE CIMENTO ALUMINOSO E EXTERNAMENTE C/ZINCO METALICO E PINTURA EPOXI NA COR VERMELHA,P/ESGOTO SANITARIO,CONFORME ABNT NBR 15420 E ABNT NBR 7560,EXCL.ACESSORIOS P/JUNTA,COM DIAMETRO DE 350MM,COMPRIMENTO ATE 1,0M.FORNECIMENTO</t>
  </si>
  <si>
    <t>TUBO DE FERRO FUNDIDO DUCTIL COM PONTA E FLANGE SOLDADOS,ESPESSURA CLASSE K-9,CLASSE DE PRESSAO PN-10,REVESTIDO INTERNAMENTE C/ARGAMASSA DE CIMENTO ALUMINOSO E EXTERNAMENTE C/ZINCO METALICO E PINTURA EPOXI NA COR VERMELHA,P/ESGOTO SANITARIO,CONFORME ABNT NBR 15420 E ABNT NBR 7560,EXCL.ACESSORIOS P/JUNTA,COM DIAMETRO DE 400MM,COMPRIMENTO ATE 1,0M.FORNECIMENTO</t>
  </si>
  <si>
    <t>TUBO DE FERRO FUNDIDO DUCTIL COM PONTA E FLANGE SOLDADOS,ESPESSURA CLASSE K-9,CLASSE DE PRESSAO PN-10,REVESTIDO INTERNAMENTE C/ARGAMASSA DE CIMENTO ALUMINOSO E EXTERNAMENTE C/ZINCO METALICO E PINTURA EPOXI NA COR VERMELHA,P/ESGOTO SANITARIO,CONFORME ABNT NBR 15420 E ABNT NBR 7560,EXCL.ACESSORIOS P/JUNTA,COM DIAMETRO DE 450MM,COMPRIMENTO ATE 1,0M.FORNECIMENTO</t>
  </si>
  <si>
    <t>TUBO DE FERRO FUNDIDO DUCTIL COM PONTA E FLANGE SOLDADOS,ESPESSURA CLASSE K-9,CLASSE DE PRESSAO PN-10,REVESTIDO INTERNAMENTE C/ARGAMASSA DE CIMENTO ALUMINOSO E EXTERNAMENTE C/ZINCO METALICO E PINTURA EPOXI NA COR VERMELHA,P/ESGOTO SANITARIO,CONFORME ABNT NBR 15420 E ABNT NBR 7560,EXCL.ACESSORIOS P/JUNTA,COM DIAMETRO DE 500MM,COMPRIMENTO ATE 1,0M.FORNECIMENTO</t>
  </si>
  <si>
    <t>TUBO DE FERRO FUNDIDO DUCTIL COM PONTA E FLANGE SOLDADOS,ESPESSURA CLASSE K-9,CLASSE DE PRESSAO PN-10,REVESTIDO INTERNAMENTE C/ARGAMASSA DE CIMENTO ALUMINOSO E EXTERNAMENTE C/ZINCO METALICO E PINTURA EPOXI NA COR VERMELHA,P/ESGOTO SANITARIO,CONFORME ABNT NBR 15420 E ABNT NBR 7560,EXCL.ACESSORIOS P/JUNTA,COM DIAMETRO DE 600MM,COMPRIMENTO ATE 1,0M.FORNECIMENTO</t>
  </si>
  <si>
    <t>TUBO DE FERRO FUNDIDO DUCTIL COM PONTA E FLANGE ROSCADOS,ESPESSURA CLASSE K-12,CLASSE DE PRESSAO PN-10,REVESTIDO INTERNAMENTE C/ARGAMASSA DE CIMENTO ALUMINOSO E EXTERNAMENTE C/ZINCO METALICO E PINTURA EPOXI NA COR VERMELHA,P/ESGOTO SANITARIO,CONFORME ABNT NBR 15420 E ABNT NBR 7560,EXCL.ACESSORIOS P/JUNTA,C/DIAMETRO DE 700MM,COMPRIMENTO ATE 1,0M.FORNECIMENTO</t>
  </si>
  <si>
    <t>TUBO DE FERRO FUNDIDO DUCTIL COM PONTA E FLANGE ROSCADOS,ESPESSURA CLASSE K-12,CLASSE DE PRESSAO PN-10,REVESTIDO INTERNAMENTE C/ARGAMASSA DE CIMENTO ALUMINOSO E EXTERNAMENTE C/ZINCO METALICO E PINTURA EPOXI NA COR VERMELHA,P/ESGOTO SANITARIO,CONFORME ABNT NBR 15420 E ABNT NBR 7560,EXCL.ACESSORIOS P/JUNTA,C/DIAMETRO DE 800MM,COMPRIMENTO ATE 1,0M.FORNECIMENTO</t>
  </si>
  <si>
    <t>TUBO DE FERRO FUNDIDO DUCTIL COM PONTA E FLANGE ROSCADOS,ESPESSURA CLASSE K-12,CLASSE DE PRESSAO PN-10,REVESTIDO INTERNAMENTE C/ARGAMASSA DE CIMENTO ALUMINOSO E EXTERNAMENTE C/ZINCO METALICO E PINTURA EPOXI NA COR VERMELHA,P/ESGOTO SANITARIO,CONFORME ABNT NBR 15420 E ABNT NBR 7560,EXCL.ACESSORIOS P/JUNTA,C/DIAMETRO DE 900MM,COMPRIMENTO ATE 1,0M.FORNECIMENTO</t>
  </si>
  <si>
    <t>TUBO DE FERRO FUNDIDO DUCTIL COM PONTA E FLANGE ROSCADOS,ESPESSURA CLASSE K-12,CLASSE DE PRESSAO PN-10,REVESTIDO INTERNAMENTE C/ARGAMASSA DE CIMENTO ALUMINOSO E EXTERNAMENTE C/ZINCO METALICO E PINTURA EPOXI NA COR VERMELHA,P/ESGOTO SANITARIO,CONFORME ABNT NBR 15420 E ABNT NBR 7560,EXCL.ACESSORIOS P/JUNTA,C/DIAMETRO DE 1000MM,COMPRIMENTO ATE 1,0M.FORNECIMENTO</t>
  </si>
  <si>
    <t>TUBO DE FERRO FUNDIDO DUCTIL COM PONTA E FLANGE ROSCADOS,ESPESSURA CLASSE K-12,CLASSE DE PRESSAO PN-10,REVESTIDO INTERNAMENTE C/ARGAMASSA DE CIMENTO ALUMINOSO E EXTERNAMENTE C/ZINCO METALICO E PINTURA EPOXI NA COR VERMELHA,P/ESGOTO SANITARIO,CONFORME ABNT NBR 15420 E ABNT NBR 7560,EXCL.ACESSORIOS P/JUNTA,C/DIAMETRO DE 1200MM,COMPRIMENTO ATE 1,0M.FORNECIMENTO</t>
  </si>
  <si>
    <t>TUBO DE FERRO FUNDIDO DUCTIL COM PONTA E FLANGE SOLDADOS,ESPESSURA CLASSE K-9,CLASSE DE PRESSAO PN-16,REVESTIDO INTERNAMENTE C/ARGAMASSA DE CIMENTO ALUMINOSO E EXTERNAMENTE C/ZINCO METALICO E PINTURA EPOXI NA COR VERMELHA,P/ESGOTO SANITARIO,CONFORME ABNT NBR 15420 E ABNT NBR 7560,EXCL.ACESSORIOS P/JUNTA,COM DIAMETRO DE 80MM,COMPRIMENTO ATE 1,0M.FORNECIMENTO</t>
  </si>
  <si>
    <t>TUBO DE FERRO FUNDIDO DUCTIL COM PONTA E FLANGE SOLDADOS,ESPESSURA CLASSE K-9,CLASSE DE PRESSAO PN-16,REVESTIDO INTERNAMENTE C/ARGAMASSA DE CIMENTO ALUMINOSO E EXTERNAMENTE C/ZINCO METALICO E PINTURA EPOXI NA COR VERMELHA,P/ESGOTO SANITARIO,CONFORME ABNT NBR 15420 E ABNT NBR 7560,EXCL.ACESSORIOS P/JUNTA,COM DIAMETRO DE 100MM,COMPRIMENTO ATE 1,0M.FORNECIMENTO</t>
  </si>
  <si>
    <t>TUBO DE FERRO FUNDIDO DUCTIL COM PONTA E FLANGE SOLDADOS,ESPESSURA CLASSE K-9,CLASSE DE PRESSAO PN-16,REVESTIDO INTERNAMENTE C/ARGAMASSA DE CIMENTO ALUMINOSO E EXTERNAMENTE C/ZINCO METALICO E PINTURA EPOXI NA COR VERMELHA,P/ESGOTO SANITARIO,CONFORME ABNT NBR 15420 E ABNT NBR 7560,EXCL.ACESSORIOS P/JUNTA,COM DIAMETRO DE 150MM,COMPRIMENTO ATE 1,0M.FORNECIMENTO</t>
  </si>
  <si>
    <t>TUBO DE FERRO FUNDIDO DUCTIL COM PONTA E FLANGE SOLDADOS,ESPESSURA CLASSE K-9,CLASSE DE PRESSAO PN-16,REVESTIDO INTERNAMENTE C/ARGAMASSA DE CIMENTO ALUMINOSO E EXTERNAMENTE C/ZINCO METALICO E PINTURA EPOXI NA COR VERMELHA,P/ESGOTO SANITARIO,CONFORME ABNT NBR 15420 E ABNT NBR 7560,EXCL.ACESSORIOS P/JUNTA,COM DIAMETRO DE 200MM,COMPRIMENTO ATE 1,0M.FORNECIMENTO</t>
  </si>
  <si>
    <t>TUBO DE FERRO FUNDIDO DUCTIL COM PONTA E FLANGE SOLDADOS,ESPESSURA CLASSE K-9,CLASSE DE PRESSAO PN-16,REVESTIDO INTERNAMENTE C/ARGAMASSA DE CIMENTO ALUMINOSO E EXTERNAMENTE C/ZINCO METALICO E PINTURA EPOXI NA COR VERMELHA,P/ESGOTO SANITARIO,CONFORME ABNT NBR 15420 E ABNT NBR 7560,EXCL.ACESSORIOS P/JUNTA,COM DIAMETRO DE 250MM,COMPRIMENTO ATE 1,0M.FORNECIMENTO</t>
  </si>
  <si>
    <t>TUBO DE FERRO FUNDIDO DUCTIL COM PONTA E FLANGE SOLDADOS,ESPESSURA CLASSE K-9,CLASSE DE PRESSAO PN-16,REVESTIDO INTERNAMENTE C/ARGAMASSA DE CIMENTO ALUMINOSO E EXTERNAMENTE C/ZINCO METALICO E PINTURA EPOXI NA COR VERMELHA,P/ESGOTO SANITARIO,CONFORME ABNT NBR 15420 E ABNT NBR 7560,EXCL.ACESSORIOS P/JUNTA,COM DIAMETRO DE 300MM,COMPRIMENTO ATE 1,0M.FORNECIMENTO</t>
  </si>
  <si>
    <t>TUBO DE FERRO FUNDIDO DUCTIL COM PONTA E FLANGE SOLDADOS,ESPESSURA CLASSE K-9,CLASSE DE PRESSAO PN-16,REVESTIDO INTERNAMENTE C/ARGAMASSA DE CIMENTO ALUMINOSO E EXTERNAMENTE C/ZINCO METALICO E PINTURA EPOXI NA COR VERMELHA,P/ESGOTO SANITARIO,CONFORME ABNT NBR 15420 E ABNT NBR 7560,EXCL.ACESSORIOS P/JUNTA,COM DIAMETRO DE 350MM,COMPRIMENTO ATE 1,0M.FORNECIMENTO</t>
  </si>
  <si>
    <t>TUBO DE FERRO FUNDIDO DUCTIL COM PONTA E FLANGE SOLDADOS,ESPESSURA CLASSE K-9,CLASSE DE PRESSAO PN-16,REVESTIDO INTERNAMENTE C/ARGAMASSA DE CIMENTO ALUMINOSO E EXTERNAMENTE C/ZINCO METALICO E PINTURA EPOXI NA COR VERMELHA,P/ESGOTO SANITARIO,CONFORME ABNT NBR 15420 E ABNT NBR 7560,EXCL.ACESSORIOS P/JUNTA,COM DIAMETRO DE 400MM,COMPRIMENTO ATE 1,0M.FORNECIMENTO</t>
  </si>
  <si>
    <t>TUBO DE FERRO FUNDIDO DUCTIL COM PONTA E FLANGE SOLDADOS,ESPESSURA CLASSE K-9,CLASSE DE PRESSAO PN-16,REVESTIDO INTERNAMENTE C/ARGAMASSA DE CIMENTO ALUMINOSO E EXTERNAMENTE C/ZINCO METALICO E PINTURA EPOXI NA COR VERMELHA,P/ESGOTO SANITARIO,CONFORME ABNT NBR 15420 E ABNT NBR 7560,EXCL.ACESSORIOS P/JUNTA,COM DIAMETRO DE 450MM,COMPRIMENTO ATE 1,0M.FORNECIMENTO</t>
  </si>
  <si>
    <t>TUBO DE FERRO FUNDIDO DUCTIL COM PONTA E FLANGE SOLDADOS,ESPESSURA CLASSE K-9,CLASSE DE PRESSAO PN-16,REVESTIDO INTERNAMENTE C/ARGAMASSA DE CIMENTO ALUMINOSO E EXTERNAMENTE C/ZINCO METALICO E PINTURA EPOXI NA COR VERMELHA,P/ESGOTO SANITARIO,CONFORME ABNT NBR 15420 E ABNT NBR 7560,EXCL.ACESSORIOS P/JUNTA,COM DIAMETRO DE 500MM,COMPRIMENTO ATE 1,0M.FORNECIMENTO</t>
  </si>
  <si>
    <t>TUBO DE FERRO FUNDIDO DUCTIL COM PONTA E FLANGE SOLDADOS,ESPESSURA CLASSE K-9,CLASSE DE PRESSAO PN-16,REVESTIDO INTERNAMENTE C/ARGAMASSA DE CIMENTO ALUMINOSO E EXTERNAMENTE C/ZINCO METALICO E PINTURA EPOXI NA COR VERMELHA,P/ESGOTO SANITARIO,CONFORME ABNT NBR 15420 E ABNT NBR 7560,EXCL.ACESSORIOS P/JUNTA,COM DIAMETRO DE 600MM,COMPRIMENTO ATE 1,0M.FORNECIMENTO</t>
  </si>
  <si>
    <t>TUBO DE FERRO FUNDIDO DUCTIL COM PONTA E FLANGE ROSCADOS,ESPESSURA CLASSE K-12,CLASSE DE PRESSAO PN-16,REVESTIDO INTERNAMENTE C/ARGAMASSA DE CIMENTO ALUMINOSO E EXTERNAMENTE C/ZINCO METALICO E PINTURA EPOXI NA COR VERMELHA,P/ESGOTO SANITARIO,CONFORME ABNT NBR 15420 E ABNT NBR 7560,EXCL.ACESSORIOS P/JUNTA,C/DIAMETRO DE 700MM,COMPRIMENTO ATE 1,0M.FORNECIMENTO</t>
  </si>
  <si>
    <t>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P/JUNTA,COM DIAMETRO DE 80MM,COMPRIMENTO ATE 1,0M.FORN.</t>
  </si>
  <si>
    <t>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100MM,COMPRIMENTO ATE 1,0M.FORN.</t>
  </si>
  <si>
    <t>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150MM,COMPRIMENTO ATE 1,0M.FORN.</t>
  </si>
  <si>
    <t>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200MM,COMPRIMENTO ATE 1,0M.FORN.</t>
  </si>
  <si>
    <t>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250MM,COMPRIMENTO ATE 1,0M.FORN.</t>
  </si>
  <si>
    <t>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300MM,COMPRIMENTO ATE 1,0M.FORN.</t>
  </si>
  <si>
    <t>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350MM,COMPRIMENTO ATE 1,0M.FORN.</t>
  </si>
  <si>
    <t>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400MM,COMPRIMENTO ATE 1,0M.FORN.</t>
  </si>
  <si>
    <t>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450MM,COMPRIMENTO ATE 1,0M.FORN.</t>
  </si>
  <si>
    <t>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500MM,COMPRIMENTO ATE 1,0M.FORN.</t>
  </si>
  <si>
    <t>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600MM,COMPRIMENTO ATE 1,0M.FORN.</t>
  </si>
  <si>
    <t>TUBO DE FERRO FUNDIDO DUCTIL COM BOLSA E FLANGE ROSCADOS,ESPESSURA CLASSE K-12,CLASSE DE PRESSAO PN-10,REVESTIDO INTERNAMENTE COM ARGAMASSA DE CIMENTO ALUMINOSO E EXTERNAMENTE COMZINCO METALICO E PINTURA EPOXI NA COR VERMELHA,PARA ESGOTO SANITARIO,CONFORME ABNT NBR 15420 E ABNT NBR 7560,EXCL.ACESSORIOS P/JUNTA,C/DIAMETRO DE 700MM,COMPRIMENTO ATE 1,0M.FORN.</t>
  </si>
  <si>
    <t>TUBO DE FERRO FUNDIDO DUCTIL COM BOLSA E FLANGE ROSCADO,ESPESSURA CLASSE K-12,CLASSE DE PRESSAO PN-10,REVESTIDO INTERNAMENTE COM ARGAMASSA DE CIMENTO ALUMINOSO E EXTERNAMENTE COM ZINCO METALICO E PINTURA EPOXI NA COR VERMELHA,PARA ESGOTO SANITARIO,CONFORME ABNT NBR 15420 E ABNT NBR 7560,EXCL.ACESSORIOS P/JUNTA,C/DIAMETRO DE 800MM,COMPRIMENTO ATE 1,0M.FORN.</t>
  </si>
  <si>
    <t>TUBO DE FERRO FUNDIDO DUCTIL COM BOLSA E FLANGE ROSCADO,ESPESSURA CLASSE K-12,CLASSE DE PRESSAO PN-10,REVESTIDO INTERNAMENTE COM ARGAMASSA DE CIMENTO ALUMINOSO E EXTERNAMENTE COM ZINCO METALICO E PINTURA EPOXI NA COR VERMELHA,PARA ESGOTO SANITARIO,CONFORME ABNT NBR 15420 E ABNT NBR 7560,EXCL.ACESSORIOS P/JUNTA,C/DIAMETRO DE 900MM,COMPRIMENTO ATE 1,0M.FORN.</t>
  </si>
  <si>
    <t>TUBO DE FERRO FUNDIDO DUCTIL COM BOLSA E FLANGE ROSCADOS,ESPESSURA CLASSE K-12,CLASSE DE PRESSAO PN-10,REVESTIDO INTERNAMENTE COM ARGAMASSA DE CIMENTO ALUMINOSO E EXTERNAMENTE COMZINCO METALICO E PINTURA EPOXI NA COR VERMELHA,PARA ESGOTO SANITARIO,CONFORME ABNT NBR 15420 E ABNT NBR 7560,EXCL.ACESSORIOS P/JUNTA,C/DIAMETRO DE 1000MM,COMPRIMENTO ATE 1,0M.FORN.</t>
  </si>
  <si>
    <t>TUBO DE FERRO FUNDIDO DUCTIL COM BOLSA E FLANGE ROSCADOS,ESPESSURA CLASSE K-12,CLASSE DE PRESSAO PN-10,REVESTIDO INTERNAMENTE COM ARGAMASSA DE CIMENTO ALUMINOSO E EXTERNAMENTE COMZINCO METALICO E PINTURA EPOXI NA COR VERMELHA,PARA ESGOTO SANITARIO,CONFORME ABNT NBR 15420 E ABNT NBR 7560,EXCL.ACESSORIOS P/JUNTA,C/DIAMETRO DE 1200MM,COMPRIMENTO ATE 1,0M.FORN.</t>
  </si>
  <si>
    <t>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P/JUNTA,C/DIAMETRO DE 80MM,COMPRIMENTO ATE 1,0M.FORN.</t>
  </si>
  <si>
    <t>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P/JUNTA,C/DIAMETRO DE 100MM,COMPRIMENTO ATE 1,0M.FORN.</t>
  </si>
  <si>
    <t>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P/JUNTA,C/DIAMETRO DE 150MM,COMPRIMENTO ATE 1,0M.FORN.</t>
  </si>
  <si>
    <t>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200MM,COMPRIMENTO ATE 1,0.FORN.</t>
  </si>
  <si>
    <t>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250MM,COMPRIMENTO ATE 1,0M.FORN.</t>
  </si>
  <si>
    <t>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300MM,COMPRIMENTO ATE 1,0M.FORN.</t>
  </si>
  <si>
    <t>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350MM,COMPRIMENTO ATE 1,0M.FORN.</t>
  </si>
  <si>
    <t>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400MM,COMPRIMENTO ATE 1,0M.FORN.</t>
  </si>
  <si>
    <t>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450MM,COMPRIMENTO ATE 1,0M.FORN.</t>
  </si>
  <si>
    <t>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500MM,COMPRIMENTO ATE 1,0M.FORN.</t>
  </si>
  <si>
    <t>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600MM,COMPRIMENTO ATE 1,0M.FORN.</t>
  </si>
  <si>
    <t>TUBO DE FERRO FUNDIDO DUCTIL COM BOLSA E FLANGE ROSCADOS,ESPESSURA CLASSE K-12,CLASSE DE PRESSAO PN-16,REVESTIDO INTERNAMENTE COM ARGAMASSA DE CIMENTO ALUMINOSO E EXTERNAMENTE COMZINCO METALICO E PINTURA EPOXI NA COR VERMELHA,PARA ESGOTO SANITARIO,CONFORME ABNT NBR 15420 E ABNT NBR 7560,EXCL.ACESSORIOS P/JUNTA,C/DIAMETRO DE 700MM,COMPRIMENTO ATE 1,0M.FORN.</t>
  </si>
  <si>
    <t>ADICIONAL DE EXTENSAO EXCEDENTE A 1,0M,POR CADA 0,5M OU FRACAO EM TUBOS COM FLANGES SOLDADOS,CLASSE K-9,PN-10,REVESTIMENTO INTERNO COM CIMENTO ALUMINOSO,PARA ESGOTO SANITARIO,COM DIAMETRO DE 80MM.FORNECIMENTO</t>
  </si>
  <si>
    <t>ADICIONAL DE EXTENSAO EXCEDENTE A 1,0M,POR CADA 0,5M OU FRACAO EM TUBOS COM FLANGES SOLDADOS,CLASSE K-9,PN-10,REVESTIMENTO INTERNO COM CIMENTO ALUMINOSO,PARA ESGOTO SANITARIO,COM DIAMETRO DE 100MM.FORNECIMENTO</t>
  </si>
  <si>
    <t>ADICIONAL DE EXTENSAO EXCEDENTE A 1,0M,POR CADA 0,5M OU FRACAO EM TUBOS COM FLANGES SOLDADOS,CLASSE K-9,PN-10,REVESTIMENTO INTERNO COM CIMENTO ALUMINOSO,PARA ESGOTO SANITARIO,COM DIAMETRO DE 150MM.FORNECIMENTO</t>
  </si>
  <si>
    <t>ADICIONAL DE EXTENSAO EXCEDENTE A 1,0M,POR CADA 0,5M OU FRACAO EM TUBOS COM FLANGES SOLDADOS,CLASSE K-9,PN-10,REVESTIMENTO INTERNO COM CIMENTO ALUMINOSO,PARA ESGOTO SANITARIO,COM DIAMETRO DE 200MM.FORNECIMENTO</t>
  </si>
  <si>
    <t>ADICIONAL DE EXTENSAO EXCEDENTE A 1,0M,POR CADA 0,5M OU FRACAO EM TUBOS COM FLANGES SOLDADOS,CLASSE K-9,PN-10,REVESTIMENTO INTERNO COM CIMENTO ALUMINOSO,PARA ESGOTO SANITARIO,COM DIAMETRO DE 250MM.FORNECIMENTO</t>
  </si>
  <si>
    <t>ADICIONAL DE EXTENSAO EXCEDENTE A 1,0M,POR CADA 0,5M OU FRACAO EM TUBOS COM FLANGES SOLDADOS,CLASSE K-9,PN-10,REVESTIMENTO INTERNO COM CIMENTO ALUMINOSO,PARA ESGOTO SANITARIO,COM DIAMETRO DE 300MM.FORNECIMENTO</t>
  </si>
  <si>
    <t>ADICIONAL DE EXTENSAO EXCEDENTE A 1,0M,POR CADA 0,5M OU FRACAO EM TUBOS COM FLANGES SOLDADOS,CLASSE K-9,PN-10,REVESTIMENTO INTERNO COM CIMENTO ALUMINOSO,PARA ESGOTO SANITARIO,COM DIAMETRO DE 350MM.FORNECIMENTO</t>
  </si>
  <si>
    <t>ADICIONAL DE EXTENSAO EXCEDENTE A 1,0M,POR CADA 0,5M OU FRACAO EM TUBOS COM FLANGES SOLDADOS,CLASSE K-9,PN-10,REVESTIMENTO INTERNO COM CIMENTO ALUMINOSO,PARA ESGOTO SANITARIO,COM DIAMETRO DE 400MM.FORNECIMENTO</t>
  </si>
  <si>
    <t>ADICIONAL DE EXTENSAO EXCEDENTE A 1,0M,POR CADA 0,5M OU FRACAO EM TUBOS COM FLANGES SOLDADOS,CLASSE K-9,PN-10,REVESTIMENTO INTERNO COM CIMENTO ALUMINOSO,PARA ESGOTO SANITARIO,COM DIAMETRO DE 450MM.FORNECIMENTO</t>
  </si>
  <si>
    <t>ADICIONAL DE EXTENSAO EXCEDENTE A 1,0M,POR CADA 0,5M OU FRACAO EM TUBOS COM FLANGES SOLDADOS,CLASSE K-9,PN-10,REVESTIMENTO INTERNO COM CIMENTO ALUMINOSO,PARA ESGOTO SANITARIO,COM DIAMETRO DE 500MM.FORNECIMENTO</t>
  </si>
  <si>
    <t>ADICIONAL DE EXTENSAO EXCEDENTE A 1,0M,POR CADA 0,5M OU FRACAO EM TUBOS COM FLANGES SOLDADOS,CLASSE K-9,PN-10,REVESTIMENTO INTERNO COM CIMENTO ALUMINOSO,PARA ESGOTO SANITARIO,COM DIAMETRO DE 600MM.FORNECIMENTO</t>
  </si>
  <si>
    <t>ADICIONAL DE EXTENSAO EXCEDENTE A 1,0M,POR CADA 0,5M OU FRACAO EM TUBOS COM FLANGES ROSCADOS,CLASSE K-12,PN-10,REVESTIMENTO INTERNO COM CIMENTO ALUMINOSO,PARA ESGOTO SANITARIO,COMDIAMETRO DE 700MM.FORNECIMENTO</t>
  </si>
  <si>
    <t>ADICIONAL DE EXTENSAO EXCEDENTE A 1,0M,POR CADA 0,5M OU FRACAO EM TUBOS COM FLANGES ROSCADOS,CLASSE K-12,PN-10,REVESTIMENTO INTERNO COM CIMENTO ALUMINOSO,PARA ESGOTO SANITARIO,COMDIAMETRO DE 800MM.FORNECIMENTO</t>
  </si>
  <si>
    <t>ADICIONAL DE EXTENSAO EXCEDENTE A 1,0M,POR CADA 0,5M OU FRACAO EM TUBOS COM FLANGES ROSCADOS,CLASSE K-12,PN-10,REVESTIMENTO INTERNO COM CIMENTO ALUMINOSO,PARA ESGOTO SANITARIO,COMDIAMETRO DE 900MM.FORNECIMENTO</t>
  </si>
  <si>
    <t>ADICIONAL DE EXTENSAO EXCEDENTE A 1,0M,POR CADA 0,5M OU FRACAO EM TUBOS COM FLANGES ROSCADOS,CLASSE K-12,PN-10,REVESTIMENTO INTERNO COM CIMENTO ALUMINOSO,PARA ESGOTO SANITARIO,COMDIAMETRO DE 1000MM.FORNECIMENTO</t>
  </si>
  <si>
    <t>ADICIONAL DE EXTENSAO EXCEDENTE A 1,0M,POR CADA 0,5M OU FRACAO EM TUBOS COM FLANGES ROSCADOS,CLASSE K-12,PN-10,REVESTIMENTO INTERNO COM CIMENTO ALUMINOSO,PARA ESGOTO SANITARIO,COMDIAMETRO DE 1200MM.FORNECIMENTO</t>
  </si>
  <si>
    <t>ADICIONAL DE EXTENSAO EXCEDENTE A 1,0M,POR CADA 0,5M OU FRACAO EM TUBOS COM FLANGES SOLDADOS,CLASSE K-9,PN-16,REVESTIMENTO INTERNO COM CIMENTO ALUMINOSO,PARA ESGOTO SANITARIO,COM DIAMETRO DE 80MM.FORNECIMENTO</t>
  </si>
  <si>
    <t>ADICIONAL DE EXTENSAO EXCEDENTE A 1,0M,POR CADA 0,5M OU FRACAO EM TUBOS COM FLANGES SOLDADOS,CLASSE K-9,PN-16,REVESTIMENTO INTERNO COM CIMENTO ALUMINOSO,PARA ESGOTO SANITARIO,COM DIAMETRO DE 100MM.FORNECIMENTO</t>
  </si>
  <si>
    <t>ADICIONAL DE EXTENSAO EXCEDENTE A 1,0M,POR CADA 0,5M OU FRACAO EM TUBOS COM FLANGES SOLDADOS,CLASSE K-9,PN-16,REVESTIMENTO INTERNO COM CIMENTO ALUMINOSO,PARA ESGOTO SANITARIO,COM DIAMETRO DE 150MM.FORNECIMENTO</t>
  </si>
  <si>
    <t>ADICIONAL DE EXTENSAO EXCEDENTE A 1,0M,POR CADA 0,5M OU FRACAO EM TUBOS COM FLANGES SOLDADOS,CLASSE K-9,PN-16,REVESTIMENTO INTERNO COM CIMENTO ALUMINOSO,PARA ESGOTO SANITARIO,COM DIAMETRO DE 200MM.FORNECIMENTO</t>
  </si>
  <si>
    <t>ADICIONAL DE EXTENSAO EXCEDENTE A 1,0M,POR CADA 0,5M OU FRACAO EM TUBOS COM FLANGES SOLDADOS,CLASSE K-9,PN-16,REVESTIMENTO INTERNO COM CIMENTO ALUMINOSO,PARA ESGOTO SANITARIO,COM DIAMETRO DE 250MM.FORNECIMENTO</t>
  </si>
  <si>
    <t>ADICIONAL DE EXTENSAO EXCEDENTE A 1,0M,POR CADA 0,5M OU FRACAO EM TUBOS COM FLANGES SOLDADOS,CLASSE K-9,PN-16,REVESTIMENTO INTERNO COM CIMENTO ALUMINOSO,PARA ESGOTO SANITARIO,COM DIAMETRO DE 300MM.FORNECIMENTO</t>
  </si>
  <si>
    <t>ADICIONAL DE EXTENSAO EXCEDENTE A 1,0M,POR CADA 0,5M OU FRACAO EM TUBOS COM FLANGES SOLDADOS,CLASSE K-9,PN-16,REVESTIMENTO INTERNO COM CIMENTO ALUMINOSO,PARA ESGOTO SANITARIO,COM DIAMETRO DE 350MM.FORNECIMENTO</t>
  </si>
  <si>
    <t>ADICIONAL DE EXTENSAO EXCEDENTE A 1,0M,POR CADA 0,5M OU FRACAO EM TUBOS COM FLANGES SOLDADOS,CLASSE K-9,PN-16,REVESTIMENTO INTERNO COM CIMENTO ALUMINOSO,PARA ESGOTO SANITARIO,COM DIAMETRO DE 400MM.FORNECIMENTO</t>
  </si>
  <si>
    <t>ADICIONAL DE EXTENSAO EXCEDENTE A 1,0M,POR CADA 0,5M OU FRACAO EM TUBOS COM FLANGES SOLDADOS,CLASSE K-9,PN-16,REVESTIMENTO INTERNO COM CIMENTO ALUMINOSO,PARA ESGOTO SANITARIO,COM DIAMETRO DE 450MM.FORNECIMENTO</t>
  </si>
  <si>
    <t>ADICIONAL DE EXTENSAO EXCEDENTE A 1,0M,POR CADA 0,5M OU FRACAO EM TUBOS COM FLANGES SOLDADOS,CLASSE K-9,PN-16,REVESTIMENTO INTERNO COM CIMENTO ALUMINOSO,PARA ESGOTO SANITARIO,COM DIAMETRO DE 500MM.FORNECIMENTO</t>
  </si>
  <si>
    <t>ADICIONAL DE EXTENSAO EXCEDENTE A 1,0M,POR CADA 0,5M OU FRACAO EM TUBOS COM FLANGES SOLDADOS,CLASSE K-9,PN-16,REVESTIMENTO INTERNO COM CIMENTO ALUMINOSO,PARA ESGOTO SANITARIO,COM DIAMETRO DE 600MM.FORNECIMENTO</t>
  </si>
  <si>
    <t>ADICIONAL DE EXTENSAO EXCEDENTE A 1,0M,POR CADA 0,5M OU FRACAO EM TUBOS COM FLANGES ROSCADOS,CLASSE K-12,PN-16,REVESTIMENTO INTERNO COM CIMENTO ALUMINOSO,PARA ESGOTO SANITARIO,COMDIAMETRO DE 700MM.FORNECIMENTO</t>
  </si>
  <si>
    <t>ADICIONAL DE EXTENSAO EXCEDENTE A 1,0M,POR CADA 0,5M OU FRACAO EM TUBOS COM FLANGES INTEGRAL FUNDIDOS,CLASSE K-14,PN-16,REVESTIMENTO INTERNO COM CIMENTO ALUMINOSO,PARA ESGOTO SANITARIO,COM DIAMETRO DE 800MM.FORNECIMENTO</t>
  </si>
  <si>
    <t>ADICIONAL DE EXTENSAO EXCEDENTE A 1,0M,POR CADA 0,5M OU FRACAO EM TUBOS COM FLANGES INTEGRAL FUNDIDOS,CLASSE K-14,PN-16,REVESTIMENTO INTERNO COM CIMENTO ALUMINOSO,PARA ESGOTO SANITARIO,COM DIAMETRO DE 900MM.FORNECIMENTO</t>
  </si>
  <si>
    <t>ADICIONAL DE EXTENSAO EXCEDENTE A 1,0M,POR CADA 0,5M OU FRACAO EM TUBOS COM FLANGES INTEGRAL FUNDIDOS,CLASSE K-14,PN-16,REVESTIMENTO INTERNO COM CIMENTO ALUMINOSO,PARA ESGOTO SANITARIO,COM DIAMETRO DE 1000MM.FORNECIMENTO</t>
  </si>
  <si>
    <t>ADICIONAL DE EXTENSAO EXCEDENTE A 1,0M,POR CADA 0,5M OU FRACAO EM TUBOS COM FLANGES INTEGRAL FUNDIDOS,CLASSE K-14,PN-16,REVESTIMENTO INTERNO COM CIMENTO ALUMINOSO,PARA ESGOTO SANITARIO,COM DIAMETRO DE 1200MM.FORNECIMENTO</t>
  </si>
  <si>
    <t>TUBO DE CONCRETO ARMADO,CLASSE EA-2,CONFORME ABNT NBR-8890,JUNTA ELASTICA,PARA ESGOTO SANITARIO,COM DIAMETRO DE 400MM,INCLUSIVE ANEL DE BORRACHA.FORNECIMENTO</t>
  </si>
  <si>
    <t>TUBO DE CONCRETO ARMADO,CLASSE EA-2,CONFORME ABNT NBR-8890,JUNTA ELASTICA,PARA ESGOTO SANITARIO,COM DIAMETRO DE 500MM,INCLUSIVE ANEL DE BORRACHA.FORNECIMENTO</t>
  </si>
  <si>
    <t>TUBO DE CONCRETO ARMADO,CLASSE EA-2,CONFORME ABNT NBR-8890,JUNTA ELASTICA,PARA ESGOTO SANITARIO,COM DIAMETRO DE 600MM,INCLUSIVE ANEL DE BORRACHA.FORNECIMENTO</t>
  </si>
  <si>
    <t>TUBO DE CONCRETO ARMADO,CLASSE EA-2,CONFORME ABNT NBR-8890,JUNTA ELASTICA,PARA ESGOTO SANITARIO,COM DIAMETRO DE 700MM,INCLUSIVE ANEL DE BORRACHA.FORNECIMENTO</t>
  </si>
  <si>
    <t>TUBO DE CONCRETO ARMADO,CLASSE EA-2,CONFORME ABNT NBR-8890,JUNTA ELASTICA,PARA ESGOTO SANITARIO,COM DIAMETRO DE 800MM,INCLUSIVE ANEL DE BORRACHA.FORNECIMENTO</t>
  </si>
  <si>
    <t>TUBO DE CONCRETO ARMADO,CLASSE EA-2,CONFORME ABNT NBR-8890,JUNTA ELASTICA,PARA ESGOTO SANITARIO,COM DIAMETRO DE 900MM,INCLUSIVE ANEL DE BORRACHA.FORNECIMENTO</t>
  </si>
  <si>
    <t>TUBO DE CONCRETO ARMADO,CLASSE EA-2,CONFORME ABNT NBR-8890,JUNTA ELASTICA,PARA ESGOTO SANITARIO,COM DIAMETRO DE 1000MM,INCLUSIVE ANEL DE BORRACHA.FORNECIMENTO</t>
  </si>
  <si>
    <t>TUBO DE CONCRETO ARMADO,CLASSE EA-2,CONFORME ABNT NBR-8890,JUNTA ELASTICA,PARA ESGOTO SANITARIO,COM DIAMETRO DE 1200MM,INCLUSIVE ANEL DE BORRACHA.FORNECIMENTO</t>
  </si>
  <si>
    <t>TUBO DE CONCRETO ARMADO,CLASSE EA-2,CONFORME ABNT NBR-8890,JUNTA ELASTICA,PARA ESGOTO SANITARIO,COM DIAMETRO DE 1500MM,INCLUSIVE ANEL DE BORRACHA.FORNECIMENTO</t>
  </si>
  <si>
    <t>TUBO DE CONCRETO ARMADO,CLASSE EA-2,CONFORME ABNT NBR 8890,JUNTA ELASTICA,PARA ESGOTO SANITARIO,COM DIAMETRO DE 1750MM,INCLUSIVE ANEL DE BORRACHA.FORNECIMENTO</t>
  </si>
  <si>
    <t>TUBO DE CONCRETO ARMADO,CLASSE EA-2,CONFORME ABNT NBR 8890,JUNTA ELASTICA,PARA ESGOTO SANITARIO,COM DIAMETRO DE 2000MM,INCLUSIVE ANEL DE BORRACHA.FORNECIMENTO</t>
  </si>
  <si>
    <t>TUBO DE CONCRETO ARMADO,CLASSE EA-3,CONFORME ABNT NBR 8890,JUNTA ELASTICA,PARA ESGOTO SANITARIO,COM DIAMETRO DE 400MM,INCLUSIVE ANEL DE BORRACHA.FORNECIMENTO</t>
  </si>
  <si>
    <t>TUBO DE CONCRETO ARMADO,CLASSE EA-3,CONFORME ABNT NBR 8890,JUNTA ELASTICA,PARA ESGOTO SANITARIO,COM DIAMETRO DE 500MM,INCLUSIVE ANEL DE BORRACHA.FORNECIMENTO</t>
  </si>
  <si>
    <t>TUBO DE CONCRETO ARMADO,CLASSE EA-3,CONFORME ABNT NBR 8890,JUNTA ELASTICA,PARA ESGOTO SANITARIO,COM DIAMETRO DE 600MM,INCLUSIVE ANEL DE BORRACHA.FORNECIMENTO</t>
  </si>
  <si>
    <t>TUBO DE CONCRETO ARMADO,CLASSE EA-3,CONFORME ABNT NBR 8890,JUNTA ELASTICA,PARA ESGOTO SANITARIO,COM DIAMETRO DE 700MM,INCLUSIVE ANEL DE BORRACHA.FORNECIMENTO</t>
  </si>
  <si>
    <t>TUBO DE CONCRETO ARMADO,CLASSE EA-3,CONFORME ABNT NBR 8890,JUNTA ELASTICA,PARA ESGOTO SANITARIO,COM DIAMETRO DE 800MM,INCLUSIVE ANEL DE BORRACHA.FORNECIMENTO</t>
  </si>
  <si>
    <t>TUBO DE CONCRETO ARMADO,CLASSE EA-3,CONFORME ABNT NBR 8890,JUNTA ELASTICA,PARA ESGOTO SANITARIO,COM DIAMETRO DE 900MM,INCLUSIVE ANEL DE BORRACHA.FORNECIMENTO</t>
  </si>
  <si>
    <t>TUBO DE CONCRETO ARMADO,CLASSE EA-3,CONFORME ABNT NBR 8890,JUNTA ELASTICA,PARA ESGOTO SANITARIO,COM DIAMETRO DE 1000MM,INCLUSIVE ANEL DE BORRACHA.FORNECIMENTO</t>
  </si>
  <si>
    <t>TUBO DE CONCRETO ARMADO,CLASSE EA-3,CONFORME ABNT NBR 8890,JUNTA ELASTICA,PARA ESGOTO SANITARIO,COM DIAMETRO DE 1200MM,INCLUSIVE ANEL DE BORRACHA.FORNECIMENTO</t>
  </si>
  <si>
    <t>TUBO DE CONCRETO ARMADO,CLASSE EA-3,CONFORME ABNT NBR 8890,JUNTA ELASTICA,PARA ESGOTO SANITARIO,COM DIAMETRO DE 1500MM,INCLUSIVE ANEL DE BORRACHA.FORNECIMENTO</t>
  </si>
  <si>
    <t>TUBO DE CONCRETO ARMADO,CLASSE EA-4,CONFORME ABNT NBR 8890,JUNTA ELASTICA,PARA ESGOTO SANITARIO,COM DIAMETRO DE 400MM,INCLUSIVE ANEL DE BORRACHA.FORNECIMENTO</t>
  </si>
  <si>
    <t>TUBO DE CONCRETO ARMADO,CLASSE EA-4,CONFORME ABNT NBR 8890,JUNTA ELASTICA,PARA ESGOTO SANITARIO,COM DIAMETRO DE 500MM,INCLUSIVE ANEL DE BORRACHA. FORNECIMENTO</t>
  </si>
  <si>
    <t>TUBO DE CONCRETO ARMADO,CLASSE EA-4,CONFORME ABNT NBR 8890,JUNTA ELASTICA,PARA ESGOTO SANITARIO,COM DIAMETRO DE 600MM,INCLUSIVE ANEL DE BORRACHA. FORNECIMENTO</t>
  </si>
  <si>
    <t>TUBO DE CONCRETO ARMADO,CLASSE EA-4,CONFORME ABNT NBR 8890,JUNTA ELASTICA,PARA ESGOTO SANITARIO,COM DIAMETRO DE 700MM,INCLUSIVE ANEL DE BORRACHA. FORNECIMENTO</t>
  </si>
  <si>
    <t>TUBO DE CONCRETO ARMADO,CLASSE EA-4,CONFORME ABNT NBR 8890,JUNTA ELASTICA,PARA ESGOTO SANITARIO,COM DIAMETRO DE 800MM,INCLUSIVE ANEL DE BORRACHA.FORNECIMENTO</t>
  </si>
  <si>
    <t>TUBO DE CONCRETO ARMADO,CLASSE EA-4,CONFORME ABNT NBR 8890,JUNTA ELASTICA,PARA ESGOTO SANITARIO,COM DIAMETRO DE 900MM,INCLUSIVE ANEL DE BORRACHA. FORNECIMENTO</t>
  </si>
  <si>
    <t>TUBO DE CONCRETO ARMADO,CLASSE EA-4,CONFORME ABNT NBR 8890,JUNTA ELASTICA,PARA ESGOTO SANITARIO,COM DIAMETRO DE 1000MM,INCLUSIVE ANEL DE BORRACHA. FORNECIMENTO</t>
  </si>
  <si>
    <t>TUBO DE CONCRETO ARMADO,CLASSE EA-4,CONFORME ABNT NBR 8890,JUNTA ELASTICA,PARA ESGOTO SANITARIO,COM DIAMETRO DE 1200MM,INCLUSIVE ANEL DE BORRACHA.FORNECIMENTO</t>
  </si>
  <si>
    <t>TUBO DE CONCRETO ARMADO,CLASSE EA-4,CONFORME ABNT NBR 8890,JUNTA ELASTICA,PARA ESGOTO SANITARIO,COM DIAMETRO DE 1500MM,INCLUSIVE ANEL DE BORRACHA. FORNECIMENTO</t>
  </si>
  <si>
    <t>TUBO DE CONCRETO ARMADO, CLASSE PA-1,PARA GALERIAS DE AGUASPLUVIAIS,COM DIAMETRO DE  300MM,JUNTA DE ARGAMASSA. FORNECIMENTO</t>
  </si>
  <si>
    <t>TUBO DE CONCRETO ARMADO, CLASSE PA-1,PARA GALERIAS DE AGUASPLUVIAIS,COM DIAMETRO DE  400MM,JUNTA DE ARGAMASSA. FORNECIMENTO</t>
  </si>
  <si>
    <t>TUBO DE CONCRETO ARMADO, CLASSE PA-1,PARA GALERIAS DE AGUASPLUVIAIS,COM DIAMETRO DE  500MM,JUNTA DE ARGAMASSA. FORNECIMENTO</t>
  </si>
  <si>
    <t>TUBO DE CONCRETO ARMADO, CLASSE PA-1,PARA GALERIAS DE AGUASPLUVIAIS,COM DIAMETRO DE  600MM,JUNTA DE ARGAMASSA. FORNECIMENTO</t>
  </si>
  <si>
    <t>TUBO DE CONCRETO ARMADO, CLASSE PA-1,PARA GALERIAS DE AGUASPLUVIAIS,COM DIAMETRO DE  700MM,JUNTA DE ARGAMASSA. FORNECIMENTO</t>
  </si>
  <si>
    <t>TUBO DE CONCRETO ARMADO, CLASSE PA-1,PARA GALERIAS DE AGUASPLUVIAIS,COM DIAMETRO DE  800MM,JUNTA DE ARGAMASSA. FORNECIMENTO</t>
  </si>
  <si>
    <t>TUBO DE CONCRETO ARMADO, CLASSE PA-1,PARA GALERIAS DE AGUASPLUVIAIS,COM DIAMETRO DE  900MM,JUNTA DE ARGAMASSA. FORNECIMENTO</t>
  </si>
  <si>
    <t>TUBO DE CONCRETO ARMADO, CLASSE PA-1,PARA GALERIAS DE AGUASPLUVIAIS,COM DIAMETRO DE 1000MM,JUNTA DE ARGAMASSA. FORNECIMENTO</t>
  </si>
  <si>
    <t>TUBO DE CONCRETO ARMADO, CLASSE PA-1,PARA GALERIAS DE AGUASPLUVIAIS,COM DIAMETRO DE 1200MM,JUNTA DE ARGAMASSA. FORNECIMENTO</t>
  </si>
  <si>
    <t>TUBO DE CONCRETO ARMADO, CLASSE PA-1,PARA GALERIAS DE AGUASPLUVIAIS,COM DIAMETRO DE 1500MM,JUNTA DE ARGAMASSA. FORNECIMENTO</t>
  </si>
  <si>
    <t>TUBO DE CONCRETO ARMADO, CLASSE PA-2,PARA GALERIAS DE AGUASPLUVIAIS,COM DIAMETRO DE  300MM,JUNTA DE ARGAMASSA. FORNECIMENTO</t>
  </si>
  <si>
    <t>TUBO DE CONCRETO ARMADO, CLASSE PA-2,PARA GALERIAS DE AGUASPLUVIAIS,COM DIAMETRO DE  400MM,JUNTA DE ARGAMASSA. FORNECIMENTO</t>
  </si>
  <si>
    <t>TUBO DE CONCRETO ARMADO, CLASSE PA-2,PARA GALERIAS DE AGUASPLUVIAIS,COM DIAMETRO DE  500MM,JUNTA DE ARGAMASSA. FORNECIMENTO</t>
  </si>
  <si>
    <t>TUBO DE CONCRETO ARMADO, CLASSE PA-2,PARA GALERIAS DE AGUASPLUVIAIS,COM DIAMETRO DE  600MM,JUNTA DE ARGAMASSA. FORNECIMENTO</t>
  </si>
  <si>
    <t>TUBO DE CONCRETO ARMADO, CLASSE PA-2,PARA GALERIAS DE AGUASPLUVIAIS,COM DIAMETRO DE  700MM,JUNTA DE ARGAMASSA. FORNECIMENTO</t>
  </si>
  <si>
    <t>TUBO DE CONCRETO ARMADO, CLASSE PA-2,PARA GALERIAS DE AGUASPLUVIAIS,COM DIAMETRO DE  800MM,JUNTA DE ARGAMASSA. FORNECIMENTO</t>
  </si>
  <si>
    <t>TUBO DE CONCRETO ARMADO, CLASSE PA-2,PARA GALERIAS DE AGUASPLUVIAIS,COM DIAMETRO DE  900MM,JUNTA DE ARGAMASSA. FORNECIMENTO</t>
  </si>
  <si>
    <t>TUBO DE CONCRETO ARMADO, CLASSE PA-2,PARA GALERIAS DE AGUASPLUVIAIS,COM DIAMETRO DE 1000MM,JUNTA DE ARGAMASSA. FORNECIMENTO</t>
  </si>
  <si>
    <t>TUBO DE CONCRETO ARMADO, CLASSE PA-2,PARA GALERIAS DE AGUASPLUVIAIS,COM DIAMETRO DE 1200MM,JUNTA DE ARGAMASSA. FORNECIMENTO</t>
  </si>
  <si>
    <t>TUBO DE CONCRETO ARMADO, CLASSE PA-2,PARA GALERIAS DE AGUASPLUVIAIS,COM DIAMETRO DE 1500MM,JUNTA DE ARGAMASSA. FORNECIMENTO</t>
  </si>
  <si>
    <t>TUBO DE CONCRETO ARMADO, CLASSE PA-3,PARA GALERIAS DE AGUASPLUVIAIS,COM DIAMETRO DE  300MM,JUNTA DE ARGAMASSA. FORNECIMENTO</t>
  </si>
  <si>
    <t>TUBO DE CONCRETO ARMADO, CLASSE PA-3,PARA GALERIAS DE AGUASPLUVIAIS,COM DIAMETRO DE  400MM,JUNTA DE ARGAMASSA. FORNECIMENTO</t>
  </si>
  <si>
    <t>TUBO DE CONCRETO ARMADO, CLASSE PA-3,PARA GALERIAS DE AGUASPLUVIAIS,COM DIAMETRO DE  500MM,JUNTA DE ARGAMASSA. FORNECIMENTO</t>
  </si>
  <si>
    <t>TUBO DE CONCRETO ARMADO, CLASSE PA-3,PARA GALERIAS DE AGUASPLUVIAIS,COM DIAMETRO DE  600MM,JUNTA DE ARGAMASSA. FORNECIMENTO</t>
  </si>
  <si>
    <t>TUBO DE CONCRETO ARMADO, CLASSE PA-3,PARA GALERIAS DE AGUASPLUVIAIS,COM DIAMETRO DE  700MM,JUNTA DE ARGAMASSA. FORNECIMENTO</t>
  </si>
  <si>
    <t>TUBO DE CONCRETO ARMADO, CLASSE PA-3,PARA GALERIAS DE AGUASPLUVIAIS,COM DIAMETRO DE  800MM,JUNTA DE ARGAMASSA. FORNECIMENTO</t>
  </si>
  <si>
    <t>TUBO DE CONCRETO ARMADO, CLASSE PA-3,PARA GALERIAS DE AGUASPLUVIAIS,COM DIAMETRO DE 1000MM,JUNTA DE ARGAMASSA. FORNECIMENTO</t>
  </si>
  <si>
    <t>TUBO DE CONCRETO ARMADO, CLASSE PA-3,PARA GALERIAS DE AGUASPLUVIAIS,COM DIAMETRO DE 1200MM,JUNTA DE ARGAMASSA. FORNECIMENTO</t>
  </si>
  <si>
    <t>TUBO DE CONCRETO ARMADO, CLASSE PA-3,PARA GALERIAS DE AGUASPLUVIAIS,COM DIAMETRO DE 1500MM,JUNTA DE ARGAMASSA. FORNECIMENTO</t>
  </si>
  <si>
    <t>TUBO DE CONCRETO ARMADO, CLASSE PA-4,PARA GALERIAS DE AGUASPLUVIAIS, COM DIAMETRO DE 300MM, JUNTA DE ARGAMASSA. FORNECIMENTO</t>
  </si>
  <si>
    <t>TUBO DE CONCRETO ARMADO, CLASSE PA-4,PARA GALERIAS DE AGUASPLUVIAIS,COM DIAMETRO DE 400MM,JUNTA DE ARGAMASSA. FORNECIMENTO</t>
  </si>
  <si>
    <t>TUBO DE CONCRETO ARMADO, CLASSE PA-4,PARA GALERIAS DE AGUASPLUVIAIS,COM DIAMETRO DE  500MM,JUNTA DE ARGAMASSA. FORNECIMENTO</t>
  </si>
  <si>
    <t>TUBO DE CONCRETO ARMADO, CLASSE PA-4,PARA GALERIAS DE AGUASPLUVIAIS,COM DIAMETRO DE  600MM,JUNTA DE ARGAMASSA. FORNECIMENTO</t>
  </si>
  <si>
    <t>TUBO DE CONCRETO ARMADO, CLASSE PA-4,PARA GALERIAS DE AGUASPLUVIAIS,COM DIAMETRO DE 700MM,JUNTA DE ARGAMASSA.FORNECIMENTO</t>
  </si>
  <si>
    <t>TUBO DE CONCRETO ARMADO, CLASSE PA-4,PARA GALERIAS DE AGUASPLUVIAIS,COM DIAMETRO DE  800MM,JUNTA DE ARGAMASSA. FORNECIMENTO</t>
  </si>
  <si>
    <t>TUBO DE CONCRETO ARMADO, CLASSE PA-4,PARA GALERIAS DE AGUASPLUVIAIS,COM DIAMETRO DE  900MM,JUNTA DE ARGAMASSA. FORNECIMENTO</t>
  </si>
  <si>
    <t>TUBO DE CONCRETO ARMADO, CLASSE PA-4,PARA GALERIAS DE AGUASPLUVIAIS,COM DIAMETRO DE 1000MM,JUNTA DE ARGAMASSA. FORNECIMENTO</t>
  </si>
  <si>
    <t>TUBO DE CONCRETO ARMADO, CLASSE PA-4,PARA GALERIAS DE AGUASPLUVIAIS,COM DIAMETRO DE 1200MM,JUNTA DE ARGAMASSA. FORNECIMENTO</t>
  </si>
  <si>
    <t>TUBO DE CONCRETO ARMADO, CLASSE PA-4,PARA GALERIAS DE AGUASPLUVIAIS,COM DIAMETRO DE 1500MM,JUNTA DE ARGAMASSA. FORNECIMENTO</t>
  </si>
  <si>
    <t>TUBO PVC-PBA,CLASSE 15(EB-183),PARA ADUCAO E DISTRIBUICAO DE AGUAS,COM DIAMETRO NOMINAL DE 50MM, INCLUSIVE ANEL DE BORRACHA. FORNECIMENTO</t>
  </si>
  <si>
    <t>TUBO PVC-PBA,CLASSE 15(EB-183),PARA ADUCAO E DISTRIBUICAO DE AGUAS,COM DIAMETRO NOMINAL DE 75MM, INCLUSIVE ANEL DE BORRACHA. FORNECIMENTO</t>
  </si>
  <si>
    <t>TUBO PVC-PBA,CLASSE 15(EB-183),PARA ADUCAO E DISTRIBUICAO DE AGUAS,COM DIAMETRO NOMINAL DE 100MM,INCLUSIVE ANEL DE BORRACHA. FORNECIMENTO</t>
  </si>
  <si>
    <t>TUBO PVC-PBA,CLASSE 20(EB-183),PARA ADUCAO E DISTRIBUICAO DE AGUAS,COM DIAMETRO NOMINAL DE  50MM,INCLUSIVE ANEL DE BORRACHA. FORNECIMENTO</t>
  </si>
  <si>
    <t>TUBO PVC-PBA,CLASSE 20(EB-183),PARA ADUCAO E DISTRIBUICAO DE AGUAS,COM DIAMETRO NOMINAL DE  75MM,INCLUSIVE ANEL DE BORRACHA. FORNECIMENTO</t>
  </si>
  <si>
    <t>TUBO PVC-PBA,CLASSE 20(EB-183),PARA ADUCAO E DISTRIBUICAO DE AGUAS,COM DIAMETRO NOMINAL DE 100MM,INCLUSIVE ANEL DE BORRACHA, FORNECIMENTO</t>
  </si>
  <si>
    <t>ADAPTADOR PVC-PBA,CONFORME ABNT NBR 10351,PB,RQ X PBA COM DIAMETRO NOMINAL DE 50MM,INCLUSIVE ANEL DE BORRACHA.FORNECIMENTO</t>
  </si>
  <si>
    <t>ADAPTADOR PVC-PBA,CONFORME ABNT NBR 10351,PB,RQ X PBA COM DIAMETRO NOMINAL DE 75MM,INCLUSIVE ANEL DE BORRACHA.FORNECIMENTO</t>
  </si>
  <si>
    <t>ADAPTADOR PVC-PBA,CONFORME ABNT NBR 10351,PB,RQ X PBA COM DIAMETRO NOMINAL DE 100MM,INCLUSIVE ANEL DE BORRACHA.FORNECIMENTO</t>
  </si>
  <si>
    <t>ADAPTADOR PVC-PBA,CONFORME ABNT NBR 10351,PP,RQ X PBA COM DIAMETRO NOMINAL DE 50MM. FORNECIMENTO</t>
  </si>
  <si>
    <t>CAP PVC-PBA,CONFORME ABNT NBR 10351,COM DIAMETRO NOMINAL DE50MM,INCLUSIVE ANEL DE BORRACHA. FORNECIMENTO</t>
  </si>
  <si>
    <t>CAP PVC-PBA,CONFORME ABNT NBR 10351,COM DIAMETRO NOMINAL DE75MM,INCLUSIVE ANEL DE BORRACHA.FORNECIMENTO</t>
  </si>
  <si>
    <t>CAP PVC-PBA,CONFORME ABNT NBR 10351,COM DIAMETRO NOMINAL DE100MM,INCLUSIVE ANEL DE BORRACHA.FORNECIMENTO</t>
  </si>
  <si>
    <t>CRUZETA PVC-PBA,CONFORME ABNT NBR 10351,BBBB COM DIAMETROS NOMINAIS DE 50MMX50MM,INCLUSIVE ANEIS DE BORRACHA.FORNECIMENTO</t>
  </si>
  <si>
    <t>CRUZETA PVC-PBA,CONFORME ABNT NBR 10351,BBBB COM DIAMETROS NOMINAIS DE 75MMX50MM,INCLUSIVE ANEIS DE BORRACHA.FORNECIMENTO</t>
  </si>
  <si>
    <t>CRUZETA PVC-PBA,CONFORME ABNT NBR 10351,BBBB COM DIAMETROS NOMINAIS DE 75MMX75MM,INCLUSIVE ANEIS DE BORRACHA.FORNECIMENTO</t>
  </si>
  <si>
    <t>CRUZETA PVC-PBA,CONFORME ABNT NBR 10351,BBBB COM DIAMETROS NOMINAIS DE 100MMX100MM,INCLUSIVE ANEIS DE BORRACHA.FORNECIMENTO</t>
  </si>
  <si>
    <t>CURVA PVC-PBA,CONFORME ABNT NBR 10351,DE 22°30`,PB,COM DIAMETRO NOMINAL DE 50MM,INCLUSIVE ANEL DE BORRACHA.FORNECIMENTO</t>
  </si>
  <si>
    <t>CURVA PVC-PB,CONFORME ABNT NBR 10351,DE 22°30`,PB,COM DIAMETRO NOMINAL DE 75MM,INCLUSIVE ANEL DE BORRACHA.FORNECIMENTO</t>
  </si>
  <si>
    <t>CURVA PVC-PBA,CONFORME ABNT NBR 10351,DE 22°30`,PB,COM DIAMETRO NOMINAL DE 100MM,INCLUSIVE ANEL DE BORRACHA.FORNECIMENTO</t>
  </si>
  <si>
    <t>CURVA PVC-PBA,CONFORME ABNT NBR 10351,DE 45°,PB,COM DIAMETRO NOMINAL DE 50MM,INCLUSIVE ANEL DE BORRACHA.FORNECIMENTO</t>
  </si>
  <si>
    <t>CURVA PVC-PBA,CONFORME ABNT NBR 10351,DE 45°,PB,COM DIAMETRO NOMINAL DE 75MM,INCLUSIVE ANEL DE BORRACHA.FORNECIMENTO</t>
  </si>
  <si>
    <t>CURVA PVC-PBA,CONFORME ABNT NBR 10351,DE 45°,PB,COM DIAMETRO NOMINAL DE 100MM,INCLUSIVE ANEL DE BORRACHA.FORNECIMENTO</t>
  </si>
  <si>
    <t>CURVA PVC-PBA,CONFORME ABNT NBR 10351,DE 90°,PB,COM DIAMETRO NOMINAL DE 50MM,INCLUSIVE ANEL DE BORRACHA.FORNECIMENTO</t>
  </si>
  <si>
    <t>CURVA PVC-PBA,CONFORME ABNT NBR 10351,DE 90°,PB,COM DIAMETRO NOMINAL DE 75MM, INCLUSIVE ANEL DE BORRACHA. FORNECIMENTO</t>
  </si>
  <si>
    <t>CURVA PVC-PBA,CONFORME ABNT NBR 10351,DE 90°,PB,COM DIAMETRO NOMINAL DE 100MM,INCLUSIVE ANEL DE BORRACHA. FORNECIMENTO</t>
  </si>
  <si>
    <t>EXTREMIDADE PVC-PBA,CONFORME ABNT NBR 10351,BF,COM DIAMETRONOMINAL DE 50MM, INCLUSIVE ANEL DE BORRACHA. FORNECIMENTO</t>
  </si>
  <si>
    <t>EXTREMIDADE PVC-PBA,CONFORME ABNT NBR 10351,BF,COM DIAMETRONOMINAL DE 75MM,INCLUSIVE ANEL DE BORRACHA. FORNECIMENTO</t>
  </si>
  <si>
    <t>EXTREMIDADE PVC-PBA,CONFORME ABNT NBR 10351,BF,COM DIAMETRONOMINAL DE 100MM,INCLUSIVE ANEL DE BORRACHA. FORNECIMENTO</t>
  </si>
  <si>
    <t>EXTREMIDADE PVC-PBA,CONFORME ABNT NBR 10351,PF,COM DIAMETRONOMINAL DE 50MM. FORNECIMENTO</t>
  </si>
  <si>
    <t>EXTREMIDADE PVC-PBA,CONFORME ABNT NBR 10351,PF,COM DIAMETRONOMINAL DE 75MM. FORNECIMENTO</t>
  </si>
  <si>
    <t>EXTREMIDADE PVC-PBA,CONFORME ABNT NBR 10351,PF,COM DIAMETRONOMINAL DE 100MM. FORNECIMENTO</t>
  </si>
  <si>
    <t>LUVA DE CORRER PVC-PBA,CONFORME ABNT NBR 10351,COM DIAMETRONOMINAL DE 50MM,INCLUSIVE ANEIS DE BORRACHA. FORNECIMENTO</t>
  </si>
  <si>
    <t>LUVA DE CORRER PVC-PBA,CONFORME ABNT NBR 10351,COM DIAMETRONOMINAL DE 75MM, INCLUSIVE ANEIS DE BORRACHA. FORNECIMENTO</t>
  </si>
  <si>
    <t>LUVA DE CORRER PVC-PBA,CONFORME ABNT NBR 10351,COM DIAMETRONOMINAL DE 100MM, INCLUSIVE ANEIS DE BORRACHA. FORNECIMENTO</t>
  </si>
  <si>
    <t>LUVA SIMPLES PVC-PBA,CONFORME ABNT NBR 10351,COM DIAMETRO NOMINAL DE 50MM,INCLUSIVE ANEIS DE BORRACHA. FORNECIMENTO</t>
  </si>
  <si>
    <t>LUVA SIMPLES PVC-PBA,CONFORME ABNT NBR 10351,COM DIAMETRO NOMINAL DE 75MM, INCLUSIVE ANEIS DE BORRACHA. FORNECIMENTO</t>
  </si>
  <si>
    <t>LUVA SIMPLES PVC-PBA,CONFORME ABNT NBR 10351,COM DIAMETRO NOMINAL DE 100MM, INCLUSIVE ANEIS DE BORRACHA. FORNECIMENTO</t>
  </si>
  <si>
    <t>REDUCAO PVC-PBA,CONFORME ABNT NBR 10351,PB,COM DIAMETROS NOMINAIS DE 75MMX50MM,INCLUSIVE ANEL DE BORRACHA.FORNECIMENTO</t>
  </si>
  <si>
    <t>REDUCAO PVC-PBA,CONFORME ABNT NBR 10351,PB,COM DIAMETROS NOMINAIS DE 100MMX50MM,INCLUSIVE ANEL DE BORRACHA. FORNECIMENTO</t>
  </si>
  <si>
    <t>REDUCAO DE PVC-PBA,CONFORME ABNT NBR 10351,PB,COM DIAMETROSNOMINAIS DE 100MMX75MM,INCLUSIVE ANEL DE BORRACHA.FORNECIMENTO</t>
  </si>
  <si>
    <t>TE PVC-PBA,CONFORME ABNT NBR 10351,BBB,COM DIAMETROS NOMINAIS DE 50MMX50MM,INCLUSIVE ANEIS DE BORRACHA.FORNECIMENTO</t>
  </si>
  <si>
    <t>TE PVC-PBA,CONFORME ABNT NBR 10351,BBB,COM DIAMETROS NOMINAIS DE 75MMX50MM, INCLUSIVE ANEIS DE BORRACHA. FORNECIMENTO</t>
  </si>
  <si>
    <t>TE PVC-PBA,CONFORME ABNT NBR 10351,BBB,COM DIAMETROS NOMINAIS DE 75MMX75MM, INCLUSIVE ANEIS DE BORRACHA. FORNECIMENTO</t>
  </si>
  <si>
    <t>TE PVC-PBA,CONFORME ABNT NBR 10351,BBB,COM DIAMETROS NOMINAIS DE 100MMX50MM, INCLUSIVE ANEIS DE BORRACHA. FORNECIMENTO</t>
  </si>
  <si>
    <t>TE PVC-PBA,CONFORME ABNT NBR 10351,BBB,COM DIAMETROS NOMINAIS DE 100MMX75MM, INCLUSIVE ANEIS DE BORRACHA. FORNECIMENTO</t>
  </si>
  <si>
    <t>TE PVC-PBA,CONFORME ABNT NBR 10351,BBB,COM DIAMETROS NOMINAIS DE 100MMX100MM, INCLUSIVE ANEIS DE BORRACHA. FORNECIMENTO</t>
  </si>
  <si>
    <t>COLAR DE TOMADA DE PVC COM TRAVAS, SAIDA ROSQUEADA DE 3/4",PARA DISTRIBUIDOR PBA COM DN=50MM.FORNECIMENTO</t>
  </si>
  <si>
    <t>COLAR DE TOMADA DE PVC COM TRAVAS, SAIDA ROSQUEADA DE 3/4",PARA DISTRIBUIDOR PBA COM DN=75MM.FORNECIMENTO</t>
  </si>
  <si>
    <t>TUBO PVC-DEFOFO(EB-1208),PARA ADUCAO E DISTRIBUICAO DE AGUAS,COM DIAMETRO NOMINAL DE 100MM, INCLUSIVE ANEL DE BORRACHA.FORNECIMENTO</t>
  </si>
  <si>
    <t>TUBO PVC-DEFOFO(EB-1208),PARA ADUCAO E DISTRIBUICAO DE AGUAS,COM DIAMETRO NOMINAL DE 150MM, INCLUSIVE ANEL DE BORRACHA.FORNECIMENTO</t>
  </si>
  <si>
    <t>TUBO PVC-DEFOFO(EB-1208),PARA ADUCAO E DISTRIBUICAO DE AGUAS,COM DIAMETRO NOMINAL DE 200MM, INCLUSIVE ANEL DE BORRACHA.FORNECIMENTO</t>
  </si>
  <si>
    <t>TUBO PVC-DEFOFO(EB-1208),PARA ADUCAO E DISTRIBUICAO DE AGUAS,COM DIAMETRO NOMINAL DE 250MM, INCLUSIVE ANEL DE BORRACHA.FORNECIMENTO</t>
  </si>
  <si>
    <t>TUBO PVC-DEFOFO(EB-1208),PARA ADUCAO E DISTRIBUICAO DE AGUAS,COM DIAMETRO NOMINAL DE 300MM, INCLUSIVE ANEL DE BORRACHA.FORNECIMENTO</t>
  </si>
  <si>
    <t>TUBO PVC-DEFOFO(EB-1208),PARA ADUCAO E DISTRIBUICAO DE AGUAS,COM DIAMETRO NOMINAL DE 400MM, INCLUSIVE ANEL DE BORRACHA.FORNECIMENTO</t>
  </si>
  <si>
    <t>TUBO PVC-DEFOFO(EB-1208),PARA ADUCAO E DISTRIBUICAO DE AGUAS,COM DIAMETRO NOMINAL DE 500MM, INCLUSIVE ANEL DE BORRACHA.FORNECIMENTO</t>
  </si>
  <si>
    <t>LUVA DE CORRER PVC-DEFOFO,CONFORME ABNT NBR 10569,COM DIAMETRO NOMINAL DE 100MM,INCLUSIVE ANEIS DE BORRACHA.FORNECIMENTO</t>
  </si>
  <si>
    <t>LUVA DE CORRER PVC-DEFOFO,CONFORME ABNT NBR 10569,COM DIAMETRO NOMINAL DE 150MM,INCLUSIVE ANEIS DE BORRACHA.FORNECIMENTO</t>
  </si>
  <si>
    <t>LUVA DE CORRER PVC-DEFOFO,CONFORME ABNT NBR 10569,COM DIAMETRO NOMINAL DE 200MM,INCLUSIVE ANEIS DE BORRACHA.FORNECIMENTO</t>
  </si>
  <si>
    <t>LUVA DE CORRER PVC-DEFOFO,CONFORME ABNT NBR 10569,COM DIAMETRO NOMINAL DE 250MM,INCLUSIVE ANEIS DE BORRACHA.FORNECIMENTO</t>
  </si>
  <si>
    <t>LUVA DE CORRER PVC-DEFOFO,CONFORME ABNT NBR 10569,COM DIAMETRO NOMINAL DE 300MM,INCLUSIVE ANEIS DE BORRACHA.FORNECIMENTO</t>
  </si>
  <si>
    <t>TUBO DE PVC RIGIDO,ROSQUEAVEL,PARA AGUA FRIA,COM DIAMETRO DE 1/2".FORNECIMENTO</t>
  </si>
  <si>
    <t>TUBO DE PVC RIGIDO,ROSQUEAVEL,PARA AGUA FRIA,COM DIAMETRO DE 3/4".FORNECIMENTO</t>
  </si>
  <si>
    <t>TUBO DE PVC RIGIDO,ROSQUEAVEL,PARA AGUA FRIA,COM DIAMETRO DE 1".FORNECIMENTO</t>
  </si>
  <si>
    <t>TUBO DE PVC RIGIDO,ROSQUEAVEL,PARA AGUA FRIA,COM DIAMETRO DE 1.1/2".FORNECIMENTO</t>
  </si>
  <si>
    <t>TUBO DE PVC RIGIDO ROSQUEAVEL,PARA AGUA FRIA,COM DIAMETRO DE 2".FORNECIMENTO</t>
  </si>
  <si>
    <t>TUBO DE PVC RIGIDO,ROSQUEAVEL,PARA AGUA FRIA,COM DIAMETRO DE 3".FORNECIMENTO</t>
  </si>
  <si>
    <t>TUBO DE PVC RIGIDO ROSQUEAVEL,PARA AGUA FRIA,COM DIAMETRO DE 4".FORNECIMENTO</t>
  </si>
  <si>
    <t>TUBO DE PVC RIGIDO SOLDAVEL,PARA AGUA FRIA, COM DIAMETRO DE20MM.FORNECIMENTO</t>
  </si>
  <si>
    <t>TUBO DE PVC RIGIDO SOLDAVEL,PARA AGUA FRIA, COM DIAMETRO DE25MM.FORNECIMENTO</t>
  </si>
  <si>
    <t>TUBO DE PVC RIGIDO SOLDAVEL,PARA AGUA FRIA, COM DIAMETRO DE32MM.FORNECIMENTO</t>
  </si>
  <si>
    <t>TUBO DE PVC RIGIDO SOLDAVEL,PARA AGUA FRIA, COM DIAMETRO DE40MM.FORNECIMENTO</t>
  </si>
  <si>
    <t>TUBO DE PVC RIGIDO SOLDAVEL,PARA AGUA FRIA, COM DIAMETRO DE50MM.FORNECIMENTO</t>
  </si>
  <si>
    <t>TUBO DE PVC RIGIDO SOLDAVEL,PARA AGUA FRIA, COM DIAMETRO DE60MM.FORNECIMENTO</t>
  </si>
  <si>
    <t>TUBO DE PVC RIGIDO SOLDAVEL,PARA AGUA FRIA, COM DIAMETRO DE75MM.FORNECIMENTO</t>
  </si>
  <si>
    <t>TUBO DE PVC RIGIDO SOLDAVEL,PARA AGUA FRIA, COM DIAMETRO DE85MM.FORNECIMENTO</t>
  </si>
  <si>
    <t>TUBO DE PVC RIGIDO SOLDAVEL,PARA AGUA FRIA, COM DIAMETRO DE110MM.FORNECIMENTO</t>
  </si>
  <si>
    <t>TUBO PVC,CONFORME ABNT NBR-7362,PARA ESGOTO SANITARIO,COM DIAMETRO NOMINAL DE 100MM,INCLUSIVE ANEL DE BORRACHA.FORNECIMENTO</t>
  </si>
  <si>
    <t>TUBO PVC,CONFORME ABNT NBR-7362,PARA ESGOTO SANITARIO,COM DIAMETRO NOMINAL DE 150MM,INCLUSIVE ANEL DE BORRACHA.FORNECIMENTO</t>
  </si>
  <si>
    <t>TUBO PVC,CONFORME ABNT NBR-7362,PARA ESGOTO SANITARIO,COM DIAMETRO NOMINAL DE 200MM,INCLUSIVE ANEL DE BORRACHA.FORNECIMENTO</t>
  </si>
  <si>
    <t>TUBO PVC,CONFORME ABNT NBR-7362,PARA ESGOTO SANITARIO,COM DIAMETRO NOMINAL DE 250MM,INCLUSIVE ANEL DE BORRACHA.FORNECIMENTO</t>
  </si>
  <si>
    <t>TUBO PVC,CONFORME ABNT NBR-7362,PARA ESGOTO SANITARIO,COM DIAMETRO NOMINAL DE 300MM,INCLUSIVE ANEL DE BORRACHA.FORNECIMENTO</t>
  </si>
  <si>
    <t>TUBO PVC,CONFORME ABNT NBR 7362,PARA ESGOTO SANITARIO,COM DIAMETRO NOMINAL DE 350MM,INCLUSIVE ANEL DE BORRACHA.FORNECIMENTO</t>
  </si>
  <si>
    <t>TUBO PVC,CONFORME ABNT NBR 7362,PARA ESGOTO SANITARIO,COM DIAMETRO NOMINAL DE 400MM,INCLUSIVE ANEL DE BORRACHA.FORNECIMENTO</t>
  </si>
  <si>
    <t>CURVA DE PVC PARA REDE DE ESGOTO,CONFORME ABNT NBR 10569,DE45º,PB,COM DIAMETRO NOMINAL DE 100MM,INCLUSIVE ANEL DE BORRACHA.FORNECIMENTO</t>
  </si>
  <si>
    <t>CURVA DE PVC PARA REDE DE ESGOTO,CONFORME ABNT NBR 10569,DE45º,PB,COM DIAMETRO NOMINAL DE 150MM,INCLUSIVE ANEL DE BORRACHA.FORNECIMENTO</t>
  </si>
  <si>
    <t>CURVA DE PVC PARA REDE DE ESGOTO,CONFORME ABNT NBR 10569,DE90º,PB,COM DIAMETRO NOMINAL DE 100MM,INCLUSIVE ANEL DE BORRACHA.FORNECIMENTO</t>
  </si>
  <si>
    <t>CURVA DE PVC PARA REDE DE ESGOTO,CONFORME ABNT NBR 10569,DE90º,PB,COM DIAMETRO NOMINAL DE 150MM,INCLUSIVE ANEL DE BORRACHA.FORNECIMENTO</t>
  </si>
  <si>
    <t>JUNCAO DE PVC PARA REDE DE ESGOTO,CONFORME ABNT NBR 10569,DE 45º,BBB,COM DIAMETRO NOMINAL DE 100MM, INCLUSIVE ANEIS DE BORRACHA.FORNECIMENTO</t>
  </si>
  <si>
    <t>JUNCAO DE PVC PARA REDE DE ESGOTO,CONFORME ABNT NBR 10569,DE 45º,BBB,COM DIAMETRO NOMINAL DE 150MM,INCLUSIVE ANEIS DE BORRACHA.FORNECIMENTO</t>
  </si>
  <si>
    <t>PLUG DE PVC PARA REDE DE ESGOTO,CONFORME ABNT NBR 10569,COMDIAMETRO NOMINAL DE 100MM. FORNECIMENTO</t>
  </si>
  <si>
    <t>SELIM ELASTICO DE PVC PARA LIGACAO PREDIAL DE REDE DE ESGOTO,CONFORME ABNT NBR 10569,DE 150MMX100MM,INCLUSIVE ANEL DE BORRACHA.FORNECIMENTO</t>
  </si>
  <si>
    <t>TIL LIGACAO PREDIAL DE PVC PARA REDE DE ESGOTO,CONFORME ABNT NBR 10569,BBB,COM DIAMETRO NOMINAL DE 100MM,INCLUSIVE ANEIS DE BORRACHA.FORNECIMENTO</t>
  </si>
  <si>
    <t>TAMPAO COMPLETO PARA TIL DE PVC PARA REDE DE ESGOTO,CONFORME ABNT NBR 10569,COM DIAMETRO NOMINAL DE 100MM.FORNECIMENTO</t>
  </si>
  <si>
    <t>TAMPAO COMPLETO PARA TIL DE PVC PARA REDE DE ESGOTO,CONFORME ABNT NBR 10569,COM DIAMETRO NOMINAL DE 150MM.FORNECIMENTO</t>
  </si>
  <si>
    <t>TUBO FLEXIVEL ESTRUTURADO DE PVC PARA AGUAS PLUVIAIS,INCLUSIVE JUNTAS,COM DIAMETRO DE 300MM. FORNECIMENTO</t>
  </si>
  <si>
    <t>TUBO FLEXIVEL ESTRUTURADO DE PVC,PARA AGUAS PLUVIAIS,INCLUSIVE JUNTAS,COM DIAMETRO DE 400MM. FORNECIMENTO</t>
  </si>
  <si>
    <t>TUBO FLEXIVEL ESTRUTURADO DE PVC,PARA AGUAS PLUVIAIS,INCLUSIVE JUNTAS,COM DIAMETRO DE 500MM. FORNECIMENTO</t>
  </si>
  <si>
    <t>TUBO FLEXIVEL ESTRUTURADO DE PVC,PARA AGUAS PLUVIAIS,INCLUSIVE JUNTAS,COM DIAMETRO DE 600MM. FORNECIMENTO</t>
  </si>
  <si>
    <t>TUBO FLEXIVEL ESTRUTURADO DE PVC,PARA AGUAS PLUVIAIS,INCLUSIVE JUNTAS,COM DIAMETRO DE 700MM. FORNECIMENTO</t>
  </si>
  <si>
    <t>TUBO FLEXIVEL ESTRUTURADO DE PVC,PARA AGUAS PLUVIAIS,INCLUSIVE JUNTAS,COM DIAMETRO DE 800MM. FORNECIMENTO</t>
  </si>
  <si>
    <t>TUBO FLEXIVEL ESTRUTURADO DE PVC PARA AGUAS PLUVIAIS,INCLUSIVE JUNTAS,COM DIAMETRO DE 900MM. FORNECIMENTO</t>
  </si>
  <si>
    <t>TUBO FLEXIVEL ESTRUTURADO DE PVC,PARA AGUAS PLUVIAIS,INCLUSIVE JUNTAS,COM DIAMETRO DE 1000MM. FORNECIMENTO</t>
  </si>
  <si>
    <t>TUBO FLEXIVEL ESTRUTURADO DE PVC,PARA AGUAS PLUVIAIS,INCLUSIVE JUNTAS,COM DIAMETRO DE 1100MM. FORNECIMENTO</t>
  </si>
  <si>
    <t>TUBO FLEXIVEL ESTRUTURADO DE PVC,PARA AGUAS PLUVIAIS,INCLUSIVE JUNTAS,COM DIAMETRO DE 1200MM. FORNECIMENTO</t>
  </si>
  <si>
    <t>TUBO FLEXIVEL ESTRUTURADO DE PVC,PARA AGUAS PLUVIAIS,INCLUSIVE JUNTAS,COM DIAMETRO DE 1500MM. FORNECIMENTO</t>
  </si>
  <si>
    <t>TUBO FLEXIVEL ESTRUTURADO DE PVC,PARA AGUAS PLUVIAIS,INCLUSIVE JUNTAS,COM DIAMETRO DE 1800MM. FORNECIMENTO</t>
  </si>
  <si>
    <t>TUBO FLEXIVEL ESTRUTURADO DE PVC,PARA AGUAS PLUVIAIS,INCLUSIVE JUNTAS,COM DIAMETRO DE 2000MM. FORNECIMENTO</t>
  </si>
  <si>
    <t>TUBO FLEXIVEL ESTRUTURADO DE PVC,PARA AGUAS PLUVIAIS,INCLUSIVE JUNTAS,COM DIAMETRO DE 2500MM. FORNECIMENTO</t>
  </si>
  <si>
    <t>TUBO FLEXIVEL ESTRUTURADO DE PVC,PARA AGUAS PLUVIAIS,INCLUSIVE JUNTAS,COM DIAMETRO DE 3000MM. FORNECIMENTO</t>
  </si>
  <si>
    <t>CURVA DE 45° DE PVC-PBA,COM BOLSA DE JUNTA ELASTICA,DIAMETRO NOMINAL 50MM. FORNECIMENTO</t>
  </si>
  <si>
    <t>CURVA DE 45° DE PVC-PBA,COM BOLSA DE JUNTA ELASTICA,DIAMETRO NOMINAL 75MM. FORNECIMENTO</t>
  </si>
  <si>
    <t>CURVA DE 45° DE PVC-PBA,COM BOLSA DE JUNTA ELASTICA,DIAMETRO NOMINAL 100MM. FORNECIMENTO</t>
  </si>
  <si>
    <t>TE DE PVC-PBA,COM TRES BOLSAS DE JUNTA ELASTICA, DIAMETRO NOMINAL DE 50MM. FORNECIMENTO</t>
  </si>
  <si>
    <t>TE DE PVC-PBA,COM TRES BOLSAS DE JUNTA ELASTICA, DIAMETRO NOMINAL DE 75MM. FORNECIMENTO</t>
  </si>
  <si>
    <t>TE DE PVC-PBA,COM TRES BOLSAS DE JUNTA ELASTICA, DIAMETRO NOMINAL DE 100MM. FORNECIMENTO</t>
  </si>
  <si>
    <t>TUBO CERAMICO,PARA JUNTA NAO ELASTICA(EB-5),PARA ESGOTO SANITARIO,COM DIAMETRO DE 100MM. FORNECIMENTO</t>
  </si>
  <si>
    <t>TUBO CERAMICO,PARA JUNTA NAO ELASTICA(EB-5),PARA ESGOTO SANITARIO,COM DIAMETRO DE 150MM. FORNECIMENTO</t>
  </si>
  <si>
    <t>TUBO CERAMICO,PARA JUNTA NAO ELASTICA(EB-5),PARA ESGOTO SANITARIO,COM DIAMETRO DE 200MM. FORNECIMENTO</t>
  </si>
  <si>
    <t>TUBO CERAMICO,PARA JUNTA NAO ELASTICA(EB-5),PARA ESGOTO SANITARIO,COM DIAMETRO DE 250MM. FORNECIMENTO</t>
  </si>
  <si>
    <t>TUBO CERAMICO,PARA JUNTA NAO ELASTICA(EB-5),PARA ESGOTO SANITARIO,COM DIAMETRO DE 300MM. FORNECIMENTO</t>
  </si>
  <si>
    <t>MONTAGEM,SEM FORNECIMENTO,DE CONJUNTO MOTO-BOMBA COM POTENCIA ATE 5CV,COMPREENDENDO TODOS OS SERVICOS DE MANUSEIO,ALINHAMENTO,FIXACAO E LIGACOES,INCLUSIVE FORNECIMENTO DE CHUMBADORES E CONECTORES ELETRICOS</t>
  </si>
  <si>
    <t>MONTAGEM,SEM FORNECIMENTO,DE CONJUNTO MOTO-BOMBA COM POTENCIA ACIMA DE 5CV,ATE 15CV,COMPREENDENDO TODOS OS SERVICOS DE MANUSEIO,ALINHAMENTO,FIXACAO E LIGACOES,INCLUSIVE FORNECIMENTO DE CHUMBADORES E CONECTORES ELETRICOS</t>
  </si>
  <si>
    <t>MONTAGEM,SEM FORNECIMENTO,DE CONJUNTO MOTO-BOMBA COM POTENCIA ACIMA DE 15CV,ATE 40CV,COMPREENDENDO TODOS OS SERVICOS DEMANUSEIO,ALINHAMENTO,FIXACAO E LIGACOES,INCLUSIVE FORNECIMENTO DE CHUMBADORES E CONECTORES ELETRICOS</t>
  </si>
  <si>
    <t>MONTAGEM,SEM FORNECIMENTO,DE CONJUNTO MOTO-BOMBA COM POTENCIA ACIMA DE 40CV,ATE 100CV,COMPREENDENDO TODOS OS SERVICOS DE MANUSEIO,ALINHAMENTO,FIXACAO ELIGACOES,INCLUSIVE FORNECIMENTO DE CHUMBADORES E CONECTORES ELETRICOS</t>
  </si>
  <si>
    <t>MONTAGEM,SEM FORNECIMENTO,DE CONJUNTO MOTO-BOMBA COM POTENCIA ACIMA DE 100CV,ATE 400CV, COMPREENDENDO TODOS OS SERVICOSDE MANUSEIO,ALINHAMENTO,FIXACAO E LIGACOES,INCLUSIVE FORNECIMENTO DE CHUMBADORES E CONECTORES ELETRICOS</t>
  </si>
  <si>
    <t>MONTAGEM,SEM FORNECIMENTO,DE CONJUNTO MOTO-BOMBA COM POTENCIA ACIMA DE 400CV,ATE 1000CV,COMPREENDENDO TODOS OS SERVICOSDE MANUSEIO,ALINHAMENTO,FIXACAO E LIGACOES,INCLUSIVE FORNECIMENTO DE CHUMBADORES E CONECTORES ELETRICOS</t>
  </si>
  <si>
    <t>MONTAGEM,SEM FORNECIMENTO,DE PAINEL DE PARTIDA PARA CONJUNTO ATE 5CV,INCLUSIVE FORNECIMENTO DE MATERIAIS PARA FIXACAO ELIGACAO</t>
  </si>
  <si>
    <t>MONTAGEM,SEM FORNECIMENTO,DE PAINEL DE PARTIDA PARA CONJUNTO ACIMA DE 5CV,ATE 15CV, INCLUSIVE FORNECIMENTO DE MATERIAISPARA FIXACAO E LIGACAO</t>
  </si>
  <si>
    <t>MONTAGEM,SEM FORNECIMENTO,DE PAINEL DE PARTIDA PARA CONJUNTO ACIMA DE 15CV,ATE 40CV,INCLUSIVE FORNECIMENTO DE MATERIAISPARA FIXACAO E LIGACAO</t>
  </si>
  <si>
    <t>MONTAGEM,SEM FORNECIMENTO,DE PAINEL DE PARTIDA PARA CONJUNTO ACIMA DE 40CV,ATE 100CV,INCLUSIVE FORNECIMENTO DE MATERIAIS PARA FIXACAO E LIGACAO</t>
  </si>
  <si>
    <t>MONTAGEM,SEM FORNECIMENTO,DE PAINEL DE PARTIDA PARA CONJUNTO ACIMA DE 100CV, ATE 400CV, INCLUSIVE FORNECIMENTO DE MATERIAIS PARA FIXACAO E LIGACAO</t>
  </si>
  <si>
    <t>MONTAGEM,SEM FORNECIMENTO,DE PAINEL DE PARTIDA PARA CONJUNTO ACIMA 400CV,ATE 1000CV,INCLUSIVE FORNECIMENTO DE MATERIAISPARA FIXACAO E LIGACAO</t>
  </si>
  <si>
    <t>MONTAGEM,SEM FORNECIMENTO,DE CONJUNTO DE RECALQUE DE AGUA,SUBTERRANEO(PADRAO CEDAE),COMPREENDENDO OS SERVICOS DE MANUSEIO,COLOCACAO NA VALA,ALINHAMENTO E LIGACOES DO CONJUNTO HIDRAULICO,INSTALACAO DO PAINEL DE COMANDO EM POSTE E RESPECTIVAS LIGACOES</t>
  </si>
  <si>
    <t>CARVAO ANTRACITOSO PARA FILTROS DE TRATAMENTO DE AGUA COM T.E. 0,9MM A 1MM, C.U. 1,7MM. FORNECIMENTO</t>
  </si>
  <si>
    <t>AREIA PARA FILTROS DE TRATAMENTO DE AGUA, COM GRANULOMETRIADE 12 A 40(1,68 A 0,42)MM. FORNECIMENTO</t>
  </si>
  <si>
    <t>SEIXOS ROLADOS PARA FILTROS DE TRATAMENTO DE AGUA,DE 1.1/2"A 3/4" (38,1 A 19,1)MM. FORNECIMENTO</t>
  </si>
  <si>
    <t>SEIXOS ROLADOS PARA FILTROS DE TRATAMENTO DE AGUA,DE 3/4" A3/8" (19,1 A 9,5)MM.FORNECIMENTO</t>
  </si>
  <si>
    <t>SEIXOS ROLADOS PARA FILTROS DE TRATAMENTO DE AGUA,DE 3/8" A1/4" (9,5 A 6,4)MM. FORNECIMENTO</t>
  </si>
  <si>
    <t>SEIXOS ROLADOS PARA FILTROS DE TRATAMENTO DE AGUA,DE 1/4" A1/8" (6,4 A 3,2)MM.FORNECIMENTO</t>
  </si>
  <si>
    <t>ARGAMASSA DE CIMENTO E PO-DE-PEDRA,NO TRACO 1:3,PREPARO MANUAL</t>
  </si>
  <si>
    <t>ARGAMASSA DE CIMENTO E PO-DE-PEDRA,NO TRACO 1:4,PREPARO MANUAL</t>
  </si>
  <si>
    <t>ARGAMASSA DE CIMENTO,CAL E AREIA FINA,NO TRACO 1:3:5,PREPARO MANUAL</t>
  </si>
  <si>
    <t>ARGAMASSA DE CIMENTO,CAL E AREIA FINA,NO TRACO 1:3:8,PREPARO MANUAL</t>
  </si>
  <si>
    <t>ARGAMASSA DE CIMENTO BRANCO,CAL E PO-DE-MARMORE,NO TRACO 1:1:3,PREPARO MANUAL</t>
  </si>
  <si>
    <t>ARGAMASSA DE CIMENTO,SAIBRO E AREIA,NO TRACO 1:2:2,PREPAROMANUAL</t>
  </si>
  <si>
    <t>ARGAMASSA DE CIMENTO,SAIBRO E AREIA,NO TRACO 1:2:3,PREPAROMANUAL</t>
  </si>
  <si>
    <t>ARGAMASSA DE CIMENTO,SAIBRO E AREIA,NO TRACO 1:3:3,PREPAROMANUAL</t>
  </si>
  <si>
    <t>ARGAMASSA DE CIMENTO,SAIBRO E AREIA,NO TRACO 1:3:5,PREPAROMANUAL</t>
  </si>
  <si>
    <t>ARGAMASSA DE CIMENTO,CAL,SAIBRO E AREIA,NO TRACO 1:2:4:4,PREPARO MANUAL</t>
  </si>
  <si>
    <t>ARGAMASSA DE CIMENTO E AREOLA PARA EMBOCO,NO TRACO 1:2,PREPARO MANUAL</t>
  </si>
  <si>
    <t>ARGAMASSA DE CIMENTO E AREOLA PARA EMBOCO,NO TRACO 1:4,PREPARO MANUAL</t>
  </si>
  <si>
    <t>ARGAMASSA DE CIMENTO E AREOLA PARA EMBOCO,NO TRACO 1:6,PREPARO MANUAL</t>
  </si>
  <si>
    <t>ARGAMASSA DE CIMENTO,AREIA E VERMICULITA NO TRACO 1:2:5,PREPARO MANUAL</t>
  </si>
  <si>
    <t>ARGAMASSA DE CIMENTO E PO-DE-PEDRA,NO TRACO 1:3,PREPARO MECANICO</t>
  </si>
  <si>
    <t>ARGAMASSA DE CIMENTO E PO-DE-PEDRA,NO TRACO 1:4,PREPARO MECANICO</t>
  </si>
  <si>
    <t>ARGAMASSA DE CIMENTO,CAL E AREIA FINA,NO TRACO 1:3:5,PREPARO MECANICO</t>
  </si>
  <si>
    <t>ARGAMASSA DE CIMENTO,CAL E AREIA FINA,NO TRACO 1:3:8,PREPARO MECANICO</t>
  </si>
  <si>
    <t>ARGAMASSA DE CIMENTO BRANCO,CAL E PO-DE-MARMORE,NO TRACO 1:1:3,PREPARO MECANICO</t>
  </si>
  <si>
    <t>ARGAMASSA DE CIMENTO,CAL HIDRATADA ADITIVADA E AREIA,NO TRACO 1:1:10</t>
  </si>
  <si>
    <t>ARGAMASSA DE CIMENTO,CAL HIDRATADA ADITIVADA E AREIA,NO TRACO 1:1:8</t>
  </si>
  <si>
    <t>ARGAMASSA DE CIMENTO,CAL HIDRATADA ADITIVADA E AREIA,NO TRACO 1:1:12</t>
  </si>
  <si>
    <t>ARGAMASSA DE CIMENTO,SAIBRO E AREIA,NO TRACO 1:2:2,PREPAROMECANICO</t>
  </si>
  <si>
    <t>ARGAMASSA DE CIMENTO,SAIBRO E AREIA,NO TRACO 1:2:3,PREPAROMECANICO</t>
  </si>
  <si>
    <t>ARGAMASSA DE CIMENTO,SAIBRO E AREIA,NO TRACO 1:3:3,PREPAROMECANICO</t>
  </si>
  <si>
    <t>ARGAMASSA DE CIMENTO,SAIBRO E AREIA,NO TRACO 1:3:5,PREPAROMECANICO</t>
  </si>
  <si>
    <t>ARGAMASSA DE CIMENTO,CAL,SAIBRO E AREIA,NO TRACO 1:2:4:4,PREPARO MECANICO</t>
  </si>
  <si>
    <t>ARGAMASSA DE CIMENTO E AREOLA PARA EMBOCO,NO TRACO 1:2,PREPARO MECANICO</t>
  </si>
  <si>
    <t>ARGAMASSA DE CIMENTO E AREOLA PARA EMBOCO,NO TRACO 1:4,PREPARO MECANICO</t>
  </si>
  <si>
    <t>ARGAMASSA DE CIMENTO E AREOLA PARA EMBOCO,NO TRACO 1:6,PREPARO MECANICO</t>
  </si>
  <si>
    <t>ENCHIMENTO DE AREIA,INCLUSIVE FORNECIMENTO DESTA,POR MEIO DE BOMBA</t>
  </si>
  <si>
    <t>INJECAO DE CALDA DE CIMENTO,INCLUSIVE FORNECIMENTO DOS MATERIAIS</t>
  </si>
  <si>
    <t>INJECAO DE ARGAMASSA DE CIMENTO E AREIA,COM RESISTENCIA DE 20MPA,CONFORME ABNT NBR 6122,UTILIZANDO BOMBA DE ARGAMASSA COM UNIDADE MISTURADORA E BOMBEADORA ACOPLADAS,COM CAPACIDADEDE 900 A 4800L DE MISTURA SECA,DESTINADA A EXECUCAO DE FUNDACOES,INCLUSIVE O FORNECIMENTO DE MATERIAIS</t>
  </si>
  <si>
    <t>INJECAO DE ARGAMASSA DE CIMENTO E AREIA NO TRACO 1:6,EM VOLUME,UTILIZANDO EQUIPAMENTO DE AR COMPRIMIDO,INCLUSIVE FORNECIMENTO DOS MATERIAIS</t>
  </si>
  <si>
    <t>INJECAO PARA TRATAMENTO DE SOLO DE FUNDACAO COM RESINA EPOXICA OU OUTROS MATERIAIS QUIMICOS,EXCLUSIVE O FORNECIMENTO DOS MESMOS.CUSTO POR KG DE MATERIAL OU MISTURA</t>
  </si>
  <si>
    <t>APLICACAO DE RESINA EPOXICA EM COLAGEM DE PECAS DE CONCRETO,INCLUSIVE PREPARO DO LOCAL E EXCLUSIVE FORNECIMENTO DA RESINA.CUSTO POR KG DE RESINA UTILIZADA</t>
  </si>
  <si>
    <t>INJECAO DE RESINA EPOXICA EM FISSURAS DE CONCRETO ESTRUTURAL,INCLUSIVE PREPARO DO LOCAL,PERFURACAO E VEDACAO E O FORNECIMENTO DOS MATERIAIS A INJETAR</t>
  </si>
  <si>
    <t>APLICACAO DE RESINA EPOXICA EM COLAGEM DE PECAS DE CONCRETO,INCLUSIVE PREPARO DO LOCAL E FORNECIMENTO DE MATERIAL.CUSTOPOR KG DE RESINA UTILIZADA</t>
  </si>
  <si>
    <t>ARGAMASSA DE CIMENTO E AREIA,NO TRACO 1:3,COM ADICAO DE ADESIVO A BASE DE RESINA SINTETICA DE ALTA ADERENCIA</t>
  </si>
  <si>
    <t>ARGAMASSA DE CIMENTO E AREIA NO TRACO 1:2 COM ADICAO DE ADESIVO A BASE DE RESINA ACRILICA</t>
  </si>
  <si>
    <t>BASE DE MACADAME SIMPLES,MEDIDA EM VOLUME DEPOIS DE COMPRIMIDO O MACADAME</t>
  </si>
  <si>
    <t>BASE DE BRITA GRADUADA,INCLUSIVE FORNECIMENTO DOS MATERIAIS,MEDIDA APOS A COMPACTACAO</t>
  </si>
  <si>
    <t>BASE DE BRITA GRADUADA,COM ADICAO DE 3% DE CIMENTO,UTILIZANDO DISTRIBUIDORA DE AGREGADOS,MEDIDA APOS A COMPACTACAO,INCLUSIVE FORNECIMENTO DOS MATERIAS</t>
  </si>
  <si>
    <t>SUB-BASE DE PO-DE-PEDRA,INCLUSIVE ESPALHAMENTO,IRRIGACAO,COMPACTACAO E FORNECIMENTO DO MATERIAL</t>
  </si>
  <si>
    <t>BASE DE BRITA CORRIDA,INCLUSIVE FORNECIMENTO DOS MATERIAIS,MEDIDA APOS A COMPACTACAO</t>
  </si>
  <si>
    <t>SUB-BASE DE BRITA CORRIDA,INCLUSIVE FORNECIMENTO DOS MATERIAIS,MEDIDA APOS A COMPACTACAO</t>
  </si>
  <si>
    <t>BASE DE MACADAME HIDRAULICO,DE ACORDO COM AS "INSTRUCOES PARA EXECUCAO",DO DER-RJ.O CUSTO INDENIZA AS OPERACOES DE EXECUCAO,INCLUSIVE FORNECIMENTO DOS MATERIAIS EMPREGADOS(BRITA,PO-DE-PEDRA E AGUA) E SE APLICA AO VOLUME EXECUTADO,MEDIDO APOS COMPACTACAO</t>
  </si>
  <si>
    <t>BASE OU SUB-BASE ESTABILIZADA GRANULOMETRICAMENTE,COM MISTURA DE 2 OU MAIS MATERIAIS,DE ACORDO COM AS "INSTRUCOES PARA EXECUCAO",DO DER-RJ,EXCLUSIVE ESCAVACAO E TRANSPORTE DOS MATERIAIS,INCLUSIVE O TRANSPORTE DA AGUA</t>
  </si>
  <si>
    <t>BASE OU SUB-BASE ESTABILIZADA SEM MISTURA DE MATERIAIS,DE ACORDO COM AS "INSTRUCOES PARA EXECUCAO",DO DER-RJ,EXCLUSIVE ESCAVACAO E TRANSPORTE DOS MATERIAIS,INCLUSIVE O TRANSPORTE DE AGUA</t>
  </si>
  <si>
    <t>BASE DE AGREGADO SIDERURGICO(ESCORIA DE ACIARIA),INCLUSIVE FORNECIMENTO DOS MATERIAIS,MEDIDA APOS A COMPACTACAO</t>
  </si>
  <si>
    <t>BASE OU SUB-BASE ESTABILIZADA DE AGREGADO SIDERURGICO(ESCORIA DE ACIARIA),MISTURA EM USINA,INCLUSIVE FORNECIMENTO DOS MATERIAIS,EXCLUSIVE TRANSPORTE DA MISTURA,MEDIDA APOS A COMPACTACAO</t>
  </si>
  <si>
    <t>BASE DE AGREGADOS RECICLADOS DE RESIDUOS DE CONSTRUCAO CIVIL,INCLUSIVE FORNECIMENTO DOS MATERIAIS,MEDIDA APOS A COMPACTACAO</t>
  </si>
  <si>
    <t>SUB-BASE E REFORCO DE AGREGADOS RECICLADOS,DE RESIDUOS DA CONSTRUCAO CIVIL,INCLUSIVE FORNECIMENTO DOS MATERIAIS,MEDIDO APOS A COMPACTACAO</t>
  </si>
  <si>
    <t>BASE DE SOLO-CIMENTO EXECUTADO "IN LOCO".O CUSTO INDENIZA AS OPERACOES DE EXECUCAO NA PISTA,INCLUSIVE TRANSPORTE DA AGUA E SE APLICA AO VOLUME DE SOLO-CIMENTO EXECUTADO,MEDIDO APOS A COMPACTACAO,EXCLUSIVE ESCAVACAO,CIMENTO E TRANSPORTE DOSMATERIAIS</t>
  </si>
  <si>
    <t>BASE DE SOLO-CIMENTO,COM OS MATERIAIS MISTURADOS NA USINA.OCUSTO INDENIZA AS OPERACOES DE EXECUCAO NA USINA E NA PISTA,EXCLUSIVE O TRANSPORTE DO MATERIAL DA USINA PARA A PISTA</t>
  </si>
  <si>
    <t>BASE DE SOLO ESTABILIZADO(SOLO+BRITA),COM OS MATERIAIS MISTURADOS NA USINA.O CUSTO INDENIZA A EXECUCAO NA USINA E NA PISTA,E SE APLICA AO VOLUME MEDIDO APOS A COMPACTACAO,INCLUSIVE TRANSPORTE DE AGUA, EXCLUSIVE ESCAVACAO, CARGA E TRANSPORTE DOS SOLOS UTILIZADOS E BRITA</t>
  </si>
  <si>
    <t>BASE OU SUB-BASE DE SOLO-CAL,COM MISTURA EM USINA,EXCLUSIVEESCAVACAO,TRANSPORTE DO SOLO E TRANSPORTE DA MISTURA,MAS INCLUINDO O FORNECIMENTO DA CAL,MEDIDO APOS A COMPACTACAO</t>
  </si>
  <si>
    <t>BASE DE MACADAME CIMENTADO DE MISTURA PREVIA(CONCRETO MAGRO),TRACO 1:15,DE ACORDO COM AS "INSTRUCOES PARA EXECUCAO",DO DER-RJ,INCLUSIVE TRANSPORTE PARA PISTA</t>
  </si>
  <si>
    <t>BASE DE MACADAME CIMENTADO DE MISTURA PREVIA(CONCRETO MAGRO),TRACO 1:19,DE ACORDO COM AS "INSTRUCOES PARA EXECUCAO",DO DER-RJ,INCLUSIVE TRANSPORTE PARA PISTA</t>
  </si>
  <si>
    <t>BASE DE MACADAME CIMENTADO DE MISTURA PREVIA(CONCRETO MAGRO),TRACO 1:24,DE ACORDO COM AS "INSTRUCOES PARA EXECUCAO",DO DER-RJ,INCLUSIVE TRANSPORTE PARA PISTA</t>
  </si>
  <si>
    <t>ARRANCAMENTO E REASSENTAMENTO DE PARALELEPIPEDOS COM LIMPEZA DE BETUME ADERENTE SOBRE COLCHAO DE AREIA,INCLUSIVE FORNECIMENTO DA AREIA E REJUNTAMENTO COM BETUME E CASCALHINHO,EXCLUSIVE FORNECIMENTO DOS PARALELEPIPEDOS</t>
  </si>
  <si>
    <t>ARRANCAMENTO E REASSENTAMENTO DE PARALELEPIPEDOS COM LIMPEZA DO BETUME ADERENTE SOBRE COLCHAO DE PO-DE-PEDRA,INCLUSIVE FORNECIMENTO DO PO-DE-PEDRA E REJUNTAMENTO COM BETUME E CASCALHINHO,EXCLUSIVE FORNECIMENTO DOS PARALELEPIPEDOS</t>
  </si>
  <si>
    <t>ASSENTAMENTO DE PARALELEPIPEDOS COM REAPROVEITAMENTO DOS PARALELEPIPEDOS E FORNECIMENTO DE PO-DE-PEDRA,E REJUNTAMENTO COM BETUME E CASCALHINHO</t>
  </si>
  <si>
    <t>ASSENTAMENTO DE PARALELEPIPEDOS COM REAPROVEITAMENTO DOS PARALELEPIPEDOS E FORNECIMENTO DE AREIA,E REJUNTAMENTO COM BETUME E CASCALHINHO</t>
  </si>
  <si>
    <t>REJUNTAMENTO DE PAVIMENTACAO DE PARALELEPIPEDOS COM AREIA,INCLUSIVE FORNECIMENTO DO MATERIAL</t>
  </si>
  <si>
    <t>REJUNTAMENTO DE PAVIMENTACAO DE PARALELEPIPEDOS COM BETUME E CASCALHINHO,EXCLUSIVE O FORNECIMENTO DO BETUME</t>
  </si>
  <si>
    <t>REJUNTAMENTO DE PAVIMENTACAO DE PARALELEPIPEDOS COM BETUME E CASCALHINHO,COM FORNECIMENTO DE TODOS OS MATERIAIS</t>
  </si>
  <si>
    <t>REJUNTAMENTO DE ARTEFATO DE CONCRETO,COM ARGAMASSA DE CIMENTO E AREIA NO TRACO 1:3,COM FORNECIMENTO DE TODOS OS MATERIAIS</t>
  </si>
  <si>
    <t>ARRANCAMENTO E REASSENTAMENTO DE PARALELEPIPEDOS COM LIMPEZA DO BETUME ADERENTE SOBRE COLCHAO DE PO-DE-PEDRA, INCLUSIVEFORNECIMENTO DO PO-DE-PEDRA E REJUNTAMENTO COM ARGAMASSA DECIMENTO E AREIA,NO TRACO 1:3,EXCLUSIVE FORNECIMENTO DOS PARALELEPIPEDOS</t>
  </si>
  <si>
    <t>ASSENTAMENTO DE PARALELEPIPEDOS COM REAPROVEITAMENTO DOS MESMOS E FORNECIMENTO DE PO-DE-PEDRA,E REJUNTAMENTO COM ARGAMASSA DE CIMENTO E AREIA,NO TRACO 1:3</t>
  </si>
  <si>
    <t>ARRANCAMENTO E REASSENTAMENTO DE PARALELEPIPEDOS COM LIMPEZA FO BETUME ADERENTE SOBRE COLCHAO DE PO-DE-PEDRA,INCLUSIVE FORNECIMENTO DO PO-DE-PEDRA,EXCLUSIVE REJUNTAMENTO E FORNECIMENTO DOS PARALELEPIPEDOS</t>
  </si>
  <si>
    <t>ASSENTAMENTO DE PARALELEPIPEDOS COM REAPROVEITAMENTO DOS MESMOS E FORNECIMENTO DO PO-DE-PEDRA,EXCLUSIVE REJUNTAMENTO</t>
  </si>
  <si>
    <t>PAVIMENTACAO COM PARALELEPIPEDOS SOBRE COLCHAO DE PO-DE-PEDRA E REJUNTAMENTO COM ARGAMASSA DE CIMENTO E AREIA, NO TRACO1:3,INCLUSIVE FORNECIMENTO DE TODOS OS MATERIAIS</t>
  </si>
  <si>
    <t>PAVIMENTACAO COM PARALELEPIPEDOS SOBRE COLCHAO DE PO-DE-PEDRA E REJUNTAMENTO COM BETUME E CASCALHINHO,INCLUSIVE FORNECIMENTO DE TODOS OS MATERIAIS</t>
  </si>
  <si>
    <t>PAVIMENTACAO COM PARALELEPIPEDOS SOBRE COLCHAO DE AREIA E REJUNTAMENTO DO MESMO MATERIAL,INCLUSIVE FORNECIMENTO DE TODOSOS MATERIAIS</t>
  </si>
  <si>
    <t>PAVIMENTACAO COM PARALELEPIPEDOS SOBRE COLCHAO DE PO-DE-PEDRA,BASE DE 10CM DE CONCRETO MAGRO FCK=10MPA E REJUNTAMENTO COM BETUME E CASCALHINHO,INCLUSIVE O FORNECIMENTO DE TODOS OSMATERIAIS</t>
  </si>
  <si>
    <t>SARJETA-GUIA DE PARALELEPIPEDOS(1 FIADA),ASSENTE SOBRE BASEDE CONCRETO FCK=10MPA,INCLUSIVE ESTA,REJUNTAMENTO DE ARGAMASSA DE CIMENTO E AREIA(TRACO 1:3),PARA PAVIMENTACAO BETUMINOSA</t>
  </si>
  <si>
    <t>SARJETA DE PARALELEPIPEDOS(3 FIADAS),ASSENTE SOBRE COLCHAO DE PO-DE-PEDRA,INCLUSIVE FORNECIMENTO DO PO-DE-PEDRA E BASE DE MACADAME HIDRAULICO,COM 15CM DE ESPESSURA E REJUNTAMENTO COM BETUME E CASCALHINHO</t>
  </si>
  <si>
    <t>TRAVESSAO OU TENTO DE GRANITO,FORNECIMENTO E ASSENTAMENTO COM REJUNTAMENTO DE ARGAMASSA DE CIMENTO E AREIA,NO TRACO 1:4</t>
  </si>
  <si>
    <t>MEIO-FIO EM GRANITO,COM SECAO DE(20X25)CM,FORMATO DE PARALELOGRAMO COM ANGULO DE 83º,SUPERFICIES SEM POLIMENTO COM CHANFRO DE 1CM NA PARTE SUPERIOR,EM UMA DAS FACES,FORNECIMENTO EASSENTAMENTO COM REJUNTAMENTO DE ARGAMASSA DE CIMENTO E AREIA NO TRACO 1:4</t>
  </si>
  <si>
    <t>MEIO-FIO RETO DE GRANITO,ALTURA DE 0,35CM,APICOADO COMUM,FORNECIMENTO E ASSENTAMENTO COM REJUNTAMENTO DE ARGAMASSA DE CIMENTO E AREIA NO TRACO 1:4</t>
  </si>
  <si>
    <t>REVESTIMENTO DO TIPO "TRATAMENTO SUPERFICIAL BETUMINOSO SIMPLES",DE ACORDO COM AS "INSTRUCOES PARA EXECUCAO",DO DER-RJ,INCLUSIVE TRANSPORTE DENTRO DO CANTEIRO</t>
  </si>
  <si>
    <t>REVESTIMENTO DO TIPO "TRATAMENTO SUPERFICIAL BETUMINOSO DUPLO" DE ACORDO COM AS "INSTRUCOES PARA EXECUCAO",DO DER-RJ,INCLUSIVE TRANSPORTE DENTRO DO CANTEIRO</t>
  </si>
  <si>
    <t>REVESTIMENTO DO TIPO "TRATAMENTO SUPERFICIAL BETUMINOSO TRIPLO",DE ACORDO COM AS "INSTRUCOES PARA EXECUCAO",DO DER-RJ,INCLUSIVE TRANSPORTE DENTRO DO CANTEIRO</t>
  </si>
  <si>
    <t>MACADAME BETUMINOSO DE PENETRACAO DIRETA,COM CAPA SELANTE,DE ACORDO COM AS "INSTRUCOES PARA EXECUCAO",DO DER-RJ.O CUSTOINDENIZA AS OPERACOES DE EXECUCAO,INCLUSIVE O FORNECIMENTO DOS MATERIAIS EMPREGADOS,MEDIDO O VOLUME APOS A COMPRESSAO</t>
  </si>
  <si>
    <t>PRE-MISTURA A FRIO,DE ACORDO COM AS "INSTRUCOES PARA EXECUCAO",DO DER-RJ.O CUSTO INDENIZA AS OPERACOES DE EXECUCAO,FORNECIMENTO DOS MATERIAIS EMPREGADOS,E APLICA-SE AO VOLUME EXECUTADO,MEDIDO APOS A COMPRESSAO,EXCLUSIVE TRANSPORTE DA USINAPARA A PISTA</t>
  </si>
  <si>
    <t>CAPA SELANTE COMPREENDENDO APLICACAO DE ASFALTO NA PROPORCAO DE 0,7 A 1,5L/M2,DISTRIBUICAO DE AGREGADO(5 A 15KG/M2)E COMPACTACAO COM ROLO LEVE</t>
  </si>
  <si>
    <t>REPOSICAO DE PAVIMENTACAO DE QUALQUER NATUREZA,EM CONCRETO ASFALTICO USINADO A QUENTE,SEM IMPRIMACAO OU PINTURA DE LIGACAO,EXECUTADO EM LOGRADOURO PUBLICO,ONDE FORAM EXECUTADAS OBRAS POR COMPANHIAS CONCESSIONARIAS,EXCLUSIVE O TRANSPORTE DAUSINA PARA A PISTA</t>
  </si>
  <si>
    <t>SELAGEM DE TRINCA EM PAVIMENTO RIGIDO OU FLEXIVEL,INCLUSIVEFRESAGEM DA TRINCA,LIMPEZA COM JATO DE AR COMPRIMIDO E SELAGEM COM EMULSAO RR-1C</t>
  </si>
  <si>
    <t>MICRORREVESTIMENTO ASFALTICO A FRIO,COM EMULSAO MODIFICADA COM POLIMERO (SBS) E FIBRAS,ESPESSURA DE 1CM,INCLUSIVE FORNECIMENTO DE TODOS OS MATERIAIS,CONFORME "INSTRUCOES PARA EXECUCAO" DO DER-RJ</t>
  </si>
  <si>
    <t>REVESTIMENTO DE CONCRETO BETUMINOSO USINADO A QUENTE,COM 8CM DE ESPESSURA,EXECUTADO EM 2 CAMADAS,SENDO A INFERIOR DE LIGACAO("BINDER"),COM 4CM DE ESPESSURA E A SUPERIOR DE ROLAMENTO,DE ACORDO COM AS "INSTRUCOES PARA EXECUCAO",DO DER-RJ,EXCLUSIVE TRANSPORTE DA USINA PARA A PISTA</t>
  </si>
  <si>
    <t>REVESTIMENTO DE CONCRETO BETUMINOSO USINADO A QUENTE,COM 10CM DE ESPESSURA,EXECUTADO EM 2 CAMADAS,SENDO A INFERIOR DE LIGACAO ("BINDER")COM 6CM DE ESPESSURA E A SUPERIOR DE ROLAMENTO,DE ACORDO COM AS "INSTRUCOES PARA EXECUCAO",DO DER-RJ,EXCLUSIVE TRANSPORTE DA USINA PARA A PISTA</t>
  </si>
  <si>
    <t>REVESTIMENTO DE CONCRETO BETUMINOSO USINADO A QUENTE,UTILIZANDO AGREGADO SIDERURGICO (ESCORIA DE ACIARIA),COM 10CM DE ESPESSURA,EXECUTADO EM 2 CAMADAS, SENDO A INFERIOR DE LIGACAO("BINDER") COM 6CM DE ESPESSURA E A SUPERIOR DE ROLAMENTO,DE ACORDO COM AS "INSTRUCOES PARA EXECUCAO",DO DER-RJ,EXCLUSIVE TRANSPORTE DA USINA PARA A PISTA</t>
  </si>
  <si>
    <t>REVESTIMENTO DE CONCRETO BETUMINOSO USINADO A QUENTE,EXECUTADO EM UMA CAMADA,DE ACORDO COM AS INSTRUCOES/ESPECIFICACOESDO CONTRATANTE,COMPREENDENDO PREPARO,ESPALHAMENTO E COMPACTACAO MECANICOS E OS MATERIAIS,EXCLUSIVE TRANSPORTE DA USINA PARA PISTA</t>
  </si>
  <si>
    <t>REVESTIMENTO DE CONCRETO BETUMINOSO USINADO A QUENTE,EXECUTADO EM UMA CAMADA,DE ACORDO COM AS INSTRUCOES/ESPECIFICACOESDO CONTRATANTE,COMPREENDENDO PREPARO,ESPALHAMENTO E COMPACTACAO MECANICOS,EXCLUSIVE OS MATERIAIS E O TRANSPORTE DA USINA PARA PISTA</t>
  </si>
  <si>
    <t>REVESTIMENTO DE CONCRETO BETUMINOSO USINADO A QUENTE,EXECUTADO EM UMA CAMADA,DE ACORDO COM AS INSTRUCOES/ESPECIFICACOESDO CONTRATANTE,COMPREENDENDO O PREPARO E OS METERIAIS,EXCLUSIVE ESPALHAMENTO,COMPACTACAO (VIDE FAMILIA 08.037) E O TRANSPORTE DA USINA PARA PISTA</t>
  </si>
  <si>
    <t>REVESTIMENTO DE CONCRETO BETUMINOSO USINADO A QUENTE,EXECUTADO EM UMA CAMADA,DE ACORDO COM AS INSTRUCOES/ESPECIFICACOESDO CONTRATANTE,EXCLUSIVE ESPALHAMENTO,COMPACTACAO (VIDE FAMILIA 08.037) E MATERIAIS,CONSIDERANDO SOMENTE O PREPARO</t>
  </si>
  <si>
    <t>REVESTIMENTO DE CONCRETO BETUMINOSO USINADO A QUENTE,IMPORTADO DE USINA,EXECUTADO EM UMA CAMADA,DE ACORDO COM AS INSTRUCOES/ESPECIFICACOES DO CONTRATANTE,COMPREENDENDO PREPARO,ESPALHAMENTO E COMPACATACAO MECANICOS E OS MATERIAIS,EXCLUSIVE TRANSPORTE DA USINA PARA PISTA</t>
  </si>
  <si>
    <t>REVESTIMENTO DE CONCRETO BETUMINOSO USINADO A QUENTE,IMPORTADO DE USINA,EXECUTADO EM UMA CAMADA,DE ACORDO COM AS INSTRUCOES/ESPECIFICACOES DO CONTRATANTE,COMPREENDENDO O PREPARO E OS MATERIAIS,EXCLUSIVE ESPALHAMENTO,COMPACTACAO (VIDE FAMILIA 08.037) E O TRANSPORTE DA USINA PARA PISTA</t>
  </si>
  <si>
    <t>PAVIMENTACAO COM CAMADA DE ROLAMENTO DE SMA("BRITA MASTIQUEASFALTO"),ESPESSURA DE 3,4CM,NIVELAMENTO ELETRONICO,INCLUSIVE FORNECIMENTO DOS MATERIAIS E JUNTA TIPO "INFRA-RED"</t>
  </si>
  <si>
    <t>PAVIMENTACAO COM CAMADA DE ROLAMENTO DE SMA("BRITA MASTIQUEASFALTO"),ESPESSURA DE 4CM,NIVELAMENTO ELETRONICO,INCLUSIVEFORNECIMENTO DOS MATERIAIS E JUNTA TIPO "INFRA-RED"</t>
  </si>
  <si>
    <t>CONCRETO ASFALTICO USINADO A QUENTE,COM ASFALTO DE BORRACHA,TIPO "TERMINAL BLEND",UTILIZANDO ATE 15% DE BORRACHA GRANULADA DE PNEUS,PARA CAMADA DE ROLAMENTO,DE ACORDO COM AS ESPECIFICACOES DA PCRJ,EXCLUSIVE O TRANSPORTE DA USINA PARA PISTA,ESPALHAMENTO E COMPACTACAO DA MISTURA,SATISFAZENDO AS PROPRIEDADES DA NORMA DER/PR-ES-P-28/5 OU DNIT ES 385/99</t>
  </si>
  <si>
    <t>EXECUCAO DE MEMBRANA DE ABSORCAO DE ESFORCOS(SAMI-R),INCLUSIVE FORNECIMENTO DOS MATERIAIS</t>
  </si>
  <si>
    <t>EXECUCAO DE MEMBRANA ABSORCAO DE ESFORCOS(SAMI-R),UTILIZANDO LIGANTE DE ASFALTO-BORRACHA,APLICADO A APROXIMADAMENTE 170°C,COM VISCOSIDADE DE 3500 CP E TAXA DE 2,8L/M2,EXCLUSIVE FORNECIMENTO DO LIGANTE</t>
  </si>
  <si>
    <t>EXECUCAO DE MEMBRANA DE ABSORCAO DE ESFORCOS(SAMI-R),UTILIZANDO BMB,APLICADO A APROXIMADAMENTE 170°C, COM VISCOSIDADE DE 3500 CP E TAXA DE 2,8L/M2,INCLUSIVE FORNECIMENTO DOS MATERIAIS</t>
  </si>
  <si>
    <t>REVESTIMENTO DE CONCRETO ASFALTICO,COM POLIMERO,USINADO A QUENTE,COM 5CM DE ESPESSURA,EXECUTADO COM VIBROACABADORA COM CONTROLE ELETRONICO E MESA EXTENSIVA DE NO MINIMO 7M</t>
  </si>
  <si>
    <t>REVESTIMENTO DE CONCRETO ASFALTICO,COM POLIMERO,USINADO A QUENTE COM 7CM DE ESPESSURA,EXECUTADO COM VIBROACABADORA COM CONTROLE ELETRONICO E MESA EXTENSIVA DE NO MINIMO 7M</t>
  </si>
  <si>
    <t>LAMA ASFALTICA FINA DE RUPTURA CONTROLADA,COM FORNECIMENTO E TRANSPORTE DOS MATERIAIS,EXCLUSIVE EMULSAO</t>
  </si>
  <si>
    <t>LAMA ASFALTICA GROSSA DE RUPTURA CONTROLADA,COM FORNECIMENTO E TRANSPORTE DOS MATERIAIS,EXCLUSIVE EMULSAO</t>
  </si>
  <si>
    <t>REVESTIMENTO DE CONCRETO BETUMINOSO USINADO EM TEMPERATURA ABAIXO DE 140°C E COMPACTACAO ABAIXO DE 90°C(TEMPERATURA MORNA),ESPESSURA DE 4CM,UTILIZANDO AMIDA SINTETICA NA PROPORCAO3KG POR T DE CAP,MISTURA "IN SITU" EM USINA,INCLUSIVE FORNECIMENTO DOS MATERIAIS</t>
  </si>
  <si>
    <t>MISTURA BETUMINOSA TIPO "GAP GRADED",UTILIZANDO NO MINIMO 8,0% DE BMB,ESPALHAMENTO E COMPACTACAO,COM RESULTADO DE "GRIPTEST" (ASTM) MAIOR QUE 0,60,EXCLUSIVE FORNECIMENTO DOS MATERIAIS (LIGANTE E BRITA),USINAGEM E TRANSPORTE DA MASSA</t>
  </si>
  <si>
    <t>MISTURA BETUMINOSA TIPO "OPEN GRADED",UTILIZANDO NO MINIMO 9,5% DE BMB,ESPALHAMENTO E COMPACTACAO,COM RESULTADO DE "GRIP TES" (ASTM) MAIOR QUE 0,75 E RUIDO MENOR QUE 97DB,EXCLUSIVE FORNECIMENTO DOS MATERIAIS (LIGANTE E BRITA),USINAGEM E TRANSPORTE DA MASSA</t>
  </si>
  <si>
    <t>MISTURA BETUMINOSA TIPO "GAP GRADED",UTILIZANDO LIGANTE DE ASFALTO-BORRACHA E BRITA 1,ESPALHAMENTO E COMPACTACAO,COM RESULTADO DE "GRIP TEST" (ASTM) MAIOR QUE 0,60,EXCLUSIVE FORNECIMENTO DO LIGANTE,USINAGEM E TRANSPORTE DA MASSA</t>
  </si>
  <si>
    <t>MISTURA BETUMINOSA TIPO "OPEN GRADED",UTILIZANDO LIGANTE DEASFALTO-BORRACHA E BRITA 1,ESPALHAMENTO E COMPACTACAO,COM RESULTADO DE "GRIP TEST" (ASTM) MAIOR QUE 0,75 E RUIDO MENOR QUE 97DB,EXCLUSIVE FORNECIMENTO DO LIGANTE,USINAGEM E TRANSPORTE DA MASSA</t>
  </si>
  <si>
    <t>MISTURA BETUMINOSA UTILIZANDO BMB,TIPO "OPEN GRADED" OU "GAP GRADED",CONSIDERANDO APENAS A USINAGEM</t>
  </si>
  <si>
    <t>PRODUCAO DE LIGANTE MODIFICADO DE ASFALTO-BORRACHA(BMB)"IN SITU" TIPO "FIELD BLEND",COM UTILIZACAO DE BORRACHA RECICLADA COMO POLIMERO,NA PROPORCAO DE 20% DE PO-DE-BORRACHA EM PESO,EM CONFORMIDADE COM ASTM 6114,ASTM D8 E COM A RESOLUCAO 19/2005 DE 11/7/2005 DA ANP</t>
  </si>
  <si>
    <t>PRODUCAO DE LIGANTE DE ASFALTO-BORRACHA (BMB) TIPO "FIELD BLEND",IMPORTADO,COM UTILIZACAO DE BORRACHA RECICLADA COMO POLIMERO,NA PROPORCAO DE 20% DE PO-DE-BORRACHA EM PESO,EM CONFORMIDADE COM ASTM 6114,ASTM D8 E COM A RESOLUCAO 19/2005 DE 11/7/2005 DA ANP</t>
  </si>
  <si>
    <t>RECICLAGEM DE PAVIMENTO(TECNICA DE ESPUMA DE ASFALTO),COM AADICAO DE CAP 50/70,CIMENTO PORTLAND E AGUA E TODOS OS MATERIAIS NECESSARIOS,COM ATE 15CM DE ESPESSURA,CONSIDERANDO A EXECUCAO NO PERIODO DIURNO E EM MEIA PISTA.(VOLUME MEDIDO APOSA COMPACTACAO)</t>
  </si>
  <si>
    <t>SONORIZADOR DE CBUQ COM 8,00M DE LARGURA E 10,20M DE EXTENSAO FEITO EM FAIXA,INCLUSIVE MATERIAIS</t>
  </si>
  <si>
    <t>AREIA-ASFALTO,A QUENTE,DE ACORDO COM AS "INSTRUCOES PARA EXECUCAO",DO DER-RJ.O CUSTO INDENIZA AS OPERACOES DE EXECUCAO,FORNECIMENTO E TRANSPORTE DOS MATERIAIS EMPREGADOS,E SE APLICA AO VOLUME EXECUTADO MEDIDO APOS A COMPRESSAO</t>
  </si>
  <si>
    <t>AREIA-ASFALTO,A FRIO,DE ACORDO COM AS "INSTRUCOES PARA EXECUCAO",DO DER-RJ.O CUSTO INDENIZA AS OPERACOES DE EXECUCAO,FORNECIMENTO E TRANSPORTE DOS MATERIAIS EMPREGADOS,E SE APLICAAO VOLUME EXECUTADO MEDIDO APOS A COMPRESSAO</t>
  </si>
  <si>
    <t>REVESTIMENTO EM PLACAS DE CONCRETO DOSADO RACIONALMENTE,DE 35MPA,DE ACORDO EM AS "INSTRUCOES PARA EXECUCAO" DO DER-RJ.OCUSTO INDENIZA AS OPERACOES DE EXECUCAO,FORNECIMENTO E TRANSPORTE DOS MATERIAIS EMPREGADOS,BEM COMO O TRANSPORTE DE AGUA,E SE APLICA AO VOLUME EXECUTADO</t>
  </si>
  <si>
    <t>REVESTIMENTO EM PLACAS DE CONCRETO IMPORTADO DE USINA DE 25MPA,DE ACORDO COM AS "INSTRUCOES PARA EXECUCAO",DO DER-RJ. OCUSTO INDENIZA AS OPERACOES DE EXECUCAO,FORNECIMENTO E TRANSPORTE DOS MATERIAIS EMPREGADOS,BEM COMO O TRANSPORTE DE AGUA,E SE APLICA AO VOLUME EXECUTADO</t>
  </si>
  <si>
    <t>PAVIMENTO RIGIDO,P/CICLOVIA,C/8CM ESP.EM CONCR.ARGAMASSADO,15MPA,COLORIDO C/OXIDO FERRO VERMELHO SINTETICO,JUNTAS SERRADAS,LONA PLAST.POLIETILENO 0,20MM,CAMADA REGULARIZADORA PO-DE-PEDRA,COMPACTADA MECANICAMENTE,C/ACABAMENTO SUPERF.DESEMPENADO,CAMURCADO E VASSOURADO,CURA C/MANTA GEOTEXTIL,PROTECAO C/CUMEEIRA SARRAFO MADEIRA E LONA PLAST.EXCL.PREPARO TERRENO</t>
  </si>
  <si>
    <t>REVESTIMENTO DE SAIBRO,EXECUTADO MECANICAMENTE,COMPRIMIDO EM CAMADA,EXCLUSIVE FORNECIMENTO DO SAIBRO,SENDO A CAMADA MEDIDA APOS A COMPACTACAO</t>
  </si>
  <si>
    <t>REVESTIMENTO DE SAIBRO,EXECUTADO MECANICAMENTE,COMPRIMIDO EM CAMADA,INCLUSIVE FORNECIMENTO DO SAIBRO,SENDO A CAMADA MEDIDA APOS A COMPACTACAO</t>
  </si>
  <si>
    <t>REVESTIMENTO DE SAIBRO,EXECUTADO MECANICAMENTE,COMPRIMIDO EM CAMADA,COM SAIBRO MELHORADO COM CIMENTO, SENDO A PROPORCAODE 5% EM VOLUME(72KG/M3)INCLUSIVE FORNECIMENTO E TRANSPORTEDOS MATERIAIS,SENDO A CAMADA MEDIDA APOS A COMPACTACAO</t>
  </si>
  <si>
    <t>REVESTIMENTO DE SAIBRO,EXECUTADO MANUALMENTE,COMPRIMIDO EM CAMADA,EXCLUSIVE O FORNECIMENTO DO SAIBRO,SENDO A CAMADA MEDIDA APOS A COMPRESSAO</t>
  </si>
  <si>
    <t>REVESTIMENTO DE SAIBRO,EXECUTADO MANUALMENTE,COMPRIMIDO EM CAMADA,INCLUSIVE O FORNECIMENTO DO SAIBRO,SENDO A CAMADA MEDIDA APOS A COMPRESSAO</t>
  </si>
  <si>
    <t>JUNTA LONGITUDINAL EM REVESTIMENTO DE PLACA DE CONCRETO DO TIPO ENCAIXE(MACHO E FEMEA),EXCLUSIVE BARRAS DE LIGACAO(LIGADORES)</t>
  </si>
  <si>
    <t>JUNTA DE RETRACAO EM REVESTIMENTO DE PLACAS DE CONCRETO,EXCLUSIVE BARRA DE LIGACAO(LIGADORES)</t>
  </si>
  <si>
    <t>JUNTA DE CONSTRUCAO EM REVESTIMENTO DE PLACA DE CONCRETO,DEMACHO E FEMEA,EXCLUSIVE PASSADORES</t>
  </si>
  <si>
    <t>JUNTA LONGITUDINAL DE LIGACAO ENTRE SARJETAS E PLACAS DE REVESTIMENTO DE CONCRETO,INCLUSIVE LIGADORES</t>
  </si>
  <si>
    <t>JUNTA DE RETRACAO,SERRADA COM DISCO DE DIAMANTE,PARA PAVIMENTOS DE PLACAS DE CONCRETO,COM 5CM DE PROFUNDIDADE</t>
  </si>
  <si>
    <t>LIMPEZA E PREENCHIMENTO DE JUNTA DE RETRACAO,COM ASFALTO DILUIDO CM-30,EXCLUSIVE CORTE,BARRAS DE LIGACAO E DE TRANSFERENCIA</t>
  </si>
  <si>
    <t>PAVIMENTACAO LAJOTAS CONCRETO,ALTAMENTE VIBRADO,INTERTRAVADO,C/ARTICULACAO VERTICAL,PRE-FABRICADOS,COR-NATURAL,ESP.6CM,RESISTENCIA A COMPRESSAO 35MPA,ASSENTES SOBRE COLCHAO PO-DE-PEDRA,AREIA OU MATERIAL EQUIVALENTE,C/JUNTAS TOMADAS C/ARGAMASSA CIMENTO E AREIA,TRACO 1:4 E/OU C/PEDRISCO E ASFALTO,EXCL.PREPARO TERRENO,C/FORN.DE TODOS OS MAT.,BEM COMO A COLOCAC.</t>
  </si>
  <si>
    <t>PAVIMENTACAO LAJOTAS CONCRETO,ALTAMENTE VIBRADO,INTERTRAVADO,C/ARTICULACAO VERTICAL,PRE-FABRICADOS,COR NATURAL,ESP.8CM,RESISTENCIA A COMPRESSAO 35MPA,ASSENTES SOBRE COLCHAO PO-DE-PEDRA,AREIA OU MATERIAL EQUIVALENTE,C/JUNTAS TOMADAS C/ARGAMASSA CIMENTO E AREIA,TRACO 1:4 E/OU C/PEDRISCO E ASFALTO,EXCL.PREPARO TERRENO,C/FORN.DE TODOS OS MAT.,BEM COMO A COLOCAC.</t>
  </si>
  <si>
    <t>PAVIMENTACAO LAJOTAS CONCRETO,ALTAMENTE VIBRADO,INTERTRAVADO,C/ARTICULACAO VERTICAL,PRE-FABRICADOS,COR NATURAL,ESP.10CM,RESISTENCIA A COMPRESSAO 35MPA,ASSENTES SOBRE COLCHAO PO-DE-PEDRA,AREIA OU MATERIAL EQUIVALENTE,C/JUNTAS TOMADAS C/ARGAMASSA CIMENTO E AREIA,TRACO 1:4 E/OU C/PEDRISCO E ASFALTO,EXCL.PREPARO TERRENO,C/FORN.DE TODOS OS MAT.,BEM COMO A COLOC.</t>
  </si>
  <si>
    <t>PAVIMENTACAO LAJOTAS CONCRETO,ALTAMENTE VIBRADO,INTERTRAVADO,C/ARTICULACAO VERTICAL,PRE-FABRICADOS,COR NATURAL,ESP.10CM,RESISTENCIA A COMPRESSAO 50MPA,ASSENTES SOBRE COLCHAO PO-DE--PEDRA,AREIA OU MATERIAL EQUIVALENTE,C/JUNTAS TOMADAS C/ARGAMASSA CIMENTO E AREIA,TRACO 1:4 E/OU PEDRISCO E ASFALTO,EXCL.PREPARO TERRENO,C/FORN.DE TODOS OS MAT.,BEM COMO A COLOCAC.</t>
  </si>
  <si>
    <t>PAVIMENTACAO LAJOTAS CONCRETO,ALTAMENTE VIBRADO,INTERTRAVADO,C/ARTICULACAO VERTICAL,PRE-FABRICADOS,COLORIDO,ESP.6CM,RESISTENCIA A COMPRESSAO 35MPA,ASSENTES SOBRE COLCHAO PO-DE-PEDRA,AREIA OU MATERIAL EQUIVALENTE,C/JUNTAS TOMADAS C/ARGAMASSA CIMENTO E AREIA,TRACO 1:4 E/OU PEDRISCO E ASFALTO,EXCL.PREPARO DO TERRENO,C/FORN.DE TODOS OS MAT.,BEM COMO A COLOCACAO</t>
  </si>
  <si>
    <t>PAVIMENTACAO LAJOTAS CONCRETO,ALTAMENTE VIBRADO,INTERTRAVADO,C/ARTICULACAO VERTICAL,PRE-FABRICADOS,COLORIDO,ESP.8CM,RESISTENCIA A COMPRESSAO 35MPA,ASSENTES SOBRE COLCHAO PO-DE-PEDRA,AREIA OU MATERIAL EQUIVALENTE,C/JUNTAS TOMADAS C/ARGAMASSA CIMENTO E AREIA,TRACO 1:4 E/OU PEDRISCO E ASFALTO,EXCL.PREPARO TERRENO,C/FORN.DE TODOS OS MAT.,BEM COMO A COLOCACAO</t>
  </si>
  <si>
    <t>PAVIMENTACAO LAJOTAS CONCRETO,ALTAMENTE VIBRADO,INTERTRAVADO,C/ARTICULACAO VERTICAL,PRE-FABRICADOS,COLORIDO,ESP.10CM,RESISTENCIA A COMPRESSAO 35MPA,ASSENTES SOBRE COLCHAO PO-DE-PEDRA,AREIA OU MATERIAL EQUIVALENTE,C/JUNTAS TOMADAS C/ARGAMASSA CIMENTO E AREIA,TRACO 1:4 E/OU PEDRISCO E ASFALTO,EXCL.PREPARO TERRENO,C/FORN.DE TODOS OS MAT.,BEM COMO A COLOCACAO</t>
  </si>
  <si>
    <t>ASSENTAMENTO DE ARTEFATO DE CONCRETO,SOBRE COLCHAO DE PO-DE-PEDRA,AREIA OU MATERIAL EQUIVALENTE,COM FORNECIMENTO DE TODOS OS MATERIAIS,EXCLUSIVE O ARTEFATO DE CONCRETO,INCLUSIVE REJUNTAMENTO</t>
  </si>
  <si>
    <t>REASSENTAMENTO DE ARTEFATO DE CONCRETO,COM REAPROVEITAMENTODESTE,COM LIMPEZA DE REJUNTE ADERENTE,SOBRE COLCHAO DE PO-DE-PEDRA,AREIA OU MATERIAL EQUIVALENTE,INCLUSIVE FORNECIMENTODE TODOS OS MATERIAIS E REJUNTAMENTO COM BETUME E CASCALHINHO</t>
  </si>
  <si>
    <t>REASSENTAMENTO DE ARTEFATO DE CONCRETO,COM REAPROVEITAMENTODESTE,COM LIMPEZA DA ARGAMASSA ADERENTE,SOBRE COLCHAO DE PO-DE-PEDRA,AREIA OU MATERIAL EQUIVALENTE E O FORNECIMENTO DETODOS OS MATERIAIS E REJUNTAMENTO COM ARGAMASSA</t>
  </si>
  <si>
    <t>REGULARIZACAO DE SUBLEITO,DE ACORDO COM AS "INSTRUCOES PARAEXECUCAO",DO DER-RJ.O CUSTO INDENIZA AS OPERACOES DE EXECUCAO E TRANSPORTE DE AGUA E SE APLICA A AREA EFETIVAMENTE REGULARIZADA,EXCLUSIVE TRANSPORTE E ESCAVACAO DE CORRETIVOS</t>
  </si>
  <si>
    <t>REFORCO DE SUBLEITO,DE ACORDO COM AS "INSTRUCOES PARA EXECUCAO",DO DER-RJ,EXCLUSIVE ESCAVACAO,CARGA,TRANPORTE E FORNECIMENTO DOS MATERIAIS</t>
  </si>
  <si>
    <t>ATERRO,DE ACORDO COM AS "INSTRUCOES PARA EXECUCAO",DO DER-RJ,EXCLUSIVE ESCAVACAO,CARGA E TRANSPORTE DE MATERIAIS</t>
  </si>
  <si>
    <t>REGULARIZACAO DE PAVIMENTACAO COM APROVEITAMENTO DO PAVIMENTO EXISTENTE,COM CAMADA DE CONCRETO BETUMINOSO,DE ACORDO COMAS "INSTRUCOES PARA EXECUCAO",DO DER-RJ</t>
  </si>
  <si>
    <t>ESPALHAMENTO MANUAL DE CONCRETO ASFALTICO EM CAMADAS (SOMENTE MAO DE OBRA),CONSIDERADO NESTE ITEM: A)CONCRETO ASFALTICOJUNTO AO LOCAL DE APLICACAO; B)BASE JA PREPARADA; C)EXCLUIDO O FORNECIMENTO DO CONCRETO</t>
  </si>
  <si>
    <t>IMPRIMACAO DE BASE DE PAVIMENTACAO,DE ACORDO COM AS "INSTRUCOES PARA EXECUCAO",DO DER-RJ</t>
  </si>
  <si>
    <t>PINTURA DE LIGACAO,DE ACORDO COM AS "INSTRUCOES PARA EXECUCAO",DO DER-RJ</t>
  </si>
  <si>
    <t>PINTURA DE LIGACAO COM ADICAO DE POLIMERO,DE ACORDO COM AS "INSTRUCOES PARA EXECUCAO" DO DER-RJ</t>
  </si>
  <si>
    <t>MEIO-FIO RETO DE CONCRETO SIMPLES FCK=15MPA,MOLDADO NO LOCAL,TIPO DER-RJ,MEDINDO 0,15M NA BASE E COM ALTURA DE 0,45M,REJUNTAMENTO COM ARGAMASSA DE CIMENTO E AREIA,NO TRACO 1:3,5,COM FORNECIMENTO DE TODOS OS MATERIAIS,ESCAVACAO E REATERRO</t>
  </si>
  <si>
    <t>MEIO-FIO CURVO DE CONCRETO SIMPLES FCK=15MPA,MOLDADO NO LOCAL,TIPO DER-RJ,MEDINDO 0,15M NA BASE E COM ALTURA DE 0,45M,REJUNTAMENTO COM ARGAMASSA DE CIMENTO E AREIA,NO TRACO 1:3,5,COM FORNECIMENTO DE TODOS OS MATERIAIS,ESCAVACAO E REATERRO</t>
  </si>
  <si>
    <t>MEIO-FIO RETO DE CONCRETO SIMPLES FCK=15MPA,PRE-MOLDADO,TIPO DER-RJ,MEDINDO 0,15M NA BASE E COM ALTURA DE 0,45M,REJUNTAMENTO COM ARGAMASSA DE CIMENTO E AREIA,NO TRACO 1:3,5,COM FORNECIMENTO DE TODOS OS MATERIAIS,ESCAVACAO E REATERRO</t>
  </si>
  <si>
    <t>MEIO-FIO RETO DE CONCRETO SIMPLES FCK=15MPA,MOLDADO NO LOCAL,TIPO DER-RJ,MEDINDO 0,15M NA BASE E COM ALTURA DE 0,30M,REJUNTAMENTO COM ARGAMASSA DE CIMENTO E AREIA,NO TRACO 1:3,5,COM FORNECIMENTO DE TODOS OS MATERIAIS,ESCAVACAO E REATERRO</t>
  </si>
  <si>
    <t>MEIO-FIO CURVO DE CONCRETO SIMPLES FCK=15MPA,MOLDADO NO LOCAL,TIPO DER-RJ,MEDINDO 0,15M NA BASE E COM ALTURA DE 0,30M,REJUNTAMENTO COM ARGAMASSA DE CIMENTO E AREIA,NO TRACO 1:3,5,COM FORNECIMENTO DE TODOS OS MATERIAIS,ESCAVACAO E REATERRO</t>
  </si>
  <si>
    <t>MEIO-FIO RETO DE CONCRETO SIMPLES FCK=15MPA,PRE-MOLDADO,TIPO DER-RJ,MEDINDO 0,15M NA BASE E COM ALTURA DE 0,30M,REJUNTAMENTO COM ARGAMASSA DE CIMENTO E AREIA NO TRACO 1:3,5,COM FORNECIMENTO DE TODOS OS MATERIAIS,ESCAVACAO E REATERRO</t>
  </si>
  <si>
    <t>SARJETA E MEIO FIO CONJUGADO CURVO,DE CONCRETO SIMPLES FCK=15MPA,MOLDADO NO LOCAL,TIPO DER-RJ,MEDINDO 0,65M DE BASE E COM ALTURA DE 0,30M,REJUNTAMENTO DE ARGAMASSA DE CIMENTO E AREIA,NO TRACO 1:3,5,COM FORNECIMENTO DE TODOS OS MATERIAIS</t>
  </si>
  <si>
    <t>SARJETA E MEIO-FIO CONJUGADO RETO,DE CONCRETO SIMPLES FCK=15MPA,MOLDADO NO LOCAL,TIPO DER-RJ,MEDINDO 0,65M DE BASE E COM ALTURA DE 0,30M,REJUNTAMENTO DE ARGAMASSA DE CIMENTO E AREIA,NO TRACO 1:3,5,COM FORNECIMENTO DE TODOS OS MATERIAIS</t>
  </si>
  <si>
    <t>SARJETA E MEIO-FIO CONJUGADO RETO,DE CONCRETO SIMPLES FCK=15MPA,PRE-MOLDADO,TIPO DER-RJ,MEDINDO 0,65M DE BASE E COM ALTURA DE 0,30M,REJUNTAMENTO DE ARGAMASSA DE CIMENTO E AREIA,NOTRACO 1:3,5,COM FORNECIMENTO DE TODOS OS MATERIAIS</t>
  </si>
  <si>
    <t>SARJETA E MEIO-FIO CONJUGADO CURVO,DE CONCRETO SIMPLES FCK=15MPA,PRE-MOLDADO,TIPO DER-RJ,MEDINDO 0,65M DE BASE E COM ALTURA DE 0,30M,REJUNTAMENTO DE ARGAMASSA DE CIMENTO E AREIA,NO TRACO 1:3,5,COM FORNECIMENTO DE TODOS OS MATERIAIS</t>
  </si>
  <si>
    <t>SARJETA E MEIO-FIO CONJUGADO CURVO,DE CONCRETO SIMPLES FCK=35MPA,MOLDADO NO LOCAL,TIPO DER-RJ,MEDINDO 0,65M DE BASE E COM ALTURA DE 0,30M,REJUNTAMENTO DE ARGAMASSA DE CIMENTO E AREIA,NO TRACO 1:3,5,COM FORNECIMENTO DE TODOS OS MATERIAIS</t>
  </si>
  <si>
    <t>SARJETA E MEIO-FIO CONJUGADO RETO,DE CONCRETO SIMPLES FCK=35MPA,MOLDADO NO LOCAL,TIPO DER-RJ,MEDINDO 0,65M DE BASE E COM ALTURA DE 0,30M,REJUNTAMENTO DE ARGAMASSA DE CIMENTO E AREIA,NO TRACO 1:3,5,COM FORNECIMENTO DE TODOS OS MATERIAIS</t>
  </si>
  <si>
    <t>SARJETA E MEIO-FIO CONJUGADO RETO,DE CONCRETO SIMPLES FCK=35MPA,PRE-MOLDADO,TIPO DER-RJ,MEDINDO 0,65M DE BASE E COM ALTURA DE 0,30M,REJUNTAMENTO DE ARGAMASSA DE CIMENTO E AREIA,NOTRACO 1:3,5,COM FORNECIMENTO DE TODOS OS MATERIAIS</t>
  </si>
  <si>
    <t>SARJETA E MEIO-FIO CONJUGADO CURVO,DE CONCRETO SIMPLES FCK=35MPA,PRE-MOLDADO,TIPO DER-RJ,MEDINDO 0,65M DE BASE E COM ALTURA DE 0,30M,REJUNTAMENTO DE ARGAMASSA DE CIMENTO E AREIA,NO TRACO 1:3,5,COM FORNECIMENTO DE TODOS OS MATERIAIS</t>
  </si>
  <si>
    <t>SARJETA E MEIO-FIO CONJUGADO CURVO,DE CONCRETO SIMPLES COLORIDO FCK=35MPA,MOLDADO NO LOCAL,TIPO DER-RJ,MEDINDO 0,65M DEBASE E COM ALTURA DE 0,30M,REJUNTAMENTO DE ARGAMASSA DE CIMENTO E AREIA,NO TRACO 1:3,5, COM FORNECIMENTO DE TODOS OS MATERIAIS</t>
  </si>
  <si>
    <t>SARJETA E MEIO-FIO CONJUGADO RETO,DE CONCRETO SIMPLES COLORIDO FCK=35MPA,MOLDADO NO LOCAL,TIPO DER-RJ,MEDINDO 0,65M DEBASE E COM ALTURA DE 0,30M,REJUNTAMENTO DE ARGAMASSA DE CIMENTO E AREIA,NO TRACO 1:3,5,COM FORNECIMENTO DE TODOS OS MATERIAIS</t>
  </si>
  <si>
    <t>SARJETA E MEIO-FIO CONJUGADO RETO,DE CONCRETO SIMPLES COLORIDO FCK=35MPA,PRE-MOLDADO,TIPO DER-RJ,MEDINDO 0,65M DE BASE E COM ALTURA DE 0,30M,REJUNTAMENTO DE ARGAMASSA DE CIMENTO EAREIA,NO TRACO 1:3,5,COM FORNECIMENTO DE TODOS OS MATERIAIS</t>
  </si>
  <si>
    <t>SARJETA E MEIO-FIO CONJUGADO CURVO,DE CONCRETO SIMPLES COLORIDO FCK=35MPA,PRE-MOLDADO,TIPO DER-RJ,MEDINDO 0,65M DE BASEE COM ALTURA DE 0,30M,REJUNTAMENTO DE ARGAMASSA DE CIMENTO E AREIA,NO TRACO 1:3,5,COM FORNECIMENTO DE TODOS OS MATERIAIS</t>
  </si>
  <si>
    <t>SARJETA E MEIO-FIO CONJUGADO CURVO,DE CONCRETO SIMPLES FCK =15MPA,MOLDADO NO LOCAL,TIPO DER-RJ,MEDINDO 0,45M DE BASE E0,30M DE ALTURA,REJUNTAMENTO COM ARGAMASSA DE CIMENTO E AREIA,NO TRACO 1:3,5,COM FORNECIMENTO DE TODOS OS MATERIAIS</t>
  </si>
  <si>
    <t>SARJETA E MEIO-FIO CONJUGADO RETO,DE CONCRETO SIMPLES FCK=15MPA,MOLDADO NO LOCAL,TIPO DER-RJ,MEDINDO 0,45M DE BASE E 0,30M DE ALTURA,REJUNTAMENTO COM ARGAMASSA DE CIMENTO E AREIA,NO TRACO 1:3,5,COM FORNECIMENTO DE TODOS OS MATERIAIS</t>
  </si>
  <si>
    <t>SARJETA E MEIO-FIO CONJUGADO CURVO,DE CONCRETO SIMPLES FCK=15MPA,PRE-MOLDADO,TIPO DER-RJ,MEDINDO 0,45M DE BASE E 0,30MDE ALTURA,REJUNTAMENTO COM ARGAMASSA DE CIMENTO E AREIA,NO TRACO 1:3,5,COM FORNECIMENTO DE TODOS OS MATERIAIS</t>
  </si>
  <si>
    <t>SARJETA E MEIO-FIO CONJUGADO RETO,DE CONCRETO SIMPLES FCK=15MPA,PRE-MOLDADO,TIPO DER-RJ,MEDINDO 0,45M DE BASE E 0,30M DE ALTURA,REJUNTAMENTO COM ARGAMASSA DE CIMENTO E AREIA,NO TRACO 1:3,5,COM FORNECIMENTO DE TODOS OS MATERIAIS</t>
  </si>
  <si>
    <t>SARJETA E MEIO-FIO CONJUGADO CURVO,DE CONCRETO SIMPLES FCK=35MPA,MOLDADO NO LOCAL,TIPO DER-RJ,MEDINDO 0,45M DE BASE E 0,30M DE ALTURA,REJUNTAMENTO COM ARGAMASSA DE CIMENTO E AREIA,NO TRACO 1:3,5,COM FORNECIMENTO DE TODOS OS MATERIAIS</t>
  </si>
  <si>
    <t>SARJETA E MEIO-FIO CONJUGADO RETO,DE CONCRETO SIMPLES FCK=35MPA,MOLDADO NO LOCAL,TIPO DER-RJ,MEDINDO 0,45M DE BASE E 0,30M DE ALTURA,REJUNTAMENTO COM ARGAMASSA DE CIMENTO E AREIA,NO TRACO 1:3,5,COM FORNECIMENTO DE TODOS OS MATERIAIS</t>
  </si>
  <si>
    <t>SARJETA E MEIO-FIO CONJUGADO CURVO,DE CONCRETO SIMPLES FCK=35MPA,PRE-MOLDADO,TIPO DER-RJ,MEDINDO 0,45M DE BASE E 0,30MDE ALTURA,REJUNTAMENTO COM ARGAMASSA DE CIMENTO E AREIA,NO TRACO 1:3,5,COM FORNECIMENTO DE TODOS OS MATERIAIS</t>
  </si>
  <si>
    <t>SARJETA E MEIO-FIO CONJUGADO RETO,DE CONCRETO SIMPLES FCK=35MPA,PRE-MOLDADO,TIPO DER-RJ,MEDINDO 0,45M DE BASE E 0,30M DE ALTURA,REJUNTAMENTO COM ARGAMASSA DE CIMENTO E AREIA,NO TRACO 1:3,5,COM FORNECIMENTO DE TODOS OS MATERIAIS</t>
  </si>
  <si>
    <t>SARJETA E MEIO-FIO CONJUGADO CURVO,DE CONCRETO SIMPLES COLORIDO FCK=35MPA,MOLDADO NO LOCAL,TIPO DER-RJ,MEDINDO 0,45M DEBASE E 0,30M DE ALTURA,REJUNTAMENTO COM ARGAMASSA DE CIMENTO E AREIA,NO TRACO 1:3,5,COM FORNECIMENTO DE TODOS OS MATERIAIS</t>
  </si>
  <si>
    <t>SARJETA E MEIO FIO CONJUGADO RETO,DE CONCRETO SIMPLES COLORIDO FCK=35MPA,MOLDADOS NO LOCAL,TIPO DER-RJ,MEDINDO 0,45M DEBASE E 0,30M DE ALTURA,REJUNTAMENTO COM ARGAMASSA DE CIMENTO E AREIA,NO TRACO 1:3,5,COM FORNECIMENTO DE TODOS OS MATERIAIS</t>
  </si>
  <si>
    <t>SARJETA E MEIO-FIO CONJUGADO CURVO,DE CONCRETO SIMPLES COLORIDO FCK=35MPA,PRE-MOLDADO,TIPO DER-RJ,MEDINDO 0,45M DE BASEE 0,30M DE ALTURA,REJUNTAMENTO COM ARGAMASSA DE CIMENTO E AREIA,NO TRACO 1:3,5,COM FORNECIMENTO DE TODOS OS MATERIAIS</t>
  </si>
  <si>
    <t>SARJETA E MEIO-FIO CONJUGADO RETO,DE CONCRETO SIMPLES COLORIDO FCK=35MPA,PRE-MOLDADO,TIPO DER-RJ,MEDINDO 0,45M DE BASE E 0,30M DE ALTURA,REJUNTAMENTO COM ARGAMASSA DE CIMENTO E AREIA,NO TRACO 1:3,5,COM FORNECIMENTO DE TODOS OS MATERIAIS</t>
  </si>
  <si>
    <t>GUIA DE CONCRETO ARMADO,DESTINADO AO ENCUNHAMENTO DE PAVIMENTACAO EM PARALELOS,EM LOGRADOURO COM DECLIVIDADE DO GREIDE MAIOR QUE 18%,DE SECAO(0,15X0,40)M,ASSENTADO TRANSVERSALMENTE AO EIXO DA VIA.FORNECIMENTO E ASSENTAMENTO</t>
  </si>
  <si>
    <t>SARJETA-GUIA DE PARALELEPIPEDO(1 FIADA),ASSENTE SOBRE BASE DE CONCRETO(FCK=11MPA),INCLUSIVE ESTA,REJUNTAMENTO DE ARGAMASSA DE CIMENTO E AREIA(TRACO 1:3),PARA PAVIMENTACAO BETUMINOSA</t>
  </si>
  <si>
    <t>LOGRADOURO COM 9,00M DE LARGURA,COMPRENDENDO:A)SUBLEITO COMPACTADO(H=30CM);B)BASE DE BRITA GRADUADA(H=20CM);C)IMPRIMACAO;D)CAPA ASFALTICA(H=5CM);E)MEIOS-FIOS DE CONCRETO SIMPLES;F)GALERIA NOS PASSEIOS(DIAMETRO=50CM);G)CAIXAS DE RALO DE AMBOS OS LADOS A CADA 30,00M</t>
  </si>
  <si>
    <t>LOGRADOURO COM 9,00M DE LARGURA,COMPREENDENDO:A)SUBLEITO COMPACTADO(H=30CM);B)BASE DE BRITA CORRIDA(H=20CM);C)PAVIMENTACAO DE PARALELEPIPEDOS SOBRE COLCHAO DE AREIA COM REJUNTAMENTO DE BETUME;D)MEIOS-FIOS DE CONCRETO SIMPLES;E)GALERIA NOS PASSEIOS(DIAMETRO=50CM);F)CAIXAS DE RALO DE AMBOS OS LADOS ACADA 30,00M</t>
  </si>
  <si>
    <t>LOGRADOURO COM 9,00M DE LARGURA,COMPREENDENDO:A)SUBLEITO COMPACTADO(H=30CM);B)BASE DE BRITA CORRIDA(H=10CM);C)PAVIMENTACAO DE PARALELEPIPEDOS ASSENTES EM COLCHAO DE PO-DE-PEDRA,COM REJUNTAMENTO DE BETUME E CASCALHINHO;D)MEIOS-FIOS DE CONCRETO SIMPLES;E)GALERIA NOS PASSEIOS(DIAMETRO=50CM);F)CAIXAS DE RALO DE AMBOS OS LADOS A CADA 30,00M</t>
  </si>
  <si>
    <t>MANTA GEOTEXTIL,EM 1 CAMADA, SOBRE PAVIMENTACAO BETUMINOSA.FORNECIMENTO E COLOCACAO</t>
  </si>
  <si>
    <t>GUARDA-CORPO DE CONCRETO ARMADO EM LANCES DE 3,00M DE COMPRIMENTO E 60CM DE ALTURA,CONSTANDO DE UM CORRIMAO DE 10X15CM,FEITO COM FORMA DE CHAPA DE MADEIRA,PLASTIFICADA,COM ESPESSURA DE 17MM,APOIADO EM 4 COLUNAS,COM FORMA PERDIDA DE TUBO DEPVC RIGIDO DE 100MM</t>
  </si>
  <si>
    <t>GUARDA-CORPO EM CONCRETO ARMADO,FCK=15MPA,ACO CA-50,FORMADOPOR QUADROS RETANGULARES DE(1,90X0,50)M SUSTENTADOS POR 2 MONTANTES DE 0,85M DE ALTURA,INCLUSIVE FORNECIMENTO DE MATERIAIS E ELEMENTOS DE FIXACAO NA PONTE</t>
  </si>
  <si>
    <t>GUARDA-RODAS DE CONCRETO ARMADO,CONFORME PROJETO DA PREFEITURA-RJ,PARA VIADUTOS,MOLDADOS NO LOCAL,COMPREENDENDO VIGAS LONGITUDINAIS APOIADAS SOBRE MONTANTES</t>
  </si>
  <si>
    <t>GUARDA-RODAS DE CONCRETO ARMADO,CONFORME PROJETO DA PREFEITURA-RJ,CONSTANDO DE MONTANTES SUSTENTANDO VIGAS EM FORMA DE TRAPEZIO DE CANTOS ARREDONDADOS,COM SECAO DE 55CM DE LARGURAPOR 15CM,E 25CM DE FACES LATERAIS,INCLUSIVE ARMACAO</t>
  </si>
  <si>
    <t>GUARDA-RODAS DE CONCRETO ARMADO,CONFECCIONADO C/CONCRETO PREPARADO EM USINA DOSADORA TIPO VERTICAL,DOSADO P/FCK=25MPA E8% DE MICROSSILICA E FORMA TRAPEZOIDAL,TIPO NEW JERSEY,C/15CM DE TOPO,38CM DE BASE E 90,50CM DE ALTURA,COMPREENDENDO MATMATERIAIS,LANCAMENTO,COLOC.NA FORMA E ADENSAMENTO MECANICO,ENGASTADO EM SOBRELAJE,EXCL.ESTA,INCL.ARMADURA DE ENGASTE</t>
  </si>
  <si>
    <t>GUARDA-RODAS DE CONCRETO ARMADO,PREPARADO COM BETONEIRA,FORMA TRAPEZOIDAL,TIPO NEW JERSEY,COM 15CM DE TOPO,38CM DE BASEE 90,50CM DE ALTURA,COMPREENDENDO MATERIAIS,LANCAMENTO,COLOCACAO NA FORMA E ADENSAMENTO MECANICO,ENGASTADO EM SOBRELAJE,EXCLUSIVE ESTA,INCLUSIVE ARMADURA DE ENGASTE</t>
  </si>
  <si>
    <t>CAMADA DE BLOQUEIO(COLCHAO)DE PO-DE-PEDRA,ESPALHADO E COMPRIMIDO MECANICAMENTE,MEDIDA APOS COMPACTACAO</t>
  </si>
  <si>
    <t>CAMADA DE BLOQUEIO(COLCHAO)DE PO-DE-PEDRA,ESPALHADO E COMPRIMIDO MANUALMENTE,MEDIDA APOS COMPACTACAO</t>
  </si>
  <si>
    <t>CAMADA DE BLOQUEIO(COLCHAO)DE AREIA,ESPALHADO E COMPRIMIDO MECANICAMENTE,MEDIDA APOS COMPACTACAO</t>
  </si>
  <si>
    <t>CAMADA DE BLOQUEIO (COLCHAO) DE AREIA,ESPALHADO E COMPRIMIDO MANUALMENTE,MEDIDA APOS COMPACTACAO</t>
  </si>
  <si>
    <t>REVESTIMENTO DE CONCRETO BETUMINOSO USINADO A QUENTE,DE ACORDO COM AS INSTRUCOES/ESPECIFICACOES DO CONTRATANTE,CONSIDERANDO SOMENTE O ESPALHAMENTO COM VIBROACABADORA CONVENCIONAL E COMPACTACAO MECANICA</t>
  </si>
  <si>
    <t>REVESTIMENTO DE CONCRETO BETUMINOSO USINADO A QUENTE,DE ACORDO COM AS INSTRUCOES/ESPECIFICACOES DO CONTRATANTE,CONSIDERANDO SOMENTE O ESPALHAMENTO COM MOTONIVELADORA E COMPACTACAO MECANICA</t>
  </si>
  <si>
    <t>REVESTIMENTO DE CONCRETO BETUMINOSO USINADO A QUENTE,DE ACORDO COM AS INSTRUCOES/ESPECIFICACOES DO CONTRATANTE,CONSIDERANDO SOMENTE O ESPALHAMENTO COM VIBROACABADORA ELETRONICA E COMPACTACAO MECANICA</t>
  </si>
  <si>
    <t>REVESTIMENTO DE CONCRETO BETUMINOSO USINADO A QUENTE,DE ACORDO COM AS INSTRUCOES/ESPECIFICACOES DO CONTRATANTE,CONSIDERANDO SOMENTE O ESPALHAMENTO MANUAL E COMPACTACAO MECANICA</t>
  </si>
  <si>
    <t>RECOMPOSICAO DE PAVIMENTACAO DE RUA,DEVIDO A ABERTURA DE VALA PARA ASSENTAMENTO DE TUBULACAO,INCLUSIVE REMOCAO DE ATE 20,00M DO REATERRO SOLTO,CONCRETAGEM FCK=10MPA COM 20CM DE ESPESSURA,CARGA,TRANSPORTE E DESCARGA DO MATERIAL EXCEDENTE ATEA DISTANCIA DE 20KM,EXCLUSIVE CONCRETO ASFALTICO(VIDE ITEM 08.015.0018)</t>
  </si>
  <si>
    <t>MEIO-FIO E SARJETA CONJUGADOS,DE CONCRETO USINADO 15MPA,MOLDADO "IN LOCO",ATRAVES DE MAQUINA ESPECIAL,MEDINDO EM TORNO DE 0,47M DE BASE E 0,30M DE ALTURA,ACABAMENTO COM ARGAMASSA DE CIMENTO E PO-DE-PEDRA,NO TRACO 1:3,COM FORNECIMENTO DOS MATERIAIS,EXCLUSIVE PREPARO DE BASE E TOPOGRAFIA</t>
  </si>
  <si>
    <t>MEIO-FIO E SARJETA CONJUGADOS,DE CONCRETO USINADO 15MPA,MOLDADO "IN LOCO",ATRAVES DE MAQUINA ESPECIAL,MEDINDO EM TORNO DE 0,35M DE BASE E 0,30M DE ALTURA,ACABAMENTO COM ARGAMASSA DE CIMENTO E PO-DE-PEDRA,NO TRACO 1:3,COM FORNECIMENTO DOS MATERIAIS,EXCLUSIVE PREPARO DE BASE E TOPOGRAFIA</t>
  </si>
  <si>
    <t>MEIO-FIO E SARJETA(LINHA D`AGUA),DE CONCRETO USINADO 15MPA,MOLDADO "IN LOCO",ATRAVES DE MAQUINA ESPECIAL,MEDINDO EM TORNO DE 0,30M DE BASE E 0,26M DE ALTURA,ACABAMENTO COM ARGAMASSA DE CIMENTO E PO-DE-PEDRA,NO TRACO 1:3,COM FORNECIMENTO DOSMATERIAIS,EXCLUSIVE PREPARO DE BASE E TOPOGRAFIA</t>
  </si>
  <si>
    <t>MEIO-FIO DE CONCRETO USINADO 15MPA,MOLDADO "IN LOCO",ATRAVES DE MAQUINA ESPECIAL,MEDINDO EM TORNO DE 0,17M DE BASE E 0,30M DE ALTURA,ACABAMENTO COM ARGAMASSA DE CIMENTO E PO-DE-PEDRA,NO TRACO 1:3,COM FORNECIMENTO DOS MATERIAIS,EXCLUSIVE PREPARO DE BASE E TOPOGRAFIA</t>
  </si>
  <si>
    <t>MEIO-FIO DE CONCRETO USINADO 15MPA,MOLDADO "IN LOCO",ATRAVES DE MAQUINA ESPECIAL,MEDINDO EM TORNO DE 0,15M DE BASE E 0,30M DE ALTURA,ACABAMENTO COM ARGAMASSA DE CIMENTO E PO-DE-PEDRA,NO TRACO 1:3,COM FORNECIMENTO DOS MATERIAIS,EXCLUSIVE PREPARO DE BASE E TOPOGRAFIA</t>
  </si>
  <si>
    <t>MEIO-FIO TIPO TENTO DE CONCRETO USINADO 15MPA,MOLDADO "IN LOCO",ATRAVES DE MAQUINA ESPECIAL,MEDINDO EM TORNO DE 0,17M DEBASE E 0,15M DE ALTURA,COM CHANFRO INTERNO DE 0,10M,ACABAMENTO COM ARGAMASSA DE CIMENTO E PO-DE-PEDRA,NO TRACO 1:3,COM FORNECIMENTO DOS MATERIAIS,EXCLUSIVE PREPARO DE BASE E TOPOGRAFIA</t>
  </si>
  <si>
    <t>PAVIMENTACAO COM BLOCOS VAZADOS DE CONCRETO,MEDINDO(50X50X10)CM,ASSENTES EM CAMADAS DE AREIA GROSSA DE 2CM,EXCLUSIVE PREPARO DE TERRENO.FORNECIMENTO E ASSENTAMENTO</t>
  </si>
  <si>
    <t>PAVIMENTACAO COM BLOCOS VAZADOS DE CONCRETO,MEDINDO(60X45X7,5)CM,ASSENTES EM CAMADAS DE AREIA GROSSA DE 2CM,EXCLUSIVE PREPARO DE TERRENO.FORNECIMENTO E ASSENTAMENTO</t>
  </si>
  <si>
    <t>PLANTIO DE GRAMA EM PLACAS,TIPO SAO CARLOS,BATATAIS,LARGA ESANTO AGOSTINHO,INCLUSIVE COMPRA E ARRANCAMENTO NO LOCAL DEORIGEM,CARGA,TRANSPORTE,DESCARGA E PREPARO DO TERRENO</t>
  </si>
  <si>
    <t>PLANTIO DE GRAMA EM PLACAS,TIPO SAO CARLOS,BATATAIS,LARGA ESANTO AGOSTINHO,INCLUSIVE COMPRA E ARRANCAMENTO NO LOCAL DEORIGEM,CARGA,TRANSPORTE,DESCARGA E PREPARO DE TERRENO,PARA RECOMPOSICAO DE AREAS GRAMADAS EVENTUALMENTE DANIFICADAS</t>
  </si>
  <si>
    <t>PLANTIO DE GRAMA EM PLACAS,TIPO SAO CARLOS,BATATAIS,LARGA ESANTO AGOSTINHO,EXCLUSIVE TRANSPORTE</t>
  </si>
  <si>
    <t>PLANTIO DE GRAMA EM PLACAS,EM ENCOSTA,DE ACORDO COM O ITEM 09.001.0001,INCLUSIVE TRANSPORTE MANUAL ENCOSTA ACIMA</t>
  </si>
  <si>
    <t>PLANTIO DE GRAMA EM PLACAS TIPO ESMERALDA,INCLUSIVE FORNECIMENTO DA GRAMA E TRANSPORTE,EXCLUSIVE PREPARO DO TERRENO E OMATERIAL PARA ESTE</t>
  </si>
  <si>
    <t>PLANTIO DE GRAMA EM PLACAS,EM ENCOSTA,DE ACORDO COM O ITEM 09.001.0020,INCLUSIVE TRANSPORTE MANUAL ENCOSTA ACIMA</t>
  </si>
  <si>
    <t>RECOMPOSICAO DE AREAS GRAMADAS EVENTUALMENTE DANIFICADAS,INCLUSIVE FORNECIMENTO DA GRAMA E TRANSPORTE,EXCLUSIVE PREPARODO TERRENO E O MATERIAL PARA ESTE</t>
  </si>
  <si>
    <t>PLANTIO DE GRAMA EM PLACAS TIPO ESMERALDA,INCLUSIVE FORNECIMENTO DA GRAMA,EXCLUSIVE TRANSPORTE,PREPARO DO TERRENO E MATERIAL PARA ESTE</t>
  </si>
  <si>
    <t>PLANTIO DE GRAMINEA E LEGUMINOSAS EM SEMENTES,CONSTANDO DE ANALISE DO SOLO,CORRECAO DO PH,PREPARO TERRENO(ESCARIFICACAOE VALETAMENTO),ADUBAGEM QUIMICA E ORGANICA,TRATAMENTO PREVENTIVO DO SOLO COM EMPREGO DE INSETICIDA E IRRIGACAO,INCLUSIVE TRANSPORTE</t>
  </si>
  <si>
    <t>PLANTIO DE GRAMINEA E LEGUMINOSAS EM SEMENTES,CONSTANDO DE ANALISE DO SOLO,CORRECAO DO PH,PREPARO DE TERRENO (ESCARIFICACAO E VALETAMENTO),ADUBAGEM QUIMICA E ORGANICA,TRATAMENTO PREVENTIVO DO SOLO COM EMPREGO DE INSETICIDA E IRRIGACAO,INCLUSIVE TRANSPORTE E COBERTURA COM TECIDO DE ANIAGEM S-95,COM MALHA DE 4MM</t>
  </si>
  <si>
    <t>PLANTIO DE GRAMINEA E LEGUMINOSAS EM SEMENTES,CONSTANDO DE ANALISE DO SOLO,CORRECAO DO PH,PREPARO DE TERRENO (ESCARIFICACAO E VALETAMENTO),ADUBAGEM QUIMICA E ORGANICA,TRATAMENTO PREVENTIVO DO SOLO COM EMPREGO DE INSETICIDA E IRRIGACAO,INCLUSIVE TRANSPORTE E COBERTURA DE PALHA DE CAPIM DESFIBRADA E APLICACAO DE HIDRO-ASFALTO</t>
  </si>
  <si>
    <t>PLANTIO DE GRAMINEA E LEGUMINOSAS EM SEMENTES,CONSTANDO DE ANALISE DO SOLO,CORRECAO DO PH,PREPARO DE TERRENO (ESCARIFICACAO E VALETAMENTO),ADUBAGEM QUIMICA E ORGANICA,TRATAMENTO PREVENTIVO SOLO COM EMPREGO DE INSETICIDA E IRRIGACAO,INCLUSIVE TRANSPORTE,COBERTURA DE PALHA DE CAPIM DESFIBRADA E APLICACAO DE HIDRO-ASFALTO,COM FIXACAO DE MALHA DE BAMBU LASCADO</t>
  </si>
  <si>
    <t>PLANTIO DE GRAMINEA E LEGUMINOSAS EM SEMENTES,CONSTANDO DE ANALISE DO SOLO,CORRECAO DE PH,PREPARO DE TERRENO (ESCARIFICACAO E VALETAMENTO),ADUBAGEM QUIMICA E ORGANICA,TRATAMENTO PREVENTIVO DO SOLO C/EMPREGO DE INSETICIDA E IRRIGACAO,INCLUSIVE TRANSPORTE,COBERTURA DE PALHA DE CAPIM DESFIBRADA E APLIC. DE HIDRO-ASFALTO E TELA DE ARAME GALV.DE MALHA HEXAGONAL</t>
  </si>
  <si>
    <t>PLANTIO DE PLANTAS DE COBERTURA DE SOLO,TIPO MARGARIDAO,ZEBRINA,DICONDRA,TRAPOERABA,ETC,EXCLUSIVE FORNECIMENTO</t>
  </si>
  <si>
    <t>PLANTIO DE PLANTAS DE COBERTURA FLORIDAS,TIPO MOISES,BELA-EMILIA,ETC,EXCLUSIVE FORNECIMENTO</t>
  </si>
  <si>
    <t>CERCA VIVA CONSTITUIDA DE HIBISCO,CEDRINHO,CALIANDRA OU ACALIFA RAJADA OU VERMELHA,COM 50 A 70CM DE ALTURA, ESPACADAS ACADA 30CM.FORNECIMENTO E PLANTIO</t>
  </si>
  <si>
    <t>GRAMA SINTETICA EUROPEIA,EM ROLOS,COM FIOS DE 28MM DE COMPRIMENTO,NA COR VERDE,INCLUSIVE MAO DE OBRA ESPECIALIZADA PARAEXECUCAO DE SERVICOS,FORNECIMENTO E INSTALACAO DE FAIXAS DEGRAMA SINTETICA BRANCA PARA AS DEMARCACOES DO CAMPO,REGULARIZACAO COM AREIA ADEQUADA E TRANSPORTE DO MATERIAL ATE O LOCAL DOS SERVICOS.FORNECIMENTO E COLOCACAO</t>
  </si>
  <si>
    <t>PLANTIO DE ARVORE ISOLADA ATE 2,00M DE ALTURA,DE QUALQUER ESPECIE,EM LOGRADOURO PUBLICO,INCLUSIVE TRANSPORTE,TERRA PRETA SIMPLES E ESTACA DE MADEIRA(TUTOR),EXCLUSIVE O FORNECIMENTO DA ARVORE</t>
  </si>
  <si>
    <t>PLANTIO DE ARBUSTOS DE 50 A 70CM DE ALTURA,FORMANDO JARDIM,COM 12 UNIDADES POR METRO QUADRADO,EXCLUSIVE O FORNECIMENTO</t>
  </si>
  <si>
    <t>PLANTIO DE ARBUSTOS DE 70 A 100CM DE ALTURA,FORMANDO JARDIM,COM 9 UNIDADES POR METRO QUADRADO,EXCLUSIVE O FORNECIMENTO</t>
  </si>
  <si>
    <t>PLANTIO DE ARBUSTOS DE 50 A 100CM DE ALTURA,FORMANDO JARDIMCOM 6 UNIDADES POR METRO QUADRADO,EXCLUSIVE O FORNECIMENTO</t>
  </si>
  <si>
    <t>PLANTIO EM ENCOSTA DE MUDAS COM 50 A 70CM DE ALTURA,EXCLUSIVE FORNECIMENTO</t>
  </si>
  <si>
    <t>PLANTIO DE PLANTAS DE COBERTURA VEGETAL,CONSIDERANDO 4 MUDAS/M2,EXCLUSIVE FORNECIMENTO DA PLANTA</t>
  </si>
  <si>
    <t>PLANTIO DE PLANTAS DE COBERTURA VEGETAL,CONSIDERANDO 8 MUDAS/M2,EXCLUSIVE FORNECIMENTO DA PLANTA</t>
  </si>
  <si>
    <t>PLANTIO DE PLANTAS DE COBERTURA VEGETAL,CONSIDERANDO 12 MUDAS/M2,EXCLUSIVE FORNECIMENTO DA PLANTA</t>
  </si>
  <si>
    <t>PLANTIO DE PLANTAS DE COBERTURA VEGETAL,CONSIDERANDO 16 MUDAS/M2,EXCLUSIVE FORNECIMENTO DA PLANTA</t>
  </si>
  <si>
    <t>PLANTIO DE PLANTAS DE COBERTURA VEGETAL,CONSIDERANDO 25 MUDAS/M2,EXCLUSIVE FORNECIMENTO DA PLANTA</t>
  </si>
  <si>
    <t>PLANTIO DE GRAMA,INCLUINDO PREPARO DO TERRENO COM 10CM DE SAIBRO E 5CM DE TERRA ESTRUMADA,EXCLUSIVE FORNECIMENTO DA GRAMA</t>
  </si>
  <si>
    <t>PLANTIO DE GRAMA EM MUDAS,EXCLUSIVE O FORNECIMENTO DO MATERIAL</t>
  </si>
  <si>
    <t>AMARRIO DE MUDAS DE ARVORES AO TUTOR,COM FITILHO PLASTICO,EXCLUSIVE ESTE</t>
  </si>
  <si>
    <t>ARBUSTO PARA JARDINS,TIPO LANTANA,HIBISCO,CEDRINHO,ETC,COM 50 A 70CM DE ALTURA.FORNECIMENTO</t>
  </si>
  <si>
    <t>ARBUSTO PARA JARDINS,TIPO LANTANA,HIBISCO,CEDRINHO,ETC,COM 70 A 100CM DE ALTURA.FORNECIMENTO</t>
  </si>
  <si>
    <t>ESPECIES VEGETAIS COM ALTURA DE(0,30 A 2,00)M, TIPO DRACENADE MADAGASCAR, AGAVE DRAGAO,PITEIRA DO CARIBE, CLUSIA,PLUMA,CAPIM DOS PAMPAS,DRACENA,MURTA,CARACASANA,FILODENDRO GLORIOSO,GUAIMBE DA FOLHA ONDULADA,ORELHA DE ONCA,IUCA ELEFANTE OUSIMILAR.FORNECIMENTO</t>
  </si>
  <si>
    <t>ESPECIES VEGETAIS COM ALTURA DE(0,40 A 2,00)M,TIPO BANANA DE MACACO,PITA AZUL,AGAVE,CROTON,INHAME BRANCO,CORDIA AMARELA,COQUEIRO DE VENUS,PAU D`AGUA,LIGUSTRO CHINES,BANANEIRA FLORIDA,BANANEIRA VERMELHA,MURTA,ESPIRRADEIRA,GUAIMBE,FILODENDROIMPERIAL,FILODENDRO,ARVORE DA FELICIDADE,AZALEIA BELGA,MARIA PRETA,IPE DE JARDIM OU SIMILAR.FORNECIMENTO</t>
  </si>
  <si>
    <t>ESPECIES VEGETAIS COM ALTURA DE(0,60 A 1,00)M,TIPO PALMEIRAPHEONIX ROEBELENII(TAMAREIRA ANA), COCCOTHRINAX SP(LEQUE-PRATEADA),ELAEIS GUINEENSIS(DENDEZEIRO),GAUSSIA MAYA(PALMEIRA MAIA) OU SIMILAR.FORNECIMENTO</t>
  </si>
  <si>
    <t>ESPECIES VEGETAIS COM ALTURA DE (2,50 A 3,50)M,TIPO PALMEIRA SYAGRUS ROMANZOFFIANA (BABA-DE-BOI/JERIVA),AIPHANES CARYOTIFOLIA (PALMEIRA"SPINE"),LIVISTONIA CHINENSIS (LEQUE DA CHINA/FALSA LATANIA),RHAPIS EXCELSA(PALMEIRA RAFIA),ROYSTONEA OLERACEA (PALMEIRA REAL) OU SIMILAR.FORNECIMENTO</t>
  </si>
  <si>
    <t>ESPECIES VEGETAIS COM ALTURA DE(0,40 A 1,50)M,TIPO GARDENIAJASMINOIDES(JASMIM DO CABO),ALPINIA PURPURATA(GENGIBRE VERMELHO),CORDYLINE TERMINALIS(DRACENA VERMELHA),DIEFFENBACHIA AMOEMA(COMIGO-NINGUEM-PODE) OU SIMILAR E CONSIDERANDO 4 MUDASPOR M2.FORNECIMENTO</t>
  </si>
  <si>
    <t>ESPECIES VEGETAIS COM ALTURA DE(0,60 A 1,50)M,TIPO CALLIANDRA TWEEDII(ESPONJINHA VERMELHA), HIBISCUS ROSA-SINENSIS(HIBISCO ARGENTINO), MALVAVISCUS ARBOREUS (HIBISCO COLIBRI) OU SIMILAR E CONSIDERANDO 4 MUDAS POR M2.FORNECIMENTO</t>
  </si>
  <si>
    <t>ESPECIES VEGETAIS C/ALTURA DE(0,25 A 1,00)M,TIPO SANCHEZIA NOBILIS(SANQUESIA),ALLAMANDA SP(ALAMANDA),ANTHURIUM ANDRAEANUM(ANTURIO DE FLOR),ALOCASIA CUCULATA(INHAME CHINES),CRINUM ASIATICUM(CRINO BRANCO),PANBANUS VEITCHI(PANDANO VEITCHI),SPATHOGLOTTIS PLICATA(ORQUIDEA VIOLETA)OU SIMILAR E CONSIDERANDO 8 MUDAS POR M2.FORNECIMENTO</t>
  </si>
  <si>
    <t>ESPECIES VEGETAIS COM ALTURA DE (0,40 A 1,50)M,TIPO ARUNDINA BAMBUSIFOLIA(ORQUIDEA BAMBU),JATROPHA PODAGRICA(BATATA DO INFERNO),STRELITZIA REGINAE(FLOR AVE DO PARAISO),HELICONIA ANGUSTA(FALSA AVE DO PARAISO)OU SIMILAR E CONSIDERANDO 8 MUDAS POR M2.FORNECIMENTO</t>
  </si>
  <si>
    <t>ESPECIES VEGETAIS COM ALTURA DE(0,10 A 0,40)M,TIPO JASMIM ESTRELA,CAETIZINHO,CANA DA INDIA, CANA-INDICA,BIRI, CURCULIGO,GENGIBRE AZUL,IXORA ANA,PLANTA DA VIDA,ARARUTA,RHOEO,COPO DE LEITE OU SIMILAR E CONSIDERANDO 12 MUDAS P/M2.FORNECIMENTO</t>
  </si>
  <si>
    <t>ESPECIES VEGETAIS COM ALTURA DE(0,20 A 0,80)M,TIPO HELICONIA PSITTACORUM(HELICONIA PAPAGAIO), XANTHOSOMA LINDENI(XANTIA),CALATHEA ZEBRINA(CALATEA ZEBRA), JASMINUM SAMBAC(BOGARI) OU SIMILAR E CONSIDERANDO 12 MUDAS POR M2.FORNECIMENTO</t>
  </si>
  <si>
    <t>ESPECIES VEGETAIS COM ALTURA DE(0,15 A 0,40)M,TIPO PACHYSTACHYS LUTEA(CAMARAO AMARELO),ASPARAGUS DENSIFLORUS "SPRENGERI"(ASPASGO/BAMBUZINHO),JUSTICA BRANDEGEANA/BELOPERONE GUTTATA(CAMARAO VERMELHO),PENTA LACEOLATA(PENTA),STROBILANTHES DYERIANUS(ESCUDO PERSA),NEPHROLEPIS EXALTATA(SAMAMBAIA CRESPA) OU SIMILAR E CONSIDERANDO 16 MUDAS POR M2.FORNECIMENTO</t>
  </si>
  <si>
    <t>ESPECIES VEGETAIS COM ALTURA DE(0,20 A 0,40)M,TIPO CTENANTHE SETOSA(MARANTA CINZA),CALATHEA MAKOYANA(MARANTA PAVAO),BELAMCANDA CHINENSIS(FLOR LEOPARDO), MISCANTHUS SINENSIS(CAPIM ZEBRA),NEPHOROLEPIS PECTINATA(SAMAMBAIA PAULISTA),SANSEVIEIRA TRIFASCIATA "LAURENTII"(ESPADA DE SAO JORGE)OU SIMILAR E CONSIDERANDO 16 MUDAS POR M2.FORNECIMENTO</t>
  </si>
  <si>
    <t>ESPECIES VEGETAIS C/ALTURA(0,10 A 0,20)M,TIPO ERICA, RABO DE GATO, GRAMA AMENDOIM, ASISTASIA,BULBINE,CLOROFITO,PINGO DEOURO,EVOLVOLO,HERA-ROXA,PELE-DE-URSO,PERIQUITO AMARELO,PILEIA,BRILHANTINA,RUELIA-ROXA,QUARESMINHA,JIBOIA,SETCRESEA,MARGARIDINHA RASTEIRA,MARACANA RAJADO,TRAPOERABA ROXA,MARGARIDAOOU SIMILAR E CONSIDERANDO 25 MUDAS POR M2.FORNECIMENTO</t>
  </si>
  <si>
    <t>ESPECIES VEGETAIS COM ALTURA DE(0,10 A 0,30)M,TIPO CAMBARA,AJUGA,BARLERIA-VERMELHA,VINCA,MARGARIDINHA AMARELA, COROA-DE-CRISTO PEQUENA,ORELHA-SE-MACACO,LANTANA,LANTANA BRANCA,DOLAR,ONZE-HORAS, SALVIA, SELAGINELA, CINERARIA, SOLANO-RASTEIRO,JUNQUILHO-ALHO-SOCIAL,BOTAO-DE-OURO OU SIMILAR E CONSIDERANDO 25 MUDAS POR M2.FORNECIMENTO</t>
  </si>
  <si>
    <t>ESPECIES VEGETAIS C/ALTURA DE(0,10 A 0,20)M, TIPO HEMEROCALIS,LIRIO,AZEDINHA DO BREJO,CAMOMILA,VIOLETA VERMELHA,PLANTA MOSAICO,MARIA-SEM-VERGONHA,BARRIGA DE SAPO,PETUNIA,CRAVO-FRANCES,VERBENA/CAMARADINHA OU SIMILAR E CONSIDERANDO 25 MUDAS POR M2.FORNECIMENTO</t>
  </si>
  <si>
    <t>ESPECIES VEGETAIS C/ALTURA DE(0,15 A 0,30)M,TIPO OPHIOPOGONJABURAN(BARBA-DE-SERPENTE),KALANCHOE BLOSSFELDIANA(CALANCOE),MARANTA BICOLOR(CAETE)OU SIMILAR E CONSIDERANDO 25 MUDAS P/ M2.FORNECIMENTO</t>
  </si>
  <si>
    <t>PROTETOR DE MADEIRA DE LEI,PINTADO A OLEO,PARA ARVORE.FORNECIMENTO E COLOCACAO</t>
  </si>
  <si>
    <t>PROTETOR DE FERRO,PINTADO A OLEO,PARA ARVORE.FORNECIMENTO ECOLOCACAO</t>
  </si>
  <si>
    <t>PROTETOR(GOLA)DE ARVORE EM FERRO FUNDIDO NODULAR,NAS DIMENSOES DE(1,00X1,00X0,60)M.FORNECIMENTO</t>
  </si>
  <si>
    <t>PROTETOR(GOLA)DE ARVORE EM FERRO FUNDIDO NODULAR,NAS DIMENSOES DE(1,28X1,28X0,90)M.FORNECIMENTO</t>
  </si>
  <si>
    <t>GUARDA-CORPO P/BRINQUEDOS,EM LANCES DE 4,00M E ALTURA DE 1,00M,COM 3 MONTANTES ESPACADOS DE 2,00M,EXECUTADOS C/TUBOS DEACO GALVANIZADO DE 1.1/2" DE DIAMETRO,CHUMBADOS BLOCOS DE CONCRETO SIMPLES DE 30X30X40CM,TELA DE ARAME GALV.Nº8 DE MALHA QUADRADA 5X5CM C/70CM LARGURA,AFASTADA DO PISO 30CM,INCLUSIVE PINTURA ANTIOXIDANTE DE ACABAMENTO.FORNECIMENTO E COLOC.</t>
  </si>
  <si>
    <t>CERCA PROTETORA PARA JARDIM,DE 33CM DE ALTURA,EM TELA DE CHAPA EXPANDIDA DE 3/16",DECAPADA,FOSFATIZADA,PINTADA A "PRIMER" E ACABAMENTO A COR,CHUMBADA NO SOLO COM HASTES DE FERRO DE 1/2" ESPACADAS DE 1,00M.FORNECIMENTO E COLOCACAO</t>
  </si>
  <si>
    <t>CERCA PROTETORA PARA JARDIM,DE 40CM DE ALTURA,EM BARRA CHATA DE 1"X1/4",CHUMBADA NO SOLO COM HASTES DE 30CM,ESPACADAS DE 60CM,EM MODULOS DE 1,20M.FORNECIMENTO E COLOCACAO</t>
  </si>
  <si>
    <t>GRAMPOS DE PROTECAO PARA CALCADA EM TUBOS DE FERRO GALVANIZADO DE 2",CHUMBADOS EM BLOCOS DE CONCRETO,INCLUSIVE DEMOLICAO E RECOMPOSICAO DA CALCADA,E TRANSPORTE DO MATERIAL EXCEDENTE,EXCLUSIVE PINTURA.FORNECIMENTO E COLOCACAO</t>
  </si>
  <si>
    <t>RETENTOR FLUTUANTE PARA PROTECAO DE MANGUEZAL.CONFECCAO E INSTALACAO</t>
  </si>
  <si>
    <t>CERCA PROTETORA DE JARDIM COM 18CM DE ALTURA,EM BARRA CHATADE ACO DE (3"X1/4"),COM MONTANTES DO MESMO MATERIAL,DISTANCIADOS DE 1,00M,CHUMBADOS EM BLOCO DE CONCRETO,INCLUSIVE ESCAVACAO,REATERRO,CARGA,DESCARGA E TRANSPORTE</t>
  </si>
  <si>
    <t>CERCA PROTETORA DE JARDIM,TIPO CAPELINHA,EM MODULOS DE 1,20M.FORNECIMENTO E COLOCACAO</t>
  </si>
  <si>
    <t>CERCA PROTETORA DE JARDIM,FORMANDO ARCOS COM 46CM DE DIAMETRO EM ACO REDONDO LISO DE 1/2",SUPERPOSTOS DE 10CM, SOLDADOSEM BARRA DE(1 1/2"X3/8"),COM MONTANTES DO MESMO MATERIAL,DISTANCIADOS DE 75CM,CHUMBADOS EM BLOCOS DE CONCRETO,INCLUSIVEESCAVACAO,REATERRO,CARGA,DESCARGA E TRANSPORTE.FORNECIMENTOE COLOCACAO</t>
  </si>
  <si>
    <t>LIMITADOR DE GRAMA EM PVC RECICLADO-LINHA BORDA.FORNECIMENTO E COLOCACAO</t>
  </si>
  <si>
    <t>LIMITADOR DE GRAMA EM PVC RECICLADO-LINHA PLANA.FORNECIMENTO E COLOCACAO</t>
  </si>
  <si>
    <t>MOIRAO EM MADEIRA DE REFLORESTAMENTO,PARA SUSTENTACAO DE RETENTORES EM AREA DE MANGUEZAL,COM SECAO DE DIAMETRO DE 15CM,ALTURA LIVRE MEDIA DE 2,00M,ENTERRADO A 1,00M DE PROFUNDIDADE,INCLUINDO ESCAVACAO MANUAL DE COVA.FORNECIMENTO E COLOCACAO</t>
  </si>
  <si>
    <t>FRADE DE CONCRETO 10MPA,PARA PROTECAO DE CALCADAS,APICOADO,INCLUSIVE ESCAVACAO E REATERRO.FORNECIMENTO E COLOCACAO</t>
  </si>
  <si>
    <t>FRADE DE CONCRETO 10MPA,PINTADO COM VERNIZ,P/PROTECAO DE CALCADAS,APICOADO,INCLUSIVE ESCAVACAO E REATERRO.FORNECIMENTO E COLOCACAO</t>
  </si>
  <si>
    <t>FRADE DE CONCRETO 10MPA,LISO,PARA PROTECAO DE CALCADAS,INCLUSIVE ESCAVACAO E REATERRO.FORNECIMENTO E COLOCACAO</t>
  </si>
  <si>
    <t>FRADE DE CONCRETO 10MPA,LISO,PINTADO COM VERNIZ,PARA PROTECAO DE CALCADAS,INCLUSIVE ESCAVACAO E REATERRO.FORNECIMENTO ECOLOCACAO</t>
  </si>
  <si>
    <t>FRADE METALICO,EM FERRO FUNDIDO,MODELO CICLOVIA.FORNECIMENTO E COLOCACAO</t>
  </si>
  <si>
    <t>REVOLVIMENTO E DESTORROAMENTO DA CAMADA SUPERFICIAL DE GRAMADO,ATE 20CM DE PROFUNDIDADE</t>
  </si>
  <si>
    <t>IRRIGADOR DE IMPULSO SETORIAL,DE PLASTICO,COM 10CM DE ALTURA.FORNECIMENTO E COLOCACAO</t>
  </si>
  <si>
    <t>IRRIGADOR DE IMPULSO SETORIAL,DE PLASTICO,COM 40CM DE ALTURA.FORNECIMENTO E COLOCACAO</t>
  </si>
  <si>
    <t>REGA DE JARDIM OU GRAMADO,COM ESGUICHO,USANDO AGUA LOCAL CANALIZADA</t>
  </si>
  <si>
    <t>ERRADICACAO MANUAL DE ERVAS DANINHAS EM GRAMADOS(200,00M2/DIA)_</t>
  </si>
  <si>
    <t>NIVELAMENTO EM GRAMADOS,INCLUSIVE TRANSPORTE NO SERVICO,CARGA E DESCARGA,EXCLUSIVE O FORNECIMENTO DO MATERIAL</t>
  </si>
  <si>
    <t>CATACAO DE PAPEIS EM SUPERFICIES PAVIMENTADAS(196 VEZES PORANO)</t>
  </si>
  <si>
    <t>CATACAO DE PAPEIS EM SUPERFICIES ENSAIBRADAS OU EM AREIA(196 VEZES POR ANO)</t>
  </si>
  <si>
    <t>CATACAO DE PAPEIS EM SUPERFICIES PAVIMENTADAS COM PEDRA PORTUGUESA(196 VEZES POR ANO)</t>
  </si>
  <si>
    <t>VARREDURA EM SUPERFICIES CIMENTADAS OU ASFALTADAS(104 VEZESPOR ANO)</t>
  </si>
  <si>
    <t>VARREDURA DE PAPEIS EM SUPERFICIES PAVIMENTADAS COM PEDRA PORTUGUESA(104 VEZES POR ANO)</t>
  </si>
  <si>
    <t>CAPINA DE CONSERVACAO(1 VEZ POR ANO),EM TERRENO DE VEGETACAO POUCO DENSA,COM RETIRADA OU QUEIMA DE RESIDUOS</t>
  </si>
  <si>
    <t>LIMPEZA DE FOLHAS E PAPEIS FLUTUANDO EM LAGOS E CANAIS(104 VEZES AO ANO)</t>
  </si>
  <si>
    <t>LIMPEZA DE CAIXAS DE AREIA EM PARQUES E JARDINS(12 VEZES POR ANO)</t>
  </si>
  <si>
    <t>LIMPEZA DE CAIXAS DE RALO EM PARQUES E JARDINS(12 VEZES PORANO)</t>
  </si>
  <si>
    <t>LIMPEZA DE RAMAIS DE RALO EM PARQUES E JARDINS(12 VEZES PORANO)</t>
  </si>
  <si>
    <t>RETIRADA DE MATERIAL PROVENIENTE DE PODA,DE VARREDURA,OU DELIMPEZAS DIVERSAS,A SER FEITA EM CAMINHAO C/NO MINIMO 4,00M3 DE CAPACIDADE,COMPREENDENDO CARGA,DESCARGA E TRANSPORTE ATE 30KM DE DISTANCIA</t>
  </si>
  <si>
    <t>IRRIGACAO DE ARVORE E/OU PALMEIRA COM CAMINHAO PIPA,INCLUSIVE FORNECIMENTO DA AGUA</t>
  </si>
  <si>
    <t>IRRIGACAO DE ARVORE E/OU PALMEIRA COM CAMINHAO PIPA,EXCLUSIVE O FORNECIMENTO DA AGUA</t>
  </si>
  <si>
    <t>IRRIGACAO DE GRAMADO E/OU CANTEIRO COM CAMINHAO PIPA,EXCLUSIVE O FORNECIMENTO DA AGUA</t>
  </si>
  <si>
    <t>IRRIGACAO DE GRAMADO COM CAMINHAO PIPA,INCLUSIVE FORNECIMENTO DE AGUA</t>
  </si>
  <si>
    <t>CORTE,DESGALHAMENTO,DESTOCAMENTO E DESENRAIZAMENTO DE ARVORE,COM ALTURA ATE 3,00M,DIAMETRO EM TORNO DE 15CM,COM AUXILIODE EQUIPAMENTO MECANICO</t>
  </si>
  <si>
    <t>CORTE,DESGALHAMENTO,DESTOCAMENTO E DESENRAIZAMENTO DE ARVORE,COM ALTURA DE 3,00 A 5,00M E DIAMETRO EM TORNO DE 25CM,COMAUXILIO DE EQUIPAMENTO MECANICO</t>
  </si>
  <si>
    <t>CORTE,DESGALHAMENTO,DESTOCAMENTO E DESENRAIZAMENTO DE ARVORE,COM ALTURA ACIMA DE 5,00M E DIAMETRO EM TORNO DE 50CM, COMAUXILIO DE EQUIPAMENTO MECANICO</t>
  </si>
  <si>
    <t>MANUTENCAO E RECOMPOSICAO DE AREAS AJARDINADAS,CORTE DE FOLHAS E RAMOS SECOS,RETIRADA DE PARASITAS, LIMPEZA E REPLANTIODE ARBUSTOS (1 VEZ POR SEMANA)</t>
  </si>
  <si>
    <t>LIMPEZA DE SUPERFICIE DE FUNDO DE LAGOS E BACIAS DE CHAFARIZES E ENTORNOS,SEM ESVAZIAMENTO,EXCLUSIVE TRANSPORTE</t>
  </si>
  <si>
    <t>CORTE DE GRAMA COM ALFANGE,INCLUSIVE VARREDURA E REMOCAO DEENTULHO</t>
  </si>
  <si>
    <t>CORTE DE GRAMA COM MAQUINAS MANUAIS,INCLUSIVE VARREDURA E REMOCAO DE ENTULHO</t>
  </si>
  <si>
    <t>PODA DE ARVORES,LIMPEZA DE GALHOS SECOS E RETIRADA DE PARASITAS</t>
  </si>
  <si>
    <t>CORTE DE GRAMA COM MAQUINAS MOTORIZADAS,INCLUSIVE VARREDURAE RECOLHIMENTO DO ENTULHO (24 VEZES POR ANO)</t>
  </si>
  <si>
    <t>CAPINA PARA CONSTRUCAO DE TRILHAS E ACEIROS,SOBRE MATERIAL DE 1ª CATEGORIA,A CEU ABERTO,ATE A PROFUNDIDADE DE 0,10M</t>
  </si>
  <si>
    <t>APLICACAO DE HERBICIDA DE ACAO TOTAL EM SUPERFICIES PAVIMENTADAS COM PEDRA PORTUGUESA(2 VEZES POR ANO)</t>
  </si>
  <si>
    <t>COMBATE AS FORMIGAS,COM APLICACAO DE FORMICIDA,EM ENCOSTA,EXCLUSIVE ESTE</t>
  </si>
  <si>
    <t>ADUBACAO QUIMICA COM FORMULA COMPLETA(NPK-04-14-08)E ALDRINIZADA,EM GRAMADOS(1 VEZ POR ANO)</t>
  </si>
  <si>
    <t>TERRA ESTRUMADA,INCLUSIVE CARGA,TRANSPORTE E DESCARGA.FORNECIMENTO</t>
  </si>
  <si>
    <t>ARRANCAMENTO E REPLANTIO DE ARVORE ADULTA, COM ATE 3,00M DEALTURA E ATE 15CM DE DIAMETRO, INCLUSIVE ESCAVACAO E REGA DURANTE 15 DIAS,EXCLUSIVE TRANSPORTE</t>
  </si>
  <si>
    <t>ARRANCAMENTO E REPLANTIO DE ARVORE ADULTA,ENTRE 3,00 E 5,00MDE ALTURA E ATE 20CM DE DIAMETRO,INCLUSIVE ESCAVACAO E REGADURANTE 15 DIAS,EXCLUSIVE TRANSPORTE</t>
  </si>
  <si>
    <t>ARRANCAMENTO E REPLANTIO DE ARVORE ADULTA,ACIMA DE 5,00M DEALTURA E MAIS DE 20CM DE DIAMETRO,INCLUSIVE ESCAVACAO E REGA DURANTE 15 DIAS,EXCLUSIVE TRANSPORTE</t>
  </si>
  <si>
    <t>RETIRADA DE GRAMINEAS EM PISO DE PEDRA PORTUGUESA,UTILIZANDO ROCADEIRA COSTAL</t>
  </si>
  <si>
    <t>RETIRADA DE PROTETOR DE ARVORE,INCLUSIVE CARGA,DESCARGA E TRANSPORTE</t>
  </si>
  <si>
    <t>CAMADA DE AREIA ESPALHADA MANUALMENTE,MEDIDA APOS A COMPACTACAO</t>
  </si>
  <si>
    <t>EXECUCAO DE PAVIMENTACAO EM SAIBRO MELHORADO COM CIMENTO,EMCAMADAS DE 8CM DE ESPESSURA,MEDIDA APOS A COMPRESSAO,SENDO A PROPORCAO DE CIMENTO DE 5% EM VOLUME(72KG/M3),INCLUSIVE FORNECIMENTO DOS MATERIAIS</t>
  </si>
  <si>
    <t>EXECUCAO DE PAVIMENTACAO DE SAIBRO E AREIA GROSSA NA PROPORCAO DE 3:1,EM CAMADAS DE 15CM,MEDIDA APOS A COMPACTACAO,INCLUSIVE ESPALHAMENTO E REGA</t>
  </si>
  <si>
    <t>EXECUCAO DE PAVIMENTACAO DE SAIBRO ARENOSO,EM CAMADAS DE 10CM,MEDIDA APOS A COMPACTACAO,INCLUSIVE ESPALHAMENTO E REGA</t>
  </si>
  <si>
    <t>CAMADA DE PO-DE-PEDRA ESPALHADA MANUALMENTE,MEDIDA APOS A COMPACTACAO</t>
  </si>
  <si>
    <t>CORDOES DE CONCRETO SIMPLES,COM SECAO DE 10X25CM,MOLDADOS NO LOCAL,INCLUSIVE ESCAVACAO E REATERRO</t>
  </si>
  <si>
    <t>CORDOES DE CONCRETO SIMPLES PRE-MOLDADO,COM SECAO DE 6X25CM,INCLUSIVE ESCAVACAO E REATERRO</t>
  </si>
  <si>
    <t>CORDOES DE GRANITO,COM SECAO DE 10X25CM,INCLUSIVE ESCAVACAOE REATERRO</t>
  </si>
  <si>
    <t>BANCO DE CONCRETO APARENTE,COM 1,50M DE COMPRIMENTO,45CM DELARGURA E 10CM DE ESPESSURA, SOBRE DOIS APOIOS DO MESMO MATERIAL,COM SECAO DE 10X30CM</t>
  </si>
  <si>
    <t>BANCO DE CONCRETO APARENTE,C/45CM DE LARGURA E 10CM DE ESPESSURA,SOBRE DOIS APOIOS DO MESMO MATERIAL,C/SECAO DE 10X30CM</t>
  </si>
  <si>
    <t>BANCO DE CONCRETO ARMADO,MEDINDO 2,00X0,45X0,10M,COM 0,40M DE ALTURA,APOIADO EM 2 BLOCOS DE CONCRETO DE 0,10X0,30X0,40MCOM FUNDACAO CONFORME PROJETO CEHAB,REVESTIDO COM ARGAMASSADE CIMENTO E AREIA,NO TRACO 1:4,ACABAMENTO ASPERO</t>
  </si>
  <si>
    <t>MESA DE CONCRETO ARMADO,COM 4 BANCOS,CONFORME PROJETO CEHAB,REVESTIDOS COM ARGAMASSA DE CIMENTO E AREIA,NO TRACO 1:4. AMESA MEDINDO 0,80X0,80M,COM 0,80M DE ALTURA MAIS A FUNDACAOE OS BANCOS COM 0,35X0,35M E 0,50M DE ALTURA MAIS A FUNDACAO</t>
  </si>
  <si>
    <t>BANCO DE CONCRETO ARMADO,SEM ENCOSTO,MEDINDO APROXIMADAMENTE(200X50X50)CM</t>
  </si>
  <si>
    <t>BALIZADOR MODELO COPACABANA,CILINDRICO,LISO,PRE-FABRICADO EM CONCRETO FCK=18MPA,C/REFORCO INTERNO DE MALHA DE VERGALHAOCURVADO DE 1/2", EMBUTIDO NO PISO, COM 40CM DE DIAMETRO E ALTURA DE 46,50CM.FORNECIMENTO E COLOCACAO</t>
  </si>
  <si>
    <t>BANCO DE PRANCHA EM MADEIRA DE LEI,DE 4CM DE ESPESSURA,40CMDE LARGURA E 2,00M DE COMPRIMENTO,COM DOIS PES DO MESMO MATERIAL,ALTURA TOTAL DE 40CM,ACABAMENTO A OLEO,COM DUAS DEMAOSDIRETAMENTE SOBRE A MADEIRA</t>
  </si>
  <si>
    <t>BANCO PARA JARDINS COM 14 REGUAS DE MADEIRA DE LEI,SECAO DE5,5X2,5CM E COMPRIMENTO DE 2,00M,PRESAS COM PARAFUSOS DE PORCAS NOS PES DE FERRO FUNDIDO,ESTES COM 14KG,BARRA DE FERRO AO CENTRO DO ASSENTAMENTO,INCLUSIVE ESPIGAO DE FIXACAO,4 BASES DE CONCRETO DE 15X15X30CM,E PINTURA NA COR A SER INDICADA</t>
  </si>
  <si>
    <t>BANCO DE MADEIRA DE MACARANDUBA EM RIPAS DE 8X2,5CM,FIXADASEM ESTRUTURA DE 7,5X4CM,CONFORME DETALHE Nº6026/EMOP</t>
  </si>
  <si>
    <t>MESA DE JARDIM,MEDINDO 1,80X0,91X0,73M,EXECUTADA EM PECAS DE MACARANDUBA DE 7X22CM,FIXADAS EM 2(DOIS) APOIOS DE CONCRETO,CONFORME DETALHE Nº6028/EMOP.FORNECIMENTO E COLOCACAO</t>
  </si>
  <si>
    <t>BANCO DE JARDIM,MEDINDO 1,80X0,30X0,45M,EXECUTADO COM 01(UMA)PECA MACARANDUBA DE 30X7CM,FIXADA EM 02(DOIS) APOIOS DE CONCRETO,CONFORME DETALHE Nº6028/EMOP.FORNECIMENTO E COLOCACAO</t>
  </si>
  <si>
    <t>PRANCHA EM MADEIRA APARELHADA PARA BANCOS DE JARDINS,COM SECAO DE(15X4,5)CM E COMPRIMENTO DE 2,20M,PRESA COM PARAFUSOS E PORCAS NOS PES DE FERRO E PINTURA NA COR A SER INDICADA.FORNECIMENTO E COLOCACAO</t>
  </si>
  <si>
    <t>REGUA DE MADEIRA APARELHADA PARA BANCOS DE JARDINS,COM SECAO DE(5,5X3,75)CM E COMPRIMENTO DE 2M,PRESAS COM PARAFUSOS DEPORCAS NOS PES DE FERRO FUNDIDO E PINTURA NA COR A SER INDICADA.FORNECIMENTO E COLOCACAO</t>
  </si>
  <si>
    <t>REGUA DE MADEIRA APARELHADA PARA BANCOS DE JARDINS,COM SECAO DE(3X1,5)CM E COMPRIMENTO DE 1M,PRESAS COM PARAFUSOS DE PORCAS NOS PES DE FERRO E ENVERNIZADA NA COR A SER INDICADA.FORNECIMENTO E COLOCACAO</t>
  </si>
  <si>
    <t>MESA DE JOGOS COM 4 BANCOS,TAMPO DE MESA EM MARMORITE ARMADO,NA COR NATURAL,TENDO NO CENTRO TABULEIRO DE XADREZ EM MARMORITE NAS CORES BRANCA E PRETA,PES(MESA E BANCOS)DE CONCRETOARMADO.FORNECIMENTO E COLOCACAO</t>
  </si>
  <si>
    <t>ALAMBRADO COM 1,50M DE ALTURA,EM CHAPA EXPANDIDA DE ACO CARBONO 3/16",DECAPADA,FOSFATIZADA,FORMANDO PAINEIS MODULADOS,FIXADOS EM MONTANTES DE TUBOS GALVANIZADOS DE 1.1/2",COM CARAPUCA DE FECHAMENTO SUPERIOR DO MESMO MATERIAL DOS TUBOS,ESTES ESPACADOS DE 2,00M E CHUMBADOS NO SOLO,EXCL.MATERIAL DE CONCRETAGEM DAS FUNDACOES,INCL.MAO-DE-OBRA DESTAS.FORN.E COLOC.</t>
  </si>
  <si>
    <t>ALAMBRADO EM TELA DE ARAME GALV.Nº14,MALHA LOSANGO 6CM DE LADO,PRESA A ARMACAO DE TUBOS GALV.,C/ELEMENTOS HORIZ.E VERT.,SENDO ESTES FIXADOS EM BLOCOS DE CONCRETO 30X30X60CM, FCK=15MPA,ESPACADOS 3,00M, C/ALTURA TOTAL 2,50M, ACIMA DO TERRENO.TUBOS HORIZ.SERAO DOIS,AMBOS C/1.1/2"DE DIAMETRO,ASSIM COMOOS VERT.,AS EMENDAS SERAO SOLDADAS.FORN.E COLOCAO</t>
  </si>
  <si>
    <t>ALAMBRADO P/CAMPO DE ESPORTE,POSTES TUBO FºGALV.,ESPACADOS 2,00M,DIAMETRO 2",ALTURA 3,00M LIVRES SOBRE O SOLO,FIXADOS EM PRISMAS DE CONCRETO FCK=20MPA,30X30X100CM,SOBRE ESTES POSTES FIXADA TELA ARAME Nº12 PLASTIFICADO MALHA 7,5CM,PRESA EM 2 ARAMES Nº12 PLASTIFICADOS,COLOCADOS TRANSV.E ATRAVESSANDO TUBOS SUPERIOR E INFERIOR,COM "T" E CRUZETA 2".FORN.E COLOC.</t>
  </si>
  <si>
    <t>ALAMBRADO PARA CAMPO DE ESPORTE DE 3,00X6,00M,COM UM MONTANTE A CADA 3,00M,EM TELA GALV.Nº12 E MALHA LOSANGO DE 5CM,FIXADA EM TUBOS DE FERRO GALVANIZADO DE 2" E CONTRAVENTAMENTO DE 1,75M,EM CADA MODULO,ESTES CHUMBADOS EM BLOCOS DE CONCRETO,INCLUSIVE ESCAVACAO,CONCRETO DOS BLOCOS,REATERRO,TRANSPORTE,CARGA E DESCARGA,EXCLUSIVE PINTURA.FORNECIMENTO E COLOCACAO</t>
  </si>
  <si>
    <t>ALAMBRADO PARA CAMPO DE ESPORTE,3,00X4,50M,COM UM MONTANTE A CADA 3,00M,EM TELA GALV.Nº12 E MALHA LOSANGO DE 5CM,FIXADAEM TUBOS DE FERRO GALVANIZADO DE 2" E CONTRAVENTAMENTO DE 1,75M,EM CADA MODULO,ESTES CHUMBADOS EM BLOCOS DE CONCRETO,INCLUSIVE ESCAVACAO,CONCRETO DOS BLOCOS,REATERRO,TRANSPORTE,CARGA E DESCARGA,EXCLUSIVE PINTURA.FORNECIMENTO E COLOCACAO</t>
  </si>
  <si>
    <t>ALAMBRADO COM ATE 2,00M DE ALTURA,COM TELA DE ARAME GALV.Nº12,DE MALHA QUADRADA 1",FORMANDO QUADROS CONTORNADOS DE CANTONEIRAS DE 3/4"X3/4"X1/8",FIXADOS EM MONTANTES DE TUBOS GALV.DE 2",COM CARAPUCAS DE FECHAMENTO SUPERIOR,ESPACADOS A CADA2,50M E CHUMBADOS NO SOLO,EXCLUSIVE A BASE DE FIXACAO.FORNECIMENTO E COLOCACAO</t>
  </si>
  <si>
    <t>ALAMBRADO PARA CAMPO DE ESPORTE,VOLEI OU BASQUETE,COM 1,00MDE ALTURA, EM TUBO GALVANIZADO DE 2" HORIZONTAL E MONTANTESDO MESMO MATERIAL,ESPACADOS A CADA 2,00M E CHUMBADOS NO SOLO,EXCLUSIVE A BASE DE FIXACAO E TELA.FORNECIMENTO E COLOCACAO</t>
  </si>
  <si>
    <t>ALAMBRADO P/CABECEIRA DE CAMPO DE ESPORTE,POSTES DE TUBOS DE FºGALV.2",C/ALTURA LIVRE 5,30M,FICANDO 0,70M ENTERRADOS EMPRISMAS CONCRETO 25MPA,0,30X0,30X0,75M,ESTANDO POSTES ESPACADOS 2,00M,C/3 TUBOS HORIZ.E CONTRAVENTAM.,A CADA 2,00M,TODOS 2" E SOBRE ESTES, FIXADA TELA DE ARAME Nº12,PLASTIFICADA,MALHA 7,5CM,INCL.TES,CRUZETAS,CURVAS E FUNDACOES.FORN.E COLOC.</t>
  </si>
  <si>
    <t>ALAMBRADO DE TELA FORMADA P/BARRAS DE ACO CA-60,CRUZADAS E SOLDADAS ENTRE SI,CONSTITUINDO MALHAS 5X15CM,FIO 3MM,SOLDADAEM POSTES DE TUBO DE FERRO GALVALVANIZADO 1.1/2",C/ALTURA LIVRE DE 1,60M,FICANDO 0,40M ENTERRADOS EM PRISMAS DE CONCRETO 25MPA,C/0,30X0,30X0,50M,ESTANDO OS POSTES ESPACADOS 2,00M,INCLUSIVE FUNDACOES,EXCLUSIVE PINTURA.FORNECIMENTO E COLOC.</t>
  </si>
  <si>
    <t>ALAMBRADO DE TELA DE ARAME GALVANIZADO FIO Nº12,MALHA LOSANGO DE 7,5CM,COM ALTURA DE 2,00M MAIS 0,30M DE ABA INCLINADA A45º.ESTA ESTRUTURA FORMADA DE TUBOS ACO GALVANIZADO DE 1.1/4",HORIZONTAIS E VERTICAIS,SENDO OS HORIZONTAIS UM A 0,15M DO CHAO E O OUTRO DISTANTE 2,00M DESTE,OS VERTICAIS A CADA 2,00M,INCLUSIVE PORTOES E FERRAGENS,EXCL.PINTURA.FORN.E COLOC.</t>
  </si>
  <si>
    <t>ALAMBRADO DE TELA DE ARAME GALVANIZADO FIO Nº12,MALHA LOSANGO DE 7,5CM,COM ALTURA DE 4,00M MAIS 0,30M DE ABA INCLINADA A 45º.ESTA ESTRUTURA FORMADA DE TUBOS ACO GALVANIZADO DE 1.1/4",HORIZONTAIS E VERTICAIS,SENDO OS HORIZONTAIS UM A 0,15M DO CHAO E O OUTRO DISTANTE 2,00M DESTE,OS VERTICAIS A CADA 2,00M,INCL.PORTOES E FERRAGENS,EXCL.PINTURA.FORN. E COLOCACAO</t>
  </si>
  <si>
    <t>ALAMBRADO DE TELA DE ARAME GALVANIZADO FIO Nº12,MALHA LOSANGO DE 7,5CM,COM ALTURA DE 2,00M SOBRE MURETA DE ALVENARIA REVESTIDA,EXCLUSIVE ESTA E SUA FUNDACAO,INCLUSIVE CONCRETO DE FIXACAO DO ALAMBRADO NA MURETA.ESTA ESTRUTURA FORMADA DE TUBOS DE ACO GALVANIZADO DE 1.1/4",HORIZONTAIS E VERTICAIS,INCLUSIVE PORTOES E FERRAGENS,EXCLUSIVE PINTURA.FORN. E COLOCACAO</t>
  </si>
  <si>
    <t>ALAMBRADO DE TELA ARAME GALVANIZADO FIO Nº12,MALHA LOSANGO DE 7,5CM,C/ALTURA DE 1,70M MAIS 0,30M DE ABA INCLINADA A 45º.ESTA ESTRUTURA FORMADA DE TUBOS DE ACO GALV.2",VERTICAIS A CADA 3,00M E HORIZONTAL CONSTITUIDA 3 FIOS DE ARAME GALV.Nº10,UMA A 0,15M DO CHAO,OUTRO A 1,70M DESTE E OUTRO NO EXTREMODA ABA,INCL.PORTOES E FERRAGENS,EXCL.PINTURA.FORN.E COLOC.</t>
  </si>
  <si>
    <t>ALAMBRADO C/3,00M ALTURA,EM TELA DE ARAME GALV.Nº12,MALHA LOSANGO 5CM,FIXADA TUBOS DE FERRO GALV.(EXTERNA E INTERNAMENTE) DIAMETRO INTERNO DE 2" E ESP.DE PAREDE DE 1/8",EM MODULOSDE (3,00X1,50)M,CHUMBADOS EM BLOCOS DE CONCRETO,INCLUSIVE ESCAVACAO,REATERRO CARGA,DESCARGA,TRANSPORTE E PINTURA DOS TUBOS,COM 2 DEMAOS DE ACABAMENTO.FORNECIMENTO E COLOCACAO</t>
  </si>
  <si>
    <t>ALAMBRADO COM 4,50M DE ALTURA,EM TELA DE ARAME GALV.Nº12,MALHA LOSANGO DE 5CM,FIXADA EM TUBOS DE FºGALV.(EXTERNA E INTERMENTE) COM DIAMETRO INTERNO DE 2" E ESP.DE PAREDE DE 1/8",EM MODULOS DE (3,00X1,50M),CHUMBADOS EM BLOCOS DE CONCRETO,INCLUSIVE ESCAVACAO,REATERRO,CARGA E DESCARGA,TRANSPORTE E PINTURA DOS TUBOS,COM 2 DEMAOS DE ACABAMENTO.FORN. E COLOCACAO</t>
  </si>
  <si>
    <t>ALAMBRADO COM 4,50M ALTURA,TELA DE ARAME GALV.Nº12,MALHA LOSANGO 5CM,FIXADA TUBOS FºGALV.(EXTERN.E INTERNAMENTE)DIAMETRO INTERNO DE 2.1/2"E ESP.DE PAREDE DE 1/8",EM MODULOS DE(3,00X1,50)M,CHUMBADOS EM BLOCOS DE CONCRETO,INCLUSIVE ESCAVACAO,REATERRO,CARGA,DESCARGA,TRANSPORTE E PINTURA DOS TUBOS,COM 2 DEMAOS DE ACABAMENTO.FORNECIMENTO E COLOCACAO</t>
  </si>
  <si>
    <t>ALAMBRADO COM 4,50M ALTURA,TELA DE ARAME GALV.N°12,MALHA LOSANGO 5CM,FIXADA TUBOS FºGALV.(EXTERN.E INTERNAMENTE)DIAMETRO INTERNO DE 3"E ESP.DE PAREDE DE 1/8",SEM COSTURA,EM MODULOS DE (3,00X1,50M)M,CHUMBADOS EM BLOCOS DE CONCRETO,INCLUSIVEESCAVACAO,REATERRO,CARGA,DESCARGA,TRANSPORTE E PINTURA DOS TUBOS,COM 2 DEMAOS DE ACABAMENTO.FORNECIMENTO E COLOCACAO</t>
  </si>
  <si>
    <t>ALAMBRADO EM TELA DE ARAME GALV.N°12,MALHA LOSANGO 5CM,FIXADA TUBOS FºGALV.(EXTERN.E INTERNAMENTE)DIAMETRO INTERNO DE 2" E ESP.PAREDE DE 1/8",CHUMBADOS EM BLOCOS DE CONCRETO,INCL.ESCAVACAO,REATERRO,TRANSP.,CARGA,DESCARGA E PINTURA DOS TUBOS,COM 2 DEMAOS DE ACABAMENTO.FORNECIMENTO E COLOCACAO</t>
  </si>
  <si>
    <t>ALAMBRADO C/6M ALTURA,TELA DE ARAME GALVANIZADO N°12,MALHA LOSANGO DE 5CM,FIXADA EM TUBOS DE FERRO GALVANIZADO (EXTERNAE INTERNAMENTE) COM DIAMETRO INTERNO DE 2" E ESPESSURA DE PAREDE DE 1/8",EM MODULOS DE (3,00X1,50)M,CHUMBADOS EM BLOCOSDE CONCRETO,INCL.ESCAVACAO,REATERRO,CARGA,DESCARGA,TRANSPORTE E PINTURA DOS TUBOS,C/2 DEMAOS DE ACABAMENTO.FORN.E COLOC.</t>
  </si>
  <si>
    <t>ALAMBRADO C/6M ALTURA,TELA DE ARAME GALVANIZADO N°12,MALHA LOSANGO DE 5CM,FIXADA EM TUBOS DE FERRO GALVANIZADO(EXTERNA E INTERNAMENTE)COM DIAMETRO INTERNO DE 2 1/2" E ESPESSURA DEPAREDE DE 1/8",EM MODULOS DE (3,00X1,50)M,CHUMBADOS EM BLOCOS DE CONCRETO,INCL.ESCAVACAO,REATERRO,CARGA,DESCARGA,TRANSPORTE E PINTURA DOS TUBOS,C/2 DEMAOS DE ACABAMENTO.FORN.COLOC.</t>
  </si>
  <si>
    <t>ALAMBRADO C/6M ALTURA,TELA DE ARAME GALVANIZADO N°12,MALHA LOSANGO DE 5CM,FIXADA EM TUBOS DE FERRO GALVANIZADO (EXTERNAE INTERNAMENTE) COM DIAMETRO INTERNO DE 3" E ESPESSURA DE PAREDE DE 1/8",EM MODULOS DE (3,00X1,50)M,CHUMBADOS EM BLOCOSDE CONCRETO,INCL.ESCAVACAO,REATERRO,CARGA,DESCARGA,TRANSPORTE E PINTURA DOS TUBOS,C/2 DEMAOS DE ACABAMENTO.FORN.E COLOC.</t>
  </si>
  <si>
    <t>ALAMBRADO C/7,5M ALTURA,TELA DE ARAME GALVANIZADO N°12,MALHA LOSANGO DE 5CM,FIXADA EM TUBOS DE FERRO GALVANIZADO (EXTERNA E INTERNAMENTE) C/DIAMETRO INTERNO DE 2" E ESPESSURA DE PAREDE DE 1/8",EM MODULOS DE (2,00X1,50)M,CHUMBADOS EM BLOCOSDE CONCRETO,INCL.ESCAVACAO,REATERRO,CARGA,DESCARGA,TRANSPORTE E PINTURA DOS TUBOS,C/2 DEMAOS DE ACABAMENTO.FORN.E COLOC.</t>
  </si>
  <si>
    <t>ALAMBRADO C/7,5M ALTURA,TELA DE ARAME GALVANIZADO N°12,MALHA LOSANGO DE 5CM,FIXADA EM TUBOS DE FERRO GALVANIZADO(EXTERNA E INTERNAMENTE)C/DIAMETRO INTERNO DE 2 1/2" E ESPESSURA DEPAREDE DE 1/8",EM MODULOS DE(2,00X1,50)M,CHUMBADOS EM BLOCOS DE CONCRETO,INCL.ESCAVACAO,REATERRO,CARGA,DESCARGA,TRANSPORTE E PINTURA DE TUBOS,C/2 DEMAOS DE ACABAMENTO.FORN.E COLOC.</t>
  </si>
  <si>
    <t>ALAMBRADO C/7,5M ALTURA,TELA DE ARAME GALVANIZADO N°12,MALHA LOSANGO DE 5CM,FIXADA EM TUBOS DE FERRO GALVANIZADO (EXTERNA E INTERNAMENTE) C/DIAMETRO INTERNO DE 3" E ESPESSURA DE PAREDE DE 1/8",EM MODULOS DE (2,00X1,50)M,CHUMBADOS EM BLOCOSDE CONCRETO,INCL.ESCAVACAO,REATERRO,CARGA,DESCARGA,TRANSPORTE E PINTURA DOS TUBOS,C/2 DEMAOS DE ACABAMENTO.FORN.E COLOC.</t>
  </si>
  <si>
    <t>ALAMBRADO TELA DE ARAME GALV.N°14,MALHA LOSANGO 6CM,PRESA AARMACAO TUBOS GALV.(EXTERNA E INTERNAMENTE),C/ELEM.HORIZ.E VERT.SENDO ESTES FIX.EM BLOCO DE CONC.(0,30X0,30X0,60)M,FCK=15MPA,ESPACADOS 3M C/ALT.TOTAL DE 2,50M ACIMA TERRENO.OS TUBOS HORIZ. SERAO 2, AMBOS COM 1.1/2"DE DIAM. E ESP.PAREDE 1/8",ASSIM COMO OS VERT. EMENDAS SOLDADAS.FORN.E COLOC.</t>
  </si>
  <si>
    <t>ALAMBRADO TELA DE ARAME PLASTIFICADO N°12,MALHA LOSANGO 5CM,FIXADA EM TUBOS DE FERRO GALVANIZADO (EXTERNA E INTERNAMENTE) DE 2" E ESP. DE PAREDE DE 1/8``ESPACADOS DE 2,00M,CHUMBADOS EM BLOCOS DE CONCR. FCK=15MPA (0,30X0,30X1,00)M,TELA PRESAEM ARAME Nº12 PLASTIF.,INCLUS. ESCAV.,REATERRO,TRANSP.,CARGADESCARGA E PINT. DOS TUBOS,C/2 DEMAOS DE ACABAM.FORN.E COLOC</t>
  </si>
  <si>
    <t>ALAMBRADO P/CAMPO DE ESPORTE,POSTE TUBO FºGALV.,ESPACADOS 2,00M,DIAM.2"E ESP.PAREDE 1/8",ALTURA 3,00M LIVRES SOBRE SOLO,FIXADOS PRISMA CONCRETO FCK=15MPA,(0,30X0,30X1,00)M,SOBRE POSTES FIXADA TELA ARAME Nº12 PLASTIFICADA,MALHA 5,00CM,PRESA2 ARAMES Nº12 PLASTIFICADOS,TRANSV.E ATRAVESSANDO TUBOS SUPERIOR E INFERIORMENTE,C/UM "T" E UMA CRUZETA 2".FORN.E COLOC.</t>
  </si>
  <si>
    <t>CONTRAVENTAMENTO DE ALAMBRADO COM TUBOS DE FERRO GALVANIZADO(EXTERN.E INTERNAMENTE),C/DIAMETRO INTERNO DE 2" E ESPESSURA DE PAREDE DE 1/8".FORNECIMENTO E COLOCACAO</t>
  </si>
  <si>
    <t>CONTRAVENTAMENTO DE ALAMBRADO COM TUBOS DE FERRO GALVANIZADO(EXTERNA E INTERNAMENTE),COM DIAMETRO INTERNO NO 2.1/2" E ESPESSURA DE PAREDE DE 1/8".FORNECIMENTO E COLOCACAO</t>
  </si>
  <si>
    <t>CONTRAVENTAMENTO DE ALAMBRADO COM TUBOS DE FERRO GALVANIZADO(EXTERN.E INTERNAMENTE),COM DIAMETRO INTERNO DE 3" E ESPESSURA DE PAREDE DE 1/8".FORNECIMENTO E COLOCACAO</t>
  </si>
  <si>
    <t>AMARELINHA EM BLOCOS DE CONCRETO PRE-MOLDADOS COM APLICACAODE LETRAS E NUMEROS COLORIDOS EM BAIXO RELEVO.FORNECIMENTO EAPLICACAO</t>
  </si>
  <si>
    <t>ARCO SIMPLES EM TUBO DE FERRO GALVANIZADO (EXTERNA E INTERNAMENTE) DE 1" E 2" E ESPESSURA DE PAREDE DE 1/8",CHUMBADOS EMBLOCOS DE CONCRETO,COM PINTURA DE BASE GALVITE E 2 DEMAOS DE ACABAMENTO.FORNECIMENTO E COLOCACAO</t>
  </si>
  <si>
    <t>BARRA SIMPLES PARA GINASTICA,EM TUBOS DE FERRO GALVANIZADO (EXTERNA E INTERNAMENTE) DE 1.1/2" E 4" E ESPESSURA DE PAREDEDE 1/8",CHUMBADOS EM BLOCOS DE CONCRETO COM PINTURA DE BASEGALVITE E 2 DEMAOS DE ACABAMENTO.FORNECIMENTO E COLOCACAO</t>
  </si>
  <si>
    <t>BARRA DUPLA PARA GINASTICA,EM TUBOS DE FERRO GALVANIZADO (EXTERNA E INTERNAMENTE) DE 1" E ESPESSURA PAREDE DE 1/8" HORIZONTAIS E MONTANTES DE 4",CHUMBADOS EM BLOCOS DE CONCRETO,COM PINTURA DE BASE GALVITE E 2 DEMAOS DE ACABAMENTO.FORNECIMENTO E COLOCACAO</t>
  </si>
  <si>
    <t>BARRAS PARALELAS P/GINASTICA, EM TUBOS DE FERRO GALVANIZADO(EXTERNA E INTERNAMENTE) DE 2" E ESPESSURA DE PAREDE DE 1/8"CHUMBADOS EM BLOCOS DE CONCRETO COM PINTURA DE BASE GALVITEE 2 DEMAOS DE ACABAMENTO.FORNECIMENTO E COLOCACAO</t>
  </si>
  <si>
    <t>BALANCO MULTIUSO EM TUBO DE FERRO GALV.(EXT.E INTERNAMENTE)DE 2.1/2",2"E 1"E ESP.PAREDE 1/8",COMP.DE 2 BALANCOS SIMPL.C/ASSENT.MAD.APARELH.,1 ESC.DUPLA,1 BARRA SIMPL.E 1 BALANCOP/CADEIR.RODAS C/RAMPA ACESS.PIVOT.,TRAVA P/CADEIR.E P/BALANCO,PISO MAD.INTERTRAV.REFORC.C/CAPAC.CARGA 200KG,PINT.C/UMADEMAO GALVITE E DUAS DE TINTA ESMALTE SINT.FORNEC./COLOCACAO</t>
  </si>
  <si>
    <t>BALANCO DE 0/4ANOS COMPOSTO C/2 CADEIRAS,PRESAS EM CORRENTES GALV.,FIXADAS POR MEIO DE BRACAD.C/TRAVESSAO DE TUBO FERROGALV.(EXT.E INTERNAMENTE)DE 2 1/2"ESP.PAREDE 1/8",SUSPENSASEM CAVALETES TUBO FERRO GALV.2",CHUMBADOS SAPATAS CONCRETO,PINTADOS C/BASE GALVITE E 2 DEMAOS ACABAMENTO. FORNECIMENTOE COLOCACAO</t>
  </si>
  <si>
    <t>BALANCO DE 5/10ANOS COMPOST.C/2 CADEIRAS,PRESAS EM CORRENTES GALV.FIXAD. P/MEIO DE BRACAD.C/ TRAVESSAO TUBOS FERRO GALV.(EXT.E INTERNAMENTE)DE 2 1/2"E ESP.PAREDE 1/8",SUSPENSAS EMCAVALETES TUBO FERRO GALV.2", CHUMBADOS EM SAPATAS CONCRETO,PINTADOS C/BASE GALVITE E 2 DEMAOS ACABAMENTO.FORNECIMENTO E COLOCACAO</t>
  </si>
  <si>
    <t>CADEIRA DE BALANCO COMPLETA, COM CORRENTES, BRACADEIRAS,  ROLAMENTOS, PARAFUSOS, BARRAS, ETC., INCLUSIVE DESMONTAGEM DADANIFICADA, PINTURA E TRANSPORTE. FORNECIMENTO E COLOCACAO</t>
  </si>
  <si>
    <t>BOLA AO ARO EM TUBO DE FERRO GALVANIZADO(EXT.E INTERNAMENTE)DE 3",2" E 3/4"E ESPESSURA DE PAREDE DE 1/8",PINTURA COM UMADEMAO DE GALVITE E DUAS DEMAOS DE ESMALTE SINTETICO. FORNECIMENTO E COLOCACAO</t>
  </si>
  <si>
    <t>ESCADA EM ARVORE, EM MADEIRA APARELHADA. FORNECIMENTO E COLOCACAO</t>
  </si>
  <si>
    <t>ESCORREGA DE 0/4ANOS C/ALTURA DE 1,17M EM MADEIRA APARELHADAE TUBOS DE FERRO GALVANIZADO(EXT.E INTERNAMENTE) DE 3/4"E 2"E ESPESSURA DE PAREDE DE 1/8", COM PINTURA DE BASE GALVITE E 2 DEMAOS DE ACABAMENTO.FORNECIMENTO E COLOCACAO</t>
  </si>
  <si>
    <t>ESCORREGA DE 5/10ANOS C/ALTURA DE 1,57M MADEIRA APARELHADA E TUBOS DE FERRO GALVANIZADO(EXT.E INTERNAMENTE)DE 3/4" E 2"E ESPESSURA DE PAREDE DE 1/8",COM PINTURA DE BASE GALVITE E2 DEMAOS DE ACABAMENTO.FORNECIMENTO E COLOCACAO</t>
  </si>
  <si>
    <t>ESCADA DE ESCORREGA COMPLETA, INCLUSIVE PATAMAR,COM PINTURATRANSPORTE E DESMONTAGEM DA DANIFICADA.FORNECIMENTO E COLOCACAO</t>
  </si>
  <si>
    <t>GANGORRA DE 0/4 ANOS COM PRANCHAS DE MADEIRA APARELHADA,ESTAS FIXAS EM TUBO DE FERRO GALVANIZADO (EXTERNA E INTERNAMENTE) DE 2" E ESPESSURA DE PAREDE DE 1/8",COM PINTURA DE BASE GALVITE E 2 DEMAOS DE ACABAMENTO.FORNECIMENTO E COLOCACAO</t>
  </si>
  <si>
    <t>GANGORRA DE 5/10ANOS C/2 PRANCHAS,MADEIRA APARELHADA, ESTASFIXADAS EM TUBO DE FERRO GALVANIZADO(EXT.E INTERNAMENTE) DE2"E 2 1/2" E ESPESSURA DE PAREDE DE 1/8",COM PINTURA DE BASE GALVITE E 2 DEMAOS DE ACABAMENTO.FORNECIMENTO E COLOCACAO</t>
  </si>
  <si>
    <t>GAIOLA GINICA (TREPA-TREPA) EM TUBOS DE FERRO GALVANIZADO (EXTERNA E INTERNAMENTE) DE 1" HORIZONTAIS E VERTICAIS DE 1.1/2" E ESPESSURA DE PAREDE DE 1/8",CHUMBADOS EM BLOCOS DE CONCRETO E COM PINTURA DE BASE GALVITE E 2 DEMAOS DE ACABAMENTO.FORNECIMENTO E COLOCACAO</t>
  </si>
  <si>
    <t>GRAMPOS DE PROTECAO PARA CALCADA EM TUBOS DE FERRO GALVANIZADO(EXTERNA E INTERNAMENTE) DE 2" E ESPESSURA DE PAREDE DE 1/8".CHUMBADOS EM BLOCOS DE CONCRETO,INCLUSIVE DEMOLICAO E RECOMPOSICAO DA CALCADA E TRANSPORTE DO MATERIAL EXCEDENTE,COMPINTURA DE BASE ALQUIDICA E 2 DEMAOS DE ACABAMENTO COM ESMALTE E EXCLUSIVE CONEXOES.FORNECIMENTO E COLOCACAO</t>
  </si>
  <si>
    <t>GRAMPOS DE PROTECAO PARA CALCADA EM TUBOS DE FERRO GALVANIZADO (EXTERNA E INTERNAMENTE) DE 2" E ESPESSURA DE PAREDE DE 1/8",CHUMBADOS EM BLOCOS DE CONCRETO,INCLUSIVE DEMOLICAO E RECOMPOSICAO DA CALCADA E TRANSPORTE DO MATERIAL EXCEDENTE,COM PINTURA DE BASE ALQUIDICA E 2 DEMAOS DE ACABAMENTO COM ESMALTE E CONEXOES.FORNECIMENTO E COLOCACAO</t>
  </si>
  <si>
    <t>PRANCHA DE GANGORRA COMPLETA,INCLUSIVE PATAMAR,COM PINTURA,TRANSPORTE E DESMONTAGEM DA DANIFICADA.FORNECIMENTO E COLOCACAO</t>
  </si>
  <si>
    <t>PRANCHA REMA-REMA,MADEIRA APARELHADA,COMPLETA COM FERRAGENS,BRACADEIRAS,ROLAMENTOS,ETC., PINTURA E TRANSPORTE COM DESMONTAGEM DA DANIFICADA.FORNECIMENTO E COLOCACAO</t>
  </si>
  <si>
    <t>PRANCHA PARA ABDOMINAL,MADEIRA APARELHADA,ESTRUTURA TUBULARDE FERRO GALVANIZADO COM DIAMETRO DE 2" E ESPESSURA DE PAREDE DE 1/8",FIXADA EM BLOCOS DE CONCRETO,COM PINTURA DE BASE DE GALVITE E 2 DEMAOS DE ACABAMENTO.FORNECIMENTO E COLOCACAO</t>
  </si>
  <si>
    <t>CONTENTOR EM POLIETILENO DE ALTA DENSIDADE,COM QUATRO RODASMACICAS DE BORRACHA,CAPACIDADE PARA 500L.FORNECIMENTO</t>
  </si>
  <si>
    <t>CONTENTOR EM POLIETILENO DE ALTA DENSIDADE,COM DUAS RODAS MACICAS DE BORRACHA,CAPACIDADE PARA 240L.FORNECIMENTO</t>
  </si>
  <si>
    <t>CONTENTOR EM POLIETILENO DE ALTA DENSIDADE,COM DUAS RODAS MACICAS DE BORRACHA,CAPACIDADE PARA 120L.FORNECIMENTO</t>
  </si>
  <si>
    <t>PAPELEIRA PLASTICA P/VIAS E PRACAS PUBLICAS EM POLIETILENO(DIN),CAPACIDADE PARA 50L,MEDINDO(75,50X34,50X43,50)CM.FORNECIMENTO E COLOCACAO</t>
  </si>
  <si>
    <t>VASO PLASTICO REDONDO,NA COR TERRACOTA,CERAMICA OU CINZA,COM DIAMETRO ENTRE 30CM E 40CM E ALTURA ENTRE 30CM E 35CM,INCLUSIVE PRATO.FORNECIMENTO</t>
  </si>
  <si>
    <t>VASO PLASTICO QUADRADO,NA COR TERRACOTA,CERAMICA OU CINZA,COM LADOS ENTRE 34CM E 40CM E ALTURA ENTRE 28CM E 34CM,INCLUSIVE PRATO.FORNECIMENTO</t>
  </si>
  <si>
    <t>VASO PLASTICO REDONDO,NA COR TERRACOTA,CERAMICA OU CINZA,COMDIAMETRO ENTRE 41CM E 50CM E ALTURA ENTRE 36CM E 40CM, INCLUSIVE PRATO.FORNECIMENTO</t>
  </si>
  <si>
    <t>CESTO DE TELA PARA RETIRADA DE LIXO,CONFECCIONADO EM ACO E SOMBRIT,MODELO COMLURB.FORNECIMENTO</t>
  </si>
  <si>
    <t>CRAVACAO DE ESTACA EM MADEIRA DE REFLORESTAMENTO, COM DIAMETRO DE 25CM,INCLUSIVE FORNECIMENTO DA ESTACA</t>
  </si>
  <si>
    <t>FUNDACAO DE ALVENARIA DE PEDRA,COM ARGAMASSA DE CIMENTO,SAIBRO E AREIA,NO TRACO 1:2:3,TENDO 0,35 A 0,45M DE LARGURA</t>
  </si>
  <si>
    <t>FUNDACAO DE ALVENARIA DE PEDRA,COM ARGAMASSA DE CIMENTO,SAIBRO E AREIA,NO TRACO 1:2:3,TENDO 0,60 A 0,80M DE LARGURA</t>
  </si>
  <si>
    <t>CRAVACAO DE ESTACA DE ACO,PERFIL "H" DE 6"X6",1ª ALMA,INCLUSIVE FORNECIMENTO E UM CORTE AO MACARICO E PERDAS DO PERFIL,EXCLUSIVE EMENDAS ENTALADAS</t>
  </si>
  <si>
    <t>CRAVACAO DE ESTACA,TRILHO TR-25,SIMPLES,INCLUSIVE FORNECIMENTO,UM CORTE AO MACARICO E PERDAS,EXCLUSIVE EMENDAS TRANSVERSAIS E DISPOSITIVOS CONTRA A PUNCAO</t>
  </si>
  <si>
    <t>CRAVACAO DE ESTACA,TRILHO TR-25,DUPLO,INCLUSIVE FORNECIMENTO,INCLUSIVE FORNECIMENTO,UM CORTE AO MACARICO E PERDAS,EXCLUSIVE EMENDAS TRANSVERSAIS E DISPOSITIVOS CONTRA A PUNCAO</t>
  </si>
  <si>
    <t>CRAVACAO DE ESTACA,TRILHO TR-25,TRIPLO,INCLUSIVE FORNECIMENTO,UM CORTE AO MACARICO E PERDAS,EXCLUSIVE EMENDAS TRANSVERSAIS E DISPOSITIVOS CONTRA A PUNCAO</t>
  </si>
  <si>
    <t>CRAVACAO DE ESTACA,TRILHO TR-32,SIMPLES,INCLUSIVE FORNECIMENO,UM CORTE AO MACARICO E PERDAS,EXCLUSIVE EMENDAS TRANSVERSAIS E DISPOSITIVOS CONTRA A PUNCAO</t>
  </si>
  <si>
    <t>CRAVACAO DE ESTACA,TRILHO TR-32,DUPLO,INCLUSIVE FORNECIMENTO,UM CORTE AO MACARICO E PERDAS,EXCLUSIVE EMENDAS TRANSVERSAIS E DISPOSITIVOS CONTRA A PUNCAO</t>
  </si>
  <si>
    <t>CRAVACAO DE ESTACA,TRILHO TR-32,TRIPLO,INCLUSIVE FORNECIMENTO,UM CORTE AO MACARICO E PERDAS,EXCLUSIVE EMENDAS TRANSVERSAIS E DISPOSITIVOS CONTRA A PUNCAO</t>
  </si>
  <si>
    <t>CRAVACAO DE ESTACA,TRILHO TR-37,SIMPLES,INCLUSIVE FORNECIMENTO,UM CORTE AO MACARICO E PERDAS,EXCLUSIVE EMENDAS TRANSVERSAIS E DISPOSITIVOS CONTRA A PUNCAO</t>
  </si>
  <si>
    <t>CRAVACAO DE ESTACA,TRILHO TR-37,DUPLO,INCLUSIVE FORNECIMENTO,UM CORTE AO MACARICO E PERDAS,EXCLUSIVE EMENDAS TRANSVERSAIS E DISPOSITIVOS CONTRA A PUNCAO</t>
  </si>
  <si>
    <t>CRAVACAO DE ESTACA,TRILHO TR-37,TRIPLO,INCLUSIVE FORNECIMENTO,UM CORTE AO MACARICO E PERDAS,EXCLUSIVE EMENDAS TRANSVERSAIS E DISPOSITIVOS CONTRA A PUNCAO</t>
  </si>
  <si>
    <t>CRAVACAO DE ESTACA,TRILHO TR-45,SIMPLES,INCLUSIVE FORNECIMENTO,UM CORTE AO MACARICO E PERDAS,EXCLUSIVE EMENDAS TRANSVERSAIS E DISPOSITIVOS CONTRA A PUNCAO</t>
  </si>
  <si>
    <t>CRAVACAO DE ESTACA,TRILHO TR-45,DUPLO,INCLUSIVE FORNECIMENTO,UM CORTE AO MACARICO E PERDAS,EXCLUSIVE EMENDAS TRANSVERSAIS E DISPOSITIVOS CONTRA A PUNCAO</t>
  </si>
  <si>
    <t>CRAVACAO DE ESTACA,TRILHO TR-45,TRIPLO,INCLUSIVE FORNECIMENTO,UM CORTE AO MACARICO E PERDAS,EXCLUSIVE EMENDAS TRANSVERSAIS E DISPOSITIVOS CONTRA A PUNCAO</t>
  </si>
  <si>
    <t>CRAVACAO DE ESTACA,TRILHO TR-50,SIMPLES,INCLUSIVE FORNECIMENTO,UM CORTE AO MACARICO E PERDAS,EXCLUSIVE EMENDAS TRANSVERSAIS E DISPOSITIVOS CONTRA A PUNCAO</t>
  </si>
  <si>
    <t>CRAVACAO DE ESTACA,TRILHO TR-50,DUPLO,INCLUSIVE FORNECIMENTO,UM CORTE AO MACARICO E PERDAS,EXCLUSIVE EMENDAS TRANSVERSAIS E DISPOSITIVOS CONTRA A PUNCAO</t>
  </si>
  <si>
    <t>CRAVACAO DE ESTACA,TRILHO TR-50,TRIPLO,INCLUSIVE FORNECIMENTO,UM CORTE AO MACARICO E PERDAS,EXCLUSIVE EMENDAS TRANSVERSAIS E DISPOSITIVOS CONTRA A PUNCAO</t>
  </si>
  <si>
    <t>CRAVACAO DE ESTACA,TRILHO TR-57,SIMPLES,INCLUSIVE FORNECIMENTO,UM CORTE AO MACARICO E PERDAS,EXCLUSIVE EMENDAS TRANSVERSAIS E DISPOSITIVOS CONTRA A PUNCAO</t>
  </si>
  <si>
    <t>CRAVACAO DE ESTACA,TRILHO TR-57,DUPLO,INCLUSIVE FORNECIMENTO,UM CORTE AO MACARICO E PERDAS,EXCLUSIVE EMENDAS TRANSVERSAIS E DISPOSITIVOS CONTRA A PUNCAO</t>
  </si>
  <si>
    <t>CRAVACAO DE ESTACA,TRILHO TR-57,TRIPLO,INCLUSIVE FORNECIMENTO,UM CORTE AO MACARICO E PERDAS,EXCLUSIVE EMENDAS TRANSVERSAIS E DISPOSITIVOS CONTRA A PUNCAO</t>
  </si>
  <si>
    <t>ESTACA RAIZ COM DIAMETRO DE 4" PARA CARGA DE 10T,INJECAO DEARGAMASSA DE CIMENTO E AREIA,COM RESISTENCIA DE 20MPA,CONFORME ABNT NBR 6122,INCLUSIVE O FORNECIMENTO DOS MATERIAIS (CIMENTO,AREIA E ACO),EXCLUSIVE PERFURACAO</t>
  </si>
  <si>
    <t>ESTACA RAIZ COM DIAMETRO DE 4" PARA CARGA DE 10T,INJECAO DEARGAMASSA DE CIMENTO E AREIA,COM RESISTENCIA DE 20MPA,CONFORME ABNT NBR 6122,EXCLUSIVE FORNECIMENTO DOS MATERIAIS (CIMENTO,AREIA E ACO) E PERFURACAO</t>
  </si>
  <si>
    <t>ESTACA RAIZ COM DIAMETRO DE 4" PARA CARGA DE 15T,INJECAO DEARGAMASSA DE CIMENTO E AREIA,COM RESISTENCIA DE 20MPA,CONFORME ABNT NBR 6122,INCLUSIVE O FORNECIMENTO DOS MATERIAIS (CIMENTO,AREIA E ACO),EXCLUSIVE PERFURACAO</t>
  </si>
  <si>
    <t>ESTACA RAIZ COM DIAMETRO DE 4" PARA CARGA DE 15T,INJECAO DEARGAMASSA DE CIMENTO E AREIA,COM RESISTENCIA DE 20MPA,CONFORME ABNT NBR 6122,EXCLUSIVE FORNECIMENTO DOS MATERIAIS (CIMENTO,AREIA E ACO) E PERFURACAO</t>
  </si>
  <si>
    <t>ESTACA RAIZ COM DIAMETRO DE 4" PARA CARGA DE 20T,INJECAO DEARGAMASSA DE CIMENTO E AREIA,COM RESISTENCIA DE 20MPA,CONFORME ABNT NBR 6122,INCLUSIVE O FORNECIMENTO DOS MATERIAIS (CIMENTO,AREIA E ACO),EXCLUSIVE PERFURACAO</t>
  </si>
  <si>
    <t>ESTACA RAIZ COM DIAMETRO DE 4" PARA CARGA DE 20T,INJECAO DEARGAMASSA DE CIMENTO E AREIA,COM RESISTENCIA DE 20MPA,CONFORME ABNT NBR 6122,EXCLUSIVE FORNECIMENTO DOS MATERIAIS (CIMENTO,AREIA E ACO) E PERFURACAO</t>
  </si>
  <si>
    <t>ESTACA RAIZ COM DIAMETRO DE 5" PARA CARGA DE 25T,INJECAO DEARGAMASSA DE CIMENTO E AREIA,COM RESISTENCIA DE 20MPA,CONFORME ABNT NBR 6122,INCLUSIVE O FORNECIMENTO DOS MATERIAIS (CIMENTO,AREIA E ACO),EXCLUSIVE PERFURACAO</t>
  </si>
  <si>
    <t>ESTACA RAIZ COM DIAMETRO DE 5" PARA CARGA DE 25T,INJECAO DEARGAMASSA DE CIMENTO E AREIA,COM RESISTENCIA DE 20MPA,CONFORME ABNT NBR 6122,EXCLUSIVE FORNECIMENTO DOS MATERIAIS (CIMENTO,AREIA E ACO) E PERFURACAO</t>
  </si>
  <si>
    <t>ESTACA RAIZ COM DIAMETRO DE 6" PARA CARGA DE 35T,INJECAO DEARGAMASSA DE CIMENTO E AREIA,COM RESISTENCIA DE 20MPA,CONFORME ABNT NBR 6122,INCLUSIVE O FORNECIMENTO DOS MATERIAIS (CIMENTO,AREIA E ACO),EXCLUSIVE PERFURACAO</t>
  </si>
  <si>
    <t>ESTACA RAIZ COM DIAMETRO DE 6" PARA CARGA DE 35T,INJECAO DEARGAMASSA DE CIMENTO E AREIA,COM RESISTENCIA DE 20MPA,CONFORME ABNT NBR 6122,EXCLUSIVE FORNECIMENTO DOS MATERIAIS (CIMENTO,AREIA E ACO) E PERFURACAO</t>
  </si>
  <si>
    <t>ESTACA RAIZ COM DIAMETRO DE 8" PARA CARGA DE 50T,INJECAO DEARGAMASSA DE CIMENTO E AREIA,COM RESISTENCIA DE 20MPA,CONFORME ABNT NBR 6122,INCLUSIVE O FORNECIMENTO DOS MATERIAIS (CIMENTO,AREIA E ACO),EXCLUSIVE PERFURACAO</t>
  </si>
  <si>
    <t>ESTACA RAIZ COM DIAMETRO DE 8" PARA CARGA DE 50T,INJECAO DEARGAMASSA DE CIMENTO E AREIA,COM RESISTENCIA DE 20MPA,CONFORME ABNT NBR 6122,EXCLUSIVE FORNECIMENTO DOS MATERIAIS (CIMENTO,AREIA E ACO) E PERFURACAO</t>
  </si>
  <si>
    <t>ESTACA RAIZ COM DIAMETRO DE 8" PARA CARGA DE 65T,INJECAO DEARGAMASSA DE CIMENTO E AREIA,COM RESISTENCIA DE 20MPA,CONFORME ABNT NBR 6122,INCLUSIVE O FORNECIMENTO DOS MATERIAIS (CIMENTO,AREIA E ACO),EXCLUSIVE PERFURACAO</t>
  </si>
  <si>
    <t>ESTACA RAIZ COM DIAMETRO DE 8" PARA CARGA DE 65T,INJECAO DEARGAMASSA DE CIMENTO E AREIA,COM RESISTENCIA DE 20MPA,CONFORME ABNT NBR 6122,EXCLUSIVE FORNECIMENTO DOS MATERIAIS (CIMENTO,AREIA E ACO) E PERFURACAO</t>
  </si>
  <si>
    <t>ESTACA RAIZ COM DIAMETRO DE 8" PARA CARGA DE 80T,INJECAO DEARGAMASSA DE CIMENTO E AREIA,COM RESISTENCIA DE 20MPA,CONFORME ABNT NBR 6122,INCLUSIVE O FORNECIMENTO DOS MATERIAIS (CIMENTO,AREIA E ACO),EXCLUSIVE PERFURACAO</t>
  </si>
  <si>
    <t>ESTACA RAIZ COM DIAMETRO DE 8" PARA CARGA DE 80T,INJECAO DEARGAMASSA DE CIMENTO E AREIA,COM RESISTENCIA DE 20MPA,CONFORME ABNT NBR 6122,EXCLUSIVE FORNECIMENTO DOS MATERIAIS (CIMENTO,AREIA E ACO) E PERFURACAO</t>
  </si>
  <si>
    <t>ESTACA RAIZ COM DIAMETRO DE 10" PARA CARGA DE 90T,INJECAO DE ARGAMASSA DE CIMENTO E AREIA,COM RESISTENCIA DE 20MPA,CONFORME ABNT NBR 6122,INCLUSIVE O FORNECIMENTO DOS MATERIAIS (CIMENTO,AREIA E ACO),EXCLUSIVE PERFURACAO</t>
  </si>
  <si>
    <t>ESTACA RAIZ COM DIAMETRO DE 10" PARA CARGA DE 90T,INJECAO DE ARGAMASSA DE CIMENTO E AREIA,COM RESISTENCIA DE 20MPA,CONFORME ABNT NBR 6122,EXCLUSIVE FORNECIMENTO DOS MATERIAIS (CIMENTO,AREIA E ACO) E PERFURACAO</t>
  </si>
  <si>
    <t>ESTACA RAIZ COM DIAMETRO DE 12" PARA CARGA DE 110T,INJECAO DE ARGAMASSA DE CIMENTO E AREIA,COM RESISTENCIA DE 20MPA,CONFORME ABNT NBR 6122,INCLUSIVE FORNECIMENTO DOS MATERIAIS (CIMENTO,AREIA E ACO),EXCLUSIVE PERFURACAO</t>
  </si>
  <si>
    <t>ESTACA RAIZ COM DIAMETRO DE 12" PARA CARGA DE 110T,INJECAO DE ARGAMASSA DE CIMENTO E AREIA,COM RESISTENCIA DE 20MPA,CONFORME ABNT NBR 6122,EXCLUSIVE FORNECIMENTO DOS MATERIAIS (CIMENTO,AREIA E ACO)E PERFURACAO</t>
  </si>
  <si>
    <t>ESTACA RAIZ COM DIAMETRO DE 16" PARA CARGA DE 120T,INJECAO DE ARGAMASSA DE CIMENTO E AREIA,COM RESISTENCIA DE 20MPA,CONFORME ABNT NBR 6122,INCLUSIVE O FORNECIMENTO DOS MATERIAIS (CIMENTO,AREIA E ACO),EXCLUSIVE PERFURACAO</t>
  </si>
  <si>
    <t>ESTACA RAIZ COM DIAMETRO DE 16" PARA CARGA DE 120T,INJECAO DE ARGAMASSA DE CIMENTO E AREIA,COM RESISTENCIA DE 20MPA,CONFORME ABNT NBR 6122,EXCLUSIVE FORNECIMENTO DOS MATERIAIS (CIMENTO,AREIA E ACO) E PERFURACAO</t>
  </si>
  <si>
    <t>ESTACA DE CONCRETO ARMADO,MOLDADA NO TERRENO,TIPO HELICE CONTINUA,DIAMETRO DE 400MM,CAPACIDADE DE CARGA DE 60T A 80T,INCLUSIVE FORNECIMENTO DOS MATERIAIS CONSIDERANDO O TRECHO CRAVADO E CONCRETADO</t>
  </si>
  <si>
    <t>ESTACA DE CONCRETO ARMADO,MOLDADA NO TERRENO,TIPO HELICE CONTINUA,DIAMETRO DE 500MM,CAPACIDADE DE CARGA DE 81T A 130T,INCLUSIVE FORNECIMENTO DOS MATERIAIS,CONSIDERANDO O TRECHO CRAVADO E CONCRETADO</t>
  </si>
  <si>
    <t>ESTACA DE CONCRETO ARMADO,MOLDADA NO TERRENO,TIPO HELICE CONTINUA,DIAMETRO DE 600MM,CAPACIDADE DE CARGA DE 131T A 150T,INCLUSIVE FORNECIMENTO DOS MATERIAIS,CONSIDERANDOO TRECHO CRAVADO E CONCRETADO</t>
  </si>
  <si>
    <t>ESTACA PRE-FABRICADA DE CONCRETO,MEDIDA A PARTIR DA COTA DEARRASAMENTO,EXCLUSIVE EMENDAS,CRAVACAO E TRANSPORTE DE BATE-ESTACAS,PARA CARGA DE TRABALHO DE COMPRESSAO AXIAL DE ATE 250KN (25TF),CONFORME ABNT NBR 16258.FORNECIMENTO</t>
  </si>
  <si>
    <t>ESTACA PRE-FABRICADA DE CONCRETO,MEDIDA A PARTIR DA COTA DEARRASAMENTO,EXCLUSIVE EMENDAS,CRAVACAO E TRANSPORTE DE BATE-ESTACAS,PARA CARGA DE TRABALHO DE COMPRESSAO AXIAL DE ATE 350KN (35TF),CONFORME ABNT NBR 16258.FORNECIMENTO</t>
  </si>
  <si>
    <t>ESTACA PRE-FABRICADA DE CONCRETO,MEDIDA A PARTIR DA COTA DEARRASAMENTO,EXCLUSIVE EMENDAS,CRAVACAO E TRANSPORTE DE BATE-ESTACAS,PARA CARGA DE TRABALHO DE COMPRESSAO AXIAL DE ATE 450KN (45TF),CONFORME ABNT NBR 16258.FORNECIMENTO</t>
  </si>
  <si>
    <t>ESTACA PRE-FABRICADA DE CONCRETO,MEDIDA A PARTIR DA COTA DEARRASAMENTO,EXCLUSIVE EMENDAS,CRAVACAO E TRANSPORTE DE BATE-ESTACAS,PARA CARGA DE TRABALHO DE COMPRESSAO AXIAL DE ATE 600KN (60TF),CONFORME ABNT NBR 16258.FORNECIMENTO</t>
  </si>
  <si>
    <t>ESTACA PRE-FABRICADA DE CONCRETO,MEDIDA A PARTIR DA COTA DEARRASAMENTO,EXCLUSIVE EMENDAS,CRAVACAO E TRANSPORTE DE BATE-ESTACAS,PARA CARGA DE TRABALHO DE COMPRESSAO AXIAL DE ATE 750KN (75TF),CONFORME ABNT NBR 16258.FORNECIMENTO</t>
  </si>
  <si>
    <t>ESTACA PRE-FABRICADA DE CONCRETO,MEDIDA A PARTIR DA COTA DEARRASAMENTO,EXCLUSIVE EMENDAS,CRAVACAO E TRANSPORTE DE BATE-ESTACAS,PARA CARGA DE TRABALHO DE COMPRESSAO AXIAL DE ATE 950KN (95TF),CONFORME ABNT NBR 16258.FORNECIMENTO</t>
  </si>
  <si>
    <t>ESTACA PRE-FABRICADA DE CONCRETO,MEDIDA A PARTIR DA COTA DEARRASAMENTO,EXCLUSIVE EMENDAS,CRAVACAO E TRANSPORTE DE BATE-ESTACAS,PARA CARGA DE TRABALHO DE COMPRESSAO AXIAL DE ATE 1300KN (130TF),CONFORME ABNT NBR 16258.FORNECIMENTO</t>
  </si>
  <si>
    <t>ESTACA PRE-FABRICADA DE CONCRETO,MEDIDA A PARTIR DA COTA DEARRASAMENTO,EXCLUSIVE EMENDAS,CRAVACAO E TRANSPORTE DE BATE-ESTACAS,PARA CARGA DE TRABALHO DE COMPRESSAO AXIAL DE ATE 1700KN (170TF),CONFORME ABNT NBR 16258.FORNECIMENTO</t>
  </si>
  <si>
    <t>ESTACA PRE-MOLDADA DE CONCRETO ARMADO,CENTRIFUGADA,MEDIDA APARTIR DA COTA DE ARRASAMENTO,EXCLUSIVE EMENDAS,CRAVACAO E TRANSPORTE DO BATE-ESTACAS,D=26CM,PARA CARGA DE TRABALHO DE COMPRESSAO AXIAL DE ATE 500KN(50TF).FORNECIMENTO</t>
  </si>
  <si>
    <t>ESTACA PRE-MOLDADA DE CONCRETO ARMADO,CENTRIFUGADA,MEDIDA APARTIR DA COTA DE ARRASAMENTO,EXCLUSIVE EMENDAS,CRAVACAO E TRANSPORTE DE BATE-ESTACAS,D=33CM,PARA CARGA DE TRABALHO DE COMPRESSAO AXIAL DE ATE 800KN(80TF).FORNECIMENTO</t>
  </si>
  <si>
    <t>ESTACA PRE-MOLDADA DE CONCRETO ARMADO,CENTRIFUGADA,MEDIDA APARTIR DA COTA DE ARRASAMENTO,EXCLUSIVE EMENDAS,CRAVACAO E TRANSPORTE DO BATE-ESTACAS,D=38CM,PARA CARGA DE TRABALHO DE COMPRESSAO AXIAL DE ATE 1000KN(100TF).FORNECIMENTO</t>
  </si>
  <si>
    <t>ESTACA PRE-MOLDADA DE CONCRETO ARMADO,CENTRIFUGADA,MEDIDA APARTIR DA COTA DE ARRASAMENTO,EXCLUSIVE EMENDAS,CRAVACAO E TRANSPORTE DE BATE-ESTACAS,D=42CM,PARA CARGA DE TRABALHO DE COMPRESSAO AXIAL DE ATE 1250KN(125TF).FORNECIMENTO</t>
  </si>
  <si>
    <t>ESTACA PRE-MOLDADA DE CONCRETO ARMADO,CENTRIFUGADA,MEDIDA APARTIR DA COTA DE ARRASAMENTO,EXCLUSIVE EMENDAS,CRAVACAO E TRANSPORTE DE BATE-ESTACAS,D=50CM,PARA CARGA DE TRABALHO DE COMPRESSAO AXIAL DE ATE 1700KN(170TF).FORNECIMENTO</t>
  </si>
  <si>
    <t>ESTACA PRE-MOLDADA DE CONCRETO ARMADO,CENTRIFUGADA,MEDIDA APARTIR DA COTA DE ARRASAMENTO,EXCLUSIVE EMENDAS,CRAVACAO E TRANSPORTE DE BATE-ESTACAS,D=60CM,PARA CARGA DE TRABALHO DE COMPRESSAO AXIAL DE ATE 2350KN(235TF).FORNECIMENTO</t>
  </si>
  <si>
    <t>ESTACA PRE-MOLDADA DE CONCRETO ARMADO,CENTRIFUGADA,MEDIDA APARTIR DA COTA DE ARRASAMENTO,EXCLUSIVE EMENDAS,CRAVACAO E TRANSPORTE DO BATE-ESTACAS,D=70CM,PARA CARGA DE TRABALHO DE COMPRESSAO AXIAL DE ATE 3150KN(315TF).FORNECIMENTO</t>
  </si>
  <si>
    <t>CRAVACAO DE ESTACA PRE-FABRICADA DE CONCRETO,INCLUSIVE BATE-ESTACAS (VIDE TRANSPORTE NA FAMILIA 04.025),MEDIDA A PARTIRDO NIVEL DE OPERACAO DO BATE-ESTACAS PARA CARGA DE TRABALHODE COMPRESSAO AXIAL DE ATE 250KN (25TF)</t>
  </si>
  <si>
    <t>CRAVACAO DE ESTACA PRE-FABRICADA DE CONCRETO,INCLUSIVE BATE-ESTACAS (VIDE TRANSPORTE NA FAMILIA 04.025),MEDIDA A PARTIRDO NIVEL DE OPERACAO DO BATE-ESTACAS PARA CARGA DE TRABALHODE COMPRESSAO AXIAL DE ATE 350KN(35TF)</t>
  </si>
  <si>
    <t>CRAVACAO DE ESTACAS PRE-FABRICADAS DE CONCRETO,INCLUSIVE BATE-ESTACA(VIBE TRANSPORTE NA FAMILIA 04.025),MEDIDA A PARTIRDO NIVEL DE OPERACAO DO BATE-ESTACAS PARA CARGA DE TRABALHODE COMPRESSAO AXIAL DE ATE 450KN(45TF)</t>
  </si>
  <si>
    <t>CRAVACAO DE ESTACA PRE-FABRICADA DE CONCRETO,INCLUSIVE BATE-ESTACAS (VIDE TRANSPORTE NA FAMILIA 04.025),MEDIDA A PARTIRDO NIVEL DE OPERACAO DO BATE-ESTACAS PARA CARGA DE TRABALHODE COMPRESSAO AXIAL DE ATE 600KN (60TF)</t>
  </si>
  <si>
    <t>CRAVACAO DE ESTACA PRE-FABRICADA DE CONCRETO,INCLUSIVE BATE-ESTACAS (VIDE TRANSPORTE NA FAMILIA 04.025),MEDIDA A PARTIRDO NIVEL DE OPERACAO DO BATE-ESTACAS PARA CARGA DE TRABALHODE COMPRESSAO AXIAL DE ATE 750KN (75TF)</t>
  </si>
  <si>
    <t>CRAVACAO DE ESTACA PRE-FABRICADA DE CONCRETO,INCLUSIVE BATE-ESTACAS (VIDE TRANSPORTE NA FAMILIA 04.025),MEDIDA A PARTIRDO NIVEL DE OPERACAO DO BATE-ESTACAS PARA CARGA DE TRABALHODE COMPRESSAO AXIAL DE ATE 950KN (95TF)</t>
  </si>
  <si>
    <t>CRAVACAO DE ESTACA PRE-FABRICADA DE CONCRETO,INCLUSIVE BATE-ESTACAS (VIDE TRANSPORTE NA FAMILIA 04.025),MEDIDA A PARTIRDO NIVEL DE OPERACAO DO BATE-ESTACAS PARA CARGA DE TRABALHODE COMPRESSAO AXIAL DE ATE 1300KN (130TF)</t>
  </si>
  <si>
    <t>CRAVACAO DE ESTACA PRE-FABRICADA DE CONCRETO,INCLUSIVE BATE-ESTACAS (VIDE TRANSPORTE NA FAMILIA 04.025),MEDIDA A PARTIRDO NIVEL DE OPERACAO DO BATE-ESTACAS PARA CARGA DE TRABALHODE COMPRESSAO AXIAL DE ATE 1700KN (170TF)</t>
  </si>
  <si>
    <t>EMENDA METALICA EM ESTACA PRE-FABRICADA,PARA CARGA DE TRABALHO DE COMPRESSAO AXIAL DE ATE 250KN(25TF)</t>
  </si>
  <si>
    <t>EMENDA METALICA EM ESTACA PRE-FABRICADA,PARA CARGA DE TRABALHO DE COMPRESSAO AXIAL DE ATE 350KN(35TF)</t>
  </si>
  <si>
    <t>EMENDA METALICA EM ESTACA PRE-FABRICADA,PARA CARGA DE TRABALHO DE COMPRESSAO AXIAL DE ATE 450KN(45TF)</t>
  </si>
  <si>
    <t>EMENDA METALICA EM ESTACA PRE-FABRICADA,PARA CARGA DE TRABALHO DE COMPRESSAO AXIAL DE ATE 600KN(60TF)</t>
  </si>
  <si>
    <t>EMENDA METALICA EM ESTACA PRE-FABRICADA,PARA CARGA DE TRABALHO DE COMPRESSAO AXIAL DE ATE 750KN(75TF)</t>
  </si>
  <si>
    <t>EMENDA METALICA EM ESTACA PRE-FABRICADA,PARA CARGA DE TRABALHO DE COMPRESSAO AXIAL DE ATE 950KN(95TF)</t>
  </si>
  <si>
    <t>EMENDA METALICA EM ESTACA PRE-FABRICADA,PARA CARGA DE TRABALHO DE COMPRESSAO AXIAL DE ATE 1300KN(130TF)</t>
  </si>
  <si>
    <t>EMENDA METALICA EM ESTACA PRE-FABRICADA,PARA CARGA DE TRABALHO DE COMPRESSAO AXIAL DE ATE 1700KN(170TF)</t>
  </si>
  <si>
    <t>ESTACA DE CONCRETO ARMADO,MOLDADA NO TERRENO,TIPO "FRANKI STANDARD",COM DIAMETRO DE 350MM,PROFUNDIDADE ATE 16,00M,CAPACIDADE MEDIA DE CARGA IGUAL A 55T,INCLUSIVE FORNECIMENTO DOS MATERIAIS,CONSIDERANDO O TRECHO CRAVADO E CONCRETADO</t>
  </si>
  <si>
    <t>ESTACA DE CONCRETO ARMADO,MOLDADA NO TERRENO,TIPO "FRANKI STANDARD",COM DIAMETRO DE 400MM,PROFUNDIDADE ATE 16,00M,CAPACIDADE MEDIA DE CARGA IGUAL A 70T,INCLUSIVE FORNECIMENTO DOS MATERIAIS,CONSIDERANDO O TRECHO CRAVADO E CONCRETADO</t>
  </si>
  <si>
    <t>ESTACA DE CONCRETO ARMADO,MOLDADA NO TERRENO,TIPO "FRANKI STANDARD",COM DIAMETRO DE 450MM,PROFUNDIDADE ATE 16,00M,CAPACIDADE MEDIA DE CARGA IGUAL A 100T,INCLUSIVE FORNECIMENTO DOSMATERIAIS,CONSIDERANDO O TRECHO CRAVADO E CONCRETADO</t>
  </si>
  <si>
    <t>ESTACA DE CONCRETO ARMADO,MOLDADA NO TERRENO,TIPO "FRANKI STANDARD",COM DIAMETRO DE 520MM,PROFUNDIDADE ATE 16,00M,CAPACIDADE MEDIA DE CARGA IGUAL A 130T,INCLUSIVE FORNECIMENTO DOSMATERIAIS,CONSIDERANDO O TRECHO CRAVADO E CONCRETADO</t>
  </si>
  <si>
    <t>ESTACA DE CONCRETO ARMADO,MOLDADA NO TERRENO,TIPO "FRANKI STANDARD",COM DIAMETRO DE 600MM,PROFUNDIDADE ATE 16,00M,CAPACICIDADE MEDIA DE CARGA IGUAL A 170T,INCLUSIVE FORNECIMENTO DOS MATERIAIS,CONSIDERANDO O TRECHO CRAVADO E CONCRETADO</t>
  </si>
  <si>
    <t>ESTACA DE CONCRETO ARMADO,MOLDADA NO TERRENO,TIPO "FRANKI STANDARD",COM DIAMETRO DE 350MM,PROFUNDIDADE ACIMA DE 16,00M E ATE 18,00M,CAPACIDADE MEDIA DE CARGA IGUAL A 55T,INCLUSIVEFORNECIMENTO DOS MATERIAIS,CONSIDERANDO O TRECHO CRAVADO E CONCRETADO</t>
  </si>
  <si>
    <t>ESTACA DE CONCRETO ARMADO,MOLDADA NO TERRENO,TIPO "FRANKI STANDARD",COM DIAMETRO DE 400MM,PROFUNDIDADE ACIMA DE 16,00M E ATE 23,00M,CAPACIDADE MEDIA DE CARGA IGUAL A 70T,INCLUSIVEFORNECIMENTO DOS MATERIAIS,CONSIDERANDO O TRECHO CRAVADO E CONCRETADO</t>
  </si>
  <si>
    <t>ESTACA DE CONCRETO ARMADO,MOLDADA NO TERRENO,TIPO "FRANKI STANDARD",COM DIAMETRO DE 450MM,PROFUNDIDADE ACIMA DE 16,00M EATE 27,00M,CAPACIDADE MEDIA DE CARGA IGUAL A 100T,INCLUSIVEFORNECIMENTO DOS MATERIAIS,CONSIDERANDO O TRECHO CRAVADO E CONCRETADO</t>
  </si>
  <si>
    <t>ESTACA DE CONCRETO ARMADO,MOLDADA NO TERRENO,TIPO "FRANKI STANDARD",COM DIAMETRO DE 520MM,PROFUNDIDADE ACIMA DE 16,00M EATE 35,00M,CAPACIDADE MEDIA DE CARGA IGUAL A 130T,INCLUSIVEFORNECIMENTO DOS MATERIAIS,CONSIDERANDO O TRECHO CRAVADO E CONCRETADO</t>
  </si>
  <si>
    <t>ESTACA DE CONCRETO ARMADO,MOLDADA NO TERRENO,TIPO "FRANKI STANDARD",COM DIAMETRO DE 600MM,PROFUNDIDADE ACIMA DE 16,00M EATE 35,00M,CAPACIDADE MEDIA DE CARGA IGUAL A 170T,INCLUSIVEFORNECIMENTO DOS MATERIAIS,CONSIDERANDO O TRECHO CRAVADO E CONCRETADO</t>
  </si>
  <si>
    <t>TRECHO CRAVADO,MAS NAO CONCRETADO(SITUADO ACIMA DA COTA DE ARRASAMENTO),DE TUBULACAO NECESSARIA PARA EXECUCAO DE ESTACAMOLDADA NO TERRENO,TIPO "FRANKI",COM DIAMETRO DE 350MM</t>
  </si>
  <si>
    <t>TRECHO CRAVADO,MAS NAO CONCRETADO(SITUADO ACIMA DA COTA DE ARRASAMENTO),DE TUBULACAO NECESSARIA PARA EXECUCAO DE ESTACAMOLDADA NO TERRENO,TIPO "FRANKI",COM DIAMETRO DE 400MM</t>
  </si>
  <si>
    <t>TRECHO CRAVADO,MAS NAO CONCRETADO(SITUADO ACIMA DA COTA DE ARRASAMENTO),DE TUBULACAO NECESSARIA PARA EXECUCAO DE ESTACAMOLDADA NO TERRENO,TIPO "FRANKI",COM DIAMETRO DE 450MM</t>
  </si>
  <si>
    <t>TRECHO CRAVADO,MAS NAO CONCRETADO(SITUADO ACIMA DA COTA DE ARRASAMENTO),DE TUBULACAO NECESSARIA PARA EXECUCAO DE ESTACAMOLDADA NO TERRENO,TIPO "FRANKI",COM DIAMETRO DE 520MM</t>
  </si>
  <si>
    <t>TRECHO CRAVADO,MAS NAO CONCRETADO(SITUADO ACIMA DA COTA DE ARRASAMENTO),DE TUBULACAO NECESSARIA PARA EXECUCAO DE ESTACAMOLDADA NO TERRENO,TIPO "FRANKI",COM DIAMETRO DE 600MM</t>
  </si>
  <si>
    <t>BULBO DE ALARGAMENTO PARA ESTACA TIPO "FRANKI",DIAMETRO DE 350MM(ATE 270L)</t>
  </si>
  <si>
    <t>BULBO DE ALARGAMENTO PARA ESTACA TIPO "FRANKI",DIAMETRO DE 400MM(ATE 360L)</t>
  </si>
  <si>
    <t>BULBO DE ALARGAMENTO PARA ESTACA TIPO "FRANKI",DIAMETRO DE 450MM(ATE 450L)</t>
  </si>
  <si>
    <t>BULBO DE ALARGAMENTO PARA ESTACA TIPO "FRANKI",DIAMETRO DE 520MM(ATE 600L)</t>
  </si>
  <si>
    <t>BULBO DE ALARGAMENTO PARA ESTACA TIPO "FRANKI",DIAMETRO DE 600MM(ATE 750L)</t>
  </si>
  <si>
    <t>ESCAVACAO DE FUSTE DE TUBULAO COM CAMISA DE CONCRETO ARMADO,TENDO 1,40M DE DIAMETRO EXTERNO E PLANO DA BASE ATE 4,50M DE PROFUNDIDADE,A CEU ABERTO EM MATERIAL DE 1ª CATEGORIA,EXCLUSIVE MATERIAL,MAO-DE-OBRA E MATERIAL PARA CONCRETO,FORMAS,ARMACAO,CARGA,TRANSPORTE E DESCARGA DO MATERIAL ESCAVADO E ALARGAMENTO DA BASE</t>
  </si>
  <si>
    <t>ESCAVACAO DE FUSTE DE TUBULAO COM CAMISA DE CONCRETO ARMADO,TENDO 1,40M DE DIAMETRO EXTERNO E PLANO DA BASE ENTRE 4,50 E 7,50M DE PROFUNDIDADE,A CEU ABERTO EM MATERIAL DE 1ª CATEGORIA,EXCLUSIVE MATERIAL,MAO-DE-OBRA E MATERIAL PARA CONCRETO,FORMAS,ARMACAO,CARGA,TRANSPORTE E DESCARGA DO MATERIAL ESCAVADO E ALARGAMENTO DA BASE</t>
  </si>
  <si>
    <t>ESCAVACAO DE FUSTE DE TUBULAO COM CAMISA DE CONCRETO ARMADO,TENDO 1,50M DE DIAMETRO EXTERNO E PLANO DA BASE ATE 4,50M DE PROFUNDIDADE,A CEU ABERTO EM MATERIAL EM 1ª CATEGORIA,EXCLUSIVE MATERIAL,MAO-DE-OBRA E MATERIAL PARA CONCRETO,FORMAS,ARMACAO,CARGA,TRANSPORTE E DESCARGA DO MATERIAL ESCAVADO E ALARGAMENTO DA BASE</t>
  </si>
  <si>
    <t>ESCAVACAO DE FUSTE DE TUBULAO COM CAMISA DE CONCRETO ARMADO,TENDO 1,50M DE DIAMETRO EXTERNO E PLANO DA BASE ENTRE 4,50 E 7,50M DE PROFUNDIDADE,A CEU ABERTO EM MATERIAL DE 1ª CATEGORIA,EXCLUSIVE MATERIAL,MAO-DE-OBRA E MATERIAL PARA CONCRETO,FORMAS,ARMACAO,CARGA,TRANSPORTE E DESCARGA DO MATERIAL ESCAVADO E ALARGAMENTO DA BASE</t>
  </si>
  <si>
    <t>ESCAVACAO DE FUSTE DE TUBULAO COM CAMISA DE CONCRETO ARMADO,TENDO 1,60M DE DIAMETRO EXTERNO E PLANO DA BASE ATE 4,50M DE PROFUNDIDADE,A CEU ABERTO EM MATERIAL DE 1ª CATEGORIA,EXCLUSIVE MATERIAL,MAO-DE-OBRA E MATERIAL PARA CONCRETO,FORMAS,ARMACAO,CARGA,TRANSPORTE E DESCARGA DO MATERIAL ESCAVADO E ALARGAMENTO DA BASE</t>
  </si>
  <si>
    <t>ESCAVACAO DE FUSTE DE TUBULAO COM CAMISA DE CONCRETO ARMADO,TENDO 1,60M DE DIAMETRO EXTERNO E PLANO DA BASE ENTRE 4,50 E 7,50M DE PROFUNDIDADE,A CEU ABERTO EM MATERIAL DE 1ª CATEGORIA,EXCLUSIVE MATERIAL,MAO-DE-OBRA E MATERIAL PARA CONCRETO,FORMAS,ARMACAO,CARGA,TRANSPORTE E DESCARGA DO MATERIAL ESCAVADO E ALARGAMENTO DA BASE</t>
  </si>
  <si>
    <t>ESCAVACAO DE FUSTE DE TUBULAO COM CAMISA DE CONCRETO ARMADO,TENDO 1,80M DE DIAMETRO EXTERNO E PLANO DA BASE ATE 4,50M DE PROFUNDIDADE,A CEU ABERTO EM MATERIAL DE 1ª CATEGORIA,EXCLUSIVE MATERIAL,MAO-DE-OBRA E MATERIAL PARA CONCRETO,FORMAS,ARMACAO,CARGA,TRANSPORTE E DESCARGA DO MATERIAL ESCAVADO E ALARGAMENTO DA BASE</t>
  </si>
  <si>
    <t>ESCAVACAO DE FUSTE DE TUBULAO COM CAMISA DE CONCRETO ARMADO,TENDO 1,80M DE DIAMETRO EXTERNO E PLANO DA BASE ENTRE 4,50 E 7,50M DE PROFUNDIDADE,A CEU ABERTO EM MATERIAL DE 1ª CATEGORIA,EXCLUSIVE MATERIAL,MAO-DE-OBRA E MATERIAL PARA CONCRETO,FORMAS,ARMACAO,CARGA,TRANSPORTE E DESCARGA DO MATERIAL ESCAVADO E ALARGAMENTO DA BASE</t>
  </si>
  <si>
    <t>ESCAVACAO DE FUSTE DE TUBULAO COM CAMISA DE CONCRETO ARMADO,TENDO 2,00M DE DIAMETRO EXTERNO E PLANO DA BASE ATE 4,50M DE PROFUNDIDADE,A CEU ABERTO EM MATERIAL DE 1ª CATEGORIA,EXCLUSIVE MATERIAL,MAO-DE-OBRA E MATERIAL PARA CONCRETO,FORMAS,ARMACAO,CARGA,TRANSPORTE E DESCARGA DO MATERIAL ESCAVADO E ALARGAMENTO DA BASE</t>
  </si>
  <si>
    <t>ESCAVACAO DE FUSTE DE TUBULAO COM CAMISA DE CONCRETO ARMADO,TENDO 2,00M DE DIAMETRO EXTERNO E PLANO DA BASE ENTRE 4,50 E 7,50M DE PROFUNDIDADE,A CEU ABERTO EM MATERIAL DE 1ª CATEGORIA,EXCLUSIVE MATERIAL,MAO-DE-OBRA E MATERIAL PARA CONCRETO,FORMAS,ARMACAO,CARGA,TRANSPORTE E DESCARGA DO MATERIAL ESCAVADO E ALARGAMENTO DA BASE</t>
  </si>
  <si>
    <t>ESCAVACAO DE FUSTE DE TUBULAO COM CAMISA DE CONCRETO ARMADO,TENDO 1,40M DE DIAMETRO EXTERNO E PLANO DA BASE ATE 4,50M DE PROFUNDIDADE,A CEU ABERTO EM MATERIAL DE 2ª CATEGORIA,EXCLUSIVE MATERIAL,MAO-DE-OBRA E MATERIAL PARA CONCRETO,FORMAS,ARMACAO,CARGA,TRANSPORTE E DESCARGA DO MATERIAL ESCAVADO E ALARGAMENTO DA BASE</t>
  </si>
  <si>
    <t>ESCAVACAO DE FUSTE DE TUBULAO COM CAMISA DE CONCRETO ARMADO,TENDO 1,40M DE DIAMETRO EXTERNO E PLANO DA BASE ENTRE 4,50 E 7,50M DE PROFUNDIDADE,A CEU ABERTO EM MATERIAL DE 2ª CATEGORIA,EXCLUSIVE MATERIAL,MAO-DE-OBRA E MATERIAL PARA CONCRETO,FORMAS,ARMACAO,CARGA,TRANSPORTE E DESCARGA DO MATERIAL ESCAVADO E ALARGAMENTO DA BASE</t>
  </si>
  <si>
    <t>ESCAVACAO DE FUSTE DE TUBULAO COM CAMISA DE CONCRETO ARMADO,TENDO 1,50M DE DIAMETRO EXTERNO E PLANO DA BASE ATE 4,50M DE PROFUNDIDADE,A CEU ABERTO EM MATERIAL DE 2ª CATEGORIA,EXCLUSIVE MATERIAL,MAO-DE-OBRA E MATERIAL PARA CONCRETO,FORMAS,ARMACAO,CARGA,TRANSPORTE E DESCARGA DO MATERIAL ESCAVADO E ALARGAMENTO DA BASE</t>
  </si>
  <si>
    <t>ESCAVACAO DE FUSTE DE TUBULAO COM CAMISA DE CONCRETO ARMADO,TENDO 1,50M DE DIAMETRO EXTERNO E PLANO DA BASE ENTRE 4,50 E 7,50M DE PROFUNDIDADE,A CEU ABERTO EM MATERIAL DE 2ª CATEGORIA,EXCLUSIVE MATERIAL,MAO-DE-OBRA E MATERIAL PARA CONCRETO,FORMAS,ARMACAO,CARGA,TRANSPORTE E DESCARGA DO MATERIAL ESCAVADO E ALARGAMENTO DA BASE</t>
  </si>
  <si>
    <t>ESCAVACAO DE FUSTE DE TUBULAO COM CAMISA DE CONCRETO ARMADO,TENDO 1,60M DE DIAMETRO EXTERNO E PLANO DA BASE ATE 4,50M DE PROFUNDIDADE,A CEU ABERTO EM MATERIAL DE 2ª CATEGORIA,EXCLUSIVE MATERIAL,MAO-DE-OBRA E MATERIAL PARA CONCRETO,FORMAS,ARMACAO,CARGA,TRANSPORTE E DESCARGA DO MATERIAL ESCAVADO E ALARGAMENTO DA BASE</t>
  </si>
  <si>
    <t>ESCAVACAO DE FUSTE DE TUBULAO COM CAMISA DE CONCRETO ARMADO,TENDO 1,60M DE DIAMETRO EXTERNO E PLANO DA BASE ENTRE 4,50 E 7,50M DE PROFUNDIDADE,A CEU ABERTO EM MATERIAL DE 2ª CATEGORIA,EXCLUSIVE MATERIAL,MAO-DE-OBRA E MATERIAL PARA CONCRETO,FORMAS,ARMACAO,CARGA,TRANSPORTE E DESCARGA DO MATERIAL ESCAVADO E ALARGAMENTO DA BASE</t>
  </si>
  <si>
    <t>ESCAVACAO DE FUSTE DE TUBULAO COM CAMISA DE CONCRETO ARMADO,TENDO 1,80M DE DIAMETRO EXTERNO E PLANO DA BASE ATE 4,50M DE PROFUNDIDADE,A CEU ABERTO EM MATERIAL DE 2ª CATEGORIA,EXCLUSIVE MATERIAL,MAO-DE-OBRA E MATERIAL PARA CONCRETO,FORMAS,ARMACAO,CARGA,TRANSPORTE E DESCARGA DO MATERIAL ESCAVADO E ALARGAMENTO DA BASE</t>
  </si>
  <si>
    <t>ESCAVACAO DE FUSTE DE TUBULAO COM CAMISA DE CONCRETO ARMADO,TENDO 1,80M DE DIAMETRO EXTERNO E PLANO DA BASE ENTRE 4,50 E 7,50M DE PROFUNDIDADE,A CEU ABERTO EM MATERIAL DE 2ª CATEGORIA,EXCLUSIVE MATERIAL,MAO-DE-OBRA E MATERIAL PARA CONCRETO,FORMAS,ARMACAO,CARGA,TRANSPORTE E DESCARGA DO MATERIAL ESCAVADO E ALARGAMENTO DA BASE</t>
  </si>
  <si>
    <t>ESCAVACAO DE FUSTE DE TUBULAO COM CAMISA DE CONCRETO ARMADO,TENDO 2,00M DE DIAMETRO EXTERNO E PLANO DA BASE ATE 4,50M DE PROFUNDIDADE,A CEU ABERTO EM MATERIAL DE 2ª CATEGORIA,EXCLUSIVE MATERIAL,MAO-DE-OBRA E MATERIAL PARA CONCRETO,FORMAS,ARMACAO,CARGA,TRANSPORTE E DESCARGA DO MATERIAL ESCAVADO E ALARGAMENTO DA BASE</t>
  </si>
  <si>
    <t>ESCAVACAO DE FUSTE DE TUBULAO COM CAMISA DE CONCRETO ARMADO,TENDO 2,00M DE DIAMETRO EXTERNO E PLANO DE BASE ENTRE 4,50 E 7,50M DE PROFUNDIDADE,A CEU ABERTO EM MATERIAL DE 2ª CATEGORIA,EXCLUSIVE MATERIAL,MAO-DE-OBRA E MATERIAL PARA CONCRETO,FORMAS,ARMACAO,CARGA,TRANSPORTE E DESCARGA DO MATERIAL ESCAVADO E ALARGAMENTO DA BASE</t>
  </si>
  <si>
    <t>ESCAVACAO DE FUSTE DE TUBULAO COM CAMISA DE CONCRETO ARMADO,TENDO 1,40M DE DIAMETRO EXTERNO E PLANO DA BASE ATE 4,50M DE PROFUNDIDADE,A CEU ABERTO EM MATERIAL DE 3ª CATEGORIA,EXCLUSIVE MATERIAL,MAO-DE-OBRA E MATERIAL PARA CONCRETO,FORMAS,ARMACAO,CARGA,TRANSPORTE E DESCARGA DO MATERIAL ESCAVADO E ALARGAMENTO DA BASE</t>
  </si>
  <si>
    <t>ESCAVACAO DE FUSTE DE TUBULAO COM CAMISA DE CONCERTO ARMADO,TENDO 1,40M DE DIAMETRO EXTERNO E PLANO DA BASE ENTRE 4,50 E 7,50M DE PROFUNDIDADE,A CEU ABERTO EM MATERIAL DE 3ª CATEGORIA,EXCLUSIVE MATERIAL,MAO-DE-OBRA E MATERIAL PARA CONCRETO,FORMAS,ARMACAO,CARGA,TRANSPORTE E DESCARGA DO MATERIAL ESCAVADO E ALARGAMENTO DA BASE</t>
  </si>
  <si>
    <t>ESCAVACAO DE FUSTE DE TUBULAO COM CAMISA DE CONCRETO ARMADO,TENDO 1,50M DE DIAMETRO EXTERNO E PLANO DA BASE ATE 4,50M DE PROFUNDIDADE,A CEU ABERTO EM MATERIAL DE 3ª CATEGORIA,EXCLUSIVE MATERIAL,MAO-DE-OBRA E MATERIAL PARA CONCRETO,FORMAS,ARMACAO,CARGA,TRANSPORTE E DESCARGA DO MATERIAL ESCAVADO E ALARGAMENTO DA BASE</t>
  </si>
  <si>
    <t>ESCAVACAO DE FUSTE DE TUBULAO COM CAMISA DE CONCRETO ARMADO,TENDO 1,50M DE DIAMETRO EXTERNO E PLANO DA BASE ENTRE 4,50 E 7,50M DE PROFUNDIDADE,A CEU ABERTO EM MATERIAL DE 3ª CATEGORIA,EXCLUSIVE MATERIAL,MAO-DE-OBRA E MATERIAL PARA CONCRETO,FORMAS,ARMACAO,CARGA,TRANSPORTE E DESCARGA DO MATERIAL ESCAVADO E ALARGAMENTO DA BASE</t>
  </si>
  <si>
    <t>ESCAVACAO DE FUSTE DE TUBULAO COM CAMISA DE CONCRETO ARMADO,TENDO 1,60M DE DIAMETRO EXTERNO E PLANO DA BASE ATE 4,50M DE PROFUNDIDADE,A CEU ABERTO EM MATERIAL DE 3ª CATEGORIA,EXCLUSIVE MATERIAL,MAO-DE-OBRA E MATERIAL PARA CONCRETO,FORMAS,ARMACAO,CARGA,TRANSPORTE E DESCARGA DO MATERIAL ESCAVADO E ALARGAMENTO DA BASE</t>
  </si>
  <si>
    <t>ESCAVACAO DE FUSTE DE TUBULAO COM CAMISA DE CONCRETO ARMADO,TENDO 1,60M DE DIAMETRO EXTERNO E PLANO DA BASE ENTRE 4,50 E 7,50M DE PROFUNDIDADE,A CEU ABERTO EM MATERIAL DE 3ª CATEGORIA,EXCLUSIVE MATERIAL,MAO-DE-OBRA E MATERIAL PARA CONCRETO,FORMAS,ARMACAO,CARGA,TRANSPORTE E DESCARGA DO MATERIAL ESCAVADO E ALARGAMENTO DA BASE</t>
  </si>
  <si>
    <t>ESCAVACAO DE FUSTE DE TUBULAO COM CAMISA DE CONCRETO ARMADO,TENDO 1,80M DE DIAMETRO EXTERNO E PLANO DA BASE ATE 4,50M DE PROFUNDIDADE,A CEU ABERTO EM MATERIAL EM 3ª CATEGORIA,EXCLUSIVE MATERIAL,MAO-DE-OBRA E MATERIAL PARA CONCRETO,FORMAS,ARMACAO,CARGA,TRANSPORTE E DESCARGA DO MATERIAL ESCAVADO E ALARGAMENTO DA BASE</t>
  </si>
  <si>
    <t>ESCAVACAO DE FUSTE DE TUBULAO COM CAMISA DE CONCRETO ARMADO,TENDO 1,80M DE DIAMETRO EXTERNO E PLANO DA BASE ENTRE 4,50 E 7,50M DE PROFUNDIDADE,A CEU ABERTO EM MATERIAL DE 3ª CATEGORIA,EXCLUSIVE MATERIAL,MAO-DE-OBRA E MATERIAL PARA CONCRETO,FORMAS,ARMACAO,CARGA,TRANSPORTE E DESCARGA DO MATERIAL ESCAVADO E ALARGAMENTO DA BASE</t>
  </si>
  <si>
    <t>ESCAVACAO DE FUSTE DE TUBULAO COM CAMISA DE CONCRETO ARMADO,TENDO 2,00M DE DIAMETRO EXTERNO E PLANO DA BASE ATE 4,50M DE PROFUNDIDADE,A CEU ABERTO EM MATERIAL DE 3ª CATEGORIA,EXCLUSIVE MATERIAL,MAO-DE-OBRA E MATERIAL PARA CONCRETO,FORMAS,ARMACAO,CARGA,TRANSPORTE E DESCARGA DO MATERIAL ESCAVADO E ALARGAMENTO DA BASE</t>
  </si>
  <si>
    <t>ESCAVACAO DE FUSTE DE TUBULAO COM CAMISA DE CONCRETO ARMADO,TENDO 2,00M DE DIAMETRO EXTERNO E PLANO DA BASE ENTRE 4,50 E 7,50M DE PROFUNDIDADE,A CEU ABERTO EM MATERIAL DE 3ª CATEGORIA,EXCLUSIVE MATERIAL,MAO-DE-OBRA E MATERIAL PARA CONCRETO,FORMAS,ARMACAO,CARGA,TRANSPORTE E DESCARGA DO MATERIAL ESCAVADO E ALARGAMENTO DA BASE</t>
  </si>
  <si>
    <t>ESCAVACAO DE BASE ALARGADA DE TUBULAO A CEU ABERTO,EM MATERIAL DE 1ª CATEGORIA,ESTANDO O PLANO INFERIOR DA MESMA ATE 4,50M DA COTA DE ARRASAMENTO,EXCLUSIVE CARGA,TRANSPORTE E DESCARGA DO MATERIAL ESCAVADO</t>
  </si>
  <si>
    <t>ESCAVACAO DE BASE ALARGADA DE TUBULAO A CEU ABERTO,EM MATERIAL DE 1ª CATEGORIA,ESTANDO O PLANO INFERIOR DA MESMA ENTRE4,50 E 7,50M DE PROFUNDIDADE DA COTA DE ARRASAMENTO,EXCLUSIVE CARGA,TRANSPORTE E DESCARGA DO MATERIAL ESCAVADO</t>
  </si>
  <si>
    <t>ESCAVACAO DE BASE ALARGADA DE TUBULAO A CEU ABERTO,EM MATERIAL DE 2ª CATEGORIA,ESTANDO O PLANO INFERIOR DA MESMA ATE 4,50M DA COTA DE ARRASAMENTO,EXCLUSIVE CARGA,TRANSPORTE E DESCARGA DO MATERIAL ESCAVADO</t>
  </si>
  <si>
    <t>ESCAVACAO DE BASE ALARGADA DE TUBULAO A CEU ABERTO,EM MATERIAL DE 2ª CATEGORIA,ESTANDO O PLANO INFERIOR DA MESMA ENTRE 4,50 E 7,50M DE PROFUNDIDADE DA COTA DE ARRASAMENTO,EXCLUSIVE CARGA,TRANSPORTE E DESCARGA DO MATERIAL ESCAVADO</t>
  </si>
  <si>
    <t>ESCAVACAO DE BASE ALARGADA DE TUBULAO A CEU ABERTO,EM MATERIAL DE 3ª CATEGORIA,ESTANDO O PLANO INFERIOR DA MESMA ATE 4,50M DA COTA DE ARRASAMENTO,EXCLUSIVE CARGA,TRANSPORTE E DESCARGA DO MATERIAL ESCAVADO</t>
  </si>
  <si>
    <t>ESCAVACAO DE BASE ALARGADA DE TUBULAO A CEU ABERTO,EM MATERIAL DE 3ª CATEGORIA,ESTANDO O PLANO INFERIOR DA MESMA ENTRE 4,50 E 7,50M DE PROFUNDIDADE DA COTA DE ARRASAMENTO,EXCLUSIVE CARGA,TRANSPORTE E DESCARGA DO MATERIAL ESCAVADO</t>
  </si>
  <si>
    <t>EMENDA DE PERFIL DE ACO "H",DE 6",1ª ALMA,PARA ESTACA,CONSIDERANDO UM CORTE AO MACARICO E SOLDAGEM DE TOPO EM TODO O PERIMETRO E DE 4 TALAS,EM BARRAS CHATAS DE 5/16" DE ESPESSURA,INCLUSIVE FORNECIMENTO DE TODO O MATERIAL</t>
  </si>
  <si>
    <t>EMENDA DE PERFIL DE ACO "I",DE 8",1ª E 2ª ALMAS,PARA ESTACA,CONSIDERANDO UM CORTE AO MACARICO E SOLDAGEM DE TOPO EM TODOO PERIMETRO E DE 4 TALAS,EM BARRAS CHATAS DE 5/16" DE ESPESSURA,INCLUSIVE FORNECIMENTO DE TODO O MATERIAL</t>
  </si>
  <si>
    <t>EMENDA DE PERFIL DE ACO "I",DE 10",1ª E 2ª ALMAS,PARA ESTACA,CONSIDERANDO UM CORTE AO MACARICO E SOLDAGEM DE TOPO EM TODO O PERIMETRO E DE 4 TALAS,EM BARRAS CHATAS DE 5/16" DE ESPESSURA,INCUSIVE FORNECIMENTO DE TODO O MATERIAL</t>
  </si>
  <si>
    <t>EMENDA DE PERFIL DE ACO "I",DE 12",1ª E 2ª ALMAS,PARA ESTACA,CONSIDERANDO UM CORTE AO MACARICO E SOLDAGEM DE TOPO EM TODO O PERIMETRO E DE 4 TALAS,EM BARRAS CHATAS DE 3/8" DE ESPESSURA,INCLUSIVE FORNECIMENTO DE TODO O MATERIAL</t>
  </si>
  <si>
    <t>EMENDA DE PERFIL DE ACO "I",DE 15",1ª E 2ª ALMAS,PARA ESTACA,CONSIDERANDO UM CORTE AO MACARICO E SOLDAGEM DE TOPO EM TODO O PERIMETRO E DE 4 TALAS,EM BARRAS CHATAS DE 3/8" DE ESPESSURA,INCLUSIVE FORNECIMENTO DE TODO O MATERIAL</t>
  </si>
  <si>
    <t>EMENDA DE PERFIL DE ACO "I",DE 6" DUPLO,1° E 2° ALMAS,PARAESTACA,CONSIDERANDO UM CORTE AO MACARICO E 4 TALAS,EM BARRAS CHATAS DE 1/4" DE ESPESSURA,SOLDADAS NOS PERFIS,INCLUSIVEFORNECIMENTO DE TODOS OS MATERIAIS</t>
  </si>
  <si>
    <t>EMENDA DE PERFIL DE ACO "I",DE 8" DUPLO,1° E 2° ALMAS,PARAESTACA,CONSIDERANDO UM CORTE AO MACARICO E 4 TALAS,EM BARRAS CHATAS DE 5/16" DE ESPESSURA,SOLDADAS NOS PERFIS,INCLUSIVEFORNECIMENTO DE TODOS OS MATERIAIS</t>
  </si>
  <si>
    <t>EMENDA DE PERFIL DE ACO "I",DE 10" DUPLO,1ª E 2ª ALMAS,PARAESTACA,CONSIDERANDO UM CORTE AO MACARICO E 4 TALAS,EM BARRASCHATAS DE 3/8" DE ESPESSURA,SOLDADAS NOS PERFIS,INCLUSIVE FORNECIMENTO DE TODOS OS MATERIAIS</t>
  </si>
  <si>
    <t>EMENDA DE PERFIL DE ACO "I",DE 12" DUPLO,1ª E 2ª ALMAS,PARAESTACA,CONSIDERANDO UM CORTE AO MACARICO E 4 TALAS,EM BARRASCHATAS DE 1/2" DE ESPESSURA,SOLDADAS NOS PERFIS,INCLUSIVE FORNECIMENTO DE TODOS OS MATERIAIS</t>
  </si>
  <si>
    <t>EMENDA DE TOPO EM ESTACA TRILHO TR-25 SIMPLES,INCLUSIVE TALAS DE CHAPA DE ACO E SOLDAGEM DE TOPO,COM FORNECIMENTO DE TODOS OS MATERIAIS</t>
  </si>
  <si>
    <t>EMENDA DE TOPO EM ESTACA DE TRILHO TR-25 DUPLO,INCLUSIVE TALAS DE CHAPA DE ACO E SOLDAGEM DE TOPO,COM FORNECIMENTO DE TODOS OS MATERIAIS</t>
  </si>
  <si>
    <t>EMENDA DE TOPO EM ESTACA DE TRILHO TR-25 TRIPLO,INCLUSIVE TALAS DE CHAPA DE ACO E SOLDAGEM DE TOPO, COM FORNECIMENTO DETODOS OS MATERIAIS</t>
  </si>
  <si>
    <t>EMENDA DE TOPO EM ESTACA DE TRILHO TR-32 SIMPLES,INCLUSIVE TALAS DE CHAPA DE ACO E SOLDAGEM DE TOPO,COM FORNECIMENTO DETODOS OS MATERIAIS</t>
  </si>
  <si>
    <t>EMENDA DE TOPO EM ESTACA DE TRILHO TR-32 DUPLO,INCLUSIVE TALAS DE CHAPA DE ACO E SOLDAGEM DE TOPO,COM FORNECIMENTO DE TODOS OS MATERIAIS</t>
  </si>
  <si>
    <t>EMENDA DE TOPO EM ESTACA DE TRILHO TR-32 TRIPLO,INCLUSIVE TALAS DE CHAPA DE ACO E SOLDAGEM DE TOPO, COM FORNECIMENTO DETODOS OS MATERIAIS</t>
  </si>
  <si>
    <t>EMENDA DE TOPO EM ESTACA DE TRILHO TR-37 SIMPLES,INCLUSIVE TALAS DE CHAPA DE ACO E SOLDAGEM DE TOPO,COM FORNECIMENTO DETODOS OS MATERIAIS</t>
  </si>
  <si>
    <t>EMENDA DE TOPO EM ESTACA DE TRILHO TR-37 DUPLO,INCLUSIVE TALAS DE CHAPA DE ACO E SOLDAGEM DE TOPO,COM FORNECIMENTO DE TODOS OS MATERIAIS</t>
  </si>
  <si>
    <t>EMENDA DE TOPO EM ESTACA DE TRILHO TR-37 TRIPLO,INCLUSIVE TALAS DE CHAPA DE ACO E SOLDAGEM DE TOPO, COM FORNECIMENTO DETODOS OS MATERIAIS</t>
  </si>
  <si>
    <t>EMENDA DE TOPO EM ESTACA DE TRILHO TR-45 SIMPLES,INCLUSIVE TALAS DE CHAPA DE ACO E SOLDAGEM DE TOPO,COM FORNECIMENTO DETODOS OS MATERIAIS</t>
  </si>
  <si>
    <t>EMENDA DE TOPO DE ESTACA DE TRILHO TR-45 DUPLO,INCLUSIVE TALAS DE CHAPA DE ACO E SOLDAGEM DE TOPO,COM FORNECIMENTO DE TODOS OS MATERIAIS</t>
  </si>
  <si>
    <t>EMENDA DE TOPO EM ESTACA DE TRILHO TR-45 TRIPLO,INCLUSIVE TALAS DE CHAPA DE ACO E SOLDAGEM DE TOPO, COM FORNECIMENTO DETODOS OS MATERIAIS</t>
  </si>
  <si>
    <t>EMENDA DE TOPO EM ESTACA DE TRILHO TR-50 SIMPLES,INCLUSIVE TALAS DE CHAPA DE ACO E SOLDAGEM DE TOPO,COM FORNECIMENTO DETODOS OS MATERIAIS</t>
  </si>
  <si>
    <t>EMENDA DE TOPO EM ESTACA DE TRILHO TR-50 DUPLO,INCLUSIVE TALAS DE CHAPA DE ACO E SOLDAGEM DE TOPO,COM FORNECIMENTO DE TODOS OS MATERIAIS</t>
  </si>
  <si>
    <t>EMENDA DE TOPO EM ESTACA DE TRILHO TR-50 TRIPLO,INCLUSIVE TALAS DE CHAPA DE ACO E SOLDAGEM DE TOPO, COM FORNECIMENTO DETODOS OS MATERIAIS</t>
  </si>
  <si>
    <t>EMENDA DE TOPO EM ESTACA DE TRILHO TR-57 SIMPLES,INCLUSIVE TALAS DE CHAPA DE ACO E SOLDAGEM DE TOPO,COM FORNECIMENTO DETODOS OS MATERIAIS</t>
  </si>
  <si>
    <t>EMENDA DE TOPO EM ESTACA DE TRILHO TR-57 DUPLO,INCLUSIVE TALAS DE CHAPA DE ACO E SOLDAGEM DE TOPO,COM FORNECIMENTO DE TODOS OS MATERIAIS</t>
  </si>
  <si>
    <t>EMENDA DE TOPO EM ESTACA DE TRILHO TR-57 TRIPLO,INCLUSIVE TALAS DE CHAPA DE ACO E SOLDAGEM DE TOPO, COM FORNECIMENTO DETODOS OS MATERIAIS</t>
  </si>
  <si>
    <t>PLACA DE ACO CONTRAPUNCAO,COM ESPESSURA DE 1/2",SOLDADA SOBRE CABECA DE ESTACA METALICA DE PERFIL SIMPLES DE 10",INCLUSIVE FORNECIMENTO</t>
  </si>
  <si>
    <t>PLACA DE ACO CONTRAPUNCAO,COM ESPESSURA DE 1/2",SOLDADA SOBRE CABECA DE ESTACA METALICA DE PERFIL SIMPLES DE 12",INCLUSIVE FORNECIMENTO</t>
  </si>
  <si>
    <t>PLACA DE ACO CONTRAPUNCAO,COM ESPESSURA DE 1/2",SOLDADA SOBRE CABECA DE ESTACA METALICA DE PERFIL SIMPLES 15",INCLUSIVEFORNECIMENTO</t>
  </si>
  <si>
    <t>PLACA DE ACO CONTRAPUNCAO,COM ESPESSURA DE 1/2",SOLDADA SOBRE CABECA DE ESTACA METALICA DE PERFIL DUPLO DE 10",INCLUSIVEFORNECIMENTO</t>
  </si>
  <si>
    <t>PLACA DE ACO CONTRAPUNCAO,COM ESPESSURA DE 1/2",SOLDADA SOBRE CABECA DE ESTACA METALICA DE PERFIL DUPLO DE 12",INCLUSIVEFORNECIMENTO</t>
  </si>
  <si>
    <t>PLACA DE ACO CONTRAPUNCAO,COM ESPESSURA DE 1/2",SOLDADA SOBRE CABECA DE ESTACA METALICA DE PERFIL DUPLO DE 15",INCLUSIVEFORNECIMENTO</t>
  </si>
  <si>
    <t>PLACA DE ACO CONTRAPUNCAO,NAS DIMENSOES DE PROJETO,SOLDADA SOBRE CABECA DE ESTACA DE ACO DE PERFIL SIMPLES OU DUPLO,MEDIDA PELO PESO INCORPORADO DE CHAPA DE ACO</t>
  </si>
  <si>
    <t>ARRASAMENTO DE ESTACA DE CONCRETO PARA CARGA DE TRABALHO DECOMPRESSAO AXIAL ATE 600KN</t>
  </si>
  <si>
    <t>ARRASAMENTO DE ESTACA DE CONCRETO PARA CARGA DE TRABALHO DECOMPRESSAO AXIAL DE 600 A 950KN</t>
  </si>
  <si>
    <t>ARRASAMENTO DE ESTACA DE CONCRETO PARA CARGA DE TRABALHO DECOMPRESSAO AXIAL DE 950 A 1.300KN</t>
  </si>
  <si>
    <t>ARRASAMENTO DE ESTACA DE CONCRETO PARA CARGA DE TRABALHO DECOMPRESSAO AXIAL DE 1.300 A 1.700KN</t>
  </si>
  <si>
    <t>ARRASAMENTO DE TUBULAO DE CONCRETO COM DIAMETRO DE 1,00 A 1,20M</t>
  </si>
  <si>
    <t>ARRASAMENTO DE TUBULAO DE CONCRETO COM DIAMETRO DE 1,25 A 1,40M</t>
  </si>
  <si>
    <t>ARRASAMENTO DE TUBULAO DE CONCRETO COM DIAMETRO DE 1,45 A 1,60M</t>
  </si>
  <si>
    <t>ARRASAMENTO DE TUBULAO DE CONCRETO COM DIAMETRO DE 1,65 A 2,00M</t>
  </si>
  <si>
    <t>ARRASAMENTO DE TUBULAO DE CONCRETO COM DIAMETRO DE 2,10 A 2,50M</t>
  </si>
  <si>
    <t>ARRASAMENTO DE ESTACA DE TRILHO TR-25,TR-32,TR-37 OU TR-45,SIMPLES</t>
  </si>
  <si>
    <t>ARRASAMENTO DE ESTACA DE TRILHO,TR-25,TR-32,TR-37 OU TR-45,DUPLO</t>
  </si>
  <si>
    <t>ARRASAMENTO DE ESTACA DE TRILHO TR-25,TR-32,TR-37 OU TR-45,TRIPLO</t>
  </si>
  <si>
    <t>RETIRADA DE ESTACA EM PERFIL DE ACO ALTURA ATE 15" E COMPRIMENTO ATE 12,00M</t>
  </si>
  <si>
    <t>ARRANCAMENTO DE ESTACA EM MADEIRA DE REFLORESTAMENTO,DIAMETRO DE 25CM</t>
  </si>
  <si>
    <t>PERFIL SIMPLES "I" OU "H" ATE 8",INCLUSIVE PERDAS.FORNECIMENTO</t>
  </si>
  <si>
    <t>PERFIL SIMPLES "I" OU "H" SENDO ACIMA DE 8" ATE 12",INCLUSIVE PERDAS.FORNECIMENTO</t>
  </si>
  <si>
    <t>PERFIL DUPLO "I" OU "H" ATE 8",INCLUSIVE EMENDA LONGITUDINAL.O CUSTO JA ESTA MULTIPLICADO POR 2(DOIS).FORNECIMENTO</t>
  </si>
  <si>
    <t>PERFIL DUPLO "I" OU "H" SENDO ACIMA DE 8" ATE 12",INCLUSIVEEMENDA LONGITUDINAL.O CUSTO JA ESTA MULTIPLICADO POR 2(DOIS).FORNECIMENTO</t>
  </si>
  <si>
    <t>CHAPA DE ACO CARBONO,ESPESSURA DE 1/4",PARA USO GERAL.FORNECIMENTO</t>
  </si>
  <si>
    <t>CHAPA DE ACO CARBONO,ESPESSURA DE 5/16",PARA USO GERAL.FORNECIMENTO</t>
  </si>
  <si>
    <t>CHAPA DE ACO CARBONO,ESPESSURA DE 3/8",PARA USO GERAL.FORNECIMENTO</t>
  </si>
  <si>
    <t>TRILHO SEMINOVO DUPLO.NO CUSTO JA FOI CONSIDERADO EMENDA LONGITUDINAL E MULTIPLICADO POR 2(DOIS),INCLUSIVE PERDAS.FORNECIMENTO</t>
  </si>
  <si>
    <t>TRILHO SEMINOVO TRIPLO.NO CUSTO JA FOI CONSIDERADO EMENDA LONGITUDINAL E MULTIPLICADO POR 2(DOIS),INCLUSIVE PERDAS.FORNECIMENTO</t>
  </si>
  <si>
    <t>TRILHO SEMINOVO QUADRUPLO.NO CUSTO JA FOI CONSIDERADO EMENDALONGITUDINAL E MULTIPLICADO POR 2(DOIS),INCLUSIVE PERDAS.FORNECIMENTO</t>
  </si>
  <si>
    <t>ESTRONCA(ESCORA)DE PERFIL DE ACO "I" DE 8",SIMPLES OU DUPLO(SOLDADOS AO LARGO),EM TRABALHOS DE ESCORAMENTO E CONGENERES,TENDO COMPRIMENTO DE 4,00 A 9,00M,SOLDADA EM GUIAS,INCLUSIVE COLOCACAO,RETIRADA E TRANSPORTE INTERNO COM TRATOR,EXCLUSIVE FORNECIMENTO</t>
  </si>
  <si>
    <t>CRAVACAO DE PERFIL DE ACO "H" ATE 8",INCLUSIVE UM CORTE AO MACARICO,EXCLUSIVE EMENDAS,FORNECIMENTO E PERDAS DO PERFIL</t>
  </si>
  <si>
    <t>CRAVACAO DE PERFIL DE ACO "I" DE 10" A 12",INCLUSIVE UM CORTE AO MACARICO,EXCLUSIVE EMENDAS,FORNECIMENTO E PERDAS DO PERFIL</t>
  </si>
  <si>
    <t>CRAVACAO DE PERFIL DE ACO "I" DE 15" A 20",INCLUSIVE UM CORTE AO MACARICO,EXCLUSIVE EMENDAS,FORNECIMENTO E PERDAS DO PERFIL</t>
  </si>
  <si>
    <t>CRAVACAO DE PERFIL DE ACO "I" ATE 8",DUPLO,INCLUSIVE UM CORTE AO MACARICO,EXCLUSIVE EMENDAS,FORNECIMENTO E PERDAS DO PERFIL</t>
  </si>
  <si>
    <t>CRAVACAO DE PERFIL DE ACO "I" DE 10",DUPLO,INCLUSIVE UM CORTE AO MACARICO,EXCLUSIVE EMENDAS,FORNECIMENTO E PERDAS DO PERFIL</t>
  </si>
  <si>
    <t>CRAVACAO DE PERFIL DE ACO "I" DE 12",DUPLO,INCLUSIVE UM CORTE AO MACARICO,EXCLUSIVE EMENDAS,FORNECIMENTO E PERDAS DO PERFIL</t>
  </si>
  <si>
    <t>ESTACA DE CONCRETO FCK=15MPA,ARMADA,MOLDADA NO TERRENO,COM DIAMETRO DE 150MM,COM CAPACIDADE PARA 15T,INCLUSIVE FORNECIMENTO DOS MATERIAIS E CONCRETAGEM COM ADENSAMENTO MANUAL,EXCLUSIVE PERFURACAO</t>
  </si>
  <si>
    <t>ESTACA DE CONCRETO FCK=15MPA,ARMADA,MOLDADA NO TERRENO,COM DIAMETRO DE 200MM,COM CAPACIDADE PARA 20T,INCLUSIVE FORNECIMENTO DOS MATERIAIS E CONCRETAGEM COM ANDENSAMENTO MANUAL,EXCLUSIVE PERFURACAO</t>
  </si>
  <si>
    <t>ESTACA DE CONCRETO FCK=15MPA,ARMADA,MOLDADA NO TERRENO,COM DIAMETRO DE 250MM,COM CAPACIDADE PARA 25T,INCLUSIVE FORNECIMENTO DOS MATERIAIS E CONCRETAGEM COM ADENSAMENTO MANUAL,EXCLUSIVE PERFURACAO</t>
  </si>
  <si>
    <t>ESTACA DE CONCRETO FCK=15MPA,ARMADA,MOLDADA NO TERRENO,UTILIZANDO TUBO DE PVC DEFOFO DE 150MM,COMO FORMA REMOVIVEL,SERVINDO 10 VEZES,COM CAPACIDADE PARA 15T,INCLUSIVE FORNECIMENTODOS MATERIAIS E CONCRETAGEM COM ADENSAMENTO MANUAL,EXCLUSIVE PERFURACAO</t>
  </si>
  <si>
    <t>ESTACA DE CONCRETO FCK=15MPA,ARMADA,MOLDADA NO TERRENO,UTILIZANDO TUBO DE PVC DEFOFO DE 200MM,COMO FORMA REMOVIVEL,SERVINDO 10 VEZES,COM CAPACIDADE PARA 15T,INCLUSIVE FORNECIMENTODOS MATERIAIS E CONCRETAGEM COM ADENSAMENTO MANUAL,EXCLUSIVE PERFURACAO</t>
  </si>
  <si>
    <t>ESTACA DE CONCRETO FCK=15MPA,ARMADA,MOLDADA NO TERRENO,UTILIZANDO TUBO DE PVC DEFOFO DE 250MM,COMO FORMA REMOVIVEL,SERVINDO 10 VEZES,COM CAPACIDADE PARA 15T,INCLUSIVE FORNECIMENTODOS MATERIAIS E CONCRETAGEM COM ADENSAMENTO MANUAL,EXCLUSIVE PERFURACAO</t>
  </si>
  <si>
    <t>ESTACA DE CONCRETO FCK=15MPA,ARMADA,MOLDADA NO TERRENO,UTILIZANDO TUBO DE PVC DEFOFO DE 150MM,COMO FORMA PERDIDA,COM CAPACIDADE PARA 15T,INCLUSIVE FORNECIMENTO DOS MATERIAIS E CONCRETAGEM COM ADENSAMENTO MANUAL,EXCLUSIVE PERFURACAO</t>
  </si>
  <si>
    <t>ESTACA DE CONCRETO FCK=15MPA,ARMADA,MOLDADA NO TERRENO,UTILIZANDO TUBO DE PVC DEFOFO DE 200MM,COMO FORMA PERDIDA,COM CAPACIDADE PARA 15T,INCLUSIVE FORNECIMENTO DOS MATERIAIS E CONCRETAGEM E ADENSAMENTO MANUAL,EXCLUSIVE PERFURACAO</t>
  </si>
  <si>
    <t>ESTACA DE CONCRETO FCK=15MPA,ARMADA,MOLDADA NO TERRENO,UTILIZANDO TUBO DE PVC DEFOFO DE 250MM,COMO FORMA PERDIDA,COM CAPACIDADE PARA 15T,INCLUSIVE FORNECIMENTO DOS MATERIAIS E CONCRETAGEM E ADENSAMENTO MANUAL,EXCLUSIVE PERFURACAO</t>
  </si>
  <si>
    <t>CRAVACAO DE ESTACA-PRANCHA DE CONCRETO PRE-MOLDADA,COM LARGURA UTIL DE 30CM E COMPRIMENTO ATE 7,00M,CONSIDERANDO-SE TODA A SUPERFICIE DA ESTACA,EXCLUSIVE ESTACA</t>
  </si>
  <si>
    <t>EXECUCAO DE PAREDE DIAFRAGMA,COM 0,40M DE ESPESSURA,INCLUSIVE ESCAVACAO DA TRINCHEIRA,FORNECIMENTO E PREPARO DA LAMA BENTONITA,CARGA DO MATERIAL ESCAVADO,OPERACAO DE COLOCACAO DA ARMADURA(GAIOLA) E DE CONCRETAGEM,EXCLUSIVE MATERIAIS(CONCRETO E ACO)</t>
  </si>
  <si>
    <t>EXECUCAO DE PAREDE DIAFRAGMA,COM 0,60M DE ESPESSURA,INCLUSIVE ESCAVACAO DE TRINCHEIRA,FORNECIMENTO E PREPARO DA LAMA BENTONITA,CARGA DO MATERIAL ESCAVADO,OPERACAO DE COLOCACAO DA ARMADURA(GAIOLA) E DE CONCRETAGEM,EXCLUSIVE MATERIAIS(CONCRETO E ACO)</t>
  </si>
  <si>
    <t>EXECUCAO DE PAREDE DIAFRAGMA,COM 0,80M DE ESPESSURA,INCLUSIVE ESCAVACAO DA TRINCHEIRA,FORNECIMENTO E PREPARO DA LAMA BENTONITA,CARGA DO MATERIAL ESCAVADO,OPERACAO DE COLOCACAO DE ARMADURA(GAIOLA)E DE CONCRETAGEM,EXCLUSIVE MATERIAIS(CONCRETOE ACO)</t>
  </si>
  <si>
    <t>EXECUCAO DE PAREDE DIAFRAGMA,COM 1,00M DE ESPESSURA,INCLUSIVE ESCAVACAO DA TRINCHEIRA,FORNECIMENTO E PREPARO DA LAMA BENTONITA,CARGA DO MATERIAL ESCAVADO,OPERACAO DE COLOCACAO DA ARMADURA(GAIOLA) E DE CONCRETAGEM,EXCLUSIVE MATERIAIS (CONCRETO E ACO)</t>
  </si>
  <si>
    <t>GAIOLA ARMADURA PARA PAREDE DIAFRAGMA,EM ACO CA-50,INCLUSIVE FORNECIMENTO,PERDAS,CORTE,DOBRAGEM,MONTAGEM E SOLDAS</t>
  </si>
  <si>
    <t>CONCRETO DOSADO RACIONALMENTE PARA UMA RESISTENCIA CARACTERISTICA A COMPRESSAO DE 10MPA,COMPREENDENDO APENAS O FORNECIMENTO DOS MATERIAIS,INCLUSIVE 5% DE PERDAS</t>
  </si>
  <si>
    <t>CONCRETO DOSADO RACIONALMENTE PARA UMA RESISTENCIA CARACTERISTICA A COMPRESSAO DE 15MPA,COMPREENDENDO APENAS O FORNECIMENTO DOS MATERIAIS,INCLUSIVE 5% DE PERDAS</t>
  </si>
  <si>
    <t>CONCRETO DOSADO RACIONALMENTE PARA UMA RESISTENCIA CARACTERISTICA A COMPRESSAO DE 20MPA,COMPREENDENDO APENAS O FORNECIMENTO DOS MATERIAIS,INCLUSIVE 5% DE PERDAS</t>
  </si>
  <si>
    <t>CONCRETO DOSADO RACIONALMENTE PARA UMA RESISTENCIA CARACTERISTICA A COMPRESSAO DE 25MPA,COMPREENDENDO APENAS O FORNECIMENTO DOS MATERIAIS,INCLUSIVE 5% DE PERDAS</t>
  </si>
  <si>
    <t>CONCRETO DOSADO RACIONALMENTE PARA UMA RESISTENCIA CARACTERISTICA A COMPRESSAO DE 30MPA,COMPREENDENDO APENAS O FORNECIMENTO DOS MATERIAIS,INCLUSIVE 5% DE PERDAS</t>
  </si>
  <si>
    <t>CONCRETO DOSADO RACIONALMENTE PARA UMA RESISTENCIA CARACTERISTICA A COMPRESSAO DE 35MPA,COMPREENDENDO APENAS O FORNECIMENTO DOS MATERIAIS,INCLUSIVE 5% DE PERDAS</t>
  </si>
  <si>
    <t>CONCRETO DOSADO RACIONALMENTE PARA UMA RESISTENCIA CARACTERISTICA A COMPRESSAO DE 40MPA,COMPREENDENDO APENAS O FORNECIMENTO DOS MATERIAIS,INCLUSIVE 5% DE PERDAS</t>
  </si>
  <si>
    <t>CONCRETO DOSADO RACIONALMENTE PARA UMA RESISTENCIA CARACTERISTICA A COMPRESSAO DE 25MPA,COMPREENDENDO APENAS O FORNECIMENTO DOS MATERIAIS,INCLUSIVE 5% DE PERDAS E ADICAO DE 8% DE MICROSSILICA</t>
  </si>
  <si>
    <t>MICRO-CONCRETO ADITIVADO COM 80KG DE ADESIVO ESTRUTURAL A BASE DE ESTIRENO BUTADIENO(LATEX),PARA UMA RESISTENCIA CARACTERISTICA A COMPRESSAO DE 25MPA,COMPREENDENDO APENAS O FORNECIMENTO DOS MATERIAIS,INCLUSIVE 5% DE PERDAS</t>
  </si>
  <si>
    <t>CONCRETO COLORIDO,UTILIZANDO OXIDO DE FERRO VERMELHO SINTETICO,DOSADO PARA UMA RESISTENCIA CARACTERISTICA A COMPRESSAO(FCK)MINIMO DE 15MPA,COMPREENDENDO APENAS O FORNECIMENTO DOS MATERIAIS,INCLUSIVE 5% DE PERDAS</t>
  </si>
  <si>
    <t>CONCRETO PARA CAMADAS PREPARATORIAS COM 180KG DE CIMENTO POR M3 DE CONCRETO,COMPREENDENDO APENAS O FORNECIMENTO DOS MATERIAIS,INCLUSIVE 5% DE PERDAS</t>
  </si>
  <si>
    <t>CONCRETO PARA MEIOS AGRESSIVOS,COM UTILIZACAO DE CIMENTO RESISTENTE A SULFATOS,COM FATOR AGUA E CIMENTO MENOR OU IGUAL A 0,50,COM CONSUMO MAIOR OU IGUAL A 400KG,COMPREENDENDO APENAS O FORNECIMENTO DOS MATERIAIS,INCLUSIVE 5% DE PERDAS</t>
  </si>
  <si>
    <t>CONCRETO AUTO-ADENSAVEL DOSADO RACIONALMENTE PARA UMA RESISTENCIA CARACTERISTICA A COMPRESSAO DE 30MPA, COMPREENDENDO APENAS O FORNECIMENTO DOS MATERIAIS,INCLUSIVE 5% DE PERDAS</t>
  </si>
  <si>
    <t>CONCRETO DE ALTO DESEMPENHO (CAD) DOSADO RACIONALMENTE PARAUMA RESISTENCIA CARACTERISTICA A COMPRESSAO DE 50MPA,COMPREENDENDO APENAS O FORNECIMENTO DOS MATERIAIS,INCLUSIVE 5% DE PERDAS</t>
  </si>
  <si>
    <t>CONCRETO DE ALTO DESEMPENHO (CAD) DOSADO RACIONALMENTE PARAUMA RESISTENCIA CARACTERISTICA A COMPRESSAO DE 60MPA,COMPREENDENDO APENAS O FORNECIMENTO DOS MATERIAIS,INCLUSIVE 5% DE PERDAS</t>
  </si>
  <si>
    <t>CONCRETO DE ALTO DESEMPENHO (CAD) DOSADO RACIONALMENTE PARAUMA RESISTENCIA CARACTERISTICA A COMPRESSAO DE 70MPA,COMPREENDENDO APENAS O FORNECIMENTO DOS MATERIAIS,INCLUSIVE 5% DE PERDAS</t>
  </si>
  <si>
    <t>PREPARO MANUAL DE CONCRETO,INCLUSIVE TRANSPORTE HORIZONTAL COM CARRINHO DE MAO,ATE 20,00M</t>
  </si>
  <si>
    <t>PREPARO DE CONCRETO,COMPREENDENDO MISTURA E AMASSAMENTO EM 2 (DUAS) BETONEIRAS DE 600L,ADMITINDO-SE UMA PRODUCAO APROXIMADA DE 7,00M3/H,EXCLUINDO O FORNECIMENTO DOS MATERIAIS</t>
  </si>
  <si>
    <t>PREPARO DE CONCRETO,COMPREENDENDO MISTURA E AMASSAMENTO EM UMA BETONEIRA DE 600L,ADMITINDO-SE UMA PRODUCAO APROXIMADA DE 3,50M3/H,EXCLUINDO O FORNECIMENTO DOS MATERIAIS</t>
  </si>
  <si>
    <t>PREPARO DE CONCRETO,COMPREENDENDO MISTURA E AMASSAMENTO EM UMA BETONEIRA DE 320L,ADMITINDO-SE UMA PRODUCAO APROXIMADA DE 2,00M3/H,EXCLUINDO O FORNECIMENTO DOS MATERIAIS</t>
  </si>
  <si>
    <t>PREPARO DE CONCRETO,EM CONDICOES ESPECIAIS,COMPREENDENDO MISTURA E AMASSAMENTO EM UMA BETONEIRA DE 320L,ADMITINDO-SE UMA PRODUCAO APROXIMADA DE 1,50M3/H,EXCLUINDO O FORNECIMENTO DOS MATERIAIS</t>
  </si>
  <si>
    <t>PREPARO DE CONCRETO,EM CONDICOES ESPECIAIS,COMPREENDENDO MISTURA E AMASSAMENTO EM UMA BETONEIRA DE 320L,ADMITINDO-SE UMA PRODUCAO APROXIMADA DE 1,00M3/H,EXCLUINDO O FORNECIMENTO DOS MATERIAIS</t>
  </si>
  <si>
    <t>PREPARO DE CONCRETO EM USINA TIPO PAREDE,PRODUCAO DE 8,00M3/H,EXCLUSIVE O FORNECIMENTO DE MATERIAIS</t>
  </si>
  <si>
    <t>DOSAGEM DE CONCRETO EM USINA DOSADORA,TIPO VERTICAL,PARA 16,00M3/H,EXCLUSIVE O FORNECIMENTO DE MATERIAIS,SENDO O TRABALHO INTERMITENTE,A 50%</t>
  </si>
  <si>
    <t>LANCAMENTO DE CONCRETO EM PECAS ARMADAS,INCLUSIVE TRANSPORTE HORIZONTAL ATE 20,00M EM CARRINHOS,E VERTICAL ATE 10,00M COM TORRE E GUINCHO,COLOCACAO,ADENSAMENTO E ACABAMENTO,CONSIDERANDO UMA PRODUCAO APROXIMADA DE 7,00M3/H</t>
  </si>
  <si>
    <t>LANCAMENTO DE CONCRETO EM PECAS ARMADAS,INCLUSIVE TRANSPORTE HORIZONTAL ATE 20,00M EM CARRINHOS,E VERTICAL ATE 10,00M COM TORRE E GUINCHO,COLOCACAO,ADENSAMENTO E ACABAMENTO,CONSIDERANDO UMA PRODUCAO APROXIMADA DE 3,50M3/H</t>
  </si>
  <si>
    <t>LANCAMENTO DE CONCRETO EM PECAS ARMADAS,INCLUSIVE TRANSPORTE HORIZONTAL ATE 20,00M EM CARRINHOS,E VERTICAL ATE 10,00M COM TORRE E GUINCHO,COLOCACAO,ADENSAMENTO E ACABAMENTO,CONSIDERANDO UMA PRODUCAO APROXIMADA DE 2,00M3/H</t>
  </si>
  <si>
    <t>LANCAMENTO DE CONCRETO EM PECAS ARMADAS,EM CONDICOES ESPECIAIS,INCLUSIVE TRANSPORTE HORIZONTAL ATE 20,00M EM CARRINHOS,E VERTICAL ATE 10,00M COM TORRE E GUINCHO,COLOCACAO,ADENSAMENTO E ACABAMENTO,CONSIDERANDO UMA PRODUCAO APROXIMADA DE 1,50M3/H</t>
  </si>
  <si>
    <t>LANCAMENTO DE CONCRETO EM PECAS ARMADAS,EM CONDICOES ESPECIAIS,INCLUSIVE TRANSPORTE HORIZONTAL ATE 20,00M EM CARRINHOS,E VERTICAL ATE 10,00M COM TORRE E GUINCHO,COLOCACAO,ADENSAMENTO E ACABAMENTO,CONSIDERANDO UMA PRODUCAO APROXIMADA DE 1,00M3/H</t>
  </si>
  <si>
    <t>LANCAMENTO DE CONCRETO EM PECAS SEM ARMADURA,INCLUSIVE TRANSPORTE HORIZONTAL ATE 20,00M EM CARRINHOS,E VERTICAL ATE 10,00M COM TORRE E GUINCHO,COLOCACAO,ADENSAMENTO E ACABAMENTO,CONSIDERANDO UMA PRODUCAO APROXIMADA DE 7,00M3/H</t>
  </si>
  <si>
    <t>LANCAMENTO DE CONCRETO EM PECAS SEM ARMADURA,INCLUSIVE TRANSPORTE HORIZONTAL ATE 20,00M EM CARRINHOS,E VERTICAL ATE 10,00M COM TORRE E GUINCHO,COLOCACAO,ADENSAMENTO E ACABAMENTO,CONSIDERANDO UMA PRODUCAO APROXIMADA DE 3,50M3/H</t>
  </si>
  <si>
    <t>LANCAMENTO DE CONCRETO EM PECAS SEM ARMADURA,INCLUSIVE TRANSPORTE HORIZONTAL ATE 20,00M EM CARRINHOS,E VERTICAL ATE 10,00M COM TORRE E GUINCHO,COLOCACAO,ADENSAMENTO E ACABAMENTO,CONSIDERANDO UMA PRODUCAO APROXIMADA DE 2,00M3/H</t>
  </si>
  <si>
    <t>LANCAMENTO DE CONCRETO EM PECAS SEM ARMADURA,EM CONDICOES ESPECIAIS,INCLUSIVE TRANSPORTE HORIZONTAL ATE 20,00M EM CARRINHOS,E VERTICAL ATE 10,00M COM TORRE E GUINCHO,COLOCACAO,ADENSAMENTO E ACABAMENTO,CONSIDERANDO UMA PRODUCAO APROXIMADA DE 1,50M3/H</t>
  </si>
  <si>
    <t>LANCAMENTO DE CONCRETO EM PECAS SEM ARMADURA,EM CONDICOES ESPECIAIS,INCLUSIVE TRANSPORTE HORIZONTAL ATE 20,00M EM CARRINHOS,E VERTICAL ATE 10,00M COM TORRE E GUINCHO,COLOCACAO,ADENSAMENTO E ACABAMENTO,CONSIDERANDO UMA PRODUCAO APROXIMADA DE 1,00M3/H</t>
  </si>
  <si>
    <t>LANCAMENTO DE CONCRETO EM PECAS SEM ARMADURA,INCLUSIVE O TRANSPORTE HORIZONTAL ATE 20,00M EM CARRINHOS,COLOCACAO,ADENSAMENTO E ACABAMENTO,CONSIDERANDO UMA PRODUCAO APROXIMADA DE 7,00M3/H</t>
  </si>
  <si>
    <t>LANCAMENTO DE CONCRETO EM PECAS SEM ARMADURA,INCLUSIVE O TRANSPORTE HORIZONTAL ATE 20,00M EM CARRINHOS,COLOCACAO,ADENSAMENTO E ACABAMENTO,CONSIDERANDO UMA PRODUCAO APROXIMADA DE 3,50M3/H</t>
  </si>
  <si>
    <t>LANCAMENTO DE CONCRETO EM PECAS SEM ARMADURA,INCLUSIVE O TRANSPORTE HORIZONTAL ATE 20,00M EM CARRINHOS,COLOCACAO,ADENSAMENTO E ACABAMENTO,CONSIDERANDO UMA PRODUCAO APROXIMADA DE 2,00M3/H</t>
  </si>
  <si>
    <t>LANCAMENTO DE CONCRETO EM PECAS SEM ARMADURA,EM CONDICOES ESPECIAIS,INCLUSIVE O TRANSPORTE HORIZONTAL ATE 20,00M EM CARRINHOS,COLOCACAO,ADENSAMENTO E ACABAMENTO,CONSIDERANDO UMA PRODUCAO APROXIMADA DE 1,50M3/H</t>
  </si>
  <si>
    <t>LANCAMENTO DE CONCRETO EM PECAS SEM ARMADURA,EM CONDICOES ESPECIAIS,INCLUSIVE O TRANSPORTE HORIZONTAL ATE 20,00M EM CARRINHOS,COLOCACAO,ADENSAMENTO E ACABAMENTO,CONSIDERANDO UMA PRODUCAO APROXIMADA DE 1,00M3/H</t>
  </si>
  <si>
    <t>ADICIONAL PARA ITENS 11.002.0021 A 11.002.0037,CORRESPONDENTE A ACRESCIMOS NA DISTANCIA HORIZONTAL</t>
  </si>
  <si>
    <t>ADICIONAL PARA ITENS 11.002.0021 A 11.002.0031,CORRESPONDENTE A ACRESCIMOS NA DISTANCIA VERTICAL</t>
  </si>
  <si>
    <t>LANCAMENTO DE CONCRETO EM PECAS ARMADAS,INCLUSIVE O TRANSPORTE HORIZONTAL ATE 20,00M EM CARRINHOS,COLOCACAO,ADENSAMENTOE ACABAMENTO,CONSIDERANDO UMA PRODUCAO APROXIMADA DE 7,00M3/H</t>
  </si>
  <si>
    <t>LANCAMENTO DE CONCRETO EM PECAS ARMADAS,INCLUSIVE O TRANSPORTE HORIZONTAL ATE 20,00M EM CARRINHOS,COLOCACAO,ADENSAMENTOE ACABAMENTO,CONSIDERANDO UMA PRODUCAO APROXIMADA DE 3,50M3/H</t>
  </si>
  <si>
    <t>LANCAMENTO DE CONCRETO EM PECAS ARMADAS,INCLUSIVE O TRANSPORTE HORIZONTAL ATE 20,00M EM CARRINHOS,COLOCACAO,ADENSAMENTOE ACABAMENTO,CONSIDERANDO UMA PRODUCAO APROXIMADA DE 2,00M3/H</t>
  </si>
  <si>
    <t>LANCAMENTO DE CONCRETO EM PECAS ARMADAS,EM CONDICOES ESPECIAIS,INCLUSIVE O TRANSPORTE HORIZONTAL ATE 20,00M EM CARRINHOS,COLOCACAO,ADENSAMENTO E ACABAMENTO,CONSIDERANDO UMA PRODUCAO APROXIMADA DE 1,50M3/H</t>
  </si>
  <si>
    <t>LANCAMENTO DE CONCRETO EM PECAS ARMADAS,EM CONDICOES ESPECIAIS,INCLUSIVE O TRANSPORTE HORIZONTAL ATE 20,00M EM CARRINHOS,COLOCACAO,ADENSAMENTO E ACABAMENTO,CONSIDERANDO UMA PRODUCAO APROXIMADA DE 1,00M3/H</t>
  </si>
  <si>
    <t>LANCAMENTO DE CONCRETO EM PECAS ARMADAS,INCLUSIVE TRANSPORTE HORIZONTAL E VERTICAL,COM AUXILIO DE GUINDASTE E CACAMBAS DE 1,00 A 1,50M3,CURA,COLOCACAO,ADENSAMENTO E ACABAMENTO</t>
  </si>
  <si>
    <t>CONCRETO DOSADO RACIONALMENTE PARA UMA RESISTENCIA CARACTERISTICA A COMPRESSAO DE 10MPA,INCLUSIVE MATERIAIS,TRANSPORTE,PREPARO COM BETONEIRA,LANCAMENTO E ADENSAMENTO</t>
  </si>
  <si>
    <t>CONCRETO DOSADO RACIONALMENTE PARA UMA RESISTENCIA CARACTERISTICA A COMPRESSAO DE 15MPA,INCLUSIVE MATERIAIS,TRANSPORTE,PREPARO COM BETONEIRA,LANCAMENTO E ADENSAMENTO</t>
  </si>
  <si>
    <t>CONCRETO DOSADO RACIONALMENTE PARA UMA RESISTENCIA CARACTERISTICA A COMPRESSAO DE 20MPA,INCLUSIVE MATERIAIS,TRANSPORTE,PREPARO COM BETONEIRA,LANCAMENTO E ADENSAMENTO</t>
  </si>
  <si>
    <t>CONCRETO DOSADO RACIONALMENTE PARA UMA RESISTENCIA CARACTERISTICA A COMPRESSAO DE 25MPA,INCLUSIVE MATERIAIS,TRANSPORTE,PREPARO COM BETONEIRA,LANCAMENTO E ADENSAMENTO</t>
  </si>
  <si>
    <t>CONCRETO DOSADO RACIONALMENTE PARA UMA RESISTENCIA CARACTERISTICA A COMPRESSAO DE 30MPA,INCLUSIVE MATERIAIS,TRANSPORTE,PREPARO COM BETONEIRA,LANCAMENTO E ADENSAMENTO</t>
  </si>
  <si>
    <t>CONCRETO DOSADO RACIONALMENTE PARA UMA RESISTENCIA CARACTERISTICA A COMPRESSAO DE 35MPA,INCLUSIVE MATERIAIS,TRANSPORTE,PREPARO COM BETONEIRA,LANCAMENTO E ADENSAMENTO</t>
  </si>
  <si>
    <t>CONCRETO DOSADO RACIONALMENTE PARA UMA RESISTENCIA CARACTERISTICA A COMPRESSAO DE 40MPA,INCLUSIVE MATERIAIS,TRANSPORTE,PREPARO COM BETONEIRA,LANCAMENTO E ADENSAMENTO</t>
  </si>
  <si>
    <t>CONCRETO DOSADO RACIONALMENTE PARA UMA RESISTENCIA CARACTERISTICA A COMPRESSAO DE 15MPA,INCLUSIVE IMPERMEABILIZANTE DE PEGA NORMAL,ADICIONADO A AGUA DE AMASSAMENTO</t>
  </si>
  <si>
    <t>CONCRETO CICLOPICO CONFECCIONADO COM CONCRETO DOSADO PARA UMA RESISTENCIA CARACTERISTICA A COMPRESSAO DE 10MPA,TENDO 30% DO VOLUME REAL OCUPADO POR PEDRA-DE-MAO,INCLUSIVE MATERIAIS,TRANSPORTE,PREPARO,LANCAMENTO E ADENSAMENTO</t>
  </si>
  <si>
    <t>CONCRETO CICLOPICO CONFECCIONADO COM CONCRETO DOSADO PARA UMA RESISTENCIA CARACTERISTICA A COMPRESSAO DE 10MPA,EXCLUSIVE A PEDRA-DE-MAO,INCLUSIVE MATERIAIS,TRANSPORTE,PREPARO,LANCAMENTO E ADENSAMENTO</t>
  </si>
  <si>
    <t>CONCRETO PARA CAMADAS PREPARATORIAS COM 180KG DE CIMENTO POR M3 DE CONCRETO,INCLUSIVE MATERIAIS,TRANSPORTE,PRODUCAO,LANCAMENTO E ADENSAMENTO</t>
  </si>
  <si>
    <t>PREENCHIMENTO COM CONCRETO DE 15MPA EM VAZIOS DE ALVENARIA DE BLOCOS DE CONCRETO 10X20X40CM,EM PAREDES DE 10CM,MEDIDO PELA AREA REAL,EXCLUSIVE ARMACAO E A ALVENARIA</t>
  </si>
  <si>
    <t>PREENCHIMENTO COM CONCRETO DE 20MPA EM VAZIOS DE ALVENARIA DE BLOCOS DE CONCRETO 10X20X40CM,EM PAREDES DE 10CM,MEDIDO PELA AREA REAL,EXCLUSIVE ARMACAO E A ALVENARIA</t>
  </si>
  <si>
    <t>PREENCHIMENTO COM CONCRETO DE 25MPA EM VAZIOS DE ALVENARIA DE BLOCOS DE CONCRETO 10X20X40CM,EM PAREDES DE 10CM,MEDIDO PELA AREA REAL,EXCLUSIVE ARMACAO E A ALVENARIA</t>
  </si>
  <si>
    <t>PREENCHIMENTO COM CONCRETO DE 30MPA EM VAZIOS DE ALVENARIA DE BLOCOS DE CONCRETO 10X20X40CM,EM PAREDES DE 10CM,MEDIDO PELA AREA REAL,EXCLUSIVE ARMACAO E A ALVENARIA</t>
  </si>
  <si>
    <t>PREENCHIMENTO COM CONCRETO DE 15MPA EM VAZIOS DE ALVENARIA DE BLOCOS DE CONCRETO 15X20X40CM,EM PAREDES DE 15CM,MEDIDO PELA AREA REAL,EXCLUSIVE ARMACAO E A ALVENARIA</t>
  </si>
  <si>
    <t>PREENCHIMENTO COM CONCRETO DE 20MPA EM VAZIOS DE ALVENARIA DE BLOCOS DE CONCRETO 15X20X40CM,EM PAREDES DE 15CM,MEDIDO PELA AREA REAL,EXCLUSIVE ARMACAO E A ALVENARIA</t>
  </si>
  <si>
    <t>PREENCHIMENTO COM CONCRETO DE 25MPA EM VAZIOS DE ALVENARIA DE BLOCOS DE CONCRETO 15X20X40CM,EM PAREDES DE 15CM,MEDIDO PELA AREA REAL,EXCLUSIVE ARMACAO E A ALVENARIA</t>
  </si>
  <si>
    <t>PREENCHIMENTO COM CONCRETO DE 30MPA EM VAZIOS DE ALVENARIA DE BLOCOS DE CONCRETO 15X20X40CM,EM PAREDES DE 15CM,MEDIDO PELA AREA REAL,EXCLUSIVE ARMACAO E A ALVENARIA</t>
  </si>
  <si>
    <t>PREENCHIMENTO COM CONCRETO DE 15MPA EM VAZIOS DE ALVENARIA DE BLOCOS DE CONCRETO 20X20X40CM,EM PAREDES DE 20CM,MEDIDO PELA AREA REAL,EXCLUSIVE ARMACAO E A ALVENARIA</t>
  </si>
  <si>
    <t>PREENCHIMENTO COM CONCRETO DE 20MPA EM VAZIOS DE ALVENARIA DE BLOCOS DE CONCRETO 20X20X40CM,EM PAREDES DE 20CM,MEDIDO PELA AREA REAL,EXCLUSIVE ARMACAO E A ALVENARIA</t>
  </si>
  <si>
    <t>PREENCHIMENTO COM CONCRETO DE 25MPA EM VAZIOS DE ALVENARIA DE BLOCOS DE CONCRETO 20X20X40CM,EM PAREDES DE 20CM,MEDIDO PELA AREA REAL,EXCLUSIVE ARMACAO E A ALVENARIA</t>
  </si>
  <si>
    <t>PREENCHIMENTO COM CONCRETO DE 30MPA EM VAZIOS DE ALVENARIA DE BLOCOS DE CONCRETO 20X20X40CM,EM PAREDES DE 20CM,MEDIDO PELA AREA REAL,EXCLUSIVE ARMACAO E A ALVENARIA</t>
  </si>
  <si>
    <t>FORMAS ESPECIAIS DE MADEIRA PARA PECAS DE CONCRETO PRE-MOLDADO,SERVINDO 20 VEZES,TABUAS DE MADEIRA DE 3ª,COM 4CM DE ESPESSURA,MOLDAGEM E DESMOLDAGEM</t>
  </si>
  <si>
    <t>FORMAS ESPECIAIS DE MADEIRA PARA ABOBADA DE TUNEL,EM MADEIRA DE 3ª,CONSIDERANDO O APROVEITAMENTO DA MADEIRA DE 3 VEZES,INCLUSIVE FORNECIMENTO DOS MATERIAIS E DESMOLDAGEM</t>
  </si>
  <si>
    <t>FORMAS ESPECIAIS DE MADEIRA PARA ABOBODA DE TUNEL,EM MADEIRA DE 3ª,CONSIDERANDO O APROVEITAMENTO DA MADEIRA APENAS 1 VEZ,INCLUSIVE FORNECIMENTO DOS MATERIAIS E DESMOLDAGEM</t>
  </si>
  <si>
    <t>FORMAS DE MADEIRA DE 3ª PARA MOLDAGEM DE PECAS DE CONCRETO ARMADO COM PARAMENTOS PLANOS,EM LAJES,VIGAS,PAREDES,ETC,SERVINDO A MADEIRA 3 VEZES,INCLUSIVE DESMOLDAGEM,EXCLUSIVE ESCORAMENTO.</t>
  </si>
  <si>
    <t>FORMAS DE MADEIRA DE 3ª PARA MOLDAGEM DE PECAS DE CONCRETO ARMADO COM PARAMENTOS PLANOS,EM LAJES,VIGAS,PAREDES,ETC,SERVINDO A MADEIRA 2 VEZES,INCLUSIVE DESMOLDAGEM,EXCLUSIVE ESCORAMENTO</t>
  </si>
  <si>
    <t>FORMAS DE MADEIRA DE 3ª PARA MOLDAGEM DE PECAS DE CONCRETO ARMADO COM PARAMENTOS PLANOS,EM LAJES,VIGAS,PAREDES,ETC,SERVINDO A MADEIRA 1,4 VEZES,INCLUSIVE DESMOLDAGEM,EXCLUSIVE ESCORAMENTO</t>
  </si>
  <si>
    <t>FORMAS DE MADEIRA DE 3ª PARA MOLDAGEM DE PECAS DE CONCRETO ARMADO COM PARAMENTOS PLANOS,EM LAJES,VIGAS,PAREDES,ETC,SERVINDO A MADEIRA 1 VEZ,INCLUSIVE DESMOLDAGEM,EXCLUSIVE ESCORAMENTO</t>
  </si>
  <si>
    <t>FORMAS DE MADEIRA DE 3ª,PARA MOLDAGEM DE PECAS DE CONCRETOPARAMENTOS CURVOS,SERVINDO A MADEIRA 1,4 VEZES,INCLUSIVE DESMOLDAGEM,EXCLUSIVE ESCORAMENTO</t>
  </si>
  <si>
    <t>FORMAS DE MADEIRA DE 3ª,PARA MOLDAGEM DE PECAS DE CONCRETOARMADO COM PARAMENTOS CURVOS,SERVINDO A MADEIRA 2 VEZES,INCLUSIVE DESMOLDAGEM,EXCLUSIVE ESCORAMENTO</t>
  </si>
  <si>
    <t>FORMAS DE MADEIRA DE 3ª,PARA GALERIAS RETANGULARES DE CONCRETO ARMADO,SERVINDO A MADEIRA 3 VEZES,INCLUSIVE ESCORAMENTO,FORNECIMENTO DOS MATERIAIS E DESMOLDAGEM</t>
  </si>
  <si>
    <t>FORMAS DE MADEIRA DE 3ª,COM APROVEITAMENTO DA MADEIRA APENAS 1 VEZ,PARA VIADUTO DE CONCRETO,COM ESCORAMENTO METALICO,EXCLUSIVE ALUGUEL DESTE,INCLUSIVE FORNECIMENTO DE MATERIAIS E DESMOLDAGEM</t>
  </si>
  <si>
    <t>FORMAS DE MADEIRA DE 3ª,COM APROVEITAMENTO DA MADEIRA 2 VEZES,PARA VIADUTO DE CONCRETO,COM ESCORAMENTO METALICO,EXCLUSIVE ALUGUEL DESTE,INCLUSIVE FORNECIMENTO DE MATERIAIS E DESMOLDAGEM</t>
  </si>
  <si>
    <t>FORMAS DE MADEIRA DE 3ª,COM APROVEITAMENTO DA MADEIRA POR 4VEZES,PARA A MOLDAGEM DE CINTA SOBRE BALDRAME,INCLUSIVE FORNECIMENTO DE MATERIAIS E DESMOLDAGEM</t>
  </si>
  <si>
    <t>ESCORAMENTO DE PONTILHOES,PONTES E VIADUTOS,DE CONCRETO ARMADO,COM MADEIRA DE LEI SERRADA E DE 3ª COM ESCORAS DE MADEIRADE REFLORESTAMENTO,UTILIZANDO A MADEIRA 2 VEZES,INCLUSIVE DESMONTAGEM,CONSIDERA-SE VOLUME COBERTO,COMPREENDIDO PELA PROJECAO HORIZONTAL DO ESTRADO NO TERRENO,DEDUZIDA A PARTE ESTRUTURAL ENVOLVIDA</t>
  </si>
  <si>
    <t>ESCORAMENTO DE FORMAS ATE 3,30M DE PE DIREITO,COM MADEIRA DE 3ª,TABUAS EMPREGADAS 3 VEZES,PRUMOS 4 VEZES</t>
  </si>
  <si>
    <t>ESCORAMENTO DE FORMAS DE 3,30 ATE 3,50M DE PE DIREITO,COM MADEIRA DE 3ª,TABUAS EMPREGADAS 3 VEZES,PRUMOS 4 VEZES</t>
  </si>
  <si>
    <t>ESCORAMENTO DE FORMAS DE 3,50 ATE 4,00M DE PE DIREITO,COM MADEIRA DE 3ª,TABUAS EMPREGADAS 3 VEZES,PRUMOS 4 VEZES</t>
  </si>
  <si>
    <t>ESCORAMENTO DE FORMAS DE 4,00 ATE 5,00M DE PE DIREITO,COM MADEIRA DE 3ª,TABUAS EMPREGADAS 3 VEZES,PRUMOS 4 VEZES</t>
  </si>
  <si>
    <t>ESCORAMENTO DE FORMAS DE MOLDAGEM DE PECAS DE CONCRETO EM VIGAS ISOLADAS E SEMELHANTES,ATE 5,00M DE PE DIREITO,E ATE 60CM DE ALTURA,COM MADEIRA DE 3ª,EMPREGADO 2 VEZES,MEDIDA PELAAREA DE PROJECAO LATERAL DE ESCORAMENTO(COMPRIMENTO DA VIGAVEZES ALTURA DO ESCORAMENTO ATE O FUNDO DA MESMA)</t>
  </si>
  <si>
    <t>ESCORAMENTO DE ROCHA,OU ENCHIMENTO POR CIMA DE CAMBOTAS METALICAS,COM MADEIRA DE REFLORESTAMENTO,MEDIDO PELO VOLUME DE MADEIRA EMPREGADA,CONSIDERANDO A SECAO MEDIA DAS TORAS E SEUCOMPRIMENTO</t>
  </si>
  <si>
    <t>ESCORAMENTO DE TUNEL ESCAVADO EM TERRA,COM MADEIRA DE REFLORESTAMENTO SERRADA,DE 2",POR CIMA DAS CAMBOTAS METALICAS,INCLUSIVE O FORNECIMENTO E COLOCACAO DA MADEIRA,SEM APROVEITAMENTO DESTA</t>
  </si>
  <si>
    <t>REFORCO LATERAL DE ESCORAMENTO DE FORMAS DE PILARES OU VIGAS,COM 30% DE APROVEITAMENTO DA MADEIRA,INCLUSIVE RETIRADA</t>
  </si>
  <si>
    <t>REFORCO LATERAL DE ESCORAMENTO DE FORMAS DE PILARES OU VIGAS,COM APROVEITAMENTO DE 2 VEZES DA MADEIRA,INCLUSIVE RETIRADA</t>
  </si>
  <si>
    <t>ESCORAMENTO DE FORMA DE PARAMENTOS VERTICAIS,PARA ALTURA ATE 1,50M,COM 30% DE APROVEITAMENTO DA MADEIRA,INCLUSIVE RETIRADA</t>
  </si>
  <si>
    <t>ESCORAMENTO DE FORMA DE PARAMETROS VERTICAIS,PARA ALTURA ATE 1,50M,COM APROVEITAMENTO DE 2 VEZES DA MADEIRA,INCLUSIVE RETIRADA</t>
  </si>
  <si>
    <t>ESCORAMENTO DE FORMAS DE PARAMENTOS VERTICAIS,PARA ALTURA DE 1,50 A 5,00M,COM 30% DE APROVEITAMENTO DA MADEIRA,INCLUSIVE RETIRADA</t>
  </si>
  <si>
    <t>ESCORAMENTO DE FORMAS DE PARAMENTOS VERTICAIS,PARA ALTURA DE 1,50 A 5,00M,COM APROVEITAMENTO DE 2 VEZES DA MADEIRA,INCLUSIVE RETIRADA</t>
  </si>
  <si>
    <t>ESCORAMENTO DE FORMAS DE PARAMENTOS VERTICAIS,PARA ALTURA DE 5,00M A 8,00M,COM 30% DE APROVEITAMENTO DA MADEIRA,INCLUSIVE RETIRADA</t>
  </si>
  <si>
    <t>ESCORAMENTO DE FORMAS DE PARAMENTOS VERTICAIS,PARA ALTURA DE 5,00M A 8,00M,COM APROVEITAMENTO DE 2 VEZES DA MADEIRA,INCLUSIVE RETIRADA</t>
  </si>
  <si>
    <t>ESCORAMENTO DE FORMAS DE PARAMENTOS VERTICAIS,PARA ALTURA DE 8,00M A 12,00M,COM 30% DE APROVEITAMENTO DA MADEIRA,INCLUSIVE RETIRADA</t>
  </si>
  <si>
    <t>ESCORAMENTO DE FORMAS DE PARAMENTOS VERTICAIS,PARA ALTURA DE 8,00 A 12,00M,COM APROVEITAMENTO DE 2 VEZES DA MADEIRA,INCLUSIVE RETIRADA</t>
  </si>
  <si>
    <t>PILAR EM MADEIRA DE REFLORESTAMENTO,COM DIAMETRO APROXIMADODE 25CM,TRATADO COM IMUNIZANTE,EXCLUSIVE ESCAVACAO,FUNDACAOE REATERRO.FORNECIMENTO E ASSENTAMENTO</t>
  </si>
  <si>
    <t>PIER P/ATRACACAO EMBARCACOES ESTRUT.PECAS MAD.SERRADA,LONGARINAS 3"X9" E TRANSVERSINAS 3"X12",FIX.BARRAS INOX ROSQ.1,00X1/2",ASSOALHO RIPAS MAD.APARELHADA(2,5X10)CM,FIX.PREGOS GALV.SECAO QUADRADA (4,38X79)MM.CJ ASSENT.SOBRE PILARES CIRC.DIAM.40CM CONCR.ESTRUT.FCK=20MPA,REVEST.TUBO PVC RIGIDO 400MM.FORN.MAT.COLOC.INSTAL.TRANSP.TOPOGRAFIA E MONT.PECAS E ACAB.</t>
  </si>
  <si>
    <t>FORMAS DE CHAPAS DE MADEIRA COMPENSADA,EMPREGANDO-SE AS DE 14MM,RESINADAS,E TAMBEM AS DE 20MM DE ESPESSURA,PLASTIFICADAS,SERVINDO 4 VEZES,E A MADEIRA AUXILIAR SERVINDO 3 VEZES,INCLUSIVE FORNECIMENTO E DESMOLDAGEM,EXCLUSIVE ESCORAMENTO</t>
  </si>
  <si>
    <t>FORMAS DE CHAPAS DE MADEIRA COMPENSADA,EMPREGANDO-SE AS DE 14MM,RESINADAS E TAMBEM AS DE 20MM DE ESPESSURA,PLASTIFICADAS,SERVINDO 1 VEZ,INCLUSIVE FORNECIMENTO E DESMOLDAGEM,EXCLUSIVE ESCORAMENTO</t>
  </si>
  <si>
    <t>FORMAS DE CHAPAS DE MADEIRA COMPENSADA,DE 20MM DE ESPESSURA,PLASTIFICADAS,SERVINDO 1 VEZ PARA VIADUTOS,INCLUINDO PECAS DE TRANSFERENCIA PARA ESCORAMENTO METALICO,EXCLUSIVE ESTE,INCLUSIVE FORNECIMENTO DE MATERIAIS E DESMOLDAGEM</t>
  </si>
  <si>
    <t>FORMAS DE CHAPAS DE MADEIRA COMPENSADA,DE 20MM DE ESPESSURA,PLASTIFICADAS,SERVINDO A MADEIRA 2 VEZES PARA VIADUTOS,INCLUINDO PECAS DE TRANSFERENCIA PARA ESCORAMENTO METALICO,EXCLUSIVE ESTE,INCLUSIVE FORNECIMENTO DE MATERIAIS E DESMOLDAGEM</t>
  </si>
  <si>
    <t>FORMAS DE CHAPAS DE MADEIRA COMPENSADA,DE 14MM DE ESPESSURA,RESINADAS,PARA LAJES,SERVINDO 5 VEZES,E MADEIRA AUXILIAR SERVINDO 5 VEZES,INCLUSIVE FORNECIMENTO E DESMOLDAGEM,EXCLUSIVE ESCORAMENTO</t>
  </si>
  <si>
    <t>FORMAS DE CHAPAS DE MADEIRA COMPENSADA,DE 14MM DE ESPESSURA,RESINADAS,PARA LAJES,SERVINDO 2 VEZES,E MADEIRA AUXILIAR SERVINDO 2 VEZES,INCLUSIVE FORNECIMENTO E DESMOLDAGEM,EXCLUSIVE ESCORAMENTO</t>
  </si>
  <si>
    <t>FORMAS DE CHAPAS DE MADEIRA COMPENSADA,DE 20MM DE ESPESSURA,PLASTIFICADAS,SERVINDO 2 VEZES,E MADEIRA AUXILIAR SERVINDO 3 VEZES,INCLUSIVE FORNECIMENTO E DESMOLDAGEM,EXCLUSIVE ESCORAMENTO</t>
  </si>
  <si>
    <t>FORMAS DE CHAPAS DE MADEIRA COMPENSADA,DE 10MM DE ESPESSURA,TIPO CAIXA PERDIDA,COM 50CM DE LARGURA E 46CM DE ALTURA.FORNECIMENTO E COLOCACAO</t>
  </si>
  <si>
    <t>FORMAS DE CHAPAS DE MADEIRA COMPENSADA,DE 20MM,RESINADAS,E MADEIRA AUXILIAR,USO 1 VEZ,PARA ESTRUTURA DE PONTES E VIADUTOS,INCLUSIVE FORNECIMENTO DE TODOS OS MATERIAIS,EQUIPAMENTOSAUXILIARES(GUINDASTE E GUINDAUTO)E DESMOLDAGEM,EXCLUSIVE ESCORAMENTO</t>
  </si>
  <si>
    <t>FORMAS DE CHAPAS DE MADEIRA COMPENSADA,DE 17MM,RESINADAS,2 USOS,PARA LAJES DE PONTES E VIADUTOS,INCLUSIVE PECAS DE TRANSFERENCIA PARA O ESCORAMENTO METALICO(EXCLUSIVE ESTE),FORNECIMENTO DE TODOS OS MATERIAIS E EQUIPAMENTOS AUXILIARES(GUINDASTE E GUINDAUTO)E DESMOLDAGEM,EXCLUSIVE ESCORAMENTO</t>
  </si>
  <si>
    <t>BARRA DE ACO CA-25,REDONDA,SEM SALIENCIA OU MOSSA,COEFICIENTE DE CONFORMACAO SUPERFICIAL MINIMO(ADERENCIA)IGUAL A 1,DIAMETRO IGUAL A 6,3MM,DESTINADA A ARMADURA DE PECAS DE CONCRETO ARMADO,COMPREENDENDO 10% DE PERDAS DE PONTAS E ARAME 18.FORNECIMENTO</t>
  </si>
  <si>
    <t>BARRA DE ACO CA-25,REDONDA,SEM SALIENCIA OU MOSSA,COEFICIENTE DE CONFORMACAO SUPERFICIAL MINIMO(ADERENCIA)IGUAL A 1,DIAMETRO IGUAL A 8MM,DESTINADA A ARMADURA DE PECAS DE CONCRETO ARMADO,COMPREENDENDO 10% DE PERDAS DE PONTAS E ARAME 18.FORNECIMENTO</t>
  </si>
  <si>
    <t>BARRA DE ACO CA-25,REDONDA,SEM SALIENCIA OU MOSSA,COEFICIENTE DE CONFORMACAO SUPERFICIAL MINIMO (ADERENCIA) IGUAL A 1,DIAMETRO MAIOR OU IGUAL A 10MM,DESTINADA A ARMADURA DE PECAS DE CONCRETO ARMADO,COMPREENDENDO 10% DE PERDAS DE PONTAS E ARAME 18.FORNECIMENTO</t>
  </si>
  <si>
    <t>FIO DE ACO CA-60,REDONDO,COM SALIENCIA OU MOSSA,COEFICIENTEDE CONFORMACAO SUPERFICIAL MINIMO(ADERENCIA)IGUAL A 1,5,DIAMETRO ENTRE 4,2 A 5MM,DESTINADO A ARMADURA DE PECAS DE CONCRETO ARMADO,COMPREENDENDO 10% DE PERDAS DE PONTAS E ARAME 18.FORNECIMENTO</t>
  </si>
  <si>
    <t>FIO DE ACO CA-60,REDONDO,COM SALIENCIA OU MOSSA,COEFICIENTEDE CONFORMACAO SUPERFICIAL MINIMO (ADERENCIA)IGUAL A 1,5,DIAMETRO ACIMA DE 5MM,DESTINADO A ARMADURA DE PECAS DE CONCRETO ARMADO,10% DE PERDAS DE PONTAS E ARAME 18.FORNECIMENTO</t>
  </si>
  <si>
    <t>BARRA DE ACO CA-50,COM SALIENCIA OU MOSSA,COEFICIENTE DE CONFORMACAO SUPERFICIAL MINIMO (ADERENCIA) IGUAL A 1,5,DIAMETRO DE 6,3MM,DESTINADA A ARMADURA DE CONCRETO ARMADO,10% DE PERDAS DE PONTAS E ARAME 18.FORNECIMENTO</t>
  </si>
  <si>
    <t>BARRA DE ACO CA-50,COM SALIENCIA OU MOSSA,COEFICIENTE DE CONFORMACAO SUPERFICIAL MINIMO (ADERENCIA) IGUAL A 1,5,DIAMETRO DE 8 A 12,5MM,DESTINADA A ARMADURA DE CONCRETO ARMADO,10%DE PERDAS DE PONTAS E ARAME 18.FORNECIMENTO</t>
  </si>
  <si>
    <t>BARRA DE ACO CA-50,COM SALIENCIA OU MOSSA,COEFICIENTE DE CONFORMACAO SUPERFICIAL MINIMO (ADERENCIA) IGUAL A 1,5,DIAMETRO ACIMA DE 12,5MM,DESTINADA A ARMADURA DE CONCRETO ARMADO,10% DE PERDAS DE PONTAS E ARAME 18.FORNECIMENTO</t>
  </si>
  <si>
    <t>BARRA DE ACO CA-25,REDONDA,SEM SALIENCIA OU MOSSA,COEFICIENTE DE CONFORMACAO SUPERFICIAL MINIMO (ADERENCIA) IGUAL A 1,DIAMETRO IGUAL A 6,3MM,DESTINADA A ARMADURA DE PECAS DE CONCRETO ARMADO,COMPREENDENDO 10% DE PERDAS DE PONTAS E ARAME 18.FORNECIMENTO,CORTE,DOBRAGEM,MONTAGEM E COLOCACAO DO ACO NAS FORMAS</t>
  </si>
  <si>
    <t>BARRA DE ACO CA-25,REDONDA,SEM SALIENCIA OU MOSSA,COEFICIENTE DE CONFORMACAO SUPERFICIAL MINIMO (ADERENCIA) IGUAL A 1,DIAMETRO DE 8MM,DESTINADA A ARMADURA DE PECAS DE CONCRETO ARMADO,COMPREENDENDO 10% DE PERDAS DE PONTAS E ARAMA 18.FORNECIMENTO,CORTE,DOBRAGEM,MONTAGEM E COLOCACAO DO ACO NAS FORMAS</t>
  </si>
  <si>
    <t>BARRA DE ACO CA-25,REDONDA,SEM SALIENCIA OU MOSSA,COEFICIENTE DE CONFORMACAO SUPERFICIAL MINIMO (ADERENCIA) MAIOR OU IGUAL A 10MM,DESTINADA A ARMADURA DE PECAS DE CONCRETO ARMADO,COMPREENDENDO 10% DE PERDAS DE PONTAS E ARAME 18.FORNECIMENTO,CORTE,DOBRAGEM,MONTAGEM E COLOCACAO DO ACO NAS FORMAS</t>
  </si>
  <si>
    <t>FIO DE ACO CA-60,REDONDO,COM SALIENCIA OU MOSSA,COEFICIENTEDE CONFORMACAO SUPERFICIAL MINIMO (ADERENCIA) IGUAL A 1,5,DIAMETRO ENTRE 4,2 A 5MM,DESTINADO A ARMADURA DE PECAS DE CONCRETO ARMADO,COMPREENDENDO 10% DE PERDAS DE PONTAS E ARAME 18.FORNECIMENTO,CORTE,DOBRAGEM,MONTAGEM E COLOCACAO DO ACO NAS  FORMAS</t>
  </si>
  <si>
    <t>FIO DE ACO CA-60,REDONDO,COM SALIENCIA OU MOSSA,COEFICIENTEDE CONFORMACAO SUPERFICIAL MINIMO (ADERENCIA) IGUAL A 1,5,DIAMETRO ACIMA DE 5MM,DESTINADO A ARMADURA DE PECAS DE CONCRETO ARMADO,COMPREENDENDO 10% DE PERDAS DE PONTAS E ARAME 18.FORNECIMENTO,CORTE,DOBRAGEM,MONTAGEM E COLOCACAO DO ACO NAS FORMAS</t>
  </si>
  <si>
    <t>BARRA DE ACO CA-50,COM SALIENCIA OU MOSSA,COEFICIENTE DE CONFORMACAO SUPERFICIAL MINIMO (ADERENCIA) IGUAL A 1,5,DIAMETRO DE 6,3MM,DESTINADA A ARMADURA DE CONCRETO ARMADO,COMPREENDENDO 10% DE PERDAS DE PONTAS E ARAME 18.FORNECIMENTO,CORTE,DOBRAGEM,MONTAGEM E COLOCACAO DO ACO NAS FORMAS</t>
  </si>
  <si>
    <t>BARRA DE ACO CA-50,COM SALIENCIA OU MOSSA,COEFICIENTE DE CONFORMACAO SUPERFICIAL MINIMO (ADERENCIA) IGUAL A 1,5,DIAMETRO DE 8 A 12,5MM,DESTINADA A ARMADURA DE CONCRETO ARMADO,COMPREENDENDO 10% DE PERDAS DE PONTAS E ARAME 18.FORNECIMENTO,CORTE,DOBRAGEM,MONTAGEM E COLOCACAO DO ACO NAS FORMAS</t>
  </si>
  <si>
    <t>BARRA DE ACO CA-50,COM SALIENCIA OU MOSSA,COEFICIENTE DE CONFORMACAO SUPERFICIAL MINIMO (ADERENCIA) IGUAL A 1,5,DIAMETRO ACIMA DE 12,5MM,DESTINADA A ARMADURA DE CONCRETO ARMADO,COMPREENDENDO 10% DE PERDAS DE PONTAS E ARAME 18.FORNECIMENTO,CORTE,DOBRAGEM,MONTAGEM E COLOCACAO DO ACO NAS FORMAS</t>
  </si>
  <si>
    <t>BARRA DE ACO CA-25,SEM SALIENCIA OU MOSSA,COEFICIENTE CONFORMACAO SUPERFICIAL MINIMO (ADERENCIA) IGUAL A 1,5,DIAM.6,3MM,DESTINADA A ARMADURA CONCRETO ARMADO,COMPREENDENDO 10% PERDAS PONTAS E ARAME 18.FORN.,CORTE,DOBRAGEM,MONTAGEM E COLOC.ACO NAS FORMAS C/AUXILIO DE EQUIPAMENTOS,INCL.TRANSP.HORIZONTAL E VERTICAL C/EQUIPAMENTOS,P/ESTRUTURA DE PONTES E VIADUTOS</t>
  </si>
  <si>
    <t>BARRA DE ACO CA-25,SEM SALIENCIA OU MOSSA,COEFICIENTE CONFORMACAO SUPERFICIAL MINIMO (ADERENCIA) IGUAL A 1,5,DIAM.8MM,DESTINADA ARMADURA CONCRETO ARMADO,COMPREENDENDO 10% PERDAS PONTAS E ARAME 18.FORN.CORTE,DOBRAGEM,MONTAGEM E COLOC.ACO NASFORMAS C/AUXILIO DE EQUIPAMENTOS,INCL.TRANSP.HORIZONTAL E VERTICAL C/EQUIPAMENTOS,P/ESTRUTURAS DE PONTES E VIADUTOS</t>
  </si>
  <si>
    <t>BARRA DE ACO CA-25,SEM SALIENCIA OU MOSSA,COEFICIENTE CONFORMACAO SUPERFICIAL MINIMO(ADERENCIA) MAIOR OU IGUAL A 10MM,DESTINADA A ARMADURA CONCRETO ARMADO,COMPREENDENDO 10% PERDASPONTAS E ARAME 18.FORN.CORTE,DOBRAGEM,MONTAGEM E COLOC.ACO NAS FORMAS C/AUXILIO DE EQUIPAMENTOS,INCL.TRANSP.HORIZONTAL E VERTICAL C/EQUIPAMENTOS,P/ESTRUTURAS DE PONTES E VIADUTOS</t>
  </si>
  <si>
    <t>FIO ACO CA-60,REDONDO,C/SALIENCIA OU MOSSA,COEFICIENTE CONFORMACAO SUPERFICIAL MINIMO (ADERENCIA) IGUAL A 1,5,DIAM.ENTRE 4,2 A 5MM,DESTINADO ARMADURA DE CONCRETO ARMADO,COMPREEND.10% PERDAS PONTAS E ARAME 18.FORN.CORTE,DOBRAGEM,MONTAGEM E COLOC.ACO NAS FORMAS C/AUXILIO EQUIPAMENTOS,INCL.TRANSP.HORIZONTAL E VERTICAL C/EQUIPAMENTOS,P/ESTRUT.PONTES E VIADUTOS</t>
  </si>
  <si>
    <t>FIO DE ACO CA-60,REDONDO,C/SALIENCIA OU MOSSA,COEFICIENTE CONFORMACAO SUPERFICIAL MINIMO (ADERENCIA) IGUAL A 1,5,DIAM.ACIMA DE 5MM,DESTINADO ARMADURA CONCRETO ARMADO,COMPREEND.10%PERDAS DE PONTAS E ARAME 18.FORN.CORTE,DOBRAGEM,MONTAGEM E COLOC.ACO NAS FORMAS AUXILIO DE EQUIPAMENTOS,INCL.TRANSP.HORIZONTAL E VERTICAL C/EQUIPAMENTOS,P/ESTRUT.PONTES E VIADUTOS</t>
  </si>
  <si>
    <t>BARRA DE ACO CA-50,C/SALIENCIA OU MOSSA,COEFICIENTE CONFORMACAO SUPERFICIAL MINIMO (ADERENCIA) IGUAL A 1,5,DIAM.6,3MM,DESTINADA A ARMADURA DE CONCRETO ARMADO,COMPREEND.10% DE PERDAS DE PONTAS E ARAME 18.FORN.CORTE,DOBRAGEM,MONTAGEM E COLOC.ACO NAS FORMAS C/AUXILIO DE EQUIPAMENTOS,INCL.TRANSPORTE HORIZONTAL E VERTICAL C/EQUIPAMENTOS,P/ESTRUT.PONTES E VIADUTOS</t>
  </si>
  <si>
    <t>BARRA ACO CA-50,C/SALIENCIA OU MOSSA,COEFICIENTE CONFORMACAO SUPERFICIAL MINIMO (ADERENCIA) IGUAL A 1,5,DIAM. 8 A 12,5MM,DESTINADA ARMADURA CONCRETO ARMADO,COMPREENDENDO 10% PERDAS DE PONTAS E ARAME 18.FORN.CORTE,DOBRAGEM,MONTAGEM E COLOC.ACO NAS FORMAS C/AUXILIO EQUIPAMENTOS,INCL.TRANSP.HORIZONTAL E VERTICAL C/EQUIPAMENTOS,P/ESTRUTURAS DE PONTES E VIADUTOS</t>
  </si>
  <si>
    <t>BARRA ACO CA-50,C/SALIENCIA OU MOSSA,COEFICIENTE CONFORMACAO SUPERFICIAL MINIMO (ADERENCIA) IGUAL A 1,5,DIAM.ACIMA DE 12,5MM,DESTINADA ARMADURA CONCRETO ARMADO,COMPREEND.10% PERDAS DE PONTAS E ARAME 18.FORN.CORTE,DOBRAGEM,MONTAGEM E COLOC.ACO NAS FORMAS C/AUXILIO EQUIPAMENTOS,INCL.TRANSPORTE HORIZONTAL E VERTICAL C/EQUIPAMENTOS,P/ESTRUTURAS PONTES E VIADUTOS</t>
  </si>
  <si>
    <t>CABO DE ACO DE 1 CORDOALHA DE 12,7MM,EXCLUSIVE BAINHA E PERDAS DE PONTAS,COMPREENDENDO APENAS O FORNECIMENTO MEDIDO PELOPESO DO CABO GEOMETRICAMENTE NECESSARIO</t>
  </si>
  <si>
    <t>CABO DE ACO PARA 2 CORDOALHAS DE 12,7MM,INCLUSIVE BAINHA DEACO GALVANIZADO,COMPREENDENDO APENAS O FORNECIMENTO MEDIDO PELO PESO DO CABO GEOMETRICAMENTE NECESSARIO</t>
  </si>
  <si>
    <t>CABO DE ACO PARA 3 CORDOALHAS DE 12,7MM,INCLUSIVE BAINHA DEACO GALVANIZADO,COMPREENDENDO APENAS O FORNECIMENTO MEDIDO PELO PESO DO CABO GEOMETRICAMENTE NECESSARIO</t>
  </si>
  <si>
    <t>CABO DE ACO PARA 4 CORDOALHAS DE 12,7MM,INCLUSIVE BAINHA DEACO GALVANIZADO,COMPREENDENDO APENAS O FORNECIMENTO MEDIDO PELO PESO DO CABO GEOMETRICAMENTE NECESSARIO</t>
  </si>
  <si>
    <t>CABO DE ACO PARA 5 CORDOALHAS DE 12,7MM,INCLUSIVE BAINHA DEACO GALVANIZADO,COMPREENDENDO APENAS O FORNECIMENTO MEDIDO PELO PESO DO CABO GEOMETRICAMENTE NECESSARIO</t>
  </si>
  <si>
    <t>CABO DE ACO PARA 6 CORDOALHAS DE 12,7MM,INCLUSIVE BAINHA DEACO GALVANIZADO,COMPREENDENDO APENAS O FORNECIMENTO MEDIDO PELO PESO DO CABO GEOMETRICAMENTE NECESSARIO</t>
  </si>
  <si>
    <t>CABO DE ACO PARA 7 CORDOALHAS DE 12,7MM,INCLUSIVE BAINHA DEACO GALVANIZADO,COMPREENDENDO APENAS O FORNECIMENTO MEDIDO PELO PESO DO CABO GEOMETRICAMENTE NECESSARIO</t>
  </si>
  <si>
    <t>CABO DE ACO PARA 12 CORDOALHAS DE 12,7MM,INCLUSIVE BAINHA DE ACO GALVANIZADO,COMPREENDENDO APENAS O FORNECIMENTO MEDIDOPELO PESO DO CABO GEOMETRICAMENTE NECESSARIO</t>
  </si>
  <si>
    <t>CABO DE ACO PARA 19 CORDOALHAS DE 12,7MM,INCLUSIVE BAINHA DE ACO GALVANIZADO,COMPREENDENDO APENAS O FORNECIMENTO MEDIDOPELO PESO DO CABO GEOMETRICAMENTE NECESSARIO</t>
  </si>
  <si>
    <t>CABO DE ACO PARA 22 CORDOALHAS DE 12,7MM,INCLUSIVE BAINHA DE ACO GALVANIZADO,COMPREENDENDO APENAS O FORNECIMENTO MEDIDOPELO PESO DO CABO GEOMETRICAMENTE NECESSARIO</t>
  </si>
  <si>
    <t>CABO DE ACO PARA 27 CORDOALHAS DE 12,7MM,INCLUSIVE BAINHA DE ACO GALVANIZADO,COMPREENDENDO APENAS O FORNECIMENTO MEDIDOPELO PESO DO CABO GEOMETRICAMENTE NECESSARIO</t>
  </si>
  <si>
    <t>CABO DE ACO PARA 31 CORDOALHAS DE 12,7MM,INCLUSIVE BAINHA DE ACO GALVANIZADO,COMPREENDENDO APENAS O FORNECIMENTO MEDIDOPELO PESO DO CABO GEOMETRICAMENTE NECESSARIO</t>
  </si>
  <si>
    <t>CABO DE ACO PARA 37 CORDOALHAS DE 12,7MM,INCLUSIVE BAINHA DE ACO GALVANIZADO,COMPREENDENDO APENAS O FORNECIMENTO MEDIDOPELO PESO DO CABO GEOMETRICAMENTE NECESSARIO</t>
  </si>
  <si>
    <t>CABO DE ACO DE 1 CORDOALHA DE 15,2MM,EXCLUSIVE BAINHA E PERDAS DE PONTAS,COMPREENDENDO APENAS O FORNECIMENTO MEDIDO PELO PESO DO CABO GEOMETRICAMENTE NECESSARIO</t>
  </si>
  <si>
    <t>CABO DE ACO DE 2 CORDOALHAS DE 15,2MM,INCLUSIVE BAINHA DE ACO GALVANIZADO,COMPREENDENDO APENAS O FORNECIMENTO MEDIDO PELO PESO DO CABO GEOMETRICAMENTE NECESSARIO</t>
  </si>
  <si>
    <t>CABO DE ACO DE 3 CORDOALHAS DE 15,2MM,INCLUSIVE BAINHA DE ACO GALVANIZADO,COMPREENDENDO APENAS O FORNECIMENTO MEDIDO PELO PESO DO CABO GEOMETRICAMENTE NECESSARIO</t>
  </si>
  <si>
    <t>CABO DE ACO DE 4 CORDOALHAS DE 15,2MM,INCLUSIVE BAINHA DE ACO GALVANIZADO,COMPREENDENDO APENAS O FORNECIMENTO MEDIDO PELO PESO DO CABO GEOMETRICAMENTE NECESSARIO</t>
  </si>
  <si>
    <t>CABO DE ACO DE 5 CORDOALHAS DE 15,2MM,INCLUSIVE BAINHA DE ACO GALVANIZADO,COMPREENDENDO APENAS O FORNECIMENTO MEDIDO PELO PESO DO CABO GEOMETRICAMENTE NECESSARIO</t>
  </si>
  <si>
    <t>CABO DE ACO DE 6 CORDOALHAS DE 15,2MM,INCLUSIVE BAINHA DE ACO GALVANIZADO,COMPREENDENDO APENAS O FORNECIMENTO MEDIDO PELO PESO DO CABO GEOMETRICAMENTE NECESSARIO</t>
  </si>
  <si>
    <t>CABO DE ACO DE 7 CORDOALHAS DE 15,2MM,INCLUSIVE BAINHA DE ACO GALVANIZADO,COMPREENDENDO APENAS O FORNECIMENTO MEDIDO PELO PESO DO CABO GEOMETRICAMENTE NECESSARIO</t>
  </si>
  <si>
    <t>CABO DE ACO DE 12 CORDOALHAS DE 15,2MM,INCLUSIVE BAINHA DE ACO GALVANIZADO,COMPREENDENDO APENAS O FORNECIMENTO MEDIDO PELO PESO DO CABO GEOMETRICAMENTE NECESSARIO</t>
  </si>
  <si>
    <t>CABO DE ACO DE 19 CORDOALHAS DE 15,2MM,INCLUSIVE BAINHA DE ACO GALVANIZADO,COMPREENDENDO APENAS O FORNECIMENTO MEDIDO PELO PESO DO CABO GEOMETRICAMENTE NECESSARIO</t>
  </si>
  <si>
    <t>CABO DE ACO DE 22 CORDOALHAS DE 15,2MM,INCLUSIVE BAINHA DE ACO GALVANIZADO,COMPREENDENDO APENAS O FORNECIMENTO MEDIDO PELO PESO DO CABO GEOMETRICAMENTE NECESSARIO</t>
  </si>
  <si>
    <t>CABO DE ACO DE 27 CORDOALHAS DE 15,2MM,INCLUSIVE BAINHA DE ACO GALVANIZADO,COMPREENDENDO APENAS O FORNECIMENTO MEDIDO PELO PESO DO CABO GEOMETRICAMENTE NECESSARIO</t>
  </si>
  <si>
    <t>CABO DE ACO DE 31 CORDOALHAS DE 15,2MM,INCLUSIVE BAINHA DE ACO GALVANIZADO,COMPREENDENDO APENAS O FORNECIMENTO MEDIDO PELO PESO DO CABO GEOMETRICAMENTE NECESSARIO</t>
  </si>
  <si>
    <t>CABO DE ACO DE 37 CORDOALHAS DE 15,2MM,INCLUSIVE BAINHA DE ACO GALVANIZADO,COMPREENDENDO APENAS O FORNECIMENTO MEDIDO PELO PESO DO CABO GEOMETRICAMENTE NECESSARIO</t>
  </si>
  <si>
    <t>PREPARO E COLOCACAO DE 1 CORDOALHA DE 12,7MM OU 15,2MM,NAS FORMAS,COMPREENDENDO CORTE,MONTAGEM,ENFIACAO NA BAINHA,BEM COMO FORNECIMENTO DE CIMENTO PARA INJECAO</t>
  </si>
  <si>
    <t>PREPARO E COLOCACAO DE 2 CORDOALHAS DE 12,7MM,NAS FORMAS,COMPREENDENDO CORTE,MONTAGEM,ENFIACAO NA BAINHA,BEM COMO FORNECIMENTO DE CIMENTO PARA INJECAO</t>
  </si>
  <si>
    <t>PREPARO E COLOCACAO DE 3 CORDOALHAS DE 12,7MM,NAS FORMAS,COMPREENDENDO CORTE,MONTAGEM,ENFIACAO NA BAINHA,BEM COMO FORNECIMENTO DE CIMENTO PARA INJECAO</t>
  </si>
  <si>
    <t>PREPARO E COLOCACAO DE 4 CORDOALHAS DE 12,7MM,NAS FORMAS,COMPREENDENDO CORTE,MONTAGEM,ENFIACAO NA BAINHA,BEM COMO FORNECIMENTO DE CIMENTO PARA INJECAO</t>
  </si>
  <si>
    <t>PREPARO E COLOCACAO DE 5 CORDOALHAS DE 12,7MM,NAS FORMAS,COMPREENDENDO CORTE,MONTAGEM,ENFIACAO NA BAINHA,BEM COMO FORNECIMENTO DE CIMENTO PARA INJECAO</t>
  </si>
  <si>
    <t>PREPARO E COLOCACAO DE 6 CORDOALHAS DE 12,7MM,NAS FORMAS,COMPREENDENDO CORTE,MONTAGEM,ENFIACAO NA BAINHA,BEM COMO FORNECIMENTO DE CIMENTO PARA INJECAO</t>
  </si>
  <si>
    <t>PREPARO E COLOCACAO DE 7 CORDOALHAS DE 12,7MM,NAS FORMAS,COMPREENDENDO CORTE,MONTAGEM,ENFIACAO NA BAINHA,BEM COMO FORNECIMENTO DE CIMENTO PARA INJECAO</t>
  </si>
  <si>
    <t>PREPARO E COLOCACAO DE 12 CORDOALHAS DE 12,7MM,NAS FORMAS,COMPREENDENDO CORTE,MONTAGEM,ENFIACAO NA BAINHA,BEM COMO FORNECIMENTO DE CIMENTO PARA INJECAO</t>
  </si>
  <si>
    <t>PREPARO E COLOCACAO DE 19 CORDOALHAS DE 12,7MM,NAS FORMAS,COMPREENDENDO CORTE,MONTAGEM,ENFIACAO NA BAINHA,BEM COMO FORNECIMENTO DE CIMENTO PARA INJECAO</t>
  </si>
  <si>
    <t>PREPARO E COLOCACAO DE 22 CORDOALHAS DE 12,7MM,NAS FORMAS,COMPREENDENDO CORTE,MONTAGEM,ENFIACAO NA BAINHA,BEM COMO FORNECIMENTO DE CIMENTO PARA INJECAO</t>
  </si>
  <si>
    <t>PREPARO E COLOCACAO DE 27 CORDOALHAS DE 12,7MM,NAS FORMAS,COMPREENDENDO CORTE,MONTAGEM,ENFIACAO NA BAINHA,BEM COMO FORNECIMENTO DE CIMENTO PARA INJECAO</t>
  </si>
  <si>
    <t>PREPARO E COLOCACAO DE 31 CORDOALHAS DE 12,7MM,NAS FORMAS,COMPREENDENDO CORTE,MONTAGEM,ENFIACAO NA BAINHA,BEM COMO FORNECIMENTO DE CIMENTO PARA INJECAO</t>
  </si>
  <si>
    <t>PREPARO E COLOCACAO DE 37 CORDOALHAS DE 12,7MM,NAS FORMAS,COMPREENDENDO CORTE,MONTAGEM,ENFIACAO NA BAINHA,BEM COMO FORNECIMENTO DE CIMENTO PARA INJECAO</t>
  </si>
  <si>
    <t>CORTE,DOBRAGEM,MONTAGEM E COLOCACAO DE FERRAGENS NA FORMAS,ACO CA-25,EM BARRA REDONDA COM DIAMETRO IGUAL A 6,3MM</t>
  </si>
  <si>
    <t>CORTE,DOBRAGEM,MONTAGEM E COLOCACAO DE FERRAGENS NAS FORMAS,ACO CA-25,EM BARRA REDONDA COM DIAMETRO IGUAL A 8MM</t>
  </si>
  <si>
    <t>CORTE,DOBRAGEM,MONTAGEM E COLOCACAO DE FERRAGENS NAS FORMAS,ACO CA-25,EM BARRA REDONDA COM DIAMETRO MAIOR OU IGUAL A 10MM</t>
  </si>
  <si>
    <t>CORTE,DOBRAGEM,MONTAGEM E COLOCACAO DE FERRAGENS NAS FORMAS,ACO CA-60,EM FIO REDONDO,COM DIAMETRO DE 4,2 A 5MM</t>
  </si>
  <si>
    <t>CORTE,DOBRAGEM,MONTAGEM E COLOCACAO DE FERRAGENS NAS FORMAS,ACO CA-60,EM FIO REDONDO COM DIAMETRO ACIMA DE 5MM</t>
  </si>
  <si>
    <t>CORTE,DOBRAGEM,MONTAGEM E COLOCACAO DE FERRAGENS NAS FORMAS,ACO CA-50,EM BARRAS REDONDAS,COM DIAMETRO IGUAL A 6,3MM</t>
  </si>
  <si>
    <t>CORTE,DOBRAGEM,MONTAGEM E COLOCACAO DE FERRAGENS NAS FORMAS,ACO CA-50,EM BARRAS REDONDAS,COM DIAMETRO DE 8 A 12,5MM</t>
  </si>
  <si>
    <t>CORTE,DOBRAGEM,MONTAGEM E COLOCACAO DE FERRAGENS NAS FORMAS,ACO CA-50,EM BARRAS REDONDAS,COM DIAMETRO ACIMA DE 12,5MM</t>
  </si>
  <si>
    <t>CORTE,DOBRAGEM,MONTAGEM E COLOCACAO DE FERRAGENS NAS FORMAS,INCLUSIVE TRANSPORTE HORIZONTAL E VERTICAL COM EQUIPAMENTOS(GUINDASTE E GUINDAUTO),PARA ESTRUTURAS DE PONTES E VIADUTOS,ACO CA-50,DIAMETRO ATE 6,3MM</t>
  </si>
  <si>
    <t>CORTE,DOBRAGEM,MONTAGEM E COLOCACAO DE FERRAGENS NAS FORMAS,INCLUSIVE TRANSPORTE HORIZONTAL E VERTICAL COM EQUIPAMENTOS(GUINDASTE E GUINDAUTO),PARA ESTRUTURAS DE PONTES E VIADUTOS,ACO CA-50,DIAMETRO DE 8 A 12,5MM</t>
  </si>
  <si>
    <t>CORTE,DOBRAGEM,MONTAGEM E COLOCACAO DE FERRAGENS NAS FORMAS,INCLUSIVE TRANSPORTE HORIZONTAL E VERTICAL COM EQUIPAMENTOS(GUINDASTE E GUINDAUTO),PARA ESTRUTURAS DE PONTES E VIADUTOS,ACO CA-50,DIAMETRO ACIMA DE 12,5MM</t>
  </si>
  <si>
    <t>CORTE,MONTAGEM E COLOCACAO DE TELAS DE ACO CA-60,CRUZADAS ESOLDADAS ENTRE SI,EM PECAS DE CONCRETO</t>
  </si>
  <si>
    <t>CONE DE ANCORAGEM DE CABO DE ACO DE 1 CORDOALHA DE 12,7MM,COMPREENDENDO FORNECIMENTO DO CONE,DE LUVA CONE-BAINHA,DE 2,00M DE MOLA CENTRAL E BAINHA,BEM COMO AS OPERACOES DE PROTENSAO E INJECAO DE CIMENTO</t>
  </si>
  <si>
    <t>CONE DE ANCORAGEM DE CABO DE ACO DE 2 CORDOALHAS DE 12,7MM,COMPREENDENDO FORNECIMENTO DO CONE,DE LUVA CONE-BAINHA,DE 2,00M DE MOLA CENTRAL E BAINHA,BEM COMO AS OPERACOES DE PROTENSAO E INJECAO DE CIMENTO</t>
  </si>
  <si>
    <t>CONE DE ANCORAGEM DE CABO DE ACO DE 3 CORDOALHAS DE 12,7MM,COMPREENDENDO FORNECIMENTO DO CONE,DE LUVA CONE-BAINHA,DE 2,00M DE MOLA CENTRAL E BAINHA,BEM COMO AS OPERACOES DE PROTENSAO E INJECAO DE CIMENTO</t>
  </si>
  <si>
    <t>CONE DE ANCORAGEM DE CABO DE ACO DE 4 CORDOALHAS DE 12,7MM,COMPREENDENDO FORNECIMENTO DO CONE,DE LUVA CONE-BAINHA,DE 2,00M DE MOLA CENTRAL E BAINHA,BEM COMO AS OPERACOES DE PROTENSAO E INJECAO DE CIMENTO</t>
  </si>
  <si>
    <t>CONE DE ANCORAGEM DE CABO DE ACO DE 5 CORDOALHAS DE 12,7MM,COMPREENDENDO FORNECIMENTO DO CONE,DE LUVA CONE-BAINHA,DE 2,00M DE MOLA CENTRAL E BAINHA,BEM COMO AS OPERACOES DE PROTENSAO E INJECAO DE CIMENTO</t>
  </si>
  <si>
    <t>CONE DE ANCORAGEM DE CABO DE ACO DE 6 CORDOALHAS DE 12,7MM,COMPREENDENDO FORNECIMENTO DO CONE,DE LUVA CONE-BAINHA,DE 2,00M DE MOLA CENTRAL E BAINHA,BEM COMO AS OPERACOES DE PROTENSAO E INJECAO DE CIMENTO</t>
  </si>
  <si>
    <t>CONE DE ANCORAGEM DE CABO DE ACO DE 7 CORDOALHAS DE 12,7MM,COMPREENDENDO FORNECIMENTO DO CONE,DE LUVA CONE-BAINHA,DE 2,00M DE MOLA CENTRAL E BAINHA,BEM COMO AS OPERACOES DE PROTENSAO E INJECAO DE CIMENTO</t>
  </si>
  <si>
    <t>CONE DE ANCORAGEM DE CABO DE ACO DE 12 CORDOALHAS DE 12,7MM,COMPREENDENDO FORNECIMENTO DO CONE,DE LUVA CONE-BAINHA,DE 2,00M DE MOLA CENTRAL E BAINHA,BEM COMO AS OPERACOES DE PROTENSAO E INJECAO DE CIMENTO</t>
  </si>
  <si>
    <t>CONE DE ANCORAGEM DE CABO DE ACO DE 19 CORDOALHAS DE 12,7MM,COMPREENDENDO FORNECIMENTO DO CONE,DE LUVA CONE-BAINHA,DE 2,00M DE MOLA CENTRAL E BAINHA,BEM COMO AS OPERACOES DE PROTENSAO E INJECAO DE CIMENTO</t>
  </si>
  <si>
    <t>CONE DE ANCORAGEM DE CABO DE ACO DE 22 CORDOALHAS DE 12,7MM,COMPREENDENDO FORNECIMENTO DO CONE,DE LUVA CONE-BAINHA,DE 2,00M DE MOLA CENTRAL E BAINHA,BEM COMO AS OPERACOES DE PROTENSAO E INJECAO DE CIMENTO</t>
  </si>
  <si>
    <t>CONE DE ANCORAGEM DE CABO DE ACO DE 27 CORDOALHAS DE 12,7MM,COMPREENDENDO FORNECIMENTO DO CONE,DE LUVA CONE-BAINHA,DE 2,00M DE MOLA CENTRAL E BAINHA,BEM COMO AS OPERACOES DE PROTENSAO E INJECAO DE CIMENTO</t>
  </si>
  <si>
    <t>CONE DE ANCORAGEM DE CABO DE ACO DE 31 CORDOALHAS DE 12,7MM,COMPREENDENDO FORNECIMENTO DO CONE,DE LUVA CONE-BAINHA,DE 2,00M DE MOLA CENTRAL E BAINHA,BEM COMO AS OPERACOES DE PROTENSAO E INJECAO DE CIMENTO</t>
  </si>
  <si>
    <t>CONE DE ANCORAGEM DE CABO DE ACO DE 37 CORDOALHAS DE 12,7MM,COMPREENDENDO FORNECIMENTO DO CONE,DE LUVA CONE-BAINHA,DE 2,00M DE MOLA CENTRAL E BAINHA,BEM COMO AS OPERACOES DE PROTENSAO E INJECAO DE CIMENTO</t>
  </si>
  <si>
    <t>CONE DE ANCORAGEM DE CABO DE ACO DE 1 CORDOALHA DE 15,2MM,COMPREENDENDO FORNECIMENTO DO CONE,DE LUVA CONE-BAINHA,DE 2,00M DE MOLA CENTRAL E BAINHA,BEM COMO AS OPERACOES DE PROTENSAO E INJECAO DE CIMENTO</t>
  </si>
  <si>
    <t>CONE DE ANCORAGEM DE CABO DE ACO DE 2 CORDOALHAS DE 15,2MM,COMPREENDENDO FORNECIMENTO DO CONE,DE LUVA CONE-BAINHA,DE 2,00M DE MOLA CENTRAL E BAINHA,BEM COMO AS OPERACOES DE PROTENSAO E INJECAO DE CIMENTO</t>
  </si>
  <si>
    <t>CONE DE ANCORAGEM DE CABO DE ACO DE 3 CORDOALHAS DE 15,2MM,COMPREENDENDO FORNECIMENTO DO CONE,DE LUVA CONE-BAINHA,DE 2,00M DE MOLA CENTRAL E BAINHA,BEM COMO AS OPERACOES DE PROTENSAO E INJECAO DE CIMENTO</t>
  </si>
  <si>
    <t>CONE DE ANCORAGEM DE CABO DE ACO DE 4 CORDOALHAS DE 15,2MM,COMPREENDENDO FORNECIMENTO DO CONE,DE LUVA CONE-BAINHA,DE 2,00M DE MOLA CENTRAL E BAINHA,BEM COMO AS OPERACOES DE PROTENSAO E INJECAO DE CIMENTO</t>
  </si>
  <si>
    <t>CONE DE ANCORAGEM DE CABO DE ACO DE 5 CORDOALHAS DE 15,2MM,COMPREENDENDO FORNECIMENTO DO CONE,DE LUVA CONE-BAINHA,DE 2,00M DE MOLA CENTRAL E BAINHA,BEM COMO AS OPERACOES DE PROTENSAO E INJECAO DE CIMENTO</t>
  </si>
  <si>
    <t>CONE DE ANCORAGEM DE CABO DE ACO DE 6 CORDOALHAS DE 15,2MM,COMPREENDENDO FORNECIMENTO DO CONE,DE LUVA CONE-BAINHA,DE 2,00M DE MOLA CENTRAL E BAINHA,BEM COMO AS OPERACOES DE PROTENSAO E INJECAO DE CIMENTO</t>
  </si>
  <si>
    <t>CONE DE ANCORAGEM DE CABO DE ACO DE 7 CORDOALHAS DE 15,2MM,COMPREENDENDO FORNECIMENTO DO CONE,DE LUVA CONE-BAINHA,DE 2,00MM DE MOLA CENTRAL E BAINHA,BEM COMO AS OPERACOES DE PROTENSAO E INJECAO DE CIMENTO</t>
  </si>
  <si>
    <t>CONE DE ANCORAGEM DE CABO DE ACO DE 12 CORDOALHAS DE 15,2MM,COMPREENDENDO FORNECIMENTO DO CONE,DE LUVA CONE-BAINHA,DE 2,00M DE MOLA CENTRAL E BAINHA,BEM COMO AS OPERACOES DE PROTENSAO E INJECAO DE CIMENTO</t>
  </si>
  <si>
    <t>CONE DE ANCORAGEM DE CABO DE ACO DE 19 CORDOALHAS DE 15,2MM,COMPREENDENDO FORNECIMENTO DO CONE,DE LUVA CONE-BAINHA,DE 2,00M DE MOLA CENTRAL E BAINHA,BEM COMO AS OPERACOES DE PROTENSAO E INJECAO DE CIMENTO</t>
  </si>
  <si>
    <t>CONE DE ANCORAGEM DE CABO DE ACO DE 22 CORDOALHAS DE 15,2MM,COMPREENDENDO FORNECIMENTO DO CONE,DE LUVA CONE-BAINHA,DE 2,00M DE MOLA CENTRAL E BAINHA,BEM COMO AS OPERACOES DE PROTENSAO E INJECAO DE CIMENTO</t>
  </si>
  <si>
    <t>CONE DE ANCORAGEM DE CABO DE ACO DE 27 CORDOALHAS DE 15,2MM,COMPREENDENDO FORNECIMENTO DO CONE,DE LUVA CONE-BAINHA,DE 2,00M DE MOLA CENTRAL E BAINHA,BEM COMO AS OPERACOES DE PROTENSAO E INJECAO DE CIMENTO</t>
  </si>
  <si>
    <t>CONE DE ANCORAGEM DE CABO DE ACO DE 31 CORDOALHAS DE 15,2MM,COMPREENDENDO FORNECIMENTO DO CONE,DE LUVA CONE-BAINHA,DE 2,00M DE MOLA CENTRAL E BAINHA,BEM COMO AS OPERACOES DE PROTENSAO E INJECAO DE CIMENTO</t>
  </si>
  <si>
    <t>CONE DE ANCORAGEM DE CABO DE ACO DE 37 CORDOALHAS DE 15,2MM,COMPREENDENDO FORNECIMENTO DO CONE,DE LUVA CONE-BAINHA,DE 2,00M DE MOLA CENTRAL E BAINHA,BEM COMO AS OPERACOES DE PROTENSAO E INJECAO DE CIMENTO</t>
  </si>
  <si>
    <t>VERGAS DE CONCRETO ARMADO PARA ALVENARIA,COM APROVEITAMENTODA MADEIRA POR 10 VEZES</t>
  </si>
  <si>
    <t>PEITORIL DE CONCRETO ARMADO,SECAO EM T,70X20CM,ESPESSURA DE12CM,CONCRETO FCK=15MPA,FORMA DE CHAPAS COMPENSADAS,ACABAMENTO DESEMPENADO,CONFORME PROJETO TIPO Nº6061/EMOP.FORNECIMENTO E COLOCACAO</t>
  </si>
  <si>
    <t>CHAPIM/SOLEIRA DE CONCRETO APARENTE COM ACABAMENTO DESEMPENADO,USANDO FORMA DE CHAPA COMPENSADA,MEDINDO 14X10CM,CONFORMEPROJETO TIPO Nº6062/EMOP,FUNDIDO NO LOCAL</t>
  </si>
  <si>
    <t>CAMADA IMPERMEABILIZADORA EM CONCRETO ARMADO,ESPESSURA DE 5CM,ARMADURA CRUZADA COM BARRAS DE ACO CA-25 DE 3/16",ESPACADAS DE 30CM,JUNTAS DE SARRAFO DE MADEIRA ESPACADAS DE 3,00M,SENDO O CONCRETO DOSADO PARA UMA RESISTENCIA CARACTERISTICA ACOMPRESSAO DE 10MPA</t>
  </si>
  <si>
    <t>CORTINA DE CONCRETO ARMADO,COM 18 A 20CM DE ESPESSURA,FCK=20MPA,INCLUINDO MATERIAIS PARA 1,00M3 DE CONCRETO (IMPORTADO DE USINA) ADENSADO E COLOCADO,10,00M2 DE FORMAS DE MADEIRA DE 3ª,SERVINDO 1,4 VEZES,ESCORAMENTO E 80KG DE ACO CA-50</t>
  </si>
  <si>
    <t>CORTINA DE CONCRETO ARMADO,COM 18 A 20CM DE ESPESSURA,FCK=25MPA,INCLUINDO MATERIAIS PARA 1,00M3 DE CONCRETO(IMPORTADO DE USINA)ADENSADO E COLOCADO,10,00M2 DE FORMAS DE MADEIRA DE 3ª,SERVINDO 1,4 VEZES,ESCORAMENTO E 80KG DE ACO CA-50</t>
  </si>
  <si>
    <t>CORTINA DE CONCRETO ARMADO,COM 18 A 20CM DE ESPESSURA,FCK=30MPA,INCLUINDO MATERIAIS PARA 1,00M3 DE CONCRETO(IMPORTADO DE USINA)ADENSADO E COLOCADO 10,00M2 DE FORMAS DE AMDEIRA DE 3ª,SERVINDO 1,4 VEZES,ESCORAMENTO E 80KG DE ACO CA-50</t>
  </si>
  <si>
    <t>PLACAS DE CONCRETO ARMADO PRE-MOLDADAS,COM FCK=20MPA,ESPESSURA DE 6CM EM PECAS DE ATE 90KG,INCLUSIVE COLOCACAO MANUAL NO LOCAL DEFINITIVO</t>
  </si>
  <si>
    <t>PLACAS DE CONCRETO ARMADO PRE-MOLDADAS,COM FCK=20MPA,ESPESSURA DE 6CM EM PECAS ACIMA DE 90KG E COLOCACAO COM GUINDASTE</t>
  </si>
  <si>
    <t>PLACAS DE CONCRETO ARMADO PRE-MOLDADAS,COM FCK=20MPA,ESPESSURA DE 8CM EM PECAS DE ATE 90KG,INCLUSIVE COLOCACAO MANUAL NO LOCAL DEFINITIVO</t>
  </si>
  <si>
    <t>PLACAS DE CONCRETO ARMADO PRE-MOLDADAS,COM FCK=20MPA,ESPESSURA DE 8CM EM PECAS ACIMA DE 90KG E COLOCACAO COM GUINDASTE</t>
  </si>
  <si>
    <t>PLACAS DE CONCRETO ARMADO PRE-MOLDADAS,COM FCK=20MPA,ESPESSURA DE 10CM EM PECAS DE ATE 90KG,INCLUSIVE COLOCACAO MANUAL NO LOCAL DEFINITIVO</t>
  </si>
  <si>
    <t>PLACAS DE CONCRETO ARMADO PRE-MOLDADAS,COM FCK=20MPA,ESPESSURA DE 10CM EM PECAS ACIMA DE 90KG E COLOCACAO COM GUINDASTE</t>
  </si>
  <si>
    <t>PLACAS DE CONCRETO ARMADO PRE-MOLDADAS,COM FCK=20MPA,ESPESSURA DE 10CM EM PECAS ACIMA DE 90KG,COM FUROS DE 3CM DE DIAMETRO ESPACADOS DE 15CM EM AMBAS AS DIRECOES,COLOCACAO COM GUINDASTE</t>
  </si>
  <si>
    <t>PLACAS DE CONCRETO ARMADO PRE-MOLDADAS,COM FCK=20MPA,ESPESSURA DE 12CM,INCLUSIVE COLOCACAO COM GUINDASTE NO LOCAL DEFINITIVO</t>
  </si>
  <si>
    <t>PLACAS DE CONCRETO ARMADO PRE-MOLDADAS,COM FCK=20MPA,ESPESSURA DE 12CM,COM FUROS DE 3CM DE DIAMETRO ESPACADOS DE 15CM EM AMBAS AS DIRECOES,INCLUSIVE COLOCACAO COM GUINDASTE NO LOCAL DEFINITIVO</t>
  </si>
  <si>
    <t>PLACAS DE CONCRETO ARMADO PRE-MOLDADAS,COM FCK=20MPA,ESPESSURA DE 15CM,INCLUSIVE COLOCACAO COM GUINDASTE NO LOCAL DEFINITIVO</t>
  </si>
  <si>
    <t>PLACAS DE CONCRETO ARMADO PRE-MOLDADAS,COM FCK=20MPA,ESPESSURA DE 15CM,COM FUROS DE 3CM DE DIAMETRO ESPACADOS DE 15CM EM AMBAS AS DIRECOES,INCLUSIVE COLOCACAO COM GUINDASTE NO LOCAL DEFINITIVO</t>
  </si>
  <si>
    <t>CONCRETO ARMADO,FCK=20MPA,INCLUINDO MATERIAIS PARA 1,00M3 DE CONCRETO(IMPORTADO DE USINA)ADENSADO E COLOCADO,14,00M2 DEAREA MOLDADA,FORMAS E ESCORAMENTO CONFORME ITENS 11.004.0022 E 11.004.0035,60KG DE ACO CA-50,INCLUSIVE MAO-DE-OBRA PARACORTE,DOBRAGEM,MONTAGEM E COLOCACAO NAS FORMAS</t>
  </si>
  <si>
    <t>CONCRETO ARMADO,FCK=25MPA,INCLUINDO MATERIAIS PARA 1,00M3 DE CONCRETO(IMPORTADO DE USINA)ADENSADO E COLOCADO,14,00M2 DEAREA MOLDADA,FORMAS E ESCORAMENTO CONFORME ITENS 11.004.0022 E 11.004.0035,60KG DE ACO CA-50,INCLUSIVE MAO-DE-OBRA PARACORTE,DOBRAGEM,MONTAGEM E COLOCACAO NAS FORMAS</t>
  </si>
  <si>
    <t>CONCRETO ARMADO,FCK=30MPA,INCLUINDO MATERIAIS PARA 1,00M3 DE CONCRETO(IMPORTADO DE USINA)ADENSADO E COLOCADO,14,00M2 DEAREA MOLDADA,FORMAS E ESCORAMENTO CONFORME ITENS 11.004.0022 E 11.004.0035,60KG DE ACO CA-50,INCLUSIVE MAO-DE-OBRA PARACORTE,DOBRAGEM,MONTAGEM E COLOCACAO NAS FORMAS</t>
  </si>
  <si>
    <t>CONCRETO ARMADO,FCK=20MPA,INCLUINDO MATERIAIS PARA 1,00M3 DE CONCRETO(IMPORTADO DE USINA)ADENSADO E COLOCADO,12,00M2 DEAREA MOLDADA,FORMAS E ESCORAMENTO CONFORME ITENS 11.004.0022 E 11.004.0035,80KG DE ACO CA-50,INCLUSIVE MAO-DE-OBRA PARACORTE,DOBRAGEM,MONTAGEM E COLOCACAO NAS FORMAS</t>
  </si>
  <si>
    <t>CONCRETO ARMADO,FCK=25MPA,INCLUINDO MATERIAIS PARA 1,00M3 DE CONCRETO(IMPORTADO DE USINA)ADENSADO E COLOCADO,12,00M2 DEAREA MOLDADA,FORMAS E ESCORAMENTO CONFORME ITENS 11.004.0022 E 11.004.0035,80KG DE ACO CA-50,INCLUINDO MAO-DE-OBRA PARACORTE,DOBRAGEM,MONTAGEM E COLOCACAO NAS FORMAS</t>
  </si>
  <si>
    <t>CONCRETO ARMADO,FCK=30MPA,INCLUINDO MATERIAIS PARA 1,00M3 DE CONCRETO(IMPORTADO DE USINA)ADENSADO E COLOCADO,12,00M2 DEAREA MOLDADA,FORMAS E ESCORAMENTO CONFORME ITENS 11.004.0022 E 11.004.0035,80KG DE ACO CA-50,INCLUSIVE MAO-DE-OBRA PARACORTE,DOBRAGEM,MONTAGEM E COLOCACAO NAS FORMAS</t>
  </si>
  <si>
    <t>CONCRETO ARMADO,FCK=20MPA,INCLUINDO MATERIAIS PARA 1,00M3 DE CONCRETO(IMPORTADO DE USINA)ADENSADO E COLOCADO,12,00M2 DEAREA MOLDADA,FORMAS CONFORME O ITEM 11.004.0022,60KG DE ACOCA-50,INCLUSIVE MAO-DE-OBRA PARA CORTE,DOBRAGEM,MONTAGEM E COLOCACAO NAS FORMAS,EXCLUSIVE ESCORAMENTO</t>
  </si>
  <si>
    <t>CONCRETO ARMADO,FCK=25MPA,INCLUINDO MATERIAIS PARA 1,00M3 DE CONCRETO(IMPORTADO DE USINA)ADENSADO E COLOCADO,12,00M2 DEAREA MOLDADA,FORMAS CONFORME O ITEM 11.004.0022,60KG DE ACOCA-50,INCLUSIVE MAO-DE-OBRA PARA CORTE,DOBRAGEM,MONTAGEM ECOLOCACAO NAS FORMAS,EXCLUSIVE ESCORAMENTO</t>
  </si>
  <si>
    <t>CONCRETO ARMADO,FCK=30MPA,INCLUINDO MATERIAIS PARA 1,00M3 DE CONCRETO(IMPORTADO DE USINA)ADENSADO E COLOCADO,12,00M2 DEAREA MOLDADA,FORMAS CONFORME O ITEM 11.004.0022,60KG DE ACOCA-50,INCLUSIVE MAO-DE-OBRA PARA CORTE,DOBRAGEM,MONTAGEM ECOLOCACAO NAS FORMAS,EXCLUSIVE ESCORAMENTO</t>
  </si>
  <si>
    <t>ADITIVO PLASTIFICANTE E DENSIFICADOR,ADICIONADO AO CONCRETONA PROPORCAO DE 500G POR SACO DE CIMENTO</t>
  </si>
  <si>
    <t>ADITIVO PLASTIFICANTE,RETARDADOR E DENSIFICADOR,LIQUIDO,ADICIONADO AO CONCRETO NA PROPORCAO DE 500G POR SACO DE CIMENTO</t>
  </si>
  <si>
    <t>ADITIVO INCORPORADOR DE AR SIMPLES,ADICIONADO AO CONCRETO NA PROPORCAO DE 150G POR SACO DE CIMENTO</t>
  </si>
  <si>
    <t>GROUT (ARGAMASSA FLUIDA DE ELEVADA RESISTENCIA),INCLUSIVEPREPARO,LANCAMENTO E FORNECIMENTO DOS MATERIAIS</t>
  </si>
  <si>
    <t>GROUT (ARGAMASSA FLUIDA DE ELEVADA RESISTENCIA) COM PEDRISCO (30% EM PESO),INCLUSIVE PREPARO,LANCAMENTO E FORNECIMENTODOS MATERIAIS</t>
  </si>
  <si>
    <t>ENCHIMENTO DE NICHOS OU FUROS DE CONCRETO OU ROCHA COM MISTURA DE ARGAMASSA EXPANSIVA E PEDRISCO NA PROPORCAO EM PESO DE50% DESTE EM RELACAO A ARGAMASSA,CONFORME INSTRUCOES DE FABRICANTES,INCLUSIVE PREPARO PREVIO DA CAVIDADE A TAMPONAR</t>
  </si>
  <si>
    <t>APLICACAO DE ARGAMASSA EXPANSIVA TIPO SIKA GROUT PARA FIXACAO DE CHUMBADORES EM ESTRUTURAS DE CONCRETO OU SERVICOS SIMILARES,CONFORME INSTRUCOES DO FABRICANTE</t>
  </si>
  <si>
    <t>ADITIVO A BASE DE SILICA ATIVA,DOSADO SOBRE O PESO DO CIMENTO NA PROPORCAO MEDIA DE 10%,INCLUSIVE MAO-DE-OBRA E PERDAS.POR M3 DE CONCRETO</t>
  </si>
  <si>
    <t>ESTRUTURA METALICA PARA COBERTURA DE GALPAO EM ARCO OU EM DUAS OU MAIS AGUAS,COM TRELICAS,TERCAS,TIRANTES,ETC,SOBRE APOIOS DO MESMO MATERIAL(INCLUSIVE ESTES),PARA VAOS ATE 25,00M,CONSIDERANDO AS PERDAS E UMA DEMAO DE PINTURA ANTIOXIDO,EXCLUSIVE COBERTURA E ACESSORIOS.FORNECIMENTO E MONTAGEM</t>
  </si>
  <si>
    <t>ESTRUTURA METALICA PARA PASSARELAS E PEQUENOS VIADUTOS,EXCLUSIVE PREPARO(CORTE)DAS PECAS,CONFORME PROJETO DO DER-RJ,INCLUSIVE PINTURA.FORNECIMENTO E MONTAGEM</t>
  </si>
  <si>
    <t>ESTRUTURA METALICA PARA COBERTURA DE GALPAO EM ARCO OU EM DUAS OU MAIS AGUAS,COM TRELICAS,TERCAS,TIRANTES,ETC,SOBRE APOIOS(EXCLUSIVE ESTES)PARA CARGA DE COBERTURA DE FIBROCIMENTO OU METALICA,VAOS ATE 15M,CONSIDERANDO AS PERDAS E UMA DEMAO DE PINTURA ANTIOXIDO,EXCLUSIVE COBERTURA E ACESSORIOS.FORNECIMENTO E MONTAGEM</t>
  </si>
  <si>
    <t>ESTRUTURA METALICA PARA COBERTURA DE GALPAO EM ARCO OU EM DUAS OU MAIS AGUAS,COM TRELICAS,TERCAS,TIRANTES,ETC,SOBRE APOIOS(EXCLUSIVE ESTES)PARA CARGA DE COBERTURA DE FIBROCIMENTO OU METALICA,VAOS DE 15,01 A 20,00M,CONSIDERANDO AS PERDAS E UMA DEMAO DE PINTURA ANTIOXIDO,EXCLUSIVE COBERTURA E ACESSORIOS.FORNECIMENTO E MONTAGEM</t>
  </si>
  <si>
    <t>ESTRUTURA METALICA PARA COBERTURA DE GALPAO EM ARCO OU EM DUAS OU MAIS AGUAS,COM TRELICAS,TERCAS,TIRANTES,ETC,SOBRE APOIOS(EXCLUSIVE ESTES)PARA CARGA DE COBERTURA DE FIBROCIMENTO OU METALICA,VAOS DE 20,01 A 30,00M,CONSIDERANDO AS PERDAS E UMA DEMAO DE PINTURA ANTIOXIDO,EXCLUSIVE COBERTURA E ACESSORIOS.FORNECIMENTO E MONTAGEM</t>
  </si>
  <si>
    <t>ESTRUTURA METALICA PARA COBERTURA DE GALPAO EM ARCO OU EM DUAS OU MAIS AGUAS,COM TRELICAS,TERCAS,TIRANTES,ETC,SOBRE APOIOS(EXCLUSIVE ESTES)PARA CARGA DE COBERTURA DE FIBROCIMENTO OU METALICA,VAOS DE 30,01 A 40,00M,CONSIDERANDO AS PERDAS E UMA DEMAO DE PINTURA ANTIOXIDO,EXCLUSIVE COBERTURA E ACESSORIOS.FORNECIMENTO E MONTAGEM</t>
  </si>
  <si>
    <t>PILARES E/OU VIGAS EM TRELICAS METALICAS,INCLUSIVE PERDAS EUMA DEMAO PINTURA ANTIOXIDO.FORNECIMENTO E MONTAGEM</t>
  </si>
  <si>
    <t>ESTRUTURAS DE ELEMENTOS EM PERFIS "I" ATE 8",EM ACO LAMINADO,(VIGAS ISOLADAS,ESCORAS,PORTICOS,ETC),INCLUSIVE PERDAS.FORNECIMENTO E MONTAGEM</t>
  </si>
  <si>
    <t>ESTRUTURAS DE ELEMENTOS EM PERFIS "I",8" ATE 12",EM ACO LAMINADO,(VIGAS ISOLADAS,ESCORAS,PORTICOS,ETC),INCLUSIVE PERDAS.FORNECIMENTO E MONTAGEM</t>
  </si>
  <si>
    <t>ESTRUTURA METALICA EM ACO ESPECIAL,RESISTENTE A CORROSAO(ACO USI-SAC,CORTEN),PARA TORRES DE ELEVADORES,ESCADAS,VIGAS E COLUNAS DE EDIFICACOES E REFORCOS ESTRUTURAIS,COMPOSTA DE PERFIS "I" OU "H",CANTONEIRAS E CHAPAS,UNIFICADAS COM ELETRODO,INCLUSIVE PERDAS E PROTECAO ANTI-FERRUGEM.FORNECIMENTO E MONTAGEM</t>
  </si>
  <si>
    <t>ESTRUTURA METALICA EM ACO ESPECIAL,RESISTENTE A CORROSAO(ACO USI-SAC),PARA OBRAS PREDIAIS DE ATE 04 PAVIMENTOS,PILARES,VIGAS PRINCIPAIS E SECUNDARIAS,ESCADAS,PATAMARES E CHAPAS DAS BASES DA FUNDACAO,PINTURA PROTETORA,CONSIDERANDO FORNECIMENTO DE TODOS OS MATERIAIS E MONTAGEM,EXCLUSIVE A LAJE DE CONCRETO</t>
  </si>
  <si>
    <t>ESTRUTURA METALICA EM ACO ESPECIAL,RESISTENTE A CORROSAO(ACO USI-SAC),PARA OBRAS PREDIAIS ATE 04 PAVIMENTOS,PILARES,VIGAS PRINCIPAIS E SECUNDARIAS,ESCADAS,PATAMARES E CHAPAS DAS BASES DA FUNDACAO,PINTURA PROTETORA,CONSIDERANDO FORNECIMENTODE TODOS OS MATERIAIS,EXCLUSIVE MONTAGEM E LAJE DE CONCRETO</t>
  </si>
  <si>
    <t>ESTRUTURA METALICA EM ACO ESPECIAL RESISTENTE A CORROSAO(ACO USI-SAC)PARA OBRAS PREDIAIS ATE 04 PAVIMENTOS,PILARES,VIGAS PRINCIPAIS E SECUNDARIAS,ESCADAS,PATAMERES E CHAPAS DAS BASES DA FUNDACAO,PINTURA PROTETORA,CONSIDERANDO SOMENTE MONTAGEM,EXCLUSIVE O FORNECIMENTO E A LAJE DE CONCRETO</t>
  </si>
  <si>
    <t>ESTRUTURA METALICA,COM ACO ASTM A-572,PARA ESTRUTURA DE EDIFICACOES,PILARES,VIGAS PRINCIPAIS E SECUNDARIAS,ESCADAS,PATAMARES E CHAPAS DAS BASES DA FUNDACAO,PERDAS E PINTURA DE TRATAMENTO,INCLUSIVE FORNECIMENTO DE TODOS OS MATERIAIS PARA LIGACOES E FIXACOES E MONTAGEM</t>
  </si>
  <si>
    <t>ESTRUTURA METALICA,COM ACO ASTM A-572,PARA ESTRUTURA DE EDIFICACOES,PILARES,VIGAS PRINCIPAIS E SECUNDARIAS,ESCADAS,PATAMARES E CHAPAS DAS BASES DA FUNDACAO,PERDAS E PINTURA E TRATAMENTO,INCLUSIVE MONTAGEM,EXCLUSIVE FORNECIMENTO DOS PERFIS ECHAPA DE ACO</t>
  </si>
  <si>
    <t>ESTRUTURA METALICA,COM ACO ASTM A-572,PARA ESTRUTURA DE EDIFICACOES,PILARES,VIGAS PRINCIPAIS E SECUNDARIAS,ESCADAS,PATAMARES E CHAPAS DAS BASES DA FUNDACAO,PERDAS E PINTURA DE TRATAMENTO,INCLUSIVE FORNECIMENTO DOS PERFIS,CHAPAS E PINTURA ANTICORROSIVA,EXCLUSIVE MONTAGEM</t>
  </si>
  <si>
    <t>ESTRUTURA METALICA EM ACO ESPECIAL,RESISTENTE A CORROSAO(USI-SAC OU SIMILAR),PARA PONTES,VIADUTOS,PASSARELAS,CONSIDERANDO APENAS O FORNECIMENTO DO ACO,EXCLUSIVE MONTAGEM</t>
  </si>
  <si>
    <t>ESTRUTURA METALICA EM ACO ESPECIAL,RESISTENTE A CORROSAO(USI-SAC OU SIMILAR),PARA PONTES,VIADUTOS,PASSARELAS,CONSIDERANDO A MONTAGEM E TODOS OS MATERIAIS E SERVICOS NECESSARIOS,INCLUSIVE PINTURA PROTETORA E EXCLUSIVE O FORNECIMENTO DO ACO</t>
  </si>
  <si>
    <t>RECONSTITUICAO DE ESTRUTURAS METALICAS LEVES,MEDIDAS POR KGDE ACO NECESSARIO(CHAPAS,PERFIS,ETC),INCLUSIVE FORNECIMENTODOS MATERIAIS E PINTURA EM TINTA A BASE DE EPOXI</t>
  </si>
  <si>
    <t>JUNTA DE DILATACAO E VEDACAO,PARA OBRAS DE ARTE,MOVIMENTOS DE -10 A +20MM,INCLUSIVE LABIOS POLIMERICOS.FORNECIMENTO E COLOCACAO.O CUSTO NAO INCLUI:CORTE E REMOCAO DO PAVIMENTO,APICOAMENTO DA LAJE,FORMAS E CONCRETAGEM DOS BERCOS</t>
  </si>
  <si>
    <t>JUNTA DE DILATACAO E VEDACAO,PARA OBRAS DE ARTE,MOVIMENTOS DE -10 A +20MM,INCLUSIVE LABIOS POLIMERICOS,CORTE E REMOCAO DO PAVIMENTO,APICOAMENTO DA LAJE,FORMAS E CONCRETAGEM DOS BERCOS</t>
  </si>
  <si>
    <t>JUNTA DE DILATACAO E VEDACAO,PARA OBRAS DE ARTE,MOVIMENTOS DE -15 A +25MM,INCLUSIVE LABIOS POLIMERICOS.FORNECIMENTO E COLOCACAO.O CUSTO NAO INCLUI:CORTE E REMOCAO DO PAVIMENTO,APICOAMENTO DA LAJE,FORMAS E CONCRETAGEM DOS BERCOS</t>
  </si>
  <si>
    <t>JUNTA DE DILATACAO E VEDACAO,PARA OBRAS DE ARTE,MOVIMENTOS DE -15 A +25MM,INCLUSIVE LABIOS POLIMERICOS,CORTE E REMOCAO DO PAVIMENTO,APICOAMENTO DA LAJE,FORMAS E CONCRETAGEM DOS BERCOS</t>
  </si>
  <si>
    <t>JUNTA DE DILATACAO E VEDACAO,PARA OBRAS DE ARTE,MOVIMENTOS DE -20 A +40MM,INCLUSIVE LABIOS POLIMERICOS.FORNECIMENTO E COLOCACAO.O CUSTO NAO INCLUI:CORTE E REMOCAO DO PAVIMENTO,APICOAMENTO DA LAJE,FORMAS E CONCRETAGEM DOS BERCOS</t>
  </si>
  <si>
    <t>JUNTA DE DILATACAO E VEDACAO,PARA OBRAS DE ARTE,MOVIMENTOS DE -20 A +40MM,INCLUSIVE LABIOS POLIMERICOS,CORTE E REMOCAO DO PAVIMENTO,APICOAMENTO DA LAJE,FORMAS E CONCRETAGEM DOS BERCOS</t>
  </si>
  <si>
    <t>JUNTA DE DILATACAO E VEDACAO DE PISOS,LAJES,PILARES,FISSURAS,ALVENARIAS,RESERVATORIOS,ETC,PARA MOVIMENTOS DE -10 A +30MM.FORNECIMENTO E COLOCACAO</t>
  </si>
  <si>
    <t>JUNTA DE DILATACAO E VEDACAO DE PISOS,LAJES,PILARES,FISSURAS,ALVENARIAS,RESERVATORIOS,ETC,PARA MOVIMENTOS DE -15 A +40MM.FORNECIMENTO E COLOCACAO</t>
  </si>
  <si>
    <t>JUNTA DE DILATACAO E VEDACAO DE PISOS,LAJES,PILARES,FISSURAS,ALVENARIAS,RESERVATORIOS,ETC,PARA MOVIMENTOS DE -7 A +10MM.FORNECIMENTO E COLOCACAO</t>
  </si>
  <si>
    <t>JUNTA DE DILATACAO E VEDACAO DE PISOS,LAJES,PILARES,FISSURAS,ALVENARIAS,RESERVATORIOS,ETC,PARA MOVIMENTOS DE -16 A +23MM.FORNECIMENTO E COLOCACAO</t>
  </si>
  <si>
    <t>JUNTA DE DILATACAO E VEDACAO DE PISOS,LAJES,PILARES,FISSURAS,ALVENARIAS,RESERVATORIOS,ETC,PARA MOVIMENTOS DE -20 A +30MM.FORNECIMENTO E COLOCACAO</t>
  </si>
  <si>
    <t>JUNTA ELASTICA EM PVC TERMOPLASTICO,TIPO 022,PARA JUNTAS SUBMETIDAS A UMA PRESSAO MEDIA E DE POUCA DEFORMACAO.FORNECIMENTO E COLOCACAO</t>
  </si>
  <si>
    <t>JUNTA DE DILATACAO E VEDACAO DE ISOPOR,NA ESPESSURA DE 1CM,INCLUSIVE IMPERMEABILIZANTE A FRIO.FORNECIMENTO E COLOCACAO</t>
  </si>
  <si>
    <t>JUNTA DE DILATACAO E VEDACAO DE ISOPOR,NA ESPESSURA DE 2CM,INCLUSIVE IMPERMEABILIZANTE A FRIO.FORNECIMENTO E COLOCACAO</t>
  </si>
  <si>
    <t>JUNTA DE DILATACAO E VEDACAO DE ISOPOR,NA ESPESSURA DE 3CM,INCLUSIVE IMPERMEABILIZANTE A FRIO.FORNECIMENTO E COLOCACAO</t>
  </si>
  <si>
    <t>JUNTA DE DILATACAO E VEDACAO DE ISOPOR,NA ESPESSURA DE 5CM,INCLUSIVE IMPERMEABILIZANTE A FRIO.FORNECIMENTO E COLOCACAO</t>
  </si>
  <si>
    <t>MONTAGEM DAS ARMADURAS E ESCAMAS EM SERVICO DE TERRA ARMADA,EXCLUSIVE FORNECIMENTO E TRANSPORTE DAS PECAS</t>
  </si>
  <si>
    <t>TERRA ARMADA PARA ARRIMO MACICO TIPO GREIDE,PARA RAMPAS DE ACESSO E VIADUTOS OU PONTES COM SOBRECARGA RODOVIARIA,SENDO ALTURA DA SOLEIRA AO GREIDE DA PISTA DE 0 ATE 6,00M.O CUSTO INCLUI A EXECUCAO DE TODOS OS SERVICOS E O FORNECIMENTO DE TODOS OS ELEMENTOS CONSTRUTIVOS ESPECIAIS E PECAS GALVANIZADAS,EXCLUSIVE A EXECUCAO DO ATERRO</t>
  </si>
  <si>
    <t>TERRA ARMADA PARA ARRIMO DE MACICO TIPO GREIDE,PARA RAMPAS DE ACESSO E VIADUTOS OU PONTES COM SOBRECARGA RODOVIARIA,ALTURA DA SOLEIRA AO GREIDE DA PISTA DE 6 ATE 9,00M.O CUSTO INCLUI A EXECUCAO DE TODOS OS SERVICOS E O FORNECIMENTO DE TODOS OS ELEMENTOS CONSTRUTIVOS ESPECIAIS E PECAS GALVANIZADAS,EXCLUSIVE A EXECUCAO DO ATERRO</t>
  </si>
  <si>
    <t>TERRA ARMADA PARA ARRIMO DE MACICO TIPO GREIDE,PARA RAMPAS DE ACESSO E VIADUTOS OU PONTES COM SOBRECARGA RODOVIARIA,ALTURA DA SOLEIRA AO GREIDE DA PISTA DE 9 ATE 12,00M.O CUSTO INCLUI A EXECUCAO DE TODOS OS SERVICOS E O FORNECIMENTO DE TODOS OS ELEMENTOS CONSTRUTIVOS ESPECIAIS E PECAS GALVANIZADAS,EXCLUSIVE A EXECUCAO DO ATERRO</t>
  </si>
  <si>
    <t>CHUMBAMENTO DE ROCHA,PARA REFORCO DE ABOBODA DE TUNEL,NA FASE DE ESCAVACAO,COM CHUMBADORES DE ACO CA-50,INCLUSIVE FORNECIMENTO DE MATERIAIS,FUROS COM PERFURATRIZ,EXCLUSIVE INJECAO,SENDO MEDIDO POR KG DE VERGALHAO</t>
  </si>
  <si>
    <t>CHUMBAMENTO DE ROCHA,A CEU ABERTO,COM VERGALHAO DE ACO CA-50,INCLUSIVE FORNECIMENTO DE MATERIAIS,FUROS COM PERFURATRIZ,EXCLUSIVE INJECAO,SENDO MEDIDO POR KG DE VERGALHAO</t>
  </si>
  <si>
    <t>TIRANTES PROTENDIDOS DE ACO CA-50,DIAMETRO DE 25MM(7/8"),COM COMPRIMENTO TOTAL ATE 9,00M,INCLUSIVE FORNECIMENTO DE MATERIAIS,PROTECAO ANTICORROSIVA,PREPARO,COLOCACAO E PROTENSAO,EXCLUSIVE PERFURACAO E INJECAO</t>
  </si>
  <si>
    <t>TIRANTES PROTENDIDOS DE ACO CA-50,DIAMETRO DE 32MM(1.1/4"),COM COMPRIMENTO TOTAL ATE 9,00M,INCLUSIVE FORNECIMENTO DE MATERIAIS,PROTECAO ANTICORROSIVA,PREPARO,COLOCACAO E PROTENSAO,EXCLUSIVE PERFURACAO E INJECAO</t>
  </si>
  <si>
    <t>TIRANTES PROTENDIDOS DE ACO CA-50,DIAMETRO DE 25MM(7/8"),COM COMPRIMENTO TOTAL ENTRE 9,00 E 15,00M,INCLUSIVE FORNECIMENTO DE MATERIAIS,PROTECAO ANTICORROSIVA,PREPARO,COLOCACAO E PROTENSAO,EXCLUSIVE PERFURACAO E INJECAO</t>
  </si>
  <si>
    <t>TIRANTES PROTENDIDOS DE ACO CA-50,DIAMETRO DE 32MM(1.1/4"),COM COMPRIMENTO TOTAL ENTRE 9,00 E 15,00M,INCLUSIVE FORNECIMENTO DE MATERIAIS,PROTECAO ANTICORROSIVA,PREPARO,COLOCACAO EPROTENSAO,EXCLUSIVE PERFURACAO E INJECAO</t>
  </si>
  <si>
    <t>TIRANTES PROTENDIDOS DE ACO CA-50,DIAMETRO DE 25MM(7/8"),COM COMPRIMENTO TOTAL MAIOR QUE 15,00M,INCLUSIVE FORNECIMENTO DE MATERIAIS,PROTECAO ANTICORROSIVA,PREPARO,COLOCACAO E PROTENSAO,EXCLUSIVE PERFURACAO E INJECAO</t>
  </si>
  <si>
    <t>TIRANTES PROTENDIDOS DE ACO CA-50,DIAMETRO DE 32MM(1.1/4"),COM COMPRIMENTO TOTAL MAIOR QUE 15,00M,INCLUSIVE FORNECIMENTO DE MATERIAIS,PROTECAO ANTICORROSIVA,PREPARO,COLOCACAO E PROTENSAO,EXCLUSIVE PERFURACAO E INJECAO</t>
  </si>
  <si>
    <t>PROTENSAO DE TIRANTE DE BARRA DE ACO CA-50,EXCLUSIVE FORNECIMENTO DE MATERIAIS</t>
  </si>
  <si>
    <t>FORMA INTERNA EM TUBO DE PVC,DIAMETRO EXTERNO DE 25CM PARA ALIVIO DE PESO PROPRIO DE PECA ESTRUTURAL,INCLUSIVE FORNECIMENTO DOS MATERIAIS</t>
  </si>
  <si>
    <t>TELA PARA ESTRUTURA DE CONCRETO ARMADO,FORMADA POR FIOS DEACO CA-60,COM DIAMETRO DE 3,4MM,CRUZADOS E SOLDADOS ENTRE SI,FORMANDO MALHAS QUADRADAS COM ESPACAMENTO ENTRE OS FIOS DE(15X15)CM.FORNECIMENTO</t>
  </si>
  <si>
    <t>TELA PARA ESTRUTURA DE CONCRETO ARMADO,FORMADA POR FIOS DEACO CA-60,CRUZADAS E SOLDADAS ENTRE SI,FORMANDO MALHAS QUADRADAS DE FIOS COM DIAMETRO DE 4,2MM E ESPACAMENTO ENTRE ELESDE (15X15)CM.FORNECIMENTO</t>
  </si>
  <si>
    <t>TELA PARA ESTRUTURA DE CONCRETO ARMADO,FORMADA POR FIOS DEACO CA-60,CRUZADAS E SOLDADAS ENTRE SI,FORMANDO MALHAS RETANGULARES DE FIOS COM DIAMETRO DE 4,2MM E ESPACAMENTO ENTRE ELES DE (30X15)CM.FORNECIMENTO</t>
  </si>
  <si>
    <t>TELA PARA ESTRUTURA DE CONCRETO ARMADO,FORMADA POR FIOS DE ACO CA-60,COM DIAMETRO DE 5,0MM,CRUZADOS E SOLDADOS ENTRE SI,FORMANDO MALHAS QUADRADAS COM ESPACAMENTO ENTRE ELES DE (10X10)CM.FORNECIMENTO</t>
  </si>
  <si>
    <t>TELA PARA ESTRUTURA DE CONCRETO ARMADO,FORMADA POR FIOS DEACO CA-60,CRUZADAS E SOLDADAS ENTRE SI,FORMANDO MALHAS QUADRADAS DE FIOS COM DIAMETRO DE 4,2MM E ESPACAMENTO ENTRE ELESDE 10X10CM.FORNECIMENTO</t>
  </si>
  <si>
    <t>CONCRETO PROJETADO,INCLUSIVE EQUIPAMENTO DE AR COMPRIMIDO,CONSUMO DE 355KG/M3 DE CIMENTO,ADITIVOS E PERDAS POR REFLEXAO,SENDO A APLICACAO REALIZADA CONTRA SUPERFICIE VERTICAL OU HORIZONTAL SUPERIOR E A MEDICAO FEITA PELO CONCRETO APLICADO</t>
  </si>
  <si>
    <t>CONCRETO PROJETADO,INCLUSIVE EQUIPAMENTO DE AR COMPRIMIDO,CONSUMO DE 355KG/M3 DE CIMENTO,ADITIVOS E PERDAS POR REFLEXAO,SENDO A APLICACAO REALIZADA CONTRA SUPERFICIE HORIZONTAL INFERIOR E A MEDICAO FEITA PELO CONCRETO APLICADO</t>
  </si>
  <si>
    <t>CONCRETO PROJETADO,INCLUSIVE EQUIPAMENTO DE AR COMPRIMIDO,CONSUMO DE 355KG/M3 DE CIMENTO,ADITIVOS E PERDAS POR REFLEXAO,SENDO A APLICACAO REALIZADA CONTRA SUPERFICIE VERTICAL OU HORIZONTAL SUPERIOR E A MEDICAO FEITA NA MAQUINA DE PROJECAO</t>
  </si>
  <si>
    <t>CONCRETO PROJETADO,INCLUSIVE EQUIPAMENTO DE AR COMPRIMIDO,CONSUMO DE 355KG/M3 DE CIMENTO,ADITIVOS E PERDAS POR REFLEXAO,SENDO A APLICACAO REALIZADA CONTRA SUPERFICIE HORIZONTAL INFERIOR E A MEDICAO FEITA NA MAQUINA DE PROJECAO</t>
  </si>
  <si>
    <t>CONCRETO PROJETADO,ADITIVADO COM 80KG DE ADESIVO ESTRUTURALA BASE DE ESTIRENO BUTADIENO(LATEX),INCLUSIVE EQUIPAMENTO DE AR COMPRIMIDO,CONSUMO DE 355KG/M3 DE CIMENTO,ADITIVOS E PERDAS POR REFLEXAO,SENDO A APLICACAO REALIZADA CONTRA SUPERFICIE VERTICAL OU HORIZONTAL SUPERIOR,E A MEDICAO FEITA PELO CONCRETO APLICADO</t>
  </si>
  <si>
    <t>CONCRETO PROJETADO,ADITIVADO COM 80KG DE ADESIVO ESTRUTURALA BASE DE ESTIRENO BUTADIENO(LATEX),INCLUSIVE EQUIPAMENTO DE AR COMPRIMIDO,CONSUMO DE 355KG/M3 DE CIMENTO,ADITIVOS E PERDAS POR REFLEXAO,SENDO A APLICACAO REALIZADA CONTRA SUPERFICIE HORIZONTAL INFERIOR,E A MEDICAO FEITA PELO CONCRETO APLICADO</t>
  </si>
  <si>
    <t>CONCRETO PROJETADO,ADITIVADO COM 80KG DE ADESIVO ESTRUTURALA BASE DE ESTIRENO BUTADIENO(LATEX),INCLUSIVE EQUIPAMENTO DE AR COMPRIMIDO,CONSUMO DE 355KG/M3 DE CIMENTO,ADITIVOS E PERDAS POR REFLEXAO,SENDO A APLICACAO REALIZADA CONTRA SUPERFICIE VERTICAL OU HORIZONTAL SUPERIOR,E A MEDICAO NA MAQUINA DE PROJECAO</t>
  </si>
  <si>
    <t>CONCRETO PROJETADO,ADITIVADO COM 80KG DE ADESIVO ESTRUTURALA BASE DE ESTIRENO BUTADIENO(LATEX),INCLUSIVE EQUIPAMENTO DE AR COMPRIMIDO,CONSUMO DE 355KG/M3 DE CIMENTO,ADITIVOS E PERDAS POR REFLEXAO,SENDO A APLICACAO REALIZADA CONTRA SUPERFICIE HORIZONTAL INFERIOR,E A MEDICAO FEITA NA MAQUINA DE PROJECAO</t>
  </si>
  <si>
    <t>CONCRETO BOMBEADO,FCK=15MPA,COMPREENDENDO O FORNECIMENTO DECONCRETO IMPORTADO DE USINA,COLOCACAO NAS FORMAS,ESPALHAMENTO,ADENSAMENTO MECANICO E ACABAMENTO</t>
  </si>
  <si>
    <t>CONCRETO BOMBEADO,FCK=20MPA,COMPREENDENDO O FORNECIMENTO DECONCRETO IMPORTADO DE USINA,COLOCACAO NAS FORMAS,ESPALHAMENTO,ADENSAMENTO MECANICO E ACABAMENTO</t>
  </si>
  <si>
    <t>CONCRETO BOMBEADO,FCK=25MPA,COMPREENDENDO O FORNECIMENTO DECONCRETO IMPORTADO DE USINA,COLOCACAO NAS FORMAS,ESPALHAMENTO,ADENSAMENTO MECANICO E ACABAMENTO</t>
  </si>
  <si>
    <t>CONCRETO BOMBEADO,FCK=30MPA,COMPREENDENDO O FORNECIMENTO DECONCRETO IMPORTADO DE USINA,COLOCACAO NAS FORMAS,ESPALHAMENTO,ADENSAMENTO MECANICO E ACABAMENTO</t>
  </si>
  <si>
    <t>CONCRETO BOMBEADO,FCK=35MPA,COMPREENDENDO O FORNECIMENTO DECONCRETO IMPORTADO DE USINA,COLOCACAO NAS FORMAS,ESPALHAMENTO,ADENSAMENTO MECANICO E ACABAMENTO</t>
  </si>
  <si>
    <t>CONCRETO BOMBEADO,FCK=40MPA,COMPREENDENDO O FORNECIMENTO DECONCRETO IMPORTADO DE USINA,COLOCACAO NAS FORMAS,ESPALHAMENTO,ADENSAMENTO MECANICO E ACABAMENTO</t>
  </si>
  <si>
    <t>PROTECAO DE ROCHA EM GALERIAS,COM TELAS,INCLUSIVE CHUMBADORES,EXCLUSIVE TELA(VIDE FAMILIA 11.023)</t>
  </si>
  <si>
    <t>CONTENCAO DE BLOCOS SOLTOS EM ENCOSTA,COM TELA,EXCLUSIVE FORNECIMENTO DA TELA(VIDE FAMILIA 11.023)</t>
  </si>
  <si>
    <t>PROTECAO DE REVESTIMENTO EM ALVENARIA,COM TELA,EXCLUSIVE FORNECIMENTO DA TELA,CHAPISCO E REVESTIMENTO(VIDE FAMILIA 11.023)</t>
  </si>
  <si>
    <t>ESTABILIZACAO TALUDES C/MASSA CONCRETO(CIMENTO,AREIA E BRITA 0)ESPESSURA 7CM,PREPARO MANUAL P/UMA RESISTENCIA COMPRESSAO 15MPA,APLICADO MANUALMENTE(A COLHER),SOBRE TELA ACO SOLDADO OU TELA ARAME GALVANIZADO,CONSIDERANDO:LIMPEZA,REGULARIZACAO E REVESTIMENTO COM CAMADA CHAPISCO FINO,FIXACAO TELA.O CUSTO NAO INCLUI FORNECIMENTO TELA(VIDE FAMILIA 11.023)</t>
  </si>
  <si>
    <t>ESTABILIZACAO TALUDES C/MASSA CONCRETO(CIMENTO,AREIA E BRITA 0)ESPESSURA 7CM,PREPARO MECANICO(BETONEIRA)P/RESISTENCIA COMPRESSAO 15MPA,APLICADO MANUALMENTE(A COLHER),SOBRE TELA ACO SOLDADO OU TELA ARAME GALVANIZADO,CONSIDERANDO:LIMPEZA,REGULARIZACAO E REVESTIMENTO CAMADA CHAPISCO FINO,FIXACAO TELA.CUSTO NAO INCLUI FORNECIMENTO TELA(VIDE FAMILIA 11.023)</t>
  </si>
  <si>
    <t>MURO DE CONTENCAO DE TALUDES EM ALVENARIA DE BLOCO DE CONCRETO ESTRUTURAL DE(19X19X39)CM,ATE 1,80M DE ALTURA,INCLUINDO BASE DE CONCRETO,ACO CA-50 E ENCHIMENTO DE BLOCOS E MEDIDO PELA AREA REAL</t>
  </si>
  <si>
    <t>MURO CONTENCAO DE TALUDE,UTILIZANDO BLOCOS CONCRETO ESPECIAIS,MED.(0,40X0,40X0,20)M,SEM JARDINEIRA,MONTAGEM ATRAVES ENCAIXE SECO.FORNECIMENTO DE BLOCOS E MONTAGEM,EXCLUSIVE:GEOGRELHA,FILTRO AREIA,CAMADA VERTICAL DE PEDRA BRITADA,CONCRETO PARA LASTRO,TERRA VEGETAL,ESCAVACAO,COMPACTACAO E FORNECIMENTO DE ATERRO,VIGA DE CONCRETO ARMADO PARA COROAMENTO DO MURO</t>
  </si>
  <si>
    <t>MURO CONTENCAO DE TALUDE,UTILIZANDO BLOCOS CONCRETO ESPECIAIS,MED.(0,40X0,40X0,20)M,COM JARDINEIRA,MONTAGEM ATRAVES ENCAIXE SECO.FORNECIMENTO DE BLOCOS E MONTAGEM,EXCLUSIVE:GEOGRELHA,FILTRO AREIA,CAMADA VERTICAL DE PEDRA BRITADA,CONCRETO PARA LASTRO,TERRA VEGETAL,ESCAVACAO,COMPACTACAO E FORNECIMENTO DE ATERRO,VIGA DE CONCRETO ARMADO PARA COROAMENTO DO MURO</t>
  </si>
  <si>
    <t>PROTECAO DE TALUDE COM PLACAS DE CONCRETO PRE-MOLDADAS(40X80X8)CM,FCK=11MPA,JUNTA DE DILATACAO DE 2CM,INCLUSIVE PREPARODO TERRENO</t>
  </si>
  <si>
    <t>PRE-LAJE COM PAINEL TRELICADO,MACICA,PARA VAO DE 5,20 A 6,20M,PARA TRAFEGO PESADO,CAPEAMENTO DE 25CM DE ESPESSURA,FCK=35MPA,CARGA PERMANENTE DE 7,50KN/M2,INCLUSIVE ARMACAO NEGATIVA E POSITIVA ADICIONAL.FORNECIMENTO E ASSENTAMENTO</t>
  </si>
  <si>
    <t>PRE-LAJE COM PAINEL TRELICADO,MACICA,PARA VAO DE 5,20 A 6,20M,PARA TRAFEGO PESADO,CARGA PERMANENTE DE 7,50KN/M2,EXCLUSIVE CAPEAMENTO E ARMACAO NEGATIVA E POSITIVA ADICIONAL.FORNECIMENTO E ASSENTAMENTO</t>
  </si>
  <si>
    <t>PRE-LAJE COM PAINEL TRELICADO,MACICA,PARA VAO ATE 5,20M,PARA TRAFEGO PESADO,CAPEAMENTO DE 25CM DE ESPESSURA,FCK=35MPA,CARGA PERMANENTE DE 7,50KN/M2,INCLUSIVE ARMACAO NEGATIVA E POSITIVA ADICIONAL.FORNECIMENTO E ASSENTAMENTO</t>
  </si>
  <si>
    <t>PRE-LAJE COM PAINEL TRELICADO,MACICA,PARA VAO ATE 5,20M,PARA TRAFEGO PESADO,CARGA PERMANENTE DE 7,50KN/M2,EXCLUSIVE CAPEAMENTO E ARMACAO NEGATIVA E POSITIVA ADICIONAL.FORNECIMENTOE ASSENTAMENTO</t>
  </si>
  <si>
    <t>PRE-LAJE COM PAINEL TRELICADO,MACICA,PARA VAO DE 4,10 A 5,20M,CAPEAMENTO DE 9CM DE ESPESSURA,FCK=25MPA,SOBRECARGA DE 2,5 A 3,5KN/M2,INCLUSIVE ARMACAO NEGATIVA E POSITIVA ADICIONAL.FORNECIMENTO E ASSENTAMENTO</t>
  </si>
  <si>
    <t>PRE-LAJE COM PAINEL TRELICADO,MACICA,PARA VAO DE 4,10 A 5,20M,SOBRECARGA DE 2,5 A 3,5KN/M2,EXCLUSIVE CAPEAMENTO E ARMACAO NEGATIVA E POSITIVA ADICIONAL.FORNECIMENTO E ASSENTAMENTO.</t>
  </si>
  <si>
    <t>COLAGEM COM ADESIVO ESPECIAL ESTRUTURAL DE PECAS DE CONCRETO PRE-FABRICADAS,SOBRE LAJE PREPARADA E REGULARIZADA,EXCLUSIVE ESTA CAMADA,ESTIMANDO-SE A APLICACAO DE UMA CAMADA DE ADESIVO NAS FACES</t>
  </si>
  <si>
    <t>REFORCO DE CANTO DE LAJE OU JUNTA DE VIADUTO,EM CANTONEIRASDE FERRO DE 3 X 3/8",CHUMBADAS NO CONCRETO POR MEIO DE VERGALHAO SOLDADO.FORNECIMENTO E COLOCACAO</t>
  </si>
  <si>
    <t>REFORCO DE CANTO DE LAJE OU JUNTA DE VIADUTO,EM CANTONEIRASDE FERRO DE 4 X 3/8",CHUMBADAS NO CONCRETO POR MEIO DE VERGALHAO SOLDADO.FORNECIMENTO E COLOCACAO</t>
  </si>
  <si>
    <t>FORMA METALICA PARA CONCRETO,INCLUSIVE FORNECIMENTO,CONFECCAO,MONTAGEM E DESMONTAGEM,SEM UTILIZACAO DE GUINDASTE,ADMITINDO 25 VEZES DE UTILIZACAO,EXCLUSIVE ESCORAMENTO</t>
  </si>
  <si>
    <t>FORMA METALICA PARA CONCRETO,INCLUSIVE FORNECIMENTO,CONFECCAO,MONTAGEM E DESMONTAGEM,SEM UTILIZACAO DE GUINDASTE,ADMITINDO 50 VEZES DE UTILIZACAO,EXCLUSIVE ESCORAMENTO</t>
  </si>
  <si>
    <t>FORMA PERDIDA PARA CONCRETO,EM PERFIL DE ACO ZINCADO E MICRO PERFURADO,COM ESPESSURA DE 0,50MM, TIPO "QUICKJET",INCLUSIVE ACESSORIOS.FORNECIMENTO E COLOCACAO</t>
  </si>
  <si>
    <t>FORMA PARA CONCRETO EM PERFIL DE ACO GALVANIZADO ESTRUTURALTIPO "STEEL DECK",COM ESPESSURA DE 0,80MM,INCLUSIVE ACESSORIOS GALVANIZADOS E EXCLUSIVE TELA E CONCRETO.FORNECIMENTO E COLOCACAO</t>
  </si>
  <si>
    <t>FORMA PARA CONCRETO EM PERFIL DE ACO GALVANIZADO ESTRUTURALTIPO "STEEL DECK",COM ESPESSURA DE 0,95MM,INCLUSIVE ACESSORIOS GALVANIZADOS E EXCLUSIVE TELA E CONCRETO.FORNECIMENTO E COLOCACAO</t>
  </si>
  <si>
    <t>FORMA PARA CONCRETO EM PERFIL DE ACO GALVANIZADO ESTRUTURALTIPO "STEEL DECK",COM ESPESSURA DE 1,25MM,INCLUSIVE ACESSORIOS GALVANIZADOS E EXCLUSIVE TELA E CONCRETO.FORNECIMENTO E COLOCACAO</t>
  </si>
  <si>
    <t>APARELHO DE APOIO DE NEOPRENE,NAO FRETADO(1,4KG/DM3),INCLUSIVE PREPARO DO BERCO.FORNECIMENTO E COLOCACAO</t>
  </si>
  <si>
    <t>APARELHO DE APOIO DE NEOPRENE,FRETADO,INCLUSIVE PREPARO DO BERCO.FORNECIMENTO E COLOCACAO</t>
  </si>
  <si>
    <t>APARELHO DE APOIO,EM ACO EXTRA DURO(ETD).FORNECIMENTO E COLOCACAO</t>
  </si>
  <si>
    <t>FORMA METALICA PARA TUNEIS,EXCLUSIVE A FORMA METALICA,COMPREENDENDO:DESLOCAMENTOS,POSICIONAMENTO,FIXACAO E RETIRADA DE CONJUNTO DE FORMAS DE 7,00M DE EXTENSAO E RESPECTIVOS TRILHOS,EM TUNEL DE 70,00M2 DE SECAO</t>
  </si>
  <si>
    <t>FORMA METALICA PARA TUNEIS COMPREENDENDO:FORNECIMENTO DE FORMAS DESLIZANTES SOBRE TRILHOS DE 7,00M DE EXTENSAO,EM TUNELDE 70,00M2 DE SECAO,FORMAS RIGIDAS SUSPENSAS POR MACACOS</t>
  </si>
  <si>
    <t>BARREIRA DINAMICA CONTRA QUEDAS DE ROCHAS,COMPOSTA DE ARAMEDE ALTA RESISTENCIA,ENERGIA DE CONTENCAO ATE 1500KJ,COM GALVANIZACAO EM ZINCO ALUMINIO,INCLUSIVE POSTES,PLACAS DE BASE,CABOS DE ACO ESPECIAIS E DEMAIS COMPONENTES DO SISTEMA.FORNECIMENTO E COLOCACAO</t>
  </si>
  <si>
    <t>BARREIRA DINAMICA CONTRA QUEDAS DE ROCHAS,COMPOSTA DE ARAMEDE ALTA RESISTENCIA,ENERGIA DE CONTENCAO ATE 3000KJ,COM GALVANIZACAO EM ZINCO ALUMINIO,INCLUSIVE POSTES,PLACAS DE BASE,CABOS DE ACO ESPECIAIS E DEMAIS COMPONENTES DO SISTEMA.FORNECIMENTO E COLOCACAO</t>
  </si>
  <si>
    <t>SISTEMA DE ESTABILIZACAO DE TALUDES DE ROCHA E/OU SOLO,MALHA DE ACO COM CAPACIDADE DE CARGA LONGITUDINAL DE 15T/M,FORMATO LOSANGULAR,FEITA DE FIO DE ACO DE TENSAO DE ESCOAMENTO DE1770MPA,E COM GALVANIZACAO DE ZINCO-ALUMINIO,CARGAS ATE 150KN/M,INCLUSIVE CABOS DE CONTORNO,EXCLUSIVE BARRAS DE ACO E PORCAS.FORNECIMENTO E COLOCACAO</t>
  </si>
  <si>
    <t>SISTEMA DE PROTECAO PARA ENVELOPAMENTO DE GRANDES BLOCOS ROCHOSOS,MALHA COM ABERTURA DE 292X500MM,FEITA COM 3 ARAMES DEACO DE 4MM COM TENSAO DE 1770MPA,TRANCADOS,RESULTANDO EM MALHA DE ACO DE 8,6MM DE DIAMETRO E RESISTENCIA A TRACAO DE 220KN/M,GALVANIZACAO DE ZINCO-ALUMINIO,INCLUSIVE CABOS ACO CONTORNO,EXCLUSIVE BARRAS ACO E PORCAS.FORNECIMENTO E COLOCACAO</t>
  </si>
  <si>
    <t>TIRANTE PARA PROTENSAO,PARA ANCORAGEM EM ROCHA,CONSTITUIDO POR 6 FIOS DE ACO DURO DE 8MM.O CUSTO LEVA EM CONTA APENAS OFORNECIMENTO E A CONFECCAO DO CABO,INCLUSIVE PROTECAO ANTICORROSIVA</t>
  </si>
  <si>
    <t>TIRANTE PARA PROTENSAO,PARA ANCORAGEM EM ROCHA,CONSTITUIDO POR 8 FIOS DE ACO DURO DE 8MM.O CUSTO LEVA EM CONTA APENAS OFORNECIMENTO E A CONFECCAO DO CABO,INCLUSIVE PROTECAO ANTICORROSIVA</t>
  </si>
  <si>
    <t>TIRANTE PARA PROTENSAO,PARA ANCORAGEM EM ROCHA,CONSTITUIDO POR 10 FIOS DE ACO DURO DE 8MM.O CUSTO LEVA EM CONTA APENAS O FORNECIMENTO E A CONFECCAO DO CABO,INCLUSIVE PROTECAO ANTICORROSIVA</t>
  </si>
  <si>
    <t>TIRANTE PARA PROTENSAO,PARA ANCORAGEM EM ROCHA,CONSTITUIDO POR 12 FIOS DE ACO DURO DE 8MM.O CUSTO LEVA EM CONTA APENAS O FORNECIMENTO E A CONFECCAO DO CABO,INCLUSIVE PROTECAO ANTICORROSIVA</t>
  </si>
  <si>
    <t>TIRANTE PARA PROTENSAO,PARA ANCORAGEM EM ROCHA,CONSTITUIDO POR 4 CORDOALHAS DE 12,7MM.O CUSTO LEVA EM CONTA APENAS O FORNECIMENTO E A CONFECCAO DO CABO,INCLUSIVE PROTECAO ANTICORROSIVA</t>
  </si>
  <si>
    <t>TIRANTE PARA PROTENSAO,PARA ANCORAGEM EM ROCHA,CONSTITUIDO POR 6 CORDOALHAS DE 12,7MM.O CUSTO LEVA EM CONTA APENAS O FORNECIMENTO E A CONFECCAO DO CABO,INCLUSIVE PROTECAO ANTICORROSIVA</t>
  </si>
  <si>
    <t>TIRANTE PARA PROTENSAO,PARA ANCORAGEM EM ROCHA,CONSTITUIDO POR 8 CORDOALHAS DE 12,7MM.O CUSTO LEVA EM CONTA APENAS O FORNECIMENTO E A CONFECCAO DO CABO,INCLUSIVE PROTECAO ANTICORROSIVA</t>
  </si>
  <si>
    <t>TIRANTE PARA PROTENSAO,PARA ANCORAGEM EM ROCHA,CONSTITUIDO POR 10 CORDOALHAS DE 12,7MM.O CUSTO LEVA EM CONTA APENAS O FORNECIMENTO E A CONFECCAO DO CABO,INCLUSIVE PROTECAO ANTICORROSIVA</t>
  </si>
  <si>
    <t>TIRANTE PARA PROTENSAO,PARA ANCORAGEM EM ROCHA,CONSTITUIDO POR 12 CORDOALHAS DE 12,7MM.O CUSTO LEVA EM CONTA APENAS O FORNECIMENTO E A CONFECCAO DO CABO,INCLUSIVE PROTECAO ANTICORROSIVA</t>
  </si>
  <si>
    <t>TIRANTE PROTENDIDO PARA ANCORAGEM EM SOLO,CONSTITUIDO POR 6FIOS DE ACO DURO DE 8MM.O CUSTO INCLUI APENAS O FORNECIMENTO E A CONFECCAO DO CABO PARA O TRECHO LIVRE,INCLUSIVE PROTECAO ANTICORROSIVA</t>
  </si>
  <si>
    <t>TIRANTE PROTENDIDO PARA ANCORAGEM EM SOLO,CONSTITUIDO POR 8FIOS DE ACO DURO DE 8MM.O CUSTO INCLUI APENAS O FORNECIMENTO E A CONFECCAO DO CABO PARA O TRECHO LIVRE,INCLUSIVE PROTECAO ANTICORROSIVA</t>
  </si>
  <si>
    <t>TIRANTE PROTENDIDO PARA ANCORAGEM EM SOLO,CONSTITUIDO POR 10 FIOS DE ACO DURO DE 8MM.O CUSTO INCLUI APENAS O FORNECIMENTO E A CONFECCAO DO CABO PARA O TRECHO LIVRE,INCLUSIVE PROTECAO ANTICORROSIVA</t>
  </si>
  <si>
    <t>TIRANTE PROTENDIDO PARA ANCORAGEM EM SOLO,CONSTITUIDO POR 12 FIOS DE ACO DURO DE 8MM.O CUSTO INCLUI APENAS O FORNECIMENTO E A CONFECCAO DO CABO PARA O TRECHO LIVRE,INCLUSIVE PROTECAO ANTICORROSIVA</t>
  </si>
  <si>
    <t>TIRANTE PROTENDIDO PARA ANCORAGEM EM SOLO,CONSTITUIDO POR 16 FIOS DE ACO DURO DE 8MM.O CUSTO INCLUI APENAS O FORNECIMENTO E A CONFECCAO DO CABO PARA O TRECHO LIVRE,INCLUSIVE PROTECAO ANTICORROSIVA</t>
  </si>
  <si>
    <t>TIRANTE PROTENDIDO PARA ANCORAGEM EM SOLO,CONSTITUIDO POR 4CORDOALHAS DE 12,7MM.O CUSTO INCLUI APENAS O FORNECIMENTO EA CONFECCAO DO CABO PARA O TRECHO LIVRE,INCLUSIVE PROTECAO ANTICORROSIVA</t>
  </si>
  <si>
    <t>TIRANTE PROTENDIDO PARA ANCORAGEM EM SOLO,CONSTITUIDO POR 6CORDOALHAS DE 12,7MM.O CUSTO INCLUI APENAS O FORNECIMENTO EA CONFECCAO DO CABO PARA O TRECHO LIVRE,INCLUSIVE PROTECAO ANTICORROSIVA</t>
  </si>
  <si>
    <t>TIRANTE PROTENDIDO PARA ANCORAGEM EM SOLO,CONSTITUIDO POR 8CORDOALHAS DE 12,7MM.O CUSTO INCLUI APENAS O FORNECIMENTO EA CONFECCAO DO CABO PARA O TRECHO LIVRE,INCLUSIVE PROTECAO ANTICORROSIVA</t>
  </si>
  <si>
    <t>TIRANTE PROTENDIDO PARA ANCORAGEM EM SOLO,CONSTITUIDO POR 10 CORDOALHAS DE 12,7MM.O CUSTO INCLUI APENAS O FORNECIMENTO E A CONFECCAO DO CABO PARA O TRECHO LIVRE,INCLUSIVE PROTECAOANTICORROSIVA</t>
  </si>
  <si>
    <t>TIRANTE PROTENDIDO PARA ANCORAGEM EM SOLO,CONSTITUIDO POR 12 CORDOALHAS DE 12,7MM.O CUSTO INCLUI APENAS O FORNECIMENTO E A CONFECCAO DO CABO PARA O TRECHO LIVRE,INCLUSIVE PROTECAO ANTICORROSIVA</t>
  </si>
  <si>
    <t>TIRANTE PROTENDIDO PARA ANCORAGEM EM SOLO,CONSTITUIDO POR 6FIOS DE ACO DURO DE 8MM.O CUSTO INCLUI APENAS O FORNECIMENTO E A CONFECCAO DO CABO PARA TRECHO DE ANCORAGEM</t>
  </si>
  <si>
    <t>TIRANTE PROTENDIDO PARA ANCORAGEM EM SOLO,CONSTITUIDO POR 8FIOS DE ACO DURO DE 8MM.O CUSTO INCLUI APENAS O FORNECIMENTO E A CONFECCAO DO CABO PARA TRECHO DE ANCORAGEM</t>
  </si>
  <si>
    <t>TIRANTE PROTENDIDO PARA ANCORAGEM EM SOLO,CONSTITUIDO POR 10 FIOS DE ACO DURO DE 8MM.O CUSTO INCLUI APENAS O FORNECIMENTO E A CONFECCAO DO CABO PARA TRECHOS DE ANCORAGEM</t>
  </si>
  <si>
    <t>TIRANTE PROTENDIDO PARA ANCORAGEM EM SOLO,CONSTITUIDO POR 12 FIOS DE ACO DURO DE 8MM.O CUSTO INCLUI APENAS O FORNECIMENTO E A CONFECCAO DO CABO PARA TRECHO DE ANCORAGEM</t>
  </si>
  <si>
    <t>TIRANTE PROTENDIDO PARA ANCORAGEM EM SOLO,CONSTITUIDO POR 16 FIOS DE ACO DURO DE 8MM.O CUSTO INCLUI APENAS O FORNECIMENTO E A CONFECCAO DO CABO PARA TRECHO DE ANCORAGEM</t>
  </si>
  <si>
    <t>TIRANTE PROTENDIDO PARA ANCORAGEM EM SOLO,CONSTITUIDO POR 4CORDOALHAS DE 12,7MM.O CUSTO INCLUI APENAS O FORNECIMENTO EA CONFECCAO DO CABO PARA TRECHO DE ANCORAGEM</t>
  </si>
  <si>
    <t>TIRANTE PROTENDIDO PARA ANCORAGEM EM SOLO,CONSTITUIDO POR 6CORDOALHAS DE 12,7MM.O CUSTO INCLUI APENAS O FORNECIMENTO EA CONFECCAO DO CABO PARA TRECHO DE ANCORAGEM</t>
  </si>
  <si>
    <t>TIRANTE PROTENDIDO PARA ANCORAGEM EM SOLO,CONSTITUIDO POR 8CORDOALHAS DE 12,7MM.O CUSTO INCLUI APENAS O FORNECIMENTO EA CONFECCAO DO CABO PARA TRECHO DE ANCORAGEM</t>
  </si>
  <si>
    <t>TIRANTE PROTENDIDO PARA ANCORAGEM EM SOLO,CONSTITUIDO POR 10 CORDOALHAS DE 12,7MM.O CUSTO INCLUI APENAS O FORNECIMENTO E A CONFECCAO DO CABO PARA TRECHO DE ANCORAGEM</t>
  </si>
  <si>
    <t>TIRANTE PROTENDIDO PARA ANCORAGEM EM SOLO,CONSTITUIDO POR 12 CORDOALHAS DE 12,7MM.O CUSTO INCLUI APENAS O FORNECIMENTO E A CONFECCAO DO CABO PARA TRECHO DE ANCORAGEM</t>
  </si>
  <si>
    <t>PROTENSAO INCLUSIVE INSTALACAO,CONE E PLACA DE ANCORAGEM DETIRANTE PARA ANCORAGEM EM ROCHA,CONSTITUIDO POR 4 CORDOALHAS DE 12,7MM,EXCLUSIVE PERFURACAO, INJECAO E O TIRANTE</t>
  </si>
  <si>
    <t>PROTENSAO INCLUSIVE INSTALACAO,CONE E PLACA DE ANCORAGEM DETIRANTE PARA ANCORAGEM EM ROCHA,CONSTITUIDO POR 6 CORDOALHAS DE 12,7MM,EXCLUSIVE PERFURACAO,INJECAO E O TIRANTE</t>
  </si>
  <si>
    <t>PROTENSAO INCLUSIVE INSTALACAO,CONE E PLACA DE ANCORAGEM DETIRANTE PARA ANCORAGEM EM ROCHA,CONSTITUIDO POR 8 CORDOALHAS DE 12,7MM,EXCLUSIVE PERFURACAO,INJECAO E O TIRANTE</t>
  </si>
  <si>
    <t>PROTENSAO INCLUSIVE INSTALACAO,CONE E PLACA DE ANCORAGEM DETIRANTE PARA ANCORAGEM EM ROCHA,CONSTITUIDO POR 10 CORDOALHAS DE 12,7MM,EXCLUSIVE PERFURACAO,INJECAO E O TIRANTE</t>
  </si>
  <si>
    <t>PROTENSAO INCLUSIVE INSTALACAO,CONE E PLACA DE ANCORAGEM DETIRANTE PARA ANCORAGEM EM ROCHA,CONSTITUIDO POR 12 CORDOALHAS DE 12,7MM,EXCLUSIVE PERFURACAO,INJECAO E O TIRANTE</t>
  </si>
  <si>
    <t>PROTENSAO DE TIRANTES DE 4 CORDOALHAS DE 12,7MM,EXCLUSIVE FORNECIMENTO DOS MATERIAIS</t>
  </si>
  <si>
    <t>PROTENSAO DE TIRANTES DE 6 E 8 CORDOALHAS DE 12,7MM,EXCLUSIVE FORNECIMENTO DOS MATERIAIS</t>
  </si>
  <si>
    <t>PROTENSAO DE TIRANTES DE 10 E 12 CORDOALHAS DE 12,7MM,EXCLUSIVE FORNECIMENTO DOS MATERIAIS</t>
  </si>
  <si>
    <t>PROTENSAO INCLUSIVE INSTALACAO,CONE E PLACA DE ANCORAGEM DETIRANTE PARA ANCORAGEM EM SOLO,CONSTITUIDO POR 4 CORDOALHASDE 12,7MM,EXCLUSIVE PERFURACAO,INJECAO E O TIRANTE</t>
  </si>
  <si>
    <t>PROTENSAO INCLUSIVE INSTALACAO,CONE E PLACA DE ANCORAGEM DETIRANTE PARA ANCORAGEM EM SOLO,CONSTITUIDO POR 6 CORDOALHASDE 12,7MM,EXCLUSIVE PERFURACAO,INJECAO E O TIRANTE</t>
  </si>
  <si>
    <t>PROTENSAO INCLUSIVE INSTALACAO,CONE E PLACA DE ANCORAGEM DETIRANTE PARA ANCORAGEM EM SOLO,CONSTITUIDO POR 8 CORDOALHASDE 12,7MM,EXCLUSIVE PERFURACAO,INJECAO E O TIRANTE</t>
  </si>
  <si>
    <t>PROTENSAO INCLUSIVE INSTALACAO,CONE E PLACA DE ANCORAGEM DETIRANTE PARA ANCORAGEM EM SOLO,CONSTITUIDO POR 10 CORDOALHAS DE 12,7MM,EXCLUSIVE PERFURACAO,INJECAO E O TIRANTE</t>
  </si>
  <si>
    <t>PROTENSAO INCLUSIVE INSTALACAO,CONE E PLACA DE ANCORAGEM DETIRANTE PARA ANCORAGEM EM SOLO,CONSTITUIDO POR 12 CORDOALHAS DE 12,7MM,EXCLUSIVE PERFURACAO,INJECAO E O TIRANTE</t>
  </si>
  <si>
    <t>CONCRETO IMPORTADO DE USINA,DOSADO RACIONALMENTE PARA UMA RESISTENCIA CARACTERISTICA A COMPRESSAO DE 10MPA</t>
  </si>
  <si>
    <t>CONCRETO IMPORTADO DE USINA,DOSADO RACIONALMENTE PARA UMA RESISTENCIA CARACTERISTICA A COMPRESSAO DE 15MPA</t>
  </si>
  <si>
    <t>CONCRETO IMPORTADO DE USINA,DOSADO RACIONALMENTE PARA UMA RESISTENCIA CARACTERISTICA A COMPRESSAO DE 20MPA</t>
  </si>
  <si>
    <t>CONCRETO IMPORTADO DE USINA,DOSADO RACIONALMENTE PARA UMA RESISTENCIA CARACTERISTICA A COMPRESSAO DE 25MPA</t>
  </si>
  <si>
    <t>CONCRETO IMPORTADO DE USINA,DOSADO RACIONALMENTE PARA UMA RESISTENCIA CARACTERISTICA A COMPRESSAO DE 30MPA</t>
  </si>
  <si>
    <t>CONCRETO IMPORTADO DE USINA,DOSADO RACIONALMENTE PARA UMA RESISTENCIA CARACTERISTICA A COMPRESSAO DE 35MPA</t>
  </si>
  <si>
    <t>CONCRETO IMPORTADO DE USINA,DOSADO RACIONALMENTE PARA UMA RESISTENCIA CARACTERISTICA A COMPRESSAO DE 40MPA</t>
  </si>
  <si>
    <t>CONCRETO COLORIDO,COM OXIDO DE FERRO VERMELHO SINTETICO,IMPORTADO DE USINA,DOSADO RACIONALMENTE PARA UMA RESISTENCIA CARACTERISTICA A COMPRESSAO DE 15MPA</t>
  </si>
  <si>
    <t>CONCRETO DOSADO RACIONALMENTE PARA UMA RESISTENCIA CARACTERISTICA A COMPRESSAO DE 25MPA, COM ADICAO DE 8% DE MICROSSILICA, PREPARO EM USINA DOSADORA TIPO VERTICAL E LANCAMENTO COM AUXILIO DE EQUIPAMENTOS</t>
  </si>
  <si>
    <t>CONCRETO DE ALTO DESEMPENHO (CAD) DOSADO RACIONALMENTE PARAUMA RESISTENCIA CARACTERISTICA A COMPRESSAO DE 50MPA,PREPARO EM USINA DOSADORA TIPO VERTICAL E LANCAMENTO COM AUXILIO DE  EQUIPAMENTOS,INCLUINDO ADITIVOS</t>
  </si>
  <si>
    <t>CONCRETO DE ALTO DESEMPENHO (CAD) DOSADO RACIONALMENTE PARAUMA RESISTENCIA CARACTERISTICA A COMPRESSAO DE 60MPA, PREPARO EM USINA DOSADORA TIPO VERTICAL E LANCAMENTO COM AUXILIO DE EQUIPAMENTOS, INCLUINDO ADITIVOS</t>
  </si>
  <si>
    <t>CONCRETO DE ALTO DESEMPENHO (CAD) DOSADO RACIONALMENTE PARAUMA RESISTENCIA CARACTERISTICA A COMPRESSAO DE 70MPA,PREPAROEM USINA DOSADORA TIPO VERTICAL E LANCAMENTO COM AUXILIO DEEQUIPAMENTOS, INCLUINDO ADITIVOS</t>
  </si>
  <si>
    <t>TIRANTE PROTENDIDO,PARA CARGA DE TRABALHO ATE 34T,DIAMETRO DE 32MM,INCLUSIVE O FORNECIMENTO DA BARRA E BAINHA,PROTECAO ANTICORROSIVA,PREPARO E COLOCACAO NO FURO,EXCLUSIVE LUVAS,PLACAS,CONTRAPORCAS,ETC,PERFURACAO E INJECAO</t>
  </si>
  <si>
    <t>PROTENSAO PARCIAL E FINAL DE TIRANTE (EXCLUSIVE ESTE),PARA CARGA DE TRABALHO ATE 34T,DIAMETRO DE 32MM,INCLUSIVE O FORNECIMENTO E INSTALACAO DA PLACA,ANEL DE ANGULO,PORCAS,CONTRAPORCAS,LUVAS,ETC,PINTURA E PROTECAO DA CABECA,EXCLUSIVE PERFURACAO E INJECAO</t>
  </si>
  <si>
    <t>TIRANTE PROTENDIDO,PARA CARGA DE TRABALHO ATE 34T,DIAMETRO DE 32MM,INCLUSIVE O FORNECIMENTO DA BARRA E BAINHA,PROTECAO ANTICORROSIVA,PREPARO E COLOCACAO NO FURO E TUBO ESPECIAL PARA INJECAO (TUBO PVC 3/4" E MANCHETES),EXCLUSIVE LUVAS,PLACAS,CONTRAPORCAS,ETC,PERFURACAO E INJECAO</t>
  </si>
  <si>
    <t>TIRANTE PROTENDIDO,PARA CARGA DE TRABALHO ATE 22T,DIAMETRO DE 32MM,INCLUSIVE O FORNECIMENTO DA BARRA,BAINHA,PROTECAO ANTICORROSIVA,PREPARO E COLOCACAO NO FURO,EXCLUSIVE LUVAS,PLACAS,PORCAS E CONTRAPORCAS,ETC,PERFURACAO E INJECAO</t>
  </si>
  <si>
    <t>PROTENSAO PARCIAL E FINAL DE TIRANTE (EXCLUSIVE ESTE),PARA CARGA DE TRABALHO DE 22T,DIAMETRO DE 32MM,INCLUSIVE O FORNECIMENTO E INSTALACAO DA PLACA,ANEL DE ANGULO,PORCAS,CONTRAPORCAS,LUVAS,ETC,PINTURA E PROTECAO DA CABECA,EXCLUSIVE PERFURACAO E INJECAO</t>
  </si>
  <si>
    <t>PROTENSAO DE TIRANTE DE BARRA,DIAMETRO DE 32MM,EXCLUSIVE FORNECIMENTO DE MATERIAIS</t>
  </si>
  <si>
    <t>CONCRETO IMPORTADO DE USINA,DOSADO RACIONALMENTE PARA RESISTENCIA CARACTERISTICA A COMPRESSAO DE 10MPA,INCLUSIVE TRANSPORTE HORIZONTAL ATE 20,00M EM CARRINHOS,ADENSAMENTO E ACABAMENTO</t>
  </si>
  <si>
    <t>CONCRETO IMPORTADO DE USINA,DOSADO RACIONALMENTE PARA RESISTENCIA CARACTERISTICA A COMPRESSAO DE 15MPA,INCLUSIVE TRANSPORTE HORIZONTAL ATE 20,00M EM CARRINHOS,ADENSAMENTO E ACABAMENTO</t>
  </si>
  <si>
    <t>CONCRETO IMPORTADO DE USINA,DOSADO RACIONALMENTE PARA RESISTENCIA CARACTERISTICA A COMPRESSAO DE 20MPA,INCLUSIVE TRANSPORTE HORIZONTAL ATE 20,00M EM CARRINHOS,ADENSAMENTO E ACABAMENTO</t>
  </si>
  <si>
    <t>CONCRETO IMPORTADO DE USINA,DOSADO RACIONALMENTE PARA RESISTENCIA CARACTERISTICA A COMPRESSAO DE 25MPA,INCLUSIVE TRANSPORTE HORIZONTAL ATE 20,00M EM CARRINHOS,ADENSAMENTO E ACABAMENTO</t>
  </si>
  <si>
    <t>CONCRETO IMPORTADO DE USINA,DOSADO RACIONALMENTE PARA RESISTENCIA CARACTERISTICA A COMPRESSAO DE 30MPA,INCLUSIVE TRANSPORTE HORIZONTAL ATE 20,00M EM CARRINHOS,ADENSAMENTO E ACABAMENTO</t>
  </si>
  <si>
    <t>CONCRETO IMPORTADO DE USINA,DOSADO RACIONALMENTE PARA RESISTENCIA CARACTERISTICA A COMPRESSAO DE 35MPA,INCLUSIVE TRANSPORTE HORIZONTAL ATE 20,00M EM CARRINHOS,ADENSAMENTO E ACABAMENTO</t>
  </si>
  <si>
    <t>CONCRETO IMPORTADO DE USINA,DOSADO RACIONALMENTE PARA RESISTENCIA CARACTERISTICA A COMPRESSAO DE 40MPA,INCLUSIVE TRANSPORTE HORIZONTAL ATE 20,00M EM CARRINHOS,ADENSAMENTO E ACABAMENTO</t>
  </si>
  <si>
    <t>PLACA DE CONCRETO ARMADO PRE-MOLDADA,COM 6CM DE ESPESSURA,CONFECCIONADA COM CONCRETO PREPARADO EM USINA DOSADORA TIPO VERTICAL,DOSADO PARA FCK=25MPA E 8% DE MICROSSILICA,COMPREENDENDO LANCAMENTO E ADENSAMENTO MECANICO,INCLUSIVE TRANSPORTE E COLOCACAO SOBRE VIGAS,COM GUINDASTE</t>
  </si>
  <si>
    <t>PLACA DE CONCRETO ARMADO PRE-MOLDADA,COM 8CM DE ESPESSURA,CONFECCIONADA COM CONCRETO PREPARADO EM USINA DOSADORA TIPO VERTICAL,DOSADO PARA FCK=25MPA E 8% DE MICROSSILICA,COMPREENDENDO LANCAMENTO E ADENSAMENTO MECANICO,INCLUSIVE TRANSPORTE E COLOCACAO SOBRE VIGAS,COM GUINDASTE</t>
  </si>
  <si>
    <t>PLACA DE CONCRETO ARMADO PRE-MOLDADA,COM 10CM DE ESPESSURA,CONFECCIONADA COM CONCRETO PREPARADO EM USINA DOSADORA TIPO VERTICAL,DOSADO PARA FCK=25MPA E 8% DE MICROSSILICA,COMPREENDENDO LANCAMENTO E ADENSAMENTO MECANICO,INCLUSIVE TRANSPORTEE COLOCACAO SOBRE VIGAS,COM GUINDASTE</t>
  </si>
  <si>
    <t>ESCORAMENTO TUBULAR(ALUGUEL)COM TUBOS METALICOS,NA DENSIDADE DE 5,00M DE TUBO EQUIPADO POR M3 DE ESCORAMENTO,PAGO PELO VOLUME DESTE E PELO TEMPO NECESSARIO,DESDE A ENTREGA DO MATERIAL NA OBRA,NA OCASIAO APROPRIADA ATE SUA CARGA,PARA DEVOLUCAO,LOGO QUE DESNECESSARIA</t>
  </si>
  <si>
    <t>ESCORAMENTO TUBULAR(ALUGUEL)COM TUBOS METALICOS,PARA QUALQUER DENSIDADE DE TUBO,PAGO PELO COMPRIMENTO NECESSARIO,NO MESMO TEMPO,DESDE A ENTREGA DO MATERIAL NA OBRA,NA OCASIAO APROPRIADA ATE SUA CARGA,PARA DEVOLUCAO,LOGO QUE DESNECESSARIA</t>
  </si>
  <si>
    <t>ESCORAMENTO METALICO (ALUGUEL),COM ESCORAS TELESCOPAVEIS OUTORRES DE CARGA,PARA ESTRUTURA CONVENCIONAL DE CONCRETO ARMADO,EXCLUSIVE CIMBRAMENTO,MONTAGEM E DESMONTAGEM (VIDE ITEM 11.055.0010).MEDICAO PELO VOLUME DE ESCORAMENTO</t>
  </si>
  <si>
    <t>MONTAGEM E DESMONTAGEM DE ESCORAMENTO TUBULAR NORMAL,NA DENSIDADE DE 5,00M DE TUBO POR M3 DE ESCORAMENTO,COMPREENDENDO TRANSPORTE DO MATERIAL PARA OBRA E DESTA PARA O DEPOSITO,INCLUSIVE CARGA E DESCARGA.O CUSTO E DADO POR M3 DE ESCORAMENTO,CONTADO DAS SAPATAS ATE AS EXTREMIDADES SUPERIORES DOS TUBOS,SENDO PAGOS 60% NA MONTAGEM E 40% NA DESMONTAGEM</t>
  </si>
  <si>
    <t>MONTAGEM E DESMONTAGEM DE ESCORAMENTO TUBULAR NORMAL,PARA QUALQUER DENSIDADE DE TUBO,MEDIDO PELO COMPRIMENTO NECESSARIO,COMPREENDENDO TRANSPORTE DO MATERIAL PARA OBRA E DESTA PARAO DEPOSITO,INCLUSIVE CARGA E DESCARGA.O CUSTO E DADO POR M3DE ESCORAMENTO,CONTADO DAS SAPATAS ATE AS EXTREMIDADES SUPERIORES DOS TUBOS,SENDO PAGOS 60% MONTAGEM E 40% DESMONTAGEM</t>
  </si>
  <si>
    <t>MONTAGEM E DESMONTAGEM DE ESCORAMENTO METALICO,CONFORME ITEM 11.050.0010,COMPREENDENDO TRANSPORTE DO MATERIAL PARA OBRAE DESTA PARA O DEPOSITO,INCLUSIVE CARGA E DESCARGA.O CUSTO E DADO POR M3 DE ESCORAMENTO,SENDO PAGOS 60% NA MONTAGEM E 40% NA DESMONTAGEM</t>
  </si>
  <si>
    <t>SUPERESTRUTURA DE PONTE OU VIADUTO,PRE-FABRICADA,EM CONCRETO PROTENDIDO,CLASSE 45,PARA UMA FAIXA DE TRAFEGO COM GUARDA-RODAS E 3,20M DE PISTA DE ROLAMENTO,SEM CAPEAMENTO,COM VAO ENTRE 7,50 E 12,50M,COLOCADA</t>
  </si>
  <si>
    <t>SUPERESTRUTURA DE PONTE OU VIADUTO,PRE-FABRICADA,EM CONCRETO PROTENDIDO,CLASSE 45,PARA DUAS FAIXAS DE TRAFEGO E 7,20M DE PISTA DE ROLAMENTO,SEM CAPEAMENTO,COM VAO ENTRE 7,50 E 12,50M,COLOCADA</t>
  </si>
  <si>
    <t>SUPERESTRUTURA DE PONTE OU VIADUTO,PRE-FABRICADA,EM CONCRETO PROTENDIDO,CLASSE 45,PARA UMA FAIXA DE TRAFEGO COM 3,20M DE PISTA DE ROLAMENTO,COM GUARDA-RODAS,PASSEIOS E GUARDA-CORPOS,COM LARGURA DE 4,60M,SEM CAPEAMENTO,COM VAO ENTRE 7,50 E 12,50M,COLOCADA</t>
  </si>
  <si>
    <t>SUPERESTRUTURA DE PONTE OU VIADUTO,PRE-FABRICADA,EM CONCRETO PROTENDIDO,CLASSE 45,PARA DUAS FAIXAS DE TRAFEGO COM 7,20MDE PISTA DE ROLAMENTO,COM GUARDA-RODAS,PASSEIOS E GUARDA-CORPOS,COM LARGURA TOTAL DE 9,00M,SEM CAPEAMENTO,COM VAO ENTRE7,50 E 12,50M,COLOCADA</t>
  </si>
  <si>
    <t>SUPERESTRUTURA DE PONTE OU VIADUTO,PRE-FABRICADA,EM CONCRETO PROTENDIDO,CLASSE 45,PARA DUAS FAIXAS DE TRAFEGO COM 7,20MDE PISTA DE ROLAMENTO,COM GUARDA-RODAS,PASSEIOS E GUARDA-CORPOS,COM LARGURA TOTAL DE 10,50M,SEM CAPEAMENTO,COM VAO ENTRE 7,50 E 12,50M,COLOCADA</t>
  </si>
  <si>
    <t>SUPERESTRUTURA DE PONTE OU VIADUTO,PRE-FABRICADA,EM CONCRETO PROTENDIDO,CLASSE 45,PARA DUAS FAIXAS DE TRAFEGO DE 3,60M E BARREIRAS TIPO DER-RJ,COM LARGURA TOTAL DE 9,00M,SEM CAPEAMENTO,COM VAO ENTRE 7,50 E 12,50M,COLOCADA</t>
  </si>
  <si>
    <t>SUPERESTRUTURA DE PONTE OU VIADUTO,PRE-FABRICADA,EM CONCRETO PROTENDIDO,CLASSE 45,PARA DUAS FAIXAS DE TRAFEGO DE 3,60M E BARREIRAS TIPO DER-RJ,COM LARGURA TOTAL DE 11,00M,SEM CAPEAMENTO,COM VAO ENTRE 7,50 E 12,50M,COLOCADA</t>
  </si>
  <si>
    <t>SUPERESTRUTURA DE PONTE OU VIADUTO,PRE-FABRICADA,EM CONCRETO PROTENDIDO,CLASSE 45,PARA DUAS FAIXAS DE TRAFEGO DE 3,60M,DOIS ACOSTAMENTOS DE 2,50M E BARREIRAS TIPO DER-RJ,COM LARGURA TOTAL DE 13,00M,SEM CAPEAMENTO,COM VAO ENTRE 7,50 E 12,50M,COLOCADA</t>
  </si>
  <si>
    <t>SUPERESTRUTURA DE PASSARELA PARA PEDESTRE,PRE-FABRICADA,EM CONCRETO PROTENDIDO,COM 2,00M DE LARGURA UTIL E GUARDA-CORPOSMETALICOS,COM VAO ENTRE 7,50 E 10,00M,COLOCADA</t>
  </si>
  <si>
    <t>ABRIGO DESTINADO A PARADA DE ONIBUS,INTEGRALMENTE PRE-FABRICADO EM CONCRETO PROTENDIDO E/OU ARMADO,COM BANCO INCORPORADO AO PILAR E COBERTURA CURVA COM AREA DE PROJECAO HORIZONTALDE 8,00M2,NAS DIMENSOES DE 4,00X2,00M,COLOCADO</t>
  </si>
  <si>
    <t>ESTRUTURA PRE-FABRICADA EM CONCRETO ARMADO/PROTENDIDO,COM FCK&gt;=30MPA,PARA OBRAS PREDIAIS ATE QUATRO PAVIMENTOS,COM PILARES,VIGAS PRINCIPAIS E SECUNDARIAS,LAJES,PATAMARES E RAMPAS DE ACESSO,CONSIDERANDO A CONFECCAO DAS PECAS,INCLUSIVE O FORNECIMENTO DOS MATERIAIS,EXCLUSIVE O TRANSPORTE DAS PECAS PARA O CANTEIRO DE OBRAS E A MONTAGEM</t>
  </si>
  <si>
    <t>ESTRUTURA PRE-FABRICADA EM CONCRETO ARMADO/PROTENDIDO,COM FCK&gt;=30MPA,PARA OBRAS PREDIAIS ATE QUATRO PAVIMENTOS,COM PILARES,VIGAS PRINCIPAIS E SECUNDARIAS,LAJES,PATAMARES E RAMPAS DE ACESSO,CONSIDERANDO A MONTAGEM,EXCLUSIVE A CONFECCAO DAS PECAS(VIDE ITEM 11.060.0410)</t>
  </si>
  <si>
    <t>MURO DE ARRIMO CELULAR,DE PECAS PRE-MOLDADAS DE CONCRETO,COMPREENDENDO:CONFECCAO DAS PECAS,MONTAGEM E COMPACTACAO DO SOLO DE ENCHIMENTO.O CUSTO INCLUI TODOS OS MATERIAIS NECESSARIOS,EXCLUSIVE FORMAS</t>
  </si>
  <si>
    <t>MURO DE ARRIMO CELULAR,DE PECAS PRE-MOLDADAS DE CONCRETO,COMPREENDENDO:CONFECCAO DAS PECAS,MONTAGEM E COMPACTACAO DO SOLO DE ENCHIMENTO,EXCLUSIVE MATERIAIS E FORMAS</t>
  </si>
  <si>
    <t>RECUPERACAO DE JUNTAS DE DILATACAO DE OBRAS DE CONTENCAO ATE 2CM DE ABERTURA COM PROTECAO,ATE PROFUNDIDADE DE 1CM,EXCLUSIVE ANDAIME E RECUPERACAO ESTRUTURAL DAS FACES LATERAIS DA JUNTA</t>
  </si>
  <si>
    <t>RECUPERACAO DE ARMADURAS EM ESTRUTURA DE CONCRETO,POR MEIO DE SOLDA A QUENTE,INCLUSIVE FORNECIMENTO,CORTE,DOBRAGEM E COLOCACAO</t>
  </si>
  <si>
    <t>RECUPERACAO DE ARMADURAS EM ESTRUTURA DE CONCRETO,POR MEIO DE SOLDA A FRIO,INCLUSIVE FORNECIMENTO,CORTE,DOBRAGEM E COLOCACAO</t>
  </si>
  <si>
    <t>RECUPERACAO DE FERRAGEM EM ESTRUTURA DE CONCRETO,SEM UTILIZACAO DE SOLDA,INCLUSIVE FORNECIMENTO,CORTE,DOBRAGEM E COLOCACAO</t>
  </si>
  <si>
    <t>APLICACAO COM AIRLESS DE INIBIDOR DE CORROSAO, EM ESTRUTURADE CONCRETO ARMADO NOS SERVICOS DE RECUPERACAO ESTRUTURAL,EXCLUSIVE LIMPEZA DA ESTRUTURA</t>
  </si>
  <si>
    <t>REFORCO ESTRUTURAL COMPOSTO DE MANTA DE FIBRA DE CARBONO COM ESPESSURA DE 0,165MM,INCLUSIVE LIXAMENTO DA SUPERFICIE,REGULARIZACAO POR ENCHIMENTO ALEATORIO E APLICACAO DE ADESIVO EPOXI PARA FIXACAO E SUTURACAO DAS FIBRAS DE CARBONO</t>
  </si>
  <si>
    <t>REFORCO ESTRUTURAL COM LAMINA DE FIBRA DE CARBONO,LARGURA DE 50MM E ESPESSURA DE 1,20MM,INCLUSIVE LIXAMENTO DA SUPERFICIE,REGULARIZACAO POR ENCHIMENTO ALEATORIO E APLICACAO DE ADESIVO EPOXI PARA FIXACAO E SUTURACAO DAS FIBRAS DE CARBONO</t>
  </si>
  <si>
    <t>TRATAMENTO DE ARMADURA DE FERRO EM ESTRUTURA DE CONCRETO ARMADO COM ARGAMASSA CIMENTICIA PRE-DOSADA,POLIMERICA,BICOMPONENTE,INIBIDOR DE CORROSAO</t>
  </si>
  <si>
    <t>RECUPERACAO DE ESTRUTURA,CAVIDADES E ARESTAS EM CONCRETO ARMADO,COM ARGAMASSA TIXOTROPICA POLIMERICA DE ALTO DESEMPENHOCOM ESPESSURA ATE 3CM</t>
  </si>
  <si>
    <t>RECOMPOSICAO DE CAPEAMENTO DE CONCRETO E PEQUENAS ESPESSURAS EM SERVICOS DE RECUPERACAO ESTRUTURAL,COM ARGAMASSA DE CIMENTO E AREIA NO TRACO 1:3 ADITIVADA COM RESINA ACRILICA NA PROPORCAO 50ML/M3 DE ARGAMASSA E SILICA ATIVA NA PROPORCAO DE5% A 10% DE CIMENTO</t>
  </si>
  <si>
    <t>RECOMPOSICAO DE CAMADA DE CAPEAMENTO DE CONCRETO DE PEQUENAS ESPESSURAS EM SERVICOS DE RECUPERACAO ESTRUTURAL,EXCLUSIVEO MATERIAL</t>
  </si>
  <si>
    <t>ESTUCAMENTO DE CONCRETO APARENTE SENDO A ARGAMASSA DE CIMENTO,CAL E AREIA FINA NO TRACO 1:3:5,COM ESPESSURA DE 2MM,SOBRE SUPERFICIE LIMPA</t>
  </si>
  <si>
    <t>MACAQUEAMENTO PARA TROCA DE APARELHO DE APOIO COM UTILIZACAO DE MACACO PISTAO,CAPACIDADE DE 100T</t>
  </si>
  <si>
    <t>VERIFICACAO DE CARGA RESIDUAL EM ANCORAGENS DE ATE 60T DE CARGA MAXIMA DE ENSAIO,INCLUSIVE FORNECIMENTO DE EQUIPAMENTOSHIDRAULICOS(MACACO E BOMBA),RECUPERACAO COM PINTURA ANTICORROSIVA DAS ANCORAGENS E REPROTENSAO,LIMPEZA COM ESCOVA DE ACO,EXCLUSIVE ANDAIME E CAIXA DE PROTECAO DAS CABECAS DOS TIRANTES</t>
  </si>
  <si>
    <t>ALVENARIA DE PEDRA EM ELEVACAO,DE UMA FACE,FEITA COM BLOCOSDE DIMENSOES APROXIMADAS DE 30X30X30 A 40X40X40CM,ASSENTES COM ARGAMASSA DE CIMENTO,SAIBRO E AREIA,NO TRACO 1:2:3,JUNTAS SIMPLES,TENDO ALTURA ATE 1,50M</t>
  </si>
  <si>
    <t>ALVENARIA DE PEDRA EM ELEVACAO,DE UMA FACE,FEITA COM BLOCOSDE DIMENSOES APROXIMADAS DE 30X30X30 A 40X40X40CM,ASSENTES COM ARGAMASSA DE CIMENTO,SAIBRO E AREIA,NO TRACO 1:2:3,JUNTAS SIMPLES,TENDO ALTURA ATE 2,00M</t>
  </si>
  <si>
    <t>ALVENARIA DE PEDRA EM ELEVACAO,DE UMA FACE,FEITA COM BLOCOSDE DIMENSOES APROXIMADAS DE 30X30X30 A 40X40X40CM,ASSENTES COM ARGAMASSA DE CIMENTO,SAIBRO E AREIA,NO TRACO 1:2:3,JUNTAS SIMPLES,TENDO ALTURA ATE 2,50M</t>
  </si>
  <si>
    <t>ALVENARIA DE PEDRA EM ELEVACAO,DE UMA FACE,FEITA COM BLOCOSDE DIMENSOES APROXIMADAS DE 30X30X30 A 40X40X40CM,ASSENTES COM ARGAMASSA DE CIMENTO,SAIBRO E AREIA,NO TRACO 1:2:3,JUNTAS SIMPLES,TENDO ALTURA ATE 3,00M</t>
  </si>
  <si>
    <t>JUNTAS REENTRANTES,EM ALVENARIA DE PEDRA,COMO EM 12.001.0020,FEITAS COM ARGAMASSA DE CIMENTO,CAL E AREIA FINA,NO TRACO 1:3:5</t>
  </si>
  <si>
    <t>JUNTAS EM RELEVO,EM ALVENARIA DE PEDRA,COMO EM 12.001.0020,FEITAS COM ARGAMASSA DE CIMENTO,CAL E AREIA FINA,NO TRACO 1:3:5</t>
  </si>
  <si>
    <t>ALVENARIA DE PEDRA SECA,EM ELEVACAO,DE UMA FACE,FEITA COM BLOCOS DE DIMENSOES APROXIMADAS DE 30X30X30 A 40X40X40CM ATE 1,50M DE ALTURA</t>
  </si>
  <si>
    <t>ALVENARIA DE PEDRA SECA,EM ELEVACAO,DE DUAS FACES,FEITA COMBLOCOS DE DIMENSOES APROXIMADAS DE 30X30X30 A 40X40X40CM,ATE1,50M DE ALTURA</t>
  </si>
  <si>
    <t>ALVENARIA DE PEDRA EM ELEVACAO,DE UMA FACE,FEITA COM BLOCOSDE PEDRA DE MAO,ASSENTES COM ARGAMASSA DE CIMENTO,SAIBRO E AREIA,NO TRACO 1:2:3,TENDO ALTURA ATE 1,50M,SENDO A ESPESSURA ATE 0,35M</t>
  </si>
  <si>
    <t>ALVENARIA DE PEDRA EM ELEVACAO,DE UMA FACE,FEITA COM BLOCOSDE PEDRA DE MAO,ASSENTES COM ARGAMASSA DE CIMENTO,SAIBRO E AREIA,NO TRACO 1:2:3,TENDO ALTURA ATE 3,00M,SENDO A ESPESSURA ATE 0,35M</t>
  </si>
  <si>
    <t>ALVENARIA DE PEDRA EM ELEVACAO,DE DUAS FACES,FEITA COM BLOCOS DE PEDRA DE MAO,ASSENTES COM ARGAMASSA DE CIMENTO,SAIBRO EAREIA,NO TRACO 1:2:3,TENDO ALTURA ATE 1,50M,SENDO A ESPESSURA ATE 0,35M</t>
  </si>
  <si>
    <t>ALVENARIA DE PEDRA EM ELEVACAO,DE DUAS FACES,FEITA COM BLOCOS DE PEDRA DE MAO,ASSENTES COM ARGAMASSA DE CIMENTO,SAIBRO EAREIA,NO TRACO 1:2:3,TENDO ALTURA ATE 3,00M,SENDO A ESPESSURA ATE 0,35M</t>
  </si>
  <si>
    <t>JUNTAS REENTRANTES EM ALVENARIA DE PEDRA DE MAO,FEITAS COM ARGAMASSA DE CIMENTO,CAL E AREIA FINA,NO TRACO 1:3:5</t>
  </si>
  <si>
    <t>ALVENARIA DE TIJOLOS MACICOS 7X10X20CM,COM ARGAMASSA DE CIMENTO E SAIBRO,NO TRACO 1:6,ATE 3,00M DE ALTURA</t>
  </si>
  <si>
    <t>ALVENARIA DE TIJOLOS MACICOS 7X10X20CM,COM ARGAMASSA DE CIMENTO E SAIBRO,NO TRACO 1:6,ATE 1,50M DE ALTURA</t>
  </si>
  <si>
    <t>ALVENARIA DE TIJOLOS MACICOS 7X10X20CM,COM ARGAMASSA DE CIMENTO E SAIBRO,NO TRACO 1:6,EM PAREDES DE UMA VEZ (0,20M),DE SUPERFICIE CORRIDA,ATE 3,00M DE ALTURA E MEDIDA PELA AREA REAL</t>
  </si>
  <si>
    <t>ALVENARIA DE TIJOLOS MACICOS 7X10X20CM,COM ARGAMASSA DE CIMENTO E SAIBRO,NO TRACO 1:6,EM PAREDES DE UMA VEZ(0,20M),DE SUPERFICIE CORRIDA,ATE 1,50M DE ALTURA E MEDIDA PELA AREA REAL</t>
  </si>
  <si>
    <t>ALVENARIA DE TIJOLOS MACICOS 7X10X20CM,COM ARGAMASSA DE CIMENTO E SAIBRO,NO TRACO 1:6,EM PAREDES DE UMA VEZ(0,20M),COM VAOS OU ARESTAS,ATE 3,00M DE ALTURA E MEDIDA PELA AREA REAL</t>
  </si>
  <si>
    <t>ALVENARIA DE TIJOLOS MACICOS 7X10X20CM,COM ARGAMASSA DE CIMENTO E SAIBRO,NO TRACO 1:6,EM PAREDES DE UMA VEZ(0,20M),CORRIDAS,DE 3,00M A 4,50M DE ALTURA E MEDIDA PELA AREA REAL</t>
  </si>
  <si>
    <t>ALVENARIA DE TIJOLOS MACICOS 7X10X20CM,COM ARGAMASSA DE CIMENTO E SAIBRO,NO TRACO 1:6,EM PAREDES DE UMA VEZ(0,20M),COM VAOS OU ARESTAS,DE 3,00M A 4,50M DE ALTURA E MEDIDA PELA AREA REAL</t>
  </si>
  <si>
    <t>ALVENARIA DE TIJOLOS MACICOS 7X10X20CM,COM ARGAMASSA DE CIMENTO E SAIBRO,NO TRACO 1:6,EM PAREDES DE MEIA VEZ(0,10M),DE SUPERFICIE CORRIDA,ATE 3,00M DE ALTURA E MEDIDA PELA AREA REAL</t>
  </si>
  <si>
    <t>ALVENARIA DE TIJOLOS MACICOS 7X10X20CM,COM ARGAMASSA DE CIMENTO E SAIBRO,NO TRACO 1:6,EM PAREDES DE MEIA VEZ(0,10M),DE SUPERFICIE CORRIDA,ATE 1,50M DE ALTURA E MEDIDA PELA AREA REAL</t>
  </si>
  <si>
    <t>ALVENARIA DE TIJOLOS MACICOS 7X10X20CM,COM ARGAMASSA DE CIMENTO E SAIBRO,NO TRACO 1:6,EM PAREDES DE MEIA VEZ(0,10M),COMVAOS OU ARESTAS,ATE 3,00M DE ALTURA E MEDIDA PELA AREA REAL</t>
  </si>
  <si>
    <t>ALVENARIA DE TIJOLOS MACICOS 7X10X20CM,COM ARGAMASSA DE CIMENTO E SAIBRO,NO TRACO 1:6,EM PAREDES DE MEIA VEZ(0,10M),DE SUPERFICIE CORRIDA,DE 3,00M A 4,50M DE ALTURA E MEDIDA PELA AREA REAL</t>
  </si>
  <si>
    <t>ALVENARIA DE TIJOLOS MACICOS 7X10X20CM,COM ARGAMASSA DE CIMENTO E SAIBRO,NO TRACO 1:6,EM PAREDES DE MEIA VEZ (0,10M),COM VAOS OU ARESTAS,DE 3,00M A 4,50M DE ALTURA E MEDIDA PELA AREA REAL</t>
  </si>
  <si>
    <t>ALVENARIA PARA CAIXAS ENTERRADAS,ATE 0,80M DE PROFUNDIDADE,DE TIJOLOS MACICOS 7X10X20CM,ASSENTES COM ARGAMASSA DE CIMENTO,SAIBRO E AREIA,NO TRACO 1:2:2,EM PAREDES DE MEIA VEZ(0,10M)</t>
  </si>
  <si>
    <t>ALVENARIA PARA CAIXAS ENTERRADAS,ATE 0,80M DE PROFUNDIDADE,DE TIJOLOS MACICOS 7X10X20CM,ASSENTES COM ARGAMASSA DE CIMENTO,SAIBRO E AREIA,NO TRACO 1:2:2,EM PAREDES DE UMA VEZ (0,20M)</t>
  </si>
  <si>
    <t>ALVENARIA PARA CAIXAS ENTERRADAS,DE 0,80 A 1,60M DE PROFUNDIDADE,DE TIJOLOS MACICOS 7X10X20CM,ASSENTES COM ARGAMASSA DECIMENTO,SAIBRO E AREIA,NO TRACO 1:2:2,EM PAREDES DE UMA VEZ(0,20M)</t>
  </si>
  <si>
    <t>APERTO DE ALVENARIA SOB VIGAS OU TETOS,EXECUTADA COM TIJOLOS MACICOS DE 7X10X20CM,INCLINADOS,ASSENTES COM ARGAMASSA DE CIMENTO E SAIBRO,TRACO 1:6,EM PAREDES DE UMA VEZ(0,20M)</t>
  </si>
  <si>
    <t>APERTO DE ALVENARIA SOB VIGAS OU TETOS,EXECUTADA COM TIJOLOS MACICOS DE 7X10X20CM INCLINADOS,ASSENTES COM ARGAMASSA DE CIMENTO E SAIBRO,TRACO 1:6,EM PAREDES DE MEIA VEZ(0,10M)</t>
  </si>
  <si>
    <t>APERTO DE ALVENARIA,SOB VIGAS OU TETOS,EXECUTADO COM ARGILAEXPANDIDA</t>
  </si>
  <si>
    <t>ALVENARIA DE TIJOLOS CERAMICOS FURADOS 10X20X20CM,ASSENTES COM ARGAMASSA DE CIMENTO E SAIBRO,NO TRACO 1:8,EM PAREDES DEUMA VEZ(0,20M),DE SUPERFICIE CORRIDA,ATE 3,00M DE ALTURA E MEDIDA PELA AREA REAL</t>
  </si>
  <si>
    <t>ALVENARIA DE TIJOLOS CERAMICOS FURADOS 10X20X20CM,ASSENTES COM ARGAMASSA DE CIMENTO E SAIBRO,NO TRACO 1:8,EM PAREDES DEUMA VEZ(0,20M),DE SUPERFICIE CORRIDA,ATE 1,50M DE ALTURA E MEDIDA PELA AREA REAL</t>
  </si>
  <si>
    <t>ALVENARIA DE TIJOLOS CERAMICOS FURADOS 10X20X20CM,ASSENTES COM ARGAMASSA DE CIMENTO E SAIBRO,NO TRACO 1:8,EM PAREDES DEUMA VEZ(0,20M),COM VAOS OU ARESTAS,ATE 3,00M DE ALTURA E MEDIDA PELA AREA REAL</t>
  </si>
  <si>
    <t>ALVENARIA DE TIJOLOS CERAMICOS FURADOS 10X20X20CM,ASSENTES COM ARGAMASSA DE CIMENTO E SAIBRO,NO TRACO 1:8,EM PAREDES DEUMA VEZ(0,20M),DE SUPERFICIE CORRIDA,DE 3,00M A 4,50M DE ALTURA E MEDIDA PELA AREA REAL</t>
  </si>
  <si>
    <t>ALVENARIA DE TIJOLOS CERAMICOS FURADOS 10X20X20CM,ASSENTES COM ARGAMASSA DE CIMENTO E SAIBRO,NO TRACO 1:8,EM PAREDES DEUMA VEZ(0,20M),COM VAOS OU ARESTAS,DE 3,00M A 4,50M DE ALTURA E MEDIDA PELA AREA REAL</t>
  </si>
  <si>
    <t>ALVENARIA DE TIJOLOS CERAMICOS FURADOS 10X20X20CM,ASSENTES COM ARGAMASSA DE CIMENTO E SAIBRO,NO TRACO 1:8,EM PAREDES DEMEIA VEZ(0,10M),DE SUPERFICIE CORRIDA,ATE 3,00M DE ALTURA EMEDIDA PELA AREA REAL</t>
  </si>
  <si>
    <t>ALVENARIA DE TIJOLOS CERAMICOS FURADOS 10X20X20CM,ASSENTES COM ARGAMASSA DE CIMENTO E SAIBRO,NO TRACO 1:8,EM PAREDES DEMEIA VEZ(0,10M),DE SUPERFICIE CORRIDA,ATE 1,50M DE ALTURA EMEDIDA PELA AREA REAL</t>
  </si>
  <si>
    <t>ALVENARIA DE TIJOLOS CERAMICOS FURADOS 10X20X20CM,ASSENTES COM ARGAMASSA DE CIMENTO E SAIBRO,NO TRACO 1:8,EM PAREDES DEMEIA VEZ(0,10M)COM VAOS OU ARESTAS,ATE 3,00M DE ALTURA E MEDIDA PELA AREA REAL</t>
  </si>
  <si>
    <t>ALVENARIA DE TIJOLOS CERAMICOS FURADOS 10X20X20CM,ASSENTES COM ARGAMASSA DE CIMENTO E SAIBRO,NO TRACO 1:8,EM PAREDES DEMEIA VEZ(0,10M),DE SUPERFICIE CORRIDA,DE 3,00M A 4,50M DE ALTURA E MEDIDA PELA AREA REAL</t>
  </si>
  <si>
    <t>ALVENARIA DE TIJOLOS CERAMICOS FURADOS 10X20X20CM,ASSENTES COM ARGAMASSA DE CIMENTO E SAIBRO,NO TRACO 1:8,EM PAREDES DEMEIA VEZ(0,10M),COM VAOS OU ARESTAS,DE 3,00M A 4,50M,MEDIDAPELA AREA REAL</t>
  </si>
  <si>
    <t>ALVENARIA DE TIJOLOS CERAMICOS FURADOS 10X20X30CM,COMPLEMENTADA COM 20% DE TIJOLOS DE 10X20X20CM,ASSENTES COM ARGAMASSADE CIMENTO E SAIBRO,NO TRACO 1:8,EM PAREDES DE UMA VEZ(0,20M),DE SUPERFICIE CORRIDA,ATE 3,00M DE ALTURA E MEDIDA PELA AREA REAL</t>
  </si>
  <si>
    <t>ALVENARIA DE TIJOLOS CERAMICOS FURADOS 10X20X30CM,COMPLEMENTADA COM 20% DE TIJOLOS DE 10X20X20CM,ASSENTES COM ARGAMASSADE CIMENTO E SAIBRO,NO TRACO 1:8,EM PAREDES DE UMA VEZ(0,20M),DE SUPERFICIE CORRIDA,ATE 1,50M DE ALTURA E MEDIDA PELA AREA REAL</t>
  </si>
  <si>
    <t>ALVENARIA DE TIJOLOS CERAMICOS FURADOS 10X20X30CM,COMPLEMENTADA COM 20% DE TIJOLOS DE 10X20X20CM,ASSENTES COM ARGAMASSADE CIMENTO E SAIBRO,NO TRACO 1:8,EM PAREDES DE UMA VEZ(0,20M),COM VAOS OU ARESTAS,ATE 3,00M DE ALTURA E MEDIDA PELA AREA REAL</t>
  </si>
  <si>
    <t>ALVENARIA DE TIJOLOS CERAMICOS FURADOS 10X20X30CM,COMPLEMENTADA COM 20% DE TIJOLOS DE 10X20X20CM,ASSENTES COM ARGAMASSADE CIMENTO E SAIBRO,NO TRACO 1:8,EM PAREDES DE UMA VEZ(0,20M),DE SUPERFICIE CORRIDA,DE 3,00M A 4,50M DE ALTURA E MEDIDAPELA AREA REAL</t>
  </si>
  <si>
    <t>ALVENARIA DE TIJOLOS CERAMICOS FURADOS 10X20X30CM,COMPLEMENTADA COM 20% DE TIJOLOS DE 10X20X20CM,ASSENTES COM ARGAMASSADE CIMENTO E SAIBRO,NO TRACO 1:8,EM PAREDES DE UMA VEZ(0,20M),COM VAOS OU ARESTAS,DE 3,00M A 4,50M DE ALTURA E MEDIDA PELA AREA REAL</t>
  </si>
  <si>
    <t>ALVENARIA DE TIJOLOS CERAMICOS FURADOS 10X20X30CM,COMPLEMENTADA COM 6% DE TIJOLOS DE 10X20X20CM,ASSENTES COM ARGAMASSA DE CIMENTO E SAIBRO,NO TRACO 1:8,EM PAREDES DE MEIA VEZ(0,10M) DE SUPERFICIE CORRIDA,ATE 3,00M DE ALTURA E MEDIDA PELA AREA REAL</t>
  </si>
  <si>
    <t>ALVENARIA DE TIJOLOS CERAMICOS FURADOS 10X20X30CM,COMPLEMENTADA COM 6% DE TIJOLOS DE 10X20X20CM,ASSENTES COM ARGAMASSA DE CIMENTO E SAIBRO,NO TRACO 1:8,EM PAREDES DE MEIA VEZ(0,10M) DE SUPERFICIE CORRIDA,ATE 1,50M DE ALTURA E MEDIDA PELA AREA REAL</t>
  </si>
  <si>
    <t>ALVENARIA DE TIJOLOS CERAMICOS FURADOS 10X20X30CM,COMPLEMENTADA COM 6% DE TIJOLOS DE 10X20X20CM,ASSENTES COM ARGAMASSA DE CIMENTO E SAIBRO,NO TRACO 1:8,EM PAREDES DE MEIA VEZ(0,10M) COM VAOS OU ARESTAS,ATE 3,00M DE ALTURA E MEDIDA PELA AREA REAL</t>
  </si>
  <si>
    <t>ALVENARIA DE TIJOLOS CERAMICOS FURADOS 10X20X30CM,COMPLEMENTADA COM 6% DE TIJOLOS DE 10X20X20CM,ASSENTES COM ARGAMASSA DE CIMENTO E SAIBRO,NO TRACO 1:8,EM PAREDES DE MEIA VEZ (0,10M),DE SUPERFICIE CORRIDA,DE 3,00 A 4,50M DE ALTURA E MEDIDAPELA AREA REAL</t>
  </si>
  <si>
    <t>ALVENARIA DE TIJOLOS CERAMICOS FURADOS 10X20X30CM,COMPLEMENTADA COM 6% DE TIJOLOS DE 10X20X20CM,ASSENTES COM ARGAMASSA DE CIMENTO E SAIBRO,NO TRACO 1:8,EM PAREDES DE MEIA VEZ(0,10M) COM VAOS OU ARESTAS,DE 3,00 A 4,50M DE ALTURA E MEDIDA PELA AREA REAL</t>
  </si>
  <si>
    <t>ALVENARIA DE TIJOLOS CERAMICOS FURADOS 10X20X20CM,ASSENTES COM ARGAMASSA DE CIMENTO,CAL HIDRATADA ADITIVADA E AREIA,NO TRACO 1:1:8,EM PAREDES DE UMA VEZ(0,20M),DE SUPERFICIE CORRIDA,ATE 3,00M DE ALTURA E MEDIDA PELA AREA REAL</t>
  </si>
  <si>
    <t>ALVENARIA DE TIJOLOS CERAMICOS FURADOS 10X20X20CM,ASSENTES COM ARGAMASSA DE CIMENTO,CAL HIDRATADA ADITIVADA E AREIA,NO TRACO 1:1:8,EM PAREDES DE UMA VEZ(0,20M),DE SUPERFICIE CORRIDA,ATE 1,50M DE ALTURA E MEDIDA PELA AREA REAL</t>
  </si>
  <si>
    <t>ALVENARIA DE TIJOLOS CERAMICOS FURADOS 10X20X20CM,ASSENTES COM ARGAMASSA DE CIMENTO,CAL HIDRATADA ADITIVADA E AREIA,NO TRACO 1:1:8,EM PAREDES DE UMA VEZ(0,20M),COM VAOS OU ARESTAS,ATE 3,00M DE ALTURA E MEDIDA PELA AREA REAL</t>
  </si>
  <si>
    <t>ALVENARIA DE TIJOLOS,CERAMICOS FURADOS 10X20X20CM,ASSENTES COM ARGAMASSA DE CIMENTO,CAL HIDRATADA ADITIVADA E AREIA,NO TRACO 1:1:8,EM PAREDES DE UMA VEZ(0,20M),DE SUPERFICIE CORRIDA,DE 3,00 A 4,50M DE ALTURA E MEDIDA PELA AREA REAL</t>
  </si>
  <si>
    <t>ALVENARIA DE TIJOLOS CERAMICOS FURADOS 10X20X20CM,ASSENTES COM ARGAMASSA DE CIMENTO,CAL HIDRATADA ADITIVADA E AREIA,NO TRACO 1:1:8,EM PAREDES DE UMA VEZ(0,20M),COM VAOS OU ARESTAS,DE 3,00 A 4,50M DE ALTURA E MEDIDA PELA AREA REAL</t>
  </si>
  <si>
    <t>ALVENARIA DE TIJOLOS CERAMICOS FURADOS 10X20X20CM ASSENTES COM ARGAMASSA DE CIMENTO,CAL HIDRATADA ADITIVADA E AREIA,NO TRACO 1:1:8,EM PAREDES DE MEIA VEZ(0,10M),DE SUPERFICIE CORRIDA,ATE 3,00M DE ALTURA E MEDIDA PELA AREA REAL</t>
  </si>
  <si>
    <t>ALVENARIA DE TIJOLOS CERAMICOS,FURADOS 10X20X20CM,ASSENTES COM ARGAMASSA DE CIMENTO,CAL HIDRATADA ADITIVADA E AREIA,NO TRACO 1:1:8,EM PAREDES DE MEIA VEZ(0,10M),DE SUPERFICIE CORRIDA,ATE 1,50M DE ALTURA E MEDIDA PELA AREA REAL</t>
  </si>
  <si>
    <t>ALVENARIA DE TIJOLOS CERAMICOS FURADOS 10X20X20CM,ASSENTES COM ARGAMASSA DE CIMENTO,CAL HIDRATADA ADITIVADA E AREIA,NO TRACO 1:1:8,EM PAREDES DE MEIA VEZ(0,10M),COM VAOS OU ARESTAS,ATE 3,00M DE ALTURA E MEDIDA PELA AREA REAL</t>
  </si>
  <si>
    <t>ALVENARIA DE TIJOLOS CERAMICOS FURADOS 10X20X20CM ASSENTES COM ARGAMASSA DE CIMENTO,CAL HIDRATADA ADITIVADA E AREIA,NO TRACO 1:1:8,EM PAREDES DE MEIA VEZ(0,10M),DE SUPERFICIE CORRIDA,DE 3,00 A 4,50M DE ALTURA E MEDIDA PELA AREA REAL</t>
  </si>
  <si>
    <t>ALVENARIA DE TIJOLOS CERAMICOS FURADOS 10X20X20CM,ASSENTES COM ARGAMASSA DE CIMENTO,CAL HIDRATADA ADITIVADA E AREIA,NO TRACO 1:1:8,EM PAREDES DE MEIA VEZ(0,10M),COM VAOS OU ARESTAS,DE 3,00 A 4,50M DE ALTURA E MEDIDA PELA AREA REAL</t>
  </si>
  <si>
    <t>ALVENARIA DE TIJOLOS CERAMICOS FURADOS 10X20X30CM,COMPLEMENTADA COM 20% DE TIJOLOS DE 10X20X20CM,ASSENTES COM ARGAMASSADE CIMENTO,CAL HIDRATADA ADITIVADA E AREIA,NO TRACO 1:1:8,EM PAREDES DE UMA VEZ(0,20M),DE SUPERFICIE CORRIDA,ATE 3,00M DE ALTURA E MEDIDA PELA AREA REAL</t>
  </si>
  <si>
    <t>ALVENARIA DE TIJOLOS CERAMICOS FURADOS 10X20X30CM,COMPLEMENTADA COM 20% DE TIJOLOS DE 10X20X20CM,ASSENTES COM ARGAMASSADE CIMENTO,CAL HIDRATADA ADITIVADA E AREIA,NO TRACO 1:1:8,EM PAREDES DE UMA VEZ(0,20M),DE SUPERFICIE CORRIDA,ATE 1,50M DE ALTURA E MEDIDA PELA AREA REAL</t>
  </si>
  <si>
    <t>ALVENARIA DE TIJOLOS CERAMICOS FURADOS 10X20X30CM,COMPLEMENTADA COM 20% DE TIJOLOS DE 10X20X20CM,ASSENTES COM ARGAMASSADE CIMENTO,CAL HIDRATADA ADITIVADA E AREIA,NO TRACO 1:1:8,EM PAREDES DE UMA VEZ(0,20M),COM VAOS OU ARESTAS,ATE 3,00M DEALTURA E MEDIDA PELA AREA REAL</t>
  </si>
  <si>
    <t>ALVENARIA DE TIJOLOS CERAMICOS FURADOS 10X20X30CM,COMPLEMENTADA COM 20% DE TIJOLOS DE 10X20X20CM,ASSENTES COM ARGAMASSADE CIMENTO,CAL HIDRATADA ADITIVADA E AREIA,NO TRACO 1:1:8,EM PAREDES DE UMA VEZ(0,20M),DE SUPERFICIE CORRIDA,DE 3,00 A 4,50 DE ALTURA E MEDIDA PELA AREA REAL</t>
  </si>
  <si>
    <t>ALVENARIA DE TIJOLOS CERAMICOS FURADOS 10X20X30CM,COMPLEMENTADA COM 20% DE TIJOLOS DE 10X20X20CM,ASSENTES COM ARGAMASSADE CIMENTO,CAL HIDRATADA ADITIVADA E AREIA,NO TRACO 1:1:8,EM PAREDES DE UMA VEZ (0,20M),COM VAOS OU ARESTAS,DE 3,00 A 4,50M DE ALTURA E MEDIDA PELA AREA REAL</t>
  </si>
  <si>
    <t>ALVENARIA DE TIJOLOS CERAMICOS FURADOS 10X20X30CM,COMPLEMENTADA COM 6% DE TIJOLOS DE 10X20X20CM,ASSENTES COM ARGAMASSA DE CIMENTO,CAL HIDRATADA ADITIVADA E AREIA,NO TRACO 1:1:8,EMPAREDES DE MEIA VEZ(0,10M),DE SUPERFICIE CORRIDA,ATE 3,00M DE ALTURA E MEDIDA PELA AREA REAL</t>
  </si>
  <si>
    <t>ALVENARIA DE TIJOLOS CERAMICOS FURADOS 10X20X30CM,COMPLEMENTADA COM 6% DE TIJOLOS DE 10X20X20CM,ASSENTES COM ARGAMASSA DE CIMENTO,CAL HIDRATADA ADITIVADA E AREIA,NO TRACO 1:1:8,EMPAREDES DE MEIA VEZ(0,10M),DE SUPERFICIE CORRIDA,ATE 1,50M DE ALTURA E MEDIDA PELA AREA REAL</t>
  </si>
  <si>
    <t>ALVENARIA DE TIJOLOS CERAMICOS FURADOS 10X20X30CM,COMPLEMENTADA COM 6% DE TIJOLOS DE 10X20X20CM,ASSENTES COM ARGAMASSA DE CIMENTO,CAL HIDRATADA ADITIVADA E AREIA,NO TRACO 1:1:8,EMPAREDES DE MEIA VEZ(0,10M),COM VAOS OU ARESTAS,ATE 3,00M DEALTURA E MEDIDA PELA AREA REAL</t>
  </si>
  <si>
    <t>ALVENARIA DE TIJOLOS CERAMICOS FURADOS 10X20X30CM,COMPLEMENTADA COM 6% DE TIJOLOS DE 10X20X20CM,ASSENTES COM ARGAMASSA DE CIMENTO,CAL HIDRATADA ADITIVADA E AREIA,NO TRACO 1:1:8,EMPAREDES DE MEIA VEZ(0,10M),DE SUPERFICIE CORRIDA,DE 3,00 A 4,50 DE ALTURA E MEDIDA PELA AREA REAL</t>
  </si>
  <si>
    <t>ALVENARIA DE TIJOLOS CERAMICOS FURADOS 10X20X30CM,COMPLEMENTADA COM 6% DE TIJOLOS DE 10X20X20CM,ASSENTES COM ARGAMASSA DE CIMENTO,CAL HIDRATADA ADITIVADA E AREIA,NO TRACO 1:1:8,EMPAREDES DE MEIA VEZ(0,10M),COM VAOS OU ARESTAS,DE 3,00 A 4,50M DE ALTURA E MEDIDA PELA AREA REAL</t>
  </si>
  <si>
    <t>ALVENARIA DE 10CM DE ESPESSURA EM TIJOLOS REFRATARIOS APARENTES,COM MEDIDAS APROXIMADAS DE 5X11X23CM,ASSENTES COM ARGAMASSA DE CIMENTO E SAIBRO,NO TRACO 1:6,EM PAREDES COM VAOS OUARESTAS E MEDIDA PELA AREA REAL</t>
  </si>
  <si>
    <t>ALVENARIA DE BLOCOS DE CONCRETO 10X20X40CM,ASSENTES COM ARGAMASSA DE CIMENTO E AREIA,NO TRACO 1:8,EM PAREDES DE 0,10M DEESPESSURA,DE SUPERFICIE CORRIDA,ATE 3,00M DE ALTURA E MEDIDA PELA AREA REAL</t>
  </si>
  <si>
    <t>ALVENARIA DE BLOCOS DE CONCRETO 10X20X40CM,ASSENTES COM ARGAMASSA DE CIMENTO E AREIA,NO TRACO 1:8,EM PAREDES DE 0,10M DEESPESSURA,COM VAOS OU ARESTAS,ATE 3,00M DE ALTURA E MEDIDA PELA AREA REAL</t>
  </si>
  <si>
    <t>ALVENARIA DE BLOCOS DE CONCRETO 10X20X40CM,ASSENTES COM ARGAMASSA DE CIMENTO E AREIA,NO TRACO 1:8,EM PAREDES DE 0,10M DEESPESSURA,DE SUPERFICIE CORRIDA,DE 3,00 A 4,50M DE ALTURA EE MEDIDA PELA AREA REAL</t>
  </si>
  <si>
    <t>ALVENARIA DE BLOCOS DE CONCRETO 10X20X40CM,ASSENTES COM ARGAMASSA DE CIMENTO E AREIA,NO TRACO 1:8,EM PAREDES DE 0,10M DEESPESSURA,COM VAOS OU ARESTAS,DE 3,00 A 4,50M DE ALTURA E MEDIDA PELA AREA REAL</t>
  </si>
  <si>
    <t>ALVENARIA DE BLOCOS DE CONCRETO 15X20X40CM,ASSENTES COM ARGAMASSA DE CIMENTO E AREIA,NO TRACO 1:8,EM PAREDES DE 0,15M DE ESPESSURA,DE SUPERFICIE CORRIDA,ATE 3,00M DE ALTURA E MEDIDA PELA AREA REAL</t>
  </si>
  <si>
    <t>ALVENARIA DE BLOCOS DE CONCRETO 15X20X40CM,ASSENTES COM ARGAMASSA DE CIMENTO E AREIA,NO TRACO 1:8,EM PAREDES DE 0,15M DEESPESSURA,COM VAOS OU ARESTAS,ATE 3,00M DE ALTURA E MEDIDA PELA AREA REAL</t>
  </si>
  <si>
    <t>ALVENARIA DE BLOCOS DE CONCRETO 15X20X40CM,ASSENTES COM ARGAMASSA DE CIMENTO E AREIA,NO TRACO 1:8,EM PAREDES DE 0,15M DEESPESSURA,DE SUPERFICIE CORRIDA,DE 3,00 A 4,50M DE ALTURA EMEDIDA PELA AREA REAL</t>
  </si>
  <si>
    <t>ALVENARIA DE BLOCOS DE CONCRETO 15X20X40CM,ASSENTES COM ARGAMASSA DE CIMENTO E AREIA,NO TRACO 1:8,EM PAREDES DE 0,15M DEESPESSURA,COM VAOS OU ARESTAS,DE 3,00M A 4,50M DE ALTURA E MEDIDA PELA AREA REAL</t>
  </si>
  <si>
    <t>ALVENARIA DE BLOCOS DE CONCRETO 20X20X40CM,ASSENTES COM ARGAMASSA DE CIMENTO E AREIA,NO TRACO 1:6,EM PAREDES DE 0,20M DE ESPESSURA,DE SUPERFICIE CORRIDA,ATE 3,00M DE ALTURA E MEDIDA PELA AREA REAL</t>
  </si>
  <si>
    <t>ALVENARIA DE BLOCOS DE CONCRETO 20X20X40CM,ASSENTES COM ARGAMASSA DE CIMENTO E AREIA,NO TRACO 1:6,EM PAREDES DE 0,20M DEESPESSURA,COM VAOS OU ARESTAS,ATE 3,00M DE ALTURA E MEDIDA PELA AREA REAL</t>
  </si>
  <si>
    <t>ALVENARIA DE BLOCOS DE CONCRETO 20X20X40CM,ASSENTES COM ARGAMASSA DE CIMENTO E AREIA,NO TRACO 1:6,EM PAREDES DE 0,20M DEESPESSURA,DE SUPERFICIE CORRIDA,DE 3,00 A 4,50M DE ALTURA EMEDIDA PELA AREA REAL</t>
  </si>
  <si>
    <t>ALVENARIA DE BLOCOS DE CONCRETO 20X20X40CM,ASSENTES COM ARGAMASSA DE CIMENTO E AREIA,NO TRACO 1:6,EM PAREDES DE 0,20M DEESPESSURA,COM VAOS OU ARESTAS,DE 3,00 A 4,50M DE ALTURA E MEDIDA PELA AREA REAL</t>
  </si>
  <si>
    <t>ALVENARIA DE BLOCOS DE CONCRETO 10X20X40CM,ASSENTES COM ARGAMASSA DE CIMENTO,CAL HIDRATADA ADITIVADA E AREIA,NO TRACO 1:1:10,EM PAREDES DE 0,10M DE ESPESSURA,DE SUPERFICIE CORRIDA,ATE 3,00M DE ALTURA E MEDIDA PELA AREA REAL</t>
  </si>
  <si>
    <t>ALVENARIA DE BLOCOS DE CONCRETO 10X20X40CM,ASSENTES COM ARGAMASSA DE CIMENTO,CAL HIDRATADA ADITIVADA E AREIA,NO TRACO 1:1:10,EM PAREDES DE 0,10M DE ESPESSURA,COM VAOS OU ARESTAS,ATE 3,00M DE ALTURA E MEDIDA PELA AREA REAL</t>
  </si>
  <si>
    <t>ALVENARIA DE BLOCOS DE CONCRETO 10X20X40CM,ASSENTES COM ARGAMASSA DE CIMENTO,CAL HIDRATADA ADITIVADA E AREIA,NO TRACO 1:1:10,EM PAREDES DE 0,10M DE ESPESSURA,DE SUPERFICIE CORRIDA,DE 3,00M A 4,50M DE ALTURA E MEDIDA PELA AREA REAL</t>
  </si>
  <si>
    <t>ALVENARIA DE BLOCOS DE CONCRETO 10X20X40CM,ASSENTES COM ARGAMASSA DE CIMENTO,CAL HIDRATADA ADITIVADA E AREIA,NO TRACO 1:1:10,EM PAREDES DE 0,10M DE ESPESSURA,COM VAOS OU ARESTAS,DE 3,00M A 4,50M DE ALTURA E MEDIDA PELA AREA REAL</t>
  </si>
  <si>
    <t>ALVENARIA DE BLOCOS DE CONCRETO 15X20X40CM,ASSENTES COM ARGAMASSA DE CIMENTO,CAL HIDRATADA ADITIVADA E AREIA,NO TRACO 1:1:10,EM PAREDES DE 0,15M DE ESPESSURA,DE SUPERFICIE CORRIDA,ATE 3,00M DE ALTURA E MEDIDA PELA AREA REAL</t>
  </si>
  <si>
    <t>ALVENARIA DE BLOCOS DE CONCRETO 15X20X40CM,ASSENTES COM ARGAMASSA DE CIMENTO,CAL HIDRATADA ADITIVADA E AREIA,NO TRACO 1:1:10,EM PAREDES DE 0,15M DE ESPESSURA,COM VAOS OU ARESTAS,ATE 3,00M DE ALTURA E MEDIDA PELA AREA REAL</t>
  </si>
  <si>
    <t>ALVENARIA DE BLOCOS DE CONCRETO 15X20X40CM,ASSENTES COM ARGAMASSA DE CIMENTO,CAL HIDRATADA ADITIVADA E AREIA,NO TRACO 1:1:10,EM PAREDES DE 0,15M DE ESPESSURA,DE SUPERFICIE CORRIDA,DE 3,00M A 4,50M DE ALTURA E MEDIDA PELA AREA REAL</t>
  </si>
  <si>
    <t>ALVENARIA DE BLOCOS DE CONCRETO 15X20X40CM,ASSENTES COM ARGAMASSA DE CIMENTO,CAL HIDRATADA ADITIVADA E AREIA,NO TRACO 1:1:10,EM PAREDES DE 0,15M DE ESPESSURA,COM VAOS OU ARESTAS,DE 3,00M A 4,50M DE ALTURA E MEDIDA PELA AREA REAL</t>
  </si>
  <si>
    <t>ALVENARIA DE BLOCOS DE CONCRETO 20X20X40CM,ASSENTES COM ARGAMASSA DE CIMENTO,CAL HIDRATADA ADITIVADA E AREIA,NO TRACO 1:1:10,EM PAREDES DE 0,20M DE ESPESSURA,DE SUPERFICIE CORRIDA,ATE 3,00M DE ALTURA E MEDIDA PELA AREA REAL</t>
  </si>
  <si>
    <t>ALVENARIA DE BLOCOS DE CONCRETO 20X20X40CM,ASSENTES COM ARGAMASSA DE CIMENTO,CAL HIDRATADA ADITIVADA E AREIA NO TRACO 1:1:10,EM PAREDES DE 0,20M DE ESPESSURA,COM VAOS OU ARESTAS,ATE 3,00M DE ALTURA E MEDIDA PELA AREA REAL</t>
  </si>
  <si>
    <t>ALVENARIA DE BLOCOS DE CONCRETO 20X20X40CM,ASSENTES COM ARGAMASSA DE CIMENTO,CAL HIDRATADA ADITIVADA E AREIA,NO TRACO 1:1:10,EM PAREDES DE 0,20M DE ESPESSURA,DE SUPERFICIE CORRIDA,DE 3,00M A 4,50M DE ALTURA E MEDIDA PELA AREA REAL</t>
  </si>
  <si>
    <t>ALVENARIA DE BLOCOS DE CONCRETO 20X20X40CM,ASSENTES COM ARGAMASSA DE CIMENTO,CAL HIDRATADA ADITIVADA E AREIA,NO TRACO 1:1:10,EM PAREDES DE 0,20M DE ESPESSURA,COM VAOS OU ARESTAS,DE 3,00M A 4,50M DE ALTURA E MEDIDA PELA AREA REAL</t>
  </si>
  <si>
    <t>ALVENARIA PARA CAIXAS ENTERRADAS,ATE 0,80M DE PROFUNDIDADE,COM BLOCOS DE CONCRETO DE 10X20X40CM,COM ARGAMASSA DE CIMENTO E AREIA,NO TRACO 1:4 E CONCRETO 20MPA,PARA PREENCHIMENTO DOS FUROS DOS MESMOS,EM PAREDES DE MEIA VEZ(0,10M)</t>
  </si>
  <si>
    <t>ALVENARIA PARA CAIXAS ENTERRADAS,ATE 1,60M DE PROFUNDIDADE,COM BLOCOS DE CONCRETO DE 20X20X40CM,COM ARGAMASSA DE CIMENTOE AREIA,NO TRACO 1:4 E CONCRETO 20MPA,PARA PREENCHIMENTO DOS FUROS DOS MESMOS,EM PAREDES DE UMA VEZ(0,20M)</t>
  </si>
  <si>
    <t>ALVENARIA PARA CAIXAS ENTERRADAS,ATE 3,00M DE PROFUNDIDADE,COM BLOCOS DE CONCRETO DE 20X20X40CM,COM ARGAMASSA DE CIMENTOE AREIA,NO TRACO 1:4 E CONCRETO 20MPA,PARA PREENCHIMENTO DOS FUROS DOS MESMOS,EM PAREDES DE UMA VEZ(0,20M)</t>
  </si>
  <si>
    <t>ALVENARIA DE BLOCOS DE CONCRETO ESTRUTURAL 15X20X40CM,ASSENTES COM ARGAMASSA DE CIMENTO E AREIA,NO TRACO 1:8,EM PAREDESDE 0,15M DE ESPESSURA,DE SUPERFICIE CORRIDA ATE 3,00M DE ALTURA E MEDIDA PELA AREA REAL</t>
  </si>
  <si>
    <t>ALVENARIA DE BLOCOS DE CONCRETO ESTRUTURAL 15X20X40CM,ASSENTES COM ARGAMASSA DE CIMENTO E AREIA,NO TRACO 1:8,EM PAREDESDE 0,15M DE ESPESSURA,COM VAOS OU ARESTAS,ATE 3,00M DE ALTURA E MEDIDA PELA AREA REAL</t>
  </si>
  <si>
    <t>ALVENARIA DE BLOCOS DE CONCRETO ESTRUTURAL 15X20X40CM,ASSENTES COM ARGAMASSA DE CIMENTO E AREIA,NO TRACO 1:8,EM PAREDESDE 0,15M DE ESPESSURA,DE SUPERFICIE CORRIDA,DE 3,00M ATE 4,50M DE ALTURA E MEDIDA PELA AREA REAL</t>
  </si>
  <si>
    <t>ALVENARIA DE BLOCOS DE CONCRETO ESTRUTURAL 15X20X40CM,ASSENTES COM ARGAMASSA DE CIMENTO E AREIA,NO TRACO 1:8,EM PAREDESDE 0,15M DE ESPESSURA,COM VAOS OU ARESTAS,DE 3,00M A 4,50M DE ALTURA E MEDIDA PELA AREA REAL</t>
  </si>
  <si>
    <t>ALVENARIA DE BLOCOS DE CONCRETO ESTRUTURAL 15X20X40CM,ASSENTES COM ARGAMASSA DE CIMENTO,CAL HIDRATADA ADITIVADA E AREIA,NO TRACO 1:1:8,EM PAREDES DE 15CM DE ESPESSURA,DE SUPERFICIE CORRIDA ATE 3,00M DE ALTURA E MEDIDA PELA AREA REAL</t>
  </si>
  <si>
    <t>ALVENARIA DE BLOCOS DE CONCRETO ESTRUTURAL 15X20X40CM,ASSENTES COM ARGAMASSA DE CIMENTO,CAL HIDRATADA ADITIVADA E AREIA,NO TRACO 1:1:8,EM PAREDES DE 15CM DE ESPESSURA,COM VAOS OU ARESTAS,ATE 3,00 DE ALTURA E MEDIDA PELA AREA REAL</t>
  </si>
  <si>
    <t>ALVENARIA DE BLOCOS DE CONCRETO ESTRUTURAL 15X20X40CM,ASSENTES COM ARGAMASSA DE CIMENTO,CAL HIDRATADA ADITIVADA E AREIA,NO TRACO 1:1:8,EM PAREDES DE 15CM DE ESPESSURA,DE SUPERFICIE CORRIDA DE 3,00M A 4,50M DE ALTURA E MEDIDA PELA AREA REAL</t>
  </si>
  <si>
    <t>ALVENARIA DE BLOCOS DE CONCRETO ESTRUTURAL 15X20X40CM,ASSENTES COM ARGAMASSA DE CIMENTO,CAL HIDRATADA ADITIVADA E AREIA,NO TRACO 1:1:8,EM PAREDES DE 15CM DE ESPESSURA,COM VAOS OU ARESTAS,DE 3,00M A 4,50M DE ALTURA E MEDIDA PELA AREA REAL</t>
  </si>
  <si>
    <t>PAREDE DE BLOCOS CERAMICOS VAZADOS(COBOGO),DE 10X10X10CM,ASSENTES COM ARGAMASSA DE CIMENTO E AREIA,NO TRACO 1:4,LEVANDOUM VERGALHAO DE 4,2MM EM CADA JUNTA HORIZONTAL,PRESO NAS EXTREMIDADES A ESTRUTURA OU ALVENARIA EXISTENTE</t>
  </si>
  <si>
    <t>PAREDE DE BLOCOS VAZADOS(COBOGO),DE CIMENTO E AREIA,COM PESO DE 4,6KG,29X29X6CM,ASSENTES COMO EM 12.006.0010</t>
  </si>
  <si>
    <t>PAREDE DE BLOCOS VAZADOS(COBOGO),DE CIMENTO E AREIA,COM PESO DE 9,6KG,39X39X7CM,ASSENTES COMO EM 12.006.0010</t>
  </si>
  <si>
    <t>PAREDE DE BLOCOS VAZADOS(COBOGO),DE CIMENTO E AREIA,COM PESO DE 4KG,29X29X10CM,ASSENTES COMO EM 12.006.0010</t>
  </si>
  <si>
    <t>PAREDE DE BLOCOS VAZADOS(COBOGO),DE CIMENTO E AREIA,COM PESO DE 6,2KG,39X21,5X15CM,ASSENTES COMO EM 12.006.0010</t>
  </si>
  <si>
    <t>PAREDE DE BLOCOS VAZADOS(COBOGO),DE CIMENTO E AREIA,COM PESO DE 2,9KG,40X10X10CM,ASSENTES COMO EM 12.006.0010</t>
  </si>
  <si>
    <t>PAREDE DE BLOCOS VAZADOS(COBOGO),DE CIMENTO E AREIA,COM PESO DE 11,2KG,33X33X10CM,ASSENTES COMO EM 12.006.0010</t>
  </si>
  <si>
    <t>PAREDE DE BLOCOS VAZADOS(COBOGO),EM PLACAS DE CONCRETO,MEDINDO APROXIMADAMENTE 50X50X5CM,FUROS QUADRADOS,ASSENTES COMO 12.006.0010</t>
  </si>
  <si>
    <t>PAREDE DE BLOCOS VAZADOS(COBOGO),EM PLACAS DE CONCRETO,MEDINDO APROXIMADAMENTE 39X50X8CM,EM VENEZIANA,ASSENTES COMO 12.006.0010</t>
  </si>
  <si>
    <t>PAREDE DE BLOCOS DE VIDRO NACIONAL,TIPO VENEZIANA,MEDINDO 20X10X8CM,COM ARGAMASSA DE CIMENTO,CAL E AREIA FINA,NO TRACO 1:3:5</t>
  </si>
  <si>
    <t>PAREDE DE BLOCOS DE VIDRO NACIONAL,TIPO VENEZIANA MEDINDO 20X10X10CM,COM ARGAMASSA DE CIMENTO,CAL E AREIA FINA,NO TRACO1:3:5</t>
  </si>
  <si>
    <t>PAREDE DE BLOCOS DE VIDRO NACIONAL,TIPO VENEZIANA MEDINDO 20X20X6CM,COM ARGAMASSA DE CIMENTO,CAL E AREIA FINA,NO TRACO 1:3:5</t>
  </si>
  <si>
    <t>PAREDE DE BLOCOS DE VIDRO NACIONAL CANELADO 20X20X10CM,COM ARGAMASSA DE CIMENTO,CAL E AREIA FINA,NO TRACO 1:3:5</t>
  </si>
  <si>
    <t>ALVENARIA DE BLOCOS DE CONCRETO CELULAR,MEDINDO 10X30X60CM,ASSENTES COM ARGAMASSA DE CIMENTO,CAL HIDRATADA E AREIA,NO TRACO 1:2:9,EM PAREDES DE 10CM DE ESPESSURA E MEDIDA PELA AREA REAL</t>
  </si>
  <si>
    <t>ALVENARIA DE BLOCOS DE CONCRETO CELULAR,MEDINDO 20X30X60CM,ASSENTES COM ARGAMASSA DE CIMENTO,CAL HIDRATADA E AREIA,NO TRACO 1:2:9,EM PAREDES DE 20CM DE ESPESSURA E MEDIDA PELA AREA REAL</t>
  </si>
  <si>
    <t>ALVENARIA DE BLOCOS DE CONCRETO CELULAR,MEDINDO 15X30X60CM,ASSENTES COM ARGAMASSA DE CIMENTO,CAL HIDRATADA E AREIA,NO TRACO 1:2:9,EM PAREDES DE 15CM DE ESPESSURA E MEDIDA PELA AREA REAL</t>
  </si>
  <si>
    <t>ALVENARIA EM TIJOLO MACICO ECOLOGICO(SOLO-CIMENTO)MEDINDO 15X30X7,5CM,EM PAREDES DE 15CM DE ESPESSURA,ESTRUTURADA COM BARRAS DE ACO CA-50,COLA, REJUNTE E GROUT NO ENTORNO DOS VAOS,VERGAS,BLOCOS E CALHAS,EXCLUSIVE CINTA DE AMARRACAO E ALICERCE</t>
  </si>
  <si>
    <t>ALVENARIA EM TIJOLO MACICO ECOLOGICO(SOLO-CIMENTO)MEDINDO 12,5X25X6,25CM,EM PAREDES DE 12,5CM DE ESPESSURA, ESTRUTURADACOM BARRAS DE ACO CA-50,COLA,REJUNTE E GROUT NO ENTORNO DOSVAOS,VERGAS,BLOCOS E CALHAS,EXCLUSIVE CINTA DE AMARRACAO E ALICERCE</t>
  </si>
  <si>
    <t>PAREDE DIVISORIA EM PAINEL CEGO DE CHAPA DE FIBRA DE MADEIRA DE DENSIDADE MEDIA,TIPO MDF 15MM DE ESPESSURA,ARMADA SOBRETARUGAMENTO DE SARRAFO,INCLUSIVE MATA-JUNTAS,MEDIDA PELA AREA REAL,FAZENDO AS PORTAS PARTE DO CONJUNTO,EXCLUSIVE SUASFERRAGENS E PINTURA</t>
  </si>
  <si>
    <t>PAREDE DIVISORIA EM PAINEL CEGO,DE CHAPA DE FIBRA DE MADEIRA(NA PARTE INFERIOR) DE DENSIDADE MEDIA,TIPO MDF,DE 15MM DE ESPESSURA E VIDRO DE 4MM (INCLUSIVE ESTE) NA PARTE SUPERIOR</t>
  </si>
  <si>
    <t>PAREDE DIVISORIA EM MODULOS TIPO FOLHA DE PORTA DE COMPENSADO,FOLHEADO NAS 2 FACES,DE 60,70 OU 80X210CM,ESPESSURA DE 35MM,MONTANTES EM ACO NAVAL,INCLUSIVE PORTAS,EXCLUSIVE FERRAGENS E PINTURA.FORNECIMENTO E COLOCACAO</t>
  </si>
  <si>
    <t>PAREDE DRYWALL C/ESP.73MM,ESTRUT.C/MONTANTES SIMPLES AUTOPORTANTES 48MM,FIXADOS A GUIAS HORIZONTAIS 48MM,AMBOS ACO GALV.C/ESP.0,5MM,C/DUAS CHAPAS GESSO ACARTONADO STANDARD,ESP.12,5MM,LARG.1200MM,FIXADA AOS MONTANTES POR MEIO DE PARAFUSOS,C/TRATAMENTO JUNTAS C/MASSA E FITA P/UNIF.DA SUPERF.DAS CHAPAS DE GESSO ACARTONADO,APLIC.EM AREAS SECAS.FORN.E COLOCACAO</t>
  </si>
  <si>
    <t>PAREDE DRYWALL C/ESP.73MM,ESTRUT.C/MONT.SIMPL.AUTOPORT.48MM,FIXADOS A GUIAS HORIZ.48MM,AMBOS ACO GALV.ESP.0,5MM,C/DUAS CHAPAS GESSO ACART.STANDARD,C/ADICAO LA MINERAL,ESP.12,5MM,LARG.1200MM,FIX.MONTANT.POR MEIO DE PARAFUSOS,C/TRATAMENTO JUNTAS C/MASSA E FITA P/UNIF.DA SUPERF.DAS CHAPAS DE GESSO ACARTONADO,APLIC.EM AREAS SECAS.FORNECIMENTO E COLOCACAO</t>
  </si>
  <si>
    <t>PAREDE DRYWALL,C/ESP.95MM,ESTRUT.C/MONTANTES SIMPLES AUTOPORTANTES 70MM,FIXADOS A GUIAS HORIZONTAIS 70MM,AMBOS ACO GALV.C/ESP.0,5MM,C/DUAS CHAPAS GESSO ACARTONADO STANDARD,ESP.12,5MM,LARG.1200MM,FIXADA AOS MONTANTES POR MEIO DE PARAFUSOS,C/TRATAMENTO JUNTAS C/MASSA E FITA P/UNIF.DA SUPERF.DAS CHAPAS DE GESSO ACARTONADO,APLIC.EM AREAS SECAS.FORN. E COLOCACAO</t>
  </si>
  <si>
    <t>PAREDE DRYWALL,C/ESP.95MM,ESTRUT.C/MONTANTES SIMPLES AUTOPORTANTES 70MM,FIX.A GUIAS HORIZONTAIS 70MM,AMBOS ACO GALV.ESP.0,5MM,C/DUAS CHAPAS GESSO ACARTONADO STANDARD,C/ADICAO DE LA MINERAL,ESP.12,5MM,LARG.1200MM,FIX.MONTANT.POR MEIO DE PARAFUSOS,C/TRATAMENTO JUNTAS C/MASSA E FITA P/UNIF.SUPERF.DAS CHAPAS DE GESSO ACARTONADO,APLIC.AREAS SECAS.FORN.E COLOCACAO</t>
  </si>
  <si>
    <t>PAREDE DRYWALL C/ESP.120MM,ESTRUT.C/MONTANTES SIMPLES AUTOPORTANTES 70MM,FIXADOS A GUIAS HORIZONTAIS 70MM,AMBOS ACO GALV.ESP.0,5MM,C/QUATRO CHAPAS GESSO ACARTONADO STANDARD,ESP.12,5MM,LARG.1200MM,FIXADA AOS MONTANTES POR MEIO DE PARAFUSOS,C/TRATAMENTO DE JUNTAS C/MASSA E FITA P/UNIF.DA SUPERF.DAS CHAPAS GESSO ACARTONADO,APLIC.AREAS SECAS.FORN.E COLOCACAO</t>
  </si>
  <si>
    <t>PAREDE DRYWALL ESP.120MM,ESTRUT.MONTANTES SIMPLES AUTOPORTANTES 70MM,GUIAS HORIZONTAIS 70MM,AMBOS ACO GALV.ESP.0,5MM,C/QUATRO CHAPAS GESSO ACARTONADO STANDARD,ADICAO DE LA MINERAL,ESP.12,5MM,LARG.1200MM,FIXADA AOS MONTANTES MEIO DE PARAFUSOS C/TRATAMENTO JUNTAS C/MASSA E FITA P/UNIF.DA SUPERF.DAS CHAPAS DE GESSO ACARTONADO,APLIC.AREAS SECAS.FORN.E COLOCACAO</t>
  </si>
  <si>
    <t>PAREDE DRYWALL ESP.140MM,ESTRUT.C/MONTANTES SIMPLES AUTOPORTANTES 90MM,A GUIAS HORIZONTAIS 90MM,AMBOS ACO GALV.C/ESP.0,5MM,C/QUATRO CHAPAS DE GESSO ACARTONADO STANDARD,ESP.12,5MM,LARG.1200MM,FIXADA AOS MONTANTES POR MEIO DE PARAFUSOS C/TRATAMENTO JUNTAS C/MASSA E FITA P/UNIF.DA SUPERF.DAS CHAPAS DEGESSO ACARTONADO.APLIC.EM AREAS SECAS.FORN.E COLOCACAO</t>
  </si>
  <si>
    <t>PAREDE DRYWALL ESP.140MM,ESTRUT.MONTANTES SIMPLES AUTOPORTANTES 90MM,A GUIAS HORIZONTAIS 90MM,AMBOS ACO GALV.ESP.0,5MM,C/QUATRO CHAPAS GESSO ACARTONADO STANDARD,ADICAO LA MINERAL,ESP.12,5MM,LARG.1200MM,FIX.AOS MONTANTES P/MEIO DE PARAFUSOS,C/TRATAMENTO DE JUNTAS C/MASSA E FITA P/UNIF.DA SUPERF.DAS CHAPAS DE GESSO ACARTONADO.APLIC.EM AREAS SECAS.FORN.E COLOC.</t>
  </si>
  <si>
    <t>PAREDE DRYWALL ESP.73MM,ESTRUT.MONTANTES SIMPL.AUTOPORTANTES 48MM,ESPACADOS ENTRE SI A CADA 400MM,FIX.A GUIAS HORIZONTAIS 48MM,AMBOS ACO GALV.ESP.0,5MM,C/1 CHAPA GESSO ACARTONADO STANDARD E UMA RU(RESIST.A UMIDADE),ESP.12,5MM,LARG.1200MM,C/TRATAMENTO JUNTAS C/MASSA E FITA P/UNIF.DA SUPERF.DAS CHAPAS DE GESSO ACARTONADO.APLICAC.AREA SECA E UMIDA.FORN.COLOC.</t>
  </si>
  <si>
    <t>PAREDE DRYWALL ESP.73MM,C/MONTANTES AUTOPORTANTES 48MM,ESPACADOS ENTRE SI A CADA 400MM,GUIAS HORIZONTAIS 48MM,AMBOS ACOGALV.ESP.0,5MM,C/1 CHAPA GESSO ACARTONADO STANDARD E UMA RU(RESIST.UMIDADE),ADICAO LA MINERAL,ESP.12,5MM,LARG.1200MM,TRATAMENTO JUNTAS C/MASSA E FITA P/UNIF.DA SUPERF.DAS CHAPAS DE GESSO ACARTONADO.APLIC.EM AREA SECA E UMIDA.FORN.E COLOC.</t>
  </si>
  <si>
    <t>PAREDE DRYWALL ESP.78MM,ESTRUT.MONTANTES AUTOPORTANTES 48MM,ESPACADAS ENTRE SI A CADA 400MM,GUIAS HORIZONTAIS 48MM,AMBOS ACO GALV.ESP.0,5MM,C/DUAS CHAPAS GESSO ACARTONADO,RU(RESISTENTE A UMIDADE),ESP.15MM,LARG.1200MM,C/TRATAMENTO DE JUNTASC/MASSA E FITA P/UNIF.DA SUPERF.DAS CHAPAS DE GESSO ACARTONADO.APLICACAO EM AREA SECA E UMIDA.FORNECIMENTO E COLOCACAO</t>
  </si>
  <si>
    <t>PAREDE DRYWALL ESP.78MM,ESTRUT.MONTANTES AUTOPORTANTES 48MM,ESPACADOS ENTRE SI A CADA 400MM,GUIAS HORIZONTAIS 48MM,AMBOS ACO GALV.ESP.0,5MM,C/DUAS CHAPAS GESSO ACARTONADO,RU(RESISTENTE UMIDADE),ADICAO DE LA MINERAL,ESP.15MM,LARG.1200MM,C/TRATAMENTO JUNTAS C/MASSA E FITA P/UNIF.DA SUPERF.DAS CHAPAS DE GESSO ACARTONADO.APLIC.EM AREA SECA E UMIDA.FORN.E COLOC.</t>
  </si>
  <si>
    <t>PAREDE DRYWALL ESP.78MM,ESTRUT.MONTANTES AUTOPORTANTES 48MM,ESPACADOS ENTRE SI A CADA 400MM,GUIAS HORIZONTAIS 48MM,AMBOS ACO GALV.ESP.0,5MM,C/UMA CHAPA GESSO ACARTONADO,STANDARD EOUTRA RF(RESISTENTE AO FOGO),ESP.15MM,LARG.1200MM,C/TRATAMENTO DE JUNTAS C/MASSA E FITA P/UNIF.DA SUPERF.DAS CHAPAS DE GESSO ACARTONADO.APLIC.EM AREA SECA E UMIDA.FORN.E COLOCACAO</t>
  </si>
  <si>
    <t>PAREDE DRYWALL ESP.78MM,ESTRUT.MONTANTES AUTOPORTANTES 48MM,ESPACADOS ENTRE SI A CADA 400MM,GUIAS HORIZONTAIS 48MM,AMBOS ACO GALV.ESP.0,5MM,C/UMA CHAPA GESSO ACARTONADO,STANDARD EOUTRA RF(RESISTENTE FOGO),ADICAO LA MINERAL,ESP.15MM,LARG.1200MM,TRATAMENTO JUNTAS C/MASSA E FITA P/UNIF.DA SUPERF.DAS CHAPAS DE GESSO ACARTONADO.APLIC.AREA SECA E UMIDA.FORN.COL.</t>
  </si>
  <si>
    <t>PAREDE DRYWALL ESP.78MM,ESTRUT.MONTANTES AUTOPORTANTES 48MM,ESPACADOS ENTRE SI A CADA 400MM,GUIAS HORIZONTAIS 48MM,AMBOS ACO GALV.ESP.0,5MM,C/DUAS CHAPAS GESSO ACARTONADO,RF(RESISTENTE AO FOGO),ESP.15MM,LARG.1200MM,C/TRATAMENTO DE JUNTAS C/MASSA E FITA P/UNIF.DA SUPERF.DAS CHAPAS DE GESSO ACARTONADO.APLICACAO EM AREA SECA E UMIDA.FORNECIMENTO E COLOCACAO</t>
  </si>
  <si>
    <t>PAREDE DRYWALL ESP.78MM,ESTRUT.MONTANTES AUTOPORTANTES 48MM,ESPACADOS ENTRE SI A CADA 400MM,GUIAS HORIZONTAIS 48MM,AMBOS ACO GALV.ESP.0,5MM,C/DUAS CHAPAS GESSO ACARTONADO,RF(RESISTENTE AO FOGO),ADICAO LA MINERAL,ESP.15MM,LARG.1200MM,C/TRATAMENTO DE JUNTAS C/MASSA E FITA P/UNIF.DA SUPERF.DAS CHAPAS DE GESSO ACARTONADO.APLIC.EM AREA SECA E UMIDA.FORN.E COLOC.</t>
  </si>
  <si>
    <t>PAREDE DIVISORIA P/SANITARIOS E BANHEIROS,DE MARMORITE CINZA CLARO,GRANA BRANCA,3,5CM ESPESSURA,CHUMBADA NO PISO E PAREDE,INCL.FUNDICAO,POLIMENTO MANUAL E COLOCACAO,ESPELHO C/5CM ESPESSURA,CHUMBADO NO PISO E FIXADO NA DIVISORIA EM 3 PONTOSNA SUA ALTURA,POR ESTRIBOS PREVIAMENTE DEIXADOS NA FUNDICAODA PLACA,CONF.PROJ.Nº6000/EMOP,EXCL.PORTAS E SUAS FERRAGENS</t>
  </si>
  <si>
    <t>PAREDE DIVISORIA PARA SANITARIOS EM PLACA DE MARMORE BRANCONACIONAL COM 3CM DE ESPESSURA,POLIDO NAS DUAS FACES,APOIADANO PISO E NA PAREDE,EXCLUSIVE FORNECIMENTO DAS FERRAGENS DEFIXACAO DO MARMORE,PORTAS E SUAS FERRAGENS(VIDE ITENS 14.007.0085 E 14.007.0200).FORNECIMENTO E COLOCACAO</t>
  </si>
  <si>
    <t>PAREDE DIVISORIA PARA SANITARIOS E BANHEIROS DE PLACA DE CONCRETO ARMADO FCK=15MPA,COM 3,5CM DE ESPESSURA,CHUMBADAS NO PISO E NA PAREDE,ESPELHO COM 5CM DE ESPESSURA,CHUMBADO NO PISO E FIXADO NA DIVISORIA EM 3 PONTOS NA SUA ALTURA,POR ESTRIBOS PREVIAMENTE DEIXADOS NA FUNDICAO DA PLACA,CONFORME PROJETO Nº6001/EMOP,EXCLUSIVE REVESTIMENTO,PORTAS E SUAS FERRAGENS</t>
  </si>
  <si>
    <t>PAREDE DIVISORIA PARA SANITARIO EM GRANITO CINZA ANDORINHA,COM 2CM DE ESPESSURA,POLIDA NAS DUAS FACES,FIXACAO PISO OU PAREDE,EXCLUSIVE FERRAGENS PARA FIXACAO.FORNECIMENTO E COLOCACAO</t>
  </si>
  <si>
    <t>PAREDE DIVISORIA PARA SANITARIO EM GRANITO AMARELO ICARAI,COM 2CM DE ESPESSURA,POLIDA NAS DUAS FACES, FIXACAO PISO OU PAREDE,EXCLUSIVE FERRAGENS PARA FIXACAO.FORNECIMENTO E COLOCACAO</t>
  </si>
  <si>
    <t>PAREDE DIVISORIA PARA SANITARIO EM GRANITO CINZA CORUMBA,COM 2CM DE ESPESSURA,POLIDA NAS DUAS FACES,FIXACAO PISO OU PAREDE,EXCLUSIVE FERRAGENS PARA FIXACAO.FORNECIMENTO E COLOCACAO</t>
  </si>
  <si>
    <t>PAREDE DIVISORIA PARA SANITARIO EM GRANITO AMARELO ARABESCO,COM 2CM DE ESPESSURA,POLIDA NAS DUAS FACES,FIXACAO PISO OU PAREDE,EXCLUSIVE FERRAGENS PARA FIXACAO.FORNECIMENTO E COLOCACAO</t>
  </si>
  <si>
    <t>PAREDE DIVISORIA PARA SANITARIO EM PLACA DE ARDOSIA CINZA,COM 2CM DE ESPESSURA,POLIDA NAS DUAS FACES, FIXACAO PISO OU PAREDE,EXCLUSIVE FERRAGENS PARA FIXACAO.FORNECIMENTO E COLOCACAO</t>
  </si>
  <si>
    <t>PAREDE DIVISORIA PARA SANITARIO EM GRANITO BRANCO ITAUNAS,COM 2CM DE ESPESSURA,POLIDA NAS DUAS FACES, FIXACAO PISO OU PAREDE,EXCLUSIVE FERRAGENS PARA FIXACAO.FORNECIMENTO E COLOCACAO</t>
  </si>
  <si>
    <t>ALVENARIA AUTOPORTANTE,EM PAINEIS DE EPS,SISTEMA MONOLITE,ACUSTICO E TERMICO,P/CONSTRUCAO DE ATE 3 PAVIMENTOS,SEM VIGA E SEM COLUNA,REVESTIDA C/MALHA FERRO SOLDADA,14CM ACABADA,C/ARGAMASSA PROJETADA CIMENTO,AREIA E ADITIVOS,TRACO 1:4,C/3CMARGAMASSA CADA LADO,SARRAFIADO,ATE 3 METROS,MEDIDA PELA AREA REAL E COM PESO ACABADO DE 130KG/M2.FORNECIMENTO E ASSENT.</t>
  </si>
  <si>
    <t>PAREDE DE ACABAMENTO PARA CABINES E PALCOS,CONSTRUIDO COM PANO DE POLIPROPILENO,GRAMATURA 60,COM LARGURA DE 1,40M,EM COR,ESTRUTURADO COM MADEIRA SERRADA DE(2X5)CM.FORNECIMENTO E COLOCACAO</t>
  </si>
  <si>
    <t>PAINEL DIVISORIO DE CONCRETO LEVE COM EPS,PARA VEDACAO,MEDIDAS APROXIMADAS DE 2,40X0,60X0,10M.FORNECIMENTO E COLOCACAO</t>
  </si>
  <si>
    <t>ALVENARIA ESTRUTURAL DE TIJOLOS CERAMICOS 14X19X29CM,APARENTES,ESPESSURA 14CM,COM QUALIDADE E RESISTENCIA A COMPRESSAO CONFORME NORMAS DA ABNT,ASSENTES COM ARGAMASSA DE CIMENTO E AREIA,NO TRACO 1:3,SUPERFICIES COM VAOS E ARESTAS,CONFORME PROJETO CEHAB</t>
  </si>
  <si>
    <t>ALVENARIA ESTRUTURAL DE TIJOLOS CERAMICOS "U" 14X19X29CM,APARENTES,ESPESSURA 14CM,COM QUALIDADE E RESISTENCIA A COMPRESSAO CONFORME NORMAS DA ABNT,ASSENTES COM ARGAMASSA DE CIMENTO E AREIA,NO TRACO 1:3,PARA EXECUCAO DE VERGAS E CINTAS DE AMARRACAO,EXCLUSIVE CONCRETAGEM,CONFORME PROJETO CEHAB</t>
  </si>
  <si>
    <t>ALVENARIA ESTRUTURAL DE TIJOLOS CERAMICOS "L" 14X19X29CM,APARENTES,ESPESSURA 14CM,COM QUALIDADE E RESISTENCIA A COMPRESSAO CONFORME NORMAS DA ABNT,ASSENTES COM ARGAMASSA DE CIMENTO E AREIA,NO TRACO 1:3,PARA EXECUCAO DE CINTAS PARA APOIO DELAJE PRE-MOLDADA,INCLUSIVE CORTES DOS BLOCOS,CONFORME PROJETO CEHAB</t>
  </si>
  <si>
    <t>REVESTIMENTO DE VIGAS DE CONCRETO COM PLACAS DE TIJOLOS CERAMICOS 14X19X29CM,APARENTES,COM QUALIDADE E RESISTENCIA A COMPRESSAO CONFORME NORMAS DA ABNT,ASSENTES COM ARGAMASSA DE CIMENTO E AREIA,NO TRACO 1:3,INCLUSIVE CORTES DOS BLOCOS,CONFORME PROJETO CEHAB</t>
  </si>
  <si>
    <t>ALVENARIA ESTRUTURAL DE TIJOLOS CERAMICOS 14X19X29CM,APARENTES,ESPESSURA 14CM,COM QUALIDADE E RESISTENCIA A COMPRESSAO CONFORME NORMAS DA ABNT,ASSENTES COM ARGAMASSA DE CIMENTO E AREIA,NO TRACO 1:3,PARA EXECUCAO DE EMPENAS DE COBERTURA,INCLUSIVE CORTES DOS BLOCOS,CONFORME PROJETO CEHAB</t>
  </si>
  <si>
    <t>CHAPISCO EM SUPERFICIE DE CONCRETO OU ALVENARIA,COM ARGAMASSA DE CIMENTO E AREIA,NO TRACO 1:3,COM 5MM DE ESPESSURA</t>
  </si>
  <si>
    <t>CHAPISCO EM SUPERFICIE DE CONCRETO OU ALVENARIA,COM ARGAMASSA DE CIMENTO E AREIA,NO TRACO 1:3,COM 5MM DE ESPESSURA E 0,72L/M2 DE LATEX</t>
  </si>
  <si>
    <t>REVESTIMENTO CHAPISCADO DE SUPERFICIE DE CONCRETO OU ALVENARIA,USANDO MAQUINA MANUAL,COM ARGAMASSA DE CIMENTO E AREIA,NOTRACO 1:6</t>
  </si>
  <si>
    <t>REVESTIMENTO CHAPISCADO DE CIMENTO E AREIA,NO TRACO 1:3,PENEIRADO,ESPESSURA DE 9MM,APLICADO SOBRE EMBOCO EXISTENTE</t>
  </si>
  <si>
    <t>EMBOCO COM ARGAMASSA DE CIMENTO E AREIA,NO TRACO 1:1,5 COM 1,5CM DE ESPESSURA,INCLUSIVE CHAPISCO DE CIMENTO E AREIA,NO TRACO 1:3</t>
  </si>
  <si>
    <t>EMBOCO COM ARGAMASSA DE CIMENTO E AREIA,NO TRACO 1:2 COM 1,5CM DE ESPESSURA,INCLUSIVE CHAPISCO DE CIMENTO E AREIA,NO TRACO 1:3</t>
  </si>
  <si>
    <t>EMBOCO COM ARGAMASSA DE CIMENTO E AREIA,NO TRACO 1:3 COM 1,5CM DE ESPESSURA,INCLUSIVE CHAPISCO DE CIMENTO E AREIA,NO TRACO 1:3</t>
  </si>
  <si>
    <t>EMBOCO COM ARGAMASSA DE CIMENTO E AREIA,NO TRACO 1:3 COM 2CM DE ESPESSURA,INCLUSIVE CHAPISCO DE CIMENTO E AREIA,NO TRACO 1:3</t>
  </si>
  <si>
    <t>EMBOCO COM ARGAMASSA DE CIMENTO E AREIA,NO TRACO 1:4 COM 1,5CM DE ESPESSURA,INCLUSIVE CHAPISCO DE CIMENTO E AREIA,NO TRACO 1:3</t>
  </si>
  <si>
    <t>EMBOCO COM ARGAMASSA DE CIMENTO E AREIA, NO TRACO 1:3, COM2,5CM DE ESPESSURA,COM CORANTE,APLICADO SOBRE CHAPISCO,EXCLUSIVE ESTE</t>
  </si>
  <si>
    <t>EMBOCO INTERNO COM ARGAMASSA DE CIMENTO,CAL HIDRATADA ADITIVADA E AREIA,NO TRACO 1:1:8,COM ESPESSURA DE 1,5CM,INCLUSIVECHAPISCO DE CIMENTO E AREIA,NO TRACO 1:3</t>
  </si>
  <si>
    <t>EMBOCO INTERNO COM ARGAMASSA DE CIMENTO,CAL HIDRATADA ADITIVADA E AREIA,NO TRACO 1:1:8,COM ESPESSURA DE 1,5CM,EXCLUSIVECHAPISCO</t>
  </si>
  <si>
    <t>EMBOCO INTERNO COM ARGAMASSA DE CIMENTO,CAL HIDRATADA ADITIVADA E AREIA,NO TRACO 1:1:8,COM ESPESSURA DE 2CM,INCLUSIVE CHAPISCO DE CIMENTO E AREIA,NO TRACO 1:3</t>
  </si>
  <si>
    <t>EMBOCO INTERNO COM ARGAMASSA DE CIMENTO,CAL HIDRATADA ADITIVADA E AREIA,NO TRACO 1:1:8,COM ESPESSURA DE 2CM,EXCLUSIVE CHAPISCO</t>
  </si>
  <si>
    <t>REVESTIMENTO EXTERNO,DE UMA VEZ,COM ARGAMASSA DE CIMENTO E AREOLA PARA EMBOCO,NO TRACO 1:2,COM 3CM DE ESPESSURA,INCLUSIVE CHAPISCO DE CIMENTO E AREIA,NO TRACO 1:3</t>
  </si>
  <si>
    <t>REVESTIMENTO EXTERNO,DE UMA VEZ,COM ARGAMASSA DE CIMENTO E AREOLA PARA EMBOCO,NO TRACO 1:4,COM 3CM DE ESPESSURA,INCLUSIVE CHAPISCO DE CIMENTO E AREIA,NO TRACO 1:3</t>
  </si>
  <si>
    <t>REVESTIMENTO EXTERNO,DE UMA VEZ,COM ARGAMASSA DE CIMENTO E AREOLA PARA EMBOCO,NO TRACO 1:6,COM 3CM DE ESPESSURA,INCLUSIVE CHAPISCO DE CIMENTO E AREIA,NO TRACO 1:3</t>
  </si>
  <si>
    <t>REVESTIMENTO EXTERNO,EMBOCO,DE UMA VEZ,COM ARGAMASSA DE CIMENTO,CAL HIDRATADA ADITIVADA E AREIA,NO TRACO 1:1:12,COM ESPESSURA DE 2,5CM,INCLUSIVE CHAPISCO DE CIMENTO E AREIA,NO TRACO 1:3</t>
  </si>
  <si>
    <t>RECOMPOSICAO DE REVESTIMENTO EXTERNO DE PO-DE-PEDRA,CIMENTOE CAL HIDRATADA COM ADICAO DE RHODOPAS PARA CONSOLIDACAO</t>
  </si>
  <si>
    <t>RECOMPOSICAO DE REVESTIMENTO COM ARGAMASSA DE CIMENTO E AREIA,NO TRACO 1:3 COM 3CM DE ESPESSURA,ADITIVADA COM 10% DE MICROSSILICA</t>
  </si>
  <si>
    <t>RECOMPOSICAO DE REVESTIMENTO COM ARGAMASSA DE CIMENTO E AREIA,NO TRACO 1:3 COM 2CM DE ESPESSURA,ADITIVADA COM 10% DE MICROSSILICA</t>
  </si>
  <si>
    <t>RECOMPOSICAO DE REVESTIMENTO COM ARGAMASSA DE CIMENTO E AREIA,NO TRACO 1:3 COM 1CM DE ESPESSURA,ADITIVADA COM 10% DE MICROSSILICA</t>
  </si>
  <si>
    <t>REVESTIMENTO EXTERNO,DE UMA VEZ,COM ARGAMASSA DE CIMENTO,SAIBRO MACIO E AREIA FINA,NO TRACO 1:2:2,COM ESPESSURA DE 3,5CM,INCLUSIVE CHAPISCO DE CIMENTO E AREIA,NO TRACO 1:3</t>
  </si>
  <si>
    <t>REVESTIMENTO EXTERNO,DE UMA VEZ,COM ARGAMASSA DE CIMENTO,SAIBRO MACIO E AREIA FINA,NO TRACO 1:3:3,COM ESPESSURA DE 2,5CM,INCLUSIVE CHAPISCO DE CIMENTO E AREIA,NO TRACO 1:3</t>
  </si>
  <si>
    <t>REVESTIMENTO EXTERNO,DE UMA VEZ,COM ARGAMASSA DE CIMENTO,SAIBRO MACIO E AREIA FINA,NO TRACO 1:3:3,COM ESPESSURA DE 3,5CM,INCLUSIVE CHAPISCO DE CIMENTO E AREIA,NO TRACO 1:3</t>
  </si>
  <si>
    <t>EMBOCO INTERNO COM ARGAMASSA DE CIMENTO E SAIBRO,NO TRACO 1:4,COM 2,5CM DE ESPESSURA,INCLUSIVE CHAPISCO DE CIMENTO E AREIA,NO TRACO 1:3</t>
  </si>
  <si>
    <t>EMBOCO INTERNO COM ARGAMASSA DE CIMENTO E SAIBRO,NO TRACO 1:6,COM 2,5CM DE ESPESSURA,INCLUSIVE CHAPISCO DE CIMENTO E AREIA,NO TRACO 1:3</t>
  </si>
  <si>
    <t>REVESTIMENTO INTERNO,DE UMA VEZ,MASSA UNICA OU EMBOCO PAULISTA COM ARGAMASSA DE CIMENTO,CAL,SAIBRO MACIO E AREIA FINA,NOTRACO 1:4:4:4, ESPESSURA DE 2CM ACABAMENTO CAMURCADO, APLICADO SOBRE SUPERFICIE CHAPISCADA, EXCLUSIVE CHAPISCO</t>
  </si>
  <si>
    <t>REVESTIMENTO INTERNO(PRONTO)EM MASSA UNICA COM ARGAMASSA DECIMENTO E AREIA TERMOTRATADA, COM ESPESSURA DE 2CM,SOBRE SUPERFICIE CHAPISCADA, EXCLUSIVE CHAPISCO</t>
  </si>
  <si>
    <t>REVESTIMENTO INTERNO(PRONTO)EM MASSA UNICA COM ARGAMASSA DECIMENTO E AREIA TERMOTRATADA,ESPESSURA DE 3CM,SOBRE SUPERFICIE CHAPISCADA,EXCLUSIVE CHAPISCO</t>
  </si>
  <si>
    <t>REVESTIMENTO EXTERNO(PRONTO)EM MASSA UNICA COM ARGAMASSA DECIMENTO E AREIA TERMOTRATADA,COM ESPESSURA DE 3CM,INCLUSIVECHAPISCO DE CIMENTO E AREIA TRACO 1:3</t>
  </si>
  <si>
    <t>REVESTIMENTO INTERNO,EMBOCO,DE UMA VEZ,COM ARGAMASSA DE CIMENTO,CAL HIDRATADA ADITIVADA E AREIA,NO TRACO 1:1:8,COM ESPESSURA DE 2CM,ACABAMENTO CAMURCADO,APLICADO SOBRE SUPERFICIE CHAPISCADA,EXCLUSIVE CHAPISCO</t>
  </si>
  <si>
    <t>REVESTIMENTO EXTERNO EM 2 MASSAS SOBRE SUPERFICIE CHAPISCADA,EXCLUSIVE CHAPISCO,INCLUSIVE EMBOCO COM ARGAMASSA DE CIMENTO E SAIBRO,NO TRACO 1:2,COM ESPESSURA DE 2,5CM E REBOCO DE CIMENTO E PO-DE-PEDRA,NO TRACO 1:3,COM ESPESSURA DE 5MM</t>
  </si>
  <si>
    <t>REVESTIMENTO EXTERNO EM 2 MASSAS SOBRE SUPERFICIE CHAPISCADA,EXCLUSIVE CHAPISCO,INCLUSIVE EMBOCO COM ARGAMASSA DE CIMENTO E SAIBRO,NO TRACO 1:2,COM ESPESSURA DE 2CM E REBOCO DE CIMENTO E PO-DE-PEDRA,NO TRACO 1:3,COM ESPESSURA DE 5MM</t>
  </si>
  <si>
    <t>REVESTIMENTO EXTERNO EM 2 MASSAS,SOBRE SUPERFICIE CHAPISCADA,EXCLUSIVE CHAPISCO,INCLUSIVE EMBOCO COM ARGAMASSA DE CIMENTO,SAIBRO E AREIA,NO TRACO 1:2:2,COM ESPESSURA DE 3,5CM E REBOCO DE ARGAMASSA PRONTA,COM CAL E AGREGADOS,COM ESPESSURA DE 3MM</t>
  </si>
  <si>
    <t>REVESTIMENTO EXTERNO EM 2 MASSAS,SOBRE SUPERFICIE CHAPISCADA,EXCLUSIVE CHAPISCO,INCLUSIVE EMBOCO COM ARGAMASSA DE CIMENTO,SAIBRO E AREIA,NO TRACO 1:2:2,COM ESPESSURA DE 3CM E REBOCO DE ARGAMASSA PRONTA,COM CAL E AGREGADOS,COM ESPESSURA DE 3MM</t>
  </si>
  <si>
    <t>REVESTIMENTO EXTERNO EM 2 MASSAS,SOBRE SUPERFICIE CHAPISCADA,EXCLUSIVE CHAPISCO,INCLUSIVE EMBOCO COM ARGAMASSA DE CIMENTO,SAIBRO E AREIA,NO TRACO 1:2:2,COM ESPESSURA DE 2CM E REBOCO DE ARGAMASSA PRONTA,COM CAL E AGREGADOS,COM ESPESSURA DE 3MM</t>
  </si>
  <si>
    <t>REVESTIMENTO EXTERNO EM 2 MASSAS,SOBRE SUPERFICIE CHAPISCADA,EXCLUSIVE CHAPISCO,INCLUSIVE EMBOCO COM ARGAMASSA DE CIMENTO,CAL HIDRATADA ADITIVADA E AREIA,NO TRACO 1:1:12,COM ESPESSURA DE 3,5CM E REBOCO DE ARGAMASSA PRONTA,COM CAL E AGREGADOS,COM ESPESSURA DE 3MM</t>
  </si>
  <si>
    <t>REVESTIMENTO EXTERNO EM 2 MASSAS,SOBRE SUPERFICIE CHAPISCADA,EXCLUSIVE CHAPISCO,INCLUSIVE EMBOCO COM ARGAMASSA DE CIMENTO,SAIBRO E AREIA,NO TRACO 1:3:3,COM ESPESSURA DE 3,5CM E REBOCO DE CIMENTO,CAL HIDRATADA EM PO E AREIA FINA,NO TRACO 1:3:5,COM ESPESSURA DE 5MM</t>
  </si>
  <si>
    <t>REVESTIMENTO EXTERNO EM 2 MASSAS,SOBRE SUPERFICIE CHAPISCADA,EXCLUSIVE CHAPISCO,INCLUSIVE EMBOCO COM ARGAMASSA DE CIMENTO,SAIBRO E AREIA,NO TRACO 1:3:3,COM ESPESSURA DE 3CM E REBOCO DE CIMENTO,CAL HIDRATADA EM PO E AREIA FINA,NO TRACO 1:3:5,COM ESPESSURA DE 5MM</t>
  </si>
  <si>
    <t>REVESTIMENTO EXTERNO EM 2 MASSAS,SOBRE SUPERFICIE CHAPISCADA,EXCLUSIVE CHAPISCO,INCLUSIVE EMBOCO COM ARGAMASSA DE CIMENTO,SAIBRO E AREIA,NO TRACO 1:3:3,COM ESPESSURA DE 2CM E REBOCO DE CIMENTO,CAL HIDRATADA EM PO E AREIA FINA,NO TRACO 1:3:5,COM ESPESSURA DE 5MM</t>
  </si>
  <si>
    <t>REBOCO EXTERNO OU INTERNO COM ARGAMASSA DE CIMENTO,CAL HIDRATADA EM PO E AREIA FINA,NO TRACO 1:3:5,COM ESPESSURA DE 3MM,APLICADO SOBRE EMBOCO EXISTENTE,EXCLUSIVE EMBOCO</t>
  </si>
  <si>
    <t>REBOCO EXTERNO OU INTERNO COM ARGAMASSA DE CIMENTO,CAL HIDRATADA EM PO E AREIA FINA,NO TRACO 1:3:5,COM ESPESSURA DE 3MM,COM 0,24L/M2 DE LATEX,APLICADO SOBRE EMBOCO EXISTENTE,EXCLUSIVE EMBOCO</t>
  </si>
  <si>
    <t>REBOCO PRONTO PARA PAREDES INTERNAS COMPOSTO DE CAL E AGREGADOS,COM 5MM DE ESPESSURA,APLICADO SOBRE SUPERFICIE</t>
  </si>
  <si>
    <t>REBOCO PRONTO PARA PAREDES INTERNAS COMPOSTO DE CAL E AGREGADOS,COM 3MM DE ESPESSURA,APLICADO SOBRE SUPERFICIE</t>
  </si>
  <si>
    <t>REBOCO PRONTO PARA PAREDES EXTERNAS COMPOSTO DE CAL E AGREGADOS,INCLUSIVE CIMENTO ADICIONADO MANUALMENTE,COM 5MM DE ESPESSURA,APLICADO SOBRE SUPERFICIE</t>
  </si>
  <si>
    <t>REBOCO PRONTO PARA PAREDES EXTERNAS COMPOSTO DE CAL E AGREGADOS,INCLUSIVE CIMENTO ADICIONADO MANUALMENTE,COM 3MM DE ESPESSURA,APLICADO SOBRE SUPERFICIE</t>
  </si>
  <si>
    <t>REVESTIMENTO INTERNO DE PAREDES E TETOS,COM PASTA DE GESSO,COM ESPESSURA DE 1CM,INCLUSIVE LIMPEZA,FORNECIMENTO DE TODOSOS MATERIAIS E COLA,APLICACAO,REGULARIZACAO E LIXAMENTO</t>
  </si>
  <si>
    <t>REVESTIMENTO INTERNO DE PAREDES E TETOS,COM PASTA DE GESSO,COM ESPESSURA DE 1,5CM,INCLUSIVE LIMPEZA,FORNECIMENTO DE TODOS OS MATERIAIS E COLA,APLICACAO,REGULARIZACAO E LIXAMENTO</t>
  </si>
  <si>
    <t>PINGADEIRA DE 4X0,5CM,EXECUTADA EM MASSA UNICA CONFORME ITEM 13.003.0001</t>
  </si>
  <si>
    <t>PINGADEIRA DE 4X0,5CM,EXECUTADA EM 2 MASSAS CONFORME ITEM 13.006.0025</t>
  </si>
  <si>
    <t>PINGADEIRA DE 4X0,5CM,EXECUTADA EM ARGAMASSA DE CIMENTO,CALHIDRATADA ADITIVADA E AREIA,NO TRACO 1:1:10,ACABAMENTO CAMURCADO</t>
  </si>
  <si>
    <t>MOLDURA EXTERNA EXECUTADA NO PERIMETRO DAS ESQUADRIAS COM ARGAMASSA DE CIMENTO,SAIBRO MACIO E AREIA FINA,NO TRACO 1:3:3</t>
  </si>
  <si>
    <t>TELA DE REFORCO PARA REVESTIMENTO COM ARGAMASSA(EXCLUSIVE ESTA),FIXADA NO SUBSTRATO POR MEIO DE GRAMPOS DE ACO GALVANIZADO Nº12.FORNECIMENTO E COLOCACAO</t>
  </si>
  <si>
    <t>REVESTIMENTO COM ARGAMASSA DE CIMENTO E AREIA FINA,NO TRACO1:3,INCLUSIVE TELA DE REFORCO BETUMINOSO</t>
  </si>
  <si>
    <t>TELA DE FIO DE ARAME GALVANIZADO,FIO 12,COM MALHA DE 1",FIXADA EM ALVENARIA PARA PROTECAO DE REVESTIMENTO,EXCLUSIVE CHAPISCO E REVESTIMENTO.FORNECIMENTO E COLOCACAO</t>
  </si>
  <si>
    <t>REVESTIMENTO COM PASTILHAS CERAMICAS,COM MEDIDAS EM TORNO DE(2,5X2,5)CM,PLACAS DE (30X30)CM,CORES ECONOMICAS (BRANCO,BEGE,CINZA,AZUL,VERDE,MARROM E PRETO),INCLUSIVE CHAPISCO DE CIMENTO E AREIA,NO TRACO 1:3 E EMBOCO COM ARGAMASSA DE CIMENTO,SAIBRO E AREIA,NO TRACO 1:3:3,ASSENTES E REJUNTADAS COM PASTA DE CIMENTO BRANCO</t>
  </si>
  <si>
    <t>REVESTIMENTO COM PASTILHAS CERAMICAS,COM MEDIDAS EM TORNO DE (2,5X2,5)CM,PLACAS DE (30X30)CM,CORES FORTES(VERMELHO,LARANJA E AMARELO),INCLUSIVE CHAPISCO DE CIMENTO E AREIA,NO TRACO 1:3 E EMBOCO COM ARGAMASSA DE CIMENTO,SAIBRO E AREIA,NO TRACO 1:3:3,ASSENTES E REJUNTADAS COM PASTA DE CIMENTO BRANCO</t>
  </si>
  <si>
    <t>REVESTIMENTO COM PASTILHA DE PORCELANA,COM MEDIDAS EM TORNODE (5X5)CM,PLACAS DE (30X30)CM,CORES ECONOMICAS (BRANCO,BEGE,CINZA,AZUL,VERDE,MARROM E PRETO),INCLUSIVE CHAPISCO DE CIMENTO E AREIA,NO TRACO 1:3 E EMBOCO COM ARGAMASSA DE CIMENTO,AREIA E SAIBRO,NO TRACO 1:2:2,ASSENTES E REJUNTADAS COM NATADE CIMENTO BRANCO</t>
  </si>
  <si>
    <t>REVESTIMENTO COM PASTILHA DE PORCELANA,COM MEDIDAS EM TORNODE (5X5)CM,PLACAS DE (30X30)CM,CORES FORTES(VERMELHO,LARANJA E AMARELO),ASSENTES COM ARGAMASSA COLANTE,REJUNTAMENTO COMARGAMASSA INDUSTRIALIZADA,INCLUSIVE CHAPISCO E EMBOCO NO TRACO 1:6</t>
  </si>
  <si>
    <t>REVESTIMENTO COM PASTILHA DE PORCELANA,COM MEDIDAS EM TORNODE (5X10)CM,PLACAS DE (30X30)CM,CORES ECONOMICAS(BRANCO,BEGE,CINZA,AZUL,VERDE,MARROM E PRETO),ASSENTES COM ARGAMASSA COLANTE,REJUNTAMENTO COM ARGAMASSA INDUSTRIALIZADA,INCLUSIVE CHAPISCO E EMBOCO NO TRACO 1:6</t>
  </si>
  <si>
    <t>REVESTIMENTO DE PAREDES COM PASTILHA CERAMICA,COM MEDIDAS EM TORNO DE (7,5X7,5)CM,ASSENTE CONFORME ITEM 13.025.0016</t>
  </si>
  <si>
    <t>REVESTIMENTO DE PAREDES COM PASTILHA CERAMICA,COM MEDIDAS EM TORNO DE (7,5X7,5)CM,ASSENTE CONFORME ITEM 13.025.0058</t>
  </si>
  <si>
    <t>REVESTIMENTO DE PAREDES COM PASTILHA CERAMICA,COM MEDIDAS EM TORNO DE (7,5X7,5)CM,EXCLUSIVE CHAPISCO,EMBOCO,NATA DE CIMENTO OU ARGAMASSA COLANTE E REJUNTAMENTO.</t>
  </si>
  <si>
    <t>RECOMPOSICAO DE REVESTIMENTO DE PARADE EM PASTILHAS,AZULEJOS E CERAMICAS,EXCLUSIVE ESTAS,INCLUSIVE MAO-DE-OBRA TOTAL E MATERIAIS DE ASSENTAMENTO E REJUNTAMENTO COMO EM 13.025.0010E 13.024.0010</t>
  </si>
  <si>
    <t>REVESTIMENTO COM PASTILHAS DE VIDRO,DIMENSOES DE 1 X 1CM ATE3 X 3CM, NAS CORES AZUL,VERDE,MARROM ROSADO,CARAMELO,BEGE,CINZA,PRETO,PEROLA,LILAS E BRANCO,INCLUSIVE CHAPISCO DE CIMENTO E AREIA,NO TRACO 1:3,EMBOCO COM ARGAMASSA DE CIMENTO,SAIBRO E AREIA,NO TRACO 1:3:3,ASSENTES E REJUNTADAS COM PASTA DECIMENTO BRANCO</t>
  </si>
  <si>
    <t>REVESTIMENTO COM PASTILHAS DE VIDRO,DIMENSOES DE 1 X 1CM ATE3 X 3CM,NAS CORES AZUL,VERDE,MARROM ROSADO,CARAMELO,BEGE,CINZA,PRETO,PEROLA,LILAS E BRANCO,EXCLUSIVE CHAPISCO,EMBOCO E REJUNTAMENTO</t>
  </si>
  <si>
    <t>REVESTIMENTO COM PASTILHAS DE VIDRO CRISTAL OU COM RESINA,DIMENSOES DE 2 X 2CM ATE 3 X 3CM,NAS CORES VERMELHA,LARANJA EAMARELA, INCLUSIVE CHAPISCO DE CIMENTO E AREIA,NO TRACO 1:3,EMBOCO COM ARGAMASSA DE CIMENTO,SAIBRO E AREIA,NO TRACO1:3:3ASSENTES E REJUNTADAS COM PASTA DE CIMENTO BRANCO</t>
  </si>
  <si>
    <t>REVESTIMENTO COM PASTILHAS DE VIDRO CRISTAL OU COM RESINA,DIMENSOES DE 2 X 2CM ATE 3 X 3CM, NAS CORES VERMELHA,LARANJA EAMARELA,EXCLUSIVE CHAPISCO,EMBOCO E REJUNTAMENTO</t>
  </si>
  <si>
    <t>REVESTIMENTO COM PASTILHAS DE VIDRO CRISTAL OU COM RESINA,DIMENSOES DE 2 X 2CM ATE 3 X 3CM,NAS CORES AZUL,VERDE,PRETO EBRANCO,INCLUSIVE CHAPISCO DE CIMENTO E AREIA,NO TRACO 1:3,EMBOCO COM ARGAMASSA DE CIMENTO,SAIBRO E AREIA,NO TRACO 1:3:3ASSENTES E REJUNTADAS COM PASTA DE CIMENTO BRANCO</t>
  </si>
  <si>
    <t>REVESTIMENTO COM PASTILHAS DE VIDRO CRISTAL OU COM RESINA,DIMENSOES DE 2 X 2CM ATE 3 X 3CM,NAS CORES AZUL,VERDE,PRETO EBRANCO,EXCLUSIVE CHAPISCO,EMBOCO E REJUNTAMENTO</t>
  </si>
  <si>
    <t>REVESTIMENTO COM PASTILHAS DE VIDRO CRISTAL OU COM RESINA,MEDINDO 5 X 5CM,NAS CORES AZUL E BRANCO,INCLUSIVE CHAPISCO DECIMENTO E AREIA,NO TRACO 1:3,EMBOCO COM ARGAMASSA DE CIMENTO,SAIBRO E AREIA,NO TRACO 1:3:3,ASSENTES E REJUNTADAS COM PASTA DE CIMENTO BRANCO</t>
  </si>
  <si>
    <t>REVESTIMENTO COM PASTILHAS DE VIDRO CRISTAL OU COM RESINA,MEDINDO 5 X 5CM, NAS CORES AZUL E BRANCO,EXCLUSIVE CHAPISCO,EMBOCO E REJUNTAMENTO</t>
  </si>
  <si>
    <t>ASSENTAMENTO DE AZULEJOS,PASTILHAS OU LADRILHOS EM PAREDES,EXCLUSIVE ESTES,COM NATA DE CIMENTO COMUM,SOBRE EMBOCO EXISTENTE,INCLUSIVE REJUNTAMENTO COM PASTA DE CIMENTO BRANCO</t>
  </si>
  <si>
    <t>ASSENTAMENTO DE AZULEJOS,PASTILHAS OU LADRILHOS,EM PAREDES,EXCLUSIVE ESTES,CONSTANDO DE CHAPISCO DE CIMENTO E AREIA,NO TRACO 1:3,EMBOCO DE ARGAMASSA DE CIMENTO,SAIBRO E AREIA,NO TRACO 1:3:3,NATA DE CIMENTO COMUM E REJUNTAMENTO COM PASTA DECIMENTO BRANCO</t>
  </si>
  <si>
    <t>ASSENTAMENTO DE AZULEJOS,PASTILHAS OU LADRILHOS,EM PAREDES,EXCLUSIVE ESTES,CONSTANDO DE CHAPISCO DE CIMENTO E AREIA,NO TRACO 1:3,EMBOCO DE ARGAMASSA DE CIMENTO,SAIBRO E AREIA,NO TRACO 1:3:3,NATA DE CIMENTO COMUM E REJUNTAMENTO COM PASTA DECIMENTO BRANCO E CORANTE</t>
  </si>
  <si>
    <t>REJUNTAMENTO DE AZULEJOS,PASTILHAS OU LADRILHOS,EM PAREDES,COM PASTA DE CIMENTO BRANCO</t>
  </si>
  <si>
    <t>ASSENTAMENTO DE AZULEJOS,PASTILHAS OU LADRILHOS,EM PAREDES,EXCLUSIVE ESTES,COM EMBOCO(PRONTO)EM MASSA UNICA DE CIMENTO EAREIA TERMOTRATADA,ARGAMASSA COLANTE E REJUNTAMENTO COM ARGAMASSA INDUSTRIALIZADA,EXCLUSIVE CHAPISCO</t>
  </si>
  <si>
    <t>ASSENTAMENTO DE AZULEJOS,PASTILHAS OU LADRILHOS,EM PAREDES,EXCLUSIVE ESTES,COM EMBOCO(PRONTO)EM MASSA UNICA DE CIMENTO EAREIA TERMOTRATADA,ARGAMASSA COLANTE E REJUNTAMENTO COM ARGAMASSA INDUSTRIALIZADA,INCLUSIVE CHAPISCO DE CIMENTO E AREIA,NO TRACO 1:3</t>
  </si>
  <si>
    <t>ASSENTAMENTO DE AZULEJOS,PASTILHAS OU LADRILHOS,EM PAREDES,EXCLUSIVE:AZULEJOS,PASTILHAS OU LADRILHOS,EMBOCO,CHAPISCO EREJUNTAMENTO</t>
  </si>
  <si>
    <t>ASSENTAMENTO DE PEITORIL DE MARMORE,GRANITO OU AFINS,EXCLUSIVE ESTES,ATE 20CM DE LARGURA,ASSENTE CONFORME ITEM 13.345.0015</t>
  </si>
  <si>
    <t>ASSENTAMENTO DE PEITORIL DE MARMORE, GRANITO OU AFINS, EXCLUSIVE ESTES, DE 20 A 30CM DE LARGURA, ASSENTE CONFORME  ITEM13.345.0015</t>
  </si>
  <si>
    <t>REVESTIMENTO COM NATA DE CIMENTO E ADESIVO APLICADO UNIFORMEMENTE SOBRE SUPERFICIE DE AZULEJO,PASTILHA OU CERAMICA,ALISADO A COLHER E LIXADO</t>
  </si>
  <si>
    <t>REVESTIMENTO DE PAREDES COM AZULEJO BRANCO 15X15CM,QUALIDADE EXTRA,ASSENTES COM NATA DE CIMENTO COMUM,TENDO JUNTAS CORRIDAS COM 2MM,REJUNTADAS COM PASTA DE CIMENTO BRANCO,INCLUSIVE CHAPISCO DE CIMENTO E AREIA,NO TRACO 1:3 E EMBOCO COM ARGAMASSA DE CIMENTO,SAIBRO E AREIA,NO TRACO 1:3:3 COM ESPESSURADE 2,5CM</t>
  </si>
  <si>
    <t>REVESTIMENTO DE PAREDES COM AZULEJO BRANCO 15X15CM,QUALIDADE EXTRA,ASSENTES COM NATA DE CIMENTO COMUM,TENDO JUNTAS CORRIDAS COM 2MM,REJUNTADAS COM PASTA DE CIMENTO BRANCO,EXCLUSIVE CHAPISCO E EMBOCO</t>
  </si>
  <si>
    <t>REVESTIMENTO DE PAREDES COM AZULEJO BRANCO 15X15CM,QUALIDADE EXTRA,ASSENTE CONFORME ITEM 13.025.0058</t>
  </si>
  <si>
    <t>REVESTIMENTO DE PAREDES C/TIJOLOS CERAMICOS TIPO "BOCA DE SAPO",DE (20X9)CM,FENDIDO AO MEIO,ASSENTES C/JUNTAS REENTRANTES DE 1CM DE LARGURA E TAMBEM DE PROFUNDIDADE, REJUNTADAS COM CIMENTO COMUM OU CIMENTO BRANCO,INCLUSIVE CHAPISCO DE CIMENTO E AREIA,NO TRACO 1:3 E EMBOCO COM ARGAMASSA DE CIMENTO,SAIBRO E AREIA,NO TRACO 1:3:3,COM ESPESSURA 2,5CM</t>
  </si>
  <si>
    <t>REVESTIMENTO DE PAREDE COM TIJOLOS CERAMICOS TIPO "4 FACES",DE (20X6)CM,FENDIDO AO MEIO,ASSENTES COM JUNTAS REENTRANTESDE 1CM DE LARGURA E TAMBEM DE PROFUNDIDADE,REJUNTADAS COM CIMENTO COMUM OU CIMENTO BRANCO, INCLUSIVE CHAPISCO DE CIMENTO E AREIA,NO TRACO 1:3 E EMBOCO COM ARGAMASSA DE CIMENTO,SAIBRO E AREIA,NO TRACO 1:3:3,COM ESPESSURA 2,5CM</t>
  </si>
  <si>
    <t>REVESTIMENTO DE PAREDES COM LADRILHOS CERAMICOS,COM MEDIDASEM TORNO DE (20X20)CM,ASSENTE CONFORME ITEM 13.025.0016</t>
  </si>
  <si>
    <t>REVESTIMENTO DE PAREDES COM LADRILHOS CERAMICOS,COM MEDIDASEM TORNO DE (20X20)CM,ASSENTE CONFORME ITEM 13.025.0058</t>
  </si>
  <si>
    <t>REVESTIMENTO DE PAREDES COM LADRILHOS CERAMICOS,COM MEDIDASEM TORNO DE 20X20CM,ASSENTE COM ARGAMASSA COLANTE,REJUNTAMENTO COM ARGAMASSA INDUSTRIALIZADA,EXCLUSIVE CHAPISCO E EMBOCO</t>
  </si>
  <si>
    <t>REVESTIMENTO DE PAREDES COM LADRILHOS CERAMICOS,CORES ECONOMICAS (BRANCO,CINZA,BEGE,AZUL,VERDE,MARROM E PRETO),COM MEDIDAS EM TORNO DE (10X10)CM,ASSENTE COM ARGAMASSA COLANTE,REJUNTAMENTO COM ARGAMASSA INDUSTRIALIZADA,EXCLUSIVE CHAPISCO E EMBOCO</t>
  </si>
  <si>
    <t>REVESTIMENTO DE PAREDES COM LADRILHOS CERAMICOS,CORES ECONOMICAS(BRANCO,CINZA,BEGE,AZUL,VERDE,MARROM E PRETO),COM MEDIDAS EM TORNO DE (10X10)CM,ASSENTE CONFORME ITEM 13.025.0058</t>
  </si>
  <si>
    <t>REVESTIMENTO DE PAREDES COM LADRILHO CERAMICO,COM MEDIDAS EMTORNO DE (11,60X11,60X0,09)CM,ASSENTES COM ARGAMASSA DE CIMENTO,CAL E AREIA,NO TRACO 1:3:5,JUNTAS REENTRANTES DE 1CM DELARGURA</t>
  </si>
  <si>
    <t>REVESTIMENTO DE PAREDES COM LADRILHO CERAMICO,COM MEDIDAS EM TORNO DE (11,60X11,60X0,09)CM,EXCLUSIVE ARGAMASSA DE ASSENTAMENTO,JUNTAS REETRANTES DE 1CM DE LARGURA</t>
  </si>
  <si>
    <t>REVESTIMENTO DE PAREDES COM LADRILHO CERAMICO,COM MEDIDAS EM TORNO DE (24X11,60X0,09)CM,ASSENTES COM ARGAMASSA DE CIMENTO,CAL E AREIA NO TRACO 1:3:5,JUNTAS REENTRANTES DE 1CM DE LARGURA</t>
  </si>
  <si>
    <t>REVESTIMENTO DE PAREDES COM LADRILHO CERAMICO,COM MEDIDAS EM TORNO DE (24X11,60X09)CM,EXCLUSIVE ARGAMASSA DE ASSENTAMENTO,JUNTAS REENTRANTES DE 1CM DE LARGURA</t>
  </si>
  <si>
    <t>REVESTIMENTO DE PAREDES COM LADRILHO CERAMICO,COM MEDIDAS EMTORNO DE (24X11,60X09)CM,TIPO INDUSTRIAL,ASSENTES COM ARGAMASSA DE CIMENTO,CAL E AREIA,NO TRACO 1:3:5,JUNTAS REENTRANTES DE 1CM DE LARGURA</t>
  </si>
  <si>
    <t>REVESTIMENTO DE PAREDES COM LADRILHO CERAMICO,COM MEDIDAS EMTORNO DE (24X11,60X09)CM,TIPO INDUSTRIAL,EXCLUSIVE ARGAMASSA DE ASSENTAMENTO,JUNTAS REETRANTES DE 1CM DE LARGURA</t>
  </si>
  <si>
    <t>REVESTIMENTO DE PAREDES COM CERAMICA,COM MEDIDAS EM TORNO DE (32X57)CM,ASSENTE CONFORME ITEM 13.025.0016</t>
  </si>
  <si>
    <t>REVESTIMENTO DE PAREDES COM CERAMICA,COM MEDIDAS EM TORNO DE (32X57)CM,ASSENTE CONFORME ITEM 13.025.0058</t>
  </si>
  <si>
    <t>REVESTIMENTO DE PAREDES COM CERAMICA,COM MEDIDAS EM TORNO DE (32X57)CM,EXCLUSIVE CHAPISCO,EMBOCO,NATA DE CIMENTO OU ARGAMASSA COLANTE E REJUNTAMENTO</t>
  </si>
  <si>
    <t>REVESTIMENTO DE PAREDES OU MUROS,COM PLACAS TRABALHADAS DE GRANITO,RETANGULARES,COM 6CM DE ESPESSURA,ACABAMENTO RUSTICO,CABENDO,APROXIMADAMENTE,4 PLACAS POR M2,ASSENTES COM ARGAMASSA DE CIMENTO,SAIBRO E AREIA, NO TRACO 1:3:3, JUNTAS TOMADAS COM ARGAMASSA DE CIMENTO E AREIA, NO TRACO 1:3 E LAVAGEM GERAL COM AGUA ACIDULADA</t>
  </si>
  <si>
    <t>REVESTIMENTO DE PAREDES OU MUROS,COM PLACAS TRABALHADAS DE GRANITO,IRREGULARES,COM 6CM DE ESPESSURA,ACABAMENTO RUSTICO,CABENDO,APROXIMADAMENTE,4 PLACAS POR M2,ASSENTES COM ARGAMASSA DE CIMENTO,SAIBRO E AREIA, NO TRACO 1:3:3, JUNTAS TOMADAS COM ARGAMASSA DE CIMENTO E AREIA, NO TRACO 1:3 E LAVAGEM GERAL COM AGUA ACIDULADA</t>
  </si>
  <si>
    <t>REVESTIMENTO DE PAREDES OU MUROS,COM PLACAS TRABALHADAS DE GRANITO,RETANGULARES,COM 6CM DE ESPESSURA,ACABAMENTO RUSTICO,CABENDO,APROXIMADAMENTE,8 PLACAS POR M2,ASSENTES COM ARGAMASSA DE CIMENTO,SAIBRO E AREIA, NO TRACO 1:3:3, JUNTAS TOMADAS COM ARGAMASSA DE CIMENTO E AREIA, NO TRACO 1:3 E LAVAGEM GERAL COM AGUA ACIDULADA</t>
  </si>
  <si>
    <t>REVESTIMENTO DE PAREDES OU MUROS,COM PLACAS TRABALHADAS DE GRANITO,IRREGULARES,COM 6CM DE ESPESSURA,ACABAMENTO RUSTICO,CABENDO,APROXIMADAMENTE,8 PLACAS POR M2,ASSENTES COM ARGAMASSA DE CIMENTO,SAIBRO E AREIA, NO TRACO 1:3:3, JUNTAS TOMADAS COM ARGAMASSA DE CIMENTO E AREIA, NO TRACO 1:3 E LAVAGEM GERAL COM AGUA ACIDULADA</t>
  </si>
  <si>
    <t>REVESTIMENTO DE PAREDE COM GRANITO CINZA CORUMBA,EM PLACAS,COM ESPESSURA DE 2CM,POLIDO,ASSENTE COM GRAMPOS DE METAL E ARGAMASSA DE CIMENTO,AREIA E SAIBRO,NO TRACO 1:3:3 E REJUNTAMENTO PRONTO</t>
  </si>
  <si>
    <t>REVESTIMENTO DE PAREDE COM GRANITO CINZA CORUMBA,EM PLACAS,COM ESPESSURA DE 2CM,POLIDO,ASSENTE COM GRAMPOS DE LATAO,EXCLUSIVE ARGAMASSA E REJUNTAMENTO</t>
  </si>
  <si>
    <t>RODAPE EM GRANITO CINZA CORUMBA,POLIDO,COM ALTURA DE 10CM E2CM DE ESPESSURA,ASSENTE COM ARGAMASSA DE CIMENTO, SAIBRO EAREIA,NO TRACO 1:2:2,INCLUSIVE CHAPISCO,NO TRACO 1:3 E REJUNTAMENTO PRONTO</t>
  </si>
  <si>
    <t>RODAPE EM GRANITO CINZA CORUMBA,POLIDO,COM ALTURA DE 10CM E2CM DE ESPESSURA,EXCLUSIVE ARGAMASSA,CHAPISCO E REJUNTAMENTO</t>
  </si>
  <si>
    <t>REVESTIMENTO VERTICAL EM DIVISORIAS OU BANCADAS(ILHARGA)EM GRANITO CINZA CORUMBA,2CM DE ESPESSURA,ASSENTE COMO EM 13.0360010</t>
  </si>
  <si>
    <t>REVESTIMENTO VERTICAL EM DIVISORIAS OU BANCADAS(ILHARGA)EM GRANITO CINZA CORUMBA,2CM DE ESPESSURA, EXCLUSIVE ARGAMASSA E REJUNTAMENTO</t>
  </si>
  <si>
    <t>MOLDURA EXTERNA EXECUTADA NO PERIMETRO DAS ESQUADRIAS COM GRANITO CINZA CORUMBA,2CM DE ESPESSURA,COM 2 POLIMENTOS,ASSENTE COMO EM 13.036.0010</t>
  </si>
  <si>
    <t>MOLDURA EXTERNA EXECUTADA NO PERIMETRO DAS ESQUADRIAS COM GRANITO CINZA CORUMBA,2CM DE ESPESSURA,COM 2 POLIMENTOS,ASSENTE COMO EM 13.036.0010,EXCLUSIVE ARGAMASSA E REJUNTAMENTO</t>
  </si>
  <si>
    <t>PEITORIL DE MARMORE BRANCO NACIONAL,DE 2X18CM,COM 2 POLIMENTOS,ASSENTE COM ARGAMASSA DE CIMENTO,SAIBRO E AREIA,NO TRACO1:3:3 E NATA DE CIMENTO COMUM,REJUNTADO COM CIMENTO BRANCO</t>
  </si>
  <si>
    <t>PEITORIL DE MARMORE BRANCO NACIONAL,COM ESPESSURA DE 2CM,COM 2 POLIMENTOS,EM 2 TIRAS,NA LARGURA,SOMADA DE 20CM, SENDO APARTE INFERIOR EM SUPERPOSICAO,ASSENTE COMO EM 13.045.0040</t>
  </si>
  <si>
    <t>PEITORIL DE MARMORE BRANCO NACIONAL,DE 2X28CM,COM 2 POLIMENTOS,ASSENTE COM ARGAMASSA DE CIMENTO,SAIBRO E AREIA,NO TRACO1:3:3 E NATA DE CIMENTO COMUM,REJUNTADO COM CIMENTO BRANCO</t>
  </si>
  <si>
    <t>PEITORIL DE MARMORE BRANCO NACIONAL,DE 2X7CM,COM 2 POLIMENTOS,ASSENTE COM ARGAMASSA DE CIMENTO,SAIBRO E AREIA,NO TRACO 1:3:3 E NATA DE CIMENTO COMUM,REJUNTADO COM CIMENTO BRANCO</t>
  </si>
  <si>
    <t>PEITORIL DE MARMORE BRANCO NACIONAL,DE 2X16CM,COM 2 POLIMENTOS,ASSENTE COM ARGAMASSA DE CIMENTO,SAIBRO E AREIA,NO TRACO1:3:3 E NATA DE CIMENTO COMUM,REJUNTADO COM CIMENTO BRANCO</t>
  </si>
  <si>
    <t>PEDRA PARA BOX DE BANHEIRO,EM MARMORE BRANCO NACIONAL,COM ALTURA EM TORNO DE 10CM E 4CM DE ESPESSURA,ASSENTE COMO EM 13.045.0040</t>
  </si>
  <si>
    <t>REVESTIMENTO DE PAREDES COM MARMORE BRANCO NACIONAL,EM PLACAS POLIDAS,MEDIDAS IGUAIS OU MAIORES QUE 60X40CM,COM ESPESSURA DE 2CM,COM 2 POLIMENTOS,ASSENTES COM 2 GRAMPOS DE LATAO DE 1/8" POR PLACA E ARGAMASSA DE CIMENTO,SAIBRO E AREIA,NO TRACO 1:3:3 E NATA DE CIMENTO,REJUNTADAS COM CIMENTO BRANCO</t>
  </si>
  <si>
    <t>REVESTIMENTO DE PAREDES COM MARMORE BRANCO NACIONAL,EM PLACAS POLIDAS,MEDIDAS IGUAIS OU MAIORES QUE 60X40CM,COM ESPESSURA DE 2CM,COM 2 POLIMENTOS,ASSENTES COM 2 GRAMPOS DE LATAO DE 1/8" POR PLACA,EXCLUSIVE ARGAMASSA,NATA DE CIMENTO E REJUNTAMENTO</t>
  </si>
  <si>
    <t>REVESTIMENTO DE COLUNAS COM MARMORE BRANCO NACIONAL,EM PLACAS DE 2CM DE ESPESSURA,COM 2 POLIMENTOS,ASSENTES COMO EM 13.045.0065</t>
  </si>
  <si>
    <t>REVESTIMENTO DE COLUNAS COM MARMORE BRANCO NACIONAL,EM PLACAS DE 2CM DE ESPESSURA, COM 2 POLIMENTOS, ASSENTES  COMO  EM13.045.0065, EXCLUSIVE ARGAMASSA,NATA DE CIMENTO E REJUNTAMENTO</t>
  </si>
  <si>
    <t>REVESTIMENTO VERTICAL EM DIVISORIAS OU BANCADAS(ILHARGA)EM MARMORE BRANCO NACIONAL, 3CM DE ESPESSURA, COM 2 POLIMENTOS,ASSENTES COMO EM 13.045.0065</t>
  </si>
  <si>
    <t>REVESTIMENTO VERTICAL EM DIVISORIAS OU BANCADAS(ILHARGA)EM MARMORE BRANCO NACIONAL, 3CM DE ESPESSURA, COM 2 POLIMENTOS,ASSENTES COMO EM 13.045.0065,EXCLUSIVE ARGAMASSA, NATA DE CIMENTO E REJUNTAMENTO</t>
  </si>
  <si>
    <t>MOLDURA EXTERNA EXECUTADA NO PERIMETRO DAS ESQUADRIAS COM MARMORE BRANCO NACIONAL, 2CM DE ESPESSURA, COM 2 POLIMENTOS, ASSENTES COMO EM 13.045.0065</t>
  </si>
  <si>
    <t>MOLDURA EXTERNA EXECUTADA NO PERIMETRO DAS ESQUADRIAS COM MARMORE BRANCO NACIONAL, 2CM DE ESPESSURA, COM 2 POLIMENTOS, ASSENTES COMO EM 13.045.0065,EXCLUSIVE ARGAMASSA, NATA DE CIMENTO E REJUNTAMENTO</t>
  </si>
  <si>
    <t>CHAPIM OU ESPELHO DE MARMORE BRANCO NACIONAL,COM 2X17CM,COM1 POLIMENTO,ASSENTE COMO EM 13.045.0040</t>
  </si>
  <si>
    <t>REVESTIMENTO DE PAREDES COM MARMORE BRANCO NACIONAL, EM  PLACAS DE 2CM DE ESPESSURA, COM 2 POLIMENTOS, ASSENTE COMO EM 13.045.0065</t>
  </si>
  <si>
    <t>REVESTIMENTO DE COLUNAS COM MARMORE BRANCO NACIONAL, EM PLACAS DE 2CM DE ESPESSURA, COM 2 POLIMENTOS, ASSENTES COMO EM 13.045.0065</t>
  </si>
  <si>
    <t>REVESTIMENTO DE PAREDES COM GRANITO PRETO EM PLACAS,POLIDO,ESPESSURA 2CM,ASSENTES COM 2 GRAMPOS DE LATAO DE 1/8" POR PLACA E ARGAMASSA DE CIMENTO,SAIBRO E AREIA,NO TRACO 1:3:3 E NATA DE CIMENTO,REJUNTAMENTO COM CIMENTO E CORANTE</t>
  </si>
  <si>
    <t>REVESTIMENTO DE PAREDES COM GRANITO PRETO EM PLACAS,POLIDO,ESPESSURA DE 3CM,ASSENTES COM 2 GRAMPOS DE LATAO DE 1/8" PORPLACA E ARGAMASSA DE CIMENTO,SAIBRO E AREIA,NO TRACO 1:3:3 ENATA DE CIMENTO,REJUNTAMENTO COM CIMENTO E CORANTE</t>
  </si>
  <si>
    <t>REVESTIMENTO DE COLUNAS COM GRANITO PRETO EM PLACAS,POLIDO,ESPESSURA 3CM,ASSENTES COM 2 GRAMPOS DE LATAO DE 1/8" POR PLACA E ARGAMASSA DE CIMENTO,SAIBRO E AREIA,NO TRACO 1:3:3 E NATA DE CIMENTO,REJUNTAMENTO COM CIMENTO E CORANTE</t>
  </si>
  <si>
    <t>REVESTIMENTO DE PAREDES OU MUROS COM FILETES DERIVADOS DE PEDRAS COM ESPESSURA DE 1,5 A 4,0CM.FORNECIMENTO E COLOCACAO</t>
  </si>
  <si>
    <t>PAREDE VERDE C/PRE-VEGETACAO,SISTEMA MODULAR,CONSTITUIDO:MODULO SUBSTRATO RIGIDO P/RETENCAO SUBSTRATO NUTRITIVO,PROPORCIONANDO ALTA CAPACIDADE DRENAGEM DE AGUA SEM CARREAR O SUBSTRATO NUTRITIVO,OXIGENACAO DAS RAIZES,EVITANDO AMASSAMENTO DAS RAIZES POR COMPACTACAO,PERFIL GALVANIZADO P/FIXACAO,VEGETACAO ESPECIFICA E SIST.DE IRRIGACAO P/GOTEJAMENTO.FORN.E COLOC</t>
  </si>
  <si>
    <t>BRISE VEGETAL,CONSTITUIDO DE:CALHA EM PVC PARA FLOREIRAS,CABECEIRA EM PVC PARA CALHA DE FLOREIRA,SUPORTE GALVANIZADO PARA CALHA DE FLOREIRA,SUSTENTADOS COM CABOS DE ACO,MODULO DE SUBSTRATO RIGIDO,SUBSTRATO LEVE E NUTRITIVO,VEGETACAO TREPADEIRA,INCLUSIVE DRENO E SISTEMA DE IRRIGACAO AUTOMATIZADO.FORNECIMENTO E COLOCACAO</t>
  </si>
  <si>
    <t>REVESTIMENTO DE PAREDES OU TETOS COM TECIDO ISOLANTE ACUSTICO,EM MANTA DE LA DE VIDRO REVESTIDA COM FOLHA DE ALUMINIO</t>
  </si>
  <si>
    <t>REVESTIMENTO DE PAREDES COM LENCOL DE CHUMBO, 2MM DE ESPESSURA, ASSENTE SOBRE COMPENSADO DE MADEIRA DE 6MM, INCLUSIVE ENTARUGAMENTO</t>
  </si>
  <si>
    <t>REVESTIMENTO COM ARGAMASSA DE CIMENTO E BARITA(GROSSA E FINA),TRACO 1:1:1, PARA PAREDES DE SALAS RADIOLOGICAS(APARELHOSDE 125 A 150KV),COM ESPESSURA DE 2,5CM,EXCLUSIVE CHAPISCO</t>
  </si>
  <si>
    <t>REVESTIMENTO DE FACHADA OU AREAS INT.C/PAINEL ALUM.COMPOSTO,SENDO DUAS LAMINAS ALUM.C/0,3MM ESP.,PINTURA PVDF (FLUOR CARBONO) KYNNAR 500,NO SISTEMA COIL COATING,ESP.DO COMPOSTO DE4MM,PINTURA PROTEGIDA POR FILME HAVY DUTY NAS FACES PINTADAS,NUCLEO EM POLIETILENO DE BAIXA DENSIDADE (RIGIDO),INCL.SUBESTRUTURA DE ALUM.E DEMAIS INSUMOS NECES.A COLOC.FORN.COLOC.</t>
  </si>
  <si>
    <t>REVESTIMENTO DE FACHADA OU AREAS INTERNAS C/PAINEL DE ALUM.COMPOSTO,SENDO DUAS LAMINAS DE ALUM.C/0,21MM ESP.,PINTURA EM SUPERPOLIESTER,NO SISTEMA COIL COATING,ESP.DO COMPOSTO DE4MM,PINTURA PROTEGIDA POR FILME HAVY DUTY NAS FACES PINTADAS,NUCLEO EM POLIETILENO DE BAIXA DENSIDADE (RIGIDO),INCL.SUBESTRUTURA ALUM.E DEMAIS INSUMOS NECES.A COLOC.FORN.E COLOC.</t>
  </si>
  <si>
    <t>REVESTIMENTO DE PAREDE COM LAMBRI DE MADEIRA DE LEI,FEITO COM REGUAS DE 10CM DE LARGURA,EXCLUSIVE ENTARUGAMENTO.FORNECIMENTO E COLOCACAO</t>
  </si>
  <si>
    <t>REVESTIMENTO DE TETOS COMO FORRO OU REBAIXO, COM LAMBRI DEMADEIRA DE LEI,FEITO COM REGUAS DE 10CM DE LARGURA,EXCLUSIVEENTARUGAMENTO.FORNECIMENTO E COLOCACAO</t>
  </si>
  <si>
    <t>REVESTIMENTO DE PAREDE OU TETO COM PLACAS DE CORTICA,DE 0,60X0,90M,COM 3MM DE ESPESSURA.FORNECIMENTO E COLOCACAO</t>
  </si>
  <si>
    <t>ENTARUGAMENTO PARA LAMBRI EM PAREDE FEITO COM MADEIRA DE LEI,DE 1.1/2"X3",COM SECAO TRAPEZOIDAL</t>
  </si>
  <si>
    <t>BARROTEAMENTO PARA FORRO FEITO COM MADEIRA DE LEI DE 2X10CM,ESPACADO DE 50CM</t>
  </si>
  <si>
    <t>FORRO DE PVC EM REGUAS DE 200MM DE LARGURA, ESPESSURA IGUALOU SUPERIOR A 8MM, ENCAIXADOS ENTRE SI, INCLUSIVE RODAFORRODE PVC PARA ACABAMENTO, ESTRUTURA EM METALON (20X20)MM E PARAFUSOS DE FIXACAO. FORNECIMENTO E COLOCACAO</t>
  </si>
  <si>
    <t>FORRO DE GESSO ESTAFE,COM PLACAS DE 1,00X0,70M FUNDIDAS NA OBRA, PRESAS COM 6 ESBIRROS DE CANHAMO, EMBEBIDAS EM NATA DEGESSO E REJUNTADAS.FORNECIMENTO E COLOCACAO</t>
  </si>
  <si>
    <t>FORRO FALSO DE GESSO, COM PLACAS PRE-MOLDADAS, DE 60X60CM,DE ENCAIXE, PRESAS COM 4 TIRANTES DE ARAME E REJUNTADAS. FORNECIMENTO E COLOCACAO</t>
  </si>
  <si>
    <t>REVESTIMENTO DE PAREDES OU FORROS COM CHAPA DE MADEIRA MINERALIZADA,PRENSADA COM CIMENTO,COM 25MM DE ESPESSURA,TERMOACUSTICO,RESISTENTE AO FOGO,UMIDADE,FUNGOS E INSETOS.FORNECIMENTO E COLOCACAO</t>
  </si>
  <si>
    <t>FORRO TERMOACUSTICO COM PAINEL DE LA DE VIDRO,REVESTIDO PORPELICULAS DE PVC MICROPERFURADAS,SOBRE PERFIS METALICOS,COMTIRANTES RIGIDOS,EM PLACA DE 1250X625X15MM.FORNECIMENTO E COLOCACAO</t>
  </si>
  <si>
    <t>FORRO EM PLACA TIPO COLMEIA,EM ALUMINIO PRE-PINTADO,MODULACAO DE (62X62)CM,MALHA MEDINDO APROXIMADAMENTE 5X5CM,FIXADO COM PERFIL "T" APARENTE.FORNECIMENTO E COLOCACAO</t>
  </si>
  <si>
    <t>FORRO DE TABUAS DE PINUS MACHO-FEMEA,COM 10X1CM,PREGADO EM SARRAFOS DE MADEIRA DE LEI DE 2X10CM,ESPACADOS DE 50CM. FORNECIMENTO E COLOCACAO</t>
  </si>
  <si>
    <t>FORRO DE TABUAS DE MADEIRA DE LEI MACHO-FEMEA,COM 10X1CM,PREGADO EM SARRAFOS DE MADEIRA DE LEI DE 2X10CM, ESPACADOS  DE50CM. FORNECIMENTO E COLOCACAO</t>
  </si>
  <si>
    <t>REVESTIMENTO EM PAREDES,COM CHAPAS DE FIBRA DE MADEIRA,ACABAMENTO MATE,COM ESPESSURA DE 3MM,SOBRE BASE EXISTENTE.FORNECIMENTO E COLOCACAO</t>
  </si>
  <si>
    <t>FORRO REMOVIVEL COMPOSTO DE GESSO ACARTONADO,TIPO STANDARD A SER APLICADO SIST.DRYWALL,C/PLACA BORDA QUADRADA 625X625MM,ESP.6,5;9,5 OU 12,5MM,ESTRUTURADO PERFIS TIPO TRAVESSA "T" ACO GALVANIZADO,ALUMINIO OU DE LIGAS DE ALUMINIO,ESP.MINIMA 0,5MM C/PINTURA ELETROSTATICA OU CONVENCIONAL,SUSPENSA POR MEIO DE PENDURAIS,FIX.EM ESTRUTURA SUPERIOR.FORN.E COLOCACAO</t>
  </si>
  <si>
    <t>FORRO REMOVIVEL COMPOSTO DE GESSO ACARTONADO,TIPO STANDARD,C ADICAO LA MINERAL,A SER APLICADO SIST.DRYWALL,C/PLACA BORDA QUADRADA 625X625MM,ESP.6,5;9,5 OU 12,5MM,ESTRUTURADO PERFIS TIPO TRAVESSA "T" ACO GALV.,ALUMINIO OU LIGAS DE ALUMINIO,ESP.MINIMA 0,5MM C/PINTURA ELETROST.OU CONVENCIONAL,SUSPENSAPOR MEIO DE PENDURAIS,FIX.EM ESTRUTURA SUPERIOR.FORN.E COLOC</t>
  </si>
  <si>
    <t>FORRO REMOVIVEL COMPOSTO DE GESSO ACARTONADO,TIPO STANDARD A SER APLICADO SIST.DRYWALL,C/PLACA BORDA QUADRADA 625X625MM,REVEST.VINIL,ESP.6,5;9,5 OU 12,5MM,ESTRUT.EM PERFIS TIP.TRAVESSA "T" ACO GALV.ALUMINIO OU LIGAS ALUMINIO,ESP.MINIMA 0,5MM C/PINTURA ELETROSTATICA OU CONVENCIONAL,SUSPENSA POR MEIODE PENDURAIS,FIXADOS EM ESTRUTURA SUPERIOR.FORN.E COLOCACAO</t>
  </si>
  <si>
    <t>FORRO REMOVIVEL COMPOSTO GESSO ACARTONADO,TIPO STANDARD,C/ADICAO DE LA MINERAL,A SER APLICADO SIST.DRYWALL,C/BORDA QUADRADA 625X625MM REVEST.VINIL,ESP.6,5;9,5 OU 12,5MM,ESTRUT.EM PERFIS TIPO TRAVESSA "T" ACO GALV.ALUMINIO OU LIGAS ALUMINIO,ESP.MINIMA 0,5M,C/PINTURA ELETROSTATICA OU CONVENCIONAL,SUSPENSA POR MEIO PENDURAIS,FIX.EM ESTRUT.SUPERIOR.FORN.E COLOC.</t>
  </si>
  <si>
    <t>FORRO REMOVIVEL COMPOSTO GESSO ACARTONADO,TIPO STANDARD A SER APLICADO NO SISTEMA DRYWALL,C/PLACA BORDA QUADRADA 625X1250MM,ESP.6,5;9,5 OU 12,5MM,ESTRUTURADO EM PERFIS TIPO TRAVESSA "T" ACO GALVANIZADO,ALUMINIO OU LIGAS DE ALUMINIO,ESP.MINIMA DE 0,5MM COM PINTURA ELETROSTATICA OU CONVENCIONAL,SUSPENSA POR MEIO DE PENDURAIS,FIX.EM ESTRUT.SUPERIOR.FORN.E COLOC</t>
  </si>
  <si>
    <t>FORRO REMOVIVEL COMPOSTO GESSO ACARTONADO,TIPO STANDARD,C/ADICAO LA MINERAL,A SER APLICADO SIST.DRYWALL,C/PLACA BORDA QUADRADA 625X1250MM,ESP.6,5;9,5 OU 12,5MM,ESTRUT.PERFIS TIPO TRAVESSA "T" DE ACO GALV.ALUMINIO OU LIGAS DE ALUMINIO,ESP.MINIMA 0,5MM C/PINTURA ELETROSTATICA OU CONVENCIONAL,SUSPENSAPOR MEIO DE PENDURAIS,FIXADOS ESTRUT.SUPERIOR.FORN.E COLOC.</t>
  </si>
  <si>
    <t>FORRO REMOVIVEL COMPOSTO GESSO ACARTONADO,TIPO STANDARD A SER APLICADO SISTEMA DRYWALL,C/PLACAS BORDA QUADRADA 625X1250MM REVEST.VINIL,ESP.6,5;9,5 OU 12,5MM,ESTRUT.EM PERFIS TIPO TRAVESSA "T" DE ACO GALV.ALUMINIO OU LIGAS ALUMINIO,ESP.MINIMA 0,5MM,C/PINTURA ELETROSTATICA OU CONVENCIONAL,SUSPENSA POR MEIO DE PENDURAIS,FIXADOS EM ESTRUT.SUPERIOR.FORN.E COLOC.</t>
  </si>
  <si>
    <t>FORRO REMOVIVEL COMPOSTO GESSO ACARTONADO,TIPO STANDARD,C/ADICAO LA MINERAL,APLICADO SIST.DRYWALL,C/PLACAS BORDA QUADRADA 625X1250MM REVEST.VINIL,ESP.6,5;9,5 OU 12,5MM,ESTRUT.PERFIS TRAVESSA "T" ACO GALVANIZADO,ALUMINIO OU LIGAS DE ALUMINIO,ESP.MINIMA 0,5MM C/PINTURA ELETROSTATICA OU CONVENCIONAL,SUSPENSA POR MEIO PENDURAIS,FIXADOS ESTRUT.SUPERIOR.FORN.COLOC</t>
  </si>
  <si>
    <t>FORRO REMOVIVEL COMP.CHAPA GESSO ACARTONADO PERFURADA OU RANHURADA,TIPO ST(STANDARD) A SER APLIC.SISTEMA DRYWALL,C/PLACA BORDA QUADRADA 625X625MM,ESP.12,5MM,C/ABSORCAOACUSTICA,ESTRUT.PERFIS TIPO TRAVESSA "T"ACO GALV.ALUM.OU DE LIGAS ALUM.ESP.MINIMA 0,5MM C/PINT.ELETROSTATICA OU CONVENCIONAL,SUSP.POR MEIO PENDURAIS,FIX.ESTRUT.SUPERIOR.FORN.E COLOC.</t>
  </si>
  <si>
    <t>FORRO ESTRUTURADO MONOLITICO C/UMA CHAPA DE GESSO ACARTONADO,TIPO STANDARD NO SISTEMA DRYWALL,LARGURA 1200MM,ESP.12,5MM,,C/TRAT.JUNTAS P/UNIFORMIZACAO DA SUPERFICIE,SENDO APARAFUSADA EM ESTRUTURA DE ACO GALVANIZADO,SUSPENSA POR MEIO DE PENDURAIS FIXADOS EM ESTRUTURA SUPERIOR,C/O PERIMETRO EXECUTADOC/CANTONEIRAS ACO GALVANIZADO.FORNECIMENTO E COLOCACAO</t>
  </si>
  <si>
    <t>FORRO ESTRUTURADO MONOLITICO C/PLACA GESSO ACARTONADO,TIPO RU(RESISTENTE A UMIDADE),APLICADO SIST.DRYWALL,LARG.1200MM,ESP.12,5MM,C/TRAT.DE JUNTAS P/UNIFORMIZACAO DA SUPERFICIE,SENDO APARAFUSADA EM ESTRUT.ACO GALV.SUSPENSA POR MEIO DE PENDURAIS FIXADOS EM ESTRUTURA SUPERIOR,COM O PERIMETRO EXECUTADOCOM CANTONEIRAS DE ACO GALVANIZADO.FORNECIMENTO E COLOCACAO</t>
  </si>
  <si>
    <t>FORRO ESTRUTURADO MONOLITICO C/PLACA GESSO ACARTONADO,TIPO RF(RESISTENTE A FOGO),APLICADO SIST.DRYWALL,LARG.1200MM,ESP.12,5MM,C/TRAT.JUNTAS P/UNIFORMIZACAO DA SUPERFICIE,SENDO APARAFUSADA EM ESTRUT.DE ACO GALV.,SUSPENSA POR MEIO DE PENDURAIIS FIXADOS EM ESTRUTURA SUPERIOR,COM O PERIMETRO EXECUTADOCOM CANTONEIRAS DE ACO GALVANIZADO.FORNECIMENTO E COLOCACAO.</t>
  </si>
  <si>
    <t>FORRO ARAMADO MONOLITICO DE DRYWALL,COMPOSTO DE UMA CHAPA GESSO ACARTONADO,TIPO STANDARD,LARGURA DE 600MM,COMPRIMENTO DE 2000MM E ESPESSURA DE 12,5MM,COM TRATAMENTO JUNTAS COM MASSA E FITA PARA UNIFORMIZACAO DA SUPERFICIE DAS CHAPAS DE GESSO ACARTONADO,SUSPENSA POR MEIO DE ARAME Nº18,REVESTIDO DE PVC,FIXADO EM ESTRUTURA SUPERIOR.FORN.E COLOC.</t>
  </si>
  <si>
    <t>FORRO REMOVIVEL COMPOSTO DE FIBRA MINERAL,COM PLACA DE BORDA QUADRADA DE 625X625MM,ESP.APROXIMADA 13,0MM,C/INDICE DE ABSORCAO ACUSTICA,ESTRUTURADO EM PERFIS TIPO "T" DE ACO GALVANIZADO,ALUMINIO OU DE LIGAS DE ALUMINIO,ESP.MINIMA DE 0,5MM C/PINTURA ELETROSTATICA,SUSPENSO POR MEIO DE PENDURAIS EM ACOGALVANIZADO,FIXADOS EM ESTRUTURA SUPERIOR.FORN. E COLOCACAO</t>
  </si>
  <si>
    <t>FORRO REMOVIVEL COMPOSTO DE FIBRA MINERAL COM PLACA DE BORDA QUADRADA DE 625X1250MM,ESP.APROXIMADA 13,0MM,C/INDICE DE ABSORCAO ACUSTICA,ESTRUTURADO EM PERFIS TIPO "T" DE ACO GALVANIZADO,ALUMINIO OU DE LIGAS DE ALUMINIO,ESP.MINIMA DE 0,5MM C/PINTURA ELETROSTATICA,SUSPENSO POR MEIO DE PENDURAIS EM ACO GALVANIZADO,FIXADOS EM ESTRUTURA SUPERIOR.FORN. E COLOCACAO</t>
  </si>
  <si>
    <t>FORRO REMOVIVEL COMPOSTO DE FIBRA MINERAL,COM PLACA DE BORDA QUADRADA DE 625X625MM,ESP.APROXIMADA 15,0MM,C/INDICE DE ABSORCAO ACUSTICA,ESTRUTURADO EM PERFIS TIPO "T" DE ACO GALVANIZADO,ALUMINIO OU DE LIGAS DE ALUMINIO,ESP.MINIMA DE 0,5MM,C/PINTURA ELETROSTATICA,SUSPENSO POR MEIO DE PENDURAIS EM ACOGALVANIZADO,FIXADOS EM ESTRUTURA SUPERIOR.FORN. E COLOCACAO</t>
  </si>
  <si>
    <t>FORRO REMOVIVEL COMPOSTO DE FIBRA MINERAL,COM PLACA DE BORDA QUADRADA DE 625X1250MM,ESP.APROXIMADA 15,0MM,C/INDICE DE ABSORCAO ACUSTICA,ESTRUTURADO EM PERFIS TIPO "T" DE ACO GALVANIZADO,ALUMINIO OU DE LIGAS DE ALUMINIO,ESP.MINIMA DE 0,5MM,C/PINTURA ELETROSTATICA,SUSPENSO POR MEIO DE PENDURAIS EM ACO GALVANIZADO,FIXADOS EM ESTRUTURA SUPERIOR.FORN.E COLOCACAO</t>
  </si>
  <si>
    <t>FORRO REMOVIVEL COMPOSTO DE FIBRA MINERAL,COM PLACA DE BORDA QUADRADA DE 625X625MM,ESP.APROXIMADA 19,0MM,C/INDICE DE ABSORCAO ACUSTICA,ESTRUTURADO EM PERFIS TIPO "T" DE ACO GALVANIZADO,ALUMINIO OU DE LIGAS DE ALUMINIO,ESP.MINIMA DE 0,5MM,C/PINTURA ELETROSTATICA,SUSPENSO POR MEIO DE PENDURAIS EM ACOGALVANIZADO,FIXADOS EM ESTRUTURA SUPERIOR.FORN.E COLOCACAO</t>
  </si>
  <si>
    <t>FORRO REMOVIVEL COMPOSTO DE FIBRA MINERAL,COM PLACA DE BORDA REBAIXADA DE 625X625MM,ESP.APROXIMADA DE 15,0MM,C/INDICE DE ABSORCAO ACUSTICA,ESTRUTURADO EM PERFIS TIPO "T" DE ACO GALVANIZADO,ALUMINIO OU LIGAS DE ALUMINIO,ESP.MINIMA DE 0,5MM,C/PINTURA ELETROSTATICA,SUSPENSO POR MEIO DE PENDURAIS,EM ACO GALVANIZADO,FIXADOS EM ESTRUTURA SUPERIOR.FORN. E COLOCACAO</t>
  </si>
  <si>
    <t>REVESTIMENTO DRYWALL C/ESP.MINIMA 23MM E MAXIMA 32MM(MASSA+CHAPA DE GESSO),APLICADO A ALVENARIA/ESTRUTURA EXISTENTE,C/UMA CHAPA GESSO ACARTONADO,TIPO ST(STANDARD),ESP.12,5MM,LARG.1200MM,COLADA SOBRE ALVENARIA/ESTRUTURA EXISTENTE,C/TRATAMENTO DE JUNTAS C/MASSA E FITA P/UNIFORMIZACAO DA SUPERFICIE DAS CHAPAS DE GESSO ACARTONADO.APLICAC.AREAS SECAS.FORN.E COLOC</t>
  </si>
  <si>
    <t>REVESTIMENTO DRYWALL C/ESP.MINIMA 23MM E MAXIMA 32MM(MASSA+CHAPA DE GESSO),APLICADO A ALVENARIA/ESTRUT.EXISTENTE,C/UMA CHAPA GESSO ACARTONADO,RU(RESISTENTE A UMIDADE),ESP.12,5MM,LARG.1200MM,COLADA SOBRE ALVENARIA/ESTRUTURA EXISTENTE,C/TRATAMENTO DE JUNTAS C/MASSA E FITA P/UNIFORMIZACAO DA SUPERFICIE DAS CHAPAS GESSO ACARTONADO.APLICAC.AREAS SECAS.FORN.COLOC.</t>
  </si>
  <si>
    <t>REVESTIMENTO DRYWALL ESP.MINIMA 23MM E MAXIMA 32MM(MASSA+CHAPA DE GESSO),APLICADO A ALVENARIA/ESTRUTURA EXISTENTE,C/UMACHAPA GESSO ACARTONADO,RF(RESISTENTE AO FOGO),ESP.12,5MM,LARG.1200MM,COLADA SOBRE ALVENARIA/ESTRUTURA EXISTENTE,C/TRATAMENTO DE JUNTAS C/MASSA E FITA P/UNIFORMIZACAO DA SUPERFICIEDAS CHAPAS GESSO ACARTONADO.APLICAC.AREAS SECAS.FORN.COLOC.</t>
  </si>
  <si>
    <t>REVESTIMENTO DRYWALL ESP.31MM(ESTRUT.+CHAPA GESSO),ESTRUT.C/ PERFIS DE TETO 27MM,GUIAS HORIZONTAIS 17MM,AMBOS ACO GALV.ESP.0,5MM,PERFIS DE TETO ANCORADOS NA ALVENARIA/ESTRUT.EXISTENTE POR MEIO DE PERFIS ACO EM FORMATO CANTONEIRA,C/UMA CHAPA GESSO ACARTONADO,STANDARD,ESP.12,5MM,LARG.1200MM,FIXADA AOS PERFIS TETO POR MEIO DE PARAFUSOS.AREAS SECAS.FORN.E COLOC.</t>
  </si>
  <si>
    <t>REVESTIMENTO DRYWALL ESP.31MM(ESTRUT.+CHAPA GESSO),ESTRUT.C/PERFIS TETO DE 27MM,GUIAS HORIZONTAIS 17MM,AMBOS ACO GALV.ESP.0,5MM,PERFIS TETO ANCORADOS ALVENARIA/ESTRUT.EXISTENTE POR MEIO PERFIS ACO EM FORMATO CANTONEIRA,C/UMA CHAPA DE GESSOACARTONADO,STANDARD,ADICAO DE LA MINERAL,ESP.12,5MM,LARG.1200MM,PERFIS TETO POR MEIO DE PARAFUSOS,AREAS SECAS.FORN.COLOC</t>
  </si>
  <si>
    <t>REVESTIMENTO DRYWALL ESP.31MM(ESTRUT.+CHAPA GESSO),ESTRUT.C/PERFIS TETO 27MM,GUIAS HORIZONTAIS 17MM,AMBOS ACO GALV.ESP.0,5MM,PERFIS TETO ANCORADOS ALVENARIA/ESTRUT.EXISTENTE POR MEIO PERFIS ACO FORMATO CANTONEIRA,C/UMA CHAPA GESSO ACARTONADO,RU(RESISTENTE A UMIDADE),ESP.12,5MM,LARG.1200MM,PERFIS DETETO POR MEIO DE PARAFUSOS.APLICACAO AREAS SECAS.FORN.COLOC.</t>
  </si>
  <si>
    <t>REVESTIMENTO DRYWALL ESP.31MM(ESTRUT.+CHAPA GESSO),ESTRUT.C/PERFIS TETO 27MM,GUIAS HORIZONTAIS 17MM,AMBOS ACO GALV.ESP.0,5MM,PERFIS TETO ANCORADOS ALVENARIA/ESTRUTURA EXISTENTE POR MEIO PERFIS ACO FORMATO CANTONEIRA,C/UMA CHAPA GESSO ACARTONADO,RU(RESISTENTE A UMIDADE),ADICAO DE LA MINERAL,ESP.12,5MM,LARG.1200MM.APLICACAO EM AREAS SECAS.FORNECIMENTO E COLOC.</t>
  </si>
  <si>
    <t>REVESTIMENTO DRYWALL ESP.31MM(ESTRUT.+CHAPA GESSO),ESTRUT.C/PERFIS TETO 27MM,GUIAS HORIZONTAIS 17MM,AMBOS ACO GALV.ESP.0,5MM,PERFIS TETO ANCORADOS ALVENARIA/ESTRUT.EXISTENTE POR MEIO PERFIS ACO FORMATO CANTONEIRA,C/UMA CHAPA GESSO ACARTONADO,RF(RESISTENTE AO FOGO),ESP.12,5MM,LARG.1200MM,PERFIS TETOPOR MEIO DE PARAFUSOS.APLICACAO EM AREAS SECAS.FORN.E COLOC.</t>
  </si>
  <si>
    <t>REVESTIMENTO DRYWALL ESP.31MM(ESTRUT.+CHAPA GESSO),ESTRUT.PERFIS TETO 27MM,GUIAS HORIZONTAIS 17MM,AMBOS ACO GALV.ESP.0,5MM,PERFIS TETO ANCORADOS ALVENARIA/ESTRUTURA EXISTENTE POR MEIO PERFIS DE ACO FORMATO CANTONEIRA,C/UMA CHAPA GESSO ACARTONADO,RF(RESISTENTE AO FOGO),ADICAO DE LA MINERAL,ESP.12,5MM,LARG.1200M.APLICACAO EM AREAS SECAS.FORNECIMENTO E COLOC.</t>
  </si>
  <si>
    <t>REVESTIMENTO DRYWALL ESP.61MM(ESTRUT.+CHAPA GESSO),ESTRUT.MONTANTES SIMPLES 48MM,GUIAS HORIZONTAIS 48MM,AMBOS ACO GALV.ESP.0,5MM,MONTANTES ANCORADOS ALVENARIA/ESTRUT.EXISTENTE PORMEIO PERFIS ACO CANTONEIRA,C/UMA CHAPA GESSO ACARTONADO,STANDARD,ESP.12,5MM,LARG.1200MM,FIXADA AOS MONTANTES POR MEIO DE PARAFUSOS.APLICACAO EM AREAS SECAS.FORNECIMENTO E COLOCACAO</t>
  </si>
  <si>
    <t>REVESTIMENTO DRYWALL ESP.61MM(ESTRUT.+CHAPA GESSO),ESTRUT.MONTANTES SIMPLES 48MM,GUIAS HORIZONTAIS 48MM,AMBOS ACO GALV.ESP.0,5MM,MONTANTES ANCORADOS NA ALVENARIA/ESTRUTURA EXISTENTE POR MEIO DE PERFIS DE ACO EM FORMATO DE CANTONEIRA,C/UMA CHAPA DE GESSO ACARTONADO,STANDARD,ADICAO DE LA MINERAL,ESP.12,5MM,LARG.1200MM,APLICACAO EM AREAS SECAS.FORN.E COLOCACAO</t>
  </si>
  <si>
    <t>REVESTIMENTO DRYWALL ESP.61MM(ESTRUTURA+CHAPA GESSO),ESTRUTURADA C/MONTANTES SIMPLES 48MM,GUIAS HORIZONTAIS 48MM,AMBOS ACO GALV.ESP.0,5MM,MONTANTES ANCORADOS ALVENARIA/ESTRUTURA EXISTENTE POR MEIO PERFIS ACO EM FORMATO CANTONEIRA,C/UMA CHAPA GESSO ACARTONADO,RU(RESISTENTE A UMIDADE),ESP.12,5MM,LARG.1200MM.APLICACAO EM AREAS SECAS.FORNECIMENTO E COLOCACAO</t>
  </si>
  <si>
    <t>REVESTIMENTO DRYWALL C/ESP.61MM(ESTRUTURA+CHAPA DE GESSO),ESTRUTURADA C/MONTANTES SIMPLES 48MM,FIXADOS A GUIAS HORIZONTAIS 48MM,AMBOS ACO GALV.ESP.0,5MM,SENDO OS MONTANTES ANCORADOS NA ALVENARIA/ESTRUTURA EXISTENTE POR MEIO DE PERFIS DE ACO EM FORMATO CANTONEIRA,RU(RESISTENTE A UMIDADE)C/ADICAO DE LA MINERAL.APLICACAO EM AREAS SECAS.FORNECIMENTO E COLOCACAO</t>
  </si>
  <si>
    <t>REVESTIMENTO DRYWALL ESP.61MM(ESTRUTURA+CHAPA DE GESSO),ESTRUTURADA C/MONTANTES SIMPLES 48MM,GUIAS HORIZONTAIS 48MM,AMBOS ACO GALV.ESP.0,5MM,SENDO OS MONTANTES ANCORADOS ALVENARIA/ESTRUTURA EXISTENTE POR MEIO DE PERFIS ACO EM FORMATO CANTONEIRA,C/UMA CHAPA GESSO ACARTONADO,RF(RESISTENTE AO FOGO),ESP.12,5MM,LARG.1200MM,APLICACAO EM AREAS SECAS.FORN.E COLOC.</t>
  </si>
  <si>
    <t>REVESTIMENTO DRYWALL ESP.61MM(ESTRUTURA+CHAPA GESSO),ESTRUTURADA C/MONTANTES SIMPLES 48MM,GUIAS HORIZONTAIS 48MM,AMBOS ACO GALV.ESP.0,5MM,MONTANTES ANCORADOS ALVENARIA/ESTRUTURA EXISTENTE MEIO DE PERFIS DE ACO EM FORMATO CANTONEIRA,C/UMA CHAPA GESSO ACARTONADO,RF(RESISTENTE AO FOGO),ADICAO DE LA MINERAL,ESP.12,5MM,LARG.1200MM,EM AREAS SECAS.FORN.E COLOCACAO</t>
  </si>
  <si>
    <t>REVESTIMENTO DRYWALL ESP.83MM(ESTRUTURA+CHAPA DE GESSO),ESTRUTURADA C/MONTANTES SIMPLES 70MM,GUIAS HORIZONTAIS 70MM,AMBOS ACO GALV.ESP.0,5MM,MONTANTES ANCORADOS ALVENARIA/ESTRUTURA EXISTENTE POR MEIO DE PERFIS DE ACO EM FORMATO DE CANTONEIRA,C/UMA CHAPA GESSO ACARTONADO,STANDARD,ESP.12,5MM,LARG.1200MM,BORDA REBAIXADA.APLICACAO EM AREAS SECAS.FORNEC.E COLOC.</t>
  </si>
  <si>
    <t>REVESTIMENTO DRYWALL ESP.83MM(ESTRUTURA+CHAPA GESSO),ESTRUTURADA C/MONTANTES SIMPLES 70MM,GUIAS HORIZONTAIS 70MM,AMBOS ACO GALV.ESP.0,5MM,MONTANTES ANCORADOS NA ALVENARIA/ESTRUTURA EXISTENTE POR MEIO DE PERFIS ACO EM FORMATO DE CANTONEIRA,C/UMA CHAPA GESSO ACARTONADO,STANDARD,ADICAO DE LA MINERAL,ESP.12,5MM,LARG.1200MM.APLICACAO EM AREAS SECAS.FORN.E COLOC.</t>
  </si>
  <si>
    <t>REVESTIMENTO DRYWALL ESP.83MM(ESTRUTURA+CHAPA GESSO),ESTRUTURADA C/MONTANTES SIMPLES 70MM,GUIAS HORIZONTAIS 70MM,AMBOS ACO GALV.ESP.0,5MM,MONTANTES ANCORADOS NA ALVENARIA/ESTRUTURA EXISTENTE POR MEIO DE PERFIS DE ACO EM FORMATO DE CANTONEIRA,C/UMA CHAPA DE GESSO ACARTONADO,RU(RESISTENTE A UMIDADE),ESP.12,5MM,LARG.1200MM,APLICACAO EM AREAS SECAS.FORN.E COLOC.</t>
  </si>
  <si>
    <t>REVESTIMENTO DRYWALL ESP.83MM(ESTRUTURA+CHAPA GESSO),ESTRUTURADA C/MONTANTES SIMPLES 70MM,GUIAS HORIZONTAIS 70MM,AMBOS ACO GALV.ESP.0,5MM,MONTANTES ANCORADOS NA ALVENARIA/ESTRUTURA EXISTENTE POR MEIO PERFIS ACO EM FORMATO CANTONEIRA,C/UMA CHAPA DE GESSO ACARTONADO,RU(RESISTENTE A UMIDADE),ADICAO LAMINERAL,ESP.12,5MM,LARG.1200MM.EM AREAS SECAS.FORN.COLOC.</t>
  </si>
  <si>
    <t>REVESTIMENTO DRYWALL ESP.83MM(ESTRUTURA+CHAPA DE GESSO),ESTRUTURADA C/MONTANTES SIMPLES 70MM,GUIAS HORIZONTAIS 70MM,AMBOS ACO GALV.ESP.0,5MM,MONTANTES ANCORADOS NA ALVENARIA/ESTRUTURA EXISTENTE POR MEIO DE PERFIS ACO EM FORMATO CANTONEIRA,C/UMA CHAPA DE GESSO ACARTONADO,RF(RESISTENTE AO FOGO),ESP.12,5MM,LARG.1200MM,APLICACAO EM AREAS SECAS.FORN.E COLOCACAO</t>
  </si>
  <si>
    <t>REVESTIMENTO DRYWALL ESP.83MM(ESTRUTURA+CHAPA GESSO),ESTRUTURADA C/MONTANTES SIMPLES 70MM,GUIAS HORIZONTAIS 70MM,AMBOS ACO GALV.ESP.0,5MM,MONTANTES ANCORADOS NA ALVENARIA/ESTRUTURA EXISTENTE POR MEIO PERFIS ACO EM FORMATO CANTONEIRA,C/UMA CHAPA DE GESSO ACARTONADO,RF(RESISTENTE AO FOGO),ADICAO DE LA MINERAL,ESP.12,5MM,LARG.1200MM.EM AREAS SECAS.FORN.E COLOC.</t>
  </si>
  <si>
    <t>REVESTIMENTO DRYWALL ESP.103MM(ESTRUTURA+CHAPA DE GESSO),ESTTRUTURADA C/MONTANTES SIMPLES 90MM,GUIAS HORIZONTAIS 90MM,AMBOS ACO GALV.ESP.0,5MM,MONTANTES ANCORADOS NA ALVENARIA/ESTRUTURADA EXISTENTE POR MEIO DE PERFIS DE ACO EM FORMATO DE CANTONEIRA,C/UMA CHAPA DE GESSO ACARTONADO,STANDARD,ESP.12,5MM,LARG.1200MM.APLICADO EM AREAS SECAS.FORNECIMENTO E COLOC.</t>
  </si>
  <si>
    <t>REVESTIMENTO DRYWALL ESP.103MM(ESTRUTURA+CHAPA DE GESSO),ESTRUTURADA C/MONTANTES SIMPLES 90MM,GUIAS HORIZONTAIS 90MM,AMBOS ACO GALV.ESP.0,5MM,MONTANTES ANCORADOS NA ALVENARIA/ESTRUTURA EXISTENTE POR MEIO PERFIS DE ACO EM FORMATO DE CANTONEIRA C/UMA CHAPA GESSO ACARTONADO,STANDARD,ADICAO LA MINERAL,ESP.12,5MM,LARG.1200MM,APLICACAO EM AREAS SECAS.FORN.E COLOC.</t>
  </si>
  <si>
    <t>REVESTIMENTO DRYWALL ESP.103MM(ESTRUTURA+CHAPA GESSO),ESTRUTURADA C/MONTANTES SIMPLES 90MM,GUIAS HORIZONTAIS 90MM,AMBOSACO GALV.ESP.0,5MM,MONTANTES ANCORADOS NA ALVENARIA/ESTRUTURA EXISTENTE POR MEIO DE PERFIS ACO EM FORMATO CANTONEIRA,C/UMA CHAPA DE GESSO ACORTONADO,RU(RESISTENTE A UMIDADE),ESP.12,5MM,LARG.1200MM.APLICACAO EM AREAS SECAS.FORN.E COLOCACAO</t>
  </si>
  <si>
    <t>REVESTIMENTO DRYWALL ESP.103MM(ESTRUTURA+CHAPA GESSO),ESTRUTURADA C/MONTANTES SIMPLES 90MM,GUIAS HORIZONTAIS 90MM,AMBOSACO GALV.ESP.0,5MM,MONTANTES ANCORADOS NA ALVENARIA/ESTRUTURA EXISTENTE POR MEIO PERFIS ACO EM FORMATO CANTONEIRA,C/UMACHAPA GESSO ACARTONADO,RU(RESISTENTE A UMIDADE),ADICAO DE LA MINERAL,ESP.12,5MM,LARG.1200MM.EM AREAS SECAS.FORN.E COLOC.</t>
  </si>
  <si>
    <t>REVESTIMENTO DRYWALL ESP.103MM(ESTRUTURA+CHAPA DE GESSO),ESTRUTURADA C/MONTANTES SIMPLES 90MM,GUIAS HORIZONTAIS 90MM,AMBOS ACO GALV.ESP.0,5MM,MONTANTES ANCORADOS NA ALVENARIA/ESTRUTURA EXISTENTE POR MEIO DE PERFIS DE ACO EM FORMATO CANTONEIRA C/UMA CHAPA DE GESSO ACARTONADO,RF(RESISTENTE AO FOGO),ESP.12,5MM,LARG.1200MM.APLICACAO EM AREAS SECAS.FORN.E COLOC.</t>
  </si>
  <si>
    <t>REVESTIMENTO DRYWALL ESP.103MM(ESTRUTURA+CHAPA DE GESSO),ESTRUTURADA C/MONTANTES SIMPLES 90MM,GUIAS HORIZONTAIS 90MM,AMBOS ACO GALV.ESP.0,5MM,MONTANTES ANCORADOS NA ALVENARIA/ESTRUTURA EXISTENTE POR MEIO PERFIS ACO EM FORMATO CANTONEIRA,C/UMA CHAPA GESSO ACARTONADO,RF(RESISTENTE AO FOGO),ADICAO DE LA MINERAL,ESP.12,5MM,LARG.1200MM.EM AREAS SECAS.FORN.E COLOC</t>
  </si>
  <si>
    <t>REVESTIMENTO DRYWALL C/ESP.61MM(ESTRUTURA+CHAPA DE GESSO)ESTRUTURADA C/MONTANTES SIMPLES AUTOPORTANTES 48MM,FIXADOS A GUIAS HORIZONTAIS DE 48MM,AMBOS DE ACO GALV.C/ESP.0,5MM,C/UMACHAPA DE GESSO ACARTONADO,STANDARD,ESP.12,5MM,LARG.1200MM,BORDA REBAIXADA,FIXADA AOS MONTANTES POR MEIO DE PARAFUSOS.APLICACAO EM AREAS SECAS.FORNECIMENTO E COLOCACAO</t>
  </si>
  <si>
    <t>REVESTIMENTO DRYWALL C/ESP.61MM(ESTRUTURA+CHAPA DE GESSO)ESTRUTURADA C/MONTANTES SIMPLES AUTOPORTANTES DE 48MM,FIXADOS A GUIAS HORIZONTAIS 48MM,AMBOS DE ACO GALV.C/ESP.0,5MM,C/UMACHAPA DE GESSO ACARTONADO,STANDARD,C/ADICAO DE LA MINERAL,ESP.12,5MM,LARG.1200MM,BORDA REBAIXADA,FIXADA AOS MONTANTES POR MEIO DE PARAFUSOS.APLICACAO EM AREAS SECAS.FORN.E COLOC</t>
  </si>
  <si>
    <t>REVESTIMENTO DRYWALL C/ESP.61MM(ESTRUTURA+CHAPA DE GESSO)ESTRUTURADA C/MONTANTES SIMPLES AUTOPORTANTES 48MM,FIXADOS A GUIAS HORIZONTAIS 48MM,AMBOS DE ACO GALV.C/ESP.0,5MM,C/UMA CHAPA DE GESSO ACARTONADO,TIPO RU(RESISTENTE A UMIDADE),ESP.12,5MM,LARG.1200MM,BORDA REBAIXADA,FIXADA AOS MONTANTES POR MEIO DE PARAFUSOS.APLICACAO EM AREAS SECAS.FORN.E COLOCACAO</t>
  </si>
  <si>
    <t>REVESTIMENTO DRYWALL C/ESP.61MM(ESTRUTURA+CHAPA DE GESSO)ESTRUTURADA C/MONTANTES SIMPLES AUTOPORTANTES 48MM,FIXADOS A GUIAS HORIZONTAIS 48MM,AMBOS DE ACO GALV.C/ESP.0,5MM,C/UMA CHAPA DE GESSO ACARTONADO,TIPO RU(RESISTENTE A UMIDADE),C/ADICAO LA MINERAL,ESP.12,5MM,LARG.1200MM,BORDA REBAIXADA,FIXADA AOS MONTANTES POR MEIO DE PARAFUSOS.APLICACAO AREAS SECAS.F/C</t>
  </si>
  <si>
    <t>REVESTIMENTO DE DRYWALL C/ESP.61MM(ESTRUTURA+CHAPA DE GESSO)ESTRUTURADA C/MONTANTES SIMPLES AUTOPORTANTES 48MM,FIXADOS A GUIAS HORIZONTAIS 48MM,AMBOS DE ACO GALV.C/ESP.0,5MM,COM UMA CHAPA DE GESSO ACARTONADO,TIPO RF(RESISTENTE AO FOGO),ESP.12,5MM,LARG.1200MM,BORDA REBAIXADA,FIXADA AOS MONTANTES PORMEIO DE PARAFUSOS.APLICACAO EM AREAS SECAS.FORN. E COLOCACAO</t>
  </si>
  <si>
    <t>REVESTIMENTO DRYWALL C/ESP.61MM(ESTRUTURA+CHAPA DE GESSO)ESTRUTURADA C/MONTANTES SIMPLES AUTOPORTANTES 48MM,FIXADOS A GUIAS HORIZONTAIS 48MM,AMBOS ACO GALV.ESP.0,5MM,C/UMA CHAPA DE GESSO ACARTONADO,RF(RESISTENTE AO FOGO),C/ADICAO DE LA MINERAL,ESP.12,5MM,LARG.1200MM,BORDA REBAIXADA,FIXADA AOS MONTANTES POR MEIO DE PARAFUSOS.APLICACAO AREAS SECAS.FORN.COLOC.</t>
  </si>
  <si>
    <t>REVESTIMENTO DE DRYWALL C/ESP.83MM(ESTRUTURA+CHAPA DE GESSO)ESTRUTURADA C/MONTANTES SIMPLES AUTOPORTANTES 70MM,FIXADAS A GUIAS HORIZONTAIS 70MM,AMBOS DE ACO GALV.C/ESP.0,5MM,C/UMACHAPA DE GESSO ACARTONADO,TIPO ST(STANDARD),ESP.12,5MM,LARGURA 1200MM,BORDA REBAIXADA,FIXADA AOS MONTANTES POR MEIO DE PARAFUSOS.APLICACAO EM AREAS SECAS.FORNECIMENTO E COLOCACAO</t>
  </si>
  <si>
    <t>REVESTIMENTO DE DRYWALL C/ESP.83MM(ESTRUTURA+CHAPA DE GESSO)ESTRUTURADA C/MONTANTES SIMPLES AUTOPORTANTES 70MM,FIXADOS A GUIAS HORIZONTAIS 70MM,AMBOS DE ACO GALV.C/ESP.0,5MM,C/UMACHAPA DE GESSO ACARTONADO,ST(STANDARD),C/ADICAO DE LA MINERAL,ESP.12,5MM,LARG.1200MM,BORDA REBAIXADA,FIXADA AOS MONTANTES POR MEIO DE PARAFUSOS.APLICACAO AREAS SECAS.FORN.E COLOC.</t>
  </si>
  <si>
    <t>REVESTIMENTO DE DRYWALL C/ESP.83MM(ESTRUTURA+CHAPA DE GESSO)ESTRUTURADA C/MONTANTES SIMPLES AUTOPORTANTES 70MM,FIXADOS A GUIAS HORIZONTAIS 70MM,AMBOS DE ACO GALV.C/ESP.0,5MM,C/UMACHAPA DE GESSO ACARTONADO,TIPO RU(RESISTENTE A UMIDADE),ESP.12,5MM,LARG.1200MM,BORDA REBAIXADA,FIXADA AOS MONTANTES PORMEIO DE PARAFUSOS.APLICACAO EM AREAS SECAS.FORN.E COLOCACAO</t>
  </si>
  <si>
    <t>REVESTIMENTO DRYWALL C/ESP.83MM(ESTRUTURA+CHAPA DE GESSO)ESTRUTURADA C/MONTANTES SIMPLES AUTOPORTANTES 70MM,FIXADOS A GUIAS HORIZONTAIS 70MM,AMBOS ACO GALV.C/ESP.0,5MM,C/UMA CHAPADE GESSO ACARTONADO,RU(RESISTENTE A UMIDADE),C/ADICAO LA MINERAL,ESP.12,5MM,LARG.1200MM,BORDA REBAIXADA,FIXADA AOS MONTANTES POR MEIO DE PARAFUSOS.APLICACAO AREAS SECAS.FORN.COLOC.</t>
  </si>
  <si>
    <t>REVESTIMENTO DE DRYWALL C/ESP.83MM(ESTRUTURA+CHAPA DE GESSO)ESTRUTURADA C/MONTANTES SIMPLES AUTOPORTANTES 70MM,FIXADOS A GUIAS HORIZONTAIS 70MM,AMBOS DE ACO GALV.C/ESP.0,5MM,C/UMACHAPA DE GESSO ACARTONADO,TIPO RF(RESISTENTE AO FOGO),ESP.12,5MM,LARG.1200MM,BORDA REBAIXADA,FIXADA AOS MONTANTES POR MEIO DE PARAFUSOS.APLICACAO EM AREAS SECAS.FORN.E COLOCACAO</t>
  </si>
  <si>
    <t>REVESTIMENTO DRYWALL ESP.83MM(ESTRUTURA+CHAPA DE GESSO)ESTRUTURADA C/MONTANTES AUTOPORTANTES 70MM,GUIAS HORIZONTAIS 70MM,AMBOS ACO GALV.ESP.0,5MM,C/UMA CHAPA GESSO ACARTONADO,RF(RESISTENTE AO FOGO),C/ADICAO DE LA MINERAL,ESP.12,5MM,LARG.1200MM,BORDA REBAIXADA,FIXADA AOS MONTANTES POR MEIO DE PARAFUSOS,APLICACAO EM AREAS SECAS.FORNECIMENTO E COLOCACAO</t>
  </si>
  <si>
    <t>REVESTIMENTO DE DRYWALL C/ESP.103MM(ESTRUTURA+CHAPA DE GESSO)ESTRUTURADA C/MONTANTES SIMPLES AUTOPORTANTES 90MM,FIXADOSA GUIAS HORIZONTAIS 90MM,AMBOS DE ACO GALV.C/ESP.0,5MM,C/UMA CHAPA DE GESSO ACARTONADO,TIPO ST(STANDARD),ESP.12,5MM,LARG.1200MM,BORDA REBAIXADA,FIXADA AOS MONTANTES POR MEIO DE PARAFUSOS.APLICACAO EM AREAS SECAS.FORNECIMENTO E COLOCACAO</t>
  </si>
  <si>
    <t>REVESTIMENTO DE DRYWALL C/ESP.103MM(ESTRUTURA+CHAPA DE GESSO)ESTRUTURADA C/MONTANTES SIMPLES AUTOPORTANTES 90MM,FIXADOSA GUIAS HORIZONTAIS 90MM,AMBOS ACO GALV.C/ESP.0,5MM,C/UMA CHAPA DE GESSO ACARTONADO,TIPO ST(STANDARD),C/ADICAO DE LA MINERAL,ESP.12,5MM,LARG.1200MM,BORDA REBAIXADA,FIXADA AOS MONTANTES POR MEIO DE PARAFUSOS.APLICACAO AREAS SECAS.FORN.COLOC.</t>
  </si>
  <si>
    <t>REVESTIMENTO DE DRYWALL C/ESP.103MM(ESTRUTURA+CHAPA DE GESSO)ESTRUTURADA C/MONTANTES SIMPLES AUTOPORTANTES 90MM,FIXADOSA GUIAS HORIZONTAIS 90MM,AMBOS DE ACO GALV.C/ESP.0,5MM,C/UMA CHAPA DE GESSO ACARTONADO,TIPO RU(RESISTENTE A UMIDADE),ESP.12,5MM,LARG.1200MM,BORDA REBAIXADA,FIXADA AOS MONTANTES POR MEIO DE PARAFUSOS.APLICACAO EM AREAS SECAS.FORN.E COLOCACAO</t>
  </si>
  <si>
    <t>REVESTIMENTO DRYWALL ESP.103MM(ESTRUTURA+CHAPA DE GESSO)ESTRUTURADA C/MONTANTES SIMPLES AUTOPORTANTES 90MM,GUIAS HORIZONTAIS 90MM,AMBOS DE ACO GALV.ESP.0,5MM,C/UMA CHAPA GESSO ACARTONADO,TIPO RU(RESISTENTE A UMIDADE),C/ADICAO DE LA MINERAL,ESP.12,5MM,LARG.1200MM,BORDA REBAIXADA,FIXADA AOS MONTANTESPOR MEIO DE PARAFUSOS.APLICACAO EM AREAS SECAS.FORN.E COLOC.</t>
  </si>
  <si>
    <t>REVESTIMENTO DE DRYWALL C/ESP.103MM(ESTRUTURA+CHAPA DE GESSO)ESTRUTURADA C/MONTANTES SIMPLES AUTOPORTANTES 90MM,FIXADOSA GUIAS HORIZONTAIS 90MM,AMBOS DE ACO GALV.C/ESP.0,5MM,C/UMA CHAPA DE GESSO ACARTONADO,TIPO RF(RESISTENTE AO FOGO),ESP.12,5MM,LARG.1200MM,BORDA REBAIXADA,FIXADA AOS MONTANTES POR MEIO DE PARAFUSOS.APLICACAO EM AREAS SECAS.FORN.E COLOCACAO</t>
  </si>
  <si>
    <t>REVESTIMENTO DRYWALL ESP.103MM(ESTRUTURA+CHAPA DE GESSO)ESTRUTURADA C/MONTANTES SIMPLES AUTOPORTANTES 90MM,FIXADOS A GUIAS HORIZONTAIS 90MM,AMBOS ACO GALV.C/ESP.0,5MM,C/UMA CHAPA DE GESSO ACARTONADO,RF(RESISTENTE AO FOGO),C/ADICAO DE LA MINERAL,ESP.12,5MM,LARG.1200MM,BORDA REBAIXADA,FIXADA AOS MONTANTES POR MEIO DE PARAFUSOS.APLICACAO AREAS SECAS.FORN.COLOC.</t>
  </si>
  <si>
    <t>REVESTIMENTO DE DRYWALL C/ESP.73MM(ESTRUTURA+CHAPA DE GESSO)ESTRUTURADA C/MONTANTES SIMPLES AUTOPORTANTES 48MM,FIXADOS A GUIAS HORIZONTAIS 48MM,AMBOS DE ACO GALV.C/ESP.0,5MM,C/DUAS CHAPAS DE GESSO ACARTONADO,TIPO ST(STANDARD),ESP.12,5MM,LARG.1200MM,BORDA REBAIXADA,FIXADA AOS MONTANTES POR MEIO DE PARAFUSOS.APLICACAO EM AREAS SECAS.FORNECIMENTO E COLOCACAO</t>
  </si>
  <si>
    <t>REVESTIMENTO DE DRYWALL C/ESP.73MM(ESTRUTURA+CHAPA DE GESSO)ESTRUTURADA C/MONTANTES SIMPLES AUTOPORTANTES 48MM,FIXADOS A GUIAS HORIZONTAIS 48MM,AMBOS DE ACO GALV.C/ESP.0,5MM,C/DUAS CHAPAS DE GESSO ACARTONADO,ST(STANDARD),C/ADICAO DE LA MINERAL,ESP.12,5MM,LARG.1200MM,BORDA REBAIXADA,FIXADA AOS MONTANTES POR MEIO DE PARAFUSOS.APLICACAO AREAS SECAS.FORN.COLOC.</t>
  </si>
  <si>
    <t>REVESTIMENTO DE DRYWALL C/ESP.73MM(ESTRUTURA+CHAPA DE GESSO)ESTRUTURADA C/MONTANTES SIMPLES AUTOPORTANTES 48MM,FIXADOS A GUIAS HORIZONTAIS 48MM,AMBOS ACO GALV.C/ESP.0,5MM,C/DUAS CHAPAS GESSO ACARTONADO,TIPO RU(RESISTENTE A UMIDADE),E OUTRATIPO ST,ESP.12,5MM,LARG.1200MM,BORDA REBAIXADA,FIX.AOS MONTANTES POR MEIO PARAFUSOS.APLICACAO EM AREAS SECAS.FORN./COLOC</t>
  </si>
  <si>
    <t>REVESTIMENTO DE DRYWALL C/ESP.73MM(ESTRUTURA+CHAPA DE GESSO)ESTRUTURADA 48MM,FIXADOS A GUIAS HORIZONTAIS 48MM,AMBOS DE ACO GALV.C/ESP.0,5MM,C/DUAS CHAPAS DE ESSO ACARTONADO,TIPO RU(RESISTENTE A UMIDADE),C/ADICAO DE LA MINERAL,E OUTRA TIPO ST,ESP.12,5MM,LARG.1200MM,BORDA REBAIXADA,FIX.AOS MONTANTES POR MEIO DE PARAFUSOS.APLICACAO EM AREAS SECAS.FORN.E COLOC.</t>
  </si>
  <si>
    <t>REVESTIMENTO DE DRYWALL C/ESP.73MM(ESTRUTURA+CHAPA DE GESSO)ESTRUTURADA C/MONTANTES SIMPLES AUTOPORTANTES 48MM,FIXADOS A GUIAS HORIZONTAIS 48MM,AMBOS DE ACO GALV.C/ESP.0,5MM,C/DUAS CHAPAS GESSO ACARTONADO,TIPO RF(RESISTENTE AO FOGO) E OUTRA TIPO ST,ESP.12,5MM,LARG.1200MM,BORDA REBAIXADA,FIX.AOS MONTANTES POR MEIO DE PARAFUSOS.APLICACAO AREAS SECAS.FORN/COLOC</t>
  </si>
  <si>
    <t>REVESTIMENTO DRYWALL ESP.73MM(ESTRUTURA+CHAPA DE GESSO)ESTRUTURADA C/MONTANTES SIMPLES AUTOPORTANTES 48MM,FIXADOS A GUIAS HORIZONTAIS 48MM,AMBOS ACO GALV.ESP.0,5MM,C/DUAS CHAPAS GESSO ACARTONADO,RF(RESISTENTE AO FOGO),C/ADICAO LA MINERAL,EOUTRA TIPO ST,ESP.12,5MM,LARG.1200MM,BORDA REBAIXADA,FIX.AOS MONTANTES POR MEIO PARAFUSOS.APLICACAO AREAS SRCAS.FORN/COL</t>
  </si>
  <si>
    <t>REVESTIMENTO DRYWALL C/ESP.95MM(ESTRUTURA+CHAPA DE GESSO)ESTRUTURADA C/MONTANTES SIMPLES AUTOPORTANTES 70MM,FIXADOS A GUIAS HORIZONTAIS 70MM,AMBOS DE ACO GALV.C/ESP.0,5MM,C/DUAS CHAPAS DE GESSO ACARTONADO,TIPO ST(STANDARD),ESP.12,5MM,LARGURA 1200MM,BORDA REBAIXADA,FIXADA AOS MONTANTES POR MEIO DE PARAFUSOS.APLICACAO EM AREAS SECAS.FORNECIMENTO E COLOCACAO</t>
  </si>
  <si>
    <t>REVESTIMENTO DE DRYWALL C/ESP.95MM(ESTRUTURA+CHAPA DE GESSO)ESTRUTURADA C/MONTANTES SIMPLES AUTOPORTANTES 70MM,FIXADOS A GUIAS HORIZONTAIS 70MM,AMBOS DE ACO GALV.C/ESP.0,5MM,C/DUAS CHAPAS DE GESSO ACARTONADO,ST(STANDARD),C/ADICAO DE LA MINERAL,ESP.12,5MM,LARG.1200MM,BORDA REBAIXADA,FIXADA AOS MONTANTES POR MEIO DE PARAFUSOS.APLICACAO AREAS SECAS.FORN.COLOC.</t>
  </si>
  <si>
    <t>REVESTIMENTO DE DRYWALL C/ESP.95MM(ESTRUTURA+CHAPA GESSO) ESTRUTURADA C/MONTANTES SIMPLES AUTOPORTANTES 70MM,FIX.A GUIAS HORIZ.70MM,AMBOS ACO GALV.C/ESP.0,5MM,C/DUAS CHAPAS GESSO ACARTONADO,SENDO UMA DO TIPO RU (RESISTENTE A UMIDADE),E OUTRA ST,ESP.12,5MM,LARG.1200MM,BORDA REBAIXADA,FIX.AOS MONTANTES POR MEIO PARAFUSOS.APLICACAO EM AREAS SECAS.FORN.E COLOC.</t>
  </si>
  <si>
    <t>REVESTIMENTO DRYWALL ESP.95MM(ESTRUTURA+CHAPA GESSO) ESTRUTURADA C/MONTANTES SIMPLES AUTOPORTANTES 70MM,FIX.A GUIAS HORIZ.70MM,AMBOS ACO GALV.ESP.0,5MM,C/DUAS CHAPAS GESSO ACARTONAO,SENDO UMA DO TIPO RU(RESISTENTE A UMIDADE),ADICAO LA MINERAL,E OUTRA ST,ESP.12,5MM,LARG.1200MM,BORDA REBAIXADA,FIX.AOS MONTANTES POR MEIO PARAFUSOS.APLICACAO AREAS SECAS.FORN/COL</t>
  </si>
  <si>
    <t>REVESTIMENTO DRYWALL C/ESP.95MM(ESTRUTURA+CHAPA GESSO) ESTRUTURADA C/MONTANTES SIMPLES AUTOPORTANTES 70MM,FIX.A GUIAS HORIZ.70MM,AMBOS ACO GALV.C/ESP.0,5MM,C/DUAS CHAPAS GESSO ACARTONADO,SENDO UMA DO TIPO RF(RESISTENTE AO FOGO) E OUTRA ST,ESP.12,5MM,LARG.1200MM,BORDA REBAIXADA,FIX.AOS MONTANTES PORMEIO DE PARAFUSOS.APLICACAO EM AREAS SECAS.FORN.E COLOC</t>
  </si>
  <si>
    <t>REVESTIMENTO DRYWALL C/ESP.95MM(ESTRUTURA+CHAPA GESSO) ESTRUTURADA C/MONTANTES SIMPLES AUTOPORTANTES 70MM,FIX.A GUIAS HORIZ.70MM,AMBOS ACO GALV.ESP.0,5MM,C/DUAS CHAPAS GESSO ACARTONADO,SENDO UMA DO TIPO RF(RESISTENTE AO FOGO),C/ADICAO LA MINERAL,E OUTRA ST,ESP.12,5MM,LARG.1200MM,BORDA REBAIXADA,FIX. MONTANTES POR MEIO PARAFUSOS.APLICACAO AREAS SECAS.FORN/COL</t>
  </si>
  <si>
    <t>REVESTIMENTO DE DRYWALL C/ESP.115MM(ESTRUTURA+CHAPA DE GESSO)ESTRUTURADA C/MONTANTES SIMPLES AUTOPORTANTES 90MM,FIXADOSA GUIAS HORIZONTAIS 90MM,AMBOS DE ACO GALV.C/ESP.0,5MM,C/DUAS CHAPAS DE GESSO ACARTONADO,STANDARD,ESP.12,5MM,LARG.1200MM,BORDA REBAIXADA,FIXADA AOS MONTANTES POR MEIO DE PARAFUSOS.APLICACAO EM AREAS SECAS.FORNECIMENTO E COLOCACAO</t>
  </si>
  <si>
    <t>REVESTIMENTO DRYWALL C/ESP.115MM(ESTRUTURA+CHAPA DE GESSO)ESTRUTURADA C/MONTANTES SIMPLES AUTOPORTANTES 90MM,FIXADOS A GUIAS HORIZONTAIS 90MM,AMBOS DE ACO GALV.C/ESP.0,5MM,C/DUAS CHAPAS DE GESSO ACARTONADO,STANDARD,C/ADICAO DE LA MINERAL,ESP.12,5MM,LARG.1200MM,BORDA REBAIXADA,FIXADA AOS MONTANTES POR MEIO DE PARAFUSOS.APLICACAO EM AREAS SECAS.FORN.E COLOC.</t>
  </si>
  <si>
    <t>REVESTIMENTO DRYWALL C/ESP.115MM(ESTRUTURA+CHAPA GESSO) ESTRUTURADA C/MONTANTES SIMPLES AUTOPORTANTES 90MM,FIX.A GUIAS HORIZ.90MM,AMBOS ACO GALV.C/ESP.0,5MM,C/DUAS CHAPAS GESSO ACARTONADO,SENDO UMA DO TIPO RU(RESISTENTE A UMIDADE) E OUTRA ST,ESP.12,5MM,LARG.1200MM,BORDA REBAIXADA,FIX.AOS MONTANTES POR MEIO DE PARAFUSOS.APLICACAO EM AREAS SECAS.FORN.E COLOC.</t>
  </si>
  <si>
    <t>REVESTIMENTO DRYWALL C/ESP.115MM(ESTRUTURA+CHAPA GESSO) ESTRTURADA C/MONTANTES SIMPLES AUTOPORTANTES 90MM,FIX.A GUIAS HORIZ.90MM,AMBOS ACO GALV.C/ESP.0,5MM,C/DUAS CHAPAS GESSO ACARTONADO,SENDO UMA TIPO RU(RESISTENTE A UMIDADE),C/ADICAO LA MINERAL,E OUTRA ST,ESP.12,5MM,LARG.1200MM,BORDA REBAIXADA,FIX.MONTANTES POR MEIO PARAFUSOS.APLICACAO AREAS SECAS.FORN/COL</t>
  </si>
  <si>
    <t>REVESTIMENTO DE DRYWALL C/ESP.115MM(ESTRUTURA+CHAPA GESSO) ESTRUTURADA C/MONTANTES SIMPLES AUTOPORTANTES 90MM,FIX.A GUIAS HORIZ.90MM,AMBOS ACO GALVANIZADO C/ESP.0,5MM,COM DUAS CHAPAS GESSO ACARTONADO,SENDO UMA DO TIPO RF(RESISTENTE AO FOGO) E OUTRA ST,SP.12,5MM,LARG.1200MM,BORDA REBAIXADA,FIX.AOS MONTANTES POR MEIO PARAFUSOS.APLICACAO AREAS SECAS.FORN.COLOC.</t>
  </si>
  <si>
    <t>REVESTIMENTO DRYWALL C/ESP.115MM(ESTRUTURA+CHAPA GESSO) ESTRUTURADA C/MONTANTES SIMPLES AUTOPORTANTES 90MM,FIX.A GUIAS HORIZ.90MM,AMBOS ACO GALV.ESP.0,5MM,C/DUAS CHAPAS GESSO ACARTNADO,SENDO UMA TIPO RF(RESISTENTE AO FOGO),C/ADICAO LA MINERAL,E OUTRA ST,ESP.12,5MM,LARG.1200MM,BORDA REBAIXADA,FIX.MONTANTES POR MEIO PARAFUSOS.APLICACAO AREAS SECAS.FORN.E COLOC</t>
  </si>
  <si>
    <t>REVESTIMENTO TEXTURIZADO FOSCO PARA USO EXTERNO SOBRE SUPERFICIE CAMURCADA OU CONCRETO LISO,COM 2MM DE ESPESSURA,EXECUTADO COM PO CREPE ATB,NA COR INDICADA,SOBRE ADITIVOS C/2 DEMAOS DE ACABAMENTO</t>
  </si>
  <si>
    <t>VENEZIANA VERTICAL (BRISE SOLEIL) CONSTRUIDA COM PLACA CIMENTICIA (SEM UTILIZACAO DE AMIANTO),COM ESPESSURA DE 12MM,COM400MM DE LARGURA,FIXADA EM CANTONEIRAS DE ACO APARAFUSADAS,E MEDIDA PELA AREA COLOCADA.FORNECIMENTO E COLOCACAO</t>
  </si>
  <si>
    <t>VENEZIANA VERTICAL(BRISE SOLEIL)DE CHAPA DE ALUMINIO,COM 1,2MM DE ESPESSURA,FIXADO EM CANTONEIRAS DE ACO APARAFUSADAS,EMEDIDA PELA AREA COLOCADA.FORNECIMENTO E COLOCACAO</t>
  </si>
  <si>
    <t>REVESTIMENTO EM CHAPA LAMINADA COM ACABAMENTO TEXTURIZADO,DE 1,3MM DE ESPESSURA,EM PAREDES, SOBRE REVESTIMENTO LIXADO EESCOVADO</t>
  </si>
  <si>
    <t>REVESTIMENTO EM CHAPA LAMINADA COM ACABAMENTO BRILHANTE,DE 0,8MM DE ESPESSURA,SOBRE PECAS DE MADEIRA AMPLAS,COMO PORTAS,MESAS,ARMARIOS E PRATELEIRAS FUNDAS</t>
  </si>
  <si>
    <t>REVESTIMENTO EM CHAPA LAMINADA COM ACABAMENTO BRILHANTE,DE 0,8MM DE ESPESSURA,SOBRE PECAS AMPLAS EM UMA SO DIMENSAO,COMOPRATELEIRAS COMUNS,CAIXOES DE ESQUADRIAS E COLUNAS PRISMATICAS</t>
  </si>
  <si>
    <t>REVESTIMENTO EM CHAPA LAMINADA COM ACABAMENTO BRILHANTE, DE0,8MM DE ESPESSURA, SOBRE GAVETAS, ARMARIOS, CONSOLOS, MESAS PEQUENAS E MOLDURAS</t>
  </si>
  <si>
    <t>PROTETOR DE PAREDE(BATE-MACA), COM 20CM DE LARGURA, VINIL DE ALTO IMPACTO,ANTICHAMA E LAVAVEL,ACABAMENTO TEXTURIZADO,REFORCOS EM NEOPRENE E FIXADO COM SUPORTES DE ALUMINIO RESISTENTES.FORNECIMENTO E COLOCACAO</t>
  </si>
  <si>
    <t>PROTETOR DE PAREDE(BATE-MACA),TIPO CORRIMAO,COM LARGURA DE APROXIMADAMENTE 14CM,VINIL DE ALTO IMPACTO,ANTICHAMA E LAVAVEL,ACABAMENTO TEXTURIZADO,REFORCOS EM NEOPRENE E FIXADO COM SUPORTES DE ALUMINIO RESISTENTES.FORNECIMENTO E COLOCACAO</t>
  </si>
  <si>
    <t>PROTETOR DE PAREDE(BATE-MACA),COM 12,7CM DE LARGURA,VINIL DE ALTO IMPACTO,ANTICHAMA E LAVAVEL,ACABAMENTO TEXTURIZADO,REFORCOS EM NEOPRENE E FIXADO COM SUPORTES DE ALUMINIO RESISTENTES.FORNECIMENTO E COLOCACAO</t>
  </si>
  <si>
    <t>PROTETOR DE CANTOS,PRODUZIDO COM ESTRUTURA INTERNA DE SUPORTE EM ALUMINIO E PVC,COM REFORCOS EM NEOPRENE E EXTERNAMENTECOM CAPAS DE VINIL DE ALTO IMPACTO COM ACABAMENTO TEXTURIZADO,NAS CORES PADRONIZADAS DO FABRICANTE,COM LARGURA DE 5CM EPECAS COM 1,20M E 2,40M.FORNECIMENTO E COLOCACAO</t>
  </si>
  <si>
    <t>PROTECAO DE PORTAS EM VINIL DE ALTO IMPACTO,COM ACABAMENTO TEXTURIZADO,VARIAS CORES.FORNECIMENTO E COLOCACAO</t>
  </si>
  <si>
    <t>PISO CIMENTADO,COM 1,5CM DE ESPESSURA,COM ARGAMASSA DE CIMENTO E AREIA,NO TRACO 1:3,ALISADO A COLHER, SOBRE BASE EXISTENTE</t>
  </si>
  <si>
    <t>PISO CIMENTADO,COM 1,5CM DE ESPESSURA,COM ARGAMASSA DE CIMENTO E AREIA, NO TRACO 1:3, COM ACABAMENTO ASPERO, SOBRE BASEEXISTENTE</t>
  </si>
  <si>
    <t>PISO CIMENTADO,COM 1,5CM DE ESPESSURA,COM ARGAMASSA DE CIMENTO E AREIA,NO TRACO 1:3,ALISADO A COLHER,COM CORANTE, SOBREBASE EXISTENTE</t>
  </si>
  <si>
    <t>PISO CIMENTADO,COM 1,5CM DE ESPESSURA,COM ARGAMASSA DE CIMENTO E AREIA,NO TRACO 1:3,ALISADO A COLHER,COM IMPERMEABILIZANTE DE PEGA NORMAL ADICIONADO A AGUA DA ARGAMASSA NA DOSAGEM1:2,COM CORANTE,SOBRE BASE EXISTENTE</t>
  </si>
  <si>
    <t>PISO CIMENTADO,COM 1,5CM DE ESPESSURA,COM ARGAMASSA DE CIMENTO E AREIA,NO TRACO 1:3,ALISADO A COLHER,COM JUNTAS BATIDASFORMANDO QUADROS,SOBRE BASE EXISTENTE</t>
  </si>
  <si>
    <t>PISO CIMENTADO,COM 1,5CM DE ESPESSURA,COM ARGAMASSA DE CIMENTO E AREIA,NO TRACO 1:3,ALISADO A COLHER,COM NOVO ALISAMENTO, SOBRE PO DE CIMENTO ESPARGIDO E MOLHADO,SOBRE BASE EXISTENTE</t>
  </si>
  <si>
    <t>RODAPE DE ARGAMASSA DE CIMENTO E AREIA,NO TRACO 1:3,COM 15CM DE ALTURA E 2CM DE ESPESSURA,SOBRE PAREDE EM OSSO</t>
  </si>
  <si>
    <t>RODAPE DE ARGAMASSA DE CIMENTO E AREIA,NO TRACO 1:3,COM 15CM DE ALTURA E 2CM DE ESPESSURA,SOBRE PAREDE EM OSSO,COM CORANTE</t>
  </si>
  <si>
    <t>RODAPE DE ARGAMASSA DE CIMENTO E AREIA,NO TRACO 1:3,COM 7CMDE ALTURA E 2CM DE ESPESSURA,SOBRE PAREDE DE OSSO</t>
  </si>
  <si>
    <t>PISO CIMENTADO IMPERMEAVEL,COM 1,5CM DE ESPESSURA,DE ARGAMASSA DE CIMENTO E AREIA,NO TRACO 1:3 E IMPERMEABILIZANTE DE PEGA NORMAL ADICIONADO A AGUA DA ARGAMASSA NA DOSAGEM DE 1:12,ALISADO A COLHER,SOBRE BASE OU CONTRAPISO EXISTENTE</t>
  </si>
  <si>
    <t>PISO CIMENTADO IMPERMEAVEL,COM 3CM DE ESPESSURA EM DUAS CAMADAS DE 1,5CM,DE ARGAMASSA DE CIMENTO E AREIA,NO TRACO 1:3 EIMPERMEABILIZANTE DE PEGA NORMAL ADICIONADO A AGUA DA ARGAMASSA NA DOSAGEM DE 1:12,ALISADO A COLHER,SOBRE BASE,OU CONTRAPISO EXISTENTE</t>
  </si>
  <si>
    <t>RODAPE DE CIMENTADO IMPERMEAVEL COM 7CM DE ALTURA E 2CM DE ESPESSURA, EM ARGAMASSA DE CIMENTO E AREIA, NO TRACO 1:3 E IMPERMEABILIZANTE DE PEGA NORMAL  ADICIONADO A AGUA DA ARGAMASSA NA DOSAGEM DE 1:12,ALISADO A COLHER,SOBRE PAREDE EM OSSO</t>
  </si>
  <si>
    <t>RODAPE DE CIMENTADO IMPERMEAVEL COM 10CM DE ALTURA E 3CM DEESPESSURA, EM ARGAMASSA DE CIMENTO E AREIA, NO TRACO 1:3 EIMPERMEABILIZANTE DE PEGA NORMAL  ADICIONADO  A AGUA DA ARGAMASSA NA DOSAGEM DE 1:12,ALISADO A COLHER,SOBRE PAREDE EM OSSO</t>
  </si>
  <si>
    <t>RODAPE DE CIMENTADO IMPERMEAVEL COM 25CM DE ALTURA E 3CM DEESPESSURA, EM ARGAMASSA DE CIMENTO E AREIA, NO TRACO 1:3  EIMPERMEABILIZANTE DE PEGA NORMAL  ADICIONADO  A AGUA DA ARGAMASSA NA DOSAGEM DE 1:12,ALISADO A COLHER,SOBRE PAREDE EM OSSO</t>
  </si>
  <si>
    <t>CONTRAPISO,BASE OU CAMADA REGULARIZADORA EXECUTADA COM ARGAMASSA DE CIMENTO E AREIA,NO TRACO 1:4,NA ESPESSURA DE 1CM</t>
  </si>
  <si>
    <t>CONTRAPISO,BASE OU CAMADA REGULARIZADORA EXECUTADA COM ARGAMASSA DE CIMENTO A AREIA,NO TRACO 1:4,NA ESPESSURA DE 1,5CM</t>
  </si>
  <si>
    <t>CONTRAPISO,BASE OU CAMADA REGULARIZADORA,EXECUTADA COM ARGAMASSA DE CIMENTO A AREIA,NO TRACO 1:4,NA ESPESSURA DE 2CM</t>
  </si>
  <si>
    <t>CONTRAPISO,BASE OU CAMADA REGULARIZADORA,EXECUTADA COM ARGAMASSA DE CIMNENTO E AREIA,NO TRACO 1:4,NA ESPESSURA DE 2,5CM</t>
  </si>
  <si>
    <t>CONTRAPISO,BASE OU CAMADA REGULARIZADORA,EXECUTADA COM ARGAMASSA DE CIMENTO E AREIA,NO TRACO 1:4,NA ESPESSURA DE 3CM</t>
  </si>
  <si>
    <t>CONTRAPISO,BASE OU CAMADA REGULARIZADORA,EXECUTADA COM ARGAMASSA DE CIMENTO E AREIA,NO TRACO 1:4,NA ESPESSURA DE 3,5CM</t>
  </si>
  <si>
    <t>CONTRAPISO,BASE OU CAMADA REGULARIZADORA,EXECUTADA COM ARGAMASSA DE CIMENTO E AREIA,NO TRACO 1:4,NA ESPESSURA DE 4CM</t>
  </si>
  <si>
    <t>CONTRAPISO,BASE OU CAMADA REGULARIZADORA,EXECUTADA COM ARGAMASSA DE CIMENTO E AREIA,NO TRACO 1:4,NA ESPESSURA DE 5CM</t>
  </si>
  <si>
    <t>CONTRAPISO,BASE OU CAMADA REGULARIZADORA,EXECUTADA COM ARGAMASSA DE CIMENTO E AREIA,NO TRACO 1:4,NA ESPESSURA DE 6CM</t>
  </si>
  <si>
    <t>CONTRAPISO,BASE OU CAMADA REGULARIZADORA EXECUTADA,COM ARGAMASSA DE CIMENTO E AREIA,NO TRACO 1:4,NA ESPESSURA DE 6,5CM</t>
  </si>
  <si>
    <t>CONTRAPISO,BASE OU CAMADA REGULARIZADORA EXECUTADA,COM ARGAMASSA DE CIMENTO E AREIA,NO TRACO 1:4,NA ESPESSURA DE 8CM</t>
  </si>
  <si>
    <t>RECOMPOSICAO DE PISO CIMENTADO,COM ARGAMASSA DE CIMENTO E AREIA, NO TRACO 1:3, COM 2CM DE ESPESSURA, EXCLUSIVE BASE  DECONCRETO</t>
  </si>
  <si>
    <t>RECOMPOSICAO DE PASSEIO,DEVIDO A ABERTURA DE VALA PARA ASSENTAMENTO DE TUBULACAO,INCLUSIVE REMOCAO DO MATERIAL SOLTO,CONCRETAGEM ATE 8CM DE ESPESSURA, ACABAMENTO COM 2CM DE ESPESSURA  COM ARGAMASSA DE CIMENTO E AREIA, NO TRACO 1:4 E CARGA,TRANSPORTE E DESCARGA DO MATERIAL EXCEDENTE ATE 20KM</t>
  </si>
  <si>
    <t>RECOMPOSICAO DE PISO DE CONCRETO SIMPLES,COM RESISTENCIA DE15MPA,COM 8CM DE ESPESSURA,INCLUSIVE DEMOLICAO COM EQUIPAMENTO DE AR COMPRIMIDO DO PISO</t>
  </si>
  <si>
    <t>CAMADA DE BRITA 1,COM ESPESSURA ESTIMADA DE 3CM,ESPALHAMENTO MANUAL</t>
  </si>
  <si>
    <t>ASSENTAMENTO DE LADRILHOS,EXCLUSIVE ESTES,EM PISOS DE SUPERFICIE EM OSSO,COM NATA DE CIMENTO SOBRE ARGAMASSA DE CIMENTO,SAIBRO E AREIA,NO TRACO 1:3:3,ESPESSURA MEDIA DE 3,5CM,REJUNTAMENTO COM CIMENTO BRANCO E CORANTE</t>
  </si>
  <si>
    <t>ASSENTAMENTO DE LADRILHOS,EXCLUSIVE ESTES,EM PISO DE SUPERFICIE EM OSSO,COM NATA DE CIMENTO SOBRE ARGAMASSA DE CIMENTO,CAL HIDRATADA ADITIVADA E AREIA,NO TRACO 1:1:10, COM ESPESSURA DE 3,5CM E REJUNTAMENTO COM CIMENTO BRANCO E CORANTE</t>
  </si>
  <si>
    <t>ASSENTAMENTO DE LADRILHOS,EXCLUSIVE ESTES,EM PISO DE SUPERFICIE EM OSSO, COM ARGAMASSA(PRONTA)COLANTE E REJUNTAMENTO INDUSTRIALIZADO</t>
  </si>
  <si>
    <t>ASSENTAMENTO DE PISO VINILICO,EXCLUSIVE ESTE,COMPREENDENDOREGULARIZACAO COM ARGAMASSA DE CIMENTO E AREIA,NO TRACO 1:4,LIXAMENTO MECANICO COM ESMERIL E LIMPEZA COM JATO D'AGUA</t>
  </si>
  <si>
    <t>ASSENTAMENTO DE PISOS DE MARMORE OU GRANITO,EXCLUSIVE ESTES,EM PLACAS,EM SUPERFICIE EM OSSO,COM NATA DE CIMENTO SOBRE ARGAMASSA DE CIMENTO,AREIA E SAIBRO,NO TRACO 1:2:2,COM ESPESSURA MEDIA DE 3,5CM E REJUNTAMENTO DE CIMENTO BRANCO E CORANTE</t>
  </si>
  <si>
    <t>ASSENTAMENTO DE PISOS DE MARMORE OU GRANITO,EXCLUSIVE ESTES,EM PLACAS,EM SUPERFICIE EM OSSO,COM NATA DE CIMENTO SOBRE ARGAMASSA DE CIMENTO,CAL HIDRATADA ADITIVADA E AREIA,NO TRACO1:1:10,COM ESPESSURA DE 3,5CM E REJUNTAMENTO PRONTO</t>
  </si>
  <si>
    <t>ASSENTAMENTO DE BANCADAS OU ILHARGAS,COM PLACAS DE MARMORE OU GRANITO,EXCLUSIVE ESTAS,EM SUPERFICIE EM OSSO,COM NATA DECIMENTO SOBRE ARGAMASSA DE CIMENTO,AREIA E SAIBRO,NO TRACO 1:2:2,COM ESPESSURA MEDIA DE 3,5CM E REJUNTAMENTO DE CIMENTOBRANCO E CORANTE</t>
  </si>
  <si>
    <t>ASSENTAMENTO DE BANCADAS OU ILHARGAS,COM PLACAS DE MARMORE OU GRANITO,EXCLUSIVE ESTAS,EM SUPERFICIE EM OSSO,COM NATA DECIMENTO SOBRE ARGAMASSA DE CIMENTO,CAL HIDRATADA ADITIVADA E AREIA,NO TRACO 1:1:10,COM ESPESSURA DE 3,5CM E REJUNTAMENTO PRONTO</t>
  </si>
  <si>
    <t>ASSENTAMENTO DE LAJOES OU PLACAS DE GRANITO EM CALCADAS DE LOGRADOUROS OU SUPERFICIES NIVELADAS,COM REJUNTAMENTO DE ARGAMASSA DE CIMENTO E AREIA,NO TRACO 1:3,EXCLUSIVE O FORNECIMENTO DAS PEDRAS</t>
  </si>
  <si>
    <t>ASSENTAMENTO DE RODAPES DE MARMORE OU GRANITO,COM 10CM DE ALTURA, EXCLUSIVE ESTES, ASSENTES EM PAREDE EM OSSO, COM  ARGAMASSA DE CIMENTO, AREIA E SAIBRO, NO TRACO 1:2:2, SOBRE  CHAPISCO DE CIMENTO E AREIA, NO TRACO 1:3 E REJUNTAMENTO  DE CIMENTO BRANCO E CORANTE</t>
  </si>
  <si>
    <t>ASSENTAMENTO DE CHAPINS OU ESPELHOS DE MARMORE  OU GRANITO,DE 17CM DE ALTURA,EXCLUSIVE ESTES,ASSENTES EM PAREDE EM OSSO,COM ARGAMASSA DE CIMENTO, AREIA E SAIBRO, NO TRACO  1:2:2,SOBRE CHAPISCO DE CIMENTO E AREIA, NO TRACO 1:3 E REJUNTAMENTO DE CIMENTO BRANCO E CORANTE</t>
  </si>
  <si>
    <t>ASSENTAMENTO DE SOLEIRAS DE MARMORE OU GRANITO,COM 13CM DELARGURA,EXCLUSIVE ESTES,ASSENTES EM SUPERFICIE EM OSSO,COM ARGAMASSA DE CIMENTO,AREIA E SAIBRO,NO TRACO 1:2:2,SOBRE CHAPISCO DE CIMENTO E AREIA,NO TRACO 1:3 E REJUNTAMENTO DE CIMENTO BRANCO E CORANTE</t>
  </si>
  <si>
    <t>ASSENTAMENTO DE SOLEIRAS DE MARMORE OU GRANITO,DE 15CM DE LARGURA,EXCLUSIVE ESTES,ASSENTES EM SUPERFICIE EM OSSO,COM ARGAMASSA DE CIMENTO,AREIA E SAIBRO,NO TRACO 1:2:2,SOBRE CHAPISCO DE CIMENTO E AREIA,NO TRACO 1:3 E REJUNTAMENTO DE CIMENTO BRANCO E CORANTE</t>
  </si>
  <si>
    <t>ASSENTAMENTO DE SOLEIRAS DE MARMORE OU GRANITO,COM 25CM DE LARGURA,EXCLUSIVE ESTES,ASSENTES EM SUPERFICIE EM OSSO COM ARGAMASSA DE CIMENTO,AREIA E SAIBRO,NO TRACO 1:2:2,SOBRE CHAPISCO DE CIMENTO E AREIA,NO TRACO 1:3 E REJUNTAMENTO DE CIMENTO BRANCO E CORANTE</t>
  </si>
  <si>
    <t>ASSENTAMENTO DE CAPA DE DEGRAU DE MARMORE OU GRANITO, COM 28CM DE LARGURA,EXCLUSIVE ESTES,ASSENTES EM PAREDE EM OSSO,COMARGAMASSA DE CIMENTO,AREIA E SAIBRO,NO TRACO 1:2:2,SOBRE CHAPISCO DE CIMENTO E AREIA,NO TRACO 1:3 E REJUNTAMENTO DE CIMENTO BRANCO E CORANTE</t>
  </si>
  <si>
    <t>ASSENTAMENTO DE RODAPE DE MARMORE OU GRANITO,COM 30CM DE ALTURA, EXCLUSIVE ESTES, ASSENTES EM PAREDE EM OSSO, COM  ARGAMASSA DE CIMENTO, AREIA E SAIBRO, NO TRACO 1:2:2, SOBRE  CHAPISCO DE CIMENTO E AREIA, NO TRACO 1:3 E REJUNTAMENTO  DE CIMENTO BRANCO E CORANTE</t>
  </si>
  <si>
    <t>REVESTIMENTO DE PISO,COM LADRILHOS CERAMICOS ESMALTADOS,COMMEDIDAS EM TORNO DE 30X30CM E 8,5MM DE ESPESSURA,DESTINADOSA CARGA PESADA,COM RESISTENCIA A ABRASAO P.E.I.-V,ASSENTES EM SUPERFICIE EM OSSO,COM NATA SOBRE A ARGAMASSA DE CIMENTO,SAIBRO E AREIA,NO TRACO 1:3:3,REJUNTAMENTO COM CIMENTO BRANCO E CORANTE</t>
  </si>
  <si>
    <t>REVESTIMENTO DE PISO,COM LADRILHOS CERAMICOS ESMALTADOS,COMMEDIDAS EM TORNO DE 30X30CM E 8,5MM DE ESPESSURA,DESTINADOSA CARGA PESADA,COM RESISTENCIA A ABRASAO P.E.I.-III,ASSENTES EM SUPERFICIE EM OSSO,COM ARGAMASSA COLANTE SOBRE ARGAMASSA DE CIMENTO,SAIBRO E AREIA,NO TRACO 1:3:3,E REJUNTAMENTO PRONTO</t>
  </si>
  <si>
    <t>REVESTIMENTO DE PISO,COM LADRILHOS CERAMICOS ESMALTADOS,COMMEDIDAS EM TORNO DE 20X20CM E 6,5MM DE ESPESSURA,DESTINADOSA CARGA PESADA,COM RESISTENCIA A ABRASAO P.E.I.-IV,ASSENTESEM SUPERFICIE EM OSSO,COM NATA SOBRE A ARGAMASSA DE CIMENTO,SAIBRO E AREIA,NO TRACO 1:3:3,REJUNTAMENTO COM CIMENTO BRANCO E CORANTE</t>
  </si>
  <si>
    <t>REVESTIMENTO DE PISO,COM LADRILHOS CERAMICOS ESMALTADOS,COMMEDIDAS EM TORNO DE 20X20CM E 6,5MM DE ESPESSURA, DESTINADOS A CARGA PESADA,COM RESISTENCIA A ABRASAO P.E.I.-IV,ASSENTES EM SUPERFICIE EM OSSO,COM ARGAMASSA COLANTE SOBRE ARGAMASSA DE CIMENTO,SAIBRO E AREIA,NO TRACO 1:3:3,E REJUNTAMENTO INDINDUSTRIALIZADO</t>
  </si>
  <si>
    <t>REVESTIMENTO DE PISOS COM LADRILHOS CERAMICOS ANTIDERRAPANTES,COM MEDIDAS EM TORNO DE 11,6X24CM COM ESPESSURA DE 9MM,ASSENTES COMO EM 13.330.0050,CORES:PESSEGO,VERMELHO E CASTOR</t>
  </si>
  <si>
    <t>REVESTIMENTO DE PISOS COM LADRILHOS CERAMICOS ANTIDERRAPANTES,COM MEDIDAS EM TORNO DE 11,6X24CM,COM ESPESSURA DE 9MM,ASSENTES EM SUPERFICIE EM OSSO,COM ARGAMASSA COLANTE E REJUNTAMENTO PRONTO,CORES:PESSEGO,VERMELHO E CASTOR.</t>
  </si>
  <si>
    <t>REVESTIMENTO DE PISO COM LADRILHO CERAMICO,ANTIDERRAPANTE,COM MEDIDAS EM TORNO DE 45X45CM,SUJEITO A TRAFEGO INTENSO,RESISTENCIA A ABRASAO P.E.I.-IV,ASSENTES EM SUPERFICIE COM NATADE CIMENTO SOBRE ARGAMASSA DE CIMENTO,AREIA E SAIBRO,NO TRACO 1:3:3,REJUNTAMENTO COM CIMENTO BRANCO E CORANTE</t>
  </si>
  <si>
    <t>REVESTIMENTO DE PISO COM LADRILHO CERAMICO,ANTIDERRAPANTE,MEDIDAS EM TORNO DE 45X45CM,SUJEITO A TRAFEGO INTENSO,RESISTENCIA A ABRASAO P.E.I.-IV,ASSENTES EM SUPERFICIE EM OSSO,COM ARGAMASSA COLANTE E REJUNTAMENTO PRONTO</t>
  </si>
  <si>
    <t>REVESTIMENTO DE PISO COM MOSAICO DE AZULEJOS DE VARIAS ORIGENS,COM ARGAMASSA DE CIMENTO E AREIA,NO TRACO 1:3,SOBRE BASEJA EXISTENTE</t>
  </si>
  <si>
    <t>REVESTIMENTO DE PISO COM MOSAICO DE AZULEJOS DE VARIAS ORIGENS,ASSENTES EM SUPERFICIE EM OSSO,COM ARGAMASSA COLANTE E REJUNTAMENTO PRONTO</t>
  </si>
  <si>
    <t>RODAPE COM LADRILHO CERAMICO,COM 7,5 A 10CM DE ALTURA,ASSENTE CONFORME ITEM 13.025.0016</t>
  </si>
  <si>
    <t>RODAPE COM LADRILHO CERAMICO,COM 7,5 A 10CM DE ALTURA,ASSENTES CONFORME ITEM 13.025.0058</t>
  </si>
  <si>
    <t>RODAPE COM LADRILHO CERAMICO,COM 15CM DE ALTURA,ASSENTE CONFORME ITEM 13.025.0016</t>
  </si>
  <si>
    <t>RODAPE COM LADRILHO CERAMICO,COM 15CM DE ALTURA,ASSENTES CONFORME ITEM 13.025.0058</t>
  </si>
  <si>
    <t>RECOMPOSICAO DE PISO DE CERAMICAS,EXCLUSIVE ESTAS,INCLUSIVEMAO-DE-OBRA TOTAL E MATERIAIS DE ASSENTAMENTO E REJUNTAMENTO COMO EM 13.330.0010</t>
  </si>
  <si>
    <t>REVESTIMENTO DE PISO CERAMICO EM PORCELANATO TECNICO NATURAL,ACABAMENTO DA BORDA RETIFICADO,PARA USO EM AREAS COMERCIAIS COM ACESSO PARA RUA,NO FORMATO (60X60)CM,ASSENTES EM SUPERFICIE EM OSSO COM ARGAMASSA DE CIMENTO E COLA (ARGAMASSA COLANTE)E REJUNTAMENTO PRONTO</t>
  </si>
  <si>
    <t>REVESTIMENTO DE PISO CERAMICO,EM PORCELANATO TECNICO NATURAL,ACABAMENTO DA BORDA RETIFICADO,PARA USO EM AREAS COMERCIAIS COM ACESSO PARA RUA,NO FORMATO (60X60)CM,ASSENTES CONFORMEITEM 13.330.0010</t>
  </si>
  <si>
    <t>REVESTIMENTO DE PISO CERAMICO EM PORCELANATO TECNICO NATURAL,ACABAMENTO DA BORDA RETIFICADO,PARA USO EM AREAS COMERCIAISCOM ACESSO PARA RUA,NO FORMATO (60X60)CM,ASSENTES EM SUPERFICIE EM OSSO,EXCLUSIVE ARGAMASSA E REJUNTAMENTO</t>
  </si>
  <si>
    <t>RODAPE COM CERAMICA EM PORCELANATO TECNICO NATURAL,COM 7,5 A 10CM DE ALTURA,ASSENTES CONFORME ITEM 13.025.0016</t>
  </si>
  <si>
    <t>RODAPE COM CERAMICA EM PORCELANATO NATURAL,COM 7,5 A 10CM DE ALTURA,ASSENTES CONFORME ITEM 13.025.0058</t>
  </si>
  <si>
    <t>REVESTIMENTO DE PISO COM LADRILHO HIDRAULICO,20X20CM,ASSENTES CONFORME ITEM 13.330.0010</t>
  </si>
  <si>
    <t>REVESTIMENTO DE PISO COM LADRILHO HIDRAULICO,20X20CM,ASSENTES CONFORME ITEM 13.330.0015</t>
  </si>
  <si>
    <t>REVESTIMENTO DE PISO COM LADRILHO HIDRAULICO,20X20CM,EXCLUSIVE ARGAMASSA E REJUNTAMENTO</t>
  </si>
  <si>
    <t>REVESTIMENTO DE PISO COM CERAMICA TATIL DIRECIONAL,(LADRILHO HIDRAULICO),PARA PESSOAS COM NECESSIDADES ESPECIFICAS,ASSENTES SOBRE SUPERFICIE EM OSSO,CONFORME ITEM 13.330.0010</t>
  </si>
  <si>
    <t>REVESTIMENTO DE PISO COM CERAMICA TATIL DIRECIONAL,(LADRILHO HIDRAULICO),PARA PESSOAS C/NECESSIDADES ESPECIFICAS,ASSENTES SOBRE SUPERFICIE EM OSSO,EXCLUSIVE NATA DE CIMENTO,ARGAMASSA E REJUNTAMENTO</t>
  </si>
  <si>
    <t>REVESTIMENTO DE PISO COM CERAMICA TATIL ALERTA,(LADRILHO HIDRAULICO) PARA PESSOAS COM NECESSIDADES  ESPECIFICAS,ASSENTES SOBRE SUPERFICIE EM OSSO,CONFORME ITEM 13.330.0010</t>
  </si>
  <si>
    <t>REVESTIMENTO DE PISO COM CERAMICA TATIL ALERTA,(LADRILHO HIDRAULICO) PARA PESSOAS COM NECESSIDADES ESPECIFICAS,ASSENTES SOBRE SUPERFICIE EM OSSO,EXCLUSIVE NATA DE CIMENTO,ARGAMASSA E REJUNTAMENTO</t>
  </si>
  <si>
    <t>PISOS DE PLACAS NAO TRABALHADAS DE GRANITO,RETANGULARES,SOBRE TERRENO NIVELADO,COM AS JUNTAS TOMADAS COM ARGAMASSA DE CIMENTO E AREIA,NO TRACO 1:3</t>
  </si>
  <si>
    <t>REVESTIMENTO DE PISOS EM MARMORE BRANCO NACIONAL,EM PLACAS,2CM DE ESPESSURA,COM 2 POLIMENTOS,ASSENTE EM SUPERFICIE EM OSSO,COM NATA DE CIMENTO SOBRE ARGAMASSA DE CIMENTO,AREIA E SAIBRO,NO TRACO 1:2:2 E REJUNTAMENTO EM CIMENTO BRANCO</t>
  </si>
  <si>
    <t>REVESTIMENTO DE PISOS EM MARMORE BRANCO NACIONAL,EM PLACAS,3CM DE ESPESSURA,COM 2 POLIMENTOS,ASSENTE EM SUPERFICIE EM OSSO,COM NATA DE CIMENTO SOBRE ARGAMASSA DE CIMENTO,AREIA E SAIBRO,NO TRACO 1:2:2 E REJUNTAMENTO EM CIMENTO BRANCO</t>
  </si>
  <si>
    <t>REVESTIMENTO DE PISOS EM MARMORE BRANCO NACIONAL,EM PLACAS,2CM DE ESPESSURA,COM 2 POLIMENTOS,ASSENTE EM SUPERFICIE EM OSSO,EXCLUSIVE NATA DE CIMENTO,ARGAMASSA E REJUNTAMENTO</t>
  </si>
  <si>
    <t>REVESTIMENTO DE PISOS EM MARMORE BRANCO NACIONAL,EM PLACAS,3CM DE ESPESSURA,COM 2 POLIMENTOS,ASSENTE EM SUPERFICIE EM OSSO,EXCLUSIVE NATA DE CIMENTO,ARGAMASSA E REJUNTAMENTO</t>
  </si>
  <si>
    <t>RODAPE DE MARMORE BRANCO NACIONAL COM 10CM DE ALTURA E 2CM DE ESPESSURA, COM 2 POLIMENTOS,ASSENTE EM PAREDE EM OSSO, COM ARGAMASSA DE CIMENTO,AREIA E SAIBRO, NO TRACO 1:2:2 E NATADE CIMENTO, SOBRE CHAPISCO DE CIMENTO E AREIA, NO TRACO 1:3(INCLUSIVE ESTES) E REJUNTAMENTO EM CIMENTO BRANCO</t>
  </si>
  <si>
    <t>RODAPE DE MARMORE BRANCO NACIONAL COM 10CM DE ALTURA E 2CM DE ESPESSURA,COM 2 POLIMENTOS,ASSENTE EM PAREDE EM OSSO,EXCLUSIVE NATA DE CIMENTO,ARGAMASSA,CHAPISCO E REJUNTAMENTO</t>
  </si>
  <si>
    <t>SOLEIRA DE MARMORE BRANCO NACIONAL,DE 2X13CM,COM 2 POLIMENTOS,ASSENTE COMO EM 13.345.0015</t>
  </si>
  <si>
    <t>SOLEIRA DE MARMORE BRANCO NACIONAL,DE 2X13CM,COM 2 POLIMENTOS,EXCLUSIVE NATA DE CIMENTO,ARGAMASSA E REJUNTAMENTO</t>
  </si>
  <si>
    <t>SOLEIRA DE MARMORE BRANCO NACIONAL,DE 2X15CM,COM 2 POLIMENTOS,ASSENTE COMO EM 13.345.0015</t>
  </si>
  <si>
    <t>SOLEIRA DE MARMORE BRANCO NACIONAL,DE 2X15CM,COM 2 POLIMENTOS,EXCLUSIVE NATA DE CIMENTO,ARGAMASSA E REJUNTAMENTO</t>
  </si>
  <si>
    <t>SOLEIRA DE MARMORE BRANCO NACIONAL,DE 2X25CM,COM 2 POLIMENTOS,ASSENTE COMO EM 13.345.0015</t>
  </si>
  <si>
    <t>SOLEIRA DE MARMORE BRANCO NACIONAL,DE 2X25CM,COM 2 POLIMENTOS,EXCLUSIVE NATA DE CIMENTO,ARGAMASSA E REJUNTAMENTO</t>
  </si>
  <si>
    <t>SOLEIRA DE MARMORE BRANCO NACIONAL,DE 2X45CM,SEM DESNIVEL,PARA PORTAS DE 2 FOLHAS,ASSENTE COMO EM 13.345.0015</t>
  </si>
  <si>
    <t>SOLEIRA DE MARMORE BRANCO NACIONAL,DE 2X45CM,SEM DESNIVEL,PARA PORTAS DE 2 FOLHAS,EXCLUSIVE NATA DE CIMENTO,ARGAMASSA EREJUNTAMENTO</t>
  </si>
  <si>
    <t>CHAPIM OU ESPELHO DE MARMORE BRANCO NACIONAL,COM 2X17CM COM1 POLIMENTO,ASSENTE COMO EM 13.345.0020</t>
  </si>
  <si>
    <t>CHAPIM OU ESPELHO DE MARMORE BRANCO NACIONAL,COM 2X17CM COM1 POLIMENTO, EXCLUSIVE NATA DE CIMENTO,ARGAMASSA,CHAPISCO EREJUNTAMENTO</t>
  </si>
  <si>
    <t>CAPA DE DEGRAU,DE MARMORE BRANCO NACIONAL,COM 2X28CM,COM 1 POLIMENTO,ASSENTE COMO EM 13.345.0015</t>
  </si>
  <si>
    <t>CAPA DE DEGRAU,DE MARMORE BRANCO NACIONAL, COM 2X28CM,COM 1POLIMENTO,EXCLUSIVE NATA DE CIMENTO,ARGAMASSA E REJUNTAMENTO</t>
  </si>
  <si>
    <t>CAPA DE DEGRAU,DE MARMORE BRANCO NACIONAL,COM 2X30CM,COM 1 POLIMENTO,ASSENTE COMO EM 13.345.0015</t>
  </si>
  <si>
    <t>CAPA DE DEGRAU,DE MARMORE BRANCO NACIONAL,COM 2X30CM, COM 1POLIMENTO,EXCLUSIVE NATA DE CIMENTO,ARGAMASSA E REJUNTAMENTO</t>
  </si>
  <si>
    <t>REVESTIMENTO DE PISOS COM GRANITO CINZA ANDORINHA,EM PLACAS,COM ESPESSURA DE 2CM,POLIDO,ASSENTE EM SUPERFICIE EM OSSO,COM NATA DE CIMENTO SOBRE ARGAMASSA DE CIMENTO,AREIA E SAIBRO,NO TRACO 1:2:2 E REJUNTAMENTO PRONTO</t>
  </si>
  <si>
    <t>REVESTIMENTO DE PISOS COM GRANITO CINZA ANDORINHA,EM PLACAS,COM ESPESSURA DE 2CM,POLIDO,ASSENTE EM SUPERFICIE EM OSSO,EXCLUSIVE NATA DE CIMENTO,ARGAMASSA DE ASSENTAMENTO E REJUNTAMENTO</t>
  </si>
  <si>
    <t>CAPA DE DEGRAU EM GRANITO CINZA ANDORINHA,30X2CM,POLIDO,ASSENTE COMO EM 13.348.0010</t>
  </si>
  <si>
    <t>CAPA DE DEGRAU EM GRANITO CINZA ANDORINHA,30X2CM,POLIDO,EXCLUSIVE NATA DE CIMENTO,ARGAMASSA E REJUNTAMENTO</t>
  </si>
  <si>
    <t>ESPELHO OU CHAPIM EM GRANITO CINZA ANDORINHA,20X2CM,POLIDO,ASSENTADO COMO NO ITEM 13.348.0010</t>
  </si>
  <si>
    <t>ESPELHO OU CHAPIM EM GRANITO CINZA ANDORINHA,20X2CM,POLIDO,EXCLUSIVE NATA DE CIMENTO,ARGAMASSA E REJUNTAMENTO</t>
  </si>
  <si>
    <t>PEITORIL EM GRANITO CINZA ANDORINHA,ESPESSURA DE 2CM,LARGURA 15 A 18CM,ASSENTADO COM NATA DE CIMENTO SOBRE ARGAMASSA DECIMENTO,SAIBRO E AREIA,NO TRACO 1:3:3 E REJUNTAMENTO COM CIMENTO BRANCO</t>
  </si>
  <si>
    <t>PEITORIL EM GRANITO CINZA ANDORINHA,ESPESSURA DE 2CM,LARGURA 15 A 18CM,EXCLUSIVE NATA DE CIMENTO, ARGAMASSA E REJUNTAMENTO</t>
  </si>
  <si>
    <t>PEITORIL EM GRANITO CINZA ANDORINHA,ESPESSURA DE 2CM,LARGURA DE 28CM,ASSENTADO COM NATA DE CIMENTO SOBRE ARGAMASSA DE CIMENTO,SAIBRO E AREIA,NO TRACO 1:3:3 E REJUNTAMENTO COM CIMENTO BRANCO</t>
  </si>
  <si>
    <t>PEITORIL EM GRANITO CINZA ANDORINHA,ESPESSURA DE 2CM,LARGURA DE 28CM,EXCLUSIVE NATA DE CIMENTO,ARGAMASSA E REJUNTAMENTO</t>
  </si>
  <si>
    <t>SOLEIRA EM GRANITO CINZA ANDORINHA,ESPESSURA DE 2CM,COM 2 POLIMENTOS,LARGURA DE 13CM,ASSENTADO COM ARGAMASSA DE CIMENTO, SAIBRO E AREIA, NO TRACO 1:2:2, E REJUNTAMENTO COM CIMENTOBRANCO E CORANTE</t>
  </si>
  <si>
    <t>SOLEIRA EM GRANITO CINZA ANDORINHA,ESPESSURA DE 2CM COM 2 POLIMENTOS,LARGURA DE 13CM,EXCLUSIVE ARGAMASSA E REJUNTAMENTO</t>
  </si>
  <si>
    <t>SOLEIRA EM GRANITO CINZA ANDORINHA,ESPESSURA DE 2CM,COM 2 POLIMENTOS,LARGURA DE 15CM,ASSENTADO COM ARGAMASSA DE CIMENTO, SAIBRO E AREIA, NO TRACO 1:2:2, E REJUNTAMENTO COM CIMENTOBRANCO E CORANTE</t>
  </si>
  <si>
    <t>SOLEIRA EM GRANITO CINZA ANDORINHA,ESPESSURA DE 2CM,COM 2 POLIMENTOS,LARGURA DE 15CM,EXCLUSIVE ARGAMASSA E REJUNTAMENTO</t>
  </si>
  <si>
    <t>SOLEIRA EM GRANITO CINZA ANDORINHA,ESPESSURA DE 2CM,COM 2 POLIMENTOS,LARGURA DE 25CM,ASSENTADO COM ARGAMASSA DE CIMENTO, SAIBRO E AREIA, NO TRACO 1:2:2, E REJUNTAMENTO COM CIMENTOBRANCO E CORANTE</t>
  </si>
  <si>
    <t>SOLEIRA EM GRANITO CINZA ANDORINHA,ESPESSURA DE 2CM,COM 2 POLIMENTOS,LARGURA DE 25CM,EXCLUSIVE ARGAMASSA E REJUNTAMENTO</t>
  </si>
  <si>
    <t>REVESTIMENTO DE PISOS COM GRANITO PRETO EM PLACAS,COM ESPESSURA DE 2CM,COM 2 POLIMENTOS,ASSENTES EM SUPERFICIE EM OSSO,COM NATA DE CIMENTO SOBRE ARGAMASSA DE CIMENTO,AREIA E SAIBRO,NO TRACO 1:2:2 E REJUNTAMENTO DE CIMENTO BRANCO E CORANTE</t>
  </si>
  <si>
    <t>REVESTIMENTO DE PISOS COM GRANITO PRETO EM PLACAS,COM ESPESSURA DE 2CM,COM 2 POLIMENTOS,ASSENTES EM SUPERFICIE EM OSSO,EXCLUSIVE NATA DE CIMENTO,ARGAMASSA E REJUNTAMENTO</t>
  </si>
  <si>
    <t>REVESTIMENTO DE PISOS COM GRANITO PRETO EM PLACAS COM MEDIDAS ACIMA DE 30X30CM,COM ESPESSURA DE 2CM,COM 2 POLIMENTOS,ASSENTES EM SUPERFICIE EM OSSO,COM NATA DE CIMENTO SOBRE ARGAMASSA DE CIMENTO,AREIA E SAIBRO,NO TRACO 1:2:2 E REJUNTAMENTODE CIMENTO BRANCO E CORANTE</t>
  </si>
  <si>
    <t>REVESTIMENTO DE PISOS COM GRANITO PRETO EM PLACAS COM MEDIDAS ACIMA DE 30X30CM,COM 2CM DE ESPESSURA,COM 2 POLIMENTOS,ASSENTES EM SUPERFICIE EM OSSO,EXCLUSIVE NATA DE CIMENTO,ARGAMASSA E REJUNTAMENTO</t>
  </si>
  <si>
    <t>RODAPE DE GRANITO PRETO COM 10CM DE ALTURA E 2CM DE ESPESSURA,COM 2 POLIMENTOS,ASSENTE EM PAREDE EM OSSO, COM ARGAMASSADE CIMENTO,AREIA E SAIBRO,NO TRACO 1:2:2 E NATA DE CIMENTO,SOBRE CHAPISCO DE CIMENTO E AREIA, NO TRACO 1:3 (INCLUSIVEESTE) E REJUNTAMENTO DE CIMENTO BRANCO E CORANTE</t>
  </si>
  <si>
    <t>RODAPE DE GRANITO PRETO COM 10CM DE ALTURA E 2CM DE ESPESSURA,COM 2 POLIMENTOS, ASSENTE EM PAREDE EM OSSO, EXCLUSIVE CHAPISCO,ARGAMASSA,NATA DE CIMENTO E REJUNTAMENTO</t>
  </si>
  <si>
    <t>SOLEIRA DE GRANITO PRETO DE 2X13CM COM 2 POLIMENTOS,ASSENTECOMO EM 13.365.0010</t>
  </si>
  <si>
    <t>SOLEIRA DE GRANITO PRETO DE 2X13CM COM 2 POLIMENTOS, EXCLUSIVE NATA DE CIMENTO,ARGAMASSA E REJUNTAMENTO</t>
  </si>
  <si>
    <t>SOLEIRA DE GRANITO PRETO DE 2X15CM COM 2 POLIMENTOS,ASSENTECOMO EM 13.365.0010</t>
  </si>
  <si>
    <t>SOLEIRA DE GRANITO PRETO DE 2X15CM COM 2 POLIMENTOS, EXCLUSIVE NATA DE CIMENTO,ARGAMASSA E REJUNTAMENTO</t>
  </si>
  <si>
    <t>SOLEIRA DE GRANITO PRETO DE 2X25CM COM 2 POLIMENTOS,ASSENTECOMO EM 13.365.0010</t>
  </si>
  <si>
    <t>SOLEIRA DE GRANITO PRETO DE 2X25CM COM 2 POLIMENTOS, EXCLUSIVE NATA DE CIMENTO,ARGAMASSA E REJUNTAMENTO</t>
  </si>
  <si>
    <t>CHAPIM OU ESPELHO DE GRANITO PRETO COM 2X17CM,COM 1 POLIMENTO,ASSENTE COMO EM 13.365.0020</t>
  </si>
  <si>
    <t>CHAPIM OU ESPELHO DE GRANITO PRETO COM 2X17CM,COM 1 POLIMENTO,EXCLUSIVE CHAPISCO,ARGAMASSA,REJUNTAMENTO E NATA DE CIMENTO</t>
  </si>
  <si>
    <t>CAPA DE DEGRAU DE GRANITO PRETO,COM 2X28CM,COM 1 POLIMENTO,ASSENTE COMO EM 13.365.0010</t>
  </si>
  <si>
    <t>CAPA DE DEGRAU DE GRANITO PRETO,COM 2X28CM,COM 1 POLIMENTO,EXCLUSIVE NATA DE CIMENTO,ARGAMASSA E REJUNTAMENTO</t>
  </si>
  <si>
    <t>CAPA DE DEGRAU DE GRANITO PRETO,COM 2X30CM,COM 1 POLIMENTO,ASSENTE COMO EM 13.365.0010</t>
  </si>
  <si>
    <t>CAPA DE DEGRAU DE GRANITO PRETO,COM 2X30CM,COM 1 POLIMENTO,EXCLUSIVE NATA DE CIMENTO,ARGAMASSA E REJUNTAMENTO</t>
  </si>
  <si>
    <t>REVESTIMENTO DE PISO COM GRANITO CINZA CORUMBA,EM PLACAS,ESPESSURA DE 2CM,POLIDO E LUSTRADO, ASSENTE COM ARGAMASSA COLANTE,JUNTAS DE 2MM DE ESPESSURA E REJUNTAMENTO PRONTO</t>
  </si>
  <si>
    <t>REVESTIMENTO DE PISO COM GRANITO CINZA CORUMBA,EM PLACAS,ESPESSURA DE 2CM,POLIDO E LUSTRADO,EXCLUSIVE ARGAMASSA COLANTEE REJUNTAMENTO PRONTO</t>
  </si>
  <si>
    <t>RODAPE DE GRANITO CINZA CORUMBA,COM 10CM DE ALTURA E 2CM DEESPESSURA,ASSENTE EM PAREDE EM OSSO,COM ARGAMASSA DE CIMENTO,AREIA E SAIBRO NO TRACO 1:2:2 E NATA DE CIMENTO,SOBRE CHAPISCO DE CIMENTO E AREIA, NO TRACO 1:3(INCLUSIVE ESTE) E REJUNTAMENTO PRONTO</t>
  </si>
  <si>
    <t>RODAPE DE GRANITO CINZA CORUMBA,COM 10CM DE ALTURA E 2CM DEESPESSURA,ASSENTE EM PAREDE EM OSSO,EXCLUSIVE NATA DE CIMENTO,CHAPISCO,ARGAMASSA E REJUNTAMENTO</t>
  </si>
  <si>
    <t>CAPA DE DEGRAU EM GRANITO CINZA CORUMBA,COM LARGURA DE 30CM,ESPESSURA DE 2CM,COM POLIMENTO ASSENTE EM SUPERFICIE EM OSSO,COM NATA DE CIMENTO,SOBRE ARGAMASSA DE CIMENTO,AREIA E SAIBRO NO TRACO 1:2:2 E REJUNTAMENTO PRONTO</t>
  </si>
  <si>
    <t>CAPA DE DEGRAU EM GRANITO CINZA CORUMBA,ESPESSURA DE 2CM,LARGURA DE 30CM, COM POLIMENTO, ASSENTE EM SUPERFICIE EM OSSO,EXCLUSIVE NATA DE CIMENTO,ARGAMASSA E REJUNTAMENTO</t>
  </si>
  <si>
    <t>ESPELHO OU CHAPIM EM GRANITO CINZA CORUMBA,ESPESSURA DE 2CM,LARGURA DE 20CM,POLIDO E ASSENTE COMO EM 13.365.0083</t>
  </si>
  <si>
    <t>ESPELHO OU CHAPIM DE GRANITO CINZA CORUMBA,ESPESSURA DE 2CM,LARGURA DE 20CM,POLIDO,ASSENTE EM PAREDE EM OSSO,EXCLUSIVE NATA DE CIMENTO, ARGAMASSA,CHAPISCO E REJUNTAMENTO</t>
  </si>
  <si>
    <t>CHAPIM/TESTEIRA EM GRANITO CINZA CORUMBA,SERRADO,10CM DE LARGURA E ESPESSURA DE 2CM, ASSENTE EM PAREDE EM OSSO, COM ARGAMASSA DE CIMENTO, AREIA E SAIBRO NO TRACO 1:2:2 E NATA DE CIMENTO,SOBRE CHAPISCO DE CIMENTO E AREIA NO TRACO 1:3(INCLUSIVE ESTE) E REJUNTAMENTO PRONTO</t>
  </si>
  <si>
    <t>CHAPIM/TESTEIRA EM GRANITO CINZA CORUMBA,SERRADO,10CM DE LARGURA E ESPESSURA DE 2CM,ASSENTE EM PAREDE EM OSSO,EXCLUSIVENATA DE CIMENTO,CHAPISCO,ARGAMASSA E REJUNTAMENTO</t>
  </si>
  <si>
    <t>PEITORIL EM GRANITO CINZA CORUMBA,2CM DE ESPESSURA,LARGURA DE 15 A 18CM,ASSENTADO COM NATA DE CIMENTO SOBRE ARGAMASSA DE CIMENTO,SAIBRO E AREIA,NO TRACO 1:3:3 E REJUNTAMENTO COM CIMENTO BRANCO</t>
  </si>
  <si>
    <t>PEITORIL EM GRANITO CINZA CORUMBA,2CM DE ESPESSURA,LARGURA DE 15 A 18CM,EXCLUSIVE NATA DE CIMENTO,ARGAMASSA E REJUNTAMENTO</t>
  </si>
  <si>
    <t>PEITORIL EM GRANITO CINZA CORUMBA,2CM DE ESPESSURA, LARGURADE 28CM, ASSENTADO COM NATA DE CIMENTO SOBRE ARGAMASSA DE CIMENTO,SAIBRO E AREIA, NO TRACO 1:3:3 E REJUNTAMENTO COM  CIMENTO BRANCO</t>
  </si>
  <si>
    <t>PEITORIL EM GRANITO CINZA CORUMBA,2CM DE ESPESSURA, LARGURADE 28CM,EXCLUSIVE NATA DE CIMENTO,ARGAMASSA E REJUNTAMENTO</t>
  </si>
  <si>
    <t>SOLEIRA EM GRANITO CINZA CORUMBA,2CM DE ESPESSURA,COM 2 POLIMENTOS,LARGURA DE 13CM, ASSENTE EM SUPERFICIE EM OSSO,COM NATA DE CIMENTO SOBRE ARGAMASSA DE CIMENTO,SAIBRO E AREIA,NO TRACO 1:2:2 E REJUNTAMENTO COM CIMENTO BRANCO E CORANTE</t>
  </si>
  <si>
    <t>SOLEIRA EM GRANITO CINZA CORUMBA,2CM DE ESPESSURA,COM 2 POLIMENTOS,LARGURA DE 13CM, EXCLUSIVE NATA DE CIMENTO,ARGAMASSAE REJUNTAMENTO</t>
  </si>
  <si>
    <t>SOLEIRA EM GRANITO CINZA CORUMBA,2CM DE ESPESSURA,COM 2 POLIMENTOS,LARGURA DE 15CM, ASSENTE EM SUPERFICIE EM OSSO,COM NATA DE CIMENTO SOBRE ARGAMASSA DE CIMENTO,SAIBRO E AREIA,NO TRACO 1:2:2 E REJUNTAMENTO COM CIMENTO BRANCO E CORANTE</t>
  </si>
  <si>
    <t>SOLEIRA EM GRANITO CINZA CORUMBA,2CM DE ESPESSURA,COM 2 POLIMENTOS,LARGURA DE 15CM, EXCLUSIVE NATA DE CIMENTO,ARGAMASSA E REJUNTAMENTO</t>
  </si>
  <si>
    <t>SOLEIRA EM GRANITO CINZA CORUMBA,2CM DE ESPESSURA,COM 2 POLIMENTOS,LARGURA DE 25CM, ASSENTE EM SUPERFICIE EM OSSO,COM NATA DE CIMENTO SOBRE ARGAMASSA DE CIMENTO,SAIBRO E AREIA,NO TRACO 1:2:2 E REJUNTAMENTO COM CIMENTO BRANCO E CORANTE</t>
  </si>
  <si>
    <t>SOLEIRA EM GRANITO CINZA CORUMBA,2CM DE ESPESSURA,COM 2 POLIMENTOS,LARGURA DE 25CM,ASSENTE EM SUPERFICIE EM OSSO,EXCLUSIVE NATA DE CIMENTO,ARGAMASSA E REJUNTAMENTO</t>
  </si>
  <si>
    <t>REVESTIMENTO DE PISO COM GRANITO CINZA MIRACEMA (LAJINHA) EMPLACAS,ESPESSURA DE 2CM,ASSENTE EM SUPERFICIE EM OSSO,COM NATA DE CIMENTO SOBRE ARGAMASSA DE CIMENTO,AREIA E SAIBRO,NO TRACO 1:2:2 E REJUNTAMENTO PRONTO</t>
  </si>
  <si>
    <t>REVESTIMENTO DE PISO COM GRANITO CINZA MIRACEMA (LAJINHA) EMPLACAS,ESPESSURA DE 2CM,ASSENTE EM SUPERFICIE EM OSSO,EXCLUSIVE NATA DE CIMENTO,ARGAMASSA E REJUNTAMENTO</t>
  </si>
  <si>
    <t>REVESTIMENTO DE PISO COM GRANITO VERMELHO BRASILIA,EM PLACADE 2CM DE ESPESSURA, ACABAMENTO POLIDO, ASSENTADO SOBRE TERRENO NIVELADO,COM NATA DE CIMENTO SOBRE ARGAMASSA DE CIMENTOE AREIA,NO TRACO 1:3</t>
  </si>
  <si>
    <t>REVESTIMENTO DE PISO COM GRANITO VERMELHO BRASILIA,EM PLACADE 2CM DE ESPESSURA,ACABAMENTO POLIDO,ASSENTADO SOBRE TERRENO NIVELADO,EXCLUSIVE NATA DE CIMENTO E ARGAMASSA</t>
  </si>
  <si>
    <t>REVESTIMENTO DE BANCADAS OU ILHARGAS,COM GRANITO VERMELHO BRASILIA,EM PLACA DE 2CM DE ESPESSURA,ACABAMENTO POLIDO,ASSENTE COM NATA DE CIMENTO SOBRE ARGAMASSA DE CIMENTO E AREIA,NOTRACO 1:3</t>
  </si>
  <si>
    <t>REVESTIMENTO DE BANCADAS OU ILHARGAS,COM GRANITO VERMELHO BRASILIA,EM PLACA DE 2CM DE ESPESSURA,ACABAMENTO POLIDO,EXCLUSIVE NATA DE CIMENTO E ARGAMASSA</t>
  </si>
  <si>
    <t>PATIO DE CONCRETO,NA ESPESSURA DE 8CM,NO TRACO 1:3:3 EM VOLUME, FORMANDO QUADROS DE 1,00X1,00M, COM SARRAFOS DE MADEIRAINCORPORADOS,EXCLUSIVE PREPARO DO TERRENO</t>
  </si>
  <si>
    <t>PATIO DE CONCRETO,NA ESPESSURA DE 10CM,NO TRACO 1:2:3 EM VOLUME, FORMANDO QUADROS DE 1,50X1,50M,COM SARRAFOS DE MADEIRAINCORPORADOS,EXCLUSIVE PREPARO DO TERRENO</t>
  </si>
  <si>
    <t>PATIO DE CONCRETO,NA ESPESSURA DE 12CM,NO TRACO 1:2:2,5 EM VOLUME,FORMANDO QUADROS DE 1,50X1,50M,COM SARRAFOS DE MADEIRA INCORPORADOS,EXCLUSIVE PREPARO DO TERRENO</t>
  </si>
  <si>
    <t>PATIO DE CONCRETO,NA ESPESSURA DE 15CM,NO TRACO 1:2:2 EM VOLUME, FORMANDO QUADROS DE 1,50X1,50M,COM SARRAFOS DE MADEIRAINCORPORADOS,EXCLUSIVE PREPARO DO TERRENO</t>
  </si>
  <si>
    <t>PAVIMENTACAO TIPO PLAQUEAMENTO EXECUTADO COM PLACAS DE 40X80X10CM DE CONCRETO FCK=10MPA,JUNTA DE 2CM, INCLUSIVE PREPARODO TERRENO</t>
  </si>
  <si>
    <t>PAVIMENTACAO TIPO PLAQUEAMENTO EXECUTADO COM PLACAS DE 40X80X10CM DE CONCRETO FCK=10MPA,JUNTA DE 2CM,COM ARMACAO DE TELA ESTRUTURAL CA-60,PRE-FABRICADA,MALHA QUADRADA,SOLDADA,FIO DIAMETRO DE 3,4MM A CADA 15CM,INCLUSIVE PREPARO DO TERRENO</t>
  </si>
  <si>
    <t>PAVIMENTACAO TIPO PLAQUEAMENTO EXECUTADO COM PLACAS DE 40X80X10CM DE CONCRETO FCK=10MPA,JUNTA DE 8CM PLANTADA DE GRAMA,COM ARMACAO DE TELA ESTRUTURAL CA-60,PRE-FABRICADA,MALHA QUADRADA,SOLDADA,FIO DIAMETRO DE 3,4MM A CADA 15CM,INCLUSIVE PREPARO DO TERRENO</t>
  </si>
  <si>
    <t>PAVIMENTACAO COM PLACAS DE CONCRETO PRE-MOLDADAS,40X40X6CM FCK=10MPA,COM INTERSTICIOS DE 5CM,ASSENTE COM ARGAMASSA DE CIMENTO E AREIA,NO TRACO 1:8,EXCLUSIVE TOMADA DE JUNTAS E PREPARO DO TERRENO</t>
  </si>
  <si>
    <t>PAVIMENTACAO TIPO PLAQUEAMENTO "IN SITU",PARA PROTECAO DE IMPERMEABILIZACAO,COM PLACAS DE 60X60X2,5CM,FUNDIDAS E REVESTIDAS COM ARGAMASSA DE CIMENTO E AREIA,NO TRACO 1:3,JUNTAS DE2,5CM TOMADAS COM HIDROASFALTO,CIMENTO E AREIA,TRACO 1:1:3,EXCLUSIVE JUNTAS (VIDE ITEM 13.383.0002)</t>
  </si>
  <si>
    <t>PATIO DE CONCRETO IMPORTADO DE USINA,NA ESPESSURA DE 8CM, NO TRACO 1:3:3 EM VOLUME, FORMANDO QUADROS DE 1,00X1,00M, COMSARRAFOS DE MADEIRA INCORPORADOS ,EXCLUSIVE PREPARO DO TERRENO</t>
  </si>
  <si>
    <t>PATIO DE CONCRETO IMPORTADO DE USINA,NA ESPESSURA DE 10CM,NO TRACO 1:2:3 EM VOLUME, FORMANDO QUADROS DE 1,50X1,50M, COMSARRAFOS DE MADEIRA INCORPORADOS, EXCLUSIVE PREPARO DO TERRENO</t>
  </si>
  <si>
    <t>PATIO DE CONCRETO IMPORTADO DE USINA,NA ESPESSURA DE 12CM,NO TRACO 1:2:3 EM VOLUME, FORMANDO QUADROS DE 1,50X1,50M, COMSARRAFOS DE MADEIRA INCORPORADOS, EXCLUSIVE PREPARO DO TERRENO</t>
  </si>
  <si>
    <t>PATIO DE CONCRETO IMPORTADO DE USINA,NA ESPESSURA DE 15CM,NO TRACO 1:2:3 EM VOLUME, FORMANDO QUADROS DE 1,50X1,50M, COMSARRAFOS DE MADEIRA INCORPORADOS, EXCLUSIVE PREPARO DO TERRENO</t>
  </si>
  <si>
    <t>PATIO DE CONCRETO ARMADO,CAPEADO COM AGREGADO DE ALTA RESISTENCIA,ALISADO MECANICAMENTE,COM ESPESSURA DE 8 A 10CM,SOBRETERRENO ACERTADO E SOBRE LASTRO DE BRITA CORRIDA COMPACTADA,EXCLUSIVE ACERTO DO TERRENO, LASTRO DE BRITA E FORNECIMENTODO CONCRETO E DA ARMACAO, INCLUSIVE JUNTA  PLASTICA  A CADA2,50M,TODA A MAO-DE-OBRA E EQUIPAMENTOS NECESSARIOS</t>
  </si>
  <si>
    <t>PISO DE CONCRETO ARMADO MONOLITICO,C/JUNTA FRIA,ALISADO C/REGUA VIBRATORIA,ESPESSURA 10CM,SOBRE TERRENO ACERTADO E SOBRE LASTRO DE BRITA,EXCLUSIVE ACERTO DO TERRENO,INCLUSIVE BRITA,LONA DE TECIDO RESINADO,TELA SOLDADA 15X15CM #4,2MM(DUPLA),CONCRETO USINADO RESISTENCIA A COMPRESSAO 20MPA C/TRANSPORTE DO CONCRETO E TODA A MAO-DE-OBRA E EQUIPAMENTOS NECESSARIOS</t>
  </si>
  <si>
    <t>PISO DE CONCRETO ARMADO MONOLITICO,COM JUNTA FRIA,ALISADO COM REGUA VIBRATORIA,ESPESSURA DE 10CM,SOBRE TERRENO ACERTADOE SOBRE LASTRO DE BRITA,EXCLUSIVE ACERTO DO TERRENO E TELA,INCLUSIVE BRITA E LONA DE TECIDO RESINADO, CONCRETO USINADORESISTENCIA A COMPRESSAO DE 20MPA COM TRANSPORTE DO CONCRETO E TODA A MAO-DE-OBRA E EQUIPAMENTOS NECESSARIOS</t>
  </si>
  <si>
    <t>PISO CONCRETO COLORIDO(OXIDO FERRO VERMELHO SINTETICO)ARMADO MONOLITICO,JUNTA FRIA,ALISADO C/REGUA VIBRATORIA,ESP.10CM,SOBRE TERRENO ACERTADO E SOBRE LASTRO BRITA, EXCL.ACERTO TERRENO,INCL.BRITA,LONA TECIDO RESINADO, TELA SOLD.15X15CM #4,2MM(DUPLA),CONCRETO PREP.C/BETONEIRA,RESIST.COMPRESSAO 20MPAC/TRANSP.CONCRETO TODA MAO-DE-OBRA EQUIPAMENTOS NECESSARIOS</t>
  </si>
  <si>
    <t>PISO CONCRETO COLORIDO(OXIDO FERRO VERMELHO SINTETICO)ARMADO MONOLITICO,JUNTA FRIA,ALISADO C/REGUA VIBRATORIA,ESP.10CM,SOBRE TERRENO ACERTADO E SOBRE LASTRO DE BRITA, EXCL.ACERTODO TERRENO E TELA,INCL.BRITA E LONA TECIDO RESINADO,CONCRETO PREPARADO C/BETONEIRA, RESIST.COMPRESSAO 20MPA C/TRANSPORTE CONCRETO E TODA MAO-DE-OBRA E EQUIPAMENTOS NECESSARIOS</t>
  </si>
  <si>
    <t>PISO DE CONCRETO ARMADO MONOLICO,C/JUNTA FRIA,ALISADO C/REGUA VIBRATORIA,ESPESSURA 15CM, SOBRE TERRENO ACERTADO E SOBRELASTRO DE BRITA,EXCLUSIVE ACERTO DO TERRENO,INCLUSIVE BRITA,LONA DE TECIDO RESINADO, TELA SOLDADA 15X15CM #4,2MM(DUPLA),CONCRETO USINADO RESISTENCIA A COMPRESSAO 20MPA C/TRANSPORTE E CONCRETO E TODA A MAO-DE-OBRA E EQUIPAMENTOS NECESSARIOS</t>
  </si>
  <si>
    <t>PISO DE CONCRETO ARMADO MONOLITICO,COM JUNTA FRIA,ALISADO COM REGUA VIBRATORIA,ESPESSURA DE 15CM,SOBRE TERRENO ACERTADOE SOBRE LASTRO DE BRITA,EXCLUSIVE ACERTO DO TERRENO E TELA,INCLUSIVE BRITA E LONA DE TECIDO RESINADO,CONCRETO USINADO,CONCRETO USINADO RESIST. A COMPRESSAO DE 20MPA C/TRANSPORTE DO CONCRETO E TODA A MAO-DE-OBRA E EQUIPAMENTOS NECESSARIOS</t>
  </si>
  <si>
    <t>PISO DE CONCRETO ARMADO MONOLITICO,C/JUNTA FRIA,ALISADO C/REGUA VIBRATORIA,ESPESSURA 20CM,SOBRE TERRENO ACERTADO E SOBRE LASTRO DE BRITA,EXCLUSIVE ACERTO DO TERRENO,INCLUSIVE BRITA,LONA DE TECIDO RESINADO,TELA SOLDADA 15X15CM #4,2MM(DUPLA),CONCRETO USINADO RESISTENCIA A COMPRESSAO 20MPA C/TRANSPORTE DE CONCRETO E TODA A MAO-DE-OBRA E EQUIPAMENTOS NECESSARIOS</t>
  </si>
  <si>
    <t>PISO DE CONCRETO ARMADO MONOLITICO,COM JUNTA FRIA,ALISADO COM REGUA VIBRATORIA,ESPESSURA DE 20CM,SOBRE TERRENO ACERTADOE SOBRE LASTRO DE BRITA,EXCLUSIVE ACERTO DO TERRENO E TELA,INCLUSIVE BRITA E LONA DE TECIDO RESINADO, CONCRETO USINADORESISTENCIA A COMPRESSAO DE 20MPA COM TRANSPORTE DO CONCRETO E TODA A MAO-DE-OBRA E EQUIPAMENTOS NECESSARIOS</t>
  </si>
  <si>
    <t>CAMADA IMPERMEABILIZADORA DE PISO,DE CONCRETO SIMPLES,COM 8CM DE ESPESSURA,NO TRACO 1:3:4,COM IMPERMEABILIZANTE DE PEGANORMAL ADICIONADO A AGUA DA MISTURA DO CONCRETO NA DOSAGEM 1:12</t>
  </si>
  <si>
    <t>CAMADA IMPERMEABILIZADORA DE PISO,DE CONCRETO SIMPLES,COM 10CM DE ESPESSURA,NO TRACO 1:3:4,COM IMPERMEABILIZANTE DE PEGA NORMAL ADICIONADO A AGUA DA MISTURA DO CONCRETO NA DOSAGEM1:12</t>
  </si>
  <si>
    <t>PISO DE MARMORITE,COMPREENDENDO:A)LASTRO,COM 4CM DE ESPESSURA MEDIA,DE ARGAMASSA DE CIMENTO E AREIA GROSSA,NO TRACO 1:4;B)CAMADA DE MARMORITE,COM 1CM DE ESPESSURA,FEITA COM GRANILHA Nº1 BRANCA E CIMENTO,SUPERFICIE ESTUCADA APOS A FUNDICAO,COM 3 POLIMENTOS MECANICOS,EXCLUSIVE JUNTA</t>
  </si>
  <si>
    <t>PISO DE MARMORITE,COMPREENDENDO:A)LASTRO,COM 4CM DE ESPESSURA MEDIA,DE ARGAMASSA DE CIMENTO E AREIA GROSSA,NO TRACO 1:4;B) CAMADA DE MARMORITE,COM 1CM DE ESPESSURA,FEITA COM GRANILHA Nº1 PRETA E CIMENTO,SUPERFICIE ESTUCADA APOS A FUNDICAO,COM 3 POLIMENTOS MECANICOS,EXCLUSIVE JUNTA</t>
  </si>
  <si>
    <t>PISO DE GRANITINA,COMPREENDENDO:A)LASTRO,COM 4CM DE ESPESSURA MEDIA,DE ARGAMASSA DE CIMENTO E AREIA GROSSA,NO TRACO 1:4;B) CAMADA DE GRANITINA,COM 3CM DE ESPESSURA,FEITA COM GRANILHA Nº1 PRETA E CIMENTO,SUPERFICIE ESTUCADA APOS A FUNDICAO,SEM POLIMENTO</t>
  </si>
  <si>
    <t>PISO DE GRANITINA,COMPREENDENDO:A)LASTRO,COM 4CM DE ESPESSURA MEDIA,DE ARGAMASSA DE CIMENTO E AREIA GROSSA,NO TRACO 1:4;B) CAMADA DE GRANITINA,COM 3CM DE ESPESSURA,FEITA COM GRANILHA Nº1 VERMELHA E CIMENTO,SUPERFICIE ESTUCADA APOS A FUNDICAO,SEM POLIMENTO</t>
  </si>
  <si>
    <t>RODAPE DE MARMORITE,FUNDIDO NO LOCAL,COM 10CM DE ALTURA,1CMDE ESPESSURA,TERMINANDO EM CANTO RETO JUNTO AO PISO,FEITO COM CIMENTO E GRANILHA Nº1 BRANCA,COM POLIMENTO MANUAL,O MARMORITE E EXECUTADO SOBRE EMBOCO PREVIO NAO INCLUIDO NESTA</t>
  </si>
  <si>
    <t>RODAPE DE MARMORITE,FUNDIDO NO LOCAL,COM 10CM DE ALTURA,1CMDE ESPESSURA,TERMINANDO EM CANTO RETO JUNTO AO PISO,FEITO COM CIMENTO E GRANILHA Nº1 PRETA,COM POLIMENTO MANUAL,O MARMORITE E EXECUTADO SOBRE EMBOCO PREVIO NAO INCLUIDO NESTA</t>
  </si>
  <si>
    <t>ESCADA DE MARMORITE,COMPOSTA DE CAPA E ESPELHO PRE-MOLDADOSEM OFICINA E ASSENTADOS NA OBRA, FEITO O MARMORITE COM GRANILHA Nº1 BRANCA E CIMENTO,E COM CAMADA DE 6MM.ESTA ESPECIFICACAO SE REFERE A ESCADAS COM LARGURA TOTAL DAS DUAS PECAS DE0,48M E COMPREENDENDO 1,00M LINEAR  DO CONJUNTO DE CAPA E ESPELHO</t>
  </si>
  <si>
    <t>ESCADA DE MARMORITE,COMPOSTA DE CAPA E ESPELHO PRE-MOLDADOSEM OFICINA E ASSENTADOS NA OBRA,FEITO O MARMORITE COM GRANILHA Nº1 PRETA E CIMENTO,E COM CAMADA DE 6MM.ESTA ESPECIFICACAO SE REFERE A ESCADAS COM LARGURA TOTAL DAS DUAS PECAS DE 0,48M E COMPREENDENDO 1,00M LINEAR DO CONJUNTO DE CAPA E ESPELHO</t>
  </si>
  <si>
    <t>SOLEIRA,PEITORIL OU CHAPIM DE MARMORITE,PRE-MOLDADO EM OFICINA E ASSENTADO NA OBRA,COM OU SEM REBAIXO,FEITO COM GRANILHA Nº1 BRANCA E CIMENTO,NA ESPESSURA DE 6MM</t>
  </si>
  <si>
    <t>SOLEIRA,PEITORIL OU CHAPIM DE MARMORITE,PRE-MOLDADO EM OFICINA E ASSENTADO NA OBRA,COM OU SEM REBAIXO,FEITO COM GRANILHA Nº 1 PRETA E CIMENTO,NA ESPESSURA DE 6MM</t>
  </si>
  <si>
    <t>RECOMPOSICAO DE PISO DE MARMORITE,CONSIDERANDO 1CM DE ESPESSURA DE CAMADA DE MARMORITE E LASTRO DE ARGAMASSA COM 4CM DEESPESSURA,EXCLUSIVE POLIMENTO</t>
  </si>
  <si>
    <t>RECOMPOSICAO DE PISO DE MARMORITE,CONSIDERANDO 1CM DE ESPESSURA DE CAMADA DE MARMORITE E LASTRO DE ARGAMSSA  COM 4CM DEESPESSURA,EXCLUSIVE POLIMENTO E LASTRO DE ARGAMASSA(VIDE FAMILIA 13.301)</t>
  </si>
  <si>
    <t>JUNTA PLASTICA 17X3MM,PARA PISOS CONTINUOS.FORNECIMENTO E COLOCACAO</t>
  </si>
  <si>
    <t>JUNTA PLASTICA 27X3MM,PARA PISOS CONTINUOS.FORNECIMENTO E COLOCACAO</t>
  </si>
  <si>
    <t>JUNTA METALICA EM LATAO 17X0,70MM,PARA PISOS CONTINUOS.FORNECIMENTO E COLOCACAO</t>
  </si>
  <si>
    <t>JUNTA FORMADA DE ARGAMASSA DE CIMENTO E AREIA,NO TRACO 1:3 COM 5X5CM</t>
  </si>
  <si>
    <t>JUNTA IMPERMEABILIZANTE DE HIDROASFALTO,CIMENTO E AREIA,NO TRACO 1:1:3 COM 2,5X2,5CM</t>
  </si>
  <si>
    <t>JUNTA IMPERMEABILIZANTE DE HIDROASFALTO,CIMENTO E AREIA,NO TRACO 1:1:3 COM 2X2,5CM</t>
  </si>
  <si>
    <t>PISO DE ALTA RESISTENCIA,MONOLITICO,MOLDADO NO LOCAL,EM ARGAMASSA DE CIMENTO E AGREGADOS MINERAIS,COM ESPESSURA DE 0,8CM,NA COR NATURAL DO CIMENTO E 3 POLIMENTOS MECANICOS.O CUSTOINCLUI BASE SUPORTE EM ARGAMASSA DE CIMENTO E AREIA,NO TRACO 1:3 E SERVENTE PARA CONFECCAO,TRANSPORTE DA ARGAMASSA E SERVICOS AFINS E NAO CONSIDERA JUNTAS(VIDE FAMILIA 13.381)</t>
  </si>
  <si>
    <t>PISO DE ALTA RESISTENCIA,MONOLITICO,MOLDADO NO LOCAL,EM ARGAMASSA DE CIMENTO E AGREGADOS MINERAIS,COM ESPESSURA DE 0,8CM,NA COR PRETA E 3 POLIMENTOS MECANICOS.O CUSTO INCLUI A BASE SUPORTE EM  ARGAMASSA DE  CIMENTO  E AREIA, NO TRACO 1:3 ESERVENTE PARA CONFECCAO, TRANSPORTE DA ARGAMASSA E SERVICOSAFINS E NAO CONSIDERA JUNTAS(VIDE FAMILIA 13.381)</t>
  </si>
  <si>
    <t>PISO DE ALTA RESISTENCIA,MONOLITICO,MOLDADO NO LOCAL,EM ARGAMASSA DE CIMENTO E AGREGADOS MINERAIS,COM ESPESSURA DE 0,8CM,NA COR VERMELHA E 3 POLIMENTOS MECANICOS. O CUSTO INCLUI ABASE SUPORTE EM ARGAMASSA DE CIMENTO E AREIA,NO TRACO 1:3 ESERVENTE PARA CONFECCAO, TRANSPORTE DA ARGAMASSA E SERVICOSAFINS E NAO CONSIDERA JUNTAS(VIDE FAMILIA 13.381)</t>
  </si>
  <si>
    <t>RODAPE DE ALTA RESISTENCIA,EM ARGAMASSA DE CIMENTO E AGREGADOS MINERAIS, COM 10CM DE ALTURA, NA COR NATURAL DO CIMENTO,INCLUSIVE 3 POLIMENTOS,SENDO OS CANTOS SALIENTES BOLEADOS,EOS REENTRANTES E JUNTO AO PISO EM MEIA CANA</t>
  </si>
  <si>
    <t>RODAPE DE ALTA RESISTENCIA,EM ARGAMASSA DE CIMENTO E AGREGADOS MINERAIS,COM 10CM DE ALTURA,NA COR PRETA,INCLUSIVE 3 POLIMENTOS,SENDO OS CANTOS SALIENTES BOLEADOS,E OS REENTRANTES E JUNTO AO PISO EM MEIA CANA</t>
  </si>
  <si>
    <t>RODAPE DE ALTA RESISTENCIA,EM ARGAMASSA DE CIMENTO E AGREGADOS MINERAIS, COM 10CM DE ALTURA, NA COR VERMELHA,INCLUSIVE 3 POLIMENTOS,SENDO OS CANTOS SALIENTES BOLEADOS,E OS REENTRANTES E JUNTO AO PISO EM MEIA CANA</t>
  </si>
  <si>
    <t>DEGRAU DE ESCADA DE ALTA RESISTENCIA,COMPOSTA DE CAPA E ESPELHO,EM ARGAMASSA DE CIMENTO E AGREGADOS MINERAIS,NA COR NATURAL DE CIMENTO,INCLUSIVE 3 POLIMENTOS</t>
  </si>
  <si>
    <t>DEGRAU DE ESCADA DE ALTA RESISTENCIA,COMPOSTA DE CAPA E ESPELHO,EM ARGAMASSA DE CIMENTO E AGREGADOS MINERAIS, NA COR PRETA,INCLUSIVE 3 POLIMENTOS</t>
  </si>
  <si>
    <t>DEGRAU DE ESCADA DE ALTA RESISTENCIA,COMPOSTA DE CAPA E ESPELHO, EM ARGAMASSA DE CIMENTO E AGREGADOS MINERAIS,NA COR VERMELHA,INCLUSIVE 3 POLIMENTOS</t>
  </si>
  <si>
    <t>PISO DE ALTA RESISTENCIA,P/USO INTERNO,PLACAS PRE-MOLDADAS,VIBROPRENSADA A 350T,MEDINDO(40X40X3)CM,CONFECCIONADA C/AGREGADOS MINERAIS(QUARTZO)E CIMENTO BRANCO ESTRUTURAL CP60,COLOCADO SOBRE BASE EXIST.,ASSENTADO C/ARGAMASSA CIMENTO E AREIATRACO 3:1 (FAROFA),REJUNTAMENTO BASE EPOXI,BASE SELADORA,4 DEMAOS CERA E POLIMENTO C/ABRASIVOS DIAMANTADOS.FORN.E COLOC.</t>
  </si>
  <si>
    <t>PISO DE ALTA RESISTENCIA,PARA USO INTERNO,EM PLACAS PRE-MOLDADAS,VIBROPRENSADA A 350T,MEDINDO (40X40X3)CM,CONFECCIONADACOM AGREGADOS MINERAIS (QUARTZO) E CIMENTO BRANCO ESTRUTURAL CP60, COLOCADO SOBRE BASE EXISTENTE, EXCLUSIVE FAROFA DE CIMENTO E AREIA 3:1,REJUNTAMENTO,BASE SELADORA,DEMAOS DE CERAE POLIMENTO.FORNECIMENTO E COLOCACAO</t>
  </si>
  <si>
    <t>PISO DE ALTA RESISTENCIA,PARA USO EXTERNO,EM PLACAS PRE-MOLDADAS,VIBROPRENSADA A 350T,MEDINDO (40X40X3)CM,CONFECCIONADACOM AGREGADOS MINERAIS (QUARTZO) E CIMENTO BRANCO ESTRUTURAL CP60,COLOCADO SOBRE BASE EXISTENTE,ASSENTADO COM ARGAMASSADE CIMENTO E AREIA NO TRACO 3:1 (FAROFA).FORNECIMENTO E COLOCACAO</t>
  </si>
  <si>
    <t>PISO DE ALTA RESISTENCIA,PARA USO EXTERNO,EM PLACAS PRE-MOLDADAS,VIBROPRENSADA A 350T,MEDINDO (40X40X3)CM,CONFECCIONADACOM AGREGADOS MINERAIS (QUARTZO) E CIMENTO BRANCO ESTRUTURAL CP60, COLOCADO SOBRE BASE EXISTENTE, EXCLUSIVE FAROFA DE CIMENTO E AREIA 3:1.FORNECIMENTO E COLOCACAO</t>
  </si>
  <si>
    <t>RODAPE DE ALTA RESISTENCIA,PARA USO INTERNO,EM PLACAS PRE-MOLDADAS,VIBROPRENSADA A 350T,MEDINDO (10X40X3)CM,CONFECCIONADA C/AGREGADOS MINERAIS (QUARTZO) E CIMENTO BRANCO ESTRUTURAL CP60, ASSENTADO COM ARGAMASSA DE CIMENTO E AREIA NO TRACO 3:1 (FAROFA) E ESPESSURA 3CM,REJUNTAMENTO A BASE DE EPOXI,BASE SELADORA E 4 DEMAOS DE CERA.FORNECIMENTO E COLOCACAO</t>
  </si>
  <si>
    <t>RODAPE DE ALTA RESISTENCIA,PARA USO INTERNO,EM PLACAS PRE-MOLDADAS,VIBROPRENSADA A 350T,MEDINDO (10X40X3)CM,CONFECCIONADA COM AGREGADOS MINERAIS (QUARTZO) E CIMENTO BRANCO ESTRUTURAL CP60,EXCLUSIVE FAROFA DE CIMENTO E AREIA 3:1,REJUNTAMENTO,BASE SELADORA,DEMAOS DE CERA E POLIMENTO.FORNECIMENTO E COLOCACAO</t>
  </si>
  <si>
    <t>PISO VINILICO EM PLACAS,COM MEDIDAS EM TORNO DE 30X30CM,HOMOGENEO,PADRAO LISO,COM 2MM DE ESPESSURA,PARA ALTO TRAFEGO,ASSENTE SOBRE BASE EXISTENTE,CONFORME ABNT NBR 7374.FORNECIMENTO E COLOCACAO</t>
  </si>
  <si>
    <t>PISO VINILICO EM PLACAS,COM MEDIDAS EM TORNO DE 30X30CM,HOMOGENEO,PADRAO RISCADO,COM 3,2MM DE ESPESSURA,PARA ALTO TRAFEGO,ASSENTE SOBRE BASE EXISTENTE,CONFORME ABNT NBR 7374.FORNECIMENTO E COLOCACAO</t>
  </si>
  <si>
    <t>PISO VINILICO EM PLACAS,COM MEDIDAS EM TORNO DE 30X30CM,HOMOGENEO,PADRAO RISCADO,COM 2MM DE ESPESSURA,PARA ALTO TRAFEGO,ASSENTE SOBRE BASE EXISTENTE,CONFORME ABNT NBR 7374.FORNECIMENTO E COLOCACAO</t>
  </si>
  <si>
    <t>PISO VINILICO EM PLACAS,COM MEDIDAS EM TORNO DE 60X60CM,HOMOGENEO,PADRAO RISCADO,COM 2MM DE ESPESSURA,PARA ALTO TRAFEGO,ASSENTE SOBRE BASE EXISTENTE,CONFORME ABNT NBR 7374.FORNECIMENTO E COLOCACAO</t>
  </si>
  <si>
    <t>PISO VINILICO EM MANTAS,COM 2M DE LARGURA X 20M DE COMPRIMENTO,HOMOGENEO,COM 2MM DE ESPESSURA,REFORCO EM POLIURETANO ULTRA RESISTENTE (PUR),PARA ALTO TRAFEGO,FUNGICIDA,ASSENTE SOBRE BASE EXISTENTE,CONFORME ABNT NBR 14917.FORNECIMENTO E COLOCACAO</t>
  </si>
  <si>
    <t>PISO VINILICO EM MANTAS,COM 2M DE LARGURA X 23M DE COMPRIMENTO,HOMOGENEO,COM 2MM DE ESPESSURA,PARA ALTO TRAFEGO,CONDUTIVO,COMPOSTO DE PARTICULAS DE CARBONO,PARA USO EM SALAS DE CIRURGIA OU EM AREAS ONDE O CONTROLE DA CONDUTIVIDADE ELETRICAE NECESSARIO,ASSENTE SOBRE BASE EXISTENTE,CONFORME ABNT NBR14917.FORNECIMENTO E COLOCACAO</t>
  </si>
  <si>
    <t>PISO VINILICO EM MANTAS,COM 2M DE LARGURA X 23M DE COMPRIMENTO,HETEROGENEO,COM 2MM DE ESPESSURA,REFORCO EM POLIURETANO ULTRA RESISTENTE (PUR),PARA ALTO TRAFEGO,ASSENTE SOBRE BASE EXISTENTE,CONFORME ABNT NBR 14917.FORNECIMENTO E COLOCACAO</t>
  </si>
  <si>
    <t>PISO VINILICO EM MANTAS,COM 2M DE LARGURA X 23M DE COMPRIMENTO,HETEROGENEO,COM 3MM DE ESPESSURA,REFORCO EM POLIURETANO ULTRA RESISTENTE (PUR),PARA ALTO TRAFEGO,ASSENTE SOBRE BASE EXISTENTE,CONFORME ABNT NBR 14917.FORNECIMENTO E COLOCACAO</t>
  </si>
  <si>
    <t>TESTEIRA EM MATERIAL VINILICO COM 6CM DE LARGURA.FORNECIMENTO E COLOCACAO</t>
  </si>
  <si>
    <t>RODAPE DE PVC TIPO PLANO OU CURVO,COM 7,5CM DE ALTURA,PARA PISOS VINILICOS.FORNECIMENTO E COLOCACAO</t>
  </si>
  <si>
    <t>RODAPE DE PVC TIPO HOSPITALAR,PLANO OU CURVO,COM 7,5CM DE ALTURA,PARA PISOS VINILICOS.FORNECIMENTO E COLOCACAO</t>
  </si>
  <si>
    <t>SUPORTE CURVO E PERFIL DE ARREMATE PARA PISO VINILICO.FORNECIMENTO E COLOCACAO</t>
  </si>
  <si>
    <t>CORDAO DE SOLDA PARA FUSAO A QUENTE,EM JUNTAS DE PISOS VINILICOS FLEXIVEIS.FORNECIMENTO E ASSENTAMENTO</t>
  </si>
  <si>
    <t>RECOMPOSICAO DE PLACAS DE PISO DE MATERIAL VINILICO OU PLASTICO,EXCLUSIVE O FORNECIMENTO DO PISO,INCLUSIVE COLA</t>
  </si>
  <si>
    <t>FORRACAO DE PISO COM CARPETE DE FIBRA DE NYLON,PARA ALTO TRAFEGO,COM ESPESSURA DE 6 A 7MM,SOBRE BASE EXISTENTE.FORNECIMENTO E COLOCACAO</t>
  </si>
  <si>
    <t>FORRACAO DE PISO COM CARPETE DE FIBRA DE NYLON,PARA ALTO TRAFEGO,COM ESPESSURA DE 10MM,SOBRE BASE EXISTENTE.FORNECIMENTO E COLOCACAO</t>
  </si>
  <si>
    <t>FORRACAO DE PISO COM CARPETE DE FIBRA DE POLIPROPILENO,PARAALTO TRAFEGO,COM ESPESSURA APROXIMADA DE 5MM,SOBRE BASE EXISTENTE.FORNECIMENTO E COLOCACAO</t>
  </si>
  <si>
    <t>FORRACAO DE PISO COM CARPETE DE POLIPROPILENO,COM COBERTURAEM FIBRA DE NYLON,PARA ALTO TRAFEGO,COM ESPESSURA DE 8 A 9MM,SOBRE BASE EXISTENTE.FORNECIMENTO E COLOCACAO</t>
  </si>
  <si>
    <t>PISO DE TACOS DE IPE OU MADEIRA EQUIVALENTE,MEDINDO 7X21CM,PICHADOS E INCRUSTADOS COM PEDRISCOS, ASSENTES COM ARGAMASSADE CIMENTO E SAIBRO,NO TRACO 1:6,EXCLUSIVE SERVICO DE CALAFATE</t>
  </si>
  <si>
    <t>PISO DE FRISO DE IPE OU MADEIRA EQUIVALENTE,COM 10CM DE LARGURA,2CM DE ESPESSURA, PREGADO SOBRE REGUAS DE MADEIRA DE LEI DE 1.1/2"X3",EMBUTIDAS EM CONCRETO</t>
  </si>
  <si>
    <t>PISO DE FRISO DE IPE OU MADEIRA EQUIVALENTE COM 20X2CM,PREGADO SOBRE  BARROTEAMENTO OU REGUAS DE  MADEIRA DE LEI A CADA50CM,EXCLUSIVE BARROTES OU REGUAS</t>
  </si>
  <si>
    <t>REGUA DE MADEIRA DE LEI DE FORMA TRAPEZOIDAL COM 5X3CM,FIXADA EM CONTRAPISO DE CIMENTO E AREIA,NO TRACO 1:3,EXCLUSIVE OCONTRAPISO</t>
  </si>
  <si>
    <t>BARROTE DE MADEIRA DE LEI DE 3"X4.1/2",APOIADO EM PILARETE DE 20X20CM,DE ALVENARIA DE TIJOLOS MACICOS OU OUTRO,EXCLUSIVE OS PILARETES</t>
  </si>
  <si>
    <t>RODAPE EM MADEIRA DE LEI,COM SECAO DE 5X2CM,PREGADO EM TACOS EMBUTIDOS NA ALVENARIA</t>
  </si>
  <si>
    <t>RODAPE EM MADEIRA DE LEI,COM SECAO DE 7X2CM,PREGADO EM TACOS EMBUTIDOS NA ALVENARIA</t>
  </si>
  <si>
    <t>RODAPE DE IPE OU MADEIRA EQUIVALENTE DE 10X2CM ACABAMENTO BOLEADO,FIXADO COMO EM 13.398.0020</t>
  </si>
  <si>
    <t>PISO DE PEDRA PORTUGUESA,ASSENTADO SOBRE MISTURA DE CIMENTOE SAIBRO,NO TRACO 1:5,INCLUSIVE ACERTO DO TERRENO.FORNECIMENTO E COLOCACAO</t>
  </si>
  <si>
    <t>PISO DE PEDRA PORTUGUESA EM DESENHOS SIMPLES, COM APROXIMADAMENTE 40% DE PEDRA PRETA E 60% DE PEDRA BRANCA, ASSENTADO SOBRE MISTURA DE CIMENTO E SAIBRO NO TRACO 1:5, INCLUSIVE ACERTO DO TERRENO.FORNECIMENTO E COLOCACAO</t>
  </si>
  <si>
    <t>PEDRA PORTUGUESA COM 60% DE PEDRA BRANCA.FORNECIMENTO SEM COLOCACAO</t>
  </si>
  <si>
    <t>PISO DE PEDRA PORTUGUESA,ASSENTADO SOBRE MISTURA DE CIMENTOE SAIBRO,NO TRACO 1:5,EXCLUSIVE ACERTO DO TERRENO.FORNECIMENTO E COLOCACAO</t>
  </si>
  <si>
    <t>PISO DE PEDRA PORTUGUESA EM DESENHO SIMPLES,COM APROXIMADAMENTE 25% DE PEDRA PRETA,25% DE PEDRA VERMELHA E 50% DE PEDRABRANCA,ASSENTADO SOBRE MISTURA DE CIMENTO E SAIBRO NO TRACO1:5,INCLUSIVE ACERTO DO TERRENO.FORNECIMENTO E COLOCACAO</t>
  </si>
  <si>
    <t>PISO DE PEDRA PORTUGUESA,ASSENTADO SOBRE MISTURA DE CIMENTOE SAIBRO,NO TRACO 1:5,INCLUSIVE ACERTO DO TERRENO,EM FAIXA.FORNECIMENTO E COLOCACAO</t>
  </si>
  <si>
    <t>PISO COM PEDRA PORTUGUESA VERMELHA,ASSENTADO SOBRE MISTURA DE CIMENTO E SAIBRO,NO TRACO 1:5,INCLUSIVE ACERTO DO TERRENO,EM FAIXA.FORNECIMENTO E COLOCACAO</t>
  </si>
  <si>
    <t>RECOMPOSICAO DE PAVIMENTACAO DE PEDRA PORTUGUESA,ASSENTADACOM FAROFA DE CIMENTO E SAIBRO,NO TRACO 1:5, INCLUSIVE FORNECIMENTO DO MATERIAL PARA REJUNTAMENTO,EXCLUSIVE A PEDRA</t>
  </si>
  <si>
    <t>PISO DE PEDRA SAO TOME,MEDINDO 30X30CM,38X38CM,48X48CM OU 58X58CM,COM 2CM DE ESPESSURA,ASSENTE COM ARGAMASSA DE CIMENTO,AREIA E SAIBRO,NO TRACO 1:2:2,COM ESPESSURA DE 3CM.FORNECIMENTO E COLOCACAO</t>
  </si>
  <si>
    <t>PISO DE PEDRA SAO TOME,MEDINDO 30X30CM,38X38CM,48X48CM OU 58X58CM,COM 2CM DE ESPESSURA,EXCLUSIVE ARGAMASSA.FORNECIMENTOE COLOCACAO</t>
  </si>
  <si>
    <t>PISO DE PEDRA SAO TOME,MEDINDO 57X57CM,TIPO FURNAS/LIGHT,ASSENTE COM ARGAMASSA DE CIMENTO,AREIA E SAIBRO,NO TRACO 1:2:2,REJUNTAMENTO COM CIMENTO BRANCO E CORANTE</t>
  </si>
  <si>
    <t>PISO DE PEDRA SAO TOME, MEDINDO 57X57CM, TIPO FURNAS/LIGHT,EXCLUSIVE ARGAMASSA E REJUNTAMENTO</t>
  </si>
  <si>
    <t>PISO DE PLACAS DE ARDOSIA COR CINZA MEDINDO 40X40CM,EM TORNO DE 1CM DE ESPESSURA,ASSENTE SOBRE SUPERFICIE EM OSSO COM ARGAMASSA DE CIMENTO,SAIBRO E AREIA,NO TRACO 1:2:2</t>
  </si>
  <si>
    <t>PISO DE PLACAS DE ARDOSIA COR CINZA MEDINDO 40X40CM,EM TORNO DE 1CM DE ESPESSURA,EXCLUSIVE ARGAMASSA</t>
  </si>
  <si>
    <t>PISO DE PLACAS DE ARDOSIA COR CINZA MEDINDO 30X30CM,EM TORNO DE 1CM DE ESPESSURA,ASSENTE SOBRE SUPERFICIE EM OSSO COM ARGAMASSA DE CIMENTO,SAIBRO E AREIA,NO TRACO 1:2:2</t>
  </si>
  <si>
    <t>PISO DE PLACAS DE ARDOSIA COR CINZA MEDINDO 30X30CM,EM TORNO DE 1CM DE ESPESSURA,EXCLUSIVE ARGAMASSA</t>
  </si>
  <si>
    <t>PISO DE PLACAS DE ARDOSIA NA COR FERRUGEM MEDINDO 25X25CM,EM TORNO DE 1CM DE ESPESSURA,ASSENTE SOBRE SUPERFICIE EM OSSOCOM ARGAMASSA DE CIMENTO,SAIBRO E AREIA,NO TRACO 1:2:2</t>
  </si>
  <si>
    <t>PISO DE PLACAS DE ARDOSIA COR FERRUGEM MEDINDO 25X25CM,EM TORNO DE 1CM DE ESPESSURA,EXCLUSIVE ARGAMASSA</t>
  </si>
  <si>
    <t>RODAPE DE ARDOSIA COM ALTURA DE 10CM,ASSENTE EM PAREDE EM OSSO COM ARGAMASSA DE CIMENTO,SAIBRO E AREIA,NO TRACO 1:2:2 ECHAPISCO DE CIMENTO E AREIA,NO TRACO 1:3</t>
  </si>
  <si>
    <t>RODAPE DE ARDOSIA COM ALTURA DE 10CM,ASSENTE EM PAREDE EM OSSO COM ARGAMASSA DE CIMENTO,SAIBRO E AREIA,NO TRACO 1:2:2 ECHAPISCO DE CIMENTO E AREIA,NO TRACO 1:3,EXCLUSIVE ARGAMASSA E CHAPISCO</t>
  </si>
  <si>
    <t>RODAPE DE ARDOSIA COM ALTURA DE 7CM,ASSENTE EM PAREDE EM OSSO COM ARGAMASSA DE CIMENTO,SAIBRO E AREIA,NO TRACO 1:2:2 E CHAPISCO DE CIMENTO E AREIA,NO TRACO 1:3</t>
  </si>
  <si>
    <t>RODAPE DE ARDOSIA COM ALTURA DE 7CM,ASSENTE EM PAREDE EM OSSO COM ARGAMASSA DE CIMENTO,SAIBRO E AREIA,NO TRACO 1:2:2 E CHAPISCO DE CIMENTO E AREIA,NO TRACO 1:3,EXCLUSIVE ARGAMASSAE CHAPISCO</t>
  </si>
  <si>
    <t>PISO DE BORRACHA SINTETICA,SBR,PRETO,EM PLACAS DE 50X50CM,COM 3,0MM DE ESPESSURA,TEXTURA DA SUPERFICIE PASTILHADA,COLOCADO COM COLA SOBRE BASE EXISTENTE.FORNECIMENTO E COLOCACAO</t>
  </si>
  <si>
    <t>PISO DE BORRACHA SINTETICA,SBR,PRETO,EM ROLO DE 1,40M DE LARGURA,SUPERFICIE GRAO DE ARROZ,COM 3,00MM DE ESPESSURA,COLOCADO COM COLA SOBRE BASE EXISTENTE.FORNECIMENTO E COLOCACAO</t>
  </si>
  <si>
    <t>RODAPE DE BORRACHA SINTETICA,SBR,PRETO,COM 7X0,3CM, TEXTURADA SUPERFICIE LISA,COLOCADO COM COLA SOBRE PAREDE EMBOCADA.FORNECIMENTO E COLOCACAO</t>
  </si>
  <si>
    <t>DEGRAU DE ESCADA DE BORRACHA SINTETICA,SBR,PRETO,ESPELHO COM 20CM,PISO COM 30CM,TEXTURA DA SUPERFICIE PASTILHADA,COLOCADO COM COLA SOBRE BASE EXISTENTE.FORNECIMENTO E COLOCACAO</t>
  </si>
  <si>
    <t>PISO TATIL DE BORRACHA,DIRECIONAL,PARA PESSOAS COM NECESSIDADES ESPECIFICAS,25X25CM,ESPESSURA DE 5MM,NA COR PRETA,COLADO SOBRE BASE EXISTENTE.FORNECIMENTO E COLOCACAO</t>
  </si>
  <si>
    <t>PISO TATIL DE BORRACHA,ALERTA,PARA PESSOAS COM NECESSIDADESESPECIFICAS,25X25CM, ESPESSURA DE 5MM, NA COR PRETA, COLADOSOBRE BASE EXISTENTE.FORNECIMENTO E COLOCACAO</t>
  </si>
  <si>
    <t>REVESTIMENTO PISO SINTETICO,PISTA ATLETISMO,MOLD."IN LOCO",CAMADA MANTA PRE-FABR.PARTICULAS BORR.SBR AGLUTINADAS POLIURETANO ESPECIAL MDI,FIXADA CONTRAPISO EXISTENTE,ADESIVO POLIURETANO BICOMPONENTE E ADICIONADO UMA CAMADA SUPERIOR LIQUIDOAUTONIVELANTE RESINA POLIURETANO BICOMPONENTE C/GRANULOS FINOS EPDM APLICADOS SPRAY SUPERF.FINAL S/EMENDA,ESP.MEDIA 13MM</t>
  </si>
  <si>
    <t>REVESTIMENTO PISO SINT.,PISTA ATLETISMO,MOLD."IN LOCO",CAMADA MANTA PRE-FABR.PARTICULAS BORR.SBR AGLUTINADAS POLIURETANOESPECIAL MDI,FIXADA CONTRAPISO EXISTENTE,ADESIVO POLIURETANOBICOMPONENTE E ADICIONADO UMA CAMADA SUPERIOR RESINA POLIURETANO BICOMPONENTE AUTONIVELANTE ESPECIAL,RECOBERTA C/CAMADAGRANULOS BORR.ESPECIAL EPDM ALTA RESIST.USO,ESP.MEDIA 14MM</t>
  </si>
  <si>
    <t>REVESTIMENTO DE PISO DE BORRACHA ESPECIAL SBR E GRANULOS DEBORRACHA EPDM,AGLUTINADAS C/POLIURETANO MDI,DE ALTO IMPACTO,PARA ACADEMIAS E AFINS,COLADO SOBRE CONTRAPISO EXISTENTE COM ADESIVO DE POLIURETANO BICOMPONENTE A PROVA D`AGUA,COM ESPESSURA MEDIA DE 6MM</t>
  </si>
  <si>
    <t>REVESTIMENTO DE PISO SINTETICO EM MANTA PRE-FABRICADA,PARA TREINAMENTOS E COMPETICOES NAO OFICIAIS DE ATLETISMO,COMPOSTA DE PARTICULAS SELECIONADAS DE BORRACHA SBR E GRANULOS DE ESPUMA DE POLIURETANO,AGLUTINADAS COM POLIURETANO MDI,PODENDOSER DISPOSTOS SOLTOS OU COLADOS AO CONTRAPISO EXISTENTE COMESPESSURA CONSTANTE DE 10MM</t>
  </si>
  <si>
    <t>PISO ELEVADO EM PLACAS METALICAS PREENCHIDAS INTERNAMENTE COM CONCRETO CELULAR,REVESTIDO COM LAMINADO MELAMINICO,MEDINDO APROXIMADAMENTE (60X60X3)CM,PARA AREAS INTERNAS OU EXTERNAS,APOIADO EM PEDESTAIS TELESCOPICOS REGULAVEIS,SOBRE BASE COM LONGARINAS DE ALUMINIO OU ACO GALVANIZADO,COM ALTURA DE APROXIMADAMENTE 30CM.FORNECIMENTO E COLOCACAO</t>
  </si>
  <si>
    <t>PISO ELEVADO EM PLACAS DE ARDOSIA,SEM POLIMENTO,SEM REVESTIMENTO,MEDINDO APROXIMADAMENTE (60X60X2)CM,PARA AREAS INTERNAS OU EXTERNAS,APOIADO EM PEDESTAIS REGULAVEIS DE POLIPROPILENO OU PVC DE ALTA RESISTENCIA,SEM LONGARINAS,COM ALTURA DE APROXIMADAMENTE 30CM.FORNECIMENTO E COLOCACAO</t>
  </si>
  <si>
    <t>PISO ELEVADO PLACAS MODULARES,PRE-FABRICADAS CONCRETO C/REFORCO ESTRUTURAL,LIXADO,MONOCOLOR TONS DE CINZA,MED.APROX.(60X60)CM,ESP.ENTRE 3CM E 4CM,P/CIRCULACAO PEDESTRES E PEQUENASCARGAS ROLANTES (CADEIRA DE RODAS E BICICLETA),APOIADO EM PEDESTAIS REGULAVEIS DE POLIPROPILENO OU PVC ALTA RESISTENCIA,SEM LONGARINAS,C/ALTURA APROX.30CM.FORNECIMENTO E COLOCACAO</t>
  </si>
  <si>
    <t>PISO ELEVADO EM PLACAS MODULARES,PRE-FABRICADAS CONCRETO C/REFORCO ESTRUTURAL,POLIDO,MONOCOLOR TONS CINZA,MED.APROX.(60X60)CM,ESP.ENTRE 3CM E 4CM,P/CIRCULACAO DE PEDESTRES E DE PEQUENAS CARGAS ROLANTES (CADEIRA DE RODAS E BICICLETA),APOIADO EM PEDESTAIS REGULAVEIS POLIPROPILENO OU PVC DE ALTA RESISTENCIA,S/LONGARINAS,C/ALT.APROX.30CM.FORNECIMENTO E COLOCACAO</t>
  </si>
  <si>
    <t>PISO ELEVADO EM PLACAS DE GRANITO CINZA ANDORINHA,MEDINDO APROXIMADAMENTE (50X50X2)CM,PARA CIRCULACAO DE PEDESTRES E DEPEQUENAS CARGAS ROLANTES (CADEIRA DE RODAS E BICICLETA),PARA AREAS INTERNAS OU EXTERNAS,APOIADO EM PEDESTAIS REGULAVEISDE POLIPROPILENO OU PVC DE ALTA RESISTENCIA,SEM LONGARINAS,COM ALTURA DE APROXIMADAMENTE 30CM.FORNECIMENTO E COLOCACAO</t>
  </si>
  <si>
    <t>PISO DE ALERTA EM PLACAS MARMORIZADAS VIBROPRENSADAS,COM ACABAMENTO RUSTICO,NA COR CINZA,INCLUSIVE CONTRAPISO COM ESPESSURA DE 3CM.FORNECIMENTO E COLOCACAO</t>
  </si>
  <si>
    <t>PISO DE ALERTA EM PLACAS MARMORIZADAS VIBROPRENSADAS,COM ACABAMENTO RUSTICO,NA COR VERMELHA,INCLUSIVE CONTRAPISO COM ESPESSURA DE 3CM.FORNECIMENTO E COLOCACAO</t>
  </si>
  <si>
    <t>PISO DE ALERTA EM PLACAS MARMORIADAS VIBRO-PRENSADAS, COM  ACABAMENTO RUSTICO, NA COR CINZA, EXCLUSIVE  CONTRAPISO, COMESPESSURA DE 3CM.FORNECIMENTO E COLOCACAO</t>
  </si>
  <si>
    <t>PISO DE ALERTA EM PLACAS MARMORIZADAS VIBRO-PRENSADAS,COM ACABAMENTO RUSTICO,NA COR VERMELHA,EXCLUSIVE CONTRAPISO COM ESPESSURA DE 3CM.FORNECIMENTO E COLOCACAO</t>
  </si>
  <si>
    <t>CAMADA DE ISOLAMENTO EXECUTADA COM BLOCOS DE CONCRETO DE 10X20X40CM, CAPEAMENTO COM ARGAMASSA DE CIMENTO E AREIA, NO TRACO 1:4,ASSENTES COM ARMAGASSA DE CIMENTO E SAIBRO NO TRACO 1:8</t>
  </si>
  <si>
    <t>CAMADA DE ISOLAMENTO EXECUTADA COM BLOCOS DE CONCRETO CELULAR DE 10X30X60CM,CAPEAMENTO COM ARGAMASSA DE CIMENTO E AREIA,NO TRACO 1:4,ASSENTES COM ARGAMASSA DE CIMENTO E SAIBRO,NO TRACO 1:8</t>
  </si>
  <si>
    <t>PORTA SANFONADA EM PVC,VAO DE 0,80X2,10M,INCLUSIVE ACESSORIOS(PUXADOR E TRINCOS).FORNECIMENTO E COLOCACAO</t>
  </si>
  <si>
    <t>PORTA SANFONADA EM PVC,VAO DE 0,60X2,10M.FORNECIMENTO E COLOCACAO</t>
  </si>
  <si>
    <t>PORTA SANFONADA EM PVC,VAO DE 0,70X2,10M.FORNECIMENTO E COLOCACAO</t>
  </si>
  <si>
    <t>PORTA SANFONADA EM PVC,VAO DE 1,00X2,10M.FORNECIMENTO E COLOCACAO</t>
  </si>
  <si>
    <t>PORTA FLEXIVEL DE PVC,TIPO VAI-E-VEM,MEDINDO (1,40MX2,10)M,C/FECHAMENTO AUTOMATICO ATRAVES DE MOLAS HELICOIDAIS SOBREPOSTAS EM EIXO DE ACO,ESTRUTRUTURA METALICA VERTICAL E HORIZONTAL,PVC REFORCADO COR CINZA C/ESP.DE 5MM NAS FOLHAS DA PORTAATE A ALTURA 1,20M E PVC TRANSPARENTE ACIMA DESTA MEDIDA.FORNECIMENTO E COLOCACAO</t>
  </si>
  <si>
    <t>PORTA EM ABS RIGIDO DE ALTO IMPACTO,TIPO VAI E VEM,MEDINDO (1,80X2,10)M,COM FECHAMENTO POR GRAVIDADE,SEM USO DE MOLAS,VISOR EM POLICARBONATO TRANSPARENTE COM ESPESSURA DE 3MM E PARA-CHOQUE EM ABS NOS DOIS LADOS DE CADA FOLHA,NA COR DA PORTA</t>
  </si>
  <si>
    <t>VENEZIANA COM ALETAS DE PVC TRANSLUCIDAS E MONTANTES DE ALUMINIO NATURAL.FORNECIMENTO E COLOCACAO</t>
  </si>
  <si>
    <t>VENEZIANA,COM ALETAS DE FIBERGLASS E MONTANTES DE ALUMINIO NATURAL.FORNECIMENTO E COLOCACAO</t>
  </si>
  <si>
    <t>VENEZIANA,COM ALETAS DE PVC TRANSLUCIDAS E MONTANTES EM ACOGALVANIZADO.FORNECIMENTO E COLOCACAO</t>
  </si>
  <si>
    <t>VENEZIANA,COM ALETAS DE FIBERGLASS E MONTANTES EM ACO GALVANIZADO.FORNECIMENTO E COLOCACAO</t>
  </si>
  <si>
    <t>VENEZIANA,COM ALETAS DE PVC TRANSLUCIDAS E MONTANTES EM ACOPRE-PINTADO.FORNECIMENTO E COLOCACAO</t>
  </si>
  <si>
    <t>VENEZIANA,COM ALETAS DE FIBERGLASS E MONTANTES EM ACO PRE-PINTADO.FORNECIMENTO E COLOCACAO</t>
  </si>
  <si>
    <t>VENEZIANA EXTERNA DE ENROLAR,COM ESTEIRAS EM PVC RIGIDO E PERFIS EM FERRO GALVANIZADO,INCLUSIVE FERRAGENS.FORNECIMENTO E COLOCACAO</t>
  </si>
  <si>
    <t>PERSIANA VERTICAL EM PVC,LAMINA COM LARGURA DE 89MM.FORNECIMENTO E COLOCACAO</t>
  </si>
  <si>
    <t>PORTA DE FERRO DE TAMANHO NORMAL, ATE 1,00M DE LARGURA, CONTORNO EM BARRAS DE 1.1/4"X5/16", GUARNICAO EM  CANTONEIRA DE1.1/2"X1/8",INFERIORMENTE,ALMOFADA DE CHAPA Nº16,NOS DOIS LADOS COM 60CM DE ALTURA,NA PARTE SUPERIOR,POSTIGO MOVEL PARAVIDRO,GRADE DE BARRAS DE 5/8",UTILIZANDO DOBRADICAS TIPO GONZO,EXCLUSIVE FECHADURA.FORNECIMENTO E COLOCACAO</t>
  </si>
  <si>
    <t>PORTA DE FERRO TAMANHO NORMAL,ATE 1.00M LARGURA,CONTORNO EMBARRAS 1.1/4"X5/16",GUARNICAO EM CANTONEIRA 1.1/2"X1/8",INFERIORMENTE,ALMOFADA DE CHAPA Nº16,NOS DOIS LADOS C/60CM DE ALTURA,NA PARTE SUPERIOR,POSTIGO MOVEL P/VIDRO,GRADE DE BARRAS 5/8",UTILIZANDO TRES DOBRADICAS DE 3"X4" DE FERRO GALVANIZADO C/PINO,BOLAS E ANEIS LATAO.EXCL.FECHADURA.FORN.E COLOC.</t>
  </si>
  <si>
    <t>PORTA DE FERRO EM BARRAS HORIZONTAIS DE 1.1/4"X1/4" A CADA 10CM,CONTORNO DO MESMO MATERIAL,REVESTIDA COM CHAPA DE FERROGALVANIZADO Nº16,GUARNICAO EM CANTONEIRA DE 1.1/2"X1/8",COMFECHO PARA CADEADO DE 30MM, EXCLUSIVE ESTE. FORNECIMENTO E COLOCACAO</t>
  </si>
  <si>
    <t>PORTA DE FERRO EM BARRAS HORIZONTAIS DE 1.1/4"X1/4"A CADA 10CM,CONTORNO DO MESMO MATERIAL, REVESTIDA COM CHAPA DE FERROGALVANIZADO Nº16,COM 60CM DE ALTURA,GUARNICAO EM CANTONEIRADE 1.1/2"X1/8",COM FECHO PARA CADEADO DE 30MM,EXCLUSIVE ESTE.FORNECIMENTO E COLOCACAO</t>
  </si>
  <si>
    <t>PORTA DE ENROLAR EM CHAPA RAIADA Nº24,COMPLETA,COM GUIAS,EIXOS E MOLAS,COM FECHADURA NO CENTRO E CADEADO DE PISO,INCLUSIVE ESTE.FORNECIMENTO E COLOCACAO</t>
  </si>
  <si>
    <t>PORTA DE ENROLAR,EM PERFIS DE ACO EM "U",20X20MM,FORMANDO RETANGULOS VAZADOS, CORRENDO EM GUIAS,COM ENROLAMENTO EM EIXOHORIZONTAL SUPERIOR,COMPLETA,FECHAMENTO COM CADEADO DE PISO,INCLUSIVE ESTE.FORNECIMENTO E COLOCACAO</t>
  </si>
  <si>
    <t>PORTA DE CELA EM BARRAS VERTICAIS DE 1", ESPACADAS DE 10CM,ENTRE EIXOS CORRENDO TRES BARRAS HORIZONTAIS DE 1.3/4"X1/2",CONTORNO DA MESMA BARRA, REVESTIDA DE CHAPA DE FERRO GALVANIZADO Nº12 ATE 60CM DE ALTURA,MARCO EM CANTON.DE 1.3/4"X1/4",FECHO ESPECIAL PARA COLOCACAO DE CADEADO,EXCLUSIVE ESTE,CONFORME PROJETO Nº6004/EMOP.FORNECIMENTO E COLOCACAO</t>
  </si>
  <si>
    <t>PORTA DE FERRO PARA SUBESTACAO TRANSFORMADORA,COM UMA OU DUAS FOLHAS,QUADRO E MARCO DE BARRAS E CANTONEIRAS,REVESTIDA DE CHAPA DE FERRO GALVANIZADO Nº18,COM PAINEL SUPERIOR FECHADO POR TELA DE ARAME GALVANIZADO Nº10, MALHA DE 2CM, ALTURA DE 30CM, INCLUSIVE FECHO PARA COLOCACAO DE CADEADO, EXCLUSIVEESTE.FORNECIMENTO E COLOCACAO</t>
  </si>
  <si>
    <t>PORTA DE CHAPA DE FERRO GALVANIZADO Nº18 ENQUADRADA EM ESTRUTURA DE TUBOS DE FERRO GALVANIZADO DE 1.1/2",C/2,50 A 3,00MDE ALTURA E AREA DE 6,00 A 9,00M2, EM 2 FOLHAS, INCLUSIVE FECHO PARA COLOCACAO DE CADEADO,EXCLUSIVE ESTE.FORNECIMENTO ECOLOCACAO</t>
  </si>
  <si>
    <t>PORTINHOLA PARA ALCAPAO,CISTERNA OU CAIXA D'AGUA ELEVADA,EMCHAPA DE FERRO GALVANIZADO Nº16,ATE 0,80M DE ALTURA,COM GUARNICAO E ALCA PARA FECHAMENTO A CADEADO,EXCLUSIVE ESTE.FORNECIMENTO E COLOCACAO</t>
  </si>
  <si>
    <t>PORTINHOLA DE CHAPA DE FERRO GALVANIZADO Nº16,ATE 0,50M DE ALTURA,COM GUARNICAO EM CANTONEIRA DE 3/4"X1/8" E VISOR DE 20X10CM,COM ALCA PARA FECHAMENTO A CADEADO,EXCLUSIVE ESTE.FORNECIMENTO E COLOCACAO</t>
  </si>
  <si>
    <t>PORTINHOLA DE FERRO EM BARRA CHATA DE 1.1/4",MEDINDO 0,40X0,90M.FORNECIMENTO E COLOCACAO</t>
  </si>
  <si>
    <t>PORTA CORTA-FOGO PARA SAIDA DE EMERGENCIA,MEDINDO (90X210X5CM),CLASSE P-60,EM CHAPA DE ACO,TENDO BATENTE DO MESMO MATERIAL,INCLUSIVE 3 PARES DE DOBRADICAS COM MOLA E FECHADURA,CONFORME ABNT NBR 11742.FORNECIMENTO E COLOCACAO</t>
  </si>
  <si>
    <t>PORTA CORTA-FOGO PARA SAIDA DE EMERGENCIA,MEDINDO (90X210X5)CM,CLASSE P-90,EM CHAPA DE ACO,TENDO BATENTE DO MESMO MATERIAL,INCLUSIVE 3 PARES DE DOBRADICAS COM MOLA E FECHADURA,CONFORME ABNT NBR 11742.FORNECIMENTO E COLOCACAO</t>
  </si>
  <si>
    <t>PORTA CORTA-FOGO PARA SAIDA DE EMERGENCIA,MEDINDO (90X210X5)CM,CLASSE P-120,EM CHAPA DE ACO,TENDO BATENTE DO MESMO MATERIAL,INCLUSIVE 3 PARES DE DOBRADICAS COM MOLA E FECHADURA,CONFORME ABNT NBR 11742.FORNECIMENTO E COLOCACAO</t>
  </si>
  <si>
    <t>PORTA CORTA-FOGO, MEDINDO (60X180X5)CM,CLASSE P-60,EM CHAPADE ACO,TENDO BATENTE DO MESMO MATERIAL,INCLUSIVE 3 PARES DEDOBRADICAS COM MOLA E FECHADURA.FORNECIMENTO E COLOCACAO</t>
  </si>
  <si>
    <t>PORTA CORTA-FOGO,MEDINDO (60X180X5)CM,CLASSE P-90,EM CHAPA DE ACO,TENDO BATENTE DO MESMO MATERIAL,INCLUSIVE 3 PARES DE DOBRADICAS COM MOLA E FECHADURA.FORNECIMENTO E COLOCACAO</t>
  </si>
  <si>
    <t>PORTA CORTA-FOGO,MEDINDO (60X180X5)CM,CLASSE P-120,EM CHAPADE ACO,TENDO BATENTE DO MESMO MATERIAL,INCLUSIVE 3 PARES DEDOBRADICAS COM MOLA E FECHADURA.FORNECIMENTO E COLOCACAO</t>
  </si>
  <si>
    <t>PORTAO DE FERRO DE UMA OU DUAS FOLHAS COM ALTURA DE 1,00 A 1,50M E LARGURA DE 1,00 A 3,00M,FORMADO P/BARRAS VERTICAIS DE 1.1/4"X1/4",ESPACADAS DE 12,5CM,CONTORNO E MARCOS EM BARRAS DE 1.1/4"X3/8",TENDO AO CENTRO UMA FAIXA DE CHAPA DE FERROGALVANIZADO Nº16,DE 20CM DE ALTURA,COM FECHO PARA COLOCACAODE CADEADO,EXCLUSIVE ESTE.FORNECIMENTO E COLOCACAO</t>
  </si>
  <si>
    <t>PORTAO DE CHAPA DE FERRO GALVANIZADO,COM ESPESSURA DE 0,5MM,COM ALTURA ENTRE 2M E 3M E AREA TOTAL DE 6M2 A 9M2,EXCLUSIVE FECHADURA.FORNECIMENTO E COLOCACAO</t>
  </si>
  <si>
    <t>PORTAO DE CHAPA DE FERRO COM ESTRUTURA DE BARRAS DE 1.1/4"X5/16",REVESTIDA COM CANTONEIRA DE 3/4"X1/8" E CHAPA GALVANIZADA Nº16,COM GUARNICAO DE CANTONEIRAS DE 1.1/4"X3/16" COM DOBRADICAS TIPO GONZO,EXCLUSIVE FECHADURA.FORNECIMENTO E COLOCACAO</t>
  </si>
  <si>
    <t>PORTAO DE FERRO DE UMA OU DUAS FOLHAS,EM BARRAS VERTICAIS DE 2"X3/8",ESPACADAS DE 10CM E HORIZONTAIS SUPERIOR E INFERIOR DO MESMO TIPO,CORRENDO AO CENTRO UMA FAIXA DE CHAPA DE FERRO GALVANIZADO Nº16,DUPLA, CONFORME PROJETO Nº6002/EMOP,EXCLUSIVE FECHADURA.FORNECIMENTO E COLOCACAO</t>
  </si>
  <si>
    <t>PORTAO DE FERRO DE DUAS FOLHAS,SENDO UMA FIXA,MEDINDO 1,50X2,00M,EM BARRAS DE 2"X3/8",ESPACADAS DE 10CM,CORRENDO TRES FAIXAS DE CHAPA DE FERRO GALVANIZADO Nº16,DUPLAS,CONFORME PROJETO Nº6003/EMOP,EXCLUSIVE FECHADURA.FORNECIMENTO E COLOCACAO</t>
  </si>
  <si>
    <t>PORTAO DE FERRO, ATE 1,00M DE LARGURA, EM BARRAS DE 1/2", ESPACADAS DE 10CM, ENTRE EIXOS, CONTORNO E MARCO EM BARRAS DE1.1/2"X1/2", COM UMA FAIXA HORIZONTAL EM CHAPA DE FERRO DE1/8" ESPESSURA,EXCLUSIVE FECHADURA.FORNECIMENTO E COLOCACAO</t>
  </si>
  <si>
    <t>PORTAO DE UMA FOLHA,MEDINDO 1,00X2,00M,EM TELA DE ARAME GALVANIZADO Nº12,MALHA LOSANGO 5CM,FIXADA EM TUBO DE FERRO GALVANIZADO COM DIAMETRO INTERNO DE 2" POR BARRA DE 1"X1/8",FORMANDO QUADROS DE 1,00X1,00M,MONTANTES EM FERRO GALVANIZADO COM DIAMETRO INTERNO DE 2",CHUMBADOS EM BLOCOS DE CONCRETO (EXCLUSIVE ESTES),EXCLUSIVE FECHADURA.FORNECIMENTO E COLOCACAO</t>
  </si>
  <si>
    <t>PORTAO EM ESTRUTURA DE TUBOS DE FERRO GALVANIZADO DE 1" E 1.1/2",COM DUAS FOLHAS DE ABRIR,FECHAMENTO COM TELA DE ARAME GALVANIZADO Nº12,MALHA 2",EXCLUSIVE FECHADURA.FORNECIMENTO ECOLOCACAO</t>
  </si>
  <si>
    <t>PORTAO DE FERRO,DUAS FOLHAS,MED.1,52X3,00M CADA,C/1 MONTANTE CADA LADO EM TUBO FERRO GALV.3" E ALT.3M SENDO CADA FL.FORMADA POR 4 TUBOS DE FERRO GALV.1.1/4"NA VERT.REFORCADO NA PARTE SUPERIOR E INFERIOR POR 2 BARRAS CHATAS 2"X3/8"NA HORIZONTAL E 1 BARRA CHATA 1"X1/8" INCLINADA,C/FECHADURA SOBREPOR FERRO CROMADO C/CILINDRO,INCL.FECHADURA E PINTURA.FORN.COLOC.</t>
  </si>
  <si>
    <t>PORTAO EM ESTRUTURA DE TUBOS DE FERRO GALVANIZADO DE 1" E 1.1/2",COM DUAS FOLHAS DE ABRIR, FECHAMENTO EM CHAPA DE FERROGALVANIZADO Nº16,EXCLUSIVE FECHADURA.FORNECIMENTO E COLOCACAO</t>
  </si>
  <si>
    <t>PORTAO DE FERRO,EM DUAS FOLHAS,MEDINDO 2,10X1,60M CADA UMA,EM BARRAS VERTICAIS EM ACO REDONDO DE 1/2",ESPACADOS DE 15CM,CONTORNO EM BARRA CHATA DE 2"X5/8",INCLUSIVE FECHADURA E PINTURA.FORNECIMENTO E COLOCACAO</t>
  </si>
  <si>
    <t>PORTAO DE FERRO,EM DUAS FOLHAS,MEDINDO 2,27X2,20M,CADA UMA,EM BARRAS VERTICAIS EM ACO REDONDO DE 3/4",ESPACAMENTO ENTREEIXOS DE 0,12M,CONTORNO EM BARRA ACO DE 2"X1/2",INCLUSIVE FECHADURA E PINTURA.FORNECIMENTO E COLOCACAO</t>
  </si>
  <si>
    <t>PORTAO DE FERRO,MEDINDO 2,00X2,90M,SENDO 1M FIXO E 1M MOVEL,EM BARRAS VERTICAIS DE FERRO COM DIAMETRO DE 3/4",COM ESPACAMENTO ENTRE EIXOS DE 0,12M,CONTORNO EM BARRAS DE 2"X1/2",INCLUSIVE FECHADURA E PINTURA.FORNECIMENTO E COLOCACAO</t>
  </si>
  <si>
    <t>PORTAO DE FERRO EM DUAS FOLHAS,MEDINDO 2,27X3,00M,EM BARRASVERTICAIS EM ACO COM DIAMETRO DE 3/4", ESPACAMENTO ENTRE EIXOS DE 0,12M,CONTORNO EM BARRA CHATA DE ACO DE 2"X1/2",INCLUSIVE FECHADURA E PINTURA.FORNECIMENTO E COLOCACAO</t>
  </si>
  <si>
    <t>PORTAO EM DUAS FOLHAS,MEDINDO 3,00X1,20M,CONSTITUINDO-SE DEDOIS QUADROS COM DOIS TRAVAMENTOS HORIZONTAIS EM TUBO DE FERRO GALVANIZADO DE 4",FIXADOS EM MONTANTES DO MESMO MATERIAL,EXCLUSIVE FECHADURA E PINTURA.FORNECIMENTO E COLOCACAO</t>
  </si>
  <si>
    <t>PORTAO DE FERRO,MEDINDO 4,00X3,30M,CONSTRUIDOS EM TUBOS DE FERRO GALVANIZADO COM COSTURA DE 2.1/2",ESPACADOS A CADA 13CM(ESPACO LIVRE),2 FOLHAS CONTENDO 2 DIAGONAIS DE BARRA CHATADE 2"X1/4",TERMINADOS NA PARTE SUPERIOR E INFERIOR POR BARRA CHATA DE 3"X1/4",EXCLUSIVE FECHADURA.FORNECIMENTO E COLOCACAO</t>
  </si>
  <si>
    <t>PORTAO DE FERRO,DUAS FOLHAS,MEDINDO 4,30X2,73M,C/QUATRO BARRAS QUADRADAS HORIZONTAIS E DUAS BARRAS VERTICAIS NOS EXTREMOS DE CADA FOLHA,TODAS C/1.1/2"X1.1/2",ENTRE OS MONTANTES EXTREMOS DE CADA FOLHA ONZE BARRAS DE 3/4" EQUIDISTANTES,NO TERCO INFERIOR DE CADA FOLHA BARRAS CHATAS 3/4"X1/2" DOBRADAS NO FORMATO "S",INCL.PINTURA E FECHADURA.FORNECIMENTO E COLOC.</t>
  </si>
  <si>
    <t>PORTAO FERRO,MED.5,87X2,08M,C/2 FLS.FIXAS 1,10X1,98M CADA,FORMADAS QUADRO FERRO GALV.2",2 VERT.E 4 HORIZ.,7 BARRAS VERT.E 2 INCLINADAS 1"X1/4" E 2 FLS.ABRIR 1,61X1,98M CADA,FOMADAS QUADRO FERRO GALV.2",2 VERT.E 4 HORIZ.E 14 BARRAS VERT.E 2INCLINADAS 1"X1/4",C/4 MONTANTES FERRO GALV.3" C/ENCH.CONCR.E CHUMB.CINTA CONCR.EXCL.ESTA,INCL.FECH.E PINT.FORN.COLOC.</t>
  </si>
  <si>
    <t>PORTAO ABRIR DE UMA OU DUAS FLS.,GRADIL METAL.,EXECUT.PAINEL ACO GALV.(GRAMATURA MIN.40G/M2),MALHA RETANG.(200X50)MM E FIO ACO BITOLA MIN.4,3MM,MONT.INTERMEDIARIOS ACO GALV.(60X40)MM,EXTREMIDADES DIM.MIN.(80X80)MM ENGASTADOS BASE CONCRETO (EXCL.ESTA),PINT.ELETROSTATICA ESP.MIN.100 MICRAS,CORES VERDE OU BRANCA,INCL.TRINCO,FERROLHO E DOBRADICAS.FORN.E COLOC.</t>
  </si>
  <si>
    <t>PORTAO ABRIR UMA OU DUAS FLS.EM GRADIL METAL.,RESIST.AMBIENTES AGRESSIVOS,EXECUT.PAINEL ACO GALV.(GRAMATURA MIN.40G/M2),MALHA RETANG.(200X50)MM E FIO ACO BITOLA MIN.4,3MM,MONT.INTERMED.ACO GALV.(60X40)MM,EXTREM.MONT.DIM.MIN.(80X80)MM ENGASTADO BASE CONCR.(EXCL.ESTA),PINT.NAVAL,ESP.MIN.300 MICRAS,NAS CORES VERDE OU BRANCA,INCL.TRINCO,FERROLHO,DOBR.FORN.COLOC.</t>
  </si>
  <si>
    <t>PORTAO CORRER UMA OU DUAS FLS.,EM GRADIL METAL.,EXECUT.PAINEL ACO GALV.(GRAMATURA MIN.40G/M2),MALHA RETANG.(200X50)MM EFIO ACO BITOLA MIN.4,3MM,MONT.INTERMED.ACO GALV.(60X40)MM,EXTREMIDADES MONT.DIM.MIN.(80X80)MM ENGASTADOS BASE CONCR.(EXCL.ESTA),PINT.ELETROSTATICA,ESP.MIN.100 MICRAS,NAS CORES VERDE OU BRANCA,INCL.TRINCO,TRILHO E ROLDANAS.FORN.E COLOC.</t>
  </si>
  <si>
    <t>PORTAO CORRER UMA OU DUAS FLS.,GRADIL METAL.RESIST.AMBIENTES AGRESSIVOS,EXECT.PAINEL ACO GALV.(GRAMATURA MIN.40G/M2),MALHA RETANG.(200X50)MM,FIO ACO BITOLA MIN.4,3MM,MONT.INTERMEDIARIOS ACO GALV.(60X40)MM,EXTREM.MONT.DIM.MIN.(80X80)MM ENGASTADOS BASE CONCR.(EXCL.ESTA),PINT.NAVAL,ESP.MIN.300 MICRAS,CORES VERDE/BRANCA,INCL.TRINCO,TRILHO E ROLDANA.FORN.E COLOC.</t>
  </si>
  <si>
    <t>BASCULANTE DE FERRO DE 0,50X0,30M EM CANTONEIRA DE 3/4"X1/8",COM UMA BASCULA EM CANTONEIRA DE 5/8"X1/8",COM ALAVANCA DECOMANDO COM PUNHO CROMADO.FORNECIMENTO E COLOCACAO</t>
  </si>
  <si>
    <t>BASCULANTE DE FERRO DE 0,50X0,50M EM CANTONEIRA DE 3/4"X1/8",COM UMA BASCULA EM CANTONEIRA DE 5/8"X1/8",COM ALAVANCA DECOMANDO COM PUNHO CROMADO.FORNECIMENTO E COLOCACAO</t>
  </si>
  <si>
    <t>BASCULANTE DE FERRO EM CAIXILHO DE CANTONEIRA DE 7/8" OU 3/4", PARA AREA MAIOR QUE 0,50M2 E MENOR QUE 3,75M2,EM UM, DOIS OU TRES MODULOS, BASCULAS DE CANTONEIRA DE 3/4" OU 5/8",ALAVANCA COM PUNHO CROMADO.FORNECIMENTO E COLOCACAO</t>
  </si>
  <si>
    <t>JANELA COM 4 MODULOS DE BASCULANTES DE FERRO,DISPOSTOS HORIZONTALMENTE,ENQUADRADOS EM ESTRUTURA DE MADEIRA DE LEI,SENDOOS MODULOS FORMADOS POR ELEMENTOS DE 75X150CM,COM 8 BASCULAS,CAIXILHOS DE CANTONEIRA DE 7/8"X1/8",BASCULAS DE 3/4"X1/2"E FIXADOS EM QUADROS DE MADEIRA DE LEI COM 5X10CM DE SECAO,EXCLUSIVE PEITORIL.FORNECIMENTO E COLOCACAO</t>
  </si>
  <si>
    <t>JANELA BASCULANTE EM FERRO CONFECCIONADO EM CANTONEIRA DE ACO TIPO "L" DE 3/4"X3/4"X1/8",PERFIL "T" DE 3/4"X1/8",FIXADOEM CONTRAMARCO METALICO TIPO "U" DE 1"X3",MARCO EM DUPLO PERFIL "U" DE 1/2"X3",BATENTES EM BARRA CHATA DE 1/2"X1/8",INCLUINDO ALAVANCA CROMADA E PINTURA COM PRIMER ANTICORROSIVO,EXCLUSIVE PINTURA E VIDROS DE 6MM.FORNECIMENTO E COLOCACAO</t>
  </si>
  <si>
    <t>GRADE EM TUBO DE FERRO GALVANIZADO DE 4" EM MODULOS DE(3,00X1,20)M,CONSTITUINDO-SE CADA MODULO POR 2 MONTANTES DE 1,20MDE ALTURA E 2 TRAVAMENTOS HORIZONTAIS COM 3M.FORNECIMENTO ECOLOCACAO</t>
  </si>
  <si>
    <t>GRADE PANTOGRAFICA DE FERRO PARA JANELAS OU PORTAS,EM PERFIS"U" DE 3/4",COM ALTURA ATE 2,20M,CORRENDO SOBRE CANALETAS EGUIAS,COM FECHO PARA COLOCACAO DE CADEADO,EXCLUSIVE ESTE.FORNECIMENTO E COLOCACAO</t>
  </si>
  <si>
    <t>GRADE DE FERRO COM MONTANTES DE BARRAS CHATAS DE  2"X3/8" ACADA 2,00M E BARRAS CHATAS DE 1.1/2"X3/8" A CADA 10CM, INTERCALADAS POR PEQUENAS BARRAS CHATAS DE 1.1/2"X3/8" A CADA 5CM,EXCLUSIVE BALDRAME DE CONCRETO.FORNECIMENTO E COLOCACAO</t>
  </si>
  <si>
    <t>GRADE DE FERRO ARTICULADA PARA PROTECAO DE ESCADA,EXECUTADAEM VERGALHOES DE 3/8" E CONTORNO EM CANTONEIRA DE 1".FORNECIMENTO E COLOCACAO</t>
  </si>
  <si>
    <t>GRADE DE FERRO,ALTURA DE 1,20M,EM BARRAS VERTICAIS QUADRADAS DE 5/8" E ESPACADAS DE 12,5CM,CENTRO A CENTRO, SOLDADAS EMDUAS BARRAS,SUPERIOR E INFERIOR DE 1.1/2"X1/4", MONTANTES ACADA 1,50M EM BARRAS DE 1.1/2"X3/8".FORNECIMENTO E COLOCACAO</t>
  </si>
  <si>
    <t>GRADE DE FECHAMENTO,ALTURA DE 1,50M,EXECUTADA COM CHAPA EXPANDIDA DE ACO CARBONO GALVANIZADO,DE 1,50X1,93M COM ESPESSURA 3/16",FIXADA SOBRE MONTANTES DE TUBO DE FERRO GALVANIZADO DE DIAMETRO 1.1/2" A CADA 2,00M,COM CARAPUCAS DO MESMO MATERIAL,SENDO A GRADE SOLDADA NOS DOIS LADOS,EXCLUSIVE MATERIAL DE CONCRETAGEM DOS TUBOS.FORNECIMENTO E COLOCACAO</t>
  </si>
  <si>
    <t>GRADE PARA SOLARIO DE PRISAO,EM BARRAS DE ACO 1020 DE D=1" ACADA 0,075M,SOLDADAS EM PERFIL I DE 4"X2.5/8"(ALMA 1CM),PROTEGIDA POR TELA DE ARAME GALVANIZADO,FIO 12,MALHA DE 1",TAMBEM SOLDADA SOBRE A GRADE.FORNECIMENTO E COLOCACAO</t>
  </si>
  <si>
    <t>GRADE PARA PRISAO EM BARRAS VERTICAIS DE 1",ESPACADAS A CADA 10CM,ENTRE EIXOS,E HORIZONTAIS DE 1.3/4"X1/2" A CADA 50CM,SENDO O CONTORNO DO MESMO MATERIAL.FORNECIMENTO E COLOCACAO</t>
  </si>
  <si>
    <t>GRADE PARA PROTECAO DE SUBESTACAO ELETRICA OU EQUIVALENTE,EMTELA DE ARAME GALVANIZADO Nº12,MALHA DE 1",FORMANDO QUADROSCONTORNADOS POR CANTONEIRAS DE FERRO DE 3/4"X3/4"X1/8",FIXADOS EM MONTANTES DE TUBOS GALVANIZADOS COM DIAMETRO DE 2".FORNECIMENTO E COLOCACAO</t>
  </si>
  <si>
    <t>GRADE DE ACO COM BARRAS REDONDAS DE 3/4" NA VERTICAL,ESPACADAS DE 10CM,FIXADAS EM BARRAS CHATAS DE 2"X3/8".FORNECIMENTOE COLOCACAO</t>
  </si>
  <si>
    <t>GRADIL EM BARRAS DE ACO C/DIAMETRO DE 1/2", ESPACADOS 15CM,MONTANTES EM ACO REDONDO 2" E 2 BARRAS  CHATAS DE (2"X5/8")HORIZONTAIS,TENDO 2,50M DE LARGURA E 1,60M DE ALTURA,INCLUSIVE PINTURA.FORNECIMENTO E COLOCACAO</t>
  </si>
  <si>
    <t>GRADIL EM BARRAS DE ACO COM DIAMETRO DE 3/4",FORMANDO MODULOS DE 2,00M,COM 1,80M DE ALTURA.INCLUSIVE PINTURA.FORNECIMENTO E COLOCACAO</t>
  </si>
  <si>
    <t>GRADIL EM BARRAS DE ACO DE 3/4",ESPACADAS DE 12CM,MONTANTESEM BARRA QUADRADA DE 2" E 2 BARRAS CHATAS DE 2"X1/2" HORIZONTAIS,TENDO 2M DE LARGURA E 1,35M DE ALTURA,INCLUSIVE PINTURA.FORNECIMENTO E COLOCACAO</t>
  </si>
  <si>
    <t>GRADIL DE FERRO,ALTURA DE 0,85M,COM MONTANTES A CADA 1,30M EM BARRAS VERTICAIS QUADRADAS DE 1"X1",FIXADAS EM BLOCOS DE CONCRETO DE 0,20X0,20X0,20M,SOLDADAS EM 2 BARRAS HORIZONTAIS,SUPERIOR E INFERIOR,DE 1.1/2"X3/8",INCLUSIVE PINTURA.FORNECIMENTO E COLOCACAO</t>
  </si>
  <si>
    <t>GRADIL DE FERRO,ALTURA DE 1,20M,EM BARRAS VERTICAIS QUADRADAS DE 5/8" E ESPACADAS DE 12,50CM, SOLDADAS EM DUAS BARRAS,SUPERIOR E INFERIOR DE 1.1/2"X1/4",MONTANTES A CADA 1,50M EM BARRAS DE 1.1/2"X3/8",INCLUSIVE PINTURA.FORNECIMENTO E COLOCACAO</t>
  </si>
  <si>
    <t>GRADIL EM TUBO DE FERRO GALVANIZADO COM COSTURA DE 1.1/4",COM ALTURA UTIL DE 2,00M,ESPACADOS DE 17CM DE CENTRO A CENTROE CHUMBADOS EM CINTA DE CONCRETO,EXCLUSIVE ESTA,BARRA CHATADE 1.1/2"X3/8",FIXADA NA EXTREMIDADE SUPERIOR DOS TUBOS E NO ALINHAMENTO DOS TUBOS DE FERRO LISO DE 3/8",COM 10CM DE ALTURA,INCLUSIVE PINTURA.FORNECIMENTO E COLOCACAO</t>
  </si>
  <si>
    <t>GRADIL EM TUBO DE FERRO GALVANIZADO COM COSTURA DE 2.1/2",COM ALTURA UTIL DE 3,30M,ESPACADOS DE 13CM,CHUMBADOS EM CINTADE CONCRETO (EXCLUSIVE ESTA),SENDO O CONJUNTO TERMINADO NA PARTE SUPERIOR POR BARRA CHATA DE 3"X1/4" E PONTALETES DE PROTECAO DE FERRO COM DIAMETRO DE 1/2" E 10CM DE COMPRIMENTO,ESPACADOS DE 19CM.FORNECIMENTO E COLOCACAO</t>
  </si>
  <si>
    <t>GRADIL DE FERRO EM MODULOS DE 1,13M DE COMPRIMENTO COM ALTURA DE 1,00M,TENDO 9 BARRAS QUADRADAS DE 3/8" ESPACADOS DE 12CM EIXO A EIXO,MONTANTES EM BARRA CHATAS DE 2"X3/4" E 2 BARRAS HORIZONTAIS DE 3"X3/8" DISTANCIADAS DE 95CM,CHUMBADOS SOBRE O BLOCO DE CONCRETO (EXCLUSIVE ESTE),INCLUSIVE PINTURA.FORNECIMENTO E COLOCACAO</t>
  </si>
  <si>
    <t>GRADIL DE FERRO EM MODULOS DE 2,24M DE COMPRIMENTO COM ALTURA DE 1,20M, TENDO 14 FERROS REDONDOS DE 1/2" ESPACADOS 14CMEIXO A EIXO,MONTANTES DUPLOS DE BARRAS CHATAS 1.1/2"X1/2" E2 BARRAS HORIZONTAIS DE 1.1/2"X3/8" DISTANCIADAS DE 85CM,CHUMBADOS SOBRE MURETA,CORDAO OU BLOCO DE CONCRETO,EXCLUSIVE ESTES,INCLUSIVE PINTURA.FORNECIMENTO E COLOCACAO</t>
  </si>
  <si>
    <t>GRADIL DE FERRO EM MODULOS DE 2,80M DE LARGURA COM ALTURA DE 1,50M,14 BARRAS VERTICAIS DE 1.1/4" EQUIDISTANTES,2 BARRASCHATAS HORIZONTAIS DE 2.1/2"X5/8",ESTAS SOLDADAS NO MONTANTE,EXCLUSIVE ESTE,EM CADA BARRA VERTICAL SERA COLOCADA 1 PONTA DE LANCA E 4 ANUETOS,INCLUSIVE PINTURA.FORNECIMENTO E COLOCACAO</t>
  </si>
  <si>
    <t>GRADIL DE FERRO EM MODULOS 2,44M DE LARGURA COM ALTURA 2,32M,15 BARRAS VERTICAIS 3/4" EQUIDISTANTES,UM MONTANTE DE FERRO GALVANIZADO 3" E BARRAS CHATAS HORIZONTAIS 1.1/2"X1/2",EM CADA BARRA VERTICAL 3/4" SERA COLOCADA 1 LANCA E ANUETOS E SOBRE O MONTANTE UMA PINHA,ESTE MONTANTE SERA CHUMBADO EM CINTA DE CONCRETO (EXCL.ESTA),INCLUSIVE PINTURA.FORN.E COLOCACAO</t>
  </si>
  <si>
    <t>GRADIL DE FERRO EM MODULO DE 2,10M DE COMPRIMENTO COM ALTURA DE 2,60M,BARRA REDONDA DE 5/8",BARRA CHATA DE 1.1/2"X1/4",TUBO DE FERRO GALVANIZADO DE 3",INCLUSIVE PINTURA.FORNECIMENTO E COLOCACAO</t>
  </si>
  <si>
    <t>GRADIL DE FERRO EM MODULOS DE 2,44M DE LARGURA COM ALTURA DE 2,72M,15 BARRAS VERTICAIS DE 3/4" EQUIDISTANTES,UM MONTANTE DE FERRO GALVANIZADO DE 3" E BARRAS CHATAS HORIZONTAIS DE(1.1/2"X1/2"), EM CADA BARRA VERTICAL DE 3/4" SERA COLOCADA 1LANCA E ANUETOS E SOBRE MONTANTE UMA PINHA,INCLUSIVE PINTURA.FORNECIMENTO E COLOCACAO</t>
  </si>
  <si>
    <t>GRADIL TUBULAR EM MODULOS DE 3,35M DE LARGURA COM ALTURA DE2,00M,EM TELA DE CHAPA DE METAL EXPANDIDO,MALHA LOSANGULAR DE 150X56MM,EMOLDURADA POR TUBOS DE FERRO GALVANIZADOS DE 1.1/2",FIXADO EM ESTRUTURAS DE CONCRETO (EXCLUSIVE ESTAS),ATRAVES DE 16 PARAFUSOS GALVANIZADOS.FORNECIMENTO E COLOCACAO</t>
  </si>
  <si>
    <t>GRADIL ELETROFUNDIDO TIPO ORSOMETAL,NA MALHA 65X132MM E BARRA PORTANTE 25X2MM,FIO 5,MONTANTES 2120X76X8MM,PARAFUSOS,PINTURA ELETROSTATICA NAS CORES VERDE OU CINZA,INCLUSIVE MONTAGEM</t>
  </si>
  <si>
    <t>GRADIL METALICO,EXECUTADO PAINEL ACO GALVANIZADO,SOLDADO(GRAMATURA MINIMA 40G/M2),MALHA RETANGULAR 200X50MM E FIO ACO DIAMETRO MINIMO 4,3MM,FIXADOS PERMANENTEMENTE EM MONTANTE ACOGALVANIZADO 60X40MM(GRAMATURA MINIMA 275G/M2),ENGASTADOS BASE CONCRETO,EXCL.ESTA,PINTURA ELETROSTATICA,ESP.MINIMA 100 MICRAS (PAINEL E MONTANTE),CORES VERDE OU BRANCA.FORN.E COLOC.</t>
  </si>
  <si>
    <t>GRADIL METALICO,EXECUTADO PAINEL ACO GALVANIZADO,SOLDADO(GRAMATURA MINIMA 40G/M2),MALHA RETANGULAR 200X50MM E FIO ACO DIAMETRO MINIMO 4,3MM,FIXADOS PERMANENTEMENTE EM MONTANTE ACOGALVANIZADO 60X40MM(GRAMATURA MINIMA 275G/M2),APARAFUSADOS BASE CONCRETO,EXCL.ESTA,PINTURA ELETROSTATICA,ESP.MINIMA 100MICRAS(PAINEL E MONTANTE),CORES VERDE OU BRANCA.FORN.COLOC.</t>
  </si>
  <si>
    <t>GRADIL METALICO,RESISTENTE A AMBIENTES AGRESSIVOS,EXECUTADOPAINEL ACO GALV.SOLDADO(GRAMATURA MINIMA 40G/M2),MALHA RETANGULAR 200X50MM E FIO ACO DIAM.MINIMO 4,3MM,FIXADOS PERMANENTEMENTE MONTANTE ACO GALV.60X40MM(GRAMATURA MINIMA 275G/M2),ENGASTADOS BASE CONCRETO,EXCL.ESTA,PINT.NAVAL,ESP.MINIMA 300MICRAS (PAINEL E MONTANTE),VERDE/BRANCA.FORN.E COLOC.</t>
  </si>
  <si>
    <t>GRADIL METALICO,RESISTENTE A AMBIENTES AGRESSIVOS,EXECUTADO PAINEL ACO GALV.SOLDADO(GRAMATURA MINIMA 40G/M2),MALHA RETANGULAR 200X50MM FIO ACO DIAM.MINIMO 4,3MM,FIXADOS PERMANENTEMENTE MONTANTE ACO GALV.60X40MM(GRAMATURA MINIMA 275G/M2),APARAFUSADOS BASE CONCRETO,EXCL.ESTA,PINT.NAVAL,ESP.MINIMA 300 MICRAS(PAINEL E MONTANTE),VERDE/BRANCA.FORN.COLOC.</t>
  </si>
  <si>
    <t>GUARDA-CORPO DE FERRO EM LANCES DE 3,00 A 4,00M E 1,00M DE ALTURA,COM 4 MONTANTES DE BARRAS DE 2"X3/4",CHUMBADOS NO CONCRETO,CORRIMAO EM 2 BARRAS SOBREPOSTAS DE 3"X1/2" E 2"X3/8",DUAS TRAVESSAS HORIZONTAIS EM BARRAS DE 1.1/4"X3/8",SOLDADASNOS MONTANTES,UMA DISTANTE 0,34M DO PISO E A OUTRA A 0,33M DESTA E DO CORRIMAO.FORNECIMENTO E COLOCACAO</t>
  </si>
  <si>
    <t>GUARDA-CORPO DE FERRO EM LANCES DE 3,00 A 4,00M E 1,00M DE ALTURA,COM 4 MONTANTES DE BARRAS DE 2"X3/4",CHUMBADOS NO CONCRETO (EXCLUSIVE ESTE),CORRIMAO EM DUAS BARRAS SUPERPOSTAS DE 3"X12" E 2"X3/8",BARRAS VERTICAIS DE 1/2"X1/2" ESPACADAS DE 6CM,SOLDADAS NO CORRIMAO E NA BARRA INFERIOR,ESTA DE 2"X1/2",A 10CM DO PISO.FORNECIMENTO E COLOCACAO</t>
  </si>
  <si>
    <t>GUARDA-CORPO METALICO COM 1,00M DE ALTURA,EM MODULOS DE 1,88M COM MONTANTES EM CHAPA DE ACO USI-SAC 350, CHUMBADO NO CONCRETO (EXCLUSIVE ESTE),ATRAVES DE CHUMBADORES DE ACO INOXIDAVEL,INTERLIGADOS POR DOIS TUBOS HORIZONTAIS SUPERIORES COM DIAMETRO DE 2.1/2" E DOIS TUBOS HORIZONTAIS INFERIORES C/DIAMETRO DE 1" EM ACO GALVANIZADO,INCL.PINTURA.FORN. E COLOCACAO</t>
  </si>
  <si>
    <t>GUARDA-CORPO DE FERRO GALVANIZADO,COM MODULO DE 2,20M DE COMPRIMENTO,COM DOIS TUBOS DE 2" NA HORIZONTAL,PILARETES DE CONCRETO COM SECAO 20X20CM E 1,00M DE ALTURA,INCLUSIVE TODOS OS MATERIAIS E PINTURA.FORNECIMENTO E COLOCACAO</t>
  </si>
  <si>
    <t>GUARDA-CORPO DE FERRO GALVANIZADO,COM MODULO DE 2,00M DE COMPRIMENTO,COM UM TUBO DE 3" E DOIS DE 1.1/4" NA HORIZONTAL,PILARETES DE CONCRETO COM SECAO QUADRADA DE 20CM E 1,05M DE ALTURA,INCLUSIVE TODOS OS MATERIAIS E PINTURA.FORNECIMENTO E COLOCACAO</t>
  </si>
  <si>
    <t>GUARDA-CORPO DE TUBO DE FERRO GALVANIZADO COM DOIS MONTANTES EM TUBO DE 1",UMA TRAVESSA SUPERIOR EM TUBO DE 2" E DUAS TRAVESSAS INFERIORES EM TUBO DE 1",EM MODULOS DE 2,20M DE COMPRIMENTO E 1,00M DE ALTURA,INCLUSIVE PINTURA.FORNECIMENTO E COLOCACAO</t>
  </si>
  <si>
    <t>GUARDA-CORPO COM 1,00M DE ALTURA,EM TELA DE ARAME GALVANIZADO Nº12,MALHA LOSANGO DE 5CM,FIXADA EM TUBOS DE FERRO GALVANIZADO COM DIAMETRO INTERNO DE 2.1/2" NA HORIZONTAL SUPERIOR E DIAMETRO INTERNO DE 2" NA HORIZONTAL INFERIOR E NA VERTICAL,INCLUSIVE PINTURA DOS TUBOS.FORNECIMENTO E COLOCACAO.</t>
  </si>
  <si>
    <t>GUARDA-CORPO DE TUBOS DE ACO GALVANIZADO SOLDADOS, FORMANDOMODULOS DE 2,20M DE COMPRIMENTO E 1,00M DE ALTURA, COM 3 MONTANTES DE 2" DE DIAMETRO CHUMBADOS NO CONCRETO (EXCLUSIVE ESTE),TRAVESSA SUPERIOR DE 2" E TRAVESSA INFERIOR E INTERMEDIARIA DE 1".FORNECIMENTO E COLOCACAO</t>
  </si>
  <si>
    <t>GUARDA-CORPO DE TUBOS DE ACO GALVANIZADO 2",FORMANDO QUADRADOS 2,20M DE COMPRIMENTO E 1,10M DE ALT.,C/MONTANTES SOLDADOS EM CHAPA DE ACO 15CMX15CMX5/16",FIXADOS NO PISO OU PAREDE,DOTADO DE TELA DE ARAME GALVANIZADO DE FIO ONDULADO Nº8 E MALHA QUADRADA(20X20)MM FIXADA EM PERFIS "L" (1.1/2"X1.1/2"),C/ACABAMENTO EM BARRAS DE ACO DE(1"X3/16").FORN. E COLOCACAO</t>
  </si>
  <si>
    <t>GUARDA-CORPO DE 1,50M DE COMPRIMENTO E 1,20M DE ALTURA,MONTANTES EM TUBO DE ACO GALVANIZADO DE 3", PERFIL RETANGULAR GALVANIZADO DE(5X3)CM, 2 TUBOS DE ACO GALVANIZADO DE 1" NA HORIZONTAL,TELA EM CHAPA DE METAL EXPANDIDO EM FERRO C/MALHA,MOLDURA EM CANTONEIRAS DE ABAS IGUAIS DE(3/4"X1/8"), INCLUSIVEPINTURA DE TODO O CONJUNTO.FORNECIMENTO E COLOCACAO</t>
  </si>
  <si>
    <t>CORRIMAO DE TUBO DE FERRO GALVANIZADO DE 1.1/4",PRESO POR CHUMBADORES A CADA METRO.FORNECIMENTO E COLOCACAO</t>
  </si>
  <si>
    <t>CORRIMAO DE TUBO DE ACO INOXIDAVEL,DIAMETRO 4",COM GUARDA-CORPO EM VIDRO,EXCLUSIVE ESTE, FIXADO EM MONTANTES DE TUBO DEACO INOXIDAVEL ESCOVADO, DIAMETRO 2.1/2",ALTURA 1,00M, ENVOLVENDO TUBO METALON DE 1.1/4".FORNECIMENTO E COLOCACAO</t>
  </si>
  <si>
    <t>QUADRO PARA PROTECAO DE JANELA OU APARELHOS DE AR CONDICIONADO,FORMADA DE BARRAS QUADRADAS DE 3/8",CHUMBADAS NA ALVENARIA.FORNECIMENTO E COLOCACAO</t>
  </si>
  <si>
    <t>QUADRO PARA PROTECAO DE JANELA,COM TELA DE ARAME GALVANIZADO Nº12,MALHA DE 1", FIXADA EM GRADE DE FERRO EM CANTONEIRA EBARRA DE 3/4"X1/8" DE SECAO, ESPACADAS VERTICAL E HORIZONTALMENTE DE 50CM,CHUMBADA NA ALVENARIA.FORNECIMENTO E COLOCACAO</t>
  </si>
  <si>
    <t>PROTECAO PARA PORTA DE ACO INOX ESCOVADO,CHAPA N°14,COM 90CM DE ALTURA.FORNECIMENTO E COLOCACAO</t>
  </si>
  <si>
    <t>PROTECAO PARA PORTA EM ACO INOX ESCOVADO,CHAPA N°14,COM 30CM DE ALTURA.FORNECIMENTO E COLOCACAO</t>
  </si>
  <si>
    <t>PROTECAO PARA PORTA EM ACO INOX ESCOVADO,CHAPA N°14,COM 20CM DE ALTURA.FORNECIMENTO E COLOCACAO</t>
  </si>
  <si>
    <t>PROTECAO PARA PORTA EM ACO INOX ESCOVADO,CHAPA N°14,COM 15CM DE ALTURA.FORNECIMENTO E COLOCACAO</t>
  </si>
  <si>
    <t>PROTECAO DE CANTO DE PAREDE (ARESTA VIVA) COM CANTONEIRA 2X2X1/4".FORNECIMENTO E COLOCACAO</t>
  </si>
  <si>
    <t>PROTECAO DE CANTO DE PAREDE (ARESTA VIVA) COM CANTONEIRA 3/4"X3/4"X1/8".FORNECIMENTO E COLOCACAO</t>
  </si>
  <si>
    <t>ESCADA DE MARINHEIRO,COM LARGURA DE 0,40M,EXECUTADA EM BARRAS DE FERRO DE 1.1/2"X1/4",SENDO OS DEGRAUS EM FERRO REDONDODE 5/8",ESPACADOS DE 30CM.FORNECIMENTO E COLOCACAO</t>
  </si>
  <si>
    <t>ESCADA DE FERRO DE 3/4",COM 3M DE ALTURA,CONSIDERANDO 10 DEGRAUS ESPACADOS DE 30CM.FORNECIMENTO E COLOCACAO</t>
  </si>
  <si>
    <t>SUPORTE PARA APARELHOS DE AR CONDICIONADO DE 1 A 2HP,EM CANTONEIRA DE FERRO DE 1.1/4"X1/8".FORNECIMENTO E COLOCACAO</t>
  </si>
  <si>
    <t>SUPORTE TIPO MAO FRANCESA DE ALTA RESISTENCIA,EM ACO,ABAS COM MEDIDAS EM TORNO DE (50X33)CM,COM CAPACIDADE DE PESO MAXIMO APROXIMADO DE 110KG.FORNECIMENTO E INSTALACAO</t>
  </si>
  <si>
    <t>PRATELEIRA EM CHAPA DE ACO PRETA,LISA Nº24,60CM DE LARGURA,PINTURA ELETROSTATICA PRETA,TRATAMENTO ANTIFERRUGEM.FORNECIMENTO E COLOCACAO</t>
  </si>
  <si>
    <t>PRATELEIRA EM CHAPA DE ACO PRETA,LISA,N°24,50CM DE LARGURA,PINTURA ELETROSTATICA PRETA,TRATAMENTO ANTIFERRUGEM.FORNECIMENTO E COLOCACAO</t>
  </si>
  <si>
    <t>PRATELEIRA EM CHAPA DE ACO PRETA,LISA,N°24,40CM DE LARGURA,PINTURA ELETROSTATICA PRETA,TRATAMENTO ANTIFERRUGEM.FORNECIMENTO E COLOCACAO</t>
  </si>
  <si>
    <t>BARRA DE FERRO VERTICAL DE 1.1/4" COM 1,50M DE ALTURA FIXADAS EM 2 BARRAS HORIZONTAIS DE 2.1/2"X5/8",EXCLUSIVE ESTAS,INCLUSIVE 1 PONTA DE LANCA E 4 ANUETOS.FORNECIMENTO E COLOCACAO</t>
  </si>
  <si>
    <t>ESTRUTURA DE FIXACAO DE QUADROS CONSTITUIDO POR BARRA CHATADE FERRO DE 2"X3/8".FORNECIMENTO E COLOCACAO</t>
  </si>
  <si>
    <t>ESTRUTURA DE SUSTENTACAO PARA GAIOLAS,EM MODULO DE 1,80M COM 2 BARRAS QUADRADAS DE 1" EM PARARELO,COM 2 MONTANTES EM TUBO DE FERRO GALVANIZADO DE 3",SENDO 0,50M LIVRE E 0,20M ENTERRADO.FORNECIMENTO E COLOCACAO</t>
  </si>
  <si>
    <t>ESTRUTURA DE SUSTENTACAO PARA GAIOLAS,EM MODULO DE 1,80M COM 2 BARRAS QUADRADAS DE 1" EM PARARELO,COM 2 MONTANTES EM TUBO DE FERRO GALVANIZADO DE 3",SENDO 3,00M LIVRES E 0,50M ENTERRADO.FORNECIMENTO E COLOCACAO</t>
  </si>
  <si>
    <t>GAIOLA DE (1,50X1,50X2)M,MONTADA EM ESTRUTURA DE CANTONEIRADE FERRO DE 1.1/2"X1.1/2"X3/16".FORNECIMENTO E COLOCACAO</t>
  </si>
  <si>
    <t>GAVETA EM CHAPA DE ACO DE 1/2" NAS DIMENSOES DE ALTURA DE 10CM,LARGURA DE 20CM E COMPRIMENTO DE 30CM.FORNECIMENTO E COLOCACAO</t>
  </si>
  <si>
    <t>PINHA DE FERRO FUNDIDO COM 35CM DE ALTURA,FIXADA EM MONTANTE DE FERRO,EXCLUSIVE ESTE.FORNECIMENTO E COLOCACAO</t>
  </si>
  <si>
    <t>PONTA DE LANCA DE FERRO FUNDIDO COM 12CM DE ALTURA,FIXADA EM BARRA REDONDA DE 1.1/4", EXCLUSIVE ESTA.FORNECIMENTO E COLOCACAO</t>
  </si>
  <si>
    <t>TAMPA DE FERRO PARA CAIXA DE AGUA,EM CHAPA Nº18,COM DIAMETRO DE 1,10M E 10CM DE ALTURA DE VIRADA.FORNECIMENTO E COLOCACAO</t>
  </si>
  <si>
    <t>TAMPA DE FERRO PINTADA,CHAPA Nº18,DE 1,20X1,20M E 0,20M DE ALTURA DE VIRADA.FORNECIMENTO E COLOCACAO</t>
  </si>
  <si>
    <t>PORTA BALCAO DE ABRIR EM ACO LAMINADO A FRIO COM ADICAO DE COBRE,EM 4 FOLHAS,SENDO 2 FOLHAS EXTERNAS EM VENEZIANA E AS 2 FOLHAS INTERNAS COM DIVISOES HORIZONTAIS,PINTADA COM TINTAPRIMER,COM LARGURA E ALTURA APROXIMADAS DE 1,20X2,10M,INCLUSIVE FECHADURA DE CILINDRO,DOBRADICAS,TRINCOS E PUXADORES,EXCLUSIVE VIDRO.FORNECIMENTO E COLOCACAO</t>
  </si>
  <si>
    <t>PORTA DE ABRIR EM ACO LAMINADO A FRIO COM ADICAO DE COBRE,TIPO VENEZIANA,PINTADA COM TINTA PRIMER,COM LARGURA E ALTURA APROXIMADAS DE 0,80X2,10M,INCLUSIVE FECHADURA DE CILINDRO E DOBRADICAS.FORNECIMENTO E COLOCACAO</t>
  </si>
  <si>
    <t>PORTA DE ABRIR EM ACO LAMINADO A FRIO COM ADICAO DE COBRE,COM ALMOFADA E DIVISOES HORIZONTAIS,PINTADA COM TINTA PRIMER,COM LARGURA E ALTURA APROXIMADAS DE 0,80X2,10M,INCLUSIVE FECHADURA DE CILINDRO E DOBRADICAS,EXCLUSIVE VIDRO.FORNECIMENTOE COLOCACAO</t>
  </si>
  <si>
    <t>PORTA DE ABRIR EM ACO LAMINADO A FRIO COM ADICAO DE COBRE,QUADRICULADA,PINTADA COM TINTA PRIMER,COM LARGURA E ALTURA APROXIMADAS DE 0,80X2,10M,INCLUSIVE FECHADURA DE CILINDRO E DOBRADICAS,EXCLUSIVE VIDRO.FORNECIMENTO E COLOCACAO</t>
  </si>
  <si>
    <t>PORTA DE ABRIR EM ACO LAMINADO A FRIO COM ADICAO DE COBRE,COM ALMOFADA E BASCULAS PINTADA COM TINTA PRIMER,COM LARGURA E ALTURA APROXIMADAS DE 0,80X2,10M,INCLUSIVE FECHADURA DE CILINDRO E DOBRADICAS,EXCLUSIVE VIDRO.FORNECIMENTO E COLOCACAO</t>
  </si>
  <si>
    <t>PORTA DE ABRIR EM ACO LAMINADO A FRIO COM ADICAO DE COBRE,EM DUAS FOLHAS,QUADRICULADA, PINTADA COM TINTA PRIMER,COM LARGURA E ALTURA APROXIMADAS DE 1,40X2,10M,INCLUSIVE FECHADURA DE CILINDRO E DOBRADICAS.FORNECIMENTO E COLOCACAO</t>
  </si>
  <si>
    <t>PORTA DE CORRER EM ACO LAMINADO A FRIO COM ADICAO DE COBRE,EM QUATRO FOLHAS,QUADRICULADA,PINTURA COM TINTA PRIMER,COM LARGURA E ALTURA APROXIMADAS DE 2,00X2,10M,INCLUSIVE FECHADURA DE CILINDRO E PUXADORES,EXCLUSIVE VIDRO.FORNECIMENTO E COLOCACAO</t>
  </si>
  <si>
    <t>PORTA DE ABRIR EM ACO LAMINADO A FRIO COM ADICAO DE COBRE,TIPO VENEZIANA,PINTADA COM TINTA PRIMER,COM LARGURA E ALTURA APROXIMADAS DE 0,60X2,10M, INCLUSIVE FECHADURA DE CILINDRO EDOBRADICAS.FORNECIMENTO E COLOCACAO</t>
  </si>
  <si>
    <t>PORTA DE ABRIR EM ACO LAMINADO A FRIO COM ADICAO DE COBRE,TIPO VENEZIANA,PINTADA COM TINTA PRIMER,COM LARGURA E ALTURA APROXIMADAS DE 0,70X2,10M,INCLUSIVE FECHADURA DE CILINDRO E DOBRADICAS.FORNECIMENTO E COLOCACAO</t>
  </si>
  <si>
    <t>JANELA BASCULANTE EM ACO LAMINADO A FRIO COM ADICAO DE COBRE,DE 1 SECAO COM 1 BASCULA,MEDINDO 0,40X0,60M,PRE-PINTADA,COMPLETA,COM 2 QUADROS FIXOS,SENDO 1 SUPERIOR E 1 INFERIOR,EXCLUSIVE VIDRO.FORNECIMENTO E COLOCACAO</t>
  </si>
  <si>
    <t>JANELA BASCULANTE EM ACO LAMINADO A FRIO COM ADICAO DE COBRE,DE 1 SECAO COM 2 BASCULAS,MEDINDO 0,60X0,60M,PRE-PINTADA,COMPLETA,COM 2 QUADROS FIXOS,SENDO 1 SUPERIOR E 1 INFERIOR,EXCLUSIVE VIDRO.FORNECIMENTO E COLOCACAO</t>
  </si>
  <si>
    <t>JANELA BASCULANTE EM ACO LAMINADO A FRIO COM ADICAO DE COBRE,DE 1 SECAO COM 2 BASCULAS,MEDINDO 0,60X0,80M,PRE-PINTADA,COMPLETA,COM 2 QUADROS FIXOS(UM SUPERIOR E UM INFERIOR) E 2 PARTES LATERAIS FIXAS SEM DIVISOES,EXCLUSIVE VIDRO.FORNECIMENTO E COLOCACAO</t>
  </si>
  <si>
    <t>JANELA BASCULANTE EM ACO LAMINADO A FRIO COM ADICAO DE COBRE,DE 1 SECAO COM 2 BASCULAS,MEDINDO 0,60X1,00M,PRE-PINTADA,COMPLETA,COM 2 QUADROS FIXOS (1 SUPERIOR E 1 INFERIOR) E 2 PARTES LATERAIS FIXAS SEM DIVISOES,EXCLUSIVE VIDRO.FORNECIMENTO E COLOCACAO</t>
  </si>
  <si>
    <t>JANELA BASCULANTE EM ACO LAMINADO A FRIO COM ADICAO DE COBRE,DE 1 SECAO COM 2 BASCULAS,MEDINDO 0,60X1,20M,PRE-PINTADA,COMPLETA,COM 2 QUADROS FIXOS (1 SUPERIOR E 1 INFERIOR) E 2 PARTES LATERAIS FIXAS COM DIVISOES,EXCLUSIVE VIDRO.FORNECIMENTO E COLOCACAO</t>
  </si>
  <si>
    <t>JANELA BASCULANTE EM ACO LAMINADO A FRIO COM ADICAO DE COBRE,DE 1 SECAO COM 3 BASCULAS,MEDINDO 0,80X0,80M,PRE-PINTADA,COMPLETA,COM 2 QUADROS FIXOS (1 SUPERIOR E 1 INFERIOR) E 2 PARTES LATERAIS FIXAS COM DIVISOES,EXCLUSIVE VIDRO.FORNECIMENTO E COLOCACAO</t>
  </si>
  <si>
    <t>JANELA BASCULANTE EM ACO LAMINADO A FRIO COM ADICAO DE COBRE,DE 1 SECAO COM 4 BASCULAS,MEDINDO 1,00X1,00M,PRE-PINTADA,COMPLETA,COM 2 QUADROS FIXOS (1 SUPERIOR E 1 INFERIOR) E 2 PARTES LATERAIS FIXAS COM DIVISOES,EXCLUSIVE VIDRO.FORNECIMENTO E COLOCACAO</t>
  </si>
  <si>
    <t>JANELA BASCULANTE EM ACO LAMINADO A FRIO COM ADICAO DE COBRE,DE 1 SECAO COM 4 BASCULAS,MEDINDO 1,00X1,20M,PRE-PINTADA,COMPLETA,COM 2 QUADROS FIXOS (1 SUPERIOR E 1 INFERIOR) E 2 PARTES LATERAIS FIXAS COM DIVISOES,EXCLUSIVE VIDRO.FORNECIMENTO E COLOCACAO</t>
  </si>
  <si>
    <t>JANELA DE CORRER EM ACO LAMINADO A FRIO COM ADICAO DE COBRE,COM BANDEIRA BASCULANTE,MEDINDO 1,20X1,50M,PRE-PINTADA,COMPLETA,SEM DIVISOES,COM 4 FOLHAS,SENDO 2 FOLHAS LATERAIS FIXAS,2 FOLHAS CENTRAIS DE CORRER PARA RECEBEREM VIDROS,EXCLUSIVEVIDRO.FORNECIMENTO E COLOCACAO</t>
  </si>
  <si>
    <t>JANELA DE CORRER EM ACO LAMINADO A FRIO COM ADICAO DE COBRE,COM BANDEIRA BASCULANTE,MEDINDO 1,20X2,00M,PRE-PINTADA,COMPLETA,SEM DIVISOES,COM 4 FOLHAS,SENDO 2 FOLHAS LATERAIS FIXAS,2 FOLHAS CENTRAIS DE CORRER PARA RECEBEREM VIDROS,EXCLUSIVEVIDRO.FORNECIMENTO E COLOCACAO</t>
  </si>
  <si>
    <t>JANELA EM ACO LAMINADO A FRIO COM ADICAO DE COBRE,MAXIM-AR,MEDINDO 0,40X0,60X0,05 M,COM BAGUETE EXTERNO,COM GRADE ELO,PRE-PINTADA,INCLUSIVE FERRAGENS.FORNECIMENTO E COLOCACAO</t>
  </si>
  <si>
    <t>JANELA EM ACO LAMINADO A FRIO COM ADICAO DE COBRE,MAXIM-AR,MEDINDO 0,60X0,60X0,05M,COM MASSA EXTERNA QUADRICULADA,COM GRADE,PRE-PINTADA,INCLUSIVE FERRAGENS.FORNECIMENTO E COLOCACAO</t>
  </si>
  <si>
    <t>JANELA EM ACO LAMINADO A FRIO COM ADICAO DE COBRE,MAXIM-AR,MEDINDO 0,60X0,60M,COM MASSA EXTERNA QUADRICULADA,COM GRADE,PRE-PINTADA,INCLUSIVE FERRAGENS E JUNCAO DE UNIAO,EXCLUSIVE VIDRO.FORNECIMENTO E COLOCACAO</t>
  </si>
  <si>
    <t>JANELA DE ACO LAMINADO A FRIO COM ADICAO DE COBRE,MAXIM-AR,MEDINDO 1,00X,60X0,05M,COM MASSA EXTERNA QUADRICULADA,COM GRADE,PRE-PINTADA,INCLUSIVE FERRANGES.FORNECIMENTO E COLOCACAO</t>
  </si>
  <si>
    <t>JANELA DE CORRER EM ACO LAMINADO A FRIO COM ADICAO DE COBRE, COM BANDEIRA BASCULANTE, MEDINDO 1,00X1,50M,PRE-PINTADA,COMPLETA COM 2 FOLHAS FIXAS E 2 FOLHAS CENTRAIS DE CORRER PARA RECEBER VIDRO (EXCLUSIVE ESTE),MASSA EXTERNA COM DIVISOES E GRADE.FORNECIMENTO E COLOCACAO</t>
  </si>
  <si>
    <t>JANELA DE CORRER EM ACO LAMINADO A FRIO COM ADICAO DE COBRE,COM BANDEIRA BASCULANTE,MEDINDO 1,20X1,00X0,08M,COM 4 FOLHAS,MASSA EXTERNA COM DIVISAO,COM GRADE ELO,PRE-PINTADA,INCLUSIVE FERRAGENS.FORNECIMENTO E COLOCACAO</t>
  </si>
  <si>
    <t>JANELA DE CORRER EM ACO LAMINADO A FRIO COM ADICAO DE COBRE,COM BANDEIRA BASCULANTE,MEDINDO 1,20X1,50M,MASSA EXTERNA QUADRICULADA.FORNECIMENTO E COLOCACAO</t>
  </si>
  <si>
    <t>JANELA DE CORRER EM ACO LAMINADO A FRIO COM ADICAO DE COBRE,COM BANDEIRA BASCULANTE,MEDINDO 1,20X2,00M,COM 2 FOLHAS FIXAS E 2 FOLHAS CENTRAIS DE CORRER,MASSA EXTERNA,COM DIVISOES,COM GRADE ELO INTERNA NO VAO CENTRAL.FORNECIMENTO E COLOCACAO</t>
  </si>
  <si>
    <t>JANELA EM ACO LAMINADO A FRIO COM ADICAO DE COBRE,MAXIM-AR,MEDINDO 1,40X0,60M,2 FOLHAS,COM GRADE ELO,PRE-PINTADA,INCLUSIVE FERRAGENS.FORNECIMENTO E COLOCACAO</t>
  </si>
  <si>
    <t>JANELA EM ACO LAMINADO A FRIO COM ADICAO DE COBRE,MAXIM-AR,MEDINDO 0,40X0,60M,COM MASSA EXTERNA QUADRICULADA,COM GRADE INTERNA,COM 1 FOLHA,EXCLUSIVE VIDRO.FORNECIMENTO E COLOCACAO</t>
  </si>
  <si>
    <t>JANELA EM ACO LAMINADO A FRIO COM ADICAO DE COBRE,MAXIM-AR,MEDINDO 0,60X0,80M,COM MASSA EXTERNA QUADRICULADA,COM GRADE INTERNA,COM 1 FOLHA,EXCLUSIVE VIDRO.FORNECIMENTO E COLOCACAO</t>
  </si>
  <si>
    <t>JANELA EM ACO LAMINADO A FRIO COM ADICAO DE COBRE,MAXIM-AR,MEDINDO 1,20X0,60M,COM MASSA EXTERNA QUADRICULADA,COM GRADE INTERNA,COM 1 FOLHA,EXCLUSIVE VIDRO.FORNECIMENTO E COLOCACAO</t>
  </si>
  <si>
    <t>JANELA EM ACO LAMINADO A FRIO COM ADICAO DE COBRE,4 FOLHAS,COM BANDEIRA BASCULANTE,MEDINDO 1,00X2,00X0,14M,MASSA EXTERNA COM DIVISAO,PRE-PINTADA,INCLUSIVE FERRAGENS.FORNECIMENTO ECOLOCACAO</t>
  </si>
  <si>
    <t>JANELA DE CORRER EM ACO LAMINADO A FRIO COM ADICAO DE COBRE,MEDINDO 1,20X2,00M,MASSA EXTERNA QUADRICULADA,COM GRADE INTERNA,COM 4 FOLHAS,EXCLUSIVE VIDRO.FORNECIMENTO E COLOCACAO</t>
  </si>
  <si>
    <t>JANELA EM ACO LAMINADO A FRIO COM ADICAO DE COBRE,TIPO MAXIM-AR,MEDINDO 1,40X1,20M,COM GRADE ELO,COMPOSTO POR 2 MODULOSDE 1,40X0,60M,COM 2 FOLHAS CADA E JUNCAO ACO LAMINADO A FRIO COM ADICAO DE COBRE,PARA JANELA MAXIM-AR 140CM.FORNECIMENTO E COLOCACAO</t>
  </si>
  <si>
    <t>JANELA EM ACO LAMINADO A FRIO COM ADICAO DE COBRE,TIPO MAXIM-AR,MEDINDO 2,40X0,60M,COMPOSTO PARA 4 MODULOS DE 0,60X0,60M,COM 1 FOLHA,COM GRADE ELO E JUNCAO PARA JANELA MAXIM-AR 60CM.FORNECIMENTO E COLOCACAO</t>
  </si>
  <si>
    <t>JANELA VENEZIANA EM ACO LAMINADO A FRIO COM ADICAO DE COBRE,COM 6 FOLHAS,MEDINDO 1,20X2,00M,COM POSTIGO PARA VIDRO INTERNO,EXCLUSIVE VIDRO.FORNECIMENTO E COLOCACAO</t>
  </si>
  <si>
    <t>JANELA VENEZIANA EM ACO LAMINADO A FRIO COM ADICAO DE COBRE,COM 6 FOLHAS,MEDINDO 1,50X1,20M,EXCLUSIVE VIDRO.FORNECIMENTO E COLOCACAO</t>
  </si>
  <si>
    <t>JANELA EM ACO LAMINADO A FRIO COM ADICAO DE COBRE,TIPO MAXIM-AR,MEDINDO 2,00X0,60M,COM GRADE ELO,COMPOSTO POR 1 MODULO DE 0,60X0,60M,COM 1 FOLHA,1 MODULO DE 1,40X0,60M,COM 2 FOLHAS E JUNCAO PARA JANELA MAXIM-AR 60CM.FORNECIMENTO E COLOCACAO</t>
  </si>
  <si>
    <t>JANELA VENEZIANA EM ACO LAMINADO A FRIO COM ADICAO DE COBRE,MEDINDO 2,00X1,00X0,14M,6 FOLHAS,COM GRADE QUADRICULADA,PRE-PINTADA,INCLUSIVE FERRAGENS.FORNECIMENTO E COLOCACAO</t>
  </si>
  <si>
    <t>PORTA ACUSTICA METALICA COM INDICE DE PROTECAO SONORA APROXIMADAMENTE COM 46DB,PARA ALTA FREQUENCIA,NAS DIMENSOES DE 700X2100MM,INCLUSIVE FECHADURA ESPECIAL COM CHAVE,MOLDURA EM CANTONEIRA DE ACO.FORNECIMENTO E COLOCACAO</t>
  </si>
  <si>
    <t>PORTA ACUSTICA METALICA COM INDICE DE PROTECAO SONORA APROXIMADAMENTE COM 46DB,PARA ALTA FREQUENCIA,NAS DIMENSOES DE 800X2100MM,INCLUSIVE FECHADURA ESPECIAL COM CHAVE,MOLDURA EM CANTONEIRA DE ACO.FORNECIMENTO E COLOCACAO</t>
  </si>
  <si>
    <t>PORTA ACUSTICA METALICA COM INDICE DE PROTECAO SONORA APROXIMADAMENTE COM 46DB,PARA ALTA FREQUENCIA,NAS DIMENSOES DE 900X2100MM,INCLUSIVE FECHADURA ESPECIAL COM CHAVE,MOLDURA EM CANTONEIRA DE ACO.FORNECIMENTO E COLOCACAO</t>
  </si>
  <si>
    <t>PORTA ACUSTICA METALICA COM INDICE DE PROTECAO SONORA APROXIMADAMENTE COM 46DB,PARA ALTA FREQUENCIA,NAS DIMENSOES DE 1000X2100MM,INCLUSIVE FECHADURA ESPECIAL COM CHAVE,MOLDURA EM CANTONEIRA DE ACO.FORNECIMENTO E COLOCACAO</t>
  </si>
  <si>
    <t>PORTA ACUSTICA METALICA COM INDICE DE PROTECAO SONORA APROXIMADAMENTE COM 46DB,PARA ALTA FREQUENCIA,NAS DIMENSOES DE 1400X2100MM,INCLUSIVE FECHADURA ESPECIAL COM CHAVE,MOLDURA EM CANTONEIRA DE ACO.FORNECIMENTO E COLOCACAO</t>
  </si>
  <si>
    <t>PORTA ACUSTICA METALICA COM INDICE DE PROTECAO SONORA APROXIMADAMENTE COM 46DB,PARA ALTA FREQUENCIA,NAS DIMENSOES DE 1600X2100MM,INCLUSIVE FECHADURA ESPECIAL COM CHAVE,MOLDURA EM CANTONEIRA DE ACO.FORNECIMENTO E COLOCACAO</t>
  </si>
  <si>
    <t>PORTA ACUSTICA METALICA COM INDICE DE PROTECAO SONORA APROXIMADAMENTE COM 46DB,PARA ALTA FREQUENCIA,NAS DIMENSOES DE 1800X2100MM,INCLUSIVE FECHADURA ESPECIAL COM CHAVE,MOLDURA EM CANTONEIRA DE ACO.FORNECIMENTO E COLOCACAO</t>
  </si>
  <si>
    <t>PORTA ACUSTICA METALICA COM INDICE DE PROTECAO SONORA APROXIMADAMENTE COM 46DB,PARA ALTA FREQUENCIA,NAS DIMENSOES DE 2000X2100MM,INCLUSIVE FECHADURA ESPECIAL COM CHAVE,MOLDURA EM CANTONEIRA DE ACO.FORNECIMENTO E COLOCACAO</t>
  </si>
  <si>
    <t>PORTA ACUSTICA METALICA COM INDICE DE PROTECAO SONORA APROXIMADAMENTE COM 56DB,PARA ALTA FREQUENCIA,NAS DIMENSOES DE 700X2100MM,INCLUSIVE FECHADURA ESPECIAL COM CHAVE,MOLDURA EM CANTONEIRA DE ACO.FORNECIMENTO E COLOCACAO</t>
  </si>
  <si>
    <t>PORTA ACUSTICA METALICA COM INDICE DE PROTECAO SONORA APROXIMADAMENTE COM 56DB,PARA ALTA FREQUENCIA,NAS DIMENSOES DE 800X2100MM,INCLUSIVE FECHADURA ESPECIAL COM CHAVE,MOLDURA EM CANTONEIRA DE ACO.FORNECIMENTO E COLOCACAO</t>
  </si>
  <si>
    <t>PORTA ACUSTICA METALICA COM INDICE DE PROTECAO SONORA APROXIMADAMENTE COM 56DB,PARA ALTA FREQUENCIA,NAS DIMENSOES DE 900X2100MM,INCLUSIVE FECHADURA ESPECIAL COM CHAVE,MOLDURA EM CANTONEIRA DE ACO.FORNECIMENTO E COLOCACAO</t>
  </si>
  <si>
    <t>PORTA ACUSTICA METALICA COM INDICE DE PROTECAO SONORA APROXIMADAMENTE COM 56DB,PARA ALTA FREQUENCIA,NAS DIMENSOES DE 1000X2100MM,INCLUSIVE FECHADURA ESPECIAL COM CHAVE,MOLDURA EM CANTONEIRA DE ACO.FORNECIMENTO E COLOCACAO</t>
  </si>
  <si>
    <t>PORTA ACUSTICA METALICA COM INDICE DE PROTECAO SONORA APROXIMADAMENTE COM 56DB,PARA ALTA FREQUENCIA,NAS DIMENSOES DE 1400X2100MM,INCLUSIVE FECHADURA ESPECIAL COM CHAVE,MOLDURA EM CANTONEIRA DE ACO.FORNECIMENTO E COLOCACAO</t>
  </si>
  <si>
    <t>PORTA ACUSTICA METALICA COM INDICE DE PROTECAO SONORA APROXIMADAMENTE COM 56DB,PARA ALTA FREQUENCIA,NAS DIMENSOES DE 1600X2100MM,INCLUSIVE FECHADURA ESPECIAL COM CHAVE,MOLDURA EM CANTONEIRA DE ACO.FORNECIMENTO E COLOCACAO</t>
  </si>
  <si>
    <t>PORTA ACUSTICA METALICA COM INDICE DE PROTECAO SONORA APROXIMADAMENTE COM 56DB,PARA ALTA FREQUENCIA,NAS DIMENSOES DE 1800X2100MM,INCLUSIVE FECHADURA ESPECIAL COM CHAVE,MOLDURA EM CANTONEIRA DE ACO.FORNECIMENTO E COLOCACAO</t>
  </si>
  <si>
    <t>PORTA ACUSTICA METALICA COM INDICE DE PROTECAO SONORA APROXIMADAMENTE COM 56DB,PARA ALTA FREQUENCIA,NAS DIMENSOES DE 2000X2100MM,INCLUSIVE FECHADURA ESPECIAL COM CHAVE,MOLDURA EM CANTONEIRA DE ACO.FORNECIMENTO E COLOCACAO</t>
  </si>
  <si>
    <t>JANELA DE ALUMINIO ANODIZADO AO NATURAL DE CORRER,DUAS FOLHAS DE CORRER E BANDEIRA DE 0,50M DE ALTURA COM PAINEIS BASCULANTES,EM PERFIS SERIE 28.FORNECIMENTO E COLOCACAO</t>
  </si>
  <si>
    <t>JANELA DE ALUMINIO ANODIZADO EM BRONZE OU PRETO,DUAS FOLHASDE CORRER E BANDEIRA DE 0,50M DE ALTURA COM PAINEIS BASCULANTES,EM PERFIS SERIE 28.FORNECIMENTO E COLOCACAO</t>
  </si>
  <si>
    <t>JANELA DE ALUMINIO ANODIZADO AO NATURAL DE CORRER,DUAS FOLHAS FIXAS E DUAS DE CORRER E BANDEIRA DE 0,50M DE ALTURA  COM2 PAINEIS FIXOS E 2 BASCULANTES, EM PERFIS SERIE 28. FORNECIMENTO E COLOCACAO</t>
  </si>
  <si>
    <t>JANELA DE ALUMINIO ANODIZADO EM BRONZE OU PRETO, DUAS FOLHAS FIXAS E DUAS DE CORRER E BANDEIRA DE  0,50M DE ALTURA  COM2 PAINEIS FIXOS E 2 BASCULANTES, EM PERFIS SERIE 28. FORNECIMENTO E COLOCACAO</t>
  </si>
  <si>
    <t>JANELA DE ALUMINIO ANODIZADO AO NATURAL DE CORRER,COM DUAS FOLHAS DE CORRER,EM PERFIS SERIE 28.FORNECIMENTO E COLOCACAO</t>
  </si>
  <si>
    <t>JANELA DE ALUMINIO ANODIZADO  EM BRONZE OU PRETO DE CORRER,COM DUAS FOLHAS DE CORRER,EM PERFIS SERIE 28.FORNECIMENTO ECOLOCACAO</t>
  </si>
  <si>
    <t>JANELA DE ALUMINIO ANODIZADO AO NATURAL DE CORRER,COM DUAS FOLHAS FIXAS E DUAS FOLHAS DE CORRER,EM PERFIS SERIE 28.FORNECIMENTO E COLOCACAO</t>
  </si>
  <si>
    <t>JANELA DE ALUMINIO ANODIZADO EM BRONZE OU PRETO DE CORRER,COM DUAS FOLHAS FIXAS E DUAS FOLHAS DE CORRER,EM PERFIS SERIE28.FORNECIMENTO E COLOCACAO</t>
  </si>
  <si>
    <t>JANELA DE ALUMINIO ANODIZADO AO NATURAL,TIPO PROJETANTE, COM PAINEL PROJETANTE, PROVIDA DE HASTE  DE COMANDO, EM PERFISSERIE 28.FORNECIMENTO E COLOCACAO</t>
  </si>
  <si>
    <t>JANELA DE ALUMINIO ANODIZADO EM BRONZE OU PRETO,TIPO PROJETANTE, COM PAINEL PROJETANTE, PROVIDA DE HASTE DE COMANDO, EMPERFIS SERIE 28.FORNECIMENTO E COLOCACAO</t>
  </si>
  <si>
    <t>JANELA DE ALUMINIO ANODIZADO AO NATURAL,TIPO PIVOTANTE,COM PAINEL PIVOTANTE VERTICAL,EM PERFIS SERIE 28. FORNECIMENTO ECOLOCACAO</t>
  </si>
  <si>
    <t>JANELA DE ALUMINIO ANODIZADO EM BRONZE OU PRETO,TIPO PIVOTANTE,C/PAINEL PIVOTANTE VERTICAL,EM PERFIS SERIE 28.FORNECIMENTO E COLOCACAO</t>
  </si>
  <si>
    <t>JANELA BASCULANTE DE ALUMINIO ANODIZADO AO NATURAL,COM 1 ORDEM E BASCULA INFERIOR FIXA,EM PERFIS SERIE 28.FORNECIMENTO E COLOCACAO</t>
  </si>
  <si>
    <t>JANELA BASCULANTE DE ALUMINIO ANODIZADO EM BRONZE OU PRETO,COM 1 ORDEM E BASCULA INFERIOR FIXA, EM PERFIS SERIE 28. FORNECIMENTO E COLOCACAO</t>
  </si>
  <si>
    <t>JANELA BASCULANTE DE ALUMINIO ANODIZADO AO NATURAL,COM 2 ORDENS SENDO A INFERIOR FIXA,EM PERFIS SERIE 28.FORNECIMENTO ECOLOCACAO</t>
  </si>
  <si>
    <t>JANELA BASCULANTE DE ALUMINIO ANODIZADO EM BRONZE OU PRETO,COM 2 ORDENS SENDO A INFERIOR FIXA,EM PERFIS SERIE 28.FORNECIMENTO E COLOCACAO</t>
  </si>
  <si>
    <t>JANELA DE CORRER DE ALUMINIO ANODIZADO AO NATURAL FOSCO,EM PERFIS SERIE 28,COM 8 FOLHAS DE 120CM DE ALTURA, BANDEIRA DE40CM,PARTE FIXA 20CM,CONFORME PROJETO Nº6006/EMOP.FORNECIMENTO E COLOCACAO</t>
  </si>
  <si>
    <t>JANELA DE CORRER EM ALUMINIO ANODIZADO EM BRONZE OU PRETO,EM PERFIS SERIE 28, COM 8 FOLHAS DE 120CM ALTURA, BANDEIRA DE40CM,PARTE FIXA 20CM,CONFORME PROJETO N°6006/EMOP.FORNECIMENTO E COLOCACAO</t>
  </si>
  <si>
    <t>JANELA DE ALUMINIO ANODIZADO AO NATURAL FOSCO,TIPO MAXIM-AR,EM PERFIS SERIE 28,COM 90CM DE ALTURA,EM 4 MODULOS,COM PARTE INFERIOR FIXA,CONFORME PROJETO Nº6007/EMOP.FORNECIMENTO E COLOCACAO</t>
  </si>
  <si>
    <t>JANELA DE ALUMINIO ANODIZADO EM BRONZE OU PRETO,TIPO MAXIM-AR,EM PERFIS SERIE 28,COM 90CM DE ALTURA,EM 4 MODULOS,COM PARTE INFERIOR FIXA,CONFORME PROJETO N°6007/EMOP.FORNECIMENTO E COLOCACAO</t>
  </si>
  <si>
    <t>JANELA DE ALUMINIO ANODIZADO AO NATURAL FOSCO,TIPO MAXIM-AR,EM PERFIS SERIE 28,COM 50 CM DE ALTURA,EM 4 MODULOS,CONFORME PROJETO Nº6008/EMOP.FORNECIMENTO E COLOCACAO</t>
  </si>
  <si>
    <t>JANELA DE ALUMINIO ANODIZADO EM BRONZE OU PRETO,TIPO MAXIM-AR,PERFIS SERIE 28,COM 50CM DE ALTURA,EM 4 MODULOS, CONFORMEPROJETO N°6008/EMOP.FORNECIMENTO E COLOCACAO</t>
  </si>
  <si>
    <t>JANELA DE ALUMINIO ANODIZADO AO NATURAL,TIPO MAXIM-AR,COM 1PAINEL DESLIZANTE PROJETANTE,PROVIDA DE HASTE DE COMANDO,EMPERFIS SERIE 28.FORNECIMENTO E COLOCACAO</t>
  </si>
  <si>
    <t>JANELA DE ALUMINIO ANODIZADO EM BRONZE OU PRETO, TIPO MAXIM-AR, COM 1 PAINEL DESLIZANTE PROJETANTE, PROVIDA DE HASTE DECOMANDO,EM PERFIS SERIE 28.FORNECIMENTO E COLOCACAO</t>
  </si>
  <si>
    <t>JANELA DE ALUMINIO ANODIZADO FOSCO,TIPO MAXIM-AR,EM PERFIS SERIE 25,DE 80X50CM,CONFORME PROJETO Nº6009/EMOP.FORNECIMENTO E COLOCACAO</t>
  </si>
  <si>
    <t>JANELA DE ALUMINIO ANODIZADO EM BRONZE OU PRETO,TIPO MAXIM-AR,EM PERFIS SERIE 25,DE 80X50CM,CONFORME PROJETO N°6009/EMOP.FORNECIMENTO E COLOCACAO</t>
  </si>
  <si>
    <t>JANELA DE ALUMINIO ANODIZADO FOSCO,TIPO GUILHOTINA,PARA VIDRO(EXCLUSIVE ESTE), INCLUSIVE BORBOLETAS,EM PERFIS SERIE 25.FORNECIMENTO E COLOCACAO</t>
  </si>
  <si>
    <t>JANELA DE ALUMINIO ANODIZADO EM BRONZE OU PRETO,TIPO GUILHOTINA,PARA VIDRO(EXCLUSIVE ESTE)INCLUSIVE BORBOLETAS,EM PERFIS SERIE 25.FORNECIMENTO E COLOCACAO</t>
  </si>
  <si>
    <t>JANELA DE ALUMINIO ANODIZADO FOSCO,TIPO GUILHOTINA EM VENEZIANA,INCLUSIVE BORBOLETAS,EM PERFIS SERIE 25.FORNECIMENTO ECOLOCACAO</t>
  </si>
  <si>
    <t>JANELA DE ALUMINIO ANODIZADO EM BRONZE OU PRETO,TIPO GUILHOTINA EM VENEZIANA,INCLUSIVE BORBOLETAS EM PERFIS SERIE 25.FORNECIMENTO E COLOCACAO</t>
  </si>
  <si>
    <t>CAIXILHO FIXO DE ALUMINIO ANODIZADO AO NATURAL,SERIE 28, EMVENEZIANA.FORNECIMENTO E COLOCACAO</t>
  </si>
  <si>
    <t>CAIXILHO FIXO DE ALUMINIO ANODIZADO EM BRONZE OU PRETO,SERIE 28,EM VENEZIANA.FORNECIMENTO E COLOCACAO</t>
  </si>
  <si>
    <t>CAIXILHO FIXO DE ALUMINIO ANODIZADO AO NATURAL,SERIE 28,PARA VIDRO.FORNECIMENTO E COLOCACAO</t>
  </si>
  <si>
    <t>CAIXILHO FIXO DE ALUMINIO ANODIZADO PARA VIDRO EM BRONZE OUPRETO,SERIE 28.FORNECIMENTO E COLOCACAO</t>
  </si>
  <si>
    <t>PERFIL DE ALUMINIO PARA FIXACAO DE VIDRO(BAGUETE),INCLUSIVEMANGUEIRA CRISTAL,DIAMETRO 3/8".FORNECIMENTO E COLOCACAO</t>
  </si>
  <si>
    <t>PORTA DE ALUMINIO ANODIZADO AO NATURAL,TENDO 1 CONTRAPINAZIO DIVIDINDO A ESQUADRIA EM 2 VAZIOS P/VIDRO, EM PERFIS SERIE25,EXCLUSIVE FECHADURAS.FORNECIMENTO E COLOCACAO</t>
  </si>
  <si>
    <t>PORTA DE ALUMINIO ANODIZADO EM BRONZE OU PRETO,TENDO 1 CONTRAPINAZIO DIVIDINDO A ESQUADRIA EM 2 VAZIOS PARA VIDRO,EM PERFIS SERIE 25,EXCLUSIVE FECHADURAS.FORNECIMENTO E COLOCACAO</t>
  </si>
  <si>
    <t>PORTA DE ALUMINIO ANODIZADO AO NATURAL,EM 2 FOLHAS DE ABRIR,TENDO 1 CONTRAPINAZIO DIVIDINDO A ESQUADRIA EM 2 VAZIOS PARA VIDRO,EM PERFIS SERIE 25,EXCLUSIVE FECHADURA.FORNECIMENTO E COLOCACAO</t>
  </si>
  <si>
    <t>PORTA DE ALUMINIO ANODIZADO EM BRONZE OU PRETO, EM 2 FOLHASDE ABRIR, TENDO 1 CONTRAPINAZIO  DIVIDINDO A ESQUADRIA EM 2VAZIOS PARA VIDRO,PERFIS SERIE 25,EXCLUSIVE FECHADURA. FORNECIMENTO E COLOCACAO</t>
  </si>
  <si>
    <t>PORTA DE ALUMINIO ANODIZADO AO NATURAL DE CORRER,COM 2 FOLHAS, TENDO 1 CONTRAPINAZIO DIVIDINDO A ESQUADRIA  EM 2 VAZIOSPARA VIDRO,EM PERFIS SERIE 25,EXCLUSIVE FECHADURA.FORNECIMENTO E COLOCACAO</t>
  </si>
  <si>
    <t>PORTA DE ALUMINIO ANODIZADO EM BRONZE OU PRETO,DE CORRER,COM 2 FOLHAS,TENDO 1 CONTRAPINAZIO DIVIDINDO A ESQUADRIA EM 2 VAZIOS PARA VIDRO,EM PERFIS SERIE 25,EXCLUSIVE FECHADURA.FORNECIMENTO E COLOCACAO</t>
  </si>
  <si>
    <t>PORTA DE ALUMINIO ANODIZADO AO NATURAL DE CORRER,EM PERFIS SERIE 30,C/CONTRAMARCO,CONFORME PROJETO N°6010/EMOP,EXCLUSIVE FECHADURA.FORNECIMENTO E COLOCACAO</t>
  </si>
  <si>
    <t>PORTA DE ALUMINIO ANODIZADO EM BRONZE OU PRETO DE CORRER,EMPERFIS SERIE 30,COM CONTRAMARCO,CONFORME PROJETO N°6010/EMOP,EXCLUSIVE FECHADURA.FORNECIMENTO E COLOCACAO</t>
  </si>
  <si>
    <t>PORTA DE ALUMINIO ANODIZADO AO NATURAL,PERFIL SERIE 25,EM VENEZIANA,EXCLUSIVE FECHADURA.FORNECIMENTO E COLOCACAO</t>
  </si>
  <si>
    <t>PORTA DE ALUMINIO ANODIZADO EM BRONZE OU PRETO,PERFIL SERIE25,EM VENEZIANA,EXCLUSIVE FECHADURA.FORNECIMENTO E COLOCACAO</t>
  </si>
  <si>
    <t>PORTA DE ALUMINIO ANODIZADO AO NATURAL,PERFIL SERIE 25,EM LAMBRI HORIZONTAL,EXCLUSIVE FECHADURA.FORNECIMENTO E COLOCACAO</t>
  </si>
  <si>
    <t>PORTA ALUMINIO ANODIZADO EM BRONZE OU PRETO,PERFIL SERIE 25, EM LAMBRI HORIZONTAL, EXCLUSIVE FECHADURA. FORNECIMENTO  ECOLOCACAO</t>
  </si>
  <si>
    <t>VISOR DE ALUMINIO ANODIZADO FOSCO,SERIE 25,COM VIDRO LISO TRANSPARENTE,4MM DE ESPESSURA,DIMENSOES 80X40CM.FORNECIMENTO ECOLOCACAO</t>
  </si>
  <si>
    <t>VISOR DE ALUMINIO ANODIZADO FOSCO,SERIE 25,EXCLUSIVE O VIDRO.FORNECIMENTO E COLOCACAO</t>
  </si>
  <si>
    <t>SUPORTE EM ALUMINIO PARA AR CONDICIONADO DE 1 A 2HP,EM CANTONEIRA DE ALUMINIO DE 1/8"X1.1/4".FORNECIMENTO E COLOCACAO</t>
  </si>
  <si>
    <t>PROTECAO DE ARESTAS DE PAREDE EM CANTONEIRA DE ALUMINIO DE 1.1/2"X1/8",FIXADA COM PARAFUSOS DE FERRO CROMADO E BUCHAS DE PLASTICO.FORNECIMENTO E COLOCACAO</t>
  </si>
  <si>
    <t>PROTECAO DE ARESTAS DE PAREDE EM CANTONEIRA DE ALUMINIO DE 1/2"X1/8", FIXADA COM PARAFUSOS DE FERRO CROMADO E BUCHAS DEPLASTICO.FORNECIMENTO E COLOCACAO</t>
  </si>
  <si>
    <t>PROTECAO DE ARESTAS DE PAREDE EM CANTONEIRA DE ALUMINIO DE 3/4"X1/8", FIXADA COM PARAFUSOS DE FERRO CROMADO E BUCHAS DEPLASTICO.FORNECIMENTO E COLOCACAO</t>
  </si>
  <si>
    <t>PROTECAO PARA PORTAS,EM CHAPA DE ALUMINIO FIXADA POR REBITES.FORNECIMENTO E COLOCACAO</t>
  </si>
  <si>
    <t>GRADE TUBULAR EM ALUMINIO ANODIZADO PRETO,COM TUBOS DE 2" NA POSICAO VERTICAL,COM ESPACAMENTO ENTRE  ESTES TUBOS DE APROXIMADAMENTE 10CM E TUBOS DE 3" NA POSICAO HORIZONTAL PARA FIXACAO DOS TUBOS VERTICAIS.MONTANTES DE SUSTENTACAO VERTICALE TRAVESSAO HORIZONTAL SOBRE  TODA EXTENSAO DA GRADE EM TUBOS DE 4",EXCLUSIVE FECHADURA.FORNECIMENTO E COLOCACAO</t>
  </si>
  <si>
    <t>VIDRO PLANO TRANSPARENTE,COMUM,DE 3MM DE ESPESSURA.FORNECIMENTO E COLOCACAO</t>
  </si>
  <si>
    <t>VIDRO PLANO TRANSPARENTE,COMUM,DE 4MM DE ESPESSURA.FORNECIMENTO E COLOCACAO</t>
  </si>
  <si>
    <t>VIDRO PLANO TRANSPARENTE,COMUM,DE 5MM DE ESPESSURA.FORNECIMENTO E COLOCACAO</t>
  </si>
  <si>
    <t>VIDRO PLANO TRANSPARENTE,COMUM,DE 6MM DE ESPESSURA.FORNECIMENTO E COLOCACAO</t>
  </si>
  <si>
    <t>VIDRO PLANO TRANSPARENTE,COMUM,DE 10MM DE ESPESSURA.FORNECIMENTO E COLOCACAO</t>
  </si>
  <si>
    <t>VIDRO,FANTASIA,DE 4MM DE ESPESSURA,DO TIPO MARTELADO,ARTICO,OU LIXA.FORNECIMENTO E COLOCACAO</t>
  </si>
  <si>
    <t>VIDRO,FANTASIA, DE 4MM DE ESPESSURA,DO TIPO CANELADO.FORNECIMENTO E COLOCACAO</t>
  </si>
  <si>
    <t>VIDRO LISO,TRANSPARENTE,TIPO FUME,6MM DE ESPESSURA.FORNECIMENTO E COLOCACAO</t>
  </si>
  <si>
    <t>VIDRO COLORIDO,FUME,DE 4MM DE ESPESSURA.FORNECIMENTO E COLOCACAO</t>
  </si>
  <si>
    <t>VIDRO LAMINADO SIMPLES,COM ESPESSURA DE 6MM.FORNECIMENTO E COLOCACAO</t>
  </si>
  <si>
    <t>VIDRO LAMINADO,COM ESPESSURA DE 10MM.FORNECIMENTO E COLOCACAO</t>
  </si>
  <si>
    <t>ESPELHO DE CRISTAL,4MM DE ESPESSURA.COM MOLDURA DE MADEIRA.FORNECIMENTO E COLOCACAO</t>
  </si>
  <si>
    <t>VIDRO TEMPERADO INCOLOR,10MM DE ESPESSURA,PARA PORTAS OU PAINEIS FIXOS,EXCLUSIVE FERRAGENS.FORNECIMENTO E COLOCACAO</t>
  </si>
  <si>
    <t>VIDRO TEMPERADO,INCOLOR,COM 6MM DE ESPESSURA,ENCAIXILHADO EM MADEIRA,ALUMINIO OU FERRO.FORNECIMENTO E COLOCACAO</t>
  </si>
  <si>
    <t>VIDRO PLUMBIFERO C/ESPESSURA MAXIMA DE 8MM PARA USO EM SALAS RADIOLOGICAS A PROVA DE RAIO-X,NAS DIMENSOES DE(0,20X0,30)M.FORNECIMENTO E COLOCACAO.</t>
  </si>
  <si>
    <t>VIDRO PLUMBIFERO C/ESPESSURA MAXIMA DE 8MM,PARA USO EM SALAS RADIOLOGICAS A PROVA DE RAIO-X,NAS DIMENSOES DE(0,30X0,40)M.FORNECIMENTO E COLOCACAO.</t>
  </si>
  <si>
    <t>VIDRO PLUMBIFERO C/ESPESSURA MAXIMA DE 8MM,PARA USO EM SALAS RADIOLOGICAS A PROVA DE RAIO-X,NAS DIMENSOES DE(1,00X0,70)M.FORNECIMENTO E COLOCACAO.</t>
  </si>
  <si>
    <t>PELICULA DE SEGURANCA ANTI-IMPACTO E CONTROLE SOLAR.FORNECIMENTO E COLOCACAO</t>
  </si>
  <si>
    <t>PELICULA REFLETIVA DE CONTROLE SOLAR.FORNECIMENTO E COLOCACAO</t>
  </si>
  <si>
    <t>PLACA DE POLICARBONATO EM CRISTAL COMPACTO,COM ESPESSURA DE4MM.FORNECIMENTO E COLOCACAO</t>
  </si>
  <si>
    <t>PLACA DE POLICARBONATO EM CRISTAL COMPACTO,COM ESPESSURA DE6MM.FORNECIMENTO E COLOCACAO</t>
  </si>
  <si>
    <t>PLACA DE POLICARBONATO EM CRISTAL COMPACTO,COM ESPESSURA DE8MM.FORNECIMENTO E COLOCACAO</t>
  </si>
  <si>
    <t>PLACA DE POLICARBONATO EM CRISTAL COMPACTO,COM ESPESSURA DE10MM.FORNECIMENTO E COLOCACAO</t>
  </si>
  <si>
    <t>PORTA DE MADEIRA DE LEI EM COMPENSADO DE 100X210X3,5CM,FOLHEADA NAS 2 FACES,ADUELA DE 13X3CM E ALIZARES DE 5X2CM,EXCLUSIVE FERRAGENS.FORNECIMENTO E COLOCACAO</t>
  </si>
  <si>
    <t>PORTA DE MADEIRA DE LEI EM COMPENSADO DE 90X210X3,5CM FOLHEADA NAS 2 FACES,ADUELA DE 13X3CM E ALIZARES DE 5X2CM,EXCLUSIVE FERRAGENS.FORNECIMENTO E COLOCACAO</t>
  </si>
  <si>
    <t>PORTA DE MADEIRA DE LEI EM COMPENSADO DE 80X210X3,5CM FOLHEADA NAS 2 FACES,ADUELA DE 13X3CM E ALIZARES DE 5X2CM,EXCLUSIVE FERRAGENS.FORNECIMENTO E COLOCACAO</t>
  </si>
  <si>
    <t>PORTA DE MADEIRA DE LEI EM COMPENSADO DE 70X210X3,5CM,FOLHEADA NAS 2 FACES,ADUELA DE 13X3CM E ALIZARES DE 5X2CM,EXCLUSIVE FERRAGENS.FORNECIMENTO E COLOCACAO</t>
  </si>
  <si>
    <t>PORTA DE MADEIRA DE LEI EM COMPENSADO DE 60X210X3,5CM FOLHEADA NAS 2 FACES,ADUELA DE 13X3CM E ALIZARES DE 5X2CM,EXCLUSIVE FERRAGENS.FORNECIMENTO E COLOCACAO</t>
  </si>
  <si>
    <t>PORTA DE MADEIRA DE LEI EM COMPENSADO,DE 200X210X3,5CM,COM DUAS FOLHAS,FOLHEADA NAS 2 FACES,ADUELAS DE 13X3CM E ALIZARES DE 5X2CM,EXCLUSIVE FERRAGENS.FORNECIMENTO E COLOCACAO</t>
  </si>
  <si>
    <t>PORTA DE MADEIRA DE LEI EM COMPENSADO,DE 60X210X3,5CM,FOLHEADA NAS 2 FACES,EXCLUSIVE FERRAGENS,ADUELA E ALIZARES.FORNECIMENTO E COLOCACAO</t>
  </si>
  <si>
    <t>PORTA DE MADEIRA DE LEI EM COMPENSADO,DE 70X210X3,5CM,FOLHEADA NAS 2 FACES,EXCLUSIVE FERRAGENS,ADUELA E ALIZARES.FORNECIMENTO E COLOCACAO</t>
  </si>
  <si>
    <t>PORTA DE MADEIRA DE LEI EM COMPENSADO,DE 80X210X3,5CM,FOLHEADANAS 2 FACES,EXCLUSIVE FERRAGENS,ADUELA E ALIZARES.FORNECIMENTO E COLOCACAO</t>
  </si>
  <si>
    <t>PORTA DE MADEIRA DE LEI EM COMPENSADO,DE 90X210X3,5CM,FOLHEADA NAS 2 FACES,EXCLUSIVE FERRAGENS,ADUELA E ALIZARES.FORNECIMENTO E COLOCACAO</t>
  </si>
  <si>
    <t>PORTA DE MADEIRA DE LEI EM COMPENSADO,DE 100X210X3,5CM,FOLHEADA NAS 2 FACES,EXCLUSIVE FERRAGENS,ADUELA E ALIZARES.FORNECIMENTO E COLOCACAO</t>
  </si>
  <si>
    <t>PORTA DE MADEIRA DE LEI COM UMA ALMOFADA REBAIXADA DE 80X210X3,5CM,ADUELA DE 13X3CM E ALIZARES DE 5X2CM,EXCLUSIVE FERRAGENS.FORNECIMENTO E COLOCACAO</t>
  </si>
  <si>
    <t>PORTA DE MADEIRA DE LEI COM UMA ALMOFADA REBAIXADA DE 70X210X3,5CM,ADUELA DE 13X3CM E ALIZARES DE 5X2CM,EXCLUSIVE FERRAGENS.FORNECIMENTO E COLOCACAO</t>
  </si>
  <si>
    <t>PORTA DE MADEIRA DE LEI COM UMA ALMOFADA REBAIXADA DE 60X210X3,5CM,ADUELA DE 13X3CM E ALIZARES DE 5X2CM,EXCLUSIVE FERRAGENS.FORNECIMENTO E COLOCACAO</t>
  </si>
  <si>
    <t>PORTA EXTERNA DE MADEIRA DE LEI,ALMOFADADA,DE 80X210CM,COM MARCO DE 7X3,5CM,EXCLUSIVE FERRAGENS.FORNECIMENTO E COLOCACAO</t>
  </si>
  <si>
    <t>PORTA EXTERNA DE MADEIRA DE LEI,ALMOFADADA,DE 70X210CM,COM MARCO DE 7X3,5CM,EXCLUSIVE FERRAGENS.FORNECIMENTO E COLOCACAO</t>
  </si>
  <si>
    <t>PORTA DE MADEIRA DE LEI COM UMA ALMOFADA REBAIXADA,DE 80X210X3,5CM,EXCLUSIVE FERRAGENS,ADUELA E ALIZARES.FORNECIMENTO ECOLOCACAO</t>
  </si>
  <si>
    <t>PORTA DE MADEIRA DE LEI,COM UMA ALMOFADA REBAIXADA,DE 70X210X3,5CM,EXCLUSIVE FERRAGENS,ADUELA E ALIZARES.FORNECIMENTO ECOLOCACAO</t>
  </si>
  <si>
    <t>PORTA DE MADEIRA DE LEI,COM UMA ALMOFADA REBAIXADA,DE 60X210X3,5CM,EXCLUSIVE FERRAGENS,ADUELA E ALIZARES.FORNECIMENTO ECOLOCACAO</t>
  </si>
  <si>
    <t>PORTA DE MADEIRA DE LEI,COM PAINEL DE VENEZIANA DE 80X210X3,5CM,ADUELA DE 13X3CM E ALIZARES DE 5X2CM,EXCLUSIVE FERRAGENS.FORNECIMENTO E COLOCACAO</t>
  </si>
  <si>
    <t>PORTA DE MADEIRA DE LEI,COM PAINEL DE VENEZIANA DE 70X210X3,5CM,ADUELA DE 13X3CM E ALIZARES DE 5X2CM,EXCLUSIVE FERRAGENS.FORNECIMENTO E COLOCACAO</t>
  </si>
  <si>
    <t>PORTA DE MADEIRA DE LEI,COM PAINEL DE VENEZIANA DE 60X210X3,5CM,ADUELA DE 13X3CM E ALIZARES DE 5X2CM,EXCLUSIVE FERRAGENS.FORNECIMENTO E COLOCACAO</t>
  </si>
  <si>
    <t>PORTA DE MADEIRA DE LEI,COM PAINEL DE VENEZIANA,DE 80X210X3,5CM,EXCLUSIVE FERRAGENS,ADUELA E ALIZARES.FORNECIMENTO E COLOCACAO</t>
  </si>
  <si>
    <t>PORTA DE MADEIRA DE LEI,COM PAINEL DE VENEZIANA,DE 70X210X3,5CM,EXCLUSIVE FERRAGENS,ADUELA E ALIZARES.FORNECIMENTO E COLOCACAO</t>
  </si>
  <si>
    <t>PORTA DE MADEIRA DE LEI,COM PAINEL DE VENEZIANA,DE 60X210X3,5CM,EXCLUSIVE FERRAGENS,ADUELA E ALIZARES.FORNECIMENTO E COLOCACAO</t>
  </si>
  <si>
    <t>PORTA DE MADEIRA DE LEI MACICA,COM ALMOFADA,PARA ENTRADA DESANITARIO,UMA FOLHA,DE ABRIR,DE 60X210X3,5CM E MARCO 7X3CM,EXCLUSIVE FERRAGENS.FORNECIMENTO E COLOCACAO</t>
  </si>
  <si>
    <t>PORTA DE MADEIRA DE LEI MACICA COM 5 ALMOFADAS,DE 80X210X3,5CM,MARCO DE 7X3CM E ALIZARES 5X2CM EM UMA FACE,EXCLUSIVE FERRAGENS.FORNECIMENTO E COLOCACAO</t>
  </si>
  <si>
    <t>PORTA DE MADEIRA DE LEI MACICA COM 5 ALMOFADAS,DE 70X210X3,5CM,MARCO DE 7X3CM E ALIZARES 5X2CM EM UMA FACE,EXCLUSIVE FERRAGENS.FORNECIMENTO E COLOCACAO</t>
  </si>
  <si>
    <t>PORTA DE MADEIRA DE LEI MACICA COM 5 ALMOFADAS,DE 60X210X3,5CM,MARCO DE 7X3CM E ALIZARES 5X2CM EM UMA FACE,EXCLUSIVE FERRAGENS.FORNECIMENTO E COLOCACAO</t>
  </si>
  <si>
    <t>PORTA DE MADEIRA DE LEI MACICA COM 5 ALMOFADAS,DE 80X210X3,5CM,EXCLUSIVE FERRAGENS,ADUELA E ALIZARES.FORNECIMENTO E COLOCACAO</t>
  </si>
  <si>
    <t>PORTA DE MADEIRA DE LEI MACICA COM 5 ALMOFADAS,DE 70X210X3,5CM,EXCLUSIVE FERRAGENS,ADUELA E ALIZARES.FORNECIMENTO E COLOCACAO</t>
  </si>
  <si>
    <t>PORTA DE MADEIRA DE LEI MACICA COM 5 ALMOFADAS,DE 60X210X3,5CM,EXCLUSIVE FERRAGENS,ADUELA E ALIZARES.FORNECIMENTO E COLOCACAO</t>
  </si>
  <si>
    <t>PORTA EM CHAPA DE FIBRA DE MADEIRA PRENSADA (MDP,MDF OU HDF),LEVE,MIOLO EM COLMEIA,PARA PINTURA,MEDINDO (80X210X3,5)CM,EXCLUSIVE FERRAGENS,ADUELA E ALIZARES.FORNECIMENTO E COLOCACAO</t>
  </si>
  <si>
    <t>PORTA EM CHAPA DE FIBRA DE MADEIRA PRENSADA (MDP,MDF OU HDF),LEVE,MIOLO EM COLMEIA,PARA PINTURA,MEDINDO (70X210X3,5)CM,EXCLUSIVE FERRAGENS,ADUELA E ALIZARES.FORNECIMENTO E COLOCACAO</t>
  </si>
  <si>
    <t>PORTA EM CHAPA DE FIBRA DE MADEIRA PRENSADA (MDP,MDF OU HDF),LEVE,MIOLO EM COLMEIA,PARA PINTURA,MEDINDO (60X210X3,5)CM,EXCLUSIVE FERRAGENS,ADUELA E ALIZARES.FORNECIMENTO E COLOCACAO</t>
  </si>
  <si>
    <t>PORTA DE MADEIRA DE LEI EM COMPENSADO DE 60X180X3,5CM,FOLHEADA NAS 2 FACES E MARCO DE 7X3CM,EXCLUSIVE FERRAGENS.FORNECIMENTO E COLOCACAO</t>
  </si>
  <si>
    <t>PORTA DE MADEIRA DE LEI EM COMPENSADO DE 60X150X3,5CM,FOLHEADA NAS 2 FACES E MARCO DE 7X3CM,EXCLUSIVE FERRAGENS.FORNECIMENTO E COLOCACAO</t>
  </si>
  <si>
    <t>PORTA DE MADEIRA DE LEI EM COMPENSADO, DE 90X180X3,5CM,FOLHEADA NAS 2 FACES E MARCO DE 7X3CM,EXCLUSIVE FERRAGENS.FORNECIMENTO E COLOCACAO</t>
  </si>
  <si>
    <t>PORTA DE MADEIRA DE LEI MACICA DE FRISOS (MEXICANA) DE 80X210X3,5CM,ADUELA DE 13X3CM E ALIZARES DE 5X2CM,EXCLUSIVE FERRAGENS.FORNECIMENTO E COLOCACAO</t>
  </si>
  <si>
    <t>PORTA DE MADEIRA DE LEI MACICA DE FRISOS (MEXICANA) DE 70X210X3,5CM,ADUELA DE 13X3CM E ALIZARES DE 5X2CM,EXCLUSIVE FERRAGENS.FORNECIMENTO E COLOCACAO</t>
  </si>
  <si>
    <t>PORTA DE MADEIRA DE LEI MACICA DE FRISOS (MEXICANA) DE 80X210X3,5CM,ADUELA DE 13X3CM E CONTRAMARCO DE 11X2CM,CONFORME PROJETO TIPO Nº6063/EMOP,EXCLUSIVE FERRAGENS.FORNECIMENTO E COLOCACAO</t>
  </si>
  <si>
    <t>PORTA DE MADEIRA DE LEI MACICA DE FRISOS (MEXICANA) DE 70X210X3,5CM,ADUELA DE 13X3CM E CONTRAMARCO DE 11X2CM,CONFORME PROJETO TIPO Nº6063/EMOP,EXCLUSIVE FERRAGENS.FORNECIMENTO E COLOCACAO</t>
  </si>
  <si>
    <t>PORTA DE MADEIRA DE LEI MACICA DE FRISOS (MEXICANA) DE 60X210X3,5CM,ADUELA DE 13X3CM E CONTRAMARCO DE 11X2CM,CONFORME PROJETO TIPO Nº6063/EMOP,EXCLUSIVE FERRAGENS.FORNECIMENTO E COLOCACAO</t>
  </si>
  <si>
    <t>PORTA DE MADEIRA DE LEI MACICA DE FRISOS (MEXICANA) DE 120X210X3,5CM,EM 2 FOLHAS,ADUELA DE 13X3CM E CONTRAMARCO DE 11X2CM,CONFORME PROJETO TIPO N°6063/EMOP,EXCLUSIVE FERRAGENS.FORNECIMENTO E COLOCACAO</t>
  </si>
  <si>
    <t>PORTA DE MADEIRA DE LEI MACICA DE FRISOS (MEXICANA) DE 140X210X3,5CM,EM 2 FOLHAS,ADUELA DE 13X3CM E CONTRAMARCO DE 11X2CCM,CONFORME PROJETO TIPO Nº6063/EMOP,EXCLUSIVE FERRAGENS.FORNECIMENTO E COLOCACAO</t>
  </si>
  <si>
    <t>PORTA DE MADEIRA DE LEI MACICA DE FRISOS (MEXICANA) DE(160X210X3,5)CM,EM 2 FOLHAS E BANDEIRAS DE 60CM,ADUELA DE (13X3)CM E CONTRAMARCO DE 11X2CM,CONFORME PROJETO TIPO Nº6063/EMOP,EXCLUSIVE FERRAGENS E VIDROS.FORNECIMENTO E COLOCACAO</t>
  </si>
  <si>
    <t>PORTA DE MADEIRA DE LEI MACICA DE FRISOS (MEXICANA) DE 80X160X3,5,CONFORME PROJETO TIPO Nº6063/EMOP,EXCLUSIVE FERRAGENS,ADUELA E CONTRAMARCO.FORNECIMENTO E COLOCACAO</t>
  </si>
  <si>
    <t>PORTA DE MADEIRA DE LEI MACICA DE FRISOS (MEXICANA) DE 55X160X3,5CM,CONFORME PROJETO TIPO Nº6063/EMOP,EXCLUSIVE FERRAGENS,ADUELA E CONTRAMARCO.FORNECIMENTO E COLOCACAO</t>
  </si>
  <si>
    <t>PORTA DE MADEIRA DE LEI VAZADA PARA VIDRO,DE 80X210X3,5CM,COM PINAZIOS DE 3CM E CORDOES DE 1X1CM,EXCLUSIVE FERRAGENS.FORNECIMENTO E COLOCACAO</t>
  </si>
  <si>
    <t>PORTA DE MADEIRA DE LEI VAZADA PARA VIDRO,DE 70X210X3,5CM,COM PINAZIOS DE 3CM E CORDOES DE 1X1CM,EXCLUSIVE FERRAGENS.FORNECIMENTO E COLOCACAO</t>
  </si>
  <si>
    <t>PORTA DE MADEIRA DE LEI VAZADA PARA VIDRO,DE 60X210X3,5CM,COM PINAZIOS DE 3CM E CORDOES DE 1X1CM,EXCLUSIVE FERRAGENS.FORNECIMENTO E COLOCACAO</t>
  </si>
  <si>
    <t>PORTA DE MADEIRA DE LEI COM PAINEL DE VENEZIANA DE 120X210X3,5CM,EM 2 FOLHAS,MARCO DE 7X3CM E ALIZARES 5X2CM,EXCLUSIVE FERRAGENS.FORNECIMENTO E COLOCACAO</t>
  </si>
  <si>
    <t>PORTA DE MADEIRA DE LEI COM PAINEL DE VENEZIANA DE 120X210X3,5CM,EM 2 FOLHAS,MARCO DE 7X3CM,EXCLUSIVE FERRAGENS.FORNECIMENTO E COLOCACAO</t>
  </si>
  <si>
    <t>PORTA DE MADEIRA DE LEI COM PAINEL DE VENEZIANA PARA PC DE 300X200X3,5CM,EM 4 FOLHAS,MARCO SIMPLES E DUPLO DE 7X3CM,EXCLUSIVE FERRAGENS.FORNECIMENTO E COLOCACAO</t>
  </si>
  <si>
    <t>PORTA DE MADEIRA DE LEI COM PAINEL DE VENEZIANA PARA PC DE 300X200X3,5CM,EM 4 FOLHAS,MARCOS SIMPLES E DUPLOS DE 7X3CM,EXCLUSIVE FERRAGENS.FORNECIMENTO E COLOCACAO</t>
  </si>
  <si>
    <t>PORTA DE MADEIRA DE LEI COM PAINEL DE VENEZIANA,PARA MEDIDORES DE GAS DE 176X140CM,EM 3 FOLHAS,MARCO DE 7X3CM,EXCLUSIVEFERRAGENS.FORNECIMENTO E COLOCACAO</t>
  </si>
  <si>
    <t>PORTA DE MADEIRA DE LEI COM PAINEL DE VENEZIANA DE 70X100X3,5CM,1 FOLHA,DE ABRIR,MARCO SIMPLES DE 7X3CM,EXCLUSIVE FERRAGENS.FORNECIMENTO E COLOCACAO</t>
  </si>
  <si>
    <t>PORTA DE MADEIRA DE LEI EM COMPENSADO DE 120X210X3,5CM,EM 2FOLHAS,ADUELA DE 13X3CM E ALIZARES 5X2CM,EXCLUSIVE FERRAGENS.FORNECIMENTO E COLOCACAO</t>
  </si>
  <si>
    <t>PORTA DE MADEIRA DE LEI EM COMPENSADO DE 140X210X3,5CM,EM 2FOLHAS,ADUELA DE 13X3CM E ALIZARES 5X2CM,EXCLUSIVE FERRAGENS.FORNECIMENTO E COLOCACAO</t>
  </si>
  <si>
    <t>PORTA DE MADEIRA DE LEI EM COMPENSADO DE 150CMX210X3,5CM,EM2 FOLHAS,ADUELA DE 13X3CM E ALIZARES 5X2CM,EXCLUSIVE FERRAGENS.FORNECIMENTO E COLOCACAO</t>
  </si>
  <si>
    <t>PORTA DE MADEIRA DE LEI EM COMPENSADO DE 160CMX210X3,5CM,EM2 FOLHAS,ADUELA DE 13X3CM E ALIZARES DE 5X2CM,EXCLUSIVE FERRAGENS.FORNECIMENTO E COLOCACAO</t>
  </si>
  <si>
    <t>PORTA DE MADEIRA DE LEI MACICA DE FRISOS DE 80X210X3,5CM,MARCO DE 7X3CM E ALIZARES DE 5X2CM EM UMA FACE,EXCLUSIVE FERRAGENS.FORNECIMENTO E COLOCACAO</t>
  </si>
  <si>
    <t>PORTA DE MADEIRA DE LEI EM COMPENSADO DE 80X210X3,5CM,ADUELA DE 13X3CM E ALIZARES DE 5X2CM,COMPLEMENTADA POR BANDEIRA FIXA DE 40CM DE ALTURA,EXCLUSIVE FERRAGENS.FORNECIMENTO E COLOCACAO</t>
  </si>
  <si>
    <t>PORTA DE MADEIRA DE LEI DE CORRER EM COMPENSADO DE 80X210X3,5CM,PENDURADA EM ROLDANAS,CORRENDO DENTRO DE TRILHO OCO,GUIADA POR CANALETA EMBUTIDA NO PISO COM MARCO DE 7X3CM,EXCLUSIVE FERRAGENS.FORNECIMENTO E COLOCACAO</t>
  </si>
  <si>
    <t>PORTA DE MADEIRA DE LEI DE CORRER EM COMPENSADO DE 80X210X3,5CM,EM 2 FOLHAS,PENDURADA EM ROLDANAS,CORRENDO DENTRO DE TRILHO OCO,GUIADA POR CANALETA EMBUTIDA NO PISO SEM MARCO DE 7X3CM,EXCLUSIVE FERRAGENS E MARCO.FORNECIMENTO E COLOCACAO</t>
  </si>
  <si>
    <t>PORTA DE MADEIRA DE LEI EM COMPENSADO,DE 200X210X3,5CM,2 FOLHAS,COM VISOR EM POLICARBONATO TRANSLUCIDO DE 4MM,MEDINDO 1,10X0,20M,MOLA "FECHA PORTA",PUXADORES VERTICAIS METALICOS DE 40CM,ADUELA 13X3CM E ALIZARES 5X2CM,FAIXAS PROTETORAS EM MATERIAL VINILICO COM 50CM DE ALTURA NA PARTE INFERIOR,EXCLUSIVE PINTURA E FERRAGENS.FORNECIMENTO E COLOCACAO</t>
  </si>
  <si>
    <t>PORTA DE MADEIRA DE LEI,COMPENSADO DE 70X210X3,5CM,COM VISOR EM POLICARBONATO TRANSLUCIDO DE 4MM,MEDINDO 1,10X0,20M,MOLA "FECHA PORTA",PUXADORES VERTICAIS METALICOS DE 40CM,ADUELA13X3CM E ALIZARES 5X2CM,FAIXAS PROTETORAS EM MATERIAL VINILICO COM 50CM ALTURA NA PARTE INFERIOR,CONFORME DESENHO CDRF S/Nº,EXCLUSIVE PINTURA E FERRAGENS.FORNECIMENTO E COLOCACAO</t>
  </si>
  <si>
    <t>PORTA DE MADEIRA DE LEI,COMPENSADO DE 80X210X3,5CM,COM VISOR EM POLICARBONATO TRANSLUCIDO DE 4MM,MEDINDO 1,10X0,20M,MOLA "FECHA PORTA", PUXADORES VERTICAIS METALICO 40CM, ADUELA 13X3CM E ALIZARES 5X2CM,FAIXAS PROTETORAS EM MATERIAL VINILICO COM 50CM DE ALTURA NA PARTE INFERIOR,CONFORME DESENHO CDRFS/Nº,EXCLUSIVE PINTURA E FERRAGENS.FORNECIMENTO E COLOCACAO</t>
  </si>
  <si>
    <t>PORTA DE MADEIRA DE LEI,COMPENSADO DE 90X210X3,5CM,COM VISOR EM POLICARBONATO TRANSLUCIDO DE 4MM,MEDINDO 1,10X0,20M,MOLA "FECHA PORTA",PUXADORES VERTICAIS METALICO 40CM,ADUELA 13X3CM E ALIZARES 5X2CM,FAIXAS PROTETORAS EM MATERIAL VINILICO COM 50CM DE ALTURA NA PARTE INFERIOR,CONFORME DESENHO CDRF S/Nº,EXCLUSIVE PINTURA E FERRAGENS.FORNECIMENTO E COLOCACAO</t>
  </si>
  <si>
    <t>PORTA EM CHAPA DE FIBRA DE MADEIRA PRENSADA (MDP,MDF OU HDF),MEDIO,MIOLO SEMI-SOLIDO E REQUADRO EM MADEIRA NATURAL,ACABAMENTO PARA PINTURA,MEDINDO (80X210X3,5)CM,EXCLUSIVE FERRAGENS.FORNECIMENTO E COLOCACAO</t>
  </si>
  <si>
    <t>PORTA EM CHAPA DE FIBRA DE MADEIRA PRENSADA (MDP,MDF OU HDF),MEDIO,MIOLO SEMI-SOLIDO E REQUADRO EM MADEIRA NATURAL,ACABAMENTO PARA PINTURA,MEDINDO (70X210X3,5)CM,EXCLUSIVE FERRAGENS.FORNECIMENTO E COLOCACAO</t>
  </si>
  <si>
    <t>PORTA EM CHAPA DE FIBRA DE MADEIRA PRENSADA (MDP,MDF OU HDF),MEDIO,MIOLO SEMI-SOLIDO E REQUADRO EM MADEIRA NATURAL,ACABAMENTO PARA PINTURA,MEDINDO (60X210X3,5)CM,EXCLUSIVE FERRAGENS.FORNECIMENTO E COLOCACAO</t>
  </si>
  <si>
    <t>PORTA EM CHAPA DE FIBRA DE MADEIRA PRENSADA (MDP,MDF OU HDF),2 FOLHAS,MEDIO,MIOLO SEMI-SOLIDO E REQUADRO EM MADEIRA NATURAL,ACABAMENTO PARA PINTURA MEDINDO (80X210X3,5)CM,EXCLUSIVE FERRAGENS.FORNECIMENTO E COLOCACAO</t>
  </si>
  <si>
    <t>PORTA EM CHAPA DE FIBRA DE MADEIRA PRENSADA (MDP,MDF OU HDF),2 FOLHAS,MEDIO,MIOLO SEMI-SOLIDO E REQUADRO EM MADEIRA NATURAL,ACABAMENTO PARA PINTURA,MEDINDO (70X210X3,5)CM,EXCLUSIVE FERRAGENS.FORNECIMENTO E COLOCACAO</t>
  </si>
  <si>
    <t>PORTA EM CHAPA DE FIBRA DE MADEIRA PRENSADA (MDP,MDF OU HDF),2 FOLHAS,MEDIO,MIOLO SEMI-SOLIDO E REQUADRO EM MADEIRA NATURAL,ACABAMENTO PARA PINTURA,MEDINDO (60X210X3,5)CM,EXCLUSIVE FERRAGENS.FORNECIMENTO E COLOCACAO</t>
  </si>
  <si>
    <t>PORTINHOLA DE MADEIRA DE LEI EM COMPENSADO DE 20MM,PARA FECHAMENTO DE QUADROS DE LUZ OU ARMARIOS,INCLUSIVE GUARNICAO,EXCLUSIVE FERRAGENS.FORNECIMENTO E COLOCACAO</t>
  </si>
  <si>
    <t>PORTINHOLA DE MADEIRA DE LEI,MACICA,DE 80X20CM,EM 2 FOLHAS DE CORRER EM TRILHOS DE ALUMINIO,CONFORME PROJETO Nº 6011/EMOP.FORNECIMENTO E COLOCACAO</t>
  </si>
  <si>
    <t>PORTAO DE TABUAS DE MADEIRA DE LEI,SOBRE ARMACAO TRIANGULADA E MARCO,EXCLUSIVE FERRAGENS.FORNECIMENTO E COLOCACAO</t>
  </si>
  <si>
    <t>JANELA DE MADEIRA DE LEI GUILHOTINA DE 150X150X3,5CM,EM 2 FOLHAS,COM CAIXILHO PARA VIDRO E MARCO DUPLO,COM CAIXAS PARA CONTRAPESOS,EXCLUSIVE FERRAGENS.FORNECIMENTO E COLOCACAO</t>
  </si>
  <si>
    <t>JANELA DE MADEIRA DE LEI GUILHOTINA DE 100X150X3CM,EM 2 FOLHAS,MARCO DUPLO COM CAIXILHO PARA VIDRO,PRESOS EM BORBOLETAS,EXCLUSIVE FERRAGENS.FORNECIMENTO E COLOCACAO</t>
  </si>
  <si>
    <t>JANELA DE MADEIRA DE LEI GUILHOTINA DE 120X150X3CM,EM 2 FOLHAS,MARCO DUPLO COM CAIXILHO PARA VIDRO,PRESOS EM BORBOLETAS,EXCLUSIVE FERRAGENS.FORNECIMENTO E COLOCACAO</t>
  </si>
  <si>
    <t>JANELA DE MADEIRA DE LEI GUILHOTINA DE 150X150X3CM,EM 2 FOLHAS,MARCO DUPLO COM CAIXILHO PARA VIDRO,PRESOS EM BORBOLETAS,EXCLUSIVE FERRAGENS.FORNECIMENTO E COLOCACAO</t>
  </si>
  <si>
    <t>JANELA DE MADEIRA DE LEI DE ABRIR DE 120X150X3CM,TIPO VVP (VENEZIANA,VIDRO E POSTIGO) EM 2 FOLHAS E MARCO DE 7X3CM,EXCLUSIVE FERRAGENS.FORNECIMENTO E COLOCACAO</t>
  </si>
  <si>
    <t>JANELA DE MADEIRA DE LEI DE ABRIR DE 100X100X3CM,TIPO VVP (VENEZIANA,VIDRO E POSTIGO) EM 2 FOLHAS E MARCO DE 7X3CM,EXCLUSIVE FERRAGENS.FORNECIMENTO E COLOCACAO</t>
  </si>
  <si>
    <t>JANELA DE MADEIRA DE LEI EM VENEZIANA DE 200X100X3CM,COM 2 FOLHAS DE CORRER,EXCLUSIVE FERRAGENS.FORNECIMENTO E COLOCACAO</t>
  </si>
  <si>
    <t>JANELA DE MADEIRA DE LEI DE CORRER DE 150X150X3,5CM,EM 2 FOLHAS,PARA VIDRO,COM BANDEIRA EM CAIXILHO DE VIDRO,EXCLUSIVE FERRAGENS.FORNECIMENTO E COLOCACAO</t>
  </si>
  <si>
    <t>JANELA DE MADEIRA DE LEI DE CORRER DE 200X150X3,5CM,EM 4 FOLHAS,SENDO 2 DE CORRER,PARA VIDRO,COM BANDEIRA EM CAIXILHO DEVIDRO,EXCLUSIVE FERRAGENS.FORNECIMENTO E COLOCACAO</t>
  </si>
  <si>
    <t>JANELA DE MADEIRA DE LEI DE CORRER,DE 2 FOLHAS,DE 110X120X3CM,INCLUSIVE GUARNICAO,EXCLUSIVE FERRAGENS.FORNECIMENTO E COLOCACAO</t>
  </si>
  <si>
    <t>JANELA DE MADEIRA DE LEI DE CORRER,DE 2 FOLHAS,DE 110X140X3CM,INCLUSIVE GUARNICAO,EXCLUSIVE FERRAGENS.FORNECIMENTO E COLOCACAO</t>
  </si>
  <si>
    <t>JANELA DE MADEIRA DE LEI DE CORRER,DE 4 FOLHAS,DE 160X120X3CM,INCLUSIVE GUARNICAO,EXCLUSIVE FERRAGENS.FORNECIMENTO E COLOCACAO</t>
  </si>
  <si>
    <t>JANELA DE MADEIRA DE LEI DE CORRER,DE 4 FOLHAS,DE 210X140X3CM,INCLUSIVE GUARNICAO,EXCLUSIVE FERRAGENS.FORNECIMENTO E COLOCACAO</t>
  </si>
  <si>
    <t>JANELA DE MADEIRA DE LEI,BASCULANTE DE 100X140X3CM,COM 3 FOLHAS,EXCLUSIVE FERRAGENS.FORNECIMENTO E COLOCACAO</t>
  </si>
  <si>
    <t>GUARDA-CORPO DE MADEIRA DE LEI APARELHADA,NA ALTURA UTIL DE1,00M,ENGASTADO 5CM NO CONCRETO,INTERCALADO POR MONTANTES DE 7,5CMX11,25CM/3"X4.1/2",COM ESPACAMENTO DE 1,00M,FORMANDO MODULOS "X",PARA CONTRAVENTAMENTO,COM PECAS DE 3,75CMX7,5CM/1.1/2"X3".FORNECIMENTO E COLOCACAO</t>
  </si>
  <si>
    <t>GRADE DE RIPAS DE MADEIRA DE LEI,CRUZADAS,MONTADAS E FIXADAS SOBRE PECAS DE 5X5CM,FORMANDO QUADROS DE 60X60CM.FORNECIMENTO E COLOCACAO</t>
  </si>
  <si>
    <t>ESTRADO DE MADEIRA DE LEI,FORMADO POR RIPAS COM INTERVALOS DE 2,5CM, E APOIADAS EM TRAVESSAS DE 4CM, ESPACADAS DE 10CM,FIXADAS COM PARAFUSOS DE LATAO DE 1.1/2".FORNECIMENTO E COLOCACAO</t>
  </si>
  <si>
    <t>QUADRO DE MADEIRA DE LEI,PARA COLOCACAO DE APARELHO DE AR CONDICIONADO DE 1 A 2HP,INCLUSIVE ALIZAR.FORNECIMENTO E COLOCACAO</t>
  </si>
  <si>
    <t>QUADRO MURAL EM COMPENSADO DE 10MM, INCLUSIVE MOLDURA DO MESMO MATERIAL.FORNECIMENTO E COLOCACAO</t>
  </si>
  <si>
    <t>QUADRO DE AULA EM ARGAMASSA,EMPREGANDO-SE CORANTE VERDE,COMMOLDURA E PORTA-GIZ DE MADEIRA.FORNECIMENTO E COLOCACAO</t>
  </si>
  <si>
    <t>QUADRO MURAL DE CELULOSE PRENSADA COM FLANELOGRAFO,MEDINDO 504X123CM, MOLDURA DE MADEIRA ENVERNIZADA,CONFORME PROJETO Nº6012/EMOP.FORNECIMENTO E COLOCACAO</t>
  </si>
  <si>
    <t>BALCAO DE ATENDIMENTO DE MADEIRA DE LEI,VAO DE 130X105CM,COMPORTA DE FRISOS DE MADEIRA,EM 2 FOLHAS,COM UMA PRATELEIRA,CONFORME PROJETO Nº6013/EMOP,EXCLUSIVE FERRAGENS E SOCO DE CONCRETO E ALVENARIA.FORNECIMENTO E COLOCACAO</t>
  </si>
  <si>
    <t>BALCAO BASCULAVEL EM COMPENSADO NAVAL DE 10MM,COM ACABAMENTO EM CHAPA LAMINADA,1,50X0,30M.FORNECIMENTO E COLOCACAO</t>
  </si>
  <si>
    <t>PRATELEIRA DE MADEIRA DE LEI EM COMPENSADO DE 20MM E 40CM DE LARGURA,SOBRE CANTONEIRAS DE FERRO.FORNECIMENTO E COLOCACAO</t>
  </si>
  <si>
    <t>PRATELEIRA DE MADEIRA DE LEI EM COMPENSADO DE 20MM E 50CM DE LARGURA,SOBRE CANTONEIRAS DE FERRO.FORNECIMENTO E COLOCACAO</t>
  </si>
  <si>
    <t>PRATELEIRA DE MADEIRA DE LEI EM COMPENSADO DE 20MM E 60CM DE LARGURA,SOBRE CANTONEIRAS DE FERRO.FORNECIMENTO E COLOCACAO</t>
  </si>
  <si>
    <t>PROTECAO TIPO BATE-CADEIRA DE MADEIRA DE LEI,15X2CM,APARELHADA EM UMA FACE E NOS TOPOS,EXCLUSIVE PINTURA.FORNECIMENTO ECOLOCACAO</t>
  </si>
  <si>
    <t>PROTECAO DE PAREDES DE SALA DE AULA,COM MADEIRA DE LEI,20X2,5CM, APARELHADA EM UMA FACE E NOS TOPOS, EXCLUSIVE PINTURA.FORNECIMENTO E COLOCACAO</t>
  </si>
  <si>
    <t>FRISO EM MADEIRA DE LEI,MEDINDO 3X1,5CM,BOLEADO.FORNECIMENTO E COLOCACAO</t>
  </si>
  <si>
    <t>ADUELA EM MADEIRA DE LEI,DE 14X3CM,COM 3,5CM DE REBAIXO.FORNECIMENTO E COLOCACAO</t>
  </si>
  <si>
    <t>MOLDURA DE MADEIRA DE LEI,ENVERNIZADA,DE 10X2,5CM,PARA QUADRO DE AULA,CONFORME PROJETO N°6015/EMOP.FORNECIMENTO E COLOCACAO</t>
  </si>
  <si>
    <t>PORTA GIZ DE MADEIRA DE LEI,ENVERNIZADO,DE 10X2,5CM,PARA QUADRO DE AULA,CONFORME PROJETO N°6016/EMOP.FORNECIMENTO E COLOCACAO</t>
  </si>
  <si>
    <t>PORTA DE MADEIRA DE LEI EM COMPENSADO,FOLHEADA NAS 2 FACES COM 3CM DE ESPESSURA,EXCLUSIVE FERRAGENS,ADUELAS E ALIZARES.FORNECIMENTO E COLOCACAO</t>
  </si>
  <si>
    <t>PORTA DE MADEIRA DE LEI COM PAINEL DE VENEZIANA,COM 3CM DE ESPESSURA,EXCLUSIVE FERRAGENS,ADUELAS E ALIZARES.FORNECIMENTO E COLOCACAO</t>
  </si>
  <si>
    <t>PORTA DE MADEIRA DE LEI MACICA COM ATE 5 ALMOFADAS,COM 3,5CM DE ESPESSURA,EXCLUSIVE FERRAGENS,MARCO E ALIZAR.FORNECIMENTO E COLOCACAO</t>
  </si>
  <si>
    <t>JANELA DE MADEIRA DE LEI DE VENEZIANA DE ABRIR OU CORRER,COM 3CM DE ESPESSURA,EXCLUSIVE FERRAGENS E GUARNICAO.FORNECIMENTO E COLOCACAO</t>
  </si>
  <si>
    <t>JANELA DE MADEIRA DE LEI DE ABRIR OU CORRER,PARA VIDRO,COM 3CM DE ESPESSURA,EXCLUSIVE FERRAGENS E GUARNICAO.FORNECIMENTO E COLOCACAO</t>
  </si>
  <si>
    <t>CAIXILHO FIXO DE VENEZIANA EM MADEIRA DE LEI, COM 3CM DE ES-PESSURA EXCLUSIVE GUARNICAO.FORNECIMENTO E COLOCACAO.</t>
  </si>
  <si>
    <t>CAIXILHO FIXO DE MADEIRA DE LEI,COM 3CM DE ESPESSURA,EXCLUSIVE GUARNICAO.FORNECIMENTO E COLOCACAO</t>
  </si>
  <si>
    <t>CAIXILHO FIXO DE MADEIRA DE LEI,PARA VIDRO,COM 3CM DE ESPESSURA,EXCLUSIVE GUARNICAO.FORNECIMENTO E COLOCACAO</t>
  </si>
  <si>
    <t>DECK EM MADEIRA DE LEI APARELHADA,FORMADO POR PECAS DE 2X10CM,COM INTERVALOS DE 2,5CM E APOIADAS EM TRAVESSAS DE MADEIRA SERRADA (7,5CMX7,5CM/3"X3") E ESTRUTURA EM TORAS DE MADEIRA COM 25CM DE DIAMETRO,TRATADO,ALTURA UTIL MEDIA DE 1,50M,ENTERRADO 1,00M DE PROFUNDIDADE.FORNECIMENTO E COLOCACAO</t>
  </si>
  <si>
    <t>DECK EM MADEIRA DE LEI APARELHADA,COM ASSOALHO MEDINDO APROXIMADAMENTE 18X2CM,VIGAS LONGITUDINAIS DE 7,5X15CM,TRANSVERSAIS DE 10X15CM,GUARDA-CORPO COMPOSTO DE PECAS DE 15X15CM E 20X2,5CM.FORNECIMENTO E COLOCACAO</t>
  </si>
  <si>
    <t>CHAPA DE FIBRA  DE MADEIRA  DE ALTA DENSIDADE  EM PLACAS DE1220X2440MM,COM 2,5MM DE ESPESSURA.FORNECIMENTO</t>
  </si>
  <si>
    <t>MADEIRA DE REFLORESTAMENTO,AUTOCLAVADA,EM TORA,ATE 6,00M DECOMPRIMENTO,DIAMETRO DE 12CM.FORNECIMENTO</t>
  </si>
  <si>
    <t>MADEIRA DE REFLORESTAMENTO,AUTOCLAVADA,EM TORA,ATE 6,00M DE COMPRIMENTO,DIAMETRO DE 15CM.FORNECIMENTO</t>
  </si>
  <si>
    <t>MADEIRA DE REFLORESTAMENTO,AUTOCLAVADA,EM TORA,ATE 6,00M DECOMPRIMENTO,DIAMETRO DE 20CM.FORNECIMENTO</t>
  </si>
  <si>
    <t>MADEIRA DE REFLORESTAMENTO,AUTOCLAVADA,EM TORA,ATE 6,00M DECOMPRIMENTO,DIAMETRO DE 25CM.FORNECIMENTO</t>
  </si>
  <si>
    <t>FERRAGENS PARA PORTA DE MADEIRA,DE 1 FOLHA,DE ABRIR,DE ENTRADA PRINCIPAL, CONSTANDO DE FORNEC.S/COLOCACAO,DE:-FECHADURADE CILINDRO CENTRAL,DE LATAO,ACABAMENTO CROMADO;-MACANETA TIPO BOLA,E ESPELHO CIRCULAR,DE LATAO,ACABAMENTO CROMADO;-3 DOBRADICAS 3"X3" DE ACO LAMINADO,COM PINO (EIXO) E BOLAS DE FERRO</t>
  </si>
  <si>
    <t>FERRAGENS P/PORTA DE MADEIRA,DE 1 FOLHA DE ABRIR,DE ENTRADAPRINCIPAL, CONSTANDO DE FORNEC.S/COLOCACAO DE:-FECHADURA DECILINDRO, DE LATAO CROMADO;-MACANETA TIPO BOLA,DE LATAO, ACABAMENTO CROMADO;-ESPELHO DE LATAO FUNDIDO OU LAMINADO,FORMARETANGULAR OU SEMI-ELIPTICA,ACABAMENTO CROMADO;-3 DOBRADICAS 3"X3" DE ACO LAMINADO,COM PINO E BOLAS DE FERRO</t>
  </si>
  <si>
    <t>FERRAGENS P/PORTA DE MADEIRA,DE 1 FOLHA DE ABRIR,DE ENTRADAPRINCIPAL, CONSTANDO DE FORNEC.S/COLOCACAO,DE:-FECHADURA DECILINDRO DE FERRO,ACABAMENTO CROMADO;-MACANETA TIPO BOLA EMZAMAK POLIDO E CROMADO;-ESPELHO RETANGULAR EM FERRO POLIDO,ACABAMENTO CROMADO;-3 DOBRADICAS 3"X3" DE FERRO GALVANIZADO,COM PINO E BOLAS DE LATAO</t>
  </si>
  <si>
    <t>FERRAGENS P/PORTA DE MADEIRA,DE 1 FOLHA DE ABRIR,ENTRADA PRINCIPAL, CONSTANDO FORN.S/COLOC.DE:-FECHADURA CILINDRO LATAOCROMADO,C/TRAVA ALTA SEGURANCA,TETRA CHAVE E LINGUETA DE ACO;-MACANETA TIPO BOLA, ACAB.CROMADO;-ESPELHO DE FORMA RETANGULAR EM LATAO CROMADO OU EM ALUMINIO ANODIZADO;-3 DOBRADICAS 3"X3" EM LATAO CROMADO,C/PINOS BOLAS E ANEIS DE LATAO</t>
  </si>
  <si>
    <t>FERRAGENS P/PORTA MADEIRA,DE 2 FOLHAS DE ABRIR,DE ENTRADA PRINCIPAL,CONSTANDO DE FORN.S/COLOC.DE:-FECHADURA CILINDRO,DELATAO,MONOBLOCO,ACABAMENTO CROMADO,;-ENTRADA CIRCULAR,LATAO,ACABAMENTO CROMADO;-ROSETA CIRCULAR,LATAO,ACAB.CROMADO;-MACANETA TIPO ALAVANCA,LATAO,ACABAMENTO CROMADO;-6 DOBRADICAS 3"X3" LATAO CROMADO,C/PINOS,BOLAS E ANEIS DE LATAO E 2 FECHOS</t>
  </si>
  <si>
    <t>FERRAGENS PARA PORTA DE MADEIRA,DE 1 FOLHA DE ABRIR,DE ENTRADA DE SERVICO,CONSTANDO DE FORNEC.S/COLOCACAO,DE:-FECHADURADE CILINDRO OVALADO OU CIRCULAR,DE LATAO,DE ACABAMENTO CROMADO;-3 DOBRADICAS 3"X2.1/2" DE FERRO GALVANIZADO, COM PINO EBOLAS DE LATAO</t>
  </si>
  <si>
    <t>FERRAGENS P/PORTA MADEIRA,1 FOLHA DE ABRIR,ENTRADA DE SERVICO,CONSTANDO DE FORNEC.S/COLOCACAO,DE;-FECHADURA DE CILINDROOVALADO,TRINCO REVERSIVEL,DE LATAO, ACABAMENTO CROMADO;-MACANETA TIPO BOLA,LATAO,ACABAMENTO CROMADO;-ESPELHO RETANGULAROU SEMI-ELIPTICO,LATAO FUNDIDO,ACABAMENTO CROMADO;-3 DOBRADICAS 3"X2.1/2" FERRO GALV.C/PINO E BOLAS DE LATAO</t>
  </si>
  <si>
    <t>FERRAGENS PARA PORTA DE MADEIRA,DE 1 FOLHA DE ABRIR,EXTERNA,CONSTANDO DE FORNECIMENTO S/COLOCACAO,DE:-FECHADURA EXTERNATIPO OVAL,ACABAMENTO CROMADO ACETINADO;-MACANETA TIPO BOLA,LATAO,ACABAMENTO CROMADO ACETINADO;-ROSETA CIRCULAR EM LATAO LAMINADO, ACABAMENTO CROMADO ACETINADO;-3 DOBRADICAS 3"X3"EM LATAO CROMADO,COM PINOS,BOLAS E ANEIS DE LATAO</t>
  </si>
  <si>
    <t>FERRAGENS PARA PORTA DE MADEIRA,PIVOTANTE,DE 1 FOLHA,EXTERNA,CONSTANDO DE FORNECIMENTO SEM COLOCACAO (ESTA INCLUIDA NO FORNECIMENTO E COLOCACAO DAS ESQUADRIAS) DE:-FECHADURA COM TRINCO ROLETE,EM LATAO,ACABAMENTO CROMADO-PUXADOR VERTICAL EM ACO INOX-DOBRADICA PIVOTANTE (PIVO INFERIOR E SUPERIOR) EM ACO INOX</t>
  </si>
  <si>
    <t>FERRAGENS P/PORTAS DE MADEIRA,1 FOLHA DE ABRIR,INTERNAS,SOCIAIS OU DE SERVICO,CONSTANDO DE FORNEC.S/COLOC.,DE:-FECHADURA TIPO GORGE,TRINCO REVERSIVEL,EM LATAO,ACABAMENTO CROMADO;-ENTRADA E ROSETA CIRCULARES,LATAO LAMINADO,ACABAMENTO CROMADO;-MACANETA TIPO ALAVANCA,EM LATAO,ACABAMENTO CROMADO;-3 DOBRADICAS FERRO GALVANIZADO 3"X2.1/2",COM PINO E BOLAS DE FERRO</t>
  </si>
  <si>
    <t>FERRAGENS PARA PORTAS MADEIRA,DE 1 FOLHA DE ABRIR,INTERNAS,SOCIAIS OU DE SERVICO,CONSTANDO DE FORNECIMENTO S/COLOCACAO;-FECHADURA SIMPLES, RETANGULAR,DE FERRO,ACABAMENTO CROMADO;-MACANETA TIPO ALAVANCA,EM ZAMAK OU LATAO,ACABAMENTO POLIDOE CROMADO;-ESPELHO RET.OU SEMIELIPTICO FERRO OU LATAO;-3 DOBRADICAS DE FERRO GALV.DE 3"X2.1/2",C/PINOS E BOLAS DE LATAO</t>
  </si>
  <si>
    <t>FERRAGENS P/PORTAS MAD.INTERNAS,2 FOLHAS DE ABRIR,CONSTANDOFORN.S/COLOC.DE:-FECHADURA TIP.GORGE,TRINCO REVERSIVEL,LATAO,ACABAMENTO CROMADO;-ENTRADA E ROSETA,CIRCULARES, LATAO LAMINADO, ACABAMENTO CROMADO;-MACANETA TIPO ALAVANCA, EM LATAO,ACABAMENTO CROMADO, 6 DOBRADICAS FERRO GALV.3"X2.1/2", PINOFERRO E BOLAS LATAO,2 FECHOS EMBUTIR,40CM,LATAO POLIDO</t>
  </si>
  <si>
    <t>FERRAGENS PARA PORTAS DE MADEIRA,DE 1 FOLHA DE ABRIR,INTERNAS,DE SALAS E QUARTOS DE HOSPITAIS,CONSTANDO DE FORNECIMENTOS/COLOCACAO,DE:-MACANETA TIPO "ALAVANCA PARA BRACO", C/ACABAMENTO EM ALUMINIO DESTACAVEL;-FECHADURA EQUIPADA C/CILINDROMESTRAVEL E CHAVE DE SEGREDO;-3 DOBRADICAS EM LATAO DE 3"X3.1/2",ACABAMENTO CROMADO,COM PINO,BOLAS E ANEIS DE LATAO</t>
  </si>
  <si>
    <t>FERRAGENS P/PORTA MADEIRA,1 FOLHA DE ABRIR,INTERNA,CONSTANDO DE FORNEC.S/COLOC.,DE:-FECHADURA SIMPLES,RETANGULAR ACABAM.CROMADO ACETINADO;-MACANETA TIPO ALAVANCA,ACABAMENTO CROMADO ACETINADO;-ROSETA CIRCULAR EM LATAO LAMINADO ACABAMENTO CROMADO ACETINADO;-3 DOBRADICAS DE FERRO GALVANIZ.DE 3"X2.1/2",COM PINO E BOLAS DE LATAO</t>
  </si>
  <si>
    <t>FERRAGENS PORTAS MAD.1 FOLHA,ABRIR,P/BANHEIRO,CONSTANDO FORN.S/COLOC.DE:-FECHADURA TIP.TRANQUETA,TRINCO REVERSIVEL,LATAO,ACABAMENTO CROMADO;-MACANETA TIPO ALAVANCA,LATAO,ACABAMENTO CROMADO;-TRANQUETA TRINCO ACOPLADO,CIRCULAR,LATAO LAMINADO,ACABAMENTO CROMADO;-ENTRADA CIRCULAR,LATAO, ACABAMENTO CROMADO;-3 DOBRADICAS FERRO GALV.3"X2.1/2",PINO E BOLAS DE LATAO</t>
  </si>
  <si>
    <t>FERRAGENS PARA PORTAS DE MADEIRA,DE 1 FOLHA,DE ABRIR,INTERNA PARA BANHEIRO DE SERVICO, CONSTANDO DE FORN.S/COLOC.,DE:-FECHADURA SIMPLES,COM CHAPA-TESTA,LINGUETA E CUBO EM LATAO,ACABAMENTO CROMADO;-TRANQUETA CIRCULAR EM LATAO LAMINADO,TRINCO ACOPLADO, ACABAMENTO CROMADO;-3 DOBRADICAS DE FERRO GALVANIZADO DE 3"X2.1/2",COM PINO E BOLAS DE FERRO</t>
  </si>
  <si>
    <t>FERRAGENS PARA PORTAS DE MADEIRA,DE 1 FOLHA,DE ABRIR,PARA SANITARIOS OU CHUVEIROS COLETIVOS,CONSTANDO DE FORNECIMENTO S/ COLOCACAO,DE:-FECHO DE SOBREPOR,TIPO "LIVRE-OCUPADO", RETANGULAR,EM ZAMAK OU LATAO,ACABAMENTO CROMADO;-3 DOBRADICAS DEFERRO GALVANIZADO DE 3"X2.1/2",COM PINO E BOLAS DE FERRO</t>
  </si>
  <si>
    <t>FERRAGENS PARA PORTAS DE MADEIRA,1 FOLHA,DE ABRIR,PARA SANITARIOS OU CHUVEIROS COLETIVOS,CONSTANDO DE FORNEC.S/COLOC.,DE:-FECHO DE SOBREPOR,TIPO "LIVRE-OCUPADO",RETANGULAR,EM ZAMAK OU LATAO, ACABAMENTO CROMADO;-3 DOBRADICAS DE FERRO GALVANIZADO DE 3"X3",COM PINO E BOLAS DE LATAO</t>
  </si>
  <si>
    <t>FERRAGENS PARA PORTAS DE MADEIRA,1 FOLHA,DE ABRIR,PARA BANHEIRO,CONSTANDO DE FORNEC.S/COLOC.,DE:-FECHADURA SIMPLES,RETANGULAR,COM CHAPA-TESTA EM FERRO,ACABAMENTO CROMADO;-MACANETATIPO ALAVANCA, ACABAMENTO CROMADO;-ESPELHO RETANGULAR, ACAB. CROMADO;-3 DOBRADICAS DE FERRO GALVANIZADO DE 3"X2.1/2",COM PINO E BOLAS DE LATAO</t>
  </si>
  <si>
    <t>FERRAGENS P/PORTAS MAD.COLOCADAS DIVISORIAS MARMORE, MARMORITE OU CONCR.ATE 3CM ESP.CONSTANDO FORN.S/COLOC.DE:-2 DOBRADICAS C/UMA DAS ABAS EM "U", EM LATAO, ACAB.CROMADO,PARA DIVISORIAS DE MARMORE;-FECHO DE SOBREPOR,TIPO "LIVRE-OCUPADO",RETANG.,EM ZAMAK OU LATAO,ACAB.CROMADO;-BATENTE EM "U",EM LATAO,ACAB.CROMADO,PARA DIVISORIAS DE MARMORE</t>
  </si>
  <si>
    <t>FERRAGENS P/PORTAS DE MADEIRA,DE CORRER,DE 1 FOLHA,CONSTANDO DE FORN.S/COLOC.DE:-FECHADURA C/CHAVE BI-PART.,LATAO, ACABAMENTO CROMADO;-2,00M DE TRILHO EM "U",DE FERRO;-2 ROLDANAS DE FERRO;-2 GUIAS DE LATAO,TAMANHO 3/4",SEM CANTONEIRA;-2,00M CANALETA DE ALUMINIO,TAMANHO 2,00MX3/4",2 CONCHAS COM FUROPARA CHAVE, LATAO CROMADO</t>
  </si>
  <si>
    <t>FERRAGENS P/PORTAS DE MADEIRA,DE CORRER,DE 2 FOLHAS,CONSTANDO DE FORNEC.S/COLOC.DE:-FECHADURA COM CHAVE BI-PARTIDA,LATAO,ACABAMENTO CROMADO;-4,00M DE TRILHO EM "U",DE FERRO;-4 ROLDANAS DE FERRO;-4 GUIAS DE LATAO,TAMANHO 3/4",SEM CANTONEIRA;-4,00M DE CANALETA DE ALUMIN.,TAMANHO 2,00MX3/4";-2 CONCHAS,COM FURO PARA CHAVE,EM LATAO CROMADO</t>
  </si>
  <si>
    <t>FERRAGENS PARA PORTA DE MADEIRA,PIVOTANTE,DE 1 FOLHA,INTERNA,CONSTANDO DE FORNECIMENTO SEM COLOCACAO (ESTA INCLUIDA NO FORNECIMENTO E COLOCACAO DAS ESQUADRIAS) DE:-FECHADURA COM TRINCO ROLETE,EM LATAO,ACABAMENTO CROMADO-PUXADOR VERTICAL EM ACO INOX-DOBRADICA PIVOTANTE (PIVO INFERIOR E SUPERIOR) EM ACO INOX</t>
  </si>
  <si>
    <t>FERRAGENS P/PORTAS DIVISORIAS,1 FOLHA,REVEST.MAD.OU LAMINADO VINILICO,CONST.FORN.S/COLOC.DE:-FECHADURA CILINDRO CENTRAL,LATAO,ACABAMENTO CROMADO, MACANETA TIPO BOLA E ESPELHO CIRCULAR(CONJUNTO),ACABAMENTO CROMADO;-1 FECHO EMBUT.LATAO POLIDO,ACABAMENTO CROMADO,C/40CM;-3 DOBRADICAS DE 3"X2.1/2",LATAO,ACABAMENTO CROMADO,COM PINO,BOLAS E ANEIS DE LATAO</t>
  </si>
  <si>
    <t>FERRAGENS P/PORTAS DIVISORIAS,2 FOLHAS,REVEST.MAD.OU LAMINADO VINILICO,CONSTANDO FORN.S/COLOC.DE:-FECHADURA DE CILINDROCENTRAL,DE LATAO,ACABAMENTO CROMADO C/MACANETA TIPO BOLA E ESPELHO CIRCULAR(CONJ.),ACABAMENTO CROMADO;-2 FECHOS EMBUTIR,LATAO POLIDO, ACABAMENTO CROMADO, C/40CM CADA;-6 DOBRADICAS3"X2.1/2",EM LATAO,ACABAMENTO CROMADO,C/PINO,BOLAS LATAO</t>
  </si>
  <si>
    <t>FERRAGENS PARA PORTAS DE MADEIRA DE BARRACAO DE OBRA OU CASA TIPO POPULAR, CONST.DE FORNEC.S/COLOC.DE:-FECHADURA CAIXAODE SOBREPOR,FORMA RETANGULAR,DE 100X86X38MM,ACABAMENTO FERRO RESINADO PRETO:-3 DOBRADICAS DE FERRO,DE 2.1/2"X2.1/2",COMPINO E BOLAS DE LATAO</t>
  </si>
  <si>
    <t>FERRAGENS PARA PORTAS DE MADEIRA DE ARMARIO,CONSTANDO DE FORNECIMENTO S/COLOC.,DE:-FECHADURA PARA ARMARIO EM LATAO,ACABAMENTO CROMADO,COM CHAVES TIPO GORGE;-3 DOBRADICAS DE 2.1/2"X1.3/8",EM LATAO,ACABAMENTO CROMADO,COM PINO E BOLAS DE LATAO</t>
  </si>
  <si>
    <t>FERRAGENS P/PORTAS DE CORRER DE ARMARIO EM BANCA, CONSTANDOFORNEC.S/COLOC.,DE:-2,00M DE TRILHO DE ALUMINIO P/RODIZIOS,SECAO QUADRADA EM TORNO DE 1/4"X1/4";-4 RODIZIOS EM LATAO OU EM ZAMAK;-2 CONCHAS EM LATAO CROMADO,FORMA RETANGULAR, TAMANHO MEDIO,COM A PARTE CENTRAL PARA PUXAR,ARREDONDADA</t>
  </si>
  <si>
    <t>FERRAGENS PARA JANELA DE MADEIRA,TIPO GUILHOTINA,CONSTANDO DE FORNEC.S/COLOC.DE:-2 BORBOLETAS DE LATAO OU ZAMAK,ASAS TRIANGULARES VAZADAS,ACABAMENTO CROMADO OU NIQUELADO;-4 CONCHAS SIMPLES EM LATAO,FORMA RETANGULAR, FUNDO EM BAIXO RELEVO ESEM FURO,ACABAMENTO CROMADO</t>
  </si>
  <si>
    <t>FERRAGENS  P/JANELA DE MADEIRA TIPO GUILHOTINA CONTRA PESO,CONST.FORN.S/COLOC.DE:-4 ROLDANAS LATAO,DIAM.2",CADA;-4,00MCABO DE ACO FLEXIVEL 1/8";-4 PRESILHAS LATAO P/CABO ACO;-12PARAFUSOS 1.1/4" C/ILHOS,LATAO NIQUELADO;-25KG  CONTRAPESOSFERRO FUNDIDO;-2 FECHOS SEGURANCA,EMBUTIR,LATAO CROMADO;-2 CONCHAS SIMPLES,LATAO,FORMA RETANGULAR,SEM FURO,ACAB.CROMADO</t>
  </si>
  <si>
    <t>FERRAGENS PARA JANELA DE MADEIRA,BASCULANTE,CONSTANDO DE FORNECIMENTO SEM COLOCACAO,DE:-2 PARES DE GONZOS DE SOBREPOR,DE LATAO,TIPO MACHO-FEMEA;-1 COMANDO PARA BASCULANTE COM PUNHO DE LATAO NIQUELADO E HASTE DE FERRO PARA PINTAR</t>
  </si>
  <si>
    <t>FERRAGENS PARA JANELA DE MADEIRA,DE ABRIR,DE 2 FOLHAS,CONSTANDO DE FORNECIMENTO S/COLOC.,DE:-1 CREMONA, C/VARA DE LATAOC/1,50M ACABAMENTO CROMADO;-2 CARRANCAS EM FERRO FUNDIDO, CABECOTE ARTICULADO EM FORMA DE MEIA VOLTA;-6 DOBRADICAS DE FERRO GALVANIZADO,DE 2.1/2"X3",COM PINO E BOLAS DE LATAO</t>
  </si>
  <si>
    <t>FERRAGENS P/JANELA DE MADEIRA,DE CORRER,EM 2 FOLHAS,CONSTANDO DE FORNECIMENTO SEM COLOCACAO,DE:-4 RODIZIOS DE LATAO C/ROLAMENTOS(6MM),P/TRILHOS;-3,00M DE TRILHO DE ALUMINIO,TAMANHO 3,00MX1/4"X1/4";-2 CONCHAS SIMPLES LATAO, FORMA RETANGULAR,S/FURO E PARTE CENTRAL EM BAIXO RELEVO,ACABAMENTO CROMADO</t>
  </si>
  <si>
    <t>FERRAGENS PARA JANELA DE MADEIRA,DE CORRER,DE 4 FOLHAS,CORRENDO 2, CONSTANDO DE FORNEC.S/COLOC.,DE:-4 RODIZIOS DE LATAOCOM ROLAMENTO(6MM), PARA TRILHOS;-6,00M DE TRILHO ALUMINIO,TAMANHO 3,00MX1/4"X1/4";-1 PUXADOR DE PUNHO,TUBULAR,EM LATAO CROMADO</t>
  </si>
  <si>
    <t>FERRAGENS P/JANELA MADEIRA DE ABRIR,2 FOLHAS,DO TIPO VIDRO,VENEZIANA E POSTIGO, CONSTANDO DE FORNECIMENTO S/COLOC.DE:-6DOBRADICAS DE FERRO GALVANIZADO 2.1/2"X3",C/PINO E BOLAS DELATAO;-4 DOBRADICAS DE FERRO GALVANIZADO 1.3/4"X2";-2 FECHOS DE FIO REDONDO,DE FERRO,DE 2", ACABAMENTO CROMADO;-1 FECHOREDONDO DE FERRO,P/PINTAR,20CM,1 FECHO REDONDO,P/PINTAR,30CM</t>
  </si>
  <si>
    <t>FERRAGENS PARA PORTAS (CONJUNTO COMPLETO) DE 1 FOLHA DE VIDRO TEMPERADO DE 10MM,CONSTANDO DE FORNECIMENTO SEM COLOCACAO(ESTA INCLUIDA NO FORNECIMENTO E COLOCACAO DO VIDRO),EXCLUSIVE MOLA HIDRAULICA DE PISO (VIDE ITEM 14.007.0190)</t>
  </si>
  <si>
    <t>FERRAGENS PARA PORTAS (CONJUNTO COMPLETO) DE 1 FOLHA COM BANDEIRA DE VIDRO TEMPERADO DE 10MM,CONSTANDO DE FORNECIMENTO SEM COLOCACAO (ESTA INCLUIDA NO FORNECIMENTO E COLOCACAO DO VIDRO),EXCLUSIVE MOLA HIDRAULICA DE PISO (VIDE ITEM 14.007.0190)</t>
  </si>
  <si>
    <t>FERRAGENS PARA PORTAS(CONJUNTO COMPLETO) DE 2 FOLHAS DE VIDRO TEMPERADO DE 10MM,CONSTANDO DE FORNECIMENTO SEM COLOCACAO(ESTA INCLUIDA NO FORNECIMENTO E COLOCACAO DO VIDRO),EXCLUSIVE MOLA HIDRAULICA DE PISO(VIDE ITEM 14.007.0190)</t>
  </si>
  <si>
    <t>FERRAGENS PARA PORTAS (CONJUNTO COMPLETO) DE 2 FOLHAS COM BANDEIRA DE VIDRO TEMPERADO DE 10MM, CONSTANDO DE FORNECIMENTO SEM COLOCACAO (ESTA INCLUIDA NO FORNECIMENTO E COLOCACAO DOVIDRO),EXCLUSIVE MOLA HIDRAULICA DE PISO(VIDE ITEM 14.007.0190)</t>
  </si>
  <si>
    <t>FERRAGENS P/PORTAS(CONJUNTO COMPLETO) DE 2 FOLHAS C/BANDEIRA E 2 PAINES FIXOS LATERAIS DE VIDRO TEMPERADO DE 10MM,CONST. DE FORNECIMENTO SEM COLOCACAO(ESTA INCLUIDA NO FORNECIMENTO E COLOCACAO DO VIDRO), EXCLUSIVE MOLA HIDRAULICA DE PISO(VIDE ITEM 14.007.0190)</t>
  </si>
  <si>
    <t>MOLA HIDRAULICA DE PISO PARA PORTAS DE VIDRO TEMPERADO DE 10MM.FORNECIMENTO</t>
  </si>
  <si>
    <t>FERRAGENS PARA PAINEIS FIXOS DE VIDRO TEMPERADO DE 10MM(CONJUNTO COMPLETO),CONSTANDO DE FORNECIMENTO SEM COLOCACAO(ESTAINCLUIDA NO FORNECIMENTO E COLOCACAO DO VIDRO)</t>
  </si>
  <si>
    <t>FERRAGENS PARA DIVISORIAS DE MARMORE OU MARMORITE,DE SANITARIOS,CONSTANDO DE FORNECIMENTO SEM COLOCACAO(ESTA INCLUIDA NO FORNECIMENTO E COLOCACAO DA DIVISORIA),DE:-4 CANTONEIRAS DE ALUMINIO PARA FIXACAO DA PLACA;-12 PARAFUSOS DE ALUMINIO DE3/4"X5/16" COM ROSCA</t>
  </si>
  <si>
    <t>FERRAGENS PARA PORTAS DE MADEIRA DE ENTRADA PRINCIPAL,CONSTANDO DE FORNECIMENTO DAS PECAS:-FECHADURA DE CILINDRO EM FERRRO, ACABAMENTO CROMADO;-ESPELHO RETANGULAR EM LATAO,ACABAMENTO CROMADO;-MACANETA TIPO ALAVANCA DE ZAMAK POLIDO,ACABAMENTO CROMADO,EXCLUSIVE DOBRADICAS</t>
  </si>
  <si>
    <t>FERRAGENS,PARA PORTAS DE MADEIRA DE ENTRADA PRINCIPAL,CONSTANDO DE FORNECIMENTO DAS PECAS:-FECHADURA DE CILINDRO EM FERRO,ACABAMENTO CROMADO;-ESPELHO RETANGULAR EM FERRO POLIDO E CROMADO,MACANETA TIPO BOLA EM ZAMAK POLIDO E CROMADO,EXCLUSIVE DOBRADICAS</t>
  </si>
  <si>
    <t>FECHADURA DE CILINDRO,EM LATAO,ACABAMENTO CROMADO,PARA PORTAS DE MADEIRA,DE ENTRADA PRINCIPAL.FORNECIMENTO</t>
  </si>
  <si>
    <t>FERRAGENS PARA PORTAS INTERNAS DE MADEIRA,CONSTANDO DE FORNECIMENTO DAS PECAS:-FECHADURA RETANGULAR EM FERRO,ACABAMENTOCROMADO;-MACANETA TIPO ALAVANCA EM ZAMAK OU LATAO,ACABAMENTO CROMADO E POLIDO;-ESPELHO RETANGULAR OU SEMIELIPTICO,DE FERRO OU LATAO CROMADO E POLIDO,EXCLUSIVE DOBRADICAS</t>
  </si>
  <si>
    <t>FECHADURA PARA PORTAS INTERNAS DE MADEIRA,TIPO GORGE,TRINCOREVERSIVEL EM LATAO,ACABAMENTO CROMADO,COM MACANETA TIPO ALAVANCA EM ZAMAK,ACABAMENTO CROMADO,ENTRADA E ROSETA CIRCULARES,EM LATAO LAMINADO COM ACABAMENTO CROMADO.FORNECIMENTO</t>
  </si>
  <si>
    <t>FERRAGENS PARA PORTAS DE MADEIRA DE BANHEIRO,CONSTANDO DE FORNECIMENTO DAS PECAS:-FECHADURA SIMPLES RETANGULAR EM FERRO,ACABAMENTO CROMADO;-ESPELHO RETANGULAR COM ACABAMENTO CROMADO;-MACANETA TIPO ALAVANCA COM ACABAMENTO CROMADO,EXCLUSIVE DOBRADICAS</t>
  </si>
  <si>
    <t>FECHADURA PARA PORTAS DE MADEIRA DE BANHEIRO,CONSTANDO DE FORNECIMENTO DAS PECAS:-FECHADURA TIPO TRANQUETA,TRINCO REVERSIVEL,EM LATAO,ACABAMENTO CROMADO;-MACANETA TIPO ALAVANCA,EMLATAO,COM ACABAMENTO CROMADO;-ENTRADA,ROSETA E TRANQUETA CIRCULARES,EM LATAO,ACABAMENTO CROMADO</t>
  </si>
  <si>
    <t>FERRAGENS PARA PORTAS DE ABRIR,DE FERRO OU ALUMINIO,CONSTANDO DE FORNECIMENTO DAS PECAS:-FECHADURA DE CILINDRO OVALADO PARA MONTANTES ESTREITOS,EM LATAO,ACABAMENTO CROMADO;-ESPELHO RETANGULAR,EM LATAO,ACABAMENTO CROMADO OU ROSETA CIRCULAR EM LATAO,ACABAMENTO CROMADO;-MACANETA TIPO ALAVANCA,EM LATAO, ZAMAK OU ACO ZINCADO,ACABAMENTO CROMADO,EXCLUSIVE DOBRADICA</t>
  </si>
  <si>
    <t>FECHADURA DE CILINDRO PARA MOVEIS DE MADEIRA,DE ENTALHAR,REVERSIVEL,EM FERRO ZINCADO.FORNECIMENTO</t>
  </si>
  <si>
    <t>FECHADURA DE CILINDRO PARA MOVEIS DE MADEIRA,DE SOBREPOR,REVERSIVEL,EM ACO NIQUELADO.FORNECIMENTO</t>
  </si>
  <si>
    <t>FECHADURA DE CILINDRO PARA GAVETAS,4 PINOS COM ROTACAO DE 360° E DUAS CHAVES.FORNECIMENTO</t>
  </si>
  <si>
    <t>FECHADURA DE CILINDRO OVALADO,DE LATAO,ACABAMENTO CROMADO PARA PORTAS DE CORRER,DE FERRO OU ALUMINIO.FORNECIMENTO</t>
  </si>
  <si>
    <t>FECHADURA DE SOBREPOR,COM CILINDRO,DUAS VOLTAS,EM FERRO RESINADO PRETO,PARA PORTAO.FORNECIMENTO</t>
  </si>
  <si>
    <t>FECHADURA DE SOBREPOR,COM CILINDRO,EM LATAO,ACABAMENTO CROMADO,PARA PORTAO.FORNECIMENTO</t>
  </si>
  <si>
    <t>FECHADURA DE CILINDRO PARA ARMARIOS,4 PINOS COM ROTACAO DE 360° E DUAS CHAVES.FORNECIMENTO</t>
  </si>
  <si>
    <t>DOBRADICA 3"X3.1/2",DE LATAO CROMADO,COM PINO,BOLAS E ANEISDE LATAO.FORNECIMENTO</t>
  </si>
  <si>
    <t>DOBRADICA TIPO PIANO,EM FERRO LATONADO,DE 1"X3,00M.FORNECIMENTO</t>
  </si>
  <si>
    <t>DOBRADICA 3"X3",DE LATAO CROMADO,COM PINO,BOLAS E ANEIS DE LATAO.FORNECIMENTO</t>
  </si>
  <si>
    <t>DOBRADICA TIPO PIANO,EM LATAO POLIDO,DE 1"X3,00M.FORNECIMENTO</t>
  </si>
  <si>
    <t>DOBRADICA 3"X2.1/2",DE LATAO CROMADO,COM PINO,BOLAS E ANEISDE LATAO.FORNECIMENTO</t>
  </si>
  <si>
    <t>DOBRADICA COPO,TIPO ALTA OU BAIXA,CURVA OU RETA,FURACAO DE 35 OU 26MM,COM FECHO DE METAL CROMADO.FORNECIMENTO</t>
  </si>
  <si>
    <t>DOBRADICA 2.1/2"X1.3/8",DE LATAO CROMADO,COM PINO E BOLAS DE LATAO.FORNECIMENTO</t>
  </si>
  <si>
    <t>DOBRADICA 4"X3",DE FERRO GALVANIZADO,COM PINO,BOLAS E ANEISDE LATAO.FORNECIMENTO</t>
  </si>
  <si>
    <t>DOBRADICA INFERIOR PARA PORTA DE VIDRO TEMPERADO DE 10MM.FORNECIMENTO</t>
  </si>
  <si>
    <t>DOBRADICA 3"X3",DE FERRO GALVANIZADO,COM PINO DE FERRO E BOLAS DE LATAO.FORNECIMENTO</t>
  </si>
  <si>
    <t>DOBRADICA SUPERIOR PARA PORTA DE VIDRO TEMPERADO DE 10MM.FORNECIMENTO</t>
  </si>
  <si>
    <t>DOBRADICA 3"X2.1/2",DE FERRO GALVANIZADO,COM PINO DE FERRO E BOLAS DE LATAO.FORNECIMENTO</t>
  </si>
  <si>
    <t>DOBRADICA DE 1.3/4"X2",DE FERRO GALVANIZADO,COM PINO DE FERRO E BOLAS DE LATAO.FORNECIMENTO</t>
  </si>
  <si>
    <t>DOBRADICA PARA PORTA "VAI-E-VEM",DE 3",EM LATAO NIQUELADO EPOLIDO.FORNECIMENTO</t>
  </si>
  <si>
    <t>FECHO DE SOBREPOR "LIVRE-OCUPADO",INCLUSIVE TARGETA COM TRANCA FIXA.FORNECIMENTO</t>
  </si>
  <si>
    <t>FECHO DE EMBUTIR DE ALAVANCA,EM LATAO CROMADO,DE 40CM DE ALTURA.FORNECIMENTO</t>
  </si>
  <si>
    <t>FECHO DE EMBUTIR DE SEGURANCA,EM LATAO CROMADO,PISTAO CILINDRICO,BOTAO C/CREMALHEIRA,ESPELHO ELIPTICO CROMADO.FORNECIMENTO</t>
  </si>
  <si>
    <t>FECHO DE HASTE REDONDA,EM FERRO,PARA PINTAR,COM 20CM.FORNECIMENTO</t>
  </si>
  <si>
    <t>FECHO DE HASTE REDONDA,EM FERRO,PARA PINTAR,COM 30CM.FORNECIMENTO</t>
  </si>
  <si>
    <t>FECHO DE 80MM EM FERRO NIQUELADO,LINGUETA CENTRAL MOVEL.FORNECIMENTO</t>
  </si>
  <si>
    <t>VISOR OPTICO COM LENTES,TIPO LINGUETA,ACABAMENTO CROMADO.FORNECIMENTO</t>
  </si>
  <si>
    <t>CREMONA EM LATAO CROMADO,COM VARA DE FERRO DE 1,50M,ACABAMENTO CROMADO,POLIDO OU PINTADO.FORNECIMENTO</t>
  </si>
  <si>
    <t>CARRANCA PARA FIXACAO EXTERNA DE JANELA DE ABRIR EM LATAO,CABECOTE ARTICULADO.FORNECIMENTO</t>
  </si>
  <si>
    <t>MOLA FECHA-PORTA,AEREA,COM PINHAO E CREMALHEIRA,EM ALUMINIO, COM PINTURA ELETROSTATICA, COM POTENCIA Nº3 PARA PORTAS DEFERRO DE 0,90 A 1,00M.FORNECIMENTO</t>
  </si>
  <si>
    <t>MOLA FECHA-PORTA,AEREA,COM PINHAO E CREMALHEIRA,EM ALUMINIO, COM PINTURA ELETROSTATICA, COM POTENCIA Nº2 PARA PORTAS DEMADEIRA OU ALUMINIO ATE 0,90M.FORNECIMENTO</t>
  </si>
  <si>
    <t>MOLA FECHA-PORTA,AEREA,COM PINHAO E CREMALHEIRA,EM ALUMINIO,COM PINTURA ELETROSTATICA,COM POTENCIA Nº4 PARA PORTAS CORTA-FOGO ACIMA DE 1,00M.FORNECIMENTO</t>
  </si>
  <si>
    <t>CADEADO DE 30MM,C/DUPLA TRAVA,DISCO DE SEGURANCA ANTI-GAZUA,CORPO DE LATAO MACICO,CILINDRO DE LATAO TREFILADO.FORNECIMENTO</t>
  </si>
  <si>
    <t>CADEADO DE 50MM,C/DUPLA TRAVA,DISCO DE SEGURANCA ANTI-GAZUA,CORPO DE LATAO MACICO,CILINDRO DE LATAO TREFILADO.FORNECIMENTO</t>
  </si>
  <si>
    <t>CADEADO DE 30MM ADAPTADO PARA USO DE UMA SO CHAVE.FORNECIMENTO</t>
  </si>
  <si>
    <t>TARGETAO DE FERRO GALVANIZADO,DE 36CM,COM ADAPTACAO DE HASTE PARA DUPLO FUNCIONAMENTO,FECHAMENTO COM CADEADO, EXCLUSIVEESTE,CONFORME PROJETO Nº6017/EMOP.FORNECIMENTO E COLOCACAO</t>
  </si>
  <si>
    <t>PRENDEDOR DE PORTA DE LATAO CROMADO,FIXADO NO PISO,HASTE ACIONADA POR PRESSAO DA PORTA OU DO PE.FORNECIMENTO</t>
  </si>
  <si>
    <t>MANCAL SUPERIOR PARA PORTA DE VIDRO TEMPERADO DE 10MM.FORNECIMENTO</t>
  </si>
  <si>
    <t>SUPORTE SIMPLES DE CENTRO PARA VIDRO TEMPERADO DE 10MM.FORNECIMENTO</t>
  </si>
  <si>
    <t>SUPORTE DUPLO HORIZONTAL PARA VIDROS TEMPERADOS DE 10MM.FORNECIMENTO</t>
  </si>
  <si>
    <t>FECHADURA DE CENTRO PARA PORTA DE VIDRO TEMPERADO DE 10MM.FORNECIMENTO</t>
  </si>
  <si>
    <t>CONTRA FECHADURA DE CENTRO PARA PORTA DE VIDRO TEMPERADO DE10MM.FORNECIMENTO</t>
  </si>
  <si>
    <t>ESPELHO DE FECHADURA PARA PORTA DE VIDRO TEMPERADO DE 10MM.FORNECIMENTO</t>
  </si>
  <si>
    <t>SUPORTE TIPO "L" PARA PORTA DE VIDRO TEMPERADO DE 10MM.FORNECIMENTO</t>
  </si>
  <si>
    <t>ESPELHO DO TRINCO DE PISO PARA PORTA DE VIDRO TEMPERADO.FORNECIMENTO</t>
  </si>
  <si>
    <t>SUPORTE SIMPLES DE CANTO PARA VIDRO TEMPERADO DE 10MM.FORNECIMENTO</t>
  </si>
  <si>
    <t>PUXADOR DE MADEIRA PARA PORTA DE VIDRO TEMPERADO.FORNECIMENTO</t>
  </si>
  <si>
    <t>PUXADOR PLASTICO PARA PORTA DE ARMARIO DE MADEIRA,FORMA SEMICIRCULAR,COM 96MM DE COMPRIMENTO,ACABAMENTO CROMADO.FORNECIMENTO E COLOCACAO</t>
  </si>
  <si>
    <t>PUXADOR PLASTICO PARA PORTA DE ARMARIO DE MADEIRA,FORMA SEMI-CIRCULAR,COM 64MM DE COMPRIMENTO,ACABAMENTO CROMADO.FORNECIMENTO E COLOCACAO</t>
  </si>
  <si>
    <t>TRILHO DE ALUMINIO PARA ROLDANAS,EM ESQUADRIAS DE CORRER,OCO,COM 3,00M POR APROXIMADAMENTE 30X29MM.FORNECIMENTO</t>
  </si>
  <si>
    <t>MOLA "VAI E VEM" COM ESFERA DE ACO E CORPO EM LATAO POLIDO.FORNECIMENTO</t>
  </si>
  <si>
    <t>BARRA ANTIPANICO,CEGA NO LADO OPOSTO E DE ACIONAMENTO RADIAL TIPO PUSH PARA PORTAS EM MADEIRA OU METAL,SIMPLES (1 FOLHA),CONFECCIONADA EM LIGA DE METAIS,CERTIFICADA CONF.ABNT NBR 11785,COMPOSTA POR 2 SUPORTES DE TRAVAMENTO HORIZONTAL E 1 BARRA ACIONADORA DE 1,00M.INDICADA P/PORTAS DE ATE 220X100CM (AXL),EXCLUSIVE FECHADURA EXTERNA.FORNECIMENTO E INSTALACAO</t>
  </si>
  <si>
    <t>BARRA ANTIPANICO,CEGA NO LADO OPOSTO E DE ACIONAMENTO RADIAL TIPO PUSH P/PORTA MADEIRA OU METAL,DUPLA(2 FOLHAS),CONFECCIONADA LIGA DE METAIS,CERTIFICADA NBR 11785,COMPOSTA 4 SUPORTES TRAVAMENTO HORIZONTAL,2 BARRAS ACIONADORAS 1,00MM,1 HASTE VERTICAL E 2 MECANISMOS TRAVAMENTO VERTICAL(CREMONA).INDICADA P/PORTAS ATE 220X100CM(AXL),EXCL.FECHADURA EXT.FORN.INST.</t>
  </si>
  <si>
    <t>PORTA DE MADEIRA DE LEI EM COMPENSADO DE 60X210X3CM,MARCO DE 7X3CM,DE SECAO RETANGULAR,A PORTA COMO O MARCO SERAO REVESTIDOS DE CHAPA LAMINADA (COMPOSTA DE CELULOSE PRENSADA EM AUTOCLAVE) DE 1MM DE ESPESSURA,EXCLUSIVE FERRAGENS.FORNECIMENTO E COLOCACAO</t>
  </si>
  <si>
    <t>PORTA DE MADEIRA DE LEI EM COMPENSADO DE 70X210X3CM,MARCO DE 7X3CM,DE SECAO RETANGULAR,A PORTA COMO O MARCO SERAO REVESTIDOS DE CHAPA LAMINADA (COMPOSTA DE CELULOSE PRENSADA EM AUTOCLAVE) DE 1MM DE ESPESSURA,EXCLUSIVE FERRAGENS.FORNECIMENTO E COLOCACAO</t>
  </si>
  <si>
    <t>PORTA DE MADEIRA DE LEI EM COMPENSADO DE 80X210X3CM,MARCO DE 7X3CM,DE SECAO RETANGULAR,A PORTA COMO O MARCO SERAO REVESTIDOS DE CHAPA LAMINADA (COMPOSTA DE CELULOSE PRENSADA EM AUTOCLAVE) DE 1MM DE ESPESSURA,EXCLUSIVE FERRAGENS.FORNECIMENTO E COLOCACAO</t>
  </si>
  <si>
    <t>PORTA DE MADEIRA DE LEI EM COMPENSADO DE 120X210X3CM,EM 2 FOLHAS,MARCO DE 7X3CM,DE SECAO RETANGULAR,A PORTA COMO O MARCO SERAO REVESTIDOS DE CHAPA LAMINADA (COMPOSTA DE CELULOSE PRENSADA EM AUTOCLAVE) DE 1MM DE ESPESSURA,EXCLUSIVE FERRAGENS.FORNECIMENTO E COLOCACAO</t>
  </si>
  <si>
    <t>PORTA DE MADEIRA DE LEI EM COMPENSADO DE 140X210X3CM,EM 2 FOLHAS,MARCO DE 7X3CM,DE SECAO RETANGULAR,A PORTA COMO O MARCO SERAO REVESTIDOS DE CHAPA LAMINADA (COMPOSTA DE CELULOSE PRENSADA EM AUTOCLAVE) DE 1MM DE ESPESSURA,EXCLUSIVE FERRAGENS.FORNECIMENTO E COLOCACAO</t>
  </si>
  <si>
    <t>PORTA DE MADEIRA DE LEI EM COMPENSADO DE 160X210X3CM,EM 2 FOLHAS,MARCO DE 7X3CM,DE SECAO RETANGULAR,A PORTA COMO O MARCO SERAO REVESTIDOS DE CHAPA LAMINADA (COMPOSTA DE CELULOSE PRENSADA EM AUTOCLAVE) DE 1MM DE ESPESSURA,EXCLUSIVE FERRAGENS.FORNECIMENTO E COLOCACAO</t>
  </si>
  <si>
    <t>PORTA DE MADEIRA DE LEI EM COMPENSADO DE 60X180X3CM,GUARNICAO LATERAL DE MARCO 7X3CM,SENDO A FOLHA REVESTIDA DE CHAPA LAMINADA (COMPOSTA DE CELULOSE COM RESINA PRENSADA EM AUTOCLAVE) DE 1MM DE ESPESSURA,EXCLUSIVE FERRAGENS.FORNECIMENTO E COLOCACAO</t>
  </si>
  <si>
    <t>PORTA PARA CENTRO RADIOLOGICO,REVESTIDA DE LENCOL DE CHUMBODE 2MM,COM ACABAMENTO EM PLACA DE FIBRA DE MADEIRA PRENSADA,REVESTIDA DE CHAPA DE LAMINADO MELAMINICO,INCLUSIVE FERRAGENS.FORNECIMENTO E COLOCACAO</t>
  </si>
  <si>
    <t>PORTA PARA CENTRO RADIOLOGICO,REVESTIDA DE LENCOL DE CHUMBODE 1MM,COM ACABAMENTO EM PLACA DE FIBRA DE MADEIRA PRENSADA,REVESTIDA DE CHAPA DE LAMINADO MELAMINICO,INCLUSIVE FERRAGENS.FORNECIMENTO E COLOCACAO</t>
  </si>
  <si>
    <t>PORTA PARA CENTRO RADIOLOGICO,REVESTIDA DE LENCOL DE CHUMBODE 0,50MM,COM ACABAMENTO EM PLACA DE FIBRA DE MADEIRA PRENSADA,REVESTIDA DE CHAPA DE LAMINADO MELAMINICO,INCLUSIVE FERRAGENS.FORNECIMENTO E COLOCACAO</t>
  </si>
  <si>
    <t>PORTA CORRER(2 FOLHAS)P/ARMARIO EM BANCAS,MEDINDO 50X70CM CADA FOLHA,COMPENSAD.20MM,REVEST.C/CHAPA LAMINADA(COMPOSTA CELULOSE C/RESINA PRENSADA AUTO CLAVE),3 FACES,ENQUADRADA EM MARCOS RETANGULARES,2X6CM, REVESTIDOS 2 FACES.PRATELEIRA DO MESMO MATERIAL,C/20MM,C/REVESTIMENTO 2 FACES,MEDINDO 1,20X0,35M,APOIADA CANTONEIRAS FERRO,EXCL.FERRAGENS.FORN. E COLOC.</t>
  </si>
  <si>
    <t>PRATELEIRA DE MADEIRA DE LEI EM COMPENSADO COM ESPESSURA DE2CM E LARGURA DE 40CM,REVESTIMENTO COM CHAPA LAMINADA (COMPOSTA DE CELULOSE COM RESINA PRENSADA EM AUTO CLAVE) NAS FACES E ESPESSURA,SOBRE CANTONEIRAS DE CHAPA DE FERRO.FORNECIMENTO E COLOCACAO</t>
  </si>
  <si>
    <t>PRATELEIRA DE MADEIRA DE LEI EM COMPENSADO COM ESPESSURA DE2CM E LARGURA DE 50CM,REVESTIMENTO COM CHAPA LAMINADA (COMPOSTA DE CELULOSE COM RESINA PRENSADA EM AUTO CLAVE) NAS FACES E ESPESSURA,SOBRE CANTONEIRAS DE CHAPA DE FERRO.FORNECIMENTO E COLOCACAO</t>
  </si>
  <si>
    <t>PRATELEIRA DE MADEIRA DE LEI EM COMPENSADO COM ESPESSURA DE2CM E LARGURA DE 60CM,REVESTIMENTO COM CHAPA LAMINADA (COMPOSTA DE CELULOSE COM RESINA PRENSADA EM AUTO CLAVE) NAS FACES E ESPESSURA,SOBRE CANTONEIRAS DE CHAPA DE FERRO.FORNECIMENTO E COLOCACAO</t>
  </si>
  <si>
    <t>QUADRO DE AULA,MEDINDO 5,00X1,20M, EM COMPENSADO DE 10MM DEESPESSURA,REVESTIMENTO COM CHAPA LAMINADA (COMPOSTA DE CELULOSE COM RESINA PRENSADA EM AUTOCLAVE),"VERDE SUPER QUADRO ESCOLAR",COM MOLDURA DE MADEIRA ENVERNIZADA DE 10X2,5CM. FORNECIMENTO E COLOCACAO</t>
  </si>
  <si>
    <t>QUADRO DE AULA,MEDINDO 5,85X1,20M, EM COMPENSADO DE 10MM DEESPESSURA, REVESTIMENTO COM CHAPA LAMINADA (COMPOSTA DE CELULOSE COM RESINA PRENSADA EM AUTOCLAVE), "VERDE SUPER QUADROESCOLAR",COM MOLDURA DE MADEIRA ENVERNIZADA DE 10X2,5CM. FORNECIMENTO E COLOCACAO</t>
  </si>
  <si>
    <t>QUADRO DE AULA,MEDINDO 2,00X1,20M, EM COMPENSADO DE 10MM DEESPESSURA, REVESTIMENTO COM CHAPA DE LAMINADO MELAMINICO NACOR BRANCA BRILHANTE, COM MOLDURA DE MADEIRA ENVERNIZADA DE10X2,5CM.FORNECIMENTO E COLOCACAO</t>
  </si>
  <si>
    <t>PORTA DE MADEIRA, LISA, COMPENSADO,DE 60X210X3CM, REVESTIDADE CHAPA DE LAMINADO MELAMINICO, 1MM DE ESPESSURA, EXCLUSIVE ADUELA,ALIZAR E FERRAGENS.FORNECIMENTO E COLOCACAO</t>
  </si>
  <si>
    <t>PORTA DE MADEIRA, LISA, COMPENSADO,DE 70X210X3CM, REVESTIDADE CHAPA DE LAMINADO MELAMINICO, 1MM DE ESPESSURA,EXCLUSIVEADUELA,ALIZAR E FERRAGENS.FORNECIMENTO E COLOCACAO</t>
  </si>
  <si>
    <t>PORTA DE MADEIRA, LISA, COMPENSADO,DE 80X210X3CM, REVESTIDADE CHAPA DE LAMINADO MELAMINICO, 1MM DE ESPESSURA,EXCLUSIVEADUELA,ALIZAR E FERRAGENS.FORNECIMENTO E COLOCACAO</t>
  </si>
  <si>
    <t>COLOCACAO DE FECHADURA DE EMBUTIR,COM ALTURA APROXIMADA DE 20CM,EM MADEIRA,EXCLUSIVE O FORNECIMENTO</t>
  </si>
  <si>
    <t>COLOCACAO DE FECHADURA DE EMBUTIR,COM ALTURA APROXIMADA DE 15CM,EM MADEIRA,EXCLUSIVE O FORNECIMENTO</t>
  </si>
  <si>
    <t>COLOCACAO DE FECHADURA DE EMBUTIR,COM ALTURA APROXIMADA DE 10CM,EM MADEIRA,EXCLUSIVE O FORNECIMENTO</t>
  </si>
  <si>
    <t>SUBSTITUICAO DE FECHADURA DE EMBUTIR,COM ALTURA APROXIMADA DE 20CM,EM MADEIRA,EXCLUSIVE O FORNECIMENTO</t>
  </si>
  <si>
    <t>SUBSTITUICAO DE FECHADURA DE EMBUTIR,COM ALTURA APROXIMADA DE 15CM,EM MADEIRA,EXCLUSIVE O FORNECIMENTO</t>
  </si>
  <si>
    <t>SUBSTITUICAO DE FECHADURA DE EMBUTIR,COM ALTURA APROXIMADA DE 10CM,EM MADEIRA,EXCLUSIVE O FORNECIMENTO</t>
  </si>
  <si>
    <t>COLOCACAO DE UMA DOBRADICA COM AS DIMENSOES DE 3"X4" OU 3"X3.1/2",EM MADEIRA,EXCLUSIVE O FORNECIMENTO</t>
  </si>
  <si>
    <t>COLOCACAO DE UMA DOBRADICA COM AS DIMENSOES DE 3"X3" OU 3"X2.1/2",EM MADEIRA,EXCLUSIVE O FORNECIMENTO</t>
  </si>
  <si>
    <t>COLOCACAO DE UMA DOBRADICA COM AS DIMENSOES DE 2"X2.1/2" A 1.1/2"X2",EM MADEIRA,EXCLUSIVE O FORNECIMENTO</t>
  </si>
  <si>
    <t>SUBSTITUICAO DE UMA DOBRADICA COM AS DIMENSOES DE 3"X4" OU 3"X3.1/2",EM MADEIRA,EXCLUSIVE O FORNECIMENTO</t>
  </si>
  <si>
    <t>SUBSTITUICAO DE UMA DOBRADICA COM AS DIMENSOES DE 3"X3" OU 3"X2.1/2",EM MADEIRA,EXCLUSIVE O FORNECIMENTO</t>
  </si>
  <si>
    <t>SUBSTITUICAO DE UMA DOBRADICA COM AS DIMENSOES DE 2"X2.1/2"A 1.1/2"X2",EM MADEIRA,EXCLUSIVE O FORNECIMENTO</t>
  </si>
  <si>
    <t>COLOCACAO DE VISOR OPTICO,EM MADEIRA,EXCLUSIVE O FORNECIMENTO</t>
  </si>
  <si>
    <t>COLOCACAO DE FECHO DE EMBUTIR,DE 40CM,EM MADEIRA,EXCLUSIVE O FORNECIMENTO</t>
  </si>
  <si>
    <t>COLOCACAO DE FECHO DE EMBUTIR,DE 20CM,EM MADEIRA,EXCLUSIVE O FORNECIMENTO</t>
  </si>
  <si>
    <t>COLOCACAO DE SISTEMA DE ROLDANAS,CABOS E CONTRAPESOS,EM JANELA GUILHOTINA,EXCLUSIVE O FORNECIMENTO</t>
  </si>
  <si>
    <t>COLOCACAO DE PRENDEDOR DE PORTA,EM PISOS DE MADEIRA,EXCLUSIVE O FORNECIMENTO</t>
  </si>
  <si>
    <t>COLOCACAO DE FECHO DE SOBREPOR,DE FIO REDONDO,DE 20 OU 30CM,EM MADEIRA,EXCLUSIVE O FORNECIMENTO</t>
  </si>
  <si>
    <t>COLOCACAO DE FECHO DE SOBREPOR,DE FIO REDONDO,DE 5 OU 10CM,EM MADEIRA,EXCLUSIVE O FORNECIMENTO</t>
  </si>
  <si>
    <t>COLOCACAO DE MOLA "FECHA PORTA",EM MADEIRA,EXCLUSIVE O FORNECIMENTO</t>
  </si>
  <si>
    <t>COLOCACAO DE CREMONA,EM MADEIRA,COM VARA DE FERRO DE 1,50M,EXCLUSIVE O FORNECIMENTO</t>
  </si>
  <si>
    <t>COLOCACAO DE CARRANCA,FIXADA NA PARTE EXTERNA DE JANELAS DEABRIR,EXCLUSIVE O FORNECIMENTO</t>
  </si>
  <si>
    <t>COLOCACAO DE DOBRADICAS,TIPO "VAI E VEM",EM MADEIRA,EXCLUSIVE O FORNECIMENTO</t>
  </si>
  <si>
    <t>MASTRO METALICO EM TUBO DE FERRO GALVANIZADO DE 3" COM ALTURA DE 6,00M,EQUIPADO COM ROLDANA COM FIXACAO EM PRISMA DE CONCRETO DE 30X30X50CM.FORNECIMENTO E COLOCACAO</t>
  </si>
  <si>
    <t>MASTRO METALICO EM TUBO DE FERRO GALVANIZADO DE 3" COM ALTURA DE 5,50M,EQUIPADO COM ROLDANA COM FIXACAO EM PRISMA DE CONCRETO DE 30X30X50CM.FORNECIMENTO E COLOCACAO</t>
  </si>
  <si>
    <t>CAIXA DE ALVENARIA EM TIJOLOS MACICOS(7X10X20CM),EM PAREDESDE MEIA VEZ,COM DIMENSOES DE 0,20X0,20X0,30M,ASSENTADA COM ARGAMASSA DE CIMENTO E AREIA,NO TRACO 1:4,REVESTIDA INTERNAMENTE COM A MESMA ARGAMASSA,COM FUNDO DE CONCRETO E TAMPA DE CONCRETO ARMADO</t>
  </si>
  <si>
    <t>CAIXA DE ALVENARIA EM TIJOLOS MACICOS(7X10X20CM),EM PAREDESDE MEIA VEZ,COM DIMENSOES DE 0,30X0,30X0,30M,ASSENTADA COM ARGAMASSA DE CIMENTO E AREIA,NO TRACO 1:4,REVESTIDA INTERNAMENTE COM A MESMA ARGAMASSA,COM FUNDO DE CONCRETO E TAMPA DE CONCRETO ARMADO</t>
  </si>
  <si>
    <t>CAIXA DE ALVENARIA EM TIJOLOS MACICOS(7X10X20CM),EM PAREDESDE MEIA VEZ,COM DIMENSOES DE 0,40X0,40X0,40M,ASSENTADA COM ARGAMASSA DE CIMENTO E AREIA,NO TRACO 1:4,REVESTIDA INTERNAMENTE COM A MESMA ARGAMASSA,COM FUNDO DE CONCRETO E TAMPA DE CONCRETO ARMADO</t>
  </si>
  <si>
    <t>CAIXA DE ALVENARIA EM TIJOLOS MACICOS(7X10X20CM),EM PAREDESDE MEIA VEZ,COM DIMENSOES DE 0,60X0,60X0,60M,ASSENTADA COM ARGAMASSA DE CIMENTO E AREIA,NO TRACO 1:4,REVESTIDA INTERNAMENTE COM A MESMA ARGAMASSA,COM FUNDO DE CONCRETO E TAMPA DE CONCRETO ARMADO</t>
  </si>
  <si>
    <t>CAIXA DE ALVENARIA EM TIJOLOS MACICOS(7X10X20CM),EM PAREDESDE MEIA VEZ,COM DIMENSOES DE 0,60X0,60X0,40M,ASSENTADA COM ARGAMASSA DE CIMENTO E AREIA,NO TRACO 1:4,REVESTIDA INTERNAMENTE COM A MESMA ARGAMASSA,COM FUNDO DE CONCRETO E TAMPA DE CONCRETO ARMADO</t>
  </si>
  <si>
    <t>CAIXA DE ALVENARIA EM TIJOLOS MACICOS(7X10X20CM),EM PAREDESDE MEIA VEZ,COM DIMENSOES DE 0,60X0,60X1,20M,ASSENTADA COM ARGAMASSA DE CIMENTO E AREIA,NO TRACO 1:4,REVESTIDA INTERNAMENTE COM A MESMA ARGAMASSA,COM FUNDO DE CONCRETO E TAMPA DE CONCRETO ARMADO</t>
  </si>
  <si>
    <t>CAIXA DE ALVENARIA EM TIJOLOS MACICOS(7X10X20CM),EM PAREDESDE MEIA VEZ,COM DIMENSOES DE 0,80X0,80X1,00M,ASSENTADA COM ARGAMASSA DE CIMENTO E AREIA,NO TRACO 1:4,REVESTIDA INTERNAMENTE COM A MESMA ARGAMASSA,COM FUNDO DE CONCRETO E TAMPA DE CONCRETO ARMADO</t>
  </si>
  <si>
    <t>CAIXA DE ALVENARIA EM TIJOLOS MACICOS(7X10X20CM),EM PAREDESDE MEIA VEZ,COM DIMENSOES DE 0,30X0,90X1,00M,ASSENTADA COM ARGAMASSA DE CIMENTO E AREIA,NO TRACO 1:4,REVESTIDA INTERNAMENTE COM A MESMA ARGAMASSA,COM FUNDO DE CONCRETO,SEM TAMPA</t>
  </si>
  <si>
    <t>CAIXA DE ALVENARIA EM TIJOLOS MACICOS(7X10X20CM),EM PAREDESDE MEIA VEZ,COM DIMENSOES DE 0,60X0,60X0,60M,ASSENTADA COM ARGAMASSA DE CIMENTO E AREIA,NO TRACO 1:4,REVESTIDA INTERNAMENTE COM A MESMA ARGAMASSA,COM FUNDO DE CONCRETO,SEM TAMPA</t>
  </si>
  <si>
    <t>CAIXA DE ALVENARIA EM TIJOLOS MACICOS(7X10X20CM),EM PAREDESDE MEIA VEZ,COM DIMENSOES DE 0,60X0,60X0,40M,ASSENTADA COM ARGAMASSA DE CIMENTO E AREIA,NO TRACO 1:4,REVESTIDA INTERNAMENTE COM A MESMA ARGAMASSA,COM FUNDO DE CONCRETO,SEM TAMPA</t>
  </si>
  <si>
    <t>CAIXA DE ALVENARIA EM TIJOLOS MACICOS(7X10X20CM),EM PAREDESDE MEIA VEZ,COM DIMENSOES DE 0,60X0,60X1,20M,ASSENTADA COM ARGAMASSA DE CIMENTO E AREIA,NO TRACO 1:4,REVESTIDA INTERNAMENTE COM A MESMA ARGAMASSA,COM FUNDO DE CONCRETO,SEM TAMPA</t>
  </si>
  <si>
    <t>CAIXA DE ALVENARIA EM TIJOLOS MACICOS(7X10X20CM),EM PAREDESDE MEIA VEZ,COM DIMENSOES DE 0,80X0,80X1,00M,ASSENTADA COM ARGAMASSA DE CIMENTO E AREIA,NO TRACO 1:4,REVESTIDA INTERNAMENTE COM A MESMA ARGAMASSA,COM FUNDO DE CONCRETO,SEM TAMPA</t>
  </si>
  <si>
    <t>ABRIGO P/4 BOTIJOES GAS DE 45KG,EXCLUSIVE LIGACOES,NAS DIM.(2,00X0,50X1,80)M,ALVENARIA TIJOLOS MACICOS (7X10X20CM),PAREDES DE MEIA VEZ,REVESTIDAS COM ARGAMASSA DE CIMENTO E SAIBRO,NO TRACO 1:6,PISO COM ESPESSURA DE 10CM E COBERTURA COM ESPESSURA DE 6CM,AMBAS EM CONCRETO ARMADO,FCK=15MPA,COM ACABAMENTO DE CIMENTADO,TRACO 1:4,CONFORME PROJETO TIPO Nº2001/EMOP</t>
  </si>
  <si>
    <t>ABRIGO P/2 BOTIJOES GAS DE 45KG,EXCLUSIVE LIGACOES,NAS DIM.(1,00X0,50X1,80)M,ALVENARIA TIJOLOS MACICOS (7X10X20CM),PAREDES DE MEIA VEZ,REVESTIDAS COM ARGAMASSA DE CIMENTO E SAIBRO,NO TRACO 1:6,PISO COM ESPESSURA DE 10CM E COBERTURA COM ESPESSURA DE 6CM,AMBAS EM CONCRETO ARMADO,FCK=15MPA,COM ACABAMENTO DE CIMENTADO,TRACO 1:4,CONFORME PROJETO TIPO Nº2001/EMOP</t>
  </si>
  <si>
    <t>ABRIGO P/4 BOTIJOES GAS DE 13KG,EXCLUSIVE LIGACOES,NAS DIM.(2,00X0,50X1,10)M,ALVENARIA TIJOLOS MACICOS (7X10X20CM),PAREDES DE MEIA VEZ,REVESTIDAS COM ARGAMASSA DE CIMENTO E SAIBRO,NO TRACO 1:6,PISO COM ESPESSURA DE 10CM E COBERTURA COM ESPESSURA DE 6CM,AMBAS EM CONCRETO ARMADO,FCK=15MPA,COM ACABAMENTO DE CIMENTADO,TRACO 1:4,CONFORME PROJETO TIPO Nº2001/EMOP</t>
  </si>
  <si>
    <t>ABRIGO P/2 BOTIJOES GAS DE 13KG,EXCLUSIVE LIGACOES,NAS DIM.(1,00X0,50X1,10)M,ALVENARIA TIJOLOS MACICOS (7X10X20CM),PAREDES DE MEIA VEZ,REVESTIDAS COM ARGAMASSA DE CIMENTO E SAIBRO,NO TRACO 1:6,PISO COM ESPESSURA DE 10CM E COBERTURA COM ESPESSURA DE 6CM,AMBAS EM CONCRETO ARMADO,FCK=15MPA,COM ACABAMENTO DE CIMENTADO,TRACO 1:4,CONFORME PROJETO TIPO Nº2001/EMOP</t>
  </si>
  <si>
    <t>ABRIGO P/8 BOTIJOES GAS DE 45KG,EXCLUSIVE LIGACOES,NAS DIM.(2,60X1,05X1,90)M,ALVENARIA TIJOLOS MACICOS (7X10X20CM),PAREDES DE MEIA VEZ,REVESTIDAS COM ARGAMASSA DE CIMENTO E SAIBRO,NO TRACO 1:6,PISO COM ESPESSURA DE 10CM E COBERTURA COM ESPESSURA DE 6CM,AMBAS EM CONCRETO ARMADO,FCK=15MPA,COM ACABAMENTO DE CIMENTADO,TRACO 1:4,CONFORME PROJETO TIPO Nº2639/EMOP</t>
  </si>
  <si>
    <t>CAIXA DE PROTECAO PARA MEDIDOR INDIVIDUAL,PARA GAS MANUFATURADO ATE 800KCAL/MIN.E GAS NATURAL ATE 1680KCAL/MIN.,NAS DIMENSOES INTERNAS DE 70X60X40CM,EM ALVENARIA DE TIJOLOS MACICOS (7X10X20CM),EM PAREDES DE MEIA VEZ,REVESTIDAS COM ARGAMASSA DE CIMENTO E AREIA,NO TRACO 1:4,COM PORTA EM VENEZIANA DEALUMINIO (CEG)</t>
  </si>
  <si>
    <t>CAIXA DE PROTECAO PARA MEDIDOR INDIVIDUAL G16,PARA GAS NATURAL,ATE 16M3/H,NAS DIMENSOES INTERNAS DE 90X80X60CM,EM ALVENARIA DE TIJOLOS MACICOS (7X10X20CM),EM PAREDES DE MEIA VEZ,REVESTIDAS COM ARGAMASSA DE CIMENTO E AREIA,NO TRACO 1:4,COMPORTA EM VENEZIANA DE ALUMINIO (CEG)</t>
  </si>
  <si>
    <t>ABRIGO PARA HIDROMETRO DE 1/2" OU 3/4",NAS DIMENSOES DE (0,45X0,12X0,42)M,EMBUTIDO NO MURO,REVESTIDO COM ARGAMASSA DE CIMENTO E SAIBRO,NO TRACO 1:6,COM FUNDO DE CONCRETO NO TRACO 1:3 E ESPESSURA 3CM,PORTA DE (46X43)CM EM GRADE CONFECCIONADA EM FERRO CHATO DE 1/2" COM ESPESSURA DE 1/8" E CADEADO DE 30MM,CONFORME PROJETO Nº 2089/EMOP</t>
  </si>
  <si>
    <t>ABRIGO PARA HIDROMETRO DE 1",NAS DIMENSOES DE (0,90X0,50X0,60)M,EM ALVENARIA DE TIJOLOS FURADOS DE (10X20X20)CM,EM PAREDES DE MEIA VEZ,REVESTIDAS C/ARGAMASSA DE CIMENTO E SAIBRO,TRACO 1:6,C/FUNDO DE CONCRETO E TAMPA DE CONCRETO ARMADO,C/PORTA DE (80X50)CM GRADE CONFECCIONADA EM FERRO CHATO DE 1/2" C/ESPESSURA DE 1/8" E CADEADO DE 30MM,PROJETO Nº2089/EMOP</t>
  </si>
  <si>
    <t>ABRIGO PARA HIDROMETRO DE 1.1/2" OU 2" C/FILTRO INTERNO,NASDIMENSOES (1,10X0,60X0,70)M,ALVENARIA DE TIJOLOS FURADOS DE(10X20X20)CM,PAREDES DE MEIA VEZ,REVESTIDAS C/ARGAMASSA DE CIMENTO E SAIBRO,TRACO 1:6,C/FUNDO DE CONCRETO E TAMPA DE CONCRETO ARMADO,C/PORTA DE (100X60)CM EM GRADE CONFECCIONADA FERRO CHATO 1/2" C/ESP.1/8" E CADEADO 30MM,PROJETO Nº2089/EMOP</t>
  </si>
  <si>
    <t>ABRIGO PARA HIDROMETRO DE 2" C/FILTRO EXTERNO,NAS DIMENSOES(1,70X0,70X0,80)M,ALVENARIA DE TIJOLOS FURADOS DE (10X20X20),PAREDE DE MEIA VEZ,REVESTIDAS C/ARGAMASSA DE CIMENTO E SAIBRO,TRACO 1:6,C/FUNDO DE CONCRETO E TAMPA DE CONCRETO ARMADO,C/PORTA (140X70)CM EM GRADE CONFECCIONADA EM FERRO CHATO 1/2" C/ESP.DE 1/8" E CADEADO 30MM,CONFORME PROJETO Nº2089/EMOP</t>
  </si>
  <si>
    <t>ABRIGO PARA BOMBA,NAS DIMENSOES DE (0,70X0,50X0,50)M,EM ALVENARIA DE TIJOLOS FURADOS DE (10X20X20)CM,EM PAREDES DE MEIAVEZ,REVESTIDAS COM ARGAMASSA DE CIMENTO E SAIBRO,NO TRACO 1:6,COM FUNDO DE CONCRETO E TAMPA DE CONCRETO ARMADO,PORTA DE(60X40)CM EM CHAPA DE FERRO Nº16 E CADEADO DE 30MM,CONFORMEPROJETO Nº2799/EMOP</t>
  </si>
  <si>
    <t>ABRIGO PARA BOMBA,NAS DIMENSOES DE (1,20X0,60X0,80)M,EM ALVENARIA DE TIJOLOS FURADOS DE (10X20X20)CM,PAREDES DE MEIA VEZ,RESTIDAS COM ARGAMASSA DE CIMENTO E SAIBRO,NO TRACO 1:6,COM FUNDO DE CONCRETO E TAMPA DE CONCRETO ARMADO,PORTA DE (100X60)CM EM CHAPA DE FERRO Nº16 E CADEADO DE 30MM,CONFORME PROJETO Nº2799/EMOP</t>
  </si>
  <si>
    <t>TAMPA DE CONCRETO ARMADO 10MPA,ESPESSURA DE 6CM,PARA CAIXA DE INSPECAO COM 60CM DE DIAMETRO.FORNECIMENTO E COLOCACAO</t>
  </si>
  <si>
    <t>REPARO EM CAIXA DE PASSAGEM DE ENERGIA ELETRICA,DE ALVENARIA DE 30X30CM,COM TROCA DE TAMPA DE CONCRETO COM ESPESSURA DE6CM</t>
  </si>
  <si>
    <t>REPARO EM CAIXA DE PASSAGEM DE ENERGIA ELETRICA,DE ALVENARIA DE 40X40CM,COM TROCA DE TAMPA DE CONCRETO COM ESPESSURA DE6CM</t>
  </si>
  <si>
    <t>REPARO EM CAIXA DE PASSAGEM DE ENERGIA ELETRICA,DE ALVENARIA DE 60X60CM,COM TROCA DE TAMPA DE CONCRETO COM ESPESSURA DE6CM</t>
  </si>
  <si>
    <t>CAIXA DE GORDURA SIMPLES CILINDRICA,PRE-FABRICADA EM ANEIS DE CONCRETO,COM DIAMETRO DE 40CM E PROFUNDIDADE TOTAL DE 60CM,INCLUSIVE TAMPA DE CONCRETO.FORNECIMENTO E COLOCACAO</t>
  </si>
  <si>
    <t>CAIXA DE GORDURA DUPLA,CILINDRICA,PRE-FABRICADA EM ANEIS DECONCRETO,COM DIAMETRO DE 60CM E PROFUNDIDADE TOTAL DE 90CM,INCLUSIVE TAMPA EM CONCRETO.FORNECIMENTO E COLOCACAO</t>
  </si>
  <si>
    <t>CAIXA DE GORDURA ESPECIAL EM ALVENARIA DE TIJOLOS MACICOS(7X10X20CM),EM PAREDES DE UMA VEZ(0,20M),MEDINDO 0,80X0,80X0,90M,INCLUSIVE REVESTIMENTO INTERNO EM ARGAMASSA DE CIMENTO E AREIA NO TRACO 1:3,COM ESPESSURA DE 1,5CM,EXCLUSIVE TAMPAO DE FERRO FUNDIDO</t>
  </si>
  <si>
    <t>CAIXA DE GORDURA ESPECIAL DE ALVENARIA DE TIJOLOS MACICOS(7X10X20CM),EM PAREDES DE UMA VEZ(0,20M),MEDINDO 1,00X1,00X0,90M,INCLUSIVE REVESTIMENTO INTERNO EM ARGAMASSA DE CIMENTO E AREIA,NO TRACO 1:3,COM ESPESSURA DE 1,5CM,EXCLUSIVE TAMPAO DE FERRO FUNDIDO</t>
  </si>
  <si>
    <t>CAIXA DE GORDURA ESPECIAL EM ALVENARIA DE TIJOLOS MACICOS(7X10X20CM),EM PAREDES DE UMA VEZ(0,20M),MEDINDO 1,20X1,00X0,90M,INCLUSIVE REVESTIMENTO INTERNO EM ARGAMASSA DE CIMENTO E AREIA,NO TRACO 1:3,COM ESPESSURA DE 1,5CM,EXCLUSIVE TAMPAO DE FERRO FUNDIDO</t>
  </si>
  <si>
    <t>CAIXA DE GORDURA ESPECIAL EM ALVENARIA DE TIJOLOS MACICOS(7X10X20CM),EM PAREDES DE UMA VEZ(0,20M),MEDINDO 1,20X1,20X0,90M,INCLUSIVE REVESTIMENTO INTERNO EM ARGAMASSA DE CIMENTO E AREIA,NO TRACO 1:3,COM ESPESSURA DE 1,5CM,EXCLUSIVE TAMPAO DE FERRO FUNDIDO</t>
  </si>
  <si>
    <t>CAIXA DE GORDURA ESPECIAL EM ALVENARIA DE TIJOLOS MACICOS(7X10X20CM),EM PAREDES DE UMA VEZ(0,20M),MEDINDO 1,00X1,50X0,90M,INCLUSIVE REVESTIMENTO INTERNO EM ARGAMASSA DE CIMENTO E AREIA,NO TRACO 1:3,COM ESPESSURA DE 1,5CM,EXCLUSIVE TAMPAO DE FERRO FUNDIDO</t>
  </si>
  <si>
    <t>CAIXA DE GORDURA ESPECIAL EM ALVENARIA DE TIJOLOS MACICOS(7X10X20CM),EM PAREDES DE UMA VEZ(0,20M),MEDINDO 1,20X1,50X0,90M,INCLUSIVE REVESTIMENTO INTERNO EM ARGAMASSA DE CIMENTO E AREIA,NO TRACO 1:3,COM ESPESSURA DE 1,5CM,EXCLUSIVE TAMPAO DE FERRO FUNDIDO</t>
  </si>
  <si>
    <t>CAIXA DE GORDURA ESPECIAL EM ALVENARIA DE TIJOLOS MACICOS(7X10X20CM),EM PAREDES DE UMA VEZ(0,20M),MEDINDO 1,50X1,50X0,90M,INCLUSIVE REVESTIMENTO INTERNO EM ARGAMASSA DE CIMENTO E AREIA,NO TRACO 1:3,COM ESPESSURA DE 1,5CM,EXCLUSIVE TAMPAO DE FERRO FUNDIDO</t>
  </si>
  <si>
    <t>CAIXA DE GORDURA ESPECIAL EM ALVENARIA DE TIJOLOS MACICOS(7X10X20CM),EM PAREDES DE UMA VEZ(0,20CM),MEDINDO 1,50X2,00X0,90M,INCLUSIVE REVESTIMENTO INTERNO EM ARGAMASSA DE CIMENTO EAREIA,NO TRACO 1:3,COM ESPESSURA DE 1,5CM,EXCLUSIVE TAMPAODE FERRO FUNDIDO</t>
  </si>
  <si>
    <t>CAIXA DE GORDURA ESPECIAL EM ALVENARIA DE TIJOLOS MACICOS(7X10X20CM),EM PAREDES DE UMA VEZ(0,20M),MEDINDO 1,50X2,20X0,90M,INCLUSIVE REVESTIMENTO INTERNO EM ARGAMASSA DE CIMENTO E AREIA,NO TRACO 1:3,COM ESPESSURA DE 1,5CM,EXCLUSIVE TAMPAO DE FERRO FUNDIDO</t>
  </si>
  <si>
    <t>CAIXA ENTERRADA PARA INSTALACOES TELEFONICAS,TIPO R1,MEDINDO 0,60X0,35X0,50M,EM BLOCOS DE CONCRETO ESTRUTURAL DE 0,10X0,20X0,40M,ASSENTADOS COM ARGAMASSA DE CIMENTO E AREIA,NO TRACO 1:4 E REVESTIDA INTERNAMENTE COM A MESMA ARGAMASSA,COM TAMPA DE CONCRETO ARMADO COM 5CM DE ESPESSURA E FUNDO DE CONCRETO SIMPLES COM 5CM</t>
  </si>
  <si>
    <t>CAIXA ENTERRADA PARA INSTALACOES TELEFONICAS,TIPO R2,MEDINDO 1,07X0,52X0,50M,EM BLOCOS DE CONCRETO ESTRUTURAL DE 0,10X0,20X0,40M,ASSENTADOS COM ARGAMASSA DE CIMENTO E AREIA,NO TRACO 1:4 E REVESTIDA INTERNAMENTE COM A MESMA ARGAMASSA,COM TAMPA DE CONCRETO ARMADO COM 5CM DE ESPESSURA E FUNDO DE CONCRETO SIMPLES COM 5CM</t>
  </si>
  <si>
    <t>CAIXA ENTERRADA PARA INSTALACOES TELEFONICAS,TIPO R3,MEDINDO 1,30X1,20X1,30M,EM BLOCOS DE CONCRETO ESTRUTURAL DE 0,10X0,20X0,40M,ASSENTADOS COM ARGAMASSA DE CIMENTO E AREIA,NO TRACO 1:4 E REVESTIDA INTERNAMENTE COM A MESMA ARGAMASSA,COM TAMPA DE CONCRETO ARMADO COM 5CM DE ESPESSURA E FUNDO DE CONCRETO SIMPLES COM 5CM</t>
  </si>
  <si>
    <t>CAIXA ENTERRADA PARA INSTALACOES TELEFONICAS,TIPO I,MEDINDO2,15X1,30X1,80M,EM BLOCOS DE CONCRETO ESTRUTURAL DE 0,10X0,20X0,40M,ASSENTADOS COM ARGAMASSA DE CIMENTO E AREIA,NO TRACO 1:4 E REVESTIDA INTERNAMENTE COM A MESMA ARGAMASSA,COM TAMPA DE CONCRETO ARMADO COM 5CM DE ESPESSURA E FUNDO DE CONCRETO SIMPLES COM 5CM</t>
  </si>
  <si>
    <t>CAIXA DE INSPECAO/CAIXA PARA AGUAS PLUVIAIS,DE CONCRETO PRE-MOLDADO,CONSTANDO DE CIRCULO DE FUNDO,4 ANEIS SUPERPOSTOS DE40MM DE ESPESSURA,600MM DE DIAMETRO INTERNO,SENDO 1 ANEL INFERIOR(ENTRADA E SAIDA),DE 300MM+1 DE 300MM,1 DE 150MM E 1 DE75MM DE ALTURA,PERFAZENDO 925MM DE ALTURA TOTAL,EXCLUSIVE TAMPAO DE FERRO FUNDIDO E ESCAVACAO.FORNECIMENTO E COLOCACAO</t>
  </si>
  <si>
    <t>CAIXA DE INSPECAO/CAIXA PARA AGUAS PLUVIAIS,DE CONCRETO PRE-MOLDADO,CONSTANDO DE CIRCULO DE FUNDO,3 ANEIS SUPERPOSTOS,DE 40MM DE ESPESSURA E 600MM DE DIAMETRO INTERNO,SENDO 1 ANELINFERIOR(ENTRADA E SAIDA)DE 300MM,1 DE 150MM E 1 DE 75MM DEALTURA,PERFAZENDO 625MM DE ALTURA TOTAL,EXCLUSIVE TAMPAO DEFERRO FUNDIDO E ESCAVACAO.FORNECIMENTO E COLOCACAO</t>
  </si>
  <si>
    <t>CAIXA DE INSPECAO/CAIXA PARA AGUAS PLUVIAIS,DE CONCRETO PRE-MOLDADO,CONSTANDO DE CIRCULO DE FUNDO,2 ANEIS SUPERPOSTOS,DE 40MM DE ESPESSURA E 600MM DE DIAMETRO INTERNO,SENDO 1 ANELINFERIOR(ENTRADA E SAIDA)DE 300MM,1 DE 75MM DE ALTURA,PERFAZENDO 475MM DE ALTURA TOTAL,EXCLUSIVE TAMPAO DE FERRO FUNDIDO E ESCAVACAO.FORNECIMENTO E COLOCACAO</t>
  </si>
  <si>
    <t>CAIXA SEPARADORA DE OLEO E CAIXA RECEPTORA LATERAL MEDINDO (0,60X0,60X0,70)M,INTERNAMENTE(CADA UMA),EXECUTADA EM BLOCOSCONCRETO (10X20X40)CM,ASSENTES C/ARGAMASSA CIMENTO E AREIA,TRACO 1:4,REVESTIDAS INTERNAMENTE C/ARGAMASSA CIMENTO E AREIA,TRACO 1:4,C/TAMPAS FERRO FUNDIDO PESADO,EXCL.ESCAVACAO,INCL.CONEXOES,CONFORME PROJETO Nº1788/EMOP.FORN. E ASSENTAMENTO</t>
  </si>
  <si>
    <t>CAIXA SIFONADA DE ANEL DE CONCRETO DE 42CM DE DIAMETRO E 60CM DE PROFUNDIDADE,EXCLUSIVE ESCAVACAO E REATERRO.FORNECIMENTO E COLOCACAO</t>
  </si>
  <si>
    <t>CAIXA SIFONADA DE ANEL DE CONCRETO DE 60CM DE DIAMETRO E 60CM DE PROFUNDIDADE,EXCLUSIVE ESCAVACAO E REATERRO.FORNECIMENTO E COLOCACAO</t>
  </si>
  <si>
    <t>FOSSA SEPTICA CILINDRICA,TIPO CAMARA IMHOFF,DE CONCRETO PRE-MOLDADO,MEDINDO 2000X2000MM.FORNECIMENTO E COLOCACAO</t>
  </si>
  <si>
    <t>FOSSA SEPTICA CILINDRICA,TIPO CAMARA IMHOFF,DE CONCRETO PRE-MOLDADO,MEDINDO 2000X3200MM.FORNECIMENTO E COLOCACAO</t>
  </si>
  <si>
    <t>FOSSA SEPTICA CILINDRICA,TIPO CAMARA IMHOFF,DE CONCRETO PRE-MOLDADO,MEDINDO 2500X2400MM.FORNECIMENTO E COLOCACAO.</t>
  </si>
  <si>
    <t>FOSSA SEPTICA CILINDRICA,TIPO CAMARA IMHOFF DE CONCRETO PRE-MOLDADO,MEDINDO 2000X4000MM.FORNECIMENTO E COLOCACAO</t>
  </si>
  <si>
    <t>FOSSA SEPTICA CILINDRICA,TIPO CAMARA IMHOFF,DE CONCRETO PRE-MOLDADO,MEDINDO 2500X2800MM.FORNECIMENTO E COLOCACAO</t>
  </si>
  <si>
    <t>FOSSA SEPTICA CILINDRICA,TIPO CAMARA IMHOFF,DE CONCRETO PRE-MOLDADO,MEDINDO 3000X2000MM.FORNECIMENTO E COLOCACAO</t>
  </si>
  <si>
    <t>FOSSA SEPTICA CILINDRICA,TIPO CAMARA IMHOFF,DE CONCRETO PRE-MOLDADO,MEDINDO 2500X3600MM.FORNECIMENTO E COLOCACAO</t>
  </si>
  <si>
    <t>FOSSA SEPTICA CILINDRICA,TIPO CAMARA IMHOFF,DE CONCRETO PRE-MOLDADO,MEDINDO 3000X2800MM.FORNECIMENTO E COLOCACAO</t>
  </si>
  <si>
    <t>FOSSA SEPTICA CILINDRICA,TIPO CAMARA IMHOFF,DE CONCRETO PRE-MOLDADO,MEDINDO 3000X3200MM.FORNECIMENTO E COLOCACAO</t>
  </si>
  <si>
    <t>FOSSA SEPTICA CILINDRICA,TIPO CAMARA IMHOFF,DE CONCRETO PRE-MOLDADO,MEDINDO 3000X4000MM.FORNECIMENTO E COLOCACAO</t>
  </si>
  <si>
    <t>FOSSA SEPTICA CILINDRICA,TIPO CAMARA UNICA,DE CONCRETO PRE-MOLDADO,MEDINDO 1200X1500MM.FORNECIMENTO E COLOCACAO</t>
  </si>
  <si>
    <t>FOSSA SEPTICA,DE CAMARA UNICA,TIPO CILINDRICA,DE CONCRETO PRE-MOLDADO,MEDINDO 1200X2000MM.FORNECIMENTO E COLOCACAO</t>
  </si>
  <si>
    <t>FOSSA SEPTICA,DE CAMARA UNICA,TIPO CILINDRICA,DE CONCRETO PRE-MOLDADO,MEDINDO 1200X2500MM.FORNECIMENTO E COLOCACAO</t>
  </si>
  <si>
    <t>FOSSA SEPTICA,DE CAMARA UNICA,TIPO CILINDRICA,DE CONCRETO PRE-MOLDADO,MEDINDO 1500X2000MM.FORNECIMENTO E COLOCACAO</t>
  </si>
  <si>
    <t>FOSSA SEPTICA,DE CAMARA UNICA,TIPO CILINDRICA,DE CONCRETO PRE-MOLDADO,MEDINDO 1200X3500MM.FORNECIMENTO E COLOCACAO</t>
  </si>
  <si>
    <t>FOSSA SEPTICA,DE CAMARA UNICA,TIPO CILINDRICA,DE CONCRETO PRE-MOLDADO,MEDINDO 1500X2400MM.FORNECIMENTO E COLOCACAO</t>
  </si>
  <si>
    <t>FOSSA SEPTICA,DE CAMARA UNICA,TIPO CILINDRICA,DE CONCRETO PRE-MOLDADO,MEDINDO 1200X5000MM.FORNECIMENTO E COLOCACAO</t>
  </si>
  <si>
    <t>FOSSA SEPTICA,DE CAMARA UNICA,TIPO CILINDRICA,DE CONCRETO PRE-MOLDADO,MEDINDO 1500X3200MM.FORNECIMENTO E COLOCACAO</t>
  </si>
  <si>
    <t>FOSSA SEPTICA,DE CAMARA UNICA,TIPO CILINDRICA,DE CONCRETO PRE-MOLDADO,MEDINDO 2000X2000MM.FORNECIMENTO E COLOCACAO</t>
  </si>
  <si>
    <t>FOSSA SEPTICA,DE CAMARA UNICA,TIPO CILINDRICA,DE CONCRETO PRE-MOLDADO,MEDINDO 1200X6000MM.FORNECIMENTO E COLOCACAO</t>
  </si>
  <si>
    <t>FOSSA SEPTICA,DE CAMARA UNICA,TIPO CILINDRICA,DE CONCRETO PRE-MOLDADO,MEDINDO 1500X4000MM.FORNECIMENTO E COLOCACAO</t>
  </si>
  <si>
    <t>FOSSA SEPTICA,DE CAMARA UNICA,TIPO CILINDRICA,DE CONCRETO PRE-MOLDADO,MEDINDO 2000X2400MM.FORNECIMENTO E COLOCACAO</t>
  </si>
  <si>
    <t>FOSSA SEPTICA,DE CAMARA UNICA,TIPO CILINDRICA,DE CONCRETO PRE-MOLDADO,MEDINDO 1200X7000MM.FORNECIMENTO E COLOCACAO</t>
  </si>
  <si>
    <t>FOSSA SEPTICA,DE CAMARA UNICA,TIPO CILINDRICA,DE CONCRETO PRE-MOLDADO,MEDINDO 1500X4400MM.FORNECIMENTO E COLOCACAO</t>
  </si>
  <si>
    <t>FOSSA SEPTICA,DE CAMARA UNICA,TIPO CILINDRICA,DE CONCRETO PRE-MOLDADO,MEDINDO 2000X3200MM.FORNECIMENTO E COLOCACAO</t>
  </si>
  <si>
    <t>FOSSA SEPTICA,DE CAMARA UNICA,TIPO CILINDRICA,DE CONCRETO PRE-MOLDADO,MEDINDO 2500X2000MM.FORNECIMENTO E COLOCACAO</t>
  </si>
  <si>
    <t>FOSSA SEPTICA,DE CAMARA UNICA,TIPO CILINDRICA,DE CONCRETO PRE-MOLDADO,MEDINDO 1200X9500MM.FORNECIMENTO E COLOCACAO</t>
  </si>
  <si>
    <t>FOSSA SEPTICA,DE CAMARA UNICA,TIPO CILINDRICA,DE CONCRETO PRE-MOLDADO,MEDINDO 1500X6000MM.FORNECIMENTO E COLOCACAO</t>
  </si>
  <si>
    <t>FOSSA SEPTICA,DE CAMARA UNICA,TIPO CILINDRICA,DE CONCRETO PRE-MOLDADO,MEDINDO 2000X3600MM.FORNECIMENTO E COLOCACAO</t>
  </si>
  <si>
    <t>FOSSA SEPTICA,DE CAMARA UNICA,TIPO CILINDRICA,DE CONCRETO PRE-MOLDADO,MEDINDO 2500X2400MM.FORNECIMENTO E COLOCACAO</t>
  </si>
  <si>
    <t>FOSSA SEPTICA,DE CAMARA UNICA,TIPO CILINDRICA,DE CONCRETO PRE-MOLDADO,MEDINDO 2000X4000MM.FORNECIMENTO E COLOCACAO</t>
  </si>
  <si>
    <t>FOSSA SEPTICA,DE CAMARA UNICA,TIPO CILINDRICA,DE CONCRETO PRE-MOLDADO,MEDINDO 2500X2800MM.FORNECIMENTO E COLOCACAO</t>
  </si>
  <si>
    <t>FOSSA SEPTICA,DE CAMARA UNICA,TIPO CILINDRICA,DE CONCRETO PRE-MOLDADO,MEDINDO 1500X8400MM.FORNECIMENTO E COLOCACAO</t>
  </si>
  <si>
    <t>FOSSA SEPTICA,DE CAMARA UNICA,TIPO CILINDRICA,DE CONCRETO PRE-MOLDADO,MEDINDO 2000X5200MM.FORNECIMENTO E COLOCACAO</t>
  </si>
  <si>
    <t>FOSSA SEPTICA,DE CAMARA UNICA,TIPO CILINDRICA,DE CONCRETO PRE-MOLDADO,MEDINDO 2500X3200MM.FORNECIMENTO E COLOCACAO</t>
  </si>
  <si>
    <t>FOSSA SEPTICA,DE CAMARA UNICA,TIPO CILINDRICA,DE CONCRETO PRE-MOLDADO,MEDINDO 2000X6000MM.FORNECIMENTO E COLOCACAO</t>
  </si>
  <si>
    <t>FOSSA SEPTICA,DE CAMARA UNICA,TIPO CILINDRICA,DE CONCRETO PRE-MOLDADO,MEDINDO 2500X4000MM.FORNECIMENTO E COLOCACAO</t>
  </si>
  <si>
    <t>FOSSA SEPTICA,DE CAMARA UNICA,TIPO CILINDRICA,DE CONCRETO PRE-MOLDADO,MEDINDO 3000X2800MM.FORNECIMENTO E COLOCACAO</t>
  </si>
  <si>
    <t>FOSSA SEPTICA,DE CAMARA UNICA,TIPO CILINDRICA,DE CONCRETO PRE-MOLDADO,MEDINDO 2000X8400MM.FORNECIMENTO E COLOCACAO</t>
  </si>
  <si>
    <t>FOSSA SEPTICA,DE CAMARA UNICA,TIPO CILINDRICA,DE CONCRETO PRE-MOLDADO,MEDINDO 2500X5600MM.FORNECIMENTO E COLOCACAO</t>
  </si>
  <si>
    <t>FOSSA SEPTICA,DE CAMARA UNICA,TIPO CILINDRICA,DE CONCRETO PRE-MOLDADO,MEDINDO 3000X4000MM.FORNECIMENTO E COLOCACAO</t>
  </si>
  <si>
    <t>FOSSA SEPTICA,DE CAMARA UNICA,TIPO CILINDRICA,DE CONCRETO PRE-MOLDADO,MEDINDO 2500X7600MM.FORNECIMENTO E COLOCACAO</t>
  </si>
  <si>
    <t>FOSSA SEPTICA,DE CAMARA UNICA,TIPO CILINDRICA,DE CONCRETO PRE-MOLDADO,MEDINDO 3000X5200MM.FORNECIMENTO E COLOCACAO</t>
  </si>
  <si>
    <t>FOSSA SEPTICA,DE CAMARA UNICA,TIPO CILINDRICA,DE CONCRETO PRE-MOLDADO,MEDINDO 2500X9200MM.FORNECIMENTO E COLOCACAO</t>
  </si>
  <si>
    <t>FOSSA SEPTICA,DE CAMARA UNICA,TIPO CILINDRICA,DE CONCRETO PRE-MOLDADO,MEDINDO 3000X6400MM.FORNECIMENTO E COLOCACAO</t>
  </si>
  <si>
    <t>FOSSA SEPTICA,DE CAMARA UNICA,TIPO CILINDRICA,DE CONCRETO PRE-MOLDADO,MEDINDO 3000X7600MM.FORNECIMENTO E COLOCACAO</t>
  </si>
  <si>
    <t>FOSSA SEPTICA,DE CAMARA UNICA,TIPO CILINDRICA,DE CONCRETO PRE-MOLDADO,MEDINDO 3000X8800MM.FORNECIMENTO E COLOCACAO</t>
  </si>
  <si>
    <t>FOSSA SEPTICA,DE CAMARA UNICA,TIPO CILINDRICA,DE CONCRETO PRE-MOLDADO,MEDINDO 3000X10000MM.FORNECIMENTO E COLOCACAO</t>
  </si>
  <si>
    <t>FOSSA SEPTICA,DE CAMARA UNICA,TIPO CILINDRICA,DE CONCRETO PRE-MOLDADO,MEDINDO 3000X11200MM.FORNECIMENTO E COLOCACAO</t>
  </si>
  <si>
    <t>FOSSA SEPTICA,DE CAMARA UNICA,TIPO CILINDRICA,DE CONCRETO PRE-MOLDADO,MEDINDO 3000X12400MM.FORNECIMENTO E COLOCACAO</t>
  </si>
  <si>
    <t>FILTRO ANAEROBIO,DE ANEIS DE CONCRETO PRE-MOLDADO,MEDINDO 1200X2000MM.FORNECIMENTO E COLOCACAO</t>
  </si>
  <si>
    <t>FILTRO ANAEROBIO,DE ANEIS DE CONCRETO PRE-MOLDADO,MEDINDO 1500X2000MM.FORNECIMENTO E COLOCACAO</t>
  </si>
  <si>
    <t>FILTRO ANAEROBIO,DE ANEIS DE CONCRETO PRE-MOLDADO,MEDINDO 2000X2000MM.FORNECIMENTO E COLOCACAO</t>
  </si>
  <si>
    <t>FILTRO ANAEROBIO,DE ANEIS DE CONCRETO PRE-MOLDADO,MEDINDO 2500X2000MM.FORNECIMENTO E COLOCACAO</t>
  </si>
  <si>
    <t>FILTRO ANAEROBIO,DE ANEIS DE CONCRETO PRE-MOLDADO,MEDINDO 3000X2000MM.FORNECIMENTO E COLOCACAO</t>
  </si>
  <si>
    <t>SUMIDOURO CILINDRICO,LIGADO A FOSSA,MEDINDO 1200X1500MM,EM ANEIS DE CONCRETO PRE-MOLDADO,EXCLUSIVE FOSSA E MANILHAS.FORNECIMENTO E COLOCACAO</t>
  </si>
  <si>
    <t>SUMIDOURO CILINDRICO,LIGADO A FOSSA,MEDINDO 1200X2000MM,EM ANEIS DE CONCRETO PRE-MOLDADO,EXCLUSIVE FOSSA E MANILHAS.FORNECIMENTO E COLOCACAO</t>
  </si>
  <si>
    <t>SUMIDOURO CILINDRICO,LIGADO A FOSSA,MEDINDO 1200X2500MM,EM ANEIS DE CONCRETO PRE-MOLDADO,EXCLUSIVE FOSSA E MANILHAS.FORNECIMENTO E COLOCACAO</t>
  </si>
  <si>
    <t>SUMIDOURO CILINDRICO,LIGADO A FOSSA,MEDINDO 1500X2000MM,EM ANEIS DE CONCRETO PRE-MOLDADO,EXCLUSIVE FOSSA E MANILHAS.FORNECIMENTO E COLOCACAO</t>
  </si>
  <si>
    <t>SUMIDOURO CILINDRICO,LIGADO A FOSSA,MEDINDO 1200X3500MM,EM ANEIS DE CONCRETO PRE-MOLDADO,EXCLUSIVE FOSSA E MANILHAS.FORNECIMENTO E COLOCACAO</t>
  </si>
  <si>
    <t>SUMIDOURO CILINDRICO,LIGADO A FOSSA,MEDINDO 1500X2400MM,EM ANEIS DE CONCRETO PRE-MOLDADO,EXCLUSIVE FOSSA E MANILHAS.FORNECIMENTO E COLOCACAO</t>
  </si>
  <si>
    <t>SUMIDOURO CILINDRICO,LIGADO A FOSSA,MEDINDO 1200X5000MM,EM ANEIS DE CONCRETO PRE-MOLDADO,EXCLUSIVE FOSSA E MANILHAS.FORNECIMENTO E COLOCACAO</t>
  </si>
  <si>
    <t>SUMIDOURO CILINDRICO,LIGADO A FOSSA,MEDINDO 1500X3200MM,EM ANEIS DE CONCRETO PRE-MOLDADO,EXCLUSIVE FOSSA E MANILHAS.FORNECIMENTO E COLOCACAO</t>
  </si>
  <si>
    <t>SUMIDOURO CILINDRICO,LIGADO A FOSSA,MEDINDO 2000X2000MM,EM ANEIS DE CONCRETO PRE-MOLDADO,EXCLUSIVE FOSSA E MANILHAS.FORNECIMENTO E COLOCACAO</t>
  </si>
  <si>
    <t>SUMIDOURO CILINDRICO,LIGADO A FOSSA,MEDINDO 1200X6000MM,EM ANEIS DE CONCRETO PRE-MOLDADO,EXCLUSIVE FOSSA E MANILHAS.FORNECIMENTO E COLOCACAO</t>
  </si>
  <si>
    <t>SUMIDOURO CILINDRICO,LIGADO A FOSSA,MEDINDO 1500X4000MM,EM ANEIS DE CONCRETO PRE-MOLDADO,EXCLUSIVE FOSSA E MANILHAS.FORNECIMENTO E COLOCACAO</t>
  </si>
  <si>
    <t>SUMIDOURO CILINDRICO,LIGADO A FOSSA,MEDINDO 2000X2400MM,EM ANEIS DE CONCRETO PRE-MOLDADO,EXCLUSIVE FOSSA E MANILHAS.FORNECIMENTO E COLOCACAO</t>
  </si>
  <si>
    <t>SUMIDOURO CILINDRICO,LIGADO A FOSSA,MEDINDO 1200X7000MM,EM ANEIS DE CONCRETO PRE-MOLDADO,EXCLUSIVE FOSSA E MANILHAS.FORNECIMENTO E COLOCACAO</t>
  </si>
  <si>
    <t>SUMIDOURO CILINDRICO,LIGADO A FOSSA,MEDINDO 1500X4400MM,EM ANEIS DE CONCRETO PRE-MOLDADO,EXCLUSIVE FOSSA E MANILHAS.FORNECIMENTO E COLOCACAO</t>
  </si>
  <si>
    <t>SUMIDOURO CILINDRICO,LIGADO A FOSSA,MEDINDO 2000X3200MM,EM ANEIS DE CONCRETO PRE-MOLDADO,EXCLUSIVE FOSSA E MANILHAS.FORNECIMENTO E COLOCACAO</t>
  </si>
  <si>
    <t>SUMIDOURO CILINDRICO,LIGADO A FOSSA,MEDINDO 2500X2000MM,EM ANEIS DE CONCRETO PRE-MOLDADO,EXCLUSIVE FOSSA E MANILHAS.FORNECIMENTO E COLOCACAO</t>
  </si>
  <si>
    <t>SUMIDOURO CILINDRICO,LIGADO A FOSSA,MEDINDO 1200X9500MM,EM ANEIS DE CONCRETO PRE-MOLDADO,EXCLUSIVE FOSSA E MANILHAS.FORNECIMENTO E COLOCACAO</t>
  </si>
  <si>
    <t>SUMIDOURO CILINDRICO,LIGADO A FOSSA,MEDINDO 1500X6000MM,EM ANEIS DE CONCRETO PRE-MOLDADO,EXCLUSIVE FOSSA E MANILHAS.FORNECIMENTO E COLOCACAO</t>
  </si>
  <si>
    <t>SUMIDOURO CILINDRICO,LIGADO A FOSSA,MEDINDO 2000X3600MM,EM ANEIS DE CONCRETO PRE-MOLDADO,EXCLUSIVE FOSSA E MANILHAS.FORNECIMENTO E COLOCACAO</t>
  </si>
  <si>
    <t>SUMIDOURO CILINDRICO,LIGADO A FOSSA,MEDINDO 2500X2400MM,EM ANEIS DE CONCRETO PRE-MOLDADO,EXCLUSIVE FOSSA E MANILHAS.FORNECIMENTO E COLOCACAO</t>
  </si>
  <si>
    <t>SUMIDOURO CILINDRICO,LIGADO A FOSSA,MEDINDO 2000X4000MM,EM ANEIS DE CONCRETO PRE-MOLDADO,EXCLUSIVE FOSSA E MANILHAS.FORNECIMENTO E COLOCACAO</t>
  </si>
  <si>
    <t>SUMIDOURO CILINDRICO,LIGADO A FOSSA,MEDINDO 2500X2800MM,EM ANEIS DE CONCRETO PRE-MOLDADO,EXCLUSIVE FOSSA E MANILHAS.FORNECIMENTO E COLOCACAO</t>
  </si>
  <si>
    <t>SUMIDOURO CILINDRICO,LIGADO A FOSSA,MEDINDO 1500X8400MM,EM ANEIS DE CONCRETO PRE-MOLDADO,EXCLUSIVE FOSSA E MANILHAS.FORNECIMENTO E COLOCACAO</t>
  </si>
  <si>
    <t>SUMIDOURO CILINDRICO,LIGADO A FOSSA,MEDINDO 2000X5200MM,EM ANEIS DE CONCRETO PRE-MOLDADO,EXCLUSIVE FOSSA E MANILHAS.FORNECIMENTO E COLOCACAO</t>
  </si>
  <si>
    <t>SUMIDOURO CILINDRICO,LIGADO A FOSSA,MEDINDO 2500X3200MM,EM ANEIS DE CONCRETO PRE-MOLDADO,EXCLUSIVE FOSSA E MANILHAS.FORNECIMENTO E COLOCACAO</t>
  </si>
  <si>
    <t>SUMIDOURO CILINDRICO,LIGADO A FOSSA,MEDINDO 2000X6000MM,EM ANEIS DE CONCRETO PRE-MOLDADO,EXCLUSIVE FOSSA E MANILHAS.FORNECIMENTO E COLOCACAO</t>
  </si>
  <si>
    <t>SUMIDOURO CILINDRICO,LIGADO A FOSSA,MEDINDO 2500X4000MM,EM ANEIS DE CONCRETO PRE-MOLDADO,EXCLUSIVE FOSSA E MANILHAS.FORNECIMENTO E COLOCACAO</t>
  </si>
  <si>
    <t>SUMIDOURO CILINDRICO,LIGADO A FOSSA,MEDINDO 3000X2800MM,EM ANEIS DE CONCRETO PRE-MOLDADO,EXCLUSIVE FOSSA E MANILHAS.FORNECIMENTO E COLOCACAO</t>
  </si>
  <si>
    <t>SUMIDOURO CILINDRICO,LIGADO A FOSSA,MEDINDO 2000X8400MM,EM ANEIS DE CONCRETO PRE-MOLDADO,EXCLUSIVE FOSSA E MANILHAS.FORNECIMENTO E COLOCACAO</t>
  </si>
  <si>
    <t>SUMIDOURO CILINDRICO,LIGADO A FOSSA,MEDINDO 2500X5600MM,EM ANEIS DE CONCRETO PRE-MOLDADO,EXCLUSIVE FOSSA E MANILHAS.FORNECIMENTO E COLOCACAO</t>
  </si>
  <si>
    <t>SUMIDOURO CILINDRICO,LIGADO A FOSSA,MEDINDO 3000X4000MM,EM ANEIS DE CONCRETO PRE-MOLDADO,EXCLUSIVE FOSSA E MANILHAS.FORNECIMENTO E COLOCACAO</t>
  </si>
  <si>
    <t>SUMIDOURO CILINDRICO,LIGADO A FOSSA,MEDINDO 2500X7600MM,EM ANEIS DE CONCRETO PRE-MOLDADO,EXCLUSIVE FOSSA E MANILHAS.FORNECIMENTO E COLOCACAO</t>
  </si>
  <si>
    <t>SUMIDOURO CILINDRICO,LIGADO A FOSSA,MEDINDO 3000X5200MM,EM ANEIS DE CONCRETO PRE-MOLDADO,EXCLUSIVE FOSSA E MANILHAS.FORNECIMENTO E COLOCACAO</t>
  </si>
  <si>
    <t>SUMIDOURO CILINDRICO,LIGADO A FOSSA,MEDINDO 2500X9200MM,EM ANEIS DE CONCRETO PRE-MOLDADO,EXCLUSIVE FOSSA E MANILHAS.FORNECIMENTO E COLOCACAO</t>
  </si>
  <si>
    <t>SUMIDOURO CILINDRICO,LIGADO A FOSSA,MEDINDO 3000X6400MM,EM ANEIS DE CONCRETO PRE-MOLDADO,EXCLUSIVE FOSSA E MANILHAS.FORNECIMENTO E COLOCACAO</t>
  </si>
  <si>
    <t>SUMIDOURO CILINDRICO,LIGADO A FOSSA,MEDINDO 3000X7600MM,EM ANEIS DE CONCRETO PRE-MOLDADO,EXCLUSIVE FOSSA E MANILHAS.FORNECIMENTO E COLOCACAO</t>
  </si>
  <si>
    <t>SUMIDOURO CILINDRICO,LIGADO A FOSSA,MEDINDO 3000X8800MM,EM ANEIS DE CONCRETO PRE-MOLDADO,EXCLUSIVE FOSSA E MANILHAS.FORNECIMENTO E COLOCACAO</t>
  </si>
  <si>
    <t>SUMIDOURO CILINDRICO,LIGADO A FOSSA,MEDINDO 3000X10000MM,EMANEIS DE CONCRETO PRE-MOLDADO,EXCLUSIVE FOSSA E MANILHAS.FORNECIMENTO E COLOCACAO</t>
  </si>
  <si>
    <t>SUMIDOURO CILINDRICO,LIGADO A FOSSA,MEDINDO 3000X11200MM,EMANEIS DE CONCRETO PRE-MOLDADO,EXCLUSIVE FOSSA E MANILHAS.FORNECIMENTO E COLOCACAO</t>
  </si>
  <si>
    <t>SUMIDOURO CILINDRICO,LIGADO A FOSSA,MEDINDO 3000X12400MM,EMANEIS DE CONCRETO PRE-MOLDADO,EXCLUSIVE FOSSA E MANILHAS.FORNECIMENTO E COLOCACAO</t>
  </si>
  <si>
    <t>COLUNA DE FERRO GALVANIZADO NO DIAMETRO DE 3/4",EXCLUSIVE PECAS DE DERIVACAO.FORNECIMENTO E COLOCACAO</t>
  </si>
  <si>
    <t>COLUNA DE FERRO GALVANIZADO NO DIAMETRO DE 1",EXCLUSIVE PECAS DE DERIVACAO.FORNECIMENTO E COLOCACAO</t>
  </si>
  <si>
    <t>COLUNA DE FERRO GALVANIZADO NO DIAMETRO DE 1.1/4",EXCLUSIVEPECAS DE DERIVACAO.FORNECIMENTO E COLOCACAO</t>
  </si>
  <si>
    <t>COLUNA DE FERRO GALVANIZADO NO DIAMETRO DE 1.1/2",EXCLUSIVEPECAS DE DERIVACAO.FORNECIMENTO E COLOCACAO</t>
  </si>
  <si>
    <t>COLUNA DE FERRO GALVANIZADO NO DIAMETRO DE 2",EXCLUSIVE PECAS DE DERIVACAO.FORNECIMENTO E COLOCACAO</t>
  </si>
  <si>
    <t>COLUNA DE FERRO GALVANIZADO NO DIAMETRO DE 2.1/2",EXCLUSIVEPECAS DE DERIVACAO.FORNECIMENTO E COLOCACAO</t>
  </si>
  <si>
    <t>INSTALACAO E ASSENTAMENTO DE AQUECEDOR A GAS ENCANADO,(EXCLUSIVE FORNECIMENTO DO APARELHO),COMPREENDENDO:8M DE TUBO DE COBRE,CLASSE I DE 22MM,CONEXOES E CHAMINE DE ALUMINIO E VENEZIANA</t>
  </si>
  <si>
    <t>INSTALACAO E ASSENTAMENTO DE FOGAO A GAS ENCANADO,EXCLUSIVEFORNECIMENTO DO APARELHO,COMPREENDENDO:25,00M DE TUBO DE FERRO GALVANIZADO DE 1",CONEXOES E REGISTRO</t>
  </si>
  <si>
    <t>INSTALACAO E ASSENTAMENTO DE FOGAO A GAS LIQUEFEITO DE PETROLEO(EXCLUSIVE FORNECIMENTO DO APARELHO),COMPREENDENDO:5,00MDE TUBO DE FERRO GALVANIZADO DE 1/2",CONEXOES,REGULADORES EDEMAIS PECAS NECESSARIAS</t>
  </si>
  <si>
    <t>INSTALACAO COMPLETA DE AQUECEDOR A GAS ENCANADO OU LIQUEFEITO DE PETROLEO(EXCLUSIVE FORNECIMENTO DO APARELHO),COMPREENDENDO:8,00M DE TUBO DE FERRO GALVANIZADO DE 3/4",CONEXOES E CHAMINE DE ALUMINIO</t>
  </si>
  <si>
    <t>TAMPA CEGA E CAIXILHO,15 X 15CM,EM ACO INOX,PARA RALO SIFONADO.FORNECIMENTO E COLOCACAO</t>
  </si>
  <si>
    <t>GRELHA DE ACO INOX,10X10CM,SISTEMA ROTATIVO,COM CAIXILHO.FORNECIMENTO E COLOCACAO</t>
  </si>
  <si>
    <t>RALO DE COBERTURA SEMI-ESFERICO(TIPO ABACAXI),COM 3".FORNECIMENTO E COLOCACAO</t>
  </si>
  <si>
    <t>RALO DE COBERTURA SEMI-ESFERICO(TIPO ABACAXI),COM 4".FORNECIMENTO E COLOCACAO</t>
  </si>
  <si>
    <t>GRELHA DE ACO INOX,15X15CM,SISTEMA ROTATIVO,COM CAIXILHO.FORNECIMENTO E COLOCACAO</t>
  </si>
  <si>
    <t>RALO DE COBERTURA SEMI-ESFERICO(TIPO ABACAXI),COM 6".FORNECIMENTO E COLOCACAO</t>
  </si>
  <si>
    <t>GRELHA DE FERRO FUNDIDO PARA RALO,COM 20X20CM,CARGA MINIMA PARA TESTE 176KG,RESISTENCIA MAXIMA DE ROMPIMENTO DE 228KG EFLECHA RESIDUAL MAXIMA DE 8MM</t>
  </si>
  <si>
    <t>MANGUEIRA "SEAL TUBE" COM CAPA ALMA,DIAMETRO DE 1/2".FORNECIMENTO E COLOCACAO</t>
  </si>
  <si>
    <t>MANGUEIRA "SEAL TUBE" COM CAPA ALMA,DIAMETRO DE 3/4".FORNECIMENTO E COLOCACAO</t>
  </si>
  <si>
    <t>MANGUEIRA "SEAL TUBE" COM CAPA ALMA,DIAMETRO DE 1".FORNECIMENTO E COLOCACAO</t>
  </si>
  <si>
    <t>MANGUEIRA "SEAL TUBE" COM CAPA ALMA,DIAMETRO DE 1.1/4".FORNECIMENTO E COLOCACAO</t>
  </si>
  <si>
    <t>MANGUEIRA "SEAL TUBE" COM CAPA ALMA,DIAMETRO DE 1.1/2".FORNECIMENTO E COLOCACAO</t>
  </si>
  <si>
    <t>MANGUEIRA "SEAL TUBE" COM CAPA ALMA,DIAMETRO DE 2".FORNECIMENTO E COLOCACAO</t>
  </si>
  <si>
    <t>MANGUEIRA "SEAL TUBE" COM CAPA ALMA,DIAMETRO DE 2.1/2".FORNECIMENTO E COLOCACAO</t>
  </si>
  <si>
    <t>MANGUEIRA "SEAL TUBE" COM CAPA ALMA,DIAMETRO DE 3".FORNECIMENTO E COLOCACAO</t>
  </si>
  <si>
    <t>MANGUEIRA "SEAL TUBE" COM CAPA ALMA,DIAMETRO DE 4".FORNECIMENTO E COLOCACAO</t>
  </si>
  <si>
    <t>SUPORTE COM 2 CHUMBADORES,PARA FIXACAO DE TUBULACOES NO DIAMETRO INTERNO DE 1/2" ATE 1".FORNECIMENTO E COLOCACAO</t>
  </si>
  <si>
    <t>SUPORTE DUPLO COM 2 CHUMBADORES,PARA FIXACAO DE 2 TUBULACOES NO DIAMETRO INTERNO DE 1/2" ATE 1".FORNECIMENTO E COLOCACAO</t>
  </si>
  <si>
    <t>SUPORTE COM 2 CHUMBADORES,PARA FIXACAO DE TUBULACOES NO DIAMETRO INTERNO DE 1.1/4" E 1.1/2".FORNECIMENTO E COLOCACAO</t>
  </si>
  <si>
    <t>SUPORTE DUPLO COM 2 CHUMBADORES,PARA FIXACAO DE 2 TUBULACOES NO DIAMETRO INTERNO DE 1.1/4" ATE 1.1/2".FORNECIMENTO ECOLOCACAO</t>
  </si>
  <si>
    <t>SUPORTE COM 2 CHUMBADORES,PARA FIXACAO DE TUBULACOES NO DIAMETRO INTERNO DE 2".FORNECIMENTO E COLOCACAO</t>
  </si>
  <si>
    <t>SUPORTE DUPLO COM 2 CHUMBADORES,PARA FIXACAO DE 2 TUBULACOES NO DIAMETRO INTERNO DE 2".FORNECIMENTO E COLOCACAO</t>
  </si>
  <si>
    <t>SUPORTE COM 2 CHUMBADORES,PARA FIXACAO DE TUBULACOES NO DIAMETRO INTERNO DE 2.1/2" E 3".FORNECIMENTO E COLOCACAO</t>
  </si>
  <si>
    <t>SUPORTE DUPLO COM 2 CHUMBADORES,PARA FIXACAO DE 2 TUBULACOES NO DIAMETRO INTERNO DE 2.1/2" E 3".FORNECIMENTO E COLOCACAO</t>
  </si>
  <si>
    <t>SUPORTE COM 2 CHUMBADORES,PARA FIXACAO DE TUBULACOES NO DIAMETRO INTERNO DE 4" E 6".FORNECIMENTO E COLOCACAO</t>
  </si>
  <si>
    <t>SUPORTE DUPLO COM 2 CHUMBADORES,PARA FIXACAO DE 2 TUBULACOES NO DIAMETRO INTERNO DE 4" E 6".FORNECIMENTO E COLOCACAO</t>
  </si>
  <si>
    <t>ASSENTAMENTO DE LAVATORIO(EXCLUSIVE FORNECIMENTO DO APARELHO),INCLUSIVE MATERIAIS NECESSARIOS</t>
  </si>
  <si>
    <t>RETIRADA E REASSENTAMENTO DE LAVATORIO,INCLUSIVE MATERIAIS NECESSARIOS</t>
  </si>
  <si>
    <t>ASSENTAMENTO DE CAIXA DE DESCARGA ELEVADA,EXTERNA(EXCLUSIVEFORNECIMENTO DO APARELHO),INCLUSIVE MATERIAIS NECESSARIOS</t>
  </si>
  <si>
    <t>FIXACAO ATRAVES DE PINO CRAVADO COM PISTOLA E FITA METALICARECARTILHADA,DE TUBULACOES C/DIAMETROS INTERNOS VARIAVEIS DE1/2" A 4",COMPONDO-SE DE FITA DE 17MM DE LARGURA E 0,50M DECOMPRIMENTO E CONJUNTO C/CURSOR E SUPORTE "Y" EM CAIXA DE 25PECAS(SISTEMA DE SUSPENSAO LEVE,CARGA DE RUPTURA 120KG).UTILIZACAO:INSTALACOES APARENTES DE AGUA,ESGOTO E ELETRICIDADE</t>
  </si>
  <si>
    <t>FIXACAO ATRAVES PINO CRAVADO C/PISTOLA E FITA METALICA PERFURADA,TUBULACOES C/DIAM.INTERNOS VARIAVEIS 1/2" A 2",COMPONDO-SE DE FITA 17MM LARG.E 0,50M COMPR.E CONJUNTO C/:PORCA ALTA 1/4",PARAFUSO CABECA SEXTAVADA 1/4"X1/2" E JUNCAO ALTA DE DUAS GARRAS(SIST.SUSPENSAO EXTRA-LEVE,CARGA RUPTURA 30KG).UTILIZACAO:INSTALACOES APARENTES DE AGUA,ESGOTO E ELETRICIDADE</t>
  </si>
  <si>
    <t>FIXACAO ATRAVES DE PINO CRAVADO COM PISTOLA E FITA METALICAPERFURADA,DE TUBULACOES COM DIAMETRO INTERNO VARIAVEL DE 1/2" A 4",FITA DE 19MM DE LARGURA E 0,50M DE COMPRIMENTO(SISTEMA SUSPENSAO LEVE,CARGA DE RUPTURA 40KG).UTILIZACAO:INSTALACOES APARENTES DE AGUA,ESGOTO E ELETRICIDADE</t>
  </si>
  <si>
    <t>FIXACAO ATRAVES DE PINO CRAVADO COM PISTOLA E FITA METALICAPERFURADA,DE TUBULACOES COM DIAMETRO INTERNO VARIAVEL DE 2"A 6",FITA DE 25MM DE LARGURA E 0,50M DE COMPRIMENTO,INCLUSIVE SUPORTE "U" E REFORCO DE SUPORTE(SISTEMA DE SUSPENSAO PESADO,CARGA DE RUPTURA 225KG).UTILIZACAO:INSTALACOES ESPECIAIS</t>
  </si>
  <si>
    <t>RETIRADA E REASSENTAMENTO DE CHUVEIRO,INCLUSIVE MATERIAIS NECESSARIOS</t>
  </si>
  <si>
    <t>RETIRADA E REASSENTAMENTO DE TORNEIRA,INCLUSIVE MATERIAIS NECESSARIOS</t>
  </si>
  <si>
    <t>ASSENTAMENTO DE TORNEIRA(EXCLUSIVE FORNECIMENTO DO APARELHO),INCLUSIVE MATERIAIS NECESSARIOS</t>
  </si>
  <si>
    <t>ASSENTAMENTO DE CHUVEIRO(EXCLUSIVE FORNECIMENTO DO APARELHO),INCLUSIVE MATERIAIS NECESSARIOS E BRACO CROMADO</t>
  </si>
  <si>
    <t>ASSENTAMENTO DE CHUVEIRO(EXCLUSIVE FORNECIMENTO DO APARELHOE BRACO),INCLUSIVE MATERIAIS NECESSARIOS</t>
  </si>
  <si>
    <t>ABRACADEIRA DE FIXACAO,TIPO COPO,ESTAMPADA EM CHAPA DE FERRO ZINCADA,COMPOSTA DE CANOPLA,PARAFUSOS E ABRACADEIRAS PROPRIAMENTE DITA,NO DIAMETRO 1/2".FORNECIMENTO E COLOCACAO</t>
  </si>
  <si>
    <t>ABRACADEIRA DE FIXACAO,TIPO COPO,ESTAMPADA EM CHAPA DE FERRO ZINCADA,COMPOSTA DE CANOPLA,PARAFUSOS E ABRACADEIRAS PROPRIAMENTE DITA,NO DIAMETRO 3/4".FORNECIMENTO E COLOCACAO</t>
  </si>
  <si>
    <t>ABRACADEIRA DE FIXACAO,TIPO COPO,ESTAMPADA EM CHAPA DE FERRO ZINCADA,COMPOSTA DE CANOPLA,PARAFUSOS E ABRACADEIRAS PROPRIAMENTE DITA,NO DIAMETRO 1".FORNECIMENTO E COLOCACAO</t>
  </si>
  <si>
    <t>ABRACADEIRA DE FIXACAO,TIPO COPO,ESTAMPADA EM CHAPA DE FERRO ZINCADA,COMPOSTA DE CANOPLA,PARAFUSOS E ABRACADEIRAS PROPRIAMENTE DITA,NO DIAMETRO 1.1/4".FORNECIMENTO E COLOCACAO</t>
  </si>
  <si>
    <t>ABRACADEIRA DE FIXACAO,TIPO COPO,ESTAMPADA EM CHAPA DE FERRO ZINCADA,COMPOSTA DE CANOPLA,PARAFUSOS E ABRACADEIRAS PROPRIAMENTE DITA,NO DIAMETRO 1.1/2".FORNECIMENTO E COLOCACAO</t>
  </si>
  <si>
    <t>ABRACADEIRA DE FIXACAO,TIPO COPO,ESTAMPADA EM CHAPA DE FERRO ZINCADA,COMPOSTA DE CANOPLA,PARAFUSOS E ABRACADEIRAS PROPRIAMENTE DITA,NO DIAMETRO 2".FORNECIMENTO E COLOCACAO</t>
  </si>
  <si>
    <t>ABRACADEIRA DE FIXACAO,TIPO COPO,ESTAMPADA EM CHAPA DE FERRO ZINCADA,COMPOSTA DE CANOPLA,PARAFUSOS E ABRACADEIRAS PROPRIAMENTE DITA,NO DIAMETRO 2.1/2".FORNECIMENTO E COLOCACAO</t>
  </si>
  <si>
    <t>ABRACADEIRA DE FIXACAO,TIPO COPO,ESTAMPADA EM CHAPA DE FERRO ZINCADA,COMPOSTA DE CANOPLA,PARAFUSOS E ABRACADEIRAS PROPRIAMENTE DITA,NO DIAMETRO 3".FORNECIMENTO E COLOCACAO</t>
  </si>
  <si>
    <t>ABRACADEIRA DE FIXACAO,TIPO COPO,ESTAMPADA EM CHAPA DE FERRO ZINCADA,COMPOSTA DE CANOPLA,PARAFUSOS E ABRACADEIRAS PROPRIAMENTE DITA,NO DIAMETRO 4".FORNECIMENTO E COLOCACAO</t>
  </si>
  <si>
    <t>RETIRADA E REASSENTAMENTO DE BIDE COM 2 REGISTROS,INCLUSIVEMATERIAIS NECESSARIOS</t>
  </si>
  <si>
    <t>ASSENTAMENTO DE VASO SANITARIO SIFONADO(EXCLUSIVE FORNECIMENTO DO APARELHO),INCLUSIVE MATERIAIS NECESSARIOS</t>
  </si>
  <si>
    <t>RETIRADA E REASSENTAMENTO DE VASO SANITARIO SIFONADO,INCLUSIVE MATERIAIS NECESSARIOS</t>
  </si>
  <si>
    <t>RETIRADA E REASSENTAMENTO DE TUBO VENTILADOR,DE CIMENTO SEMAMIANTO,COM DIAMETRO DE 3"</t>
  </si>
  <si>
    <t>RETIRADA E REASSENTAMENTO DE TUBO VENTILADOR,DE CIMENTO SEMAMIANTO,COM DIAMETRO DE 4"</t>
  </si>
  <si>
    <t>CHUVEIRO AUTOMATICO SPRINKLER DE RESPOSTA PADRAO,TIPO LATERAL (SIDEWALL) DN 15MM (1/2"),TEMPERATURA 68ºC (BULBO VERMELHO) E COEFICIENTE DE DESCARGA K80.FORNECIMENTO E COLOCACAO</t>
  </si>
  <si>
    <t>CHUVEIRO AUTOMATICO SPRINKLER DE RESPOSTA PADRAO,TIPO LATERAL (SIDEWALL) DN 15MM (1/2"),TEMPERATURA 79ºC (BULBO AMARELO) E COEFICIENTE DE DESCARGA K80.FORNECIMENTO E COLOCACAO</t>
  </si>
  <si>
    <t>CHUVEIRO AUTOMATICO SPRINKLER DE RESPOSTA PADRAO,TIPO PENDENTE,DN 15MM(1/2"),TEMPERATURA 68ºC (BULBO VERMELHO) E COEFICIENTE DE DESCARGA K80.FORNECIMENTO E COLOCACAO</t>
  </si>
  <si>
    <t>CHUVEIRO AUTOMATICO SPRINKLER DE RESPOSTA PADRAO,TIPO PENDENTE,DN 15MM(1/2"),TEMPERATURA 79ºC (BULBO AMARELO) E COEFICIENTE DE DESCARGA K80.FORNECIMENTO E COLOCACAO</t>
  </si>
  <si>
    <t>TUBO DE FERRO GALVANIZADO COM DIAMETRO DE 1/2",COM COSTURA,PARA INSTALACOES DIVERSAS ENTERRRADAS,INCLUSIVE CONEXOES,EMENDAS E PROTECAO ANTICORROSIVA.FORNECIMENTO E COLOCACAO</t>
  </si>
  <si>
    <t>TUBO DE FERRO GALVANIZADO COM DIAMETRO DE 3/4",COM COSTURA,PARA INSTALACOES DIVERSAS ENTERRADAS,INCLUSIVE CONEXOES,EMENDAS E PROTECAO ANTICORROSIVA.FORNECIMENTO E COLOCACAO</t>
  </si>
  <si>
    <t>TUBO DE FERRO GALVANIZADO COM DIAMETRO DE 1",COM COSTURA,PARA INSTALACOES DIVERSAS ENTERRADAS,INCLUSIVE CONEXOES,EMENDAS E PROTECAO ANTICORROSIVA.FORNECIMENTO E COLOCACAO</t>
  </si>
  <si>
    <t>TUBO DE FERRO GALVANIZADO COM DIAMETRO DE 1.1/4",COM COSTURA,PARA INSTALACOES DIVERSAS ENTERRADAS,INCLUSIVE CONEXOES,EMENDAS E PROTECAO ANTICORROSIVA.FORNECIMENTO E COLOCACAO</t>
  </si>
  <si>
    <t>TUBO DE FERRO GALVANIZADO COM DIAMETRO DE 1.1/2",COM COSTURA,PARA INSTALACOES DIVERSAS ENTERRADAS,INCLUSIVE CONEXOES,EMENDAS E PROTECAO ANTICORROSIVA.FORNECIMENTO E COLOCACAO</t>
  </si>
  <si>
    <t>TUBO DE FERRO GALVANIZADO COM DIAMETRO DE 2",COM COSTURA,PARA INSTALACOES DIVERSAS ENTERRADAS,INCLUSIVE CONEXOES,EMENDAS E PROTECAO ANTICORROSIVA.FORNECIMENTO E COLOCACAO</t>
  </si>
  <si>
    <t>TUBO DE FERRO GALVANIZADO COM DIAMETRO DE 2.1/2",COM COSTURA,PARA INSTALACOES DIVERSAS ENTERRADAS,INCLUSIVE CONEXOES,EMENDAS E PROTECAO ANTICORROSIVA.FORNECIMENTO E COLOCACAO</t>
  </si>
  <si>
    <t>TUBO DE FERRO GALVANIZADO COM DIAMETRO DE 3",COM COSTURA,PARA INSTALACOES DIVERSAS ENTERRADAS,INCLUSIVE CONEXOES,EMENDAS E PROTECAO ANTICORROSIVA.FORNECIMENTO E COLOCACAO</t>
  </si>
  <si>
    <t>TUBO DE FERRO GALVANIZADO COM DIAMETRO DE 4",COM COSTURA,PARA INSTALACOES DIVERSAS ENTERRADAS,INCLUSIVE CONEXOES,EMENDAS E PROTECAO ANTICORROSIVA.FORNECIMENTO E COLOCACAO</t>
  </si>
  <si>
    <t>TUBO DE FERRO GALVANIZADO COM DIAMETRO DE 5",COM COSTURA,PARA INSTALACOES DIVERSAS ENTERRADAS,INCLUSIVE CONEXOES,EMENDAS E PROTECAO ANTICORROSIVA.FORNECIMENTO E COLOCACAO</t>
  </si>
  <si>
    <t>TUBO DE FERRO GALVANIZADO COM DIAMETRO DE 6",COM COSTURA,PARA INSTALACOES DIVERSAS ENTERRADAS,INCLUSIVE CONEXOES,EMENDAS E PROTECAO ANTICORROSIVA.FORNECIMENTO E COLOCACAO</t>
  </si>
  <si>
    <t>RODAPES METALICOS,CALHA TRIPLA,PARA INSTALACOES ELETRICAS,TELEFONICA E DADOS,CONSTRUIDOS EM CHAPA DE ACO PRE GALVANIZADO,INCLUSIVE TODOS OS ACESSORIOS,MONTAGEM,CAIXA PARA 4 TOMADAS DE ELETRICIDADE E LOGICA.FORNECIMENTO E COLOCACAO</t>
  </si>
  <si>
    <t>RODAPES METALICOS,CALHA DUPLA,PARA INSTALACOES ELETRICAS,TELEFONICA E DADOS,CONSTRUIDOS EM CHAPA DE ACO PRE GALVANIZADO,INCLUSIVE TODOS OS ACESSORIOS,MONTAGEM,CAIXA PARA 4 TOMADASDE ELETRICIDADE E LOGICA.FORNECIMENTO E COLOCACAO</t>
  </si>
  <si>
    <t>ALCA PARA BARRILETE DE DISTRIBUICAO,DO TIPO CONCENTRADO,SOBRESERVATORIO DUPLO,INCLUSIVE RAMAIS PARA EXTRAVASOR E LIMPEZA COMPREENDENDO:5,50M DE TUBO DE PVC 50MM,REGISTROS E CONEXOES.FORNECIMENTO E INSTALACAO</t>
  </si>
  <si>
    <t>ALCA PARA BARRILETE DE DISTRIBUICAO,DO TIPO CONCENTRADO,SOBRESERVATORIO DUPLO,INCLUSIVE RAMAIS PARA EXTRAVASOR E LIMPEZA COMPREENDENDO:5,50M DE TUBO DE PVC 60MM,REGISTROS E CONEXOES.FORNECIMENTO E INSTALACAO</t>
  </si>
  <si>
    <t>ALCA PARA BARRILETE DE DISTRIBUICAO,DO TIPO CONCENTRADO,SOBRESERVATORIO DUPLO,INCLUSIVE RAMAIS PARA EXTRAVASOR E LIMPEZA COMPREENDENDO:5,50M DE TUBO DE PVC 75MM,REGISTROS E CONEXOES.FORNECIMENTO E INSTALACAO</t>
  </si>
  <si>
    <t>ALCA PARA BARRILETE DE DISTRIBUICAO,DO TIPO CONCENTRADO,SOBRESERVATORIO DUPLO,INCLUSIVE RAMAIS PARA EXTRAVASOR E LIMPEZA COMPREENDENDO:5,50M DE TUBO DE PVC 85MM,REGISTROS E CONEXOES.FORNECIMENTO E INSTALACAO</t>
  </si>
  <si>
    <t>ALCA PARA BARRILETE DE DISTRIBUICAO,DO TIPO CONCENTRADO,SOBRESERVATORIO DUPLO,INCLUSIVE RAMAIS PARA EXTRAVASOR E LIMPEZA COMPREENDENDO:5,50M DE TUBO DE PVC 110MM,REGISTROS E CONEXOES.FORNECIMENTO E INSTALACAO</t>
  </si>
  <si>
    <t>COLUNA DE PVC,DE DIAMETRO 25MM,EXCLUSIVE PECAS DE DERIVACAOE RASGO EM ALVENARIA.FORNECIMENTO E ASSENTAMENTO</t>
  </si>
  <si>
    <t>COLUNA DE PVC,DE DIAMETRO 32MM,EXCLUSIVE PECAS DE DERIVACAOE RASGO EM ALVENARIA.FORNECIMENTO E ASSENTAMENTO</t>
  </si>
  <si>
    <t>COLUNA DE PVC,DE DIAMETRO DE 40MM,EXCLUSIVE PECAS DE DERIVACAO E RASGO EM ALVENARIA.FORNECIMENTO E ASSENTAMENTO</t>
  </si>
  <si>
    <t>COLUNA DE PVC,DE DIAMETRO DE 50MM,EXCLUSIVE PECAS DE DERIVACAO E RASGO EM ALVENARIA.FORNECIMENTO E ASSENTAMENTO</t>
  </si>
  <si>
    <t>COLUNA DE PVC,DE DIAMETRO DE 60MM,EXCLUSIVE PECAS DE DERIVACAO E RASGO EM ALVENARIA.FORNECIMENTO E ASSENTAMENTO</t>
  </si>
  <si>
    <t>COLUNA DE PVC,DE DIAMETRO DE 75MM,EXCLUSIVE PECAS DE DERIVACAO E RASGO EM ALVENARIA.FORNECIMENTO E ASSENTAMENTO</t>
  </si>
  <si>
    <t>INSTALACAO E ASSENTAMENTO DE CHUVEIRO(EXCLUSIVE FORNECIMENTO DO APARELHO E REGISTRO),COMPREENDENDO:5,00M DE TUBO DE PVCDE 25MM,RALO SECO DE PVC 100MM COM GRELHA,2,00M DE TUBO DE PVC DE 40MM E CONEXOES</t>
  </si>
  <si>
    <t>INSTALACAO E ASSENTAMENTO DE CHUVEIRO ELETRICO (EXCLUSIVE FORNECIMENTO DO APARELHO E REGISTRO),COMPREENDENDO 5,00M DE TUBO DE PVC DE 25MM,RALO SECO DE PVC DE 100MM COM GRELHA,2,00M DE TUBO DE PVC DE 40MM,30,00M DE FIO 4MM 2,6,00M DE ELETRODUTO DE PVC DIAMETRO DE 3/4" E CONEXOES</t>
  </si>
  <si>
    <t>INSTALACAO E ASSENTAMENTO DE MICTORIO(EXCLUSIVE FORNECIMENTO DO APARELHO),COMPREENDENDO:3,00M DE TUBO DE PVC DE 25MM,1,50M DE TUBOS DE PVC DE 40MM E 50MM,CADA,CONEXOES E RALO SIFONADO DE PVC COM 100X100X50MM COM TAMPA CEGA</t>
  </si>
  <si>
    <t>INSTALACAO E ASSENTAMENTO DE MICTORIO(EXCLUSIVE FORNECIMENTO DO APARELHO E RALO SIFONADO),COMPREENDENDO:3,00M DE TUBO DE PVC DE 25MM,1,50M DE TUBOS DE PVC DE 40MM E 50MM,CADA,E CONEXOES,EXCLUSIVE RALO SINFONADO</t>
  </si>
  <si>
    <t>INSTALACAO E ASSENTAMENTO DE MICTORIO TIPO CALHA(EXCLUSIVE FORNECIMENTO DO APARELHO),COMPREENDENDO:3,00M DE TUBO DE PVCDE 25MM,REGISTRO DE GAVETA,2,00M DE TUBO DE PVC DE 40MM E 50MM,CADA,CONEXOES E CAIXA SINFONADA DE PVC COM 100X100X50MM,COM TAMPA CEGA</t>
  </si>
  <si>
    <t>INSTALACAO E ASSENTAMENTO DE BANHEIRA(EXCLUSIVE FORNECIMENTO DO APARELHO),COMPREENDENDO:3,00M DE TUBO PVC DE 25MM,3,00MDE TUBO DE PVC DE 40MM E CONEXOES</t>
  </si>
  <si>
    <t>INSTALACAO E ASSENTAMENTO DE BIDE(EXCLUSIVE FORNECIMENTO DOAPARELHO),COMPREENDENDO:3,00M DE TUBO PVC DE 25MM,2,00M DE TUBO DE PVC DE 40MM E CONEXOES</t>
  </si>
  <si>
    <t>INSTALACAO E ASSENTAMENTO DE DUCHINHA MANUAL PARA BANHEIRO(EXCLUSIVE FORNECIMENTO DO APARELHO),COMPREENDENDO:3,00M DE TUBO DE PVC DE 25MM E CONEXOES</t>
  </si>
  <si>
    <t>INSTALACAO E ASSENTAMENTO DE PIA COM 1 CUBA(EXCLUSIVE FORNECIMENTO DO APARELHO),COMPREENDENDO:3,00M DE TUBO DE PVC DE 25MM,3,00M DE TUBO DE PVC DE 50MM,RABICHO E CONEXOES</t>
  </si>
  <si>
    <t>INSTALACAO E ASSENTAMENTO DE PIA COM 2 CUBAS(EXCLUSIVE FORNECIMENTO DO APARELHO),COMPREENDENDO:3,00M DE TUBO DE PVC DE 25MM,3,00M DE TUBO DE PVC DE 50MM, RABICHO E CONEXOES</t>
  </si>
  <si>
    <t>INSTALACAO E ASSENTAMENTO DE PIA COM CUBA DUPLA(EXCLUSIVE FORNECIMENTO DO APARELHO),COMPREENDENDO:3,00M DE TUBO DE PVC 25MM,3,00M DE TUBO DE PVC DE 50MM,RABICHO E CONEXOES</t>
  </si>
  <si>
    <t>INSTALACAO E ASSENTAMENTO DE LAVATORIO DE UMA TORNEIRA(EXCLUSIVE FORNECIMENTO DO APARELHO),COMPREENDENDO:3,00M DE TUBO DE PVC DE 25MM,2,00M DE TUBO DE PVC DE 40MM E CONEXOES</t>
  </si>
  <si>
    <t>INSTALACAO E ASSENTAMENTO DE LAVATORIO DE 2 TORNEIRAS(EXCLUSIVE FORNECIMENTO DO APARELHO),COMPREENDENDO:3,00M DE TUBO DE PVC DE 25MM,2,00M DE TUBO DE PVC DE 40MM E CONEXOES</t>
  </si>
  <si>
    <t>INSTALACAO E ASSENTAMENTO DE FILTRO RESIDENCIAL(EXCLUSIVE FORNECIMENTO DO APARELHO),COMPREENDENDO:2,00M DE TUBO DE PVC DE 25MM E CONEXOES</t>
  </si>
  <si>
    <t>INSTALACAO E ASSENTAMENTO DE FILTRO INDUSTRIAL(EXCLUSIVE FORNECIMENTO DO APARELHO),COMPREENDENDO:3,00M DE TUBO DE PVC SOLDAVEL DE 32MM E CONEXOES</t>
  </si>
  <si>
    <t>INSTALACAO E ASSENTAMENTO DE TANQUE DE SERVICO (EXCLUSIVE FORNECIMENTO DO APARELHO),COMPREENDENDO:3,00M DE TUBO DE PVC DE 25MM,3,00M DE TUBO DE PVC DE 50MM E CONEXOES</t>
  </si>
  <si>
    <t>INSTALACAO E ASSENTAMENTO DE BACIA TURCA(EXCLUSIVE FORNECIMENTO DO APARELHO E DA VALVULA DE DESCARGA),COMPREENDENDO:3,00M DE TUBO DE PVC DE 50MM,2,00M DE TUBO DE PVC DE 100MM,CONEXOES E MONTAGEM</t>
  </si>
  <si>
    <t>INSTALACAO E ASSENTAMENTO DE CAIXA DE DESCARGA ELEVADA (EXCLUSIVE FORNECIMENTO DA CAIXA),COMPREENDENDO:2,00M DE TUBO DEPVC DE 25MM,CONEXOES E MONTAGEM</t>
  </si>
  <si>
    <t>INSTALACAO E ASSENTAMENTO DE CAIXA DE DESCARGA DE EMBUTIR(EXCLUSIVE FORNECIMENTO DA CAIXA),COMPREENDENDO:2,00M DE TUBO DE PVC DE 25MM,0,80M DE TUBO DE PVC DE 40MM,CONEXOES E MONTAGEM</t>
  </si>
  <si>
    <t>INSTALACAO E ASSENTAMENTO DE VALVULA DE DESCARGA(EXCLUSIVE FORNECIMENTO DA VALVULA),COMPREENDENDO:3,00M DE TUBO DE PVC DE 50MM,CONEXOES E MONTAGEM</t>
  </si>
  <si>
    <t>REPARO EM CAIXA DE DESCARGA ELEVADA.FORNECIMENTO E SUBSTITUICAO</t>
  </si>
  <si>
    <t>INSTALACAO E COLOCACAO DE TORNEIRA PARA JARDIM OU DE LAVAGEM(EXCLUSIVE FORNECIMENTO DA TORNEIRA),COMPREENDENDO: 2,00M DE TUBO DE PVC DE 20MM E CONEXOES</t>
  </si>
  <si>
    <t>INSTALACAO E ASSENTAMENTO DE VASO SANITARIO INDIVIDUAL E VALVULA DE DESCARGA(EXCL.ESTES)EM PAVIMENTO ELEVADO,COMPREENDENDO:INSTALACAO HIDRAULICA COM 2,00M TUBO PVC 50MM,COM CONEXOES ATE A VALVULA E APOS ESTA ATE VASO,LIGACAO DE ESGOTO COM 3,00M DE TUBO DE PVC DE 100MM AOS TUBOS QUEDA E VENTILACAO,INCLUSIVE CONEXOES,EXCLUSIVE OS TUBOS QUEDA E VENTILACAO</t>
  </si>
  <si>
    <t>INSTALACAO E ASSENTAMENTO VASO SANITARIO INDIVIDUAL COM CAIXA ACOPLADA(EXCLUSIVE ESTES),PAVIMENTO ELEVADO,COMPREENDENDO:INSTALACAO HIDRAULICA C/2,00M TUBO DE PVC 25MM,C/CONEXOES,ATE A CAIXA ACOPLADA,LIGACAO DE ESGOTOS COM 3,00M DE TUBO DE PVC 100MM AOS TUBOS DE QUEDA E VENTILACAO,INCLUSIVE CONEXOES,EXCLUSIVE OS TUBOS DE QUEDA E VENTILACAO</t>
  </si>
  <si>
    <t>INSTALACAO E ASSENTAMENTO DE VASO SANITARIO INDIVIDUAL E CAIXA DE DESCARGA(EXCLUSIVE ESTES)EM PAVIMENTO ELEVADO,COMPREENDENDO:INSTALACAO HIDRAULICA COM 2,00M DE TUBO DE PVC DE 25MM,COM CONEXOES,ATE A CAIXA DE DESCARGA,LIGACAO DE ESGOTOS COM3,00M DE TUBO DE PVC 100MM AOS TUBOS DE QUEDA E VENTILACAO,INCLUSIVE CONEXOES,EXCLUSIVE TUBOS DE QUEDA E VENTILACAO</t>
  </si>
  <si>
    <t>INSTALACAO E ASSENTAMENTO DE VASO SANITARIO INDIVIDUAL E VALVULA DE DESCARGA(EXCL.ESTES)EM PAVIMENTO TERREO,COMPREENDENDO:INSTALACAO HIDRAULICA COM 2,00M TUBO PVC 50MM,COM CONEXOES,ATE VALVULA E APOS ESTA ATE O VASO,LIGACAO ESGOTOS COM 3,00M TUBO PVC 100MM A CAIXA DE INSPECAO E TUBO VENTILACAO,INCLUSIVE CONEXOES,EXCLUSIVE TUBO DE VENTILACAO</t>
  </si>
  <si>
    <t>INSTALACAO E ASSENTAMENTO DE VASO SANITARIO INDIVIDUAL E CAIXA DE DESCARGA(EXCLUSIVE ESTES)EM PAVIMENTO TERREO,COMPREENDENDO:INSTALACAO HIDRAULICA COM 2,00M DE TUBO DE PVC DE 25MM,COM CONEXOES,ATE A CAIXA DE DESCARGA,LIGACAO DE ESGOTO COM 3,00M DE TUBO DE PVC DE 100MM A CAIXA INSPECAO E TUBO DE VENTILACAO,INCLUSIVE CONEXOES,EXCLUSIVE TUBO VENTILACAO</t>
  </si>
  <si>
    <t>INSTALACAO E ASSENTAMENTO DE VASO SANITARIO COM CAIXA ACOPLADA(EXCLUSIVE ESTES)EM PAVIMENTO TERREO,COMPREENDENDO:INSTALACAO HIDRAULICA COM 2,00M DE TUBO DE PVC DE 25MM,COM CONEXOES,ATE A CAIXA,LIGACAO DE ESGOTO COM 3,00M DE TUBO DE PVC DE 100MM A CAIXA DE INSPECAO E TUBO DE VENTILACAO,INCLUSIVE CONEXOES,EXCLUSIVE O TUBO DE VENTILACAO</t>
  </si>
  <si>
    <t>INSTALACAO E ASSENTAMENTO DE UM VASO SANITARIO E VALVULA DESCARGA(EXCL.ESTES) EM PAVIMENTO ELEVADO,PARTE DE UM CONJUNTODOIS OU MAIS VASOS,COMPREENDENDO:INSTALACAO HIDRAULICA C/1,50M TUBO PVC 50MM,C/CONEXOES,ATE VALVULA DESCARGA,LIGACAO ESGOTO C/2,00M TUBO PVC 100MM AOS TUBOS DE QUEDA E VENTILACAO,INCL.CONEXOES,EXCL.TUBOS QUEDA E VENTILACAO</t>
  </si>
  <si>
    <t>INSTALACAO E ASSENTAMENTO DE UM VASO SANITARIO COM CAIXA DEDESCARGA(EXCL.ESTES)EM PAVIMENTO ELEVADO,PARTE DE UM CONJ.DE DOIS OU MAIS VASOS,COMPREENDENDO:INST.HIDRAULICA COM 1,50MDE TUBO PVC 25MM,COM CONEXOES,ATE A CAIXA DE DESCARGA,LIGACAO DE ESGOTO COM 2,00M DE TUBO PVC 100MM,AOS TUBOS DE QUEDA E VENTILACAO,INCL.CONEXOES,EXCL.TUBOS DE QUEDA E VENTILACAO</t>
  </si>
  <si>
    <t>INSTALACAO E ASSENTAMENTO DE UM VASO SANITARIO COM CAIXA ACOPLADA(EXCL.ESTES)EM PAVIMENTO ELEVADO,PARTE DE UM CONJ.DE DOIS OU MAIS VASOS,COMPREENDENDO:INST.HIDRAULICA COM 1,50M DETUBO PVC 25MM,COM CONEXOES,ATE A CAIXA ACOPLADA,LIGACAO DE ESGOTO COM 2,00M DE TUBO PVC 100MM,AOS TUBOS DE QUEDA E VENTILACAO,INCL.CONEXOES,EXCL.TUBOS DE QUEDA E VENTILACAO</t>
  </si>
  <si>
    <t>INSTALACAO E ASSENTAMENTO DE UM VASO SANITARIO E VALVULA DEDESCARGA(EXCL.ESTES)EM PAVIMENTO TERREO,PARTE DE UM CONJUNTO DE DOIS OU MAIS VASOS,COMPREENDENDO:INSTALACAO HIDRAULICA C/1,50M TUBO PVC 50MM,C/CONEXOES,ATE VALVULA E APOS ESTA ATEO VASO,LIGACAO ESGOTO C/2,00M TUBO PVC 100MM A CAIXA DE INSPECAO E TUBO VENTILACAO,INCL.CONEXOES,EXCL.TUBO VENTILACAO</t>
  </si>
  <si>
    <t>INSTALACAO E ASSENTAMENTO DE UM VASO SANITARIO E CAIXA DE DESCARGA(EXCL.ESTES)EM PAVIMENTO TERREO,PARTE DE UM CONJUNTO DE DOIS OU MAIS VASOS,COMPREENDENDO:INSTALACAO HIDRAULICA C/1,50M TUBO PVC 25MM,C/CONEXOES,ATE A CAIXA DE DESCARGA,LIGACAO ESGOTO C/2,00M TUBO PVC 100MM A CAIXA INSPECAO E TUBO DE VENTILACAO,INCL.CONEXOES,EXCL.TUBO VENTILACAO</t>
  </si>
  <si>
    <t>INSTALACAO E ASSENTAMENTO DE UM VASO SANITARIO E CAIXA ACOPLADA(EXCL.ESTES)EM PAVIMENTO TERREO,PARTE DE UM CONJ.DE DOISOU MAIS VASOS,COMPREENDENDO:INST.HIDRAULICA COM 1,50M DE TUBO PVC 25MM,COM CONEXOES,ATE A CAIXA ACOPLADA,LIGACAO DE ESGOTO COM 2,00M DE TUBO PVC 100MM A CAIXA DE INSPECAO E TUBO DEVENTILACAO,INCL.CONEXOES,EXCL.TUBO DE VENTILACAO</t>
  </si>
  <si>
    <t>INSTALACAO E ASSENTAMENTO DE UM LAVATORIO OU APARELHO DE INSTALACAO SEMELHANTE,EM BATERIA(EXCLUSIVE FORNECIMENTO DO APARELHO),COMPREENDENDO:1,00M DE TUBO DE PVC DE 32MM E 0,60M DETUBO DE PVC DE 25MM,COM CONEXOES E ESGOTAMENTO EM PVC DE 40MM,ATE O RALO SIFONADO</t>
  </si>
  <si>
    <t>INSTALACAO E ASSENTAMENTO DE BEBEDOURO OU LAVATORIO TIPO CALHA,EM BATERIA COM 1 PONTO A CADA 50CM(EXCLUSIVE FORNECIMENTO DO APARELHO),COMPREENDENDO:1,00M DE TUBO DE PVC DE 32MM E 0,60M DE TUBO DE PVC DE 25MM,COM CONEXOES E ESGOTAMENTO EM PVC DE 50MM,ATE O RALO SIFONADO</t>
  </si>
  <si>
    <t>INSTALACAO HIDRAULICA E ASSENTAMENTO DE UM CHUVEIRO EM BATERIA(EXCLUSIVE FORNECIMENTO DO APARELHO E REGISTRO),ATE 4 CHUVEIROS,COMPREENDENDO:1,50M DE TUBO DE PVC DE 32MM E 1,00M DETUBO DE PVC DE 25MM</t>
  </si>
  <si>
    <t>INSTALACAO HIDRAULICA E ASSENTAMENTO DE UM CHUVEIRO EM BATERIA(EXCLUSIVE FORNECIMENTO DO APARELHO E REGISTRO),ATE 8 CHUVEIROS,COMPREENDENDO:1,50M DE TUBO DE PVC SOLDAVEL DE 50MM E1,00M DE TUBO DE PVC DE 25MM</t>
  </si>
  <si>
    <t>RALO SECO(SIMPLES)DE PVC(100X53)X40MM,COM GRELHA,COMPREENDENDO:EFLUENTE DE 40MM SOLDAVEL EM PVC,COM 2,00M DE EXTENSAO ELIGACAO AO RALO SIFONADO.FORNECIMENTO E INSTALACAO</t>
  </si>
  <si>
    <t>RALO SIFONADO DE PVC(150X185)X75MM RIGIDO EM PAVIMENTO ELEVADO,COM SAIDA DE 75MM SOLDAVEL,GRELHA REDONDA E PORTA-GRELHA,COMPREENDENDO:3,00M DE TUBO DE PVC DE 75MM E SUA LIGACAO AORAMAL DE QUEDA E VENTILACAO.FORNECIMENTO E INSTALACAO</t>
  </si>
  <si>
    <t>RALO SIFONADO DE PVC RIGIDO (100X100)X50MM,EM PAVIMENTO ELEVADO,COM TAMPA CEGA,COM 1 ENTRADA DE 40MM E SAIDA DE 50MM,COMPREENDENDO:2,00M DE TUBO DE PVC DE 50MM SOLDAVEL,1,00M DE TUBO DE PVC DE 40MM E SUA LIGACAO AO RAMAL DE QUEDA E VENTILACAO.FORNECIMENTO E INSTALACAO</t>
  </si>
  <si>
    <t>RALO SIFONADO PVC RIGIDO (150X185)X75MM,EM PAVIMENTO TERREO,COM SAIDA DE 75MM,GRELHA REDONDA E PORTA-GRELHA,COMPREENDENDO:3,00M DE TUBO DE PVC DE 75MM E SUA LIGACAO AO RAMAL DE VENTILACAO.FORNECIMENTO E INSTALACAO</t>
  </si>
  <si>
    <t>RALO SIFONADO DE PVC(100X100)X50MM,EM PAVIMENTO TERREO,COM TAMPA CEGA,COM 1 ENTRADA DE 40MM E SAIDA DE 50MM,INCLUSIVE LIGACAO DE 50MM DE PVC ATE A CAIXA DE INSPECAO,CONSIDERANDO ADISTANCIA DO CENTRO DO RALO ATE 2,00M.FORNECIMENTO E INSTALACAO</t>
  </si>
  <si>
    <t>LIGACAO A COLUNA DE GORDURA DO ESGOTO DE PIAS EM TUBO DE PVC DE 50MM SOLDAVEL,COM CONEXOES</t>
  </si>
  <si>
    <t>TUBO DE QUEDA EM PVC DE 150MM,INCLUSIVE "T" SANITARIO.FORNECIMENTO E ASSENTAMENTO</t>
  </si>
  <si>
    <t>TUBO DE QUEDA EM PVC DE 100MM,INCLUSIVE "T" SANITARIO.FORNECIMENTO E ASSENTAMENTO</t>
  </si>
  <si>
    <t>TUBO DE QUEDA EM PVC DE 75MM,INCLUSIVE "T" SANITARIO.FORNECIMENTO E ASSENTAMENTO</t>
  </si>
  <si>
    <t>TUBO PARA VENTILACAO EM PVC DE 100MM.INCLUSIVE CONEXOES.FORNECIMENTO E ASSENTAMENTO</t>
  </si>
  <si>
    <t>TUBO PARA VENTILACAO EM PVC DE 75MM,INCLUSIVE CONEXOES.FORNECIMENTO E ASSENTAMENTO</t>
  </si>
  <si>
    <t>TUBO DE QUEDA EM PVC REFORCADO DE 150MM,INCLUSIVE "T" SANITARIO.FORNECIMENTO E ASSENTAMENTO</t>
  </si>
  <si>
    <t>TUBO DE QUEDA EM PVC REFORCADO DE 100MM,INCLUSIVE "T" SANITARIO.FORNECIMENTO E ASSENTAMENTO</t>
  </si>
  <si>
    <t>TUBO DE QUEDA EM PVC REFORCADO DE 75MM,INCLUSIVE "T" SANITARIO.FORNECIMENTO E ASSENTAMENTO</t>
  </si>
  <si>
    <t>APARELHO DE AR CONDICIONADO,TIPO PAREDE(EXCLUSIVE O FORNECIMENTO DO APARELHO),COMPREENDENDO:5 VARAS DE ELETRODUTO PVC DE 3/4",COM LUVAS,40,00M DE FIO 2,5MM2,TOMADA DE EMBUTIR E CAIXA DE EMBUTIR.INSTALACAO E ASSENTAMENTO</t>
  </si>
  <si>
    <t>APARELHO DE AR CONDICIONADO,TIPO PAREDE(EXCLUSIVE O FORNECIMENTO DO APARELHO),COM INSTALACAO APARENTE,COMPREENDENDO:5 VARAS DE ELETRODUTO PVC DE 3/4",COM LUVAS,40,00M DE FIO 2,5MM2,TOMADA DE SOBREPOR E CAIXA DE SOBREPOR,INCLUSIVE ABRACADEIRAS.INSTALACAO E ASSENTAMENTO</t>
  </si>
  <si>
    <t>BEBEDOURO ELETRICO,TIPO PRESSAO COM FILTRO INTERNO(EXCLUSIVE FORNECIMENTO DE APARELHO),COMPREENDENDO:2 VARAS DE ELETRODUTO PVC DE 3/4",COM LUVAS,10,00M DE FIO 2,5MM2,TOMADA DE EMBUTIR E CAIXA DE EMBUTIR,4,00M DE TUBO PVC DE 25MM,3,00M DE TUBO PVC DE 40MM,REGISTRO DE 3/4" E CONEXOES.INSTALACAO ATE ORALO EXISTENTE E ASSENTAMENTO</t>
  </si>
  <si>
    <t>TUBO DE PVC RIGIDO,COM DIAMETRO DE 50MM,PBL,PN 80.FORNECIMENTO</t>
  </si>
  <si>
    <t>ADAPTADOR DE PVC RIGIDO SOLDAVEL,COM BOLSA SOLDAVEL E ROSCAMACHO,DIAMETRO NOMINAL DE 50MM.FORNECIMENTO</t>
  </si>
  <si>
    <t>CURVA DE 90° DE PVC RIGIDO,SOLDAVEL,DIAMETRO NOMINAL DE 50MM E PRESSAO NOMINAL DE 80.FORNECIMENTO</t>
  </si>
  <si>
    <t>TE DE PVC RIGIDO SOLDAVEL,90°,AZUL,COM BOLSAS SOLDAVEIS,DE 50MM.FORNECIMENTO</t>
  </si>
  <si>
    <t>ASPERSOR DE IMPACTO,PARA IRRIGACAO TIPO ECO,PARA REGA DE JARDIM.FORNECIMENTO</t>
  </si>
  <si>
    <t>ASPERSOR DE IMPACTO,PARA IRRIGACAO,TIPO MAXIREGA.FORNECIMENTO</t>
  </si>
  <si>
    <t>ASPERSOR DE IMPACTO,PARA IRRIGACAO,TIPO MINIREGA.FORNECIMENTO</t>
  </si>
  <si>
    <t>CALHA DE PISO NORMAL,EM PVC,DN 130,INCLUSIVE ESCAVACAO MANUAL E CAMADA DE CONCRETO PARA ASSENTAMENTO.FORNECIMENTO E COLOCACAO</t>
  </si>
  <si>
    <t>CALHA DE PISO NORMAL,EM PVC,DN 200,INCLUSIVE ESCAVACAO MANUAL E CAMADA DE CONCRETO PARA ASSENTAMENTO.FORNECIMENTO E COLOCACAO</t>
  </si>
  <si>
    <t>GRELHA PARA CALHA DE PISO,EM PVC,MEDINDO 130X500MM.FORNECIMENTO E COLOCACAO</t>
  </si>
  <si>
    <t>GRELHA PARA CALHA DE PISO,EM PVC,MEDINDO 200X500MM.FORNECIMENTO E COLOCACAO</t>
  </si>
  <si>
    <t>GRELHA PARA CALHA DE PISO,EM PVC,SUPER-REFORCADA,PARA TRAFEGO DE VEICULOS ATE 3T,MEDINDO 200X500MM.FORNECIMENTO E COLOCACAO</t>
  </si>
  <si>
    <t>ABRACADEIRA DE PVC OU NYLON,PARA AMARRACAO DE CABOS TELEFONICOS,COM UTILIZACAO DE PREGOS OU PARAFUSOS PARA FIXACAO,DIAMETRO DE 16MM.FORNECIMENTO E COLOCACAO</t>
  </si>
  <si>
    <t>ABRACADEIRA DE PVC OU NYLON,PARA AMARRACAO DE CABOS TELEFONICOS,COM UTILIZACAO DE PREGOS OU PARAFUSOS PARA FIXACAO,DIAMETRO DE 17,5MM.FORNECIMENTO E COLOCACAO</t>
  </si>
  <si>
    <t>ABRACADEIRA DE PVC OU NYLON,PARA AMARRACAO DE CABOS TELEFONICOS,COM UTILIZACAO DE PREGOS OU PARAFUSOS PARA FIXACAO,DIAMETRO DE 20,5MM.FORNECIMENTO E COLOCACAO</t>
  </si>
  <si>
    <t>ABRACADEIRA DE PVC OU NYLON,PARA AMARRACAO DE CABOS TELEFONICOS,COM UTILIZACAO DE PREGOS OU PARAFUSOS PARA FIXACAO,DIAMETRO DE 28,5MM.FORNECIMENTO E COLOCACAO</t>
  </si>
  <si>
    <t>ABRACADEIRA DE PVC OU NYLON,PARA AMARRACAO DE CABOS TELEFONICOS,COM UTILIZACAO DE PREGOS OU PARAFUSOS PARA FIXACAO,DIAMETRO DE 35MM.FORNECIMENTO E COLOCACAO</t>
  </si>
  <si>
    <t>INSTALACAO E ASSENTAMENTO DE CHUVEIRO(EXCLUSIVE O FORNECIMENTO DO APARELHO,REGISTRO E ISOLAMENTO),COMPREENDENDO:5,00M DE TUBO DE COBRE DE 22MM,SOLDAS E CONEXOES</t>
  </si>
  <si>
    <t>INSTALACAO E ASSENTAMENTO DE BANHEIRA(EXCLUSIVE O FORNECIMENTO DO APARELHO E ISOLAMENTO),COMPREENDENDO:8,00M DE TUBO DECOBRE DE 22MM,SOLDAS E CONEXOES</t>
  </si>
  <si>
    <t>INSTALACAO E ASSENTAMENTO DE DUCHINHA MANUAL PARA BANHEIRO(EXCLUSIVE O FORNECIMENTO DO APARELHO E ISOLAMENTO),COMPREENDENDO:3,00M DE TUBO DE COBRE DE 22MM,SOLDAS E CONEXOES</t>
  </si>
  <si>
    <t>INSTALACAO E ASSENTAMENTO DE PIA COM 1 CUBA(EXCLUSIVE O FORNECIMENTO DO APARELHO E ISOLAMENTO),COMPREENDENDO:6,00M DE TUBO DE COBRE DE 22MM,SOLDAS E CONEXOES</t>
  </si>
  <si>
    <t>INSTALACAO E ASSENTAMENTO DE PIA COM 2 CUBAS(EXCLUSIVE O FORNECIMENTO DO APARELHO E ISOLAMENTO),COMPREENDENDO:6,00M DE TUBO DE COBRE DE 22MM,SOLDAS E CONEXOES</t>
  </si>
  <si>
    <t>INSTALACAO E ASSENTAMENTO DE LAVATORIO DE 1 TORNEIRA (EXCLUSIVE O FORNECIMENTO DO APARELHO E ISOLAMENTO),COMPREENDENDO:4,00M DE TUBO DE COBRE DE 22MM,SOLDAS E CONEXOES</t>
  </si>
  <si>
    <t>INSTALACAO E ASSENTAMENTO DE TANQUE DE SERVICO(EXCLUSIVE O FORNECIMENTO DO APARELHO E ISOLAMENTO),COMPREENDENDO:6,00M DE TUBO DE COBRE DE 22MM,SOLDAS E CONEXOES</t>
  </si>
  <si>
    <t>COLUNA DE COBRE DE 28MM,EXCLUSIVE PECAS DE DERIVACAO E ISOLAMENTO</t>
  </si>
  <si>
    <t>COLUNA DE COBRE DE 35MM,EXCLUSIVE PECAS DE DERIVACAO E ISOLAMENTO</t>
  </si>
  <si>
    <t>COLUNA DE COBRE DE 42MM,EXCLUSIVE PECAS DE DERIVACAO E ISOLAMENTO</t>
  </si>
  <si>
    <t>COLUNA DE COBRE DE 54MM,EXCLUSIVE PECAS DE DERIVACAO E ISOLAMENTO</t>
  </si>
  <si>
    <t>COLUNA DE COBRE DE 66MM,EXCLUSIVE PECAS DE DERIVACAO E ISOLAMENTO</t>
  </si>
  <si>
    <t>INSTALACAO E ASSENTAMENTO DE AR CONDICIONADO TIPO SPLIT DE 9000 BTU'S,COM 1 CONDENSADOR E 1 EVAPORADOR,(VIDE FORNECIMENTO DO APARELHO NA FAMILIA 18.030)INCLUSIVE ACESSORIOS DE FIXACAO,EXCLUSIVE ALIMENTACAO ELETRICA E INTERLIGACAO AO CONDENSADOR/EVAPORADOR(VIDE ITEM 15.005.0255)</t>
  </si>
  <si>
    <t>INSTALACAO E ASSENTAMENTO DE AR CONDICIONADO TIPO SPLIT DE 12000 BTU'S,COM 1 CONDENSADOR E 1 EVAPORADOR,(VIDE FORNECIMENTO DO APARELHO NA FAMILIA 18.030)INCLUSIVE ACESSORIOS DE FIXACAO,EXCLUSIVE ALIMENTACAO ELETRICA E INTERLIGACAO AO CONDENSADOR/EVAPORADOR (VIDE ITEM 15.005.0255)</t>
  </si>
  <si>
    <t>INSTALACAO E ASSENTAMENTO DE AR CONDICIONADO TIPO SPLIT DE 18000 BTU'S,COM 1 CONDENSADOR E 1 EVAPORADOR,(VIDE FORNECIMENTO DO APARELHO NA FAMILIA 18.030)INCLUSIVE ACESSORIOS DE FIXACAO,EXCLUSIVE ALIMENTACAO ELETRICA E INTERLIGACAO AO CONDENSAOR/EVAPORADOR (VIDE ITEM 15.005.0255)</t>
  </si>
  <si>
    <t>INSTALACAO E ASSENTAMENTO DE AR CONDICIONADO TIPO SPLIT DE 18000 BTU'S,COM 1 CONDENSADOR E 2 EVAPORADORES,(VIDE FORNECIMENTO DO APARELHO NA FAMILIA 18.030)INCLUSIVE ACESSORIOS DE FIXACAO,EXCLUSIVE ALIMENTACAO ELETRICA E INTERLIGACAO AO CONDENSADOR/EVAPORADOR (VIDE ITEM 15.005.0255)</t>
  </si>
  <si>
    <t>INSTALACAO E ASSENTAMENTO DE AR CONDICIONADO TIPO SPLIT DE 24000 BTU'S,COM 1 CONDENSADOR E 1 EVAPORADOR,(VIDE FORNECIMENTO DO APARELHO NA FAMILIA 18.030)INCLUSIVE ACESSORIOS DE FIXACAO,EXCLUSIVE ALIMENTACAO ELETRICA E INTERLIGACAO AO CONDENSADOR/EVAPORADOR (VIDE ITEM 15.005.0255)</t>
  </si>
  <si>
    <t>INSTALACAO E ASSENTAMENTO DE AR CONDICIONADO TIPO SPLIT DE 24000 BTU'S,COM 1 CONDENSADOR E 2 EVAPORADORES,(VIDE FORNECIMENTO DO APARELHO NA FAMILIA 18.030)INCLUSIVE ACESSORIOS DE FIXACAO,EXCLUSIVE ALIMENTACAO ELETRICA E INTERLIGACAO AO CONDENSADOR/EVAPORADOR (VIDE ITEM 15.005.0255)</t>
  </si>
  <si>
    <t>INSTALACAO E ASSENTAMENTO DE AR CONDICIONADO TIPO SPLIT DE 30000 BTU'S,COM 1 CONDENSADOR E 1 EVAPORADOR,(VIDE FORNECIMENTO DO APARELHO NA FAMILIA 18.030)INCLUSIVE ACESSORIOS DE FIXACAO,EXCLUSIVE ALIMENTACAO ELETRICA E INTERLIGACAO AO CONDENSADOR/EVAPORADOR (VIDE ITEM 15.005.0255)</t>
  </si>
  <si>
    <t>INSTALACAO E ASSENTAMENTO DE AR CONDICIONADO TIPO SPLIT DE 36000 BTU'S,COM 1 CONDENSADOR E 1 EVAPORADOR,(VIDE FORNECIMENTO DO APARELHO NA FAMILIA 18.030)INCLUSIVE ACESSORIOS DE FIXACAO,EXCLUSIVE ALIMENTACAO ELETRICA E INTERLIGACAO AO CONDENSADOR/EVAPORADOR (VIDE ITEM 15.005.0255)</t>
  </si>
  <si>
    <t>INSTALACAO E ASSENTAMENTO DE AR CONDICIONADO TIPO SPLIT DE 48000 BTU'S,COM 1 CONDENSADOR E 1 EVAPORADOR,(VIDE FORNECIMENTO DO APARELHO NA FAMILIA 18.030)INCLUSIVE ACESSORIOS DE FIXACAO,EXCLUSIVE ALIMENTACAO ELETRICA E INTERLIGACAO AO CONDENSADOR/EVAPORADOR (VIDE ITEM 15.005.0255)</t>
  </si>
  <si>
    <t>INSTALACAO E ASSENTAMENTO DE AR CONDICIONADO TIPO SPLIT DE 60000 BTU'S,COM 1 CONDENSADOR E 1 EVAPORADOR,(VIDE FORNECIMENTO DO APARELHO NA FAMILIA 18.030)INCLUSIVE ACESSORIOS DE FIXACAO,EXCLUSIVE ALIMENTACAO ELETRICA E INTERLIGACAO AO CONDENSADOR/EVAPORADOR (VIDE ITEM 15.005.0255)</t>
  </si>
  <si>
    <t>TUBULACAO EM COBRE PARA INTERLIGACAO DE SPLIT SYSTEM AO CONDENSADOR/EVAPORADOR,INCLUSIVE ISOLAMENTO TERMICO,ALIMENTACAOELETRICA,CONEXOES E FIXACAO,PARA APARELHOS ATE 48000 BTU'S.FORNECIMENTO E INSTALACAO</t>
  </si>
  <si>
    <t>TUBULACAO EM COBRE PARA INTERLIGACAO DE SPLIT SYSTEM AO CONDENSADOR/EVAPORADOR,INCLUSIVE ISOLAMENTO TERMICO,ALIMENTACAOELETRICA,CONEXOES E FIXACAO,PARA APARELHOS DE 60000 BTU'S.FORNECIMENTO E INSTALACAO</t>
  </si>
  <si>
    <t>CAIXA DE INCENDIO INTERNA PADRAO CBERJ,DE ACO,MEDINDO 70X50X25CM,COMPREENDENDO:2 LANCES DE 15,00M DE MANGUEIRA DE FIBRADE POLIESTER PURA,TIPO 2,REVESTIDA INTERNAMENTE COM BORRACHAVULCANIZADA NO DIAMETRO DE 1.1/2",EMPATADA,COM REGISTRO,ADAPTADOR E ESGUICHO.FORNECIMENTO E COLOCACAO</t>
  </si>
  <si>
    <t>CAIXA DE INCENDIO EXTERNA,PADRAO CBERJ,DE ACO,MEDINDO 70X50X25CM,COMPREENDENDO:2 LANCES DE 15,00M DE MANGUEIRA DE FIBRADE POLIESTER PURA,TIPO 2,REVESTIDA INTERNAMENTE COM BORRACHAVULCANIZADA NO DIAMETRO DE 1.1/2",EMPATADA,COM REGISTRO,ADAPTADOR E ESGUICHO.FORNECIMENTO E COLOCACAO</t>
  </si>
  <si>
    <t>UM LANCE DE 15,00M DE MANGUEIRA DE FIBRA DE POLIESTER PURA,TIPO 2,REVESTIDA INTERNAMENTE COM BORRACHA VULCANIZADA NO DIAMETRO DE 1.1/2".FORNECIMENTO E COLOCACAO</t>
  </si>
  <si>
    <t>DOIS LANCES DE 15,00M DE MANGUEIRA DE FIBRA DE POLIESTER PURA,TIPO 2,REVESTIDA INTERNAMENTE COM BORRACHA VULCANIZADA NODIAMETRO DE 1.1/2".FORNECIMENTO E COLOCACAO</t>
  </si>
  <si>
    <t>HIDRANTE DE COLUNA COMPLETO,PARA LINHA DE 100MM,INCLUSIVE PECAS COMPLEMENTARES ATE O INICIO DA TUBULACAO HORIZONTAL E FORNECIMENTO DO MATERIAL PARA REJUNTAMENTO.FORNECIMENTO E ASSENTAMENTO</t>
  </si>
  <si>
    <t>HIDRANTE SUBTERRANEO COMPLETO,EXCLUSIVE ESTE,CONSIDERANDO PECAS COMPLEMENTARES ATE O INICIO DA TUBULACAO HORIZONTAL E FORNECIMENTO DO MATERIAL DE REJUNTAMENTO.ASSENTAMENTO</t>
  </si>
  <si>
    <t>INSTALACAO DE INCENDIO(HIDRANTE)EM CAIXA ENTERRADA DE ALVENARIA COM TIJOLO MACICO,PAREDE MEIA VEZ(10CM)MEDINDO 40X30X50CM,REVESTIDA INTERNAMENTE,COM TAMPA DE FERRO FUNDIDO,INCLUSIVE PECAS COMPREENDENDO:REGISTRO DE GAVETA EM BRONZE 2.1/2",TAMPAO CEGO 2.1/2",JUNTA STORZ DE 2.1/2" E FORNECIMENTO DE TODOS OS MATERIAIS</t>
  </si>
  <si>
    <t>HASTE PARA ATERRAMENTO,DE COBRE DE 3/4" (19MM),COM 3,00M DECOMPRIMENTO.FORNECIMENTO E COLOCACAO</t>
  </si>
  <si>
    <t>HASTE PARA ATERRAMENTO,DE COBRE DE 3/4" (19MM),COM 2,40M DECOMPRIMENTO.FORNECIMENTO E COLOCACAO</t>
  </si>
  <si>
    <t>HASTE PARA ATERRAMENTO,DE COBRE DE 5/8"(16MM),COM 3,00M DE COMPRIMENTO.FORNECIMENTO E COLOCACAO</t>
  </si>
  <si>
    <t>HASTE PARA ATERRAMENTO,DE COBRE DE 5/8"(16MM),COM 2,40M DE COMPRIMENTO.FORNECIMENTO E COLOCACAO</t>
  </si>
  <si>
    <t>PARA-RAIO DE TELHADO,TIPO FRANKLIN,EM LATAO CROMADO,H=37,5CM,COMPREENDENDO:30,00M DE CORDOALHA DE COBRE 16MM2,HASTE DE TERRA E DEMAIS MATERIAIS NECESSARIOS.FORNECIMENTO E COLOCACAO</t>
  </si>
  <si>
    <t>SUPORTE PARA FIXACAO DE CABO PARA PARA-RAIO,COM 20CM DE COMPRIMENTO,COM ISOLADOR.FORNECIMENTO E COLOCACAO</t>
  </si>
  <si>
    <t>TERMINAL AEREO PARA PARA-RAIO(CAPTOR 1 PONTA)EM LATAO MACICO,3/8"X600MM,FIXACAO COM ROSCA MECANICA E ABRACADEIRA,INCLUSIVE CAPTOR.FORNECIMENTO E COLOCACAO</t>
  </si>
  <si>
    <t>DISJUNTOR TRIFASICO A PEQUENO VOLUME DE OLEO,ACIONAMENTO MANUAL,17,5KV-350MVA,COM RELES PRIMARIOS.FORNECIMENTO E COLOCACAO</t>
  </si>
  <si>
    <t>SECCIONADOR TRIPOLAR,ACIONAMENTO SIMULTANEO,COMANDO POR VARA DE MANOBRA,15KV-400A.FORNECIMENTO E COLOCACAO</t>
  </si>
  <si>
    <t>SECCIONADOR TRIPOLAR,ACIONAMENTO SIMULTANEO,COMANDO POR PUNHO DE MANOBRA,15KV-400A.FORNECIMENTO E COLOCACAO</t>
  </si>
  <si>
    <t>SECCIONADOR TRIPOLAR COM FUSIVEIS,ACIONAMENTO SIMULTANEO,COMANDO POR VARA DE MANOBRA,15KV-400A.FORNECIMENTO E COLOCACAO</t>
  </si>
  <si>
    <t>SECCIONADOR TRIPOLAR COM FUSIVEIS,ACIONAMENTO SIMULTANEO,COMANDO POR PUNHO DE MANOBRA,15KV-400A.FORNECIMENTO E COLOCACAO</t>
  </si>
  <si>
    <t>VARA DE MANOBRA EM FENOLITE,COM PONTEIRA DE DURALUMINIO TESTADA EM 15KV,COM 3,00M DE COMPRIMENTO.FORNECIMENTO</t>
  </si>
  <si>
    <t>MUFLA TERMINAL,INTERNA OU EXTERNA,PARA CABO SINGELO DE 15KV.FORNECIMENTO E COLOCACAO</t>
  </si>
  <si>
    <t>ISOLADOR DE PINO,TIPO HI-TOP,CILINDRICO CLASSE 15KV.FORNECIMENTO E COLOCACAO</t>
  </si>
  <si>
    <t>ISOLADOR DE SUSPENSAO(DISCO),TIPO CAVILHA CLASSE 15KV.FORNECIMENTO E COLOCACAO</t>
  </si>
  <si>
    <t>INTERTRAVAMENTO MECANICO (DISJUNTOR X CHAVES FACA),COM FECHADURAS.FORNECIMENTO E COLOCACAO</t>
  </si>
  <si>
    <t>PARA-RAIO,TIPO VALVULA,PARA 15KV/5KA.FORNECIMENTO E INSTALACAO</t>
  </si>
  <si>
    <t>CHAVE FUSIVEL,UNIPOLAR,COMANDO POR VARA DE MANOBRA,15KV-100A.FORNECIMENTO E COLOCACAO</t>
  </si>
  <si>
    <t>BOTOEIRA DE COMANDO A DISTANCIA(EMERGENCIA),BLINDADA EM CAIXA DE ALUMINIO FUNDIDO COM PORTA DE VIDRO(ACIONADA AUTOMATICAMENTE AO QUEBRAR O VIDRO),COMPREENDENDO:5 VARAS DE ELETRODUTO DE 1/2",50,00M DE FIO 1MM2,CAIXAS E CONEXOES,INCLUSIVE ABETURA E FECHAMENTO DE RASGO EM ALVENARIA.FORNECIMENTO E COLOCACAO</t>
  </si>
  <si>
    <t>QUADRO DE DISTRIBUICAO DE ENERGIA PARA DISJUNTORES TERMO-MAGNETICOS UNIPOLARES,DE SOBREPOR,COM PORTA E BARRAMENTOS DE FASE,NEUTRO E TERRA,PARA INSTALACAO DE ATE 4 DISJUNTORES SEMDISPOSITIVO PARA CHAVE GERAL.FORNECIMENTO E COLOCACAO</t>
  </si>
  <si>
    <t>QUADRO DE DISTRIBUICAO DE ENERGIA PARA DISJUNTORES TERMO-MAGNETICOS UNIPOLARES,DE SOBREPOR,COM PORTA E BARRAMENTOS DE FASE,NEUTRO E TERRA,PARA INSTALACAO DE ATE 8 DISJUNTORES SEM DISPOSITIVO PARA CHAVE GERAL.FORNECIMENTO E COLOCACAO</t>
  </si>
  <si>
    <t>QUADRO DE DISTRIBUICAO DE ENERGIA PARA DISJUNTORES TERMO-MAGNETICOS UNIPOLARES,DE SOBREPOR,COM PORTA E BARRAMENTOS DE FASE,NEUTRO E TERRA,PARA INSTALACAO DE ATE 12 DISJUNTORES SEMDISPOSITIVO PARA CHAVE GERAL.FORNECIMENTO E COLOCACAO</t>
  </si>
  <si>
    <t>QUADRO DE DISTRIBUICAO DE ENERGIA,100A,PARA DISJUNTORES TERMO-MAGNETICOS UNIPOLARES,DE SOBREPOR,COM PORTA E BARRAMENTOSDE FASE,NEUTRO E TERRA,TRIFASICO,PARA INSTALACAO DE ATE 18 DISJUNTORES COM DISPOSITIVO PARA CHAVE GERAL.FORNECIMENTO E COLOCACAO</t>
  </si>
  <si>
    <t>QUADRO DE DISTRIBUICAO DE ENERGIA,100A,PARA DISJUNTORES TERMO-MAGNETICOS UNIPOLARES,DE SOBREPOR,COM PORTA E BARRAMENTOSDE FASE,NEUTRO E TERRA,TRIFASICO,PARA INSTALACAO DE ATE 24 DISJUNTORES COM DISPOSITIVO PARA CHAVE GERAL.FORNECIMENTO E COLOCACAO</t>
  </si>
  <si>
    <t>QUADRO DE DISTRIBUICAO DE ENERGIA,100A,PARA DISJUNTORES TERMO-MAGNETICOS UNIPOLARES,DE SOBREPOR,COM PORTA E BARRAMENTOSDE FASE,NEUTRO E TERRA,TRIFASICO,PARA INSTALACAO DE ATE 32 DISJUNTORES COM DISPOSITIVO PARA CHAVE GERAL.FORNECIMENTO E COLOCACAO</t>
  </si>
  <si>
    <t>QUADRO DE DISTRIBUICAO DE ENERGIA,100A,PARA DISJUNTORES TERMO-MAGNETICOS UNIPOLARES,DE SOBREPOR,COM PORTA E BARRAMENTOSDE FASE,NEUTRO E TERRA,TRIFASICO,PARA INSTALACAO DE ATE 40 DISJUNTORES COM DISPOSITIVO PARA CHAVE GERAL.FORNECIMENTO E COLOCACAO</t>
  </si>
  <si>
    <t>QUADRO DE DISTRIBUICAO DE ENERGIA,150A,PARA DISJUNTORES TERMO-MAGNETICOS UNIPOLARES,DE SOBREPOR,COM PORTA E BARRAMENTOSDE FASE,NEUTRO E TERRA,TRIFASICO,PARA INSTALACAO DE ATE 50 DISJUNTORES COM DISPOSITIVO PARA CHAVE GERAL.FORNECIMENTO E COLOCACAO</t>
  </si>
  <si>
    <t>QUADRO DE DISTRIBUICAO DE ENERGIA,150A,PARA DISJUNTORES TERMO-MAGNETICOS UNIPOLARES,DE SOBREPOR,COM PORTA E BARRAMENTOSDE FASE,NEUTRO E TERRA,TRIFASICO,PARA INSTALACAO DE ATE 72 DISJUNTORES COM DISPOSITIVO PARA CHAVE GERAL.FORNECIMENTO E COLOCACAO</t>
  </si>
  <si>
    <t>QUADRO DE DISTRIBUICAO DE ENERGIA PARA DISJUNTORES TERMO-MAGNETICOS UNIPOLARES,DE EMBUTIR,COM PORTA E BARRAMENTOS DE FASE,NEUTRO E TERRA,PARA INSTALACAO DE ATE 4 DISJUNTORES SEM DISPOSITIVO PARA CHAVE GERAL.FORNECIMENTO E COLOCACAO</t>
  </si>
  <si>
    <t>QUADRO DE DISTRIBUICAO DE ENERGIA PARA DISJUNTORES TERMO-MAGNETICOS UNIPOLARES,DE EMBUTIR,COM PORTA E BARRAMENTOS DE FASE,NEUTRO E TERRA,PARA INSTALACAO DE ATE 8 DISJUNTORES SEM DISPOSITIVO PARA CHAVE GERAL.FORNECIMENTO E COLOCACAO</t>
  </si>
  <si>
    <t>QUADRO DE DISTRIBUICAO DE ENERGIA PARA DISJUNTORES TERMO-MAGNETICOS UNIPOLARES,DE EMBUTIR,COM PORTA E BARRAMENTOS DE FASE,NEUTRO E TERRA,PARA INSTALACAO DE ATE 12 DISJUNTORES SEM DISPOSITIVO PARA CHAVE GERAL.FORNECIMENTO E COLOCACAO</t>
  </si>
  <si>
    <t>QUADRO DE DISTRIBUICAO DE ENERGIA,100A,PARA DISJUNTORES TERMO-MAGNETICOS UNIPOLARES,DE EMBUTIR,COM PORTA E BARRAMENTOS DE FASE,NEUTRO E TERRA,TRIFASICO,PARA INSTALACAO DE ATE 18 DISJUNTORES COM DISPOSITIVO PARA CHAVE GERAL.FORNECIMENTO E COLOCACAO</t>
  </si>
  <si>
    <t>QUADRO DE DISTRIBUICAO DE ENERGIA,100A,PARA DISJUNTORES TERMO-MAGNETICOS UNIPOLARES,DE EMBUTIR,COM PORTA E BARRAMENTOS DE FASE,NEUTRO E TERRA,TRIFASICO,PARA INSTALACAO DE ATE 24 DISJUNTORES COM DISPOSITIVO PARA CHAVE GERAL.FORNECIMENTO E COLOCACAO</t>
  </si>
  <si>
    <t>QUADRO DE DISTRIBUICAO DE ENERGIA,100A,PARA DISJUNTORES TERMO-MAGNETICOS UNIPOLARES,DE EMBUTIR,COM PORTA E BARRAMENTOS DE FASE,NEUTRO E TERRA,TRIFASICO,PARA INSTALACAO DE ATE 32 DISJUNTORES COM DISPOSITIVO PARA CHAVE GERAL.FORNECIMENTO E COLOCACAO</t>
  </si>
  <si>
    <t>QUADRO DE DISTRIBUICAO DE ENERGIA,100A,PARA DISJUNTORES TERMO-MAGNETICOS UNIPOLARES,DE EMBUTIR,COM PORTA E BARRAMENTOS DE FASE,NEUTRO E TERRA,TRIFASICO,PARA INSTALACAO DE ATE 40 DISJUNTORES COM DISPOSITIVO PARA CHAVE GERAL.FORNECIMENTO E COLOCACAO</t>
  </si>
  <si>
    <t>QUADRO DE DISTRIBUICAO DE ENERGIA,150A,PARA DISJUNTORES TERMO-MAGNETICOS UNIPOLARES,DE EMBUTIR,COM PORTA E BARRAMENTOS DE FASE,NEUTRO E TERRA,TRIFASICO,PARA INSTALACAO DE ATE 50 DISJUNTORES COM DISPOSITIVO PARA CHAVE GERAL.FORNECIMENTO E COLOCACAO</t>
  </si>
  <si>
    <t>QUADRO DE DISTRIBUICAO DE ENERGIA,150A,PARA DISJUNTORES TERMO-MAGNETICOS UNIPOLARES,DE EMBUTIR,COM PORTA E BARRAMENTOS DE FASE,NEUTRO E TERRA,TRIFASICO,PARA INSTALACAO DE ATE 72 DISJUNTORES COM DISPOSITIVO PARA CHAVE GERAL.FORNECIMENTO E COLOCACAO</t>
  </si>
  <si>
    <t>DISJUNTOR/INTERRUPTOR DIFERENCIAL RESIDUAL(DDR),CLASSE AC,2POLOS,INSTANTANEO,CORRENTE NOMINAL(IN)25AX240V,SENSIBILIDADE 30MA/300MA.FORNECIMENTO E COLOCACAO</t>
  </si>
  <si>
    <t>DISJUNTOR/INTERRUPTOR DIFERENCIAL RESIDUAL(DDR),CLASSE AC,2POLOS,INSTANTANEO,CORRENTE NOMINAL(IN) 40AX240V,SENSIBILIDADE 30MA/300MA.FORNECIMENTO E COLOCACAO</t>
  </si>
  <si>
    <t>DISJUNTOR/INTERRUPTOR DIFERENCIAL RESIDUAL(DDR),CLASSE AC,2POLOS,INSTANTANEO,CORRENTE NOMINAL(IN)63AX240V,SENSIBILIDADE 30MA/300MA.FORNECIMENTO E COLOCACAO</t>
  </si>
  <si>
    <t>DISJUNTOR/INTERRUPTOR DIFERENCIAL RESIDUAL(DDR),CLASSE AC,2POLOS,INSTANTANEO,CORRENTE NOMINAL(IN)80AX240V,SENSIBILIDADE 30MA/300MA.FORNECIMENTO E COLOCACAO</t>
  </si>
  <si>
    <t>DISJUNTOR/INTERRUPTOR DIFERENCIAL RESIDUAL(DDR),CLASSE AC,4POLOS,INSTANTANEO,CORRENTE NOMINAL(IN)25AX415V,SENSIBILIDADE 30MA/300MA.FORNECIMENTO E COLOCACAO</t>
  </si>
  <si>
    <t>DISJUNTOR/INTERRUPTOR DIFERENCIAL RESIDUAL(DDR),CLASSE AC,4POLOS,INSTANTANEO,CORRENTE NOMINAL(IN)40AX415V,SENSIBILIDADE 30MA/300MA.FORNECIMENTO E COLOCACAO</t>
  </si>
  <si>
    <t>DISJUNTOR,INTERRUPTOR DIFERENCIAL RESIDUAL(DDR),CLASSE AC,4POLOS,INSTANTANEO,CORRENTE NOMINAL(IN)63AX415V,SENSIBILIDADE 30MA/300MA.FORNECIMENTO E COLOCACAO</t>
  </si>
  <si>
    <t>DISJUNTOR/INTERRUPTOR DIFERENCIAL RESIDUAL(DDR),CLASSE AC,4POLOS,INSTANTANEO,CORRENTE NOMINAL(IN)80AX415V,SENSIBILIDADE 30MA/300MA.FORNECIMENTO E COLOCACAO</t>
  </si>
  <si>
    <t>DISJUNTOR/INTERRUPTOR DIFERENCIAL RESIDUAL(DDR),CLASSE AC,4POLOS,INSTANTANEO,CORRENTE NOMINAL(IN)100AX415V,SENSIBILIDADE 30MA/300MA.FORNECIMENTO E COLOCACAO</t>
  </si>
  <si>
    <t>DISJUNTOR/INTERRUPTOR DIFERENCIAL RESIDUAL(DDR),CLASSE AC,4POLOS,INSTANTANEO,CORRENTE NOMINAL(IN)125AX415V,SENSIBILIDADE 30MA/300MA.FORNECIMENTO E COLOCACAO</t>
  </si>
  <si>
    <t>FUSIVEL DIAZED,DE 2A,COM BASE,TAMPA,ANEL E PARAFUSO DE AJUSTE.FORNECIMENTO E INSTALACAO</t>
  </si>
  <si>
    <t>FUSIVEL DIAZED,DE 10A,COM BASE,TAMPA,ANEL E PARAFUSO DE AJUSTE.FORNECIMENTO E INSTALACAO</t>
  </si>
  <si>
    <t>FUSIVEL DIAZED,DE 16A,COM BASE,TAMPA,ANEL E PARAFUSO DE AJUSTE.FORNECIMENTO E INSTALACAO</t>
  </si>
  <si>
    <t>FUSIVEL DIAZED,DE 35A,COM BASE,TAMPA,ANEL E PARAFUSO DE AJUSTE.FORNECIMENTO E INSTALACAO</t>
  </si>
  <si>
    <t>FUSIVEL DIAZED,DE 63A,COM BASE,TAMPA,ANEL E PARAFUSO DE AJUSTE.FORNECIMENTO E INSTALACAO</t>
  </si>
  <si>
    <t>BASE SECCIONADORA (PORTA FUSIVEL) UNIPOLAR PARA FUSIVEL CARTUCHO 10X38 ATE 32A. FORNECIMENTO E COLOCACAO</t>
  </si>
  <si>
    <t>BASE SECCIONADORA (PORTA FUSIVEL) UNIPOLAR PARA FUSIVEL CARTUCHO 14X51 ATE 63A. FORNECIMENTO E COLOCACAO</t>
  </si>
  <si>
    <t>FUSIVEL CARTUCHO,DE 15 A 30A,250V,FIXO.FORNECIMENTO E COLOCACAO</t>
  </si>
  <si>
    <t>FUSIVEL CARTUCHO,DE 35 A 60A,250V,FIXO.FORNECIMENTO E COLOCACAO</t>
  </si>
  <si>
    <t>FUSIVEL FACA,DE 125 A 200A,250V,FIXO.FORNECIMENTO E COLOCACAO</t>
  </si>
  <si>
    <t>FUSIVEL FACA,DE 250 A 400A,250V,FIXO.FORNECIMENTO E COLOCACAO</t>
  </si>
  <si>
    <t>FUSIVEL FACA DE 500 A 600A,250V,FIXO.FORNECIMENTO E COLOCACAO</t>
  </si>
  <si>
    <t>FUSIVEL NH,TAMANHO 00,CORRENTE NOMINAL DE 6 A 100A,500V.FORNECIMENTO E COLOCACAO</t>
  </si>
  <si>
    <t>FUSIVEL NH,TAMANHO 01,CORRENTE NOMINAL DE 40 A 200A,500V.FORNECIMENTO E COLOCACAO</t>
  </si>
  <si>
    <t>FUSIVEL NH,TAMANHO 01,CORRENTE NOMINAL DE 224 A 250A,500V.FORNECIMENTO E COLOCACAO</t>
  </si>
  <si>
    <t>FUSIVEL NH,TAMANHO 02,CORRENTE NOMINAL DE 224 A 400A,500V.FORNECIMENTO E COLOCACAO</t>
  </si>
  <si>
    <t>DISJUNTOR TERMOMAGNETICO,MONOPOLAR,DE 10 A 32A,3KA,MODELO DIN,TIPO C.FORNECIMENTO E COLOCACAO</t>
  </si>
  <si>
    <t>DISJUNTOR TERMOMAGNETICO,MONOPOLAR,DE 40 A 63A,3KA,MODELO DIN,TIPO C.FORNECIMENTO E COLOCACAO</t>
  </si>
  <si>
    <t>DISJUNTOR TERMOMAGNETICO,MONOPOLAR,DE 70A,3KA,MODELO DIN,TIPO C.FORNECIMENTO E COLOCACAO</t>
  </si>
  <si>
    <t>DISJUNTOR TERMOMAGNETICO,MONOPOLAR,DE 80 A 100A,3KA,MODELO DIN,TIPO C.FORNECIMENTO E COLOCACAO</t>
  </si>
  <si>
    <t>DISJUNTOR TERMOMAGNETICO,BIPOLAR,DE 10 A 32A,3KA,MODELO DIN,TIPO C.FORNECIMENTO E COLOCACAO</t>
  </si>
  <si>
    <t>DISJUNTOR TERMOMAGNETICO,BIPOLAR,DE 40 A 63A,3KA,MODELO DIN,TIPO C.FORNECIMENTO E COLOCACAO</t>
  </si>
  <si>
    <t>DISJUNTOR TERMOMAGNETICO,BIPOLAR,DE 70A,3KA,MODELO DIN,TIPOC.FORNECIMENTO E COLOCACAO</t>
  </si>
  <si>
    <t>DISJUNTOR TERMOMAGNETICO,BIPOLAR,DE 80 A 100A,3KA,MODELO DIN,TIPO C.FORNECIMENTO E COLOCACAO</t>
  </si>
  <si>
    <t>DISJUNTOR TERMOMAGNETICO,TRIPOLAR,DE 10 A 32A,3KA,MODELO DIN,TIPO C.FORNECIMENTO E COLOCACAO</t>
  </si>
  <si>
    <t>DISJUNTOR TERMOMAGNETICO TRIPOLAR,DE 40 A 63A,3KA,MODELO DIN,TIPO C.FORNECIMENTO E COLOCACAO</t>
  </si>
  <si>
    <t>DISJUNTOR TERMOMAGNETICO,TRIPOLAR,DE 70A,3KA,MODELO DIN,TIPO C.FORNECIMENTO E COLOCACAO</t>
  </si>
  <si>
    <t>DISJUNTOR TERMOMAGNETICO,TRIPOLAR,DE 80 A 100A,3KA,MODELO DIN,TIPO C.FORNECIMENTO E COLOCACAO</t>
  </si>
  <si>
    <t>DISJUNTOR TERMOMAGNETICO,TRIPOLAR,DE 125 A 160A,50KA,MODELOCAIXA MOLDADA,TIPO C.FORNECIMENTO E COLOCACAO</t>
  </si>
  <si>
    <t>DISJUNTOR TERMOMAGNETICO,TRIPOLAR,DE 180 A 225A,50KA,MODELOCAIXA MOLDADA,TIPO C.FORNECIMENTO E COLOCACAO</t>
  </si>
  <si>
    <t>DISJUNTOR TERMOMAGNETICO,TRIPOLAR,DE 250A,50KA,MODELO CAIXAMOLDADA,TIPO C.FORNECIMENTO E COLOCACAO</t>
  </si>
  <si>
    <t>DISJUNTOR TERMOMAGNETICO,TRIPOLAR,DE 300 A 400A,65KA,MODELOCAIXA MOLDADA,TIPO C.FORNECIMENTO E COLOCACAO</t>
  </si>
  <si>
    <t>DISJUNTOR TERMOMAGNETICO,TRIPOLAR,DE 500A,65KA,MODELO CAIXAMOLDADA,TIPO C.FORNECIMENTO E COLOCACAO</t>
  </si>
  <si>
    <t>DISJUNTOR TERMOMAGNETICO,TRIPOLAR,DE 630A,65KA,MODELO CAIXAMOLDADA,TIPO C.FORNECIMENTO E COLOCACAO</t>
  </si>
  <si>
    <t>DISJUNTOR TERMOMAGNETICO,TRIPOLAR,DE 800A,85KA,MODELO CAIXAMOLDADA,TIPO C.FORNECIMENTO E COLOCACAO</t>
  </si>
  <si>
    <t>DISPOSITIVO DE PROTECAO CONTRA SURTO (DPS),CLASSE II,1 POLO,TENSAO 175V,CORRENTES APROXIMADAS DE DESCARGA NOMINAL E MAXIMA DE 8KA E 20KA.FORNECIMENTO E COLOCACAO</t>
  </si>
  <si>
    <t>DISPOSITIVO DE PROTECAO CONTRA SURTO (DPS),CLASSE II,1 POLO,TENSAO 175V,CORRENTES APROXIMADAS DE DESCARGA NOMINAL E MAXIMA DE 20KA E 45KA.FORNECIMENTO E COLOCACAO</t>
  </si>
  <si>
    <t>DISPOSITIVO DE PROTECAO CONTRA SURTO (DPS),CLASSE II,1 POLO,TENSAO 175V,CORRENTES APROXIMADAS DE DESCARGA NOMINAL E MAXIMA DE 30KA E 90KA.FORNECIMENTO E COLOCACAO</t>
  </si>
  <si>
    <t>DISPOSITIVO DE PROTECAO CONTRA SURTO (DPS),CLASSE II,1 POLO,TENSAO 275V,CORRENTES APROXIMADAS DE DESCARGA NOMINAL E MAXIMA DE 8KA E 20KA.FORNECIMENTO E COLOCACAO</t>
  </si>
  <si>
    <t>DISPOSITIVO DE PROTECAO CONTRA SURTO (DPS),CLASSE II,1 POLO,TENSAO 275V,CORRENTES APROXIMADAS DE DESCARGA NOMINAL E MAXIMA DE 20KA E 45KA.FORNECIMENTO E COLOCACAO</t>
  </si>
  <si>
    <t>DISPOSITIVO DE PROTECAO CONTRA SURTO (DPS),CLASSE II,1 POLO,TENSAO 275V,CORRENTES APROXIMADAS DE DESCARGA NOMINAL E MAXIMA DE 30KA E 90KA.FORNECIMENTO E COLOCACAO</t>
  </si>
  <si>
    <t>CHAVE BLINDADA,TRIPOLAR,DE 250V,DE 30A.FORNECIMENTO E COLOCACAO</t>
  </si>
  <si>
    <t>CHAVE BLINDADA,TRIPOLAR,DE 250V,DE 60A.FORNECIMENTO E COLOCACAO</t>
  </si>
  <si>
    <t>CHAVE BLINDADA,TRIPOLAR,DE 250V,DE 100A.FORNECIMENTO E COLOCACAO</t>
  </si>
  <si>
    <t>CHAVE BLINDADA,TRIPOLAR,DE 250V,DE 200A.FORNECIMENTO E COLOCACAO</t>
  </si>
  <si>
    <t>CHAVE BLINDADA,TRIPOLAR,DE 250V,DE 400A.FORNECIMENTO E COLOCACAO</t>
  </si>
  <si>
    <t>CHAVE BLINDADA,TRIPOLAR,DE 250V,DE 600A.FORNECIMENTO E COLOCACAO</t>
  </si>
  <si>
    <t>CHAVE GUARDA MOTOR,TRIFASICA,ATE 3CV,220V,EM CAIXA METALICA,COMPREENDENDO:CHAVE MAGNETICA COM RELE TERMICO,SINALEIRA(VERDE E VERMELHO)E BOTOEIRA LIGA/DESLIGA.FORNECIMENTO E COLOCACAO</t>
  </si>
  <si>
    <t>CHAVE GUARDA MOTOR,TRIFASICA,5CV,220V,EM CAIXA METALICA,COMPREENDENDO:CHAVE MAGNETICA COM RELE TERMICO,SINALEIRA(VERDE E VERMELHO)E BOTOEIRA LIGA/DESLIGA.FORNECIMENTO E COLOCACAO</t>
  </si>
  <si>
    <t>CHAVE GUARDA MOTOR,TRIFASICA,7,5/10CV,220V,EM CAIXA METALICA,COMPREENDENDO:CHAVE MAGNETICA COM RELE TERMICO,SINALEIRA(VERDE E VERMELHO)E BOTOEIRA LIGA/DESLIGA.FORNECIMENTO E COLOCACAO</t>
  </si>
  <si>
    <t>CHAVE BOIA,AUTOMATICA,DE MERCURIO,UNIPOLAR.FORNECIMENTO E COLOCACAO</t>
  </si>
  <si>
    <t>ARMACAO SECUNDARIA OU REX PARA 2 LINHAS,COMPLETA.FORNECIMENTO E COLOCACAO</t>
  </si>
  <si>
    <t>ARMACAO SECUNDARIA OU REX PARA 3 LINHAS,COMPLETA.FORNECIMENTO E COLOCACAO</t>
  </si>
  <si>
    <t>ARMACAO SECUNDARIA OU REX PARA 4 LINHAS,COMPLETA.FORNECIMENTO E COLOCACAO</t>
  </si>
  <si>
    <t>FIO DE COBRE COM ISOLAMENTO TERMOPLASTICO,ANTICHAMA,COMPREENDENDO:PREPARO,CORTE E ENFIACAO EM ELETRODUTOS,NA BITOLA DE 1MM2,450/750V.FORNECIMENTO E COLOCACAO</t>
  </si>
  <si>
    <t>FIO DE COBRE COM ISOLAMENTO TERMOPLASTICO,ANTICHAMA,COMPREENDENDO:PREPARO,CORTE E ENFIACAO EM ELETRODUTOS,NA BITOLA DE 1,5MM2,450/750V.FORNECIMENTO E COLOCACAO</t>
  </si>
  <si>
    <t>FIO DE COBRE COM ISOLAMENTO TERMOPLASTICO,ANTICHAMA,COMPREENDENDO:PREPARO,CORTE E ENFIACAO EM ELETRODUTOS,NA BITOLA DE 2,5MM2,450/750V.FORNECIMENTO E COLOCACAO</t>
  </si>
  <si>
    <t>FIO DE COBRE COM ISOLAMENTO TERMOPLASTICO,ANTICHAMA,COMPREENDENDO:PREPARO,CORTE E ENFIACAO EM ELETRODUTOS,NA BITOLA DE 4MM2,450/750V.FORNECIMENTO E COLOCACAO</t>
  </si>
  <si>
    <t>FIO DE COBRE COM ISOLAMENTO TERMOPLASTICO,ANTICHAMA,COMPREENDENDO:PREPARO,CORTE E ENFIACAO EM ELETRODUTOS,NA BITOLA DE 6MM2,450/750V.FORNECIMENTO E COLOCACAO</t>
  </si>
  <si>
    <t>FIO DE COBRE COM ISOLAMENTO TERMOPLASTICO,ANTICHAMA,COMPREENDENDO:PREPARO,CORTE E ENFIACAO EM ELETRODUTOS,NA BITOLA DE 10MM2,450/750V.FORNECIMENTO E COLOCACAO</t>
  </si>
  <si>
    <t>CABO DE COBRE FLEXIVEL COM ISOLAMENTO TERMOPLASTICO,COMPREENDENDO:PREPARO,CORTE E ENFIACAO EM ELETRODUTOS,NA BITOLA DE 1,5MM2, 450/750V.FORNECIMENTO E COLOCACAO</t>
  </si>
  <si>
    <t>CABO DE COBRE FLEXIVEL COM ISOLAMENTO TERMOPLASTICO,COMPREENDENDO:PREPARO,CORTE E ENFIACAO EM ELETRODUTOS,NA BITOLA DE 2,5MM2, 450/750V.FORNECIMENTO E COLOCACAO</t>
  </si>
  <si>
    <t>CABO DE COBRE FLEXIVEL COM ISOLAMENTO TERMOPLASTICO,COMPREENDENDO:PREPARO,CORTE E ENFIACAO EM ELETRODUTOS NA BITOLA DE 4MM2, 450/750V.FORNECIMENTO E COLOCACAO</t>
  </si>
  <si>
    <t>CABO DE COBRE FLEXIVEL COM ISOLAMENTO TERMOPLASTICO,COMPREENDENDO:PREPARO,CORTE E ENFIACAO EM ELETRODUTOS,NA BITOLA DE 6MM2, 450/750V.FORNECIMENTO E COLOCACAO</t>
  </si>
  <si>
    <t>CABO DE COBRE FLEXIVEL COM ISOLAMENTO TERMOPLASTICO,COMPREENDENDO:PREPARO,CORTE E ENFIACAO EM ELETRODUTOS NA BITOLA DE 10MM2, 450/750V.FORNECIMENTO E COLOCACAO</t>
  </si>
  <si>
    <t>CABO DE COBRE FLEXIVEL COM ISOLAMENTO TERMOPLASTICO,COMPREENDENDO:PREPARO,CORTE E ENFIACAO EM ELETRODUTOS,NA BITOLA DE 16MM2, 450/750V.FORNECIMENTO E COLOCACAO</t>
  </si>
  <si>
    <t>CABO DE COBRE FLEXIVEL COM ISOLAMENTO TERMOPLASTICO,COMPREENDENDO:PREPARO,CORTE E ENFIACAO EM ELETRODUTOS,NA BITOLA DE 25MM2, 450/750V.FORNECIMENTO E COLOCACAO</t>
  </si>
  <si>
    <t>CABO DE COBRE FLEXIVEL COM ISOLAMENTO TERMOPLASTICO,COMPREENDENDO:PREPARO,CORTE E ENFIACAO EM ELETRODUTOS,NA BITOLA DE 35MM2, 450/750V.FORNECIMENTO E COLOCACAO</t>
  </si>
  <si>
    <t>CABO DE COBRE FLEXIVEL COM ISOLAMENTO TERMOPLASTICO,COMPREENDENDO:PREPARO,CORTE E ENFIACAO EM ELETRODUTOS,NA BITOLA DE 50MM2, 450/750V.FORNECIMENTO E COLOCACAO</t>
  </si>
  <si>
    <t>CABO DE COBRE FLEXIVEL COM ISOLAMENTO TERMOPLASTICO,COMPREENDENDO:PREPARO,CORTE E ENFIACAO EM ELETRODUTOS,NA BITOLA DE 70MM2, 450/750V.FORNECIMENTO E COLOCACAO</t>
  </si>
  <si>
    <t>CABO DE COBRE FLEXIVEL COM ISOLAMENTO TERMOPLASTICO,COMPREENDENDO:PREPARO,CORTE E ENFIACAO EM ELETRODUTOS,NA BITOLA DE 95MM2, 450/750V.FORNECIMENTO E COLOCACAO</t>
  </si>
  <si>
    <t>CABO DE COBRE FLEXIVEL COM ISOLAMENTO TERMOPLASTICO,COMPREENDENDO:PREPARO,CORTE E ENFIACAO EM ELETRODUTOS,NA BITOLA DE 120MM2, 450/750V.FORNECIMENTO E COLOCACAO</t>
  </si>
  <si>
    <t>CABO DE COBRE FLEXIVEL COM ISOLAMENTO TERMOPLASTICO,COMPREENDENDO:PREPARO,CORTE E ENFIACAO EM ELETRODUTOS,NA BITOLA DE 150MM2, 450/750V.FORNECIMENTO E COLOCACAO</t>
  </si>
  <si>
    <t>CABO DE COBRE FLEXIVEL COM ISOLAMENTO TERMOPLASTICO,COMPREENDENDO:PREPARO,CORTE E ENFIACAO EM ELETRODUTOS,NA BITOLA DE 185MM2, 450/750V.FORNECIMENTO E COLOCACAO</t>
  </si>
  <si>
    <t>CABO DE COBRE FLEXIVEL COM ISOLAMENTO TERMOPLASTICO,COMPREENDENDO:PREPARO,CORTE E ENFIACAO EM ELETRODUTOS,NA BITOLA DE 240MM2, 450/750V.FORNECIMENTO E COLOCACAO</t>
  </si>
  <si>
    <t>CABO DE COBRE FLEXIVEL COM ISOLAMENTO TERMOPLASTICO,COMPREENDENDO:PREPARO,CORTE E ENFIACAO EM ELETRODUTOS,NA BITOLA DE 300M2, 450/750V.FORNECIMENTO E COLOCACAO</t>
  </si>
  <si>
    <t>CABO DE COBRE COM ISOLACAO SOLIDA EXTRUDADA,COM BAIXA EMISSAO DE FUMACA,BIPOLAR,2X1,5MM2,ISOLAMENTO 0,6/1KV,COMPREENDENDO:PREPARO,CORTE E ENFIACAO EM ELETRODUTOS.FORNECIMENTO E COLOCACAO</t>
  </si>
  <si>
    <t>CABO DE COBRE COM ISOLACAO SOLIDA EXTRUDADA,COM BAIXA EMISSAO DE FUMACA,BIPOLAR,2X2,5MM2,ISOLAMENTO 0,6/1KV,COMPREENDENDO:PREPARO,CORTE E ENFIACAO EM ELETRODUTOS.FORNECIMENTO E COLOCACAO</t>
  </si>
  <si>
    <t>CABO DE COBRE COM ISOLACAO SOLIDA EXTRUDADA,COM BAIXA EMISSAO DE FUMACA,BIPOLAR,2X4MM2,ISOLAMENTO 0,6/1KV,COMPREENDENDO:PREPARO,CORTE E ENFIACAO EM ELETRODUTOS.FORNECIMENTO E COLOCACAO</t>
  </si>
  <si>
    <t>CABO DE COBRE COM ISOLACAO SOLIDA EXTRUDADA,COM BAIXA EMISSAO DE FUMACA,BIPOLAR,2X6MM2,ISOLAMENTO 0,6/1KV,COMPREENDENDO:PREPARO,CORTE E ENFIACAO EM ELETRODUTOS.FORNECIMENTO E COLOCACAO</t>
  </si>
  <si>
    <t>CABO DE COBRE COM ISOLACAO SOLIDA EXTRUDADA,COM BAIXA EMISSAO DE FUMACA,BIPOLAR,2X10MM2,ISOLAMENTO 0,6/1KV,COMPREENDENDO:PREPARO,CORTE E ENFIACAO EM ELETRODUTOS.FORNECIMENTO E COLOCACAO</t>
  </si>
  <si>
    <t>CABO DE COBRE COM ISOLACAO SOLIDA EXTRUDADA,COM BAIXA EMISSAO DE FUMACA,BIPOLAR,2X16MM2,ISOLAMENTO 0,6/1KV,COMPREENDENDO:PREPARO,CORTE E ENFIACAO EM ELETRODUTOS.FORNECIMENTO E COLOCACAO</t>
  </si>
  <si>
    <t>CABO DE COBRE COM ISOLACAO SOLIDA EXTRUDADA,COM BAIXA EMISSAO DE FUMACA,BIPOLAR,2X25MM2,ISOLAMENTO 0,6/1KV,COMPREENDENDO:PREPARO,CORTE E ENFIACAO EM ELETRODUTOS.FORNECIMENTO E COLOCACAO</t>
  </si>
  <si>
    <t>CABO DE COBRE COM ISOLACAO SOLIDA EXTRUDADA,COM BAIXA EMISSAO DE FUMACA,BIPOLAR,2X35MM2,ISOLAMENTO 0,6/1KV,COMPREENDENDO:PREPARO,CORTE E ENFIACAO EM ELETRODUTOS.FORNECIMENTO E COLOCACAO</t>
  </si>
  <si>
    <t>CABO DE COBRE COM ISOLACAO SOLIDA EXTRUDADA,COM BAIXA EMISSAO DE FUMACA,UNIPOLAR,1X1,5MM2,ISOLAMENTO 0,6/1KV,COMPREENDENDO:PREPARO,CORTE E ENFIACAO EM ELETRODUTOS.FORNECIMENTO E COLOCACAO</t>
  </si>
  <si>
    <t>CABO DE COBRE COM ISOLACAO SOLIDA EXTRUDADA,COM BAIXA EMISSAO DE FUMACA,UNIPOLAR,1X2,5MM2,ISOLAMENTO 0,6/1KV,COMPREENDENDO:PREPARO,CORTE E ENFIACAO EM ELETRODUTOS.FORNECIMENTO E COLOCACAO</t>
  </si>
  <si>
    <t>CABO DE COBRE COM ISOLACAO SOLIDA EXTRUDADA,COM BAIXA EMISSAO DE FUMACA,UNIPOLAR,1X4MM2,ISOLAMENTO 0,6/1KV,COMPREENDENDO:PREPARO,CORTE E ENFIACAO EM ELETRODUTOS.FORNECIMENTO E COLOCACAO</t>
  </si>
  <si>
    <t>CABO DE COBRE COM ISOLACAO SOLIDA EXTRUDADA,COM BAIXA EMISSAO DE FUMACA,UNIPOLAR,1X6MM2,ISOLAMENTO 0,6/1KV,COMPREENDENDO:PREPARO,CORTE E ENFIACAO EM ELETRODUTOS.FORNECIMENTO E COLOCACAO</t>
  </si>
  <si>
    <t>CABO DE COBRE COM ISOLACAO SOLIDA EXTRUDADA,COM BAIXA EMISSAO DE FUMACA,UNIPOLAR,1X10MM2,ISOLAMENTO 0,6/1KV,COMPREENDENDO:PREPARO,CORTE E ENFIACAO EM ELETRODUTOS.FORNECIMENTO E COLOCACAO</t>
  </si>
  <si>
    <t>CABO DE COBRE COM ISOLACAO SOLIDA EXTRUDADA,COM BAIXA EMISSAO DE FUMACA,UNIPOLAR,1X16MM2,ISOLAMENTO 0,6/1KV,COMPREENDENDO:PREPARO,CORTE E ENFIACAO EM ELETRODUTOS.FORNECIMENTO E COLOCACAO</t>
  </si>
  <si>
    <t>CABO DE COBRE COM ISOLACAO SOLIDA EXTRUDADA,COM BAIXA EMISSAO DE FUMACA,UNIPOLAR,1X25MM2,ISOLAMENTO 0,6/1KV,COMPREENDENDO:PREPARO,CORTE E ENFIACAO EM ELETRODUTOS.FORNECIMENTO E COLOCACAO</t>
  </si>
  <si>
    <t>CABO DE COBRE COM ISOLACAO SOLIDA EXTRUDADA,COM BAIXA EMISSAO DE FUMACA,UNIPOLAR,1X35MM2,ISOLAMENTO 0,6/1KV,COMPREENDENDO:PREPARO,CORTE E ENFIACAO EM ELETRODUTOS.FORNECIMENTO E COLOCACAO</t>
  </si>
  <si>
    <t>CABO DE COBRE COM ISOLACAO SOLIDA EXTRUDADA,COM BAIXA EMISSAO DE FUMACA,UNIPOLAR,1X50MM2,ISOLAMENTO 0,6/1KV,COMPREENDENDO:PREPARO,CORTE E ENFIACAO EM ELETRODUTOS.FORNECIMENTO E COLOCACAO</t>
  </si>
  <si>
    <t>CABO DE COBRE COM ISOLACAO SOLIDA EXTRUDADA,COM BAIXA EMISSAO DE FUMACA,UNIPOLAR,1X70MM2,ISOLAMENTO 0,6/1KV,COMPREENDENDO:PREPARO,CORTE E ENFIACAO EM ELETRODUTOS.FORNECIMENTO E COLOCACAO</t>
  </si>
  <si>
    <t>CABO DE COBRE COM ISOLACAO SOLIDA EXTRUDADA,COM BAIXA EMISSAO DE FUMACA,UNIPOLAR,1X95MM2,ISOLAMENTO 0,6/1KV,COMPREENDENDO:PREPARO,CORTE E ENFIACAO EM ELETRODUTOS.FORNECIMENTO E COLOCACAO</t>
  </si>
  <si>
    <t>CABO DE COBRE COM ISOLACAO SOLIDA EXTRUDADA,COM BAIXA EMISSAO DE FUMACA,UNIPOLAR,1X120MM2,ISOLAMENTO 0,6/1KV,COMPREENDENDO:PREPARO,CORTE E ENFIACAO EM ELETRODUTOS.FORNECIMENTO E COLOCACAO</t>
  </si>
  <si>
    <t>CABO DE COBRE COM ISOLACAO SOLIDA EXTRUDADA,COM BAIXA EMISSAO DE FUMACA,UNIPOLAR,1X150MM2,ISOLAMENTO 0,6/1KV,COMPREENDENDO:PREPARO,CORTE E ENFIACAO EM ELETRODUTOS.FORNECIMENTO E COLOCACAO</t>
  </si>
  <si>
    <t>CABO DE COBRE COM ISOLACAO SOLIDA EXTRUDADA,COM BAIXA EMISSAO DE FUMACA,UNIPOLAR,1X185MM2,ISOLAMENTO 0,6/1KV,COMPREENDENDO:PREPARO,CORTE E ENFIACAO EM ELETRODUTOS.FORNECIMENTO E COLOCACAO</t>
  </si>
  <si>
    <t>CABO DE COBRE COM ISOLACAO SOLIDA EXTRUDADA,COM BAIXA EMISSAO DE FUMACA,UNIPOLAR,1X240MM2,ISOLAMENTO 0,6/1KV,COMPREENDENDO:PREPARO,CORTE E ENFIACAO EM ELETRODUTOS.FORNECIMENTO E COLOCACAO</t>
  </si>
  <si>
    <t>CABO DE COBRE FLEXIVEL COM ISOLAMENTO TERMOPLASTICO,COMPREENDENDO:PREPARO,CORTE E ENFIACAO EM ELETRODUTOS,NA BITOLA DE 1,5MM2, 0,6/1KV.FORNECIMENTO E COLOCACAO</t>
  </si>
  <si>
    <t>CABO DE COBRE FLEXIVEL COM ISOLAMENTO TERMOPLASTICO,COMPREENDENDO:PREPARO,CORTE E ENFIACAO EM ELETRODUTOS,NA BITOLA DE 2,5MM2, 0,6/1KV.FORNECIMENTO E COLOCACAO</t>
  </si>
  <si>
    <t>CABO DE COBRE FLEXIVEL COM ISOLAMENTO TERMOPLASTICO,COMPREENDENDO:PREPARO,CORTE E ENFIACAO EM ELETRODUTOS,NA BITOLA DE 4MM2, 0,6/1KV.FORNECIMENTO E COLOCACAO</t>
  </si>
  <si>
    <t>CABO DE COBRE FLEXIVEL COM ISOLAMENTO TERMOPLASTICO,COMPREENDENDO:PREPARO,CORTE E ENFIACAO EM ELETRODUTOS,NA BITOLA DE 6MM2, 0,6/1KV.FORNECIMENTO E COLOCACAO</t>
  </si>
  <si>
    <t>CABO DE COBRE FLEXIVEL COM ISOLAMENTO TERMOPLASTICO,COMPREENDENDO:PREPARO,CORTE E ENFIACAO EM ELETRODUTOS,NA BITOLA DE 10MM2, 0,6/1KV.FORNECIMENTO E COLOCACAO</t>
  </si>
  <si>
    <t>CABO DE COBRE FLEXIVEL COM ISOLAMENTO TERMOPLASTICO,COMPREENDENDO:PREPARO,CORTE E ENFIACAO EM ELETRODUTOS,NA BITOLA DE 16MM2, 0,6/1KV.FORNECIMENTO E COLOCACAO</t>
  </si>
  <si>
    <t>CABO DE COBRE FLEXIVEL COM ISOLAMENTO TERMOPLASTICO,COMPREENDENDO:PREPARO,CORTE E ENFIACAO EM ELETRODUTOS,NA BITOLA DE 25MM2, 0,6/1KV.FORNECIMENTO E COLOCACAO</t>
  </si>
  <si>
    <t>CABO DE COBRE FLEXIVEL COM ISOLAMENTO TERMOPLASTICO,COMPREENDENDO:PREPARO,CORTE E ENFIACAO EM ELETRODUTOS,NA BITOLA DE 35MM2, 0,6/1KV.FORNECIMENTO E COLOCACAO</t>
  </si>
  <si>
    <t>CABO DE COBRE FLEXIVEL COM ISOLAMENTO TERMOPLASTICO,COMPREENDENDO:PREPARO,CORTE E ENFIACAO EM ELETRODUTOS,NA BITOLA DE 50MM2, 0,6/1KV.FORNECIMENTO E COLOCACAO</t>
  </si>
  <si>
    <t>CABO DE COBRE FLEXIVEL COM ISOLAMENTO TERMOPLASTICO,COMPREENDENDO:PREPARO,CORTE E ENFIACAO EM ELETRODUTOS,NA BITOLA DE 70MM2, 0,6/1KV.FORNECIMENTO E COLOCACAO</t>
  </si>
  <si>
    <t>CABO DE COBRE FLEXIVEL COM ISOLAMENTO TERMOPLASTICO,COMPREENDENDO:PREPARO,CORTE E ENFIACAO EM ELETRODUTOS,NA BITOLA DE 95MM2, 0,6/1KV.FORNECIMENTO E COLOCACAO</t>
  </si>
  <si>
    <t>CABO DE COBRE FLEXIVEL COM ISOLAMENTO TERMOPLASTICO,COMPREENDENDO:PREPARO,CORTE E ENFIACAO EM ELETRODUTOS,NA BITOLA DE 120MM2, 0,6/1KV.FORNECIMENTO E COLOCACAO</t>
  </si>
  <si>
    <t>CABO DE COBRE FLEXIVEL COM ISOLAMENTO TERMOPLASTICO,COMPREENDENDO:PREPARO,CORTE E ENFIACAO EM ELETRODUTOS,NA BITOLA DE 150MM2, 0,6/1KV.FORNECIMENTO E COLOCACAO</t>
  </si>
  <si>
    <t>CABO DE COBRE FLEXIVEL COM ISOLAMENTO TERMOPLASTICO,COMPREENDENDO:PREPARO,CORTE E ENFIACAO EM ELETRODUTOS,NA BITOLA DE 185MM2, 0,6/1KV.FORNECIMENTO E COLOCACAO</t>
  </si>
  <si>
    <t>CABO DE COBRE FLEXIVEL COM ISOLAMENTO TERMOPLASTICO,COMPREENDENDO:PREPARO,CORTE E ENFIACAO EM ELETRODUTOS,NA BITOLA DE 240MM2, 0,6/1KV.FORNECIMENTO E COLOCACAO</t>
  </si>
  <si>
    <t>CABO DE COBRE FLEXIVEL COM ISOLAMENTO TERMOPLASTICO,COMPREENDENDO:PREPARO,CORTE E ENFIACAO EM ELETRODUTOS,NA BITOLA DE 300MM2, 0,6/1KV.FORNECIMENTO E COLOCACAO</t>
  </si>
  <si>
    <t>FIO PARALELO DE COBRE,COM ISOLAMENTO TERMOPLASTICO,NA BITOLA 2X1,5MM2.FORNECIMENTO E COLOCACAO</t>
  </si>
  <si>
    <t>FIO PARALELO DE COBRE,COM ISOLAMENTO TERMOPLASTICO,NA BITOLA 2X2,5MM2.FORNECIMENTO E COLOCACAO</t>
  </si>
  <si>
    <t>FIO PARALELO DE COBRE,COM ISOLAMENTO TERMOPLASTICO,NA BITOLA 2X4MM2.FORNECIMENTO E COLOCACAO</t>
  </si>
  <si>
    <t>FIO PARALELO DE COBRE,COM ISOLAMENTO TERMOPLASTICO,NA BITOLA 2X1,0MM2,POLARIZADO,BICOLOR.FORNECIMENTO E COLOCACAO</t>
  </si>
  <si>
    <t>FIO PARALELO DE COBRE,COM ISOLAMENTO TERMOPLASTICO,NA BITOLA 2X1,5MM2,POLARIZADO,BICOLOR.FORNECIMENTO E COLOCACAO</t>
  </si>
  <si>
    <t>CABO DE COBRE COM ISOLAMENTO TERMOPLASTICO PARA TENSAO DE SERVICO DE 8,7/15KV,COMPREENDENDO:PREPARO,CORTE E ENFIACAO EMELETRODUTO,NA BITOLA DE 25MM2.FORNECIMENTO E COLOCACAO</t>
  </si>
  <si>
    <t>CABO DE COBRE COM ISOLAMENTO TERMOPLASTICO PARA TENSAO DE SERVICO DE 8,7/15KV,COMPREENDENDO:PREPARO,CORTE E ENFIACAO EMELETRODUTO,NA BITOLA DE 35MM2.FORNECIMENTO E COLOCACAO</t>
  </si>
  <si>
    <t>CABO DE COBRE COM ISOLAMENTO TERMOPLASTICO PARA TENSAO DE SERVICO DE 8,7/15KV,COMPREENDENDO:PREPARO,CORTE E ENFIACAO EMELETRODUTO,NA BITOLA DE 50MM2.FORNECIMENTO E COLOCACAO</t>
  </si>
  <si>
    <t>CABO DE COBRE COM ISOLAMENTO TERMOPLASTICO PARA TENSAO DE SERVICO DE 8,7/15KV,COMPREENDENDO:PREPARO,CORTE E ENFIACAO EMELETRODUTO,NA BITOLA DE 70MM2.FORNECIMENTO E COLOCACAO</t>
  </si>
  <si>
    <t>EXTENSAO DE REDE ELETRICA DE BAIXA TENSAO,AEREA,COM CABO DECOBRE NU 10MM2,EM TERRENO PLANO,EXCLUSIVE POSTES E TODOS OSSEUS COMPONENTES</t>
  </si>
  <si>
    <t>EXTENSAO DE REDE ELETRICA DE BAIXA TENSAO,AEREA,COM CABO DECOBRE NU 16MM2,EM TERRENO PLANO,EXCLUSIVE POSTES E TODOS OSSEUS COMPONENTES</t>
  </si>
  <si>
    <t>EXTENSAO DE REDE ELETRICA DE BAIXA TENSAO,AEREA,COM CABO DECOBRE NU 25MM2,EM TERRENO PLANO,EXCLUSIVE POSTES E TODOS OSSEUS COMPONENTES</t>
  </si>
  <si>
    <t>EXTENSAO DE REDE ELETRICA DE BAIXA TENSAO,AEREA,COM CABO DECOBRE NU 35MM2,EM TERRENO PLANO,EXCLUSIVE POSTES E TODOS OSSEUS COMPONENTES</t>
  </si>
  <si>
    <t>FIO SOLIDO DE COBRE ELETROLITICO NU,TEMPERA MEIO-DURA,CLASSE 1,SECAO CIRCULAR 1MM2,CONFORME ABNT NBR 5111.FORNECIMENTO E COLOCACAO</t>
  </si>
  <si>
    <t>FIO SOLIDO DE COBRE ELETROLITICO NU,TEMPERA MEIO-DURA,CLASSE 1,SECAO CIRCULAR 1,5MM2,CONFORME ABNT NBR 5111.FORNECIMENTO E COLOCACAO</t>
  </si>
  <si>
    <t>FIO SOLIDO DE COBRE ELETROLITICO NU,TEMPERA MEIO-DURA,CLASSE 1,SECAO CIRCULAR 2,5MM2,CONFORME ABNT NBR 5111.FORNECIMENTO E COLOCACAO</t>
  </si>
  <si>
    <t>FIO SOLIDO DE COBRE ELETROLITICO NU,TEMPERA MEIO-DURA,CLASSE 1,SECAO CIRCULAR 4MM2,CONFORME ABNT NBR 5111.FORNECIMENTO E COLOCACAO</t>
  </si>
  <si>
    <t>FIO SOLIDO DE COBRE ELETROLITICO NU,TEMPERA MEIO-DURA,CLASSE 1,SECAO CIRCULAR 6MM2,CONFORME ABNT NBR 5111.FORNECIMENTO E COLOCACAO</t>
  </si>
  <si>
    <t>CABO SOLIDO DE COBRE ELETROLITICO NU,TEMPERA MOLE,CLASSE 2,SECAO CIRCULAR DE 10MM2.FORNECIMENTO E COLOCACAO</t>
  </si>
  <si>
    <t>CABO SOLIDO DE COBRE ELETROLITICO NU,TEMPERA MOLE,CLASSE 2,SECAO CIRCULAR DE 16MM2.FORNECIMENTO E COLOCACAO</t>
  </si>
  <si>
    <t>CABO SOLIDO DE COBRE ELETROLITICO NU,TEMPERA MOLE,CLASSE 2,SECAO CIRCULAR DE 25MM2.FORNECIMENTO E COLOCACAO</t>
  </si>
  <si>
    <t>CABO SOLIDO DE COBRE ELETROLITICO NU,TEMPERA MOLE,CLASSE 2,SECAO CIRCULAR DE 35MM2.FORNECIMENTO E COLOCACAO</t>
  </si>
  <si>
    <t>CABO SOLIDO DE COBRE ELETROLITICO NU,TEMPERA MOLE,CLASSE 2,SECAO CIRCULAR DE 50MM2.FORNECIMENTO E COLOCACAO</t>
  </si>
  <si>
    <t>CABO SOLIDO DE COBRE ELETROLITICO NU,TEMPERA MOLE,CLASSE 2,SECAO CIRCULAR DE 70MM2.FORNECIMENTO E COLOCACAO</t>
  </si>
  <si>
    <t>CABO SOLIDO DE COBRE ELETROLITICO NU,TEMPERA MOLE,CLASSE 2,SECAO CIRCULAR DE 95MM2.FORNECIMENTO E COLOCACAO</t>
  </si>
  <si>
    <t>FIO TELEFONICO TIPO FI,BITOLA DE 0,6MM2(PARA INSTALACOES EMTUBULACOES OU PRESO EM RODAPES).FORNECIMENTO E COLOCACAO</t>
  </si>
  <si>
    <t>FIO TELEFONICO TIPO FE,BITOLA DE 1MM2(PARA INSTALACOES AEREAS).FORNECIMENTO E COLOCACAO</t>
  </si>
  <si>
    <t>CABO TELEFONICO TIPO CTP-APL 50(PARA INSTALACOES SUBTERRANEAS ESPECIAIS)PARA 10 PARES.FORNECIMENTO E COLOCACAO</t>
  </si>
  <si>
    <t>CABO TELEFONICO TIPO CTP-APL 50(PARA INSTALACOES SUBTERRANEAS ESPECIAIS)PARA 20 PARES.FORNECIMENTO E COLOCACAO</t>
  </si>
  <si>
    <t>CABO TELEFONICO TIPO CTP-APL 50(PARA INSTALACOES SUBTERRANEAS ESPECIAIS)PARA 30 PARES.FORNECIMENTO E COLOCACAO</t>
  </si>
  <si>
    <t>CABO TELEFONICO TIPO CTP-APL 50(PARA INSTALACOES SUBTERRANEAS ESPECIAIS)PARA 50 PARES.FORNECIMENTO E COLOCACAO</t>
  </si>
  <si>
    <t>CABO TELEFONICO TIPO CTP-APL 50(PARA INSTALACOES SUBTERRANEAS ESPECIAIS)PARA 100 PARES.FORNECIMENTO E COLOCACAO</t>
  </si>
  <si>
    <t>CABO TELEFONICO TIPO CI(PARA INSTALACOES INTERNAS PRIMARIAS)PARA 10 PARES.FORNECIMENTO E COLOCACAO</t>
  </si>
  <si>
    <t>CABO TELEFONICO TIPO CI(PARA INSTALACOES INTERNAS PRIMARIAS)PARA 20 PARES.FORNECIMENTO E COLOCACAO</t>
  </si>
  <si>
    <t>CABO TELEFONICO TIPO CI(PARA INSTALACOES INTERNAS PRIMARIAS)PARA 30 PARES.FORNECIMENTO E COLOCACAO</t>
  </si>
  <si>
    <t>CABO TELEFONICO TIPO CI(PARA INSTALACOES INTERNAS PRIMARIAS)PARA 50 PARES.FORNECIMENTO E COLOCACAO</t>
  </si>
  <si>
    <t>CABO TELEFONICO TIPO CI(PARA INSTALACOES INTERNAS PRIMARIAS)PARA 100 PARES.FORNECIMENTO E COLOCACAO</t>
  </si>
  <si>
    <t>CABO TELEFONICO TIPO CI(PARA INSTALACOES INTERNAS PRIMARIAS)PARA 200 PARES.FORNECIMENTO E COLOCACAO</t>
  </si>
  <si>
    <t>CABO TELEFONICO TIPO CI(PARA INSTALACOES INTERNAS PRIMARIAS)PARA 300 PARES.FORNECIMENTO E COLOCACAO</t>
  </si>
  <si>
    <t>CABO TELEFONICO TIPO CI(PARA INSTALACOES INTERNAS PRIMARIAS)PARA 400 PARES.FORNECIMENTO E COLOCACAO</t>
  </si>
  <si>
    <t>CABO TELEFONICO CCE,DIAMETRO DO CONDUTOR 0,50MM,PARA 2 PARES.FORNECIMENTO E COLOCACAO</t>
  </si>
  <si>
    <t>CABO TELEFONICO CCE,DIAMETRO DO CONDUTOR 0,50MM,PARA 4 PARES.FORNECIMENTO E COLOCACAO</t>
  </si>
  <si>
    <t>CABO TELEFONICO CCE,DIAMETRO DO CONDUTOR 0,50MM,PARA 5 PARES.FORNECIMENTO E COLOCACAO</t>
  </si>
  <si>
    <t>CABO TELEFONICO CCE,DIAMETRO DO CONDUTOR 0,50MM,PARA 6 PARES.FORNECIMENTO E COLOCACAO</t>
  </si>
  <si>
    <t>CABO TELEFONICO CCE,DIAMETRO DO CONDUTOR 0,65MM,PARA 2 PARES.FORNECIMENTO E COLOCACAO</t>
  </si>
  <si>
    <t>CABO TELEFONICO CCE,DIAMETRO DO CONDUTOR 0,65MM,PARA 4 PARES.FORNECIMENTO E COLOCACAO</t>
  </si>
  <si>
    <t>CABO TELEFONICO CCE,DIAMETRO DO CONDUTOR 0,65MM,PARA 5 PARES.FORNECIMENTO E COLOCACAO</t>
  </si>
  <si>
    <t>CABO TELEFONICO CCE,DIAMETRO DO CONDUTOR 0,65MM,PARA 6 PARES.FORNECIMENTO E COLOCACAO</t>
  </si>
  <si>
    <t>CABO TELEFONICO CCI,DIAMETRO DO CONDUTOR 0,50MM,PARA 2 PARES.FORNECIMENTO E COLOCACAO</t>
  </si>
  <si>
    <t>CABO TELEFONICO CCI,DIAMETRO DO CONDUTOR 0,50MM,PARA 4 PARES.FORNECIMENTO E COLOCACAO</t>
  </si>
  <si>
    <t>CABO TELEFONICO CCI,DIAMETRO DO CONDUTOR 0,50MM,PARA 5 PARES.FORNECIMENTO E COLOCACAO</t>
  </si>
  <si>
    <t>CABO TELEFONICO CCI,DIAMETRO DO CONDUTOR 0,50MM,PARA 6 PARES.FORNECIMENTO E COLOCACAO</t>
  </si>
  <si>
    <t>CABO COAXIAL RG-59,ALCANCE MAXIMO 300M,PARA INSTALACAO CFTV.FORNECIMENTO E COLOCACAO</t>
  </si>
  <si>
    <t>CABO COAXIAL RG-06,ALCANCE MAXIMO 450M,PARA INSTALACAO CFTV.FORNECIMENTO E COLOCACAO</t>
  </si>
  <si>
    <t>ENTRADA DE SERVICO(PC),PADRAO AMPLA,PARA MEDICAO MONOFASICA,1 MEDIDOR,INSTALADO EM MURO PARA CARGA ATE 4KW,CONSTANDO DEPOSTE DE CONCRETO COMPLETO,CAIXA PARA INSTALACAO DO MEDIDORCOM DISJUNTOR 1X40A,CAIXA DE CONCRETO PARA ATERRAMENTO,HASTE DE ATERRAMENTO E DEMAIS MATERIAIS NECESSARIOS,EXCLUSIVE FIO DE ENTRADA E SAIDA</t>
  </si>
  <si>
    <t>ENTRADA DE SERVICO(PC),PADRAO AMPLA,PARA MEDICAO BIFASICA,1MEDIDOR,INSTALADO EM MURO PARA CARGA ENTRE 4 ATE 8KW,CONSTANDO DE POSTE DE CONCRETO COMPLETO,CAIXA PARA INSTALACAO DO MEDIDOR COM DISJUNTOR 2X40A,CAIXA DE CONCRETO PARA ATERRAMENTO,HASTE DE ATERRAMENTO E DEMAIS MATERIAIS NECESSARIOS,EXCLUSIVE FIO DE ENTRADA E SAIDA</t>
  </si>
  <si>
    <t>ENTRADA DE SERVICO(PC),PADRAO AMPLA,PARA MEDICAO TRIFASICA,1 MEDIDOR,INSTALADO EM MURO,COM CARGA INSTALADA ATE 30KW,CONSTANDO DE POSTE DE CONCRETO COMPLETO,CABINE EM ALVENARIA,COMPORTA,CAIXA PARA INSTALACAO DO MEDIDOR,CAIXA DE CONCRETO PARA ATERRAMENTO,HASTE DE ATERRAMENTO E DEMAIS MATERIAIS NECESSARIOS,EXCLUSIVE DISJUNTOR E FIO OU CABO DE ENTRADA E SAIDA</t>
  </si>
  <si>
    <t>ENTRADA SERVICO(PC),PADRAO AMPLA,MEDICAO TRIFASICA,TRANSFORMADOR CORRENTE,1 MEDIDOR,INSTAL.MURO,CARGA 35 A 50KW,C/POSTECONCR.COMPLETO,CABINE ALVENARIA,C/PORTA,CAIXA INSTAL.MEDIDOR,CHAVE TRIPOLAR 200A,PORTA FUSIVEIS,FUSIVEIS NH 100 A 160A,CX.CONCR.P/ATERRAM.HASTE ATERRAM.E DEMAIS MAT. NECES. EXCL.FIO OU CABO ENTRADA E SAIDA</t>
  </si>
  <si>
    <t>ENTRADA DE ENERGIA INDIVIDUAL,PADRAO LIGHT,MEDICAO DIRETA,REDE AEREA,DEMANDA ATE 8KVA,INCLUSIVE CAIXA TRANSPARENTE PARAMEDICAO(CTM),E CAIXA DE DISJUNTOR MONOPOLAR(CDJ1)INTERNA E DEMAIS MATERIAIS NECESSARIOS,EXCLUSIVE POSTE,DISJUNTOR E FIOS DE ENTRADA E SAIDA</t>
  </si>
  <si>
    <t>ENTRADA DE ENERGIA INDIVIDUAL,PADRAO LIGHT,MEDICAO DIRETA,REDE AEREA,DEMANDA ENTRE 8,0 E 23,2KVA,INCLUSIVE CAIXA TRANSPARENTE POLIFASICA(CTP)E CAIXA DE DISJUNTOR TRIFASICA(CDJ3)INTERNA E DEMAIS MATERIAIS NECESSARIOS,EXCLUSIVE POSTE,DISJUNTOR E FIOS DE ENTRADA E SAIDA</t>
  </si>
  <si>
    <t>ENTRADA DE ENERGIA INDIVIDUAL,PADRAO LIGHT,MEDICAO DIRETA,REDE AEREA,DEMANDA ENTRE 23,2 E 33,1KVA,INCLUSIVE CAIXA TRANSPARENTE POLIFASICA(CTP)E CAIXA DE DISJUNTOR TRIFASICA(CDJ3)INTERNA E DEMAIS MATERIAIS NECESSARIOS,EXCLUSIVE POSTE,DISJUNTOR E FIOS DE ENTRADA E SAIDA</t>
  </si>
  <si>
    <t>ENTRADA DE ENERGIA INDIVIDUAL,PADRAO LIGHT,MEDICAO DIRETA,REDE AEREA,DEMANDA ENTRE 33,1 E 66,3KVA,INCLUSIVE CAIXA SECCIONADORA ATE 200A(CSM200)E CAIXA DE PROTECAO ATE 225A(CPG-225)INTERNA E DEMAIS MATERIAIS NECESSARIOS,EXCLUSIVE POSTE,DISJUNTOR E FIOS DE ENTRADA E SAIDA</t>
  </si>
  <si>
    <t>SUBESTACAO SIMPLIFICADA,PADRAO LIGHT,COM TRANSFORMADOR TRIFASICO DE 75KVA,13,8KV-220/127V,EXCLUSIVE CABINE DE MEDICAO</t>
  </si>
  <si>
    <t>SUBESTACAO SIMPLIFICADA PADRAO LIGHT,COM TRANSFORMADOR TRIFASICO 112,5KVA,13,8KV-220/127V,EXCLUSIVE CABINE DE MEDICAO</t>
  </si>
  <si>
    <t>SUBESTACAO SIMPLIFICADA PADRAO LIGHT,COM TRANSFORMADOR TRIFASICO DE 150KVA,13,8KV-220/127V,EXCLUSIVE CABINE DE MEDICAO</t>
  </si>
  <si>
    <t>SUBESTACAO SIMPLIFICADA,PADRAO LIGHT,COM TRANSFORMADOR TRIFASICO DE 225KVA,13,8KV-220/127V,EXCLUSIVE CABINE DE MEDICAO</t>
  </si>
  <si>
    <t>SUBESTACAO SIMPLIFICADA,PADRAO LIGHT,COM TRANSFORMADOR TRIFASICO DE 300KVA,13,8V-220/127V,EXCLUSIVE CABINE DE MEDICAO</t>
  </si>
  <si>
    <t>SUBESTACAO SIMPLIFICADA,PADRAO LIGHT,COM TRANSFORMADOR TRIFASICO DE 75KVA,13,8KV-220/127V,INCLUSIVE CABINE DE MEDICAO</t>
  </si>
  <si>
    <t>SUBESTACAO SIMPLIFICADA,PADRAO LIGHT,COM TRANSFORMADOR TRIFASICO DE 112,5KVA,13,8V-220/127V,INCLUSIVE CABINE DE MEDICAO</t>
  </si>
  <si>
    <t>SUBESTACAO SIMPLIFICADA,PADRAO LIGHT,COM TRANSFORMADOR TRIFASICO DE 150KVA,13,8KV-220/127V,INCLUSIVE CABINE DE MEDICAO</t>
  </si>
  <si>
    <t>SUBESTACAO SIMPLIFICADA,PADRAO LIGHT,COM TRANSFORMADOR TRIFASICO DE 225KVA,13,8KV-220/127V,INCLUSIVE CABINE DE MEDICAO</t>
  </si>
  <si>
    <t>SUBESTACAO SIMPLIFICADA,PADRAO LIGHT,COM TRANSFORMADOR TRIFASICO DE 300KVA,13,8KV-220V/127V,INCLUSIVE CABINE DE MEDICAO</t>
  </si>
  <si>
    <t>ENTRADA DE ENERGIA INDIVIDUAL PADRAO LIGHT,MEDICAO DIRETA,REDE SUBTERRANEA,DEMANDA ATE 8KVA,INCLUSIVE CAIXA SECCIONADORA(CS100)E CAIXA TRANSPARENTE PARA MEDICAO(CTM)COM CAIXA DE DISJUNTOR MONOPOLAR(CDJ1),INTERNA E DEMAIS MATERIAIS NECESSARIOS,EXCLUSIVE DISJUNTOR E FIOS DE ENTRADA E SAIDA</t>
  </si>
  <si>
    <t>ENTRADA DE ENERGIA INDIVIDUAL PADRAO LIGHT,MEDICAO DIRETA,REDE SUBTERRANEA,DEMANDA ENTRE 8,0 E 23,3KVA,INCLUSIVE CAIXA SECCIONADORA(CS100)E CAIXA TRANSPARENTE PARA MEDICAO(CTM),CAIXA DE DISJUNTOR POLIFASICO(CTP)E CAIXA DE DISJUNTOR TRIFASICO(CDJ3)E DEMAIS MATERIAIS NECESSARIOS,EXCLUSIVE DISJUNTOR EFIOS DE ENTRADA E SAIDA</t>
  </si>
  <si>
    <t>ENTRADA DE ENERGIA INDIVIDUAL PADRAO LIGHT,MEDICAO DIRETA,REDE SUBTERRANEA,DEMANDA ENTRE 23,2 E 33,1KVA,INCLUSIVE CAIXASECCIONADORA(CS100)E CAIXA TRANSPARENTE PARA MEDICAO(CTM)COM CAIXA DE DISJUNTOR POLIFASICO(CTP)E CAIXA DE DISJUNTOR TRIFASICO(CDJ3),E DEMAIS MATERIAIS NECESSARIOS,EXCLUSIVE DISJUNTOR E FIOS DE ENTRADA E SAIDA</t>
  </si>
  <si>
    <t>ENTRADA DE ENERGIA INDIVIDUAL PADRAO LIGHT,MEDICAO DIRETA,REDE SUBTERRANEA,DEMANDA ENTRE 33,1 E 66,3KVA,INCLUSIVE CAIXASECCIONADORA(CSM200)E CAIXA DE PROTECAO(CPG225)INTERNA,E DEMAIS MATERIAIS NECESSARIOS,EXCLUSIVE DISJUNTOR E FIOS DE ENTRADA E SAIDA</t>
  </si>
  <si>
    <t>SUBESTACAO SIMPLIFICADA PADRAO AMPLA,COM TRANSFORMADOR TRIFASICO DE 30KVA,INCLUSIVE CABINE DE MEDICAO,EM ALVENARIA,POSTE E TODOS OS MATERIAIS ELETRICOS NECESSARIOS</t>
  </si>
  <si>
    <t>SUBESTACAO SIMPLIFICADA PADRAO AMPLA,COM TRANSFORMADOR TRIFASICO DE 45KVA,INCLUSIVE MEDICAO,POSTE E TODOS OS MATERIAIS ELETRICOS NECESSARIOS</t>
  </si>
  <si>
    <t>SUBESTACAO SIMPLIFICADA PADRAO AMPLA,COM TRANSFORMADOR TRIFASICO DE 75KVA,INCLUSIVE MEDICAO,POSTE E TODOS OS MATERIAIS ELETRICOS NECESSARIOS</t>
  </si>
  <si>
    <t>SUBESTACAO SIMPLIFICADA PADRAO AMPLA,COM TRANSFORMADOR TRIFASICO DE 112,5KVA,INCLUSIVE MEDICAO,POSTE E TODOS OS MATERIAIS ELETRICOS NECESSARIOS</t>
  </si>
  <si>
    <t>SUBESTACAO SIMPLIFICADA PADRAO AMPLA,COM TRANSFORMADOR TRIFASICO DE 150KVA,INCLUSIVE MEDICAO,POSTE E TODOS OS MATERIAISELETRICOS NECESSARIOS</t>
  </si>
  <si>
    <t>SUBESTACAO SIMPLIFICADA PADRAO AMPLA,COM TRANSFORMADOR TRIFASICO DE 30KVA,EXCLUSIVE CABINE DE MEDICAO</t>
  </si>
  <si>
    <t>SUBESTACAO SIMPLIFICADA PADRAO AMPLA,COM TRANSFORMADOR TRIFASICO DE 45KVA,EXCLUSIVE CABINE DE MEDICAO</t>
  </si>
  <si>
    <t>SUBESTACAO SIMPLIFICADA PADRAO AMPLA,COM TRANSFORMADOR TRIFASICO DE 75KVA,EXCLUSIVE CABINE DE MEDICAO</t>
  </si>
  <si>
    <t>SUBESTACAO SIMPLIFICADA PADRAO AMPLA,COM TRANSFORMADOR TRIFASICO DE 112,5KVA,EXCLUSIVE CABINE DE MEDICAO</t>
  </si>
  <si>
    <t>SUBESTACAO SIMPLIFICADA PADRAO AMPLA,COM TRANSFORMADOR TRIFASICO DE 150KVA,EXCLUSIVE CABINE DE MEDICAO</t>
  </si>
  <si>
    <t>SUBESTACAO DE 225KVA,13,8KV-220/127V,INSTALADA EM PLATAFORMA AO TEMPO,PADRAO AMPLA,INCLUSIVE CABINE DE MEDICAO</t>
  </si>
  <si>
    <t>SUBESTACAO DE 225KVA,13,8KV-220/127V,INSTALADA EM PLATAFORMA AO TEMPO,PADRAO AMPLA,EXCLUSIVE CABINE DE MEDICAO</t>
  </si>
  <si>
    <t>OLEO ISOLANTE PARA TRANSFORMADOR DE DISTRIBUICAO,CLASSE DE TENSAO ATE 30KV,CONSIDERANDO LIMPEZA INTERNA DO TRANSFORMADOR E SUBSTITUICAO DO OLEO,SUPONDO O APARELHO APOIADO EM BASE ATE 2,00M DE ALTURA,INCLUSIVE FORNECIMENTO E TROCA DE OLEO,EXCLUSIVE LAUDO DE TROCA DO OLEO</t>
  </si>
  <si>
    <t>INSTALACAO COM TUBULACAO DE COBRE DE 15MM,PARA USO MEDICINAL,INCLUSIVE ACESSORIOS DE FIXACAO,CONEXOES E LIMPEZA,EXCLUSIVE POSTO DE CONSUMO,PAINEL DE ALARME,VALVULA E CENTRAL DE DISTRIBUICAO (VIDE FAMILIA 18.050)</t>
  </si>
  <si>
    <t>INSTALACAO COM TUBULACAO DE COBRE DE 22MM,PARA USO MEDICINAL,INCLUSIVE ACESSORIOS DE FIXACAO,CONEXOES E LIMPEZA,EXCLUSIVE POSTO DE CONSUMO,PAINEL DE ALARME,VALVULA E CENTRAL DE DISTRIBUICAO(VIDE FAMILIA 18.050)</t>
  </si>
  <si>
    <t>INSTALACAO COM TUBULACAO DE COBRE DE 28MM,PARA USO MEDICINAL,INCLUSIVE ACESSORIOS DE FIXACAO,CONEXOES E LIMPEZA,EXCLUSIVE POSTO DE CONSUMO,PAINEL DE ALARME,VALVULA E CENTRAL DE DISTRIBUICAO (VIDE FAMILIA 18.050)</t>
  </si>
  <si>
    <t>INSTALACAO COM TUBULACAO DE COBRE DE 35MM,PARA USO MEDICINAL,INCLUSIVE ACESSORIOS DE FIXACAO,CONEXOES E LIMPEZA,EXCLUSIVE POSTO DE CONSUMO,PAINEL DE ALARME,VALVULA E CENTRAL DE DISTRIBUICAO (VIDE FAMILIA 18.050)</t>
  </si>
  <si>
    <t>INSTALACAO COM TUBULACAO DE COBRE DE 42MM,PARA USO MEDICINAL,INCLUSIVE ACESSORIOS DE FIXACAO,CONEXOES E LIMPEZA,EXCLUSIVE POSTO DE CONSUMO,PAINEL DE ALARME,VALVULA E CENTRAL DE DISTRIBUICAO (VIDE FAMILIA 18.050)</t>
  </si>
  <si>
    <t>INSTALACAO COM TUBULACAO DE COBRE DE 54MM,PARA USO MEDICINAL,INCLUSIVE ACESSORIOS DE FIXACAO,CONEXOES E LIMPEZA,EXCLUSIVE POSTO DE CONSUMO,PAINEL DE ALARME,VALVULA E CENTRAL DE DISTRIBUICAO (VIDE FAMILIA 18.050)</t>
  </si>
  <si>
    <t>INSTALACAO COM TUBULACAO DE COBRE DE 66MM,PARA USO MEDICINAL,INCLUSIVE ACESSORIOS DE FIXACAO,CONEXOES E LIMPEZA,EXCLUSIVE POSTO DE CONSUMO,PAINEL DE ALARME,VALVULA E CENTRAL DE DISTRIBUICAO (VIDE FAMILIA 18.050)</t>
  </si>
  <si>
    <t>INSTALACAO DE SISTEMA DE AQUECIMENTO SOLAR DE BAIXA PRESSAO,PARA 100 E 200L E 1 PLACA COLETORA VERTICAL OU HORIZONTAL,INCLUSIVE PLACAS COLETORAS,EXCLUSIVE RESERVATORIOS (VER FAMILIA 18.210)</t>
  </si>
  <si>
    <t>INSTALACAO DE SISTEMA DE AQUECIMENTO SOLAR DE BAIXA PRESSAO,PARA 300L E 2 PLACAS COLETORAS VERTICAIS OU HORIZONTAIS,INCLUSIVE PLACAS COLETORAS,EXCLUSIVE RESERVATORIOS (VER FAMILIA18.210)</t>
  </si>
  <si>
    <t>INSTALACAO DE SISTEMA DE AQUECIMENTO SOLAR DE BAIXA PRESSAO,PARA 400L E 2 PLACAS COLETORAS VERTICAIS OU HORIZONTAIS,INCLUSIVE PLACAS COLETORAS,EXCLUSIVE RESERVATORIOS (VER FAMILIA18.210)</t>
  </si>
  <si>
    <t>INSTALACAO DE SISTEMA DE AQUECIMENTO SOLAR DE BAIXA PRESSAO,PARA 500L E 3 PLACAS COLETORAS VERTICAIS OU HORIZONTAIS,INCLUSIVE PLACAS COLETORAS,EXCLUSIVE RESERVATORIOS (VER FAMILIA18.21O)</t>
  </si>
  <si>
    <t>INSTALACAO DE SISTEMA DE AQUECIMENTO SOLAR DE BAIXA PRESSAO,PARA 600L E 3 PLACAS COLETORAS VERTICAIS OU HORIZONTAIS,INCLUSIVE PLACAS COLETORAS,EXCLUSIVE RESERVATORIOS (VER FAMILIA18.210)</t>
  </si>
  <si>
    <t>INSTALACAO DE SISTEMA DE AQUECIMENTO SOLAR DE BAIXA PRESSAO,PARA 800L E 4 PLACAS COLETORAS VERTICAIS OU HORIZONTAIS,INCLUSIVE PLACAS COLETORAS,EXCLUSIVE RESERVATORIOS (VER FAMILIA18.210)</t>
  </si>
  <si>
    <t>INSTALACAO DE SISTEMA DE AQUECIMENTO SOLAR DE BAIXA PRESSAO,PARA 1000L E 5 PLACAS COLETORAS VERTICAIS OU HORIZONTAIS,INCLUSIVE PLACAS COLETORAS,EXCLUSIVE RESERVATORIOS (VER FAMILIA18.210)</t>
  </si>
  <si>
    <t>INSTALACAO DE PONTO DE LUZ,EMBUTIDO NA LAJE,EQUIVALENTE A 2VARAS DE ELETRODUTO DE PVC RIGIDO DE 3/4",12,00M DE FIO 2,5MM2,CAIXAS,CONEXOES,LUVAS,CURVA E INTERRUPTOR DE EMBUTIR COMPLACA FOSFORESCENTE,INCLUSIVE ABERTURA E FECHAMENTO DE RASGOEM ALVENARIA</t>
  </si>
  <si>
    <t>INSTALACAO DE PONTO DE LUZ,APARENTE,EQUIVALENTE A 2 VARAS DE ELETRODUTO DE PVC RIGIDO DE 3/4",12,00M DE FIO 2,5MM2,CAIXAS,CONEXOES,LUVAS,CURVA E INTERRUPTOR DE SOBREPOR</t>
  </si>
  <si>
    <t>INSTALACAO DE PONTO DE LUZ,INSTALACAO APARENTE COM CANALETAPERFURADA,SENDO ESTA LIGADA A ELETROCALHA PRINCIPAL(EXCLUSIVE ESTA)EQUIVALENTE A 1 VARA DE CANALETA E 2 VARAS DE ELETRODUTO DE PVC RIGIDO DE 3/4",24,00M DE FIO 2,5MM2,CAIXAS,CONEXOES,LUVAS,CURVA E INTERRUPTOR DE SOBREPOR</t>
  </si>
  <si>
    <t>INSTALACAO DE PONTO DE LUZ,EMBUTIDO NA LAJE,EQUIVALENTE A 2VARAS DE ELETRODUTO DE PVC RIGIDO DE 1/2",12,00M DE FIO 2,5MM2,CAIXAS,CONEXOES,LUVAS,CURVA E INTERRUPTOR DE EMBUTIR COMPLACA FOSFORESCENTE,INCLUSIVE ABERTURA E FECHAMENTO DE RASGOEM ALVENARIA</t>
  </si>
  <si>
    <t>INSTALACAO DE PONTO DE LUZ,APARENTE,EQUIVALENTE A 2 VARAS DE ELETRODUTO DE PVC RIGIDO DE 1/2",12,00M DE FIO 2,5MM2,CAIXAS,CONEXOES,LUVAS,CURVA E INTERRUPTOR DE SOBREPOR</t>
  </si>
  <si>
    <t>INSTALACAO DE PONTO DE LUZ,APARENTE COM CANALETA PERFURADA,SENDO ESTA LIGADA A ELETROCALHA PRINCIPAL(EXCLUSIVE ESTA),EQUIVALENTE A 1 VARA DE CANALETA E 2 VARAS DE ELETRODUTO DE PVC RIGIDO DE 1/2",24,00M DE FIO 2,5MM2,CAIXAS,CONEXOES,LUVAS,CURVA E INTERRUPTOR DE SOBREPOR</t>
  </si>
  <si>
    <t>INSTALACAO DE UM CONJUNTO DE 2 PONTOS DE LUZ,EMBUTIDO NA LAJE,EQUIVALENTE A 5 VARAS DE ELETRODUTO DE PVC RIGIDO DE 3/4",33,00M DE FIO 2,5MM2,CAIXAS,CONEXOES,LUVAS,CURVA E INTERRUPTOR DE EMBUTIR COM PLACA FOSFORESCENTE,INCLUSIVE ABERTURA E FECHAMENTO DE RASGO EM ALVENARIA</t>
  </si>
  <si>
    <t>INSTALACAO DE UM CONJUNTO DE 2 PONTOS DE LUZ,APARENTE,EQUIVALENTE A 5 VARAS DE ELETRODUTO DE PVC RIGIDO DE 3/4",33,00M DE FIO 2,5MM2,CAIXAS,CONEXOES,LUVAS,CURVA E INTERRUPTOR DE SOBREPOR</t>
  </si>
  <si>
    <t>INSTALACAO DE UM CONJUNTO DE 2 PONTOS DE LUZ,APARENTE COM CANALETA PERFURADA,SENDO ESTA LIGADA A ELETROCALHA PRINCIPAL(EXCLUSIVE ESTA),EQUIVALENTE A 1,5 VARAS DE CANALETA E 2 VARAS DE ELETRODUTO DE PVC RIGIDO DE 3/4",45,00M DE FIO 2,5MM2,CAIXAS,CONEXOES,LUVAS,CURVA E INTERRUPTOR DE SOBREPOR</t>
  </si>
  <si>
    <t>INSTALACAO DE UM CONJUNTO DE 2 PONTOS DE LUZ,EMBUTIDO NA LAJE,EQUIVALENTE A 5 VARAS DE ELETRODUTO DE PVC RIGIDO DE 1/2",33,00M DE FIO 2,5MM2,CAIXAS,CONEXOES,LUVAS,CURVA E INTERRUPTOR DE EMBUTIR COM PLACA FOSFORESCENTE,INCLUSIVE ABERTURA E FECHAMENTO DE RASGO EM ALVENARIA</t>
  </si>
  <si>
    <t>INSTALACAO DE UM CONJUNTO DE 2 PONTOS DE LUZ,APARENTE,EQUIVALENTE A 5 VARAS DE ELETRODUTO DE PVC RIGIDO DE 1/2",33,00M DE FIO 2,5MM2,CAIXAS,CONEXOES,LUVAS,CURVA E INTERRUPTOR DE SOBREPOR</t>
  </si>
  <si>
    <t>INSTALACAO DE UM CONJUNTO DE 2 PONTOS DE LUZ,APARENTE COM CANALETA PERFURADA,SENDO ESTA LIGADA A ELETROCALHA PRINCIPAL(EXCLUSIVE ESTA),EQUIVALENTE A 1,5 VARAS DE CANALETA E 2 VARAS DE ELETRODUTO DE PVC RIGIDO DE 1/2",45,00M DE FIO 2,5MM2,CAIXAS,CONEXOES,LUVAS,CURVA E INTERRUPTOR DE SOBREPOR</t>
  </si>
  <si>
    <t>INSTALACAO DE UM CONJUNTO DE 3 PONTOS DE LUZ,EMBUTIDO NA LAJE,EQUIVALENTE A 6 VARAS DE ELETRODUTO DE PVC RIGIDO DE 3/4",50,00M DE FIO 2,5MM2,CAIXAS,CONEXOES,LUVAS,CURVA E INTERRUPTOR DE EMBUTIR COM PLACA FOSFORESCENTE,INCLUSIVE ABERTURA E FECHAMENTO DE RASGO EM ALVENARIA</t>
  </si>
  <si>
    <t>INSTALACAO DE UM CONJUNTO DE 3 PONTOS DE LUZ,APARENTE,EQUIVALENTE A 6 VARAS DE ELETRODUTO DE PVC RIGIDO DE 3/4",50,00M DE FIO 2,5MM2,CAIXAS,CONEXOES,LUVAS,CURVA E INTERRUPTOR DE SOBREPOR</t>
  </si>
  <si>
    <t>INSTALACAO DE UM CONJUNTO DE 3 PONTOS DE LUZ,APARENTE COM CANALETA PERFURADA,SENDO ESTA LIGADA A ELETROCALHA PRINCIPAL(EXCLUSIVE ESTA),EQUIVALENTE A 2,5 VARAS DE CANALETA E 2 VARAS DE ELETRODUTO DE PVC RIGIDO DE 3/4",62,00M DE FIO 2,5MM2,CAIXAS,CONEXOES,LUVAS,CURVA E INTERRUPTOR DE SOBREPOR</t>
  </si>
  <si>
    <t>INSTALACAO DE UM CONJUNTO DE 3 PONTOS DE LUZ,EMBUTIDO NA LAJE,EQUIVALENTE A 6 VARAS DE ELETRODUTO DE PVC RIGIDO DE 1/2",50,00M DE FIO 2,5MM2,CAIXAS,CONEXOES,LUVAS,CURVA E INTERRUPTOR DE EMBUTIR COM PLACA FOSFORESCENTE,INCLUSIVE ABERTURA E FECHAMENTO DE RASGO EM ALVENARIA</t>
  </si>
  <si>
    <t>INSTALACAO DE UM CONJUNTO DE 3 PONTOS DE LUZ,APARENTE,EQUIVALENTE A 6 VARAS DE ELETRODUTO DE PVC RIGIDO DE 1/2",50,00M DE FIO 2,5MM2,CAIXAS,CONEXOES,LUVAS,CURVA E INTERRUPTOR DE SOBREPOR</t>
  </si>
  <si>
    <t>INSTALACAO DE UM CONJUNTO DE 3 PONTOS DE LUZ,APARENTE COM CANALETA PERFURADA,SENDO ESTA LIGADA A ELETROCALHA PRINCIPAL(EXCLUSIVE ESTA),EQUIVALENTE A 2,5 VARAS DE CANALETA E 2 VARAS DE ELETRODUTO DE PVC RIGIDO DE 1/2",62,00M DE FIO 2,5MM2,CAIXAS,CONEXOES,LUVAS,CURVA E INTERRUPTOR DE SOBREPOR</t>
  </si>
  <si>
    <t>INSTALACAO DE UM CONJUNTO DE 4 PONTOS DE LUZ,EMBUTIDO NA LAJE,EQUIVALENTE A 7 VARAS DE ELETRODUTO DE PVC RIGIDO DE 3/4",50,00M DE FIO 2,5MM2,CAIXAS,CONEXOES,LUVAS,CURVA E INTERRUPTOR DE EMBUTIR COM PLACA FOSFORESCENTE,INCLUSIVE ABERTURA E FECHAMENTO DE RASGO EM ALVENARIA</t>
  </si>
  <si>
    <t>INSTALACAO DE UM CONJUNTO DE 4 PONTOS DE LUZ,APARENTE,EQUIVALENTE 7 VARAS DE ELETRODUTO DE PVC RIGIDO DE 3/4",50,00M DEFIO 2,5MM2,CAIXAS,CONEXOES,LUVAS,CURVA E INTERRUPTOR DE SOBREPOR</t>
  </si>
  <si>
    <t>INSTALACAO DE UM CONJUNTO DE 4 PONTOS DE LUZ,APARENTE COM CANALETA PERFURADA,SENDO ESTA LIGADA A ELETROCALHA PRINCIPAL(EXCLUSIVE ESTA),EQUIVALENTE A 3.7 VARAS DE CANALETA E 2 VARAS DE ELETRODUTO DE PVC RIGIDO DE 3/4",62,00M DE FIO 2,5MM2,CAIXAS,CONEXOES,LUVAS,CURVA E INTERRUPTOR DE SOBREPOR</t>
  </si>
  <si>
    <t>INSTALACAO DE UM CONJUNTO DE 4 PONTOS DE LUZ,EMBUTIDO NA LAJE,EQUIVALENTE A 7 VARAS DE ELETRODUTO DE PVC RIGIDO DE 1/2",50,00M DE FIO 2,5MM2,CAIXAS,CONEXOES,LUVAS,CURVA E INTERRUPTOR DE EMBUTIR COM PLACA FOSFORESCENTE,INCLUSIVE ABERTURA E FECHAMENTO DE RASGO EM ALVENARIA</t>
  </si>
  <si>
    <t>INSTALACAO DE UM CONJUNTO DE 4 PONTOS DE LUZ,APARENTE,EQUIVALENTE A 7 VARAS DE ELETRODUTO DE PVC RIGIDO DE 1/2",50,00M DE FIO 2,5MM2,CAIXAS,CONEXOES,LUVAS,CURVA E INTERRUPTOR DE SOBREPOR</t>
  </si>
  <si>
    <t>INSTALACAO DE UM CONJUNTO DE 4 PONTOS DE LUZ,APARENTE COM CANALETA PERFURADA,SENDO ESTA LIGADA A ELETROCALHA PRINCIPAL(EXCLUSIVE ESTA),EQUIVALENTE A 3,5 VARAS DE CANALETA E 2 VARAS DE ELETRODUTO DE PVC RIGIDO DE 1/2",62,00M DE FIO 2,5MM2,CAIXAS,CONEXOES,LUVAS,CURVA E INTERRUPTOR DE SOBREPOR</t>
  </si>
  <si>
    <t>INSTALACAO DE UM CONJUNTO DE 5 PONTOS DE LUZ,EMBUTIDO NA LAJE,EQUIVALENTE A 8 VARAS DE ELETRODUTO DE PVC RIGIDO DE 3/4",57,00M DE FIO 2,5MM2,CAIXAS,CONEXOES,LUVAS,CURVA E INTERRUPTOR DE EMBUTIR COM PLACA FOSFORESCENTE,INCLUSIVE ABERTURA E FECHAMENTO DE RASGO EM ALVENARIA</t>
  </si>
  <si>
    <t>INSTALACAO DE UM CONJUNTO DE 5 PONTOS DE LUZ,APARENTE,EQUIVALENTE A 8 VARAS DE ELETRODUTO DE PVC RIGIDO DE 3/4",57,00M DE FIO 2,5MM2,CAIXAS,CONEXOES,LUVAS,CURVA E INTERRUPTOR DE SOBREPOR</t>
  </si>
  <si>
    <t>INSTALACAO DE UM CONJUNTO DE 5 PONTOS DE LUZ,APARENTE COM CANALETA PERFURADA,SENDO ESTA LIGADA A ELETROCALHA PRINCIPAL(EXCLUSIVE ESTA),EQUIVALENTE A 4.25 VARAS DE CANALETA E 2 VARAS DE ELETRODUTO DE PVC RIGIDO DE 3/4",69,00M DE FIO 2,5MM2,CAIXAS,CONEXOES,LUVAS,CURVA E INTERRUPTOR DE SOBREPOR</t>
  </si>
  <si>
    <t>INSTALACAO DE UM CONJUNTO DE 5 PONTOS DE LUZ,EMBUTIDO NA LAJE,EQUIVALENTE A 8 VARAS DE ELETRODUTO DE PVC RIGIDO DE 1/2",57,00M DE FIO 2,5MM2,CAIXAS,CONEXOES,LUVAS,CURVA E INTERRUPTOR DE EMBUTIR COM PLACA FOSFORESCENTE,INCLUSIVE ABERTURA E FECHAMENTO DE RASGO EM ALVENARIA</t>
  </si>
  <si>
    <t>INSTALACAO DE UM CONJUNTO DE 5 PONTOS DE LUZ,APARENTE,EQUIVALENTE A 8 VARAS DE ELETRODUTO DE PVC RIGIDO DE 1/2",57,00M DE FIO 2,5MM2,CAIXAS,CONEXOES,LUVAS,CURVA E INTERRUPTOR DE SOBREPOR</t>
  </si>
  <si>
    <t>INSTALACAO DE UM CONJUNTO DE 5 PONTOS DE LUZ,APARENTE COM CANALETA PERFURADA,SENDO ESTA LIGADA A ELETROCALHA PRINCIPAL(EXCLUSIVE ESTA),EQUIVALENTE A 4.25 VARAS DE CANALETA E 2 VARAS DE ELETRODUTO DE PVC RIGIDO DE 1/2",69,00M DE FIO 2,5MM2,CCAIXAS,CONEXOES,LUVAS,CURVA E INTERRUPTOR DE SOBREPOR</t>
  </si>
  <si>
    <t>INSTALACAO DE UM CONJUNTO DE 6 PONTOS DE LUZ,EMBUTIDO NA LAJE,EQUIVALENTE A 9 VARAS DE ELETRODUTO DE PVC RIGIDO DE 3/4",66,00M DE FIO 2,5MM2,CAIXAS,CONEXOES,LUVAS,CURVA E INTERRUPTOR DE EMBUTIR COM PLACA FOSFORESCENTE,INCLUSIVE ABERTURA E FECHAMENTO DE RASGO EM ALVENARIA</t>
  </si>
  <si>
    <t>INSTALACAO DE UM CONJUNTO DE 6 PONTOS DE LUZ,APARENTE,EQUIVALENTE A 9 VARAS DE ELETRODUTO DE PVC RIGIDO DE 3/4",66,00M DE FIO 2,5MM2,CAIXAS,CONEXOES,LUVAS,CURVA E INTERRUPTOR DE SOBREPOR</t>
  </si>
  <si>
    <t>INSTALACAO DE UM CONJUNTO DE 6 PONTOS DE LUZ,APARENTE COM CANALETA PERFURADA,SENDO ESTA LIGADA A ELETROCALHA PRINCIPAL(EXCLUSIVE ESTA),EQUIVALENTE A 5 VARAS DE CANALETA E 2 VARAS DE ELETRODUTO DE PVC RIGIDO DE 3/4",78,00M DE FIO 2,5MM2,CAIXAS,CONEXOES,LUVAS,CURVA E INTERRUPTOR DE SOBREPOR</t>
  </si>
  <si>
    <t>INSTALACAO DE UM CONJUNTO DE 6 PONTOS DE LUZ,EMBUTIDO NA LAJE,EQUIVALENTE A 9 VARAS DE ELETRODUTO DE PVC RIGIDO DE 1/2",66,00M DE FIO 2,5MM2,CAIXAS,CONEXOES,LUVAS,CURVA E INTERRUPTOR DE EMBUTIR COM PLACA FOSFORESCENTE,INCLUSIVE ABERTURA E FECHAMENTO DE RASGO EM ALVENARIA</t>
  </si>
  <si>
    <t>INSTALACAO DE UM CONJUNTO DE 6 PONTOS DE LUZ,APARENTE,EQUIVALENTE A 9 VARAS DE ELETRODUTO DE PVC RIGIDO DE 1/2",66,00M DE FIO 2,5MM2,CAIXAS,CONEXOES,LUVAS,CURVA E INTERRUPTOR DE SOBREPOR</t>
  </si>
  <si>
    <t>INSTALACAO DE UM CONJUNTO DE 6 PONTOS DE LUZ,APARENTE COM CANALETA PERFURADA,SENDO ESTA LIGADA A ELETROCALHA PRINCIPAL(EXCLUSIVE ESTA),EQUIVALENTE A 5 VARAS DE CANALETA E 2 VARAS DE ELETRODUTO DE PVC RIGIDO DE 1/2",78,00M DE FIO 2,5MM2,CAIXAS,CONEXOES,LUVAS,CURVA E INTERRUPTOR DE SOBREPOR</t>
  </si>
  <si>
    <t>INSTALACAO DE UM CONJUNTO DE 8 PONTOS DE LUZ,EMBUTIDO NA LAJE,EQUIVALENTE A 10 VARAS DE ELETRODUTO DE PVC RIGIDO DE 3/4",80,00M DE FIO 2,5MM2,CAIXAS,CONEXOES,LUVAS,CURVA E INTERRUPTOR DE EMBUTIR COM PLACA FOSFORESCENTE,INCLUSIVE ABERTURA EFECHAMENTO DE RASGO EM ALVENARIA</t>
  </si>
  <si>
    <t>INSTALACAO DE UM CONJUNTO DE 8 PONTOS DE LUZ,APARENTE,EQUIVALENTE A 10 VARAS DE ELETRODUTO DE PVC RIGIDO DE 3/4",80,00MDE FIO 2,5MM2,CAIXAS,CONEXOES,LUVAS,CURVA E INTERRUPTOR DE SOBREPOR</t>
  </si>
  <si>
    <t>INSTALACAO DE UM CONJUNTO DE 8 PONTOS DE LUZ,APARENTE COM CANALETA PERFURADA,SENDO ESTA LIGADA A ELETROCALHA PRINCIPAL(EXCLUSIVE ESTA),EQUIVALENTE A 6,75 VARAS DE CANALETA E 2 VARAS DE ELETRODUTO DE PVC RIGIDO DE 3/4",92,00M DE FIO 2,5MM2,CAIXAS,CONEXOES,LUVAS,CURVA E INTERRUPTOR DE SOBREPOR</t>
  </si>
  <si>
    <t>INSTALACAO DE UM CONJUNTO DE 2 PONTOS DE LUZ,EMBUTIDO NA LAJE,EQUIVALENTE A 3 VARAS DE ELETRODUTO DE PVC RIGIDO DE 3/4",20,00M DE FIO 2,5MM2,CAIXAS,CONEXOES,LUVAS E CONSIDERANDO OCONTROLE DOS PONTOS DIRETO NO Q.D.L,INCLUSIVE ABERTURA E FECHAMENTO DE RASGO EM ALVENARIA</t>
  </si>
  <si>
    <t>INSTALACAO DE UM CONJUNTO DE 2 PONTOS DE LUZ,APARENTE,EQUIVALENTE A 3 VARAS DE ELETRODUTO DE PVC RIGIDO DE 3/4",20,00M DE FIO 2,5MM2,CAIXAS,CONEXOES,LUVAS E CONSIDERANDO O CONTROLE DOS PONTOS DIRETO NO Q.D.L</t>
  </si>
  <si>
    <t>INSTALACAO DE UM CONJUNTO DE 2 PONTOS DE LUZ,APARENTE COM CANALETA PERFURADA,SENDO ESTA LIGADA A ELETROCALHA PRINCIPAL(EXCLUSIVE ESTA),EQUIVALENTE A 2,5 VARAS DE CANALETA E 2 VARAS DE ELETRODUTO DE PVC RIGIDO DE 3/4",32,00M DE FIO 2,5MM2,CAIXAS,CONEXOES,LUVAS E CONSIDERANDO O CONTROLE DOS PONTOS DIRETO NO Q.D.L.</t>
  </si>
  <si>
    <t>INSTALACAO DE UM CONJUNTO DE 2 PONTOS DE LUZ,EMBUTIDO NA LAJE,EQUIVALENTE A 3 VARAS DE ELETRODUTO DE PVC RIGIDO DE 1/2",20,00M DE FIO 2,5MM2,CAIXAS,CONEXOES,LUVAS E CONSIDERANDO OCONTROLE DOS PONTOS DIRETO NO Q.D.L,INCLUSIVE ABERTURA E FECHAMENTO DE RASGO EM ALVENARIA</t>
  </si>
  <si>
    <t>INSTALACAO DE UM CONJUNTO DE 2 PONTOS DE LUZ,APARENTE,EQUIVALENTE A 3 VARAS DE ELETRODUTO DE PVC RIGIDO DE 1/2",20,00M DE FIO 2,5MM2,CAIXAS,CONEXOES,LUVAS E CONSIDERANDO O CONTROLE DOS PONTOS DIRETO NO Q.D.L</t>
  </si>
  <si>
    <t>INSTALACAO DE UM CONJUNTO DE 2 PONTOS DE LUZ,APARENTE COM CANALETA PERFURADA,SENDO ESTA LIGADA A ELETROCALHA PRINCIPAL(EXCLUSIVE ESTA),EQUIVALENTE A 2,5 VARAS DE CANALETA E 2 VARAS DE ELETRODUTO DE PVC RIGIDO DE 1/2",32,00M DE FIO 2,5MM2,CAIXAS,CONEXOES,LUVAS E CONSIDERANDO O CONTROLE DOS PONTOS DIRETO NO Q.D.L</t>
  </si>
  <si>
    <t>INSTALACAO DE UM CONJUNTO DE 3 PONTOS DE LUZ,EMBUTIDO NA LAJE,EQUIVALENTE A 5 VARAS DE ELETRODUTO DE PVC RIGIDO DE 3/4",30,00M DE FIO 2,5MM2,CAIXAS,CONEXOES,LUVAS E CONSIDERANDO OCONTROLE DOS PONTOS DIRETO NO Q.D.L,INCLUSIVE ABERTURA E FECHAMENTO DE RASGO EM ALVENARIA</t>
  </si>
  <si>
    <t>INSTALACAO DE UM CONJUNTO DE 3 PONTOS DE LUZ,APARENTE,EQUIVALENTE A 5 VARAS DE ELETRODUTO DE PVC RIGIDO DE 3/4",30,00M DE FIO 2,5MM2,CAIXAS,CONEXOES,LUVAS E CONSIDERANDO O CONTROLE DOS PONTOS DIRETO NO Q.D.L</t>
  </si>
  <si>
    <t>INSTALACAO DE UM CONJUNTO DE 3 PONTOS DE LUZ,APARENTE COM CANALETA PERFURADA,SENDO ESTA LIGADA A ELETROCALHA PRINCIPAL(EXCLUSIVE ESTA),EQUIVALENTE A 3,5 VARAS DE CANALETA E 2 VARAS DE ELETRODUTO DE PVC RIGIDO DE 3/4",42,00M DE FIO 2,5MM2,CAIXAS,CONEXOES,LUVAS E CONSIDERANDO O CONTROLE DOS PONTOS DIRETO NO Q.D.L</t>
  </si>
  <si>
    <t>INSTALACAO DE UM CONJUNTO DE 3 PONTOS DE LUZ,EMBUTIDO NA LAJE,EQUIVALENTE A 5 VARAS DE ELETRODUTO DE PVC RIGIDO DE 1/2",30,00M DE FIO 2,5MM2,CAIXAS,CONEXOES,LUVAS E CONSIDERANDO OCONTROLE DOS PONTOS DIRETO NO Q.D.L,INCLUSIVE ABERTURA E FECHAMENTO DE RASGO EM ALVENARIA</t>
  </si>
  <si>
    <t>INSTALACAO DE UM CONJUNTO DE 3 PONTOS DE LUZ,APARENTE,EQUIVALENTE A 5 VARAS DE ELETRODUTO DE PVC RIGIDO DE 1/2",30,00M DE FIO 2,5MM2,CAIXAS,CONEXOES,LUVAS E CONSIDERANDO O CONTROLE DOS PONTOS DIRETO NO Q.D.L</t>
  </si>
  <si>
    <t>INSTALACAO DE UM CONJUNTO DE 3 PONTOS DE LUZ,APARENTE COM CANALETA PERFURADA,SENDO ESTA LIGADA A ELETROCALHA PRINCIPAL(EXCLUSIVE ESTA),EQUIVALENTE A 3,5 VARAS DE CANALETA E 2 VARAS DE ELETRODUTO DE PVC RIGIDO DE 1/2",42,00M DE FIO 2,5MM2,CAIXAS,CONEXOES,LUVAS E CONSIDERANDO O CONTROLE DOS PONTOS DIRETO NO Q.D.L</t>
  </si>
  <si>
    <t>INSTALACAO DE UM CONJUNTO DE 4 PONTOS DE LUZ,EMBUTIDO NA LAJE,EQUIVALENTE A 6 VARAS DE ELETRODUTO DE PVC RIGIDO DE 3/4",40,00M DE FIO 2,5MM2,CAIXAS,CONEXOES,LUVAS E CONSIDERANDO OCONTROLE DOS PONTOS DIRETO NO Q.D.L,INCLUSIVE ABERTURA E FECHAMENTO DE RASGO EM ALVENARIA</t>
  </si>
  <si>
    <t>INSTALACAO DE UM CONJUNTO DE 4 PONTOS DE LUZ,APARENTE,EQUIVALENTE A 6 VARAS DE ELETRODUTO DE PVC RIGIDO DE 3/4",40,00M DE FIO 2,5MM2,CAIXAS,CONEXOES,LUVAS E CONSIDERANDO O CONTROLE DOS PONTOS DIRETO NO Q.D.L</t>
  </si>
  <si>
    <t>INSTALACAO DE UM CONJUNTO DE 4 PONTOS DE LUZ,APARENTE COM CANALETA PERFURADA,SENDO ESTA LIGADA A ELETROCALHA PRINCIPAL(EXCLUSIVE ESTA),EQUIVALENTE A 4.35 VARAS DE CANALETA E 2 VARAS DE ELETRODUTO DE PVC RIGIDO DE 3/4",52,00M DE FIO 2,5MM2,CAIXAS,CONEXOES,LUVAS E CONSIDERANDO O CONTROLE DOS PONTOS DIRETO NO Q.D.L</t>
  </si>
  <si>
    <t>INSTALACAO DE UM CONJUNTO DE 4 PONTOS DE LUZ,EMBUTIDO NA LAJE,EQUIVALENTE A 6 VARAS DE ELETRODUTO DE PVC RIGIDO DE 1/2",40,00M DE FIO 2,5MM2,CAIXAS,CONEXOES,LUVAS E CONSIDERANDO OCONTROLE DOS PONTOS DIRETO NO Q.D.L,INCLUSIVE ABERTURA E FECHAMENTO DE RASGO EM ALVENARIA</t>
  </si>
  <si>
    <t>INSTALACAO DE UM CONJUNTO DE 4 PONTOS DE LUZ,APARENTE,EQUIVALENTE A 6 VARAS DE ELETRODUTO DE PVC RIGIDO DE 1/2",40,00M DE FIO 2,5MM2,CAIXAS,CONEXOES,LUVAS E CONSIDERANDO O CONTROLE DOS PONTOS DIRETO NO Q.D.L</t>
  </si>
  <si>
    <t>INSTALACAO DE UM CONJUNTO DE 4 PONTOS DE LUZ,APARENTE COM CANALETA PERFURADA,SENDO ESTA LIGADA A ELETROCALHA PRINCIPAL(EXCLUSIVE ESTA),EQUIVALENTE A 4,25 VARAS DE CANALETA E 2 VARAS DE ELETRODUTO DE PVC RIGIDO DE 1/2",52,00M DE FIO 2,5MM2,CAIXAS,CONEXOES,LUVAS E CONSIDERANDO O CONTROLE DOS PONTOS DIRETO NO Q.D.L</t>
  </si>
  <si>
    <t>INSTALACAO DE UM CONJUNTO DE 5 PONTOS DE LUZ,EMBUTIDO NA LAJE,EQUIVALENTE A 7 VARAS DE ELETRODUTO DE PVC RIGIDO DE 3/4",45,00M DE FIO 2,5MM2,CAIXAS,CONEXOES,LUVAS E CONSIDERANDO OCONTROLE DOS PONTOS DIRETO NO Q.D.L,INCLUSIVE ABERTURA E FECHAMENTO DE RASGO EM ALVENARIA</t>
  </si>
  <si>
    <t>INSTALACAO DE UM CONJUNTO DE 5 PONTOS DE LUZ,APARENTE,EQUIVALENTE A 7 VARAS DE ELETRODUTO DE PVC RIGIDO DE 3/4",45,00M DE FIO 2,5MM2,CAIXAS,CONEXOES,LUVAS E CONSIDERANDO O CONTROLE DOS PONTOS DIRETO NO Q.D.L</t>
  </si>
  <si>
    <t>INSTALACAO DE UM CONJUNTO DE 5 PONTOS DE LUZ,APARENTE COM CANALETA PERFURADA,SENDO ESTA LIGADA A ELETROCALHA PRINCIPAL(EXCLUSIVE ESTA),EQUIVALENTE A 6 VARAS DE CANALETA E 2 VARAS DE ELETRODUTO DE PVC RIGIDO DE 3/4",57,00M DE FIO 2,5MM2,CAIXAS,CONEXOES,LUVAS E CONSIDERANDO O CONTROLE DOS PONTOS DIRETO NO Q.D.L</t>
  </si>
  <si>
    <t>INSTALACAO DE UM CONJUNTO DE 5 PONTOS DE LUZ,EMBUTIDO NA LAJE,EQUIVALENTE A 7 VARAS DE ELETRODUTO DE PVC RIGIDO DE 1/2",45,00M DE FIO 2,5MM2,CAIXAS,CONEXOES,LUVAS E CONSIDERANDO OCONTROLE DOS PONTOS DIRETO NO Q.D.L,INCLUSIVE ABERTURA E FECHAMENTO DE RASGO EM ALVENARIA</t>
  </si>
  <si>
    <t>INSTALACAO DE UM CONJUNTO DE 5 PONTOS DE LUZ,APARENTE,EQUIVALENTE A 7 VARAS DE ELETRODUTO DE PVC RIGIDO DE 1/2",45,00M DE FIO 2,5MM2,CAIXAS,CONEXOES,LUVAS E CONSIDERANDO O CONTROLE DOS PONTOS DIRETO NO Q.D.L</t>
  </si>
  <si>
    <t>INSTALACAO DE UM CONJUNTO DE 5 PONTOS DE LUZ,APARENTE COM CANALETA PERFURADA,SENDO ESTA LIGADA A ELETROCALHA PRINCIPAL(EXCLUSIVE ESTA),EQUIVALENTE A 5 VARAS DE CANALETA E 2 VARAS DE ELETRODUTO DE PVC RIGIDO DE 1/2",57,00M DE FIO 2,5MM2,CAIXAS,CONEXOES,LUVAS E CONSIDERANDO O CONTROLE DOS PONTOS DIRETO NO Q.D.L</t>
  </si>
  <si>
    <t>INSTALACAO DE UM CONJUNTO DE 6 PONTOS DE LUZ,EMBUTIDO NA LAJE,EQUIVALENTE A 8 VARAS DE ELETRODUTO DE PVC RIGIDO DE 3/4",53,00M DE FIO 2,5MM2,CAIXAS,CONEXOES,LUVAS E CONSIDERANDO OCONTROLE DOS PONTOS DIRETO NO Q.D.L,INCLUSIVE ABERTURA E FECHAMENTO DE RASGO EM ALVENARIA</t>
  </si>
  <si>
    <t>INSTALACAO DE UM CONJUNTO DE 6 PONTOS DE LUZ,APARENTE,EQUIVALENTE A 8 VARAS DE ELETRODUTO DE PVC RIGIDO DE 3/4",53,00M DE FIO 2,5MM2,CAIXAS,CONEXOES,LUVAS E CONSIDERANDO O CONTROLE DOS PONTOS DIRETO NO Q.D.L</t>
  </si>
  <si>
    <t>INSTALACAO DE UM CONJUNTO DE 6 PONTOS DE LUZ,APARENTE COM CANALETA PERFURADA,SENDO ESTA LIGADA A ELETROCALHA PRINCIPAL(EXCLUSIVE ESTA),EQUIVALENTE A 5 VARAS DE CANALETA E 2 VARAS DE ELETRODUTO DE PVC RIGIDO DE 3/4",65,00M DE FIO 2,5MM2,CAIXNSIDERANDO O CONTROLE DOS PONTOS DIRETO NO Q.D.L</t>
  </si>
  <si>
    <t>INSTALACAO DE UM CONJUNTO DE 6 PONTOS DE LUZ,EMBUTIDO NA LAJE,EQUIVALENTE A 8 VARAS DE ELETRODUTO DE PVC RIGIDO DE 1/2",53,00M DE FIO 2,5MM2,CAIXAS,CONEXOES,LUVAS E CONSIDERANDO OCONTROLE DOS PONTOS DIRETO NO Q.D.L,INCLUSIVE ABERTURA E FECHAMENTO DE RASGO EM ALVENARIA</t>
  </si>
  <si>
    <t>INSTALACAO DE UM CONJUNTO DE 6 PONTOS DE LUZ,APARENTE,EQUIVALENTE A 8 VARAS DE ELETRODUTO DE PVC RIGIDO DE 1/2",53,00M DE FIO 2,5MM2,CAIXAS,CONEXOES,LUVAS E CONSIDERANDO O CONTROLE DOS PONTOS DIRETO NO Q.D.L</t>
  </si>
  <si>
    <t>INSTALACAO DE UM CONJUNTO DE 6 PONTOS DE LUZ,APARENTE COM CANALETA PERFURADA,SENDO ESTA LIGADA A ELETROCALHA PRINCIPAL(EXCLUSIVE ESTA),EQUIVALENTE A 6,75 VARAS DE CANALETA E 2 VARAS DE ELETRODUTO DE PVC RIGIDO DE 1/2",65,00M DE FIO 2,5MM2,CAIXAS,CONEXOES,LUVAS E CONSIDERANDO O CONTROLE DOS PONTOS DIRETO NO Q.D.L</t>
  </si>
  <si>
    <t>INSTALACAO DE UM CONJUNTO DE 8 PONTOS DE LUZ,EMBUTIDO NA LAJE,EQUIVALENTE A 9 VARAS DE ELETRODUTO DE PVC RIGIDO DE 3/4",57,00M DE FIO 2,5MM2,CAIXAS,CONEXOES,LUVAS E CONSIDERANDO OCONTROLE DOS PONTOS DIRETO NO Q.D.L,INCLUSIVE ABERTURA E FECHAMENTO DE RASGO EM ALVENARIA</t>
  </si>
  <si>
    <t>INSTALACAO DE UM CONJUNTO DE 8 PONTOS DE LUZ,APARENTE,EQUIVALENTE A 9 VARAS DE ELETRODUTO DE PVC RIGIDO DE 3/4",57,00M DE FIO 2,5MM2,CAIXAS,CONEXOES,LUVAS E CONSIDERANDO O CONTROLE DOS PONTOS DIRETO NO Q.D.L</t>
  </si>
  <si>
    <t>INSTALACAO DE UM CONJUNTO DE 8 PONTOS DE LUZ,APARENTE COM CANALETA PERFURADA,SENDO ESTA LIGADA A ELETROCALHA PRINCIPAL(EXCLUSIVE ESTA),EQUIVALENTE A 8,5 VARAS DE CANALETA E 2 VARAS DE ELETRODUTO DE PVC RIGIDO DE 3/4",69,00M DE FIO 2,5MM2,CAIXAS,CONEXOES,LUVAS E CONSIDERANDO O CONTROLE DOS PONTOS DIRETO NO Q.D.L</t>
  </si>
  <si>
    <t>INSTALACAO DE PONTO DE FORCA ATE 2CV,EQUIVALENTE A 2 VARAS DE ELETRODUTO DE PVC RIGIDO DE 1/2",20,00M DE FIO 2,5MM2,CAIXAS E CONEXOES</t>
  </si>
  <si>
    <t>INSTALACAO DE PONTO DE FORCA ATE 4CV,EQUIVALENTE A 2 VARAS DE ELETRODUTO DE PVC RIGIDO DE 3/4",20,00M DE FIO 4MM2,CAIXAS E CONEXOES</t>
  </si>
  <si>
    <t>INSTALACAO DE PONTO DE FORCA PARA 5CV,EQUIVALENTE A 2 VARASDE ELETRODUTO DE PVC RIGIDO DE 3/4",20,00M DE FIO 4MM2,CAIXAS E CONEXOES</t>
  </si>
  <si>
    <t>INSTALACAO DE PONTO DE FORCA PARA 10CV,EQUIVALENTE A 2 VARAS DE ELETRODUTO DE PVC RIGIDO DE 1",20,00M DE FIO 6MM2,CAIXAS E CONEXOES</t>
  </si>
  <si>
    <t>INSTALACAO DE PONTO DE FORCA PARA 15CV,EQUIVALENTE A 2 VARAS DE ELETRODUTO DE PVC RIGIDO DE 1.1/2",20,00M DE FIO 10MM2,CAIXAS E CONEXOES</t>
  </si>
  <si>
    <t>INSTALACAO DE PONTO DE WI-FI,COMPREENDENDO: 1 VARA DE ELETRODUTO DE 3/4",CONEXOES E CAIXAS,EXCLUSIVE CABOS OU FIOS</t>
  </si>
  <si>
    <t>INSTALACAO DE PONTO PARA ANTENA DE TV OU SISTEMA DE CFTV,COMPREENDENDO: 1 VARA DE ELETRODUTO DE 3/4",CONEXOES E CAIXAS,EXCLUSIVE CABOS OU FIOS</t>
  </si>
  <si>
    <t>INSTALACAO DE PONTO PARA ANTENA DE TV OU SISTEMA DE CFTV,COMPREENDENDO: 2 VARAS DE ELETRODUTO DE 3/4",CONEXOES E CAIXAS,EXCLUSIVE CABOS OU FIOS</t>
  </si>
  <si>
    <t>INSTALACAO DE PONTO PARA ANTENA DE TV OU SISTEMA DE CFTV,COMPREENDENDO: 3 VARAS DE ELETRODUTO DE 3/4",CONEXOES E CAIXAS,EXCLUSIVE CABOS OU FIOS</t>
  </si>
  <si>
    <t>INSTALACAO DE PONTO PARA ANTENA DE TV OU SISTEMA DE CFTV,COMPREENDENDO: 4 VARAS DE ELETRODUTO DE 3/4",CONEXOES E CAIXAS,EXCLUSIVE CABOS OU FIOS</t>
  </si>
  <si>
    <t>INSTALACAO DE CONJUNTO DE 4 PONTOS DE TELEFONE E LOGICA,COMPREENDENDO: 5 VARAS DE ELETRODUTO DE 3/4",CONEXOES E CAIXAS,EXCLUSIVE CABOS OU FIOS</t>
  </si>
  <si>
    <t>INSTALACAO DE CONJUNTO DE 3 PONTOS DE TELEFONE E LOGICA,COMPREENDENDO: 4 VARAS DE ELETRODUTO DE 3/4",CONEXOES E CAIXAS,EXCLUSIVE CABOS OU FIOS</t>
  </si>
  <si>
    <t>INSTALACAO DE CONJUNTO DE 2 PONTOS DE TELEFONE E LOGICA,COMPREENDENDO: 3 VARAS DE ELETRODUTO DE 3/4",CONEXOES E CAIXAS,EXCLUSIVE CABOS OU FIOS</t>
  </si>
  <si>
    <t>INSTALACAO DE PONTO DE TELEFONE E LOGICA,COMPREENDENDO:2 VARAS DE ELETRODUTO DE 3/4",CONEXOES E CAIXAS,EXCLUSIVE CABOS OU FIOS</t>
  </si>
  <si>
    <t>INSTALACAO DE PONTO DE CAMPAINHA,COMPREENDENDO:2 VARAS DE ELETRODUTO DE 1/2",18,00M DE FIO 0,75MM2,BOTAO E CIGARRA</t>
  </si>
  <si>
    <t>INSTALACAO DE PONTO DE CAMPAINHA DE ALTA POTENCIA,COMPREENDENDO:5 VARAS DE ELETRODUTO DE 3/4",50,00M DE FIO 1,5MM2,BOTOEIRA E CAMPAINHA PROPRIAMENTE DITA</t>
  </si>
  <si>
    <t>GONGO CAMPAINHA DE 6 POLEGADAS,PARA SISTEMA DE INSTALACAO DE COMBATE A INCENDIO.FORNECIMENTO E COLOCACAO</t>
  </si>
  <si>
    <t>INSTALACAO DE PONTO DE VENTILADOR DE TETO,EQUIVALENTE A 2 VARAS DE ELETRODUTO DE PVC RIGIDO DE 3/4",EMBUTIDO NA LAJE,12,00M DE FIO 2,5MM2,CONEXOES,LUVAS E CURVA,EXCLUSIVE INTERRUPTOR E ESPELHO,INCLUSIVE ABERTURA E FECHAMENTO DE RASGO EM ALVENARIA</t>
  </si>
  <si>
    <t>INSTALACAO APARENTE DE PONTO DE VENTILADOR DE TETO,EQUIVALENTE A 2 VARAS DE ELETRODUTO DE PVC RIGIDO DE 3/4",12,00M DE FIO 2,5MM2,CONEXOES,LUVAS E CURVA,EXCLUSIVE INTERRUPTOR E ESPELHO</t>
  </si>
  <si>
    <t>INSTALACAO DE PONTO DE VENTILADOR DE TETO,APARENTE COM CANALETA PERFURADA,SENDO ESTA LIGADA A ELETROCALHA PRINCIPAL(EXCLUSIVE ESTA),EQUIVALENTE A 1 VARA DE CANALETA E 4 VARAS DE ELETRODUTO DE PVC RIGIDO DE 3/4",24,00M DE FIO 2,5MM2,CONEXOES,LUVAS E CURVA,EXCLUSIVE INTERRUPTOR E ESPELHO</t>
  </si>
  <si>
    <t>INSTALACAO DE PONTO PARA 2(DOIS) VENTILADORES DE TETO,EQUIVALENTE A 2,67 VARAS DE ELETRODUTOS DE PVC DE 3/4",EMBUTIDO NA LAJE, 25,00M DE FIO 2,5MM2,CONEXOES,LUVAS E CURVA,EXCLUSIVE INTERRUPTOR E ESPELHO,INCLUSIVE ABERTURA E FECHAMENTO DE RASGO EM ALVENARIA</t>
  </si>
  <si>
    <t>INSTALACAO APARENTE DE PONTO PARA 2(DOIS) VENTILADORES DE TETO,EQUIVALENTE A 2,67 VARAS DE ELETRODUTO DE PVC DE 3/4",25,00M DE FIO 2,5MM2,CONEXOES,LUVAS E CURVA,EXCLUSIVE INTERRUPTOR E ESPELHO</t>
  </si>
  <si>
    <t>INSTALACAO DE PONTO PARA 2(DOIS)VENTILADORES DE TETO,APARENTE COM CANALETA PERFURADA,SENDO ESTA LIGADA A ELETROCALHA PRINCIPAL(EXCLUSIVE ESTA),EQUIVALENTE A 1,5 VARAS DE CANALETA E 4,67 VARAS DE ELETRODUTO DE PVC RIGIDO DE 3/4",37,00M DE FIO 2,5MM2,CONEXOES,LUVAS E CURVA,EXCLUSIVE INTERRUPTOR E ESPELHO</t>
  </si>
  <si>
    <t>INSTALACAO DE PONTO PARA 3(TRES)VENTILADORES DE TETO,EQUIVALENTE A 3,30 VARAS DE ELETRODUTOS DE PVC DE 3/4",EMBUTIDO NALAJE,30,00M DE FIO 2,5MM2,CONEXOES,LUVAS E CURVA,EXCLUSIVE INTERRUPTOR E ESPELHO,INCLUSIVE ABERTURA E FECHAMENTO DE RASGO EM ALVENARIA</t>
  </si>
  <si>
    <t>INSTALACAO DE PONTO PARA 3(TRES)VENTILADORES DE TETO,EQUIVALENTE A 3,30 VARAS DE ELETRODUTOS DE PVC DE 3/4",APARENTE,30,00M DE FIO 2,5MM2,CONEXOES,LUVAS E CURVA,EXCLUSIVE INTERRUPTOR E ESPELHO</t>
  </si>
  <si>
    <t>INSTALACAO DE PONTO PARA 3(TRES)VENTILADORES DE TETO,APARENTE COM CANALETA PERFURADA,SENDO ESTA LIGADA A ELETROCALHA PRINCIPAL(EXCLUSIVE ESTA),EQUIVALENTE A 2,50 VARAS DE CANALETAE 5,30 VARAS DE ELETRODUTO DE PVC RIGIDO DE 3/4",42,00M DE FIO 2,5MM2,CONEXOES,LUVAS E CURVA,EXCLUSIVE INTERRUPTOR E ESPELHO</t>
  </si>
  <si>
    <t>INSTALACAO DE PONTO DE TOMADA,EMBUTIDO NA ALVENARIA,EQUIVALENTE A 2 VARAS DE ELETRODUTO DE PVC RIGIDO DE 3/4",18,00M DEFIO 2,5MM2,CAIXAS,CONEXOES E TOMADA DE EMBUTIR,2P+T,10A,PADRAO BRASILEIRO,COM PLACA FOSFORESCENTE,INCLUSIVE ABERTURA E FECHAMENTO DE RASGO EM ALVENARIA</t>
  </si>
  <si>
    <t>INSTALACAO DE PONTO DE TOMADA,APARENTE,EQUIVALENTE A 2 VARAS DE ELETRODUTO DE PVC RIGIDO DE 3/4",18,00M DE FIO 2,5MM2,CAIXAS,CONEXOES E TOMADA DE SOBREPOR 2P+T,10A,PADRAO BRASILEIRO</t>
  </si>
  <si>
    <t>INSTALACAO DE PONTO DE TOMADA,EMBUTIDO NA ALVENARIA,EQUIVALENTE A 2 VARAS DE ELETRODUTO DE PVC RIGIDO DE 3/4",18,00M DEFIO 2,5MM2,CAIXAS,CONEXOES E TOMADA DE EMBUTIR 2P+T,20A,PADRAO BRASILEIRO,COM PLACA FOSFORESCENTE,INCLUSIVE ABERTURA E FECHAMENTO DE RASGO EM ALVENARIA</t>
  </si>
  <si>
    <t>INSTALACAO DE PONTO DE TOMADA,APARENTE,EQUIVALENTE A 2 VARAS DE ELETRODUTO DE PVC RIGIDO DE 3/4",18,00M DE FIO 2,5MM2,CAIXAS,CONEXOES E TOMADA DE SOBREPOR 2P+T,20A,PADRAO BRASILEIRO,COM PLACA FOSFORESCENTE</t>
  </si>
  <si>
    <t>INSTALACAO DE PONTO DE TOMADA,APARENTE COM CANALETA PERFURADA,SENDO ESTA LIGADA A ELETROCALHA PRINCIPAL(EXCLUSIVE ESTA),EQUIVALENTE A 1 VARA DE CANALETA E 4 VARAS DE ELETRODUTO DEPVC RIGIDO DE 3/4", 36,00M DE FIO 2,5MM2,CAIXAS,CONEXOES E TOMADA DE SOBREPOR 2P+T,10A,PADRAO BRASILEIRO</t>
  </si>
  <si>
    <t>INSTALACAO DE PONTO DE TOMADA,APARENTE COM CANALETA PERFURADA,SENDO ESTA LIGADA A ELETROCALHA PRINCIPAL(EXCLUSIVE ESTA)EQUIVALENTE A 1 VARA DE CANALETA E 4 VARAS DE ELETRODUTO DE PVC RIGIDO DE 3/4", 36,00M DE FIO 2,5MM2,CAIXAS,CONEXOES E TOMADA DE SOBREPOR 2P+T,20A,PADRAO BRASILEIRO</t>
  </si>
  <si>
    <t>INSTALACAO DE PONTO DE TOMADA,EMBUTIDO NA ALVENARIA,EQUIVALENTE A 2 VARAS DE ELETRODUTO DE PVC RIGIDO DE 1/2",18,00M DEFIO 2,5MM2,CAIXAS,CONEXOES E TOMADA DE EMBUTIR 2P+T,10A,COMPLACA FOSFORESCENTE,INCLUSIVE ABERTURA E FECHAMENTO DE RASGO EM ALVENARIA</t>
  </si>
  <si>
    <t>INSTALACAO DE PONTO DE TOMADA,APARENTE,EQUIVALENTE A 2 VARAS DE ELETRODUTO DE PVC RIGIDO DE 1/2",18,00M DE FIO 2,5MM2,CAIXAS,CONEXOES E TOMADA DE SOBREPOR 2P+T,10A</t>
  </si>
  <si>
    <t>INSTALACAO DE PONTO DE TOMADA,EMBUTIDO NA ALVENARIA,EQUIVALENTE A 2 VARAS DE ELETRODUTO DE PVC RIGIDO DE 1/2",18,00M DEFIO 2,5MM2,CAIXAS,CONEXOES E TOMADA,DE EMBUTIR 2P+T,20A,COMPLACA FOSFORESCENTE,INCLUSIVE ABERTURA E FECHAMENTO DE RASGO EM ALVENARIA</t>
  </si>
  <si>
    <t>INSTALACAO DE PONTO DE TOMADA,APARENTE,EQUIVALENTE A 2 VARAS DE ELETRODUTO DE PVC RIGIDO DE 1/2",18,00M DE FIO 2,5MM2,CAIXAS,CONEXOES E TOMADA DE SOBREPOR 2P+T,20A</t>
  </si>
  <si>
    <t>INSTALACAO DE PONTO DE TOMADA,APARENTE COM CANALETA PERFURADA,SENDO ESTA LIGADA A ELETROCALHA PRINCIPAL(EXCLUSIVE ESTA),EQUIVALENTE A 1 VARA DE CANALETA E 2 VARAS DE ELETRODUTO DEPVC RIGIDO DE 1/2", 36,00M DE FIO 2,5MM2,CAIXAS,CONEXOES E TOMADA DE SOBREPOR 2P+T,10A</t>
  </si>
  <si>
    <t>INSTALACAO DE PONTO DE TOMADA,APARENTE COM CANALETA PERFURADA,SENDO ESTA LIGADA A ELETROCALHA PRINCIPAL(EXCLUSIVE ESTA),EQUIVALENTE A 1 VARA DE CANALETA 2 VARAS DE ELETRODUTO DE PVC RIGIDO DE 1/2", 36,00M DE FIO 2,5MM2,CAIXAS,CONEXOES E TOMADA DE SOBRPOR 2P+T,20A</t>
  </si>
  <si>
    <t>INSTALACAO DE UM CONJUNTO DE 2 TOMADAS,EMBUTIDO NA ALVENARIA,EQUIVALENTE A 3 VARAS DE ELETRODUTO DE PVC RIGIDO DE 3/4",27,00M DE FIO 2,5MM2,CAIXAS,CONEXOES E TOMADAS DE EMBUTIR 2P+T,10A,COM PLACA FOSFORESCENTE,INCLUSIVE ABERTURA E FECHAMENTO DE RASGO EM ALVENARIA</t>
  </si>
  <si>
    <t>INSTALACAO DE UM CONJUNTO DE 2 TOMADAS,APARENTE,EQUIVALENTEA 3 VARAS DE ELETRODUTO DE PVC RIGIDO DE 3/4",27,00M DE FIO2,5MM2,CAIXAS,CONEXOES E TOMADAS DE SOBREPOR 2P+T,10A</t>
  </si>
  <si>
    <t>INSTALACAO DE UM CONJUNTO DE 2 TOMADAS,EMBUTIDO NA ALVENARIA,EQUIVALENTE A 3 VARAS DE ELETRODUTO DE PVC RIGIDO DE 3/4",27,00M DE FIO 2,5MM2,CAIXAS,CONEXOES E TOMADAS DE EMBUTIR 2P+T,20A,COM PLACA FOSFORESCENTE,INCLUSIVE ABERTURA E FECHAMENTO DE RASGO EM ALVENARIA</t>
  </si>
  <si>
    <t>INSTALACAO DE UM CONJUNTO DE 2 TOMADAS,APARENTE,EQUIVALENTEA 3 VARAS DE ELETRODUTO DE PVC RIGIDO DE 3/4",27,00M DE FIO2,5MM2,CAIXAS,CONEXOES E TOMADAS DE SOBREPOR 2P+T,20A</t>
  </si>
  <si>
    <t>INSTALACAO DE UM CONJUNTO DE 2 TOMADAS,APARENTE COM CANALETA PERFURADA,SENDO ESTA LIGADA A ELETROCALHA PRINCIPAL(EXCLUSIVE ESTA),EQUIVALENTE A 1,5 VARAS DE CANALETA E 5 VARAS DE ELETRODUTO DE PVC RIGIDO DE 3/4", 45,00M DE FIO 2,5MM2,CAIXAS,CONEXOES E TOMADAS DE SOBREPOR 2P+T,10A</t>
  </si>
  <si>
    <t>INSTALACAO DE UM CONJUNTO DE 2 TOMADAS,APARENTE COM CANALETA PERFURADA,SENDO ESTA LIGADA A ELETROCALHA PRINCIPAL(EXCLUSIVE ESTA),EQUIVALENTE A 1.5 VARAS DE CANALETA E 5 VARAS DE ELETRODUTO DE PVC RIGIDO DE 3/4", 45,00M DE FIO 2,5MM2,CAIXAS,CONEXOES E TOMADAS DE SOBREPOR 2P+T,20A</t>
  </si>
  <si>
    <t>INSTALACAO DE UM CONJUNTO DE 2 TOMADAS,EMBUTIDO NA ALVENARIA,EQUIVALENTE A 3 VARAS DE ELETRODUTO DE PVC RIGIDO DE 1/2",27,00M DE FIO 2,5MM2,CAIXAS,CONEXOES E TOMADAS DE EMBUTIR 2P+T,10A,COM PLACA FOSFORESCENTE,INCLUSIVE ABERTURA E FECHAMENTO DE RASGO EM ALVENARIA</t>
  </si>
  <si>
    <t>INSTALACAO DE UM CONJUNTO DE 2 TOMADAS,APARENTE,EQUIVALENTEA 3 VARAS DE ELETRODUTO DE PVC RIGIDO DE 1/2",27,00M DE FIO2,5MM2,CAIXAS,CONEXOES E TOMADAS DE SOBREPOR 2P+T,10A</t>
  </si>
  <si>
    <t>INSTALACAO DE UM CONJUNTO DE 2 TOMADAS,EMBUTIDO NA ALVENARIA,EQUIVALENTE A 3 VARAS DE ELETRODUTO DE PVC RIGIDO DE 1/2",27,00M DE FIO 2,5MM2,CAIXAS,CONEXOES E TOMADAS DE EMBUTIR 2P+T,20A,COM PLACA FOSFORESCENTE,INCLUSIVE ABERTURA E FECHAMENTO DE RASGO EM ALVENARIA</t>
  </si>
  <si>
    <t>INSTALACAO DE UM CONJUNTO DE 2 TOMADAS,APARENTE,EQUIVALENTEA 3 VARAS DE ELETRODUTO DE PVC RIGIDO DE 1/2",27,00M DE FIO2,5MM2,CAIXAS,CONEXOES E TOMADAS DE SOBREPOR 2P+T,20A</t>
  </si>
  <si>
    <t>INSTALACAO DE UM CONJUNTO DE 2 TOMADAS,APARENTE COM CANALETA PERFURADA,SENDO ESTA LIGADA A ELETROCALHA PRINCIPAL(EXCLUSIVE ESTA),EQUIVALENTE A 1,5 VARAS DE CANALETA E 3 VARAS DE ELETRODUTO DE PVC RIGIDO DE 1/2", 45,00M DE FIO 2,5MM2,CAIXAS,CONEXOES E TOMADAS DE SOBREPOR 2P+T,10A</t>
  </si>
  <si>
    <t>INSTALACAO DE UM CONJUNTO DE 2 TOMADAS,APARENTE COM CANALETA PERFURADA,SENDO ESTA LIGADA A ELETROCALHA PRINCIPAL(EXCLUSIVE ESTA),EQUIVALENTE A 1,5 VARAS DE CANALETA E 3 VARAS DE ELETRODUTO DE PVC RIGIDO DE 1/2", 45,00M DE FIO 2,5MM2,CAIXAS,CONEXOES E TOMADAS DE SOBREPOR 2P+T,20A</t>
  </si>
  <si>
    <t>INSTALACAO DE UM CONJUNTO DE 3 TOMADAS,EMBUTIDO NA ALVENARIA,EQUIVALENTE A 4 VARAS DE ELETRODUTO DE PVC RIGIDO DE 3/4",37,00M DE FIO 2,5MM2,CAIXAS,CONEXOES E TOMADAS DE EMBUTIR 2P+T,10A,COM PLACA FOSFORESCENTE,INCLUSIVE ABERTURA E FECHAMENTO DE RASGO EM ALVENARIA</t>
  </si>
  <si>
    <t>INSTALACAO DE UM CONJUNTO DE 3 TOMADAS,APARENTE,EQUIVALENTEA 4 VARAS DE ELETRODUTO DE PVC RIGIDO DE 3/4",37,00M DE FIO2,5MM2,CAIXAS,CONEXOES E TOMADAS DE SOBREPOR 2P+T,10A</t>
  </si>
  <si>
    <t>INSTALACAO DE UM CONJUNTO DE 3 TOMADAS,EMBUTIDO NA ALVENARIA,EQUIVALENTE A 4 VARAS DE ELETRODUTO DE PVC RIGIDO DE 3/4",37,00M DE FIO 2,5MM2,CAIXAS,CONEXOES E TOMADAS DE EMBUTIR 2P+T,20A,COM PLACA FOSFORESCENTE,INCLUSIVE ABERTURA E FECHAMENTO DE RASGO EM ALVENARIA</t>
  </si>
  <si>
    <t>INSTALACAO DE UM CONJUNTO DE 3 TOMADAS,APARENTE,EQUIVALENTEA 4 VARAS DE ELETRODUTO DE PVC RIGIDO DE 3/4",37,00M DE FIO2,5MM2,CAIXAS,CONEXOES E TOMADAS DE SOBREPOR 2P+T,20A</t>
  </si>
  <si>
    <t>INSTALACAO DE UM CONJUNTO DE 3 TOMADAS,APARENTE COM CANALETA PERFURADA,SENDO ESTA LIGADA A ELETROCALHA PRINCIPAL(EXCLUSIVE ESTA),EQUIVALENTE A 2,5 VARAS DE CANALETA E 6 VARAS DE ELETRODUTO DE PVC RIGIDO DE 3/4",55,00M DE FIO 2,5MM2,CAIXAS,CONEXOES E TOMADAS DE SOBREPOR 2P+T,10A</t>
  </si>
  <si>
    <t>INSTALACAO DE UM CONJUNTO DE 3 TOMADAS,APARENTE COM CANALETA PERFURADA,SENDO ESTA LIGADA A ELETROCALHA PRINCIPAL(EXCLUSIVE ESTA),EQUIVALENTE A 2,5 VARAS DE CANALETA E 6 VARAS DE ELETRODUTO DE PVC RIGIDO DE 3/4",55,00M DE FIO 2,5MM2,CAIXAS,CONEXOES E TOMADAS DE SOBREPOR 2P+T,20A</t>
  </si>
  <si>
    <t>INSTALACAO DE UM CONJUNTO DE 3 TOMADAS,EMBUTIDO NA ALVENARIA,EQUIVALENTE A 4 VARAS DE ELETRODUTO DE PVC RIGIDO DE 1/2",37,00M DE FIO 2,5MM2,CAIXAS,CONEXOES E TOMADAS DE EMBUTIR 2P+T,10A,COM PLACA FOSFORESCENTE,INCLUSIVE ABERTURA E FECHAMENTO DE RASGO EM ALVENARIA</t>
  </si>
  <si>
    <t>INSTALACAO DE UM CONJUNTO DE 3 TOMADAS,APARENTE,EQUIVALENTEA 4 VARAS DE ELETRODUTO DE PVC RIGIDO DE 1/2",37,00M DE FIO2,5MM2,CAIXAS,CONEXOES E TOMADAS DE SOBREPOR 2P+T,10A</t>
  </si>
  <si>
    <t>INSTALACAO DE UM CONJUNTO DE 3 TOMADAS,EMBUTIDO NA ALVENARIA,EQUIVALENTE A 4 VARAS DE ELETRODUTO DE PVC RIGIDO DE 1/2",37,00M DE FIO DE 2,5MM2,CAIXAS,CONEXOES E TOMADAS DE EMBUTIR2P+T,20A,COM PLACA FOSFORESCENTE,INCLUSIVE ABERTURA E FECHAMTO DE RASGO EM ALVENARIA</t>
  </si>
  <si>
    <t>INSTALACAO DE UM CONJUNTO DE 3 TOMADAS,APARENTE,EQUIVALENTEA 4 VARAS DE ELETRODUTO DE PVC RIGIDO DE 1/2",37,00M DE FIO2,5MM2,CAIXAS,CONEXOES E TOMADAS DE SOBREPOR 2P+T,20A</t>
  </si>
  <si>
    <t>INSTALACAO DE UM CONJUNTO DE 3 TOMADAS,APARENTE COM CANALETA PERFURADA,SENDO ESTA LIGADA A ELETROCALHA PRINCIPAL(EXCLUSIVE ESTA),EQUIVALENTE A 2,5 VARAS DE CANALETA E 4 VARAS DE ELETRODUTO DE PVC RIGIDO DE 1/2", 55,00M DE FIO 2,5MM2,CAIXAS,CONEXOES E TOMADAS DE SOBREPOR 2P+T,10A</t>
  </si>
  <si>
    <t>INSTALACAO DE UM CONJUNTO DE 3 TOMADAS,APARENTE COM CANALETA PERFURADA,SENDO ESTA LIGADA A ELETROCALHA PRINCIPAL(EXCLUSIVE ESTA),EQUIVALENTE A 2,5 VARAS DE CANALETA E 4 VARAS DE ELETRODUTO DE PVC RIGIDO DE 1/2", 55,00M DE FIO 2,5MM2,CAIXAS,CONEXOES E TOMADAS DE SOBREPOR 2P+T,20A</t>
  </si>
  <si>
    <t>INSTALACAO DE UM CONJUNTO DE 4 TOMADAS,EMBUTIDO NA ALVENARIA,EQUIVALENTE A 5 VARAS DE ELETRODUTO DE PVC RIGIDO DE 3/4",45,00M DE FIO 2,5MM2,CAIXAS,CONEXOES E TOMADAS DE EMBUTIR 2P+T,10A,COM PLACA FOSFORESCENTE,INCLUSIVE ABERTURA E FECHAMENTO DE RASGO EM ALVENARIA</t>
  </si>
  <si>
    <t>INSTALACAO DE UM CONJUNTO DE 4 TOMADAS,APARENTE,EQUIVALENTEA 5 VARAS DE ELETRODUTO DE PVC RIGIDO DE 3/4",45,00M DE FIO2,5MM2,CAIXAS,CONEXOES E TOMADAS DE SOBREPOR 2P+T,10A</t>
  </si>
  <si>
    <t>INSTALACAO DE UM CONJUNTO DE 4 TOMADAS,EMBUTIDO NA ALVENARIA,EQUIVALENTE A 5 VARAS DE ELETRODUTO DE PVC RIGIDO DE 3/4",45,00M DE FIO 2,5MM2,CAIXAS,CONEXOES E TOMADAS DE EMBUTIR 2P+T,20A,COM PLACA FOSFORESCENTE,INCLUSIVE ABERTURA E FECHAMENTO DE RASGO EM ALVENARIA</t>
  </si>
  <si>
    <t>INSTALACAO DE UM CONJUNTO DE 4 TOMADAS,APARENTE,EQUIVALENTEA 5 VARAS DE ELETRODUTO DE PVC RIGIDO DE 3/4",45,00M DE FIO2,5MM2,CAIXAS,CONEXOES E TOMADAS DE SOBREPOR 2P+T,20A</t>
  </si>
  <si>
    <t>INSTALACAO DE UM CONJUNTO DE 4 TOMADAS,APARENTE COM CANALETA PERFURADA,SENDO ESTA LIGADA A ELETROCALHA PRINCIPAL(EXCLUSIVE ESTA),EQUIVALENTE A 3,5 VARAS DE CANALETA E 7 VARAS DE ELETRODUTO DE PVC RIGIDO DE 3/4", 63,00M DE FIO 2,5MM2,CAIXAS,CONEXOES E TOMADAS DE SOBREPOR 2P+T,10A</t>
  </si>
  <si>
    <t>INSTALACAO DE UM CONJUNTO DE 4 TOMADAS,APARENTE COM CANALETA PERFURADA,SENDO ESTA LIGADA A ELETROCALHA PRINCIPAL(EXCLUSIVE ESTA),EQUIVALENTE A 3,5 VARAS DE CANALETA E 7 VARAS DE ELETRODUTO DE PVC RIGIDO DE 3/4", 63,00M DE FIO 2,5MM2,CAIXAS,CONEXOES E TOMADAS DE SOBREPOR 2P+T,20A</t>
  </si>
  <si>
    <t>INSTALACAO DE UM CONJUNTO DE 4 TOMADAS,EMBUTIDO NA ALVENARIA,EQUIVALENTE A 5 VARAS DE ELETRODUTO DE PVC RIGIDO DE 1/2",45,00M DE FIO 2,5MM2,CAIXAS,CONEXOES E TOMADAS DE EMBUTIR 2P+T,10A,COM PLACA FOSFORESCENTE,INCLUSIVE ABERTURA E FECHAMENTO DE RASGO EM ALVENARIA</t>
  </si>
  <si>
    <t>INSTALACAO DE UM CONJUNTO DE 4 TOMADAS,APARENTE,EQUIVALENTEA 5 VARAS DE ELETRODUTO DE PVC RIGIDO DE 1/2",45,00M DE FIO2,5MM2,CAIXAS,CONEXOES E TOMADAS DE SOBREPOR 2P+T,10A</t>
  </si>
  <si>
    <t>INSTALACAO DE UM CONJUNTO DE 4 TOMADAS,EMBUTIDO NA ALVENARIA,EQUIVALENTE A 5 VARAS DE ELETRODUTO DE PVC RIGIDO DE 1/2",45,00M DE FIO 2,5MM2,CAIXAS,CONEXOES E TOMADAS DE EMBUTIR 2P+T,20A,COM PLACA FOSFORESCENTE,INCLUSIVE ABERTURA E FECHAMENTO DE RASGO EM ALVENARIA</t>
  </si>
  <si>
    <t>INSTALACAO DE UM CONJUNTO DE 4 TOMADAS,APARENTE,EQUIVALENTEA 5 VARAS DE ELETRODUTO DE PVC RIGIDO DE 1/2",45,00M DE FIO2,5MM2,CAIXAS,CONEXOES E TOMADAS DE SOBREPOR 2P+T,20A</t>
  </si>
  <si>
    <t>INSTALACAO DE UM CONJUNTO DE 4 TOMADAS,APARENTE COM CANALETA PERFURADA,SENDO ESTA LIGADA A ELETROCALHA PRINCIPAL(EXCLUSIVE ESTA),EQUIVALENTE A 3,5 VARAS DE CANALETA E 5 VARAS DE ELETRODUTO DE PVC RIGIDO DE 1/2", 63,00M DE FIO 2,5MM2,CAIXAS,CONEXOES E TOMADAS DE SOBREPOR 2P+T,10A</t>
  </si>
  <si>
    <t>INSTALACAO DE UM CONJUNTO DE 4 TOMADAS,APARENTE COM CANALETA PERFURADA,SENDO ESTA LIGADA A ELETROCALHA PRINCIPAL(EXCLUSIVE ESTA),EQUIVALENTE A 3,5 VARAS DE CANALETA E 5 VARAS DE ELETRODUTO DE PVC RIGIDO DE 1/2", 63,00M DE FIO 2,5MM2,CAIXAS,CONEXOES E TOMADAS DE SOBREPOR 2P+T,20A</t>
  </si>
  <si>
    <t>INSTALACAO DE PONTO PARA SONOFLETOR DE TETO SOBRE REBAIXO APARTIR DA ELETROCALHA/PERFILADO,EXCLUSIVE SONOFLETOR (VIDE ITEM 18.037.0200) E FIOS,INCLUSIVE ACESSORIOS DE FIXACAO</t>
  </si>
  <si>
    <t>INSTALACAO DE PONTO DE LUZ,APARENTE,EQUIVALENTE A 2 VARAS DE ELETRODUTO RIGIDO,DE ACO CARBONO ESMALTADO,DE 3/4",12,00M DE FIO 2,5MM2,CAIXAS,CONEXOES,LUVAS,CURVA E INTERRUPTOR DE SOBREPOR COM PLACA FOSFORESCENTE</t>
  </si>
  <si>
    <t>INSTALACAO DE PONTO DE LUZ,APARENTE,EQUIVALENTE A 2 VARAS DE ELETRODUTO RIGIDO,DE ACO CARBONO ESMALTADO,DE 1/2",12,00M DE FIO 1,5MM2,CAIXAS,CONEXOES,LUVAS,CURVA E INTERRUPTOR DE SOBREPOR COM PLACA FOSFORESCENTE</t>
  </si>
  <si>
    <t>INSTALACAO DE UM CONJUNTO DE 2 PONTOS DE LUZ,APARENTE,EQUIVALENTE A 5 VARAS DE ELETRODUTO RIGIDO,DE ACO CARBONO ESMALTADO,DE 3/4",33,00M DE FIO 2,5MM2,CAIXAS,CONEXOES,LUVAS,CURVA E INTERRUPTOR DE SOBREPOR COM PLACA FOSFORESCENTE</t>
  </si>
  <si>
    <t>INSTALACAO DE UM CONJUNTO DE 3 PONTOS DE LUZ,APARENTE,EQUIVALENTE A 6 VARAS DE ELETRODUTO RIGIDO,DE ACO CARBONO ESMALTADO,DE 3/4",50,00 DE FIO 2,5MM2,CAIXAS,CONEXOES,LUVAS,CURVA EINTERRUPTOR DE SOBREPOR COM PLACA FOSFORESCENTE</t>
  </si>
  <si>
    <t>INSTALACAO DE UM CONJUNTO DE 4 PONTOS DE LUZ,APARENTE,EQUIVALENTE A 7 VARAS DE ELETRODUTO RIGIDO,DE ACO CARBONO ESMALTADO,DE 3/4",50,00M DE FIO 2,5MM2,CAIXAS,CONEXOES,LUVAS,CURVA E INTERRUPTOR DE SOBREPOR COM PLACA FOSFORESCENTE</t>
  </si>
  <si>
    <t>INSTALACAO DE UM CONJUNTO DE 5 PONTOS DE LUZ,APARENTE,EQUIVALENTE A 8 VARAS DE ELETRODUTO RIGIDO,DE ACO CARBONO ESMALTADO,DE 3/4",57,00MM DE FIO 2,5MM2,CAIXAS,CONEXOES,LUVAS,CURVAE INTERRUPTOR DE SOBREPOR COM PLACA FOSFORESCENTE</t>
  </si>
  <si>
    <t>INSTALACAO DE UM CONJUNTO DE 6 PONTOS DE LUZ,APARENTE,EQUIVALENTE A 9 VARAS DE ELETRODUTO RIGIDO,DE ACO CARBONO ESMALTADO,DE 3/4",66,00M DE FIO 2,5MM2,CAIXAS,CONEXOES,LUVAS,CURVA E INTERRUPTOR DE SOBREPOR COM PLACA FOSFORESCENTE</t>
  </si>
  <si>
    <t>INSTALACAO DE UM CONJUNTO DE 8 PONTOS DE LUZ,APARENTE,EQUIVALENTE A 10 VARAS DE ELETRODUTO RIGIDO,DE ACO CARBONO ESMALTADO,DE 3/4",80,00M DE FIO 2,5MM2,CAIXAS,CONEXOES,LUVAS,CURVAE INTERRUPTOR DE SOBREPOR COM PLACA FOSFORESCENTE</t>
  </si>
  <si>
    <t>INSTALACAO DE UM CONJUNTO DE 2 PONTOS DE LUZ,APARENTE,EQUIVALENTE A 3 VARAS DE ELETRODUTO RIGIDO,DE ACO CARBONO ESMALTADO,DE 3/4",20,00M DE FIO 2,5MM2,CAIXAS,CONEXOES,LUVAS E CONSIDERANDO O CONTROLE DOS PONTOS DIRETO NO Q.D.L</t>
  </si>
  <si>
    <t>INSTALACAO DE UM CONJUNTO DE 3 PONTOS DE LUZ,APARENTE,EQUIVALENTE A 5 VARAS DE ELETRODUTO RIGIDO,DE ACO CARBONO ESMALTADO,DE 3/4",30,00M DE FIO 2,5MM2,CAIXAS,CONEXOES,LUVAS E CONSIDERANDO O CONTROLE DOS PONTOS DIRETO NO Q.D.L.</t>
  </si>
  <si>
    <t>INSTALACAO DE UM CONJUNTO DE 4 PONTOS DE LUZ,APARENTE,EQUIVALENTE A 6 VARAS DE ELETRODUTO RIGIDO,DE ACO CARBONO ESMALTADO,DE 3/4",40,00M DE FIO 2,5MM2,CAIXAS,CONEXOES,LUVAS E CONSIDERANDO O CONTROLE DOS PONTOS DIRETO NO Q.D.L.</t>
  </si>
  <si>
    <t>INSTALACAO DE UM CONJUNTO DE 5 PONTOS DE LUZ,APARENTE,EQUIVALENTE A 7 VARAS DE ELETRODUTO RIGIDO,DE ACO CARBONO ESMALTADO,DE 3/4",45,00M DE FIO 2,5MM2,CAIXAS,CONEXOES,LUVAS E CONSIDERANDO O CONTROLE DOS PONTOS DIRETO NO Q.D.L.</t>
  </si>
  <si>
    <t>INSTALACAO DE UM CONJUNTO DE 6 PONTOS DE LUZ,APARENTE,EQUIVALENTE A 8 VARAS DE ELETRODUTO RIGIDO,DE ACO CARBONO ESMALTADO,DE 3/4",53,00M DE FIO 2,5MM2,CAIXAS,CONEXOES,LUVAS E CONSIDERANDO O CONTROLE DOS PONTOS DIRETO NO Q.D.L.</t>
  </si>
  <si>
    <t>INSTALACAO DE UM CONJUNTO DE 8 PONTOS DE LUZ,APARENTE,EQUIVALENTE A 9 VARAS DE ELETRODUTO RIGIDO,DE ACO CARBONO ESMALTADO,DE 3/4",57,00M DE FIO 2,5MM2,CAIXAS,CONEXOES,LUVAS E CONSIDERANDO O CONTROLE DOS PONTOS DIRETO NO Q.D.L.</t>
  </si>
  <si>
    <t>INSTALACAO DE PONTO DE FORCA ATE 2CV EQUIVALENTE A 2 VARAS DE ELETRODUTO RIGIDO,DE ACO CARBONO ESMALTADO,DE 1/2",20,00MDE FIO 2,5MM2,CAIXAS,ABRACADEIRAS E CONEXOES</t>
  </si>
  <si>
    <t>INSTALACAO DE PONTO DE FORCA ATE 4CV EQUIVALENTE A 2 VARAS DE ELETRODUTO RIGIDO,DE ACO CARBONO ESMALTADO,DE 3/4",20,00MDE FIO 4MM2,CAIXAS,ABRACADEIRAS E CONEXOES</t>
  </si>
  <si>
    <t>INSTALACAO DE PONTO DE FORCA PARA 5CV EQUIVALENTE A 2 VARASDE ELETRODUTO RIGIDO,DE ACO CARBONO ESMALTADO,DE 3/4",20,00M DE FIO 4MM2,CAIXAS,ABRACADEIRAS E CONEXOES</t>
  </si>
  <si>
    <t>INSTALACAO DE PONTO DE FORCA PARA 10CV EQUIVALENTE A 2 VARAS DE ELETRODUTO RIGIDO,DE ACO CARBONO ESMALTADO,DE 1",20,00MDE FIO 6MM2,CAIXAS,ABRACADEIRAS E CONEXOES</t>
  </si>
  <si>
    <t>INSTALACAO DE PONTO DE FORCA PARA 15CV EQUIVALENTE A 2 VARAS DE ELETRODUTO RIGIDO,DE ACO CARBONO ESMALTADO,DE 1.1/2",20,00M DE FIO 10MM2,CAIXAS,ABRACADEIRAS E CONEXOES</t>
  </si>
  <si>
    <t>INSTALACAO DE PONTO DE TOMADA,EQUIVALENTE A 2 VARAS DE ELETRODUTO RIGIDO,DE ACO CARBONO ESMALTADO,DE 3/4",12,00M DE FIO2,5MM2,CAIXAS,ABRACADEIRAS,CONEXOES E TOMADA DE SOBREPOR COM PLACA FOSFORESCENTE</t>
  </si>
  <si>
    <t>INSTALACAO DE UM CONJUNTO DE 2 TOMADAS,EQUIVALENTE A 3 VARAS DE ELETRODUTO RIGIDO,DE ACO CARBONO ESMALTADO,DE 3/4",18,00M DE FIO 2,5MM2,CAIXAS,ABRACADEIRAS,CONEXOES E TOMADA DE SOBREPOR COM PLACA FOSFORESCENTE</t>
  </si>
  <si>
    <t>INSTALACAO DE UM CONJUNTO DE 3 TOMADAS,EQUIVALENTE A 4 VARAS DE ELETRODUTO RIGIDO,DE ACO CARBONO ESMALTADO,DE 3/4",25,00M DE FIO 2,5MM2,CAIXAS,ABRACADEIRAS,CONEXOES E TOMADA DE SOBREPOR COM PLACA FOSFORESCENTE</t>
  </si>
  <si>
    <t>INSTALACAO DE UM CONJUNTO DE 4 TOMADAS,EQUIVALENTE A 5 VARAS DE ELETRODUTO RIGIDO,DE ACO CARBONO ESMALTADO,DE 3/4",30,00M DE FIO 2,5MM2,CAIXAS,ABRACADEIRAS,CONEXOES E TOMADA DE SOBREPOR COM PLACA FOSFORESCENTE</t>
  </si>
  <si>
    <t>TERMINAL MECANICO DE PRESSAO PARA LIGACAO DE UM CABO A BARRAMENTO,FABRICADO EM BRONZE,COM BITOLAS DE 1,5 A 10MM2.FORNECIMENTO E COLOCACAO</t>
  </si>
  <si>
    <t>TERMINAL MECANICO DE PRESSAO PARA LIGACAO DE UM CABO A BARRAMENTO,FABRICADO EM BRONZE,COM BITOLAS DE 10 A 25MM2.FORNECIMENTO E COLOCACAO</t>
  </si>
  <si>
    <t>TERMINAL MECANICO DE PRESSAO PARA LIGACAO DE UM CABO A BARRAMENTO,FABRICADO EM BRONZE,COM BITOLAS DE 25 A 35MM2.FORNECIMENTO E COLOCACAO</t>
  </si>
  <si>
    <t>TERMINAL MECANICO DE PRESSAO PARA LIGACAO DE UM CABO A BARRAMENTO,FABRICADO EM BRONZE,COM BITOLAS DE 50 A 70MM2.FORNECIMENTO E COLOCACAO</t>
  </si>
  <si>
    <t>TERMINAL MECANICO DE PRESSAO PARA LIGACAO DE UM CABO A BARRAMENTO,FABRICADO EM BRONZE,COM BITOLA DE 95MM2.FORNECIMENTO E COLOCACAO</t>
  </si>
  <si>
    <t>TERMINAL MECANICO DE PRESSAO PARA LIGACAO DE UM CABO A BARRAMENTO,FABRICADO EM BRONZE,COM BITOLAS DE 120 A 185MM2.FORNECIMENTO E COLOCACAO</t>
  </si>
  <si>
    <t>TERMINAL MECANICO DE PRESSAO PARA LIGACAO DE UM CABO A BARRAMENTO,FABRICADO EM BRONZE,COM BITOLAS DE 185 A 240MM2.FORNECIMENTO E COLOCACAO</t>
  </si>
  <si>
    <t>TERMINAL MECANICO DE PRESSAO PARA LIGACAO DE UM CABO A BARRAMENTO,FABRICADO EM BRONZE,COM BITOLAS DE 300 A 400MM2.FORNECIMENTO E COLOCACAO</t>
  </si>
  <si>
    <t>TERMINAL MECANICO DE PRESSAO PARA LIGACAO DE DOIS CABOS A BARRAMENTO,FABRICADO EM BRONZE,COM BITOLAS DE 25 A 35MM2.FORNECIMENTO E COLOCACAO</t>
  </si>
  <si>
    <t>TERMINAL MECANICO DE PRESSAO PARA LIGACAO DE DOIS CABOS A BARRAMENTO,FABRICADO EM BRONZE,COM BITOLAS DE 50 A 70MM2.FORNECIMENTO E COLOCACAO</t>
  </si>
  <si>
    <t>TERMINAL MECANICO DE PRESSAO PARA LIGACAO DE DOIS CABOS A BARRAMENTO,FABRICADO EM BRONZE,COM BITOLAS DE 95MM2.FORNECIMENTO E COLOCACAO</t>
  </si>
  <si>
    <t>TERMINAL MECANICO DE PRESSAO PARA LIGACAO DE DOIS CABOS A BARRAMENTO,FABRICADO EM BRONZE,COM BITOLAS DE 120 A 185MM2.FORNECIMENTO E COLOCACAO</t>
  </si>
  <si>
    <t>TERMINAL MECANICO DE PRESSAO PARA LIGACAO DE DOIS CABOS A BARRAMENTO,FABRICADO EM BRONZE,COM BITOLAS DE 185 A 240MM2.FORNECIMENTO E COLOCACAO</t>
  </si>
  <si>
    <t>TERMINAL MECANICO DE PRESSAO PARA LIGACAO DE DOIS CABOS A BARRAMENTO,FABRICADO EM BRONZE,COM BITOLAS DE 300 A 400MM2.FORNECIMENTO E COLOCACAO</t>
  </si>
  <si>
    <t>CONECTOR FABRICADO EM BRONZE PARA ATERRAMENTO,PARA FIXACAO DE UM OU DOIS CONDUTORES A SUPERFICIE PLANA,PARA CABOS COM BITOLAS DE 2,5 A 6MM2.FORNECIMENTO E COLOCACAO</t>
  </si>
  <si>
    <t>CONECTOR FABRICADO EM BRONZE PARA ATERRAMENTO,PARA FIXACAO DE UM OU DOIS CONDUTORES A SUPERFICIE PLANA,PARA CABOS COM BITOLAS DE 6 A 35MM2.FORNECIMENTO E COLOCACAO</t>
  </si>
  <si>
    <t>CONECTOR FABRICADO EM BRONZE PARA ATERRAMENTO,PARA FIXACAO DE UM OU DOIS CONDUTORES A SUPERFICIE PLANA,PARA CABOS COM BITOLAS DE 35 A 185MM2.FORNECIMENTO E COLOCACAO</t>
  </si>
  <si>
    <t>TERMINAL MECANICO A COMPRESSAO,FABRICADO EM BRONZE,PARA CABO DE 1,5MM2.FORNECIMENTO E COLOCACAO</t>
  </si>
  <si>
    <t>TERMINAL MECANICO A COMPRESSAO,FABRICADO EM BRONZE,PARA CABO DE 2,5MM2.FORNECIMENTO E COLOCACAO</t>
  </si>
  <si>
    <t>TERMINAL MECANICO A COMPRESSAO,FABRICADO EM BRONZE,PARA CABO DE 4MM2.FORNECIMENTO E COLOCACAO</t>
  </si>
  <si>
    <t>TERMINAL MECANICO A COMPRESSAO,FABRICADO EM BRONZE,PARA CABO DE 6MM2.FORNECIMENTO E COLOCACAO</t>
  </si>
  <si>
    <t>TERMINAL MECANICO A COMPRESSAO,FABRICADO EM BRONZE,PARA CABO DE 10MM2.FORNECIMENTO E COLOCACAO</t>
  </si>
  <si>
    <t>TERMINAL MECANICO A COMPRESSAO,FABRICADO EM BRONZE,PARA CABO DE 16MM2.FORNECIMENTO E COLOCACAO</t>
  </si>
  <si>
    <t>TERMINAL MECANICO A COMPRESSAO,FABRICADO EM BRONZE,PARA CABO DE 25MM2.FORNECIMENTO E COLOCACAO</t>
  </si>
  <si>
    <t>TERMINAL MECANICO A COMPRESSAO,FABRICADO EM BRONZE,PARA CABO DE 35MM2.FORNECIMENTO E COLOCACAO</t>
  </si>
  <si>
    <t>TERMINAL MECANICO A COMPRESSAO,FABRICADO EM BRONZE,PARA CABO DE 50MM2.FORNECIMENTO E COLOCACAO</t>
  </si>
  <si>
    <t>TERMINAL MECANICO A COMPRESSAO,FABRICADO EM BRONZE,PARA CABO DE 70MM2.FORNECIMENTO E COLOCACAO</t>
  </si>
  <si>
    <t>TERMINAL MECANICO A COMPRESSAO,FABRICADO EM BRONZE,PARA CABO DE 95MM2.FORNECIMENTO E COLOCACAO</t>
  </si>
  <si>
    <t>TERMINAL MECANICO A COMPRESSAO,FABRICADO EM BRONZE,PARA CABO DE 120MM2.FORNECIMENTO E COLOCACAO</t>
  </si>
  <si>
    <t>TERMINAL MECANICO A COMPRESSAO,FABRICADO EM BRONZE,PARA CABO DE 150MM2.FORNECIMENTO E COLOCACAO</t>
  </si>
  <si>
    <t>TERMINAL MECANICO A COMPRESSAO,FABRICADO EM BRONZE,PARA CABO DE 185MM2.FORNECIMENTO E COLOCACAO</t>
  </si>
  <si>
    <t>TERMINAL MECANICO A COMPRESSAO,FABRICADO EM BRONZE,PARA CABO DE 240MM2.FORNECIMENTO E COLOCACAO</t>
  </si>
  <si>
    <t>TERMINAL MECANICO A COMPRESSAO,FABRICADO EM BRONZE,PARA CABO DE 300MM2.FORNECIMENTO E COLOCACAO</t>
  </si>
  <si>
    <t>CONECTOR MECANICO PARAFUSO FENDIDO(SPLIT-BOLT),CORPO E PORCA FABRICADO EM COBRE,PARA CABO DE 10MM2.FORNECIMENTO E COLOCACAO</t>
  </si>
  <si>
    <t>CONECTOR MECANICO PARAFUSO FENDIDO(SPLIT-BOLT),CORPO E PORCA FABRICADO EM COBRE,PARA CABO DE 16MM2.FORNECIMENTO E COLOCACAO</t>
  </si>
  <si>
    <t>CONECTOR MECANICO PARAFUSO FENDIDO(SPLIT-BOLT),CORPO E PORCA FABRICADO EM COBRE,PARA CABO DE 25MM2.FORNECIMENTO E COLOCACAO</t>
  </si>
  <si>
    <t>CONECTOR MECANICO PARAFUSO FENDIDO(SPLIT-BOLT),CORPO E PORCA FABRICADO EM COBRE,PARA CABO DE 35MM2.FORNECIMENTO E COLOCACAO</t>
  </si>
  <si>
    <t>CONECTOR MECANICO PARAFUSO FENDIDO(SPLIT-BOLT),CORPO E PORCA FABRICADO EM COBRE,PARA CABO DE 50MM2.FORNECIMENTO E COLOCACAO</t>
  </si>
  <si>
    <t>CONECTOR MECANICO PARAFUSO FENDIDO(SPLIT-BOLT),CORPO E PORCA FABRICADO EM COBRE,PARA CABO DE 70MM2.FORNECIMENTO E COLOCACAO</t>
  </si>
  <si>
    <t>CONECTOR MECANICO PARAFUSO FENDIDO(SPLIT-BOLT),CORPO E PORCA FABRICADO EM COBRE,PARA CABO DE 95MM2.FORNECIMENTO E COLOCACAO</t>
  </si>
  <si>
    <t>CONECTOR MECANICO PARAFUSO FENDIDO(SPLIT-BOLT),CORPO E PORCA FABRICADO EM COBRE,PARA CABO DE 120MM2.FORNECIMENTO E COLOCACAO</t>
  </si>
  <si>
    <t>CONECTOR MECANICO PARAFUSO FENDIDO(SPLIT-BOLT),CORPO E PORCA FABRICADO EM COBRE,PARA CABO DE 150MM2.FORNECIMENTO E COLOCACAO</t>
  </si>
  <si>
    <t>CONECTOR MECANICO PARAFUSO FENDIDO(SPLIT-BOLT),CORPO E PORCA FABRICADO EM COBRE,PARA CABO DE 185MM2.FORNECIMENTO E COLOCACAO</t>
  </si>
  <si>
    <t>CONECTOR MECANICO PARAFUSO FENDIDO(SPLIT-BOLT),CORPO E PORCA FABRICADO EM COBRE,PARA CABO DE 240MM2.FORNECIMENTO E COLOCACAO</t>
  </si>
  <si>
    <t>CAIXA DE LIGACAO DE ALUMINIO SILICIO,TIPO CONDULETES,NO FORMATO B,DIAMETRO DE 1/2".FORNECIMENTO E COLOCACAO</t>
  </si>
  <si>
    <t>CAIXA DE LIGACAO DE ALUMINIO SILICIO,TIPO CONDULETES,NO FORMATO B,DIAMETRO DE 3/4".FORNECIMENTO E COLOCACAO</t>
  </si>
  <si>
    <t>CAIXA DE LIGACAO DE ALUMINIO SILICIO,TIPO CONDULETES,NO FORMATO B,DIAMETRO DE 1".FORNECIMENTO E COLOCACAO</t>
  </si>
  <si>
    <t>CAIXA DE LIGACAO DE ALUMINIO SILICIO,TIPO CONDULETES,NO FORMATO C,DIAMETRO DE 1/2".FORNECIMENTO E COLOCACAO</t>
  </si>
  <si>
    <t>CAIXA DE LIGACAO DE ALUMINIO SILICIO,TIPO CONDULETES,NO FORMATO C,DIAMETRO DE 3/4".FORNECIMENTO E COLOCACAO</t>
  </si>
  <si>
    <t>CAIXA DE LIGACAO DE ALUMINIO SILICIO,TIPO CONDULETES,NO FORMATO C,DIAMETRO DE 1".FORNECIMENTO E COLOCACAO</t>
  </si>
  <si>
    <t>CAIXA DE LIGACAO DE ALUMINIO SILICIO,TIPO CONDULETES,NO FORMATO E,DIAMETRO DE 1/2".FORNECIMENTO E COLOCACAO</t>
  </si>
  <si>
    <t>CAIXA DE LIGACAO DE ALUMINIO SILICIO,TIPO CONDULETES,NO FORMATO E,DIAMETRO DE 3/4".FORNECIMENTO E COLOCACAO</t>
  </si>
  <si>
    <t>CAIXA DE LIGACAO DE ALUMINIO SILICIO,TIPO CONDULETES,NO FORMATO E,DIAMETRO DE 1".FORNECIMENTO E COLOCACAO</t>
  </si>
  <si>
    <t>CAIXA DE LIGACAO DE ALUMINIO SILICIO,TIPO CONDULETES,NO FORMATO LB,DIAMETRO DE 1/2".FORNECIMENTO E COLOCACAO</t>
  </si>
  <si>
    <t>CAIXA DE LIGACAO DE ALUMINIO SILICIO,TIPO CONDULETES,NO FORMATO LB,DIAMETRO DE 3/4".FORNECIMENTO E COLOCACAO</t>
  </si>
  <si>
    <t>CAIXA DE LIGACAO DE ALUMINIO SILICIO,TIPO CONDULETES,NO FORMATO LB,DIAMETRO DE 1".FORNECIMENTO E COLOCACAO</t>
  </si>
  <si>
    <t>CAIXA DE LIGACAO DE ALUMINIO SILICIO,TIPO CONDULETES,NO FORMATO LB,DIAMETRO DE 1.1/2".FORNECIMENTO E COLOCACAO</t>
  </si>
  <si>
    <t>CAIXA DE LIGACAO DE ALUMINIO SILICIO,TIPO CONDULETES,NO FORMATO LL,DIAMETRO DE 1/2".FORNECIMENTO E COLOCACAO</t>
  </si>
  <si>
    <t>CAIXA DE LIGACAO DE ALUMINIO SILICIO,TIPO CONDULETES,NO FORMATO LL,DIAMETRO DE 3/4".FORNECIMENTO E COLOCACAO</t>
  </si>
  <si>
    <t>CAIXA DE LIGACAO DE ALUMINIO SILICIO,TIPO CONDULETES,NO FORMATO LL,DIAMETRO DE 1".FORNECIMENTO E COLOCACAO</t>
  </si>
  <si>
    <t>CAIXA DE LIGACAO DE ALUMINIO SILICIO,TIPO CONDULETES,NO FORMATO X,DIAMETRO DE 1/2".FORNECIMENTO E COLOCACAO</t>
  </si>
  <si>
    <t>CAIXA DE LIGACAO DE ALUMINIO SILICIO,TIPO CONDULETES,NO FORMATO X,DIAMETRO DE 3/4".FORNECIMENTO E COLOCACAO</t>
  </si>
  <si>
    <t>CAIXA DE LIGACAO DE ALUMINIO SILICIO,TIPO CONDULETES,NO FORMATO X,DIAMETRO DE 1".FORNECIMENTO E COLOCACAO</t>
  </si>
  <si>
    <t>CAIXA DE LIGACAO DE ALUMINIO SILICIO,TIPO CONDULETES,NO FORMATO TB,DIAMETRO DE 1".FORNECIMENTO E COLOCACAO</t>
  </si>
  <si>
    <t>CAIXA DE LIGACAO DE ALUMINIO SILICIO,TIPO CONDULETES,NO FORMATO TB,DIAMETRO DE 2".FORNECIMENTO E COLOCACAO</t>
  </si>
  <si>
    <t>CAIXA DE LIGACAO DE ALUMINIO SILICIO,TIPO CONDULETES,NO FORMATO T,DIAMETRO DE 1/2".FORNECIMENTO E COLOCACAO</t>
  </si>
  <si>
    <t>CAIXA DE LIGACAO DE ALUMINIO SILICIO,TIPO CONDULETES,NO FORMATO T,DIAMETRO DE 3/4".FORNECIMENTO E COLOCACAO</t>
  </si>
  <si>
    <t>CAIXA DE LIGACAO DE ALUMINIO SILICIO,TIPO CONDULETES,NO FORMATO T,DIAMETRO DE 1".FORNECIMENTO E COLOCACAO</t>
  </si>
  <si>
    <t>CAIXA DE LIGACAO DE PVC,TIPO CONDULETES,PARA 5 OU 6 ENTRADAS,COM DIAMETRO DE 1/2".FORNECIMENTO E COLOCACAO.</t>
  </si>
  <si>
    <t>CAIXA DE LIGACAO DE PVC,TIPO CONDULETES,PARA 5 OU 6 ENTRADAS,COM DIAMETRO DE 3/4".FORNECIMENTO E COLOCACAO.</t>
  </si>
  <si>
    <t>CAIXA DE LIGACAO DE PVC,TIPO CONDULETES,PARA 5 OU 6 ENTRADAS,COM DIAMETRO DE 1".FORNECIMENTO E COLOCACAO.</t>
  </si>
  <si>
    <t>CAIXA DE EMBUTIR,EM PVC,2"X4",INCLUSIVE BUCHAS E ARRUELAS.FORNECIMENTO E COLOCACAO</t>
  </si>
  <si>
    <t>CAIXA DE EMBUTIR,EM PVC,3" X 3",INCLUSIVE BUCHAS E ARRUELAS.FORNECIMENTO E COLOCACAO</t>
  </si>
  <si>
    <t>CAIXA DE EMBUTIR,EM PVC,4"X4",INCLUSIVE BUCHAS E ARRUELAS.FORNECIMENTO E COLOCACAO</t>
  </si>
  <si>
    <t>CAIXA POLIMERICA DE INSPECAO DE ATERRAMENTO COM DIAMETRO SUPERIOR DE APROXIMADAMENTE 23CM E ALTURA APROXIMADA DE 25CM,COM TAMPA.FORNECIMENTO E COLOCACAO</t>
  </si>
  <si>
    <t>CAIXA DE PASSAGEM Nº1 PARA TELEFONE,CONFORME ESPECIFICACAO DA TELEBRAS,NAS DIMENSOES DE 10X10X5CM.FORNECIMENTO E COLOCACAO</t>
  </si>
  <si>
    <t>CAIXA DE PASSAGEM Nº2 PARA TELEFONE,CONFORME ESPECIFICACAO DA TELEBRAS,NAS DIMENSOES DE 20X20X13,5CM.FORNECIMENTO E COLOCACAO</t>
  </si>
  <si>
    <t>CAIXA DE PASSAGEM Nº3,PARA TELEFONE,CONFORME ESPECIFICACAO DA TELEBRAS,NAS DIMENSOES DE 40X40X13,5CM.FORNECIMENTO E COLOCACAO</t>
  </si>
  <si>
    <t>CAIXA DE PASSAGEM Nº4,PARA TELEFONE,CONFORME ESPECIFICACAO DA TELEBRAS,NAS DIMENSOES DE 60X60X13,5CM.FORNECIMENTO E COLOCACAO</t>
  </si>
  <si>
    <t>CAIXA DE PASSAGEM Nº5,PARA TELEFONE,CONFORME ESPECIFICACAO DA TELEBRAS,NAS DIMENSOE DE 80X80X13,5CM.FORNECIMENTO E COLOCACAO</t>
  </si>
  <si>
    <t>CAIXA DE PASSAGEM Nº6,PARA TELEFONE,CONFORME ESPECIFICACAO DA TELEBRAS,NAS DIMENSOES DE 120X120X13,5CM.FORNECIMENTO E COLOCACAO</t>
  </si>
  <si>
    <t>CAIXA DE PASSAGEM Nº7,PARA TELEFONE,CONFORME ESPECIFICACAO DA TELEBRAS,NAS DIMENSOES DE 150X150X17CM.FORNECIMENTO E COLOCACAO</t>
  </si>
  <si>
    <t>CAIXA DE PASSAGEM Nº8,PARA TELEFONE,CONFORME PADRAO TELEBRAS NAS DIMENSOES DE 200X200X22CM.FORNECIMENTO E COLOCACAO</t>
  </si>
  <si>
    <t>CANALETA PERFURADA ALTA(PERFILADOS),MEDINDO(38X38X6000)MM PRE-GALVANIZADA,INCLUSIVE SUPORTE E CONEXOES.FORNECIMENTO E COLOCACAO</t>
  </si>
  <si>
    <t>INSTALACAO DE PONTO PARA LUMINARIA FLUORESCENTE PENDENTE EMCANALETA(38X38X6000)MM(EXCLUSIVE LUMINARIA)INCLUSIVE TOMADAE 1,00M DE CABO PP 1,50MM2</t>
  </si>
  <si>
    <t>CAIXA DE PASSAGEM DE SOBREPOR,EM ACO,COM TAMPA PARAFUSADA,DE 12X12CM.FORNECIMENTO E COLOCACAO</t>
  </si>
  <si>
    <t>CAIXA DE PASSAGEM DE SOBREPOR EM ACO,COM TAMPA PARAFUSADA,DE 15X15CM.FORNECIMENTO E COLOCACAO</t>
  </si>
  <si>
    <t>CAIXA DE PASSAGEM DE SOBREPOR,EM ACO,COM TAMPA PARAFUSADA,DE 20X20CM.FORNECIMENTO E COLOCACAO</t>
  </si>
  <si>
    <t>CAIXA DE PASSAGEM DE SOBREPOR,EM ACO,COM TAMPA PARAFUSADA,DE 25X25CM.FORNECIMENTO E COLOCACAO</t>
  </si>
  <si>
    <t>CAIXA DE PASSAGEM DE SOBREPOR,EM ACO,COM TAMPA PARAFUSADA,DE 30X30CM.FORNECIMENTO E COLOCACAO</t>
  </si>
  <si>
    <t>CAIXA DE PASSAGEM DE SOBREPOR,EM ACO,COM TAMPA PARAFUSADA,DE 40X40CM.FORNECIMENTO E COLOCACAO</t>
  </si>
  <si>
    <t>CAIXA DE PASSAGEM DE SOBREPOR,EM ACO,COM TAMPA PARAFUSADA,DE 50X50CM.FORNECIMENTO E COLOCACAO</t>
  </si>
  <si>
    <t>CAIXA DE PASSAGEM DE EMBUTIR,EM ACO,COM TAMPA PARAFUSADA,DE12X12CM.FORNECIMENTO E COLOCACAO</t>
  </si>
  <si>
    <t>CAIXA DE PASSAGEM DE EMBUTIR,EM ACO,COM TAMPA PARAFUSADA,DE15X15CM.FORNECIMENTO E COLOCACAO</t>
  </si>
  <si>
    <t>CAIXA DE PASSAGEM DE EMBUTIR,EM ACO,COM TAMPA PARAFUSADA,DE20X20CM.FORNECIMENTO E COLOCACAO</t>
  </si>
  <si>
    <t>CAIXA DE PASSAGEM DE EMBUTIR,EM ACO,COM TAMPA PARAFUSADA,DE25X25CM.FORNECIMENTO E COLOCACAO</t>
  </si>
  <si>
    <t>CAIXA DE PASSAGEM DE EMBUTIR,EM ACO,COM TAMPA PARAFUSADA,DE30X30CM.FORNECIMENTO E COLOCACAO</t>
  </si>
  <si>
    <t>CAIXA DE PASSAGEM DE EMBUTIR,EM ACO,COM TAMPA PARAFUSADA,DE40X40CM.FORNECIMENTO E COLOCACAO</t>
  </si>
  <si>
    <t>CAIXA DE PASSAGEM DE EMBUTIR,EM ACO,COM TAMPA PARAFUSADA,DE50X50CM.FORNECIMENTO E COLOCACAO</t>
  </si>
  <si>
    <t>INTERLIGACAO DE ELETROCALHA PERFURADA DE LARGURA 100MM,ABA 75MM COM PAINEL OU QUADRO DE DISTRIBUICAO DE ENERGIA ELETRICA,EXCLUSIVE PAINEL OU QUADRO E ELETROCALHA.FORNECIMENTO E COLOCACAO</t>
  </si>
  <si>
    <t>INTERLIGACAO DE ELETROCALHA PERFURADA DE LARGURA 100MM,ABA 100MM COM PAINEL OU QUADRO DE DISTRIBUICAO DE ENERGIA ELETRICA,EXCLUSIVE PAINEL OU QUADRO E ELETROCALHA.FORNECIMENTO E COLOCACAO</t>
  </si>
  <si>
    <t>INTERLIGACAO DE ELETROCALHA PERFURADA DE LARGURA 200MM,ABA 100MM COM PAINEL OU QUADRO DE DISTRIBUICAO DE ENERGIA ELETRICA,EXCLUSIVE PAINEL OU QUADRO E ELETROCALHA.FORNECIMENTO E COLOCACAO</t>
  </si>
  <si>
    <t>INTERLIGACAO DE ELETROCALHA PERFURADA DE LARGURA 300MM,ABA 100MM COM PAINEL OU QUADRO DE DISTRIBUICAO DE ENERGIA ELETRICA,EXCLUSIVE PAINEL OU QUADRO E ELETROCALHA.FORNECIMENTO E COLOCACAO</t>
  </si>
  <si>
    <t>ELETROCALHA PERFURADA,SEM TAMPA,TIPO "U",50X50MM,TRATAMENTOSUPERFICIAL PRE-ZINCADO A QUENTE,INCLUSIVE CONEXOES,ACESSORIOS E FIXACAO SUPERIOR.FORNECIMENTO E COLOCACAO</t>
  </si>
  <si>
    <t>ELETROCALHA PERFURADA,SEM TAMPA,TIPO "U",100X50MM,TRATAMENTO SUPERFICIAL PRE-ZINCADO A QUENTE,INCLUSIVE CONEXOES,ACESSORIOS E FIXACAO SUPERIOR.FORNECIMENTO E COLOCACAO</t>
  </si>
  <si>
    <t>ELETROCALHA PERFURADA,SEM TAMPA,TIPO "U",150X50MM,TRATAMENTO SUPERFICIAL PRE-ZINCADO A QUENTE,INCLUSIVE CONEXOES,ACESSORIOS E FIXACAO SUPERIOR.FORNECIMENTO E COLOCACAO</t>
  </si>
  <si>
    <t>ELETROCALHA PERFURADA,SEM TAMPA,TIPO "U",200X50MM,TRATAMENTO SUPERFICIAL PRE-ZINCADO A QUENTE,INCLUSIVE CONEXOES,ACESSORIOS E FIXACAO SUPERIOR.FORNECIMENTO E COLOCACAO</t>
  </si>
  <si>
    <t>ELETROCALHA PERFURADA,SEM TAMPA,TIPO "U",300X50MM,TRATAMENTO SUPERFICIAL PRE-ZINCADO A QUENTE,INCLUSIVE CONEXOES,ACESSORIOS E FIXACAO SUPERIOR.FORNECIMENTO E COLOCACAO</t>
  </si>
  <si>
    <t>ELETROCALHA PERFURADA,SEM TAMPA,TIPO "U",400X50MM,TRATAMENTO SUPERFICIAL PRE-ZINCADO A QUENTE,INCLUSIVE CONEXOES,ACESSORIOS E FIXACAO SUPERIOR.FORNECIMENTO E COLOCACAO</t>
  </si>
  <si>
    <t>ELETROCALHA PERFURADA,SEM TAMPA,TIPO "U",100X75MM,TRATAMENTO SUPERFICIAL PRE-ZINCADO A QUENTE,INCLUSIVE CONEXOES,ACESSORIOS E FIXACAO SUPERIOR.FORNECIMENTO E COLOCACAO</t>
  </si>
  <si>
    <t>ELETROCALHA PERFURADA,SEM TAMPA,TIPO "U",150X75MM,TRATAMENTO SUPERFICIAL PRE-ZINCADO A QUENTE,INCLUSIVE CONEXOES,ACESSORIOS E FIXACAO SUPERIOR.FORNECIMENTO E COLOCACAO</t>
  </si>
  <si>
    <t>ELETROCALHA PERFURADA,SEM TAMPA,TIPO "U",200X75MM,TRATAMENTO SUPERFICIAL PRE-ZINCADO A QUENTE,INCLUSIVE CONEXOES,ACESSORIOS E FIXACAO SUPERIOR.FORNECIMENTO E COLOCACAO</t>
  </si>
  <si>
    <t>ELETROCALHA PERFURADA,SEM TAMPA,TIPO "U",300X75MM,TRATAMENTO SUPERFICIAL PRE-ZINCADO A QUENTE,INCLUSIVE CONEXOES,ACESSORIOS E FIXACAO SUPERIOR.FORNECIMENTO E COLOCACAO</t>
  </si>
  <si>
    <t>ELETROCALHA PERFURADA,SEM TAMPA,TIPO "U",400X75MM,TRATAMENTO SUPERFICIAL PRE-ZINCADO A QUENTE,INCLUSIVE CONEXOES,ACESSORIOS E FIXACAO SUPERIOR.FORNECIMENTO E COLOCACAO</t>
  </si>
  <si>
    <t>ELETROCALHA PERFURADA,SEM TAMPA,TIPO "U",100X100MM,TRATAMENTO SUPERFICIAL PRE-ZINCADO A QUENTE,INCLUSIVE CONEXOES,ACESSORIOS E FIXACAO SUPERIOR.FORNECIMENTO E COLOCACAO</t>
  </si>
  <si>
    <t>ELETROCALHA PERFURADA,SEM TAMPA,TIPO "U",150X100MM,TRATAMENTO SUPERFICIAL PRE-ZINCADO A QUENTE,INCLUSIVE CONEXOES,ACESSORIOS E FIXACAO SUPERIOR.FORNECIMENTO E COLOCACAO</t>
  </si>
  <si>
    <t>ELETROCALHA PERFURADA,SEM TAMPA,TIPO "U",200X100MM,TRATAMENTO SUPERFICIAL PRE-ZINCADO A QUENTE,INCLUSIVE CONEXOES,ACESSORIOS E FIXACAO SUPERIOR.FORNECIMENTO E COLOCACAO</t>
  </si>
  <si>
    <t>ELETROCALHA PERFURADA,SEM TAMPA,TIPO "U",300X100MM,TRATAMENTO SUPERFICIAL PRE-ZINCADO A QUENTE,INCLUSIVE CONEXOES,ACESSORIOS E FIXACAO SUPERIOR.FORNECIMENTO E COLOCACAO</t>
  </si>
  <si>
    <t>ELETROCALHA PERFURADA,SEM TAMPA,TIPO "U",400X100MM,TRATAMENTO SUPERFICIAL PRE-ZINCADO A QUENTE,INCLUSIVE CONEXOES,ACESSORIOS E FIXACAO SUPERIOR.FORNECIMENTO E COLOCACAO</t>
  </si>
  <si>
    <t>ELETROCALHA PERFURADA,SEM TAMPA,TIPO "U",50X50MM,TRATAMENTOSUPERFICIAL PRE-ZINCADO A QUENTE,EXCLUSIVE CONEXOES,ACESSORIOS E FIXACAO SUPERIOR.FORNECIMENTO E COLOCACAO</t>
  </si>
  <si>
    <t>ELETROCALHA PERFURADA,SEM TAMPA,TIPO "U",100X50MM,TRATAMENTO SUPERFICIAL PRE-ZINCADO A QUENTE,EXCLUSIVE CONEXOES,ACESSORIOS E FIXACAO SUPERIOR.FORNECIMENTO E COLOCACAO</t>
  </si>
  <si>
    <t>ELETROCALHA PERFURADA,SEM TAMPA,TIPO "U",150X50MM,TRATAMENTO SUPERFICIAL PRE-ZINCADO A QUENTE,EXCLUSIVE CONEXOES,ACESSORIOS E FIXACAO SUPERIOR.FORNECIMENTO E COLOCACAO</t>
  </si>
  <si>
    <t>ELETROCALHA PERFURADA,SEM TAMPA,TIPO "U",200X50MM,TRATAMENTO SUPERFICIAL PRE-ZINCADO A QUENTE,EXCLUSIVE CONEXOES,ACESSORIOS E FIXACAO SUPERIOR.FORNECIMENTO E COLOCACAO</t>
  </si>
  <si>
    <t>ELETROCALHA PERFURADA,SEM TAMPA,TIPO "U",300X50MM,TRATAMENTO SUPERFICIAL PRE-ZINCADO A QUENTE,EXCLUSIVE CONEXOES,ACESSORIOS E FIXACAO SUPERIOR.FORNECIMENTO E COLOCACAO</t>
  </si>
  <si>
    <t>ELETROCALHA PERFURADA,SEM TAMPA,TIPO "U",400X50MM,TRATAMENTO SUPERFICIAL PRE-ZINCADO A QUENTE,EXCLUSIVE CONEXOES,ACESSORIOS E FIXACAO SUPERIOR.FORNECIMENTO E COLOCACAO</t>
  </si>
  <si>
    <t>ELETROCALHA PERFURADA,SEM TAMPA,TIPO "U",100X75MM,TRATAMENTO SUPERFICIAL PRE-ZINCADO A QUENTE,EXCLUSIVE CONEXOES,ACESSORIOS E FIXACAO SUPERIOR.FORNECIMENTO E COLOCACAO</t>
  </si>
  <si>
    <t>ELETROCALHA PERFURADA,SEM TAMPA,TIPO "U",150X75MM,TRATAMENTO SUPERFICIAL PRE-ZINCADO A QUENTE,EXCLUSIVE CONEXOES,ACESSORIOS E FIXACAO SUPERIOR.FORNECIMENTO E COLOCACAO</t>
  </si>
  <si>
    <t>ELETROCALHA PERFURADA,SEM TAMPA,TIPO "U",200X75MM,TRATAMENTO SUPERFICIAL PRE-ZINCADO A QUENTE,EXCLUSIVE CONEXOES,ACESSORIOS E FIXACAO SUPERIOR.FORNECIMENTO E COLOCACAO</t>
  </si>
  <si>
    <t>ELETROCALHA PERFURADA,SEM TAMPA,TIPO "U",300X75MM,TRATAMENTO SUPERFICIAL PRE-ZINCADO A QUENTE,EXCLUSIVE CONEXOES,ACESSORIOS E FIXACAO SUPERIOR.FORNECIMENTO E COLOCACAO</t>
  </si>
  <si>
    <t>ELETROCALHA PERFURADA,SEM TAMPA,TIPO "U",400X75MM,TRATAMENTO SUPERFICIAL PRE-ZINCADO A QUENTE,EXCLUSIVE CONEXOES,ACESSORIOS E FIXACAO SUPERIOR.FORNECIMENTO E COLOCACAO</t>
  </si>
  <si>
    <t>ELETROCALHA PERFURADA,SEM TAMPA,TIPO "U",100X100MM,TRATAMENTO SUPERFICIAL PRE-ZINCADO A QUENTE,EXCLUSIVE CONEXOES,ACESSORIOS E FIXACAO SUPERIOR.FORNECIMENTO E COLOCACAO</t>
  </si>
  <si>
    <t>ELETROCALHA PERFURADA,SEM TAMPA,TIPO "U",150X100MM,TRATAMENTO SUPERFICIAL PRE-ZINCADO A QUENTE,EXCLUSIVE CONEXOES,ACESSORIOS E FIXACAO SUPERIOR.FORNECIMENTO E COLOCACAO</t>
  </si>
  <si>
    <t>ELETROCALHA PERFURADA,SEM TAMPA,TIPO "U",200X100MM,TRATAMENTO SUPERFICIAL PRE-ZINCADO A QUENTE,EXCLUSIVE CONEXOES,ACESSORIOS E FIXACAO SUPERIOR.FORNECIMENTO E COLOCACAO</t>
  </si>
  <si>
    <t>ELETROCALHA PERFURADA,SEM TAMPA,TIPO "U",300X100MM,TRATAMENTO SUPERFICIAL PRE-ZINCADO A QUENTE,EXCLUSIVE CONEXOES,ACESSORIOS E FIXACAO SUPERIOR.FORNECIMENTO E COLOCACAO</t>
  </si>
  <si>
    <t>ELETROCALHA PERFURADA,SEM TAMPA,TIPO "U",400X100MM,TRATAMENTO SUPERFICIAL PRE-ZINCADO A QUENTE,EXCLUSIVE CONEXOES,ACESSORIOS E FIXACAO SUPERIOR.FORNECIMENTO E COLOCACAO</t>
  </si>
  <si>
    <t>ELETROCALHA PERFURADA,COM TAMPA,TIPO "U",50X50MM,TRATAMENTOSUPERFICIAL PRE-ZINCADO A QUENTE,INCLUSIVE CONEXOES,ACESSORIOS E FIXACAO SUPERIOR.FORNECIMENTO E COLOCACAO</t>
  </si>
  <si>
    <t>ELETROCALHA PERFURADA,COM TAMPA,TIPO "U",100X50MM,TRATAMENTO SUPERFICIAL PRE-ZINCADO A QUENTE,INCLUSIVE CONEXOES,ACESSORIOS E FIXACAO SUPERIOR.FORNECIMENTO E COLOCACAO</t>
  </si>
  <si>
    <t>ELETROCALHA PERFURADA,COM TAMPA,TIPO "U",150X50MM,TRATAMENTO SUPERFICIAL  PRE-ZINCADO A QUENTE,INCLUSIVE CONEXOES,ACESSORIOS E FIXACAO SUPERIOR.FORNECIMENTO E COLOCACAO</t>
  </si>
  <si>
    <t>ELETROCALHA PERFURADA,COM TAMPA,TIPO "U",200X50MM,TRATAMENTO SUPERFICIAL PRE-ZINCADO A QUENTE,INCLUSIVE CONEXOES,ACESSORIOS E FIXACAO SUPERIOR.FORNECIMENTO E COLOCACAO</t>
  </si>
  <si>
    <t>ELETROCALHA PERFURADA,COM TAMPA,TIPO "U",300X50MM,TRATAMENTO SUPERFICIAL PRE-ZINCADO A QUENTE,INCLUSIVE CONEXOES,ACESSORIOS E FIXACAO SUPERIOR.FORNECIMENTO E COLOCACAO</t>
  </si>
  <si>
    <t>ELETROCALHA PERFURADA,COM TAMPA,TIPO "U",400X50MM,TRATAMENTO SUPERFICIAL PRE-ZINCADO A QUENTE,INCLUSIVE CONEXOES,ACESSORIOS E FIXACAO SUPERIOR.FORNECIMENTO E COLOCACAO</t>
  </si>
  <si>
    <t>ELETROCALHA PERFURADA,COM TAMPA,TIPO "U",100X75MM,TRATAMENTO SUPERFICIAL PRE-ZINCADO A QUENTE,INCLUSIVE CONEXOES,ACESSORIOS E FIXACAO SUPERIOR.FORNECIMENTO E COLOCACAO.</t>
  </si>
  <si>
    <t>ELETROCALHA PERFURADA,COM TAMPA,TIPO "U",150X75MM,TRATAMENTO SUPERFICIAL PRE-ZINCADO A QUENTE,INCLUSIVE CONEXOES,ACESSORIOS E FIXACAO SUPERIOR.FORNECIMENTO E COLOCACAO</t>
  </si>
  <si>
    <t>ELETROCALHA PERFURADA,COM TAMPA,TIPO "U",200X75MM,TRATAMENTO SUPERFICIAL PRE-ZINCADO A QUENTE,INCLUSIVE CONEXOES,ACESSORIOS E FIXACAO SUPERIOR.FORNECIMENTO E COLOCACAO</t>
  </si>
  <si>
    <t>ELETROCALHA PERFURADA,COM TAMPA,TIPO "U",300X75MM,TRATAMENTO SUPERFICIAL PRE-ZINCADO A QUENTE,INCLUSIVE CONEXOES,ACESSORIOS E FIXACAO SUPERIOR.FORNECIMENTO E COLOCACAO</t>
  </si>
  <si>
    <t>ELETROCALHA PERFURADA,COM TAMPA,TIPO "U",400X75MM,TRATAMENTO SUPERFICIAL PRE-ZINCADO A QUENTE,INCLUSIVE CONEXOES,ACESSORIOS E FIXACAO SUPERIOR.FORNECIMENTO E COLOCACAO</t>
  </si>
  <si>
    <t>ELETROCALHA PERFURADA,COM TAMPA,TIPO "U",100X100MM,TRATAMENTO SUPERFICIAL PRE-ZINCADO A QUENTE,INCLUSIVE CONEXOES,ACESSORIOS E FIXACAO SUPERIOR.FORNECIMENTO E COLOCACAO</t>
  </si>
  <si>
    <t>ELETROCALHA PERFURADA,COM TAMPA,TIPO "U",150X100MM,TRATAMENTO SUPERFICIAL PRE-ZINCADO A QUENTE,INCLUSIVE CONEXOES,ACESSORIOS E FIXACAO SUPERIOR.FORNECIMENTO E COLOCACAO</t>
  </si>
  <si>
    <t>ELETROCALHA PERFURADA,COM TAMPA,TIPO "U",200X100MM,TRATAMENTO SUPERFICIAL PRE-ZINCADO A QUENTE,INCLUSIVE CONEXOES,ACESSORIOS E FIXACAO SUPERIOR.FORNECIMENTO E COLOCACAO</t>
  </si>
  <si>
    <t>ELETROCALHA PERFURADA,COM TAMPA TIPO "U",300X100MM,TRATAMENTO SUPERFICIAL PRE-ZINCADO A QUENTE,INCLUSIVE CONEXOES,ACESSORIOS E FIXACAO SUPERIOR.FORNECIMENTO E COLOCACAO</t>
  </si>
  <si>
    <t>ELETROCALHA PERFURADA,COM TAMPA,TIPO "U",400X100MM,TRATAMENTO SUPERFICIAL PRE-ZINCADO A QUENTE,INCLUSIVE CONEXOES,ACESSORIOS E FIXACAO SUPERIOR.FORNECIMENTO E COLOCACAO</t>
  </si>
  <si>
    <t>ELETROCALHA PERFURADA,COM TAMPA,TIPO "U",50X50MM,TRATAMENTOSUPERFICIAL PRE-ZINCADO A QUENTE,EXCLUSIVE CONEXOES,ACESSORIOS E FIXACAO SUPERIOR.FORNECIMENTO E COLOCACAO</t>
  </si>
  <si>
    <t>ELETROCALHA PERFURADA,COM TAMPA,TIPO "U",100X50MM,TRATAMENTO SUPERFICIAL PRE-ZINCADO A QUENTE,EXCLUSIVE CONEXOES,ACESSORIOS E FIXACAO SUPERIOR.FORNECIMENTO E COLOCACAO</t>
  </si>
  <si>
    <t>ELETROCALHA PERFURADA,COM TAMPA,TIPO "U",150X50MM,TRATAMENTO SUPERFICIAL PRE-ZINCADO A QUENTE,EXCLUSIVE CONEXOES,ACESSORIOS E FIXACAO SUPERIOR.FORNECIMENTO E COLOCACAO</t>
  </si>
  <si>
    <t>ELETROCALHA PERFURADA,COM TAMPA,TIPO "U",200X50MM,TRATAMENTO SUPERFICIAL PRE-ZINCADO A QUENTE,EXCLUSIVE CONEXOES,ACESSORIOS E FIXACAO SUPERIOR.FORNECIMENTO E COLOCACAO</t>
  </si>
  <si>
    <t>ELETROCALHA PERFURADA,COM TAMPA,TIPO "U",300X50MM,TRATAMENTO SUPERFICIAL PRE-ZINCADO A QUENTE,EXCLUSIVE CONEXOES,ACESSORIOS E FIXACAO SUPERIOR.FORNECIMENTO E COLOCACAO</t>
  </si>
  <si>
    <t>ELETROCALHA PERFURADA,COM TAMPA,TIPO "U",400X50MM,TRATAMENTO SUPERFICIAL PRE-ZINCADO A QUENTE,EXCLUSIVE CONEXOES,ACESSORIOS E FIXACAO SUPERIOR.FORNECIMENTO E COLOCACAO</t>
  </si>
  <si>
    <t>ELETROCALHA PERFURADA,COM TAMPA,TIPO "U",100X75MM,TRATAMENTO SUPERFICIAL PRE-ZINCADO A QUENTE,EXCLUSIVE CONEXOES,ACESSORIOS E FIXACAO SUPERIOR.FORNECIMENTO E COLOCACAO</t>
  </si>
  <si>
    <t>ELETROCALHA PERFURADA,COM TAMPA,TIPO "U",150X75MM,TRATAMENTO SUPERFICIAL PRE-ZINCADO A QUENTE,EXCLUSIVE CONEXOES,ACESSORIOS E FIXACAO SUPERIOR.FORNECIMENTO E COLOCACAO</t>
  </si>
  <si>
    <t>ELETROCALHA PERFURADA,COM TAMPA,TIPO "U",200X75MM,TRATAMENTO SUPERFICIAL PRE-ZINCADO A QUENTE,EXCLUSIVE CONEXOES,ACESSORIOS E FIXACAO SUPERIOR.FORNECIMENTO E COLOCACAO</t>
  </si>
  <si>
    <t>ELETROCALHA PERFURADA,COM TAMPA,TIPO "U",300X75MM,TRATAMENTO SUPERFICIAL PRE-ZINCADO A QUENTE,EXCLUSIVE CONEXOES,ACESSORIOS E FIXACAO SUPERIOR.FORNECIMENTO E COLOCACAO</t>
  </si>
  <si>
    <t>ELETROCALHA PERFURADA,COM TAMPA,TIPO "U",400X75MM,TRATAMENTO SUPEFICIAL PRE-ZINCADO A QUENTE,EXCLUSIVE CONEXOES,ACESSORIOS E FIXACAO SUPERIOR.FORNECIMENTO E COLOCACAO</t>
  </si>
  <si>
    <t>ELETROCALHA PERFURADA,COM TAMPA,TIPO "U",100X100MM,TRATAMENTO SUPERFICIAL PRE-ZINCADO A QUENTE,EXCLUSIVE CONEXOES,ACESSORIOS E FIXACAO SUPERIOR.FORNECIMENTO E COLOCACAO</t>
  </si>
  <si>
    <t>ELETROCALHA PERFURADA,COM TAMPA,TIPO "U",150X100MM,TRATAMENTO SUPERFICIAL PRE-ZINCADO A QUENTE,EXCLUSIVE CONEXOES,ACESSORIOS E FIXACAO SUPERIOR.FORNECIMENTO E COLOCACAO</t>
  </si>
  <si>
    <t>ELETROCALHA PERFURADA,COM TAMPA,TIPO "U",200X100MM,TRATAMENTO SUPERFICIAL PRE-ZINCADO A QUENTE,EXCLUSIVE CONEXOES,ACESSORIOS E FIXACAO SUPERIOR.FORNECIMENTO E COLOCACAO</t>
  </si>
  <si>
    <t>ELETROCALHA PERFURADA,COM TAMPA,TIPO "U",300X100MM,TRATAMENTO SUPERFICIAL PRE-ZINCADO A QUENTE,EXCLUSIVE CONEXOES,ACESSORIOS E FIXACAO SUPERIOR.FORNECIMENTO E COLOCACAO</t>
  </si>
  <si>
    <t>ELETROCALHA PERFURADA,COM TAMPA,TIPO "U",400X100MM,TRATAMENTO SUPERFICIAL PRE-ZINCADO A QUENTE,EXCLUSIVE CONEXOES,ACESSORIOS E FIXACAO SUPERIOR.FORNECIMENTO E COLOCACAO</t>
  </si>
  <si>
    <t>ELETROCALHA LISA,COM TAMPA,TIPO "U",50X50MM,TRATAMENTO SUPERFICIAL PRE-ZINCADO A QUENTE,INCLUSIVE CONEXOES,ACESSORIOS EFIXACAO SUPERIOR.FORNECIMENTO E COLOCACAO</t>
  </si>
  <si>
    <t>ELETROCALHA LISA,COM TAMPA,TIPO "U",100X50MM,TRATAMENTO SUPERFICIAL PRE-ZINCADO A QUENTE,INCLUSIVE CONEXOES,ACESSORIOS EFIXACAO SUPERIOR.FORNECIMENTO E COLOCACAO</t>
  </si>
  <si>
    <t>ELETROCALHA LISA,COM TAMPA,TIPO "U",150X50MM,TRATAMENTO SUPERFICIAL PRE-ZINCADO A QUENTE,INCLUSIVE CONEXOES,ACESSORIOS EFIXACAO SUPERIOR.FORNECIMENTO E COLOCACAO</t>
  </si>
  <si>
    <t>ELETROCALHA LISA,COM TAMPA,TIPO "U",200X50MM,TRATAMENTO SUPERFICIAL PRE-ZINCADO A QUENTE,INCLUSIVE CONEXOES,ACESSORIOS EFIXACAO SUPERIOR.FORNECIMENTO E COLOCACAO</t>
  </si>
  <si>
    <t>ELETROCALHA LISA,COM TAMPA,TIPO "U",300X50MM,TRATAMENTO SUPERFICIAL PRE-ZINCADO A QUENTE,INCLUSIVE CONEXOES,ACESSORIOS EFIXACAO SUPERIOR.FORNECIMENTO E COLOCACAO</t>
  </si>
  <si>
    <t>ELETROCALHA LISA,COM TAMPA,TIPO "U",400X50MM,TRATAMENTO SUPERFICIAL PRE-ZINCADO A QUENTE,INCLUSIVE CONEXOES,ACESSORIOS EFIXACAO SUPERIOR.FORNECIMENTO E COLOCACAO</t>
  </si>
  <si>
    <t>ELETROCALHA LISA,COM TAMPA,TIPO "U",100X75MM,TRATAMENTO SUPERFICIAL PRE-ZINCADO A QUENTE,INCLUSIVE CONEXOES,ACESSORIOS EFIXACAO SUPERIOR.FORNECIMENTO E COLOCACAO</t>
  </si>
  <si>
    <t>ELETROCALHA LISA,COM TAMPA,TIPO "U",150X75MM,TRATAMENTO SUPERFICIAL PRE-ZINCADO A QUENTE,INCLUSIVE CONEXOES,ACESSORIOS EFIXACAO SUPERIOR.FORNECIMENTO E COLOCACAO</t>
  </si>
  <si>
    <t>ELETROCALHA LISA,COM TAMPA,TIPO "U",200X75MM,TRATAMENTO SUPERFICIAL PRE-ZINCADO A QUENTE,INCLUSIVE CONEXOES,ACESSORIOS EFIXACAO SUPERIOR.FORNECIMENTO E COLOCACAO</t>
  </si>
  <si>
    <t>ELETROCALHA LISA,COM TAMPA,TIPO "U",300X75MM,TRATAMENTO SUPERFICIAL PRE-ZINCADO A QUENTE,INCLUSIVE CONEXOES,ACESSORIOS EFIXACAO SUPERIOR.FORNECIMENTO E COLOCACAO</t>
  </si>
  <si>
    <t>ELETROCALHA LISA,COM TAMPA,TIPO "U",400X75MM,TRATAMENTO SUPERFICIAL PRE-ZINCADO A QUENTE,INCLUSIVE CONEXOES,ACESSORIOS EFIXACAO SUPERIOR.FORNECIMENTO E COLOCACAO</t>
  </si>
  <si>
    <t>ELETROCALHA LISA,COM TAMPA,TIPO "U",100X100MM,TRATAMENTO SUPERFICIAL PRE-ZINCADO A QUENTE,INCLUSIVE CONEXOES,ACESSORIOSE FIXACAO SUPERIOR.FORNECIMENTO E COLOCACAO</t>
  </si>
  <si>
    <t>ELETROCALHA LISA,COM TAMPA,TIPO "U",150X100MM,TRATAMENTO SUPERFICIAL PRE-ZINCADO A QUENTE,INCLUSIVE CONEXOES,ACESSORIOSE FIXACAO SUPERIOR.FORNECIMENTO E COLOCACAO</t>
  </si>
  <si>
    <t>ELETROCALHA LISA,COM TAMPA,TIPO "U",200X100MM,TRATAMENTO SUPERFICIAL PRE-ZINCADO A QUENTE,INCLUSIVE CONEXOES,ACESSORIOSE FIXACAO SUPERIOR.FORNECIMENTO E COLOCACAO</t>
  </si>
  <si>
    <t>ELETROCALHA LISA,COM TAMPA,TIPO "U",300X100MM,TRATAMENTO SUPERFICIAL PRE-ZINCADO A QUENTE,INCLUSIVE CONEXOES,ACESSORIOSE FIXACAO SUPERIOR.FORNECIMENTO E COLOCACAO</t>
  </si>
  <si>
    <t>ELETROCALHA LISA,COM TAMPA,TIPO "U",400X100MM,TRATAMENTO SUPERFICIAL PRE-ZINCADO A QUENTE,INCLUSIVE CONEXOES,ACESSORIOSE FIXACAO SUPERIOR.FORNECIMENTO E COLOCACAO</t>
  </si>
  <si>
    <t>ELETROCALHA LISA,COM TAMPA,TIPO "U",50X50MM,TRATAMENTO SUPERFICIAL PRE-ZINCADO A QUENTE,EXCLUSIVE CONEXOES,ACESSORIOS EFIXACAO SUPERIOR.FORNECIMENTO E COLOCACAO</t>
  </si>
  <si>
    <t>ELETROCALHA LISA,COM TAMPA,TIPO "U",100X50MM,TRATAMENTO SUPERFICIAL PRE-ZINCADO A QUENTE,EXCLUSIVE CONEXOES,ACESSORIOS EFIXACAO SUPERIOR.FORNECIMENTO E COLOCACAO</t>
  </si>
  <si>
    <t>ELETROCALHA LISA,COM TAMPA,TIPO "U",150X50MM,TRATAMENTO SUPERFICIAL PRE-ZINCADO A QUENTE,EXCLUSIVE CONEXOES,ACESSORIOS EFIXACAO SUPERIOR.FORNECIMENTO E COLOCACAO</t>
  </si>
  <si>
    <t>ELETROCALHA LISA,COM TAMPA,TIPO "U",200X50MM,TRATAMENTO SUPERFICIAL PRE-ZINCADO A QUENTE,EXCLUSIVE CONEXOES,ACESSORIOS EFIXACAO SUPERIOR.FORNECIMENTO E COLOCACAO</t>
  </si>
  <si>
    <t>ELETROCALHA LISA,COM TAMPA,TIPO "U",300X50MM,TRATAMENTO SUPERFICIAL PRE-ZINCADO A QUENTE,EXCLUSIVE CONEXOES,ACESSORIOS EFIXACAO SUPERIOR.FORNECIMENTO E COLOCACAO</t>
  </si>
  <si>
    <t>ELETROCALHA LISA,COM TAMPA,TIPO "U",400X50MM,TRATAMENTO SUPERFICIAL PRE-ZINCADO A QUENTE,EXCLUSIVE CONEXOES,ACESSORIOS EFIXACAO SUPERIOR.FORNECIMENTO E COLOCACAO</t>
  </si>
  <si>
    <t>ELETROCALHA LISA,COM TAMPA,TIPO "U",100X75MM,TRATAMENTO SUPERFICIAL PRE-ZINCADO A QUENTE,EXCLUSIVE CONEXOES,ACESSORIOS EFIXACAO SUPERIOR.FORNECIMENTO E COLOCACAO</t>
  </si>
  <si>
    <t>ELETROCALHA LISA,COM TAMPA,TIPO "U",150X75MM,TRATAMENTO SUPERFICIAL PRE-ZINCADO A QUENTE,EXCLUSIVE CONEXOES,ACESSORIOS EFIXACAO SUPERIOR.FORNECIMENTO E COLOCACAO</t>
  </si>
  <si>
    <t>ELETROCALHA LISA,COM TAMPA,TIPO "U",200X75MM,TRATAMENTO SUPERFICIAL PRE-ZINCADO A QUENTE,EXCLUSIVE CONEXOES,ACESSORIOS EFIXACAO SUPERIOR.FORNECIMENTO E COLOCACAO</t>
  </si>
  <si>
    <t>ELETROCALHA LISA,COM TAMPA,TIPO "U",300X75MM,TRATAMENTO SUPERFICIAL PRE-ZINCADO A QUENTE,EXCLUSIVE CONEXOES,ACESSORIOS EFIXACAO SUPERIOR.FORNECIMENTO E COLOCACAO</t>
  </si>
  <si>
    <t>ELETROCALHA LISA,COM TAMPA,TIPO "U",400X75MM,TRATAMENTO SUPERFICIAL PRE-ZINCADO A QUENTE,EXCLUSIVE CONEXOES,ACESSORIOS EFIXACAO SUPERIOR.FORNECIMENTO E COLOCACAO</t>
  </si>
  <si>
    <t>ELETROCALHA LISA,COM TAMPA,TIPO "U",100X100MM,TRATAMENTO SUPERFICIAL PRE-ZINCADO A QUENTE,EXCLUSIVE CONEXOES,ACESSORIOSE FIXACAO SUPERIOR.FORNECIMENTO E COLOCACAO</t>
  </si>
  <si>
    <t>ELETROCALHA LISA,COM TAMPA,TIPO "U",150X100MM,TRATAMENTO SUPERFICIAL PRE-ZINCADO A QUENTE,EXCLUSIVE CONEXOES,ACESSORIOSE FIXACAO SUPERIOR.FORNECIMENTO E COLOCACAO</t>
  </si>
  <si>
    <t>ELETROCALHA LISA,COM TAMPA,TIPO "U",200X100MM,TRATAMENTO SUPERFICIAL PRE-ZINCADO A QUENTE,EXCLUSIVE CONEXOES,ACESSORIOSE FIXACAO SUPERIOR.FORNECIMENTO E COLOCACAO</t>
  </si>
  <si>
    <t>ELETROCALHA LISA,COM TAMPA,TIPO "U",300X100MM,TRATAMENTO SUPERFICIAL PRE-ZINCADO A QUENTE,EXCLUSIVE CONEXOES,ACESSORIOSE FIXACAO SUPERIOR.FORNECIMENTO E COLOCACAO</t>
  </si>
  <si>
    <t>ELETROCALHA LISA,COM TAMPA,TIPO "U",400X100MM,TRATAMENTO SUPERFICIAL PRE-ZINCADO A QUENTE,EXCLUSIVE CONEXOES,ACESSORIOSE FIXACAO SUPERIOR.FORNECIMENTO E COLOCACAO</t>
  </si>
  <si>
    <t>CURVA HORIZONTAL,45º,PARA ELETROCALHA PERFURADA OU LISA,50X50MM.FORNECIMENTO E COLOCACAO</t>
  </si>
  <si>
    <t>CURVA HORIZONTAL,45º,PARA ELETROCALHA PERFURADA OU LISA,100X50MM.FORNECIMENTO E COLOCACAO</t>
  </si>
  <si>
    <t>CURVA HORIZONTAL,45º,PARA ELETROCALHA PERFURADA OU LISA,150X50MM.FORNECIMENTO E COLOCACAO</t>
  </si>
  <si>
    <t>CURVA HORIZONTAL,45º,PARA ELETROCALHA PERFURADA OU LISA,200X50MM.FORNECIMENTO E COLOCACAO</t>
  </si>
  <si>
    <t>CURVA HORIZONTAL,45º,PARA ELETROCALHA PERFURADA OU LISA,300X50MM.FORNECIMENTO E COLOCACAO</t>
  </si>
  <si>
    <t>CURVA HORIZONTAL,45º,PARA ELETROCALHA PERFURADA OU LISA,400X50MM.FORNECIMENTO E COLOCACAO</t>
  </si>
  <si>
    <t>CURVA HORIZONTAL,45º,PARA ELETROCALHA PERFURADA OU LISA,100X75MM.FORNECIMENTO E COLOCACAO</t>
  </si>
  <si>
    <t>CURVA HORIZONTAL,45º,PARA ELETROCALHA PERFURADA OU LISA,150X75MM.FORNECIMENTO E COLOCACAO</t>
  </si>
  <si>
    <t>CURVA HORIZONTAL,45º,PARA ELETROCALHA PERFURADA OU LISA,200X75MM.FORNECIMENTO E COLOCACAO</t>
  </si>
  <si>
    <t>CURVA HORIZONTAL,45º,PARA ELETROCALHA PERFURADA OU LISA,300X75MM.FORNECIMENTO E COLOCACAO</t>
  </si>
  <si>
    <t>CURVA HORIZONTAL,45º,PARA ELETROCALHA PERFURADA OU LISA,400X75MM.FORNECIMENTO E COLOCACAO</t>
  </si>
  <si>
    <t>CURVA HORIZONTAL,45º,PARA ELETROCALHA PERFURADA OU LISA,100X100MM.FORNECIMENTO E COLOCACAO</t>
  </si>
  <si>
    <t>CURVA HORIZONTAL,45º,PARA ELETROCALHA PERFURADA OU LISA,150X100MM.FORNECIMENTO E COLOCACAO</t>
  </si>
  <si>
    <t>CURVA HORIZONTAL,45º,PARA ELETROCALHA PERFURADA OU LISA,200X100MM.FORNECIMENTO E COLOCACAO</t>
  </si>
  <si>
    <t>CURVA HORIZONTAL,45º,PARA ELETROCALHA PERFURADA OU LISA,300X100MM.FORNECIMENTO E COLOCACAO</t>
  </si>
  <si>
    <t>CURVA HORIZONTAL,45º,PARA ELETROCALHA PERFURADA OU LISA,400X100MM.FORNECIMENTO E COLOCACAO</t>
  </si>
  <si>
    <t>CURVA HORIZONTAL,90º,PARA ELETROCALHA PERFURADA OU LISA,50X50MM.FORNECIMENTO E COLOCACAO</t>
  </si>
  <si>
    <t>CURVA HORIZONTAL,90º,PARA ELETROCALHA PERFURADA OU LISA,100X50MM.FORNECIMENTO E COLOCACAO</t>
  </si>
  <si>
    <t>CURVA HORIZONTAL,90º,PARA ELETROCALHA PERFURADA OU LISA,150X50MM.FORNECIMENTO E COLOCACAO</t>
  </si>
  <si>
    <t>CURVA HORIZONTAL,90º,PARA ELETROCALHA PERFURADA OU LISA,200X50MM.FORNECIMENTO E COLOCACAO</t>
  </si>
  <si>
    <t>CURVA HORIZONTAL,90º,PARA ELETROCALHA PERFURADA OU LISA,300X50MM.FORNECIMENTO E COLOCACAO</t>
  </si>
  <si>
    <t>CURVA HORIZONTAL,90º,PARA ELETROCALHA PERFURADA OU LISA,400X50MM.FORNECIMENTO E COLOCACAO</t>
  </si>
  <si>
    <t>CURVA HORIZONTAL,90º,PARA ELETROCALHA PERFURADA OU LISA,100X75MM.FORNECIMENTO E COLOCACAO</t>
  </si>
  <si>
    <t>CURVA HORIZONTAL,90º,PARA ELETROCALHA PERFURADA OU LISA,150X75MM.FORNECIMENTO E COLOCACAO</t>
  </si>
  <si>
    <t>CURVA HORIZONTAL,90º,PARA ELETROCALHA PERFURADA OU LISA,200X75MM.FORNECIMENTO E COLOCACAO</t>
  </si>
  <si>
    <t>CURVA HORIZONTAL,90º,PARA ELETROCALHA PERFURADA OU LISA,300X75MM.FORNECIMENTO E COLOCACAO</t>
  </si>
  <si>
    <t>CURVA HORIZONTAL,90º,PARA ELETROCALHA PERFURADA OU LISA,400X75MM.FORNECIMENTO E COLOCACAO</t>
  </si>
  <si>
    <t>CURVA HORIZONTAL,90º,PARA ELETROCALHA PERFURADA OU LISA,100X100MM.FORNECIMENTO E COLOCACAO</t>
  </si>
  <si>
    <t>CURVA HORIZONTAL,90º,PARA ELETROCALHA PERFURADA OU LISA,150X100MM.FORNECIMENTO E COLOCACAO</t>
  </si>
  <si>
    <t>CURVA HORIZONTAL,90º,PARA ELETROCALHA PERFURADA OU LISA,200X100MM.FORNECIMENTO E COLOCACAO</t>
  </si>
  <si>
    <t>CURVA HORIZONTAL,90º,PARA ELETROCALHA PERFURADA OU LISA,300X100MM.FORNECIMENTO E COLOCACAO</t>
  </si>
  <si>
    <t>CURVA HORIZONTAL,90º,PARA ELETROCALHA PERFURADA OU LISA,400X100MM.FORNECIMENTO E COLOCACAO</t>
  </si>
  <si>
    <t>CURVA VERTICAL,EXTERNA,30º,PARA ELETROCALHA PERFURADA OU LISA,50X50MM.FORNECIMENTO E COLOCACAO</t>
  </si>
  <si>
    <t>CURVA VERTICAL,EXTERNA,30º,PARA ELETROCALHA PERFURADA OU LISA,100X50MM.FORNECIMENTO E COLOCACAO</t>
  </si>
  <si>
    <t>CURVA VERTICAL,EXTERNA,30º,PARA ELETROCALHA PERFURADA OU LISA,150X50MM.FORNECIMENTO E COLOCACAO</t>
  </si>
  <si>
    <t>CURVA VERTICAL,EXTERNA,30º,PARA ELETROCALHA PERFURADA OU LISA,200X50MM.FORNECIMENTO E COLOCACAO</t>
  </si>
  <si>
    <t>CURVA VERTICAL,EXTERNA,30º,PARA ELETROCALHA PERFURADA OU LISA,300X50MM.FORNECIMENTO E COLOCACAO</t>
  </si>
  <si>
    <t>CURVA VERTICAL,EXTERNA,30º,PARA ELETROCALHA PERFURADA OU LISA,400X50MM.FORNECIMENTO E COLOCACAO</t>
  </si>
  <si>
    <t>CURVA VERTICAL,EXTERNA,30º,PARA ELETROCALHA PERFURADA OU LISA,100X75MM.FORNECIMENTO E COLOCACAO</t>
  </si>
  <si>
    <t>CURVA VERTICAL,EXTERNA,30º,PARA ELETROCALHA PERFURADA OU LISA,150X75MM.FORNECIMENTO E COLOCACAO</t>
  </si>
  <si>
    <t>CURVA VERTICAL,EXTERNA,30º,PARA ELETROCALHA PERFURADA OU LISA,200X75MM.FORNECIMENTO E COLOCACAO</t>
  </si>
  <si>
    <t>CURVA VERTICAL,EXTERNA,30º,PARA ELETROCALHA PERFURADA OU LISA,300X75MM.FORNECIMENTO E COLOCACAO</t>
  </si>
  <si>
    <t>CURVA VERTICAL,EXTERNA,30º,PARA ELETROCALHA PERFURADA OU LISA,400X75MM.FORNECIMENTO E COLOCACAO</t>
  </si>
  <si>
    <t>CURVA VERTICAL,EXTERNA,30º,PARA ELETROCALHA PERFURADA OU LISA,100X100MM.FORNECIMENTO E COLOCACAO</t>
  </si>
  <si>
    <t>CURVA VERTICAL,EXTERNA,30º,PARA ELETROCALHA PERFURADA OU LISA,150X100MM.FORNECIMENTO E COLOCACAO</t>
  </si>
  <si>
    <t>CURVA VERTICAL,EXTERNA,30º,PARA ELETROCALHA PERFURADA OU LISA,200X100MM.FORNECIMENTO E COLOCACAO</t>
  </si>
  <si>
    <t>CURVA VERTICAL,EXTERNA,30º,PARA ELETROCALHA PERFURADA OU LISA,300X100MM.FORNECIMENTO E COLOCACAO</t>
  </si>
  <si>
    <t>CURVA VERTICAL,EXTERNA,30º,PARA ELETROCALHA PERFURADA OU LISA,400X100MM.FORNECIMENTO E COLOCACAO</t>
  </si>
  <si>
    <t>CURVA VERTICAL,EXTERNA,45º,PARA ELETROCALHA PERFURADA OU LISA,50X50MM.FORNECIMENTO E COLOCACAO</t>
  </si>
  <si>
    <t>CURVA VERTICAL,EXTERNA,45º,PARA ELETROCALHA PERFURADA OU LISA,100X50MM.FORNECIMENTO E COLOCACAO</t>
  </si>
  <si>
    <t>CURVA VERTICAL,EXTERNA,45º,PARA ELETROCALHA PERFURADA OU LISA,150X50MM.FORNECIMENTO E COLOCACAO</t>
  </si>
  <si>
    <t>CURVA VERTICAL,EXTERNA,45º,PARA ELETROCALHA PERFURADA OU LISA,200X50MM.FORNECIMENTO E COLOCACAO</t>
  </si>
  <si>
    <t>CURVA VERTICAL,EXTERNA,45º,PARA ELETROCALHA PERFURADA OU LISA,300X50MM.FORNECIMENTO E COLOCACAO</t>
  </si>
  <si>
    <t>CURVA VERTICAL,EXTERNA,45º,PARA ELETROCALHA PERFURADA OU LISA,400X50MM.FORNECIMENTO E COLOCACAO</t>
  </si>
  <si>
    <t>CURVA VERTICAL,EXTERNA,45º,PARA ELETROCALHA PERFURADA OU LISA,100X75MM.FORNECIMENTO E COLOCACAO</t>
  </si>
  <si>
    <t>CURVA VERTICAL,EXTERNA,45º,PARA ELETROCALHA PERFURADA OU LISA,150X75MM.FORNECIMENTO E COLOCACAO</t>
  </si>
  <si>
    <t>CURVA VERTICAL,EXTERNA,45º,PARA ELETROCALHA PERFURADA OU LISA,200X75MM.FORNECIMENTO E COLOCACAO</t>
  </si>
  <si>
    <t>CURVA VERTICAL,EXTERNA,45º,PARA ELETROCALHA PERFURADA OU LISA,300X75MM.FORNECIMENTO E COLOCACAO</t>
  </si>
  <si>
    <t>CURVA VERTICAL,EXTERNA,45º,PARA ELETROCALHA PERFURADA OU LISA,400X75MM.FORNECIMENTO E COLOCACAO</t>
  </si>
  <si>
    <t>CURVA VERTICAL,EXTERNA,45º,PARA ELETROCALHA PERFURADA OU LISA,100X100MM.FORNECIMENTO E COLOCACAO</t>
  </si>
  <si>
    <t>CURVA VERTICAL,EXTERNA,45º,PARA ELETROCALHA PERFURADA OU LISA,150X100MM.FORNECIMENTO E COLOCACAO</t>
  </si>
  <si>
    <t>CURVA VERTICAL,EXTERNA,45º,PARA ELETROCALHA PERFURADA OU LISA,200X100MM.FORNECIMENTO E COLOCACAO</t>
  </si>
  <si>
    <t>CURVA VERTICAL,EXTERNA,45º,PARA ELETROCALHA PERFURADA OU LISA,300X100MM.FORNECIMENTO E COLOCACAO</t>
  </si>
  <si>
    <t>CURVA VERTICAL,EXTERNA,45º,PARA ELETROCALHA PERFURADA OU LISA,400X100MM.FORNECIMENTO E COLOCACAO</t>
  </si>
  <si>
    <t>CURVA VERTICAL,EXTERNA,90º,PARA ELETROCALHA PERFURADA OU LISA,50X50MM.FORNECIMENTO E COLOCACAO</t>
  </si>
  <si>
    <t>CURVA VERTICAL,EXTERNA,90º,PARA ELETROCALHA PERFURADA OU LISA,100X50MM.FORNECIMENTO E COLOCACAO</t>
  </si>
  <si>
    <t>CURVA VERTICAL,EXTERNA,90º,PARA ELETROCALHA PERFURADA OU LISA,150X50MM.FORNECIMENTO E COLOCACAO</t>
  </si>
  <si>
    <t>CURVA VERTICAL,EXTERNA,90º,PARA ELETROCALHA PERFURADA OU LISA,200X50MM.FORNECIMENTO E COLOCACAO</t>
  </si>
  <si>
    <t>CURVA VERTICAL,EXTERNA,90º,PARA ELETROCALHA PERFURADA OU LISA,300X50MM.FORNECIMENTO E COLOCACAO</t>
  </si>
  <si>
    <t>CURVA VERTICAL,EXTERNA,90º,PARA ELETROCALHA PERFURADA OU LISA,400X50MM.FORNECIMENTO E COLOCACAO</t>
  </si>
  <si>
    <t>CURVA VERTICAL,EXTERNA,90º,PARA ELETROCALHA PERFURADA OU LISA,100X75MM.FORNECIMENTO E COLOCACAO</t>
  </si>
  <si>
    <t>CURVA VERTICAL,EXTERNA,90º,PARA ELETROCALHA PERFURADA OU LISA,150X75MM.FORNECIMENTO E COLOCACAO</t>
  </si>
  <si>
    <t>CURVA VERTICAL,EXTERNA,90º,PARA ELETROCALHA PERFURADA OU LISA,200X75MM.FORNECIMENTO E COLOCACAO</t>
  </si>
  <si>
    <t>CURVA VERTICAL,EXTERNA,90º,PARA ELETROCALHA PERFURADA OU LISA,300X75MM.FORNECIMENTO E COLOCACAO</t>
  </si>
  <si>
    <t>CURVA VERTICAL,EXTERNA,90º,PARA ELETROCALHA PERFURADA OU LISA,400X75MM.FORNECIMENTO E COLOCACAO</t>
  </si>
  <si>
    <t>CURVA VERTICAL,EXTERNA,90º,PARA ELETROCALHA PERFURADA OU LISA,100X100MM.FORNECIMENTO E COLOCACAO</t>
  </si>
  <si>
    <t>CURVA VERTICAL,EXTERNA,90º,PARA ELETROCALHA PERFURADA OU LISA,150X100MM.FORNECIMENTO E COLOCACAO</t>
  </si>
  <si>
    <t>CURVA VERTICAL,EXTERNA,90º,PARA ELETROCALHA PERFURADA OU LISA,200X100MM.FORNECIMENTO E COLOCACAO</t>
  </si>
  <si>
    <t>CURVA VERTICAL,EXTERNA,90º,PARA ELETROCALHA PERFURADA OU LISA,300X100MM.FORNECIMENTO E COLOCACAO</t>
  </si>
  <si>
    <t>CURVA VERTICAL,EXTERNA,90º,PARA ELETROCALHA PERFURADA OU LISA,400X100MM.FORNECIMENTO E COLOCACAO</t>
  </si>
  <si>
    <t>CURVA VERTICAL,INTERNA,45º,PARA ELETROCALHA PERFURADA OU LISA,50X50MM.FORNECIMENTO E COLOCACAO</t>
  </si>
  <si>
    <t>CURVA VERTICAL,INTERNA,45º,PARA ELETROCALHA PERFURADA OU LISA,100X50MM.FORNECIMENTO E COLOCACAO</t>
  </si>
  <si>
    <t>CURVA VERTICAL,INTERNA,45º,PARA ELETROCALHA PERFURADA OU LISA,150X50MM.FORNECIMENTO E COLOCACAO</t>
  </si>
  <si>
    <t>CURVA VERTICAL,INTERNA,45º,PARA ELETROCALHA PERFURADA OU LISA,200X50MM.FORNECIMENTO E COLOCACAO</t>
  </si>
  <si>
    <t>CURVA VERTICAL,INTERNA,45º,PARA ELETROCALHA PERFURADA OU LISA,300X50MM.FORNECIMENTO E COLOCACAO</t>
  </si>
  <si>
    <t>CURVA VERTICAL,INTERNA,45º,PARA ELETROCALHA PERFURADA OU LISA,400X50MM.FORNECIMENTO E COLOCACAO</t>
  </si>
  <si>
    <t>CURVA VERTICAL,INTERNA,45º,PARA ELETROCALHA PERFURADA OU LISA,100X75MM.FORNECIMENTO E COLOCACAO</t>
  </si>
  <si>
    <t>CURVA VERTICAL,INTERNA,45º,PARA ELETROCALHA PERFURADA OU LISA,150X75MM.FORNECIMENTO E COLOCACAO</t>
  </si>
  <si>
    <t>CURVA VERTICAL,INTERNA,45º,PARA ELETROCALHA PERFURADA OU LISA,200X75MM.FORNECIMENTO E COLOCACAO</t>
  </si>
  <si>
    <t>CURVA VERTICAL,INTERNA,45º,PARA ELETROCALHA PERFURADA OU LISA,300X75MM.FORNECIMENTO E COLOCACAO</t>
  </si>
  <si>
    <t>CURVA VERTICAL,INTERNA,45º,PARA ELETROCALHA PERFURADA OU LISA,400X75MM.FORNECIMENTO E COLOCACAO</t>
  </si>
  <si>
    <t>CURVA VERTICAL,INTERNA,45º,PARA ELETROCALHA PERFURADA OU LISA,100X100MM.FORNECIMENTO E COLOCACAO</t>
  </si>
  <si>
    <t>CURVA VERTICAL,INTERNA,45º,PARA ELETROCALHA PERFURADA OU LISA,150X100MM.FORNECIMENTO E COLOCACAO</t>
  </si>
  <si>
    <t>CURVA VERTICAL,INTERNA,45º,PARA ELETROCALHA PERFURADA OU LISA,200X100MM.FORNECIMENTO E COLOCACAO</t>
  </si>
  <si>
    <t>CURVA VERTICAL,INTERNA,45º,PARA ELETROCALHA PERFURADA OU LISA,300X100MM.FORNECIMENTO E COLOCACAO</t>
  </si>
  <si>
    <t>CURVA VERTICAL,INTERNA,45º,PARA ELETROCALHA PERFURADA OU LISA,400X100MM.FORNECIMENTO E COLOCACAO</t>
  </si>
  <si>
    <t>CURVA VERTICAL,INTERNA,90º,PARA ELETROCALHA PERFURADA OU LISA,50X50MM.FORNECIMENTO E COLOCACAO</t>
  </si>
  <si>
    <t>CURVA VERTICAL,INTERNA,90º,PARA ELETROCALHA PERFURADA OU LISA,100X50MM.FORNECIMENTO E COLOCACAO</t>
  </si>
  <si>
    <t>CURVA VERTICAL,INTERNA,90º,PARA ELETROCALHA PERFURADA OU LISA,150X50MM.FORNECIMENTO E COLOCACAO</t>
  </si>
  <si>
    <t>CURVA VERTICAL,INTERNA,90º,PARA ELETROCALHA PERFURADA OU LISA,200X50MM.FORNECIMENTO E COLOCACAO</t>
  </si>
  <si>
    <t>CURVA VERTICAL,INTERNA,90º,PARA ELETROCALHA PERFURADA OU LISA,300X50MM.FORNECIMENTO E COLOCACAO</t>
  </si>
  <si>
    <t>CURVA VERTICAL,INTERNA,90º,PARA ELETROCALHA PERFURADA OU LISA,400X50MM.FORNECIMENTO E COLOCACAO</t>
  </si>
  <si>
    <t>CURVA VERTICAL,INTERNA,90º,PARA ELETROCALHA PERFURADA OU LISA,100X75MM.FORNECIMENTO E COLOCACAO</t>
  </si>
  <si>
    <t>CURVA VERTICAL,INTERNA,90º,PARA ELETROCALHA PERFURADA OU LISA,150X75MM.FORNECIMENTO E COLOCACAO</t>
  </si>
  <si>
    <t>CURVA VERTICAL,INTERNA,90º,PARA ELETROCALHA PERFURADA OU LISA,200X75MM.FORNECIMENTO E COLOCACAO</t>
  </si>
  <si>
    <t>CURVA VERTICAL,INTERNA,90º,PARA ELETROCALHA PERFURADA OU LISA,300X75MM.FORNECIMENTO E COLOCACAO</t>
  </si>
  <si>
    <t>CURVA VERTICAL,INTERNA,90º,PARA ELETROCALHA PERFURADA OU LISA,400X75MM.FORNECIMENTO E COLOCACAO</t>
  </si>
  <si>
    <t>CURVA VERTICAL,INTERNA,90º,PARA ELETROCALHA PERFURADA OU LISA,100X100MM.FORNECIMENTO E COLOCACAO</t>
  </si>
  <si>
    <t>CURVA VERTICAL,INTERNA,90º,PARA ELETROCALHA PERFURADA OU LISA,150X100MM.FORNECIMENTO E COLOCACAO</t>
  </si>
  <si>
    <t>CURVA VERTICAL,INTERNA,90º,PARA ELETROCALHA PERFURADA OU LISA,200X100MM.FORNECIMENTO E COLOCACAO</t>
  </si>
  <si>
    <t>CURVA VERTICAL,INTERNA,90º,PARA ELETROCALHA PERFURADA OU LISA,300X100MM.FORNECIMENTO E COLOCACAO</t>
  </si>
  <si>
    <t>CURVA VERTICAL,INTERNA,90º,PARA ELETROCALHA PERFURADA OU LISA,400X100MM.FORNECIMENTO E COLOCACAO</t>
  </si>
  <si>
    <t>CURVA DE INVERSAO,90º,PARA ELETROCALHA PERFURADA OU LISA,50X50MM.FORNECIMENTO E COLOCACAO</t>
  </si>
  <si>
    <t>CURVA DE INVERSAO,90º,PARA ELETROCALHA PERFURADA OU LISA,100X50MM.FORNECIMENTO E COLOCACAO</t>
  </si>
  <si>
    <t>CURVA DE INVERSAO,90º,PARA ELETROCALHA PERFURADA OU LISA,150X50MM.FORNECIMENTO E COLOCACAO</t>
  </si>
  <si>
    <t>CURVA DE INVERSAO,90º,PARA ELETROCALHA PERFURADA OU LISA,200X50MM.FORNECIMENTO E COLOCACAO</t>
  </si>
  <si>
    <t>CURVA DE INVERSAO,90º,PARA ELETROCALHA PERFURADA OU LISA,300X50MM.FORNECIMENTO E COLOCACAO</t>
  </si>
  <si>
    <t>CURVA DE INVERSAO,90º,PARA ELETROCALHA PERFURADA OU LISA,400X50MM.FORNECIMENTO E COLOCACAO</t>
  </si>
  <si>
    <t>CURVA DE INVERSAO,90º,PARA ELETROCALHA PERFURADA OU LISA,100X75MM.FORNECIMENTO E COLOCACAO</t>
  </si>
  <si>
    <t>CURVA DE INVERSAO,90º,PARA ELETROCALHA PERFURADA OU LISA,150X75MM.FORNECIMENTO E COLOCACAO</t>
  </si>
  <si>
    <t>CURVA DE INVERSAO,90º,PARA ELETROCALHA PERFURADA OU LISA,200X75MM.FORNECIMENTO E COLOCACAO</t>
  </si>
  <si>
    <t>CURVA DE INVERSAO,90º,PARA ELETROCALHA PERFURADA OU LISA,300X75MM.FORNECIMENTO E COLOCACAO</t>
  </si>
  <si>
    <t>CURVA DE INVERSAO,90º,PARA ELETROCALHA PERFURADA OU LISA,400X75MM.FORNECIMENTO E COLOCACAO</t>
  </si>
  <si>
    <t>CURVA DE INVERSAO,90º,PARA ELETROCALHA PERFURADA OU LISA,100X100MM.FORNECIMENTO E COLOCACAO</t>
  </si>
  <si>
    <t>CURVA DE INVERSAO,90º,PARA ELETROCALHA PERFURADA OU LISA,150X100MM.FORNECIMENTO E COLOCACAO</t>
  </si>
  <si>
    <t>CURVA DE INVERSAO,90º,PARA ELETROCALHA PERFURADA OU LISA,200X100MM.FORNECIMENTO E COLOCACAO</t>
  </si>
  <si>
    <t>CURVA DE INVERSAO,90º,PARA ELETROCALHA PERFURADA OU LISA,300X100MM.FORNECIMENTO E COLOCACAO</t>
  </si>
  <si>
    <t>CURVA DE INVERSAO,90º,PARA ELETROCALHA PERFURADA OU LISA,400X100MM.FORNECIMENTO E COLOCACAO</t>
  </si>
  <si>
    <t>TE HORIZONTAL,90º,PARA ELETROCALHA PERFURADA OU LISA,50X50MM.FORNECIMENTO E COLOCACAO</t>
  </si>
  <si>
    <t>TE HORIZONTAL,90º,PARA ELETROCALHA PERFURADA OU LISA,100X50MM.FORNECIMENTO E COLOCACAO</t>
  </si>
  <si>
    <t>TE HORIZONTAL,90º,PARA ELETROCALHA PERFURADA OU LISA,150X50MM.FORNECIMENTO E COLOCACAO</t>
  </si>
  <si>
    <t>TE HORIZONTAL,90º,PARA ELETROCALHA PERFURADA OU LISA,200X50MM.FORNECIMENTO E COLOCACAO</t>
  </si>
  <si>
    <t>TE HORIZONTAL,90º,PARA ELETROCALHA PERFURADA OU LISA,300X50MM.FORNECIMENTO E COLOCACAO</t>
  </si>
  <si>
    <t>TE HORIZONTAL,90º,PARA ELETROCALHA PERFURADA OU LISA,400X50MM.FORNECIMENTO E COLOCACAO</t>
  </si>
  <si>
    <t>TE HORIZONTAL,90º,PARA ELETROCALHA PERFURADA OU LISA,100X75MM.FORNECIMENTO E COLOCACAO</t>
  </si>
  <si>
    <t>TE HORIZONTAL,90º,PARA ELETROCALHA PERFURADA OU LISA,150X75MM.FORNECIMENTO E COLOCACAO</t>
  </si>
  <si>
    <t>TE HORIZONTAL,90º,PARA ELETROCALHA PERFURADA OU LISA,200X75MM.FORNECIMENTO E COLOCACAO</t>
  </si>
  <si>
    <t>TE HORIZONTAL,90º,PARA ELETROCALHA PERFURADA OU LISA,300X75MM.FORNECIMENTO E COLOCACAO</t>
  </si>
  <si>
    <t>TE HORIZONTAL,90º,PARA ELETROCALHA PERFURADA OU LISA,400X75MM.FORNECIMENTO E COLOCACAO</t>
  </si>
  <si>
    <t>TE HORIZONTAL,90º,PARA ELETROCALHA PERFURADA OU LISA,100X100MM.FORNECIMENTO E COLOCACAO</t>
  </si>
  <si>
    <t>TE HORIZONTAL,90º,PARA ELETROCALHA PERFURADA OU LISA,150X100MM.FORNECIMENTO E COLOCACAO</t>
  </si>
  <si>
    <t>TE HORIZONTAL,90º,PARA ELETROCALHA PERFURADA OU LISA,200X100MM.FORNECIMENTO E COLOCACAO</t>
  </si>
  <si>
    <t>TE HORIZONTAL,90º,PARA ELETROCALHA PERFURADA OU LISA,300X100MM.FORNECIMENTO E COLOCACAO</t>
  </si>
  <si>
    <t>TE HORIZONTAL,90º,PARA ELETROCALHA PERFURADA OU LISA,400X100MM.FORNECIMENTO E COLOCACAO</t>
  </si>
  <si>
    <t>TE VERTICAL DE DERIVACAO OU LATERAL,PARA ELETROCALHA PERFURADA OU LISA,50X50MM.FORNECIMENTO E COLOCACAO</t>
  </si>
  <si>
    <t>TE VERTICAL DE DERIVACAO OU LATERAL,PARA ELETROCALHA PERFURADA OU LISA,100X50MM.FORNECIMENTO E COLOCACAO</t>
  </si>
  <si>
    <t>TE VERTICAL DE DERIVACAO OU LATERAL,PARA ELETROCALHA PERFURADA OU LISA,150X50MM.FORNECIMENTO E COLOCACAO</t>
  </si>
  <si>
    <t>TE VERTICAL DE DERIVACAO OU LATERAL,PARA ELETROCALHA PERFURADA OU LISA,200X50MM.FORNECIMENTO E COLOCACAO</t>
  </si>
  <si>
    <t>TE VERTICAL DE DERIVACAO OU LATERAL,PARA ELETROCALHA PERFURADA OU LISA,300X50MM.FORNECIMENTO E COLOCACAO</t>
  </si>
  <si>
    <t>TE VERTICAL DE DERIVACAO OU LATERAL,PARA ELETROCALHA PERFURADA OU LISA,400X50MM.FORNECIMENTO E COLOCACAO</t>
  </si>
  <si>
    <t>TE VERTICAL DE DERIVACAO OU LATERAL,PARA ELETROCALHA PERFURADA OU LISA,100X75MM.FORNECIMENTO E COLOCACAO</t>
  </si>
  <si>
    <t>TE VERTICAL DE DERIVACAO OU LATERAL,PARA ELETROCALHA PERFURADA OU LISA,150X75MM.FORNECIMENTO E COLOCACAO</t>
  </si>
  <si>
    <t>TE VERTICAL DE DERIVACAO OU LATERAL,PARA ELETROCALHA PERFURADA OU LISA,200X75MM.FORNECIMENTO E COLOCACAO</t>
  </si>
  <si>
    <t>TE VERTICAL DE DERIVACAO OU LATERAL,PARA ELETROCALHA PERFURADA OU LISA,300X75MM.FORNECIMENTO E COLOCACAO</t>
  </si>
  <si>
    <t>TE VERTICAL DE DERIVACAO OU LATERAL,PARA ELETROCALHA PERFURADA OU LISA,400X75MM.FORNECIMENTO E COLOCACAO</t>
  </si>
  <si>
    <t>TE VERTICAL DE DERIVACAO OU LATERAL,PARA ELETROCALHA PERFURADA OU LISA,100X100MM.FORNECIMENTO E COLOCACAO</t>
  </si>
  <si>
    <t>TE VERTICAL DE DERIVACAO OU LATERAL,PARA ELETROCALHA PERFURADA OU LISA,150X100MM.FORNECIMENTO E COLOCACAO</t>
  </si>
  <si>
    <t>TE VERTICAL DE DERIVACAO OU LATERAL,PARA ELETROCALHA PERFURADA OU LISA,200X100MM.FORNECIMENTO E COLOCACAO</t>
  </si>
  <si>
    <t>TE VERTICAL DE DERIVACAO OU LATERAL,PARA ELETROCALHA PERFURADA OU LISA,300X100MM.FORNECIMENTO E COLOCACAO</t>
  </si>
  <si>
    <t>TE VERTICAL DE DERIVACAO OU LATERAL,PARA ELETROCALHA PERFURADA OU LISA,400X100MM.FORNECIMENTO E COLOCACAO</t>
  </si>
  <si>
    <t>CRUZETA HORIZONTAL,90º,PARA ELETROCALHA PERFURADA OU LISA,50X50MM.FORNECIMENTO E COLOCACAO</t>
  </si>
  <si>
    <t>CRUZETA HORIZONTAL,90º,PARA ELETROCALHA PERFURADA OU LISA,100X50MM.FORNECIMENTO E COLOCACAO</t>
  </si>
  <si>
    <t>CRUZETA HORIZONTAL,90º,PARA ELETROCALHA PERFURADA OU LISA,150X50MM.FORNECIMENTO E COLOCACAO</t>
  </si>
  <si>
    <t>CRUZETA HORIZONTAL,90º,PARA ELETROCALHA PERFURADA OU LISA,200X50MM.FORNECIMENTO E COLOCACAO</t>
  </si>
  <si>
    <t>CRUZETA HORIZONTAL,90º,PARA ELETROCALHA PERFURADA OU LISA,300X50MM.FORNECIMENTO E COLOCACAO</t>
  </si>
  <si>
    <t>CRUZETA HORIZONTAL,90º,PARA ELETROCALHA PERFURADA OU LISA,400X50MM.FORNECIMENTO E COLOCACAO</t>
  </si>
  <si>
    <t>CRUZETA HORIZONTAL,90º,PARA ELETROCALHA PERFURADA OU LISA,100X75MM.FORNECIMENTO E COLOCACAO</t>
  </si>
  <si>
    <t>CRUZETA HORIZONTAL,90º,PARA ELETROCALHA PERFURADA OU LISA,150X75MM.FORNECIMENTO E COLOCACAO</t>
  </si>
  <si>
    <t>CRUZETA HORIZONTAL,90º,PARA ELETROCALHA PERFURADA OU LISA,200X75MM.FORNECIMENTO E COLOCACAO</t>
  </si>
  <si>
    <t>CRUZETA HORIZONTAL,90º,PARA ELETROCALHA PERFURADA OU LISA,300X75MM.FORNECIMENTO E COLOCACAO</t>
  </si>
  <si>
    <t>CRUZETA HORIZONTAL,90º,PARA ELETROCALHA PERFURADA OU LISA,400X75MM.FORNECIMENTO E COLOCACAO</t>
  </si>
  <si>
    <t>CRUZETA HORIZONTAL,90º,PARA ELETROCALHA PERFURADA OU LISA,100X100MM.FORNECIMENTO E COLOCACAO</t>
  </si>
  <si>
    <t>CRUZETA HORIZONTAL,90º,PARA ELETROCALHA PERFURADA OU LISA,150X100MM.FORNECIMENTO E COLOCACAO</t>
  </si>
  <si>
    <t>CRUZETA HORIZONTAL,90º,PARA ELETROCALHA PERFURADA OU LISA,200X100MM.FORNECIMENTO E COLOCACAO</t>
  </si>
  <si>
    <t>CRUZETA HORIZONTAL,90º,PARA ELETROCALHA PERFURADA OU LISA,300X100MM.FORNECIMENTO E COLOCACAO</t>
  </si>
  <si>
    <t>CRUZETA HORIZONTAL,90º,PARA ELETROCALHA PERFURADA OU LISA,400X100MM.FORNECIMENTO E COLOCACAO</t>
  </si>
  <si>
    <t>COTOVELO RETO,PARA ELETROCALHA PERFURADA OU LISA,50X50MM.FORNECIMENTO E COLOCACAO</t>
  </si>
  <si>
    <t>COTOVELO RETO,PARA ELETROCALHA PERFURADA OU LISA,100X50MM.FORNECIMENTO E COLOCACAO</t>
  </si>
  <si>
    <t>COTOVELO RETO,PARA ELETROCALHA PERFURADA OU LISA,150X50MM.FORNECIMENTO E COLOCACAO</t>
  </si>
  <si>
    <t>COTOVELO RETO,PARA ELETROCALHA PERFURADA OU LISA,200X50MM.FORNECIMENTO E COLOCACAO</t>
  </si>
  <si>
    <t>COTOVELO RETO,PARA ELETROCALHA PERFURADA OU LISA,300X50MM.FORNECIMENTO E COLOCACAO</t>
  </si>
  <si>
    <t>COTOVELO RETO,PARA ELETROCALHA PERFURADA OU LISA,400X50MM.FORNECIMENTO E COLOCACAO</t>
  </si>
  <si>
    <t>COTOVELO RETO,PARA ELETROCALHA PERFURADA OU LISA,100X75MM.FORNECIMENTO E COLOCACAO</t>
  </si>
  <si>
    <t>COTOVELO RETO,PARA ELETROCALHA PERFURADA OU LISA,150X75MM.FORNECIMENTO E COLOCACAO</t>
  </si>
  <si>
    <t>COTOVELO RETO,PARA ELETROCALHA PERFURADA OU LISA,200X75MM.FORNECIMENTO E COLOCACAO</t>
  </si>
  <si>
    <t>COTOVELO RETO,PARA ELETROCALHA PERFURADA OU LISA,300X75MM.FORNECIMENTO E COLOCACAO</t>
  </si>
  <si>
    <t>COTOVELO RETO,PARA ELETROCALHA PERFURADA OU LISA,400X75MM.FORNECIMENTO E COLOCACAO</t>
  </si>
  <si>
    <t>COTOVELO RETO,PARA ELETROCALHA PERFURADA OU LISA,100X100MM.FORNECIMENTO E COLOCACAO</t>
  </si>
  <si>
    <t>COTOVELO RETO,PARA ELETROCALHA PERFURADA OU LISA,150X100MM.FORNECIMENTO E COLOCACAO</t>
  </si>
  <si>
    <t>COTOVELO RETO,PARA ELETROCALHA PERFURADA OU LISA,200X100MM.FORNECIMENTO E COLOCACAO</t>
  </si>
  <si>
    <t>COTOVELO RETO,PARA ELETROCALHA PERFURADA OU LISA,300X100MM.FORNECIMENTO E COLOCACAO</t>
  </si>
  <si>
    <t>COTOVELO RETO,PARA ELETROCALHA PERFURADA OU LISA,400X100MM.FORNECIMENTO E COLOCACAO</t>
  </si>
  <si>
    <t>TE RETO,PARA ELETROCALHA PERFURADA OU LISA,50X50MM.FORNECIMENTO E COLOCACAO</t>
  </si>
  <si>
    <t>TE RETO,PARA ELETROCALHA PERFURADA OU LISA,100X50MM.FORNECIMENTO E COLOCACAO</t>
  </si>
  <si>
    <t>TE RETO,PARA ELETROCALHA PERFURADA OU LISA,150X50MM.FORNECIMENTO E COLOCACAO</t>
  </si>
  <si>
    <t>TE RETO,PARA ELETROCALHA PERFURADA OU LISA,200X50MM.FORNECIMENTO E COLOCACAO</t>
  </si>
  <si>
    <t>TE RETO,PARA ELETROCALHA PERFURADA OU LISA,300X50MM.FORNECIMENTO E COLOCACAO</t>
  </si>
  <si>
    <t>TE RETO,PARA ELETROCALHA PERFURADA OU LISA,400X50MM.FORNECIMENTO E COLOCACAO</t>
  </si>
  <si>
    <t>TE RETO,PARA ELETROCALHA PERFURADA OU LISA,100X75MM.FORNECIMENTO E COLOCACAO</t>
  </si>
  <si>
    <t>TE RETO,PARA ELETROCALHA PERFURADA OU LISA,150X75MM.FORNECIMENTO E COLOCACAO</t>
  </si>
  <si>
    <t>TE RETO,PARA ELETROCALHA PERFURADA OU LISA,200X75MM.FORNECIMENTO E COLOCACAO</t>
  </si>
  <si>
    <t>TE RETO,PARA ELETROCALHA PERFURADA OU LISA,300X75MM.FORNECIMENTO E COLOCACAO</t>
  </si>
  <si>
    <t>TE RETO,PARA ELETROCALHA PERFURADA OU LISA,400X75MM.FORNECIMENTO E COLOCACAO</t>
  </si>
  <si>
    <t>TE RETO,PARA ELETROCALHA PERFURADA OU LISA,100X100MM.FORNECIMENTO E COLOCACAO</t>
  </si>
  <si>
    <t>TE RETO,PARA ELETROCALHA PERFURADA OU LISA,150X100MM.FORNECIMENTO E COLOCACAO</t>
  </si>
  <si>
    <t>TE RETO,PARA ELETROCALHA PERFURADA OU LISA,200X100MM.FORNECIMENTO E COLOCACAO</t>
  </si>
  <si>
    <t>TE RETO,PARA ELETROCALHA PERFURADA OU LISA,300X100MM.FORNECIMENTO E COLOCACAO</t>
  </si>
  <si>
    <t>TE RETO,PARA ELETROCALHA PERFURADA OU LISA,400X100MM.FORNECIMENTO E COLOCACAO</t>
  </si>
  <si>
    <t>CRUZETA RETA,PARA ELETROCALHA PERFURADA OU LISA,50X50MM.FORNECIMENTO E COLOCACAO</t>
  </si>
  <si>
    <t>CRUZETA RETA,PARA ELETROCALHA PERFURADA OU LISA,100X50MM.FORNECIMENTO E COLOCACAO</t>
  </si>
  <si>
    <t>CRUZETA RETA,PARA ELETROCALHA PERFURADA OU LISA,150X50MM.FORNECIMENTO E COLOCACAO</t>
  </si>
  <si>
    <t>CRUZETA RETA,PARA ELETROCALHA PERFURADA OU LISA,200X50MM.FORNECIMENTO E COLOCACAO</t>
  </si>
  <si>
    <t>CRUZETA RETA,PARA ELETROCALHA PERFURADA OU LISA,300X50MM.FORNECIMENTO E COLOCACAO</t>
  </si>
  <si>
    <t>CRUZETA RETA,PARA ELETROCALHA PERFURADA OU LISA,400X50MM.FORNECIMENTO E COLOCACAO</t>
  </si>
  <si>
    <t>CRUZETA RETA,PARA ELETROCALHA PERFURADA OU LISA,100X75MM.FORNECIMENTO E COLOCACAO</t>
  </si>
  <si>
    <t>CRUZETA RETA,PARA ELETROCALHA PERFURADA OU LISA,150X75MM.FORNECIMENTO E COLOCACAO</t>
  </si>
  <si>
    <t>CRUZETA RETA,PARA ELETROCALHA PERFURADA OU LISA,200X75MM.FORNECIMENTO E COLOCACAO</t>
  </si>
  <si>
    <t>CRUZETA RETA,PARA ELETROCALHA PERFURADA OU LISA,300X75MM.FORNECIMENTO E COLOCACAO</t>
  </si>
  <si>
    <t>CRUZETA RETA,PARA ELETROCALHA PERFURADA OU LISA,400X75MM.FORNECIMENTO E COLOCACAO</t>
  </si>
  <si>
    <t>CRUZETA RETA,PARA ELETROCALHA PERFURADA OU LISA,100X100MM.FORNECIMENTO E COLOCACAO</t>
  </si>
  <si>
    <t>CRUZETA RETA,PARA ELETROCALHA PERFURADA OU LISA,150X100MM.FORNECIMENTO E COLOCACAO</t>
  </si>
  <si>
    <t>CRUZETA RETA,PARA ELETROCALHA PERFURADA OU LISA,200X100MM.FORNECIMENTO E COLOCACAO</t>
  </si>
  <si>
    <t>CRUZETA RETA,PARA ELETROCALHA PERFURADA OU LISA,300X100MM.FORNECIMENTO E COLOCACAO</t>
  </si>
  <si>
    <t>CRUZETA RETA,PARA ELETROCALHA PERFURADA OU LISA,400X100MM.FORNECIMENTO E COLOCACAO</t>
  </si>
  <si>
    <t>REDUCAO CONCENTRICA,PARA ELETROCALHA PERFURADA OU LISA,100X50MM.FORNECIMENTO E COLOCACAO</t>
  </si>
  <si>
    <t>REDUCAO CONCENTRICA,PARA ELETROCALHA PERFURADA OU LISA,150X100MM.FORNECIMENTO E COLOCACAO</t>
  </si>
  <si>
    <t>REDUCAO CONCENTRICA,PARA ELETROCALHA PERFURADA OU LISA,150X50MM.FORNECIMENTO E COLOCACAO</t>
  </si>
  <si>
    <t>REDUCAO CONCENTRICA,PARA ELETROCALHA PERFURADA OU LISA,200X150MM.FORNECIMENTO E COLOCACAO</t>
  </si>
  <si>
    <t>REDUCAO CONCENTRICA,PARA ELETROCALHA PERFURADA OU LISA,200X100MM.FORNECIMENTO E COLOCACAO</t>
  </si>
  <si>
    <t>REDUCAO CONCENTRICA,PARA ELETROCALHA PERFURADA OU LISA,200X50MM.FORNECIMENTO E COLOCACAO</t>
  </si>
  <si>
    <t>REDUCAO CONCENTRICA,PARA ELETROCALHA PERFURADA OU LISA,300X200MM.FORNECIMENTO E COLOCACAO</t>
  </si>
  <si>
    <t>REDUCAO CONCENTRICA,PARA ELETROCALHA PERFURADA OU LISA,300X150MM.FORNECIMENTO E COLOCACAO</t>
  </si>
  <si>
    <t>REDUCAO CONCENTRICA,PARA ELETROCALHA PERFURADA OU LISA,300X100MM.FORNECIMENTO E COLOCACAO</t>
  </si>
  <si>
    <t>REDUCAO CONCENTRICA,PARA ELETROCALHA PERFURADA OU LISA,300X50MM.FORNECIMENTO E COLOCACAO</t>
  </si>
  <si>
    <t>REDUCAO CONCENTRICA,PARA ELETROCALHA PERFURADA OU LISA,400X300MM.FORNECIMENTO E COLOCACAO</t>
  </si>
  <si>
    <t>REDUCAO CONCENTRICA,PARA ELETROCALHA PERFURADA OU LISA,400X200MM.FORNECIMENTO E COLOCACAO</t>
  </si>
  <si>
    <t>REDUCAO CONCENTRICA,PARA ELETROCALHA PERFURADA OU LISA,400X150MM.FORNECIMENTO E COLOCACAO</t>
  </si>
  <si>
    <t>REDUCAO CONCENTRICA,PARA ELETROCALHA PERFURADA OU LISA,400X100MM.FORNECIMENTO E COLOCACAO</t>
  </si>
  <si>
    <t>REDUCAO CONCENTRICA,PARA ELETROCALHA PERFURADA OU LISA,400X50MM.FORNECIMENTO E COLOCACAO</t>
  </si>
  <si>
    <t>TE VERTICAL(SUBIDA),PARA ELETROCALHA PERFURADA OU LISA,50X50MM.FORNECIMENTO E COLOCACAO</t>
  </si>
  <si>
    <t>TE VERTICAL(SUBIDA),PARA ELETROCALHA PERFURADA OU LISA,100X50MM.FORNECIMENTO E COLOCACAO</t>
  </si>
  <si>
    <t>TE VERTICAL(SUBIDA),PARA ELETROCALHA PERFURADA OU LISA,150X50MM.FORNECIMENTO E COLOCACAO</t>
  </si>
  <si>
    <t>TE VERTICAL(SUBIDA),PARA ELETROCALHA PERFURADA OU LISA,200X50MM.FORNECIMENTO E COLOCACAO</t>
  </si>
  <si>
    <t>TE VERTICAL(SUBIDA),PARA ELETROCALHA PERFURADA OU LISA,300X50MM.FORNECIMENTO E COLOCACAO</t>
  </si>
  <si>
    <t>TE VERTICAL(SUBIDA),PARA ELETROCALHA PERFURADA OU LISA,400X50MM.FORNECIMENTO E COLOCACAO</t>
  </si>
  <si>
    <t>TE VERTICAL(SUBIDA),PARA ELETROCALHA PERFURADA OU LISA,100X75MM.FORNECIMENTO E COLOCACAO</t>
  </si>
  <si>
    <t>TE VERTICAL(SUBIDA),PARA ELETROCALHA PERFURADA OU LISA,150X75MM.FORNECIMENTO E COLOCACAO</t>
  </si>
  <si>
    <t>TE VERTICAL(SUBIDA),PARA ELETROCALHA PERFURADA OU LISA,200X75MM.FORNECIMENTO E COLOCACAO</t>
  </si>
  <si>
    <t>TE VERTICAL(SUBIDA),PARA ELETROCALHA PERFURADA OU LISA,300X75MM.FORNECIMENTO E COLOCACAO</t>
  </si>
  <si>
    <t>TE VERTICAL(SUBIDA),PARA ELETROCALHA PERFURADA OU LISA,400X75MM.FORNECIMENTO E COLOCACAO</t>
  </si>
  <si>
    <t>TE VERTICAL(SUBIDA),PARA ELETROCALHA PERFURADA OU LISA,100X100MM.FORNECIMENTO E COLOCACAO</t>
  </si>
  <si>
    <t>TE VERTICAL(SUBIDA),PARA ELETROCALHA PERFURADA OU LISA,150X100MM.FORNECIMENTO E COLOCACAO</t>
  </si>
  <si>
    <t>TE VERTICAL(SUBIDA),PARA ELETROCALHA PERFURADA OU LISA,200X100MM.FORNECIMENTO E COLOCACAO</t>
  </si>
  <si>
    <t>TE VERTICAL(SUBIDA),PARA ELETROCALHA PERFURADA OU LISA,300X100MM.FORNECIMENTO E COLOCACAO</t>
  </si>
  <si>
    <t>TE VERTICAL(SUBIDA),PARA ELETROCALHA PERFURADA OU LISA,400X100MM.FORNECIMENTO E COLOCACAO</t>
  </si>
  <si>
    <t>TE VERTICAL(DESCIDA),PARA ELETROCALHA PERFURADA OU LISA,50X50MM.FORNECIMENTO E COLOCACAO</t>
  </si>
  <si>
    <t>TE VERTICAL(DESCIDA),PARA ELETROCALHA PERFURADA OU LISA,100X50MM.FORNECIMENTO E COLOCACAO</t>
  </si>
  <si>
    <t>TE VERTICAL(DESCIDA),PARA ELETROCALHA PERFURADA OU LISA,150X50MM.FORNECIMENTO E COLOCACAO</t>
  </si>
  <si>
    <t>TE VERTICAL(DESCIDA),PARA ELETROCALHA PERFURADA OU LISA,200X50MM.FORNECIMENTO E COLOCACAO</t>
  </si>
  <si>
    <t>TE VERTICAL(DESCIDA),PARA ELETROCALHA PERFURADA OU LISA,300X50MM.FORNECIMENTO E COLOCACAO</t>
  </si>
  <si>
    <t>TE VERTICAL(DESCIDA),PARA ELETROCALHA PERFURADA OU LISA,400X50MM.FORNECIMENTO E COLOCACAO</t>
  </si>
  <si>
    <t>TE VERTICAL(DESCIDA),PARA ELETROCALHA PERFURADA OU LISA,100X75MM.FORNECIMENTO E COLOCACAO</t>
  </si>
  <si>
    <t>TE VERTICAL(DESCIDA),PARA ELETROCALHA PERFURADA OU LISA,150X75MM.FORNECIMENTO E COLOCACAO</t>
  </si>
  <si>
    <t>TE VERTICAL(DESCIDA),PARA ELETROCALHA PERFURADA OU LISA,200X75MM.FORNECIMENTO E COLOCACAO</t>
  </si>
  <si>
    <t>TE VERTICAL(DESCIDA),PARA ELETROCALHA PERFURADA OU LISA,300X75MM.FORNECIMENTO E COLOCACAO</t>
  </si>
  <si>
    <t>TE VERTICAL(DESCIDA),PARA ELETROCALHA PERFURADA OU LISA,400X75MM.FORNECIMENTO E COLOCACAO</t>
  </si>
  <si>
    <t>TE VERTICAL(DESCIDA),PARA ELETROCALHA PERFURADA OU LISA,100X100MM.FORNECIMENTO E COLOCACAO</t>
  </si>
  <si>
    <t>TE VERTICAL(DESCIDA),PARA ELETROCALHA PERFURADA OU LISA,150X100MM.FORNECIMENTO E COLOCACAO</t>
  </si>
  <si>
    <t>TE VERTICAL(DESCIDA),PARA ELETROCALHA PERFURADA OU LISA,200X100MM.FORNECIMENTO E COLOCACAO</t>
  </si>
  <si>
    <t>TE VERTICAL(DESCIDA),PARA ELETROCALHA PERFURADA OU LISA,300X100MM.FORNECIMENTO E COLOCACAO</t>
  </si>
  <si>
    <t>TE VERTICAL(DESCIDA),PARA ELETROCALHA PERFURADA OU LISA,400X100MM.FORNECIMENTO E COLOCACAO</t>
  </si>
  <si>
    <t>TERMINAL DE FECHAMENTO LISO,PARA ELETROCALHA PERFURADA OU LISA,50X50MM.FORNECIMENTO E COLOCACAO</t>
  </si>
  <si>
    <t>TERMINAL DE FECHAMENTO LISO,PARA ELETROCALHA PERFURADA OU LISA,100X50MM.FORNECIMENTO E COLOCACAO</t>
  </si>
  <si>
    <t>TERMINAL DE FECHAMENTO LISO,PARA ELETROCALHA PERFURADA OU LISA,150X50MM.FORNECIMENTO E COLOCACAO</t>
  </si>
  <si>
    <t>TERMINAL DE FECHAMENTO LISO,PARA ELETROCALHA PERFURADA OU LISA,200X50MM.FORNECIMENTO E COLOCACAO</t>
  </si>
  <si>
    <t>TERMINAL DE FECHAMENTO LISO,PARA ELETROCALHA PERFURADA OU LISA,300X50MM.FORNECIMENTO E COLOCACAO</t>
  </si>
  <si>
    <t>TERMINAL DE FECHAMENTO LISO,PARA ELETROCALHA PERFURADA OU LISA,400X50MM.FORNECIMENTO E COLOCACAO</t>
  </si>
  <si>
    <t>TERMINAL DE FECHAMENTO LISO,PARA ELETROCALHA PERFURADA OU LISA,100X75MM.FORNECIMENTO E COLOCACAO</t>
  </si>
  <si>
    <t>TERMINAL DE FECHAMENTO LISO,PARA ELETROCALHA PERFURADA OU LISA,150X75MM.FORNECIMENTO E COLOCACAO</t>
  </si>
  <si>
    <t>TERMINAL DE FECHAMENTO LISO,PARA ELETROCALHA PERFURADA OU LISA,200X75MM.FORNECIMENTO E COLOCACAO</t>
  </si>
  <si>
    <t>TERMINAL DE FECHAMENTO LISO,PARA ELETROCALHA PERFURADA OU LISA,300X75MM.FORNECIMENTO E COLOCACAO</t>
  </si>
  <si>
    <t>TERMINAL DE FECHAMENTO LISO,PARA ELETROCALHA PERFURADA OU LISA,400X75MM.FORNECIMENTO E COLOCACAO</t>
  </si>
  <si>
    <t>TERMINAL DE FECHAMENTO LISO,PARA ELETROCALHA PERFURADA OU LISA,100X100MM.FORNECIMENTO E COLOCACAO</t>
  </si>
  <si>
    <t>TERMINAL DE FECHAMENTO LISO,PARA ELETROCALHA PERFURADA OU LISA,150X100MM.FORNECIMENTO E COLOCACAO</t>
  </si>
  <si>
    <t>TERMINAL DE FECHAMENTO LISO,PARA ELETROCALHA PERFURADA OU LISA,200X100MM.FORNECIMENTO E COLOCACAO</t>
  </si>
  <si>
    <t>TERMINAL DE FECHAMENTO LISO,PARA ELETROCALHA PERFURADA OU LISA,300X100MM.FORNECIMENTO E COLOCACAO</t>
  </si>
  <si>
    <t>TERMINAL DE FECHAMENTO LISO,PARA ELETROCALHA PERFURADA OU LISA,400X100MM.FORNECIMENTO E COLOCACAO</t>
  </si>
  <si>
    <t>TERMINAL DE FECHAMENTO,PARA ELETROCALHA PERFURADA OU LISA,50X50MM,COM SAIDA PARA TUBO.FORNECIMENTO E COLOCACAO</t>
  </si>
  <si>
    <t>TERMINAL DE FECHAMENTO,PARA ELETROCALHA PERFURADA OU LISA,100X50MM,COM SAIDA PARA TUBO.FORNECIMENTO E COLOCACAO</t>
  </si>
  <si>
    <t>TERMINAL DE FECHAMENTO,PARA ELETROCALHA PERFURADA OU LISA,150X50MM,COM SAIDA PARA TUBO.FORNECIMENTO E COLOCACAO</t>
  </si>
  <si>
    <t>TERMINAL DE FECHAMENTO,PARA ELETROCALHA PERFURADA OU LISA,200X50MM,COM SAIDA PARA TUBO.FORNECIMENTO E COLOCACAO</t>
  </si>
  <si>
    <t>TERMINAL DE FECHAMENTO,PARA ELETROCALHA PERFURADA OU LISA,300X50MM,COM SAIDA PARA TUBO.FORNECIMENTO E COLOCACAO</t>
  </si>
  <si>
    <t>TERMINAL DE FECHAMENTO,PARA ELETROCALHA PERFURADA OU LISA,400X50MM,COM SAIDA PARA TUBO.FORNECIMENTO E COLOCACAO</t>
  </si>
  <si>
    <t>TERMINAL DE FECHAMENTO,PARA ELETROCALHA PERFURADA OU LISA,100X75MM,COM SAIDA PARA TUBO.FORNECIMENTO E COLOCACAO</t>
  </si>
  <si>
    <t>TERMINAL DE FECHAMENTO,PARA ELETROCALHA PERFURADA OU LISA,150X75MM,COM SAIDA PARA TUBO.FORNECIMENTO E COLOCACAO</t>
  </si>
  <si>
    <t>TERMINAL DE FECHAMENTO,PARA ELETROCALHA PERFURADA OU LISA,200X75MM,COM SAIDA PARA TUBO.FORNECIMENTO E COLOCACAO</t>
  </si>
  <si>
    <t>TERMINAL DE FECHAMENTO,PARA ELETROCALHA PERFURADA OU LISA,300X75MM,COM SAIDA PARA TUBO.FORNECIMENTO E COLOCACAO</t>
  </si>
  <si>
    <t>TERMINAL DE FECHAMENTO,PARA ELETROCALHA PERFURADA OU LISA,400X75MM,COM SAIDA PARA TUBO.FORNECIMENTO E COLOCACAO</t>
  </si>
  <si>
    <t>TERMINAL DE FECHAMENTO,PARA ELETROCALHA PERFURADA OU LISA,100X100MM,COM SAIDA PARA TUBO.FORNECIMENTO E COLOCACAO</t>
  </si>
  <si>
    <t>TERMINAL DE FECHAMENTO,PARA ELETROCALHA PERFURADA OU LISA,150X100MM,COM SAIDA PARA TUBO.FORNECIMENTO E COLOCACAO</t>
  </si>
  <si>
    <t>TERMINAL DE FECHAMENTO,PARA ELETROCALHA PERFURADA OU LISA,200X100MM,COM SAIDA PARA TUBO.FORNECIMENTO E COLOCACAO</t>
  </si>
  <si>
    <t>TERMINAL DE FECHAMENTO,PARA ELETROCALHA PERFURADA OU LISA,300X100MM,COM SAIDA PARA TUBO.FORNECIMENTO E COLOCACAO</t>
  </si>
  <si>
    <t>TERMINAL DE FECHAMENTO,PARA ELETROCALHA PERFURADA OU LISA,400X100MM,COM SAIDA PARA TUBO.FORNECIMENTO E COLOCACAO</t>
  </si>
  <si>
    <t>ACOPLAMENTO EM PAINEL,PARA ELETROCALHA PERFURADA OU LISA,50X50MM.FORNECIMENTO E COLOCACAO</t>
  </si>
  <si>
    <t>ACOPLAMENTO EM PAINEL,PARA ELETROCALHA PERFURADA OU LISA,100X50MM.FORNECIMENTO E COLOCACAO</t>
  </si>
  <si>
    <t>ACOPLAMENTO EM PAINEL,PARA ELETROCALHA PERFURADA OU LISA,150X50MM.FORNECIMENTO E COLOCACAO</t>
  </si>
  <si>
    <t>ACOPLAMENTO EM PAINEL,PARA ELETROCALHA PERFURADA OU LISA,200X50MM.FORNECIMENTO E COLOCACAO</t>
  </si>
  <si>
    <t>ACOPLAMENTO EM PAINEL,PARA ELETROCALHA PERFURADA OU LISA,300X50MM.FORNECIMENTO E COLOCACAO</t>
  </si>
  <si>
    <t>ACOPLAMENTO EM PAINEL,PARA ELETROCALHA PERFURADA OU LISA,400X50MM.FORNECIMENTO E COLOCACAO</t>
  </si>
  <si>
    <t>ACOPLAMENTO EM PAINEL,PARA ELETROCALHA PERFURADA OU LISA,100X75MM.FORNECIMENTO E COLOCACAO</t>
  </si>
  <si>
    <t>ACOPLAMENTO EM PAINEL,PARA ELETROCALHA PERFURADA OU LISA,150X75MM.FORNECIMENTO E COLOCACAO</t>
  </si>
  <si>
    <t>ACOPLAMENTO EM PAINEL,PARA ELETROCALHA PERFURADA OU LISA,200X75MM.FORNECIMENTO E COLOCACAO</t>
  </si>
  <si>
    <t>ACOPLAMENTO EM PAINEL,PARA ELETROCALHA PERFURADA OU LISA,300X75MM.FORNECIMENTO E COLOCACAO</t>
  </si>
  <si>
    <t>ACOPLAMENTO EM PAINEL,PARA ELETROCALHA PERFURADA OU LISA,400X75MM.FORNECIMENTO E COLOCACAO</t>
  </si>
  <si>
    <t>ACOPLAMENTO EM PAINEL,PARA ELETROCALHA PERFURADA OU LISA,100X100MM.FORNECIMENTO E COLOCACAO</t>
  </si>
  <si>
    <t>ACOPLAMENTO EM PAINEL,PARA ELETROCALHA PERFURADA OU LISA,150X100MM.FORNECIMENTO E COLOCACAO</t>
  </si>
  <si>
    <t>ACOPLAMENTO EM PAINEL,PARA ELETROCALHA PERFURADA OU LISA,200X100MM.FORNECIMENTO E COLOCACAO</t>
  </si>
  <si>
    <t>ACOPLAMENTO EM PAINEL,PARA ELETROCALHA PERFURADA OU LISA,300X100MM.FORNECIMENTO E COLOCACAO</t>
  </si>
  <si>
    <t>ACOPLAMENTO EM PAINEL,PARA ELETROCALHA PERFURADA OU LISA,400X100MM.FORNECIMENTO E COLOCACAO</t>
  </si>
  <si>
    <t>GOTEJADOR PARA ELETROCALHA PERFURADA OU LISA,50X50MM.FORNECIMENTO E COLOCACAO</t>
  </si>
  <si>
    <t>GOTEJADOR PARA ELETROCALHA PERFURADA OU LISA,100X50MM.FORNECIMENTO E COLOCACAO</t>
  </si>
  <si>
    <t>GOTEJADOR PARA ELETROCALHA PERFURADA OU LISA,150X50MM.FORNECIMENTO E COLOCACAO</t>
  </si>
  <si>
    <t>GOTEJADOR PARA ELETROCALHA PERFURADA OU LISA,200X50MM.FORNECIMENTO E COLOCACAO</t>
  </si>
  <si>
    <t>GOTEJADOR PARA ELETROCALHA PERFURADA OU LISA,300X50MM.FORNECIMENTO E COLOCACAO</t>
  </si>
  <si>
    <t>GOTEJADOR PARA ELETROCALHA PERFURADA OU LISA,400X50MM.FORNECIMENTO E COLOCACAO</t>
  </si>
  <si>
    <t>GOTEJADOR PARA ELETROCALHA PERFURADA OU LISA,100X75MM.FORNECIMENTO E COLOCACAO</t>
  </si>
  <si>
    <t>GOTEJADOR PARA ELETROCALHA PERFURADA OU LISA,150X75MM.FORNECIMENTO E COLOCACAO</t>
  </si>
  <si>
    <t>GOTEJADOR PARA ELETROCALHA PERFURADA OU LISA,200X75MM.FORNECIMENTO E COLOCACAO</t>
  </si>
  <si>
    <t>GOTEJADOR PARA ELETROCALHA PERFURADA OU LISA,300X75MM.FORNECIMENTO E COLOCACAO</t>
  </si>
  <si>
    <t>GOTEJADOR PARA ELETROCALHA PERFURADA OU LISA,400X75MM.FORNECIMENTO E COLOCACAO</t>
  </si>
  <si>
    <t>GOTEJADOR PARA ELETROCALHA PERFURADA OU LISA,100X100MM.FORNECIMENTO E COLOCACAO</t>
  </si>
  <si>
    <t>GOTEJADOR PARA ELETROCALHA PERFURADA OU LISA,150X100MM.FORNECIMENTO E COLOCACAO</t>
  </si>
  <si>
    <t>GOTEJADOR PARA ELETROCALHA PERFURADA OU LISA,200X100MM.FORNECIMENTO E COLOCACAO</t>
  </si>
  <si>
    <t>GOTEJADOR PARA ELETROCALHA PERFURADA OU LISA,300X100MM.FORNECIMENTO E COLOCACAO</t>
  </si>
  <si>
    <t>GOTEJADOR PARA ELETROCALHA PERFURADA OU LISA,400X100MM.FORNECIMENTO E COLOCACAO</t>
  </si>
  <si>
    <t>INTERRUPTOR DE EMBUTIR COM 1 TECLA SIMPLES FOSFORESCENTE E PLACA.FORNECIMENTO E COLOCACAO</t>
  </si>
  <si>
    <t>INTERRUPTOR DE EMBUTIR COM 2 TECLAS SIMPLES FOSFORESCENTES E PLACA.FORNECIMENTO E COLOCACAO</t>
  </si>
  <si>
    <t>INTERRUPTOR DE EMBUTIR COM 3 TECLAS SIMPLES FOSFORESCENTES E PLACA.FORNECIMENTO E COLOCACAO</t>
  </si>
  <si>
    <t>INTERRUPTOR THREE-WAY DE EMBUTIR COM TECLA FOSFORESCENTE,INCLUSIVE PLACA.FORNECIMENTO E COLOCACAO</t>
  </si>
  <si>
    <t>INTERRUPTOR COM 1 TECLA SIMPLES E TOMADA 2P+T,10A/250V,PADRAO BRASILEIRO,DE EMBUTIR,COM PLACA DE 4"X2".FORNECIMENTO E COLOCACAO</t>
  </si>
  <si>
    <t>INTERRUPTOR COM 2 TECLAS SIMPLES E TOMADA 2P+T,10A/250V,PADRAO BRASILEIRO,DE EMBUTIR,COM PLACA DE 4"X2".FORNECIMENTO E COLOCACAO</t>
  </si>
  <si>
    <t>TOMADA ELETRICA 2P+T,10A/250V,PADRAO BRASILEIRO,DE EMBUTIR,COM PLACA 4"X2".FORNECIMENTO E COLOCACAO.</t>
  </si>
  <si>
    <t>TOMADA ELETRICA 2P+T,20A/250V,PADRAO BRASILEIRO,DE EMBUTIR,COM PLACA 4"X2".FORNECIMENTO E COLOCACAO</t>
  </si>
  <si>
    <t>TOMADA ELETRICA 2P+T,10A/250V,PADRAO BRASILEIRO,DE SOBREPOR.FORNECIMENTO E COLOCACAO</t>
  </si>
  <si>
    <t>TOMADA ELETRICA 2P+T,20A/250V,PADRAO BRASILEIRO,DE SOBREPOR.FORNECIMENTO E COLOCACAO</t>
  </si>
  <si>
    <t>TOMADA DE BAQUELITE,DE SOBREPOR,REVESTIDA DE BORRACHA,TRIPOLAR 15A.FORNECIMENTO E COLOCACAO</t>
  </si>
  <si>
    <t>TOMADA ELETRICA 2P+T,20A/250V,PADRAO BRASILEIRO,DE EMBUTIR,COM PLACA 4"X2",INCLUSIVE CAIXA DE DISTRIBUICAO E 2 DISJUNTORES MONOFASICOS DE 10 A 30A.FORNECIMENTO E COLOCACAO</t>
  </si>
  <si>
    <t>TOMADA 4 PINOS,DE SOBREPOR,COMPLETA,PARA TELEFONE.FORNECIMENTO E COLOCACAO</t>
  </si>
  <si>
    <t>TOMADA 4 PINOS,DE EMBUTIR,COMPLETA,PARA TELEFONE.FORNECIMENTO E COLOCACAO</t>
  </si>
  <si>
    <t>TOMADA TIPO RJ11,DE SOBREPOR,COMPLETA,PARA TELEFONE.FORNECIMENTO E COLOCACAO</t>
  </si>
  <si>
    <t>TOMADA TIPO RJ11,DE EMBUTIR,COMPLETA,PARA TELEFONE.FORNECIMENTO E COLOCACAO</t>
  </si>
  <si>
    <t>TOMADA TIPO RJ45,DE SOBREPOR,COMPLETA,PARA LOGICA.FORNECIMENTO E COLOCACAO</t>
  </si>
  <si>
    <t>TOMADA TIPO RJ45,DE EMBUTIR,COMPLETA,PARA LOGICA.FORNECIMENTO E COLOCACAO</t>
  </si>
  <si>
    <t>TOMADA COAXIAL,DE SOBREPOR,COMPLETA,PARA ANTENA DE TV.FORNECIMENTO E COLOCACAO</t>
  </si>
  <si>
    <t>TOMADA COAXIAL,DE EMBUTIR,COMPLETA,PARA ANTENA DE TV.FORNECIMENTO E COLOCACAO</t>
  </si>
  <si>
    <t>LAMPADA INCANDESCENTE HALOGENA,DE 50W-12V.FORNECIMENTO E COLOCACAO</t>
  </si>
  <si>
    <t>LAMPADA INCANDESCENTE HALOGENA,DE 20W-12V.FORNECIMENTO E COLOCACAO</t>
  </si>
  <si>
    <t>LAMPADA FLUORESCENTE,TRIFOSFORO,DE 16W.FORNECIMENTO E COLOCACAO</t>
  </si>
  <si>
    <t>LAMPADA FLUORESCENTE,TRIFOSFORO,DE 32W.FORNECIMENTO E COLOCACAO</t>
  </si>
  <si>
    <t>LAMPADA FLUORESCENTE COMPACTA INTEGRADA,ELETRONICA,DE 25W.FORNECIMENTO E COLOCACAO</t>
  </si>
  <si>
    <t>LAMPADA FLUORESCENTE COMPACTA INTEGRADA,ELETRONICA,DE 18W.FORNECIMENTO E COLOCACAO</t>
  </si>
  <si>
    <t>LAMPADA DE VAPOR DE MERCURIO,DE 250W.FORNECIMENTO E COLOCACAO</t>
  </si>
  <si>
    <t>LAMPADA DE VAPOR DE MERCURIO,DE 400W.FORNECIMENTO E COLOCACAO</t>
  </si>
  <si>
    <t>LAMPADA DE VAPOR DE SODIO DE 70W-110/220V.FORNECIMENTO E COLOCACAO</t>
  </si>
  <si>
    <t>LAMPADA DE VAPOR DE SODIO DE 100W-110/220V.FORNECIMENTO E COLOCACAO</t>
  </si>
  <si>
    <t>LAMPADA DE VAPOR DE SODIO DE 150W-110/220V.FORNECIMENTO E COLOCACAO</t>
  </si>
  <si>
    <t>LAMPADA DE VAPOR DE SODIO DE 250W-110/200V.FORNECIMENTO E COLOCACAO</t>
  </si>
  <si>
    <t>LAMPADA DE VAPOR DE SODIO DE 400W-110/220V.FORNECIMENTO E COLOCACAO</t>
  </si>
  <si>
    <t>LAMPADA DE VAPOR METALICO OVOIDE DE 250W-220V,BULBO OVOIDE.FORNECIMENTO E COLOCACAO</t>
  </si>
  <si>
    <t>LAMPADA DE VAPOR METALICO OVOIDE DE 400W-220V,BULBO OVOIDE.FORNECIMENTO E COLOCACAO</t>
  </si>
  <si>
    <t>LAMPADA DE VAPOR METALICO DE 2000W-220V,BULBO OVOIDE.FORNECIMENTO E COLOCACAO</t>
  </si>
  <si>
    <t>LAMPADA LED,BULBO,A60,4,5W,100/240V,BASE E-27.FORNECIMENTO E COLOCACAO</t>
  </si>
  <si>
    <t>LAMPADA LED,BULBO,A60,7W,100/240V,BASE E-27.FORNECIMENTO ECOLOCACAO</t>
  </si>
  <si>
    <t>LAMPADA LED,BULBO,A60,8W,100/240V,BASE E-27.FORNECIMENTO ECOLOCACAO</t>
  </si>
  <si>
    <t>LAMPADA LED,BULBO,A60,9W,100/240V,BASE E-27.FORNECIMENTO E COLOCACAO</t>
  </si>
  <si>
    <t>LAMPADA LED,BULBO,A60,10,5W,100/240V,BASE E-27.FORNECIMENTO E COLOCACAO</t>
  </si>
  <si>
    <t>LAMPADA LED,BULBO,PAR 20,7W,120V,BASE E-27.FORNECIMENTO E COLOCACAO</t>
  </si>
  <si>
    <t>LAMPADA LED,BULBO,PAR 30,10W,120/220V/20D,BASE E-27.FORNECIMENTO E COLOCACAO</t>
  </si>
  <si>
    <t>LAMPADA LED,BULBO,PAR 30,13W,120/220V,BASE E-27.FORNECIMENTO E COLOCACAO</t>
  </si>
  <si>
    <t>LAMPADA LED,BULBO,PAR 38,16W,120/220V,BASE E-27.FORNECIMENTO E COLOCACAO</t>
  </si>
  <si>
    <t>LAMPADA LED,TUBULAR,600MM,T8,9W,FLUXO LUMINOSO EM TORNO DE 900LM</t>
  </si>
  <si>
    <t>LAMPADA LED,TUBULAR,1200MM,T8,18W,FLUXO LUMINOSO EM TORNO DE 1850LM</t>
  </si>
  <si>
    <t>LAMPADA LED,TUBULAR,HF 1200MM,T5,26W,FLUXO LUMINOSO EM TORNO DE 3900LM</t>
  </si>
  <si>
    <t>LAMPADA LED,BULBO,A60,12W,100/200V,BASE E-27.FORNECIMENTO ECOLOCACAO</t>
  </si>
  <si>
    <t>LAMPADA LED,BULBO,A60,15W,100/240V,BASE E-27.FORNECIMENTO ECOLOCACAO</t>
  </si>
  <si>
    <t>LAMPADA LED,BULBO,A60,20W,100/240V,BASE E-27.FORNECIMENTO ECOLOCACAO</t>
  </si>
  <si>
    <t>LAMPADA LED,BULBO,A60,25W,100/240V,BASE E-27.FORNECIMENTO ECOLOCACAO</t>
  </si>
  <si>
    <t>LAMPADA LED,BULBO,A60,30W,100/240V,BASE E-27.FORNECIMENTO ECOLOCACAO</t>
  </si>
  <si>
    <t>COLOCACAO DE RESERVATORIO DE FIBROCIMENTO,FIBRA DE VIDRO OUSEMELHANTE DE 250L,INCLUSIVE PECAS DE APOIO EM ALVENARIA E MADEIRA SERRADA,E FLANGES DE LIGACAO HIDRAULICA,EXCLUSIVE FORNECIMENTO DO RESERVATORIO</t>
  </si>
  <si>
    <t>COLOCACAO DE RESERVATORIO DE FIBROCIMENTO,FIBRA DE VIDRO OUSEMELHANTE DE 300L,INCLUSIVE PECAS DE APOIO EM ALVENARIA E MADEIRA SERRADA E FLANGES DE LIGACAO HIDRAULICA,EXCLUSIVE FORNECIMENTO DO RESERVATORIO</t>
  </si>
  <si>
    <t>COLOCACAO DE RESERVATORIO DE FIBROCIMENTO,FIBRA DE VIDRO OUSEMELHANTE DE 500L,INCLUSIVE PECAS DE APOIO EM ALVENARIA E MADEIRA SERRADA,E FLANGES DE LIGACAO HIDRAULICA,EXCLUSIVE FORNECIMENTO DO RESERVATORIO</t>
  </si>
  <si>
    <t>COLOCACAO DE RESERVATORIO DE FIBROCIMENTO,FIBRA DE VIDRO OUSEMELHANTE COM 1000L,INCLUSIVE PECAS DE APOIO EM ALVENARIA E MADEIRA SERRADA,E FLANGES DE LIGACAO HIDRAULICA,EXCLUSIVE FORNECIMENTO DO RESERVATORIO</t>
  </si>
  <si>
    <t>COLOCACAO DE RESERVATORIO DE FIBROCIMENTO,FIBRA DE VIDRO OUSEMELHANTE DE 1.500L,INCLUSIVE PECAS DE APOIO EM ALVENARIA EMADEIRA SERRADA,E FLANGES DE LIGACAO HIDRAULICA,EXCLUSIVE FONECIMENTO DO RESERVATORIO</t>
  </si>
  <si>
    <t>COLOCACAO DE RESERVATORIO DE FIBROCIMENTO,FIBRA DE VIDRO OUSEMELHANTE DE 2.000L,INCLUSIVE PECAS DE APOIO EM ALVENARIA E MADEIRA SERRADA,E FLANGES DE LIGACAO HIDRAULICA,EXCLUSIVE FORNECIMENTO DO RESERVATORIO.</t>
  </si>
  <si>
    <t>COLOCACAO DE RESERVATORIO DE FOBROCIMENTO,FIBRA DE VIDRO OUSEMELHANTE DE 2.500L,INCLUSIVE PECAS DE APOIO EM ALVENARIA E MADEIRA SERRADA,E FLANGES DE LIGACAO HIDRAULICA,EXCLUSIVEFORNECIMENTO DO RESERVATORIO.</t>
  </si>
  <si>
    <t>COLOCACAO DE RESERVATORIO DE FRIBROCIMENTO,FIBRA DE VIDRO OU SEMELHANTE DE 3.000L,INCLUSIVE PECAS DE APOIO EM ALVENARIAE MADEIRA SERRADA,E FLANGES DE LIGACAO HIDRAULICA,EXCLUSIVEFORNECIMENTO DO RESERVATORIO</t>
  </si>
  <si>
    <t>COLOCACAO DE RESERVATORIO DE FIBROCIMENTO,FIBRA DE VIDRO OUSEMELHANTE DE 5.000L,INCLUSIVE PECAS DE APOIO EM ALVENARIA EMADEIRA SERRADA,E FLANGES DE LIGACAO HIDRAULICA,EXCLUSIVE FORNECIMENTO DO RESERVATORIO</t>
  </si>
  <si>
    <t>COLOCACAO DE RESERVATORIO DE FIBROCIMENTO,FIBRA DE VIDRO OUSEMELHANTE DE 6000L,INCLUSIVE PECAS DE APOIO EM ALVENARIA EMADEIRA SERRADA,E FLANGES DE LIGACAO HIDRAULICA,EXCLUSIVE FORNECIMENTO DO RESERVATORIO</t>
  </si>
  <si>
    <t>REGISTRO DE GAVETA,EM BRONZE,COM DIAMETRO DE 1/2".FORNECIMENTO E COLOCACAO</t>
  </si>
  <si>
    <t>REGISTRO DE GAVETA,EM BRONZE,COM DIAMETRO DE 3/4".FORNECIMENTO E COLOCACAO</t>
  </si>
  <si>
    <t>REGISTRO DE GAVETA,EM BRONZE,COM DIAMETRO DE 1".FORNECIMENTO E COLOCACAO</t>
  </si>
  <si>
    <t>REGISTRO DE GAVETA,EM BRONZE,COM DIAMETRO DE 1.1/4".FORNECIMENTO E COLOCACAO</t>
  </si>
  <si>
    <t>REGISTRO DE GAVETA,EM BRONZE,COM DIAMETRO DE 1.1/2".FORNECIMENTO E COLOCACAO</t>
  </si>
  <si>
    <t>REGISTRO DE GAVETA,EM BRONZE,COM DIAMETRO DE 2".FORNECIMENTO E COLOCACAO</t>
  </si>
  <si>
    <t>REGISTRO DE GAVETA,EM BRONZE,COM DIAMETRO DE 2.1/2".FORNECIMENTO E COLOCACAO</t>
  </si>
  <si>
    <t>REGISTRO DE GAVETA,EM BRONZE,COM DIAMETRO DE 3".FORNECIMENTO E COLOCACAO</t>
  </si>
  <si>
    <t>REGISTRO DE GAVETA,EM BRONZE,COM DIAMETRO DE 4".FORNECIMENTO E COLOCACAO</t>
  </si>
  <si>
    <t>REGISTRO DE ESFERA,EM BRONZE,COM DIAMETRO DE 1/2".FORNECIMENTO E COLOCACAO</t>
  </si>
  <si>
    <t>REGISTRO DE ESFERA,EM BRONZE,COM DIAMETRO DE 3/4".FORNECIMENTO E COLOCACAO</t>
  </si>
  <si>
    <t>REGISTRO DE ESFERA,EM BRONZE,COM DIAMETRO DE 1".FORNECIMENTO E COLOCACAO</t>
  </si>
  <si>
    <t>REGISTRO DE ESFERA,EM BRONZE,COM DIAMETRO DE 1.1/4".FORNECIMENTO E COLOCACAO</t>
  </si>
  <si>
    <t>REGISTRO DE ESFERA,EM BRONZE,COM DIAMETRO DE 1.1/2".FORNECIMENTO E COLOCACAO</t>
  </si>
  <si>
    <t>REGISTRO DE ESFERA,EM BRONZE,COM DIAMETRO DE 2".FORNECIMENTO E COLOCACAO</t>
  </si>
  <si>
    <t>VALVULA DE PE,EM BRONZE,COM DIAMETRO DE 3/4".FORNECIMENTO ECOLOCACAO</t>
  </si>
  <si>
    <t>VALVULA DE PE,EM BRONZE,COM DIAMETRO DE 1".FORNECIMENTO E COLOCACAO</t>
  </si>
  <si>
    <t>VALVULA DE PE,EM BRONZE,COM DIAMETRO DE 1.1/4".FORNECIMENTOE COLOCACAO</t>
  </si>
  <si>
    <t>VALVULA DE PE,EM BRONZE,COM DIAMETRO DE 1.1/2".FORNECIMENTOE COLOCACAO</t>
  </si>
  <si>
    <t>VALVULA DE PE,EM BRONZE,COM DIAMETRO DE 2".FORNECIMENTO E COLOCACAO</t>
  </si>
  <si>
    <t>VALVULA DE PE,EM BRONZE,COM DIAMETRO DE 2.1/2".FORNECIMENTOE COLOCACAO</t>
  </si>
  <si>
    <t>VALVULA DE PE,EM BRONZE,COM DIAMETRO DE 3".FORNECIMENTO E COLOCACAO</t>
  </si>
  <si>
    <t>VALVULA DE PE,EM BRONZE,COM DIAMETRO DE 4".FORNECIMENTO E COLOCACAO</t>
  </si>
  <si>
    <t>VALVULA DE RETENCAO VERTICAL,EM BRONZE,COM DIAMETRO DE 3/4".FORNECIMENTO E COLOCACAO</t>
  </si>
  <si>
    <t>VALVULA DE RETENCAO VERTICAL,EM BRONZE,COM DIAMETRO DE 1".FORNECIMENTO E COLOCACAO</t>
  </si>
  <si>
    <t>VALVULA DE RETENCAO VERTICAL,EM BRONZE,COM DIAMETRO DE 1.1/4".FORNECIMENTO E COLOCACAO</t>
  </si>
  <si>
    <t>VALVULA DE RETENCAO VERTICAL,EM BRONZE,COM DIAMETRO DE 1.1/2".FORNECIMENTO E COLOCACAO</t>
  </si>
  <si>
    <t>VALVULA DE RETENCAO VERTICAL,EM BRONZE,COM DIAMETRO DE 2".FORNECIMENTO E COLOCACAO</t>
  </si>
  <si>
    <t>VALVULA DE RETENCAO VERTICAL EM BRONZE COM DIAMETRO DE 2.1/2".FORNECIMENTO E COLOCACAO</t>
  </si>
  <si>
    <t>VALVULA DE RETENCAO VERTICAL EM BRONZE,COM DIAMETRO DE 3".FORNECIMENTO E COLOCACAO</t>
  </si>
  <si>
    <t>VALVULA DE RETENCAO VERTICAL.EM BRONZE,COM DIAMETRO DE 4".FORNECIMENTO E COLOCACAO</t>
  </si>
  <si>
    <t>VALVULA DE RETENCAO HORIZONTAL,EM BRONZE,COM DIAMETRO DE 3/4".FORNECIMENTO E COLOCACAO</t>
  </si>
  <si>
    <t>VALVULA DE RETENCAO HORIZONTAL,EM BRONZE,COM DIAMETRO DE 1".FORNECIMENTO E COLOCACAO</t>
  </si>
  <si>
    <t>VALVULA DE RETENCAO HORIZONTAL,EM BRONZE,COM DIAMETRO DE 1.1/4".FORNECIMENTO E COLOCACAO</t>
  </si>
  <si>
    <t>VALVULA DE RETENCAO HORIZONTAL,EM BRONZE,COM DIAMETRO DE 1.1/2".FORNECIMENTO E COLOCACAO</t>
  </si>
  <si>
    <t>VALVULA DE RETENCAO HORIZONTAL,EM BRONZE,COM DIAMETRO DE 2".FORNECIMENTO E COLOCACAO</t>
  </si>
  <si>
    <t>VALVULA DE RETENCAO HORIZONTAL,EM BRONZE,COM DIAMETRO DE 2.1/2".FORNECIMENTO E COLOCACAO</t>
  </si>
  <si>
    <t>VALVULA DE RETENCAO HORIZONTAL,EM BRONZE,COM DIAMETRO DE 3".FORNECIMENTO E COLOCACAO</t>
  </si>
  <si>
    <t>VALVULA DE RETENCAO HORIZONTAL,EM BRONZE,COM DIAMETRO DE 4".FORNECIMENTO E COLOCACAO</t>
  </si>
  <si>
    <t>REGISTRO DE ESFERA,EM PVC,SOLDAVEL,COM DIAMETRO DE 20MM.FORNECIMENTO E COLOCACAO</t>
  </si>
  <si>
    <t>REGISTRO DE ESFERA,EM PVC,SOLDAVEL,COM DIAMETRO DE 25MM.FORNECIMENTO E COLOCACAO</t>
  </si>
  <si>
    <t>REGISTRO EM ESFERA,EM PVC,SOLDAVEL,COM DIAMETRO DE 32MM.FORNECIMENTO E COLOCACAO</t>
  </si>
  <si>
    <t>REGISTRO DE ESFERA,EM PVC,SOLDAVEL,COM DIAMETRO DE 40MM.FORNECIMENTO E COLOCACAO</t>
  </si>
  <si>
    <t>REGISTRO EM ESFERA,EM PVC,SOLDAVEL,COM DIAMETRO DE 50MM.FORNECIMENTO E COLOCACAO</t>
  </si>
  <si>
    <t>REGISTRO DE ESFERA,EM PVC,SOLDAVEL,COM DIAMETRO DE 60MM.FORNECIMENTO E COLOCACAO</t>
  </si>
  <si>
    <t>VALVULA DE PE,COM CRIVO EM PVC,SOLDAVEL,COM DIAMETRO DE 25MM.FORNECIMENTO E COLOCACAO</t>
  </si>
  <si>
    <t>VALVULA DE PE,COM CRIVO EM PVC,SOLDAVEL,COM DIAMETRO DE 32MM.FORNECIMENTO E COLOCACAO</t>
  </si>
  <si>
    <t>VALVULA DE PE,COM CRIVO EM PVC,SOLDAVEL,COM DIAMETRO DE 40MM.FORNECIMENTO E COLOCACAO</t>
  </si>
  <si>
    <t>VALVULA DE PE,COM CRIVO EM PVC,SOLDAVEL,COM DIAMETRO DE 50MM.FORNECIMENTO E COLOCACAO</t>
  </si>
  <si>
    <t>VALVULA DE PE,COM CRIVO EM PVC,SOLDAVEL,COM DIAMETRO DE 60MM.FORNECIMENTO E COLOCACAO</t>
  </si>
  <si>
    <t>VALVULA DE RETENCAO VERTICAL,EM PVC,SOLDAVEL,COM DIAMETRO DE 25MM.FORNECIMENTO E COLOCACAO</t>
  </si>
  <si>
    <t>VALVULA DE RETENCAO VERTICAL,EM PVC,SOLDAVEL,COM DIAMETRO DE 32MM.FORNECIMENTO E COLOCACAO</t>
  </si>
  <si>
    <t>VALVULA DE RETENCAO VERTICAL,EM PVC,SOLDAVEL,COM DIAMETRO DE 40MM.FORNECIMENTO E COLOCACAO</t>
  </si>
  <si>
    <t>VALVULA DE RETENCAO VERTICAL,EM PVC,SOLDAVEL,COM DIAMETRO DE 50MM.FORNECIMENTO E COLOCACAO</t>
  </si>
  <si>
    <t>VALVULA DE RETENCAO VERTICAL,EM PVC,SOLDAVEL,COM DIAMETRO DE 60MM.FORNECIMENTO E COLOCACAO</t>
  </si>
  <si>
    <t>VALVULA DE RETENCAO HORIZONTAL,EM PVC,SOLDAVEL,COM DIAMETRODE 25MM.FORNECIMENTO E COLOCACAO</t>
  </si>
  <si>
    <t>VALVULA DE RETENCAO HORIZONTAL,EM PVC,SOLDAVEL,COM DIAMETRODE 32MM.FORNECIMENTO E COLOCACAO</t>
  </si>
  <si>
    <t>VALVULA DE RETENCAO HORIZONTAL,EM PVC,SOLDAVEL,COM DIAMETRODE 40MM.FORNECIMENTO E COLOCACAO</t>
  </si>
  <si>
    <t>VALVULA DE RETENCAO HORIZONTAL,EM PVC,SOLDAVEL,COM DIAMETRODE 50MM.FORNECIMENTO E COLOCACAO</t>
  </si>
  <si>
    <t>VALVULA DE RETENCAO HORIZONTAL,EM PVC,SOLDAVEL,COM DIAMETRODE 60MM.FORNECIMENTO E COLOCACAO</t>
  </si>
  <si>
    <t>TUBO DE FERRO GALVANIZADO DE 1/2",COM COSTURA,EXCLUSIVE EMENDAS,CONEXOES,ABERTURA E FECHAMENTO DE RASGO.FORNECIMENTO E ASSENTAMENTO</t>
  </si>
  <si>
    <t>TUBO DE FERRO GALVANIZADO DE 3/4",COM COSTURA,EXCLUSIVE EMENDAS,CONEXOES,ABERTURA E FECHAMENTO DE RASGO.FORNECIMENTO E ASSENTAMENTO</t>
  </si>
  <si>
    <t>TUBO DE FERRO GALVANIZADO DE 1",COM COSTURA,EXCLUSIVE EMENDAS,CONEXOES,ABERTURA E FECHAMENTO DE RASGO.FORNECIMENTO E ASSENTAMENTO</t>
  </si>
  <si>
    <t>TUBO DE FERRO GALVANIZADO DE 1.1/4",COM COSTURA,EXCLUSIVE EMENDAS,CONEXOES,ABERTURA E FECHAMENTO DE RASGO.FORNECIMENTO E ASSENTAMENTO</t>
  </si>
  <si>
    <t>TUBO DE FERRO GALVANIZADO DE 1.1/2",COM COSTURA,EXCLUSIVE EMENDAS,CONEXOES,ABERTURA E FECHAMENTO DE RASGO.FORNECIMENTO E ASSENTAMENTO</t>
  </si>
  <si>
    <t>TUBO DE FERRO GALVANIZADO DE 2",COM COSTURA,EXCLUSIVE EMENDAS,CONEXOES,ABERTURA E FECHAMENTO DE RASGO.FORNECIMENTO E ASSENTAMENTO</t>
  </si>
  <si>
    <t>TUBO DE FERRO GALVANIZADO DE 2.1/2",COM COSTURA,EXCLUSIVE EMENDAS,CONEXOES,ABERTURA E FECHAMENTO DE RASGO.FORNECIMENTO E ASSENTAMENTO</t>
  </si>
  <si>
    <t>TUBO DE FERRO GALVANIZADO DE 3",COM COSTURA,EXCLUSIVE EMENDAS,CONEXOES,ABERTURA E FECHAMENTO DE RASGO.FORNECIMENTO E ASSENTAMENTO</t>
  </si>
  <si>
    <t>TUBO DE FERRO GALVANIZADO DE 4",COM COSTURA,EXCLUSIVE EMENDAS,CONEXOES,ABERTURA E FECHAMENTO DE RASGO.FORNECIMENTO E ASSENTAMENTO</t>
  </si>
  <si>
    <t>TUBO DE FERRO GALVANIZADO DE 1/2",COM COSTURA,INCLUSIVE CONEXOES E EMENDAS,EXCLUSIVE ABERTURA E FECHAMENTO DE RASGO.FORNECIMENTO E ASSENTAMENTO</t>
  </si>
  <si>
    <t>TUBO DE FERRO GALVANIZADO DE 3/4",COM COSTURA,INCLUSIVE CONEXOES E EMENDAS,EXCLUSIVE ABERTURA E FECHAMENTO DE RASGO.FORNECIMENTO E ASSENTAMENTO</t>
  </si>
  <si>
    <t>TUBO DE FERRO GALVANIZADO DE 1",COM COSTURA,INCLUSIVE EMENDAS E CONEXOES,EXCLUSIVE ABERTURA E FECHAMENTO DE RASGO.FORNECIMENTO E ASSENTAMENTO</t>
  </si>
  <si>
    <t>TUBO DE FERRO GALVANIZADO DE 1.1/4",COM COSTURA,INCLUSIVE CONEXOES E EMENDAS,EXCLUSIVE ABERTURA E FECHAMENTO DE RASGO.FORNECIMENTO E ASSENTAMENTO</t>
  </si>
  <si>
    <t>TUBO DE FERRO GALVANIZADO DE 1.1/2",COM COSTURA,INCLUSIVE CONEXOES E EMENDAS,EXCLUSIVE ABERTURA E FECHAMENTO DE RASGO.FORNECIMENTO E ASSENTAMENTO</t>
  </si>
  <si>
    <t>TUBO DE FERRO GALVANIZADO DE 2",COM COSTURA,INCLUSIVE CONEXOES E EMENDAS,EXCLUSIVE ABERTURA E FECHAMENTO DE RASGO.FORNECIMENTO E ASSENTAMENTO</t>
  </si>
  <si>
    <t>TUBO DE FERRO GALVANIZADO DE 2.1/2",COM COSTURA,INCLUSIVE CONEXOES E EMENDAS,EXCLUSIVE ABERTURA E FECHAMENTO DE RASGO.FORNECIMENTO E ASSENTAMENTO</t>
  </si>
  <si>
    <t>TUBO DE FERRO GALVANIZADO DE 3",COM COSTURA,INCLUSIVE CONEXOES E EMENDAS,EXCLUSIVE ABERTURA E FECHAMENTO DE RASGO.FORNECIMENTO E ASSENTAMENTO</t>
  </si>
  <si>
    <t>TUBO DE FERRO GALVANIZADO DE 4",COM COSTURA,INCLUSIVE CONEXOES E EMENDAS,EXCLUSIVE ABERTURA E FECHAMENTO DE RASGO.FORNECIMENTO E ASSENTAMENTO</t>
  </si>
  <si>
    <t>TUBO DE FERRO GALVANIZADO DE 5",COM COSTURA,INCLUSIVE CONEXOES E EMENDAS,EXCLUSIVE ABERTURA E FECHAMENTO DE RASGO.FORNECIMENTO E ASSENTAMENTO</t>
  </si>
  <si>
    <t>TUBO DE FERRO GALVANIZADO DE 6",COM COSTURA,INCLUSIVE CONEXOES E EMENDAS,EXCLUSIVE ABERTURA E FECHAMENTO DE RASGO.FORNECIMENTO E ASSENTAMENTO</t>
  </si>
  <si>
    <t>TUBO DE FERRO GALVANIZADO DE 5",COM COSTURA,EXCLUSIVE EMENDAS,CONEXOES,ABERTURA E FECHAMENTO DE RASGO.FORNECIMENTO E ASSENTAMENTO</t>
  </si>
  <si>
    <t>TUBO DE FERRO GALVANIZADO DE 6",COM COSTURA,EXCLUSIVE EMENDAS,CONEXOES,ABERTURA E FECHAMENTO DE RASGO.FORNECIMENTO E ASSENTAMENTO</t>
  </si>
  <si>
    <t>ELETRODUTO DE FERRO GALVANIZADO,TIPO MEDIO,DIAMETRO DE 3/4",EXCLUSIVE LUVAS,CURVAS,ABERTURA E FECHAMENTO DE RASGO.FORNECIMENTO E ASSENTAMENTO</t>
  </si>
  <si>
    <t>ELETRODUTO DE FERRO GALVANIZADO,TIPO MEDIO,DIAMETRO DE 1",EXCLUSIVE LUVAS,CURVAS,ABERTURA E FECHAMENTO DE RASGO.FORNECIMENTO E ASSENTAMENTO</t>
  </si>
  <si>
    <t>ELETRODUTO DE FERRO GALVANIZADO,TIPO MEDIO,DIAMETRO DE 1.1/4",EXCLUSIVE LUVAS,CURVAS,ABERTURA E FECHAMENTO DE RASGO.FORNECIMENTO E ASSENTAMENTO</t>
  </si>
  <si>
    <t>ELETRODUTO DE FERRO GALVANIZADO,TIPO MEDIO,DIAMETRO DE 1.1/2",EXCLUSIVE LUVAS,CURVAS,ABERTURA E FECHAMENTO DE RASGO.FORNECIMENTO E ASSENTAMENTO</t>
  </si>
  <si>
    <t>ELETRODUTO DE FERRO GALVANIZADO,TIPO MEDIO,DIAMETRO DE 2",EXCLUSIVE LUVAS,CURVAS,ABERTURA E FECHAMENTO DE RASGO.FORNECIMENTO E ASSENTAMENTO</t>
  </si>
  <si>
    <t>ELETRODUTO DE FERRO GALVANIZADO,TIPO MEDIO,DIAMETRO DE 2.1/2",EXCLUSIVE LUVAS,CURVAS,ABERTURA E FECHAMENTO DE RASGO.FORNECIMENTO E ASSENTAMENTO</t>
  </si>
  <si>
    <t>ELETRODUTO DE FERRO GALVANIZADO,TIPO MEDIO,DIAMETRO DE 3",EXCLUSIVE LUVAS,CURVAS,ABERTURA E FECHAMENTO DE RASGO.FORNECIMENTO E ASSENTAMENTO</t>
  </si>
  <si>
    <t>ELETRODUTO DE FERRO GALVANIZADO,TIPO MEDIO,DIAMETRO DE 4",EXCLUSIVE LUVAS,CURVAS,ABERTURA E FECHAMENTO DE RASGO.FORNECIMENTO E ASSENTAMENTO</t>
  </si>
  <si>
    <t>ELETRODUTO DE FERRO GALVANIZADO,TIPO MEDIO,DIAMETRO DE 3/4",INCLUSIVE CONEXOES E EMENDAS,EXCLUSIVE ABERTURA E FECHAMENTO DE RASGO.FORNECIMENTO E ASSENTAMENTO</t>
  </si>
  <si>
    <t>ELETRODUTO DE FERRO GALVANIZADO,TIPO MEDIO,DIAMETRO DE 1",INCLUSIVE CONEXOES E EMENDAS,EXCLUSIVE ABERTURA E FECHAMENTO DE RASGO.FORNECIMENTO E ASSENTAMENTO</t>
  </si>
  <si>
    <t>ELETRODUTO DE FERRO GALVANIZADO,TIPO MEDIO,DIAMETRO DE 1.1/4",INCLUSIVE CONEXOES E EMENDAS,EXCLUSIVE ABERTURA E FECHAMENTO DE RASGO.FORNECIMENTO E ASSENTAMENTO</t>
  </si>
  <si>
    <t>ELETRODUTO DE FERRO GALVANIZADO,TIPO MEDIO,DIAMETRO DE 1.1/2",INCLUSIVE CONEXOES E EMENDAS,EXCLUSIVE ABERTURA E FECHAMENTO DE RASGO.FORNECIMENTO E ASSENTAMENTO</t>
  </si>
  <si>
    <t>ELETRODUTO DE FERRO GALVANIZADO,TIPO MEDIO,DIAMETRO DE 2",INCLUSIVE CONEXOES E EMENDAS,EXCLUSIVE ABERTURA E FECHAMENTO DE RASGO.FORNECIMENTO E ASSENTAMENTO</t>
  </si>
  <si>
    <t>ELETRODUTO DE FERRO GALVANIZADO,TIPO MEDIO,DIAMETRO DE 2.1/2",INCLUSIVE CONEXOES E EMENDAS,EXCLUSIVE ABERTURA E FECHAMENTO DE RASGO.FORNECIMENTO E ASSENTAMENTO</t>
  </si>
  <si>
    <t>ELETRODUTO DE FERRO GALVANIZADO,TIPO MEDIO,DIAMETRO DE 3",INCLUSIVE CONEXOES E EMENDAS,EXCLUSIVE ABERTURA E FECHAMENTO DE RASGO.FORNECIMENTO E ASSENTAMENTO</t>
  </si>
  <si>
    <t>ELETRODUTO DE FERRO GALVANIZADO,TIPO MEDIO,DIAMETRO DE 4",INCLUSIVE CONEXOES E EMENDAS,EXCLUSIVE ABERTURA E FECHAMENTO DE RASGO.FORNECIMENTO E ASSENTAMENTO</t>
  </si>
  <si>
    <t>ELETRODUTO DE FERRO GALVANIZADO,TIPO PESADO,DIAMETRO DE 1/2",EXCLUSIVE LUVAS,CURVAS,ABERTURA E FECHAMENTO DE RASGO.FORNECIMENTO E ASSENTAMENTO</t>
  </si>
  <si>
    <t>ELETRODUTO DE FERRO GALVANIZADO,TIPO PESADO,DIAMETRO DE 3/4",EXCLUSIVE LUVAS,CURVAS,ABERTURA E FECHAMENTO DE RASGO.FORNECIMENTO E ASSENTAMENTO</t>
  </si>
  <si>
    <t>ELETRODUTO DE FERRO GALVANIZADO,TIPO PESADO,DIAMETRO DE 1",EXCLUSIVE LUVAS,CURVAS,ABERTURA E FECHAMENTO DE RASGO.FORNECIMENTO E ASSENTAMENTO</t>
  </si>
  <si>
    <t>ELETRODUTO DE FERRO GALVANIZADO,TIPO PESADO,DIAMETRO DE 1.1/4",EXCLUSIVE LUVAS,CURVAS,ABERTURA E FECHAMENTO DE RASGO.FORNECIMENTO E ASSENTAMENTO</t>
  </si>
  <si>
    <t>ELETRODUTO DE FERRO GALVANIZADO,TIPO PESADO,DIAMETRO DE 1.1/2",EXCLUSIVE LUVAS,CURVAS,ABERTURA E FECHAMENTO DE RASGO.FORNECIMENTO E ASSENTAMENTO</t>
  </si>
  <si>
    <t>ELETRODUTO DE FERRO GALVANIZADO,TIPO PESADO,DIAMETRO DE 2",EXCLUSIVE LUVAS,CURVAS,ABERTURA E FECHAMENTO DE RASGO.FORNECIMENTO E ASSENTAMENTO</t>
  </si>
  <si>
    <t>ELETRODUTO DE FERRO GALVANIZADO,TIPO PESADO,DIAMETRO DE 2.1/2",EXCLUSIVE LUVAS,CURVAS,ABERTURA E FECHAMENTO DE RASGO.FORNECIMENTO E ASSENTAMENTO</t>
  </si>
  <si>
    <t>ELETRODUTO DE FERRO GALVANIZADO,TIPO PESADO,DIAMETRO DE 3",EXCLUSIVE LUVAS,CURVAS,ABERTURA E FECHAMENTO DE RASGO.FORNECIMENTO E ASSENTAMENTO</t>
  </si>
  <si>
    <t>ELETRODUTO DE FERRO GALVANIZADO, TIPO PESADO,DIAMETRO DE 1/2",INCLUSIVE CONEXOES E EMENDAS, EXCLUSIVE ABERTURA E FECHAMENTO DO RASGO.FORNECIMENTO E ASSENTAMENTO</t>
  </si>
  <si>
    <t>ELETRODUTO DE FERRO GALVANIZADO,TIPO PESADO,DIAMETRO DE 3/4",INCLUSIVE CONEXOES E EMENDAS,EXCLUSIVE ABERTURA E FECHAMENTO DE RASGO.FORNECIMENTO E ASSENTAMENTO</t>
  </si>
  <si>
    <t>ELETRODUTO DE FERRO GALVANIZADO,TIPO PESADO,DIAMETRO DE 1",INCLUSIVE CONEXOES E EMENDAS,EXCLUSIVE ABERTURA E FECHAMENTODO RASGO.FORNECIMENTO E ASSENTAMENTO</t>
  </si>
  <si>
    <t>ELETRODUTO DE FERRO GALVANIZADO,TIPO PESADO,DIAMETRO DE 1.1/4",INCLUSIVE CONEXOES E EMENDAS,EXCLUSIVE ABERTURA E FECHAMETO DE RASGO.FORNECIMENTO E ASSENTAMENTO</t>
  </si>
  <si>
    <t>ELETRODUTO DE FERRO GALVANIZADO,TIPO PESADO,DIAMETRO DE 1.1/2",INCLUSIVE CONEXOES E EMENDAS,EXCLUSIVE ABERTURA E FECHAMENTO DE RASGO.FORNECIMENTO E ASSENTAMENTO</t>
  </si>
  <si>
    <t>ELETRODUTO DE FERRO GALVANIZADO,TIPO PESADO,DIAMETRO DE 2",INCLSIVE CONEXOES E EMENDAS,EXCLUSIVE ABERTURA E FECHAMENTO DE RASGO.FORNECIMENTO E ASSENTAMENTO</t>
  </si>
  <si>
    <t>ELETRODUTO DE FERRO GALVANIZADO,TIPO PESADO,DIAMETRO DE 2.1/2",INCLUSIVE CONEXOES E EMENDAS,EXCLUSIVE ABERTURA E FECHAMENTO DE RASGO.FORNECIMENTO E ASSENTAMENTO</t>
  </si>
  <si>
    <t>ELETRODUTO DE FERRO GALVANIZADO,TIPO PESADO,DIAMETRO DE 3",INCLUSIVE CONEXOES E EMENDAS,EXCLUSIVE ABERTURA E FECHAMENTODE RASGO.FORNECIMENTO E ASSENTAMENTO</t>
  </si>
  <si>
    <t>TUBO DE CPVC RIGIDO,DIAMETRO DE 15MM,SOLDAVEL,PARA AGUA QUENTE E FRIA,EXCLUSIVE EMENDA,CONEXOES,ABERTURA E FECHAMENTO DE RASGO.FORNECIMENTO E ASSENTAMENTO</t>
  </si>
  <si>
    <t>TUBO DE CPVC RIGIDO,DIAMETRO DE 22MM,SOLDAVEL,PARA AGUA QUENTE E FRIA,EXCLUSIVE EMENDA,CONEXOES,ABERTURA E FECHAMENTO DE RASGO.FORNECIMENTO E ASSENTAMENTO</t>
  </si>
  <si>
    <t>TUBO DE CPVC RIGIDO,DIAMETRO DE 28MM,SOLDAVEL,PARA AGUA QUENTE E FRIA,EXCLUSIVE EMENDA,CONEXOES,ABERTURA E FECHAMENTO DE RASGO.FORNECIMENTO E ASSENTAMENTO</t>
  </si>
  <si>
    <t>TUBO DE PVC RIGIDO,ROSQUEAVEL,PARA AGUA FRIA,COM DIAMETRO DE 1/2",EXCLUSIVE EMENDAS,CONEXOES,ABERTURA E FECHAMENTO DE RASGO.FORNECIMENTO E ASSENTAMENTO</t>
  </si>
  <si>
    <t>TUBO DE PVC RIGIDO,ROSQUEAVEL,PARA AGUA FRIA,COM DIAMETRO DE 3/4",EXCLUSIVE EMENDAS,CONEXOES,ABERTURA E FECHAMENTO DE RASGO.FORNECIMENTO E ASSENTAMENTO</t>
  </si>
  <si>
    <t>TUBO DE PVC RIGIDO,ROSQUEAVEL,PARA AGUA FRIA,COM DIAMETRO DE 1",EXCLUSIVE EMENDAS,CONEXOES,ABERTURA E FECHAMENTO DE RASGO.FORNECIMENTO E ASSENTAMENTO</t>
  </si>
  <si>
    <t>TUBO DE PVC RIGIDO,ROSQUEAVEL,PARA AGUA FRIA,COM DIAMETRO DE 1.1/2",EXCLUSIVE EMENDAS,CONEXOES,ABERTURA E FECHAMENTO DERASGO.FORNECIMENTO E ASSENTAMENTO</t>
  </si>
  <si>
    <t>TUBO DE PVC RIGIDO,ROSQUEAVEL,PARA AGUA FRIA,COM DIAMETRO DE 2",EXCLUSIVE EMENDAS,CONEXOES,ABERTURA E FECHAMENTO DE RASGO.FORNECIMENTO E ASSENTAMENTO</t>
  </si>
  <si>
    <t>TUBO DE PVC RIGIDO,ROSQUEAVEL,PARA AGUA FRIA,COM DIAMETRO DE 2.1/2",EXCLUSIVE EMENDAS,CONEXOES,ABERTURA E FECHAMENTO DERASGO.FORNECIMENTO E ASSENTAMENTO</t>
  </si>
  <si>
    <t>TUBO DE PVC RIGIDO,ROSQUEAVEL,PARA AGUA FRIA,COM DIAMETRO DE 3",EXCLUSIVE EMENDAS,CONEXOES,ABERTURA E FECHAMENTO DE RASGO.FORNECIMENTO E ASSENTAMENTO</t>
  </si>
  <si>
    <t>TUBO DE PVC RIGIDO,ROSQUEAVEL,PARA AGUA FRIA,COM DIAMETRO DE 4",EXCLUSIVE EMENDAS,CONEXOES,ABERTURA E FECHAMENTO DE RASGO.FORNECIMENTO E ASSENTAMENTO</t>
  </si>
  <si>
    <t>TUBO DE PVC RIGIDO,ROSQUEAVEL,PARA AGUA FRIA,COM DIAMETRO DE 1/2",INCLUSIVE CONEXOES E EMENDAS,EXCLUSIVE ABERTURA E FECHAMENTO DE RASGO.FORNECIMENTO E ASSENTAMENTO</t>
  </si>
  <si>
    <t>TUBO DE PVC RIGIDO,ROSQUEAVEL,PARA AGUA FRIA,COM DIAMETRO DE 3/4",INCLUSIVE CONEXOES E EMENDAS,EXCLUSIVE ABERTURA E FECHAMENTO DE RASGO.FORNECIMENTO E ASSENTAMENTO</t>
  </si>
  <si>
    <t>TUBO DE PVC RIGIDO,ROSQUEAVEL,PARA AGUA FRIA,COM DIAMETRO DE 1",INCLUSIVE CONEXOES E EMENDAS,EXCLUSIVE ABERTURA E FECHAMENTO DE RASGO.FORNECIMENTO E ASSENTAMENTO</t>
  </si>
  <si>
    <t>TUBO DE PVC RIGIDO,ROSQUEAVEL,PARA AGUA FRIA,COM DIAMETRO DE 1.1/4",INCLUSIVE CONEXOES E EMENDAS,EXCLUSIVE ABERTURA E FECHAMENTO DE RASGO.FORNECIMENTO E ASSENTAMENTO</t>
  </si>
  <si>
    <t>TUBO DE PVC RIGIDO,ROSQUEAVEL,PARA AGUA FRIA,COM DIAMETRO DE 1.1/2",INCLUSIVE CONEXOES E EMENDAS,EXCLUSIVE ABERTURA E FECHAMENTO DE RASGO.FORNECIMENTO E ASSENTAMENTO</t>
  </si>
  <si>
    <t>TUBO DE PVC RIGIDO,ROSQUEAVEL,PARA AGUA FRIA,COM DIAMETRO DE 2",INCLUSIVE CONEXOES E EMENDAS,EXCLUSIVE ABERTURA E FECHAMENTO DE RASGO.FORNECIMENTO E ASSENTAMENTO</t>
  </si>
  <si>
    <t>TUBO DE PVC RIGIDO,ROSQUEAVEL,PARA AGUA FRIA,COM DIAMETRO DE 2.1/2",INCLUSIVE CONEXOES E EMENDAS,EXCLUSIVE ABERTURA E FECHAMENTO DE RASGO.FORNECIMENTO E ASSENTAMENTO</t>
  </si>
  <si>
    <t>TUBO DE PVC RIGIDO,ROSQUEAVEL,PARA AGUA FRIA,COM DIAMETRO DE 3",INCLUSIVE CONEXOES E EMENDAS,EXCLUSIVE ABERTURA E FECHAMENTO DE RASGO.FORNECIMENTO E ASSENTAMENTO</t>
  </si>
  <si>
    <t>TUBO DE PVC RIGIDO,ROSQUEAVEL,PARA AGUA FRIA,COM DIAMETRO DE 4",INCLUSIVE CONEXOES E EMENDAS,EXCLUSIVE ABERTURA E FECHAMENTO DE RASGO.FORNECIMENTO E ASSENTAMENTO</t>
  </si>
  <si>
    <t>TUBO DE PVC RIGIDO DE 20MM,SOLDAVEL,EXCLUSIVE CONEXOES,EMENDAS,ABERTURA E FECHAMENTO DE RASGO.FORNECIMENTO E ASSENTAMENTO</t>
  </si>
  <si>
    <t>TUBO DE PVC RIGIDO DE 25MM,SOLDAVEL,EXCLUSIVE CONEXOES,EMENDAS,ABERTURA E FECHAMENTO DE RASGO.FORNECIMENTO E ASSENTAMENTO</t>
  </si>
  <si>
    <t>TUBO DE PVC RIGIDO DE 32MM,SOLDAVEL,EXCLUSIVE CONEXOES,EMENDAS,ABERTURA E FECHAMENTO DE RASGO.FORNECIMENTO E ASSENTAMENTO</t>
  </si>
  <si>
    <t>TUBO DE PVC RIGIDO DE 40MM,SOLDAVEL,EXCLUSIVE CONEXOES,EMENDAS,ABERTURA E FECHAMENTO DE RASGO.FORNECIMENTO E ASSENTAMENTO</t>
  </si>
  <si>
    <t>TUBO DE PVC RIGIDO DE 50MM,SOLDAVEL,EXCLUSIVE CONEXOES,EMENDAS,ABERTURA E FECHAMENTO DE RASGO.FORNECIMENTO E ASSENTAMENTO</t>
  </si>
  <si>
    <t>TUBO DE PVC RIGIDO DE 60MM,SOLDAVEL,EXCLUSIVE CONEXOES,EMENDAS,ABERTURA E FECHAMENTO DE RASGO.FORNECIMENTO E ASSENTAMENTO</t>
  </si>
  <si>
    <t>TUBO DE PVC RIGIDO DE 75MM,SOLDAVEL,EXCLUSIVE CONEXOES,EMENDAS,ABERTURA E FECHAMENTO DE RASGO.FORNECIMENTO E ASSENTAMENTO</t>
  </si>
  <si>
    <t>TUBO DE PVC RIGIDO DE 85MM,SOLDAVEL,EXCLUSIVE CONEXOES,EMENDAS,ABERTURA E FECHAMENTO DE RASGO.FORNECIMENTO E ASSENTAMENTO</t>
  </si>
  <si>
    <t>TUBO DE PVC RIGIDO DE 110MM,SOLDAVEL,EXCLUSIVE CONEXOES,EMENDAS,ABERTURA E FECHAMENTO DE RASGO.FORNECIMENTO E ASSENTAMENTO</t>
  </si>
  <si>
    <t>TUBO DE PVC RIGIDO DE 20MM,SOLDAVEL,INCLUSIVE CONEXOES E EMENDAS,EXCLUSIVE ABERTURA E FECHAMENTO DE RASGO.FORNECIMENTO E ASSENTAMENTO</t>
  </si>
  <si>
    <t>TUBO DE PVC RIGIDO DE 25MM,SOLDAVEL,INCLUSIVE CONEXOES E EMENDAS,EXCLUSIVE ABERTURA E FECHAMENTO DE RASGO.FORNECIMENTO E ASSENTAMENTO</t>
  </si>
  <si>
    <t>TUBO DE PVC RIGIDO DE 32MM,SOLDAVEL,INCLUSIVE CONEXOES E EMENDAS,EXCLUSIVE ABERTURA E FECHAMENTO DE RASGO.FORNECIMENTO E ASSENTAMENTO</t>
  </si>
  <si>
    <t>TUBO DE PVC RIGIDO DE 40MM,SOLDAVEL,INCLUSIVE CONEXOES E EMENDAS,EXCLUSIVE ABERTURA E FECHAMENTO DE RASGO.FORNECIMENTO E ASSENTAMENTO</t>
  </si>
  <si>
    <t>TUBO DE PVC RIGIDO DE 50MM,SOLDAVEL,INCLUSIVE CONEXOES E EMENDAS,EXCLUSIVE ABERTURA E FECHAMENTO DE RASGO.FORNECIMENTO E ASSENTAMENTO</t>
  </si>
  <si>
    <t>TUBO DE PVC RIGIDO DE 60MM,SOLDAVEL,INCLUSIVE CONEXOES E EMENDAS,EXCLUSIVE ABERTURA E FECHAMENTO DE RASGO.FORNECIMENTO E ASSENTAMENTO</t>
  </si>
  <si>
    <t>TUBO DE PVC RIGIDO DE 75MM,SOLDAVEL,INCLUSIVE CONEXOES E EMENDAS,EXCLUSIVE ABERTURA E FECHAMENTO DE RASGO.FORNECIMENTO E ASSENTAMENTO</t>
  </si>
  <si>
    <t>TUBO DE PVC RIGIDO DE 85MM,SOLDAVEL,INCLUSIVE CONEXOES E EMENDAS,EXCLUSIVE ABERTURA E FECHAMENTO DE RASGO.FORNECIMENTO E ASSENTAMENTO</t>
  </si>
  <si>
    <t>TUBO DE PVC RIGIDO DE 110MM,SOLDAVEL,INCLUSIVE CONEXOES E EMENDAS,EXCLUSIVE ABERTURA E FECHAMENTO DE RASGO.FORNECIMENTOE ASSENTAMENTO</t>
  </si>
  <si>
    <t>TUBO DE PVC RIGIDO DE 40MM,SOLDAVEL,EXCLUSIVE EMENDAS,CONEXOES,ABERTURA E FECHAMENTO DE RASGO.FORNECIMENTO E ASSENTAMENTO</t>
  </si>
  <si>
    <t>TUBO DE PVC RIGIDO DE 50MM,SOLDAVEL,EXCLUSIVE EMENDAS,CONEXOES,ABERTURA E FECHAMENTO DE RASGO.FORNECIMENTO E ASSENTAMENTO</t>
  </si>
  <si>
    <t>TUBO DE PVC RIGIDO DE 75MM,SOLDAVEL,EXCLUSIVE EMENDAS,CONEXOES,ABERTURA E FECHAMENTO DE RASGO.FORNECIMENTO E ASSENTAMENTO</t>
  </si>
  <si>
    <t>TUBO DE PVC RIGIDO DE 100MM,SOLDAVEL,EXCLUSIVE EMENDAS,CONEXOES,ABERTURA E FECHAMENTO DE RASGO.FORNECIMENTO E ASSENTAMENTO</t>
  </si>
  <si>
    <t>TUBO DE PVC RIGIDO DE 100MM,SOLDAVEL,INCLUSIVE CONEXOES E EMENDAS,EXCLUSIVE ABERTURA E FECHAMENTO DE RASGO.FORNECIMENTOE ASSENTAMENTO</t>
  </si>
  <si>
    <t>TUBO DE PVC RIGIDO DE 150MM,SOLDAVEL,INCLUSIVE CONEXOES E EMENDAS,EXCLUSIVE ABERTURA E FECHAMENTO DE RASGO.FORNECIMENTOE ASSENTAMENTO</t>
  </si>
  <si>
    <t>ELETRODUTO DE PVC RIGIDO ROSQUEAVEL DE 1/2",EXCLUSIVE LUVAS,CURVAS,ABERTURA E FECHAMENTO DE RASGO.FORNECIMENTO E ASSENTAMENTO</t>
  </si>
  <si>
    <t>ELETRODUTO DE PVC RIGIDO ROSQUEAVEL DE 3/4",EXCLUSIVE LUVAS,CURVAS,ABERTURA E FECHAMENTO DE RASGO.FORNECIMENTO E ASSENTAMENTO</t>
  </si>
  <si>
    <t>ELETRODUTO DE PVC RIGIDO ROSQUEAVEL DE 1",EXCLUSIVE LUVAS,CURVAS,ABERTURA E FECHAMENTO DE RASGO.FORNECIMENTO E ASSENTAMENTO</t>
  </si>
  <si>
    <t>ELETRODUTO DE PVC RIGIDO ROSQUEAVEL DE 1.1/4",EXCLUSIVE LUVAS,CURVAS,ABERTURA E FECHAMENTO DE RASGO.FORNECIMENTO E ASSENTAMENTO</t>
  </si>
  <si>
    <t>ELETRODUTO DE PVC RIGIDO ROSQUEAVEL DE 1.1/2",EXCLUSIVE LUVAS,CURVAS,ABERTURA E FECHAMENTO DE RASGO.FORNECIMENTO E ASSENTAMENTO</t>
  </si>
  <si>
    <t>ELETRODUTO DE PVC RIGIDO ROSQUEAVEL DE 2",EXCLUSIVE LUVAS,CURVAS,ABERTURA E FECHAMENTO DE RASGO.FORNECIMENTO E ASSENTAMENTO</t>
  </si>
  <si>
    <t>ELETRODUTO DE PVC RIGIDO ROSQUEAVEL DE 2.1/2",EXCLUSIVE LUVAS,CURVAS,ABERTURA E FECHAMENTO DE RASGO.FORNECIMENTO E ASSENTAMENTO</t>
  </si>
  <si>
    <t>ELETRODUTO DE PVC RIGIDO ROSQUEAVEL DE 3",EXCLUSIVE LUVAS,CURVAS,ABERTURA E FECHAMENTO DE RASGO.FORNECIMENTO E ASSENTAMENTO</t>
  </si>
  <si>
    <t>ELETRODUTO DE PVC RIGIDO ROSQUEAVEL DE 4",EXCLUSIVE LUVAS,CURVAS,ABERTURA E FECHAMENTO DE RASGO.FORNECIMENTO E ASSENTAMENTO</t>
  </si>
  <si>
    <t>ELETRODUTO DE PVC RIGIDO ROSQUEAVEL DE 1/2",INCLUSIVE CONEXOES E EMENDAS,EXCLUSIVE ABERTURA E FECHAMENTO DE RASGO.FORNECIMENTO E ASSENTAMENTO</t>
  </si>
  <si>
    <t>ELETRODUTO DE PVC RIGIDO ROSQUEAVEL DE 3/4",INCLUSIVE CONEXOES E EMENDAS,EXCLUSIVE ABERTURA E FECHAMENTO DE RASGO.FORNECIMENTO E ASSENTAMENTO</t>
  </si>
  <si>
    <t>ELETRODUTO DE PVC RIGIDO ROSQUEAVEL DE 1",INCLUSIVE CONEXOES E EMENDAS,EXCLUSIVE ABERTURA E FECHAMENTO DE RASGO.FORNECIMENTO E ASSENTAMENTO</t>
  </si>
  <si>
    <t>ELETRODUTO DE PVC RIGIDO ROSQUEAVEL DE 1.1/4",INCLUSIVE CONEXOES E EMENDAS,EXCLUSIVE ABERTURA E FECHAMENTO DE RASGO.FORNECIMENTO E ASSENTAMENTO</t>
  </si>
  <si>
    <t>ELETRODUTO DE PVC RIGIDO ROSQUEAVEL DE 1.1/2",INCLUSIVE CONEXOES E EMENDAS,EXCLUSIVE ABERTURA E FECHAMENTO DE RASGO.FORNECIMENTO E ASSENTAMENTO</t>
  </si>
  <si>
    <t>ELETRODUTO DE PVC RIGIDO ROSQUEAVEL DE 2",INCLUSIVE CONEXOES E EMENDAS,EXCLUSIVE ABERTURA E FECHAMENTO DE RASGO.FORNECIMENTO E ASSENTAMENTO</t>
  </si>
  <si>
    <t>ELETRODUTO DE PVC RIGIDO ROSQUEAVEL DE 2.1/2",INCLUSIVE CONEXOES E EMENDAS,EXCLUSIVE ABERTURA E FECHAMENTO DE RASGO.FORNECIMENTO E ASSENTAMENTO</t>
  </si>
  <si>
    <t>ELETRODUTO DE PVC RIGIDO ROSQUEAVEL DE 3",INCLUSIVE CONEXOES E EMENDAS,EXCLUSIVE ABERTURA E FECHAMENTO DE RASGO.FORNECIMENTO E ASSENTAMENTO</t>
  </si>
  <si>
    <t>ELETRODUTO DE PVC RIGIDO ROSQUEAVEL DE 4",INCLUSIVE CONEXOES E EMENDAS,EXCLUSIVE ABERTURA E FECHAMENTO DE RASGO.FORNECIMENTO E ASSENTAMENTO</t>
  </si>
  <si>
    <t>ELETRODUTO DE PVC ESPIRAL CORRUGADO,DIAMETRO DE 3/4",INCLUSIVE CONEXOES E EMENDAS.FORNECIMENTO E INSTALACAO</t>
  </si>
  <si>
    <t>ELETRODUTO DE PVC ESPIRAL CORRUGADO,DIAMETRO DE 1",INCLUSIVE CONEXOES E EMENDAS.FORNECIMENTO E INSTALACAO</t>
  </si>
  <si>
    <t>TUBO DE PVC RIGIDO,CONFORME ABNT NBR-5688 DE 75MM,LINHA REFORCADA,SOLDAVEL,EXCLUSIVE EMENDAS,CONEXOES,ABERTURA E FECHAMENTO DE RASGO.FORNECIMENTO E ASSENTAMENTO</t>
  </si>
  <si>
    <t>TUBO DE PVC RIGIDO,CONFORME ABNT NBR-5688 DE 100MM,LINHA REFORCADA,SOLDAVEL,EXCLUSIVE EMENDAS,CONEXOES,ABERTURA E FECHAMENTO DE RASGO.FORNECIMENTO E ASSENTAMENTO</t>
  </si>
  <si>
    <t>TUBO DE PVC RIGIDO,CONFORME ABNT NBR-5688 DE 150MM,LINHA REFORCADA,SOLDAVEL,EXCLUSIVE EMENDAS,CONEXOES,ABERTURA E FECHAMENTO DE RASGO.FORNECIMENTO E ASSENTAMENTO</t>
  </si>
  <si>
    <t>TUBO DE PVC RIGIDO,CONFORME ABNT NBR-5688 DE 75MM,LINHA REFORCADA,SOLDAVEL,INCLUSIVE CONEXOES E EMENDAS,EXCLUSIVE ABERTURA E FECHAMENTO DE RASGO.FORNECIMENTO E ASSENTAMENTO</t>
  </si>
  <si>
    <t>TUBO DE PVC RIGIDO,CONFORME ABNT NBR-5688 DE 100MM,LINHA REFORCADA,SOLDAVEL,INCLUSIVE CONEXOES E EMENDAS,EXCLUSIVE ABERTURA E FECHAMENTO DE RASGO.FORNECIMENTO E ASSENTAMENTO</t>
  </si>
  <si>
    <t>TUBO DE PVC RIGIDO,CONFORME ABNT NBR-5688 DE 150MM,LINHA REFORCADA,SOLDAVEL,INCLUSIVE CONEXOES E EMENDAS,EXCLUSIVE ABERTURA E FECHAMENTO DE RASGO.FORNECIMENTO E ASSENTAMENTO</t>
  </si>
  <si>
    <t>TUBO DE PVC,CONFORME ABNT NBR-7362,PARA ESGOTO SANITARIO,COM DIAMETRO NOMINAL DE 200MM,INCLUSIVE ANEL DE BORRACHA.FORNECIMENTO E COLOCACAO</t>
  </si>
  <si>
    <t>TUBO DE PVC RIGIDO,CONFORME ABNT NBR-5688,DE 100MM,LINHA REFORCADA,SOLDAVEL,PARA PROTECAO DE CONDUTORES DE SISTEMA DE TELEFONIA SIMPLES,ASSENTADOS E COBERTOS COM CAMADA DE CONCRETO,EXCLUSIVE ESCAVACAO E REATERRO.FORNECIMENTO E ASSENTAMENTO</t>
  </si>
  <si>
    <t>TUBO DE PVC RIGIDO,CONFORME ABNT NBR-5688,DE 100MM,LINHA REFORCADA,SOLDAVEL,PARA PROTECAO DE CONDUTORES DE SISTEMA DE TELEFONIA,LINHA DUPLA,ASSENTADOS E COBERTOS COM CAMADA DE CONCRETO,EXCLUSIVE ESCAVACAO E REATERRO.FORNECIMENTO E ASSENTAMENTO</t>
  </si>
  <si>
    <t>TUBO DE PVC RIGIDO,CONFORME ABNT NBR-5688,DE 100MM,LINHA REFORCADA,SOLDAVEL,PARA PROTECAO DE CONDUTORES DE SISTEMA DE TELEFONIA,LINHA TRIPLA,ASSENTADOS E COBERTOS COM CAMADA DE CONCRETO,EXCLUSIVE ESCAVACAO E REATERRO.FORNECIMENTO E ASSENTAMENTO</t>
  </si>
  <si>
    <t>TE 90° COM INSPECAO,DE PVC,COM DIAMETRO DE(100X75)MM.FORNECIMENTO E ASSENTAMENTO</t>
  </si>
  <si>
    <t>TE 90° COM INSPECAO,DE PVC,COM DIAMETRO DE(75X75)MM.FORNECIMENTO E ASSENTAMENTO</t>
  </si>
  <si>
    <t>ELETRODUTO EM PVC FLEXIVEL,COR AMARELA,DIAMETRO DE 20MM.FORNECIMENTO E COLOCACAO.</t>
  </si>
  <si>
    <t>ELETRODUTO EM PVC FLEXIVEL,COR AMARELA,DIAMETRO DE 25MM.FORNECIMENTO E COLOCACAO.</t>
  </si>
  <si>
    <t>ELETRODUTO EM PVC FLEXIVEL,COR AMARELA,DIAMETRO DE 32MM.FORNECIMENTO E COLOCACAO.</t>
  </si>
  <si>
    <t>CONDUITE FLEXIVEL,GALVANIZADO,COM DIAMETRO DE 1/2",EXCLUSIVE EMENDAS.FORNECIMENTO E ASSENTAMENTO</t>
  </si>
  <si>
    <t>CONDUITE FLEXIVEL,GALVANIZADO,COM DIAMETRO DE 3/4",EXCLUSIVE EMENDAS.FORNECIMENTO E ASSENTAMENTO</t>
  </si>
  <si>
    <t>CONDUITE FLEXIVEL,GALVANIZADO,COM DIAMETRO DE 1",EXCLUSIVE EMENDAS.FORNECIMENTO E ASSENTAMENTO</t>
  </si>
  <si>
    <t>CONDUITE FLEXIVEL,GALVANIZADO,COM DIAMETRO DE 1.1/4",EXCLUSIVE EMENDAS.FORNECIMENTO E ASSENTAMENTO</t>
  </si>
  <si>
    <t>CONDUITE FLEXIVEL,GALVANIZADO,COM DIAMETRO DE 1.1/2",EXCLUSIVE EMENDAS.FORNECIMENTO E ASSENTAMENTO</t>
  </si>
  <si>
    <t>CONDUITE FLEXIVEL,GALVANIZADO,COM DIAMETRO DE 2",EXCLUSIVE EMENDAS.FORNECIMENTO E ASSENTAMENTO</t>
  </si>
  <si>
    <t>CONDUITE FLEXIVEL,GALVANIZADO,COM DIAMETRO DE 2.1/2",EXCLUSIVE EMENDAS.FORNECIMENTO E ASSENTAMENTO</t>
  </si>
  <si>
    <t>CONDUITE FLEXIVEL,GALVANIZADO,COM DIAMETRO DE 3",EXCLUSIVE EMENDAS.FORNECIMENTO E ASSENTAMENTO</t>
  </si>
  <si>
    <t>ADAPTADOR ROSQUEAVEL,COM DIAMETRO DE 1/2",COM FLANGES E ANEL DE VEDACAO PARA CAIXA D'AGUA.FORNECIMENTO</t>
  </si>
  <si>
    <t>ADAPTADOR ROSQUEAVEL,COM DIAMETRO DE 3/4",COM FLANGES E ANEL DE VEDACAO PARA CAIXA D'AGUA.FORNECIMENTO</t>
  </si>
  <si>
    <t>ADAPTADOR ROSQUEAVEL,COM DIAMETRO DE 1",COM FLANGES E ANEL DE VEDACAO PARA CAIXA D'AGUA.FORNECIMENTO</t>
  </si>
  <si>
    <t>ADAPTADOR ROSQUEAVEL,COM DIAMETRO DE 1.1/4",COM FLANGES E ANEL DE VEDACAO PARA CAIXA D'AGUA.FORNECIMENTO</t>
  </si>
  <si>
    <t>ADAPTADOR ROSQUEAVEL,COM DIAMETRO DE 1.1/2",COM FLANGES E ANEL DE VEDACAO PARA CAIXA D'AGUA.FORNECIMENTO</t>
  </si>
  <si>
    <t>ADAPTADOR ROSQUEAVEL,COM DIAMETRO DE 2",COM FLANGES E ANEL DE VEDACAO PARA CAIXA D'AGUA.FORNECIMENTO</t>
  </si>
  <si>
    <t>BUCHA DE REDUCAO COM ROSCA,COM DIAMETRO DE 3/4"X1/2".FORNECIMENTO</t>
  </si>
  <si>
    <t>BUCHA DE REDUCAO COM ROSCA,COM DIAMETRO DE 1X1/2".FORNECIMENTO</t>
  </si>
  <si>
    <t>BUCHA DE REDUCAO COM ROSCA,COM DIAMETRO DE 1"X3/4".FORNECIMENTO</t>
  </si>
  <si>
    <t>BUCHA DE REDUCAO COM ROSCA,COM DIAMETRO DE 1.1/4"X3/4".FORNECIMENTO</t>
  </si>
  <si>
    <t>BUCHA DE REDUCAO COM ROSCA,COM DIAMETRO DE 1.1/4"X1".FORNECIMENTO</t>
  </si>
  <si>
    <t>BUCHA DE REDUCAO COM ROSCA,COM DIAMETRO DE 1.1/2"X3/4".FORNECIMENTO</t>
  </si>
  <si>
    <t>BUCHA DE REDUCAO COM ROSCA,COM DIAMETRO DE 1.1/2"X1".FORNECIMENTO</t>
  </si>
  <si>
    <t>BUCHA DE REDUCAO COM ROSCA,COM DIAMETRO DE 1.1/2"X1.1/4".FORNECIMENTO</t>
  </si>
  <si>
    <t>BUCHA DE REDUCAO COM ROSCA,COM DIAMETRO DE 2"X1".FORNECIMENTO</t>
  </si>
  <si>
    <t>BUCHA DE REDUCAO COM ROSCA,COM DIAMETRO DE 2"X1.1/4".FORNECIMENTO</t>
  </si>
  <si>
    <t>BUCHA DE REDUCAO COM ROSCA,COM DIAMETRO DE 2"X1.1/2".FORNECIMENTO</t>
  </si>
  <si>
    <t>FLANGE COM SEXTAVADO COM ROSCA E SEM FUROS,COM DIAMETRO DE 1/2".FORNECIMENTO</t>
  </si>
  <si>
    <t>FLANGE COM SEXTAVADO COM ROSCA E SEM FUROS,COM DIAMETRO DE 3/4".FORNECIMENTO</t>
  </si>
  <si>
    <t>FLANGE COM SEXTAVADO COM ROSCA E SEM FUROS,COM DIAMETRO DE 1".FORNECIMENTO</t>
  </si>
  <si>
    <t>FLANGE COM SEXTAVADO COM ROSCA E SEM FUROS,COM DIAMETRO DE 1.1/4".FORNECIMENTO</t>
  </si>
  <si>
    <t>FLANGE COM SEXTAVADO COM ROSCA E SEM FUROS,COM DIAMETRO DE 1.1/2".FORNECIMENTO</t>
  </si>
  <si>
    <t>FLANGE COM SEXTAVADO COM ROSCA E SEM FUROS,COM DIAMETRO DE 2".FORNECIMENTO</t>
  </si>
  <si>
    <t>FLANGE COM SEXTAVADO COM ROSCA E SEM FUROS,COM DIAMETRO DE 2.1/2".FORNECIMENTO</t>
  </si>
  <si>
    <t>FLANGE COM SEXTAVADO COM ROSCA E SEM FUROS,COM DIAMETRO DE 3".FORNECIMENTO</t>
  </si>
  <si>
    <t>FLANGE COM SEXTAVADO COM ROSCA E SEM FUROS,COM DIAMETRO DE 4".FORNECIMENTO</t>
  </si>
  <si>
    <t>JOELHO DE REDUCAO 90º COM ROSCA,COM DIAMETRO DE 3/4"X1/2".FORNECIMENTO</t>
  </si>
  <si>
    <t>JOELHO DE REDUCAO 90º COM ROSCA,COM DIAMETRO DE 1"X3/4".FORNECIMENTO</t>
  </si>
  <si>
    <t>LUVA DE REDUCAO COM ROSCA,COM DIAMETRO DE 3/4"X1/2".FORNECIMENTO</t>
  </si>
  <si>
    <t>LUVA DE REDUCAO COM ROSCA,COM DIAMETRO DE 1"X3/4".FORNECIMENTO</t>
  </si>
  <si>
    <t>LUVA DE CORRER PARA TUBO ROSCAVEL,COM DIAMETRO DE 1/2".FORNECIMENTO</t>
  </si>
  <si>
    <t>LUVA DE CORRER PARA TUBO ROSCAVEL,COM DIAMETRO DE 3/4".FORNECIMENTO</t>
  </si>
  <si>
    <t>LUVA DE CORRER PARA TUBO ROSCAVEL,COM DIAMETRO DE 1.1/2".FORNECIMENTO</t>
  </si>
  <si>
    <t>TE DE REDUCAO 90º COM ROSCA,COM DIAMETRO DE 3/4"X1/2".FORNECIMENTO</t>
  </si>
  <si>
    <t>TE DE REDUCAO 90º COM ROSCA,COM DIAMETRO DE 1"X3/4".FORNECIMENTO</t>
  </si>
  <si>
    <t>TE DE REDUCAO 90º COM ROSCA,COM DIAMETRO DE 1.1/2"X3/4".FORNECIMENTO</t>
  </si>
  <si>
    <t>JOELHO 90º COM ROSCA E BUCHA DE LATAO,COM DIAMETRO DE 1/2".FORNECIMENTO</t>
  </si>
  <si>
    <t>JOELHO 90º COM ROSCA E BUCHA DE LATAO,COM DIAMETRO DE 3/4".FORNECIMENTO</t>
  </si>
  <si>
    <t>JOELHO DE REDUCAO 90º COM ROSCA E BUCHA DE LATAO,COM DIAMETRO DE 3/4"X1/2".FORNECIMENTO</t>
  </si>
  <si>
    <t>ADAPTADOR SOLDAVEL CURTO COM BOLSA E ROSCA PARA REGISTRO,COM DIAMETRO DE 20MMX1/2".FORNECIMENTO</t>
  </si>
  <si>
    <t>ADAPTADOR SOLDAVEL CURTO COM BOLSA E ROSCA PARA REGISTRO,COM DIAMETRO DE 25MMX3/4".FORNECIMENTO</t>
  </si>
  <si>
    <t>ADAPTADOR SOLDAVEL CURTO COM BOLSA E ROSCA PARA REGISTRO,COM DIAMETRO DE 32MMX1".FORNECIMENTO</t>
  </si>
  <si>
    <t>ADAPTADOR SOLDAVEL CURTO COM BOLSA E ROSCA PARA REGISTRO,COM DIAMETRO DE 40MMX1.1/4".FORNECIMENTO</t>
  </si>
  <si>
    <t>ADAPTADOR SOLDAVEL CURTO COM BOLSA E ROSCA PARA REGISTRO,COM DIAMETRO DE 40MMX1.1/2".FORNECIMENTO</t>
  </si>
  <si>
    <t>ADAPTADOR SOLDAVEL CURTO COM BOLSA E ROSCA PARA REGISTRO,COM DIAMETRO DE 50MMX1.1/4".FORNECIMENTO</t>
  </si>
  <si>
    <t>ADAPTADOR SOLDAVEL CURTO COM BOLSA E ROSCA PARA REGISTRO,COM DIAMETRO DE 50MMX1.1/2".FORNECIMENTO</t>
  </si>
  <si>
    <t>ADAPTADOR SOLDAVEL CURTO COM BOLSA E ROSCA PARA REGISTRO,COM DIAMETRO DE 60MMX2".FORNECIMENTO</t>
  </si>
  <si>
    <t>ADAPTADOR SOLDAVEL CURTO COM BOLSA E ROSCA PARA REGISTRO,COM DIAMETRO DE 75MMX2.1/2".FORNECIMENTO</t>
  </si>
  <si>
    <t>ADAPTADOR SOLDAVEL CURTO COM BOLSA E ROSCA PARA REGISTRO,COM DIAMETRO DE 85MMX3".FORNECIMENTO</t>
  </si>
  <si>
    <t>ADAPTADOR SOLDAVEL CURTO COM BOLSA E ROSCA PARA REGISTRO,COM DIAMETRO DE 110MMX4".FORNECIMENTO</t>
  </si>
  <si>
    <t>ADAPTADOR SOLDAVEL COM FLANGES LIVRES PARA CAIXA D'AGUA,COMDIAMETRO DE 25MMX3/4".FORNECIMENTO</t>
  </si>
  <si>
    <t>ADAPTADOR SOLDAVEL COM FLANGES LIVRES PARA CAIXA D'AGUA,COMDIAMETRO DE 32MMX1".FORNECIMENTO</t>
  </si>
  <si>
    <t>ADAPTADOR SOLDAVEL COM FLANGES LIVRES PARA CAIXA D'AGUA,COMDIAMETRO DE 40MMX1.1/4".FORNECIMENTO</t>
  </si>
  <si>
    <t>ADAPTADOR SOLDAVEL COM FLANGES LIVRES PARA CAIXA D'AGUA,COMDIAMETRO DE 50MMX1.1/2".FORNECIMENTO</t>
  </si>
  <si>
    <t>ADAPTADOR SOLDAVEL COM FLANGES LIVRES PARA CAIXA D'AGUA,COMDIAMETRO DE 60MMX2".FORNECIMENTO</t>
  </si>
  <si>
    <t>ADAPTADOR SOLDAVEL COM FLANGES LIVRES PARA CAIXA D'AGUA,COMDIAMETRO DE 75MMX2.1/2".FORNECIMENTO</t>
  </si>
  <si>
    <t>ADAPTADOR SOLDAVEL COM FLANGES LIVRES PARA CAIXA D'AGUA,COMDIAMETRO DE 85MMX3".FORNECIMENTO</t>
  </si>
  <si>
    <t>ADAPTADOR SOLDAVEL COM FLANGES LIVRES PARA CAIXA D'AGUA,COMDIAMETRO DE 110MMX4".FORNECIMENTO</t>
  </si>
  <si>
    <t>ADAPTADOR SOLDAVEL/LONGO COM FLANGES LIVRES PARA CAIXA D'AGUA,COM DIAMETRO DE 75MMX2.1/2".FORNECIMENTO</t>
  </si>
  <si>
    <t>ADAPTADOR SOLDAVEL/LONGO COM FLANGES LIVRES PARA CAIXA D'AGUA,COM DIAMETRO DE 85MMX3".FORNECIMENTO</t>
  </si>
  <si>
    <t>ADAPTADOR SOLDAVEL/LONGO COM FLANGES LIVRES PARA CAIXA D'AGUA,COM DIAMETRO DE 110MMX4".FORNECIMENTO</t>
  </si>
  <si>
    <t>ADAPTADOR SOLDAVEL COM FLANGES E ANEL DE VEDACAO PARA CAIXAD'AGUA,COM DIAMETRO DE 25MMX3/4".FORNECIMENTO</t>
  </si>
  <si>
    <t>ADAPTADOR SOLDAVEL COM FLANGES E ANEL DE VEDACAO PARA CAIXAD'AGUA,COM DIAMETRO DE 32MMX1".FORNECIMENTO</t>
  </si>
  <si>
    <t>ADAPTADOR SOLDAVEL COM FLANGES E ANEL DE VEDACAO PARA CAIXAD'AGUA,COM DIAMETRO DE 40MMX1.1/4".FORNECIMENTO</t>
  </si>
  <si>
    <t>ADAPTADOR SOLDAVEL COM FLANGES E ANEL DE VEDACAO PARA CAIXAD'AGUA,COM DIAMETRO DE 50MMX1.1/2".FORNECIMENTO</t>
  </si>
  <si>
    <t>ADAPTADOR SOLDAVEL COM FLANGES E ANEL DE VEDACAO PARA CAIXAD'AGUA,COM DIAMETRO DE 60MMX2".FORNECIMENTO</t>
  </si>
  <si>
    <t>BUCHA DE REDUCAO SOLDAVEL CURTA,COM DIAMETRO DE 25MMX20MM.FORNECIMENTO</t>
  </si>
  <si>
    <t>BUCHA DE REDUCAO SOLDAVEL CURTA,COM DIAMETRO DE 32MMX25MM.FORNECIMENTO</t>
  </si>
  <si>
    <t>BUCHA DE REDUCAO SOLDAVEL CURTA,COM DIAMETRO DE 40MMX32MM.FORNECIMENTO</t>
  </si>
  <si>
    <t>BUCHA DE REDUCAO SOLDAVEL CURTA,COM DIAMETRO DE 50MMX40MM.FORNECIMENTO</t>
  </si>
  <si>
    <t>BUCHA DE REDUCAO SOLDAVEL CURTA,COM DIAMETRO DE 60MMX50MM.FORNECIMENTO</t>
  </si>
  <si>
    <t>BUCHA DE REDUCAO SOLDAVEL CURTA,COM DIAMETRO DE 75MMX60MM.FORNECIMENTO</t>
  </si>
  <si>
    <t>BUCHA DE REDUCAO SOLDAVEL CURTA,COM DIAMETRO DE 85MMX75MM.FORNECIMENTO</t>
  </si>
  <si>
    <t>BUCHA DE REDUCAO SOLDAVEL CURTA,COM DIAMETRO DE 110MMX85MM.FORNECIMENTO</t>
  </si>
  <si>
    <t>BUCHA DE REDUCAO SOLDAVEL LONGA,COM DIAMETRO DE 32MMX20MM.FORNECIMENTO</t>
  </si>
  <si>
    <t>BUCHA DE REDUCAO SOLDAVEL LONGA,COM DIAMETRO DE 40MMX20MM.FORNECIMENTO</t>
  </si>
  <si>
    <t>BUCHA DE REDUCAO SOLDAVEL LONGA,COM DIAMETRO DE 40MMX25MM.FORNECIMENTO</t>
  </si>
  <si>
    <t>BUCHA DE REDUCAO SOLDAVEL LONGA,COM DIAMETRO DE 50MMX20MM.FORNECIMENTO</t>
  </si>
  <si>
    <t>BUCHA DE REDUCAO SOLDAVEL LONGA,COM DIAMETRO DE 50MMX25MM.FORNECIMENTO</t>
  </si>
  <si>
    <t>BUCHA DE REDUCAO SOLDAVEL LONGA,COM DIAMETRO DE 50MMX32MM.FORNECIMENTO</t>
  </si>
  <si>
    <t>BUCHA DE REDUCAO SOLDAVEL LONGA,COM DIAMETRO DE 60MMX25MM.FORNECIMENTO</t>
  </si>
  <si>
    <t>BUCHA DE REDUCAO SOLDAVEL LONGA,COM DIAMETRO DE 60MMX32MM.FORNECIMENTO</t>
  </si>
  <si>
    <t>BUCHA DE REDUCAO SOLDAVEL LONGA,COM DIAMETRO DE 60MMX40MM.FORNECIMENTO</t>
  </si>
  <si>
    <t>BUCHA DE REDUCAO SOLDAVEL LONGA,COM DIAMETRO DE 60MMX50MM.FORNECIMENTO</t>
  </si>
  <si>
    <t>BUCHA DE REDUCAO SOLDAVEL LONGA,COM DIAMETRO DE 75MMX50MM.FORNECIMENTO</t>
  </si>
  <si>
    <t>BUCHA DE REDUCAO SOLDAVEL LONGA,COM DIAMETRO DE 85MMX60MM.FORNECIMENTO</t>
  </si>
  <si>
    <t>JOELHO DE REDUCAO 90º SOLDAVEL,COM DIAMETRO DE 25MMX20MM.FORNECIMENTO</t>
  </si>
  <si>
    <t>JOELHO DE REDUCAO 90º SOLDAVEL,COM DIAMETRO DE 32MMX25MM.FORNECIMENTO</t>
  </si>
  <si>
    <t>LUVA DE REDUCAO SOLDAVEL,COM DIAMETRO DE 25MMX20MM.FORNECIMENTO</t>
  </si>
  <si>
    <t>LUVA DE REDUCAO SOLDAVEL,COM DIAMETRO DE 32MMX25MM.FORNECIMENTO</t>
  </si>
  <si>
    <t>LUVA DE REDUCAO SOLDAVEL,COM DIAMETRO DE 40MMX32MM.FORNECIMENTO</t>
  </si>
  <si>
    <t>LUVA DE REDUCAO SOLDAVEL,COM DIAMETRO DE 60MMX50MM.FORNECIMENTO</t>
  </si>
  <si>
    <t>LUVA DE CORRER PARA TUBO SOLDAVEL,COM DIAMETRO DE 20MM.FORNECIMENTO</t>
  </si>
  <si>
    <t>LUVA DE CORRER PARA TUBO SOLDAVEL,COM DIAMETRO DE 25MM.FORNECIMENTO</t>
  </si>
  <si>
    <t>LUVA DE CORRER PARA TUBO SOLDAVEL,COM DIAMETRO DE 50MM.FORNECIMENTO</t>
  </si>
  <si>
    <t>TE DE REDUCAO 90º SOLDAVEL,COM DIAMETRO DE 25MMX20MM.FORNECIMENTO</t>
  </si>
  <si>
    <t>TE DE REDUCAO 90º SOLDAVEL,COM DIAMETRO DE 32MMX25MM.FORNECIMENTO</t>
  </si>
  <si>
    <t>TE DE REDUCAO 90º SOLDAVEL,COM DIAMETRO DE 40MMX32MM.FORNECIMENTO</t>
  </si>
  <si>
    <t>TE DE REDUCAO 90º SOLDAVEL,COM DIAMETRO DE 50MMX20MM.FORNECIMENTO</t>
  </si>
  <si>
    <t>TE DE REDUCAO 90º SOLDAVEL,COM DIAMETRO DE 50MMX25MM.FORNECIMENTO</t>
  </si>
  <si>
    <t>TE DE REDUCAO 90º SOLDAVEL,COM DIAMETRO DE 50MMX32MM.FORNECIMENTO</t>
  </si>
  <si>
    <t>TE DE REDUCAO 90º SOLDAVEL,COM DIAMETRO DE 50MMX40MM.FORNECIMENTO</t>
  </si>
  <si>
    <t>TE DE REDUCAO 90º SOLDAVEL,COM DIAMETRO DE 75MMX50MM.FORNECIMENTO</t>
  </si>
  <si>
    <t>TE DE REDUCAO 90º SOLDAVEL,COM DIAMETRO DE 85MMX60MM.FORNECIMENTO</t>
  </si>
  <si>
    <t>TE DE REDUCAO 90º SOLDAVEL,COM DIAMETRO DE 110MMX60MM.FORNECIMENTO</t>
  </si>
  <si>
    <t>JOELHO 90º SOLDAVEL E COM ROSCA,COM DIAMETRO DE 20MMX1/2".FORNECIMENTO</t>
  </si>
  <si>
    <t>JOELHO 90º SOLDAVEL E COM ROSCA,COM DIAMETRO DE 25MMX1/2".FORNECIMENTO</t>
  </si>
  <si>
    <t>JOELHO 90º SOLDAVEL E COM ROSCA,COM DIAMETRO DE 25MMX3/4".FORNECIMENTO</t>
  </si>
  <si>
    <t>JOELHO 90º SOLDAVEL E COM ROSCA,COM DIAMETRO DE 32MMX3/4".FORNECIMENTO</t>
  </si>
  <si>
    <t>LUVA SOLDAVEL E COM ROSCA,COM DIAMETRO DE 20MMX1/2".FORNECIMENTO</t>
  </si>
  <si>
    <t>LUVA SOLDAVEL E COM ROSCA,COM DIAMETRO DE 25MMX1/2".FORNECIMENTO</t>
  </si>
  <si>
    <t>LUVA SOLDAVEL E COM ROSCA,COM DIAMETRO DE 25MMX3/4".FORNECIMENTO</t>
  </si>
  <si>
    <t>LUVA SOLDAVEL E COM ROSCA,COM DIAMETRO DE 32MMX1".FORNECIMENTO</t>
  </si>
  <si>
    <t>LUVA SOLDAVEL E COM ROSCA,COM DIAMETRO DE 40MMX1.1/4".FORNECIMENTO</t>
  </si>
  <si>
    <t>LUVA SOLDAVEL E COM ROSCA,COM DIAMETRO DE 50MMX1.1/2".FORNECIMENTO</t>
  </si>
  <si>
    <t>TE 90º SOLDAVEL E COM ROSCA NA BOLSA CENTRAL,COM DIAMETRO DE 20MMX20MMX1/2".FORNECIMENTO</t>
  </si>
  <si>
    <t>TE 90º SOLDAVEL E COM ROSCA NA BOLSA CENTRAL,COM DIAMETRO DE 25MMX25MMX1/2".FORNECIMENTO</t>
  </si>
  <si>
    <t>TE 90º SOLDAVEL E COM ROSCA NA BOLSA CENTRAL,COM DIAMETRO DE 25MMX25MMX3/4".FORNECIMENTO</t>
  </si>
  <si>
    <t>TE 90º SOLDAVEL E COM ROSCA NA BOLSA CENTRAL,COM DIAMETRO DE 32MMX32MMX3/4".FORNECIMENTO</t>
  </si>
  <si>
    <t>JOELHO 90º SOLDAVEL E COM BUCHA DE LATAO,COM DIAMETRO DE 20MMX1/2".FORNECIMENTO</t>
  </si>
  <si>
    <t>JOELHO 90º SOLDAVEL E COM BUCHA DE LATAO,COM DIAMETRO DE 25MMX1/2".FORNECIMENTO</t>
  </si>
  <si>
    <t>JOELHO 90º SOLDAVEL E COM BUCHA DE LATAO,COM DIAMETRO DE 25MMX3/4".FORNECIMENTO</t>
  </si>
  <si>
    <t>JOELHO 90º SOLDAVEL E COM BUCHA DE LATAO,COM DIAMETRO DE 32MMX3/4".FORNECIMENTO</t>
  </si>
  <si>
    <t>LUVA SOLDAVEL E COM BUCHA DE LATAO,COM DIAMETRO DE 20MMX1/2".FORNECIMENTO</t>
  </si>
  <si>
    <t>LUVA SOLDAVEL E COM BUCHA DE LATAO,COM DIAMETRO DE 25MMX1/2".FORNECIMENTO</t>
  </si>
  <si>
    <t>LUVA SOLDAVEL E COM BUCHA DE LATAO,COM DIAMETRO DE 25MMX3/4".FORNECIMENTO</t>
  </si>
  <si>
    <t>TE 90º SOLDAVEL E COM BUCHA DE LATAO NA BOLSA CENTRAL,COM DIAMETRO DE 20MMX20MMX1/2".FORNECIMENTO</t>
  </si>
  <si>
    <t>TE 90º SOLDAVEL E COM BUCHA DE LATAO NA BOLSA CENTRAL,COM DIAMETRO DE 25MMX25MMX1/2".FORNECIMENTO</t>
  </si>
  <si>
    <t>TE 90º SOLDAVEL E COM BUCHA DE LATAO NA BOLSA CENTRAL,COM DIAMETRO DE 25MMX25MMX3/4".FORNECIMENTO</t>
  </si>
  <si>
    <t>TE 90º SOLDAVEL E COM BUCHA DE LATAO NA BOLSA CENTRAL,COM DIAMETRO DE 32MMX32MMX3/4".FORNECIMENTO</t>
  </si>
  <si>
    <t>TUBO DE COBRE CLASSE E,COM DIAMETRO DE 15MM,EXCLUSIVE CONEXOES,EMENDAS,ABERTURA E FECHAMENTO DE RASGO E ISOLAMENTO.FORNECIMENTO E ASSENTAMENTO</t>
  </si>
  <si>
    <t>TUBO DE COBRE CLASSE E,COM DIAMETRO DE 22MM,EXCLUSIVE CONEXOES,EMENDAS,ABERTURA E FECHAMENTO DE RASGO E ISOLAMENTO.FORNECIMENTO E ASSENTAMENTO</t>
  </si>
  <si>
    <t>TUBO DE COBRE CLASSE E,COM DIAMETRO DE 28MM,EXCLUSIVE CONEXOES,EMENDAS,ABERTURA E FECHAMENTO DE RASGO E ISOLAMENTO.FORNECIMENTO E ASSENTAMENTO</t>
  </si>
  <si>
    <t>TUBO DE COBRE CLASSE E,COM DIAMETRO DE 35MM,EXCLUSIVE CONEXOES,EMENDAS,ABERTURA E FECHAMENTO DE RASGO E ISOLAMENTO.FORNECIMENTO E ASSENTAMENTO</t>
  </si>
  <si>
    <t>TUBO DE COBRE CLASSE E,COM DIAMETRO DE 42MM,EXCLUSIVE CONEXOES,EMENDAS,ABERTURA E FECHAMENTO DE RASGO E ISOLAMENTO.FORNECIMENTO E ASSENTAMENTO</t>
  </si>
  <si>
    <t>TUBO DE COBRE CLASSE E,COM DIAMETRO DE 54MM,EXCLUSIVE CONEXOES,EMENDAS,ABERTURA E FECHAMENTO DE RASGO E ISOLAMENTO.FORNECIMENTO E ASSENTAMENTO</t>
  </si>
  <si>
    <t>TUBO DE COBRE CLASSE E,COM DIAMETRO DE 66MM,EXCLUSIVE CONEXOES,EMENDAS,ABERTURA E FECHAMENTO DE RASGO E ISOLAMENTO.FORNECIMENTO E ASSENTAMENTO</t>
  </si>
  <si>
    <t>TUBO DE COBRE CLASSE E,COM DIAMETRO DE 79MM,EXCLUSIVE CONEXOES,EMENDAS,ABERTURA E FECHAMENTO DE RASGO E ISOLAMENTO.FORNECIMENTO E ASSENTAMENTO</t>
  </si>
  <si>
    <t>TUBO DE COBRE CLASSE E,COM DIAMETRO DE 104MM,EXCLUSIVE CONEXOES,EMENDAS,ABERTURA E FECHAMENTO DE RASGO E ISOLAMENTO.FORNECIMENTO E ASSENTAMENTO</t>
  </si>
  <si>
    <t>TUBO DE COBRE CLASSE I,COM DIAMETRO DE 15MM,EXCLUSIVE CONEXOES,EMENDAS,ABERTURA E FECHAMENTO DE RASGO E ISOLAMENTO.FORNECIMENTO E ASSENTAMENTO</t>
  </si>
  <si>
    <t>TUBO DE COBRE CLASSE I,COM DIAMETRO DE 22MM,EXCLUSIVE CONEXOES,EMENDAS,ABERTURA E FECHAMENTO DE RASGO E ISOLAMENTO.FORNECIMENTO E ASSENTAMENTO</t>
  </si>
  <si>
    <t>TUBO DE COBRE CLASSE I,COM DIAMETRO DE 28MM,EXCLUSIVE CONEXOES,EMENDAS,ABERTURA E FECHAMENTO DE RASGO E ISOLAMENTO.FORNECIMENTO E ASSENTAMENTO</t>
  </si>
  <si>
    <t>TUBO DE COBRE CLASSE I,COM DIAMETRO DE 42MM,EXCLUSIVE CONEXOES,EMENDAS,ABERTURA E FECHAMENTO DE RASGO E ISOLAMENTO.FORNECIMENTO E ASSENTAMENTO</t>
  </si>
  <si>
    <t>EMENDA EM ELETRODUTO DE FERRO GALVANIZADO,DIAMETRO DE 1/2",COMPREENDENDO:CORTE,ABERTURA DE DUAS ROSCAS POR TARRACHA MANUAL,COLOCACAO DA LUVA,INCLUSIVE ESTA</t>
  </si>
  <si>
    <t>EMENDA EM ELETRODUTO DE FERRO GALVANIZADO,DIAMETRO DE 3/4",COMPREENDENDO:CORTE,ABERTURA DE DUAS ROSCAS POR TARRACHA MANUAL,COLOCACAO DA LUVA,INCLUSIVE ESTA</t>
  </si>
  <si>
    <t>EMENDA EM ELETRODUTO DE FERRO GALVANIZADO,DIAMETRO DE 1",COMPREENDENDO:CORTE,ABERTURA DE DUAS ROSCAS POR TARRACHA MANUAL,COLOCACAO DA LUVA,INCLUSIVE ESTA</t>
  </si>
  <si>
    <t>EMENDA EM ELETRODUTO DE FERRO GALVANIZADO,DIAMETRO DE 1.1/4",COMPREENDENDO:CORTE,ABERTURA DE DUAS ROSCAS POR TARRACHA MANUAL,COLOCACAO DA LUVA,INCLUSIVE ESTA</t>
  </si>
  <si>
    <t>EMENDA EM ELETRODUTO DE FERRO GALVANIZADO,DIAMETRO DE 1.1/2",COMPREENDENDO:CORTE,ABERTURA DE DUAS ROSCAS POR TARRACHA MANUAL,COLOCACAO DA LUVA,INCLUSIVE ESTA</t>
  </si>
  <si>
    <t>EMENDA EM ELETRODUTO DE FERRO GALVANIZADO,DIAMETRO DE 2",COMPREENDENDO:CORTE,ABERTURA DE DUAS ROSCAS POR TARRACHA MANUAL,COLOCACAO DA LUVA,INCLUSIVE ESTA</t>
  </si>
  <si>
    <t>EMENDA EM ELETRODUTO DE FERRO GALVANIZADO,DIAMETRO DE 2.1/2",COMPREENDENDO:CORTE,ABERTURA DE DUAS ROSCAS POR TARRACHA MANUAL,COLOCACAO DA LUVA,INCLUSIVE ESTA</t>
  </si>
  <si>
    <t>EMENDA EM ELETRODUTO DE FERRO GALVANIZADO,DIAMETRO DE 3",COMPREENDENDO:CORTE,ABERTURA DE DUAS ROSCAS POR TARRACHA MANUAL,COLOCACAO DA LUVA,INCLUSIVE ESTA</t>
  </si>
  <si>
    <t>EMENDA EM ELETRODUTO DE FERRO GALVANIZADO,DIAMETRO DE 4",COMPREENDENDO:CORTE,ABERTURA DE DUAS ROSCAS POR TARRACHA MANUAL,COLOCACAO DA LUVA,INCLUSIVE ESTA</t>
  </si>
  <si>
    <t>CORTE E ABERTURA DE DUAS ROSCAS,POR TARRAXA MANUAL,E COLOCACAO DE CONEXOES DE FERRO GALVANIZADO,COM COSTURA,COM DIAMETRO DE 1/2",EXCLUSIVE A PECA</t>
  </si>
  <si>
    <t>CORTE E ABERTURA DE DUAS ROSCAS,POR TARRAXA MANUAL,E COLOCACAO DE CONEXOES DE FERRO GALVANIZADO,COM COSTURA,COM DIAMETRO DE 3/4",EXCLUSIVE A PECA</t>
  </si>
  <si>
    <t>CORTE E ABERTURA DE DUAS ROSCAS,POR TARRAXA MANUAL,E COLOCACAO DE CONEXOES DE FERRO GALVANIZADO,COM COSTURA,COM DIAMETRO DE 1",EXCLUSIVE A PECA</t>
  </si>
  <si>
    <t>CORTE E ABERTURA DE DUAS ROSCAS,POR TARRAXA MANUAL,E COLOCACAO DE CONEXOES DE FERRO GALVANIZADO,COM COSTURA,COM DIAMETRO DE 1.1/4",EXCLUSIVE A PECA</t>
  </si>
  <si>
    <t>CORTE E ABERTURA DE DUAS ROSCAS,POR TARRAXA MANUAL,E COLOCACAO DE CONEXOES DE FERRO GALVANIZADO,COM COSTURA,COM DIAMETRO DE 1.1/2",EXCLUSIVE A PECA</t>
  </si>
  <si>
    <t>CORTE E ABERTURA DE DUAS ROSCAS,POR TARRAXA MANUAL,E COLOCACAO DE CONEXOES DE FERRO GALVANIZADO,COM COSTURA,COM DIAMETRO DE 2",EXCLUSIVE A PECA</t>
  </si>
  <si>
    <t>CORTE E ABERTURA DE DUAS ROSCAS,POR TARRAXA MANUAL,E COLOCACAO DE CONEXOES DE FERRO GALVANIZADO,COM COSTURA,COM DIAMETRO DE 2.1/2",EXCLUSIVE A PECA</t>
  </si>
  <si>
    <t>CORTE E ABERTURA DE DUAS ROSCAS,POR TARRAXA MANUAL,E COLOCACAO DE CONEXOES DE FERRO GALVANIZADO,COM COSTURA,COM DIAMETRO DE 3",EXCLUSIVE A PECA</t>
  </si>
  <si>
    <t>CORTE E ABERTURA DE DUAS ROSCAS,POR TARRAXA MANUAL,E COLOCACAO DE CONEXOES DE FERRO GALVANIZADO,COM COSTURA,COM DIAMETRO DE 4",EXCLUSIVE A PECA</t>
  </si>
  <si>
    <t>CORTE E ABERTURA DE DUAS ROSCAS,POR TARRAXA MANUAL,COLOCACAO DE CONEXOES EM TUBULACAO PARA VAPOR(SCH-40 OU SCH-80),NO DIAMETRO DE 1/2",EXCLUSIVE A PECA</t>
  </si>
  <si>
    <t>CORTE E ABERTURA DE DUAS ROSCAS,POR TARRAXA MANUAL,COLOCACAO DE CONEXOES EM TUBULACAO PARA VAPOR(SCH-40 OU SCH-80),NO DIAMETRO DE 3/4",EXCLUSIVE A PECA</t>
  </si>
  <si>
    <t>CORTE E ABERTURA DE DUAS ROSCAS,POR TARRAXA MANUAL,COLOCACAO DE CONEXOES EM TUBULACAO PARA VAPOR(SCH-40 OU SCH-80),NO DIAMETRO DE 1",EXCLUSIVE A PECA</t>
  </si>
  <si>
    <t>CORTE E ABERTURA DE DUAS ROSCAS,POR TARRAXA MANUAL,COLOCACAO DE CONEXOES EM TUBULACAO PARA VAPOR(SCH-40 OU SCH-80),NO DIAMETRO DE 1.1/4",EXCLUSIVE A PECA</t>
  </si>
  <si>
    <t>CORTE E ABERTURA DE DUAS ROSCAS,POR TARRAXA MANUAL,COLOCACAO DE CONEXOES EM TUBULACAO PARA VAPOR(SCH-40 OU SCH-80),NO DIAMETRO DE 1.1/2",EXCLUSIVE A PECA</t>
  </si>
  <si>
    <t>CORTE E ABERTURA DE DUAS ROSCAS,POR TARRAXA MANUAL,COLOCACAO DE CONEXOES EM TUBULACAO PARA VAPOR(SCH-40 OU SCH-80),NO DIAMETRO DE 2",EXCLUSIVE A PECA</t>
  </si>
  <si>
    <t>CORTE E ABERTURA DE DUAS ROSCAS,POR TARRAXA MANUAL,COLOCACAO DE CONEXOES EM TUBULACAO PARA VAPOR(SCH-40 OU SCH-80),NO DIAMETRO DE 2.1/2",EXCLUSIVE A PECA</t>
  </si>
  <si>
    <t>CORTE E ABERTURA DE DUAS ROSCAS,POR TARRAXA MANUAL,COLOCACAO DE CONEXOES EM TUBULACAO PARA VAPOR(SCH-40 OU SCH-80),NO DIAMETRO DE 3",EXCLUSIVE A PECA</t>
  </si>
  <si>
    <t>CORTE E ABERTURA DE DUAS ROSCAS,POR TARRAXA MANUAL,COLOCACAO DE CONEXOES EM TUBULACAO PARA VAPOR(SCH-40 OU SCH-80),NO DIAMETRO DE 4",EXCLUSIVE A PECA</t>
  </si>
  <si>
    <t>CORTE E ABERTURA DE DUAS ROSCAS,POR TARRAXA MANUAL,COLOCACAO DE CONEXOES EM TUBOS DE PVC ROSQUEAVEIS,COM DIAMETRO DE 1/2",EXCLUSIVE A PECA</t>
  </si>
  <si>
    <t>CORTE E ABERTURA DE DUAS ROSCAS,POR TARRAXA MANUAL,COLOCACAO DE CONEXOES EM TUBOS DE PVC ROSQUEAVEIS,COM DIAMETRO DE 3/4",EXCLUSIVE A PECA</t>
  </si>
  <si>
    <t>CORTE E ABERTURA DE DUAS ROSCAS,POR TARRAXA MANUAL,COLOCACAO DE CONEXOES EM TUBOS DE PVC ROSQUEAVEIS,COM DIAMETRO DE 1",EXCLUSIVE A PECA</t>
  </si>
  <si>
    <t>CORTE E ABERTURA DE DUAS ROSCAS,POR TARRAXA MANUAL,COLOCACAO DE CONEXOES EM TUBOS DE PVC ROSQUEAVEIS,COM DIAMETRO DE 1.1/4",EXCLUSIVE A PECA</t>
  </si>
  <si>
    <t>CORTE E ABERTURA DE DUAS ROSCAS,POR TARRAXA MANUAL,COLOCACAO DE CONEXOES EM TUBOS DE PVC ROSQUEAVEIS,COM DIAMETRO DE 1.1/2",EXCLUSIVE A PECA</t>
  </si>
  <si>
    <t>CORTE E ABERTURA DE DUAS ROSCAS,POR TARRAXA MANUAL,COLOCACAO DE CONEXOES EM TUBOS DE PVC ROSQUEAVEIS,COM DIAMETRO DE 2",EXCLUSIVE A PECA</t>
  </si>
  <si>
    <t>CORTE E ABERTURA DE DUAS ROSCAS,POR TARRAXA MANUAL,COLOCACAO DE CONEXOES EM TUBOS DE PVC ROSQUEAVEIS,COM DIAMETRO DE 2.1/2",EXCLUSIVE A PECA</t>
  </si>
  <si>
    <t>CORTE E ABERTURA DE DUAS ROSCAS,POR TARRAXA MANUAL,COLOCACAO DE CONEXOES EM TUBOS DE PVC ROSQUEAVEIS,COM DIAMETRO DE 3",EXCLUSIVE A PECA</t>
  </si>
  <si>
    <t>CORTE E ABERTURA DE DUAS ROSCAS,POR TARRAXA MANUAL,COLOCACAO DE CONEXOES EM TUBOS DE PVC ROSQUEAVEIS,COM DIAMETRO DE 4",EXCLUSIVE A PECA</t>
  </si>
  <si>
    <t>CORTE E ABERTURA DE DUAS ROSCAS,POR TARRAXA MANUAL,COLOCACAO DE CONEXOES EM ELETRODUTO DE PVC ROSQUEAVEIS,COM DIAMETRO DE 1/2",EXCLUSIVE A PECA</t>
  </si>
  <si>
    <t>CORTE E ABERTURA DE DUAS ROSCAS,POR TARRAXA MANUAL,COLOCACAO DE CONEXOES EM ELETRODUTO DE PVC ROSQUEAVEIS,COM DIAMETRO DE 3/4",EXCLUSIVE A PECA</t>
  </si>
  <si>
    <t>CORTE E ABERTURA DE DUAS ROSCAS,POR TARRAXA MANUAL,COLOCACAO DE CONEXOES EM ELETRODUTO DE PVC ROSQUEAVEIS,COM DIAMETRO DE 1",EXCLUSIVE A PECA</t>
  </si>
  <si>
    <t>CORTE E ABERTURA DE DUAS ROSCAS,POR TARRAXA MANUAL,COLOCACAO DE CONEXOES EM ELETRODUTO DE PVC ROSQUEAVEIS,COM DIAMETRO DE 1.1/4",EXCLUSIVE A PECA</t>
  </si>
  <si>
    <t>CORTE E ABERTURA DE DUAS ROSCAS,POR TARRAXA MANUAL,COLOCACAO DE CONEXOES EM ELETRODUTO DE PVC ROSQUEAVEIS,COM DIAMETRO DE 1.1/2",EXCLUSIVE A PECA</t>
  </si>
  <si>
    <t>CORTE E ABERTURA DE DUAS ROSCAS,POR TARRAXA MANUAL,COLOCACAO DE CONEXOES EM ELETRODUTO DE PVC ROSQUEAVEIS,COM DIAMETRO DE 2",EXCLUSIVE A PECA</t>
  </si>
  <si>
    <t>CORTE E ABERTURA DE DUAS ROSCAS,POR TARRAXA MANUAL,COLOCACAO DE CONEXOES EM ELETRODUTO DE PVC ROSQUEAVEIS,COM DIAMETRO DE 2.1/2",EXCLUSIVE A PECA</t>
  </si>
  <si>
    <t>CORTE E ABERTURA DE DUAS ROSCAS,POR TARRAXA MANUAL,COLOCACAO DE CONEXOES EM ELETRODUTO DE PVC ROSQUEAVEIS,COM DIAMETRO DE 3",EXCLUSIVE A PECA</t>
  </si>
  <si>
    <t>CORTE E ABERTURA DE DUAS ROSCAS,POR TARRAXA MANUAL,COLOCACAO DE CONEXOES EM ELETRODUTO DE PVC ROSQUEAVEIS,COM DIAMETRO DE 4",EXCLUSIVE A PECA</t>
  </si>
  <si>
    <t>CORTE E COLOCACAO DE CONEXOES EM TUBO DE PVC RIGIDO,ESGOTO,SOLDAVEL,COM DIAMETRO DE 40MM,EXCLUSIVE A PECA</t>
  </si>
  <si>
    <t>CORTE E COLOCACAO DE CONEXOES EM TUBO DE PVC RIGIDO,ESGOTO,SOLDAVEL,COM DIAMETRO DE 50MM,EXCLUSIVE A PECA</t>
  </si>
  <si>
    <t>CORTE E COLOCACAO DE CONEXOES EM TUBO DE PVC RIGIDO,ESGOTO,SOLDAVEL,COM DIAMETRO DE 75MM,EXCLUSIVE A PECA</t>
  </si>
  <si>
    <t>CORTE E COLOCACAO DE CONEXOES EM TUBO DE PVC RIGIDO,ESGOTO,SOLDAVEL,COM DIAMETRO DE 100MM,EXCLUSIVE A PECA</t>
  </si>
  <si>
    <t>CORTE E COLOCACAO DE CONEXOES EM TUBO DE PVC RIGIDO,SOLDAVEL PARA AGUA FRIA,COM DIAMETRO DE 20MM,EXCLUSIVE A PECA</t>
  </si>
  <si>
    <t>CORTE E COLOCACAO DE CONEXOES EM TUBO DE PVC RIGIDO,SOLDAVEL PARA AGUA FRIA,COM DIAMETRO DE 25MM,EXCLUSIVE A PECA</t>
  </si>
  <si>
    <t>CORTE E COLOCACAO DE CONEXOES EM TUBO DE PVC RIGIDO,SOLDAVEL PARA AGUA FRIA,COM DIAMETRO DE 32MM,EXCLUSIVE A PECA</t>
  </si>
  <si>
    <t>CORTE E COLOCACAO DE CONEXOES EM TUBO DE PVC RIGIDO,SOLDAVEL PARA AGUA FRIA,COM DIAMETRO DE 40MM,EXCLUSIVE A PECA</t>
  </si>
  <si>
    <t>CORTE E COLOCACAO DE CONEXOES EM TUBO DE PVC RIGIDO,SOLDAVEL PARA AGUA FRIA,COM DIAMETRO DE 50MM,EXCLUSIVE A PECA</t>
  </si>
  <si>
    <t>CORTE E COLOCACAO DE CONEXOES EM TUBO DE PVC RIGIDO,SOLDAVEL PARA AGUA FRIA,COM DIAMETRO DE 60MM,EXCLUSIVE A PECA</t>
  </si>
  <si>
    <t>CORTE E COLOCACAO DE CONEXOES EM TUBO DE PVC RIGIDO,SOLDAVEL PARA AGUA FRIA,COM DIAMETRO DE 75MM,EXCLUSIVE A PECA</t>
  </si>
  <si>
    <t>CORTE E COLOCACAO DE CONEXOES EM TUBO DE PVC RIGIDO,SOLDAVEL PARA AGUA FRIA,COM DIAMETRO DE 85MM,EXCLUSIVE A PECA</t>
  </si>
  <si>
    <t>CORTE E COLOCACAO DE CONEXOES EM TUBO DE PVC RIGIDO,SOLDAVEL PARA AGUA FRIA,COM DIAMETRO DE 110MM,EXCLUSIVE A PECA</t>
  </si>
  <si>
    <t>CORTE E COLOCACAO DE CONEXOES EM TUBO DE COBRE PARA AGUA QUENTE,COM DIAMETRO DE 15MM,EXCLUSIVE A PECA</t>
  </si>
  <si>
    <t>CORTE E COLOCACAO DE CONEXOES EM TUBO DE COBRE PARA AGUA QUENTE,COM DIAMETRO DE 22MM,EXCLUSIVE A PECA</t>
  </si>
  <si>
    <t>CORTE E COLOCACAO DE CONEXOES EM TUBO DE COBRE PARA AGUA QUENTE,COM DIAMETRO DE 28MM,EXCLUSIVE A PECA</t>
  </si>
  <si>
    <t>CORTE E COLOCACAO DE CONEXOES EM TUBO DE COBRE PARA AGUA QUENTE,COM DIAMETRO DE 35MM,EXCLUSIVE A PECA</t>
  </si>
  <si>
    <t>CORTE E COLOCACAO DE CONEXOES EM TUBO DE COBRE PARA AGUA QUENTE,COM DIAMETRO DE 42MM,EXCLUSIVE A PECA</t>
  </si>
  <si>
    <t>CORTE E COLOCACAO DE CONEXOES EM TUBO DE COBRE PARA AGUA QUENTE,COM DIAMETRO DE 54MM,EXCLUSIVE A PECA</t>
  </si>
  <si>
    <t>CORTE E COLOCACAO DE CONEXOES EM TUBO DE COBRE PARA AGUA QUENTE,COM DIAMETRO DE 66MM,EXCLUSIVE A PECA</t>
  </si>
  <si>
    <t>CORTE E COLOCACAO DE CONEXOES EM TUBO DE COBRE PARA AGUA QUENTE,COM DIAMETRO DE 79MM,EXCLUSIVE A PECA</t>
  </si>
  <si>
    <t>CORTE E COLOCACAO DE CONEXOES EM TUBO DE COBRE PARA AGUA QUENTE,COM DIAMETRO DE 104MM,EXCLUSIVE A PECA</t>
  </si>
  <si>
    <t>ABERTURA E FECHAMENTO MANUAL DE RASGO EM ALVENARIA,PARA PASSAGEM DE TUBOS E DUTOS,COM DIAMETRO DE 1/2" A 1"</t>
  </si>
  <si>
    <t>ABERTURA E FECHAMENTO MANUAL DE RASGO EM CONCRETO,PARA PASSAGEM DE TUBOS E DUTOS,COM DIAMETRO DE 1/2" A 1"</t>
  </si>
  <si>
    <t>ABERTURA E FECHAMENTO MANUAL DE RASGO EM ALVENARIA,PARA PASSAGEM DE TUBOS E DUTOS,COM DIAMETRO DE 1.1/4" A 2"</t>
  </si>
  <si>
    <t>ABERTURA E FECHAMENTO MANUAL DE RASGO EM CONCRETO,PARA PASSAGEM DE TUBOS E DUTOS,COM DIAMETRO DE 1.1/4" A 2"</t>
  </si>
  <si>
    <t>ABERTURA E FECHAMENTO MANUAL DE RASGO EM ALVENARIA,PARA PASSAGEM DE TUBOS E DUTOS,COM DIAMETRO DE 2.1/2" A 4"</t>
  </si>
  <si>
    <t>ABERTURA E FECHAMENTO MANUAL DE RASGO EM CONCRETO,PARA PASSAGEM DE TUBOS E DUTOS,COM DIAMETRO DE 2.1/2" A 4"</t>
  </si>
  <si>
    <t>SOLDA DE TOPO,EM TUBULACAO PARA VAPOR(SCH-40 OU SCH-80),NO DIAMETRO DE 1/2",UTILIZANDO CONVERSOR ELETROMOTORIZADO,INCLUSIVE CORTE OU CHANFRO DAS EXTREMIDADES</t>
  </si>
  <si>
    <t>SOLDA DE TOPO,EM TUBULACAO PARA VAPOR(SCH-40 OU SCH-80),NO DIAMETRO DE 3/4",UTILIZANDO CONVERSOR ELETROMOTORIZADO,INCLUSIVE CORTE OU CHANFRO DAS EXTREMIDADES</t>
  </si>
  <si>
    <t>SOLDA DE TOPO,EM TUBULACAO PARA VAPOR(SCH-40 OU SCH-80),NO DIAMETRO DE 1",UTILIZANDO CONVERSOR ELETROMOTORIZADO,INCLUSIVE CORTE OU CHANFRO DAS EXTREMIDADES</t>
  </si>
  <si>
    <t>SOLDA DE TOPO,EM TUBULACAO PARA VAPOR(SCH-40 OU SCH-80),NO DIAMETRO DE 1.1/4",UTILIZANDO CONVERSOR ELETROMOTORIZADO,INCLUSIVE CORTE OU CHANFRO DAS EXTREMIDADES</t>
  </si>
  <si>
    <t>SOLDA DE TOPO,EM TUBULACAO PARA VAPOR(SCH-40 OU SCH-80),NO DIAMETRO DE 1.1/2",UTILIZANDO CONVERSOR ELETROMOTORIZADO,INCLUSIVE CORTE OU CHANFRO DAS EXTREMIDADES</t>
  </si>
  <si>
    <t>SOLDA DE TOPO,EM TUBULACAO PARA VAPOR(SCH-40 OU SCH-80),NO DIAMETRO DE 2",UTILIZANDO CONVERSOR ELETROMOTORIZADO,INCLUSIVE CORTE OU CHANFRO DAS EXTREMIDADES</t>
  </si>
  <si>
    <t>SOLDA DE TOPO,EM TUBULACAO PARA VAPOR(SCH-40 OU SCH-80),NO DIAMETRO DE 2.1/2",UTILIZANDO CONVERSOR ELETROMOTORIZADO,INCLUSIVE CORTE OU CHANFRO DAS EXTREMIDADES</t>
  </si>
  <si>
    <t>SOLDA DE TOPO,EM TUBULACAO PARA VAPOR(SCH-40 OU SCH-80),NO DIAMETRO DE 3",UTILIZANDO CONVERSOR ELETROMOTORIZADO,INCLUSIVE CORTE OU CHANFRO DAS EXTREMIDADES</t>
  </si>
  <si>
    <t>SOLDA DE TOPO,EM TUBULACAO PARA VAPOR(SCH-40 OU SCH-80),NO DIAMETRO DE 4",UTILIZANDO CONVERSOR ELETROMOTORIZADO,INCLUSIVE CORTE OU CHANFRO DAS EXTREMIDADES</t>
  </si>
  <si>
    <t>ISOLAMENTO EM TUBULACAO COM DIAMETRO DE 1/2",COMPREENDENDO:CALHA DE ISOLAMENTO DE POLIURETANO EXPANDIDO,COM ESPESSURA DE1",FIXADA COM ARAME GALVANIZADO,CHAPA DE ALUMINIO CORRUGADACOM PAPEL KRAFT COM 0,15MM,FIXADA COM CINTA DE ALUMINIO COM1/2"X0,5MM E SELO PARA FIXACAO DA CINTA,EXCLUSIVE A TUBULACAO.FORNECIMENTO E COLOCACAO</t>
  </si>
  <si>
    <t>ISOLAMENTO EM TUBULACAO COM DIAMETRO DE 3/4",COMPREENDENDO:CALHA DE ISOLAMENTO DE POLIURETANO EXPANDIDO,COM ESPESSURA DE 1",FIXADA COM ARAME GALVANIZADO,CHAPA DE ALUMINIO CORRUGADA COM PAPEL KRAFT COM 0,15MM,FIXADA COM CINTA DE ALUMINIO COM 1/2"X0,5MM E SELO PARA FIXACAO DA CINTA,EXCLUSIVE A TUBULACAO.FORNECIMENTO E COLOCACAO</t>
  </si>
  <si>
    <t>ISOLAMENTO EM TUBULACAO COM DIAMETRO DE 1",COMPREENDENDO:CALHA DE ISOLAMENTO DE POLIURETANO EXPANDIDO,COM ESPESSURA DE 1",FIXADA COM ARAME GALVANIZADO,CHAPA DE ALUMINIO CORRUGADA COM PAPEL KRAFT COM 0,15MM,FIXADA COM CINTA DE ALUMINIO COM 1/2"X0,5MM E SELO PARA FIXACAO DA CINTA,EXCLUSIVE A TUBULACAO.FORNECIMENTO E COLOCACAO</t>
  </si>
  <si>
    <t>ISOLAMENTO EM TUBULACAO COM DIAMETRO DE 1.1/4",COMPREENDENDO:CALHA DE ISOLAMENTO DE POLIURETANO EXPANDIDO,COM ESPESSURADE 1",FIXADA COM ARAME GALVANIZADO,CHAPA DE ALUMINIO CORRUGADA COM PAPEL KRAFT COM 0,15MM,FIXADA COM CINTA DE ALUMINIO COM 1/2"X0,5MM E SELO PARA FIXACAO DE CINTA,EXCLUSIVE A TUBULACAO.FORNECIMENTO E COLOCACAO</t>
  </si>
  <si>
    <t>ISOLAMENTO EM TUBULACAO COM DIAMETRO DE 1.1/2",COMPREENDENDO:CALHA DE ISOLAMENTO DE POLIURETANO EXPANDIDO,COM ESPESSURADE 1",FIXADA COM ARAME GALVANIZADO,CHAPA DE ALUMINIO CORRUGADA COM PAPEL KRAFT COM 0,15MM,FIXADA COM CINTA DE ALUMINIO COM 1/2"X0,5MM E SELO PARA FIXACAO DA CINTA,EXCLUSIVE A TUBULACAO.FORNECIMENTO E COLOCACAO</t>
  </si>
  <si>
    <t>ISOLAMENTO EM TUBULACAO COM DIAMETRO DE 2",COMPREENDENDO:CALHA DE ISOLAMENTO DE POLIURETANO EXPANDIDO,COM ESPESSURA DE 1.1/2",FIXADA COM ARAME GALVANIZADO,CHAPA DE ALUMINIO CORRUGADA COM PAPEL KRAFT COM 0,15MM,FIXADA COM CINTA DE ALUMINIO COM 1/2"X0,5MM E SELO PARA FIXACAO DA CINTA,EXCLUSIVE A TUBULACAO.FORNECIMENTO E COLOCACAO</t>
  </si>
  <si>
    <t>ISOLAMENTO EM TUBULACAO COM DIAMETRO DE 2.1/2",COMPREENDENDO:CALHA DE ISOLAMENTO DE POLIURETANO EXPANDIDO,COM ESPESSURADE 1.1/2",FIXADA COM ARAME GALVANIZADO,CHAPA DE ALUMINIO CORRUGADA COM PAPEL KRAFT COM 0,15MM,FIXADA COM CINTA DE ALUMINIO COM 1/2"X0,5MM E SELO PARA FIXACAO DA CINTA,EXCLUSIVE ATUBULACAO.FORNECIMENTO E COLOCACAO</t>
  </si>
  <si>
    <t>ISOLAMENTO EM TUBULACAO COM DIAMETRO DE 3",COMPREENDENDO:CALHA DE ISOLAMENTO DE POLIURETANO EXPANDIDO,COM ESPESSURA DE 1.1/2",FIXADA COM ARAME GALVANIZADO,CHAPA DE ALUMINIO CORRUGADA COM PAPEL KRAFT COM 0,15MM,FIXADA COM CINTA DE ALUMINIO COM 1/2"X0,5MM E SELO PARA FIXACAO DA CINTA,EXCLUSIVE A TUBULACAO.FORNECIMENTO E COLOCACAO</t>
  </si>
  <si>
    <t>ISOLAMENTO EM TUBULACAO COM DIAMETRO DE 4",COMPREENDENDO:CALHA DE ISOLAMENTO DE POLIURETANO EXPANDIDO,COM ESPESSURA DE 1.1/2",FIXADA COM ARAME GALVANIZADO,CHAPA DE ALUMINIO CORRUGADA COM PAPEL KRAFT COM 0,15MM,FIXADA COM CINTA DE ALUMINIO COM 1/2"X0,5MM E SELO PARA FIXACAO DA CINTA,EXCLUSIVE A TUBULACAO.FORNECIMENTO E COLOCACAO</t>
  </si>
  <si>
    <t>FORNECIMENTO DE AGUA,PELA CEDAE,PARA OBRAS PUBLICAS,CONDIDERANDO UM CONSUMO MENSAL DE ATE 20,00M3,TARIFA "A"</t>
  </si>
  <si>
    <t>ADICIONAL PARA O ITEM 15.058.0010,CONSIDERANDO O CONSUMO MENSAL ENTRE 21,00 E 30,00M3</t>
  </si>
  <si>
    <t>ADICIONAL PARA OS ITENS 15.058.0010 E 15.058.0015,CONSIDERANDO O CONSUMO MENSAL ENTRE 31,00 E 100,00M3</t>
  </si>
  <si>
    <t>FORNECIMENTO DE AGUA,PELA CEDAE,PARA OBRAS PUBLICAS,CONSIDERANDO O CONSUMO MENSAL DE ATE 30,00M3,TARIFA "B"</t>
  </si>
  <si>
    <t>ADICIONAL PARA O ITEM 15.058.0050,CONSIDERANDO O CONSUMO MENSAL DE 31,00 ATE 130,00M3</t>
  </si>
  <si>
    <t>ADICIONAL PARA OS ITENS 15.058.0050 E 15.058.0055,CONSIDERANDO O CONSUMO MENSAL MAIOR QUE 130,00M3</t>
  </si>
  <si>
    <t>CONJUNTO DE MATERIAIS PARA CAVALETE DE RAMAL PREDIAL DE AGUA,PADRAO NORMAL,TIPO A DE 1/2".FORNECIMENTO</t>
  </si>
  <si>
    <t>CONJUNTO DE MATERIAIS PARA CAVALETE DE RAMAL PREDIAL DE AGUA,PADRAO NORMAL,TIPO A DE 3/4".FORNECIMENTO</t>
  </si>
  <si>
    <t>CONJUNTO DE MATERIAIS PARA CAVALETE DE RAMAL PREDIAL DE AGUA,PADRAO NORMAL,TIPO A DE 1".FORNECIMENTO</t>
  </si>
  <si>
    <t>CONJUNTO DE MATERIAIS PARA CAVALETE DE RAMAL PREDIAL DE AGUA,PADRAO NORMAL,TIPO A DE 1.1/2".FORNECIMENTO</t>
  </si>
  <si>
    <t>CONJUNTO DE MATERIAIS PARA CAVALETE DE RAMAL PREDIAL DE AGUA,PADRAO NORMAL,TIPO B DE 1/2".FORNECIMENTO</t>
  </si>
  <si>
    <t>CONJUNTO DE MATERIAIS PARA CAVALETE DE RAMAL PREDIAL DE AGUA,PADRAO NORMAL,TIPO B DE 3/4".FORNECIMENTO</t>
  </si>
  <si>
    <t>CONJUNTO DE MATERIAIS,COMPLETO,PARA LIGACAO DE RAMAL PREDIAL DE AGUA,DENOMINADO "KIT CAVALETE",EM PVC,DIAMETRO DE 1/2".FORNECIMENTO</t>
  </si>
  <si>
    <t>CONJUNTO DE MATERIAIS,COMPLETO,PARA LIGACAO DE RAMAL PREDIAL DE AGUA,DENOMINADO "KIT CAVALETE",EM PVC,DIAMETRO DE 3/4".FORNECIMENTO</t>
  </si>
  <si>
    <t>CONJUNTO DE MATERIAIS PARA RAMAL PREDIAL DE AGUA DE PVC RQ 1.1/2",PADRAO NORMAL,LIGADO EM DISTRIBUIDOR DE PVC DN DE 50MM OU 2",EXCLUSIVE TUBO E CAVALETE.FORNECIMENTO</t>
  </si>
  <si>
    <t>CONJUNTO DE MATERIAIS PARA RAMAL PREDIAL DE AGUA DE PVC RQ 1.1/2",PADRAO NORMAL,LIGADO EM DISTRIBUIDOR DE PVC DN DE 75MM OU 3",EXCLUSIVE TUBO E CAVALETE.FORNECIMENTO</t>
  </si>
  <si>
    <t>CONJUNTO DE MATERIAIS PARA RAMAL PREDIAL DE AGUA DE PVC RQ 1.1/2",PADRAO NORMAL,LIGADO EM DISTRIBUIDOR DE FERRO FUNDIDODN DE 75MM,EXCLUSIVE TUBO E CAVALETE.FORNECIMENTO</t>
  </si>
  <si>
    <t>CONJUNTO DE MATERIAIS PARA RAMAL PREDIAL DE AGUA DE PVC RQ 1.1/2",PADRAO NORMAL,LIGADO EM DISTRIBUIDOR DE PVC DEFOFO OUFERRO FUNDIDO DN DE 100MM,EXCLUSIVE TUBO E CAVALETE.FORNECIMENTO</t>
  </si>
  <si>
    <t>CONJUNTO DE MATERIAIS PARA RAMAL PREDIAL DE AGUA DE PVC RQ 1.1/2",PADRAO NORMAL,LIGADO EM DISTRIBUIDOR DE PVC DEFOFO DNDE 150MM,EXCLUSIVE TUBO E CAVALETE.FORNECIMENTO</t>
  </si>
  <si>
    <t>CONJUNTO DE MATERIAIS PARA RAMAL PREDIAL DE AGUA DE PVC RQ 1.1/2",PADRAO NORMAL,LIGADO EM DISTRIBUIDOR DE PVC DEFOFO DNDE 200MM,EXCLUSIVE TUBO E CAVALETE.FORNECIMENTO</t>
  </si>
  <si>
    <t>CONJUNTO DE MATERIAIS PARA RAMAL PREDIAL DE AGUA DE PVC RQ 1.1/2",PADRAO NORMAL,LIGADO EM DISTRIBUIDOR DE PVC DEFOFO DNDE 250MM,EXCLUSIVE TUBO E CAVALETE.FORNECIMENTO</t>
  </si>
  <si>
    <t>CONJUNTO DE MATERIAIS PARA RAMAL PREDIAL DE AGUA DE PVC RQ 1.1/2",PADRAO NORMAL,LIGADO EM DISTRIBUIDOR DE FERRO FUNDIDODN ACIMA DE 100MM,EXCLUSIVE TUBO E CAVALETE.FORNECIMENTO</t>
  </si>
  <si>
    <t>CONJUNTO DE MATERIAIS PARA RAMAL PREDIAL DE AGUA DE PVC RQ 2",PADRAO NORMAL,LIGADO EM DISTRIBUIDOR DE PVC DN DE 50MM OU2",EXCLUSIVE TUBO E CAVALETE.FORNECIMENTO</t>
  </si>
  <si>
    <t>CONJUNTO DE MATERIAIS PARA RAMAL PREDIAL DE AGUA DE PVC RQ 2",PADRAO NORMAL,LIGADO EM DISTRIBUIDOR DE PVC DN DE 75MM OU3",EXCLUSIVE TUBO E CAVALETE.FORNECIMENTO</t>
  </si>
  <si>
    <t>CONJUNTO DE MATERIAIS PARA RAMAL PREDIAL DE AGUA DE PVC RQ 2",PADRAO NORMAL,LIGADO EM DISTRIBUIDOR DE FERRO FUNDIDO DN DE 75MM,EXCLUSIVE TUBO E CAVALETE.FORNECIMENTO</t>
  </si>
  <si>
    <t>CONJUNTO DE MATERIAIS PARA RAMAL PREDIAL DE AGUA DE PVC RQ 2",PADRAO NORMAL,LIGADO EM DISTRIBUIDOR DE PVC DEFOFO OU FERRO FUNDIDO DN DE 100MM,EXCLUSIVE TUBO E CAVALETE.FORNECIMENTO</t>
  </si>
  <si>
    <t>CONJUNTO DE MATERIAIS PARA RAMAL PREDIAL DE AGUA DE PVC RQ 2",PADRAO NORMAL,LIGADO EM DISTRIBUIDOR DE PVC DEFOFO DN DE 150MM,EXCLUSIVE TUBO E CAVALETE.FORNECIMENTO</t>
  </si>
  <si>
    <t>CONJUNTO DE MATERIAIS PARA RAMAL PREDIAL DE AGUA DE PVC RQ 2",PADRAO NORMAL,LIGADO EM DISTRIBUIDOR DE PVC DEFOFO DN DE 200MM,EXCLUSIVE TUBO E CAVALETE.FORNECIMENTO</t>
  </si>
  <si>
    <t>CONJUNTO DE MATERIAIS PARA RAMAL PREDIAL DE AGUA DE PVC RQ 2",PADRAO NORMAL,LIGADO EM DISTRIBUIDOR DE PVC DEFOFO DN DE 250MM,EXCLUSIVE TUBO E CAVALETE.FORNECIMENTO</t>
  </si>
  <si>
    <t>CONJUNTO DE MATERIAIS PARA RAMAL PREDIAL DE AGUA DE PVC RQ 2",LIGADO EM DISTRIBUIDOR DE FERRO FUNDIDO DN ACIMA DE 100MM,EXCLUSIVE TUBO E CAVALETE.FORNECIMENTO</t>
  </si>
  <si>
    <t>CAVALETE TIPO A,COMPREENDENDO TODOS OS RECURSOS NECESSARIOSCONFORME INSTRUCOES DO EDITAL DA CEDAE,DIAMETRO DE 1/2".FORNECIMENTO E COLOCACAO</t>
  </si>
  <si>
    <t>CAVALETE TIPO A,COMPREENDENDO TODOS OS RECURSOS NECESSARIOSCONFORME INSTRUCOES DO EDITAL DA CEDAE,DIAMETRO DE 3/4".FORNECIMENTO E COLOCACAO</t>
  </si>
  <si>
    <t>CAVALETE TIPO A,COMPREENDENDO TODOS OS RECURSOS NECESSARIOSCONFORME INSTRUCOES DO EDITAL DA CEDAE,DIAMETRO DE 1".FORNECIMENTO E COLOCACAO</t>
  </si>
  <si>
    <t>INSTALACAO DE RAMAL PREDIAL NAO EXECUTADO POR TOTAL IMPOSSIBILIDADE</t>
  </si>
  <si>
    <t>PREPARO E ASSENTAMENTO DE CAVALETE PADRAO NORMAL CEDAE COM DIAMETRO DE 1/2",EXCLUSIVE FORNECIMENTO DE TUBOS,PECAS E REGISTROS</t>
  </si>
  <si>
    <t>PREPARO E ASSENTAMENTO DE CAVALETE PADRAO NORMAL CEDAE COM DIAMETRO DE 3/4",EXCLUSIVE FORNECIMENTO DE TUBOS,PECAS E REGISTROS</t>
  </si>
  <si>
    <t>PREPARO E ASSENTAMENTO DE CAVALETE PADRAO NORMAL CEDAE COM DIAMETRO DE 1",EXCLUSIVE FORNECIMENTO DE TUBOS,PECAS E REGISTROS</t>
  </si>
  <si>
    <t>PREPARO E ASSENTAMENTO DE CAVALETE PADRAO NORMAL CEDAE COM DIAMETRO DE 1.1/2",EXCLUSIVE FORNECIMENTO DE TUBOS,PECAS E REGISTROS</t>
  </si>
  <si>
    <t>PREPARO E ASSENTAMENTO DE CAVALETE PADRAO NORMAL CEDAE COM DIAMETRO DE 2",EXCLUSIVE FORNECIMENTO DE TUBOS,PECAS E REGISTROS</t>
  </si>
  <si>
    <t>PREPARO E ASSENTAMENTO DE CAVALETE TIPO KIT PVC DE 1/2",EXCLUSIVE FORNECIMENTO DO MATERIAL</t>
  </si>
  <si>
    <t>PREPARO E ASSENTAMENTO DE CAVALETE TIPO KIT PVC DE 3/4",EXCLUSIVE FORNECIMENTO DO MATERIAL</t>
  </si>
  <si>
    <t>ASSENTAMENTO OU TRANSFERENCIA DE RAMAL PREDIAL DE AGUA EM TUBO DE PEAD 20MM OU PVC DE 1/2",LIGADO EM DISTRIBUIDOR DE PVC A CAVALETE,OU A RAMAL ANTIGO,EXCLUSIVE FORNECIMENTO DOS MATERIAIS,ABERTURA E FECHAMENTO DA VALA</t>
  </si>
  <si>
    <t>ASSENTAMENTO OU TRANSFERENCIA DE RAMAL PREDIAL DE AGUA EM TUBO DE PEAD 20MM OU PVC DE 1/2",LIGADO EM DISTRIBUIDOR DE FERRO FUNDIDO A CAVALETE,OU A RAMAL ANTIGO,EXCLUSIVE FORNECIMENTO DOS MATERIAS,ABERTURA E FECHAMENTO DA VALA</t>
  </si>
  <si>
    <t>ASSENTAMENTO OU TRANSFERENCIA DE RAMAL PREDIAL DE AGUA EM TUBO DE PEAD 32MM OU PVC DE 3/4",LIGADO EM DISTRIBUIDOR DE PVC A CAVALETE,OU RAMAL ANTIGO,EXCLUSIVE O FORNECIMENTO DOS MATERIAIS,ABERTURA E FECHAMENTO DA VALA</t>
  </si>
  <si>
    <t>ASSENTAMENTO OU TRANSFERENCIA DE RAMAL PREDIAL DE AGUA EM TUBO DE PEAD 32MM OU PVC DE 3/4",LIGADO EM DISTRIBUIDOR DE FERRO FUNDIDO A CAVALETE,OU A RAMAL ANTIGO,EXCLUSIVE FORNECIMENTO DOS MATERIAIS,ABERTURA E FECHAMENTO DE VALA</t>
  </si>
  <si>
    <t>ASSENTAMENTO OU TRANSFERENCIA DE RAMAL PREDIAL DE AGUA EM TUBO DE PVC DE 1",LIGADO EM DISTRIBUIDOR DE PVC A CAVALETE,OUA RAMAL ANTIGO,EXCLUSIVE FORNECIMENTO DOS MATERIAIS,ABERTURA E FECHAMENTO DE VALA</t>
  </si>
  <si>
    <t>ASSENTAMENTO OU TRANSFERENCIA DE RAMAL PREDIAL DE AGUA EM TUNO DE PVC DE 1",LIGADO EM DISTRIBUIDOR DE FERRO FUNDIDO A CAVALETE,OU A RAMAL ANTIGO,EXCLUSIVE FORNECIMENTO DOS MATERIAIS,ABERTURA E FECHAMENTO DE VALA</t>
  </si>
  <si>
    <t>ASSENTAMENTO OU TRANSFERENCIA DE RAMAL PREDIAL DE AGUA EM TUBO DE PVC DE 1.1/2" OU 2",LIGADO EM DISTRIBUIDOR DE PVC DE ATE 75MM DE DIAMETRO,EXCLUSIVE FORNECIMENTO DOS MATERIAIS,ABERTURA E FECHAMENTO DE VALA</t>
  </si>
  <si>
    <t>ASSENTAMENTO OU TRANSFERENCIA DE RAMAL PREDIAL DE AGUA EM TUBO DE PVC DE 1.1/2" OU 2",LIGADO EM DISTRIBUIDOR DE PVC COMDIAMETRO DE 100 A 250MM,EXCLUSIVE FORNECIMENTO DOS MATERIAIS,ABERTURA E FECHAMENTO DE VALA</t>
  </si>
  <si>
    <t>ASSENTAMENTO OU TRANSFERENCIA DE RAMAL PREDIAL DE AGUA EM TUBO PVC DE 1.1/2" OU 2",LIGADO A DISTRIBUIDOR DE FERRO FUNDIDO K-7 OU K-9 COM DIAMETRO ATE 100MM,EXCLUSIVE FORNECIMENTO DOS MATERIAIS,ABERTURA E FECHAMENTO DE VALA</t>
  </si>
  <si>
    <t>ASSENTAMENTO OU TRANSFERENCIA DE RAMAL PREDIAL DE AGUA EM TUBO PVC DE 1.1/2" OU 2",LIGADO A DISTRIBUIDOR DE FERRO FUNDIDO K-7 OU K-9 COM DIAMETRO ACIMA DE 100MM,EXCLUSIVE FORNECIMENTO DOS MATERIAIS,ABERTURA E FECHAMENTO DE VALA</t>
  </si>
  <si>
    <t>INTERVENCAO NO RAMAL CONFORME ESPECIFICACOES CEDAE,INCLUSIVE ESCAVACAO E REATERRO COM O FORNECIMENTO DE TODO O MATERIALNECESSARIO,EXCLUSIVE REMOCAO E REPOSICAO DE PAVIMENTOS E RETIRADA DO CAVALETE,COM DIAMETRO DE 1/2"</t>
  </si>
  <si>
    <t>INTERVENCAO NO RAMAL CONFORME ESPECIFICACOES CEDAE,INCLUSIVE ESCAVACAO E REATERRO COM O FORNECIMENTO DE TODO O MATERIALNECESSARIO,EXCLUSIVE REMOCAO E REPOSICAO DE PAVIMENTOS E RETIRADA DO CAVALETE,COM DIAMETRO DE 3/4"</t>
  </si>
  <si>
    <t>INTERVENCAO NO RAMAL CONFORME ESPECIFICACOES CEDAE,INCLUSIVE ESCAVACAO E REATERRO COM O FORNECIMENTO DE TODO O MATERIALNECESSARIO,EXCLUSIVE REMOCAO E REPOSICAO DE PAVIMENTOS E RETIRADA DO CAVALETE,COM DIAMETRO DE 1"</t>
  </si>
  <si>
    <t>LIGACAO DE AGUAS PLUVIAIS OU DOMICILIARES SERVIDAS A REDE PUBLICA,EM LOGRADOURO SEM PAVIMENTACAO,COM LARGURA ATE 14,00M(INCLUSIVE)</t>
  </si>
  <si>
    <t>LIGACAO DE AGUAS PLUVIAIS OU DOMICILIARES SERVIDAS A REDE PUBLICA,EM LOGRADOURO SEM PAVIMENTACAO,COM LARGURA MAIOR QUE 14,00M</t>
  </si>
  <si>
    <t>LIGACAO DE AGUAS PLUVIAIS OU DOMICILIARES SERVIDAS A REDE PUBLICA,EM LOGRADOURO PAVIMENTADO,COM LARGURA ATE 14,00M(INCLUSIVE)</t>
  </si>
  <si>
    <t>LIGACAO DE AGUAS PLUVIAIS OU DOMICILIARES SERVIDAS A REDE PUBLICA,EM LOGRADOURO PAVIMENTADO,COM LARGURA MAIOR QUE 14,00M</t>
  </si>
  <si>
    <t>LIGACAO DE AGUAS PLUVIAIS OU DOMICILIARES SERVIDAS A REDE PUBLICA,NO CASO DESTA ESTAR LOCALIZADA SOB O PASSEIO</t>
  </si>
  <si>
    <t>LIGACAO EM TUBULACAO DE PVC,PARA ESGOTO,COM 0,10M DE DIAMETRO,INCLUSIVE ESCAVACAO E REATERRO ATE 1,00M,EXCLUSIVE REMOCAO DE PAVIMENTO.CUSTO PARA 10,00M</t>
  </si>
  <si>
    <t>LIGACAO EM TUBULACAO DE PVC,PARA ESGOTO,COM 0,15M DE DIAMETRO,INCLUSIVE ESCAVACAO E REATERRO ATE 1,00M,EXCLUSIVE REMOCAO DE PAVIMENTO.CUSTO PARA 10,00M</t>
  </si>
  <si>
    <t>LIGACAO DE ESGOTOS,EM MANILHA CERAMICA DE 0,10M DE DIAMETRO,INCLUSIVE ESCAVACAO,REATERRO ATE 1,00M,EXCLUSIVE REMOCAO E REPOSICAO DO PAVIMENTO.CUSTO PARA 10,00M</t>
  </si>
  <si>
    <t>LIGACAO DE ESGOTOS,EM MANILHA CERAMICA DE 0,15M DE DIAMETRO,INCLUSIVE ESCAVACAO,REATERRO ATE 1,00M,EXCLUSIVE REMOCAO E REPOSICAO DO PAVIMENTO.CUSTO PARA 10,00M</t>
  </si>
  <si>
    <t>LIGACAO DE ESGOTOS,EM MANILHA CERAMICA DE 0,20M DE DIAMETRO,INCLUSIVE ESCAVACAO,REATERRO ATE 1,00M,EXCLUSIVE REMOCAO E REPOSICAO DO PAVIMENTO.CUSTO PARA 10,00M</t>
  </si>
  <si>
    <t>MADEIRAMENTO PARA COBERTURA EM DUAS AGUAS EM TELHAS CERAMICAS,CONSTITUIDO DE CUMEEIRA E TERCAS DE 3"X4.1/2",CAIBROS DE 3"X1.1/2",RIPAS DE 1,5X4CM,TUDO EM MADEIRA SERRADA,SEM TESOURA OU PONTALETE,MEDIDO PELA AREA REAL DO MADEIRAMENTO.FORNECIMENTO E COLOCACAO</t>
  </si>
  <si>
    <t>MADEIRAMENTO PARA COBERTURA EM DUAS AGUAS EM TELHAS CERAMICAS,CONSTITUIDO DE CUMEEIRA E TERCAS DE 3"X4.1/2",CAIBROS DE 3"X1.1/2",RIPAS DE 1,5X4CM,TUDO EM MADEIRA APARELHADA,SEM TESOURA OU PONTALETE,MEDIDO PELA AREA REAL DO MADEIRAMENTO.FORNECIMENTO E COLOCACAO</t>
  </si>
  <si>
    <t>MADEIRAMENTO PARA COBERTURA EM QUATRO OU MAIS AGUAS EM TELHAS CERAMICAS,CONSTITUIDO DE CUMEEIRA,TERCAS,RINCOES E ESPIGOES DE 3"X4.1/2",CAIBROS DE 3"X1.1/2",RIPAS DE 1,5X4CM,TUDO EM MADEIRA SERRADA,SEM TESOURA OU PONTALETE,MEDIDO PELA AREA REAL DO MADEIRAMENTO.FORNECIMENTO E COLOCACAO</t>
  </si>
  <si>
    <t>MADEIRAMENTO PARA COBERTURA EM QUATRO OU MAIS AGUAS EM TELHAS CERAMICAS,CONSTITUIDO DE CUMEEIRA,TERCAS,RINCOES E ESPIGOES DE 3"X4.1/2",CAIBROS DE 3"X1.1/2",RIPAS DE 1,5X4CM,TUDO EM MADEIRA APARELHADA,SEM TESOURA OU PONTALETE,MEDIDO PELA AREA REAL DO MADEIRAMENTO.FORNECIMENTO E COLOCACAO</t>
  </si>
  <si>
    <t>MADEIRAMENTO PARA COBERTURA EM TELHAS ONDULADAS,CONSTITUIDODE PECAS DE 3"X3" E 3"X4.1/2",EM MADEIRA SERRADA,SEM TESOURA OU PONTALETE,MEDIDO PELA AREA REAL DO MADEIRAMENTO.FORNECIMENTO E COLOCACAO</t>
  </si>
  <si>
    <t>MADEIRAMENTO PARA COBERTURA EM TELHAS ONDULADAS,CONSTITUIDODE PECAS DE 3"X3" E 3"X4.1/2",EM MADEIRA APARELHADA,SEM TESOURA OU PONTALETE,MEDIDO PELA AREA REAL DO MADEIRAMENTO.FORNECIMENTO E COLOCACAO</t>
  </si>
  <si>
    <t>TESOURA COMPLETA EM MADEIRA SERRADA,PARA VAO DE 4,00M.FORNECIMENTO E COLOCACAO</t>
  </si>
  <si>
    <t>TESOURA COMPLETA EM MADEIRA APARELHADA,PARA VAO DE 4,00M.FORNECIMENTO E COLOCACAO</t>
  </si>
  <si>
    <t>TESOURA COMPLETA EM MADEIRA SERRADA,PARA VAO DE 5,00M.FORNECIMENTO E COLOCACAO</t>
  </si>
  <si>
    <t>TESOURA COMPLETA EM MADEIRA APARELHADA,PARA VAO DE 5,00M.FORNECIMENTO E COLOCACAO</t>
  </si>
  <si>
    <t>TESOURA COMPLETA EM MADEIRA SERRADA,PARA VAO DE 6,00M.FORNECIMENTO E COLOCACAO</t>
  </si>
  <si>
    <t>TESOURA COMPLETA EM MADEIRA APARELHADA,PARA VAO DE 6,00M.FORNECIMENTO E COLOCACAO</t>
  </si>
  <si>
    <t>TESOURA COMPLETA EM MADEIRA SERRADA,PARA VAO DE 7,00M.FORNECIMENTO E COLOCACAO</t>
  </si>
  <si>
    <t>TESOURA COMPLETA EM MADEIRA APARELHADA,PARA VAO DE 7,00M.FORNECIMENTO E COLOCACAO</t>
  </si>
  <si>
    <t>TESOURA COMPLETA EM MADEIRA SERRADA,PARA VAO DE 8,00M.FORNECIMENTO E COLOCACAO</t>
  </si>
  <si>
    <t>TESOURA COMPLETA EM MADEIRA APARELHADA,PARA VAO DE 8,00M.FORNECIMENTO E COLOCACAO</t>
  </si>
  <si>
    <t>TESOURA COMPLETA EM MADEIRA SERRADA,PARA VAO DE 9,00M.FORNECIMENTO E COLOCACAO</t>
  </si>
  <si>
    <t>TESOURA COMPLETA EM MADEIRA APARELHADA,PARA VAO DE 9,00M.FORNECIMENTO E COLOCACAO</t>
  </si>
  <si>
    <t>TESOURA COMPLETA EM MADEIRA SERRADA,PARA VAO DE 10,00M.FORNECIMENTO E COLOCACAO</t>
  </si>
  <si>
    <t>TESOURA COMPLETA EM MADEIRA APARELHADA,PARA VAO DE 10,00M.FORNECIMENTO E COLOCACAO</t>
  </si>
  <si>
    <t>TESOURA COMPLETA EM MADEIRA SERRADA,PARA VAO DE 11,00M.FORNECIMENTO E COLOCACAO</t>
  </si>
  <si>
    <t>TESOURA COMPLETA EM MADEIRA APARELHADA,PARA VAO DE 11,00M.FORNECIMENTO E COLOCACAO</t>
  </si>
  <si>
    <t>TESOURA COMPLETA EM MADEIRA SERRADA,PARA VAO DE 12,00M.FORNECIMENTO E COLOCACAO</t>
  </si>
  <si>
    <t>TESOURA COMPLETA EM MADEIRA APARELHADA,PARA VAO DE 12,00M.FORNECIMENTO E COLOCACAO</t>
  </si>
  <si>
    <t>TESOURA COMPLETA EM MADEIRA SERRADA,PARA VAO DE 14,00M.FORNECIMENTO E COLOCACAO</t>
  </si>
  <si>
    <t>TESOURA COMPLETA EM MADEIRA APARELHADA,PARA VAO DE 14,00M.FORNECIMENTO E COLOCACAO</t>
  </si>
  <si>
    <t>PONTALETE DE MADEIRA SERRADA,EM PECAS DE 3"X3",VERTICAIS E HORIZONTAIS,PARA COBERTURA DE TELHAS CERAMICAS,MEDIDO PELA AREA REAL DA COBERTURA DO TELHADO.FORNECIMENTO E COLOCACAO</t>
  </si>
  <si>
    <t>PONTALETE DE MADEIRA SERRADA,EM PECAS DE 3"X3",VERTICAIS E HORIZONTAIS,PARA COBERTURA DE TELHAS ONDULADAS DE QUALQUER TIPO,MEDIDO PELA AREA REAL DA COBERTURA DO TELHADO.FORNECIMENTO E COLOCACAO</t>
  </si>
  <si>
    <t>TERCA DE MADEIRA SERRADA,EM PECAS DE 3"X3",PARA COBERTURA DE QUALQUER TIPO.FORNECIMENTO E COLOCACAO</t>
  </si>
  <si>
    <t>TERCA DE MADEIRA APARELHADA,EM PECAS DE 3"X3",PARA COBERTURA DE QUALQUER TIPO.FORNECIMENTO E COLOCACAO</t>
  </si>
  <si>
    <t>TERCA DE MADEIRA SERRADA,EM PECAS DE 3"X4.1/2",PARA COBERTURA DE QUALQUER TIPO.FORNECIMENTO E COLOCACAO</t>
  </si>
  <si>
    <t>TERCA DE MADEIRA APARELHADA,EM PECAS DE 3"X4.1/2",PARA COBERTURA DE QUALQUER TIPO.FORNECIMENTO E COLOCACAO</t>
  </si>
  <si>
    <t>TERCA DE MADEIRA SERRADA,EM PECAS DE 3"X6",PARA COBERTURA DE QUALQUER TIPO.FORNECIMENTO E COLOCACAO</t>
  </si>
  <si>
    <t>TERCA DE MADEIRA APARELHADA,EM PECAS DE 3"X6",PARA COBERTURA DE QUALQUER TIPO.FORNECIMENTO E COLOCACAO</t>
  </si>
  <si>
    <t>TERCA DE MADEIRA SERRADA,EM PECAS DE 3"X9",PARA COBERTURA DE QUALQUER TIPO.FORNECIMENTO E COLOCACAO</t>
  </si>
  <si>
    <t>TERCA DE MADEIRA APARELHADA,EM PECAS DE 3"X9",PARA COBERTURA DE QUALQUER TIPO.FORNECIMENTO E COLOCACAO</t>
  </si>
  <si>
    <t>TERCA DE MADEIRA SERRADA,EM PECAS DE 3"X12",PARA COBERTURADE QUALQUER TIPO.FORNECIMENTO E COLOCACAO</t>
  </si>
  <si>
    <t>TERCA DE MADEIRA APARELHADA,EM PECAS DE 3"X12",PARA COBERTURA DE QUALQUER TIPO.FORNECIMENTO E COLOCACAO</t>
  </si>
  <si>
    <t>CAIBRO DE MADEIRA SERRADA COM 3"X1.1/2".FORNECIMENTO E COLOCACAO</t>
  </si>
  <si>
    <t>CAIBRO DE MADEIRA APARELHADA COM 3"X1.1/2".FORNECIMENTO E COLOCACAO</t>
  </si>
  <si>
    <t>CAIBRO DE MADEIRA APARELHADA COM 3"X2".FORNECIMENTO E COLOCACAO</t>
  </si>
  <si>
    <t>RIPA DE MADEIRA APARELHADA DE 1,5X4CM.FORNECIMENTO E COLOCACAO</t>
  </si>
  <si>
    <t>COBERTURA EM TELHA CERAMICA FRANCESA,EXCLUSIVE CUMEEIRA E MADEIRAMENTO.MEDIDA PELA AREA REAL DA COBERTURA.FORNECIMENTO E COLOCACAO</t>
  </si>
  <si>
    <t>COBERTURA EM TELHA CERAMICA COLONIAL,EXCLUSIVE CUMEEIRA E MADEIRAMENTO.MEDIDA PELA AREA REAL DE COBERTURA.FORNECIMENTO E COLOCACAO</t>
  </si>
  <si>
    <t>COBERTURA EM TELHA CERAMICA PORTUGUESA OU ROMANA,EXCLUSIVE CUMEEIRA E MADEIRAMENTO MEDIDA PELA AREA REAL DE COBERTURA.FORNECIMENTO E COLOCACAO</t>
  </si>
  <si>
    <t>CUMEEIRA PARA COBERTURA EM TELHAS FRANCESAS,COLONIAIS,ROMANA OU PORTUGUESA.FORNECIMENTO E COLOCACAO</t>
  </si>
  <si>
    <t>CORDAO PARA ARREMATE DE TELHADO EXECUTADO EM TELHAS COLONIAIS DUPLAS,LIGEIRAMENTE SOBREPOSTAS,PRESAS COM ARGAMASSA DE CIMENTO,AREIA E SAIBRO,NO TRACO 1:2:2.FORNECIMENTO E COLOCACAO</t>
  </si>
  <si>
    <t>CORDAO PARA ARREMATE DE TELHADO,EXECUTADO COM ARGAMASSA DE CIMENTO,AREIA E SAIBRO,NO TRACO 1:2:2</t>
  </si>
  <si>
    <t>FIXACAO DE TELHAS CERAMICAS,TIPO COLONIAL (EXCLUSIVE ESTAS)COM ARAME DE COBRE Nº16.FORNECIMENTO E COLOCACAO</t>
  </si>
  <si>
    <t>COBERTURA EM TELHAS DE CONCRETO,EXCLUSIVE CUMEEIRA E MADEIRAMENTO.MEDIDA PELA AREA REAL DA COBERTURA.FORNECIMENTO E COLOCACAO</t>
  </si>
  <si>
    <t>RUFO EM CONCRETO ARMADO COM 45CM DE LARGURA E 6CM DE ESPESSURA,ENGASTADO E ASSENTADO COM ARGAMASSA DE CIMENTO E AREIA,NO TRACO 1:3,INCLUSIVE ESCORAMENTO.FORNECIMENTO E COLOCACAO</t>
  </si>
  <si>
    <t>COBERTURA EM TELHAS ONDULADAS DE CIMENTO,SEM AMIANTO,REFORCADO COM FIOS SINTETICOS (CRFS),COM ESPESSURA DE 6MM,EXCLUSIVEMADEIRAMENTO.FORNECIMENTO E COLOCACAO</t>
  </si>
  <si>
    <t>COBERTURA EM TELHAS ONDULADAS DE CIMENTO,SEM AMIANTO,REFORCADO COM FIOS SINTETICOS (CRFS),COM ESPESSURA DE 8MM,EXCLUSIVEMADEIRAMENTO.FORNECIMENTO E COLOCACAO</t>
  </si>
  <si>
    <t>COBERTURA EM TELHA TIPO CALHA NORMAL DE CIMENTO,SEM AMIANTO,REFORCADO COM FIOS SINTETICOS (CRFS),COM 44CM DE LARGURA,COM ESPESSURA DE 8MM,INCLUSIVE ACESSORIOS DE FIXACAO E VEDACAO,EXCLUSIVE MADEIRAMENTO.FORNECIMENTO E COLOCACAO</t>
  </si>
  <si>
    <t>COBERTURA EM TELHA MODULAR DE CIMENTO,SEM AMIANTO,REFORCADOCOM FIOS SINTETICOS (CRFS),COM 50CM DE LARGURA,ESPESSURA DE8MM,INCLUSIVE ACESSORIOS DE FIXACAO E VEDACAO,EXCLUSIVE MADEIRAMENTO.FORNECIMENTO E COLOCACAO</t>
  </si>
  <si>
    <t>CUMEEIRA ARTICULADA SUPERIOR E INFERIOR,DE CIMENTO,SEM AMIANTO,REFORCADO COM FIOS SINTETICOS (CRFS),PARA TELHAS ONDULADAS DE 1,10M DE LARGURA,INCLUSIVE ACESSORIOS DE FIXACAO E VEDACAO.FORNECIMENTO E COLOCACAO</t>
  </si>
  <si>
    <t>CUMEEIRA NORMAL DE CIMENTO,SEM AMIANTO,REFORCADO COM FIOS SINTETICOS (CRFS),PARA TELHAS ONDULADAS DE 1,10M DE LARGURA EESPESSURA DE 5,6 E 8MM,INCLUSIVE ACESSORIOS DE FIXACAO E VEDACAO.FORNECIMENTO E COLOCACAO</t>
  </si>
  <si>
    <t>CUMEEIRA NORMAL DE CIMENTO,SEM AMIANTO,REFORCADO COM FIOS SINTETICOS (CRFS),PARA TELHAS TIPO CALHA 44CM,INCLUSIVE ACESSORIOS DE FIXACAO E VEDACAO.FORNECIMENTO E COLOCACAO</t>
  </si>
  <si>
    <t>RUFO A DIREITA OU A ESQUERDA,DE CIMENTO,SEM AMIANTO,REFORCADO COM FIOS SINTETICOS (CRFS),PARA TELHA ONDULADA DE 1,10M DE LARGURA,INCLUSIVE ACESSORIOS DE FIXACAO E VEDACAO.FORNECIMENTO E COLOCACAO</t>
  </si>
  <si>
    <t>ESPIGAO PARA COBERTURA EM TELHAS DE CIMENTO,SEM AMIANTO,REFORCADO COM FIOS SINTETICOS (CRFS),INCLUSIVE ACESSORIOS DE FIXACAO E VEDACAO.FORNECIMENTO E COLOCACAO</t>
  </si>
  <si>
    <t>CALHA DE BEIRAL,SEMI-CIRCULAR DE PVC,DN 125,EXCLUSIVE CONDUTORES (VIDE ITEM 16.004.0055).FORNECIMENTO E COLOCACAO</t>
  </si>
  <si>
    <t>COBERTURA EM TELHAS ONDULADAS DE GALVALUME,COM ESPESSURA APROXIMADA DE 0,5MM,SOBREPOSICAO LATERAL DE UMA ONDA E LONGITUDINAL DE 0,20M,FIXACAO COM PARAFUSOS OU HASTES DE ALUMINIO,5/16"X250MM COM ROSCA,EXCLUSIVE MADEIRAMENTO E CUMEEIRA.MEDIDA PELA AREA REAL DE COBERTURA.FORNECIMENTO E COLOCACAO</t>
  </si>
  <si>
    <t>COBERTURA EM TELHAS ONDULADAS DE GALVALUME,COM ESPESSURA APROXIMADA DE 0,7MM,SOBREPOSICAO LATERAL DE UMA ONDA E LONGITUDINAL DE 0,20M,FIXACAO COM PARAFUSOS OU HASTES DE ALUMINIO,5/16"X250MM COM ROSCA,EXCLUSIVE MADEIRAMENTO E CUMEEIRA.MEDIDA PELA AREA REAL DE COBERTURA.FORNECIMENTO E COLOCACAO</t>
  </si>
  <si>
    <t>CUMEEIRA DE GALVALUME,COM ESPESSURA APROXIMADA DE 0,5MM,0,30M DE ABA PARA CADA LADO,PARA TELHAS ONDULADAS.FORNECIMENTO E COLOCACAO</t>
  </si>
  <si>
    <t>COBERTURA EM TELHAS TRAPEZOIDAIS DE GALVALUME,COM ESPESSURAAPROXIMADA DE 0,5MM,SOBREPOSICAO LATERAL DE UMA ONDA E LONGITUDINAL DE 0,20M,FIXACAO COM PARAFUSOS OU HASTES DE ALUMINIO 5/16"X250MM COM ROSCA,EXCLUSIVE MADEIRAMENTO E CUMEEIRA.MEDIDA PELA AREA REAL DE COBERTURA.FORNECIMENTO E COLOCACAO</t>
  </si>
  <si>
    <t>COBERTURA EM TELHAS TRAPEZOIDAIS DE GALVALUME,COM ESPESSURAAPROXIMADA DE 0,7MM,SOBREPOSICAO LATERAL DE UMA ONDA E LONGITUDINAL DE 0,20M,FIXACAO COM PARAFUSOS OU HASTES DE ALUMINIO 5/16"X250MM COM ROSCA,EXCLUSIVE MADEIRAMENTO E CUMEEIRA.MEDIDA PELA AREA REAL DA COBERTURA.FORNECIMENTO E COLOCACAO</t>
  </si>
  <si>
    <t>CUMEEIRA DE GALVALUME,COM ESPESSURA APROXIMADA DE 0,5MM,0,30M DE ABA PARA CADA LADO,PARA TELHAS TRAPEZOIDAIS.FORNECIMENTO E COLOCACAO</t>
  </si>
  <si>
    <t>CUMEEIRA DE GALVALUME,COM ESPESSURA APROXIMADA DE 0,5MM,0,20M DE ABA PARA CADA LADO,PARA TELHAS TRAPEZOIDAIS.FORNECIMENTO E COLOCACAO</t>
  </si>
  <si>
    <t>CALHA DE GALVALUME,0,30M,EM CHAPA DE ESPESSURA APROXIMADA DE 0,7MM E DESENVOLVIMENTO 0,50M.FORNECIMENTO E COLOCACAO</t>
  </si>
  <si>
    <t>CALHA DE GALVALUME,0,30M,EM CHAPA DE ESPESSURA APROXIMADA DE 0,7MM E DESENVOLVIMENTO DE 1M.FORNECIMENTO E COLOCACAO</t>
  </si>
  <si>
    <t>CALHA DE GALVALUME,0,18M,EM CHAPA DE ESPESSURA APROXIMADA DE 0,5MM E DESENVOLVIMENTO 0,30M.FORNECIMENTO E COLOCACAO</t>
  </si>
  <si>
    <t>RUFO DE GALVALUME COM MEDIDAS APROXIMADAS DE (0,7X500)MM.FORNECIMENTO E COLOCACAO</t>
  </si>
  <si>
    <t>RUFO DE GALVALUME COM MEDIDAS APROXIMADAS DE (0,5X300)MM.FORNECIMENTO E COLOCACAO</t>
  </si>
  <si>
    <t>COBERTURA EM TELHAS DE GALVALUME COM ACABAMENTO EM VERNIZ NAS 2 FACES (INTERNA E EXTERNA),NO MODELO TRAPEZOIDAL OU ONDULADA,NA ESPESSURA DE 0,5MM.MEDIDA PELA AREA REAL DE COBERTURA.FORNECIMENTO E COLOCACAO</t>
  </si>
  <si>
    <t>COBERTURA EM TELHAS DE GALVALUME COM ACABAMENTO EM VERNIZ EM 1 FACE E PINTADA NA OUTRA,MODELO TRAPEZOIDAL OU ONDULADA,NA ESPESSURA DE 0,5MM.MEDIDA PELA AREA REAL DE COBERTURA.FORNECIMENTO E COLOCACAO</t>
  </si>
  <si>
    <t>RUFO EM GALVALUME,COM ACABAMENTO EM VERNIZ NAS 2 FACES,TRAPEZOIDAL OU ONDULADA,MEDINDO APROXIMADAMENTE (1265X600X0,5)MM.FORNECIMENTO E COLOCACAO</t>
  </si>
  <si>
    <t>RUFO EM GALVALUME,COM ACABAMENTO EM VERNIZ EM 1 FACE E PINTADA NA OUTRA,TRAPEZOIDAL OU ONDULADA,MEDINDO APROXIMADAMENTE(1265X600X0,5)MM.FORNECIMENTO E COLOCACAO</t>
  </si>
  <si>
    <t>CUMEEIRA EM GALVALUME COM ACABAMENTO EM VERNIZ NAS 2 FACES,TRAPEZOIDAL OU ONDULADA,MEDINDO APROXIMADAMENTE (1265X600X0,5)MM.FORNECIMENTO E COLOCACAO</t>
  </si>
  <si>
    <t>CUMEEIRA EM GALVALUME COM ACABAMENTO EM VERNIZ EM 1 FACE E PINTADA NA OUTRA,TRAPEZOIDAL OU ONDULADA,MEDINDO APROXIMADAMENTE (1265X600X0,5)MM.FORNECIMENTO E COLOCACAO</t>
  </si>
  <si>
    <t>CONTRA RUFO EM GALVALUME,COM ACABAMENTO EM VERNIZ NAS 2 FACES,TRAPEZOIDAL OU ONDULADA,MEDINDO APROXIMADAMENTE (1500X562X0,5)MM.FORNECIMENTO E COLOCACAO</t>
  </si>
  <si>
    <t>CONTRA RUFO EM GALVALUME,COM ACABAMENTO EM VERNIZ EM 1 FACEE PINTADA NA OUTRA,TRAPEZOIDAL OU ONDULADA,MEDINDO APROXIMADAMENTE (1500X562X0,5)MM.FORNECIMENTO E COLOCACAO</t>
  </si>
  <si>
    <t>COBERTURA EM TELHA TERMICA DE GALVALUME,TRAPEZOIDAL,DUPLA COM ESPESSURA DE 30MM,INCLUSIVE TODOS OS ACESSORIOS NECESSARIOS A SUA EXECUCAO.MEDIDA PELA AREA REAL DE COBERTURA.FORNECIMENTO E COLOCACAO</t>
  </si>
  <si>
    <t>COBERTURA TERMO-ISOLANTE,DUPLA,TRAPEZOIDAL,GALVALUME 0,40MM,P/USO ONDE SE REQUER CONFORTO TERMICO,DUPLA ESTANQUEIDADE LATERAL,S/PINTURA,RECHEIO DE POLIESTIRENO EXPANDIDO(EPS ALTURA=40MM)C/RETARDANTE A CHAMA E DENSIDADE CONFORME ABNT NBR-11.752,LARGURA UTIL DE 0,99M,COMPRIMENTO ATE 12,00M,INCL.ACESSORIOS P/FIXACAO,ALTURA TOTAL 78,8MM.FORNECIMENTO E COLOCACAO</t>
  </si>
  <si>
    <t>COBERTURA EM TELHAS ONDULADAS EM FIBERGLASS,1,10X1,53M,SEM CUMEEIRA,FIXACAO COM PARAFUSOS OU HASTES DE ALUMINIO,5/16"X250MM,COM ROSCA,EXCLUSIVE MADEIRAMENTO.MEDIDA PELA AREA REAL DE CORBERTURA.FORNECIMENTO E COLOCACAO</t>
  </si>
  <si>
    <t>COBERTURA AUTO-PORTANTE COM TELHAS ONDULADAS EM CHAPAS DE ACO ZINCADO,PRE-PINTADAS COM PRIMER,A BASE EPOXI A TINTA POLIESTER,ESPESSURA ATE 1MM,LARGURA DE 0,90M,VAO LIVRE ATE 8,5M,PESO APROXIMADO DE 10KG/M2,INCLUSIVE FIXACOES E MEDIDA PELA AREA REAL DE COBERTURA.FORNECIMENTO E COLOCACAO</t>
  </si>
  <si>
    <t>COBERTURA AUTO-PORTANTE COM TELHAS ONDULADAS EM CHAPAS DE ACO ZINCADO,COM PINTURA (SISTEMA COIL COATING) BRANCA EXTERIOR E CINZA INTERIORMENTE,ESPESSURA ATE 1MM,LARGURA DE 0,90M,VAO LIVRE ATE 8,5M,PESO APROXIMADO DE 10KG/M2,INCLUSIVE FIXACOES E MEDIDA PELA AREA REAL DE COBERTURA.FORNECIMENTO E COLOCACAO</t>
  </si>
  <si>
    <t>COBERTURA AUTO-PORTANTE COM TELHAS ONDULADAS EM CHAPAS DE ACO ZINCADO,PRE-PINTADAS COM PRIMER,A BASE EPOXI E TINTA POLIESTER,ESPESSURA ATE 1MM,LARGURA DE 0,90M,VAO ENTRE 8,51 E 13,50M,PESO APROXIMADO DE 10KG/M2,INCLUSIVE FIXACOES E MEDIDA PELA AREA REAL DE COBERTURA.FORNECIMENTO E COLOCACAO</t>
  </si>
  <si>
    <t>COBERTURA AUTO-PORTANTE COM TELHAS ONDULADAS EM CHAPAS DE ACO ZINCADO,COM PINTURA (SISTEMA COIL COATING) BRANCA EXTERIOR E CINZA INTERIORMENTE,ESPESSURA ATE 1MM,LARGURA DE 0,90M,VAO ENTRE 8,51 E 13,50M,PESO APROXIMADO DE 10KG/M2,INCLUSIVE FIXACOES E MEDIDA PELA AREA REAL DE COBERTURA.FORNECIMENTO ECOLOCACAO</t>
  </si>
  <si>
    <t>COBERTURA AUTO-PORTANTE COM TELHAS ONDULADAS EM CHAPAS DE ACO ZINCADO,PRE-PINTADAS COM PRIMER,A BASE EPOXI E TINTA POLIESTER,ESPESSURA DE 1,25M,LARGURA DE 0,90M,VAO ENTRE 13,51 E 20,00M,PESO APROXIMADO DE 13,5KG/M2,INCLUSIVE FIXACOES E MEDIDA PELA AREA REAL DA COBERTURA.FORNECIMENTO E COLOCACAO</t>
  </si>
  <si>
    <t>COBERTURA AUTO-PORTANTE COM TELHAS ONDULADAS EM CHAPAS DE ACO ZINCADO,COM PINTURA (SISTEMA COIL COATING) BRANCA EXTERIOR E CINZA INTERIORMENTE,ESPESSURA 1,25MM,LARGURA DE 0,90M,VAO ENTRE 13,51 E 20,00M,PESO APROXIMADAMENTE 13,5KG/M2,INCLUSIVE FIXACOES E MEDIDA PELA AREA REAL DA COBERTURA.FORNECIMENTO E COLOCACAO</t>
  </si>
  <si>
    <t>COBERTURA AUTO-PORTANTE COM TELHAS ONDULADAS EM CHAPAS DE ACO ZINCADO,PRE-PINTADAS COM PRIMER,A BASE EPOXI E TINTA POLIESTER,ESPESSURA DE 1,55MM,LARGURA DE 0,90M,VAO ENTRE 20,01 E22,00M,PESO APROXIMADO DE 18,5KG/M2,INCLUSIVE FIXACOES E MEDIDA PELA AREA REAL DE COBERTURA.FORNECIMENTO E COLOCACAO</t>
  </si>
  <si>
    <t>COBERTURA AUTO-PORTANTE COM TELHAS ONDULADAS EM CHAPAS DE ACO ZINCADO,COM PINTURA (SISTEMA COIL COATING) BRANCA EXTERIOR E CINZA INTERIORMENTE,ESPESSURA DE 1,55MM,LARGURA DE 0,90M,VAO ENTRE 20,01 E 22,00M,PESO APROXIMADO 18,5KG/M2,INCLUSIVE FIXACOES E MEDIDA PELA AREA REAL DA COBERTURA.FORNECIMENTOE COLOCACAO</t>
  </si>
  <si>
    <t>COBERTURA COM TELHAS TRAPEZOIDAIS EM ACO GALVANIZADO,ESPESSURA DE 0,5MM,INCLUSIVE FIXACOES E MEDIDA PELA AREA REAL DA COBERTURA</t>
  </si>
  <si>
    <t>CUMEEIRA EM CHAPA DE ACO GALVANIZADO,COM ESPESSURA DE 0,5MM, 0,30M DE ABA PARA CADA LADO,PARA TELHAS TRAPEZOIDAIS.FORNECIMENTO E COLOCACAO</t>
  </si>
  <si>
    <t>CALHA EM CHAPA DE ACO GALVANIZADO N°26 COM 25CM DE DESENVOLVIMENTO.FORNECIMENTO E COLOCACAO</t>
  </si>
  <si>
    <t>CALHA EM CHAPA DE ACO GALVANIZADO N°26 COM 50CM DE DESENVOLVIMENTO.FORNECIMENTO E COLOCACAO</t>
  </si>
  <si>
    <t>CALHA EM CHAPA DE ACO GALVANIZADO N°24 COM 75CM DE DESENVOLVIMENTO.FORNECIMENTO E COLOCACAO</t>
  </si>
  <si>
    <t>CALHA DE PLATIBANDA OU DE RINCAO,EM CHAPA GALVANIZADA N°26,COM 25CM DE DESENVOLVIMENTO.FORNECIMENTO E COLOCACAO</t>
  </si>
  <si>
    <t>COBERTURA EM TELHAS ONDULADAS FABRICADAS COM FIBRAS VEGETAIS E MINERAIS IMPREGNADA DE ASFALTO,ESPESSURA DE 3MM,PRESAS POR PREGOS GALVANIZADOS,EXCLUSIVE MADEIRAMENTO.MEDIDA PELA AREA REAL.FORNECIMENTO E COLOCACAO</t>
  </si>
  <si>
    <t>CUMEEIRA NORMAL PARA TELHAS ONDULADAS,COM FIBRAS VEGETAIS EMINERAIS IMPREGNADAS DE ASFALTO,PRESAS POR PREGOS GALVANIZADOS.FORNECIMENTO E COLOCACAO</t>
  </si>
  <si>
    <t>CALHA DE COBRE EM CHAPA DE ESPESSURA DE 0,8MM E DESENVOLVIMENTO DE 0,30M.FORNECIMENTO E COLOCACAO</t>
  </si>
  <si>
    <t>CALHA DE COBRE EM CHAPA DE ESPESSURA DE 0,8MM E DESENVOLVIMENTO DE 0,50M.FORNECIMENTO E COLOCACAO</t>
  </si>
  <si>
    <t>CALHA DE COBRE EM CHAPA DE ESPESSURA DE 0,8MM E DESENVOLVIMENTO PARA 1M.FORNECIMENTO E COLOCACAO</t>
  </si>
  <si>
    <t>TELHADO VERDE COM PRE-VEGETACAO,SISTEMA ALVEOLAR (60 A 80KG/M2),CONSTITUIDO DE: MEMBRANA DE PROTECAO ANTI-RAIZES,MEMBRANA ALVEOLAR DE PETG (COM RESERVATORIOS DE FORMATO HEXAGONAL),MEMBRANA DE RETENCAO DE NUTRIENTES COMPOSTA DE NAO TECIDO RECICLADO,PLACAS PARA DRENAGEM.FORNECIMENTO,COLOCACAO E IRRIGACAO</t>
  </si>
  <si>
    <t>TELHADO VERDE PRE-VEGETACAO,SIST.GALOCHA(45 A 75KG/M2)COM MEMBRANA PROTECAO ANTI-RAIZES,PLACAS P/DRENAGEM,CONTROLADA MODDULO SUBSTRATO RIGIDO P/RETENCAO SUBSTRATO NUTRITIVO S/CARREAR SUBSTRATO E PROPORCIONAR A OXIGENACAO DAS RAIZES EVITANDO AMASSAMENTO POR COMPACTACAO E SUBSTRATO LEVE E NUTRITIVO C/RESERVATORIO P/AGUA PLACA PEAD EMBUTIDA.FORN.COLOC.IRRIGACAO</t>
  </si>
  <si>
    <t>TELHADO VERDE PRE-VEGETACAO,SIST.LAMINAR GRAMA(80 A 120KG/M2),C/MEMBRANA PROTECAO ANTI-RAIZES,PLACAS P/DRENAGEM,CONTROLADA MODULO SUBSTRATO RIGIDO P/RETENCAO SUBSTRATO NUTRITIVO S/CARREAR ESTE SUBSTRATO E PROPORCIONAR A OXIGENACAO DAS RAIZES EVITANDO O AMASSAMENTO DAS RAIZES POR COMPACTACAO E SUBSTRATO LEVE E NUTRITIVO.FORNECIMENTO,COLOCACAO E IRRIGACAO</t>
  </si>
  <si>
    <t>COBERTURA EM CHAPA DE POLICARBONATO ALVEOLAR,NA COR CRISTAL,COM 10MM DE ESPESSURA,INCL.MADEIRAMENTO EM PECAS DE MADEIRAE PILARES EM TUBO DE ACO GALVANIZADO.MEDIDO PELA AREA REAL DE COBERTURA.FORNECIMENTO E COLOCACAO</t>
  </si>
  <si>
    <t>COBERTURA EM CHAPA DE POLICARBONATO ALVEOLAR,NA COR FUME,COM 10MM DE ESPESSURA,DE (5,00X5,00)M,ESTRUTURA EM TUBO DE ACOGALVANIZADO DE 8",2.1/2" E 1.1/2",CHUMBADA EM BLOCO DE CONCRETO ARMADO,INCLUSIVE ESCAVACAO,REATERRO,CARGA,DESCARGA,TRANSPORTE E PINTURA DOS TUBOS COM 2 DEMAOS DE ACABAMENTO.MEDIDOPELA AREA REAL DE COBERTURA.FORNECIMENTO E COLOCACAO</t>
  </si>
  <si>
    <t>COBERTURA EM CHAPAS DE ACRILICO TRANSLUCIDO DE 6MM DE ESPESSURA,INCLUSIVE FIXACAO,EXCLUSIVE ESTRUTURA.MEDIDO PELA AREA REAL DE COBERTURA.FORNECIMENTO E COLOCACAO</t>
  </si>
  <si>
    <t>COBERTURA TRANSLUCIDA,CRISTAL,BRANCA LEITOSA OU CORES BASICAS,PERFIL TRAPEZOIDAL OU ONDULADA,RESINA POLIESTER REFORCADAC/FIBRA VIDRO,C/ADITIVO ESTABILIZANTE CONTRA DEGRADACAO DOSRAIOS U.V.,ESP.1,3MM,USO ONDE SE REQUER ILUMINACAO NATURAL MAIS VITREA,ECONOMICIDADE E BOA RESISTENCIA,LARG.990MM E 1020MM,COMPR.ATE 6,00M,INCL.ACESSORIOS P/FIXACAO.FORN.E COLOC.</t>
  </si>
  <si>
    <t>COBERTURA TRANSLUCIDA,CRISTAL,BRANCA LEITOSA OU CORES BASICAS,TRAPEZOIDAL OU ONDULADA,RESINA POLIESTER REFORCADA C/FRIBRA DE VIDRO,ADITIVO ESTABILIZANTE CONTRA DEGRADACAO DOS RAIOS U.V.,ESTRUT.C/VEU INTERNO POLIESTER,ESP.1,5MM,USO ONDE REQUER ILUMINACAO NATURAL CONTROLADA,LARG.990MM E 1020MM,COMPR.ATE 6,00M,INCL.ACESSORIOS P/FIXACAO.FORNECIMENTO E COLOCACAO</t>
  </si>
  <si>
    <t>ESTRUTURA DE ALUMINIO PARA CLARABOIA EM CHAPA DE POLICARBONATO,EXCLUSIVE ESTA.FORNECIMENTO E COLOCACAO</t>
  </si>
  <si>
    <t>RETIRADA E RECOLOCACAO DE TELHAS FRANCESAS,INCLUSIVE CUMEEIRA,EXCLUSIVE O FORNECIMENTO DO MATERIAL NOVO,MEDIDAS PELA AREA REAL DE COBERTURA</t>
  </si>
  <si>
    <t>RETIRADA E RECOLOCACAO DE TELHAS COLONIAIS,INCLUSIVE CUMEEIRA,EXCLUSIVE O FORNECIMENTO DO MATERIAL NOVO,MEDIDAS PELA AREA REAL DE COBERTURA</t>
  </si>
  <si>
    <t>RETIRADA E RECOLOCACAO DE TELHA EM FIBROCIMENTO TIPO CALHA,COM 49CM LARGURA,INCLUSIVE CUMEEIRA,EXCLUSIVE FORNECIMENTO DO MATERIAL NOVO,MEDIDAS PELA AREA REAL DE COBERTURA</t>
  </si>
  <si>
    <t>RETIRADA E RECOLOCACAO DE TELHAS EM FIBROCIMENTO,ONDULADAS,TIPO CONVENCIONAL,INCLUSIVE CUMEEIRA,EXCLUSIVE FORNECIMENTO DO MATERIAL NOVO,MEDIDAS PELA AREA REAL DE COBERTURA</t>
  </si>
  <si>
    <t>RETIRADA E RECOLOCACAO DE TELHAS EM FIBROCIMENTO,TIPO CALHACOM 90CM DE LARGURA,INCLUSIVE CUMEEIRA,EXCLUSIVE FORNECIMENTO DO MATERIAL NOVO,MEDIDAS PELA AREA REAL DE COBERTURA</t>
  </si>
  <si>
    <t>RETIRADA E RECOLOCACAO DE TELHAS METALICAS DE 0,5MM A 0,8MMDE ESPESSURA</t>
  </si>
  <si>
    <t>RETIRADA E RECOLOCACAO DE MADEIRAMENTO TELHAS EM FIBROCIMENTO,ONDULADAS,EXCLUSIVE FORNECIMENTO DE MATERIAL NOVO.MEDIDASPELA AREA REAL DA COBERTURA</t>
  </si>
  <si>
    <t>RETIRADA E RECOLOCACAO DE MADEIRAMENTO TELHAS TIPO CALHA,ONDULADAS,EXCLUSIVE FORNECIMENTO DE MATERIAL NOVO.MEDIDAS PELAAREA REAL DE COBERTURA</t>
  </si>
  <si>
    <t>RETIRADA E RECOLOCACAO DE MADEIRAMENTO TELHAS FRANCESAS OU COLONIAIS,ONDULADAS,EXCLUSIVE FORNECIMENTO DO MATERIAL.MEDIDAS PELA AREA REAL DA COBERTURA</t>
  </si>
  <si>
    <t>SUBCOBERTURA COMPOSTA DE DUAS FOLHAS DE ALUMINIO ESTRUTURADO E UMA FOLHA DE POLIETILENO ALTA DENSIDADE TRANCADO,COM ESPESSURA APROXIMADA ENTRE 0,15MM E 0,17MM,INCLUSIVE MADEIRAMENTO DE FIXACAO.FORNECIMENTO E COLOCACAO</t>
  </si>
  <si>
    <t>SUBCOBERTURA COMPOSTA POR ESPUMA DE POLIETILENO EXPANDIDO ELAMINADO METALIZADO,COM ESPESSURA APROXIMADA DE 5MM,INCLUSIVE MADEIRAMENTO DE FIXACAO.FORNECIMENTO E COLOCACAO</t>
  </si>
  <si>
    <t>SUBCOBERTURA CONSTITUIDA POR FIBRAS CONTINUAS DE POLIETILENO DE ALTA DENSIDADE,PERMEAVEL AO VAPOR E COM RESISTENCIA APASSAGEM DE AGUA,INCLUSIVE MADEIRAMENTO DE FIXACAO.FORNECIMENTO E COLOCACAO</t>
  </si>
  <si>
    <t>IMPERMEABILIZACAO C/MANTA A BASE ASFALTO MODIFICADO C/POLIMEROS,CONFORME ABNT NBR 9952,TIPO III-B,ESP.4,00MM,CONSUMO MINIMO 1,15M2/M2,APLICACAO CHAMA MACARICO SOBRE PRIMER ASFALTICO BASE AGUA OU SOLVENTE,CONSUMO 0,40KG/M2,INCL.ESTE,SUBSTRATO CAIMENTO 1%,EXCL.REGULARIZACAO,CAMADA SEPARADORA E PROTECAO MECANICA.</t>
  </si>
  <si>
    <t>IMPERMEABILIZACAO C/MANTA A BASE DE ASFALTO MODIFICADO C/POLIMEROS,CONFORME ABNT NBR 9952,TIPO III-A,C/ESP.4,00M,CONSUMO MINIMO 1,15M2/M2,APLICACAO C/CHAMA MACARICO SOBRE PRIMER ASFALTICO BASE AGUA OU SOLVENTE,CONSUMO 0,40KG/M2,INCL.ESTE,EM SUBSTRATO C/CAIMENTO 1%,EXCL.REGULARIZACAO,CAMADA SEPARADORA E PROTECAO MECANICA.</t>
  </si>
  <si>
    <t>IMPERMEABILIZACAO C/MANTA A BASE DE ASFALTO MODIFICADO C/POLIMEROS,CONFORME ABNT NBR 9952,TIPO IV-A,ESP.4,00MM,CONSUMO MINIMO 1,15M2/M2,APLICACAO C/CHAMA MACARICO SOBRE PRIMER ASFALTICO BASE AGUA OU SOLVENTE,C/CONSUMO DE 0,40KG/M2,INCL.ESTE,EM SUBSTRATO COM CAIMENTO DE 1%,EXCLUSIVE REGULARIZACAO,CAMADA SEPARADORA E PROTECAO MECANICA.</t>
  </si>
  <si>
    <t>IMPERMEABILIZACAO C/DUPLA MANTA BASE ASFALTO MODIFICADO C/POLIMEROS,CONFORME ABNT NBR 9952,TIPO III-B,AMBAS C/ESP.4,0MM,CONSUMO MINIMO 1,15M2/M2 P/CADA MANTA,APLIC.C/CHAMA MACARICO,1ª SOBRE PRIMER ASFALTICO BASE AGUA OU SOLVENTE,CONSUMO 0,40KG/M2,INCL.ESTE,SUBSTRATO C/CAIMENTO 1%,E A 2ª SOBRE PRIMEIRA,EXCL.REGULARIZACAO,CAMADA SEPARADORA E PROTECAO MECANICA</t>
  </si>
  <si>
    <t>IMPERMEABILIZACAO COM MANTA BASE ASFALTO MODIFICADO C/POLIMEROS,CONFORME ABNT NBR 9952,TIPO II-A OU II-B,ESP.4,0M,CONSUMO MINIMO 1,15M2/M2,APLICACAO C/CHAMA MACARICO SOBRE PRIMER ASFALTICO BASE AGUA OU SOLVENTE,CONSUMO 0,40KG/M2,INCLUSIVE ESTE,EM SUBSTRATO C/CAIMENTO DE 1%,EXCLUSIVE REGULARIZACAO,CAMADA SEPARADORA E PROTECAO MECANICA</t>
  </si>
  <si>
    <t>IMPERMEABILIZACAO C/DUPLA MANTA BASE ASFALTO MODIFICADO C/POLIMEROS,CONF.ABNT NBR 9952,TIPO IV-A,AMBAS C/ESP.4,0MM,CONSUMO MINIMO 1,15M2/M2 P/CADA MANTA,APLIC.CHAMA MACARICO,1ª MANTA SOBRE PRIMER ASFALTICO BASE AGUA OU SOLVENTE,CONSUMO 0,40KG/M2,INCL.ESTE,SUBSTRATO C/CAIMENTO 1%,2ª MANTA SOBRE PRIMEIRA,EXCL.REGULARIZACAO,CAMADA SEPARADORA E PROTECAO MECANICA</t>
  </si>
  <si>
    <t>IMPERMEABILIZACAO C/MANTA BASE ASFALTO MODIFICADO C/POLIMEROS,HERBICIDA ATOXICO,CONF.ABNT NBR 9952,TIPO III-A OU B,ESP.4,0MM,CONSUMO MINIMO 1,25M2/M2,APLIC.CHAMA MACARICO SOBRE PRIMER ASFALTICO BASE AGUA OU SOLVENTE,CONSUMO 0,40KG/M2,INCL.ESTE,EM SUBSTRATO C/CAIMENTO 1%,EXCL.REGULARIZACAO,CAMADA DRENANTE,CAMADA SEPARADORA E PROTECAO MECANICA</t>
  </si>
  <si>
    <t>IMPERMEABILIZACAO C/DUPLA MANTA BASE ASFALTO MODIFICADO C/POLIMEROS,HERBICIDA ATOXICO,CONF.ABNT NBR 9952,TIPO III-A OU B,ESP.4,0MM,CONSUMO MINIMO 1,25M2/M2,APLIC.CHAMA MACARICO,1ªPRIMER ASFALTICO BASE AGUA OU SOLVENTE,CONSUMO 0,40KG/M2,INCL.ESTE,SUBSTRATO CAIMENTO 1% E 2ª MANTA SOBRE PRIMEIRA,EXCL.REGULARIZACAO,CAMADA DRENANTE,SEPARADORA E PROTECAO MECANICA</t>
  </si>
  <si>
    <t>IMPERMEABILIZACAO INIBIDORA DO ATAQUE DE RAIZES,COMPOSTA DEASFALTO MODIFICADO,PLASTIFICANTE,ADITIVOS ESPECIAIS,HERBICIDA ATOXICO E SOLVENTES ORGANICOS,APLICADO A FRIO,EM DUAS DEMAOS,CONSUMO DE 0,40L/M2/DEMAO,PARA EVITAR A PENETRACAO INDESEJAVEL DE RAIZES QUE DESAGREGAM A PROTECAO MECANICA SOBRE A IMPERMEABILIZACAO</t>
  </si>
  <si>
    <t>IMPERMEABILIZACAO COM MEMBRANA DE ASFALTO ELASTOMERICO EM SOLUCAO,APLICADA A FRIO,CONSIDERADO O CONSUMO DE 0,40KG/M2 DOPRIMER EM UMA DEMAO E 4KG/M2 DE ASFALTO RECOMENDADO,COM REFORCO DE UMA TELA INDUSTRIAL DE POLIESTER,MALHA DE 2X2MM</t>
  </si>
  <si>
    <t>IMPERMEABILIZACAO COM MEMBRANA A BASE POLIURETANO VEGETAL,CONFORME ABNT NBR 15487,ISENTO DE SOLVENTES,BAIXO TEOR VOC,BICOMPONENTE,APLICAD A FRIO,2 OU 3 DEMAOS,CONSUMO DE 2KG/M2,COM REFORCO E UMA TELA INDUSTRIAL DE POLIESTER,APLICADA SOBRE A 1ª DEMAO,MALHA 2X2MM</t>
  </si>
  <si>
    <t>IMPERMEABILIZACAO C/ASFALTO MODIFICADO C/ELASTOMEROS,APLICADOS QUENTE,CONSUMO 3KG/M2 P/COLAGEM MANTAS ASFALTICAS 3 A 5KG/M2 P/MEMBRANA MOLDADA LOCAL,ESTRUT.C/VEU DE NAO TECIDO POLIESTER,GRAMATURA MINIMA 50G/M2,CONFORME ABNT NBR 13121,APLICADO SOBRE PRIMER ASFALTICO CONSUMO 0,40KG/M2,INCLUSIVE ESTE E SUBSTRATO COM CAIMENTO DE 1%,EXCL.REGULARIZACAO E PROTECAO</t>
  </si>
  <si>
    <t>IMPERMEABILIZACAO,NAO ADERIDA AO SUBSTRATO,COM MANTA DE EPDM,CONFORME ABNT NBR 11797,ESPESSURA MINIMA DE 0,8MM,CONSUMO DE 1,10M2/M2,UTILIZANDO ADESIVO PARA EMENDAS,EXCLUSIVE PREPARO DO SUBSTRATO COM CAIMENTO DE 1%,CAMADA SEPARADORA,CAMADA AMORTECEDORA,PROTECAO TERMICA,PROTECAO PRIMARIA E MECANICA</t>
  </si>
  <si>
    <t>IMPERMEABILIZACAO COM MANTA DE PVC,ESPESSURA 1,0MM,CONSUMO DE 1,10M2/M2,UNIDAS ENTRE SI POR SOLDA ELETRONICA OU TERMOFUSAO E COM ADESIVO A BASE DE PVC NOS PONTOS DE FIXACAO</t>
  </si>
  <si>
    <t>IMPERMEABILIZACAO,NAO ADERIDA AO SUBSTRATO,COM MANTA DE PEAD,ESPESSURA MINIMA DE 2,00MM,CONSUMO DE 1,10M2/M2,UNIDAS ENTRE SI POR SOLDA ELETRONICA OU TERMOFUSAO E COM FIXACAO NOS PONTOS DE ARREMATE</t>
  </si>
  <si>
    <t>IMPERMEABILIZACAO C/MEMBRANA PRE-FABRICADA,AUTO ADESIVA,RECOBERTA COM ALUMINIO FLEXIVEL,EM FORMA DE TIRAS DE 5, 10, 15,20, 30, 45, 90CM DE LARGURA,CONSUMO DE 1,05M2/M2</t>
  </si>
  <si>
    <t>IMPERMEABILIZACAO COM MANTA ASFALTICA PRE-FABRICADA,TIPO II-C EM FORMA DE TIRA DE 32CM DE LARGURA POR 10M DE COMPRIMENTO,ESPESSURA DE 3MM,CONSUMO DE 1,10M2/M2</t>
  </si>
  <si>
    <t>IMPERMEABILIZACAO AREA EXPOSTA,C/EMULSAO ACRILICA PURA (NAOESTIRENADA),C/TEOR DE SOLIDOS ACIMA 60% APLICADOS EM QUATROOU MAIS DEMAOS ATE ATINGIR O CONSUMO 2KG/M2 E REFORCO C/TELA DE POLIESTER MALHA 2X2MM,SOBRE DUAS OU DEMAIS DEMAOS DE CIMENTO POLIMERICO,ATE ATINGIR CONSUMO 2,0KG/M2</t>
  </si>
  <si>
    <t>IMPERMEABILIZACAO AREA EXPOSTA,C/EMULSAO ACRILICA ESTIRENADA,TEOR DE DIOXIDO TITANIO(EM MASSA)ACIMA 2,2% E APLICACAO EM6 OU DEMAIS DEMAOS ATE ATINGIR CONSUMO 3,5KG/M2 E REFORCO COM TELA DE POLIESTER MALHA 2X2MM,SOBRE DUAS OU DEMAIS DEMAOSDE CIMENTO POLIMERICO,ATE ATINGIR CONSUMO 2,00KG/M2</t>
  </si>
  <si>
    <t>IMPERMEABILIZACAO DE AREA EXPOSTA OU JUNTAS S/PROTECAO MECANICA E S/TRANSITO,USANDO MANTA ASFALTICA AUTOPROTEGIDA NA FACE EXTERNA C/UM FILME DE ALUMINIO,CONF.ABNT NBR 9952,TIPO III-B C/ESP.3MM,APLICADA C/CHAMA DE MACARICO SOBRE PRIMER ASFALTICO,BASE AGUA OU SOLVENTE,C/CONSUMO 0,40KG/M2,INCLUSIVE ESTE,SUBSTRATO C/CAIMENTO MINIMO DE 1%,EXCLUSIVE REGULARIZACAO</t>
  </si>
  <si>
    <t>IMPERMEABILIZACAO AREA EXPOSTA,S/PROTECAO MECANICA E S/TRANSITO,USANDO MANTA ASFALTICA AUTOPROTEGIDA NA FACE EXTERNA C/UM FILME DE ALUMINIO,CONF.ABNT NBR 9952,TIPO III-B C/ESP.4MM,APLICADA C/CHAMA MACARICO SOBRE PRIMER ASFALTICO,BASE AGUA OU SOLVENTE,CONSUMO DE 0,40KG/M2,INCLUSIVE ESTE,EM SUBSTRATOC/CAIMENTO DE 1%,EXCLUSIVE REGULARIZACAO</t>
  </si>
  <si>
    <t>IMPERMEABILIZACAO DE AREA EXPOSTA,S/PROTECAO MECANICA E S/TRANSITO,USANDO MANTA ASFALTICA AUTOPROTEGIDA NA FACE EXTERNAC/UM FILME DE ALUMINIO,CONF.ABNT NBR 9952,TIPO II-B C/ESP.3MM,APLICADA C/CHAMA DE MACARICO SOBRE PRIMER ASFALTICO,BASE AGUA OU SOLVENTE,CONSUMO DE 0,40KG/M2,INCLUSIVE ESTE,EM SUBSTRATO C/CAIMENTO MINIMO DE 1%,EXCLUSIVE REGULARIZACAO</t>
  </si>
  <si>
    <t>IMPERMEABILIZACAO DE AREA EXPOSTA,S/PROTECAO MECANICA E S/TRANSITO,USANDO MANTA ASFALTICA AUTOPROTEGIDA NA FACE EXTERNAC/UM FILME DE ALUMINIO,CONF.ABNT NBR 9952,TIPO II-B C/ESP.4MM,APLICADA C/CHAMA DE MACARICO SOBRE PRIMER ASFALTICO,BASE AGUA OU SOLVENTE,C/CONSUMO DE 0,40KG/M2,INCLUSIVE ESTE,EM SUBSTRATO C/CAIMENTO MINIMO DE 1%,EXCLUSIVE REGULARIZACAO</t>
  </si>
  <si>
    <t>IMPERMEABILIZACAO AREA EXPOSTA MANTA BASE ASFALTO MODIFICADO C/POLIMEROS,AUTOPROTEGIDA FACE EXTERNA ESCAMAS ARDOSIA OU GRANULOS MINERAIS,CONF.ABNT NBR 9952,TIPO III-B ESP.3MM,ATINGINDO APROX.4MM C/CAMADA ARDOSIA,CONS.MIN.1,20M2/M2,VERDE OUCINZA,APLICADA C/CHAMA MACARICO PRIMER ASFALTICO,BASE AGUA OU SOLVENTE,C/CONSUMO 0,40KG/M2,INCL.ESTE,EXCL.REGULARIZACAO</t>
  </si>
  <si>
    <t>IMPERMEABILIZACAO AREA EXPOSTA DUPLA MANTA ASFALTO MODIFICADO C/POLIMEROS,ABNT NBR 9952,1ª MANTA,TIPO III-B ESP.4MM,CONS.MIN.1,15KG/M2,APLICADA CHAMA MACARICO,S/PRIMER ASFALTICO,BASE AGUA/SOLVENTE,CONS.0,40KG/M2,INCL.ESTE,2ª MANTA AUTOPROTEGIDA FACE EXT.ESCAMAS ARDOSIA/GRANULOS MINERAIS,TIPO III-B ESP.3MM,4MM ARDOSIA,CONSUMO MIN.1,20M2/M2,EXCL.REGULARIZACAO</t>
  </si>
  <si>
    <t>IMPERMEABILIZACAO DUPLA MANTA BASE ASFALTO MODIFICADO C/POLIMEROS ELASTOMERICOS,ABNT NBR 9952,TIPO III-A,AMBAS ESP.3,00M,CONSUMO MIN.1,15M2/M2 P/CADA MANTA,APLIC.COLAGEM QUENTE(CAQ) P/SUBSTRATO HORIZONT./VERT. ASFALTO MODIFICADO,TIPO II,ABNT NBR 9910,CONS.MIN.3,0KG/M2,CADA CALAGEM MANTA,BASE AGUA/SOLVENTE,CONS.MIN.0,40KG/M2,EXCL.REGULARIZ.E PROTECAO MECANICA</t>
  </si>
  <si>
    <t>IMPERMEABILIZACAO DE RESERVATORIO AGUA POTAVEL,TANQUE/PISCINA EM CONCRETO,ENTERRADOS NAO SUJEITO A LENCOL FREATICO,ABNTNBR 11905,APLICANDO 4 DEMAOS SUCESSIVAS CIMENTO CRISTALIZANTE PENETRACAO OSMOTICA,CONS.1KG/M2/DEMAO,MISTURADO EMULSAO ADESIVA BASE ACRILICA CONSUMO 0,20L/M2/DEMAO,C/TRAT.CONCRETO E LIXAM.OU HIDROJAT.P/RETIRADA REBARBAS,EXCL.PREPARO SUPERF.</t>
  </si>
  <si>
    <t>IMPERMEABILIZACAO DE RESERVATORIO AGUA POTAVEL,TANQUE/PISCINA EM CONCRETO,ENTERRADOS SUJEITOS A LENCOL FREATICO,SIST.CRISTALIZACAO COMPOSTO 3 PRODUTOS DE BASE MINERAL,PENETRAM EFEITO DE OSMOSE,CONS.POR M2,CIMENTO CRISTALIZANTE QUE ENDURECEEM 2MIN-1KG/M2,CIMENTO CRISTALIZANTE QUE EMDURECE 7MIN-1,6KG/M2,LIQUIDO SELADOR MINERAL,BASE SILICATO-0,7KG/M2</t>
  </si>
  <si>
    <t>IMPERMEABILIZANTE DE RESERVATORIO DE AGUA POTAVEL,TANQUE/PISCINA EM CONCRETO ENTERRADO,SUJEITO A LENCOL FREATICO E PRESSAO POSITIVA,SISTEMA DE CRISTALIZACAO COMPOSTO DE 3 PRODUTOSE BASE MINERAL,QUE PENETRAM PROFUNDAMENTE POR EFEITO DE OSMOSE</t>
  </si>
  <si>
    <t>IMPERMEABILIZANTE DA SUPERFICIE DE CONCRETO EM PRESENCA OU NAO DE UMIDADE OU DE LENCOL FREATICO,EMPREGANDO SISTEMA PROGRESSIVO DE CRISTALIZACAO COMPOSTO DE INGREDIENTES ATIVOS QUEPENETRAM PROFUNDAMENTE NO CONCRETO POR PROCESSO CATALITICO,GERANDO CRISTAIS INSOLUVEIS DE FIBRAS DENTRITICAS NOS POROS E CAPILARIDADES</t>
  </si>
  <si>
    <t>IMPERMEABILIZACAO DE RESERVATORIO DE AGUA ELEVADO OU SUBTERRANEO DE SISTEMA RIGIDO,PISCINAS,ALICERCES E PAREDES DE CONTATO C/SOLO,CONSTANDO LIMPEZA SUPERF.,CHAPISCO DE CIMENTO E AREIA,TRACO 1:2,ADESIVO SINT.1:2 E REVEST.ARGAMASSA DE CIMENTOE AREIA,TRACO 1:3,ESP.3CM,UTILIZANDO IMPERMEAB.DE PEGA NORMAL ADIC.A AGUA DA ARGAMASSA NA DOSAGEM 1:2</t>
  </si>
  <si>
    <t>IMPERMEABILIZACAO DE RESERVATORIO AGUA ELEVADO OU APOIADO,NAO SUJEITO A LENCOL FREATICO,S/PRESSAO NEGATIVA,EMPREGANDO 2DEMAOS DE CIMENTO POLIMERICO,CONS.1KG/M2/DEMAO,IMPER.BASE RESINAS TERMOPL.E CIMENTO C/ADESIVO,CONS.4KG/M2,ESTR.TELA POLIESTER 2X2MM,ENTRE 1ª E 2ª DEMAOS,FORMANDO MEMBRANA FLEXIVEL</t>
  </si>
  <si>
    <t>IMPERMEABILIZACAO DE RESERVATORIO PARA AGUA POTAVEL OU PISCINA ELEVADA OU APOIADA,NAO SUJEITO LENCOL FREATICO,S/PRESSAONEGATIVA,EMPREGANDO 2 DEMAOS CIMENTO POLIMERICO,CONSUMO 1KG/M2/DEMAO,APLICACAO MEMBRANA COM POLIMERO ACRILICO COM OU SEM CIMENTO,CONSUMO DE 3/6KG/M2,ESTRUTURA COM TELA POLIESTER 2X2MM,ENTRE DEMAOS</t>
  </si>
  <si>
    <t>IMPERMEABILIZACAO DE RESERVATORIO PARA AGUA OU PISCINA APOIADA OU ENTERRADA,SUJEITO A LENCOL FREATICO ATE 10 M.C.A PRESSAO NEGATIVA,EMPREGANDO 4 DEMAOS CIMENTO POLIMERICO,CONSUMO 1KG/M2/DEMAO,EXCLUSIVE PREPARO SUPERFICIE,COM TRATAMENTO DE CONCRETO,LIXAMENTO OU HIDROJATEAMENTO PARA RETIRADA REBARBAS,DESMOLDANTE,NATA DE CIMENTO E ABERTURA POROS</t>
  </si>
  <si>
    <t>IMPERMEABILIZACAO PARA ETE-ESTACAO TRAT.ESGOTO,RESERV.TANQUEAPOIADO OU ENTERRADO,CAIXA GORDURA,SUJEITO LENCOL FREATICO ATE 10 M.C.A PRESSAO NEGATIVA,CONTATO C/ESGOTO,EMPREGANDO 4 DEMAOS DE CIMENTO POLIMERICO,C/RESISTENCIA QUIMICA,CONSUMO 1KG/M2/DEMAO,EXCLUSIVE PREPARO DA SUPERFICIE,COM TRATAMENTO DO CONCRETO,LIXAMENTO E HIDROJATEAMENTO</t>
  </si>
  <si>
    <t>IMPERMEABILIZACAO ELASTICA PARA ETE-ESTACAO TRAT.ESGOTO,RESEVATORIO TANQUE ELEVADO OU APOIADO,CONTATO ESGOTO COM MEMBRANA BASE POLIURETANO VEGETAL,ISENTO SOLVENTES,BAIXO TEOR VOC,BI-COMPONENTE,APLICADO A FRIO,2 OU 3 DEMAOS,CONS.2KG/M2,TELAPOLIESTER,SOBRE A 1ª DEMAO,MALHA 2X2MM</t>
  </si>
  <si>
    <t>IMPERMEABILIZACAO ELASTICA PARA ETE-ESTACAO TRAT.ESGOTO,RESERVATORIO TANQUE ELEVADO OU APOIADO,CONTATO COM ESGOTO,COM REVESTIMENTO ANTI-CORROSIVO,BASE POLIUREIA AROMATICA,PARA APLICACAO MEIO MAQUINA SPRAY DE ALTA PRESSAO COM CONTROLE DE TEMPERATURA,CONSUMO 1,2KG/MM/M2</t>
  </si>
  <si>
    <t>IMPERMEABILIZACAO ELASTICA P/ETA-ESTACAO TRATAMENTO AGUA,RESERVATORIO,TANQUE ELEVADO OU APOIADO,CONTATO C/ESGOTO,MEMBRANA BASE POLIURETANO VEGETAL,APLICADO A FRIO,2 OU 3 DEMAOS,CONSUMO 2KG/M2,REFORCO TELA,SOBRE 1ª DEMAO,MALHA 2X2MM,EXCL.PREPARO DA SUPERFICIE,INCLUSIVE TRATAMENTO DO CONCRETO,LIXAMENTO OU HIDROJATEAMENTO</t>
  </si>
  <si>
    <t>IMPERMEABILIZACAO ASFALTICA (HIDRO-ASFALTO),CONSUMO DE 1,2KG/M2,EXCLUSIVE PREPARO DA SUPERFICIE E PROTECAO MECANICA</t>
  </si>
  <si>
    <t>IMPERMEABILIZACAO ASFALTICA (HIDRO-ASFALTO),CONSUMO DE 0,6KG/M2,EXCLUSIVE PREPARO DA SUPERFICIE E PROTECAO MECANICA</t>
  </si>
  <si>
    <t>IMPERMEABILIZACAO ASFALTICA (HIDRO-ASFALTO),CONSUMO DE 0,2KG/M2,EXCLUSIVE PREPARO DA SUPERFICIE E PROTECAO MECANICA</t>
  </si>
  <si>
    <t>IMPERMEABILIZACAO ASFALTICA (HIDRO-ASFALTO),CONSUMO DE 2KG/M2,EM SUPERFICIES LISAS,DE PEQUENAS DIMENSOES,ESTRUTURANDO COM TELA DE POLIESTER # 2MMX2MM OS BOXES,CANTOS,RALOS E TUBOSEMERGENTES,EXCLUSIVE PREPARO DA SUPERFICIE E PROTECAO MECANICA</t>
  </si>
  <si>
    <t>IMPERMEABILIZACAO DE BANHEIRO OU MARQUISE SUJEITA A TRAFEGOLEVE COM PROTECAO MECANICA,EXCLUSIVE ESTA,UTILIZANDO ELASTOMERO DE POLIURETANO (PRETO),APLICADO FRIO EM 0,3KG/M2/DEMAO,COM 5 DEMAOS</t>
  </si>
  <si>
    <t>IMPERMEABILIZACAO DE BANHEIRO OU MARQUISE SUJEITA A TRAFEGOLEVE,COM PROTECAO MECANICA,EXCLUSIVE ESTA,UTILIZANDO ELASTOMERO DE POLIURETANO (PRETO),APLICADO A FRIO EM 0,3KG/M2/DEMAO,COM 3 DEMAOS</t>
  </si>
  <si>
    <t>IMPERMEABILIZACAO DE BANHEIRO OU PISOS FRIOS COM PAREDES DEALVENARIA OU GESSO ACARTONADO,EMPREGANDO DUAS DEMAOS DE CIMENTO POLIMERICO,ATENDENDO A ABNT NBR 11905,CONSUMO DE 1KG/M2/DEMAO,IMPERM.BASE RESINA TERMOPLASTICA E CIMENTO C/ADIT.CONSUMO DE 3KG/M3,TELA DE POLIESTER 2X2MM ENTRE 1ª E 2ª DEMAOS</t>
  </si>
  <si>
    <t>IMPERMEABILIZACAO DE RUFOS OU VIGAS C/MEMBRANA DE BASE ACRILICA,MONOCOMPONENTE,BRANCA,APLICADA A FRIO EM 4 OU MAIS DEMAOS ATE ATINGIR CONS.MINIMO 2KG/M2,C/REFORCO TELA POLIESTER,GRAMATURA MINIMA 40G/M2,SOBRE BASE PREPARADA C/CIMENTO POLIMERICO,INCLUSIVE ESTE,APLICADO EM 2 OU MAIS DEMAOS ATE ATINGIRCONSUMO MINIMO DE 2KG/M2</t>
  </si>
  <si>
    <t>IMPERMEABILIZACAO ELASTICA P/PISCINA ELEVADA,APOIADA/ENTERRADA SOBRE ACAO LENCOL FREATICO,C/MEMBRANA BASE POLIURETANO VEGETAL,CONF.ABNT NBR 15487,APLICADA A FRIO,2 OU 3 DEMAOS,CONS.2KG/M2,TELA POLIESTER SOBRE A 1 DEMAO,MALHA 2X2MM,COM TRATAMENTO DO CONCRETO E LIXAMENTO,HIDROJATEAMENTO P/RETIRADA DEREBARBAS E ABERTURA DE POROS,EXCL.PREPARO SUPERFICIE</t>
  </si>
  <si>
    <t>IMPERMEABILIZACAO ASFALTICA COMPOSTA DE PINTURA DE ASFALTO MODIFICADO,PLASTIFICANTE E ISENTO DE SOLVENTES ORGANICOS,APLICADO A FRIO,EM DUAS DEMAOS,CONSUMO DE 1L/M2/DEMAO</t>
  </si>
  <si>
    <t>IMPERMEABILIZACAO DE PAREDES DE ALVENARIA DE TIJOLOS CERAMICOS,MACICOS,SEM A PRESENCA DE CAL,COM ABSORCAO DE UMIDADE DOSOLO (UMIDADE ASCENDENTE),EMPREGANDO IMPERMEABILIZANTE LIQUIDO A BASE DE SILICATOS E RESINAS,CONSUMO DE 2KG/M2,QUE POR EFEITO DE CRISTALIZACAO,COLMATA A POROSIDADE DAS ALVENARIAS DE TIJOLO MACICO</t>
  </si>
  <si>
    <t>IMPERMEABILIZACAO PAREDES DE ALVENARIA DE TIJOLOS CERAMICOSOU BLOCOS CONCRETO,C/FUROS,S/A PRESENCA DE CAL,C/ABSORCAO UMIDADE(UMIDADE ASCENDENTE)APLICANDO DUAS DEMAOS CRUZADAS CIMENTO POLIMERICO,ATENDENDO ABNT NBR 11905,CONSUMO 1KG/M2/DEMAO,DESDE PISO ATE ALTURA 1 A 1,2M</t>
  </si>
  <si>
    <t>IMPERMEABILIZACAO COM SELANTE ELASTOMERICO A BASE DE POLIURETANO,MONO-COMPONENTE,EM JUNTAS DE DILATACAO DE PISOS E FACHADAS COM MOVIMENTACAO DE ATE 25%,SELAMENTO DE RALOS,TUBULACOES DE RESERVATORIOS E PISCINAS,VEDACAO DE ESQUADRIAS,CAIXILHOS METALICOS E DE MADEIRA,TRATAMENTO DE TRINCAS E FISSURAS,VEDACAO DE CALHAS E RUFOS,CONSUMO:360G PARA 1M DE JUNTA 2X1CM</t>
  </si>
  <si>
    <t>IMPERMEABILIZACAO/REVESTIMENTO DE LAJES DE COBERTURA EM CONCRETO,METAL OU MADEIRA,COM ELASTOMERO A BASE DE POLIUREIA,ISENTO DE SOLVENTES,MOLDADO NO LOCAL,CURA LENTA,A FRIO,APLICADO COM EQUIPAMENTO TIPO AIRLESS,ROLO OU PINCEL,COM ATE 1,00MMDE ESPESSURA,SEM PROTECAO MECANICA</t>
  </si>
  <si>
    <t>IMPERMEABILIZACAO/REVESTIMENTO DE PISOS,COM ELASTOMERO A BASE DE POLIUREIA,ISENTO DE SOLVENTES,MOLDADO NO LOCAL,CURA LENTA,A FRIO,APLICADO COM EQUIPAMENTO TIPO AIRLESS,ROLO OU PINCEL,COM 1,20MM DE ESPESSURA,SEM PROTECAO MECANICA</t>
  </si>
  <si>
    <t>IMPERMEABILIZACAO/REVESTIMENTO DE LAJES,TANQUES,PISCINAS,RESERVATORIOS,ARQUIBANCADAS,ESTACIONAMENTOS,COM ELASTOMERO A BASE DE POLIUREIA,ISENTO DE SOLVENTES,MOLDADO NO LOCAL,CURA LENTA,A FRIO,APLICADO COM EQUIPAMENTO TIPO AIRLESS,ROLO OU PINCEL,COM 2,00MM DE ESPESSURA,SEM PROTECAO MECANICA</t>
  </si>
  <si>
    <t>IMPERMEABILIZACAO/REVESTIMENTO DE LAJES,TANQUES,PISCINAS,RESERVATORIOS,ARQUIBANCADAS,ESTACIONAMENTOS,COM ELASTOMERO A BASE DE POLIUREIA,ISENTO DE SOLVENTES,MOLDADO NO LOCAL,CURA LENTA,A FRIO,APLICADO COM EQUIPAMENTO TIPO AIRLESS,ROLO OU PINCEL,COM 2,50MM DE ESPESSURA,SEM PROTECAO MECANICA</t>
  </si>
  <si>
    <t>IMPERMEABILIZACAO/REVESTIMENTO DE PAREDES,COM ELASTOMERO A BASE DE POLIUREIA,ISENTO DE SOLVENTES,MOLDADO NO LOCAL,CURA LENTA,A FRIO,APLICADO COM EQUIPAMENTO TIPO AIRLESS,ROLO OU PINCEL,COM 0,40MM DE ESPESSURA</t>
  </si>
  <si>
    <t>IMPERMEABILIZACAO/REVESTIMENTO DE LAJES DE COBERTURA EM CONCRETO,METAL OU MADEIRA,COM ELASTOMERO A BASE DE POLIUREIA,ISENTO DE SOLVENTES,MOLDADO NO LOCAL,CURA LENTA,A FRIO,APLICADO COM EQUIPAMENTO TIPO AIRLESS,ROLO OU PINCEL,COM ATE 1,00MMDE ESPESSURA,ANTIDERRAPANTE,SEM PROTECAO MECANICA</t>
  </si>
  <si>
    <t>IMPERMEABILIZACAO/REVESTIMENTO DE PISOS,COM ELASTOMERO A BASE DE POLIUREIA,ISENTO DE SOLVENTES,MOLDADO NO LOCAL,CURA LENTA,A FRIO,APLICADO COM EQUIPAMENTO TIPO AIRLESS,ROLO OU PINCEL,COM 1,20MM DE ESPESSURA,ANTIDERRAPANTE,SEM PROTECAO MECANICA</t>
  </si>
  <si>
    <t>IMPERMEABILIZACAO/REVESTIMENTO DE LAJES,TANQUES,PISCINAS,RESERVATORIOS,ARQUIBANCADAS,ESTACIONAMENTOS,COM ELASTOMERO A BASE DE POLIUREIA,ISENTO DE SOLVENTES,MOLDADO NO LOCAL,CURA LENTA,A FRIO,APLICADO COM EQUIPAMENTO TIPO AIRLESS,ROLO OU PINCEL,COM 2,00MM DE ESPESSURA,ANTIDERRAPANTE,SEM PROTECAO MECANICA</t>
  </si>
  <si>
    <t>IMPERMEABILIZACAO/REVESTIMENTO DE LAJES,TANQUES,PISCINAS,RESERVATORIOS,ARQUIBANCADAS,ESTACIONAMENTOS,COM ELASTOMERO A BASE DE POLIUREIA,ISENTO DE SOLVENTES,MOLDADO NO LOCAL,CURA LENTA,A FRIO,APLICADO COM EQUIPAMENTO TIPO AIRLESS,ROLO OU PINCEL,COM 2,50MM DE ESPESSURA,ANTIDERRAPANTE,SEM PROTECAO MECANICA</t>
  </si>
  <si>
    <t>IMPERMEABILIZACAO/REVESTIMENTO DE LAJES DE COBERTURA EM CONCRETO,METAL OU MADEIRA,A BASE DE POLIUREIA,ISENTO DE SOLVENTES,MOLDADO NO LOCAL,CURA RAPIDA,A QUENTE,APLICADO COM EQUIPAMENTO BICOMPONENTE TIPO HOT SPRAY,COM ATE 1,00MM DE ESPESSURA,SEM PROTECAO MECANICA</t>
  </si>
  <si>
    <t>IMPERMEABILIZACAO/REVESTIMENTO DE PISOS,A BASE DE POLIUREIA,ISENTO DE SOLVENTES,MOLDADO NO LOCAL,CURA RAPIDA,A QUENTE,APLICADO COM EQUIPAMENTO BICOMPONENTE TIPO HOT SPRAY,COM 1,20MM DE ESPESSURA,SEM PROTECAO MECANICA</t>
  </si>
  <si>
    <t>IMPERMEABILIZACAO/REVESTIMENTO DE LAJES,TANQUES,PISCINAS,RESERVATORIOS,ARQUIBANCADAS,ESTACIONAMENTOS,A BASE DE POLIUREIA,ISENTO DE SOLVENTES,MOLDADO NO LOCAL,CURA RAPIDA,A QUENTE,APLICADO COM EQUIPAMENTO BICOMPONENTE TIPO HOT SPRAY,COM 2,00MM DE ESPESSURA,SEM PROTECAO MECANICA</t>
  </si>
  <si>
    <t>IMPERMEABILIZACAO/REVESTIMENTO DE LAJES,TANQUES,PISCINAS,RESERVATORIOS,ARQUIBANCADAS,ESTACIONAMENTOS,A BASE DE POLIUREIA,ISENTO DE SOLVENTES,MOLDADO NO LOCAL,CURA RAPIDA,A QUENTE,APLICADO COM EQUIPAMENTO BICOMPONENTE TIPO HOT SPRAY,COM 2,50MM DE ESPESSURA,SEM PROTECAO MECANICA</t>
  </si>
  <si>
    <t>IMPERMEABILIZACAO/REVESTIMENTO DE PAREDES,A BASE DE POLIUREIA,ISENTO DE SOLVENTES,MOLDADO NO LOCAL,CURA RAPIDA,A QUENTE,APLICADO COM EQUIPAMENTO BICOMPONENTE TIPO HOT SPRAY,COM 0,40MM DE ESPESSURA</t>
  </si>
  <si>
    <t>IMPERMEABILIZACAO/REVESTIMENTO DE LAJES DE COBERTURA EM CONCRETO,METAL OU MADEIRA,A BASE DE POLIUREIA,ISENTO DE SOLVENTES,MOLDADO NO LOCAL,CURA RAPIDA,A QUENTE,APLICADO COM EQUIPAMENTO BICOMPONENTE TIPO HOT SPRAY,COM ATE 1,00MM DE ESPESSURA,ANTIDERRAPANTE,SEM PROTECAO MECANICA</t>
  </si>
  <si>
    <t>IMPERMEABILIZACAO/REVESTIMENTO DE PISOS,A BASE DE POLIUREIA,ISENTO DE SOLVENTES,MOLDADO NO LOCAL,CURA RAPIDA,A QUENTE,APLICADO COM EQUIPAMENTO BICOMPONENTE TIPO HOT SPRAY,COM 1,20MM DE ESPESSURA,ANTIDERRAPANTE,SEM PROTECAO MECANICA</t>
  </si>
  <si>
    <t>IMPERMEABILIZACAO/REVESTIMENTO DE LAJES,TANQUES,PISCINAS,RESERVATORIOS,ARQUIBANCADAS,ESTACIONAMENTOS,A BASE DE POLIUREIA,ISENTO DE SOLVENTES,MOLDADO NO LOCAL,CURA RAPIDA,A QUENTE,APLICADO COM EQUIPAMENTO BICOMPONENTE TIPO HOT SPRAY,COM 2,00MM DE ESPESSURA,ANTIDERRAPANTE,SEM PROTECAO MECANICA</t>
  </si>
  <si>
    <t>IMPERMEABILIZACAO/REVESTIMENTO DE LAJES,TANQUES,PISCINAS,RESERVATORIOS,ARQUIBANCADAS,ESTACIONAMENTOS,A BASE DE POLIUREIA,ISENTO DE SOLVENTES,MOLDADO NO LOCAL,CURA RAPIDA,A QUENTE,APLICADO COM EQUIPAMENTO BICOMPONENTE TIPO HOT SPRAY,COM 2,50MM DE ESPESSURA,ANTIDERRAPANTE,SEM PROTECAO MECANICA</t>
  </si>
  <si>
    <t>CAIACAO INTERNA OU EXTERNA SOBRE SUPERFICIE LISA,EM DUAS DEMAOS,ADICIONANDO FIXADOR</t>
  </si>
  <si>
    <t>CAIACAO INTERNA OU EXTERNA SOBRE SUPERFICIE LISA,EM TRES DEMAOS,ADICIONANDO FIXADOR</t>
  </si>
  <si>
    <t>CAIACAO INTERNA COM CORANTE SOBRE SUPERFICIE LISA,EM DUAS DEMAOS,ADICIONANDO FIXADOR</t>
  </si>
  <si>
    <t>CAIACAO INTERNA COM CORANTE SOBRE SUPERFICIE LISA,EM TRES DEMAOS,ADICIONANDO FIXADOR</t>
  </si>
  <si>
    <t>CAIACAO INTERNA OU EXTERNA SOBRE SUPERFICIE ASPERA OU CHAPISCADA EM DUAS DEMAOS COM ADICAO DE FIXADOR</t>
  </si>
  <si>
    <t>PINTURA DE NATA DE CIMENTO SOBRE SUPERFICIE ASPERA,EM TRES DEMAOS</t>
  </si>
  <si>
    <t>PINTURA INTERNA OU EXTERNA COM TINTA IMPERMEAVEL EM CORES PARA APLICACAO SOBRE CONCRETO,TIJOLOS,PEDRAS OU ARGAMASSA DE SUPERFICIE POROSA,EM DUAS DEMAOS,USANDO AGUA COMO DILUENTE</t>
  </si>
  <si>
    <t>PINTURA INTERNA OU EXTERNA SOBRE CONCRETO LISO OU REVESTIMENTO,COM TINTA AQUOSA A BASE DE EPOXI INCOLOR OU EM CORES,INCLUSIVE LIMPEZA,E DUAS DEMAOS DE ACABAMENTO</t>
  </si>
  <si>
    <t>PINTURA INTERNA OU EXTERNA SOBRE CONCRETO APICOADO,COM TINTA AQUOSA A BASE DE EPOXI INCOLOR OU EM CORES,INCLUSIVE LIMPEZA,E DUAS DEMAOS DE ACABAMENTO</t>
  </si>
  <si>
    <t>PINTURA INTERNA OU EXTERNA SOBRE REVESTIMENTO ALISADO A COLHER OU CONCRETO LISO,COM TINTA A BASE DE RESINA DE BORRACHA CLORADA,DE SECAGEM RAPIDA,INCLUSIVE LIMPEZA,E DUAS DEMAOS DEACABAMENTO</t>
  </si>
  <si>
    <t>PINTURA INTERNA OU EXTERNA SOBRE FERRO,COM TINTA A BASE DE RESINA DE BORRACHA CLORADA,INCLUSIVE LIMPEZA,UMA DEMAO DE TINTA PRIMARIA DA MESMA LINHA E DUAS DEMAOS DE ACABAMENTO</t>
  </si>
  <si>
    <t>PINTURA COM TINTA EPOXI A BASE D'AGUA SEMIBRILHANTE,PARA USO HOSPITALAR,SOBRE PAREDES E PISOS DE CENTRO CIRURGICO OU UTI,INCLUSIVE LIXAMENTO,UMA DEMAO DE SELADOR ACRILICO,DUAS DEMAOS DE MASSA ACRILICA E DUAS DEMAOS DE ACABAMENTO</t>
  </si>
  <si>
    <t>PREPARO DE SUPERFICIES NOVAS,COM REVESTIMENTO LISO,INCLUSIVE LIXAMENTO,LIMPEZA,UMA DEMAO DE SELADOR ACRILICO,UMA DEMAO DE MASSA CORRIDA OU ACRILICA E NOVO LIXAMENTO COM REMOCAO DOPO RESIDUAL</t>
  </si>
  <si>
    <t>PINTURA COM ESMALTE SINTETICO ALQUIDICO,PARA INTERIOR,ALTO BRILHO,BRILHANTE,ACETINADO OU FOSCO,ACABAMENTO PADRAO,EM DUAS DEMAOS SOBRE SUPERFICIE PREPARADA CONFORME O ITEM 17.017.0010,EXCLUSIVE ESTE PREPARO</t>
  </si>
  <si>
    <t>PINTURA COM TINTA SINTETICA ALQUIDICA DE USO GERAL,PARA INTERIOR,ACABAMENTO DE ALTA CLASSE SOBRE SUPERFICIE PREPARADA CONFORME O ITEM 17.017.0010,EXCLUSIVE ESTE PREPARO,INCLUSIVE LIXAMENTO,DUAS DEMAOS DE MASSA CORRIDA E TRES DE ACABAMENTO</t>
  </si>
  <si>
    <t>PINTURA INTERNA EM SUPERFICIE COM REVESTIMENTO LISO,A OLEO BRILHANTE,INCLUSIVE LIXAMENTO,UMA DEMAO DE SELADOR ACRILICO,UMA DEMAO DE MASSA CORRIDA OU ACRILICA E DUAS DEMAOS DE ACABAMENTO</t>
  </si>
  <si>
    <t>REPINTURA INTERNA OU EXTERNA NA COR EXISTENTE,SOBRE REVESTIMENTO LISO EM BOM ESTADO,COM TINTA A OLEO BRILHANTE,INCLUSIVE LIXAMENTO E DUAS DEMAOS DE ACABAMENTO</t>
  </si>
  <si>
    <t>PINTURA DE UMA DEMAO ADICIONAL NOS SERVICOS DOS ITENS 17.017.0040 OU 17.017.0041</t>
  </si>
  <si>
    <t>PINTURA INTERNA COM ESMALTE SINTETICO ALTO BRILHO OU ACETINADO,ACABAMENTO DE ALTA CLASSE SOBRE SUPERFICIE PREPARADA CONFORME O ITEM 17.017.0010,EXCLUSIVE ESTE PREPARO,INCLUSIVE LIXAMENTO,DUAS DEMAOS DE MASSA CORRIDA E TRES DE ACABAMENTO</t>
  </si>
  <si>
    <t>PINTURA SOBRE PAREDES DE TIJOLOS CERAMICOS COM TINTA CERAMICA,INCLUSIVE LIMPEZA E DUAS DEMAOS DE ACABAMENTO</t>
  </si>
  <si>
    <t>PINTURA SOBRE TELHAS CERAMICAS COM TINTA CERAMICA,INCLUSIVELIMPEZA E DUAS DEMAOS DE ACABAMENTO</t>
  </si>
  <si>
    <t>PINTURA SOBRE TELHAS CERAMICAS COM TINTA CERAMICA,INCLUSIVELIMPEZA E TRES DEMAOS DE ACABAMENTO</t>
  </si>
  <si>
    <t>PINTURA DE QUADRO ESCOLAR SOBRE REVESTIMENTO LISO COM DUAS DEMAOS DE ACABAMENTO FOSCO,SOBRE PAREDE PREPARADA CONFORME OITEM 17.017.0010,EXCLUSIVE ESTE</t>
  </si>
  <si>
    <t>PINTURA INTERNA COM ESMALTE CATALISAVEL(EPOXI),SISTEMA TINTOMETRICO,ACABAMENTO PADRAO,EM DUAS DEMAOS SOBRE SUPERFICIE PREPARADA,CONFORME O ITEM 17.017.0010,APENAS APLICAVEL SOBRE MASSA ACRILICA,EXCLUSIVE ESTE PREPARO</t>
  </si>
  <si>
    <t>PREPARO DE MADEIRA NOVA,INCLUSIVE LIXAMENTO,LIMPEZA,UMA DEMAO DE VERNIZ ISOLANTE INCOLOR,DUAS DEMAOS DE MASSA PARA MADEIRA,LIXAMENTO E REMOCAO DE PO,E UMA DEMAO DE FUNDO SINTETICONIVELADOR</t>
  </si>
  <si>
    <t>PINTURA INTERNA OU EXTERNA SOBRE MADEIRA,COM TINTA A OLEO BRILHANTE OU ACETINADA,LIXAMENTO,UMA DEMAO DE VERNIZ ISOLANTEINCOLOR,DUAS DEMAOS DE MASSA PARA MADEIRA,LIXAMENTO E REMOCAO DE PO,UMA DEMAO DE FUNDO SINTETICO NIVELADOR E DUAS DEMAOS DE ACABAMENTO</t>
  </si>
  <si>
    <t>PINTURA INTERNA OU EXTERNA SOBRE MADEIRA NOVA,COM TINTA A OLEO BRILHANTE OU ACETINADA COM DUAS DEMAOS DE ACABAMENTO SOBRE SUPERFICIE PREPARADA,CONFORME O ITEM 17.017.0100,EXCLUSIVE ESTE PREPARO</t>
  </si>
  <si>
    <t>REPINTURA INTERNA OU EXTERNA SOBRE MADEIRA COM TINTA A OLEOBRILHANTE OU ACETINADA,SOBRE FUNDO SINTETICO NIVELADOR,INCLUSIVE ESTE,COM LIXAMENTO E DUAS DEMAOS DE ACABAMENTO,NA COR EXISTENTE</t>
  </si>
  <si>
    <t>PINTURA INTERNA OU EXTERNA SOBRE MADEIRA NOVA,COM ESMALTE SINTETICO ALQUIDICO,BRILHANTE OU ACETINADA EM DUAS DEMAOS SOBRE SUPERFICIE PREPARADA COM MATERIAL DA MESMA LINHA,CONFORMEO ITEM 17.017.0100,EXCLUSIVE ESTE PREPARO</t>
  </si>
  <si>
    <t>REPINTURA INTERNA OU EXTERNA SOBRE MADEIRA EM BOM ESTADO COM ESMALTE SINTETICO ALQUIDICO,NA COR E TIPO DA EXISTENTE,INCLUSIVE LIXAMENTO,LIMPEZA E DUAS DEMAOS DE ACABAMENTO</t>
  </si>
  <si>
    <t>PINTURA INTERNA OU EXTERNA DE ALTA CLASSE SOBRE MADEIRA NOVA,COM ESMALTE ALQUIDICO BRILHANTE OU ACETINADO SOBRE SUPERFICIE PREPARADA COM MATERIAL DA MESMA LINHA DE FABRICACAO,CONFORME ITEM 17.017.0100,EXCLUSIVE ESTE PREPARO,INCLUSIVE LIXAMENTO,UMA DEMAO DE TINTA PRIMARIA SELADORA E DUAS DEMAOS DE ACABAMENTO</t>
  </si>
  <si>
    <t>PINTURA INTERNA OU EXTERNA SOBRE MADEIRA NOVA,COM DUAS DEMAOS DE TINTA SINTETICA ALQUIDICA DE USO GERAL,SOBRE SUPERFICIE PREPARADA,CONFORME O ITEM 17.017.0100,EXCLUSIVE ESTE PREPARO</t>
  </si>
  <si>
    <t>REPINTURA INTERNA OU EXTERNA SOBRE MADEIRA EM BOM ESTADO COM TINTA SINTETICA ALQUIDICA DE USO GERAL,INCLUSIVE LIXAMENTO,LIMPEZA E DUAS DEMAOS DE ACABAMENTO NA COR EXISTENTE</t>
  </si>
  <si>
    <t>PINTURA INTERNA OU EXTERNA SOBRE MADEIRA NOVA,COM ESMALTE SINTETICO ALTO BRILHO OU ACETINADO,UMA DEMAO DE VERNIZ ISOLANTE INCOLOR,UMA DEMAO DE FUNDO SINTETICO NIVELADOR,UMA DEMAO DE MASSA PARA MADEIRA,INCLUSIVE LIXAMENTO E REMOCAO DE PO E DUAS DEMAOS DE ACABAMENTO</t>
  </si>
  <si>
    <t>PINTURA INTERNA SOBRE MADEIRA NOVA,COM TRES DEMAOS DE ESMALTE SINTETICO ALTO BRILHO OU ACETINADO,APOS LIXAMENTO SOBRE SUPERFICIE PREPARADA COM MATERIAL DA MESMA LINHA DE FABRICACAO,CONFORME O ITEM 17.017.0100,EXCLUSIVE ESTE PREPARO</t>
  </si>
  <si>
    <t>REPINTURA INTERNA SOBRE MADEIRA COM ESMALTE SINTETICO ALTO BRILHO OU ACETINADO,SOBRE SUPERFICIE JA PINTADA EM BOM ESTADO,APOS LIXAMENTO,LIMPEZA,DUAS DEMAOS DE ACABAMENTO COM MATERIAL DA MESMA LINHA DE FABRICACAO E NA COR EXISTENTE</t>
  </si>
  <si>
    <t>PINTURA DE RODAPES COM TINTA A OLEO BRILHANTE,SOBRE MADEIRANOVA,UMA DEMAO DE FUNDO SINTETICO NIVELADOR,UMA DEMAO DE MASSA PARA MADEIRA,LIXAMENTO E REMOCAO DO PO E DUAS DEMAOS DE ACABAMENTO</t>
  </si>
  <si>
    <t>REPINTURA DE RODAPES EM BOM ESTADO,COM ESMALTE SINTETICO ALTO BRILHO OU ACETINADO,INCLUSIVE LIXAMENTO,LIMPEZA E DUAS DEMAOS DE ACABAMENTO NA COR EXISTENTE</t>
  </si>
  <si>
    <t>PINTURA DE RODAPES COM ESMALTE SINTETICO ALQUIDICO,SOBRE MADEIRA NOVA,UMA DEMAO DE FUNDO SINTETICO NIVELADOR,UMA DEMAO DE MASSA PARA MADEIRA,LIXAMENTO E REMOCAO DO PO E DUAS DEMAOS DE ACABAMENTO</t>
  </si>
  <si>
    <t>PINTURA DE RODAPES COM TINTA SINTETICA DE USO GERAL,SOBRE MADEIRA NOVA,UMA DEMAO DE FUNDO SINTETICO NIVELADOR,UMA DEMAODE MASSA PARA MADEIRA,LIXAMENTO E REMOCAO DO PO E DUAS DEMAOS DE ACABAMENTO</t>
  </si>
  <si>
    <t>PINTURA DE RODAPES COM DUAS DEMAOS,DE ALTA CLASSE,DE ESMALTE SINTETICO ALTO BRILHO OU ACETINADO,SOBRE MADEIRA NOVA,SOBRE SUPERFICIE PREPARADA CONFORME O ITEM 17.017.0100,EXCLUSIVEESTE PREPARO</t>
  </si>
  <si>
    <t>PINTURA LAQUEADA SOBRE MADEIRA NOVA COM VERNIZ A BASE DE NITROCELULOSE SOBRE SUPERFICIE PREPARADA COM MATERIAL DA MESMALINHA DO FABRICANTE,CONFORME O ITEM 17.017.0100,EXCLUSIVE ESTE PREPARO,INCLUSIVE SELADOR NITROCELULOSE E DUAS DEMAOS DEACABAMENTO</t>
  </si>
  <si>
    <t>PINTURA INTERNA OU EXTERNA SOBRE FERRO COM TINTA A OLEO BRILHANTE,INCLUSIVE LIXAMENTO,LIMPEZA,UMA DEMAO DE TINTA ANTIOXIDO E DUAS DEMAOS DE ACABAMENTO</t>
  </si>
  <si>
    <t>REPINTURA INTERNA OU EXTERNA SOBRE FERRO COM TINTA A OLEO BRILHANTE,INCLUSIVE LIXAMENTO LEVE,LIMPEZA,UMA DEMAO DE ANTIOXIDO E UMA DEMAO DE ACABAMENTO NA COR EXISTENTE</t>
  </si>
  <si>
    <t>PINTURA INTERNA OU EXTERNA SOBRE FERRO,COM ESMALTE SINTETICO BRILHANTE OU ACETINADO APOS LIXAMENTO,LIMPEZA,DESENGORDURAMENTO,UMA DEMAO DE FUNDO ANTICORROSIVO NA COR LARANJA DE SECAGEM RAPIDA E DUAS DEMAOS DE ACABAMENTO</t>
  </si>
  <si>
    <t>REPINTURA INTERNA OU EXTERNA SOBRE FERRO EM BOM ESTADO,NAS CONDICOES DO ITEM 17.017.0320 E NA COR EXISTENTE</t>
  </si>
  <si>
    <t>PINTURA INTERNA OU EXTERNA SOBRE FERRO GALVANIZADO OU ALUMINIO,USANDO FUNDO PARA GALVANIZADO,INCLUSIVE LIXAMENTO LEVE,LIMPEZA,DESENGORDURAMENTO E DUAS DEMAOS DE ACABAMENTO COM ESMALTE SINTETICO BRILHANTE OU ACETINADO</t>
  </si>
  <si>
    <t>PINTURA INTERNA OU EXTERNA SOBRE FERRO COM TINTA TIPO GRAFITE EM DUAS DEMAOS APOS LIXAMENTO,LIMPEZA E UMA DEMAO DE TINTA ANTIOXIDO</t>
  </si>
  <si>
    <t>REPINTURA INTERNA OU EXTERNA SOBRE FERRO EM BOM ESTADO,COM TINTA GRAFITE EM DUAS DEMAOS APOS LIXAMENTO LEVE,LIMPEZA,DESENGORDURAMENTO E FUNDO ANTICORROSIVO NA COR LARANJA DE SECAGEM RAPIDA,OU UTILIZAR DIRETAMENTE SOBRE O METAL TINTA GRAFITE DE DUPLA ACAO</t>
  </si>
  <si>
    <t>UMA DEMAO ADICIONAL DE PINTURA NOS SERVICOS DOS ITENS 17.017.0360 OU 17.017.0361</t>
  </si>
  <si>
    <t>PRIMER CONVERTEDOR DE FERRUGEM EM FUNDO DE PROTECAO,EM DUASDEMAOS.FORNECIMENTO E APLICACAO</t>
  </si>
  <si>
    <t>PINTURA COM ESMALTE SINTETICO A BASE D'AGUA ALTO BRILHO OU ACETINADO,PARA USO HOSPITALAR,SOBRE MADEIRAS E METAIS,AREAS INTERNAS OU EXTERNAS,INCLUSIVE LIXAMENTO,UMA DEMAO DE SELADOR ACRILICO,DUAS DEMAOS DE MASSA ACRILICA E DUAS DEMAOS DE ACABAMENTO</t>
  </si>
  <si>
    <t>PINTURA COM SELADOR ACRILICO,EM UMA DEMAO,SOBRE EMBOCO EXISTENTE</t>
  </si>
  <si>
    <t>PINTURA COM TINTA LATEX,CLASSIFICACAO ECONOMICA,CONFORME ABNT NBR 15079,FOSCA EM REVESTIMENTO LISO,INTERIOR,ACABAMENTO PADRAO,EM DUAS DEMAOS SOBRE A SUPERFICIE PREPARADA,CONFORMEO ITEM 17.018.0010,EXCLUSIVE ESTE PREPARO</t>
  </si>
  <si>
    <t>PINTURA COM TINTA LATEX,CLASSIFICACAO PREMIUM OU STANDARD,CONFORME ABNT NBR 15079,FOSCA EM REVESTIMENTO LISO,INTERIOR,ACABAMENTO DE ALTA CLASSE,EM TRES DEMAOS E MAIS UMA DEMAO DE MASSA CORRIDA E LIXAMENTO,SOBRE SUPERFICIE JA PREPARADA,CONFORME O ITEM 17.018.0010,EXCLUSIVE ESTE PREPARO</t>
  </si>
  <si>
    <t>UMA DEMAO ADICIONAL DE PINTURA DE ACABAMENTO NOS SERVICOS DOS ITENS 17.018.0020 E 17.018.0031</t>
  </si>
  <si>
    <t>REPINTURA COM TINTA LATEX,CLASSIFICACAO ECONOMICA,CONFORME ABNT NBR 15079,PARA INTERIOR,SOBRE SUPERFICIE EM BOM ESTADO E NA COR EXISTENTE,INCLUSIVE LIMPEZA,LEVE LIXAMENTO COM LIXAFINA,UMA DEMAO DE FUNDO PREPARADOR E UMA DE ACABAMENTO</t>
  </si>
  <si>
    <t>PINTURA COM TINTA LATEX,CLASSIFICACAO STANDARD OU PREMIUM,CONFORME ABNT NBR 15079,PARA INTERIOR OU EXTERIOR,SOBRE CHAPISCO,INCLUSIVE SELADOR E DUAS DEMAOS DE ACABAMENTO</t>
  </si>
  <si>
    <t>PINTURA COM TINTA LATEX,CLASSIFICACAO STANDARD,CONFORME ABNT NBR 15079,PARA EXTERIOR,INCLUSIVE LIXAMENTOS,LIMPEZA,UMA DEMAO DE SELADOR ACRILICO E DUAS DEMAOS DE ACABAMENTO</t>
  </si>
  <si>
    <t>UMA DEMAO ADICIONAL DE PINTURA DE ACABAMENTO NO SERVICO DO ITEM 17.018.0080</t>
  </si>
  <si>
    <t>REPINTURA COM TINTA LATEX ACETINADA,CLASSIFICACAO PREMIUM OU STANDARD,CONFORME ABNT NBR 15079,PARA EXTERIOR,SOBRE SUPERFICIE EM BOM ESTADO E NA COR EXISTENTE,INCLUSIVE LIMPEZA,LIXAMENTO COM LIXA FINA,UMA DEMAO DE FUNDO PREPARADOR E UMA DE ACABAMENTO</t>
  </si>
  <si>
    <t>PINTURA COM TINTA LATEX SEMIBRILHANTE,FOSCA OU ACETINADA,CLASSIFICACAO PREMIUM OU STANDARD,CONFORME ABNT NBR 15079,PARAINTERIOR E EXTERIOR,BRANCA OU COLORIDA,SOBRE TIJOLO,CONCRETO LISO,CIMENTO SEM AMIANTO,E REVESTIMENTO,INCLUSIVE LIXAMENTO,UMA DEMAO DE SELADOR ACRILICO E DUAS DEMAOS DE ACABAMENTO</t>
  </si>
  <si>
    <t>PINTURA COM TINTA LATEX SEMIBRILHANTE,FOSCA OU ACETINADA,CLASSIFICACAO PREMIUM OU STANDARD (NBR 15079),PARA INTERIOR E EXTERIOR,BRANCA OU COLORIDA,SOBRE CONCRETO APICOADO,INCLUSIVE LIXAMENTO,UMA DEMAO DE SELADOR ACRILICO E DUAS DEMAOS DE ACABAMENTO</t>
  </si>
  <si>
    <t>PINTURA COM TINTA LATEX SEMIBRILHANTE,FOSCA OU ACETINADA,CLASSIFICACAO PREMIUM OU STANDARD (NBR 15079),PARA INTERIOR E EXTERIOR,BRANCA OU COLORIDA,SOBRE TIJOLO,CONCRETO LISO,CIMENTO SEM AMIANTO,E REVESTIMENTO,INCLUSIVE LIXAMENTO,UMA DEMAO DE SELADOR ACRILICO,DEMAO DE MEIA MASSA E DUAS DEMAOS DE ACABAMENTO</t>
  </si>
  <si>
    <t>PINTURA COM TINTA LATEX SEMIBRILHANTE,FOSCA OU ACETINADA,CLASSIFICACAO PREMIUM OU STANDARD (NBR 15079),PARA INTERIOR E EXTERIOR,BRANCA OU COLORIDA,SOBRE TIJOLO,CONCRETO LISO,CIMENTO SEM AMIANTO,E REVESTIMENTO,INCLUSIVE LIXAMENTO,UMA DEMAO DE SELADOR ACRILICO,UMA DEMAO DE MASSA ACRILICA E DUAS DEMAOS DE ACABAMENTO</t>
  </si>
  <si>
    <t>PINTURA COM TINTA LATEX SEMIBRILHANTE,FOSCA OU ACETINADA,CLASSIFICACAO PREMIUM OU STANDARD (NBR 15079),PARA INTERIOR E EXTERIOR,BRANCA OU COLORIDA,SOBRE TIJOLO,CONCRETO LISO,CIMENTO SEM AMIANTO,E REVESTIMENTO,INCLUSIVE LIXAMENTO,UMA DEMAO DE SELADOR ACRILICO,DUAS DEMAOS DE MASSA ACRILICA E DUAS DEMAOS DE ACABAMENTO</t>
  </si>
  <si>
    <t>UMA DEMAO ADICIONAL DE PINTURA DE ACABAMENTO NOS SERVICOS DOS ITENS 17.018.0110 OU 17.018.0115</t>
  </si>
  <si>
    <t>REPINTURA COM TINTA LATEX SEMIBRILHANTE,FOSCA OU ACETINADA,CLASSIFICACAO PREMIUM OU STANDARD,CONFORME ABNT NBR 15079,PARA INTERIOR E EXTERIOR,SOBRE SUPERFICIE EM BOM ESTADO E NA COR EXISTENTE,INCLUSIVE LIMPEZA,LEVE LIXAMENTO COM LIXA FINA,UMA DEMAO DE FUNDO PREPARADOR E UMA DE ACABAMENTO</t>
  </si>
  <si>
    <t>TEXTURA ACRILICA NA COR BRANCA,ACABAMENTO FOSCO,PARA INTERIOR OU EXTERIOR,APLICADAS EM DUAS DEMAOS SOBRE CONCRETO,ALVENARIA,BLOCO DE CONCRETO,CIMENTO SEM AMIANTO OU REVESTIMENTO</t>
  </si>
  <si>
    <t>PINTURA A BASE DE RESINA ACRILICA SOBRE AZULEJOS E PASTILHAS EM AREAS INTERNAS E EXTERNAS,EM TRES DEMAOS</t>
  </si>
  <si>
    <t>PINTURA EM PEDRAS NATURAIS (ARDOSIA,PEDRA MINEIRA E ETC) A BASE DE RESINA ACRILICA,INCLUSIVE LIMPEZA E DUAS DEMAOS</t>
  </si>
  <si>
    <t>PINTURA SOBRE TELHAS CERAMICAS,COM IMPERMEABILIZANTE INCOLOR A BASE DE SILICONE,INCLUSIVE LIMPEZA E DUAS DEMAOS DE ACABAMENTO</t>
  </si>
  <si>
    <t>PINTURA COM TINTA LATEX SEMIBRILHANTE OU FOSCA,CLASSIFICACAO PREMIUM OU STANDARD,CONFORME ABNT NBR 15079,PARA INTERIOR OU EXTERIOR,SISTEMA TINTOMETRICO,INCLUSIVE LIXAMENTO,UMA DEMAO DE SELADOR ACRILICO E DUAS DEMAOS DE ACABAMENTO</t>
  </si>
  <si>
    <t>PINTURA COM TINTA LATEX SEMIBRILHANTE OU FOSCA,CLASSIFICACAO PREMIUM OU STANDARD,CONFORME ABNT NBR 15079,PARA INTERIOR OU EXTERIOR,SOBRE SUPERFICIE APICOADA,SISTEMA TINTOMETRICO,INCLUSIVE LIXAMENTO,UMA DEMAO DE SELADOR ACRILICO E DUAS DEMAOS DE ACABAMENTO</t>
  </si>
  <si>
    <t>PINTURA COM TINTA LATEX SEMIBRILHANTE OU FOSCA,CLASSIFICACAO PREMIUM OU STANDARD,CONFORME ABNT NBR 15079,PARA INTERIOR OU EXTERIOR,SISTEMA TINTOMETRICO,INCLUSIVE LIXAMENTO,UMA DEMAO DE SELADOR ACRILICO,DEMAO DE MEIA MASSA E DUAS DEMAOS DE ACABAMENTO</t>
  </si>
  <si>
    <t>PINTURA COM TINTA LATEX SEMIBRILHANTE OU FOSCA,CLASSIFICACAO PREMIUM OU STANDARD,CONFORME ABNT NBR 15079,PARA INTERIOR OU EXTERIOR,SISTEMA TINTOMETRICO,INCLUSIVE LIXAMENTO,UMA DEMAO DE SELADOR ACRILICO,UMA DEMAO DE MASSA ACRILICA E DUAS DEMAOS DE ACABAMENTO</t>
  </si>
  <si>
    <t>PINTURA COM TINTA LATEX SEMIBRILHANTE OU FOSCA,CLASSIFICACAO PREMIUM OU STANDARD,CONFORME ABNT NBR 15079,PARA INTERIOR OU EXTERIOR,SISTEMA TINTOMETRICO,INCLUSIVE LIXAMENTO,UMA DEMAO DE SELADOR ACRILICO,DUAS DEMAOS DE MASSA ACRILICA E DUAS DEMAOS DE ACABAMENTO</t>
  </si>
  <si>
    <t>DEMAO ADICIONAL DE PINTURA DE ACABAMENTO NOS SERVICOS DO ITEM 17.018.0250 OU 17.018.0254</t>
  </si>
  <si>
    <t>PINTURA COM TINTA ACRILICA ACETINADA,PARA USO HOSPITALAR,SOBRE PAREDES E TETOS,INCLUSIVE LIXAMENTO,UMA DEMAO DE SELADORACRILICO,DUAS DEMAOS DE MASSA ACRILICA E DUAS DEMAOS DE ACABAMENTO</t>
  </si>
  <si>
    <t>ENVERNIZAMENTO DE MADEIRA COM VERNIZ TIPO COPAL BRILHANTE PARA INTERIOR,INCLUSIVE LIXAMENTO,UMA DEMAO DE VERNIZ IMUNIZANTE E IMPERMEABILIZANTE INCOLOR,ANILINA E UMA DEMAO DE ACABAMENTO</t>
  </si>
  <si>
    <t>UMA DEMAO ADICIONAL DE VERNIZ DE ACABAMENTO NO SERVICO DO ITEM 17.020.0010</t>
  </si>
  <si>
    <t>ENVERNIZAMENTO DE MADEIRA COM VERNIZ A BONECA USANDO GOMA LACA NACIONAL DISSOLVIDA EM ALCOOL,INCLUSIVE LIXAMENTO E APLICACAO DE SUCESSIVAS DEMAOS DE ACABAMENTO ATE A OBTENCAO DO BRILHO</t>
  </si>
  <si>
    <t>ENCERAMENTO DE MADEIRA,INCLUSIVE LIXAMENTO,UMA DEMAO DE VERNIZ IMUNIZANTE E IMPERMEABILIZANTE INCOLOR E TRES DEMAOS DE CERA,CADA QUAL SEGUIDA DE ABERTURA DE BRILHO A ESCOVA E FLANELA</t>
  </si>
  <si>
    <t>ENVERNIZAMENTO DE TIJOLOS E CONCRETO,PARA INTERIOR,COM VERNIZ ACRILICO INCOLOR,INCLUSIVE LIXAMENTO E DUAS DEMAOS DE ACABAMENTO</t>
  </si>
  <si>
    <t>ENVERNIZAMENTO DE RODAPE DE MADEIRA COM VERNIZ TIPO COPAL BRILHANTE,INCLUSIVE LIXAMENTO,UMA DEMAO DE VERNIZ IMUNIZANTE E IMPERMEABILIZANTE INCOLOR,ANILINA E DUAS DEMAOS DE ACABAMENTO</t>
  </si>
  <si>
    <t>UMA DEMAO ADICIONAL DE VERNIZ DE ACABAMENTO NO SERVICO DO ITEM 17.020.0060</t>
  </si>
  <si>
    <t>ENVERNIZAMENTO DE MADEIRA EM SUPERFICIE INTERIOR,COM VERNIZPOLIURETANO BRILHANTE E TRANSPARENTE,INCLUSIVE LIXAMENTO,UMADEMAO DE VERNIZ IMUNIZANTE E IMPERMEABILIZANTE INCOLOR,ANILINA E DUAS DEMAOS DE ACABAMENTO</t>
  </si>
  <si>
    <t>ENVERNIZAMENTO DE SUPERFICIE LISA DE CONCRETO OU TIJOLO APARENTE,EXTERIOR OU INTERIOR,COM VERNIZ ACRILICO INCOLOR,EM TRES DEMAOS</t>
  </si>
  <si>
    <t>ENVERNIZAMENTO DE SUPERFICIE LISA DE CONCRETO OU TIJOLO APARENTE,EXTERIOR OU INTERIOR,COM VERNIZ ACRILICO INCOLOR,EM DUAS DEMAOS</t>
  </si>
  <si>
    <t>ENVERNIZAMENTO SOBRE CONCRETO APICOADO,EXTERIOR OU INTERIOR,COM VERNIZ ACRILICO INCOLOR,EM TRES DEMAOS</t>
  </si>
  <si>
    <t>PINTURA COM RESINA HIDROFUGANTE EM DUAS DEMAOS,EM TELHA OU TIJOLO CERAMICO,INCLUSIVE LIMPEZA DA SUPERFICIE</t>
  </si>
  <si>
    <t>PINTURA COM RESINA HIDROFUGANTE EM DUAS DEMAOS,EM TIJOLO APARENTE E CONCRETO APARENTE,INCLUSIVE LIMPEZA DA SUPERFICIE</t>
  </si>
  <si>
    <t>PINTURA COM RESINA HIDROFUGANTE EM DUAS DEMAOS,EM PEDRAS POROSAS (TIPO SAO TOME OU SEMELHANTE),INCLUSIVE LIMPEZA DA SUPERFICIE</t>
  </si>
  <si>
    <t>PINTURA COM RESINA HIDROFUGANTE EM DUAS DEMAOS,EM PEDRAS NAO POROSAS (TIPO ARDOSIA OU SEMELHANTE),INCLUSIVE LIMPEZA DA SUPERFICIE</t>
  </si>
  <si>
    <t>PINTURA IMUNIZANTE FUNGICIDA E INSETICIDA PARA APLICACAO EMMADEIRA BRUTA OU APARELHADA,EM DUAS DEMAOS</t>
  </si>
  <si>
    <t>PINTURA COM EMULSAO OLEOSA PARA DESMOLDAGEM DE FORMAS DE MADEIRA,EM DUAS DEMAOS</t>
  </si>
  <si>
    <t>PINTURA COM EMULSAO OLEOSA PARA DESMOLDAGEM DE FORMAS METALICAS,EM UMA DEMAO</t>
  </si>
  <si>
    <t>REMOCAO DE PINTURA ACRILICA,EPOXI,BORRACHA CLORADA E SEMELHANTES</t>
  </si>
  <si>
    <t>MARCACAO DE QUADRA DE ESPORTE OU VAGA DE GARAGEM COM TINTA A BASE DE BORRACHA CLORADA,COM UTILIZACAO DE SELADOR E SOLVENTE PROPRIO E FITA CREPE COMO LIMITADOR DE LINHAS,MEDIDA PELA AREA REAL DE PINTURA</t>
  </si>
  <si>
    <t>MARCACAO DE QUADRA DE ESPORTE OU VAGA DE GARAGEM COM TINTA ACRILICA PROPRIA PARA PINTURA DE PISOS,COM UTILIZACAO DE SELADOR E SOLVENTE PROPRIO E FITA CREPE COMO LIMITADOR DE LINHAS,MEDIDA PELA AREA REAL DE PINTURA</t>
  </si>
  <si>
    <t>REPINTURA DE QUADRA SOBRE DEMARCACAO EXISTENTE CONFORME O ITEM 17.040.0021</t>
  </si>
  <si>
    <t>PINTURA DE PISO CIMENTADO LISO COM TINTA 100% ACRILICA,INCLUSIVE LIXAMENTO,LIMPEZA E TRES DEMAOS DE ACABAMENTO APLICADASA ROLO DE LA,DILUICAO EM AGUA A 20%</t>
  </si>
  <si>
    <t>PINTURA DE SINALIZACAO DE SOLO PARA EQUIPAMENTOS DE COMBATEA INCENDIO (EXTINTORES E HIDRANTES),EM QUADRADOS VERMELHOS DE (0,70X0,70)M E BORDAS AMARELAS DE 0,15M DE LARGURA,CONFORME ABNT NBR 16820</t>
  </si>
  <si>
    <t>LAVATORIO DE LOUCA BRANCA TIPO POPULAR,SEM LADRAO,COM MEDIDAS EM TORNO DE (47X35)CM,INCLUSIVE ACESSORIOS DE FIXACAO,FERRAGENS EM METAL CROMADO:SIFAO 1680 DE 1"X1.1/4",TORNEIRA PARA LAVATORIO TIPO BANCA 1193 OU SIMILAR DE 1/2" E VALVULA DE ESCOAMENTO 1600.RABICHO EM PVC.FORNECIMENTO</t>
  </si>
  <si>
    <t>LAVATORIO DE LOUCA BRANCA,TIPO MEDIO LUXO,COM LADRAO,COM MEDIDAS EM TORNO DE (47X35)CM,INCLUSIVE ACESSORIOS DE FIXACAO.FERRAGENS EM METAL CROMADO:SIFAO 1680 DE 1"X1.1/4",TORNEIRA PARA LAVATORIO TIPO BANCA 1193 OU SIMILAR DE 1/2" E VALVULA DE ESCOAMENTO 1603.RABICHO EM PVC.FORNECIMENTO</t>
  </si>
  <si>
    <t>LAVATORIO DE LOUCA BRANCA,COM COLUNA SUSPENSA,PARA PESSOAS COM NECESSIDADES ESPECIFICAS,COM MEDIDAS EM TORNO DE (45,5X35,5)CM,EXCLUSIVE SIFAO,VALVULA DE ESCOAMENTO,RABICHO E TORNEIRA,INCLUSIVE ACESSORIOS DE FIXACAO.FORNECIMENTO</t>
  </si>
  <si>
    <t>LAVATORIO DE LOUCA BRANCA,COM COLUNA SUSPENSA,PARA PESSOAS COM NECESSIDADES ESPECIFICAS,COM MEDIDAS EM TORNO DE (45,5X35,5)CM,INCLUSIVE SIFAO EM PVC FLEXIVEL,VALVULA DE ESCOAMENTOCROMADA,RABICHO EM PVC,TORNEIRA DE FECHAMENTO AUTOMATICO DEPAREDE,ANTIVANDALISMO DE 85MM,PARA LAVATORIO E ACESSORIOS DE FIXACAO.FORNECIMENTO</t>
  </si>
  <si>
    <t>LAVATORIO DE LOUCA BRANCA TIPO MEDIO LUXO,COM LADRAO E MEDIDAS EM TORNO DE (55X45)CM,COM COLUNA,INCLUSIVE ACESSORIOS DEFIXACAO.FERRAGENS EM METAL CROMADO:SIFAO 1680 DE 1"X1.1/4",APARELHO MISTURADOR TIPO BANCA,1875 OU SIMILAR,COM AREJADOR,VALVULA DE ESCOAMENTO 1603.RABICHO EM PVC.FORNECIMENTO</t>
  </si>
  <si>
    <t>LAVATORIO DE LOUCA BRANCA TIPO MEDIO LUXO,COM LADRAO E MEDIDAS EM TORNO DE (55X45)CM,COM COLUNA,INCLUSIVE ACESSORIOS DEFIXACAO.FERRAGENS EM METAL CROMADO:SIFAO 1680 DE 1"X1.1/4",APARELHO MISTURADOR TIPO BANCA,1875 OU SIMILAR,COM AREJADOR,VALVULA DE ESCOAMENTO 1603.RABICHO CROMADO DE 1/2".FORNECIMENTO.</t>
  </si>
  <si>
    <t>LAVATORIO DE LOUCA BRANCA TIPO POPULAR,SEM LADRAO,COM MEDIDAS EM TORNO (55X45)CM,INCLUSIVE ACESSORIOS DE FIXACAO,TORNEIRA PARA LAVATORIO TIPO BANCA 1193 OU SIMILAR DE 1/2" EM METAL CROMADO E VALVULA DE ESCOAMENTO,SIFAO E RABICHO EM PVC.FORNECIMENTO</t>
  </si>
  <si>
    <t>LAVATORIO DE LOUCA BRANCA DE SOBREPOR,TIPO MEDIO LUXO,SEM LADRAO,C/MEDIDAS EM TORNO DE (53X43)CM.FERRAGENS EM METAL CROMADO:SIFAO 1680 1"X1.1/4",TORNEIRA PARA LAVATORIO TIPO BANCA 1193 OU SIMILAR DE 1/2" E VALVULA DE ESCOAMENTO 1600.RABICHO EM PVC.FORNECIMENTO</t>
  </si>
  <si>
    <t>LAVATORIO DE LOUCA BRANCA DE SOBREPOR,TIPO MEDIO LUXO,COM LADRAO,C/MEDIDAS EM TORNO DE (53X43)CM.FERRAGENS EM METAL CROMADO:SIFAO 1680 1"X1.1/4",TORNEIRA PARA LAVATORIO TIPO BANCA 1193 OU SIMILAR DE 1/2" E VALVULA DE ESCOAMENTO 1603.RABICHO EM PVC.FORNECIMENTO</t>
  </si>
  <si>
    <t>LAVATORIO DE LOUCA BRANCA DE EMBUTIR(CUBA),TIPO MEDIO LUXO,SEM LADRAO,C/MEDIDAS EM TORNO DE (52X39)CM.FERRAGENS EM METAL CROMADO:SIFAO 1680 1"X1.1/4",TORNEIRA PARA LAVATORIO TIPO BANCA 1193 OU SIMILAR DE 1/2" E VALVULA DE ESCOAMENTO 1600.RABICHO EM PVC.FORNECIMENTO</t>
  </si>
  <si>
    <t>LAVATORIO DE LOUCA BRANCA DE EMBUTIR(CUBA),TIPO MEDIO LUXO,COM LADRAO,C/MEDIDAS EM TORNO DE (52X39)CM.FERRAGENS EM METAL CROMADO:SIFAO 1680 1"X1.1/4",TORNEIRA PARA LAVATORIO TIPO BANCA 1193 OU SIMILAR DE 1/2" E VALVULA DE ESCOAMENTO 1603.RABICHO EM PVC.FORNECIMENTO</t>
  </si>
  <si>
    <t>CUBA DE LOUCA BRANCA,DE SOBREPOR,OVAL,EXCLUSIVE RABICHO,SIFAO,TORNEIRA E VALVULA DE ESCOAMENTO.FORNECIMENTO</t>
  </si>
  <si>
    <t>CUBA DE LOUCA BRANCA,DE SOBREPOR,OVAL,INCLUSIVE RABICHO EM METAL CROMADO,SIFAO EM METAL CROMADO,TORNEIRA PARA LAVATORIOTIPO BANCA 1193 OU SIMILAR DE 1/2" E VALVULA DE ESCOAMENTO.FORNECIMENTO</t>
  </si>
  <si>
    <t>TANQUE DE LOUCA BRANCA,C/COLUNA E MEDIDAS EM TORNO DE (56X48)CM,INCLUSIVE ACESSORIOS DE FIXACAO.FERRAGENS EM METAL CROMADO:TORNEIRA DE PRESSAO,1158 OU SIMILAR,DE 1/2",VALVULA DE ESCOAMENTO 1605 E SIFAO 1680 DE 1.1/4" A 1.1/2".FORNECIMENTO</t>
  </si>
  <si>
    <t>TANQUE DE LOUCA BRANCA,C/COLUNA E MEDIDAS EM TORNO DE (60X56)CM,INCLUSIVE ACESSORIOS DE FIXACAO.FERRAGENS EM METAL CROMADO:TORNEIRA DE PRESSAO,1158 OU SIMILAR,DE 1/2",VALVULA DE ESCOAMENTO 1606 E SIFAO 1680 DE 1.1/2"X1.1/2".FORNECIMENTO</t>
  </si>
  <si>
    <t>BACIA TURCA DE LOUCA BRANCA COM SIFAO INTEGRADO E MEDIDAS EM TORNO DE (59X44)CM,INCLUSIVE TUBO DE LIGACAO.FORNECIMENTO</t>
  </si>
  <si>
    <t>MICTORIO DE LOUCA BRANCA COM SIFAO INTEGRADO E MEDIDAS EM TORNO DE (33X28X53)CM,INCLUSIVE ACESSORIOS DE FIXACAO.FERRAGENS EM METAL CROMADO:REGISTRO DE PRESSAO 1416 DE 1/2" E TUBO DE LIGACAO DE 1/2".FORNECIMENTO</t>
  </si>
  <si>
    <t>VASO SANITARIO DE LOUCA BRANCA,TIPO POPULAR,COM CAIXA ACOPLADA,COMPLETO,C/MEDIDAS EM TORNO DE (35X65X35)CM,INCLUSIVE ASSENTO PLASTICO TIPO POPULAR,BOLSA DE LIGACAO,RABICHO EM PVC E ACESSORIOS DE FIXACAO.FORNECIMENTO</t>
  </si>
  <si>
    <t>VASO SANITARIO DE LOUCA BRANCA,TIPO MEDIO LUXO,COM CAIXA ACOPLADA,INCLUSIVE RABICHO CROMADO DE 40CM,COM SAIDA DE 1/2",BOLSA DE LIGACAO E ACESSORIOS DE FIXACAO.FORNECIMENTO</t>
  </si>
  <si>
    <t>VASO SANITARIO DE LOUCA BRANCA,CONVENCIONAL,TIPO POPULAR,C/MEDIDAS EM TORNO DE (37X47X38)CM,INCLUSIVE ASSENTO PLASTICO TIPO POPULAR,CAIXA DE DESCARGA PLASTICA EXTERNA COMPLETA,TUBO DE DESCARGA LONGO,BOLSA DE LIGACAO E ACESSORIOS DE FIXACAO.FORNECIMENTO</t>
  </si>
  <si>
    <t>VASO SANITARIO DE LOUCA BRANCA,CONVENCIONAL,TIPO MEDIO LUXO,C/MEDIDAS EM TORNO DE (37X47X38)CM,INCL.ASSENTO PLASTICO TIPO MEDIO LUXO,BOLSA DE LIGACAO,VALVULA DE DESCARGA DE 1.1/2"C/REGISTRO INTEGRADO,SISTEMA HIDROMECANICO(ISENTA DE GOLPE DE ARIETE)COM CORPO EM LATAO,CANOPLA E BOTAO EM METAL CROMADO,TUBO DE LIGACAO E ACESSORIOS DE FIXACAO.FORNECIMENTO</t>
  </si>
  <si>
    <t>VASO SANITARIO DE LOUCA BRANCA OU BRANCO GELO,PARA PESSOAS COM NECESSIDADES ESPECIFICAS,INCLUSIVE ASSENTO ESPECIAL,BOLSA DE LIGACAO E ACESSORIOS DE FIXACAO.FORNECIMENTO</t>
  </si>
  <si>
    <t>VALVULA DE DESCARGA DE 1.1/2",REGISTRO INTEGRADO,SISTEMA HIDROMECANICO(ISENTA DE GOLPE DE ARIETE),CORPO EM LATAO,CANOPLAE BOTAO EM METAL CROMADO,DE EMNBUTIR.FORNECIMENTO</t>
  </si>
  <si>
    <t>VALVULA DE DESCARGA DE 1.1/4",REGISTRO INTEGRADO,SISTEMA HIDROMECANICO(ISENTA DE GOLPE DE ARIETE),CORPO EM LATAO,CANOPLA E BOTAO EM METAL CROMADO DE EMBUTIR.FORNECIMENTO</t>
  </si>
  <si>
    <t>VALVULA DE DESCARGA EXTERNA,ACIONAMENTO POR ALAVANCA,COM REGULAGEM DE TEMPO DE DESCARGA E VAZAO,BITOLA DE 1.1/4",PARA PRESSAO DE SERVICO ENTRE 2 A 40MCA.FORNECIMENTO</t>
  </si>
  <si>
    <t>VALVULA DE FECHAMENTO AUTOMATICO,PARA MICTORIO,ACABAMENTO CROMADO.FORNECIMENTO</t>
  </si>
  <si>
    <t>VALVULA DE FECHAMENTO AUTOMATICO,PARA CHUVEIRO DE AGUA FRIAOU PRE-MISTURADA,ACABAMENTO CROMADO.FORNECIMENTO</t>
  </si>
  <si>
    <t>BACIA TURCA,EM POLIESTER REFORCADO,COM FIBRA DE VIDRO,PISO ANTI-DERRAPANTE,COM MEDIDAS EM TORNO DE 51X71CM,COM ENTRADA DE 40MM,E SAIDA DE 4",NA COR BRANCA.FORNECIMENTO</t>
  </si>
  <si>
    <t>BACIA TURCA SINFONADO REFORCADO EM POLIESTER,COM FIBRA DE VIDRO,PISO ANTIDERRAPANTE,COM MEDIDAS EM TORNO DE 51X71CM,COMMEDIDAS EM TORNO 40MM,E SAIDA DE 4",NA COR BRANCA.FORNECIMENTO</t>
  </si>
  <si>
    <t>SABONETEIRA EM PLASTICO ABS,PARA SABONETE LIQUIDO.FORNECIMENTO E COLOCACAO</t>
  </si>
  <si>
    <t>PORTA-TOALHA DE PAPEL EM PLASTICO ABS.FORNECIMENTO E COLOCACAO</t>
  </si>
  <si>
    <t>PORTA PAPEL HIGIENICO EM PLASTICO ABS.FORNECIMENTRO E COLOCACAO</t>
  </si>
  <si>
    <t>ASSENTO SANITARIO DE PLASTICO,TIPO MEDIO LUXO.FORNECIMENTO E COLOCACAO</t>
  </si>
  <si>
    <t>ASSENTO SANITARIO PLASTICO,TIPO POPULAR.FORNECIMENTO E COLOCACAO</t>
  </si>
  <si>
    <t>ASSENTO SANITARIO DE PLASTICO,PARA VASO INFANTIL.FORNECIMENTO E COLOCACAO</t>
  </si>
  <si>
    <t>ASSENTO ESPECIAL PARA VASO SANITARIO PARA PESSOAS COM NECESSIDADES ESPECIFICAS.FORNECIMENTO E COLOCACAO</t>
  </si>
  <si>
    <t>ARMARIO DE BANHEIRO EM PLASTICO,LUXO,BRANCO,DE EMBUTIR,COM ESPELHO.FORNECIMENTO E COLOCACAO</t>
  </si>
  <si>
    <t>LAVATORIO DE LOUCA BRANCA,TIPO POPULAR,SEM LADRAO,COM MEDIDAS EM TORNO DE 47X35CM,INCLUSIVE ACESSORIOS DE FIXACAO.FORNECIMENTO</t>
  </si>
  <si>
    <t>LAVATORIO DE LOUCA BRANCA,TIPO MEDIO LUXO,COM LADRAO E MEDIDAS EM TORNO DE 47X35CM,INCLUSIVE ACESSORIOS DE FIXACAO.FORNECIMENTO</t>
  </si>
  <si>
    <t>LAVATORIO DE LOUCA BRANCA,TIPO MEDIO LUXO,COM LADRAO E MEDIDAS EM TORNO DE 55X45CM,INCLUSIVE ACESSORIOS DE FIXACAO.FORNECIMENTO</t>
  </si>
  <si>
    <t>LAVATORIO DE LOUCA BRANCA,TIPO POPULAR,SEM LADRAO,COM MEDIDAS EM TORNO DE 55X45CM,INCLUSIVE ACESSORIOS DE FIXACAO.FORNECIMENTO</t>
  </si>
  <si>
    <t>VASO SANITARIO DE LOUCA BRANCA,CONVENCIONAL,TIPO POPULAR,COM MEDIDAS EM TORNO DE 37X47X38CM,INCLUSIVE ACESSORIOS DE FIXACAO.FORNECIMENTO</t>
  </si>
  <si>
    <t>VASO SANITARIO DE LOUCA BRANCA,INFANTIL,INCLUSIVE ACESSORIOS DE FIXACAO.FORNECIMENTO</t>
  </si>
  <si>
    <t>LAVATORIO DE SOBREPOR DE LOUCA BRANCA,TIPO MEDIO LUXO,SEM LADRAO,COM MEDIDAS EM TORNO DE 53X43CM.FORNECIMENTO</t>
  </si>
  <si>
    <t>LAVATORIO DE SOBREPOR DE LOUCA BRANCA,TIPO MEDIO LUXO,COM LADRAO,COM MEDIDAS EM TORNO DE 53X43CM.FORNECIMENTO</t>
  </si>
  <si>
    <t>LAVATORIO DE LOUCA BRANCA,DE EMBUTIR(CUBA),TIPO MEDIO LUXO,SEM LADRAO,COM MEDIDAS EM TORNO DE 52X39CM.FORNECIMENTO</t>
  </si>
  <si>
    <t>LAVATORIO DE LOUCA BRANCA,DE EMBUTIR(CUBA),TIPO MEDIO LUXO,COM LADRAO,COM MEDIDAS EM TORNO DE 52X39CM.FORNECIMENTO</t>
  </si>
  <si>
    <t>TANQUE DE LOUCA BRANCA,COM COLUNA E MEDIDAS EM TORNO DE 56X48CM,INCLUSIVE ACESSORIOS DE FIXACAO.FORNECIMENTO</t>
  </si>
  <si>
    <t>TANQUE DE LOUCA BRANCA,COM COLUNA E MEDIDAS EM TORNO DE 60X56CM,INCLUSIVE ACESSORIOS DE FIXACACAO.FORNECIMENTO</t>
  </si>
  <si>
    <t>MICTORIO DE LOUCA BRANCA,COM SIFAO INTEGRADO E MEDIDAS EM TORNO DE 33X28X53CM,INCLUSIVE ACESSORIOS DE FIXACAO.FORNECIMENTO</t>
  </si>
  <si>
    <t>SABONETEIRA,DE SOBREPOR,EM METAL CROMADO.FORNECIMENTO E COLOCACAO</t>
  </si>
  <si>
    <t>SABONETEIRA DE PAREDE COM BASE METALICA E CUPULA DE VIDRO GIRATORIA,PARA SABONETE LIQUIDO.FORNECIMENTO E COLOCACAO</t>
  </si>
  <si>
    <t>PAPELEIRA,SEM PROTETOR,DE SOBREPOR,EM METAL CROMADO.FORNECIMENTO E COLOCACAO</t>
  </si>
  <si>
    <t>CABIDE DUPLO,DE SOBREPOR,EM METAL CROMADO.FORNECIMENTO E COLOCACAO</t>
  </si>
  <si>
    <t>CABIDE SIMPLES,DE SOBREPOR,EM METAL CROMADO.FORNECIMENTO E COLOCACAO</t>
  </si>
  <si>
    <t>PORTA TOALHA RETO,EM METAL CROMADO(50CM).FORNECIMENTO E COLOCACAO</t>
  </si>
  <si>
    <t>CHUVEIRO ESTAMPADO,ARTICULADO,TIPO LUXO,COM BRACO DE 1/2".FORNECIMENTO</t>
  </si>
  <si>
    <t>BRACO EM ALUMINIO DE 1/2",PARA CHUVEIRO ELETRICO.FORNECIMENTO</t>
  </si>
  <si>
    <t>DUCHINHA MANUAL,COM REGISTRO DE PRESSAO 1/2" CROMADO,RABICHO CROMADO,SUPORTE BRANCO,PISTOLA BRANCA,BUCHAS E PARAFUSOS PARA FIXACAO.FORNECIMENTO</t>
  </si>
  <si>
    <t>CHUVEIRO ESTAMPADO,ARTICULADO,COM BRACO DE 1/2" E 1 REGISTRO DE PRESSAO 1416,DE 1/2",COM CANOPLA E VOLANTE EM METAL CROMADO.FORNECIMENTO</t>
  </si>
  <si>
    <t>CHUVEIRO DE LUXO,ARTICULADO,COM BRACO DE 1/2" E 2 REGISTROSDE PRESSAO 1416,DE 1/2",COM CANOPLA E VOLANTE EM METAL CROMADO.FORNECIMENTO</t>
  </si>
  <si>
    <t>CHUVEIRO DE PLASTICO,BRANCO,COM BRACO DE 1/2" E 1 REGISTRO DE PRESSAO 1416,DE 1/2",COM CANOPLA E VOLANTE EM METAL CROMADO.FORNECIMENTO</t>
  </si>
  <si>
    <t>CHUVEIRO ELETRICO,EM METAL CROMADO,EM 110/220V,COM BRACO CROMADO DE 1/2" E 1 REGISTRO DE PRESSAO 1416 DE 3/4",COM CANOPLA E VOLANTE EM METAL CROMADO.FORNECIMENTO</t>
  </si>
  <si>
    <t>CHUVEIRO ELETRICO EM PLASTICO,EM 110/220V,COM BRACO CROMADODE 1/2" E 1 REGISTRO DE PRESSAO 1416 DE 3/4",COM CANOPLA E VOLANTE EM METAL CROMADO.FORNECIMENTO</t>
  </si>
  <si>
    <t>CHUVEIRO COM DESVIADOR E DUCHA MANUAL,CROMADO,PARA PESSOAS COM NECESSIDADES ESPECIFICAS.FORNECIMENTO</t>
  </si>
  <si>
    <t>TORNEIRA PARA PIA OU TANQUE,1158 OU SIMILAR DE 1/2"X18CM APROXIMADAMENTE,EM METAL CROMADO.FORNECIMENTO</t>
  </si>
  <si>
    <t>TORNEIRA PARA PIA,TIPO PAREDE,COM AREJADOR,1157 OU SIMILAR DE 1/2" X 21CM APROXIMADAMENTE,EM METAL CROMADO.FORNECIMENTO</t>
  </si>
  <si>
    <t>TORNEIRA PARA PIA,COM AREJADOR,TUBO MOVEL,TIPO PAREDE,1168 OU SIMILAR,DE 1/2"X22CM APROXIMADAMENTE,EM METAL CROMADO.FORNECIMENTO</t>
  </si>
  <si>
    <t>TORNEIRA PARA PIA,COM AREJADOR,TUBO MOVEL,TIPO BANCA,1167 OU SIMILAR DE 1/2"X17CM APROXIMADAMENTE,EM METAL CROMADO.FORNECIMENTO</t>
  </si>
  <si>
    <t>TORNEIRA HOSPITALAR,ACIONADA POR ALAVANCA,TIPO PAREDE,DE 1/2"X28CM APROXIMADAMENTE,EM METAL CROMADO.FORNECIMENTO</t>
  </si>
  <si>
    <t>TORNEIRA PARA COZINHA,COM MISTURADOR,TIPO PAREDE,COM AREJADOR E TUBO MOVEL,1258 OU SIMILAR,DE APROXIMADAMENTE 1/2"X25CM,EM METAL CROMADO.FORNECIMENTO</t>
  </si>
  <si>
    <t>TORNEIRA PARA PIA,COM MISTURADOR,AREJADOR,TUBO MOVEL,TIPO BANCA,1256 OU SIMILAR,DE 1/2"X17CM APROXIMADAMENTE,EM METAL CROMADO.FORNECIMENTO</t>
  </si>
  <si>
    <t>TORNEIRA PARA LAVATORIO TIPO BANCA 1193 OU SIMILAR DE 1/2"X9CM APROXIMADAMENTE,EM METAL CROMADO.FORNECIMENTO</t>
  </si>
  <si>
    <t>TORNEIRA PARA JARDIM,DE 3/4"X10CM APROXIMADAMENTE,EM METAL CROMADO.FORNECIMENTO</t>
  </si>
  <si>
    <t>TORNEIRA PARA JARDIM,DE 1/2"X10CM APROXIMADAMENTE,EM METAL CROMADO.FORNECIMENTO</t>
  </si>
  <si>
    <t>APARELHO MISTURADOR TIPO PAREDE,1878 OU SIMILAR,EM METAL CROMADO,PARA LAVATORIO,COM AREJADOR E VALVULA DE ESCOAMENTO.FORNECIMENTO</t>
  </si>
  <si>
    <t>APARELHO MISTURADOR TIPO BANCA,1875 OU SIMILAR,EM METAL CROMADO,PARA LAVATORIO,COM AREJADOR E VALVULA DE ESCOAMENTO.FORNECIMENTO</t>
  </si>
  <si>
    <t>TORNEIRA PARA FILTRO,1147 OU SIMILAR,DE 1/2"X13CM APROXIMADAMENTE,EM METAL CROMADO.FORNECIMENTO</t>
  </si>
  <si>
    <t>TORNEIRA PARA LAVATORIO,DE PAREDE,ACIONAMENTO HIDROMECANICOCOM LEVE PRESSAO MANUAL E FECHAMENTO AUTOMATICO,ANTIVANDALISMO,DE 85MM,ACABAMENTO CROMADO.FORNECIMENTO</t>
  </si>
  <si>
    <t>TORNEIRA PARA LAVATORIO,DE PAREDE,ACIONAMENTO HIDROMECANICOCOM LEVE PRESSAO MANUAL E FECHAMENTO AUTOMATICO,ANTIVANDALISMO,DE 135MM,ACABAMENTO CROMADO.FORNECIMENTO</t>
  </si>
  <si>
    <t>TORNEIRA PARA LAVATORIO,DE MESA,ACIONAMENTO HIDROMECANICO COM LEVE PRESSAO MANUAL E FECHAMENTO AUTOMATICO,ACABAMENTO CROMADO.FORNECIMENTO</t>
  </si>
  <si>
    <t>TORNEIRA PARA LAVATORIO,AUTOMATICA,COM SENSOR DE PRESENCA,ACABAMENTO CROMADO.FORNECIMENTO</t>
  </si>
  <si>
    <t>TORNEIRA PARA LAVATORIO,DE MESA,COM ALAVANCA,ACIONAMENTO COM LEVE PRESSAO MANUAL E FECHAMENTO AUTOMATICO,ACABAMENTO CROMADO,PARA PESSOAS COM NECESSIDADES ESPECIFICAS,CONFORME ABNTNBR 9050.FORNECIMENTO</t>
  </si>
  <si>
    <t>TORNEIRA DE BOIA EM PLASTICO,PARA CAIXA D'AGUA,DE 1/2".FORNECIMENTO E COLOCACAO</t>
  </si>
  <si>
    <t>TORNEIRA DE BOIA EM PLASTICO,PARA CAIXA D'AGUA,DE 3/4".FORNECIMENTO E COLOCACAO</t>
  </si>
  <si>
    <t>TORNEIRA DE BOIA,EM BRONZE,DE PRESSAO,DE 3/4".FORNECIMENTO E COLOCACAO</t>
  </si>
  <si>
    <t>TORNEIRA DE BOIA,EM BRONZE,DE PRESSAO,DE 1".FORNECIMENTO E COLOCACAO</t>
  </si>
  <si>
    <t>TORNEIRA DE BOIA,EM BRONZE,DE PRESSAO,DE 1.1/4".FORNECIMENTOE COLOCACAO</t>
  </si>
  <si>
    <t>TORNEIRA DE BOIA,EM BRONZE,DE PRESSAO,DE 1.1/2".FORNECIMENTO E COLOCACAO</t>
  </si>
  <si>
    <t>TORNEIRA DE BOIA,EM BRONZE,DE PRESSAO,DE 2".FORNECIMENTO E COLOCACAO</t>
  </si>
  <si>
    <t>VALVULA DE ESCOAMENTO TIPO AMERICANA,PARA PIA DE COZINHA,1623 DE 1.1/2",EM METAL CROMADO.FORNECIMENTO</t>
  </si>
  <si>
    <t>VALVULA DE ESCOAMENTO PARA LAVATORIO,COM LADRAO,1603 DE 1",EM METAL CROMADO.FORNECIMENTO</t>
  </si>
  <si>
    <t>VALVULA DE ESCOAMENTO PARA LAVATORIO,SEM LADRAO,1600 DE 1",EM METAL CROMADO.FORNECIMENTO</t>
  </si>
  <si>
    <t>VALVULA DE ESCOAMENTO PARA BANHEIRA,SEM LADRAO,1604 DE 1.1/4",EM METAL CROMADO.FORNECIMENTO</t>
  </si>
  <si>
    <t>VALVULA DE ESCOAMENTO PARA TANQUE,1605 DE 1.1/4",EM METAL CROMADO.FORNECIMENTO</t>
  </si>
  <si>
    <t>VALVULA DE ESCOAMENTO PARA TANQUE,1606 DE 1.1/2",EM METAL CROMADO.FORNECIMENTO</t>
  </si>
  <si>
    <t>SIFAO FLEXIVEL EM PVC,DE 1"X40MM,PARA PIA OU LAVATORIO.FORNECIMENTO</t>
  </si>
  <si>
    <t>SIFAO RIGIDO EM PVC,DE 1"X40MM,PARA PIA OU LAVATORIO.FORNECIMENTO</t>
  </si>
  <si>
    <t>SIFAO SANFONADO EM PVC COM ACABAMENTO CROMADO,UNIVERSAL.FORNECIMENTO</t>
  </si>
  <si>
    <t>RABICHO,EM METAL CROMADO,DE 40CM,COM SAIDA DE 1/2".FORNECIMENTO</t>
  </si>
  <si>
    <t>RABICHO,EM METAL CROMADO,DE 30CM,COM SAIDA DE 1/2".FORNECIMENTO</t>
  </si>
  <si>
    <t>TUBO DE LIGACAO PARA VASO SANITARIO,COM ANEL EXPANSOR,EM METAL CROMADO.FORNECIMENTO</t>
  </si>
  <si>
    <t>TUBO DE DESCARGA TIPO LONGO,DE 1.1/2",EM PVC,PARA CAIXA DE DESCARGA EXTERNA.FORNECIMENTO</t>
  </si>
  <si>
    <t>MISTURADOR SIMPLES PARA CHUVEIRO,DE 3/4",COM ACABAMENTO EM METAL CROMADO.FORNECIMENTO</t>
  </si>
  <si>
    <t>MISTURADOR,DE 3/4",COM FUNCIONAMENTO CONJUNTO:CHUVEIRO/BANHEIRA OU CHUVEIRO/DUCHINHA,COM ACABAMENTO EM METAL CROMADO.FORNECIMENTO</t>
  </si>
  <si>
    <t>REGISTRO DE PRESSAO,1416 DE 1/2",COM CANOPLA E VOLANTE EM METAL CROMADO.FORNECIMENTO</t>
  </si>
  <si>
    <t>REGISTRO DE PRESSAO,1416 DE 3/4",COM CANOPLA E VOLANTE EM METAL CROMADO.FORNECIMENTO</t>
  </si>
  <si>
    <t>PORTA CACAMBA,LIXEIRA,EM CHAPA DE FERRO ESMALTADA,DE 300X300MM.FORNECIMENTO E COLOCACAO</t>
  </si>
  <si>
    <t>GRELHA DE ACO INOX,10X10CM,SISTEMA ROTATIVO,COM CAIXILHO.FORNECIMENTO</t>
  </si>
  <si>
    <t>GRELHA DE ACO INOX, 15X15CM,SISTEMA ROTATIVO,COM CAIXILHO.FORNECIMENTO</t>
  </si>
  <si>
    <t>MISTURADOR MONOCOMANDO PARA CHUVEIRO AP/BP ALTA VAZAO 3/4",COM ACABAMENTO MONOCOMANDO DE ALAVANCA EM METAL CROMADO,PARAPESSOAS COM NECESSIDADES ESPECIFICAS.FORNECIMENTO</t>
  </si>
  <si>
    <t>AQUECEDOR DE GAS DE ACUMULACAO,CAPACIDADE DE 100L,MODELO HORIZONTAL,CORPO EM ACO CARBONO.FORNECIMENTO</t>
  </si>
  <si>
    <t>AQUECEDOR A GAS DE ACUMULACAO,CAPACIDADE DE 100L,MODELO VERTICAL,CORPO EM ACO CARBONO.FORNECIMENTO</t>
  </si>
  <si>
    <t>AQUECEDOR A GAS DE ACUMULACAO,CAPACIDADE DE 200L,MODELO HORIZONTAL,CORPO EM ACO CARBONO.FORNECIMENTO</t>
  </si>
  <si>
    <t>AQUECEDOR A GAS DE ACUMULACAO,CAPACIDADE 200L,MODELO VERTICAL,CORPO EM ACO CARBONO.FORNECIMENTO</t>
  </si>
  <si>
    <t>AQUECEDOR A GAS DE ACUMULACAO,CAPACIDADE DE 250L,MODELO HORIZONTAL,CORPO EM ACO CARBONO.FORNECIMENTO</t>
  </si>
  <si>
    <t>AQUECEDOR A GAS DE ACUMULACAO,CAPACIDADE DE 250L,MODELO VERTICAL,CORPO EM ACO DE CARBONO.FORNECIMENTO</t>
  </si>
  <si>
    <t>AQUECEDOR A GAS DE ACUMULACAO,CAPACIDADE DE 300L,MODELO HORIZONTAL,CORPO EM ACO CARBONO.FORNECIMENTO</t>
  </si>
  <si>
    <t>AQUECEDOR A GAS DE ACUMULACAO,CAPACIDADE DE 300L,MODELO VERTICAL,CORPO EM ACO CARBONO.FORNECIMENTO</t>
  </si>
  <si>
    <t>AQUECEDOR A GAS DE ACUMULACAO,CAPACIDADE DE 500L,MODELO HORIZONTAL,CORPO EM ACO CARBONO.FORNECIMENTO</t>
  </si>
  <si>
    <t>AQUECEDOR A GAS DE ACUMULACAO,CAPACIDADE DE 500L,MODELO VERTICAL,CORPO EM ACO CARBONO.FORNECIMENTO</t>
  </si>
  <si>
    <t>AQUECEDOR A GAS DE ACUMULACAO,CAPACIDADE DE 750L,MODELO HORIZONTAL,CORPO EM ACO CARBONO.FORNECIMENTO</t>
  </si>
  <si>
    <t>AQUECEDOR A GAS DE ACUMULACAO,CAPACIDADE DE 750L,MODELO VERTICAL,CORPO EM ACO CARBONO.FORNECIMENTO</t>
  </si>
  <si>
    <t>AQUECEDOR A GAS DE ACUMULACAO,CAPACIDADE DE 1000L,MODELO HORIZONTAL,CORPO EM ACO CARBONO.FORNECIMENTO</t>
  </si>
  <si>
    <t>AQUECEDOR A GAS DE ACUMULACAO,CAPACIDADE DE 1000L,MODELO VERTICAL,CORPO EM ACO CARBONO.FORNECIMENTO</t>
  </si>
  <si>
    <t>AQUECEDOR A GAS DE PASSAGEM,RESIDENCIAL,EM CHAPA ESMALTADA,BRANCO,DE 6L/MIN.FORNECIMENTO</t>
  </si>
  <si>
    <t>AQUECEDOR A GAS DE PASSAGEM,RESIDENCIAL,EM CHAPA ESMALTADA,BRANCO,DE 12L/MIN.FORNECIMENTO</t>
  </si>
  <si>
    <t>AQUECEDOR A GAS DE PASSAGEM,RESIDENCIAL,EM CHAPA ESMALTADA,BRANCO,DE 18L/MIN.FORNECIMENTO</t>
  </si>
  <si>
    <t>AQUECEDOR A GAS DE PASSAGEM,RESIDENCIAL,EM CHAPA ESMALTADA,BRANCO,DE 22L/MIN.FORNECIMENTO</t>
  </si>
  <si>
    <t>AQUECEDOR ELETRICO DE ACUMULACAO,AUTOMATICO,CAPACIDADE DE 100L,EM COBRE.FORNECIMENTO</t>
  </si>
  <si>
    <t>AQUECEDOR ELETRICO DE ACUMULACAO,AUTOMATICO,CAPACIDADE DE 200L,EM COBRE.FORNECIMENTO</t>
  </si>
  <si>
    <t>AQUECEDOR ELETRICO DE ACUMULACAO,AUTOMATICO,CAPACIDADE DE 500L,EM COBRE.FORNECIMENTO</t>
  </si>
  <si>
    <t>AQUECEDOR ELETRICO DE ACUMULACAO,AUTOMATICO,CAPACIDADE DE 750L,EM COBRE.FORNECIMENTO</t>
  </si>
  <si>
    <t>AQUECEDOR ELETRICO DE ACUMULACAO,AUTOMATICO,CAPACIDADE DE 1.000L,EM COBRE.FORNECIMENTO</t>
  </si>
  <si>
    <t>FOGAO A GAS,INDUSTRIAL,COM 6 BOCAS,FORNO,GRELHA DE 40X40CM E PERFIL DE 5CM.FORNECIMENTO</t>
  </si>
  <si>
    <t>FOGAO A GAS,INDUSTRIAL,COM 4 BOCAS,FORNO,GRELHA DE 30X30CM E PERFIL DE 5CM.FORNECIMENTO</t>
  </si>
  <si>
    <t>FOGAO A GAS,INDUSTRIAL,COM 3 BOCAS,SEM FORNO,GRELHA DE 30X30CM E PERFIL DE 5CM.FORNECIMENTO</t>
  </si>
  <si>
    <t>FOGAO A GAS,INDUSTRIAL,COM 2 BOCAS,SEM FORNO,GRELHA DE 30X30CM E PERFIL DE 5CM.FORNECIMENTO</t>
  </si>
  <si>
    <t>COIFA DE ACO INOX AISI 304/444(#20),NAS DIMENSOES 2,30X1,30X0,60M(COCCAO),COM CALHA COLETORA DE GORDURA EM TODO PERIMETRO COM DRENO PLUGADO,SUPORTE DE FIXACAO E BOCAIS FLANGEADOS(FOGAO INDUSTRIAL DE 8 BOCAS).FORNECIMENTO E COLOCACAO</t>
  </si>
  <si>
    <t>COIFA DE ACO INOX AISI 304/444(#20),NAS DIMENSOES 1,80X1,30X0,60M(COCCAO),COM CALHA COLETORA DE GORDURA EM TODO PERIMETRO COM DRENO PLUGADO,SUPORTE DE FIXACAO E BOCAIS FLANGEADOS(FOGAO INDUSTRIAL DE 6 BOCAS).FORNECIMENTO E COLOCACAO</t>
  </si>
  <si>
    <t>COIFA DE ACO INOX AISI 304/444(#20),NAS DIMENSOES 1,30X1,30X0,60M(COCCAO),COM CALHA COLETORA DE GORDURA EM TODO PERIMETRO COM DRENO PLUGADO,SUPORTE DE FIXACAO E BOCAIS FLANGEADOS(FOGAO INDUSTRIAL DE 4 BOCAS).FORNECIMENTO E COLOCACAO</t>
  </si>
  <si>
    <t>FILTROS INERCIAIS 50X50CM DE ACO INOX 304(COIFA DE COCCAO).FORNECIMENTO E COLOCACAO</t>
  </si>
  <si>
    <t>FILTROS INERCIAIS 40X50CM DE ACO INOX 304(COIFA DE COCCAO).FORNECIMENTO E COLOCACAO</t>
  </si>
  <si>
    <t>DAMPER CORTA FOGO 30X30CM,ACIONAMENTO AUTOMATICO,PELA ACAO DE ELEMENTO FUSIVEL,MODELO DCF COM FUSIVEL DE DISPARO(COM ATESTADO UL)COM ROMPIMENTO EM 72ºC OU 141ºC,COM CHAVE FIM DE CURSO.FORNECIMENTO E COLOCACAO</t>
  </si>
  <si>
    <t>DAMPER CORTA FOGO 35X35CM,ACIONAMENTO AUTOMATICO,PELA ACAO DE ELEMENTO FUSIVEL,MODELO DCF COM FUSIVEL DE DISPARO(COM ATESTADO UL)COM ROMPIMENTO EM 72ºC OU 141ºC,COM CHAVE FIM DE CURSO.FORNECIMENTO E COLOCACAO</t>
  </si>
  <si>
    <t>DAMPER CORTA FOGO 35X45CM,ACIONAMENTO AUTOMATICO,PELA ACAO DE ELEMENTO FUSIVEL,MODELO DCF COM FUSIVEL DE DISPARO(COM ATESTADO UL)COM ROMPIMENTO EM 72ºC OU 141ºC,COM CHAVE FIM DE CURSO.FORNECIMENTO E COLOCACAO</t>
  </si>
  <si>
    <t>COIFA DE ACO INOXIDAVEL,DE 1,20X0,60M,DE CHAPA 18.304,INCLUSIVE 1,50M DE DUTO COM 310X120MM DE SECAO,EM CHAPA 22,2 EXAUSTORES CENTRIFUGOS TIPO CARAMUJO,EM CHAPA DE ACO CARBONO 1020 COM MOTOR 1/3CV NAS TENSOES 110/220V. FORNECIMENTO E COLOCACAO</t>
  </si>
  <si>
    <t>COIFA DE ACO INOXIDAVEL,DE 2,10X1,20M,DE CHAPA 18.304,INCLUSIVE 3,00M DE DUTO COM 500X500MM DE SECAO,EM CHAPA 22,1 EXAUSTOR CENTRIFUGO TIPO CARAMUJO,EM CHAPA DE ACO CARBONO 1020 COM MOTOR 3CV NAS TENSOES 110/220V.FORNECIMENTO E COLOCACAO</t>
  </si>
  <si>
    <t>PORTA CACAMBA,LIXEIRA,DE ACO INOXIDAVEL,CHAPA 18.304,MEDINDO APROXIMADAMENTE (300X300)MM.FORNECIMENTO E COLOCACAO</t>
  </si>
  <si>
    <t>TANQUE DE ACO INOXIDAVEL,EM CHAPA 22.304,MEDINDO APROXIMADAMENTE (520X540X300)MM,CAPACIDADE DE 30L,COM ESFREGADOR,EXCLUSIVE TORNEIRA.FORNECIMENTO</t>
  </si>
  <si>
    <t>TANQUE INDUSTRIAL EM ACO INOXIDAVEL AISI 304,PARA LAVAGEM DE PANELOES,MEDINDO APROXIMADAMENTE (0,61X0,706X0,305)M.FORNECIMENTO E COLOCACAO</t>
  </si>
  <si>
    <t>BANCA DE ACO INOXIDAVEL,MEDINDO APROXIMADAMENTE (2,00X0,55)M,EM CHAPA 18.304,COM UMA CUBA MEDINDO APROXIMADAMENTE (500X400X200)MM,EM CHAPA 20304,VALVULA DE ESCOAMENTO TIPO AMERICANA 1623,SIFAO 1680 1.1/2" X 1.1/2",SOBRE APOIOS DE ALVENARIADE MEIA VEZ E VERGA DE CONCRETO,SEM REVESTIMENTO,EXCLUSIVE TORNEIRA.FORNECIMENTO E COLOCACAO</t>
  </si>
  <si>
    <t>BANCA DE ACO INOXIDAVEL,MEDINDO APROXIMADAMENTE(2,00X0,55)M,EM CHAPA 18.304,COM DUAS CUBAS MEDINDO APROXIMADAMENTE (500X400X200)MM,EM CHAPA 20.304,VALVULA DE ESCOAMENTO TIPO AMERICANA 1623,2 SIFOES 1680 1.1/2" X 1.1/2",SOBRE APOIOS DE ALVENARIA DE MEIA VEZ E VERGA DE CONCRETO,SEM REVESTIMENTO,EXCLUSIVE TORNEIRA.FORNECIMENTO E COLOCACAO</t>
  </si>
  <si>
    <t>CUBA DE ACO INOXIDAVEL,MEDINDO APROXIMADAMENTE (500X400X200)MM,EM CHAPA 20.304,VALVULA DE ESCOAMENTO TIPO AMERICANA 1623,SIFAO 1680 1.1/2" X 1.1/2",EXCLUSIVE TORNEIRA.FORNECIMENTOE COLOCACAO</t>
  </si>
  <si>
    <t>CUBA DUPLA DE ACO INOXIDAVEL,MEDINDO APROXIMADAMENTE (820X340X150)MM,EM CHAPA 20.304,COM 2 VALVULAS DE ESCOAMENTO TIPO AMERICANA 1623,2 SIFOES 1680 1.1/2" X 1.1/2",EXCLUSIVE TORNEIRA.FORNECIMENTO E COLOCACAO</t>
  </si>
  <si>
    <t>BANCA SECA DE ACO INOXIDAVEL,COM LARGURA APROXIMADA DE 0,55M,ATE 3,00M DE COMPRIMENTO,EM CHAPA 18.304,SOBRE APOIOS DE ALVENARIA DE MEIA VEZ E VERGA DE CONCRETO,SEM REVESTIMENTO.FORNECIMENTO E COLOCACAO</t>
  </si>
  <si>
    <t>MICTORIO COLETIVO DE ACO INOXIDAVEL,COM SECAO DE (580X300)MM,EM CHAPA 20.304,COM CRIVO DE SAIDA DE 1.1/4",REGISTRO DE PRESSAO 1416 DE 3/4",COM CANOPLA E VOLANTE EM METAL CROMADO.FORNECIMENTO</t>
  </si>
  <si>
    <t>MICTORIO COLETIVO DE ACO INOXIDAVEL,COM SECAO DE (380X250)MM,EM CHAPA 20.304,COM CRIVO DE SAIDA DE 1.1/4",REGISTRO DE PRESSAO 1416 DE 3/4",COM CANOPLA E VOLANTE EM METAL CROMADO.FORNECIMENTO</t>
  </si>
  <si>
    <t>MICTORIO COLETIVO EM ACO INOXIDAVEL AISI 304,MEDINDO APROXIMADAMENTE (1800X290X350)MM,INCLUSIVE KIT DE INSTALACAO COMPREENDENDO: PARAFUSOS,BUCHAS,SIFAO EXTENSIVEL E VALVULA INOX.FORNECIMENTO</t>
  </si>
  <si>
    <t>LAVATORIO COLETIVO DE ACO INOXIDAVEL COM 1.000MM DE SECAO EM CHAPA 20.304,PARA 2 PONTOS DE AGUA,CRIVO DE SAIDA EM 1.1/4",EXCLUSIVE TORNEIRAS.FORNECIMENTO E COLOCACAO</t>
  </si>
  <si>
    <t>LAVATORIO INDUSTRIAL EM ACO INOXIDAVEL AISI 304,MEDINDO APROXIMADAMENTE (400X405X280)MM,INCLUSIVE BICA,VALVULA DE ACIONAMENTO E KIT DE INSTALACAO COMPREENDENDO: PARAFUSOS,BUCHAS EVALVULA.FORNECIMENTO E COLOCACAO</t>
  </si>
  <si>
    <t>SECADOR DE MAOS EM ACO INOXIDAVEL,COM SISTEMA FOTO-CELULAR BI-VOLT,EXCLUSIVE PONTO DE TOMADA.FORNECIMENTO E COLOCACAO</t>
  </si>
  <si>
    <t>BARRA DE APOIO PARA LAVATORIO DE CENTRO,EM ACO INOXIDAVEL AISI 304,TUBO DE 1.1/4",INCLUSIVE FIXACAO COM PARAFUSOS INOXIDAVEIS E BUCHAS PLASTICAS,MEDINDO 60X40CM,PARA PESSOAS COM NECESSIDADES ESPECIFICAS.FORNECIMENTO E COLOCACAO</t>
  </si>
  <si>
    <t>BARRA DE APOIO EM ACO INOXIDAVEL AISI 304,TUBO DE 1.1/4",INCLUSIVE FIXACAO COM PARAFUSOS INOXIDAVEIS E BUCHAS PLASTICAS,COM 50CM,PARA PESSOAS COM NECESSIDADES ESPECIFICAS.FORNECIMENTO E COLOCACAO</t>
  </si>
  <si>
    <t>BARRA DE APOIO EM ACO INOXIDAVEL AISI 304,TUBO DE 1.1/4",INCLUSIVE FIXACAO COM PARAFUSOS INOXIDAVEIS E BUCHAS PLASTICAS,COM 80CM,PARA PESSOAS COM NECESSIDADES ESPECIFICAS.FORNECIMENTO E COLOCACAO</t>
  </si>
  <si>
    <t>BARRA DE APOIO EM ACO INOXIDAVEL AISI 304,TUBO DE 1 1/4",INCLUSIVE FIXACAO COM PARAFUSOS INOXIDAVEIS E BUCHAS PLASTICAS,COM 60CM,PARA PESSOAS COM NECESSIDADES ESPECIFICAS.FORNECIMENTO E COLOCACAO</t>
  </si>
  <si>
    <t>BARRA DE APOIO EM ACO INOXIDAVEL AISI 304,TUBO DE 1 1/4",INCLUSIVE FIXACAO COM PARAFUSOS INOXIDAVEIS E BUCHAS PLASTICAS,COM 70CM,PARA PESSOAS COM NECESSIDADES ESPECIFICAS.FORNECIMENTO E COLOCACAO</t>
  </si>
  <si>
    <t>BARRA DE APOIO EM ACO INOXIDAVEL AISI 304,TUBO DE 1.1/4",EM"L",INCLUSIVE FIXACAO COM PARAFUSOS INOXIDAVEIS E BUCHAS PLASTICAS,MEDINDO 70X70CM,PARA PESSOAS COM NECESSIDADES ESPECIFICAS.FORNECIMENTO E COLOCACAO</t>
  </si>
  <si>
    <t>BARRA DE APOIO EM ACO INOXIDAVEL AISI 304,TUBO DE 1.1/4",EM"L",INCLUSIVE FIXACAO COM PARAFUSOS INOXIDAVEIS E BUCHAS PLASTICAS,MEDINDO 80X80CM,PARA PESSOAS COM NECESSIDADES ESPECIFICAS.FORNECIMENTO E COLOCACAO</t>
  </si>
  <si>
    <t>BARRA DE APOIO RETRATIL(ARTICULADA)EM ACO INOXIDAVEL AISI 304,TUBO DE 1.1/4",INCLUSIVE FIXACAO COM PARAFUSOS INOXIDAVEIS E BUCHAS PLASTICAS,COM 80CM,PARA PESSOAS COM NECESSIDADES ESPECIFICAS.FORNECIMENTO E COLOCACAO</t>
  </si>
  <si>
    <t>BARRA DE APOIO(PUXADOR HORIZONTAL/VERTICAL)EM ACO INOXIDAVEL AISI 304,TUBO DE 1 1/4",INCLUSIVE FIXACAO COM PARAFUSOS INOXIDAVEIS E BUCHAS PLASTICAS,COM 40CM,PARA PORTAS DE SANITARIOS,VESTIARIOS E QUARTOS ACESSIVEIS EM LOCAIS DE HOSPEDAGEM E DE SAUDE.FORNECIMENTO E INSTALACAO</t>
  </si>
  <si>
    <t>BARRA DE APOIO FIXA AO PISO,EM ACO INOXIDAVEL AISI 304,TUBODE 1.1/4",INCLUSIVE FIXACAO COM PARAFUSOS INOXIDAVEIS E BUCHAS PLASTICAS,COM 75X80CM,PARA PESSOAS COM NECESSIDADES ESPECIFICAS.FORNECIMENTO E COLOCACAO</t>
  </si>
  <si>
    <t>BARRA DE APOIO LATERAL,PISO PAREDE,EM ACO INOXIDAVEL AISI 304,TUBO DE 1 1/4",INCLUSIVE FIXACAO COM PARAFUSOS INOXIDAVEIS E BUCHAS PLASTICAS,COM 75X80CM,PARA PESSOAS COM NECESSIDADES ESPECIFICAS.FORNECIMENTO E COLOCACAO</t>
  </si>
  <si>
    <t>BANCO ARTICULADO,COM CANTOS ARREDONDADOS E SUPERFICIE ANTIDERRAPANTE IMPERMEAVEL,DIMENSOES MINIMAS 0,45X0,70M,EM ACO INOXIDAVEL AISI 304,TUBO DE 1 1/4",PARA PESSOAS COM NECESSIDADES ESPECIFICAS.FORNCIMENTO E COLOCACAO</t>
  </si>
  <si>
    <t>FILTRO PARA USO DOMESTICO COM CARCACA ATOXICA EM POLIPROPILENO COM 1 ELEMENTO FILTRANTE DE CELULOSE E CARVAO ATIVADO,PARA VAZAO ATE 180L/H,CONEXAO DE 1/2" SEM REGISTRO.FORNECIMENTO</t>
  </si>
  <si>
    <t>FULTRO PARA USO DOMESTICO COM CARCACA ATOXICA EM POLIPROPILENO COM 1 ELEMENTO FILTRANTE DE CELULOSE E CARVAO ATIVADO,PARA VAZAO ATE 360L/H,CONEXAO DE 3/4" SEM REGISTRO.FORNECIMENTO</t>
  </si>
  <si>
    <t>FILTRO PARA USO DOMESTICO COM CARCACA ATOXICA EM POLIPROPILENO COM 2 ELEMENTOS FILTRANTES DE CELULOSE E CARVAO ATIVADO,PARA VAZAO ATE 720L/H,CONEXAO DE 1" SEM REGISTRO.FORNECIMENTO</t>
  </si>
  <si>
    <t>APROVEITAMENTO DE AGUA DE CHUVA (AAC) P/AREA DE TELHADO ATE200M2,COMPREENDENDO O FORNECIMENTO DOS SEGUINTES EQUIPAMENTOS:-FILTRO VOLUMETRICO (VF1) AUTO-LIMPANTE,CORPO CONSTITUIDOPOLIETILENO,ENTRADAS E SAIDAS C/DIAMETRO 100MM;-CONJUNTO FLUTUANTE SUCCAO (BOIA-MANGUEIRA) MANGUEIRA 1",COMPRIMENTO 2,00M;-FREIO D'AGUA C/DIAM.100MM;-SIFAO LADRAO DIAM.SAIDA 100MM</t>
  </si>
  <si>
    <t>APROVEITAMENTO AGUA CHUVA (AAC) P/AREA DE TELHADO ATE 1500M2,COMPREENDENDO FORN.SEGUINTES EQUIPAMENTOS:-FILTRO VOLUMETRICO (VF6) AUTO-LIMPANTE,CORPO CONSTITUIDO ACO INOX,ENTRADAS C/DIAM.250MM E SAIDA P/CISTERNA DIAM.200MM;-CONJUNTO FLUTUANTE SUCCAO (BOIA-MANGUEIRA) MANGUEIRA 2",COMPRIMENTO 2,00M;-FREIO D'AGUA DIAM.200MM;-SIFAO LADRAO C/DIAM.DE SAIDA 200MM</t>
  </si>
  <si>
    <t>CORTINA DIVISORIA HOSPITALAR,SEM EMENDAS,CONFECCIONADA EM VINIL DE ALTA ESPESSURA,DE APROXIMADAMENTE 0,4MM,ANTICHAMA,ANTIFUNGO,BACTERICIDA E ANTIESTATICO,COM ALTURA DE 1,80M,PINTURA ELETROSTATICA BRANCA,INCLUSIVE ILHOSES,TRILHOS,GANCHOS,RODIZIOS E ACESSORIOS DE FIXACAO.FORNECIMENTO E COLOCACAO</t>
  </si>
  <si>
    <t>DIVISORIA MOVEL,PARA AMBIENTE HOSPITALAR,SANFONADA,EM PVC,FIXADA NA PAREDE,ALTURA DE 1,85M,LARGURA TOTAL DE 1,365M.FORNECIMENTO</t>
  </si>
  <si>
    <t>DIVISORIA MOVEL,PARA AMBIENTE HOSPITALAR,SANFONADA,EM PVC,FIXADA NA PAREDE,ALTURA DE 1,85M,LARGURA TOTAL DE 1,995M.FORNECIMENTO</t>
  </si>
  <si>
    <t>DIVISORIA MOVEL,PARA AMBIENTE HOSPITALAR,SANFONADA,EM PVC,FIXADA NA PAREDE,ALTURA DE 1,85M,LARGURA TOTAL DE 3,045M.FORNECIMENTO</t>
  </si>
  <si>
    <t>BIOMBO MOVEL,COM RODIZIOS,RETO,EM CHUMBO LAMINADO REVESTIDOEM EUCAPLAC,1MM DE ESPESSURA,MEDINDO 0,80X1,80M,COM VISOR DE VIDRO PLUMBIFERO.FORNECIMENTO</t>
  </si>
  <si>
    <t>PAINEL PARA DIVISORIA BLINDADA (DESTINADA A DELIMITACAO DE AREAS OU SALAS RADIOLOGICAS),COMPOSTO POR PLACAS RIGIDAS EM MATERIAL RESISTENTE,REVESTINDO LENCOIS DE CHUMBO COM 1MM DE ESPESURA,INCLUSIVE ELEMENTOS DE FIXACAO.FORNECIMENTO E COLOCACAO</t>
  </si>
  <si>
    <t>PAINEL PARA DIVISORIA BLINDADA (DESTINADA A DELIMITACAO DE AREAS OU SALAS RADIOLOGICAS),COMPOSTO POR PLACAS RIGIDAS EM MATERIAL RESISTENTE,REVESTINDO LENCOIS DE CHUMBO COM 1,5MM DE ESPESSURA,INCLUSIVE ELEMENTOS DE FIXACAO.FORNECIMENTO E COLOCACAO</t>
  </si>
  <si>
    <t>SUPORTE PARA PORTA SORO DE TETO,FIXO,COM 4 GANCHOS.FORNECIMENTO</t>
  </si>
  <si>
    <t>PASSA-CHASSIS DE 2 PORTAS,CONSTRUIDO EM CHAPA DE ACO TRATADO E PINTADO NA COR CINZA MARTELADO,PARA SER EMBUTIDO NA PAREDE ENTRE A CAMARA ESCURA E A SALA DE RAIOS-X,MEDINDO H=60CM,L=30CM,C=45CM.FORNECIMENTO</t>
  </si>
  <si>
    <t>LAVATORIO CIRURGICO EM ACO INOXIDAVEL,MEDINDO APROXIMADAMENTE 1,50M DE COMPRIMENTO,COM DUAS TORNEIRAS AUTOMATICAS PARA SIDA DE AGUA ACIONADAS POR SENSOR,INCLUSIVE KIT DE INSTALACAO.FORNECIMENTO</t>
  </si>
  <si>
    <t>SABONETEIRA AUTOMATICA EM ACO INOX,ACIONADA POR SENSOR.FORNECIMENTO</t>
  </si>
  <si>
    <t>CAIXA DE DESCARGA DE PLASTICO,DE EMBUTIR,COM ESPELHO CROMADO.FORNECIMENTO</t>
  </si>
  <si>
    <t>RESERVATORIO METALICO,PADRAO SABESP OU SIMILAR,C/CAPAC.P/50M3,P/AGUA POTAVEL,ESTILO TACA AGUA TOTAL,ACO USI-SAC-41 OU COR-400,INCL.ENCANAMENTO INTERNO,ESCADAS(INT.E EXT.)ENTRADA E SAIDAS,SUPORTE CHAVE ELETRICA,DRENO AUTO LIMPANTE,GUARDA CORPO PROTECAO, CORRIMAO SUPERIOR,ESCAVACAO E BASE DE CONCRETO ARMADO COM FCK 25MPA,EXCLUSIVE FUNDACOES.FORN.E COLOCACAO</t>
  </si>
  <si>
    <t>RESERVATORIO METALICO,PADRAO SABESP OU SIMILAR,CAPAC.100M3,P/AGUA POTAVEL,ESTILO TACA AGUA TOTAL,ACO USI-SAC-41 OU COR-400,INCL.ENCANAMENTO INTERNO,ESCADAS(INT.E EXT.)ENTRADA E SAIDAS,SUPORTE CHAVE ELETRICA,DRENO AUTO LIMPANTE,GUARDA CORPO DE PROTECAO,CORRIMAO SUPERIOR,ESCAVACAO E BASE DE CONCRETO ARMADO COM FCK 25MPA,EXCLUSIVE FUNDACOES.FORN. E COLOCACAO</t>
  </si>
  <si>
    <t>BEBEDOURO OU LAVATORIO DE CONCRETO,FUNDIDO NO LOCAL,COM SECAO EM CALHA PRISMATICA,LARGURA DE 0,40M,REBORDA COM 0,25M DEALTURA,MEDIDOS INTERNAMENTE EM OSSO,REVESTIMENTO DE AZULEJOS BRANCOS 15X15CM INTERNA E EXTERNAMENTE,E VALVULA DE ESCOAMENTO 1604 EM METAL CROMADO,EXCLUSIVE TORNEIRA</t>
  </si>
  <si>
    <t>MESA DE CONCRETO ARMADO,APARENTE,DE 0,80M DE LARGURA E 6CM DE ESPESSURA,APOIADA EM DOIS MONTANTES DE SECAO 10X50X60CM DEMESMO MATERIAL.FORNECIMENTO E COLOCACAO</t>
  </si>
  <si>
    <t>ESTRUTURA RECURVADA DE CONCRETO ARMADO,FUNDIDO NO LOCAL,PARA JOGO DE BASQUETE,REVESTIDA COM ARGAMASSA DE CIMENTO E AREIA,NO TRACO 1:3,CONFORME PROJETO Nº6018/EMOP,INCLUSIVE ESCAVACAO E REATERRO,EXCLUSIVE TABELAS</t>
  </si>
  <si>
    <t>BANCA DE CONCRETO APARENTE,COM 0,60M DE LARGURA E 0,06M DE ESPESSURA,PARA UMA CUBA,EXCLUSIVE ESTA</t>
  </si>
  <si>
    <t>MICTORIO DE CONCRETO,FUNDIDO NO LOCAL,COM SECAO EM CALHA PRISMATICA,LARGURA DE 0,40M,REBORDA COM 0,15M,MEDIDOS INTERNAMENTE EM OSSO,REVESTIDOS DE AZULEJOS BRANCOS 15X15CM,INTERNA E EXTERNAMENTE,E VALVULA DE ESCOAMENTO 1604 EM METAL CROMADO,EXCLUSIVE INSTALACAO HIDRAULICA.FORNECIMENTO</t>
  </si>
  <si>
    <t>TANQUE PARA LAVAGEM DE PANELOES,MEDINDO 80X60X50CM,CONCRETOAPARENTE,REVESTIDO INTERNAMENTE COM ARGAMASSA DE CIMENTO E AREIA,NO TRACO 1:3,ACABAMENTO DAS BORDAS EM PECAS DE MADEIRADE LEI E VALVULA DE ESCOAMENTO 1600 EM METAL CROMADO,CONFORME PROJETO Nº6019/EMOP,EXCLUSIVE TORNEIRAS E INSTALACAO HIDRAULICA.FORNECIMENTO</t>
  </si>
  <si>
    <t>BALCAO PARA PASSAGEM DE ALIMENTOS,EM CONCRETO APARENTE,GUARNICAO DE MADEIRA DE LEI,CONFORME PROJETO Nº6020/EMOP,EXCLUSIVE PINTURA</t>
  </si>
  <si>
    <t>BANCA DE APOIO DE PANELAS,DE 60CM DE LARGURA COM BASE DE ALVENARIA DE TIJOLO MACICO E CONCRETO SIMPLES,ACABAMENTO COM AZULEJOS BRANCOS 15X15CM E CIMENTADO,NO TRACO 1:3,CONFORME PROJETO Nº6021/EMOP,EXCLUSIVE ESTRADO DE MADEIRA E PINTURA</t>
  </si>
  <si>
    <t>BANCA DE APOIO DE PANELAS,DE 60CM DE LARGURA COM BASE DE ALVENARIA DE TIJOLO MACICO E CONCRETO SIMPLES,ACABAMENTO EM PECAS DE MACARANDUBA DE 4CM DE ESPESSURA,FIXADAS NO CIMENTADO,NO TRACO 1:3,CONFORME PROJETO Nº 6021/EMOP,EXCLUSIVE ESTRADODE MADEIRA E PINTURA</t>
  </si>
  <si>
    <t>BALCAO DE ATENDIMENTO EM CONCRETO APARENTE,JANELA GUILHOTINA EM 3 MODULOS EM MADEIRA DE LEI,CONFORME PROJETO Nº6022/EMOP,EXCLUSIVE FERRAGENS E PINTURA.FORNECIMENTO E COLOCACAO</t>
  </si>
  <si>
    <t>BALCAO DE ATENDIMENTO EM CONCRETO APARENTE,COM PASSAGEM,JANELA GRILHOTINA EM 3 MODULOS EM MADEIRA DE LEI,PORTA EM COMPENSADO DE CEDRO DE 3CM DE ESPESSURA,CONFORME PROJETO Nº6023/EMOP,EXCLUSIVE FERRAGENS E PINTURA.FORNECIMENTO E COLOCACAO</t>
  </si>
  <si>
    <t>TANQUE DE ALVENARIA DE TIJOLO E CAIXA DE DECANTACAO,MEDINDORESPECTIVAMENTE 80X65X54CM E 50X45X40CM,REVESTIDO INTERNAMENTE COM ARGAMASSA DE CIMENTO E AREIA,NO TRACO 1:3 E EXTERNAMENTE COM AZULEJO BRANCO 15X15CM,VALVULA DE ESCOAMENTO 1600 EMMETAL CROMADO,CONFORME PROJETO Nº6024/EMOP,EXCLUSIVE TORNEIRA E INSTALACAO HIDRAULICA.FORNECIMENTO</t>
  </si>
  <si>
    <t>CASA DE MAQUINA DE INCENDIO,EM ALVENARIA,MEDINDO(1,50X1,50)M,COBERTA COM LAJE DE CONCRETO,PE-DIREITO DE 2,00M, PORTA CORTA-FOGO(0,60X1,80)M,PINTURA,IMPERMEABILIZACAO,LUMINARIA A PROVA DE GASES E BASCULANTE COM VIDRO(0,60X0,60)M,EXTINTOR DEINCENDIO,EXCLUSIVE SISTEMA DE PRESSURIZACAO(VIDE ITENS 18.033.0018, 18.033.0019 E 18.033.0020)</t>
  </si>
  <si>
    <t>BEBEDOURO PURIFICADOR,DE COLUNA,COM ACESSIBILIDADE,CONFORMEABNT NBR 9050,EM ACO INOXIDAVEL,MODELO PRESSAO,COM 2 TORNEIRAS,VAZAO MINIMA DE 30L/H,CONFORME ABNT NBR 16236.FORNECIMENTO</t>
  </si>
  <si>
    <t>BEBEDOURO PURIFICADOR,DE COLUNA,EM ACO INOXIDAVEL,MODELO PRESSAO,COM 2 TORNEIRAS,VAZAO MINIMA DE 30L/H,CONFORME ABNT NBR 16236.FORNECIMENTO</t>
  </si>
  <si>
    <t>BEBEDOURO EM ACO INOXIDAVEL,MODELO INDUSTRIAL,COM 4 TORNEIRAS,CAPACIDADE DE RESERVATORIO DE 200L E VAZAO MINIMA DE 30L/H,CONFORME ABNT NBR 16236.FORNECIMENTO</t>
  </si>
  <si>
    <t>BEBEDOURO ELETRICO,110/220V,DE MESA,PARA GARRAFAO (EXCLUSIVE ESTE),COM DUAS SAIDAS,AGUA GELADA E TEMPERATURA AMBIENTE,CONFORME ABNT NBR 16236.FORNECIMENTO</t>
  </si>
  <si>
    <t>CAMARA FRIGORIFICA PARA CADAVERES,COM 2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t>
  </si>
  <si>
    <t>CAMARA FRIGORIFICA PARA CADAVERES,COM 4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t>
  </si>
  <si>
    <t>CAMARA FRIGORIFICA PARA CADAVERES,COM 6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t>
  </si>
  <si>
    <t>CAMARA FRIGORIFICA PARA CADAVERES,COM 8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t>
  </si>
  <si>
    <t>CAMARA FRIGORIFICA PARA CADAVERES,COM 10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 E INSTALACAO</t>
  </si>
  <si>
    <t>CAMARA FRIGORIFICA PARA CADAVERES,COM 12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 E INSTALACAO</t>
  </si>
  <si>
    <t>CAMARA FRIGORIFICA PARA CADAVERES,COM 14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 E INSTALACAO</t>
  </si>
  <si>
    <t>CAMARA FRIGORIFICA PARA CADAVERES,COM 16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 E INSTALACAO</t>
  </si>
  <si>
    <t>CAMARA FRIGORIFICA PARA CADAVERES,COM 18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 E INSTALACAO</t>
  </si>
  <si>
    <t>CAMARA FRIGORIFICA PARA CADAVERES,COM 20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 E INSTALACAO</t>
  </si>
  <si>
    <t>MESA DE AUTOPSIA OU NECROPSIA COM LAVATORIO E RECIPIENTE PARA COLETA DE MATERIAIS.FORNECIMENTO</t>
  </si>
  <si>
    <t>APARELHO DE AR CONDICIONADO DE 30.000BTU/H,220V,3HP.FORNECIMENTO</t>
  </si>
  <si>
    <t>APARELHO DE AR CONDICIONADO DE 18.000BTU/H,220V,2HP.FORNECIMENTO</t>
  </si>
  <si>
    <t>APARELHO DE AR CONDICIONADO DE 12.000BTU/H,110/220V,1HP.FORNECIMENTO</t>
  </si>
  <si>
    <t>APARELHO DE AR CONDICIONADO DE 10.000BTU/H,110V,1HP.FORNECIMENTO</t>
  </si>
  <si>
    <t>APARELHO DE AR CONDICIONADO DE 7.500BTU/H,110V,3/4HP.FORNECIMENTO</t>
  </si>
  <si>
    <t>APARELHO DE AR CONDICIONADO DE 10.000BTU,1HP,COM CONTROLE REMOTO.FORNECIMENTO</t>
  </si>
  <si>
    <t>APARELHO DE AR CONDICIONADO DE 12.000BTU,1HP,COM CONTROLE REMOTO.FORNECIMENTO</t>
  </si>
  <si>
    <t>LUMINARIA DE EMERGENCIA DE SOBREPOR,EM PLASTICO,EQUIPADA COM BATERIA SELADA RECARREGAVEL COM 60 LAMPADAS EM LED. FORNECIMENTO E COLOCACAO</t>
  </si>
  <si>
    <t>LUMINARIA DE EMERGENCIA DE SOBREPOR,EM PLASTICO,EQUIPADA COM BATERIA SELADA RECARREGAVEL COM 30 LAMPADAS EM LED. FORNECIMENTO E COLOCACAO</t>
  </si>
  <si>
    <t>PLACA DE SINALIZACAO AUTONOMA,EM LED,PERSONALIZADA(NAO FUME),110/220V,COM DIMENSOES APROXIMADAS DE (22X11,6)CM.FORNECIMENTO E COLOCACAO</t>
  </si>
  <si>
    <t>LANTERNA DE SEGURANCA,TIPO GIRATORIA,PARA CAMARA ESCURA,COMFILTRO VERMELHO,EM ESTRUTURA DE ACO PINTADO.FORNECIMENTO E COLOCACAO</t>
  </si>
  <si>
    <t>PRISMA BICOLOR DE SINALIZACAO PARA PORTAS DE SALA DE RAIO-X.FORNECIMENTO E COLOCACAO</t>
  </si>
  <si>
    <t>BALIZADOR DE EMBUTIR EM ALUMINIO PINTADO,PARA UMA LAMPADA LED DE 4,5W,INCLUSIVE ESTA.FORNECIMENTO E COLOCACAO</t>
  </si>
  <si>
    <t>BALIZADOR TIPO POSTE EM ALUMINIO PINTADO,PARA UMA LAMPADA LED DE 9W,INCLUSIVE ESTA.FORNECIMENTO E COLOCACAO</t>
  </si>
  <si>
    <t>LUMINARIA FECHADA,PARA ILUMINACAO DE RUAS,AVENIDAS E PRACAS,NA FORMA OVOIDE,CORPO REFLETOR ESTAMPADO EM CHAPA DE ALUMINIO,REFRATOR PRISMATICO EM VIDRO BORO-SILICATO,PARA LAMPADA:MISTA ATE 500W,VAPOR DE MERCURIO,VAPOR DE SODIO OU VAPOR METALICO ATE 400W,INCLUSIVE 20,00M DE FIO 2,5MM2,EXCLUSIVE LAMPADA E REATOR.FORNECIMENTO E COLOCACAO</t>
  </si>
  <si>
    <t>LUMINARIA FECHADA,PARA ILUMINACAO DE QUADRA DE ESPORTES,DEPOSITOS E GALPOES,NA FORMA CIRCULAR,CORPO E FLANGE FUNDIDOS EMALUMINIO,REFLETOR REPUXADO EM CHAPA DE ALUMINIO,DIFUSOR DE VIDRO TEMPERADO,PARA LAMPADA:MISTA ATE 250W,VAPOR DE MERCURIO,VAPOR DE SODIO OU VAPOR METALICO ATE 400W,EXCLUSIVE LAMPADA E REATOR.FORNECIMENTO E COLOCACAO</t>
  </si>
  <si>
    <t>LUMINARIA FECHADA (REFLETOR),PARA ILUMINACAO DE QUADRAS DE ESPORTES E AFINS,PARA LAMPADA LED DE 100W,INCLUSIVE ESTA.FORNECIMENTO E COLOCACAO</t>
  </si>
  <si>
    <t>LUMINARIA FECHADA (REFLETOR),PARA ILUMINACAO DE QUADRAS DE ESPORTES E AFINS,PARA LAMPADA LED DE 50W,INCLUSIVE ESTA.FORNECIMENTO E COLOCACAO</t>
  </si>
  <si>
    <t>LUMINARIA ABERTA,PARA ILUMINACAO DE RUAS,EM ALUMINIO ESTAMPADO,NA FORMA OVOIDE PARA LAMPADA:MISTA ATE 250W,EXCLUSIVE LAMPADA E BRACO PARA ILUMINACAO PUBLICA.FORNECIMENTO E COLOCACAO</t>
  </si>
  <si>
    <t>LUMINARIA FECHADA,PARA ILUMINACAO DE PRACAS,RUAS ESTACIONAMENTOS OU VIADUTOS,TIPO TREVO,INSTALADA EM NUCLEO,PARA 1 PETALA,COM CORPO EM LIGA DE ALUMINIO FUNDIDO,REFRATOR PRISMATICOEM LENTE DE CRISTAL TEMPERADO PARA LAMPADA DE VAPOR DE MERCURIO,VAPOR DE SODIO OU VAPOR METALICO ATE 400W,EXCLUSIVE LAMPADA E REATOR.FORNECIMENTO E COLOCACAO</t>
  </si>
  <si>
    <t>LUMINARIA A PROVA DE GASES,VAPORES E POS,HERMETICA,COM LENTE DE VIDRO TRANSPARENTE,CORPO E GRADE EM ALUMINIO FUNDIDO,PARA LAMPADA LED ATE 25W,MISTA OU VAPOR DE MERCURIO ATE 250W,PARA COLOCACAO EM TETO,EXCLUSIVE LAMPADA.FORNECIMENTO E COLOCACAO</t>
  </si>
  <si>
    <t>LUMINARIA A PROVA DE GASES,VAPORES E POS,HERMETICA,COM LENTE DE VIDRO TRANSPARENTE,CORPO E GRADE EM ALUMINIO FUNDIDO,PARA LAMPADA LED ATE 25W,MISTA OU VAPOR DE MERCURIO ATE 250W,PARA COLOCACAO EM PAREDE,EXCLUSIVE LAMPADA.FORNECIMENTO E COLOCACAO</t>
  </si>
  <si>
    <t>LUMINARIA A PROVA DE EXPLOSAO,PARA USO EM LOCAIS QUE TENHAMGASES OU VAPORES INFLAMAVEIS,CONSTRUIDA EM ALUMINIO FUNDIDO,COM GRADE DE PROTECAO ROSQUEADA AO CORPO,COM VIDRO RESISTENTE A CHOQUE TERMICO,PARA LAMPADA LED ATE 25W,MISTA OU VAPOR DE MERCURIO ATE 250W,PARA COLOCACAO EM TETO,EXCLUSIVE LAMPADA.FORNECIMENTO E COLOCACAO</t>
  </si>
  <si>
    <t>LUMINARIA A PROVA DE EXPLOSAO,PARA USO EM LOCAIS QUE TENHAMGASES OU VAPORES INFLAMAVEIS,CONSTRUIDA EM ALUMINIO FUNDIDO,COM GRADE DE PROTECAO ROSQUEADA AO CORPO,COM VIDRO RESISTENTE A CHOQUE TERMICO,PARA LAMPADA LED ATE 25W,MISTA OU VAPOR DE MERCURIO ATE 250W,PARA COLOCACAO EM PAREDE,EXCLUSIVE LAMPADA.FORNECIMENTO E COLOCACAO</t>
  </si>
  <si>
    <t>PROJETOR PARA ILUMINACAO DE QUADRAS DE ESPORTE,PATIOS OU FACHADAS,EM ALUMINIO REPUXADO,LENTE EM VIDRO TEMPERADO(DIAMETRO=300MM),PARA LAMPADA LED DE 25W OU MISTA DE 250W,EXCLUSIVE LAMPADA.FORNECIMENTO E COLOCACAO</t>
  </si>
  <si>
    <t>PROJETOR PARA ILUMINACAO DE QUADRAS DE ESPORTE,PATIOS OU FACHADAS,EM ALUMINIO REPUXADO,LENTE EM VIDRO TEMPERADO(DIAMETRO=220MM),PARA LAMPADA LED DE 25W,EXCLUSIVE LAMPADA.FORNECIMENTO E COLOCACAO</t>
  </si>
  <si>
    <t>LUMINARIA PARA SINALIZACAO DE GARAGEM,DUPLA,CORPO EM ALUMINIO SILICIO,GLOBO EM PLASTICO PRISMATICO ROSQUEADO AO CORPO,PARA LAMPADA LED DE 7W,100/240V,INCLUSIVE LAMPADA.FORNECIMENTO E COLOCACAO</t>
  </si>
  <si>
    <t>LUMINARIA ABERTA PARA ILUMINACAO DE ESTACIONAMENTOS,TIPO TREVO,INSTALADA EM NUCLEO PARA 01(UMA)PETALA,EM CHAPA DE ALUMINIO,PARA LAMPADAS DE VAPOR DE MERCURIO,VAPOR DE SODIO OU VAPOR METALICO ATE 400W,EXCLUSIVE LAMPADA.FORNECIMENTO E COLOCACAO</t>
  </si>
  <si>
    <t>LUMINARIA FECHADA PARA ILUMINACAO DE ESTACIONAMENTOS,PARQUES,PRACAS E RUAS,NA FORMA OVOIDE,CORPO REFLETOR ESTAMPADO E CHAPA DE ALUMINIO,REFRATOR PRISMATICO EM VIDRO BORO-SILICATO,PARA LAMPADA MISTA,VAPOR DE MERCURIO,VAPOR DE SODIO OU VAPORMETALICO ATE 250W,EXCLUSIVE LAMPADA E REATOR.FORNECIMENTO ECOLOCACAO</t>
  </si>
  <si>
    <t>LUMINARIA DECORATIVA,PARA ILUMINACAO PUBLICA E ESTACIONAMENTOS,COM UMA PETALA,PARA LAMPADA LED DE 50W,EQUIPADA COM CELULA FOTOELETRICA,INCLUSIVE LAMPADA.FORNECIMENTO E COLOCACAO</t>
  </si>
  <si>
    <t>LUMINARIA DECORATIVA,PARA ILUMINACAO PUBLICA E ESTACIONAMENTOS,COM DUAS PETALAS,PARA LAMPADA LED DE 50W,EQUIPADA COM CELULA FOTOELETRICA,INCLUSIVE LAMPADA.FORNECIMENTO E COLOCACAO</t>
  </si>
  <si>
    <t>LUMINARIA DECORATIVA,PARA ILUMINACAO PUBLICA E ESTACIONAMENTOS,COM TRES PETALAS,PARA LAMPADA LED DE 50W,EQUIPADA COM CELULA FOTOELETRICA,INCLUSIVE LAMPADA.FORNECIMENTO E COLOCACAO</t>
  </si>
  <si>
    <t>LUMINARIA DECORATIVA,PARA ILUMINACAO PUBLICA E ESTACIONAMENTOS,COM QUATRO PETALAS,PARA LAMPADA LED DE 50W,EQUIPADA COM CELULA FOTOELETRICA,INCLUSIVE LAMPADA.FORNECIMENTO E COLOCACAO</t>
  </si>
  <si>
    <t>LUMINARIA DE SOBREPOR,FIXADA EM LAJE OU FORRO,TIPO CALHA,CHANFRADA OU PRISMATICA,COMPLETA,EQUIPADA COM REATOR ELETRONICO DE ALTO FATOR DE POTENCIA E LAMPADA FLUORESCENTE DE 1X16W.FORNECIMENTO E COLOCACAO</t>
  </si>
  <si>
    <t>LUMINARIA DE SOBREPOR,FIXADA EM LAJE OU FORRO,TIPO CALHA,CHANFRADA OU PRISMATICA,COMPLETA,EQUIPADA COM REATOR ELETRONICO DE ALTO FATOR DE POTENCIA E LAMPADA FLUORESCENTE DE 1X18W.FORNECIMENTO E COLOCACAO</t>
  </si>
  <si>
    <t>LUMINARIA DE SOBREPOR,FIXADA EM LAJE OU FORRO,TIPO CALHA,CHANFRADA OU PRISMATICA,COMPLETA,EQUIPADA COM REATOR ELETRONICO DE ALTO FATOR DE POTENCIA E LAMPADA FLUORESCENTE DE 1X20W.FORNECIMENTO E COLOCACAO</t>
  </si>
  <si>
    <t>LUMINARIA DE SOBREPOR,FIXADA EM LAJE OU FORRO,TIPO CALHA,CHANFRADA OU PRISMATICA,COMPLETA,EQUIPADA COM REATOR ELETRONICO DE ALTO FATOR DE POTENCIA E LAMPADA FLUORESCENTE DE 1X32W.FORNECIMENTO E COLOCACAO</t>
  </si>
  <si>
    <t>LUMINARIA DE SOBREPOR,FIXADA EM LAJE OU FORRO,TIPO CALHA,CHANFRADA OU PRISMATICA,COMPLETA,EQUIPADA COM REATOR ELETRONICO DE ALTO FATOR DE POTENCIA E LAMPADA FLUORESCENTE DE 1X36W.FORNECIMENTO E COLOCACAO</t>
  </si>
  <si>
    <t>LUMINARIA DE SOBREPOR,FIXADA EM LAJE OU FORRO,TIPO CALHA,CHANFRADA OU PRISMATICA,COMPLETA,EQUIPADA COM REATOR ELETRONICO DE ALTO FATOR DE POTENCIA E LAMPADA FLUORESCENTE DE 1X40W.FORNECIMENTO E COLOCACAO</t>
  </si>
  <si>
    <t>LUMINARIA DE SOBREPOR,FIXADA EM LAJE OU FORRO,TIPO CALHA,CHANFRADA OU PRISMATICA,COMPLETA,EQUIPADA COM REATOR ELETRONICO DE ALTO FATOR DE POTENCIA E LAMPADA FLUORESCENTE DE 2X16W.FORNECIMENTO E COLOCACAO</t>
  </si>
  <si>
    <t>LUMINARIA DE SOBREPOR,FIXADA EM LAJE OU FORRO,TIPO CALHA,CHANFRADA OU PRISMATICA,COMPLETA,EQUIPADA COM REATOR ELETRONICO DE ALTO FATOR DE POTENCIA E LAMPADA FLUORESCENTE DE 2X18W.FORNECIMENTO E COLOCACAO</t>
  </si>
  <si>
    <t>LUMINARIA DE SOBREPOR,FIXADA EM LAJE OU FORRO,TIPO CALHA,CHANFRADA OU PRISMATICA,COMPLETA,EQUIPADA COM REATOR ELETRONICO DE ALTO FATOR DE POTENCIA E LAMPADA FLUORESCENTE DE 2X20W.FORNECIMENTO E COLOCACAO</t>
  </si>
  <si>
    <t>LUMINARIA DE SOBREPOR,FIXADA EM LAJE OU FORRO,TIPO CALHA,CHANFRADA OU PRISMATICA,COMPLETA,EQUIPADA COM REATOR ELETRONICO DE ALTO FATOR DE POTENCIA E LAMPADA FLUORESCENTE DE 2X32W.FORNECIMENTO E COLOCACAO</t>
  </si>
  <si>
    <t>LUMINARIA DE SOBREPOR,FIXADA EM LAJE OU FORRO,TIPO CALHA,CHANFRADA OU PRISMATICA,COMPLETA,EQUIPADA COM REATOR ELETRONICO DE ALTO FATOR DE POTENCIA E LAMPADA FLUORESCENTE DE 2X36W.FORNECIMENTO E COLOCACAO</t>
  </si>
  <si>
    <t>LUMINARIA DE SOBREPOR,FIXADA EM LAJE OU FORRO,TIPO CALHA,CHANFRADA OU PRISMATICA,COMPLETA,EQUIPADA COM REATOR ELETRONICO DE ALTO FATOR DE POTENCIA E LAMPADA FLUORESCENTE DE 2X40W.FORNECIMENTO E COLOCACAO</t>
  </si>
  <si>
    <t>LUMINARIA DE SOBREPOR,FIXADA EM LAJE OU FORRO,TIPO CALHA,CHANFRADA OU PRISMATICA,COMPLETA,EQUIPADA COM REATOR ELETRONICO DE ALTO FATOR DE POTENCIA E LAMPADA FLUORESCENTE DE 3X16W.FORNECIMENTO E COLOCACAO</t>
  </si>
  <si>
    <t>LUMINARIA DE SOBREPOR,FIXADA EM LAJE OU FORRO,TIPO CALHA,CHANFRADA OU PRISMATICA,COMPLETA,EQUIPADA COM REATOR ELETRONICO DE ALTO FATOR DE POTENCIA E LAMPADA FLUORESCENTE DE 3X18W.FORNECIMENTO E COLOCACAO</t>
  </si>
  <si>
    <t>LUMINARIA DE SOBREPOR,FIXADA EM LAJE OU FORRO,TIPO CALHA,CHANFRADA OU PRISMATICA,COMPLETA,EQUIPADA COM REATOR ELETRONICO DE ALTO FATOR DE POTENCIA E LAMPADA FLUORESCENTE DE 3X20W.FORNECIMENTO E COLOCACAO</t>
  </si>
  <si>
    <t>LUMINARIA DE SOBREPOR,FIXADA EM LAJE OU FORRO,TIPO CALHA,CHANFRADA OU PRISMATICA,COMPLETA,EQUIPADA COM REATOR ELETRONICO DE ALTO FATOR DE POTENCIA E LAMPADA FLUORESCENTE DE 3X32W.FORNECIMENTO E COLOCACAO</t>
  </si>
  <si>
    <t>LUMINARIA DE SOBREPOR,FIXADA EM LAJE OU FORRO,TIPO CALHA,CHANFRADA OU PRISMATICA,COMPLETA,EQUIPADA COM REATOR ELETRONICO DE ALTO FATOR DE POTENCIA E LAMPADA FLUORESCENTE DE 3X36W.FORNECIMENTO E COLOCACAO</t>
  </si>
  <si>
    <t>LUMINARIA DE SOBREPOR,FIXADA EM LAJE OU FORRO,TIPO CALHA,CHANFRADA OU PRISMATICA,COMPLETA,EQUIPADA COM REATOR ELETRONICO DE ALTO FATOR DE POTENCIA E LAMPADA FLUORESCENTE DE 3X40W.FORNECIMENTO E COLOCACAO</t>
  </si>
  <si>
    <t>LUMINARIA DE SOBREPOR,FIXADA EM LAJE OU FORRO,TIPO CALHA,CHANFRADA OU PRISMATICA,COMPLETA,EQUIPADA COM REATOR ELETRONICO DE ALTO FATOR DE POTENCIA E LAMPADA FLUORESCENTE DE 4X16W.FORNECIMENTO E COLOCACAO</t>
  </si>
  <si>
    <t>LUMINARIA DE SOBREPOR,FIXADA EM LAJE OU FORRO,TIPO CALHA,CHANFRADA OU PRISMATICA,COMPLETA,EQUIPADA COM REATOR ELETRONICO DE ALTO FATOR DE POTENCIA E LAMPADA FLUORESCENTE DE 4X18W.FORNECIMENTO E COLOCACAO</t>
  </si>
  <si>
    <t>LUMINARIA DE SOBREPOR,FIXADA EM LAJE OU FORRO,TIPO CALHA,CHANFRADA OU PRISMATICA,COMPLETA,EQUIPADA COM REATOR ELETRONICO DE ALTO FATOR DE POTENCIA E LAMPADA FLUORESCENTE DE 4X20W.FORNECIMENTO E COLOCACAO</t>
  </si>
  <si>
    <t>LUMINARIA DE SOBREPOR,FIXADA EM LAJE OU FORRO,TIPO CALHA,CHANFRADA OU PRISMATICA,COMPLETA,EQUIPADA COM REATOR ELETRONICO DE ALTO FATOR DE POTENCIA E LAMPADA FLUORESCENTE DE 4X32W.FORNECIMENTO E COLOCACAO</t>
  </si>
  <si>
    <t>LUMINARIA DE SOBREPOR,FIXADA EM LAJE OU FORRO,TIPO CALHA,CHANFRADA OU PRISMATICA,COMPLETA,EQUIPADA COM REATOR ELETRONICO DE ALTO FATOR DE POTENCIA E LAMPADA FLUORESCENTE DE 4X36W.FORNECIMENTO E COLOCACAO</t>
  </si>
  <si>
    <t>LUMINARIA DE SOBREPOR,FIXADA EM LAJE OU FORRO,TIPO CALHA,CHANFRADA OU PRISMATICA,COMPLETA,EQUIPADA COM REATOR ELETRONICO DE ALTO FATOR DE POTENCIA E LAMPADA FLUORESCENTE DE 4X40W.FORNECIMENTO E COLOCACAO</t>
  </si>
  <si>
    <t>LUMINARIA FLUORESCENTE TUBULAR DE SOBREPOR,2X16W(INCLUSIVE LAMPADAS),CORPO EM CHAPA DE ACO TRATADA E PINTURA ELETROSTATICA BRANCA,REFLETOR EM ALUMINIO DE ALTO BRILHO,COM REATOR DEALTO FATOR DE POTENCIA,BI-VOLT.FORNECIMENTO E COLOCACAO</t>
  </si>
  <si>
    <t>LUMINARIA FLUORESCENTE TUBULAR DE SOBREPOR,2X32W(INCLUSIVE LAMPADAS),CORPO EM CHAPA DE ACO TRATADA E PINTURA ELETROSTATICA BRAMCA,REFLETOR EM ALUMINIO DE ALTO BRILHO,COM REATOR DEALTO FATOR DE POTENCIA,BI-VOLT.FORNECIMENTO E COLOCACAO</t>
  </si>
  <si>
    <t>LUMINARIA FLUORESCENTE TUBULAR DE SOBREPOR,2X16W(INCLUSIVE LAMPADAS),COM ALETAS,CORPO EM CHAPA DE ACO TRATADA E PINTURAELETROSTATICA BRANCA,REFLETOR EM ALUMINIO DE ALTO BRILHO,COM REATOR DE ALTO FATOR DE POTENCIA,BI-VOLT.FORNECIMENTO E COLOCACAO</t>
  </si>
  <si>
    <t>LUMINARIA FLUORESCENTE TUBULAR DE SOBREPOR,2X16W(INCLUSIVE LAMPADAS),COM VISOR ACRILICO TRANSLUCIDO,CORPO EM CHAPA DE ACO TRATADA E PINTURA ELETROSTATICA BRANCA,REFLETOR EM ALUMINIODE ALTO BRILHO,COM REATOR DE ALTO FATOR DE POTENCIA,BI-VOLT.FORNECIMENTO E COLOCACAO</t>
  </si>
  <si>
    <t>LUMINARIA FLUORESCENTE TUBULAR DE SOBREPOR,2X32W(INCLUSIVE LAMPADAS),COM ALETAS,CORPO EM CHAPA DE ACO TRATADA E PINTURAELETROSTATICA BRANCA,REFLETOR EM ALUMINIO DE ALTO BRILHO,COM REATOR DE ALTO FATOR DE POTENCIA,BI-VOLT.FORNECIMENTO E COLOCACAO</t>
  </si>
  <si>
    <t>LUMINARIA FLUORESCENTE TUBULAR DE SOBREPOR,2X32W(INCLUSIVE LAMPADAS),COM VISOR ACRILICO TRANSLUCIDO,CORPO EM CHAPA DE ACO TRATADA E PINTURA ELETROSTATICA BRANCA,REFLETOR EM ALUMINIO DE ALTO BRILHO,COM REATOR DE ALTO FATOR DE POTENCIA,BI-VOLT.FORNECIMENTO E COLOCACAO</t>
  </si>
  <si>
    <t>LUMINARIA FLUORESCENTE TUBULAR DE EMBUTIR,2X16W(INCLUSIVE LAMPADAS),CORPO EM CHAPA DE ACO TRATADA E PINTURA ELETROSTATICA BRANCA,REFLETOR EM ALUMINIO DE ALTO BRILHO,COM REATOR DE ALTO FATOR DE POTENCIA,BIVOLT.FORNECIMENTO E COLOCACAO</t>
  </si>
  <si>
    <t>LUMINARIA FLUORESCENTE TUBULAR DE EMBUTIR,2X32W(INCLUSIVE LAMPADAS),CORPO EM CHAPA DE ACO TRATADA E PINTURA ELETROSTATICA BRANCA,REFLETOR EM ALUMINIO DE ALTO BRILHO,COM REATOR DE ALTO FATOR DE POTENCIA,BI-VOLT.FORNECIMENTO E COLOCACAO</t>
  </si>
  <si>
    <t>LUMINARIA FLUORESCENTE TUBULAR DE EMBUTIR,2X16W(INCLUSIVE LAMPADAS),COM ALETAS,CORPO EM CHAPA DE ACO TRATADA E PINTURA ELETROSTATICA BRANCA,REFLETOR EM ALUMINIO DE ALTO BRILHO,COMREATOR DE ALTO FATOR DE POTENCIA,BI-VOLT.FORNECIMENTO E COLOCACAO</t>
  </si>
  <si>
    <t>LUMINARIA FLUORESCENTE TUBULAR DE EMBUTIR,2X16W(INCLUSIVE LAMPADAS),COM VISOR ACRILICO TRANSLUCIDO,CORPO EM CHAPA DE ACO TRATADA E PINTURA ELETROSTATICA BRANCA,REFLETOR EM ALUMINIO DE ALTO BRILHO,COM REATOR DE ALTO FATOR DE POTENCIA,BI-VOLT.FORNECIMENTO E COLOCACAO</t>
  </si>
  <si>
    <t>LUMINARIA FLUORESCENTE TUBULAR DE EMBUTIR,2X32W(INCLUSIVE LAMPADAS),COM ALETAS,CORPO EM CHAPA DE ACO TRATADA E PINTURA ELETROSTATICA BRANCA,REFLETOR EM ALUMINIO DE ALTO BRILHO,COMREATOR DE ALTO FATOR DE POTENCIA,BI-VOLT.FORNECIMENTO E COLOCACAO</t>
  </si>
  <si>
    <t>LUMINARIA FLUORESCENTE TUBULAR DE EMBUTIR,2X32W(INCLUSIVE LAMPADAS),COM VISOR ACRILICO TRANSLUCIDO,CORPO EM CHAPA DE ACO TRATADA E PINTURA ELETROSTATICA BRANCA,REFLETOR EM ALUMINIO DE ALTO BRILHO,COM REATOR DE ALTO FATOR DE POTENCIA,BI-VOLT.FORNECIMENTO E COLOCACAO</t>
  </si>
  <si>
    <t>LUMINARIA DE EMBUTIR,FIXADA EM GESSO,PARA LAMPADA LED DE 25W (INCLUSIVE LAMPADA).FORNECIMENTO E COLOCACAO</t>
  </si>
  <si>
    <t>LUMINARIA TIPO SPOT,DIRECIONAL,EXCLUSIVE LAMPADA.FORNECIMENTO E COLOCACAO</t>
  </si>
  <si>
    <t>LUMINARIA DE EMBUTIR DIRECIONAVEL,PARA LAMPADA TIPO DICROICA,(EXCLUSIVE ESTA),COM ARCO DE ALUMINIO PINTADO EM EPOXI BRANCO.FORNECIMENTO E COLOCACAO</t>
  </si>
  <si>
    <t>ARANDELA EM ALUMINIO E VIDRO,COM BASE PARA FIXACAO,EXCLUSIVE LAMPADA.FORNECIMENTO E COLOCACAO</t>
  </si>
  <si>
    <t>ARANDELA TIPO "MEIA-LUA",VIDRO ACETINADO,COR BRANCA,EXCLUSIVE LAMPADA.FORNECIMENTO E COLOCACAO</t>
  </si>
  <si>
    <t>LUMINARIA DE SOBREPOR, FIXADA EM LAJE OU FORRO, TIPO CALHA,CHANFRADA OU PRISMATICA, COMPLETA, COM LAMPADA LED TUBULARDE 1 X 9W. FORNECIMENTO E COLOCACAO</t>
  </si>
  <si>
    <t>LUMINARIA DE SOBREPOR, FIXADA EM LAJE OU FORRO, TIPO CALHA,CHANFRADA OU PRISMATICA, COMPLETA, COM LAMPADA LED TUBULAR DE 1 X 18W. FORNECIMENTO E COLOCACAO</t>
  </si>
  <si>
    <t>LUMINARIA DE SOBREPOR, FIXADA EM LAJE OU FORRO, TIPO CALHA,CHANFRADA OU PRISMATICA, COMPLETA, COM LAMPADA LED TUBULAR DE 2 X 9W. FORNECIMENTO E COLOCACAO</t>
  </si>
  <si>
    <t>LUMINARIA DE SOBREPOR, FIXADA EM LAJE OU FORRO, TIPO CALHA,CHANFRADA OU PRISMATICA, COMPLETA, COM LAMPADA LED TUBULAR DE 2 X 18W. FORNECIMENTO E COLOCACAO</t>
  </si>
  <si>
    <t>LUMINARIA DE SOBREPOR, FIXADA EM LAJE OU FORRO, TIPO CALHA,CHANFRADA OU PRISMATICA, COMPLETA, COM LAMPADA LED TUBULAR DE 3 X 9W. FORNECIMENTO E COLOCACAO</t>
  </si>
  <si>
    <t>LUMINARIA DE SOBREPOR, FIXADA EM LAJE OU FORRO, TIPO CALHA,CHANFRADA OU PRISMATICA, COMPLETA, COM LAMPADA LED TUBULAR DE 3 X 18W.FORNECIMENTO E COLOCACAO</t>
  </si>
  <si>
    <t>LUMINARIA DE SOBREPOR, FIXADA EM LAJE OU FORRO, TIPO CALHA,CHANFRADA OU PRISMATICA, COMPLETA, COM LAMPADA LED TUBULAR DE 4 X 9W.FORNECIMENTO E COLOCACAO</t>
  </si>
  <si>
    <t>LUMINARIA DE SOBREPOR, FIXADA EM LAJE OU FORRO, TIPO CALHA,CHANFRADA OU PRISMATICA, COMPLETA, COM LAMPADA LED TUBULAR DE 4 X 18W. FORNECIMENTO E COLOCACAO</t>
  </si>
  <si>
    <t>LUMINARIA LED TUBULAR DE SOBREPOR, 2X9W (INCLUSIVE LAMPADAS),CORPO EM CHAPA DE ACO TRATADA E PINTURA ELETROSTATICA BRANCA, REFLETOR EM ALUMINIO DE ALTO BRILHO, SEM REATOR. FORNECIMENTO E COLOCACAO</t>
  </si>
  <si>
    <t>LUMINARIA LED TUBULAR DE SOBREPOR, 2X9W (INCLUSIVE LAMPADAS),CORPO EM CHAPA DE ACO TRATADA E PINTURA ELETROSTATICA BRANCA, REFLETOR EM ALUMINIO DE ALTO BRILHO, COM ALETAS, SEM REATOR. FORNECIMENTO E COLOCACAO</t>
  </si>
  <si>
    <t>LUMINARIA LED TUBULAR DE SOBREPOR, 2X9W (INCLUSIVE LAMPADAS),CORPO EM CHAPA DE ACO TRATADA E PINTURA ELETROSTATICA BRANCA, REFLETOR EM ALUMINIO DE ALTO BRILHO, COM VISOR ACRILICO TRANSLUCIDO, SEM REATOR. FORNECIMENTO E COLOCACAO</t>
  </si>
  <si>
    <t>LUMINARIA LED TUBULAR DE SOBREPOR, 2X18W (INCLUSIVE LAMPADAS),CORPO EM CHAPA DE ACO TRATADA E PINTURA ELETROSTATICA BRANCA, REFLETOR EM ALUMINIO DE ALTO BRILHO, SEM REATOR. FORNECIMENTO E COLOCACAO</t>
  </si>
  <si>
    <t>LUMINARIA LED TUBULAR DE SOBREPOR, 2X18W (INCLUSIVE LAMPADAS),CORPO EM CHAPA DE ACO TRATADA E PINTURA ELETROSTATICA BRANCA, REFLETOR EM ALUMINIO DE ALTO BRILHO, COM ALETAS, SEM REATOR. FORNECIMENTO E COLOCACAO</t>
  </si>
  <si>
    <t>LUMINARIA LED TUBULAR DE SOBREPOR, 2X18W (INCLUSIVE LAMPADAS),CORPO EM CHAPA DE ACO TRATADA E PINTURA ELETROSTATICA BRANCA, REFLETOR EM ALUMINIO DE ALTO BRILHO, COM VISOR ACRILICO TRANSLUCIDO, SEM REATOR. FORNECIMENTO E COLOCACAO</t>
  </si>
  <si>
    <t>LUMINARIA LED TUBULAR DE EMBUTIR, 2X9W (INCLUSIVE LAMPADAS),CORPO EM CHAPA DE ACO TRATADA E PINTURA ELETROSTATICA BRANCA, REFLETOR EM ALUMINIO DE ALTO BRILHO, SEM REATOR. FORNECIMENTO E COLOCACAO</t>
  </si>
  <si>
    <t>LUMINARIA LED TUBULAR DE EMBUTIR, 2X9W (INCLUSIVE LAMPADAS),CORPO EM CHAPA DE ACO TRATADA E PINTURA ELETROSTATICA BRANCA, REFLETOR EM ALUMINIO DE ALTO BRILHO, COM ALETAS, SEM REATOR. FORNECIMENTO E COLOCACAO</t>
  </si>
  <si>
    <t>LUMINARIA LED TUBULAR DE EMBUTIR, 2X9W (INCLUSIVE LAMPADAS),CORPO EM CHAPA DE ACO TRATADA E PINTURA ELETROSTATICA BRANCA, REFLETOR EM ALUMINIO DE ALTO BRILHO, COM VISOR ACRILICO TRANSLUCIDO, SEM REATOR. FORNECIMENTO E COLOCACAO</t>
  </si>
  <si>
    <t>LUMINARIA LED TUBULAR DE EMBUTIR, 2X18W (INCLUSIVE LAMPADAS),CORPO EM CHAPA DE ACO TRATADA E PINTURA ELETROSTATICA BRANCA, REFLETOR EM ALUMINIO DE ALTO BRILHO, SEM REATOR. FORNECIMENTO E COLOCACAO</t>
  </si>
  <si>
    <t>LUMINARIA LED TUBULAR DE EMBUTIR, 2X18W (INCLUSIVE LAMPADAS),CORPO EM CHAPA DE ACO TRATADA E PINTURA ELETROSTATICA BRANCA, REFLETOR EM ALUMINIO DE ALTO BRILHO, COM ALETAS, SEM REATOR. FORNECIMENTO E COLOCACAO</t>
  </si>
  <si>
    <t>LUMINARIA LED TUBULAR DE EMBUTIR, 2X18W (INCLUSIVE LAMPADAS),CORPO EM CHAPA DE ACO TRATADA E PINTURA ELETROSTATICA BRANCA, REFLETOR EM ALUMINIO DE ALTO BRILHO, COM VISOR ACRILICO TRANSLUCIDO, SEM REATOR. FORNECIMENTO E COLOCACAO</t>
  </si>
  <si>
    <t>TRANSFORMADOR DE DISTRIBUICAO DE 30KVA,ABRIGADA,CLASSE 15KV,REFRIGERACAO A OLEO MINERAL,TENSAO PRIMARIA DE 13,8KV,TENSAOSECUNDARIA DE 220/127V-60HZ,COM ACESSORIOS.FORNECIMENTO E COLOCACAO</t>
  </si>
  <si>
    <t>TRANSFORMADOR DE DISTRIBUICAO DE 45KVA,ABRIGADA,CLASSE 15KV,REFRIGERACAO A OLEO MINERAL,TENSAO PRIMARIA DE 13,8KV,TENSAOSECUNDARIA DE 220/127V-60HZ,COM ACESSORIOS.FORNECIMENTO E COLOCACAO</t>
  </si>
  <si>
    <t>TRANSFORMADOR DE DISTRIBUICAO DE 75KVA,ABRIGADA,CLASSE 15KV,REFRIGERACAO A OLEO MINERAL,TENSAO PRIMARIA DE 13,8KV,TENSAOSECUNDARIA DE 220/127V-60HZ,COM ACESSORIOS.FORNECIMENTO E COLOCACAO</t>
  </si>
  <si>
    <t>TRANSFORMADOR DE DISTRIBUICAO DE 112,5KVA,ABRIGADA,CLASSE 15KV,REFRIGERACAO A OLEO MINERAL,TENSAO PRIMARIA DE 13,8KV,TENSAO SECUNDARIA DE 220/127V-60HZ,COM ACESSORIOS.FORNECIMENTOE COLOCACAO</t>
  </si>
  <si>
    <t>TRANSFORMADOR DE DISTRIBUICAO DE 150KVA,ABRIGADA,CLASSE 15KV,REFRIGERACAO A OLEO MINERAL,TENSAO PRIMARIA DE 13,8KV,TENSAO SECUNDARIA DE 220/127V-60HZ,COM ACESSORIOS.FORNECIMENTO ECOLOCACAO</t>
  </si>
  <si>
    <t>TRANSFORMADOR DE DISTRIBUICAO DE 225KVA,ABRIGADA,CLASSE 15KV,REFRIGERACAO A OLEO MINERAL,TENSAO PRIMARIA DE 13,8KV,TENSAO SECUNDARIA DE 220/127V-60HZ,COM ACESSORIOS.FORNECIMENTO ECOLOCACAO</t>
  </si>
  <si>
    <t>TRANSFORMADOR DE DISTRIBUICAO DE 300KVA,ABRIGADA,CLASSE 15KV,REFRIGERACAO A OLEO MINERAL,TENSAO PRIMARIA DE 13,8KV,TENSAO SECUNDARIA DE 220/127V-60HZ,COM ACESSORIOS.FORNECIMENTO ECOLOCACAO</t>
  </si>
  <si>
    <t>TRANSFORMADOR DE DISTRIBUICAO DE 500KVA,ABRIGADA,CLASSE 15KV,REFRIGERACAO A OLEO MINERAL,TENSAO PRIMARIA DE 13,8KV,TENSAO SECUNDARIA DE 220/127V-60HZ,COM ACESSORIOS.FORNECIMENTO ECOLOCACAO</t>
  </si>
  <si>
    <t>TRANSFORMADOR DE DISTRIBUICAO DE 750KVA,ABRIGADA,CLASSE 15KV,REFRIGERACAO A OLEO MINERAL,TENSAO PRIMARIA DE 13,8KV,TENSAO SECUNDARIA DE 220/127V-60HZ,COM ACESSORIOS.FORNECIMENTO ECOLOCACAO</t>
  </si>
  <si>
    <t>TRANSFORMADOR DE DISTRIBUICAO DE 1.000KVA,ABRIGADA,CLASSE 15KV,REFRIGERACAO A OLEO MINERAL,TENSAO PRIMARIA DE 13,8KV,TENSAO SECUNDARIA DE 220/127V-60HZ,COM ACESSORIOS.FORNECIMENTOE COLOCACAO</t>
  </si>
  <si>
    <t>TRANSFORMADOR DE DISTRIBUICAO DE 75KVA,TIPO PEDESTAL,CLASSE15KV,REFRIGERACAO A OLEO MINERAL OU SILICONE,LIQUIDO ISOLANTE,TENSAO PRIMARIA DE 13,8KV,TENSAO SECUNDARIA DE 220/127V-60HZ,NBI 95KV,GRAU DE PROTECAO IP 54,COM ACESSORIOS.FORNECIMENTO E COLOCACAO</t>
  </si>
  <si>
    <t>TRANSFORMADOR DE DISTRIBUICAO DE 112,5KVA,TIPO PEDESTAL,CLASSE 15KV,REFRIGERACAO A OLEO MINERAL OU SILICONE,LIQUIDO ISOLANTE,TENSAO PRIMARIA DE 13,8KV,TENSAO SECUNDARIA DE 220/127V-60HZ,NBI 95KV,GRAU DE PROTECAO IP 54,COM ACESSORIOS.FORNECIMENTO E COLOCACAO</t>
  </si>
  <si>
    <t>TRANSFORMADOR DE DISTRIBUICAO DE 150KVA,TIPO PEDESTAL,CLASSE 15KV,REFRIGERACAO A OLEO MINERAL OU SILICONE,LIQUIDO ISOLANTE,TENSAO PRIMARIA DE 13,8KV,TENSAO SECUNDARIA DE 220/127V-60HZ,NBI 95KV,GRAU DE PROTECAO IP 54,COM ACESSORIOS.FORNECIMENTO E COLOCACAO</t>
  </si>
  <si>
    <t>TRANSFORMADOR DE DISTRIBUICAO DE 300KVA,TIPO PEDESTAL,CLASSE 15KV,REFRIGERACAO A OLEO MINERAL OU SILICONE,LIQUIDO ISOLANTE,TENSAO PRIMARIA DE 13,8KV,TENSAO SECUNDARIA DE 220/127V-60HZ,NBI 95KV,GRAU DE PROTECAO IP 54,COM ACESSORIOS.FORNECIMENTO E COLOCACAO</t>
  </si>
  <si>
    <t>TRANSFORMADOR DE DISTRIBUICAO DE 500KVA,TIPO PEDESTAL,CLASSE 15KV,REFRIGERACAO A OLEO MINERAL OU SILICONE,LIQUIDO ISOLANTE,TENSAO PRIMARIA DE 13,8KV,TENSAO SECUNDARIA DE 220/127V-60HZ,NBI 95KV,GRAU DE PROTECAO IP 54,COM ACESSORIOS.FORNECIMENTO E COLOCACAO</t>
  </si>
  <si>
    <t>TRANSFORMADOR DE DISTRIBUICAO DE 750KVA,TIPO PEDESTAL,CLASSE 15KV,REFRIGERACAO A OLEO MINERAL OU SILICONE,LIQUIDO ISOLANTE,TENSAO PRIMARIA DE 13,8KV,TENSAO SECUNDARIA DE 220/127V-60HZ,NBI 95KV,GRAU DE PROTECAO IP 54,COM ACESSORIOS.FORNECIMENTO E COLOCACAO</t>
  </si>
  <si>
    <t>TRANSFORMADOR DE DISTRIBUICAO DE 1.000KVA,TIPO PEDESTAL,CLASSE 15KV,REFRIGERACAO A OLEO MINERAL OU SILICONE,LIQUIDO ISOLANTE,TENSAO PRIMARIA DE 13,8KV,TENSAO SECUNDARIA DE 220/127V-60HZ,NBI 95KV,GRAU DE PROTECAO IP 54,COM ACESSORIOS.FORNECIMENTO E COLOCACAO</t>
  </si>
  <si>
    <t>TRANSFORMADOR DE DISTRIBUICAO DE 30KVA,ABRIGADA,CLASSE 15KV,A SECO,TENSAO PRIMARIA DE 13,8KV,TENSAO SECUNDARIA DE 220/127V-60HZ,COM ACESSORIOS.FORNECIMENTO E COLOCACAO</t>
  </si>
  <si>
    <t>TRANSFORMADOR DE DISTRIBUICAO DE 45KVA,ABRIGADA,CLASSE 15KV,A SECO,TENSAO PRIMARIA DE 13,8KV,TENSAO SECUNDARIA DE 220/127V-60HZ,COM ACESSORIOS.FORNECIMENTO E COLOCACAO</t>
  </si>
  <si>
    <t>TRANSFORMADOR DE DISTRIBUICAO DE 75KVA,ABRIGADA,CLASSE 15KV,A SECO,TENSAO PRIMARIA DE 13,8KV,TENSAO SECUNDARIA DE 220/127V-60HZ,COM ACESSORIOS.FORNECIMENTO E COLOCACAO</t>
  </si>
  <si>
    <t>TRANSFORMADOR DE DISTRIBUICAO DE 112,5KVA,ABRIGADA,CLASSE 15KV,A SECO,TENSAO PRIMARIA DE 13,8KV,TENSAO SECUNDARIA DE 220/127V-60HZ,COM ACESSORIOS.FORNECIMENTO E COLOCACAO</t>
  </si>
  <si>
    <t>TRANSFORMADOR DE DISTRIBUICAO DE 150KVA,ABRIGADA,CLASSE 15KV,A SECO,TENSAO PRIMARIA DE 13,8KV,TENSAO SECUNDARIA DE 220/127V-60HZ,COM ACESSORIOS.FORNECIMENTO E COLOCACAO</t>
  </si>
  <si>
    <t>TRANSFORMADOR DE DISTRIBUICAO DE 225KVA,ABRIGADA,CLASSE 15KV,A SECO,TENSAO PRIMARIA DE 13,8KV,TENSAO SECUNDARIA DE 220/127V-60HZ,COM ACESSORIOS.FORNECIMENTO E COLOCACAO</t>
  </si>
  <si>
    <t>TRANSFORMADOR DE DISTRIBUICAO DE 300KVA,ABRIGADA,CLASSE 15KV,A SECO,TENSAO PRIMARIA DE 13,8KV,TENSAO SECUNDARIA DE 220/127V-60HZ,COM ACESSORIOS.FORNECIMENTO E COLOCACAO</t>
  </si>
  <si>
    <t>TRANSFORMADOR DE DISTRIBUICAO DE 500KVA,ABRIGADA,CLASSE 15KV,A SECO,TENSAO PRIMARIA DE 13,8KV,TENSAO SECUNDARIA DE 220/127V-60HZ,COM ACESSORIOS.FORNECIMENTO E COLOCACAO</t>
  </si>
  <si>
    <t>TRANSFORMADOR DE DISTRIBUICAO DE 750KVA,ABRIGADA,CLASSE 15KV,A SECO,TENSAO PRIMARIA DE 13,8KV,TENSAO SECUNDARIA DE 220/127V-60HZ,COM ACESSORIOS.FORNECIMENTO E COLOCACAO</t>
  </si>
  <si>
    <t>TRANSFORMADOR DE DISTRIBUICAO DE 1.000KVA,ABRIGADA,CLASSE 15KV,A SECO,TENSAO PRIMARIA DE 13,8KV,TENSAO SECUNDARIA DE 220/127V-60HZ,COM ACESSORIOS.FORNECIMENTO E COLOCACAO</t>
  </si>
  <si>
    <t>GRUPO GERADOR ABERTO,PARA ENERGIA DE EMERGENCIA,TRIFASICO,220/127V FREQUENCIA 50/60HZ,COM REGULADOR DE TENSAO E FREQUENCIA AUTOMATICA,QUADRO DE COMANDO AUTOMATICO E TANQUE DE COMBUSTIVEL DE APROXIMADAMENTE 184 LITROS COM AUTONOMIA APROXIMADA DE 14H,NA POTENCIA DE 75/60KVA (INTERMITENTE/CONTINUA).FORNECIMENTO</t>
  </si>
  <si>
    <t>GRUPO GERADOR ABERTO,PARA ENERGIA DE EMERGENCIA,TRIFASICO,220/127V FREQUENCIA 50/60HZ,COM REGULADOR DE TENSAO E FREQUENCIA AUTOMATICA,QUADRO DE COMANDO MANUAL E TANQUE DE COMBUSTIVEL DE APROXIMADAMENTE 184 LITROS COM AUTONOMIA APROXIMADA DE 14H,NA POTENCIA DE 75/60KVA (INTERMITENTE/CONTINUA).FORNECIMENTO</t>
  </si>
  <si>
    <t>GRUPO GERADOR ABERTO,PARA ENERGIA DE EMERGENCIA,TRIFASICO,380/220V FREQUENCIA 50/60HZ,COM REGULADOR DE TENSAO E FREQUENCIA AUTOMATICA,QUADRO DE COMANDO AUTOMATICO E TANQUE DE COMBUTIVEL DE APROXIMADAMENTE 184 LITROS COM AUTONOMIA APROXIMADA DE 14H,NA POTENCIA DE 75/60KVA (INTERMITENTE/CONTINUA).FORNECIMENTO</t>
  </si>
  <si>
    <t>GRUPO GERADOR ABERTO,PARA ENERGIA DE EMERGENCIA,TRIFASICO,380/220V FREQUENCIA 50/60HZ,COM REGULADOR DE TENSAO E FREQUENCIA AUTOMATICA,QUADRO DE COMANDO MANUAL E TANQUE DE COMBUSTIVEL DE APROXIMADAMENTE 184 LITROS COM AUTONOMIA APROXIMADA DE 14H,NA POTENCIA DE 75/60KVA (INTERMITENTE/CONTINUA).FORNECIMENTO</t>
  </si>
  <si>
    <t>GRUPO GERADOR ABERTO,PARA ENERGIA DE EMERGENCIA,TRIFASICO,220/127V FREQUENCIA 50/60HZ,COM REGULADOR DE TENSAO E FREQUENCIA AUTOMATICA,QUADRO DE COMANDO AUTOMATICO E TANQUE DE COMBUSTIVEL DE APROXIMADAMENTE 168 LITROS COM AUTONOMIA APROXIMADA DE 11H,NA POTENCIA DE 81/65KVA (INTERMITENTE/CONTINUA).FORNECIMENTO</t>
  </si>
  <si>
    <t>GRUPO GERADOR ABERTO,PARA ENERGIA DE EMERGENCIA,TRIFASICO,220/127V FREQUENCIA 50/60HZ,COM REGULADOR DE TENSAO E FREQUENCIA AUTOMATICA,QUADRO DE COMANDO MANUAL E TANQUE DE COMBUSTIVEL DE APROXIMADAMENTE 168 LITROS COM AUTONOMIA APROXIMADA DE 11H,NA POTENCIA DE 81/65KVA (INTERMITENTE/CONTINUA).FORNECIMENTO</t>
  </si>
  <si>
    <t>GRUPO GERADOR ABERTO,PARA ENERGIA DE EMERGENCIA,TRIFASICO,380/220V FREQUENCIA 50/60HZ,COM REGULADOR DE TENSAO E FREQUENCIA AUTOMATICA,QUADRO DE COMANDO AUTOMATICO E TANQUE DE COMBUSTIVEL DE APROXIMADAMENTE 168 LITROS COM AUTONOMIA APROXIMADA DE 11H,NA POTENCIA DE 81/65KVA (INTERMITENTE/CONTINUA).FORNECIMENTO</t>
  </si>
  <si>
    <t>GRUPO GERADOR ABERTO,PARA ENERGIA DE EMERGENCIA,TRIFASICO,380/220V FREQUENCIA 50/60HZ,COM REGULADOR DE TENSAO E FREQUENCIA AUTOMATICA,QUADRO DE COMANDO MANUAL E TANQUE DE COMBUSTIVEL DE APROXIMADAMENTE 168 LITROS COM AUTONOMIA APROXIMADA DE 11H,NA POTENCIA DE 81/65KVA (INTERMITENTE/CONTINUA).FORNECIMENTO</t>
  </si>
  <si>
    <t>GRUPO GERADOR ABERTO, PARA ENERGIA DE EMERGENCIA,TRIFASICO,220/127V FREQUENCIA 50/60HZ,COM REGULADOR DE TENSAO E FREQUENCIA AUTOMATICA,QUADRO DE COMANDO AUTOMATICO E TANQUE DE COMBUSTIVEL DE APROXIMADAMENTE 206 LITROS COM AUTONOMIA APROXIMADA DE 10H,NA POTENCIA DE 115/92KVA (INTERMITENTE/CONTINUA).FORNECIMENTO</t>
  </si>
  <si>
    <t>GRUPO GERADOR ABERTO,PARA ENERGIA DE EMERGENCIA,TRIFASICO,220/127V FREQUENCIA 50/60HZ,COM REGULADOR DE TENSAO E FREQUENCIA AUTOMATICA,QUADRO DE COMANDO MANUAL E TANQUE DE COMBUSTIVEL DE APROXIMADAMENTE 206 LITROS COM AUTONOMIA APROXIMADA DE 10H,NA POTENCIA DE 115/92KVA (INTERMITENTE/CONTINUA).FORNECIMENTO</t>
  </si>
  <si>
    <t>GRUPO GERADOR ABERTO PARA ENERGIA DE EMERGENCIA,TRIFASICO,380/220V FREQUENCIA 50/60HZ,COM REGULADOR DE TENSAO E FREQUENCIA AUTOMATICA,QUADRO DE COMANDO AUTOMATICO E TANQUE DE COMBUSTIVEL DE APROXIMADAMENTE 206 LITROS COM AUTONOMIA APROXIMADA DE 10H,NA POTENCIA DE 115/92KVA (INTERMITENTE/CONTINUA).FORNECIMENTO</t>
  </si>
  <si>
    <t>GRUPO GERADOR ABERTO,PARA ENERGIA DE EMERGENCIA,TRIFASICO,380/220V FREQUENCIA 50/60HZ,COM REGULADOR DE TENSAO E FREQUENCIA AUTOMATICA,QUADRO DE COMANDO MANUAL E TANQUE DE COMBUSTIVEL DE APROXIMADAMENTE 206 LITROS COM AUTONOMIA APROXIMADA DE 10H,NA POTENCIA DE 115/92KVA (INTERMITENTE/CONTINUA).FORNECIMENTO</t>
  </si>
  <si>
    <t>GRUPO GERADOR ABERTO,PARA ENERGIA DE EMERGENCIA,TRIFASICO,220/127V FREQUENCIA 50/60HZ,COM REGULADOR DE TENSAO E FREQUENCIA AUTOMATICA,QUADRO DE COMANDO AUTOMATICO E TANQUE DE COMBUSTIVEL DE APROXIMADAMENTE 307 LITROS COM AUTONOMIA APROXIMADA DE 9H,NA POTENCIA DE 180/144KVA (INTERMITENTE/CONTINUA).FORNECIMENTO</t>
  </si>
  <si>
    <t>GRUPO GERADOR ABERTO,PARA ENERGIA DE EMERGENCIA,TRIFASICO,220/127V FREQUENCIA 50/60HZ,COM REGULADOR DE TENSAO E FREQUENCIA AUTOMATICA,QUADRO DE COMANDO MANUAL E TANQUE DE COMBUSTIVEL DE APROXIMADAMENTE 307 LITROS COM AUTONOMIA APROXIMADA DE 9H,NA POTENCIA DE 180/144KVA (INTERMITENTE/CONTINUA).FORNECIMENTO</t>
  </si>
  <si>
    <t>GRUPO GERADOR ABERTO,PARA ENERGIA DE EMERGENCIA,TRIFASICO,380/220V FREQUENCIA 50/60HZ,COM REGULADOR DE TENSAO E FREQUENCIA AUTOMATICA,QUADRO DE COMANDO AUTOMATICO E TANQUE DE COMBUSTIVEL DE APROXIMADAMENTE 307 LITROS COM AUTONOMIA APROXIMADA DE 9H,NA POTENCIA DE 180/144KVA (INTERMITENTE/CONTINUA).FORNECIMENTO</t>
  </si>
  <si>
    <t>GRUPO GERADOR ABERTO,PARA ENERGIA DE EMERGENCIA,TRIFASICO,380/220V FREQUENCIA 50/60HZ,COM REGULADOR DE TENSAO E FREQUENCIA AUTOMATICA,QUADRO DE COMANDO MANUAL E TANQUE DE COMBUSTIVEL DE APROXIMADAMENTE 307 LITROS COM AUTONOMIA APROXIMADA DE 9H,NA POTENCIA DE 180/144KVA (INTERMITENTE/CONTINUA).FORNECIMENTO</t>
  </si>
  <si>
    <t>GRUPO GERADOR ABERTO,PARA ENERGIA DE EMERGENCIA,TRIFASICO,220/127V FREQUENCIA 50/60HZ,COM REGULADOR DE TENSAO E FREQUENCIA AUTOMATICA,QUADRO DE COMANDO AUTOMATICO E TANQUE DE COMBUSTIVEL DE APROXIMADAMENTE 310 LITROS COM AUTONOMIA APROXIMADA DE 7H,NA POTENCIA DE 260/208KVA (INTERMITENTE/CONTINUA).FORNECIMENTO</t>
  </si>
  <si>
    <t>GRUPO GERADOR ABERTO,PARA ENERGIA DE EMERGENCIA,TRIFASICO,220/127V FREQUENCIA 50/60HZ,COM REGULADOR DE TENSAO E FREQUENCIA AUTOMATICA,QUADRO DE COMANDO MANUAL E TANQUE DE COMBUSTIVEL DE APROXIMADAMENTE 310 LITROS COM AUTONOMIA APROXIMADA DE 7H,NA POTENCIA DE 260/208KVA (INTERMITENTE/CONTINUA).FORNECIMENTO</t>
  </si>
  <si>
    <t>GRUPO GERADOR ABERTO,PARA ENERGIA DE EMERGENCIA,TRIFASICO,380/220V FREQUENCIA 50/60HZ,COM REGULADOR DE TENSAO E FREQUENCIA AUTOMATICA,QUADRO DE COMANDO AUTOMATICO E TANQUE DE COMBUSTIVEL DE APROXIMADAMENTE 310 LITROS COM AUTONOMIA APROXIMADA DE 7H,NA POTENCIA DE 260/208KVA (INTERMITENTE/CONTINUA).FORNECIMENTO</t>
  </si>
  <si>
    <t>GRUPO GERADOR ABERTO,PARA ENERGIA DE EMERGENCIA,TRIFASICO,380/220V FREQUENCIA 50/60HZ,COM REGULADOR DE TENSAO E FREQUENCIA AUTOMATICA,QUADRO DE COMANDO MANUAL E TANQUE DE COMBUSTIVEL DE APROXIMADAMENTE 310 LITROS COM AUTONOMIA APROXIMADA DE 7H,NA POTENCIA DE 260/208KVA (INTERMITENTE/CONTINUA).FORNECIMENTO</t>
  </si>
  <si>
    <t>GRUPO GERADOR ABERTO,PARA ENERGIA DE EMERGENCIA,TRIFASICO,220/127V FREQUENCIA 50/60HZ,COM REGULADOR DE TENSAO E FREQUENCIA AUTOMATICA,QUADRO DE COMANDO AUTOMATICO E TANQUE DE COMBUSTIVEL DE APROXIMADAMENTE 443 LITROS COM AUTONOMIA APROXIMADA DE 7H,NA POTENCIA DE 360/288KVA (INTERMITENTE/CONTINUA).FORNECIMENTO</t>
  </si>
  <si>
    <t>GRUPO GERADOR ABERTO,PARA ENERGIA DE EMERGENCIA,TRIFASICO,220/127V FREQUENCIA 50/60HZ,COM REGULADOR DE TENSAO E FREQUENCIA AUTOMATICA,QUADRO DE COMANDO MANUAL E TANQUE DE COMBUSTIVEL DE APROXIMADAMENTE 443 LITROS COM AUTONOMIA APROXIMADA DE 7H,NA POTENCIA DE 360/288KVA (INTERMITENTE/CONTINUA).FORNECIMENTO</t>
  </si>
  <si>
    <t>GRUPO GERADOR ABERTO,PARA ENERGIA DE EMERGENCIA,TRIFASICO,380/220V FREQUENCIA 50/60HZ,COM REGULADOR DE TENSAO E FREQUENCIA AUTOMATICA,QUADRO DE COMANDO AUTOMATICO E TANQUE DE COMBUSTIVEL DE APROXIMADAMENTE 443 LITROS COM AUTONOMIA APROXIMADA DE 7H,NA POTENCIA DE 360/288KVA (INTERMITENTE/CONTINUA).FORNECIMENTO</t>
  </si>
  <si>
    <t>GRUPO GERADOR ABERTO PARA ENERGIA DE EMERGENCIA,TRIFASICO,380/220V FREQUENCIA 50/60HZ,COM REGULADOR DE TENSAO E FREQUENCIA AUTOMATICA,QUADRO DE COMANDO MANUAL E TANQUE DE COMBUSTIVEL DE APROXIMADAMENTE 443 LITROS COM AUTONOMIA APROXIMADA DE 7H,NA POTENCIA DE 360/288KVA (INTERMITENTE/CONTINUA).FORNECIMENTO</t>
  </si>
  <si>
    <t>GRUPO GERADOR ABERTO,PARA ENERGIA DE EMERGENCIA,TRIFASICO,220/127V FREQUENCIA 50/60HZ,COM REGULADOR DE TENSAO E FREQUENCIA AUTOMATICA,QUADRO DE COMANDO AUTOMATICO E TANQUE DE COMBUSTIVEL DE APROXIMADAMENTE 463 LITROS COM AUTONOMIA APROXIMADA DE 6H,NA POTENCIA DE 460/370KVA (INTERMITENTE/CONTINUA).FORNECIMENTO</t>
  </si>
  <si>
    <t>GRUPO GERADOR ABERTO,PARA ENERGIA DE EMERGENCIA,TRIFASICO,220/127V FREQUENCIA 50/60HZ,COM REGULADOR DE TENSAO E FREQUENCIA AUTOMATICA,QUADRO DE COMANDO MANUAL E TANQUE DE COMBUSTIVEL DE APROXIMADAMENTE 463 LITROS COM AUTONOMIA APROXIMADA DE 6H,NA POTENCIA DE 460/370KVA (INTERMITENTE/CONTINUA).FORNECIMENTO</t>
  </si>
  <si>
    <t>GRUPO GERADOR ABERTO PARA ENERGIA DE EMERGENCIA,TRIFASICO,380/220V FREQUENCIA 50/60HZ,COM REGULADOR DE TENSAO E FREQUENCIA AUTOMATICA,QUADRO DE COMANDO AUTOMATICO E TANQUE DE COMBUSTIVEL DE APROXIMADAMENTE 463 LITROS COM AUTONOMIA APROXIMADA DE 6H,NA POTENCIA DE 460/370KVA (INTERMITENTE/CONTINUA).FORNECIMENTO</t>
  </si>
  <si>
    <t>GRUPO GERADOR ABERTO,PARA ENERGIA DE EMERGENCIA,TRIFASICO,380/220V FREQUENCIA 50/60HZ,COM REGULADOR DE TENSAO E FREQUENCIA AUTOMATICA,QUADRO DE COMANDO MANUAL E TANQUE DE COMBUSTIVEL DE APROXIMADAMENTE 463 LITROS COM AUTONOMIA APROXIMADA DE 6H,NA POTENCIA DE 460/370KVA (INTERMITENTE/CONTINUA).FORNECIMENTO</t>
  </si>
  <si>
    <t>GRUPO GERADOR ABERTO,PARA ENERGIA DE EMERGENCIA,TRIFASICO,220/127V FREQUENCIA 50/60HZ,COM REGULADOR DE TENSAO E FREQUENCIA AUTOMATICA,QUADRO DE COMANDO AUTOMATICO E TANQUE DE COMBUSTIVEL DE APROXIMADAMENTE 568 LITROS COM AUTONOMIA APROXIMADA DE 5H,NA POTENCIA DE 650/520 KVA (INTERMITENTE/CONTINUA).FORNECIMENTO</t>
  </si>
  <si>
    <t>GRUPO GERADOR ABERTO,PARA ENERGIA DE EMERGENCIA,TRIFASICO,220/127V FREQUENCIA 50/60HZ,COM REGULADOR DE TENSAO E FREQUENCIA AUTOMATICA,QUADRO DE COMANDO MANUAL E TANQUE DE COMBUSTIVEL DE APROXIMADAMENTE 568 LITROS COM AUTONOMIA APROXIMADA DE 5H,NA POTENCIA DE 650/520KVA (INTERMITENTE/CONTINUA).FORNECIMENTO</t>
  </si>
  <si>
    <t>GRUPO GERADOR ABERTO,PARA ENERGIA DE EMERGENCIA,TRIFASICO,380/220V FREQUENCIA 50/60HZ,COM REGULADOR DE TENSAO E FREQUENCIA AUTOMATICA,QUADRO DE COMANDO AUTOMATICO E TANQUE DE COMBUSTIVEL DE APROXIMADAMENTE 568 LITROS COM AUTONOMIA APROXIMADA DE 5H,NA POTENCIA DE 650/520KVA (INTERMITENTE/CONTINUA).FORNECIMENTO</t>
  </si>
  <si>
    <t>GRUPO GERADOR ABERTO,PARA ENERGIA DE EMERGENCIA,TRIFASICO,380/220V FREQUENCIA 50/60HZ,COM REGULADOR DE TENSAO E FREQUENCIA AUTOMATICA,QUADRO DE COMANDO MANUAL E TANQUE DE COMBUSTIVEL DE APROXIMADAMENTE 568 LITROS COM AUTONOMIA APROXIMADA DE 5H,NA POTENCIA DE 650/520KVA (INTERMITENTE/CONTINUA).FORNECIMENTO</t>
  </si>
  <si>
    <t>GRUPO GERADOR ABERTO PARA ENERGIA DE EMERGENCIA,TRIFASICO,220/127V FREQUENCIA 50/60HZ,COM REGULADOR DE TENSAO E FREQUENCIA AUTOMATICA,QUADRO DE COMANDO AUTOMATICO E TANQUE DE COMBUSTIVEL DE APROXIMADAMENTE 500 LITROS COM AUTONOMIA APROXIMADA DE 4H,NA POTENCIA DE 700/560KVA (INTERMITENTE/CONTINUA).FORNECIMENTO</t>
  </si>
  <si>
    <t>GRUPO GERADOR ABERTO,PARA ENERGIA DE EMERGENCIA,TRIFASICO,220/127V FREQUENCIA 50/60HZ,COM REGULADOR DE TENSAO E FREQUENCIA AUTOMATICA,QUADRO DE COMANDO MANUAL E TANQUE DE COMBUSTIVEL DE APROXIMADAMENTE 500 LITROS COM AUTONOMIA APROXIMADA DE4H,NA POTENCIA DE 700/560KVA (INTERMITENTE/CONTINUA).FORNECIMENTO</t>
  </si>
  <si>
    <t>GRUPO GERADOR ABERTO,PARA ENERGIA DE EMERGENCIA,TRIFASICO,380/220V FREQUENCIA 50/60HZ,COM REGULADOR DE TENSAO E FREQUENCIA AUTOMATICA,QUADRO DE COMANDO AUTOMATICO E TANQUE DE COMBUSTIVEL DE APROXIMADAMENTE 500 LITROS COM AUTONOMIA APROXIMADA DE 4H,NA POTENCIA DE 700/560KVA (INTERMITENTE/CONTINUA).FORNECIMENTO</t>
  </si>
  <si>
    <t>GRUPO GERADOR ABERTO,PARA ENERGIA DE EMERGENCIA,TRIFASICO,380/220V FREQUENCIA 50/60HZ,COM REGULADOR DE TENSAO E FREQUENCIA AUTOMATICA,QUADRO DE COMANDO MANUAL E TANQUE DE COMBUSTIVEL DE APROXIMADAMENTE 500 LITROS COM AUTONOMIA APROXIMADA DE 4H,NA POTENCIA DE 700/560KVA (INTERMITENTE/CONTINUA).FORNECIMENTO</t>
  </si>
  <si>
    <t>GRUPO GERADOR ABERTO PARA ENERGIA DE EMERGENCIA,TRIFASICO,220/127V FREQUENCIA 50/60HZ,COM REGULADOR DE TENSAO E FREQUENCIA AUTOMATICA,QUADRO DE COMANDO AUTOMATICO E TANQUE DE COMBUSTIVEL DE APROXIMADAMENTE DE 500 LITROS COM AUTONOMIA APROXIMADA DE 3H,NA POTENCIA DE 1000/800KVA (INTERMITENTE/CONTINUA).FORNECIMENTO</t>
  </si>
  <si>
    <t>GRUPO GERADOR ABERTO,PARA ENERGIA DE EMERGENCIA,TRIFASICO,220/127V FREQUENCIA 50/60HZ,COM REGULADOR DE TENSAO E FREQUENCIA AUTOMATICA,QUADRO DE COMANDO MANUAL E TANQUE DE COMBUSTIVEL DE APROXIMADAMENTE 500 LITROS COM AUTONOMIA APROXIMADA DE 3H,NA POTENCIA DE 1000/800KVA (INTERMITENTE/CONTINUA).FORNECIMENTO</t>
  </si>
  <si>
    <t>GRUPO GERADOR ABERTO,PARA ENERGIA DE EMERGENCIA,TRIFASICO,380/220V FREQUENCIA 50/60HZ,COM REGULADOR DE TENSAO E FREQUENCIA AUTOMATICA,QUADRO DE COMANDO AUTOMATICO E TANQUE DE COMBUSTIVEL DE APROXIMADAMENTE 500 LITROS COM AUTONOMIA APROXIMADA DE 3H,NA POTENCIA DE 1000/800KVA (INTERMITENTE/CONTINUA).FORNECIMENTO</t>
  </si>
  <si>
    <t>GRUPO GERADOR ABERTO,PARA ENERGIA DE EMERGENCIA,TRIFASICO,380/220V FREQUENCIA 50/60HZ,COM REGULADOR DE TENSAO E FREQUENCIA AUTOMATICA,QUADRO DE COMANDO MANUAL E TANQUE DE COMBUSTIVEL DE APROXIMADAMENTE 500 LITROS COM AUTONOMIA APROXIMADA DE 3H,NA POTENCIA DE 1000/800KVA (INTERMITENTE/CONTINUA).FORNECIMENTO</t>
  </si>
  <si>
    <t>BOMBA HIDRAULICA CENTRIFUGA,COM MOTOR ELETRICO,POTENCIA DE 1/3CV,EXCLUSIVE ACESSORIOS.FORNECIMENTO E COLOCACAO</t>
  </si>
  <si>
    <t>BOMBA HIDRAULICA CENTRIFUGA,COM MOTOR ELETRICO,POTENCIA DE 0,5CV,EXCLUSIVE ACESSORIOS.FORNECIMENTO E COLOCACAO</t>
  </si>
  <si>
    <t>BOMBA HIDRAULICA CENTRIFUGA,COM MOTOR ELETRICO,POTENCIA DE 3/4CV,EXCLUSIVE ACESSORIOS.FORNECIMENTO E COLOCACAO</t>
  </si>
  <si>
    <t>BOMBA HIDRAULICA CENTRIFUGA,COM MOTOR ELETRICO,POTENCIA DE 1CV,EXCLUSIVE ACESSORIOS.FORNECIMENTO E COLOCACAO</t>
  </si>
  <si>
    <t>BOMBA HIDRAULICA CENTRIFUGA,COM MOTOR ELETRICO,POTENCIA DE 1,5CV,EXCLUSIVE ACESSORIOS.FORNECIMENTO E COLOCACAO</t>
  </si>
  <si>
    <t>BOMBA HIDRAULICA CENTRIFUGA,COM MOTOR ELETRICO,POTENCIA DE 2CV,EXCLUSIVE ACESSORIOS.FORNECIMENTO E COLOCACAO</t>
  </si>
  <si>
    <t>BOMBA HIDRAULICA CENTRIFUGA,COM MOTOR ELETRICO,POTENCIA DE 3CV,EXCLUSIVE ACESSORIOS.FORNECIMENTO E COLOCACAO</t>
  </si>
  <si>
    <t>BOMBA HIDRAULICA CENTRIFUGA,COM MOTOR ELETRICO,POTENCIA DE 5CV,EXCLUSIVE ACESSORIOS.FORNECIMENTO E COLOCACAO</t>
  </si>
  <si>
    <t>BOMBA HIDRAULICA CENTRIFUGA,COM MOTOR ELETRICO,POTENCIA DE 7,5CV,EXCLUSIVE ACESSORIOS.FORNECIMENTO E COLOCACAO</t>
  </si>
  <si>
    <t>BOMBA HIDRAULICA CENTRIFUGA,COM MOTOR ELETRICO,POTENCIA DE 10CV,EXCLUSIVE ACESSORIOS.FORNECIMENTO E COLOCACAO</t>
  </si>
  <si>
    <t>BOMBA CENTRIFUGA SUBMERSA,PARA AGUAS SERVIDAS,DE 0,5CV,110/220V.FORNECIMENTO E COLOCACAO</t>
  </si>
  <si>
    <t>BOMBA CENTRIFUGA SUBMERSA,PARA AGUAS SERVIDAS,DE 1CV,110/220V.FORNECIMENTO E COLOCACAO</t>
  </si>
  <si>
    <t>BOMBA CENTRIFUGA SUBMERSA,PARA AGUAS SERVIDAS,DE 2CV,220V.FORNECIMENTO E COLOCACAO</t>
  </si>
  <si>
    <t>BOMBA CENTRIFUGA SUBMERSA,PARA AGUAS SERVIDAS,DE 3CV,220/380V.FORNECIMENTO E COLOCACAO</t>
  </si>
  <si>
    <t>BOMBA CENTRIFUGA SUBMERSA,PARA AGUAS SERVIDAS,DE 4CV,220/380V.FORNECIMENTO E COLOCACAO</t>
  </si>
  <si>
    <t>BOMBA CENTRIFUGA SUBMERSA(ROBUSTA)PARA AGUAS FECAIS(ESGOTOSDOMESTICOS)DE 0,5CV,110/220V.FORNECIMENTO E COLOCACAO</t>
  </si>
  <si>
    <t>BOMBA CENTRIFUGA SUBMERSA(ROBUSTA)PARA AGUAS FECAIS(ESGOTOSDOMESTICOS)DE 1CV,220V.FORNECIMENTO E COLOCACAO</t>
  </si>
  <si>
    <t>BOMBA CENTRIFUGA SUBMERSA(ROBUSTA)PARA AGUAS FECAIS(ESGOTOSDOMESTICOS)DE 2CV,220V.FORNECIMENTO E COLOCACAO</t>
  </si>
  <si>
    <t>BOMBA AUTOASPIRANTE,PARA AGUA LIMPA,DE 1/4CV.FORNECIMENTO ECOLOCACAO</t>
  </si>
  <si>
    <t>BOMBA AUTO-ASPIRANTE,PARA AGUA LIMPA,DE 0,5CV.FORNECIMENTO ECOLOCACAO</t>
  </si>
  <si>
    <t>BOMBA AUTO-ASPIRANTE,PARA AGUA LIMPA,DE 1CV.FORNECIMENTO E COLOCACAO</t>
  </si>
  <si>
    <t>CONDICIONADOR DE AR TIPO SPLIT 9000 BTU'S COMPREENDENDO 1 CONDENSADOR E 1 EVAPORADOR(VIDE INSTALACAO,ASSENTAMENTO E INTERLIGACOES FAMILIA 15.005).FORNECIMENTO</t>
  </si>
  <si>
    <t>CONDICIONADOR DE AR TIPO SPLIT 12000 BTU'S COMPREENDENDO 1 CONDENSADOR E 1 EVAPORADOR(VIDE INSTALACAO,ASSENTAMENTO E INTERLIGACOES FAMILIA 15.005).FORNECIMENTO</t>
  </si>
  <si>
    <t>CONDICIONADOR DE AR TIPO SPLIT 18000 BTU'S COMPREENDENDO 1 CONDENSADOR E 1 EVAPORADOR(VIDE INSTALACAO,ASSENTAMENTO E INTERLIGACOES FAMILIA 15.005).FORNECIMENTO</t>
  </si>
  <si>
    <t>CONDICIONADOR DE AR TIPO SPLIT 18000 BTU'S COMPREENDENDO 1 CONDENSADOR E 2 EVAPORADORES(VIDE INSTALACAO,ASSENTAMENTO E INTERLIGACOES FAMILIA 15.005).FORNECIMENTO</t>
  </si>
  <si>
    <t>CONDICIONADOR DE AR TIPO SPLIT 24000 BTU'S COMPREENDENDO 1 CONDENSADOR E 1 EVAPORADOR(VIDE INSTALACAO,ASSENTAMENTO E INTERLIGACOES FAMILIA 15.005).FORNECIMENTO</t>
  </si>
  <si>
    <t>CONDICIONADOR DE AR TIPO SPLIT 24000 BTU'S COMPREENDENDO 1 CONDENSADOR E 2 EVAPORADORES(VIDE INSTALACAO,ASSENTAMENTO E INTERLIGACOES FAMILIA 15.005).FORNECIMENTO</t>
  </si>
  <si>
    <t>CONDICIONADOR DE AR TIPO SPLIT 30000 BTU'S COMPREENDENDO 1 CONDENSADOR E 1 EVAPORADOR(VIDE INSTALACAO,ASSENTAMENTO E INTERLIGACOES FAMILIA 15.005).FORNECIMENTO</t>
  </si>
  <si>
    <t>CONDICIONADOR DE AR TIPO SPLIT 36000 BTU'S COMPREENDENDO 1 CONDENSADOR E  1 EVAPORADOR(VIDE INSTALACAO,ASSENTAMENTO E INTERLIGACOES FAMILIA 15.005).FORNECIMENTO</t>
  </si>
  <si>
    <t>CONDICIONADOR DE AR TIPO SPLIT 48000 BTU'S COMPREENDENDO 1 CONDENSADOR E 1 EVAPORADOR(VIDE INSTALACAO,ASSENTAMENTO E INTERLIGACOES FAMILIA 15.005).FORNECIMENTO</t>
  </si>
  <si>
    <t>CONDICIONADOR DE AR TIPO SPLIT 60000 BTU'S COMPREENDENDO 1 CONDENSADOR E 1 EVAPORADOR(VIDE INSTALACAO,ASSENTAMENTO E INTERLIGACOES FAMILIA 15.005).FORNECIMENTO</t>
  </si>
  <si>
    <t>SISTEMA DE AR CONDICIONADO CENTRAL,TIPO "SELF CONTAINED",CONDENSACAO A AR,PARA AREAS DE CONFORTO TERMICO,CONFORME ABNT NBR 16401,ATE 10TR,INCLUSIVE PROJETO</t>
  </si>
  <si>
    <t>SISTEMA DE AR CONDICIONADO CENTRAL,TIPO "SELF CONTAINED",CONDENSACAO A AR,PARA AREAS DE CONFORTO TERMICO,CONFORME ABNT NBR 16401,DE 10,1 ATE 15TR,INCLUSIVE PROJETO</t>
  </si>
  <si>
    <t>SISTEMA DE AR CONDICIONADO CENTRAL,TIPO "SELF CONTAINED",CONDENSACAO A AR,PARA AREAS DE CONFORTO TERMICO,CONFORME ABNT NBR 16401,DE 15,1 ATE 20TR,INCLUSIVE PROJETO</t>
  </si>
  <si>
    <t>SISTEMA DE AR CONDICIONADO CENTRAL,TIPO "SELF CONTAINED",CONDENSACAO A AR,PARA AREAS DE CONFORTO TERMICO,CONFORME ABNT NBR 16401,DE 20,1 ATE 25TR,INCLUSIVE PROJETO</t>
  </si>
  <si>
    <t>SISTEMA DE AR CONDICIONADO CENTRAL,TIPO "SELF CONTAINED",CONDENSACAO A AR,PARA AREAS DE CONFORTO TERMICO,CONFORME ABNT NBR 16401,DE 25,1 ATE 30TR,INCLUSIVE PROJETO</t>
  </si>
  <si>
    <t>SISTEMA DE AR CONDICIONADO CENTRAL,TIPO "SELF CONTAINED",CONDENSACAO A AR,PARA AREAS DE CONFORTO TERMICO,CONFORME ABNT NBR 16401,DE 30,1 ATE 40TR,INCLUSIVE PROJETO</t>
  </si>
  <si>
    <t>SISTEMA DE AR CONDICIONADO CENTRAL,TIPO SPLIT "BUILT IN",COM REDE DE DUTOS DE INSUFLAMENTO E DE AR EXTERIOR PARA RENOVACAO,PARA AREAS DE CONFORTO TERMICO,CONFORME ABNT NBR 16401,ATE 10TR,INCLUSIVE PROJETO</t>
  </si>
  <si>
    <t>SISTEMA DE AR CONDICIONADO CENTRAL,TIPO SPLIT "BUILT IN",COM REDE DE DUTOS DE INSUFLAMENTO E DE AR EXTERIOR PARA RENOVACAO,PARA AREAS DE CONFORTO TERMICO,CONFORME ABNT NBR 16401,DE 10,1 ATE 15TR,INCLUSIVE PROJETO</t>
  </si>
  <si>
    <t>SISTEMA DE AR CONDICIONADO CENTRAL,TIPO SPLIT "BUILT IN",COM REDE DE DUTOS DE INSUFLAMENTO E DE AR EXTERIOR PARA RENOVACAO,PARA AREAS DE CONFORTO TERMICO,CONFORME ABNT NBR 16401,DE 15,1 ATE 20TR,INCLUSIVE PROJETO</t>
  </si>
  <si>
    <t>SISTEMA DE AR CONDICIONADO CENTRAL,TIPO SPLIT "BUILT IN",COM REDE DE DUTOS DE INSUFLAMENTO E DE AR EXTERIOR PARA RENOVACAO,PARA AREAS DE CONFORTO TERMICO,CONFORME ABNT NBR 16401,DE 20,1 ATE 25TR,INCLUSIVE PROJETO</t>
  </si>
  <si>
    <t>SISTEMA DE AR CONDICIONADO CENTRAL,TIPO SPLIT "BUILT IN",COM REDE DE DUTOS DE INSUFLAMENTO E DE AR EXTERIOR PARA RENOVACAO,PARA AREAS DE CONFORTO TERMICO,CONFORME ABNT NBR 16401,DE 25,1 ATE 30TR,INCLUSIVE PROJETO</t>
  </si>
  <si>
    <t>SISTEMA DE AR CONDICIONADO CENTRAL,TIPO SPLIT "BUILT IN",COM REDE DE DUTOS DE INSUFLAMENTO E DE AR EXTERIOR PARA RENOVACAO,PARA AREAS DE CONFORTO TERMICO,CONFORME ABNT NBR 16401,DE 30,1 ATE 40TR,INCLUSIVE PROJETO</t>
  </si>
  <si>
    <t>SISTEMA DE AR CONDICIONADO CENTRAL,TIPO "CHILLER",CONDENSACAO A AR,PARA AREAS DE CONFORTO TERMICO,CONFORME ABNT NBR 16401,ATE 50TR,INCLUSIVE PROJETO</t>
  </si>
  <si>
    <t>SISTEMA DE AR CONDICIONADO CENTRAL,TIPO "CHILLER",CONDENSACAO A AR,PARA AREAS DE CONFORTO TERMICO,CONFORME ABNT NBR 16401,DE 50,1 ATE 100TR,INCLUSIVE PROJETO</t>
  </si>
  <si>
    <t>SISTEMA DE AR CONDICIONADO CENTRAL,TIPO "CHILLER",CONDENSACAO A AR,PARA AREAS DE CONFORTO TERMICO,CONFORME ABNT NBR 16401,DE 100,1 ATE 150TR,INCLUSIVE PROJETO</t>
  </si>
  <si>
    <t>SISTEMA DE AR CONDICIONADO CENTRAL,TIPO "CHILLER",CONDENSACAO A AR,PARA AREAS DE CONFORTO TERMICO,CONFORME ABNT NBR 16401,DE 150,1 ATE 200TR,INCLUSIVE PROJETO</t>
  </si>
  <si>
    <t>SISTEMA DE AR CONDICIONADO CENTRAL,TIPO "CHILLER",CONDENSACAO A AR,PARA AREAS DE CONFORTO TERMICO,CONFORME ABNT NBR 16401,DE 200,1 ATE 250TR,INCLUSIVE PROJETO</t>
  </si>
  <si>
    <t>SISTEMA DE AR CONDICIONADO CENTRAL,TIPO "CHILLER",CONDENSACAO A AR,PARA AREAS DE CONFORTO TERMICO,CONFORME ABNT NBR 16401,DE 250,1 ATE 300TR,INCLUSIVE PROJETO</t>
  </si>
  <si>
    <t>SISTEMA DE AR CONDICIONADO CENTRAL,TIPO "CHILLER",CONDENSACAO A AR,PARA AREAS DE CONFORTO TERMICO,CONFORME ABNT NBR 16401,DE 300,1 ATE 350TR,INCLUSIVE PROJETO</t>
  </si>
  <si>
    <t>SISTEMA DE AR CONDICIONADO CENTRAL,TIPO "CHILLER",CONDENSACAO A AR,PARA AREAS DE CONFORTO TERMICO,CONFORME ABNT NBR 16401,DE 350,1 ATE 400TR,INCLUSIVE PROJETO</t>
  </si>
  <si>
    <t>SISTEMA DE AR CONDICIONADO CENTRAL,TIPO "CHILLER",CONDENSACAO A AR,PARA UNIDADES MEDICAS ASSISTENCIAIS,CONFORME ABNT NBR7256,ATE 50TR,INCLUSIVE PROJETO</t>
  </si>
  <si>
    <t>SISTEMA DE AR CONDICIONADO CENTRAL,TIPO "CHILLER",CONDENSACAO A AR,PARA UNIDADES MEDICAS ASSISTENCIAIS,CONFORME ABNT NBR7256,DE 50,1 ATE 100TR,INCLUSIVE PROJETO</t>
  </si>
  <si>
    <t>SISTEMA DE AR CONDICIONADO CENTRAL,TIPO "CHILLER",CONDENSACAO A AR,PARA UNIDADES MEDICAS ASSISTENCIAIS,CONFORME ABNT NBR7256,DE 100,1 ATE 150TR,INCLUSIVE PROJETO</t>
  </si>
  <si>
    <t>SISTEMA DE AR CONDICIONADO CENTRAL,TIPO "CHILLER",CONDENSACAO A AR,PARA UNIDADES MEDICAS ASSISTENCIAIS,CONFORME ABNT NBR7256,DE 150,1 ATE 200TR,INCLUSIVE PROJETO</t>
  </si>
  <si>
    <t>SISTEMA DE AR CONDICIONADO CENTRAL,TIPO "CHILLER",CONDENSACAO A AR,PARA UNIDADES MEDICAS ASSISTENCIAIS,CONFORME ABNT NBR7256,DE 200,1 ATE 250TR,INCLUSIVE PROJETO</t>
  </si>
  <si>
    <t>SISTEMA DE AR CONDICIONADO CENTRAL,TIPO "CHILLER",CONDENSACAO A AR,PARA UNIDADES MEDICAS ASSISTENCIAIS,CONFORME ABNT NBR 7256,DE 250,1 ATE 300TR,INCLUSIVE PROJETO</t>
  </si>
  <si>
    <t>SISTEMA DE AR CONDICIONADO CENTRAL,TIPO "CHILLER",CONDENSACAO A AR,PARA UNIDADES MEDICAS ASSISTENCIAIS,CONFORME ABNT NBR 7256,DE 300,1 ATE 350TR,INCLUSIVE PROJETO</t>
  </si>
  <si>
    <t>SISTEMA DE AR CONDICIONADO CENTRAL,TIPO "CHILLER",CONDENSACAO A AR,PARA UNIDADES MEDICAS ASSISTENCIAIS,CONFORME ABNT NBR 7256,DE 350,1 ATE 400TR,INCLUSIVE PROJETO</t>
  </si>
  <si>
    <t>GELADEIRA TIPO COMERCIAL,COM 4 PORTAS EM SERVICO E 25 PES CUBICOS UTILIZAVEIS,REVESTIDA EXTERNAMENTE EM ACO INOXIDAVEL,COM UNIDADE FRIGORIFICA ACIONADA POR MOTOR DE 0,5CV.FORNECIMENTO</t>
  </si>
  <si>
    <t>FREEZER HORIZONTAL,EM CHAPA DE ACO PINTADO,TAMPA UNICA,CAPACIDADE APROXIMADA DE 300L.FORNECIMENTO</t>
  </si>
  <si>
    <t>FREEZER HORIZONTAL,EM CHAPA DE ACO PINTADO,COM 2 TAMPAS,CAPACIDADE APROXIMADA DE 400L.FORNECIMENTO</t>
  </si>
  <si>
    <t>PORTA FRIGORIFICA GIRATORIA PARA RESFRIADOS,MEDINDO 800X1800MM,REVESTIDA INTERNA E EXTERNAMENTE EM CHAPA ACO INOX AISI 430,NUCLEO ISOLANTE EM POLIURETANO COM 60MM,BATENTE EM MADEIRA DE LEI,REVESTIDA COM CHAPA DE ACABAMENTO,FERRAGENS GIRATORIA EM METAL CROMADO.FORNECIMENTO E COLOCACAO</t>
  </si>
  <si>
    <t>PORTA FRIGORIFICA GIRATORIA PARA CONGELADOS,800X1800MM,REVESTIDA INTERNA E EXTERNAMENTE EM CHAPA DE ACO INOX AISI 430,NUCLEO ISOLANTE EM POLIURETANO COM 80MM,BATENTE EM MADEIRA DEDE LEI,REVESTIDA COM CHAPA DE ACABAMENTO,FERRAGENS GIRATORIA EM METAL CROMADO.FORNECIMENTO E COLOCACAO</t>
  </si>
  <si>
    <t>BOTIJAO DE GAS ENGARRAFADO(GLP),CAPACIDADE PARA 13KG.O CUSTO INCLUI O BOTIJAO E O GAS.FORNECIMENTO</t>
  </si>
  <si>
    <t>BOTIJAO DE GAS ENGARRAFADO(GLP),CAPACIDADE PARA 45KG.O CUSTO INCLUI O BOTIJAO E O GAS.FORNECIMENTO</t>
  </si>
  <si>
    <t>SISTEMA DE PRESSURIZACAO,COM 02 BOMBAS CENTRIFUGAS DE 5CV/220V,INCLUSIVE TUBULACOES DE SUCCAO,RECALQUE E DISTRIBUICAO COM CONEXOES,PRESSOSTATO,MANOMETRO,TANQUE DE PRESSAO,QUADRO DE COMANDO,EXCLUSIVE CASA DE MAQUINAS (VIDE ITEM 18.024.0050).FORNECIMENTO E INSTALACAO</t>
  </si>
  <si>
    <t>SISTEMA DE PRESSURIZACAO,COM 02 BOMBAS DE 7,5CV/220V,INCLUSIVE TUBULACOES DE SUCCAO,RECALQUE E DISTRIBUICAO COM CONEXOES,PRESSOSTATO,MANOMETRO,TANQUE DE PRESSAO,QUADRO DE COMANDO,EXCLUSIVE CASA DE MAQUINAS (VIDE ITEM 18.024.0050).FORNECIMENTO E INSTALACAO</t>
  </si>
  <si>
    <t>SISTEMA DE PRESSURIZACAO,COM 02 BOMBAS DE 10CV/220V,INCLUSIVE TUBULACOES DE SUCCAO,RECALQUE E DISTRIBUICAO COM CONEXOES,PRESSOSTATO,MANOMETRO,TANQUE DE PRESSAO,QUADRO DE COMANDO,EXCLUSIVE CASA DE MAQUINAS (VIDE ITEM 18.024.0050).FORNECIMENTO E INSTALACAO</t>
  </si>
  <si>
    <t>EXAUSTOR TUBO AXIAL,ACIONAMENTO DIRETO,DIAMETRO DE 300MM,HELICE DE 6 PALETAS,FABRICADA EM CHAPA DE ACO CARBONO.FORNECIMENTO E COLOCACAO</t>
  </si>
  <si>
    <t>EXAUSTOR TUBO AXIAL,ACIONAMENTO DIRETO,DIAMETRO DE 400MM,HELICE DE 6 PALETAS,FABRICADA EM CHAPA DE ACO CARBONO.FORNECIMENTO E COLOCACAO</t>
  </si>
  <si>
    <t>EXAUSTOR TUBO AXIAL,ACIONAMENTO DIRETO,DIAMETRO DE 500MM,HELICE DE 6 PALETAS,FABRICADAS EM CHAPA DE ACO CARBONO.FORNECIMENTO E COLOCACAO</t>
  </si>
  <si>
    <t>EXAUSTOR TUBO AXIAL,ACIONAMENTO DIRETO,DIAMETRO DE 600MM,HELICE DE 6 PALETAS,FABRICADA EM CHAPA DE ACO CARBONO.FORNECIMENTO E COLOCACAO</t>
  </si>
  <si>
    <t>EXAUSTOR TUBO AXIAL,ACIONAMENTO DIRETO,DIAMETRO DE 800MM,HELICE DE 6 PALETAS,FABRICADA EM CHAPA DE ACO CARBONO.FORNECIMENTO E COLOCACAO</t>
  </si>
  <si>
    <t>EXAUSTOR TUBO AXIAL,ACIONAMENTO DIRETO,DIAMETRO DE 1000MM,HELICE DE 6 PALETAS,FABRICADA EM CHAPA DE ACO CARBONO.FORNECIMENTO E COLOCACAO</t>
  </si>
  <si>
    <t>MICRO EXAUSTOR,INCLUSIVE VENEZIANAS,ADAPTADOR E TUBO FLEXIVEL,PARA AMBIENTES ATE 7M3.FORNECIMENTO E COLOCACAO</t>
  </si>
  <si>
    <t>MICRO EXAUSTOR,INCLUSIVE VENEZIANAS,ADAPTADOR E TUBO FLEXIVEL,PARA AMBIENTES ATE 10M3.FORNECIMENTO E COLOCACAO</t>
  </si>
  <si>
    <t>EXAUSTORES CENTRIFUGOS,TIPO LIMIT LOAD,SIMPLES ASPIRACAO E ACIONAMENTO INDIRETO,FABRICADO EM CHAPA DE ACO CARBONO,1 CV/220V.FORNECIMENTO E COLOCACAO</t>
  </si>
  <si>
    <t>EXAUSTORES CENTRIFUGOS,TIPO LIMIT LOAD,SIMPLES ASPIRACAO E ACIONAMENTO INDIRETO,FABRICADO EM CHAPA DE ACO CARBONO,2CV/220V.FORNECIMENTO E COLOCACAO</t>
  </si>
  <si>
    <t>EXAUSTORES CENTRIFUGOS,TIPO LIMIT LOAD,SIMPLES ASPIRACAO E ACIONAMENTO INDIRETO,FABRICADO EM CHAPA DE ACO CARBONO,3CV/220V.FORNECIMENTO E COLOCACAO</t>
  </si>
  <si>
    <t>EXAUSTORES CENTRIFUGOS,TIPO LIMIT LOAD,SIMPLES ASPIRACAO E ACIONAMENTO INDIRETO,FABRICADO EM CHAPA DE ACO CARBONO,5CV/220V.FORNECIMENTO E COLOCACAO</t>
  </si>
  <si>
    <t>EXAUSTOR CENTRIFUGO DE SIMPLES ASPIRACAO,ROTOR "SIROCCO" DE3000M3/H, 1/2CV/VI POLOS/3F/220V/60HZ,PRESSAO ESTATICA DE 20MMCA,COM DIAMETRO DE 35CM.FORNECIMENTO E COLOCACAO</t>
  </si>
  <si>
    <t>EXAUSTOR CENTRIFUGO DE SIMPLES ASPIRACAO,ROTOR "SIROCCO" DE4000M3/H, 3/4CV/VI POLOS/3F/220V/60HZ,PRESSAO ESTATICA DE 20MMCA,COM DIAMETRO DE 40CM.FORNECIMENTO E COLOCACAO</t>
  </si>
  <si>
    <t>EXAUSTOR CENTRIFUGO DE SIMPLES ASPIRACAO,ROTOR "SIROCCO" DE7000M3/H, 1,0CV/VI POLOS/3F/220V/60HZ,PRESSAO ESTATICA DE 20MMCA,COM DIAMETRO DE 50CM.FORNECIMENTO E COLOCACAO</t>
  </si>
  <si>
    <t>EXAUSTOR EOLICO GIRATORIO, DIAMETRO DE 24",COM VAZAO ATE 4000M3/H,PARA FIXACAO EM TELHADOS.FORNECIMENTO E COLOCACAO</t>
  </si>
  <si>
    <t>FILTRO ELETROSTATICO P/EXAUSTAO MECANICA,TIPO PENNEY,MODELOFET 21H3,OU SIMILAR,C/CAPACIDADE NOMINAL DE 9900M3/H,ALIMENTACAO DE 220V,MONOFASICA,PERDA DE PRESSAO DE 10MMCA(LIMPO)E 20MMCA(SUJO),TEMPERATURA TRABALHO ATE 140°F,CARCACA ACO CARBONO,PRE-FILTRO MECANICO TELAS EXECUTADO ALUMINIO E SEPARADORINERCIAL DE NEVOAS E GOTAS EM ALUMINIO.INCL.DIFUSORES.FORN.</t>
  </si>
  <si>
    <t>FILTRO INERCIAL DE ACO GALVANIZADO,PARA COIFA DE COCCAO,NASDIMENSOES 40X50CM.FORNECIMENTO</t>
  </si>
  <si>
    <t>FILTRO INERCIAL DE ACO GALVANIZADO,PARA COIFA DE COCCAO,NASDIMENSOES 50X50CM.FORNECIMENTO</t>
  </si>
  <si>
    <t>FILTRO DE CARVAO ATIVADO,PARA SISTEMA DE EXAUSTAO,NAS DIMENSOES 60X60CM,ATE 2000M3/H.FORNECIMENTO</t>
  </si>
  <si>
    <t>VENTILADOR DE TETO,COM 3 PAS EM ACO GALVANIZADO,INCLUSIVE INTERRUPTOR DE COMANDO.FORNECIMENTO E COLOCACAO</t>
  </si>
  <si>
    <t>VENTILADOR DE TETO COM LUMINARIA,3 PAS DE MADEIRA DE LEI,INCLUSIVE INTERRUPTOR DE COMANDO. FORNECIMENTO E COLOCACAO</t>
  </si>
  <si>
    <t>VENTILADOR DE PAREDE,OSCILANTE,DIAMETRO 24",MOTOR DE 1 A 6HP,ROTACAO 1150RPM,VAZAO 300M3/MINUTO,110/220V.FORNECIMENTO ECOLOCACAO</t>
  </si>
  <si>
    <t>CENTRAL DE GRAVACAO DIGITAL DE CFTV PARA 16 CANAIS.FORNECIMENTO</t>
  </si>
  <si>
    <t>MESA CONTROLADORA PARA CAMERAS PTZ(CONTROL KEYBOARD).FORNECIMENTO</t>
  </si>
  <si>
    <t>CAMERA PTZ(MOVIMENTO HORIZONTAL,VERTICAL E ZOOM).FORNECIMENTO</t>
  </si>
  <si>
    <t>CAMERA PROFISSIONAL("DAY-NIGHT"),EQUIPADA COM LENTE VARIFOCAL.FORNECIMENTO</t>
  </si>
  <si>
    <t>SONOFLETOR ACUSTICO DE EMBUTIR COMPLETO,CASADOR DE IMPEDANCIA,POTENCIOMETRO DE VOLUME E ALTO FALANTE DE 6" DE 25W RMS,INCLUSIVE PLUGS,TERMINAIS E CONECTORES,EXCLUSIVE FIOS E INSTALACAO DO PONTO (VIDE ITEM 15.015.0400).FORNECIMENTO E COLOCACAO.</t>
  </si>
  <si>
    <t>DETECTOR TERMICO ANALOGICO COM BASE,PARA SISTEMA DE ALARME CONTRA INCENDIO.FORNECIMENTO E COLOCACAO</t>
  </si>
  <si>
    <t>DETECTOR OTICO DE FUMACA ANALOGICO COM BASE,PARA SISTEMA DEALARME CONTRA INCENDIO.FORNECIMENTO E COLOCACAO</t>
  </si>
  <si>
    <t>SIRENE AUDIO VISUAL,PARA SISTEMA DE ALARME CONTRA INCENDIO.FORNECIMENTO E COLOCACAO</t>
  </si>
  <si>
    <t>DETECTOR DE GAS COMBUSTIVEL (GLP/GN) COM ALARME A 30CM DO PISO/TETO,TENSAO DE 127V/60HZ E CONSUMO E 10W.FORNECIMENTO E COLOCACAO</t>
  </si>
  <si>
    <t>DETECTOR DE INCENDIO,COMPOSTO DE CENTRAL DE ALARME ENDERECAVEL,PARA ATE 500 DISPOSITIVOS DIVIDIDOS EM 2 LACOS</t>
  </si>
  <si>
    <t>ACIONADOR TIPO "QUEBRE VIDRO",INCLUSIVE SENSOR DE ALARME E CHAVE EXTERNA PARA TESTE.FORNECIMENTO E COLOCACAO</t>
  </si>
  <si>
    <t>ELEVADOR HIDRAULICO,CAPAC.6 PASSAG.(450KG),VELOC.APROX.36M/MIN,2 PARADAS,PERCURSO TOT.APROX.6,0M,ULTIMA ALT.APROX.3.5M,PORTAS C/ABERTURA CENTRAL E ACAB.ACO ESCOV.,CAIXA DIM.APROX.(1,6X1,6)M,ALT.MEDIA POCO 1,35M.CABINA REVEST.ACO ESCOV.,PISO REBAIX.E CORRIMAO FUNDO E LATERAIS.DE ACORDO COM NORMAS NBR9050:15,NM313:2007 E NM267:2001.FORN.MONT.E INSTALACAO</t>
  </si>
  <si>
    <t>ELEVADOR HIDRAULICO,CAPAC.8 PASSAG.(600KG),VELOC.APROX.36M/MIN,4 PARADAS,PERCURSO TOT.APROX.12,0M,ULTIMA ALT.APROX.3,5M,PORTAS C/ABERTURA CENTRAL E ACAB.ACO ESCOV.,CAIXA DIM.APROX.(1,8X1,8)M,ALT.MEDIA POCO 1,35M,CABINA REVEST.ACO ESCOV.,PISO REBAIX.E CORRIMAO FUNDO E LATERAIS.DE ACORDO COM NORMAS NBR9050:15,NM313:2007 E NM267:2001.FORN.,MONT.E INSTAL.</t>
  </si>
  <si>
    <t>PLATAFORMA PARA TRANSPORTE VERTICAL,PERCURSO DE 4,00M,CAPACIDADE PARA 230KG,VELOCIDADE DE 6M/MINUTO,COM DUAS PARADAS,GUARDA CORPO LATERAL COM BRACO TIPO BASCULANTE E ACESSO PELO MESMO LADO,COMANDO AUTOMATICO SIMPLES NAS DUAS PARADAS FRANQUEADO,CHAVE NA CABINE,MOTOR ELETRICO DE 2CV A 1720RPM,60HZ,TRIFASICO (220/380V).FORNECIMENTO,MONTAGEM E INSTALACAO</t>
  </si>
  <si>
    <t>ELEVADOR ELETRICO S/CASA MAQUINAS,VELOC.APROX.90M/MIN,CAPAC.12 PASSAG.(900KG),10 PARADAS,PERCURSO TOT.APROX.27,0M,ULTIMA ALT.APROX.4,2M,PORTAS C/1 ENTRADA ABERT.CENTRAL,ACAB.ACO ESCOVADO,CAIXA DIM.APROX.(2,13X2X0)M,ALT.APROX.POCO 1,5M,CABINA REV.ACO INOX,PISO REBAIX.E CORRIMAO FUNDO E LATERAIS.DE ACORDO C/NORMAS NBR16042:12,NM313:07,NM207:05.FORN.,MONT.INST.</t>
  </si>
  <si>
    <t>POSTE DE CONCRETO,COM SECAO CIRCULAR,COM 5,00M DE COMPRIMENTO E CARGA NOMINAL NO TOPO DE 100KG,INCLUSIVE ESCAVACAO,EXCLUSIVE TRANSPORTE.FORNECIMENTO E COLOCACAO</t>
  </si>
  <si>
    <t>POSTE DE CONCRETO,COM SECAO CIRCULAR,COM 5,00M DE COMPRIMENTO E CARGA NOMINAL NO TOPO DE 200KG,INCLUSIVE ESCAVACAO,EXCLUSIVE TRANSPORTE.FORNECIMENTO E COLOCACAO</t>
  </si>
  <si>
    <t>POSTE DE CONCRETO,COM SECAO CIRCULAR,COM 5,00M DE COMPRIMENTO E CARGA NOMINAL NO TOPO DE 300KG,INCLUSIVE ESCAVACAO,EXCLUSIVE TRANSPORTE.FORNECIMENTO E COLOCACAO</t>
  </si>
  <si>
    <t>POSTE DE CONCRETO,COM SECAO CIRCULAR,COM 5,00M DE COMPRIMENTO E CARGA NOMINAL NO TOPO DE 400KG,INCLUSIVE ESCAVACAO,EXCLUSIVE TRANSPORTE.FORNECIMENTO E COLOCACAO</t>
  </si>
  <si>
    <t>POSTE DE CONCRETO,COM SECAO CIRCULAR,COM 7,00M DE COMPRIMENTO E CARGA NOMINAL HORIZONTAL NO TOPO DE 100KG,INCLUSIVE ESCAVACAO,EXCLUSIVE TRANSPORTE.FORNECIMENTO E COLOCACAO</t>
  </si>
  <si>
    <t>POSTE DE CONCRETO,COM SECAO CIRCULAR,COM 7,00M DE COMPRIMENTO E CARGA NOMINAL HORIZONTAL NO TOPO DE 200KG,INCLUSIVE ESCAVACAO,EXCLUSIVE TRANSPORTE.FORNECIMENTO E COLOCACAO</t>
  </si>
  <si>
    <t>POSTE DE CONCRETO,COM SECAO CIRCULAR,COM 7,00M DE COMPRIMENTO E CARGA NOMINAL HORIZONTAL NO TOPO DE 300KG,INCLUSIVE ESCAVACAO,EXCLUSIVE TRANSPORTE.FORNECIMENTO E COLOCACAO.</t>
  </si>
  <si>
    <t>POSTE DE CONCRETO,COM SECAO CIRCULAR,COM 7,00M DE COMPRIMENTO E CARGA NOMINAL HORIZONTAL NO TOPO DE 400KG,INCLUSIVE ESCAVACAO,EXCLUSIVE TRANSPORTE.FORNECIMENTO E COLOCACAO</t>
  </si>
  <si>
    <t>POSTE DE CONCRETO,COM SECAO CIRCULAR,COM 9,00M DE COMPRIMENTO E CARGA NOMINAL NO TOPO DE 150KG,INCLUSIVE ESCAVACAO,EXCLUSIVE TRANSPORTE.FORNECIMENTO E COLOCACAO</t>
  </si>
  <si>
    <t>POSTE DE CONCRETO,COM SECAO CIRCULAR,COM 9,00M DE COMPRIMENTO E CARGA NOMINAL NO TOPO DE 200KG,INCLUSIVE ESCAVACAO,EXCLUSIVE TRANSPORTE.FORNECIMENTO E COLOCACAO</t>
  </si>
  <si>
    <t>POSTE DE CONCRETO,COM SECAO CIRCULAR,COM 9,00M DE COMPRIMENTO E CARGA NOMINAL NO TOPO DE 300KG,INCLUSIVE ESCAVACAO,EXCLUSIVE TRANSPORTE.FORNECIMENTO E COLOCACAO</t>
  </si>
  <si>
    <t>POSTE DE CONCRETO,COM SECAO CIRCULAR,COM 9,00M DE COMPRIMENTO E CARGA NOMINAL NO TOPO DE 400KG,INCLUSIVE ESCAVACAO,EXCLUSIVE TRANSPORTE.FORNECIMENTO E COLOCACAO</t>
  </si>
  <si>
    <t>POSTE DE CONCRETO,COM SECAO CIRCULAR,COM 9,00M DE COMPRIMENTO E CARGA NOMINAL NO TOPO DE 600KG,INCLUSIVE ESCAVACAO,EXCLUSIVE TRANSPORTE.FORNECIMENTO E COLOCACAO</t>
  </si>
  <si>
    <t>POSTE DE CONCRETO,COM SECAO CIRCULAR,COM 11,00M DE COMPRIMENTO E CARGA NOMINAL HORIZONTAL NO TOPO DE 200KG,INCLUSIVE ESCAVACAO,EXCLUSIVE TRANSPORTE.FORNECIMENTO E COLOCACAO</t>
  </si>
  <si>
    <t>POSTE DE CONCRETO,COM SECAO CIRCULAR,COM 11,00M DE COMPRIMENTO E CARGA NOMINAL HORIZONTAL NO TOPO DE 300KG,INCLUSIVE ESCAVACAO,EXCLUSIVE TRANSPORTE.FORNECIMENTO E COLOCACAO</t>
  </si>
  <si>
    <t>POSTE DE CONCRETO,COM SECAO CIRCULAR,COM 11,00M DE COMPRIMENTO E CARGA NOMINAL HORIZONTAL NO TOPO DE 400KG,INCLUSIVE ESCAVACAO,EXCLUSIVE TRANSPORTE.FORNECIMENTO E COLOCACAO</t>
  </si>
  <si>
    <t>POSTE DE CONCRETO,COM SECAO CIRCULAR,COM 11,00M DE COMPRIMENTO E CARGA NOMINAL HORIZONTAL NO TOPO DE 600KG,INCLUSIVE ESCAVACAO,EXCLUSIVE TRANSPORTE.FORNECIMENTO E COLOCACAO</t>
  </si>
  <si>
    <t>POSTE DE CONCRETO,COM SECAO CIRCULAR,COM 14,00M DE COMPRIMENTO E CARGA NOMINAL HORIZONTAL NO TOPO DE 400KG,INCLUSIVE ESCAVACAO,EXCLUSIVE TRANSPORTE.FORNECIMENTO E COLOCACAO</t>
  </si>
  <si>
    <t>PAINEL DE ALARME MEDICINAL AR COMPRIMIDO,OXIDO NITROSO,DIOXIDO DE CARBONO,OXIGENIO E VACUO.FORNECIMENTO E ASSENTAMENTO.(PARA INSTALACAO VIDE FAMILIA 15.014)</t>
  </si>
  <si>
    <t>ESTACAO DE CHAMADA DE BANHEIRO,COM INTERRUPTOR DE EMBUTIR.FORNECIMENTO E COLOCACAO</t>
  </si>
  <si>
    <t>ESTACAO DE CHAMADA DE LEITO,COM INTERRUPTOR DE EMBUTIR COM COMANDOS DE CHAMADAS,EMERGENCIA E PRESENCA,FIXADA SOBRE CAIXA4"X4" EMBUTIDA NA PAREDE.FORNECIMENTO E COLOCACAO</t>
  </si>
  <si>
    <t>SINALEIRO DE SOBREPOR PORTA DE ENFERMARIA,SALAS CIRURGICAS E CENTROS CIRURGICOS,COM SISTEMA LUMINOSO NAS CORES VERDE E VERMELHO,FIXADO SOBRE CAIXA 4"X2" OU 4"X4" EMBUTIDA NA PAREDE.FORNECIMENTO E COLOCACAO</t>
  </si>
  <si>
    <t>CENTRAL DE ATENDIMENTO PARA POSTO DE ENFERMAGEM,SALAS CIRURGICAS E CENTROS CIRURGICOS,ATENDENDO ATE 20 LEITOS,COM SINALIZACAO SONORA E LUMINOSA.FORNECIMENTO E COLOCACAO</t>
  </si>
  <si>
    <t>PAINEL MODULAR GASES MEDICINAIS P/LEITO HOSPITALAR,COMPR.1,45M ALT.0,30M,3 MODULOS INDEPENDENTES CONTENDO 6 SAIDAS P/GASES,SENDO:2 SAIDAS OXIGENIO,2 SAIDAS AR COMPRIMIDO 2 SAIDAS VACUO,ANVISA/MS (RDC 50-2002) ABNT NBR 12118,11 TOMADAS ELETRICAS 110V,2 TOMADAS ELETRICAS 220V,2 TOMADAS LOGICA,1 CHAMADA ENFERMAGEM,1 LUMINARIA DESCANSO,1 INTERRUPTOR.FORN.INSTAL.</t>
  </si>
  <si>
    <t>SISTEMA ININTERRUPTO DE ENERGIA (NO BREAK), COM CAPACIDADE DE 5KVA, TRIFASICO,60HZ,TENSAO DE ENTRADA DE 220/380V,TENSAODE SAIDA DE 220V/127V,AUTONOMIA DE 10 MINUTOS,INCLUSIVE GABINETES E START UP.FORNECIMENTO E COLOCACAO</t>
  </si>
  <si>
    <t>SISTEMA INITERRUPTO DE ENERGIA (NO BREAK),COM CAPACIDADE DE7.5KVA,TRIFASICO,60HZ,TENSAO DE ENTRADA DE 220/380V,TENSAO DE SAIDA DE 220/127V,AUTONOMIA DE 10 MINUTOS,INCLUSIVE GABINETES E START UP. FORNECIMENTO E COLOCACAO</t>
  </si>
  <si>
    <t>SISTEMA ININTERRUPTO DE ENERGIA (NO BREAK),COM CAPACIDADE DE 10KVA,TRIFASICO,60HZ,TENSAO DE ENTRADA DE 220/380V,TENSAO DE SAIDA DE 220/127V,AUTONOMIA DE 10 MINUTOS,INCLUSIVE GABINETES E START UP.FORNECIMENTO E COLOCACAO</t>
  </si>
  <si>
    <t>SISTEMA ININTERRUPTO DE ENERGIA (NO BREAK),COM CAPACIDADE DE 15KVA,TRIFASICO,60HZ,TENSAO DE ENTRADA DE 220/380V,TENSAO DE SAIDA DE 220/127V,AUTONOMIA DE 10 MINUTOS,INCLUSIVE GABINETES E START UP.FORNECIMENTO E COLOCACAO</t>
  </si>
  <si>
    <t>SISTEMA ININTERRUPTO DE ENERGIA (NO BREAK),COM CAPACIDADE DE 20KVA,TRIFASICO,60HZ,TENSAO DE ENTRADA DE 220/380V,TENSAO DE SAIDA DE 220/127V,AUTONOMIA DE 10 MINUTOS,INCLUSIVE GABINETES E START UP.FORNECIMENTO E COLOCACAO</t>
  </si>
  <si>
    <t>SISTEMA ININTERRUPTO DE ENERGIA (NO BREAK),COM CAPACIDADE DE 25KVA,TRIFASICO,60HZ,TENSAO DE ENTRADA DE 220/380V,TENSAO DE SAIDA DE 220/127V,AUTONOMIA DE 10 MINUTOS,INCLUSIVE GABINETES E START UP.FORNECIMENTO E COLOCACAO</t>
  </si>
  <si>
    <t>SISTEMA ININTERRUPTO DE ENERGIA (NO BREAK),COM CAPACIDADE DE 40KVA,TRIFASICO,60HZ,TENSAO DE ENTRADA DE 220/380V,TENSAO DE SAIDA DE 220/127V,AUTONOMIA DE 10 MINUTOS,INCLUSIVE GABINETES E START UP.FORNECIMENTO E COLOCACAO</t>
  </si>
  <si>
    <t>SISTEMA ININTERRUPTO DE ENERGIA (NO BREAK),COM CAPACIDADE DE 50KVA,TRIFASICO,60HZ,TENSAO DE ENTRADA DE 220/380V,TENSAO DE SAIDA DE 220/127V,AUTONOMIA DE 10 MINUTOS,INCLUSIVE GABINETES E START UP.FORNECIMENTO E COLOCACAO</t>
  </si>
  <si>
    <t>SISTEMA ININTERRUPTO DE ENERGIA (NO BREAK),COM CAPACIDADE DE 80KVA,TRIFASICO,60HZ,TENSAO DE ENTRADA DE 220/380V,TENSAO DE SAIDA DE 220/127V,AUTONOMIA DE 10 MINUTOS,INCLUSIVE GABINETES E START UP.FORNECIMENTO E COLOCACAO</t>
  </si>
  <si>
    <t>SISTEMA ININTERRUPTO DE ENERGIA (NO BREAK),COM CAPACIDADE DE 5KVA,TRIFASICO, 60HZ,TENSAO DE ENTRADA DE 220/380V,TENSAO DE SAIDA DE 220/127V,AUTONOMIA DE 30 MINUTOS,INCLUSIVE GABINETES E START UP.FORNECIMENTO E COLOCACAO</t>
  </si>
  <si>
    <t>SISTEMA ININTERRUPTO DE ENERGIA (NO BREAK),COM CAPACIDADE DE 10KVA,TRIFASICO,60HZ,TENSAO DE ENTRADA DE 220/380V,TENSAO DE SAIDA DE 220/127V,AUTONOMIA DE 30 MINUTOS,INCLUSIVE GABINETES E START UP.FORNECIMENTO E COLOCACAO</t>
  </si>
  <si>
    <t>SISTEMA ININTERRUPTO DE ENERGIA (NO BREAK),COM CAPACIDADE DE 15KVA,TRIFASICO,60HZ,TENSAO DE ENTRADA DE 220/380V,TENSAO DE SAIDA DE 220/127V,AUTONOMIA DE 30 MINUTOS,INCLUSIVE GABINETES E START UP.FORNECIMENTO E COLOCACAO</t>
  </si>
  <si>
    <t>SISTEMA ININTERRUPTO DE ENERGIA (NO BREAK),COM CAPACIDADE DE 20KVA,TRIFASICO,60HZ,TENSAO DE ENTRADA DE 220/380V,TENSAO DE SAIDA DE 220/127V,AUTONOMIA DE 30 MINUTOS,INCLUSIVE GABINETES E START UP.FORNECIMENTO E COLOCACAO</t>
  </si>
  <si>
    <t>SISTEMA ININTERRUPTO DE ENERGIA (NO BREAK),COM CAPACIDADE DE 25KVA,TRIFASICO,60HZ,TENSAO DE ENTRADA DE 220/380V,TENSAO DE SAIDA DE 220/127V,AUTONOMIA DE 30 MINUTOS,INCLUSIVE GABINETES E START UP.FORNECIMENTO E COLOCACAO</t>
  </si>
  <si>
    <t>SISTEMA ININTERRUPTO DE ENERGIA (NO BREAK),COM CAPACIDADE DE 40KVA,TRIFASICO,60HZ,TENSAO DE ENTRADA DE 220/380V,TENSAO DE SAIDA DE 220/127V,AUTONOMIA DE 30 MINUTOS,INCLUSIVE GABINETES E START UP.FORNECIMENTO E COLOCACAO</t>
  </si>
  <si>
    <t>SISTEMA ININTERRUPTO DE ENERGIA (NO BREAK),COM CAPACIDADE DE 50KVA,TRIFASICO,60HZ,TENSAO DE ENTRADA DE 220/380V,TENSAO DE SAIDA DE 220/127V,AUTONOMIA DE 30 MINUTOS,INCLUSIVE GABINETES E START UP.FORNECIMENTO E COLOCACAO</t>
  </si>
  <si>
    <t>SISTEMA ININTERRUPTO DE ENERGIA (NO BREAK),COM CAPACIDADE DE 80KVA,TRIFASICO,60HZ,TENSAO DE ENTRADA DE 220/380V,TENSAO DE SAIDA DE 220/127V,AUTONOMIA DE 30 MINUTOS,INCLUSIVE GABINETES E START UP.FORNECIMENTO E COLOCACAO</t>
  </si>
  <si>
    <t>SISTEMA ININTERRUPTO DE ENERGIA (NO BREAK),COM CAPACIDADE DE 7.5KVA,TRIFASICO,60HZ,TENSAO DE ENTRADA DE 220/380V,TENSAODE SAIDA DE 220/127V,AUTONOMIA DE 30 MINUTOS,INCLUSIVE GABINETES E START UP.FORNECIMENTO E COLOCACAO</t>
  </si>
  <si>
    <t>VOLTIMETRO SELETOR,PARA QUADROS ELETRICOS COM LINHAS TRIFASICAS,ESCALA 0-300V.FORNECIMENTO</t>
  </si>
  <si>
    <t>VOLTIMETRO SELETOR,PARA QUADROS ELETRICOS COM LINHAS TRIFASICAS,ESCALA 0-500V.FORNECIMENTO</t>
  </si>
  <si>
    <t>AMPERIMETRO SELETOR,PARA QUADROS ELETRICOS COM LINHAS TRIFASICAS,ESCALA 0-100A.FORNECIMENTO</t>
  </si>
  <si>
    <t>AMPERIMETRO SELETOR,PARA QUADROS ELETRICOS COM LINHAS TRIFASICAS,ESCALA 0-200A.FORNECIMENTO</t>
  </si>
  <si>
    <t>AMPERIMETRO SELETOR,PARA QUADROS ELETRICOS COM LINHAS TRIFASICAS,ESCALA 0-300A.FORNECIMENTO</t>
  </si>
  <si>
    <t>AMPERIMETRO SELETOR,PARA QUADROS ELETRICOS COM LINHAS TRIFASICAS,ESCALA 0-500A.FORNECIMENTO</t>
  </si>
  <si>
    <t>AMPERIMETRO SELETOR,PARA QUADROS ELETRICOS COM LINHAS TRIFASICAS,ESCALA 0-1000A.FORNECIMENTO</t>
  </si>
  <si>
    <t>AMPERIMETRO SELETOR,PARA QUADROS ELETRICOS COM LINHAS TRIFASICAS,ESCALA 0-2000A.FORNECIMENTO</t>
  </si>
  <si>
    <t>PRATELEIRA DE MARMORE BRANCO NACIONAL,COM 30CM DE LARGURA E2CM DE ESPESSURA,SOBRE CONSOLO DE FERRO.FORNECIMENTO E COLOCACAO</t>
  </si>
  <si>
    <t>CONSOLE DE MARMORE BRANCO NACIONAL,EM CANTONEIRA,MEDINDO 30X30X2CM,PARA DEPOSITO DE AGUA POTAVEL.FORNECIMENTO E COLOCACAO</t>
  </si>
  <si>
    <t>BANCA SECA DE MARMORE BRANCO NACIONAL,COM 3CM DE ESPESSURA E 0,60M DE LARGURA,SOBRE APOIOS DE ALVENARIA DE MEIA VEZ E VERGA DE CONCRETO,SEM REVESTIMENTO.FORNECIMENTO E ASSENTAMENTO</t>
  </si>
  <si>
    <t>BANCA DE MARMORE BRANCO NACIONAL,COM 3CM DE ESPESSURA,COM ABERTURA PARA 1 CUBA (EXCLUSIVE ESTA),SOBRE APOIOS DE ALVENARIA DE MEIA VEZ E VERGA DE CONCRETO,SEM REVESTIMENTO.FORNECIMENTO E COLOCACAO</t>
  </si>
  <si>
    <t>BANCA DE MARMORE BRANCO NACIONAL,COM 3CM DE ESPESSURA,COM ABERTURA PARA 2 CUBAS (EXCLUSIVE ESTAS),SOBRE APOIOS DE ALVENARIA DE MEIA VEZ E VERGA DE CONCRETO,SEM REVESTIMENTO.FORNECIMENTO E COLOCACAO</t>
  </si>
  <si>
    <t>BANCA DE MARMORE BRANCO NACIONAL,COM 3CM DE ESPESSURA,COM ABERTURA PARA 3 CUBAS (EXCLUSIVE ESTAS),SOBRE APOIOS DE ALVENARIA DE MEIA VEZ E VERGA DE CONCRETO,SEM REVESTIMENTO.FORNECIMENTO E COLOCACAO</t>
  </si>
  <si>
    <t>BANCA DE MARMORE BRANCO NACIONAL,COM 3CM DE ESPESSURA,COM ABERTURA PARA 4 CUBAS (EXCLUSIVE ESTAS),SOBRE APOIOS DE ALVENARIA DE MEIA VEZ E VERGA DE CONCRETO,SEM REVESTIMENTO.FORNECIMENTO E COLOCACAO</t>
  </si>
  <si>
    <t>BANCA DE MARMORE BRANCO NACIONAL,COM 3CM DE ESPESSURA,COM ABERTURA PARA 5 CUBAS (EXCLUSIVE ESTAS),SOBRE APOIOS DE ALVENARIA DE MEIA VEZ E VERGA DE CONCRETO,SEM REVESTIMENTO.FORNECIMENTO E COLOCACAO</t>
  </si>
  <si>
    <t>BANCA DE MARMORE BRANCO NACIONAL,COM 3CM DE ESPESSURA,COM ABERTURA PARA 6 CUBAS (EXCLUSIVE ESTAS),SOBRE APOIOS DE ALVENARIA DE MEIA VEZ E VERGA DE CONCRETO,SEM REVESTIMENTO.FORNECIMENTO E COLOCACAO</t>
  </si>
  <si>
    <t>FRONTISPICIO DE MARMORE BRANCO NACIONAL,COM SECAO DE 5X2CM,INCLUSIVE REJUNTAMENTO.FORNECIMENTO E COLOCACAO</t>
  </si>
  <si>
    <t>FRONTISPICIO DE MARMORE BRANCO NACIONAL,COM SECAO DE 10X2CM,INCLUSIVE REJUNTAMENTO.FORNECIMENTO E COLOCACAO</t>
  </si>
  <si>
    <t>BANCA SECA DE GRANITO PRETO,COM 2CM DE ESPESSURA E 60CM DE LARGURA,SOBRE APOIOS DE ALVENARIA DE MEIA VEZ E VERGA DE CONCRETO,SEM REVESTIMENTO.FORNECIMENTO E ASSENTAMENTO</t>
  </si>
  <si>
    <t>BANCA DE GRANITO PRETO,COM 2CM DE ESPESSURA,COM ABERTURA PARA 1 CUBA (EXCLUSIVE ESTA),SOBRE APOIOS DE ALVENARIA DE MEIAVEZ E VERGA DE CONCRETO,SEM REVESTIMENTO.FORNECIMENTO E COLOCACAO</t>
  </si>
  <si>
    <t>BANCA DE GRANITO PRETO,COM 2CM DE ESPESSURA,COM ABERTURA PARA 2 CUBAS (EXCLUSIVE ESTAS),SOBRE APOIOS DE ALVENARIA DE MEIA VEZ E VERGA DE CONCRETO,SEM REVESTIMENTO.FORNECIMENTO E COLOCACAO</t>
  </si>
  <si>
    <t>BANCA DE GRANITO PRETO,COM 2CM DE ESPESSURA,COM ABERTURA PARA 3 CUBAS (EXCLUSIVE ESTAS),SOBRE APOIOS DE ALVENARIA DE MEIA VEZ E VERGA DE CONCRETO,SEM REVESTIMENTO.FORNECIMENTO E COLOCACAO</t>
  </si>
  <si>
    <t>BANCA DE GRANITO PRETO,COM 2CM DE ESPESSURA,COM ABERTURA PARA 4 CUBAS (EXCLUSIVE ESTAS),SOBRE APOIOS DE ALVENARIA DE MEIA VEZ E VERGA DE CONCRETO,SEM REVESTIMENTO.FORNECIMENTO E COLOCACAO</t>
  </si>
  <si>
    <t>BANCA DE GRANITO PRETO,COM 2CM DE ESPESSURA,COM ABERTURA PARA 5 CUBAS (EXCLUSIVE ESTAS),SOBRE APOIOS DE ALVENARIA DE MEIA VEZ E VERGA DE CONCRETO,SEM REVESTIMENTO.FORNECIMENTO E COLOCACAO</t>
  </si>
  <si>
    <t>BANCA DE GRANITO PRETO,COM 2CM DE ESPESSURA,COM ABERTURA PARA 6 CUBAS (EXCLUSIVE ESTAS),SOBRE APOIOS DE ALVENARIA DE MEIA VEZ E VERGA DE CONCRETO,SEM REVESTIMENTO.FORNECIMENTO E COLOCACAO</t>
  </si>
  <si>
    <t>FRONTISPICIO DE GRANITO PRETO,COM SECAO DE 5X2CM,INCLUSIVE REJUNTAMENTO.FORNECIMENTO E COLOCACAO</t>
  </si>
  <si>
    <t>FRONTISPICIO DE GRANITO PRETO,COM SECAO DE 10X2CM,INCLUSIVEREJUNTAMENTO.FORNECIMENTO E COLOCACAO</t>
  </si>
  <si>
    <t>BANCA SECA DE GRANITO CINZA CORUMBA,COM 2CM DE ESPESSURA E 60CM DE LARGURA,SOBRE APOIOS DE ALVENARIA DE MEIA VEZ E VERGADE CONCRETO,SEM REVESTIMENTO.FORNECIMENTO E COLOCACAO</t>
  </si>
  <si>
    <t>BANCA DE GRANITO CINZA CORUMBA,COM 2CM DE ESPESSURA,COM ABERTURA PARA 1 CUBA (EXCLUSIVE ESTA),SOBRE APOIOS DE ALVENARIADE MEIA VEZ E VERGA DE CONCRETO,SEM REVESTIMENTO.FORNECIMENTO E COLOCACAO</t>
  </si>
  <si>
    <t>BANCA DE GRANITO CINZA CORUMBA,COM 2CM DE ESPESSURA,COM ABERTURA PARA 2 CUBAS (EXCLUSIVE ESTAS),SOBRE APOIOS DE ALVENARIA DE MEIA VEZ E VERGA DE CONCRETO,SEM REVESTIMENTO.FORNECIMENTO E COLOCACAO</t>
  </si>
  <si>
    <t>BANCA DE GRANITO CINZA CORUMBA,COM 2CM DE ESPESSURA,COM ABERTURA PARA 3 CUBAS (EXCLUSIVE ESTAS),SOBRE APOIOS DE ALVENARIA DE MEIA VEZ E VERGA DE CONCRETO,SEM REVESTIMENTO.FORNECIMENTO E COLOCACAO</t>
  </si>
  <si>
    <t>BANCA DE GRANITO CINZA CORUMBA,COM 2CM DE ESPESSURA,COM ABERTURA PARA 4 CUBAS (EXCLUSIVE ESTAS),SOBRE APOIOS DE ALVENARIA DE MEIA VEZ E VERGA DE CONCRETO,SEM REVESTIMENTO.FORNECIMENTO E COLOCACAO</t>
  </si>
  <si>
    <t>BANCA DE GRANITO CINZA CORUMBA,COM 2CM DE ESPESSURA,COM ABERTURA PARA 5 CUBAS (EXCLUSIVE ESTAS),SOBRE APOIOS DE ALVENARIA DE MEIA VEZ E VERGA DE CONCRETO,SEM REVESTIMENTO.FORNECIMENTO E COLOCACAO</t>
  </si>
  <si>
    <t>BANCA DE GRANITO CINZA CORUMBA,COM 2CM DE ESPESSURA,COM ABERTURA PARA 6 CUBAS (EXCLUSIVE ESTAS),SOBRE APOIOS DE ALVENARIA DE MEIA VEZ E VERGA DE CONCRETO,SEM REVESTIMENTO.FORNECIMENTO E COLOCACAO</t>
  </si>
  <si>
    <t>FRONTISPICIO DE GRANITO CINZA CORUMBA,COM SECAO DE 5X2CM,INCLUSIVE REJUNTAMENTO.FORNECIMENTO E COLOCACAO</t>
  </si>
  <si>
    <t>FRONTISPICIO DE GRANITO CINZA CORUMBA,COM SECAO DE 10X2CM,INCLUSIVE REJUNTAMENTO.FORNECIMENTO E COLOCACAO</t>
  </si>
  <si>
    <t>BANCA SECA DE GRANITO CINZA ANDORINHA,COM 2CM DE ESPESSURA E 60CM DE LARGURA,SOBRE APOIOS DE ALVENARIA DE MEIA VEZ E VERGA DE CONCRETO,SEM REVESTIMENTO.FORNECIMENTO E COLOCACAO</t>
  </si>
  <si>
    <t>BANCA DE GRANITO CINZA ANDORINHA,COM 2CM DE ESPESSURA,COM ABERTURA PARA 1 CUBA (EXCLUSIVE ESTA),SOBRE APOIOS DE ALVENARIA DE MEIA VEZ E VERGA DE CONCRETO,SEM REVESTIMENTO.FORNECIMENTO E COLOCACAO</t>
  </si>
  <si>
    <t>BANCA DE GRANITO CINZA ANDORINHA,COM 2CM DE ESPESSURA,COM ABERTURA PARA 2 CUBAS (EXCLUSIVE ESTAS),SOBRE APOIOS DE ALVENARIA DE MEIA VEZ E VERGA DE CONCRETO,SEM REVESTIMENTO.FORNECIMENTO E COLOCACAO</t>
  </si>
  <si>
    <t>BANCA DE GRANITO CINZA ANDORINHA,COM 2CM DE ESPESSURA,COM ABERTURA PARA 3 CUBAS (EXCLUSIVE ESTAS),SOBRE APOIOS DE ALVENARIA DE MEIA VEZ E VERGA DE CONCRETO,SEM REVESTIMENTO.FORNECIMENTO E COLOCACAO</t>
  </si>
  <si>
    <t>BANCA DE GRANITO CINZA ANDORINHA,COM 2CM DE ESPESSURA,COM ABERTURA PARA 4 CUBAS (EXCLUSIVE ESTAS),SOBRE APOIOS DE ALVENARIA DE MEIA VEZ E VERGA DE CONCRETO,SEM REVESTIMENTO.FORNECIMENTO E COLOCACAO</t>
  </si>
  <si>
    <t>BANCA DE GRANITO CINZA ANDORINHA,COM 2CM DE ESPESSURA,COM ABERTURA PARA 5 CUBAS (EXCLUSIVE ESTAS),SOBRE APOIOS DE ALVENARIA DE MEIA VEZ E VERGA DE CONCRETO,SEM REVESTIMENTO.FORNECIMENTO E COLOCACAO</t>
  </si>
  <si>
    <t>BANCA DE GRANITO CINZA ANDORINHA,COM 2CM DE ESPESSURA,COM ABERTURA PARA 6 CUBAS (EXCLUSIVE ESTAS),SOBRE APOIOS DE ALVENARIA DE MEIA VEZ E VERGA DE CONCRETO,SEM REVESTIMENTO.FORNECIMENTO E COLOCACAO</t>
  </si>
  <si>
    <t>FRONTISPICIO DE GRANITO CINZA ANDORINHA,COM SECAO DE 5X2CM,INCLUSIVE REJUNTAMENTO.FORNECIMENTO E COLOCACAO</t>
  </si>
  <si>
    <t>FRONTISPICIO DE GRANITO CINZA ANDORINHA,COM SECAO DE 10X2CM,INCLUSIVE REJUNTAMENTO.FORNECIMENTO E COLOCACAO</t>
  </si>
  <si>
    <t>BANCA SECA DE GRANITO BRANCO ITAUNAS,COM 2CM DE ESPESSURA E60CM DE LARGURA,SOBRE APOIOS DE ALVENARIA DE MEIA VEZ E VERGA DE CONCRETO,SEM REVESTIMENTO.FORNECIMENTO E COLOCACAO</t>
  </si>
  <si>
    <t>BANCA DE GRANITO BRANCO ITAUNAS,COM 2CM DE ESPESSURA,COM ABERTURA PARA 1 CUBA (EXCLUSIVE ESTA),SOBRE APOIOS DE ALVENARIA DE MEIA VEZ E VERGA DE CONCRETO,SEM REVESTIMENTO.FORNECIMENTO E COLOCACAO</t>
  </si>
  <si>
    <t>BANCA DE GRANITO BRANCO ITAUNAS,COM 2CM DE ESPESSURA,COM ABERTURA PARA 2 CUBAS (EXCLUSIVE ESTAS),SOBRE APOIOS DE ALVENARIA DE MEIA VEZ E VERGA DE CONCRETO,SEM REVESTIMENTO.FORNECIMENTO E COLOCACAO</t>
  </si>
  <si>
    <t>BANCA DE GRANITO BRANCO ITAUNAS,COM 2CM DE ESPESSURA,COM ABERTURA PARA 3 CUBAS (EXCLUSIVE ESTAS),SOBRE APOIOS DE ALVENARIA DE MEIA VEZ E VERGA DE CONCRETO,SEM REVESTIMENTO.FORNECIMENTO E COLOCACAO</t>
  </si>
  <si>
    <t>BANCA DE GRANITO BRANCO ITAUNAS,COM 2CM DE ESPESSURA,COM ABERTURA PARA 4 CUBAS (EXCLUSIVE ESTAS),SOBRE APOIOS DE ALVENARIA DE MEIA VEZ E VERGA DE CONCRETO,SEM REVESTIMENTO.FORNECIMENTO E COLOCACAO</t>
  </si>
  <si>
    <t>BANCA DE GRANITO BRANCO ITAUNAS,COM 2CM DE ESPESSURA,COM ABERTURA PARA 5 CUBAS (EXCLUSIVE ESTAS),SOBRE APOIOS DE ALVENARIA DE MEIA VEZ E VERGA DE CONCRETO,SEM REVESTIMENTO.FORNECIMENTO E COLOCACAO</t>
  </si>
  <si>
    <t>BANCA DE GRANITO BRANCO ITAUNAS,COM 2CM DE ESPESSURA,COM ABERTURA PARA 6 CUBAS (EXCLUSIVE ESTAS),SOBRE APOIOS DE ALVENARIA DE MEIA VEZ E VERGA DE CONCRETO,SEM REVESTIMENTO.FORNECIMENTO E COLOCACAO</t>
  </si>
  <si>
    <t>FRONTISPICIO DE GRANITO BRANCO ITAUNAS,COM SECAO DE 5X2CM,INCLUSIVE REJUNTAMENTO.FORNECIMENTO E COLOCACAO</t>
  </si>
  <si>
    <t>FRONTISPICIO DE GRANITO BRANCO ITAUNAS,COM SECAO DE 10X2CM,INCLUSIVE REJUNTAMENTO.FORNECIMENTO E COLOCACAO</t>
  </si>
  <si>
    <t>BANCA DE MARMORE SINTETICO,MEDINDO 120X50CM,COM CUBA DO MESMO MATERIAL,EXCLUSIVE TORNEIRA,VALVULA E SIFAO.FORNECIMENTO EASSENTAMENTO</t>
  </si>
  <si>
    <t>BANCA DE MARMORE SINTETICO,MEDINDO 100X50CM,COM CUBA DO MESMO MATERIAL,EXCLUSIVE TORNEIRA,VALVULA E SIFAO.FORNECIMENTO EASSENTAMENTO</t>
  </si>
  <si>
    <t>BANCA DE MARMORE SINTETICO,MEDINDO 150X50CM,COM CUBA DO MESMO MATERIAL,EXCLUSIVE TORNEIRA,VALVULA E SIFAO.FORNECIMENTO EASSENTAMENTO</t>
  </si>
  <si>
    <t>DOMUS ACRILICO,MEDINDO 1,50X1,50M,INCLUINDO NESTA MEDIDA A VENTILACAO.FORNECIMENTO E COLOCACAO</t>
  </si>
  <si>
    <t>TABELA DE BASQUETE EM COMPENSADO NAVAL,TAMANHO OFICIAL,COM ARO E REDE.FORNECIMENTO E COLOCACAO</t>
  </si>
  <si>
    <t>POSTE PARA VOLEIBOL EM TUBO DE FERRO GALVANIZADO,COM CATRACA E BUCHAS.FORNECIMENTO</t>
  </si>
  <si>
    <t>TRAVE DESMONTAVEL PARA FUTEBOL DE SALAO,EM TUBO DE FERRO GALVANIZADO E BUCHAS.FORNECIMENTO</t>
  </si>
  <si>
    <t>APARELHO DE GINASTICA,EXECUTADO EM PECAS VERTICAIS DE MACARANDUBA DE 3"X6" E TUBOS DE FERRO GALVANIZADO DE 1.1/4",HORIZONTAIS EM 3 MODULOS,CONFORME PROJETO Nº6025/EMOP.FORNECIMENTO E COLOCACAO</t>
  </si>
  <si>
    <t>ESTRUTURA PARA BASQUETE,DE FERRO GALVANIZADO PINTADO,FIXA,COM AVANCO LIVRE DE 1,30M,COM TABELAS DE COMPENSADO NAVAL,AROS E REDES,EXCLUSIVE FURACAO DE PISO.FORNECIMENTO E COLOCACAO</t>
  </si>
  <si>
    <t>BALIZA DE FUTEBOL DE CAMPO,TAMANHO OFICIAL(7,32X2.44M),EXCLUSIVE REDE,EM TUBOS DE FERRO GALVANIZADO DE 4",COM PINTURA DE BASE E 2 DEMAOS DE ACABAMENTO.FORNECIMENTO E COLOCACAO</t>
  </si>
  <si>
    <t>RESERVATORIO TERMICO DE BAIXA PRESSAO,PARA SISTEMA DE AQUECIMENTO SOLAR,COM 100L,EXCLUSIVE INSTALACOES (VER ITENS 15.014.0100 A 0145) E PLACAS COLETORAS (VER ITENS 18.210.0100 A 0115).FORNECIMENTO</t>
  </si>
  <si>
    <t>RESERVATORIO TERMICO DE BAIXA PRESSAO,PARA SISTEMA DE AQUECIMENTO SOLAR,COM 200L,EXCLUSIVE INSTALACOES (VER ITENS 15.014.0100 A 0145) E PLACAS COLETORAS (VER ITENS 18.210.0100 A 0115).FORNECIMENTO</t>
  </si>
  <si>
    <t>RESERVATORIO TERMICO DE BAIXA PRESSAO,PARA SISTEMA DE AQUECIMENTO SOLAR,COM 300L,EXCLUSIVE INSTALACOES (VER ITENS 15.014.0100 A 0145) E PLACAS COLETORAS (VER ITENS 18.210.0100 A 0115).FORNECIMENTO</t>
  </si>
  <si>
    <t>RESERVATORIO TERMICO DE BAIXA PRESSAO,PARA SISTEMA DE AQUECIMENTO SOLAR,COM 400L,EXCLUSIVE INSTALACOES (VER ITENS 15.014.0100 A 0145) E PLACAS COLETORAS (VER ITENS 18.210.0100 A 0115).FORNECIMENTO</t>
  </si>
  <si>
    <t>RESERVATORIO TERMICO DE BAIXA PRESSAO,PARA SISTEMA DE AQUECIMENTO SOLAR,COM 500L,EXCLUSIVE INSTALACOES (VER ITENS 15.014.0100 A 0145) E PLACAS COLETORAS (VER ITENS 18.210.0100 A 0115).FORNECIMENTO</t>
  </si>
  <si>
    <t>RESERVATORIO TERMICO DE BAIXA PRESSAO,PARA SISTEMA DE AQUECIMENTO SOLAR,COM 600L,EXCLUSIVE INSTALACOES (VER ITENS 15.014.0100 A 0145) E PLACAS COLETORAS (VER ITENS 18.210.0100 A 0115).FORNECIMENTO</t>
  </si>
  <si>
    <t>RESERVATORIO TERMICO DE BAIXA PRESSAO,PARA SISTEMA DE AQUECIMENTO SOLAR,COM 800L,EXCLUSIVE INSTALACOES (VER ITENS 15.014.0100 A 0145) E PLACAS COLETORAS (VER ITENS 18.210.0100 A 0115).FORNECIMENTO</t>
  </si>
  <si>
    <t>RESERVATORIO TERMICO DE BAIXA PRESSAO,PARA SISTEMA DE AQUECIMENTO SOLAR,COM 1000L,EXCLUSIVE INSTALACOES (VER ITENS 15.014.0100 A 0145) E PLACAS COLETORAS (VER ITENS 18.210.0100 A 0115).FORNECIMENTO</t>
  </si>
  <si>
    <t>RESERVATORIO TERMICO DE ALTA PRESSAO,PARA SISTEMA DE AQUECIMENTO SOLAR,COM 100L,EXCLUSIVE INSTALACOES (VER ITENS 15.014.0100 A 0145) E PLACAS COLETORAS (VER ITENS 18.210.0100 A 0115).FORNECIMENTO</t>
  </si>
  <si>
    <t>RESERVATORIO TERMICO DE ALTA PRESSAO,PARA SISTEMA DE AQUECIMENTO SOLAR,COM 200L,EXCLUSIVE INSTALACOES (VER ITENS 15.014.0100 E 0145) E PLACAS COLETORAS (VER ITENS 18.210.0100 A 0115).FORNECIMENTO</t>
  </si>
  <si>
    <t>RESERVATORIO TERMICO DE ALTA PRESSAO,PARA SISTEMA DE AQUECIMENTO SOLAR,COM 300L,EXCLUSIVE INSTALACOES (VER ITENS 15.014.0100 A 0145) E PLACAS COLETORAS (VER ITENS 18.210.0100 A 0115).FORNECIMENTO</t>
  </si>
  <si>
    <t>RESERVATORIO TERMICO DE ALTA PRESSAO,PARA SISTEMA DE AQUECIMENTO SOLAR,COM 400L,EXCLUSIVE INSTALACOES (VER ITENS 15.014.0100 A 0145) E PLACAS COLETORAS (VER ITENS 18.210.0100 A 0115).FORNECIMENTO</t>
  </si>
  <si>
    <t>RESERVATORIO TERMICO DE ALTA PRESSAO,PARA SISTEMA DE AQUECIMENTO SOLAR,COM 500L,EXCLUSIVE INSTALACOES(VER ITENS 15.014.0100 A 0145) E PLACAS COLETORAS (VER ITENS 18.210.0100 A 0115).FORNECIMENTO</t>
  </si>
  <si>
    <t>RESERVATORIO TERMICO DE ALTA PRESSAO,PARA SISTEMA DE AQUECIMENTO SOLAR,COM 600L,EXCLUSIVE INSTALACOES(VER ITENS 15.014.0100 A 0145) E PLACAS COLETORAS (VER ITENS 18.210.0100 A 0115).FORNECIMENTO</t>
  </si>
  <si>
    <t>RESERVATORIO TERMICO DE ALTA PRESSAO,PARA SISTEMA DE AQUECIMENTO SOLAR,COM 800L,EXCLUSIVE INSTALACOES(VER ITENS 15.014.0100 A 0145) E PLACAS COLETORAS (VER ITENS 18.210.0100 A 0115).FORNECIMENTO</t>
  </si>
  <si>
    <t>RESERVATORIO TERMICO DE ALTA PRESSAO,PARA SISTEMA DE AQUECIMENTO SOLAR,COM 1000L,EXCLUSIVE INSTALACOES(VER ITENS 15.014.0100 A 0145) E PLACAS COLETORAS (VER ITENS 18.210.0100 A 0115).FORNECIMENTO</t>
  </si>
  <si>
    <t>PLACAS COLETORAS DE ENERGIA SOLAR HORIZONTAL,MEDINDO 1X2M,EXCLUSIVE INSTALACOES (VER ITENS 15.014.0100 A 0145) E RESERVATORIOS (VER ITENS 18.210.0010 A 0070).FORNECIMENTO</t>
  </si>
  <si>
    <t>PLACAS COLETORAS DE ENERGIA SOLAR HORIZONTAL,MEDINDO 1X1M,EXCLUSIVE INSTALACOES (VER ITENS 15.014.0100 A 0145) E RESERVATORIOS (VER ITENS 18.210.0010 A 0070).FORNECIMENTO</t>
  </si>
  <si>
    <t>PLACAS COLETORAS DE ENERGIA SOLAR VERTICAL,MEDINDO 1X2M,EXCLUSIVE INSTALACOES (VER ITENS 15.014.0100 A 0145) E RESERVATORIOS (VER ITENS 18.210.0010 A 0070).FORNECIMENTO</t>
  </si>
  <si>
    <t>REATOR ELETRONICO DE ALTO FATOR DE POTENCIA(AFP&gt;=0,92)PARA LAMPADA FLUORESCENTE 1X16W,BIVOLT,127/220V.FORNECIMENTO E COLOCACAO</t>
  </si>
  <si>
    <t>REATOR ELETRONICO DE ALTO FATOR DE POTENCIA(AFP&gt;=0,92)PARA LAMPADA FLUORESCENTE 2X16W,BIVOLT,127/220V.FORNECIMENTO E COLOCACAO</t>
  </si>
  <si>
    <t>REATOR ELETRONICO DE ALTO FATOR DE POTENCIA(AFP&gt;=0,92)PARA LAMPADA FLUORESCENTE 1X18W,BIVOLT,127/220V.FORNECIMENTO E COLOCACAO</t>
  </si>
  <si>
    <t>REATOR ELETRONICO DE ALTO FATOR DE POTENCIA(AFP&gt;=0,92)PARA LAMPADA FLUORESCENTE 2X18W,BIVOLT,127/220V.FORNECIMENTO E COLOCACAO</t>
  </si>
  <si>
    <t>REATOR ELETRONICO DE ALTO FATOR DE POTENCIA(AFP&gt;=0,92)PARA LAMPADA FLUORESCENTE 1X20W,BIVOLT,127/220V.FORNECIMENTO E COLOCACAO</t>
  </si>
  <si>
    <t>REATOR ELETRONICO DE ALTO FATOR DE POTENCIA(AFP&gt;=0,92)PARA LAMPADA FLUORESCENTE 2X20W,BIVOLT,127/220V.FORNECIMENTO E COLOCACAO</t>
  </si>
  <si>
    <t>REATOR ELETRONICO DE ALTO FATOR DE POTENCIA(AFP&gt;=0,92)PARA LAMPADA FLUORESCENTE 1X32W,BIVOLT,127/220V.FORNECIMENTO E COLOCACAO</t>
  </si>
  <si>
    <t>REATOR ELETRONICO DE ALTO FATOR DE POTENCIA(AFP&gt;=0,92)PARA LAMPADA FLUORESCENTE 2X32W,BIVOLT,127/220V.FORNECIMENTO E COLOCACAO</t>
  </si>
  <si>
    <t>REATOR ELETRONICO DE ALTO FATOR DE POTENCIA(AFP&gt;=0,92)PARA LAMPADA FLUORESCENTE 1X36W,BIVOLT,127/220V.FORNECIMENTO E COLOCACAO</t>
  </si>
  <si>
    <t>REATOR ELETRONICO DE ALTO FATOR DE POTENCIA(AFP&gt;=0,92)PARA LAMPADA FLUORESCENTE 2X36W,BIVOLT,127/220V.FORNECIMENTO E COLOCACAO</t>
  </si>
  <si>
    <t>REATOR ELETRONICO DE ALTO FATOR DE POTENCIA(AFP&gt;=0,92)PARA LAMPADA FLUORESCENTE 1X40W,BIVOLT,127/220V.FORNECIMENTO E COLOCACAO</t>
  </si>
  <si>
    <t>REATOR ELETRONICO DE ALTO FATOR DE POTENCIA(AFP&gt;=0,92)PARA LAMPADA FLUORESCENTE 2X40W,BIVOLT,127/220V.FORNECIMENTO E COLOCACAO</t>
  </si>
  <si>
    <t>REATOR PARA LAMPADA DE VAPOR METALICO DE 150W,220V,PARA USOEXTERNO.FORNECIMENTO E COLOCACAO</t>
  </si>
  <si>
    <t>REATOR PARA LAMPADA DE VAPOR METALICO DE 250W,220V,PARA USOEXTERNO.FORNECIMENTO E COLOCACAO</t>
  </si>
  <si>
    <t>REATOR PARA LAMPADA DE VAPOR METALICO DE 400W,220V,PARA USOEXTERNO.FORNECIMENTO E COLOCACAO</t>
  </si>
  <si>
    <t>REATOR PARA LAMPADA DE VAPOR SODIO DE 400W,220V.FORNECIMENTO E COLOCACAO</t>
  </si>
  <si>
    <t>BRACO PARA ILUMINACAO DE RUAS,EM TUBO DE ACO GALVANIZADO COM DIAMETRO DE=25,4MM,PARA FIXACAO EM POSTE OU PAREDE,PROJECAO HORIZONTAL=1000MM,PROJECAO VERTICAL=370MM.FORNECIMENTO E COLOCACAO</t>
  </si>
  <si>
    <t>BRACO PARA ILUMINACAO DE RUAS,EM TUBO DE ACO GALVANIZADO COM DIAMETRO DE=48,2MM,PARA FIXACAO EM POSTE OU PAREDE,PROJECAO HORIZONTAL=2500MM,PROJECAO VERTICAL=1660MM.FORNECIMENTO E COLOCACAO</t>
  </si>
  <si>
    <t>BRACO PARA ILUMINACAO DE RUAS,EM TUBO DE ACO GALVANIZADO COM DIAMETRO DE=60,3MM,PARA FIXACAO EM POSTE OU PAREDE,PROJECAO HORIZONTAL=2530MM,PROJECAO VERTICAL=2180MM.FORNECIMENTO E COLOCACAO</t>
  </si>
  <si>
    <t>CINTA CIRCULAR DE ACO GALVANIZADO,DE APROXIMADAMENTE 120MM,PARA FIXACAO DE BRACOS DE LUMINARIAS.FORNECIMENTO E COLOCACAO</t>
  </si>
  <si>
    <t>RELE FOTOELETRICO,PARA COMANDO DE ILUMINACAO EXTERNA,NA TENSAO DE 220V E CARGA MAXIMA DE 1.000W.FORNECIMENTO E COLOCACAO</t>
  </si>
  <si>
    <t>RETIRADA E RECOLOCACAO DE APARELHOS DE ILUMINACAO,INCLUSIVELAMPADA</t>
  </si>
  <si>
    <t>RECARGA PARA EXTINTOR DE INCENDIO TIPO AGUA PRESSURIZADA,DE10L</t>
  </si>
  <si>
    <t>CAMINHAO COM CARROCERIA FIXA,NO TOCO,CAPACIDADE DE 3,5T,EXCLUSIVE DEPRECIACAO,SEGURO E MOTORISTA</t>
  </si>
  <si>
    <t>CAMINHAO COM CARROCERIA FIXA,NO TOCO,CAPACIDADE DE 7,5T,EXCLUSIVE DEPRECIACAO,SEGURO E MOTORISTA</t>
  </si>
  <si>
    <t>CAMINHAO BASCULANTE,NO TOCO,DE 5,00M3,EXCLUSIVE DEPRECIACAO,SEGURO E MOTORISTA</t>
  </si>
  <si>
    <t>CAMIONETE PICK-UP,COM CABINE SIMPLES E CACAMBA,TIPO LEVE,MOTOR BICOMBUSTIVEL (GASOLINA E ALCOOL) DE 1,6 LITROS,EXCLUSIVE DEPRECIACAO,SEGURO E MOTORISTA</t>
  </si>
  <si>
    <t>CAMINHAO COM CARROCERIA FIXA,NO TOCO,CAPACICADE DE 3,5T,INCLUSIVE MOTORISTA</t>
  </si>
  <si>
    <t>CAMINHAO COM CARROCERIA FIXA,NO TOCO,CAPACIDADE DE 3,5T,INCLUSIVE MOTORISTA</t>
  </si>
  <si>
    <t>CAMINHAO COM CARROCERIA FIXA,NO TOCO,CAPACIDADE DE 7,5T,INCLUSIVE MOTORISTA</t>
  </si>
  <si>
    <t>CAMINHAO COM CARROCERIA FIXA,TRUCADO,CAPACIDADE DE 12T,INCLUSIVE MOTORISTA</t>
  </si>
  <si>
    <t>CAMINHAO BASCULANTE,NO TOCO,CAPACIDADE DE 4,00M3,INCLUSIVE MOTORISTA</t>
  </si>
  <si>
    <t>CAMINHAO BASCULANTE,NO TOCO,CAPACIDADE DE 5,00M3,INCLUSIVE MOTORISTA</t>
  </si>
  <si>
    <t>CAMINHAO BASCULANTE,NO TOCO,CAPACIDADE DE 7,00M3,INCLUSIVE MOTORISTA</t>
  </si>
  <si>
    <t>CAMINHAO BASCULANTE,NO TOCO,CAPACIDADE DE 10,00M3,INCLUSIVEMOTORISTA</t>
  </si>
  <si>
    <t>CAMINHAO BASCULANTE DO TIPO PESADO (FORA DE ESTRADA),CAPACIDADE RASA DE 11,00M3,INCLUSIVE MOTORISTA</t>
  </si>
  <si>
    <t>CAMINHAO BASCULANTE DO TIPO MEDIO-PESADO,TRUCADO,CAPACIDADEDE 12,00M3,INCLUSIVE MOTORISTA</t>
  </si>
  <si>
    <t>CAMINHAO BASCULANTE TIPO PESADO,TRACADO,6X4,CAPACIDADE DE 18,4T,INCLUSIVE MOTORISTA</t>
  </si>
  <si>
    <t>CARRETA PARA TRANSPORTE PESADO,CAPACIDADE PARA CARGA UTIL DE 60/80T,INCLUSIVE MOTORISTA</t>
  </si>
  <si>
    <t>CARRETA PARA TRANSPORTE PESADO,CAPACIDADE PARA CARGA UTIL DE 30T,INCLUSIVE MOTORISTA</t>
  </si>
  <si>
    <t>MICRO-ONIBUS COM CAPACIDADE MINIMA DE 15 LUGARES,MOTOR DIESEL,INCLUSIVE MOTORISTA</t>
  </si>
  <si>
    <t>VEICULO DE PASSEIO,5 PASSAGEIROS,4 PORTAS,MOTOR BICOMBUSTIVEL (GASOLINA E ALCOOL)DE 1,6 LITROS,COM AR CONDICIONADO,DIRECAO HIDRAULICA E VIDROS DIANTEIROS ELETRICOS,EXCLUSIVE MOTORISTA</t>
  </si>
  <si>
    <t>VEICULO DE PASSEIO,5 PASSAGEIROS,4 PORTAS,MOTOR BICOMBUSTIVEL (GASOLINA E ALCOOL)DE 1,6 LITROS,COM AR CONDICIONADO,DIRECAO HIDRAULICA E VIDRO DIANTEIROS ELETRICOS,EXCLUSIVE MOTORISTA</t>
  </si>
  <si>
    <t>VEICULO DE PASSEIO,5 PASSAGEIROS,4 PORTAS,MOTOR BICOMBUSTIVEL (GASOLINA E ALCOOL)DE 1,6 LITROS,COM AR CONDICIONADO,DIRECAO HIDRAULICA E VIDROS DIANTEIROS ELETRICOS,INCLUSIVE MOTORISTA</t>
  </si>
  <si>
    <t>VEICULO DE PASSEIO,5 PASSAGEIROS,MOTOR BICOMBUSTIVEL (GASOLINA E ALCOOL) DE 1.0 LITRO,INCLUSIVE MOTORISTA</t>
  </si>
  <si>
    <t>VEICULO DE PASSEIO,5 PASSAGEIROS,MOTOR BICOMBUSTIVEL (GASOLINA E ALCOOL) DE 1.0 LITRO,EXCLUSIVE MOTORISTA</t>
  </si>
  <si>
    <t>CAMIONETE TIPO PICK-UP,COM CABINE SIMPLES E CACAMBA,TIPO LEVE,MOTOR BICOMBUSTIVEL (GASOLINA E ALCOOL) DE 1,6 LITROS,INCLUSIVE MOTORISTA</t>
  </si>
  <si>
    <t>CAMIONETE TIPO PICK-UP,COM CABINE SIMPLES E CACAMBA,TIPO LEVE,MOTOR BICOMBUSTIVEL (GASOLINA E ALCOOL) DE 1,6 LITROS,EQUIPADA COM ESCADA DE EXTENSAO GIRATORIA E BASCULANTE,COM SUPORTE,ACIONAMENTO MANUAL E TODOS OS IMPLEMENTOS NECESSARIOS PARA UM PERFEITO FUNCIONAMENTO,INCLUSIVE MOTORISTA</t>
  </si>
  <si>
    <t>CAMIONETE TIPO PICK-UP,COM CABINE SIMPLES E CACAMBA,TIPO LEVE,MOTOR BICOMBUSTIVEL (GASOLINA E ALCOOL) DE 1,6 LITROS,EQUIPADA COM ESCADA DE EXTENSAO GIRATORIA E BASCULANTE,COM SUPORTE,ACIONAMENTO MANUAL A TODOS OS IMPLEMENTOS NECESSARIOS PARA UM PERFEITO FUNCIONAMENTO,INCLUSIVE MOTORISTA</t>
  </si>
  <si>
    <t>CAMIONETE TIPO PICK-UP COM CABINE DUPLA E CACAMBA MOTOR BICOMBUSTIVEL (GASOLINA E ALCOOL) 2.4,DIRECAO HIDRAULICA,TRACAOTRASEIRA,INCLUSIVE MOTORISTA</t>
  </si>
  <si>
    <t>CAMIONETE TIPO PICK-UP COM CABINE DUPLA E CACAMBA MOTOR DIESEL 2.8,DIRECAO HIDRAULICA TRACAO NAS 4 RODAS,INCLUSIVE MOTORISTA</t>
  </si>
  <si>
    <t>GUINDASTE SOBRE RODAS,MEIA LANCA,CAPACIDADE DE 6T,INCLUSIVEOPERADOR</t>
  </si>
  <si>
    <t>GUINDASTE SOBRE RODAS,CAPACIDADE DE 15T,RAIO DE CURVA DE 4,65M,LANCA TELESCOPICA DE ACIONAMENTO HIDRAULICO COM 7,60M RETRAIDA E 18,30M ESTENDIDA,INCLUSIVE OPERADOR E AUXILIAR</t>
  </si>
  <si>
    <t>GUINDASTE ARTICULADO,SOBRE CAMINHAO DIESEL(INCLUSIVE ESTE),MOMENTO MAXIMO DE ELEVACAO 30TXM E CAPACIDADE MAXIMA DE ELEVACAO 8,5T A 3,4M,INCLUSIVE OPERADOR E AUXILIAR</t>
  </si>
  <si>
    <t>GUINDASTE TIPO GRUA,COM CAPACIDADE DE CARGA DE 1200KG,VELOCIDADE DE 40M/MIN,TORRE COMPOSTA POR 9 MODULOS DE 3 METROS CADA,TOTALIZANDO 27 METROS,ALCANCE MAXIMO DE 25 METROS COM UMACARGA DE 1000KG,INCLUSIVE BASE DE SUSTENTACAO E OPERADOR</t>
  </si>
  <si>
    <t>ESTEIRA TRANSPORTADORA,DE CORREIA,LARGURA DE 50CM E 10,00M DE COMPRIMENTO,EXCLUSIVE OPERADOR</t>
  </si>
  <si>
    <t>PORTICO ROLANTE MOTORIZADO (OU ELETRICO),COM VAO E ALTURA DE 5M,ACOMPANHADO DE TRILHOS ROLANTES ELETRIFICADOS COM PERCURSO DE 30M E TALHA ELETRICA COM TROLE DE CABO DE ACO E PAINEL ELETRICO,COM CAPACIDADE PARA 10T,INCLUSIVE MONTAGEM DO CONJUNTO,EXCLUSIVE OPERADOR</t>
  </si>
  <si>
    <t>GUINDAUTO COM CAPACIDADE MAXIMA DE CARGA EM TORNO DE 3,5T AAPROXIMADAMENTE 2,00M E ALCANCE MAXIMO VERTICAL(DO SOLO)A APROXIMADAMENTE 7,00M,ANGULO DE GIRO DE 180º,MONTADO SOBRE CHASSIS DE CAMINHAO,EXCLUSIVE ESTE.SAO CONSIDERADOS DOIS AJUDANTES,EXCLUSIVE OPERADOR QUE E CONSIDERADO O MOTORISTA DO CAMINHAO</t>
  </si>
  <si>
    <t>GUINDAUTO COM CAPACIDADE MAXIMA DE CARGA EM TORNO DE 4T A APROXIMADAMENTE 2,00M E ALCANCE MAXIMO VERTICAL(DO SOLO)A APROXIMADAMENTE 8,00M,ANGULO DE GIRO DE 180º,MONTADO SOBRE CHASSIS DE CAMINHAO,EXCLUSIVE ESTE.SAO CONSIDERADOS DOIS AJUDANTES,EXCLUSIVE OPERADOR QUE E CONSIDERADO O MOTORISTA DO CAMINHAO</t>
  </si>
  <si>
    <t>GUINDAUTO COM CAPACIDADE MAXIMA DE CARGA EM TORNO DE 10,5T A APROXIMADAMENTE 2,00M E ALCANCE MAXIMO VERTICAL(DO SOLO)A APROXIMADAMENTE 17,00M,ANGULO DE GIRO DE 180º,MONTADO SOBRE CHASSIS DE CAMINHAO,EXCLUSIVE ESTE.SAO CONSIDERADOS DOIS AJUDANTES,EXCLUSIVE OPERADOR QUE E CONSIDERADO O MOTORISTA DO CAMINHAO</t>
  </si>
  <si>
    <t>GUINDAUTO COM CAPACIDADE MAXIMA DE CARGA EM TORNO DE 15,5T A APROXIMADAMENTE 2,00M E ALCANCE MAXIMO VERTICAL(DO SOLO)A APROXIMADAMENTE 16,50M,ANGULO DE GIRO DE 180º,MONTADO SOBRE CHASSIS DE CAMINHAO,EXCLUSIVE ESTE.SAO CONSIDERADOS DOIS AJUDANTES,EXCLUSIVE OPERADOR QUE E CONSIDERADO O MOTORISTA DO CAMINHAO</t>
  </si>
  <si>
    <t>EMPILHADEIRA EQUIPADA COM RODAGEM PNEUMATICA,CAPACIDADE DE 2,5T E CENTRO DE CARGA A 60CM,MOTOR A GASOLINA,INCLUSIVE OPERADOR</t>
  </si>
  <si>
    <t>EMPILHADEIRA EQUIPADA COM RODAGEM PNEUMATICA,CAPACIDADE DE 3T E CENTRO DE CARGA A 60CM,MOTOR A GASOLINA,INCLUSIVE OPERADOR</t>
  </si>
  <si>
    <t>EMPILHADEIRA EQUIPADA COM RODAGEM PNEUMATICA,CAPACIDADE DE 4T E CENTRO DE CARGA A 60CM,MOTOR A GASOLINA,INCLUSIVE OPERADOR</t>
  </si>
  <si>
    <t>EMPILHADEIRA EQUIPADA COM RODAGEM PNEUMATICA,CAPACIDADE DE 5T E CENTRO DE CARGA A 60CM,INCLUSIVE OPERADOR</t>
  </si>
  <si>
    <t>EMPILHADEIRA EQUIPADA COM RODAGEM PNEUMATICA,CAPACIDADE DE 7T E CENTRO DE CARGA A 60CM,INCLUSIVE OPERADOR</t>
  </si>
  <si>
    <t>PLATAFORMA PANTOGRAFICA CAPAC.TRABALHO ATE 10M ALTURA,CAPAC.MAXIMA CARGA DISTRIBUIDA 3000KG,CAPAC.MAXIMA CARGA CONCENTRADA 1500KG,PISO PLATAF.CONSTITUIDO CHAPA XADREZ FERRO,EXTENSORES LATERAIS(S/GUARDA-CORPO),GUARDA-CORPO REMOVIVEL PLATAF.,SAPATAS HIDR.E TESOURAS LARGAS,NIVELAMENTO E MAIOR ESTABILIDADE EQUIPAMENTO,ESCADA SIMPLES ALUMINIO,EXCLUSIVE OPERADOR</t>
  </si>
  <si>
    <t>CAMIONETA TIPO PICK-UP,COM CABINE SIMPLES E CACAMBA,TIPO LEVE,MOTOR BICOMBUSTIVEL(GASOLINA E ALCOOL) DE 1,6 LITROS,EXCLUSIVE MOTORISTA</t>
  </si>
  <si>
    <t>CAMIONETA TIPO PICK-UP,COM CABINE SIMPLES E CACAMBA,TIPO LEVE,MOTOR BICOMBUSTIVEL(GASOLINA E ALCOOL)DE 1,6 LITROS,EXCLUSIVE MOTORISTA</t>
  </si>
  <si>
    <t>CAMIONETA TIPO PICK-UP,COM CABINE SIMPLES E CACAMBA,TIPO LEVE,MOTOR BICOMBUSTIVEL(GASOLINA E ALCOOL)DE 1,6 LITROS,EQUIPADA COM ESCADA DE EXTENSAO GIRATORIA E BASCULANTE,COM SUPORTE,ACIONAMENTO MANUAL E TODOS OS IMPLEMENTOS NECESSARIOS PARAUM PERFEITO FUNCIONAMENTO,EXCLUSIVE MOTORISTA</t>
  </si>
  <si>
    <t>CAMIONETA TIPO PICK-UP,COM CABINE DUPLA E CACAMBA,MOTOR BICOMBUSTIVEL(GASOLINA E ALCOOL)DE 2,4 LITROS,DIRECAO HIDRAULICA,TRACAO TRASEIRA,EXCLUSIVE MOTORISTA</t>
  </si>
  <si>
    <t>VEICULOS DE PASSEIO,5 PASSAGEIROS,MOTOR BICOMBUSTIVEL (GASOLINA E ALCOOL) DE 1,6 LITROS,COM AR CONDICIONADO,DIRECAO HIDRAULICA E VIDROS DIANTEIROS ELETRICOS,EXCLUSIVE MOTORISTA</t>
  </si>
  <si>
    <t>VEICULO DE PASSEIO,5 PASSAGEIROS,MOTOR BICOMBUSTIVEL (GASOLINA E ALCOOL) DE 1,6 LITROS,COM AR CONDICIONADO,DIRECAO HIDRAULICA E VIDRO DIANTEIROS ELETRICOS,EXCLUSIVE MOTORISTA E COMBUSTIVEL</t>
  </si>
  <si>
    <t>VEICULO DE PASSEIO,5 PASSAGEIROS,MOTOR BICOMBUSTIVEL (GASOLINA E ALCOOL) DE 1,6 LITROS,COM AR CONDICIONADO,DIRECAO HIDRAULICA E VIDROS DIANTEIROS ELETRICOS,INCLUSIVE MOTORISTA E COMBUSTIVEL</t>
  </si>
  <si>
    <t>VEICULO DE PASSEIO,5 PASSAGEIROS,MOTOR BICOMBUSTIVEL (GASOLINA E ALCOOL) DE 1,0 LITRO,EXCLUSIVE MOTORISTA</t>
  </si>
  <si>
    <t>VEICULO DE PASSEIO,5 PASSAGEIROS,MOTOR BICOMBUSTIVEL (GASOLINA E ALCOOL) DE 1,0 LITRO,EXCLUSIVE MOTORISTA E COMBUSTIVEL</t>
  </si>
  <si>
    <t>VEICULO DE PASSEIO,5 PASSAGEIROS,MOTOR BICOMBUSTIVEL (GASOLINA E ALCOOL) DE 1,0 LITRO,INCLUSIVE MOTORISTA E COMBUSTIVEL</t>
  </si>
  <si>
    <t>MICRO-ONIBUS COM CAPACIDADE MINIMA DE 15 LUGARES,MOTOR DIESEL,EXCLUSIVE MOTORISTA</t>
  </si>
  <si>
    <t>MICRO-ONIBUS COM CAPACIDADE MINIMA DE 15 LUGARES,MOTOR DIESEL,EXCLUSIVE MOTORISTA E COMBUSTIVEL</t>
  </si>
  <si>
    <t>MICRO-ONIBUS COM CAPACIDADE MINIMA DE 15 LUGARES,MOTOR DIESEL,INCLUSIVE MOTORISTA E COMBUSTIVEL</t>
  </si>
  <si>
    <t>CAMIONETE TIPO PICK-UP,COM CABINE SIMPLES E CACAMBA,TIPO LEVE,MOTOR BICOMBUSTIVEL (GASOLINA E ALCOOL) DE 1,6 LITROS,EXCLUSIVE MOTORISTA</t>
  </si>
  <si>
    <t>CAMIONETE TIPO PICK-UP,COM CABINE SIMPLES E CACAMBA,TIPO LEVE,MOTOR BICOMBUSTIVEL (GASOLINA E ALCOOL) DE 1,6 LITROS,EXCLUSIVE MOTORISTA E COMBUSTIVEL</t>
  </si>
  <si>
    <t>CAMIONETE TIPO PICK-UP,COM CABINE SIMPLES E CACAMBA,TIPO LEVE,MOTOR BICOMBUSTIVEL (GASOLINA E ALCOOL) DE 1,6 LITROS,INCLUSIVE MOTORISTA E COMBUSTIVEL</t>
  </si>
  <si>
    <t>CAMIONETE TIPO PICK-UP,COM CABINE DUPLA E CACAMBA,TIPO LEVE,MOTOR BICOMBUSTIVEL (GASOLINA E ALCOOL) DE 2.4,DIRECAO HIDRAULICA,TRACAO TRASEIRA,EXCLUSIVE MOTORISTA</t>
  </si>
  <si>
    <t>CAMIONETE TIPO PICK-UP,COM CABINE DUPLA E CACAMBA,TIPO LEVE,COM MOTOR BICOMBUSTIVEL (GASOLINA E ALCOOL),DE 2.4,DIRECAO HIDRAULICA,TRACAO TRASEIRA,EXCLUSIVE MOTORISTA E COMBUSTIVEL</t>
  </si>
  <si>
    <t>CAMIONETE TIPO PICK-UP,COM CABINE DUPLA E CACAMBA,TIPO LEVE,COM MOTOR BICOMBUSTIVEL (GASOLINA E ALCOOL),DE 2.4,DIRECAO HIDRAULICA,TRACAO TRASEIRA,INCLUSIVE MOTORISTA E COMBUSTIVEL</t>
  </si>
  <si>
    <t>MOTOCICLETA,125 CILINDRADAS X/E,EXCLUSIVE MOTORISTA E COMBUSTIVEL</t>
  </si>
  <si>
    <t>MAQUINA FRESADORA A FRIO,LARGURA DE FRESAGEM DE 1,00M,INCLUSIVE OPERADOR E AJUDANTE</t>
  </si>
  <si>
    <t>ESCAVADEIRA HIDRAULICA DE ESTEIRA, COM PESO OPERACIONAL EM TORNO DE 17T, MOTOR DIESEL EM TORNO DE 111CV, CACAMBA COM CAPACIDADE APROXIMADA DE 0,78M3, PROFUNDIDADE DE ESCAVACAO MAXIMA DE 6,60M, COM 3 BRACOS ARTICULADOS, BRACO INTERMEDIARIO AJUSTAVEL EM 3 POSICOES, INCLUSIVE OPERADOR</t>
  </si>
  <si>
    <t>ESCAVADEIRA HIDRAULICA DE ESTEIRA, COM PESO OPERACIONAL EM TORNO DE 23T, MOTOR DIESEL EM TORNO DE 172CV, CACAMBA COM CAPACIDADE APROXIMADA DE 1,14M3, PROFUNDIDADE DE ESCAVACAO MAXIMA DE 6,02M, COM 3 BRACOS ARTICULADOS, BRACO INTERMEDIARIO AJUSTAVEL EM 3 POSICOES, INCLUSIVE OPERADOR</t>
  </si>
  <si>
    <t>ESCAVADEIRA HIDRAULICA DE ESTEIRA BRACO ALONGADO (MODELO LONG REACH),COM PESO OPERACIONAL EM TORNO DE 23T,MOTOR DIESEL EM TORNO DE 160CV,CACAMBA COM CAPACIDADE APROXIMADA DE 0,55M3,ALTURA DA ESCAVACAO MAXIMA APROXIMADA DE 15M E PROFUNDIDADE DE ESCAVACAO MAXIMA APROXIMADA ED 12M,INCLUSIVE OPERADOR</t>
  </si>
  <si>
    <t>ESCAVADEIRA HIDRAULICA DE ESTEIRA BRACO ALONGADO (MODELO LONG REACH),COM PESO OPERACIONAL EM TORNO DE 23T,MOTOR DIESEL EM TORNO DE 160CV,CACAMBA COM CAPACIDADE APROXIMADA DE 0,55M3,ALTURA DE ESCAVACAO MAXIMA APROXIMADA DE 15M E PROFUNDIDADE DE ESCAVACAO MAXIMA APROXIMADA DE 12M,INCLUSIVE OPERADOR</t>
  </si>
  <si>
    <t>MOTONIVELADORA COM PESO OPERACIONAL EM TORNO DE 18T, MOTOR DIESEL EM TORNO DE 125CV, INCLUSIVE OPERADOR</t>
  </si>
  <si>
    <t>PA CARREGADEIRA DE PNEUS,COM PESO OPERACIONAL EM TORNO DE 23T, PA COM CAPACIDADE RASA APROXIMADA DE 4,03M3, POTENCIA EMTORNO DE 270CV, INCLUSIVE OPERADOR</t>
  </si>
  <si>
    <t>GRADE DE DISCO,ARMADURA LEVE,COM 20 (VINTE) DISCOS,PESO DE 1300KG,LARGURA DE CORTE DE 2,50M,ACIONAMENTO MECANICO,EXCLUSIVE OPERADOR</t>
  </si>
  <si>
    <t>GRADE DE DISCO,ARMADURA LEVE,COM 20 (VINTE) DISCOS,PESO DE 1.300KG,LARGURA DE CORTE DE 2,50M,ACIONAMENTO MECANICO,EXCLUSIVE OPERADOR</t>
  </si>
  <si>
    <t>TRATOR DE ESTEIRAS COM MOTOR DIESEL EM TORNO DE 80CV,COM LAMINA DE 1290KG,INCLUSIVE OPERADOR</t>
  </si>
  <si>
    <t>TRATOR DE ESTEIRAS COM MOTOR DIESEL EM TORNO DE 140CV,COM LAMINA DE 2330KG,INCLUSIVE OPERADOR</t>
  </si>
  <si>
    <t>TRATOR DE ESTEIRAS COM MOTOR DIESEL EM TORNO DE 200CV,COM LAMINA DE 2500KG,INCLUSIVE OPERADOR</t>
  </si>
  <si>
    <t>TRATOR DE ESTEIRAS COM MOTOR DIESEL EM TORNO DE 335CV,SEM LAMINA,INCLUSIVE OPERADOR</t>
  </si>
  <si>
    <t>TRATOR DE ESTEIRAS COM MOTOR DIESEL EM TORNO DE 335CV,COM LAMINA DE 5000KG,INCLUSIVE OPERADOR</t>
  </si>
  <si>
    <t>TRATOR DE ESTEIRAS COM MOTOR DIESEL EM TORNO DE 335CV,COM ESCARIFICADOR DE PENETRACAO MAXIMA DE 0,66M,INCLUSIVE OPERADOR</t>
  </si>
  <si>
    <t>RETROESCAVADEIRA, COM PESO OPERACIONAL EM TORNO DE 7T, MOTORDIESEL EM TORNO DE 75CV, CAPACIDADE APROXIMADA DA CACAMBA DE0,76M3, PROFUNDIDADE DE ESCAVACAO MAXIMA DE 4,00M, INCLUSIVEOPERADOR</t>
  </si>
  <si>
    <t>RETROESCAVADEIRA, COM PESO OPERACIONAL EM TORNO DE 7T, MOTOR DIESEL EM TORNO DE 75CV, CAPACIDADE APROXIMADA DA CACAMBA DE 0,76M3, PROFUNDIDADE DE ESCAVACAO MAXIMA DE 4,00M, INCLUSIVE OPERADOR</t>
  </si>
  <si>
    <t>PA CARREGADEIRA DE PNEUS COM PESO OPERACIONAL EM TORNO DE 12T, POTENCIA EM TORNO DE 121CV, PA COM CAPACIDADE RASA APROXIMADA DE 1,30M3, INCLUSIVE OPERADOR</t>
  </si>
  <si>
    <t>PA CARREGADEIRA DE PNEUS COM PESO OPERACIONAL EM TORNO DE 18T, POTENCIA EM TORNO DE 183CV, PA COM CAPACIDADE RASA APROXIMADA DE 3,10M3, INCLUSIVE OPERADOR</t>
  </si>
  <si>
    <t>MINI PA CARREGADEIRA,DE RODAS,CARGA OPERACIONAL EM TORNO DE629KG,ALTURA DE DESCARGA APROXIMADA DE 2,40M,INCLUSIVE OPERADOR</t>
  </si>
  <si>
    <t>ROMPEDOR HIDRAULICO ADAPTAVEL A RETRO-ESCAVADEIRA(EXCLUSIVEESTA),COM PESO OPERACIONAL DE 435KG,FREQUENCIA DE IMPACTOS DE 400 A 1000BPM,INCLUSIVE PONTEIRO DE 84MM DE DIAMETRO,EXCLUSIVE OPERADOR</t>
  </si>
  <si>
    <t>ROMPEDOR HIDRAULICO ADAPTAVEL A ESCAVADEIRA HIDRAULICA(EXCLUSIVE ESTA),COM PESO OPERACIONAL DE 1700KG,FREQUENCIA DE IMPACTOS DE 320 A 600BPM,INCLUSIVE PONTEIRO DE 130MM DE DIAMETRO,EXCLUSIVE OPERADOR</t>
  </si>
  <si>
    <t>ROMPEDOR PNEUMATICO DE 32,6KG DE PESO,CONSUMO DE AR 38,8L/S,FREQUENCIA DE IMPACTOS DE 1.100,IMP/MIN,EXCLUSIVE OPERADOR,PONTEIRA E MANGUEIRA</t>
  </si>
  <si>
    <t>PERFURATRIZ DE 26KG DE PESO(PARA USO SUBTERRANEO),CONSUMO DE AR 63L/S,FREQUENCIA DE IMPACTOS DE 38,IMP/S,COMPRIMENTO DE71CM,DIAMETRO DO PISTAO DE 70MM,EXCLUSIVE OPERADOR,BROCA E MANGUEIRA</t>
  </si>
  <si>
    <t>PERFURATRIZ DE 23,5KG DE PESO(PARA SERVICOS DE FURACAO DE FOGACHO,PERFURACAO EM BANCADAS BAIXAS E SERVICOS SIMILARES),CONSUMO DE AR 56L/S,FREQUENCIA DE IMPACTOS DE 34 IMP/S,COMPRIMENTO DE 64CM,DIAMETRO DO PISTAO DE 65MM,EXCLUSIVE OPERADOR,BROCA E MANGUEIRA</t>
  </si>
  <si>
    <t>ARADO REVERSIVEL DE DISCO ADAPTAVEL A TRATOR PARA PREPARO DE TERRENO,EXCLUSIVE OPERADOR</t>
  </si>
  <si>
    <t>ROCADEIRA DESLOCAVEL ADAPTAVEL A TRATOR PARA PREPARO DE TERRENO,EXCLUSIVE OPERADOR</t>
  </si>
  <si>
    <t>GUINCHO CARREGADOR ADAPTAVEL A TRATOR PARA TRANSPORTE DE MADEIRA,EXCLUSIVE OPERADOR</t>
  </si>
  <si>
    <t>SOCADOR PNEUMATICO,9,8KG DE PESO,DIAMETRO DO PISTAO DE 25,4MM,900IPM (IMPACTOS POR MINUTO),EXCLUSIVE OPERADOR</t>
  </si>
  <si>
    <t>ROLO COMPACTADOR TANDEM,DE 6 A 9T,MOTOR DIESEL DE 55CV,INCLUSIVE OPERADOR</t>
  </si>
  <si>
    <t>COMPACTADOR VIBRATORIO,COM TAMBOR PE-DE-CARNEIRO,AUTOPROPULSOR,COM MOTOR DIESEL DE 76HP,COM 6 A 7T,LARGURA DE 1,85M,INCLUSIVE OPERADOR</t>
  </si>
  <si>
    <t>ROLO ESTATICO DE 3 RODAS,PARA COMPACTACAO DE ASFALTO COM ESPESSURA DE 25 A 50MM,LARGURA DE COMPACTACAO 2,1M,VELOCIDADE DO ROLO 6KM/H,DENSIDADE 2375KG/M3,CLASSE DE PESO 13T,INCLUSIVE OPERADOR</t>
  </si>
  <si>
    <t>ROLO VIBRATORIO LISO,DE 7T,AUTOPROPULSOR,LARGURA TOTAL DE 2,015M,INCLUSIVE OPERADOR</t>
  </si>
  <si>
    <t>ROLO ESTATICO DE 7 RODAS,AUTOPROPELIDO,PARA COMPACTACAO DEASFALTO,COM ESPESSURA DE 25 A 50MM,LARGURA DE COMPACTACAO 1,82M,CLASSE DE PESO 21T,INCLUSIVE OPERADOR</t>
  </si>
  <si>
    <t>ROLO COMPACTADOR VIBRATORIO,AUTOPROPELIDO PARA REPARO DE PAVIMENTACAO,CAPACIDADE DE 2T,INCLUSIVE OPERADOR</t>
  </si>
  <si>
    <t>ROLO ESTATICO DE 9 RODAS,AUTOPROPELIDO,PARA COMPACTACAO DE ASFALTO,COM ESPESSURA DE 25 A 50MM,LARGURA DE COMPACTACAO 1,76M,CLASSE DE PESO 14T,INCLUSIVE OPERADOR</t>
  </si>
  <si>
    <t>ROLO COMPACTADOR PE-DE-CARNEIRO DUPLO,REBOCAVEL,C/2 TAMBORES 1000MM DE DIAM.E 1220MM DE COMPRIMENTO,COMPRIMENTO TOTAL DO ROLO 3700MM,TRACAO NECESSARIA 65CV,PESO LIQUIDO 2150KG,PESO COM LASTRO DE AGUA 4650KG,PESO COM LASTRO DE AREIA 6000KG,PRESSAO SOBRE O SOLO SEM LASTRO 12KG/CM2,PRESSAO COM LASTRO DE AGUA 20KG/CM2,EXCLUSIVE OPERADOR</t>
  </si>
  <si>
    <t>USINA PRE-MISTURADORA DE SOLOS P/ESTABILIZACAO DE BASES,C/CAPACIDADE 350/600T/H,ALIMENTADOR-DOSADOR,DOSADOR DUPLO DE CORREIAS,DOSADOR TRIPLO MESA VAI E VEM,DOSADOR TRIPLO DE CORREIAS,DOSADOR TRIPLO DE CALHAS VIBRATORIAS,DOSADOR QUADRUPLO,TRANSPORTADOR DE CORREIA DE TRANSFERENCIA MEDINDO 36"X19,10M,MISTURADOR,COMANDOS E EQUIPAMENTOS COMPLEMENTARES,INCL.EQUIPE</t>
  </si>
  <si>
    <t>USINA PARA MISTURA BETUMINOSA DE ALTA CLASSE A QUENTE,COM CAPACIDADE DE 60 A 90T/H,COMPREENDENDO UNIDADE DE ALIMENTACAOE DOSAGEM DE FRIOS,SECADOR,PENEIRA DOSADORA,ALIMENTADOR DE FINOS,MISTURADOR,INSTALACAO DE ARMAZENAGEM E AQUECIMENTO DE ASFALTO E GRUPO GERADOR DE 125/145KVA,COM EQUIPE DE OPERACAO</t>
  </si>
  <si>
    <t>USINA PARA MISTURA A FRIO,COM CAPACIDADE PARA 50T/H,COMPREENDENDO:ALIMENTADOR-DOSADOR DE FRIOS,ELEVADOR,SILO-TREMONHA,ALIMENTADOR DE FINOS,MISTURADOR,INSTALACAO DE ARMAZENAGEM E AQUECIMENTO DE ASFALTO E GRUPO GERADOR DE 60/66KVA,INCLUSIVEEQUIPE DE OPERACAO</t>
  </si>
  <si>
    <t>SISTEMA DE AQUECIMENTO COM UM TANQUE FIXO DE 30000 LITROS PARA ASFALTO E UM TANQUE DE 20000 LITROS PARA COMBUSTIVEL,COMSISTEMA DE CIRCULACAO DE ASFALTO,INCLUSIVE OPERADOR</t>
  </si>
  <si>
    <t>PULVIMISTURADOR,LARGURA DE MISTURADOR DE 2,50M,TRACIONADO POR TRATOR DE PNEUS DE 61CV,INCLUSIVE ESTE E 2 OPERADORES</t>
  </si>
  <si>
    <t>DISTRIBUIDOR DE BETUME(ASFALTO) REBOCAVEL,MOTOR A GASOLINA,PARTIDA MANUAL,CAPACIDADE EFETIVA DO TANQUE DE 2.200L,BOMBA DE ENGRENAGEM DE DIAMETRO DE 2",180L/MIN,BARRA DE DISTRIBUICAO COM 2,00M,HASTE DE DISTRIBUICAO MANUAL PROVIDA DE REGISTRO PROPRIO,EXCLUSIVE OPERADOR</t>
  </si>
  <si>
    <t>DISTRIBUIDOR DE BETUME(ASFALTO) REBOCAVEL,MOTOR A GASOLINA,PARTIDA MANUAL,CAPACIDADE EFETIVA DE TANQUE DE 2.200L,BOMBA DE ENGRENAGEM DE DIAMETRO DE 2",180L/MIN,BARRA DE DISTRIBUICAO COM 2,00M,HASTE DE DISTRIBUICAO MANUAL PROVIDA DE REGISTRO PROPRIO,EXCLUSIVE OPERADOR</t>
  </si>
  <si>
    <t>DISTRIBUIDOR DE BETUME(ASFALTO) SOB PRESSAO,MOTOR A GASOLINA,MONTADO SOBRE CAMINHAO,CAPACIDADE EFETIVA DO TANQUE DE 5000L,INCLUSIVE ESTE COM MOTORISTA</t>
  </si>
  <si>
    <t>ESPALHADOR DE AGREGADOS,REBOCAVEL,CAPACIDADE RASA DE 1,30M3,LARGURA MAXIMA DE DISTRIBUICAO DE 3,66M,COMPRIMENTO DE 4,10M,LARGURA DE 1,30M,ALTURA DE 1,00M,4 RODAS COM PNEUMATICOS 6X9(10 LONAS),PESO DE 860KG,DIAMETRO DO ROLO DE 12,7CM(5"),EXCLUSIVE OPERADOR</t>
  </si>
  <si>
    <t>VIBRO ACABADORA DE ASFALTO,SOBRE ESTEIRA,COM EXTENSAO PARA PAVIMENTACAO,LARGURA DE 4,27M,COM MOTOR DIESEL DE APROXIMADAMENTE 69CV,INCLUSIVE OPERADOR E AUXILIAR</t>
  </si>
  <si>
    <t>VIBRO ACABADORA DE ASFALTO,SOBRE RODAS,CAPACIDADE DO SILO DE ASFALTO DE APROXIMADAMENTE 10,5T,LARGURA APROXIMADA DE 4,55M,COM MOTOR DIESEL DE APROXIMADAMENTE 100CV,COM SISTEMA DENIVELAMENTO ELETRONICO,INCLUSIVE OPERADOR E AUXILIAR</t>
  </si>
  <si>
    <t>MAQUINAS DE JUNTAS(SERRA DE CONCRETO) MOTOR A GASOLINA PARTIDA MANUAL,CHASSIS REFORCADO,GUARDA PROTETORA PARA ACOMODAR SERRAS DE ATE 14",SERRA PARA CONCRETO ESPECIALMENTE DESENVOLVIDA PARA ABERTURAS DE JUNTA DE DILATACAO COM 3.600RPM,INCLUSIVE OPERADOR</t>
  </si>
  <si>
    <t>MAQUINAS DE JUNTAS(SERRA DE CONCRETO) MOTOR A GASOLINA PARTIDA MANUAL,CHASSIS REFORCADO,GUARDA PROTETORA PARA ACOMADAR SERRAS DE ATE 14",SERRA PARA CONCRETO ESPECIALMENTE DESENVOLVIDA PARA ABERTURAS DE JUNTA DE DILATACAO COM 3.600RPM,INCLUSIVE OPERADOR</t>
  </si>
  <si>
    <t>VASSOURA MECANICA,REBOCAVEL,LARGURA DE TRABALHO DE 2,44MM,EXCLUSIVE OPERADOR</t>
  </si>
  <si>
    <t>VASSOURA MECANICA,REBOCAVEL,LARGURA DE TRABALHO DE 2,44M,EXCLUSIVE OPERADOR</t>
  </si>
  <si>
    <t>VASSOURA MECANICA,COM ASPIRACAO (SUCCAO) E ESCOVA,CAPACIDADE DE 4M3,MONTADA SOBRE CHASSIS DE CAMINHAO,INCLUSIVE OPERADOR</t>
  </si>
  <si>
    <t>DISTRIBUIDOR (ESPARGIDOR) DE ASFALTO (BMB),MOTOR DIESEL,POTENCIA DE 92CV E CAPACIDADE APROXIMADA DO TANQUE DE 10000 LITROS,INCLUSIVE OPERADOR</t>
  </si>
  <si>
    <t>DISTRIBUIDOR (ESPARGIDOR) DE ASFALTO (BMB),MOTOR DIESEL,POTENCIA DE 92CV E CAPACIDADE APROXIMADA DE TANQUE DE 10000 LITROS,INCLUSIVE OPERADOR</t>
  </si>
  <si>
    <t>CAMINHAO PARA MICROREVESTIMENTO ASFALTICO A FRIO,EQUIPADO COM USINA COM CAPACIDADE DE 8M3,INCLUSIVE MOTORISTA</t>
  </si>
  <si>
    <t>RECICLADORA DE ASFALTO A FRIO SOBRE RODAS,LARGURA DE FRESAGEM DE 2,00M, 422HP,INCLUSIVE OPERADOR</t>
  </si>
  <si>
    <t>DISCO ELETRICO,PARA COMPACTAR E DESEMPENAR PISOS DE CONCRETO,EXCLUSIVE OPERADOR</t>
  </si>
  <si>
    <t>DESEMPENADEIRA ELETRICA PARA ACABAMENTO DE PISOS DE CONCRETO,COMPACTADORA E ADENSADORA,EXCLUSIVE OPERADOR</t>
  </si>
  <si>
    <t>MAQUINA DE DEMARCACAO DE FAIXAS A FRIO PARA USO RODOVIARIO E URBANO,EXCLUSIVE OPERADOR</t>
  </si>
  <si>
    <t>MAQUINA DE DEMARCACAO DE FAIXAS,COM FUSOR APLICADOR E FUSORDERRETEDOR,PARA USO RODOVIARIO E URBANO,EXCLUSIVE OPERADOR</t>
  </si>
  <si>
    <t>MAQUINA DE DEMARCACAO DE FAIXAS,COM FUSOR APLICADOR E FUSORDERRETEDOR,PARA USO RODOVIARIO E URBANO</t>
  </si>
  <si>
    <t>BETONEIRA PARA 320L DE MISTURA SECA,DE CARREGAMENTO MECANICO E TAMBOR REVERSIVEL,COM MOTOR ELETRICO,EXCLUSIVE OPERADOR</t>
  </si>
  <si>
    <t>BETONEIRA PARA 320L DE MISTURA SECA,DE CARREGAMENTO MECANICO E TAMBOR REVERSIVEL,COM MOTOR A GASOLINA,EXCLUSIVE OPERADOR</t>
  </si>
  <si>
    <t>BETONEIRA PARA 600L DE MISTURA SECA,DE CARREGAMENTO MECANICO E TAMBOR REVERSIVEL,COM MOTOR ELETRICO,EXCLUSIVE OPERADOR</t>
  </si>
  <si>
    <t>BETONEIRA PARA 600L DE MISTURA SECA,DE CARREGAMENTO MECANICO E TAMBOR REVERSIVEL,COM MOTOR DIESEL,EXCLUSIVE OPERADOR</t>
  </si>
  <si>
    <t>MISTURADOR HORIZONTAL DE CONCRETO PARA 1.000L DE MISTURA SECA,CARREGADOR AUTOMATICO COM UM MOTOR ELETRICO,VELOCIDADE DOTAMBOR 20RPM,SOBRE RODAS DE FERRO,EXCLUSIVE OPERADOR</t>
  </si>
  <si>
    <t>USINA DE CONCRETO C/DOSADOR,MISTURADOR,CAPACIDADE 4 AGREGADOS,SILO DE CIMENTO 50T,VOLUME DA CAIXA 18M3,SILO AGREGADOS 10M3,BALANCA AGREGADOS CAPACIDADE 4500KG,BALANCA CIMENTO CAPACIDADE 850KG,VOLUME POR CICLO 2M3,PRODUCAO HORA NOMINAL 80M3,PRODUCAO HORA REAL 68/72M3,DOSADO 4 ADITIVOS,MISTURADOR DUPLO EIXO,INCLUSIVE MAO-DE-OBRA ALIMENTACAO E OPERACAO CENTRAL</t>
  </si>
  <si>
    <t>USINA DE CONCRETO C/DOSADOR,MISTURADOR,CAPACIDADE 4 AGREGADOS,SILO DE CIMENTO 100T,VOLUME DA CAIXA 18M3,SILO AGREGADOS 10M3,BALANCA AGREGADOS CAPACIDADE 4500KG,BALANCA CIMENTO CAPACIDADE 850KG,VOLUME POR CICLO 2M3,PRODUCAO HORA NOMINAL 80M3,PRODUCAO HORA REAL 68/72M3,DOSADO 4 ADITIVOS,MISTURADOR DUPLO EIXO,INCLUSIVE MAO-DE-OBRA ALIMENTACAO E OPERACAO CENTRAL</t>
  </si>
  <si>
    <t>USINA DE CONCRETO C/DOSADOR,MISTURADOR,CAPACIDADE 4 AGREGADOS,SILO DE CIMENTO 100T,VOLUME DA CAIXA 18M3,SILO AGREGADOS 10M3,BALANCA AGREGADOS CAPACIDADE 4500KG,BALANCA CIMENTO CAPACIDADE 850KG,VOLUME POR CICLO 2M3,PRODUCAO HORA MOMINAL 80M3,PRODUCAO HORA REAL 68/72M3,DOSADO 4 ADITIVOS,MISTURADOR DUPLO EIXO,INCLUSIVE MAO-DE-OBRA ALIMENTACAO E OPERACAO CENTRAL</t>
  </si>
  <si>
    <t>USINA DE CONCRETO C/DOSADOR,CAPACIDADE 4 AGREGADOS,SILO DE CIMENTO P/100T,VOLUME DA CAIXA 18M3,SILO DE AGREGADOS CAPACIDADE 40M3,BALANCA DE AGREGADOS CAPACIDADE 4500KG,BALANCA CIMENTO CAPACIDADE 850KG,VOLUME POR CICLO 2M3,PRODUCAO HORA NOMINAL 80M3,PRODUCAO HORA REAL 68/72M3,DOSADOR PARA 4 ADITIVOS,INCLUSIVE MAO-DE-OBRA P/ALIMENTACAO E OPERACAO DA CENTRAL</t>
  </si>
  <si>
    <t>USINA DE CONCRETO C/DOSADOR,CAPACIDADE 4 AGREGADOS,SILO DE CIMENTO P/100T,VOLUME DA CAIXA 18M3,SILO DE AGREGADOS CAPACIDADE 40M3,BALANCA DE AGREGADOS CAPACIDADE 4500KG,BALANCA CIMENTO CAPACIDADE 850KG,VOLUME POR CICLO 2M3,PRODUCAO HORA NOMINAL 80M3,PRODUCAO HORA REAL 68/72M3,DOSADOR PARA 4 ADITIVOS,INCLUSIVE MAO-DE-OBRA P/ALIMENTACAO E OPERACAO CENTRAL</t>
  </si>
  <si>
    <t>USINA DE CONCRETO C/DOSADOR,CAPACIDADE 5 AGREGADOS,SILO DE CIMENTO P/120T,VOLUME DA CAIXA 30M3,SILO DE AGREGADOS CAPACIDADE 40M3,BALANCA DE AGREGADOS CAPACIDADE 7000KG,BALANCA CIMENTO CAPACIDADE 1300KG,VOLUME POR CICLO 3M3,PRODUCAO HORA NOMINAL 120M3,PRODUCAO HORA REAL 90/100M3,DOSADOR PARA 4 ADITIVOS,INCLUSIVE MAO-DE-OBRA ALIMENTACAO E OPERACAO CENTRAL</t>
  </si>
  <si>
    <t>USINA DE CONCRETO C/DOSADOR,CAPACIDADE 5 AGREGADOS,SILO DE CIMENTO P/120T,VOLUME DA CAIXA 30M3,SILO DE AGREGADOS CAPACIDADE 40M3,BALANCA DE AGREGADOS CAPACIDADE 7000KG BALANCA CIMENTO CAPACIDADE 1300KG,VOLUME POR CICLO 3M3,PRODUCAO HORA NOMINAL 120M3,PRODUCAO HORA REAL 90/100M3,DOSADOR PARA 4 ADITIVOS,INCLUSIVE MAO-DE-OBRA ALIMENTACAO E OPERACAO CENTRAL</t>
  </si>
  <si>
    <t>VIBRADOR DE IMERSAO,TUBO DE 48X480MM,COM MANGOTE DE 5,00M DE COMPRIMENTO,MOTOR ELETRICO,EXCLUSIVE OPERADOR</t>
  </si>
  <si>
    <t>VIBRADOR DE IMERSAO,TUBO DE 48X480MM,COM MANGOTE DE 5,00M DE COMPRIMENTO,MOTOR A GASOLINA,EXCLUSIVE OPERADOR</t>
  </si>
  <si>
    <t>REGUA VIBRADORA DUPLA,COM MOTOR A GASOLINA 4 TEMPOS,COM ATE6,00M,EXCLUSIVE OPERADOR</t>
  </si>
  <si>
    <t>BOMBA DE ARGAMASSA,COM UNIDADE MISTURADORA E BOMBEADORA ACOPLADAS,PARA 900 A 4.800L DE MISTURA SECA,COM MOTOR ELETRICO,EXCLUSIVE OPERADOR</t>
  </si>
  <si>
    <t>BATE-ESTACAS TIPO MARTELO HIDRAULICO VIBRATORIO,ACOPLADO EMESCAVADEIRA HIDRAULICA (INCLUSIVE ESTA),LARGURA EM TORNO DE70CM,ALTURA E COMPRIMENTO EM TORNO DE 2,00M,CAPACIDADE DO MARTELO EM TORNO DE 1,2T,INCLUSIVE OPERADOR</t>
  </si>
  <si>
    <t>BATE-ESTACAS,TIPO MARTELO HIDRAULICO,ACOPLADO EM EQUIPAMENTO DE ESTEIRAS (INCLUSIVE ESTE),LARGURA DE TRABALHO EM TORNO DE 4,00M,TORRE COM ALTURA UTIL EM TORNO DE 15,00M E CAPACIDADE DO MARTELO HIDRAULICO DE IMPACTO EM TORNO DE 5,00T,INCLUSIVE OPERADOR</t>
  </si>
  <si>
    <t>BOMBA CENTRIFUGA AUTOESCORVANTE,PARA BOMBEAMENTO DE AGUAS LIMPAS OU SUJAS COM ATE 20MM DE DIAMETRO DOS SOLIDOS EM SUSPENSAO,NA PROPORCAO MAXIMA DE 20% NO VOLUME E LIQUIDOS QUIMICAMENTE NAO AGRESSIVOS,COM ROTOR SEMIABERTO,MOTOR A GASOLINA,VAZAO MAXIMA DE 60M3/HORA,COM ALTURA MANOMETRICA DE 5 METROS,EXCLUSIVE OPERADOR</t>
  </si>
  <si>
    <t>BOMBA CENTRIFUGA AUTOESCORVANTE,PARA BOMBEAMENTO DE AGUAS LIMPAS OU SUJAS COM ATE 20MM DE DIAMETRO DOS SOLIDOS EM SUSPENSAO,NA PROPORCAO MAXIMA DE 20% NO VOLUME E LIQUIDOS QUIMICAMENTE NAO AGRESSIVOS,COM ROTOR SEMIABERTO,MOTOR A GASOLINA,VAZAO MAXIMA DE 66M3/HORA COM ALTURA MANOMETRICA DE 6 METROS,EXCLUSIVE OPERADOR</t>
  </si>
  <si>
    <t>BOMBA CENTRIFUGA AUTOESCORVANTE,PARA BOMBEAMENTO DE AGUAS LIMPAS OU SUJAS COM ATE 20MM DE DIAMETRO DOS SOLIDOS EM SUSPENSAO,NA PROPORCAO MAXIMA DE 20% NO VOLUME E LIQUIDOS QUIMICAMENTE NAO AGRESSIVOS,COM ROTOR SEMIABERTO,MOTOR A GASOLINA,VAAZAO MAXIMA DE 66M3/HORA COM ALTURA MANOMETRICA DE 6 METROS,EXCLUSIVE OPERADOR</t>
  </si>
  <si>
    <t>BOMBA CENTRIFUGA AUTOESCORVANTE,PARA BOMBEAMENTO DE AGUAS LIMPAS OU SUJAS COM ATE 20MM DE DIAMETRO DOS SOLIDOS EM SUSPENSAO,NA PROPORCAO MAXIMA DE 20% NO VOLUME E LIQUIDOS QUIMICAMENTE NAO AGRESSIVOS,COM ROTOR SEMIABERTO,MOTOR A GASOLINA,VAZAO MAXIMA DE 84M3/HORA COM ALTURA MANOMETRICA DE 8 METROS,EXCLUSIVE OPERADOR</t>
  </si>
  <si>
    <t>BOMBA CENTRIFUGA AUTOESCORVANTE,PARA BOMBEAMENTO DE AGUAS LIMPAS OU SUJAS COM ATE 20MM DE DIAMETRO DOS SOLIDOS EM SUSPENSAO,NA PROPORCAO MAXIMA,DE 20% NO VOLUME E LIQUIDOS QUIMICAMENTE NAO AGRESSIVOS,COM ROTOR SEMIABERTO,MOTOR A GASOLINA,VAZAO MAXIMA DE 84M3/HORA COM ALTURA MANOMETRICA DE 8 METROS,EXCLUSIVE OPERADOR</t>
  </si>
  <si>
    <t>BOMBA CENTRIFUGA AUTOESCORVANTE,PARA BOMBEAMENTO DE AGUAS LIMPAS OU SUJAS COM ATE 20MM DE DIAMETRO DOS SOLIDOS EM SUSPENSAO,NA PROPORCAO MAXIMA DE 20% NO VOLUME E LIQUIDOS QUIMICAMENTE NAO AGRESSIVOS,COM ROTOR SEMIABERTO,MOTOR A GASOLINA,VAZAO MAXIMA DE 83M3/HORA COM ALTURA MANOMETRICA DE 12 METROS,EXCLUSIVE OPERADOR</t>
  </si>
  <si>
    <t>BOMBA SUBMERSA COM MOTOR ELETRICO,PARA POCOS PROFUNDOS,EXCLUSIVE OPERADOR</t>
  </si>
  <si>
    <t>BOMBA CENTRIFUGA SUBMERSIVEL PARA BOMBEAMENTO DE AGUAS SERVIDAS COM SOLIDOS DE ATE 5MM DE DIAMETRO EM SUSPENSAO,COM MOTOR ELETRICO,VAZAO MAXIMA DE 63M3/HORA,ROTOR SEMIABERTO,EXCLUSIVE OPERADOR,MANGUEIRA,CABOS E COMANDOS</t>
  </si>
  <si>
    <t>BOMBA CENTRIFUGA,VEDACAO POR GAXETA GRAFITADA,ACOPLAMENTO POR LUVA ELASTICA,PARTIDA ELETRICA,EXCLUSIVE OPERADOR E MANGUEIRA</t>
  </si>
  <si>
    <t>ESCAVADEIRA SOBRE ESTEIRAS,VERSAO CLAM-SHELL,COM CAPACIDADEAPROXIMADA DA CACAMBA DE 0,38M3 (1/2JD3),INCLUSIVE OPERADORE AUXILIAR</t>
  </si>
  <si>
    <t>ESCAVADEIRA SOBRE ESTEIRAS,VERSAO DRAGLINE OU CLAM-SHELL,COM CAPACIDADE APROXIMADA DA CACAMBA DE 0,57M3 (3/4JD3),INCLUSIVE OPERADOR E AUXILIAR</t>
  </si>
  <si>
    <t>ESCAVADEIRA SOBRE ESTEIRAS,VERSAO DRAGLINE OU CLAM-SHELL,COM CAPACIDADE APROXIMADA DA CACAMBA DE 0,76M3 (1JD3),INCLUSIVE OPERADOR E AUXILIAR</t>
  </si>
  <si>
    <t>ESCAVADEIRA SOBRE ESTEIRAS,VERSAO CLAM-SHELL,COM CAPACIDADE APROXIMADA DA CACAMBA DE 0,96M3 (1.1/4JD3),INCLUSIVE OPERADOR E AUXILIAR</t>
  </si>
  <si>
    <t>ESCAVADEIRA SOBRE ESTEIRAS,VERSAO CLAM-SHELL,COM CAPACIDADEAPROXIMADA DA CACAMBA DE 0,96M3 (1.1/4JD3),INCLUSIVE OPERADOR E AUXILIAR</t>
  </si>
  <si>
    <t>CUSTO HORARIO CORRIDO DE UTILIZACAO DE EQUIPAMENTO DE JATO D'AGUA DE ALTA PRESSAO(SEWER-JET),MANGUEIRA DE 1" DE DIAMETRO,PRESSAO ATE 2.000 LIBRAS,PARA LIMPEZA DE SISTEMA DE ESGOTAMENTO PLUVIAL OU SANITARIO,INCLUSIVE EQUIPE DE OPERACAO E ABASTECIMENTO D'AGUA</t>
  </si>
  <si>
    <t>CUSTO HORARIO CORRIDO DE UTILIZACAO DE EQUIPAMENTO COMBINADO DE JATO D'AGUA A ALTA PRESSAO COM SUCCAO POR ACAO DE VACUO(VACUO SEWER-JET),COM CAPACIDADE MINIMA DE ARMAZENAGEM DE 6,00M3 DE MATERIAL NO TANQUE,MANGUEIRAS DE CAPTACAO DE 4",PARALIMPEZA DE ESGOTAMENTO SANITARIO,INCLUSIVE EQUIPE DE OPERACAO,ABASTECIMENTO D'AGUA E TRANSPORTE DO MATERIAL REMOVIDO</t>
  </si>
  <si>
    <t>CUSTO HORARIO CORRIDO DE UTILIZACAO DE EQUIPAMENTOS HIDROJATO CONJUGADO COM SUCCAO ATRAVES DE VACUO,COMPRESSOR ACIONADOPOR TOMADA DE FORCA TIPO ROTATIVO E COM JOGO DE MANGUEIRAS PARA CAPTACAO DE 6" E 8",ESTA ATRAVES DE BRACO ROTATIVO,TANQUE DE ARMAZENAMENTO DE 12.000L,INCLUSIVE EQUIPE DE OPERACAO</t>
  </si>
  <si>
    <t>ESCAVADEIRA HIDRAULICA MODELO ANFIBIA,PESO OPERACIONAL EM TORNO DE 30T,MOTOR DIESEL EM TORNO DE 150HP,CACAMBA COM CAPACIDADE APROXIMADA DE 0,50M3,COM ALCANCE MAXIMO DE APROXIMADAMENTE 15 METRO,INCLUSIVE OPERADOR</t>
  </si>
  <si>
    <t>ESCAVADEIRA HIDRAULICA,MODELO ANFIBIA,PESO OPERACIONAL EM TORNO DE 30T,MOTOR DIESEL EM TORNO DE 150HP,CACAMBA COM CAPACIDADE APROXIMADA DE 0,50M3,COM ALCANCE MAXIMO DE APROXIMADAMENTE 15 METROS,INCLUSIVE OPERADOR</t>
  </si>
  <si>
    <t>ESCAVADEIRA HIDRAULICA,MODELO ANFIBIA,PESO OPERACIONAL EM TORNO DE 30T,MOTOR DIESEL EM TORNO DE 150HP,CACAMBA COM CAPACIDADE APROXIMADA DE 0,50M3,COM ALCANCE MAXIMO DE APROXIMADAMENTE 15 METRO,INCLUSIVE OPERADOR</t>
  </si>
  <si>
    <t>COMPRESSOR DE AR,PORTATIL E REBOCAVEL,PRESSAO DE TRABALHO DE 102PSI,DESCARGA LIVRE EFETIVA DE 200PCM,MOTOR DIESEL,EXCLUSIVE OPERADOR</t>
  </si>
  <si>
    <t>COMPRESSOR DE AR,PORTATIL E REBOCAVEL,PRESSAO DE TRABALHO DE 102PSI,DESCARGA LIVRE EFETIVA DE 295PCM,MOTOR DIESEL,EXCLUSIVE OPERADOR</t>
  </si>
  <si>
    <t>COMPRESSOR DE AR,PORTATIL E REBOCAVEL,PRESSAO DE TRABALHO DE 102PSI,DESCARGA LIVRE EFETIVA DE 400PCM,MOTOR DIESEL,EXCLUSIVE OPERADOR</t>
  </si>
  <si>
    <t>COMPRESSOR DE AR,ESTACIONARIO,DESCARGA LIVRE EFETIVA DE 17,70M3/MIN E 624PCM,MOTOR ELETRICO,EXCLUSIVE OPERADOR</t>
  </si>
  <si>
    <t>GERADOR MONOFASICO,POTENCIA MAXIMA DE 2,5KVA(2500W),VOLTAGEM:110/220V,FREQUENCIA:60HZ,COM MOTOR A GASOLINA,COM TANQUE DE APROXIMADAMENTE 13L E AUTONOMIA APROXIMADA DE 11H,EXCLUSIVE OPERADOR</t>
  </si>
  <si>
    <t>GRUPO GERADOR ABERTO,TRANSPORTAVEL SOBRE RODAS,TRIFASICO,220/127V FREQUENCIA 50/60HZ,COM REGULADOR DE TENSAO E FREQUENCIA AUTOMATICA,QUADRO DE COMANDO MANUAL E TANQUE DE COMBUSTIVEL DE APROXIMADAMENTE 109L COM AUTONOMIA APROXIMADA DE 10H,NA POTENCIA DE 60/53KVA (INTERMITENTE/CONTINUA),EXCLUSIVE OPERADOR</t>
  </si>
  <si>
    <t>GRUPO GERADOR ABERTO,TRANSPORTAVEL,SOBRE RODAS,TRIFASICO,220/127V FREQUENCIA 50/60HZ,COM REGULADOR DE TENSAO E FREQUENCIA AUTOMATICA,QUADRO DE COMANDO MANUAL E TANQUE DE COMBUSTIVEL DE APROXIMADAMENTE 109L COM AUTONOMIA APROXIMADA DE 10H,NA POTENCIA DE 60/53KVA (INTERMITENTE/CONTINUA),EXCLUSIVE OPERADOR</t>
  </si>
  <si>
    <t>GRUPO GERADOR ABERTO PARA ENERGIA DE EMERGENCIA,TRIFASICO,220/127V FREQUENCIA 50/60HZ,COM REGULADOR DE TENSAO E FREQUENCIA AUTOMATICA,QUADRO DE COMANDO MANUAL E TANQUE DE COMBUSTIVEL DE APROXIMADAMENTE 328L COM AUTONOMIA APROXIMADA DE 12H,NA POTENCIA DE 145/125KVA (INTERMITENTE/CONTINUA),EXCLUSIVE OPERADOR</t>
  </si>
  <si>
    <t>MAQUINA DE SOLDA A ARCO,DE 375A,COM MOTOR ELETRICO,EXCLUSIVE OPERADOR</t>
  </si>
  <si>
    <t>MAQUINA DE SOLDA A ARCO,DE 375A,COM MOTOR DIESEL,EXCLUSIVE OPERADOR</t>
  </si>
  <si>
    <t>CONJUNTO MOVEL DE BRITAGEM,DE CIRCUITO FECHADO,CAPACIDADE DE 80T/H DE PRODUCAO DE AGREGADOS,PESO PARA TRANSPORTE DE 45T,COMPOSTO DE: TREMONHA E ALIMENTADOR,BRITADOR DE MANDIBULAS PRIMARIO,BRITADOR CONICO SECUNDARIO,PENEIRA VIBRATORIA,TRANSPORTADOR DE CORREIA CENTRIFUGO,CALHA VIBRATORIA,GERADOR E OPERADOR</t>
  </si>
  <si>
    <t>CILINDRO HIDRAULICO DE 100T,COMANDO A DISTANCIA,MANGUEIRA DE ALTA PRESSAO DE BORRACHA REFORCADA DOTADA COM BOMBA DE COMANDO MANUAL DE 8.000 LIBRAS/POLEGADA QUADRADA OU 560KG/CM2,CAPACIDADE DE 12L,TUBO COM COMPRIMENTO PADRAO DE 3,00M,EXCLUSIVE OPERADOR</t>
  </si>
  <si>
    <t>CILINDRO HIDRAULICO DE 300T,COMANDO A DISTANCIA,MANGUEIRA DE ALTA PRESSAO DE BORRACHA REFORCADA DOTADA COM BOMBA DE COMANDO MANUAL DE 8.000 LIBRAS/POLEGADA QUADRADA OU 560KG/CM2,CAPACIDADE DE 12L,TUBO COM COMPRIMENTO PADRAO DE 3,00M,EXCLUSIVE OPERADOR</t>
  </si>
  <si>
    <t>TALHA GUINCHO MANUAL COM CAPACIDADE DE ICAMENTO DE 1.500KG E DE TRACAO DE 1.800KG,PESO DA TALHA DE 10KG,COMPOSTA DE CABO DE ACO COM CURSO ILIMITADO,ALAVANCA,GANCHO E CARRETEL,EXCLUSIVE OPERADOR</t>
  </si>
  <si>
    <t>TALHA GUINCHO MANUAL COM CAPACIDADE DE ICAMENTO DE 4.000KG E DE TRACAO DE 5.000KG,PESO DA TALHA DE 30KG,COMPOSTA DE CABO DE ACO COM CURSO ILIMITADO,ALAVANCAS DE AVANCO E DE MARCHAA RE PROVIDAS DE PINOS DE RETENCAO,COMPRIMENTO DE ALAVANCA TELESCOPICA DE 0,82 A 1,20M,CARRETEL E GANCHOS,EXCLUSIVE OPERADOR</t>
  </si>
  <si>
    <t>ESTACAO TOTAL,COM PRECISAO ANGULAR DE 1" A 2",ALCANCE MINIMO DE 500M SEM PRISMA,E ALCANCE MINIMO DE 3000M COM UM PRISMA,GATILHO RAPIDO,DISPLAY DUPLO,TECLADO ALFANUMERICO,MEMORIA INTERNA COM MINIMO DE 17.000 PONTOS,PODENDO SER EXPANDIDO PORCARTAO DE MEMORIA OU PEN DRIVE,TRANSFERENCIA DE DADOS VIAUSB,BATERIA RECARREGAVEL,EXCLUSIVE EQUIPE DE TOPOGRAFIA</t>
  </si>
  <si>
    <t>ESTACAO TOTAL,COM PRECISAO ANGULAR DE 1" A 2",ALCANCE MINIMO DE 500M SEM PRISMA,E ALCANCE MINIMO DE 3000M COM UM PRISMA,GATILHO RAPIDO,DISPLAY DUPLO,TECLADO ALFANUMERICO,MEMORIA INTERNA COM MINIMO DE 17.000 PONTOS,PODENDO SER EXPANDIDO PORCARTAO DE MEMORIA OU PEN DRIVE,TRANSFERENCIA DE DADOS VIAUSB,BATERIA RECARREGAVEL,EXCLUSIVE EQUIPE DE TOPOGRAFIA.</t>
  </si>
  <si>
    <t>RESISTIVIMETRO PARA APLICACOES AMBIENTAIS,FAIXA CORRENTE AUTOMATICA,COMPACTO E POTENTE PARA 400V,POTENCIA DE 100W, 1,2A,EXCLUSIVE EQUIPE</t>
  </si>
  <si>
    <t>MOTOSSERRA PARA ABATE,DESGALHAMENTO E TORAGEM DE ARVORES,EXCLUSIVE OPERADOR</t>
  </si>
  <si>
    <t>ROCADEIRA COSTAL MOTORIZADA PARA PREPARO DE TERRENO,EXCLUSIVE OPERADOR</t>
  </si>
  <si>
    <t>ROTATIVA PARA EXECUCAO DE POCOS PROFUNDOS,SOBRE CAMINHAO DE12T (INCLUSIVE ESTE) COM TECNICO EM SONDAGEM E 3 SONDADORES,COM AS SEGUINTES ESPECIFICACOES MINIMAS:MOTOR DIESEL DE 162CV,COMPRESSOR DE AR ROTATIVO DE 270HP,DESCARGA LIVRE DE 747PCM E PRESSAO DE 150PSI</t>
  </si>
  <si>
    <t>EQUIPAMENTO P/VIDEO INSPECAO NO INTERIOR DE COLETORES GALERIAS C/DIAM.A PARTIR 400MM,CAPACIDADE DE DESLOCAMENTO ATE 100M,RESISTENTE A AGUA,IMAGENS GERADAS TRANSMITIDAS EM TEMPO REAL,SISTEMA DE GRAVACAO COM INSERCAO E EDICAO DE LEGENDAS,CAMERA DE VIDEO EM CORES COM MOVIMENTO PERISCOPIO,C/CAMINHONETAP/9 PASSAGEIROS,COM MOTORISTA, EXCLUIVE OPERADOR</t>
  </si>
  <si>
    <t>EQUIPAMENTO P/VIDEO INSPECAO NO INTERIOR DE COLETORES E GALERIAS C/DIAM.A PARTIR DE 400MM,CAPACIDADE DE DESLOCAMENTO ATE100M,RESISTENTE A AGUA,IMAGENS GERADAS TRANSMITIDAS EM TEMPO REAL,SISTEMA DE GRAVACAO COM INSERCAO E EDICAO DE LEGENDAS,CAMERA DE VIDEO EM CORES COM MOVIMENTO PERISCOPIO,COM CAMINHONETA P/9 PASSAGEIROS,COM MOTORISTA,EXCLUSIVE OPERADOR</t>
  </si>
  <si>
    <t>MAQUINA DE SOLDA POR TERMOFUSAO PARA GEOMEMBRANAS PEAD COM ESPESSURAS DE 0,5MM A 2,0MM,POTENCIA DE 800W,FREQUENCIA DE 50/60HZ,TENSAO DE 220V,EXCLUSIVE OPERADOR</t>
  </si>
  <si>
    <t>MAQUINA DE SOLDA POR TERMOFUSAO PARA GEOMEMBRANAS PEAD COM ESPESSURAS DE 0,5MM A 2,5MM,POTENCIA DE 1800/1500/1200W,FREQUENCIA DE 50/60 HZ, TENSAO DE 220V,EXCLUSIVE OPERADOR</t>
  </si>
  <si>
    <t>MAQUINA DE SOLDA POR TERMOFUSAO PARA GEOMEMBRANAS PEAD COM ESPESSURAS DE 0,5MM A 2,5MM,POTENCIA DE 1800/1500/1200W,FREQUENCIA DE 50/60 HZ,TENSAO DE 220V,EXCLUSIVE OPERADOR</t>
  </si>
  <si>
    <t>ESPALHAMENTO DE SOLO PARA FINS DE EXECUCAO DE ATERRO COMPACTADO,EXCLUSIVE IRRIGACAO,FORNECIMENTO E TRANSPORTE DO MATERIAL,REFERINDO-SE O CUSTO AO MATERIAL COMPACTADO</t>
  </si>
  <si>
    <t>ESPALHAMENTO DE SOLO,COM MOTONIVELADORA,SEM FINALIDADE DE EXECUCAO DE ATERRO DE RODOVIA,MEDIDO APOS O ESPALHAMENTO</t>
  </si>
  <si>
    <t>REGULARIZACAO E COMPACTACAO DE SUBLEITO,DE ACORDO COM AS "INSTRUCOES PARA EXECUCAO",DO DER-RJ,INCLUSIVE EXECUCAO E O TRANSPORTE DE AGUA,MAS SEM TRANSPORTE E ESCAVACAO DE CORRETIVOS.O CUSTO SE APLICA A AREA EFETIVAMENTE REGULARIZADA</t>
  </si>
  <si>
    <t>REFORCO DE SUBLEITO,DE ACORDO COM AS "INSTRUCOES PARA EXECUCAO",DO DER-RJ,EXCLUSIVE ESCAVACAO,CARGA,TRANSPORTE E FORNECIMENTO DOS MATERIAIS</t>
  </si>
  <si>
    <t>CAMINHO DE SERVICO,REALIZADO MECANICAMENTE,INCLUSIVE ESCAVACAO,DESMATAMENTO,DESTOCAMENTO,ACERTO E COMPACTACAO</t>
  </si>
  <si>
    <t>ESPALHAMENTO E COMPACTACAO DE SOLOS,EM CAMADAS,PARA COMPLEMENTACAO LATERAL EM ATERROS,INCLUSIVE ESCAVACAO DENTEADA DO TALUDE DE ATERRO EXISTENTE,COM TRATOR DE LAMINA DE PEQUENO PORTE,EXCLUSIVE FORNECIMENTO E TRANSPORTE DO MATERIAL A SER USADO NO ATERRO</t>
  </si>
  <si>
    <t>ATERRO COMPACTADO EM CAMADAS DE NO MAXIMO 20CM,PARA EXECUCAO DE TERRA ARMADA,INCLUSIVE ESPALHAMENTO,IRRIGACAO E CONTROLE DE COMPACTACAO,EXCLUSIVE O FORNECIMENTO E O TRANSPORTE DOSMATERIAIS</t>
  </si>
  <si>
    <t>RECOMPOSICAO MECANIZADA DE ATERRO,EXCLUSIVE ESCAVACAO E TRANSPORTE DE MATERIAL DA JAZIDA,INCLUSIVE ESCAVACAO PREVIA EM DEGRAUS</t>
  </si>
  <si>
    <t>REMOCAO DE MATERIAL SOLTO(1ª CATEGORIA),PROVENIENTE DE DESLIZAMENTO DE BARREIRAS, UTILIZANDO PA CARREGADEIRA DE 3,10M3,EXCLUSIVE DESPESAS COM CAMINHAO</t>
  </si>
  <si>
    <t>EXECUCAO DE "TAPA-PANELA",COM MATERIAL DE 1ª CATEGORIA,COMPACTADO MANUALMENTE,MEDIDO NA PISTA APOS COMPACTACAO,INCLUSIVE TRANSPORTE,EXCLUSIVE ESCAVACAO DE JAZIDA</t>
  </si>
  <si>
    <t>COMBATE A EXSUDACAO,COMPREENDENDO ESPALHAMENTO MANUAL E COMPACTACAO DE AGREGADOS SOBRE A SUPERFICIE EXSUDADA,EXCLUSIVE FORNECIMENTO DO MATERIAL E TRANSPORTE</t>
  </si>
  <si>
    <t>BASE PARA REMENDO PROFUNDO(BRITA,SOLO X BRITA,SOLO ESTABILIZADO GRANULOMETRICAMENTE,SOLO MELHORADO COM CIMENTO),EXECUTADA MANUALMENTE,MEDIDA PELO VOLUME COMPACTADO,EXCLUSIVE FORNECIMENTO E TRANSPORTE DOS MATERIAIS</t>
  </si>
  <si>
    <t>EXECUCAO DE "TAPA-BURACO",UTILIZANDO MISTURA BETUMINOSA,MEDIDO NA CACAMBA DO CAMINHAO,EXCLUSIVE MATERIAIS E TRANSPORTE.SE FOR MEDIDO NO LOCAL,APOS A EXECUCAO,MULTIPLICAR ESTE CUSTO POR 1,35</t>
  </si>
  <si>
    <t>RECOMPOSICAO DE REVESTIMENTO PRIMARIO,MEDIDO PELO VOLUME COMPACTADO,EXCLUSIVE ESCAVACAO E TRANSPORTE DE MATERIAL DE JAZIDA</t>
  </si>
  <si>
    <t>ATERRO COMPACTADO MECANICAMENTE,EM ACOSTAMENTO,INCLUSIVE ESPALHAMENTO</t>
  </si>
  <si>
    <t>RECUPERACAO DE BASE/CBUQ,EM ESPUMA ASFALTICA,"IN SITU",EM RODOVIA,AREA URBANA,ATE 20CM,COMPACTACAO AASHO NORMAL,INCLUSIVE MATERIAIS COM 3% DE CIMENTO</t>
  </si>
  <si>
    <t>RECUPERACAO DE BASE/CBUQ,EM ESPUMA ASFALTICA,"IN SITU",EM RODOVIA,AREA URBANA,ATE 20CM,COMPACTACAO AASHO NORMAL,INCLUSIVE MATERIAIS SENDO 6% DE CIMENTO</t>
  </si>
  <si>
    <t>RECUPERACAO DE BASE/CBUQ,EM ESPUMA ASFALTICA,"IN SITU",EM RODOVIA,AREA URBANA,ATE 20CM,INCLUSIVE COMPACTACAO AASHO NORMAL E MATERIAIS,COM 3% DE CIMENTO E 83KG DE CAP POR M3</t>
  </si>
  <si>
    <t>RECUPERACAO DE PAVIMENTO COM RECICLAGEM DE BASE,INCORPORANDO A CAPA ASFALTICA,ATE 20CM,EXCLUSIVE MATERIAIS ADICIONADOS E COMPACTACAO</t>
  </si>
  <si>
    <t>RECOMPOSICAO DE CBUQ,EXCLUSIVE FORNECIMENTO E TRANSPORTE DOS MATERIAIS</t>
  </si>
  <si>
    <t>RECOMPOSICAO ESTRUTURAL DE PAVIMENTO (COM REPARO DE BASE)CBUQ COM 5CM DE ESPESSURA</t>
  </si>
  <si>
    <t>ATERRO COMPACTADO MECANICAMENTE,EM CAMADAS DE 20CM,INCLUINDO ESPALHAMENTO E IRRIGACAO,MAS SEM O FORNECIMENTO E TRANSPORTE DO MATERIAL</t>
  </si>
  <si>
    <t>ATERRO COMPACTADO MECANICAMENTE,EM CAMADAS DE 20CM,INCLUSIVE IRRIGACAO,EXCLUSIVE ESPALHAMENTO,FORNECIMENTO E TRANSPORTEDO MATERIAL</t>
  </si>
  <si>
    <t>REMOCAO (CARGA) DE TERRA OU ENTULHO COM RETROESCAVADEIRA COMCACAMBA DE 0,76M3 EM CONDICOES ESPECIAIS,GIRO DE 180°</t>
  </si>
  <si>
    <t>ESCARIFICACAO E LEVANTAMENTO DE BASE E REVESTIMENTO,INCLUSIVE AFASTAMENTO LATERAL,USANDO MOTONIVELADORA</t>
  </si>
  <si>
    <t>LIMPEZA MECANIZADA DE SARJETA E MEIO-FIO,COM UTILIZACAO DE VASSOURA MECANICA</t>
  </si>
  <si>
    <t>ROCADA MECANICA,COM UTILIZACAO DE ROCADEIRA MECANICA,EXCLUSIVE LIMPEZA</t>
  </si>
  <si>
    <t>LIMPEZA DE PISTA,COM UTILIZACAO DE COMPRESSOR DE AR,PARA EXECUCAO DE REVESTIMENTO COM CBUQ</t>
  </si>
  <si>
    <t>LIMPEZA DE PISTA,COM UTILIZACAO DE COMPRESSOR DE AR,CAMINHAO BASCULANTE,PARA EXECUCAO DE REVESTIMENTO COM CBUQ</t>
  </si>
  <si>
    <t>SUB-BASE ESTABILIZADA,SEM MISTURA DE MATERIAIS,DE ACORDO COM AS "INSTRUCOES PARA EXECUCAO",DO DER-RJ,EXCLUSIVE ESCAVACAO E TRANSPORTE DOS MATERIAIS,INCLUSIVE TRANSPORTE DE AGUA</t>
  </si>
  <si>
    <t>BASE ESTABILIZADA,SEM MISTURA DE MATERIAIS,DE ACORDO COM AS"INSTRUCOES PARA EXECUCAO",DO DER-RJ,COMPACTADA EM DUAS CAMADAS,COM ENERGIA EQUIVALENTE A AASHO INTERMEDIARIA,EXCLUSIVEESCAVACAO E TRANSPORTE DOS MATERIAIS,INCLUSIVE TRANSPORTE DE AGUA</t>
  </si>
  <si>
    <t>BASE ESTABILIZADA,SEM MISTURA DE MATERIAIS,DE ACORDO COM AS"INSTRUCOES PARA EXECUCAO",DO DER-RJ,COMPACTADA EM DUAS CAMADAS,COM ENERGIA EQUIVALENTE A AASHO MODIFICADA,EXCLUSIVE ESCAVACAO E TRANSPORTE DOS MATERIAIS,INCLUSIVE TRANSPORTE DE AGUA</t>
  </si>
  <si>
    <t>SUB-BASE ESTABILIZADA GRANULOMETRICAMENTE,COM MISTURA DE 2 OU MAIS MATERIAIS,DE ACORDO COM AS "INSTRUCOES PARA EXECUCAO",DO DER-RJ,EXCLUSIVE ESCAVACAO E TRANSPORTE DOS MATERIAIS,INCLUSIVE TRANSPORTE DE AGUA</t>
  </si>
  <si>
    <t>BASE ESTABILIZADA GRANULOMETRICAMENTE,COM MISTURA DE 2 OU MAIS MATERIAIS,DE ACORDO COM AS "INSTRUCOES PARA EXECUCAO",DODER-RJ,COMPACTADA EM DUAS CAMADAS,COM ENERGIA EQUIVALENTE AAASHO INTERMEDIARIA,EXCLUSIVE ESCAVACAO E TRANSPORTE DOS MATERIAIS,INCLUINDO TRANSPORTE DE AGUA</t>
  </si>
  <si>
    <t>BASE ESTABILIZADA GRANULOMETRICAMENTE,COM MISTURA DE 2 OU MAIS MATERIAIS,DE ACORDO COM AS "INSTRUCOES PARA EXECUCAO",DODER-RJ,COMPACTADA EM DUAS CAMADAS,COM ENERGIA EQUIVALENTE AAASHO MODIFICADA,EXCLUSIVE ESCAVACAO E TRANSPORTE DOS MATERIAIS,INCLUINDO TRANSPORTE DE AGUA</t>
  </si>
  <si>
    <t>BASE ESTABILIZADA GRANULOMETRICAMENTE,COM MISTURA DE 2 OU MAIS MATERIAIS,EM USINA,DE ACORDO COM AS "INSTRUCOES PARA EXECUCAO",DO DER-RJ,COMPACTADA EM DUAS CAMADAS,COM ENERGIA EQUIVALENTE A AASHO INTERMEDIARIA,EXCLUSIVE ESCAVACAO E TRANSPORTE DOS MATERIAIS,INCLUINDO TRANSPORTE DE AGUA</t>
  </si>
  <si>
    <t>BASE ESTABILIZADA GRANULOMETRICAMENTE,COM MISTURA DE 2 OU MAIS MATERIAIS,EM USINA,DE ACORDO COM AS "INSTRUCOES PARA EXECUCAO",DO DER-RJ,COMPACTADA EM DUAS CAMADAS,COM ENERGIA EQUIVALENTE A AASHO MODIFICADA,EXCLUSIVE ESCAVACAO E TRANSPORTE DOS MATERIAIS,INCLUINDO TRANSPORTE DE AGUA</t>
  </si>
  <si>
    <t>BASE DE SOLO BETUME COM MISTURA EM USINA,COMPREENDENDO AS OPERACOES DE EXECUCAO E TRANSPORTE DE AGUA,EXCLUSIVE ESCAVACAO E TRANSPORTE DE SOLOS,FORNECIMENTO E TRANSPORTE DE MATERIAIS BETUMINOSOS E TRANSPORTE DA USINA PARA PISTA</t>
  </si>
  <si>
    <t>BASE DE SOLO BETUME COM MISTURA NA PISTA,COMPREENDENDO AS OPERACOES DE EXECUCAO</t>
  </si>
  <si>
    <t>BASE DE SOLO-CIMENTO,EXECUTADO "IN SITU",COMPREENDENDO AS OPERACOES DE EXECUCAO NA PISTA,INCLUSIVE TRANSPORTE DE AGUA,MAS SEM ESCAVACAO E TRANSPORTE DOS MATERIAIS E O FORNECIMENTOE TRANSPORTE DO CIMENTO.O CUSTO SE APLICA AO VOLUME DE SOLO-CIMENTO EXECUTADO,MEDIDO APOS A COMPACTACAO</t>
  </si>
  <si>
    <t>BASE DE SOLO-CIMENTO,MISTURADO NA USINA,COMPREENDENDO AS OPERACOES DE EXECUCAO NA USINA E NA PISTA,EXCLUSIVE,AINDA,O TRANSPORTE DA USINA PARA A PISTA,INCLUSIVE TRANSPORTE DE AGUA,MAS SEM ESCAVACAO E TRANSPORTE DOS MATERIAIS E O FORNECIMENTO E TRANSPORTE DO CIMENTO.O CUSTO SE APLICA AO VOLUME DE SOLO-CIMENTO EXECUTADO,MEDIDO APOS A COMPACTACAO</t>
  </si>
  <si>
    <t>SUB-BASE DE SOLO MELHORADO COM CIMENTO,DE ACORDO COM A INSTRUCAO TECNICA IT-08/80 DO DER-RJ,INCLUSIVE TRANSPORTE DE AGUA,EXCLUSIVE FORNECIMENTO DE CIMENTO,ESCAVACAO E TRANSPORTE DOS SOLOS</t>
  </si>
  <si>
    <t>CONTENCAO DE TERRAS COM SACOS DE ANIAGEM PREENCHIDOS COM SOLO-CIMENTO</t>
  </si>
  <si>
    <t>BASE DE SOLO ESTABILIZADO COM MISTURA NA USINA(SOLO+BRITA),COMPREENDENDO A EXECUCAO NA USINA E NA PISTA,INCLUSIVE TRANSPORTE DE AGUA,EXCLUSIVE ESCAVACAO,CARGA E TRANSPORTE DOS SOLOS UTILIZADOS,FORNECIMENTO E TRANSPORTE DOS MATERIAIS.O CUSTO SE APLICA AO VOLUME MEDIDO APOS A COMPACTACAO</t>
  </si>
  <si>
    <t>BASE DE SOLO ESTABILIZADO COM MISTURA(SOLO+BRITA),COMPREENDENDO A EXECUCAO EXCLUSIVAMENTE NA PISTA,INCLUSIVE TRANSPORTEDE AGUA,EXCLUSIVE ESCAVACAO,CARGA E TRANSPORTE DOS SOLOS UTILIZADOS,FORNECIMENTO E TRANSPORTE DOS MATERIAIS.O CUSTO SE APLICA AO VOLUME MEDIDO APOS COMPACTACAO</t>
  </si>
  <si>
    <t>BASE DE BRITA GRADUADA,MEDIDA APOS A COMPACTACAO,EXCLUSIVE O FORNECIMENTO E TRANSPORTE DOS MATERIAIS</t>
  </si>
  <si>
    <t>BASE DE BRITA CORRIDA,MEDIDA APOS A COMPACTACAO,EXCLUSIVE OFORNECIMENTO E TRANSPORTE DOS MATERIAIS</t>
  </si>
  <si>
    <t>BASE "TELFORD",MEDIDA APOS A COMPACTACAO,EXCLUSIVE O FORNECIMENTO E TRANSPORTE DOS MATERIAIS</t>
  </si>
  <si>
    <t>BASE DE MACADAME HIDRAULICO,DE ACORDO COM A INSTRUCAO TECNICA IT-01/80,DO DER-RJ,O CUSTO INDENIZA AS OPERACOES DE EXECUCAO,EXCLUSIVE FORNECIMENTO E TRANSPORTE DOS MATERIAIS EMPREGADOS(BRITA,PO-DE-PEDRA,AREIA E AGUA)E SE APLICA AO VOLUME EXECUTADO,MEDIDO APOS COMPACTACAO</t>
  </si>
  <si>
    <t>BASE DE BRITA GRADUADA,COM ADICAO DE 1% DE CIMENTO,MEDIDA APOS A COMPACTACAO,EXCLUSIVE FORNECIMENTO E TRANSPORTE DOS MATERIAIS</t>
  </si>
  <si>
    <t>SUB-BASE DE BRITA CORRIDA,MEDIDA APOS A COMPACTACAO,EXCLUSIVE FORNECIMENTO E TRANSPORTE DOS MATERIAIS</t>
  </si>
  <si>
    <t>IMPRIMACAO DE BASE DE PAVIMENTACAO,DE ACORDO COM AS "INSTRUCOES PARA EXECUCAO",DO DER-RJ,EXCLUSIVE O FORNECIMENTO E TRANSPORTE DO MATERIAL BETUMINOSO</t>
  </si>
  <si>
    <t>PINTURA DE LIGACAO,DE ACORDO COM AS "INSTRUCOES PARA EXECUCAO",DO DER-RJ,EXCLUSIVE O FORNECIMENTO E TRANSPORTE DO MATERIAL BETUMINOSO</t>
  </si>
  <si>
    <t>BASE DE MACADAME BETUMINOSO(BASE NEGRA),DE ACORDO COM AS "INSTRUCOES PARA EXECUCAO",DO DER-RJ,EXCLUSIVE O FORNECIMENTO E TRANSPORTE DOS MATERIAIS</t>
  </si>
  <si>
    <t>REVESTIMENTO DO TIPO "PRE-MISTURADO A FRIO",DE ACORDO COM AS "INSTRUCOES PARA EXECUCAO",DO DER-RJ,EXCLUSIVE O FORNECIMENTO E TRANSPORTE DOS MATERIAIS</t>
  </si>
  <si>
    <t>REVESTIMENTO TIPO "PRE-MISTURADO A FRIO" DE ACORDO COM AS "INSTRUCOES PARA EXECUCAO" DO DER-RJ,COMPREENDENDO APENAS O ESPALHAMENTO E COMPACTACAO MECANICOS,EXCLUSIVE PREPARO,FORNECIMENTO E TRANSPORTE DOS MATERIAIS</t>
  </si>
  <si>
    <t>REVESTIMENTO TIPO "PRE-MISTURADO A FRIO" DE ACORDO COM A "INSTRUCAO PARA EXECUCAO" DO DER-RJ,COMPREENDENDO APENAS O PREPARO DA MISTURA,EXCLUSIVE FORNECIMENTO E TRANSPORTE DOS MATERIAIS</t>
  </si>
  <si>
    <t>REVESTIMENTO EM CONCRETO BETUMINOSO USINADO A QUENTE,DE GRANULOMETRIA ABERTA,TIPO "BINDER",DE ACORDO COM AS "INSTRUCOESPARA EXECUCAO",DO DER-RJ,COMPREENDENDO:PREPARO,ESPALHAMENTOE COMPACTACAO,EXCLUSIVE O FORNECIMENTO E TRANSPORTE DOS MATERIAIS</t>
  </si>
  <si>
    <t>REVESTIMENTO DO TIPO "PRE-MISTURADO AREIA-BETUME A FRIO",DEACORDO COM AS "INSTRUCOES PARA EXECUCAO",DO DER-RJ,EXCLUSIVE O FORNECIMENTO E TRANSPORTE DOS MATERIAIS</t>
  </si>
  <si>
    <t>REVESTIMENTO DO TIPO "PRE-MISTURADO AREIA-BETUME A QUENTE",DE ACORDO COM AS "INSTRUCOES PARA EXECUCAO",DO DER-RJ,EXCLUSIVE O FORNECIMENTO E TRANSPORTE DOS MATERIAIS</t>
  </si>
  <si>
    <t>CAPA SELANTE,EXCLUSIVE O FORNECIMENTO E TRANSPORTE DOS MATERIAIS</t>
  </si>
  <si>
    <t>REVESTIMENTO DO TIPO "LAMA ASFALTICA FINA",DE ACORDO COM AS"INSTRUCOES PARA EXECUCAO",DO DER-RJ,EXCLUSIVE O FORNECIMENTO E TRANSPORTE DOS MATERIAIS</t>
  </si>
  <si>
    <t>REVESTIMENTO DO TIPO "LAMA ASFALTICA GROSSA",DE ACORDO COM AS "INSTRUCOES PARA EXECUCAO",DO DER-RJ,EXCLUSIVE O FORNECIMENTO E TRANSPORTE DOS MATERIAIS</t>
  </si>
  <si>
    <t>REVESTIMENTO DE CONCRETO BETUMINOSO USINADO A QUENTE,DE ACORDO COM AS "INSTRUCOES PARA EXECUCAO DO DER-RJ",COMPREENDENDO PREPARO,ESPALHAMENTO E COMPACTACAO MECANICOS,EXCLUSIVE O FORNECIMENTO E TRANSPORTE DOS MATERIAIS</t>
  </si>
  <si>
    <t>REVESTIMENTO DE CONCRETO BETUMINOSO USINADO A QUENTE,DE ACORDO COM AS "INSTRUCOES PARA EXECUCAO DO DER-RJ",EXCLUSIVE O ESPALHAMENTO, COMPACTACAO,FORNECIMENTO E TRANSPORTE DOS MATERIAIS, CONSIDERANDO SOMENTE O PREPARO</t>
  </si>
  <si>
    <t>REVESTIMENTO DE CONCRETO BETUMINOSO USINADO A QUENTE,DE ACORDO COM AS "INSTRUCOES PARA EXECUCAO DO DER-RJ",EXCLUSIVE OPREPARO,FORNECIMENTO E TRANSPORTE DOS MATERIAIS,CONSIDERANDO SOMENTE O ESPALHAMENTO E COMPACTACAO MECANICOS</t>
  </si>
  <si>
    <t>REVESTIMENTO DE CONCRETO BETUMINOSO USINADO A QUENTE,DE ACORDO COM A "INSTRUCAO PARA EXECUCAO"DO DER-RJ,COMPREENDENDO APENAS O ESPALHAMENTO E COMPACTACAO MANUAIS,UTILIZANDO SOQUETE VIBRATORIO,EXCLUSIVE PREPARO,FORNECIMENTO E TRANSPORTE DOSMATERIAIS</t>
  </si>
  <si>
    <t>CAMADA POROSA DE ATRITO EM CBUQ MODIFICADO POR POLIMERO,NIVELADO ELETRONICAMENTE,EM RODOVIA,EXCLUSIVE MATERIAIS</t>
  </si>
  <si>
    <t>REVESTIMENTO DO TIPO "TRATAMENTO SUPERFICIAL BETUMINOSO SIMPLES" DE ACORDO COM AS "INSTRUCOES PARA EXECUCAO",DO DER-RJ,EXCLUSIVE O FORNECIMENTO E TRANSPORTE DOS MATERIAIS</t>
  </si>
  <si>
    <t>REVESTIMENTO DO TIPO "TRATAMENTO SUPERFICIAL BETUMINOSO DUPLO" DE ACORDO COM AS "INSTRUCOES PARA EXECUCAO",DO DER-RJ,EXCLUSIVE O FORNECIMENTO E TRANSPORTE DOS MATERIAIS</t>
  </si>
  <si>
    <t>REVESTIMENTO DO TIPO "TRATAMENTO SUPERFICIAL DUPLO",POR PENETRACAO DIRETA,COM CAPA SELANTE,DE ACORDO COM AS "INSTRUCOESPARA EXECUCAO",DO DER-RJ,EXCLUSIVE O FORNECIMENTO E TRANSPORTE DOS MATERIAIS</t>
  </si>
  <si>
    <t>REVESTIMENTO DO TIPO "TRATAMENTO SUPERFICIAL TRIPLO" POR PENETRACAO INVERSA,DE ACORDO COM AS "INSTRUCOES PARA EXECUCAO",DER-RJ,EXCLUSIVE O FORNECIMENTO E TRANSPORTE DOS MATERIAIS</t>
  </si>
  <si>
    <t>REVESTIMENTO EM PLACAS DE CONCRETO,DE ACORDO COM AS "INSTRUCOES PARA EXECUCAO",DO DER-RJ,PRODUCAO MEDIA DE 25,50M3/H,INCLUSIVE O TRANSPORTE DOS MATERIAIS,MAS SEM O FORNECIMENTO DOS MESMOS</t>
  </si>
  <si>
    <t>REVESTIMENTO EM PLACAS DE CONCRETO,DE ACORDO COM AS "INSTRUCOES PARA EXECUCAO",DO DER-RJ,PRODUCAO MEDIA DE 35,00M3/H,INCLUSIVE O TRANSPORTE DOS MATERIAIS,MAS SEM O FORNECIMENTO DOS MESMOS</t>
  </si>
  <si>
    <t>RECOMPOSICAO DE PLACA DE CONCRETO,INCLUSIVE CORRECAO DE SUPORTE DEFICIENTE,EXCLUSIVE MATERIAIS</t>
  </si>
  <si>
    <t>LIMPEZA DE JUNTAS DE PAVIMENTO DE CONCRETO UTILIZANDO AR COMPRIMIDO E POSTERIOR ENCHIMENTO COM ASFALTO,EXCLUSIVE MATERIAIS</t>
  </si>
  <si>
    <t>BASE DE MACADAME CIMENTADO DE MISTURA PREVIA(CONCRETO MAGRO),DE ACORDO COM A INSTRUCAO TECNICA IT-07/80 DO DER-RJ,EXCLUSIVE FORNECIMENTO DOS MATERIAIS E RESPECTIVOS TRANSPORTES</t>
  </si>
  <si>
    <t>EXECUCAO DE BANQUETA DE SOLO,EM ATERRO,MEDIDO PELO VOLUME DE BANQUETA</t>
  </si>
  <si>
    <t>RETIRADA(EXTRACAO) DE BALIZADORES DANIFICADOS E ASSENTAMENTO DE NOVOS,EXCLUSIVE FORNECIMENTO</t>
  </si>
  <si>
    <t>LIMPEZA MANUAL DE PONTES,CONSTANDO DE VARREDURA E REMOCAO DE ENTULHO,INCLUSIVE AFASTAMENTO LATERAL</t>
  </si>
  <si>
    <t>REMOCAO MANUAL DE MATERIAL SOLTO (1ªCATEGORIA),PROVENIENTE DE DESLIZAMENTO DE BARREIRA,EXCLUSIVE TRANSPORTE</t>
  </si>
  <si>
    <t>REMOCAO MANUAL DE MATERIAL SOLTO (1ªCATEGORIA),PROVENIENTE DE DESLIZAMENTO DE BARREIRA,INCLUSIVE TRANSPORTE A 3KM</t>
  </si>
  <si>
    <t>RECOMPOSICAO MANUAL DE ATERRO,EXCLUSIVE ESCAVACAO E TRANSPORTE DE MATERIAL DE JAZIDA</t>
  </si>
  <si>
    <t>CAMADA DE BLOQUEIO(COLCHAO),ESPALHADO E COMPRIMIDO MECANICAMENTE,EXCLUSIVE O MATERIAL E MEDIDO APOS A COMPACTACAO</t>
  </si>
  <si>
    <t>ESPALHAMENTO COM MOTONIVELADORA E COMPACTACAO MECANICA DE MISTURAS BETUMINOSAS</t>
  </si>
  <si>
    <t>RECOMPOSICAO PARCIAL DE CERCA DE ARAME FARPADO E MOIRAO,CONSIDERANDO SOMENTE O FORNECIMENTO E A COLOCACAO DE ARAME</t>
  </si>
  <si>
    <t>RECOMPOSICAO TOTAL DE CERCA DE ARAME FARPADO E MOIRAO DE CONCRETO,INCLUSIVE FORNECIMENTO DOS MATERIAIS</t>
  </si>
  <si>
    <t>RECOMPOSICAO TOTAL DE CERCA DE ARAME FARPADO E MOIRAO DE CONCRETO,EXCLUSIVE FORNECIMENTO DOS MATERIAIS</t>
  </si>
  <si>
    <t>SARJETA DE CORTE TRIANGULAR,COM COBERTURA VEGETAL,MEDINDO 1,25M DE BASE E 0,25M DE ALTURA,INCLUSIVE ESCAVACAO MECANICA E ACERTO MANUAL DO TERRENO</t>
  </si>
  <si>
    <t>SARJETA DE CORTE TRIANGULAR,COM COBERTURA VEGETAL,MEDINDO 1,50M DE BASE E 0,30M DE ALTURA,INCLUSIVE ESCAVACAO MECANICA E ACERTO MANUAL DO TERRENO</t>
  </si>
  <si>
    <t>SARJETA DE CORTE TRIANGULAR,COM COBERTURA VEGETAL,MEDINDO 1,85M DE BASE E 0,35M DE ALTURA,INCLUSIVE ESCAVACAO MECANICA E ACERTO MANUAL DO TERRENO</t>
  </si>
  <si>
    <t>VALETA DE PROTECAO,DE CORTE TRAPEZOIDAL,REVESTIMENTO VEGETAL,MEDINDO 0,60M NA BASE MENOR,1,20M NA BASE MAIOR E 0,30M DEALTURA,INCLUSIVE REATERRO DO MATERIAL ESCAVADO A JUSANTE</t>
  </si>
  <si>
    <t>VALETA DE PROTECAO,DE CORTE TRAPEZOIDAL,REVESTIMENTO VEGETAL,MEDINDO 0,80M NA BASE MENOR,1,60M NA BASE MAIOR E 0,40M DEALTURA,INCLUSIVE REATERRO DO MATERIAL ESCAVADO A JUSANTE</t>
  </si>
  <si>
    <t>VALETA DE PROTECAO,DE CORTE OU ATERRO,SEM REVESTIMENTO(0,40M3/M).O CUSTO PARA OUTRAS VALETAS SEMELHANTES E PROPORCIONALAO VOLUME</t>
  </si>
  <si>
    <t>VALETA DE PROTECAO DE CORTE OU ATERRO(0,40M3/M),INCLUSIVE REVESTIMENTO VEGETAL</t>
  </si>
  <si>
    <t>SARJETA DE CORTE OU BANQUETAS EM TALUDES ESCALONADOS,FORMA TRIANGULAR,REVESTIDA DE CONCRETO SIMPLES,COM 0,08M DE ESPESSURA MEDINDO 1,25M NA BASE E 0,25M DE ALTURA,INCLUSIVE ESCAVACAO MECANICA,ACERTO MANUAL DO TERRENO,FORNECIMENTO DOS MATERIAIS E REJUNTAMENTO</t>
  </si>
  <si>
    <t>SARJETA DE CORTE OU BANQUETAS EM TALUDES ESCALONADOS,FORMA TRIANGULAR,REVESTIDA DE CONCRETO SIMPLES,COM 0,08M DE ESPESSURA,MEDINDO 1,50M NA BASE E 0,30M DE ALTURA,INCLUSIVE ESCAVACAO MECANICA,ACERTO MANUAL DO TERRENO,FORNECIMENTO DOS MATERIAIS E REJUNTAMENTO</t>
  </si>
  <si>
    <t>SARJETA DE CORTE OU BANQUETAS EM TALUDES ESCALONADOS,FORMA TRIANGULAR,REVESTIDA DE CONCRETO SIMPLES,COM 0,08M DE ESPESSURA,MEDINDO 1,85M NA BASE E 0,35M DE ALTURA,INCLUSIVE ESCAVACAO MECANICA,ACERTO MANUAL DO TERRENO,FORNECIMENTO DOS MATERIAIS E REJUNTAMENTO</t>
  </si>
  <si>
    <t>VALETA DE PROTECAO DE CORTE OU DE ATERRO,TRAPEZOIDAL,REVESTIDA DE CONCRETO SIMPLES,COM 0,08M DE ESPESSURA,MEDINDO 0,80MNA BASE MENOR,2,00M NA BASE MAIOR E 0,60M DE ALTURA,INCLUSIVE FORNECIMENTO DOS MATERIAIS,ESCAVACAO MECANICA,ACERTO MANUAL DO TERRENO E REJUNTAMENTO</t>
  </si>
  <si>
    <t>VALETA DE PROTECAO DE CORTE OU DE ATERRO,TRAPEZOIDAL,REVESTIDA DE CONCRETO SIMPLES,COM 0,08M DE ESPESSURA,MEDINDO 1,00MNA BASE MENOR,2,20M NA BASE MAIOR E 0,60M DE ALTURA,INCLUSIVE FORNECIMENTO DOS MATERIAIS,ESCAVACAO MECANICA,ACERTO MANUAL DO TERRENO E REJUNTAMENTO</t>
  </si>
  <si>
    <t>BANQUETA PARA ATERRO,TRIANGULAR,DE CONCRETO SIMPLES COM 0,08M DE ESPESSURA,MEDINDO 0,42M NA BASE E 0,15M DE ALTURA,TENDO UM DOS PARAMENTOS INCLINACAO DE 15%,INCLUSIVE FORNECIMENTODOS MATERIAIS,ESCAVACAO MANUAL DO TERRENO E REJUNTAMENTO</t>
  </si>
  <si>
    <t>SARJETA DE CORTE EM SOLO,FORMA TRAPEZOIDAL,EM CONCRETO SIMPLES,COM 0,08M DE ESPESSURA,MEDINDO 1,20M NA BASE MAIOR,0,40MNA BASE MENOR E 0,40M DE ALTURA,INCLUSIVE FORNECIMENTO DOS MATERIAIS E ESCAVACAO</t>
  </si>
  <si>
    <t>SARJETA DE CORTE,FORMA TRIANGULAR,EM CONCRETO SIMPLES,COM 0,08M DE ESPESSURA,MEDINDO 0,80M NA BASE E 0,25M NA ALTURA,INCLUSIVE FORNECIMENTO DOS MATERIAIS E ESCAVACAO MECANICA</t>
  </si>
  <si>
    <t>SARJETA DE CORTE EM SOLO,FORMA TRAPEZOIDAL,EM CONCRETO ARMADO,COM 0,10M DE ESPESSURA,MEDINDO 1,00M NA BASE MAIOR,0,40M NA BASE MENOR E 0,60M DE ALTURA,INCLUSIVE FORNECIMENTO DOS MATERIAIS E ESCAVACAO MECANICA</t>
  </si>
  <si>
    <t>SARJETA DE CORTE EM SOLO,FORMA RETANGULAR,EM CONCRETO ARMADO,COM 0,10M DE ESPESSURA,MEDINDO 0,40M DE LARGURA E 0,40M DEALTURA,INCLUSIVE FORNECIMENTO DOS MATERIAIS E ESCAVACAO MECANICA</t>
  </si>
  <si>
    <t>SARJETA DE CORTE EM SOLO,FORMA RETANGULAR,EM CONCRETO ARMADO,COM 0,10M DE ESPESSURA,MEDINDO 0,50M DE LARGURA E 0,40M DEALTURA,INCLUSIVE FORNECIMENTO DOS MATERIAIS E ESCAVACAO MECANICA</t>
  </si>
  <si>
    <t>SARJETA DE CORTE EM SOLO,FORMA RETANGULAR,EM CONCRETO ARMADO,COM 0,10M DE ESPESSURA,MEDINDO 0,60M DE LARGURA E 0,40M DEALTURA,INCLUSIVE FORNECIMENTO DOS MATERIAIS E ESCAVACAO MECANICA</t>
  </si>
  <si>
    <t>SARJETA DE CORTE EM SOLO,FORMA RETANGULAR,EM CONCRETO ARMADO,COM 0,10M DE ESPESSURA,MEDINDO 0,80M DE LARGURA E 0,50M DEALTURA,INCLUSIVE FORNECIMENTO DOS MATERIAIS E ESCAVACAO MECANICA</t>
  </si>
  <si>
    <t>SARJETA DE CORTE EM ROCHA,FORMA TRAPEZOIDAL,EM CONCRETO ARMADO,COM 0,10M DE ESPESSURA,MEDINDO 0,72M NA BASE MAIOR,0,60MNA BASE MENOR E 0,60M DE ALTURA,INCLUSIVE FORNECIMENTO DOSMATERIAIS E ESCAVACAO A FRIO</t>
  </si>
  <si>
    <t>DESCIDA D'AGUA,RETANGULAR(RAPIDO)EM CONCRETO ARMADO,COM 0,10M DE ESPESSURA,TENDO NA BASE 0,60M E DE ALTURA 0,20M,MEDIDAPELO COMPRIMENTO REAL,INCLUSIVE VIGAS TRANSVERSAIS DE ANCORAGEM NO SOLO A CADA 5,00M,COM FORNECIMENTO DOS MATERIAIS E ESCAVACAO,EXCLUSIVE DISSIPADOR DE ENERGIA</t>
  </si>
  <si>
    <t>DESCIDA D'AGUA,RETANGULAR(RAPIDO)EM CONCRETO ARMADO,COM 0,10M DE ESPESSURA,TENDO NA BASE 0,80M E DE ALTURA 0,30M,MEDIDAPELO COMPRIMENTO REAL,INCLUSIVE VIGAS TRANSVERSAIS DE ANCORAGEM NO SOLO A CADA 5,00M,COM FORNECIMENTO DOS MATERIAIS E ESCAVACAO,EXCLUSIVE DISSIPADOR DE ENERGIA</t>
  </si>
  <si>
    <t>DESCIDA D'AGUA,RETANGULAR(RAPIDO)EM CONCRETO ARMADO,COM 0,10M DE ESPESSURA,TENDO NA BASE 1,00M E DE ALTURA 0,40M,MEDIDAPELO COMPRIMENTO REAL,INCLUSIVE VIGAS TRANSVERSAIS DE ANCORAGEM NO SOLO A CADA 5,00M,COM FORNECIMENTO DOS MATERIAIS E ESCAVACAO,EXCLUSIVE DISSIPADOR DE ENERGIA</t>
  </si>
  <si>
    <t>DESCIDA D'AGUA,EM DEGRAUS,FORMA RETANGULAR EM CONCRETO ARMADO,FUNDO LISO,MEDINDO 0,70M DE BASE E 0,30M DE ALTURA,INCLUSIVE VIGAS TRANSVERSAIS DE ANCORAGEM NO SOLO A CADA 5,00M,DEGRAUS COM MEDIDAS COERENTES COM A INCLINACAO DO TERRENO,MEDIDA PELO SEU COMPRIMENTO REAL(DA CAIXA COLETORA AO DISSIPADOR DE ENERGIA),FORNECIMENTO DOS MATERIAIS E ESCAVACAO</t>
  </si>
  <si>
    <t>DESCIDA D'AGUA,EM DEGRAUS,FORMA RETANGULAR EM CONCRETO ARMADO,FUNDO LISO,MEDINDO 0,90M DE BASE E 0,40M DE ALTURA,INCLUSIVE VIGAS TRANSVERSAIS DE ANCORAGEM NO SOLO A CADA 5,00M,DEGRAUS COM MEDIDAS COERENTES COM A INCLINACAO DO TERRENO,MEDIDAS PELO SEU COMPRIMENTO REAL (DA CAIXA COLETORA AO DISSIPADOR DE ENERGIA),FORNECIMENTO DOS MATERIAIS E ESCAVACAO</t>
  </si>
  <si>
    <t>DESCIDA D'AGUA,EM DEGRAUS,FORMA RETANGULAR EM CONCRETO ARMADO,FUNDO LISO,MEDINDO 1,10M DE BASE E 0,50M DE ALTURA,INCLUSIVE VIGAS TRANSVERSAIS DE ANCORAGEM NO SOLO A CADA 5,00M,DEGRAUS COM MEDIDAS COERENTES COM A INCLINACAO DO TERRENO,MEDIDA PELO SEU COMPRIMENTO REAL(DA CAIXA COLETORA AO DISSIPADOR DE ENERGIA),FORNECIMENTO DOS MATERIAIS E ESCAVACAO</t>
  </si>
  <si>
    <t>DESCIDA D'AGUA,EM DEGRAUS,FORMA RETANGULAR EM CONCRETO ARMADO,FUNDO ACOMPANHA A FORMA DOS DEGRAUS,MEDINDO 0,70M DE BASEE 0,30M DE ALTURA,INCLUSIVE VIGAS TRANSVERSAIS DE ANCORAGEMNO SOLO A CADA 5,00M,DEGRAUS C/MEDIDAS COERENTES C/INCLINACAO DO TERRENO,MEDIDA PELO SEU COMPRIMENTO REAL(DA CAIXA COLETORA AO DISSIPADOR DE ENERGIA),FORN.DOS MATERIAIS E ESCAVACAO</t>
  </si>
  <si>
    <t>DESCIDA D'AGUA,EM DEGRAUS,FORMA RETANGULAR EM CONCRETO ARMADO,FUNDO ACOMPANHA A FORMA DOS DEGRAUS,MEDINDO 0,90M DE BASEE 0,40M DE ALTURA,INCLUSIVE VIGAS TRANSVERSAIS DE ANCORAGEMNO SOLO A CADA 5,00M,DEGRAUS C/MEDIDAS COERENTES C/INCLINACAO DO TERRENO,MEDIDA PELO SEU COMPRIMENTO REAL(DA CAIXA COLETORA AO DISSIPADOR DE ENERGIA),FORN.DOS MATERIAIS E ESCAVACAO</t>
  </si>
  <si>
    <t>DESCIDA D'AGUA,EM DEGRAUS,FORMA RETANGULAR EM CONCRETO ARMADO,FUNDO ACOMPANHA A FORMA DOS DEGRAUS,MEDINDO 1,10M DE BASEE 0,50M DE ALTURA,INCLUSIVE VIGAS TRANSVERSAIS DE ANCORAGEMNO SOLO A CADA 5,00M,DEGRAUS C/MEDIDAS COERENTES C/INCLINACAO DO TERRENO,MEDIDA PELO SEU COMPRIMENTO REAL(DA CAIXA COLETORA AO DISSIPADOR DE ENERGIA),FORN.DOS MATERIAIS E ESCAVACAO</t>
  </si>
  <si>
    <t>SAIDA D'AGUA,DE UM SO LADO,COM 0,70M DE BASE,FORMANDO DE UMLADO UM ANGULO DE 30º COM O MEIO-FIO E DE OUTRO 90º,PARA DESCIDA D'AGUA,DE 0,70X0,30M,INCLUSIVE FORNECIMENTO DOS MATERIAIS</t>
  </si>
  <si>
    <t>SAIDA D'AGUA,DE UM SO LADO,COM 0,70M DE BASE,FORMANDO DE UMLADO UM ANGULO DE 30º COM O MEIO-FIO E DO OUTRO 90º,PARA DESCIDA D'AGUA,DE 0,90X0,40M,INCLUSIVE FORNECIMENTO DOS MATERIAIS</t>
  </si>
  <si>
    <t>SAIDA D'AGUA,DE UM SO LADO,COM 0,70M DE BASE,FORMANDO DE UMLADO UM ANGULO DE 30º COM O MEIO-FIO E DO OUTRO 90º,PARA DESCIDA D'AGUA,DE 1,10X0,50M,INCLUSIVE FORNECIMENTO DOS MATERIAIS</t>
  </si>
  <si>
    <t>SAIDA D'AGUA,DE DOIS LADOS,COM 0,70M DE BASE,FORMANDO DE UMLADO UM ANGULO DE 30º COM O MEIO-FIO E DO OUTRO 90º,PARA DESCIDA D'AGUA,DE 0,70X0,30M,INCLUSIVE FORNECIMENTO DOS MATERIAIS</t>
  </si>
  <si>
    <t>SAIDA D'AGUA,DE DOIS LADOS,COM 0,70M DE BASE,FORMANDO DE UMLADO UM ANGULO DE 30º COM O MEIO-FIO E DO OUTRO 90º,PARA DESCIDA D'AGUA,DE 0,90X0,40M,INCLUSIVE FORNECIMENTO DOS MATERIAIS</t>
  </si>
  <si>
    <t>SAIDA D'AGUA,DE DOIS LADOS,COM 0,70M DE BASE,FORMANDO DE UMLADO UM ANGULO DE 30º COM O MEIO-FIO E DO OUTRO 90º,PARA DESCIDA D'AGUA,DE 1,10X0,50M,INCLUSIVE FORNECIMENTO DOS MATERIAIS</t>
  </si>
  <si>
    <t>CAIXA COLETORA PRISMATICA RETANGULAR,EM CONCRETO ARMADO DE 0,15M DE ESPESSURA,MEDINDO 1,00X1,30M DE BASE E 1,60M DE ALTURA,TAMPA DE CONCRETO ARMADO VAZADA,INCLUSIVE FORNECIMENTO DOS MATERIAIS E ESCAVACAO MANUAL</t>
  </si>
  <si>
    <t>CAIXA COLETORA PRISMATICA RETANGULAR,EM CONCRETO ARMADO DE 0,15M DE ESPESSURA,MEDINDO 1,00X1,30M DE BASE E 1,80M DE ALTURA,TAMPA DE CONCRETO ARMADO VAZADA,INCLUSIVE FORNECIMENTO DOS MATERIAIS E ESCAVACAO MANUAL</t>
  </si>
  <si>
    <t>CAIXA COLETORA PRISMATICA RETANGULAR,EM CONCRETO ARMADO DE 0,15M DE ESPESSURA,MEDINDO 1,00X1,30M DE BASE E 2,00M DE ALTURA,TAMPA DE CONCRETO ARMADO VAZADA,INCLUSIVE FORNECIMENTO DOS MATERIAIS E ESCAVACAO MANUAL</t>
  </si>
  <si>
    <t>CAIXA COLETORA PRISMATICA RETANGULAR,EM CONCRETO ARMADO DE 0,15M DE ESPESSURA,MEDINDO 1,00X1,30M DE BASE E 2,20M DE ALTURA,TAMPA DE CONCRETO ARMADO VAZADA,INCLUSIVE FORNECIMENTO DOS MATERIAIS E ESCAVACAO MANUAL</t>
  </si>
  <si>
    <t>CAIXA COLETORA PRISMATICA RETANGULAR,EM CONCRETO ARMADO DE 0,15M DE ESPESSURA,MEDINDO 1,00X1,30M DE BASE E 2,40M DE ALTURA,TAMPA DE CONCRETO ARMADO VAZADA,INCLUSIVE FORNECIMENTO DOS MATERIAIS E ESCAVACAO MANUAL</t>
  </si>
  <si>
    <t>CAIXA COLETORA PRISMATICA RETANGULAR,EM CONCRETO ARMADO DE 0,15M DE ESPESSURA,MEDINDO 1,00X1,30M DE BASE E 2,60M DE ALTURA,TAMPA DE CONCRETO ARMADO VAZADA,INCLUSIVE FORNECIMENTO DOS MATERIAIS E ESCAVACAO MANUAL</t>
  </si>
  <si>
    <t>CAIXA COLETORA,EM BLOCOS DE CONCRETO,COM DIMENSOES INTERNASDE 1,30X1,00M E ALTURA DE 1,60M,INCLUSIVE TAMPA DE CONCRETOARMADO E ESCAVACAO</t>
  </si>
  <si>
    <t>SAIDA D'AGUA PARA DRENOS TRANSVERSAIS,EM CONCRETO ARMADO,COM 0,10M DE ESPESSURA,MEDINDO EXTERNAMENTE 1,15X0,60M DE BASE,PAREDES LATERAIS DE ALTURA VARIAVEL 1,00 A 0,10M</t>
  </si>
  <si>
    <t>DISSIPADOR DE ENERGIA TIPO,EM CONCRETO ARMADO,MEDINDO 1,70X1,15M DE BASE E 0,50M DE ALTURA,INCLUSIVE 10 RESSALTOS DE CONCRETO DE 0,10X0,20X0,15M,COM FORNECIMENTO DOS MATERIAIS E ESCAVACAO</t>
  </si>
  <si>
    <t>DISSIPADOR DE ENERGIA TIPO,EM CONCRETO ARMADO,MEDINDO 1,90X1,15M DE BASE E 0,50M DE ALTURA,INCLUSIVE 10 RESSALTOS DE CONCRETO DE 0,10X0,20X0,15M,COM FORNECIMENTO DOS MATERIAIS E ESCAVACAO</t>
  </si>
  <si>
    <t>DISSIPADOR DE ENERGIA TIPO,EM CONCRETO ARMADO,MEDINDO 2,10X1,15M DE BASE E 0,50M DE ALTURA,INCLUSIVE 10 RESSALTOS DE CONCRETO DE 0,10X0,20X0,15M,COM FORNECIMENTO DOS MATERIAIS E ESCAVACAO</t>
  </si>
  <si>
    <t>TAMPA PARA CAIXA COLETORA,EM CONCRETO ARMADO,INCLUSIVE TODOS OS MATERIAIS E COLOCACAO (ESPESSURA DE 6CM)</t>
  </si>
  <si>
    <t>DISSIPADOR DE ENERGIA EM PEDRA ARGAMASSADA,INCLUSIVE MATERIAIS DE ESCAVACAO,MEDIDO POR VOLUME DE PEDRA ARGAMASSADA</t>
  </si>
  <si>
    <t>DRENO PROFUNDO PARA CORTE EM SOLO,TRAPEZOIDAL,MEDINDO 0,60MNA BASE MENOR,0,70M NA BASE MAIOR E 1,50M DE ALTURA,DIAMETRO DO TUBO DE 0,20M,FORNECIMENTO DOS MATERIAIS E EXECUCAO,INCLUSIVE SELO,ENCHIMENTO FILTRANTE,MATERIAL DRENANTE E ESCAVACAO</t>
  </si>
  <si>
    <t>DRENO PROFUNDO PARA CORTE EM SOLO,TRAPEZOIDAL,MEDINDO 0,65MNA BASE MENOR,0,75M NA BASE MAIOR E 1,50M DE ALTURA,DIAMETRO DO TUBO DE 0,30M,FORNECIMENTO DOS MATERIAIS E EXECUCAO,INCLUSIVE SELO,ENCHIMENTO FILTRANTE,MATERIAL DRENANTE E ESCAVACAO</t>
  </si>
  <si>
    <t>DRENO PROFUNDO PARA CORTE EM SOLO,TRAPEZOIDAL,MEDINDO 0,70MNA BASE MENOR,0,80M NA BASE MAIOR E 1,50M DE ALTURA,DIAMETRO DO TUBO DE 0,40M,FORNECIMENTO DOS MATERIAIS E EXECUCAO,INCLUSIVE SELO,ENCHIMENTO FILTRANTE,MATERIAL DRENANTE E ESCAVACAO</t>
  </si>
  <si>
    <t>DRENO PROFUNDO PARA CORTE EM SOLO,TRAPEZOIDAL,MEDINDO 0,60MNA BASE MENOR,0,70M NA BASE MAIOR E 1,50M DE ALTURA,DIAMETRO DO TUBO DE 0,20M,FORNECIMENTO DOS MATERIAIS E EXECUCAO,INCLUSIVE SELO,ENCHIMENTO FILTRANTE,MATERIAL DRENANTE E ESCAVACAO,EXCLUSIVE FORNECIMENTO DO TUBO</t>
  </si>
  <si>
    <t>DRENO PROFUNDO PARA CORTE EM SOLO,TRAPEZOIDAL,MEDINDO 0,65MNA BASE MENOR,0,75M NA BASE MAIOR E 1,50M DE ALTURA,DIAMETRO DO TUBO DE 0,30M,FORNECIMENTO DOS MATERIAIS E EXECUCAO,INCLUSIVE SELO,ENCHIMENTO FILTRANTE,MATERIAL DRENANTE E ESCAVACAO,EXCLUSIVE FORNECIMENTO DO TUBO</t>
  </si>
  <si>
    <t>DRENO PROFUNDO PARA CORTE EM SOLO,TRAPEZOIDAL,MEDINDO 0,70MNA BASE MENOR,0,80M NA BASE MAIOR E 1,50M DE ALTURA,DIAMETRO DO TUBO DE 0,40M,FORNECIMENTO DOS MATERIAIS E EXECUCAO,INCLUSIVE SELO,ENCHIMENTO FILTRANTE,MATERIAL DRENANTE E ESCAVACAO,EXCLUSIVE FORNECIMENTO DO TUBO</t>
  </si>
  <si>
    <t>DRENO PROFUNDO PARA CORTE EM ROCHA,TRAPEZOIDAL,MEDINDO 0,30M NA BASE MENOR,0,40M NA BASE MAIOR E 0,20M DE ALTURA,DIAMETRO DO TUBO DE 0,20M,FORNECIMENTO DOS MATERIAIS E EXECUCAO,INCLUSIVE SELO,ENCHIMENTO FILTRANTE,MATERIAL DRENANTE E ESCAVACAO</t>
  </si>
  <si>
    <t>DRENO PROFUNDO PARA CORTE EM ROCHA,TRAPEZOIDAL,MEDINDO 0,40M NA BASE MENOR,0,50M NA BASE MAIOR E 0,30M DE ALTURA,DIAMETRO DO TUBO DE 0,30M,FORNECIMENTO DOS MATERIAIS E EXECUCAO,INCLUSIVE SELO,ENCHIMENTO FILTRANTE,MATERIAL DRENANTE E ESCAVACAO</t>
  </si>
  <si>
    <t>DRENO PROFUNDO PARA CORTE EM ROCHA,TRAPEZOIDAL,MEDINDO 0,50M NA BASE MENOR,0,60M NA BASE MAIOR E 0,40M DE ALTURA,DIAMETRO DO TUBO DE 0,40M,FORNECIMENTO DOS MATERIAIS E EXECUCAO,INCLUSIVE SELO,ENCHIMENTO FILTRANTE,MATERIAL DRENANTE E ESCAVACAO</t>
  </si>
  <si>
    <t>DRENO PROFUNDO PARA CORTE EM ROCHA,TRAPEZOIDAL,MEDINDO 0,30M NA BASE MENOR,0,40M NA BASE MAIOR E 0,20M DE ALTURA,FORNECIMENTO DOS MATERIAIS E EXECUCAO,INCLUSIVE SELO,ENCHIMENTO FILTRANTE,MATERIAL DRENANTE E ESCAVACAO,EXCLUSIVE FORNECIMENTODO TUBO</t>
  </si>
  <si>
    <t>DRENO PROFUNDO PARA CORTE EM ROCHA,TRAPEZOIDAL,MEDINDO 0,40M NA BASE MENOR,0,50M NA BASE MAIOR E 1,50M DE ALTURA,FORNECIMENTO DOS MATERIAIS E EXECUCAO,INCLUSIVE SELO,ENCHIMENTO FILTRANTE,MATERIAL DRENANTE E ESCAVACAO,EXCLUSIVE FORNECIMENTODO TUBO</t>
  </si>
  <si>
    <t>DRENO PROFUNDO PARA CORTE EM ROCHA,TRAPEZOIDAL,MEDINDO 0,50M NA BASE MENOR,0,60M NA BASE MAIOR E 1,50M DE ALTURA,FORNECIMENTO DOS MATERIAIS E EXECUCAO,INCLUSIVE SELO,ENCHIMENTO FILTRANTE,MATERIAL DRENANTE E ESCAVACAO,EXCLUSIVE FORNECIMENTODO TUBO</t>
  </si>
  <si>
    <t>DRENO PROFUNDO PARA CORTE EM SOLO,TRAPEZOIDAL,MEDINDO 0,60MNA BASE MENOR,0,70M NA BASE MAIOR E 1,50M DE ALTURA,COM UTILIZACAO DE MANTA GEOTEXTIL EM DRENO SUBTERRANEO,FORNECIMENTODOS MATERIAIS E EXECUCAO,INCLUSIVE SELO,ENCHIMENTO FILTRANTE,MATERIAL DRENANTE E ESCAVACAO</t>
  </si>
  <si>
    <t>DRENO PROFUNDO PARA CORTE EM SOLO,TRAPEZOIDAL,MEDINDO 0,65MNA BASE MENOR,0,75M NA BASE MAIOR E 1,50M DE ALTURA,COM UTILIZACAO DE MANTA GEOTEXTIL EM DRENO SUBTERRANEO,FORNECIMENTODOS MATERIAIS E EXECUCAO,INCLUSIVE SELO,ENCHIMENTO FILTRANTE,MATERIAL DRENANTE E ESCAVACAO</t>
  </si>
  <si>
    <t>DRENO PROFUNDO PARA CORTE EM SOLO,TRAPEZOIDAL,MEDINDO 0,70MNA BASE MENOR,0,80M NA BASE MAIOR E 1,50M DE ALTURA,COM UTILIZACAO DE MANTA GEOTEXTIL EM DRENO SUBTERRANEO,FORNECIMENTODOS MATERIAIS E EXECUCAO,INCLUSIVE SELO,ENCHIMENTO FILTRANTE,MATERIAL DRENANTE E ESCAVACAO</t>
  </si>
  <si>
    <t>DRENO PROFUNDO PARA CORTE EM SOLO,TRAPEZOIDAL,MEDINDO 0,60MNA BASE MENOR,0,70M NA BASE MAIOR E 1,50M DE ALTURA,EXCLUSIVE FORNECIMENTO DO TUBO,COM UTILIZACAO DE MANTA GEOTEXTIL EMDRENO SUBTERRANEO,FORNECIMENTO DOS MATERIAIS E ESCAVACAO,INCLUSIVE SELO,ENCHIMENTO FILTRANTE,MATERIAL DRENANTE E ESCAVACAO</t>
  </si>
  <si>
    <t>DRENO PROFUNDO PARA CORTE EM SOLO,TRAPEZOIDAL,MEDINDO 0,65MNA BASE MENOR,0,75M NA BASE MAIOR E 1,50M DE ALTURA,EXCLUSIVE FORNECIMENTO DO TUBO,COM UTILIZACAO DE MANTA GEOTEXTIL EMDRENO SUBTERRANEO,FORNECIMENTO DOS MATERIAIS,E EXECUCAO,INCLUSIVE SELO,ENCHIMENTO FILTRANTE,MATERIAL DRENANTE E ESCAVACAO</t>
  </si>
  <si>
    <t>DRENO PROFUNDO PARA CORTE EM SOLO,TRAPEZOIDAL,MEDINDO 0,70MNA BASE MENOR,0,80M NA BASE MAIOR E 1,50M DE ALTURA,EXCLUSIVE FORNECIMENTO DO TUBO,COM UTILIZACAO DE MANTA GEOTEXTIL EMDRENO SUBTERRANEO,FORNECIMENTO DOS MATERIAIS E EXECUCAO,INCLUSIVE SELO,ENCHIMENTO FILTRANTE,MATERIAL DRENANTE E ESCAVACAO</t>
  </si>
  <si>
    <t>DRENO PROFUNDO PARA CORTE EM ROCHA,TRAPEZOIDAL,MEDINDO 0,30M NA BASE MENOR,0,40M NA BASE MAIOR E 0,20M DE ALTURA,COM UTILIZACAO DE MANTA GEOTEXTIL EM DRENO SUBTERRANEO,FORNECIMENTODOS MATERIAIS E EXECUCAO,INCLUSIVE SELO,ENCHIMENTO FILTRANTE,MATERIAL DRENANTE E ESCAVACAO</t>
  </si>
  <si>
    <t>DRENO PROFUNDO PARA CORTE EM ROCHA,TRAPEZOIDAL,MEDINDO 0,40M NA BASE MENOR,0,50M NA BASE MAIOR E 0,30M DE ALTURA,COM UTILIZACAO DE MANTA GEOTEXTIL EM DRENO SUBTERRANEO,FORNECIMENTODOS MATERIAIS E EXECUCAO,INCLUSIVE SELO,ENCHIMENTO FILTRANTE,MATERIAL DRENANTE E ESCAVACAO</t>
  </si>
  <si>
    <t>DRENO PROFUNDO PARA CORTE EM ROCHA,TRAPEZOIDAL,MEDINDO 0,50M NA BASE MENOR,0,60M NA BASE MAIOR E 0,40M DE ALTURA,COM UTILIZACAO DE MANTA GEOTEXTIL EM DRENO SUBTERRANEO,FORNECIMENTODOS MATERIAIS E EXECUCAO,INCLUSIVE SELO,ENCHIMENTO FILTRANTE,MATERIAL DRENANTE E ESCAVACAO</t>
  </si>
  <si>
    <t>DRENO PROFUNDO PARA CORTE EM ROCHA,TRAPEZOIDAL,MEDINDO 0,30M NA BASE MENOR,0,40M NA BASE MAIOR E 0,20M DE ALTURA,EXCLUSIVE FORNECIMENTO O TUBO,COM UTILIZACAO DE MANTA GEOTEXTIL EMDRENO SUBTERRANEO,FORNECIMENTO DOS MATERIAIS E EXECUCAO,INCLUSIVE SELO,ENCHIMENTO FILTRANTE,MATERIAL DRENANTE E ESCAVACAO</t>
  </si>
  <si>
    <t>DRENO PROFUNDO PARA CORTE EM ROCHA,TRAPEZOIDAL,MEDINDO 0,40M NA BASE MENOR,0,50M NA BASE MAIOR E 0,30M DE ALTURA,EXCLUSIVE FORNECIMENTO DO TUBO,COM UTILIZACAO DE MANTA GEOTEXTIL EMDRENO SUBTERRANEO,FORNECIMENTO DOS MATERIAIS E EXECUCAO,INCLUSIVE SELO,ENCHIMENTO FILTRANTE,MATERIAL DRENANTE E ESCAVACAO</t>
  </si>
  <si>
    <t>DRENO PROFUNDO PARA CORTE EM ROCHA,TRAPEZOIDAL,MEDINDO 0,50M NA BASE MENOR,0,60M NA BASE MAIOR E 0,40M DE ALTURA,EXCLUSIVE FORNECIMENTO DO TUBO,COM UTILIZACAO DE MANTA GEOTEXTIL EMDRENO SUBTERRANEO,FORNECIMENTO DOS MATERIAIS E EXECUCAO,INCLUSIVE SELO,ENCHIMENTO FILTRANTE,MATERIAL DRENANTE E ESCAVACAO</t>
  </si>
  <si>
    <t>DRENO RASO COM PEDRA BRITADA E MANTA GEOTEXTIL,INCLUSIVE ESCAVACAO E FORNECIMENTO DOS MATERIAIS</t>
  </si>
  <si>
    <t>DRENO RASO COM PEDRA BRITADA,INCLUSIVE ESCAVACAO E FORNECIMENTO DOS MATERIAIS</t>
  </si>
  <si>
    <t>DEFENSA METALICA,MODELO SEMI-MALEAVEL SIMPLES,GALVANIZADA,CONSTITUIDA DE GUIA DESLIZANTE,ESPACADOR,CALCO,PLAQUETA,ACESSORIOS DE APERTO E POSTE CRAVADO POR MEIO DE COMPRESSAO.O COMPRIMENTO UTIL DO CONJUNTO E DE 4,00M,MONTAGEM E ASSENTAMENTO,EXCLUSIVE A DEFENSA METALICA(VIDE FAMILIA 20.041)</t>
  </si>
  <si>
    <t>DEFENSA METALICA,MODELO SEMI-MALEAVEL DUPLA,GALVANIZADA,CONSTITUIDA DE GUIA DESLIZANTE,ESPACADOR,CALCO,PLAQUETA,ACESSORIO DE APERTO E POSTE CRAVADO POR MEIO DE COMPRESSAO.O COMPRIMENTO UTIL DO CONJUNTO E DE 4,00M,MONTAGEM E ASSENTAMENTO,EXCLUSIVE A DEFENSA METALICA(VIDE FAMILIA 20.041)</t>
  </si>
  <si>
    <t>DEFENSA METALICA,MODELO MALEAVEL SIMPLES,GALVANIZADA,CONSTITUIDA DE GUIA DESLIZANTE,ESPACADOR,CALCO,PLAQUETA,ACESSORIO DE APERTO E POSTE CRAVADO POR MEIO DE COMPRESSAO.O COMPRIMENTO UTIL DO CONJUNTO E DE 4,00M,MONTAGEM E ASSENTAMENTO,EXCLUSIVE A DEFENSA METALICA(VIDE FAMILIA 20.041)</t>
  </si>
  <si>
    <t>DEFENSA METALICA,MODELO MALEAVEL DUPLA,GALVANIZADA,CONSTITUIDA DE GUIA DESLIZANTE,ESPACADOR,CALCO,PLAQUETA,ACESSORIO DEAPERTO E POSTE CRAVADO POR MEIO DE COMPRESSAO.O COMPRIMENTOUTIL DO CONJUNTO E DE 4,00M,MONTAGEM E ASSENTAMENTO,EXCLUSIVE A DEFENSA METALICA(VIDE FAMILIA 20.041)</t>
  </si>
  <si>
    <t>DEFENSA METALICA,MODELO SEMI-MALEAVEL SIMPLES,GALVANIZADA,CONSTITUIDA DE GUIA DESLIZANTE,ESPACADOR,CALCO,PLAQUETA,ACESSORIOS DE APERTO E POSTE COM COMPRIMENTO DE 1,80M.FORNECIMENTO</t>
  </si>
  <si>
    <t>DEFENSA METALICA,MODELO SEMI-MALEAVEL DUPLA,GALVANIZADA,CONSTITUIDA DE GUIA DESLIZANTE,ESPACADOR,CALCO,PLAQUETA,ACESSORIOS DE APERTO E POSTE COM COMPRIMENTO DE 1,80M.FORNECIMENTO</t>
  </si>
  <si>
    <t>DEFENSA METALICA,MODELO MALEAVEL SIMPLES,GALVANIZADA,CONSTITUIDA DE GUIA DESLIZANTE,ESPACADOR,CALCO,PLAQUETA,ACESSORIOSDE APERTO E POSTE COM COMPRIMENTO DE 1,80M.FORNECIMENTO</t>
  </si>
  <si>
    <t>DEFENSA METALICA,MODELO MALEAVEL DUPLA,GALVANIZADA,CONSTITUIDA DE GUIA DESLIZANTE,ESPACADOR,CALCO,PLAQUETA,ACESSORIOS DE APERTO E POSTE COM COMPRIMENTO DE 1,80M.FORNECIMENTO</t>
  </si>
  <si>
    <t>BOCA PARA BUEIRO SIMPLES,MULTI-PLATE CIRCULAR,COM 1,90M DE DIAMETRO,EM CONCRETO ARMADO 15MPA,INCLUSIVE TODOS OS MATERIAIS E ESCAVACAO MANUAL DA LAJE DA BASE,EXCLUSIVE REATERRO</t>
  </si>
  <si>
    <t>BOCA PARA BUEIRO DUPLO,MULTI-PLATE CIRCULAR,COM 1,90M DE DIAMETRO,EM CONCRETO ARMADO 15MPA,INCLUSIVE TODOS OS MATERIAISE ESCAVACAO MANUAL DA LAJE DA BASE,EXCLUSIVE REATERRO</t>
  </si>
  <si>
    <t>BOCA PARA BUEIRO TRIPLO,MULTI-PLATE CIRCULAR,COM 1,90M DE DIAMETRO,EM CONCRETO ARMADO 15MPA,INCLUSIVE TODOS OS MATERIAIS E ESCAVACAO MANUAL DA LAJE DA BASE,EXCLUSIVE REATERRO</t>
  </si>
  <si>
    <t>BOCA PARA BUEIRO SIMPLES,MULTI-PLATE CIRCULAR,COM 2,30M DE DIAMETRO,EM CONCRETO ARMADO 15MPA,INCLUINDO TODOS OS MATERIAIS E ESCAVACAO MANUAL DA LAJE DA BASE,EXCLUSIVE REATERRO</t>
  </si>
  <si>
    <t>BOCA PARA BUEIRO DUPLO,MULTI-PLATE CIRCULAR,COM 2,30M DE DIAMETRO,EM CONCRETO ARMADO 15MPA,INCLUINDO TODOS OS MATERIAISE ESCAVACAO MANUAL DA LAJE DA BASE,EXCLUSIVE REATERRO</t>
  </si>
  <si>
    <t>BOCA PARA BUEIRO TRIPLO,MULTI-PLATE CIRCULAR,COM 2,30M DE DIAMETRO,EM CONCRETO ARMADO 15MPA,INCLUINDO TODOS OS MATERIAIS E ESCAVACAO MANUAL DA LAJE DA BASE,EXCLUSIVE REATERRO</t>
  </si>
  <si>
    <t>BOCA PARA BUEIRO SIMPLES,MULTI-PLATE CIRCULAR,COM 2,65M DE DIAMETRO,EM CONCRETO ARMADO 15MPA,INCLUINDO TODOS OS MATERIAIS E ESCAVACAO MANUAL DA LAJE DA BASE,EXCLUSIVE REATERRO</t>
  </si>
  <si>
    <t>BOCA PARA BUEIRO DUPLO,MULTI-PLATE CIRCULAR,COM 2,65M DE DIAMETRO,EM CONCRETO ARMADO 15MPA,INCLUINDO TODOS OS MATERIAISE ESCAVACAO MANUAL DA LAJE DA BASE,EXCLUSIVE REATERRO</t>
  </si>
  <si>
    <t>BOCA PARA BUEIRO TRIPLO,MULTI-PLATE CIRCULAR,COM 2,65M DE DIAMETRO,EM CONCRETO ARMADO 15MPA,INCLUINDO TODOS OS MATERIAIS E ESCAVACAO MANUAL DA LAJE DA BASE,EXCLUSIVE REATERRO</t>
  </si>
  <si>
    <t>BOCA PARA BUEIRO SIMPLES,MULTI-PLATE CIRCULAR,COM 3,05M DE DIAMETRO,EM CONCRETO ARMADO 15MPA,INCLUINDO TODOS OS MATERIAIS E ESCAVACAO MANUAL DA LAJE DA BASE,EXCLUSIVE REATERRO</t>
  </si>
  <si>
    <t>BOCA PARA BUEIRO DUPLO,MULTI-PLATE CIRCULAR,COM 3,05M DE DIAMETRO,EM CONCRETO ARMADO 15MPA,INCLUINDO TODOS OS MATERIAISE ESCAVACAO MANUAL DA LAJE DA BASE,EXCLUSIVE REATERRO</t>
  </si>
  <si>
    <t>BOCA PARA BUEIRO TRIPLO,MULTI-PLATE CIRCULAR,COM 3,05M DE DIAMETRO,EM CONCRETO ARMADO 15MPA,INCLUINDO TODOS OS MATERIAIS E ESCAVACAO MANUAL DA LAJE DA BASE,EXCLUSIVE REATERRO</t>
  </si>
  <si>
    <t>BOCA PARA BUEIRO SIMPLES,MULTI-PLATE LENTICULAR,COM 1,85M DE VAO E 1,40M DE ALTURA,EM CONCRETO ARMADO 15MPA,INCLUSIVE TODOS OS MATERIAIS E ESCAVACAO MANUAL DA LAJE DA BASE,EXCLUSIVE REATERRO</t>
  </si>
  <si>
    <t>BOCA PARA BUEIRO DUPLO,MULTI-PLATE LENTICULAR,COM 1,85M DE VAO E 1,40M DE ALTURA,EM CONCRETO ARMADO 15MPA,INCLUSIVE TODOS OS MATERIAIS E ESCAVACAO MANUAL DA LAJE DA BASE,EXCLUSIVEREATERRO</t>
  </si>
  <si>
    <t>BOCA PARA BUEIRO TRIPLO,MULTI-PLATE LENTICULAR,COM 1,85M DEVAO E 1,40M DE ALTURA,EM CONCRETO ARMADO 15MPA,INCLUSIVE TODOS OS MATERIAIS E ESCAVACAO MANUAL DA LAJE DA BASE,EXCLUSIVE REATERRO</t>
  </si>
  <si>
    <t>BOCA PARA BUEIRO SIMPLES,MULTI-PLATE LENTICULAR,COM 2,20M DE VAO E 1,70M DE ALTURA,EM CONCRETO ARMADO 15MPA,INCLUSIVE TODOS OS MATERIAIS E ESCAVACAO MANUAL DA LAJE DA BASE,EXCLUSIVE REATERRO</t>
  </si>
  <si>
    <t>BOCA PARA BUEIRO DUPLO,MULTI-PLATE LENTICULAR,COM 2,20M DE VAO E 1,70M DE ALTURA,EM CONCRETO ARMADO 15MPA,INCLUSIVE TODOS OS MATERIAIS E ESCAVACAO MANUAL DA LAJE DA BASE,EXCLUSIVEREATERRO</t>
  </si>
  <si>
    <t>BOCA PARA BUEIRO TRIPLO,MULTI-PLATE LENTICULAR,COM 2,20M DEVAO E 1,70M DE ALTURA,EM CONCRETO ARMADO 15MPA,INCLUSIVE TODOS OS MATERIAIS E ESCAVACAO MANUAL DA LAJE DA BASE,EXCLUSIVE REATERRO</t>
  </si>
  <si>
    <t>BOCA PARA BUEIRO SIMPLES,MULTI-PLATE LENTICULAR,COM 2,85M DE VAO E 1,85M DE ALTURA,EM CONCRETO ARMADO 15MPA,INCLUSIVE TODOS OS MATERIAIS E ESCAVACAO MANUAL DA LAJE DA BASE,EXCLUSIVE REATERRO</t>
  </si>
  <si>
    <t>BOCA PARA BUEIRO DUPLO,MULTI-PLATE LENTICULAR,COM 2,85M DE VAO E 1,85M DE ALTURA,EM CONCRETO ARMADO 15MPA,INCLUSIVE TODOS OS MATERIAIS E ESCAVACAO MANUAL DA LAJE DA BASE,EXCLUSIVEREATERRO</t>
  </si>
  <si>
    <t>BOCA PARA BUEIRO TRIPLO,MULTI-PLATE LENTICULAR,COM 2,85M DEVAO E 1,85M DE ALTURA,EM CONCRETO ARMADO 15MPA,INCLUSIVE TODOS OS MATERIAIS E ESCAVACAO MANUAL DA LAJE DA BASE,EXCLUSIVE REATERRO</t>
  </si>
  <si>
    <t>BOCA PARA BUEIRO SIMPLES TUBULAR DE CONCRETO,DIAMETRO DE 0,40M EM CONCRETO CICLOPICO,INCLUSIVE FORMA,ESCAVACAO,REATERROE FORNECIMENTO DOS MATERIAIS,EXCLUSIVE ESCAVACAO DE MATERIAL DE REATERRO NA JAZIDA E SEU TRANSPORTE AO CANTEIRO</t>
  </si>
  <si>
    <t>BOCA PARA BUEIRO SIMPLES TUBULAR DE CONCRETO,DIAMETRO DE 0,60M EM CONCRETO CICLOPICO,INCLUSIVE FORMA,ESCAVACAO,REATERROE FORNECIMENTO DOS MATERIAIS,EXCLUSIVE ESCAVACAO DE MATERIAL DE REATERRO NA JAZIDA E SEU TRANSPORTE AO CANTEIRO</t>
  </si>
  <si>
    <t>BOCA PARA BUEIRO SIMPLES TUBULAR DE CONCRETO,DIAMETRO DE 0,80M EM CONCRETO CICLOPICO,INCLUSIVE FORMA,ESCAVACAO,REATERROE FORNECIMENTO DOS MATERIAIS,EXCLUSIVE ESCAVACAO DE MATERIAL DE REATERRO NA JAZIDA E SEU TRANSPORTE AO CANTEIRO</t>
  </si>
  <si>
    <t>BOCA PARA BUEIRO SIMPLES TUBULAR DE CONCRETO,DIAMETRO DE 1,00M EM CONCRETO CICLOPICO,INCLUSIVE FORMA,ESCAVACAO,REATERROE FORNECIMENTO DOS MATERIAIS,EXCLUSIVE ESCAVACAO DE MATERIAL DE REATERRO NA JAZIDA E SEU TRANSPORTE AO CANTEIRO</t>
  </si>
  <si>
    <t>BOCA PARA BUEIRO SIMPLES TUBULAR DE CONCRETO,DIAMETRO DE 1,20M,EM CONCRETO CICLOPICO,INCLUSIVE FORMA,ESCAVACAO,REATERROE FORNECIMENTO DOS MATERIAIS,EXCLUSIVE ESCAVACAO DE MATERIAL DE REATERRO NA JAZIDA E SEU TRANSPORTE AO CANTEIRO</t>
  </si>
  <si>
    <t>BOCA PARA BUEIRO SIMPLES TUBULAR DE CONCRETO,DIAMETRO DE 1,50M EM CONCRETO CICLOPICO,INCLUSIVE FORMA,ESCAVACAO,REATERROE FORNECIMENTO DOS MATERIAIS,EXCLUSIVE ESCAVACAO DE MATERIAL DE REATERRO NA JAZIDA E SEU TRANSPORTE AO CANTEIRO</t>
  </si>
  <si>
    <t>BOCA PARA BUEIRO SIMPLES TUBULAR DE CONCRETO,DIAMETRO DE 2,00M EM CONCRETO CICLOPICO,INCLUSIVE FORMA,ESCAVACAO,REATERROE FORNECIMENTO DOS MATERIAIS,EXCLUSIVE ESCAVACAO DE MATERIAL DE REATERRO NA JAZIDA E SEU TRANSPORTE AO CANTEIRO</t>
  </si>
  <si>
    <t>BOCA PARA BUEIRO DUPLO TUBULAR DE CONCRETO,DIAMETRO DE 0,40M EM CONCRETO CICLOPICO,INCLUSIVE FORMA,ESCAVACAO,REATERRO EFORNECIMENTO DOS MATERIAIS,EXCLUSIVE ESCAVACAO DE MATERIAL DE REATERRO NA JAZIDA E SEU TRANSPORTE AO CANTEIRO</t>
  </si>
  <si>
    <t>BOCA PARA BUEIRO DUPLO TUBULAR DE CONCRETO,DIAMETRO DE 0,60M EM CONCRETO CICLOPICO,INCLUSIVE FORMA,ESCAVACAO,REATERRO EFORNECIMENTO DOS MATERIAIS,EXCLUSIVE ESCAVACAO DE MATERIAL DE REATERRO NA JAZIDA E SEU TRANSPORTE AO CANTEIRO</t>
  </si>
  <si>
    <t>BOCA PARA BUEIRO DUPLO TUBULAR DE CONCRETO,DIAMETRO DE 0,80M EM CONCRETO CICLOPICO,INCLUSIVE FORMA,ESCAVACAO,REATERRO EFORNECIMENTO DOS MATERIAIS,EXCLUSIVE ESCAVACAO DE MATERIAL DE REATERRO NA JAZIDA E SEU TRANSPORTE AO CANTEIRO</t>
  </si>
  <si>
    <t>BOCA PARA BUEIRO DUPLO TUBULAR DE CONCRETO,DIAMETRO DE 1,00M EM CONCRETO CICLOPICO,INCLUSIVE FORMA,ESCAVACAO,REATERRO EFORNECIMENTO DOS MATERIAIS,EXCLUSIVE ESCAVACAO DE MATERIAL DE REATERRO NA JAZIDA E SEU TRANSPORTE AO CANTEIRO</t>
  </si>
  <si>
    <t>BOCA PARA BUEIRO DUPLO TUBULAR DE CONCRETO,DIAMETRO DE 1,20M EM CONCRETO CICLOPICO,INCLUSIVE FORMA,ESCAVACAO,REATERRO EFORNECIMENTO DOS MATERIAIS,EXCLUSIVE ESCAVACAO DE MATERIAL DE REATERRO NA JAZIDA E SEU TRANSPORTE AO CANTEIRO</t>
  </si>
  <si>
    <t>BOCA PARA BUEIRO DUPLO TUBULAR DE CONCRETO,DIAMETRO DE 1,50M EM CONCRETO CICLOPICO,INCLUSIVE FORMA,ESCAVACAO,REATERRO EFORNECIMENTO DOS MATERIAIS,EXCLUSIVE ESCAVACAO DE MATERIAL DE REATERRO NA JAZIDA E SEU TRANSPORTE AO CANTEIRO</t>
  </si>
  <si>
    <t>BOCA PARA BUEIRO DUPLO TUBULAR DE CONCRETO,DIAMETRO DE 2,00M EM CONCRETO CICLOPICO,INCLUSIVE FORMA,ESCAVACAO,REATERRO EFORNECIMENTO DOS MATERIAIS,EXCLUSIVE ESCAVACAO DE MATERIAL DE REATERRO NA JAZIDA E SEU TRANSPORTE AO CANTEIRO</t>
  </si>
  <si>
    <t>BOCA PARA BUEIRO TRIPLO TUBULAR DE CONCRETO,DIAMETRO DE 0,40M EM CONCRETO CICLOPICO,INCLUSIVE FORMA,ESCAVACAO,REATERRO E FORNECIMENTO DOS MATERIAIS,EXCLUSIVE ESCAVACAO DE MATERIALDE REATERRO NA JAZIDA E SEU TRANSPORTE AO CANTEIRO</t>
  </si>
  <si>
    <t>BOCA PARA BUEIRO TRIPLO TUBULAR DE CONCRETO,DIAMETRO DE 0,60M EM CONCRETO CICLOPICO,INCLUSIVE FORMA,ESCAVACAO,REATERRO E FORNECIMENTO DOS MATERIAIS,EXCLUSIVE ESCAVACAO DE MATERIALDE REATERRO NA JAZIDA E SEU TRANSPORTE AO CANTEIRO</t>
  </si>
  <si>
    <t>BOCA PARA BUEIRO TRIPLO TUBULAR DE CONCRETO,DIAMETRO DE 0,80M EM CONCRETO CICLOPICO,INCLUSIVE FORMA,ESCAVACAO,REATERRO E FORNECIMENTO DOS MATERIAIS,EXCLUSIVE ESCAVACAO DE MATERIALDE REATERRO NA JAZIDA E SEU TRANSPORTE AO CANTEIRO</t>
  </si>
  <si>
    <t>BOCA PARA BUEIRO TRIPLO TUBULAR DE CONCRETO,DIAMETRO DE 1,00M EM CONCRETO CICLOPICO,INCLUSIVE FORMA,ESCAVACAO,REATERRO E FORNECIMENTO DOS MATERIAIS,EXCLUSIVE ESCAVACAO DE MATERIALDE REATERRO NA JAZIDA E SEU TRANSPORTE AO CANTEIRO</t>
  </si>
  <si>
    <t>BOCA PARA BUEIRO TRIPLO TUBULAR DE CONCRETO,DIAMETRO DE 1,20M EM CONCRETO CICLOPICO,INCLUSIVE FORMA,ESCAVACAO,REATERRO E FORNECIMENTO DOS MATERIAIS,EXCLUSIVE ESCAVACAO DE MATERIALDE REATERRO NA JAZIDA E SEU TRANSPORTE AO CANTEIRO</t>
  </si>
  <si>
    <t>BOCA PARA BUEIRO TRIPLO TUBULAR DE CONCRETO,DIAMETRO DE 1,50M EM CONCRETO CICLOPICO,INCLUSIVE FORMA,ESCAVACAO,REATERRO E FORNECIMENTO DOS MATERIAIS,EXCLUSIVE ESCAVACAO DE MATERIALDE REATERRO NA JAZIDA E SEU TRANSPORTE AO CANTEIRO</t>
  </si>
  <si>
    <t>BOCA PARA BUEIRO TRIPLO TUBULAR DE CONCRETO,DIAMETRO DE 2,00M EM CONCRETO CICLOPICO,INCLUSIVE FORMA,ESCAVACAO,REATERRO E FORNECIMENTO DOS MATERIAIS,EXCLUSIVE ESCAVACAO DE MATERIALDE REATERRO NA JAZIDA E SEU TRANSPORTE AO CANTEIRO</t>
  </si>
  <si>
    <t>BUEIRO SIMPLES TUBULAR,DE CONCRETO SIMPLES(PS-1),DIAMETRO DE 0,40M,ASSENTE EM BERCO DE CONCRETO CICLOPICO,COM ALTURA DEREATERRO H=0,80M,INCLUSIVE ESCAVACAO,FORNECIMENTO DOS MATERIAIS E REATERRO,EXCLUSIVE ESCAVACAO DE MATERIAL DE REATERRO NA JAZIDA E SEU TRANSPORTE AO CANTEIRO</t>
  </si>
  <si>
    <t>BUEIRO SIMPLES TUBULAR DE CONCRETO SIMPLES(PS-1),DIAMETRO DE 0,40M,ASSENTE EM BERCO DE CONCRETO CICLOPICO,COM ALTURA DEREATERRO H=1,50M,INCLUSIVE ESCAVACAO,FORNECIMENTO DOS MATERIAIS E REATERRO,EXCLUSIVE ESCAVACAO DE MATERIAL DE REATERRO NA JAZIDA E SEU TRANSPORTE AO CANTEIRO</t>
  </si>
  <si>
    <t>BUEIRO SIMPLES TUBULAR,DE CONCRETO SIMPLES(PS-1),DIAMETRO DE 0,40M,ASSENTE EM BERCO DE CONCRETO CICLOPICO,COM ALTURA DEREATERRO H=3,00M,INCLUSIVE ESCAVACAO,FORNECIMENTO DOS MATERIAIS E REATERRO,EXCLUSIVE ESCAVACAO DE MATERIAL DE REATERRO NA JAZIDA E SEU TRANSPORTE AO CANTEIRO</t>
  </si>
  <si>
    <t>BUEIRO SIMPLES TUBULAR,DE CONCRETO SIMPLES(PS-1),DIAMETRO DE 0,40M,ASSENTE EM BERCO DE CONCRETO CICLOPICO,COM ALTURA DEREATERRO H=4,00M,INCLUSIVE ESCAVACAO,FORNECIMENTO DOS MATERIAIS E REATERRO,EXCLUSIVE ESCAVACAO DE MATERIAL DE REATERRO NA JAZIDA E SEU TRANSPORTE AO CANTEIRO</t>
  </si>
  <si>
    <t>BUEIRO DUPLO TUBULAR,DE CONCRETO SIMPLES(PS-1),DIAMETRO DE 0,40M,ASSENTE EM BERCO DE CONCRETO CICLOPICO,COM ALTURA DE REATERRO H=0,80M,INCLUSIVE ESCAVACAO,FORNECIMENTO DOS MATERIAIS E REATERRO,EXCLUSIVE ESCAVACAO DE MATERIAL DE REATERRO NAJAZIDA E SEU TRANSPORTE AO CANTEIRO</t>
  </si>
  <si>
    <t>BUEIRO DUPLO TUBULAR,DE CONCRETO SIMPLES(PS-1),DIAMETRO DE 0,40M,ASSENTE EM BERCO DE CONCRETO CICLOPICO,COM ALTURA DE REATERRO H=1,50M,INCLUSIVE ESCAVACAO,FORNECIMENTO DOS MATERIAIS E REATERRO,EXCLUSIVE ESCAVACAO DE MATERIAL DE REATERRO NAJAZIDA E SEU TRANSPORTE AO CANTEIRO</t>
  </si>
  <si>
    <t>BUEIRO DUPLO TUBULAR,DE CONCRETO SIMPLES(PS-1),DIAMETRO DE 0,40M,ASSENTE EM BERCO DE CONCRETO CICLOPICO,COM ALTURA DE REATERRO H=3,00M,INCLUSIVE ESCAVACAO FORNECIMENTO DOS MATERIAIS E REATERRO,EXCLUSIVE ESCAVACAO DE MATERIAL DE REATERRO NAJAZIDA E SEU TRANSPORTE AO CANTEIRO</t>
  </si>
  <si>
    <t>BUEIRO DUPLO TUBULAR,DE CONCRETO SIMPLES(PS-1),DIAMETRO DE 0,40M ASSENTE EM BERCO DE CONCRETO CICLOPICO,COM ALTURA DE REATERRO H=4,00M,INCLUSIVE ESCAVACAO,FORNECIMENTO DOS MATERIAIS E REATERRO,EXCLUSIVE ESCAVACAO DE MATERIAL DE REATERRO NAJAZIDA E SEU TRANSPORTE AO CANTEIRO</t>
  </si>
  <si>
    <t>BUEIRO TRIPLO TUBULAR,DE CONCRETO SIMPLES(PS-1),DIAMETRO DE0,40M,ASSENTE EM BERCO DE CONCRETO CICLOPICO,COM ALTURA DE REATERRO H=0,80M,INCLUSIVE ESCAVACAO,FORNECIMENTO DOS MATERIAIS E REATERRO,EXCLUSIVE ESCAVACAO DE MATERIAL DE REATERRO NA JAZIDA E SEU TRANSPORTE AO CANTEIRO</t>
  </si>
  <si>
    <t>BUEIRO TRIPLO TUBULAR,DE CONCRETO SIMPLES(PS-1),DIAMETRO DE0,40M,ASSENTE EM BERCO DE CONCRETO CICLOPICO,COM ALTURA DE REATERRO H=1,50M,INCLUSIVE ESCAVACAO,FORNECIMENTO DOS MATERIAIS E REATERRO,EXCLUSIVE ESCAVACAO DE MATERIAL DE REATERRO NA JAZIDA E SEU TRANSPORTE AO CANTEIRO</t>
  </si>
  <si>
    <t>BUEIRO TRIPLO TUBULAR,DE CONCRETO SIMPLES(PS-1),DIAMETRO DE0,40M,ASSENTE EM BERCO DE CONCRETO CICLOPICO,COM ALTURA DE REATERRO H=3,00M,INCLUSIVE ESCAVACAO,FORNECIMENTO DOS MATERIAIS E REATERRO,EXCLUSIVE ESCAVACAO DE MATERIAL DE REATERRO NA JAZIDA E SEU TRANSPORTE AO CANTEIRO</t>
  </si>
  <si>
    <t>BUEIRO TRIPLO TUBULAR,DE CONCRETO SIMPLES(PS-1),DIAMETRO DE0,40M ASSENTE EM BERCO DE CONCRETO CICLOPICO,COM ALTURA DE REATERRO H=4,00M,INCLUSIVE ESCAVACAO,FORNECIMENTO DOS MATERIAIS E REATERRO,EXCLUSIVE ESCAVACAO DE MATERIAL DE REATERRO NA JAZIDA E SEU TRANSPORTE AO CANTEIRO</t>
  </si>
  <si>
    <t>BUEIRO SIMPLES TUBULAR,DE CONCRETO SIMPLES(PS-1),DIAMETRO DE 0,60M,ASSENTE EM BERCO DE CONCRETO CICLOPICO,COM ALTURA DEREATERRO H=0,80M,INCLUSIVE ESCAVACAO,FORNECIMENTO DOS MATERIAIS E REATERRO,EXCLUSIVE ESCAVACAO DE MATERIAL DE REATERRO NA JAZIDA E SEU TRANSPORTE AO CANTEIRO</t>
  </si>
  <si>
    <t>BUEIRO SIMPLES TUBULAR,DE CONCRETO SIMPLES(PS-1),DIAMETRO DE 0,60M,ASSENTE EM BERCO DE CONCRETO CICLOPICO,COM ALTURA DEREATERRO H=1,50M,INCLUSIVE ESCAVACAO,FORNECIMENTO DOS MATERIAIS E REATERRO,EXCLUSIVE ESCAVACAO DE MATERIAL DE REATERRO NA JAZIDA E SEU TRANSPORTE AO CANTEIRO</t>
  </si>
  <si>
    <t>BUEIRO SIMPLES TUBULAR,DE CONCRETO SIMPLES(PS-1),DIAMETRO DE 0,60M,ASSENTE EM BERCO DE CONCRETO CICLOPICO,COM ALTURA DEREATERRO H=3,00M,INCLUSIVE ESCAVACAO,FORNECIMENTO DOS MATERIAIS E REATERRO,EXCLUSIVE ESCAVACAO DE MATERIAL DE REATERRO NA JAZIDA E SEU TRANSPORTE AO CANTEIRO</t>
  </si>
  <si>
    <t>BUEIRO SIMPLES TUBULAR,DE CONCRETO SIMPLES(PS-1),DIAMETRO DE 0,60M,ASSENTE EM BERCO DE CONCRETO CICLOPICO,COM ALTURA DEREATERRO H=4,00M,INCLUSIVE ESCAVACAO,FORNECIMENTO DOS MATERIAIS E REATERRO,EXCLUSIVE ESCAVACAO DE MATERIAL DE REATERRO NA JAZIDA E SEU TRANSPORTE AO CANTEIRO</t>
  </si>
  <si>
    <t>BUEIRO DUPLO TUBULAR,DE CONCRETO SIMPLES(PS-1),DIAMETRO DE 0,60M,ASSENTE EM BERCO DE CONCRETO CICLOPICO,COM ALTURA DE REATERRO H=0,80M,INCLUSIVE ESCAVACAO,FORNECIMENTO DOS MATERIAIS E REATERRO,EXCLUSIVE ESCAVACAO DE MATERIAL DE REATERRO NAJAZIDA E SEU TRANSPORTE AO CANTEIRO</t>
  </si>
  <si>
    <t>BUEIRO DUPLO TUBULAR,DE CONCRETO SIMPLES(PS-1),DIAMETRO DE 0,60M,ASSENTE EM BERCO DE CONCRETO CICLOPICO,COM ALTURA DE REATERRO H=1,50M,INCLUSIVE ESCAVACAO,FORNECIMENTO DOS MATERIAIS E REATERRO,EXCLUSIVE ESCAVACAO DE MATERIAL DE REATERRO NAJAZIDA E SEU TRANSPORTE AO CANTEIRO</t>
  </si>
  <si>
    <t>BUEIRO DUPLO TUBULAR,DE CONCRETO SIMPLES(PS-1),DIAMETRO DE 0,60M,ASSENTE EM BERCO DE CONCRETO CICLOPICO,COM ALTURA DE REATERRO H=3,00M,INCLUSIVE ESCAVACAO,FORNECIMENTO DOS MATERIAIS E REATERRO,EXCLUSIVE ESCAVACAO DE MATERIAL DE REATERRO NAJAZIDA E SEU TRANSPORTE AO CANTEIRO</t>
  </si>
  <si>
    <t>BUEIRO DUPLO TUBULAR,DE CONCRETO SIMPLES(PS-1),DIAMETRO DE 0,60M,ASSENTE EM BERCO DE CONCRETO CICLOPICO,COM ALTURA DE REATERRO H=4,00M,INCLUSIVE ESCAVACAO,FORNECIMENTO DOS MATERIAIS E REATERRO,EXCLUSIVE ESCAVACAO DE MATERIAL DE REATERRO NAJAZIDA E SEU TRANSPORTE AO CANTEIRO</t>
  </si>
  <si>
    <t>BUEIRO TRIPLO TUBULAR,DE CONCRETO SIMPLES(PS-1),DIAMETRO DE0,60M,ASSENTE EM BERCO DE CONCRETO CICLOPICO,COM ALTURA DE REATERRO H=0,80M,INCLUSIVE ESCAVACAO,FORNECIMENTO DOS MATERIAIS E REATERRO,EXCLUSIVE ESCAVACAO DE MATERIAL DE REATERRO NA JAZIDA E SEU TRANSPORTE AO CANTEIRO</t>
  </si>
  <si>
    <t>BUEIRO TRIPLO TUBULAR,DE CONCRETO SIMPLES(PS-1),DIAMETRO DE0,60M,ASSENTE EM BERCO DE CONCRETO CICLOPICO,COM ALTURA DE REATERRO H=1,50M,INCLUSIVE ESCAVACAO,FORNECIMENTO DOS MATERIAIS E REATERRO,EXCLUSIVE ESCAVACAO DE MATERIAL DE REATERRO NA JAZIDA E SEU TRANSPORTE AO CANTEIRO</t>
  </si>
  <si>
    <t>BUEIRO TRIPLO TUBULAR,DE CONCRETO SIMPLES(PS-1),DIAMETRO DE0,60M,ASSENTE EM BERCO DE CONCRETO CICLOPICO,COM ALTURA DE REATERRO H=3,00M,INCLUSIVE ESCAVACAO,FORNECIMENTO DOS MATERIAIS E REATERRO,EXCLUSIVE ESCAVACAO DE MATERIAL DE REATERRO NA JAZIDA E SEU TRANSPORTE AO CANTEIRO</t>
  </si>
  <si>
    <t>BUEIRO TRIPLO TUBULAR,DE CONCRETO SIMPLES(PS-1),DIAMETRO DE0,60M,ASSENTE EM BERCO DE CONCRETO CICLOPICO,COM ALTURA DE REATERRO H=4,00M,INCLUSIVE ESCAVACAO,FORNECIMENTO DOS MATERIAIS E REATERRO,EXCLUSIVE ESCAVACAO DE MATERIAL DE REATERRO NA JAZIDA E SEU TRANSPORTE AO CANTEIRO</t>
  </si>
  <si>
    <t>PASSAGEM DE GADO,CONSTITUIDA DE CHAPAS GALVANIZADAS,COM ESPESSURA DE 2,70MM,PARAFUSOS,PORCAS E FERRAMENTAS NECESSARIAS,COM DIMENSOES EM TORNO DE 2,20M DE VAO E 2,25M DE ALTURA,RECOBRIMENTO MINIMO DE 0,30M E MAXIMO DE 8,90M,SOB A INFLUENCIADO TREM-TIPO RODOVIARIO.FORNECIMENTO</t>
  </si>
  <si>
    <t>PASSAGEM DE GADO,CONSTITUIDA DE CHAPAS COM REVESTIMENTO EPOXY,COM ESPESSURA DE 2,70MM,PARAFUSOS,PORCAS E FERRAMENTAS NECESSARIAS,COM DIMENSOES EM TORNO DE 2,20M DE VAO E 2,25M DE ALTURA,RECOBRIMENTO MINIMO DE 0,30M E MAXIMO DE 8,90M,SOB A INFLUENCIA DO TREM-TIPO RODOVIARIO.FORNECIMENTO</t>
  </si>
  <si>
    <t>PASSAGEM DE GADO,CONSTITUIDA DE CHAPAS GALVANIZADAS,COM ESPESSURA DE 2,70MM,PARAFUSOS,PORCAS E FERRAMENTAS NECESSARIAS,COM DIMENSOES EM TORNO DE 2,90M DE VAO E 3,10M DE ALTURA,RECOBRIMENTO MINIMO DE 0,60M E MAXIMO DE 11,40M,SOB A INFLUENCIA DO TREM-TIPO RODOVIARIO.FORNECIMENTO</t>
  </si>
  <si>
    <t>PASSAGEM DE GADO,CONSTITUIDA DE CHAPAS COM REVESTIMENTO EPOXY,COM ESPESSURA DE 2,70MM,PARAFUSOS,PORCAS E FERRAMENTAS NECESSARIAS,COM DIMENSOES EM TORNO DE 2,90M DE VAO E 3,10M DE ALTURA,RECOBRIMENTO MINIMO DE 0,60M E MAXIMO DE 11,40M,SOB AINFLUENCIA DO TREM-TIPO RODOVIARIO.FORNECIMENTO</t>
  </si>
  <si>
    <t>PASSAGEM INFERIOR,CONSTITUIDA DE CHAPAS GALVANIZADAS COM ESPESSURA DE 2,70MM,PARAFUSOS,PORCAS E FERRAMENTAS NECESSARIAS,COM DIMENSOES EM TORNO DE 3,70M DE VAO E 3,50M DE ALTURA,RECOBRIMENTO MINIMO DE 0,60M E MAXIMO DE 11,10M,SOB A INFLUENCIA DO TREM-TIPO RODOVIARIO.FORNECIMENTO</t>
  </si>
  <si>
    <t>PASSAGEM INFERIOR,CONSTITUIDA DE CHAPAS COM REVESTIMENTO EPOXY,COM ESPESSURA DE 2,70MM,PARAFUSOS,PORCAS E FERRAMENTAS NECESSARIAS,COM DIMENSOES EM TORNO DE 3,70M DE VAO E 3,50M DEALTURA,RECOBRIMENTO MINIMO DE 0,60M E MAXIMO DE 11,10M,SOB A INFLUENCIA DO TREM-TIPO RODOVIARIO.FORNECIMENTO</t>
  </si>
  <si>
    <t>PASSAGEM INFERIOR,CONSTITUIDA DE CHAPAS GALVANIZADAS,COM ESPESSURA DE 2,70MM,PARAFUSOS,PORCAS E FERRAMENTAS NECESSARIAS,COM DIMENSOES EM TORNO DE 4,20M DE VAO E 3,90M DE ALTURA,RECOBRIMENTO MAXIMO DE 9,70M,SOB A INFLUENCIA DO TREM-TIPO RODOVIARIO.FORNECIMENTO</t>
  </si>
  <si>
    <t>PASSAGEM INFERIOR,CONSTITUIDA DE CHAPAS COM REVESTIMENTO EPOXY,COM ESPESSURA DE 2,70MM,PARAFUSOS,PORCAS E FERRAMENTAS NECESSARIAS,COM DIMENSOES EM TORNO DE 4,20M DE VAO E 3,90M DEALTURA,RECOBRIMENTO MAXIMO DE 9,70M,SOB A INFLUENCIA DO TREM-TIPO RODOVIARIO.FORNECIMENTO</t>
  </si>
  <si>
    <t>PASSAGEM INFERIOR,CONSTITUIDA DE CHAPAS GALVANIZADAS,COM ESPESSURA DE 2,70MM,PARAFUSOS,PORCAS E FERRAMENTAS NECESSARIAS,COM DIMENSOES EM TORNO DE 4,80M DE VAO E 4,75M DE ALTURA,RECOBRIMENTO MINIMO DE 0,90M E MAXIMO DE 8,50M,SOB A INFLUENCIA DO TREM-TIPO RODOVIARIO.FORNECIMENTO</t>
  </si>
  <si>
    <t>PASSAGEM INFERIOR,CONSTITUIDA DE CHAPAS COM REVESTIMENTO EPOXY,COM ESPESSURA DE 2,70MM,PARAFUSOS,PORCAS E FERRAMENTAS NECESSARIAS,COM DIMENSOES EM TORNO DE 4,80M DE VAO E 4,75M DEALTURA,RECOBRIMENTO MINIMO DE 0,90M E MAXIMO DE 8,50M,SOB AINFLUENCIA DO TREM-TIPO RODOVIARIO.FORNECIMENTO</t>
  </si>
  <si>
    <t>PASSAGEM INFERIOR,CONSTITUIDA DE CHAPAS GALVANIZADAS,COM ESPESSURA DE 3,40MM,PARAFUSOS,PORCAS E FERRAMENTAS NECESSARIAS,COM DIMENSOES EM TORNO DE 5,00M DE VAO E 4,85M DE ALTURA,RECOBRIMENTO MINIMO DE 0,90M E MAXIMO DE 8,60M,SOB A INFLUENCIA DO TREM-TIPO RODOVIARIO.FORNECIMENTO</t>
  </si>
  <si>
    <t>PASSAGEM INFERIOR,CONSTITUIDA DE CHAPAS COM RESVESTIMENTO EPOXY,COM ESPESSURA DE 3,40MM,PARAFUSOS,PORCAS E FERRAMENTAS NECESSARIAS,COM DIMENSOES EM TORNO DE 5,00M DE VAO E 4,85M DE ALTURA,RECOBRIMENTO MINIMO DE 0,90M E MAXIMO DE 8,60M,SOB A INFLUENCIA DO TREM-TIPO RODOVIARIO.FORNECIMENTO</t>
  </si>
  <si>
    <t>PASSAGEM INFERIOR,CONSTITUIDA DE CHAPAS GALVANIZADAS,COM ESPESSURA DE 4,70MM,PARAFUSOS,PORCAS E FERRAMENTAS NECESSARIAS,COM DIMENSOES EM TORNO DE 5,85M DE VAO E 5,30M DE ALTURA,RECOBRIMENTO MINIMO DE 0,90M E MAXIMO DE 8,50M,SOB A INFLUENCIA DO TREM-TIPO RODOVIARIO.FORNECIMENTO</t>
  </si>
  <si>
    <t>PASSAGEM INFERIOR,CONSTITUIDA DE CHAPAS COM REVESTIMENTO EPOXY,COM ESPESSURA DE 4,70MM,PARAFUSOS,PORCAS E FERRAMENTAS NECESSARIAS,COM DIMENSOES EM TORNO DE 5,85M DE VAO E 5,30M DEALTURA,RECOBRIMENTO MINIMO DE 0,90M E MAXIMO DE 8,50M,SOB AINFLUENCIA DO TREM-TIPO RODOVIARIO.FORNECIMENTO</t>
  </si>
  <si>
    <t>BUEIRO SIMPLES CIRCULAR,CONSTITUIDO DE CHAPAS GALVANIZADAS COM ESPESSURA DE 2.00MM,DIAMETRO DE 0,60M,PARAFUSOS,PORCAS EFERRAMENTAS NECESSARIAS,RECOBRIMENTO MINIMO DE 0,30M E MAXIMO DE 25,00M,SOB A INFLUENCIA DO TREM-TIPO RODOVIARIO.FORNECIMENTO</t>
  </si>
  <si>
    <t>BUEIRO SIMPLES CIRCULAR,CONSTITUIDO DE CHAPAS COM REVESTIMENTO EPOXY,COM ESPESSURA DE 2,00MM,DIAMETRO DE 0,60M,PARAFUSOS,PORCAS E FERRAMENTAS NECESSARIAS,RECOBRIMENTO MINIMO DE 0,30M E MAXIMO DE 25,00M,SOB A INFLUENCIA DO TREM-TIPO RODOVIARIO.FORNECIMENTO</t>
  </si>
  <si>
    <t>BUEIRO SIMPLES CIRCULAR,CONSTITUIDO DE CHAPAS GALVANIZADAS COM ESPESSURA DE 2,00MM,DIAMETRO DE 0,80M,PARAFUSOS,PORCAS EFERRAMENTAS NECESSARIAS,RECOBRIMENTO MINIMO DE 0,30M E MAXIMO DE 18,80M,SOB A INFLUENCIA DO TREM-TIPO RODOVIARIO.FORNECIMENTO</t>
  </si>
  <si>
    <t>BUEIRO SIMPLES CIRCULAR,CONSTITUIDO DE CHAPAS COM REVESTIMENTO EPOXY,COM ESPESSURA DE 2,00MM,DIAMETRO DE 0,80M,PARAFUSOS,PORCAS E FERRAMENTAS NECESSARIAS,RECOBRIMENTO MINIMO DE 0,30M E MAXIMO DE 18,80M,SOB A INFLUENCIA DO TREM-TIPO RODOVIARIO.FORNECIMENTO</t>
  </si>
  <si>
    <t>BUEIRO SIMPLES CIRCULAR,CONSTITUIDO DE CHAPAS GALVANIZADAS,COM ESPESSURA DE 2,00MM,DIAMETRO DE 1,00M,PARAFUSOS,PORCAS EFERRAMENTAS NECESSARIAS,RECOBRIMENTO MINIMO DE 0,30M E MAXIMO DE 15,00M,SOB A INFLUENCIA DO TREM-TIPO RODOVIARIO.FORNECIMENTO</t>
  </si>
  <si>
    <t>BUEIRO SIMPLES CIRCULAR,CONSTITUIDO DE CHAPAS COM RESVESTIMENTO EPOXY,COM ESPESSURA DE 2MM,DIAMETRO DE 1,00M,PARAFUSOS,PORCAS E FERRAMENTAS NECESSARIAS,RECOBRIMENTO MINIMO DE 0,30M E MAXIMO DE 15,00M,SOB A INFLUENCIA DO TREM-TIPO RODOVIARIO.FORNECIMENTO</t>
  </si>
  <si>
    <t>BUEIRO SIMPLES CIRCULAR,CONSTITUIDO DE CHAPAS GALVANIZADAS,COM ESPESSURA DE 2MM,DIAMETRO DE 1,20M,PARAFUSOS,PORCAS E FERRAMENTAS NECESSARIAS,RECOBRIMENTO MINIMO DE 0,30M E MAXIMO DE 12,50M,SOB A INFLUENCIA DO TREM-TIPO RODOVIARIO.FORNECIMENTO</t>
  </si>
  <si>
    <t>BUEIRO SIMPLES CIRCULAR,CONSTITUIDO DE CHAPAS COM REVESTIMENTO EPOXY,COM ESPESSURA DE 2MM,DIAMETRO DE 1,20M,PARAFUSOS,PORCAS E FERRAMENTAS NECESSARIAS,RECOBRIMENTO MINIMO DE 0,30ME MAXIMO DE 12,50M,SOB A INFLUENCIA DO TREM-TIPO RODOVIARIO.FORNECIMENTO</t>
  </si>
  <si>
    <t>BUEIRO SIMPLES CIRCULAR,CONSTITUIDO DE CHAPAS GALVANIZADAS,COM ESPESSURA DE 2MM,DIAMETRO DE 1,50M,PARAFUSOS,PORCAS E FERRAMENTAS NECESSARIAS,RECOBRIMENTO MINIMO DE 0,30M E MAXIMO DE 10,00M,SOB A INFLUENCIA DO TREM-TIPO RODOVIARIO.FORNECIMENTO</t>
  </si>
  <si>
    <t>BUEIRO SIMPLES CIRCULAR,CONSTITUIDO DE CHAPAS COM REVESTIMENTO EPOXY,COM ESPESSURA DE 2MM,DIAMETRO DE 1,50M,PARAFUSOS,PORCAS E FERRAMENTAS NECESSARIAS,RECOBRIMENTO MINIMO DE 0,30ME MAXIMO DE 10,00M,SOB A INFLUENCIA DO TREM-TIPO RODOVIARIO.FORNECIMENTO</t>
  </si>
  <si>
    <t>BUEIRO SIMPLES CIRCULAR,CONSTITUIDO DE CHAPAS GALVANIZADAS,COM ESPESSURA DE 2MM,DIAMETRO DE 1,80M,PARAFUSOS,PORCAS E FERRAMENTAS NECESSARIAS,RECOBRIMENTO MINIMO DE 0,40M E MAXIMO DE 8,30M,SOB A INFLUENCIA DO TREM-TIPO RODOVIARIO.FORNECIMENTO</t>
  </si>
  <si>
    <t>BUEIRO SIMPLES CIRCULAR,CONSTITUIDO DE CHAPAS COM REVESTIMENTO EPOXY,COM ESPESSURA DE 2MM,DIAMETRO DE 1,80M,PARAFUSOS,PORCAS E FERRAMENTAS NECESSARIAS,RECOBRIMENTO MINIMO DE 0,40ME MAXIMO DE 8,30M,SOB A INFLUENCIA DO TREM-TIPO RODOVIARIO.FORNECIMENTO</t>
  </si>
  <si>
    <t>BUEIRO SIMPLES CIRCULAR,CONSTITUIDO DE CHAPAS GALVANIZADAS,COM ESPESSURA DE 2MM,DIAMETRO DE 2,00M,PARAFUSOS,PORCAS E FERRAMENTAS NECESSARIAS,RECOBRIMENTO MINIMO DE 0,50M E MAXIMO DE 7,50M,SOB A INFLUENCIA DO TREM-TIPO RODOVIARIO.FORNECIMENTO</t>
  </si>
  <si>
    <t>BUEIRO SIMPLES CIRCULAR,CONSTITUIDO DE CHAPAS COM REVESTIMENTO EPOXY,COM ESPESSURA DE 2MM,DIAMETRO DE 2,00M,PARAFUSOS,PORCAS E FERRAMENTAS NECESSARIAS,RECOBRIMENTO MINIMO DE 0,50ME MAXIMO DE 7,50M,SOB INFLUENCIA DO TREM-TIPO RODOVIARIO.FORNECIMENTO</t>
  </si>
  <si>
    <t>BUEIRO SIMPLES CIRCULAR,CONSTITUIDO DE CHAPAS GALVANIZADAS,COM ESPESSURA DE 2,70MM,DIAMETRO DE 2,20M,PARAFUSOS,PORCAS EFERRAMENTAS NECESSARIAS,RECOBRIMENTO MINIMO DE 0,50M E MAXIMO DE 9,50M,SOB A INFLUENCIA DO TREM-TIPO RODOVIARIO.FORNECIMENTO</t>
  </si>
  <si>
    <t>BUEIRO SIMPLES CIRCULAR,CONSTITUIDO DE CHAPAS COM REVESTIMENTO EPOXY,COM ESPESSURA DE 2,70MM,DIAMETRO DE 2,20M,PARAFUSOS,PORCAS E FERRAMENTAS NECESSARIAS,RECOBRIMENTO MINIMO DE 0,50M E MAXIMO DE 9,50M,SOB A INFLUENCIA DO TREM-TIPO RODOVIARIO.FORNECIMENTO</t>
  </si>
  <si>
    <t>BUEIRO SIMPLES CIRCULAR,CONSTITUIDO DE CHAPAS GALVANIZADAS,COM ESPESSURA DE 2,70MM,DIAMETRO DE 2,40M,PARAFUSOS,PORCAS EFERRAMENTAS NECESSARIAS,RECOBRIMENTO MINIMO DE 0,50M E MAXIMO DE 8,70M,SOB A INFLUENCIA DO TREM-TIPO RODOVIARIO.FORNECIMENTO</t>
  </si>
  <si>
    <t>BUEIRO SIMPLES CIRCULAR,CONSTITUIDO DE CHAPAS COM REVESTIMENTO EPOXY,COM ESPESSURA DE 2,70MM,DIAMETRO DE 2,40M,PARAFUSOS,PORCAS E FERRAMENTAS NECESSARIAS,RECOBRIMENTO MINIMO DE 0,50M E MAXIMO DE 8,70M,SOB A INFLUENCIA DO TREM-TIPO RODOVIARIO.FORNECIMENTO</t>
  </si>
  <si>
    <t>BUEIRO SIMPLES CIRCULAR,CONSTITUIDO DE CHAPAS GALVANIZADAS,COM ESPESSURA DE 3,40MM,DIAMETRO DE 2,60M,PARAFUSOS,PORCAS EFERRAMENTAS NECESSARIAS,RECOBRIMENTO MINIMO DE 0,50M E MAXIMO DE 10,60M,SOB A INFLUENCIA DO TREM-TIPO RODOVIARIO.FORNECIMENTO</t>
  </si>
  <si>
    <t>BUEIRO SIMPLES CIRCULAR,CONSTITUIDO DE CHAPAS COM REVESTIMENTO EPOXY,COM ESPESSURA DE 3,40MM,DIAMETRO DE 2,60M,PARAFUSOS,PORCAS E FERRAMENTAS NECESSARIAS,RECOBRIMENTO MINIMO DE 0,50M E MAXIMO DE 10,60M, SOB A INFLUENCIA DO TREM-TIPO RODOVIARIO.FORNECIMENTO</t>
  </si>
  <si>
    <t>BUEIRO SIMPLES CIRCULAR,CONSTITUIDO DE CHAPAS GALVANIZADAS,COM ESPESSURA DE 3,40MM,DIAMETRO DE 2,80M,PARAFUSOS,PORCAS EFERRAMENTAS NECESSARIAS,RECOBRIMENTO MINIMO DE 0,50M E MAXIMO DE 9,80M,SOB A INFLUENCIA DO TREM-TIPO RODOVIARIO. FORNECIMENTO</t>
  </si>
  <si>
    <t>BUEIRO SIMPLES CIRCULAR,CONSTITUIDO DE CHAPAS COM REVESTIMENTO EPOXY,COM ESPESSURA DE 3,40MM,DIAMETRO DE 2,80M,PARAFUSOS,PORCAS E FERRAMENTAS NECESSARIAS,RECOBRIMENTO MINIMO DE 0,50M E MAXIMO DE 9,80M,SOB A INFLUENCIA DO TREM-TIPO RODOVIARIO.FORNECIMENTO</t>
  </si>
  <si>
    <t>BUEIRO SIMPLES CIRCULAR,CONSTITUIDO DE CHAPAS GALVANIZADAS,COM ESPESSURA DE 2,70MM,DIAMETRO DE 3,05M,PARAFUSOS,PORCAS EFERRAMENTAS NECESSARIAS,RECOBRIMENTO MINIMO DE 0,45M E MAXIMO DE 13,10M,SOB A INFLUENCIA DO TREM-TIPO RODOVIARIO.FORNECIMENTO</t>
  </si>
  <si>
    <t>BUEIRO SIMPLES CIRCULAR,CONSTITUIDO DE CHAPAS COM REVESTIMENTO EPOXY,COM ESPESSURA DE 2,70MM,DIAMETRO DE 3,05M,PARAFUSOS,PORCAS E FERRAMENTAS NECESSARIAS,RECOBRIMENTO MINIMO DE 0,45M E MAXIMO DE 13,10M, SOB A INFLUENCIA DO TREM-TIPO RODOVIARIO.FORNECIMENTO</t>
  </si>
  <si>
    <t>BUEIRO SIMPLES CIRCULAR,CONSTITUIDO DE CHAPAS GALVANIZADAS,COM ESPESSURA DE 2,70MM,DIAMETRO DE 3,40M,PARAFUSOS,PORCAS EFERRAMENTAS NECESSARIAS,RECOBRIMENTO MINIMO DE 0,45M E MAXIMO DE 11,70M,SOB A INFLUENCIA DO TREM-TIPO RODOVIARIO.FORNECIMENTO</t>
  </si>
  <si>
    <t>BUEIRO SIMPLES CIRCULAR,CONSTITUIDO DE CHAPAS COM REVESTIMENTO EPOXY,COM ESPESSURA DE 2,70MM,DIAMETRO DE 3,40M,PARAFUSOS,PORCAS E FERRAMENTAS NECESSARIAS,RECOBRIMENTO MINIMO DE 0,45M E MAXIMO DE 11,70M, SOB A INFLUENCIA DO TREM-TIPO RODOVIARIO.FORNECIMENTO</t>
  </si>
  <si>
    <t>BUEIRO SIMPLES CIRCULAR,CONSTITUIDO DE CHAPAS GALVANIZADAS,COM ESPESSURA DE 2,70MM,DIAMETRO DE 3,80M,PARAFUSOS,PORCAS EFERRAMENTAS NECESSARIAS,RECOBRIMENTO MINIMO DE 0,60M E MAXIMO DE 10,50M,SOB A INFLUENCIA DO TREM-TIPO RODOVIARIO.FORNECIMENTO</t>
  </si>
  <si>
    <t>BUEIRO SIMPLES CIRCULAR,CONSTITUIDO DE CHAPAS COM REVESTIMENTO EPOXY,COM ESPESSURA DE 2,70MM,DIAMETRO DE 3,80M,PARAFUSOS,PORCAS E FERRAMENTAS NECESSARIAS,RECOBRIMENTO MINIMO DE 0,60M E MAXIMO DE 10,50M, SOB A INFLUENCIA DO TREM-TIPO RODOVIARIO.FORNECIMENTO</t>
  </si>
  <si>
    <t>BUEIRO SIMPLES CIRCULAR,CONSTITUIDO DE CHAPAS GALVANIZADAS,COM ESPESSURA DE 2,70MM,DIAMETRO DE 4,20M,PARAFUSOS,PORCAS EFERRAMENTAS NECESSARIAS,RECOBRIMENTO MINIMO DE 0,60M E MAXIMO DE 9,50M,SOB A INFLUENCIA DO TREM-TIPO RODOVIARIO. FORNECIMENTO</t>
  </si>
  <si>
    <t>BUEIRO SIMPLES CIRCULAR,CONSTITUIDO DE CHAPAS COM REVESTIMENTO EPOXY,COM ESPESSURA DE 2,70MM,DIAMETRO DE 4,20M,PARAFUSOS,PORCAS E FERRAMENTAS NECESSARIAS,RECOBRIMENTO MINIMO DE 0,60M E MAXIMO DE 9,50M,SOB A INFLUENCIA DO TREM-TIPO RODOVIARIO.FORNECIMENTO</t>
  </si>
  <si>
    <t>BUEIRO SIMPLES CIRCULAR,CONSTITUIDO DE CHAPAS GALVANIZADAS,COM ESPESSURA DE 2,70MM,DIAMETRO DE 4,60M,PARAFUSOS,PORCAS EFERRAMENTAS NECESSARIAS,RECOBRIMENTO MINIMO DE 0,60M E MAXIMO DE 8,70M,SOB A INFLUENCIA DO TREM-TIPO RODOVIARIO. FORNECIMENTO</t>
  </si>
  <si>
    <t>BUEIRO SIMPLES CIRCULAR,CONSTITUIDO DE CHAPAS COM REVESTIMENTO EPOXY,COM ESPESSURA DE 2,70MM,DIAMETRO DE 4,60M,PARAFUSOS,PORCAS E FERRAMENTAS NECESSARIAS,RECOBRIMENTO MINIMO DE 0,60M E MAXIMO DE 8,70M,SOB A INFLUENCIA DO TREM-TIPO RODOVIARIO.FORNECIMENTO</t>
  </si>
  <si>
    <t>BUEIRO SIMPLES LENTICULAR,CONSTITUIDO DE CHAPAS GALVANIZADAS,COM ESPESSURA DE 2MM,PARAFUSOS,PORCAS E FERRAMENTAS NECESSARIAS,COM DIMENSOES EM TORNO DE 1,00M DE VAO E 0,80M DE ALTURA,RECOBRIMENTO MINIMO DE 0,30M E MAXIMO DE 6,80M,SOB A INFLUENCIA DO TREM-TIPO RODOVIARIO.FORNECIMENTO</t>
  </si>
  <si>
    <t>BUEIRO SIMPLES LENTICULAR,CONSTITUIDO DE CHAPAS COM REVESTIMENTO EPOXY,COM ESPESSURA DE 2MM,PARAFUSOS,PORCAS E FERRAMENTAS NECESSARIAS,COM DIMENSOES EM TORNO DE 1,00M DE VAO E 0,80M DE ALTURA,RECOBRIMENTO MINIMO DE 0,30M E MAXIMO DE 6,80M,SOB A INFLUENCIA DO TREM-TIPO RODOVIARIO.FORNECIMENTO</t>
  </si>
  <si>
    <t>BUEIRO SIMPLES LENTICULAR,CONSTITUIDO DE CHAPAS GALVANIZADAS,COM ESPESSURA DE 2MM,PARAFUSOS,PORCAS E FERRAMENTAS NECESSARIAS,COM DIMENSOES EM TORNO DE 1,20M DE VAO E 1,00M DE ALTURA,RECOBRIMENTO MINIMO DE 0,30M E MAXIMO DE 9,00M,SOB A INFLUENCIA DO TREM-TIPO RODOVIARIO.FORNECIMENTO</t>
  </si>
  <si>
    <t>BUEIRO SIMPLES LENTICULAR,CONSTITUIDO DE CHAPAS COM REVESTIMENTO EPOXY,COM ESPESSURA DE 2MM,PARAFUSOS,PORCAS E FERRAMENTAS NECESSARIAS,COM DIMENSOES EM TORNO DE 1,20M DE VAO E 1,00M DE ALTURA,RECOBRIMENTO MINIMO DE 0,30M E MAXIMO DE 9,00M,SOB A INFLUENCIA DO TREM-TIPO RODOVIARIO.FORNECIMENTO</t>
  </si>
  <si>
    <t>BUEIRO SIMPLES LENTICULAR,CONSTITUIDO DE CHAPAS GALVANIZADAS,COM ESPESSURA DE 2MM,PARAFUSOS,PORCAS E FERRAMENTAS NECESSARIAS,COM DIMENSOES EM TORNO DE 1,45M DE VAO E 1,10M DE ALTURA,RECOBRIMENTO MINIMO DE 0,40M E MAXIMO DE 7,40M,SOB A INFLUENCIA DO TREM-TIPO RODOVIARIO.FORNECIMENTO</t>
  </si>
  <si>
    <t>BUEIRO SIMPLES LENTICULAR,CONSTITUIDO DE CHAPAS COM REVESTIMENTO EPOXY,COM ESPESSURA DE 2MM,PARAFUSOS,PORCAS E FERRAMENTAS NECESSARIAS,COM DIMENSOES EM TORNO DE 1,45M DE VAO E 1,10M DE ALTURA,RECOBRIMENTO MINIMO DE 0,40M E MAXIMO DE 7,40M,SOB A INFLUENCIA DO TREM-TIPO RODOVIARIO.FORNECIMENTO</t>
  </si>
  <si>
    <t>BUEIRO SIMPLES LENTICULAR,CONSTITUIDO DE CHAPAS GALVANIZADAS,COM ESPESSURA DE 2MM,PARAFUSOS,PORCAS E FERRAMENTAS NECESSARIAS,COM DIMENSOES EM TORNO DE 1,85M DE VAO E 1,50M DE ALTURA,RECOBRIMENTO MINIMO DE 0,50M E MAXIMO DE 8,10M,SOB A INFLUENCIA DO TREM-TIPO RODOVIARIO.FORNECIMENTO</t>
  </si>
  <si>
    <t>BUEIRO SIMPLES LENTICULAR,CONSTITUIDO DE CHAPAS COM REVESTIMENTO EPOXY,COM ESPESSURA DE 2MM,PARAFUSOS,PORCAS E FERRAMENTAS NECESSARIAS,COM DIMENSOES EM TORNO DE 1,85M DE VAO E 1,50M DE ALTURA,RECOBRIMENTO MINIMO DE 0,50M E MAXIMO DE 8,10M,SOB A INFLUENCIA DO TREM-TIPO RODOVIARIO.FORNECIMENTO</t>
  </si>
  <si>
    <t>BUEIRO SIMPLES LENTICULAR,CONSTITUIDO DE CHAPAS GALVANIZADAS,COM ESPESSURA DE 2MM,PARAFUSOS,PORCAS E FERRAMENTAS NECESSARIAS,COM DIMENSOES EM TORNO DE 2,15M DE VAO E 1,60M DE ALTURA,RECOBRIMENTO MINIMO DE 0,60M E MAXIMO DE 7,00M,SOB A INFLUENCIA DO TREM-TIPO RODOVIARIO.FORNECIMENTO</t>
  </si>
  <si>
    <t>BUEIRO SIMPLES LENTICULAR,CONSTITUIDO DE CHAPAS COM REVESTIMENTO EPOXY,COM ESPESSURA DE 2MM,PARAFUSOS,PORCAS E FERRAMENTAS NECESSARIAS,COM DIMENSOES EM TORNO DE 2,15M DE VAO E 1,60M DE ALTURA,RECOBRIMENTO MINIMO DE 0,60M E MAXIMO DE 7,00M,SOB A INFLUENCIA DO TREM-TIPO RODOVIARIO.FORNECIMENTO</t>
  </si>
  <si>
    <t>BUEIRO SIMPLES LENTICULAR,CONSTITUIDO DE CHAPAS GALVANIZADAS,COM ESPESSURA DE 2MM,PARAFUSOS,PORCAS E FERRAMENTAS NECESSARIAS,COM DIMENSOES EM TORNO DE 2,30M DE VAO E 1,65M DE ALTURA,RECOBRIMENTO MINIMO DE 0,60M E MAXIMO DE 6,50M,SOB A INFLUENCIA DO TREM-TIPO RODOVIARIO.FORNECIMENTO</t>
  </si>
  <si>
    <t>BUEIRO SIMPLES LENTICULAR,CONSTITUIDO DE CHAPAS COM REVESTIMENTO EPOXY,COM ESPESSURA DE 2MM,PARAFUSOS,PORCAS E FERRAMENTAS NECESSARIAS,COM DIMENSOES EM TORNO DE 2,30M DE VAO E 1,65M DE ALTURA,RECOBRIMENTO MINIMO DE 0,60M E MAXIMO DE 6,50M,SOB A INFLUENCIA DO TREM-TIPO RODOVIARIO.FORNECIMENTO</t>
  </si>
  <si>
    <t>BUEIRO SIMPLES LENTICULAR,CONSTITUIDO DE CHAPAS GALVANIZADAS,COM ESPESSURA DE 2MM,PARAFUSOS,PORCAS E FERRAMENTAS NECESSARIAS,COM DIMENSOES EM TORNO DE 2,50M DE VAO E 2,20M DE ALTURA,RECOBRIMENTO MINIMO DE 0,60M E MAXIMO DE 6,00M,SOB A INFLUENCIA DO TREM-TIPO RODOVIARIO.FORNECIMENTO</t>
  </si>
  <si>
    <t>BUEIRO SIMPLES LENTICULAR,CONSTITUIDO DE CHAPAS COM REVESTIMENTO EPOXY,COM ESPESSURA DE 2MM,PARAFUSOS,PORCAS E FERRAMENTAS NECESSARIAS,COM DIMENSOES EM TORNO DE 2,50M DE VAO E 2,20M DE ALTURA,RECOBRIMENTO MINIMO DE 0,60M E MAXIMO DE 6,00M,SOB A INFLUENCIA DO TREM-TIPO RODOVIARIO.FORNECIMENTO</t>
  </si>
  <si>
    <t>BUEIRO SIMPLES LENTICULAR,CONTITUIDO DE CHAPAS GALVANIZADAS,COM ESPESSURA DE 2,70MM,PARAFUSOS,PORCAS E FERRAMENTAS NECESSARIAS,COM DIMENSOES EM TORNO DE 3,05M DE VAO E 2,05M DE ALTURA,RECOBRIMENTO MINIMO DE 0,60M E MAXIMO DE 6,80M,SOB A INFLUENCIA DO TREM-TIPO RODOVIRIO.FORNECIMENTO</t>
  </si>
  <si>
    <t>BUEIRO SIMPLES LENTICULAR,CONSTITUIDO DE CHAPAS COM REVESTIMENTO EPOXY,COM ESPESSURA DE 2,70MM,PARAFUSOS,PORCAS E FERRAMENTAS NECESSARIAS,COM DIMENSOES EM TORNO DE 3,05M DE VAO E 2,05M DE ALTURA,RECOBRIMENTO MINIMO DE 0,60M E MAXIMO DE 6,80M,SOB A INFLUENCIA DO TREM-TIPO RODOVIARIO.FORNECIMENTO</t>
  </si>
  <si>
    <t>BUEIRO SIMPLES LENTICULAR,CONSTITUIDO DE CHAPAS GALVANIZADAS,COM ESPESSURA DE 2,70MM,PARAFUSOS,PORCAS E FERRAMENTAS NECESSARIAS,COM DIMENSOES EM TORNO DE 4,15M DE VAO E 2,80M DE ALTURA,RECOBRIMENTO MINIMO DE 0,60M E MAXIMO DE 6,80M,SOB A INFLUENCIA DO TREM-TIPO RODOVIARIO.FORNECIMENTO</t>
  </si>
  <si>
    <t>BUEIRO SIMPLES LENTICULAR,CONSTITUIDO DE CHAPAS COM REVESTIMENTO EPOXY,COM ESPESSURA DE 2,70MM,PARAFUSOS,PORCAS E FERRAMENTAS NECESSARIAS,DIMENSOES EM TORNO DE 4,15M DE VAO E 2,80M DE ALTURA,RECOBRIMENTO MINIMO DE 0,60M E MAXIMO DE 6,80M,SOB A INFLUENCIA DO TREM-TIPO RODOVIARIO.FORNECIMENTO</t>
  </si>
  <si>
    <t>BUEIRO SIMPLES LENTICULAR,CONSTITUIDO DE CHAPAS GALVANIZADAS,COM ESPESSURA DE 3,40MM,PARAFUSOS,PORCAS E FERRAMENTAS NECESSARIAS,COM DIMENSOES EM TORNO DE 4,80M DE VAO E 3,05M DE ALTURA,RECOBRIMENTO MINIMO DE 0,75M E MAXIMO DE 5,80M,SOB A INFLUENCIA DO TREM-TIPO RODOVIARIO.FORNECIMENTO</t>
  </si>
  <si>
    <t>BUEIRO SIMPLES LENTICULAR,CONSTITUIDO DE CHAPAS COM REVESTIMENTO EPOXY,COM ESPESSURA DE 3,40MM,PARAFUSOS,PORCAS E FERRAMENTAS NECESSARIAS,COM DIMENSOES EM TORNO DE 4,80M DE VAO E 3,05M DE ALTURA,RECOBRIMENTO MINIMO DE 0,75M E MAXIMO DE 5,80M,SOB A INFLUENCIA DO TREM-TIPO RODOVIARIO.FORNECIMENTO</t>
  </si>
  <si>
    <t>BUEIRO SIMPLES LENTICULAR,CONSTITUIDO DE CHAPAS GALVANIZADAS,COM ESPESSURA DE 3,40MM,PARAFUSOS,PORCAS E FERRAMENTAS NECESSARIAS,COM DIMENSOES EM TORNO DE 5,45M DE VAO E 3,35M DE ALTURA,RECOBRIMENTO MINIMO DE 0,75M E MAXIMO DE 4,40M,SOB A INFLUENCIA DO TREM-TIPO RODOVIARIO.FORNECIMENTO</t>
  </si>
  <si>
    <t>BUEIRO SIMPLES LENTICULAR,CONSTITUIDO DE CHAPAS COM REVESTIMENTO EPOXY,COM ESPESSURA DE 3,40MM,PARAFUSOS,PORCAS E FERRAMENTAS NECESSARIAS,COM DIMENSOES EM TORNO DE 5,45M DE VAO E 3,35M DE ALTURA,RECOBRIMENTO MINIMO DE 0,75M E MAXIMO DE 4,40M,SOB A INFLUENCIA DO TREM-TIPO RODOVIARIO.FORNECIMENTO</t>
  </si>
  <si>
    <t>BUEIRO SIMPLES LENTICULAR,CONSTITUIDO DE CHAPAS GALVANIZADAS,COM ESPESSURA DE 3,40MM,PARAFUSOS,PORCAS E FERRAMENTAS NECESSARIAS,COM DIMENSOES EM TORNO DE 6,60M DE VAO E 3,85M DE ALTURA,RECOBRIMENTO MINIMO DE 0,90M E MAXIMO DE 3,30M,SOB A INFLUENCIA DO TREM-TIPO RODOVIARIO.FORNECIMENTO</t>
  </si>
  <si>
    <t>BUEIRO SIMPLES LENTICULAR,CONSTITUIDO DE CHAPAS COM REVESTIMENTO EPOXY,COM ESPESSURA DE 3,40MM,PARAFUSOS,PORCAS E FERRAMENTAS NECESSARIAS,COM DIMENSOES EM TORNO DE 6,60M DE VAO E 3,85M DE ALTURA,RECOBRIMENTO MINIMO DE 0,90M E MAXIMO DE 3,30M,SOB A INFLUENCIA DO TREM-TIPO RODOVIARIO.FORNECIMENTO</t>
  </si>
  <si>
    <t>BUEIRO SIMPLES EM ARCO,CONSTITUIDO DE CHAPAS GALVANIZADAS COM 3,40MM DE ESPESSURA,PARAFUSOS,PORCAS E FERRAMENTAS NECESSARIAS,COM DIMENSOES EM TORNO DE 5,92M DE VAO E 2,08M DE ALTURA,RECOBRIMENTO MINIMO DE 0,75M E MAXIMO DE 4,00M,SOB A INFLUENCIA DO TREM-TIPO RODOVIARIO.FORNECIMENTO</t>
  </si>
  <si>
    <t>BUEIRO SIMPLES EM ARCO,CONSTITUIDO DE CHAPAS COM REVESTIMENTO EPOXY,COM 3,40MM DE ESPESSURA,PARAFUSOS,PORCAS E FERRAMENTAS NECESSARIAS,COM DIMENSOES EM TORNO DE 5,92M DE VAO E 2,08M DE ALTURA,RECOBRIMENTO MINIMO DE 0,75M E MAXIMO DE 4,00M,SOB A INFLUENCIA DO TREM-TIPO RODOVIARIO.FORNECIMENTO</t>
  </si>
  <si>
    <t>BUEIRO SIMPLES EM ARCO,CONSTITUIDO DE CHAPAS GALVANIZADAS COM 3,40MM DE ESPESSURA,PARAFUSOS,PORCAS E FERRAMENTAS NECESSARIAS,COM DIMENSOES EM TORNO DE 6,12M DE VAO E 2,77M DE ALTURA,RECOBRIMENTO MINIMO DE 0,75M E MAXIMO DE 4,00M,SOB A INFLUENCIA DO TREM-TIPO RODOVIARIO.FORNECIMENTO</t>
  </si>
  <si>
    <t>BUEIRO SIMPLES EM ARCO,CONSTITUIDO DE CHAPAS COM REVESTIMENTO EPOXY,COM 3,40MM DE ESPESSURA,PARAFUSOS,PORCAS E FERRAMENTAS NECESSARIAS,COM DIMENSOES EM TORNO DE 6,12M DE VAO E 2,77M DE ALTURA,RECOBRIMENTO MINIMO DE 0,75M E MAXIMO DE 4,00M,SOB A INFLUENCIA DO TREM-TIPO RODOVIARIO.FORNECIMENTO</t>
  </si>
  <si>
    <t>BUEIRO SIMPLES EM ARCO,CONSTITUIDO DE CHAPAS GALVANIZADAS,COM 3,40MM DE ESPESSURA,PARAFUSOS,PORCAS E FERRAMENTAS NECESSARIAS,COM DIMENSOES EM TORNO DE 6,78M DE VAO E 2,41M DE ALTURA,RECOBRIMENTO MINIMO DE 0,75M E MAXIMO DE 3,50M,SOB A INFLUENCIA DO TREM-TIPO RODOVIARIO.FORNECIMENTO</t>
  </si>
  <si>
    <t>BUEIRO SIMPLES EM ARCO,CONSTITUIDO DE CHAPAS COM REVESTIMENTO EPOXY,COM 3,40MM DE ESPESSURA,PARAFUSOS,PORCAS E FERRAMENTAS NECESSARIAS,COM DIMENSOES EM TORNO DE 6,78M DE VAO E 2,41M DE ALTURA,RECOBRIMENTO MINIMO DE 0,75M E MAXIMO DE 3,50M,SOB A INFLUENCIA DO TREM-TIPO RODOVIARIO.FORNECIMENTO</t>
  </si>
  <si>
    <t>BUEIRO SIMPLES EM ARCO,CONSTITUIDO DE CHAPAS GALVANIZADAS,COM 3,40MM DE ESPESSURA,PARAFUSOS,PORCAS E FERRAMENTAS NECESSARIAS,COM DIMENSOES EM TORNO DE 6,96M DE VAO E 4,42M DE ALTURA,RECOBRIMENTO MINIMO DE 0,75M E MAXIMO DE 4,00M,SOB A INFLUENCIA DO TREM-TIPO RODOVIARIO.FORNECIMENTO</t>
  </si>
  <si>
    <t>BUEIRO SIMPLES EM ARCO,CONSTITUIDO DE CHAPAS COM REVESTIMENTO EPOXY,COM 3,40MM DE ESPESSURA,PARAFUSOS,PORCAS E FERRAMENTAS NECESSARIAS,COM DIMENSOES EM TORNO DE 6,96M DE VAO E 4,42M DE ALTURA,RECOBRIMENTO MINIMO DE 0,75M E MAXIMO DE 4,00M,SOB A INFLUENCIA DO TREM-TIPO RODOVIARIO.FORNECIMENTO</t>
  </si>
  <si>
    <t>BUEIRO SIMPLES EM ARCO,CONSTITUIDO DE CHAPAS GALVANIZADAS,COM 3,40MM DE ESPESSURA,PARAFUSOS,PORCAS E FERRAMENTAS NECESSARIAS,COM DIMENSOES EM TORNO DE 7,67M DE VAO E 2,57M DE ALTURA,RECOBRIMENTO MINIMO DE 0,90M E MAXIMO DE 3,00M,SOB A INFLUENCIA DO TREM-TIPO RODOVIARIO.FORNECIMENTO</t>
  </si>
  <si>
    <t>BUEIRO SIMPLES EM ARCO,CONSTITUIDO DE CHAPAS COM REVESTIMENTO EPOXY,COM 3,40MM DE ESPESSURA,PARAFUSOS,PORCAS E FERRAMENTAS NECESSARIAS,COM DIMENSOES EM TORNO DE 7,67M DE VAO E 2,57M DE ALTURA,RECOBRIMENTO MINIMO DE 0,90M E MAXIMO DE 3,00M,SOB A INFLUENCIA DO TREM-TIPO RODOVIARIO.FORNECIMENTO</t>
  </si>
  <si>
    <t>BUEIRO SIMPLES EM ARCO,CONSTITUIDO DE CHAPAS GALVANIZADAS,COM 3,40MM DE ESPESSURA,PARAFUSOS,PORCAS E FERRAMENTAS NECESSARIAS,COM DIMENSOES EM TORNO DE 7,85M DE VAO E 4,60M DE ALTURA,RECOBRIMENTO MINIMO DE 0,90M E MAXIMO DE 3,00M,SOB A INFLUENCIA DO TREM-TIPO RODOVIARIO.FORNECIMENTO</t>
  </si>
  <si>
    <t>BUEIRO SIMPLES EM ARCO,CONSTITUIDO DE CHAPAS COM REVESTIMENTO EPOXY,COM 3,40MM DE ESPESSURA,PARAFUSOS,PORCAS E FERRAMENTAS NECESSARIAS,COM DIMENSOES EM TORNO DE 7,85M DE VAO E 4,60M DE ALTURA,RECOBRIMENTO MINIMO DE 0,90M E MAXIMO DE 3,00M,SOB A INFLUENCIA DO TREM-TIPO RODOVIARIO.FORNECIMENTO</t>
  </si>
  <si>
    <t>BUEIRO SIMPLES EM ARCO,CONSTITUIDO DE CHAPAS GALVANIZADAS COM 3,40MM DE ESPESSURA,PARAFUSOS,PORCAS E FERRAMENTAS NECESSARIAS,COM DIMENSOES EM TORNO DE 8,79M DE VAO E 2,95M DE ALTURA,RECOBRIMENTO MINIMO DE 0,90M E MAXIMO DE 3,50M,SOB A INFLUENCIA DO TREM-TIPO RODOVIARIO.FORNECIMENTO</t>
  </si>
  <si>
    <t>BUEIRO SIMPLES EM ARCO,CONSTITUIDO DE CHAPAS COM REVESTIMENTO EPOXY,COM 3,40M DE ESPESSURA,PARAFUSOS,PORCAS E FERRAMENTAAS NECESSARIAS,COM DIMENSOES EM TORNO DE 8,79M DE VAO E 2,95M DE ALTURA,RECOBRIMENTO MINIMO DE 0,90M E MAXIMO DE 3,50M,SOB A INFLUENCIA DO TREM-TIPO RODOVIARIO.FORNECIMENTO</t>
  </si>
  <si>
    <t>BUEIRO SIMPLES EM ARCO,CONSTITUIDO DE CHAPAS GALVANIZADAS,COM 3,40MM DE ESPESSURA,PARAFUSOS,PORCAS E FERRAMENTAS NECESSARIAS,COM DIMENSOES EM TORNO DE 8,97M DE VAO E 5,00M DE ALTURA,RECOBRIMENTO MINIMO DE 0,90M E MAXIMO DE 4,00M,SOB A INFLUENCIA DO TREM-TIPO RODOVIARIO.FORNECIMENTO</t>
  </si>
  <si>
    <t>BUEIRO SIMPLES EM ARCO,CONSTITUIDO DE CHAPAS COM REVESTIMENTO EPOXY,COM 3,40MM DE ESPESSURA,PARAFUSOS,PORCAS E FERRAMENTAS NECESSARIAS,COM DIMENSOES EM TORNO DE 8,97M DE VAO E 5,00M DE ALTURA,RECOBRIMENTO MINIMO DE 0,90M E MAXIMO DE 4,00M,SOB A INFLUENCIA DO TREM-TIPO RODOVIARIO.FORNECIMENTO</t>
  </si>
  <si>
    <t>BUEIRO SIMPLES EM ARCO,CONSTITUIDO DE CHAPAS GALVANIZADAS,COM 4,70MM DE ESPESSURA,PARAFUSOS,PORCAS E FERRAMENTAS NECESSARIAS,COM DIMENSOES EM TORNO DE 9,45M DE VAO E 3,07M DE ALTURA,RECOBRIMENTO MINIMO DE 0,90M E MAXIMO DE 4,00M,SOB A INFLUENCIA DO TREM-TIPO RODOVIARIO.FORNECIMENTO</t>
  </si>
  <si>
    <t>BUEIRO SIMPLES EM ARCO,CONSTITUIDO DE CHAPAS COM REVESTIMENTO EPOXY,COM 4,70MM DE ESPESSURA,PARAFUSOS,PORCAS E FERRAMENTAS NECESSARIAS,COM DIMENSOES EM TORNO DE 9,45M DE VAO E 3,07M DE ALTURA,RECOBRIMENTO MINIMO DE 0,90M E MAXIMO DE 4,00M,SOB A INFLUENCIA DO TREM-TIPO RODOVIARIO.FORNECIMENTO</t>
  </si>
  <si>
    <t>BUEIRO SIMPLES EM ARCO,CONSTITUIDO DE CHAPAS GALVANIZADAS,COM 4,70MM DE ESPESSURA,PARAFUSOS,PORCAS E FERRAMENTAS NECESSARIAS,COM DIMENSOES EM TORNO DE 9,86M DE VAO E 6,07M DE ALTURA,RECOBRIMENTO MINIMO DE 0,90M E MAXIMO DE 4,00M,SOB A INFLUENCIA DO TREM-TIPO RODOVIARIO.FORNECIMENTO</t>
  </si>
  <si>
    <t>BUEIRO SIMPLES EM ARCO,CONSTITUIDO DE CHAPAS COM REVESTIMENTO EPOXY,COM 4,70MM DE ESPESSURA,PARAFUSOS,PORCAS E FERRAMENTAS NECESSARIAS,COM DIMENSOES EM TORNO DE 9,86M DE VAO E 6,07M DE ALTURA,RECOBRIMENTO MINIMO DE 0,90M E MAXIMO DE 4,00M,SOB A INFLUENCIA DO TREM-TIPO RODOVIARIO.FORNECIMENTO</t>
  </si>
  <si>
    <t>BUEIRO SIMPLES EM ARCO,CONSTITUIDO DE CHAPAS GALVANIZADAS,COM 6,30MM DE ESPESSURA,PARAFUSOS,PORCAS E FERRAMENTAS NECESSARIAS,COM DIMENSOES EM TORNO DE 10,77M DE VAO E 3,48M DE ALTURA,RECOBRIMENTO MINIMO DE 1,20M E MAXIMO DE 4,00M,SOB A INFLUENCIA DO TREM-TIPO RODOVIARIO.FORNECIMENTO</t>
  </si>
  <si>
    <t>BUEIRO SIMPLES EM ARCO,CONSTITUIDO DE CHAPAS COM REVESTIMENTO EPOXY,COM 6,30MM DE ESPESSURA,PARAFUSOS,PORCAS E FERRAMENTAS NECESSARIAS,COM DIMENSOES EM TORNO DE 10,77M DE VAO,3,48M DE ALTURA,RECOBRIMENTO MINIMO DE 1,20M E MAXIMO DE 4,00M,SOB A INFLUENCIA DO TREM-TIPO RODOVIARIO.FORNECIMENTO</t>
  </si>
  <si>
    <t>BUEIRO SIMPLES EM ARCO,CONSTITUIDO DE CHAPAS GALVANIZADAS,COM 6,30MM DE ESPESSURA,PARAFUSOS,PORCAS E FERRAMENTAS NECESSARIAS,COM DIMENSOES EM TORNO DE 10,97M DE VAO E 6,53M DE ALTURA,RECOBRIMENTO MINIMO DE 1,20M E MAXIMO DE 4,50M,SOB A INFLUENCIA DO TREM-TIPO RODOVIARIO.FORNECIMENTO</t>
  </si>
  <si>
    <t>BUEIRO SIMPLES EM ARCO,CONSTITUIDO DE CHAPAS COM REVESTIMENTO EPOXY,COM 6,30MM DE ESPESSURA,PARAFUSOS,PORCAS E FERRAMENTAS NECESSARIAS,COM DIMENSOES EM TORNO DE 10,97M DE VAO E 6,53M DE ALTURA,RECOBRIMENTO MINIMO DE 1,20M E MAXIMO DE 4,50M,SOB A INFLUENCIA DO TREM-TIPO RODOVIARIO.FORNECIMENTO</t>
  </si>
  <si>
    <t>BUEIRO SIMPLES EM ARCO,CONSTITUIDO DE CHAPAS GALVANIZADAS,COM 6,30MM DE ESPESSURA,PARAFUSOS,PORCAS E FERRAMENTAS NECESSARIAS,COM DIMENSOES EM TORNO DE 11,58M DE VAO E 7,16M DE ALTURA,RECOBRIMENTO MINIMO DE 1,20M E MAXIMO DE 4,50M,SOB A INFLUENCIA DO TREM-TIPO RODOVIARIO.FORNECIMENTO</t>
  </si>
  <si>
    <t>BUEIRO SIMPLES EM ARCO,CONSTITUIDO DE CHAPAS COM REVESTIMENTO EPOXY,COM 6,30MM DE ESPESSURA,PARAFUSOS,PORCAS E FERRAMENTAS NECESSARIAS,COM DIMENSOES EM TORNO DE 11,58M DE VAO E 7,16M DE ALTURA,RECOBRIMENTO MINIMO DE 1,20M E MAXIMO DE 4,50M,SOB A INFLUENCIA DO TREM-TIPO RODOVIARIO.FORNECIMENTO</t>
  </si>
  <si>
    <t>BUEIRO SIMPLES EM ARCO,CONSTITUIDO DE CHAPAS GALVANIZADAS,COM 6,30MM DE ESPESSURA,PARAFUSOS,PORCAS E FERRAMENTAS NECESSARIAS,COM DIMENSOES EM TORNO DE 11,78M DE VAO E 4,80M DE ALTURA,RECOBRIMENTO MINIMO DE 1,20M E MAXIMO DE 4,50M,SOB A INFLUENCIA DO TREM-TIPO RODOVIARIO.FORNECIMENTO</t>
  </si>
  <si>
    <t>BUEIRO SIMPLES EM ARCO,CONSTITUIDO DE CHAPAS COM REVESTIMENTO EPOXY,COM 6,30MM DE ESPESSURA,PARAFUSOS,PORCAS E FERRAMENTAS NECESSARIAS,COM DIMENSOES EM TORNO DE 11,78M DE VAO E 4,80M DE ALTURA,RECOBRIMENTO MINIMO DE 1,20M E MAXIMO DE 4,50M,SOB A INFLUENCIA DO TREM-TIPO RODOVIARIO.FORNECIMENTO</t>
  </si>
  <si>
    <t>TUNNEL LINER,PARA PROCESSO NAO DESTRUTIVO,CIRCULAR,CONSTITUIDO DE CHAPAS GALVANIZADAS,COM ESPESSURA DE 2,70MM, DIAMETRODE 1,20M,PARAFUSOS,PORCAS E FERRAMENTAS NECESSARIAS,RECOBRIMENTO MINIMO DE 1,20M E MAXIMO DE 12,90M,SOB A INFLUENCIA DOTREM-TIPO RODOVIARIO.FORNECIMENTO</t>
  </si>
  <si>
    <t>TUNNEL LINER,PARA PROCESSO NAO DESTRUTIVO,CIRCULAR,CONSTITUIDO DE CHAPAS COM REVESTIMENTO EPOXY,COM ESPESSURA DE 2,70MM,DIAMETRO DE 1,20M,PARAFUSOS,PORCAS E FERRAMENTAS NECESSARIAS,RECOBRIMENTO MINIMO DE 1,20M E MAXIMO DE 12,90M,SOB A INFLUENCIA DO TREM-TIPO RODOVIARIO.FORNECIMENTO</t>
  </si>
  <si>
    <t>TUNNEL LINER,PARA PROCESSO NAO DESTRUTIVO,CIRCULAR,CONSTITUIDO DE CHAPAS GALVANIZADAS,COM ESPESSURA DE 2,70MM, DIAMETRODE 1,60M,PARAFUSOS,PORCAS E FERRAMENTAS NECESSARIAS,RECOBRIMENTO MINIMO DE 1,20M E MAXIMO DE 9,60M, SOB A INFLUENCIA DOTREM-TIPO RODOVIARIO.FORNECIMENTO</t>
  </si>
  <si>
    <t>TUNNEL LINER,PARA PROCESSO NAO DESTRUTIVO,CIRCULAR,CONSTITUIDO DE CHAPAS COM REVESTIMENTO EPOXY,COM ESPESSURA DE 2,70MM,DIAMETRO DE 1,60M,PARAFUSOS,PORCAS E FERRAMENTAS NECESSARIAS,RECOBRIMENTO MINIMO DE 1,20M E MAXIMO DE 9,60M,SOB A INFLUENCIA DO TREM-TIPO RODOVIARIO.FORNECIMENTO</t>
  </si>
  <si>
    <t>TUNNEL LINER,PARA PROCESSO NAO DESTRUTIVO,CIRCULAR,CONSTITUIDO DE CHAPAS GALVANIZADAS,COM ESPESSURA DE 2,70MM, DIAMETRODE 2,00M,PARAFUSOS,PORCAS E FERRAMENTAS NECESSARIAS,RECOBRIMENTO MINIMO DE 1,50M E MAXIMO DE 7,70M, SOB A INFLUENCIA DOTREM-TIPO RODOVIARIO.FORNECIMENTO</t>
  </si>
  <si>
    <t>TUNNEL LINER,PARA PROCESSO NAO DESTRUTIVO,CIRCULAR,CONSTITUIDO DE CHAPAS COM REVESTIMENTO EPOXY,COM ESPESSURA DE 2,70MM,DIAMETRO DE 2,00M,PARAFUSOS,PORCAS E FERRAMENTAS NECESSARIAS,RECOBRIMENTO MINIMO DE 1,50M E MAXIMO DE 7,70M,SOB A INFLUENCIA DO TREM-TIPO RODOVIARIO.FORNECIMENTO</t>
  </si>
  <si>
    <t>TUNNEL LINER,PARA PROCESSO NAO DESTRUTIVO,CIRCULAR,CONSTITUIDO DE CHAPAS GALVANIZADAS,COM ESPESSURA DE 2,70MM, DIAMETRODE 2,40M,PARAFUSOS,PORCAS E FERRAMENTAS NECESSARIAS,RECOBRIMENTO MINIMO DE 1,90M E MAXIMO DE 6,40M, SOB A INFLUENCIA DOTREM-TIPO RODOVIARIO.FORNECIMENTO</t>
  </si>
  <si>
    <t>TUNNEL LINER,PARA PROCESSO NAO DESTRUTIVO,CIRCULAR,CONSTITUIDO DE CHAPAS COM REVESTIMENTO EPOXY,COM ESPESSURA DE 2,70MM,DIAMETRO DE 2,40M,PARAFUSOS,PORCAS E FERRAMENTAS NECESSARIAS,RECOBRIMENTO MINIMO DE 1,90M E MAXIMO DE 6,40M,SOB A INFLUENCIA DO TREM-TIPO RODOVIARIO.FORNECIMENTO</t>
  </si>
  <si>
    <t>TUNNEL LINER,PARA PROCESSO NAO DESTRUTIVO,CIRCULAR,CONSTITUIDO DE CHAPAS GALVANIZADAS,COM ESPESSURA DE 2,70MM, DIAMETRODE 2,80M,PARAFUSOS,PORCAS E FERRAMENTAS NECESSARIAS,RECOBRIMENTO MINIMO DE 2,20M E MAXIMO DE 5,50M, SOB A INFLUENCIA DOTREM-TIPO RODOVIARIO.FORNECIMENTO</t>
  </si>
  <si>
    <t>TUNNEL LINER,PARA PROCESSO NAO DESTRUTIVO,CIRCULAR,CONSTITUIDO DE CHAPAS COM REVESTIMENTO EPOXY,COM ESPESSURA DE 2,70MM,DIAMETRO DE 2,80M,PARAFUSOS,PORCAS E FERRAMENTAS NECESSARIAS,RECOBRIMENTO MINIMO DE 2,20M E MAXIMO DE 5,50M,SOB A INFLUENCIA DO TREM-TIPO RODOVIARIO.FORNECIMENTO</t>
  </si>
  <si>
    <t>TUNNEL LINER,PARA PROCESSO NAO DESTRUTIVO,CIRCULAR,CONSTITUIDO DE CHAPAS GALVANIZADAS,COM ESPESSURA DE 2,70MM, DIAMETRODE 3,20M,PARAFUSOS,PORCAS E FERRAMENTAS NECESSARIAS,RECOBRIMENTO MINIMO DE 2,40M E MAXIMO DE 4,80M, SOB A INFLUENCIA DOTREM-TIPO RODOVIARIO.FORNECIMENTO</t>
  </si>
  <si>
    <t>TUNNEL LINER,PARA PROCESSO NAO DESTRUTIVO,CIRCULAR,CONSTITUIDO DE CHAPAS COM REVESTIMENTO EPOXY,COM ESPESSURA DE 2,70MM,DIAMETRO DE 3,20M,PARAFUSOS,PORCAS E FERRAMENTAS NECESSARIAS,RECOBRIMENTO MINIMO DE 2,40M E MAXIMO DE 4,80M,SOB A INFLUENCIA DO TREM-TIPO RODOVIARIO.FORNECIMENTO</t>
  </si>
  <si>
    <t>TUNNEL LINER,PARA PROCESSO NAO DESTRUTIVO,CIRCULAR,CONSTITUIDO DE CHAPAS GALVANIZADS,COM ESPESSURA DE 2,70MM,DIAMETRO DE 3,60M,PARAFUSOS,PORCAS E FERRAMENTAS NECESSARIAS,RECOBRIMENTO MINIMO DE 2,60M E MAXIMO DE 4,30M,SOB A INFLUENCIA DO TREM-TIPO RODOVIARIO.FORNECIMENTO</t>
  </si>
  <si>
    <t>TUNNEL LINER,PARA PROCESSO NAO DESTRUTIVO,CIRCULAR,CONSTITUIDO DE CHAPAS COM REVESTIMENTO EPOXY,COM ESPESSURA DE 2,70MM,DIAMETRO DE 3,60M,PARAFUSOS,PORCAS E FERRAMENTAS NECESSARIAS,RECOBRIMENTO MINIMO DE 2.60M E MAXIMO DE 4,30M,SOB A INFLUENCIA DO TREM-TIPO RODOVIARIO.FORNECIMENTO</t>
  </si>
  <si>
    <t>TUNNEL LINER,PARA PROCESSO NAO DESTRUTIVO,CIRCULAR,CONSTITUIDO DE CHAPAS GALVANIZADAS,COM ESPESSURA DE 3,40MM, DIAMETRODE 4,00M,PARAFUSOS,PORCAS E FERRAMENTAS NECESSARIAS,RECOBRIMENTO MINIMO DE 2,80M E MAXIMO 4,60M,SOB A INFLUENCIA DO TREM-TIPO RODOVIARIO.FORNECIMENTO</t>
  </si>
  <si>
    <t>TUNNEL LINER,PARA PROCESSO NAO DESTRUTIVO,CIRCULAR,CONSTITUIDO DE CHAPAS COM REVESTIMENTO EPOXY,COM ESPESSURA DE 3,40MM,DIAMETRO DE 4,00M,PARAFUSOS,PORCAS E FERRAMENTAS NECESSARIAS,RECOBRIMENTO MINIMO DE 2,80M E MAXIMO DE 4,60M,SOB A INFLUENCIA DO TREM-TIPO RODOVIARIO.FORNECIMENTO</t>
  </si>
  <si>
    <t>TUNNEL LINER,PARA PROCESSO NAO DESTRUTIVO,CIRCULAR,CONSTITUIDO DE CHAPAS GALVANIZADAS,COM ESPESSURA DE 4,70MM, DIAMETRODE 4,40M,PARAFUSOS,PORCAS E FERRAMENTAS NECESSARIAS,RECOBRIMENTO MINIMO DE 3,00M E MAXIMO DE 5,20M, SOB A INFLUENCIA DOTREM-TIPO RODOVIARIO.FORNECIMENTO</t>
  </si>
  <si>
    <t>TUNNEL LINER,PARA PROCESSO NAO DESTRUTIVO,CIRCULAR,CONSTITUIDO DE CHAPAS COM REVESTIMENTO EPOXY,COM 4,70MM DE ESPESSURA,DIAMETRO DE 4,40M,PARAFUSOS,PORCAS E FERRAMENTAS NECESSARIAS,RECOBRIMENTO MINIMO DE 3,00M E MAXIMO DE 5,20M,SOB A INFLUENCIA DO TREM-TIPO RODOVIARIO.FORNECIMENTO</t>
  </si>
  <si>
    <t>TUNNEL LINER,PARA PROCESSO NAO DESTRUTIVO,CIRCULAR,CONSTITUIDO DE CHAPAS GALVANIZADAS,COM ESPESSURA DE 6,30MM, DIAMETRODE 4,80M,PARAFUSOS,PORCAS E FERRAMENTAS NECESSARIAS,RECOBRIMENTO MINIMO DE 3,20M E MAXIMO DE 5,80M, SOB A INFLUENCIA DOTREM-TIPO RODOVIARIO.FORNECIMENTO</t>
  </si>
  <si>
    <t>TUNNEL LINER,PARA PROCESSO NAO DESTRUTIVO,CIRCULAR,CONSTITUIDO DE CHAPAS COM REVESTIMENTO EPOXY,COM ESPESSURA DE 6,30MM,DIAMETRO DE 4,80M,PARAFUSOS,PORCAS E FERRAMENTAS NECESSARIAS,RECOBRIMENTO MINIMO DE 3,20M E MAXIMO DE 5,80M,SOB A INFLUENCIA DO TREM-TIPO RODOVIARIO.FORNECIMENTO</t>
  </si>
  <si>
    <t>PASSAGEM DE GADO,CONSTITUIDA DE CHAPAS GALVANIZADAS OU REVESTIDAS COM EPOXY,ESPESSURA DE 2,70MM,PARAFUSOS,PORCAS E FERRAMENTAS NECESSARIAS,COM DIMENSOES EM TORNO DE 2,20M DE VAO E2,25M DE ALTURA,RECOBRIMENTO MINIMO DE 0,30M E MAXIMO DE 8,90M,SOB A INFLUENCIA DO TREM-TIPO RODOVIARIO,EXCLUSIVE ANDAIME.ASSENTAMENTO</t>
  </si>
  <si>
    <t>PASSAGEM DE GADO,CONSTITUIDA DE CHAPAS GALVANIZADAS OU REVESTIDAS COM EPOXY,ESPESSURA DE 2,70MM,PARAFUSOS,PORCAS E FERRAMENTAS NECESSARIAS,COM DIMENSOES EM TORNO DE 2,90M DE VAO E3,10M DE ALTURA,RECOBRIMENTO MINIMO DE 0,60M E MAXIMO DE 11,40M,SOB A INFLUENCIA DO TREM-TIPO RODOVIARIO,EXCLUSIVE ANDAIME.ASSENTAMENTO</t>
  </si>
  <si>
    <t>PASSAGEM INFERIOR CONSTITUIDA DE CHAPAS GALVANIZADAS OU REVESTIDAS COM EPOXY,ESPESSURA DE 2,70MM,PARAFUSOS,PORCAS E FERRAMENTAS NECESSARIAS,COM DIMENSOES EM TORNO DE 3,70M DE VAO E 3,50M DE ALTURA,RECOBRIMENTO MINIMO DE 0,60M E MAXIMO DE 11,10M,SOB A INFLUENCIA DO TREM-TIPO RODOVIARIO,EXCLUSIVE ANDAIME.ASSENTAMENTO</t>
  </si>
  <si>
    <t>PASSAGEM INFERIOR CONSTITUIDA DE CHAPAS GALVANIZADAS OU REVESTIDAS COM EPOXY,ESPESSURA DE 2,70MM,PARAFUSOS,PORCAS E FERRAMENTAS NECESSARIAS,COM DIMENSOES EM TORNO DE 4,20M DE VAO E 3,90M DE ALTURA,RECOBRIMENTO MINIMO DE 0,60M E MAXIMO DE 9,70M,SOB A INFLUENCIA DO TREM-TIPO RODOVIARIO,EXCLUSIVE ANDAIME.ASSENTAMENTO</t>
  </si>
  <si>
    <t>PASSAGEM INFERIOR CONSTITUIDA DE CHAPAS GALVANIZADAS OU REVESTIDAS COM EPOXY,ESPESSURA DE 2,70MM,PARAFUSOS,PORCAS E FERRAMENTAS NECESSARIAS,COM DIMENSOES EM TORNO DE 4,80M DE VAO E 4,75M DE ALTURA,RECOBRIMENTO MINIMO DE 0,90M E MAXIMO DE 8,50M,SOB A INFLUENCIA DO TREM-TIPO RODOVIARIO,EXCLUSIVE ANDAIME.ASSENTAMENTO</t>
  </si>
  <si>
    <t>PASSAGEM INFERIOR CONSTITUIDA DE CHAPAS GALVANIZADAS OU REVESTIDAS COM EPOXY,ESPESSURA DE 3,40MM,PARAFUSOS,PORCAS E FERRAMENTAS NECESSARIAS,COM DIMENSOES EM TORNO DE 5,00M DE VAO E 4,85M DE ALTURA,RECOBRIMENTO MINIMO DE 0,90M E MAXIMO DE 8,60M,SOB A INFLUENCIA DO TREM-TIPO RODOVIARIO,EXCLUSIVE ANDAIME.ASSENTAMENTO</t>
  </si>
  <si>
    <t>PASSAGEM INFERIOR CONSTITUIDA DE CHAPAS GALVANIZADAS OU REVESTIDAS COM EPOXY,ESPESSURA DE 4,70MM,PARAFUSOS,PORCAS E FERRAMENTAS NECESSARIAS,COM DIMENSOES EM TORNO DE 5,85M DE VAO E 5,30M DE ALTURA,RECOBRIMENTO MINIMO DE 0,90M E MAXIMO DE 8,50M,SOB A INFLUENCIA DO TREM-TIPO RODOVIARIO,EXCLUSIVE ANDAIME.ASSENTAMENTO</t>
  </si>
  <si>
    <t>BUEIRO SIMPLES CIRCULAR,CONSTITUIDO DE CHAPAS GALVANIZADAS OU REVESTIDAS COM EPOXY,ESPESSURA DE 2MM,DIAMETRO DE 0,60M,PARAFUSOS,PORCAS E FERRAMENTAS NECESSARIAS,RECOBRIMENTO MINIMO DE 0,30M E MAXIMO DE 25,00M,SOB A INFLUENCIA DO TREM-TIPO RODOVIARIO,EXCLUSIVE ANDAIME.ASSENTAMENTO</t>
  </si>
  <si>
    <t>BUEIRO SIMPLES CIRCULAR,CONSTITUIDO DE CHAPAS GALVANIZADAS OU REVESTIDAS COM EPOXY,ESPESSURA DE 2MM,DIAMETRO DE 0,80M,PARAFUSOS,PORCAS E FERRAMENTAS NECESSARIAS,RECOBRIMENTO MINIMO DE 0,30M E MAXIMO DE 18,80M,SOB A INFLUENCIA DO TREM-TIPO RODOVIARIO,EXCLUSIVE ANDAIME.ASSENTAMENTO</t>
  </si>
  <si>
    <t>BUEIRO SIMPLES CIRCULAR,CONSTITUIDO DE CHAPAS GALVANIZADAS OU REVESTIDAS COM EPOXY,ESPESSURA DE 2MM,DIAMETRO DE 1,00M,PARAFUSOS,PORCAS E FERRAMENTAS NECESSARIAS,RECOBRIMENTO MINIMO DE 0,30M E MAXIMO DE 15,00M,SOB A INFLUENCIA DO TREM-TIPO RODOVIARIO,EXCLUSIVE ANDAIME.ASSENTAMENTO</t>
  </si>
  <si>
    <t>BUEIRO SIMPLES CIRCULAR,CONSTITUIDO DE CHAPAS GALVANIZADAS OU REVESTIDAS COM EPOXY,ESPESSURA DE 2MM,DIAMETRO DE 1,20M,PARAFUSOS,PORCAS E FERRAMENTAS NECESSARIAS,RECOBRIMENTO MINIMO DE 0,30M E MAXIMO DE 12,50M,SOB A INFLUENCIA DO TREM-TIPO RODOVIARIO,EXCLUSIVE ANDAIME.ASSENTAMENTO</t>
  </si>
  <si>
    <t>BUEIRO SIMPLES CIRCULAR,CONSTITUIDO DE CHAPAS GALVANIZADAS OU REVESTIDAS COM EPOXY,ESPESSURA DE 2MM,DIAMETRO DE 1,50M,PARAFUSOS,PORCAS E FERRAMENTAS NECESSARIAS,RECOBRIMENTO MINIMO DE 0,30M E MAXIMO DE 10,00M,SOB A INFLUENCIA DO TREM-TIPO RODOVIARIO,EXCLUSIVE ANDAIME.ASSENTAMENTO</t>
  </si>
  <si>
    <t>BUEIRO SIMPLES CIRCULAR,CONSTITUIDO DE CHAPAS GALVANIZADAS OU REVESTIDAS COM EPOXY,ESPESSURA DE 2MM,DIAMETRO DE 1,80M,PARAFUSOS,PORCAS E FERRAMENTAS NECESSARIAS,RECOBRIMENTO MINIMO DE 0,40M E MAXIMO DE 8,30M,SOB A INFLUENCIA DO TREM-TIPO RODOVIARIO,EXCLUSIVE ANDAIME.ASSENTAMENTO</t>
  </si>
  <si>
    <t>BUEIRO SIMPLES CIRCULAR,CONSTITUIDO DE CHAPAS GALVANIZADAS OU REVESTIDAS COM EPOXY,ESPESSURA DE 2MM,DIAMETRO DE 2,00M,PARAFUSOS,PORCAS E FERRAMENTAS NECESSARIAS,RECOBRIMENTO MINIMO DE 0,50M E MAXIMO DE 7,50M,SOB A INFLUENCIA DO TREM-TIPO RODOVIARIO,EXCLUSIVE ANDAIME.ASSENTAMENTO</t>
  </si>
  <si>
    <t>BUEIRO SIMPLES CIRCULAR,CONSTITUIDO DE CHAPAS GALVANIZADAS OU REVESTIDAS COM EPOXY,ESPESSURA DE 2,70MM,DIAMETRO DE 2,20M,PARAFUSOS,PORCAS E FERRAMENTAS NECESSARIAS,RECOBRIMENTO MINIMO DE 0,50M E MAXIMO DE 9,50M,SOB A INFLUENCIA DO TREM-TIPO RODOVIARIO,EXCLUSIVE ANDAIME.ASSENTAMENTO</t>
  </si>
  <si>
    <t>BUEIRO SIMPLES CIRCULAR,CONSTITUIDO DE CHAPAS GALVANIZADAS OU REVESTIDAS COM EPOXY,ESPESSURA DE 2,70MM,DIAMETRO DE 2,40M,PARAFUSOS,PORCAS E FERRAMENTAS NECESSARIAS,RECOBRIMENTO MINIMO DE 0,50M E MAXIMO DE 8,70M,SOB A INFLUENCIA DO TREM-TIPO RODOVIARIO,EXCLUSIVE ANDAIME.ASSENTAMENTO</t>
  </si>
  <si>
    <t>BUEIRO SIMPLES CIRCULAR,CONSTITUIDO DE CHAPAS GALVANIZADAS OU REVESTIDAS COM EPOXY,ESPESSURA DE 3,40MM,DIAMETRO DE 2,60M,PARAFUSOS,PORCAS E FERRAMENTAS NECESSARIAS,RECOBRIMENTO MINIMO DE 0,50M E MAXIMO DE 10,60M,SOB A INFLUENCIA DO TREM-TIPO RODOVIARIO,EXCLUSIVE ANDAIME.ASSENTAMENTO</t>
  </si>
  <si>
    <t>BUEIRO SIMPLES CIRCULAR,CONSTITUIDO DE CHAPAS GALVANIZADAS OU REVESTIDAS COM EPOXY,ESPESSURA DE 3,40MM,DIAMETRO DE 2,80M,PARAFUSOS,PORCAS E FERRAMENTAS NECESSARIAS,RECOBRIMENTO MINIMO DE 0,50M E MAXIMO DE 9,80M,SOB A INFLUENCIA DO TREM-TIPO RODOVIARIO,EXCLUSIVE ANDAIME.ASSENTAMENTO</t>
  </si>
  <si>
    <t>BUEIRO SIMPLES CIRCULAR,CONSTITUIDO DE CHAPAS GALVANIZADAS OU REVESTIDAS COM EPOXY,ESPESSURA DE 2,70MM,DIAMETRO DE 3,05M,PARAFUSOS,PORCAS E FERRAMENTAS NECESSARIAS,RECOBRIMENTO MINIMO DE 0,45M E MAXIMO DE 13,10M,SOB A INFLUENCIA DO TREM-TIPA RODOVIARIO,EXCLUSIVE ANDAIME.ASSENTAMENTO</t>
  </si>
  <si>
    <t>BUEIRO SIMPLES CIRCULAR,CONSTITUIDO DE CHAPAS GALVANIZADAS OU REVESTIDAS COM EPOXY,ESPESSURA DE 2,70MM,DIAMETRO DE 3,40M,PARAFUSOS,PORCAS E FERRAMENTAS NECESSARIAS,RECOBRIMENTO MINIMO DE 0,45M E MAXIMO DE 11,70M,SOB A INFLUENCIA DO TREM-TIPO RODOVIARIO,EXCLUSIVE ANDAIME.ASSENTAMENTO</t>
  </si>
  <si>
    <t>BUEIRO SIMPLES CIRCULAR,CONSTITUIDO DE CHAPAS GALVANIZADAS OU REVESTIDAS COM EPOXY,ESPESSURA DE 2,70MM,DIAMETRO DE 3,80M,PARAFUSOS,PORCAS E FERRAMENTAS NECESSARIAS,RECOBRIMENTO MINIMO DE 0,60M E MAXIMO DE 10,50M,SOB A INFLUENCIA DO TREM-TIPO RODOVIARIO,EXCLUSIVE ANDAIME.ASSENTAMENTO</t>
  </si>
  <si>
    <t>BUEIRO SIMPLES CIRCULAR,CONSTITUIDO DE CHAPAS GALVANIZADAS OU REVESTIDAS COM EPOXY,ESPESSURA DE 2,70MM,DIAMETRO DE 4,20M,PARAFUSOS,PORCAS E FERRAMENTAS NECESSARIAS,RECOBRIMENTO MINIMO DE 0,60M E MAXIMO DE 9,50M,SOB A INFLUENCIA DO TREM-TIPO RODOVIARIO,EXCLUSIVE ANDAIME.ASSENTAMENTO</t>
  </si>
  <si>
    <t>BUEIRO SIMPLES CIRCULAR,CONSTITUIDO DE CHAPAS GALVANIZADAS OU REVESTIDAS COM EPOXY,ESPESSURA DE 2,70MM,DIAMETRO DE 4,60M,PARAFUSOS,PORCAS E FERRAMENTAS NECESSARIAS,RECOBRIMENTO MINIMO DE 0,60M E MAXIMO DE 8,70M,SOB A INFLUENCIA DO TREM-TIPO RODOVIARIO,EXCLUSIVE ANDAIME.ASSENTAMENTO</t>
  </si>
  <si>
    <t>BUEIRO SIMPLES LENTICULAR,CONSTITUIDO DE CHAPAS GALVANIZADAS OU REVESTIDAS COM EPOXY,ESPESSURA DE 2MM,PARAFUSOS,PORCAS E FERRAMENTAS NECESSARIAS,COM DIMENSOES EM TORNO DE 1,00M DEVAO E 0,80M DE ALTURA,RECOBRIMENTO MINIMO DE 0,30M E MAXIMODE 6,80M,SOB A INFLUENCIA DO TREM-TIPO RODOVIARIO,EXCLUSIVEANDAIME.ASSENTAMENTO</t>
  </si>
  <si>
    <t>BUEIRO SIMPLES LENTICULAR,CONSTITUIDO DE CHAPAS GALVANIZADAS OU REVESTIDAS COM EPOXY,ESPESSURA DE 2MM,PARAFUSOS,PORCAS E FERRAMENTAS NECESSARIAS,COM DIMENSOES EM TORNO DE 1,20M DEVAO E 1,00M DE ALTURA,RECOBRIMENTO MINIMO DE 0,30M E MAXIMODE 9,00M,SOB A INFLUENCIA DO TREM-TIPO RODOVIARIO,EXCLUSIVEANDAIME.ASSENTAMENTO</t>
  </si>
  <si>
    <t>BUEIRO SIMPLES LENTICULAR,CONSTITUIDO DE CHAPAS GALVANIZADAS OU REVESTIDAS COM EPOXY,ESPESSURA DE 2MM,PARAFUSOS,PORCAS E FERRAMENTAS NECESSARIAS,COM DIMENSOES EM TORNO DE 1,45M DEVAO E 1,10M DE ALTURA,RECOBRIMENTO MINIMO DE 0,40M E MAXIMODE 7,40M,SOB A INFLUENCIA DO TREM-TIPO RODOVIARIO,EXCLUSIVEANDAIME.ASSENTAMENTO</t>
  </si>
  <si>
    <t>BUEIRO SIMPLES LENTICULAR,CONSTITUIDO DE CHAPAS GALVANIZADAS OU REVESTIDAS COM EPOXY,ESPESSURA DE 2MM,PARAFUSOS,PORCAS E FERRAMENTAS NECESSARIAS,COM DIMENSOES EM TORNO DE 1,85M DEVAO E 1,50M DE ALTURA,RECOBRIMENTO MINIMO DE 0,50M E MAXIMODE 8,10M,SOB A INFLUENCIA DO TREM-TIPO RODOVIARIO,EXCLUSIVEANDAIME.ASSENTAMENTO</t>
  </si>
  <si>
    <t>BUEIRO SIMPLES LENTICULAR,CONSTITUIDO DE CHAPAS GALVANIZADAS OU REVESTIDAS COM EPOXY,ESPESSURA DE 2MM,PARAFUSOS,PORCAS E FERRAMENTAS NECESSARIAS,COM DIMENSOES EM TORNO DE 2,15M DEVAO E 1,60M DE ALTURA,RECOBRIMENTO MINIMO DE 0,60M E MAXIMODE 7,00M,SOB A INFLUENCIA DO TREM-TIPO RODOVIARIO,EXCLUSIVEANDAIME.ASSENTAMENTO</t>
  </si>
  <si>
    <t>BUEIRO SIMPLES LENTICULAR,CONSTITUIDO DE CHAPAS GALVANIZADAS OU REVESTIDAS COM EPOXY,ESPESSURA DE 2MM,PARAFUSOS,PORCAS E FERRAMENTAS NECESSARIAS,COM DIMENSOES EM TORNO DE 2,30M DEVAO E 1,65M DE ALTURA,RECOBRIMENTO MINIMO DE 0,60M E MAXIMODE 6,50M,SOB A INFLUENCIA DO TREM-TIPO RODOVIARIO,EXCLUSIVEANDAIME.ASSENTAMENTO</t>
  </si>
  <si>
    <t>BUEIRO SIMPLES LENTICULAR,CONSTITUIDO DE CHAPAS GALVANIZADAS OU REVESTIDAS COM EPOXY,ESPESSURA DE 2MM,PARAFUSOS,PORCAS E FERRAMENTAS NECESSARIAS,COM DIMENSOES EM TORNO DE 2,50M DEVAO E 2,20M DE ALTURA,RECOBRIMENTO MINIMO DE 0,60M E MAXIMODE 6,00M,SOB A INFLUENCIA DO TREM-TIPO RODOVIARIO,EXCLUSIVEANDAIME.ASSENTAMENTO</t>
  </si>
  <si>
    <t>BUEIRO SIMPLES LENTICULAR,CONSTITUIDO DE CHAPAS GALVANIZADAS OU REVESTIDAS COM EPOXY,ESPESSURA DE 2,70MM,PARAFUSOS,PORCAS E FERRAMENTAS NECESSARIAS,COM DIMENSOES EM TORNO DE 3,05MDE VAO E 2,05M DE ALTURA,RECOBRIMENTO MINIMO DE 0,60M E MAXIMO DE 6,80M,SOB A INFLUENCIA DO TREM-TIPO RODOVIARIO,EXCLUSIVE ANDAIME.ASSENTAMENTO</t>
  </si>
  <si>
    <t>BUEIRO SIMPLES LENTICULAR,CONSTITUIDO DE CHAPAS GALVANIZADAS OU REVESTIDAS COM EPOXY,ESPESSURA DE 2,70MM,PARAFUSOS,PORCAS E FERRAMENTAS NECESSARIAS,COM DIMENSOES EM TORNO DE 4,15MDE VAO E 2,80M DE ALTURA,RECOBRIMENTO MINIMO DE 0,60M E MAXIMO DE 6,80M,SOB A INFLUENCIA DO TREM-TIPO RODOVIARIO,EXCLUSIVE ANDAIME.ASSENTAMENTO</t>
  </si>
  <si>
    <t>BUEIRO SIMPLES LENTICULAR,CONSTITUIDO DE CHAPAS GALVANIZADAS OU REVESTIDAS COM EPOXY,ESPESSURA DE 3,40MM,PARAFUSOS,PORCAS E FERRAMENTAS NECESSARIAS,COM DIMENSOES EM TORNO DE 4,80MDE VAO E 3,05M DE ALTURA,RECOBRIMENTO MINIMO DE 0,75M E MAXIMO DE 5,80M,SOB A INFLUENCIA DO TREM-TIPO RODOVIARIO,EXCLUSIVE ANDAIME.ASSENTAMENTO</t>
  </si>
  <si>
    <t>BUEIRO SIMPLES LENTICULAR,CONSTITUIDO DE CHAPAS GALVANIZADAS OU REVESTIDAS COM EPOXY,ESPESSURA DE 3,40MM,PARAFUSOS,PORCAS E FERRAMENTAS NECESSARIAS,COM DIMENSOES EM TORNO DE 5,45MDE VAO E 3,35M DE ALTURA,RECOBRIMENTO MINIMO DE 0,75M E MAXIMO DE 4,40M,SOB A INFLUENCIA DO TREM-TIPO RODOVIARIO,EXCLUSIVE ANDAIME.ASSENTAMENTO</t>
  </si>
  <si>
    <t>BUEIRO SIMPLES LENTICULAR,CONSTITUIDO DE CHAPAS GALVANIZADAS OU REVESTIDAS COM EPOXY,ESPESSURA DE 3,40MM,PARAFUSOS,PORCAAS E FERRAMENTAS NECESSARIAS,COM DIMENSOES EM TORNO DE 6,60MDE VAO E 3,85M DE ALTURA,RECOBRIMENTO MINIMO DE 0,90M E MAXIMO DE 3,30M,SOB A INFLUENCIA DO TREM-TIPO RODOVIARIO,EXCLUSIVE ANDAIME.ASSENTAMENTO</t>
  </si>
  <si>
    <t>BUEIRO SIMPLES EM ARCO,CONSTITUIDO DE CHAPAS GALVANIZADAS OU REVESTIDAS COM EPOXY,ESPESSURA DE 3,40MM,PARAFUSOS,PORCAS E FERRAMENTAS NECESSARIAS,COM DIMENSOES EM TORNO DE 5,92M DEVAO E 2,08M DE ALTURA,RECOBRIMENTO MINIMO DE 0,75M E MAXIMODE 4,00M,SOB A INFLUENCIA DO TREM-TIPO RODOVIARIO,EXCLUSIVEANDAIME.ASSENTAMENTO</t>
  </si>
  <si>
    <t>BUEIRO SIMPLES EM ARCO,CONSTITUIDO DE CHAPAS GALVANIZADAS OU REVESTIDAS COM EPOXY,ESPESSURA DE 3,40MM,PARAFUSOS,PORCAS E FERRAMENTAS NECESSARIAS,COM DIMENSOES EM TORNO DE 6,12M DEVAO E 2,77M DE ALTURA,RECOBRIMENTO MINIMO DE 0,75M E MAXIMODE 4,00M,SOB A INFLUENCIA DO TREM-TIPO RODOVIARIO,EXCLUSIVEANDAIME.ASSENTAMENTO</t>
  </si>
  <si>
    <t>BUEIRO SIMPLES EM ARCO,CONSTITUIDO DE CHAPAS GALVANIZADAS OU REVESTIDAS COM EPOXY,ESPESSURA DE 3,40MM,PARAFUSOS,PORCAS E FERRAMENTAS NECESSARIAS,COM DIMENSOES EM TORNO DE 6,78M DEVAO E 2,41M DE ALTURA,RECOBRIMENTO MINIMO DE 0,75M E MAXIMODE 3,50M,SOB A INFLUENCIA DO TREM-TIPO RODOVIARIO,EXCLUSIVEANDAIME.ASSENTAMENTO</t>
  </si>
  <si>
    <t>BUEIRO SIMPLES EM ARCO,CONSTITUIDO DE CHAPAS GALVANIZADAS OU REVESTIDAS COM EPOXY,ESPESSURA DE 3,40MM,PARAFUSO,PORCAS EFERRAMENTAS NECESSARIAS,COM DIMENSOES EM TORNO DE 6,96M DE VAO E 4,42M DE ALTURA,RECOBRIMENTO MINIMO DE 0,75M E MAXIMO DE 4,00M,SOB A INFLUENCIA DO TREM-TIPO RODOVIARIO,EXCLUSIVE ANDAIME.ASSENTAMENTO</t>
  </si>
  <si>
    <t>BUEIRO SIMPLES EM ARCO,CONSTITUIDO DE CHAPAS GALVANIZADAS OU REVESTIDAS COM EPOXY,ESPESSURA DE 3,40MM,PARAFUSOS,PORCAS E FERRAMENTAS NECESSARIAS,COM DIMENSOES EM TORNO DE 7,67M DEVAO E 2,57M DE ALTURA,RECOBRIMENTO MINIMO DE 0,90M E MAXIMODE 3,00M,SOB A INFLUENCIA DO TREM-TIPO RODOVIARIO,EXCLUSIVEANDAIME.ASSENTAMENTO</t>
  </si>
  <si>
    <t>BUEIRO SIMPLES EM ARCO,CONSTITUIDO DE CHAPAS GALVANIZADAS OU REVESTIDAS COM EPOXY,ESPESSURA DE 3,40MM,PARAFUSOS,PORCAS E FERRAMENTAS NECESSARIAS,COM DIMENSOES EM TORNO DE 7,85M DEVAO E 4,60M DE ALTURA,RECOBRIMENTO MINIMO DE 0,90M E MAXIMODE 3,00M,SOB A INFLUENCIA DO TREM-TIPO RODOVIARIO,EXCLUSIVEANDAIME.ASSENTAMENTO</t>
  </si>
  <si>
    <t>BUEIRO SIMPLES EM ARCO,CONSTITUIDO DE CHAPAS GALVANIZADAS OU REVESTIDAS COM EPOXY,ESPESSURA DE 3,40MM,PARAFUSOS,PORCAS E FERRAMENTAS NECESSARIAS,COM DIMENSOES EM TORNO DE 8,79M DEVAO E 2,95M DE ALTURA,RECOBRIMENTO MINIMO DE 0,90M E MAXIMODE 3,50M,SOB A INFLUENCIA DO TREM-TIPO RODOVIARIO,EXCLUSIVEANDAIME.ASSENTAMENTO</t>
  </si>
  <si>
    <t>BUEIRO SIMPLES EM ARCO,CONSTITUIDO DE CHAPAS GALVANIZADAS OU REVESTIDAS COM EPOXY,ESPESSURA DE 3,40MM,PARAFUSOS PORCAS E FERRAMENTAS NECESSARIAS,COM DIMENSOES EM TORNO DE 8,97M DEVAO E 5,00M DE ALTURA,RECOBRIMENTO MINIMO DE 0,90M E MAXIMODE 4,00M,SOB A INFLUENCIA DO TREM-TIPO RODOVIARIO,EXCLUSIVEANDAIME.ASSENTAMENTO</t>
  </si>
  <si>
    <t>BUEIRO SIMPLES EM ARCO,CONSTITUIDO DE CHAPAS GALVANIZADAS OU REVESTIDAS COM EPOXY,ESPESSURA DE 4,70MM,PARAFUSOS,PORCAS E FERRAMENTAS NECESSARIAS,COM DIMENSOES EM TORNO DE 9,45M DEVAO E 3,07M DE ALTURA,RECOBRIMENTO MINIMO DE 0,90M E MAXIMODE 4,00M,SOB A INFLUENCIA DO TREM-TIPO RODOVIARIO,EXCLUSIVEANDAIME.ASSENTAMENTO</t>
  </si>
  <si>
    <t>BUEIRO SIMPLES EM ARCO,CONSTITUIDO DE CHAPAS GALVANIZADAS OU REVESTIDAS COM EPOXY,ESPESSURA DE 4,70MM,PARAFUSOS,PORCAS E FERRAMENTAS NECESSARIAS,COM DIMENSOES EM TORNO DE 9,86M DEVAO E 6,07M DE ALTURA,RECOBRIMENTO MINIMO DE 0,90M E MAXIMODE 4,00M,SOB A INFLUENCIA DO TREM-TIPO RODOVIARIO,EXCLUSIVEANDAIME.ASSENTAMENTO</t>
  </si>
  <si>
    <t>BUEIRO SIMPLES EM ARCO,CONSTITUIDO DE CHAPAS GALVANIZADAS OU REVESTIDAS COM EPOXY,ESPESSURA DE 6,30MM,PARAFUSOS,PORCAS E FERRAMENTAS NECESSARIAS,COM DIMENSOES EM TORNO DE 10,77M DE VAO E 3,48M DE ALTURA,RECOBRIMENTO MINIMO DE 1,20M E MAXIMO DE 4,00M,SOB A INFLUENCIA DO TREM-TIPO RODOVIARIO,EXCLUSIVE ANDAIME.ASSENTAMENTO</t>
  </si>
  <si>
    <t>BUEIRO SIMPLES EM ARCO,CONSTITUIDO DE CHAPAS GALVANIZADAS OU REVESTIDAS COM EPOXY,ESPESSURA DE 6,30MM,PARAFUSOS,PORCAS E FERRAMENTAS NECESSARIAS,COM DIMENSOES EM TORNO DE 10,97M DE VAO E 6,53M DE ALTURA,RECOBRIMENTO MINIMO DE 1,20M E MAXIMO DE 4,50M,SOB A INFLUENCIA DO TREM-TIPO RODOVIARIO,EXCLUSIVE ANDAIME.ASSENTAMENTO</t>
  </si>
  <si>
    <t>BUEIRO SIMPLES EM ARCO,CONSTITUIDO DE CHAPAS GALVANIZADAS OU REVESTIDAS COM EPOXY,ESPESSURA DE 6,30MM,PARAFUSOS,PORCAS E FERRAMENTAS NECESSARIAS,COM DIMENSOES EM TORNO DE 11,58M DE VAO E 7,16M DE ALTURA,RECOBRIMENTO MINIMO DE 1,20M E MAXIMO DE 4,50M,SOB A INFLUENCIA DO TREM-TIPO RODOVIARIO,EXCLUSIVE ANDAIME.ASSENTAMENTO</t>
  </si>
  <si>
    <t>BUEIRO SIMPLES EM ARCO,CONSTITUIDO DE CHAPAS GALVANIZADAS OU REVESTIDAS COM EPOXY,ESPESSURA DE 6,30MM,PARAFUSOS,PORCAS E FERRAMENTAS NECESSARIAS,COM DIMENSOES EM TORNO DE 11,78M DE VAO E 4,80M DE ALTURA,RECOBRIMENTO MINIMO DE 1,20M E MAXIMO DE 4,50M,SOB A INFLUENCIA DO TREM-TIPO RODOVIARIO,EXCLUSIVE ANDAIME.ASSENTAMENTO</t>
  </si>
  <si>
    <t>TUNNEL LINER,PARA PROCESSO NAO DESTRUTIVO,CIRCULAR,CONSTITUIDO DE CHAPAS GALVANIZADAS OU REVESTIDAS COM EPOXY,ESPESSURADE 2,70MM,DIAMETRO DE 1,20M,PARAFUSOS, PORCAS E FERRAMENTASNECESSARIAS,RECOBRIMENTO MINIMO DE 1,20M E MAXIMO DE 12,90M,SOB A INFLUENCIA DO TREM-TIPO RODOVIARIO,EXCLUSIVE ANDAIME E ESCAVACAO DENTRO DO TUNEL.ASSENTAMENTO</t>
  </si>
  <si>
    <t>TUNNEL LINER,PARA PROCESSO NAO DESTRUTIVO,CIRCULAR,CONSTITUIDO DE CHAPAS GALVANIZADAS OU REVESTIDAS COM EPOXY,ESPESSURADE 2,70MM,DIAMETRO DE 1,60M,PARAFUSOS, PORCAS E FERRAMENTASNECESSARIAS,RECOBRIMENTO MINIMO DE 1,20M E MAXIMO DE 9,60M,SOB A INFLUENCIA DO TREM-TIPO RODOVIARIO,EXCLUSIVE ANDAIME E ESCAVACAO DENTRO DO TUNEL.ASSENTAMENTO</t>
  </si>
  <si>
    <t>TUNNEL LINER,PARA PROCESSO NAO DESTRUTIVO,CIRCULAR,CONSTITUIDO DE CHAPAS GALVANIZADAS OU REVESTIDAS COM EPOXY,ESPESSURADE 2,70MM,DIAMETRO DE 2,00M,PARAFUSOS, PORCAS E FERRAMENTASNECESSARIAS,RECOBRIMENTO MINIMO DE 1,50M E MAXIMO DE 7,70M,SOB A INFLUENCIA DO TREM-TIPO RODOVIARIO,EXCLUSIVE ANDAIME E ESCAVACAO DENTRO DO TUNEL.ASSENTAMENTO</t>
  </si>
  <si>
    <t>TUNNEL LINER,PARA PROCESSO NAO DESTRUTIVO,CIRCULAR,CONSTITUIDO DE CHAPAS GALVANIZADAS OU REVESTIDAS COM EPOXY,ESPESSURADE 2,70MM,DIAMETRO DE 2,40M,PARAFUSOS, PORCAS E FERRAMENTASNECESSARIAS,RECOBRIMENTO MINIMO DE 1,90M E MAXIMO DE 6,40M,SOB A INFLUENCIA DO TREM-TIPO RODOVIARIO,EXCLUSIVE ANDAIME E ESCAVACAO DENTRO DO TUNEL.ASSENTAMENTO</t>
  </si>
  <si>
    <t>TUNNEL LINER,PARA PROCESSO NAO DESTRUTIVO,CIRCULAR,CONSTITUIDO DE CHAPAS GALVANIZADAS OU REVESTIDAS COM EPOXY,ESPESSURADE 2,70MM,DIAMETRO DE 2,80M,PARAFUSOS, PORCAS E FERRAMENTASNECESSARIAS,RECOBRIMENTO MINIMO DE 2,20M E MAXIMO DE 5,50M,SOB A INFLUENCIA DO TREM-TIPO RODOVIARIO,EXCLUSIVE ANDAIME E ESCAVACAO DENTRO DO TUNEL.ASSENTAMENTO</t>
  </si>
  <si>
    <t>TUNNEL LINER,PARA PROCESSO NAO DESTRUTIVO,CIRCULAR,CONSTITUIDO DE CHAPAS GALVANIZADAS OU REVESTIDAS COM EPOXY,ESPESSURADE 2,70MM,DIAMETRO DE 3,20M,PARAFUSOS, PORCAS E FERRAMENTASNECESSARIAS,RECOBRIMENTO MINIMO DE 2,40M E MAXIMO DE 4,80M,SOB A INFLUENCIA DO TREM-TIPO RODOVIARIO,EXCLUSIVE ANDAIME E ESCAVACAO DENTRO DO TUNEL.ASSENTAMENTO</t>
  </si>
  <si>
    <t>TUNNEL LINER,PARA PROCESSO NAO DESTRUTIVO,CIRCULAR,CONSTITUIDO DE CHAPAS GALVANIZADAS OU REVESTIDAS COM EPOXY,ESPESSURADE 2,70MM,DIAMETRO DE 3,60M,PARAFUSOS, PORCAS E FERRAMENTASNECESSARIAS,RECOBRIMENTO MINIMO DE 2,60M E MAXIMO DE 4,30M,SOB A INFLUENCIA DO TREM-TIPO RODOVIARIO,EXCLUSIVE ANDAIME E ESCAVACAO DENTRO DO TUNEL.ASSENTAMENTO</t>
  </si>
  <si>
    <t>TUNNEL LINER,PARA PROCESSO NAO DESTRUTIVO,CIRCULAR,CONSTITUIDO DE CHAPAS GALVANIZADAS OU REVESTIDAS COM EPOXY,ESPESSURADE 3,40MM,DIAMETRO DE 4,00M,PARAFUSOS, PORCAS E FERRAMENTASNECESSARIAS,RECOBRIMENTO MINIMO DE 2,80M E MAXIMO DE 4,60M,SOB A INFLUENCIA DO TREM-TIPO RODOVIARIO,EXCLUSIVE ANDAIME E ESCAVACAO DENTRO DO TUNEL.ASSENTAMENTO</t>
  </si>
  <si>
    <t>TUNNEL LINER,PARA PROCESSO NAO DESTRUTIVO,CIRCULAR,CONSTITUIDO DE CHAPAS GALVANIZADAS OU REVESTIDAS COM EPOXY,ESPESSURADE 4,70MM,DIAMETRO DE 4,40M,PARAFUSOS, PORCAS E FERRAMENTASNECESSARIAS,RECOBRIMENTO MINIMO DE 3,00M E MAXIMO DE 5,20M,SOB A INFLUENCIA DO TREM-TIPO RODOVIARIO,EXCLUSIVE ANDAIME E ESCAVACAO DENTRO DO TUNEL.ASSENTAMENTO</t>
  </si>
  <si>
    <t>TUNNEL LINER,PARA PROCESSO NAO DESTRUTIVO,CIRCULAR,CONSTITUIDO DE CHAPAS GALVANIZADAS OU REVESTIDAS COM EPOXY,ESPESSURADE 6,30MM,DIAMETRO DE 4,80M,PARAFUSOS, PORCAS E FERRAMENTASNECESSARIAS,RECOBRIMENTO MINIMO DE 3,20M E MAXIMO DE 5,80M,SOB A INFLUENCIA DO TREM-TIPO RODOVIARIO,EXCLUSIVE ANDAIME E ESCAVACAO DENTRO DO TUNEL.ASSENTAMENTO</t>
  </si>
  <si>
    <t>BRITAGEM DE ROCHA,APROVEITAMENTO DA ESCAVACAO DE MATERIAL DE 3ª CATEGORIA,PARA IMPLANTACAO OU ALARGAMENTO DE RODOVIAS,EXCLUSIVE O TRANSPORTE DO BRITADOR,INCLUSIVE ESCAVACAO(POR M3DE PEDRA BRITADA)</t>
  </si>
  <si>
    <t>EXTRACAO DE ROCHA EM EXPLORACAO DE PEDREIRA,EXCLUSIVE BRITAGEM</t>
  </si>
  <si>
    <t>FRAGMENTACAO,CARGA,TRANSPORTE E BRITAGEM DE ROCHA JA EXTRAIDA,EM EXPLORACAO DE PEDREIRA,EXCLUSIVE TRANSPORTE DO BRITADOR(POR M3 DE PEDRA BRITADA)</t>
  </si>
  <si>
    <t>EXTRACAO DE AREIA DE RIO,POR MEIO DE DRAGAGEM,INCLUSIVE CARGA,SENDO O CUSTO REFERIDO AO VOLUME DO CAMINHAO</t>
  </si>
  <si>
    <t>AREIA,INCLUSIVE TRANPORTE,PARA REGIAO METROPOLITANA DO RIO DE JANEIRO.FORNECIMENTO</t>
  </si>
  <si>
    <t>CASCALHINHO(PEDRA ZERO),INCLUSIVE TRANSPORTE,PARA REGIAO METROPOLITANA DO RIO DE JANEIRO.FORNECIMENTO</t>
  </si>
  <si>
    <t>PEDRA BRITADA Nº1,INCLUSIVE TRANSPORTE,PARA REGIAO METROPOLITANA DO RIO DE JANEIRO.FORNECIMENTO</t>
  </si>
  <si>
    <t>PEDRA BRITADA Nº2,INCLUSIVE TRANSPORTE,PARA REGIAO METROPOLITANA DO RIO DE JANEIRO.FORNECIMENTO</t>
  </si>
  <si>
    <t>PEDRA BRITADA Nº3,INCLUSIVE TRANSPORTE,PARA REGIAO METROPOLITANA DO RIO DE JANEIRO.FORNECIMENTO</t>
  </si>
  <si>
    <t>BRITA CORRIDA,INCLUSIVE TRANSPORTE,PARA REGIAO METROPOLITANA DO RIO DE JANEIRO.FORNECIMENTO</t>
  </si>
  <si>
    <t>PO-DE-PEDRA, INCLUSIVE TRANSPORTE PARA REGIAO METROPOLITANADO RIO DE JANEIRO.FORNECIMENTO</t>
  </si>
  <si>
    <t>BRITA GRADUADA,INCLUSIVE TRANSPORTE,PARA REGIAO METROPOLITANA DO RIO DE JANEIRO.FORNECIMENTO</t>
  </si>
  <si>
    <t>BRITA GRADUADA COM ADICAO DE 1% DE CIMENTO,INCLUSIVE TRANSPORTE,PARA REGIAO METROPOLITANA DO RIO DE JANEIRO.FORNECIMENTO</t>
  </si>
  <si>
    <t>PEDRA-DE-MAO,INCLUSIVE TRANSPORTE,PARA REGIAO METROPOLITANADO RIO DE JANEIRO.FORNECIMENTO</t>
  </si>
  <si>
    <t>PO-DE-PEDRA,SEM CONSIDERAR O TRANSPORTE DA PEDREIRA ATE O LOCAL DE UTILIZACAO,INCLUSIVE CARGA NO CAMINHAO.FORNECIMENTO</t>
  </si>
  <si>
    <t>CONCRETO BETUMINOSO USINADO A QUENTE,EXCLUSIVE FORNECIMENTODO CAP.PREPARO E FORNECIMENTO</t>
  </si>
  <si>
    <t>CONCRETO BETUMINOSO USINADO A QUENTE,EXCLUSIVE PREPARO,INCLUSIVE TRANSPORTE.CUSTO SOMENTE DOS MATERIAIS.FORNECIMENTO</t>
  </si>
  <si>
    <t>CONCRETO BETUMINOSO USINADO A QUENTE,MASSA MUITO FINA.PREPARO E FORNECIMENTO</t>
  </si>
  <si>
    <t>CONCRETO BETUMINOSO USINADO A QUENTE,MASSA MUITO FINA.FORNECIMENTO,EXCLUSIVE PREPARO</t>
  </si>
  <si>
    <t>LAMA ASFALTICA,FINA,INCLUSIVE TRANSPORTE.CUSTO SOMENTE DOS MATERIAIS.FORNECIMENTO</t>
  </si>
  <si>
    <t>LAMA ASFALTICA,GROSSA,INCLUSIVE TRANSPORTE.CUSTO SOMENTE DOS MATERIAIS.FORNECIMENTO</t>
  </si>
  <si>
    <t>CAMADA POROSA DE ATRITO EM CBUQ,MODIFICADO POR POLIMERO,INCLUSIVE TRANSPORTE.CUSTO SOMENTE DOS MATERIAIS.FORNECIMENTO</t>
  </si>
  <si>
    <t>CONCRETO BETUMINOSO USINADO A QUENTE TIPO "BINDER",EXCLUSIVE PREPARO,INCLUSIVE TRANSPORTE.CUSTO SOMENTE DOS MATERIAIS.FORNECIMENTO</t>
  </si>
  <si>
    <t>IMPRIMACAO,INCLUSIVE TRANSPORTE.CUSTO SOMENTE DOS MATERIAIS.FORNECIMENTO</t>
  </si>
  <si>
    <t>PINTURA DE LIGACAO,INCLUSIVE TRANSPORTE.CUSTO SOMENTE DOS MATERIAIS.FORNECIMENTO</t>
  </si>
  <si>
    <t>TRATAMENTO SUPERFICIAL SIMPLES,INCLUSIVE TRANSPORTE.CUSTO SOMENTE DOS MATERIAIS.FORNECIMENTO</t>
  </si>
  <si>
    <t>TRATAMENTO SUPERFICIAL DUPLO,UTILIZANDO ESCORIA DE ACIARIA.CUSTO SOMENTE DOS MATERIAIS,EXCLUSIVE TRANSPORTE DA ESCORIA DE ACIARIA.FORNECIMENTO</t>
  </si>
  <si>
    <t>TRATAMENTO SUPERFICIAL DUPLO,INCLUSIVE TRANSPORTE.CUSTO SOMENTE DOS MATERIAIS.FORNECIMENTO</t>
  </si>
  <si>
    <t>TRATAMENTO SUPERFICIAL TRIPLO,INCLUSIVE TRANSPORTE.CUSTO SOMENTE DOS MATERIAIS.FORNECIMENTO</t>
  </si>
  <si>
    <t>EMULSAO ASFALTICA CATIONICA,TIPO RR-2C,INCLUSIVE TRANSPORTE.CUSTO SOMENTE DOS MATERIAIS.FORNECIMENTO</t>
  </si>
  <si>
    <t>EMULSAO ASFALTICA CATIONICA,TIPO RL-1C,INCLUSIVE TRANSPORTE.CUSTO SOMENTE DOS MATERIAIS.FORNECIMENTO</t>
  </si>
  <si>
    <t>EMULSAO ASFALTICA CATIONICA RR-1C,INCLUSIVE TRANSPORTE.CUSTO SOMENTE DOS MATERIAIS.FORNECIMENTO</t>
  </si>
  <si>
    <t>EMULSAO ASFALTICA CATIONICA,TIPO RM-1C,INCLUSIVE TRANSPORTE.CUSTO SOMENTE DOS MATERIAIS.FORNECIMENTO</t>
  </si>
  <si>
    <t>ASFALTO DILUIDO,TIPO CM-30,INCLUSIVE TRANSPORTE.CUSTO SOMENTE DOS MATERIAIS.FORNECIMENTO</t>
  </si>
  <si>
    <t>MATERIAL BETUMINOSO,TIPO CIMENTO ASFALTICO CAP-30/45,INCLUSIVE TRANSPORTE.CUSTO SOMENTE DOS MATERIAIS.FORNECIMENTO</t>
  </si>
  <si>
    <t>MATERIAL BETUMINOSO,TIPO CIMENTO ASFALTICO CAP-50/70,INCLUSIVE TRANSPORTE.FORNECIMENTO</t>
  </si>
  <si>
    <t>PINTURA COM CAL,DE GUARDA-CORPO,GUARDA-RODA E MURETA DE PROTECAO EM PONTES E VIADUTOS,MEDIDA PELO DOBRO DA AREA TOTAL(LARGURA X ALTURA)</t>
  </si>
  <si>
    <t>PO-DE-BORRACHA GRANULADO(DENSIDADE ENTRE 0,3 E 0,4),INCLUSIVE TRANSPORTE PARA REGIAO METROPOLITANA DO RIO DE JANEIRO.FORNECIMENTO</t>
  </si>
  <si>
    <t>PINTURA COM TINTA A BASE DE PVA,DE GUARDA-CORPO,GUARDA-RODAE MURETA DE PROTECAO EM PONTES E VIADUTOS,MEDIDA PELO DOBRODA AREA TOTAL(LARGURA X ALTURA)</t>
  </si>
  <si>
    <t>DEFENSAS METALICAS:RECUPERACAO E ASSENTAMENTO COM RETIRADA,PINTURA EM 2 DEMAOS E POSTERIOR RECOLOCACAO</t>
  </si>
  <si>
    <t>EMULSAO ASFALTICA CATIONICA,TIPO RR-2C,EXCLUSIVE TRANSPORTE.CUSTO SOMENTE DOS MATERIAIS.FORNECIMENTO</t>
  </si>
  <si>
    <t>EMULSAO ASFALTICA CATIONICA,TIPO RL-1C,EXCLUSIVE TRANSPORTE.CUSTO SOMENTE DOS MATERIAIS.FORNECIMENTO</t>
  </si>
  <si>
    <t>EMULSAO ASFALTICA CATIONICA,TIPO RR-1C,EXCLUSIVE TRANSPORTE.CUSTO SOMENTE DOS MATERIAIS.FORNECIMENTO</t>
  </si>
  <si>
    <t>EMULSAO ASFALTICA CATIONICA,TIPO RM-1C,EXCLUSIVE TRANSPORTE.CUSTO SOMENTE DOS MATERIAIS.FORNECIMENTO</t>
  </si>
  <si>
    <t>ASFALTO DILUIDO,TIPO CM-30,EXCLUSIVE TRANSPORTE.CUSTO SOMENTE DOS MATERIAIS.FORNECIMENTO</t>
  </si>
  <si>
    <t>MATERIAL BETUMINOSO,TIPO CIMENTO ASFALTICO CAP-30/45,EXCLUSIVE TRANSPORTE.CUSTO SOMENTE DOS MATERIAIS.FORNECIMENTO</t>
  </si>
  <si>
    <t>MATERIAL BETUMINOSO,TIPO CIMENTO ASFALTICO CAP-50/70,EXCLUSIVE TRANSPORTE.CUSTO SOMENTE DOS MATERIAIS.FORNECIMENTO</t>
  </si>
  <si>
    <t>CASCALHINHO (PEDRA ZERO) PARA REGIAO DE CAMPOS,EXCLUSIVE TRANSPORTE,INCLUSIVE CARGA NO CAMINHAO.FORNECIMENTO</t>
  </si>
  <si>
    <t>PEDRA BRITADA 1,2 E 3 PARA REGIAO DE CAMPOS,EXCLUSIVE TRANPORTE,INCLUSIVE CARGA NO CAMINHAO.FORNECIMENTO</t>
  </si>
  <si>
    <t>BRITA CORRIDA PARA REGIAO DE CAMPOS,EXCLUSIVE TRANSPORTE,INCLUSIVE CARGA NO CAMINHAO.FORNECIMENTO</t>
  </si>
  <si>
    <t>PO-DE-PEDRA,PARA REGIAO DE CAMPOS,EXCLUSIVE TRANSPORTE,INCLUSIVE CARGA NO CAMINHAO.FORNECIMENTO</t>
  </si>
  <si>
    <t>PEDRA-DE-MAO PARA REGIAO DE CAMPOS,EXCLUSIVE TRANSPORTE,INCLUSIVE CARGA NO CAMINHAO.FORNECIMENTO</t>
  </si>
  <si>
    <t>AREIA PARA A REGIAO DE CAMPOS DOS GOYTACAZES,EXCLUSIVE TRANSPORTE,INCLUSIVE CARGA NO CAMINHAO.FORNECIMENTO</t>
  </si>
  <si>
    <t>CASCALHINHO (PEDRA ZERO) PARA REGIAO DE ITAPERUNA,EXCLUSIVETRANSPORTE,INCLUSIVE CARGA NO CAMINHAO.FORNECIMENTO</t>
  </si>
  <si>
    <t>PEDRA BRITADA 1 PARA REGIAO DE ITAPERUNA,EXCLUSIVE TRANSPORTE,INCLUSIVE CARGA NO CAMINHAO.FORNECIMENTO</t>
  </si>
  <si>
    <t>PO-DE-PEDRA PARA REGIAO DE ITAPERUNA,EXCLUSIVE TRANSPORTE,INCLUSIVE CARGA NO CAMINHAO.FORNECIMENTO</t>
  </si>
  <si>
    <t>PEDRA-DE-MAO PARA REGIAO DE ITAPERUNA,EXCLUSIVE TRANSPORTE,INCLUSIVE CARGA NO CAMINHAO.FORNECIMENTO</t>
  </si>
  <si>
    <t>AREIA PARA A REGIAO DE ITAPERUNA,EXCLUSIVE TRANSPORTE,INCLUSIVE CARGA NO CAMINHAO.FORNECIMENTO</t>
  </si>
  <si>
    <t>CASCALHINHO (PEDRA ZERO) PARA REGIAO DE MACAE,EXCLUSIVE TRANSPORTE,INCLUSIVE CARGA NO CAMINHAO.FORNECIMENTO</t>
  </si>
  <si>
    <t>PEDRA BRITADA 1, 2 E 3 PARA REGIAO DE MACAE,EXCLUSIVE TRANSPORTE,INCLUSIVE CARGA NO CAMINHAO.FORNECIMENTO</t>
  </si>
  <si>
    <t>BRITA CORRIDA PARA REGIAO DE MACAE,EXCLUSIVE TRANSPORTE,INCLUSIVE CARGA NO CAMINHAO.FORNECIMENTO</t>
  </si>
  <si>
    <t>PO-DE-PEDRA PARA REGIAO DE MACAE,EXCLUSIVE TRANSPORTE,INCLUSIVE CARGA NO CAMINHAO.FORNECIMENTO</t>
  </si>
  <si>
    <t>PEDRA-DE-MAO PARA REGIAO DE MACAE,EXCLUSIVE TRANSPORTE,INCLUSIVE CARGA NO CAMINHAO.FORNECIMENTO</t>
  </si>
  <si>
    <t>AREIA PARA A REGIAO DE MACAE,EXCLUSIVE TRANSPORTE,INCLUSIVECARGA NO CAMINHAO.FORNECIMENTO</t>
  </si>
  <si>
    <t>CASCALHINHO (PEDRA ZERO) PARA REGIAO DE NOVA FRIBURGO,EXCLUSIVE TRANSPORTE,INCLUSIVE CARGA NO CAMINHAO.FORNECIMENTO</t>
  </si>
  <si>
    <t>PEDRA BRITADA 1, 2 E 3 PARA REGIAO DE NOVA FRIBURGO,EXCLUSIVE TRANSPORTE,INCLUSIVE CARGA NO CAMINHAO.FORNECIMENTO</t>
  </si>
  <si>
    <t>BRITA CORRIDA PARA REGIAO DE NOVA FRIBURGO,EXCLUSIVE TRANSPORTE,INCLUSIVE CARGA NO CAMINHAO.FORNECIMENTO</t>
  </si>
  <si>
    <t>PO-DE-PEDRA PARA REGIAO DE NOVA FRIBURGO,EXCLUSIVE TRANSPORTE,INCLUSIVE CARGA NO CAMINHAO.FORNECIMENTO</t>
  </si>
  <si>
    <t>PEDRA-DE-MAO PARA REGIAO DE NOVA FRIBURGO,EXCLUSIVE TRANSPORTE,INCLUSIVE CARGA NO CAMINHAO.FORNECIMENTO</t>
  </si>
  <si>
    <t>AREIA PARA A REGIAO DE NOVA FRIBURGO,EXCLUSIVE TRANSPORTE,INCLUSIVE CARGA NO CAMINHAO.FORNECIMENTO</t>
  </si>
  <si>
    <t>CASCALHINHO (PEDRA ZERO) PARA REGIAO DE BARRA MANSA,EXCLUSIVE TRANSPORTE,INCLUSIVE CARGA NO CAMINHAO.FORNECIMENTO</t>
  </si>
  <si>
    <t>PEDRA BRITADA 1, 2 E 3 PARA REGIAO DE BARRA MANSA,EXCLUSIVETRANSPORTE,INCLUSIVE CARGA NO CAMINHAO.FORNECIMENTO</t>
  </si>
  <si>
    <t>BRITA CORRIDA PARA REGIAO DE BARRA MANSA,EXCLUSIVE TRANSPORTE,INCLUSIVE CARGA NO CAMINHAO.FORNECIMENTO</t>
  </si>
  <si>
    <t>PO-DE-PEDRA PARA REGIAO DE BARRA MANSA,EXCLUSIVE TRANSPORTE,INCLUSIVE CARGA NO CAMINHAO.FORNECIMENTO</t>
  </si>
  <si>
    <t>PEDRA-DE-MAO PARA REGIAO DE BARRA MANSA,EXCLUSIVE TRANSPORTE,INCLUSIVE CARGA NO CAMINHAO.FORNECIMENTO</t>
  </si>
  <si>
    <t>AREIA PARA REGIAO DE BARRA MANSA,EXCLUSIVE TRANSPORTE,INCLUSIVE CARGA NO CAMINHAO.FORNECIMENTO</t>
  </si>
  <si>
    <t>PEDRA BRITADA Nº3 PARA REGIAO METROPOLITANA DO RIO DE JANEIRO,EXCLUSIVE TRANSPORTE,INCLUSIVE CARGA NO CAMINHAO.FORNECIMENTO</t>
  </si>
  <si>
    <t>PEDRA BRITADA Nº2,PARA REGIAO METROPOLITANA DO RIO DE JANEIRO,EXCLUSIVE TRANSPORTE,INCLUSIVE CARGA NO CAMINHAO.FORNECIMENTO</t>
  </si>
  <si>
    <t>PEDRA BRITADA Nº1,PARA REGIAO METROPOLITANA DO RIO DE JANEIRO,EXCLUSIVE TRANSPORTE,INCLUSIVE CARGA NO CAMINHAO.FORNECIMENTO</t>
  </si>
  <si>
    <t>PEDRA BRITADA Nº0,PARA REGIAO METROPOLITANA DO RIO DE JANEIRO,EXCLUSIVE TRANSPORTE,INCLUSIVE CARGA NO CAMINHAO.FORNECIMENTO</t>
  </si>
  <si>
    <t>BRITA CORRIDA PARA REGIAO METROPOLITANA DO RIO DE JANEIRO,EXCLUSIVE TRANSPORTE,INCLUSIVE CARGA NO CAMINHAO.FORNECIMENTO</t>
  </si>
  <si>
    <t>PEDRA-DE-MAO PARA REGIAO METROPOLITANA DO RIO DE JANEIRO,EXCLUSIVE TRANSPORTE,INCLUSIVE CARGA NO CAMINHAO.FORNECIMENTO</t>
  </si>
  <si>
    <t>AREIA PARA REGIAO METROPOLITANA DO RIO DE JANEIRO,EXCLUSIVETRANSPORTE,INCLUSIVE CARGA NO CAMINHAO.FORNECIMENTO</t>
  </si>
  <si>
    <t>PO-DE-PEDRA PARA REGIAO METROPOLITANA DO RIO DE JANEIRO,EXCLUSIVE TRANSPORTE,INCLUSIVE CARGA NO CAMINHAO.FORNECIMENTO</t>
  </si>
  <si>
    <t>CONSTRUCAO DE FAIXA DELIMITADORA (VIBRADOR) EM CONCRETO SIMPLES,INCLUSIVE FORNECIMENTO DOS MATERIAIS</t>
  </si>
  <si>
    <t>SONORIZADOR DE CONCRETO MOLDADO NO LOCAL,MEDINDO (10,5X5,0)M,INCLUSIVE REJUNTAMENTO,BARRAS DE LIGACAO,ESCAVACAO,IMPRIMACAO</t>
  </si>
  <si>
    <t>NARIZ DE INTERSECAO EM CONCRETO SIMPLES,CONFORME PROJETO DER-RJ</t>
  </si>
  <si>
    <t>ONDULACAO EM CONCRETO(QUEBRA-MOLA)MOLDADA NO LOCAL,MEDINDO(10,50X3,70)M, INCLUSIVE REJUNTAMENTO, BARRAS DE LIGACAO, ESCAVACAO E IMPRIMACAO</t>
  </si>
  <si>
    <t>BARREIRA PRE-MOLDADA EXTERNA,EM CONCRETO ARMADO(FCK=25MPA,ACO CA-50),TIPO DER-RJ,MEDINDO 0,15M NO TOPO,0,40M NA BASE E 0,77M DE ALTURA,INCLUINDO FERROS DE LIGACAO E FORNECIMENTO DOS MATERIAIS</t>
  </si>
  <si>
    <t>BARREIRA PRE-MOLDADA EXTERNA,EM CONCRETO ARMADO(FCK=25MPA,ACO CA-50),TIPO DER-RJ,MEDINDO 0,25M NO TOPO,0,40M NA BASE E 1,14M DE ALTURA,INCLUINDO VIGOTA HORIZONTAL,MONTANTE A CADA 1,00M,FERROS DE LIGACAO E FORNECIMENTO DOS MATERIAIS</t>
  </si>
  <si>
    <t>BARREIRA DUPLA PRE-MOLDADA INTERNA(DIVISORIA DE PISTA),EM CONCRETO ARMADO(FCK=25MPA,ACO CA-50),TIPO DER-RJ,MEDINDO 0,15M NO TOPO,0,65M NA BASE E 0,77M DE ALTURA,INCLUINDO FERROS DE LIGACAO E FORNECIMENTO DOS MATERIAIS</t>
  </si>
  <si>
    <t>BARREIRA PRE-MOLDADA EXTERNA,EM CONCRETO ARMADO(FCK=25MPA,ACO CA-50),FIXADA EM SOLO TIPO DER-RJ,MEDINDO 0,15M NO TOPO,0,40M NA BASE E 1,47M DE ALTURA TOTAL(SENDO PARTE ENTERRADA),TENDO SAPATA LATERAL DE CONCRETO ARMADO,CONCRETADA NO LOCAL,COM 1,50M DE LARGURA,INCLUSIVE FORNECIMENTO DOS MATERIAIS,EXCLUSIVE BERCOS</t>
  </si>
  <si>
    <t>BARREIRA PRE-MOLDADA EXTERNA,EM CONCRETO ARMADO(FCK=25MPA,ACO CA-50),FIXADA EM SOLO,TIPO DER-RJ,MEDINDO 0,25M NO TOPO,0,40M NA BASE E 2,34M DE ALTURA TOTAL(SENDO PARTE ENTERRADA),INCLUINDO VIGOTAS HORIZONTAIS,MONTANTES A CADA 1,00M,TENDO SAPATA LATERAL DE CONCRETO ARMADO,CONCRETADA NO LOCAL,C/0,60MDE LARGURA,INCLUSIVE FORNECIMENTO DOS MATERIAIS,EXCL.BERCOS</t>
  </si>
  <si>
    <t>BARREIRA DUPLA PRE-MOLDADA INTERNA(DIVISORIA DE PISTA),EM CONCRETO ARMADO(FCK=25MPA,ACO CA-50),FIXADA EM SOLO,TIPO DER-RJ,MEDINDO 0,15M NO TOPO,0,65M NA BASE E 1,27M DE ALTURA TOTAL(SENDO PARTE ENTERRADA),TENDO SAPATAS LATERIAIS DE CONCRETO ARMADO COM 0,50M DE LARGURA,CONCRETADA NO LOCAL,INCLUSIVE FORNECIMENTO DOS MATERIAIS,EXCLUSIVE BERCOS</t>
  </si>
  <si>
    <t>GUARDA-CORPO EM CONCRETO ARMADO(FCK=15MPA,ACO CA-50),FORMADO POR QUADROS RETANGULARES DE 1,90X0,50M SUSTENTADOS POR DOIS MONTANTES DE 0,85M DE ALTURA,INCLUSIVE FORNECIMENTO DOS MATERIAIS E ELEMENTOS DE FIXACAO NA PONTE</t>
  </si>
  <si>
    <t>GUARDA-CORPO EM PILARES DE CONCRETO E BARRA DE ACO HORIZONTAIS DE 1.1/2" DE ACO GALVANIZADO</t>
  </si>
  <si>
    <t>GUARDA-CORPO COM 0,90M DE ALTURA,FORMADO POR DUAS LINHAS DETUBO DE PVC DE 75MM,APOIADOS EM MONTANTES DE CONCRETO A CADA2,0M</t>
  </si>
  <si>
    <t>MURETA DIVISORIA DE TRAFEGO,EM CONCRETO SIMPLES,TIPO AVENIDA BRASIL,COM A FORMA EXECUTADA EM CHAPAS DE MADEIRA COMPENSADA DE 14MM RESINADA E DE 20MM PLASTIFICADA,INCLUSIVE FORNECIMENTO DOS MATERIAIS</t>
  </si>
  <si>
    <t>MURETA DIVISORIA DE TRAFEGO,EM CONCRETO SIMPLES,TIPO AVENIDA BRASIL,INCLUSIVE FORNECIMENTO DOS MATERIAIS,EXCLUSIVE FORMA</t>
  </si>
  <si>
    <t>FORMA METALICA PARA MURETA DIVISORIA DE TRAFEGO,TIPO AVENIDA BRASIL(ITEM 20.180.0001),INCLUSIVE RETIRADA DA MESMA E DO ESCORAMENTO,ADIMITINDO-SE ATE 25 VEZES A UTILIZACAO</t>
  </si>
  <si>
    <t>PROTECAO DE ESCORAMENTO PARA "LATERAL DE PISTA" (NAVIO),MEDINDO 1,50M DE LARGURA,1,50M DE ALTURA,0,30M DE ESPESSURA DE PAREDE E 16,00M DE COMPRIMENTO UTILIZANDO CONCRETO E TRILHO,CONFORME DESENHO DO DER-RJ</t>
  </si>
  <si>
    <t>PROTECAO DE ESCORAMENTO PARA "CENTRO DE PISTA" (NAVIO),MEDINDO 3,00M DE LARGURA,1,50M DE ALTURA,0,30M DE ESPESSURA DE PAREDE E 16,00M DE COMPRIMENTO UTILIZANDO CONCRETO E TRILHO,CONFORME DESENHO DO DER-RJ</t>
  </si>
  <si>
    <t>PROTECAO PARA VEICULOS,EM VERGALHOES,PRESOS A ESTRUTURA EXISTENTE,TELA DE ACO (MALHA Nº12 DE 8X8CM) E LONA DE PLASTICO(POLIETILENO),REAPROVEITAMENTO DA TELA DE ACO 4 VEZES E DOPLASTICO 2 VEZES</t>
  </si>
  <si>
    <t>PONTE BRANCA,EM MADEIRA DE LEI,SOBRE ESTACAS DE EUCALIPTO.FORNECIMENTO,COLOCACAO E ARRANCAMENTO</t>
  </si>
  <si>
    <t>ASSENTAMENTO DE POSTE DE CONCRETO,CIRCULAR,RETO DE 9,00M,COM CABECA DE CONCRETO,EXCLUSIVE FORNECIMENTO DO POSTE E DA CABECA</t>
  </si>
  <si>
    <t>ASSENTAMENTO DE POSTE DE CONCRETO,CIRCULAR,RETO DE 11,00M,COM CABECA DE CONCRETO,EXCLUSIVE FORNECIMENTO DO POSTE E DA CABECA</t>
  </si>
  <si>
    <t>ASSENTAMENTO DE POSTE DE CONCRETO,CIRCULAR,RETO DE 12,00M COM CABECA DE CONCRETO,EXCLUSIVE FORNECIMENTO DO POSTE E DA CABECA</t>
  </si>
  <si>
    <t>ASSENTAMENTO DE POSTE DE CONCRETO,CIRCULAR,RETO DE 13,00M,COM CABECA DE CONCRETO,EXCLUSIVE FORNECIMENTO DO POSTE E DA CABECA</t>
  </si>
  <si>
    <t>ASSENTAMENTO DE POSTE DE CONCRETO,CIRCULAR,RETO DE 17,00M,COM CABECA DE CONCRETO,EXCLUSIVE FORNECIMENTO DO POSTE E DA CABECA</t>
  </si>
  <si>
    <t>ASSENTAMENTO DE POSTE RETO,DE ACO DE 3,50 ATE 6,00M,COM ENGASTAMENTO DA PARTE INFERIOR DA COLUNA DIRETAMENTE NO SOLO,EXCLUSIVE FORNECIMENTO DO POSTE</t>
  </si>
  <si>
    <t>ASSENTAMENTO DE POSTE RETO,DE ACO DE 7,00 ATE 11,00M,COM ENGASTAMENTO DA PARTE INFERIOR DA COLUNA DIRETAMENTE NO SOLO,EXCLUSIVE FORNECIMENTO DO POSTE</t>
  </si>
  <si>
    <t>ASSENTAMENTO DE POSTE RETO,DE ACO DE 13,00 ATE 20,00M,COM ENGASTAMENTO DA PARTE INFERIOR DA COLUNA DIRETAMENTE NO SOLO,EXCLUSIVE FORNECIMENTO DO POSTE</t>
  </si>
  <si>
    <t>ASSENTAMENTO DE POSTE CURVO,DE ACO DE 7,00M,DE 1 BRACO,COM ENGASTAMENTO DA PARTE INFERIOR DA COLUNA DIRETAMENTE NO SOLO,EXCLUSIVE FORNECIMENTO DO POSTE</t>
  </si>
  <si>
    <t>ASSENTAMENTO DE POSTE CURVO,DE ACO DE 7,00M,DE 2 BRACOS,COMENGASTAMENTO DA PARTE INFERIOR DA COLUNA DIRETAMENTE NO SOLO,EXCLUSIVE FORNECIMENTO DO POSTE</t>
  </si>
  <si>
    <t>ASSENTAMENTO DE POSTE CURVO,DE ACO DE 8,00 ATE 12,00M,DE 1 BRACO,COM ENGASTAMENTO DA PARTE INFERIOR DA COLUNA DIRETAMENTE NO SOLO,EXCLUSIVE FORNECIMENTO DO POSTE</t>
  </si>
  <si>
    <t>ASSENTAMENTO DE POSTE CURVO,DE ACO DE 8,00 ATE 12,00M,DE 2 BRACOS,COM ENGASTAMENTO DA PARTE INFERIOR DA COLUNA DIRETAMENE NO SOLO,EXCLUSIVE FORNECIMENTO DO POSTE</t>
  </si>
  <si>
    <t>ASSENTAMENTO DE POSTE DE MADEIRA CIRCULAR DE 7,00M ATE 11,00M,EXCLUSIVE FORNECIMENTO DO POSTE</t>
  </si>
  <si>
    <t>ASSENTAMENTO DE POSTE DE CONCRETO,CIRCULAR RETO DE 23,00M,EM FUNDACAO ESPECIAL,EXCLUSIVE FUNDACAO E FORNECIMENTO DO POSTE</t>
  </si>
  <si>
    <t>ASSENTAMENTO DE POSTE DE CONCRETO,CIRCULAR RETO DE 33,00M,EM FUNDACAO ESPECIAL,EXCLUSIVE FUNDACAO E FORNECIMENTO DO POSTE</t>
  </si>
  <si>
    <t>ASSENTAMENTO DE POSTE RETO,DE ACO DE 3,50 ATE 6,00M,COM FLANGE DE ACO SOLDADO NA SUA BASE,FIXADO POR PARAFUSOS CHUMBADORES ENGASTADOS EM FUNDACAO DE CONCRETO,EXCLUSIVE FUNDACAO EFORNECIMENTO DO POSTE</t>
  </si>
  <si>
    <t>ASSENTAMENTO DE POSTE RETO,DE ACO DE 7,00 ATE 9,00M,COM FLANGE DE ACO SOLDADO NA SUA BASE,FIXADO POR PARAFUSOS CHUMBADORRES ENGASTADOS EM FUNDACAO DE CONCRETO,EXCLUSIVE FUNDACAO E FORNECIMENTO DO POSTE</t>
  </si>
  <si>
    <t>ASSENTAMENTO DE POSTE RETO,DE ACO DE 13,00 ATE 20,00M,COM FLANGE DE ACO SOLDADO NA SUA BASE,FIXADO POR PARAFUSOS CHUMBADORES ENGASTADOS EM FUNDACAO DE CONCRETO,EXCLUSIVE FUNDACAO E FORNECIMENTO DO POSTE</t>
  </si>
  <si>
    <t>ASSENTAMENTO DE POSTE CURVO,DE 1 BRACO,DE ACO DE 8,00 ATE 9,00M,COM FLANGE DE ACO SOLDADO NA SUA BASE,FIXADO POR PARAFUSOS CHUMBADORES ENGASTADOS EM FUNDACAO DE CONCRETO,EXCLUSIVEFUNDACAO E FORNECIMENTO DO POSTE</t>
  </si>
  <si>
    <t>ASSENTAMENTO DE POSTE CURVO,DE 1 BRACO,DE ACO DE 10,00 ATE 12,00M,COM FLANGE DE ACO SOLDADO NA SUA BASE,FIXADO POR PARAFUSOS CHUMBADORES ENGASTADOS EM FUNDACAO DE CONCRETO,EXCLUSIVE FUNDACAO E FORNECIMENTO DO POSTE</t>
  </si>
  <si>
    <t>ASSENTAMENTO DE POSTE CURVO,DE 2 BRACOS,DE ACO DE 8,00 ATE 9,00M,COM FLANGE DE ACO SOLDADO NA SUA BASE,FIXADO POR PARAFUSOS CHUMBADORES ENGASTADOS EM FUNDACAO DE CONCRETO,EXCLUSIVE FUNDACAO E FORNECIMENTO DO POSTE</t>
  </si>
  <si>
    <t>ASSENTAMENTO DE POSTE CURVO,DE 2 BRACOS,DE ACO DE 10,00 ATE12,00M,COM FLANGE DE ACO SOLDADO NA SUA BASE,FIXADO POR PARAFUSOS CHUMBADORES ENGASTADOS EM FUNDACAO DE CONCRETO,EXCLUSIVE FUNDACAO E FORNECIMENTO DO POSTE</t>
  </si>
  <si>
    <t>POSTE DE CONCRETO COM SECAO CIRCULAR,RETO,COM 9,00M DE COMPRIMENTO,TIPO LEVE,EXCLUSIVE TRANSPORTE.FORNECIMENTO</t>
  </si>
  <si>
    <t>POSTE DE CONCRETO COM SECAO CIRCULAR,RETO,COM 11,00M DE COMPRIMENTO,TIPO LEVE,EXCLUSIVE TRANSPORTE.FORNECIMENTO</t>
  </si>
  <si>
    <t>POSTE DE CONCRETO COM SECAO CIRCULAR,RETO,COM 11,00M DE COMPRIMENTO,TIPO PESADO,EXCLUSIVE TRANSPORTE.FORNECIMENTO</t>
  </si>
  <si>
    <t>POSTE DE CONCRETO COM SECAO CIRCULAR,RETO,COM 12,00M DE COMPRIMENTO,TIPO LEVE,EXCLUSIVE TRANSPORTE.FORNECIMENTO</t>
  </si>
  <si>
    <t>POSTE DE CONCRETO COM SECAO CIRCULAR,RETO,COM 12,00M DE COMPRIMENTO,TIPO PESADO,EXCLUSIVE TRANSPORTE.FORNECIMENTO</t>
  </si>
  <si>
    <t>POSTE DE CONCRETO,COM SECAO CIRCULAR,RETO,COM 13,00M DE COMPRIMENTO,CONICIDADE REDUZIDA,EXCLUSIVE TRANSPORTE.FORNECIMENTO</t>
  </si>
  <si>
    <t>POSTE DE CONCRETO,COM SECAO CIRCULAR,RETO,COM 17,00M DE COMPRIMENTO,CONICIDADE REDUZIDA,EXCLUSIVE TRANSPORTE.FORNECIMENTO</t>
  </si>
  <si>
    <t>POSTE DE CONCRETO,COM SECAO CIRCULAR,RETO,COM 22,50M DE COMPRIMENTO,CONICIDADE REDUZIDA,EXCLUSIVE TRANSPORTE.FORNECIMENTO</t>
  </si>
  <si>
    <t>POSTE DE ACO,RETO,CONICO CONTINUO,ALTURA DE 3,50M,SEM SAPATA.FORNECIMENTO</t>
  </si>
  <si>
    <t>POSTE DE ACO,RETO,CONICO CONTINUO,ALTURA DE 3,50M,COM SAPATA E BASE(PADRAO RIO CIDADE CATETE).FORNECIMENTO</t>
  </si>
  <si>
    <t>POSTE DE ACO,RETO,CONICO CONTINUO,ALTURA DE 4,50M,SEM SAPATA ESPECIFICACAO EM-CME-04 DA RIOLUZ.FORNECIMENTO</t>
  </si>
  <si>
    <t>POSTE DE ACO,RETO,CONICO CONTINUO,ALTURA DE 4,50M,COM SAPATA ESPECIFICACAO EM-CME-04 DA RIOLUZ.FORNECIMENTO</t>
  </si>
  <si>
    <t>POSTE DE ACO,RETO,CONICO CONTINUO,ALTURA DE 9,00M,SEM SAPATA.FORNECIMENTO</t>
  </si>
  <si>
    <t>POSTE DE ACO,RETO,CONICO CONTINUO,ALTURA DE 9,00M,COM SAPATA.FORNECIMENTO</t>
  </si>
  <si>
    <t>POSTE DE ACO,RETO,CONICO CONTINUO,ALTURA DE 15,00M,COM SAPATA.FORNECIMENTO</t>
  </si>
  <si>
    <t>POSTE DE ACO,CURVO,CONICO CONTINUO,SIMPLES,(9X2,5)M,SEM SAPATA.FORNECIMENTO</t>
  </si>
  <si>
    <t>POSTE DE ACO,CURVO,CONICO CONTINUO,SIMPLES,(9X2,5)M,COM SAPATA.FORNECIMENTO</t>
  </si>
  <si>
    <t>POSTE DE ACO,CURVO,CONICO CONTINUO,(9X2,5)M,DUPLO E COM SAPATA.FORNECIMENTO</t>
  </si>
  <si>
    <t>POSTE DE ACO,CURVO,CONICO CONTINUO,(9X2,5)M,DUPLO E SEM SAPATA.FORNECIMENTO</t>
  </si>
  <si>
    <t>POSTE DE ACO,RETO,CONICO CONTINUO OU ESCALONADO,ALTURA DE 7,00M,SEM SAPATA.FORNECIMENTO</t>
  </si>
  <si>
    <t>RETIRADA DE CONJUNTO DE CHAVES,FUSIVEIS E FERRAGENS EM LINHA DE 13,2KV</t>
  </si>
  <si>
    <t>RETIRADA DE REATOR PARA LAMPADA DE DESCARGA INSTALADO ATE 7,00 DE ALTURA</t>
  </si>
  <si>
    <t>RETIRADA DE REATOR PARA LAMPADA DE DESCARGA,INSTALADO DE 8,00 ATE 12,00M DE ALTURA</t>
  </si>
  <si>
    <t>RETIRADA DE REATOR PARA LAMPADA DE DESCARGA,INSTALADO EM CAIXA DE PASSAGEM</t>
  </si>
  <si>
    <t>SUBSTITUICAO DE LAMPADA E LAVAGEM DO REFRATOR,EXCLUSIVE LAMPADA</t>
  </si>
  <si>
    <t>RETIRADA OU SUBSTITUICAO DE RELE FOTOELETRICO INDIVIDUAL,INSTALADO ATE 12,00M DE ALTURA</t>
  </si>
  <si>
    <t>RETIRADA DE CONDUTORES SINGELOS OU MULTIPLOS,INSTALADOS EM LINHA DE DUTOS</t>
  </si>
  <si>
    <t>RETIRADA DE NUCLEO,PARA FIXACAO DE LUMINARIAS,INSTALADO EM TOPO DE POSTE,ATE 15,00M DE ALTURA</t>
  </si>
  <si>
    <t>RETIRADA DE NUCLEO,PARA FIXACAO DE LUMINARIAS,INSTALADO EM TOPO DE POSTE,DE 16,00 ATE 20,00M DE ALTURA</t>
  </si>
  <si>
    <t>RETIRADA DE NUCLEO,PARA FIXACAO DE LUMINARIAS,INSTALADO EM TOPO DE POSTE,DE 21,00 ATE 45,00M DE ALTURA</t>
  </si>
  <si>
    <t>RETIRADA DE LAMPADA E ACONDICIONAMENTO EM CAIXA DE PAPELAO,EXCLUSIVE FORNECIMENTO DA CAIXA</t>
  </si>
  <si>
    <t>POSTE DE ACO,CONTINUO,CURVO,CONICO,SIMPLES,SEM BASE,COM JANELA DE INSPECAO,DE 9,00M.FORNECIMENTO E ASSENTAMENTO</t>
  </si>
  <si>
    <t>POSTE DE ACO,CONTINUO,CURVO,CONICO,SIMPLES,COM BASE,COM JANELA DE INSPECAO,DE 9,00M.FORNECIMENTO E ASSENTAMENTO</t>
  </si>
  <si>
    <t>POSTE DE ACO,CONTINUO,CURVO,CONICO,DUPLO,SEM BASE,COM JANELA DE INSPECAO,DE 9,00M.FORNECIMENTO E ASSENTAMENTO</t>
  </si>
  <si>
    <t>POSTE DE ACO,CONTINUO,CURVO,CONICO,DUPLO,COM BASE,COM JANELA DE INSPECAO,DE 9,00M.FORNECIMENTO E ASSENTAMENTO</t>
  </si>
  <si>
    <t>POSTE DE ACO,CONTINUO,RETO,CONICO,SIMPLES,COM FLANGE DE ACOSOLDADO NA SUA BASE,FIXADO POR PARAFUSOS CHUMBADORES,DE 9,00M.FORNECIMENTO E ASSENTAMENTO</t>
  </si>
  <si>
    <t>POSTE DE ACO,CONTINUO,RETO,CONICO,SIMPLES,COM ENGASTAMENTO DA PARTE INFERIOR DA COLUNA DIRETAMENTE NO SOLO,DE 7,00M.FORNECIMENTO E ASSENTAMENTO</t>
  </si>
  <si>
    <t>POSTE DE FERRO FUNDIDO,TIPO H-1,DE 4,50M DE ALTURA UTIL,EQUIPADO COM GLOBO.MONTAGEM</t>
  </si>
  <si>
    <t>POSTE DE FERRO FUNDIDO,TIPO H-3,DE 4,50M DE ALTURA UTIL,EQUIPADO COM GLOBO.MONTAGEM</t>
  </si>
  <si>
    <t>PINTURA DE POSTE RETO DE ACO,DE 3,50 A 6,00M,COM DUAS DEMAOS DE TINTA FENOLICA DE ALTA RESISTENCIA AS INTEMPERIES,DE SECAGEM RAPIDA,NA COR ALUMINIO</t>
  </si>
  <si>
    <t>PINTURA DE POSTE RETO DE ACO,DE 7,00 ATE 9,00M,COM DUAS DEMAOS DE TINTA FENOLICA DE ALTA RESISTENCIA AS INTEMPERIES,DE SECAGEM RAPIDA,NA COR ALUMINIO</t>
  </si>
  <si>
    <t>PINTURA DE POSTE RETO DE ACO,DE 10,00 ATE 15,00M,COM DUAS DEMAOS DE TINTA FENOLICA DE ALTA RESISTENCIA AS INTEMPERIES,DE SECAGEM RAPIDA,NA COR ALUMINIO</t>
  </si>
  <si>
    <t>PINTURA DE POSTE RETO DE ACO,DE 16,00 ATE 20,00M,COM DUAS DEMAOS DE TINTA FENOLICA DE ALTA RESISTENCIA AS INTEMPERIES,DE SECAGEM RAPIDA,NA COR ALUMINIO</t>
  </si>
  <si>
    <t>PINTURA DE POSTE CURVO,DE ACO,COM 1 BRACO,DE 7,00 ATE 10,00M,COM DUAS DEMAOS DE TINTA FENOLICA DE ALTA RESISTENCIA AS INTEMPERIES,DE SECAGEM RAPIDA,NA COR ALUMINIO</t>
  </si>
  <si>
    <t>PINTURA DE POSTE CURVO DE ACO,COM 1 BRACO,DE 11,00 ATE 15,00M,COM DUAS DEMAOS DE TINTA FENOLICA DE ALTA RESISTENCIA AS INTEMPERIES,DE SECAGEM RAPIDA,NA COR ALUMINIO</t>
  </si>
  <si>
    <t>PINTURA DE POSTE CURVO DE ACO,COM 2 BRACOS,DE 7,00 A 10,00M,COM DUAS DEMAOS DE TINTA FENOLICA DE ALTA RESISTENCIA AS INTEMPERIES,DE SECAGEM RAPIDA,NA COR ALUMINIO</t>
  </si>
  <si>
    <t>PINTURA DE POSTE CURVO DE ACO,COM 2 BRACOS,DE 11,00 A 15,00M,COM DUAS DEMAOS DE TINTA FENOLICA DE ALTA RESISTENCIA AS INTEMPERIES DE SECAGEM RAPIDA,NA COR ALUMINIO</t>
  </si>
  <si>
    <t>PINTURA DE POSTE ORNAMENTAL DE 4,50M DE ALTURA UTIL,COM DUAS DEMAOS DE TINTA BRONZE METALICO OU SIMILAR</t>
  </si>
  <si>
    <t>PINTURA DE POSTE ORNAMENTAL DE 4,50M DE ALTURA UTIL,TIPO H-1,COM DUAS DEMAOS DE TINTA BRONZE METALICO OU SIMILAR</t>
  </si>
  <si>
    <t>PINTURA DE POSTE RETO,DE ACO,DE 3,50 A 6,00M,COM UMA DEMAO DE TINTA GRAFITE COM PROPRIEDADES DE PRIMER E DE ACABAMENTO,COM ALTO TEOR DE ZARCAO</t>
  </si>
  <si>
    <t>PINTURA DE POSTE RETO,DE ACO,DE 7,00 A 9,00M,COM UMA DEMAO DE TINTA GRAFITE COM PROPRIEDADES DE PRIMER E DE ACABAMENTO,COM ALTO TEOR DE ZARCAO</t>
  </si>
  <si>
    <t>PINTURA DE POSTE RETO,DE ACO,DE 10,00 A 15,00M,COM UMA DEMAO DE TINTA GRAFITE,COM PROPRIEDADES DE PRIMER E DE ACABAMENTO,COM ALTO TEOR DE ZARCAO</t>
  </si>
  <si>
    <t>PINTURA DE POSTE RETO,DE ACO,DE 16,00 A 20,00M,COM UMA DEMAO DE TINTA GRAFITE,COM PROPRIEDADES DE PRIMER E DE ACABAMENTO,COM ALTO TEOR DE ZARCAO</t>
  </si>
  <si>
    <t>PINTURA DE POSTE CURVO,DE ACO,DE 8,00 A 9,00M,COM 1 BRACO COM UMA DEMAO DE TINTA GRAFITE,COM PROPRIEDADES DE PRIMER E DE ACABAMENTO,COM ALTO TEOR DE ZARCAO</t>
  </si>
  <si>
    <t>PINTURA DE POSTE CURVO,DE ACO,DE 8,00 A 9,00M,COM 2 BRACOS COM UMA DEMAO DE TINTA GRAFITE,COM PROPRIEDADES DE PRIMER E DE ACABAMENTO,COM ALTO TEOR DE ZARCAO</t>
  </si>
  <si>
    <t>PINTURA DE PROJETOR PRJ-01,CONFORME PROJETO NºA4-1188-PD,RIOLUZ,COM UMA DEMAO DE TINTA GRAFITE,COM PROPRIEDADES DE PRIMER E DE ACABAMENTO,COM ALTO TEOR DE ZARCAO</t>
  </si>
  <si>
    <t>PINTURA DE LUMINARIA LRJ-16,CONFORME PROJETO NºA4-1682-PD,RIOLUZ,COM UMA DEMAO DE TINTA GRAFITE COM PROPRIEDADES DE PRIMER E DE ACABAMENTO,COM ALTO TEOR DE ZARCAO</t>
  </si>
  <si>
    <t>PINTURA DE BASE SIMPLES PARA LUMINARIA LRJ-16,PROJETO RIOLUZ,COM UMA DEMAO DE TINTA GRAFITE,COM PROPRIEDADES DE PRIMER EDE ACABAMENTO,COM ALTO TEOR DE ZARCAO</t>
  </si>
  <si>
    <t>PINTURA EM BASE DUPLA PARA LUMINARIA LRJ-16,PROJETO RIOLUZ,COM UMA DEMAO DE TINTA GRAFITE,COM PROPRIEDADES DE PRIMER E DE ACABAMENTO,COM ALTO TEOR DE ZARCAO</t>
  </si>
  <si>
    <t>PINTURA EM BASE TRIPLA PARA LUMINARIA LRJ-16,PROJETO RIOLUZ,COM UMA DEMAO DE TINTA GRAFITE,COM PROPRIEDADES DE PRIMER EDE ACABAMENTO,COM ALTO TEOR DE ZARCAO</t>
  </si>
  <si>
    <t>PINTURA EM BASE QUADRUPLA PARA LUMINARIA LRJ-16,PROJETO RIOLUZ,COM UMA DEMAO DE TINTA GRAFITE,COM PROPRIEDADES DE PRIMERE DE ACABAMENTO,COM ALTO TEOR DE ZARCAO</t>
  </si>
  <si>
    <t>PINTURA EM CONJUNTO DE LUMINARIAS 4 PETALAS LRJ-11 OU LRJ-13,CONFORME PROJETO NºA4-1792-PD,RIOLUZ,COM UMA DEMAO DE TINTAGRAFITE,COM PROPRIEDADES DE PRIMER E DE ACABAMENTO,COM ALTOTEOR DE ZARCAO</t>
  </si>
  <si>
    <t>PINTURA EM SUPORTE PARA LUMINARIA LRJ-11 OU LRJ-13,CONFORMEPROJETO NºA3-1812-PD,RIOLUZ,COM UMA DEMAO DE TINTA GRAFITE,COM PROPRIEDADES DE PRIMER E DE ACABAMENTO,COM ALTO TEOR DE ZARCAO</t>
  </si>
  <si>
    <t>PINTURA EM LUMINARIA LRJ-01,CONFORME PROJETO NºA4-1176-PD,RIOLUZ,COM UMA DEMAO DE TINTA GRAFITE,COM PROPRIEDADES DE PRIMER E DE ACABAMENTO,COM ALTO TEOR DE ZARCAO</t>
  </si>
  <si>
    <t>PINTURA DE POSTE RETO,DE ACO,DE 4,50 A 6,00M,COM TINTA DE ACABAMENTO GRAFITE SINTETICO,A BASE DE RESINA ALQUIDICA,APLICADA SOBRE ZARCAO DE SECAGEM RAPIDA,COR LARANJA,DA MESMA LINHA DO FABRICANTE,INCLUSIVE LIMPEZA,LIXAMENTO,DESENGORDURAMENTO E DUAS DEMAOS DE ACABAMENTO</t>
  </si>
  <si>
    <t>PINTURA DE POSTE RETO,DE ACO,DE 7,00 A 9,00M,COM TINTA DE ACABAMENTO GRAFITE SINTETICO,A BASE DE RESINA ALQUIDICA,APLICADA SOBRE ZARCAO DE SECAGEM RAPIDA,COR LARANJA,DA MESMA LINHA DO FABRICANTE,INCLUSIVE LIMPEZA,LIXAMENTO,DESENGORDURAMENTO E DUAS DEMAOS DE ACABAMENTO</t>
  </si>
  <si>
    <t>PINTURA DE POSTE RETO,DE ACO,DE 10,00 A 15,00M,COM TINTA DEACABAMENTO GRAFITE SINTETICO,A BASE DE RESINA ALQUIDICA,APLICADA SOBRE ZARCAO DE SECAGEM RAPIDA,COR LARANJA,DA MESMA LINHA DO FABRICANTE,INCLUSIVE LIMPEZA,LIXAMENTO,DESENGORDURAMENTO E DUAS DEMAOS DE ACABAMENTO</t>
  </si>
  <si>
    <t>PINTURA DE POSTE RETO,DE ACO,DE 16,00 A 20,00M,COM TINTA DEACABAMENTO GRAFITE SINTETICO A BASE DE RESINA ALQUIDICA,APLICADA SOBRE ZARCAO DE SECAGEM RAPIDA,COR LARANJA,DA MESMA LINHA DO FABRICANTE,INCLUSIVE LIMPEZA,LIXAMENTO,DESENGORDURAMENTO E DUAS DEMAOS DE ACABAMENTO</t>
  </si>
  <si>
    <t>PINTURA DE POSTE CURVO,DE ACO,DE 9,00M,COM 1 BRACO,COM TINTA DE ACABAMENTO GRAFITE SINTETICO A BASE DE RESINA ALQUIDICA,APLICADA SOBRE ZARCAO DE SECAGEM RAPIDA,COR LARANJA,DA MESMA LINHA DO FABRICANTE,INCLUSIVE LIMPEZA,LIXAMENTO,DESENGORDURAMENTO E DUAS DEMAOS DE ACABAMENTO</t>
  </si>
  <si>
    <t>PINTURA DE POSTE CURVO,DE ACO,DE 9,00M,COM 2 BRACOS,COM TINTA DE ACABAMENTO GRAFITE SINTETICO A BASE DE RESINA ALQUIDICA,APLICADA SOBRE ZARCAO DE SECAGEM RAPIDA,COR LARANJA,DA MESMA LINHA DO FABRICANTE,INCLUSIVE LIMPEZA,LIXAMENTO,DESENGORDURAMENTO E DUAS DEMAOS DE ACABAMENTO</t>
  </si>
  <si>
    <t>PINTURA DE POSTE CURVO,DE ACO,DE 12,00M,COM 1 BRACO,COM TINTA DE ACABAMENTO GRAFITE SINTETICO A BASE DE RESINA ALQUIDICA,APLICADA SOBRE ZARCAO DE SECAGEM RAPIDA,COR LARANJA,DA MESMA LINHA DO FABRICANTE,INCLUSIVE LIMPEZA,LIXAMENTO,DESENGORDURAMENTO E DUAS DEMAOS DE ACABAMENTO</t>
  </si>
  <si>
    <t>PINTURA DE POSTE CURVO,DE ACO,DE 12,00M,COM 2 BRACOS,COM TINTA DE ACABAMENTO GRAFITE SINTETICO A BASE DE RESINA ALQUIDICA,APLICADA SOBRE ZARCAO DE SECAGEM RAPIDA,COR LARANJA,DA MESMA LINHA DO FABRICANTE,INCLUSIVE LIMPEZA,LIXAMENTO,DESENGORDURAMENTO E DUAS DEMAOS DE ACABAMENTO</t>
  </si>
  <si>
    <t>FUNDACAO SIMPLES DE CONCRETO PRE-MOLDADO,PROJETO RIOLUZ,COMCHUMBADORES DE ACO,PROVIDO DE ARRUELAS E PORCAS PARA FIXACAODE POSTE RETO DE ACO,DE 3,50 ATE 6,00M,EXCLUSIVE O POSTE E CHUMBADORES</t>
  </si>
  <si>
    <t>FUNDACAO SIMPLES DE CONCRETO PRE-MOLDADO,PROJETO RIOLUZ,COMCHUMBADORES DE ACO,PROVIDO DE ARRUELAS E PORCAS PARA FIXACAODE POSTE RETO DE ACO,DE 7,00 ATE 9,00M,EXCLUSIVE O POSTE E CHUMBADORES</t>
  </si>
  <si>
    <t>FUNDACAO SIMPLES DE CONCRETO PRE-MOLDADO,PROJETO RIOLUZ,COMCHUMBADORES DE ACO,PROVIDO DE ARRUELAS E PORCAS PARA FIXACAODE POSTE RETO DE ACO,DE 12,00 ATE 15,00M,EXCLUSIVE O POSTE E CHUMBADORES</t>
  </si>
  <si>
    <t>FUNDACAO SIMPLES DE CONCRETO PRE-MOLDADO,PROJETO RIOLUZ,COMCHUMBADORES DE ACO,PROVIDO DE ARRUELAS E PORCAS PARA FIXACAODE POSTE RETO DE ACO,DE 16,00 ATE 20,00M,EXCLUSIVE POSTE E CHUMBADORES</t>
  </si>
  <si>
    <t>FUNDACAO SIMPLES DE CONCRETO PRE-MOLDADO,PROJETO RIOLUZ,COMCHUMBADORES DE ACO,PROVIDO DE ARRUELAS E PORCAS PARA FIXACAODE POSTE CURVO DE ACO,DE 1 BRACO,DE 8,00 ATE 9,00M,EXCLUSIVEO POSTE E CHUMBADORES</t>
  </si>
  <si>
    <t>FUNDACAO SIMPLES DE CONCRETO PRE-MOLDADO,PROJETO RIOLUZ,COMCHUMBADORES DE ACO,PROVIDO DE ARRUELAS E PORCAS PARA FIXACAODE POSTE CURVO DE ACO,DE 1 BRACO,DE 10,00 ATE 12,00M,EXCLUSIVE O POSTE E CHUMBADORES</t>
  </si>
  <si>
    <t>FUNDACAO SIMPLES DE CONCRETO PRE-MOLDADO,PROJETO RIOLUZ COMCHUMBADORES DE ACO,PROVIDO DE ARRUELAS E PORCAS PARA FIXACAODE POSTE CURVO DE ACO,DE 2 BRACOS,DE 8,00 ATE 9,00M,EXCLUSIVE O POSTE E CHUMBADORES</t>
  </si>
  <si>
    <t>FUNDACAO SIMPLES DE CONCRETO PRE-MOLDADO,PROJETO RIOLUZ,COMCHUMBADORES DE ACO,PROVIDO DE ARRUELAS E PORCAS PARA FIXACAODE POSTE CURVO DE ACO,DE 2 BRACOS,DE 10,00 ATE 12,00M,EXCLUSIVE O POSTE E CHUMBADORES</t>
  </si>
  <si>
    <t>FUNDACAO ESPECIAL PARA FIXACAO DE POSTE DE CONCRETO,CIRCULAR,RETO,DE 9,00M,EM TERRENO PANTANOSO OU ATERRADO,CONFORME PROJETO NºA4-1651-PD,RIOLUZ,EXCLUSIVE O POSTE</t>
  </si>
  <si>
    <t>FUNDACAO ESPECIAL PARA FIXACAO DE POSTE DE CONCRETO,CIRCULAR,RETO DE 13,00M,EM TERRENO PANTANOSO OU ATERRADO,CONFORME PROJETO NºA4-1651-PD,RIOLUZ,EXCLUSIVE O POSTE</t>
  </si>
  <si>
    <t>FUNDACAO ESPECIAL PARA FIXACAO DE POSTE DE CONCRETO,CIRCULAR,RETO,DE 17,00M,EM TERRENO PANTANOSO OU ATERRADO,CONFORME PROJETO Nº A4-1651-PD,RIOLUZ,EXCLUSIVE O POSTE</t>
  </si>
  <si>
    <t>FUNDACAO ESPECIAL PARA FIXACAO DE POSTE DE CONCRETO,CIRCULAR,RETO,DE 23,00M,EM TERRENO PANTANOSO OU ATERRADO,CONFORME PROJETO Nº A4-1651-PD,RIOLUZ,EXCLUSIVE O POSTE</t>
  </si>
  <si>
    <t>FUNDACAO ESPECIAL PARA FIXACAO DE POSTE DE CONCRETO,CIRCULAR,RETO,DE 33,00M,EM TERRENO PANTANOSO OU ATERRADO,CONFORME PROJETO Nº A4-1651-PD,RIOLUZ,EXCLUSIVE O POSTE</t>
  </si>
  <si>
    <t>FUNDACAO ESPECIAL PARA FIXACAO DE POSTE DE ACO,RETO OU CURVO,COM FLANGE DE 1 OU 2 BRACOS,DE 16,00 ATE 20,00M,EM TERRENOPANTANOSO OU ATERRADO,CONFORME PROJETO Nº A4-1651-PD,RIOLUZ,EXCLUSIVE O POSTE</t>
  </si>
  <si>
    <t>FUNDACAO PARA POSTE RETO,DE ACO,DE 3,50 A 6,00M,EM TERRENO DE AREIA,ARGILA OU PICARRA,INCLUSIVE INSTALACAO E FORNECIMENTO DE TAMPA DE PROTECAO</t>
  </si>
  <si>
    <t>FUNDACAO PARA POSTE RETO,DE ACO,DE 7,00 A 9,00M,EM TERRENO DE AREIA,ARGILA OU PICARRA,INCLUSIVE INSTALACAO E FORNECIMENTO DE TAMPA DE PROTECAO</t>
  </si>
  <si>
    <t>FUNDACAO PARA POSTE RETO,DE ACO,DE 10,00 A 15,00M,EM TERRENO DE AREIA,ARGILA OU PICARRA,INCLUSIVE INSTALACAO E FORNECIMENTO DE TAMPA DE PROTECAO</t>
  </si>
  <si>
    <t>FUNDACAO PARA POSTE CURVO,DE ACO,DE 8,00 A 9,00M,DE 1 OU 2 BRACOS,EM TERRRENO DE AREIA,ARGILA OU PICARRA,INCLUSIVE INSTALACAO E FORNECIMENTO DE TAMPA DE PROTECAO</t>
  </si>
  <si>
    <t>FUNDACAO PARA POSTE DE CONCRETO,CIRCULAR,ATE 12,00M DE ALTURA,EM TERRENO DE AREIA,ARGILA OU PICARRA,INCLUSIVE INSTALACAO E FORNECIMENTO DE TAMPA DE PROTECAO</t>
  </si>
  <si>
    <t>FUNDACAO PARA POSTE DE CONCRETO,CIRCULAR,DE 13,00M DE ALTURA,EM TERRENO DE AREIA,ARGILA OU PICARRA,INCLUSIVE INSTALACAOE FORNECIMENTO DE TAMPA DE PROTECAO</t>
  </si>
  <si>
    <t>CHUMBADORES DE ACO,PARA FIXACAO DE POSTE RETO OU CURVO,DE ACO,DE 7,00 ATE 9,00M,COM FLANGE.FORNECIMENTO E COLOCACAO</t>
  </si>
  <si>
    <t>ARMACAO SECUNDARIA VERTICAL,COMPLETA,PARA UMA REDE DE B.T.,EXCLUSIVE FORNECIMENTO DA ARMACAO E DAS CINTAS DE FIXACAO.INSTALACAO</t>
  </si>
  <si>
    <t>ARMACAO SECUNDARIA VERTICAL,DE 4(QUATRO)ESTRIBOS,COMPLETA,PARA UMA REDE DE B.T.,DE 4(QUATRO)CONDUTORES,PARA ALINHAMENTORETO,ANGULO INFERIOR A 90º E PONTO TERMINAL,EXCLUSIVE FORNECIMENTO DAS CINTAS DE FIXACAO(VER CONJUNTO BTV 1).FORNECIMENTO E INSTALACAO</t>
  </si>
  <si>
    <t>ARMACAO SECUNDARIA VERTICAL,DE 3(TRES)ESTRIBOS,COMPLETA,PARA UMA REDE DE B.T.,DE 3(TRES)CONDUTORES,PARA ALINHAMENTO RETO,ANGULO INFERIOR A 90º E PONTO TERMINAL,EXCLUSIVE FORNECIMENTO DAS CINTAS DE FIXACAO (VER CONJUNTO BTV 1).FORNECIMENTO E INSTALACAO</t>
  </si>
  <si>
    <t>CONJUNTO PARA FIXACAO DE REDE 13,8KV,TRIFASICA,EXCLUSIVE FORNECIMENTO DOS ISOLADORES E FERRAGENS.INSTALACAO</t>
  </si>
  <si>
    <t>FERRAGENS SINGELAS,PARA 1 LINHA,DE 13,8KV,BIFASICA TRIANGULAR,POSTE AO CENTRO,PARA ALINHAMENTOS RETOS E ANGULOS ATE 30º(CONJUNTO 13 A1).INSTALACAO</t>
  </si>
  <si>
    <t>CONJUNTO PARA FIXACAO DE REDE 13,8KV,TRIFASICA,HORIZONTAL,POSTE AO CENTRO,PARA PEQUENOS ANGULOS,PADRAO MADEIRA,MONTAGEMNORMAL,TIPO 13N2.FORNECIMENTO E INSTALACAO</t>
  </si>
  <si>
    <t>CONJUNTO PARA FIXACAO DE REDE 13,8KV,TRIFASICA,HORIZONTAL,POSTE AO CENTRO,PARA PEQUENOS ANGULOS,PADRAO MADEIRA,PARA FIMDE LINHA,TIPO 13N5.FORNECIMENTO E INSTALACAO</t>
  </si>
  <si>
    <t>FERRAGENS SINGELAS E 2 CHAVES FUSIVEIS,EM 1 LINHA DE 13,8KV,HORIZONTAL,POSTE AO CENTRO,EXCLUSIVE FORNECIMENTO DAS CHAVESFUSIVEIS,DOS ISOLADORES E FERRAGENS DA LINHA EXISTENTE.INSTALACAO</t>
  </si>
  <si>
    <t>FERRAGENS SINGELAS E 3 CHAVES FUSIVEIS,EM 1 LINHA DE 13,8KV,HORIZONTAL,POSTE AO CENTRO;EXCLUSIVE FORNECIMENTO DAS CHAVESFUSIVEIS,DOS ISOLADORES E FERRAGENS DA LINHA EXISTENTE.INSTALACAO</t>
  </si>
  <si>
    <t>CHAVES FUSIVEIS(TRES),EM 1 LINHA DE 13,8KV,HORIZONTAL,POSTECENTRO,INCLUSIVE SUPORTE DE FIXACAO,PADRAO MADEIRA,MONTAGEMNORMAL,TIPO 13N8,EXCLUSIVE ISOLADORES E FERRAGENS DA LINHA EXISTENTE.FORNECIMENTO E INSTALACAO</t>
  </si>
  <si>
    <t>FERRAGENS SINGELAS,PARA 2 LINHAS,DE 25KV,HORIZONTAIS,POSTE AO CENTRO,PARA ALINHAMENTOS RETOS E ANGULOS ATE 30°(CONJUNTO25 E1).INSTALACAO</t>
  </si>
  <si>
    <t>TRANSFORMADOR DE 5 A 112,5KVA,SOB LINHA DE 13,8KV,EXCLUSIVEFERRAGENS DE SUPORTES,CHAVES FUSIVEIS COM RESPECTIVAS FERRAGENS E TRANSFORMADORES,INCLUSIVE INTERLIGACAO DE AT E BT,SENDO ESTA ULTIMA COM CONECTORES DE LINHA,EXCLUSIVE CONECTORES.INSTALACAO</t>
  </si>
  <si>
    <t>ATERRAMENTO DE POSTE DE ACO,INCLUSIVE FORNECIMENTO DOS MATERIAIS</t>
  </si>
  <si>
    <t>CONJUNTO DE ATERRAMENTO PARA TRANSFORMADOR(VER DESENHO A2-134-CP).FORNECIMENTO E INSTALACAO</t>
  </si>
  <si>
    <t>CONJUNTO PARA ATERRAMENTO DE REDE DE B.T.(VER DESENHO A2-134-CP).FORNECIMENTO E INSTALACAO</t>
  </si>
  <si>
    <t>HASTE PARA ATERRAMENTO,DE 5/8"(16MM),COM 2,40M DE COMPRIMENTO.FORNECIMENTO</t>
  </si>
  <si>
    <t>HASTE PARA ATERRAMENTO,DE 5/8" (16MM),COM 3,00M DE COMPRIMENTO.FORNECIMENTO</t>
  </si>
  <si>
    <t>HASTE PARA ATERRAMENTO,DE 3/4" (19MM),COM 2,40M DE COMPRIMENTO.FORNECIMENTO</t>
  </si>
  <si>
    <t>HASTE PARA ATERRAMENTO,DE 3/4" (19MM),COM 3,00M DE COMPRIMENTO.FORNECIMENTO</t>
  </si>
  <si>
    <t>HASTE PARA ATERRAMENTO,COM 2,40M A 3,00M DE COMPRIMENTO.COLOCACAO</t>
  </si>
  <si>
    <t>REDE DE 13,8KV,AEREA,COM 2(DOIS)CONDUTORES DE COBRE,EXCLUSIVE FORNECIMENTO DOS CONDUTORES(LANCE).INSTALACAO</t>
  </si>
  <si>
    <t>REDE DE 13,8KV,AEREA,COM 3(TRES)CONDUTORES DE COBRE,EXCLUSIVE FORNECIMENTO DOS CONDUTORES(LANCE).INSTALACAO</t>
  </si>
  <si>
    <t>REDE DE 13,8KV,AEREA,COM 2 CONDUTORES DE ALUMINIO,EXCLUSIVEFORNECIMENTO DOS CONDUTORES(LANCE).INSTALACAO</t>
  </si>
  <si>
    <t>REDE DE 13,8KV,AEREA,COM 3 CONDUTORES DE ALUMINIO,EXCLUSIVEFORNECIMENTO DOS CONDUTORES(LANCE).INSTALACAO</t>
  </si>
  <si>
    <t>REDE DE B.T.,AEREA,COM 1(UM)CONDUTOR DE COBRE,EXCLUSIVE FORNECIMENTO DO CONDUTOR (LANCE).INSTALACAO</t>
  </si>
  <si>
    <t>REDE DE B.T.,AEREA,COM 2(DOIS)CONDUTORES DE COBRE,EXCLUSIVEFORNECIMENTO DOS CONDUTORES(LANCE).INSTALACAO</t>
  </si>
  <si>
    <t>REDE DE B.T.,AEREA,COM 3(TRES)CONDUTORES DE COBRE,EXCLUSIVEFORNECIMENTO DOS CONDUTORES(LANCE).INSTALACAO</t>
  </si>
  <si>
    <t>REDE DE B.T.,AEREA,COM 4(QUATRO)CONDUTORES DE COBRE,EXCLUSIVE FORNECIMENTO DOS CONDUTORES(LANCE).INSTALACAO</t>
  </si>
  <si>
    <t>REDE DE B.T.,AEREA,COM 3(TRES)CONDUTORES DE ALUMINIO,EXCLUSIVE FORNECIMENTO DOS CONDUTORES(LANCE).INSTALACAO</t>
  </si>
  <si>
    <t>REDE DE B.T.,AEREA,COM 4(QUATRO)CONDUTORES DE ALUMINIO,EXCLUSIVE FORNECIMENTO DOS CONDUTORES(LANCE).INSTALACAO</t>
  </si>
  <si>
    <t>REDE DE B.T.,AEREA,COM 1(UM)CONDUTOR DE ALUMINIO,EXCLUSIVE FORNECIMENTO DO CONDUTOR(LANCE).INSTALACAO</t>
  </si>
  <si>
    <t>REDE DE B.T.,AEREA,COM 2(DOIS)CONDUTORES DE ALUMINIO,EXCLUSIVE FORNECIMENTO DO CONDUTOR(LANCE).INSTALACAO</t>
  </si>
  <si>
    <t>REDE B.T.,AEREA,COM CABO MULTIPLEX OU SIMILAR,DE ALUMINIO,EXCLUSIVE FORNECIMENTO DO CABO.INSTALACAO</t>
  </si>
  <si>
    <t>ISOLADOR DE BAIXA TENSAO(BT),TIPO CARRETEL,NA COR MARROM,MEDINDO(72X72)MM.FORNECIMENTO</t>
  </si>
  <si>
    <t>LUMINARIA LRJ-35 PARA LAMPADA VAPOR DE SODIO OU MULTIVAPOR METALICO DE 70W,COM EQUIPAMENTO AUXILIAR INTEGRADO 220V(EM-RIOLUZ Nº30),ENCAIXE EM TUBO COM DIAMETRO DE 48MM,CORPO DE ALUMINIO INJETADO A ALTA PRESSAO,DIFUSOR EM POLICARBONATO INJETADO,RECEPTACULO E-27 COM ISOLAMENTO POR 5KV,CONFORME ESPECIFICACAO EM-RIOLUZ Nº65.FORNECIMENTO</t>
  </si>
  <si>
    <t>LUMINARIA LRJ-36 PARA LAMPADA VAPOR DE SODIO OU MULTIVAPOR METALICO DE 150W,TUBULAR,COM EQUIPAMENTO AUXILIAR INTEGRADO,220V(EM-RIOLUZ Nº30),COM ENCAIXE EM TUBO COM DIAMETRO 48MM,CORPO EM ALUMINIO INJETADO A ALTA PRESSAO,DIFUSOR EM POLICARBONATO INJETADO,RECEPTACULO E-40,COM ISOLAMENTO PARA 5KV,EM-RIOLUZ Nº67.FORNECIMENTO</t>
  </si>
  <si>
    <t>LUMINARIA LRJ-33 PARA LAMPADA VAPOR DE SODIO OU MULTIVAPOR METALICO DE 250W,IP-66,VIDRO CURVO,CORPO EM ALUMINIO INJETADO,PARA ENCAIXE EM TUBO COM DIAMETRO DE 60,3MM,COM EQUIPAMENTO AUXILIAR INTEGRADO(EM-RIOLUZ Nº30),REFLETOR EM CHAPA DE ALUMINIO 99,85% CONFORME ESPECIFICACAO EM-RIOLUZ Nº63.FORNECIMENTO</t>
  </si>
  <si>
    <t>LUMINARIA LRJ-37 PARA LAMPADA A VAPOR DE SODIO OU MULTIVAPOR METALICO DE 250W TUBULAR,COM EQUIPAMENTO AUXILIAR INTEGRADO 220/250V (EM-RIOLUZ Nº30),ENCAIXE EM TUBO COM DIAMETRO DE 60,3MM,CORPO EM ALUMINIO INJETADO A ALTA PRESSAO,DIFUSOR EM POLICARBONATO INJETADO,RECEPTACULO E-40 COM ISOLAMENTO PARA 5KV,CONFORME ESPECIFICACAO EM-RIOLUZ Nº68.FORNECIMENTO</t>
  </si>
  <si>
    <t>LUMINARIA LRJ-32 PARA LAMPADA VAPOR DE SODIO OU MULTIVAPOR METALICO DE 400W,IP-66,VIDRO CURVO,CORPO EM ALUMINIO INJETADO,PARA ENCAIXE EM TUBO COM DIAMETRO DE 60,3MM,COM EQUIPAMENTO AUXILIAR INTEGRADO (EM-RIOLUZ Nº30),REFLETOR EM CHAPA DE ALUMINIO 99,85% CONFORME ESPECIFICACAO EM-RIOLUZ Nº62.FORNECIMENTO</t>
  </si>
  <si>
    <t>BRACO,PADRAO RIOLUZ,COM 0,57M OU 1,77M DE PROJECAO HORIZONTAL,PARA LUMINARIA LRJ-10,EM POSTE DE CONCRETO,COM FORNECIMENTO DAS FERRAGENS DE FIXACAO,EXCLUSIVE FORNECIMENTO DO BRACO.COLOCACAO</t>
  </si>
  <si>
    <t>BRACO,PADRAO RIOLUZ,DE 1,50M ATE 2,50M DE PROJECAO HORIZONTAL,EM POSTE RETO DE ACO OU CONCRETO,COM FORNECIMENTO DAS FERRAGENS DE FIXACAO;EXCLUSIVE FORNECIMENTO DO BRACO.COLOCACAO</t>
  </si>
  <si>
    <t>BRACO,PADRAO RIOLUZ,DE 2,60M ATE 3,50M DE PROJECAO HORIZONTAL,EM POSTE RETO DE ACO OU CONCRETO,COM FORNECIMENTO DAS FERRAGENS DE FIXACAO,EXCLUSIVE FORNECIMENTO DO BRACO.COLOCACAO</t>
  </si>
  <si>
    <t>LUMINARIA COM LAMPADA DE DESCARGA,COM OU SEM REATOR INTEGRADO,EM PONTA DE BRACO OU POSTE RETO(ACO OU CONCRETO)ATE 6M DEALTURA,EXCLUSIVE FORNECIMENTO DA LUMINARIA.COLOCACAO</t>
  </si>
  <si>
    <t>LUMINARIA ABERTA COM LAMPADA DE DESCARGA,SEM REATOR INTEGRADO,EM PONTA DE BRACO,ATE 10M DE ALTURA,EXCLUSIVE FORNECIMENTODA LUMINARIA.COLOCACAO</t>
  </si>
  <si>
    <t>LUMINARIA FECHADA COM LAMPADA DE DESCARGA,COM REATOR INTEGRADO,EM PONTA DE BRACO OU POSTE DE ACO CURVO ATE 10,00M DE ALTURA,EXCLUSIVE FORNECIMENTO DA LUMINARIA.COLOCACAO</t>
  </si>
  <si>
    <t>LUMINARIA FECHADA COM LAMPADA DE DESCARGA,SEM REATOR INTEGRADO,EM PONTA DE BRACO OU POSTE DE ACO CURVO ATE 10,00M DE ALTURA,EXCLUSIVE FORNECIMENTO DA LUMINARIA.COLOCACAO</t>
  </si>
  <si>
    <t>LUMINARIA COM LAMPADA DE DESCARGA,COM OU SEM REATOR INTEGRADO,EM PONTA DE BRACO OU POSTE DE ACO CURVO,DE 11,00M ATE 15,00M DE ALTURA,EXCLUSIVE FORNECIMENTO DA LUMINARIA.COLOCACAO</t>
  </si>
  <si>
    <t>BASE PARA TOPO DE POSTE,EM POSTE RETO(ACO OU CONCRETO),PARAALTURAS DE 10,00 ATE 15,00M,PARA LUMINARIA PONTA DE BRACO,EXCLUSIVE LUMINARIAS E BASE.COLOCACAO</t>
  </si>
  <si>
    <t>BASE PARA TOPO DE POSTE,EM POSTE RETO(ACO OU CONCRETO),PARAALTURA DE 9,00M,PARA LUMINARIA PONTA DE BRACO,EXCLUSIVE LUMINARIAS E BASE.COLOCACAO</t>
  </si>
  <si>
    <t>COMANDO DE CIRCUITO,PADRAO RIOLUZ,EXCLUSIVE O FORNECIMENTO DAS FERRAGENS DE FIXACAO E DO COMANDO.COLOCACAO</t>
  </si>
  <si>
    <t>CONDUITE FLEXIVEL GALVANIZADO,COM DIAMETRO DE 63MM(2.1/2"),PARA ACABAMENTO.FORNECIMENTO E COLOCACAO</t>
  </si>
  <si>
    <t>BASE PARA SUSTENTACAO DE POSTE DE ACO RETO DE ATE 7,00M,MODELO TRAPEZOIDAL EM ACO ZINCADO,COM ALTURA DE 400MM,COM PORTINHOLA DE VISITA,INCLUSIVE CHUMBADORES E PARAFUSOS.FORNECIMENTO</t>
  </si>
  <si>
    <t>BASE PARA SUSTENTACAO DE POSTE DE ACO RETO DE 8,00 ATE 12,00M,MODELO TRAPEZOIDAL EM ACO ZINCADO,COM ALTURA DE 400MM,COMPORTINHOLA DE VISITA,INCLUSIVE CHUMBADORES E PARAFUSOS.FORNECIMENTO</t>
  </si>
  <si>
    <t>UM CONDUTOR SINGELO EM LINHA DE DUTOS,EXCLUSIVE FORNECIMENTO DE CONDUTOR E DOS DUTOS.COLOCACAO</t>
  </si>
  <si>
    <t>2(DOIS)CONDUTORES SINGELOS EM LINHA DE DUTOS,EXCLUSIVE FORNECIMENTO DE CONDUTOR E DOS DUTOS.COLOCACAO</t>
  </si>
  <si>
    <t>3(TRES)CONDUTORES SINGELOS EM LINHA DE DUTOS,EXCLUSIVE FORNECIMENTO DE CONDUTOR E DOS DUTOS.COLOCACAO</t>
  </si>
  <si>
    <t>4(QUATRO)CONDUTORES SINGELOS EM LINHA DE DUTOS,EXCLUSIVE FORNECIMENTO DE CONDUTOR E DOS DUTOS.COLOCACAO</t>
  </si>
  <si>
    <t>UM CABO BIFASICO,EM LINHA DE DUTOS,EXCLUSIVE FORNECIMENTO DOS CABOS E DOS DUTOS.COLOCACAO</t>
  </si>
  <si>
    <t>UM CABO TRIFASICO,EM LINHA DE DUTOS,EXCLUSIVE FORNECIMENTO DOS CABOS E DOS DUTOS.COLOCACAO</t>
  </si>
  <si>
    <t>ARAME DE FERRO GALVANIZADO,SECAO 2MM2(12AWG),EMBUCHADO COM PAPEL,EM LINHA DE DUTOS,EXCLUSIVE DUTOS.FORNECIMENTO E COLOCACAO</t>
  </si>
  <si>
    <t>ANILHA DE NYLON PARA INDENTIFICACAO DE CONDUTOR XLPE DE 25 A 35MM2.FORNECIMENTO</t>
  </si>
  <si>
    <t>ANILHA DE NYLON PARA IDENTIFICACAO DE CONDUTOR XLPE DE 50 A70MM2.FORNECIMENTO</t>
  </si>
  <si>
    <t>CABO DE COBRE FLEXIVEL DE 750V,SECAO DE 1X1,5MM2,PVC/70°C.FORNECIMENTO</t>
  </si>
  <si>
    <t>CABO DE COBRE FLEXIVEL DE 750V,SECAO DE 2X1,5MM2,PVC/70°C.FORNECIMENTO</t>
  </si>
  <si>
    <t>CABO DE COBRE FLEXIVEL DE 750V,SECAO DE 3X1,5MM2,PVC/70ºC.FORNECIMENTO</t>
  </si>
  <si>
    <t>CABO DE COBRE FLEXIVEL DE 750V,SECAO DE 3X2,5MM2,PVC/70°C.FORNECIMENTO</t>
  </si>
  <si>
    <t>CABO DE COBRE FLEXIVEL DE 750V,SECAO DE 2X4,0MM2,PVC/70°C.FORNECIMENTO</t>
  </si>
  <si>
    <t>CABO DE COBRE FLEXIVEL DE 750V,SECAO DE 2X6,0MM2,PVC/70°C.FORNECIMENTO</t>
  </si>
  <si>
    <t>CABO DE COBRE FLEXIVEL DE 750V,SECAO DE 3X4,0MM2,PVC/70°C.FORNECIMENTO</t>
  </si>
  <si>
    <t>CABO DE COBRE FLEXIVEL DE 750V,SECAO DE 4X4,0MM2,PVC/70°C.FORNECIMENTO</t>
  </si>
  <si>
    <t>CABO DE COBRE FLEXIVEL DE 750V,SECAO DE 3X6,0MM2,PVC/70°C.FORNECIMENTO</t>
  </si>
  <si>
    <t>CABO DE COBRE FLEXIVEL DE 750V,SECAO DE 2X10,0MM2,PVC/70°C.FORNECIMENTO</t>
  </si>
  <si>
    <t>CABO DE COBRE FLEXIVEL DE 750V,SECAO DE 3X10,0MM2,PVC/70°C.FORNECIMENTO</t>
  </si>
  <si>
    <t>CABO DE COBRE FLEXIVEL DE 750V,SECAO DE 4X10,0MM2,PVC/70°.FORNECIMENTO</t>
  </si>
  <si>
    <t>CABO DE COBRE FLEXIVEL DE 750V,SECAO DE 1X16,0MM2,PVC/70°.FORNECIMENTO</t>
  </si>
  <si>
    <t>CABO DE COBRE FLEXIVEL DE 750V,SECAO DE 3X16,0MM2,PVC/70°.FORNECIMENTO</t>
  </si>
  <si>
    <t>CABO DE COBRE RIGIDO,DE 1KV,SECAO DE 6,00MM2,PVC/70ºC,CONFORME ABNT NBR 7288.FORNECIMENTO</t>
  </si>
  <si>
    <t>CABO DE COBRE RIGIDO,DE 1KV,SECAO DE 16MM2,PVC/70ºC,CONFORME ABNT NBR 7288.FORNECIMENTO</t>
  </si>
  <si>
    <t>CABO DE COBRE RIGIDO,DE 1KV,SECAO DE 25MM2,PVC/70ºC,CONFORME ABNT NBR 7288.FORNECIMENTO</t>
  </si>
  <si>
    <t>CABO DE COBRE RIGIDO,DE 1KV,SECAO DE 35MM2,PVC/70ºC,CONFORME ABNT NBR 7288.FORNECIMENTO</t>
  </si>
  <si>
    <t>CABO DE COBRE RIGIDO,DE 1KV,SECAO DE 50MM2,PVC/70ºC,CONFORME ABNT NBR 7288.FORNECIMENTO</t>
  </si>
  <si>
    <t>CABO DE COBRE RIGIDO,SECAO DE 10MM2,FORMADO POR CONDUTORES EM FIOS DE COBRE NU,ENCORDOAMENTO CLASSE 2,ISOLAMENTO PARA 1KV,EM POLIETILENO RETICULADO(XLPE) OU ETILENO PROPILENO(EPR),COM CAPA DE COBERTURA EM PVC NA COR PRETA,CONFORME ABNT NBR7286,ABNT NBR 7287 E ESPECIFICACAO EM-RIOLUZ-74.FORNECIMENTO</t>
  </si>
  <si>
    <t>CABO DE COBRE RIGIDO,SECAO DE 25MM2,FORMADO POR CONDUTORES EM FIOS DE COBRE NU,ENCORDOAMENTO CLASSE 2,ISOLAMENTO PARA 1KV,EM POLIETILENO RETICULADO(XLPE) OU ETILENO PROPILENO(EPR),COM CAPA DE COBERTURA EM PVC NA COR PRETA,CONFORME ABNT NBR7286,ABNT NBR 7287 E ESPECIFICACAO EM-RIOLUZ-74.FORNECIMENTO</t>
  </si>
  <si>
    <t>CABO DE COBRE RIGIDO,SECAO DE 50MM2,FORMADO POR CONDUTORES EM FIOS DE COBRE NU,ENCORDOAMENTO CLASSE 2,ISOLAMENTO PARA 1KV,EM POLIETILENO RETICULADO(XLPE) OU ETILENO PROPILENO(EPR),COM CAPA DE COBERTURA EM PVC NA COR PRETA,CONFORME ABNT NBR7286,ABNT NBR 7287 E ESPECIFICACAO EM-RIOLUZ-74.FORNECIMENTO</t>
  </si>
  <si>
    <t>CABO DE COBRE RIGIDO,SECAO DE 70MM2,FORMADO POR CONDUTORES EM FIOS DE COBRE NU,ENCORDOAMENTO CLASSE 2,ISOLAMENTO PARA 1KV,EM POLIETILENO RETICULADO(XLPE) OU ETILENO PROPILENO(EPR),COM CAPA DE COBERTURA EM PVC NA COR PRETA,CONFORME ABNT NBR7286,ABNT NBR 7287 E ESPECIFICACAO EM-RIOLUZ-74.FORNECIMENTO</t>
  </si>
  <si>
    <t>CABO DE COBRE RIGIDO,SECAO DE 25MM2, 8,7 A 15KV,ISOLADO EPR/XLPE,CONFORME ABNT NBR 7286 OU ABNT NBR 7287.FORNECIMENTO</t>
  </si>
  <si>
    <t>CABO DE COBRE RIGIDO,SECAO DE 3X1X50MM2,TRIPLEXADO,20KV,ISOLADO EPR/XLPE,CONFORME ABNT NBR 7286 OU ABNT NBR 7287.FORNECIMENTO</t>
  </si>
  <si>
    <t>CABO DE ALUMINIO NU SEM ALMA DE ACO (CA),SECAO 2 AWG (Ø=7,41MM, 92,5KG/KM),CONFORME ABNT NBR 7271.FORNECIMENTO</t>
  </si>
  <si>
    <t>CABO DE ALUMINIO NU COM ALMA DE ACO (CAA),SECAO 1/0 AWG(Ø=9,36MM, 147,6KG/KM),CONFORME ABNT NBR 7270.FORNECIMENTO</t>
  </si>
  <si>
    <t>CABO DE ALUMINIO,SECAO DE 50MM2,FORMADO POR CONDUTORES EM FIOS DE ALUMINIO NU,ENCORDOAMENTO CLASSE 2,ISOLAMENTO PARA 1KV,EM POLIETILENO RETICULADO(XLPE) OU ETILENO PROPILENO(EPR),COM CAPA DE COBERTURA EM PVC NA COR PRETA,CONFORME ABNT NBR 7286,ABNT NBR 7287 E ESPECIFICACAO EM-RIOLUZ-74.FORNECIMENTO</t>
  </si>
  <si>
    <t>CABO DE ALUMINIO,SECAO DE 16MM2,FORMADO POR CONDUTORES EM FIOS DE ALUMINIO NU,ENCORDOAMENTO CLASSE 2,ISOLAMENTO PARA 1KV,EM POLIETILENO RETICULADO(XLPE) OU ETILENO PROPILENO(EPR),COM CAPA DE COBERTURA EM PVC NA COR PRETA,CONFORME ABNT NBR 7286,ABNT NBR 7287 E ESPECIFICACAO EM-RIOLUZ-74.FORNECIMENTO</t>
  </si>
  <si>
    <t>CABO DE ALUMINIO,SECAO DE 35MM2,FORMADO POR CONDUTORES EM FIOS DE ALUMINIO NU,ENCORDOAMENTO CLASSE 2,ISOLAMENTO PARA 1KV,EM POLIETILENO RETICULADO(XLPE)OU ETILENO PROPILENO(EPR),COM CAPA DE COBERTURA EM PVC NA COR PRETA,NBR 7286,NBR 7287 EESPECIFICACAO RIOLUZ EM-RIOLUZ-74.FORNECIMENTO</t>
  </si>
  <si>
    <t>ALCA PRE-FORMADA DE DISTRIBUICAO,DE ACO RECOBERTO DE ALUMINIO,PARA CABO ENCAPADO,BITOLA DE 25MM2,SEGUNDO DESENHO A4-154-CP.FORNECIMENTO E COLOCACAO</t>
  </si>
  <si>
    <t>ALCA PRE-FORMADA DE DISTRIBUICAO,DE ACO RECOBERTO DE ALUMINIO,PARA CABO DE ALUMINIO NU,BITOLA DE 25MM2,SEGUNDO DESENHO A4-154-CP.FORNECIMENTO E COLOCACAO</t>
  </si>
  <si>
    <t>ALCA PRE-FORMADA DE SERVICO,DE ACO RECOBERTO DE ALUMINIO,PARA CABO ENCAPADO,BITOLA DE 25MM2,SEGUNDO DESENHO A4-154-CP.FORNECIMENTO E COLOCACAO</t>
  </si>
  <si>
    <t>ALCA PRE-FORMADA DE SERVICO,DE ACO RECOBERTO DE ALUMINIO,PARA CABO DE ALUMINIO NU,BITOLA DE 25MM2,SEGUNDO DESENHO A4-154-CP.FORNECIMENTO E COLOCACAO</t>
  </si>
  <si>
    <t>CONECTOR PARAFUSO FENDIDO COM RABICHO,EM BRONZE,PARA ATERRAMENTO,CONDUTORES DE 6 - 35MM2.FORNECIMENTO E INSTALACAO</t>
  </si>
  <si>
    <t>CONECTOR PARA HASTE DE ATERRAMENTO DE PARA-RAIO,COM UMA DESCIDA DE 5/8".FORNECIMENTO</t>
  </si>
  <si>
    <t>CONECTOR TIPO ESTRIBO APARAFUSADO,PARA CONDUTOR DE ALUMINIO,1/0AWG.FORNECIMENTO</t>
  </si>
  <si>
    <t>CONECTOR TIPO CUNHA,EM LIGA DE COBRE ESTANHADO,PARA A FIXACAO DE CONDUTORES DE ALUMINIO OU COBRE,POR EFEITO DE MOLA.MODELO Nº1,PADRAO RIOLUZ,TIPO G.FORNECIMENTO E INSTALACAO</t>
  </si>
  <si>
    <t>CONECTOR TIPO CUNHA,EM LIGA DE COBRE ESTANHADO,PARA A FIXACAO DE CONDUTORES DE ALUMINIO OU COBRE,POR EFEITO DE MOLA,MODELO Nº2,PADRAO RIOLUZ,TIPO H.FORNECIMENTO E INSTALACAO</t>
  </si>
  <si>
    <t>CONECTOR TIPO CUNHA,EM LIGA DE COBRE ESTANHADO,PARA A FIXACAO DE CONDUTORES DE ALUMINIO OU COBRE,POR EFEITO DE MOLA.MODELO Nº3,PADRAO RIOLUZ,TIPO K.FORNECIMENTO E INSTALACAO</t>
  </si>
  <si>
    <t>CONECTOR TIPO CUNHA,EM LIGA DE COBRE ESTANHADO,PARA A FIXACAO DE CONDUTORES DE ALUMINIO OU COBRE,POR EFEITO DE MOLA.MODELO Nº4,PADRAO RIOLUZ,TIPO V.FORNECIMENTO E INSTALACAO</t>
  </si>
  <si>
    <t>CONECTOR TIPO CUNHA,EM LIGA DE COBRE ESTANHADO,PARA A FIXACAO DE CONDUTORES DE ALUMINIO OU COBRE,POR EFEITO DE MOLA.MODELO Nº5,PADRAO RIOLUZ,TIPO IV.FORNECIMENTO E INSTALACAO</t>
  </si>
  <si>
    <t>CONECTOR TIPO CUNHA,EM LIGA DE COBRE ESTANHADO,PARA A FIXACAO DE CONDUTORES DE ALUMINIO OU COBRE,POR EFEITO DE MOLA.MODELO Nº6,PADRAO RIOLUZ,TIPO B.FORNECIMENTO E INSTALACAO</t>
  </si>
  <si>
    <t>CONECTOR TIPO CUNHA,EM LIGA DE COBRE ESTANHADO,PARA A FIXACAO DE CONDUTORES DE ALUMINIO OU COBRE,POR EFEITO DE MOLA.MODELO Nº7,PADRAO RIOLUZ,TIPO A.FORNECIMENTO E INSTALACAO</t>
  </si>
  <si>
    <t>CONECTOR TIPO CUNHA,EM LIGA DE COBRE ESTANHADO,PARA A FIXACAO DE CONDUTORES DE ALUMINIO OU COBRE,POR EFEITO DE MOLA.MODELO Nº8,PADRAO RIOLUZ,TIPO C.FORNECIMENTO E INSTALACAO</t>
  </si>
  <si>
    <t>CONECTOR TIPO CUNHA,EM LIGA DE COBRE ESTANHADO,PARA A FIXACAO DE CONDUTORES DE ALUMINIO OU COBRE,POR EFEITO DE MOLA.MODELO Nº9,PADRAO RIOLUZ,TIPO J.FORNECIMENTO E INSTALACAO</t>
  </si>
  <si>
    <t>CONECTOR TIPO CUNHA,EM LIGA DE COBRE ESTANHADO,PARA A FIXACAO DE CONDUTORES DE ALUMINIO OU COBRE,POR EFEITO DE MOLA.MODELO Nº10,PADAO RIOLUZ,TIPO F.FORNECIMENTO E INSTALACAO</t>
  </si>
  <si>
    <t>CONECTOR TIPO CUNHA,EM LIGA DE COBRE ESTANHADO,PARA A FIXACAO DE CONDUTORES DE ALUMINIO OU COBRE,POR EFEITO DE MOLA.MODELO Nº11,PADRAO RIOLUZ,TIPO D.FORNECIMENTO E INSTALACAO</t>
  </si>
  <si>
    <t>CONECTOR TIPO CUNHA,EM LIGA DE COBRE ESTANHADO,PARA A FIXACAO DE CONDUTORES DE ALUMINIO OU COBRE,POR EFEITO DE MOLA.MODELO Nº12,PADRAO RIOLUZ,TIPO I.FORNECIMENTO E INSTALACAO</t>
  </si>
  <si>
    <t>CONECTOR TIPO CUNHA,EM LIGA DE COBRE ESTANHADO,PARA A FIXACAO DE CONDUTORES DE ALUMINIO OU COBRE,POR EFEITO DE MOLA.MODELO Nº13,PADRAO RIOLUZ,TIPO VII.FORNECIMENTO E INSTALACAO</t>
  </si>
  <si>
    <t>CONECTOR TIPO CUNHA,EM LIGA DE COBRE ESTANHADO,PARA A FIXACAO DE CONDUTORES DE ALUMINIO OU COBRE,POR EFEITO DE MOLA.MODELO Nº14,PADRAO RIOLUZ,TIPO VI.FORNECIMENTO E INSTALACAO</t>
  </si>
  <si>
    <t>CONECTOR PERFURANTE P/REDE SUBTERRANEA,TENSAO DE APLICACAO:0,6/1KV,CORPO ISOLADO RESISTENTE AO AMBIENTE DO SUBSOLO,NAS CORES BRANCA OU BEGE CLARO,CONTATO DENTADO:LIGA DE ALUMINIO ESTANHADO,C/CAMADA DE ESPESSURA MINIMA 8MM E CONDUTIVIDADE ELETRICA MINIMA 98% IACS A 20ºC,GRAU DE PROTECAO:IP-65,P/CABOS:PRINCIPAL:6MM2-185MM2 E DERIVACAO:1,5MM2-10MM2.FORNECIMENTO</t>
  </si>
  <si>
    <t>CONECTOR PERFURANTE P/REDE SUBTERRANEA,TENSAO DE APLICACAO:0,6/1KV,CORPO ISOLADO RESISTENTE AO AMBIENTE DO SUBSOLO,NAS CORES BRANCA OU BEGE CLARO,CONTATO DENTADO:LIGA DE ALUMINIO ESTANHADO,C/CAMADA DE ESPESSURA MINIMA 8MM E CONDUTIVIDADE ELETRICA MINIMA 98% IACS A 20ºC,GRAU DE PROTECAO:IP-68,P/CABOS:PRINCIPAL:35MM2-120MM2 E DERIVACAO:25MM2-50MM2.FORNECIMENTO</t>
  </si>
  <si>
    <t>GRAMPO DE LINHA VIVA EM BRONZE FUNDIDO,ACABAMENTO ESTANHADOPARA CABO DE 16 A 240MM2.FORNECIMENTO</t>
  </si>
  <si>
    <t>CHAVE FUSIVEL,UNIPOLAR,ACIONAMENTO POR COMANDO DE VARA DE MANOBRA DE 15KV-100A,EXCLUSIVE ELOS FUSIVEIS.FORNECIMENTO</t>
  </si>
  <si>
    <t>RELE FOTOELETRONICO PARA ILUMINACAO PUBLICA,TIPO FAIL-OFF,TENSAO DE ALIMENTACAO DE 105V E 305V,POTENCIA DA CARGA 1000W OU 1800VA,CORRENTE MAXIMA DA CARGA 10A.CORPO EM POLICARBONATO NA COR AZUL,ESTABILIZADO AO UV;PINOS EM LATAO ESTANHADO,DEVENDO ATENDER A ESPECIFICACAO EM-RIOLUZ-66 E ANSI C136.10,NOQUE COUBER.FORNECIMENTO</t>
  </si>
  <si>
    <t>RELE FOTOELETRICO INDIVIDUAL,COM BASE EM POSTE (ACO OU CONCRETO) DE ACORDO COM O PADRAO DA RIOLUZ;EXCLUSIVE FORNECIMENTO DO RELE E BASE.ASSENTAMENTO</t>
  </si>
  <si>
    <t>RELE FOTOELETRICO INDIVIDUAL,COM BASE,EM PONTA DE BRACO OU POSTE CURVO (ACO OU CONCRETO) DE ACORDO COM O PADRAO DA RIOLUZ,COM FORNECIMENTO DAS FERRAGENS DE FIXACAO;EXCLUSIVE FORNECIMENTO DO RELE E BASE.ASSENTAMENTO</t>
  </si>
  <si>
    <t>RELE FOTOELETRICO INDIVIDUAL,COM BASE EM POSTE(ACO OU CONCRETO)DE ACORDO COM O PADRAO DA RIOLUZ,EXCLUSIVE FORNECIMENTO DAS FERRAGENS DE FIXACAO E DO RELE FOTOELETRICO E BASE.ASSENTAMENTO</t>
  </si>
  <si>
    <t>CAIXA HAND-HOLE EM ALVENARIA DE TIJOLOS MACICOS DE 7X10X20CM,PADRAO RIOLUZ,COM DIMENSOES DE 0,40X0,40X0,60M,EXCLUSIVE ESCAVACAO,REATERRO E TAMPAO.FORNECIMENTO E ASSENTAMENTO</t>
  </si>
  <si>
    <t>CAIXA HAND-HOLE EM ALVENARIA DE TIJOLOS MACICOS DE 7X10X20CM,PADRAO RIOLUZ,COM DIMENSOES DE 0,40X0,40X0,90M,EXCLUSIVE ESCAVACAO,REATERRO E TAMPAO.FORNECIMENTO E ASSENTAMENTO</t>
  </si>
  <si>
    <t>CAIXA HAND-HOLE,PRE-MOLDADA,EM ANEL DE CONCRETO,CONFORME PROJETO Nº A4-1683-PD,RIOLUZ,COM DIMENSOES DE 0,60X0,30M,EXCLUSIVE ESCAVACAO,REATERRO E TAMPAO.FORNECIMENTO E ASSENTAMENTO</t>
  </si>
  <si>
    <t>CAIXA HAND-HOLE,PRE-MOLDADA,EM ANEL DE CONCRETO,CONFORME PROJETO Nº A4-1683-PD,RIOLUZ,COM DIMENSOES DE 0,60X0,60M,EXCLUSIVE ESCAVACAO,REATERRO E TAMPAO.FORNECIMENTO E ASSENTAMENTO</t>
  </si>
  <si>
    <t>CAIXA HAND-HOLE,PRE-MOLDADA,EM ANEL DE CONCRETO,CONFORME PROJETO Nº A4-1683-PD,RIOLUZ,COM DIMENSOES DE 0,60X0,90M,EXCLUSIVE ESCAVACAO,REATERRO E TAMPAO.FORNECIMENTO E ASSENTAMENTO</t>
  </si>
  <si>
    <t>CAIXA HAND-HOLE,PRE-MOLDADA,EM ANEL DE CONCRETO,CONFORME PROJETO Nº A4-1683-PD,RIOLUZ,COM DIMENSOES DE 0,30X0,30M,EXCLUSIVE ESCAVACAO,REATERRO E TAMPAO.FORNECIMENTO E ASSENTAMENTO</t>
  </si>
  <si>
    <t>CAIXA DE CONCRETO PARA FIXACAO DE PROJETOR,COM TAMPA DE TELA MALETADA DE (5X5)CM E CADEADO,NAS DIMENSOES (80X80X80)CM,CONFORME DETALHE DO PROJETO RIOLUZ.FORNECIMENTO E ASSENTAMENTO</t>
  </si>
  <si>
    <t>CAIXA DE ALVENARIA COM BASE DE CONCRETO PARA FIXACAO DE PROJETOR,COM TAMPA DE TELA MALETADA DE (5X5)CM E CADEADO NAS DIMENSOES (80X80X80)CM.FORNECIMENTO E ASSENTAMENTO</t>
  </si>
  <si>
    <t>CAIXA DE ALVENARIA COM BASE DE CONCRETO PARA FIXACAO DE PROJETOR,COM TAMPA DE TELA MALETADA (5X5)CM E CADEADO NAS DIMENSOS (110X80X60)CM.FORNECIMENTO E ASSENTAMENTO</t>
  </si>
  <si>
    <t>CAIXA DE ALVENARIA COM BASE DE CONCRETO PARA FIXACAO DE PROJETOR,COM TAMPA DE TELA MALETADA (5X5)CM E CADEADO NAS DIMENSOES (110X120X100)CM.FORNECIMENTO E ASSENTAMENTO</t>
  </si>
  <si>
    <t>CAIXA DE PASSAGEM,RETANGULAR,DE ALVENARIA COM TAMPA DE CONCRETO,DIMENSOES DE(0,80X0,80X1,00)M;EXCLUSIVE FORNECIMENTO DOMATERIAL.ASSENTAMENTO</t>
  </si>
  <si>
    <t>TAMPAO PARA VEDACAO DE DUTOS ESPIRALADOS FLEXIVEIS EM POLIETILENO DE ALTA DENSIDADE,NA COR PRETA,DIAMETRO NOMINAL DE 125MM,COMPRIMENTO DE 225MM,LOTE 335248-0.FORNECIMENTO</t>
  </si>
  <si>
    <t>ELETRODUTO DE FERRO GALVANIZADO,TIPO PESADO DIAMETRO DE 25MM(1").FORNECIMENTO</t>
  </si>
  <si>
    <t>ELETRODUTO DE FERRO GALVANIZADO,TIPO PESADO,DIAMETRO DE 38MM(1.1/2").FORNECIMENTO</t>
  </si>
  <si>
    <t>ELETRODUTO DE FERRO GALVANIZADO,TIPO PESADO,DIAMETRO DE 50MM(2").FORNECIMENTO</t>
  </si>
  <si>
    <t>ELETRODUTO DE FERRO GALVANIZADO,TIPO PESADO,DIAMETRO DE 75MM(3").FORNECIMENTO</t>
  </si>
  <si>
    <t>CURVA LONGA DE 90° PARA ELETRODUTO,DE ACO GALVANIZADO,DE 25MM(1").FORNECIMENTO</t>
  </si>
  <si>
    <t>CURVA LONGA DE 90° PARA ELETRODUTO,DE ACO GALVANIZADO,DE 50MM(2").FORNECIMENTO</t>
  </si>
  <si>
    <t>CURVA LONGA DE 90° PARA ELETRODUTO,DE ACO GALVANIZADO,DE 75MM(3").FORNECIMENTO</t>
  </si>
  <si>
    <t>LUVA PARA ELETRODUTO,DE ACO GALVANIZADO,DE 25MM(1").FORNECIMENTO</t>
  </si>
  <si>
    <t>LUVA PARA ELETRODUTO,DE ACO GALVANIZADO,DE 38MM(1 1/2").FORNECIMENTO</t>
  </si>
  <si>
    <t>LUVA PARA ELETRODUTO,DE ACO GALVANIZADO,DE 50MM(2").FORNECIMENTO</t>
  </si>
  <si>
    <t>LUVA PARA ELETRODUTO,DE ACO GALVANIZADO,DE 75MM(3").FORNECIMENTO</t>
  </si>
  <si>
    <t>ELETRODUTO DE PVC RIGIDO,ROSQUEAVEL,DE 19MM(3/4").FORNECIMENTO</t>
  </si>
  <si>
    <t>ELETRODUTO DE PVC RIGIDO,ROSQUEAVEL,DE 32MM(1 1/4").FORNECIMENTO</t>
  </si>
  <si>
    <t>CURVA LONGA DE 90° PARA ELETRODUTO,DE PVC RIGIDO,ROSQUEAVEL,DE 25MM(1").FORNECIMENTO</t>
  </si>
  <si>
    <t>CURVA LONGA DE 90° PARA ELETRODUTO,DE PVC RIGIDO,ROSQUEAVEL, DE 32MM(1 1/4").FORNECIMENTO</t>
  </si>
  <si>
    <t>CURVA LONGA DE 90° PARA ELETRODUTO,DE PVC RIGIDO,ROSQUEAVEL, DE 50MM(2").FORNECIMENTO</t>
  </si>
  <si>
    <t>CURVA LONGA DE 90° PARA ELETRODUTO,DE PVC RIGIDO,ROSQUEAVEL, DE 75MM(3").FORNECIMENTO</t>
  </si>
  <si>
    <t>LUVA PARA ELETRODUTO,DE PVC RIGIDO,ROSQUEAVEL,DE 25MM(1").FORNECIMENTO</t>
  </si>
  <si>
    <t>LUVA PARA ELETRODUTO,DE PVC RIGIDO,ROSQUEAVEL,DE 32MM(1 1/4").FORNECIMENTO</t>
  </si>
  <si>
    <t>LUVA PARA ELETRODUTO,DE PVC RIGIDO,ROSQUEAVEL,DE 50MM(2").FORNECIMENTO</t>
  </si>
  <si>
    <t>LUVA PARA ELETRODUTO,DE PVC RIGIDO,ROSQUEAVEL,DE 75MM(3").FORNECIMENTO</t>
  </si>
  <si>
    <t>CONDUITE FLEXIVEL GALVANIZADO,DE 19MM(3/4").FORNECIMENTO E COLOCACAO</t>
  </si>
  <si>
    <t>BOX CURVO DE ALUMINIO COM BUCHA E ARRUELA DE 50MM(2").FORNECIMENTO</t>
  </si>
  <si>
    <t>BOX CURVO DE ALUMINIO COM BUCHA E ARRUELA DE 75MM(3").FORNECIMENTO</t>
  </si>
  <si>
    <t>EQUIPAMENTOS DE COMANDO DE CIRCUITO,PADRAO RIOLUZ,EXCLUSIVEO FORNECIMENTO DAS FERRAGENS DE FIXACAO E DO COMANDO.ASSENTAMENTO</t>
  </si>
  <si>
    <t>CONJUNTO PARA MONTAGEM DE INDICADOR VISUAL DE DIRECAO DE VENTO(BIRUTA) ADAPTADO PARA BALIZAMENTO NOTURNO.FORNECIMENTO</t>
  </si>
  <si>
    <t>FONTE DE EMERGENCIA(NO BREAK),COM POTENCIA DE 2KVA,220V/220V,AUTONOMIA A PLENA CARGA DE 30MIN.FORNECIMENTO</t>
  </si>
  <si>
    <t>LUMINARIA DECORATIVA LDRJ-14 P/LAMPADA FLUORESCENTE COMPACTA 18W,C/EQUIPAMENTO AUXILIAR ELETROMAGNETICO INTEGRADO,P/INSTALACAO EM PAREDE,CORPO E GRADE DE PROTECAO EM LIGA DE ALUMINIO FUNDIDO TIPO ASTM-SG-7A OU SAE-23 PINTADOS C/TINTA ESMALTE NA COR CINZA MARTELADO,RECEPTACULO PARA BASE G-24D-2,CONFORME DESENHO A3-1900-PD E ESPECIFICACAO EM-RIOLUZ Nº23.FORN.</t>
  </si>
  <si>
    <t>LUMINARIA DECORATIVA LDRJ-15,P/LAMPADA FLUORESCENTE COMPACTA 26W,P/INSTALACAO NO TETO,CORPO E GRADE DE PROTECAO EM LIGADE ALUMINIO FUNDIDO TIPO ASTM-SG-7A/SAE-23 PINTADOS C/TINTAESMALTE COR CINZA MARTELADO,GRADE ROSQUEADA AO CORPO,REFRATOR EM VIDRO BOROSILICATO ROSQUEADO AO CORPO,RECEPTACULO P/BASE G-24D-3,CONFORME DESENHO A4-1905-PD EM-RIOLUZ Nº23.FORN.</t>
  </si>
  <si>
    <t>LUMINARIA DECORATIVA LDRJ-07 PARA LAMPADA A VAPOR DE SODIO OU MULTIVAPOR METALICO DE 70W,COM EQUIPAMENTO AUXILIAR INTEGRADO,BASE EM ALUMINIO FUNDIDO,COM ALOJAMENTO E SUPORTE PARA EQUIPAMENTO AUXILIAR(REATOR,CAPACITOR,IGNITOR),COM ENCAIXE PARA TUBO COM DIAMETRO DE 48MM,DIFUSOR EM POLIPROPILENO,COM RECEPTACULO E-27,CONFORME DESENHO A3-1965-PD.FORNECIMENTO</t>
  </si>
  <si>
    <t>LUMINARIA DECORATIVA LDRJ-09 PARA LAMPADA A VAPOR DE SODIO OU MULTIVAPOR METALICO DE 70W,COM EQUIPAMENTO AUXILIAR INTEGRADO,BASE EM ALUMINIO FUNDIDO,COM ALOJAMENTO E SUPORTE PARA EQUIPAMENTO AUXILIAR(REATOR,CAPACITOR,IGNITOR),COM ENCAIXE PARA TUBO COM DIAMETRO DE 48MM,DIFUSOR EM POLIPROPILENO,COM RECEPTACULO E-27,CONFORME DESENHO A3-1966-PD.FORNECIMENTO</t>
  </si>
  <si>
    <t>LUMINARIA DECORATIVA LDRJ-20 PARA LAMPADA MULTIVAPOR METALICO 100W,SEMI ESFERICA,C/EQUIPAMENTO AUXILIAR INTEGRADO INSTALADO EM BANDEJA DE CHAPA DE ACO GALVANIZADO,ARO E CARCACA EMALUMINIO INJETADO DE ALTA PRESSAO,GRAU DE PROTECAO MINIMO IP-55,ACABAMENTO C/TRATAMENTO DE FOSFATACAO E PINTURA POLIESTER,PARAFUSOS DE ACO INOX RECEPTACULO E-27.FORNECIMENTO</t>
  </si>
  <si>
    <t>LUMINARIA DECORATIVA LDRJ-11 PARA LAMPADA MVM 150W,COM EQUIPAMENTO AUXILIAR INTEGRADO,PROJETOR PARA VAPOR DE METALICO BILATERAL 150W,REBATEDOR E SUPORTE(CONJUNTO COMPLETO).CONFORME ESPECIFICACAO EM-RIOLUZ-23,DESENHO A4-1863-PD(ULTIMA REVISAO).FORNECIMENTO</t>
  </si>
  <si>
    <t>PROJETOR,TIPO PRJ-19/1.2,PARA 1 LAMPADA DE MULTIVAPOR METALICO(MVM)TD DE 150W,CONTATO BILATERAL,COM EQUIPAMENTO AUXILIARINTEGRADO E LAMPADA.FORNECIMENTO</t>
  </si>
  <si>
    <t>PROJETOR PRJ-10,PARA LAMPADA A VAPOR DE SODIO OU MULTIVAPORMETALICO DE 250/400W TUBULAR,EM LIGA DE ALUMINIO FUNDIDO TIPO ASTM-SG-70A OU SAE 323,VISOR DE VIDRO PLANO,INCOLOR,TEMPERADO,RESISTENTE A IMPACTOS E CHOQUE TERMICO,SUPORTE TIPO "U",EM FERRO GALVANIZADO POR IMERSAO A QUENTE,CONFORME DESENHO A4-1188-PD E ESPECIFICACAO EM-RIOLUZ Nº20.FORNECIMENTO</t>
  </si>
  <si>
    <t>PROJETOR PRJ-07,P/LAMPADA A VAPOR DE SODIO OU MULTIVAPOR METALICO 250/400W TUBULAR,EM CHAPA DE ALUMINIO REPUXADO,POLIDOQUIMICAMENTE E ANODIZADO,VISOR DE VIDRO PLANO,INCOLOR,TEMPERADO,RESISTENTE A IMPACTOS E CHOQUE TERMICO,FIXADO AO REFLETOR ATRAVES DE ARO DE ALUMINIO,SUPORTE DE FIXACAO TIPO "U",CONFORME DESENHO A4-1514-PD E ESPECIFICACAO EM-RIOLUZ Nº20.FORN</t>
  </si>
  <si>
    <t>PROJETOR PRJ-27,P/UMA LAMPADA VAPOR DE SODIO OU MULTIVAPORMETALICO 250/400W TUBULAR,C/EQUIPAMENTO AUXILIAR INTEGRADO,EM LIGA DE ALUMINIO INJETADO A ALTA PRESSAO-IP65,REFLETOR EMCHAPA DE ALUMINIO DE ALTA PUREZA(99,50%)ESTAMPADO,ANODIZADOE ABRILHANTADO QUIMICAMENTE,CONFORME ESPECIFICACAO EM-RIOLUZ-72.FORNECIMENTO</t>
  </si>
  <si>
    <t>PROJETOR PRJ-28,P/UMA LAMPADA VAPOR DE SODIO DE 50/70/100/150W OU MULTIVAPOR METALICO DE 35/70/100/150W TUBULAR,C/EQUIPAMENTO AUXILIAR INTEGRADO,EM LIGA DE ALUMINIO INJETADO A ALTA PRESSAO-IP65.REFLETOR EM CHAPA DE ALUMINIO DE ALTA PUREZA(99,50%)ESTAMPADO,ANODIZADO E ABRILHANTADO QUIMICAMENTE,CONFORME ESPECIFICACAO EM-RIOLUZ-71.FORNECIMENTO</t>
  </si>
  <si>
    <t>PROJETOR PRJ-08,MODELO 2,P/2 LAMPADAS A VAPOR DE SODIO OU MULTIVAPOR METALICO 400W TUBULAR,EM LIGA DE ALUMINIO FUNDIDO TIPO ASTM-SG-70A OU SAE 323,REFLETOR INTERNO EM ALUMINIO ALTA PUREZA(99,85%AL),VISOR DE VIDRO PLANO,INCOLOR,TEMPERADO,RESISTENTE A IMPACTOS E CHOQUE TERMICO,SUPORTE TIPO "U",CONFORME DESENHO A4-1625-PD E ESPECIFICACAO EM-RIOLUZ Nº20.FORN.</t>
  </si>
  <si>
    <t>PROJETOR PRJ-08,MODELO 1,P/LAMPADA A VAPOR DE SODIO 1000W,MULTIVAPOR METALICO DE 1000/2000W OVOIDE OU TUBULAR,EM LIGA DEALUMINIO FUNDIDO TIPO ASTM-SG-70A OU SAE 323,DEFLETOR INTERNO EM ALUMINIO ALTA PUREZA(99,85%AL),VISOR DE VIDRO PLANO,INCOLOR,TEMPERADO,SUPORTE TIPO "U",CONFORME DESENHO A4-1625-PDE ESPECIFICACAO EM-RIO-LUZ Nº20.FORNECIMENTO</t>
  </si>
  <si>
    <t>LAMPADA DE MULTIVAPOR METALICO (MVM) DE 70W,BULBO OVOIDE.FORNECIMENTO</t>
  </si>
  <si>
    <t>LAMPADA DE MULTIVAPOR METALICO (MVM) DE 150W,BULBO OVOIDE.FORNECIMENTO</t>
  </si>
  <si>
    <t>LAMPADA DE MULTIVAPOR METALICO (MVM) DE 250W,BULBO OVOIDE.FORNECIMENTO</t>
  </si>
  <si>
    <t>LAMPADA MULTIVAPOR METALICO (MVM) DE 400W,BULBO OVOIDE.FORNECIMENTO</t>
  </si>
  <si>
    <t>LAMPADA DE MULTIVAPOR METALICO (MVM) DE 250W,BULBO TUBULAR.FORNECIMENTO</t>
  </si>
  <si>
    <t>LAMPADA DE MULTIVAPOR METALICO (MVM) DE 400W,BULBO TUBULAR.FORNECIMENTO</t>
  </si>
  <si>
    <t>LAMPADA A VAPOR DE SODIO,ALTA PRESSAO,POTENCIA DE 70W,BASE E-27,BULBO OVOIDE,POSICAO DE FUNCIONAMENTO UNIVERSAL,CONFORME ABNT NBR IEC 60662 E EM-RIOLUZ Nº 57.FORNECIMENTO</t>
  </si>
  <si>
    <t>LAMPADA A VAPOR DE SODIO,ALTA PRESSAO,POTENCIA DE 100W,BASEE-27,BULBO OVOIDE,POSICAO DE FUNCIONAMENTO UNIVERSAL,CONFORME ABNT NBR IEC 60662 E EM-RIOLUZ Nº57.FORNECIMENTO</t>
  </si>
  <si>
    <t>LAMPADA A VAPOR DE SODIO,ALTA PRESSAO,POTENCIA DE 150W,BASEE-27,BULBO OVOIDE,POSICAO DE FUNCIONAMENTO UNIVERSAL,CONFORME ABNT NBR IEC 60662 E EM-RIOLUZ Nº 57.FORNECIMENTO</t>
  </si>
  <si>
    <t>LAMPADA A VAPOR DE SODIO,ALTA PRESSAO,POTENCIA DE 250W,BASEE-27,BULBO OVOIDE,POSICAO DE FUNCIONAMENTO UNIVERSAL,CONFORME ABNT NBR IEC 60662 E EM-RIOLUZ Nº 57.FORNECIMENTO</t>
  </si>
  <si>
    <t>LAMPADA A VAPOR DE SODIO,ALTA PRESSAO,POTENCIA DE 100W,BASEE-40,BULBO TUBULAR,POSICAO DE FUNCIONAMENTO UNIVERSAL,CONFORME ABNT NBR IEC 60662 E EM-RIOLUZ Nº 57.FORNECIMENTO</t>
  </si>
  <si>
    <t>LAMPADA A VAPOR DE SODIO,ALTA PRESSAO,POTENCIA DE 150W,BASEE-40,BULBO TUBULAR,POSICAO DE FUNCIONAMENTO UNIVERSAL,CONFORME ABNT NBR IEC 60662 E EM-RIOLUZ Nº 57.FORNECIMENTO</t>
  </si>
  <si>
    <t>LAMPADA A VAPOR DE SODIO,ALTA PRESSAO,POTENCIA DE 250W,BASEE-40,BULBO TUBULAR,POSICAO DE FUNCIONAMENTO UNIVERSAL,CONFORME ABNT NBR IEC 60662 E EM-RIOLUZ Nº 57.FORNECIMENTO</t>
  </si>
  <si>
    <t>LAMPADA A VAPOR DE SODIO,ALTA PRESSAO,POTENCIA DE 400W,BASEE-40,BULBO TUBULAR,POSICAO DE FUNCIONAMENTO UNIVERSAL,CONFORME ABNT NBR IEC 60662 E EM-RIOLUZ Nº 57.FORNECIMENTO</t>
  </si>
  <si>
    <t>REATOR EXTERNO PARA LAMPADA VAPOR DE SODIO DE 70W,IGNITOR COM PICO DE TENSAO 2,8 A 4KV,FATOR DE POTENCIA MINIMO 0,92,TENSAO DE ALIMENTACAO 220V,CONFORME EM-RIO-LUZ-30,ABNT NBR-13593 E ABNT NBR IEC-60662.FORNECIMENTO</t>
  </si>
  <si>
    <t>REATOR EXTERNO PARA LAMPADA VAPOR DE SODIO DE 100W,IGNITOR COM PICO DE TENSAO 2,8 A 4KV,FATOR DE POTENCIA MINIMO 0,92,TENSAO DE ALIMENTACAO 220V,CONFORME EM-RIOLUZ-30,ABNT NBR-13593 E ABNT NBR IEC-60662.FORNECIMENTO</t>
  </si>
  <si>
    <t>REATOR EXTERNO PARA LAMPADA VAPOR DE SODIO DE 150W,IGNITOR COM PICO DE TENSAO 2,8 A 4KV,FATOR DE POTENCIA MINIMO 0,92,TENSAO DE ALIMENTACAO 220V,CONFORME EM-RIOLUZ-30,ABNT NBR-13593 E ABNT NBR IEC-60662.FORNECIMENTO</t>
  </si>
  <si>
    <t>REATOR EXTERNO PARA LAMPADA VAPOR DE SODIO DE 250W,IGNITOR COM PICO DE TENSAO 2,8 A 4KV,FATOR DE POTENCIA MINIMO 0,92,TENSAO DE ALIMENTACAO 220V,CONFORME EM-RIOLUZ-30,ABNT NBR-13593 E ABNT NBR IEC-60662.FORNECIMENTO</t>
  </si>
  <si>
    <t>REATOR EXTERNO PARA LAMPADA VAPOR DE SODIO DE 400W,IGNITOR COM PICO DE TENSAO 2,8 A 4KV,FATOR DE POTENCIA MINIMO 0,92,TENSAO DE ALIMENTACAO 220V,CONFORME EM-RIOLUZ-30,ABNT NBR-13593 E ABNT NBR IEC-60662.FORNECIMENTO</t>
  </si>
  <si>
    <t>REATOR INTERNO/INTEGRADO PARA LAMPADA VAPOR DE SODIO DE 70W,IGNITOR COM PICO DE TENSAO 2,8 A 4KV,FATOR DE POTENCIA MINIMO 0,92,TENSAO NOMINAL DE ALIMENTACAO 220V,CONFORME DESENHO A3-1971-PD,ABNT NBR-13593 E ABNT NBR IEC-60662.FORNECIMENTO</t>
  </si>
  <si>
    <t>REATOR INTERNO/INTEGRADO PARA LAMPADA VAPOR DE SODIO DE 150W,IGNITOR COM PICO DE TENSAO 2,8 A 4KV,FATOR DE POTENCIA MINIMO 0,92,TENSAO NOMINAL DE ALIMENTACAO 220V,CONFORME DESENHOA3-1971-PD,ABNT NBR-13593 E ABNT NBR IEC-60662.FORNECIMENTO</t>
  </si>
  <si>
    <t>REATOR INTERNO/INTEGRADO PARA LAMPADA VAPOR DE SODIO DE 250W,IGNITOR COM PICO DE TENSAO 2,8 A 4KV,FATOR DE POTENCIA MINIMO 0,92,TENSAO NOMINAL DE ALIMENTACAO 220V,CONFORME DESENHOA3-1971-PD,ABNT NBR-13593 E ABNT NBR IEC-60662.FORNECIMENTO</t>
  </si>
  <si>
    <t>REATOR INTERNO/INTEGRADO PARA LAMPADA VAPOR DE SODIO DE 400W,IGNITOR COM PICO DE TENSAO 2,8 A 4KV,FATOR DE POTENCIA MINIMO 0,92,TENSAO NOMINAL DE ALIMENTACAO 220V,CONFORME DESENHOA3-1971-PD,ABNT NBR-13593 E ABNT NBR IEC-60662.FORNECIMENTO</t>
  </si>
  <si>
    <t>REATOR EXTERNO PARA LAMPADA VAPOR METALICO DE 70W,IGNITOR COM PICO DE TENSAO 2,8 A 4KV,FATOR DE POTENCIA MINIMO 0,92,TENSAO DE ALIMENTACAO 220V,CONFORME EM-RIOLUZ-30,ABNT NBR 14305 E ABNT NBR IEC 61167.FORNECIMENTO</t>
  </si>
  <si>
    <t>REATOR EXTERNO PARA LAMPADA VAPOR METALICO DE 100W,IGNITOR COM PICO DE TENSAO 2,8 A 4KV,FATOR DE POTENCIA MINIMO 0,92,TENSAO DE ALIMENTACAO 220V,CONFORME EM-RIOLUZ-30,ABNT NBR-14305 E ABNT NBR IEC-61167.FORNECIMENTO</t>
  </si>
  <si>
    <t>REATOR EXTERNO PARA LAMPADA VAPOR METALICO DE 150W,IGNITOR COM PICO DE TENSAO 2,8 A 4KV,FATOR DE POTENCIA MINIMO 0,92,TENSAO DE ALIMENTACAO 220V,CONFORME EM-RIOLUZ-30,ABNT NBR-14305 E ABNT NBR IEC-61167.FORNECIMENTO</t>
  </si>
  <si>
    <t>REATOR EXTERNO PARA LAMPADA VAPOR METALICO DE 250W,IGNITOR COM PICO DE TENSAO 2,8 A 4KV,FATOR DE POTENCIA MINIMO 0,92,TENSAO DE ALIMENTACAO 220V,CONFORME EM-RIOLUZ-30,ABNT NBR-14305 E ABNT NBR IEC-61167.FORNECIMENTO</t>
  </si>
  <si>
    <t>REATOR EXTERNO PARA LAMPADA VAPOR METALICO DE 400W,IGNITOR COM PICO DE TENSAO 2,8 A 4KV,FATOR DE POTENCIA MINIMO 0,92,TENSAO DE ALIMENTACAO 220V,EM-RIOLUZ-30,NBR-14305,IEC-61167.FORNECIMENTO</t>
  </si>
  <si>
    <t>REATOR TIPO INTERNO/INTEGRADO PARA LAMPADA VAPOR METALICO DE 70W,IGNITOR COM PICO DE TENSAO 2,8 A 4KV,FATOR DE POTENCIAMINIMO 0,92,TENSAO NOMINAL DE ALIMENTACAO 220V,CONFORME DESENHO A3-1971-PD,ABNT NBR-14305 E ABNT NBR IEC-61167.FORNECIMENTO</t>
  </si>
  <si>
    <t>REATOR TIPO INTERNO/INTEGRADO PARA LAMPADA VAPOR METALICO DE 150W,IGNITOR COM PICO DE TENSAO 2,8 A 4KV,FATOR DE POTENCIA MINIMO 0,92,TENSAO NOMINAL DE ALIMENTACAO 220V,CONFORME DESENHO A3-1971-PD,ABNT NBR-14305 E ABNT NBR IEC-61167.FORNECIMENTO</t>
  </si>
  <si>
    <t>REATOR TIPO INTERNO/INTEGRADO PARA LAMPADA VAPOR METALICO DE 250W,IGNITOR COM PICO DE TENSAO 2,8 A 4KV,FATOR DE POTENCIA MINIMO 0,92,TENSAO NOMINAL DE ALIMENTACAO 220V,CONFORME DESENHO A3-1971-PD,ABNT NBR-14305 E ABNT NBR IEC-61167.FORNECIMENTO</t>
  </si>
  <si>
    <t>REATOR TIPO INTERNO/INTEGRADO PARA LAMPADA VAPOR METALICO DE 400W,IGNITOR COM PICO DE TENSAO 2,8 A 4KV,FATOR DE POTENCIA MINIMO 0,92,TENSAO NOMINAL DE ALIMENTACAO 220V,CONFORME DESENHO A3-1971-PD,ABNT NBR-14305 E ABNT NBR IEC-61167.FORNECIMENTO</t>
  </si>
  <si>
    <t>LUMINARIA EQUIPADA COM LAMPADA DE DESCARGA E ACESSORIOS,EM CORDOALHA,EXCLUSIVE LUMINARIA,INCLUSIVE FORNECIMENTO DA CORDOALHA.COLOCACAO</t>
  </si>
  <si>
    <t>LUMINARIA EQUIPADA COM LAMPADA DE DESCARGA E ACESSORIOS,EM CORDOALHA,EXCLUSIVE LUMINARIA E O FORNECIMENTO DA CORDOALHA.COLOCACAO</t>
  </si>
  <si>
    <t>LUMINARIA EQUIPADA COM LAMPADA DE DESCARGA E ACESSORIOS,EM TETO OU PAREDE;EXCLUSIVE LUMINARIA.COLOCACAO</t>
  </si>
  <si>
    <t>PROJETORES (DOIS) EQUIPADOS COM LAMPADAS DE DESCARGA,FIXADOS EM POSTE DE ACO OU CONCRETO,INCLUSIVE FERRAGENS DE FIXACAO,EXCLUSIVE PROJETOR.COLOCACAO</t>
  </si>
  <si>
    <t>PROJETORES (DOIS) EQUIPADOS COM LAMPADA DE DESCARGA,FIXADOSEM CRUZETA Nº1;INCLUSIVE FERRAGENS DE FIXACAO,EXCLUSIVE PROJETOR.COLOCACAO</t>
  </si>
  <si>
    <t>PROJETORES(TRES)EQUIPADOS COM LAMPADAS DE DESCARGA,FIXADOS EM POSTE DE CONCRETO,INCLUSIVE FERRAGENS DE FIXACAO,EXCLUSIVE PROJETORES.COLOCACAO</t>
  </si>
  <si>
    <t>PROJETORES(QUATRO)EQUIPADOS COM LAMPADA DE DESCARGA,FIXADOSEM POSTE DE ACO RETO;INCLUSIVE FERRAGENS DE FIXACAO,EXCLUSIVE PROJETORES.COLOCACAO</t>
  </si>
  <si>
    <t>PROJETOR FIXADO EM BANDEJA ATRAVES DE CHUMBADORES DE ACO INOX,EXCLUSIVE PROJETOR,CHUMBADOR E BANDEJAMENTO.COLOCACAO</t>
  </si>
  <si>
    <t>REATOR,PADRAO RIOLUZ,PARA LAMPADA DE DESCARGA,EM POSTE DE ACO,CONCRETO OU MADEIRA,EXCLUSIVE FORNECIMENTO DO REATOR E FERRAGENS DE FIXACAO.COLOCACAO</t>
  </si>
  <si>
    <t>REATOR,PADRAO RIOLUZ,PARA LAMPADA DE DESCARGA EM POSTE(ACO OU CONCRETO),INCLUINDO INTERLIGACAO NA REDE E NA LUMINARIA EFERRAGENS DE FIXACAO;EXCLUSIVE FORNECIMENTO DO REATOR.COLOCACAO</t>
  </si>
  <si>
    <t>REATOR PARA LAMPADA DE DESCARGA EM TETO,PISO OU PAREDE,INCLUSIVE INTERLIGACAO NA REDE E NA LUMINARIA E FERRAGENS DE FIXACAO,EXCLUSIVE FORNECIMENTO DE REATOR.COLOCACAO</t>
  </si>
  <si>
    <t>CHUMBADOR EM ACO CARBONO,COM DIAMETRO DE 7/8",COMPRIMENTO DE 500MM,GALVANIZADO A QUENTE POR IMERSAO,COM PORCA,ARRUELA LISA E ARRUELA DE PRESSAO.FORNECIMENTO</t>
  </si>
  <si>
    <t>CHUMBADOR DE ACO INOXIDAVEL 304,TEC BOLT,TBM 12.100,COMPRIMENTO DE 96MM E DIAMETRO DE 1/2",COM ARRUELA LISA E DE PRESSAOE PORCA,TECNART OU SIMILAR.FORNECIMENTO</t>
  </si>
  <si>
    <t>CHUMBADOR DE EXPANSAO DE ACO,COM DIAMETRO DE 1/2" E COMPRIMENTO DO PARAFUSO DE 3".FORNECIMENTO</t>
  </si>
  <si>
    <t>CINTA CIRCULAR DE ACO GALVANIZADO COM PARAFUSOS,DE APROXIMADAMENTE 90MM.FORNECIMENTO</t>
  </si>
  <si>
    <t>CINTA CIRCULAR DE ACO GALVANIZADO COM PARAFUSOS,DE APROXIMADAMENTE 120MM.FORNECIMENTO</t>
  </si>
  <si>
    <t>CINTA CIRCULAR DE ACO GALVANIZADO COM PARAFUSOS,DE APROXIMADAMENTE 150MM.FORNECIMENTO</t>
  </si>
  <si>
    <t>CINTA CIRCULAR DE ACO GALVANIZADO COM PARAFUSOS,DE APROXIMADAMENTE 180MM.FORNECIMENTO</t>
  </si>
  <si>
    <t>CINTA CIRCULAR DE ACO GALVANIZADO COM PARAFUSOS,DE APROXIMADAMENTE 210MM.FORNECIMENTO</t>
  </si>
  <si>
    <t>CINTA CIRCULAR DE ACO GALVANIZADO COM PARAFUSOS,DE APROXIMADAMENTE 240MM.FORNECIMENTO</t>
  </si>
  <si>
    <t>GRAMPO TIPO "U",DIAMETRO DE 5" E ROSCA DE 1/2",INCLUSIVE PORCAS E ARRUELAS.FORNECIMENTO</t>
  </si>
  <si>
    <t>PORCA SEXTAVADA,EM ACO BAIXO CARBONO (1010/1020),UNC,5/8"(16MM),ACABAMENTO POLIDO OU ZINCADO.FORNECIMENTO</t>
  </si>
  <si>
    <t>PORCA SEXTAVADA EM ACO BAIXO CARBONO (1010/1020),UNC,(M12X1,75)MM,ACABAMENTO ZINCADO.FORNECIMENTO</t>
  </si>
  <si>
    <t>BASE DE ACO PARA SUSTENTACAO DE POSTE FIXADA POR CHUMBADOREM FUNDACAO DE CONCRETO ARMADO.ASSENTAMENTO</t>
  </si>
  <si>
    <t>CHUMBADOR PARA FIXACAO DE POSTE DE ACO CURVO DE 1 BRACO,DE 8M ATE 9M DE ALTURA,EXCLUSIVE ESTE,DE 7/8"X600MM,COM PORCA EARRUELA GALVANIZADAS A FOGO,PADRAO RIOLUZ.FORNECIMENTO E INSTALACAO</t>
  </si>
  <si>
    <t>EXTRACAO E TRANSPORTE DE TERRA PARA SUBSTRATO,PARA ENCHIMENTO DE SACOS PLASTICOS E PRODUCAO DE MUDAS DE ESSENCIAS FLORESTAIS.CUSTO VALIDO PARA CADA 100 UNIDADES</t>
  </si>
  <si>
    <t>PENEIRAMENTO E MISTURA DE TERRA PARA ENCHIMENTO DE SACOS PLASTICOS E PRODUCAO DE MUDAS DE ESSENCIAS FLORESTAIS.CUSTO VALIDO PARA CADA 100 UNIDADES</t>
  </si>
  <si>
    <t>DESINFECCAO E ADUBACAO DA TERRA DE SUBSTRATO,PARA ENCHIMENTO DE SACOS PLASTICOS E PRODUCAO DE MUDAS DE ESSENCIAS FLORESTAIS.CUSTO VALIDO PARA CADA 100 UNIDADES</t>
  </si>
  <si>
    <t>ENCHIMENTO DOS SACOS PLASTICOS,PARA PRODUCAO DE MUDAS DE ESSENCIAS FLORESTAIS.CUSTO VALIDO PARA CADA 100 UNIDADES</t>
  </si>
  <si>
    <t>PREPARO DOS CANTEIROS,PARA PRODUCAO DE MUDAS DE ESSENCIAS FLORESTAIS.CUSTO VALIDO PARA CADA 100 UNIDADES</t>
  </si>
  <si>
    <t>ENCANTEIRAMENTO DOS SACOS PLASTICOS,PARA PRODUCAO DE MUDAS NATIVAS DE ESSENCIAS FLORESTAIS.CUSTO VALIDO PARA CADA 100 UNIDADES</t>
  </si>
  <si>
    <t>REPICAGEM E DESBASTE DAS MUDAS DE ESSENCIAS FLORESTAIS.CUSTO VALIDO PARA CADA 100 UNIDADES</t>
  </si>
  <si>
    <t>IRRIGACAO DAS MUDAS DE ESSENCIAS FLORESTAIS COM USO DE MANGUEIRA.CUSTO VALIDO PARA CADA 100 UNIDADES</t>
  </si>
  <si>
    <t>CAPINA MANUAL,REMOCAO E SELECAO DAS MUDAS DE ESSENCIAS FLORESTAIS.CUSTO VALIDO PARA CADA 100 UNIDADES</t>
  </si>
  <si>
    <t>APLICACAO DE DEFENSIVOS,EXCLUSIVE ESTE,NAS MUDAS DE ESSENCIAS FLORESTAIS.CUSTO VALIDO PARA CADA 100 UNIDADES</t>
  </si>
  <si>
    <t>PREPARO DE ESTACAS PARA PRODUCAO DE MUDAS DE ESSENCIAS FLORESTAIS.CUSTO VALIDO PARA CADA 100 UNIDADES</t>
  </si>
  <si>
    <t>SACO PLASTICO PARA PRODUCAO DE MUDAS NA MEDIA DE (15X25)CM X 0,15MM.FORNECIMENTO</t>
  </si>
  <si>
    <t>SACO PLASTICO PARA PRODUCAO DE MUDAS NA MEDIA DE (20X30)CM X 0,20MM.FORNECIMENTO</t>
  </si>
  <si>
    <t>SACO PLASTICO PARA PRODUCAO DE MUDAS NA MEDIA DE (28X35)CM X 0,22MM.FORNECIMENTO</t>
  </si>
  <si>
    <t>MUDAS NATIVAS DE ESSENCIAS FLORESTAIS ATE 1,00M DE ALTURA.FORNECIMENTO</t>
  </si>
  <si>
    <t>MUDAS EXOTICAS DE ESSENCIAS FLORESTAIS (EUCALIPTOS) ATE 30CM DE ALTURA.FORNECIMENTO</t>
  </si>
  <si>
    <t>MUDAS EXOTICAS DE ESSENCIAS FLORESTAIS (PINUS) ATE 30CM DE ALTURA.FORNECIMENTO</t>
  </si>
  <si>
    <t>MUDAS DE ESSENCIAS FLORESTAIS DE 30CM A 50CM DE ALTURA,TIPOSABIA,MARICA,TREMA,AROEIRA,IPES,PAU-FERRO E SIMILARES.FORNE-CIMENTO</t>
  </si>
  <si>
    <t>ROCADO DE VEGETACAO COM ROCADEIRA COSTAL MOTORIZADA,INCLUSIVE AJUNTAMENTO DO MATERIAL RESULTANTE</t>
  </si>
  <si>
    <t>ARACAO DO SOLO A 20CM DE PROFUNDIDADE COM TRATOR DE PNEUS EARADO DE DISCO</t>
  </si>
  <si>
    <t>PREPARO DE PIQUETES DE BAMBU DE 1,00M DE ALTURA,PARA ALINHAMENTO E MARCACAO DE COVAS.CUSTO VALIDO PARA CADA 100 UNIDADES</t>
  </si>
  <si>
    <t>DISTRIBUICAO DE MUDAS EXOTICAS DE ESSENCIAS FLORESTAIS.CUSTO VALIDO PARA CADA 100 UNIDADES</t>
  </si>
  <si>
    <t>DISTRIBUICAO DE MUDAS NATIVAS DE ESSENCIAS FLORESTAIS.CUSTOVALIDO PARA CADA 100 UNIDADES</t>
  </si>
  <si>
    <t>PLANTIO DE MUDAS EXOTICAS DE ESSENCIAS FLORESTAIS ATE 0,30MDE ALTURA,COM TUBETES,EXCLUSIVE AS MUDAS.CUSTO VALIDO PARA CADA 100 UNIDADES</t>
  </si>
  <si>
    <t>PLANTIO DE MUDAS EXOTICAS DE ESSENCIAS FLORESTAIS ATE 0,30MDE ALTURA,EM SACOS PLASTICOS,EXCLUSIVE AS MUDAS.CUSTO VALIDO PARA CADA 100 UNIDADES</t>
  </si>
  <si>
    <t>PLANTIO DE MUDAS NATIVAS DE ESSENCIAS FLORESTAIS ATE 1,00M DE ALTURA,EXCLUSIVE AS MUDAS.CUSTO VALIDO PARA CADA 100 UNIDADES</t>
  </si>
  <si>
    <t>ABERTURA DE COVA DE 30X30X30CM,EM BANQUETA,EM ENCOSTA,INCLUSIVE MARCACAO</t>
  </si>
  <si>
    <t>ABERTURA DE COVA DE 15X15X15CM,INCLUINDO INCORPORACAO DE ESTERCO CURTIDO,PARA PLANTIO DE VEGETACAO REPTANTE EM AREA DERESTINGA PLANA</t>
  </si>
  <si>
    <t>ABERTURA DE COVA DE 20X20X20CM,INCLUINDO INCORPORACAO DE ESTERCO CURTIDO,PARA PLANTIO DE VEGETACAO CACTACEAS EM AREA DERESTINGA PLANA</t>
  </si>
  <si>
    <t>ABERTURA DE COVA DE 30X30X30CM,INCLUINDO INCORPORACAO DE ESTERCO CURTIDO,PARA PLANTIO DE VEGETACAO ARBUSTIVA EM AREA DERESTINGA PLANA</t>
  </si>
  <si>
    <t>ABERTURA DE COVA DE 40X40X40CM,INCLUINDO INCORPORACAO DE ESTERCO CURTIDO,PARA PLANTIO DE VEGETACAO ARBUSTIVA EM AREA DERESTINGA PLANA</t>
  </si>
  <si>
    <t>ADUBACAO E CALAGEM,USANDO ADUBO ORGANICO/MINERAL,EM MUDAS PLANTADAS EM ENCOSTAS</t>
  </si>
  <si>
    <t>CAPINA DE ACEIRO EM ENCOSTA EM AREA PREVIAMENTE ROCADA,EM FASE DE IMPLANTACAO</t>
  </si>
  <si>
    <t>CAPINA DE ACEIRO EM ENCOSTA EM AREA PREVIAMENTE ROCADA,EM FASE DE MANUTENCAO</t>
  </si>
  <si>
    <t>CAPINA DE VEGETACAO GRAMINEA EM AREA DE ENCOSTA EM CURVA DENIVEL,INCLUSIVE MARCACAO DE FAIXAS EM CURVA DE NIVEL,EM FASEDE IMPLANTACAO</t>
  </si>
  <si>
    <t>CAPINA DE VEGETACAO GRAMINEA EM AREA DE ENCOSTA EM CURVA DENIVEL,EM FASE DE MANUTENCAO</t>
  </si>
  <si>
    <t>LIMPEZA MANUAL DE MATERIAIS DIVERSOS EM AREA DE MANGUEZAL(LIXO)</t>
  </si>
  <si>
    <t>PLANTIO DE GRAMA EM PLACAS,EM ENCOSTA,TIPO SAO CARLOS,BATATAIS OU LARGA,INCLUSIVE COMPRA E ARRANCAMENTO NO LOCAL DE ORIGEM,CARGA,TRANSPORTE MANUAL ENCOSTA ACIMA,DESCARGA E PREPARODO TERRENO</t>
  </si>
  <si>
    <t>PLANTIO E ADUBACAO DE MUDAS EM ENCOSTA,DE 30CM A 50CM DE ALTURA,TIPO SABIA,MARICA,TREMA,AROEIRA,IPES,PAU-FERRO E SIMILARES.FORNECIMENTO DA MUDA INCLUSO</t>
  </si>
  <si>
    <t>PLANTIO DE MUDAS DE VEGETACAO ARBUSTIVA,EXCLUSIVE O FORNECIMENTO DE MUDA,EM AREA DE RESTINGA PLANA</t>
  </si>
  <si>
    <t>PLANTIO DE MUDAS DE VEGETACAO CACTACEAS,EXCLUSIVE O FORNECIMENTO DE MUDA,EM AREA DE RESTINGA PLANA</t>
  </si>
  <si>
    <t>PLANTIO DE MUDAS DE VEGETACAO REPTANTE,EXCLUSIVE O FORNECIMENTO DE MUDA,EM AREA DE RESTINGA PLANA</t>
  </si>
  <si>
    <t>PLANTIO DE MUDA DE ESPECIE DE MANGUEZAL,DE 50 A 70CM DE ALTURA,E ABERTURA DE COVA DE 10X10X20CM,EXCLUSIVE O FORNECIMENTO DA MUDA</t>
  </si>
  <si>
    <t>CAPINA QUIMICA COM HERBICIDA EM FAIXAS.FORNECIMENTO E APLICACAO</t>
  </si>
  <si>
    <t>APLICACAO DE CALCARIO DOLOMITICO NO SOLO,POR COVA.FORNECIMENTO E APLICACAO</t>
  </si>
  <si>
    <t>APLICACAO DE ADUBO ORGANICO PARA MUDAS NATIVAS DE ESSENCIASFLORESTAIS,POR COVA.FORNECIMENTO E APLICACAO</t>
  </si>
  <si>
    <t>APLICACAO DE ADUBO QUIMICO SUPERFOSFATO SIMPLES PARA MUDAS NATIVAS,POR COVA.FORNECIMENTO E APLICACAO</t>
  </si>
  <si>
    <t>APLICACAO DE ADUBO QUIMICO (NPK),6:30:6,PARA MUDAS EXOTICAS,POR COVA.FORNECIMENTO E APLICACAO</t>
  </si>
  <si>
    <t>APLICACAO DE ADUBO,EXCLUSIVE O FORNECIMENTO,CUSTO VALIDO PARA 100 COVAS</t>
  </si>
  <si>
    <t>ADUBACAO DIFERENCIADA EM ESPECIES VEGETAIS DE QUALQUER NATUREZA.FORNECIMENTO E APLICACAO</t>
  </si>
  <si>
    <t>ADUBACAO QUIMICA COM FORMULA COMPLETA (NPK-10-10-10)EM GOLAS DE ARVORE,INCLUSIVE LIMPEZA E REVOLVIMENTO DE SOLO.FORNECIMENTO E APLICACAO</t>
  </si>
  <si>
    <t>CONTROLE QUIMICO DE ESPECIES VEGETAIS DE QUALQUER NATUREZA.FORNECIMENTO E APLICACAO</t>
  </si>
  <si>
    <t>COROAMENTO DAS PLANTAS COM 1,00M DE DIAMETRO.CUSTO VALIDO PARA CADA 100 UNIDADES</t>
  </si>
  <si>
    <t>PODA DE ESPECIES VEGETAIS DE BAIXO NIVEL DE DIFICULDADE,EXCLUSIVE TRANSPORTE DE MATERIAL RESULTANTE</t>
  </si>
  <si>
    <t>PODA DE ESPECIES VEGETAIS DE MEDIO NIVEL DE DIFICULDADE,EXCLUSIVE TRANSPORTE DO MATERIAL RESULTANTE</t>
  </si>
  <si>
    <t>PODA DE ESPECIES VEGETAIS DE ALTO NIVEL DE DIFICULDADE,EXCLUSIVE TRANSPORTE DO MATERIAL RESULTANTE</t>
  </si>
  <si>
    <t>REMOCAO DE ESPECIES VEGETAIS,PORTE MUDA (ATE 2M DE ALTURA),INCLUSIVE CARGA,DESCARGA E TRANSPORTE DO MATERIAL ATE 30KM</t>
  </si>
  <si>
    <t>REMOCAO DE ESPECIES VEGETAIS,PORTE PEQUENO (ENTRE 2M E 4M DE ALTURA),INCLUSIVE CARGA,DESCARGA E TRANSPORTE DO MATERIALATE 30KM</t>
  </si>
  <si>
    <t>REMOCAO DE ESPECIES VEGETAIS,PORTE MEDIO (ENTRE 4M E 6M DEALTURA),INCLUSIVE CARGA,DESCARGA E TRANSPORTE DO MATERIALATE 30KM</t>
  </si>
  <si>
    <t>REMOCAO DE ESPECIES VEGETAIS,PORTE GRANDE (ACIMA DE 6M DE ALTURA),INCLUSIVE CARGA,DESCARGA E TRANSPORTE DO MATERIAL ATE30KM</t>
  </si>
  <si>
    <t>TRANSPLANTE DE VEGETAIS DE PORTE PEQUENO (ENTRE 2M E 4M DEALTURA),INCLUSIVE CARGA,DESCARGA E TRANSPORTE DO MATERIALATE 30KM</t>
  </si>
  <si>
    <t>PINCELAMENTO EM LESAO DE ESPECIES VEGETAIS DE QUALQUER NATUREZA</t>
  </si>
  <si>
    <t>TRATAMENTO DE ARVORES COM LESOES ACIMA DE 0,50M²,COMPREENDENDO:RASPAGEM DO MATERIAL NECROSADO,APLICACAO DE FUNGICIDAS,INSETICIDAS,HORMONIOS E IMPERMEABILIZANTES,FECHAMENTO DAS CAVIDADES COM ESPUMA DE POLIURETANO COBERTA COM NATA DE CIMENTOE INCORPORACAO DE MATERIAIS PARA ENRIQUECIMENTO DO SOLO,EXCLUSIVE MAO-DE-OBRA</t>
  </si>
  <si>
    <t>TRATAMENTO DE ARVORES COM LESOES ATE 0.50M2,COMPREENDENDO:RASPAGEM DO MATERIAL NECROSADO,APLICACAO DE FUNGICIDAS,INSETICIDAS,HORMONIOS E IMPERMEABILIZANTES,FECHAMENTO DAS CAVIDADES COM ESPUMA DE POLIURETANO COBERTA COM NATA DE CIMENTO E INCORPORACAO DE MATERIAIS PARA ENRIQUECIMENTO DO SOLO,EXCLUSIVE MAO-DE-OBRA</t>
  </si>
  <si>
    <t>TRATAMENTO FITOSSANITARIO EM ARVORES,COMPREENDENDO:EXECUCAODE PEQUENAS PODAS(GALHOS E RAMOS COMPROMETIDOS),RASPAGEM DEMATERIAL NECROSADO,APLICACAO DE FUNGICIDAS,INSETICIDAS,HORMONIOS,IMPERMEABILIZANTES E FERTILIZANTES,ALARGAMENTO DE GOLAS,REVOLVIMENTO DE SOLO,REMOCAO E TRANSPORTE DE MATERIAL,RECOMPOSICAO E PLANTIO DE COBERTURA NAS GOLAS</t>
  </si>
  <si>
    <t>TRATAMENTO FITOSSANITARIO PARA O COMBATE A SECA DE ARVORES,COMPREENDENDO:APLICACAO DE FUNGICIDA E REPELENTE E INCORPORACAO DE MATERIAIS PARA ENRIQUECIMENTO DO SOLO,EXCLUSIVE MAO-DE-OBRA</t>
  </si>
  <si>
    <t>ABATE DE ARVORES COM MACHADO.CUSTO VALIDO PARA CADA 100 UNIDADES</t>
  </si>
  <si>
    <t>DESGALHAMENTO COM MACHADO.CUSTO VALIDO PARA CADA 100 UNIDADES</t>
  </si>
  <si>
    <t>TORAGEM COM MACHADO (TORETE DE 1,20M).CUSTO VALIDO PARA CADA 100 UNIDADES</t>
  </si>
  <si>
    <t>ABATER,DESGALHAR E DESTOPAR COM MACHADO.CUSTO VALIDO PARA CADA 100 UNIDADES</t>
  </si>
  <si>
    <t>EXTRACAO DE MADEIRA COM ARGOLAO (1 PESSOA),DISTANCIA DE 150,00M</t>
  </si>
  <si>
    <t>EXTRACAO DE MADEIRA POR TRANSPORTE PRIMARIO MANUAL (TORETEDE 1,20M),DISTANCIA DE 100,00M</t>
  </si>
  <si>
    <t>ABATE DE ARVORES COM MOTOSSERRA.CUSTO VALIDO PARA CADA 100 UNIDADES</t>
  </si>
  <si>
    <t>DESGALHAMENTO COM MOTOSSERRA.CUSTO VALIDO PARA CADA 100 UNIDADES</t>
  </si>
  <si>
    <t>TORAGEM COM MOTOSSERRA (TORETE DE 1,20M).CUSTO VALIDO PARA CADA 100 UNIDADES</t>
  </si>
  <si>
    <t>ABATER COM MOTOSSERRA,DESGALHAR COM MACHADO E TORAR COM MOTOSSERRA,SEM EMPILHAR</t>
  </si>
  <si>
    <t>ABATER COM MOTOSSERRA,DESGALHAR COM MACHADO E TORAR COM MOTOSSERRA,COM EMPILHAMENTO MANUAL</t>
  </si>
  <si>
    <t>ABATER,DESGALHAR E DESTOCAR COM MOTOSSERRA.CUSTO VALIDO PARA CADA 100 UNIDADES</t>
  </si>
  <si>
    <t>TRANSPORTE PRIMARIO DE MADEIRA COM TRATOR DE PNEUS E GUINCHO CARREGADOR</t>
  </si>
  <si>
    <t>PREPARO CHAPA ACO 16 P/PLACA SINALIZACAO VERTICAL,INCL.CORTETRATAMENTO DESENGORDURANTE E FORN.DA CHAPA.</t>
  </si>
  <si>
    <t>PINTURA A PISTOLA S/PLACA ACO 16,C/PRIMER SINT.SURFACE SINT.ESMALTE SINT.C/TANTAS DEMAOS NECESSARIAS AO SEU BOM ACAB.</t>
  </si>
  <si>
    <t>REVESTIMENTO DE PLACAS DE ACO P/SINALIZACAO VERTICAL C/PELICULA REFLETIVA GRAU TECNICO E PELICULA P/LEGENDA.FORN.E COLOC</t>
  </si>
  <si>
    <t>MONTAGEM PLACA ACO P/SINALIZACAO VERTICAL POSTE CONCR.ARMADO INCL.FIX.CASTANHAS DUPLAS,FITA ARQUIAR/PARAFUSOS.FORN.E COLOC.</t>
  </si>
  <si>
    <t>PECA DE MACARAMDUBA DE 3"X3" PARA FIX.DAS PLACAS DE SINALIZACAO VERTICAL (1 OU 2 POSTES DE MADEIRA)</t>
  </si>
  <si>
    <t>FIXACAO DE PLACAS DE SINALIZACAO DE RODOVIAS C/PARAFUSO 5/16"X4",FIXADA EM 1 OU 2 POSTES,INCL.PINT.FORN.E COLOC.</t>
  </si>
  <si>
    <t>REVESTIMENTOS PLACAS ACO P/SINALIZ.VERT.C/PELICULA REFL.GRAU TECNICO,GRAU ALTA INTENSIDADE/PELICULA P/LEGENDA.FORN.E APLIC.</t>
  </si>
  <si>
    <t>REVESTIMENTOS PLACAS ACO P/SINALIZACAO VERT.C/PELICULA REFL.GRAU TECNICO,GRAU DIAMANTE/PELICULA P/LEGENDA.FORN.E APLIC.</t>
  </si>
  <si>
    <t>CUSTO HORARIO P/ESCAV., CONCRETAGEM E POSICIONAMENTO DA GAIOLA DE PAREDE DIAFRAGMA</t>
  </si>
  <si>
    <t>FASE DE CAMPO PARA LOCACAO DE ESTRADAS COM OROGRAFIA NAO ACIDENTADA E VEGETACAO LEVE</t>
  </si>
  <si>
    <t>NIVEL DE EIXO-ESTRADA EM TER. DE OROGRAFIA NAO ACIDENTADA EVEG. DENSA</t>
  </si>
  <si>
    <t>NIVEL OFF-SETS EM TERRENO DE OROGRAFIA NAO ACIDENTADA E VEGETACAO LEVE</t>
  </si>
  <si>
    <t>LEVANTAMENTO DE SECAO DE ESTRADA EM TERRENO DE OROGRAFIA NAO ACIDENTADA E VEGETACAO LEVE</t>
  </si>
  <si>
    <t>LOCACAO DE OFF-SET EM TERRENO DE OROGRAFIA NAO ACIDENTADA EVEGETACAO DENSA</t>
  </si>
  <si>
    <t>FASE DE ESCRITORIO P/LOCACAO DE ESTRADAS C/OROGRAFIA NAO ACIDENTADA</t>
  </si>
  <si>
    <t>CUSTO HORARIO PRODUTIVO P/PERF. C/EQUIP. TIPO WAGON DRILL, INCL. EQUIPE E MAT.</t>
  </si>
  <si>
    <t>CUSTO HORARIO PRODUTIVO P/PERF. C/EQUIP. TIPO ROC-600, INCL. EQUIPE E MAT.</t>
  </si>
  <si>
    <t>CORTE E REMOCAO DO PAV., APICOAMENTO DA LAJE, FORMAS E CONCRETAGEM DOS BERCOS C/CONCR. FCK= 25MPA - 24H, UTILIZ. GRAUTH</t>
  </si>
  <si>
    <t>HORA IMPRODUTIVA C/MOTOR FUNCIONANDO (CF) DE CHASSIS DE CAMINHAO 7,5T, C/MOTORISTA</t>
  </si>
  <si>
    <t>HORA IMPRODUTIVA C/MOTOR PARADO (CI) DE CHASSIS DE CAMINHAO7,5T, C/MOTORISTA</t>
  </si>
  <si>
    <t>SISMOGRAFO, CONTROLE DE BARULHO, CONTROLE DE PARTICULAS, CONTROLE DE GASES</t>
  </si>
  <si>
    <t>SINALIZACAO, LIMP. E CONSERVACAO DA AREA ADJACENTE, COMLURB, SEGUROS, TELAS, LONAS, CORDAS, PAIOIS, MANGUEIRAS, ETC.</t>
  </si>
  <si>
    <t>PERFIL "H" DE ACO CARBONO, P/USOS GERAIS, PADRAO AMERICANO,COMPR. USUAL, PRECO DE USINA, DE 6" X 6". FORN.</t>
  </si>
  <si>
    <t>PERFIL "U" DE ACO CARBONO, P/USOS GERAIS, PADRAO AMERICANO,COMPR. USUAL, PRECO DE USINA, DE 6" X 2". FORN.</t>
  </si>
  <si>
    <t>BARRA CHATA DE ACO CARBONO, P/USOS GERAIS, PADRAO AMERICANO, FABRICACAO USUAL, PRECO DE USINA, DE 5" X 1/2". FORN.</t>
  </si>
  <si>
    <t>IMPLANTACAO DE PLACAS DE SINALIZACAO VERTICAL EM RODOVIAS,INCL.TRANSP.,C/MOTORISTA,P/DUAS CASTANHAS.</t>
  </si>
  <si>
    <t>IMPLANTACAO DE PLACAS DE SINALIZACAO VERTICAL EM RODOVIAS,INCL.TRANSP.,C/MOTORISTA,P/UM OU DOIS POSTES DE MADEIRA LEI.</t>
  </si>
  <si>
    <t>USINAGEM DE BRITA PARA OBTENSAO DE BRITA GRADUADA SENDO O PRECO REFERIDO AO M3 BRITA GRAD.COMPARTADA</t>
  </si>
  <si>
    <t>FORMA METALICA P/CONCRETO,C/FORNECIMENTO,CONFECCAO,MONTAGEME DESMONTAGEM COM 25 VEZES UTILIZACAO,ENCLUS. ESCORAMENTO.</t>
  </si>
  <si>
    <t>MEIO FIO DE CONC. SIMPLES(FCK=15 MPA), MOLDADO NO LOCAL, TIPO DER-RJ, MED. 0,15M BASE, ALT. 0,30M. FORN., ESCAV E REATER</t>
  </si>
  <si>
    <t>ALUGUEL HORARIO PRODUTIVO DE LAMA ASFALTICA COMPREENDENDO A-PENAS DEPRECIACAO,JUROS E MANUTENCAO (EXCLUSIVE OPERACAO)</t>
  </si>
  <si>
    <t>FORN E COLOC. EM ENCOSTA DE MARCOS TOPOGRAFICOS DE CONCRETOCOM PINO DE REFERENCIA DE LATAO.</t>
  </si>
  <si>
    <t>BASE DE BRITA CORRIDA INCLUSIVE FORNECIMENTO DOS MATERIAISMEDIDA APOS A COMPACTACAO.</t>
  </si>
  <si>
    <t>REVESTIMENTO D/CONCRETO BETUMINOSO USINADO A QUENTE COM 5CMDE ESPESSURA EXCLUIDO O TRANSPORTE D/USINA PARA A PISTA.</t>
  </si>
  <si>
    <t>REGULARIZACAO DE SUB-LEITO DE ACORDO COM O DER-RJ EXCLUSIVETRANSPORTE E ESCAVACAO DE CORRETIVOS.</t>
  </si>
  <si>
    <t>IMPRIMACAO DE BASE DE PAVIMENTACAO DE ACORDO COM AS INSTRUCOES PARA EXECUCAO DO DER-RJ</t>
  </si>
  <si>
    <t>PAVIMENTACAO COM PARALELEPIPEDOS SENDO REJUNTAMENTO COM BETUME E CASCALINHO</t>
  </si>
  <si>
    <t>CAPA SELANTE C/APLICACAO ASFALTO NIPROPORCAO 1,1 A 1,4 LITRO/M2,DISTRIBUICAO AGREGADOS (5 A 15KG/M2) COMPACT-ROLO.</t>
  </si>
  <si>
    <t>PINTURA DE LIGACAO DE ACORDO COM AS INSTRUCOES PARA EXECUCAO DO DER-RJ</t>
  </si>
  <si>
    <t>MEIO-FIO RETO DE CONCRETO SIMPLES(FCK=15MPa)DE 0,15M NA BASEE 0,45M DE ALTURA REJUNT.ARGAM.CIM.AR.1:3,5.</t>
  </si>
  <si>
    <t>MEIO-FIO CONCRETO SIMPLES(FCK=13,5MPa)TIPO DER-RJ,0,15M BASE 0,30M ALTURA REJUNTAMENTO CIM.AREIA 1:3,5</t>
  </si>
  <si>
    <t>CUSTO PRUDUTIVO DE PARALISACAO,DESLOC.OU INST.DE EQUIPAMENTO DE SONDAGEM A PERCUSSAO,INC. O EQUIP.E A EQUIPE A DISP.</t>
  </si>
  <si>
    <t>CUSTO IMPRODUTIVO PARALISACAO,DESLOCAMENTOS/INSTALACAO DEEQUIPAM.SONDAGEM ROTATIVA C/EQUIPAMENTO/EQUIPE OPERACAO.</t>
  </si>
  <si>
    <t>MOLDAGEM E COLETA DE CORPO DE PROVA,CONSIDERANDO O TRANSPORTE PARA UMA DISTANCIA DE ATE 100KM</t>
  </si>
  <si>
    <t>MOLDAGEM E COLETA DE CORPO DE PROVA DE CONCRETO EXECUTADOPOR FIRMA ESPECIALIZADA COM TRANSPORTE ATE 250KM.</t>
  </si>
  <si>
    <t>CONFECCAO DE RAMPA DE TERRA PARA SUBIDA E DESCIDA DE EQUIPAMENTO PESADO EM CARRETA</t>
  </si>
  <si>
    <t>REVESTIMENTO TIPO LAMA ASFALTICA FINA CONFORME INSTRUCAO DER-RJ,EXCLUSIVE FORNECIMENTO E TRANSPORTE MATERIAIS</t>
  </si>
  <si>
    <t>BARRA ACO CA-25 REDONDA SEM SALIENCIA OU MOSSA, DIAMETRO DE6,3MM A 8,0MM (1/4 A 5/16).</t>
  </si>
  <si>
    <t>LIMPEZA SUPERFICIE METALICA,EM PONTES,VIADUTOS OU ESTRUTURASEMELHANTE,UTILIZ.LIXADEIRA/RASPADEIRA,PRODUCAO DE 280M2/M.</t>
  </si>
  <si>
    <t>ASSENTAMENTO DE TUBULACAO DE CHAPA DE ACO DE 1/4" ESPESSURACOM 6,00M DE COMPRIMENTO,400MM DIAMETRO,SOLDA,EXCLUS.TUBOS</t>
  </si>
  <si>
    <t>TUBO CA-1 CONC.ARM.P/GALERIAS AGUAS PLUVIAIS COM 1,00M DIAM.FORN.MAT.C/CIM/AREIA 1:4 FORNEC. E ASSENTAM.</t>
  </si>
  <si>
    <t>CRAVACAO DE ESTACA DE EUCALIPTO COM DIAMETRO 25CM,EXCLUSIVEESTACA</t>
  </si>
  <si>
    <t>PERFURACAO ROTATIVA COM COROA DE WIDIA EM SOLO, DIAMETRO,NX,HORIZONTAL, INCLUSIVE DESLOCAMENTOS E INSTALACOES</t>
  </si>
  <si>
    <t>TUBO CONCRETO SIMPLES CLASSE C-1 P/COLETOR AGUAS PLUVIAIS DE0,40M DIAMETRO INCLUS.FORN.MAT.CIM/AREIA 1:4,FORN.E ASSEN.</t>
  </si>
  <si>
    <t>TUBO CONCRETO SIMPLES CLASSE C-1 P/AGUAS PLUVIAIS DE 0,60MDIAMETRO C/FORNEC.MATERIAIS P/REJUNTAM.FORN.E ASSENTAM.</t>
  </si>
  <si>
    <t>TUBO CA-1 CONC.ARMADO P/GALERIAS AGUAS PLUVIAIS C/0,80M DIAM. FORN.MATERIAIS COM AREIA+CIMENTO 1:4. FORNEC.E ASSENTAM.</t>
  </si>
  <si>
    <t>PINTURA INTERNA/EXTERN.SOBRE FERRO C/TINTA ALQUIDICA ESMALT.BRILH.EQUIV.LAGOLINE, INCL.LIMP.LIXAM.APLIC.ZARCAO 2 DEMAOS</t>
  </si>
  <si>
    <t>FABRICACAO DE ESCAMA DE CONCRETO ARMADO PARA SOLO REFORCADOCOM FITA METALICA - 2 A 5 CHUMBADORES</t>
  </si>
  <si>
    <t>TRAVADOR DE MADEIRA PARA ESCAMAS DE CONCRETO ARMADO - UTILIZACAO DE 10 VEZES</t>
  </si>
  <si>
    <t>CONCRETO DOSADO RACIONALMENTE PARA UMA RESISTENCIA A COMPRESSAO DE 15MPA,USANDO AGREGADO GRAUDO (BRITA 0),COMPREENDENDOAPENAS O FORNECIMENTO DOS MATERIAIS,INCLUSIVE 5% DE PERDAS.</t>
  </si>
  <si>
    <t>DR20.10.0072</t>
  </si>
  <si>
    <t>DR20.10.0068</t>
  </si>
  <si>
    <t>Poco de visita de blocos de concreto de (20x20x40)cm, com parede de 0,20m de espessura, medindo internamente (2,00x2,00x2,10)m, utilizando no preenchimento dos vazios dos blocos, concreto para camada preparatoria, revestimento interno das paredes com argamassa de cimento e areia no traco 1:4 em volume, com base de 0,15m e almofadas em concreto fck=15Mpa; tampa de 0,15m de espessura em concreto fck=20Mpa, degraus de ferro fundido para utilizacao em coletor de aguas pluviais de 1,50m de diametro, exclusive a escavacao e reaterro.</t>
  </si>
  <si>
    <t>Poco de visita de blocos de concreto de (20x20x40)cm, com parede de 0,20m de espessura, medindo internamente (2,50x2,50x2,60)m, utilizando no preenchimento dos vazios dos blocos, concreto para camada preparatoria, revestimento interno das paredes com argamassa de cimento e areia no traco 1:4 em volume, com a base de 0,15m e almofadas em concreto fck=15Mpa; tampa de 0,15m de espessura em concreto fck=20Mpa, degraus de ferro fundido para utilizacao em coletor de aguas pluviais de 2,00m de diametro, exclusive a escavacao e reaterro.</t>
  </si>
  <si>
    <r>
      <t>Conforme "Planilha de Escavação" em anexo -</t>
    </r>
    <r>
      <rPr>
        <sz val="8"/>
        <color rgb="FFFF0000"/>
        <rFont val="Arial"/>
        <family val="2"/>
      </rPr>
      <t xml:space="preserve"> SUBSTITUIÇÃO DO TUBO DE 1600 MM</t>
    </r>
  </si>
  <si>
    <t>Ø 2,00</t>
  </si>
  <si>
    <t>Ø 1,50</t>
  </si>
  <si>
    <t>Parcela 5</t>
  </si>
  <si>
    <t>Parcela 6</t>
  </si>
  <si>
    <t>Parcela 7</t>
  </si>
  <si>
    <t>Parcela 8</t>
  </si>
  <si>
    <t>LOCAL: Vila Gabriela (Manilha)</t>
  </si>
  <si>
    <t>8.5</t>
  </si>
  <si>
    <t>8.6</t>
  </si>
  <si>
    <t>8.7</t>
  </si>
  <si>
    <t>9.8</t>
  </si>
  <si>
    <t>9.9</t>
  </si>
  <si>
    <t>9.10</t>
  </si>
  <si>
    <t>06 - BASES E PAVIMENTOS</t>
  </si>
  <si>
    <t>07 - REVESTIMENTOS</t>
  </si>
  <si>
    <t>08 - SINALIZAÇÃO VIÁRIA</t>
  </si>
  <si>
    <t>09 - SERVIÇOS COMPLEMENTARES</t>
  </si>
  <si>
    <t>10 - ADMINISTRAÇÃO LOCAL DA OBRA</t>
  </si>
  <si>
    <t>4</t>
  </si>
  <si>
    <t>7</t>
  </si>
  <si>
    <t>10</t>
  </si>
  <si>
    <t>Rua Trinta e Sete</t>
  </si>
  <si>
    <t>Rua Trinta e Seis</t>
  </si>
  <si>
    <t>Observação: Considerando peso específico do material solto 1,50 t/m3  e 1,90 t/m3 quando compatcado para subbase o empolamento</t>
  </si>
  <si>
    <t>do pó de pedra é de 1,30. Conforme CATÁLOGO DE REFERÊNCIA – 13ª Edição / Janeiro 2021.</t>
  </si>
  <si>
    <t>11.1</t>
  </si>
  <si>
    <t>11.2</t>
  </si>
  <si>
    <t>11.3</t>
  </si>
  <si>
    <t>11.4</t>
  </si>
  <si>
    <t>11.5</t>
  </si>
  <si>
    <t>11.6</t>
  </si>
  <si>
    <t>SERVIÇOS AUXILIARES</t>
  </si>
  <si>
    <t>01.001.0450-0</t>
  </si>
  <si>
    <t>01.001.0450-A</t>
  </si>
  <si>
    <t>01.001.0460-0</t>
  </si>
  <si>
    <t>01.001.0460-A</t>
  </si>
  <si>
    <t>05.055.0026-0</t>
  </si>
  <si>
    <t>05.055.0026-A</t>
  </si>
  <si>
    <t>08.003.0006-0</t>
  </si>
  <si>
    <t>08.003.0006-A</t>
  </si>
  <si>
    <t>08.018.0052-0</t>
  </si>
  <si>
    <t>08.018.0052-A</t>
  </si>
  <si>
    <t>09.015.0200-0</t>
  </si>
  <si>
    <t>09.015.0200-A</t>
  </si>
  <si>
    <t>13.348.0035-0</t>
  </si>
  <si>
    <t>13.348.0035-A</t>
  </si>
  <si>
    <t>13.348.0036-0</t>
  </si>
  <si>
    <t>13.348.0036-A</t>
  </si>
  <si>
    <t>14.003.0400-0</t>
  </si>
  <si>
    <t>14.003.0400-A</t>
  </si>
  <si>
    <t>18.032.0045-0</t>
  </si>
  <si>
    <t>18.032.0045-A</t>
  </si>
  <si>
    <t>20.097.0015-0</t>
  </si>
  <si>
    <t>20.097.0015-A</t>
  </si>
  <si>
    <t>20.097.0020-0</t>
  </si>
  <si>
    <t>20.097.0020-A</t>
  </si>
  <si>
    <t>20.116.0030-0</t>
  </si>
  <si>
    <t>20.116.0030-A</t>
  </si>
  <si>
    <t>20.116.0035-0</t>
  </si>
  <si>
    <t>20.116.0035-A</t>
  </si>
  <si>
    <t>MARCO DE REFERENCIA TOPOGRAFICO DO TIPO RNP (REFERENCIA DE NIVEL PROFUNDO-BENCHMARK),COM CAIXA DE PROTECAO DA CABECA DARNP,CONFORME A NORMA TECNICA PETROBRAS N-47</t>
  </si>
  <si>
    <t>PINO DE REFERENCIA PARA LEITURA DE CONTROLE DE RECALQUE ATRAVES DE BENCHMARK</t>
  </si>
  <si>
    <t>PROJETO EXECUTIVO ESTRUTURAL PARA PREDIOS HOSPITALARES ATE 1000M2,INCLUSIVE PROJETO BASICO,APRESENTADO EM AUTOCAD NOS PADROES DA CONTRATANTE,CONSTANDO DE PLANTAS DE FORMA,ARMACAO E DETALHES</t>
  </si>
  <si>
    <t>PROJETO EXECUTIVO ESTRUTURAL PARA PREDIOS HOSPITALARES DE 1001 ATE 4000M2,INCLUSIVE PROJETO BASICO,APRESENTADO EM AUTOCAD NOS PADROES DA CONTRATANTE,CONSTANDO DE PLANTAS DE FORMA,ARMACAO E DETALHES</t>
  </si>
  <si>
    <t>PROJETO EXECUTIVO ESTRUTURAL PARA PREDIOS HOSPITALARES ACIMA DE 4000M2,INCLUSIVE PROJETO BASICO,APRESENTADO EM AUTOCAD NOS PADROES DA CONTRATANTE,CONSTANDO DE PLANTAS DE FORMA,ARMACAO E DETALHES</t>
  </si>
  <si>
    <t>PROJETO EXECUTIVO ESTRUTURAL PARA PREDIOS CULTURAIS ATE 500M2,INCLUSIVE PROJETO BASICO,APRESENTADO EM AUTOCAD NOS PADROES DA CONTRATANTE,CONSTANDO DE PLANTAS DE FORMA,ARMACAO E DETALHES</t>
  </si>
  <si>
    <t>PROJETO EXECUTIVO ESTRUTURAL PARA PREDIOS CULTURAIS DE 501 ATE 3000M2,INCLUSIVE PROJETO BASICO,APRESENTADO EM AUTOCAD NOS PADROES DA CONTRATANTE,CONSTANDO DE PLANTAS DE FORMA,ARMACAO E DETALHES</t>
  </si>
  <si>
    <t>PROJETO EXECUTIVO ESTRUTURAL PARA PREDIOS CULTURAIS ACIMA DE 3000M2,INCLUSIVE PROJETO BASICO,APRESENTADO EM AUTOCAD NOSPADROES DA CONTRATANTE,CONSTANDO DE PLANTAS DE FORMA,ARMACAO E DETALHES</t>
  </si>
  <si>
    <t>PROJETO EXECUTIVO ESTRUTURAL PARA PREDIOS ESCOLARES E ADMINISTRATIVOS ATE 500M2,INCLUSIVE PROJETO BASICO,APRESENTADO EMAUTOCAD NOS PADROES DA CONTRATANTE,CONSTANDO DE PLANTAS DE FORMA,ARMACAO E DETALHES</t>
  </si>
  <si>
    <t>PROJETO EXECUTIVO ESTRUTURAL PARA PREDIOS ESCOLARES E ADMINISTRATIVOS DE 501 ATE 3.000M2,INCLUSIVE PROJETO BASICO,APRESENTADO EM AUTOCAD NOS PADROES DA CONTRATANTE,CONSTANDO DE PLANTAS DE FORMA,ARMACAO E DETALHES</t>
  </si>
  <si>
    <t>PROJETO EXECUTIVO ESTRUTURAL PARA PREDIOS ESCOLARES E ADMINISTRATIVOS ACIMA DE 3.000M2,INCLUSIVE PROJETO BASICO,APRESENTADO EM AUTOCAD NOS PADROES DA CONTRATANTE,CONSTANDO DE PLANTAS DE FORMA,ARMACAO E DETALHES</t>
  </si>
  <si>
    <t>PROJETO EXECUTIVO DE INSTALACAO HIDRAULICA DE MONTAGEM INTERNA DE CHAFARIZES,APRESENTADO EM AUTOCAD NOS PADROES DA CONTRATADA</t>
  </si>
  <si>
    <t>PROJETO EXECUTIVO DE INSTALACAO ELETRICA DO QUADRO DOS COMANDOS DE MOTORES PARA CHAFARIZES,APRESENTADO EM AUTOCAD NOS PADROES DA CONTRATADA</t>
  </si>
  <si>
    <t>PROJETO EXECUTIVO DE ARQUITETURA PARA CONSTRUCAO DE GALPAO (GEOMETRICO,CORTES,DETALHAMENTO E PERSPECTIVA) ATE 500M2,APRESENTADO EM AUTOCAD NOS PADROES DA CONTRATANTE</t>
  </si>
  <si>
    <t>PROJETO EXECUTIVO DE ARQUITETURA PARA IMPLANTACAO DE VIVEIROS DE MUDAS DE ARVORES E HORTAS (GEOMETRICO,CORTES,DETALHAMENTO E PERSPECTIVAS) ATE 20.000M2,APRESENTADO EM AUTOCAD NOS PADROES DA CONTRATANTE</t>
  </si>
  <si>
    <t>PROJETO EXECUTIVO DE INSTALACAO ELETRICA PARA CHAFARIZES,APRESENTADO EM AUTOCAD NOS PADROES DA CONTRATANTE,INCLUSIVE ASLEGALIZACOES PERTINENTES</t>
  </si>
  <si>
    <t>PROJETO EXECUTIVO DE INSTALACAO HIDROSSANITARIA PARA CHAFARIZES,APRESENTADO EM AUTOCAD NOS PADROES DA CONTRATANTE,INCLUSIVE AS LEGALIZACOES PERTINENTES</t>
  </si>
  <si>
    <t>PROJETO EXECUTIVO DE SISTEMA DE DRENAGEM E IRRIGACAO PARA IMPLANTACAO DE VIVEIROS DE MUDAS DE ARVORES E HORTAS,ATE 20.000M2,APRESENTADO EM AUTOCAD NOS PADROES DA CONTRATANTE</t>
  </si>
  <si>
    <t>ELABORACAO MICRO E MESODRENAGEM (VAZAO ATE 10M3/SEG) CONFORMIDADE C/AS NORMAS ESTABELECIDAS PELA RIO-AGUAS (PORTARIA O/SUB-RIO-AGUAS "N" Nº 004/2010).SERVICOS MEDIDOS KM PROJ.EFITIVAMENTE CONCL.,AS APROVACOES SERAO ENTREGUES A FISCALIZACAOSENDO MEMORIA CALC.DIGITILIZADA,DESENHOS AUTOCAD (ORIGINAL MEIO DIGITAL,UMA VIA PLOTADA EM VEGETAL,DUAS EM PAPEL OPACO)</t>
  </si>
  <si>
    <t>ELABORACAO MACRODRENAGEM (VAZAO A PARTIR DE 10M3/SEG) CONFORMIDADE C/AS NORMAS ESTABELECIDAS PELA RIO-AGUAS (PORTARIA O/SUB-RIO-AGUAS "N" Nº 004/2010).SERVICOS MEDIDOS KM PROJ.EFETIVAMENTE CONCL.,AS APROVACOES SERAO ENTREGUES A FISCALIZACAO SENDO MEMORIA CALC.DIGITALIZADA,DESENHOS AUTOCAD (ORIGINALMEIO DIGITAL,UMA VIA PLOTADA EM VEGETAL,DUAS EM PAPEL OPACO)</t>
  </si>
  <si>
    <t>PROJETO ESTRUTURAL BASICO PARA PREDIOS HOSPITALARES ATE 1000M2,APRESENTADO EM AUTOCAD NOS PADROES DA CONTRATANTE</t>
  </si>
  <si>
    <t>PROJETO ESTRUTURAL BASICO PARA PREDIOS HOSPITALARES DE 1001ATE 4000M2,APRESENTADO EM AUTOCAD NOS PADROES DA CONTRATANTE</t>
  </si>
  <si>
    <t>PROJETO ESTRUTURAL BASICO PARA PREDIOS HOSPITALARES ACIMA DE 4000M2,APRESENTADO EM AUTOCAD NOS PADROES DA CONSTRATANTE</t>
  </si>
  <si>
    <t>PROJETO EXECUTIVO ESTRUTURAL PARA PREDIOS HOSPITALARES ATE 1000M2,CONSIDERANDO O PROJETO BASICO EXISTENTE,APRESENTADO EM AUTOCAD NOS PADROES DA CONTRATANTE,CONSTANDO DE PLANTAS DEFORMA,ARMACAO E DETALHES</t>
  </si>
  <si>
    <t>PROJETO EXECUTIVO ESTRUTURAL PARA PREDIOS HOSPITALARES DE 1001 ATE 4000M2,CONSIDERANDO O PROJETO BASICO EXISTENTE,APRESENTADO EM AUTOCAD NOS PADROES DA CONTRATANTE,CONSTANDO DE PLANTAS DE FORMA,ARMACAO E DETALHES</t>
  </si>
  <si>
    <t>PROJETO EXECUTIVO ESTRUTURAL PARA PREDIOS HOSPITALARES ACIMA DE 4000M2,CONSIDERANDO O PROJETO BASICO EXISTENTE,APRESENTADO EM AUTOCAD NOS PADROES DA CONTRATANTE,CONSTANDO DE PLANTAS DE FORMA,ARMACAO E DETALHES</t>
  </si>
  <si>
    <t>PROJETO ESTRUTURAL BASICO PARA PREDIOS CULTURAIS ATE 500M2,APRESENTADO EM AUTOCAD NOS PADROES DA CONTRATANTE</t>
  </si>
  <si>
    <t>PROJETO ESTRUTURAL BASICO PARA PREDIOS CULTURAIS DE 501 ATE3000M2,APRESENTADO EM AUTOCAD NOS PADROES DA CONTRATANTE</t>
  </si>
  <si>
    <t>PROJETO ESTRUTURAL BASICO PARA PREDIOS CULTURAIS ACIMA DE 3000M2,APRESENTADO EM AUTOCAD NOS PADROES DA CONTRATANTE</t>
  </si>
  <si>
    <t>PROJETO EXECUTIVO ESTRUTURAL PARA PREDIOS CULTURAIS ATE 500M2,CONSIDERANDO O PROJETO BASICO EXISTENTE,APRESENTADO EM AUTOCAD NOS PADROES DA CONTRATANTE,CONSTANDO DE PLANTAS DE FORMA,ARMACAO E DETALHES</t>
  </si>
  <si>
    <t>PROJETO EXECUTIVO ESTRUTURAL PARA PREDIOS CULTURAIS DE 501 ATE 3000M2,CONSIDERANDO O PROJETO BASICO EXISTENTE,APRESENTADO EM AUTOCAD NOS PADROES DA CONTRATANTE,CONSTANDO DE PLANTAS DE FORMA,ARMACAO E DETALHES</t>
  </si>
  <si>
    <t>PROJETO EXECUTIVO ESTRUTURAL PARA PREDIOS CULTURAIS ACIMA DE 3000M2,CONSIDERANDO O PROJETO BASICO EXISTENTE,APRESENTADOEM AUTOCAD NOS PADROES DA CONTRATANTE,CONSTANDO DE PLANTAS DE FORMA,ARMACAO E DETALHES</t>
  </si>
  <si>
    <t>PROJETO ESTRUTURAL BASICO PARA PREDIOS ESCOLARES E/OU ADMINISTRATIVOS ATE 500M2,APRESENTADO EM AUTOCAD NOS PADROES DA CONTRATANTE</t>
  </si>
  <si>
    <t>PROJETO ESTRUTURAL BASICO PARA PREDIOS ESCOLARES E/OU ADMINISTRATIVOS DE 501 ATE 3000M2,APRESENTADO EM AUTOCAD NOS PADROES DA CONTRATANTE</t>
  </si>
  <si>
    <t>PROJETO ESTRUTURAL BASICO PARA PREDIOS ESCOLARES E/OU ADMINISTRATIVOS ACIMA DE 3000M2,APRESENTADO EM AUTOCAD NOS PADROES DA CONTRATANTE</t>
  </si>
  <si>
    <t>PROJETO EXECUTIVO ESTRUTURAL PARA PREDIOS ESCOLARES E/OU ADMINISTRATIVOS ATE 500M2,CONSIDERANDO O PROJETO BASICO EXISTENTE,APRESENTADO EM AUTOCAD NOS PADROES DA CONTRATANTE,CONSTANDO DE PLANTAS DE FORMA,ARMACAO E DETALHES</t>
  </si>
  <si>
    <t>PROJETO EXECUTIVO ESTRUTURAL PARA PREDIOS ESCOLARES E/OU ADMINISTRATIVOS DE 501 ATE 3000M2,CONSIDERANDO O PROJETO BASICO EXISTENTE,APRESENTADO EM AUTOCAD NOS PADROES DA CONTRATANTE,CONSTANDO DE PLANTAS DE FORMA,ARMACAO E DETALHES</t>
  </si>
  <si>
    <t>PROJETO EXECUTIVO ESTRUTURAL PARA PREDIOS ESCOLARES E/OU ADMINISTRATIVOS ACIMA DE 3000M2,CONSIDERANDO O PROJETO BASICO EXISTENTE,APRESENTADO EM AUTOCAD NOS PADROES DA CONTRATANTE,CONSTANDO DE PLANTAS DE FORMA,ARMACAO E DETALHES</t>
  </si>
  <si>
    <t>LIMPEZA DE CAIXA D'AGUA OU CISTERNA,COM CAPACIDADE ATE 1000L,INCLUSIVE DESINFECCAO,CONFORME APROVACAO PELA COMISSAO ESTADUAL DE CONTROLE AMBIENTAL-CECA,COM BASE NA LEI Nº 1.893/91E NO DECRETO Nº 20.356/93,MN-353 MANUAL DE LIMPEZA E DESINFECCAO DE RESERVATORIOS DE AGUA</t>
  </si>
  <si>
    <t>LIMPEZA DE CAIXA D'AGUA OU CISTERNA,COM CAPACIDADE DE 1001 A 2000L,INCLUSIVE DESINFECCAO,CONFORME APROVACAO PELA COMISSAO ESTADUAL DE CONTROLE AMBIENTAL-CECA,COM BASE NA LEI Nº 1.893/91 E NO DECRETO Nº20.356/93,MN-353 MANUAL DE LIMPEZA E DESINFECCAO DE RESERVATORIOS DE AGUA</t>
  </si>
  <si>
    <t>LIMPEZA DE CAIXA D'AGUA OU CISTERNA,COM CAPACIDADE DE 2001 A 20000L,INCLUSIVE DESINFECCAO,CONFORME APROVACAO PELA COMISSAO ESTADUAL DE CONTROLE AMBIENTAL-CECA,COM BASE NA LEI Nº 1.893/91 E NO DECRETO Nº 20.356/93,MN-353 MANUAL DE LIMPEZA EDESINFECCAO DE RESERVATORIOS DE AGUA</t>
  </si>
  <si>
    <t>LIMPEZA DE CAIXA D'AGUA OU CISTERNA,COM CAPACIDADE DE 20001A 60000L,INCLUSIVE DESINFECCAO,CONFORME APROVACAO PELA COMISSAO ESTADUAL DE CONTROLE AMBIENTAL-CECA,COM BASE NA LEI Nº 1.893/91 E NO DECRETO Nº20.356/93,MN-353 MANUAL DE LIMPEZA EDESINFECCAO DE RESERVATORIOS DE AGUA</t>
  </si>
  <si>
    <t>PORTICO EM ACO,PARA SUPORTE DE SINALIZACAO VERTICAL,COMPOSTO POR 2(DUAS) COLUNAS TUBULARES,1(UMA) VIGA TRELICADA E CHUMBADORES PARA FIXACAO,GALVANIZADO POR IMERSAO A QUENTE,COM ZINCAGEM MINIMA DE 350GR/M2 EM CADA FACE,CONFORME ABNT NBR 6323,SENDO O VAO DE 22,40M.FORNECIMENTO E COLOCACAO</t>
  </si>
  <si>
    <t>PORTICO EM ACO,PARA SUPORTE DE SINALIZACAO VERTICAL,COMPOSTO POR 2(DUAS) COLUNAS TUBULARES,1(UMA) VIGA TRELICADA E CHUMBADORES PARA FIXACAO,GALVANIZADO POR IMERSAO A QUENTE,COM ZINCAGEM MINIMA DE 350GR/M2 EM CADA FACE,CONFORME ABNT NBR 6323,SENDO O VAO DE 18,80M.FORNECIMENTO E COLOCACAO</t>
  </si>
  <si>
    <t>PORTICO EM ACO,PARA SUPORTE DE SINALIZACAO VERTICAL,COMPOSTO POR 2(DUAS) COLUNAS TUBULARES,1(UMA) VIGA TRELICADA E CHUMBADORES PARA FIXACAO,GALVANIZADO POR IMERSAO A QUENTE,COM ZINCAGEM MINIMA DE 350GR/M2 EM CADA FACE,CONFORME ABNT NBR 6323,SENDO O VAO DE 17,20M.FORNECIMENTO E COLOCACAO</t>
  </si>
  <si>
    <t>PORTICO EM ACO,PARA SUPORTE DE SINALIZACAO VERTICAL,COMPOSTO POR 2(DUAS) COLUNAS TUBULARES,1(UMA) VIGA TRELICADA E CHUMBADORES PARA FIXACAO,GALVANIZADO POR IMERSAO A QUENTE,COM ZINCAGEM MINIMA DE 350GR/M2 EM CADA FACE,CONFORME ABNT NBR 6323,SENDO O VAO DE 15,20M.FORNECIMENTO E COLOCACAO</t>
  </si>
  <si>
    <t>PORTICO EM ACO,PARA SUPORTE DE SINALIZACAO VERTICAL,COMPOSTO POR 2(DUAS) COLUNAS TUBULARES,1(UMA) VIGA TRELICADA E CHUMBADORES PARA FIXACAO,GALVANIZADO POR IMERSAO A QUENTE,COM ZINCAGEM MINIMA DE 350GR/M2 EM CADA FACE,CONFORME ABNT NBR 6323,SENDO O VAO DE 13,20M.FORNECIMENTO E COLOCACAO</t>
  </si>
  <si>
    <t>SEMIPORTICO EM ACO,BANDEIRA SIMPLES,PARA SUPORTE DE SINALIZACAO VERTICAL,COMPOSTO POR 1(UMA) COLUNA TUBULAR,1(UMA) VIGATRELICADA EM BALANCO E CHUMBADORES PARA FIXACAO,GALVANIZADOPOR IMERSAO A QUENTE,COM ZINCAGEM MINIMA DE 350GR/M2 EM CADA FACE,CONFORME ABNT NBR 6323,SENDO O BALANCO DE 8,60M.FORNECIMENTO E COLOCACAO</t>
  </si>
  <si>
    <t>SEMIPORTICO EM ACO,BANDEIRA SIMPLES,PARA SUPORTE DE SINALIZACAO VERTICAL,COMPOSTO POR 1(UMA) COLUNA TUBULAR,1(UMA) VIGATRELICADA EM BALANCO E CHUMBADORES PARA FIXACAO,GALVANIZADOPOR IMERSAO A QUENTE,COM ZINCAGEM MINIMA DE 350GR/M2 EM CADA FACE,CONFORME ABNT NBR 6323,SENDO O BALANCO DE 5,10M.FORNECIMENTO E COLOCACAO</t>
  </si>
  <si>
    <t>SEMIPORTICO EM ACO,BANDEIRA DUPLA,PARA SUPORTE DE SINALIZACAO VERTICAL,COMPOSTO POR 1(UMA) COLUNA TUBULAR,2(DUAS) VIGASTRELICADAS EM BALANCO E CHUMBADORES PARA FIXACAO,GALVANIZADO POR IMERSAO A QUENTE,COM ZINCAGEM MINIMA DE 350GR/M2 EM CADA FACE,CONFORME ABNT NBR 6323,SENDO O BALANCO DE 8,60M.FORNECIMENTO E COLOCACAO</t>
  </si>
  <si>
    <t>SEMIPORTICO EM ACO,BANDEIRA DUPLA,PARA SUPORTE DE SINALIZACAA VERTICAL,COMPOSTO POR 1(UMA) COLUNA TUBULAR,2(DUAS) VIGASTRELICADAS EM BALANCO E CHUMBADORES PARA FIXACAO,GALVANIZADO POR IMERSAO A QUENTE,COM ZINCAGEM MINIMA DE 350GR/M2 EM CADA FACE,CONFORME ABNT NBR 6323,SENDO O BALANCO DE 5,10M.FORNECIMENTO E COLOCACAO</t>
  </si>
  <si>
    <t>SINALIZACAO HORIZONTAL,MECANICA,COM TINTA TERMOPLASTICA A BASE DE RESINAS NATURAIS E/OU SINTETICAS,EM VIAS RODOVIARIAS,APLICADA POR EXTRUSAO,CONFORME ABNT NBR 12935,13132 E NORMA DNIT 100/2018-ES.</t>
  </si>
  <si>
    <t>SINALIZACAO HORIZONTAL,MECANICA,COM TINTA TERMOPLASTICA A BASE DE RESINAS NATURAIS E/OU SINTETICAS,EM VIAS URBANAS,APLICADA POR EXTRUSAO,CONFORME ABNT NBR 12935,13132 E NORMA DNIT100/2018-ES.</t>
  </si>
  <si>
    <t>SINALIZACAO HORIZONTAL,MECANICA,COM TINTA TERMOPLASTICA A BASE DE RESINAS NATURAIS E/OU SINTETICAS,EM VIAS RODOVIARIAS,APLICADA COM PISTOLA(SPRAY),CONFORME ABNT NBR 12935,15405 E NORMA DNIT 100/2018-ES.</t>
  </si>
  <si>
    <t>SINALIZACAO HORIZONTAL,MECANICA,COM TINTA TERMOPLASTICA A BASE DE RESINAS NATURAIS E/OU SINTETICAS,EM VIAS URBANAS,APLICADA COM PISTOLA(SPRAY),CONFORME ABNT NBR 12935,15405 E NORMA DNIT 100/2018-ES.</t>
  </si>
  <si>
    <t>SINALIZACAO MANUAL DE FAIXAS E FIGURAS PARA PEDESTRES,COM TINTA TERMOPLASTICA A BASE DE RESINAS NATURAIS E/OU SINTETICAS,EM VIAS RODOVIARIAS,APLICADO POR EXTRUSAO,CONFORME ABNT NBR 12935,13132,7396 E NORMA DNIT 100/2018-ES.</t>
  </si>
  <si>
    <t>SINALIZACAO MANUAL DE FAIXAS E FIGURAS PARA PEDESTRES,COM TINTA TERMOPLASTICA A BASE DE RESINAS NATURAIS E/OU SINTETICAS,EM VIAS URBANAS,APLICADO POR EXTRUSAO,CONFORME ABNT NBR 12935,13132,7396 E NORMA DNIT 100/2018-ES.</t>
  </si>
  <si>
    <t>SINALIZACAO HORIZONTAL,MECANICA,COM TINTA A BASE DE RESINA ACRILICA,EM VIAS RODOVIARIAS,CONFORME ABNT NBR 12935 E NORMADNIT 100/2018-ES.</t>
  </si>
  <si>
    <t>SINALIZACAO HORIZONTAL,MECANICA,COM TINTA A BASE DE RESINA ACRILICA,EM VIAS URBANAS,CONFORME ABNT NBR 12935 E NORMA DNIT 100/2018-ES.</t>
  </si>
  <si>
    <t>SINALIZACAO MANUAL DE FAIXAS E FIGURAS PARA PEDESTRES,COM TINTA A BASE DE RESINA ACRILICA,EM VIAS RODOVIARIAS,COM UTILIZACAO DE PISTOLA PNEUMATICA(SPRAY),CONFORME ABNT NBR 12935,13132,7396 E NORMA DNIT 100/2018-ES.</t>
  </si>
  <si>
    <t>CERCA DE VEDACAO DE TERRENO COM MOUROES DE MADEIRA DE LEI DE 3"X3",COM 2,00M DE ALTURA LIVRE E 0,50M ENTERRADOS,ESPACADOS DE 3,00M,COM 7 FIOS CORRIDOS DE ARAME FARPADO Nº14.FORNECIMENTO E COLOCACAO</t>
  </si>
  <si>
    <t>CERCA DE VEDACAO DE TERRENO COM MOUROES DE MADEIRA DE LEI DE 3"X3",COM 1,50M DE ALTURA LIVRE E 0,50M ENTERRADOS,ESPACADOS DE 3,00M,COM 5 FIOS CORRIDOS DE ARAME FARPADO Nº14.FORNECIMENTO E COLOCACAO</t>
  </si>
  <si>
    <t>CERCA CONSTRUIDA COM MOUROES RETOS DE CONCRETO ARMADO,COMPRIMENTO DE 2,50M,ESPACADOS DE 3,00M,CRAVADOS 0,50M NO SOLO,COM 5 FIOS CORRIDOS DE ARAME LISO GALVANIZADO Nº 12.FORNECIMENTO E COLOCACAO</t>
  </si>
  <si>
    <t>CERCA CONSTRUIDA COM MOUROES RETOS DE CONCRETO ARMADO,COMPRIMENTO DE 2,50M,ESPACADOS DE 3,00M,CRAVADOS 0,50M NO SOLO,COM 8 FIOS CORRIDOS DE ARAME FARPADO Nº 14.FORNECIMENTO E COLOCACAO</t>
  </si>
  <si>
    <t>CERCA CONSTRUIDA COM MOUROES CURVOS DE CONCRETO ARMADO,ALTURA DE 2,90M MAIS 0,44M DE PONTA INCLINADA,ESPACOS DE 3,00M,CRAVADOS 0,50M NO SOLO,COM 11 FIOS CORRIDOS DE ARAME LISO GALVANIZADO Nº 12.FORNECIMENTO E COLOCACAO</t>
  </si>
  <si>
    <t>CERCA CONSTRUIDA C/MOUROES CONCRETO ARMADO,COM PONTA INCLINADA,ALTURA DE 2,90 MAIS 0,44M DE PONTA INCLINADA,ESPACADOS DE 2,00M,CRAVADOS 0,50M NO SOLO,MOUROES ESTICADORES COM ESCORAS A CADA 8 MOUROES E NAS MUDANCAS DE DIRECAO,COM 9 FIADAS DE ARAME FARPADO Nº 14,INCLUSIVE ESCAVACAO,REATERRO E FUNDACOES EM CONCRETO SIMPLES FCK=10MPA.FORNECIMENTO E COLOCACAO</t>
  </si>
  <si>
    <t>CERCA CONSTRUIDA COM MOUROES RETOS DE CONCRETO ARMADO,COMPRIMENTO DE 2,50M,ESPACADOS DE 3,00M, CRAVADOS 0,50M NO SOLO,COM 8 FIOS CORRIDOS DE ARAME FARPADO Nº 14,INCLUSIVE MOUROES ESTICADORES COM ESCORAS A CADA 7 MOUROES,ESCAVACAO,REATERRO E FUNDACOES EM CONCRETO SIMPLES FCK 10 MPA.FORNECIMENTO E COLOCACAO</t>
  </si>
  <si>
    <t>CERCA CONSTRUIDA COM MOURAO DE PONTA INCLINADA,ALTURA UTIL DE 2,50M E 0,70M CRAVADO NO SOLO COM CONCRETO FCK=15MPA,ESPACADOS DE 3,00M,FECHAMENTO COM TELA DE ARAME,MALHA 8X8CM,# 10,FIXADA COM ARAME GALVANIZADO Nº 6 E 3 (TRES) FIOS DE ARAME FARPADO NA PARTE SUPERIOR,INCLUSIVE MURETA DE CONCRETO CICLOPICO E TODOS OS MATERIAIS.FORNECIMENTO E COLOCACAO</t>
  </si>
  <si>
    <t>CERCA DIVISORIA COM MOUROES DE MADEIRA DE LEI DE 3"X3",COM 2,00M DE ALTURA LIVRE,0,50M ENTERRADOS,ESPACADOS DE 3,00M,COM 4 FIOS DE ARAME FARPADO.FORNECIMENTO E COLOCACAO</t>
  </si>
  <si>
    <t>CERCA DIVISORIA C/ALTURA UTIL 2,5M,ALTURA 2,0M EM TELA DE ARAME 16 PLASTIFICADO,MALHA 3/4",PARTE SUPERIOR C/4 FIADAS ARAME FARPADO Nº14,AMBAS PARTES FIXADAS A MOUROES DE CONCRETO ARMADO,COMPRIMENTO RETO 2,90M MAIS 0,44M PONTA INCLINADA,ESPACADOS 2,50M,CRAVADOS 0,80M SOLO,MOUROES ESTICADORES C/ESCORAS A CADA 7,5M,INCLUSIVE ESC.REAT.FUND.FCK=10MPA.FORN.COLOC.</t>
  </si>
  <si>
    <t>CERCA CONSTRUIDA C/MOUROES CONCRETO ARMADO,C/PONTA INCLINADA,COMPRIMENTO RETO DE 2,90M MAIS 0,44M DE PONTA INCLINADA,ESPACADOS DE 3,00M,CRAVADOS 0,50M,NO SOLO,MOUROES ESTICADORES COM ESCORAS A CADA 8 MOUROES E NAS MUDANCAS DE DIRECAO,C/9 FIADAS ARAME FARPADO Nº14,INCLUSIVE ESCAVACAO,REATERRO E FUNDACOES EM CONCRETO SIMPLES FCK=10MPA.FORNECIMENTO E COLOCACAO</t>
  </si>
  <si>
    <t>CERCA DE ARAME FARPADO,CONSTITUIDA DE 4 FIOS DE ARAME GALVANIZADO,DE 2MM DE ESPESSURA,INCLUSIVE FORNECIMENTO E ASSENTAMENTO DE MOUROES DE CONCRETO ARMADO (CADA 3,00M),FUNDIDOS NO LOCAL E ESTICADORES (CADA 48,00M E NOS DESVIOS).FORNECIMENTOE COLOCACAO</t>
  </si>
  <si>
    <t>PLACA FOTOLUMINESCENTE DE SINALIZACAO DE SEGURANCA CONTRA INCENDIO,PARA SAIDA DE EMERGENCIA,EM PVC ANTICHAMA,DIMENSOES APROXIMADAS DE (10X20)CM,CONFORME ABNT NBR 16820.FORNECIMENTO E COLOCACAO</t>
  </si>
  <si>
    <t>PLACA FOTOLUMINESCENTE DE SINALIZACAO DE SEGURANCA CONTRA INCENDIO,PARA SAIDA DE EMERGENCIA,EM PVC ANTICHAMA,DIMENSOES APROXIMADAS DE (20X40)CM,CONFORME ABNT NBR 16820.FORNECIMENTO E COLOCACAO</t>
  </si>
  <si>
    <t>PLACA FOTOLUMINESCENTE DE SINALIZACAO DE SEGURANCA CONTRA INCENDIO,PARA INDICACAO DE NUMERO DE PAVIMENTOS,EM PVC ANTICHAMA,DIMENSOES APROXIMADAS DE (10X10)CM,CONFORME ABNT NBR 16820.FORNECIMENTO E COLOCACAO</t>
  </si>
  <si>
    <t>PLACA FOTOLUMINESCENTE DE SINALIZACAO DE SEGURANCA CONTRA INCENDIO,PARA INDICACAO CONTINUADA DE ROTA DE FUGA,EM PVC ANTICHAMA,DIMENSOES APROXIMADAS DE (7X20)CM,CONFORME ABNT NBR 16820.FORNECIMENTO E COLOCACAO</t>
  </si>
  <si>
    <t>PLACA FOTOLUMINESCENTE DE SINALIZACAO DE SEGURANCA CONTRA INCENDIO,PARA EQUIPAMENTOS DE COMBATE A INCENDIO E ALARME,EM PVC ANTICHAMA,DIMENSOES APROXIMADAS DE (15X15)CM,CONFORME ABNT NBR 16820.FORNECIMENTO E COLOCACAO</t>
  </si>
  <si>
    <t>PLACA FOTOLUMINESCENTE DE SINALIZACAO DE SEGURANCA CONTRA INCENDIO,PARA EQUIPAMENTOS DE COMBATE A INCENDIO E ALARME,EM PVC ANTICHAMA,DIMENSOES APROXIMADAS DE (30X30)CM,CONFORME ABNT NBR 16820.FORNECIMENTO E COLOCACAO</t>
  </si>
  <si>
    <t>PLACA FOTOLUMINESCENTE DE SINALIZACAO DE SEGURANCA CONTRA INCENDIO,PARA EQUIPAMENTOS DE COMBATE A INCENDIO E ALARME,EM PVC ANTICHAMA,DIMENSOES APROXIMADAS DE (20X15)CM,CONFORME ABNT NBR 16820.FORNECIMENTO E COLOCACAO</t>
  </si>
  <si>
    <t>PLACA FOTOLUMINESCENTE DE SINALIZACAO DE SEGURANCA CONTRA INCENDIO,DE PROIBICAO,EM PVC ANTICHAMA,FORMA CIRCULAR,DIAMETRO APROXIMADO DE 20CM,CONFORME ABNT NBR 16820.FORNECIMENTO E COLOCACAO</t>
  </si>
  <si>
    <t>PLACA FOTOLUMINESCENTE DE SINALIZACAO DE SEGURANCA CONTRA INCENDIO,DE ALERTA,EM PVC ANTICHAMA,FORMA TRIANGULAR,DIMENSAO APROXIMADA DA BASE DE 20CM,CONFORME ABNT NBR 16820.FORNECIMENTO E COLOCACAO</t>
  </si>
  <si>
    <t>LETRA CAIXA DE ACO INOX POLIDO OU ESCOVADO,COM 20CM DE ALTURA,ESPESSURA DE 2CM,COM PINOS PARA FIXACAO.FORNECIMENTO E COLOCACAO</t>
  </si>
  <si>
    <t>LETRA CAIXA DE ACO INOX POLIDO OU ESCOVADO,COM 30CM DE ALTURA,ESPESSURA DE 3CM,COM PINOS PARA FIXACAO.FORNECIMENTO E COLOCACAO</t>
  </si>
  <si>
    <t>LETRA CAIXA DE ACO INOX POLIDO OU ESCOVADO,COM 40CM DE ALTURA,ESPESSURA DE 4CM,COM PINOS PARA FIXACAO.FORNECIMENTO E COLOCACAO</t>
  </si>
  <si>
    <t>LETRA CAIXA DE LATAO,COM 30CM DE ALTURA,ESPESSURA DE 3CM,COM PINOS PARA FIXACAO.FORNECIMENTO E COLOCACAO</t>
  </si>
  <si>
    <t>LETRA FUNDIDA EM ALUMINIO,COM 10CM DE ALTURA,ESPESSURA DE 5MM,COM PINOS PARA FIXACAO.FORNECIMENTO E COLOCACAO</t>
  </si>
  <si>
    <t>LETRA FUNDIDA EM BRONZE,COM 10CM DE ALTURA,ESPESSURA DE 5MM,COM PINOS PARA FIXACAO.FORNECIMENTO E COLOCACAO</t>
  </si>
  <si>
    <t>PLASTICO BOLHA,LARGURA DE 1,30M.FORNECIMENTO E COLOCACAO</t>
  </si>
  <si>
    <t>TUBO DE CONCRETO ARMADO,CLASSE EA-2,CONFORME ABNT NBR 8890,COM JUNTA ELASTICA,PARA ESGOTO SANITARIO,COM DIAMETRO DE 400MM,INCLUSIVE CARGA E DESCARGA,ACERTO DE FUNDO DE VALA,COLOCACAO,ATERRO E SOCA ATE A ALTURA DA GERATRIZ SUPERIOR DO TUBO,CONSIDERANDO O MATERIAL DA PROPRIA ESCAVACAO E FORNECIMENTO DO ANEL DE BORRACHA.FORNECIMENTO E ASSENTAMENTO</t>
  </si>
  <si>
    <t>TUBO DE CONCRETO ARMADO,CLASSE EA-2,CONFORME ABNT NBR 8890,COM JUNTA ELASTICA,PARA ESGOTO SANITARIO,COM DIAMETRO DE 500MM,INCLUSIVE CARGA E DESCARGA,ACERTO DE FUNDO DE VALA,COLOCACAO,ATERRO E SOCA ATE A ALTURA DE GERATRIZ SUPERIOR DO TUBO,CONSIDERANDO O MATERIAL DA PROPRIA ESCAVACAO E FORNECIMENTO DO ANEL DE BORRACHA.FORNECIMENTO E ASSENTAMENTO</t>
  </si>
  <si>
    <t>TUBO DE CONCRETO ARMADO,CLASSE EA-2,CONFORME ABNR NBR 8890,COM JUNTA ELASTICA,PARA ESGOTO SANITARIO,COM DIAMETRO DE 600MM,INCLUSIVE CARGA E DESCARGA,ACERTO DE FUNDO DE VALA,COLOCACAO,ATERRO E SOCA ATE A ALTURA DA GERATRIZ SUPERIOR DO TUBO,CONSIDERANDO O MATERIAL DA PROPRIA ESCAVACAO E FORNECIMENTO DO ANEL DE BORRACHA.FORNECIMENTO E ASSENTAMENTO</t>
  </si>
  <si>
    <t>TUBO DE CONCRETO ARMADO,CLASSE EA-2,CONFORME ABNT NBR 8890,COM JUNTA ELASTICA,PARA ESGOTO SANITARIO,COM DIAMETRO DE 700MM,INCLUSIVE CARGA E DESCARGA,ACERTO DE FUNDO DE VALA,COLOCACAO,ATERRO E SOCA ATE A ALTURA DA GERATRIZ SUPERIOR DO TUBO,CONSIDERANDO O MATERIAL DA PROPRIA ESCAVACAO E FORNECIMENTO DO ANEL DE BORRACHA.FORNECIMENTO E ASSENTAMENTO</t>
  </si>
  <si>
    <t>TUBO DE CONCRETO ARMADO,CLASSE EA-2,CONFORME ABNT NBR 8890,COM JUNTA ELASTICA,PARA ESGOTO SANITARIO,COM DIAMETRO DE 800MM,INCLUSIVE CARGA E DESCARGA,ACERTO DE FUNDO DE VALA,COLOCACAO,ATERRO E SOCA ATE A ALTURA DA GERATRIZ SUPERIOR DO TUBO,CONSIDERANDO O MATERIAL DA PROPRIA ESCAVACAO E FORNECIMENTO DO ANEL DE BORRACHA.FORNECIMENTO E ASSENTAMENTO</t>
  </si>
  <si>
    <t>TUBO DE CONCRETO ARMADO,CLASSE EA-2,CONFORME ABNT NBR 8890,COM JUNTA ELASTICA,PARA ESGOTO SANITARIO,COM DIAMETRO DE 900MM,INCLUSIVE CARGA E DESCARGA,ACERTO DE FUNDO DE VALA,COLOCACAO,ATERRO E SOCA ATE A ALTURA DA GERATRIZ SUPERIOR DO TUBO,CONSIDERANDO O MATERIAL DA PROPRIA ESCAVACAO E FORNECIMENTO DO ANEL DE BORRACHA.FORNECIMENTO E ASSENTAMENTO</t>
  </si>
  <si>
    <t>TUBO DE CONCRETO ARMADO,CLASSE EA-2,CONFORME ABNT NBR 8890,COM JUNTA ELASTICA,PARA ESGOTO SANITARIO,COM DIAMETRO DE 1000MM,INCLUSIVE CARGA E DESCARGA,ACERTO DE FUNDO DE VALA,COLOCACAO,ATERRO E SOCA ATE A ALTURA DA GERATRIZ SUPERIOR DO TUBO,CONSIDERANDO O MATERIAL DA PROPRIA ESCAVACAO E FORNECIMENTODO ANEL DE BORRACHA.FORNECIMENTO E ASSENTAMENTO</t>
  </si>
  <si>
    <t>TUBO DE CONCRETO ARMADO,CLASSE EA-2,CONFORME ABNT NBR 8890,COM JUNTA ELASTICA,PARA ESGOTO SANITARIO,COM DIAMETRO DE 1200MM,INCLUSIVE CARGA E DESCARGA,ACERTO DE FUNDO DE VALA,COLOCACAO,ATERRO E SOCA ATE A ALTURA DA GERATRIZ SUPERIOR DO TUBO,CONSIDERANDO O MATERIAL DA PROPRIA ESCAVACAO E FORNECIMENTODO ANEL DE BORRACHA.FORNECIMENTO E ASSENTAMENTO</t>
  </si>
  <si>
    <t>TUBO DE CONCRETO ARMADO,CLASSE EA-2,CONFORME ABNT NBR 8890,COM JUNTA ELASTICA,PARA ESGOTO SANITARIO,COM DIAMETRO DE 1500MM,INCLUSIVE CARGA E DESCARGA,ACERTO DE FUNDO DE VALA,COLOCACAO,ATERRO E SOCA ATE A ALTURA DA GERATRIZ SUPERIOR DO TUBO,CONSIDERANDO O MATERIAL DA PROPRIA ESCAVACAO E FORNECIMENTODO ANEL DE BORRACHA.FORNECIMENTO E ASSENTAMENTO</t>
  </si>
  <si>
    <t>TUBO DE CONCRETO ARMADO,CLASSE EA-2,CONFORME ABNT NBR 8890,COM JUNTA ELASTICA,PARA ESGOTO SANITARIO,COM DIAMETRO DE 1750MM,INCLUSIVE CARGA E DESCARGA,ACERTO DE FUNDO DE VALA,COLOCACAO,ATERRO E SOCA ATE A ALTURA DA GERATRIZ SUPERIOR DO TUBO,CONSIDERANDO O MATERIAL DA PROPRIA ESCAVACAO E FORNECIMENTODO ANEL DE BORRACHA.FORNECIMENTO E ASSENTAMENTO</t>
  </si>
  <si>
    <t>TUBO DE CONCRETO ARMADO,CLASSE EA-2,CONFORME ABNT NBR 8890,COM JUNTA ELASTICA,PARA ESGOTO SANITARIO,COM DIAMETRO DE 2000MM,INCLUSIVE CARGA E DESCARGA,ACERTO DE FUNDO DE VALA,COLOCACAO,ATERRO E SOCA ATE A ALTURA DA GERATRIZ SUPERIOR DO TUBO,CONSIDERANDO O MATERIAL DA PROPRIA ESCAVACAO E FORNECIMENTODO ANEL DE BORRACHA.FORNECIMENTO E ASSENTAMENTO</t>
  </si>
  <si>
    <t>TUBO DE CONCRETO ARMADO,CLASSE EA-3,CONFORME ABNT NBR 8890,COM JUNTA ELASTICA,PARA ESGOTO SANITARIO,COM DIAMETRO DE 400MM,INCLUSIVE CARGA E DESCARGA,ACERTO DE FUNDO DE VALA,COLOCACAO,ATERRO E SOCA ATE A ALTURA DA GERATRIZ SUPERIOR DO TUBO,CONSIDERANDO O MATERIAL DA PROPRIA ESCAVACAO E FORNECIMENTO DO ANEL DE BORRACHA.FORNECIMENTO E ASSENTAMENTO</t>
  </si>
  <si>
    <t>TUBO DE CONCRETO ARMADO,CLASSE EA-3,CONFORME ABNT NBR 8890,COM JUNTA ELASTICA,PARA ESGOTO SANITARIO,COM DIAMETRO DE 500MM,INCLUSIVE CARGA E DESCARGA,ACERTO DE FUNDO DA VALA,COLOCACAO,ATERRO E SOCA ATE A ALTURA DA GERATRIZ SUPERIOR DO TUBO,CONSIDERANDO O MATERIAL DA PROPRIA ESCAVACAO E FORNECIMENTO DO ANEL DE BORRACHA.FORNECIMENTO E ASSENTAMENTO</t>
  </si>
  <si>
    <t>TUBO DE CONCRETO ARMADO,CLASSE EA-3,CONFORME ABNT NBR 8890,COM JUNTA ELASTICA,PARA ESGOTO SANITARIO,COM DIAMETRO DE 600MM,INCLUSIVE CARGA E DESCARGA,ACERTO DE FUNDO DE VALA,COLOCACAO,ATERRO E SOCA ATE A ALTURA DA GERATRIZ SUPERIOR DO TUBO,CONSIDERANDO O MATERIAL DA PROPRIA ESCAVACAO E FORNECIMENTO DO ANEL DE BORRACHA.FORNECIMENTO E ASSENTAMENTO</t>
  </si>
  <si>
    <t>TUBO DE CONCRETO ARMADO,CLASSE EA-3,CONFORME ABNT NBR 8890,COM JUNTA ELASTICA,PARA ESGOTO SANITARIO,COM DIAMETRO DE 700MM,INCLUSIVE CARGA E DESCARGA,ACERTO DE FUNDO DE VALA,COLOCACAO,ATERRO E SOCA ATE A ALTURA DA GERATRIZ SUPERIOR DO TUBO,CONSIDERANDO O MATERIAL DA PROPRIA ESCAVACAO E FORNECIMENTO DO ANEL DE BORRACHA.FORNECIMENTO E ASSENTAMENTO</t>
  </si>
  <si>
    <t>TUBO DE CONCRETO ARMADO,CLASSE EA-3,CONFORME ABNT NBR 8890,COM JUNTA ELASTICA,PARA ESGOTO SANITARIO,COM DIAMETRO DE 800MM,INCLUSIVE CARGA E DESCARGA,ACERTO DE FUNDO DE VALA,COLOCACAO,ATERRO E SOCA ATE A ALTURA DA GERATRIZ SUPERIOR DO TUBO,CONSIDERANDO O MATERIAL DA PROPRIA ESCAVACAO E FORNECIMENTO DO ANEL DE BORRACHA.FORNECIMENTO E ASSENTAMENTO</t>
  </si>
  <si>
    <t>TUBO DE CONCRETO ARMADO,CLASSE EA-3,CONFORME ABNT NBR 8890,COM JUNTA ELASTICA,PARA ESGOTO SANITARIO,COM DIAMETRO DE 900MM,INCLUSIVE CARGA E DESCARGA,ACERTO DE FUNDO DE VALA,COLOCACAO,ATERRO E SOCA ATE A ALTURA DA GERATRIZ SUPERIOR DO TUBO,CONSIDERANDO O MATERIAL DA PROPRIA ESCAVACAO E FORNECIMENTO DO ANEL DE BORRACHA.FORNECIMENTO E ASSENTAMENTO</t>
  </si>
  <si>
    <t>TUBO DE CONCRETO ARMADO,CLASSE EA-3,CONFORME ABNT NBR 8890,COM JUNTA ELASTICA,PARA ESGOTO SANITARIO,COM DIAMETRO DE 1000MM,INCLUSIVE CARGA E DESCARGA,ACERTO DE FUNDO DE VALA,COLOCACAO,ATERRO E SOCA ATE A ALTURA DA GERATRIZ SUPERIOR DO TUBO,CONSIDERANDO O MATERIAL DA PROPRIA ESCAVACAO E FORNECIMENTODO ANEL DE BORRACHA.FORNECIMENTO E ASSENTAMENTO</t>
  </si>
  <si>
    <t>TUBO DE CONCRETO ARMADO,CLASSE EA-3,CONFORME ABNT NBR 8890,COM JUNTA ELASTICA,PARA ESGOTO SANITARIO,COM DIAMETRO DE 1200MM,INCLUSIVE CARGA E DESCARGA,ACERTO DE FUNDO DE VALA,COLOCACAO,ATERRO E SOCA ATE A ALTURA DA GERATRIZ SUPERIOR DO TUBO,CONSIDERANDO O MATERIAL DA PROPRIA ESCAVACAO E FORNECIMENTODO ANEL DE BORRACHA.FORNECIMENTO E ASSENTAMENTO</t>
  </si>
  <si>
    <t>TUBO DE CONCRETO ARMADO,CLASSE EA-3,CONFORME ABNT NBR 8890,COM JUNTA ELASTICA,PARA ESGOTO SANITARIO,COM DIAMETRO DE 1500MM,INCLUSIVE CARGA E DESCARGA,ACERTO DE FUNDO DE VALA,COLOCACAO,ATERRO E SOCA ATE A ALTURA DA GERATRIZ SUPERIOR DO TUBO,CONSIDERANDO O MATERIAL DA PROPRIA ESCAVACAO E FORNECIMENTODO ANEL DE BORRACHA.FORNECIMENTO E ASSENTAMENTO</t>
  </si>
  <si>
    <t>TUBO DE CONCRETO ARMADO,CLASSE EA-4,CONFORME ABNT NBR 8890,COM JUNTA ELASTICA,PARA ESGOTO SANITARIO,COM DIAMETRO DE 400MM,INCLUSIVE CARGA E DESCARGA,ACERTO DE FUNDO DE VALA,COLOCACAO,ATERRO E SOCA ATE A ALTURA DA GERATRIZ SUPERIOR DO TUBO,CONSIDERANDO O MATERIAL DA PROPRIA ESCAVACAO E FORNECIMENTO DO ANEL DE BORRACHA.FORNECIMENTO E ASSENTAMENTO</t>
  </si>
  <si>
    <t>TUBO DE CONCRETO ARMADO,CLASSE EA-4,CONFORME ABNT NBR 8890,COM JUNTA ELASTICA,PARA ESGOTO SANITARIO,COM DIAMETRO DE 500MM,INCLUSICE CARGA E DESCARGA,ACERTO DE FUNDO DE VALA,COLOCACAO,ATERRO E SOCA ATE A ALTURA DA GERATRIZ SUPERIOR DO TUBO,CONSIDERANDO O MATERIAL DA PROPRIA ESCAVACAO E FORNECIMENTO DO ANEL DE BORRACHA.FORNECIMENTO E ASSENTAMENTO</t>
  </si>
  <si>
    <t>TUBO DE CONCRETO ARMADO,CLASSE EA-4,CONFORME ABNT NBR 8890,COM JUNTA ELASTICA,PARA ESGOTO SANITARIO,COM DIAMETRO DE 600MM,INCLUSIVE CARGA E DESCARGA,ACERTO DE FUNDO DE VALA,COLOCACAO,ATERRO E SOCA ATE A ALTURA DA GERATRIZ SUPERIOR DO TUBO,CONSIDERANDO O MATERIAL DA PROPRIA ESCAVACAO E FORNECIMENTO DO ANEL DE BORRACHA.FORNECIMENTO E ASSENTAMENTO</t>
  </si>
  <si>
    <t>TUBO DE CONCRETO ARMADO,CLASSE EA-4,CONFORME ABNT NBR 8890,COM JUNTA ELASTICA,PARA ESGOTO SANITARIO,COM DIAMETRO DE 700MM,INCLUSIVE CARGA E DESCARGA,ACERTO DE FUNDO DE VALA,COLOCACAO,ATERRO E SOCA ATE A ALTURA DA GERATRIZ SUPERIOR DO TUBO,CONSIDERANDO O MATERIAL DA PROPRIA ESCAVACAO E FORNECIMENTO DO ANEL DE BORRACHA.FORNECIMENTO E ASSENTAMENTO</t>
  </si>
  <si>
    <t>TUBO DE CONCRETO ARMADO,CLASSE EA-4,CONFORME ABNT NBR 8890,COM JUNTA ELASTICA,PARA ESGOTO SANITARIO,COM DIAMETRO DE 800MM,INCLUSIVE CARGA E DESCARGA,ACERTO DE FUNDO DE VALA,COLOCACAO,ATERRO E SOCA ATE A ALTURA DA GERATRIZ SUPERIOR DO TUBO,CONSIDERANDO O MATERIAL DA PROPRIA ESCAVACAO E FORNECIMENTO DO ANEL DE BORRACHA.FORNECIMENTO E ASSENTAMENTO</t>
  </si>
  <si>
    <t>TUBO DE CONCRETO ARMADO,CLASSE EA-4,CONFORME ABNT NBR 8890,COM JUNTA ELASTICA,PARA ESGOTO SANITARIO,COM DIAMETRO DE 900MM,INCLUSIVE CARGA E DESCARGA,ACERTO DE FUNDO DE VALA,COLOCACAO,ATERRO E SOCA ATE A ALTURA DA GERATRIZ SUPERIOR DO TUBO,CONSIDERANDO O MATERIAL DA PROPRIA ESCAVACAO E FORNECIMENTO DO ANEL DE BORRACHA.FORNECIMENTO E ASSENTAMENTO</t>
  </si>
  <si>
    <t>TUBO DE CONCRETO ARMADO,CLASSE EA-4,CONFORME ABNT NBR 8890,COM JUNTA ELASTICA,PARA ESGOTO SANITARIO,COM DIAMETRO DE 1000MM,INCLUSIVE CARGA E DESCARGA,ACERTO DE FUNDO DE VALA,COLOCACAO,ATERRO E SOCA ATE A ALTURA DA GERATRIZ SUPERIOR DO TUBO,CONSIDERANDO O MATERIAL DA PROPRIA ESCAVACAO E FORNECIMENTODO ANEL DE BORRACHA.FORNECIMENTO E ASSENTAMENTO</t>
  </si>
  <si>
    <t>TUBO DE CONCRETO ARMADO,CLASSE EA-4,CONFORME ABNT NBR 8890,COM JUNTA ELASTICA,PARA ESGOTO SANITARIO,COM DIAMETRO DE 1200MM,INCLUSIVE CARGA E DESCARGA,ACERTO DE FUNDO DE VALA,COLOCACAO,ATERRO E SOCA ATE A ALTURA DA GERATRIZ SUPERIOR DO TUBO,CONSIDERANDO O MATERIAL DA PROPRIA ESCAVACAO E FORNECIMENTODO ANEL DE BORRACHA.FORNECIMENTO E ASSENTAMENTO</t>
  </si>
  <si>
    <t>TUBO DE CONCRETO ARMADO,CLASSE EA-4,CONFORME ABNT NBR 8890,COM JUNTA ELASTICA,PARA ESGOTO SANITARIO,COM DIAMETRO DE 1500MM,INCLUSIVE CARGA E DESCARGA,ACERTO DE FUNDO DE VALA,COLOCACAO,ATERRO E SOCA ATE A ALTURA DA GERATRIZ SUPERIOR DO TUBO,CONSIDERANDO O MATERIAL DA PROPRIA ESCAVACAO E FORNECIMENTODO ANEL DE BORRACHA.FORNECIMENTO E ASSENTAMENTO</t>
  </si>
  <si>
    <t>TUBO DE CONCRETO SIMPLES,CLASSE PS-1,CONFORME ABNT NBR 8890,PARA COLETOR DE AGUAS PLUVIAIS,COM DIAMETRO DE 200MM,ATERROE SOCA ATE A ALTURA DA GERATRIZ SUPERIOR DO TUBO,CONSIDERANDO O MATERIAL DA PROPRIA ESCAVACAO,INCLUSIVE FORNECIMENTO DOMATERIAL P/REJUNTAMENTO COM ARGAMASSA DE CIMENTO E AREIA,NOTRACO 1:4 E ACERTO DE FUNDO DE VALA.FORNECIMENTO E ASSENT.</t>
  </si>
  <si>
    <t>TUBO DE CONCRETO SIMPLES,CLASSE PS-1,CONFORME ABNT NBR 8890,PARA COLETOR DE AGUAS PLUVIAIS,COM DIAMETRO DE 300MM,ATERROE SOCA ATE A ALTURA DE GERATRIZ SUPERIOR DO TUBO,CONSIDERANDO O MATERIAL DA PROPRIA ESCAVACAO,INCLUSIVE FORNECIMENTO DOMATERIAL P/REJUNTAMENTO COM ARGAMASSA DE CIMENTO E AREIA,NOTRACO 1:4 E ACERTO DE FUNDO DE VALA.FORNECIMENTO E ASSENT.</t>
  </si>
  <si>
    <t>TUBO DE CONCRETO SIMPLES,CLASSE PS-1,CONFORME ABNT NBR 8890,PARA COLETOR DE AGUAS PLUVIAIS,COM DIAMETRO DE 400MM,ATERROE SOCA ATE A ALTURA DA GERATRIZ SUPERIOR DO TUBO,CONSIDERANDO O MATERIAL DA PROPRIA ESCAVACAO,INCLUSIVE FORNECIMENTO DOMATERIAL P/REJUNTAMENTO COM ARGAMASSA DE CIMENTO E AREIA,NOTRACO 1:4 E ACERTO DE FUNDO DE VALA.FORNECIMENTO E ASSENT.</t>
  </si>
  <si>
    <t>TUBO DE CONCRETO SIMPLES,CLASSE PS-1,CONFORME ABNT NBR 8890,PARA COLETOR DE AGUAS PLUVIAIS,COM DIAMETRO DE 500MM,ATERROE SOCA ATE A ALTURA DA GERATRIZ SUPERIOR DO TUBO,CONSIDERANDO O MATERIAL DA PROPRIA ESCAVACAO,INCLUSIVE FORNECIMENTO DOMATERIAL P/REJUNTAMENTO COM ARGAMASSA DE CIMENTO E AREIA,NOTRACO 1:4 E ACERTO DE FUNDO DE VALA.FORNECIMENTO E ASSENT.</t>
  </si>
  <si>
    <t>TUBO DE CONCRETO SIMPLES,CLASSE PS-1,CONFORME ABNT NBR 8890,PARA COLETOR DE AGUAS PLUVIAIS,COM DIAMETRO DE 600MM,ATERROE SOCA ATE A ALTURA DA GERATRIZ SUPERIOR DO TUBO,CONSIDERANDO O MATERIAL DA PROPRIA ESCAVACAO,INCLUSIVE FORNECIMENTO DOMATERIAL P/REJUNTAMENTO COM ARGAMASSA DE CIMENTO E AREIA,NOTRACO 1:4 E ACERTO DE FUNDO DE VALA.FORNECIMENTO E ASSENT.</t>
  </si>
  <si>
    <t>TUBO DE CONCRETO SIMPLES,CLASSE PS-2,CONFORME ABNT NBR 8890,PARA COLETOR DE AGUAS PLUVIAIS,COM DIAMETRO DE 200MM,ATERROE SOCA ATE A ALTURA DA GERATRIZ SUPERIOR DO TUBO,CONSIDERANDO O MATERIAL DA PROPRIA ESCAVACAO,INCLUSIVE FORNECIMENTO DOMATERIAL P/REJUNTAMENTO COM ARGAMASSA DE CIMENTO E AREIA,NOTRACO 1:4 E ACERTO DE FUNDO DE VALA.FORNECIMENTO E ASSENT.</t>
  </si>
  <si>
    <t>TUBO DE CONCRETO SIMPLES,CLASSE PS-2,CONFORME ABNT NBR 8890,PARA COLETOR DE AGUAS PLUVIAIS,COM DIAMETRO DE 300MM,ATERROE SOCA ATE A ALTURA DA GERATRIZ SUPERIOR DO TUBO,CONSIDERANDO O MATERIAL DA PROPRIA ESCAVACAO,INCLUSIVE FORNECIMENTO DOMATERIAL P/REJUNTAMENTO COM ARGAMASSA DE CIMENTO E AREIA,NOTRACO 1:4 E ACERTO DE FUNDO DE VALA.FORNECIMENTO E ASSENT.</t>
  </si>
  <si>
    <t>TUBO DE CONCRETO SIMPLES,CLASSE PS-2,CONFORME ABNT NBR 8890,PARA COLETOR DE AGUAS PLUVIAIS,COM DIAMETRO DE 400MM,ATERROE SOCA ATE A ALTURA DA GERATRIZ SUPERIOR DO TUBO,CONSIDERANDO O MATERIAL DA PROPRIA ESCAVACAO,INCLUSIVE FORNECIMENTO DOMATERIAL P/REJUNTAMENTO COM ARGAMASSA DE CIMENTO E AREIA,NOTRACO 1:4 E ACERTO DE FUNDO DE VALA.FORNECIMENTO E ASSENT.</t>
  </si>
  <si>
    <t>TUBO DE CONCRETO SIMPLES,CLASSE PS-2,CONFORME ABNT NBR 8890,PARA COLETOR DE AGUAS PLUVIAIS,COM DIAMETRO DE 500MM,ATERROE SOCA ATE A ALTURA DA GERATRIZ SUPERIOR DO TUBO,CONSIDERANDO O MATERIAL DA PROPRIA ESCAVACAO,INCLUSIVE FORNECIMENTO DOMATERIAL P/REJUNTAMENTO COM ARGAMASSA DE CIMENTO E AREIA,NOTRACO 1:4 E ACERTO DE FUNDO DE VALA.FORNECIMENTO E ASSENT.</t>
  </si>
  <si>
    <t>TUBO DE CONCRETO SIMPLES,CLASSE PS-2,CONFORME ABNT NBR 8890,PARA COLETOR DE AGUAS PLUVIAIS,COM DIAMETRO DE 600MM,ATERROE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</si>
  <si>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PA-1,CONFORME ABNT NBR 8890,PARA GALERIAS DE AGUAS PLUVIAIS,COM DIAMETRO DE 300MM,ATERROE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</si>
  <si>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PA-1,CONFORME ABNT NBR 8890,PARA GALERIAS DE AGUAS PLUVIAIS,COM DIAMETRO DE 400MM,ATERROE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</si>
  <si>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PA-1,CONFORME ABNT NBR 8890,PARA GALERIAS DE AGUAS PLUVIAIS,COM DIAMETRO DE 500MM,ATERROE SOCA ATE A ALTURA DA GERATRIZ SUPERIOR DO TUBO,CONSIDERANDO MATERIAL DA PROPRIA ESCAVACAO,INCLUSIVE FORNECIMENTO DO MAMATERIAL P/REJUNTAMENTO COM ARGAMASSA DE CIMENTO E AREIA,NOTRACO 1:4 E ACERTO DE FUNDO DE VALA.FORNECIMENTO E ASSENT.</t>
  </si>
  <si>
    <t>TUBO DE CONCRETO ARMADO,CLASSE PA-1,CONFORME ABNT NBR 8890,PARA GALERIAS DE AGUAS PLUVIAIS,COM DIAMETRO DE 600MM,ATERROE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</si>
  <si>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PA-1,CONFORME ABNT NBR 8890,PARA GALERIAS DE AGUAS PLUVIAIS,COM DIAMETRO DE 700MM,ATERROE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</si>
  <si>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PA-1,CONFORME ABNT NBR 8890,PARA GALERIAS DE AGUAS PLUVIAIS,COM DIAMETRO DE 800MM,ATERROE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</si>
  <si>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PA-1,CONFORME ABNT NBR 8890,PARA GALERIAS DE AGUAS PLUVIAIS,COM DIAMETRO DE 900MM,ATERROE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</si>
  <si>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PA-1,CONFORME ABNT NBR 8890,PARA GALERIAS DE AGUAS PLUVIAIS,COM DIAMETRO DE 1000MM,ATERRO E SOCA ATE A ALTURA DA GERATRIZ SUPERIOR DO TUBO,CONSIDERANDO O MATERIAL DA PROPRIA ESCAVACAO,INCLUSIVE FORNECIMENTO DO MATERIAL P/REJUNTAMENTO COM ARGAMASSA DE CIMENTO E AREIA,NO TRACO 1:4 E ACERTO DE FUNDO DE VALA.FORNECIMENTO E ASSENT.</t>
  </si>
  <si>
    <t>TUBO DE CONCRETO ARMADO,CLASSE PA-1,CONFORME ABNT NBR 8890,PARA GALERIAS DE AGUAS PLUVIAIS,COM DIAMETRO DE 1100MM,ATERRO E SOCA ATE A ALTURA DA GERATRIZ SUPERIOR DO TUBO,CONSIDERANDO O MATERIAL DA PROPRIA ESCAVACAO,INCLUSIVE FORNECIMENTO DO MATERIAL P/REJUNTAMENTO COM ARGAMASSA DE CIMENTO E AREIA,NO TRACO 1:4 E ACERTO DE FUNDO DE VALA.FORNECIMENTO E ASSENT.</t>
  </si>
  <si>
    <t>TUBO DE CONCRETO ARMADO,CLASSE PA-1,CONFORME ABNT NBR 8890,PARA GALERIAS DE AGUAS PLUVIAIS,COM DIAMETRO DE 1200MM,ATERRO E SOCA ATE A ALTURA DA GERATRIZ SUPERIOR DO TUBO,CONSIDERANDO O MATERIAL DA PROPRIA ESCAVACAO,INCLUSIVE FORNECIMENTO DO MATERIAL P/REJUNTAMENTO COM ARGAMASSA DE CIMENTO E AREIA,NO TRACO 1:4 E ACERTO DE FUNDO DE VALA.FORNECIMENTO E ASSENT.</t>
  </si>
  <si>
    <t>TUBO DE CONCRETO ARMADO,CLASSE PA-1,CONFORME ABNT NBR 8890,PARA GALERIAS DE AGUAS PLUVIAIS,COM DIAMETRO DE 1500MM,ATERRO E SOCA ATE A ALTURA DA GERATRIZ SUPERIOR DO TUBO,CONSIDERANDO O MATERIAL DA PROPRIA ESCAVACAO,INCLUSIVE FORNECIMENTO DO MATERIAL P/REJUNTAMENTO COM ARGAMASSA DE CIMENTO E AREIA,NO TRACO 1:4 E ACERTO DE FUNDO DE VALA.FORNECIMENTO E ASSENT.</t>
  </si>
  <si>
    <t>TUBO DE CONCRETO ARMADO,CLASSE PA-1,CONFORME ABNT NBR 8890,PARA GALERIAS DE AGUAS PLUVIAIS,COM DIAMETRO DE 2000MM,ATERRO E SOCA ATE A ALTURA DA GERATRIZ SUPERIOR DO TUBO,CONSIDERANDO O MATERIAL DA PROPRIA ESCAVACAO,INCLUSIVE FORNECIMENTO DO MATERIAL P/REJUNTAMENTO COM ARGAMASSA DE CIMENTO E AREIA,NO TRACO 1:4 E ACERTO DE FUNDO DE VALA.FORNECIMENTO E ASSENT.</t>
  </si>
  <si>
    <t>TUBO DE CONCRETO ARMADO,CLASSE PA-2,CONFORME ABNT NBR 8890,PARA GALERIAS DE AGUAS PLUVIAIS,COM DIAMETRO DE 300MM,ATERROE SOCA ATE A ALTURA DA GERATRIZ SUPERIOR DO TUBO,CONSIDERANDO O MATERIAL DA PROPRIA ESCAVACAO,INCLUSIVE FORNECIMENTO DO MATERIAL P/REJUNTAMENTO COM ARGAMASSA DE CIMENTO E AREIA,NO TRACO 1:4 E ACERTO DE FUNDO DE VALA.FORNECIMENTO E ASSENT.</t>
  </si>
  <si>
    <t>TUBO DE CONCRETO ARMADO,CLASSE PA-2,CONFORME ABNT NBR 8890,PARA GALERIAS DE AGUAS PLUVIAIS,COM DIAMETRO DE 400MM,ATERRO E SOCA ATE A ALTURA DA GERATRIZ SUPERIOR DO TUBO,CONSIDERANDO O MATERIAL DA PROPRIA ESCAVACAO,INCLUSIVE FORNECIMENTO DO MATERIAL P/REJUNTAMENTO COM ARGAMASSA DE CIMENTO E AREIA,NO TRACO 1:4 E ACERTO DE FUNDO DE VALA.FORNECIMENTO E ASSENT.</t>
  </si>
  <si>
    <t>TUBO DE CONCRETO ARMADO,CLASSE PA-2,CONFORME ABNT NBR 8890,PARA GALERIAS DE AGUAS PLUVIAIS,COM DIAMETRO DE 500MM,ATERROE SOCA ATE A ALTURA DA GERATRIZ SUPERIOR DO TUBO,CONSIDERANDO O MATERIAL DA PROPRIA ESCAVACAO,INCLUSIVE FORNECIMENTO DO MATERIAL P/REJUNTAMENTO COM ARGAMASSA DE CIMENTO E AREIA,NO TRACO 1:4 E ACERTO DE FUNDO DE VALA.FORNECIMENTO E ASSENT.</t>
  </si>
  <si>
    <t>TUBO DE CONCRETO ARMADO,CLASSE PA-2,CONFORME ABNT NBR 8890,PARA GALERIAS DE AGUAS PLUVIAIS,COM DIAMETRO DE 600MM,ATERROE SOCA ATE A ALTURA DE GERATRIZ SUPERIOR DO TUBO,CONSIDERANDO O MATERIAL DA PROPRIA ESCAVACAO,INCLUSIVE FORNECIMENTO DO MATERIAL P/REJUNTAMENTO COM ARGAMASSA DE CIMENTO E AREIA,NO TRACO 1:4 E ACERTO DE FUNDO DE VALA.FORNECIMENTO E ASSENT.</t>
  </si>
  <si>
    <t>TUBO DE CONCRETO ARMADO,CLASSE PA-2,CONFORME ABNT NBR 8890,PARA GALERIAS DE AGUAS PLUVIAIS,COM DIAMETRO DE 700MM,ATERROE SOCA ATE A ALTURA DA GERATRIZ SUPERIOR DO TUBO,CONSIDERANDO O MATERIAL DA PROPRIA ESCAVACAO,INCLUSIVE FORNECIMENTO DO MATERIAL P/REJUNTAMENTO COM ARGAMASSA DE CIMENTO E AREIA,NO TRACO 1:4 E ACERTO DE FUNDO DE VALA.FORNECIMENTO E ASSENT.</t>
  </si>
  <si>
    <t>TUBO DE CONCRETO ARMADO,CLASSE PA-2,CONFORME ABNT NBR 8890,PARA GALERIAS DE AGUAS PLUVIAIS,COM DIAMETRO DE 800MM,ATERROE SOCA ATE A ALTURA DA GERATRIZ SUPERIOR DO TUBO,CONSIDERANDO O MATERIAL DA PROPRIA ESCAVACAO,INCLUSIVE FORNECIMENTO DO MATERIAL P/REJUNTAMENTO COM ARGAMASSA DE CIMENTO E AREIA,NO TRACO 1:4 E ACERTO DE FUNDO DE VALA.FORNECIMENTO E ASSENT.</t>
  </si>
  <si>
    <t>TUBO DE CONCRETO ARMADO,CLASSE PA-2,CONFORME ABNT NBR 8890,PARA GALERIAS DE AGUAS PLUVIAIS,COM DIAMETRO DE 900MM,ATERROE SOCA ATE A ALTURA DA GERATRIZ SUPERIOR DO TUBO,CONSIDERANDO O MATERIAL DA PROPRIA ESCAVACAO,INCLUSIVE FORNECIMENTO DO MATERIAL P/REJUNTAMENTO COM ARGAMASSA DE CIMENTO E AREIA,NO TRACO 1:4 E ACERTO DE FUNDO DE VALA.FORNECIMENTO E ASSENT.</t>
  </si>
  <si>
    <t>TUBO DE CONCRETO ARMADO,CLASSE PA-2,CONFORME ABNT NBR 8890,PARA GALERIAS DE AGUAS PLUVIAIS,COM DIAMETRO DE 1000MM,ATERRO E SOCA ATE A ALTURA DA GERATRIZ SUPERIOR DO TUBO,CONSIDERANDO O MATERIAL DA PROPRIA ESCAVACAO,INCLUSIVE FORNECIMENTO DO  MATERIAL P/REJUNTAMENTO COM ARGAMASSA DE CIMENTO E AREIA,NO TRACO 1:4 E ACERTO DE FUNDO DE VALA.FORNECIMENTO E ASSENT.</t>
  </si>
  <si>
    <t>TUBO DE CONCRETO ARMADO,CLASSE PA-2,CONFORME ABNT NBR 8890,PARA GALERIAS DE AGUAS PLUVIAIS,COM DIAMETRO DE 1200MM,ATERRO E SOCA ATE A ALTURA DA GERATRIZ SUPERIOR DO TUBO,CONSIDERANDO O MATERIAL DA PROPRIA ESCAVACAO,INCLUSIVE FORNECIMENTO DO MATERIAL P/REJUNTAMENTO COM ARGAMASSA DE CIMENTO E AREIA,NO TRACO 1:4 E ACERTO DE FUNDO DE VALA.FORNECIMENTO E ASSENT.</t>
  </si>
  <si>
    <t>TUBO DE CONCRETO ARMADO,CLASSE PA-2,CONFORME ABNT NBR 8890,PARA GALERIAS DE AGUAS PLUVIAIS,COM DIAMETRO DE 1500MM,ATERRO E SOCA ATE A ALTURA DA GERATRIZ SUPERIOR DO TUBO,CONSIDERANDO O MATERIAL DA PROPRIA ESCAVACAO,INCLUSIVE FORNECIMENTO DO MATERIAL P/REJUNTAMENTO COM ARGAMASSA DE CIMENTO E AREIA,NO TRACO 1:4 E ACERTO DE FUNDO DE VALA.FORNECIMENTO E ASSENT.</t>
  </si>
  <si>
    <t>TUBO DE CONCRETO ARMADO,CLASSE PA-2,CONFORME ABNT NBR 8890,PARA GALERIAS DE AGUAS PLUVIAIS,COM DIAMETRO DE 2000MM,ATERRO E SOCA ATE A ALTURA DA GERATRIZ SUPERIOR DO TUBO,CONSIDERANDO O MATERIAL DA PROPRIA ESCAVACAO,INCLUSIVE FORNECIMENTO DO MATERIAL P/REJUNTAMENTO COM ARGAMASSA DE CIMENTO E AREIA,NO TRACO 1:4 E ACERTO DE FUNDO DE VALA.FORNECIMENTO E ASSENT.</t>
  </si>
  <si>
    <t>TUBO DE CONCRETO ARMADO,CLASSE PA-3,CONFORME ABNT NBR 8890,PARA GALERIAS DE AGUAS PLUVIAIS,COM DIAMETRO DE 300MM,ATERROE SOCA ATE A ALTURA DA GERATRIZ SUPERIOR DO TUBO,CONSIDERANDO O MATERIAL DA PROPRIA ESCAVACAO,INCLUSIVE FORNECIMENTO DO MATERIAL P/REJUNTAMENTO COM ARGAMASSA DE CIMENTO E AREIA,NO TRACO 1:4 E ACERTO DE FUNDO DE VALA.FORNECIMENTO E ASSENT.</t>
  </si>
  <si>
    <t>TUBO DE CONCRETO ARMADO,CLASSE PA-3,CONFORME ABNT NBR 8890,PARA GALERIAS DE AGUAS PLUVIAIS,COM DIAMETRO DE 400MM,ATERROE SOCA ATE A ALTURA DA GERATRIZ SUPERIOR DO TUBO,CONSIDERANDO O MATERIAL DA PROPRIA ESCAVACAO,INCLUSIVE FORNECIMENTO DO MATERIAL P/REJUNTAMENTO COM ARGAMASSA DE CIMENTO E AREIA,NO TRACO 1:4 E ACERTO DE FUNDO DE VALA.FORNECIMENTO E ASSENT.</t>
  </si>
  <si>
    <t>TUBO DE CONCRETO ARMADO,CLASSE PA-3,CONFORME ABNT NBR 8890,PARA GALERIAS DE AGUAS PLUVIAIS,COM DIAMETRO DE 500MM,ATERROE SOCA ATE A ALTURA DA GERATRIZ SUPERIOR DO TUBO,CONSIDERANDO O MATERIAL DA PROPRIA ESCAVACAO,INCLUSIVE FORNECIMENTO DO MATERIAL P/REJUNTAMENTO COM ARGAMASSA DE CIMENTO E AREIA NO TRACO 1:4 E ACERTO DE FUNDO DE VALA.FORNECIMENTO E ASSENT.</t>
  </si>
  <si>
    <t>TUBO DE CONCRETO ARMADO,CLASSE PA-3,CONFORME ABNT NBR 8890,PARA GALERIAS DE AGUAS PLUVIAIS,COM DIAMETRO DE 600MM,ATERROE SOCA ATE A ALTURA DA GERATRIZ SUPERIOR DO TUBO,CONSIDERANDO O MATERIAL DA PROPRIA ESCAVACAO,INCLUSIVE FORNECIMENTO DO MATERIAL P/REJUNTAMENTO COM ARGAMASSA DE CIMENTO E AREIA,NO TRACO 1:4 E ACERTO DE FUNDO DE VALA.FORNECIMENTO E ASSENT.</t>
  </si>
  <si>
    <t>TUBO DE CONCRETO ARMADO,CLASSE PA-3,CONFORME ABNT NBR 8890,PARA GALERIAS DE AGUAS PLUVIAIS,COM DIAMETRO DE 700MM,ATERROE SOCA ATE A ALTURA DA GERATRIZ SUPERIOR DO TUBO,CONSIDERANDO O MATERIAL DA PROPRIA ESCAVACAO,INCLUSIVE FORNECIMENTO DO MATERIAL P/REJUNTAMENTO COM ARGAMASSA DE CIMENTO E AREIA,NO TRACO 1:4 E ACERTO DE FUNDO DE VALA.FORNECIMENTO E ASSENT.</t>
  </si>
  <si>
    <t>TUBO DE CONCRETO ARMADO,CLASSE PA-3,CONFORME ABNT NBR 8890,PARA GALERIAS DE AGUAS PLUVIAIS,COM DIAMETRO DE 800MM,ATERROE SOCA ATE A ALTURA DA GERATRIZ SUPERIOR DO TUBO,CONSIDERANDO O MATERIAL DA PROPRIA ESCAVACAO,INCLUSIVE FORNECIMENTO DO MATERIAL P/REJUNTAMENTO COM ARGAMASSA DE CIMENTO E AREIA,NO TRACO 1:4 E ACERTO DE FUNDO DE VALA.FORNECIMENTO E ASSENT.</t>
  </si>
  <si>
    <t>TUBO DE CONCRETO ARMADO,CLASSE PA-3,CONFORME ABNT NBR 8890,PARA GALERIAS DE AGUAS PLUVIAIS,COM DIAMETRO DE 1000MM,ATERRO E SOCA ATE A ALTURA DA GERATRIZ SUPERIOR DO TUBO,CONSIDERANDO O MATERIAL DA PROPRIA ESCAVACAO,INCLUSIVE FORNECIMENTO DO MATERIAL P/REJUNTAMENTO COM ARGAMASSA DE CIMENTO E AREIA,NO TRACO 1:4 E ACERTO DE FUNDO DE VALA.FORNECIMENTO E ASSENT.</t>
  </si>
  <si>
    <t>TUBO DE CONCRETO ARMADO,CLASSE PA-3,CONFORME ABNT NBR 8890,PARA GALERIAS DE AGUAS PLUVIAIS,COM DIAMETRO DE 1200MM,ATERRO E SOCA ATE A ALTURA DA GERATRIZ SUPERIOR DO TUBO,CONSIDERANDO O MATERIAL DA PROPRIA ESCAVACAO,INCLUSIVE FORNECIMENTO DO MATERIAL P/REJUNTAMENTO COM ARGAMASSA DE CIMENTO E AREIA NO TRACO 1:4 E ACERTO DE FUNDO DE VALA.FORNECIMENTO E ASSENT.</t>
  </si>
  <si>
    <t>TUBO DE CONCRETO ARMADO,CLASSE PA-3,CONFORME ABNT NBR 8890,PARA GALERIAS DE AGUAS PLUVIAIS,COM DIAMETRO DE 1500MM,ATERRO E SOCA ATE A ALTURA DA GERATRIZ SUPERIOR DO TUBO,CONSIDERANDO O MATERIAL DA PROPRIA ESCAVACAO,INCLUSIVE FORNECIMENTO DO MATERIAL P/REJUNTAMENTO COM ARGAMASSA DE CIMENTO E AREIA,NO TRACO 1:4 E ACERTO DE FUNDO DE VALA.FORNECIMENTO E ASSENT.</t>
  </si>
  <si>
    <t>TUBO DE CONCRETO ARMADO,CLASSE PA-4,CONFORME ABNT NBR 8890,PARA GALERIAS DE AGUAS PLUVIAIS,COM DIAMETRO DE 300MM,ATERROE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</si>
  <si>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PA-4,CONFORME ABNT NBR 8890,PARA GALERIAS DE AGUAS PLUVIAIS,COM DIAMETRO DE 400MM,ATERROE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</si>
  <si>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PA-4,CONFORME ABNT NBR 8890,PARA GALERIAS DE AGUAS PLUVIAIS,COM DIAMETRO DE 500MM,ATERROE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</si>
  <si>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PA-4,CONFORME ABNT NBR 8890,PARA GALERIAS DE AGUAS PLUVIAIS,COM DIAMETRO DE 600MM,ATERROE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</si>
  <si>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PA-4,CONFORME ABNT NBR 8890,PARA GALERIAS DE AGUAS PLUVIAIS,COM DIAMETRO DE 700MM,ATERROE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</si>
  <si>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PA-4,CONFORME ABNT NBR 8890,PARA GALERIAS DE AGUAS PLUVIAIS,COM DIAMETRO DE 800MM,ATERROE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</si>
  <si>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PA-4,CONFORME ABNT NBR 8890,PARA GALERIAS DE AGUAS PLUVIAIS,COM DIAMETRO DE 900MM,ATERROE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</si>
  <si>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PA-4,CONFORME ABNT NBR 8890,PARA GALERIAS DE AGUAS PLUVIAIS,COM DIAMETRO DE 1000MM,ATERRO E SOCA ATE A ALTURA DA GERATRIZ SUPERIOR DO TUBO,CONSIDERANDO O MATERIAL DA PROPRIA ESCAVACAO,INCLUSIVE FORNECIMENTO DO MATERIAL P/REJUNTAMENTO COM ARGAMASSA DE CIMENTO E AREIA,NO TRACO 1:4 E ACERTO DE FUNDO DE VALA.FORNECIMENTO E ASSENT.</t>
  </si>
  <si>
    <t>TUBO DE CONCRETO ARMADO,CLASSE PA-4,CONFORME ABNT NBR 8890,PARA GALERIAS DE AGUAS PLUVIAIS,COM DIAMETRO DE 1100MM,ATERRO E SOCA ATE A ALTURA DA GERATRIZ SUPERIOR DO TUBO,CONSIDERANDO O MATERIAL DA PROPRIA ESCAVACAO,INCLUSIVE FORNECIMENTO DO MATERIAL P/REJUNTAMENTO COM ARGAMASSA DE CIMENTO E AREIA,NO TRACO 1:4 E ACERTO DE FUNDO DE VALA.FORNECIMENTO E ASSENT.</t>
  </si>
  <si>
    <t>TUBO DE CONCRETO ARMADO,CLASSE PA-4,CONFORME ABNT NBR 8890,PARA GALERIAS DE AGUAS PLUVIAIS,COM DIAMETRO DE 1200MM,ATERRO E SOCA ATE A ALTURA DA GERATRIZ SUPERIOR DO TUBO,CONSIDERANDO O MATERIAL DA PROPRIA ESCAVACAO,INCLUSIVE FORNECIMENTO DO MATERIAL P/REJUNTAMENTO COM ARGAMASSA DE CIMENTO E AREIA,NO TRACO 1:4 E ACERTO DE FUNDO DE VALA.FORNECIMENTO E ASSENT.</t>
  </si>
  <si>
    <t>TUBO DE CONCRETO ARMADO,CLASSE PA-4,CONFORME ABNT NBR 8890,PARA GALERIAS DE AGUAS PLUVIAIS,COM DIAMETRO DE 1500MM,ATERRO E SOCA ATE A ALTURA DA GERATRIZ SUPERIOR DO TUBO,CONSIDERANDO O MATERIAL DA PROPRIA ESCAVACAO,INCLUSIVE FORNECIMENTO DO MATERIAL P/REJUNTAMENTO COM ARGAMASSA DE CIMENTO E AREIA,NO TRACO 1:4 E ACERTO DE FUNDO DE VALA.FORNECIMENTO E ASSENT.</t>
  </si>
  <si>
    <t>GALERIA MULTIDIMENSIONAL RODOVIARIA SIMPLES CONCR.ARMADO E CONCR.ARMADO PROTENDIDO,30MPA,FUNDO C/6M E 8,80T,PAREDE 6,00M,PESO 3,90T E TAMPA C/2,00M,PESO 2,30T,ESTRUTURALMENTE BI-APOIADA C/CARGA APOIO 112T,(TB-450,NBR 7188),C/TABULEIRO 3,05M,ALT.2,62M,VAZAO 7,13M3/S,VELOCIDADE DE ESCOAMENTO 2,00M/S,EXCL.TRANSPORTE,DESCARGA,ESCAVACAO E REATERRO.FORN.E ASSENT.</t>
  </si>
  <si>
    <t>GALERIA MULTIDIMENSIONAL RODOVIARIA SIMPLES CONCR.ARMADO E CONCR.ARMADO PROTENDIDO,30MPA,PAREDE C/6M,PESO 4,90T E TAMPAC/2,00M,PESO 2,70T,ESTRUTURALMENTE BI-APOIADA C/CARGA POR APOIO DE 130T,(TB-450,NBR 7188),C/TABULEIRO DE 3,40M,ALTURA 3,00M,VAZAO 9,98M3/S,VELOCIDADE ESCOAMENTO 2,16M/S,EXCLUSIVE TRANSPORTE,DESCARGA,ESCAVACAO E REATERRO.FORN.E ASSENTAMENTO</t>
  </si>
  <si>
    <t>GALERIA MULTIDIMENSIONAL RODOVIARIA SIMPLES CONCR.ARMADO E CONCR.ARMADO PROTENDIDO,30MPA,PAREDE C/6,00M,PESO 7,40T E TAMPA C/2,00M,PESO 3,70T,ESTRUTURALMENTE BI-APOIADA C/CARGA POR APOIO 177T,(TB-450,NBR 7188),C/TABULEIRO 4,18M,ALTURA 4,03M,VAZAO 19,86M3/S,VELOCIDADE DE ESCOAMENTO 2,49M/S,EXCLUSIVETRANSPORTE,DESCARGA,ESCAVACAO E REATERRO.FORN.E ASSENTAMENTO</t>
  </si>
  <si>
    <t>GALERIA MULTIDIMENSIONAL RODOVIARIA SIMPLES CONCR.ARMADO E CONCR.ARMADO PROTENDIDO,30MPA,PAREDE C/6,00M,PESO 12,00T E TAMPA C/2,00M,PESO 4,60T,ESTRUTURALMENTE BI-APOIADA C/CARGA POR APOIO 233T,(TB-450,NBR 7188),C/TABULEIRO 5,00M,ALTURA 4,97M,VAZAO DE 30,73M3/S,VELOCIDADE DE ESCOAMENTO 2,75M/S,EXCLUSIVE TRANSPORTE,DESCARGA,ESCAVACAO E REATERRO.FORN.E ASSENT.</t>
  </si>
  <si>
    <t>GALERIA MULTIMENSIONAL RODOVIARIA DUPLA CONCR.ARMADO E CONCR.ARMADO PROTENDIDO,30MPA,2 FUNDOS 6M,PESO 8,80T,PAREDE C/6,00M,PESO 3,90T E TAMPA C/2,00M,PESO 4,81T,ESTRUTURALMENTE BI-APOIADA C/CARGA APOIO 191T,(TB-450,NBR 7188),C/TABULEIRO 5,22M,ALT.2,62M,VAZAO 15,42M3/S,VELOCIDADE ESCOAMENTO 2,00M/S,EXCL.TRANSPORTE,DESCARGA,ESCAVACAO E REATERRO.FORN.E ASSENT.</t>
  </si>
  <si>
    <t>GALERIA MULTIDIMENSIONAL RODOVIARIA DUPLA CONCRETO ARMADO EPROTENDIDO,30MPA,PAREDE C/6,00M,PESO 4,90T E TAMPA C/2,00M,PESO 5,22T,ESTRUTURALMENTE BI-APOIADA C/CARGA POR APOIO 223T,(TB-450,ABNT NBR 7188),C/TABULEIRO 5,53M,ALT.3,00M,VAZAO 21,45M3/S,VELOCIDADE DE ESCOAMENTO 2,16M/S,EXCLUSIVE TRANSPORTE,DESCARGA,ESCAVACAO E REATERRO.FORNECIMENTO E ASSENTAMENTO</t>
  </si>
  <si>
    <t>GALERIA MULTIDIMENSIONAL RODOVIARIA DUPLA CONCRETO ARMADO EPROTENDIDO,30MPA,PAREDE C/6,00M,PESO 7,40T E TAMPA C/2,00M,PESO 6,15T,ESTRUTURALMENTE BI-APOIADA C/CARGA POR APOIO 284T,(TB-450,ABNT NBR 7188),TABULEIRO 6,35M,ALTURA 4,03M,VAZAO 40,71M3/S,VELOCIDADE DE ESCOAMENTO 2,49M/S,EXCLUSIVE TRANSPORTE,DESCARGA,ESCAVACAO E REATERRO.FORNECIMENTO E ASSENTAMENTO</t>
  </si>
  <si>
    <t>GALERIA MULTIDIMENSIONAL RODOVIARIA DUPLA EM CONCRETO ARMADO E PROTENDIDO,30MPA,PAREDE C/6,00M,PESO 12,00T E TAMPA C/2,00M,PESO 7,10T,ESTRUTURALMENTE BI-APOIADA C/CARGA POR APOIO 348T,(TB-450,ABNT NBR 7188),TABULEIRO 7,09M,ALT.4,97M,VAZAO 60,73M3/S E VELOCIDADE DE ESCOAMENTO 2,75M/S,EXCL.TRANSPORTE,DESCARGA,ESCAVACAO E REATERRO.FORNECIMENTO E ASSENTAMENTO</t>
  </si>
  <si>
    <t>GALERIA MULTIDIMENSIONAL RODOVIARIA TRIPLA EM CONCRETO ARMADO E PROTENDIDO,30MPA,3 FUNDOS 6,00M,8,80T,PAREDE C/6,60M,PESO 3,90T E TAMPA 2,00M,PESO 7,33T,ESTRUTURALMENTE BI-APOIADAC/CARGA POR APOIO 288T,(TB-450,ABNT NBR 7188),TABULEIRO 3,05M,ALT.2,62M,VAZAO 23,85M3/S,VELOCIDADE DE ESCOAMENTO 2,00M/S,EXCL.TRANSPORTE,DESCARGA,ESCAVACAO E REATERRO.FORN.ASSENT.</t>
  </si>
  <si>
    <t>GALERIA MULTIDIMENSIONAL RODOVIARIA TRIPLA EM CONCRETO ARMADO E PROTENDIDO,30MPA,PAREDE C/6,00M,PESO 4,9T E TAMPA C/2,00M,PESO 7,70T,ESTRUTURALMENTE BI-APOIADA C/CARGA POR APOIO 310T,(TB-450,ABNT NBR 7188),TABULEIRO 7,55M,ALT.3,00M,VAZAO 34,92M3/S E VELOCIDADE DE ESCOAMENTO 2,16M/S,EXCLUSIVE TRANSPORTE,DESCARGA,ESCAVACAO E REATERRO.FORNECIMENTO E ASSENT.</t>
  </si>
  <si>
    <t>GALERIA MULTIDIMENSIONAL RODOVIARIA TRIPLA EM CONCRETO ARMADO E PROTENDIDO,30MPA,PAREDE C/6,00M,PESO 7,40T E TAMPA C/2,00M,PESO 8,70T,ESTRUTURALMENTE BI-APOIADA C/CARGA POR APOIO 387T,(TB-450,ABNT NBR 7188),TABULEIRO 8,37M,ALT.4,03M,VAZAO 65,64M3/S E VELOCIDADE DE ESCOAMENTO DE 2,49M/S,EXCLUSIVE TRANSPORTE,DESCARGA,ESCAVACAO E REATERRO.FORN.E ASSENTAMENTO</t>
  </si>
  <si>
    <t>GALERIA MULTIDIMENSIONAL RODOVIARIA TRIPLA EM CONCRETO ARMADO E PROTENDIDO,30MPA,PAREDE C/6,00M,PESO 12,00T E TAMPA C/2,00M,PESO 9,60T,ESTRUTURALMENTE BI-APOIADA C/CARGA POR APOIO463T,(TB-450,ABNT NBR 7188),TABULEIRO DE 9,11M,ALT.4,97M,VAZAO DE 92,30M3/S E VELOCIDADE DE ESCOAMENTO 2,75M/S,EXCLUSIVE TRANSPORTE,DESCARGA,ESCAVACAO E REATERRO.FORN.E ASSENT.</t>
  </si>
  <si>
    <t>TUBO DE FERRO FUNDIDO,CENTRIFUGADO,PONTA/PONTA,P/ESGOTO PREDIAL E DRENAGEM PLUVIAL,CONFORME ABNT NBR 9651,REVESTIDO INTERNAMENTE C/EPOXI BICOMPONENTE COR OCRE,S/HPA E EXTERNAMENTEC/PINTURA BASE ACRILICA ANTICORRIVA COR VERMELHA,INCL.JUNTARAPID (ABRACAD.ACO INOX.ANEL BORR.EPDM E PARAF.ACO GALV.) EATERRO SOCA ATE GERATRIZ SUP.TUBO,DN=50MM.FORN.E ASSENT.</t>
  </si>
  <si>
    <t>TUBO DE FERRO FUNDIDO,CENTRIFUGADO,PONTA/PONTA,P/ESGOTO PREDIAL E DRENAGEM PLUVIAL,CONFORME ABNT NBR 9651,REVESTIDO INTERNAMENTE C/EPOXI BICOMPONENTE COR OCRE,S/HPA E EXTERNAMENTEC/PINTURA BASE ACRILICA ANTICORRIVA COR VERMELHA,INCL.JUNTARAPID (ABRACAD.ACO INOX.ANEL BORR.EPDM E PARAF.ACO GALV.) EATERRO SOCA ATE GERATRIZ SUP.TUBO,DN=75MM.FORN.E ASSENT.</t>
  </si>
  <si>
    <t>TUBO DE FERRO FUNDIDO,CENTRIFUGADO,PONTA/PONTA,P/ESGOTO PREDIAL E DRENAGEM PLUVIAL,CONFORME ABNT NBR 9651,REVESTIDO INTERNAMENTE C/EPOXI BICOMPONENTE COR OCRE,S/HPA E EXTERNAMENTEC/PINTURA BASE ACRILICA ANTICORROSIVA COR VERMELHA,INCL.JUNTA RAPID (ABRACAD.ACO INOX.ANEL BORR.EPDM E PARAF.ACO GALV.)E ATERRO SOCA ATE GERATRIZ SUP.TUBO,DN=100MM.FORN.E ASSENT.</t>
  </si>
  <si>
    <t>TUBO DE FERRO FUNDIDO,CENTRIFUGADO,PONTA/PONTA,P/ESGOTO PREDIAL E DRENAGEM PLUVIAL,CONFORME ABNT 9651,REVESTIDO INTERNAMENTE C/EPOXI BICOMPONENTE COR OCRE,S/HPA E EXTERNAMENTE C/PINTURA BASE ACRILICA ANTICORROSIVA COR VERMELHA,INCL.JUNTA RAPID(ABRACADEIRA ACO INOX.ANEL BORRACHA EPDM E PARAF.ACO GALV.),ATERRO SOCA ATE GERATRIZ SUP.TUBO,DN=125MM.FORN.E ASSENT.</t>
  </si>
  <si>
    <t>TUBO DE FERRO FUNDIDO,CENTRIFUGADO,PONTA/PONTA,P/ESGOTO PREDIAL E DRENAGEM PLUVIAL,CONFORME ABNT NBR 9651,REVETIDO INTERNAMENTE C/EPOXI BICOMPONENTE COR OCRE,S/HPA E EXTERNAMENTE C/PINTURA BASE ACRILICA ANTICORROSIVA COR VERMELHA INCL.JUNTA RAPID (ABRACAD.ACO INOX.ANEL BORR.EPDM E PARAF.ACO GALV.) E ATERRO SOCA ATE GERATRIZ SUP.TUBO,DN=150MM.FORN.E ASSENT.</t>
  </si>
  <si>
    <t>TUBO DE FERRO FUNDIDO,CENTRIFUGADO,PONTA/PONTA,P/ESGOTO PREDIAL E DRENAGEM PLUVIAL,CONFORME ABNT NBR 9651,REVESTIDO INTERNAMENTE C/EPOXI BICOMPONENTE COR OCRE,S/HPA E EXTERNAMENTEC/PINTURA BASE ACRILICA ANTICORROSIVA COR VERMELHA,INCL.JUNTA RAPID (ABRACAD.ACO INOX.ANEL BORR.EPDM PARAF.ACO GALV.) EATERRO SOCA ATE GERATRIZ SUP.TUBO,DN=200MM.FORN.E ASSENT.</t>
  </si>
  <si>
    <t>TUBO DE FERRO FUNDIDO,CENTRIFUGADO,PONTA/PONTA,P/ESGOTO PREDIAL E DRENAGEM PLUVIAL,CONFORME ABNT NBR 9651,REVESTIDO INTERNAMENTE C/EPOXI BICOMPONENTE COR OCRE,S/HPA E EXTERNAMENTEC/PINTURA BASE ACRILICA ANTICORROSIVA COR VERMELHA,INCL.JUNTA RAPID (ABRACAD.ACO INOX.ANEL BORR.EPDM E PARAF.ACO GALV.)E ATERRO SOCA ATE GERATRIZ SUP.TUBO,DN=250MM.FORN.E ASSENT.</t>
  </si>
  <si>
    <t>TUBO DE FERRO FUNDIDO,CENTRIFUGADO,PONTA/PONTA,P/ESGOTO PREDIAL E DRENAGEM PLUVIAL,CONFORME ABNT NBR 9651,REVESTIDO INTERNAMENTE C/EPOXI BICOMPONENTE COR OCRE,S/HPA E EXTERNAMENTEC/PINTURA BASE ACRILICA ANTICORROSIVA COR VERMELHA,INCL.JUNTA RAPID (ABRACAD.ACO INOX.ANEL BORR.EPDM E PARAF.ACO GALV.)E ATERRO SOCA ATE GERATRIZ SUP.TUBO,DN=300MM.FORN.E ASSENT.</t>
  </si>
  <si>
    <t>TUBO DE FERRO FUNDIDO,CENTRIFUGADO,PONTA/PONTA,P/ESGOTO PREDIAL E DRENAGEM PLUVIAL,CONFORME ABNT NBR 9651,REVESTIDO INTERNAMENTE C/EPOXI BICOMPONENTE COR OCRE,S/HPA E EXTERNAMENTEC/PINTURA BASE ACRILICA ANTICORROSIVA COR VERMELHA,INCL.JUNTA RAPID (ABRACAD.ACO INOX.ANEL BORR.EPDM E PARAF.ACO GALV.)E ATERRO SOCA ATE GERATRIZ SUP.TUBO,DN=400MM.FORN.E ASSENT.</t>
  </si>
  <si>
    <t>TUBO DE FERRO FUNDIDO,CENTRIFUGADO,PONTA/PONTA,P/ESGOTO PREDIAL E DRENAGEM PLUVIAL,CONFORME ABNT NBR 9651,REVESTIDO INTENAMENTE C/EPOXI BICOMPONENTE COR OCRE,S/HPA E EXTERNAMENTE C/PINTURA BASE ACRILICA ANTICORROSIVA COR VERMELHA,INCL.JUNTA RAPID(ABRACAD.ACO INOX.ANEL BORR.EPDM E PARAF.ACO GALV.) EATERRO SOCA ATE GERATRIZ SUP.TUBO,DN=500MM.FORN. E ASSENT.</t>
  </si>
  <si>
    <t>TUBO DE FERRO FUNDIDO,CENTRIFUGADO,PONTA/PONTA,P/ESGOTO PREDIAL E DRENAGEM PLUVIAL,CONFORME ABNT NBR 9651,REVESTIDO INTERNAMENT C/EPOXI BICOMPONENTE COR OCRE,S/HPA E EXTERNAMENTE C/PINTURA BASE ACRILICA ANTICORROSIVA COR VERMELHA,INCL.JUNTA RAPID(ABRACAD.ACO INOX.ANEL BORR.EPDM E PARAF.ACO GALV.) EATERRO SOCA ATE GERATRIZ SUP.TUBO,DN=600MM.FORN. E ASSENT.</t>
  </si>
  <si>
    <t>TUBO DE FERRO FUNDIDO,CENTRIFUGADO,PONTA/BOLSA,P/ESGOTO PREDIAL E DRENAGEM PLUVIAL,CONFORME ABNR NBR 9651,REVESTIDO INTERNAMENTE C/EPOXI BICOMPONENTE COR OCRE E EXTERNAMENTE C/PINTURA BASE ACRILICA ANTICORROSIVA COR VERMELHA,INCL.JUNTA RAPID (ABRACAD.ACO INOX.ANEL BORR.EPDM E PARAF.ACO GALV.) E ATERRO E SOCA ATE GERATRIZ SUPERIOR TUBO,DN=100MM.FORN.E ASSENT.</t>
  </si>
  <si>
    <t>TUBO DE FERRO FUNDIDO,CENTRIFUGADO,PONTA/BOLSA,P/ESGOTO PREDIAL E DRENAGEM PLUVIAL,CONFORME ABNT NBR 9651,REVESTIDO INTERNAMENTE C/EPOXI BICOMPONENTE COR OCRE E EXTERNAMENTE C/PINTURA BASE ACRILICA ANTICORROSIVA COR VERMELHA,INCL.JUNTA RAPID (ABRACAD.ACO INOX.ANEL BORR.EPDM E PARAF.ACO GALV.) E ATERRO E SOCA ATE GERATRIZ SUPERIOR TUBO,DN=150MM.FORN.E ASSENT.</t>
  </si>
  <si>
    <t>TUBO DE FERRO FUNDIDO,CENTRIFUGADO,DUCTIL,CLASSE 25KG,P/CANALIZACAO DE AGUA,PONTA/BOLSA,CLASS.MIN.=A FE 42012,INCL.JUNTA ELAST.,REVEST.INT.C/TERMOPLASTICO DUCTAN COR AZUL MARINHO E EXT.C/ZINALIUM(ZINCO+ALUMINIO)E EPOXI AZUL MARINHO,CONF.ABNT NBR 7675,DN=90MM,INCL.CARGA E DESC.,COLOC.NA VALA,MONT.E REATERR.ATE GERATRIZ.SUP.TUBO E TESTE HIDROST.FORN.E ASSENT.</t>
  </si>
  <si>
    <t>TUBO DE FERRO FUNDIDO,CENTRIFUGADO,DUCTIL,CLASSE 25KG,P/CANALIZACAO DE AGUA,PONTA/BOLSA,CLASS.MIN.=A FE 42012,INCL.JUNTA ELAST.,REVEST.INT.C/TERMOPLASTICO DUCTAN COR AZUL MARINHO E EXT.C/ZINALIUM(ZINCO+ALUMINIO)E EPOXI AZUL MARINHO,CONF.ABNT NBR 7675 DN=110MM,INCL.CARGA E DESC.,COLOC.NA VALA,MONT.EREATERR.ATE GERATRIZ SUP.TUBO E TESTE HIDROST.FORN.E ASSENT.</t>
  </si>
  <si>
    <t>TUBO DE FERRO FUNDIDO,CENTRIFUGADO,DUCTIL,CLASSE 25KG,P/CANALIZACAO DE AGUA,PONTA/BOLSA,CLASS.MIN.=A FE 42012,INCL.JUNTA ELAST.,REVEST.INT.C/TERMOPLASTICO DUCTAN COR AZUL MARINHO E EXT.C/ZINALIUM(ZINCO+ALUMINIO)E EPOXI AZUL MARINHO,CONF.ABNT NBR 7675,DN=125MM,INCL.CARGA E DESC.,COLOC.NA VALA,MONT.EREATERR.ATE GERATRIZ SUP.TUBO E TESTE HIDROST.FORN.E ASSENT.</t>
  </si>
  <si>
    <t>TUBO DE FºFº,CENTRIFUGADO,DUCTIL,P/CANALIZACOES SOB PRESSAO,CLASSE K-9,PONTA/BOLSA,REVEST.EXT.C/ZINCO METALICO E PINT.BETUMINOSA E INT.COM ARGAMASSA DE CIMENTO,COM JUNTA ELASTICA,CONFORME ABNT NBR 7675, DIAM.80MM,COMPREENDENDO:CARGA E DESCARGA,COLOCACAO NA VALA,MONTAGEM E REATERRO ATE A GERATRIZ SUPERIOR DO TUBO E TESTE HIDROSTATICO.FORNEC.E ASSENTAMENTO</t>
  </si>
  <si>
    <t>TUBO DE FºFº,CENTRIFUGADO,DUCTIL,P/CANALIZACOES SOB PRESSAO,CLASSE K-9,PONTA/BOLSA,REVEST.EXT.C/ZINCO METALICO E PINT.BETUMINOSA E INT.COM ARGAMASSA DE CIMENTO,COM JUNTA ELASTICA,CONFORME ABNT NBR 7675,DIAMETRO DE 100MM,COMPREENDENDO:CARGAE DESCARGA,COLOCACAO NA VALA,MONTAGEM E REATERRO ATE A GERATRIZ SUPERIOR DO TUBO E TESTE HIDROSTATICO.FORNEC.E ASSENT.</t>
  </si>
  <si>
    <t>TUBO DE FºFº,CENTRIFUGADO,DUCTIL,P/CANALIZACOES SOB PRESSAO,CLASSE K-9,PONTA/BOLSA,REVEST.EXT.C/ZINCO METALICO E PINT.BETUMINOSA E INT.COM ARGAMASSA DE CIMENTO,COM JUNTA ELASTICA,CONFORME ABNT NBR 7675,DIAMETRO DE 150MM,COMPREENDENDO:CARGAE DESCARGA,COLOCACAO NA VALA,MONTAGEM E REATERRO ATE A GERATRIZ SUPERIOR DO TUBO E TESTE HIDROSTATICO.FORNEC.E ASSENT.</t>
  </si>
  <si>
    <t>TUBO DE FºFº,CENTRIFUGADO,DUCTIL,P/CANALIZACOES SOB PRESSAO,CLASSE K-9,PONTA/BOLSA,REVEST.EXT.C/ZINCO METALICO E PINT.BETUMINOSA E INT.COM ARGAMASSA DE CIMENTO,COM JUNTA ELASTICA,CONFORME ABNT NBR 7675, DIAMETRO DE 200MM,COMPREENDENDO:CARGA E DESCARGA,COLOCACAO NA VALA,MONTAGEM E REATERRO ATE A GERATRIZ SUPERIOR DO TUBO E TESTE HIDROSTATICO.FORNEC.E ASSENT.</t>
  </si>
  <si>
    <t>TUBO DE FºFº,CENTRIFUGADO,DUCTIL,P/CANALIZACOES SOB PRESSAO,CLASSE K-9,PONTA/BOLSA,REVEST.EXT.C/ZINCO METALICO E PINT.BETUMINOSA E INT.COM ARGAMASSA DE CIMENTO,COM JUNTA ELASTICA,CONFORME ABNT NBR 7675,DIAMETRO DE 250MM,COMPREENDENDO:CARGAE DESCARGA,COLOCACAO NA VALA,MONTAGEM E REATERRO ATE A GERAT SUPERIOR DO TUBO E TESTE HIDROSTATICO.FORNEC.E ASSENTAMENTO</t>
  </si>
  <si>
    <t>TUBO DE FºFº,CENTRIFUGADO,DUCTIL,P/CANALIZACOES SOB PRESSAO,CLASSE K-9,PONTA/BOLSA,REVEST.EXT.C/ZINCO METALICO E PINT.BETUMINOSA E INT.COM ARGAMASSA DE CIMENTO,COM JUNTA ELASTICA,CCONFORME ABNT NBR 7675,DIAMETRO DE 300MM,COMPREENDENDO:CARGA E DESCARGA,COLOCACAO NA VALA,MONTAGEM E REATERRO ATE A GERATRIZ SUPERIOR DO TUBO E TESTE HIDROSTATICO.FORNEC.E ASSENT.</t>
  </si>
  <si>
    <t>TUBO DE FºFº,CENTRIFUGADO,DUCTIL,P/CANALIZACOES SOB PRESSAO,CLASSE K-9,PONTA/BOLSA,REVEST.EXT.C/ZINCO METALICO E PINT.BETUMINOSA E INT.COM ARGAMASSA DE CIMENTO,COM JUNTA ELASTICA,CONFORME ABNT NBR 7675,DIAMETRO DE 400MM,COMPREENDENDO:CARGA E DESCARGA,COLOCACAO NA VALA,MONTAGEM E REATERRO ATE A GERAT.SUPERIOR DO TUBO E TESTE HIDROSTATICO.FORNEC.E ASSENT.</t>
  </si>
  <si>
    <t>TUBO DE FºFº,CENTRIFUGADO,DUCTIL,P/CANALIZACOES SOB PRESSAO,CLASSE K-9,PONTA/BOLSA,REVEST.EXT.C/ZINCO METALICO E PINT.BETUMINOSA E INT.COM ARGAMASSA DE CIMENTO,COM JUNTA ELASTICA,CONFORME ABNT NBR 7675,DIAMETRO DE 500MM,COMPREENDENDO:CARGA E DESCARGA,COLOCACAO NA VALA,MONTAGEM E REATERRO ATE A GERAT.SUPERIOR DO TUBO E TESTE HIDROSTATICO.FORNEC.E ASSENT.</t>
  </si>
  <si>
    <t>TUBO DE FºFº,CENTRIFUGADO,DUCTIL,P/CANALIZACOES SOB PRESSAO,CLASSE K-9,PONTA/BOLSA,REVEST.EXT.C/ZINCO METALICO E PINT.BETUMINOSA E INT.COM ARGAMASSA DE CIMENTO,COM JUNTA ELASTICA,CONFORME ABNT NBR 7675,DIAMETRO DE 600MM,COMPREENDENDO:CARGAE DESCARGA,COLOCACAO NA VALA,MONTAGEM E REATERRO ATE A GERAT.SUPERIOR DO TUBO E TESTE HIDROSTATICO.FORNEC.E ASSENT.</t>
  </si>
  <si>
    <t>TUBO DE FºFº,CENTRIFUGADO,DUCTIL,P/CANALIZACOES SOB PRESSAO,CLASSE K-9,PONTA/BOLSA,REVEST.EXT.C/ZINCO METALICO E PINT.BETUMINOSA E INT.COM ARGAMASSA DE CIMENTO,COM JUNTA ELASTICA,CONFORME ABNT NBR 7675,DIAMETRO DE 700MM,COMPREENDENDO:CARGAE DESCARGA,COLOCACAO NA VALA,MONTAGEM E REATERRO ATE A GERAT.SUPERIOR DO TUBO E TESTE HIDROSTATICO.FORNEC.E ASSENT.</t>
  </si>
  <si>
    <t>TUBO DE FºFº,CENTRIFUGADO,DUCTIL,P/CANALIZACOES SOB PRESSAO,CLASSE K-9,PONTA/BOLSA,REVEST.EXT.C/ZINCO METALICO E PINT.BETUMINOSA E INT.COM ARGAMASSA DE CIMENTO,COM JUNTA ELASTICA,CONFORME ABNT NBR 7675,DIAMETRO DE 800MM,COMPREENDENDO:CARGAE DESCARGA,COLOCACAO NA VALA,MONTAGEM E REATERRO ATE A GERAT.SUPERIOR DO TUBO E TESTE HIDROSTATICO.FORNEC.E ASSENT.</t>
  </si>
  <si>
    <t>TUBO DE FºFº,CENTRIFUGADO,DUCTIL,P/CANALIZACOES SOB PRESSAO,CLASSE K-9,PONTA/BOLSA,REVEST.EXT.C/ZINCO METALICO E PINT.BETUMINOSA E INT.COM ARGAMASSA DE CIMENTO,COM JUNTA ELASTICA,CONFORME ABNT NBR 7675,DIAMETRO DE 900MM,COMPREENDENDO:CARGAE DESCARGA,COLOCACAO NA VALA,MONTAGEM E REATERRO ATE A GERAT.SUPERIOR DO TUBO E TESTE HIDROSTATICO.FORNEC.E ASSENT.</t>
  </si>
  <si>
    <t>TUBO DE FºFº,CENTRIFUGADO,DUCTIL,P/CANALIZACOES SOB PRESSAO,CLASSE K-9,PONTA/BOLSA,REVEST.EXT.C/ZINCO METALICO E PINT.BETUMINOSA E INT.COM ARGAMASSA DE CIMENTO,COM JUNTA ELASTICA,CONFORME ABNT NBR 7675,DIAMETRO DE 1000MM,COMPREENDENDO:CARGA E DESCARGA,COLOCACAO NA VALA,MONTAGEM E REATERRO ATE GERATR.SUPERIOR DO TUBO E TESTE HIDROSTATICO.FORNEC.E ASSENTAMENTO</t>
  </si>
  <si>
    <t>TUBO DE FºFº,CENTRIFUGADO,DUCTIL,P/CANALIZACOES SOB PRESSAO,CLASSE K-9,PONTA/BOLSA,REVEST.EXT.C/ZINCO METALICO E PINT.BETUMINOSA E INT.COM ARGAMASSA DE CIMENTO,COM JUNTA ELASTICA,CONFORME ABNT NBR 7675,DIAMETRO DE 1200MM,COMPREENDENDO:CARGA E DESCARGA,COLOCACAO NA VALA,MONTAGEM E REATERRO ATE GERATR.SUPERIOR DO TUBO E TESTE HIDROSTATICO.FORNEC.E ASSENTAMENTO</t>
  </si>
  <si>
    <t>TUBO DE FºFº,CENTRIFUGADO,DUCTIL,P/CANALIZACOES SOB PRESSAO,CLASSE K-7,CONFORME ABNT NBR 7675,PONTA/BOLSA,REVEST.EXT.COMZINCO METALICO E PINT.BETUMINOSA E INT.COM ARGAMASSA DE CIMECOM JUNTA ELASTICA,DIAMETRO DE 150MM,COMPREENDENDO:CARGA E DESCARGA,COLOCACAO NA VALA,MONTAGEM E REATERRO ATE A GERATRIZ SUPERIOR DO TUBO E TESTE HIDROSTATICO.FORNEC.E ASSENTAMENTO</t>
  </si>
  <si>
    <t>TUBO DE FºFº,CENTRIFUGADO,DUCTIL,P/CANALIZACOES SOB PRESSAO,CLASSE K-7,CONFORME ABNT NBR 7675,PONTA/BOLSA,REVEST.EXT.COM ZINCO METALICO E PINT.BETUMINOSA E INT.COM ARGAMASSA DE CIMENTO COM JUNTA ELASTICA,DIAM. DE 200MM,COMPREENDENDO:CARGA E DESCARGA,COLOCACAO NA VALA,MONTAGEM E REATERRO ATE A GERATR.SUPERIOR DO TUBO E TESTE HIDROSTATICO.FORNEC.E ASSENT.</t>
  </si>
  <si>
    <t>TUBO DE FºFº,CENTRIFUGADO,DUCTIL,P/CANALIZACOES SOB PRESSAO,CLASSE K-7,CONFORME ABNT NBR 7675,PONTA/BOLSA,REVEST.EXT.COMZINCO METALICO E PINT.BETUMINOSA E INT.COM ARGAMASSA DE CIMENTO COM JUNTA ELASTICA,DIAM. DE 250MM,COMPREENDENDO:CARGA EDESCARGA,COLOCACAO NA VALA,MONTAGEM E REATERRO ATE A GERATRI.SUPERIOR DO TUBO E TESTE HIDROSTATICO.FORNEC.E ASSENT.</t>
  </si>
  <si>
    <t>TUBO DE FºFº,CENTRIFUGADO,DUCTIL,P/CANALIZACOES SOB PRESSAO,CLASSE K-7,CONFORME ABNT NBR 7675,PONTA/BOLSA,REVEST.EXT.C/ZINCO METALICO E PINT.BETUMINOSA E INT.COM ARGAMASSA DE CIMENTO COM JUNTA ELASTICA,DIAMETRO DE 300MM,COMPREENDENDO:CARGAE DESCARGA,COLOCACAO NA VALA,MONTAGEM E REATERRO ATE A GERAT.SUPERIOR DO TUBO E TESTE HIDROSTATICO.FORNEC.E ASSENTAMENT</t>
  </si>
  <si>
    <t>TUBO DE FºFº,CENTRIFUGADO,DUCTIL,P/CANALIZACOES SOB PRESSAO,CLASSE K-7,CONFORME ABNT NBR 7675,PONTA/BOLSA,REVEST.EXT.C/ZINCO METALICO E PINT.BETUMINOSA E INT.COM ARGAMASSA DE CIMENTO COM JUNTA ELASTICA,DIAMETRO DE 400MM,COMPREENDENDO:CARGAE DESCARGA,COLOCACAO NA VALA,MONTAGEM E REATERRO ATE A GERAT.SUPERIOR DO TUBO E TESTE HIDROSTATICO.FORNEC.E ASSENTAMENT.</t>
  </si>
  <si>
    <t>TUBO DE FºFº,CENTRIFUGADO,DUCTIL,P/CANALIZACOES SOB PRESSAO,CLASSE K-7,CONFORME ABNT NBR 7675,PONTA/BOLSA,REVEST.EXT.C/ZINCO METALICO E PINT.BETUMINOSA E INT.COM ARGAMASSA DE CIMENTO COM JUNTA ELASTICA,DIAMETRO DE 500MM,COMPREENDENDO:CARGAE DESCARGA,COLOCACAO NA VALA,MONTAGEM E REATERRO ATE A GERAT.SUPERIOR DO TUBO E TESTE HIDROSTATICO.FORNEC.E ASSENTAMENT.</t>
  </si>
  <si>
    <t>TUBO DE FºFº,CENTRIFUGADO,DUCTIL,P/CANALIZACOES SOB PRESSAO,CLASSE K-7,CONFORME ABNT NBR 7675,PONTA/BOLSA,REVEST.EXT.C/ZINCO METALICO E PINT.BETUMINOSA E INT.COM ARGAMASSA DE CIMENTO,COM JUNTA ELASTICA,DIAMETRO DE 600MM,COMPREENDENDO:CARGAE DESCARGA,COLOCACAO NA VALA,MONTAGEM E REATERRO ATE A GERATRIZ SUPERIOR DO TUBO E TESTE HIDROSTATICO.FORNEC.E ASSENT.</t>
  </si>
  <si>
    <t>TUBO DE FºFº,CENTRIFUGADO,DUCTIL,P/CANALIZACOES SOB PRESSAO,CLASSE K-7,CONFORME ABNT NBR 7675,PONTA/BOLSA,REVEST.EXT.C/ZINCO METALICO E PINT.BETUMINOSA E INT.COM ARGAMASSA DE CIMENTO COM JUNTA ELASTICA,DIAMETRO DE 700MM,COMPREENDENDO:CARGAE DESCARGA,COLOCACAO NA VALA,MONTAGEM E REATERRO ATE A GERATRIZ SUPERIOR DO TUBO E TESTE HIDROSTATICO.FORNEC.E ASSENT.</t>
  </si>
  <si>
    <t>TUBO DE FºFº,CENTRIFUGADO,DUCTIL,P/CANALIZACOES SOB PRESSAO,CLASSE K-7,CONFORME ABNT NBR 7675,PONTA/BOLSA,REVEST.EXT.C/ZINCO METALICO E PINT.BETUMINOSA E INT.COM ARGAMASSA DE CIMENTO,COM JUNTA ELASTICA,DIAMETRO DE 800MM,COMPREENDENDO:CARGAE DESCARGA,COLOCACAO NA VALA,MONTAGEM E REATERRO ATE A GERATRIZ SUPERIOR DO TUBO E TESTE HIDROSTATICO.FORNEC.E ASSENT.</t>
  </si>
  <si>
    <t>TUBO DE FºFº,CENTRIFUGADO,DUCTIL,P/CANALIZACOES SOB PRESSAO,CLASSE K-7,CONFORME ABNT NBR 7675,PONTA/BOLSA,REVEST.EXT.C/ZINCO METALICO E PINT.BETUMINOSA E INT.COM ARGAMASSA DE CIMENTO COM JUNTA ELASTICA,DIAMETRO DE 900MM,COMPREENDENDO:CARGAE DESCARGA,COLOCACAO NA VALA,MONTAGEM E REATERRO ATE A GERATRIZ SUPERIOR DO TUBO E TESTE HIDROSTATICO.FORNEC.E ASSENT.</t>
  </si>
  <si>
    <t>TUBO DE FºFº,CENTRIFUGADO,DUCTIL,P/CANALIZACOES SOB PRESSAO,CLASSE K-7,CONFORME ANBT NBR 7675,PONTA/BOLSA,REVEST.EXT.C/ZINCO METALICO E PINT.BETUMINOSA E INT.COM ARGAMASSA DE CIMENTO COM JUNTA ELASTICA,DIAMETRO DE 1000MM,COMPREENDENDO:CARGA E DESCARGA,COLOCACAO NA VALA,MONTAGEM E REATERRO ATE GERATRIZ SUPERIOR DO TUBO E TESTE HIDROSTATICO.FORNEC.E ASSENT.</t>
  </si>
  <si>
    <t>TUBO DE FºFº,CENTRIFUGADO,DUCTIL,P/CANALIZACOES SOB PRESSAO,CLASSE K-7,COFORME ABNT NBR 7675,PONTA/BOLSA,REVEST.EXT.C/ZINCO METALICO E PINT.BETUMINOSA E INT.COM ARGAMASSA DE CIMENTO COM JUNTA ELASTICA,DIAMETRO DE 1200MM,COMPREENDENDO:CARGAE DESCARGA,COLOCACAO NA VALA,MONTAGEM E REATERRO ATE GERATRIZ SUPERIOR DO TUBO E TESTE HIDROSTATICO.FORNEC.E ASSENT.</t>
  </si>
  <si>
    <t>CAIXA DE RALO EM ALVENARIA DE TIJOLO MACICO (7X10X20CM),EM PAREDES DE UMA VEZ (0,20M),DE (0,90X1,20X1,50)M (MEDIDAS EXTERNAS),UTILIZANDO ARGAMASSA DE CIMENTO E AREIA,NO TRACO 1:4 EM VOLUME,SENDO AS PAREDES REVESTIDAS INTERNAMENTE COM A MESMA ARGAMASSA,COM BASE DE CONCRETO SIMPLES FCK=10MPA E GRELHADE FERRO FUNDIDO CLASSE C-250 CONFORME ABNT NBR 10160</t>
  </si>
  <si>
    <t>CAIXA DE RALO EM ALVENARIA DE TIJOLO MACICO (7X10X20CM),EM PAREDES DE UMA VEZ(0,20M),DE (0,30X0,90X0,90)M,PARA AGUAS PLUVIAIS,UTILIZANDO ARGAMASSA DE CIMENTO E AREIA,NO TRACO 1:4 EM VOLUME,SENDO AS PAREDES REVESTIDAS INTERNAMENTE COM A MESMA ARGAMASSA,COM BASE DE CONCRETO SIMPLES FCK=10MPA E GRELHADE FERRO FUNDIDO CLASSE C-250 CONFORME ABNT NBR 10160</t>
  </si>
  <si>
    <t>CAIXA DE RALO EM ALVENARIA TIJOLO MACICO (7X10X20CM),PAREDES DE UMA VEZ (0,20M),DE (0,30X0,90X0,90)M,P/AGUAS PLUVIAIS,UTILIZANDO ARGAMASSA CIMENTO E AREIA,TRACO 1:4 EM VOLUME,SENDO PAREDES REVESTIDAS INTERNAMENTE C/MESMA ARGAMASSA,C/BASE DE CONCRETO SIMPLES FCK=10MPA E GRELHA DE FERRO FUNDIDO CLASSE C-250 CONF.ABNT NBR 10160 E BOCA DE LOBO FERRO FUNDIDO 80KG</t>
  </si>
  <si>
    <t>CAIXA DE RALO ALVENARIA TIJOLO MACICO (7X10X20CM),PAREDES 1VEZ (0,20M),(0,30X0,90X0,90)M,P/AGUAS PLUVIAIS,UTILIZANDO ARGAMASSA CIMENTO E AREIA,TRACO 1:4,SENDO PAREDES REVESTIDAS INTERNAMENTE C/MESMA ARGAMASSA,C/BASE CONCRETO SIMPLES FCK=10MPA E GRELHA FERRO FUNDIDO CLASSE C-250 CONF.ABNT NBR 10160,INCL.ESCAVACAO,REATERRO E REMOCAO MAT.EXCEDENTE ATE 20,00M</t>
  </si>
  <si>
    <t>CAIXA DE RALO ALVENARIA BLOCOS CONCRETO (20X20X40CM),PAREDES DE 0,20M DE ESP.,(0,30X0,90X0,90)M,P/AGUAS PLUVIAIS,SENDO PAREDES CHAPISCADAS E REVESTIDAS INTERNAMENTE C/ARGAMASSA,ENCHIMENTO BLOCOS E BASE EM CONCRETO SIMPLES FCK=10MPA E GRELHA DE FERRO FUNDIDO CLASSE C-250 CONFORME ABNT NBR 10160,INCLUSIVE FORNECIMENTO DE TODOS OS MATERIAIS</t>
  </si>
  <si>
    <t>CAIXA DE RALO ALVENARIA BLOCOS CONCRETO (20X20X40CM),PAREDES 0,20M DE ESP.,(0,90X1,20X1,50)M,P/AGUAS PLUVIAIS,SENDO PAREDES CHAPISCADAS E REVESTIDAS INTERNAMENTE C/ARGAMASSA,ENCHIMENTO DOS BLOCOS E BASE CONCRETO SIMPLES FCK=10MPA,C/4 GRELHAS FERRO FUNDIDO CLASSE B-125 CONF.ABNT NBR 10160,APOIADAS SOBRE ESTRUTURA DE CONCR.ARMADO,INCL.FORN.TODOS OS MATERIAIS</t>
  </si>
  <si>
    <t>TAMPAO COMPLETO DE FERRO FUNDIDO DUCTIL (NODULAR) ARTICULADO,CIRCULAR,DN 600MM,COM TAMPA PARA ACESSO DE MANUTENCAO E SOBRETAMPA PARA MANOBRA,CLASSE B125,CONFORME ABNT NBR 10160,ASSENTADO COM ARGAMASSA DE CIMENTO E AREIA,NO TRACO 1:4 EM VOLUME.FORNECIMENTO E ASSENTAMENTO</t>
  </si>
  <si>
    <t>TAMPAO COMPLETO DE FERRO FUNDIDO DUCTIL (NODULAR) ARTICULADO,CIRCULAR,DN 600MM,COM TAMPA PARA ACESSO DE MANUTENCAO E SOBRETAMPA PARA MANOBRA,CLASSE D400,CONFORME ABNT NBR 10160,ASSENTADO COM ARGAMASSA DE CIMENTO E AREIA,NO TRACO 1:4 EM VOLUME.FORNECIMENTO E ASSENTAMENTO</t>
  </si>
  <si>
    <t>TAMPAO COMPLETO DE FERRO FUNDIDO NODULAR,TIPO QUADRADO,MEDINDO APROXIMADAMENTE (20X20)CM,ARTICULADO,CLASSE B125,CONFORME ABNT NBR 10160,ASSENTADO COM ARGAMASSA DE CIMENTO E AREIA,NO TRACO 1:4 EM VOLUME.FORNECIMENTO E ASSENTAMENTO</t>
  </si>
  <si>
    <t>TAMPAO COMPLETO DE FERRO FUNDIDO NODULAR,ARTICULADO,PARA CAIXA DE INSPECAO OU SEMELHANTE,MEDINDO APROXIMADAMENTE (60X50)CM,CLASSE B125,CONFORME ABNT NBR 10160,ASSENTADO COM ARGAMASSA DE CIMENTO E AREIA,NO TRACO 1:4 EM VOLUME.FORNECIMENTO EASSENTAMENTO</t>
  </si>
  <si>
    <t>GRELHA COM CAIXILHO (RALO PARA SARJETA) DE FERRO FUNDIDO NODULAR,ARTICULADA,DIMENSOES APROXIMADAS DE (30X90)CM,CLASSE C-250,CONFORME ABNT NBR 10160,ASSENTADA COM ARGAMASSA DE CIMENTO E AREIA,NO TRACO 1:4 EM VOLUME.FORNECIMENTO E ASSENTAMENTO</t>
  </si>
  <si>
    <t>GRELHA COM CAIXILHO,(RALO PARA SARJETA) DE FERRO FUNDIDO NODULAR,ARTICULADA,DIMENSOES APROXIMADAS DE (30X90)CM,CLASSE B-125,CONFORME ABNT NBR 10160,ASSENTADA COM ARGAMASSA DE CIMENTO E AREIA,NO TRACO 1:4 EM VOLUME.FORNECIMENTO E ASSENTAMENTO</t>
  </si>
  <si>
    <t>TAMPAO DE FERRO FUNDIDO NODULAR RETANGULAR,PARA CAIXAS E POCOS DE VISITA ESPECIAIS,TIPO TS (TRES SECOES),ARTICULADO,ABERTURA TOTAL DE APROXIMADAMENTE (900X1500)MM,CLASSE D400,CONFORME ABNT NBR 10160,ASSENTADO COM ARGAMASSA DE CIMENTO E AREIA,NO TRACO 1:4 EM VOLUME.FORNECIMENTO E ASSENTAMENTO</t>
  </si>
  <si>
    <t>TAMPAO COMPLETO DE FERRO FUNDIDO NODULAR,ARTICULADO,PARA CAIXA TIPO R1,PADRAO TELEBRAS,CLASSE B125,CONFORME ABNT NBR 10160,ASSENTADO COM ARGAMASSA DE CIMENTO E AREIA,NO TRACO 1:4 EM VOLUME.FORNECIMENTO E ASSENTAMENTO</t>
  </si>
  <si>
    <t>TAMPAO COMPLETO DE FERRO FUNDIDO NODULAR,ARTICULADO,PARA CAIXA TIPO R2,PADRAO TELEBRAS,CLASSE B125,CONFORME ABNT NBR 10160,ASSENTADO COM ARGAMASSA DE CIMENTO E AREIA,NO TRACO 1:4 EM VOLUME.FORNECIMENTO E ASSENTAMENTO</t>
  </si>
  <si>
    <t>TAMPAO COMPLETO DE FERRO FUNDIDO NODULAR,ARTICULADO,PARA CAIXA TIPO R3,PADRAO TELEBRAS,CLASSE B125,CONFORME ABNT NBR 10160,ASSENTADO COM ARGAMASSA DE CIMENTO E AREIA,NO TRACO 1:4 EM VOLUME.FORNECIMENTO E ASSENTAMENTO</t>
  </si>
  <si>
    <t>GRELHA PARA CANALETA DE FERRO FUNDIDO,COM CAIXILHO,COM (15X50)CM,CONFORME ABNT NBR 10160.FORNECIMENTO E ASSENTAMENTO</t>
  </si>
  <si>
    <t>GRELHA PARA CANALETA DE FERRO FUNDIDO,COM CAIXILHO,COM (20X50)CM,CONFORME ABNT NBR 10160.FORNECIMENTO E ASSENTAMENTO</t>
  </si>
  <si>
    <t>GRELHA PARA CANALETA DE FERRO FUNDIDO,COM CAIXILHO,COM (30X100)CM,CONFORME ABNT NBR 10160.FORNECIMENTO E ASSENTAMENTO</t>
  </si>
  <si>
    <t>GRELHA PARA CANALETA DE FERRO FUNDIDO,COM CAIXILHO,COM (40X100)CM,CONFORME ABNT NBR 10160.FORNECIMENTO E ASSENTAMENTO</t>
  </si>
  <si>
    <t>TAMPAO DE FERRO FUNDIDO NODULAR MISTO (FERRO FUNDIDO E CONCRETO,EXCLUSIVE ESTE),ARTICULADO,TIPO PESADO,DE 0,60M DE DIAMETRO,ASSENTADO COM ARGAMASSA DE CIMENTO E AREIA,NO TRACO 1:4EM VOLUME.FORNECIMENTO E ASSENTAMENTO</t>
  </si>
  <si>
    <t>TAMPAO DE FERRO FUNDIDO NODULAR MISTO (FERRO FUNDIDO E CONCRETO,EXCLUSIVE ESTE),ARTICULADO,TIPO LEVE,DE 0,60M DE DIAMETRO,ASSENTADO COM ARGAMASSA DE CIMENTO E AREIA,NO TRACO 1:4 EM VOLUME.FORNECIMENTO E ASSENTAMENTO</t>
  </si>
  <si>
    <t>TUBO DE CONCRETO ARMADO PARA CRAVACAO COM PONTA,BOLSA E JUNTA ELASTICA,CONFORME ABNT NBR 15.319,DN=400MM.FORNECIMENTO</t>
  </si>
  <si>
    <t>TUBO DE CONCRETO ARMADO PARA CRAVACAO COM PONTA,BOLSA E JUNTA ELASTICA,CONFORME ABNT NBR 15.319,DN=500MM.FORNECIMENTO</t>
  </si>
  <si>
    <t>TUBO DE CONCRETO ARMADO PARA CRAVACAO COM PONTA,BOLSA E JUNTA ELASTICA,CONFORME ABNT NBR 15.319,DN=600MM.FORNECIMENTO</t>
  </si>
  <si>
    <t>TUBO DE CONCRETO ARMADO PARA CRAVACAO COM PONTA,BOLSA E JUNTA ELASTICA,CONFORME ABNT NBR 15.319,DN=700MM.FORNECIMENTO</t>
  </si>
  <si>
    <t>TUBO DE CONCRETO ARMADO PARA CRAVACAO COM PONTA,BOLSA E JUNTA ELASTICA,CONFORME ABNT NBR 15.319,DN=800MM.FORNECIMENTO</t>
  </si>
  <si>
    <t>TUBO DE CONCRETO ARMADO PARA CRAVACAO COM PONTA,BOLSA E JUNTA ELASTICA,CONFORME ABNT NBR 15.319,DN=900MM.FORNECIMENTO</t>
  </si>
  <si>
    <t>TUBO DE CONCRETO ARMADO PARA CRAVACAO COM PONTA,BOLSA E JUNTA ELASTICA,CONFORME ABNT NBR 15.319,DN=1000MM.FORNECIMENT</t>
  </si>
  <si>
    <t>TUBO DE CONCRETO ARMADO PARA CRAVACAO COM PONTA,BOLSA E JUNTA ELASTICA,CONFORME ABNT NBR 15.319,DN=1500MM.FORNECIMENT</t>
  </si>
  <si>
    <t>TUBO DE CONCRETO ARMADO PARA CRAVACAO COM PONTA,BOLSA E JUNTA ELASTICA,CONFORME ABNT NBR 15.319,DN=2000MM.FORNECIMENT</t>
  </si>
  <si>
    <t>DUTO CORRUGADO HELICOIDAL,NA COR PRETA,SINGELO,DE POLIETILENO DE ALTA DENSIDADE(PEAD),P/PROTECAO DE CONDUTORES ELET.EM INSTAL.SUBTERRANEAS,C/DIAMETRO NOMINAL 1 1/4",SENDO O DIAM.INT.31,5MM,FORNECIDO C/2 TAMPOES NAS EXTREMIDADES,FITA DE AVISO"PERIGO"C/FIO GUIA DE ACO GALV.REVEST.PVC,CONFORME ABNT NBR 13897 E 13898,LANC.DIR.SOLO,INCL.CONEXOES E KIT VEDACAO</t>
  </si>
  <si>
    <t>DUTO CORRUGADO HELICOIDAL,NA COR PRETA,LINHA DUPLA,DE POLIETILENO DE ALTA DENSIDADE(PEAD),P/PROTECAO DE CONDUTORES ELETR.EM INSTAL.SUBTERRANEAS,DIAM.NOMINAL 1 1/4",SENDO DIAM.INT.31,5MM,FORNECIDO C/2 TAMPOES NAS EXTREMIDADES,FITA DE AVISO"PERIGO"C/FIO GUIA DE ACO GALV.REVEST.PVC,CONFORME ABNT NBR13897 E 13898,LANC.DIR.SOLO,INCL.CONEXOES E KIT VEDACAO</t>
  </si>
  <si>
    <t>DUTO CORRUGADO HELICOIDAL,NA COR PRETA,SINGELO,DE POLIETILENO DE ALTA DENSIDADE(PEAD),P/PROTECAO DE CONDUTORES ELETRICOS EM INSTAL.SUBTERRANEAS,DIAMETRO NOMINAL 1 1/2",SENDO DIAMETRO INTERNO 43,0MM,FORNECIDO C/2 TAMPOES NAS EXTREMIDADES,FITA DE AVISO"PERIGO"C/FIO GUIA DE ACO GALV.REVEST.PVC,CONFORME ABNT NBR 13897 E 13898,LANC.DIR.SOLO,INCL.CONEX. E KIT VED.</t>
  </si>
  <si>
    <t>DUTO CORRUGADO HELICOIDAL,NA COR PRETA,LINHA DUPLA,DE POLIETILENO DE ALTA DENSIDADE(PEAD),P/PROTECAO DE CONDUTORES ELETRICOS EM INSTAL.SUBTERRANEAS,DIAM.NOMINAL 1.1/2",SENDO DIAM.INTERNO 43,0MM,FORNECIDO C/2 TAMPOES NAS EXTREMIDADES,FITA DE AVISO"PERIGO" C/FIO GUIA DE ACO GALV.REVEST.PVC,CONFORME ABNT NBR 13897 E 13898,LANC.DIR.SOLO,INCL.CONEXOES E KIT VED.</t>
  </si>
  <si>
    <t>DUTO CORRUGADO HELICOIDAL,NA COR PRETA,SINGELO,DE POLIETILENO DE ALTA DENSIDADE(PEAD),P/PROTECAO DE CONDUTORES ELETRICOS EM INSTAL.SUBTERRANEAS,DIAM.NOMINAL 2",SENDO O DIAM.INT. 50,8MM,FORNECIDO C/2 TAMPOES NAS EXTREMIDADES,FITA DE AVISO "PERIGO" C/FIO GUIA DE ACO GALV.REVEST.PVC,CONFORME ABNT NBR 13897 E 13898,LANC.DIR.SOLO,INCLUSIVE CONEXOES E KIT VEDACAO</t>
  </si>
  <si>
    <t>DUTO CORRUGADO HELICOIDAL,NA COR PRETA,LINHA DUPLA,DE POLIETILENO DE ALTA DENSIDADE(PEAD),P/PROTECAO DE CONDUTORES ELETRICOS EM INSTAL.SUBTERRANEAS,DIAM.NOMINAL 2",SENDO DIAM.INT.50,8MM,FORNECIDO C/2 TAMPOES NAS EXTREMIDADES,FITA DE AVISO"PERIGO" C/FIO GUIA DE ACO GALV.REVEST.PVC,CONFORME ABNT NBR 13897 E 13898,LANC.DIR.SOLO,INCL.CONEXOES E KIT VEDACAO</t>
  </si>
  <si>
    <t>DUTO CORRUGADO HELICOIDAL,NA COR PRETA,SINGELO,DE POLIETILENO DE ALTA DENSIDADE(PEAD),PARA PROTECAO DE CONDUTORES ELETRICOS EM INSTAL.SUBTERRANEAS,COM DIAM.NOMINAL 3",SENDO DIAM.INT. 75MM,FORNECIDO C/2 TAMPOES NAS EXTREMIDADES,FITA DE AVISO "PERIGO" C/FIO GUIA DE ACO GALV.REVEST.PVC,CONFORME ABNT NBR 13897 E 13898,LANC.DIR.SOLO,INCL.CONEXOES E KIT VEDACAO</t>
  </si>
  <si>
    <t>DUTO CORRUGADO HELICOIDAL,NA COR PRETA,LINHA DUPLA,DE POLIETILENO DE ALTA DENSIDADE(PEAD),P/PROTECAO DE CONDUTORES ELETRICOS EM INSTAL.SUBTERRANEAS,DIAM.NOMINAL 3",SENDO DIAM.INT.75MM,FORNECIDO C/2 TAMPOES NAS EXTREMIDADES,FITA DE AVISO "PERIGO" C/FIO GUIA DE ACO GALV.REVEST.PVC,CONFORME ABNT NBR 13897 E 13898,LANC.DIR.SOLO,INCLUSIVE CONEXOES E KIT VEDACAO</t>
  </si>
  <si>
    <t>DUTO CORRUGADO HELICOIDAL,NA COR PRETA,SINGELO,DE POLIETILENO DE ALTA DENSIDADE(PEAD),PARA PROTECAO DE CONDUTORES ELETRICOS EM INSTAL.SUBTERRANEAS,COM DIAM.NOMINAL 4",SENDO DIAM.INTERNO 102MM,FORNECIDO C/2 TAMPOES NAS EXTREMIDADES,FITA DE AVISO "PERIGO" C/FIO GUIA DE ACO GALV.REVEST.PVC,CONFORME ABNT NBR 13897 E 13898,LANC.DIR.SOLO,INCL.CONEXOES E KIT VEDAC.</t>
  </si>
  <si>
    <t>DUTO CORRUGADO HELICOIDAL,NA COR PRETA,LINHA DUPLA,DE POLIETILENO DE ALTA DENSIDADE(PEAD),P/PROTECAO DE CONDUTORES ELETRICOS EM INSTAL.SUBTERRANEAS,DIAM.NOMINAL 4",SENDO DIAM.INT.102MM,FORNECIDO C/2 TAMPOES NAS EXTREMIDADES,FITA DE AVISO "PERIGO" C/FIO GUIA DE ACO GALV.REVEST.PVC,CONFORME ABNT NBR13897 E 13898,LANC.DIR.SOLO,INCL.CONEXOES E KIT VEDACAO</t>
  </si>
  <si>
    <t>DUTO CORRUGADO HELICOIDAL,NA COR PRETA,SINGELO,DE POLIETILENO DE ALTA DENSIDADE(PEAD),P/PROTECAO DE CONDUTORES ELETRICOS EM INSTAL.SUBTERRANEAS,DIAM.NOMINAL 5",SENDO DIAM.INT.128,8MM,FORNECIDO C/2 TAMPOES NAS EXTREMIDADES,FITA DE AVISO "PERIGO" C/FIO GUIA DE ACO GALV.REVEST.PVC,CONFORME ABNT NBR 13897 E 13898,LANC.DIR.SOLO,INCLUSIVE CONEXOES E KIT VEDACAO</t>
  </si>
  <si>
    <t>DUTO CORRUGADO HELICOIDAL,NA COR PRETA,LINHA DUPLA,DE POLIETILENO DE ALTA DENSIDADE(PEAD),P/PROTECAO DE CONDUTORES ELETRICOS EM INSTAL.SUBTERRANEAS,DIAM.NOMINAL 5",SENDO DIAM.INT.128,8MM,FORNECIDO C/2 TAMPOES NAS EXTREMIDADES,FITA DE AVISO "PERIGO" C/FIO GUIA DE ACO GALV.REVEST.PVC,CONFORME ABNT NBR 13897 E 13898,LANC.DIR.SOLO,INCL.CONEXOES E KIT VEDACAO</t>
  </si>
  <si>
    <t>DUTO CORRUGADO HELICOIDAL,NA COR PRETA,SINGELO,DE POLIETILENO DE ALTA DENSIDADE(PEAD),P/PROTECAO DE CONDUTORES ELETRICOS EM INSTAL.SUBTERRANEAS,DIAM.NOMINAL 6",SENDO DIAM.INT. 155,6MM,FORNECIDO C/2 TAMPOES NAS EXTREMIDADES,FITA DE AVISO "PERIGO" C/FIO GUIA DE ACO GALV.REVEST.PVC,CONFORME ABNT NBR 13897 E 13898,LANC.DIR.SOLO,INCLUSIVE CONEXOES E KIT VEDACAO</t>
  </si>
  <si>
    <t>DUTO CORRUGADO HELICOIDAL,NA COR PRETA,LINHA DUPLA,DE POLIETILENO DE ALTA DENSIDADE(PEAD),P/PROTECAO DE CONDUTORES ELETRICOS EM INSTAL.SUBTERRANEAS,DIAM.NOMINAL 6",SENDO DIAM.INT.155,6MM,FORNECIDO C/2 TAMPOES NAS EXTREMIDADES,FITA DE AVISO "PERIGO" C/FIO GUIA DE ACO GALV.REVEST.PVC,CONFORME ABNT NBR 13897 E 13898,LANC.DIR.SOLO,INCL.CONEXOES E KIT VEDACAO</t>
  </si>
  <si>
    <t>DUTO CORRUGADO HELICOIDAL,NA COR PRETA,SINGELO,DE POLIETILENO DE ALTA DENSIDADE(PEAD),P/PROTECAO DE CONDUTORES ELETRICOS EM INSTAL.SUBTERRANEAS,DIAM.NOMINAL 8",SENDO DIAM.INT. 206MM,FORNECIDO C/2 TAMPOES NAS EXTREMIDADES,FITA DE AVISO "PERIGO" COM FIO GUIA DE ACO GALV.REVEST.PVC,CONFORME ABNT NBR 13897 E 13898,LANC.DIR.SOLO,INCLUSIVE CONEXOES E KIT VEDACAO</t>
  </si>
  <si>
    <t>DUTO CORRUGADO HELICOIDAL,NA COR PRETA,LINHA DUPLA,DE POLIETILENO DE ALTA DENSIDADE(PEAD),P/PROTECAO DE CONDUTORES ELETRICOS EM INSTAL.SUBTERRANEAS,DIAM.NOMINAL 8",SENDO DIAM.INT.206MM,FORNECIDO C/2 TAMPOES NAS EXTREMIDADES,FITA DE AVISO "PERIGO" C/FIO GUIA DE ACO GALV.REVEST,PVC,CONFORME ABNT NBR13897 E 13898,LANC.DIR.SOLO,INCLUSIVE CONEXOES E KIT VEDACAO</t>
  </si>
  <si>
    <t>GABIAO CAIXA DE 1,00M DE ALTURA,MALHA DE ACO HEXAGONAL (8X10)CM,FIO COM DIAMETRO NOMINAL DO ARAME DE 2,7MM,GALVANIZADO EM LIGA ZN/AL TIPO 1 OU 2,CONFORME ABNT NBR 8964 E 10514,INCLUSIVE MANTA GEOTEXTIL E EQUIPAMENTO,EXCLUSIVE PEDRAS.FORNECIMENTO E COLOCACAO</t>
  </si>
  <si>
    <t>GABIAO CAIXA DE 0,50M DE ALTURA,MALHA DE ACO HEXAGONAL (8X10)CM,FIO COM DIAMETRO NOMINAL DO ARAME DE 2,7MM,GALVANIZADO EM LIGA ZN/AL TIPO 1 OU 2,CONFORME ABNT NBR 8964 E 10514,INCLUSIVE MANTA GEOTEXTIL E EQUIPAMENTO,EXCLUSIVE PEDRAS.FORNECIMENTO E COLOCACAO</t>
  </si>
  <si>
    <t>GABIAO CAIXA DE 1,00M DE ALTURA,MALHA DE ACO HEXAGONAL (8X10)CM,FIO COM DIAMETRO NOMINAL DO ARAME DE 2,7MM,GALVANIZADO EM LIGA ZN/AL TIPO 1 OU 2,CONFORME ABNT NBR 8964 E 10514,INCLUSIVE MANTA GEOTEXTIL, EQUIPAMENTO E PEDRAS.FORNECIMENTO ECOLOCACAO</t>
  </si>
  <si>
    <t>GABIAO CAIXA DE 0,50M DE ALTURA,MALHA DE ACO HEXAGONAL (8X10)CM,FIO COM DIAMETRO NOMINAL DO ARAME DE 2,7MM,GALVANIZADO EM LIGA ZN/AL TIPO 1 OU 2,CONFORME ABNT NBR 8964 E 10514,INCLUSIVE MANTA GEOTEXTIL,EQUIPAMENTO E PEDRAS.FORNECIMENTO E COLOCACAO</t>
  </si>
  <si>
    <t>GABIAO CAIXA DE 1,00M DE ALTURA,MALHA DE ACO HEXAGONAL (8X10)CM,FIO COM DIAMETRO NOMINAL DO ARAME DE 2,4MM,GALVANIZADO EM LIGA ZN/AL REVESTIDO EM PVC OU OUTRO POLIMERO QUE CUMPRA AS FUNCOES DESENVOLVIDAS PELO PVC,TIPO 3 OU 4, CONFORME ABNTNBR 8964 E 10514 ,INCLUSIVE MANTA GEOTEXTIL E EQUIPAMENTO,EXCLUSIVE PEDRAS.FORNECIMENTO E COLOCACAO</t>
  </si>
  <si>
    <t>GABIAO CAIXA DE 0,50M DE ALTURA,MALHA DE ACO HEXAGONAL (8X10)CM,FIO COM DIAMETRO NOMINAL DO ARAME DE 2,4MM,GALVANIZADO EM LIGA ZN/AL REVESTIDO EM PVC OU OUTRO POLIMERO QUE CUMPRA AS FUNCOES DESENVOLVIDAS PELO PVC,TIPO 3 OU 4,CONFORME ABNT NBR 8964 E 10514,INCLUSIVE MANTA GEOTEXTIL E EQUIPAMENTO,EXCLUSIVE PEDRAS.FORNECIMENTO E COLOCACAO</t>
  </si>
  <si>
    <t>GABIAO SACO,MALHA DE ACO HEXAGONAL (8X10)CM,FIO COM DIAMETRO NOMINAL DO ARAME DE 2,4MM,GALVANIZADO EM LIGA ZN/AL REVESTIDO EM PVC OU OUTRO POLIMERO QUE CUMPRA AS FUNCOES DESENVOLVIDAS PELO PVC,TIPO 3 OU 4,CONFORME ABNT NBR 8964 E 10514,INCLUSIVE MANTA GEOTEXTIL E EQUIPAMENTO,EXCLUSIVE PEDRAS.FORNECIMENTO E COLOCACAO</t>
  </si>
  <si>
    <t>GABIAO MANTA COM ESPESSURA DE 0,30M,MALHA DE ACO HEXAGONAL (6X8)CM,FIO COM DIAMETRO NOMINAL DO ARAME DE 2MM,GALVANIZADOEM LIGA ZN/AL REVESTIDO EM PVC OU OUTRO POLIMERO QUE CUMPRA AS FUNCOES DESENVOLVIDAS PELO PVC,TIPO 3 OU 4,CONFORME ABNTNBR 8964 E 10514,INCLUSIVE MANTA GEOTEXTIL E EQUIPAMENTO,EXCLUSIVE PEDRAS.FORNECIMENTO E COLOCACAO</t>
  </si>
  <si>
    <t>GABIAO MANTA COM ESPESSURA DE 0,23M,MALHA DE ACO HEXAGONAL (6X8)CM,FIO COM DIAMETRO NOMINAL DO ARAME DE 2MM,GALVANIZADOEM LIGA ZN/AL REVESTIDO EM PVC OU OUTRO POLIMERO QUE CUMPRA AS FUNCOES DESENVOLVIDAS PELO PVC,TIPO 3 OU 4,CONFORME ABNT NBR8964 E 10514,INCLUSIVE MANTA GEOTEXTIL E EQUIPAMENTO,EXCLUSIVE PEDRAS.FORNECIMENTO E COLOCACAO</t>
  </si>
  <si>
    <t>GABIAO CAIXA DE 1,00M DE ALTURA,MALHA DE ACO HEXAGONAL (8X10)CM,FIO COM DIAMETRO NOMINAL DO ARAME DE 2,4MM,GALVANIZADO EM LIGA ZN/AL REVESTIDO EM PVC OU OUTRO POLIMERO QUE CUMPRA AS FUNCOES DESENVOLVIDAS PELO PVC,TIPO 3 OU 4,CONFORME ABNT NBR 8964 E 10514,INCLUSIVE MANTA GEOTEXTIL,EQUIPAMENTO E PEDRAS.FORNECIMENTO E COLOCACAO</t>
  </si>
  <si>
    <t>GABIAO CAIXA DE 0,50M DE ALTURA,MALHA DE ACO HEXAGONAL (8X10)CM,FIO COM DIAMETRO NOMINAL DO ARAME DE 2,4MM,GALVANIZADO EM LIGA ZN/AL REVESTIDO EM PVC OU OUTRO POLIMERO QUE CUMPRA AS FUNCOES DESENVOLVIDAS PELO PVC,TIPO 3 OU 4,CONFORME ABNT NBR 8964 E 10514,INCLUSIVE MANTA GEOTEXTIL,EQUIPAMENTO E PEDRAS.FORNECIMENTO E COLOCACAO</t>
  </si>
  <si>
    <t>GABIAO SACO,MALHA DE ACO HEXAGONAL (8X10)CM,FIO COM DIAMETRO NOMINAL DO ARAME DE 2,4MM,GALVANIZADO EM LIGA ZN/AL REVESTIDO EM PVC OU OUTRO POLIMERO QUE CUMPRA AS FUNCOES DESENVOL.PELO PVC,TIPO 3 OU 4,CONFORME ABNT NBR 8964 E 10514,INCLUSIVE MANTA GEOTEXTIL,EQUIPAMENTO E PEDRAS.FORNEC. E COLOCACAO</t>
  </si>
  <si>
    <t>GABIAO MANTA COM ESPESSURA DE 0,30M,MALHA DE ACO HEXAGONAL (6X8)CM,FIO COM DIAMETRO NOMINAL DO ARAME DE 2MM,GALVANIZADOEM LIGA ZN/AL REVESTIDO EM PVC OU OUTRO POLIMERO QUE CUMPRAAS FUNCOES DESENVOLV. PELO PVC,TIPO 3 OU 4,CONFORME ABNT NBR8964 E 10514,INCLUSIVE MANTA GEOTEXTIL,EQUIPAMENTO E PEDRAS. FORNECIMENTO E COLOCACAO</t>
  </si>
  <si>
    <t>GABIAO MANTA COM ESPESSURA DE 0,23M,MALHA DE ACO HEXAGONAL (6X8)CM,FIO COM DIAMETRO NOMINAL DO ARAME DE 2MM,GALVANIZADOEM LIGA ZN/AL REVESTIDO EM PVC OU OUTRO POLIMERO QUE CUMPRAAS FUNCOES DESENVOLV. PELO PVC,TIPO 3 OU 4,CONFORME ABNT NBR8964 E 10514,INCLUSIVE MANTA GEOTEXTIL,EQUIPAMENTO E PEDRAS. FORNECIMENTO E COLOCACAO</t>
  </si>
  <si>
    <t>TUBO DE FERRO FUNDIDO,CENTRIFUGADO,DUCTIL,CLASSE 25KG, PARACANALIZACAO DE AGUA,PONTA/BOLSA,REVESTIDO INTERNAMENTE EM POLIETILENO,REVESTIMENTO EXTERNO EM LIGA DE ZINCO E ALUMINIO E EPOXI DE COR AZUL MARINHO,COM DIAMETRO EXTERNO DE 90MM,CONFORME ABNT NBR 7675,12588 E 11827.FORNECIMENTO</t>
  </si>
  <si>
    <t>TUBO DE FERRO FUNDIDO,CENTRIFUGADO,DUCTIL,CLASSE 25KG, PARACANALIZACAO DE AGUA,PONTA/BOLSA,REVESTIDO INTERNAMENTE EM POLIETILENO,REVESTIMENTO EXTERNO EM LIGA DE ZINCO E ALUMINIO E EPOXI DE COR AZUL MARINHO,COM DIAMETRO EXTERNO DE 110MM,CONFORME ABNT NBR 7675,12588 E 11827.FORNECIMENTO</t>
  </si>
  <si>
    <t>TUBO DE FERRO FUNDIDO,CENTRIFUGADO,DUCTIL,CLASSE 25KG, PARACANALIZACAO DE AGUA,PONTA/BOLSA,REVESTIDO INTERNAMENTE EM POLIETILENO,REVESTIMENTO EXTERNO EM LIGA DE ZINCO E ALUMINIO E EPOXI DE COR AZUL MARINHO,COM DIAMETRO EXTERNO DE 125MM,CONFORME ABNT NBR 7675,12588 E 11827.FORNECIMENTO</t>
  </si>
  <si>
    <t>TUBO DE FERRO FUNDIDO,CENTRIFUGADO,DUCTIL,PARA CANALIZACOESSOB PRESSAO,CLASSE K-9,PONTA/BOLSA,CONFORME ABNT NBR 7675,REVESTIDO EXTERNAMENTE COM ZINCO METALICO E PINTURA BETUMINOSA E INTERNAMENTE COM ARGAMASSA DE CIMENTO,COM JUNTA ELASTICA,BOLSA MODELO JE2GS,DIAMETRO DE 80MM,CONFORME ABNT NBR 13747.FORNECIMENTO</t>
  </si>
  <si>
    <t>TUBO DE FERRO FUNDIDO,CENTRIFUGADO,DUCTIL,PARA CANALIZACOESSOB PRESSAO,CLASSE K-9,PONTA/BOLSA,CONFORME ABNT NBR 7675,REVESTIDO EXTERNAMENTE COM ZINCO METALICO E PINTURA BETUMINOSA E INTERNAMENTE COM ARGAMASSA DE CIMENTO,COM JUNTA ELASTICA,BOLSA MODELO JE2GS,DIAMETRO DE 100MM,CONFORME ABNT NBR 13747.FORNECIMENTO</t>
  </si>
  <si>
    <t>TUBO DE FERRO FUNDIDO,CENTRIFUGADO,DUCTIL,PARA CANALIZACOESSOB PRESSAO,CLASSE K-9,PONTA/BOLSA,CONFORME ABNT NBR 7675,REVESTIDO EXTERNAMENTE COM ZINCO METALICO E PINTURA BETUMINOSA E INTERNAMENTE COM ARGAMASSA DE CIMENTO,COM JUNTA ELASTICA,BOLSA MODELO JE2GS,DIAMETRO DE 150MM,CONFORME ABNT NBR 13747.FORNECIMENTO</t>
  </si>
  <si>
    <t>TUBO DE FERRO FUNDIDO,CENTRIFUGADO,DUCTIL,PARA CANALIZACOESSOB PRESSAO,CLASSE K-9,PONTA/BOLSA,CONFORME ABNT NBR 7675,REVESTIDO EXTERNAMENTE COM ZINCO METALICO E PINTURA BETUMINOSA E INTERNAMENTE COM ARGAMASSA DE CIMENTO,COM JUNTA ELASTICA,BOLSA MODELO JE2GS,DIAMETRO DE 200MM,CONFORME ABNT NBR 13747.FORNECIMENTO</t>
  </si>
  <si>
    <t>TUBO DE FERRO FUNDIDO,CENTRIFUGADO,DUCTIL,PARA CANALIZACOESSOB PRESSAO,CLASSE K-9,PONTA/BOLSA,CONFORME ABNT NBR 7675,REVESTIDO EXTERNAMENTE COM ZINCO METALICO E PINTURA BETUMINOSA E INTERNAMENTE COM ARGAMASSA DE CIMENTO,COM JUNTA ELASTICA,BOLSA MODELO JE2GS,DIAMETRO DE 250MM,CONFORME ABNT NBR 13747.FORNECIMENTO</t>
  </si>
  <si>
    <t>TUBO DE FERRO FUNDIDO,CENTRIFUGADO,DUCTIL,PARA CANALIZACOESSOB PRESSAO,CLASSE K-9,PONTA/BOLSA,CONFORME ABNT NBR 7675,REVESTIDO EXTERNAMENTE COM ZINCO METALICO E PINTURA BETUMINOSA E INTERNAMENTE COM ARGAMASSA DE CIMENTO,COM JUNTA ELASTICA,BOLSA MODELO JE2GS,DIAMETRO DE 300MM,CONFORME ABNT NBR 13747.FORNECIMENTO</t>
  </si>
  <si>
    <t>TUBO DE FERRO FUNDIDO,CENTRIFUGADO,DUCTIL,PARA CANALIZACOESSOB PRESSAO,CLASSE K-9,PONTA/BOLSA,CONFORME ABNT NBR 7675,REVESTIDO EXTERNAMENTE COM ZINCO METALICO E PINTURA BETUMINOSA E INTERNAMENTE COM ARGAMASSA DE CIMENTO,COM JUNTA ELASTICA,BOLSA MODELO JE2GS,DIAMETRO DE 350MM,CONFORME ABNT NBR 13747.FORNECIMENTO</t>
  </si>
  <si>
    <t>TUBO DE FERRO FUNDIDO,CENTRIFUGADO,DUCTIL,PARA CANALIZACOESSOB PRESSAO,CLASSE K-9,PONTA/BOLSA,CONFORME ABNT NBR 7675,REVESTIDO EXTERNAMENTE COM ZINCO METALICO E PINTURA BETUMINOSA E INTERNAMENTE COM ARGAMASSA DE CIMENTO,COM JUNTA ELASTICA,BOLSA MODELO JE2GS,DIAMETRO DE 400MM,CONFORME ABNT NBR 13747.FORNECIMENTO</t>
  </si>
  <si>
    <t>TUBO DE FERRO FUNDIDO,CENTRIFUGADO,DUCTIL,PARA CANALIZACOESSOB PRESSAO,CLASSE K-9,PONTA/BOLSA,CONFORME ABNT NBR 7675,REVESTIDO EXTERNAMENTE COM ZINCO METALICO E PINTURA BETUMINOSA E INTERNAMENTE COM ARGAMASSA DE CIMENTO,COM JUNTA ELASTICA,BOLSA MODELO JE2GS,DIAMETRO DE 450MM,CONFORME ABNT NBR 13747.FORNECIMENTO</t>
  </si>
  <si>
    <t>TUBO DE FERRO FUNDIDO,CENTRIFUGADO,DUCTIL,PARA CANALIZACOESSIB PRESSAO,CLASSE K-9,PONTA/BOLSA,CONFORME ABNT NBR 7675,REVESTIDO EXTERNAMENTE COM ZINCO METALICO E PINTURA BETUMINOSA E INTERNAMENTE COM ARGAMASSA DE CIMENTO,COM JUNTA ELASTICA,BOLSA MODELO JE2GS,DIAMETRO DE 500MM,CONFORME ABNT NBR 13747.FORNECIMENTO</t>
  </si>
  <si>
    <t>TUBO DE FERRO FUNDIDO,CENTRIFUGADO,DUCTIL,PARA CANALIZACOESSOB PRESSAO,CLASSE K-9,PONTA/BOLSA,CONFORME ABNT NBR 7675,REVESTIDO EXTERNAMENTE COM ZINCO METALICO E PINTURA BETUMINOSA E INTERNAMENTE COM ARGAMASSA DE CIMENTO,COM JUNTA ELASTICA,BOLSA MODELO JE2GS,DIAMETRO DE 600MM,CONFORME ABNT NBR 13747.FORNECIMENTO</t>
  </si>
  <si>
    <t>TUBO DE FERRO FUNDIDO,CENTRIFUGADO,DUCTIL,PARA CANALIZACOESSOB PRESSAO,CLASSE K-9,PONTA/BOLSA,CONFORME ABNT NBR 7675,REVESTIDO EXTERNAMENTE COM ZINCO METALICO E PINTURA BETUMINOSA E INTERNAMENTE COM ARGAMASSA DE CIMENTO,COM JUNTA ELASTICA,BOLSA MODELO JE2GS,DIAMETRO DE 700MM,CONFORME ABNT NBR 13747.FORNECIMENTO</t>
  </si>
  <si>
    <t>TUBO DE FERRO FUNDIDO,CENTRIFUGADO,DUCTIL,PARA CANALIZACOESSOB PRESSAO,CLASSE K-9,PONTA/BOLSA,CONFORME ABNT NBR 7675,REVESTIDO EXTERNAMENTE COM ZINCO METALICO E PINTURA BETUMINOSA E INTERNAMENTE COM ARGAMASSA DE CIMENTO,COM JUNTA ELASTICA,BOLSA MODELO JE2GS,DIAMETRO DE 800MM,CONFORME ABNT NBR 13747.FORNECIMENTO</t>
  </si>
  <si>
    <t>TUBO DE FERRO FUNDIDO,CENTRIFUGADO,DUCTIL,PARA CANALIZACOESSOB PRESSAO,CLASSE K-9,PONTA/BOLSA,CONFORME ABNT NBR 7675,REVESTIDO EXTERNAMENTE COM ZINCO METALICO E PINTURA BETUMINOSA E INTERNAMENTE COM ARGAMASSA DE CIMENTO,COM JUNTA ELASTICA,BOLSA MODELO JE2GS,DIAMETRO DE 900MM,CONFORME ABNT NBR 13747.FORNECIMENTO</t>
  </si>
  <si>
    <t>TUBO DE FERRO FUNDIDO,CENTRIFUGADO,DUCTIL,PARA CANALIZACOESSOB PRESSAO,CLASSE K-9,PONTA/BOLSA,CONFORME ABNT NBR 7675,REVESTIDO EXTERNAMENTE COM ZINCO METALICO E PINTURA BETUMINOSA E INTERNAMENTE COM ARGAMASSA DE CIMENTO,COM JUNTA ELASTICA,BOLSA MODELO JE2GS,DIAMETRO DE 1000MM,CONFORME ABNT NBR 13747.FORNECIMENTO</t>
  </si>
  <si>
    <t>TUBO DE FERRO FUNDIDO,CENTRIFUGADO,DUCTIL,PARA CANALIZACOESSOB PRESSAO,CLASSE K-9,PONTA/BOLSA,CONFORME ABNT NBR 7675,REVESTIDO EXTERNAMENTE COM ZINCO METALICO E PINTURA BETUMINOSA E INTERNAMENTE COM ARGAMASSA DE CIMENTO,COM JUNTA ELASTICA,BOLSA MODELO JE2GS,DIAMETRO DE 1200MM,CONFORME ABNT NBR 13747.FORNECIMENTO</t>
  </si>
  <si>
    <t>TUBO DE POLIETILENO DE ALTA DENSIDADE(PEAD),RESINA PE80/100,CONFORME ABNT NBR 15561,CLASSE PN-4/5,SDR 32,25,DE=160MM.FORNECIMENTO</t>
  </si>
  <si>
    <t>TUBO DE POLIETILENO DE ALTA DENSIDADE(PEAD),RESINA PE80/100,CONFORME ABNT NBR 15561,CLASSE PN-4/5,SDR 32,25,DE=200MM.FORNECIMENTO</t>
  </si>
  <si>
    <t>TUBO DE POLIETILENO DE ALTA DENSIDADE(PEAD),RESINA PE80/100,CONFORME ABNT NBR 15561,CLASSE PN-4/5,SDR 32,25,DE=250MM.FORNECIMENTO</t>
  </si>
  <si>
    <t>TUBO DE POLIETILENO DE ALTA DENSIDADE(PEAD),RESINA PE80/100,CONFORME ABNT NBR 15561,CLASSE PN-4/5,SDR 32,25,DE=280MM.FORNECIMENTO</t>
  </si>
  <si>
    <t>TUBO DE POLIETILENO DE ALTA DENSIDADE(PEAD),RESINA PE80/100,CONFORME ABNT NBR 15561,CLASSE PN-4/5,SDR 32,25,DE=400MM.FORNECIMENTO</t>
  </si>
  <si>
    <t>TUBO DE POLIETILENO DE ALTA DENSIDADE(PEAD),RESINA PE80/100,CONFORME ABNT NBR 15561,CLASSE PN-4/5,SDR 32,25,DE=450MM.FORNECIMENTO</t>
  </si>
  <si>
    <t>TUBO DE POLIETILENO DE ALTA DENSIDADE(PEAD),RESINA PE80/100,CONFORME ABNT NBR 15561,CLASSE PN-4/5,SDR 32,25,DE=500MM.FORNECIMENTO</t>
  </si>
  <si>
    <t>TUBO DE POLIETILENO DE ALTA DENSIDADE(PEAD),RESINA PE80/100,CONFORME ABNT NBR 15561,CLASSE PN-4/5,SDR 32,25,DE=630MM.FORNECIMENTO</t>
  </si>
  <si>
    <t>TUBO DE POLIETILENO DE ALTA DENSIDADE(PEAD),RESINA PE80/100,CONFORME ABNT NBR 15561,CLASSE PN-4/5,SDR 32,25,DE=800MM.FORNECIMENTO</t>
  </si>
  <si>
    <t>TUBO DE POLIETILENO DE ALTA DENSIDADE(PEAD),RESINA PE80/100,CONFORME ABNT NBR 15561,CLASSE PN-4/5,SDR 32,25,DE=900MM.FORNECIMENTO</t>
  </si>
  <si>
    <t>TUBO DE POLIETILENO DE ALTA DENSIDADE(PEAD),RESINA PE80/100,CONFORME ABNT NBR 15561,CLASSE PN-4/5,SDR 32,25,DE=1000MM.FORNECIMENTO</t>
  </si>
  <si>
    <t>TUBO DE POLIETILENO DE ALTA DENSIDADE(PEAD),RESINA PE80/100,CONFORME ABNT NBR 15561,CLASSE PN-4/5,SDR 32,25,DE=1200MM.FORNECIMENTO</t>
  </si>
  <si>
    <t>TUBO DE POLIETILENO DE ALTA DENSIDADE(PEAD),RESINA PE80/100,CONFORME ABNT NBR 15561,CLASSE PN-10/12,5,SDR 13,6,DE=110MM.FORNECIMENTO</t>
  </si>
  <si>
    <t>TUBO DE POLIETILENO DE ALTA DENSIDADE(PEAD),RESINA PE80/100,CONFORME ABNT NBR 15561,CLASSE PN-10/12,5,SDR 13,6,DE=160MM.FORNECIMENTO</t>
  </si>
  <si>
    <t>TUBO DE POLIETILENO DE ALTA DENSIDADE(PEAD),RESINA PE80/100,CONFORME ABNT NBR 15561,CLASSE PN-10/12,5,SDR 13,6,DE=200MM.FORNECIMENTO</t>
  </si>
  <si>
    <t>TUBO DE POLIETILENO DE ALTA DENSIDADE(PEAD),RESINA PE80/100,CONFORME ABNT NBR 15561,CLASSE PN-10/12,5,SDR 13,6,DE=250MM.FORNECIMENTO</t>
  </si>
  <si>
    <t>TUBO DE POLIETILENO DE ALTA DENSIDADE(PEAD),RESINA PE80/100,CONFORME ABNT NBR 15561,CLASSE PN-10/12,5,SDR 13,6,DE=315MM.FORNECIMENTO</t>
  </si>
  <si>
    <t>TUBO DE POLIETILENO DE ALTA DENSIDADE(PEAD),RESINA PE80/100,CONFORME ABNT NBR 15561,CLASSE PN-10/12,5,SDR 13,6,DE=400MM.FORNECIMENTO</t>
  </si>
  <si>
    <t>TUBO DE POLIETILENO DE ALTA DENSIDADE(PEAD),RESINA PE80/100,CONFORME ABNT NBR 15561,CLASSE PN-10/12,5,SDR 13,6,DE=500MM.FORNECIMENTO</t>
  </si>
  <si>
    <t>TUBO DE POLIETILENO DE ALTA DENSIDADE(PEAD),RESINA PE80/100,CONFORME ABNT NBR 15561,CLASSE PN-10/12,5,SDR 13,6,DE=630MM.FORNECIMENTO</t>
  </si>
  <si>
    <t>TUBO DE POLIETILENO DE ALTA DENSIDADE(PEAD),RESINA PE80/100,CONFORME ABNT NBR 15561,CLASSE PN-10/12,5,SDR 13,6,DE=800MM.FORNECIMENTO</t>
  </si>
  <si>
    <t>COLARINHO DE POLIETILENO DE ALTA DENSIDADE(PEAD),RESINA PE80/100,CONFORME ABNT NBR 15561,CLASSE PN-4/5,SDR 32,25,DE=160MM.FORNECIMENTO</t>
  </si>
  <si>
    <t>COLARINHO DE POLIETILENO DE ALTA DENSIDADE(PEAD),RESINA PE80/100,CONFORME ABNT NBR 15561,CLASSE PN-4/5,SDR 32,25,DE=200MM.FORNECIMENTO</t>
  </si>
  <si>
    <t>COLARINHO DE POLIETILENO DE ALTA DENSIDADE(PEAD),RESINA PE80/100,CONFORME ABNT NBR 15561,CLASSE PN-4/5,SDR 32,25,DE=250MM.FORNECIMENTO</t>
  </si>
  <si>
    <t>COLARINHO DE POLIETILENO DE ALTA DENSIDADE(PEAD),RESINA PE80/100,CONFORME ABNT NBR 15561,CLASSE PN-4/5,SDR 32,25,DE=280MM.FORNECIMENTO</t>
  </si>
  <si>
    <t>COLARINHO DE POLIETILENO DE ALTA DENSIDADE(PEAD),RESINA PE80/100,CONFORME ABNT NBR 15561,CLASSE PN-4/5,SDR 32,25,DE=400MM.FORNECIMENTO</t>
  </si>
  <si>
    <t>COLARINHO DE POLIETILENO DE ALTA DENSIDADE(PEAD),RESINA PE80/100,CONFORME ABNT NBR 15561,CLASSE PN-4/5,SDR 32,25,DE=450MM.FORNECIMENTO</t>
  </si>
  <si>
    <t>COLARINHO DE POLIETILENO DE ALTA DENSIDADE(PEAD),RESINA PE80/100,CONFORME ABNT NBR 15561,CLASSE PN-4/5,SDR 32,25,DE=500MM.FORNECIMENTO</t>
  </si>
  <si>
    <t>COLARINHO DE POLIETILENO DE ALTA DENSIDADE(PEAD),RESINA PE80/100,CONFORME ABNT NBR 15561,CLASSE PN-4/5,SDR 32,25,DE=630MM.FORNECIMENTO</t>
  </si>
  <si>
    <t>COLARINHO DE POLIETILENO DE ALTA DENSIDADE(PEAD),RESINA PE80/100,CONFORME ABNT NBR 15561,CLASSE PN-4/5,SDR 32,25,DE=800MM.FORNECIMENTO</t>
  </si>
  <si>
    <t>COLARINHO DE POLIETILENO DE ALTA DENSIDADE(PEAD),RESINA PE80/100,CONFORME ABNT NBR 15561,CLASSE PN-4/5,SDR 32,25,DE=900MM.FORNECIMENTO</t>
  </si>
  <si>
    <t>COLARINHO DE POLIETILENO DE ALTA DENSIDADE(PEAD),RESINA PE80/100,CONFORME ABNT NBR 15561,CLASSE PN-4/5,SDR 32,25,DE=1000MM.FORNECIMENTO</t>
  </si>
  <si>
    <t>COLARINHO DE POLIETILENO DE ALTA DENSIDADE(PEAD),RESINA PE80/100,CONFORME ABNT NBR 15561,CLASSE PN-4/5,SDR 32,25,DE=1200MM.FORNECIMENTO</t>
  </si>
  <si>
    <t>COLARINHO DE POLIETILENO DE ALTA DENSIDADE(PEAD),RESINA PE80/100,CONFORME ABNT NBR 15561,CLASSE PN-10/12,5,SDR 13,6,DE=110MM.FORNECIMENTO</t>
  </si>
  <si>
    <t>COLARINHO DE POLIETILENO DE ALTA DENSIDADE(PEAD),RESINA PE80/100,CONFORME ABNT NBR 15561,CLASSE PN-10/12,5,SDR 13,6,DE=160MM.FORNECIMENTO</t>
  </si>
  <si>
    <t>COLARINHO DE POLIETILENO DE ALTA DENSIDADE(PEAD),RESINA PE80/100,CONFORME ABNT NBR 15561,CLASSE PN-10/12,5,SDR 13,6,DE=200MM.FORNECIMENTO</t>
  </si>
  <si>
    <t>COLARINHO DE POLIETILENO DE ALTA DENSIDADE(PEAD),RESINA PE80/100,CONFORME ABNT NBR 15561,CLASSE PN-10/12,5,SDR 13,6,DE=250MM.FORNECIMENTO</t>
  </si>
  <si>
    <t>COLARINHO DE POLIETILENO DE ALTA DENSIDADE(PEAD),RESINA PE80/100,CONFORME ABNT NBR 15561,CLASSE PN-10/12,5,SDR 13,6,DE=315MM.FORNECIMENTO</t>
  </si>
  <si>
    <t>COLARINHO DE POLIETILENO DE ALTA DENSIDADE(PEAD),RESINA PE80/100,CONFORME ABNT NBR 15561,CLASSE PN-10/12,5,SDR 13,6,DE=400MM.FORNECIMENTO</t>
  </si>
  <si>
    <t>COLARINHO DE POLIETILENO DE ALTA DENSIDADE(PEAD),RESINA PE80/100,CONFORME ABNT NBR 15561,CLASSE PN-10/12,5,SDR 13,6,DE=500MM.FORNECIMENTO</t>
  </si>
  <si>
    <t>COLARINHO DE POLIETILENO DE ALTA DENSIDADE(PEAD),RESINA PE80/100,CONFORME ABNT NBR 15561,CLASSE PN-10/12,5,SDR 13,6,DE=630MM.FORNECIMENTO</t>
  </si>
  <si>
    <t>COLARINHO DE POLIETILENO DE ALTA DENSIDADE(PEAD),RESINA PE80/100,CONFORME ABNT NBR 15561,CLASSE PN-10/12,5,SDR 13,6,DE=800MM.FORNECIMENTO</t>
  </si>
  <si>
    <t>LUVA DE ELETROFUSAO DE POLIETILENO DE ALTA DENSIDADE(PEAD),RESINA PE80/100,CONFORME ABNT NBR 15561,CLASSE PN-10/12,5,SDR 13,6,DE=110MM.FORNECIMENTO</t>
  </si>
  <si>
    <t>LUVA DE ELETROFUSAO DE POLIETILENO DE ALTA DENSIDADE(PEAD),RESINA PE80/100,CONFORME ABNT NBR 15561,CLASSE PN-10/12,5,SDR 13,6,DE=160MM.FORNECIMENTO</t>
  </si>
  <si>
    <t>LUVA DE ELETROFUSAO DE POLIETILENO DE ALTA DENSIDADE(PEAD),RESINA PE80/100,CONFORME ABNT NBR 15561,CLASSE PN-10/12,5,SDR 13,6,DE=200MM.FORNECIMENTO</t>
  </si>
  <si>
    <t>LUVA DE ELETROFUSAO DE POLIETILENO DE ALTA DENSIDADE(PEAD),RESINA PE80/100,CONFORME ABNT NBR 15561,CLASSE PN-10/12,5,SDR 13,6,DE=250MM.FORNECIMENTO</t>
  </si>
  <si>
    <t>LUVA DE ELETROFUSAO DE POLIETILENO DE ALTA DENSIDADE(PEAD),RESINA PE80/100,CONFORME ABNT NBR 15561,CLASSE PN-10/12,5,SDR 13,6,DE=315MM.FORNECIMENTO</t>
  </si>
  <si>
    <t>LUVA DE ELETROFUSAO DE POLIETILENO DE ALTA DENSIDADE(PEAD),RESINA PE80/100,CONFORME ABNT NBR 15561,CLASSE PN-10/12,5,SDR 13,6,DE=400MM.FORNECIMENTO</t>
  </si>
  <si>
    <t>SUB-BASE ESTABILIZADA EM ARGILA,SEM MISTURA DOS MATERIAIS,COM ADITIVO (ESTABILIZADOR LIQUIDO DE SOLOS),EXCLUSIVE FORNECIMENTO DA ARGILA</t>
  </si>
  <si>
    <t>MICRORREVESTIMENTO ASFALTICO A FRIO,COM EMPREGO DE EMULSAO MODIFICADA COM POLIMEROS,CONSUMO POR M2 ENTRE 10 KG A 12KG,EM UMA UNICA CAMADA,COM EMPREGO DE FAIXA III OU IV DA ISSA.O CUSTO INCLUI TODOS OS MATERIAIS,EQUIPAMENTOS,MAO DE OBRA E EXECUCAO.O MICRORREVESTIMENTO ASFALTICO A FRIO DEVERA ATENDERAS ESPECIFICACOES DA ISSA OU DNIT</t>
  </si>
  <si>
    <t>ESTABILIZACAO E IMPERMEABILIZACAO DE SOLO COM 16CM DE ESPESSURA,INCLUSIVE EQUIPAMENTOS,MAO DE OBRA E ESTABILIZADOR LIQUIDO</t>
  </si>
  <si>
    <t>ALAMBRADO P/CAMPO DE ESPORTE,POSTE TUBO FºGALV.,ESPACADOS 2M,DIAMETRO 2" E ESP.PAREDE 1/8",ALTURA 3M LIVRES SOBRE SOLO,FIXADOS PRISMA CONCRETO FCK=18MPA,(0,30X0,30X1,00)M,SOBRE POSTES FIXADA TELA ARAME Nº12 PLASTIFICADA,MALHA 7,50CM,PRESA 2 ARAMES Nº12 PLASTIFICADOS,TRANSV.E ATRAVESSANDO TUBOS SUPERIOR E INFERIORMENTE,COM UM T E UMA CRUZETA 2".FORN.E COLOC.</t>
  </si>
  <si>
    <t>ALAMBRADO P/CABECEIRA CAMPO DE ESPORTE,EXEC.POSTES TUBO FºGALV.(EXTERNA E INTERNAMENTE) 2" E ESP.PAREDE 1/8",ALTURA LIVRE 5,30M,0,70M ENTERRADOS PRISMAS CONCRETO 18MPA,0,30X0,30X0,75M,POSTES ESPACADOS 2M,3 TUBOS HORIZONTAIS E 1 CONTRAVENTAMENTO A CADA 2M,2",FIXADA TELA DE ARAME Nº12 PLASTIFICADO,MALHA 7,5CM,INCLUSIVE 3 CRUZETAS,CURVAS,FUNDACOES.FORN.E COLOC.</t>
  </si>
  <si>
    <t>TELA DE ARAME GALVANIZADO,REVESTIDO COM PVC,FIO 12,MALHA LOSANGULAR DE 7,5CM,FIXADA COM ARAME GALVANIZADO A ARMACAO TUBULAR DE ACO GALVANIZADO (EXCLUSIVE ESTA).FORNECIMENTO E COLOCACAO</t>
  </si>
  <si>
    <t>LAJE PRE-MOLDADA BETA 11,PARA SOBRECARGA ATE 3,5KN/M2 E VAODE 4,40M,CONSIDERANDO VIGOTAS,EPS E ARMADURA NEGATIVA,INCLUSIVE CAPEAMENTO DE 3CM DE ESPESSURA,COM CONCRETO FCK=20MPA EESCORAMENTO,CONFORME ABNT NBR 14859.FORNECIMENTO E MONTAGEMDO CONJUNTO</t>
  </si>
  <si>
    <t>LAJE PRE-MOLDADA BETA 11,PARA SOBRECARGA ATE 3,5KN/M2 E VAODE 4,40M,CONSIDERANDO VIGOTAS,EPS E ARMADURA NEGATIVA,INCLUSIVE CAPEAMENTO DE 3CM DE ESPESSURA,COM CONCRETO FCK=25MPA EESCORAMENTO,CONFORME ABNT NBR 14859.FORNECIMENTO E MONTAGEMDO CONJUNTO</t>
  </si>
  <si>
    <t>LAJE PRE-MOLDADA BETA 11,PARA SOBRECARGA ATE 3,5KN/M2 E VAODE 4,40M,CONSIDERANDO VIGOTAS,EPS E ARMADURA NEGATIVA,INCLUSIVE CAPEAMENTO DE 3CM DE ESPESSURA,COM CONCRETO FCK=30MPA EESCORAMENTO,CONFORME ABNT NBR 14859.FORNECIMENTO E MONTAGEMDO CONJUNTO</t>
  </si>
  <si>
    <t>LAJE PRE-MOLDADA BETA 12,PARA SOBRECARGA DE 3,5KN/M2 E VAO DE 4,10M,CONSIDERANDO VIGOTAS,EPS E ARMADURA NEGATIVA,INCLUSIVE CAPEAMENTO DE 4CM DE ESPESSURA,COM CONCRETO FCK=20MPA E ESCORAMENTO,CONFORME ABNT NBR 14859.FORNECIMENTO E MONTAGEM DO CONJUNTO</t>
  </si>
  <si>
    <t>LAJE PRE-MOLDADA BETA 12,PARA SOBRECARGA DE 3,5KN/M2 E VAO DE 4,10M,CONSIDERANDO VIGOTAS,EPS E ARMADURA NEGATIVA,INCLUSIVE CAPEAMENTO DE 4CM DE ESPESSURA,COM CONCRETO FCK=25MPA E ESCORAMENTO,CONFORME ABNT NBR 14859.FORNECIMENTO E MONTAGEM DO CONJUNTO</t>
  </si>
  <si>
    <t>LAJE PRE-MOLDADA BETA 12,PARA SOBRECARGA DE 3,5KN/M2 E VAO DE 4,10M,CONSIDERANDO VIGOTAS,EPS E ARMADURA NEGATIVA,INCLUSIVE CAPEAMENTO DE 4CM DE ESPESSURA,COM CONCRETO FCK=30MPA E ESCORAMENTO,CONFORME ABNT NBR 14859.FORNECIMENTO E MONTAGEM DO CONJUNTO</t>
  </si>
  <si>
    <t>LAJE PRE-MOLDADA BETA 16,PARA SOBRECARGA DE 3,5KN/M2 E VAO DE 5,20M,CONSIDERANDO VIGOTAS,EPS E ARMADURA NEGATIVA,INCLUSIVE CAPEAMENTO DE 4CM DE ESPESSURA,COM CONCRETO FCK=20MPA E ESCORAMENTO,CONFORME ABNT NBR 14859.FORNECIMENTO E MONTAGEM DO CONJUNTO</t>
  </si>
  <si>
    <t>LAJE PRE-MOLDADA BETA 16,PARA SOBRECARGA DE 3,5KN/M2 E VAO DE 5,20M,CONSIDERANDO VIGOTAS,EPS E ARMADURA NEGATIVA,INCLUSIVE CAPEAMENTO DE 4CM DE ESPESSURA,COM CONCRETO FCK=25MPA E ESCORAMENTO,CONFORME ABNT NBR 14859.FORNECIMENTO E MONTAGEM DO CONJUNTO</t>
  </si>
  <si>
    <t>LAJE PRE-MOLDADA BETA 16,PARA SOBRECARGA DE 3,5KN/M2 E VAO DE 5,20M,CONSIDERANDO VIGOTAS,EPS E ARMADURA NEGATIVA,INCLUSIVE CAPEAMENTO DE 4CM DE ESPESSURA,COM CONCRETO FCK=30MPA E ESCORAMENTO,CONFORME ABNT NBR 14859.FORNECIMENTO E MONTAGEM DO CONJUNTO</t>
  </si>
  <si>
    <t>LAJE PRE-MOLDADA BETA 20,PARA SOBRECARGA DE 3,5KN/M2 E VAO DE 6,20M,CONSIDERANDO VIGOTAS,EPS E ARMADURA NEGATIVA,INCLUSIVE CAPEAMENTO DE 4CM DE ESPESSURA,COM CONCRETO FCK=20MPA E ESCORAMENTO,CONFORME ABNT NBR 14859.FORNECIMENTO E MONTAGEM DO CONJUNTO</t>
  </si>
  <si>
    <t>LAJE PRE-MOLDADA BETA 20,PARA SOBRECARGA DE 3,5KN/M2 E VAO DE 6,20M,CONSIDERANDO VIGOTAS,EPS E ARMADURA NEGATIVA,INCLUSIVE CAPEAMENTO DE 4CM DE ESPESSURA,COM CONCRETO FCK=25MPA E ESCORAMENTO,CONFORME ABNT NBR 14859.FORNECIMENTO E MONTAGEM DO CONJUNTO</t>
  </si>
  <si>
    <t>LAJE PRE-MOLDADA BETA 20,PARA SOBRECARGA DE 3,5KN/M2 E VAO DE 6,20M,CONSIDERANDO VIGOTAS,EPS E ARMADURA NEGATIVA,INCLUSIVE CAPEAMENTO DE 4CM DE ESPESSURA,COM CONCRETO FCK=30MPA E ESCORAMENTO,CONFORME ABNT NBR 14859.FORNECIMENTO E MONTAGEM DO CONJUNTO</t>
  </si>
  <si>
    <t>PAREDE DIVISORIA COM 35MM DE ESPESSURA,CONSTITUIDA DE PAINEL CEGO DE CHAPA DE FIBRA DE MADEIRA PRENSADA,REVESTIDO EM CHAPA DE LAMINADO MELAMINICO,COM MIOLO EM COLMEIA,ESTRUTURADO COM MONTANTES DE PERFIL DE ACO GALVANIZADO COM PINTURA ELETROSTATICA,FAZENDO AS PORTAS PARTE DO CONJUNTO,EXCLUSIVE SUASFERRAGENS</t>
  </si>
  <si>
    <t>PAREDE DIVISORIA COM 35MM ESPESSURA,CONSTITUIDA DE PAINEL EVIDRO NA PARTE SUPERIOR (EXCLUSIVE ESTE),SENDO O PAINEL CHAPA DE FIBRA MADEIRA PRENSADA,REVESTIDO EM CHAPA DE LAMINADO MELAMINICO,COM MIOLO EM COLMEIA,ESTRUTURADO COM MONTANTES DEPERFIL DE ACO GALVANIZADO COM PINTURA ELETROSTATICA,FAZENDOAS PORTAS PARTE DO CONJUNTO,EXCLUSIVE SUAS FERRAGENS</t>
  </si>
  <si>
    <t>PAREDE DIVISORIA COM 35MM ESPESSURA,CONSTITUIDA DE PAINEL CEGO ATE ALTURA DE 1,10M E ACIMA DE 2,10M,COM VIDRO ENTRE 1,10M E 2,10M (EXCLUSIVE ESTE),REVESTIDO EM CHAPA DE LAMINADO MELAMINICO,COM MIOLO EM COLMEIA,ESTRUTURADO COM MONTANTES DE PERFIL DE ACO GALVANIZADO COM PINTURA ELETROSTATICA,FAZENDO AS PORTAS PARTE DO CONJUNTO,EXCLUSIVE SUAS FERRAGENS</t>
  </si>
  <si>
    <t>FORRO ACUSTICO ESTRUTURADO MONOLITICO DRYWALL C/CHAPA GESSOACARTONADO PERFURADA/RANHURADA,LARG.1200MM,ESP.12,5MM,C/TRATAMENTO JUNTAS C/MASSA E FITA P/UNIFORMIZACAO SUPERFICIE DASCHAPAS GESSO ACARTONADO,CHAPAS APARAFUSADAS ESTRUTURA ACO GALVANIZADO,SUSPENSA POR PENDURAIS,C/PERIMETRO ESTRUTURA DO FORRO EXECUTADO C/CANTONEIRAS ACO GALVANIZADO.FORN.E COLOCACAO</t>
  </si>
  <si>
    <t>RODAPE DE GRANITO CINZA ANDORINHA,COM 10CM DE ALTURA E 2CM DE ESPESSURA,ASSENTE EM PAREDE EM OSSO,COM ARGAMASSA DE CIMENTO,AREIA E SAIBRO NO TRACO 1:2:2 E NATA DE CIMENTO SOBRE CHAPISCO DE CIMENTO E AREIA,NO TRACO 1:3 (INCLUSIVE ESTE) E REJUNTAMENTO PRONTO</t>
  </si>
  <si>
    <t>RODAPE DE GRANITO CINZA ANDORINHA,COM 10CM DE ALTURA E 2CM DE ESPESSURA,ASSENTE EM PAREDE EM OSSO,EXCLUSIVE NATA DE CIMENTO,CHAPISCO,ARGAMASSA E REJUNTAMENTO</t>
  </si>
  <si>
    <t>FORRACAO DE PISO COM CARPETE DE FIBRA DE POLIPROPILENO,PARATRAFEGO LEVE A MODERADO,COM ESPESSURA DE 5 A 6MM,SOBRE BASEEXISTENTE.FORNECIMENTO E COLOCACAO</t>
  </si>
  <si>
    <t>FORRACAO DE PISO COM CARPETE DE FIBRA DE POLIPROPILENO,COM ACABAMENTO RESINADO,PARA TRAFEGO LEVE A MODERADO,COM ESPESSURA DE 5 A 6MM,SOBRE BASE EXISTENTE.FORNECIMENTO E COLOCACAO</t>
  </si>
  <si>
    <t>JANELA DE PVC BRANCO,CONFORME ABNT NBR 16851,DE CORRER,DUASFOLHAS MOVEIS,DE (1,20X1,20)M,EXCLUSIVE VIDROS,INCLUSIVE FERRAGENS E ACESSORIOS.FORNECIMENTO E COLOCACAO</t>
  </si>
  <si>
    <t>JANELA DE PVC BRANCO,CONFORME ABNT NBR 16851,DE CORRER,DUASFOLHAS MOVEIS EM VENEZIANAS E DUAS FOLHAS MOVEIS EM VIDROS,DE (1,60X1,00)M,INCLUSIVE FERRAGENS E ACESSORIOS,EXCLUSIVE VIDROS.FORNECIMENTO E COLOCACAO</t>
  </si>
  <si>
    <t>JANELA DE PVC BRANCO,CONFORME ABNT NBR 16851,DE CORRER,QUATRO FOLHAS,SENDO DUAS FIXAS E DUAS MOVEIS,DE (2,00X1,20)M,EXCLUSIVE VIDROS,INCLUSIVE FERRAGENS E ACESSORIOS.FORNECIMENTO E COLOCACAO.</t>
  </si>
  <si>
    <t>JANELA DE PVC BRANCO,CONFORME ABNT NBR 16851,DE CORRER,QUATRO FOLHAS,SENDO DUAS FIXAS E DUAS MOVEIS,DE (3,20X2,00)M,CONTENDO NA PARTE SUPERIOR BANDEIRA DE QUATRO FOLHAS DE (0,80X0,50)M CADA,SENDO DUAS FIXAS NA PARTE CENTRAL E DUAS DE PROJETAR TIPO MAXIM-AR NAS EXTREMIDADES,EXCLUSIVE VIDROS,INCLUSIVE FERRAGENS E ACESSORIOS.FORNECIMENTO E COLOCACAO</t>
  </si>
  <si>
    <t>JANELA DE PVC BRANCO,CONFORME ABNT NBR 16851,DE PROJETAR,TIPO MAXIM-AR,COM UMA FOLHA DE (0,80X0,80)M,EXCLUSIVE VIDROS,INCLUSIVE FERRAGENS E ACESSORIOS.FORNECIMENTO E COLOCACAO</t>
  </si>
  <si>
    <t>PORTA DE PVC BRANCO,CONFORME ABNT NBR 16851,DE ABRIR,UMA FOLHA COM TRAVESSA INTERMEDIARIA,DE (0,80X2,10)M,EXCLUSIVE VIDROS,INCLUSIVE FERRAGENS E ACESSORIOS.FORNECIMENTO E COLOCACAO</t>
  </si>
  <si>
    <t>PORTA DE PVC BRANCO,CONFORME ABNT NBR 16851,DE ABRIR,UMA FOLHA COM TRAVESSA INTERMEDIARIA,DE (0,70X2,10)M,EXCLUSIVE VIDROS,INCLUSIVE FERRAGENS E ACESSORIOS.FORNECIMENTO E COLOCACAO</t>
  </si>
  <si>
    <t>PORTA DE PVC BRANCO,CONFORME ABNT NBR 16851,DE ABRIR,UMA FOLHA COM TRAVESSA INTERMEDIARIA,DE (0,60X2,10)M,EXCLUSIVE VIDROS,INCLUSIVE FERRAGENS E ACESSORIOS.FORNECIMENTO E COLOCACAO</t>
  </si>
  <si>
    <t>PORTA DE PVC BRANCO,CONFORME ABNT NBR 16851,DE CORRER,DUAS FOLHAS MOVEIS COM TRAVESSA INTERMEDIARIA,DE (1,60X2,10)M,EXCLUSIVE VIDROS,INCLUSIVE FERRAGENS E ACESSORIOS.FORNECIMENTO E COLOCACAO.</t>
  </si>
  <si>
    <t>PORTA DE PVC BRANCO,CONFORME ABNT NBR 16851,DE CORRER,DUAS FOLHAS MOVEIS COM TRAVESSA INTERMEDIARIA,DE (1,40X2,10)M,EXCLUSIVE VIDROS,INCLUSIVE FERRAGENS E ACESSORIOS.FORNECIMENTO E COLOCACAO.</t>
  </si>
  <si>
    <t>PORTA DE PVC BRANCO,CONFORME ABNT NBR 16851,DE CORRER,QUATRO FOLHAS COM TRAVESSA INTERMEDIARIA,SENDO DUAS FIXAS E DUAS MOVEIS,DE (2,00X2,10)M,EXCLUSIVE VIDROS,INCLUSIVE FERRAGENS E ACESSORIOS.FORNECIMENTO E COLOCACAO</t>
  </si>
  <si>
    <t>GRADE DE FERRO FORMADA DE BARRAS VERTICAIS DE 1.1/2"X3/8" ACADA 10CM,QUATRO BARRAS HORIZONTAIS DE 2"X3/8" CHUMBADAS NOVAO,SENDO DUAS DAS EXTREMIDADES E DUAS DIVIDINDO A GRADE EM 3 PARTES IGUAIS,COM MONTANTES DE 1.1/2"X1.1/2" A CADA 2,00M CHUMBADAS POR BAIXO E POR CIMA DA GRADE.FORNECIMENTO E COLOCACAO</t>
  </si>
  <si>
    <t>QUADRO DE PROTECAO DE VAO EM CANTONEIRA DE ACO COM ABAS IGUAIS DE 5/8"X1/8",TELA DE ACO,FIO 12,MALHA DE 2,5X2,5M E TELATIPO MOSQUITEIRO EM POLIETILENO.FORNECIMENTO E COLOCACAO</t>
  </si>
  <si>
    <t>TELA TIPO MOSQUITEIRO,EM POLIETILENO,COM MOLDURA EM PERFIL DE ALUMINIO ANODIZADO.FORNECIMENTO E COLOCACAO</t>
  </si>
  <si>
    <t>GRELHA DE FERRO FUNDIDO PARA AGUAS PLUVIAIS,COM CAIXILHO,DIMENSOES APROXIMADAS DE (15X15)CM,CONFORME ABNT NBR 10160.FORNECIMENTO E COLOCACAO</t>
  </si>
  <si>
    <t>GRELHA DE FERRO FUNDIDO PARA AGUAS PLUVIAIS,COM CAIXILHO,DIMENSOES APROXIMADAS DE (50X50)CM,CONFORME ABNT NBR 10160.FORNECIMENTO E COLOCACAO</t>
  </si>
  <si>
    <t>RALO SIFONADO DE FERRO FUNDIDO PARA BANHEIRO SOCIAL DN=150MM,COMPOSTO DE 4 ENTRADAS DN=50MM E UMA SAIDA DN=75MM,CONFORME ABNT NBR 15579,REVESTIDO INTERNA E EXTERNAMENTE COM EPOXI NA COR VERMELHA,APLICADO PELO SISTEMA ELETROSTATICO.FORNECIMENTO E ASSENTAMENTO</t>
  </si>
  <si>
    <t>RALO SIFONADO DE FERRO FUNDIDO PARA BANHEIRO DE SERVICO DN=100MM,COMPOSTO DE UMA ENTRADA E UMA SAIDA DN=50MM (PVC 40MM INTERNAMENTE),CONFORME ABNT NBR 15579,REVESTIDO INTERNA E EXTERNAMENTE COM EPOXI NA COR VERMELHA,APLICADO PELO SISTEMA ELETROSTATICO.FORNECIMENTO E ASSENTAMENTO</t>
  </si>
  <si>
    <t>RALO SECO DE FERRO FUNDIDO COM SAIDA VERTICAL,COMPOSTO DE ENTRADA SUPERIOR DN=100MM E SAIDA VERTICAL DN=50MM,CONFORME ABNT NBR 15579,REVESTIDO INTERNA E EXTERNAMENTE COM EPOXI NA COR VERMELHA,APLICADO PELO SISTEMA ELETROSTATICO.FORNECIMENTO E ASSENTAMENTO</t>
  </si>
  <si>
    <t>RALO SECO DE FERRO FUNDIDO PARA BOX,COM SAIDA HORIZONTAL,COMPOSTO DE ENTRADA SUPERIOR DN=100MM E SAIDA HORIZONTAL DN=50MM,CONFORME ABNT NBR 15579,REVESTIDO INTERNA E EXTERNAMENTE COM EPOXI NA COR VERMELHA,APLICADO PELO SISTEMA ELETROSTATICO.FORNECIMENTO E ASSENTAMENTO</t>
  </si>
  <si>
    <t>DUTO PARA CONDICIONAMENTO DE AR,CHAVETADO EM CHAPA DE ACO GALVANIZADO,NAS DIVERSAS BITOLAS,CONFORME ABNT NBR 16401,ISOLADO COM MANTA DE LA DE VIDRO,REVESTIDA COM FOLHA DE ALUMINIO,INCLUINDO CINTAS,FITAS,SUPORTES PINTADOS,DIFUSORES E GRELHAS EM ALUMINIO EXTRUDADO E DEMAIS ITENS NECESSARIOS.FORNECIMENTO E COLOCACAO</t>
  </si>
  <si>
    <t>DUTO PARA EXAUSTAO DE COCCAO DE FOGOES,SOLDADO EM CHAPA PRETA,CONFORME ABNT NBR 14518,PINTADOS COM TINTA RESISTENTE AO CALOR,INCLUSIVE SUPORTES PINTADOS,LONAS E DEMAIS ITENS NECESSARIOS.FORNECIMENTO E COLOCACAO</t>
  </si>
  <si>
    <t>DUTO PARA EXAUSTAO DE AR DE CALDEIROES/FORNOS,CHAVETADO EM CHAPA DE ACO GALVANIZADO,NAS DIVERSAS BITOLAS,CONFORME ABNT NBR 14518,INCLUSIVE SUPORTES PINTADOS,LONAS E DEMAIS ITENS NECESSARIOS.FORNECIMENTO E COLOCACAO</t>
  </si>
  <si>
    <t>DUTO PARA EXAUSTAO DE AR/VENTILACAO,CHAVETADO EM CHAPA DE ACO GALVANIZADO,NAS DIVERSAS BITOLAS,CONFORME ABNT NBR 16401,INCLUSIVE SUPORTES PINTADOS,GRELHAS,DIFUSORES EM ALUMINIO EXTRUDADO E DEMAIS ITENS NECESSARIOS.FORNECIMENTO E COLOCACAO</t>
  </si>
  <si>
    <t>TOMADA DE PISO,SIMPLES,EM CORPO DE ALUMINIO FUNDIDO E TAMPAEM LATAO POLIDO,10A/250V.FORNECIMENTO E COLOCACAO</t>
  </si>
  <si>
    <t>TOMADA DUPLA DE PISO,EM CORPO DE ALUMINIO FUNDIDO E TAMPA EM LATAO POLIDO,10A/250V.FORNECIMENTO E COLOCACAO</t>
  </si>
  <si>
    <t>LIGACAO PREDIAL DE ESGOTO SANITARIO,SEGUNDO INSTRUCOES DA CEDAE,INCLUSIVE CAIXA DE INSPECAO COM TAMPAO DE FERRO FUNDIDONODULAR,CLASSE B125,CONFORME ABNT NBR 10160,EM LOGRADOURO DOTADO DE COLETOR DUPLO.ESTE CUSTO INCLUI ESCAVACAO E REATERRO</t>
  </si>
  <si>
    <t>LIGACAO PREDIAL DE ESGOTO SANITARIO,SEGUNDO INSTRUCOES DA CEDAE,INCLUSIVE CAIXA DE INSPECAO COM TAMPAO DE FERRO FUNDIDONODULAR,CLASSE D400,CONFORME ABNT NBR 10160,EM LOGRADOURO DOTADO DE COLETOR DUPLO.ESTE CUSTO INCLUI ESCAVACAO E REATERRO</t>
  </si>
  <si>
    <t>LIGACAO PREDIAL DE ESGOTO SANITARIO,SEGUNDO INSTRUCOES DA CEDAE,INCLUSIVE CAIXA DE INSPECAO COM TAMPAO DE FERRO FUNDIDONODULAR,CLASSE B125,CONFORME ABNT NBR 10160,EM LOGRADOURO SEM PAVIMENTACAO,DOTADO DE COLETOR UNICO.ESTE CUSTO INCLUI ESCAVACAO E REATERRO</t>
  </si>
  <si>
    <t>LIGACAO PREDIAL DE ESGOTO SANITARIO,SEGUNDO INSTRUCOES DA CEDAE,INCLUSIVE CAIXA DE INSPECAO COM TAMPAO DE FERRO FUNDIDONODULAR,CLASSE D400,CONFORME ABNT NBR 10160,EM LOGRADOURO SEM PAVIMENTACAO,DOTADO DE COLETOR UNICO.ESTE CUSTO INCLUI ESCAVACAO E REATERRO</t>
  </si>
  <si>
    <t>LIGACAO PREDIAL DE ESGOTO SANITARIO,SEGUNDO INSTRUCOES DA CEDAE,INCLUSIVE CAIXA DE INSPECAO COM TAMPAO DE FERRO FUNDIDONODULAR,CLASSE B125,CONFORME ABNT NBR 10160,EM LOGRADOURO PAVIMENTADO,COM PARALELEPIPEDOS SOBRE COLCHOES DE AREIA OU PODE PEDRA,E DOTADO DE COLETOR UNICO.ESTE CUSTO INCLUI ESCAVACAO E REATERRO</t>
  </si>
  <si>
    <t>LIGACAO PREDIAL DE ESGOTO SANITARIO,SEGUNDO INSTRUCOES DA CEDAE,INCLUSIVE CAIXA DE INSPECAO COM TAMPAO DE FERRO FUNDIDONODULAR,CLASSE D400,CONFORME ABNT NBR 10160,EM LOGRADOURO PAVIMENTADO,COM PARALELEPIPEDOS SOBRE COLCHOES DE AREIA OU PODE PEDRA,E DOTADO DE COLETOR UNICO.ESTE CUSTO INCLUI ESCAVACAO E REATERRO</t>
  </si>
  <si>
    <t>LIGACAO PREDIAL DE ESGOTO SANITARIO,SEGUNDO INSTRUCOES DA CEDAE,INCLUSIVE CAIXA DE INSPECAO COM TAMPAO DE FERRO FUNDIDONODULAR,CLASSE B125,CONFORME ABNT NBR 10160,EM LOGRADOURO PAVIMENTADO,COM LENCOL DE ASFALTO SOBRE CAMADA DE CONCRETO E DOTADO DE COLETOR UNICO.ESTE CUSTO INCLUI ESCAVACAO E REATERRO</t>
  </si>
  <si>
    <t>LIGACAO PREDIAL DE ESGOTO SANITARIO,SEGUNDO INSTRUCOES DA CEDAE,INCLUSIVE CAIXA DE INSPECAO COM TAMPAO DE FERRO FUNDIDONODULAR,CLASSE D400,CONFORME ABNT NBR 10160,EM LOGRADOURO PAVIMENTADO,COM LENCOL DE ASFALTO SOBRE CAMADA DE CONCRETO E DOTADO DE COLETOR UNICO.ESTE CUSTO INCLUI ESCAVACAO E REATERRO</t>
  </si>
  <si>
    <t>CONDUTOR CIRCULAR PARA CALHA DE BEIRAL DE PVC,DN 88,INCLUSIVE CONEXOES.FORNECIMENTO E COLOCACAO</t>
  </si>
  <si>
    <t>PREPARO DE SUPERFICIES NOVAS,COM REVESTIMENTO LISO,INTERIOR,INCLUSIVE LIMPEZA,UMA DEMAO DE SELADOR,UMA DEMAO DE MASSA CORRIDA E LIXAMENTOS NECESSARIOS</t>
  </si>
  <si>
    <t>PREPARO DE SUPERFICIES NOVAS,COM REVESTIMENTO LISO INTERNO OU EXTERNO,INCLUSIVE LIMPEZA,UMA DEMAO DE SELADOR ACRILICO,DUAS DEMAOS DE MASSA ACRILICA E LIXAMENTOS NECESSARIOS</t>
  </si>
  <si>
    <t>PINTURA COM TINTA ANTIMOFO E BACTERICIDA BASE ACRILICA,SEMIBRILHO,COR BRANCA,PARA AMBIENTES INTERNOS E EXTERNOS PROPENSOS A UMIDADE E VAPORES,EM DUAS DEMAOS,SOBRE SELADOR ACRILICO E DUAS DEMAOS DE MASSA ACRILICA,INCLUSIVE LIMPEZA E LIXAMENTO</t>
  </si>
  <si>
    <t>RESERVATORIO APOIADO PARA ARMAZENAMENTO DE AGUA POTAVEL OU PARA APROVEITAMENTO DE AGUA DE CHUVA AAC,EM FIBRA DE VIDRO OU POLIETILENO,COM CAPACIDADE EM TORNO DE 300L,INCLUSIVE TAMPA DE VEDACAO COM ESCOTILHA E FIXADORES,CONFORME ABNT NBR 15527,12217 E 8220.FORNECIMENTO</t>
  </si>
  <si>
    <t>RESERVATORIO APOIADO PARA ARMAZENAMENTO DE AGUA POTAVEL OU PARA APROVEITAMENTO DE AGUA DA CHUVA AAC,EM FIBRA DE VIDRO OU POLIETILENO,COM CAPACIDADE EM TORNO DE 500L,INCLUSIVE TAMPA DE VEDACAO COM ESCOTILHA E FIXADORES,CONFORME ABNT NBR 15527,12217 E 8220.FORNECIMENTO</t>
  </si>
  <si>
    <t>RESERVATORIO APOIADO PARA ARMAZENAMENTO DE AGUA POTAVEL OU PARA APROVEITAMENTO DE AGUA DA CHUVA AAC,EM FIBRA DE VIDRO OU POLIETILENO,COM CAPACIDADE EM TORNO DE 1000L,INCLUSIVE TAMPA DE VEDACAO COM ESCOTILHA E FIXADORES,CONFORME ABNT NBR 15527,12217 E 8220.FORNECIMENTO</t>
  </si>
  <si>
    <t>RESERVATORIO APOIADO PARA ARMAZENAMENTO DE AGUA POTAVEL OU PARA APROVEITAMENTO DE AGUA DA CHUVA AAC,EM FIBRA DE VIDRO OU POLIETILENO,COM CAPACIDADE EM TORNO DE 1500L,INCLUSIVE TAMPA DE VEDACAO COM ESCOTILHA E FIXADORES,CONFORME ABNT NBR 15527,12217 E 8220.FORNECIMENTO</t>
  </si>
  <si>
    <t>RESERVATORIO APOIADO PARA ARMAZENAMENTO DE AGUA POTAVEL OU PARA APROVEITAMENTO DE AGUA DA CHUVA AAC,EM FIBRA DE VIDRO OU POLIETILENO,COM CAPACIDADE EM TORNO DE 2000L,INCLUSIVE TAMPA DE VEDACAO COM ESCOTILHA E FIXADORES,CONFORME ABNT NBR 15527,12217 E 8220.FORNECIMENTO</t>
  </si>
  <si>
    <t>RESERVATORIO APOIADO PARA ARMAZENAMENTO DE AGUA POTAVEL OU PARA APROVEITAMENTO DE AGUA DA CHUVA AAC,EM FIBRA DE VIDRO OU POLIETILENO,COM CAPACIDADE EM TORNO DE 2500L,INCLUSIVE TAMPA DE VEDACAO COM ESCOTILHA E FIXADORES,CONFORME ABNT NBR 15527,12217 E 8220.FORNECIMENTO</t>
  </si>
  <si>
    <t>RESERVATORIO APOIADO PARA ARMAZENAMENTO DE AGUA POTAVEL OU PARA APROVEITAMENTO DE AGUA DA CHUVA AAC,EM FIBRA DE VIDRO OU POLIETILENO,COM CAPACIDADE EM TORNO DE 3000L,INCLUSIVE TAMPA DE VEDACAO COM ESCOTILHA E FIXADORES,CONFORME ABNT NBR 15527,12217 E 8220.FORNECIMENTO</t>
  </si>
  <si>
    <t>RESERVATORIO APOIADO PARA ARMAZENAMENTO DE AGUA POTAVEL OU PARA APROVEITAMENTO DE AGUA DA CHUVA AAC,EM FIBRA DE VIDRO OU POLIETILENO,COM CAPACIDADE EM TORNO DE 5000L,INCLUSIVE TAMPA DE VEDACAO COM ESCOTILHA E FIXADORES,CONFORME ABNT NBR 15527,12217 E 8220.FORNECIMENTO</t>
  </si>
  <si>
    <t>RESERVATORIO APOIADO PARA ARMAZENAMENTO DE AGUA POTAVEL OU PARA APROVEITAMENTO DE AGUA DA CHUVA AAC,EM FIBRA DE VIDRO OU POLIETILENO,COM CAPACIDADE EM TORNO DE 6000L,INCLUSIVE TAMPA DE VEDACAO COM ESCOTILHA E FIXADORES,CONFORME ABNT NBR 15527,12217 E 8220.FORNECIMENTO</t>
  </si>
  <si>
    <t>RESERVATORIO PRFV POLIESTER REFORCADO FIBRA VIDRO,CAPAC.5000L,DIM.APROX.(DIAM:2,00MXALT:1,80M),AGUA POTAVEL OU APROVEITAMENTO AGUA CHUVA AAC,INCL.TAMPA PRESSAO PARAFUS.,CONF.ABNT NBR 15527,12217 E 8220,FABRIC.P/OPER.SOB-REGIME DE CARGA OSC.CICLICA,TRATAM.CONTRA RAD.UVA E UVB,E REFORCO P/RESIT.A CARGA DE COMPRES.DIRET.NO COSTADO S/NEC.DE CONT.QDO SOTERRA.FORN</t>
  </si>
  <si>
    <t>RESERVATORIO PRFV POLIESTER REFORCADO FIBRA VIDRO,CAPAC.10000L,DIM.APROX.(DIAM:2,60MXALT:2,00M),AGUA POTAVEL OU APROVEITAMENTO AGUA CHUVA AAC,INCL.TAMPA PRESSAO PARAFUSADA,CONFORME ABNT NBR 15527,12217 E 8220,FABR.OPERAREM REGIME CARGA OSCINTE CICLICA,CONTRA RADIACOES UVA UVB,REFORCO RESISTENCIA CARGA COMPRES.DIRETAMENTE COSTADO S/NECESSIDADE CONTENCAO.FORN.</t>
  </si>
  <si>
    <t>RESERVATORIO PRFV POLIESTER REFORCADO FIBRA VIDRO,CAPAC.20000L,DIM.APROX.(DIAM:3,00XALT:2,84M),AGUA POTAVEL OU APROVEITAMENTO AGUA CHUVA AAC,INCL.TAMPA PRESSAO PARAFUSADA,CONFORMEABNT NBR15527,12217 E 8220,FABR.OPERAREM REGIME CARGA OSTE CICLICA,CONTRA RADIACOES UVA E UVB,REFORCO RESIST.CARGA COMPRES.DIRETAMENTE COSTADO S/NECESSIDADE CONTENCAO.FORNEC.</t>
  </si>
  <si>
    <t>RESERVATORIO PRFV POLIESTER REFORCADO FIBRA VIDRO,CAPAC.30000L,DIM.APROX.(DIAM:3,00XALT:4,26M),AGUA POTAVEL OU APROVEITAMENTO AGUA CHUVA AAC,INCL.TAMPA PRESSAO PARAFUSADA CONFORMEABNT NBR15527,12217 E 8220,FABR.OPERAREM REGIME CARGA OSTE CICLICA,CONTRA RADIACOES UVA E UVB,REFORCO RESIST.CARGA COMPRES.DIRETAMENTE COSTADO S/NECESSIDADE CONTENCAO.FORNEC.</t>
  </si>
  <si>
    <t>GLOBO ESFERICO,PLAFONIER REPUXADO DE ALUMINIO COM DIFUSOR EM BASE DE VIDRO LEITOSO DE (10X15)CM.FORNECIMENTO E COLOCACAO</t>
  </si>
  <si>
    <t>GLOBO ESFERICO,PLAFONIER REPUXADO DE ALUMINIO COM DIFUSOR EM BASE DE VIDRO LEITOSO DE (10X20)CM.FORNECIMENTO E COLOCACAO</t>
  </si>
  <si>
    <t>GLOBO ESFERICO EM PLASTICO,DE (10X15)CM E PLAFONIER EM ALUMINIO.FORNECIMENTO E COLOCACAO</t>
  </si>
  <si>
    <t>EXTINTOR DE INCENDIO PORTATIL,COM CARGA DE AGUA-PRESSURIZADA (AP),CLASSE A,DE 10L,INCLUSIVE SUPORTE DE PAREDE,CONFORME ABNT NBR 12693.FORNECIMENTO E COLOCACAO</t>
  </si>
  <si>
    <t>EXTINTOR DE INCENDIO EQUIPADO SOBRERRODAS,COM CARGA DE DIOXIDO DE CARBONO (CO2),CLASSE BC,DE 10KG,CONFORME ABNT NBR 12693.FORNECIMENTO E COLOCACAO</t>
  </si>
  <si>
    <t>EXTINTOR DE INCENDIO PORTATIL,COM CARGA DE DIOXIDO DE CARBONO (CO2),CLASSE BC,DE 6KG,INCLUSIVE SUPORTE DE PAREDE,CONFORME ABNT NBR 12693.FORNECIMENTO E COLOCACAO</t>
  </si>
  <si>
    <t>EXTINTOR DE INCENDIO PORTATIL,COM CARGA DE DIOXIDO DE CARBONO (CO2),CLASSE BC,DE 4KG,INCLUSIVE SUPORTE DE PAREDE,CONFORME ABNT NBR 12693.FORNECIMENTO E COLOCACAO</t>
  </si>
  <si>
    <t>EXTINTOR DE INCENDIO PORTATIL,COM CARGA DE PO QUIMICO,CLASSE BC,DE 4KG,INCLUSIVE SUPORTE DE PAREDE,CONFORME ABNT NBR 12693.FORNECIMENTO E COLOCACAO</t>
  </si>
  <si>
    <t>EXTINTOR DE INCENDIO PORTATIL,COM CARGA DE PO QUIMICO,CLASSE BC,DE 6KG,INCLUSIVE SUPORTE DE PAREDE,CONFORME ABNT NBR 12693.FORNECIMENTO E COLOCACAO</t>
  </si>
  <si>
    <t>ABRIGO PARA EXTINTOR DE INCENDIO PORTATIL,MEDINDO (85X40X30)CM,DE SOBREPOR,CONFECCIONADO EM CHAPA METALICA COM PINTURA ELETROSTATICA VERMELHA,COM VISOR,CONFORME ABNT NBR 12693,INCLUSIVE FIXACAO.FORNECIMENTO E COLOCACAO</t>
  </si>
  <si>
    <t>ABRIGO PARA EXTINTOR DE INCENDIO PORTATIL,MEDINDO (75X30X25)CM,DE SOBREPOR,CONFECCIONADO EM CHAPA METALICA COM PINTURA ELETROSTATICA VERMELHA,COM VISOR,CONFORME ABNT NBR 12693,INCLUSIVE FIXACAO.FORNECIMENTO E COLOCACAO</t>
  </si>
  <si>
    <t>SUPORTE DE SOLO PARA EXTINTOR DE INCENDIO PORTATIL,TIPO TRIPE,EM ACO CARBONO,INCLUSIVE PONTEIRAS DE BORRACHA.FORNECIMENTO</t>
  </si>
  <si>
    <t>ELEVADOR ESP.P/CADEIRA RODAS,CAPAC.3 PASSAG.(225KG),VELOC.15M/MIN,ATE 3 PARADAS,PERCURSO APROX.DE ATE 9,0M,ULTIMA ALT.APROX.3,50M,2 PORTAS ABERTURA CENTRAL POR ANDAR,ACAB.PRIMER OUACO ESCOV.,CX.DIM.(1,5X1,5)M,ALT.POCO 1,35M,PISO REVEST.ACAB.ANTIDERRAP.,CORRIMAO FUNDO E LATERAIS DE ACORDO C/NORMAS ABNBR 12892,NBR 9050 E NM313:07.FORN.,MONTAGEM E INSTAL.</t>
  </si>
  <si>
    <t>CENTRAL DE AR COMPRIMIDO MEDICINAL,ISENTO DE OLEO,SISTEMA DUPLEX,COM RESERVATORIO HORIZONTAL OU VERTICAL,VAZAO APROX.20M3/H,02 (DOIS) COMPRESSORES COM POTENCIA MEDIA DE APROX.5HP,CAPACIDADE DO RESERVATORIO DE APROX.500 LITROS,INCLUSIVE FILTROS,SECADORES,PAINEL ELETRICO,CONFORME RDC-50 ANVISA/MINISTERIO DA SAUDE E ABNT NBR 12188.FORNEC.E ASSENT.</t>
  </si>
  <si>
    <t>CENTRAL DE AR COMPRIMIDO MEDICINAL,ISENTO DE OLEO,SISTEMA DUPLEX,COM RESERVATORIO HORIZONTAL OU VERTICAL,VAZAO APROX.40M3/H,02 (DOIS) COMPRESSORES C/POTENCIA MEDIA DE APROX.7,5HP,CAPACIDADE DO RESERVATORIO DE APROX.500 LITROS,INCLUSIVE FILTROS,SECADORES,PAINEL ELETRICO,CONFORME RDC-50 ANVISA/MINISTERIO DA SAUDE E ABNT NBR 12188.FORNEC.E ASSENT.</t>
  </si>
  <si>
    <t>CENTRAL DE AR COMPRIMIDO MEDICINAL,ISENTO DE OLEO,SISTEMA DUPLEX,COM RESERVATORIO HORIZONTAL OU VERTICAL,VAZAO APROX.60M3/H,02 (DOIS) COMPRESSORES C/POTENCIA MEDIA DE APROX.10HP,CAPACIDADE DO RESERVATORIO DE APROX.500 LITROS,INCLUSIVE FILTROS,SECADORES,PAINEL ELETRICO,CONFORME RDC-50 ANVISA/MINISTERIO DA SAUDE E ABNT NBR 12188.FORNEC.E ASSENT.</t>
  </si>
  <si>
    <t>CENTRAL DE AR COMPRIMIDO MEDICINAL,ISENTO DE OLEO,SISTEMA DUPLEX,COM RESERVATORIO HORIZONTAL OU VERTICAL,VAZAO APROX.140M3/H,02 (DOIS) COMPRESSORES COM POTENCIA MEDIA DE APROX.20HP,CAPACIDADE DO RESERVATORIO DE APROX.1000 LITROS,INCL.FILTROS,SECADORES,PAINEL ELETRICO,CONFORME RDC-50 ANVISA/MINISTERIO DA SAUDE E ABNT NBR 12188.FORNEC.E ASSENT.</t>
  </si>
  <si>
    <t>CENTRAL DE AR COMPRIMIDO MEDICINAL,ISENTO DE OLEO,SISTEMA DUPLEX,COM RESERVATORIO HORIZONTAL OU VERTICAL,VAZAO APROX.220M3/H,02 (DOIS) COMPRESSORES COM POTENCIA MEDIA DE APROX.30HP,CAPACIDADE DO RESERVATORIO DE APROX.1000 LITROS,INCL.FILTROS,SECADORES,PAINEL ELETRICO,CONFORME RDC-50 ANVISA/MINISTERIO DA SAUDE E ABNT NBR 12188.FORNEC.E ASSENT.</t>
  </si>
  <si>
    <t>CENTRAL DE AR COMPRIMIDO MEDICINAL,ISENTO DE OLEO,SISTEMA DUPLEX,COM RESERVATORIO HORIZONTAL OU VERTICAL,VAZAO APROX.360M3/H,02 (DOIS) COMPRESSORES COM POTENCIA MEDIA DE APROX.50HP,CAPACIDADE DO RESERVATORIO DE APROX.1000 LITROS,INCL.FILTROS,SECADORES,PAINEL ELETRICO,CONFORME RDC-50 ANVISA/MINISTERIO DA SAUDE E ABNT NBR 12188.FORNEC.E ASSENT.</t>
  </si>
  <si>
    <t>CENTRAL DE VACUO MEDICINAL,ISENTO DE OLEO,SISTEMA DUPLEX,C/RESERVATORIO HORIZONTAL,VAZAO APROX.26M3/H,02 (DUAS) MOTO-BOMBAS DE VACUO POTENCIA MEDIA APROX.3HP,CAPAC.RESERVATORIO APROX.400 LITROS,INCL.FILTROS,SECADORES,PAINEL ELETRICO,CONFORME RDC-50 ANVISA/MINISTERIO DA SAUDE E ABNT NBR 12188.FORNECIMENTO E ASSENTAMENTO.</t>
  </si>
  <si>
    <t>CENTRAL DE VACUO MEDICINAL,ISENTO DE OLEO,SISTEMA DUPLEX,C/RESERVATORIO HORIZONTAL,VAZAO APROX.53M3/H,02 (DUAS) MOTO-BOMBAS VACUO POTENCIA MEDIA APROX.4HP,CAPACIDADE RESERVATORIO APROX.500 LITROS,INCL.FILTROS,SECADORES,PAINEL ELETRICO,CONFORME RDC-50 ANVISA/MINISTERIO DA SAUDE E ABNT NBR 12188 FORNECIMENTO E ASSENTAMENTO</t>
  </si>
  <si>
    <t>CENTRAL DE VACUO MEDICINAL,ISENTO DE OLEO,SISTEMA DUPLEX,C/RESERVATORIO HORIZONTAL,VAZAO APROX.92M3/H,02 (DUAS) MOTO-BOMBAS VACUO POTENCIA MEDIA APROX.5HP,CAPAC.RESERVATORIO APROX.500 LITROS,INCL.FILTROS,SECADORES,PAINEL ELETRICO,CONFORMERDC-50 ANVISA/MINISTERIO DA SAUDE E ABNT 12188.FORNECIMENTOE ASSENTAMENTO</t>
  </si>
  <si>
    <t>CENTRAL DE VACUO MEDICINAL,ISENTO DE OLEO,SISTEMA DUPLEX,C/RESERVATORIO HORIZONTAL,VAZAO APROX.118M3/H,02 (DUAS) MOTO-BOMBAS VACUO POTENCIA MEDIA APROX.8HP,CAPAC.RESERVATORIO APROX.500 LITROS,INCL.FILTROS,SECADORES,PAINEL ELETRICO,CONFORMERDC-50 ANVISA/MINISTERIO DA SAUDE E ABNT 12188.FORNECIMENTOE ASSENTAMENTO</t>
  </si>
  <si>
    <t>CENTRAL DE VACUO MEDICINAL,ISENTO DE OLEO,SISTEMA DUPLEX,C/RESERVATORIO HORIZONTAL,VAZAO APROX.160M3/H,02 (DUAS) MOTO-BOMBAS VACUO POTENCIA MEDIA APROX.15HP,CAPAC.RESERVATORIO APROX.1000 LITROS,INCL.FILTRO,SECADORES,PAINEL ELETRICO,CONFORME RDC-50 ANVISA/MINISTERIO DA SAUDE E ABNT 12188.FORNECIMENTO E ASSENTAMENTO</t>
  </si>
  <si>
    <t>PAINEL MODULAR GASES MEDIC.P/LEITO HOSPITALAR,COMPR.1,00M ALT.0,30M,3 MODULOS INDEP. CONTENDO 3 SAIDAS P/GASES,SENDO:1 SAIDA OXIG.,1 SAIDA P/AR COMPRIM. E 1 SAIDA VACUO,CONF.RDC-50 ANVISA/MINIST.DA SAUDE E ABNT NBR 12188,4 TOMADAS ELETR.110V,1 TOMADA ELETR.220V,1 CHAMADA ENFERMAGEM,1 LUMINARIA DESCANSO,1 INTERRUPTOR SIMPLES.FORNECIMENTO E INSTALACAO.</t>
  </si>
  <si>
    <t>AREIA INDUSTRIAL MEDIA,CONFORME ABNT NBR 7211,INCLUSIVE TRANSPORTE,PARA REGIAO METROPOLITANA DO RIO DE JANEIRO.FORNECIMENTO</t>
  </si>
  <si>
    <t>AREIA INDUSTRIAL FINA,CONFORME ABNT NBR 7211,INCLUSIVE TRANSPORTE,PARA REGIAO METROPOLITANA DO RIO DE JANEIRO.FORNECIMENTO</t>
  </si>
  <si>
    <t>AREIA INDUSTRIAL MEDIA PARA REGIAO METROPOLITANA DO RIO DE JANEIRO,CONFORME ABNT NBR 7211,EXCLUSIVE TRANSPORTE,INCLUSIVE CARGA NO CAMINHAO.FORNECIMENTO</t>
  </si>
  <si>
    <t>AREIA INDUSTRIAL FINA PARA REGIAO METROPOLITANA DO RIO DE JANEIRO,CONFORME ABNT NBR 7211,EXCLUSIVE TRANSPORTE,INCLUSIVECARGA NO CAMINHAO.FORNECIMENTO</t>
  </si>
  <si>
    <t>TAMPAO DE FERRO FUNDIDO DUCTIL (NODULAR),ARTICULADO,TIPO ESPECIAL,DN 600MM,CLASSE D400,CONFORME ABNT NBR 10160,DOTADO DE FURACAO PARA FIXACAO DO ARO DE ANEL DE CONCRETO E INSTALACAO DE CONECTORES PARA ATERRAMENTO,COM INSCRICAO RIOLUZ DISCRETA,EM ALTO RELEVO,CONFORME DESENHO EM-RIOLUZ-078 DESENHO: A4-1992-PD.FORNECIMENTO</t>
  </si>
  <si>
    <t>TAMPAO DE FERRO FUNDIDO DUCTIL (NODULAR),ARTICULADO,DN 300MM,CLASSE B125,CONFORME ABNT NBR 10160,CONFORME DESENHO A4-1200-PD,ESPECIFICACAO EM RIO LUZ Nº10.FORNECIMENTO</t>
  </si>
  <si>
    <t>TAMPAO DE FERRO FUNDIDO DUCTIL (NODULAR),ARTICULADO,DN 300MM,CLASSE B125,CONFORME ABNT NBR 10160,COM TRANCA,DOTADO DE FURACAO ROSQUEADA PARA INSTALACAO DE CONECTORES PARA ATERRAMENTO,COM INSCRICAO RIOLUZ EM ALTO RELEVO,DESENHO A4-1992-PD EM-RIOLUZ-10.FORNECIMENTO</t>
  </si>
  <si>
    <t>TAMPAO DE FERRO FUNDIDO DUCTIL (NODULAR),ARTICULADO,DN 600MM,CLASSE B125,CONFORME ABNT NBR 10160,COM TRANCA,DOTADO DE FURACAO ROSQUEADA PARA INSTALACAO DE CONECTORES PARA ATERRAMENTO,COM INSCRICAO RIOLUZ EM ALTO RELEVO,DESENHO A4-1992-PD EM-RIOLUZ-10.FORNECIMENTO</t>
  </si>
  <si>
    <t>13,80</t>
  </si>
  <si>
    <t>16,64</t>
  </si>
  <si>
    <t>25,28</t>
  </si>
  <si>
    <t>28,15</t>
  </si>
  <si>
    <t>31,06</t>
  </si>
  <si>
    <t>51,36</t>
  </si>
  <si>
    <t>57,73</t>
  </si>
  <si>
    <t>64,14</t>
  </si>
  <si>
    <t>70,55</t>
  </si>
  <si>
    <t>83,88</t>
  </si>
  <si>
    <t>8,39</t>
  </si>
  <si>
    <t>13,66</t>
  </si>
  <si>
    <t>15,43</t>
  </si>
  <si>
    <t>19,00</t>
  </si>
  <si>
    <t>35,27</t>
  </si>
  <si>
    <t>39,19</t>
  </si>
  <si>
    <t>51,49</t>
  </si>
  <si>
    <t>60,39</t>
  </si>
  <si>
    <t>67,60</t>
  </si>
  <si>
    <t>82,06</t>
  </si>
  <si>
    <t>96,52</t>
  </si>
  <si>
    <t>110,96</t>
  </si>
  <si>
    <t>125,40</t>
  </si>
  <si>
    <t>159,44</t>
  </si>
  <si>
    <t>50,25</t>
  </si>
  <si>
    <t>56,34</t>
  </si>
  <si>
    <t>80,70</t>
  </si>
  <si>
    <t>92,87</t>
  </si>
  <si>
    <t>105,03</t>
  </si>
  <si>
    <t>120,71</t>
  </si>
  <si>
    <t>133,24</t>
  </si>
  <si>
    <t>49,01</t>
  </si>
  <si>
    <t>150,11</t>
  </si>
  <si>
    <t>252,38</t>
  </si>
  <si>
    <t>404,05</t>
  </si>
  <si>
    <t>499,38</t>
  </si>
  <si>
    <t>646,32</t>
  </si>
  <si>
    <t>82,60</t>
  </si>
  <si>
    <t>131,87</t>
  </si>
  <si>
    <t>217,45</t>
  </si>
  <si>
    <t>308,06</t>
  </si>
  <si>
    <t>418,85</t>
  </si>
  <si>
    <t>490,12</t>
  </si>
  <si>
    <t>1.080,16</t>
  </si>
  <si>
    <t>50,79</t>
  </si>
  <si>
    <t>57,67</t>
  </si>
  <si>
    <t>64,54</t>
  </si>
  <si>
    <t>71,41</t>
  </si>
  <si>
    <t>78,28</t>
  </si>
  <si>
    <t>98,91</t>
  </si>
  <si>
    <t>4,30</t>
  </si>
  <si>
    <t>5,09</t>
  </si>
  <si>
    <t>5,88</t>
  </si>
  <si>
    <t>6,68</t>
  </si>
  <si>
    <t>8,85</t>
  </si>
  <si>
    <t>19,02</t>
  </si>
  <si>
    <t>191,00</t>
  </si>
  <si>
    <t>298,91</t>
  </si>
  <si>
    <t>3,30</t>
  </si>
  <si>
    <t>1.754,51</t>
  </si>
  <si>
    <t>32,07</t>
  </si>
  <si>
    <t>2.701,30</t>
  </si>
  <si>
    <t>47,91</t>
  </si>
  <si>
    <t>3.722,76</t>
  </si>
  <si>
    <t>71,25</t>
  </si>
  <si>
    <t>3,54</t>
  </si>
  <si>
    <t>2,04</t>
  </si>
  <si>
    <t>126,40</t>
  </si>
  <si>
    <t>140,15</t>
  </si>
  <si>
    <t>160,83</t>
  </si>
  <si>
    <t>181,46</t>
  </si>
  <si>
    <t>222,70</t>
  </si>
  <si>
    <t>172,38</t>
  </si>
  <si>
    <t>10,36</t>
  </si>
  <si>
    <t>181,80</t>
  </si>
  <si>
    <t>13,22</t>
  </si>
  <si>
    <t>316,49</t>
  </si>
  <si>
    <t>15,87</t>
  </si>
  <si>
    <t>386,84</t>
  </si>
  <si>
    <t>18,80</t>
  </si>
  <si>
    <t>503,58</t>
  </si>
  <si>
    <t>21,47</t>
  </si>
  <si>
    <t>524,09</t>
  </si>
  <si>
    <t>770,23</t>
  </si>
  <si>
    <t>27,04</t>
  </si>
  <si>
    <t>795,12</t>
  </si>
  <si>
    <t>29,99</t>
  </si>
  <si>
    <t>181,60</t>
  </si>
  <si>
    <t>19,58</t>
  </si>
  <si>
    <t>193,31</t>
  </si>
  <si>
    <t>24,73</t>
  </si>
  <si>
    <t>330,73</t>
  </si>
  <si>
    <t>403,53</t>
  </si>
  <si>
    <t>522,73</t>
  </si>
  <si>
    <t>545,81</t>
  </si>
  <si>
    <t>46,11</t>
  </si>
  <si>
    <t>794,66</t>
  </si>
  <si>
    <t>51,47</t>
  </si>
  <si>
    <t>821,96</t>
  </si>
  <si>
    <t>56,83</t>
  </si>
  <si>
    <t>152,68</t>
  </si>
  <si>
    <t>183,69</t>
  </si>
  <si>
    <t>266,24</t>
  </si>
  <si>
    <t>345,08</t>
  </si>
  <si>
    <t>414,67</t>
  </si>
  <si>
    <t>475,30</t>
  </si>
  <si>
    <t>500,07</t>
  </si>
  <si>
    <t>164,19</t>
  </si>
  <si>
    <t>197,92</t>
  </si>
  <si>
    <t>282,93</t>
  </si>
  <si>
    <t>364,48</t>
  </si>
  <si>
    <t>436,38</t>
  </si>
  <si>
    <t>499,42</t>
  </si>
  <si>
    <t>527,03</t>
  </si>
  <si>
    <t>72,37</t>
  </si>
  <si>
    <t>85,99</t>
  </si>
  <si>
    <t>99,41</t>
  </si>
  <si>
    <t>114,77</t>
  </si>
  <si>
    <t>130,72</t>
  </si>
  <si>
    <t>148,67</t>
  </si>
  <si>
    <t>710,87</t>
  </si>
  <si>
    <t>186,04</t>
  </si>
  <si>
    <t>1.010,78</t>
  </si>
  <si>
    <t>250,41</t>
  </si>
  <si>
    <t>55,49</t>
  </si>
  <si>
    <t>86,60</t>
  </si>
  <si>
    <t>102,68</t>
  </si>
  <si>
    <t>136,48</t>
  </si>
  <si>
    <t>154,84</t>
  </si>
  <si>
    <t>175,63</t>
  </si>
  <si>
    <t>742,70</t>
  </si>
  <si>
    <t>217,87</t>
  </si>
  <si>
    <t>1.049,98</t>
  </si>
  <si>
    <t>129,02</t>
  </si>
  <si>
    <t>138,03</t>
  </si>
  <si>
    <t>108,28</t>
  </si>
  <si>
    <t>132,55</t>
  </si>
  <si>
    <t>181,05</t>
  </si>
  <si>
    <t>117,29</t>
  </si>
  <si>
    <t>144,06</t>
  </si>
  <si>
    <t>195,28</t>
  </si>
  <si>
    <t>15,09</t>
  </si>
  <si>
    <t>17,91</t>
  </si>
  <si>
    <t>29,16</t>
  </si>
  <si>
    <t>2,94</t>
  </si>
  <si>
    <t>7,55</t>
  </si>
  <si>
    <t>11,78</t>
  </si>
  <si>
    <t>ASSENTAMENTO DE TUBO DE FERRO FUNDIDO PARA REDE DE ÁGUA, DN 80 MM, JUNTA FLANGEADA (NÃO INCLUI O FORNECIMENTO). AF_09/2021</t>
  </si>
  <si>
    <t>11,36</t>
  </si>
  <si>
    <t>ASSENTAMENTO DE TUBO DE FERRO FUNDIDO PARA REDE DE ÁGUA, DN 100 MM, JUNTA FLANGEADA (NÃO INCLUI O FORNECIMENTO). AF_09/2021</t>
  </si>
  <si>
    <t>13,60</t>
  </si>
  <si>
    <t>ASSENTAMENTO DE TUBO DE FERRO FUNDIDO PARA REDE DE ÁGUA, DN 150 MM, JUNTA FLANGEADA (NÃO INCLUI O FORNECIMENTO). AF_09/2021</t>
  </si>
  <si>
    <t>19,20</t>
  </si>
  <si>
    <t>ASSENTAMENTO DE TUBO DE FERRO FUNDIDO PARA REDE DE ÁGUA, DN 200 MM, JUNTA FLANGEADA (NÃO INCLUI O FORNECIMENTO). AF_09/2021</t>
  </si>
  <si>
    <t>ASSENTAMENTO DE TUBO DE FERRO FUNDIDO PARA REDE DE ÁGUA, DN 250 MM, JUNTA FLANGEADA (NÃO INCLUI O FORNECIMENTO). AF_09/2021</t>
  </si>
  <si>
    <t>ASSENTAMENTO DE TUBO DE FERRO FUNDIDO PARA REDE DE ÁGUA, DN 300 MM, JUNTA FLANGEADA (NÃO INCLUI O FORNECIMENTO). AF_09/2021</t>
  </si>
  <si>
    <t>43,55</t>
  </si>
  <si>
    <t>ASSENTAMENTO DE TUBO DE FERRO FUNDIDO PARA REDE DE ÁGUA, DN 350 MM, JUNTA FLANGEADA (NÃO INCLUI O FORNECIMENTO). AF_09/2021</t>
  </si>
  <si>
    <t>56,66</t>
  </si>
  <si>
    <t>ASSENTAMENTO DE TUBO DE FERRO FUNDIDO PARA REDE DE ÁGUA, DN 400 MM, JUNTA FLANGEADA (NÃO INCLUI O FORNECIMENTO). AF_09/2021</t>
  </si>
  <si>
    <t>62,29</t>
  </si>
  <si>
    <t>ASSENTAMENTO DE TUBO DE FERRO FUNDIDO PARA REDE DE ÁGUA, DN 450 MM, JUNTA FLANGEADA (NÃO INCLUI O FORNECIMENTO). AF_09/2021</t>
  </si>
  <si>
    <t>75,41</t>
  </si>
  <si>
    <t>ASSENTAMENTO DE TUBO DE FERRO FUNDIDO PARA REDE DE ÁGUA, DN 500 MM, JUNTA FLANGEADA (NÃO INCLUI O FORNECIMENTO). AF_09/2021</t>
  </si>
  <si>
    <t>ASSENTAMENTO DE TUBO DE FERRO FUNDIDO PARA REDE DE ÁGUA, DN 600 MM, JUNTA FLANGEADA (NÃO INCLUI O FORNECIMENTO). AF_09/2021</t>
  </si>
  <si>
    <t>92,24</t>
  </si>
  <si>
    <t>ASSENTAMENTO DE TUBO DE FERRO FUNDIDO PARA REDE DE ÁGUA, DN 700 MM, JUNTA FLANGEADA (NÃO INCLUI O FORNECIMENTO). AF_09/2021</t>
  </si>
  <si>
    <t>98,51</t>
  </si>
  <si>
    <t>ASSENTAMENTO DE TUBO DE FERRO FUNDIDO PARA REDE DE ÁGUA, DN 800 MM, JUNTA FLANGEADA (NÃO INCLUI O FORNECIMENTO). AF_09/2021</t>
  </si>
  <si>
    <t>108,54</t>
  </si>
  <si>
    <t>ASSENTAMENTO DE TUBO DE FERRO FUNDIDO PARA REDE DE ÁGUA, DN 900 MM, JUNTA FLANGEADA (NÃO INCLUI O FORNECIMENTO). AF_09/2021</t>
  </si>
  <si>
    <t>ASSENTAMENTO DE TUBO DE FERRO FUNDIDO PARA REDE DE ÁGUA, DN 1000 MM, JUNTA FLANGEADA (NÃO INCLUI O FORNECIMENTO). AF_09/2021</t>
  </si>
  <si>
    <t>135,03</t>
  </si>
  <si>
    <t>ASSENTAMENTO DE TUBO DE FERRO FUNDIDO PARA REDE DE ÁGUA, DN 1200 MM, JUNTA FLANGEADA (NÃO INCLUI O FORNECIMENTO). AF_09/2021</t>
  </si>
  <si>
    <t>161,54</t>
  </si>
  <si>
    <t>ASSENTAMENTO DE CONEXÃO COM 2 ACESSOS, FERRO FUNDIDO PARA REDE DE ÁGUA, DN  80 MM, JUNTA FLANGEADA (NÃO INCLUI O FORNECIMENTO). AF_09/2021</t>
  </si>
  <si>
    <t>ASSENTAMENTO DE CONEXÃO COM 2 ACESSOS, FERRO FUNDIDO PARA REDE DE ÁGUA, DN  100 MM, JUNTA FLANGEADA (NÃO INCLUI O FORNECIMENTO). AF_09/2021</t>
  </si>
  <si>
    <t>55,65</t>
  </si>
  <si>
    <t>ASSENTAMENTO DE CONEXÃO COM 2 ACESSOS, FERRO FUNDIDO PARA REDE DE ÁGUA, DN  150 MM, JUNTA FLANGEADA (NÃO INCLUI O FORNECIMENTO). AF_09/2021</t>
  </si>
  <si>
    <t>78,87</t>
  </si>
  <si>
    <t>ASSENTAMENTO DE CONEXÃO COM 2 ACESSOS, FERRO FUNDIDO PARA REDE DE ÁGUA, DN  200 MM, JUNTA FLANGEADA (NÃO INCLUI O FORNECIMENTO). AF_09/2021</t>
  </si>
  <si>
    <t>102,10</t>
  </si>
  <si>
    <t>ASSENTAMENTO DE CONEXÃO COM 2 ACESSOS, FERRO FUNDIDO PARA REDE DE ÁGUA, DN  250 MM, JUNTA FLANGEADA (NÃO INCLUI O FORNECIMENTO). AF_09/2021</t>
  </si>
  <si>
    <t>168,95</t>
  </si>
  <si>
    <t>ASSENTAMENTO DE CONEXÃO COM 2 ACESSOS, FERRO FUNDIDO PARA REDE DE ÁGUA, DN  300 MM, JUNTA FLANGEADA (NÃO INCLUI O FORNECIMENTO). AF_09/2021</t>
  </si>
  <si>
    <t>192,17</t>
  </si>
  <si>
    <t>ASSENTAMENTO DE CONEXÃO COM 2 ACESSOS, FERRO FUNDIDO PARA REDE DE ÁGUA, DN  350 MM, JUNTA FLANGEADA (NÃO INCLUI O FORNECIMENTO). AF_09/2021</t>
  </si>
  <si>
    <t>259,02</t>
  </si>
  <si>
    <t>ASSENTAMENTO DE CONEXÃO COM 2 ACESSOS, FERRO FUNDIDO PARA REDE DE ÁGUA, DN  400 MM, JUNTA FLANGEADA (NÃO INCLUI O FORNECIMENTO). AF_09/2021</t>
  </si>
  <si>
    <t>282,24</t>
  </si>
  <si>
    <t>ASSENTAMENTO DE CONEXÃO COM 2 ACESSOS, FERRO FUNDIDO PARA REDE DE ÁGUA, DN  450 MM, JUNTA FLANGEADA (NÃO INCLUI O FORNECIMENTO). AF_09/2021</t>
  </si>
  <si>
    <t>349,10</t>
  </si>
  <si>
    <t>ASSENTAMENTO DE CONEXÃO COM 2 ACESSOS, FERRO FUNDIDO PARA REDE DE ÁGUA, DN  500 MM, JUNTA FLANGEADA (NÃO INCLUI O FORNECIMENTO). AF_09/2021</t>
  </si>
  <si>
    <t>372,31</t>
  </si>
  <si>
    <t>ASSENTAMENTO DE CONEXÃO COM 2 ACESSOS, FERRO FUNDIDO PARA REDE DE ÁGUA, DN  600 MM, JUNTA FLANGEADA (NÃO INCLUI O FORNECIMENTO). AF_09/2021</t>
  </si>
  <si>
    <t>418,75</t>
  </si>
  <si>
    <t>ASSENTAMENTO DE CONEXÃO COM 2 ACESSOS, FERRO FUNDIDO PARA REDE DE ÁGUA, DN  700 MM, JUNTA FLANGEADA (NÃO INCLUI O FORNECIMENTO). AF_09/2021</t>
  </si>
  <si>
    <t>508,83</t>
  </si>
  <si>
    <t>ASSENTAMENTO DE CONEXÃO COM 2 ACESSOS, FERRO FUNDIDO PARA REDE DE ÁGUA, DN  800 MM, JUNTA FLANGEADA (NÃO INCLUI O FORNECIMENTO). AF_09/2021</t>
  </si>
  <si>
    <t>555,28</t>
  </si>
  <si>
    <t>ASSENTAMENTO DE CONEXÃO COM 2 ACESSOS, FERRO FUNDIDO PARA REDE DE ÁGUA, DN  900 MM, JUNTA FLANGEADA (NÃO INCLUI O FORNECIMENTO). AF_09/2021</t>
  </si>
  <si>
    <t>645,35</t>
  </si>
  <si>
    <t>ASSENTAMENTO DE CONEXÃO COM 2 ACESSOS, FERRO FUNDIDO PARA REDE DE ÁGUA, DN  1000 MM, JUNTA FLANGEADA (NÃO INCLUI O FORNECIMENTO). AF_09/2021</t>
  </si>
  <si>
    <t>691,80</t>
  </si>
  <si>
    <t>ASSENTAMENTO DE CONEXÃO COM 2 ACESSOS, FERRO FUNDIDO PARA REDE DE ÁGUA, DN  1200 MM, JUNTA FLANGEADA (NÃO INCLUI O FORNECIMENTO). AF_09/2021</t>
  </si>
  <si>
    <t>828,30</t>
  </si>
  <si>
    <t>ASSENTAMENTO DE CONEXÃO COM 3 ACESSOS, FERRO FUNDIDO PARA REDE DE ÁGUA, DN  80 MM, JUNTA FLANGEADA (NÃO INCLUI O FORNECIMENTO). AF_09/2021</t>
  </si>
  <si>
    <t>61,39</t>
  </si>
  <si>
    <t>ASSENTAMENTO DE CONEXÃO COM 3 ACESSOS, FERRO FUNDIDO PARA REDE DE ÁGUA, DN  100 MM, JUNTA FLANGEADA (NÃO INCLUI O FORNECIMENTO). AF_09/2021</t>
  </si>
  <si>
    <t>75,33</t>
  </si>
  <si>
    <t>ASSENTAMENTO DE CONEXÃO COM 3 ACESSOS, FERRO FUNDIDO PARA REDE DE ÁGUA, DN  150 MM, JUNTA FLANGEADA (NÃO INCLUI O FORNECIMENTO). AF_09/2021</t>
  </si>
  <si>
    <t>110,17</t>
  </si>
  <si>
    <t>ASSENTAMENTO DE CONEXÃO COM 3 ACESSOS, FERRO FUNDIDO PARA REDE DE ÁGUA, DN  200 MM, JUNTA FLANGEADA (NÃO INCLUI O FORNECIMENTO). AF_09/2021</t>
  </si>
  <si>
    <t>144,98</t>
  </si>
  <si>
    <t>ASSENTAMENTO DE CONEXÃO COM 3 ACESSOS, FERRO FUNDIDO PARA REDE DE ÁGUA, DN  250 MM, JUNTA FLANGEADA (NÃO INCLUI O FORNECIMENTO). AF_09/2021</t>
  </si>
  <si>
    <t>ASSENTAMENTO DE CONEXÃO COM 3 ACESSOS, FERRO FUNDIDO PARA REDE DE ÁGUA, DN  300 MM, JUNTA FLANGEADA (NÃO INCLUI O FORNECIMENTO). AF_09/2021</t>
  </si>
  <si>
    <t>280,10</t>
  </si>
  <si>
    <t>ASSENTAMENTO DE CONEXÃO COM 3 ACESSOS, FERRO FUNDIDO PARA REDE DE ÁGUA, DN  350 MM, JUNTA FLANGEADA (NÃO INCLUI O FORNECIMENTO). AF_09/2021</t>
  </si>
  <si>
    <t>380,39</t>
  </si>
  <si>
    <t>ASSENTAMENTO DE CONEXÃO COM 3 ACESSOS, FERRO FUNDIDO PARA REDE DE ÁGUA, DN  400 MM, JUNTA FLANGEADA (NÃO INCLUI O FORNECIMENTO). AF_09/2021</t>
  </si>
  <si>
    <t>415,21</t>
  </si>
  <si>
    <t>ASSENTAMENTO DE CONEXÃO COM 3 ACESSOS, FERRO FUNDIDO PARA REDE DE ÁGUA, DN  450 MM, JUNTA FLANGEADA (NÃO INCLUI O FORNECIMENTO). AF_09/2021</t>
  </si>
  <si>
    <t>515,51</t>
  </si>
  <si>
    <t>ASSENTAMENTO DE CONEXÃO COM 3 ACESSOS, FERRO FUNDIDO PARA REDE DE ÁGUA, DN  500 MM, JUNTA FLANGEADA (NÃO INCLUI O FORNECIMENTO). AF_09/2021</t>
  </si>
  <si>
    <t>550,32</t>
  </si>
  <si>
    <t>ASSENTAMENTO DE CONEXÃO COM 3 ACESSOS, FERRO FUNDIDO PARA REDE DE ÁGUA, DN  600 MM, JUNTA FLANGEADA (NÃO INCLUI O FORNECIMENTO). AF_09/2021</t>
  </si>
  <si>
    <t>619,99</t>
  </si>
  <si>
    <t>ASSENTAMENTO DE CONEXÃO COM 3 ACESSOS, FERRO FUNDIDO PARA REDE DE ÁGUA, DN  700 MM, JUNTA FLANGEADA (NÃO INCLUI O FORNECIMENTO). AF_09/2021</t>
  </si>
  <si>
    <t>755,10</t>
  </si>
  <si>
    <t>ASSENTAMENTO DE CONEXÃO COM 3 ACESSOS, FERRO FUNDIDO PARA REDE DE ÁGUA, DN  800 MM, JUNTA FLANGEADA (NÃO INCLUI O FORNECIMENTO). AF_09/2021</t>
  </si>
  <si>
    <t>824,76</t>
  </si>
  <si>
    <t>ASSENTAMENTO DE CONEXÃO COM 3 ACESSOS, FERRO FUNDIDO PARA REDE DE ÁGUA, DN  900 MM, JUNTA FLANGEADA (NÃO INCLUI O FORNECIMENTO). AF_09/2021</t>
  </si>
  <si>
    <t>959,87</t>
  </si>
  <si>
    <t>ASSENTAMENTO DE CONEXÃO COM 3 ACESSOS, FERRO FUNDIDO PARA REDE DE ÁGUA, DN  1000 MM, JUNTA FLANGEADA (NÃO INCLUI O FORNECIMENTO). AF_09/2021</t>
  </si>
  <si>
    <t>1.029,53</t>
  </si>
  <si>
    <t>ASSENTAMENTO DE CONEXÃO COM 3 ACESSOS, FERRO FUNDIDO PARA REDE DE ÁGUA, DN  1200 MM, JUNTA FLANGEADA (NÃO INCLUI O FORNECIMENTO). AF_09/2021</t>
  </si>
  <si>
    <t>1.234,32</t>
  </si>
  <si>
    <t>ASSENTAMENTO DE CONEXÃO COM 1 ACESSO, FERRO FUNDIDO PARA REDE DE ÁGUA, DN  80 MM, JUNTA FLANGEADA (NÃO INCLUI O FORNECIMENTO). AF_09/2021</t>
  </si>
  <si>
    <t>31,35</t>
  </si>
  <si>
    <t>ASSENTAMENTO DE CONEXÃO COM 1 ACESSO, FERRO FUNDIDO PARA REDE DE ÁGUA, DN  100 MM, JUNTA FLANGEADA (NÃO INCLUI O FORNECIMENTO). AF_09/2021</t>
  </si>
  <si>
    <t>35,98</t>
  </si>
  <si>
    <t>ASSENTAMENTO DE CONEXÃO COM 1 ACESSO, FERRO FUNDIDO PARA REDE DE ÁGUA, DN  150 MM, JUNTA FLANGEADA (NÃO INCLUI O FORNECIMENTO). AF_09/2021</t>
  </si>
  <si>
    <t>ASSENTAMENTO DE CONEXÃO COM 1 ACESSO, FERRO FUNDIDO PARA REDE DE ÁGUA, DN  200 MM, JUNTA FLANGEADA (NÃO INCLUI O FORNECIMENTO). AF_09/2021</t>
  </si>
  <si>
    <t>59,20</t>
  </si>
  <si>
    <t>ASSENTAMENTO DE CONEXÃO COM 1 ACESSO, FERRO FUNDIDO PARA REDE DE ÁGUA, DN  250 MM, JUNTA FLANGEADA (NÃO INCLUI O FORNECIMENTO). AF_09/2021</t>
  </si>
  <si>
    <t>ASSENTAMENTO DE CONEXÃO COM 1 ACESSO, FERRO FUNDIDO PARA REDE DE ÁGUA, DN  300 MM, JUNTA FLANGEADA (NÃO INCLUI O FORNECIMENTO). AF_09/2021</t>
  </si>
  <si>
    <t>104,23</t>
  </si>
  <si>
    <t>ASSENTAMENTO DE CONEXÃO COM 1 ACESSO, FERRO FUNDIDO PARA REDE DE ÁGUA, DN  350 MM, JUNTA FLANGEADA (NÃO INCLUI O FORNECIMENTO). AF_09/2021</t>
  </si>
  <si>
    <t>137,68</t>
  </si>
  <si>
    <t>ASSENTAMENTO DE CONEXÃO COM 1 ACESSO, FERRO FUNDIDO PARA REDE DE ÁGUA, DN  400 MM, JUNTA FLANGEADA (NÃO INCLUI O FORNECIMENTO). AF_09/2021</t>
  </si>
  <si>
    <t>149,27</t>
  </si>
  <si>
    <t>ASSENTAMENTO DE CONEXÃO COM 1 ACESSO, FERRO FUNDIDO PARA REDE DE ÁGUA, DN  450 MM, JUNTA FLANGEADA (NÃO INCLUI O FORNECIMENTO). AF_09/2021</t>
  </si>
  <si>
    <t>182,71</t>
  </si>
  <si>
    <t>ASSENTAMENTO DE CONEXÃO COM 1 ACESSO, FERRO FUNDIDO PARA REDE DE ÁGUA, DN  500 MM, JUNTA FLANGEADA (NÃO INCLUI O FORNECIMENTO). AF_09/2021</t>
  </si>
  <si>
    <t>194,31</t>
  </si>
  <si>
    <t>ASSENTAMENTO DE CONEXÃO COM 1 ACESSO, FERRO FUNDIDO PARA REDE DE ÁGUA, DN  600 MM, JUNTA FLANGEADA (NÃO INCLUI O FORNECIMENTO). AF_09/2021</t>
  </si>
  <si>
    <t>217,53</t>
  </si>
  <si>
    <t>ASSENTAMENTO DE CONEXÃO COM 1 ACESSO, FERRO FUNDIDO PARA REDE DE ÁGUA, DN  700 MM, JUNTA FLANGEADA (NÃO INCLUI O FORNECIMENTO). AF_09/2021</t>
  </si>
  <si>
    <t>262,56</t>
  </si>
  <si>
    <t>ASSENTAMENTO DE CONEXÃO COM 1 ACESSO, FERRO FUNDIDO PARA REDE DE ÁGUA, DN  800 MM, JUNTA FLANGEADA (NÃO INCLUI O FORNECIMENTO). AF_09/2021</t>
  </si>
  <si>
    <t>285,78</t>
  </si>
  <si>
    <t>ASSENTAMENTO DE CONEXÃO COM 1 ACESSO, FERRO FUNDIDO PARA REDE DE ÁGUA, DN  900 MM, JUNTA FLANGEADA (NÃO INCLUI O FORNECIMENTO). AF_09/2021</t>
  </si>
  <si>
    <t>330,78</t>
  </si>
  <si>
    <t>ASSENTAMENTO DE CONEXÃO COM 1 ACESSO, FERRO FUNDIDO PARA REDE DE ÁGUA, DN  1000 MM, JUNTA FLANGEADA (NÃO INCLUI O FORNECIMENTO). AF_09/2021</t>
  </si>
  <si>
    <t>354,04</t>
  </si>
  <si>
    <t>ASSENTAMENTO DE CONEXÃO COM 1 ACESSO, FERRO FUNDIDO PARA REDE DE ÁGUA, DN  1200 MM, JUNTA FLANGEADA (NÃO INCLUI O FORNECIMENTO). AF_09/2021</t>
  </si>
  <si>
    <t>422,30</t>
  </si>
  <si>
    <t>TUBO PEAD LISO PARA REDE DE ÁGUA OU ESGOTO, DIÂMETRO DE 20 MM, JUNTA SOLDADA (NÃO INCLUI A EXECUÇÃO DE SOLDA) - FORNECIMENTO E ASSENTAMENTO. AF_12/2021</t>
  </si>
  <si>
    <t>5,98</t>
  </si>
  <si>
    <t>TUBO PEAD LISO PARA REDE DE ÁGUA OU ESGOTO, DIÂMETRO DE 32 MM, JUNTA SOLDADA (NÃO INCLUI A EXECUÇÃO DE SOLDA) - FORNECIMENTO E ASSENTAMENTO. AF_12/2021</t>
  </si>
  <si>
    <t>11,70</t>
  </si>
  <si>
    <t>TUBO PEAD LISO PARA REDE DE ÁGUA OU ESGOTO, DIÂMETRO DE 110 MM, JUNTA SOLDADA (NÃO INCLUI A EXECUÇÃO DE SOLDA) - FORNECIMENTO E ASSENTAMENTO. AF_12/2021</t>
  </si>
  <si>
    <t>139,03</t>
  </si>
  <si>
    <t>TUBO PEAD LISO PARA REDE DE ÁGUA OU ESGOTO, DIÂMETRO DE 160 MM, JUNTA SOLDADA (NÃO INCLUI A EXECUÇÃO DE SOLDA) - FORNECIMENTO E ASSENTAMENTO. AF_12/2021</t>
  </si>
  <si>
    <t>1.320,51</t>
  </si>
  <si>
    <t>TUBO PEAD LISO PARA REDE DE ÁGUA OU ESGOTO, DIÂMETRO DE 200 MM, JUNTA SOLDADA (NÃO INCLUI A EXECUÇÃO DE SOLDA) - FORNECIMENTO E ASSENTAMENTO. AF_12/2021</t>
  </si>
  <si>
    <t>TUBO PEAD LISO PARA REDE DE ÁGUA OU ESGOTO, DIÂMETRO DE 315 MM, JUNTA SOLDADA (NÃO INCLUI A EXECUÇÃO DE SOLDA) - FORNECIMENTO E ASSENTAMENTO. AF_12/2021</t>
  </si>
  <si>
    <t>1.133,15</t>
  </si>
  <si>
    <t>TUBO PEAD LISO PARA REDE DE ÁGUA OU ESGOTO, DIÂMETRO DE 400 MM, JUNTA SOLDADA (NÃO INCLUI A EXECUÇÃO DE SOLDA) - FORNECIMENTO E ASSENTAMENTO. AF_12/2021</t>
  </si>
  <si>
    <t>1.826,84</t>
  </si>
  <si>
    <t>TUBO PEAD LISO PARA REDE DE ÁGUA OU ESGOTO, DIÂMETRO DE 500 MM, JUNTA SOLDADA (NÃO INCLUI A EXECUÇÃO DE SOLDA) - FORNECIMENTO E ASSENTAMENTO. AF_12/2021</t>
  </si>
  <si>
    <t>3.205,16</t>
  </si>
  <si>
    <t>TUBO PEAD LISO PARA REDE DE ÁGUA OU ESGOTO, DIÂMETRO DE 630 MM, JUNTA SOLDADA (NÃO INCLUI A EXECUÇÃO DE SOLDA) - FORNECIMENTO E ASSENTAMENTO. AF_12/2021</t>
  </si>
  <si>
    <t>4.766,65</t>
  </si>
  <si>
    <t>TUBO PEAD LISO PARA REDE DE ÁGUA OU ESGOTO, DIÂMETRO DE 800 MM, JUNTA SOLDADA (NÃO INCLUI A EXECUÇÃO DE SOLDA) - FORNECIMENTO E ASSENTAMENTO. AF_12/2021</t>
  </si>
  <si>
    <t>3.137,59</t>
  </si>
  <si>
    <t>TUBO PEAD LISO PARA REDE DE ÁGUA OU ESGOTO, DIÂMETRO DE 900 MM, JUNTA SOLDADA (NÃO INCLUI A EXECUÇÃO DE SOLDA) - FORNECIMENTO E ASSENTAMENTO. AF_12/2021</t>
  </si>
  <si>
    <t>5.130,52</t>
  </si>
  <si>
    <t>TUBO PEAD LISO PARA REDE DE ÁGUA OU ESGOTO, DIÂMETRO DE 1000 MM, JUNTA SOLDADA (NÃO INCLUI A EXECUÇÃO DE SOLDA) - FORNECIMENTO E ASSENTAMENTO. AF_12/2021</t>
  </si>
  <si>
    <t>5.658,47</t>
  </si>
  <si>
    <t>TUBO PEAD LISO PARA REDE DE ÁGUA OU ESGOTO, DIÂMETRO DE 1200 MM, JUNTA SOLDADA (NÃO INCLUI A EXECUÇÃO DE SOLDA) - FORNECIMENTO E ASSENTAMENTO. AF_12/2021</t>
  </si>
  <si>
    <t>4.190,56</t>
  </si>
  <si>
    <t>TUBO PEAD LISO PARA REDE DE ÁGUA OU ESGOTO, DIÂMETRO DE 1400 MM, JUNTA SOLDADA (NÃO INCLUI A EXECUÇÃO DE SOLDA) - FORNECIMENTO E ASSENTAMENTO. AF_12/2021</t>
  </si>
  <si>
    <t>2.080,14</t>
  </si>
  <si>
    <t>TUBO PEAD LISO PARA REDE DE ÁGUA OU ESGOTO, DIÂMETRO DE 1600 MM, JUNTA SOLDADA (NÃO INCLUI A EXECUÇÃO DE SOLDA) - FORNECIMENTO E ASSENTAMENTO. AF_12/2021</t>
  </si>
  <si>
    <t>1.402,40</t>
  </si>
  <si>
    <t>ASSENTAMENTO DE CONEXÃO COM 2 ACESSOS, EM PEAD LISO PARA REDE DE ÁGUA OU ESGOTO, DIÂMETRO DE 20 MM, JUNTA SOLDADA (NÃO INCLUI O FORNECIMENTO E EXECUÇÃO DE SOLDA). AF_12/2021</t>
  </si>
  <si>
    <t>4,72</t>
  </si>
  <si>
    <t>ASSENTAMENTO DE CONEXÃO COM 2 ACESSOS, EM PEAD LISO PARA REDE DE ÁGUA OU ESGOTO, DIÂMETRO DE 32 MM, JUNTA SOLDADA (NÃO INCLUI O FORNECIMENTO E EXECUÇÃO DE SOLDA). AF_12/2021</t>
  </si>
  <si>
    <t>ASSENTAMENTO DE CONEXÃO COM 2 ACESSOS, EM PEAD LISO PARA REDE DE ÁGUA OU ESGOTO, DIÂMETRO DE 63 MM, JUNTA SOLDADA (NÃO INCLUI O FORNECIMENTO E EXECUÇÃO DE SOLDA). AF_12/2021</t>
  </si>
  <si>
    <t>ASSENTAMENTO DE CONEXÃO COM 2 ACESSOS, EM PEAD LISO PARA REDE DE ÁGUA OU ESGOTO, DIÂMETRO DE 90 MM, JUNTA SOLDADA (NÃO INCLUI O FORNECIMENTO E EXECUÇÃO DE SOLDA). AF_12/2021</t>
  </si>
  <si>
    <t>21,27</t>
  </si>
  <si>
    <t>ASSENTAMENTO DE CONEXÃO COM 2 ACESSOS, EM PEAD LISO PARA REDE DE ÁGUA OU ESGOTO, DIÂMETRO DE 110 MM, JUNTA SOLDADA (NÃO INCLUI O FORNECIMENTO E EXECUÇÃO DE SOLDA). AF_12/2021</t>
  </si>
  <si>
    <t>26,00</t>
  </si>
  <si>
    <t>ASSENTAMENTO DE CONEXÃO COM 2 ACESSOS, EM PEAD LISO PARA REDE DE ÁGUA OU ESGOTO, DIÂMETRO DE 160 MM, JUNTA SOLDADA (NÃO INCLUI O FORNECIMENTO E EXECUÇÃO DE SOLDA). AF_12/2021</t>
  </si>
  <si>
    <t>ASSENTAMENTO DE CONEXÃO COM 2 ACESSOS, EM PEAD LISO PARA REDE DE ÁGUA OU ESGOTO, DIÂMETRO DE 180 MM, JUNTA SOLDADA (NÃO INCLUI O FORNECIMENTO E EXECUÇÃO DE SOLDA). AF_12/2021</t>
  </si>
  <si>
    <t>ASSENTAMENTO DE CONEXÃO COM 2 ACESSOS, EM PEAD LISO PARA REDE DE ÁGUA OU ESGOTO, DIÂMETRO DE 200 MM, JUNTA SOLDADA (NÃO INCLUI O FORNECIMENTO E EXECUÇÃO DE SOLDA). AF_12/2021</t>
  </si>
  <si>
    <t>47,29</t>
  </si>
  <si>
    <t>ASSENTAMENTO DE CONEXÃO COM 2 ACESSOS, EM PEAD LISO PARA REDE DE ÁGUA OU ESGOTO, DIÂMETRO DE 225 MM, JUNTA SOLDADA (NÃO INCLUI O FORNECIMENTO E EXECUÇÃO DE SOLDA). AF_12/2021</t>
  </si>
  <si>
    <t>53,20</t>
  </si>
  <si>
    <t>ASSENTAMENTO DE CONEXÃO COM 2 ACESSOS, EM PEAD LISO PARA REDE DE ÁGUA OU ESGOTO, DIÂMETRO DE 250 MM, JUNTA SOLDADA (NÃO INCLUI O FORNECIMENTO E EXECUÇÃO DE SOLDA). AF_12/2021</t>
  </si>
  <si>
    <t>59,11</t>
  </si>
  <si>
    <t>ASSENTAMENTO DE CONEXÃO COM 2 ACESSOS, EM PEAD LISO PARA REDE DE ÁGUA OU ESGOTO, DIÂMETRO DE 280 MM, JUNTA SOLDADA (NÃO INCLUI O FORNECIMENTO E EXECUÇÃO DE SOLDA). AF_12/2021</t>
  </si>
  <si>
    <t>66,20</t>
  </si>
  <si>
    <t>ASSENTAMENTO DE CONEXÃO COM 2 ACESSOS, EM PEAD LISO PARA REDE DE ÁGUA OU ESGOTO, DIÂMETRO DE 315 MM, JUNTA SOLDADA (NÃO INCLUI O FORNECIMENTO E EXECUÇÃO DE SOLDA). AF_12/2021</t>
  </si>
  <si>
    <t>74,48</t>
  </si>
  <si>
    <t>ASSENTAMENTO DE CONEXÃO COM 2 ACESSOS, EM PEAD LISO PARA REDE DE ÁGUA OU ESGOTO, DIÂMETRO DE 355 MM, JUNTA SOLDADA (NÃO INCLUI O FORNECIMENTO E EXECUÇÃO DE SOLDA). AF_12/2021</t>
  </si>
  <si>
    <t>83,94</t>
  </si>
  <si>
    <t>ASSENTAMENTO DE CONEXÃO COM 2 ACESSOS, EM PEAD LISO PARA REDE DE ÁGUA OU ESGOTO, DIÂMETRO DE 400 MM, JUNTA SOLDADA (NÃO INCLUI O FORNECIMENTO E EXECUÇÃO DE SOLDA). AF_12/2021</t>
  </si>
  <si>
    <t>94,59</t>
  </si>
  <si>
    <t>ASSENTAMENTO DE CONEXÃO COM 3 ACESSOS, EM PEAD LISO PARA REDE DE ÁGUA OU ESGOTO, DIÂMETRO DE 20 MM, JUNTA SOLDADA (NÃO INCLUI O FORNECIMENTO E EXECUÇÃO DE SOLDA). AF_12/2021</t>
  </si>
  <si>
    <t>ASSENTAMENTO DE CONEXÃO COM 3 ACESSOS, EM PEAD LISO PARA REDE DE ÁGUA OU ESGOTO, DIÂMETRO DE 32 MM, JUNTA SOLDADA (NÃO INCLUI O FORNECIMENTO E EXECUÇÃO DE SOLDA). AF_12/2021</t>
  </si>
  <si>
    <t>ASSENTAMENTO DE CONEXÃO COM 3 ACESSOS, EM PEAD LISO PARA REDE DE ÁGUA OU ESGOTO, DIÂMETRO DE 63 MM, JUNTA SOLDADA (NÃO INCLUI O FORNECIMENTO E EXECUÇÃO DE SOLDA). AF_12/2021</t>
  </si>
  <si>
    <t>ASSENTAMENTO DE CONEXÃO COM 3 ACESSOS, EM PEAD LISO PARA REDE DE ÁGUA OU ESGOTO, DIÂMETRO DE 90 MM, JUNTA SOLDADA (NÃO INCLUI O FORNECIMENTO E EXECUÇÃO DE SOLDA). AF_12/2021</t>
  </si>
  <si>
    <t>ASSENTAMENTO DE CONEXÃO COM 3 ACESSOS, EM PEAD LISO PARA REDE DE ÁGUA OU ESGOTO, DIÂMETRO DE 110 MM, JUNTA SOLDADA (NÃO INCLUI O FORNECIMENTO E EXECUÇÃO DE SOLDA). AF_12/2021</t>
  </si>
  <si>
    <t>ASSENTAMENTO DE CONEXÃO COM 3 ACESSOS, EM PEAD LISO PARA REDE DE ÁGUA OU ESGOTO, DIÂMETRO DE 160 MM, JUNTA SOLDADA (NÃO INCLUI O FORNECIMENTO E EXECUÇÃO DE SOLDA). AF_12/2021</t>
  </si>
  <si>
    <t>75,67</t>
  </si>
  <si>
    <t>ASSENTAMENTO DE CONEXÃO COM 3 ACESSOS, EM PEAD LISO PARA REDE DE ÁGUA OU ESGOTO, DIÂMETRO DE 180 MM, JUNTA SOLDADA (NÃO INCLUI O FORNECIMENTO E EXECUÇÃO DE SOLDA). AF_12/2021</t>
  </si>
  <si>
    <t>85,13</t>
  </si>
  <si>
    <t>ASSENTAMENTO DE CONEXÃO COM 3 ACESSOS, EM PEAD LISO PARA REDE DE ÁGUA OU ESGOTO, DIÂMETRO DE 200 MM, JUNTA SOLDADA (NÃO INCLUI O FORNECIMENTO E EXECUÇÃO DE SOLDA). AF_12/2021</t>
  </si>
  <si>
    <t>ASSENTAMENTO DE CONEXÃO COM 3 ACESSOS, EM PEAD LISO PARA REDE DE ÁGUA OU ESGOTO, DIÂMETRO DE 225 MM, JUNTA SOLDADA (NÃO INCLUI O FORNECIMENTO E EXECUÇÃO DE SOLDA). AF_12/2021</t>
  </si>
  <si>
    <t>ASSENTAMENTO DE CONEXÃO COM 3 ACESSOS, EM PEAD LISO PARA REDE DE ÁGUA OU ESGOTO, DIÂMETRO DE 250 MM, JUNTA SOLDADA (NÃO INCLUI O FORNECIMENTO E EXECUÇÃO DE SOLDA). AF_12/2021</t>
  </si>
  <si>
    <t>118,24</t>
  </si>
  <si>
    <t>ASSENTAMENTO DE CONEXÃO COM 3 ACESSOS, EM PEAD LISO PARA REDE DE ÁGUA OU ESGOTO, DIÂMETRO DE 280 MM, JUNTA SOLDADA (NÃO INCLUI O FORNECIMENTO E EXECUÇÃO DE SOLDA). AF_12/2021</t>
  </si>
  <si>
    <t>132,42</t>
  </si>
  <si>
    <t>ASSENTAMENTO DE CONEXÃO COM 3 ACESSOS, EM PEAD LISO PARA REDE DE ÁGUA OU ESGOTO, DIÂMETRO DE 315 MM, JUNTA SOLDADA (NÃO INCLUI O FORNECIMENTO E EXECUÇÃO DE SOLDA). AF_12/2021</t>
  </si>
  <si>
    <t>148,98</t>
  </si>
  <si>
    <t>ASSENTAMENTO DE CONEXÃO COM 3 ACESSOS, EM PEAD LISO PARA REDE DE ÁGUA OU ESGOTO, DIÂMETRO DE 355 MM, JUNTA SOLDADA (NÃO INCLUI O FORNECIMENTO E EXECUÇÃO DE SOLDA). AF_12/2021</t>
  </si>
  <si>
    <t>167,90</t>
  </si>
  <si>
    <t>ASSENTAMENTO DE CONEXÃO COM 3 ACESSOS, EM PEAD LISO PARA REDE DE ÁGUA OU ESGOTO, DIÂMETRO DE 400 MM, JUNTA SOLDADA (NÃO INCLUI O FORNECIMENTO E EXECUÇÃO DE SOLDA). AF_12/2021</t>
  </si>
  <si>
    <t>189,18</t>
  </si>
  <si>
    <t>LUVA, EM PEAD LISO PARA REDE DE ÁGUA OU ESGOTO, DIÂMETRO DE 20 MM, JUNTA SOLDADA POR ELETROFUSÃO (NÃO INCLUI A EXECUÇÃO DE SOLDA). AF_12/2021</t>
  </si>
  <si>
    <t>LUVA, EM PEAD LISO PARA REDE DE ÁGUA OU ESGOTO, DIÂMETRO DE 32 MM, JUNTA SOLDADA POR ELETROFUSÃO (NÃO INCLUI A EXECUÇÃO DE SOLDA). AF_12/2021</t>
  </si>
  <si>
    <t>21,51</t>
  </si>
  <si>
    <t>LUVA, EM PEAD LISO PARA REDE DE ÁGUA OU ESGOTO, DIÂMETRO DE 63 MM, JUNTA SOLDADA POR ELETROFUSÃO (NÃO INCLUI A EXECUÇÃO DE SOLDA). AF_12/2021</t>
  </si>
  <si>
    <t>LUVA, EM PEAD LISO PARA REDE DE ÁGUA OU ESGOTO, DIÂMETRO DE 200 MM, JUNTA SOLDADA POR ELETROFUSÃO (NÃO INCLUI A EXECUÇÃO DE SOLDA). AF_12/2021</t>
  </si>
  <si>
    <t>278,79</t>
  </si>
  <si>
    <t>LUVA, EM PEAD LISO PARA REDE DE ÁGUA OU ESGOTO, DIÂMETRO DE 400 MM, JUNTA SOLDADA POR ELETROFUSÃO (NÃO INCLUI A EXECUÇÃO DE SOLDA). AF_12/2021</t>
  </si>
  <si>
    <t>3.022,02</t>
  </si>
  <si>
    <t>COTOVELO 45 GRAUS, EM PEAD LISO PARA REDE DE ÁGUA OU ESGOTO, DIÂMETRO DE 32 MM, JUNTA SOLDADA POR ELETROFUSÃO (NÃO INCLUI A EXECUÇÃO DE SOLDA). AF_12/2021</t>
  </si>
  <si>
    <t>37,53</t>
  </si>
  <si>
    <t>COTOVELO 45 GRAUS, EM PEAD LISO PARA REDE DE ÁGUA OU ESGOTO, DIÂMETRO DE 63 MM, JUNTA SOLDADA POR ELETROFUSÃO (NÃO INCLUI A EXECUÇÃO DE SOLDA). AF_12/2021</t>
  </si>
  <si>
    <t>66,04</t>
  </si>
  <si>
    <t>COTOVELO 45 GRAUS, EM PEAD LISO PARA REDE DE ÁGUA OU ESGOTO, DIÂMETRO DE 200 MM, JUNTA SOLDADA POR ELETROFUSÃO (NÃO INCLUI A EXECUÇÃO DE SOLDA). AF_12/2021</t>
  </si>
  <si>
    <t>1.714,53</t>
  </si>
  <si>
    <t>COTOVELO 90 GRAUS, EM PEAD LISO PARA REDE DE ÁGUA OU ESGOTO, DIÂMETRO DE 20 MM, JUNTA SOLDADA POR ELETROFUSÃO (NÃO INCLUI A EXECUÇÃO DE SOLDA). AF_12/2021</t>
  </si>
  <si>
    <t>COTOVELO 90 GRAUS, EM PEAD LISO PARA REDE DE ÁGUA OU ESGOTO, DIÂMETRO DE 32 MM, JUNTA SOLDADA POR ELETROFUSÃO (NÃO INCLUI A EXECUÇÃO DE SOLDA). AF_12/2021</t>
  </si>
  <si>
    <t>50,91</t>
  </si>
  <si>
    <t>COTOVELO 90 GRAUS, EM PEAD LISO PARA REDE DE ÁGUA OU ESGOTO, DIÂMETRO DE 63 MM, JUNTA SOLDADA POR ELETROFUSÃO (NÃO INCLUI A EXECUÇÃO DE SOLDA). AF_12/2021</t>
  </si>
  <si>
    <t>94,85</t>
  </si>
  <si>
    <t>COTOVELO 90 GRAUS, POLIETILENO DE ALTA DENSIDADE (PEAD) PARA REDE DE ÁGUA OU ESGOTO, DIÂMETRO DE 200 MM, JUNTA SOLDADA POR ELETROFUSÃO (NÃO INCLUI A EXECUÇÃO DE SOLDA). AF_12/2021</t>
  </si>
  <si>
    <t>2.425,00</t>
  </si>
  <si>
    <t>TÊ DE SERVIÇO, EM PEAD LISO PARA REDE DE ÁGUA OU ESGOTO, DIÂMETRO DE 63 X 20 MM, JUNTA SOLDADA POR ELETROFUSÃO (NÃO INCLUI A EXECUÇÃO DE SOLDA). AF_12/2021</t>
  </si>
  <si>
    <t>196,62</t>
  </si>
  <si>
    <t>TÊ DE SERVIÇO, EM PEAD LISO PARA REDE DE ÁGUA OU ESGOTO, DIÂMETRO DE 63 X 32 MM, JUNTA SOLDADA POR ELETROFUSÃO (NÃO INCLUI A EXECUÇÃO DE SOLDA). AF_12/2021</t>
  </si>
  <si>
    <t>TÊ DE SERVIÇO, EM PEAD LISO PARA REDE DE ÁGUA OU ESGOTO, DIÂMETRO DE 63 X 63 MM, JUNTA SOLDADA POR ELETROFUSÃO (NÃO INCLUI A EXECUÇÃO DE SOLDA). AF_12/2021</t>
  </si>
  <si>
    <t>230,72</t>
  </si>
  <si>
    <t>TÊ DE SERVIÇO, EM PEAD LISO PARA REDE DE ÁGUA OU ESGOTO, DIÂMETRO DE 200 X 20 MM, JUNTA SOLDADA POR ELETROFUSÃO (NÃO INCLUI A EXECUÇÃO DE SOLDA). AF_12/2021</t>
  </si>
  <si>
    <t>447,78</t>
  </si>
  <si>
    <t>TÊ DE SERVIÇO, EM PEAD LISO PARA REDE DE ÁGUA OU ESGOTO, DIÂMETRO DE 200 X 32 MM, JUNTA SOLDADA POR ELETROFUSÃO (NÃO INCLUI A EXECUÇÃO DE SOLDA). AF_12/2021</t>
  </si>
  <si>
    <t>453,31</t>
  </si>
  <si>
    <t>TÊ DE SERVIÇO, EM PEAD LISO PARA REDE DE ÁGUA OU ESGOTO, DIÂMETRO DE 200 X 63 MM, JUNTA SOLDADA POR ELETROFUSÃO (NÃO INCLUI A EXECUÇÃO DE SOLDA). AF_12/2021</t>
  </si>
  <si>
    <t>586,63</t>
  </si>
  <si>
    <t>1.277,93</t>
  </si>
  <si>
    <t>1.256,35</t>
  </si>
  <si>
    <t>1.008,87</t>
  </si>
  <si>
    <t>1.047,35</t>
  </si>
  <si>
    <t>648,99</t>
  </si>
  <si>
    <t>644,50</t>
  </si>
  <si>
    <t>1.108,20</t>
  </si>
  <si>
    <t>1.112,75</t>
  </si>
  <si>
    <t>6.816,15</t>
  </si>
  <si>
    <t>10.432,18</t>
  </si>
  <si>
    <t>314,41</t>
  </si>
  <si>
    <t>504,26</t>
  </si>
  <si>
    <t>1.016,44</t>
  </si>
  <si>
    <t>1.380,07</t>
  </si>
  <si>
    <t>168,78</t>
  </si>
  <si>
    <t>172,63</t>
  </si>
  <si>
    <t>146,63</t>
  </si>
  <si>
    <t>149,35</t>
  </si>
  <si>
    <t>205,44</t>
  </si>
  <si>
    <t>266,56</t>
  </si>
  <si>
    <t>174,57</t>
  </si>
  <si>
    <t>222,16</t>
  </si>
  <si>
    <t>216,08</t>
  </si>
  <si>
    <t>184,96</t>
  </si>
  <si>
    <t>188,35</t>
  </si>
  <si>
    <t>253,83</t>
  </si>
  <si>
    <t>331,19</t>
  </si>
  <si>
    <t>219,62</t>
  </si>
  <si>
    <t>282,35</t>
  </si>
  <si>
    <t>162,10</t>
  </si>
  <si>
    <t>141,62</t>
  </si>
  <si>
    <t>193,99</t>
  </si>
  <si>
    <t>5.936,01</t>
  </si>
  <si>
    <t>8.969,29</t>
  </si>
  <si>
    <t>150,26</t>
  </si>
  <si>
    <t>138,07</t>
  </si>
  <si>
    <t>170,25</t>
  </si>
  <si>
    <t>200,67</t>
  </si>
  <si>
    <t>226,99</t>
  </si>
  <si>
    <t>215,78</t>
  </si>
  <si>
    <t>411,52</t>
  </si>
  <si>
    <t>173,88</t>
  </si>
  <si>
    <t>275,33</t>
  </si>
  <si>
    <t>262,15</t>
  </si>
  <si>
    <t>680,79</t>
  </si>
  <si>
    <t>22,44</t>
  </si>
  <si>
    <t>169,06</t>
  </si>
  <si>
    <t>137,89</t>
  </si>
  <si>
    <t>147,15</t>
  </si>
  <si>
    <t>131,62</t>
  </si>
  <si>
    <t>204,08</t>
  </si>
  <si>
    <t>211,39</t>
  </si>
  <si>
    <t>321,48</t>
  </si>
  <si>
    <t>268,72</t>
  </si>
  <si>
    <t>300,06</t>
  </si>
  <si>
    <t>195,20</t>
  </si>
  <si>
    <t>237,23</t>
  </si>
  <si>
    <t>62,82</t>
  </si>
  <si>
    <t>261,79</t>
  </si>
  <si>
    <t>220,25</t>
  </si>
  <si>
    <t>296,70</t>
  </si>
  <si>
    <t>32,30</t>
  </si>
  <si>
    <t>234,78</t>
  </si>
  <si>
    <t>180,60</t>
  </si>
  <si>
    <t>210,39</t>
  </si>
  <si>
    <t>237,56</t>
  </si>
  <si>
    <t>171,88</t>
  </si>
  <si>
    <t>27,34</t>
  </si>
  <si>
    <t>271,27</t>
  </si>
  <si>
    <t>107,69</t>
  </si>
  <si>
    <t>5,58</t>
  </si>
  <si>
    <t>12,37</t>
  </si>
  <si>
    <t>16,03</t>
  </si>
  <si>
    <t>220,91</t>
  </si>
  <si>
    <t>260,66</t>
  </si>
  <si>
    <t>2,68</t>
  </si>
  <si>
    <t>275,19</t>
  </si>
  <si>
    <t>198,98</t>
  </si>
  <si>
    <t>629,86</t>
  </si>
  <si>
    <t>1.483,05</t>
  </si>
  <si>
    <t>1.285,03</t>
  </si>
  <si>
    <t>356,60</t>
  </si>
  <si>
    <t>201,58</t>
  </si>
  <si>
    <t>12,72</t>
  </si>
  <si>
    <t>226,97</t>
  </si>
  <si>
    <t>324,20</t>
  </si>
  <si>
    <t>361,77</t>
  </si>
  <si>
    <t>151,09</t>
  </si>
  <si>
    <t>14,83</t>
  </si>
  <si>
    <t>15,28</t>
  </si>
  <si>
    <t>30,45</t>
  </si>
  <si>
    <t>693,68</t>
  </si>
  <si>
    <t>407,58</t>
  </si>
  <si>
    <t>164,15</t>
  </si>
  <si>
    <t>122,00</t>
  </si>
  <si>
    <t>210,27</t>
  </si>
  <si>
    <t>213,80</t>
  </si>
  <si>
    <t>259,16</t>
  </si>
  <si>
    <t>264,38</t>
  </si>
  <si>
    <t>45,01</t>
  </si>
  <si>
    <t>227,61</t>
  </si>
  <si>
    <t>472,80</t>
  </si>
  <si>
    <t>344,31</t>
  </si>
  <si>
    <t>92,46</t>
  </si>
  <si>
    <t>86,26</t>
  </si>
  <si>
    <t>418,09</t>
  </si>
  <si>
    <t>21,86</t>
  </si>
  <si>
    <t>34,28</t>
  </si>
  <si>
    <t>1.025,99</t>
  </si>
  <si>
    <t>11,84</t>
  </si>
  <si>
    <t>35,97</t>
  </si>
  <si>
    <t>307,67</t>
  </si>
  <si>
    <t>263,65</t>
  </si>
  <si>
    <t>99,37</t>
  </si>
  <si>
    <t>20,08</t>
  </si>
  <si>
    <t>82,91</t>
  </si>
  <si>
    <t>190,21</t>
  </si>
  <si>
    <t>3.639,71</t>
  </si>
  <si>
    <t>175,75</t>
  </si>
  <si>
    <t>345,13</t>
  </si>
  <si>
    <t>242,83</t>
  </si>
  <si>
    <t>191,32</t>
  </si>
  <si>
    <t>150,06</t>
  </si>
  <si>
    <t>33,86</t>
  </si>
  <si>
    <t>12,21</t>
  </si>
  <si>
    <t>3,59</t>
  </si>
  <si>
    <t>12,40</t>
  </si>
  <si>
    <t>242,95</t>
  </si>
  <si>
    <t>149,16</t>
  </si>
  <si>
    <t>267,39</t>
  </si>
  <si>
    <t>262,48</t>
  </si>
  <si>
    <t>322,85</t>
  </si>
  <si>
    <t>182,02</t>
  </si>
  <si>
    <t>181,56</t>
  </si>
  <si>
    <t>140,29</t>
  </si>
  <si>
    <t>274,93</t>
  </si>
  <si>
    <t>140,75</t>
  </si>
  <si>
    <t>134,88</t>
  </si>
  <si>
    <t>226,72</t>
  </si>
  <si>
    <t>666,73</t>
  </si>
  <si>
    <t>1.396,41</t>
  </si>
  <si>
    <t>TERMOFUSORA PARA TUBOS E CONEXÕES EM PPR COM DIÂMETROS DE 20 A 63 MM, POTÊNCIA DE 800 W, TENSAO 220 V - CHP DIURNO. AF_05/2022</t>
  </si>
  <si>
    <t>TERMOFUSORA PARA TUBOS E CONEXÕES EM PPR COM DIÂMETROS DE 75 A 110 MM, POTÊNCIA DE *1100* W, TENSÃO 220 V - CHP DIURNO. AF_05/2022</t>
  </si>
  <si>
    <t>88,99</t>
  </si>
  <si>
    <t>63,08</t>
  </si>
  <si>
    <t>60,04</t>
  </si>
  <si>
    <t>67,62</t>
  </si>
  <si>
    <t>166,29</t>
  </si>
  <si>
    <t>151,96</t>
  </si>
  <si>
    <t>50,35</t>
  </si>
  <si>
    <t>84,25</t>
  </si>
  <si>
    <t>10,69</t>
  </si>
  <si>
    <t>75,69</t>
  </si>
  <si>
    <t>62,12</t>
  </si>
  <si>
    <t>80,60</t>
  </si>
  <si>
    <t>50,03</t>
  </si>
  <si>
    <t>51,97</t>
  </si>
  <si>
    <t>54,09</t>
  </si>
  <si>
    <t>110,30</t>
  </si>
  <si>
    <t>77,05</t>
  </si>
  <si>
    <t>93,58</t>
  </si>
  <si>
    <t>32,64</t>
  </si>
  <si>
    <t>4,89</t>
  </si>
  <si>
    <t>54,19</t>
  </si>
  <si>
    <t>54,39</t>
  </si>
  <si>
    <t>87,56</t>
  </si>
  <si>
    <t>6,30</t>
  </si>
  <si>
    <t>81,29</t>
  </si>
  <si>
    <t>55,07</t>
  </si>
  <si>
    <t>7,37</t>
  </si>
  <si>
    <t>44,30</t>
  </si>
  <si>
    <t>86,54</t>
  </si>
  <si>
    <t>0,86</t>
  </si>
  <si>
    <t>74,55</t>
  </si>
  <si>
    <t>95,00</t>
  </si>
  <si>
    <t>72,74</t>
  </si>
  <si>
    <t>45,97</t>
  </si>
  <si>
    <t>98,66</t>
  </si>
  <si>
    <t>195,43</t>
  </si>
  <si>
    <t>410,74</t>
  </si>
  <si>
    <t>361,40</t>
  </si>
  <si>
    <t>130,71</t>
  </si>
  <si>
    <t>95,31</t>
  </si>
  <si>
    <t>72,24</t>
  </si>
  <si>
    <t>75,62</t>
  </si>
  <si>
    <t>1,83</t>
  </si>
  <si>
    <t>4,08</t>
  </si>
  <si>
    <t>4,25</t>
  </si>
  <si>
    <t>285,38</t>
  </si>
  <si>
    <t>165,38</t>
  </si>
  <si>
    <t>67,89</t>
  </si>
  <si>
    <t>54,58</t>
  </si>
  <si>
    <t>6,54</t>
  </si>
  <si>
    <t>58,23</t>
  </si>
  <si>
    <t>61,19</t>
  </si>
  <si>
    <t>81,16</t>
  </si>
  <si>
    <t>35,23</t>
  </si>
  <si>
    <t>7,73</t>
  </si>
  <si>
    <t>75,00</t>
  </si>
  <si>
    <t>69,62</t>
  </si>
  <si>
    <t>424,26</t>
  </si>
  <si>
    <t>69,02</t>
  </si>
  <si>
    <t>39,32</t>
  </si>
  <si>
    <t>260,00</t>
  </si>
  <si>
    <t>136,50</t>
  </si>
  <si>
    <t>204,84</t>
  </si>
  <si>
    <t>57,53</t>
  </si>
  <si>
    <t>87,83</t>
  </si>
  <si>
    <t>32,49</t>
  </si>
  <si>
    <t>85,19</t>
  </si>
  <si>
    <t>39,23</t>
  </si>
  <si>
    <t>87,32</t>
  </si>
  <si>
    <t>98,20</t>
  </si>
  <si>
    <t>95,86</t>
  </si>
  <si>
    <t>54,50</t>
  </si>
  <si>
    <t>54,26</t>
  </si>
  <si>
    <t>49,88</t>
  </si>
  <si>
    <t>50,12</t>
  </si>
  <si>
    <t>60,61</t>
  </si>
  <si>
    <t>94,37</t>
  </si>
  <si>
    <t>57,77</t>
  </si>
  <si>
    <t>190,92</t>
  </si>
  <si>
    <t>453,18</t>
  </si>
  <si>
    <t>31,87</t>
  </si>
  <si>
    <t>TERMOFUSORA PARA TUBOS E CONEXÕES EM PPR COM DIÂMETROS DE 20 A 63 MM, POTÊNCIA DE 800 W, TENSAO 220 V - CHI DIURNO. AF_05/2022</t>
  </si>
  <si>
    <t>TERMOFUSORA PARA TUBOS E CONEXÕES EM PPR COM DIÂMETROS DE 75 A 110 MM, POTÊNCIA DE *1100* W, TENSÃO 220 V - CHI DIURNO. AF_05/2022</t>
  </si>
  <si>
    <t>58,80</t>
  </si>
  <si>
    <t>30,29</t>
  </si>
  <si>
    <t>51,09</t>
  </si>
  <si>
    <t>71,44</t>
  </si>
  <si>
    <t>118,45</t>
  </si>
  <si>
    <t>104,51</t>
  </si>
  <si>
    <t>241,72</t>
  </si>
  <si>
    <t>56,61</t>
  </si>
  <si>
    <t>47,82</t>
  </si>
  <si>
    <t>46,55</t>
  </si>
  <si>
    <t>42,52</t>
  </si>
  <si>
    <t>46,28</t>
  </si>
  <si>
    <t>30,74</t>
  </si>
  <si>
    <t>176,28</t>
  </si>
  <si>
    <t>29,56</t>
  </si>
  <si>
    <t>43,34</t>
  </si>
  <si>
    <t>96,45</t>
  </si>
  <si>
    <t>78,43</t>
  </si>
  <si>
    <t>5,38</t>
  </si>
  <si>
    <t>285,87</t>
  </si>
  <si>
    <t>48,63</t>
  </si>
  <si>
    <t>60,86</t>
  </si>
  <si>
    <t>31,74</t>
  </si>
  <si>
    <t>43,13</t>
  </si>
  <si>
    <t>53,98</t>
  </si>
  <si>
    <t>99,51</t>
  </si>
  <si>
    <t>3,76</t>
  </si>
  <si>
    <t>90,84</t>
  </si>
  <si>
    <t>107,78</t>
  </si>
  <si>
    <t>63,69</t>
  </si>
  <si>
    <t>112,92</t>
  </si>
  <si>
    <t>129,86</t>
  </si>
  <si>
    <t>72,94</t>
  </si>
  <si>
    <t>73,39</t>
  </si>
  <si>
    <t>240,39</t>
  </si>
  <si>
    <t>69,63</t>
  </si>
  <si>
    <t>127,13</t>
  </si>
  <si>
    <t>214,50</t>
  </si>
  <si>
    <t>93,31</t>
  </si>
  <si>
    <t>67,20</t>
  </si>
  <si>
    <t>52,55</t>
  </si>
  <si>
    <t>31,12</t>
  </si>
  <si>
    <t>32,35</t>
  </si>
  <si>
    <t>198,56</t>
  </si>
  <si>
    <t>55,96</t>
  </si>
  <si>
    <t>BETONEIRA CAPACIDADE NOMINAL 400 L, CAPACIDADE DE MISTURA 310 L, MOTOR A DIESEL POTÊNCIA 5,0 CV, SEM CARREGADOR - DEPRECIAÇÃO. AF_06/2014</t>
  </si>
  <si>
    <t>BETONEIRA CAPACIDADE NOMINAL 400 L, CAPACIDADE DE MISTURA 310 L, MOTOR A DIESEL POTÊNCIA 5,0 CV, SEM CARREGADOR - JUROS. AF_06/2014</t>
  </si>
  <si>
    <t>BETONEIRA CAPACIDADE NOMINAL 400 L, CAPACIDADE DE MISTURA 310 L, MOTOR A DIESEL POTÊNCIA 5,0 CV, SEM CARREGADOR - MANUTENÇÃO. AF_06/2014</t>
  </si>
  <si>
    <t>BETONEIRA CAPACIDADE NOMINAL 400 L, CAPACIDADE DE MISTURA 310 L, MOTOR A DIESEL POTÊNCIA 5,0 CV, SEM CARREGADOR - MATERIAIS NA OPERAÇÃO. AF_06/2014</t>
  </si>
  <si>
    <t>4,66</t>
  </si>
  <si>
    <t>1,00</t>
  </si>
  <si>
    <t>5,06</t>
  </si>
  <si>
    <t>2,03</t>
  </si>
  <si>
    <t>6,29</t>
  </si>
  <si>
    <t>56,10</t>
  </si>
  <si>
    <t>71,16</t>
  </si>
  <si>
    <t>33,14</t>
  </si>
  <si>
    <t>59,25</t>
  </si>
  <si>
    <t>24,69</t>
  </si>
  <si>
    <t>5,18</t>
  </si>
  <si>
    <t>3,28</t>
  </si>
  <si>
    <t>21,55</t>
  </si>
  <si>
    <t>2,92</t>
  </si>
  <si>
    <t>52,33</t>
  </si>
  <si>
    <t>100,25</t>
  </si>
  <si>
    <t>9,24</t>
  </si>
  <si>
    <t>134,46</t>
  </si>
  <si>
    <t>30,26</t>
  </si>
  <si>
    <t>40,80</t>
  </si>
  <si>
    <t>9,18</t>
  </si>
  <si>
    <t>4,42</t>
  </si>
  <si>
    <t>266,39</t>
  </si>
  <si>
    <t>31,66</t>
  </si>
  <si>
    <t>7,12</t>
  </si>
  <si>
    <t>37,63</t>
  </si>
  <si>
    <t>5,10</t>
  </si>
  <si>
    <t>52,18</t>
  </si>
  <si>
    <t>26,42</t>
  </si>
  <si>
    <t>103,51</t>
  </si>
  <si>
    <t>1,18</t>
  </si>
  <si>
    <t>1,29</t>
  </si>
  <si>
    <t>2,70</t>
  </si>
  <si>
    <t>60,00</t>
  </si>
  <si>
    <t>10,80</t>
  </si>
  <si>
    <t>139,11</t>
  </si>
  <si>
    <t>22,04</t>
  </si>
  <si>
    <t>248,14</t>
  </si>
  <si>
    <t>186,29</t>
  </si>
  <si>
    <t>324,97</t>
  </si>
  <si>
    <t>579,67</t>
  </si>
  <si>
    <t>492,64</t>
  </si>
  <si>
    <t>99,73</t>
  </si>
  <si>
    <t>17,95</t>
  </si>
  <si>
    <t>282,38</t>
  </si>
  <si>
    <t>44,74</t>
  </si>
  <si>
    <t>503,69</t>
  </si>
  <si>
    <t>419,94</t>
  </si>
  <si>
    <t>81,72</t>
  </si>
  <si>
    <t>14,71</t>
  </si>
  <si>
    <t>131,38</t>
  </si>
  <si>
    <t>94,51</t>
  </si>
  <si>
    <t>38,35</t>
  </si>
  <si>
    <t>2,80</t>
  </si>
  <si>
    <t>73,93</t>
  </si>
  <si>
    <t>32,34</t>
  </si>
  <si>
    <t>BETONEIRA CAPACIDADE NOMINAL DE 600 L, CAPACIDADE DE MISTURA 440 L, MOTOR A DIESEL POTÊNCIA 10 CV, COM CARREGADOR - DEPRECIAÇÃO. AF_11/2014</t>
  </si>
  <si>
    <t>BETONEIRA CAPACIDADE NOMINAL DE 600 L, CAPACIDADE DE MISTURA 440 L, MOTOR A DIESEL POTÊNCIA 10 CV, COM CARREGADOR - JUROS. AF_11/2014</t>
  </si>
  <si>
    <t>BETONEIRA CAPACIDADE NOMINAL DE 600 L, CAPACIDADE DE MISTURA 440 L, MOTOR A DIESEL POTÊNCIA 10 CV, COM CARREGADOR - MANUTENÇÃO. AF_11/2014</t>
  </si>
  <si>
    <t>1,79</t>
  </si>
  <si>
    <t>BETONEIRA CAPACIDADE NOMINAL DE 600 L, CAPACIDADE DE MISTURA 440 L, MOTOR A DIESEL POTÊNCIA 10 CV, COM CARREGADOR - MATERIAIS NA OPERAÇÃO. AF_11/2014</t>
  </si>
  <si>
    <t>9,33</t>
  </si>
  <si>
    <t>5,70</t>
  </si>
  <si>
    <t>55,40</t>
  </si>
  <si>
    <t>196,56</t>
  </si>
  <si>
    <t>35,83</t>
  </si>
  <si>
    <t>6,06</t>
  </si>
  <si>
    <t>4,80</t>
  </si>
  <si>
    <t>59,37</t>
  </si>
  <si>
    <t>226,78</t>
  </si>
  <si>
    <t>47,88</t>
  </si>
  <si>
    <t>3,99</t>
  </si>
  <si>
    <t>5,45</t>
  </si>
  <si>
    <t>5,96</t>
  </si>
  <si>
    <t>3,80</t>
  </si>
  <si>
    <t>4,15</t>
  </si>
  <si>
    <t>5,78</t>
  </si>
  <si>
    <t>219,73</t>
  </si>
  <si>
    <t>274,97</t>
  </si>
  <si>
    <t>133,33</t>
  </si>
  <si>
    <t>102,44</t>
  </si>
  <si>
    <t>15,56</t>
  </si>
  <si>
    <t>139,95</t>
  </si>
  <si>
    <t>102,25</t>
  </si>
  <si>
    <t>63,43</t>
  </si>
  <si>
    <t>18,40</t>
  </si>
  <si>
    <t>1,86</t>
  </si>
  <si>
    <t>44,42</t>
  </si>
  <si>
    <t>18,32</t>
  </si>
  <si>
    <t>175,28</t>
  </si>
  <si>
    <t>20,49</t>
  </si>
  <si>
    <t>37,39</t>
  </si>
  <si>
    <t>163,54</t>
  </si>
  <si>
    <t>3,44</t>
  </si>
  <si>
    <t>2,87</t>
  </si>
  <si>
    <t>15,76</t>
  </si>
  <si>
    <t>3,31</t>
  </si>
  <si>
    <t>24,72</t>
  </si>
  <si>
    <t>44,11</t>
  </si>
  <si>
    <t>158,07</t>
  </si>
  <si>
    <t>3,22</t>
  </si>
  <si>
    <t>2,55</t>
  </si>
  <si>
    <t>4,81</t>
  </si>
  <si>
    <t>3,81</t>
  </si>
  <si>
    <t>22,84</t>
  </si>
  <si>
    <t>3,57</t>
  </si>
  <si>
    <t>172,55</t>
  </si>
  <si>
    <t>30,64</t>
  </si>
  <si>
    <t>149,20</t>
  </si>
  <si>
    <t>31,42</t>
  </si>
  <si>
    <t>55,88</t>
  </si>
  <si>
    <t>335,76</t>
  </si>
  <si>
    <t>0,00</t>
  </si>
  <si>
    <t>33,92</t>
  </si>
  <si>
    <t>6,03</t>
  </si>
  <si>
    <t>11,97</t>
  </si>
  <si>
    <t>1,89</t>
  </si>
  <si>
    <t>14,97</t>
  </si>
  <si>
    <t>39,28</t>
  </si>
  <si>
    <t>52,31</t>
  </si>
  <si>
    <t>22,99</t>
  </si>
  <si>
    <t>3,71</t>
  </si>
  <si>
    <t>40,65</t>
  </si>
  <si>
    <t>307,82</t>
  </si>
  <si>
    <t>21,41</t>
  </si>
  <si>
    <t>0,53</t>
  </si>
  <si>
    <t>4,93</t>
  </si>
  <si>
    <t>10,33</t>
  </si>
  <si>
    <t>1,27</t>
  </si>
  <si>
    <t>341,68</t>
  </si>
  <si>
    <t>427,58</t>
  </si>
  <si>
    <t>174,15</t>
  </si>
  <si>
    <t>BETONEIRA CAPACIDADE NOMINAL 400 L, CAPACIDADE DE MISTURA 310 L, MOTOR A GASOLINA POTÊNCIA 5,5 CV, SEM CARREGADOR - DEPRECIAÇÃO. AF_02/2016</t>
  </si>
  <si>
    <t>BETONEIRA CAPACIDADE NOMINAL 400 L, CAPACIDADE DE MISTURA 310 L, MOTOR A GASOLINA POTÊNCIA 5,5 CV, SEM CARREGADOR - JUROS. AF_02/2016</t>
  </si>
  <si>
    <t>BETONEIRA CAPACIDADE NOMINAL 400 L, CAPACIDADE DE MISTURA 310 L, MOTOR A GASOLINA POTÊNCIA 5,5 CV, SEM CARREGADOR - MANUTENÇÃO. AF_02/2016</t>
  </si>
  <si>
    <t>BETONEIRA CAPACIDADE NOMINAL 400 L, CAPACIDADE DE MISTURA 310 L, MOTOR A GASOLINA POTÊNCIA 5,5 CV, SEM CARREGADOR - MATERIAIS NA OPERAÇÃO. AF_02/2016</t>
  </si>
  <si>
    <t>5,90</t>
  </si>
  <si>
    <t>46,02</t>
  </si>
  <si>
    <t>10,09</t>
  </si>
  <si>
    <t>88,44</t>
  </si>
  <si>
    <t>142,17</t>
  </si>
  <si>
    <t>12,60</t>
  </si>
  <si>
    <t>20,75</t>
  </si>
  <si>
    <t>3,97</t>
  </si>
  <si>
    <t>3,14</t>
  </si>
  <si>
    <t>0,82</t>
  </si>
  <si>
    <t>7,50</t>
  </si>
  <si>
    <t>19,47</t>
  </si>
  <si>
    <t>3,51</t>
  </si>
  <si>
    <t>74,77</t>
  </si>
  <si>
    <t>5,56</t>
  </si>
  <si>
    <t>4,97</t>
  </si>
  <si>
    <t>110,80</t>
  </si>
  <si>
    <t>19,94</t>
  </si>
  <si>
    <t>178,11</t>
  </si>
  <si>
    <t>3.201,60</t>
  </si>
  <si>
    <t>1,23</t>
  </si>
  <si>
    <t>65,30</t>
  </si>
  <si>
    <t>164,14</t>
  </si>
  <si>
    <t>51,82</t>
  </si>
  <si>
    <t>9,60</t>
  </si>
  <si>
    <t>61,00</t>
  </si>
  <si>
    <t>47,67</t>
  </si>
  <si>
    <t>52,14</t>
  </si>
  <si>
    <t>58,25</t>
  </si>
  <si>
    <t>6,28</t>
  </si>
  <si>
    <t>53,09</t>
  </si>
  <si>
    <t>304,41</t>
  </si>
  <si>
    <t>5,47</t>
  </si>
  <si>
    <t>48,97</t>
  </si>
  <si>
    <t>29,85</t>
  </si>
  <si>
    <t>2,65</t>
  </si>
  <si>
    <t>24,43</t>
  </si>
  <si>
    <t>7,16</t>
  </si>
  <si>
    <t>51,62</t>
  </si>
  <si>
    <t>4,95</t>
  </si>
  <si>
    <t>136,09</t>
  </si>
  <si>
    <t>24,49</t>
  </si>
  <si>
    <t>218,77</t>
  </si>
  <si>
    <t>257,04</t>
  </si>
  <si>
    <t>358,34</t>
  </si>
  <si>
    <t>64,50</t>
  </si>
  <si>
    <t>576,03</t>
  </si>
  <si>
    <t>367,20</t>
  </si>
  <si>
    <t>CALDEIRA A GÁS COM TERMOSTATO, CAPACIDADE 100 LITROS - MATERIAIS NA OPERAÇÃO. AF_04/2019</t>
  </si>
  <si>
    <t>16,51</t>
  </si>
  <si>
    <t>CENTRAL DE LAMA BENTONÍTICA (DEPÓSITO DE BENTONITA, MISTURADOR DE ALTA TURBULÊNCIA, SILOS DE ARMAZENAMENTO DE LAMA E ÁGUA, LABORATÓRIO DE CONTROLE DE QUALIDADE DA LAMA) - MATERIAIS NA OPERAÇÃO. AF_04/2019</t>
  </si>
  <si>
    <t>3,67</t>
  </si>
  <si>
    <t>CONJUNTO MACACO E BOMBA HIDRÁULICA PARA PROTENSAO DE CORDOALHAS, ESFORÇO MAXIMO DE 115 TONELADAS - MATERIAIS NA OPERAÇÃO. AF_04/2019</t>
  </si>
  <si>
    <t>CONJUNTO CILINDRO E BOMBA HIDRÁULICA PARA PROTENSÃO DE MONOBARRAS PARA TIRANTES, ESFORÇO MÁXIMO DE 30 TONELADAS  - MATERIAIS NA OPERAÇÃO. AF_04/2019</t>
  </si>
  <si>
    <t>GUINDASTE HIDRAULICO AUTOPROPELIDO, COM LANÇA TRELIÇADA 40 M, CAPACIDADE MÁXIMA 75 T, EQUIPADO COM CLAMSHELL - MATERIAIS NA OPERAÇÃO. AF_04/2019</t>
  </si>
  <si>
    <t>150,07</t>
  </si>
  <si>
    <t>GUINDASTE SOBRE ESTEIRAS, COM LANÇA TRELIÇADA 40 M, CAPACIDADE MÁXIMA 75 T - MATERIAIS NA OPERAÇÃO. AF_04/2019</t>
  </si>
  <si>
    <t>73,37</t>
  </si>
  <si>
    <t>GUINDASTE SOBRE ESTEIRAS, COM LANÇA TRELIÇADA 40 M, CAPACIDADE MÁXIMA 75 T, EQUIPADO COM CLAMSHELL - MATERIAIS NA OPERAÇÃO. AF_04/2019</t>
  </si>
  <si>
    <t>MÁQUINA FORMER DOBRAS DIVERSAS: 220V/380V TRIFÁSICO OU MONOFÁSICO, CAPACIDADE 0,5-1,27MM, MOTOR 2CV - MATERIAIS NA OPERAÇÃO. AF_04/2019</t>
  </si>
  <si>
    <t>MÁQUINA SOLDA ARCO COM PISTOLA DE SOLDAGEM PARA STUD BOLT DE 5 MM A 22 MM - MATERIAIS NA OPERAÇÃO. AF_04/2019</t>
  </si>
  <si>
    <t>PERFURATRIZ HIDRÁULICA SOBRE ESTEIRA, TORQUE MÁXIMO 161 KNM, PROFUNDIDADE MÁXIMA 54 M, DIÂMETRO MÁXIMO 1500 MM, POTÊNCIA MOTOR 268 HP - MATERIAIS NA OPERAÇÃO. AF_04/2019</t>
  </si>
  <si>
    <t>PERFURATRIZ PARA EXECUÇÃO DE ESTACAS SECANTES, TIPO HÉLICE CONTÍNUA COM CABEÇOTE DUPLO E TUBO METÁLICO - MATERIAIS NA OPERAÇÃO. AF_04/2019</t>
  </si>
  <si>
    <t>200,10</t>
  </si>
  <si>
    <t>PLATAFORMA ELEVATÓRIA - MATERIAIS NA OPERAÇÃO. AF_04/2019</t>
  </si>
  <si>
    <t>1,38</t>
  </si>
  <si>
    <t>PÓRTICO ROLANTE MONOVIGA, PERFIL I, 4 PERNAS, CAPACIDADE 5 T  - MATERIAIS NA OPERAÇÃO. AF_04/2019</t>
  </si>
  <si>
    <t>ESCAVADEIRA HIDRÁULICA SOBRE ESTEIRA, PESO OPERACIONAL ENTRE 22,00 E 23,50 T, POTÊNCIA NOMINAL 139 HP, COM MARTELO ROMPEDOR HIDRÁULICO 1700 KG - JUROS. AF_04/2019</t>
  </si>
  <si>
    <t>ESCAVADEIRA HIDRÁULICA SOBRE ESTEIRA, PESO OPERACIONAL ENTRE 22,00 E 23,50 T, POTÊNCIA NOMINAL 139 HP, COM MARTELO ROMPEDOR HIDRÁULICO 1700 KG - MATERIAIS NA OPERAÇÃO. AF_04/2019</t>
  </si>
  <si>
    <t>TORRE, COMPOSTA POR GUINCHO MECÂNICO, GUINCHO MANUAL, CABOS DE AÇO, PITEIRA E SOQUETE  - MATERIAIS NA OPERAÇÃO. AF_04/2019</t>
  </si>
  <si>
    <t>UNIDADE DOSADORA AIRLESS TIPO HOT SPRAY - MATERIAIS NA OPERAÇÃO. AF_04/2019</t>
  </si>
  <si>
    <t>ENCERADEIRA INDUSTRIAL, 400 MM, 220V, 1 HP - MATERIAIS NA OPERAÇÃO. AF_08/2019</t>
  </si>
  <si>
    <t>SERRA FITA HORIZONTAL, ELÉTRICA, COM CONTROLE HIDRÁULICO, PAINEL DE COMANDO EM 24 V, MOTOR ELÉTRICO 1,5 CV, DIMENSÕES DA FITA 3880 X 27 X 0,9 MM, TRIFÁSICA - MATERIAIS NA OPERAÇÃO. AF_08/2019</t>
  </si>
  <si>
    <t>FURADEIRA ELETROMAGNÉTICA, VELOCIDADE (SEM CARGA/ COM CARGA) 450/ 270 RPM, ESPESSURA MÁXIMA DA CHAPA A SER FURADA 50 MM, PORÇA DE ADESÃO MAGNÉTICA 17000 N, POTÊNCIA 1100 W, ALIMENTÇÃO 220 - 60 HZ, MONOFÁSICA - MATERIAIS NA OPERAÇÃO. AF_08/2019</t>
  </si>
  <si>
    <t>MÁQUINA METALEIRA UNIVERSAL MODELO IW 110/180 BTD - MATERIAIS NA OPERAÇÃO. AF_08/2019</t>
  </si>
  <si>
    <t>TARTARUGA DE OXICORTE CG1, MONOFÁSICA, 220 V, FREQUÊNCIA 50 HZ, VELOCIDADE DE CORTE (MM/MIN) 50 A 750, DIÂMETRO MÍNIMO DO COMPASSO MM 200 - MATERIAIS NA OPERAÇÃO. AF_08/2019</t>
  </si>
  <si>
    <t>BETONEIRA CAPACIDADE NOMINAL DE 250 L, CAPACIDADE DE MISTURA DE 175 L, MOTOR ELÉTRICO MONOFÁSICO POTÊNCIA 1CV - MATERIAIS NA OPERAÇÃO. AF_08/2019</t>
  </si>
  <si>
    <t>RETROESCAVADEIRA SOBRE RODAS COM CARREGADEIRA , PESO OPERACIONAL MÍN. 6,674, POTÊNCIA LÍQ 88 HP, COM MARTELO ROMPEDOR HIDRÁULICO ENTRE  275 A 362 KG - MATERIAIS NA OPERAÇÃO. AF_02/2021</t>
  </si>
  <si>
    <t>PERFURATRIZ HIDRÁULICA SOBRE ESTEIRA, TORQUE MÁXIMO 98 KNM, PROFUNDIDADE MÁXIMA 25 M, DIÂMETRO MÁXIMO 115 MM, POTÊNCIA MOTOR 190 HP - MATERIAIS NA OPERAÇÃO. AF_02/2021</t>
  </si>
  <si>
    <t>COMPRESSOR DE AR, VAZAO DE 10 PCM, RESERVATORIO 100 L, PRESSAO DE TRABALHO ENTRE 6,9 E 9,7 BAR, POTENCIA 2 HP, TENSAO 110/220 V - MATERIAIS NA OPERAÇÃO. AF_05/2017'</t>
  </si>
  <si>
    <t>MÁQUINA DEMARCADORA DE FAIXA DE TRÁFEGO À FRIO, TRAÇÃO MANUAL, 4 CV, PRESSÃO MAX 3300 PSI, TANQUE 20 L - MATERIAIS NA OPERAÇÃO. AF_06/2021</t>
  </si>
  <si>
    <t>3,33</t>
  </si>
  <si>
    <t>MÁQUINA PARA SOLDA POR ELETROFUSÃO PARA TUBOS DE POLIETILENO DE ALTA DENSIDADE (PEAD) COM DIÂMETRO EXTERNO DE 20 A 800 MM, POTÊNCIA ENTRE 2750 E 3000 W - MATERIAIS NA OPERAÇÃO. AF_10/2021</t>
  </si>
  <si>
    <t>2,57</t>
  </si>
  <si>
    <t>MÁQUINA PARA SOLDA POR ELETROFUSÃO PARA TUBOS DE POLIETILENO DE ALTA DENSIDADE (PEAD) COM DIÂMETRO EXTERNO DE 20 A 1600 MM, POTÊNCIA DE 3500 W - MATERIAIS NA OPERAÇÃO. AF_10/2021</t>
  </si>
  <si>
    <t>3,21</t>
  </si>
  <si>
    <t>MÁQUINA PARA SOLDA POR TERMOFUSÃO PARA TUBOS DE POLIETILENO DE ALTA DENSIDADE (PEAD) COM DIÂMETRO EXTERNO DE 90 A 315 MM, POTÊNCIA ENTRE 2500 E 5350 W - MATERIAIS NA OPERAÇÃO. AF_10/2021</t>
  </si>
  <si>
    <t>MÁQUINA PARA SOLDA POR TERMOFUSÃO PARA TUBOS DE POLIETILENO DE ALTA DENSIDADE (PEAD) COM DIÂMETRO EXTERNO DE 315 A 630 MM, POTÊNCIA ENTRE 8000 E 12350 W - MATERIAIS NA OPERAÇÃO. AF_10/2021</t>
  </si>
  <si>
    <t>MÁQUINA PARA SOLDA POR TERMOFUSÃO PARA TUBOS DE POLIETILENO DE ALTA DENSIDADE (PEAD) COM DIÂMETRO EXTERNO DE 710 A 1200 MM, POTÊNCIA ENTRE 16000 E 29500 W - MATERIAIS NA OPERAÇÃO. AF_10/2021</t>
  </si>
  <si>
    <t>PERFURATRIZ PARA FURO DIRECIONAL HORIZONTAL (HDD) COM CAPACIDADE ATÉ 89 KN, POTÊNCIA 24,8 HP A 80 HP (INCLUSO FERRAMENTAS E LOCALIZADOR) - MATERIAIS NA OPERAÇÃO. AF_11/2021</t>
  </si>
  <si>
    <t>39,08</t>
  </si>
  <si>
    <t>PERFURATRIZ PARA FURO DIRECIONAL HORIZONTAL (HDD) COM CAPACIDADE DE 90 KN A 200 KN, POTÊNCIA 100 HP A 160 HP (INCLUSO FERRAMENTAS E LOCALIZADOR) - MATERIAIS NA OPERAÇÃO. AF_11/2021</t>
  </si>
  <si>
    <t>97,04</t>
  </si>
  <si>
    <t>PERFURATRIZ PARA FURO DIRECIONAL HORIZONTAL (HDD) COM CAPACIDADE DE 201 KN A 560 KN, POTÊNCIA 200 HP A 260 HP (INCLUSO FERRAMENTAS E LOCALIZADOR) - MATERIAIS NA OPERAÇÃO. AF_11/2021</t>
  </si>
  <si>
    <t>171,68</t>
  </si>
  <si>
    <t>MISTURADOR PARA PREPARO DE LAMA ESTABILIZANTE COM CAPACIDADE DE *4000* L, COM BOMBA CENTRÍFUGA 5,5 HP A 23,07 HP, PARA SISTEMA DE FURO DIRECIONAL - MATERIAIS NA OPERAÇÃO. AF_11/2021</t>
  </si>
  <si>
    <t>VARREDEIRA DE GRAMA SINTÉTICA A GASOLINA, 2,4 CV, 4 TEMPOS - MATERIAIS NA OPERAÇÃO. AF_02/2022</t>
  </si>
  <si>
    <t>BATE ESTACA PARA INSTALAÇÃO DE DEFENSAS METÁLICAS (GUARD RAIL) FIXO - MATERIAIS NA OPERAÇÃO. AF_02/2022</t>
  </si>
  <si>
    <t>MINI GUINDASTE ARANHA SOBRE ESTEIRAS E LANCA TELESCÓPICA, CAPACIDADE MÁXIMA DE CARGA 3,0 TON, RAIO MÁXIMO DE TRABALHO 8,25 M, ALTURA DE LANÇA DO SOLO 9,2 M, 55 M DE CABO DE AÇO 8 MM, MOTOR ELÉTRICO 220/380 VOLTS TRIFÁSICO - MATERIAIS NA OPERAÇÃO. AF_03/2022</t>
  </si>
  <si>
    <t>CONJUNTO MACACO HIDRÁULICO E CENTRAL DE BOMBEAMENTO MOTORIZADO 1,8 KW PARA PROTENSÃO DE MONOCABOS PARA CONCRETO PROTENDIDO, ESFORÇO MÁXIMO DE 20 TONELADAS  - MATERIAIS NA OPERAÇÃO. AF_05/2022</t>
  </si>
  <si>
    <t>CONJUNTO MACACO HIDRÁULICO E CENTRAL DE BOMBEAMENTO MOTORIZADO 1,8 KW PARA PROTENSÃO DE MONOCABOS PARA CONCRETO PROTENDIDO, ESFORÇO MÁXIMO DE 30 TONELADAS  - MATERIAIS NA OPERAÇÃO. AF_05/2022</t>
  </si>
  <si>
    <t>TERMOFUSORA PARA TUBOS E CONEXÕES EM PPR COM DIÂMETROS DE 20 A 63 MM, POTÊNCIA DE 800 W, TENSAO 220 V - DEPRECIAÇÃO. AF_05/2022</t>
  </si>
  <si>
    <t>TERMOFUSORA PARA TUBOS E CONEXÕES EM PPR COM DIÂMETROS DE 20 A 63 MM, POTÊNCIA DE 800 W, TENSAO 220 V - JUROS. AF_05/2022</t>
  </si>
  <si>
    <t>TERMOFUSORA PARA TUBOS E CONEXÕES EM PPR COM DIÂMETROS DE 20 A 63 MM, POTÊNCIA DE 800 W, TENSAO 220 V - MANUTENÇÃO. AF_05/2022</t>
  </si>
  <si>
    <t>TERMOFUSORA PARA TUBOS E CONEXÕES EM PPR COM DIÂMETROS DE 20 A 63 MM, POTÊNCIA DE 800 W, TENSAO 220 V - MATERIAIS NA OPERAÇÃO. AF_05/2022</t>
  </si>
  <si>
    <t>TERMOFUSORA PARA TUBOS E CONEXÕES EM PPR COM DIÂMETROS DE 75 A 110 MM, POTÊNCIA DE *1100* W, TENSÃO 220 V - DEPRECIAÇÃO. AF_05/2022</t>
  </si>
  <si>
    <t>TERMOFUSORA PARA TUBOS E CONEXÕES EM PPR COM DIÂMETROS DE 75 A 110 MM, POTÊNCIA DE *1100* W, TENSÃO 220 V - JUROS. AF_05/2022</t>
  </si>
  <si>
    <t>TERMOFUSORA PARA TUBOS E CONEXÕES EM PPR COM DIÂMETROS DE 75 A 110 MM, POTÊNCIA DE *1100* W, TENSÃO 220 V - MANUTENÇÃO. AF_05/2022</t>
  </si>
  <si>
    <t>TERMOFUSORA PARA TUBOS E CONEXÕES EM PPR COM DIÂMETROS DE 75 A 110 MM, POTÊNCIA DE *1100* W, TENSÃO 220 V - MATERIAIS NA OPERAÇÃO. AF_05/2022</t>
  </si>
  <si>
    <t>537,19</t>
  </si>
  <si>
    <t>611,67</t>
  </si>
  <si>
    <t>683,87</t>
  </si>
  <si>
    <t>800,13</t>
  </si>
  <si>
    <t>92,61</t>
  </si>
  <si>
    <t>103,74</t>
  </si>
  <si>
    <t>120,92</t>
  </si>
  <si>
    <t>1.193,99</t>
  </si>
  <si>
    <t>1.470,88</t>
  </si>
  <si>
    <t>1.557,57</t>
  </si>
  <si>
    <t>1.735,54</t>
  </si>
  <si>
    <t>2.173,03</t>
  </si>
  <si>
    <t>2.688,14</t>
  </si>
  <si>
    <t>2.799,46</t>
  </si>
  <si>
    <t>3.043,84</t>
  </si>
  <si>
    <t>3.493,52</t>
  </si>
  <si>
    <t>3.621,10</t>
  </si>
  <si>
    <t>1.177,19</t>
  </si>
  <si>
    <t>1.441,44</t>
  </si>
  <si>
    <t>1.528,12</t>
  </si>
  <si>
    <t>1.718,73</t>
  </si>
  <si>
    <t>2.141,74</t>
  </si>
  <si>
    <t>2.645,53</t>
  </si>
  <si>
    <t>2.758,00</t>
  </si>
  <si>
    <t>2.972,94</t>
  </si>
  <si>
    <t>3.410,62</t>
  </si>
  <si>
    <t>3.519,56</t>
  </si>
  <si>
    <t>45,82</t>
  </si>
  <si>
    <t>28,39</t>
  </si>
  <si>
    <t>41,23</t>
  </si>
  <si>
    <t>60,19</t>
  </si>
  <si>
    <t>67,42</t>
  </si>
  <si>
    <t>32,26</t>
  </si>
  <si>
    <t>52,58</t>
  </si>
  <si>
    <t>64,27</t>
  </si>
  <si>
    <t>23,44</t>
  </si>
  <si>
    <t>23,52</t>
  </si>
  <si>
    <t>27,93</t>
  </si>
  <si>
    <t>39,11</t>
  </si>
  <si>
    <t>55,89</t>
  </si>
  <si>
    <t>59,87</t>
  </si>
  <si>
    <t>78,83</t>
  </si>
  <si>
    <t>28,94</t>
  </si>
  <si>
    <t>49,97</t>
  </si>
  <si>
    <t>53,07</t>
  </si>
  <si>
    <t>126,02</t>
  </si>
  <si>
    <t>97,50</t>
  </si>
  <si>
    <t>285,03</t>
  </si>
  <si>
    <t>41,99</t>
  </si>
  <si>
    <t>52,61</t>
  </si>
  <si>
    <t>34,12</t>
  </si>
  <si>
    <t>95,52</t>
  </si>
  <si>
    <t>92,74</t>
  </si>
  <si>
    <t>22,90</t>
  </si>
  <si>
    <t>32,47</t>
  </si>
  <si>
    <t>72,54</t>
  </si>
  <si>
    <t>80,05</t>
  </si>
  <si>
    <t>108,79</t>
  </si>
  <si>
    <t>210,48</t>
  </si>
  <si>
    <t>63,06</t>
  </si>
  <si>
    <t>71,32</t>
  </si>
  <si>
    <t>215,88</t>
  </si>
  <si>
    <t>271,41</t>
  </si>
  <si>
    <t>326,25</t>
  </si>
  <si>
    <t>414,45</t>
  </si>
  <si>
    <t>156,24</t>
  </si>
  <si>
    <t>86,95</t>
  </si>
  <si>
    <t>166,88</t>
  </si>
  <si>
    <t>99,95</t>
  </si>
  <si>
    <t>59,60</t>
  </si>
  <si>
    <t>158,86</t>
  </si>
  <si>
    <t>79,65</t>
  </si>
  <si>
    <t>43,58</t>
  </si>
  <si>
    <t>170,05</t>
  </si>
  <si>
    <t>85,90</t>
  </si>
  <si>
    <t>47,22</t>
  </si>
  <si>
    <t>58,95</t>
  </si>
  <si>
    <t>848,31</t>
  </si>
  <si>
    <t>994,45</t>
  </si>
  <si>
    <t>1.140,58</t>
  </si>
  <si>
    <t>1.449,89</t>
  </si>
  <si>
    <t>1.596,03</t>
  </si>
  <si>
    <t>1.797,00</t>
  </si>
  <si>
    <t>13,63</t>
  </si>
  <si>
    <t>2.087,77</t>
  </si>
  <si>
    <t>2.328,37</t>
  </si>
  <si>
    <t>2.474,49</t>
  </si>
  <si>
    <t>2.657,60</t>
  </si>
  <si>
    <t>957,48</t>
  </si>
  <si>
    <t>1.103,61</t>
  </si>
  <si>
    <t>1.375,96</t>
  </si>
  <si>
    <t>1.522,10</t>
  </si>
  <si>
    <t>1.723,06</t>
  </si>
  <si>
    <t>1.939,91</t>
  </si>
  <si>
    <t>2.217,47</t>
  </si>
  <si>
    <t>2.363,60</t>
  </si>
  <si>
    <t>2.509,73</t>
  </si>
  <si>
    <t>1.240,85</t>
  </si>
  <si>
    <t>1.684,29</t>
  </si>
  <si>
    <t>1.772,73</t>
  </si>
  <si>
    <t>1.968,10</t>
  </si>
  <si>
    <t>2.448,81</t>
  </si>
  <si>
    <t>3.288,18</t>
  </si>
  <si>
    <t>3.397,02</t>
  </si>
  <si>
    <t>3.687,69</t>
  </si>
  <si>
    <t>4.234,42</t>
  </si>
  <si>
    <t>4.524,14</t>
  </si>
  <si>
    <t>1.207,24</t>
  </si>
  <si>
    <t>1.642,83</t>
  </si>
  <si>
    <t>1.731,28</t>
  </si>
  <si>
    <t>2.055,10</t>
  </si>
  <si>
    <t>2.338,27</t>
  </si>
  <si>
    <t>3.098,76</t>
  </si>
  <si>
    <t>3.205,84</t>
  </si>
  <si>
    <t>3.435,18</t>
  </si>
  <si>
    <t>3.858,97</t>
  </si>
  <si>
    <t>3.778,37</t>
  </si>
  <si>
    <t>14,12</t>
  </si>
  <si>
    <t>722,72</t>
  </si>
  <si>
    <t>33,36</t>
  </si>
  <si>
    <t>42,06</t>
  </si>
  <si>
    <t>82,81</t>
  </si>
  <si>
    <t>96,24</t>
  </si>
  <si>
    <t>153,61</t>
  </si>
  <si>
    <t>101,38</t>
  </si>
  <si>
    <t>136,75</t>
  </si>
  <si>
    <t>119,89</t>
  </si>
  <si>
    <t>132,52</t>
  </si>
  <si>
    <t>172,27</t>
  </si>
  <si>
    <t>173,47</t>
  </si>
  <si>
    <t>39,92</t>
  </si>
  <si>
    <t>59,99</t>
  </si>
  <si>
    <t>71,18</t>
  </si>
  <si>
    <t>97,16</t>
  </si>
  <si>
    <t>11,91</t>
  </si>
  <si>
    <t>44,58</t>
  </si>
  <si>
    <t>27,42</t>
  </si>
  <si>
    <t>65,06</t>
  </si>
  <si>
    <t>85,30</t>
  </si>
  <si>
    <t>11,47</t>
  </si>
  <si>
    <t>22,58</t>
  </si>
  <si>
    <t>108,31</t>
  </si>
  <si>
    <t>130,24</t>
  </si>
  <si>
    <t>121,76</t>
  </si>
  <si>
    <t>51,44</t>
  </si>
  <si>
    <t>30,75</t>
  </si>
  <si>
    <t>26,98</t>
  </si>
  <si>
    <t>GEOTÊXTIL NÃO TECIDO 100% POLIÉSTER, RESISTÊNCIA A TRAÇÃO DE 31 KN/M (RT-31), INSTALADO EM DRENO - FORNECIMENTO E INSTALAÇÃO. AF_07/2021</t>
  </si>
  <si>
    <t>26,95</t>
  </si>
  <si>
    <t>716,42</t>
  </si>
  <si>
    <t>683,86</t>
  </si>
  <si>
    <t>901,14</t>
  </si>
  <si>
    <t>820,61</t>
  </si>
  <si>
    <t>1.006,41</t>
  </si>
  <si>
    <t>899,08</t>
  </si>
  <si>
    <t>1.043,54</t>
  </si>
  <si>
    <t>1.830,68</t>
  </si>
  <si>
    <t>2.288,28</t>
  </si>
  <si>
    <t>2.744,08</t>
  </si>
  <si>
    <t>702,42</t>
  </si>
  <si>
    <t>640,95</t>
  </si>
  <si>
    <t>270,32</t>
  </si>
  <si>
    <t>305,29</t>
  </si>
  <si>
    <t>347,86</t>
  </si>
  <si>
    <t>820,35</t>
  </si>
  <si>
    <t>122,61</t>
  </si>
  <si>
    <t>134,02</t>
  </si>
  <si>
    <t>176,07</t>
  </si>
  <si>
    <t>187,45</t>
  </si>
  <si>
    <t>141,71</t>
  </si>
  <si>
    <t>155,12</t>
  </si>
  <si>
    <t>198,59</t>
  </si>
  <si>
    <t>212,00</t>
  </si>
  <si>
    <t>148,16</t>
  </si>
  <si>
    <t>173,53</t>
  </si>
  <si>
    <t>155,68</t>
  </si>
  <si>
    <t>180,75</t>
  </si>
  <si>
    <t>169,44</t>
  </si>
  <si>
    <t>196,54</t>
  </si>
  <si>
    <t>182,62</t>
  </si>
  <si>
    <t>209,38</t>
  </si>
  <si>
    <t>136,69</t>
  </si>
  <si>
    <t>148,56</t>
  </si>
  <si>
    <t>192,00</t>
  </si>
  <si>
    <t>204,02</t>
  </si>
  <si>
    <t>153,27</t>
  </si>
  <si>
    <t>167,34</t>
  </si>
  <si>
    <t>211,31</t>
  </si>
  <si>
    <t>225,79</t>
  </si>
  <si>
    <t>156,67</t>
  </si>
  <si>
    <t>182,57</t>
  </si>
  <si>
    <t>160,29</t>
  </si>
  <si>
    <t>185,93</t>
  </si>
  <si>
    <t>177,79</t>
  </si>
  <si>
    <t>205,57</t>
  </si>
  <si>
    <t>188,08</t>
  </si>
  <si>
    <t>215,69</t>
  </si>
  <si>
    <t>230,28</t>
  </si>
  <si>
    <t>219,37</t>
  </si>
  <si>
    <t>211,62</t>
  </si>
  <si>
    <t>205,53</t>
  </si>
  <si>
    <t>265,20</t>
  </si>
  <si>
    <t>245,91</t>
  </si>
  <si>
    <t>234,48</t>
  </si>
  <si>
    <t>226,42</t>
  </si>
  <si>
    <t>220,12</t>
  </si>
  <si>
    <t>236,00</t>
  </si>
  <si>
    <t>206,98</t>
  </si>
  <si>
    <t>195,79</t>
  </si>
  <si>
    <t>193,26</t>
  </si>
  <si>
    <t>252,73</t>
  </si>
  <si>
    <t>233,51</t>
  </si>
  <si>
    <t>222,10</t>
  </si>
  <si>
    <t>214,09</t>
  </si>
  <si>
    <t>201,60</t>
  </si>
  <si>
    <t>35,26</t>
  </si>
  <si>
    <t>1.000,76</t>
  </si>
  <si>
    <t>607,05</t>
  </si>
  <si>
    <t>787,40</t>
  </si>
  <si>
    <t>492,12</t>
  </si>
  <si>
    <t>15,32</t>
  </si>
  <si>
    <t>13,46</t>
  </si>
  <si>
    <t>465,11</t>
  </si>
  <si>
    <t>39,26</t>
  </si>
  <si>
    <t>61,56</t>
  </si>
  <si>
    <t>89,41</t>
  </si>
  <si>
    <t>116,57</t>
  </si>
  <si>
    <t>196,06</t>
  </si>
  <si>
    <t>49,03</t>
  </si>
  <si>
    <t>69,16</t>
  </si>
  <si>
    <t>91,07</t>
  </si>
  <si>
    <t>87,52</t>
  </si>
  <si>
    <t>111,10</t>
  </si>
  <si>
    <t>214,68</t>
  </si>
  <si>
    <t>266,27</t>
  </si>
  <si>
    <t>369,51</t>
  </si>
  <si>
    <t>610,45</t>
  </si>
  <si>
    <t>836,49</t>
  </si>
  <si>
    <t>1.104,63</t>
  </si>
  <si>
    <t>844,74</t>
  </si>
  <si>
    <t>CAIXA COM GRELHA DUPLA RETANGULAR, EM CONCRETO PRÉ-MOLDADO, DIMENSÕES INTERNAS: 0,5X2,2X1,0 M. AF_12/2020</t>
  </si>
  <si>
    <t>2.248,59</t>
  </si>
  <si>
    <t>786,22</t>
  </si>
  <si>
    <t>2.160,72</t>
  </si>
  <si>
    <t>1.829,69</t>
  </si>
  <si>
    <t>3.341,55</t>
  </si>
  <si>
    <t>1.987,34</t>
  </si>
  <si>
    <t>3.485,17</t>
  </si>
  <si>
    <t>3.018,53</t>
  </si>
  <si>
    <t>5.165,09</t>
  </si>
  <si>
    <t>1.247,84</t>
  </si>
  <si>
    <t>2.700,28</t>
  </si>
  <si>
    <t>1.441,27</t>
  </si>
  <si>
    <t>2.610,32</t>
  </si>
  <si>
    <t>2.250,35</t>
  </si>
  <si>
    <t>4.222,51</t>
  </si>
  <si>
    <t>POÇO DE INSPEÇÃO CIRCULAR PARA ESGOTO, EM CONCRETO PRÉ-MOLDADO, DIÂMETRO INTERNO = 0,60 M, PROFUNDIDADE = 0,90 M, EXCLUINDO TAMPÃO. AF_12/2020</t>
  </si>
  <si>
    <t>447,39</t>
  </si>
  <si>
    <t>POÇO DE INSPEÇÃO CIRCULAR PARA ESGOTO, EM CONCRETO PRÉ-MOLDADO, DIÂMETRO INTERNO = 0,60 M, PROFUNDIDADE = 1,40 M, EXCLUINDO TAMPÃO. AF_12/2020</t>
  </si>
  <si>
    <t>POÇO DE INSPEÇÃO CIRCULAR PARA ESGOTO, EM ALVENARIA COM TIJOLOS CERÂMICOS MACIÇOS, DIÂMETRO INTERNO = 0,60 M, PROFUNDIDADE = 0,95 M, EXCLUINDO TAMPÃO. AF_12/2020</t>
  </si>
  <si>
    <t>1.225,07</t>
  </si>
  <si>
    <t>POÇO DE INSPEÇÃO CIRCULAR PARA ESGOTO, EM ALVENARIA COM TIJOLOS CERÂMICOS MACIÇOS, DIÂMETRO INTERNO = 0,60 M, PROFUNDIDADE = 1,45 M, EXCLUINDO TAMPÃO. AF_12/2020</t>
  </si>
  <si>
    <t>1.752,05</t>
  </si>
  <si>
    <t>BASE PARA POÇO DE VISITA CIRCULAR PARA ESGOTO, EM CONCRETO PRÉ-MOLDADO, DIÂMETRO INTERNO = 0,80 M, PROFUNDIDADE = 1,35 M, EXCLUINDO TAMPÃO. AF_12/2020</t>
  </si>
  <si>
    <t>911,10</t>
  </si>
  <si>
    <t>BASE PARA POÇO DE VISITA CIRCULAR PARA  ESGOTO, EM ALVENARIA COM TIJOLOS CERÂMICOS MACIÇOS, DIÂMETRO INTERNO = 0,80 M, PROFUNDIDADE = 1,40 M, EXCLUINDO TAMPÃO. AF_12/2020</t>
  </si>
  <si>
    <t>2.260,07</t>
  </si>
  <si>
    <t>1.311,23</t>
  </si>
  <si>
    <t>417,93</t>
  </si>
  <si>
    <t>1.589,88</t>
  </si>
  <si>
    <t>552,83</t>
  </si>
  <si>
    <t>BASE PARA POÇO DE VISITA CIRCULAR PARA  ESGOTO, EM ALVENARIA COM TIJOLOS CERÂMICOS MACIÇOS, DIÂMETRO INTERNO = 1,20 M, PROFUNDIDADE = 1,40 M, EXCLUINDO TAMPÃO. AF_12/2020</t>
  </si>
  <si>
    <t>3.324,31</t>
  </si>
  <si>
    <t>1.868,44</t>
  </si>
  <si>
    <t>755,44</t>
  </si>
  <si>
    <t>BASE PARA POÇO DE VISITA CIRCULAR PARA ESGOTO, EM ALVENARIA COM TIJOLOS CERÂMICOS MACIÇOS, DIÂMETRO INTERNO = 1,50 M, PROFUNDIDADE = 1,40 M, EXCLUINDO TAMPÃO. AF_12/2020</t>
  </si>
  <si>
    <t>4.266,08</t>
  </si>
  <si>
    <t>2.286,40</t>
  </si>
  <si>
    <t>BASE PARA POÇO DE VISITA RETANGULAR PARA  ESGOTO, EM ALVENARIA COM BLOCOS DE CONCRETO, DIMENSÕES INTERNAS = 1X1 M, PROFUNDIDADE = 1,40 M, EXCLUINDO TAMPÃO. AF_12/2020</t>
  </si>
  <si>
    <t>2.682,65</t>
  </si>
  <si>
    <t>1.318,01</t>
  </si>
  <si>
    <t>BASE PARA POÇO DE VISITA RETANGULAR PARA ESGOTO, EM ALVENARIA COM BLOCOS DE CONCRETO, DIMENSÕES INTERNAS = 1X1,5 M, PROFUNDIDADE = 1,40 M, EXCLUINDO TAMPÃO. AF_12/2020</t>
  </si>
  <si>
    <t>3.392,05</t>
  </si>
  <si>
    <t>1.574,90</t>
  </si>
  <si>
    <t>1.831,86</t>
  </si>
  <si>
    <t>2.088,76</t>
  </si>
  <si>
    <t>BASE PARA POÇO DE VISITA RETANGULAR PARA ESGOTO, EM ALVENARIA COM BLOCOS DE CONCRETO, DIMENSÕES INTERNAS = 1X3 M, PROFUNDIDADE = 1,40 M, EXCLUINDO TAMPÃO. AF_12/2020</t>
  </si>
  <si>
    <t>5.555,54</t>
  </si>
  <si>
    <t>2.345,72</t>
  </si>
  <si>
    <t>2.602,68</t>
  </si>
  <si>
    <t>BASE PARA POÇO DE VISITA RETANGULAR PARA ESGOTO, EM ALVENARIA COM BLOCOS DE CONCRETO, DIMENSÕES INTERNAS = 1X4 M, PROFUNDIDADE = 1,40 M, EXCLUINDO TAMPÃO. AF_12/2020</t>
  </si>
  <si>
    <t>6.983,21</t>
  </si>
  <si>
    <t>2.859,56</t>
  </si>
  <si>
    <t>4.192,03</t>
  </si>
  <si>
    <t>BASE PARA POÇO DE VISITA RETANGULAR PARA ESGOTO, EM ALVENARIA COM BLOCOS DE CONCRETO, DIMENSÕES INTERNAS = 1,5X2 M, PROFUNDIDADE = 1,40 M, EXCLUINDO TAMPÃO. AF_12/2020</t>
  </si>
  <si>
    <t>5.112,83</t>
  </si>
  <si>
    <t>BASE PARA POÇO DE VISITA RETANGULAR PARA ESGOTO, EM ALVENARIA COM BLOCOS DE CONCRETO, DIMENSÕES INTERNAS = 1,5X2,5 M, PROFUNDIDADE = 1,40 M, EXCLUINDO TAMPÃO. AF_12/2020</t>
  </si>
  <si>
    <t>6.005,44</t>
  </si>
  <si>
    <t>BASE PARA POÇO DE VISITA RETANGULAR PARA ESGOTO, EM ALVENARIA COM BLOCOS DE CONCRETO, DIMENSÕES INTERNAS = 1,5X3 M, PROFUNDIDADE = 1,40 M, EXCLUINDO TAMPÃO. AF_12/2020</t>
  </si>
  <si>
    <t>6.897,99</t>
  </si>
  <si>
    <t>BASE PARA POÇO DE VISITA RETANGULAR PARA ESGOTO, EM ALVENARIA COM BLOCOS DE CONCRETO, DIMENSÕES INTERNAS = 1,5X3,5 M, PROFUNDIDADE = 1,40 M, EXCLUINDO TAMPÃO. AF_12/2020</t>
  </si>
  <si>
    <t>7.790,73</t>
  </si>
  <si>
    <t>BASE PARA POÇO DE VISITA RETANGULAR PARA ESGOTO, EM ALVENARIA COM BLOCOS DE CONCRETO, DIMENSÕES INTERNAS = 1,5X4 M, PROFUNDIDADE = 1,40 M, EXCLUINDO TAMPÃO. AF_12/2020</t>
  </si>
  <si>
    <t>8.683,35</t>
  </si>
  <si>
    <t>3.139,13</t>
  </si>
  <si>
    <t>BASE PARA POÇO DE VISITA RETANGULAR PARA ESGOTO, EM ALVENARIA COM BLOCOS DE CONCRETO, DIMENSÕES INTERNAS = 2X2 M, PROFUNDIDADE = 1,40 M, EXCLUINDO TAMPÃO. AF_12/2020</t>
  </si>
  <si>
    <t>6.168,02</t>
  </si>
  <si>
    <t>2.368,38</t>
  </si>
  <si>
    <t>BASE PARA POÇO DE VISITA RETANGULAR PARA ESGOTO, EM ALVENARIA COM BLOCOS DE CONCRETO, DIMENSÕES INTERNAS = 2X2,5 M, PROFUNDIDADE = 1,40 M, EXCLUINDO TAMPÃO. AF_12/2020</t>
  </si>
  <si>
    <t>7.227,05</t>
  </si>
  <si>
    <t>2.625,28</t>
  </si>
  <si>
    <t>BASE PARA POÇO DE VISITA RETANGULAR PARA ESGOTO, EM ALVENARIA COM BLOCOS DE CONCRETO, DIMENSÕES INTERNAS = 2X3 M, PROFUNDIDADE = 1,40 M, EXCLUINDO TAMPÃO. AF_12/2020</t>
  </si>
  <si>
    <t>8.348,26</t>
  </si>
  <si>
    <t>2.882,23</t>
  </si>
  <si>
    <t>BASE PARA POÇO DE VISITA RETANGULAR PARA ESGOTO, EM ALVENARIA COM BLOCOS DE CONCRETO, DIMENSÕES INTERNAS = 2X3,5 M, PROFUNDIDADE = 1,40 M, EXCLUINDO TAMPÃO. AF_12/2020</t>
  </si>
  <si>
    <t>9.415,13</t>
  </si>
  <si>
    <t>BASE PARA POÇO DE VISITA RETANGULAR PARA ESGOTO, EM ALVENARIA COM BLOCOS DE CONCRETO, DIMENSÕES INTERNAS = 2X4 M, PROFUNDIDADE = 1,40 M, EXCLUINDO TAMPÃO. AF_12/2020</t>
  </si>
  <si>
    <t>10.482,05</t>
  </si>
  <si>
    <t>3.400,73</t>
  </si>
  <si>
    <t>BASE PARA POÇO DE VISITA RETANGULAR PARA ESGOTO, EM ALVENARIA COM BLOCOS DE CONCRETO, DIMENSÕES INTERNAS = 2,5X2,5 M, PROFUNDIDADE = 1,40 M, EXCLUINDO TAMPÃO. AF_12/2020</t>
  </si>
  <si>
    <t>8.518,37</t>
  </si>
  <si>
    <t>2.886,95</t>
  </si>
  <si>
    <t>BASE PARA POÇO DE VISITA RETANGULAR PARA ESGOTO, EM ALVENARIA COM BLOCOS DE CONCRETO, DIMENSÕES INTERNAS = 2,5X3 M, PROFUNDIDADE = 1,40 M, EXCLUINDO TAMPÃO. AF_12/2020</t>
  </si>
  <si>
    <t>9.796,32</t>
  </si>
  <si>
    <t>3.143,85</t>
  </si>
  <si>
    <t>BASE PARA POÇO DE VISITA RETANGULAR PARA ESGOTO, EM ALVENARIA COM BLOCOS DE CONCRETO, DIMENSÕES INTERNAS = 2,5X3,5 M, PROFUNDIDADE = 1,40 M, EXCLUINDO TAMPÃO. AF_12/2020</t>
  </si>
  <si>
    <t>11.074,25</t>
  </si>
  <si>
    <t>BASE PARA POÇO DE VISITA RETANGULAR PARA ESGOTO, EM ALVENARIA COM BLOCOS DE CONCRETO, DIMENSÕES INTERNAS = 2,5X4 M, PROFUNDIDADE = 1,40 M, EXCLUINDO TAMPÃO. AF_12/2020</t>
  </si>
  <si>
    <t>12.352,19</t>
  </si>
  <si>
    <t>3.662,33</t>
  </si>
  <si>
    <t>BASE PARA POÇO DE VISITA RETANGULAR PARA ESGOTO, EM ALVENARIA COM BLOCOS DE CONCRETO, DIMENSÕES INTERNAS = 3X3 M, PROFUNDIDADE = 1,40 M, EXCLUINDO TAMPÃO. AF_12/2020</t>
  </si>
  <si>
    <t>11.299,38</t>
  </si>
  <si>
    <t>3.405,45</t>
  </si>
  <si>
    <t>BASE PARA POÇO DE VISITA RETANGULAR PARA ESGOTO, EM ALVENARIA COM BLOCOS DE CONCRETO, DIMENSÕES INTERNAS = 3X3,5 M, PROFUNDIDADE = 1,40 M, EXCLUINDO TAMPÃO. AF_12/2020</t>
  </si>
  <si>
    <t>12.765,44</t>
  </si>
  <si>
    <t>BASE PARA POÇO DE VISITA RETANGULAR PARA ESGOTO, EM ALVENARIA COM BLOCOS DE CONCRETO, DIMENSÕES INTERNAS = 3X4 M, PROFUNDIDADE = 1,40 M, EXCLUINDO TAMPÃO. AF_12/2020</t>
  </si>
  <si>
    <t>14.231,53</t>
  </si>
  <si>
    <t>3.924,02</t>
  </si>
  <si>
    <t>BASE PARA POÇO DE VISITA RETANGULAR PARA ESGOTO, EM ALVENARIA COM BLOCOS DE CONCRETO, DIMENSÕES INTERNAS = 3,5X3,5 M, PROFUNDIDADE = 1,40 M, EXCLUINDO TAMPÃO. AF_12/2020</t>
  </si>
  <si>
    <t>14.456,71</t>
  </si>
  <si>
    <t>BASE PARA POÇO DE VISITA RETANGULAR PARA ESGOTO, EM ALVENARIA COM BLOCOS DE CONCRETO, DIMENSÕES INTERNAS = 3,5X4 M, PROFUNDIDADE = 1,40 M, EXCLUINDO TAMPÃO. AF_12/2020</t>
  </si>
  <si>
    <t>16.110,81</t>
  </si>
  <si>
    <t>4.185,65</t>
  </si>
  <si>
    <t>17.990,14</t>
  </si>
  <si>
    <t>4.401,07</t>
  </si>
  <si>
    <t>230,19</t>
  </si>
  <si>
    <t>1.038,57</t>
  </si>
  <si>
    <t>BASE PARA POÇO DE VISITA CIRCULAR PARA  ESGOTO, EM ALVENARIA COM TIJOLOS CERÂMICOS MACIÇOS, DIÂMETRO INTERNO = 1,0 M, PROFUNDIDADE = 1,40 M, EXCLUINDO TAMPÃO. AF_12/2020</t>
  </si>
  <si>
    <t>2.792,93</t>
  </si>
  <si>
    <t>BASE PARA POÇO DE VISITA RETANGULAR PARA ESGOTO, EM ALVENARIA COM BLOCOS DE CONCRETO, DIMENSÕES INTERNAS = 1X3,5 M, PROFUNDIDADE = 1,40 M, EXCLUINDO TAMPÃO. AF_12/2020</t>
  </si>
  <si>
    <t>6.269,32</t>
  </si>
  <si>
    <t>BASE PARA POÇO DE VISITA RETANGULAR PARA ESGOTO, EM ALVENARIA COM BLOCOS DE CONCRETO, DIMENSÕES INTERNAS = 1X2 M, PROFUNDIDADE = 1,40 M, EXCLUINDO TAMPÃO. AF_12/2020</t>
  </si>
  <si>
    <t>4.101,34</t>
  </si>
  <si>
    <t>BASE PARA POÇO DE VISITA RETANGULAR PARA ESGOTO, EM ALVENARIA COM BLOCOS DE CONCRETO, DIMENSÕES INTERNAS = 1X2,5 M, PROFUNDIDADE = 1,40 M, EXCLUINDO TAMPÃO. AF_12/2020</t>
  </si>
  <si>
    <t>4.810,71</t>
  </si>
  <si>
    <t>318,36</t>
  </si>
  <si>
    <t>BASE PARA POÇO DE VISITA CIRCULAR PARA ESGOTO, EM CONCRETO PRÉ-MOLDADO, DIÂMETRO INTERNO = 1,0 M, PROFUNDIDADE = 1,35 M, EXCLUINDO TAMPÃO. AF_12/2020</t>
  </si>
  <si>
    <t>1.170,30</t>
  </si>
  <si>
    <t>549,72</t>
  </si>
  <si>
    <t>1.766,52</t>
  </si>
  <si>
    <t>BASE PARA POÇO DE VISITA CIRCULAR PARA DRENAGEM, EM ALVENARIA COM TIJOLOS CERÂMICOS MACIÇOS, DIÂMETRO INTERNO = 1,2 M, PROFUNDIDADE = 1,40 M, EXCLUINDO TAMPÃO. AF_12/2020</t>
  </si>
  <si>
    <t>3.235,46</t>
  </si>
  <si>
    <t>1.784,29</t>
  </si>
  <si>
    <t>BASE PARA POÇO DE VISITA RETANGULAR PARA DRENAGEM, EM ALVENARIA COM BLOCOS DE CONCRETO, DIMENSÕES INTERNAS = 1,5X2 M, PROFUNDIDADE = 1,40 M, EXCLUINDO TAMPÃO. AF_12/2020</t>
  </si>
  <si>
    <t>5.006,08</t>
  </si>
  <si>
    <t>751,19</t>
  </si>
  <si>
    <t>2.013,83</t>
  </si>
  <si>
    <t>BASE PARA POÇO DE VISITA CIRCULAR PARA DRENAGEM, EM ALVENARIA COM TIJOLOS CERÂMICOS MACIÇOS, DIÂMETRO INTERNO = 1,50 M, PROFUNDIDADE = 1,40 M, EXCLUINDO TAMPÃO. AF_12/2020</t>
  </si>
  <si>
    <t>4.158,86</t>
  </si>
  <si>
    <t>2.189,17</t>
  </si>
  <si>
    <t>BASE PARA POÇO DE VISITA RETANGULAR PARA DRENAGEM, EM ALVENARIA COM BLOCOS DE CONCRETO, DIMENSÕES INTERNAS = 1X1 M, PROFUNDIDADE = 1,40 M, EXCLUINDO TAMPÃO. AF_12/2020</t>
  </si>
  <si>
    <t>2.627,00</t>
  </si>
  <si>
    <t>1.271,89</t>
  </si>
  <si>
    <t>BASE PARA POÇO DE VISITA RETANGULAR PARA DRENAGEM, EM ALVENARIA COM BLOCOS DE CONCRETO, DIMENSÕES INTERNAS = 1,5X2,5 M, PROFUNDIDADE = 1,40 M, EXCLUINDO TAMPÃO. AF_12/2020</t>
  </si>
  <si>
    <t>5.879,46</t>
  </si>
  <si>
    <t>BASE PARA POÇO DE VISITA RETANGULAR PARA DRENAGEM, EM ALVENARIA COM BLOCOS DE CONCRETO, DIMENSÕES INTERNAS = 1X1,5 M, PROFUNDIDADE = 1,40 M, EXCLUINDO TAMPÃO. AF_12/2020</t>
  </si>
  <si>
    <t>3.321,04</t>
  </si>
  <si>
    <t>1.519,17</t>
  </si>
  <si>
    <t>2.261,16</t>
  </si>
  <si>
    <t>BASE PARA POÇO DE VISITA RETANGULAR PARA DRENAGEM, EM ALVENARIA COM BLOCOS DE CONCRETO, DIMENSÕES INTERNAS = 1X2 M, PROFUNDIDADE = 1,40 M, EXCLUINDO TAMPÃO. AF_12/2020</t>
  </si>
  <si>
    <t>4.014,99</t>
  </si>
  <si>
    <t>BASE PARA POÇO DE VISITA RETANGULAR PARA DRENAGEM, EM ALVENARIA COM BLOCOS DE CONCRETO, DIMENSÕES INTERNAS = 1X2,5 M, PROFUNDIDADE = 1,40 M, EXCLUINDO TAMPÃO. AF_12/2020</t>
  </si>
  <si>
    <t>4.709,00</t>
  </si>
  <si>
    <t>POÇO DE INSPEÇÃO CIRCULAR PARA DRENAGEM, EM CONCRETO PRÉ-MOLDADO, DIÂMETRO INTERNO = 0,60 M, PROFUNDIDADE = 0,90 M, EXCLUINDO TAMPÃO. AF_12/2020</t>
  </si>
  <si>
    <t>443,42</t>
  </si>
  <si>
    <t>POÇO DE INSPEÇÃO CIRCULAR PARA DRENAGEM, EM CONCRETO PRÉ-MOLDADO, DIÂMETRO INTERNO = 0,60 M, PROFUNDIDADE = 1,40 M, EXCLUINDO TAMPÃO. AF_12/2020</t>
  </si>
  <si>
    <t>561,48</t>
  </si>
  <si>
    <t>BASE PARA POÇO DE VISITA RETANGULAR PARA DRENAGEM, EM ALVENARIA COM BLOCOS DE CONCRETO, DIMENSÕES INTERNAS = 1,5X3 M, PROFUNDIDADE = 1,40 M, EXCLUINDO TAMPÃO. AF_12/2020</t>
  </si>
  <si>
    <t>6.752,75</t>
  </si>
  <si>
    <t>POÇO DE INSPEÇÃO CIRCULAR PARA DRENAGEM, EM ALVENARIA COM TIJOLOS CERÂMICOS MACIÇOS, DIÂMETRO INTERNO = 0,60 M, PROFUNDIDADE = 0,95 M, EXCLUINDO TAMPÃO. AF_12/2020</t>
  </si>
  <si>
    <t>1.185,07</t>
  </si>
  <si>
    <t>POÇO DE INSPEÇÃO CIRCULAR PARA DRENAGEM, EM ALVENARIA COM TIJOLOS CERÂMICOS MACIÇOS, DIÂMETRO INTERNO = 0,60 M, PROFUNDIDADE = 1,45 M, EXCLUINDO TAMPÃO. AF_12/2020</t>
  </si>
  <si>
    <t>1.681,15</t>
  </si>
  <si>
    <t>BASE PARA POÇO DE VISITA RETANGULAR PARA DRENAGEM, EM ALVENARIA COM BLOCOS DE CONCRETO, DIMENSÕES INTERNAS = 1X3 M, PROFUNDIDADE = 1,40 M, EXCLUINDO TAMPÃO. AF_12/2020</t>
  </si>
  <si>
    <t>5.438,49</t>
  </si>
  <si>
    <t>BASE PARA POÇO DE VISITA CIRCULAR PARA DRENAGEM, EM CONCRETO PRÉ-MOLDADO, DIÂMETRO INTERNO = 0,80 M, PROFUNDIDADE = 1,35 M, EXCLUINDO TAMPÃO. AF_12/2020</t>
  </si>
  <si>
    <t>903,30</t>
  </si>
  <si>
    <t>2.508,51</t>
  </si>
  <si>
    <t>316,47</t>
  </si>
  <si>
    <t>BASE PARA POÇO DE VISITA RETANGULAR PARA DRENAGEM, EM ALVENARIA COM BLOCOS DE CONCRETO, DIMENSÕES INTERNAS = 1X3,5 M, PROFUNDIDADE = 1,40 M, EXCLUINDO TAMPÃO. AF_12/2020</t>
  </si>
  <si>
    <t>6.136,91</t>
  </si>
  <si>
    <t>BASE PARA POÇO DE VISITA CIRCULAR PARA DRENAGEM, EM ALVENARIA COM TIJOLOS CERÂMICOS MACIÇOS, DIÂMETRO INTERNO = 0,80 M, PROFUNDIDADE = 1,40 M, EXCLUINDO TAMPÃO. AF_12/2020</t>
  </si>
  <si>
    <t>2.190,00</t>
  </si>
  <si>
    <t>2.779,68</t>
  </si>
  <si>
    <t>1.244,53</t>
  </si>
  <si>
    <t>BASE PARA POÇO DE VISITA RETANGULAR PARA DRENAGEM, EM ALVENARIA COM BLOCOS DE CONCRETO, DIMENSÕES INTERNAS = 1,5X3,5 M, PROFUNDIDADE = 1,40 M, EXCLUINDO TAMPÃO. AF_12/2020</t>
  </si>
  <si>
    <t>7.626,23</t>
  </si>
  <si>
    <t>BASE PARA POÇO DE VISITA CIRCULAR PARA DRENAGEM, EM CONCRETO PRÉ-MOLDADO, DIÂMETRO INTERNO = 1,0 M, PROFUNDIDADE = 1,35 M, EXCLUINDO TAMPÃO. AF_05/2018</t>
  </si>
  <si>
    <t>1.228,92</t>
  </si>
  <si>
    <t>BASE PARA POÇO DE VISITA RETANGULAR PARA DRENAGEM, EM ALVENARIA COM BLOCOS DE CONCRETO, DIMENSÕES INTERNAS = 1X4 M, PROFUNDIDADE = 1,40 M, EXCLUINDO TAMPÃO. AF_12/2020</t>
  </si>
  <si>
    <t>6.835,45</t>
  </si>
  <si>
    <t>BASE PARA POÇO DE VISITA RETANGULAR PARA DRENAGEM, EM ALVENARIA COM BLOCOS DE CONCRETO, DIMENSÕES INTERNAS = 2,5X3 M, PROFUNDIDADE = 1,40 M, EXCLUINDO TAMPÃO. AF_12/2020</t>
  </si>
  <si>
    <t>9.586,96</t>
  </si>
  <si>
    <t>415,44</t>
  </si>
  <si>
    <t>2.755,80</t>
  </si>
  <si>
    <t>BASE PARA POÇO DE VISITA RETANGULAR PARA DRENAGEM, EM ALVENARIA COM BLOCOS DE CONCRETO, DIMENSÕES INTERNAS = 1,5X1,5 M, PROFUNDIDADE = 1,40 M, EXCLUINDO TAMPÃO. AF_12/2020</t>
  </si>
  <si>
    <t>4.104,54</t>
  </si>
  <si>
    <t>BASE PARA POÇO DE VISITA CIRCULAR PARA DRENAGEM, EM ALVENARIA COM TIJOLOS CERÂMICOS MACIÇOS, DIÂMETRO INTERNO = 1,0 M, PROFUNDIDADE = 1,40 M, EXCLUINDO TAMPÃO. AF_12/2020</t>
  </si>
  <si>
    <t>2.713,04</t>
  </si>
  <si>
    <t>1.514,46</t>
  </si>
  <si>
    <t>BASE PARA POÇO DE VISITA RETANGULAR PARA DRENAGEM, EM ALVENARIA COM BLOCOS DE CONCRETO, DIMENSÕES INTERNAS = 1,5X4 M, PROFUNDIDADE = 1,40 M, EXCLUINDO TAMPÃO. AF_12/2020</t>
  </si>
  <si>
    <t>8.499,61</t>
  </si>
  <si>
    <t>3.026,99</t>
  </si>
  <si>
    <t>3.022,87</t>
  </si>
  <si>
    <t>BASE PARA POÇO DE VISITA RETANGULAR PARA DRENAGEM, EM ALVENARIA COM BLOCOS DE CONCRETO, DIMENSÕES INTERNAS = 2,5X3,5 M, PROFUNDIDADE = 1,40 M, EXCLUINDO TAMPÃO. AF_12/2020</t>
  </si>
  <si>
    <t>10.836,76</t>
  </si>
  <si>
    <t>3.274,25</t>
  </si>
  <si>
    <t>BASE PARA POÇO DE VISITA RETANGULAR PARA DRENAGEM, EM ALVENARIA COM BLOCOS DE CONCRETO, DIMENSÕES INTERNAS = 2,5X4 M, PROFUNDIDADE = 1,40 M, EXCLUINDO TAMPÃO. AF_12/2020</t>
  </si>
  <si>
    <t>12.086,57</t>
  </si>
  <si>
    <t>BASE PARA POÇO DE VISITA RETANGULAR PARA DRENAGEM, EM ALVENARIA COM BLOCOS DE CONCRETO, DIMENSÕES INTERNAS = 2X2 M, PROFUNDIDADE = 1,40 M, EXCLUINDO TAMPÃO. AF_12/2020</t>
  </si>
  <si>
    <t>6.037,99</t>
  </si>
  <si>
    <t>3.525,65</t>
  </si>
  <si>
    <t>BASE PARA POÇO DE VISITA RETANGULAR PARA DRENAGEM, EM ALVENARIA COM BLOCOS DE CONCRETO, DIMENSÕES INTERNAS = 3X3 M, PROFUNDIDADE = 1,40 M, EXCLUINDO TAMPÃO. AF_12/2020</t>
  </si>
  <si>
    <t>11.056,52</t>
  </si>
  <si>
    <t>3.278,37</t>
  </si>
  <si>
    <t>BASE PARA POÇO DE VISITA RETANGULAR PARA DRENAGEM, EM ALVENARIA COM BLOCOS DE CONCRETO, DIMENSÕES INTERNAS = 3X3,5 M, PROFUNDIDADE = 1,40 M, EXCLUINDO TAMPÃO. AF_12/2020</t>
  </si>
  <si>
    <t>12.490,34</t>
  </si>
  <si>
    <t>2.280,93</t>
  </si>
  <si>
    <t>BASE PARA POÇO DE VISITA RETANGULAR PARA DRENAGEM, EM ALVENARIA COM BLOCOS DE CONCRETO, DIMENSÕES INTERNAS = 3X4 M, PROFUNDIDADE = 1,40 M, EXCLUINDO TAMPÃO. AF_12/2020</t>
  </si>
  <si>
    <t>13.924,21</t>
  </si>
  <si>
    <t>3.777,12</t>
  </si>
  <si>
    <t>BASE PARA POÇO DE VISITA RETANGULAR PARA DRENAGEM, EM ALVENARIA COM BLOCOS DE CONCRETO, DIMENSÕES INTERNAS = 3,5X3,5 M, PROFUNDIDADE = 1,40 M, EXCLUINDO TAMPÃO. AF_12/2020</t>
  </si>
  <si>
    <t>14.143,99</t>
  </si>
  <si>
    <t>BASE PARA POÇO DE VISITA RETANGULAR PARA DRENAGEM, EM ALVENARIA COM BLOCOS DE CONCRETO, DIMENSÕES INTERNAS = 2X2,5 M, PROFUNDIDADE = 1,40 M, EXCLUINDO TAMPÃO. AF_12/2020</t>
  </si>
  <si>
    <t>7.074,34</t>
  </si>
  <si>
    <t>BASE PARA POÇO DE VISITA RETANGULAR PARA DRENAGEM, EM ALVENARIA COM BLOCOS DE CONCRETO, DIMENSÕES INTERNAS = 3,5X4 M, PROFUNDIDADE = 1,40 M, EXCLUINDO TAMPÃO. AF_12/2020</t>
  </si>
  <si>
    <t>15.761,78</t>
  </si>
  <si>
    <t>4.028,54</t>
  </si>
  <si>
    <t>BASE PARA POÇO DE VISITA RETANGULAR PARA DRENAGEM, EM ALVENARIA COM BLOCOS DE CONCRETO, DIMENSÕES INTERNAS = 4X4 M, PROFUNDIDADE = 1,40 M, EXCLUINDO TAMPÃO. AF_12/2020</t>
  </si>
  <si>
    <t>17.599,40</t>
  </si>
  <si>
    <t>2.528,24</t>
  </si>
  <si>
    <t>229,34</t>
  </si>
  <si>
    <t>982,77</t>
  </si>
  <si>
    <t>BASE PARA POÇO DE VISITA RETANGULAR PARA DRENAGEM, EM ALVENARIA COM BLOCOS DE CONCRETO, DIMENSÕES INTERNAS = 2X3 M, PROFUNDIDADE = 1,40 M, EXCLUINDO TAMPÃO. AF_12/2020</t>
  </si>
  <si>
    <t>8.172,87</t>
  </si>
  <si>
    <t>2.775,57</t>
  </si>
  <si>
    <t>BASE PARA POÇO DE VISITA RETANGULAR PARA DRENAGEM, EM ALVENARIA COM BLOCOS DE CONCRETO, DIMENSÕES INTERNAS = 2X3,5 M, PROFUNDIDADE = 1,40 M, EXCLUINDO TAMPÃO. AF_12/2020</t>
  </si>
  <si>
    <t>9.217,07</t>
  </si>
  <si>
    <t>BASE PARA POÇO DE VISITA RETANGULAR PARA DRENAGEM, EM ALVENARIA COM BLOCOS DE CONCRETO, DIMENSÕES INTERNAS = 2X4 M, PROFUNDIDADE = 1,40 M, EXCLUINDO TAMPÃO. AF_12/2020</t>
  </si>
  <si>
    <t>10.261,31</t>
  </si>
  <si>
    <t>BASE PARA POÇO DE VISITA RETANGULAR PARA DRENAGEM, EM ALVENARIA COM BLOCOS DE CONCRETO, DIMENSÕES INTERNAS = 2,5X2,5 M, PROFUNDIDADE = 1,40 M, EXCLUINDO TAMPÃO. AF_12/2020</t>
  </si>
  <si>
    <t>8.337,14</t>
  </si>
  <si>
    <t>4.239,65</t>
  </si>
  <si>
    <t>1.588,88</t>
  </si>
  <si>
    <t>1.018,68</t>
  </si>
  <si>
    <t>598,89</t>
  </si>
  <si>
    <t>514,21</t>
  </si>
  <si>
    <t>449,92</t>
  </si>
  <si>
    <t>3.055,51</t>
  </si>
  <si>
    <t>BASE PARA POÇO DE VISITA CIRCULAR PARA  ESGOTO, EM CONCRETO PRÉ-MOLDADO, DIÂMETRO INTERNO = 1,20 M, PROFUNDIDADE = 1,60 M, EXCLUINDO TAMPÃO. AF_12/2020</t>
  </si>
  <si>
    <t>1.611,63</t>
  </si>
  <si>
    <t>BASE PARA POÇO DE VISITA CIRCULAR PARA  ESGOTO, EM CONCRETO PRÉ-MOLDADO, DIÂMETRO INTERNO = 1,50 M, PROFUNDIDADE = 1,35 M, EXCLUINDO TAMPÃO. AF_12/2020</t>
  </si>
  <si>
    <t>2.489,71</t>
  </si>
  <si>
    <t>BASE PARA POÇO DE VISITA CIRCULAR PARA DRENAGEM, EM CONCRETO PRÉ-MOLDADO, DIÂMETRO INTERNO = 1,50 M, PROFUNDIDADE = 1,35 M, EXCLUINDO TAMPÃO. AF_12/2020</t>
  </si>
  <si>
    <t>2.454,47</t>
  </si>
  <si>
    <t>BASE PARA POÇO DE VISITA CIRCULAR PARA DRENAGEM, EM CONCRETO PRÉ-MOLDADO, DIÂMETRO INTERNO = 1,20 M, PROFUNDIDADE = 1,60 M, EXCLUINDO TAMPÃO. AF_05/2021</t>
  </si>
  <si>
    <t>1.554,99</t>
  </si>
  <si>
    <t>36,82</t>
  </si>
  <si>
    <t>40,82</t>
  </si>
  <si>
    <t>45,67</t>
  </si>
  <si>
    <t>65,94</t>
  </si>
  <si>
    <t>73,40</t>
  </si>
  <si>
    <t>80,20</t>
  </si>
  <si>
    <t>90,12</t>
  </si>
  <si>
    <t>61,06</t>
  </si>
  <si>
    <t>66,07</t>
  </si>
  <si>
    <t>58,56</t>
  </si>
  <si>
    <t>63,58</t>
  </si>
  <si>
    <t>56,04</t>
  </si>
  <si>
    <t>67,84</t>
  </si>
  <si>
    <t>65,03</t>
  </si>
  <si>
    <t>80,31</t>
  </si>
  <si>
    <t>76,76</t>
  </si>
  <si>
    <t>92,04</t>
  </si>
  <si>
    <t>55,60</t>
  </si>
  <si>
    <t>59,82</t>
  </si>
  <si>
    <t>18,74</t>
  </si>
  <si>
    <t>15,57</t>
  </si>
  <si>
    <t>16,34</t>
  </si>
  <si>
    <t>457,71</t>
  </si>
  <si>
    <t>1.123,44</t>
  </si>
  <si>
    <t>2.301,35</t>
  </si>
  <si>
    <t>3.859,50</t>
  </si>
  <si>
    <t>5.789,25</t>
  </si>
  <si>
    <t>8.129,43</t>
  </si>
  <si>
    <t>14.079,74</t>
  </si>
  <si>
    <t>4.659,67</t>
  </si>
  <si>
    <t>6.987,00</t>
  </si>
  <si>
    <t>9.826,41</t>
  </si>
  <si>
    <t>17.039,17</t>
  </si>
  <si>
    <t>8.660,42</t>
  </si>
  <si>
    <t>12.127,30</t>
  </si>
  <si>
    <t>20.824,18</t>
  </si>
  <si>
    <t>2.807,10</t>
  </si>
  <si>
    <t>4.886,55</t>
  </si>
  <si>
    <t>7.795,42</t>
  </si>
  <si>
    <t>11.553,61</t>
  </si>
  <si>
    <t>21.961,58</t>
  </si>
  <si>
    <t>10.871,76</t>
  </si>
  <si>
    <t>16.165,76</t>
  </si>
  <si>
    <t>30.069,21</t>
  </si>
  <si>
    <t>13.963,87</t>
  </si>
  <si>
    <t>20.801,93</t>
  </si>
  <si>
    <t>38.336,41</t>
  </si>
  <si>
    <t>13.398,43</t>
  </si>
  <si>
    <t>20.619,64</t>
  </si>
  <si>
    <t>28.744,99</t>
  </si>
  <si>
    <t>40.531,51</t>
  </si>
  <si>
    <t>16.558,62</t>
  </si>
  <si>
    <t>24.874,59</t>
  </si>
  <si>
    <t>35.013,54</t>
  </si>
  <si>
    <t>48.975,94</t>
  </si>
  <si>
    <t>19.034,60</t>
  </si>
  <si>
    <t>29.197,33</t>
  </si>
  <si>
    <t>41.070,01</t>
  </si>
  <si>
    <t>58.058,68</t>
  </si>
  <si>
    <t>8.784,26</t>
  </si>
  <si>
    <t>13.082,78</t>
  </si>
  <si>
    <t>19.782,93</t>
  </si>
  <si>
    <t>29.796,61</t>
  </si>
  <si>
    <t>10.111,26</t>
  </si>
  <si>
    <t>14.947,09</t>
  </si>
  <si>
    <t>16.681,17</t>
  </si>
  <si>
    <t>22.054,32</t>
  </si>
  <si>
    <t>34.803,45</t>
  </si>
  <si>
    <t>11.308,02</t>
  </si>
  <si>
    <t>18.390,82</t>
  </si>
  <si>
    <t>24.179,19</t>
  </si>
  <si>
    <t>40.217,29</t>
  </si>
  <si>
    <t>32.076,06</t>
  </si>
  <si>
    <t>52.266,11</t>
  </si>
  <si>
    <t>70.567,45</t>
  </si>
  <si>
    <t>101.072,39</t>
  </si>
  <si>
    <t>34.249,73</t>
  </si>
  <si>
    <t>55.343,45</t>
  </si>
  <si>
    <t>78.578,27</t>
  </si>
  <si>
    <t>96.163,18</t>
  </si>
  <si>
    <t>34.966,15</t>
  </si>
  <si>
    <t>60.765,44</t>
  </si>
  <si>
    <t>85.229,58</t>
  </si>
  <si>
    <t>102.203,88</t>
  </si>
  <si>
    <t>36,74</t>
  </si>
  <si>
    <t>30,89</t>
  </si>
  <si>
    <t>16,19</t>
  </si>
  <si>
    <t>48,20</t>
  </si>
  <si>
    <t>60,65</t>
  </si>
  <si>
    <t>39,76</t>
  </si>
  <si>
    <t>52,21</t>
  </si>
  <si>
    <t>35,11</t>
  </si>
  <si>
    <t>47,71</t>
  </si>
  <si>
    <t>79,18</t>
  </si>
  <si>
    <t>98,61</t>
  </si>
  <si>
    <t>65,00</t>
  </si>
  <si>
    <t>84,43</t>
  </si>
  <si>
    <t>56,05</t>
  </si>
  <si>
    <t>75,64</t>
  </si>
  <si>
    <t>99,96</t>
  </si>
  <si>
    <t>145,42</t>
  </si>
  <si>
    <t>75,76</t>
  </si>
  <si>
    <t>121,22</t>
  </si>
  <si>
    <t>53,47</t>
  </si>
  <si>
    <t>22,80</t>
  </si>
  <si>
    <t>815,18</t>
  </si>
  <si>
    <t>817,37</t>
  </si>
  <si>
    <t>843,32</t>
  </si>
  <si>
    <t>989,13</t>
  </si>
  <si>
    <t>1.051,07</t>
  </si>
  <si>
    <t>711,73</t>
  </si>
  <si>
    <t>720,45</t>
  </si>
  <si>
    <t>729,15</t>
  </si>
  <si>
    <t>737,84</t>
  </si>
  <si>
    <t>1.062,24</t>
  </si>
  <si>
    <t>1.097,53</t>
  </si>
  <si>
    <t>363,94</t>
  </si>
  <si>
    <t>BATENTE PARA PORTA DE MADEIRA, FIXAÇÃO COM ARGAMASSA, PADRÃO MÉDIO - FORNECIMENTO E INSTALAÇÃO. AF_12/2019</t>
  </si>
  <si>
    <t>468,81</t>
  </si>
  <si>
    <t>346,92</t>
  </si>
  <si>
    <t>354,73</t>
  </si>
  <si>
    <t>379,25</t>
  </si>
  <si>
    <t>458,76</t>
  </si>
  <si>
    <t>643,96</t>
  </si>
  <si>
    <t>714,05</t>
  </si>
  <si>
    <t>209,83</t>
  </si>
  <si>
    <t>183,73</t>
  </si>
  <si>
    <t>1.127,42</t>
  </si>
  <si>
    <t>1.137,90</t>
  </si>
  <si>
    <t>1.191,19</t>
  </si>
  <si>
    <t>1.273,36</t>
  </si>
  <si>
    <t>1.455,90</t>
  </si>
  <si>
    <t>1.528,65</t>
  </si>
  <si>
    <t>943,69</t>
  </si>
  <si>
    <t>954,17</t>
  </si>
  <si>
    <t>981,36</t>
  </si>
  <si>
    <t>1.063,53</t>
  </si>
  <si>
    <t>1.246,07</t>
  </si>
  <si>
    <t>1.318,82</t>
  </si>
  <si>
    <t>357,93</t>
  </si>
  <si>
    <t>366,26</t>
  </si>
  <si>
    <t>423,94</t>
  </si>
  <si>
    <t>468,51</t>
  </si>
  <si>
    <t>954,70</t>
  </si>
  <si>
    <t>965,70</t>
  </si>
  <si>
    <t>1.026,05</t>
  </si>
  <si>
    <t>1.073,28</t>
  </si>
  <si>
    <t>273,62</t>
  </si>
  <si>
    <t>BATENTE PARA PORTA DE MADEIRA, FIXAÇÃO COM ARGAMASSA, PADRÃO POPULAR. FORNECIMENTO E INSTALAÇÃO. AF_12/2019</t>
  </si>
  <si>
    <t>378,49</t>
  </si>
  <si>
    <t>367,46</t>
  </si>
  <si>
    <t>392,89</t>
  </si>
  <si>
    <t>430,29</t>
  </si>
  <si>
    <t>915,26</t>
  </si>
  <si>
    <t>1.274,13</t>
  </si>
  <si>
    <t>128,63</t>
  </si>
  <si>
    <t>127,87</t>
  </si>
  <si>
    <t>109,02</t>
  </si>
  <si>
    <t>942,17</t>
  </si>
  <si>
    <t>932,98</t>
  </si>
  <si>
    <t>978,97</t>
  </si>
  <si>
    <t>1.060,33</t>
  </si>
  <si>
    <t>1.243,68</t>
  </si>
  <si>
    <t>1.315,62</t>
  </si>
  <si>
    <t>814,30</t>
  </si>
  <si>
    <t>823,96</t>
  </si>
  <si>
    <t>850,34</t>
  </si>
  <si>
    <t>931,70</t>
  </si>
  <si>
    <t>1.115,05</t>
  </si>
  <si>
    <t>1.186,99</t>
  </si>
  <si>
    <t>825,31</t>
  </si>
  <si>
    <t>835,49</t>
  </si>
  <si>
    <t>895,03</t>
  </si>
  <si>
    <t>941,45</t>
  </si>
  <si>
    <t>964,23</t>
  </si>
  <si>
    <t>992,33</t>
  </si>
  <si>
    <t>862,12</t>
  </si>
  <si>
    <t>1.032,40</t>
  </si>
  <si>
    <t>901,38</t>
  </si>
  <si>
    <t>1.517,37</t>
  </si>
  <si>
    <t>1.386,35</t>
  </si>
  <si>
    <t>1.876,24</t>
  </si>
  <si>
    <t>1.745,22</t>
  </si>
  <si>
    <t>9,26</t>
  </si>
  <si>
    <t>935,77</t>
  </si>
  <si>
    <t>226,24</t>
  </si>
  <si>
    <t>1.138,43</t>
  </si>
  <si>
    <t>953,18</t>
  </si>
  <si>
    <t>1.149,43</t>
  </si>
  <si>
    <t>1.176,06</t>
  </si>
  <si>
    <t>971,14</t>
  </si>
  <si>
    <t>1.235,88</t>
  </si>
  <si>
    <t>1.023,66</t>
  </si>
  <si>
    <t>1.283,11</t>
  </si>
  <si>
    <t>1.070,08</t>
  </si>
  <si>
    <t>1.147,96</t>
  </si>
  <si>
    <t>962,71</t>
  </si>
  <si>
    <t>1.242,23</t>
  </si>
  <si>
    <t>1.030,01</t>
  </si>
  <si>
    <t>1.727,20</t>
  </si>
  <si>
    <t>1.514,98</t>
  </si>
  <si>
    <t>2.086,07</t>
  </si>
  <si>
    <t>1.873,85</t>
  </si>
  <si>
    <t>81,67</t>
  </si>
  <si>
    <t>89,93</t>
  </si>
  <si>
    <t>98,16</t>
  </si>
  <si>
    <t>117,22</t>
  </si>
  <si>
    <t>907,98</t>
  </si>
  <si>
    <t>944,51</t>
  </si>
  <si>
    <t>1.082,87</t>
  </si>
  <si>
    <t>857,73</t>
  </si>
  <si>
    <t>1.401,15</t>
  </si>
  <si>
    <t>1.686,77</t>
  </si>
  <si>
    <t>1.017,38</t>
  </si>
  <si>
    <t>1.355,21</t>
  </si>
  <si>
    <t>1.678,85</t>
  </si>
  <si>
    <t>1.088,56</t>
  </si>
  <si>
    <t>583,40</t>
  </si>
  <si>
    <t>849,86</t>
  </si>
  <si>
    <t>799,89</t>
  </si>
  <si>
    <t>76,30</t>
  </si>
  <si>
    <t>66,05</t>
  </si>
  <si>
    <t>735,25</t>
  </si>
  <si>
    <t>604,46</t>
  </si>
  <si>
    <t>1.021,72</t>
  </si>
  <si>
    <t>132,99</t>
  </si>
  <si>
    <t>735,27</t>
  </si>
  <si>
    <t>678,60</t>
  </si>
  <si>
    <t>1.490,04</t>
  </si>
  <si>
    <t>841,39</t>
  </si>
  <si>
    <t>670,01</t>
  </si>
  <si>
    <t>775,25</t>
  </si>
  <si>
    <t>687,25</t>
  </si>
  <si>
    <t>627,72</t>
  </si>
  <si>
    <t>451,78</t>
  </si>
  <si>
    <t>1.125,90</t>
  </si>
  <si>
    <t>296,98</t>
  </si>
  <si>
    <t>38,76</t>
  </si>
  <si>
    <t>81,55</t>
  </si>
  <si>
    <t>95,01</t>
  </si>
  <si>
    <t>86,08</t>
  </si>
  <si>
    <t>172,53</t>
  </si>
  <si>
    <t>215,45</t>
  </si>
  <si>
    <t>58,03</t>
  </si>
  <si>
    <t>142,06</t>
  </si>
  <si>
    <t>140,49</t>
  </si>
  <si>
    <t>213,75</t>
  </si>
  <si>
    <t>183,72</t>
  </si>
  <si>
    <t>217,95</t>
  </si>
  <si>
    <t>206,42</t>
  </si>
  <si>
    <t>279,69</t>
  </si>
  <si>
    <t>280,73</t>
  </si>
  <si>
    <t>332,52</t>
  </si>
  <si>
    <t>150,95</t>
  </si>
  <si>
    <t>232,32</t>
  </si>
  <si>
    <t>263,71</t>
  </si>
  <si>
    <t>305,58</t>
  </si>
  <si>
    <t>258,67</t>
  </si>
  <si>
    <t>292,90</t>
  </si>
  <si>
    <t>264,45</t>
  </si>
  <si>
    <t>337,72</t>
  </si>
  <si>
    <t>323,73</t>
  </si>
  <si>
    <t>369,97</t>
  </si>
  <si>
    <t>242,78</t>
  </si>
  <si>
    <t>426,13</t>
  </si>
  <si>
    <t>410,98</t>
  </si>
  <si>
    <t>779,89</t>
  </si>
  <si>
    <t>1.519,64</t>
  </si>
  <si>
    <t>1.734,60</t>
  </si>
  <si>
    <t>370,08</t>
  </si>
  <si>
    <t>426,84</t>
  </si>
  <si>
    <t>503,67</t>
  </si>
  <si>
    <t>1.071,15</t>
  </si>
  <si>
    <t>2.155,95</t>
  </si>
  <si>
    <t>2.171,68</t>
  </si>
  <si>
    <t>4.356,64</t>
  </si>
  <si>
    <t>25,48</t>
  </si>
  <si>
    <t>824,80</t>
  </si>
  <si>
    <t>427,83</t>
  </si>
  <si>
    <t>611,56</t>
  </si>
  <si>
    <t>496,27</t>
  </si>
  <si>
    <t>681,40</t>
  </si>
  <si>
    <t>CONTRAMARCO DE ALUMÍNIO, FIXAÇÃO COM ARGAMASSA - FORNECIMENTO E INSTALAÇÃO. AF_12/2019</t>
  </si>
  <si>
    <t>CONTRAMARCO DE ALUMÍNIO, FIXAÇÃO COM PARAFUSO - FORNECIMENTO E INSTALAÇÃO. AF_12/2019</t>
  </si>
  <si>
    <t>20,29</t>
  </si>
  <si>
    <t>898,13</t>
  </si>
  <si>
    <t>1.262,94</t>
  </si>
  <si>
    <t>1.191,41</t>
  </si>
  <si>
    <t>1.102,70</t>
  </si>
  <si>
    <t>1.002,29</t>
  </si>
  <si>
    <t>883,29</t>
  </si>
  <si>
    <t>863,17</t>
  </si>
  <si>
    <t>845,32</t>
  </si>
  <si>
    <t>790,92</t>
  </si>
  <si>
    <t>1.178,00</t>
  </si>
  <si>
    <t>1.108,09</t>
  </si>
  <si>
    <t>1.022,34</t>
  </si>
  <si>
    <t>925,17</t>
  </si>
  <si>
    <t>792,11</t>
  </si>
  <si>
    <t>773,95</t>
  </si>
  <si>
    <t>759,76</t>
  </si>
  <si>
    <t>709,32</t>
  </si>
  <si>
    <t>838,24</t>
  </si>
  <si>
    <t>757,16</t>
  </si>
  <si>
    <t>33,51</t>
  </si>
  <si>
    <t>57,18</t>
  </si>
  <si>
    <t>88,72</t>
  </si>
  <si>
    <t>162,92</t>
  </si>
  <si>
    <t>24,31</t>
  </si>
  <si>
    <t>30,85</t>
  </si>
  <si>
    <t>123,40</t>
  </si>
  <si>
    <t>221,84</t>
  </si>
  <si>
    <t>359,98</t>
  </si>
  <si>
    <t>501,01</t>
  </si>
  <si>
    <t>568,79</t>
  </si>
  <si>
    <t>113,31</t>
  </si>
  <si>
    <t>145,54</t>
  </si>
  <si>
    <t>331,40</t>
  </si>
  <si>
    <t>16,04</t>
  </si>
  <si>
    <t>15,48</t>
  </si>
  <si>
    <t>55,19</t>
  </si>
  <si>
    <t>100,94</t>
  </si>
  <si>
    <t>186,40</t>
  </si>
  <si>
    <t>212,34</t>
  </si>
  <si>
    <t>65,15</t>
  </si>
  <si>
    <t>90,45</t>
  </si>
  <si>
    <t>123,27</t>
  </si>
  <si>
    <t>157,66</t>
  </si>
  <si>
    <t>134,39</t>
  </si>
  <si>
    <t>197,18</t>
  </si>
  <si>
    <t>259,93</t>
  </si>
  <si>
    <t>609,02</t>
  </si>
  <si>
    <t>579,29</t>
  </si>
  <si>
    <t>220,86</t>
  </si>
  <si>
    <t>133,38</t>
  </si>
  <si>
    <t>200,51</t>
  </si>
  <si>
    <t>126,20</t>
  </si>
  <si>
    <t>ESCAVAÇÃO MANUAL DE VIGA DE BORDA PARA RADIER. AF_09/2021</t>
  </si>
  <si>
    <t>71,81</t>
  </si>
  <si>
    <t>COMPACTAÇÃO MECÂNICA DE SOLO PARA EXECUÇÃO DE RADIER, PISO DE CONCRETO OU LAJE SOBRE SOLO, COM COMPACTADOR DE SOLOS A PERCUSSÃO. AF_09/2021</t>
  </si>
  <si>
    <t>COMPACTAÇÃO MECÂNICA DE SOLO PARA EXECUÇÃO DE RADIER, PISO DE CONCRETO OU LAJE SOBRE SOLO, COM COMPACTADOR DE SOLOS TIPO PLACA VIBRATÓRIA. AF_09/2021</t>
  </si>
  <si>
    <t>FABRICAÇÃO, MONTAGEM E DESMONTAGEM DE FORMA PARA RADIER, PISO DE CONCRETO OU LAJE SOBRE SOLO, EM MADEIRA SERRADA, 4 UTILIZAÇÕES. AF_09/2021</t>
  </si>
  <si>
    <t>148,68</t>
  </si>
  <si>
    <t>CAMADA SEPARADORA PARA EXECUÇÃO DE RADIER, PISO DE CONCRETO OU LAJE SOBRE SOLO, EM LONA PLÁSTICA. AF_09/2021</t>
  </si>
  <si>
    <t>2,91</t>
  </si>
  <si>
    <t>ARMAÇÃO PARA EXECUÇÃO DE RADIER, PISO DE CONCRETO OU LAJE SOBRE SOLO, COM USO DE TELA Q-92. AF_09/2021</t>
  </si>
  <si>
    <t>ARMAÇÃO PARA EXECUÇÃO DE RADIER, PISO DE CONCRETO OU LAJE SOBRE SOLO, COM USO DE TELA Q-113. AF_09/2021</t>
  </si>
  <si>
    <t>20,55</t>
  </si>
  <si>
    <t>ARMAÇÃO PARA EXECUÇÃO DE RADIER, PISO DE CONCRETO OU LAJE SOBRE SOLO, COM USO DE TELA Q-138. AF_09/2021</t>
  </si>
  <si>
    <t>20,18</t>
  </si>
  <si>
    <t>ARMAÇÃO PARA EXECUÇÃO DE RADIER, PISO DE CONCRETO OU LAJE SOBRE SOLO, COM USO DE TELA Q-159. AF_09/2021</t>
  </si>
  <si>
    <t>19,57</t>
  </si>
  <si>
    <t>ARMAÇÃO PARA EXECUÇÃO DE RADIER, PISO DE CONCRETO OU LAJE SOBRE SOLO, COM USO DE TELA Q-196. AF_09/2021</t>
  </si>
  <si>
    <t>ARMAÇÃO PARA EXECUÇÃO DE RADIER, PISO DE CONCRETO OU LAJE SOBRE SOLO, COM USO DE TELA Q-283. AF_09/2021</t>
  </si>
  <si>
    <t>CONCRETAGEM DE RADIER, PISO DE CONCRETO OU LAJE SOBRE SOLO, FCK 30 MPA - LANÇAMENTO, ADENSAMENTO E ACABAMENTO. AF_09/2021</t>
  </si>
  <si>
    <t>437,03</t>
  </si>
  <si>
    <t>ACABAMENTO POLIDO PARA PISO DE CONCRETO ARMADO OU LAJE SOBRE SOLO DE ALTA RESISTÊNCIA. AF_09/2021</t>
  </si>
  <si>
    <t>34,70</t>
  </si>
  <si>
    <t>EXECUÇÃO DE RADIER, ESPESSURA DE 10 CM, FCK = 30 MPA, COM USO DE FORMAS EM MADEIRA SERRADA. AF_09/2021</t>
  </si>
  <si>
    <t>EXECUÇÃO DE RADIER, ESPESSURA DE 15 CM, FCK = 30 MPA, COM USO DE FORMAS EM MADEIRA SERRADA. AF_09/2021</t>
  </si>
  <si>
    <t>207,07</t>
  </si>
  <si>
    <t>EXECUÇÃO DE RADIER, ESPESSURA DE 20 CM, FCK = 30 MPA, COM USO DE FORMAS EM MADEIRA SERRADA. AF_09/2021</t>
  </si>
  <si>
    <t>241,74</t>
  </si>
  <si>
    <t>121,08</t>
  </si>
  <si>
    <t>133,71</t>
  </si>
  <si>
    <t>125,96</t>
  </si>
  <si>
    <t>EXECUÇÃO DE RADIER, ESPESSURA DE 25 CM, FCK = 30 MPA, COM USO DE FORMAS EM MADEIRA SERRADA. AF_09/2021</t>
  </si>
  <si>
    <t>285,73</t>
  </si>
  <si>
    <t>EXECUÇÃO DE RADIER, ESPESSURA DE 30 CM, FCK = 30 MPA, COM USO DE FORMAS EM MADEIRA SERRADA. AF_09/2021</t>
  </si>
  <si>
    <t>351,96</t>
  </si>
  <si>
    <t>EXECUÇÃO DE PISO DE CONCRETO, SEM ACABAMENTO SUPERFICIAL, ESPESSURA DE 15 CM, FCK = 30 MPA, COM USO DE FORMAS EM MADEIRA SERRADA. AF_09/2021</t>
  </si>
  <si>
    <t>158,68</t>
  </si>
  <si>
    <t>EXECUÇÃO DE PISO DE CONCRETO, COM ACABAMENTO SUPERFICIAL, ESPESSURA DE 15 CM, FCK = 30 MPA, COM USO DE FORMAS EM MADEIRA SERRADA. AF_09/2021</t>
  </si>
  <si>
    <t>193,38</t>
  </si>
  <si>
    <t>EXECUÇÃO DE LAJE SOBRE SOLO, ESPESSURA DE 10 CM, FCK = 30 MPA, COM USO DE FORMAS EM MADEIRA SERRADA. AF_09/2021</t>
  </si>
  <si>
    <t>148,94</t>
  </si>
  <si>
    <t>EXECUÇÃO DE LAJE SOBRE SOLO, ESPESSURA DE 15 CM, FCK = 30 MPA, COM USO DE FORMAS EM MADEIRA SERRADA. AF_09/2021</t>
  </si>
  <si>
    <t>188,57</t>
  </si>
  <si>
    <t>EXECUÇÃO DE LAJE SOBRE SOLO, ESPESSURA DE 20 CM, FCK = 30 MPA, COM USO DE FORMAS EM MADEIRA SERRADA. AF_09/2021</t>
  </si>
  <si>
    <t>223,24</t>
  </si>
  <si>
    <t>EXECUÇÃO DE LAJE SOBRE SOLO, ESPESSURA DE 25 CM, FCK = 30 MPA, COM USO DE FORMAS EM MADEIRA SERRADA. AF_09/2021</t>
  </si>
  <si>
    <t>267,23</t>
  </si>
  <si>
    <t>EXECUÇÃO DE LAJE SOBRE SOLO, ESPESSURA DE 30 CM, FCK = 30 MPA, COM USO DE FORMAS EM MADEIRA SERRADA. AF_09/2021</t>
  </si>
  <si>
    <t>333,46</t>
  </si>
  <si>
    <t>175,45</t>
  </si>
  <si>
    <t>224,05</t>
  </si>
  <si>
    <t>129,31</t>
  </si>
  <si>
    <t>170,99</t>
  </si>
  <si>
    <t>56,28</t>
  </si>
  <si>
    <t>94,47</t>
  </si>
  <si>
    <t>260,46</t>
  </si>
  <si>
    <t>200,45</t>
  </si>
  <si>
    <t>126,95</t>
  </si>
  <si>
    <t>38,93</t>
  </si>
  <si>
    <t>375,52</t>
  </si>
  <si>
    <t>235,10</t>
  </si>
  <si>
    <t>146,48</t>
  </si>
  <si>
    <t>147,60</t>
  </si>
  <si>
    <t>92,31</t>
  </si>
  <si>
    <t>112,41</t>
  </si>
  <si>
    <t>75,04</t>
  </si>
  <si>
    <t>92,52</t>
  </si>
  <si>
    <t>82,50</t>
  </si>
  <si>
    <t>62,24</t>
  </si>
  <si>
    <t>77,63</t>
  </si>
  <si>
    <t>58,96</t>
  </si>
  <si>
    <t>71,09</t>
  </si>
  <si>
    <t>51,54</t>
  </si>
  <si>
    <t>65,53</t>
  </si>
  <si>
    <t>343,40</t>
  </si>
  <si>
    <t>237,63</t>
  </si>
  <si>
    <t>184,30</t>
  </si>
  <si>
    <t>298,63</t>
  </si>
  <si>
    <t>341,60</t>
  </si>
  <si>
    <t>203,53</t>
  </si>
  <si>
    <t>177,35</t>
  </si>
  <si>
    <t>255,76</t>
  </si>
  <si>
    <t>308,43</t>
  </si>
  <si>
    <t>167,05</t>
  </si>
  <si>
    <t>222,58</t>
  </si>
  <si>
    <t>287,33</t>
  </si>
  <si>
    <t>117,93</t>
  </si>
  <si>
    <t>205,46</t>
  </si>
  <si>
    <t>273,93</t>
  </si>
  <si>
    <t>128,97</t>
  </si>
  <si>
    <t>110,62</t>
  </si>
  <si>
    <t>164,95</t>
  </si>
  <si>
    <t>266,53</t>
  </si>
  <si>
    <t>106,93</t>
  </si>
  <si>
    <t>103,75</t>
  </si>
  <si>
    <t>150,39</t>
  </si>
  <si>
    <t>258,93</t>
  </si>
  <si>
    <t>97,12</t>
  </si>
  <si>
    <t>138,60</t>
  </si>
  <si>
    <t>91,51</t>
  </si>
  <si>
    <t>113,44</t>
  </si>
  <si>
    <t>239,49</t>
  </si>
  <si>
    <t>73,95</t>
  </si>
  <si>
    <t>80,29</t>
  </si>
  <si>
    <t>382,95</t>
  </si>
  <si>
    <t>263,45</t>
  </si>
  <si>
    <t>187,43</t>
  </si>
  <si>
    <t>125,03</t>
  </si>
  <si>
    <t>77,88</t>
  </si>
  <si>
    <t>72,87</t>
  </si>
  <si>
    <t>113,52</t>
  </si>
  <si>
    <t>68,69</t>
  </si>
  <si>
    <t>109,28</t>
  </si>
  <si>
    <t>65,48</t>
  </si>
  <si>
    <t>70,16</t>
  </si>
  <si>
    <t>59,56</t>
  </si>
  <si>
    <t>120,88</t>
  </si>
  <si>
    <t>71,56</t>
  </si>
  <si>
    <t>95,98</t>
  </si>
  <si>
    <t>44,86</t>
  </si>
  <si>
    <t>MONTAGEM E DESMONTAGEM DE FÔRMA DE LAJE MACIÇA, PÉ-DIREITO DUPLO, EM CHAPA DE MADEIRA COMPENSADA PLASTIFICADA, 10 UTILIZAÇÕES. AF_09/2020</t>
  </si>
  <si>
    <t>89,66</t>
  </si>
  <si>
    <t>45,22</t>
  </si>
  <si>
    <t>85,96</t>
  </si>
  <si>
    <t>42,53</t>
  </si>
  <si>
    <t>82,76</t>
  </si>
  <si>
    <t>40,25</t>
  </si>
  <si>
    <t>272,40</t>
  </si>
  <si>
    <t>225,63</t>
  </si>
  <si>
    <t>211,55</t>
  </si>
  <si>
    <t>253,75</t>
  </si>
  <si>
    <t>400,07</t>
  </si>
  <si>
    <t>218,03</t>
  </si>
  <si>
    <t>151,07</t>
  </si>
  <si>
    <t>252,80</t>
  </si>
  <si>
    <t>134,14</t>
  </si>
  <si>
    <t>104,77</t>
  </si>
  <si>
    <t>176,11</t>
  </si>
  <si>
    <t>217,22</t>
  </si>
  <si>
    <t>306,42</t>
  </si>
  <si>
    <t>138,47</t>
  </si>
  <si>
    <t>151,71</t>
  </si>
  <si>
    <t>217,66</t>
  </si>
  <si>
    <t>104,48</t>
  </si>
  <si>
    <t>22,24</t>
  </si>
  <si>
    <t>235,70</t>
  </si>
  <si>
    <t>18,54</t>
  </si>
  <si>
    <t>27,59</t>
  </si>
  <si>
    <t>200,79</t>
  </si>
  <si>
    <t>157,22</t>
  </si>
  <si>
    <t>242,97</t>
  </si>
  <si>
    <t>555,36</t>
  </si>
  <si>
    <t>471,90</t>
  </si>
  <si>
    <t>318,97</t>
  </si>
  <si>
    <t>284,96</t>
  </si>
  <si>
    <t>243,36</t>
  </si>
  <si>
    <t>215,01</t>
  </si>
  <si>
    <t>197,20</t>
  </si>
  <si>
    <t>211,32</t>
  </si>
  <si>
    <t>155,93</t>
  </si>
  <si>
    <t>287,02</t>
  </si>
  <si>
    <t>209,26</t>
  </si>
  <si>
    <t>166,23</t>
  </si>
  <si>
    <t>261,56</t>
  </si>
  <si>
    <t>212,30</t>
  </si>
  <si>
    <t>159,35</t>
  </si>
  <si>
    <t>337,11</t>
  </si>
  <si>
    <t>221,45</t>
  </si>
  <si>
    <t>173,16</t>
  </si>
  <si>
    <t>281,16</t>
  </si>
  <si>
    <t>212,08</t>
  </si>
  <si>
    <t>157,93</t>
  </si>
  <si>
    <t>361,28</t>
  </si>
  <si>
    <t>570,96</t>
  </si>
  <si>
    <t>491,52</t>
  </si>
  <si>
    <t>317,22</t>
  </si>
  <si>
    <t>284,61</t>
  </si>
  <si>
    <t>248,05</t>
  </si>
  <si>
    <t>218,55</t>
  </si>
  <si>
    <t>199,99</t>
  </si>
  <si>
    <t>551,84</t>
  </si>
  <si>
    <t>460,74</t>
  </si>
  <si>
    <t>322,92</t>
  </si>
  <si>
    <t>286,64</t>
  </si>
  <si>
    <t>242,47</t>
  </si>
  <si>
    <t>213,19</t>
  </si>
  <si>
    <t>196,87</t>
  </si>
  <si>
    <t>621,17</t>
  </si>
  <si>
    <t>520,19</t>
  </si>
  <si>
    <t>316,83</t>
  </si>
  <si>
    <t>282,36</t>
  </si>
  <si>
    <t>243,69</t>
  </si>
  <si>
    <t>214,08</t>
  </si>
  <si>
    <t>197,58</t>
  </si>
  <si>
    <t>575,70</t>
  </si>
  <si>
    <t>479,16</t>
  </si>
  <si>
    <t>324,72</t>
  </si>
  <si>
    <t>286,06</t>
  </si>
  <si>
    <t>243,21</t>
  </si>
  <si>
    <t>214,80</t>
  </si>
  <si>
    <t>197,76</t>
  </si>
  <si>
    <t>633,88</t>
  </si>
  <si>
    <t>540,14</t>
  </si>
  <si>
    <t>311,96</t>
  </si>
  <si>
    <t>238,47</t>
  </si>
  <si>
    <t>208,88</t>
  </si>
  <si>
    <t>192,40</t>
  </si>
  <si>
    <t>537,20</t>
  </si>
  <si>
    <t>451,11</t>
  </si>
  <si>
    <t>297,65</t>
  </si>
  <si>
    <t>267,45</t>
  </si>
  <si>
    <t>226,11</t>
  </si>
  <si>
    <t>197,48</t>
  </si>
  <si>
    <t>181,59</t>
  </si>
  <si>
    <t>562,63</t>
  </si>
  <si>
    <t>481,80</t>
  </si>
  <si>
    <t>281,89</t>
  </si>
  <si>
    <t>253,54</t>
  </si>
  <si>
    <t>219,29</t>
  </si>
  <si>
    <t>191,92</t>
  </si>
  <si>
    <t>180,89</t>
  </si>
  <si>
    <t>3.758,19</t>
  </si>
  <si>
    <t>4.612,99</t>
  </si>
  <si>
    <t>4.873,53</t>
  </si>
  <si>
    <t>4.976,99</t>
  </si>
  <si>
    <t>5.528,79</t>
  </si>
  <si>
    <t>5.562,34</t>
  </si>
  <si>
    <t>5.391,89</t>
  </si>
  <si>
    <t>4.730,02</t>
  </si>
  <si>
    <t>212,51</t>
  </si>
  <si>
    <t>261,70</t>
  </si>
  <si>
    <t>201,08</t>
  </si>
  <si>
    <t>149,83</t>
  </si>
  <si>
    <t>305,57</t>
  </si>
  <si>
    <t>MONTAGEM E DESMONTAGEM DE FÔRMA DE LAJE MACIÇA, PÉ-DIREITO SIMPLES, EM CHAPA DE MADEIRA COMPENSADA RESINADA E CIMBRAMENTO DE MADEIRA, 2 UTILIZAÇÕES. AF_03/2022</t>
  </si>
  <si>
    <t>131,08</t>
  </si>
  <si>
    <t>MONTAGEM E DESMONTAGEM DE FÔRMA DE LAJE MACIÇA, PÉ-DIREITO SIMPLES, EM CHAPA DE MADEIRA COMPENSADA RESINADA E CIMBRAMENTO DE MADEIRA, 4 UTILIZAÇÕES. AF_03/2022</t>
  </si>
  <si>
    <t>88,77</t>
  </si>
  <si>
    <t>MONTAGEM E DESMONTAGEM DE FÔRMA DE LAJE MACIÇA, PÉ-DIREITO SIMPLES, EM CHAPA DE MADEIRA COMPENSADA RESINADA E CIMBRAMENTO DE MADEIRA, 6 UTILIZAÇÕES. AF_03/2022</t>
  </si>
  <si>
    <t>75,98</t>
  </si>
  <si>
    <t>MONTAGEM E DESMONTAGEM DE FÔRMA DE LAJE MACIÇA, PÉ-DIREITO SIMPLES, EM CHAPA DE MADEIRA COMPENSADA RESINADA E CIMBRAMENTO DE MADEIRA, 8 UTILIZAÇÕES. AF_03/2022</t>
  </si>
  <si>
    <t>66,99</t>
  </si>
  <si>
    <t>ARMAÇÃO VERTICAL DE ALVENARIA ESTRUTURAL; DIÂMETRO DE 10,0 MM. AF_09/2021</t>
  </si>
  <si>
    <t>ARMAÇÃO VERTICAL DE ALVENARIA ESTRUTURAL; DIÂMETRO DE 12,5 MM. AF_09/2021</t>
  </si>
  <si>
    <t>11,19</t>
  </si>
  <si>
    <t>ARMAÇÃO DE CINTA DE ALVENARIA ESTRUTURAL; DIÂMETRO DE 10,0 MM. AF_09/2021</t>
  </si>
  <si>
    <t>ARMAÇÃO DE VERGA E CONTRAVERGA DE ALVENARIA ESTRUTURAL; DIÂMETRO DE 8,0 MM. AF_09/2021</t>
  </si>
  <si>
    <t>ARMAÇÃO DE VERGA E CONTRAVERGA DE ALVENARIA ESTRUTURAL; DIÂMETRO DE 10,0 MM. AF_09/2021</t>
  </si>
  <si>
    <t>16,18</t>
  </si>
  <si>
    <t>14,81</t>
  </si>
  <si>
    <t>13,98</t>
  </si>
  <si>
    <t>12,75</t>
  </si>
  <si>
    <t>13,68</t>
  </si>
  <si>
    <t>13,39</t>
  </si>
  <si>
    <t>17,07</t>
  </si>
  <si>
    <t>15,79</t>
  </si>
  <si>
    <t>22,34</t>
  </si>
  <si>
    <t>20,50</t>
  </si>
  <si>
    <t>14,18</t>
  </si>
  <si>
    <t>18,30</t>
  </si>
  <si>
    <t>12,38</t>
  </si>
  <si>
    <t>10,47</t>
  </si>
  <si>
    <t>12,30</t>
  </si>
  <si>
    <t>12,25</t>
  </si>
  <si>
    <t>10,43</t>
  </si>
  <si>
    <t>12,50</t>
  </si>
  <si>
    <t>13,27</t>
  </si>
  <si>
    <t>12,96</t>
  </si>
  <si>
    <t>19,17</t>
  </si>
  <si>
    <t>17,79</t>
  </si>
  <si>
    <t>15,81</t>
  </si>
  <si>
    <t>13,29</t>
  </si>
  <si>
    <t>13,93</t>
  </si>
  <si>
    <t>CORTE E DOBRA DE AÇO CA-60, DIÂMETRO DE 5,0 MM, UTILIZADO EM ESTRIBO CONTÍNUO HELICOIDAL. AF_09/2021</t>
  </si>
  <si>
    <t>11,69</t>
  </si>
  <si>
    <t>CORTE E DOBRA DE AÇO CA-50, DIÂMETRO DE 6,3 MM, UTILIZADO EM ESTRIBO CONTÍNUO HELICOIDAL. AF_09/2021</t>
  </si>
  <si>
    <t>12,58</t>
  </si>
  <si>
    <t>MONTAGEM DE ARMADURA DE ESTACAS, DIÂMETRO = 8,0 MM. AF_09/2021</t>
  </si>
  <si>
    <t>16,33</t>
  </si>
  <si>
    <t>MONTAGEM DE ARMADURA DE ESTACAS, DIÂMETRO = 10,0 MM. AF_09/2021</t>
  </si>
  <si>
    <t>14,06</t>
  </si>
  <si>
    <t>MONTAGEM DE ARMADURA DE ESTACAS, DIÂMETRO = 12,5 MM. AF_09/2021</t>
  </si>
  <si>
    <t>MONTAGEM DE ARMADURA DE ESTACAS, DIÂMETRO = 16,0 MM. AF_09/2021</t>
  </si>
  <si>
    <t>11,44</t>
  </si>
  <si>
    <t>MONTAGEM DE ARMADURA DE ESTACAS, DIÂMETRO = 20,0 MM. AF_09/2021</t>
  </si>
  <si>
    <t>MONTAGEM DE ARMADURA DE ESTACAS, DIÂMETRO = 25,0 MM. AF_09/2021</t>
  </si>
  <si>
    <t>13,16</t>
  </si>
  <si>
    <t>MONTAGEM DE ARMADURA DE ESTACAS, DIÂMETRO = 32,0 MM. AF_09/2021</t>
  </si>
  <si>
    <t>MONTAGEM DE ARMADURA TRANSVERSAL DE ESTACAS DE SEÇÃO CIRCULAR, DIÂMETRO = 5,0 MM. AF_09/2021</t>
  </si>
  <si>
    <t>MONTAGEM DE ARMADURA TRANSVERSAL DE ESTACAS DE SEÇÃO CIRCULAR, DIÂMETRO = 6,30 MM. AF_09/2021</t>
  </si>
  <si>
    <t>16,88</t>
  </si>
  <si>
    <t>MONTAGEM DE ARMADURA TRANVERSAL DE ESTACAS DE SEÇÃO RETANGULAR, DIÂMETRO = 5,0 MM. AF_09/2021</t>
  </si>
  <si>
    <t>MONTAGEM DE ARMADURA TRANSVERSAL DE ESTACAS DE SEÇÃO RETANGULAR, DIÂMETRO = 6,30 MM. AF_09/2021</t>
  </si>
  <si>
    <t>26,53</t>
  </si>
  <si>
    <t>24,42</t>
  </si>
  <si>
    <t>16,66</t>
  </si>
  <si>
    <t>14,07</t>
  </si>
  <si>
    <t>14,34</t>
  </si>
  <si>
    <t>ARMAÇÃO DE CINTA DE ALVENARIA ESTRUTURAL; DIÂMETRO DE 12,5 MM. AF_09/2021</t>
  </si>
  <si>
    <t>10,81</t>
  </si>
  <si>
    <t>ARMAÇÃO VERTICAL DE ALVENARIA ESTRUTURAL; DIÂMETRO DE 16,0 MM. AF_09/2021</t>
  </si>
  <si>
    <t>ARMAÇÃO DE VERGA E CONTRAVERGA DE ALVENARIA ESTRUTURAL; DIÂMETRO DE 16,0 MM. AF_09/2021</t>
  </si>
  <si>
    <t>ARMAÇÃO DE CINTA DE ALVENARIA ESTRUTURAL; DIÂMETRO DE 16,0 MM. AF_09/2021</t>
  </si>
  <si>
    <t>10,23</t>
  </si>
  <si>
    <t>ARMAÇÃO DE VERGA E CONTRAVERGA DE ALVENARIA ESTRUTURAL; DIÂMETRO DE 12,5 MM. AF_09/2021</t>
  </si>
  <si>
    <t>GRAUTEAMENTO VERTICAL EM ALVENARIA ESTRUTURAL. AF_09/2021</t>
  </si>
  <si>
    <t>967,34</t>
  </si>
  <si>
    <t>GRAUTEAMENTO DE CINTA INTERMEDIÁRIA OU DE CONTRAVERGA EM ALVENARIA ESTRUTURAL. AF_09/2021</t>
  </si>
  <si>
    <t>801,32</t>
  </si>
  <si>
    <t>GRAUTEAMENTO DE CINTA SUPERIOR OU DE VERGA EM ALVENARIA ESTRUTURAL. AF_09/2021</t>
  </si>
  <si>
    <t>924,88</t>
  </si>
  <si>
    <t>GRAUTE FGK=15 MPA; TRAÇO 1:0,04:2,2:2,5 (EM MASSA SECA DE CIMENTO/CAL/AREIA GROSSA/BRITA 0) - PREPARO MECÂNICO COM BETONEIRA 400 L. AF_09/2021</t>
  </si>
  <si>
    <t>427,44</t>
  </si>
  <si>
    <t>GRAUTE FGK=20 MPA; TRAÇO 1:0,04:1,8:2,1 (EM MASSA SECA DE CIMENTO/ CAL/ AREIA GROSSA/ BRITA 0) - PREPARO MECÂNICO COM BETONEIRA 400 L. AF_09/2021</t>
  </si>
  <si>
    <t>472,25</t>
  </si>
  <si>
    <t>GRAUTE FGK=25 MPA; TRAÇO 1:0,02:1,3:1,6 (EM MASSA SECA DE CIMENTO/ CAL/ AREIA GROSSA/ BRITA 0) - PREPARO MECÂNICO COM BETONEIRA 400 L. AF_09/2021</t>
  </si>
  <si>
    <t>518,49</t>
  </si>
  <si>
    <t>GRAUTE FGK=30 MPA; TRAÇO 1:0,02:0,9:1,2 (EM MASSA SECA DE CIMENTO/ CAL/ AREIA GROSSA/ BRITA 0) - PREPARO MECÂNICO COM BETONEIRA 400 L. AF_09/2021</t>
  </si>
  <si>
    <t>596,66</t>
  </si>
  <si>
    <t>GRAUTE FGK=15 MPA; TRAÇO 1:2,2:2,5:0,3 (EM MASSA SECA DE CIMENTO/ AREIA GROSSA/ BRITA 0/ ADITIVO) - PREPARO MECÂNICO COM BETONEIRA 400 L. AF_09/2021</t>
  </si>
  <si>
    <t>414,97</t>
  </si>
  <si>
    <t>GRAUTE FGK=20 MPA; TRAÇO 1:1,8:2,1:0,4 (EM MASSA SECA DE CIMENTO/ AREIA GROSSA/ BRITA 0/ ADITIVO) - PREPARO MECÂNICO COM BETONEIRA 400 L. AF_09/2021</t>
  </si>
  <si>
    <t>459,35</t>
  </si>
  <si>
    <t>GRAUTE FGK=25 MPA; TRAÇO 1:1,3:1,6:0,4 (EM MASSA SECA DE CIMENTO/ AREIA GROSSA/ BRITA 0/ ADITIVO) - PREPARO MECÂNICO COM BETONEIRA 400 L. AF_09/2021</t>
  </si>
  <si>
    <t>509,74</t>
  </si>
  <si>
    <t>GRAUTE FGK=30 MPA; TRAÇO 1:0,9:1,2:0,6 (EM MASSA SECA DE CIMENTO/ AREIA GROSSA/ BRITA 0/ ADITIVO) - PREPARO MECÂNICO COM BETONEIRA 400 L. AF_09/2021</t>
  </si>
  <si>
    <t>592,82</t>
  </si>
  <si>
    <t>333,62</t>
  </si>
  <si>
    <t>366,54</t>
  </si>
  <si>
    <t>401,04</t>
  </si>
  <si>
    <t>412,36</t>
  </si>
  <si>
    <t>425,22</t>
  </si>
  <si>
    <t>483,39</t>
  </si>
  <si>
    <t>328,01</t>
  </si>
  <si>
    <t>357,61</t>
  </si>
  <si>
    <t>384,00</t>
  </si>
  <si>
    <t>402,81</t>
  </si>
  <si>
    <t>415,69</t>
  </si>
  <si>
    <t>471,26</t>
  </si>
  <si>
    <t>396,66</t>
  </si>
  <si>
    <t>425,43</t>
  </si>
  <si>
    <t>615,06</t>
  </si>
  <si>
    <t>716,03</t>
  </si>
  <si>
    <t>474,02</t>
  </si>
  <si>
    <t>483,05</t>
  </si>
  <si>
    <t>CONCRETAGEM DE EDIFICAÇÕES (PAREDES E LAJES) FEITAS COM SISTEMA DE FÔRMAS MANUSEÁVEIS, COM CONCRETO USINADO AUTOADENSÁVEL FCK 25 MPA - LANÇAMENTO E ACABAMENTO. AF_10/2021</t>
  </si>
  <si>
    <t>457,54</t>
  </si>
  <si>
    <t>CONCRETAGEM DE LAJES EM EDIFICAÇÕES UNIFAMILIARES FEITAS COM SISTEMA DE FÔRMAS MANUSEÁVEIS, COM CONCRETO USINADO BOMBEÁVEL FCK 25 MPA - LANÇAMENTO, ADENSAMENTO E ACABAMENTO (EXCLUSIVE BOMBA LANÇA). AF_10/2021</t>
  </si>
  <si>
    <t>478,71</t>
  </si>
  <si>
    <t>CONCRETAGEM DE PAREDES EM EDIFICAÇÕES UNIFAMILIARES FEITAS COM SISTEMA DE FÔRMAS MANUSEÁVEIS, COM CONCRETO USINADO BOMBEÁVEL FCK 25 MPA - LANÇAMENTO, ADENSAMENTO E ACABAMENTO (EXCLUSIVE BOMBA LANÇA). AF_10/2021</t>
  </si>
  <si>
    <t>464,27</t>
  </si>
  <si>
    <t>CONCRETAGEM DE PLATIBANDA EM EDIFICAÇÕES UNIFAMILIARES FEITAS COM SISTEMA DE FÔRMAS MANUSEÁVEIS, COM CONCRETO USINADO BOMBEÁVEL FCK 25 MPA, - LANÇAMENTO, ADENSAMENTO E ACABAMENTO (EXCLUSIVE BOMBA LANÇA). AF_10/2021</t>
  </si>
  <si>
    <t>509,52</t>
  </si>
  <si>
    <t>CONCRETAGEM DE LAJES EM EDIFICAÇÕES MULTIFAMILIARES FEITAS COM SISTEMA DE FÔRMAS MANUSEÁVEIS, COM CONCRETO USINADO BOMBEÁVEL FCK 25 MPA - LANÇAMENTO, ADENSAMENTO E ACABAMENTO (EXCLUSIVE BOMBA LANÇA). AF_10/2021</t>
  </si>
  <si>
    <t>483,58</t>
  </si>
  <si>
    <t>CONCRETAGEM DE PAREDES EM EDIFICAÇÕES MULTIFAMILIARES FEITAS COM SISTEMA DE FÔRMAS MANUSEÁVEIS, COM CONCRETO USINADO BOMBEÁVEL FCK 25 MPA - LANÇAMENTO, ADENSAMENTO E ACABAMENTO (EXCLUSIVE BOMBA LANÇA). AF_10/2021</t>
  </si>
  <si>
    <t>467,60</t>
  </si>
  <si>
    <t>CONCRETAGEM DE PLATIBANDA EM EDIFICAÇÕES MULTIFAMILIARES FEITAS COM SISTEMA DE FÔRMAS MANUSEÁVEIS, COM CONCRETO USINADO BOMBEÁVEL FCK 25 MPA - LANÇAMENTO, ADENSAMENTO E ACABAMENTO (EXCLUSIVE BOMBA LANÇA). AF_10/2021</t>
  </si>
  <si>
    <t>534,87</t>
  </si>
  <si>
    <t>CONCRETAGEM DE PLATIBANDA EM EDIFICAÇÕES UNIFAMILIARES FEITAS COM SISTEMA DE FÔRMAS MANUSEÁVEIS, COM CONCRETO USINADO AUTOADENSÁVEL FCK 25 MPA - LANÇAMENTO E ACABAMENTO. AF_10/2021</t>
  </si>
  <si>
    <t>486,84</t>
  </si>
  <si>
    <t>CONCRETAGEM DE PLATIBANDA EM EDIFICAÇÕES MULTIFAMILIARES FEITAS COM SISTEMA DE FÔRMAS MANUSEÁVEIS, COM CONCRETO USINADO AUTOADENSÁVEL FCK 25 MPA - LANÇAMENTO E ACABAMENTO. AF_10/2021</t>
  </si>
  <si>
    <t>493,80</t>
  </si>
  <si>
    <t>CONCRETAGEM DE EDIFICAÇÕES (PAREDES E LAJES) FEITAS COM SISTEMA DE FÔRMAS MANUSEÁVEIS, COM CONCRETO USINADO BOMBEÁVEL FCK 25 MPA - LANÇAMENTO, ADENSAMENTO E ACABAMENTO (EXCLUSIVE BOMBA LANÇA). AF_10/2021</t>
  </si>
  <si>
    <t>472,07</t>
  </si>
  <si>
    <t>442,66</t>
  </si>
  <si>
    <t>473,33</t>
  </si>
  <si>
    <t>512,12</t>
  </si>
  <si>
    <t>521,23</t>
  </si>
  <si>
    <t>552,29</t>
  </si>
  <si>
    <t>589,80</t>
  </si>
  <si>
    <t>437,34</t>
  </si>
  <si>
    <t>464,70</t>
  </si>
  <si>
    <t>495,22</t>
  </si>
  <si>
    <t>515,93</t>
  </si>
  <si>
    <t>541,26</t>
  </si>
  <si>
    <t>586,88</t>
  </si>
  <si>
    <t>507,45</t>
  </si>
  <si>
    <t>532,56</t>
  </si>
  <si>
    <t>540,37</t>
  </si>
  <si>
    <t>CONCRETAGEM DE ESCADAS EM EDIFICAÇÕES MULTIFAMILIARES FEITAS COM SISTEMA DE FÔRMAS MANUSEÁVEIS - CONCRETO USINADO BOMBEÁVEL, FCK 25 MPA - LANÇAMENTO, ADENSAMENTO E ACABAMENTO (EXCLUSIVE BOMBA LANÇA). AF_10/2021</t>
  </si>
  <si>
    <t>519,99</t>
  </si>
  <si>
    <t>CONCRETAGEM DE ESCADAS EM EDIFICAÇÕES MULTIFAMILIARES FEITAS COM SISTEMA DE FÔRMAS MANUSEÁVEIS - CONCRETO USINADO AUTOADENSÁVEL, FCK 25 MPA - LANÇAMENTO, ADENSAMENTO E ACABAMENTO. AF_10/2021</t>
  </si>
  <si>
    <t>471,63</t>
  </si>
  <si>
    <t>CONCRETAGEM DE PILARES, FCK = 25 MPA,  COM USO DE BALDES - LANÇAMENTO, ADENSAMENTO E ACABAMENTO. AF_02/2022</t>
  </si>
  <si>
    <t>782,82</t>
  </si>
  <si>
    <t>LANÇAMENTO COM USO DE BALDES, ADENSAMENTO E ACABAMENTO DE CONCRETO EM ESTRUTURAS. AF_02/2022</t>
  </si>
  <si>
    <t>339,60</t>
  </si>
  <si>
    <t>CONCRETAGEM DE PILARES, FCK = 25 MPA, COM USO DE GRUA - LANÇAMENTO, ADENSAMENTO E ACABAMENTO. AF_02/2022</t>
  </si>
  <si>
    <t>498,29</t>
  </si>
  <si>
    <t>CONCRETAGEM DE PILARES, FCK = 25 MPA, COM USO DE BOMBA - LANÇAMENTO, ADENSAMENTO E ACABAMENTO. AF_02/2022</t>
  </si>
  <si>
    <t>465,27</t>
  </si>
  <si>
    <t>LANÇAMENTO COM USO DE BOMBA, ADENSAMENTO E ACABAMENTO DE CONCRETO EM ESTRUTURAS. AF_02/2022</t>
  </si>
  <si>
    <t>47,56</t>
  </si>
  <si>
    <t>CONCRETAGEM DE VIGAS E LAJES, FCK=25 MPA, PARA LAJES PREMOLDADAS COM USO DE BOMBA - LANÇAMENTO, ADENSAMENTO E ACABAMENTO. AF_02/2022</t>
  </si>
  <si>
    <t>488,78</t>
  </si>
  <si>
    <t>CONCRETAGEM DE VIGAS E LAJES, FCK=25 MPA, PARA LAJES MACIÇAS OU NERVURADAS COM USO DE BOMBA - LANÇAMENTO, ADENSAMENTO E ACABAMENTO. AF_02/2022</t>
  </si>
  <si>
    <t>466,10</t>
  </si>
  <si>
    <t>CONCRETAGEM DE VIGAS E LAJES, FCK=25 MPA, PARA LAJES PREMOLDADAS COM JERICAS EM ELEVADOR DE CABO EM EDIFICAÇÃO DE MULTIPAVIMENTOS ATÉ 16 ANDARES - LANÇAMENTO, ADENSAMENTO E ACABAMENTO. AF_02/2022</t>
  </si>
  <si>
    <t>846,49</t>
  </si>
  <si>
    <t>CONCRETAGEM DE VIGAS E LAJES, FCK=25 MPA, PARA LAJES MACIÇAS OU NERVURADAS COM JERICAS EM ELEVADOR DE CABO EM EDIFICAÇÃO DE MULTIPAVIMENTOS ATÉ 16 ANDARES  - LANÇAMENTO, ADENSAMENTO E ACABAMENTO. AF_02/2022</t>
  </si>
  <si>
    <t>652,24</t>
  </si>
  <si>
    <t>CONCRETAGEM DE VIGAS E LAJES, FCK=25 MPA, PARA LAJES PREMOLDADAS COM JERICAS EM CREMALHEIRA EM EDIFICAÇÃO DE MULTIPAVIMENTOS ATÉ 16 ANDARES  - LANÇAMENTO, ADENSAMENTO E ACABAMENTO. AF_02/2022</t>
  </si>
  <si>
    <t>737,66</t>
  </si>
  <si>
    <t>CONCRETAGEM DE VIGAS E LAJES, FCK=25 MPA, PARA LAJES MACIÇAS OU NERVURADAS COM JERICAS EM CREMALHEIRA EM EDIFICAÇÃO DE MULTIPAVIMENTOS ATÉ 16 ANDARES - LANÇAMENTO, ADENSAMENTO E ACABAMENTO. AF_02/2022</t>
  </si>
  <si>
    <t>603,93</t>
  </si>
  <si>
    <t>CONCRETAGEM DE VIGAS E LAJES, FCK=25 MPA, PARA LAJES PREMOLDADAS COM GRUA DE CAÇAMBA DE 350 L EM EDIFICAÇÃO DE MULTIPAVIMENTOS ATÉ 16 ANDARES - LANÇAMENTO, ADENSAMENTO E ACABAMENTO. AF_02/2022</t>
  </si>
  <si>
    <t>659,25</t>
  </si>
  <si>
    <t>CONCRETAGEM DE VIGAS E LAJES, FCK=25 MPA, PARA LAJES MACIÇAS OU NERVURADAS COM GRUA DE CAÇAMBA DE 500 L EM EDIFICAÇÃO DE MULTIPAVIMENTOS ATÉ 16 ANDARES - LANÇAMENTO, ADENSAMENTO E ACABAMENTO. AF_02/2022</t>
  </si>
  <si>
    <t>528,25</t>
  </si>
  <si>
    <t>CONCRETAGEM DE VIGAS E LAJES, FCK=25 MPA, PARA QUALQUER TIPO DE LAJE COM BALDES EM EDIFICAÇÃO TÉRREA - LANÇAMENTO, ADENSAMENTO E ACABAMENTO. AF_02/2022</t>
  </si>
  <si>
    <t>802,90</t>
  </si>
  <si>
    <t>CONCRETAGEM DE VIGAS E LAJES, FCK=25 MPA, PARA QUALQUER TIPO DE LAJE COM BALDES EM EDIFICAÇÃO DE MULTIPAVIMENTOS ATÉ 04 ANDARES - LANÇAMENTO, ADENSAMENTO E ACABAMENTO. AF_02/2022</t>
  </si>
  <si>
    <t>1.132,21</t>
  </si>
  <si>
    <t>CONCRETAGEM DE RESERVATÓRIOS, FCK=25 MPA, COM USO DE BOMBA - LANÇAMENTO, ADENSAMENTO E ACABAMENTO. AF_02/2022</t>
  </si>
  <si>
    <t>485,70</t>
  </si>
  <si>
    <t>CONCRETAGEM DE MURETAS, FCK=25 MPA, COM USO DE BOMBA - LANÇAMENTO, ADENSAMENTO E ACABAMENTO. AF_02/2022</t>
  </si>
  <si>
    <t>471,35</t>
  </si>
  <si>
    <t>CONCRETAGEM DE ESCADAS, FCK=25 MPA, COM USO DE BOMBA - LANÇAMENTO, ADENSAMENTO E ACABAMENTO. AF_02/2022</t>
  </si>
  <si>
    <t>540,68</t>
  </si>
  <si>
    <t>CONCRETAGEM DE PILARES, FCK=25 MPA, COM USO DE JERICAS EM ELEVADOR DE CABO - LANÇAMENTO, ADENSAMENTO E ACABAMENTO. AF_02/2022</t>
  </si>
  <si>
    <t>923,51</t>
  </si>
  <si>
    <t>CONCRETAGEM DE PILARES, FCK=25 MPA, COM USO DE JERICAS EM CREMALHEIRA - LANÇAMENTO, ADENSAMENTO E ACABAMENTO. AF_02/2022</t>
  </si>
  <si>
    <t>644,95</t>
  </si>
  <si>
    <t>199,77</t>
  </si>
  <si>
    <t>187,66</t>
  </si>
  <si>
    <t>934,33</t>
  </si>
  <si>
    <t>778,98</t>
  </si>
  <si>
    <t>TRATAMENTO DE JUNTA DE DILATAÇÃO, COM TARUGO DE POLIETILENO E SELANTE PU, INCLUSO PREENCHIMENTO COM ESPUMA EXPANSIVA PU. AF_06/2018</t>
  </si>
  <si>
    <t>113,87</t>
  </si>
  <si>
    <t>21,10</t>
  </si>
  <si>
    <t>TRATAMENTO DE JUNTA SERRADA, COM TARUGO DE POLIETILENO E SELANTE À BASE DE SILICONE. AF_06/2018</t>
  </si>
  <si>
    <t>55,09</t>
  </si>
  <si>
    <t>41,11</t>
  </si>
  <si>
    <t>68,96</t>
  </si>
  <si>
    <t>118,99</t>
  </si>
  <si>
    <t>97,25</t>
  </si>
  <si>
    <t>119,86</t>
  </si>
  <si>
    <t>47,64</t>
  </si>
  <si>
    <t>49,96</t>
  </si>
  <si>
    <t>50,99</t>
  </si>
  <si>
    <t>65,32</t>
  </si>
  <si>
    <t>101,59</t>
  </si>
  <si>
    <t>113,23</t>
  </si>
  <si>
    <t>40,10</t>
  </si>
  <si>
    <t>7,22</t>
  </si>
  <si>
    <t>31,57</t>
  </si>
  <si>
    <t>73,78</t>
  </si>
  <si>
    <t>2.383,46</t>
  </si>
  <si>
    <t>4.040,46</t>
  </si>
  <si>
    <t>2.847,17</t>
  </si>
  <si>
    <t>3.585,48</t>
  </si>
  <si>
    <t>2.793,61</t>
  </si>
  <si>
    <t>3.606,73</t>
  </si>
  <si>
    <t>3.467,47</t>
  </si>
  <si>
    <t>3.845,30</t>
  </si>
  <si>
    <t>3.298,07</t>
  </si>
  <si>
    <t>2.697,62</t>
  </si>
  <si>
    <t>1.615,65</t>
  </si>
  <si>
    <t>3.836,14</t>
  </si>
  <si>
    <t>5.510,90</t>
  </si>
  <si>
    <t>3.157,82</t>
  </si>
  <si>
    <t>2.232,37</t>
  </si>
  <si>
    <t>125,88</t>
  </si>
  <si>
    <t>93,74</t>
  </si>
  <si>
    <t>84,89</t>
  </si>
  <si>
    <t>117,43</t>
  </si>
  <si>
    <t>104,05</t>
  </si>
  <si>
    <t>97,30</t>
  </si>
  <si>
    <t>129,47</t>
  </si>
  <si>
    <t>118,72</t>
  </si>
  <si>
    <t>113,26</t>
  </si>
  <si>
    <t>143,33</t>
  </si>
  <si>
    <t>134,29</t>
  </si>
  <si>
    <t>129,66</t>
  </si>
  <si>
    <t>700,74</t>
  </si>
  <si>
    <t>710,92</t>
  </si>
  <si>
    <t>721,10</t>
  </si>
  <si>
    <t>731,27</t>
  </si>
  <si>
    <t>751,65</t>
  </si>
  <si>
    <t>103,72</t>
  </si>
  <si>
    <t>183,82</t>
  </si>
  <si>
    <t>253,79</t>
  </si>
  <si>
    <t>340,97</t>
  </si>
  <si>
    <t>17,33</t>
  </si>
  <si>
    <t>23,14</t>
  </si>
  <si>
    <t>18,20</t>
  </si>
  <si>
    <t>12,99</t>
  </si>
  <si>
    <t>21,61</t>
  </si>
  <si>
    <t>15,50</t>
  </si>
  <si>
    <t>51,50</t>
  </si>
  <si>
    <t>47,31</t>
  </si>
  <si>
    <t>53,99</t>
  </si>
  <si>
    <t>4,82</t>
  </si>
  <si>
    <t>105,71</t>
  </si>
  <si>
    <t>194,49</t>
  </si>
  <si>
    <t>125,17</t>
  </si>
  <si>
    <t>46,30</t>
  </si>
  <si>
    <t>42,81</t>
  </si>
  <si>
    <t>55,43</t>
  </si>
  <si>
    <t>51,27</t>
  </si>
  <si>
    <t>71,37</t>
  </si>
  <si>
    <t>66,53</t>
  </si>
  <si>
    <t>82,45</t>
  </si>
  <si>
    <t>102,58</t>
  </si>
  <si>
    <t>68,76</t>
  </si>
  <si>
    <t>9,43</t>
  </si>
  <si>
    <t>9,99</t>
  </si>
  <si>
    <t>12,85</t>
  </si>
  <si>
    <t>16,61</t>
  </si>
  <si>
    <t>6,39</t>
  </si>
  <si>
    <t>8,71</t>
  </si>
  <si>
    <t>10,54</t>
  </si>
  <si>
    <t>11,67</t>
  </si>
  <si>
    <t>16,89</t>
  </si>
  <si>
    <t>10,13</t>
  </si>
  <si>
    <t>17,69</t>
  </si>
  <si>
    <t>ELETRODUTO RÍGIDO ROSCÁVEL, PVC, DN 50 MM (1 1/2"), PARA REDE ENTERRADA DE DISTRIBUIÇÃO DE ENERGIA ELÉTRICA - FORNECIMENTO E INSTALAÇÃO. AF_12/2021</t>
  </si>
  <si>
    <t>16,86</t>
  </si>
  <si>
    <t>ELETRODUTO RÍGIDO ROSCÁVEL, PVC, DN 60 MM (2"), PARA REDE ENTERRADA DE DISTRIBUIÇÃO DE ENERGIA ELÉTRICA - FORNECIMENTO E INSTALAÇÃO. AF_12/2021</t>
  </si>
  <si>
    <t>ELETRODUTO RÍGIDO ROSCÁVEL, PVC, DN 75 MM (2 1/2"), PARA REDE ENTERRADA DE DISTRIBUIÇÃO DE ENERGIA ELÉTRICA - FORNECIMENTO E INSTALAÇÃO. AF_12/2021</t>
  </si>
  <si>
    <t>33,69</t>
  </si>
  <si>
    <t>ELETRODUTO RÍGIDO ROSCÁVEL, PVC, DN 85 MM (3"), PARA REDE ENTERRADA DE DISTRIBUIÇÃO DE ENERGIA ELÉTRICA - FORNECIMENTO E INSTALAÇÃO. AF_12/2021</t>
  </si>
  <si>
    <t>40,95</t>
  </si>
  <si>
    <t>ELETRODUTO RÍGIDO ROSCÁVEL, PVC, DN 110 MM (4"), PARA REDE ENTERRADA DE DISTRIBUIÇÃO DE ENERGIA ELÉTRICA - FORNECIMENTO E INSTALAÇÃO. AF_12/2021</t>
  </si>
  <si>
    <t>61,29</t>
  </si>
  <si>
    <t>ELETRODUTO RÍGIDO SOLDÁVEL, PVC, DN 20 MM (½"), APARENTE, INSTALADO EM TETO - FORNECIMENTO E INSTALAÇÃO. AF_11/2016</t>
  </si>
  <si>
    <t>ELETRODUTO RÍGIDO SOLDÁVEL, PVC, DN 25 MM (3/4"), APARENTE, INSTALADO EM TETO - FORNECIMENTO E INSTALAÇÃO. AF_11/2016</t>
  </si>
  <si>
    <t>8,34</t>
  </si>
  <si>
    <t>ELETRODUTO RÍGIDO SOLDÁVEL, PVC, DN 32 MM (1"), APARENTE, INSTALADO EM TETO - FORNECIMENTO E INSTALAÇÃO. AF_11/2016</t>
  </si>
  <si>
    <t>ELETRODUTO RÍGIDO SOLDÁVEL, PVC, DN 20 MM (½"), APARENTE, INSTALADO EM PAREDE - FORNECIMENTO E INSTALAÇÃO. AF_11/2016</t>
  </si>
  <si>
    <t>ELETRODUTO RÍGIDO SOLDÁVEL, PVC, DN 25 MM (3/4"), APARENTE, INSTALADO EM PAREDE - FORNECIMENTO E INSTALAÇÃO. AF_11/2016</t>
  </si>
  <si>
    <t>ELETRODUTO RÍGIDO SOLDÁVEL, PVC, DN 32 MM (1"), APARENTE, INSTALADO EM PAREDE - FORNECIMENTO E INSTALAÇÃO. AF_11/2016</t>
  </si>
  <si>
    <t>32,03</t>
  </si>
  <si>
    <t>52,80</t>
  </si>
  <si>
    <t>57,11</t>
  </si>
  <si>
    <t>33,77</t>
  </si>
  <si>
    <t>39,83</t>
  </si>
  <si>
    <t>60,36</t>
  </si>
  <si>
    <t>64,38</t>
  </si>
  <si>
    <t>ELETRODUTO FLEXÍVEL CORRUGADO, PEAD, DN 50 (1 1/2"), PARA REDE ENTERRADA DE DISTRIBUIÇÃO DE ENERGIA ELÉTRICA - FORNECIMENTO E INSTALAÇÃO. AF_12/2021</t>
  </si>
  <si>
    <t>ELETRODUTO FLEXÍVEL CORRUGADO, PEAD, DN 63 (2"), PARA REDE ENTERRADA DE DISTRIBUIÇÃO DE ENERGIA ELÉTRICA - FORNECIMENTO E INSTALAÇÃO. AF_12/2021</t>
  </si>
  <si>
    <t>ELETRODUTO FLEXÍVEL CORRUGADO, PEAD, DN 90 (3"), PARA REDE ENTERRADA DE DISTRIBUIÇÃO DE ENERGIA ELÉTRICA - FORNECIMENTO E INSTALAÇÃO. AF_12/2021</t>
  </si>
  <si>
    <t>23,79</t>
  </si>
  <si>
    <t>ELETRODUTO FLEXÍVEL CORRUGADO, PEAD, DN 100 (4"), PARA REDE ENTERRADA DE DISTRIBUIÇÃO DE ENERGIA ELÉTRICA - FORNECIMENTO E INSTALAÇÃO. AF_12/2021</t>
  </si>
  <si>
    <t>30,92</t>
  </si>
  <si>
    <t>5,52</t>
  </si>
  <si>
    <t>9,55</t>
  </si>
  <si>
    <t>12,53</t>
  </si>
  <si>
    <t>11,22</t>
  </si>
  <si>
    <t>15,90</t>
  </si>
  <si>
    <t>21,54</t>
  </si>
  <si>
    <t>18,33</t>
  </si>
  <si>
    <t>24,03</t>
  </si>
  <si>
    <t>18,14</t>
  </si>
  <si>
    <t>19,61</t>
  </si>
  <si>
    <t>LUVA PARA ELETRODUTO, PVC, ROSCÁVEL, DN 50 MM (1 1/2"), PARA REDE ENTERRADA DE DISTRIBUIÇÃO DE ENERGIA ELÉTRICA - FORNECIMENTO E INSTALAÇÃO. AF_12/2021</t>
  </si>
  <si>
    <t>LUVA PARA ELETRODUTO, PVC, ROSCÁVEL, DN 60 MM (2"), PARA REDE ENTERRADA DE DISTRIBUIÇÃO DE ENERGIA ELÉTRICA - FORNECIMENTO E INSTALAÇÃO. AF_12/2021</t>
  </si>
  <si>
    <t>LUVA PARA ELETRODUTO, PVC, ROSCÁVEL, DN 75 MM (2 1/2"), PARA REDE ENTERRADA DE DISTRIBUIÇÃO DE ENERGIA ELÉTRICA - FORNECIMENTO E INSTALAÇÃO. AF_12/2021</t>
  </si>
  <si>
    <t>28,34</t>
  </si>
  <si>
    <t>LUVA PARA ELETRODUTO, PVC, ROSCÁVEL, DN 85 MM (3"), PARA REDE ENTERRADA DE DISTRIBUIÇÃO DE ENERGIA ELÉTRICA - FORNECIMENTO E INSTALAÇÃO. AF_12/2021</t>
  </si>
  <si>
    <t>33,89</t>
  </si>
  <si>
    <t>LUVA PARA ELETRODUTO, PVC, ROSCÁVEL, DN 110 MM (4"), PARA REDE ENTERRADA DE DISTRIBUIÇÃO DE ENERGIA ELÉTRICA - FORNECIMENTO E INSTALAÇÃO. AF_12/2021</t>
  </si>
  <si>
    <t>49,45</t>
  </si>
  <si>
    <t>CURVA 90 GRAUS PARA ELETRODUTO, PVC, ROSCÁVEL, DN 50 MM (1 1/2"), PARA REDE ENTERRADA DE DISTRIBUIÇÃO DE ENERGIA ELÉTRICA - FORNECIMENTO E INSTALAÇÃO. AF_12/2021</t>
  </si>
  <si>
    <t>24,67</t>
  </si>
  <si>
    <t>CURVA 90 GRAUS PARA ELETRODUTO, PVC, ROSCÁVEL, DN 60 MM (2"), PARA REDE ENTERRADA DE DISTRIBUIÇÃO DE ENERGIA ELÉTRICA - FORNECIMENTO E INSTALAÇÃO. AF_12/2021</t>
  </si>
  <si>
    <t>30,86</t>
  </si>
  <si>
    <t>CURVA 90 GRAUS PARA ELETRODUTO, PVC, ROSCÁVEL, DN 75 MM (2 1/2"), PARA REDE ENTERRADA DE DISTRIBUIÇÃO DE ENERGIA ELÉTRICA - FORNECIMENTO E INSTALAÇÃO. AF_12/2021</t>
  </si>
  <si>
    <t>48,43</t>
  </si>
  <si>
    <t>CURVA 90 GRAUS PARA ELETRODUTO, PVC, ROSCÁVEL, DN 85 MM (3"), PARA REDE ENTERRADA DE DISTRIBUIÇÃO DE ENERGIA ELÉTRICA - FORNECIMENTO E INSTALAÇÃO. AF_12/2021</t>
  </si>
  <si>
    <t>51,39</t>
  </si>
  <si>
    <t>CURVA 90 GRAUS PARA ELETRODUTO, PVC, ROSCÁVEL, DN 110 MM (4"), PARA REDE ENTERRADA DE DISTRIBUIÇÃO DE ENERGIA ELÉTRICA - FORNECIMENTO E INSTALAÇÃO. AF_12/2021</t>
  </si>
  <si>
    <t>80,64</t>
  </si>
  <si>
    <t>6,44</t>
  </si>
  <si>
    <t>7,51</t>
  </si>
  <si>
    <t>8,70</t>
  </si>
  <si>
    <t>20,61</t>
  </si>
  <si>
    <t>13,11</t>
  </si>
  <si>
    <t>22,94</t>
  </si>
  <si>
    <t>11,57</t>
  </si>
  <si>
    <t>9,38</t>
  </si>
  <si>
    <t>16,30</t>
  </si>
  <si>
    <t>23,37</t>
  </si>
  <si>
    <t>9,91</t>
  </si>
  <si>
    <t>CABO DE COBRE FLEXÍVEL ISOLADO, 25 MM², ANTI-CHAMA 0,6/1,0 KV, PARA REDE ENTERRADA DE DISTRIBUIÇÃO DE ENERGIA ELÉTRICA - FORNECIMENTO E INSTALAÇÃO. AF_12/2021</t>
  </si>
  <si>
    <t>27,05</t>
  </si>
  <si>
    <t>CABO DE COBRE FLEXÍVEL ISOLADO, 35 MM², ANTI-CHAMA 0,6/1,0 KV, PARA REDE ENTERRADA DE DISTRIBUIÇÃO DE ENERGIA ELÉTRICA - FORNECIMENTO E INSTALAÇÃO. AF_12/2021</t>
  </si>
  <si>
    <t>36,44</t>
  </si>
  <si>
    <t>CABO DE COBRE FLEXÍVEL ISOLADO, 50 MM², ANTI-CHAMA 0,6/1,0 KV, PARA REDE ENTERRADA DE DISTRIBUIÇÃO DE ENERGIA ELÉTRICA - FORNECIMENTO E INSTALAÇÃO. AF_12/2021</t>
  </si>
  <si>
    <t>50,97</t>
  </si>
  <si>
    <t>CABO DE COBRE FLEXÍVEL ISOLADO, 70 MM², ANTI-CHAMA 0,6/1,0 KV, PARA REDE ENTERRADA DE DISTRIBUIÇÃO DE ENERGIA ELÉTRICA - FORNECIMENTO E INSTALAÇÃO. AF_12/2021</t>
  </si>
  <si>
    <t>69,76</t>
  </si>
  <si>
    <t>CABO DE COBRE FLEXÍVEL ISOLADO, 95 MM², ANTI-CHAMA 0,6/1,0 KV, PARA REDE ENTERRADA DE DISTRIBUIÇÃO DE ENERGIA ELÉTRICA - FORNECIMENTO E INSTALAÇÃO. AF_12/2021</t>
  </si>
  <si>
    <t>92,03</t>
  </si>
  <si>
    <t>CABO DE COBRE FLEXÍVEL ISOLADO, 120 MM², ANTI-CHAMA 0,6/1,0 KV, PARA REDE ENTERRADA DE DISTRIBUIÇÃO DE ENERGIA ELÉTRICA - FORNECIMENTO E INSTALAÇÃO. AF_12/2021</t>
  </si>
  <si>
    <t>118,93</t>
  </si>
  <si>
    <t>CABO DE COBRE FLEXÍVEL ISOLADO, 150 MM², ANTI-CHAMA 0,6/1,0 KV, PARA REDE ENTERRADA DE DISTRIBUIÇÃO DE ENERGIA ELÉTRICA - FORNECIMENTO E INSTALAÇÃO. AF_12/2021</t>
  </si>
  <si>
    <t>146,87</t>
  </si>
  <si>
    <t>CABO DE COBRE FLEXÍVEL ISOLADO, 185 MM², ANTI-CHAMA 0,6/1,0 KV, PARA REDE ENTERRADA DE DISTRIBUIÇÃO DE ENERGIA ELÉTRICA - FORNECIMENTO E INSTALAÇÃO. AF_12/2021</t>
  </si>
  <si>
    <t>179,58</t>
  </si>
  <si>
    <t>CABO DE COBRE FLEXÍVEL ISOLADO, 240 MM², ANTI-CHAMA 0,6/1,0 KV, PARA REDE ENTERRADA DE DISTRIBUIÇÃO DE ENERGIA ELÉTRICA - FORNECIMENTO E INSTALAÇÃO. AF_12/2021</t>
  </si>
  <si>
    <t>235,55</t>
  </si>
  <si>
    <t>CABO DE COBRE FLEXÍVEL ISOLADO, 300 MM², ANTI-CHAMA 0,6/1,0 KV, PARA REDE ENTERRADA DE DISTRIBUIÇÃO DE ENERGIA ELÉTRICA - FORNECIMENTO E INSTALAÇÃO. AF_12/2021</t>
  </si>
  <si>
    <t>294,18</t>
  </si>
  <si>
    <t>23,81</t>
  </si>
  <si>
    <t>32,67</t>
  </si>
  <si>
    <t>16,96</t>
  </si>
  <si>
    <t>11,07</t>
  </si>
  <si>
    <t>39,45</t>
  </si>
  <si>
    <t>21,37</t>
  </si>
  <si>
    <t>12,49</t>
  </si>
  <si>
    <t>16,78</t>
  </si>
  <si>
    <t>39,35</t>
  </si>
  <si>
    <t>32,40</t>
  </si>
  <si>
    <t>30,09</t>
  </si>
  <si>
    <t>35,71</t>
  </si>
  <si>
    <t>39,38</t>
  </si>
  <si>
    <t>49,85</t>
  </si>
  <si>
    <t>58,07</t>
  </si>
  <si>
    <t>44,59</t>
  </si>
  <si>
    <t>25,99</t>
  </si>
  <si>
    <t>26,26</t>
  </si>
  <si>
    <t>27,06</t>
  </si>
  <si>
    <t>30,05</t>
  </si>
  <si>
    <t>14,79</t>
  </si>
  <si>
    <t>18,42</t>
  </si>
  <si>
    <t>38,27</t>
  </si>
  <si>
    <t>116,38</t>
  </si>
  <si>
    <t>180,58</t>
  </si>
  <si>
    <t>348,31</t>
  </si>
  <si>
    <t>674,25</t>
  </si>
  <si>
    <t>1.030,43</t>
  </si>
  <si>
    <t>289,89</t>
  </si>
  <si>
    <t>559,39</t>
  </si>
  <si>
    <t>757,31</t>
  </si>
  <si>
    <t>853,71</t>
  </si>
  <si>
    <t>210,09</t>
  </si>
  <si>
    <t>390,65</t>
  </si>
  <si>
    <t>542,12</t>
  </si>
  <si>
    <t>21,73</t>
  </si>
  <si>
    <t>54,75</t>
  </si>
  <si>
    <t>57,52</t>
  </si>
  <si>
    <t>60,92</t>
  </si>
  <si>
    <t>65,56</t>
  </si>
  <si>
    <t>72,43</t>
  </si>
  <si>
    <t>67,01</t>
  </si>
  <si>
    <t>73,33</t>
  </si>
  <si>
    <t>78,42</t>
  </si>
  <si>
    <t>86,45</t>
  </si>
  <si>
    <t>96,77</t>
  </si>
  <si>
    <t>3.186,42</t>
  </si>
  <si>
    <t>6.118,39</t>
  </si>
  <si>
    <t>8.157,85</t>
  </si>
  <si>
    <t>2.290,28</t>
  </si>
  <si>
    <t>489,50</t>
  </si>
  <si>
    <t>75,51</t>
  </si>
  <si>
    <t>53,10</t>
  </si>
  <si>
    <t>676,97</t>
  </si>
  <si>
    <t>709,01</t>
  </si>
  <si>
    <t>816,05</t>
  </si>
  <si>
    <t>1.174,53</t>
  </si>
  <si>
    <t>1.668,52</t>
  </si>
  <si>
    <t>675,91</t>
  </si>
  <si>
    <t>15,82</t>
  </si>
  <si>
    <t>67,72</t>
  </si>
  <si>
    <t>87,09</t>
  </si>
  <si>
    <t>154,59</t>
  </si>
  <si>
    <t>408,61</t>
  </si>
  <si>
    <t>604,33</t>
  </si>
  <si>
    <t>953,65</t>
  </si>
  <si>
    <t>1.268,04</t>
  </si>
  <si>
    <t>2.015,85</t>
  </si>
  <si>
    <t>4.181,84</t>
  </si>
  <si>
    <t>184,51</t>
  </si>
  <si>
    <t>227,86</t>
  </si>
  <si>
    <t>476,00</t>
  </si>
  <si>
    <t>1.755,54</t>
  </si>
  <si>
    <t>100,91</t>
  </si>
  <si>
    <t>161,31</t>
  </si>
  <si>
    <t>12,97</t>
  </si>
  <si>
    <t>51,31</t>
  </si>
  <si>
    <t>36,18</t>
  </si>
  <si>
    <t>44,50</t>
  </si>
  <si>
    <t>58,17</t>
  </si>
  <si>
    <t>66,21</t>
  </si>
  <si>
    <t>74,53</t>
  </si>
  <si>
    <t>59,35</t>
  </si>
  <si>
    <t>73,03</t>
  </si>
  <si>
    <t>76,12</t>
  </si>
  <si>
    <t>89,09</t>
  </si>
  <si>
    <t>82,98</t>
  </si>
  <si>
    <t>95,95</t>
  </si>
  <si>
    <t>69,25</t>
  </si>
  <si>
    <t>82,22</t>
  </si>
  <si>
    <t>115,06</t>
  </si>
  <si>
    <t>41,43</t>
  </si>
  <si>
    <t>49,75</t>
  </si>
  <si>
    <t>40,23</t>
  </si>
  <si>
    <t>48,55</t>
  </si>
  <si>
    <t>89,07</t>
  </si>
  <si>
    <t>97,39</t>
  </si>
  <si>
    <t>27,03</t>
  </si>
  <si>
    <t>36,43</t>
  </si>
  <si>
    <t>38,60</t>
  </si>
  <si>
    <t>44,75</t>
  </si>
  <si>
    <t>46,92</t>
  </si>
  <si>
    <t>25,57</t>
  </si>
  <si>
    <t>27,74</t>
  </si>
  <si>
    <t>36,06</t>
  </si>
  <si>
    <t>21,35</t>
  </si>
  <si>
    <t>29,67</t>
  </si>
  <si>
    <t>31,84</t>
  </si>
  <si>
    <t>51,95</t>
  </si>
  <si>
    <t>55,93</t>
  </si>
  <si>
    <t>60,27</t>
  </si>
  <si>
    <t>43,51</t>
  </si>
  <si>
    <t>47,49</t>
  </si>
  <si>
    <t>51,83</t>
  </si>
  <si>
    <t>69,67</t>
  </si>
  <si>
    <t>77,99</t>
  </si>
  <si>
    <t>84,50</t>
  </si>
  <si>
    <t>57,01</t>
  </si>
  <si>
    <t>63,52</t>
  </si>
  <si>
    <t>65,33</t>
  </si>
  <si>
    <t>71,84</t>
  </si>
  <si>
    <t>111,38</t>
  </si>
  <si>
    <t>124,35</t>
  </si>
  <si>
    <t>41,87</t>
  </si>
  <si>
    <t>50,19</t>
  </si>
  <si>
    <t>66,55</t>
  </si>
  <si>
    <t>48,73</t>
  </si>
  <si>
    <t>70,79</t>
  </si>
  <si>
    <t>79,11</t>
  </si>
  <si>
    <t>71,91</t>
  </si>
  <si>
    <t>80,23</t>
  </si>
  <si>
    <t>65,09</t>
  </si>
  <si>
    <t>73,41</t>
  </si>
  <si>
    <t>121,99</t>
  </si>
  <si>
    <t>172,60</t>
  </si>
  <si>
    <t>165,20</t>
  </si>
  <si>
    <t>226,32</t>
  </si>
  <si>
    <t>418,34</t>
  </si>
  <si>
    <t>47,95</t>
  </si>
  <si>
    <t>132,40</t>
  </si>
  <si>
    <t>169,11</t>
  </si>
  <si>
    <t>171,45</t>
  </si>
  <si>
    <t>143,61</t>
  </si>
  <si>
    <t>97,98</t>
  </si>
  <si>
    <t>99,23</t>
  </si>
  <si>
    <t>93,40</t>
  </si>
  <si>
    <t>30,00</t>
  </si>
  <si>
    <t>20,76</t>
  </si>
  <si>
    <t>29,12</t>
  </si>
  <si>
    <t>61,79</t>
  </si>
  <si>
    <t>73,01</t>
  </si>
  <si>
    <t>84,46</t>
  </si>
  <si>
    <t>84,13</t>
  </si>
  <si>
    <t>76,01</t>
  </si>
  <si>
    <t>32,09</t>
  </si>
  <si>
    <t>37,25</t>
  </si>
  <si>
    <t>330,40</t>
  </si>
  <si>
    <t>452,64</t>
  </si>
  <si>
    <t>70,15</t>
  </si>
  <si>
    <t>117,33</t>
  </si>
  <si>
    <t>64,00</t>
  </si>
  <si>
    <t>74,91</t>
  </si>
  <si>
    <t>LUMINÁRIA TIPO PLAFON CIRCULAR, DE SOBREPOR, COM LED DE 12/13 W - FORNECIMENTO E INSTALAÇÃO. AF_03/2022</t>
  </si>
  <si>
    <t>41,82</t>
  </si>
  <si>
    <t>1.573,46</t>
  </si>
  <si>
    <t>1.666,74</t>
  </si>
  <si>
    <t>1.691,71</t>
  </si>
  <si>
    <t>1.825,51</t>
  </si>
  <si>
    <t>1.554,95</t>
  </si>
  <si>
    <t>1.648,23</t>
  </si>
  <si>
    <t>1.673,20</t>
  </si>
  <si>
    <t>1.807,00</t>
  </si>
  <si>
    <t>1.812,29</t>
  </si>
  <si>
    <t>1.953,48</t>
  </si>
  <si>
    <t>1.991,28</t>
  </si>
  <si>
    <t>2.178,13</t>
  </si>
  <si>
    <t>1.801,60</t>
  </si>
  <si>
    <t>1.942,79</t>
  </si>
  <si>
    <t>1.980,59</t>
  </si>
  <si>
    <t>2.167,44</t>
  </si>
  <si>
    <t>1.927,10</t>
  </si>
  <si>
    <t>2.115,35</t>
  </si>
  <si>
    <t>2.165,75</t>
  </si>
  <si>
    <t>2.404,71</t>
  </si>
  <si>
    <t>2.086,04</t>
  </si>
  <si>
    <t>2.274,29</t>
  </si>
  <si>
    <t>2.324,69</t>
  </si>
  <si>
    <t>2.563,65</t>
  </si>
  <si>
    <t>850,54</t>
  </si>
  <si>
    <t>962,47</t>
  </si>
  <si>
    <t>992,44</t>
  </si>
  <si>
    <t>1.116,38</t>
  </si>
  <si>
    <t>832,02</t>
  </si>
  <si>
    <t>943,95</t>
  </si>
  <si>
    <t>973,92</t>
  </si>
  <si>
    <t>1.097,86</t>
  </si>
  <si>
    <t>1.104,86</t>
  </si>
  <si>
    <t>1.272,76</t>
  </si>
  <si>
    <t>1.317,71</t>
  </si>
  <si>
    <t>1.503,63</t>
  </si>
  <si>
    <t>1.094,17</t>
  </si>
  <si>
    <t>1.262,07</t>
  </si>
  <si>
    <t>1.307,02</t>
  </si>
  <si>
    <t>1.492,94</t>
  </si>
  <si>
    <t>1.236,78</t>
  </si>
  <si>
    <t>1.460,65</t>
  </si>
  <si>
    <t>1.520,58</t>
  </si>
  <si>
    <t>1.768,47</t>
  </si>
  <si>
    <t>1.395,72</t>
  </si>
  <si>
    <t>1.619,59</t>
  </si>
  <si>
    <t>1.679,52</t>
  </si>
  <si>
    <t>1.927,41</t>
  </si>
  <si>
    <t>144,53</t>
  </si>
  <si>
    <t>231,04</t>
  </si>
  <si>
    <t>47,69</t>
  </si>
  <si>
    <t>83,53</t>
  </si>
  <si>
    <t>134,74</t>
  </si>
  <si>
    <t>197,50</t>
  </si>
  <si>
    <t>32,13</t>
  </si>
  <si>
    <t>100,14</t>
  </si>
  <si>
    <t>19,29</t>
  </si>
  <si>
    <t>22,96</t>
  </si>
  <si>
    <t>9,67</t>
  </si>
  <si>
    <t>24,14</t>
  </si>
  <si>
    <t>47,35</t>
  </si>
  <si>
    <t>87,07</t>
  </si>
  <si>
    <t>113,32</t>
  </si>
  <si>
    <t>246,74</t>
  </si>
  <si>
    <t>385,14</t>
  </si>
  <si>
    <t>182,72</t>
  </si>
  <si>
    <t>55,27</t>
  </si>
  <si>
    <t>120,41</t>
  </si>
  <si>
    <t>178,37</t>
  </si>
  <si>
    <t>172,05</t>
  </si>
  <si>
    <t>99,28</t>
  </si>
  <si>
    <t>51,51</t>
  </si>
  <si>
    <t>25,93</t>
  </si>
  <si>
    <t>44,98</t>
  </si>
  <si>
    <t>60,81</t>
  </si>
  <si>
    <t>28,88</t>
  </si>
  <si>
    <t>54,32</t>
  </si>
  <si>
    <t>62,57</t>
  </si>
  <si>
    <t>72,69</t>
  </si>
  <si>
    <t>67,53</t>
  </si>
  <si>
    <t>706,44</t>
  </si>
  <si>
    <t>352,90</t>
  </si>
  <si>
    <t>307,38</t>
  </si>
  <si>
    <t>501,24</t>
  </si>
  <si>
    <t>546,51</t>
  </si>
  <si>
    <t>642,93</t>
  </si>
  <si>
    <t>841,19</t>
  </si>
  <si>
    <t>964,50</t>
  </si>
  <si>
    <t>1.546,60</t>
  </si>
  <si>
    <t>124,74</t>
  </si>
  <si>
    <t>967,12</t>
  </si>
  <si>
    <t>34,14</t>
  </si>
  <si>
    <t>532,20</t>
  </si>
  <si>
    <t>281,10</t>
  </si>
  <si>
    <t>577,58</t>
  </si>
  <si>
    <t>634,11</t>
  </si>
  <si>
    <t>689,25</t>
  </si>
  <si>
    <t>662,16</t>
  </si>
  <si>
    <t>761,56</t>
  </si>
  <si>
    <t>691,99</t>
  </si>
  <si>
    <t>751,74</t>
  </si>
  <si>
    <t>750,14</t>
  </si>
  <si>
    <t>845,34</t>
  </si>
  <si>
    <t>810,18</t>
  </si>
  <si>
    <t>884,17</t>
  </si>
  <si>
    <t>891,58</t>
  </si>
  <si>
    <t>964,78</t>
  </si>
  <si>
    <t>889,58</t>
  </si>
  <si>
    <t>950,23</t>
  </si>
  <si>
    <t>952,94</t>
  </si>
  <si>
    <t>1.055,70</t>
  </si>
  <si>
    <t>1.143,01</t>
  </si>
  <si>
    <t>1.281,62</t>
  </si>
  <si>
    <t>1.316,89</t>
  </si>
  <si>
    <t>1.431,16</t>
  </si>
  <si>
    <t>585,24</t>
  </si>
  <si>
    <t>678,35</t>
  </si>
  <si>
    <t>832,60</t>
  </si>
  <si>
    <t>1.025,05</t>
  </si>
  <si>
    <t>1.521,21</t>
  </si>
  <si>
    <t>725,57</t>
  </si>
  <si>
    <t>1.082,43</t>
  </si>
  <si>
    <t>1.591,78</t>
  </si>
  <si>
    <t>748,33</t>
  </si>
  <si>
    <t>1.110,78</t>
  </si>
  <si>
    <t>1.629,25</t>
  </si>
  <si>
    <t>770,99</t>
  </si>
  <si>
    <t>934,24</t>
  </si>
  <si>
    <t>1.138,73</t>
  </si>
  <si>
    <t>1.666,03</t>
  </si>
  <si>
    <t>984,35</t>
  </si>
  <si>
    <t>1.194,34</t>
  </si>
  <si>
    <t>1.743,00</t>
  </si>
  <si>
    <t>1.249,83</t>
  </si>
  <si>
    <t>1.823,19</t>
  </si>
  <si>
    <t>709,81</t>
  </si>
  <si>
    <t>4.460,74</t>
  </si>
  <si>
    <t>5.030,78</t>
  </si>
  <si>
    <t>2.985,23</t>
  </si>
  <si>
    <t>3.229,06</t>
  </si>
  <si>
    <t>367,00</t>
  </si>
  <si>
    <t>386,05</t>
  </si>
  <si>
    <t>127,50</t>
  </si>
  <si>
    <t>134,90</t>
  </si>
  <si>
    <t>154,55</t>
  </si>
  <si>
    <t>161,95</t>
  </si>
  <si>
    <t>9.939,89</t>
  </si>
  <si>
    <t>11.052,75</t>
  </si>
  <si>
    <t>14.153,47</t>
  </si>
  <si>
    <t>17.375,09</t>
  </si>
  <si>
    <t>21.769,53</t>
  </si>
  <si>
    <t>30.341,30</t>
  </si>
  <si>
    <t>35.318,04</t>
  </si>
  <si>
    <t>84,91</t>
  </si>
  <si>
    <t>284,19</t>
  </si>
  <si>
    <t>TRANSFORMADOR DE DISTRIBUIÇÃO, 500KVA, TRIFÁSICO, 60 HZ, CLASSE 15 KV, IMERSO EM ÓLEO MINERAL, INSTALAÇÃO EM SOLO (NÃO INCLUSO ABRIGO) - FORNECIMENTO E INSTALAÇÃO. AF_02/2022</t>
  </si>
  <si>
    <t>57.111,02</t>
  </si>
  <si>
    <t>TRANSFORMADOR DE DISTRIBUIÇÃO, 750 KVA, TRIFÁSICO, 60 HZ, CLASSE 15 KV, IMERSO EM ÓLEO MINERAL, INSTALAÇÃO EM SOLO (NÃO INCLUSO ABRIGO) - FORNECIMENTO E INSTALAÇÃO. AF_02/2022</t>
  </si>
  <si>
    <t>78.213,83</t>
  </si>
  <si>
    <t>TRANSFORMADOR DE DISTRIBUIÇÃO, 1000 KVA, TRIFÁSICO, 60 HZ, CLASSE 15 KV, IMERSO EM ÓLEO MINERAL, INSTALAÇÃO EM SOLO (NÃO INCLUSO ABRIGO) - FORNECIMENTO E INSTALAÇÃO. AF_02/2022</t>
  </si>
  <si>
    <t>109.322,79</t>
  </si>
  <si>
    <t>164,07</t>
  </si>
  <si>
    <t>193,15</t>
  </si>
  <si>
    <t>183,66</t>
  </si>
  <si>
    <t>219,05</t>
  </si>
  <si>
    <t>198,80</t>
  </si>
  <si>
    <t>200,97</t>
  </si>
  <si>
    <t>257,63</t>
  </si>
  <si>
    <t>240,55</t>
  </si>
  <si>
    <t>260,13</t>
  </si>
  <si>
    <t>295,58</t>
  </si>
  <si>
    <t>41,04</t>
  </si>
  <si>
    <t>97,15</t>
  </si>
  <si>
    <t>127,47</t>
  </si>
  <si>
    <t>168,19</t>
  </si>
  <si>
    <t>69,60</t>
  </si>
  <si>
    <t>97,66</t>
  </si>
  <si>
    <t>65,05</t>
  </si>
  <si>
    <t>78,13</t>
  </si>
  <si>
    <t>116,82</t>
  </si>
  <si>
    <t>124,85</t>
  </si>
  <si>
    <t>184,72</t>
  </si>
  <si>
    <t>PLACA DE CONCRETO PRÉ-MOLDADO COMO PROTEÇÃO MECÂNICA ADICIONAL NO REATERRO PARA REDE ENTERRADA DE DISTRIBUIÇÃO DE ENERGIA ELÉTRICA - FORNECIMENTO E INSTALAÇÃO. AF_12/2021</t>
  </si>
  <si>
    <t>3.474,56</t>
  </si>
  <si>
    <t>CONCRETAGEM COMO PROTEÇÃO MECÂNICA ADICIONAL NO REATERRO PARA REDE ENTERRADA DE DISTRIBUIÇÃO DE ENERGIA ELÉTRICA - FORNECIMENTO E INSTALAÇÃO. AF_12/2021</t>
  </si>
  <si>
    <t>798,23</t>
  </si>
  <si>
    <t>1.383,37</t>
  </si>
  <si>
    <t>719,75</t>
  </si>
  <si>
    <t>777,45</t>
  </si>
  <si>
    <t>238,98</t>
  </si>
  <si>
    <t>277,45</t>
  </si>
  <si>
    <t>325,52</t>
  </si>
  <si>
    <t>373,60</t>
  </si>
  <si>
    <t>1.726,37</t>
  </si>
  <si>
    <t>514,53</t>
  </si>
  <si>
    <t>434,75</t>
  </si>
  <si>
    <t>310,92</t>
  </si>
  <si>
    <t>3.333,30</t>
  </si>
  <si>
    <t>154,34</t>
  </si>
  <si>
    <t>5,39</t>
  </si>
  <si>
    <t>6,92</t>
  </si>
  <si>
    <t>37,40</t>
  </si>
  <si>
    <t>4,27</t>
  </si>
  <si>
    <t>8,51</t>
  </si>
  <si>
    <t>21,71</t>
  </si>
  <si>
    <t>16,47</t>
  </si>
  <si>
    <t>1,61</t>
  </si>
  <si>
    <t>2,47</t>
  </si>
  <si>
    <t>4,23</t>
  </si>
  <si>
    <t>14,45</t>
  </si>
  <si>
    <t>25,74</t>
  </si>
  <si>
    <t>48,52</t>
  </si>
  <si>
    <t>593,25</t>
  </si>
  <si>
    <t>131,24</t>
  </si>
  <si>
    <t>236,79</t>
  </si>
  <si>
    <t>364,13</t>
  </si>
  <si>
    <t>522,68</t>
  </si>
  <si>
    <t>581,89</t>
  </si>
  <si>
    <t>334,93</t>
  </si>
  <si>
    <t>802,27</t>
  </si>
  <si>
    <t>AR CONDICIONADO SPLIT INVERTER, HI-WALL (PAREDE), 9000 BTU/H, CICLO FRIO - FORNECIMENTO E INSTALAÇÃO. AF_11/2021_P</t>
  </si>
  <si>
    <t>2.166,77</t>
  </si>
  <si>
    <t>AR CONDICIONADO SPLIT ON/OFF, HI-WALL (PAREDE), 9000 BTUS/H, CICLO FRIO - FORNECIMENTO E INSTALAÇÃO. AF_11/2021_P</t>
  </si>
  <si>
    <t>1.715,52</t>
  </si>
  <si>
    <t>AR CONDICIONADO SPLIT ON/OFF, HI-WALL (PAREDE), 9000 BTUS/H, CICLO QUENTE/FRIO - FORNECIMENTO E INSTALAÇÃO. AF_11/2021_P</t>
  </si>
  <si>
    <t>1.868,13</t>
  </si>
  <si>
    <t>AR CONDICIONADO SPLIT INVERTER, HI-WALL (PAREDE), 12000 BTU/H, CICLO FRIO - FORNECIMENTO E INSTALAÇÃO. AF_11/2021_P</t>
  </si>
  <si>
    <t>2.401,48</t>
  </si>
  <si>
    <t>AR CONDICIONADO SPLIT ON/OFF, HI-WALL (PAREDE), 12000 BTUS/H, CICLO FRIO - FORNECIMENTO E INSTALAÇÃO. AF_11/2021_P</t>
  </si>
  <si>
    <t>1.968,05</t>
  </si>
  <si>
    <t>AR CONDICIONADO SPLIT ON/OFF, HI-WALL (PAREDE), 12000 BTUS/H, CICLO QUENTE/FRIO - FORNECIMENTO E INSTALAÇÃO. AF_11/2021_P</t>
  </si>
  <si>
    <t>2.112,07</t>
  </si>
  <si>
    <t>AR CONDICIONADO SPLIT INVERTER, HI-WALL (PAREDE), 18000 BTU/H, CICLO FRIO - FORNECIMENTO E INSTALAÇÃO. AF_11/2021_P</t>
  </si>
  <si>
    <t>3.475,44</t>
  </si>
  <si>
    <t>AR CONDICIONADO SPLIT ON/OFF, HI-WALL (PAREDE), 18000 BTUS/H, CICLO FRIO - FORNECIMENTO E INSTALAÇÃO. AF_11/2021_P</t>
  </si>
  <si>
    <t>2.751,54</t>
  </si>
  <si>
    <t>AR CONDICIONADO SPLIT ON/OFF, HI-WALL (PAREDE), 18000 BTUS/H, CICLO QUENTE/FRIO - FORNECIMENTO E INSTALAÇÃO. AF_11/2021_P</t>
  </si>
  <si>
    <t>3.043,47</t>
  </si>
  <si>
    <t>AR CONDICIONADO SPLIT INVERTER, HI-WALL (PAREDE), 24000 BTU/H, CICLO FRIO - FORNECIMENTO E INSTALAÇÃO. AF_11/2021_P</t>
  </si>
  <si>
    <t>4.726,67</t>
  </si>
  <si>
    <t>AR CONDICIONADO SPLIT ON/OFF, HI-WALL (PAREDE), 24000 BTUS/H, CICLO FRIO - FORNECIMENTO E INSTALAÇÃO. AF_11/2021_P</t>
  </si>
  <si>
    <t>3.543,18</t>
  </si>
  <si>
    <t>AR CONDICIONADO SPLIT ON/OFF, HI-WALL (PAREDE), 24000 BTUS/H, CICLO QUENTE/FRIO - FORNECIMENTO E INSTALAÇÃO. AF_11/2021_P</t>
  </si>
  <si>
    <t>3.960,74</t>
  </si>
  <si>
    <t>AR CONDICIONADO SPLIT INVERTER, PISO TETO, 18000 BTU/H, CICLO FRIO - FORNECIMENTO E INSTALAÇÃO. AF_11/2021_P</t>
  </si>
  <si>
    <t>8.760,29</t>
  </si>
  <si>
    <t>AR CONDICIONADO SPLIT ON/OFF, PISO TETO, 18.000 BTU/H, CICLO FRIO - FORNECIMENTO E INSTALAÇÃO. AF_11/2021_P</t>
  </si>
  <si>
    <t>5.020,40</t>
  </si>
  <si>
    <t>AR CONDICIONADO SPLIT INVERTER, PISO TETO, 24000 BTU/H, CICLO FRIO - FORNECIMENTO E INSTALAÇÃO. AF_11/2021_P</t>
  </si>
  <si>
    <t>9.789,24</t>
  </si>
  <si>
    <t>AR CONDICIONADO SPLIT ON/OFF, PISO TETO, 24.000 BTU/H, CICLO FRIO - FORNECIMENTO E INSTALAÇÃO. AF_11/2021_P</t>
  </si>
  <si>
    <t>5.295,73</t>
  </si>
  <si>
    <t>AR CONDICIONADO SPLIT INVERTER, PISO TETO, 24000 BTU/H, QUENTE/FRIO - FORNECIMENTO E INSTALAÇÃO. AF_11/2021_P</t>
  </si>
  <si>
    <t>5.438,73</t>
  </si>
  <si>
    <t>AR CONDICIONADO SPLIT INVERTER, PISO TETO, 36000 BTU/H, CICLO FRIO - FORNECIMENTO E INSTALAÇÃO. AF_11/2021_P</t>
  </si>
  <si>
    <t>11.040,07</t>
  </si>
  <si>
    <t>AR CONDICIONADO SPLIT ON/OFF, PISO TETO, 36.000 BTU/H, CICLO FRIO - FORNECIMENTO E INSTALAÇÃO. AF_11/2021_P</t>
  </si>
  <si>
    <t>6.945,88</t>
  </si>
  <si>
    <t>AR CONDICIONADO SPLIT INVERTER, PISO TETO, 48000 BTU/H, CICLO FRIO - FORNECIMENTO E INSTALAÇÃO. AF_11/2021_P</t>
  </si>
  <si>
    <t>15.288,76</t>
  </si>
  <si>
    <t>AR CONDICIONADO SPLIT ON/OFF, PISO TETO, 48.000 BTU/H, CICLO FRIO - FORNECIMENTO E INSTALAÇÃO. AF_11/2021_P</t>
  </si>
  <si>
    <t>8.585,40</t>
  </si>
  <si>
    <t>AR CONDICIONADO SPLIT INVERTER, PISO TETO, APRESENTANDO ENTRE 54000 E 58000 BTU/H, CICLO FRIO - FORNECIMENTO E INSTALAÇÃO. AF_11/2021_P</t>
  </si>
  <si>
    <t>18.426,47</t>
  </si>
  <si>
    <t>AR CONDICIONADO SPLIT ON/OFF, PISO TETO, 60.000 BTU/H, CICLO FRIO - FORNECIMENTO E INSTALAÇÃO. AF_11/2021_P</t>
  </si>
  <si>
    <t>9.585,31</t>
  </si>
  <si>
    <t>AR CONDICIONADO SPLIT ON/OFF, CASSETE (TETO), FRIO 4 VIAS 18000 BTU/H - FORNECIMENTO E INSTALAÇÃO. AF_11/2021_P</t>
  </si>
  <si>
    <t>5.490,75</t>
  </si>
  <si>
    <t>AR CONDICIONADO SPLIT ON/OFF, CASSETE (TETO), 18000 BTU/H, CICLO QUENTE/FRIO - FORNECIMENTO E INSTALAÇÃO. AF_11/2021_P</t>
  </si>
  <si>
    <t>6.509,25</t>
  </si>
  <si>
    <t>AR CONDICIONADO SPLIT ON/OFF, CASSETE (TETO), FRIO 4 VIAS 24000 BTU/H - FORNECIMENTO E INSTALAÇÃO. AF_11/2021_P</t>
  </si>
  <si>
    <t>6.739,32</t>
  </si>
  <si>
    <t>AR CONDICIONADO SPLIT ON/OFF, CASSETE (TETO), 24000 BTU/H, CICLO QUENTE/FRIO - FORNECIMENTO E INSTALAÇÃO. AF_11/2021_P</t>
  </si>
  <si>
    <t>6.993,76</t>
  </si>
  <si>
    <t>AR CONDICIONADO SPLIT ON/OFF, CASSETE (TETO), FRIO 4 VIAS 36000 BTU/H - FORNECIMENTO E INSTALAÇÃO. AF_11/2021_P</t>
  </si>
  <si>
    <t>9.893,48</t>
  </si>
  <si>
    <t>AR CONDICIONADO SPLIT ON/OFF, CASSETE (TETO), 36000 BTU/H, CICLO QUENTE/FRIO - FORNECIMENTO E INSTALAÇÃO. AF_11/2021_P</t>
  </si>
  <si>
    <t>10.217,04</t>
  </si>
  <si>
    <t>AR CONDICIONADO SPLIT ON/OFF, CASSETE (TETO), FRIO 4 VIAS 48000 BTU/H - FORNECIMENTO E INSTALAÇÃO. AF_11/2021_P</t>
  </si>
  <si>
    <t>10.485,89</t>
  </si>
  <si>
    <t>AR CONDICIONADO SPLIT ON/OFF, CASSETE (TETO), 48000 BTU/H, CICLO QUENTE/FRIO - FORNECIMENTO E INSTALAÇÃO. AF_11/2021_P</t>
  </si>
  <si>
    <t>12.007,63</t>
  </si>
  <si>
    <t>AR CONDICIONADO SPLIT ON/OFF, CASSETE (TETO), FRIO 4 VIAS 60000 BTU/H - FORNECIMENTO E INSTALAÇÃO. AF_11/2021_P</t>
  </si>
  <si>
    <t>11.945,50</t>
  </si>
  <si>
    <t>AR CONDICIONADO SPLIT ON/OFF, CASSETE (TETO), 60000 BTU/H, CICLO QUENTE/FRIO - FORNECIMENTO E INSTALAÇÃO. AF_11/2021_P</t>
  </si>
  <si>
    <t>12.534,06</t>
  </si>
  <si>
    <t>AR CONDICIONADO SPLITÃO 10 TR - FORNECIMENTO E INSTALAÇÃO. AF_11/2021_P</t>
  </si>
  <si>
    <t>23.109,76</t>
  </si>
  <si>
    <t>AR CONDICIONADO SPLITÃO 15 TR - FORNECIMENTO E INSTALAÇÃO. AF_11/2021_P</t>
  </si>
  <si>
    <t>29.577,20</t>
  </si>
  <si>
    <t>RASGO E CHUMBAMENTO EM ALVENARIA PARA TUBOS DE SPLIT PAREDE DE 9000 A 24000 BTUS/H. AF_11/2021</t>
  </si>
  <si>
    <t>19,97</t>
  </si>
  <si>
    <t>TUBO EM COBRE FLEXÍVEL, DN 1/4", COM ISOLAMENTO, INSTALADO EM FORRO, PARA RAMAL DE ALIMENTAÇÃO DE AR CONDICIONADO, INCLUSO FIXADOR. AF_11/2021</t>
  </si>
  <si>
    <t>37,27</t>
  </si>
  <si>
    <t>TUBO EM COBRE FLEXÍVEL, DN 3/8", COM ISOLAMENTO, INSTALADO EM FORRO, PARA RAMAL DE ALIMENTAÇÃO DE AR CONDICIONADO, INCLUSO FIXADOR. AF_11/2021</t>
  </si>
  <si>
    <t>60,75</t>
  </si>
  <si>
    <t>TUBO EM COBRE FLEXÍVEL, DN 1/2", COM ISOLAMENTO, INSTALADO EM FORRO, PARA RAMAL DE ALIMENTAÇÃO DE AR CONDICIONADO, INCLUSO FIXADOR. AF_11/2021</t>
  </si>
  <si>
    <t>75,40</t>
  </si>
  <si>
    <t>TUBO EM COBRE FLEXÍVEL, DN 5/8", COM ISOLAMENTO, INSTALADO EM FORRO, PARA RAMAL DE ALIMENTAÇÃO DE AR CONDICIONADO, INCLUSO FIXADOR. AF_11/2021</t>
  </si>
  <si>
    <t>8.126,27</t>
  </si>
  <si>
    <t>15.022,80</t>
  </si>
  <si>
    <t>598,21</t>
  </si>
  <si>
    <t>1.000,95</t>
  </si>
  <si>
    <t>2.977,26</t>
  </si>
  <si>
    <t>47,45</t>
  </si>
  <si>
    <t>2.156,06</t>
  </si>
  <si>
    <t>36,63</t>
  </si>
  <si>
    <t>19,30</t>
  </si>
  <si>
    <t>34,88</t>
  </si>
  <si>
    <t>57,60</t>
  </si>
  <si>
    <t>71,67</t>
  </si>
  <si>
    <t>29,02</t>
  </si>
  <si>
    <t>49,99</t>
  </si>
  <si>
    <t>27,32</t>
  </si>
  <si>
    <t>40,83</t>
  </si>
  <si>
    <t>69,82</t>
  </si>
  <si>
    <t>52,40</t>
  </si>
  <si>
    <t>67,25</t>
  </si>
  <si>
    <t>41,92</t>
  </si>
  <si>
    <t>60,97</t>
  </si>
  <si>
    <t>141,81</t>
  </si>
  <si>
    <t>223,82</t>
  </si>
  <si>
    <t>69,39</t>
  </si>
  <si>
    <t>52,53</t>
  </si>
  <si>
    <t>39,31</t>
  </si>
  <si>
    <t>50,33</t>
  </si>
  <si>
    <t>52,15</t>
  </si>
  <si>
    <t>79,58</t>
  </si>
  <si>
    <t>104,59</t>
  </si>
  <si>
    <t>68,67</t>
  </si>
  <si>
    <t>101,89</t>
  </si>
  <si>
    <t>79,91</t>
  </si>
  <si>
    <t>85,80</t>
  </si>
  <si>
    <t>TUBO EM COBRE RÍGIDO, DN 22 MM, CLASSE E, SEM ISOLAMENTO, INSTALADO EM PRUMADA DE HIDRÁULICA PREDIAL - FORNECIMENTO E INSTALAÇÃO. AF_04/2022</t>
  </si>
  <si>
    <t>TUBO EM COBRE RÍGIDO, DN 28 MM, CLASSE E, SEM ISOLAMENTO, INSTALADO EM PRUMADA DE HIDRÁULICA PREDIAL - FORNECIMENTO E INSTALAÇÃO. AF_04/2022</t>
  </si>
  <si>
    <t>TUBO EM COBRE RÍGIDO, DN 35 MM, CLASSE E, SEM ISOLAMENTO, INSTALADO EM PRUMADA DE HIDRÁULICA PREDIAL - FORNECIMENTO E INSTALAÇÃO. AF_04/2022</t>
  </si>
  <si>
    <t>119,01</t>
  </si>
  <si>
    <t>TUBO EM COBRE RÍGIDO, DN 42 MM, CLASSE E, SEM ISOLAMENTO, INSTALADO EM PRUMADA DE HIDRÁULICA PREDIAL - FORNECIMENTO E INSTALAÇÃO. AF_04/2022</t>
  </si>
  <si>
    <t>160,14</t>
  </si>
  <si>
    <t>TUBO EM COBRE RÍGIDO, DN 54 MM, CLASSE E, SEM ISOLAMENTO, INSTALADO EM PRUMADA DE HIDRÁULICA PREDIAL - FORNECIMENTO E INSTALAÇÃO. AF_04/2022</t>
  </si>
  <si>
    <t>231,49</t>
  </si>
  <si>
    <t>TUBO EM COBRE RÍGIDO, DN 66 MM, CLASSE E, SEM ISOLAMENTO, INSTALADO EM PRUMADA DE HIDRÁULICA PREDIAL - FORNECIMENTO E INSTALAÇÃO. AF_04/2022</t>
  </si>
  <si>
    <t>325,01</t>
  </si>
  <si>
    <t>TUBO EM COBRE RÍGIDO, DN 22 MM, CLASSE E, COM ISOLAMENTO, INSTALADO EM PRUMADA DE HIDRÁULICA PREDIAL - FORNECIMENTO E INSTALAÇÃO. AF_04/2022</t>
  </si>
  <si>
    <t>163,60</t>
  </si>
  <si>
    <t>TUBO EM COBRE RÍGIDO, DN 28 MM, CLASSE E, COM ISOLAMENTO, INSTALADO EM PRUMADA DE HIDRÁULICA PREDIAL - FORNECIMENTO E INSTALAÇÃO. AF_04/2022</t>
  </si>
  <si>
    <t>185,15</t>
  </si>
  <si>
    <t>TUBO EM COBRE RÍGIDO, DN 35 MM, CLASSE E, COM ISOLAMENTO, INSTALADO EM PRUMADA DE HIDRÁULICA PREDIAL - FORNECIMENTO E INSTALAÇÃO. AF_04/2022</t>
  </si>
  <si>
    <t>248,95</t>
  </si>
  <si>
    <t>TUBO EM COBRE RÍGIDO, DN 42 MM, CLASSE E, COM ISOLAMENTO, INSTALADO EM PRUMADA DE HIDRÁULICA PREDIAL - FORNECIMENTO E INSTALAÇÃO. AF_04/2022</t>
  </si>
  <si>
    <t>308,26</t>
  </si>
  <si>
    <t>TUBO EM COBRE RÍGIDO, DN 54 MM, CLASSE E, COM ISOLAMENTO, INSTALADO EM PRUMADA DE HIDRÁULICA PREDIAL - FORNECIMENTO E INSTALAÇÃO. AF_04/2022</t>
  </si>
  <si>
    <t>408,54</t>
  </si>
  <si>
    <t>TUBO EM COBRE RÍGIDO, DN 66 MM, CLASSE E, COM ISOLAMENTO, INSTALADO EM PRUMADA DE HIDRÁULICA PREDIAL - FORNECIMENTO E INSTALAÇÃO. AF_04/2022</t>
  </si>
  <si>
    <t>504,53</t>
  </si>
  <si>
    <t>TUBO EM COBRE RÍGIDO, DN 15 MM, CLASSE E, SEM ISOLAMENTO, INSTALADO EM RAMAL DE DISTRIBUIÇÃO DE HIDRÁULICA PREDIAL - FORNECIMENTO E INSTALAÇÃO. AF_04/2022</t>
  </si>
  <si>
    <t>43,86</t>
  </si>
  <si>
    <t>TUBO EM COBRE RÍGIDO, DN 22 MM, CLASSE E, SEM ISOLAMENTO, INSTALADO EM RAMAL DE DISTRIBUIÇÃO DE HIDRÁULICA PREDIAL - FORNECIMENTO E INSTALAÇÃO. AF_04/2022</t>
  </si>
  <si>
    <t>TUBO EM COBRE RÍGIDO, DN 28 MM, CLASSE E, SEM ISOLAMENTO, INSTALADO EM RAMAL DE DISTRIBUIÇÃO DE HIDRÁULICA PREDIAL - FORNECIMENTO E INSTALAÇÃO. AF_04/2022</t>
  </si>
  <si>
    <t>88,96</t>
  </si>
  <si>
    <t>TUBO EM COBRE RÍGIDO, DN 15 MM, CLASSE E, COM ISOLAMENTO, INSTALADO EM RAMAL DE DISTRIBUIÇÃO DE HIDRÁULICA PREDIAL - FORNECIMENTO E INSTALAÇÃO. AF_04/2022</t>
  </si>
  <si>
    <t>67,93</t>
  </si>
  <si>
    <t>TUBO EM COBRE RÍGIDO, DN 22 MM, CLASSE E, COM ISOLAMENTO, INSTALADO EM RAMAL DE DISTRIBUIÇÃO DE HIDRÁULICA PREDIAL - FORNECIMENTO E INSTALAÇÃO. AF_04/2022</t>
  </si>
  <si>
    <t>173,06</t>
  </si>
  <si>
    <t>TUBO EM COBRE RÍGIDO, DN 28 MM, CLASSE E, COM ISOLAMENTO, INSTALADO EM RAMAL DE DISTRIBUIÇÃO DE HIDRÁULICA PREDIAL - FORNECIMENTO E INSTALAÇÃO. AF_04/2022</t>
  </si>
  <si>
    <t>194,90</t>
  </si>
  <si>
    <t>TUBO EM COBRE RÍGIDO, DN 15 MM, CLASSE E, SEM ISOLAMENTO, INSTALADO EM RAMAL E SUB-RAMAL DE HIDRÁULICA PREDIAL - FORNECIMENTO E INSTALAÇÃO. AF_04/2022</t>
  </si>
  <si>
    <t>TUBO EM COBRE RÍGIDO, DN 22 MM, CLASSE E, SEM ISOLAMENTO, INSTALADO EM RAMAL E SUB-RAMAL DE HIDRÁULICA PREDIAL - FORNECIMENTO E INSTALAÇÃO. AF_04/2022</t>
  </si>
  <si>
    <t>93,50</t>
  </si>
  <si>
    <t>TUBO EM COBRE RÍGIDO, DN 28 MM, CLASSE E, SEM ISOLAMENTO, INSTALADO EM RAMAL E SUB-RAMAL DE HIDRÁULICA PREDIAL - FORNECIMENTO E INSTALAÇÃO. AF_04/2022</t>
  </si>
  <si>
    <t>119,34</t>
  </si>
  <si>
    <t>TUBO EM COBRE RÍGIDO, DN 15 MM, CLASSE E, COM ISOLAMENTO, INSTALADO EM RAMAL E SUB-RAMAL DE HIDRÁULICA PREDIAL - FORNECIMENTO E INSTALAÇÃO. AF_04/2022</t>
  </si>
  <si>
    <t>77,79</t>
  </si>
  <si>
    <t>TUBO EM COBRE RÍGIDO, DN 22 MM, CLASSE E, COM ISOLAMENTO, INSTALADO EM RAMAL E SUB-RAMAL DE HIDRÁULICA PREDIAL - FORNECIMENTO E INSTALAÇÃO. AF_04/2022</t>
  </si>
  <si>
    <t>192,28</t>
  </si>
  <si>
    <t>TUBO EM COBRE RÍGIDO, DN 28 MM, CLASSE E, COM ISOLAMENTO, INSTALADO EM RAMAL E SUB-RAMAL DE HIDRÁULICA PREDIAL - FORNECIMENTO E INSTALAÇÃO. AF_04/2022</t>
  </si>
  <si>
    <t>222,15</t>
  </si>
  <si>
    <t>147,02</t>
  </si>
  <si>
    <t>194,19</t>
  </si>
  <si>
    <t>135,48</t>
  </si>
  <si>
    <t>202,03</t>
  </si>
  <si>
    <t>131,42</t>
  </si>
  <si>
    <t>159,00</t>
  </si>
  <si>
    <t>206,27</t>
  </si>
  <si>
    <t>61,05</t>
  </si>
  <si>
    <t>81,53</t>
  </si>
  <si>
    <t>110,35</t>
  </si>
  <si>
    <t>175,90</t>
  </si>
  <si>
    <t>72,44</t>
  </si>
  <si>
    <t>83,43</t>
  </si>
  <si>
    <t>116,70</t>
  </si>
  <si>
    <t>190,27</t>
  </si>
  <si>
    <t>65,57</t>
  </si>
  <si>
    <t>114,88</t>
  </si>
  <si>
    <t>180,42</t>
  </si>
  <si>
    <t>88,92</t>
  </si>
  <si>
    <t>122,19</t>
  </si>
  <si>
    <t>195,86</t>
  </si>
  <si>
    <t>50,00</t>
  </si>
  <si>
    <t>47,11</t>
  </si>
  <si>
    <t>91,06</t>
  </si>
  <si>
    <t>128,96</t>
  </si>
  <si>
    <t>152,22</t>
  </si>
  <si>
    <t>215,39</t>
  </si>
  <si>
    <t>247,87</t>
  </si>
  <si>
    <t>333,61</t>
  </si>
  <si>
    <t>456,23</t>
  </si>
  <si>
    <t>653,01</t>
  </si>
  <si>
    <t>12,56</t>
  </si>
  <si>
    <t>27,10</t>
  </si>
  <si>
    <t>29,50</t>
  </si>
  <si>
    <t>68,80</t>
  </si>
  <si>
    <t>91,44</t>
  </si>
  <si>
    <t>128,48</t>
  </si>
  <si>
    <t>28,10</t>
  </si>
  <si>
    <t>40,92</t>
  </si>
  <si>
    <t>50,68</t>
  </si>
  <si>
    <t>66,06</t>
  </si>
  <si>
    <t>145,02</t>
  </si>
  <si>
    <t>253,26</t>
  </si>
  <si>
    <t>36,52</t>
  </si>
  <si>
    <t>48,39</t>
  </si>
  <si>
    <t>21,91</t>
  </si>
  <si>
    <t>39,75</t>
  </si>
  <si>
    <t>19,31</t>
  </si>
  <si>
    <t>57,57</t>
  </si>
  <si>
    <t>94,11</t>
  </si>
  <si>
    <t>132,20</t>
  </si>
  <si>
    <t>229,86</t>
  </si>
  <si>
    <t>25,53</t>
  </si>
  <si>
    <t>69,73</t>
  </si>
  <si>
    <t>130,21</t>
  </si>
  <si>
    <t>192,06</t>
  </si>
  <si>
    <t>262,88</t>
  </si>
  <si>
    <t>10,20</t>
  </si>
  <si>
    <t>25,10</t>
  </si>
  <si>
    <t>33,75</t>
  </si>
  <si>
    <t>46,06</t>
  </si>
  <si>
    <t>61,21</t>
  </si>
  <si>
    <t>131,55</t>
  </si>
  <si>
    <t>21,32</t>
  </si>
  <si>
    <t>74,04</t>
  </si>
  <si>
    <t>135,93</t>
  </si>
  <si>
    <t>188,85</t>
  </si>
  <si>
    <t>246,24</t>
  </si>
  <si>
    <t>13,42</t>
  </si>
  <si>
    <t>29,36</t>
  </si>
  <si>
    <t>32,90</t>
  </si>
  <si>
    <t>70,86</t>
  </si>
  <si>
    <t>86,51</t>
  </si>
  <si>
    <t>33,29</t>
  </si>
  <si>
    <t>56,77</t>
  </si>
  <si>
    <t>71,42</t>
  </si>
  <si>
    <t>87,13</t>
  </si>
  <si>
    <t>TUBO EM COBRE RÍGIDO, DN 22 MM, CLASSE A, SEM ISOLAMENTO, INSTALADO EM PRUMADA DE GÁS COMBUSTÍVEL - FORNECIMENTO E INSTALAÇÃO. AF_04/2022</t>
  </si>
  <si>
    <t>93,32</t>
  </si>
  <si>
    <t>TUBO EM COBRE RÍGIDO, DN 28 MM, CLASSE A, SEM ISOLAMENTO, INSTALADO EM PRUMADA DE GÁS COMBUSTÍVEL - FORNECIMENTO E INSTALAÇÃO. AF_04/2022</t>
  </si>
  <si>
    <t>TUBO EM COBRE RÍGIDO, DN 35 MM, CLASSE A, SEM ISOLAMENTO, INSTALADO EM PRUMADA DE GÁS COMBUSTÍVEL - FORNECIMENTO E INSTALAÇÃO. AF_04/2022</t>
  </si>
  <si>
    <t>178,61</t>
  </si>
  <si>
    <t>TUBO EM COBRE RÍGIDO, DN 42 MM, CLASSE A, SEM ISOLAMENTO, INSTALADO EM PRUMADA DE GÁS COMBUSTÍVEL - FORNECIMENTO E INSTALAÇÃO. AF_04/2022</t>
  </si>
  <si>
    <t>214,92</t>
  </si>
  <si>
    <t>TUBO EM COBRE RÍGIDO, DN 54 MM, CLASSE A, SEM ISOLAMENTO, INSTALADO EM PRUMADA DE GÁS COMBUSTÍVEL - FORNECIMENTO E INSTALAÇÃO. AF_04/2022</t>
  </si>
  <si>
    <t>TUBO EM COBRE RÍGIDO, DN 66 MM, CLASSE A, SEM ISOLAMENTO, INSTALADO EM PRUMADA DE GÁS COMBUSTÍVEL - FORNECIMENTO E INSTALAÇÃO. AF_04/2022</t>
  </si>
  <si>
    <t>232,92</t>
  </si>
  <si>
    <t>112,43</t>
  </si>
  <si>
    <t>155,27</t>
  </si>
  <si>
    <t>223,75</t>
  </si>
  <si>
    <t>271,67</t>
  </si>
  <si>
    <t>375,58</t>
  </si>
  <si>
    <t>486,68</t>
  </si>
  <si>
    <t>74,37</t>
  </si>
  <si>
    <t>117,86</t>
  </si>
  <si>
    <t>161,09</t>
  </si>
  <si>
    <t>86,29</t>
  </si>
  <si>
    <t>138,34</t>
  </si>
  <si>
    <t>189,02</t>
  </si>
  <si>
    <t>58,67</t>
  </si>
  <si>
    <t>64,10</t>
  </si>
  <si>
    <t>76,58</t>
  </si>
  <si>
    <t>634,43</t>
  </si>
  <si>
    <t>20,72</t>
  </si>
  <si>
    <t>39,58</t>
  </si>
  <si>
    <t>53,15</t>
  </si>
  <si>
    <t>30,54</t>
  </si>
  <si>
    <t>53,70</t>
  </si>
  <si>
    <t>37,96</t>
  </si>
  <si>
    <t>51,17</t>
  </si>
  <si>
    <t>49,31</t>
  </si>
  <si>
    <t>275,56</t>
  </si>
  <si>
    <t>476,09</t>
  </si>
  <si>
    <t>225,99</t>
  </si>
  <si>
    <t>258,19</t>
  </si>
  <si>
    <t>212,52</t>
  </si>
  <si>
    <t>355,93</t>
  </si>
  <si>
    <t>458,70</t>
  </si>
  <si>
    <t>258,63</t>
  </si>
  <si>
    <t>482,56</t>
  </si>
  <si>
    <t>232,46</t>
  </si>
  <si>
    <t>264,66</t>
  </si>
  <si>
    <t>218,99</t>
  </si>
  <si>
    <t>365,66</t>
  </si>
  <si>
    <t>471,67</t>
  </si>
  <si>
    <t>TUBO EM COBRE RÍGIDO, DN 15 MM, CLASSE E, SEM ISOLAMENTO, INSTALADO EM RAMAL E SUB-RAMAL DE GÁS COMBUSTÍVEL - FORNECIMENTO E INSTALAÇÃO. AF_04/2022</t>
  </si>
  <si>
    <t>46,35</t>
  </si>
  <si>
    <t>TUBO EM COBRE RÍGIDO, DN 22 MM, CLASSE E, SEM ISOLAMENTO, INSTALADO EM RAMAL E SUB-RAMAL DE GÁS COMBUSTÍVEL - FORNECIMENTO E INSTALAÇÃO. AF_04/2022</t>
  </si>
  <si>
    <t>79,69</t>
  </si>
  <si>
    <t>TUBO EM COBRE RÍGIDO, DN 28 MM, CLASSE E, SEM ISOLAMENTO, INSTALADO EM RAMAL E SUB-RAMAL DE GÁS COMBUSTÍVEL - FORNECIMENTO E INSTALAÇÃO. AF_04/2022</t>
  </si>
  <si>
    <t>96,49</t>
  </si>
  <si>
    <t>TUBO EM COBRE RÍGIDO, DN 15 MM, CLASSE A, SEM ISOLAMENTO, INSTALADO EM RAMAL E SUB-RAMAL DE GÁS MEDICINAL - FORNECIMENTO E INSTALAÇÃO. AF_04/2022</t>
  </si>
  <si>
    <t>TUBO EM COBRE RÍGIDO, DN 22 MM, CLASSE A, SEM ISOLAMENTO, INSTALADO EM RAMAL E SUB-RAMAL DE GÁS MEDICINAL - FORNECIMENTO E INSTALAÇÃO. AF_04/2022</t>
  </si>
  <si>
    <t>112,55</t>
  </si>
  <si>
    <t>TUBO EM COBRE RÍGIDO, DN 28 MM, CLASSE A, SEM ISOLAMENTO, INSTALADO EM RAMAL E SUB-RAMAL DE GÁS MEDICINAL - FORNECIMENTO E INSTALAÇÃO. AF_04/2022</t>
  </si>
  <si>
    <t>141,93</t>
  </si>
  <si>
    <t>TUBO EM COBRE RÍGIDO, DN 15 MM, CLASSE E, SEM ISOLAMENTO, INSTALADO EM RAMAL E SUB-RAMAL DE AQUECIMENTO SOLAR - FORNECIMENTO E INSTALAÇÃO. AF_04/2022</t>
  </si>
  <si>
    <t>TUBO EM COBRE RÍGIDO, DN 22 MM, CLASSE E, SEM ISOLAMENTO, INSTALADO EM RAMAL E SUB-RAMAL DE AQUECIMENTO SOLAR - FORNECIMENTO E INSTALAÇÃO. AF_04/2022</t>
  </si>
  <si>
    <t>TUBO EM COBRE RÍGIDO, DN 28 MM, CLASSE E, SEM ISOLAMENTO, INSTALADO EM RAMAL E SUB-RAMAL DE AQUECIMENTO SOLAR - FORNECIMENTO E INSTALAÇÃO. AF_04/2022</t>
  </si>
  <si>
    <t>107,62</t>
  </si>
  <si>
    <t>TUBO EM COBRE RÍGIDO, DN 15 MM, CLASSE E, COM ISOLAMENTO, INSTALADO EM RAMAL E SUB-RAMAL DE AQUECIMENTO SOLAR - FORNECIMENTO E INSTALAÇÃO. AF_04/2022</t>
  </si>
  <si>
    <t>78,35</t>
  </si>
  <si>
    <t>TUBO EM COBRE RÍGIDO, DN 22 MM, CLASSE E, COM ISOLAMENTO, INSTALADO EM RAMAL E SUB-RAMAL DE AQUECIMENTO SOLAR - FORNECIMENTO E INSTALAÇÃO. AF_04/2022</t>
  </si>
  <si>
    <t>186,17</t>
  </si>
  <si>
    <t>TUBO EM COBRE RÍGIDO, DN 28 MM, CLASSE E, COM ISOLAMENTO, INSTALADO EM RAMAL E SUB-RAMAL DE AQUECIMENTO SOLAR - FORNECIMENTO E INSTALAÇÃO. AF_04/2022</t>
  </si>
  <si>
    <t>210,31</t>
  </si>
  <si>
    <t>8,95</t>
  </si>
  <si>
    <t>17,49</t>
  </si>
  <si>
    <t>15,69</t>
  </si>
  <si>
    <t>6,78</t>
  </si>
  <si>
    <t>11,31</t>
  </si>
  <si>
    <t>7,95</t>
  </si>
  <si>
    <t>20,44</t>
  </si>
  <si>
    <t>11,79</t>
  </si>
  <si>
    <t>10,94</t>
  </si>
  <si>
    <t>40,75</t>
  </si>
  <si>
    <t>32,88</t>
  </si>
  <si>
    <t>12,44</t>
  </si>
  <si>
    <t>17,52</t>
  </si>
  <si>
    <t>38,47</t>
  </si>
  <si>
    <t>6,01</t>
  </si>
  <si>
    <t>6,48</t>
  </si>
  <si>
    <t>8,29</t>
  </si>
  <si>
    <t>5,61</t>
  </si>
  <si>
    <t>13,76</t>
  </si>
  <si>
    <t>18,15</t>
  </si>
  <si>
    <t>9,50</t>
  </si>
  <si>
    <t>13,56</t>
  </si>
  <si>
    <t>8,20</t>
  </si>
  <si>
    <t>38,01</t>
  </si>
  <si>
    <t>30,14</t>
  </si>
  <si>
    <t>8,54</t>
  </si>
  <si>
    <t>7,72</t>
  </si>
  <si>
    <t>8,62</t>
  </si>
  <si>
    <t>14,98</t>
  </si>
  <si>
    <t>10,86</t>
  </si>
  <si>
    <t>29,37</t>
  </si>
  <si>
    <t>25,65</t>
  </si>
  <si>
    <t>43,87</t>
  </si>
  <si>
    <t>61,14</t>
  </si>
  <si>
    <t>39,73</t>
  </si>
  <si>
    <t>137,49</t>
  </si>
  <si>
    <t>11,60</t>
  </si>
  <si>
    <t>103,38</t>
  </si>
  <si>
    <t>86,79</t>
  </si>
  <si>
    <t>58,14</t>
  </si>
  <si>
    <t>162,07</t>
  </si>
  <si>
    <t>121,90</t>
  </si>
  <si>
    <t>28,90</t>
  </si>
  <si>
    <t>42,64</t>
  </si>
  <si>
    <t>91,68</t>
  </si>
  <si>
    <t>48,60</t>
  </si>
  <si>
    <t>17,00</t>
  </si>
  <si>
    <t>39,43</t>
  </si>
  <si>
    <t>62,99</t>
  </si>
  <si>
    <t>6,93</t>
  </si>
  <si>
    <t>15,65</t>
  </si>
  <si>
    <t>16,98</t>
  </si>
  <si>
    <t>23,74</t>
  </si>
  <si>
    <t>27,17</t>
  </si>
  <si>
    <t>70,58</t>
  </si>
  <si>
    <t>14,99</t>
  </si>
  <si>
    <t>21,09</t>
  </si>
  <si>
    <t>59,13</t>
  </si>
  <si>
    <t>51,00</t>
  </si>
  <si>
    <t>83,01</t>
  </si>
  <si>
    <t>80,67</t>
  </si>
  <si>
    <t>10,04</t>
  </si>
  <si>
    <t>143,69</t>
  </si>
  <si>
    <t>44,05</t>
  </si>
  <si>
    <t>26,65</t>
  </si>
  <si>
    <t>40,39</t>
  </si>
  <si>
    <t>37,19</t>
  </si>
  <si>
    <t>145,25</t>
  </si>
  <si>
    <t>118,92</t>
  </si>
  <si>
    <t>195,50</t>
  </si>
  <si>
    <t>39,82</t>
  </si>
  <si>
    <t>48,16</t>
  </si>
  <si>
    <t>20,32</t>
  </si>
  <si>
    <t>24,45</t>
  </si>
  <si>
    <t>111,99</t>
  </si>
  <si>
    <t>25,08</t>
  </si>
  <si>
    <t>41,01</t>
  </si>
  <si>
    <t>220,83</t>
  </si>
  <si>
    <t>78,54</t>
  </si>
  <si>
    <t>334,31</t>
  </si>
  <si>
    <t>53,30</t>
  </si>
  <si>
    <t>8,01</t>
  </si>
  <si>
    <t>23,20</t>
  </si>
  <si>
    <t>56,01</t>
  </si>
  <si>
    <t>102,88</t>
  </si>
  <si>
    <t>88,85</t>
  </si>
  <si>
    <t>157,30</t>
  </si>
  <si>
    <t>23,02</t>
  </si>
  <si>
    <t>21,46</t>
  </si>
  <si>
    <t>34,38</t>
  </si>
  <si>
    <t>38,24</t>
  </si>
  <si>
    <t>30,23</t>
  </si>
  <si>
    <t>41,35</t>
  </si>
  <si>
    <t>24,65</t>
  </si>
  <si>
    <t>35,79</t>
  </si>
  <si>
    <t>16,32</t>
  </si>
  <si>
    <t>44,64</t>
  </si>
  <si>
    <t>18,48</t>
  </si>
  <si>
    <t>9,88</t>
  </si>
  <si>
    <t>42,35</t>
  </si>
  <si>
    <t>38,61</t>
  </si>
  <si>
    <t>69,19</t>
  </si>
  <si>
    <t>65,89</t>
  </si>
  <si>
    <t>119,05</t>
  </si>
  <si>
    <t>28,46</t>
  </si>
  <si>
    <t>44,87</t>
  </si>
  <si>
    <t>305,80</t>
  </si>
  <si>
    <t>62,47</t>
  </si>
  <si>
    <t>56,06</t>
  </si>
  <si>
    <t>236,57</t>
  </si>
  <si>
    <t>48,40</t>
  </si>
  <si>
    <t>84,72</t>
  </si>
  <si>
    <t>16,21</t>
  </si>
  <si>
    <t>79,93</t>
  </si>
  <si>
    <t>24,93</t>
  </si>
  <si>
    <t>70,27</t>
  </si>
  <si>
    <t>213,95</t>
  </si>
  <si>
    <t>28,05</t>
  </si>
  <si>
    <t>192,59</t>
  </si>
  <si>
    <t>65,39</t>
  </si>
  <si>
    <t>133,84</t>
  </si>
  <si>
    <t>33,38</t>
  </si>
  <si>
    <t>73,52</t>
  </si>
  <si>
    <t>51,52</t>
  </si>
  <si>
    <t>24,28</t>
  </si>
  <si>
    <t>8,86</t>
  </si>
  <si>
    <t>26,58</t>
  </si>
  <si>
    <t>12,57</t>
  </si>
  <si>
    <t>13,65</t>
  </si>
  <si>
    <t>21,21</t>
  </si>
  <si>
    <t>22,37</t>
  </si>
  <si>
    <t>26,96</t>
  </si>
  <si>
    <t>28,78</t>
  </si>
  <si>
    <t>28,72</t>
  </si>
  <si>
    <t>44,38</t>
  </si>
  <si>
    <t>15,68</t>
  </si>
  <si>
    <t>26,66</t>
  </si>
  <si>
    <t>40,66</t>
  </si>
  <si>
    <t>63,49</t>
  </si>
  <si>
    <t>25,61</t>
  </si>
  <si>
    <t>42,02</t>
  </si>
  <si>
    <t>59,62</t>
  </si>
  <si>
    <t>233,72</t>
  </si>
  <si>
    <t>28,51</t>
  </si>
  <si>
    <t>67,76</t>
  </si>
  <si>
    <t>92,55</t>
  </si>
  <si>
    <t>52,29</t>
  </si>
  <si>
    <t>23,22</t>
  </si>
  <si>
    <t>25,23</t>
  </si>
  <si>
    <t>102,29</t>
  </si>
  <si>
    <t>103,91</t>
  </si>
  <si>
    <t>253,46</t>
  </si>
  <si>
    <t>259,41</t>
  </si>
  <si>
    <t>298,24</t>
  </si>
  <si>
    <t>306,25</t>
  </si>
  <si>
    <t>24,32</t>
  </si>
  <si>
    <t>47,32</t>
  </si>
  <si>
    <t>53,77</t>
  </si>
  <si>
    <t>17,10</t>
  </si>
  <si>
    <t>30,43</t>
  </si>
  <si>
    <t>44,82</t>
  </si>
  <si>
    <t>64,77</t>
  </si>
  <si>
    <t>7,78</t>
  </si>
  <si>
    <t>232,43</t>
  </si>
  <si>
    <t>20,24</t>
  </si>
  <si>
    <t>17,02</t>
  </si>
  <si>
    <t>55,32</t>
  </si>
  <si>
    <t>17,06</t>
  </si>
  <si>
    <t>237,39</t>
  </si>
  <si>
    <t>84,18</t>
  </si>
  <si>
    <t>33,37</t>
  </si>
  <si>
    <t>283,80</t>
  </si>
  <si>
    <t>57,98</t>
  </si>
  <si>
    <t>44,26</t>
  </si>
  <si>
    <t>383,49</t>
  </si>
  <si>
    <t>191,08</t>
  </si>
  <si>
    <t>208,67</t>
  </si>
  <si>
    <t>276,89</t>
  </si>
  <si>
    <t>241,12</t>
  </si>
  <si>
    <t>406,53</t>
  </si>
  <si>
    <t>65,18</t>
  </si>
  <si>
    <t>83,09</t>
  </si>
  <si>
    <t>129,06</t>
  </si>
  <si>
    <t>291,04</t>
  </si>
  <si>
    <t>358,02</t>
  </si>
  <si>
    <t>43,82</t>
  </si>
  <si>
    <t>92,56</t>
  </si>
  <si>
    <t>98,13</t>
  </si>
  <si>
    <t>33,52</t>
  </si>
  <si>
    <t>208,19</t>
  </si>
  <si>
    <t>6,15</t>
  </si>
  <si>
    <t>4,54</t>
  </si>
  <si>
    <t>9,79</t>
  </si>
  <si>
    <t>32,72</t>
  </si>
  <si>
    <t>28,71</t>
  </si>
  <si>
    <t>27,77</t>
  </si>
  <si>
    <t>COTOVELO EM COBRE, DN 22 MM, 90 GRAUS, SEM ANEL DE SOLDA, INSTALADO EM PRUMADA DE HIDRÁULICA PREDIAL - FORNECIMENTO E INSTALAÇÃO. AF_04/2022</t>
  </si>
  <si>
    <t>COTOVELO EM COBRE, DN 28 MM, 90 GRAUS, SEM ANEL DE SOLDA, INSTALADO EM PRUMADA DE HIDRÁULICA PREDIAL - FORNECIMENTO E INSTALAÇÃO. AF_04/2022</t>
  </si>
  <si>
    <t>COTOVELO EM COBRE, DN 35 MM, 90 GRAUS, SEM ANEL DE SOLDA, INSTALADO EM PRUMADA DE HIDRÁULICA PREDIAL - FORNECIMENTO E INSTALAÇÃO. AF_04/2022</t>
  </si>
  <si>
    <t>56,57</t>
  </si>
  <si>
    <t>COTOVELO EM COBRE, DN 42 MM, 90 GRAUS, SEM ANEL DE SOLDA, INSTALADO EM PRUMADA DE HIDRÁULICA PREDIAL - FORNECIMENTO E INSTALAÇÃO. AF_04/2022</t>
  </si>
  <si>
    <t>COTOVELO EM COBRE, DN 54 MM, 90 GRAUS, SEM ANEL DE SOLDA, INSTALADO EM PRUMADA DE HIDRÁULICA PREDIAL - FORNECIMENTO E INSTALAÇÃO. AF_04/2022</t>
  </si>
  <si>
    <t>133,02</t>
  </si>
  <si>
    <t>COTOVELO EM COBRE, DN 66 MM, 90 GRAUS, SEM ANEL DE SOLDA, INSTALADO EM PRUMADA DE HIDRÁULICA PREDIAL - FORNECIMENTO E INSTALAÇÃO. AF_04/2022</t>
  </si>
  <si>
    <t>412,95</t>
  </si>
  <si>
    <t>LUVA EM COBRE, DN 22 MM, SEM ANEL DE SOLDA, INSTALADO EM PRUMADA DE HIDRÁULICA PREDIAL - FORNECIMENTO E INSTALAÇÃO. AF_04/2022</t>
  </si>
  <si>
    <t>LUVA EM COBRE, DN 28 MM, SEM ANEL DE SOLDA, INSTALADO EM PRUMADA DE HIDRÁULICA PREDIAL - FORNECIMENTO E INSTALAÇÃO. AF_04/2022</t>
  </si>
  <si>
    <t>19,38</t>
  </si>
  <si>
    <t>LUVA EM COBRE, DN 35 MM, SEM ANEL DE SOLDA, INSTALADO EM PRUMADA DE HIDRÁULICA PREDIAL - FORNECIMENTO E INSTALAÇÃO. AF_04/2022</t>
  </si>
  <si>
    <t>36,66</t>
  </si>
  <si>
    <t>LUVA EM COBRE, DN 42 MM, SEM ANEL DE SOLDA, INSTALADO EM PRUMADA DE HIDRÁULICA PREDIAL - FORNECIMENTO E INSTALAÇÃO. AF_04/2022</t>
  </si>
  <si>
    <t>LUVA EM COBRE, DN 54 MM, SEM ANEL DE SOLDA, INSTALADO EM PRUMADA DE HIDRÁULICA PREDIAL - FORNECIMENTO E INSTALAÇÃO. AF_04/2022</t>
  </si>
  <si>
    <t>LUVA EM COBRE, DN 66 MM, SEM ANEL DE SOLDA, INSTALADO EM PRUMADA DE HIDRÁULICA PREDIAL - FORNECIMENTO E INSTALAÇÃO. AF_04/2022</t>
  </si>
  <si>
    <t>212,63</t>
  </si>
  <si>
    <t>TE EM COBRE, DN 22 MM, SEM ANEL DE SOLDA, INSTALADO EM PRUMADA DE HIDRÁULICA PREDIAL - FORNECIMENTO E INSTALAÇÃO. AF_04/2022</t>
  </si>
  <si>
    <t>TE EM COBRE, DN 28 MM, SEM ANEL DE SOLDA, INSTALADO EM PRUMADA DE HIDRÁULICA PREDIAL - FORNECIMENTO E INSTALAÇÃO. AF_04/2022</t>
  </si>
  <si>
    <t>40,48</t>
  </si>
  <si>
    <t>TE EM COBRE, DN 35 MM, SEM ANEL DE SOLDA, INSTALADO EM PRUMADA DE HIDRÁULICA PREDIAL - FORNECIMENTO E INSTALAÇÃO. AF_04/2022</t>
  </si>
  <si>
    <t>80,35</t>
  </si>
  <si>
    <t>TE EM COBRE, DN 42 MM, SEM ANEL DE SOLDA, INSTALADO EM PRUMADA DE HIDRÁULICA PREDIAL - FORNECIMENTO E INSTALAÇÃO. AF_04/2022</t>
  </si>
  <si>
    <t>106,22</t>
  </si>
  <si>
    <t>TE EM COBRE, DN 54 MM, SEM ANEL DE SOLDA, INSTALADO EM PRUMADA DE HIDRÁULICA PREDIAL - FORNECIMENTO E INSTALAÇÃO. AF_04/2022</t>
  </si>
  <si>
    <t>195,23</t>
  </si>
  <si>
    <t>TE EM COBRE, DN 66 MM, SEM ANEL DE SOLDA, INSTALADO EM PRUMADA DE HIDRÁULICA PREDIAL - FORNECIMENTO E INSTALAÇÃO. AF_04/2022</t>
  </si>
  <si>
    <t>507,69</t>
  </si>
  <si>
    <t>14,87</t>
  </si>
  <si>
    <t>COTOVELO EM COBRE, DN 22 MM, 90 GRAUS, SEM ANEL DE SOLDA, INSTALADO EM RAMAL DE DISTRIBUIÇÃO DE HIDRÁULICA PREDIAL - FORNECIMENTO E INSTALAÇÃO. AF_04/2022</t>
  </si>
  <si>
    <t>24,88</t>
  </si>
  <si>
    <t>COTOVELO EM COBRE, DN 28 MM, 90 GRAUS, SEM ANEL DE SOLDA, INSTALADO EM RAMAL DE DISTRIBUIÇÃO DE HIDRÁULICA PREDIAL - FORNECIMENTO E INSTALAÇÃO. AF_04/2022</t>
  </si>
  <si>
    <t>36,20</t>
  </si>
  <si>
    <t>LUVA EM COBRE, DN 15 MM, SEM ANEL DE SOLDA, INSTALADO EM RAMAL DE DISTRIBUIÇÃO DE HIDRÁULICA PREDIAL - FORNECIMENTO E INSTALAÇÃO. AF_04/2022</t>
  </si>
  <si>
    <t>9,94</t>
  </si>
  <si>
    <t>LUVA EM COBRE, DN 22 MM, SEM ANEL DE SOLDA, INSTALADO EM RAMAL DE DISTRIBUIÇÃO DE HIDRÁULICA PREDIAL - FORNECIMENTO E INSTALAÇÃO. AF_04/2022</t>
  </si>
  <si>
    <t>LUVA EM COBRE, DN 28 MM, SEM ANEL DE SOLDA, INSTALADO EM RAMAL DE DISTRIBUIÇÃO DE HIDRÁULICA PREDIAL - FORNECIMENTO E INSTALAÇÃO. AF_04/2022</t>
  </si>
  <si>
    <t>22,30</t>
  </si>
  <si>
    <t>TE EM COBRE, DN 15 MM, SEM ANEL DE SOLDA, INSTALADO EM RAMAL DE DISTRIBUIÇÃO DE HIDRÁULICA PREDIAL - FORNECIMENTO E INSTALAÇÃO. AF_04/2022</t>
  </si>
  <si>
    <t>TE EM COBRE, DN 22 MM, SEM ANEL DE SOLDA, INSTALADO EM RAMAL DE DISTRIBUIÇÃO DE HIDRÁULICA PREDIAL - FORNECIMENTO E INSTALAÇÃO. AF_04/2022</t>
  </si>
  <si>
    <t>32,82</t>
  </si>
  <si>
    <t>TE EM COBRE, DN 28 MM, SEM ANEL DE SOLDA, INSTALADO EM RAMAL DE DISTRIBUIÇÃO DE HIDRÁULICA PREDIAL - FORNECIMENTO E INSTALAÇÃO. AF_04/2022</t>
  </si>
  <si>
    <t>COTOVELO EM COBRE, DN 15 MM, 90 GRAUS, SEM ANEL DE SOLDA, INSTALADO EM RAMAL E SUB-RAMAL DE HIDRÁULICA PREDIAL - FORNECIMENTO E INSTALAÇÃO. AF_04/2022</t>
  </si>
  <si>
    <t>15,66</t>
  </si>
  <si>
    <t>COTOVELO EM COBRE, DN 22 MM, 90 GRAUS, SEM ANEL DE SOLDA, INSTALADO EM RAMAL E SUB-RAMAL DE HIDRÁULICA PREDIAL - FORNECIMENTO E INSTALAÇÃO. AF_04/2022</t>
  </si>
  <si>
    <t>28,37</t>
  </si>
  <si>
    <t>COTOVELO EM COBRE, DN 28 MM, 90 GRAUS, SEM ANEL DE SOLDA, INSTALADO EM RAMAL E SUB-RAMAL DE HIDRÁULICA PREDIAL - FORNECIMENTO E INSTALAÇÃO. AF_04/2022</t>
  </si>
  <si>
    <t>42,41</t>
  </si>
  <si>
    <t>LUVA EM COBRE, DN 15 MM, SEM ANEL DE SOLDA, INSTALADO EM RAMAL E SUB-RAMAL DE HIDRÁULICA PREDIAL - FORNECIMENTO E INSTALAÇÃO. AF_04/2022</t>
  </si>
  <si>
    <t>10,14</t>
  </si>
  <si>
    <t>LUVA EM COBRE, DN 22 MM, SEM ANEL DE SOLDA, INSTALADO EM RAMAL E SUB-RAMAL DE HIDRÁULICA PREDIAL - FORNECIMENTO E INSTALAÇÃO. AF_04/2022</t>
  </si>
  <si>
    <t>LUVA EM COBRE, DN 28 MM, SEM ANEL DE SOLDA, INSTALADO EM RAMAL E SUB-RAMAL DE HIDRÁULICA PREDIAL - FORNECIMENTO E INSTALAÇÃO. AF_04/2022</t>
  </si>
  <si>
    <t>26,46</t>
  </si>
  <si>
    <t>TE EM COBRE, DN 15 MM, SEM ANEL DE SOLDA, INSTALADO EM RAMAL E SUB-RAMAL DE HIDRÁULICA PREDIAL - FORNECIMENTO E INSTALAÇÃO. AF_04/2022</t>
  </si>
  <si>
    <t>21,24</t>
  </si>
  <si>
    <t>TE EM COBRE, DN 22 MM, SEM ANEL DE SOLDA, INSTALADO EM RAMAL E SUB-RAMAL DE HIDRÁULICA PREDIAL - FORNECIMENTO E INSTALAÇÃO. AF_04/2022</t>
  </si>
  <si>
    <t>TE EM COBRE, DN 28 MM, SEM ANEL DE SOLDA, INSTALADO EM RAMAL E SUB-RAMAL DE HIDRÁULICA PREDIAL - FORNECIMENTO E INSTALAÇÃO. AF_04/2022</t>
  </si>
  <si>
    <t>54,59</t>
  </si>
  <si>
    <t>77,68</t>
  </si>
  <si>
    <t>77,65</t>
  </si>
  <si>
    <t>102,77</t>
  </si>
  <si>
    <t>145,40</t>
  </si>
  <si>
    <t>156,08</t>
  </si>
  <si>
    <t>115,60</t>
  </si>
  <si>
    <t>177,34</t>
  </si>
  <si>
    <t>165,59</t>
  </si>
  <si>
    <t>236,64</t>
  </si>
  <si>
    <t>150,47</t>
  </si>
  <si>
    <t>226,65</t>
  </si>
  <si>
    <t>283,09</t>
  </si>
  <si>
    <t>41,18</t>
  </si>
  <si>
    <t>50,06</t>
  </si>
  <si>
    <t>59,40</t>
  </si>
  <si>
    <t>77,62</t>
  </si>
  <si>
    <t>104,68</t>
  </si>
  <si>
    <t>116,68</t>
  </si>
  <si>
    <t>149,32</t>
  </si>
  <si>
    <t>160,00</t>
  </si>
  <si>
    <t>59,59</t>
  </si>
  <si>
    <t>79,28</t>
  </si>
  <si>
    <t>87,19</t>
  </si>
  <si>
    <t>112,80</t>
  </si>
  <si>
    <t>180,25</t>
  </si>
  <si>
    <t>168,50</t>
  </si>
  <si>
    <t>242,51</t>
  </si>
  <si>
    <t>219,87</t>
  </si>
  <si>
    <t>80,51</t>
  </si>
  <si>
    <t>98,79</t>
  </si>
  <si>
    <t>150,30</t>
  </si>
  <si>
    <t>230,46</t>
  </si>
  <si>
    <t>290,93</t>
  </si>
  <si>
    <t>30,61</t>
  </si>
  <si>
    <t>38,02</t>
  </si>
  <si>
    <t>46,08</t>
  </si>
  <si>
    <t>61,84</t>
  </si>
  <si>
    <t>61,81</t>
  </si>
  <si>
    <t>85,76</t>
  </si>
  <si>
    <t>97,76</t>
  </si>
  <si>
    <t>127,33</t>
  </si>
  <si>
    <t>138,01</t>
  </si>
  <si>
    <t>46,56</t>
  </si>
  <si>
    <t>43,70</t>
  </si>
  <si>
    <t>61,26</t>
  </si>
  <si>
    <t>55,56</t>
  </si>
  <si>
    <t>66,65</t>
  </si>
  <si>
    <t>91,86</t>
  </si>
  <si>
    <t>89,18</t>
  </si>
  <si>
    <t>151,93</t>
  </si>
  <si>
    <t>140,18</t>
  </si>
  <si>
    <t>209,55</t>
  </si>
  <si>
    <t>186,91</t>
  </si>
  <si>
    <t>59,30</t>
  </si>
  <si>
    <t>118,79</t>
  </si>
  <si>
    <t>246,95</t>
  </si>
  <si>
    <t>40,74</t>
  </si>
  <si>
    <t>42,90</t>
  </si>
  <si>
    <t>22,75</t>
  </si>
  <si>
    <t>39,59</t>
  </si>
  <si>
    <t>37,26</t>
  </si>
  <si>
    <t>61,83</t>
  </si>
  <si>
    <t>58,97</t>
  </si>
  <si>
    <t>49,21</t>
  </si>
  <si>
    <t>79,67</t>
  </si>
  <si>
    <t>155,61</t>
  </si>
  <si>
    <t>348,17</t>
  </si>
  <si>
    <t>66,54</t>
  </si>
  <si>
    <t>95,20</t>
  </si>
  <si>
    <t>113,91</t>
  </si>
  <si>
    <t>238,70</t>
  </si>
  <si>
    <t>352,09</t>
  </si>
  <si>
    <t>55,97</t>
  </si>
  <si>
    <t>83,16</t>
  </si>
  <si>
    <t>100,20</t>
  </si>
  <si>
    <t>139,77</t>
  </si>
  <si>
    <t>219,78</t>
  </si>
  <si>
    <t>330,10</t>
  </si>
  <si>
    <t>66,10</t>
  </si>
  <si>
    <t>82,18</t>
  </si>
  <si>
    <t>119,84</t>
  </si>
  <si>
    <t>161,70</t>
  </si>
  <si>
    <t>164,94</t>
  </si>
  <si>
    <t>53,68</t>
  </si>
  <si>
    <t>61,45</t>
  </si>
  <si>
    <t>121,75</t>
  </si>
  <si>
    <t>168,86</t>
  </si>
  <si>
    <t>41,64</t>
  </si>
  <si>
    <t>41,62</t>
  </si>
  <si>
    <t>47,74</t>
  </si>
  <si>
    <t>66,34</t>
  </si>
  <si>
    <t>102,83</t>
  </si>
  <si>
    <t>28,04</t>
  </si>
  <si>
    <t>LUVA PASSANTE EM COBRE, DN 22 MM, SEM ANEL DE SOLDA, INSTALADO EM PRUMADA DE HIDRÁULICA PREDIAL - FORNECIMENTO E INSTALAÇÃO. AF_04/2022</t>
  </si>
  <si>
    <t>JUNTA DE EXPANSÃO EM COBRE, DN 22 MM, PONTA X PONTA, INSTALADO EM PRUMADA DE HIDRÁULICA PREDIAL - FORNECIMENTO E INSTALAÇÃO. AF_04/2022</t>
  </si>
  <si>
    <t>601,11</t>
  </si>
  <si>
    <t>CONECTOR EM BRONZE/LATÃO, DN 22 MM X 3/4", SEM ANEL DE SOLDA, BOLSA X ROSCA F, INSTALADO EM PRUMADA DE HIDRÁULICA PREDIAL - FORNECIMENTO E INSTALAÇÃO. AF_04/2022</t>
  </si>
  <si>
    <t>25,83</t>
  </si>
  <si>
    <t>CURVA DE TRANSPOSIÇÃO EM BRONZE/LATÃO, DN 22 MM, SEM ANEL DE SOLDA, BOLSA X BOLSA, INSTALADO EM PRUMADA DE HIDRÁULICA PREDIAL - FORNECIMENTO E INSTALAÇÃO. AF_04/2022</t>
  </si>
  <si>
    <t>51,92</t>
  </si>
  <si>
    <t>LUVA PASSANTE EM COBRE, DN 28 MM, SEM ANEL DE SOLDA, INSTALADO EM PRUMADA DE HIDRÁULICA PREDIAL - FORNECIMENTO E INSTALAÇÃO. AF_04/2022</t>
  </si>
  <si>
    <t>BUCHA DE REDUÇÃO EM COBRE, DN 28 MM X 22 MM, SEM ANEL DE SOLDA, PONTA X BOLSA, INSTALADO EM PRUMADA DE HIDRÁULICA PREDIAL - FORNECIMENTO E INSTALAÇÃO. AF_04/2022</t>
  </si>
  <si>
    <t>JUNTA DE EXPANSÃO EM COBRE, DN 28 MM, PONTA X PONTA, INSTALADO EM PRUMADA DE HIDRÁULICA PREDIAL - FORNECIMENTO E INSTALAÇÃO. AF_04/2022</t>
  </si>
  <si>
    <t>661,27</t>
  </si>
  <si>
    <t>CONECTOR EM BRONZE/LATÃO, DN 28 MM X 1/2", SEM ANEL DE SOLDA, BOLSA X ROSCA F, INSTALADO EM PRUMADA DE HIDRÁULICA PREDIAL - FORNECIMENTO E INSTALAÇÃO. AF_04/2022</t>
  </si>
  <si>
    <t>33,76</t>
  </si>
  <si>
    <t>CURVA DE TRANSPOSIÇÃO EM BRONZE/LATÃO, DN 28 MM, SEM ANEL DE SOLDA, BOLSA X BOLSA, INSTALADO EM PRUMADA DE HIDRÁULICA PREDIAL - FORNECIMENTO E INSTALAÇÃO. AF_04/2022</t>
  </si>
  <si>
    <t>91,00</t>
  </si>
  <si>
    <t>LUVA PASSANTE EM COBRE, DN 35 MM, SEM ANEL DE SOLDA, INSTALADO EM PRUMADA DE HIDRÁULICA PREDIAL - FORNECIMENTO E INSTALAÇÃO. AF_04/2022</t>
  </si>
  <si>
    <t>36,81</t>
  </si>
  <si>
    <t>BUCHA DE REDUÇÃO EM COBRE, DN 35 MM X 28 MM, SEM ANEL DE SOLDA, PONTA X BOLSA, INSTALADO EM PRUMADA DE HIDRÁULICA PREDIAL - FORNECIMENTO E INSTALAÇÃO. AF_04/2022</t>
  </si>
  <si>
    <t>31,04</t>
  </si>
  <si>
    <t>JUNTA DE EXPANSÃO EM BRONZE/LATÃO, DN 35 MM, PONTA X PONTA, INSTALADO EM PRUMADA DE HIDRÁULICA PREDIAL - FORNECIMENTO E INSTALAÇÃO. AF_04/2022</t>
  </si>
  <si>
    <t>757,76</t>
  </si>
  <si>
    <t>LUVA PASSANTE EM COBRE, DN 42 MM, SEM ANEL DE SOLDA, INSTALADO EM PRUMADA DE HIDRÁULICA PREDIAL - FORNECIMENTO E INSTALAÇÃO. AF_04/2022</t>
  </si>
  <si>
    <t>BUCHA DE REDUÇÃO EM COBRE, DN 42 MM X 35 MM, SEM ANEL DE SOLDA, PONTA X BOLSA, INSTALADO EM PRUMADA DE HIDRÁULICA PREDIAL - FORNECIMENTO E INSTALAÇÃO. AF_04/2022</t>
  </si>
  <si>
    <t>JUNTA DE EXPANSÃO EM BRONZE/LATÃO, DN 42 MM, PONTA X PONTA, INSTALADO EM PRUMADA DE HIDRÁULICA PREDIAL - FORNECIMENTO E INSTALAÇÃO. AF_04/2022</t>
  </si>
  <si>
    <t>950,98</t>
  </si>
  <si>
    <t>LUVA PASSANTE EM COBRE, DN 54 MM, SEM ANEL DE SOLDA, INSTALADO EM PRUMADA DE HIDRÁULICA PREDIAL - FORNECIMENTO E INSTALAÇÃO. AF_04/2022</t>
  </si>
  <si>
    <t>84,14</t>
  </si>
  <si>
    <t>BUCHA DE REDUÇÃO EM COBRE, DN 54 MM X 42 MM, SEM ANEL DE SOLDA, PONTA X BOLSA, INSTALADO EM PRUMADA DE HIDRÁULICA PREDIAL - FORNECIMENTO E INSTALAÇÃO. AF_04/2022</t>
  </si>
  <si>
    <t>JUNTA DE EXPANSÃO EM BRONZE/LATÃO, DN 54 MM, PONTA X PONTA, INSTALADO EM PRUMADA DE HIDRÁULICA PREDIAL - FORNECIMENTO E INSTALAÇÃO. AF_04/2022</t>
  </si>
  <si>
    <t>1.318,20</t>
  </si>
  <si>
    <t>LUVA PASSANTE EM COBRE, DN 66 MM, SEM ANEL DE SOLDA, INSTALADO EM PRUMADA DE HIDRÁULICA PREDIAL - FORNECIMENTO E INSTALAÇÃO. AF_04/2022</t>
  </si>
  <si>
    <t>BUCHA DE REDUÇÃO EM COBRE, DN 66 MM X 54 MM, SEM ANEL DE SOLDA, PONTA X BOLSA, INSTALADO EM PRUMADA DE HIDRÁULICA PREDIAL - FORNECIMENTO E INSTALAÇÃO. AF_04/2022</t>
  </si>
  <si>
    <t>195,49</t>
  </si>
  <si>
    <t>JUNTA DE EXPANSÃO EM BRONZE/LATÃO, DN 66 MM, PONTA X PONTA, INSTALADO EM PRUMADA DE HIDRÁULICA PREDIAL - FORNECIMENTO E INSTALAÇÃO. AF_04/2022</t>
  </si>
  <si>
    <t>1.739,70</t>
  </si>
  <si>
    <t>CURVA EM COBRE, DN 15 MM, 45 GRAUS, SEM ANEL DE SOLDA, BOLSA X BOLSA, INSTALADO EM RAMAL DE DISTRIBUIÇÃO DE HIDRÁULICA PREDIAL - FORNECIMENTO E INSTALAÇÃO. AF_04/2022</t>
  </si>
  <si>
    <t>COTOVELO EM BRONZE/LATÃO, DN 15 MM X 1/2", 90 GRAUS, SEM ANEL DE SOLDA, BOLSA X ROSCA F, INSTALADO EM RAMAL DE DISTRIBUIÇÃO DE HIDRÁULICA PREDIAL - FORNECIMENTO E INSTALAÇÃO. AF_04/2022</t>
  </si>
  <si>
    <t>22,67</t>
  </si>
  <si>
    <t>CURVA EM COBRE, DN 22 MM, 45 GRAUS, SEM ANEL DE SOLDA, BOLSA X BOLSA, INSTALADO EM RAMAL DE DISTRIBUIÇÃO DE HIDRÁULICA PREDIAL - FORNECIMENTO E INSTALAÇÃO. AF_04/2022</t>
  </si>
  <si>
    <t>COTOVELO EM BRONZE/LATÃO, DN 22 MM X 1/2", 90 GRAUS, SEM ANEL DE SOLDA, BOLSA X ROSCA F, INSTALADO EM RAMAL DE DISTRIBUIÇÃO DE HIDRÁULICA PREDIAL - FORNECIMENTO E INSTALAÇÃO. AF_04/2022</t>
  </si>
  <si>
    <t>32,08</t>
  </si>
  <si>
    <t>COTOVELO EM BRONZE/LATÃO, DN 22 MM X 3/4", 90 GRAUS, SEM ANEL DE SOLDA, BOLSA X ROSCA F, INSTALADO EM RAMAL DE DISTRIBUIÇÃO DE HIDRÁULICA PREDIAL - FORNECIMENTO E INSTALAÇÃO. AF_04/2022</t>
  </si>
  <si>
    <t>36,12</t>
  </si>
  <si>
    <t>CURVA EM COBRE, DN 28 MM, 45 GRAUS, SEM ANEL DE SOLDA, BOLSA X BOLSA, INSTALADO EM RAMAL DE DISTRIBUIÇÃO DE HIDRÁULICA PREDIAL - FORNECIMENTO E INSTALAÇÃO. AF_04/2022</t>
  </si>
  <si>
    <t>34,15</t>
  </si>
  <si>
    <t>LUVA PASSANTE EM COBRE, DN 15 MM, SEM ANEL DE SOLDA, INSTALADO EM RAMAL DE DISTRIBUIÇÃO DE HIDRÁULICA PREDIAL - FORNECIMENTO E INSTALAÇÃO. AF_04/2022</t>
  </si>
  <si>
    <t>CONECTOR EM BRONZE/LATÃO, DN 15 MM X 1/2", SEM ANEL DE SOLDA, BOLSA X ROSCA F, INSTALADO EM RAMAL DE DISTRIBUIÇÃO DE HIDRÁULICA PREDIAL - FORNECIMENTO E INSTALAÇÃO. AF_04/2022</t>
  </si>
  <si>
    <t>CURVA DE TRANSPOSIÇÃO EM BRONZE/LATÃO, DN 15 MM, SEM ANEL DE SOLDA, BOLSA X BOLSA, INSTALADO EM RAMAL DE DISTRIBUIÇÃO DE HIDRÁULICA PREDIAL - FORNECIMENTO E INSTALAÇÃO. AF_04/2022</t>
  </si>
  <si>
    <t>JUNTA DE EXPANSÃO EM COBRE, DN 15 MM, PONTA X PONTA, INSTALADO EM RAMAL DE DISTRIBUIÇÃO DE HIDRÁULICA PREDIAL - FORNECIMENTO E INSTALAÇÃO. AF_04/2022</t>
  </si>
  <si>
    <t>520,49</t>
  </si>
  <si>
    <t>LUVA PASSANTE EM COBRE, DN 22 MM, SEM ANEL DE SOLDA, INSTALADO EM RAMAL DE DISTRIBUIÇÃO DE HIDRÁULICA PREDIAL - FORNECIMENTO E INSTALAÇÃO. AF_04/2022</t>
  </si>
  <si>
    <t>BUCHA DE REDUÇÃO EM COBRE, DN 22 MM X 15 MM, SEM ANEL DE SOLDA, PONTA X BOLSA, INSTALADO EM RAMAL DE DISTRIBUIÇÃO DE HIDRÁULICA PREDIAL - FORNECIMENTO E INSTALAÇÃO. AF_04/2022</t>
  </si>
  <si>
    <t>JUNTA DE EXPANSÃO EM COBRE, DN 22 MM, PONTA X PONTA, INSTALADO EM RAMAL DE DISTRIBUIÇÃO DE HIDRÁULICA PREDIAL - FORNECIMENTO E INSTALAÇÃO. AF_04/2022</t>
  </si>
  <si>
    <t>604,25</t>
  </si>
  <si>
    <t>CONECTOR EM BRONZE/LATÃO, DN 22 MM X 1/2", SEM ANEL DE SOLDA, BOLSA X ROSCA F, INSTALADO EM RAMAL DE DISTRIBUIÇÃO DE HIDRÁULICA PREDIAL - FORNECIMENTO E INSTALAÇÃO. AF_04/2022</t>
  </si>
  <si>
    <t>22,38</t>
  </si>
  <si>
    <t>CONECTOR EM BRONZE/LATÃO, DN 22 MM X 3/4", SEM ANEL DE SOLDA, BOLSA X ROSCA F, INSTALADO EM RAMAL DE DISTRIBUIÇÃO DE HIDRÁULICA PREDIAL - FORNECIMENTO E INSTALAÇÃO. AF_04/2022</t>
  </si>
  <si>
    <t>CURVA DE TRANSPOSIÇÃO EM BRONZE/LATÃO, DN 22 MM, SEM ANEL DE SOLDA, BOLSA X BOLSA, INSTALADO EM RAMAL DE DISTRIBUIÇÃO DE HIDRÁULICA PREDIAL - FORNECIMENTO E INSTALAÇÃO. AF_04/2022</t>
  </si>
  <si>
    <t>LUVA PASSANTE EM COBRE, DN 28 MM, SEM ANEL DE SOLDA, INSTALADO EM RAMAL DE DISTRIBUIÇÃO DE HIDRÁULICA PREDIAL - FORNECIMENTO E INSTALAÇÃO. AF_04/2022</t>
  </si>
  <si>
    <t>BUCHA DE REDUÇÃO EM COBRE, DN 28 MM X 22 MM, SEM ANEL DE SOLDA, INSTALADO EM RAMAL DE DISTRIBUIÇÃO DE HIDRÁULICA PREDIAL - FORNECIMENTO E INSTALAÇÃO. AF_04/2022</t>
  </si>
  <si>
    <t>JUNTA DE EXPANSÃO EM COBRE, DN 28 MM, PONTA X PONTA, INSTALADO EM RAMAL DE DISTRIBUIÇÃO DE HIDRÁULICA PREDIAL - FORNECIMENTO E INSTALAÇÃO. AF_04/2022</t>
  </si>
  <si>
    <t>664,19</t>
  </si>
  <si>
    <t>CONECTOR EM BRONZE/LATÃO, DN 28 MM X 1/2", SEM ANEL DE SOLDA, BOLSA X ROSCA F, INSTALADO EM RAMAL DE DISTRIBUIÇÃO DE HIDRÁULICA PREDIAL - FORNECIMENTO E INSTALAÇÃO. AF_04/2022</t>
  </si>
  <si>
    <t>35,22</t>
  </si>
  <si>
    <t>CURVA DE TRANSPOSIÇÃO EM BRONZE/LATÃO, DN 28 MM, SEM ANEL DE SOLDA, BOLSA X BOLSA, INSTALADO EM RAMAL DE DISTRIBUIÇÃO DE HIDRÁULICA PREDIAL - FORNECIMENTO E INSTALAÇÃO. AF_04/2022</t>
  </si>
  <si>
    <t>93,92</t>
  </si>
  <si>
    <t>CURVA EM COBRE, DN 15 MM, 45 GRAUS, SEM ANEL DE SOLDA, BOLSA X BOLSA, INSTALADO EM RAMAL E SUB-RAMAL DE HIDRÁULICA PREDIAL - FORNECIMENTO E INSTALAÇÃO. AF_04/2022</t>
  </si>
  <si>
    <t>COTOVELO EM BRONZE/LATÃO, DN 15 MM X 1/2", 90 GRAUS, SEM ANEL DE SOLDA, BOLSA X ROSCA F, INSTALADO EM RAMAL E SUB-RAMAL DE HIDRÁULICA PREDIAL - FORNECIMENTO E INSTALAÇÃO. AF_04/2022</t>
  </si>
  <si>
    <t>22,81</t>
  </si>
  <si>
    <t>CURVA EM COBRE, DN 22 MM, 45 GRAUS, SEM ANEL DE SOLDA, BOLSA X BOLSA, INSTALADO EM RAMAL E SUB-RAMAL DE HIDRÁULICA PREDIAL - FORNECIMENTO E INSTALAÇÃO. AF_04/2022</t>
  </si>
  <si>
    <t>COTOVELO EM BRONZE/LATÃO, DN 22 MM X 1/2", 90 GRAUS, SEM ANEL DE SOLDA, BOLSA X ROSCA F, INSTALADO EM RAMAL E SUB-RAMAL DE HIDRÁULICA PREDIAL - FORNECIMENTO E INSTALAÇÃO. AF_04/2022</t>
  </si>
  <si>
    <t>33,83</t>
  </si>
  <si>
    <t>COTOVELO EM BRONZE/LATÃO, DN 22 MM X 3/4", 90 GRAUS, SEM ANEL DE SOLDA, BOLSA X ROSCA F, INSTALADO EM RAMAL E SUB-RAMAL DE HIDRÁULICA PREDIAL - FORNECIMENTO E INSTALAÇÃO. AF_04/2022</t>
  </si>
  <si>
    <t>37,87</t>
  </si>
  <si>
    <t>CURVA EM COBRE, DN 28 MM, 45 GRAUS, SEM ANEL DE SOLDA, BOLSA X BOLSA, INSTALADO EM RAMAL E SUB-RAMAL DE HIDRÁULICA PREDIAL - FORNECIMENTO E INSTALAÇÃO. AF_04/2022</t>
  </si>
  <si>
    <t>40,36</t>
  </si>
  <si>
    <t>LUVA PASSANTE EM COBRE, DN 15 MM, SEM ANEL DE SOLDA, INSTALADO EM RAMAL E SUB-RAMAL DE HIDRÁULICA PREDIAL - FORNECIMENTO E INSTALAÇÃO. AF_04/2022</t>
  </si>
  <si>
    <t>CONECTOR EM BRONZE/LATÃO, DN 15 MM X 1/2", SEM ANEL DE SOLDA, BOLSA X ROSCA F, INSTALADO EM RAMAL E SUB-RAMAL DE HIDRÁULICA PREDIAL - FORNECIMENTO E INSTALAÇÃO. AF_04/2022</t>
  </si>
  <si>
    <t>CURVA DE TRANSPOSIÇÃO EM BRONZE/LATÃO, DN 15 MM, SEM ANEL DE SOLDA, BOLSA X BOLSA, INSTALADO EM RAMAL E SUB-RAMAL DE HIDRÁULICA PREDIAL - FORNECIMENTO E INSTALAÇÃO. AF_04/2022</t>
  </si>
  <si>
    <t>27,90</t>
  </si>
  <si>
    <t>JUNTA DE EXPANSÃO EM COBRE, DN 15 MM, PONTA X PONTA, INSTALADO EM RAMAL E SUB-RAMAL DE HIDRÁULICA PREDIAL - FORNECIMENTO E INSTALAÇÃO. AF_04/2022</t>
  </si>
  <si>
    <t>520,69</t>
  </si>
  <si>
    <t>LUVA PASSANTE EM COBRE, DN 22 MM, SEM ANEL DE SOLDA, INSTALADO EM RAMAL E SUB-RAMAL DE HIDRÁULICA PREDIAL - FORNECIMENTO E INSTALAÇÃO. AF_04/2022</t>
  </si>
  <si>
    <t>18,46</t>
  </si>
  <si>
    <t>BUCHA DE REDUÇÃO EM COBRE, DN 22 MM X 15 MM, SEM ANEL DE SOLDA, PONTA X BOLSA, INSTALADO EM RAMAL E SUB-RAMAL DE HIDRÁULICA PREDIAL - FORNECIMENTO E INSTALAÇÃO. AF_04/2022</t>
  </si>
  <si>
    <t>JUNTA DE EXPANSÃO EM COBRE, DN 22 MM, PONTA X PONTA, INSTALADO EM RAMAL E SUB-RAMAL DE HIDRÁULICA PREDIAL - FORNECIMENTO E INSTALAÇÃO. AF_04/2022</t>
  </si>
  <si>
    <t>606,60</t>
  </si>
  <si>
    <t>CONECTOR EM BRONZE/LATÃO, DN 22 MM X 1/2", SEM ANEL DE SOLDA, BOLSA X ROSCA F, INSTALADO EM RAMAL E SUB-RAMAL DE HIDRÁULICA PREDIAL - FORNECIMENTO E INSTALAÇÃO. AF_04/2022</t>
  </si>
  <si>
    <t>CONECTOR EM BRONZE/LATÃO, DN 22 MM X 3/4", SEM ANEL DE SOLDA, BOLSA X ROSCA F, INSTALADO EM RAMAL E SUB-RAMAL DE HIDRÁULICA PREDIAL - FORNECIMENTO E INSTALAÇÃO. AF_04/2022</t>
  </si>
  <si>
    <t>CURVA DE TRANSPOSIÇÃO EM BRONZE/LATÃO, DN 22 MM, SEM ANEL DE SOLDA, BOLSA X BOLSA, INSTALADO EM RAMAL E SUB-RAMAL DE HIDRÁULICA PREDIAL - FORNECIMENTO E INSTALAÇÃO. AF_04/2022</t>
  </si>
  <si>
    <t>57,41</t>
  </si>
  <si>
    <t>LUVA PASSANTE EM COBRE, DN 28 MM, SEM ANEL DE SOLDA, INSTALADO EM RAMAL E SUB-RAMAL  DE HIDRÁULICA PREDIAL - FORNECIMENTO E INSTALAÇÃO. AF_04/2022</t>
  </si>
  <si>
    <t>CONECTOR EM BRONZE/LATÃO, DN 28 MM X 1/2", SEM ANEL DE SOLDA, BOLSA X ROSCA F, INSTALADO EM RAMAL E SUB-RAMAL DE HIDRÁULICA PREDIAL - FORNECIMENTO E INSTALAÇÃO. AF_04/2022</t>
  </si>
  <si>
    <t>37,30</t>
  </si>
  <si>
    <t>CURVA DE TRANSPOSIÇÃO EM BRONZE/LATÃO, DN 28 MM, SEM ANEL DE SOLDA, BOLSA X BOLSA, INSTALADO EM RAMAL E SUB-RAMAL DE HIDRÁULICA PREDIAL - FORNECIMENTO E INSTALAÇÃO. AF_04/2022</t>
  </si>
  <si>
    <t>98,08</t>
  </si>
  <si>
    <t>JUNTA DE EXPANSÃO EM COBRE, DN 28 MM, PONTA X PONTA, INSTALADO EM RAMAL E SUB-RAMAL DE HIDRÁULICA PREDIAL - FORNECIMENTO E INSTALAÇÃO. AF_04/2022</t>
  </si>
  <si>
    <t>668,35</t>
  </si>
  <si>
    <t>TE DUPLA CURVA EM BRONZE/LATÃO, DN 1/2" X 15 MM X 1/2", SEM ANEL DE SOLDA, ROSCA F X BOLSA X ROSCA F, INSTALADO EM RAMAL E SUB-RAMAL DE HIDRÁULICA PREDIAL - FORNECIMENTO E INSTALAÇÃO. AF_04/2022</t>
  </si>
  <si>
    <t>TE DUPLA CURVA EM BRONZE/LATÃO, DN 3/4" X 22 MM X 3/4", SEM ANEL DE SOLDA, ROSCA F X BOLSA X ROSCA F, INSTALADO EM RAMAL E SUB-RAMAL DE HIDRÁULICA PREDIAL - FORNECIMENTO E INSTALAÇÃO. AF_04/2022</t>
  </si>
  <si>
    <t>98,76</t>
  </si>
  <si>
    <t>CURVA EM COBRE, DN 22 MM, 45 GRAUS, SEM ANEL DE SOLDA, BOLSA X BOLSA, INSTALADO EM PRUMADA DE HIDRÁULICA PREDIAL - FORNECIMENTO E INSTALAÇÃO. AF_04/2022</t>
  </si>
  <si>
    <t>COTOVELO EM BRONZE/LATÃO, DN 22 MM X 1/2", 90 GRAUS, SEM ANEL DE SOLDA, BOLSA X ROSCA F, INSTALADO EM PRUMADA DE HIDRÁULICA PREDIAL - FORNECIMENTO E INSTALAÇÃO. AF_04/2022</t>
  </si>
  <si>
    <t>COTOVELO EM BRONZE/LATÃO, DN 22 MM X 3/4", 90 GRAUS, SEM ANEL DE SOLDA, BOLSA X ROSCA F, INSTALADO EM PRUMADA DE HIDRÁULICA PREDIAL - FORNECIMENTO E INSTALAÇÃO. AF_04/2022</t>
  </si>
  <si>
    <t>CURVA EM COBRE, DN 28 MM, 45 GRAUS, SEM ANEL DE SOLDA, BOLSA X BOLSA, INSTALADO EM PRUMADA DE HIDRÁULICA PREDIAL - FORNECIMENTO E INSTALAÇÃO. AF_04/2022</t>
  </si>
  <si>
    <t>CURVA EM COBRE, DN 35 MM, 45 GRAUS, SEM ANEL DE SOLDA, BOLSA X BOLSA, INSTALADO EM PRUMADA DE HIDRÁULICA PREDIAL -  FORNECIMENTO E INSTALAÇÃO. AF_04/2022</t>
  </si>
  <si>
    <t>66,62</t>
  </si>
  <si>
    <t>CURVA EM COBRE, DN 42 MM, 45 GRAUS, SEM ANEL DE SOLDA, BOLSA X BOLSA, INSTALADO EM PRUMADA DE HIDRÁULICA PREDIAL - FORNECIMENTO E INSTALAÇÃO. AF_04/2022</t>
  </si>
  <si>
    <t>104,66</t>
  </si>
  <si>
    <t>CURVA EM COBRE, DN 54 MM, 45 GRAUS, SEM ANEL DE SOLDA, BOLSA X BOLSA, INSTALADO EM PRUMADA DE HIDRÁULICA PREDIAL - FORNECIMENTO E INSTALAÇÃO. AF_04/2022</t>
  </si>
  <si>
    <t>153,91</t>
  </si>
  <si>
    <t>CURVA EM COBRE, DN 66 MM, 45 GRAUS, SEM ANEL DE SOLDA, BOLSA X BOLSA, INSTALADO EM PRUMADA DE HIDRÁULICA PREDIAL - FORNECIMENTO E INSTALAÇÃO. AF_04/2022</t>
  </si>
  <si>
    <t>340,30</t>
  </si>
  <si>
    <t>BUCHA DE REDUÇÃO EM COBRE, DN 28 MM X 22 MM, SEM ANEL DE SOLDA, INSTALADO EM RAMAL E SUB-RAMAL DE HIDRÁULICA PREDIAL - FORNECIMENTO E INSTALAÇÃO. AF_04/2022</t>
  </si>
  <si>
    <t>22,40</t>
  </si>
  <si>
    <t>94,76</t>
  </si>
  <si>
    <t>127,16</t>
  </si>
  <si>
    <t>87,92</t>
  </si>
  <si>
    <t>90,60</t>
  </si>
  <si>
    <t>135,72</t>
  </si>
  <si>
    <t>147,47</t>
  </si>
  <si>
    <t>186,68</t>
  </si>
  <si>
    <t>209,32</t>
  </si>
  <si>
    <t>116,97</t>
  </si>
  <si>
    <t>186,63</t>
  </si>
  <si>
    <t>246,50</t>
  </si>
  <si>
    <t>92,47</t>
  </si>
  <si>
    <t>225,57</t>
  </si>
  <si>
    <t>334,63</t>
  </si>
  <si>
    <t>469,00</t>
  </si>
  <si>
    <t>156,18</t>
  </si>
  <si>
    <t>177,07</t>
  </si>
  <si>
    <t>430,79</t>
  </si>
  <si>
    <t>358,14</t>
  </si>
  <si>
    <t>423,26</t>
  </si>
  <si>
    <t>966,68</t>
  </si>
  <si>
    <t>533,70</t>
  </si>
  <si>
    <t>811,14</t>
  </si>
  <si>
    <t>1.685,19</t>
  </si>
  <si>
    <t>15,55</t>
  </si>
  <si>
    <t>33,53</t>
  </si>
  <si>
    <t>40,77</t>
  </si>
  <si>
    <t>69,80</t>
  </si>
  <si>
    <t>95,04</t>
  </si>
  <si>
    <t>92,27</t>
  </si>
  <si>
    <t>134,35</t>
  </si>
  <si>
    <t>29,34</t>
  </si>
  <si>
    <t>32,94</t>
  </si>
  <si>
    <t>55,11</t>
  </si>
  <si>
    <t>72,38</t>
  </si>
  <si>
    <t>143,97</t>
  </si>
  <si>
    <t>93,27</t>
  </si>
  <si>
    <t>142,15</t>
  </si>
  <si>
    <t>343,47</t>
  </si>
  <si>
    <t>279,85</t>
  </si>
  <si>
    <t>19,73</t>
  </si>
  <si>
    <t>31,14</t>
  </si>
  <si>
    <t>41,44</t>
  </si>
  <si>
    <t>111,58</t>
  </si>
  <si>
    <t>97,55</t>
  </si>
  <si>
    <t>187,79</t>
  </si>
  <si>
    <t>159,08</t>
  </si>
  <si>
    <t>278,87</t>
  </si>
  <si>
    <t>264,18</t>
  </si>
  <si>
    <t>28,89</t>
  </si>
  <si>
    <t>35,56</t>
  </si>
  <si>
    <t>50,80</t>
  </si>
  <si>
    <t>63,18</t>
  </si>
  <si>
    <t>31,64</t>
  </si>
  <si>
    <t>40,43</t>
  </si>
  <si>
    <t>62,25</t>
  </si>
  <si>
    <t>73,97</t>
  </si>
  <si>
    <t>99,01</t>
  </si>
  <si>
    <t>257,91</t>
  </si>
  <si>
    <t>349,53</t>
  </si>
  <si>
    <t>482,40</t>
  </si>
  <si>
    <t>12,67</t>
  </si>
  <si>
    <t>230,80</t>
  </si>
  <si>
    <t>280,62</t>
  </si>
  <si>
    <t>56,07</t>
  </si>
  <si>
    <t>238,85</t>
  </si>
  <si>
    <t>17,48</t>
  </si>
  <si>
    <t>21,56</t>
  </si>
  <si>
    <t>302,24</t>
  </si>
  <si>
    <t>63,84</t>
  </si>
  <si>
    <t>129,96</t>
  </si>
  <si>
    <t>283,72</t>
  </si>
  <si>
    <t>360,97</t>
  </si>
  <si>
    <t>53,51</t>
  </si>
  <si>
    <t>101,99</t>
  </si>
  <si>
    <t>319,32</t>
  </si>
  <si>
    <t>369,30</t>
  </si>
  <si>
    <t>517,20</t>
  </si>
  <si>
    <t>204,60</t>
  </si>
  <si>
    <t>61,04</t>
  </si>
  <si>
    <t>78,53</t>
  </si>
  <si>
    <t>76,29</t>
  </si>
  <si>
    <t>44,67</t>
  </si>
  <si>
    <t>11,71</t>
  </si>
  <si>
    <t>30,03</t>
  </si>
  <si>
    <t>23,48</t>
  </si>
  <si>
    <t>60,54</t>
  </si>
  <si>
    <t>23,80</t>
  </si>
  <si>
    <t>23,73</t>
  </si>
  <si>
    <t>39,46</t>
  </si>
  <si>
    <t>38,75</t>
  </si>
  <si>
    <t>46,65</t>
  </si>
  <si>
    <t>29,23</t>
  </si>
  <si>
    <t>55,61</t>
  </si>
  <si>
    <t>9,20</t>
  </si>
  <si>
    <t>29,55</t>
  </si>
  <si>
    <t>30,53</t>
  </si>
  <si>
    <t>44,68</t>
  </si>
  <si>
    <t>42,27</t>
  </si>
  <si>
    <t>95,90</t>
  </si>
  <si>
    <t>148,72</t>
  </si>
  <si>
    <t>222,51</t>
  </si>
  <si>
    <t>22,98</t>
  </si>
  <si>
    <t>16,43</t>
  </si>
  <si>
    <t>13,45</t>
  </si>
  <si>
    <t>15,60</t>
  </si>
  <si>
    <t>30,41</t>
  </si>
  <si>
    <t>63,42</t>
  </si>
  <si>
    <t>100,12</t>
  </si>
  <si>
    <t>158,24</t>
  </si>
  <si>
    <t>8,03</t>
  </si>
  <si>
    <t>24,04</t>
  </si>
  <si>
    <t>33,33</t>
  </si>
  <si>
    <t>56,31</t>
  </si>
  <si>
    <t>106,08</t>
  </si>
  <si>
    <t>159,38</t>
  </si>
  <si>
    <t>251,09</t>
  </si>
  <si>
    <t>6,74</t>
  </si>
  <si>
    <t>26,06</t>
  </si>
  <si>
    <t>40,55</t>
  </si>
  <si>
    <t>67,34</t>
  </si>
  <si>
    <t>99,17</t>
  </si>
  <si>
    <t>158,18</t>
  </si>
  <si>
    <t>9,52</t>
  </si>
  <si>
    <t>14,68</t>
  </si>
  <si>
    <t>46,25</t>
  </si>
  <si>
    <t>104,60</t>
  </si>
  <si>
    <t>147,26</t>
  </si>
  <si>
    <t>222,46</t>
  </si>
  <si>
    <t>17,44</t>
  </si>
  <si>
    <t>58,44</t>
  </si>
  <si>
    <t>113,85</t>
  </si>
  <si>
    <t>157,42</t>
  </si>
  <si>
    <t>250,98</t>
  </si>
  <si>
    <t>236,72</t>
  </si>
  <si>
    <t>122,95</t>
  </si>
  <si>
    <t>223,87</t>
  </si>
  <si>
    <t>247,10</t>
  </si>
  <si>
    <t>122,89</t>
  </si>
  <si>
    <t>207,31</t>
  </si>
  <si>
    <t>25,38</t>
  </si>
  <si>
    <t>23,93</t>
  </si>
  <si>
    <t>22,47</t>
  </si>
  <si>
    <t>39,25</t>
  </si>
  <si>
    <t>33,93</t>
  </si>
  <si>
    <t>34,34</t>
  </si>
  <si>
    <t>24,83</t>
  </si>
  <si>
    <t>19,45</t>
  </si>
  <si>
    <t>40,02</t>
  </si>
  <si>
    <t>34,95</t>
  </si>
  <si>
    <t>37,05</t>
  </si>
  <si>
    <t>20,10</t>
  </si>
  <si>
    <t>27,80</t>
  </si>
  <si>
    <t>26,87</t>
  </si>
  <si>
    <t>35,37</t>
  </si>
  <si>
    <t>38,30</t>
  </si>
  <si>
    <t>33,70</t>
  </si>
  <si>
    <t>49,38</t>
  </si>
  <si>
    <t>21,04</t>
  </si>
  <si>
    <t>26,71</t>
  </si>
  <si>
    <t>46,04</t>
  </si>
  <si>
    <t>47,27</t>
  </si>
  <si>
    <t>57,61</t>
  </si>
  <si>
    <t>30,78</t>
  </si>
  <si>
    <t>45,62</t>
  </si>
  <si>
    <t>69,28</t>
  </si>
  <si>
    <t>73,25</t>
  </si>
  <si>
    <t>70,65</t>
  </si>
  <si>
    <t>80,22</t>
  </si>
  <si>
    <t>86,87</t>
  </si>
  <si>
    <t>187,17</t>
  </si>
  <si>
    <t>189,25</t>
  </si>
  <si>
    <t>217,05</t>
  </si>
  <si>
    <t>228,40</t>
  </si>
  <si>
    <t>36,36</t>
  </si>
  <si>
    <t>50,17</t>
  </si>
  <si>
    <t>63,96</t>
  </si>
  <si>
    <t>76,66</t>
  </si>
  <si>
    <t>54,57</t>
  </si>
  <si>
    <t>61,54</t>
  </si>
  <si>
    <t>113,10</t>
  </si>
  <si>
    <t>132,35</t>
  </si>
  <si>
    <t>136,52</t>
  </si>
  <si>
    <t>151,47</t>
  </si>
  <si>
    <t>155,94</t>
  </si>
  <si>
    <t>171,60</t>
  </si>
  <si>
    <t>205,88</t>
  </si>
  <si>
    <t>227,32</t>
  </si>
  <si>
    <t>148,28</t>
  </si>
  <si>
    <t>255,90</t>
  </si>
  <si>
    <t>272,81</t>
  </si>
  <si>
    <t>332,96</t>
  </si>
  <si>
    <t>207,14</t>
  </si>
  <si>
    <t>219,75</t>
  </si>
  <si>
    <t>351,59</t>
  </si>
  <si>
    <t>371,76</t>
  </si>
  <si>
    <t>793,46</t>
  </si>
  <si>
    <t>703,00</t>
  </si>
  <si>
    <t>326,91</t>
  </si>
  <si>
    <t>559,50</t>
  </si>
  <si>
    <t>858,58</t>
  </si>
  <si>
    <t>39,84</t>
  </si>
  <si>
    <t>57,27</t>
  </si>
  <si>
    <t>72,65</t>
  </si>
  <si>
    <t>86,62</t>
  </si>
  <si>
    <t>129,20</t>
  </si>
  <si>
    <t>240,08</t>
  </si>
  <si>
    <t>260,23</t>
  </si>
  <si>
    <t>320,38</t>
  </si>
  <si>
    <t>64,04</t>
  </si>
  <si>
    <t>92,68</t>
  </si>
  <si>
    <t>129,59</t>
  </si>
  <si>
    <t>178,56</t>
  </si>
  <si>
    <t>191,17</t>
  </si>
  <si>
    <t>327,89</t>
  </si>
  <si>
    <t>348,06</t>
  </si>
  <si>
    <t>774,57</t>
  </si>
  <si>
    <t>684,11</t>
  </si>
  <si>
    <t>144,72</t>
  </si>
  <si>
    <t>186,52</t>
  </si>
  <si>
    <t>288,76</t>
  </si>
  <si>
    <t>527,86</t>
  </si>
  <si>
    <t>833,44</t>
  </si>
  <si>
    <t>51,57</t>
  </si>
  <si>
    <t>95,72</t>
  </si>
  <si>
    <t>117,80</t>
  </si>
  <si>
    <t>223,71</t>
  </si>
  <si>
    <t>238,71</t>
  </si>
  <si>
    <t>298,86</t>
  </si>
  <si>
    <t>59,43</t>
  </si>
  <si>
    <t>84,54</t>
  </si>
  <si>
    <t>161,47</t>
  </si>
  <si>
    <t>174,08</t>
  </si>
  <si>
    <t>303,21</t>
  </si>
  <si>
    <t>323,38</t>
  </si>
  <si>
    <t>742,37</t>
  </si>
  <si>
    <t>651,91</t>
  </si>
  <si>
    <t>133,87</t>
  </si>
  <si>
    <t>170,34</t>
  </si>
  <si>
    <t>265,97</t>
  </si>
  <si>
    <t>499,82</t>
  </si>
  <si>
    <t>790,48</t>
  </si>
  <si>
    <t>37,22</t>
  </si>
  <si>
    <t>60,72</t>
  </si>
  <si>
    <t>54,25</t>
  </si>
  <si>
    <t>57,34</t>
  </si>
  <si>
    <t>56,19</t>
  </si>
  <si>
    <t>81,15</t>
  </si>
  <si>
    <t>CONECTOR EM BRONZE/LATÃO, DN 22 MM X 1/2", SEM ANEL DE SOLDA, BOLSA X ROSCA F, INSTALADO EM PRUMADA DE HIDRÁULICA PREDIAL - FORNECIMENTO E INSTALAÇÃO. AF_04/2022</t>
  </si>
  <si>
    <t>20,82</t>
  </si>
  <si>
    <t>COTOVELO EM COBRE, DN 15 MM, 90 GRAUS, SEM ANEL DE SOLDA, INSTALADO EM RAMAL E SUB-RAMAL DE GÁS COMBUSTÍVEL - FORNECIMENTO E INSTALAÇÃO. AF_04/2022</t>
  </si>
  <si>
    <t>20,67</t>
  </si>
  <si>
    <t>CURVA EM COBRE, DN 15 MM, 45 GRAUS, SEM ANEL DE SOLDA, BOLSA X BOLSA, INSTALADO EM RAMAL E SUB-RAMAL DE GÁS COMBUSTÍVEL - FORNECIMENTO E INSTALAÇÃO. AF_04/2022</t>
  </si>
  <si>
    <t>COTOVELO EM BRONZE/LATÃO, DN 15 MM X 1/2, 90 GRAUS, SEM ANEL DE SOLDA, BOLSA X ROSCA F, INSTALADO EM RAMAL E SUB-RAMAL DE GÁS COMBUSTÍVEL - FORNECIMENTO E INSTALAÇÃO. AF_04/2022</t>
  </si>
  <si>
    <t>25,30</t>
  </si>
  <si>
    <t>COTOVELO EM COBRE, DN 22 MM, 90 GRAUS, SEM ANEL DE SOLDA, INSTALADO EM RAMAL E SUB-RAMAL DE GÁS COMBUSTÍVEL - FORNECIMENTO E INSTALAÇÃO. AF_04/2022</t>
  </si>
  <si>
    <t>CURVA EM COBRE, DN 22 MM, 45 GRAUS, SEM ANEL DE SOLDA, BOLSA X BOLSA, INSTALADO EM RAMAL E SUB-RAMAL DE GÁS COMBUSTÍVEL - FORNECIMENTO E INSTALAÇÃO. AF_04/2022</t>
  </si>
  <si>
    <t>38,36</t>
  </si>
  <si>
    <t>COTOVELO EM BRONZE/LATÃO, DN 22 MM X 1/2, 90 GRAUS, SEM ANEL DE SOLDA, BOLSA X ROSCA F, INSTALADO EM RAMAL E SUB-RAMAL DE GÁS COMBUSTÍVEL - FORNECIMENTO E INSTALAÇÃO. AF_04/2022</t>
  </si>
  <si>
    <t>38,99</t>
  </si>
  <si>
    <t>COTOVELO EM BRONZE/LATÃO, DN 22 MM X 3/4, 90 GRAUS, SEM ANEL DE SOLDA, BOLSA X ROSCA F, INSTALADO EM RAMAL E SUB-RAMAL DE GÁS COMBUSTÍVEL - FORNECIMENTO E INSTALAÇÃO. AF_04/2022</t>
  </si>
  <si>
    <t>43,04</t>
  </si>
  <si>
    <t>COTOVELO EM COBRE, DN 28 MM, 90 GRAUS, SEM ANEL DE SOLDA, INSTALADO EM RAMAL E SUB-RAMAL DE GÁS COMBUSTÍVEL - FORNECIMENTO E INSTALAÇÃO. AF_04/2022</t>
  </si>
  <si>
    <t>57,31</t>
  </si>
  <si>
    <t>CURVA EM COBRE, DN 28 MM, 45 GRAUS, SEM ANEL DE SOLDA, BOLSA X BOLSA, INSTALADO EM RAMAL E SUB-RAMAL DE GÁS COMBUSTÍVEL - FORNECIMENTO E INSTALAÇÃO. AF_04/2022</t>
  </si>
  <si>
    <t>55,26</t>
  </si>
  <si>
    <t>LUVA EM COBRE, DN 15 MM, SEM ANEL DE SOLDA, INSTALADO EM RAMAL E SUB-RAMAL DE GÁS COMBUSTÍVEL - FORNECIMENTO E INSTALAÇÃO. AF_04/2022</t>
  </si>
  <si>
    <t>LUVA PASSANTE EM COBRE, DN 15 MM, SEM ANEL DE SOLDA, INSTALADO EM RAMAL E SUB-RAMAL DE GÁS COMBUSTÍVEL - FORNECIMENTO E INSTALAÇÃO. AF_04/2022</t>
  </si>
  <si>
    <t>CURVA DE TRANSPOSIÇÃO EM BRONZE/LATÃO, DN 15 MM, SEM ANEL DE SOLDA, BOLSA X BOLSA, INSTALADO EM RAMAL E SUB-RAMAL DE GÁS COMBUSTÍVEL - FORNECIMENTO E INSTALAÇÃO. AF_04/2022</t>
  </si>
  <si>
    <t>31,25</t>
  </si>
  <si>
    <t>JUNTA DE EXPANSÃO EM COBRE, DN 15 MM, PONTA X PONTA, INSTALADO EM RAMAL E SUB-RAMAL DE GÁS COMBUSTÍVEL - FORNECIMENTO E INSTALAÇÃO. AF_04/2022</t>
  </si>
  <si>
    <t>524,04</t>
  </si>
  <si>
    <t>CONECTOR EM BRONZE/LATÃO, DN 15 MM X 1/2, SEM ANEL DE SOLDA, BOLSA X ROSCA F, INSTALADO EM RAMAL E SUB-RAMAL DE GÁS COMBUSTÍVEL - FORNECIMENTO E INSTALAÇÃO. AF_04/2022</t>
  </si>
  <si>
    <t>LUVA EM COBRE, DN 22 MM, SEM ANEL DE SOLDA, INSTALADO EM RAMAL E SUB-RAMAL DE GÁS COMBUSTÍVEL - FORNECIMENTO E INSTALAÇÃO. AF_04/2022</t>
  </si>
  <si>
    <t>23,84</t>
  </si>
  <si>
    <t>LUVA PASSANTE EM COBRE, DN 22 MM, SEM ANEL DE SOLDA, INSTALADO EM RAMAL E SUB-RAMAL DE GÁS COMBUSTÍVEL - FORNECIMENTO E INSTALAÇÃO. AF_04/2022</t>
  </si>
  <si>
    <t>JUNTA DE EXPANSÃO EM COBRE, DN 22 MM, PONTA X PONTA, INSTALADO EM RAMAL E SUB-RAMAL DE GÁS COMBUSTÍVEL - FORNECIMENTO E INSTALAÇÃO. AF_04/2022</t>
  </si>
  <si>
    <t>613,51</t>
  </si>
  <si>
    <t>CURVA DE TRANSPOSIÇÃO EM BRONZE/LATÃO, DN 22 MM, SEM ANEL DE SOLDA, BOLSA X BOLSA, INSTALADO EM RAMAL E SUB-RAMAL DE GÁS COMBUSTÍVEL - FORNECIMENTO E INSTALAÇÃO. AF_04/2022</t>
  </si>
  <si>
    <t>64,32</t>
  </si>
  <si>
    <t>BUCHA DE REDUÇÃO EM COBRE, DN 22 MM X 15 MM, SEM ANEL DE SOLDA, PONTA X BOLSA, INSTALADO EM RAMAL E SUB-RAMAL DE GÁS COMBUSTÍVEL - FORNECIMENTO E INSTALAÇÃO. AF_04/2022</t>
  </si>
  <si>
    <t>CONECTOR EM BRONZE/LATÃO, DN 22 MM X 1/2, SEM ANEL DE SOLDA, BOLSA X ROSCA F, INSTALADO EM RAMAL E SUB-RAMAL DE GÁS COMBUSTÍVEL - FORNECIMENTO E INSTALAÇÃO. AF_04/2022</t>
  </si>
  <si>
    <t>CONECTOR EM BRONZE/LATÃO, DN 22 MM X 3/4, SEM ANEL DE SOLDA, BOLSA X ROSCA F, INSTALADO EM RAMAL E SUB-RAMAL DE GÁS COMBUSTÍVEL - FORNECIMENTO E INSTALAÇÃO. AF_04/2022</t>
  </si>
  <si>
    <t>LUVA EM COBRE, DN 28 MM, SEM ANEL DE SOLDA, INSTALADO EM RAMAL E SUB-RAMAL DE GÁS COMBUSTÍVEL - FORNECIMENTO E INSTALAÇÃO. AF_04/2022</t>
  </si>
  <si>
    <t>35,91</t>
  </si>
  <si>
    <t>LUVA PASSANTE EM COBRE, DN 28 MM, SEM ANEL DE SOLDA, INSTALADO EM RAMAL E SUB-RAMAL DE GÁS COMBUSTÍVEL - FORNECIMENTO E INSTALAÇÃO. AF_04/2022</t>
  </si>
  <si>
    <t>CURVA DE TRANSPOSIÇÃO EM BRONZE/LATÃO, DN 28 MM, SEM ANEL DE SOLDA, BOLSA X BOLSA, INSTALADO EM RAMAL E SUB-RAMAL DE GÁS COMBUSTÍVEL - FORNECIMENTO E INSTALAÇÃO. AF_04/2022</t>
  </si>
  <si>
    <t>107,53</t>
  </si>
  <si>
    <t>JUNTA DE EXPANSÃO EM COBRE, DN 28 MM, PONTA X PONTA, INSTALADO EM RAMAL E SUB-RAMAL DE GÁS COMBUSTÍVEL - FORNECIMENTO E INSTALAÇÃO. AF_04/2022</t>
  </si>
  <si>
    <t>677,80</t>
  </si>
  <si>
    <t>CONECTOR EM BRONZE/LATÃO, DN 28 MM X 1/2, SEM ANEL DE SOLDA, BOLSA X ROSCA F, INSTALADO EM RAMAL E SUB-RAMAL DE GÁS COMBUSTÍVEL - FORNECIMENTO E INSTALAÇÃO. AF_04/2022</t>
  </si>
  <si>
    <t>42,03</t>
  </si>
  <si>
    <t>BUCHA DE REDUÇÃO EM COBRE, DN 28 MM X 22 MM, SEM ANEL DE SOLDA, INSTALADO EM RAMAL E SUB-RAMAL DE GÁS COMBUSTÍVEL - FORNECIMENTO E INSTALAÇÃO. AF_04/2022</t>
  </si>
  <si>
    <t>TÊ EM COBRE, DN 15 MM, SEM ANEL DE SOLDA, INSTALADO EM RAMAL E SUB-RAMAL DE GÁS COMBUSTÍVEL - FORNECIMENTO E INSTALAÇÃO. AF_04/2022</t>
  </si>
  <si>
    <t>27,92</t>
  </si>
  <si>
    <t>TE EM COBRE, DN 22 MM, SEM ANEL DE SOLDA, INSTALADO EM RAMAL E SUB-RAMAL DE GÁS COMBUSTÍVEL - FORNECIMENTO E INSTALAÇÃO. AF_04/2022</t>
  </si>
  <si>
    <t>51,25</t>
  </si>
  <si>
    <t>TÊ EM COBRE, DN 28 MM, SEM ANEL DE SOLDA, INSTALADO EM RAMAL E SUB-RAMAL DE GÁS COMBUSTÍVEL - FORNECIMENTO E INSTALAÇÃO. AF_04/2022</t>
  </si>
  <si>
    <t>74,50</t>
  </si>
  <si>
    <t>COTOVELO EM COBRE, DN 15 MM, 90 GRAUS, SEM ANEL DE SOLDA, INSTALADO EM RAMAL E SUB-RAMAL DE GÁS MEDICINAL - FORNECIMENTO E INSTALAÇÃO. AF_04/2022</t>
  </si>
  <si>
    <t>CURVA EM COBRE, DN 15 MM, 45 GRAUS, SEM ANEL DE SOLDA, BOLSA X BOLSA, INSTALADO EM RAMAL E SUB-RAMAL DE GÁS MEDICINAL - FORNECIMENTO E INSTALAÇÃO. AF_04/2022</t>
  </si>
  <si>
    <t>COTOVELO EM BRONZE/LATÃO, DN 15 MM X 1/2, 90 GRAUS, SEM ANEL DE SOLDA, BOLSA X ROSCA F, INSTALADO EM RAMAL E SUB-RAMAL DE GÁS MEDICINAL - FORNECIMENTO E INSTALAÇÃO. AF_04/2022</t>
  </si>
  <si>
    <t>COTOVELO EM COBRE, DN 22 MM, 90 GRAUS, SEM ANEL DE SOLDA, INSTALADO EM RAMAL E SUB-RAMAL DE GÁS MEDICINAL - FORNECIMENTO E INSTALAÇÃO. AF_04/2022</t>
  </si>
  <si>
    <t>CURVA EM COBRE, DN 22 MM, 45 GRAUS, SEM ANEL DE SOLDA, BOLSA X BOLSA, INSTALADO EM RAMAL E SUB-RAMAL DE GÁS MEDICINAL - FORNECIMENTO E INSTALAÇÃO. AF_04/2022</t>
  </si>
  <si>
    <t>COTOVELO EM BRONZE/LATÃO, DN 22 MM X 1/2, 90 GRAUS, SEM ANEL DE SOLDA, BOLSA X ROSCA F, INSTALADO EM RAMAL E SUB-RAMAL DE GÁS MEDICINAL - FORNECIMENTO E INSTALAÇÃO. AF_04/2022</t>
  </si>
  <si>
    <t>COTOVELO EM BRONZE/LATÃO, DN 22 MM X 3/4, 90 GRAUS, SEM ANEL DE SOLDA, BOLSA X ROSCA F, INSTALADO EM RAMAL E SUB-RAMAL DE GÁS MEDICINAL - FORNECIMENTO E INSTALAÇÃO. AF_04/2022</t>
  </si>
  <si>
    <t>39,86</t>
  </si>
  <si>
    <t>COTOVELO EM COBRE, DN 28 MM, 90 GRAUS, SEM ANEL DE SOLDA, INSTALADO EM RAMAL E SUB-RAMAL DE GÁS MEDICINAL - FORNECIMENTO E INSTALAÇÃO. AF_04/2022</t>
  </si>
  <si>
    <t>CURVA EM COBRE, DN 28 MM, 45 GRAUS, SEM ANEL DE SOLDA, BOLSA X BOLSA, INSTALADO EM RAMAL E SUB-RAMAL DE GÁS MEDICINAL - FORNECIMENTO E INSTALAÇÃO. AF_04/2022</t>
  </si>
  <si>
    <t>44,21</t>
  </si>
  <si>
    <t>LUVA EM COBRE, DN 15 MM, SEM ANEL DE SOLDA, INSTALADO EM RAMAL E SUB-RAMAL DE GÁS MEDICINAL - FORNECIMENTO E INSTALAÇÃO. AF_04/2022</t>
  </si>
  <si>
    <t>LUVA PASSANTE EM COBRE, DN 15 MM, SEM ANEL DE SOLDA, INSTALADO EM RAMAL E SUB-RAMAL DE GÁS MEDICINAL - FORNECIMENTO E INSTALAÇÃO. AF_04/2022</t>
  </si>
  <si>
    <t>CURVA DE TRANSPOSIÇÃO EM BRONZE/LATÃO, DN 15 MM, SEM ANEL DE SOLDA, BOLSA X BOLSA, INSTALADO EM RAMAL E SUB-RAMAL DE GÁS MEDICINAL - FORNECIMENTO E INSTALAÇÃO. AF_04/2022</t>
  </si>
  <si>
    <t>30,71</t>
  </si>
  <si>
    <t>JUNTA DE EXPANSÃO EM COBRE, DN 15 MM, PONTA X PONTA, INSTALADO EM RAMAL E SUB-RAMAL DE GÁS MEDICINAL - FORNECIMENTO E INSTALAÇÃO. AF_04/2022</t>
  </si>
  <si>
    <t>523,50</t>
  </si>
  <si>
    <t>CONECTOR EM BRONZE/LATÃO, DN 15 MM X 1/2, SEM ANEL DE SOLDA, BOLSA X ROSCA F, INSTALADO EM RAMAL E SUB-RAMAL DE GÁS MEDICINAL - FORNECIMENTO E INSTALAÇÃO. AF_04/2022</t>
  </si>
  <si>
    <t>22,88</t>
  </si>
  <si>
    <t>LUVA EM COBRE, DN 22 MM, SEM ANEL DE SOLDA, INSTALADO EM RAMAL E SUB-RAMAL DE GÁS MEDICINAL - FORNECIMENTO E INSTALAÇÃO. AF_04/2022</t>
  </si>
  <si>
    <t>LUVA PASSANTE EM COBRE, DN 22 MM, SEM ANEL DE SOLDA, INSTALADO EM RAMAL E SUB-RAMAL DE GÁS MEDICINAL - FORNECIMENTO E INSTALAÇÃO. AF_04/2022</t>
  </si>
  <si>
    <t>21,13</t>
  </si>
  <si>
    <t>JUNTA DE EXPANSÃO EM COBRE, DN 22 MM, PONTA X PONTA, INSTALADO EM RAMAL E SUB-RAMAL DE GÁS MEDICINAL - FORNECIMENTO E INSTALAÇÃO. AF_04/2022</t>
  </si>
  <si>
    <t>609,27</t>
  </si>
  <si>
    <t>CURVA DE TRANSPOSIÇÃO EM BRONZE/LATÃO, DN 22 MM, SEM ANEL DE SOLDA, BOLSA X BOLSA, INSTALADO EM RAMAL E SUB-RAMAL DE GÁS MEDICINAL - FORNECIMENTO E INSTALAÇÃO. AF_04/2022</t>
  </si>
  <si>
    <t>60,08</t>
  </si>
  <si>
    <t>BUCHA DE REDUÇÃO EM COBRE, DN 22 MM X 15 MM, SEM ANEL DE SOLDA, PONTA X BOLSA, INSTALADO EM RAMAL E SUB-RAMAL DE GÁS MEDICINAL - FORNECIMENTO E INSTALAÇÃO. AF_04/2022</t>
  </si>
  <si>
    <t>CONECTOR EM BRONZE/LATÃO, DN 22 MM X 1/2", SEM ANEL DE SOLDA, BOLSA X ROSCA F, INSTALADO EM RAMAL E SUB-RAMAL DE GÁS MEDICINAL - FORNECIMENTO E INSTALAÇÃO. AF_04/2022</t>
  </si>
  <si>
    <t>24,90</t>
  </si>
  <si>
    <t>CONECTOR EM BRONZE/LATÃO, DN 22 MM X 3/4", SEM ANEL DE SOLDA, BOLSA X ROSCA F, INSTALADO EM RAMAL E SUB-RAMAL DE GÁS MEDICINAL - FORNECIMENTO E INSTALAÇÃO. AF_04/2022</t>
  </si>
  <si>
    <t>29,91</t>
  </si>
  <si>
    <t>LUVA EM COBRE, DN 28 MM, SEM ANEL DE SOLDA, INSTALADO EM RAMAL E SUB-RAMAL DE GÁS MEDICINAL - FORNECIMENTO E INSTALAÇÃO. AF_04/2022</t>
  </si>
  <si>
    <t>29,04</t>
  </si>
  <si>
    <t>LUVA PASSANTE EM COBRE, DN 28 MM, SEM ANEL DE SOLDA, INSTALADO EM RAMAL E SUB-RAMAL DE GÁS MEDICINAL - FORNECIMENTO E INSTALAÇÃO. AF_04/2022</t>
  </si>
  <si>
    <t>CURVA DE TRANSPOSIÇÃO EM BRONZE/LATÃO, DN 28 MM, SEM ANEL DE SOLDA, BOLSA X BOLSA, INSTALADO EM RAMAL E SUB-RAMAL DE GÁS MEDICINAL - FORNECIMENTO E INSTALAÇÃO. AF_04/2022</t>
  </si>
  <si>
    <t>100,66</t>
  </si>
  <si>
    <t>JUNTA DE EXPANSÃO EM COBRE, DN 28 MM, PONTA X PONTA, INSTALADO EM RAMAL E SUB-RAMAL DE GÁS MEDICINAL - FORNECIMENTO E INSTALAÇÃO. AF_04/2022</t>
  </si>
  <si>
    <t>670,93</t>
  </si>
  <si>
    <t>CONECTOR EM BRONZE/LATÃO, DN 28 MM X 1/2", SEM ANEL DE SOLDA, BOLSA X ROSCA F, INSTALADO EM RAMAL E SUB-RAMAL DE GÁS MEDICINAL - FORNECIMENTO E INSTALAÇÃO. AF_04/2022</t>
  </si>
  <si>
    <t>38,59</t>
  </si>
  <si>
    <t>BUCHA DE REDUÇÃO EM COBRE, DN 28 MM X 22 MM, SEM ANEL DE SOLDA, INSTALADO EM RAMAL E SUB-RAMAL DE GÁS MEDICINAL - FORNECIMENTO E INSTALAÇÃO. AF_04/2022</t>
  </si>
  <si>
    <t>25,14</t>
  </si>
  <si>
    <t>TÊ EM COBRE, DN 15 MM, SEM ANEL DE SOLDA, INSTALADO EM RAMAL E SUB-RAMAL DE GÁS MEDICINAL - FORNECIMENTO E INSTALAÇÃO. AF_04/2022</t>
  </si>
  <si>
    <t>26,83</t>
  </si>
  <si>
    <t>TÊ EM COBRE, DN 22 MM, SEM ANEL DE SOLDA, INSTALADO EM RAMAL E SUB-RAMAL DE GÁS MEDICINAL - FORNECIMENTO E INSTALAÇÃO. AF_04/2022</t>
  </si>
  <si>
    <t>42,82</t>
  </si>
  <si>
    <t>TÊ EM COBRE, DN 28 MM, SEM ANEL DE SOLDA, INSTALADO EM RAMAL E SUB-RAMAL DE GÁS MEDICINAL - FORNECIMENTO E INSTALAÇÃO. AF_04/2022</t>
  </si>
  <si>
    <t>59,73</t>
  </si>
  <si>
    <t>COTOVELO EM COBRE, DN 15 MM, 90 GRAUS, SEM ANEL DE SOLDA, INSTALADO EM RAMAL E SUB-RAMAL DE AQUECIMENTO SOLAR - FORNECIMENTO E INSTALAÇÃO. AF_04/2022</t>
  </si>
  <si>
    <t>CURVA EM COBRE, DN 15 MM, 45 GRAUS, SEM ANEL DE SOLDA, BOLSA X BOLSA, INSTALADO EM RAMAL E SUB-RAMAL DE AQUECIMENTO SOLAR - FORNECIMENTO E INSTALAÇÃO. AF_04/2022</t>
  </si>
  <si>
    <t>COTOVELO EM BRONZE/LATÃO, DN 15 MM X 1/2", 90 GRAUS, SEM ANEL DE SOLDA, BOLSA X ROSCA F, INSTALADO EM RAMAL E SUB-RAMAL DE AQUECIMENTO SOLAR - FORNECIMENTO E INSTALAÇÃO. AF_04/2022</t>
  </si>
  <si>
    <t>25,34</t>
  </si>
  <si>
    <t>COTOVELO EM COBRE, DN 22 MM, 90 GRAUS, SEM ANEL DE SOLDA, INSTALADO EM RAMAL E SUB-RAMAL DE AQUECIMENTO SOLAR - FORNECIMENTO E INSTALAÇÃO. AF_04/2022</t>
  </si>
  <si>
    <t>CURVA EM COBRE, DN 22 MM, 45 GRAUS, SEM ANEL DE SOLDA, BOLSA X BOLSA, INSTALADO EM RAMAL E SUB-RAMAL DE AQUECIMENTO SOLAR - FORNECIMENTO E INSTALAÇÃO. AF_04/2022</t>
  </si>
  <si>
    <t>31,13</t>
  </si>
  <si>
    <t>COTOVELO EM BRONZE/LATÃO, DN 22 MM X 1/2", 90 GRAUS, SEM ANEL DE SOLDA, BOLSA X ROSCA F, INSTALADO EM RAMAL E SUB-RAMAL DE AQUECIMENTO SOLAR - FORNECIMENTO E INSTALAÇÃO. AF_04/2022</t>
  </si>
  <si>
    <t>COTOVELO EM BRONZE/LATÃO, DN 22 MM X 3/4", 90 GRAUS, SEM ANEL DE SOLDA, BOLSA X ROSCA F, INSTALADO EM RAMAL E SUB-RAMAL DE AQUECIMENTO SOLAR - FORNECIMENTO E INSTALAÇÃO. AF_04/2022</t>
  </si>
  <si>
    <t>39,40</t>
  </si>
  <si>
    <t>COTOVELO EM COBRE, DN 28 MM, 90 GRAUS, SEM ANEL DE SOLDA, INSTALADO EM RAMAL E SUB-RAMAL DE AQUECIMENTO SOLAR - FORNECIMENTO E INSTALAÇÃO. AF_04/2022</t>
  </si>
  <si>
    <t>43,80</t>
  </si>
  <si>
    <t>CURVA EM COBRE, DN 28 MM, 45 GRAUS, SEM ANEL DE SOLDA, BOLSA X BOLSA, INSTALADO EM RAMAL E SUB-RAMAL DE AQUECIMENTO SOLAR - FORNECIMENTO E INSTALAÇÃO. AF_04/2022</t>
  </si>
  <si>
    <t>41,75</t>
  </si>
  <si>
    <t>LUVA EM COBRE, DN 15 MM, SEM ANEL DE SOLDA, INSTALADO EM RAMAL E SUB-RAMAL DE AQUECIMENTO SOLAR - FORNECIMENTO E INSTALAÇÃO. AF_04/2022</t>
  </si>
  <si>
    <t>LUVA PASSANTE EM COBRE, DN 15 MM, SEM ANEL DE SOLDA, INSTALADO EM RAMAL E SUB-RAMAL DE AQUECIMENTO SOLAR - FORNECIMENTO E INSTALAÇÃO. AF_04/2022</t>
  </si>
  <si>
    <t>CURVA DE TRANSPOSIÇÃO EM BRONZE/LATÃO, DN 15 MM, SEM ANEL DE SOLDA, BOLSA X BOLSA, INSTALADO EM RAMAL E SUB-RAMAL DE AQUECIMENTO SOLAR - FORNECIMENTO E INSTALAÇÃO. AF_04/2022</t>
  </si>
  <si>
    <t>31,29</t>
  </si>
  <si>
    <t>JUNTA DE EXPANSÃO EM COBRE, DN 15 MM, PONTA X PONTA, INSTALADO EM RAMAL E SUB-RAMAL DE AQUECIMENTO SOLAR - FORNECIMENTO E INSTALAÇÃO. AF_04/2022</t>
  </si>
  <si>
    <t>524,08</t>
  </si>
  <si>
    <t>CONECTOR EM BRONZE/LATÃO, DN 15 MM X 1/2", SEM ANEL DE SOLDA, BOLSA X ROSCA F, INSTALADO EM RAMAL E SUB-RAMAL DE AQUECIMENTO SOLAR - FORNECIMENTO E INSTALAÇÃO. AF_04/2022</t>
  </si>
  <si>
    <t>LUVA EM COBRE, DN 22 MM, SEM ANEL DE SOLDA, INSTALADO EM RAMAL E SUB-RAMAL DE AQUECIMENTO SOLAR - FORNECIMENTO E INSTALAÇÃO. AF_04/2022</t>
  </si>
  <si>
    <t>18,97</t>
  </si>
  <si>
    <t>LUVA PASSANTE EM COBRE, DN 22 MM, SEM ANEL DE SOLDA, INSTALADO EM RAMAL E SUB-RAMAL DE AQUECIMENTO SOLAR - FORNECIMENTO E INSTALAÇÃO. AF_04/2022</t>
  </si>
  <si>
    <t>JUNTA DE EXPANSÃO EM COBRE, DN 22 MM, PONTA X PONTA, INSTALADO EM RAMAL E SUB-RAMAL DE AQUECIMENTO SOLAR - FORNECIMENTO E INSTALAÇÃO. AF_04/2022</t>
  </si>
  <si>
    <t>608,64</t>
  </si>
  <si>
    <t>CURVA DE TRANSPOSIÇÃO EM BRONZE/LATÃO, DN 22 MM, SEM ANEL DE SOLDA, BOLSA X BOLSA, INSTALADO EM RAMAL E SUB-RAMAL DE AQUECIMENTO SOLAR - FORNECIMENTO E INSTALAÇÃO. AF_04/2022</t>
  </si>
  <si>
    <t>59,45</t>
  </si>
  <si>
    <t>BUCHA DE REDUÇÃO EM COBRE, DN 22 MM X 15 MM, SEM ANEL DE SOLDA, PONTA X BOLSA, INSTALADO EM RAMAL E SUB-RAMAL DE AQUECIMENTO SOLAR - FORNECIMENTO E INSTALAÇÃO. AF_04/2022</t>
  </si>
  <si>
    <t>CONECTOR EM BRONZE/LATÃO, DN 22 MM X 1/2", SEM ANEL DE SOLDA, BOLSA X ROSCA F, INSTALADO EM RAMAL E SUB-RAMAL DE AQUECIMENTO SOLAR - FORNECIMENTO E INSTALAÇÃO. AF_04/2022</t>
  </si>
  <si>
    <t>CONECTOR EM BRONZE/LATÃO, DN 22 MM X 3/4", SEM ANEL DE SOLDA, BOLSA X ROSCA F, INSTALADO EM RAMAL E SUB-RAMAL DE AQUECIMENTO SOLAR - FORNECIMENTO E INSTALAÇÃO. AF_04/2022</t>
  </si>
  <si>
    <t>29,59</t>
  </si>
  <si>
    <t>LUVA EM COBRE, DN 28 MM, SEM ANEL DE SOLDA, INSTALADO EM RAMAL E SUB-RAMAL DE AQUECIMENTO SOLAR - FORNECIMENTO E INSTALAÇÃO. AF_04/2022</t>
  </si>
  <si>
    <t>27,36</t>
  </si>
  <si>
    <t>LUVA PASSANTE EM COBRE, DN 28 MM, SEM ANEL DE SOLDA, INSTALADO EM RAMAL E SUB-RAMAL DE AQUECIMENTO SOLAR - FORNECIMENTO E INSTALAÇÃO. AF_04/2022</t>
  </si>
  <si>
    <t>CURVA DE TRANSPOSIÇÃO EM BRONZE/LATÃO, DN 28 MM, SEM ANEL DE SOLDA, BOLSA X BOLSA, INSTALADO EM RAMAL E SUB-RAMAL DE AQUECIMENTO SOLAR - FORNECIMENTO E INSTALAÇÃO. AF_04/2022</t>
  </si>
  <si>
    <t>98,98</t>
  </si>
  <si>
    <t>JUNTA DE EXPANSÃO EM COBRE, DN 28 MM, PONTA X PONTA, INSTALADO EM RAMAL E SUB-RAMAL DE AQUECIMENTO SOLAR - FORNECIMENTO E INSTALAÇÃO. AF_04/2022</t>
  </si>
  <si>
    <t>669,25</t>
  </si>
  <si>
    <t>CONECTOR EM BRONZE/LATÃO, DN 28 MM X 1/2", SEM ANEL DE SOLDA, BOLSA X ROSCA F, INSTALADO EM RAMAL E SUB-RAMAL DE AQUECIMENTO SOLAR - FORNECIMENTO E INSTALAÇÃO. AF_04/2022</t>
  </si>
  <si>
    <t>BUCHA DE REDUÇÃO EM COBRE, DN 28 MM X 22 MM, SEM ANEL DE SOLDA, INSTALADO EM RAMAL E SUB-RAMAL DE AQUECIMENTO SOLAR - FORNECIMENTO E INSTALAÇÃO. AF_04/2022</t>
  </si>
  <si>
    <t>TÊ EM COBRE, DN 15 MM, SEM ANEL DE SOLDA, INSTALADO EM RAMAL E SUB-RAMAL DE AQUECIMENTO SOLAR - FORNECIMENTO E INSTALAÇÃO. AF_04/2022</t>
  </si>
  <si>
    <t>TÊ EM COBRE, DN 22 MM, SEM ANEL DE SOLDA, INSTALADO EM RAMAL E SUB-RAMAL DE AQUECIMENTO SOLAR - FORNECIMENTO E INSTALAÇÃO. AF_04/2022</t>
  </si>
  <si>
    <t>TÊ EM COBRE, DN 28 MM, SEM ANEL DE SOLDA, INSTALADO EM RAMAL E SUB-RAMAL DE AQUECIMENTO SOLAR - FORNECIMENTO E INSTALAÇÃO. AF_04/2022</t>
  </si>
  <si>
    <t>56,44</t>
  </si>
  <si>
    <t>263,24</t>
  </si>
  <si>
    <t>343,65</t>
  </si>
  <si>
    <t>708,32</t>
  </si>
  <si>
    <t>203,03</t>
  </si>
  <si>
    <t>318,90</t>
  </si>
  <si>
    <t>618,35</t>
  </si>
  <si>
    <t>856,44</t>
  </si>
  <si>
    <t>998,39</t>
  </si>
  <si>
    <t>246,38</t>
  </si>
  <si>
    <t>453,26</t>
  </si>
  <si>
    <t>645,79</t>
  </si>
  <si>
    <t>749,12</t>
  </si>
  <si>
    <t>135,90</t>
  </si>
  <si>
    <t>406,22</t>
  </si>
  <si>
    <t>703,65</t>
  </si>
  <si>
    <t>1.160,54</t>
  </si>
  <si>
    <t>278,21</t>
  </si>
  <si>
    <t>497,09</t>
  </si>
  <si>
    <t>198,92</t>
  </si>
  <si>
    <t>311,83</t>
  </si>
  <si>
    <t>602,49</t>
  </si>
  <si>
    <t>834,70</t>
  </si>
  <si>
    <t>970,28</t>
  </si>
  <si>
    <t>241,89</t>
  </si>
  <si>
    <t>443,28</t>
  </si>
  <si>
    <t>631,54</t>
  </si>
  <si>
    <t>729,87</t>
  </si>
  <si>
    <t>5,65</t>
  </si>
  <si>
    <t>6,10</t>
  </si>
  <si>
    <t>7,15</t>
  </si>
  <si>
    <t>7,87</t>
  </si>
  <si>
    <t>261,37</t>
  </si>
  <si>
    <t>445,39</t>
  </si>
  <si>
    <t>453,44</t>
  </si>
  <si>
    <t>915,02</t>
  </si>
  <si>
    <t>1.030,21</t>
  </si>
  <si>
    <t>450,43</t>
  </si>
  <si>
    <t>618,81</t>
  </si>
  <si>
    <t>1.001,11</t>
  </si>
  <si>
    <t>1.290,08</t>
  </si>
  <si>
    <t>3.364,00</t>
  </si>
  <si>
    <t>6.415,59</t>
  </si>
  <si>
    <t>706,48</t>
  </si>
  <si>
    <t>963,12</t>
  </si>
  <si>
    <t>46,67</t>
  </si>
  <si>
    <t>112,45</t>
  </si>
  <si>
    <t>52,48</t>
  </si>
  <si>
    <t>21,25</t>
  </si>
  <si>
    <t>17,75</t>
  </si>
  <si>
    <t>822,33</t>
  </si>
  <si>
    <t>573,79</t>
  </si>
  <si>
    <t>589,66</t>
  </si>
  <si>
    <t>341,43</t>
  </si>
  <si>
    <t>64,20</t>
  </si>
  <si>
    <t>178,55</t>
  </si>
  <si>
    <t>30,49</t>
  </si>
  <si>
    <t>552,56</t>
  </si>
  <si>
    <t>788,98</t>
  </si>
  <si>
    <t>567,37</t>
  </si>
  <si>
    <t>320,96</t>
  </si>
  <si>
    <t>381,69</t>
  </si>
  <si>
    <t>298,56</t>
  </si>
  <si>
    <t>213,17</t>
  </si>
  <si>
    <t>161,20</t>
  </si>
  <si>
    <t>373,18</t>
  </si>
  <si>
    <t>419,22</t>
  </si>
  <si>
    <t>171,64</t>
  </si>
  <si>
    <t>52,65</t>
  </si>
  <si>
    <t>334,33</t>
  </si>
  <si>
    <t>91,43</t>
  </si>
  <si>
    <t>89,22</t>
  </si>
  <si>
    <t>61,68</t>
  </si>
  <si>
    <t>99,33</t>
  </si>
  <si>
    <t>968,98</t>
  </si>
  <si>
    <t>889,51</t>
  </si>
  <si>
    <t>891,75</t>
  </si>
  <si>
    <t>881,64</t>
  </si>
  <si>
    <t>654,11</t>
  </si>
  <si>
    <t>656,35</t>
  </si>
  <si>
    <t>656,84</t>
  </si>
  <si>
    <t>659,08</t>
  </si>
  <si>
    <t>421,75</t>
  </si>
  <si>
    <t>423,99</t>
  </si>
  <si>
    <t>410,85</t>
  </si>
  <si>
    <t>566,67</t>
  </si>
  <si>
    <t>600,63</t>
  </si>
  <si>
    <t>442,92</t>
  </si>
  <si>
    <t>429,78</t>
  </si>
  <si>
    <t>294,72</t>
  </si>
  <si>
    <t>455,92</t>
  </si>
  <si>
    <t>399,43</t>
  </si>
  <si>
    <t>465,30</t>
  </si>
  <si>
    <t>1.037,31</t>
  </si>
  <si>
    <t>804,85</t>
  </si>
  <si>
    <t>276,90</t>
  </si>
  <si>
    <t>263,76</t>
  </si>
  <si>
    <t>1.077,85</t>
  </si>
  <si>
    <t>684,80</t>
  </si>
  <si>
    <t>1.157,61</t>
  </si>
  <si>
    <t>1.126,95</t>
  </si>
  <si>
    <t>342,22</t>
  </si>
  <si>
    <t>860,00</t>
  </si>
  <si>
    <t>870,68</t>
  </si>
  <si>
    <t>58,36</t>
  </si>
  <si>
    <t>72,62</t>
  </si>
  <si>
    <t>71,10</t>
  </si>
  <si>
    <t>228,50</t>
  </si>
  <si>
    <t>69,65</t>
  </si>
  <si>
    <t>233,63</t>
  </si>
  <si>
    <t>TORNEIRA CROMADA DE MESA PARA LAVATORIO, TIPO MONOCOMANDO. AF_01/2020</t>
  </si>
  <si>
    <t>242,26</t>
  </si>
  <si>
    <t>1.233,52</t>
  </si>
  <si>
    <t>27,48</t>
  </si>
  <si>
    <t>364,06</t>
  </si>
  <si>
    <t>715,59</t>
  </si>
  <si>
    <t>1.126,44</t>
  </si>
  <si>
    <t>91,28</t>
  </si>
  <si>
    <t>41,36</t>
  </si>
  <si>
    <t>45,65</t>
  </si>
  <si>
    <t>576,08</t>
  </si>
  <si>
    <t>620,79</t>
  </si>
  <si>
    <t>497,47</t>
  </si>
  <si>
    <t>315,48</t>
  </si>
  <si>
    <t>330,23</t>
  </si>
  <si>
    <t>340,04</t>
  </si>
  <si>
    <t>347,56</t>
  </si>
  <si>
    <t>318,42</t>
  </si>
  <si>
    <t>338,40</t>
  </si>
  <si>
    <t>351,16</t>
  </si>
  <si>
    <t>359,13</t>
  </si>
  <si>
    <t>926,58</t>
  </si>
  <si>
    <t>737,92</t>
  </si>
  <si>
    <t>1.710,72</t>
  </si>
  <si>
    <t>2.347,26</t>
  </si>
  <si>
    <t>3.729,26</t>
  </si>
  <si>
    <t>5.082,66</t>
  </si>
  <si>
    <t>5.889,75</t>
  </si>
  <si>
    <t>7.047,18</t>
  </si>
  <si>
    <t>1.521,17</t>
  </si>
  <si>
    <t>3.203,09</t>
  </si>
  <si>
    <t>4.500,79</t>
  </si>
  <si>
    <t>6.276,56</t>
  </si>
  <si>
    <t>2.529,97</t>
  </si>
  <si>
    <t>3.852,99</t>
  </si>
  <si>
    <t>4.415,35</t>
  </si>
  <si>
    <t>6.120,13</t>
  </si>
  <si>
    <t>5.118,25</t>
  </si>
  <si>
    <t>6.820,95</t>
  </si>
  <si>
    <t>9.631,33</t>
  </si>
  <si>
    <t>12.939,70</t>
  </si>
  <si>
    <t>14.788,71</t>
  </si>
  <si>
    <t>16.147,52</t>
  </si>
  <si>
    <t>4.284,86</t>
  </si>
  <si>
    <t>6.691,18</t>
  </si>
  <si>
    <t>10.369,78</t>
  </si>
  <si>
    <t>13.472,18</t>
  </si>
  <si>
    <t>15.515,16</t>
  </si>
  <si>
    <t>18.257,52</t>
  </si>
  <si>
    <t>4.841,98</t>
  </si>
  <si>
    <t>8.455,84</t>
  </si>
  <si>
    <t>10.831,78</t>
  </si>
  <si>
    <t>16.014,83</t>
  </si>
  <si>
    <t>3.733,10</t>
  </si>
  <si>
    <t>4.917,17</t>
  </si>
  <si>
    <t>6.893,49</t>
  </si>
  <si>
    <t>9.381,17</t>
  </si>
  <si>
    <t>10.559,84</t>
  </si>
  <si>
    <t>11.204,39</t>
  </si>
  <si>
    <t>3.216,21</t>
  </si>
  <si>
    <t>5.102,50</t>
  </si>
  <si>
    <t>8.035,91</t>
  </si>
  <si>
    <t>10.505,43</t>
  </si>
  <si>
    <t>12.218,52</t>
  </si>
  <si>
    <t>14.428,98</t>
  </si>
  <si>
    <t>2.589,31</t>
  </si>
  <si>
    <t>4.422,98</t>
  </si>
  <si>
    <t>5.809,83</t>
  </si>
  <si>
    <t>8.596,52</t>
  </si>
  <si>
    <t>803,13</t>
  </si>
  <si>
    <t>531,08</t>
  </si>
  <si>
    <t>69,47</t>
  </si>
  <si>
    <t>619,80</t>
  </si>
  <si>
    <t>TAMPA CIRCULAR PARA ESGOTO E DRENAGEM, EM CONCRETO PRÉ-MOLDADO, DIÂMETRO INTERNO = 0,60 M E ALTURA = 0,10 M. AF_12/2020</t>
  </si>
  <si>
    <t>109,03</t>
  </si>
  <si>
    <t>166,76</t>
  </si>
  <si>
    <t>279,36</t>
  </si>
  <si>
    <t>26,36</t>
  </si>
  <si>
    <t>385,63</t>
  </si>
  <si>
    <t>39,53</t>
  </si>
  <si>
    <t>36,70</t>
  </si>
  <si>
    <t>42,50</t>
  </si>
  <si>
    <t>661,70</t>
  </si>
  <si>
    <t>343,89</t>
  </si>
  <si>
    <t>55,02</t>
  </si>
  <si>
    <t>58,70</t>
  </si>
  <si>
    <t>53,74</t>
  </si>
  <si>
    <t>39,72</t>
  </si>
  <si>
    <t>40,15</t>
  </si>
  <si>
    <t>60,07</t>
  </si>
  <si>
    <t>84,03</t>
  </si>
  <si>
    <t>153,84</t>
  </si>
  <si>
    <t>54,69</t>
  </si>
  <si>
    <t>95,25</t>
  </si>
  <si>
    <t>183,34</t>
  </si>
  <si>
    <t>223,03</t>
  </si>
  <si>
    <t>438,45</t>
  </si>
  <si>
    <t>101,09</t>
  </si>
  <si>
    <t>108,38</t>
  </si>
  <si>
    <t>81,18</t>
  </si>
  <si>
    <t>172,98</t>
  </si>
  <si>
    <t>289,66</t>
  </si>
  <si>
    <t>354,70</t>
  </si>
  <si>
    <t>455,28</t>
  </si>
  <si>
    <t>39,22</t>
  </si>
  <si>
    <t>77,78</t>
  </si>
  <si>
    <t>94,84</t>
  </si>
  <si>
    <t>142,46</t>
  </si>
  <si>
    <t>55,67</t>
  </si>
  <si>
    <t>75,57</t>
  </si>
  <si>
    <t>111,98</t>
  </si>
  <si>
    <t>127,25</t>
  </si>
  <si>
    <t>176,61</t>
  </si>
  <si>
    <t>250,77</t>
  </si>
  <si>
    <t>343,03</t>
  </si>
  <si>
    <t>522,95</t>
  </si>
  <si>
    <t>37,94</t>
  </si>
  <si>
    <t>74,73</t>
  </si>
  <si>
    <t>106,38</t>
  </si>
  <si>
    <t>222,88</t>
  </si>
  <si>
    <t>371,78</t>
  </si>
  <si>
    <t>305,05</t>
  </si>
  <si>
    <t>165,36</t>
  </si>
  <si>
    <t>34,03</t>
  </si>
  <si>
    <t>59,98</t>
  </si>
  <si>
    <t>65,34</t>
  </si>
  <si>
    <t>169,56</t>
  </si>
  <si>
    <t>230,92</t>
  </si>
  <si>
    <t>398,48</t>
  </si>
  <si>
    <t>250,11</t>
  </si>
  <si>
    <t>32,00</t>
  </si>
  <si>
    <t>63,01</t>
  </si>
  <si>
    <t>136,34</t>
  </si>
  <si>
    <t>26,57</t>
  </si>
  <si>
    <t>32,68</t>
  </si>
  <si>
    <t>12,74</t>
  </si>
  <si>
    <t>30,91</t>
  </si>
  <si>
    <t>24,07</t>
  </si>
  <si>
    <t>28,74</t>
  </si>
  <si>
    <t>35,15</t>
  </si>
  <si>
    <t>196,89</t>
  </si>
  <si>
    <t>212,60</t>
  </si>
  <si>
    <t>397,45</t>
  </si>
  <si>
    <t>622,02</t>
  </si>
  <si>
    <t>754,27</t>
  </si>
  <si>
    <t>961,72</t>
  </si>
  <si>
    <t>317,85</t>
  </si>
  <si>
    <t>469,04</t>
  </si>
  <si>
    <t>612,54</t>
  </si>
  <si>
    <t>230,00</t>
  </si>
  <si>
    <t>620,82</t>
  </si>
  <si>
    <t>812,45</t>
  </si>
  <si>
    <t>215,51</t>
  </si>
  <si>
    <t>229,47</t>
  </si>
  <si>
    <t>280,97</t>
  </si>
  <si>
    <t>179,83</t>
  </si>
  <si>
    <t>17,15</t>
  </si>
  <si>
    <t>59,72</t>
  </si>
  <si>
    <t>79,51</t>
  </si>
  <si>
    <t>127,35</t>
  </si>
  <si>
    <t>162,66</t>
  </si>
  <si>
    <t>39,57</t>
  </si>
  <si>
    <t>17,54</t>
  </si>
  <si>
    <t>32,38</t>
  </si>
  <si>
    <t>45,66</t>
  </si>
  <si>
    <t>6,42</t>
  </si>
  <si>
    <t>10,26</t>
  </si>
  <si>
    <t>10,49</t>
  </si>
  <si>
    <t>3,55</t>
  </si>
  <si>
    <t>17,71</t>
  </si>
  <si>
    <t>8,50</t>
  </si>
  <si>
    <t>16,68</t>
  </si>
  <si>
    <t>8,21</t>
  </si>
  <si>
    <t>5,89</t>
  </si>
  <si>
    <t>6,95</t>
  </si>
  <si>
    <t>2.640,15</t>
  </si>
  <si>
    <t>1.919,88</t>
  </si>
  <si>
    <t>1.531,12</t>
  </si>
  <si>
    <t>1.300,69</t>
  </si>
  <si>
    <t>21,39</t>
  </si>
  <si>
    <t>1.679,96</t>
  </si>
  <si>
    <t>1.083,87</t>
  </si>
  <si>
    <t>1.353,10</t>
  </si>
  <si>
    <t>1.725,10</t>
  </si>
  <si>
    <t>927,41</t>
  </si>
  <si>
    <t>157,29</t>
  </si>
  <si>
    <t>1.459,51</t>
  </si>
  <si>
    <t>161,34</t>
  </si>
  <si>
    <t>2.536,42</t>
  </si>
  <si>
    <t>1.557,86</t>
  </si>
  <si>
    <t>2.112,20</t>
  </si>
  <si>
    <t>170,44</t>
  </si>
  <si>
    <t>7.075,37</t>
  </si>
  <si>
    <t>227,05</t>
  </si>
  <si>
    <t>81,89</t>
  </si>
  <si>
    <t>74,56</t>
  </si>
  <si>
    <t>247,49</t>
  </si>
  <si>
    <t>AQUECEDOR SOLAR COMPACTO, KIT PARA 1 COLETOR SOLAR EM VIDRO TEMPERADO E SERPENTINA EM TUBO DE COBRE COM SUPORTE, RESERVATÓRIO, FIXAÇÕES E TUBOS - FORNECIMENTO E INSTALAÇÃO. AF_12/2021</t>
  </si>
  <si>
    <t>3.491,33</t>
  </si>
  <si>
    <t>BLOCO CONCRETADO NO LOCAL, 20X20X15CM, PARA BASE DE FIXAÇÃO DA ESTRUTURA SOLAR PARA LAJE DE CONCRETO - FORNECIMENTO E INSTALAÇÃO. AF_12/2021</t>
  </si>
  <si>
    <t>RESERVATÓRIO TÉRMICO/BOILER SOLAR EM AÇO INOX 400 L COM 2 PLACAS COLETORAS EM VIDRO TEMPERADO COM SERPENTINA EM TUBO DE COBRE 2 X 1 M - FORNECIMENTO E INSTALAÇÃO. AF_12/2021</t>
  </si>
  <si>
    <t>5.738,86</t>
  </si>
  <si>
    <t>RESERVATÓRIO TÉRMICO/BOILER SOLAR EM AÇO INOX 600 L COM 3 PLACAS COLETORAS EM VIDRO TEMPERADO COM SERPENTINA EM TUBO DE COBRE 2 X 1 M - FORNECIMENTO E INSTALAÇÃO. AF_12/2021</t>
  </si>
  <si>
    <t>7.620,41</t>
  </si>
  <si>
    <t>RESERVATÓRIO TÉRMICO/BOILER SOLAR EM AÇO INOX 800 L COM 4 PLACAS COLETORAS EM VIDRO TEMPERADO COM SERPENTINA EM TUBO DE COBRE 2 X 1 M - FORNECIMENTO E INSTALAÇÃO. AF_12/2021</t>
  </si>
  <si>
    <t>7.646,96</t>
  </si>
  <si>
    <t>RESERVATÓRIO TÉRMICO/BOILER SOLAR EM AÇO INOX 1000 L COM 5 PLACAS COLETORAS EM VIDRO TEMPERADO COM SERPENTINA EM TUBO DE COBRE 2 X 1 M - FORNECIMENTO E INSTALAÇÃO. AF_12/2021</t>
  </si>
  <si>
    <t>11.523,23</t>
  </si>
  <si>
    <t>1.375,20</t>
  </si>
  <si>
    <t>1.123,88</t>
  </si>
  <si>
    <t>874,20</t>
  </si>
  <si>
    <t>630,05</t>
  </si>
  <si>
    <t>935,81</t>
  </si>
  <si>
    <t>777,56</t>
  </si>
  <si>
    <t>618,34</t>
  </si>
  <si>
    <t>47,70</t>
  </si>
  <si>
    <t>177,22</t>
  </si>
  <si>
    <t>208,62</t>
  </si>
  <si>
    <t>43,21</t>
  </si>
  <si>
    <t>357,87</t>
  </si>
  <si>
    <t>148,47</t>
  </si>
  <si>
    <t>239,84</t>
  </si>
  <si>
    <t>13,75</t>
  </si>
  <si>
    <t>14,46</t>
  </si>
  <si>
    <t>19,56</t>
  </si>
  <si>
    <t>17,01</t>
  </si>
  <si>
    <t>18,39</t>
  </si>
  <si>
    <t>15,11</t>
  </si>
  <si>
    <t>20,23</t>
  </si>
  <si>
    <t>18,82</t>
  </si>
  <si>
    <t>16,17</t>
  </si>
  <si>
    <t>17,68</t>
  </si>
  <si>
    <t>19,06</t>
  </si>
  <si>
    <t>16,12</t>
  </si>
  <si>
    <t>19,01</t>
  </si>
  <si>
    <t>24,19</t>
  </si>
  <si>
    <t>29,30</t>
  </si>
  <si>
    <t>21,66</t>
  </si>
  <si>
    <t>16,35</t>
  </si>
  <si>
    <t>27,97</t>
  </si>
  <si>
    <t>24,81</t>
  </si>
  <si>
    <t>16,95</t>
  </si>
  <si>
    <t>17,90</t>
  </si>
  <si>
    <t>20,81</t>
  </si>
  <si>
    <t>28,07</t>
  </si>
  <si>
    <t>18,56</t>
  </si>
  <si>
    <t>20,66</t>
  </si>
  <si>
    <t>16,65</t>
  </si>
  <si>
    <t>21,43</t>
  </si>
  <si>
    <t>19,50</t>
  </si>
  <si>
    <t>33,00</t>
  </si>
  <si>
    <t>16,99</t>
  </si>
  <si>
    <t>23,97</t>
  </si>
  <si>
    <t>30,56</t>
  </si>
  <si>
    <t>205,64</t>
  </si>
  <si>
    <t>24,56</t>
  </si>
  <si>
    <t>ESCAVAÇÃO MECANIZADA DE VALA COM PROF. ATÉ 1,5 M (MÉDIA MONTANTE E JUSANTE/UMA COMPOSIÇÃO POR TRECHO), ESCAVADEIRA (0,8 M3), LARG. DE 1,5 M A 2,5 M, EM SOLO DE 1A CATEGORIA, EM LOCAIS COM ALTO NÍVEL DE INTERFERÊNCIA. AF_02/2021</t>
  </si>
  <si>
    <t>ESCAVAÇÃO MECANIZADA DE VALA COM PROF. MAIOR QUE 1,5 M ATÉ 3,0 M (MÉDIA MONTANTE E JUSANTE/UMA COMPOSIÇÃO POR TRECHO), ESCAVADEIRA (0,8 M3), LARGURA ATÉ 1,5 M, EM SOLO DE 1A CATEGORIA, EM LOCAIS COM ALTO NÍVEL DE INTERFERÊNCIA. AF_02/2021</t>
  </si>
  <si>
    <t>ESCAVAÇÃO MECANIZADA DE VALA COM PROF. MAIOR QUE 3,0 M ATÉ 4,5 M(MÉDIA MONTANTE E JUSANTE/UMA COMPOSIÇÃO POR TRECHO), ESCAVADEIRA (0,8 M3), LARG. MENOR QUE 1,5 M, EM SOLO DE 1A CATEGORIA, EM LOCAIS COM ALTO NÍVEL DE INTERFERÊNCIA. AF_02/2021</t>
  </si>
  <si>
    <t>ESCAVAÇÃO MECANIZADA DE VALA COM PROF. DE 3,0 M ATÉ 4,5 M(MÉDIA MONTANTE E JUSANTE/UMA COMPOSIÇÃO POR TRECHO), ESCAVADEIRA (1,2 M3), LARG. DE 1,5 M A 2,5 M, EM SOLO DE 1A CATEGORIA, EM LOCAIS COM ALTO NÍVEL DE INTERFERÊNCIA. AF_02/2021</t>
  </si>
  <si>
    <t>ESCAVAÇÃO MECANIZADA DE VALA COM PROF. MAIOR QUE 4,5 M ATÉ 6,0 M(MÉDIA MONTANTE E JUSANTE/UMA COMPOSIÇÃO POR TRECHO), ESCAVADEIRA (1,2 M3), LARG. DE 1,5 M A 2,5 M, EM SOLO DE 1A CATEGORIA, EM LOCAIS COM ALTO NÍVEL DE INTERFERÊNCIA. AF_02/2021</t>
  </si>
  <si>
    <t>ESCAVAÇÃO MECANIZADA DE VALA COM PROF. ATÉ 1,5 M (MÉDIA MONTANTE E JUSANTE/UMA COMPOSIÇÃO POR TRECHO), ESCAVADEIRA (0,8 M3), LARG. DE 1,5 M A 2,5 M, EM SOLO DE 1A CATEGORIA, LOCAIS COM BAIXO NÍVEL DE INTERFERÊNCIA. AF_02/2021</t>
  </si>
  <si>
    <t>ESCAVAÇÃO MECANIZADA DE VALA COM PROF. MAIOR QUE 1,5 M E ATÉ 3,0 M(MÉDIA MONTANTE E JUSANTE/UMA COMPOSIÇÃO POR TRECHO), ESCAVADEIRA (0,8 M3), LARG. MENOR QUE 1,5 M, EM SOLO DE 1A CATEGORIA, LOCAIS COM BAIXO NÍVEL DE INTERFERÊNCIA. AF_02/2021</t>
  </si>
  <si>
    <t>6,31</t>
  </si>
  <si>
    <t>ESCAVAÇÃO MECANIZADA DE VALA COM PROF. MAIOR QUE 3,0 M ATÉ 4,5 M (MÉDIA MONTANTE E JUSANTE/UMA COMPOSIÇÃO POR TRECHO), ESCAVADEIRA (0,8 M3), LARG. MENOR QUE 1,5 M, EM SOLO DE 1A CATEGORIA, LOCAIS COM BAIXO NÍVEL DE INTERFERÊNCIA. AF_02/2021</t>
  </si>
  <si>
    <t>ESCAVAÇÃO MECANIZADA DE VALA COM PROF. MAIOR QUE 3,0 M ATÉ 4,5 M (MÉDIA MONTANTE E JUSANTE/UMA COMPOSIÇÃO POR TRECHO), ESCAVADEIRA (1,2 M3), LARG. DE 1,5 M A 2,5 M, EM SOLO DE 1A CATEGORIA, LOCAIS COM BAIXO NÍVEL DE INTERFERÊNCIA. AF_02/2021</t>
  </si>
  <si>
    <t>ESCAVAÇÃO MECANIZADA DE VALA COM PROF. MAIOR QUE 4,5 M ATÉ 6,0 M (MÉDIA MONTANTE E JUSANTE/UMA COMPOSIÇÃO POR TRECHO), ESCAVADEIRA (1,2 M3), LARG. DE 1,5 M A 2,5 M, EM SOLO DE 1A CATEGORIA, LOCAIS COM BAIXO NÍVEL DE INTERFERÊNCIA. AF_02/2021</t>
  </si>
  <si>
    <t>5,35</t>
  </si>
  <si>
    <t>ESCAVAÇÃO MECANIZADA DE VALA COM PROF. ATÉ 1,5 M (MÉDIA MONTANTE E JUSANTE/UMA COMPOSIÇÃO POR TRECHO), RETROESCAV. (0,26 M3), LARG. MENOR QUE 0,8 M, EM SOLO DE 1A CATEGORIA, EM LOCAIS COM ALTO NÍVEL DE INTERFERÊNCIA. AF_02/2021</t>
  </si>
  <si>
    <t>ESCAVAÇÃO MECANIZADA DE VALA COM PROF. ATÉ 1,5 M (MÉDIA MONTANTE E JUSANTE/UMA COMPOSIÇÃO POR TRECHO), RETROESCAV. (0,26 M3), LARG. DE 0,8 M A 1,5 M, EM SOLO DE 1A CATEGORIA, EM LOCAIS COM ALTO NÍVEL DE INTERFERÊNCIA. AF_02/2021</t>
  </si>
  <si>
    <t>ESCAVAÇÃO MECANIZADA DE VALA COM PROF. MAIOR QUE 1,5 M ATÉ 3,0 M (MÉDIA MONTANTE E JUSANTE/UMA COMPOSIÇÃO POR TRECHO), RETROESCAV. (0,26 M3), LARG. MENOR QUE 0,8 M, EM SOLO DE 1A CATEGORIA, EM LOCAIS COM ALTO NÍVEL DE INTERFERÊNCIA. AF_02/2021</t>
  </si>
  <si>
    <t>13,84</t>
  </si>
  <si>
    <t>ESCAVAÇÃO MECANIZADA DE VALA COM PROF. MAIOR QUE 1,5 M ATÉ 3,0 M (MÉDIA MONTANTE E JUSANTE/UMA COMPOSIÇÃO POR TRECHO), RETROESCAV. (0,26 M3), LARGURA DE 0,8 M A 1,5 M, EM SOLO DE 1A CATEGORIA, EM LOCAIS COM ALTO NÍVEL DE INTERFERÊNCIA. AF_02/2021</t>
  </si>
  <si>
    <t>ESCAVAÇÃO MECANIZADA DE VALA COM PROFUNDIDADE ATÉ 1,5 M (MÉDIA MONTANTE E JUSANTE/UMA COMPOSIÇÃO POR TRECHO), RETROESCAV. (0,26 M3), LARGURA MENOR QUE 0,8 M, EM SOLO DE 1A CATEGORIA, LOCAIS COM BAIXO NÍVEL DE INTERFERÊNCIA. AF_02/2021</t>
  </si>
  <si>
    <t>ESCAVAÇÃO MECANIZADA DE VALA COM PROFUNDIDADE ATÉ 1,5 M (MÉDIA MONTANTE E JUSANTE/UMA COMPOSIÇÃO POR TRECHO), RETROESCAV. (0,26 M3), LARGURA DE 0,8 M A 1,5 M, EM SOLO DE 1A CATEGORIA, LOCAIS COM BAIXO NÍVEL DE INTERFERÊNCIA. AF_02/2021</t>
  </si>
  <si>
    <t>ESCAVAÇÃO MECANIZADA DE VALA COM PROFUNDIDADE MAIOR QUE 1,5 M ATÉ 3,0 M (MÉDIA MONTANTE E JUSANTE/UMA COMPOSIÇÃO POR TRECHO), RETROESCAV. (0,26 M3), LARGURA MENOR QUE 0,8 M, EM SOLO DE 1A CATEGORIA, LOCAIS COM BAIXO NÍVEL DE INTERFERÊNCIA. AF_02/2021</t>
  </si>
  <si>
    <t>7,63</t>
  </si>
  <si>
    <t>ESCAVAÇÃO MECANIZADA DE VALA COM PROFUNDIDADE MAIOR QUE 1,5 M ATÉ 3,0 M (MÉDIA MONTANTE E JUSANTE/UMA COMPOSIÇÃO POR TRECHO), RETROESCAV (0,26 M3), LARGURA DE 0,8 M A 1,5 M, EM SOLO DE 1A CATEGORIA, LOCAIS COM BAIXO NÍVEL DE INTERFERÊNCIA. AF_02/2021</t>
  </si>
  <si>
    <t>97,83</t>
  </si>
  <si>
    <t>ESCAVAÇÃO MECANIZADA DE VALA COM PROF. ATÉ 1,5 M (MÉDIA MONTANTE E JUSANTE/UMA COMPOSIÇÃO POR TRECHO), ESCAVADEIRA (0,8 M3), LARG. MENOR QUE 1,5 M, EM SOLO DE 1A CATEGORIA, EM LOCAIS COM ALTO NÍVEL DE INTERFERÊNCIA. AF_02/2021</t>
  </si>
  <si>
    <t>ESCAVAÇÃO MECANIZADA DE VALA COM PROF. MAIOR QUE  4,5 M ATÉ 6,0 M (MÉDIA MONTANTE E JUSANTE/UMA COMPOSIÇÃO POR TRECHO), ESCAVADEIRA (0,8 M3), LARG. MENOR QUE 1,5 M, EM SOLO DE 1A CATEGORIA, EM LOCAIS COM ALTO NÍVEL DE INTERFERÊNCIA. AF_02/2021</t>
  </si>
  <si>
    <t>ESCAVAÇÃO MECANIZADA DE VALA COM PROF. MAIOR QUE 1,50 M ATÉ 3,0 M (MÉDIA MONTANTE E JUSANTE/UMA COMPOSIÇÃO POR TRECHO), ESCAVADEIRA (1,2 M3), LARG. DE 1,5 M A 2,5 M, EM SOLO DE 1A CATEGORIA, EM LOCAIS COM ALTO NÍVEL DE INTERFERÊNCIA. AF_02/2021</t>
  </si>
  <si>
    <t>10,30</t>
  </si>
  <si>
    <t>ESCAVAÇÃO MECANIZADA DE VALA COM PROF. ATÉ 1,5 M (MÉDIA MONTANTE E JUSANTE/UMA COMPOSIÇÃO POR TRECHO), ESCAVADEIRA (0,8 M3),LARG. MENOR QUE 1,5 M, EM SOLO DE 1A CATEGORIA, LOCAIS COM BAIXO NÍVEL DE INTERFERÊNCIA. AF_02/2021</t>
  </si>
  <si>
    <t>ESCAVAÇÃO MECANIZADA DE VALA COM PROF. MAIOR QUE 4,5 M ATÉ 6,0 M (MÉDIA MONTANTE E JUSANTE/UMA COMPOSIÇÃO POR TRECHO),COM ESCAVADEIRA (0,8 M3), LARG. MENOR QUE 1,5 M, EM SOLO DE 1A CATEGORIA, LOCAIS COM BAIXO NÍVEL DE INTERFERÊNCIA. AF_02/2021</t>
  </si>
  <si>
    <t>ESCAVAÇÃO MECANIZADA DE VALA COM PROF. MAIOR QUE 1,5 M ATÉ 3,0 M (MÉDIA MONTANTE E JUSANTE/UMA COMPOSIÇÃO POR TRECHO),COM ESCAVADEIRA (1,2 M3),LARG. DE 1,5 M A 2,5 M, EM SOLO DE 1A CATEGORIA, LOCAIS COM BAIXO NÍVEL DE INTERFERÊNCIA. AF_02/2021</t>
  </si>
  <si>
    <t>ESCAVAÇÃO MECANIZADA DE VALA COM PROF. ATÉ 1,5 M (MÉDIA MONTANTE E JUSANTE/UMA COMPOSIÇÃO POR TRECHO), ESCAVADEIRA (0,8 M3),LARG. MENOR QUE 1,5 M, EM SOLO DE MOLE, EM LOCAIS COM ALTO NÍVEL DE INTERFERÊNCIA. AF_02/2021</t>
  </si>
  <si>
    <t>ESCAVAÇÃO MECANIZADA DE VALA COM PROF. ATÉ 1,5 M (MÉDIA MONTANTE E JUSANTE/UMA COMPOSIÇÃO POR TRECHO), ESCAVADEIRA (0,8 M3), LARG. DE 1,5 M A 2,5 M, EM SOLO MOLE, EM LOCAIS COM ALTO NÍVEL DE INTERFERÊNCIA. AF_02/2021</t>
  </si>
  <si>
    <t>ESCAVAÇÃO MECANIZADA DE VALA COM PROF. MAIOR QUE 1,5 M ATÉ 3,0 M (MÉDIA MONTANTE E JUSANTE/UMA COMPOSIÇÃO POR TRECHO), ESCAVADEIRA (0,8 M3), LARGURA ATÉ 1,5 M, EM SOLO MOLE, EM LOCAIS COM ALTO NÍVEL DE INTERFERÊNCIA. AF_02/2021</t>
  </si>
  <si>
    <t>ESCAVAÇÃO MECANIZADA DE VALA COM PROF. MAIOR QUE 3,0 M ATÉ 4,5 M (MÉDIA MONTANTE E JUSANTE/UMA COMPOSIÇÃO POR TRECHO), ESCAVADEIRA (0,8 M3), LARG. MENOR QUE 1,5 M, EM SOLO  MOLE, EM LOCAIS COM ALTO NÍVEL DE INTERFERÊNCIA. AF_02/2021</t>
  </si>
  <si>
    <t>12,02</t>
  </si>
  <si>
    <t>ESCAVAÇÃO MECANIZADA DE VALA COM PROF. MAIOR QUE 4,5 M ATÉ 6,0 M (MÉDIA MONTANTE E JUSANTE/UMA COMPOSIÇÃO POR TRECHO), ESCAVADEIRA (0,8 M3),LARG. MENOR QUE 1,5 M, EM SOLO DE MOLE, EM LOCAIS COM ALTO NÍVEL DE INTERFERÊNCIA. AF_02/2021</t>
  </si>
  <si>
    <t>ESCAVAÇÃO MECANIZADA DE VALA COM PROF. MAIOR QUE 1,5 M ATÉ 3,0 M (MÉDIA MONTANTE E JUSANTE/UMA COMPOSIÇÃO POR TRECHO),COM ESCAVADEIRA (1,2 M3),LARG. DE 1,5 M A 2,5 M, EM SOLO MOLE, EM LOCAIS COM ALTO NÍVEL DE INTERFERÊNCIA. AF_02/2021</t>
  </si>
  <si>
    <t>ESCAVAÇÃO MECANIZADA DE VALA COM PROF. DE 3,0 M ATÉ 4,5 M (MÉDIA MONTANTE E JUSANTE/UMA COMPOSIÇÃO POR TRECHO), ESCAVADEIRA (1,2 M3), LARG. DE 1,5 M A 2,5 M, EM SOLO MOLE, EM LOCAIS COM ALTO NÍVEL DE INTERFERÊNCIA. AF_02/2021</t>
  </si>
  <si>
    <t>ESCAVAÇÃO MECANIZADA DE VALA COM PROF. MAIOR QUE 4,5 M ATÉ 6,0 M (MÉDIA MONTANTE E JUSANTE/UMA COMPOSIÇÃO POR TRECHO), ESCAVADEIRA (1,2 M3), LARG. DE 1,5 M A 2,5 M, EM SOLO MOLE, EM LOCAIS COM ALTO NÍVEL DE INTERFERÊNCIA. AF_02/2021</t>
  </si>
  <si>
    <t>ESCAVAÇÃO MECANIZADA DE VALA COM PROF. ATÉ 1,5 M (MÉDIA MONTANTE E JUSANTE/UMA COMPOSIÇÃO POR TRECHO), ESCAVADEIRA (0,8 M3),LARG. MENOR QUE 1,5 M, EM SOLO MOLE, LOCAIS COM BAIXO NÍVEL DE INTERFERÊNCIA. AF_02/2021</t>
  </si>
  <si>
    <t>ESCAVAÇÃO MECANIZADA DE VALA COM PROF. ATÉ 1,5 M (MÉDIA MONTANTE E JUSANTE/UMA COMPOSIÇÃO POR TRECHO), ESCAVADEIRA (0,8 M3), LARG. DE 1,5 M A 2,5 M, EM SOLO MOLE, LOCAIS COM BAIXO NÍVEL DE INTERFERÊNCIA. AF_02/2021</t>
  </si>
  <si>
    <t>7,24</t>
  </si>
  <si>
    <t>ESCAVAÇÃO MECANIZADA DE VALA COM PROF. MAIOR QUE 1,5 M E ATÉ 3,0 M (MÉDIA MONTANTE E JUSANTE/UMA COMPOSIÇÃO POR TRECHO), ESCAVADEIRA (0,8 M3), LARG. MENOR QUE 1,5 M, EM SOLO MOLE, LOCAIS COM BAIXO NÍVEL DE INTERFERÊNCIA. AF_02/2021</t>
  </si>
  <si>
    <t>ESCAVAÇÃO MECANIZADA DE VALA COM PROF.MAIOR QUE 3,0 M ATÉ 4,5 M (MÉDIA MONTANTE E JUSANTE/UMA COMPOSIÇÃO POR TRECHO), ESCAVADEIRA (0,8 M3), LARG. MENOR QUE 1,5 M, EM SOLO MOLE, LOCAIS COM BAIXO NÍVEL DE INTERFERÊNCIA. AF_02/2021</t>
  </si>
  <si>
    <t>ESCAVAÇÃO MECANIZADA DE VALA COM PROF. MAIOR QUE 4,5 M ATÉ 6,0 M (MÉDIA MONTANTE E JUSANTE/UMA COMPOSIÇÃO POR TRECHO),COM ESCAVADEIRA (0,8 M3), LARG. MENOR QUE 1,5 M, EM SOLO MOLE, LOCAIS COM BAIXO NÍVEL DE INTERFERÊNCIA. AF_02/2021</t>
  </si>
  <si>
    <t>6,45</t>
  </si>
  <si>
    <t>ESCAVAÇÃO MECANIZADA DE VALA COM PROF. MAIOR QUE 1,5 M ATÉ 3,0 M (MÉDIA MONTANTE E JUSANTE/UMA COMPOSIÇÃO POR TRECHO),COM ESCAVADEIRA (1,2 M3), LARG. DE 1,5 M A 2,5 M, EM SOLO MOLE, LOCAIS COM BAIXO NÍVEL DE INTERFERÊNCIA. AF_02/2021</t>
  </si>
  <si>
    <t>ESCAVAÇÃO MECANIZADA DE VALA COM PROF. MAIOR QUE 3,0 M ATÉ 4,5 M (MÉDIA MONTANTE E JUSANTE/UMA COMPOSIÇÃO POR TRECHO), ESCAVADEIRA (1,2 M3), LARG. DE 1,5 M A 2,5 M, EM SOLO MOLE, LOCAIS COM BAIXO NÍVEL DE INTERFERÊNCIA. AF_02/2021</t>
  </si>
  <si>
    <t>ESCAVAÇÃO MECANIZADA DE VALA COM PROF. MAIOR QUE 4,5 M ATÉ 6,0 M (MÉDIA MONTANTE E JUSANTE/UMA COMPOSIÇÃO POR TRECHO), ESCAVADEIRA (1,2 M3), LARG. DE 1,5 M A 2,5 M, EM SOLO MOLE, LOCAIS COM BAIXO NÍVEL DE INTERFERÊNCIA. AF_02/2021</t>
  </si>
  <si>
    <t>ESCAVAÇÃO MECANIZADA DE VALA COM PROF. ATÉ 1,5 M (MÉDIA MONTANTE E JUSANTE/UMA COMPOSIÇÃO POR TRECHO), RETROESCAV. (0,26 M3), LARG. MENOR QUE 0,8 M, EM SOLO MOLE, EM LOCAIS COM ALTO NÍVEL DE INTERFERÊNCIA. AF_02/2021</t>
  </si>
  <si>
    <t>ESCAVAÇÃO MECANIZADA DE VALA COM PROF. ATÉ 1,5 M (MÉDIA MONTANTE E JUSANTE/UMA COMPOSIÇÃO POR TRECHO), RETROESCAV. (0,26 M3), LARG. DE 0,8 M A 1,5 M, EM SOLO MOLE, EM LOCAIS COM ALTO NÍVEL DE INTERFERÊNCIA. AF_02/2021</t>
  </si>
  <si>
    <t>ESCAVAÇÃO MECANIZADA DE VALA COM PROF. MAIOR QUE 1,5 M ATÉ 3,0 M (MÉDIA MONTANTE E JUSANTE/UMA COMPOSIÇÃO POR TRECHO), RETROESCAV. (0,26 M3), LARG. MENOR QUE 0,8 M, EM SOLO MOLE, EM LOCAIS COM ALTO NÍVEL DE INTERFERÊNCIA. AF_02/2021</t>
  </si>
  <si>
    <t>ESCAVAÇÃO MECANIZADA DE VALA COM PROF. MAIOR QUE 1,5 M ATÉ 3,0 M (MÉDIA MONTANTE E JUSANTE/UMA COMPOSIÇÃO POR TRECHO), RETROESCAV. (0,26 M3), LARG. DE 0,8 M A 1,5 M, EM SOLO MOLE, EM LOCAIS COM ALTO NÍVEL DE INTERFERÊNCIA. AF_02/2021</t>
  </si>
  <si>
    <t>ESCAVAÇÃO MECANIZADA DE VALA COM PROF. ATÉ 1,5 M (MÉDIA MONTANTE E JUSANTE/UMA COMPOSIÇÃO POR TRECHO), RETROESCAV. (0,26 M3), LARG. MENOR  QUE 0,8 M, EM SOLO MOLE, LOCAIS COM BAIXO NÍVEL DE NTERFERÊNCIA.  AF_02/2021</t>
  </si>
  <si>
    <t>ESCAVAÇÃO MECANIZADA DE VALA COM PROF. ATÉ 1,5 M (MÉDIA MONTANTE E JUSANTE/UMA COMPOSIÇÃO POR TRECHO), RETROESCAV. (0,26 M3), LARG. DE 0,8 M A 1,5 M, EM SOLO MOLE, LOCAIS COM BAIXO NÍVEL DE INTERFERÊNCIA. AF_02/2021</t>
  </si>
  <si>
    <t>8,59</t>
  </si>
  <si>
    <t>ESCAVAÇÃO MECANIZADA DE VALA COM PROF. MAIOR QUE 1,5 M ATÉ 3,0 M (MÉDIA MONTANTE E JUSANTE/UMA COMPOSIÇÃO POR TRECHO), RETROESCAV. (0,26 M3 ),LARG. MENOR QUE 0,8 M, EM SOLO MOLE, LOCAIS COM BAIXO NÍVEL DE INTERFERÊNCIA. AF_02/2021</t>
  </si>
  <si>
    <t>8,48</t>
  </si>
  <si>
    <t>ESCAVAÇÃO MECANIZADA DE VALA COM PROF. MAIOR QUE 1,5 M ATÉ 3,0 M (MÉDIA MONTANTE E JUSANTE/UMA COMPOSIÇÃO POR TRECHO), RETROESCAV. (0,26 M3), LARG. DE 0,8 M A 1,5 M, EM SOLO MOLE, LOCAIS COM BAIXO NÍVEL DE INTERFERÊNCIA. AF_02/2021</t>
  </si>
  <si>
    <t>ESCAVAÇÃO MECANIZADA DE VALA COM PROF. ATÉ 1,5 M (MÉDIA MONTANTE E JUSANTE/UMA COMPOSIÇÃO POR TRECHO), ESCAVADEIRA (0,8 M3),LARG. ATÉ 1,5 M, EM SOLO DE 2A CATEGORIA, EM LOCAIS COM ALTO NÍVEL DE INTERFERÊNCIA.  AF_02/2021</t>
  </si>
  <si>
    <t>ESCAVAÇÃO MECANIZADA DE VALA COM PROF. ATÉ 1,5 M (MÉDIA MONTANTE E JUSANTE/UMA COMPOSIÇÃO POR TRECHO), ESCAVADEIRA (0,8 M3), LARG. DE 1,5 M A 2,5 M, EM SOLO DE 2A CATEGORIA, EM LOCAIS COM ALTO NÍVEL DE INTERFERÊNCIA. AF_02/2021</t>
  </si>
  <si>
    <t>ESCAVAÇÃO MECANIZADA DE VALA COM PROF. MAIOR QUE 1,5 M ATÉ 3,0 M (MÉDIA MONTANTE E JUSANTE/UMA COMPOSIÇÃO POR TRECHO), ESCAVADEIRA (0,8 M3), LARG. ATÉ 1,5 M, EM SOLO DE 2A CATEGORIA, EM LOCAIS COM ALTO NÍVEL DE INTERFERÊNCIA. AF_02/2021</t>
  </si>
  <si>
    <t>ESCAVAÇÃO MECANIZADA DE VALA COM PROF. MAIOR QUE 3,0 M ATÉ 4,5 M (MÉDIA MONTANTE E JUSANTE/UMA COMPOSIÇÃO POR TRECHO), ESCAVADEIRA (0,8 M3), LARG. MENOR QUE 1,5 M, EM SOLO DE 2A CATEGORIA, EM LOCAIS COM ALTO NÍVEL DE INTERFERÊNCIA. AF_02/2021</t>
  </si>
  <si>
    <t>ESCAVAÇÃO MECANIZADA DE VALA COM PROF.MAIOR QUE 4,5 M ATÉ 6,0 M (MÉDIA MONTANTE E JUSANTE/UMA COMPOSIÇÃO POR TRECHO),COM ESCAVADEIRA (0,8 M3), LARG. MENOR QUE 1,5 M, EM SOLO DE 2A CATEGORIA, EM LOCAIS COM ALTO NÍVEL DE INTERFERÊNCIA. AF_02/2021</t>
  </si>
  <si>
    <t>ESCAVAÇÃO MECANIZADA DE VALA COM PROF. MAIOR QUE 1,5 M ATÉ 3,0 M (MÉDIA MONTANTE E JUSANTE/UMA COMPOSIÇÃO POR TRECHO),COM ESCAVADEIRA (1,2 M3),LARG. DE 1,5 M A 2,5 M, EM SOLO DE 2A CATEGORIA, EM LOCAIS COM ALTO NÍVEL DE INTERFERÊNCIA. AF_02/2021</t>
  </si>
  <si>
    <t>ESCAVAÇÃO MECANIZADA DE VALA COM PROF. DE 3,0 M ATÉ 4,5 M (MÉDIA MONTANTE E JUSANTE/UMA COMPOSIÇÃO POR TRECHO), ESCAVADEIRA (1,2 M3), LARG. DE 1,5 M A 2,5 M, EM SOLO DE 2A CATEGORIA, EM LOCAIS COM ALTO NÍVEL DE INTERFERÊNCIA. AF_02/2021</t>
  </si>
  <si>
    <t>ESCAVAÇÃO MECANIZADA DE VALA COM PROF. MAIOR QUE 4,5 M ATÉ 6,0 M (MÉDIA MONTANTE E JUSANTE/UMA COMPOSIÇÃO POR TRECHO), ESCAVADEIRA (1,2 M3), LARG. DE 1,5 M A 2,5 M, EM SOLO DE 2A CATEGORIA, EM LOCAIS COM ALTO NÍVEL DE INTERFERÊNCIA. AF_02/2021</t>
  </si>
  <si>
    <t>ESCAVAÇÃO MECANIZADA DE VALA COM PROF. ATÉ 1,5 M (MÉDIA MONTANTE E JUSANTE/UMA COMPOSIÇÃO POR TRECHO),COM ESCAVADEIRA (0,8 M3), LARG. MENOR QUE 1,5 M, EM SOLO DE 2A CATEGORIA, LOCAIS COM BAIXO NÍVEL DE INTERFERÊNCIA. AF_02/2021</t>
  </si>
  <si>
    <t>ESCAVAÇÃO MECANIZADA DE VALA COM PROF. ATÉ 1,5 M (MÉDIA MONTANTE E JUSANTE/UMA COMPOSIÇÃO POR TRECHO), ESCAVADEIRA (0,8 M3), LARG. DE 1,5 M A 2,5 M, EM SOLO DE 2A CATEGORIA, LOCAIS COM BAIXO NÍVEL DE INTERFERÊNCIA. AF_02/2021</t>
  </si>
  <si>
    <t>ESCAVAÇÃO MECANIZADA DE VALA COM PROF. MAIOR QUE 1,5 M E ATÉ 3,0 M (MÉDIA MONTANTE E JUSANTE/UMA COMPOSIÇÃO POR TRECHO), ESCAVADEIRA (0,8 M3), LARG. MENOR QUE 1,5 M, EM SOLO DE 2A CATEGORIA, LOCAIS COM BAIXO NÍVEL DE INTERFERÊNCIA. AF_02/2021</t>
  </si>
  <si>
    <t>ESCAVAÇÃO MECANIZADA DE VALA COM PROF.MAIOR QUE 3,0 M ATÉ 4,5 M (MÉDIA MONTANTE E JUSANTE/UMA COMPOSIÇÃO POR TRECHO), ESCAVADEIRA (0,8 M3), LARG. MENOR QUE 1,5 M, EM SOLO DE 2A CATEGORIA, LOCAIS COM BAIXO NÍVEL DE INTERFERÊNCIA. AF_02/2021</t>
  </si>
  <si>
    <t>7,46</t>
  </si>
  <si>
    <t>ESCAVAÇÃO MECANIZADA DE VALA COM PROF.MAIOR QUE 4,5 M ATÉ 6,0 M (MÉDIA MONTANTE E JUSANTE/UMA COMPOSIÇÃO POR TRECHO),COM ESCAVADEIRA (0,8 M3), LARG. MENOR QUE 1,5 M, EM SOLO DE 2A CATEGORIA, EM LOCAIS COM BAIXO NÍVEL DE INTERFERÊNCIA. AF_02/2021</t>
  </si>
  <si>
    <t>ESCAVAÇÃO MECANIZADA DE VALA COM PROF. MAIOR QUE 1,5 M ATÉ 3,0 M (MÉDIA MONTANTE E JUSANTE/UMA COMPOSIÇÃO POR TRECHO),COM ESCAVADEIRA (1,2 M3),LARG. DE 1,5 M A 2,5 M, EM SOLO DE 2A CATEGORIA, LOCAIS COM BAIXO NÍVEL DE INTERFERÊNCIA. AF_02/2021</t>
  </si>
  <si>
    <t>ESCAVAÇÃO MECANIZADA DE VALA COM PROF. MAIOR QUE 3,0 M ATÉ 4,5 M (MÉDIA MONTANTE E JUSANTE/UMA COMPOSIÇÃO POR TRECHO), ESCAVADEIRA (1,2 M3), LARG. DE 1,5 M A 2,5 M, EM SOLO DE 2A CATEGORIA, LOCAIS COM BAIXO NÍVEL DE INTERFERÊNCIA. AF_02/2021</t>
  </si>
  <si>
    <t>ESCAVAÇÃO MECANIZADA DE VALA COM PROF. MAIOR QUE 4,5 M ATÉ 6,0 M (MÉDIA MONTANTE E JUSANTE/UMA COMPOSIÇÃO POR TRECHO), ESCAVADEIRA (1,2 M3), LARG. DE 1,5 M A 2,5 M, EM SOLO DE 2A CATEGORIA, LOCAIS COM BAIXO NÍVEL DE INTERFERÊNCIA. AF_02/2021</t>
  </si>
  <si>
    <t>ESCAVAÇÃO MECANIZADA DE VALA COM PROF. ATÉ 1,5 M (MÉDIA MONTANTE E JUSANTE/UMA COMPOSIÇÃO POR TRECHO), RETROESCAV. (0,26 M3), LARG. MENOR QUE 0,8 M, EM SOLO DE 2A CATEGORIA, EM LOCAIS COM ALTO NÍVEL DE INTERFERÊNCIA. AF_02/2021</t>
  </si>
  <si>
    <t>ESCAVAÇÃO MECANIZADA DE VALA COM PROF. ATÉ 1,5 M (MÉDIA MONTANTE E JUSANTE/UMA COMPOSIÇÃO POR TRECHO), RETROESCAV. (0,26 M3), LARG. DE 0,8 M A 1,5 M, EM SOLO DE 2A CATEGORIA, EM LOCAIS COM ALTO NÍVEL DE INTERFERÊNCIA. AF_02/2021</t>
  </si>
  <si>
    <t>ESCAVAÇÃO MECANIZADA DE VALA COM PROF. MAIOR QUE 1,5 M ATÉ 3,0 M (MÉDIA MONTANTE E JUSANTE/UMA COMPOSIÇÃO POR TRECHO), RETROESCAV. (0,26 M3), LARG. MENOR QUE 0,8 M, EM SOLO DE 2A CATEGORIA, EM LOCAIS COM ALTO NÍVEL DE INTERFERÊNCIA. AF_02/2021</t>
  </si>
  <si>
    <t>ESCAVAÇÃO MECANIZADA DE VALA COM PROF. MAIOR QUE 1,5 M ATÉ 3,0 M (MÉDIA MONTANTE E JUSANTE/UMA COMPOSIÇÃO POR TRECHO), RETROESCAV. (0,26 M3), LARG. DE 0,8 M A 1,5 M, EM SOLO DE 2A CATEGORIA, EM LOCAIS COM ALTO NÍVEL DE INTERFERÊNCIA. AF_02/2021</t>
  </si>
  <si>
    <t>ESCAVAÇÃO MECANIZADA DE VALA COM PROF. ATÉ 1,5 M (MÉDIA MONTANTE E JUSANTE/UMA COMPOSIÇÃO POR TRECHO), RETROESCAV. (0,26 M3), LARGURA MENOR  QUE 0,8 M, EM SOLO DE 2A CATEGORIA, EM LOCAIS COM BAIXO NÍVEL DE NTERFERÊNCIA. AF_02/2021</t>
  </si>
  <si>
    <t>ESCAVAÇÃO MECANIZADA DE VALA COM PROF. ATÉ 1,5 M (MÉDIA MONTANTE E JUSANTE/UMA COMPOSIÇÃO POR TRECHO), RETROESCAV. (0,26 M3 ), LARG. DE 0,8 M A 1,5 M, EM SOLO DE 2A CATEGORIA, EM LOCAIS COM BAIXO NÍVEL DE INTERFERÊNCIA. AF_02/2021</t>
  </si>
  <si>
    <t>ESCAVAÇÃO MECANIZADA DE VALA COM PROF. MAIOR QUE 1,5 M ATÉ 3,0 M (MÉDIA MONTANTE E JUSANTE/UMA COMPOSIÇÃO POR TRECHO), RETROESCAV. (0,26 M3),LARG. MENOR QUE 0,8 M, EM SOLO DE 2A CATEGORIA, EM LOCAIS COM BAIXO NÍVEL DE INTERFERÊNCIA. AF_02/2021</t>
  </si>
  <si>
    <t>ESCAVAÇÃO MECANIZADA DE VALA COM PROF. MAIOR QUE 1,5 M ATÉ 3,0 M (MÉDIA MONTANTE E JUSANTE/UMA COMPOSIÇÃO POR TRECHO), RETROESCAV. (0,26 M3), LARG. DE 0,8 M A 1,5 M, EM SOLO DE 2A CATEGORIA, EM LOCAIS COM BAIXO NÍVEL DE INTERFERÊNCIA. AF_02/2021</t>
  </si>
  <si>
    <t>71,13</t>
  </si>
  <si>
    <t>66,44</t>
  </si>
  <si>
    <t>60,53</t>
  </si>
  <si>
    <t>61,86</t>
  </si>
  <si>
    <t>58,34</t>
  </si>
  <si>
    <t>81,78</t>
  </si>
  <si>
    <t>70,59</t>
  </si>
  <si>
    <t>65,64</t>
  </si>
  <si>
    <t>59,24</t>
  </si>
  <si>
    <t>70,10</t>
  </si>
  <si>
    <t>64,19</t>
  </si>
  <si>
    <t>65,52</t>
  </si>
  <si>
    <t>62,00</t>
  </si>
  <si>
    <t>63,57</t>
  </si>
  <si>
    <t>60,90</t>
  </si>
  <si>
    <t>85,44</t>
  </si>
  <si>
    <t>74,25</t>
  </si>
  <si>
    <t>62,90</t>
  </si>
  <si>
    <t>90,89</t>
  </si>
  <si>
    <t>9,02</t>
  </si>
  <si>
    <t>11,43</t>
  </si>
  <si>
    <t>19,08</t>
  </si>
  <si>
    <t>14,50</t>
  </si>
  <si>
    <t>10,97</t>
  </si>
  <si>
    <t>59,31</t>
  </si>
  <si>
    <t>234,38</t>
  </si>
  <si>
    <t>271,73</t>
  </si>
  <si>
    <t>204,86</t>
  </si>
  <si>
    <t>242,22</t>
  </si>
  <si>
    <t>195,04</t>
  </si>
  <si>
    <t>223,25</t>
  </si>
  <si>
    <t>173,56</t>
  </si>
  <si>
    <t>151,57</t>
  </si>
  <si>
    <t>2,33</t>
  </si>
  <si>
    <t>163,22</t>
  </si>
  <si>
    <t>ALVENARIA DE VEDAÇÃO DE BLOCOS CERÂMICOS FURADOS NA VERTICAL DE 9X19X39 CM (ESPESSURA 9 CM) E ARGAMASSA DE ASSENTAMENTO COM PREPARO EM BETONEIRA. AF_12/2021</t>
  </si>
  <si>
    <t>ALVENARIA DE VEDAÇÃO DE BLOCOS CERÂMICOS FURADOS NA VERTICAL DE 9X19X39 CM (ESPESSURA 9 CM) E ARGAMASSA DE ASSENTAMENTO COM PREPARO MANUAL. AF_12/2021</t>
  </si>
  <si>
    <t>ALVENARIA DE VEDAÇÃO DE BLOCOS CERÂMICOS FURADOS NA VERTICAL DE 14X19X39 CM (ESPESSURA 14 CM) E ARGAMASSA DE ASSENTAMENTO COM PREPARO EM BETONEIRA. AF_12/2021</t>
  </si>
  <si>
    <t>ALVENARIA DE VEDAÇÃO DE BLOCOS CERÂMICOS FURADOS NA VERTICAL DE 14X19X39 CM (ESPESSURA 14 CM) E ARGAMASSA DE ASSENTAMENTO COM PREPARO MANUAL. AF_12/2021</t>
  </si>
  <si>
    <t>93,17</t>
  </si>
  <si>
    <t>ALVENARIA DE VEDAÇÃO DE BLOCOS CERÂMICOS FURADOS NA VERTICAL DE 19X19X39 CM (ESPESSURA 19 CM) E ARGAMASSA DE ASSENTAMENTO COM PREPARO EM BETONEIRA. AF_12/2021</t>
  </si>
  <si>
    <t>110,58</t>
  </si>
  <si>
    <t>ALVENARIA DE VEDAÇÃO DE BLOCOS CERÂMICOS FURADOS NA VERTICAL DE 19X19X39 CM (ESPESSURA 19 CM) E ARGAMASSA DE ASSENTAMENTO COM PREPARO MANUAL. AF_12/2021</t>
  </si>
  <si>
    <t>112,54</t>
  </si>
  <si>
    <t>ALVENARIA DE VEDAÇÃO DE BLOCOS CERÂMICOS FURADOS NA HORIZONTAL DE 9X19X19 CM (ESPESSURA 9 CM) E ARGAMASSA DE ASSENTAMENTO COM PREPARO EM BETONEIRA. AF_12/2021</t>
  </si>
  <si>
    <t>ALVENARIA DE VEDAÇÃO DE BLOCOS CERÂMICOS FURADOS NA HORIZONTAL DE 9X19X19 CM (ESPESSURA 9 CM) E ARGAMASSA DE ASSENTAMENTO COM PREPARO MANUAL. AF_12/2021</t>
  </si>
  <si>
    <t>106,86</t>
  </si>
  <si>
    <t>ALVENARIA DE VEDAÇÃO DE BLOCOS CERÂMICOS FURADOS NA HORIZONTAL DE 11,5X19X19 CM (ESPESSURA 11,5 CM) E ARGAMASSA DE ASSENTAMENTO COM PREPARO EM BETONEIRA. AF_12/2021</t>
  </si>
  <si>
    <t>98,17</t>
  </si>
  <si>
    <t>ALVENARIA DE VEDAÇÃO DE BLOCOS CERÂMICOS FURADOS NA HORIZONTAL DE 11,5X19X19 CM (ESPESSURA 11,5 CM) E ARGAMASSA DE ASSENTAMENTO COM PREPARO MANUAL. AF_12/2021</t>
  </si>
  <si>
    <t>99,56</t>
  </si>
  <si>
    <t>ALVENARIA DE VEDAÇÃO DE BLOCOS CERÂMICOS FURADOS NA HORIZONTAL DE 9X14X19 CM (ESPESSURA 9 CM) E ARGAMASSA DE ASSENTAMENTO COM PREPARO EM BETONEIRA. AF_12/2021</t>
  </si>
  <si>
    <t>138,92</t>
  </si>
  <si>
    <t>ALVENARIA DE VEDAÇÃO DE BLOCOS CERÂMICOS FURADOS NA HORIZONTAL DE 9X14X19 CM (ESPESSURA 9 CM) E ARGAMASSA DE ASSENTAMENTO COM PREPARO MANUAL. AF_12/2021</t>
  </si>
  <si>
    <t>140,41</t>
  </si>
  <si>
    <t>ALVENARIA DE VEDAÇÃO DE BLOCOS CERÂMICOS FURADOS NA HORIZONTAL DE 14X9X19 CM (ESPESSURA 14 CM, BLOCO DEITADO) E ARGAMASSA DE ASSENTAMENTO COM PREPARO EM BETONEIRA. AF_12/2021</t>
  </si>
  <si>
    <t>ALVENARIA DE VEDAÇÃO DE BLOCOS CERÂMICOS FURADOS NA HORIZONTAL DE 14X9X19 CM (ESPESSURA 14 CM, BLOCO DEITADO) E ARGAMASSA DE ASSENTAMENTO COM PREPARO MANUAL. AF_12/2021</t>
  </si>
  <si>
    <t>171,03</t>
  </si>
  <si>
    <t>ALVENARIA DE VEDAÇÃO DE BLOCOS CERÂMICOS FURADOS NA HORIZONTAL DE 9X9X19 CM (ESPESSURA 9 CM) E ARGAMASSA DE ASSENTAMENTO COM PREPARO EM BETONEIRA. AF_12/2021</t>
  </si>
  <si>
    <t>209,19</t>
  </si>
  <si>
    <t>ALVENARIA DE VEDAÇÃO DE BLOCOS CERÂMICOS FURADOS NA HORIZONTAL DE 9X9X19 CM (ESPESSURA 9 CM) E ARGAMASSA DE ASSENTAMENTO COM PREPARO MANUAL. AF_12/2021</t>
  </si>
  <si>
    <t>211,09</t>
  </si>
  <si>
    <t>ALVENARIA DE VEDAÇÃO DE BLOCOS CERÂMICOS FURADOS NA HORIZONTAL DE 9X19X29 CM (ESPESSURA 9 CM) E ARGAMASSA DE ASSENTAMENTO COM PREPARO EM BETONEIRA. AF_12/2021</t>
  </si>
  <si>
    <t>65,79</t>
  </si>
  <si>
    <t>ALVENARIA DE VEDAÇÃO DE BLOCOS CERÂMICOS FURADOS NA HORIZONTAL DE 9X19X29 CM (ESPESSURA 9 CM) E ARGAMASSA DE ASSENTAMENTO COM PREPARO MANUAL. AF_12/2021</t>
  </si>
  <si>
    <t>89,26</t>
  </si>
  <si>
    <t>83,19</t>
  </si>
  <si>
    <t>102,38</t>
  </si>
  <si>
    <t>104,22</t>
  </si>
  <si>
    <t>96,47</t>
  </si>
  <si>
    <t>111,49</t>
  </si>
  <si>
    <t>113,33</t>
  </si>
  <si>
    <t>99,52</t>
  </si>
  <si>
    <t>101,36</t>
  </si>
  <si>
    <t>104,65</t>
  </si>
  <si>
    <t>107,01</t>
  </si>
  <si>
    <t>96,92</t>
  </si>
  <si>
    <t>115,62</t>
  </si>
  <si>
    <t>117,98</t>
  </si>
  <si>
    <t>103,30</t>
  </si>
  <si>
    <t>105,66</t>
  </si>
  <si>
    <t>118,10</t>
  </si>
  <si>
    <t>112,96</t>
  </si>
  <si>
    <t>134,82</t>
  </si>
  <si>
    <t>137,43</t>
  </si>
  <si>
    <t>118,12</t>
  </si>
  <si>
    <t>120,73</t>
  </si>
  <si>
    <t>ALVENARIA DE VEDAÇÃO DE BLOCOS DE GESSO DE 7X50X66CM (ESPESSURA 7CM). AF_05/2020</t>
  </si>
  <si>
    <t>62,75</t>
  </si>
  <si>
    <t>ALVENARIA DE VEDAÇÃO DE BLOCOS DE GESSO DE 10X50X66CM (ESPESSURA 10CM). AF_05/2020</t>
  </si>
  <si>
    <t>81,50</t>
  </si>
  <si>
    <t>ALVENARIA DE VEDAÇÃO DE BLOCOS VAZADOS DE CONCRETO DE 9X19X39 CM (ESPESSURA 9 CM) E ARGAMASSA DE ASSENTAMENTO COM PREPARO EM BETONEIRA. AF_12/2021</t>
  </si>
  <si>
    <t>72,33</t>
  </si>
  <si>
    <t>ALVENARIA DE VEDAÇÃO DE BLOCOS VAZADOS DE CONCRETO DE 9X19X39 CM (ESPESSURA 9 CM) E ARGAMASSA DE ASSENTAMENTO COM PREPARO MANUAL. AF_12/2021</t>
  </si>
  <si>
    <t>73,56</t>
  </si>
  <si>
    <t>ALVENARIA DE VEDAÇÃO DE BLOCOS VAZADOS DE CONCRETO DE 14X19X39 CM (ESPESSURA 14 CM)  E ARGAMASSA DE ASSENTAMENTO COM PREPARO EM BETONEIRA. AF_12/2021</t>
  </si>
  <si>
    <t>ALVENARIA DE VEDAÇÃO DE BLOCOS VAZADOS DE CONCRETO DE 14X19X39 CM (ESPESSURA 14 CM) E ARGAMASSA DE ASSENTAMENTO COM PREPARO MANUAL. AF_12/2021</t>
  </si>
  <si>
    <t>ALVENARIA DE VEDAÇÃO DE BLOCOS VAZADOS DE CONCRETO DE 19X19X39 CM (ESPESSURA 19 CM) E ARGAMASSA DE ASSENTAMENTO COM PREPARO EM BETONEIRA. AF_12/2021</t>
  </si>
  <si>
    <t>113,22</t>
  </si>
  <si>
    <t>ALVENARIA DE VEDAÇÃO DE BLOCOS VAZADOS DE CONCRETO DE 19X19X39 CM (ESPESSURA 19 CM) E ARGAMASSA DE ASSENTAMENTO COM PREPARO MANUAL. AF_12/2021</t>
  </si>
  <si>
    <t>115,04</t>
  </si>
  <si>
    <t>ALVENARIA DE VEDAÇÃO DE BLOCOS  VAZADOS DE CONCRETO APARENTE DE 9X19X39 CM (ESPESSURA 9 CM) E ARGAMASSA DE ASSENTAMENTO COM PREPARO EM BETONEIRA. AF_12/2021</t>
  </si>
  <si>
    <t>82,69</t>
  </si>
  <si>
    <t>ALVENARIA DE VEDAÇÃO DE BLOCOS  VAZADOS DE CONCRETO APARENTE DE 9X19X39 CM (ESPESSURA 9 CM) E ARGAMASSA DE ASSENTAMENTO COM PREPARO MANUAL. AF_12/2021</t>
  </si>
  <si>
    <t>83,92</t>
  </si>
  <si>
    <t>ALVENARIA DE VEDAÇÃO DE BLOCOS  VAZADOS DE CONCRETO APARENTE DE 14X19X39 CM (ESPESSURA 14 CM) E ARGAMASSA DE ASSENTAMENTO COM PREPARO EM BETONEIRA. AF_12/2021</t>
  </si>
  <si>
    <t>109,33</t>
  </si>
  <si>
    <t>ALVENARIA DE VEDAÇÃO DE BLOCOS  VAZADOS DE CONCRETO APARENTE DE 14X19X39 CM (ESPESSURA 14 CM) E ARGAMASSA DE ASSENTAMENTO COM PREPARO MANUAL. AF_12/2021</t>
  </si>
  <si>
    <t>110,77</t>
  </si>
  <si>
    <t>ALVENARIA DE VEDAÇÃO DE BLOCOS  VAZADOS DE CONCRETO APARENTE DE 19X19X39 CM (ESPESSURA 19 CM) E ARGAMASSA DE ASSENTAMENTO COM PREPARO EM BETONEIRA. AF_12/2021</t>
  </si>
  <si>
    <t>131,57</t>
  </si>
  <si>
    <t>ALVENARIA DE VEDAÇÃO DE BLOCOS  VAZADOS DE CONCRETO APARENTE DE 19X19X39 CM (ESPESSURA 19 CM) E ARGAMASSA DE ASSENTAMENTO COM PREPARO MANUAL. AF_12/2021</t>
  </si>
  <si>
    <t>133,39</t>
  </si>
  <si>
    <t>ALVENARIA DE VEDAÇÃO DE BLOCOS  VAZADOS DE CONCRETO DE 14X19X29 CM (ESPESSURA 14 CM) E ARGAMASSA DE ASSENTAMENTO COM PREPARO EM BETONEIRA. AF_12/2021</t>
  </si>
  <si>
    <t>ALVENARIA DE VEDAÇÃO DE BLOCOS  VAZADOS DE CONCRETO DE 14X19X29 CM (ESPESSURA 14 CM) E ARGAMASSA DE ASSENTAMENTO COM PREPARO MANUAL. AF_12/2021</t>
  </si>
  <si>
    <t>82,49</t>
  </si>
  <si>
    <t>78,15</t>
  </si>
  <si>
    <t>96,48</t>
  </si>
  <si>
    <t>81,26</t>
  </si>
  <si>
    <t>107,37</t>
  </si>
  <si>
    <t>100,08</t>
  </si>
  <si>
    <t>98,77</t>
  </si>
  <si>
    <t>94,39</t>
  </si>
  <si>
    <t>117,90</t>
  </si>
  <si>
    <t>113,09</t>
  </si>
  <si>
    <t>106,14</t>
  </si>
  <si>
    <t>98,67</t>
  </si>
  <si>
    <t>125,71</t>
  </si>
  <si>
    <t>117,78</t>
  </si>
  <si>
    <t>100,39</t>
  </si>
  <si>
    <t>96,05</t>
  </si>
  <si>
    <t>118,96</t>
  </si>
  <si>
    <t>114,30</t>
  </si>
  <si>
    <t>110,92</t>
  </si>
  <si>
    <t>101,98</t>
  </si>
  <si>
    <t>121,03</t>
  </si>
  <si>
    <t>112,59</t>
  </si>
  <si>
    <t>135,69</t>
  </si>
  <si>
    <t>131,19</t>
  </si>
  <si>
    <t>129,48</t>
  </si>
  <si>
    <t>120,01</t>
  </si>
  <si>
    <t>148,95</t>
  </si>
  <si>
    <t>139,02</t>
  </si>
  <si>
    <t>82,29</t>
  </si>
  <si>
    <t>99,21</t>
  </si>
  <si>
    <t>210,84</t>
  </si>
  <si>
    <t>751,25</t>
  </si>
  <si>
    <t>761,61</t>
  </si>
  <si>
    <t>100,83</t>
  </si>
  <si>
    <t>115,74</t>
  </si>
  <si>
    <t>138,67</t>
  </si>
  <si>
    <t>167,66</t>
  </si>
  <si>
    <t>128,03</t>
  </si>
  <si>
    <t>143,46</t>
  </si>
  <si>
    <t>165,86</t>
  </si>
  <si>
    <t>195,37</t>
  </si>
  <si>
    <t>171,14</t>
  </si>
  <si>
    <t>193,06</t>
  </si>
  <si>
    <t>223,08</t>
  </si>
  <si>
    <t>70,14</t>
  </si>
  <si>
    <t>84,75</t>
  </si>
  <si>
    <t>481,52</t>
  </si>
  <si>
    <t>874,41</t>
  </si>
  <si>
    <t>688,03</t>
  </si>
  <si>
    <t>913,73</t>
  </si>
  <si>
    <t>841,47</t>
  </si>
  <si>
    <t>292,23</t>
  </si>
  <si>
    <t>350,73</t>
  </si>
  <si>
    <t>146,16</t>
  </si>
  <si>
    <t>206,32</t>
  </si>
  <si>
    <t>304,16</t>
  </si>
  <si>
    <t>1.715,36</t>
  </si>
  <si>
    <t>1.469,73</t>
  </si>
  <si>
    <t>1.861,81</t>
  </si>
  <si>
    <t>1.616,18</t>
  </si>
  <si>
    <t>88,82</t>
  </si>
  <si>
    <t>69,70</t>
  </si>
  <si>
    <t>74,13</t>
  </si>
  <si>
    <t>45,63</t>
  </si>
  <si>
    <t>143,50</t>
  </si>
  <si>
    <t>171,44</t>
  </si>
  <si>
    <t>197,45</t>
  </si>
  <si>
    <t>222,76</t>
  </si>
  <si>
    <t>247,74</t>
  </si>
  <si>
    <t>205,05</t>
  </si>
  <si>
    <t>194,80</t>
  </si>
  <si>
    <t>RECOMPOSIÇÃO DE BASE E OU SUB-BASE PARA REMENDO PROFUNDO DE SOLO BRITA (40/60) COM CIMENTO (TEOR DE 4%) - INCLUSO RETIRADA E COLOCAÇÃO DO MATERIAL. AF_12/2020</t>
  </si>
  <si>
    <t>256,54</t>
  </si>
  <si>
    <t>RECOMPOSIÇÃO DE BASE E OU SUB-BASE PARA REMENDO PROFUNDO DE SOLO BRITA (40/60) COM CIMENTO (TEOR DE 6%) - INCLUSO RETIRADA E COLOCAÇÃO DO MATERIAL. AF_12/2020</t>
  </si>
  <si>
    <t>RECOMPOSIÇÃO DE BASE E OU SUB-BASE PARA REMENDO PROFUNDO DE SOLO BRITA (40/60) COM CIMENTO (TEOR DE 8%) - INCLUSO RETIRADA E COLOCAÇÃO DO MATERIAL. AF_12/2020</t>
  </si>
  <si>
    <t>304,37</t>
  </si>
  <si>
    <t>246,70</t>
  </si>
  <si>
    <t>270,98</t>
  </si>
  <si>
    <t>294,93</t>
  </si>
  <si>
    <t>264,04</t>
  </si>
  <si>
    <t>27,40</t>
  </si>
  <si>
    <t>106,65</t>
  </si>
  <si>
    <t>180,06</t>
  </si>
  <si>
    <t>88,95</t>
  </si>
  <si>
    <t>78,70</t>
  </si>
  <si>
    <t>RECOMPOSIÇÃO DE BASE E OU SUB-BASE PARA FECHAMENTO DE VALAS DE SOLO BRITA (40/60) COM CIMENTO (TEOR DE 4%) - INCLUSO RETIRADA E COLOCAÇÃO DO MATERIAL. AF_12/2020</t>
  </si>
  <si>
    <t>140,44</t>
  </si>
  <si>
    <t>RECOMPOSIÇÃO DE BASE E OU SUB-BASE PARA FECHAMENTO DE VALAS DE SOLO BRITA (40/60) COM CIMENTO (TEOR DE 6%) - INCLUSO RETIRADA E COLOCAÇÃO DO MATERIAL. AF_12/2020</t>
  </si>
  <si>
    <t>164,52</t>
  </si>
  <si>
    <t>RECOMPOSIÇÃO DE BASE E OU SUB-BASE PARA FECHAMENTO DE VALAS DE SOLO BRITA (40/60) COM CIMENTO (TEOR DE 8%) - INCLUSO RETIRADA E COLOCAÇÃO DO MATERIAL. AF_12/2020</t>
  </si>
  <si>
    <t>188,27</t>
  </si>
  <si>
    <t>130,60</t>
  </si>
  <si>
    <t>154,88</t>
  </si>
  <si>
    <t>178,83</t>
  </si>
  <si>
    <t>147,94</t>
  </si>
  <si>
    <t>155,77</t>
  </si>
  <si>
    <t>77,15</t>
  </si>
  <si>
    <t>156,04</t>
  </si>
  <si>
    <t>29,18</t>
  </si>
  <si>
    <t>39,60</t>
  </si>
  <si>
    <t>36,48</t>
  </si>
  <si>
    <t>41,71</t>
  </si>
  <si>
    <t>1.819,88</t>
  </si>
  <si>
    <t>1.966,33</t>
  </si>
  <si>
    <t>4,40</t>
  </si>
  <si>
    <t>61,53</t>
  </si>
  <si>
    <t>12,77</t>
  </si>
  <si>
    <t>70,07</t>
  </si>
  <si>
    <t>96,20</t>
  </si>
  <si>
    <t>121,18</t>
  </si>
  <si>
    <t>134,73</t>
  </si>
  <si>
    <t>185,21</t>
  </si>
  <si>
    <t>251,83</t>
  </si>
  <si>
    <t>92,82</t>
  </si>
  <si>
    <t>122,40</t>
  </si>
  <si>
    <t>85,87</t>
  </si>
  <si>
    <t>75,65</t>
  </si>
  <si>
    <t>137,36</t>
  </si>
  <si>
    <t>185,19</t>
  </si>
  <si>
    <t>154,24</t>
  </si>
  <si>
    <t>175,79</t>
  </si>
  <si>
    <t>81,68</t>
  </si>
  <si>
    <t>30,30</t>
  </si>
  <si>
    <t>46,38</t>
  </si>
  <si>
    <t>126,64</t>
  </si>
  <si>
    <t>77,97</t>
  </si>
  <si>
    <t>95,69</t>
  </si>
  <si>
    <t>62,51</t>
  </si>
  <si>
    <t>80,66</t>
  </si>
  <si>
    <t>97,03</t>
  </si>
  <si>
    <t>98,84</t>
  </si>
  <si>
    <t>80,93</t>
  </si>
  <si>
    <t>64,70</t>
  </si>
  <si>
    <t>82,87</t>
  </si>
  <si>
    <t>84,52</t>
  </si>
  <si>
    <t>101,02</t>
  </si>
  <si>
    <t>86,61</t>
  </si>
  <si>
    <t>70,19</t>
  </si>
  <si>
    <t>88,56</t>
  </si>
  <si>
    <t>EXECUÇÃO DE PAVIMENTO DE CONCRETO SIMPLES (PCS), FCK = 40 MPA, ESPESSURA DE 15,0 CM. AF_04/2022</t>
  </si>
  <si>
    <t>110,75</t>
  </si>
  <si>
    <t>EXECUÇÃO DE PAVIMENTO DE CONCRETO SIMPLES (PCS), FCK = 40 MPA, ESPESSURA DE 17,5 CM. AF_04/2022</t>
  </si>
  <si>
    <t>123,86</t>
  </si>
  <si>
    <t>EXECUÇÃO DE PAVIMENTO DE CONCRETO SIMPLES (PCS), FCK = 40 MPA, ESPESSURA DE 20,0 CM. AF_04/2022</t>
  </si>
  <si>
    <t>136,00</t>
  </si>
  <si>
    <t>EXECUÇÃO DE PAVIMENTO DE CONCRETO SIMPLES (PCS), FCK = 40 MPA, ESPESSURA DE 22,5 CM. AF_04/2022</t>
  </si>
  <si>
    <t>156,38</t>
  </si>
  <si>
    <t>EXECUÇÃO DE PAVIMENTO DE CONCRETO SIMPLES (PCS), FCK = 40 MPA, ESPESSURA DE 25,0 CM. AF_04/2022</t>
  </si>
  <si>
    <t>181,34</t>
  </si>
  <si>
    <t>EXECUÇÃO DE PAVIMENTO DE CONCRETO SIMPLES (PCS), FCK = 40 MPA, ESPESSURA DE 27,5 CM. AF_04/2022</t>
  </si>
  <si>
    <t>201,15</t>
  </si>
  <si>
    <t>EXECUÇÃO DE PAVIMENTO DE CONCRETO ARMADO (PCA), FCK = 30 MPA, ESPESSURA DE 15,0 CM. AF_04/2022</t>
  </si>
  <si>
    <t>276,99</t>
  </si>
  <si>
    <t>EXECUÇÃO DE PAVIMENTO DE CONCRETO ARMADO (PCA), FCK = 30 MPA, ESPESSURA DE 17,5 CM. AF_04/2022</t>
  </si>
  <si>
    <t>226,71</t>
  </si>
  <si>
    <t>APLICAÇÃO DE LONA PLÁSTICA PARA EXECUÇÃO DE PAVIMENTOS DE CONCRETO. AF_04/2022</t>
  </si>
  <si>
    <t>2,83</t>
  </si>
  <si>
    <t>EXECUÇÃO DE JUNTAS DE CONTRAÇÃO PARA PAVIMENTOS DE CONCRETO. AF_04/2022</t>
  </si>
  <si>
    <t>APLICAÇÃO DE GRAXA EM BARRAS DE TRANSFERÊNCIA PARA EXECUÇÃO DE PAVIMENTO DE CONCRETO. AF_04/2022</t>
  </si>
  <si>
    <t>BARRAS DE TRANSFERÊNCIA, AÇO CA-25 DE 16,0 MM, PARA EXECUÇÃO DE PAVIMENTO DE CONCRETO  FORNECIMENTO E INSTALAÇÃO. AF_04/2022</t>
  </si>
  <si>
    <t>28,45</t>
  </si>
  <si>
    <t>BARRAS DE TRANSFERÊNCIA, AÇO CA-25 DE 20,0 MM, PARA EXECUÇÃO DE PAVIMENTO DE CONCRETO  FORNECIMENTO E INSTALAÇÃO. AF_04/2022</t>
  </si>
  <si>
    <t>BARRAS DE TRANSFERÊNCIA, AÇO CA-25 DE 25,0 MM, PARA EXECUÇÃO DE PAVIMENTO DE CONCRETO  FORNECIMENTO E INSTALAÇÃO. AF_04/2022</t>
  </si>
  <si>
    <t>21,23</t>
  </si>
  <si>
    <t>BARRAS DE TRANSFERÊNCIA, AÇO CA-25 DE 32,0 MM, PARA EXECUÇÃO DE PAVIMENTO DE CONCRETO  FORNECIMENTO E INSTALAÇÃO. AF_04/2022</t>
  </si>
  <si>
    <t>19,36</t>
  </si>
  <si>
    <t>BARRAS DE LIGAÇÃO, AÇO CA-50 DE 10 MM, PARA EXECUÇÃO DE PAVIMENTO DE CONCRETO  FORNECIMENTO E INSTALAÇÃO. AF_04/2022</t>
  </si>
  <si>
    <t>11,89</t>
  </si>
  <si>
    <t>26,89</t>
  </si>
  <si>
    <t>128,73</t>
  </si>
  <si>
    <t>186,88</t>
  </si>
  <si>
    <t>142,33</t>
  </si>
  <si>
    <t>114,57</t>
  </si>
  <si>
    <t>65,60</t>
  </si>
  <si>
    <t>EXECUÇÃO DE PAVIMENTO DE CONCRETO SIMPLES (PCS), FCK = 35 MPA, ESPESSURA DE 15,0 CM. AF_04/2022</t>
  </si>
  <si>
    <t>108,19</t>
  </si>
  <si>
    <t>EXECUÇÃO DE PAVIMENTO DE CONCRETO SIMPLES (PCS), FCK = 35 MPA, ESPESSURA DE 16,0 CM. AF_04/2022</t>
  </si>
  <si>
    <t>113,78</t>
  </si>
  <si>
    <t>EXECUÇÃO DE PAVIMENTO DE CONCRETO SIMPLES (PCS), FCK = 40 MPA, ESPESSURA DE 16,0 CM. AF_04/2022</t>
  </si>
  <si>
    <t>138,12</t>
  </si>
  <si>
    <t>EXECUÇÃO DE PAVIMENTO DE CONCRETO SIMPLES (PCS), FCK = 35 MPA, ESPESSURA DE 17,5 CM. AF_04/2022</t>
  </si>
  <si>
    <t>118,17</t>
  </si>
  <si>
    <t>EXECUÇÃO PAVIMENTO DE CONCRETO SIMPLES (PCS), FCK = 35 MPA, ESPESSURA DE 20,0 CM. AF_04/2022</t>
  </si>
  <si>
    <t>132,59</t>
  </si>
  <si>
    <t>EXECUÇÃO PAVIMENTO DE CONCRETO SIMPLES (PCS), FCK = 35 MPA, ESPESSURA DE 22,5 CM. AF_04/2022</t>
  </si>
  <si>
    <t>152,54</t>
  </si>
  <si>
    <t>EXECUÇÃO DE PAVIMENTO DE CONCRETO SIMPLES (PCS), FCK = 35 MPA, ESPESSURA DE 25,0 CM. AF_04/2022</t>
  </si>
  <si>
    <t>EXECUÇÃO PAVIMENTO DE CONCRETO SIMPLES (PCS), FCK = 35 MPA, ESPESSURA DE 27,5 CM. AF_04/2022</t>
  </si>
  <si>
    <t>EXECUÇÃO DE PISO INDUSTRIAL DE CONCRETO ARMADO, FCK = 20 MPA, ESPESSURA DE 12,0 CM. AF_04/2022</t>
  </si>
  <si>
    <t>117,61</t>
  </si>
  <si>
    <t>EXECUÇÃO DE PISO INDUSTRIAL DE CONCRETO ARMADO, FCK = 20 MPA, ESPESSURA DE 14,0 CM. AF_04/2022</t>
  </si>
  <si>
    <t>137,46</t>
  </si>
  <si>
    <t>EXECUÇÃO DE PISO INDUSTRIAL DE CONCRETO ARMADO, FCK = 20 MPA, ESPESSURA DE 15,0 CM. AF_04/2022</t>
  </si>
  <si>
    <t>151,39</t>
  </si>
  <si>
    <t>EXECUÇÃO DE PISO INDUSTRIAL DE CONCRETO ARMADO, FCK = 20 MPA, ESPESSURA DE 18,0 CM. AF_04/2022</t>
  </si>
  <si>
    <t>EXECUÇÃO DE PISO INDUSTRIAL DE CONCRETO ARMADO, FCK = 20 MPA, ESPESSURA DE 20,0 CM. AF_04/2022</t>
  </si>
  <si>
    <t>200,21</t>
  </si>
  <si>
    <t>EXECUÇÃO DE PISO INDUSTRIAL DE CONCRETO ARMADO, FCK = 20 MPA, ESPESSURA DE 22,0 CM. AF_04/2022</t>
  </si>
  <si>
    <t>209,10</t>
  </si>
  <si>
    <t>FORNECIMENTO E INSTALAÇÃO DE SUPORTE DE MADEIRA  PARA PLACAS DE SINALIZAÇÃO, EM SOLO, COM H= DE 2,5 M E SEÇÃO DE 7,5 X 7,5 CM. AF_03/2022</t>
  </si>
  <si>
    <t>111,48</t>
  </si>
  <si>
    <t>FORNECIMENTO E INSTALAÇÃO DE SUPORTE DE MADEIRA PARA PLACAS DE SINALIZAÇÃO, EM SOLO, COM H= DE 2,0 M E SEÇÃO DE 7,5 X 7,5 CM. AF_03/2022</t>
  </si>
  <si>
    <t>99,80</t>
  </si>
  <si>
    <t>FORNECIMENTO E INSTALAÇÃO DE SUPORTE DE MADEIRA PARA PLACAS DE SINALIZAÇÃO EM CONCRETO, COM H= DE 2,5 M E SEÇÃO DE 7,5 X 7,5 CM. AF_03/2022</t>
  </si>
  <si>
    <t>143,30</t>
  </si>
  <si>
    <t>FORNECIMENTO E INSTALAÇÃO DE SUPORTE DE MADEIRA PARA PLACAS DE SINALIZAÇÃO, EM BASE DE CONCRETO, COM H= DE 2,0 M E SEÇÃO DE 7,5 X 7,5 CM. AF_03/2022</t>
  </si>
  <si>
    <t>1.532,79</t>
  </si>
  <si>
    <t>1.324,11</t>
  </si>
  <si>
    <t>120,54</t>
  </si>
  <si>
    <t>169,14</t>
  </si>
  <si>
    <t>237,64</t>
  </si>
  <si>
    <t>1.133,19</t>
  </si>
  <si>
    <t>1.079,47</t>
  </si>
  <si>
    <t>532,27</t>
  </si>
  <si>
    <t>576,96</t>
  </si>
  <si>
    <t>464,40</t>
  </si>
  <si>
    <t>509,09</t>
  </si>
  <si>
    <t>470,71</t>
  </si>
  <si>
    <t>515,40</t>
  </si>
  <si>
    <t>417,80</t>
  </si>
  <si>
    <t>430,91</t>
  </si>
  <si>
    <t>3,47</t>
  </si>
  <si>
    <t>2,61</t>
  </si>
  <si>
    <t>5,20</t>
  </si>
  <si>
    <t>23,21</t>
  </si>
  <si>
    <t>12,73</t>
  </si>
  <si>
    <t>17,26</t>
  </si>
  <si>
    <t>24,17</t>
  </si>
  <si>
    <t>45,19</t>
  </si>
  <si>
    <t>49,68</t>
  </si>
  <si>
    <t>33,35</t>
  </si>
  <si>
    <t>2,29</t>
  </si>
  <si>
    <t>APLICAÇÃO MASSA ACRÍLICA PARA MADEIRA, PARA PINTURA COM TINTA DE ACABAMENTO (PIGMENTADA). AF_01/2021</t>
  </si>
  <si>
    <t>56,84</t>
  </si>
  <si>
    <t>9,75</t>
  </si>
  <si>
    <t>30,99</t>
  </si>
  <si>
    <t>31,73</t>
  </si>
  <si>
    <t>28,12</t>
  </si>
  <si>
    <t>27,37</t>
  </si>
  <si>
    <t>27,65</t>
  </si>
  <si>
    <t>25,55</t>
  </si>
  <si>
    <t>13,70</t>
  </si>
  <si>
    <t>27,54</t>
  </si>
  <si>
    <t>26,82</t>
  </si>
  <si>
    <t>27,44</t>
  </si>
  <si>
    <t>50,30</t>
  </si>
  <si>
    <t>24,60</t>
  </si>
  <si>
    <t>55,10</t>
  </si>
  <si>
    <t>53,44</t>
  </si>
  <si>
    <t>54,77</t>
  </si>
  <si>
    <t>66,64</t>
  </si>
  <si>
    <t>4,59</t>
  </si>
  <si>
    <t>6,82</t>
  </si>
  <si>
    <t>48,33</t>
  </si>
  <si>
    <t>50,13</t>
  </si>
  <si>
    <t>87,69</t>
  </si>
  <si>
    <t>331,57</t>
  </si>
  <si>
    <t>224,38</t>
  </si>
  <si>
    <t>70,48</t>
  </si>
  <si>
    <t>61,27</t>
  </si>
  <si>
    <t>79,15</t>
  </si>
  <si>
    <t>64,58</t>
  </si>
  <si>
    <t>126,99</t>
  </si>
  <si>
    <t>98,47</t>
  </si>
  <si>
    <t>165,72</t>
  </si>
  <si>
    <t>149,26</t>
  </si>
  <si>
    <t>139,45</t>
  </si>
  <si>
    <t>172,11</t>
  </si>
  <si>
    <t>60,84</t>
  </si>
  <si>
    <t>57,14</t>
  </si>
  <si>
    <t>63,95</t>
  </si>
  <si>
    <t>54,87</t>
  </si>
  <si>
    <t>47,28</t>
  </si>
  <si>
    <t>437,17</t>
  </si>
  <si>
    <t>471,10</t>
  </si>
  <si>
    <t>367,44</t>
  </si>
  <si>
    <t>35,03</t>
  </si>
  <si>
    <t>43,37</t>
  </si>
  <si>
    <t>32,28</t>
  </si>
  <si>
    <t>40,61</t>
  </si>
  <si>
    <t>47,47</t>
  </si>
  <si>
    <t>54,03</t>
  </si>
  <si>
    <t>113,39</t>
  </si>
  <si>
    <t>300,59</t>
  </si>
  <si>
    <t>190,93</t>
  </si>
  <si>
    <t>256,25</t>
  </si>
  <si>
    <t>86,96</t>
  </si>
  <si>
    <t>165,21</t>
  </si>
  <si>
    <t>192,35</t>
  </si>
  <si>
    <t>265,39</t>
  </si>
  <si>
    <t>399,88</t>
  </si>
  <si>
    <t>409,63</t>
  </si>
  <si>
    <t>126,16</t>
  </si>
  <si>
    <t>448,24</t>
  </si>
  <si>
    <t>482,17</t>
  </si>
  <si>
    <t>86,04</t>
  </si>
  <si>
    <t>56,49</t>
  </si>
  <si>
    <t>37,33</t>
  </si>
  <si>
    <t>49,18</t>
  </si>
  <si>
    <t>26,52</t>
  </si>
  <si>
    <t>758,47</t>
  </si>
  <si>
    <t>587,32</t>
  </si>
  <si>
    <t>95,05</t>
  </si>
  <si>
    <t>84,79</t>
  </si>
  <si>
    <t>112,47</t>
  </si>
  <si>
    <t>98,78</t>
  </si>
  <si>
    <t>127,84</t>
  </si>
  <si>
    <t>110,73</t>
  </si>
  <si>
    <t>144,46</t>
  </si>
  <si>
    <t>123,94</t>
  </si>
  <si>
    <t>159,89</t>
  </si>
  <si>
    <t>156,58</t>
  </si>
  <si>
    <t>32,81</t>
  </si>
  <si>
    <t>67,91</t>
  </si>
  <si>
    <t>75,42</t>
  </si>
  <si>
    <t>42,01</t>
  </si>
  <si>
    <t>90,80</t>
  </si>
  <si>
    <t>49,56</t>
  </si>
  <si>
    <t>109,56</t>
  </si>
  <si>
    <t>38,10</t>
  </si>
  <si>
    <t>105,15</t>
  </si>
  <si>
    <t>43,67</t>
  </si>
  <si>
    <t>120,46</t>
  </si>
  <si>
    <t>135,18</t>
  </si>
  <si>
    <t>47,05</t>
  </si>
  <si>
    <t>55,85</t>
  </si>
  <si>
    <t>130,68</t>
  </si>
  <si>
    <t>146,71</t>
  </si>
  <si>
    <t>42,57</t>
  </si>
  <si>
    <t>46,69</t>
  </si>
  <si>
    <t>81,79</t>
  </si>
  <si>
    <t>89,30</t>
  </si>
  <si>
    <t>50,16</t>
  </si>
  <si>
    <t>115,14</t>
  </si>
  <si>
    <t>48,31</t>
  </si>
  <si>
    <t>113,29</t>
  </si>
  <si>
    <t>134,48</t>
  </si>
  <si>
    <t>23,43</t>
  </si>
  <si>
    <t>81,93</t>
  </si>
  <si>
    <t>90,01</t>
  </si>
  <si>
    <t>158,72</t>
  </si>
  <si>
    <t>173,44</t>
  </si>
  <si>
    <t>95,60</t>
  </si>
  <si>
    <t>170,43</t>
  </si>
  <si>
    <t>186,46</t>
  </si>
  <si>
    <t>95,73</t>
  </si>
  <si>
    <t>105,85</t>
  </si>
  <si>
    <t>191,88</t>
  </si>
  <si>
    <t>(COMPOSIÇÃO REPRESENTATIVA) DO SERVIÇO DE CONTRAPISO EM ARGAMASSA TRAÇO 1:4 (CIM E AREIA), BETONEIRA 400 L, E = 4 CM ÁREAS SECAS E  MOLHADAS SOBRE LAJE , E = 3 CM ÁREAS MOLHADAS SOBRE IMPERMEABILIZAÇÃO, CASA E EDIFICAÇÃO PÚBLICA PADRÃO. AF_11/2014</t>
  </si>
  <si>
    <t>45,98</t>
  </si>
  <si>
    <t>(COMPOSIÇÃO REPRESENTATIVA) DO SERVIÇO DE CONTRAPISO EM ARGAMASSA TRAÇO 1:4 (CIM E AREIA), BETONEIRA 400 L, E = 4 CM ÁREAS SECAS E  MOLHADAS SOBRE LAJE , E = 3 CM ÁREAS MOLHADAS SOBRE IMPERMEABILIZAÇÃO, PARA EDIFICAÇÃO MULTIFAMILIAR. AF_11/2014</t>
  </si>
  <si>
    <t>44,72</t>
  </si>
  <si>
    <t>62,26</t>
  </si>
  <si>
    <t>6,12</t>
  </si>
  <si>
    <t>22,71</t>
  </si>
  <si>
    <t>8,08</t>
  </si>
  <si>
    <t>7,89</t>
  </si>
  <si>
    <t>10,53</t>
  </si>
  <si>
    <t>8,64</t>
  </si>
  <si>
    <t>23,34</t>
  </si>
  <si>
    <t>19,23</t>
  </si>
  <si>
    <t>19,84</t>
  </si>
  <si>
    <t>28,48</t>
  </si>
  <si>
    <t>29,09</t>
  </si>
  <si>
    <t>45,95</t>
  </si>
  <si>
    <t>20,07</t>
  </si>
  <si>
    <t>35,32</t>
  </si>
  <si>
    <t>42,59</t>
  </si>
  <si>
    <t>43,31</t>
  </si>
  <si>
    <t>48,64</t>
  </si>
  <si>
    <t>38,84</t>
  </si>
  <si>
    <t>32,79</t>
  </si>
  <si>
    <t>38,12</t>
  </si>
  <si>
    <t>77,86</t>
  </si>
  <si>
    <t>72,67</t>
  </si>
  <si>
    <t>68,84</t>
  </si>
  <si>
    <t>24,70</t>
  </si>
  <si>
    <t>25,42</t>
  </si>
  <si>
    <t>28,44</t>
  </si>
  <si>
    <t>22,36</t>
  </si>
  <si>
    <t>48,05</t>
  </si>
  <si>
    <t>44,25</t>
  </si>
  <si>
    <t>42,87</t>
  </si>
  <si>
    <t>39,04</t>
  </si>
  <si>
    <t>63,86</t>
  </si>
  <si>
    <t>68,31</t>
  </si>
  <si>
    <t>73,99</t>
  </si>
  <si>
    <t>79,97</t>
  </si>
  <si>
    <t>84,12</t>
  </si>
  <si>
    <t>132,09</t>
  </si>
  <si>
    <t>108,89</t>
  </si>
  <si>
    <t>117,14</t>
  </si>
  <si>
    <t>157,32</t>
  </si>
  <si>
    <t>65,17</t>
  </si>
  <si>
    <t>51,59</t>
  </si>
  <si>
    <t>57,17</t>
  </si>
  <si>
    <t>61,35</t>
  </si>
  <si>
    <t>68,34</t>
  </si>
  <si>
    <t>105,65</t>
  </si>
  <si>
    <t>70,73</t>
  </si>
  <si>
    <t>78,44</t>
  </si>
  <si>
    <t>115,19</t>
  </si>
  <si>
    <t>102,74</t>
  </si>
  <si>
    <t>106,90</t>
  </si>
  <si>
    <t>112,50</t>
  </si>
  <si>
    <t>118,08</t>
  </si>
  <si>
    <t>145,76</t>
  </si>
  <si>
    <t>121,72</t>
  </si>
  <si>
    <t>128,71</t>
  </si>
  <si>
    <t>166,00</t>
  </si>
  <si>
    <t>176,74</t>
  </si>
  <si>
    <t>184,45</t>
  </si>
  <si>
    <t>220,65</t>
  </si>
  <si>
    <t>80,28</t>
  </si>
  <si>
    <t>85,38</t>
  </si>
  <si>
    <t>110,55</t>
  </si>
  <si>
    <t>98,03</t>
  </si>
  <si>
    <t>134,24</t>
  </si>
  <si>
    <t>179,57</t>
  </si>
  <si>
    <t>125,05</t>
  </si>
  <si>
    <t>116,66</t>
  </si>
  <si>
    <t>188,10</t>
  </si>
  <si>
    <t>131,78</t>
  </si>
  <si>
    <t>176,47</t>
  </si>
  <si>
    <t>121,11</t>
  </si>
  <si>
    <t>145,13</t>
  </si>
  <si>
    <t>176,15</t>
  </si>
  <si>
    <t>128,49</t>
  </si>
  <si>
    <t>195,66</t>
  </si>
  <si>
    <t>184,56</t>
  </si>
  <si>
    <t>131,02</t>
  </si>
  <si>
    <t>204,22</t>
  </si>
  <si>
    <t>190,79</t>
  </si>
  <si>
    <t>135,43</t>
  </si>
  <si>
    <t>209,89</t>
  </si>
  <si>
    <t>161,25</t>
  </si>
  <si>
    <t>190,50</t>
  </si>
  <si>
    <t>142,81</t>
  </si>
  <si>
    <t>138,04</t>
  </si>
  <si>
    <t>161,50</t>
  </si>
  <si>
    <t>25,67</t>
  </si>
  <si>
    <t>41,08</t>
  </si>
  <si>
    <t>259,49</t>
  </si>
  <si>
    <t>236,41</t>
  </si>
  <si>
    <t>252,56</t>
  </si>
  <si>
    <t>80,45</t>
  </si>
  <si>
    <t>79,55</t>
  </si>
  <si>
    <t>89,95</t>
  </si>
  <si>
    <t>84,65</t>
  </si>
  <si>
    <t>78,82</t>
  </si>
  <si>
    <t>94,71</t>
  </si>
  <si>
    <t>364,96</t>
  </si>
  <si>
    <t>335,84</t>
  </si>
  <si>
    <t>351,99</t>
  </si>
  <si>
    <t>424,82</t>
  </si>
  <si>
    <t>(COMPOSIÇÃO REPRESENTATIVA) DO SERVIÇO DE REVESTIMENTO CERÂMICO PARA PAREDES INTERNAS, MEIA OU PAREDE INTEIRA, PLACAS TIPO ESMALTADA EXTRA DE 20X20 CM, PARA EDIFICAÇÕES HABITACIONAIS UNIFAMILIAR (CASAS) E EDIFICAÇÕES PÚBLICAS PADRÃO. AF_11/2014</t>
  </si>
  <si>
    <t>69,27</t>
  </si>
  <si>
    <t>59,08</t>
  </si>
  <si>
    <t>76,41</t>
  </si>
  <si>
    <t>80,08</t>
  </si>
  <si>
    <t>119,20</t>
  </si>
  <si>
    <t>144,18</t>
  </si>
  <si>
    <t>53,02</t>
  </si>
  <si>
    <t>161,32</t>
  </si>
  <si>
    <t>205,41</t>
  </si>
  <si>
    <t>48,57</t>
  </si>
  <si>
    <t>79,06</t>
  </si>
  <si>
    <t>41,88</t>
  </si>
  <si>
    <t>81,69</t>
  </si>
  <si>
    <t>61,13</t>
  </si>
  <si>
    <t>68,65</t>
  </si>
  <si>
    <t>75,19</t>
  </si>
  <si>
    <t>77,47</t>
  </si>
  <si>
    <t>84,55</t>
  </si>
  <si>
    <t>8,25</t>
  </si>
  <si>
    <t>384,31</t>
  </si>
  <si>
    <t>372,22</t>
  </si>
  <si>
    <t>392,27</t>
  </si>
  <si>
    <t>378,59</t>
  </si>
  <si>
    <t>521,61</t>
  </si>
  <si>
    <t>493,76</t>
  </si>
  <si>
    <t>510,31</t>
  </si>
  <si>
    <t>494,68</t>
  </si>
  <si>
    <t>525,56</t>
  </si>
  <si>
    <t>499,39</t>
  </si>
  <si>
    <t>528,32</t>
  </si>
  <si>
    <t>489,16</t>
  </si>
  <si>
    <t>559,89</t>
  </si>
  <si>
    <t>379,11</t>
  </si>
  <si>
    <t>513,28</t>
  </si>
  <si>
    <t>497,29</t>
  </si>
  <si>
    <t>463,50</t>
  </si>
  <si>
    <t>449,15</t>
  </si>
  <si>
    <t>433,93</t>
  </si>
  <si>
    <t>376,46</t>
  </si>
  <si>
    <t>361,27</t>
  </si>
  <si>
    <t>446,64</t>
  </si>
  <si>
    <t>432,85</t>
  </si>
  <si>
    <t>413,25</t>
  </si>
  <si>
    <t>390,64</t>
  </si>
  <si>
    <t>3.112,87</t>
  </si>
  <si>
    <t>3.111,32</t>
  </si>
  <si>
    <t>3.202,18</t>
  </si>
  <si>
    <t>3.191,94</t>
  </si>
  <si>
    <t>3.136,88</t>
  </si>
  <si>
    <t>3.132,66</t>
  </si>
  <si>
    <t>413,95</t>
  </si>
  <si>
    <t>339,83</t>
  </si>
  <si>
    <t>361,21</t>
  </si>
  <si>
    <t>550,01</t>
  </si>
  <si>
    <t>472,76</t>
  </si>
  <si>
    <t>518,90</t>
  </si>
  <si>
    <t>471,51</t>
  </si>
  <si>
    <t>509,24</t>
  </si>
  <si>
    <t>492,42</t>
  </si>
  <si>
    <t>507,32</t>
  </si>
  <si>
    <t>491,54</t>
  </si>
  <si>
    <t>716,25</t>
  </si>
  <si>
    <t>563,14</t>
  </si>
  <si>
    <t>523,10</t>
  </si>
  <si>
    <t>605,21</t>
  </si>
  <si>
    <t>518,69</t>
  </si>
  <si>
    <t>468,45</t>
  </si>
  <si>
    <t>542,57</t>
  </si>
  <si>
    <t>470,91</t>
  </si>
  <si>
    <t>431,11</t>
  </si>
  <si>
    <t>399,30</t>
  </si>
  <si>
    <t>435,02</t>
  </si>
  <si>
    <t>345,52</t>
  </si>
  <si>
    <t>549,40</t>
  </si>
  <si>
    <t>455,62</t>
  </si>
  <si>
    <t>463,15</t>
  </si>
  <si>
    <t>399,06</t>
  </si>
  <si>
    <t>366,72</t>
  </si>
  <si>
    <t>3.087,74</t>
  </si>
  <si>
    <t>3.047,78</t>
  </si>
  <si>
    <t>3.184,17</t>
  </si>
  <si>
    <t>3.124,22</t>
  </si>
  <si>
    <t>3.113,67</t>
  </si>
  <si>
    <t>3.121,08</t>
  </si>
  <si>
    <t>3.074,29</t>
  </si>
  <si>
    <t>514,95</t>
  </si>
  <si>
    <t>540,90</t>
  </si>
  <si>
    <t>652,35</t>
  </si>
  <si>
    <t>647,82</t>
  </si>
  <si>
    <t>667,48</t>
  </si>
  <si>
    <t>644,89</t>
  </si>
  <si>
    <t>639,32</t>
  </si>
  <si>
    <t>717,04</t>
  </si>
  <si>
    <t>646,39</t>
  </si>
  <si>
    <t>610,54</t>
  </si>
  <si>
    <t>589,00</t>
  </si>
  <si>
    <t>520,03</t>
  </si>
  <si>
    <t>595,38</t>
  </si>
  <si>
    <t>544,58</t>
  </si>
  <si>
    <t>3.236,13</t>
  </si>
  <si>
    <t>3.311,78</t>
  </si>
  <si>
    <t>3.260,63</t>
  </si>
  <si>
    <t>1.544,50</t>
  </si>
  <si>
    <t>1.532,69</t>
  </si>
  <si>
    <t>1.517,21</t>
  </si>
  <si>
    <t>1.797,48</t>
  </si>
  <si>
    <t>1.778,39</t>
  </si>
  <si>
    <t>1.763,97</t>
  </si>
  <si>
    <t>4.246,58</t>
  </si>
  <si>
    <t>4.253,43</t>
  </si>
  <si>
    <t>4.266,12</t>
  </si>
  <si>
    <t>4.722,09</t>
  </si>
  <si>
    <t>4.753,52</t>
  </si>
  <si>
    <t>4.784,65</t>
  </si>
  <si>
    <t>3.001,71</t>
  </si>
  <si>
    <t>3.010,04</t>
  </si>
  <si>
    <t>3.019,09</t>
  </si>
  <si>
    <t>1.766,65</t>
  </si>
  <si>
    <t>2.020,89</t>
  </si>
  <si>
    <t>5.038,58</t>
  </si>
  <si>
    <t>3.282,98</t>
  </si>
  <si>
    <t>4.427,57</t>
  </si>
  <si>
    <t>4.423,08</t>
  </si>
  <si>
    <t>1.572,62</t>
  </si>
  <si>
    <t>1.552,38</t>
  </si>
  <si>
    <t>842,81</t>
  </si>
  <si>
    <t>480,65</t>
  </si>
  <si>
    <t>589,36</t>
  </si>
  <si>
    <t>463,47</t>
  </si>
  <si>
    <t>579,40</t>
  </si>
  <si>
    <t>400,22</t>
  </si>
  <si>
    <t>524,83</t>
  </si>
  <si>
    <t>494,75</t>
  </si>
  <si>
    <t>704,13</t>
  </si>
  <si>
    <t>515,21</t>
  </si>
  <si>
    <t>467,39</t>
  </si>
  <si>
    <t>442,28</t>
  </si>
  <si>
    <t>589,49</t>
  </si>
  <si>
    <t>454,89</t>
  </si>
  <si>
    <t>410,34</t>
  </si>
  <si>
    <t>475,96</t>
  </si>
  <si>
    <t>415,76</t>
  </si>
  <si>
    <t>387,37</t>
  </si>
  <si>
    <t>600,62</t>
  </si>
  <si>
    <t>683,29</t>
  </si>
  <si>
    <t>588,90</t>
  </si>
  <si>
    <t>567,09</t>
  </si>
  <si>
    <t>714,82</t>
  </si>
  <si>
    <t>520,35</t>
  </si>
  <si>
    <t>582,04</t>
  </si>
  <si>
    <t>522,81</t>
  </si>
  <si>
    <t>496,09</t>
  </si>
  <si>
    <t>638,08</t>
  </si>
  <si>
    <t>464,97</t>
  </si>
  <si>
    <t>466,36</t>
  </si>
  <si>
    <t>458,39</t>
  </si>
  <si>
    <t>406,38</t>
  </si>
  <si>
    <t>596,59</t>
  </si>
  <si>
    <t>516,67</t>
  </si>
  <si>
    <t>0,38</t>
  </si>
  <si>
    <t>0,92</t>
  </si>
  <si>
    <t>1.689,21</t>
  </si>
  <si>
    <t>1.221,01</t>
  </si>
  <si>
    <t>11,17</t>
  </si>
  <si>
    <t>3,15</t>
  </si>
  <si>
    <t>2,17</t>
  </si>
  <si>
    <t>32,10</t>
  </si>
  <si>
    <t>2,52</t>
  </si>
  <si>
    <t>3,20</t>
  </si>
  <si>
    <t>4,60</t>
  </si>
  <si>
    <t>3,07</t>
  </si>
  <si>
    <t>45,38</t>
  </si>
  <si>
    <t>6,26</t>
  </si>
  <si>
    <t>45,32</t>
  </si>
  <si>
    <t>96,31</t>
  </si>
  <si>
    <t>72,19</t>
  </si>
  <si>
    <t>72,23</t>
  </si>
  <si>
    <t>32,12</t>
  </si>
  <si>
    <t>37,89</t>
  </si>
  <si>
    <t>180,44</t>
  </si>
  <si>
    <t>29,15</t>
  </si>
  <si>
    <t>48,48</t>
  </si>
  <si>
    <t>LIMPEZA DE PISO CERÂMICO OU PORCELANATO UTILIZANDO DETERGENTE NEUTRO E ESCOVAÇÃO MANUAL. AF_04/2019</t>
  </si>
  <si>
    <t>12,92</t>
  </si>
  <si>
    <t>LIMPEZA DE REVESTIMENTO CERÂMICO EM PAREDE UTILIZANDO DETERGENTE NEUTRO E ESCOVAÇÃO MANUAL. AF_04/2019</t>
  </si>
  <si>
    <t>LIMPEZA DE PISO DE MÁRMORE/GRANITO UTILIZANDO DETERGENTE NEUTRO E ESCOVAÇÃO MANUAL. AF_04/2019</t>
  </si>
  <si>
    <t>LIMPEZA DE MÁRMORE/GRANITO EM PAREDE UTILIZANDO DETERGENTE NEUTRO E ESCOVAÇÃO MANUAL. AF_04/2019</t>
  </si>
  <si>
    <t>LIMPEZA DE PIA INOX COM BANCADA DE PEDRA, INCLUSIVE METAIS CORRESPONDENTES. AF_04/2019</t>
  </si>
  <si>
    <t>LIMPEZA DE TANQUE OU LAVATÓRIO DE LOUÇA ISOLADO, INCLUSIVE METAIS CORRESPONDENTES. AF_04/2019</t>
  </si>
  <si>
    <t>LIMPEZA DE LAVATÓRIO DE LOUÇA COM BANCADA DE PEDRA, INCLUSIVE METAIS CORRESPONDENTES. AF_04/2019</t>
  </si>
  <si>
    <t>LIMPEZA DE BACIA SANITÁRIA, BIDÊ OU MICTÓRIO EM LOUÇA, INCLUSIVE METAIS CORRESPONDENTES. AF_04/2019</t>
  </si>
  <si>
    <t>LIMPEZA DE BANCADA DE PEDRA (MÁRMORE OU GRANITO). AF_04/2019</t>
  </si>
  <si>
    <t>LIMPEZA DE JANELA INTEIRAMENTE DE VIDRO. AF_04/2019</t>
  </si>
  <si>
    <t>2,22</t>
  </si>
  <si>
    <t>LIMPEZA DE JANELA DE VIDRO COM CAIXILHO EM AÇO/ALUMÍNIO/PVC. AF_04/2019</t>
  </si>
  <si>
    <t>LIMPEZA DE PORTA INTEIRAMENTE DE VIDRO. AF_04/2019</t>
  </si>
  <si>
    <t>LIMPEZA DE PORTA EM AÇO/ALUMÍNIO. AF_04/2019</t>
  </si>
  <si>
    <t>LIMPEZA DE PORTA DE VIDRO COM CAIXILHO EM AÇO/ ALUMÍNIO/ PVC. AF_04/2019</t>
  </si>
  <si>
    <t>4,03</t>
  </si>
  <si>
    <t>78,62</t>
  </si>
  <si>
    <t>60,29</t>
  </si>
  <si>
    <t>109,25</t>
  </si>
  <si>
    <t>81,00</t>
  </si>
  <si>
    <t>66,74</t>
  </si>
  <si>
    <t>69,78</t>
  </si>
  <si>
    <t>52,30</t>
  </si>
  <si>
    <t>66,51</t>
  </si>
  <si>
    <t>113,12</t>
  </si>
  <si>
    <t>311,41</t>
  </si>
  <si>
    <t>31,18</t>
  </si>
  <si>
    <t>114,05</t>
  </si>
  <si>
    <t>844,81</t>
  </si>
  <si>
    <t>197,89</t>
  </si>
  <si>
    <t>121,45</t>
  </si>
  <si>
    <t>693,02</t>
  </si>
  <si>
    <t>319,26</t>
  </si>
  <si>
    <t>155,20</t>
  </si>
  <si>
    <t>17,93</t>
  </si>
  <si>
    <t>3,25</t>
  </si>
  <si>
    <t>38,54</t>
  </si>
  <si>
    <t>2,26</t>
  </si>
  <si>
    <t>8,44</t>
  </si>
  <si>
    <t>93,47</t>
  </si>
  <si>
    <t>211,91</t>
  </si>
  <si>
    <t>124,69</t>
  </si>
  <si>
    <t>157,12</t>
  </si>
  <si>
    <t>234,45</t>
  </si>
  <si>
    <t>181,51</t>
  </si>
  <si>
    <t>248,35</t>
  </si>
  <si>
    <t>1,73</t>
  </si>
  <si>
    <t>165,97</t>
  </si>
  <si>
    <t>66,13</t>
  </si>
  <si>
    <t>178,74</t>
  </si>
  <si>
    <t>119,30</t>
  </si>
  <si>
    <t>1,77</t>
  </si>
  <si>
    <t>1,52</t>
  </si>
  <si>
    <t>1,81</t>
  </si>
  <si>
    <t>2,84</t>
  </si>
  <si>
    <t>6,35</t>
  </si>
  <si>
    <t>3,66</t>
  </si>
  <si>
    <t>2,79</t>
  </si>
  <si>
    <t>6,63</t>
  </si>
  <si>
    <t>8,11</t>
  </si>
  <si>
    <t>4,98</t>
  </si>
  <si>
    <t>3,95</t>
  </si>
  <si>
    <t>1,87</t>
  </si>
  <si>
    <t>592,00</t>
  </si>
  <si>
    <t>172,48</t>
  </si>
  <si>
    <t>293,83</t>
  </si>
  <si>
    <t>8,43</t>
  </si>
  <si>
    <t>7,42</t>
  </si>
  <si>
    <t>8,83</t>
  </si>
  <si>
    <t>10,03</t>
  </si>
  <si>
    <t>5,91</t>
  </si>
  <si>
    <t>5,50</t>
  </si>
  <si>
    <t>41,06</t>
  </si>
  <si>
    <t>25,85</t>
  </si>
  <si>
    <t>44,55</t>
  </si>
  <si>
    <t>38,81</t>
  </si>
  <si>
    <t>29,43</t>
  </si>
  <si>
    <t>34,32</t>
  </si>
  <si>
    <t>26,23</t>
  </si>
  <si>
    <t>17,86</t>
  </si>
  <si>
    <t>27,91</t>
  </si>
  <si>
    <t>19,96</t>
  </si>
  <si>
    <t>17,72</t>
  </si>
  <si>
    <t>11,00</t>
  </si>
  <si>
    <t>65,40</t>
  </si>
  <si>
    <t>47,23</t>
  </si>
  <si>
    <t>35,31</t>
  </si>
  <si>
    <t>36,64</t>
  </si>
  <si>
    <t>189,89</t>
  </si>
  <si>
    <t>131,31</t>
  </si>
  <si>
    <t>96,14</t>
  </si>
  <si>
    <t>74,72</t>
  </si>
  <si>
    <t>75,18</t>
  </si>
  <si>
    <t>77,12</t>
  </si>
  <si>
    <t>68,90</t>
  </si>
  <si>
    <t>134,40</t>
  </si>
  <si>
    <t>104,84</t>
  </si>
  <si>
    <t>105,99</t>
  </si>
  <si>
    <t>66,79</t>
  </si>
  <si>
    <t>82,74</t>
  </si>
  <si>
    <t>47,13</t>
  </si>
  <si>
    <t>212,80</t>
  </si>
  <si>
    <t>230,90</t>
  </si>
  <si>
    <t>39,65</t>
  </si>
  <si>
    <t>67,33</t>
  </si>
  <si>
    <t>297,13</t>
  </si>
  <si>
    <t>200,23</t>
  </si>
  <si>
    <t>PLANTIO DE GRAMA BATATAIS EM PLACAS. AF_05/2018</t>
  </si>
  <si>
    <t>26,56</t>
  </si>
  <si>
    <t>PLANTIO DE GRAMA ESMERALDA OU SÃO CARLOS OU CURITIBANA, EM PLACAS. AF_05/2022</t>
  </si>
  <si>
    <t>INSTALAÇÃO DE ESQUI TRIPLO, EM TUBO DE AÇO CARBONO - EQUIPAMENTO DE GINÁSTICA PARA ACADEMIA AO AR LIVRE / ACADEMIA DA TERCEIRA IDADE - ATI, INSTALADO SOBRE PISO DE CONCRETO EXISTENTE. AF_10/2021</t>
  </si>
  <si>
    <t>6.063,81</t>
  </si>
  <si>
    <t>INSTALAÇÃO DE MULTIEXERCITADOR COM SEIS FUNÇÕES, EM TUBO DE AÇO CARBONO - EQUIPAMENTO DE GINÁSTICA PARA ACADEMIA AO AR LIVRE / ACADEMIA DA TERCEIRA IDADE - ATI, INSTALADO SOBRE PISO DE CONCRETO EXISTENTE. AF_10/2021</t>
  </si>
  <si>
    <t>6.378,48</t>
  </si>
  <si>
    <t>INSTALAÇÃO DE SIMULADOR DE CAMINHADA TRIPLO, EM TUBO DE AÇO CARBONO - EQUIPAMENTO DE GINÁSTICA PARA ACADEMIA AO AR LIVRE / ACADEMIA DA TERCEIRA IDADE - ATI, INSTALADO SOBRE PISO DE CONCRETO EXISTENTE. AF_10/2021</t>
  </si>
  <si>
    <t>4.803,61</t>
  </si>
  <si>
    <t>INSTALAÇÃO DE SIMULADOR DE CAVALGADA TRIPLO, EM TUBO DE AÇO CARBONO - EQUIPAMENTO DE GINÁSTICA PARA ACADEMIA AO AR LIVRE / ACADEMIA DA TERCEIRA IDADE - ATI, INSTALADO SOBRE PISO DE CONCRETO EXISTENTE. AF_10/2021</t>
  </si>
  <si>
    <t>5.159,55</t>
  </si>
  <si>
    <t>INSTALAÇÃO DE SIMULADOR DE REMO INDIVIDUAL, EM TUBO DE AÇO CARBONO - EQUIPAMENTO DE GINÁSTICA PARA ACADEMIA AO AR LIVRE / ACADEMIA DA TERCEIRA IDADE - ATI, INSTALADO SOBRE PISO DE CONCRETO EXISTENTE. AF_10/2021</t>
  </si>
  <si>
    <t>2.588,47</t>
  </si>
  <si>
    <t>INSTALAÇÃO DE PRESSÃO DE PERNAS TRIPLO, EM TUBO DE AÇO CARBONO - EQUIPAMENTO DE GINÁSTICA PARA ACADEMIA AO AR LIVRE / ACADEMIA DA TERCEIRA IDADE - ATI, INSTALADO SOBRE SOLO. AF_10/2021</t>
  </si>
  <si>
    <t>4.017,66</t>
  </si>
  <si>
    <t>INSTALAÇÃO DE ALONGADOR COM TRÊS ALTURAS, EM TUBO DE AÇO CARBONO - EQUIPAMENTO DE GINASTICA PARA ACADEMIA AO AR LIVRE / ACADEMIA DA TERCEIRA IDADE - ATI, INSTALADO SOBRE SOLO. AF_10/2021</t>
  </si>
  <si>
    <t>2.342,85</t>
  </si>
  <si>
    <t>INSTALAÇÃO DE ROTAÇÃO DIAGONAL DUPLA, APARELHO TRIPLO, EM TUBO DE AÇO CARBONO - EQUIPAMENTO DE GINÁSTICA PARA ACADEMIA AO AR LIVRE / ACADEMIA DA TERCEIRA IDADE - ATI, INSTALADO SOBRE SOLO. AF_10/2021</t>
  </si>
  <si>
    <t>2.493,71</t>
  </si>
  <si>
    <t>INSTALAÇÃO DE ROTAÇÃO VERTICAL DUPLO, EM TUBO DE AÇO CARBONO - EQUIPAMENTO DE GINÁSTICA PARA ACADEMIA AO AR LIVRE / ACADEMIA DA TERCEIRA IDADE - ATI, INSTALADO SOBRE SOLO. AF_10/2021</t>
  </si>
  <si>
    <t>1.922,94</t>
  </si>
  <si>
    <t>INSTALAÇÃO DE SURF DUPLO, EM TUBO DE AÇO CARBONO - EQUIPAMENTO DE GINÁSTICA PARA ACADEMIA AO AR LIVRE / ACADEMIA DA TERCEIRA IDADE - ATI, INSTALADO SOBRE SOLO. AF_10/2021</t>
  </si>
  <si>
    <t>2.765,42</t>
  </si>
  <si>
    <t>INSTALAÇÃO DE PLACA ORIENTATIVA SOBRE EXERCÍCIOS, 2,00M X 1,00M, EM TUBO DE AÇO CARBONO - PARA ACADEMIA AO AR LIVRE / ACADEMIA DA TERCEIRA IDADE - ATI, INSTALADO SOBRE SOLO. AF_10/2021</t>
  </si>
  <si>
    <t>2.161,45</t>
  </si>
  <si>
    <t>INSTALAÇÃO DE PRESSÃO DE PERNAS TRIPLO, EM TUBO DE AÇO CARBONO - EQUIPAMENTO DE GINÁSTICA PARA ACADEMIA AO AR LIVRE / ACADEMIA DA TERCEIRA IDADE - ATI, INSTALADO SOBRE PISO DE CONCRETO EXISTENTE. AF_10/2021</t>
  </si>
  <si>
    <t>4.039,07</t>
  </si>
  <si>
    <t>INSTALAÇÃO DE ALONGADOR COM TRÊS ALTURAS, EM TUBO DE AÇO CARBONO - EQUIPAMENTO DE GINÁSTICA PARA ACADEMIA AO AR LIVRE / ACADEMIA DA TERCEIRA IDADE - ATI, INSTALADO SOBRE PISO DE CONCRETO EXISTENTE. AF_10/2021</t>
  </si>
  <si>
    <t>2.364,26</t>
  </si>
  <si>
    <t>INSTALAÇÃO DE ROTAÇÃO DIAGONAL DUPLA, APARELHO TRIPLO, EM TUBO DE AÇO CARBONO - EQUIPAMENTO DE GINÁSTICA PARA ACADEMIA AO AR LIVRE / ACADEMIA DA TERCEIRA IDADE - ATI, INSTALADO SOBRE PISO DE CONCRETO EXISTENTE. AF_10/2021</t>
  </si>
  <si>
    <t>2.515,12</t>
  </si>
  <si>
    <t>INSTALAÇÃO DE ROTAÇÃO VERTICAL DUPLO, EM TUBO DE ACO CARBONO - EQUIPAMENTO DE GINASTICA PARA ACADEMIA AO AR LIVRE / ACADEMIA DA TERCEIRA IDADE - ATI, INSTALADO SOBRE PISO DE CONCRETO EXISTENTE. AF_10/2021</t>
  </si>
  <si>
    <t>1.944,35</t>
  </si>
  <si>
    <t>INSTALAÇÃO DE SURF DUPLO, EM TUBO DE AÇO CARBONO - EQUIPAMENTO DE GINÁSTICA PARA ACADEMIA AO AR LIVRE / ACADEMIA DA TERCEIRA IDADE - ATI, INSTALADO SOBRE PISO DE CONCRETO EXISTENTE. AF_10/2021</t>
  </si>
  <si>
    <t>2.786,83</t>
  </si>
  <si>
    <t>INSTALAÇÃO DE PLACA ORIENTATIVA SOBRE EXERCÍCIOS, 2,00M X 1,00M, EM TUBO DE AÇO CARBONO - PARA ACADEMIA AO AR LIVRE / ACADEMIA DA TERCEIRA IDADE - ATI, INSTALADO SOBRE PISO DE CONCRETO EXISTENTE. AF_10/2021</t>
  </si>
  <si>
    <t>2.284,76</t>
  </si>
  <si>
    <t>INSTALAÇÃO DE BANCO METÁLICO COM ENCOSTO, 1,60 M DE COMPRIMENTO, EM TUBO DE AÇO CARBONO COM PINTURA ELETROSTÁTICA, SOBRE PISO DE CONCRETO EXISTENTE. AF_11/2021</t>
  </si>
  <si>
    <t>1.232,69</t>
  </si>
  <si>
    <t>INSTALAÇÃO DE LIXEIRA METÁLICA DUPLA, CAPACIDADE DE 60 L, EM TUBO DE AÇO CARBONO E CESTOS EM CHAPA DE AÇO COM PINTURA ELETROSTÁTICA, SOBRE PISO DE CONCRETO EXISTENTE. AF_11/2021</t>
  </si>
  <si>
    <t>1.326,26</t>
  </si>
  <si>
    <t>INSTALAÇÃO DE LIXEIRA METÁLICA DUPLA, CAPACIDADE DE 60 L, EM TUBO DE AÇO CARBONO E CESTOS EM CHAPA DE AÇO COM PINTURA ELETROSTÁTICA, SOBRE SOLO. AF_11/2021</t>
  </si>
  <si>
    <t>1.267,26</t>
  </si>
  <si>
    <t>INSTALAÇÃO DE PERGOLADO DE MADEIRA, EM MAÇARANDUBA, ANGELIM OU EQUIVALENTE DA REGIÃO, FIXADO COM CONCRETO SOBRE PISO DE CONCRETO EXISTENTE. AF_11/2021</t>
  </si>
  <si>
    <t>308,24</t>
  </si>
  <si>
    <t>INSTALAÇÃO DE PERGOLADO DE MADEIRA, EM MAÇARANDUBA, ANGELIM OU EQUIVALENTE DA REGIÃO, FIXADO COM CONCRETO SOBRE SOLO. AF_11/2021</t>
  </si>
  <si>
    <t>298,57</t>
  </si>
  <si>
    <t>PAR DE TABELAS DE BASQUETE DE COMPENSADO NAVAL, COM AROS E REDES - FORNECIMENTO E INSTALAÇÃO. AF_03/2022</t>
  </si>
  <si>
    <t>3.721,19</t>
  </si>
  <si>
    <t>190,61</t>
  </si>
  <si>
    <t>278,75</t>
  </si>
  <si>
    <t>77,85</t>
  </si>
  <si>
    <t>299,36</t>
  </si>
  <si>
    <t>116,26</t>
  </si>
  <si>
    <t>313,59</t>
  </si>
  <si>
    <t>809,10</t>
  </si>
  <si>
    <t>1.270,87</t>
  </si>
  <si>
    <t>27,22</t>
  </si>
  <si>
    <t>25,15</t>
  </si>
  <si>
    <t>25,77</t>
  </si>
  <si>
    <t>39,12</t>
  </si>
  <si>
    <t>33,43</t>
  </si>
  <si>
    <t>30,72</t>
  </si>
  <si>
    <t>31,76</t>
  </si>
  <si>
    <t>30,81</t>
  </si>
  <si>
    <t>30,82</t>
  </si>
  <si>
    <t>28,06</t>
  </si>
  <si>
    <t>26,14</t>
  </si>
  <si>
    <t>31,34</t>
  </si>
  <si>
    <t>22,86</t>
  </si>
  <si>
    <t>35,57</t>
  </si>
  <si>
    <t>34,50</t>
  </si>
  <si>
    <t>31,27</t>
  </si>
  <si>
    <t>32,18</t>
  </si>
  <si>
    <t>30,34</t>
  </si>
  <si>
    <t>30,60</t>
  </si>
  <si>
    <t>26,21</t>
  </si>
  <si>
    <t>31,45</t>
  </si>
  <si>
    <t>57,93</t>
  </si>
  <si>
    <t>40,26</t>
  </si>
  <si>
    <t>113,84</t>
  </si>
  <si>
    <t>150,01</t>
  </si>
  <si>
    <t>109,37</t>
  </si>
  <si>
    <t>124,27</t>
  </si>
  <si>
    <t>169,31</t>
  </si>
  <si>
    <t>112,14</t>
  </si>
  <si>
    <t>104,97</t>
  </si>
  <si>
    <t>5.401,47</t>
  </si>
  <si>
    <t>7.155,21</t>
  </si>
  <si>
    <t>2.527,09</t>
  </si>
  <si>
    <t>4.015,94</t>
  </si>
  <si>
    <t>3.756,80</t>
  </si>
  <si>
    <t>5.188,53</t>
  </si>
  <si>
    <t>5.324,75</t>
  </si>
  <si>
    <t>19.176,94</t>
  </si>
  <si>
    <t>3.937,25</t>
  </si>
  <si>
    <t>21.787,28</t>
  </si>
  <si>
    <t>29.676,35</t>
  </si>
  <si>
    <t>14.156,28</t>
  </si>
  <si>
    <t>19.986,07</t>
  </si>
  <si>
    <t>26.330,08</t>
  </si>
  <si>
    <t>7.322,13</t>
  </si>
  <si>
    <t>10.913,47</t>
  </si>
  <si>
    <t>4.306,59</t>
  </si>
  <si>
    <t>64,92</t>
  </si>
  <si>
    <t>170,32</t>
  </si>
  <si>
    <t>193,86</t>
  </si>
  <si>
    <t>265,00</t>
  </si>
  <si>
    <t>99,94</t>
  </si>
  <si>
    <t>132,13</t>
  </si>
  <si>
    <t>89,69</t>
  </si>
  <si>
    <t>136,13</t>
  </si>
  <si>
    <t>158,38</t>
  </si>
  <si>
    <t>90,75</t>
  </si>
  <si>
    <t>110,65</t>
  </si>
  <si>
    <t>124,64</t>
  </si>
  <si>
    <t>85,05</t>
  </si>
  <si>
    <t>126,42</t>
  </si>
  <si>
    <t>152,11</t>
  </si>
  <si>
    <t>3.450,88</t>
  </si>
  <si>
    <t>27.812,09</t>
  </si>
  <si>
    <t>16.023,92</t>
  </si>
  <si>
    <t>19.414,47</t>
  </si>
  <si>
    <t>21.866,25</t>
  </si>
  <si>
    <t>7.005,16</t>
  </si>
  <si>
    <t>3.492,77</t>
  </si>
  <si>
    <t>1,57</t>
  </si>
  <si>
    <t>72,48</t>
  </si>
  <si>
    <t>22,17</t>
  </si>
  <si>
    <t>28,63</t>
  </si>
  <si>
    <t>40,93</t>
  </si>
  <si>
    <t>26,72</t>
  </si>
  <si>
    <t>34,83</t>
  </si>
  <si>
    <t>24,58</t>
  </si>
  <si>
    <t>33,45</t>
  </si>
  <si>
    <t>74,14</t>
  </si>
  <si>
    <t>46,51</t>
  </si>
  <si>
    <t>28,79</t>
  </si>
  <si>
    <t>29,46</t>
  </si>
  <si>
    <t>95,06</t>
  </si>
  <si>
    <t>81,87</t>
  </si>
  <si>
    <t>90,42</t>
  </si>
  <si>
    <t>45,68</t>
  </si>
  <si>
    <t>208,45</t>
  </si>
  <si>
    <t>397,02</t>
  </si>
  <si>
    <t>27,21</t>
  </si>
  <si>
    <t>36,31</t>
  </si>
  <si>
    <t>51,06</t>
  </si>
  <si>
    <t>29,29</t>
  </si>
  <si>
    <t>14,49</t>
  </si>
  <si>
    <t>30,07</t>
  </si>
  <si>
    <t>11,68</t>
  </si>
  <si>
    <t>23,50</t>
  </si>
  <si>
    <t>35,35</t>
  </si>
  <si>
    <t>54,35</t>
  </si>
  <si>
    <t>37,45</t>
  </si>
  <si>
    <t>34,53</t>
  </si>
  <si>
    <t>44,49</t>
  </si>
  <si>
    <t>39,02</t>
  </si>
  <si>
    <t>32,17</t>
  </si>
  <si>
    <t>34,41</t>
  </si>
  <si>
    <t>37,17</t>
  </si>
  <si>
    <t>4.393,32</t>
  </si>
  <si>
    <t>4.650,44</t>
  </si>
  <si>
    <t>4.380,68</t>
  </si>
  <si>
    <t>4.874,33</t>
  </si>
  <si>
    <t>4.819,87</t>
  </si>
  <si>
    <t>4.621,68</t>
  </si>
  <si>
    <t>4.574,48</t>
  </si>
  <si>
    <t>5.497,37</t>
  </si>
  <si>
    <t>5.774,36</t>
  </si>
  <si>
    <t>4.399,19</t>
  </si>
  <si>
    <t>4.502,27</t>
  </si>
  <si>
    <t>5.111,93</t>
  </si>
  <si>
    <t>4.531,80</t>
  </si>
  <si>
    <t>4.901,74</t>
  </si>
  <si>
    <t>2.100,05</t>
  </si>
  <si>
    <t>6.882,13</t>
  </si>
  <si>
    <t>5.961,64</t>
  </si>
  <si>
    <t>5.471,59</t>
  </si>
  <si>
    <t>5.458,54</t>
  </si>
  <si>
    <t>4.606,25</t>
  </si>
  <si>
    <t>5.919,82</t>
  </si>
  <si>
    <t>5.592,45</t>
  </si>
  <si>
    <t>4.039,13</t>
  </si>
  <si>
    <t>5.650,54</t>
  </si>
  <si>
    <t>5.066,33</t>
  </si>
  <si>
    <t>6.264,72</t>
  </si>
  <si>
    <t>5.490,64</t>
  </si>
  <si>
    <t>29.858,36</t>
  </si>
  <si>
    <t>19.592,69</t>
  </si>
  <si>
    <t>18.443,54</t>
  </si>
  <si>
    <t>5.507,48</t>
  </si>
  <si>
    <t>5.657,35</t>
  </si>
  <si>
    <t>5.261,95</t>
  </si>
  <si>
    <t>4.609,02</t>
  </si>
  <si>
    <t>3.352,48</t>
  </si>
  <si>
    <t>6.242,06</t>
  </si>
  <si>
    <t>5.019,60</t>
  </si>
  <si>
    <t>4.683,97</t>
  </si>
  <si>
    <t>6.986,66</t>
  </si>
  <si>
    <t>5.116,22</t>
  </si>
  <si>
    <t>5.395,89</t>
  </si>
  <si>
    <t>5.582,08</t>
  </si>
  <si>
    <t>6.803,73</t>
  </si>
  <si>
    <t>5.165,02</t>
  </si>
  <si>
    <t>6.799,17</t>
  </si>
  <si>
    <t>4.099,48</t>
  </si>
  <si>
    <t>5.924,83</t>
  </si>
  <si>
    <t>4.242,44</t>
  </si>
  <si>
    <t>2.598,21</t>
  </si>
  <si>
    <t>6.058,90</t>
  </si>
  <si>
    <t>4.999,11</t>
  </si>
  <si>
    <t>4.867,49</t>
  </si>
  <si>
    <t>5.213,35</t>
  </si>
  <si>
    <t>5.867,84</t>
  </si>
  <si>
    <t>6.320,21</t>
  </si>
  <si>
    <t>6.131,16</t>
  </si>
  <si>
    <t>5.787,36</t>
  </si>
  <si>
    <t>6.248,97</t>
  </si>
  <si>
    <t>5.573,45</t>
  </si>
  <si>
    <t>5.946,81</t>
  </si>
  <si>
    <t>7.015,61</t>
  </si>
  <si>
    <t>6.106,92</t>
  </si>
  <si>
    <t>6.099,49</t>
  </si>
  <si>
    <t>5.731,90</t>
  </si>
  <si>
    <t>6.042,98</t>
  </si>
  <si>
    <t>5.412,42</t>
  </si>
  <si>
    <t>5.639,10</t>
  </si>
  <si>
    <t>5.806,29</t>
  </si>
  <si>
    <t>5.483,20</t>
  </si>
  <si>
    <t>4.675,95</t>
  </si>
  <si>
    <t>4.518,70</t>
  </si>
  <si>
    <t>5.614,21</t>
  </si>
  <si>
    <t>4.431,79</t>
  </si>
  <si>
    <t>6.154,46</t>
  </si>
  <si>
    <t>10.266,79</t>
  </si>
  <si>
    <t>5.911,92</t>
  </si>
  <si>
    <t>7.086,82</t>
  </si>
  <si>
    <t>6.507,48</t>
  </si>
  <si>
    <t>5.542,77</t>
  </si>
  <si>
    <t>5.057,01</t>
  </si>
  <si>
    <t>4.561,92</t>
  </si>
  <si>
    <t>PCI.817.01 - CUSTO DE COMPOSIÇÕES - SINTÉTICO                                               DATA DE EMISSÃO: 17/06/2022 23:52:11            DATA DE RT: 15/06/2022</t>
  </si>
  <si>
    <t>ENCARGOS SOCIAIS SOBRE PREÇOS DA MÃO-DE-OBRA: 113,60%(HORA)   70,53%(MÊS)</t>
  </si>
  <si>
    <t>ABRANGÊNCIA : NACIONAL                                              LOCALIDADE  : RIO DE JANEIRO                                                                                                      DATA DE PREÇO   : 05/2022 REFERÊNCIA COLETA : MEDIANO</t>
  </si>
  <si>
    <t>Io=MAIO/2022</t>
  </si>
  <si>
    <t>1. FONTE DE PREÇOS UNITÁRIOS - SINAPI / RJ, Io=05/2022 - ONERADO</t>
  </si>
  <si>
    <t>11</t>
  </si>
  <si>
    <t>DATA DE PREÇO 05/2022</t>
  </si>
  <si>
    <t>Anexo III - ORÇAMENTO ANALÍTICO</t>
  </si>
  <si>
    <t>Anexo II - ORÇAMENTO  SINTÉTICO</t>
  </si>
  <si>
    <t>Anexo IV - MEMÓRIA DE CÁLCULO</t>
  </si>
  <si>
    <t>11 - SERVIÇOS PRELIMINARES</t>
  </si>
  <si>
    <t>unidades</t>
  </si>
  <si>
    <t>Retirada</t>
  </si>
  <si>
    <t>Colocação</t>
  </si>
  <si>
    <t>Peso (T)</t>
  </si>
  <si>
    <t>Área de calçadas</t>
  </si>
  <si>
    <t>Estimativa de calçadas a demolir</t>
  </si>
  <si>
    <t>Calçadas</t>
  </si>
  <si>
    <t>Volume</t>
  </si>
  <si>
    <t>M3xKM</t>
  </si>
  <si>
    <t>Anexo V - CRONOGRAMA FÍSICO - FINANCEIRO</t>
  </si>
  <si>
    <t>ANEXO VI -COMPOSIÇÃO   DO   B.D.I  -  (SEM DESONERAÇÃO)</t>
  </si>
  <si>
    <t>ANEXO V - CRONOGRAMA FÍSICO E FINANCEIRO</t>
  </si>
</sst>
</file>

<file path=xl/styles.xml><?xml version="1.0" encoding="utf-8"?>
<styleSheet xmlns="http://schemas.openxmlformats.org/spreadsheetml/2006/main" xmlns:mc="http://schemas.openxmlformats.org/markup-compatibility/2006" xmlns:x14ac="http://schemas.microsoft.com/office/spreadsheetml/2009/9/ac" mc:Ignorable="x14ac">
  <numFmts count="26">
    <numFmt numFmtId="44" formatCode="_-&quot;R$&quot;\ * #,##0.00_-;\-&quot;R$&quot;\ * #,##0.00_-;_-&quot;R$&quot;\ * &quot;-&quot;??_-;_-@_-"/>
    <numFmt numFmtId="43" formatCode="_-* #,##0.00_-;\-* #,##0.00_-;_-* &quot;-&quot;??_-;_-@_-"/>
    <numFmt numFmtId="164" formatCode="&quot;R$ &quot;#,##0_);[Red]\(&quot;R$ &quot;#,##0\)"/>
    <numFmt numFmtId="165" formatCode="_(&quot;R$ &quot;* #,##0.00_);_(&quot;R$ &quot;* \(#,##0.00\);_(&quot;R$ &quot;* &quot;-&quot;??_);_(@_)"/>
    <numFmt numFmtId="166" formatCode="_(* #,##0.00_);_(* \(#,##0.00\);_(* &quot;-&quot;??_);_(@_)"/>
    <numFmt numFmtId="167" formatCode="#,##0.0000"/>
    <numFmt numFmtId="168" formatCode="0.0000"/>
    <numFmt numFmtId="169" formatCode="d/m/yy;@"/>
    <numFmt numFmtId="170" formatCode="dd/mm/yy;@"/>
    <numFmt numFmtId="171" formatCode="&quot;R$&quot;\ #,##0.00"/>
    <numFmt numFmtId="172" formatCode="#,##0.00_ ;\-#,##0.00\ "/>
    <numFmt numFmtId="173" formatCode="_-* #,##0.0000000_-;\-* #,##0.0000000_-;_-* &quot;-&quot;??_-;_-@_-"/>
    <numFmt numFmtId="174" formatCode="#,##0.000000"/>
    <numFmt numFmtId="175" formatCode="#,##0.00000000"/>
    <numFmt numFmtId="176" formatCode="_-* #,##0.00000000_-;\-* #,##0.00000000_-;_-* \-??_-;_-@_-"/>
    <numFmt numFmtId="177" formatCode="#,##0.00\ ;\-#,##0.00\ ;&quot; -&quot;#\ ;@\ "/>
    <numFmt numFmtId="178" formatCode="_(* #,##0.00_);_(* \(#,##0.00\);_(* \-??_);_(@_)"/>
    <numFmt numFmtId="179" formatCode="0.000"/>
    <numFmt numFmtId="180" formatCode="_(* #,##0.000000_);_(* \(#,##0.000000\);_(* &quot;-&quot;??_);_(@_)"/>
    <numFmt numFmtId="181" formatCode="[$-416]dddd\,\ d&quot; de &quot;mmmm&quot; de &quot;yyyy"/>
    <numFmt numFmtId="182" formatCode="_(* #,##0.0_);_(* \(#,##0.0\);_(* &quot;-&quot;??_);_(@_)"/>
    <numFmt numFmtId="183" formatCode="General_)"/>
    <numFmt numFmtId="184" formatCode="[$R$-416]\ #,##0.00;[Red]\-[$R$-416]\ #,##0.00"/>
    <numFmt numFmtId="185" formatCode="#,##0.0"/>
    <numFmt numFmtId="186" formatCode="&quot;Sim&quot;;&quot;Sim&quot;;&quot;Não&quot;"/>
    <numFmt numFmtId="187" formatCode="&quot;R$&quot;#,##0;[Red]\-&quot;R$&quot;#,##0"/>
  </numFmts>
  <fonts count="89"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b/>
      <sz val="12"/>
      <name val="Arial"/>
      <family val="2"/>
    </font>
    <font>
      <b/>
      <sz val="10"/>
      <name val="Arial"/>
      <family val="2"/>
    </font>
    <font>
      <sz val="8"/>
      <name val="Arial"/>
      <family val="2"/>
    </font>
    <font>
      <b/>
      <sz val="8"/>
      <name val="Arial"/>
      <family val="2"/>
    </font>
    <font>
      <sz val="10"/>
      <name val="Arial"/>
      <family val="2"/>
    </font>
    <font>
      <sz val="10"/>
      <name val="Arial"/>
      <family val="2"/>
    </font>
    <font>
      <sz val="9"/>
      <name val="Arial"/>
      <family val="2"/>
    </font>
    <font>
      <b/>
      <sz val="9"/>
      <name val="Arial"/>
      <family val="2"/>
    </font>
    <font>
      <sz val="10"/>
      <name val="Wingdings"/>
      <charset val="2"/>
    </font>
    <font>
      <b/>
      <sz val="7"/>
      <name val="Arial"/>
      <family val="2"/>
    </font>
    <font>
      <b/>
      <sz val="8"/>
      <name val="Wingdings"/>
      <charset val="2"/>
    </font>
    <font>
      <sz val="11"/>
      <color indexed="8"/>
      <name val="Calibri"/>
      <family val="2"/>
    </font>
    <font>
      <sz val="5"/>
      <color indexed="12"/>
      <name val="Arial"/>
      <family val="2"/>
    </font>
    <font>
      <b/>
      <sz val="12"/>
      <color indexed="50"/>
      <name val="Arial"/>
      <family val="2"/>
    </font>
    <font>
      <sz val="9"/>
      <color indexed="12"/>
      <name val="Arial"/>
      <family val="2"/>
    </font>
    <font>
      <b/>
      <i/>
      <sz val="12"/>
      <name val="Arial"/>
      <family val="2"/>
    </font>
    <font>
      <b/>
      <sz val="9"/>
      <color indexed="12"/>
      <name val="Arial"/>
      <family val="2"/>
    </font>
    <font>
      <sz val="8"/>
      <color indexed="12"/>
      <name val="Arial"/>
      <family val="2"/>
    </font>
    <font>
      <sz val="8"/>
      <color indexed="22"/>
      <name val="Arial"/>
      <family val="2"/>
    </font>
    <font>
      <b/>
      <sz val="10"/>
      <color indexed="10"/>
      <name val="Arial"/>
      <family val="2"/>
    </font>
    <font>
      <b/>
      <sz val="8"/>
      <color indexed="10"/>
      <name val="Arial"/>
      <family val="2"/>
    </font>
    <font>
      <b/>
      <sz val="10"/>
      <color indexed="12"/>
      <name val="Arial"/>
      <family val="2"/>
    </font>
    <font>
      <sz val="12"/>
      <name val="Arial"/>
      <family val="2"/>
    </font>
    <font>
      <b/>
      <i/>
      <sz val="8"/>
      <name val="Arial"/>
      <family val="2"/>
    </font>
    <font>
      <sz val="11"/>
      <color theme="1"/>
      <name val="Calibri"/>
      <family val="2"/>
      <scheme val="minor"/>
    </font>
    <font>
      <i/>
      <sz val="11"/>
      <color rgb="FF7F7F7F"/>
      <name val="Calibri"/>
      <family val="2"/>
      <scheme val="minor"/>
    </font>
    <font>
      <b/>
      <sz val="11"/>
      <color theme="1"/>
      <name val="Calibri"/>
      <family val="2"/>
      <scheme val="minor"/>
    </font>
    <font>
      <sz val="8"/>
      <color theme="1"/>
      <name val="Arial"/>
      <family val="2"/>
    </font>
    <font>
      <sz val="10"/>
      <color theme="1"/>
      <name val="Arial"/>
      <family val="2"/>
    </font>
    <font>
      <b/>
      <sz val="12"/>
      <color theme="1"/>
      <name val="Arial"/>
      <family val="2"/>
    </font>
    <font>
      <b/>
      <sz val="8"/>
      <color theme="1"/>
      <name val="Arial"/>
      <family val="2"/>
    </font>
    <font>
      <b/>
      <sz val="10"/>
      <color theme="1"/>
      <name val="Arial"/>
      <family val="2"/>
    </font>
    <font>
      <sz val="9"/>
      <color theme="1"/>
      <name val="Arial"/>
      <family val="2"/>
    </font>
    <font>
      <sz val="12"/>
      <color theme="1"/>
      <name val="Arial"/>
      <family val="2"/>
    </font>
    <font>
      <sz val="8"/>
      <color rgb="FFFF0000"/>
      <name val="Arial"/>
      <family val="2"/>
    </font>
    <font>
      <b/>
      <sz val="9"/>
      <color theme="1"/>
      <name val="Arial"/>
      <family val="2"/>
    </font>
    <font>
      <b/>
      <sz val="8"/>
      <color rgb="FFFF0000"/>
      <name val="Arial"/>
      <family val="2"/>
    </font>
    <font>
      <sz val="11"/>
      <color theme="1"/>
      <name val="Arial"/>
      <family val="2"/>
    </font>
    <font>
      <b/>
      <i/>
      <sz val="8"/>
      <color theme="1"/>
      <name val="Arial"/>
      <family val="2"/>
    </font>
    <font>
      <b/>
      <sz val="11"/>
      <color theme="1"/>
      <name val="Arial"/>
      <family val="2"/>
    </font>
    <font>
      <u/>
      <sz val="10"/>
      <color theme="10"/>
      <name val="Arial"/>
      <family val="2"/>
    </font>
    <font>
      <sz val="11"/>
      <color indexed="9"/>
      <name val="Calibri"/>
      <family val="2"/>
    </font>
    <font>
      <sz val="11"/>
      <color indexed="17"/>
      <name val="Calibri"/>
      <family val="2"/>
    </font>
    <font>
      <b/>
      <sz val="11"/>
      <color indexed="53"/>
      <name val="Calibri"/>
      <family val="2"/>
    </font>
    <font>
      <b/>
      <sz val="11"/>
      <color indexed="9"/>
      <name val="Calibri"/>
      <family val="2"/>
    </font>
    <font>
      <sz val="11"/>
      <color indexed="53"/>
      <name val="Calibri"/>
      <family val="2"/>
    </font>
    <font>
      <sz val="11"/>
      <color indexed="59"/>
      <name val="Calibri"/>
      <family val="2"/>
    </font>
    <font>
      <sz val="11"/>
      <color indexed="37"/>
      <name val="Calibri"/>
      <family val="2"/>
    </font>
    <font>
      <sz val="11"/>
      <color indexed="19"/>
      <name val="Calibri"/>
      <family val="2"/>
    </font>
    <font>
      <b/>
      <sz val="11"/>
      <color indexed="63"/>
      <name val="Calibri"/>
      <family val="2"/>
    </font>
    <font>
      <sz val="8"/>
      <name val="Times New Roman"/>
      <family val="1"/>
      <charset val="1"/>
    </font>
    <font>
      <sz val="11"/>
      <color indexed="10"/>
      <name val="Calibri"/>
      <family val="2"/>
    </font>
    <font>
      <i/>
      <sz val="11"/>
      <color indexed="23"/>
      <name val="Calibri"/>
      <family val="2"/>
    </font>
    <font>
      <b/>
      <sz val="15"/>
      <color indexed="56"/>
      <name val="Calibri"/>
      <family val="2"/>
    </font>
    <font>
      <b/>
      <sz val="13"/>
      <color indexed="56"/>
      <name val="Calibri"/>
      <family val="2"/>
    </font>
    <font>
      <b/>
      <sz val="11"/>
      <color indexed="56"/>
      <name val="Calibri"/>
      <family val="2"/>
    </font>
    <font>
      <b/>
      <sz val="11"/>
      <color indexed="8"/>
      <name val="Calibri"/>
      <family val="2"/>
    </font>
    <font>
      <b/>
      <sz val="12"/>
      <color theme="1"/>
      <name val="Calibri"/>
      <family val="2"/>
      <scheme val="minor"/>
    </font>
    <font>
      <sz val="8"/>
      <name val="Arial"/>
      <family val="2"/>
    </font>
    <font>
      <sz val="10"/>
      <name val="Arial"/>
      <family val="2"/>
      <charset val="1"/>
    </font>
    <font>
      <sz val="10"/>
      <name val="Courier New"/>
      <family val="3"/>
    </font>
    <font>
      <b/>
      <i/>
      <sz val="9"/>
      <name val="Arial"/>
      <family val="2"/>
    </font>
    <font>
      <b/>
      <sz val="14"/>
      <name val="Arial"/>
      <family val="2"/>
    </font>
    <font>
      <sz val="10"/>
      <name val="Arial"/>
      <family val="2"/>
    </font>
    <font>
      <sz val="8"/>
      <name val="Calibri"/>
      <family val="2"/>
    </font>
    <font>
      <sz val="8"/>
      <color indexed="48"/>
      <name val="Arial"/>
      <family val="2"/>
    </font>
    <font>
      <b/>
      <sz val="10"/>
      <color rgb="FFFF0000"/>
      <name val="Arial"/>
      <family val="2"/>
    </font>
    <font>
      <b/>
      <sz val="8"/>
      <name val="Calibri"/>
      <family val="2"/>
      <scheme val="minor"/>
    </font>
    <font>
      <sz val="9"/>
      <name val="Calibri"/>
      <family val="2"/>
      <scheme val="minor"/>
    </font>
    <font>
      <sz val="11"/>
      <color rgb="FF9C6500"/>
      <name val="Calibri"/>
      <family val="2"/>
      <scheme val="minor"/>
    </font>
    <font>
      <sz val="11"/>
      <color indexed="9"/>
      <name val="Arial"/>
      <family val="2"/>
      <charset val="1"/>
    </font>
    <font>
      <b/>
      <i/>
      <sz val="16"/>
      <color indexed="8"/>
      <name val="Arial"/>
      <family val="2"/>
      <charset val="1"/>
    </font>
    <font>
      <sz val="8"/>
      <color theme="1"/>
      <name val="Calibri"/>
      <family val="2"/>
      <scheme val="minor"/>
    </font>
    <font>
      <sz val="10"/>
      <name val="Helvetica"/>
      <family val="2"/>
    </font>
    <font>
      <sz val="10"/>
      <color indexed="8"/>
      <name val="Arial"/>
      <family val="2"/>
    </font>
    <font>
      <sz val="12"/>
      <name val="Courier"/>
      <family val="3"/>
    </font>
    <font>
      <sz val="12"/>
      <name val="Times New Roman"/>
      <family val="1"/>
    </font>
    <font>
      <b/>
      <i/>
      <u/>
      <sz val="11"/>
      <color indexed="8"/>
      <name val="Arial"/>
      <family val="2"/>
      <charset val="1"/>
    </font>
    <font>
      <b/>
      <sz val="16"/>
      <color indexed="8"/>
      <name val="Arial"/>
      <family val="2"/>
    </font>
    <font>
      <b/>
      <sz val="11"/>
      <color rgb="FF336600"/>
      <name val="Arial"/>
      <family val="2"/>
    </font>
    <font>
      <sz val="8"/>
      <color indexed="8"/>
      <name val="Calibri"/>
      <family val="2"/>
    </font>
    <font>
      <sz val="10"/>
      <name val="Courier New"/>
      <family val="3"/>
    </font>
  </fonts>
  <fills count="67">
    <fill>
      <patternFill patternType="none"/>
    </fill>
    <fill>
      <patternFill patternType="gray125"/>
    </fill>
    <fill>
      <patternFill patternType="solid">
        <fgColor indexed="9"/>
        <bgColor indexed="64"/>
      </patternFill>
    </fill>
    <fill>
      <patternFill patternType="solid">
        <fgColor indexed="42"/>
        <bgColor indexed="64"/>
      </patternFill>
    </fill>
    <fill>
      <patternFill patternType="solid">
        <fgColor indexed="43"/>
        <bgColor indexed="64"/>
      </patternFill>
    </fill>
    <fill>
      <patternFill patternType="solid">
        <fgColor indexed="26"/>
        <bgColor indexed="64"/>
      </patternFill>
    </fill>
    <fill>
      <patternFill patternType="solid">
        <fgColor indexed="22"/>
        <bgColor indexed="64"/>
      </patternFill>
    </fill>
    <fill>
      <patternFill patternType="lightUp">
        <bgColor indexed="26"/>
      </patternFill>
    </fill>
    <fill>
      <patternFill patternType="solid">
        <fgColor indexed="47"/>
        <bgColor indexed="64"/>
      </patternFill>
    </fill>
    <fill>
      <patternFill patternType="solid">
        <fgColor rgb="FFFFFFCC"/>
      </patternFill>
    </fill>
    <fill>
      <patternFill patternType="solid">
        <fgColor theme="0"/>
        <bgColor indexed="64"/>
      </patternFill>
    </fill>
    <fill>
      <patternFill patternType="solid">
        <fgColor theme="0" tint="-0.14999847407452621"/>
        <bgColor indexed="64"/>
      </patternFill>
    </fill>
    <fill>
      <patternFill patternType="solid">
        <fgColor indexed="28"/>
        <bgColor indexed="27"/>
      </patternFill>
    </fill>
    <fill>
      <patternFill patternType="solid">
        <fgColor indexed="20"/>
        <bgColor indexed="36"/>
      </patternFill>
    </fill>
    <fill>
      <patternFill patternType="solid">
        <fgColor indexed="39"/>
        <bgColor indexed="32"/>
      </patternFill>
    </fill>
    <fill>
      <patternFill patternType="solid">
        <fgColor indexed="36"/>
        <bgColor indexed="58"/>
      </patternFill>
    </fill>
    <fill>
      <patternFill patternType="solid">
        <fgColor indexed="27"/>
        <bgColor indexed="28"/>
      </patternFill>
    </fill>
    <fill>
      <patternFill patternType="solid">
        <fgColor indexed="18"/>
        <bgColor indexed="39"/>
      </patternFill>
    </fill>
    <fill>
      <patternFill patternType="solid">
        <fgColor indexed="31"/>
        <bgColor indexed="15"/>
      </patternFill>
    </fill>
    <fill>
      <patternFill patternType="solid">
        <fgColor indexed="45"/>
        <bgColor indexed="51"/>
      </patternFill>
    </fill>
    <fill>
      <patternFill patternType="solid">
        <fgColor indexed="11"/>
        <bgColor indexed="33"/>
      </patternFill>
    </fill>
    <fill>
      <patternFill patternType="solid">
        <fgColor indexed="38"/>
        <bgColor indexed="22"/>
      </patternFill>
    </fill>
    <fill>
      <patternFill patternType="solid">
        <fgColor indexed="15"/>
        <bgColor indexed="31"/>
      </patternFill>
    </fill>
    <fill>
      <patternFill patternType="solid">
        <fgColor indexed="14"/>
        <bgColor indexed="47"/>
      </patternFill>
    </fill>
    <fill>
      <patternFill patternType="solid">
        <fgColor indexed="57"/>
        <bgColor indexed="61"/>
      </patternFill>
    </fill>
    <fill>
      <patternFill patternType="solid">
        <fgColor indexed="29"/>
        <bgColor indexed="24"/>
      </patternFill>
    </fill>
    <fill>
      <patternFill patternType="solid">
        <fgColor indexed="35"/>
        <bgColor indexed="11"/>
      </patternFill>
    </fill>
    <fill>
      <patternFill patternType="solid">
        <fgColor indexed="24"/>
        <bgColor indexed="55"/>
      </patternFill>
    </fill>
    <fill>
      <patternFill patternType="solid">
        <fgColor indexed="40"/>
        <bgColor indexed="44"/>
      </patternFill>
    </fill>
    <fill>
      <patternFill patternType="solid">
        <fgColor indexed="51"/>
        <bgColor indexed="47"/>
      </patternFill>
    </fill>
    <fill>
      <patternFill patternType="solid">
        <fgColor indexed="41"/>
        <bgColor indexed="42"/>
      </patternFill>
    </fill>
    <fill>
      <patternFill patternType="solid">
        <fgColor indexed="32"/>
        <bgColor indexed="39"/>
      </patternFill>
    </fill>
    <fill>
      <patternFill patternType="solid">
        <fgColor indexed="55"/>
        <bgColor indexed="61"/>
      </patternFill>
    </fill>
    <fill>
      <patternFill patternType="solid">
        <fgColor indexed="48"/>
        <bgColor indexed="23"/>
      </patternFill>
    </fill>
    <fill>
      <patternFill patternType="solid">
        <fgColor indexed="25"/>
        <bgColor indexed="19"/>
      </patternFill>
    </fill>
    <fill>
      <patternFill patternType="solid">
        <fgColor indexed="50"/>
        <bgColor indexed="55"/>
      </patternFill>
    </fill>
    <fill>
      <patternFill patternType="solid">
        <fgColor indexed="54"/>
        <bgColor indexed="23"/>
      </patternFill>
    </fill>
    <fill>
      <patternFill patternType="solid">
        <fgColor indexed="49"/>
        <bgColor indexed="48"/>
      </patternFill>
    </fill>
    <fill>
      <patternFill patternType="solid">
        <fgColor indexed="52"/>
        <bgColor indexed="53"/>
      </patternFill>
    </fill>
    <fill>
      <patternFill patternType="solid">
        <fgColor indexed="47"/>
        <bgColor indexed="51"/>
      </patternFill>
    </fill>
    <fill>
      <patternFill patternType="solid">
        <fgColor indexed="60"/>
        <bgColor indexed="14"/>
      </patternFill>
    </fill>
    <fill>
      <patternFill patternType="solid">
        <fgColor indexed="34"/>
        <bgColor indexed="43"/>
      </patternFill>
    </fill>
    <fill>
      <patternFill patternType="solid">
        <fgColor rgb="FF92D050"/>
        <bgColor indexed="64"/>
      </patternFill>
    </fill>
    <fill>
      <patternFill patternType="solid">
        <fgColor rgb="FF00B0F0"/>
        <bgColor indexed="64"/>
      </patternFill>
    </fill>
    <fill>
      <patternFill patternType="solid">
        <fgColor theme="0" tint="-0.34998626667073579"/>
        <bgColor indexed="64"/>
      </patternFill>
    </fill>
    <fill>
      <patternFill patternType="solid">
        <fgColor theme="3" tint="0.59999389629810485"/>
        <bgColor indexed="64"/>
      </patternFill>
    </fill>
    <fill>
      <patternFill patternType="solid">
        <fgColor theme="0" tint="-0.249977111117893"/>
        <bgColor indexed="64"/>
      </patternFill>
    </fill>
    <fill>
      <patternFill patternType="solid">
        <fgColor indexed="44"/>
        <bgColor indexed="22"/>
      </patternFill>
    </fill>
    <fill>
      <patternFill patternType="solid">
        <fgColor theme="0"/>
        <bgColor indexed="26"/>
      </patternFill>
    </fill>
    <fill>
      <patternFill patternType="solid">
        <fgColor indexed="9"/>
        <bgColor indexed="26"/>
      </patternFill>
    </fill>
    <fill>
      <patternFill patternType="solid">
        <fgColor theme="0" tint="-4.9989318521683403E-2"/>
        <bgColor indexed="64"/>
      </patternFill>
    </fill>
    <fill>
      <patternFill patternType="solid">
        <fgColor rgb="FFFFC000"/>
        <bgColor indexed="64"/>
      </patternFill>
    </fill>
    <fill>
      <patternFill patternType="solid">
        <fgColor rgb="FFFFC000"/>
        <bgColor indexed="26"/>
      </patternFill>
    </fill>
    <fill>
      <patternFill patternType="solid">
        <fgColor rgb="FFFFEB9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indexed="13"/>
        <bgColor indexed="64"/>
      </patternFill>
    </fill>
  </fills>
  <borders count="92">
    <border>
      <left/>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top style="thin">
        <color indexed="64"/>
      </top>
      <bottom style="thin">
        <color indexed="64"/>
      </bottom>
      <diagonal/>
    </border>
    <border>
      <left/>
      <right/>
      <top style="hair">
        <color indexed="64"/>
      </top>
      <bottom style="thin">
        <color indexed="64"/>
      </bottom>
      <diagonal/>
    </border>
    <border>
      <left/>
      <right/>
      <top style="hair">
        <color indexed="64"/>
      </top>
      <bottom style="hair">
        <color indexed="64"/>
      </bottom>
      <diagonal/>
    </border>
    <border>
      <left/>
      <right style="thin">
        <color indexed="64"/>
      </right>
      <top style="thin">
        <color indexed="64"/>
      </top>
      <bottom style="thin">
        <color indexed="64"/>
      </bottom>
      <diagonal/>
    </border>
    <border>
      <left/>
      <right/>
      <top/>
      <bottom style="medium">
        <color indexed="64"/>
      </bottom>
      <diagonal/>
    </border>
    <border>
      <left/>
      <right/>
      <top style="medium">
        <color indexed="64"/>
      </top>
      <bottom/>
      <diagonal/>
    </border>
    <border>
      <left style="thin">
        <color indexed="64"/>
      </left>
      <right style="thin">
        <color indexed="64"/>
      </right>
      <top style="hair">
        <color indexed="64"/>
      </top>
      <bottom style="hair">
        <color indexed="64"/>
      </bottom>
      <diagonal/>
    </border>
    <border>
      <left/>
      <right style="thin">
        <color indexed="64"/>
      </right>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top style="thin">
        <color indexed="64"/>
      </top>
      <bottom style="thin">
        <color indexed="64"/>
      </bottom>
      <diagonal/>
    </border>
    <border>
      <left style="medium">
        <color indexed="64"/>
      </left>
      <right/>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medium">
        <color indexed="64"/>
      </right>
      <top/>
      <bottom/>
      <diagonal/>
    </border>
    <border>
      <left/>
      <right style="medium">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right style="medium">
        <color indexed="64"/>
      </right>
      <top/>
      <bottom style="medium">
        <color indexed="64"/>
      </bottom>
      <diagonal/>
    </border>
    <border>
      <left style="medium">
        <color indexed="64"/>
      </left>
      <right/>
      <top style="medium">
        <color indexed="64"/>
      </top>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top style="hair">
        <color indexed="64"/>
      </top>
      <bottom/>
      <diagonal/>
    </border>
    <border>
      <left/>
      <right style="medium">
        <color indexed="64"/>
      </right>
      <top style="thin">
        <color indexed="64"/>
      </top>
      <bottom style="thin">
        <color indexed="64"/>
      </bottom>
      <diagonal/>
    </border>
    <border>
      <left style="medium">
        <color indexed="64"/>
      </left>
      <right/>
      <top style="hair">
        <color indexed="64"/>
      </top>
      <bottom style="hair">
        <color indexed="64"/>
      </bottom>
      <diagonal/>
    </border>
    <border>
      <left style="medium">
        <color indexed="64"/>
      </left>
      <right/>
      <top style="thin">
        <color indexed="64"/>
      </top>
      <bottom style="medium">
        <color indexed="64"/>
      </bottom>
      <diagonal/>
    </border>
    <border>
      <left style="medium">
        <color indexed="64"/>
      </left>
      <right/>
      <top style="hair">
        <color indexed="64"/>
      </top>
      <bottom/>
      <diagonal/>
    </border>
    <border>
      <left/>
      <right style="medium">
        <color indexed="64"/>
      </right>
      <top style="hair">
        <color indexed="64"/>
      </top>
      <bottom/>
      <diagonal/>
    </border>
    <border>
      <left style="double">
        <color indexed="64"/>
      </left>
      <right/>
      <top style="double">
        <color indexed="64"/>
      </top>
      <bottom/>
      <diagonal/>
    </border>
    <border>
      <left/>
      <right/>
      <top style="double">
        <color indexed="64"/>
      </top>
      <bottom/>
      <diagonal/>
    </border>
    <border>
      <left style="double">
        <color indexed="64"/>
      </left>
      <right/>
      <top/>
      <bottom style="double">
        <color indexed="64"/>
      </bottom>
      <diagonal/>
    </border>
    <border>
      <left/>
      <right/>
      <top/>
      <bottom style="double">
        <color indexed="64"/>
      </bottom>
      <diagonal/>
    </border>
    <border>
      <left/>
      <right style="medium">
        <color indexed="64"/>
      </right>
      <top style="double">
        <color indexed="64"/>
      </top>
      <bottom/>
      <diagonal/>
    </border>
    <border>
      <left/>
      <right style="medium">
        <color indexed="64"/>
      </right>
      <top/>
      <bottom style="double">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3"/>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48"/>
      </bottom>
      <diagonal/>
    </border>
    <border>
      <left/>
      <right/>
      <top/>
      <bottom style="thick">
        <color indexed="57"/>
      </bottom>
      <diagonal/>
    </border>
    <border>
      <left/>
      <right/>
      <top/>
      <bottom style="medium">
        <color indexed="57"/>
      </bottom>
      <diagonal/>
    </border>
    <border>
      <left/>
      <right/>
      <top style="thin">
        <color indexed="48"/>
      </top>
      <bottom style="double">
        <color indexed="48"/>
      </bottom>
      <diagonal/>
    </border>
    <border>
      <left style="thin">
        <color indexed="64"/>
      </left>
      <right style="medium">
        <color indexed="64"/>
      </right>
      <top/>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right/>
      <top style="thin">
        <color auto="1"/>
      </top>
      <bottom style="thin">
        <color auto="1"/>
      </bottom>
      <diagonal/>
    </border>
    <border>
      <left style="thin">
        <color auto="1"/>
      </left>
      <right style="thin">
        <color auto="1"/>
      </right>
      <top style="thin">
        <color auto="1"/>
      </top>
      <bottom/>
      <diagonal/>
    </border>
    <border>
      <left/>
      <right/>
      <top style="thin">
        <color auto="1"/>
      </top>
      <bottom/>
      <diagonal/>
    </border>
    <border>
      <left/>
      <right style="medium">
        <color auto="1"/>
      </right>
      <top style="thin">
        <color auto="1"/>
      </top>
      <bottom style="thin">
        <color auto="1"/>
      </bottom>
      <diagonal/>
    </border>
    <border>
      <left style="medium">
        <color auto="1"/>
      </left>
      <right/>
      <top style="thin">
        <color auto="1"/>
      </top>
      <bottom/>
      <diagonal/>
    </border>
    <border>
      <left style="thin">
        <color auto="1"/>
      </left>
      <right/>
      <top style="thin">
        <color auto="1"/>
      </top>
      <bottom style="thin">
        <color auto="1"/>
      </bottom>
      <diagonal/>
    </border>
    <border>
      <left style="medium">
        <color indexed="64"/>
      </left>
      <right/>
      <top style="thin">
        <color indexed="64"/>
      </top>
      <bottom style="thin">
        <color indexed="64"/>
      </bottom>
      <diagonal/>
    </border>
    <border>
      <left style="thin">
        <color indexed="64"/>
      </left>
      <right style="thin">
        <color indexed="64"/>
      </right>
      <top/>
      <bottom style="hair">
        <color indexed="64"/>
      </bottom>
      <diagonal/>
    </border>
    <border>
      <left style="medium">
        <color indexed="64"/>
      </left>
      <right style="thin">
        <color indexed="64"/>
      </right>
      <top/>
      <bottom style="hair">
        <color indexed="64"/>
      </bottom>
      <diagonal/>
    </border>
    <border>
      <left/>
      <right style="medium">
        <color indexed="64"/>
      </right>
      <top style="thin">
        <color indexed="64"/>
      </top>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style="double">
        <color indexed="64"/>
      </top>
      <bottom style="thin">
        <color indexed="64"/>
      </bottom>
      <diagonal/>
    </border>
    <border>
      <left style="medium">
        <color indexed="64"/>
      </left>
      <right style="thin">
        <color indexed="64"/>
      </right>
      <top style="thin">
        <color indexed="64"/>
      </top>
      <bottom/>
      <diagonal/>
    </border>
    <border>
      <left/>
      <right style="thin">
        <color indexed="64"/>
      </right>
      <top style="thin">
        <color indexed="64"/>
      </top>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thin">
        <color indexed="64"/>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thin">
        <color indexed="64"/>
      </right>
      <top style="thin">
        <color indexed="8"/>
      </top>
      <bottom style="thin">
        <color indexed="8"/>
      </bottom>
      <diagonal/>
    </border>
    <border>
      <left style="thin">
        <color indexed="64"/>
      </left>
      <right/>
      <top/>
      <bottom style="thin">
        <color indexed="8"/>
      </bottom>
      <diagonal/>
    </border>
    <border>
      <left/>
      <right/>
      <top/>
      <bottom style="thin">
        <color indexed="8"/>
      </bottom>
      <diagonal/>
    </border>
    <border>
      <left/>
      <right style="thin">
        <color indexed="64"/>
      </right>
      <top/>
      <bottom style="thin">
        <color indexed="8"/>
      </bottom>
      <diagonal/>
    </border>
    <border>
      <left style="thin">
        <color indexed="64"/>
      </left>
      <right style="medium">
        <color indexed="64"/>
      </right>
      <top style="thin">
        <color indexed="64"/>
      </top>
      <bottom/>
      <diagonal/>
    </border>
    <border>
      <left/>
      <right/>
      <top style="thin">
        <color indexed="64"/>
      </top>
      <bottom/>
      <diagonal/>
    </border>
    <border>
      <left style="medium">
        <color indexed="64"/>
      </left>
      <right/>
      <top style="medium">
        <color indexed="64"/>
      </top>
      <bottom style="thin">
        <color indexed="64"/>
      </bottom>
      <diagonal/>
    </border>
    <border>
      <left/>
      <right/>
      <top style="medium">
        <color indexed="64"/>
      </top>
      <bottom style="thin">
        <color auto="1"/>
      </bottom>
      <diagonal/>
    </border>
    <border>
      <left/>
      <right style="medium">
        <color indexed="64"/>
      </right>
      <top style="medium">
        <color indexed="64"/>
      </top>
      <bottom style="thin">
        <color auto="1"/>
      </bottom>
      <diagonal/>
    </border>
  </borders>
  <cellStyleXfs count="3196">
    <xf numFmtId="0" fontId="0" fillId="0" borderId="0"/>
    <xf numFmtId="165" fontId="5" fillId="0" borderId="0" applyFont="0" applyFill="0" applyBorder="0" applyAlignment="0" applyProtection="0"/>
    <xf numFmtId="0" fontId="31" fillId="0" borderId="0"/>
    <xf numFmtId="0" fontId="6" fillId="0" borderId="0"/>
    <xf numFmtId="0" fontId="6" fillId="0" borderId="0"/>
    <xf numFmtId="0" fontId="31" fillId="0" borderId="0"/>
    <xf numFmtId="0" fontId="31" fillId="0" borderId="0"/>
    <xf numFmtId="0" fontId="6" fillId="0" borderId="0"/>
    <xf numFmtId="0" fontId="31" fillId="0" borderId="0"/>
    <xf numFmtId="0" fontId="18" fillId="9" borderId="50" applyNumberFormat="0" applyFont="0" applyAlignment="0" applyProtection="0"/>
    <xf numFmtId="0" fontId="18" fillId="9" borderId="50" applyNumberFormat="0" applyFont="0" applyAlignment="0" applyProtection="0"/>
    <xf numFmtId="0" fontId="31" fillId="9" borderId="50" applyNumberFormat="0" applyFont="0" applyAlignment="0" applyProtection="0"/>
    <xf numFmtId="9" fontId="5"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166" fontId="5"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11" fillId="0" borderId="0" applyFont="0" applyFill="0" applyBorder="0" applyAlignment="0" applyProtection="0"/>
    <xf numFmtId="166" fontId="6" fillId="0" borderId="0" applyFont="0" applyFill="0" applyBorder="0" applyAlignment="0" applyProtection="0"/>
    <xf numFmtId="166" fontId="12" fillId="0" borderId="0" applyFont="0" applyFill="0" applyBorder="0" applyAlignment="0" applyProtection="0"/>
    <xf numFmtId="166" fontId="6" fillId="0" borderId="0" applyFont="0" applyFill="0" applyBorder="0" applyAlignment="0" applyProtection="0"/>
    <xf numFmtId="164" fontId="6" fillId="0" borderId="0" applyFont="0" applyFill="0" applyBorder="0" applyAlignment="0" applyProtection="0"/>
    <xf numFmtId="0" fontId="32" fillId="0" borderId="0" applyNumberFormat="0" applyFill="0" applyBorder="0" applyAlignment="0" applyProtection="0"/>
    <xf numFmtId="0" fontId="33" fillId="0" borderId="51" applyNumberFormat="0" applyFill="0" applyAlignment="0" applyProtection="0"/>
    <xf numFmtId="166" fontId="6" fillId="0" borderId="0" applyFont="0" applyFill="0" applyBorder="0" applyAlignment="0" applyProtection="0"/>
    <xf numFmtId="166" fontId="6" fillId="0" borderId="0" applyFont="0" applyFill="0" applyBorder="0" applyAlignment="0" applyProtection="0"/>
    <xf numFmtId="164" fontId="6" fillId="0" borderId="0" applyFont="0" applyFill="0" applyBorder="0" applyAlignment="0" applyProtection="0"/>
    <xf numFmtId="43" fontId="31" fillId="0" borderId="0" applyFont="0" applyFill="0" applyBorder="0" applyAlignment="0" applyProtection="0"/>
    <xf numFmtId="0" fontId="18" fillId="0" borderId="0"/>
    <xf numFmtId="0" fontId="4" fillId="0" borderId="0"/>
    <xf numFmtId="44"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18" fillId="12" borderId="0"/>
    <xf numFmtId="0" fontId="18" fillId="13" borderId="0"/>
    <xf numFmtId="0" fontId="18" fillId="14" borderId="0"/>
    <xf numFmtId="0" fontId="18" fillId="15" borderId="0"/>
    <xf numFmtId="0" fontId="18" fillId="16" borderId="0"/>
    <xf numFmtId="0" fontId="18" fillId="17" borderId="0"/>
    <xf numFmtId="0" fontId="18" fillId="18" borderId="0"/>
    <xf numFmtId="0" fontId="18" fillId="19" borderId="0"/>
    <xf numFmtId="0" fontId="18" fillId="20" borderId="0"/>
    <xf numFmtId="0" fontId="18" fillId="21" borderId="0"/>
    <xf numFmtId="0" fontId="18" fillId="22" borderId="0"/>
    <xf numFmtId="0" fontId="18" fillId="23" borderId="0"/>
    <xf numFmtId="0" fontId="48" fillId="24" borderId="0"/>
    <xf numFmtId="0" fontId="48" fillId="25" borderId="0"/>
    <xf numFmtId="0" fontId="48" fillId="26" borderId="0"/>
    <xf numFmtId="0" fontId="48" fillId="27" borderId="0"/>
    <xf numFmtId="0" fontId="48" fillId="28" borderId="0"/>
    <xf numFmtId="0" fontId="48" fillId="29" borderId="0"/>
    <xf numFmtId="0" fontId="49" fillId="30" borderId="0"/>
    <xf numFmtId="0" fontId="50" fillId="31" borderId="52"/>
    <xf numFmtId="0" fontId="51" fillId="32" borderId="53"/>
    <xf numFmtId="0" fontId="52" fillId="0" borderId="54"/>
    <xf numFmtId="0" fontId="5" fillId="0" borderId="0" applyFont="0" applyFill="0" applyBorder="0" applyAlignment="0" applyProtection="0"/>
    <xf numFmtId="0" fontId="48" fillId="33" borderId="0"/>
    <xf numFmtId="0" fontId="48" fillId="34" borderId="0"/>
    <xf numFmtId="0" fontId="48" fillId="35" borderId="0"/>
    <xf numFmtId="0" fontId="48" fillId="36" borderId="0"/>
    <xf numFmtId="0" fontId="48" fillId="37" borderId="0"/>
    <xf numFmtId="0" fontId="48" fillId="38" borderId="0"/>
    <xf numFmtId="0" fontId="53" fillId="39" borderId="52"/>
    <xf numFmtId="0" fontId="18" fillId="0" borderId="0"/>
    <xf numFmtId="0" fontId="18" fillId="0" borderId="0"/>
    <xf numFmtId="0" fontId="47" fillId="0" borderId="0" applyNumberFormat="0" applyFill="0" applyBorder="0" applyAlignment="0" applyProtection="0">
      <alignment vertical="top"/>
      <protection locked="0"/>
    </xf>
    <xf numFmtId="0" fontId="54" fillId="40" borderId="0"/>
    <xf numFmtId="173" fontId="5" fillId="0" borderId="0" applyFill="0" applyBorder="0" applyAlignment="0" applyProtection="0"/>
    <xf numFmtId="174" fontId="5" fillId="0" borderId="0" applyFont="0" applyFill="0" applyBorder="0" applyAlignment="0" applyProtection="0"/>
    <xf numFmtId="175" fontId="5" fillId="0" borderId="0" applyFont="0" applyFill="0" applyBorder="0" applyAlignment="0" applyProtection="0"/>
    <xf numFmtId="0" fontId="18" fillId="0" borderId="0" applyFill="0" applyBorder="0" applyAlignment="0" applyProtection="0"/>
    <xf numFmtId="175" fontId="18" fillId="0" borderId="0" applyFill="0" applyBorder="0" applyAlignment="0" applyProtection="0"/>
    <xf numFmtId="175" fontId="18" fillId="0" borderId="0" applyFill="0" applyBorder="0" applyAlignment="0" applyProtection="0"/>
    <xf numFmtId="175" fontId="18" fillId="0" borderId="0" applyFill="0" applyBorder="0" applyAlignment="0" applyProtection="0"/>
    <xf numFmtId="175" fontId="18" fillId="0" borderId="0" applyFill="0" applyBorder="0" applyAlignment="0" applyProtection="0"/>
    <xf numFmtId="176" fontId="18" fillId="0" borderId="0" applyFill="0" applyBorder="0" applyAlignment="0" applyProtection="0"/>
    <xf numFmtId="173" fontId="5" fillId="0" borderId="0" applyFill="0" applyBorder="0" applyAlignment="0" applyProtection="0"/>
    <xf numFmtId="0" fontId="55" fillId="41" borderId="0"/>
    <xf numFmtId="0" fontId="4"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6" fillId="31" borderId="55"/>
    <xf numFmtId="171" fontId="18" fillId="0" borderId="0"/>
    <xf numFmtId="171" fontId="18" fillId="0" borderId="0"/>
    <xf numFmtId="171" fontId="18" fillId="0" borderId="0"/>
    <xf numFmtId="171" fontId="18" fillId="0" borderId="0"/>
    <xf numFmtId="171" fontId="18" fillId="0" borderId="0"/>
    <xf numFmtId="171" fontId="18" fillId="0" borderId="0"/>
    <xf numFmtId="177" fontId="18" fillId="0" borderId="0"/>
    <xf numFmtId="174" fontId="5"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176" fontId="5" fillId="0" borderId="0" applyFont="0" applyFill="0" applyBorder="0" applyAlignment="0" applyProtection="0"/>
    <xf numFmtId="176" fontId="5" fillId="0" borderId="0" applyFont="0" applyFill="0" applyBorder="0" applyAlignment="0" applyProtection="0"/>
    <xf numFmtId="174" fontId="5" fillId="0" borderId="0" applyFont="0" applyFill="0" applyBorder="0" applyAlignment="0" applyProtection="0"/>
    <xf numFmtId="166" fontId="5" fillId="0" borderId="0" applyFont="0" applyFill="0" applyBorder="0" applyAlignment="0" applyProtection="0"/>
    <xf numFmtId="167" fontId="5" fillId="0" borderId="0" applyFont="0" applyFill="0" applyBorder="0" applyAlignment="0" applyProtection="0"/>
    <xf numFmtId="166" fontId="5" fillId="0" borderId="0" applyFont="0" applyFill="0" applyBorder="0" applyAlignment="0" applyProtection="0"/>
    <xf numFmtId="173" fontId="18" fillId="0" borderId="0" applyFill="0" applyBorder="0" applyAlignment="0" applyProtection="0"/>
    <xf numFmtId="173" fontId="18" fillId="0" borderId="0" applyFill="0" applyBorder="0" applyAlignment="0" applyProtection="0"/>
    <xf numFmtId="173" fontId="18" fillId="0" borderId="0" applyFill="0" applyBorder="0" applyAlignment="0" applyProtection="0"/>
    <xf numFmtId="173" fontId="18" fillId="0" borderId="0" applyFill="0" applyBorder="0" applyAlignment="0" applyProtection="0"/>
    <xf numFmtId="0" fontId="57" fillId="0" borderId="0"/>
    <xf numFmtId="0" fontId="58" fillId="0" borderId="0"/>
    <xf numFmtId="0" fontId="59" fillId="0" borderId="0"/>
    <xf numFmtId="0" fontId="60" fillId="0" borderId="56" applyNumberFormat="0" applyFill="0" applyAlignment="0" applyProtection="0"/>
    <xf numFmtId="0" fontId="60" fillId="0" borderId="57"/>
    <xf numFmtId="0" fontId="61" fillId="0" borderId="58"/>
    <xf numFmtId="0" fontId="62" fillId="0" borderId="59"/>
    <xf numFmtId="0" fontId="62" fillId="0" borderId="0"/>
    <xf numFmtId="0" fontId="63" fillId="0" borderId="60"/>
    <xf numFmtId="0" fontId="3" fillId="0" borderId="0"/>
    <xf numFmtId="0" fontId="66" fillId="0" borderId="0"/>
    <xf numFmtId="178" fontId="5" fillId="0" borderId="0" applyBorder="0" applyProtection="0"/>
    <xf numFmtId="166" fontId="5" fillId="0" borderId="0" applyFont="0" applyFill="0" applyBorder="0" applyAlignment="0" applyProtection="0"/>
    <xf numFmtId="0" fontId="5" fillId="0" borderId="0"/>
    <xf numFmtId="166" fontId="5" fillId="0" borderId="0" applyFont="0" applyFill="0" applyBorder="0" applyAlignment="0" applyProtection="0"/>
    <xf numFmtId="0" fontId="5" fillId="0" borderId="0"/>
    <xf numFmtId="164" fontId="5" fillId="0" borderId="0" applyFont="0" applyFill="0" applyBorder="0" applyAlignment="0" applyProtection="0"/>
    <xf numFmtId="0" fontId="5" fillId="0" borderId="0"/>
    <xf numFmtId="43" fontId="2" fillId="0" borderId="0" applyFont="0" applyFill="0" applyBorder="0" applyAlignment="0" applyProtection="0"/>
    <xf numFmtId="0" fontId="1" fillId="0" borderId="0"/>
    <xf numFmtId="0" fontId="5" fillId="0" borderId="0"/>
    <xf numFmtId="44" fontId="1" fillId="0" borderId="0" applyFont="0" applyFill="0" applyBorder="0" applyAlignment="0" applyProtection="0"/>
    <xf numFmtId="43" fontId="1" fillId="0" borderId="0" applyFont="0" applyFill="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64"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77" fillId="0" borderId="0" applyNumberFormat="0" applyFill="0" applyBorder="0" applyAlignment="0" applyProtection="0"/>
    <xf numFmtId="0" fontId="78" fillId="0" borderId="0" applyNumberFormat="0" applyBorder="0" applyProtection="0">
      <alignment horizontal="center"/>
    </xf>
    <xf numFmtId="0" fontId="78" fillId="0" borderId="0" applyNumberFormat="0" applyBorder="0" applyProtection="0">
      <alignment horizontal="center" textRotation="90"/>
    </xf>
    <xf numFmtId="44" fontId="5" fillId="0" borderId="0" applyFont="0" applyFill="0" applyBorder="0" applyAlignment="0" applyProtection="0"/>
    <xf numFmtId="181" fontId="5" fillId="0" borderId="0" applyFont="0" applyFill="0" applyBorder="0" applyAlignment="0" applyProtection="0"/>
    <xf numFmtId="167"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182" fontId="5" fillId="0" borderId="0" applyFont="0" applyFill="0" applyBorder="0" applyAlignment="0" applyProtection="0"/>
    <xf numFmtId="0" fontId="76" fillId="53" borderId="0" applyNumberFormat="0" applyBorder="0" applyAlignment="0" applyProtection="0"/>
    <xf numFmtId="0" fontId="79" fillId="0" borderId="0"/>
    <xf numFmtId="0" fontId="80" fillId="0" borderId="0"/>
    <xf numFmtId="0" fontId="5" fillId="0" borderId="0"/>
    <xf numFmtId="0" fontId="5" fillId="0" borderId="0"/>
    <xf numFmtId="0" fontId="5"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183" fontId="8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9" fillId="0" borderId="0"/>
    <xf numFmtId="0" fontId="1" fillId="0" borderId="0"/>
    <xf numFmtId="0" fontId="1" fillId="0" borderId="0"/>
    <xf numFmtId="0" fontId="1" fillId="0" borderId="0"/>
    <xf numFmtId="0" fontId="1" fillId="9" borderId="50" applyNumberFormat="0" applyFont="0" applyAlignment="0" applyProtection="0"/>
    <xf numFmtId="0" fontId="1" fillId="9" borderId="50" applyNumberFormat="0" applyFont="0" applyAlignment="0" applyProtection="0"/>
    <xf numFmtId="0" fontId="1" fillId="9" borderId="50" applyNumberFormat="0" applyFont="0" applyAlignment="0" applyProtection="0"/>
    <xf numFmtId="0" fontId="1" fillId="9" borderId="50" applyNumberFormat="0" applyFont="0" applyAlignment="0" applyProtection="0"/>
    <xf numFmtId="0" fontId="1" fillId="9" borderId="50" applyNumberFormat="0" applyFont="0" applyAlignment="0" applyProtection="0"/>
    <xf numFmtId="0" fontId="1" fillId="9" borderId="50" applyNumberFormat="0" applyFont="0" applyAlignment="0" applyProtection="0"/>
    <xf numFmtId="0" fontId="1" fillId="9" borderId="50" applyNumberFormat="0" applyFont="0" applyAlignment="0" applyProtection="0"/>
    <xf numFmtId="0" fontId="1" fillId="9" borderId="50" applyNumberFormat="0" applyFont="0" applyAlignment="0" applyProtection="0"/>
    <xf numFmtId="0" fontId="1" fillId="9" borderId="50" applyNumberFormat="0" applyFont="0" applyAlignment="0" applyProtection="0"/>
    <xf numFmtId="0" fontId="1" fillId="9" borderId="50" applyNumberFormat="0" applyFont="0" applyAlignment="0" applyProtection="0"/>
    <xf numFmtId="0" fontId="1" fillId="9" borderId="50" applyNumberFormat="0" applyFont="0" applyAlignment="0" applyProtection="0"/>
    <xf numFmtId="0" fontId="1" fillId="9" borderId="50" applyNumberFormat="0" applyFont="0" applyAlignment="0" applyProtection="0"/>
    <xf numFmtId="0" fontId="1" fillId="9" borderId="50" applyNumberFormat="0" applyFont="0" applyAlignment="0" applyProtection="0"/>
    <xf numFmtId="0" fontId="1" fillId="9" borderId="50" applyNumberFormat="0" applyFont="0" applyAlignment="0" applyProtection="0"/>
    <xf numFmtId="0" fontId="1" fillId="9" borderId="50" applyNumberFormat="0" applyFont="0" applyAlignment="0" applyProtection="0"/>
    <xf numFmtId="0" fontId="1" fillId="9" borderId="50" applyNumberFormat="0" applyFont="0" applyAlignment="0" applyProtection="0"/>
    <xf numFmtId="0" fontId="1" fillId="9" borderId="50" applyNumberFormat="0" applyFont="0" applyAlignment="0" applyProtection="0"/>
    <xf numFmtId="0" fontId="1" fillId="9" borderId="50" applyNumberFormat="0" applyFont="0" applyAlignment="0" applyProtection="0"/>
    <xf numFmtId="0" fontId="1" fillId="9" borderId="50" applyNumberFormat="0" applyFont="0" applyAlignment="0" applyProtection="0"/>
    <xf numFmtId="0" fontId="1" fillId="9" borderId="50" applyNumberFormat="0" applyFont="0" applyAlignment="0" applyProtection="0"/>
    <xf numFmtId="0" fontId="1" fillId="9" borderId="50" applyNumberFormat="0" applyFont="0" applyAlignment="0" applyProtection="0"/>
    <xf numFmtId="0" fontId="1" fillId="9" borderId="50" applyNumberFormat="0" applyFont="0" applyAlignment="0" applyProtection="0"/>
    <xf numFmtId="0" fontId="1" fillId="9" borderId="50" applyNumberFormat="0" applyFont="0" applyAlignment="0" applyProtection="0"/>
    <xf numFmtId="0" fontId="1" fillId="9" borderId="50" applyNumberFormat="0" applyFont="0" applyAlignment="0" applyProtection="0"/>
    <xf numFmtId="0" fontId="1" fillId="9" borderId="50" applyNumberFormat="0" applyFont="0" applyAlignment="0" applyProtection="0"/>
    <xf numFmtId="0" fontId="1" fillId="9" borderId="50" applyNumberFormat="0" applyFont="0" applyAlignment="0" applyProtection="0"/>
    <xf numFmtId="0" fontId="1" fillId="9" borderId="50" applyNumberFormat="0" applyFont="0" applyAlignment="0" applyProtection="0"/>
    <xf numFmtId="0" fontId="1" fillId="9" borderId="50" applyNumberFormat="0" applyFont="0" applyAlignment="0" applyProtection="0"/>
    <xf numFmtId="0" fontId="1" fillId="9" borderId="50" applyNumberFormat="0" applyFont="0" applyAlignment="0" applyProtection="0"/>
    <xf numFmtId="0" fontId="1" fillId="9" borderId="50" applyNumberFormat="0" applyFont="0" applyAlignment="0" applyProtection="0"/>
    <xf numFmtId="0" fontId="1" fillId="9" borderId="50" applyNumberFormat="0" applyFont="0" applyAlignment="0" applyProtection="0"/>
    <xf numFmtId="0" fontId="1" fillId="9" borderId="50" applyNumberFormat="0" applyFont="0" applyAlignment="0" applyProtection="0"/>
    <xf numFmtId="0" fontId="1" fillId="9" borderId="50" applyNumberFormat="0" applyFont="0" applyAlignment="0" applyProtection="0"/>
    <xf numFmtId="0" fontId="1" fillId="9" borderId="50" applyNumberFormat="0" applyFont="0" applyAlignment="0" applyProtection="0"/>
    <xf numFmtId="0" fontId="1" fillId="9" borderId="50" applyNumberFormat="0" applyFont="0" applyAlignment="0" applyProtection="0"/>
    <xf numFmtId="0" fontId="1" fillId="9" borderId="50" applyNumberFormat="0" applyFont="0" applyAlignment="0" applyProtection="0"/>
    <xf numFmtId="0" fontId="1" fillId="9" borderId="50" applyNumberFormat="0" applyFont="0" applyAlignment="0" applyProtection="0"/>
    <xf numFmtId="0" fontId="1" fillId="9" borderId="50" applyNumberFormat="0" applyFont="0" applyAlignment="0" applyProtection="0"/>
    <xf numFmtId="0" fontId="1" fillId="9" borderId="50" applyNumberFormat="0" applyFont="0" applyAlignment="0" applyProtection="0"/>
    <xf numFmtId="0" fontId="1" fillId="9" borderId="50" applyNumberFormat="0" applyFont="0" applyAlignment="0" applyProtection="0"/>
    <xf numFmtId="0" fontId="1" fillId="9" borderId="50" applyNumberFormat="0" applyFont="0" applyAlignment="0" applyProtection="0"/>
    <xf numFmtId="0" fontId="1" fillId="9" borderId="50" applyNumberFormat="0" applyFont="0" applyAlignment="0" applyProtection="0"/>
    <xf numFmtId="0" fontId="1" fillId="9" borderId="50" applyNumberFormat="0" applyFont="0" applyAlignment="0" applyProtection="0"/>
    <xf numFmtId="0" fontId="1" fillId="9" borderId="50" applyNumberFormat="0" applyFont="0" applyAlignment="0" applyProtection="0"/>
    <xf numFmtId="0" fontId="1" fillId="9" borderId="50" applyNumberFormat="0" applyFont="0" applyAlignment="0" applyProtection="0"/>
    <xf numFmtId="0" fontId="1" fillId="9" borderId="50" applyNumberFormat="0" applyFont="0" applyAlignment="0" applyProtection="0"/>
    <xf numFmtId="0" fontId="1" fillId="9" borderId="50" applyNumberFormat="0" applyFont="0" applyAlignment="0" applyProtection="0"/>
    <xf numFmtId="0" fontId="1" fillId="9" borderId="50" applyNumberFormat="0" applyFont="0" applyAlignment="0" applyProtection="0"/>
    <xf numFmtId="0" fontId="1" fillId="9" borderId="50" applyNumberFormat="0" applyFont="0" applyAlignment="0" applyProtection="0"/>
    <xf numFmtId="0" fontId="1" fillId="9" borderId="50" applyNumberFormat="0" applyFont="0" applyAlignment="0" applyProtection="0"/>
    <xf numFmtId="0" fontId="1" fillId="9" borderId="50" applyNumberFormat="0" applyFont="0" applyAlignment="0" applyProtection="0"/>
    <xf numFmtId="0" fontId="1" fillId="9" borderId="50" applyNumberFormat="0" applyFont="0" applyAlignment="0" applyProtection="0"/>
    <xf numFmtId="0" fontId="1" fillId="9" borderId="50" applyNumberFormat="0" applyFont="0" applyAlignment="0" applyProtection="0"/>
    <xf numFmtId="0" fontId="1" fillId="9" borderId="50" applyNumberFormat="0" applyFont="0" applyAlignment="0" applyProtection="0"/>
    <xf numFmtId="0" fontId="1" fillId="9" borderId="50" applyNumberFormat="0" applyFont="0" applyAlignment="0" applyProtection="0"/>
    <xf numFmtId="0" fontId="1" fillId="9" borderId="50" applyNumberFormat="0" applyFont="0" applyAlignment="0" applyProtection="0"/>
    <xf numFmtId="0" fontId="1" fillId="9" borderId="50" applyNumberFormat="0" applyFont="0" applyAlignment="0" applyProtection="0"/>
    <xf numFmtId="0" fontId="1" fillId="9" borderId="50" applyNumberFormat="0" applyFont="0" applyAlignment="0" applyProtection="0"/>
    <xf numFmtId="0" fontId="1" fillId="9" borderId="50" applyNumberFormat="0" applyFont="0" applyAlignment="0" applyProtection="0"/>
    <xf numFmtId="0" fontId="1" fillId="9" borderId="50" applyNumberFormat="0" applyFont="0" applyAlignment="0" applyProtection="0"/>
    <xf numFmtId="0" fontId="1" fillId="9" borderId="50" applyNumberFormat="0" applyFont="0" applyAlignment="0" applyProtection="0"/>
    <xf numFmtId="0" fontId="1" fillId="9" borderId="50" applyNumberFormat="0" applyFont="0" applyAlignment="0" applyProtection="0"/>
    <xf numFmtId="0" fontId="1" fillId="9" borderId="50" applyNumberFormat="0" applyFont="0" applyAlignment="0" applyProtection="0"/>
    <xf numFmtId="0" fontId="1" fillId="9" borderId="50" applyNumberFormat="0" applyFont="0" applyAlignment="0" applyProtection="0"/>
    <xf numFmtId="0" fontId="1" fillId="9" borderId="50" applyNumberFormat="0" applyFont="0" applyAlignment="0" applyProtection="0"/>
    <xf numFmtId="0" fontId="1" fillId="9" borderId="50" applyNumberFormat="0" applyFont="0" applyAlignment="0" applyProtection="0"/>
    <xf numFmtId="0" fontId="1" fillId="9" borderId="50" applyNumberFormat="0" applyFont="0" applyAlignment="0" applyProtection="0"/>
    <xf numFmtId="0" fontId="1" fillId="9" borderId="50" applyNumberFormat="0" applyFont="0" applyAlignment="0" applyProtection="0"/>
    <xf numFmtId="0" fontId="1" fillId="9" borderId="50" applyNumberFormat="0" applyFont="0" applyAlignment="0" applyProtection="0"/>
    <xf numFmtId="0" fontId="1" fillId="9" borderId="50" applyNumberFormat="0" applyFont="0" applyAlignment="0" applyProtection="0"/>
    <xf numFmtId="0" fontId="1" fillId="9" borderId="50" applyNumberFormat="0" applyFont="0" applyAlignment="0" applyProtection="0"/>
    <xf numFmtId="0" fontId="1" fillId="9" borderId="50" applyNumberFormat="0" applyFont="0" applyAlignment="0" applyProtection="0"/>
    <xf numFmtId="0" fontId="1" fillId="9" borderId="50" applyNumberFormat="0" applyFont="0" applyAlignment="0" applyProtection="0"/>
    <xf numFmtId="0" fontId="1" fillId="9" borderId="50" applyNumberFormat="0" applyFont="0" applyAlignment="0" applyProtection="0"/>
    <xf numFmtId="0" fontId="1" fillId="9" borderId="50" applyNumberFormat="0" applyFont="0" applyAlignment="0" applyProtection="0"/>
    <xf numFmtId="0" fontId="1" fillId="9" borderId="50" applyNumberFormat="0" applyFont="0" applyAlignment="0" applyProtection="0"/>
    <xf numFmtId="0" fontId="1" fillId="9" borderId="50" applyNumberFormat="0" applyFont="0" applyAlignment="0" applyProtection="0"/>
    <xf numFmtId="0" fontId="1" fillId="9" borderId="50" applyNumberFormat="0" applyFont="0" applyAlignment="0" applyProtection="0"/>
    <xf numFmtId="0" fontId="1" fillId="9" borderId="50" applyNumberFormat="0" applyFont="0" applyAlignment="0" applyProtection="0"/>
    <xf numFmtId="0" fontId="1" fillId="9" borderId="50" applyNumberFormat="0" applyFont="0" applyAlignment="0" applyProtection="0"/>
    <xf numFmtId="0" fontId="1" fillId="9" borderId="50" applyNumberFormat="0" applyFont="0" applyAlignment="0" applyProtection="0"/>
    <xf numFmtId="0" fontId="1" fillId="9" borderId="50" applyNumberFormat="0" applyFont="0" applyAlignment="0" applyProtection="0"/>
    <xf numFmtId="0" fontId="1" fillId="9" borderId="50" applyNumberFormat="0" applyFont="0" applyAlignment="0" applyProtection="0"/>
    <xf numFmtId="0" fontId="1" fillId="9" borderId="50" applyNumberFormat="0" applyFont="0" applyAlignment="0" applyProtection="0"/>
    <xf numFmtId="0" fontId="1" fillId="9" borderId="50" applyNumberFormat="0" applyFont="0" applyAlignment="0" applyProtection="0"/>
    <xf numFmtId="0" fontId="1" fillId="9" borderId="50" applyNumberFormat="0" applyFont="0" applyAlignment="0" applyProtection="0"/>
    <xf numFmtId="0" fontId="1" fillId="9" borderId="50" applyNumberFormat="0" applyFont="0" applyAlignment="0" applyProtection="0"/>
    <xf numFmtId="0" fontId="1" fillId="9" borderId="50" applyNumberFormat="0" applyFont="0" applyAlignment="0" applyProtection="0"/>
    <xf numFmtId="0" fontId="1" fillId="9" borderId="50" applyNumberFormat="0" applyFont="0" applyAlignment="0" applyProtection="0"/>
    <xf numFmtId="0" fontId="1" fillId="9" borderId="50" applyNumberFormat="0" applyFont="0" applyAlignment="0" applyProtection="0"/>
    <xf numFmtId="0" fontId="1" fillId="9" borderId="50" applyNumberFormat="0" applyFont="0" applyAlignment="0" applyProtection="0"/>
    <xf numFmtId="0" fontId="1" fillId="9" borderId="50" applyNumberFormat="0" applyFont="0" applyAlignment="0" applyProtection="0"/>
    <xf numFmtId="0" fontId="1" fillId="9" borderId="50" applyNumberFormat="0" applyFont="0" applyAlignment="0" applyProtection="0"/>
    <xf numFmtId="0" fontId="1" fillId="9" borderId="50" applyNumberFormat="0" applyFont="0" applyAlignment="0" applyProtection="0"/>
    <xf numFmtId="0" fontId="1" fillId="9" borderId="50" applyNumberFormat="0" applyFont="0" applyAlignment="0" applyProtection="0"/>
    <xf numFmtId="0" fontId="1" fillId="9" borderId="50" applyNumberFormat="0" applyFont="0" applyAlignment="0" applyProtection="0"/>
    <xf numFmtId="0" fontId="1" fillId="9" borderId="50" applyNumberFormat="0" applyFont="0" applyAlignment="0" applyProtection="0"/>
    <xf numFmtId="0" fontId="1" fillId="9" borderId="50" applyNumberFormat="0" applyFont="0" applyAlignment="0" applyProtection="0"/>
    <xf numFmtId="0" fontId="1" fillId="9" borderId="50" applyNumberFormat="0" applyFont="0" applyAlignment="0" applyProtection="0"/>
    <xf numFmtId="0" fontId="1" fillId="9" borderId="50" applyNumberFormat="0" applyFont="0" applyAlignment="0" applyProtection="0"/>
    <xf numFmtId="0" fontId="1" fillId="9" borderId="50" applyNumberFormat="0" applyFont="0" applyAlignment="0" applyProtection="0"/>
    <xf numFmtId="0" fontId="1" fillId="9" borderId="50" applyNumberFormat="0" applyFont="0" applyAlignment="0" applyProtection="0"/>
    <xf numFmtId="0" fontId="1" fillId="9" borderId="50" applyNumberFormat="0" applyFont="0" applyAlignment="0" applyProtection="0"/>
    <xf numFmtId="0" fontId="1" fillId="9" borderId="50" applyNumberFormat="0" applyFont="0" applyAlignment="0" applyProtection="0"/>
    <xf numFmtId="0" fontId="1" fillId="9" borderId="50" applyNumberFormat="0" applyFont="0" applyAlignment="0" applyProtection="0"/>
    <xf numFmtId="0" fontId="1" fillId="9" borderId="50" applyNumberFormat="0" applyFont="0" applyAlignment="0" applyProtection="0"/>
    <xf numFmtId="0" fontId="1" fillId="9" borderId="50" applyNumberFormat="0" applyFont="0" applyAlignment="0" applyProtection="0"/>
    <xf numFmtId="0" fontId="1" fillId="9" borderId="50" applyNumberFormat="0" applyFont="0" applyAlignment="0" applyProtection="0"/>
    <xf numFmtId="0" fontId="1" fillId="9" borderId="50" applyNumberFormat="0" applyFont="0" applyAlignment="0" applyProtection="0"/>
    <xf numFmtId="0" fontId="1" fillId="9" borderId="50" applyNumberFormat="0" applyFont="0" applyAlignment="0" applyProtection="0"/>
    <xf numFmtId="0" fontId="1" fillId="9" borderId="50" applyNumberFormat="0" applyFont="0" applyAlignment="0" applyProtection="0"/>
    <xf numFmtId="0" fontId="1" fillId="9" borderId="50" applyNumberFormat="0" applyFont="0" applyAlignment="0" applyProtection="0"/>
    <xf numFmtId="0" fontId="1" fillId="9" borderId="50" applyNumberFormat="0" applyFont="0" applyAlignment="0" applyProtection="0"/>
    <xf numFmtId="0" fontId="1" fillId="9" borderId="50" applyNumberFormat="0" applyFont="0" applyAlignment="0" applyProtection="0"/>
    <xf numFmtId="0" fontId="1" fillId="9" borderId="50" applyNumberFormat="0" applyFont="0" applyAlignment="0" applyProtection="0"/>
    <xf numFmtId="0" fontId="1" fillId="9" borderId="50" applyNumberFormat="0" applyFont="0" applyAlignment="0" applyProtection="0"/>
    <xf numFmtId="0" fontId="1" fillId="9" borderId="50" applyNumberFormat="0" applyFont="0" applyAlignment="0" applyProtection="0"/>
    <xf numFmtId="0" fontId="1" fillId="9" borderId="50" applyNumberFormat="0" applyFont="0" applyAlignment="0" applyProtection="0"/>
    <xf numFmtId="0" fontId="1" fillId="9" borderId="50" applyNumberFormat="0" applyFont="0" applyAlignment="0" applyProtection="0"/>
    <xf numFmtId="0" fontId="1" fillId="9" borderId="50" applyNumberFormat="0" applyFont="0" applyAlignment="0" applyProtection="0"/>
    <xf numFmtId="0" fontId="1" fillId="9" borderId="50" applyNumberFormat="0" applyFont="0" applyAlignment="0" applyProtection="0"/>
    <xf numFmtId="0" fontId="1" fillId="9" borderId="50" applyNumberFormat="0" applyFont="0" applyAlignment="0" applyProtection="0"/>
    <xf numFmtId="0" fontId="1" fillId="9" borderId="50" applyNumberFormat="0" applyFont="0" applyAlignment="0" applyProtection="0"/>
    <xf numFmtId="0" fontId="1" fillId="9" borderId="50" applyNumberFormat="0" applyFont="0" applyAlignment="0" applyProtection="0"/>
    <xf numFmtId="0" fontId="1" fillId="9" borderId="50" applyNumberFormat="0" applyFont="0" applyAlignment="0" applyProtection="0"/>
    <xf numFmtId="0" fontId="1" fillId="9" borderId="50" applyNumberFormat="0" applyFont="0" applyAlignment="0" applyProtection="0"/>
    <xf numFmtId="0" fontId="1" fillId="9" borderId="50" applyNumberFormat="0" applyFont="0" applyAlignment="0" applyProtection="0"/>
    <xf numFmtId="0" fontId="1" fillId="9" borderId="50" applyNumberFormat="0" applyFont="0" applyAlignment="0" applyProtection="0"/>
    <xf numFmtId="0" fontId="1" fillId="9" borderId="50" applyNumberFormat="0" applyFont="0" applyAlignment="0" applyProtection="0"/>
    <xf numFmtId="0" fontId="1" fillId="9" borderId="50" applyNumberFormat="0" applyFont="0" applyAlignment="0" applyProtection="0"/>
    <xf numFmtId="0" fontId="1" fillId="9" borderId="50" applyNumberFormat="0" applyFont="0" applyAlignment="0" applyProtection="0"/>
    <xf numFmtId="0" fontId="1" fillId="9" borderId="50" applyNumberFormat="0" applyFont="0" applyAlignment="0" applyProtection="0"/>
    <xf numFmtId="0" fontId="1" fillId="9" borderId="50" applyNumberFormat="0" applyFont="0" applyAlignment="0" applyProtection="0"/>
    <xf numFmtId="0" fontId="1" fillId="9" borderId="50" applyNumberFormat="0" applyFont="0" applyAlignment="0" applyProtection="0"/>
    <xf numFmtId="0" fontId="1" fillId="9" borderId="50" applyNumberFormat="0" applyFont="0" applyAlignment="0" applyProtection="0"/>
    <xf numFmtId="0" fontId="1" fillId="9" borderId="50" applyNumberFormat="0" applyFont="0" applyAlignment="0" applyProtection="0"/>
    <xf numFmtId="0" fontId="1" fillId="9" borderId="50" applyNumberFormat="0" applyFont="0" applyAlignment="0" applyProtection="0"/>
    <xf numFmtId="0" fontId="1" fillId="9" borderId="50" applyNumberFormat="0" applyFont="0" applyAlignment="0" applyProtection="0"/>
    <xf numFmtId="0" fontId="1" fillId="9" borderId="50" applyNumberFormat="0" applyFont="0" applyAlignment="0" applyProtection="0"/>
    <xf numFmtId="0" fontId="1" fillId="9" borderId="50" applyNumberFormat="0" applyFont="0" applyAlignment="0" applyProtection="0"/>
    <xf numFmtId="0" fontId="1" fillId="9" borderId="50" applyNumberFormat="0" applyFont="0" applyAlignment="0" applyProtection="0"/>
    <xf numFmtId="0" fontId="1" fillId="9" borderId="50" applyNumberFormat="0" applyFont="0" applyAlignment="0" applyProtection="0"/>
    <xf numFmtId="0" fontId="1" fillId="9" borderId="50" applyNumberFormat="0" applyFont="0" applyAlignment="0" applyProtection="0"/>
    <xf numFmtId="0" fontId="1" fillId="9" borderId="50" applyNumberFormat="0" applyFont="0" applyAlignment="0" applyProtection="0"/>
    <xf numFmtId="0" fontId="1" fillId="9" borderId="50" applyNumberFormat="0" applyFont="0" applyAlignment="0" applyProtection="0"/>
    <xf numFmtId="0" fontId="1" fillId="9" borderId="50" applyNumberFormat="0" applyFont="0" applyAlignment="0" applyProtection="0"/>
    <xf numFmtId="0" fontId="1" fillId="9" borderId="50" applyNumberFormat="0" applyFont="0" applyAlignment="0" applyProtection="0"/>
    <xf numFmtId="0" fontId="1" fillId="9" borderId="50" applyNumberFormat="0" applyFont="0" applyAlignment="0" applyProtection="0"/>
    <xf numFmtId="0" fontId="1" fillId="9" borderId="50" applyNumberFormat="0" applyFont="0" applyAlignment="0" applyProtection="0"/>
    <xf numFmtId="0" fontId="1" fillId="9" borderId="50" applyNumberFormat="0" applyFont="0" applyAlignment="0" applyProtection="0"/>
    <xf numFmtId="0" fontId="1" fillId="9" borderId="50" applyNumberFormat="0" applyFont="0" applyAlignment="0" applyProtection="0"/>
    <xf numFmtId="0" fontId="1" fillId="9" borderId="50" applyNumberFormat="0" applyFont="0" applyAlignment="0" applyProtection="0"/>
    <xf numFmtId="0" fontId="1" fillId="9" borderId="50" applyNumberFormat="0" applyFont="0" applyAlignment="0" applyProtection="0"/>
    <xf numFmtId="0" fontId="1" fillId="9" borderId="50" applyNumberFormat="0" applyFont="0" applyAlignment="0" applyProtection="0"/>
    <xf numFmtId="0" fontId="1" fillId="9" borderId="50" applyNumberFormat="0" applyFont="0" applyAlignment="0" applyProtection="0"/>
    <xf numFmtId="0" fontId="1" fillId="9" borderId="50" applyNumberFormat="0" applyFont="0" applyAlignment="0" applyProtection="0"/>
    <xf numFmtId="0" fontId="1" fillId="9" borderId="50" applyNumberFormat="0" applyFont="0" applyAlignment="0" applyProtection="0"/>
    <xf numFmtId="0" fontId="1" fillId="9" borderId="50" applyNumberFormat="0" applyFont="0" applyAlignment="0" applyProtection="0"/>
    <xf numFmtId="0" fontId="1" fillId="9" borderId="50" applyNumberFormat="0" applyFont="0" applyAlignment="0" applyProtection="0"/>
    <xf numFmtId="0" fontId="1" fillId="9" borderId="50" applyNumberFormat="0" applyFont="0" applyAlignment="0" applyProtection="0"/>
    <xf numFmtId="0" fontId="1" fillId="9" borderId="50" applyNumberFormat="0" applyFont="0" applyAlignment="0" applyProtection="0"/>
    <xf numFmtId="0" fontId="1" fillId="9" borderId="50" applyNumberFormat="0" applyFont="0" applyAlignment="0" applyProtection="0"/>
    <xf numFmtId="0" fontId="1" fillId="9" borderId="50" applyNumberFormat="0" applyFont="0" applyAlignment="0" applyProtection="0"/>
    <xf numFmtId="0" fontId="1" fillId="9" borderId="50" applyNumberFormat="0" applyFont="0" applyAlignment="0" applyProtection="0"/>
    <xf numFmtId="0" fontId="1" fillId="9" borderId="50" applyNumberFormat="0" applyFont="0" applyAlignment="0" applyProtection="0"/>
    <xf numFmtId="0" fontId="1" fillId="9" borderId="50" applyNumberFormat="0" applyFont="0" applyAlignment="0" applyProtection="0"/>
    <xf numFmtId="0" fontId="1" fillId="9" borderId="50" applyNumberFormat="0" applyFont="0" applyAlignment="0" applyProtection="0"/>
    <xf numFmtId="0" fontId="1" fillId="9" borderId="50" applyNumberFormat="0" applyFont="0" applyAlignment="0" applyProtection="0"/>
    <xf numFmtId="0" fontId="1" fillId="9" borderId="50" applyNumberFormat="0" applyFont="0" applyAlignment="0" applyProtection="0"/>
    <xf numFmtId="0" fontId="1" fillId="9" borderId="50" applyNumberFormat="0" applyFont="0" applyAlignment="0" applyProtection="0"/>
    <xf numFmtId="0" fontId="1" fillId="9" borderId="50" applyNumberFormat="0" applyFont="0" applyAlignment="0" applyProtection="0"/>
    <xf numFmtId="0" fontId="1" fillId="9" borderId="50" applyNumberFormat="0" applyFont="0" applyAlignment="0" applyProtection="0"/>
    <xf numFmtId="0" fontId="1" fillId="9" borderId="50" applyNumberFormat="0" applyFont="0" applyAlignment="0" applyProtection="0"/>
    <xf numFmtId="0" fontId="1" fillId="9" borderId="50" applyNumberFormat="0" applyFont="0" applyAlignment="0" applyProtection="0"/>
    <xf numFmtId="0" fontId="1" fillId="9" borderId="50" applyNumberFormat="0" applyFont="0" applyAlignment="0" applyProtection="0"/>
    <xf numFmtId="0" fontId="1" fillId="9" borderId="50" applyNumberFormat="0" applyFont="0" applyAlignment="0" applyProtection="0"/>
    <xf numFmtId="0" fontId="1" fillId="9" borderId="50" applyNumberFormat="0" applyFont="0" applyAlignment="0" applyProtection="0"/>
    <xf numFmtId="0" fontId="1" fillId="9" borderId="50" applyNumberFormat="0" applyFont="0" applyAlignment="0" applyProtection="0"/>
    <xf numFmtId="0" fontId="1" fillId="9" borderId="50" applyNumberFormat="0" applyFont="0" applyAlignment="0" applyProtection="0"/>
    <xf numFmtId="0" fontId="1" fillId="9" borderId="50" applyNumberFormat="0" applyFont="0" applyAlignment="0" applyProtection="0"/>
    <xf numFmtId="0" fontId="1" fillId="9" borderId="50" applyNumberFormat="0" applyFont="0" applyAlignment="0" applyProtection="0"/>
    <xf numFmtId="0" fontId="1" fillId="9" borderId="50" applyNumberFormat="0" applyFont="0" applyAlignment="0" applyProtection="0"/>
    <xf numFmtId="0" fontId="1" fillId="9" borderId="50" applyNumberFormat="0" applyFont="0" applyAlignment="0" applyProtection="0"/>
    <xf numFmtId="0" fontId="1" fillId="9" borderId="50" applyNumberFormat="0" applyFont="0" applyAlignment="0" applyProtection="0"/>
    <xf numFmtId="0" fontId="1" fillId="9" borderId="50" applyNumberFormat="0" applyFont="0" applyAlignment="0" applyProtection="0"/>
    <xf numFmtId="0" fontId="1" fillId="9" borderId="50" applyNumberFormat="0" applyFont="0" applyAlignment="0" applyProtection="0"/>
    <xf numFmtId="0" fontId="1" fillId="9" borderId="50" applyNumberFormat="0" applyFont="0" applyAlignment="0" applyProtection="0"/>
    <xf numFmtId="0" fontId="1" fillId="9" borderId="50" applyNumberFormat="0" applyFont="0" applyAlignment="0" applyProtection="0"/>
    <xf numFmtId="0" fontId="1" fillId="9" borderId="50" applyNumberFormat="0" applyFont="0" applyAlignment="0" applyProtection="0"/>
    <xf numFmtId="0" fontId="1" fillId="9" borderId="50" applyNumberFormat="0" applyFont="0" applyAlignment="0" applyProtection="0"/>
    <xf numFmtId="0" fontId="1" fillId="9" borderId="50" applyNumberFormat="0" applyFont="0" applyAlignment="0" applyProtection="0"/>
    <xf numFmtId="0" fontId="1" fillId="9" borderId="50" applyNumberFormat="0" applyFont="0" applyAlignment="0" applyProtection="0"/>
    <xf numFmtId="0" fontId="1" fillId="9" borderId="50" applyNumberFormat="0" applyFont="0" applyAlignment="0" applyProtection="0"/>
    <xf numFmtId="0" fontId="1" fillId="9" borderId="50" applyNumberFormat="0" applyFont="0" applyAlignment="0" applyProtection="0"/>
    <xf numFmtId="0" fontId="1" fillId="9" borderId="50" applyNumberFormat="0" applyFont="0" applyAlignment="0" applyProtection="0"/>
    <xf numFmtId="0" fontId="1" fillId="9" borderId="50" applyNumberFormat="0" applyFont="0" applyAlignment="0" applyProtection="0"/>
    <xf numFmtId="0" fontId="1" fillId="9" borderId="50" applyNumberFormat="0" applyFont="0" applyAlignment="0" applyProtection="0"/>
    <xf numFmtId="0" fontId="1" fillId="9" borderId="50" applyNumberFormat="0" applyFont="0" applyAlignment="0" applyProtection="0"/>
    <xf numFmtId="0" fontId="1" fillId="9" borderId="50" applyNumberFormat="0" applyFont="0" applyAlignment="0" applyProtection="0"/>
    <xf numFmtId="0" fontId="1" fillId="9" borderId="50" applyNumberFormat="0" applyFont="0" applyAlignment="0" applyProtection="0"/>
    <xf numFmtId="0" fontId="1" fillId="9" borderId="50" applyNumberFormat="0" applyFont="0" applyAlignment="0" applyProtection="0"/>
    <xf numFmtId="0" fontId="1" fillId="9" borderId="50" applyNumberFormat="0" applyFont="0" applyAlignment="0" applyProtection="0"/>
    <xf numFmtId="0" fontId="1" fillId="9" borderId="50" applyNumberFormat="0" applyFont="0" applyAlignment="0" applyProtection="0"/>
    <xf numFmtId="0" fontId="1" fillId="9" borderId="50" applyNumberFormat="0" applyFont="0" applyAlignment="0" applyProtection="0"/>
    <xf numFmtId="0" fontId="1" fillId="9" borderId="50" applyNumberFormat="0" applyFont="0" applyAlignment="0" applyProtection="0"/>
    <xf numFmtId="0" fontId="1" fillId="9" borderId="50" applyNumberFormat="0" applyFont="0" applyAlignment="0" applyProtection="0"/>
    <xf numFmtId="0" fontId="1" fillId="9" borderId="50" applyNumberFormat="0" applyFont="0" applyAlignment="0" applyProtection="0"/>
    <xf numFmtId="0" fontId="1" fillId="9" borderId="50" applyNumberFormat="0" applyFont="0" applyAlignment="0" applyProtection="0"/>
    <xf numFmtId="0" fontId="1" fillId="9" borderId="50" applyNumberFormat="0" applyFont="0" applyAlignment="0" applyProtection="0"/>
    <xf numFmtId="0" fontId="1" fillId="9" borderId="50" applyNumberFormat="0" applyFont="0" applyAlignment="0" applyProtection="0"/>
    <xf numFmtId="0" fontId="1" fillId="9" borderId="50" applyNumberFormat="0" applyFont="0" applyAlignment="0" applyProtection="0"/>
    <xf numFmtId="0" fontId="1" fillId="9" borderId="50" applyNumberFormat="0" applyFont="0" applyAlignment="0" applyProtection="0"/>
    <xf numFmtId="0" fontId="1" fillId="9" borderId="50" applyNumberFormat="0" applyFont="0" applyAlignment="0" applyProtection="0"/>
    <xf numFmtId="0" fontId="1" fillId="9" borderId="50" applyNumberFormat="0" applyFont="0" applyAlignment="0" applyProtection="0"/>
    <xf numFmtId="0" fontId="1" fillId="9" borderId="50" applyNumberFormat="0" applyFont="0" applyAlignment="0" applyProtection="0"/>
    <xf numFmtId="0" fontId="1" fillId="9" borderId="50" applyNumberFormat="0" applyFont="0" applyAlignment="0" applyProtection="0"/>
    <xf numFmtId="0" fontId="1" fillId="9" borderId="50" applyNumberFormat="0" applyFont="0" applyAlignment="0" applyProtection="0"/>
    <xf numFmtId="0" fontId="1" fillId="9" borderId="50" applyNumberFormat="0" applyFont="0" applyAlignment="0" applyProtection="0"/>
    <xf numFmtId="0" fontId="1" fillId="9" borderId="50" applyNumberFormat="0" applyFont="0" applyAlignment="0" applyProtection="0"/>
    <xf numFmtId="0" fontId="1" fillId="9" borderId="50" applyNumberFormat="0" applyFont="0" applyAlignment="0" applyProtection="0"/>
    <xf numFmtId="0" fontId="1" fillId="9" borderId="50" applyNumberFormat="0" applyFont="0" applyAlignment="0" applyProtection="0"/>
    <xf numFmtId="0" fontId="1" fillId="9" borderId="50" applyNumberFormat="0" applyFont="0" applyAlignment="0" applyProtection="0"/>
    <xf numFmtId="0" fontId="1" fillId="9" borderId="50" applyNumberFormat="0" applyFont="0" applyAlignment="0" applyProtection="0"/>
    <xf numFmtId="0" fontId="1" fillId="9" borderId="50" applyNumberFormat="0" applyFont="0" applyAlignment="0" applyProtection="0"/>
    <xf numFmtId="0" fontId="1" fillId="9" borderId="50" applyNumberFormat="0" applyFont="0" applyAlignment="0" applyProtection="0"/>
    <xf numFmtId="0" fontId="1" fillId="9" borderId="50" applyNumberFormat="0" applyFont="0" applyAlignment="0" applyProtection="0"/>
    <xf numFmtId="0" fontId="1" fillId="9" borderId="50" applyNumberFormat="0" applyFont="0" applyAlignment="0" applyProtection="0"/>
    <xf numFmtId="0" fontId="1" fillId="9" borderId="50" applyNumberFormat="0" applyFont="0" applyAlignment="0" applyProtection="0"/>
    <xf numFmtId="0" fontId="1" fillId="9" borderId="50" applyNumberFormat="0" applyFont="0" applyAlignment="0" applyProtection="0"/>
    <xf numFmtId="0" fontId="1" fillId="9" borderId="50" applyNumberFormat="0" applyFont="0" applyAlignment="0" applyProtection="0"/>
    <xf numFmtId="0" fontId="1" fillId="9" borderId="50" applyNumberFormat="0" applyFont="0" applyAlignment="0" applyProtection="0"/>
    <xf numFmtId="0" fontId="1" fillId="9" borderId="50" applyNumberFormat="0" applyFont="0" applyAlignment="0" applyProtection="0"/>
    <xf numFmtId="0" fontId="1" fillId="9" borderId="50" applyNumberFormat="0" applyFont="0" applyAlignment="0" applyProtection="0"/>
    <xf numFmtId="0" fontId="1" fillId="9" borderId="50" applyNumberFormat="0" applyFont="0" applyAlignment="0" applyProtection="0"/>
    <xf numFmtId="0" fontId="1" fillId="9" borderId="50" applyNumberFormat="0" applyFont="0" applyAlignment="0" applyProtection="0"/>
    <xf numFmtId="0" fontId="1" fillId="9" borderId="50" applyNumberFormat="0" applyFont="0" applyAlignment="0" applyProtection="0"/>
    <xf numFmtId="0" fontId="1" fillId="9" borderId="50" applyNumberFormat="0" applyFont="0" applyAlignment="0" applyProtection="0"/>
    <xf numFmtId="0" fontId="1" fillId="9" borderId="50" applyNumberFormat="0" applyFont="0" applyAlignment="0" applyProtection="0"/>
    <xf numFmtId="0" fontId="1" fillId="9" borderId="50" applyNumberFormat="0" applyFont="0" applyAlignment="0" applyProtection="0"/>
    <xf numFmtId="0" fontId="1" fillId="9" borderId="50" applyNumberFormat="0" applyFont="0" applyAlignment="0" applyProtection="0"/>
    <xf numFmtId="0" fontId="1" fillId="9" borderId="50" applyNumberFormat="0" applyFont="0" applyAlignment="0" applyProtection="0"/>
    <xf numFmtId="9" fontId="5" fillId="0" borderId="0" applyFont="0" applyFill="0" applyBorder="0" applyAlignment="0" applyProtection="0"/>
    <xf numFmtId="4" fontId="83" fillId="0" borderId="0">
      <alignment horizontal="left" vertical="top" wrapText="1"/>
    </xf>
    <xf numFmtId="0" fontId="84" fillId="0" borderId="0" applyNumberFormat="0" applyBorder="0" applyProtection="0"/>
    <xf numFmtId="184" fontId="84" fillId="0" borderId="0" applyBorder="0" applyProtection="0"/>
    <xf numFmtId="43" fontId="5" fillId="0" borderId="0" applyFont="0" applyFill="0" applyBorder="0" applyAlignment="0" applyProtection="0"/>
    <xf numFmtId="185" fontId="5" fillId="0" borderId="0" applyFont="0" applyFill="0" applyBorder="0" applyAlignment="0" applyProtection="0"/>
    <xf numFmtId="182" fontId="5" fillId="0" borderId="0" applyFont="0" applyFill="0" applyBorder="0" applyAlignment="0" applyProtection="0"/>
    <xf numFmtId="43" fontId="5" fillId="0" borderId="0" applyFont="0" applyFill="0" applyBorder="0" applyAlignment="0" applyProtection="0"/>
    <xf numFmtId="186" fontId="5" fillId="0" borderId="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78" fontId="5" fillId="0" borderId="0" applyFont="0" applyFill="0" applyBorder="0" applyAlignment="0" applyProtection="0"/>
    <xf numFmtId="166" fontId="5" fillId="0" borderId="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85" fillId="66" borderId="0"/>
    <xf numFmtId="0" fontId="86" fillId="66" borderId="0"/>
    <xf numFmtId="166" fontId="5" fillId="0" borderId="0" applyFont="0" applyFill="0" applyBorder="0" applyAlignment="0" applyProtection="0"/>
    <xf numFmtId="43" fontId="5" fillId="0" borderId="0" applyFont="0" applyFill="0" applyBorder="0" applyAlignment="0" applyProtection="0"/>
    <xf numFmtId="178" fontId="5" fillId="0" borderId="0" applyFont="0" applyFill="0" applyBorder="0" applyAlignment="0" applyProtection="0"/>
    <xf numFmtId="166" fontId="5" fillId="0" borderId="0" applyFont="0" applyFill="0" applyBorder="0" applyAlignment="0" applyProtection="0"/>
    <xf numFmtId="43" fontId="5" fillId="0" borderId="0" applyFont="0" applyFill="0" applyBorder="0" applyAlignment="0" applyProtection="0"/>
    <xf numFmtId="166" fontId="5" fillId="0" borderId="0" applyFont="0" applyFill="0" applyBorder="0" applyAlignment="0" applyProtection="0"/>
    <xf numFmtId="43" fontId="5" fillId="0" borderId="0" applyFont="0" applyFill="0" applyBorder="0" applyAlignment="0" applyProtection="0"/>
    <xf numFmtId="166" fontId="87" fillId="0" borderId="0" applyFont="0" applyFill="0" applyBorder="0" applyAlignment="0" applyProtection="0"/>
    <xf numFmtId="43" fontId="87"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7"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5" fillId="0" borderId="0" applyFill="0" applyAlignment="0" applyProtection="0"/>
    <xf numFmtId="178" fontId="5" fillId="0" borderId="0" applyFill="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7" fontId="5" fillId="0" borderId="0" applyFill="0" applyAlignment="0" applyProtection="0"/>
    <xf numFmtId="43" fontId="87" fillId="0" borderId="0" applyFont="0" applyFill="0" applyBorder="0" applyAlignment="0" applyProtection="0"/>
    <xf numFmtId="43" fontId="1" fillId="0" borderId="0" applyFont="0" applyFill="0" applyBorder="0" applyAlignment="0" applyProtection="0"/>
  </cellStyleXfs>
  <cellXfs count="908">
    <xf numFmtId="0" fontId="0" fillId="0" borderId="0" xfId="0"/>
    <xf numFmtId="0" fontId="6" fillId="10" borderId="0" xfId="0" applyFont="1" applyFill="1"/>
    <xf numFmtId="0" fontId="6" fillId="2" borderId="0" xfId="3" applyFont="1" applyFill="1" applyAlignment="1">
      <alignment vertical="center"/>
    </xf>
    <xf numFmtId="0" fontId="6" fillId="0" borderId="0" xfId="0" applyFont="1" applyAlignment="1">
      <alignment vertical="center"/>
    </xf>
    <xf numFmtId="10" fontId="6" fillId="10" borderId="4" xfId="13" applyNumberFormat="1" applyFont="1" applyFill="1" applyBorder="1" applyAlignment="1">
      <alignment horizontal="center" vertical="center"/>
    </xf>
    <xf numFmtId="0" fontId="0" fillId="10" borderId="0" xfId="0" applyFill="1"/>
    <xf numFmtId="0" fontId="0" fillId="10" borderId="0" xfId="0" applyFill="1" applyBorder="1"/>
    <xf numFmtId="0" fontId="6" fillId="10" borderId="0" xfId="0" applyFont="1" applyFill="1" applyAlignment="1">
      <alignment vertical="center"/>
    </xf>
    <xf numFmtId="0" fontId="6" fillId="10" borderId="5" xfId="0" applyFont="1" applyFill="1" applyBorder="1" applyAlignment="1">
      <alignment vertical="center"/>
    </xf>
    <xf numFmtId="0" fontId="6" fillId="10" borderId="4" xfId="0" applyFont="1" applyFill="1" applyBorder="1" applyAlignment="1">
      <alignment vertical="center"/>
    </xf>
    <xf numFmtId="4" fontId="6" fillId="10" borderId="4" xfId="0" applyNumberFormat="1" applyFont="1" applyFill="1" applyBorder="1" applyAlignment="1">
      <alignment vertical="center"/>
    </xf>
    <xf numFmtId="0" fontId="0" fillId="10" borderId="7" xfId="0" applyFill="1" applyBorder="1"/>
    <xf numFmtId="49" fontId="16" fillId="10" borderId="0" xfId="0" applyNumberFormat="1" applyFont="1" applyFill="1" applyBorder="1" applyAlignment="1">
      <alignment horizontal="center" vertical="center"/>
    </xf>
    <xf numFmtId="0" fontId="0" fillId="10" borderId="0" xfId="0" applyFill="1" applyBorder="1" applyAlignment="1">
      <alignment horizontal="center" vertical="center"/>
    </xf>
    <xf numFmtId="0" fontId="0" fillId="10" borderId="8" xfId="0" applyFill="1" applyBorder="1"/>
    <xf numFmtId="0" fontId="20" fillId="10" borderId="0" xfId="0" applyFont="1" applyFill="1" applyBorder="1" applyAlignment="1">
      <alignment horizontal="centerContinuous"/>
    </xf>
    <xf numFmtId="0" fontId="7" fillId="10" borderId="0" xfId="0" applyFont="1" applyFill="1" applyBorder="1" applyAlignment="1">
      <alignment horizontal="centerContinuous"/>
    </xf>
    <xf numFmtId="0" fontId="0" fillId="10" borderId="0" xfId="0" applyFill="1" applyBorder="1" applyAlignment="1">
      <alignment horizontal="centerContinuous"/>
    </xf>
    <xf numFmtId="0" fontId="34" fillId="10" borderId="0" xfId="0" applyFont="1" applyFill="1" applyBorder="1" applyAlignment="1">
      <alignment vertical="center"/>
    </xf>
    <xf numFmtId="0" fontId="34" fillId="10" borderId="0" xfId="0" applyFont="1" applyFill="1" applyAlignment="1">
      <alignment vertical="center"/>
    </xf>
    <xf numFmtId="0" fontId="35" fillId="10" borderId="0" xfId="0" applyFont="1" applyFill="1" applyBorder="1"/>
    <xf numFmtId="0" fontId="35" fillId="10" borderId="0" xfId="0" applyFont="1" applyFill="1"/>
    <xf numFmtId="0" fontId="37" fillId="10" borderId="0" xfId="0" applyFont="1" applyFill="1" applyBorder="1" applyAlignment="1">
      <alignment vertical="center"/>
    </xf>
    <xf numFmtId="0" fontId="37" fillId="10" borderId="0" xfId="0" applyFont="1" applyFill="1" applyAlignment="1">
      <alignment vertical="center"/>
    </xf>
    <xf numFmtId="0" fontId="34" fillId="0" borderId="0" xfId="0" applyFont="1" applyAlignment="1">
      <alignment vertical="center"/>
    </xf>
    <xf numFmtId="0" fontId="34" fillId="0" borderId="0" xfId="0" applyFont="1" applyAlignment="1">
      <alignment horizontal="center" vertical="center" wrapText="1"/>
    </xf>
    <xf numFmtId="0" fontId="34" fillId="0" borderId="0" xfId="0" applyFont="1" applyAlignment="1">
      <alignment horizontal="justify" vertical="center" wrapText="1"/>
    </xf>
    <xf numFmtId="166" fontId="34" fillId="0" borderId="0" xfId="22" applyFont="1" applyAlignment="1">
      <alignment horizontal="center" vertical="center"/>
    </xf>
    <xf numFmtId="0" fontId="34" fillId="0" borderId="0" xfId="0" applyFont="1" applyFill="1" applyBorder="1" applyAlignment="1">
      <alignment vertical="center"/>
    </xf>
    <xf numFmtId="0" fontId="37" fillId="0" borderId="0" xfId="0" applyFont="1" applyFill="1" applyBorder="1" applyAlignment="1">
      <alignment vertical="center"/>
    </xf>
    <xf numFmtId="4" fontId="34" fillId="0" borderId="0" xfId="26" applyNumberFormat="1" applyFont="1" applyFill="1" applyBorder="1" applyAlignment="1">
      <alignment horizontal="center" vertical="center"/>
    </xf>
    <xf numFmtId="0" fontId="34" fillId="0" borderId="0" xfId="0" applyFont="1" applyFill="1" applyAlignment="1">
      <alignment vertical="center"/>
    </xf>
    <xf numFmtId="1" fontId="8" fillId="4" borderId="12" xfId="3" applyNumberFormat="1" applyFont="1" applyFill="1" applyBorder="1" applyAlignment="1" applyProtection="1">
      <alignment horizontal="center" vertical="center"/>
      <protection locked="0"/>
    </xf>
    <xf numFmtId="1" fontId="8" fillId="4" borderId="13" xfId="3" applyNumberFormat="1" applyFont="1" applyFill="1" applyBorder="1" applyAlignment="1" applyProtection="1">
      <alignment horizontal="center" vertical="center"/>
      <protection locked="0"/>
    </xf>
    <xf numFmtId="1" fontId="8" fillId="4" borderId="14" xfId="3" applyNumberFormat="1" applyFont="1" applyFill="1" applyBorder="1" applyAlignment="1" applyProtection="1">
      <alignment horizontal="center" vertical="center"/>
      <protection locked="0"/>
    </xf>
    <xf numFmtId="170" fontId="8" fillId="4" borderId="12" xfId="3" applyNumberFormat="1" applyFont="1" applyFill="1" applyBorder="1" applyAlignment="1" applyProtection="1">
      <alignment horizontal="center" vertical="center"/>
      <protection locked="0"/>
    </xf>
    <xf numFmtId="0" fontId="42" fillId="0" borderId="0" xfId="0" applyFont="1" applyFill="1" applyBorder="1" applyAlignment="1">
      <alignment vertical="center"/>
    </xf>
    <xf numFmtId="49" fontId="9" fillId="0" borderId="0" xfId="0" applyNumberFormat="1" applyFont="1" applyFill="1" applyAlignment="1">
      <alignment horizontal="center" vertical="center"/>
    </xf>
    <xf numFmtId="0" fontId="9" fillId="0" borderId="21" xfId="0" applyFont="1" applyFill="1" applyBorder="1" applyAlignment="1">
      <alignment horizontal="center" vertical="center" wrapText="1"/>
    </xf>
    <xf numFmtId="10" fontId="37" fillId="0" borderId="34" xfId="0" applyNumberFormat="1" applyFont="1" applyFill="1" applyBorder="1" applyAlignment="1">
      <alignment horizontal="center" vertical="center"/>
    </xf>
    <xf numFmtId="0" fontId="0" fillId="10" borderId="29" xfId="0" applyFill="1" applyBorder="1"/>
    <xf numFmtId="0" fontId="0" fillId="10" borderId="35" xfId="0" applyFill="1" applyBorder="1"/>
    <xf numFmtId="0" fontId="0" fillId="10" borderId="19" xfId="0" applyFill="1" applyBorder="1"/>
    <xf numFmtId="0" fontId="0" fillId="10" borderId="22" xfId="0" applyFill="1" applyBorder="1"/>
    <xf numFmtId="0" fontId="0" fillId="10" borderId="28" xfId="0" applyFill="1" applyBorder="1"/>
    <xf numFmtId="0" fontId="0" fillId="0" borderId="0" xfId="0" applyAlignment="1">
      <alignment horizontal="center"/>
    </xf>
    <xf numFmtId="0" fontId="7" fillId="10" borderId="29" xfId="0" applyFont="1" applyFill="1" applyBorder="1" applyAlignment="1">
      <alignment horizontal="left" vertical="top"/>
    </xf>
    <xf numFmtId="0" fontId="13" fillId="0" borderId="0" xfId="0" applyFont="1"/>
    <xf numFmtId="0" fontId="13" fillId="10" borderId="0" xfId="0" applyFont="1" applyFill="1"/>
    <xf numFmtId="0" fontId="44" fillId="10" borderId="0" xfId="0" applyFont="1" applyFill="1" applyBorder="1"/>
    <xf numFmtId="0" fontId="44" fillId="10" borderId="0" xfId="0" applyFont="1" applyFill="1"/>
    <xf numFmtId="0" fontId="34" fillId="10" borderId="0" xfId="0" applyFont="1" applyFill="1"/>
    <xf numFmtId="0" fontId="34" fillId="10" borderId="0" xfId="0" applyFont="1" applyFill="1" applyBorder="1"/>
    <xf numFmtId="0" fontId="34" fillId="10" borderId="0" xfId="0" applyFont="1" applyFill="1" applyBorder="1" applyAlignment="1">
      <alignment horizontal="center" vertical="center" wrapText="1"/>
    </xf>
    <xf numFmtId="0" fontId="34" fillId="10" borderId="0" xfId="0" applyFont="1" applyFill="1" applyBorder="1" applyAlignment="1">
      <alignment horizontal="justify" vertical="center" wrapText="1"/>
    </xf>
    <xf numFmtId="166" fontId="34" fillId="10" borderId="0" xfId="22" applyFont="1" applyFill="1" applyBorder="1" applyAlignment="1">
      <alignment horizontal="center" vertical="center"/>
    </xf>
    <xf numFmtId="0" fontId="36" fillId="10" borderId="29" xfId="0" applyFont="1" applyFill="1" applyBorder="1" applyAlignment="1">
      <alignment horizontal="left" vertical="top"/>
    </xf>
    <xf numFmtId="0" fontId="35" fillId="10" borderId="8" xfId="0" applyFont="1" applyFill="1" applyBorder="1"/>
    <xf numFmtId="4" fontId="40" fillId="10" borderId="35" xfId="0" applyNumberFormat="1" applyFont="1" applyFill="1" applyBorder="1" applyAlignment="1">
      <alignment horizontal="center"/>
    </xf>
    <xf numFmtId="0" fontId="34" fillId="10" borderId="22" xfId="0" applyFont="1" applyFill="1" applyBorder="1" applyAlignment="1">
      <alignment horizontal="center" vertical="center" wrapText="1"/>
    </xf>
    <xf numFmtId="0" fontId="34" fillId="10" borderId="7" xfId="0" applyFont="1" applyFill="1" applyBorder="1" applyAlignment="1">
      <alignment horizontal="justify" vertical="center" wrapText="1"/>
    </xf>
    <xf numFmtId="166" fontId="34" fillId="10" borderId="28" xfId="22" applyFont="1" applyFill="1" applyBorder="1" applyAlignment="1">
      <alignment horizontal="center" vertical="center"/>
    </xf>
    <xf numFmtId="0" fontId="19" fillId="10" borderId="35" xfId="0" applyFont="1" applyFill="1" applyBorder="1" applyAlignment="1">
      <alignment horizontal="left" vertical="top"/>
    </xf>
    <xf numFmtId="0" fontId="20" fillId="10" borderId="19" xfId="0" applyFont="1" applyFill="1" applyBorder="1" applyAlignment="1"/>
    <xf numFmtId="0" fontId="0" fillId="10" borderId="23" xfId="0" applyFill="1" applyBorder="1" applyAlignment="1">
      <alignment horizontal="centerContinuous"/>
    </xf>
    <xf numFmtId="0" fontId="6" fillId="10" borderId="38" xfId="0" applyFont="1" applyFill="1" applyBorder="1" applyAlignment="1">
      <alignment vertical="center"/>
    </xf>
    <xf numFmtId="0" fontId="9" fillId="10" borderId="23" xfId="0" applyFont="1" applyFill="1" applyBorder="1"/>
    <xf numFmtId="0" fontId="8" fillId="10" borderId="19" xfId="0" applyFont="1" applyFill="1" applyBorder="1"/>
    <xf numFmtId="1" fontId="64" fillId="0" borderId="0" xfId="0" applyNumberFormat="1" applyFont="1" applyAlignment="1">
      <alignment vertical="center"/>
    </xf>
    <xf numFmtId="1" fontId="0" fillId="0" borderId="0" xfId="0" applyNumberFormat="1" applyAlignment="1">
      <alignment horizontal="center" vertical="center"/>
    </xf>
    <xf numFmtId="0" fontId="46" fillId="10" borderId="0" xfId="0" applyFont="1" applyFill="1" applyBorder="1" applyAlignment="1">
      <alignment horizontal="center" vertical="top"/>
    </xf>
    <xf numFmtId="0" fontId="39" fillId="10" borderId="0" xfId="0" applyFont="1" applyFill="1" applyBorder="1" applyAlignment="1">
      <alignment horizontal="center" vertical="center" wrapText="1"/>
    </xf>
    <xf numFmtId="4" fontId="40" fillId="10" borderId="0" xfId="0" applyNumberFormat="1" applyFont="1" applyFill="1" applyBorder="1" applyAlignment="1">
      <alignment horizontal="center"/>
    </xf>
    <xf numFmtId="14" fontId="34" fillId="10" borderId="0" xfId="0" applyNumberFormat="1" applyFont="1" applyFill="1" applyBorder="1" applyAlignment="1">
      <alignment horizontal="right" vertical="center" wrapText="1"/>
    </xf>
    <xf numFmtId="0" fontId="36" fillId="10" borderId="0" xfId="0" applyFont="1" applyFill="1" applyBorder="1" applyAlignment="1">
      <alignment horizontal="center" vertical="center" wrapText="1"/>
    </xf>
    <xf numFmtId="4" fontId="38" fillId="10" borderId="0" xfId="22" applyNumberFormat="1" applyFont="1" applyFill="1" applyBorder="1" applyAlignment="1">
      <alignment horizontal="center" vertical="center"/>
    </xf>
    <xf numFmtId="0" fontId="6" fillId="0" borderId="0" xfId="3" applyAlignment="1">
      <alignment vertical="center"/>
    </xf>
    <xf numFmtId="0" fontId="9" fillId="0" borderId="0" xfId="3" applyFont="1" applyAlignment="1">
      <alignment vertical="center"/>
    </xf>
    <xf numFmtId="0" fontId="6" fillId="10" borderId="0" xfId="3" applyFill="1" applyAlignment="1">
      <alignment vertical="center"/>
    </xf>
    <xf numFmtId="0" fontId="13" fillId="10" borderId="0" xfId="3" applyFont="1" applyFill="1" applyAlignment="1">
      <alignment vertical="center"/>
    </xf>
    <xf numFmtId="0" fontId="13" fillId="10" borderId="11" xfId="3" applyFont="1" applyFill="1" applyBorder="1" applyAlignment="1">
      <alignment horizontal="left" vertical="center"/>
    </xf>
    <xf numFmtId="0" fontId="13" fillId="10" borderId="11" xfId="3" applyFont="1" applyFill="1" applyBorder="1" applyAlignment="1">
      <alignment vertical="center"/>
    </xf>
    <xf numFmtId="0" fontId="14" fillId="3" borderId="11" xfId="3" applyFont="1" applyFill="1" applyBorder="1" applyAlignment="1">
      <alignment horizontal="left" vertical="center"/>
    </xf>
    <xf numFmtId="0" fontId="8" fillId="10" borderId="11" xfId="3" applyFont="1" applyFill="1" applyBorder="1" applyAlignment="1">
      <alignment horizontal="center" vertical="center"/>
    </xf>
    <xf numFmtId="0" fontId="6" fillId="10" borderId="10" xfId="3" applyFill="1" applyBorder="1" applyAlignment="1">
      <alignment vertical="center"/>
    </xf>
    <xf numFmtId="0" fontId="9" fillId="10" borderId="0" xfId="3" applyFont="1" applyFill="1" applyAlignment="1">
      <alignment vertical="center"/>
    </xf>
    <xf numFmtId="0" fontId="13" fillId="6" borderId="12" xfId="3" applyFont="1" applyFill="1" applyBorder="1" applyAlignment="1">
      <alignment horizontal="center" vertical="center"/>
    </xf>
    <xf numFmtId="0" fontId="13" fillId="6" borderId="13" xfId="3" applyFont="1" applyFill="1" applyBorder="1" applyAlignment="1">
      <alignment horizontal="center" vertical="center"/>
    </xf>
    <xf numFmtId="0" fontId="13" fillId="6" borderId="14" xfId="3" applyFont="1" applyFill="1" applyBorder="1" applyAlignment="1">
      <alignment horizontal="center" vertical="center"/>
    </xf>
    <xf numFmtId="0" fontId="13" fillId="6" borderId="15" xfId="3" applyFont="1" applyFill="1" applyBorder="1" applyAlignment="1">
      <alignment horizontal="center" vertical="center"/>
    </xf>
    <xf numFmtId="0" fontId="10" fillId="6" borderId="15" xfId="3" quotePrefix="1" applyFont="1" applyFill="1" applyBorder="1" applyAlignment="1">
      <alignment horizontal="center" vertical="center" wrapText="1"/>
    </xf>
    <xf numFmtId="0" fontId="13" fillId="0" borderId="15" xfId="3" applyFont="1" applyBorder="1" applyAlignment="1">
      <alignment horizontal="center" vertical="center"/>
    </xf>
    <xf numFmtId="0" fontId="35" fillId="10" borderId="0" xfId="3" applyFont="1" applyFill="1" applyAlignment="1">
      <alignment vertical="center"/>
    </xf>
    <xf numFmtId="0" fontId="14" fillId="6" borderId="12" xfId="3" applyFont="1" applyFill="1" applyBorder="1" applyAlignment="1">
      <alignment horizontal="right" vertical="center"/>
    </xf>
    <xf numFmtId="0" fontId="14" fillId="6" borderId="13" xfId="3" applyFont="1" applyFill="1" applyBorder="1" applyAlignment="1">
      <alignment horizontal="right" vertical="center"/>
    </xf>
    <xf numFmtId="0" fontId="14" fillId="6" borderId="16" xfId="3" applyFont="1" applyFill="1" applyBorder="1" applyAlignment="1">
      <alignment horizontal="right" vertical="center"/>
    </xf>
    <xf numFmtId="166" fontId="21" fillId="6" borderId="17" xfId="104" applyFont="1" applyFill="1" applyBorder="1" applyAlignment="1" applyProtection="1">
      <alignment horizontal="right" vertical="center"/>
    </xf>
    <xf numFmtId="166" fontId="24" fillId="6" borderId="17" xfId="104" applyFont="1" applyFill="1" applyBorder="1" applyAlignment="1" applyProtection="1">
      <alignment horizontal="right" vertical="center"/>
    </xf>
    <xf numFmtId="10" fontId="24" fillId="4" borderId="17" xfId="104" applyNumberFormat="1" applyFont="1" applyFill="1" applyBorder="1" applyAlignment="1" applyProtection="1">
      <alignment horizontal="center" vertical="center"/>
    </xf>
    <xf numFmtId="10" fontId="24" fillId="3" borderId="17" xfId="104" applyNumberFormat="1" applyFont="1" applyFill="1" applyBorder="1" applyAlignment="1" applyProtection="1">
      <alignment horizontal="center" vertical="center"/>
    </xf>
    <xf numFmtId="172" fontId="6" fillId="10" borderId="0" xfId="3" applyNumberFormat="1" applyFill="1" applyAlignment="1">
      <alignment vertical="center"/>
    </xf>
    <xf numFmtId="0" fontId="14" fillId="10" borderId="36" xfId="3" applyFont="1" applyFill="1" applyBorder="1" applyAlignment="1">
      <alignment horizontal="left" vertical="center"/>
    </xf>
    <xf numFmtId="0" fontId="6" fillId="10" borderId="0" xfId="3" applyFill="1" applyAlignment="1">
      <alignment vertical="center" wrapText="1"/>
    </xf>
    <xf numFmtId="0" fontId="39" fillId="0" borderId="0" xfId="0" applyFont="1" applyFill="1" applyAlignment="1">
      <alignment vertical="center"/>
    </xf>
    <xf numFmtId="171" fontId="9" fillId="0" borderId="0" xfId="24" applyNumberFormat="1" applyFont="1" applyFill="1" applyBorder="1" applyAlignment="1" applyProtection="1">
      <alignment vertical="center"/>
    </xf>
    <xf numFmtId="171" fontId="9" fillId="10" borderId="0" xfId="3" applyNumberFormat="1" applyFont="1" applyFill="1" applyAlignment="1">
      <alignment vertical="center"/>
    </xf>
    <xf numFmtId="171" fontId="9" fillId="10" borderId="0" xfId="85" applyNumberFormat="1" applyFont="1" applyFill="1" applyAlignment="1" applyProtection="1">
      <alignment vertical="center"/>
    </xf>
    <xf numFmtId="172" fontId="34" fillId="10" borderId="0" xfId="3" applyNumberFormat="1" applyFont="1" applyFill="1" applyAlignment="1">
      <alignment vertical="center"/>
    </xf>
    <xf numFmtId="0" fontId="9" fillId="10" borderId="0" xfId="3" applyFont="1" applyFill="1" applyAlignment="1">
      <alignment horizontal="center" vertical="center"/>
    </xf>
    <xf numFmtId="10" fontId="9" fillId="10" borderId="0" xfId="85" applyNumberFormat="1" applyFont="1" applyFill="1" applyAlignment="1" applyProtection="1">
      <alignment horizontal="center" vertical="center"/>
    </xf>
    <xf numFmtId="0" fontId="6" fillId="10" borderId="0" xfId="3" applyFill="1" applyBorder="1" applyAlignment="1">
      <alignment vertical="center"/>
    </xf>
    <xf numFmtId="0" fontId="9" fillId="10" borderId="0" xfId="3" applyFont="1" applyFill="1" applyBorder="1" applyAlignment="1">
      <alignment vertical="center"/>
    </xf>
    <xf numFmtId="49" fontId="34" fillId="10" borderId="21" xfId="0" applyNumberFormat="1" applyFont="1" applyFill="1" applyBorder="1" applyAlignment="1">
      <alignment horizontal="center" vertical="center" wrapText="1"/>
    </xf>
    <xf numFmtId="0" fontId="35" fillId="10" borderId="1" xfId="0" applyFont="1" applyFill="1" applyBorder="1" applyAlignment="1">
      <alignment horizontal="left" vertical="center" wrapText="1"/>
    </xf>
    <xf numFmtId="171" fontId="35" fillId="10" borderId="26" xfId="0" applyNumberFormat="1" applyFont="1" applyFill="1" applyBorder="1" applyAlignment="1">
      <alignment horizontal="center" vertical="center" wrapText="1"/>
    </xf>
    <xf numFmtId="10" fontId="35" fillId="10" borderId="0" xfId="12" applyNumberFormat="1" applyFont="1" applyFill="1" applyBorder="1" applyAlignment="1">
      <alignment horizontal="center" vertical="center" wrapText="1"/>
    </xf>
    <xf numFmtId="9" fontId="35" fillId="10" borderId="0" xfId="12" applyFont="1" applyFill="1" applyBorder="1" applyAlignment="1">
      <alignment horizontal="center" vertical="center" wrapText="1"/>
    </xf>
    <xf numFmtId="0" fontId="22" fillId="10" borderId="0" xfId="3" applyFont="1" applyFill="1" applyBorder="1" applyAlignment="1">
      <alignment horizontal="left" vertical="center"/>
    </xf>
    <xf numFmtId="0" fontId="8" fillId="10" borderId="0" xfId="3" applyFont="1" applyFill="1" applyBorder="1" applyAlignment="1">
      <alignment horizontal="center" vertical="center"/>
    </xf>
    <xf numFmtId="0" fontId="13" fillId="10" borderId="0" xfId="3" applyFont="1" applyFill="1" applyBorder="1" applyAlignment="1">
      <alignment vertical="center"/>
    </xf>
    <xf numFmtId="0" fontId="14" fillId="10" borderId="0" xfId="3" applyFont="1" applyFill="1" applyBorder="1" applyAlignment="1">
      <alignment horizontal="center" vertical="center"/>
    </xf>
    <xf numFmtId="0" fontId="10" fillId="10" borderId="0" xfId="3" applyFont="1" applyFill="1" applyBorder="1" applyAlignment="1">
      <alignment horizontal="center" vertical="center"/>
    </xf>
    <xf numFmtId="0" fontId="13" fillId="10" borderId="0" xfId="3" applyFont="1" applyFill="1" applyBorder="1" applyAlignment="1">
      <alignment horizontal="left" vertical="center"/>
    </xf>
    <xf numFmtId="0" fontId="14" fillId="10" borderId="0" xfId="3" applyFont="1" applyFill="1" applyBorder="1" applyAlignment="1">
      <alignment horizontal="left" vertical="center"/>
    </xf>
    <xf numFmtId="0" fontId="14" fillId="3" borderId="0" xfId="3" applyFont="1" applyFill="1" applyBorder="1" applyAlignment="1">
      <alignment horizontal="left" vertical="center"/>
    </xf>
    <xf numFmtId="0" fontId="23" fillId="10" borderId="0" xfId="3" applyFont="1" applyFill="1" applyBorder="1" applyAlignment="1">
      <alignment horizontal="left" vertical="center"/>
    </xf>
    <xf numFmtId="169" fontId="8" fillId="10" borderId="0" xfId="3" applyNumberFormat="1" applyFont="1" applyFill="1" applyBorder="1" applyAlignment="1">
      <alignment horizontal="center" vertical="center"/>
    </xf>
    <xf numFmtId="0" fontId="6" fillId="10" borderId="0" xfId="3" applyFill="1" applyBorder="1"/>
    <xf numFmtId="0" fontId="13" fillId="10" borderId="0" xfId="3" applyFont="1" applyFill="1" applyBorder="1" applyAlignment="1">
      <alignment horizontal="right" vertical="center"/>
    </xf>
    <xf numFmtId="166" fontId="25" fillId="10" borderId="0" xfId="3" applyNumberFormat="1" applyFont="1" applyFill="1" applyBorder="1" applyAlignment="1">
      <alignment vertical="center"/>
    </xf>
    <xf numFmtId="0" fontId="9" fillId="10" borderId="0" xfId="3" applyFont="1" applyFill="1" applyBorder="1" applyAlignment="1">
      <alignment horizontal="left" vertical="center"/>
    </xf>
    <xf numFmtId="0" fontId="26" fillId="10" borderId="0" xfId="3" applyFont="1" applyFill="1" applyBorder="1" applyAlignment="1">
      <alignment vertical="center"/>
    </xf>
    <xf numFmtId="0" fontId="27" fillId="10" borderId="0" xfId="3" applyFont="1" applyFill="1" applyBorder="1" applyAlignment="1">
      <alignment vertical="center"/>
    </xf>
    <xf numFmtId="0" fontId="28" fillId="10" borderId="0" xfId="3" applyFont="1" applyFill="1" applyBorder="1" applyAlignment="1">
      <alignment horizontal="left" vertical="center"/>
    </xf>
    <xf numFmtId="0" fontId="24" fillId="10" borderId="0" xfId="3" applyFont="1" applyFill="1" applyBorder="1" applyAlignment="1">
      <alignment horizontal="left" vertical="center"/>
    </xf>
    <xf numFmtId="0" fontId="39" fillId="10" borderId="19" xfId="0" applyFont="1" applyFill="1" applyBorder="1" applyAlignment="1">
      <alignment horizontal="center" vertical="center" wrapText="1"/>
    </xf>
    <xf numFmtId="0" fontId="39" fillId="10" borderId="0" xfId="0" applyFont="1" applyFill="1" applyBorder="1" applyAlignment="1">
      <alignment horizontal="center" vertical="center" wrapText="1"/>
    </xf>
    <xf numFmtId="0" fontId="6" fillId="0" borderId="0" xfId="0" applyFont="1" applyFill="1" applyAlignment="1">
      <alignment vertical="center"/>
    </xf>
    <xf numFmtId="166" fontId="13" fillId="0" borderId="0" xfId="16" applyFont="1" applyFill="1" applyBorder="1" applyAlignment="1">
      <alignment vertical="center"/>
    </xf>
    <xf numFmtId="0" fontId="9" fillId="0" borderId="0" xfId="0" applyFont="1" applyFill="1" applyAlignment="1">
      <alignment horizontal="center" vertical="center" wrapText="1"/>
    </xf>
    <xf numFmtId="0" fontId="9" fillId="0" borderId="0" xfId="0" applyFont="1" applyFill="1" applyAlignment="1">
      <alignment horizontal="left" vertical="center" wrapText="1"/>
    </xf>
    <xf numFmtId="0" fontId="9" fillId="0" borderId="0" xfId="0" applyFont="1" applyFill="1" applyAlignment="1">
      <alignment horizontal="center" vertical="center"/>
    </xf>
    <xf numFmtId="4" fontId="9" fillId="0" borderId="0" xfId="26" applyNumberFormat="1" applyFont="1" applyFill="1" applyAlignment="1">
      <alignment horizontal="center" vertical="center"/>
    </xf>
    <xf numFmtId="4" fontId="9" fillId="0" borderId="0" xfId="16" applyNumberFormat="1" applyFont="1" applyFill="1" applyAlignment="1">
      <alignment horizontal="center" vertical="center"/>
    </xf>
    <xf numFmtId="171" fontId="9" fillId="0" borderId="0" xfId="1" applyNumberFormat="1" applyFont="1" applyFill="1" applyAlignment="1">
      <alignment horizontal="center" vertical="center"/>
    </xf>
    <xf numFmtId="166" fontId="9" fillId="0" borderId="0" xfId="16" applyFont="1" applyFill="1" applyBorder="1" applyAlignment="1">
      <alignment vertical="center"/>
    </xf>
    <xf numFmtId="0" fontId="7" fillId="0" borderId="29" xfId="0" applyFont="1" applyFill="1" applyBorder="1" applyAlignment="1">
      <alignment horizontal="left" vertical="center"/>
    </xf>
    <xf numFmtId="0" fontId="6" fillId="0" borderId="8" xfId="0" applyFont="1" applyFill="1" applyBorder="1" applyAlignment="1">
      <alignment vertical="center"/>
    </xf>
    <xf numFmtId="0" fontId="6" fillId="0" borderId="8" xfId="0" applyFont="1" applyFill="1" applyBorder="1" applyAlignment="1">
      <alignment horizontal="left" vertical="center" wrapText="1"/>
    </xf>
    <xf numFmtId="0" fontId="29" fillId="0" borderId="8" xfId="0" applyFont="1" applyFill="1" applyBorder="1" applyAlignment="1">
      <alignment horizontal="center" vertical="center"/>
    </xf>
    <xf numFmtId="4" fontId="29" fillId="0" borderId="8" xfId="16" applyNumberFormat="1" applyFont="1" applyFill="1" applyBorder="1" applyAlignment="1">
      <alignment horizontal="center" vertical="center"/>
    </xf>
    <xf numFmtId="171" fontId="6" fillId="0" borderId="8" xfId="1" applyNumberFormat="1" applyFont="1" applyFill="1" applyBorder="1" applyAlignment="1">
      <alignment horizontal="center" vertical="center"/>
    </xf>
    <xf numFmtId="171" fontId="13" fillId="0" borderId="35" xfId="1" applyNumberFormat="1" applyFont="1" applyFill="1" applyBorder="1" applyAlignment="1">
      <alignment horizontal="right" vertical="center"/>
    </xf>
    <xf numFmtId="166" fontId="29" fillId="0" borderId="0" xfId="16" applyFont="1" applyFill="1" applyBorder="1" applyAlignment="1">
      <alignment vertical="center"/>
    </xf>
    <xf numFmtId="166" fontId="6" fillId="0" borderId="0" xfId="26" applyFont="1" applyFill="1" applyBorder="1" applyAlignment="1">
      <alignment vertical="center"/>
    </xf>
    <xf numFmtId="0" fontId="6" fillId="0" borderId="0" xfId="0" applyFont="1" applyFill="1" applyBorder="1" applyAlignment="1">
      <alignment vertical="center"/>
    </xf>
    <xf numFmtId="2" fontId="6" fillId="0" borderId="0" xfId="0" applyNumberFormat="1" applyFont="1" applyFill="1" applyAlignment="1">
      <alignment vertical="center"/>
    </xf>
    <xf numFmtId="0" fontId="29" fillId="0" borderId="19" xfId="0" applyFont="1" applyFill="1" applyBorder="1" applyAlignment="1">
      <alignment horizontal="center" vertical="center" wrapText="1"/>
    </xf>
    <xf numFmtId="0" fontId="29" fillId="0" borderId="0" xfId="0" applyFont="1" applyFill="1" applyBorder="1" applyAlignment="1">
      <alignment horizontal="center" vertical="center" wrapText="1"/>
    </xf>
    <xf numFmtId="4" fontId="29" fillId="0" borderId="0" xfId="0" applyNumberFormat="1" applyFont="1" applyFill="1" applyBorder="1" applyAlignment="1">
      <alignment horizontal="center" vertical="center" wrapText="1"/>
    </xf>
    <xf numFmtId="0" fontId="29" fillId="0" borderId="23" xfId="0" applyFont="1" applyFill="1" applyBorder="1" applyAlignment="1">
      <alignment horizontal="center" vertical="center" wrapText="1"/>
    </xf>
    <xf numFmtId="166" fontId="10" fillId="0" borderId="32" xfId="27" applyFont="1" applyFill="1" applyBorder="1" applyAlignment="1">
      <alignment horizontal="center" vertical="center"/>
    </xf>
    <xf numFmtId="14" fontId="9" fillId="0" borderId="30" xfId="0" applyNumberFormat="1" applyFont="1" applyFill="1" applyBorder="1" applyAlignment="1">
      <alignment vertical="center"/>
    </xf>
    <xf numFmtId="0" fontId="6" fillId="0" borderId="13" xfId="0" applyFont="1" applyFill="1" applyBorder="1" applyAlignment="1">
      <alignment vertical="center"/>
    </xf>
    <xf numFmtId="4" fontId="9" fillId="0" borderId="13" xfId="16" applyNumberFormat="1" applyFont="1" applyFill="1" applyBorder="1" applyAlignment="1">
      <alignment horizontal="right" vertical="center"/>
    </xf>
    <xf numFmtId="10" fontId="9" fillId="0" borderId="13" xfId="12" applyNumberFormat="1" applyFont="1" applyFill="1" applyBorder="1" applyAlignment="1">
      <alignment horizontal="left" vertical="center"/>
    </xf>
    <xf numFmtId="168" fontId="10" fillId="0" borderId="33" xfId="27" applyNumberFormat="1" applyFont="1" applyFill="1" applyBorder="1" applyAlignment="1">
      <alignment horizontal="center" vertical="center"/>
    </xf>
    <xf numFmtId="0" fontId="35" fillId="0" borderId="0" xfId="0" applyFont="1" applyFill="1" applyAlignment="1">
      <alignment vertical="center"/>
    </xf>
    <xf numFmtId="0" fontId="36" fillId="0" borderId="0" xfId="0" applyFont="1" applyFill="1" applyBorder="1" applyAlignment="1">
      <alignment vertical="center"/>
    </xf>
    <xf numFmtId="0" fontId="35" fillId="0" borderId="0" xfId="0" applyFont="1" applyFill="1" applyBorder="1" applyAlignment="1">
      <alignment vertical="center"/>
    </xf>
    <xf numFmtId="0" fontId="37" fillId="0" borderId="0" xfId="0" applyFont="1" applyFill="1" applyAlignment="1">
      <alignment vertical="center"/>
    </xf>
    <xf numFmtId="0" fontId="42" fillId="0" borderId="0" xfId="0" applyFont="1" applyFill="1" applyAlignment="1">
      <alignment vertical="center"/>
    </xf>
    <xf numFmtId="166" fontId="34" fillId="0" borderId="0" xfId="0" applyNumberFormat="1" applyFont="1" applyFill="1" applyBorder="1" applyAlignment="1">
      <alignment vertical="center"/>
    </xf>
    <xf numFmtId="171" fontId="42" fillId="0" borderId="0" xfId="0" applyNumberFormat="1" applyFont="1" applyFill="1" applyBorder="1" applyAlignment="1">
      <alignment vertical="center"/>
    </xf>
    <xf numFmtId="4" fontId="37" fillId="0" borderId="0" xfId="0" applyNumberFormat="1" applyFont="1" applyFill="1" applyBorder="1" applyAlignment="1">
      <alignment horizontal="center" vertical="center"/>
    </xf>
    <xf numFmtId="171" fontId="34" fillId="0" borderId="0" xfId="0" applyNumberFormat="1" applyFont="1" applyFill="1" applyAlignment="1">
      <alignment vertical="center"/>
    </xf>
    <xf numFmtId="49" fontId="9" fillId="0" borderId="21" xfId="0" applyNumberFormat="1" applyFont="1" applyFill="1" applyBorder="1" applyAlignment="1">
      <alignment horizontal="center" vertical="center" wrapText="1"/>
    </xf>
    <xf numFmtId="0" fontId="39" fillId="0" borderId="0" xfId="0" applyFont="1" applyFill="1" applyAlignment="1">
      <alignment horizontal="left" vertical="center"/>
    </xf>
    <xf numFmtId="0" fontId="34" fillId="0" borderId="0" xfId="0" applyFont="1" applyFill="1" applyAlignment="1">
      <alignment horizontal="left" vertical="center"/>
    </xf>
    <xf numFmtId="0" fontId="9" fillId="0" borderId="0" xfId="0" applyFont="1" applyFill="1" applyAlignment="1">
      <alignment vertical="center"/>
    </xf>
    <xf numFmtId="0" fontId="9" fillId="0" borderId="0" xfId="0" applyFont="1" applyFill="1" applyBorder="1" applyAlignment="1">
      <alignment vertical="center"/>
    </xf>
    <xf numFmtId="43" fontId="42" fillId="0" borderId="32" xfId="0" applyNumberFormat="1" applyFont="1" applyFill="1" applyBorder="1" applyAlignment="1">
      <alignment horizontal="center" vertical="center"/>
    </xf>
    <xf numFmtId="0" fontId="13" fillId="0" borderId="0" xfId="0" applyFont="1" applyFill="1" applyAlignment="1">
      <alignment vertical="center"/>
    </xf>
    <xf numFmtId="166" fontId="9" fillId="0" borderId="0" xfId="16" applyFont="1" applyFill="1" applyAlignment="1">
      <alignment vertical="center"/>
    </xf>
    <xf numFmtId="0" fontId="13" fillId="0" borderId="0" xfId="0" applyFont="1" applyFill="1" applyBorder="1" applyAlignment="1">
      <alignment vertical="center"/>
    </xf>
    <xf numFmtId="4" fontId="13" fillId="0" borderId="0" xfId="0" applyNumberFormat="1" applyFont="1" applyFill="1" applyBorder="1" applyAlignment="1">
      <alignment vertical="center"/>
    </xf>
    <xf numFmtId="0" fontId="9" fillId="0" borderId="0" xfId="0" applyFont="1" applyFill="1" applyBorder="1" applyAlignment="1">
      <alignment horizontal="center" vertical="center" wrapText="1"/>
    </xf>
    <xf numFmtId="49" fontId="9" fillId="0" borderId="0" xfId="0" applyNumberFormat="1" applyFont="1" applyFill="1" applyBorder="1" applyAlignment="1">
      <alignment horizontal="center" vertical="center"/>
    </xf>
    <xf numFmtId="0" fontId="9" fillId="0" borderId="0" xfId="0" applyFont="1" applyFill="1" applyBorder="1" applyAlignment="1">
      <alignment horizontal="justify" vertical="center" wrapText="1"/>
    </xf>
    <xf numFmtId="0" fontId="9" fillId="0" borderId="0" xfId="0" applyFont="1" applyFill="1" applyBorder="1" applyAlignment="1">
      <alignment horizontal="center" vertical="center"/>
    </xf>
    <xf numFmtId="4" fontId="9" fillId="0" borderId="0" xfId="20" applyNumberFormat="1" applyFont="1" applyFill="1" applyBorder="1" applyAlignment="1">
      <alignment horizontal="center" vertical="center"/>
    </xf>
    <xf numFmtId="0" fontId="7" fillId="0" borderId="8" xfId="0" applyNumberFormat="1" applyFont="1" applyFill="1" applyBorder="1" applyAlignment="1">
      <alignment vertical="center"/>
    </xf>
    <xf numFmtId="4" fontId="7" fillId="0" borderId="35" xfId="0" applyNumberFormat="1" applyFont="1" applyFill="1" applyBorder="1" applyAlignment="1">
      <alignment horizontal="center" vertical="center"/>
    </xf>
    <xf numFmtId="0" fontId="9" fillId="0" borderId="0" xfId="0" applyFont="1" applyFill="1" applyBorder="1" applyAlignment="1">
      <alignment horizontal="right" vertical="center"/>
    </xf>
    <xf numFmtId="0" fontId="30" fillId="0" borderId="0" xfId="0" applyFont="1" applyFill="1" applyBorder="1" applyAlignment="1">
      <alignment horizontal="left" vertical="center" wrapText="1"/>
    </xf>
    <xf numFmtId="0" fontId="6" fillId="0" borderId="0" xfId="0" applyFont="1" applyFill="1" applyBorder="1" applyAlignment="1">
      <alignment vertical="center" wrapText="1"/>
    </xf>
    <xf numFmtId="4" fontId="6" fillId="0" borderId="23" xfId="0" applyNumberFormat="1" applyFont="1" applyFill="1" applyBorder="1" applyAlignment="1">
      <alignment horizontal="center" vertical="center" wrapText="1"/>
    </xf>
    <xf numFmtId="4" fontId="9" fillId="0" borderId="23" xfId="26" applyNumberFormat="1" applyFont="1" applyFill="1" applyBorder="1" applyAlignment="1">
      <alignment horizontal="center" vertical="center"/>
    </xf>
    <xf numFmtId="0" fontId="9" fillId="0" borderId="0" xfId="0" applyFont="1" applyFill="1" applyBorder="1" applyAlignment="1">
      <alignment horizontal="left" vertical="center" wrapText="1"/>
    </xf>
    <xf numFmtId="4" fontId="9" fillId="0" borderId="0" xfId="0" applyNumberFormat="1" applyFont="1" applyFill="1" applyBorder="1" applyAlignment="1">
      <alignment horizontal="center" vertical="center"/>
    </xf>
    <xf numFmtId="4" fontId="9" fillId="0" borderId="23" xfId="20" applyNumberFormat="1" applyFont="1" applyFill="1" applyBorder="1" applyAlignment="1">
      <alignment horizontal="center" vertical="center"/>
    </xf>
    <xf numFmtId="3" fontId="9" fillId="0" borderId="0" xfId="0" applyNumberFormat="1" applyFont="1" applyFill="1" applyBorder="1" applyAlignment="1">
      <alignment horizontal="center" vertical="center"/>
    </xf>
    <xf numFmtId="4" fontId="10" fillId="0" borderId="0" xfId="0" applyNumberFormat="1" applyFont="1" applyFill="1" applyBorder="1" applyAlignment="1">
      <alignment horizontal="center" vertical="center"/>
    </xf>
    <xf numFmtId="4" fontId="9" fillId="0" borderId="23" xfId="0" applyNumberFormat="1" applyFont="1" applyFill="1" applyBorder="1" applyAlignment="1">
      <alignment horizontal="center" vertical="center"/>
    </xf>
    <xf numFmtId="0" fontId="9" fillId="0" borderId="0" xfId="0" applyFont="1" applyFill="1" applyBorder="1" applyAlignment="1">
      <alignment horizontal="right" vertical="center" wrapText="1"/>
    </xf>
    <xf numFmtId="0" fontId="9" fillId="0" borderId="0" xfId="0" applyNumberFormat="1" applyFont="1" applyFill="1" applyBorder="1" applyAlignment="1">
      <alignment horizontal="center" vertical="center" wrapText="1"/>
    </xf>
    <xf numFmtId="4" fontId="9" fillId="0" borderId="0" xfId="0" applyNumberFormat="1" applyFont="1" applyFill="1" applyBorder="1" applyAlignment="1">
      <alignment horizontal="left" vertical="center"/>
    </xf>
    <xf numFmtId="0" fontId="9" fillId="0" borderId="0" xfId="0" applyFont="1" applyFill="1" applyBorder="1" applyAlignment="1">
      <alignment vertical="center" wrapText="1"/>
    </xf>
    <xf numFmtId="0" fontId="9" fillId="0" borderId="0" xfId="0" applyFont="1" applyFill="1" applyAlignment="1">
      <alignment horizontal="right" vertical="center"/>
    </xf>
    <xf numFmtId="0" fontId="5" fillId="0" borderId="0" xfId="0" applyFont="1" applyFill="1" applyBorder="1" applyAlignment="1">
      <alignment vertical="center" wrapText="1"/>
    </xf>
    <xf numFmtId="4" fontId="5" fillId="0" borderId="23" xfId="0" applyNumberFormat="1" applyFont="1" applyFill="1" applyBorder="1" applyAlignment="1">
      <alignment horizontal="center" vertical="center" wrapText="1"/>
    </xf>
    <xf numFmtId="43" fontId="10" fillId="0" borderId="0" xfId="0" applyNumberFormat="1" applyFont="1" applyFill="1" applyBorder="1" applyAlignment="1">
      <alignment horizontal="center" vertical="center"/>
    </xf>
    <xf numFmtId="4" fontId="9" fillId="0" borderId="0" xfId="0" applyNumberFormat="1" applyFont="1" applyFill="1" applyBorder="1" applyAlignment="1">
      <alignment horizontal="right" vertical="center"/>
    </xf>
    <xf numFmtId="4" fontId="9" fillId="0" borderId="0" xfId="0" applyNumberFormat="1" applyFont="1" applyFill="1" applyBorder="1" applyAlignment="1">
      <alignment horizontal="center" vertical="center" wrapText="1"/>
    </xf>
    <xf numFmtId="166" fontId="9" fillId="0" borderId="0" xfId="26" applyFont="1" applyFill="1" applyBorder="1" applyAlignment="1">
      <alignment horizontal="left" vertical="center" wrapText="1"/>
    </xf>
    <xf numFmtId="4" fontId="10" fillId="0" borderId="0" xfId="20" applyNumberFormat="1" applyFont="1" applyFill="1" applyBorder="1" applyAlignment="1">
      <alignment horizontal="center" vertical="center"/>
    </xf>
    <xf numFmtId="4" fontId="10" fillId="0" borderId="23" xfId="20" applyNumberFormat="1" applyFont="1" applyFill="1" applyBorder="1" applyAlignment="1">
      <alignment horizontal="center" vertical="center"/>
    </xf>
    <xf numFmtId="4" fontId="30" fillId="0" borderId="23" xfId="0" applyNumberFormat="1" applyFont="1" applyFill="1" applyBorder="1" applyAlignment="1">
      <alignment horizontal="center" vertical="center" wrapText="1"/>
    </xf>
    <xf numFmtId="49" fontId="41" fillId="0" borderId="0" xfId="0" applyNumberFormat="1" applyFont="1" applyFill="1" applyBorder="1" applyAlignment="1">
      <alignment horizontal="center" vertical="center"/>
    </xf>
    <xf numFmtId="4" fontId="41" fillId="0" borderId="23" xfId="20" applyNumberFormat="1" applyFont="1" applyFill="1" applyBorder="1" applyAlignment="1">
      <alignment horizontal="center" vertical="center"/>
    </xf>
    <xf numFmtId="43" fontId="43" fillId="0" borderId="0" xfId="0" applyNumberFormat="1" applyFont="1" applyFill="1" applyBorder="1" applyAlignment="1">
      <alignment horizontal="center" vertical="center"/>
    </xf>
    <xf numFmtId="2" fontId="41" fillId="0" borderId="0" xfId="0" applyNumberFormat="1" applyFont="1" applyFill="1" applyBorder="1" applyAlignment="1">
      <alignment horizontal="center" vertical="center" wrapText="1"/>
    </xf>
    <xf numFmtId="0" fontId="41" fillId="0" borderId="0" xfId="0" applyFont="1" applyFill="1" applyBorder="1" applyAlignment="1">
      <alignment horizontal="center" vertical="center"/>
    </xf>
    <xf numFmtId="0" fontId="10" fillId="0" borderId="0" xfId="0" applyFont="1" applyFill="1" applyBorder="1" applyAlignment="1">
      <alignment horizontal="center" vertical="center"/>
    </xf>
    <xf numFmtId="10" fontId="9" fillId="0" borderId="0" xfId="0" applyNumberFormat="1" applyFont="1" applyFill="1" applyBorder="1" applyAlignment="1">
      <alignment vertical="center"/>
    </xf>
    <xf numFmtId="0" fontId="9" fillId="0" borderId="23" xfId="0" applyFont="1" applyFill="1" applyBorder="1" applyAlignment="1">
      <alignment vertical="center"/>
    </xf>
    <xf numFmtId="4" fontId="9" fillId="0" borderId="0" xfId="20" applyNumberFormat="1" applyFont="1" applyFill="1" applyBorder="1" applyAlignment="1" applyProtection="1">
      <alignment horizontal="center" vertical="center"/>
      <protection locked="0"/>
    </xf>
    <xf numFmtId="0" fontId="34" fillId="0" borderId="0" xfId="0" applyFont="1" applyFill="1" applyBorder="1" applyAlignment="1">
      <alignment horizontal="center" vertical="center" wrapText="1"/>
    </xf>
    <xf numFmtId="10" fontId="34" fillId="0" borderId="0" xfId="0" applyNumberFormat="1" applyFont="1" applyFill="1" applyBorder="1" applyAlignment="1">
      <alignment vertical="center"/>
    </xf>
    <xf numFmtId="43" fontId="37" fillId="0" borderId="0" xfId="0" applyNumberFormat="1" applyFont="1" applyFill="1" applyBorder="1" applyAlignment="1">
      <alignment horizontal="center" vertical="center"/>
    </xf>
    <xf numFmtId="0" fontId="34" fillId="0" borderId="0" xfId="0" applyFont="1" applyFill="1" applyBorder="1" applyAlignment="1">
      <alignment horizontal="left" vertical="center" wrapText="1"/>
    </xf>
    <xf numFmtId="4" fontId="34" fillId="0" borderId="0" xfId="20" applyNumberFormat="1" applyFont="1" applyFill="1" applyBorder="1" applyAlignment="1" applyProtection="1">
      <alignment horizontal="center" vertical="center"/>
      <protection locked="0"/>
    </xf>
    <xf numFmtId="0" fontId="34" fillId="0" borderId="0" xfId="0" applyFont="1" applyFill="1" applyBorder="1" applyAlignment="1">
      <alignment horizontal="right" vertical="center" wrapText="1"/>
    </xf>
    <xf numFmtId="0" fontId="34" fillId="0" borderId="0" xfId="0" applyFont="1" applyFill="1" applyBorder="1" applyAlignment="1">
      <alignment horizontal="right" vertical="center"/>
    </xf>
    <xf numFmtId="0" fontId="30" fillId="0" borderId="23" xfId="0" applyFont="1" applyFill="1" applyBorder="1" applyAlignment="1">
      <alignment horizontal="left" vertical="center" wrapText="1"/>
    </xf>
    <xf numFmtId="10" fontId="9" fillId="0" borderId="0" xfId="0" applyNumberFormat="1" applyFont="1" applyFill="1" applyBorder="1" applyAlignment="1">
      <alignment horizontal="center" vertical="center" wrapText="1"/>
    </xf>
    <xf numFmtId="171" fontId="9" fillId="0" borderId="0" xfId="0" applyNumberFormat="1" applyFont="1" applyFill="1" applyBorder="1" applyAlignment="1">
      <alignment horizontal="center" vertical="center"/>
    </xf>
    <xf numFmtId="49" fontId="9" fillId="0" borderId="7" xfId="0" applyNumberFormat="1" applyFont="1" applyFill="1" applyBorder="1" applyAlignment="1">
      <alignment horizontal="center" vertical="center"/>
    </xf>
    <xf numFmtId="4" fontId="9" fillId="0" borderId="7" xfId="0" applyNumberFormat="1" applyFont="1" applyFill="1" applyBorder="1" applyAlignment="1">
      <alignment horizontal="left" vertical="center"/>
    </xf>
    <xf numFmtId="4" fontId="9" fillId="0" borderId="7" xfId="0" applyNumberFormat="1" applyFont="1" applyFill="1" applyBorder="1" applyAlignment="1">
      <alignment horizontal="center" vertical="center"/>
    </xf>
    <xf numFmtId="0" fontId="9" fillId="0" borderId="7" xfId="0" applyFont="1" applyFill="1" applyBorder="1" applyAlignment="1">
      <alignment vertical="center"/>
    </xf>
    <xf numFmtId="0" fontId="9" fillId="0" borderId="28" xfId="0" applyFont="1" applyFill="1" applyBorder="1" applyAlignment="1">
      <alignment vertical="center"/>
    </xf>
    <xf numFmtId="0" fontId="9" fillId="0" borderId="0" xfId="0" applyFont="1" applyFill="1" applyBorder="1" applyAlignment="1">
      <alignment horizontal="center" vertical="center" wrapText="1"/>
    </xf>
    <xf numFmtId="0" fontId="9" fillId="45" borderId="0" xfId="0" applyFont="1" applyFill="1" applyBorder="1" applyAlignment="1">
      <alignment vertical="center"/>
    </xf>
    <xf numFmtId="4" fontId="9" fillId="45" borderId="0" xfId="0" applyNumberFormat="1" applyFont="1" applyFill="1" applyBorder="1" applyAlignment="1">
      <alignment vertical="center"/>
    </xf>
    <xf numFmtId="0" fontId="30" fillId="10" borderId="19" xfId="0" applyFont="1" applyFill="1" applyBorder="1" applyAlignment="1">
      <alignment horizontal="left" vertical="center" wrapText="1"/>
    </xf>
    <xf numFmtId="0" fontId="30" fillId="10" borderId="0" xfId="0" applyFont="1" applyFill="1" applyBorder="1" applyAlignment="1">
      <alignment horizontal="left" vertical="center" wrapText="1"/>
    </xf>
    <xf numFmtId="0" fontId="30" fillId="10" borderId="23" xfId="0" applyFont="1" applyFill="1" applyBorder="1" applyAlignment="1">
      <alignment horizontal="left" vertical="center" wrapText="1"/>
    </xf>
    <xf numFmtId="0" fontId="9" fillId="10" borderId="19" xfId="0" applyFont="1" applyFill="1" applyBorder="1" applyAlignment="1">
      <alignment horizontal="center" vertical="center" wrapText="1"/>
    </xf>
    <xf numFmtId="49" fontId="9" fillId="10" borderId="0" xfId="0" applyNumberFormat="1" applyFont="1" applyFill="1" applyBorder="1" applyAlignment="1">
      <alignment horizontal="center" vertical="center"/>
    </xf>
    <xf numFmtId="4" fontId="9" fillId="10" borderId="23" xfId="121" applyNumberFormat="1" applyFont="1" applyFill="1" applyBorder="1" applyAlignment="1">
      <alignment horizontal="center" vertical="center"/>
    </xf>
    <xf numFmtId="166" fontId="9" fillId="45" borderId="0" xfId="16" applyFont="1" applyFill="1" applyBorder="1" applyAlignment="1">
      <alignment vertical="center"/>
    </xf>
    <xf numFmtId="43" fontId="10" fillId="45" borderId="0" xfId="0" applyNumberFormat="1" applyFont="1" applyFill="1" applyBorder="1" applyAlignment="1">
      <alignment horizontal="center" vertical="center"/>
    </xf>
    <xf numFmtId="0" fontId="9" fillId="10" borderId="0" xfId="0" applyFont="1" applyFill="1" applyBorder="1" applyAlignment="1">
      <alignment horizontal="center" vertical="center"/>
    </xf>
    <xf numFmtId="4" fontId="9" fillId="10" borderId="23" xfId="20" applyNumberFormat="1" applyFont="1" applyFill="1" applyBorder="1" applyAlignment="1">
      <alignment horizontal="center" vertical="center"/>
    </xf>
    <xf numFmtId="0" fontId="9" fillId="10" borderId="0" xfId="0" applyFont="1" applyFill="1" applyBorder="1" applyAlignment="1">
      <alignment horizontal="center" vertical="center" wrapText="1"/>
    </xf>
    <xf numFmtId="4" fontId="10" fillId="10" borderId="0" xfId="0" applyNumberFormat="1" applyFont="1" applyFill="1" applyBorder="1" applyAlignment="1">
      <alignment horizontal="center" vertical="center"/>
    </xf>
    <xf numFmtId="4" fontId="9" fillId="10" borderId="0" xfId="0" applyNumberFormat="1" applyFont="1" applyFill="1" applyBorder="1" applyAlignment="1">
      <alignment horizontal="center" vertical="center" wrapText="1"/>
    </xf>
    <xf numFmtId="2" fontId="9" fillId="10" borderId="0" xfId="0" applyNumberFormat="1" applyFont="1" applyFill="1" applyBorder="1" applyAlignment="1">
      <alignment horizontal="center" vertical="center" wrapText="1"/>
    </xf>
    <xf numFmtId="2" fontId="9" fillId="10" borderId="0" xfId="0" applyNumberFormat="1" applyFont="1" applyFill="1" applyBorder="1" applyAlignment="1">
      <alignment horizontal="center" vertical="center"/>
    </xf>
    <xf numFmtId="0" fontId="9" fillId="45" borderId="0" xfId="0" applyFont="1" applyFill="1" applyBorder="1" applyAlignment="1">
      <alignment horizontal="right" vertical="center"/>
    </xf>
    <xf numFmtId="0" fontId="9" fillId="45" borderId="0" xfId="0" applyFont="1" applyFill="1" applyAlignment="1">
      <alignment vertical="center"/>
    </xf>
    <xf numFmtId="0" fontId="9" fillId="10" borderId="19" xfId="0" applyFont="1" applyFill="1" applyBorder="1" applyAlignment="1">
      <alignment horizontal="center" vertical="center"/>
    </xf>
    <xf numFmtId="0" fontId="9" fillId="10" borderId="0" xfId="0" applyFont="1" applyFill="1" applyBorder="1" applyAlignment="1">
      <alignment vertical="center" wrapText="1"/>
    </xf>
    <xf numFmtId="4" fontId="9" fillId="10" borderId="0" xfId="0" applyNumberFormat="1" applyFont="1" applyFill="1" applyBorder="1" applyAlignment="1">
      <alignment horizontal="left" vertical="center"/>
    </xf>
    <xf numFmtId="4" fontId="9" fillId="10" borderId="0" xfId="0" applyNumberFormat="1" applyFont="1" applyFill="1" applyBorder="1" applyAlignment="1">
      <alignment horizontal="center" vertical="center"/>
    </xf>
    <xf numFmtId="0" fontId="9" fillId="10" borderId="0" xfId="0" applyFont="1" applyFill="1" applyBorder="1" applyAlignment="1">
      <alignment vertical="center"/>
    </xf>
    <xf numFmtId="0" fontId="9" fillId="10" borderId="23" xfId="0" applyFont="1" applyFill="1" applyBorder="1" applyAlignment="1">
      <alignment vertical="center"/>
    </xf>
    <xf numFmtId="0" fontId="9" fillId="45" borderId="0" xfId="0" applyFont="1" applyFill="1" applyBorder="1" applyAlignment="1">
      <alignment horizontal="left" vertical="center" wrapText="1"/>
    </xf>
    <xf numFmtId="4" fontId="9" fillId="45" borderId="0" xfId="20" applyNumberFormat="1" applyFont="1" applyFill="1" applyBorder="1" applyAlignment="1" applyProtection="1">
      <alignment horizontal="center" vertical="center"/>
      <protection locked="0"/>
    </xf>
    <xf numFmtId="0" fontId="9" fillId="45" borderId="0" xfId="0" applyFont="1" applyFill="1" applyBorder="1" applyAlignment="1">
      <alignment horizontal="right" vertical="center" wrapText="1"/>
    </xf>
    <xf numFmtId="0" fontId="9" fillId="10" borderId="0" xfId="0" applyFont="1" applyFill="1" applyBorder="1" applyAlignment="1">
      <alignment horizontal="right" vertical="center"/>
    </xf>
    <xf numFmtId="4" fontId="9" fillId="45" borderId="0" xfId="0" applyNumberFormat="1" applyFont="1" applyFill="1" applyBorder="1" applyAlignment="1">
      <alignment horizontal="center" vertical="center"/>
    </xf>
    <xf numFmtId="0" fontId="9" fillId="45" borderId="0" xfId="0" applyFont="1" applyFill="1" applyAlignment="1">
      <alignment horizontal="right" vertical="center"/>
    </xf>
    <xf numFmtId="10" fontId="9" fillId="45" borderId="0" xfId="0" applyNumberFormat="1" applyFont="1" applyFill="1" applyBorder="1" applyAlignment="1">
      <alignment vertical="center"/>
    </xf>
    <xf numFmtId="0" fontId="9" fillId="10" borderId="0" xfId="0" applyFont="1" applyFill="1" applyBorder="1" applyAlignment="1">
      <alignment horizontal="left" vertical="center" wrapText="1"/>
    </xf>
    <xf numFmtId="0" fontId="9" fillId="45" borderId="0" xfId="0" applyFont="1" applyFill="1" applyBorder="1" applyAlignment="1">
      <alignment horizontal="center" vertical="center" wrapText="1"/>
    </xf>
    <xf numFmtId="0" fontId="6" fillId="10" borderId="11" xfId="3" applyFill="1" applyBorder="1" applyAlignment="1">
      <alignment vertical="center"/>
    </xf>
    <xf numFmtId="0" fontId="14" fillId="10" borderId="11" xfId="3" applyFont="1" applyFill="1" applyBorder="1" applyAlignment="1">
      <alignment horizontal="center" vertical="center"/>
    </xf>
    <xf numFmtId="0" fontId="5" fillId="0" borderId="0" xfId="3" applyFont="1" applyBorder="1" applyAlignment="1">
      <alignment horizontal="center" vertical="center"/>
    </xf>
    <xf numFmtId="170" fontId="8" fillId="4" borderId="14" xfId="3" applyNumberFormat="1" applyFont="1" applyFill="1" applyBorder="1" applyAlignment="1" applyProtection="1">
      <alignment horizontal="center" vertical="center"/>
      <protection locked="0"/>
    </xf>
    <xf numFmtId="0" fontId="13" fillId="0" borderId="12" xfId="3" applyFont="1" applyBorder="1" applyAlignment="1">
      <alignment horizontal="center" vertical="center"/>
    </xf>
    <xf numFmtId="39" fontId="24" fillId="3" borderId="69" xfId="104" applyNumberFormat="1" applyFont="1" applyFill="1" applyBorder="1" applyAlignment="1" applyProtection="1">
      <alignment horizontal="center" vertical="center"/>
    </xf>
    <xf numFmtId="10" fontId="24" fillId="3" borderId="76" xfId="104" applyNumberFormat="1" applyFont="1" applyFill="1" applyBorder="1" applyAlignment="1" applyProtection="1">
      <alignment horizontal="center" vertical="center"/>
    </xf>
    <xf numFmtId="0" fontId="13" fillId="6" borderId="75" xfId="3" applyFont="1" applyFill="1" applyBorder="1" applyAlignment="1">
      <alignment horizontal="center" vertical="center"/>
    </xf>
    <xf numFmtId="0" fontId="13" fillId="6" borderId="78" xfId="3" applyFont="1" applyFill="1" applyBorder="1" applyAlignment="1">
      <alignment horizontal="center" vertical="center"/>
    </xf>
    <xf numFmtId="0" fontId="13" fillId="6" borderId="65" xfId="3" applyFont="1" applyFill="1" applyBorder="1" applyAlignment="1">
      <alignment horizontal="center" vertical="center"/>
    </xf>
    <xf numFmtId="0" fontId="9" fillId="6" borderId="65" xfId="3" applyFont="1" applyFill="1" applyBorder="1" applyAlignment="1">
      <alignment horizontal="center" vertical="center"/>
    </xf>
    <xf numFmtId="39" fontId="21" fillId="3" borderId="62" xfId="104" applyNumberFormat="1" applyFont="1" applyFill="1" applyBorder="1" applyAlignment="1" applyProtection="1">
      <alignment horizontal="center" vertical="center"/>
    </xf>
    <xf numFmtId="10" fontId="24" fillId="3" borderId="62" xfId="87" applyNumberFormat="1" applyFont="1" applyFill="1" applyBorder="1" applyAlignment="1" applyProtection="1">
      <alignment horizontal="center" vertical="center"/>
    </xf>
    <xf numFmtId="39" fontId="34" fillId="5" borderId="62" xfId="104" applyNumberFormat="1" applyFont="1" applyFill="1" applyBorder="1" applyAlignment="1" applyProtection="1">
      <alignment horizontal="center" vertical="center"/>
      <protection locked="0"/>
    </xf>
    <xf numFmtId="39" fontId="24" fillId="3" borderId="62" xfId="104" applyNumberFormat="1" applyFont="1" applyFill="1" applyBorder="1" applyAlignment="1" applyProtection="1">
      <alignment horizontal="center" vertical="center"/>
    </xf>
    <xf numFmtId="39" fontId="34" fillId="7" borderId="62" xfId="104" applyNumberFormat="1" applyFont="1" applyFill="1" applyBorder="1" applyAlignment="1" applyProtection="1">
      <alignment horizontal="center" vertical="center"/>
      <protection locked="0"/>
    </xf>
    <xf numFmtId="39" fontId="9" fillId="5" borderId="65" xfId="104" applyNumberFormat="1" applyFont="1" applyFill="1" applyBorder="1" applyAlignment="1" applyProtection="1">
      <alignment horizontal="center" vertical="center"/>
      <protection locked="0"/>
    </xf>
    <xf numFmtId="0" fontId="14" fillId="6" borderId="69" xfId="3" applyFont="1" applyFill="1" applyBorder="1" applyAlignment="1">
      <alignment horizontal="right" vertical="center"/>
    </xf>
    <xf numFmtId="0" fontId="14" fillId="6" borderId="64" xfId="3" applyFont="1" applyFill="1" applyBorder="1" applyAlignment="1">
      <alignment horizontal="right" vertical="center"/>
    </xf>
    <xf numFmtId="0" fontId="13" fillId="6" borderId="74" xfId="3" applyFont="1" applyFill="1" applyBorder="1" applyAlignment="1">
      <alignment horizontal="right" vertical="center"/>
    </xf>
    <xf numFmtId="10" fontId="24" fillId="3" borderId="62" xfId="87" applyNumberFormat="1" applyFont="1" applyFill="1" applyBorder="1" applyAlignment="1" applyProtection="1">
      <alignment horizontal="right" vertical="center"/>
    </xf>
    <xf numFmtId="39" fontId="24" fillId="4" borderId="62" xfId="104" applyNumberFormat="1" applyFont="1" applyFill="1" applyBorder="1" applyAlignment="1" applyProtection="1">
      <alignment horizontal="center" vertical="center"/>
    </xf>
    <xf numFmtId="0" fontId="29" fillId="10" borderId="19" xfId="0" applyFont="1" applyFill="1" applyBorder="1" applyAlignment="1">
      <alignment horizontal="center" vertical="center"/>
    </xf>
    <xf numFmtId="0" fontId="29" fillId="10" borderId="0" xfId="0" applyFont="1" applyFill="1" applyBorder="1" applyAlignment="1">
      <alignment horizontal="center" vertical="center"/>
    </xf>
    <xf numFmtId="0" fontId="9" fillId="0" borderId="0" xfId="0" applyFont="1" applyFill="1" applyBorder="1" applyAlignment="1">
      <alignment horizontal="center" vertical="center" wrapText="1"/>
    </xf>
    <xf numFmtId="0" fontId="9" fillId="0" borderId="0" xfId="0" applyFont="1" applyFill="1" applyBorder="1" applyAlignment="1">
      <alignment horizontal="left" vertical="center" wrapText="1"/>
    </xf>
    <xf numFmtId="0" fontId="9" fillId="10" borderId="0" xfId="0" applyNumberFormat="1" applyFont="1" applyFill="1" applyBorder="1" applyAlignment="1">
      <alignment horizontal="left" vertical="center" wrapText="1"/>
    </xf>
    <xf numFmtId="0" fontId="9" fillId="0" borderId="0" xfId="0" applyNumberFormat="1" applyFont="1" applyFill="1" applyBorder="1" applyAlignment="1">
      <alignment horizontal="left" vertical="center" wrapText="1"/>
    </xf>
    <xf numFmtId="49" fontId="8" fillId="10" borderId="0" xfId="0" applyNumberFormat="1" applyFont="1" applyFill="1" applyBorder="1" applyAlignment="1">
      <alignment horizontal="left" vertical="center"/>
    </xf>
    <xf numFmtId="0" fontId="8" fillId="10" borderId="19" xfId="0" applyFont="1" applyFill="1" applyBorder="1" applyAlignment="1">
      <alignment horizontal="right" vertical="center"/>
    </xf>
    <xf numFmtId="49" fontId="0" fillId="0" borderId="0" xfId="0" applyNumberFormat="1" applyFont="1"/>
    <xf numFmtId="0" fontId="0" fillId="0" borderId="0" xfId="0" applyAlignment="1"/>
    <xf numFmtId="0" fontId="67" fillId="0" borderId="0" xfId="0" applyFont="1" applyAlignment="1">
      <alignment horizontal="left"/>
    </xf>
    <xf numFmtId="0" fontId="14" fillId="11" borderId="21" xfId="0" applyNumberFormat="1" applyFont="1" applyFill="1" applyBorder="1" applyAlignment="1">
      <alignment horizontal="center" vertical="center" wrapText="1"/>
    </xf>
    <xf numFmtId="0" fontId="29" fillId="0" borderId="19" xfId="0" applyFont="1" applyFill="1" applyBorder="1" applyAlignment="1">
      <alignment horizontal="center" vertical="center"/>
    </xf>
    <xf numFmtId="0" fontId="29" fillId="0" borderId="0" xfId="0" applyFont="1" applyFill="1" applyBorder="1" applyAlignment="1">
      <alignment horizontal="center" vertical="center"/>
    </xf>
    <xf numFmtId="171" fontId="13" fillId="0" borderId="0" xfId="1" applyNumberFormat="1" applyFont="1" applyFill="1" applyBorder="1" applyAlignment="1">
      <alignment horizontal="right" vertical="center"/>
    </xf>
    <xf numFmtId="0" fontId="14" fillId="0" borderId="70" xfId="0" applyFont="1" applyFill="1" applyBorder="1" applyAlignment="1">
      <alignment vertical="center" wrapText="1"/>
    </xf>
    <xf numFmtId="0" fontId="14" fillId="0" borderId="64" xfId="0" applyFont="1" applyFill="1" applyBorder="1" applyAlignment="1">
      <alignment vertical="center" wrapText="1"/>
    </xf>
    <xf numFmtId="0" fontId="0" fillId="0" borderId="64" xfId="0" applyFill="1" applyBorder="1" applyAlignment="1">
      <alignment vertical="center" wrapText="1"/>
    </xf>
    <xf numFmtId="0" fontId="14" fillId="0" borderId="62" xfId="0" applyFont="1" applyFill="1" applyBorder="1" applyAlignment="1">
      <alignment horizontal="right" vertical="center" wrapText="1"/>
    </xf>
    <xf numFmtId="0" fontId="14" fillId="0" borderId="62" xfId="0" applyFont="1" applyFill="1" applyBorder="1" applyAlignment="1">
      <alignment horizontal="right" vertical="center"/>
    </xf>
    <xf numFmtId="0" fontId="0" fillId="0" borderId="0" xfId="0" applyAlignment="1">
      <alignment wrapText="1"/>
    </xf>
    <xf numFmtId="0" fontId="39" fillId="10" borderId="23" xfId="0" applyFont="1" applyFill="1" applyBorder="1" applyAlignment="1">
      <alignment horizontal="right" vertical="center"/>
    </xf>
    <xf numFmtId="14" fontId="39" fillId="10" borderId="24" xfId="0" applyNumberFormat="1" applyFont="1" applyFill="1" applyBorder="1" applyAlignment="1">
      <alignment horizontal="right" vertical="center"/>
    </xf>
    <xf numFmtId="14" fontId="34" fillId="10" borderId="30" xfId="0" applyNumberFormat="1" applyFont="1" applyFill="1" applyBorder="1" applyAlignment="1">
      <alignment vertical="center" wrapText="1"/>
    </xf>
    <xf numFmtId="14" fontId="34" fillId="10" borderId="13" xfId="0" applyNumberFormat="1" applyFont="1" applyFill="1" applyBorder="1" applyAlignment="1">
      <alignment vertical="center" wrapText="1"/>
    </xf>
    <xf numFmtId="0" fontId="34" fillId="10" borderId="21" xfId="0" applyNumberFormat="1" applyFont="1" applyFill="1" applyBorder="1" applyAlignment="1">
      <alignment horizontal="center" vertical="center" wrapText="1"/>
    </xf>
    <xf numFmtId="171" fontId="38" fillId="11" borderId="26" xfId="22" applyNumberFormat="1" applyFont="1" applyFill="1" applyBorder="1" applyAlignment="1">
      <alignment horizontal="center" vertical="center"/>
    </xf>
    <xf numFmtId="0" fontId="9" fillId="0" borderId="0" xfId="0" applyFont="1" applyFill="1" applyBorder="1" applyAlignment="1">
      <alignment horizontal="left" vertical="center" wrapText="1"/>
    </xf>
    <xf numFmtId="0" fontId="9" fillId="0" borderId="0" xfId="0" applyNumberFormat="1" applyFont="1" applyFill="1" applyBorder="1" applyAlignment="1">
      <alignment horizontal="left" vertical="center" wrapText="1"/>
    </xf>
    <xf numFmtId="0" fontId="9" fillId="0" borderId="0" xfId="16" applyNumberFormat="1" applyFont="1" applyFill="1" applyBorder="1" applyAlignment="1">
      <alignment vertical="center"/>
    </xf>
    <xf numFmtId="0" fontId="29" fillId="10" borderId="19" xfId="0" applyNumberFormat="1" applyFont="1" applyFill="1" applyBorder="1" applyAlignment="1">
      <alignment horizontal="center" vertical="center"/>
    </xf>
    <xf numFmtId="0" fontId="29" fillId="10" borderId="0" xfId="0" applyNumberFormat="1" applyFont="1" applyFill="1" applyBorder="1" applyAlignment="1">
      <alignment horizontal="center" vertical="center"/>
    </xf>
    <xf numFmtId="0" fontId="29" fillId="10" borderId="23" xfId="0" applyNumberFormat="1" applyFont="1" applyFill="1" applyBorder="1" applyAlignment="1">
      <alignment horizontal="center" vertical="center"/>
    </xf>
    <xf numFmtId="0" fontId="9" fillId="10" borderId="63" xfId="0" applyFont="1" applyFill="1" applyBorder="1" applyAlignment="1">
      <alignment horizontal="center" vertical="center" wrapText="1"/>
    </xf>
    <xf numFmtId="0" fontId="6" fillId="10" borderId="70" xfId="0" applyFont="1" applyFill="1" applyBorder="1" applyAlignment="1">
      <alignment vertical="center"/>
    </xf>
    <xf numFmtId="0" fontId="6" fillId="10" borderId="64" xfId="0" applyFont="1" applyFill="1" applyBorder="1" applyAlignment="1">
      <alignment vertical="center"/>
    </xf>
    <xf numFmtId="10" fontId="6" fillId="10" borderId="64" xfId="13" applyNumberFormat="1" applyFont="1" applyFill="1" applyBorder="1" applyAlignment="1">
      <alignment horizontal="center" vertical="center"/>
    </xf>
    <xf numFmtId="4" fontId="6" fillId="10" borderId="64" xfId="0" applyNumberFormat="1" applyFont="1" applyFill="1" applyBorder="1" applyAlignment="1">
      <alignment vertical="center"/>
    </xf>
    <xf numFmtId="2" fontId="8" fillId="10" borderId="63" xfId="13" applyNumberFormat="1" applyFont="1" applyFill="1" applyBorder="1" applyAlignment="1">
      <alignment horizontal="center" vertical="center"/>
    </xf>
    <xf numFmtId="4" fontId="6" fillId="10" borderId="74" xfId="0" applyNumberFormat="1" applyFont="1" applyFill="1" applyBorder="1" applyAlignment="1">
      <alignment vertical="center"/>
    </xf>
    <xf numFmtId="0" fontId="10" fillId="10" borderId="68" xfId="0" applyFont="1" applyFill="1" applyBorder="1"/>
    <xf numFmtId="0" fontId="10" fillId="10" borderId="66" xfId="0" applyFont="1" applyFill="1" applyBorder="1"/>
    <xf numFmtId="0" fontId="9" fillId="10" borderId="66" xfId="0" applyFont="1" applyFill="1" applyBorder="1"/>
    <xf numFmtId="0" fontId="9" fillId="10" borderId="66" xfId="0" applyFont="1" applyFill="1" applyBorder="1" applyAlignment="1">
      <alignment horizontal="center" vertical="center" wrapText="1"/>
    </xf>
    <xf numFmtId="2" fontId="10" fillId="10" borderId="73" xfId="0" applyNumberFormat="1" applyFont="1" applyFill="1" applyBorder="1" applyAlignment="1">
      <alignment horizontal="center" vertical="center"/>
    </xf>
    <xf numFmtId="0" fontId="13" fillId="10" borderId="36" xfId="3" applyFont="1" applyFill="1" applyBorder="1" applyAlignment="1">
      <alignment horizontal="left" vertical="center"/>
    </xf>
    <xf numFmtId="171" fontId="13" fillId="0" borderId="23" xfId="1" applyNumberFormat="1" applyFont="1" applyFill="1" applyBorder="1" applyAlignment="1">
      <alignment horizontal="right" vertical="center"/>
    </xf>
    <xf numFmtId="4" fontId="10" fillId="0" borderId="62" xfId="16" applyNumberFormat="1" applyFont="1" applyFill="1" applyBorder="1" applyAlignment="1">
      <alignment horizontal="center" vertical="center"/>
    </xf>
    <xf numFmtId="171" fontId="10" fillId="0" borderId="62" xfId="1" applyNumberFormat="1" applyFont="1" applyFill="1" applyBorder="1" applyAlignment="1">
      <alignment horizontal="center" vertical="center"/>
    </xf>
    <xf numFmtId="171" fontId="10" fillId="0" borderId="63" xfId="1" applyNumberFormat="1" applyFont="1" applyFill="1" applyBorder="1" applyAlignment="1">
      <alignment horizontal="center" vertical="center"/>
    </xf>
    <xf numFmtId="49" fontId="9" fillId="0" borderId="62" xfId="0" applyNumberFormat="1" applyFont="1" applyFill="1" applyBorder="1" applyAlignment="1">
      <alignment horizontal="center" vertical="center"/>
    </xf>
    <xf numFmtId="0" fontId="9" fillId="0" borderId="62" xfId="0" applyFont="1" applyFill="1" applyBorder="1" applyAlignment="1">
      <alignment horizontal="left" vertical="center" wrapText="1"/>
    </xf>
    <xf numFmtId="0" fontId="9" fillId="0" borderId="62" xfId="0" applyFont="1" applyFill="1" applyBorder="1" applyAlignment="1">
      <alignment horizontal="center" vertical="center" wrapText="1"/>
    </xf>
    <xf numFmtId="4" fontId="9" fillId="0" borderId="62" xfId="26" applyNumberFormat="1" applyFont="1" applyFill="1" applyBorder="1" applyAlignment="1">
      <alignment horizontal="center" vertical="center"/>
    </xf>
    <xf numFmtId="4" fontId="9" fillId="43" borderId="62" xfId="16" applyNumberFormat="1" applyFont="1" applyFill="1" applyBorder="1" applyAlignment="1">
      <alignment horizontal="center" vertical="center"/>
    </xf>
    <xf numFmtId="171" fontId="9" fillId="0" borderId="62" xfId="1" applyNumberFormat="1" applyFont="1" applyFill="1" applyBorder="1" applyAlignment="1">
      <alignment horizontal="center" vertical="center"/>
    </xf>
    <xf numFmtId="171" fontId="9" fillId="0" borderId="63" xfId="1" applyNumberFormat="1" applyFont="1" applyFill="1" applyBorder="1" applyAlignment="1">
      <alignment horizontal="center" vertical="center"/>
    </xf>
    <xf numFmtId="0" fontId="14" fillId="0" borderId="70" xfId="0" applyFont="1" applyFill="1" applyBorder="1" applyAlignment="1">
      <alignment vertical="center"/>
    </xf>
    <xf numFmtId="0" fontId="14" fillId="0" borderId="74" xfId="0" applyFont="1" applyFill="1" applyBorder="1" applyAlignment="1">
      <alignment horizontal="right" vertical="center"/>
    </xf>
    <xf numFmtId="171" fontId="14" fillId="0" borderId="63" xfId="1" applyNumberFormat="1" applyFont="1" applyFill="1" applyBorder="1" applyAlignment="1">
      <alignment vertical="center"/>
    </xf>
    <xf numFmtId="0" fontId="9" fillId="0" borderId="62" xfId="0" applyNumberFormat="1" applyFont="1" applyFill="1" applyBorder="1" applyAlignment="1">
      <alignment horizontal="center" vertical="center" wrapText="1"/>
    </xf>
    <xf numFmtId="0" fontId="9" fillId="0" borderId="62" xfId="0" applyNumberFormat="1" applyFont="1" applyFill="1" applyBorder="1" applyAlignment="1">
      <alignment horizontal="center" vertical="center"/>
    </xf>
    <xf numFmtId="1" fontId="9" fillId="0" borderId="62" xfId="0" applyNumberFormat="1" applyFont="1" applyFill="1" applyBorder="1" applyAlignment="1">
      <alignment horizontal="center" vertical="center"/>
    </xf>
    <xf numFmtId="0" fontId="9" fillId="0" borderId="62" xfId="0" applyNumberFormat="1" applyFont="1" applyFill="1" applyBorder="1" applyAlignment="1">
      <alignment horizontal="left" vertical="center" wrapText="1"/>
    </xf>
    <xf numFmtId="4" fontId="9" fillId="42" borderId="62" xfId="16" applyNumberFormat="1" applyFont="1" applyFill="1" applyBorder="1" applyAlignment="1">
      <alignment horizontal="center" vertical="center"/>
    </xf>
    <xf numFmtId="0" fontId="9" fillId="0" borderId="62" xfId="0" applyFont="1" applyFill="1" applyBorder="1" applyAlignment="1">
      <alignment vertical="center" wrapText="1"/>
    </xf>
    <xf numFmtId="0" fontId="9" fillId="0" borderId="62" xfId="0" applyFont="1" applyFill="1" applyBorder="1" applyAlignment="1">
      <alignment horizontal="center" vertical="center"/>
    </xf>
    <xf numFmtId="4" fontId="9" fillId="43" borderId="62" xfId="17" applyNumberFormat="1" applyFont="1" applyFill="1" applyBorder="1" applyAlignment="1">
      <alignment horizontal="center" vertical="center"/>
    </xf>
    <xf numFmtId="4" fontId="9" fillId="0" borderId="62" xfId="17" applyNumberFormat="1" applyFont="1" applyFill="1" applyBorder="1" applyAlignment="1">
      <alignment horizontal="center" vertical="center"/>
    </xf>
    <xf numFmtId="171" fontId="9" fillId="0" borderId="63" xfId="26" applyNumberFormat="1" applyFont="1" applyFill="1" applyBorder="1" applyAlignment="1">
      <alignment horizontal="center" vertical="center"/>
    </xf>
    <xf numFmtId="49" fontId="8" fillId="0" borderId="62" xfId="0" applyNumberFormat="1" applyFont="1" applyFill="1" applyBorder="1" applyAlignment="1">
      <alignment horizontal="center" vertical="center"/>
    </xf>
    <xf numFmtId="166" fontId="8" fillId="0" borderId="62" xfId="20" applyFont="1" applyFill="1" applyBorder="1" applyAlignment="1">
      <alignment horizontal="center" vertical="center"/>
    </xf>
    <xf numFmtId="4" fontId="8" fillId="0" borderId="63" xfId="20" applyNumberFormat="1" applyFont="1" applyFill="1" applyBorder="1" applyAlignment="1" applyProtection="1">
      <alignment horizontal="center" vertical="center"/>
      <protection locked="0"/>
    </xf>
    <xf numFmtId="0" fontId="30" fillId="0" borderId="66" xfId="0" applyFont="1" applyFill="1" applyBorder="1" applyAlignment="1">
      <alignment horizontal="left" vertical="center" wrapText="1"/>
    </xf>
    <xf numFmtId="0" fontId="6" fillId="0" borderId="66" xfId="0" applyFont="1" applyFill="1" applyBorder="1" applyAlignment="1">
      <alignment vertical="center" wrapText="1"/>
    </xf>
    <xf numFmtId="0" fontId="9" fillId="0" borderId="0" xfId="0" applyFont="1" applyFill="1" applyBorder="1" applyAlignment="1">
      <alignment horizontal="center" vertical="center" wrapText="1"/>
    </xf>
    <xf numFmtId="0" fontId="9" fillId="0" borderId="0" xfId="0" applyFont="1" applyFill="1" applyBorder="1" applyAlignment="1">
      <alignment horizontal="left" vertical="center" wrapText="1"/>
    </xf>
    <xf numFmtId="1" fontId="0" fillId="0" borderId="0" xfId="0" applyNumberFormat="1" applyAlignment="1">
      <alignment horizontal="left" vertical="center" wrapText="1"/>
    </xf>
    <xf numFmtId="0" fontId="8" fillId="0" borderId="0" xfId="0" applyFont="1" applyAlignment="1">
      <alignment horizontal="center" vertical="center"/>
    </xf>
    <xf numFmtId="44" fontId="70" fillId="0" borderId="0" xfId="1" applyNumberFormat="1" applyFont="1"/>
    <xf numFmtId="0" fontId="34" fillId="10" borderId="11" xfId="0" applyFont="1" applyFill="1" applyBorder="1" applyAlignment="1">
      <alignment horizontal="center" vertical="center"/>
    </xf>
    <xf numFmtId="49" fontId="34" fillId="10" borderId="0" xfId="0" applyNumberFormat="1" applyFont="1" applyFill="1" applyBorder="1" applyAlignment="1">
      <alignment horizontal="center" vertical="center"/>
    </xf>
    <xf numFmtId="4" fontId="34" fillId="10" borderId="0" xfId="0" applyNumberFormat="1" applyFont="1" applyFill="1" applyBorder="1" applyAlignment="1">
      <alignment horizontal="center" vertical="center"/>
    </xf>
    <xf numFmtId="4" fontId="37" fillId="10" borderId="0" xfId="0" applyNumberFormat="1" applyFont="1" applyFill="1" applyBorder="1" applyAlignment="1">
      <alignment horizontal="center" vertical="center"/>
    </xf>
    <xf numFmtId="0" fontId="34" fillId="10" borderId="10" xfId="0" applyFont="1" applyFill="1" applyBorder="1" applyAlignment="1">
      <alignment vertical="center"/>
    </xf>
    <xf numFmtId="0" fontId="34" fillId="10" borderId="0" xfId="0" applyFont="1" applyFill="1" applyBorder="1" applyAlignment="1">
      <alignment horizontal="left" vertical="center" wrapText="1"/>
    </xf>
    <xf numFmtId="4" fontId="34" fillId="10" borderId="0" xfId="20" applyNumberFormat="1" applyFont="1" applyFill="1" applyBorder="1" applyAlignment="1" applyProtection="1">
      <alignment horizontal="center" vertical="center"/>
      <protection locked="0"/>
    </xf>
    <xf numFmtId="0" fontId="34" fillId="10" borderId="0" xfId="0" applyFont="1" applyFill="1" applyBorder="1" applyAlignment="1">
      <alignment horizontal="right" vertical="center" wrapText="1"/>
    </xf>
    <xf numFmtId="0" fontId="34" fillId="10" borderId="0" xfId="0" applyFont="1" applyFill="1" applyBorder="1" applyAlignment="1">
      <alignment horizontal="right" vertical="center"/>
    </xf>
    <xf numFmtId="0" fontId="34" fillId="10" borderId="0" xfId="0" applyFont="1" applyFill="1" applyAlignment="1">
      <alignment horizontal="right" vertical="center"/>
    </xf>
    <xf numFmtId="166" fontId="10" fillId="0" borderId="0" xfId="16" applyFont="1" applyFill="1" applyBorder="1" applyAlignment="1">
      <alignment vertical="center"/>
    </xf>
    <xf numFmtId="0" fontId="9" fillId="0" borderId="0" xfId="0" applyFont="1" applyFill="1" applyBorder="1" applyAlignment="1">
      <alignment horizontal="left" vertical="center" wrapText="1"/>
    </xf>
    <xf numFmtId="4" fontId="41" fillId="0" borderId="0" xfId="0" applyNumberFormat="1" applyFont="1" applyFill="1" applyBorder="1" applyAlignment="1">
      <alignment horizontal="center" vertical="center"/>
    </xf>
    <xf numFmtId="0" fontId="9" fillId="47" borderId="0" xfId="0" applyFont="1" applyFill="1" applyBorder="1" applyAlignment="1">
      <alignment vertical="center"/>
    </xf>
    <xf numFmtId="0" fontId="9" fillId="48" borderId="11" xfId="0" applyFont="1" applyFill="1" applyBorder="1" applyAlignment="1">
      <alignment horizontal="center" vertical="center" wrapText="1"/>
    </xf>
    <xf numFmtId="49" fontId="9" fillId="48" borderId="0" xfId="0" applyNumberFormat="1" applyFont="1" applyFill="1" applyBorder="1" applyAlignment="1">
      <alignment horizontal="center" vertical="center"/>
    </xf>
    <xf numFmtId="4" fontId="9" fillId="48" borderId="10" xfId="20" applyNumberFormat="1" applyFont="1" applyFill="1" applyBorder="1" applyAlignment="1" applyProtection="1">
      <alignment horizontal="center" vertical="center"/>
    </xf>
    <xf numFmtId="49" fontId="9" fillId="49" borderId="0" xfId="0" applyNumberFormat="1" applyFont="1" applyFill="1" applyBorder="1" applyAlignment="1">
      <alignment horizontal="center" vertical="center"/>
    </xf>
    <xf numFmtId="0" fontId="9" fillId="49" borderId="0" xfId="0" applyFont="1" applyFill="1" applyBorder="1" applyAlignment="1">
      <alignment horizontal="center" vertical="center"/>
    </xf>
    <xf numFmtId="4" fontId="9" fillId="47" borderId="0" xfId="0" applyNumberFormat="1" applyFont="1" applyFill="1" applyBorder="1" applyAlignment="1">
      <alignment vertical="center"/>
    </xf>
    <xf numFmtId="0" fontId="9" fillId="47" borderId="0" xfId="0" applyFont="1" applyFill="1" applyAlignment="1">
      <alignment vertical="center"/>
    </xf>
    <xf numFmtId="4" fontId="9" fillId="49" borderId="0" xfId="0" applyNumberFormat="1" applyFont="1" applyFill="1" applyBorder="1" applyAlignment="1">
      <alignment horizontal="center" vertical="center"/>
    </xf>
    <xf numFmtId="4" fontId="10" fillId="49" borderId="0" xfId="0" applyNumberFormat="1" applyFont="1" applyFill="1" applyBorder="1" applyAlignment="1">
      <alignment horizontal="center" vertical="center"/>
    </xf>
    <xf numFmtId="0" fontId="9" fillId="49" borderId="0" xfId="0" applyFont="1" applyFill="1" applyBorder="1" applyAlignment="1">
      <alignment vertical="center"/>
    </xf>
    <xf numFmtId="0" fontId="9" fillId="49" borderId="10" xfId="0" applyFont="1" applyFill="1" applyBorder="1" applyAlignment="1">
      <alignment vertical="center"/>
    </xf>
    <xf numFmtId="0" fontId="9" fillId="47" borderId="0" xfId="0" applyFont="1" applyFill="1" applyBorder="1" applyAlignment="1">
      <alignment horizontal="left" vertical="center" wrapText="1"/>
    </xf>
    <xf numFmtId="4" fontId="9" fillId="47" borderId="0" xfId="20" applyNumberFormat="1" applyFont="1" applyFill="1" applyBorder="1" applyAlignment="1" applyProtection="1">
      <alignment horizontal="center" vertical="center"/>
      <protection locked="0"/>
    </xf>
    <xf numFmtId="0" fontId="9" fillId="47" borderId="0" xfId="0" applyFont="1" applyFill="1" applyBorder="1" applyAlignment="1">
      <alignment horizontal="right" vertical="center" wrapText="1"/>
    </xf>
    <xf numFmtId="0" fontId="9" fillId="47" borderId="0" xfId="0" applyFont="1" applyFill="1" applyBorder="1" applyAlignment="1">
      <alignment horizontal="right" vertical="center"/>
    </xf>
    <xf numFmtId="4" fontId="9" fillId="47" borderId="0" xfId="0" applyNumberFormat="1" applyFont="1" applyFill="1" applyBorder="1" applyAlignment="1">
      <alignment horizontal="center" vertical="center"/>
    </xf>
    <xf numFmtId="0" fontId="9" fillId="47" borderId="0" xfId="0" applyFont="1" applyFill="1" applyAlignment="1">
      <alignment horizontal="right" vertical="center"/>
    </xf>
    <xf numFmtId="4" fontId="9" fillId="49" borderId="0" xfId="0" applyNumberFormat="1" applyFont="1" applyFill="1" applyBorder="1" applyAlignment="1">
      <alignment horizontal="left" vertical="center"/>
    </xf>
    <xf numFmtId="0" fontId="9" fillId="48" borderId="0" xfId="0" applyNumberFormat="1" applyFont="1" applyFill="1" applyBorder="1" applyAlignment="1">
      <alignment horizontal="left" vertical="center" wrapText="1"/>
    </xf>
    <xf numFmtId="0" fontId="9" fillId="49" borderId="0" xfId="0" applyNumberFormat="1" applyFont="1" applyFill="1" applyBorder="1" applyAlignment="1">
      <alignment horizontal="center" vertical="center"/>
    </xf>
    <xf numFmtId="4" fontId="41" fillId="49" borderId="0" xfId="0" applyNumberFormat="1" applyFont="1" applyFill="1" applyBorder="1" applyAlignment="1">
      <alignment horizontal="center" vertical="center"/>
    </xf>
    <xf numFmtId="0" fontId="9" fillId="49" borderId="0" xfId="0" applyFont="1" applyFill="1" applyBorder="1" applyAlignment="1">
      <alignment horizontal="center" vertical="center" wrapText="1"/>
    </xf>
    <xf numFmtId="2" fontId="9" fillId="49" borderId="0" xfId="0" applyNumberFormat="1" applyFont="1" applyFill="1" applyBorder="1" applyAlignment="1">
      <alignment horizontal="center" vertical="center" wrapText="1"/>
    </xf>
    <xf numFmtId="2" fontId="9" fillId="49" borderId="0" xfId="0" applyNumberFormat="1" applyFont="1" applyFill="1" applyBorder="1" applyAlignment="1">
      <alignment horizontal="center" vertical="center"/>
    </xf>
    <xf numFmtId="0" fontId="9" fillId="49" borderId="0" xfId="0" applyFont="1" applyFill="1" applyAlignment="1">
      <alignment vertical="center"/>
    </xf>
    <xf numFmtId="0" fontId="9" fillId="49" borderId="0" xfId="0" applyFont="1" applyFill="1" applyBorder="1" applyAlignment="1">
      <alignment horizontal="left" vertical="center" wrapText="1"/>
    </xf>
    <xf numFmtId="4" fontId="9" fillId="49" borderId="0" xfId="20" applyNumberFormat="1" applyFont="1" applyFill="1" applyBorder="1" applyAlignment="1" applyProtection="1">
      <alignment horizontal="center" vertical="center"/>
      <protection locked="0"/>
    </xf>
    <xf numFmtId="0" fontId="9" fillId="49" borderId="0" xfId="0" applyFont="1" applyFill="1" applyBorder="1" applyAlignment="1">
      <alignment horizontal="right" vertical="center" wrapText="1"/>
    </xf>
    <xf numFmtId="0" fontId="9" fillId="49" borderId="0" xfId="0" applyFont="1" applyFill="1" applyBorder="1" applyAlignment="1">
      <alignment horizontal="right" vertical="center"/>
    </xf>
    <xf numFmtId="4" fontId="9" fillId="49" borderId="10" xfId="26" applyNumberFormat="1" applyFont="1" applyFill="1" applyBorder="1" applyAlignment="1" applyProtection="1">
      <alignment horizontal="center" vertical="center"/>
    </xf>
    <xf numFmtId="0" fontId="9" fillId="49" borderId="0" xfId="0" applyNumberFormat="1" applyFont="1" applyFill="1" applyBorder="1" applyAlignment="1">
      <alignment horizontal="left" vertical="center" wrapText="1"/>
    </xf>
    <xf numFmtId="0" fontId="10" fillId="49" borderId="0" xfId="0" applyFont="1" applyFill="1" applyBorder="1" applyAlignment="1">
      <alignment horizontal="center" vertical="center" wrapText="1"/>
    </xf>
    <xf numFmtId="2" fontId="9" fillId="48" borderId="0" xfId="0" applyNumberFormat="1" applyFont="1" applyFill="1" applyBorder="1" applyAlignment="1">
      <alignment horizontal="center" vertical="center" wrapText="1"/>
    </xf>
    <xf numFmtId="0" fontId="9" fillId="49" borderId="0" xfId="0" applyNumberFormat="1" applyFont="1" applyFill="1" applyBorder="1" applyAlignment="1">
      <alignment horizontal="center" vertical="center" wrapText="1"/>
    </xf>
    <xf numFmtId="178" fontId="9" fillId="49" borderId="0" xfId="17" applyNumberFormat="1" applyFont="1" applyFill="1" applyBorder="1" applyAlignment="1" applyProtection="1">
      <alignment horizontal="center" vertical="center"/>
    </xf>
    <xf numFmtId="0" fontId="9" fillId="47" borderId="0" xfId="0" applyFont="1" applyFill="1" applyAlignment="1">
      <alignment horizontal="center" vertical="center"/>
    </xf>
    <xf numFmtId="4" fontId="9" fillId="49" borderId="0" xfId="0" applyNumberFormat="1" applyFont="1" applyFill="1" applyBorder="1" applyAlignment="1">
      <alignment horizontal="center" vertical="center" wrapText="1"/>
    </xf>
    <xf numFmtId="178" fontId="10" fillId="49" borderId="0" xfId="26" applyNumberFormat="1" applyFont="1" applyFill="1" applyBorder="1" applyAlignment="1" applyProtection="1">
      <alignment horizontal="center" vertical="center"/>
    </xf>
    <xf numFmtId="39" fontId="9" fillId="49" borderId="10" xfId="26" applyNumberFormat="1" applyFont="1" applyFill="1" applyBorder="1" applyAlignment="1" applyProtection="1">
      <alignment horizontal="center" vertical="center"/>
      <protection locked="0"/>
    </xf>
    <xf numFmtId="0" fontId="9" fillId="47" borderId="0" xfId="0" applyFont="1" applyFill="1" applyBorder="1" applyAlignment="1">
      <alignment horizontal="center" vertical="center"/>
    </xf>
    <xf numFmtId="179" fontId="9" fillId="49" borderId="0" xfId="0" applyNumberFormat="1" applyFont="1" applyFill="1" applyBorder="1" applyAlignment="1">
      <alignment horizontal="center" vertical="center" wrapText="1"/>
    </xf>
    <xf numFmtId="2" fontId="41" fillId="49" borderId="0" xfId="0" applyNumberFormat="1" applyFont="1" applyFill="1" applyBorder="1" applyAlignment="1">
      <alignment horizontal="center" vertical="center" wrapText="1"/>
    </xf>
    <xf numFmtId="4" fontId="9" fillId="49" borderId="0" xfId="20" applyNumberFormat="1" applyFont="1" applyFill="1" applyBorder="1" applyAlignment="1" applyProtection="1">
      <alignment horizontal="center" vertical="center"/>
    </xf>
    <xf numFmtId="49" fontId="9" fillId="49" borderId="85" xfId="0" applyNumberFormat="1" applyFont="1" applyFill="1" applyBorder="1" applyAlignment="1">
      <alignment horizontal="center" vertical="center"/>
    </xf>
    <xf numFmtId="4" fontId="9" fillId="49" borderId="85" xfId="0" applyNumberFormat="1" applyFont="1" applyFill="1" applyBorder="1" applyAlignment="1">
      <alignment horizontal="center" vertical="center" wrapText="1"/>
    </xf>
    <xf numFmtId="0" fontId="9" fillId="49" borderId="85" xfId="0" applyNumberFormat="1" applyFont="1" applyFill="1" applyBorder="1" applyAlignment="1">
      <alignment horizontal="center" vertical="center" wrapText="1"/>
    </xf>
    <xf numFmtId="0" fontId="9" fillId="49" borderId="85" xfId="0" applyNumberFormat="1" applyFont="1" applyFill="1" applyBorder="1" applyAlignment="1">
      <alignment horizontal="left" vertical="center" wrapText="1"/>
    </xf>
    <xf numFmtId="0" fontId="9" fillId="49" borderId="85" xfId="0" applyFont="1" applyFill="1" applyBorder="1" applyAlignment="1">
      <alignment horizontal="center" vertical="center"/>
    </xf>
    <xf numFmtId="4" fontId="9" fillId="49" borderId="86" xfId="20" applyNumberFormat="1" applyFont="1" applyFill="1" applyBorder="1" applyAlignment="1" applyProtection="1">
      <alignment horizontal="center" vertical="center"/>
    </xf>
    <xf numFmtId="0" fontId="9" fillId="49" borderId="82" xfId="0" applyFont="1" applyFill="1" applyBorder="1" applyAlignment="1">
      <alignment horizontal="justify" vertical="center" wrapText="1"/>
    </xf>
    <xf numFmtId="0" fontId="9" fillId="49" borderId="0" xfId="0" applyNumberFormat="1" applyFont="1" applyFill="1" applyBorder="1" applyAlignment="1">
      <alignment vertical="center" wrapText="1"/>
    </xf>
    <xf numFmtId="0" fontId="9" fillId="48" borderId="0" xfId="0" applyNumberFormat="1" applyFont="1" applyFill="1" applyBorder="1" applyAlignment="1">
      <alignment vertical="center" wrapText="1"/>
    </xf>
    <xf numFmtId="4" fontId="9" fillId="48" borderId="0" xfId="0" applyNumberFormat="1" applyFont="1" applyFill="1" applyBorder="1" applyAlignment="1">
      <alignment horizontal="center" vertical="center"/>
    </xf>
    <xf numFmtId="0" fontId="9" fillId="48" borderId="0" xfId="0" applyNumberFormat="1" applyFont="1" applyFill="1" applyBorder="1" applyAlignment="1">
      <alignment vertical="center"/>
    </xf>
    <xf numFmtId="0" fontId="9" fillId="48" borderId="0" xfId="0" applyFont="1" applyFill="1" applyBorder="1" applyAlignment="1">
      <alignment vertical="center"/>
    </xf>
    <xf numFmtId="0" fontId="9" fillId="49" borderId="0" xfId="0" applyNumberFormat="1" applyFont="1" applyFill="1" applyBorder="1" applyAlignment="1">
      <alignment horizontal="right" vertical="center"/>
    </xf>
    <xf numFmtId="0" fontId="10" fillId="49" borderId="0" xfId="0" applyNumberFormat="1" applyFont="1" applyFill="1" applyBorder="1" applyAlignment="1">
      <alignment horizontal="center" vertical="center" wrapText="1"/>
    </xf>
    <xf numFmtId="0" fontId="71" fillId="47" borderId="0" xfId="0" applyFont="1" applyFill="1" applyBorder="1" applyAlignment="1">
      <alignment vertical="center"/>
    </xf>
    <xf numFmtId="0" fontId="9" fillId="49" borderId="0" xfId="0" applyFont="1" applyFill="1" applyBorder="1" applyAlignment="1">
      <alignment horizontal="center" vertical="center" wrapText="1"/>
    </xf>
    <xf numFmtId="0" fontId="9" fillId="0" borderId="0" xfId="0" applyFont="1" applyFill="1" applyBorder="1" applyAlignment="1">
      <alignment horizontal="center" vertical="center" wrapText="1"/>
    </xf>
    <xf numFmtId="0" fontId="0" fillId="0" borderId="29" xfId="0" applyBorder="1"/>
    <xf numFmtId="0" fontId="0" fillId="0" borderId="8" xfId="0" applyBorder="1"/>
    <xf numFmtId="0" fontId="0" fillId="0" borderId="35" xfId="0" applyBorder="1"/>
    <xf numFmtId="0" fontId="7" fillId="10" borderId="19" xfId="0" applyFont="1" applyFill="1" applyBorder="1" applyAlignment="1">
      <alignment horizontal="left" vertical="top"/>
    </xf>
    <xf numFmtId="0" fontId="5" fillId="10" borderId="0" xfId="0" applyFont="1" applyFill="1" applyBorder="1"/>
    <xf numFmtId="4" fontId="29" fillId="10" borderId="0" xfId="0" applyNumberFormat="1" applyFont="1" applyFill="1" applyBorder="1" applyAlignment="1">
      <alignment horizontal="center" vertical="center"/>
    </xf>
    <xf numFmtId="4" fontId="5" fillId="10" borderId="0" xfId="0" applyNumberFormat="1" applyFont="1" applyFill="1" applyBorder="1" applyAlignment="1">
      <alignment horizontal="center" vertical="center"/>
    </xf>
    <xf numFmtId="4" fontId="5" fillId="10" borderId="23" xfId="104" applyNumberFormat="1" applyFont="1" applyFill="1" applyBorder="1" applyAlignment="1">
      <alignment horizontal="center" vertical="center"/>
    </xf>
    <xf numFmtId="0" fontId="0" fillId="0" borderId="19" xfId="0" applyBorder="1"/>
    <xf numFmtId="0" fontId="0" fillId="0" borderId="0" xfId="0" applyBorder="1"/>
    <xf numFmtId="0" fontId="0" fillId="0" borderId="23" xfId="0" applyBorder="1"/>
    <xf numFmtId="14" fontId="9" fillId="10" borderId="22" xfId="0" applyNumberFormat="1" applyFont="1" applyFill="1" applyBorder="1" applyAlignment="1">
      <alignment horizontal="left" vertical="center"/>
    </xf>
    <xf numFmtId="0" fontId="7" fillId="10" borderId="7" xfId="0" applyFont="1" applyFill="1" applyBorder="1" applyAlignment="1">
      <alignment horizontal="center" vertical="top"/>
    </xf>
    <xf numFmtId="0" fontId="29" fillId="10" borderId="7" xfId="0" applyFont="1" applyFill="1" applyBorder="1" applyAlignment="1">
      <alignment horizontal="center" vertical="center" wrapText="1"/>
    </xf>
    <xf numFmtId="4" fontId="5" fillId="10" borderId="7" xfId="0" applyNumberFormat="1" applyFont="1" applyFill="1" applyBorder="1" applyAlignment="1">
      <alignment horizontal="center" vertical="center"/>
    </xf>
    <xf numFmtId="0" fontId="5" fillId="46" borderId="77" xfId="124" applyFont="1" applyFill="1" applyBorder="1" applyAlignment="1">
      <alignment horizontal="center" vertical="center" wrapText="1"/>
    </xf>
    <xf numFmtId="0" fontId="5" fillId="46" borderId="87" xfId="124" applyFont="1" applyFill="1" applyBorder="1" applyAlignment="1">
      <alignment horizontal="center" vertical="center" wrapText="1"/>
    </xf>
    <xf numFmtId="166" fontId="8" fillId="0" borderId="62" xfId="125" applyNumberFormat="1" applyFont="1" applyFill="1" applyBorder="1" applyAlignment="1">
      <alignment horizontal="center" vertical="center" wrapText="1"/>
    </xf>
    <xf numFmtId="166" fontId="8" fillId="0" borderId="63" xfId="125" applyNumberFormat="1" applyFont="1" applyFill="1" applyBorder="1" applyAlignment="1">
      <alignment horizontal="center" vertical="center" wrapText="1"/>
    </xf>
    <xf numFmtId="0" fontId="34" fillId="10" borderId="21" xfId="0" applyNumberFormat="1" applyFont="1" applyFill="1" applyBorder="1" applyAlignment="1">
      <alignment horizontal="center" vertical="center"/>
    </xf>
    <xf numFmtId="0" fontId="34" fillId="10" borderId="62" xfId="0" applyFont="1" applyFill="1" applyBorder="1" applyAlignment="1">
      <alignment horizontal="left" vertical="center" wrapText="1"/>
    </xf>
    <xf numFmtId="168" fontId="0" fillId="0" borderId="62" xfId="0" applyNumberFormat="1" applyBorder="1" applyAlignment="1">
      <alignment horizontal="center" vertical="center"/>
    </xf>
    <xf numFmtId="166" fontId="8" fillId="46" borderId="74" xfId="125" applyNumberFormat="1" applyFont="1" applyFill="1" applyBorder="1" applyAlignment="1">
      <alignment horizontal="center"/>
    </xf>
    <xf numFmtId="2" fontId="8" fillId="46" borderId="63" xfId="125" applyNumberFormat="1" applyFont="1" applyFill="1" applyBorder="1" applyAlignment="1">
      <alignment horizontal="center"/>
    </xf>
    <xf numFmtId="0" fontId="10" fillId="0" borderId="77" xfId="124" applyFont="1" applyBorder="1" applyAlignment="1">
      <alignment horizontal="center" vertical="center"/>
    </xf>
    <xf numFmtId="0" fontId="34" fillId="10" borderId="62" xfId="0" applyFont="1" applyFill="1" applyBorder="1" applyAlignment="1">
      <alignment horizontal="center" vertical="center" wrapText="1"/>
    </xf>
    <xf numFmtId="166" fontId="8" fillId="0" borderId="62" xfId="125" applyNumberFormat="1" applyFont="1" applyFill="1" applyBorder="1" applyAlignment="1">
      <alignment horizontal="center" vertical="center"/>
    </xf>
    <xf numFmtId="0" fontId="8" fillId="0" borderId="62" xfId="125" applyNumberFormat="1" applyFont="1" applyFill="1" applyBorder="1" applyAlignment="1">
      <alignment horizontal="center" vertical="center"/>
    </xf>
    <xf numFmtId="171" fontId="9" fillId="0" borderId="25" xfId="1" applyNumberFormat="1" applyFont="1" applyFill="1" applyBorder="1" applyAlignment="1">
      <alignment horizontal="center" vertical="center"/>
    </xf>
    <xf numFmtId="0" fontId="34" fillId="10" borderId="0" xfId="0" applyFont="1" applyFill="1" applyBorder="1" applyAlignment="1">
      <alignment horizontal="left" vertical="center" wrapText="1"/>
    </xf>
    <xf numFmtId="0" fontId="34" fillId="45" borderId="0" xfId="0" applyFont="1" applyFill="1" applyBorder="1" applyAlignment="1">
      <alignment vertical="center"/>
    </xf>
    <xf numFmtId="0" fontId="34" fillId="10" borderId="19" xfId="0" applyFont="1" applyFill="1" applyBorder="1" applyAlignment="1">
      <alignment horizontal="center" vertical="center" wrapText="1"/>
    </xf>
    <xf numFmtId="4" fontId="34" fillId="10" borderId="0" xfId="20" applyNumberFormat="1" applyFont="1" applyFill="1" applyBorder="1" applyAlignment="1">
      <alignment horizontal="center" vertical="center"/>
    </xf>
    <xf numFmtId="0" fontId="34" fillId="10" borderId="0" xfId="0" applyFont="1" applyFill="1" applyBorder="1" applyAlignment="1">
      <alignment horizontal="center" vertical="center"/>
    </xf>
    <xf numFmtId="4" fontId="34" fillId="10" borderId="23" xfId="20" applyNumberFormat="1" applyFont="1" applyFill="1" applyBorder="1" applyAlignment="1">
      <alignment horizontal="center" vertical="center"/>
    </xf>
    <xf numFmtId="4" fontId="34" fillId="45" borderId="0" xfId="0" applyNumberFormat="1" applyFont="1" applyFill="1" applyBorder="1" applyAlignment="1">
      <alignment horizontal="center" vertical="center"/>
    </xf>
    <xf numFmtId="0" fontId="37" fillId="10" borderId="0" xfId="0" applyFont="1" applyFill="1" applyBorder="1" applyAlignment="1">
      <alignment horizontal="center" vertical="center" wrapText="1"/>
    </xf>
    <xf numFmtId="3" fontId="34" fillId="10" borderId="0" xfId="0" applyNumberFormat="1" applyFont="1" applyFill="1" applyBorder="1" applyAlignment="1">
      <alignment horizontal="center" vertical="center"/>
    </xf>
    <xf numFmtId="0" fontId="9" fillId="10" borderId="0" xfId="0" applyFont="1" applyFill="1" applyAlignment="1">
      <alignment vertical="center"/>
    </xf>
    <xf numFmtId="4" fontId="9" fillId="10" borderId="0" xfId="20" applyNumberFormat="1" applyFont="1" applyFill="1" applyBorder="1" applyAlignment="1" applyProtection="1">
      <alignment horizontal="center" vertical="center"/>
      <protection locked="0"/>
    </xf>
    <xf numFmtId="0" fontId="72" fillId="10" borderId="0" xfId="0" applyFont="1" applyFill="1" applyBorder="1" applyAlignment="1">
      <alignment horizontal="right" vertical="center" wrapText="1"/>
    </xf>
    <xf numFmtId="0" fontId="72" fillId="10" borderId="0" xfId="0" applyFont="1" applyFill="1" applyBorder="1" applyAlignment="1">
      <alignment horizontal="right" vertical="center"/>
    </xf>
    <xf numFmtId="0" fontId="72" fillId="10" borderId="0" xfId="0" applyFont="1" applyFill="1" applyAlignment="1">
      <alignment horizontal="right" vertical="center"/>
    </xf>
    <xf numFmtId="2" fontId="34" fillId="10" borderId="0" xfId="0" applyNumberFormat="1" applyFont="1" applyFill="1" applyBorder="1" applyAlignment="1">
      <alignment horizontal="center" vertical="center" wrapText="1"/>
    </xf>
    <xf numFmtId="179" fontId="34" fillId="10" borderId="0" xfId="0" applyNumberFormat="1" applyFont="1" applyFill="1" applyBorder="1" applyAlignment="1">
      <alignment horizontal="center" vertical="center" wrapText="1"/>
    </xf>
    <xf numFmtId="0" fontId="34" fillId="10" borderId="0" xfId="0" applyFont="1" applyFill="1" applyBorder="1" applyAlignment="1">
      <alignment horizontal="left" vertical="center" wrapText="1"/>
    </xf>
    <xf numFmtId="0" fontId="9" fillId="49" borderId="0" xfId="0" applyNumberFormat="1" applyFont="1" applyFill="1" applyBorder="1" applyAlignment="1">
      <alignment horizontal="center" vertical="center" wrapText="1"/>
    </xf>
    <xf numFmtId="0" fontId="5" fillId="10" borderId="29" xfId="81" applyFont="1" applyFill="1" applyBorder="1"/>
    <xf numFmtId="166" fontId="5" fillId="10" borderId="8" xfId="121" applyFont="1" applyFill="1" applyBorder="1"/>
    <xf numFmtId="0" fontId="5" fillId="0" borderId="0" xfId="81" applyFont="1"/>
    <xf numFmtId="0" fontId="5" fillId="0" borderId="19" xfId="81" applyFont="1" applyBorder="1"/>
    <xf numFmtId="166" fontId="5" fillId="10" borderId="0" xfId="121" applyFont="1" applyFill="1" applyBorder="1"/>
    <xf numFmtId="0" fontId="7" fillId="10" borderId="0" xfId="81" applyFont="1" applyFill="1" applyBorder="1" applyAlignment="1">
      <alignment horizontal="left" vertical="top"/>
    </xf>
    <xf numFmtId="166" fontId="5" fillId="0" borderId="0" xfId="121" applyFont="1" applyBorder="1"/>
    <xf numFmtId="0" fontId="5" fillId="10" borderId="19" xfId="81" applyFont="1" applyFill="1" applyBorder="1"/>
    <xf numFmtId="0" fontId="29" fillId="10" borderId="0" xfId="81" applyFont="1" applyFill="1" applyBorder="1" applyAlignment="1">
      <alignment vertical="top"/>
    </xf>
    <xf numFmtId="0" fontId="10" fillId="10" borderId="19" xfId="122" applyFont="1" applyFill="1" applyBorder="1" applyAlignment="1">
      <alignment horizontal="left"/>
    </xf>
    <xf numFmtId="14" fontId="9" fillId="10" borderId="19" xfId="81" applyNumberFormat="1" applyFont="1" applyFill="1" applyBorder="1" applyAlignment="1">
      <alignment vertical="center"/>
    </xf>
    <xf numFmtId="166" fontId="8" fillId="44" borderId="62" xfId="121" applyFont="1" applyFill="1" applyBorder="1" applyAlignment="1">
      <alignment horizontal="center" vertical="center" wrapText="1"/>
    </xf>
    <xf numFmtId="0" fontId="5" fillId="0" borderId="0" xfId="81" applyFont="1" applyAlignment="1">
      <alignment vertical="center"/>
    </xf>
    <xf numFmtId="166" fontId="8" fillId="44" borderId="62" xfId="121" applyFont="1" applyFill="1" applyBorder="1" applyAlignment="1">
      <alignment horizontal="center" vertical="center"/>
    </xf>
    <xf numFmtId="166" fontId="8" fillId="44" borderId="74" xfId="121" applyFont="1" applyFill="1" applyBorder="1" applyAlignment="1">
      <alignment horizontal="center" vertical="center"/>
    </xf>
    <xf numFmtId="0" fontId="5" fillId="0" borderId="0" xfId="81" applyFont="1" applyFill="1" applyAlignment="1">
      <alignment vertical="center"/>
    </xf>
    <xf numFmtId="0" fontId="10" fillId="0" borderId="70" xfId="122" applyFont="1" applyFill="1" applyBorder="1" applyAlignment="1" applyProtection="1">
      <alignment horizontal="right" vertical="center"/>
      <protection hidden="1"/>
    </xf>
    <xf numFmtId="0" fontId="10" fillId="0" borderId="64" xfId="122" applyFont="1" applyFill="1" applyBorder="1" applyAlignment="1" applyProtection="1">
      <alignment horizontal="right" vertical="center"/>
      <protection hidden="1"/>
    </xf>
    <xf numFmtId="166" fontId="10" fillId="0" borderId="74" xfId="121" applyFont="1" applyFill="1" applyBorder="1" applyAlignment="1">
      <alignment horizontal="center" vertical="center"/>
    </xf>
    <xf numFmtId="166" fontId="10" fillId="0" borderId="64" xfId="121" applyFont="1" applyFill="1" applyBorder="1" applyAlignment="1">
      <alignment horizontal="center" vertical="center"/>
    </xf>
    <xf numFmtId="0" fontId="74" fillId="0" borderId="0" xfId="81" applyFont="1" applyFill="1"/>
    <xf numFmtId="0" fontId="13" fillId="0" borderId="62" xfId="122" applyFont="1" applyFill="1" applyBorder="1" applyAlignment="1" applyProtection="1">
      <alignment vertical="center"/>
      <protection hidden="1"/>
    </xf>
    <xf numFmtId="2" fontId="13" fillId="0" borderId="62" xfId="122" applyNumberFormat="1" applyFont="1" applyFill="1" applyBorder="1" applyAlignment="1" applyProtection="1">
      <alignment vertical="center"/>
      <protection hidden="1"/>
    </xf>
    <xf numFmtId="166" fontId="13" fillId="0" borderId="62" xfId="121" applyFont="1" applyFill="1" applyBorder="1" applyAlignment="1">
      <alignment horizontal="center" vertical="center"/>
    </xf>
    <xf numFmtId="166" fontId="13" fillId="0" borderId="74" xfId="121" applyFont="1" applyFill="1" applyBorder="1" applyAlignment="1">
      <alignment horizontal="center" vertical="center"/>
    </xf>
    <xf numFmtId="0" fontId="13" fillId="0" borderId="64" xfId="122" applyFont="1" applyFill="1" applyBorder="1" applyAlignment="1" applyProtection="1">
      <alignment horizontal="right" vertical="center"/>
      <protection hidden="1"/>
    </xf>
    <xf numFmtId="2" fontId="13" fillId="0" borderId="62" xfId="122" applyNumberFormat="1" applyFont="1" applyFill="1" applyBorder="1" applyAlignment="1" applyProtection="1">
      <alignment horizontal="center" vertical="center"/>
      <protection hidden="1"/>
    </xf>
    <xf numFmtId="0" fontId="13" fillId="0" borderId="62" xfId="122" applyNumberFormat="1" applyFont="1" applyFill="1" applyBorder="1" applyAlignment="1" applyProtection="1">
      <alignment horizontal="right" vertical="center"/>
      <protection hidden="1"/>
    </xf>
    <xf numFmtId="166" fontId="13" fillId="10" borderId="62" xfId="16" applyFont="1" applyFill="1" applyBorder="1" applyAlignment="1">
      <alignment horizontal="center" vertical="center"/>
    </xf>
    <xf numFmtId="166" fontId="13" fillId="10" borderId="71" xfId="121" applyFont="1" applyFill="1" applyBorder="1" applyAlignment="1">
      <alignment horizontal="center" vertical="center"/>
    </xf>
    <xf numFmtId="166" fontId="13" fillId="10" borderId="71" xfId="123" applyFont="1" applyFill="1" applyBorder="1" applyAlignment="1">
      <alignment horizontal="center" vertical="center"/>
    </xf>
    <xf numFmtId="166" fontId="13" fillId="10" borderId="62" xfId="123" applyFont="1" applyFill="1" applyBorder="1" applyAlignment="1">
      <alignment horizontal="center" vertical="center"/>
    </xf>
    <xf numFmtId="2" fontId="5" fillId="0" borderId="62" xfId="121" applyNumberFormat="1" applyFont="1" applyFill="1" applyBorder="1" applyAlignment="1">
      <alignment horizontal="center" vertical="center"/>
    </xf>
    <xf numFmtId="166" fontId="13" fillId="0" borderId="62" xfId="123" applyFont="1" applyFill="1" applyBorder="1" applyAlignment="1">
      <alignment horizontal="center" vertical="center"/>
    </xf>
    <xf numFmtId="0" fontId="75" fillId="0" borderId="0" xfId="81" applyFont="1" applyFill="1"/>
    <xf numFmtId="166" fontId="13" fillId="10" borderId="62" xfId="121" applyFont="1" applyFill="1" applyBorder="1" applyAlignment="1">
      <alignment horizontal="center" vertical="center"/>
    </xf>
    <xf numFmtId="166" fontId="13" fillId="10" borderId="9" xfId="121" applyFont="1" applyFill="1" applyBorder="1" applyAlignment="1">
      <alignment horizontal="center" vertical="center"/>
    </xf>
    <xf numFmtId="166" fontId="13" fillId="10" borderId="9" xfId="123" applyFont="1" applyFill="1" applyBorder="1" applyAlignment="1">
      <alignment horizontal="center" vertical="center"/>
    </xf>
    <xf numFmtId="2" fontId="5" fillId="0" borderId="62" xfId="123" applyNumberFormat="1" applyFont="1" applyFill="1" applyBorder="1" applyAlignment="1">
      <alignment horizontal="center" vertical="center"/>
    </xf>
    <xf numFmtId="166" fontId="13" fillId="0" borderId="9" xfId="121" applyFont="1" applyFill="1" applyBorder="1" applyAlignment="1">
      <alignment horizontal="center" vertical="center"/>
    </xf>
    <xf numFmtId="0" fontId="5" fillId="0" borderId="62" xfId="123" applyNumberFormat="1" applyFont="1" applyFill="1" applyBorder="1" applyAlignment="1">
      <alignment horizontal="center" vertical="center"/>
    </xf>
    <xf numFmtId="166" fontId="13" fillId="0" borderId="15" xfId="121" applyFont="1" applyFill="1" applyBorder="1" applyAlignment="1">
      <alignment horizontal="center" vertical="center"/>
    </xf>
    <xf numFmtId="166" fontId="9" fillId="0" borderId="62" xfId="121" applyFont="1" applyFill="1" applyBorder="1" applyAlignment="1">
      <alignment vertical="justify" textRotation="90"/>
    </xf>
    <xf numFmtId="0" fontId="10" fillId="0" borderId="30" xfId="122" applyFont="1" applyFill="1" applyBorder="1" applyAlignment="1" applyProtection="1">
      <alignment horizontal="right" vertical="center"/>
      <protection hidden="1"/>
    </xf>
    <xf numFmtId="0" fontId="10" fillId="0" borderId="13" xfId="122" applyFont="1" applyFill="1" applyBorder="1" applyAlignment="1" applyProtection="1">
      <alignment horizontal="right" vertical="center"/>
      <protection hidden="1"/>
    </xf>
    <xf numFmtId="166" fontId="10" fillId="0" borderId="14" xfId="121" applyFont="1" applyFill="1" applyBorder="1" applyAlignment="1">
      <alignment horizontal="center" vertical="center"/>
    </xf>
    <xf numFmtId="166" fontId="10" fillId="0" borderId="24" xfId="121" applyFont="1" applyFill="1" applyBorder="1" applyAlignment="1">
      <alignment horizontal="center" vertical="center"/>
    </xf>
    <xf numFmtId="0" fontId="8" fillId="44" borderId="70" xfId="122" applyFont="1" applyFill="1" applyBorder="1" applyAlignment="1">
      <alignment horizontal="right"/>
    </xf>
    <xf numFmtId="166" fontId="8" fillId="44" borderId="62" xfId="121" applyFont="1" applyFill="1" applyBorder="1" applyAlignment="1">
      <alignment horizontal="right"/>
    </xf>
    <xf numFmtId="166" fontId="8" fillId="44" borderId="69" xfId="121" applyFont="1" applyFill="1" applyBorder="1" applyAlignment="1">
      <alignment horizontal="right"/>
    </xf>
    <xf numFmtId="0" fontId="5" fillId="10" borderId="22" xfId="81" applyFont="1" applyFill="1" applyBorder="1"/>
    <xf numFmtId="166" fontId="5" fillId="10" borderId="7" xfId="121" applyFont="1" applyFill="1" applyBorder="1"/>
    <xf numFmtId="166" fontId="5" fillId="10" borderId="28" xfId="121" applyFont="1" applyFill="1" applyBorder="1"/>
    <xf numFmtId="166" fontId="5" fillId="0" borderId="0" xfId="121" applyFont="1"/>
    <xf numFmtId="166" fontId="8" fillId="10" borderId="0" xfId="121" applyFont="1" applyFill="1" applyBorder="1"/>
    <xf numFmtId="166" fontId="9" fillId="10" borderId="8" xfId="121" applyFont="1" applyFill="1" applyBorder="1" applyAlignment="1">
      <alignment horizontal="right"/>
    </xf>
    <xf numFmtId="0" fontId="5" fillId="0" borderId="35" xfId="81" applyFont="1" applyBorder="1"/>
    <xf numFmtId="0" fontId="5" fillId="0" borderId="23" xfId="81" applyFont="1" applyBorder="1"/>
    <xf numFmtId="0" fontId="29" fillId="10" borderId="23" xfId="81" applyFont="1" applyFill="1" applyBorder="1" applyAlignment="1">
      <alignment vertical="top"/>
    </xf>
    <xf numFmtId="0" fontId="29" fillId="10" borderId="24" xfId="81" applyFont="1" applyFill="1" applyBorder="1" applyAlignment="1">
      <alignment vertical="top"/>
    </xf>
    <xf numFmtId="0" fontId="8" fillId="44" borderId="63" xfId="81" applyFont="1" applyFill="1" applyBorder="1" applyAlignment="1">
      <alignment horizontal="center" vertical="center"/>
    </xf>
    <xf numFmtId="0" fontId="8" fillId="44" borderId="0" xfId="81" applyFont="1" applyFill="1" applyBorder="1" applyAlignment="1">
      <alignment horizontal="center" vertical="center"/>
    </xf>
    <xf numFmtId="0" fontId="8" fillId="44" borderId="23" xfId="81" applyFont="1" applyFill="1" applyBorder="1" applyAlignment="1">
      <alignment vertical="center"/>
    </xf>
    <xf numFmtId="0" fontId="74" fillId="0" borderId="61" xfId="81" applyFont="1" applyFill="1" applyBorder="1"/>
    <xf numFmtId="0" fontId="8" fillId="0" borderId="21" xfId="81" applyFont="1" applyBorder="1" applyAlignment="1">
      <alignment horizontal="center"/>
    </xf>
    <xf numFmtId="0" fontId="8" fillId="0" borderId="21" xfId="122" applyFont="1" applyFill="1" applyBorder="1" applyAlignment="1" applyProtection="1">
      <alignment horizontal="center" vertical="center"/>
      <protection hidden="1"/>
    </xf>
    <xf numFmtId="0" fontId="14" fillId="0" borderId="72" xfId="122" applyFont="1" applyFill="1" applyBorder="1" applyAlignment="1" applyProtection="1">
      <alignment horizontal="center" vertical="center"/>
      <protection hidden="1"/>
    </xf>
    <xf numFmtId="0" fontId="75" fillId="0" borderId="63" xfId="81" applyFont="1" applyFill="1" applyBorder="1"/>
    <xf numFmtId="0" fontId="14" fillId="0" borderId="20" xfId="122" applyFont="1" applyFill="1" applyBorder="1" applyAlignment="1" applyProtection="1">
      <alignment horizontal="center" vertical="center"/>
      <protection hidden="1"/>
    </xf>
    <xf numFmtId="0" fontId="74" fillId="0" borderId="23" xfId="81" applyFont="1" applyFill="1" applyBorder="1"/>
    <xf numFmtId="0" fontId="8" fillId="44" borderId="63" xfId="81" applyFont="1" applyFill="1" applyBorder="1" applyAlignment="1">
      <alignment horizontal="right"/>
    </xf>
    <xf numFmtId="0" fontId="5" fillId="0" borderId="28" xfId="81" applyFont="1" applyBorder="1"/>
    <xf numFmtId="0" fontId="10" fillId="10" borderId="0" xfId="0" applyFont="1" applyFill="1" applyBorder="1" applyAlignment="1">
      <alignment horizontal="center" vertical="center" wrapText="1"/>
    </xf>
    <xf numFmtId="0" fontId="10" fillId="0" borderId="0" xfId="0" applyFont="1" applyFill="1" applyBorder="1" applyAlignment="1">
      <alignment vertical="center"/>
    </xf>
    <xf numFmtId="4" fontId="41" fillId="0" borderId="0" xfId="20" applyNumberFormat="1" applyFont="1" applyFill="1" applyBorder="1" applyAlignment="1">
      <alignment horizontal="center" vertical="center"/>
    </xf>
    <xf numFmtId="0" fontId="41" fillId="0" borderId="0" xfId="0" applyFont="1" applyFill="1" applyBorder="1" applyAlignment="1">
      <alignment horizontal="center" vertical="center" wrapText="1"/>
    </xf>
    <xf numFmtId="0" fontId="41" fillId="0" borderId="0" xfId="0" applyFont="1" applyFill="1" applyBorder="1" applyAlignment="1">
      <alignment vertical="center"/>
    </xf>
    <xf numFmtId="4" fontId="43" fillId="0" borderId="0" xfId="0" applyNumberFormat="1" applyFont="1" applyFill="1" applyBorder="1" applyAlignment="1">
      <alignment horizontal="center" vertical="center"/>
    </xf>
    <xf numFmtId="4" fontId="41" fillId="0" borderId="23" xfId="0" applyNumberFormat="1" applyFont="1" applyFill="1" applyBorder="1" applyAlignment="1">
      <alignment horizontal="center" vertical="center"/>
    </xf>
    <xf numFmtId="4" fontId="9" fillId="10" borderId="0" xfId="20" applyNumberFormat="1" applyFont="1" applyFill="1" applyBorder="1" applyAlignment="1">
      <alignment horizontal="center" vertical="center"/>
    </xf>
    <xf numFmtId="0" fontId="9" fillId="48" borderId="0" xfId="0" applyNumberFormat="1" applyFont="1" applyFill="1" applyBorder="1" applyAlignment="1">
      <alignment horizontal="right" vertical="center"/>
    </xf>
    <xf numFmtId="0" fontId="10" fillId="0" borderId="0" xfId="0" applyFont="1" applyFill="1" applyBorder="1" applyAlignment="1">
      <alignment horizontal="center" vertical="center" wrapText="1"/>
    </xf>
    <xf numFmtId="2" fontId="9" fillId="0" borderId="0" xfId="0" applyNumberFormat="1" applyFont="1" applyFill="1" applyBorder="1" applyAlignment="1">
      <alignment horizontal="center" vertical="center" wrapText="1"/>
    </xf>
    <xf numFmtId="49" fontId="9" fillId="0" borderId="13" xfId="0" applyNumberFormat="1" applyFont="1" applyFill="1" applyBorder="1" applyAlignment="1">
      <alignment horizontal="center" vertical="center"/>
    </xf>
    <xf numFmtId="49" fontId="9" fillId="0" borderId="13" xfId="0" applyNumberFormat="1" applyFont="1" applyFill="1" applyBorder="1" applyAlignment="1">
      <alignment horizontal="right" vertical="center"/>
    </xf>
    <xf numFmtId="2" fontId="9" fillId="0" borderId="13" xfId="0" applyNumberFormat="1" applyFont="1" applyFill="1" applyBorder="1" applyAlignment="1">
      <alignment horizontal="center" vertical="center" wrapText="1"/>
    </xf>
    <xf numFmtId="2" fontId="9" fillId="0" borderId="13" xfId="0" applyNumberFormat="1" applyFont="1" applyFill="1" applyBorder="1" applyAlignment="1">
      <alignment horizontal="center" vertical="center"/>
    </xf>
    <xf numFmtId="0" fontId="9" fillId="0" borderId="13" xfId="0" applyFont="1" applyFill="1" applyBorder="1" applyAlignment="1">
      <alignment horizontal="center" vertical="center"/>
    </xf>
    <xf numFmtId="4" fontId="9" fillId="0" borderId="24" xfId="20" applyNumberFormat="1" applyFont="1" applyFill="1" applyBorder="1" applyAlignment="1">
      <alignment horizontal="center" vertical="center"/>
    </xf>
    <xf numFmtId="0" fontId="9" fillId="0" borderId="0" xfId="0" applyFont="1" applyFill="1" applyBorder="1" applyAlignment="1">
      <alignment horizontal="left" vertical="center" wrapText="1"/>
    </xf>
    <xf numFmtId="0" fontId="9" fillId="0" borderId="0" xfId="0" applyFont="1" applyFill="1" applyBorder="1" applyAlignment="1">
      <alignment horizontal="left" vertical="center" wrapText="1"/>
    </xf>
    <xf numFmtId="0" fontId="9" fillId="10" borderId="0" xfId="0" applyNumberFormat="1" applyFont="1" applyFill="1" applyBorder="1" applyAlignment="1">
      <alignment horizontal="left" vertical="center" wrapText="1"/>
    </xf>
    <xf numFmtId="171" fontId="9" fillId="0" borderId="0" xfId="0" applyNumberFormat="1" applyFont="1" applyFill="1" applyBorder="1" applyAlignment="1">
      <alignment horizontal="center" vertical="center" wrapText="1"/>
    </xf>
    <xf numFmtId="0" fontId="9" fillId="0" borderId="0" xfId="0" applyNumberFormat="1" applyFont="1" applyFill="1" applyBorder="1" applyAlignment="1">
      <alignment horizontal="left" vertical="center" wrapText="1"/>
    </xf>
    <xf numFmtId="0" fontId="9" fillId="0" borderId="0" xfId="0" applyFont="1" applyFill="1" applyBorder="1" applyAlignment="1">
      <alignment horizontal="center" vertical="center" wrapText="1"/>
    </xf>
    <xf numFmtId="0" fontId="9" fillId="10" borderId="0" xfId="0" applyFont="1" applyFill="1" applyBorder="1" applyAlignment="1">
      <alignment horizontal="left" vertical="center" wrapText="1"/>
    </xf>
    <xf numFmtId="0" fontId="9" fillId="0" borderId="0" xfId="0" applyFont="1" applyFill="1" applyBorder="1" applyAlignment="1">
      <alignment horizontal="left" vertical="center" wrapText="1"/>
    </xf>
    <xf numFmtId="0" fontId="9" fillId="0" borderId="0" xfId="0" applyFont="1" applyFill="1" applyBorder="1" applyAlignment="1">
      <alignment horizontal="center" vertical="center" wrapText="1"/>
    </xf>
    <xf numFmtId="2" fontId="9" fillId="0" borderId="0" xfId="0" applyNumberFormat="1" applyFont="1" applyFill="1" applyBorder="1" applyAlignment="1">
      <alignment horizontal="center" vertical="center"/>
    </xf>
    <xf numFmtId="2" fontId="9" fillId="0" borderId="0" xfId="0" quotePrefix="1" applyNumberFormat="1" applyFont="1" applyFill="1" applyBorder="1" applyAlignment="1">
      <alignment horizontal="center" vertical="center" wrapText="1"/>
    </xf>
    <xf numFmtId="2" fontId="9" fillId="0" borderId="0" xfId="0" applyNumberFormat="1" applyFont="1" applyFill="1" applyBorder="1" applyAlignment="1">
      <alignment horizontal="center" vertical="center" wrapText="1"/>
    </xf>
    <xf numFmtId="2" fontId="9" fillId="0" borderId="0" xfId="16" applyNumberFormat="1" applyFont="1" applyFill="1" applyBorder="1" applyAlignment="1">
      <alignment horizontal="center" vertical="center" wrapText="1"/>
    </xf>
    <xf numFmtId="49" fontId="9" fillId="0" borderId="0" xfId="0" applyNumberFormat="1" applyFont="1" applyFill="1" applyBorder="1" applyAlignment="1">
      <alignment horizontal="center" vertical="center" wrapText="1"/>
    </xf>
    <xf numFmtId="167" fontId="9" fillId="0" borderId="0" xfId="0" applyNumberFormat="1" applyFont="1" applyFill="1" applyBorder="1" applyAlignment="1">
      <alignment horizontal="center" vertical="center" wrapText="1"/>
    </xf>
    <xf numFmtId="49" fontId="9" fillId="0" borderId="0" xfId="0" applyNumberFormat="1" applyFont="1" applyFill="1" applyBorder="1" applyAlignment="1">
      <alignment horizontal="right" vertical="center"/>
    </xf>
    <xf numFmtId="0" fontId="9" fillId="10" borderId="0" xfId="0" applyNumberFormat="1" applyFont="1" applyFill="1" applyBorder="1" applyAlignment="1">
      <alignment horizontal="center" vertical="center" wrapText="1"/>
    </xf>
    <xf numFmtId="49" fontId="9" fillId="51" borderId="0" xfId="0" applyNumberFormat="1" applyFont="1" applyFill="1" applyBorder="1" applyAlignment="1">
      <alignment horizontal="center" vertical="center"/>
    </xf>
    <xf numFmtId="0" fontId="9" fillId="51" borderId="0" xfId="0" applyNumberFormat="1" applyFont="1" applyFill="1" applyBorder="1" applyAlignment="1">
      <alignment horizontal="center" vertical="center"/>
    </xf>
    <xf numFmtId="0" fontId="9" fillId="52" borderId="0" xfId="0" applyNumberFormat="1" applyFont="1" applyFill="1" applyBorder="1" applyAlignment="1">
      <alignment horizontal="center" vertical="center"/>
    </xf>
    <xf numFmtId="0" fontId="9" fillId="51" borderId="0" xfId="0" applyNumberFormat="1" applyFont="1" applyFill="1" applyBorder="1" applyAlignment="1">
      <alignment horizontal="center" vertical="center" wrapText="1"/>
    </xf>
    <xf numFmtId="1" fontId="9" fillId="51" borderId="0" xfId="0" applyNumberFormat="1" applyFont="1" applyFill="1" applyBorder="1" applyAlignment="1">
      <alignment horizontal="center" vertical="center"/>
    </xf>
    <xf numFmtId="1" fontId="9" fillId="52" borderId="0" xfId="0" applyNumberFormat="1" applyFont="1" applyFill="1" applyBorder="1" applyAlignment="1">
      <alignment horizontal="center" vertical="center"/>
    </xf>
    <xf numFmtId="49" fontId="9" fillId="51" borderId="0" xfId="0" applyNumberFormat="1" applyFont="1" applyFill="1" applyBorder="1" applyAlignment="1">
      <alignment horizontal="center" vertical="center" wrapText="1"/>
    </xf>
    <xf numFmtId="0" fontId="9" fillId="51" borderId="0" xfId="0" applyFont="1" applyFill="1" applyBorder="1" applyAlignment="1">
      <alignment horizontal="center" vertical="center" wrapText="1"/>
    </xf>
    <xf numFmtId="49" fontId="9" fillId="52" borderId="0" xfId="0" applyNumberFormat="1" applyFont="1" applyFill="1" applyBorder="1" applyAlignment="1">
      <alignment horizontal="center" vertical="center"/>
    </xf>
    <xf numFmtId="0" fontId="9" fillId="49" borderId="0" xfId="0" applyFont="1" applyFill="1" applyBorder="1" applyAlignment="1">
      <alignment horizontal="center" vertical="center" wrapText="1"/>
    </xf>
    <xf numFmtId="2" fontId="9" fillId="48" borderId="0" xfId="0" applyNumberFormat="1" applyFont="1" applyFill="1" applyBorder="1" applyAlignment="1">
      <alignment horizontal="center" vertical="center" wrapText="1"/>
    </xf>
    <xf numFmtId="0" fontId="9" fillId="10" borderId="62" xfId="0" applyNumberFormat="1" applyFont="1" applyFill="1" applyBorder="1" applyAlignment="1">
      <alignment horizontal="center" vertical="center" wrapText="1"/>
    </xf>
    <xf numFmtId="49" fontId="9" fillId="10" borderId="62" xfId="0" applyNumberFormat="1" applyFont="1" applyFill="1" applyBorder="1" applyAlignment="1">
      <alignment horizontal="center" vertical="center"/>
    </xf>
    <xf numFmtId="0" fontId="9" fillId="48" borderId="0" xfId="0" applyNumberFormat="1" applyFont="1" applyFill="1" applyBorder="1" applyAlignment="1">
      <alignment horizontal="left" vertical="center" wrapText="1"/>
    </xf>
    <xf numFmtId="49" fontId="9" fillId="48" borderId="82" xfId="0" applyNumberFormat="1" applyFont="1" applyFill="1" applyBorder="1" applyAlignment="1">
      <alignment horizontal="center" vertical="center"/>
    </xf>
    <xf numFmtId="0" fontId="9" fillId="10" borderId="62" xfId="0" applyNumberFormat="1" applyFont="1" applyFill="1" applyBorder="1" applyAlignment="1">
      <alignment horizontal="center" vertical="center"/>
    </xf>
    <xf numFmtId="167" fontId="41" fillId="0" borderId="0" xfId="0" applyNumberFormat="1" applyFont="1" applyFill="1" applyBorder="1" applyAlignment="1">
      <alignment horizontal="center" vertical="center" wrapText="1"/>
    </xf>
    <xf numFmtId="4" fontId="41" fillId="0" borderId="0" xfId="0" applyNumberFormat="1" applyFont="1" applyFill="1" applyBorder="1" applyAlignment="1">
      <alignment horizontal="center" vertical="center" wrapText="1"/>
    </xf>
    <xf numFmtId="39" fontId="34" fillId="5" borderId="65" xfId="104" applyNumberFormat="1" applyFont="1" applyFill="1" applyBorder="1" applyAlignment="1" applyProtection="1">
      <alignment horizontal="center" vertical="center"/>
      <protection locked="0"/>
    </xf>
    <xf numFmtId="0" fontId="13" fillId="0" borderId="62" xfId="3" applyFont="1" applyBorder="1" applyAlignment="1">
      <alignment horizontal="center" vertical="center"/>
    </xf>
    <xf numFmtId="2" fontId="6" fillId="10" borderId="0" xfId="0" applyNumberFormat="1" applyFont="1" applyFill="1" applyAlignment="1">
      <alignment vertical="center"/>
    </xf>
    <xf numFmtId="2" fontId="6" fillId="10" borderId="0" xfId="0" applyNumberFormat="1" applyFont="1" applyFill="1" applyAlignment="1">
      <alignment horizontal="center" vertical="center"/>
    </xf>
    <xf numFmtId="0" fontId="9" fillId="0" borderId="0" xfId="0" applyFont="1" applyFill="1" applyBorder="1" applyAlignment="1">
      <alignment horizontal="left" vertical="center" wrapText="1"/>
    </xf>
    <xf numFmtId="171" fontId="9" fillId="0" borderId="0" xfId="0" applyNumberFormat="1" applyFont="1" applyFill="1" applyBorder="1" applyAlignment="1">
      <alignment horizontal="center" vertical="center" wrapText="1"/>
    </xf>
    <xf numFmtId="0" fontId="9" fillId="0" borderId="0" xfId="0" applyFont="1" applyFill="1" applyBorder="1" applyAlignment="1">
      <alignment horizontal="center" vertical="center" wrapText="1"/>
    </xf>
    <xf numFmtId="2" fontId="5" fillId="0" borderId="87" xfId="81" applyNumberFormat="1" applyFont="1" applyFill="1" applyBorder="1" applyAlignment="1">
      <alignment vertical="center"/>
    </xf>
    <xf numFmtId="2" fontId="5" fillId="0" borderId="63" xfId="81" applyNumberFormat="1" applyFont="1" applyFill="1" applyBorder="1" applyAlignment="1">
      <alignment vertical="center"/>
    </xf>
    <xf numFmtId="49" fontId="9" fillId="0" borderId="0" xfId="0" applyNumberFormat="1" applyFont="1" applyFill="1" applyBorder="1" applyAlignment="1">
      <alignment horizontal="left" vertical="center"/>
    </xf>
    <xf numFmtId="0" fontId="88" fillId="0" borderId="0" xfId="0" applyFont="1" applyAlignment="1">
      <alignment horizontal="left"/>
    </xf>
    <xf numFmtId="0" fontId="88" fillId="0" borderId="0" xfId="0" applyFont="1" applyAlignment="1">
      <alignment horizontal="right"/>
    </xf>
    <xf numFmtId="0" fontId="88" fillId="0" borderId="0" xfId="0" applyNumberFormat="1" applyFont="1" applyAlignment="1">
      <alignment horizontal="left"/>
    </xf>
    <xf numFmtId="0" fontId="5" fillId="10" borderId="0" xfId="3" applyFont="1" applyFill="1" applyAlignment="1">
      <alignment vertical="center"/>
    </xf>
    <xf numFmtId="9" fontId="6" fillId="10" borderId="0" xfId="12" applyFont="1" applyFill="1" applyAlignment="1">
      <alignment vertical="center"/>
    </xf>
    <xf numFmtId="0" fontId="9" fillId="0" borderId="0" xfId="0" applyFont="1" applyFill="1" applyBorder="1" applyAlignment="1">
      <alignment horizontal="left" vertical="center" wrapText="1"/>
    </xf>
    <xf numFmtId="171" fontId="9" fillId="0" borderId="0" xfId="0" applyNumberFormat="1" applyFont="1" applyFill="1" applyBorder="1" applyAlignment="1">
      <alignment horizontal="center" vertical="center" wrapText="1"/>
    </xf>
    <xf numFmtId="0" fontId="9" fillId="0" borderId="0" xfId="0" applyFont="1" applyFill="1" applyBorder="1" applyAlignment="1">
      <alignment horizontal="center" vertical="center" wrapText="1"/>
    </xf>
    <xf numFmtId="0" fontId="9" fillId="0" borderId="13" xfId="0" applyFont="1" applyFill="1" applyBorder="1" applyAlignment="1">
      <alignment horizontal="center" vertical="center" wrapText="1"/>
    </xf>
    <xf numFmtId="171" fontId="9" fillId="0" borderId="0" xfId="0" applyNumberFormat="1" applyFont="1" applyFill="1" applyBorder="1" applyAlignment="1">
      <alignment horizontal="right" vertical="center" wrapText="1"/>
    </xf>
    <xf numFmtId="9" fontId="9" fillId="0" borderId="0" xfId="12" applyFont="1" applyFill="1" applyBorder="1" applyAlignment="1">
      <alignment horizontal="center" vertical="center" wrapText="1"/>
    </xf>
    <xf numFmtId="166" fontId="9" fillId="0" borderId="0" xfId="16" applyFont="1" applyFill="1" applyBorder="1" applyAlignment="1">
      <alignment horizontal="center" vertical="center" wrapText="1"/>
    </xf>
    <xf numFmtId="4" fontId="9" fillId="0" borderId="0" xfId="0" applyNumberFormat="1" applyFont="1" applyFill="1" applyAlignment="1">
      <alignment horizontal="center" vertical="center"/>
    </xf>
    <xf numFmtId="10" fontId="34" fillId="0" borderId="0" xfId="12" applyNumberFormat="1" applyFont="1" applyFill="1" applyBorder="1" applyAlignment="1">
      <alignment vertical="center"/>
    </xf>
    <xf numFmtId="0" fontId="7" fillId="10" borderId="29" xfId="0" applyNumberFormat="1" applyFont="1" applyFill="1" applyBorder="1" applyAlignment="1">
      <alignment vertical="center"/>
    </xf>
    <xf numFmtId="49" fontId="8" fillId="10" borderId="21" xfId="0" applyNumberFormat="1" applyFont="1" applyFill="1" applyBorder="1" applyAlignment="1">
      <alignment horizontal="center" vertical="center"/>
    </xf>
    <xf numFmtId="0" fontId="9" fillId="48" borderId="11" xfId="0" applyFont="1" applyFill="1" applyBorder="1" applyAlignment="1">
      <alignment horizontal="center" vertical="center"/>
    </xf>
    <xf numFmtId="49" fontId="9" fillId="10" borderId="19" xfId="0" applyNumberFormat="1" applyFont="1" applyFill="1" applyBorder="1" applyAlignment="1">
      <alignment horizontal="center" vertical="center"/>
    </xf>
    <xf numFmtId="3" fontId="9" fillId="10" borderId="19" xfId="0" applyNumberFormat="1" applyFont="1" applyFill="1" applyBorder="1" applyAlignment="1">
      <alignment horizontal="center" vertical="center" wrapText="1"/>
    </xf>
    <xf numFmtId="0" fontId="41" fillId="10" borderId="19" xfId="0" applyFont="1" applyFill="1" applyBorder="1" applyAlignment="1">
      <alignment horizontal="center" vertical="center"/>
    </xf>
    <xf numFmtId="0" fontId="41" fillId="10" borderId="19" xfId="0" applyFont="1" applyFill="1" applyBorder="1" applyAlignment="1">
      <alignment horizontal="center" vertical="center" wrapText="1"/>
    </xf>
    <xf numFmtId="0" fontId="10" fillId="10" borderId="19" xfId="0" applyFont="1" applyFill="1" applyBorder="1" applyAlignment="1">
      <alignment vertical="center"/>
    </xf>
    <xf numFmtId="0" fontId="9" fillId="10" borderId="30" xfId="0" applyFont="1" applyFill="1" applyBorder="1" applyAlignment="1">
      <alignment horizontal="center" vertical="center" wrapText="1"/>
    </xf>
    <xf numFmtId="49" fontId="9" fillId="48" borderId="11" xfId="0" applyNumberFormat="1" applyFont="1" applyFill="1" applyBorder="1" applyAlignment="1">
      <alignment horizontal="center" vertical="center"/>
    </xf>
    <xf numFmtId="0" fontId="9" fillId="48" borderId="84" xfId="0" applyFont="1" applyFill="1" applyBorder="1" applyAlignment="1">
      <alignment horizontal="center" vertical="center" wrapText="1"/>
    </xf>
    <xf numFmtId="49" fontId="9" fillId="10" borderId="22" xfId="0" applyNumberFormat="1" applyFont="1" applyFill="1" applyBorder="1" applyAlignment="1">
      <alignment horizontal="center" vertical="center"/>
    </xf>
    <xf numFmtId="0" fontId="6" fillId="10" borderId="75" xfId="3" applyFill="1" applyBorder="1" applyAlignment="1">
      <alignment vertical="center"/>
    </xf>
    <xf numFmtId="0" fontId="6" fillId="10" borderId="88" xfId="3" applyFill="1" applyBorder="1" applyAlignment="1">
      <alignment vertical="center"/>
    </xf>
    <xf numFmtId="0" fontId="9" fillId="10" borderId="88" xfId="3" applyFont="1" applyFill="1" applyBorder="1" applyAlignment="1">
      <alignment vertical="center"/>
    </xf>
    <xf numFmtId="0" fontId="6" fillId="10" borderId="78" xfId="3" applyFill="1" applyBorder="1" applyAlignment="1">
      <alignment vertical="center"/>
    </xf>
    <xf numFmtId="0" fontId="14" fillId="10" borderId="11" xfId="3" applyFont="1" applyFill="1" applyBorder="1" applyAlignment="1">
      <alignment horizontal="left" vertical="center"/>
    </xf>
    <xf numFmtId="0" fontId="13" fillId="10" borderId="10" xfId="3" applyFont="1" applyFill="1" applyBorder="1" applyAlignment="1">
      <alignment vertical="center"/>
    </xf>
    <xf numFmtId="0" fontId="6" fillId="10" borderId="11" xfId="3" applyFill="1" applyBorder="1"/>
    <xf numFmtId="0" fontId="6" fillId="10" borderId="10" xfId="3" applyFill="1" applyBorder="1"/>
    <xf numFmtId="0" fontId="13" fillId="6" borderId="88" xfId="3" applyFont="1" applyFill="1" applyBorder="1" applyAlignment="1">
      <alignment horizontal="center" vertical="center"/>
    </xf>
    <xf numFmtId="1" fontId="21" fillId="3" borderId="62" xfId="16" applyNumberFormat="1" applyFont="1" applyFill="1" applyBorder="1" applyAlignment="1" applyProtection="1">
      <alignment horizontal="center" vertical="center"/>
    </xf>
    <xf numFmtId="0" fontId="21" fillId="3" borderId="62" xfId="3" applyFont="1" applyFill="1" applyBorder="1" applyAlignment="1">
      <alignment horizontal="center" vertical="center"/>
    </xf>
    <xf numFmtId="0" fontId="13" fillId="6" borderId="15" xfId="3" applyFont="1" applyFill="1" applyBorder="1" applyAlignment="1">
      <alignment vertical="center"/>
    </xf>
    <xf numFmtId="0" fontId="13" fillId="6" borderId="62" xfId="3" applyFont="1" applyFill="1" applyBorder="1" applyAlignment="1">
      <alignment vertical="center"/>
    </xf>
    <xf numFmtId="14" fontId="6" fillId="10" borderId="11" xfId="3" applyNumberFormat="1" applyFill="1" applyBorder="1" applyAlignment="1">
      <alignment vertical="center"/>
    </xf>
    <xf numFmtId="0" fontId="13" fillId="0" borderId="11" xfId="3" applyFont="1" applyBorder="1" applyAlignment="1">
      <alignment horizontal="left" vertical="center"/>
    </xf>
    <xf numFmtId="0" fontId="6" fillId="10" borderId="12" xfId="3" applyFill="1" applyBorder="1" applyAlignment="1">
      <alignment vertical="center"/>
    </xf>
    <xf numFmtId="0" fontId="5" fillId="10" borderId="13" xfId="3" applyFont="1" applyFill="1" applyBorder="1" applyAlignment="1">
      <alignment horizontal="left" vertical="center"/>
    </xf>
    <xf numFmtId="0" fontId="6" fillId="10" borderId="13" xfId="3" applyFill="1" applyBorder="1" applyAlignment="1">
      <alignment vertical="center"/>
    </xf>
    <xf numFmtId="0" fontId="9" fillId="10" borderId="13" xfId="3" applyFont="1" applyFill="1" applyBorder="1" applyAlignment="1">
      <alignment vertical="center"/>
    </xf>
    <xf numFmtId="0" fontId="13" fillId="10" borderId="13" xfId="3" applyFont="1" applyFill="1" applyBorder="1" applyAlignment="1">
      <alignment horizontal="left" vertical="center"/>
    </xf>
    <xf numFmtId="0" fontId="24" fillId="10" borderId="13" xfId="3" applyFont="1" applyFill="1" applyBorder="1" applyAlignment="1">
      <alignment horizontal="left" vertical="center"/>
    </xf>
    <xf numFmtId="0" fontId="6" fillId="10" borderId="14" xfId="3" applyFill="1" applyBorder="1" applyAlignment="1">
      <alignment vertical="center"/>
    </xf>
    <xf numFmtId="0" fontId="36" fillId="10" borderId="19" xfId="0" applyFont="1" applyFill="1" applyBorder="1" applyAlignment="1">
      <alignment horizontal="center" vertical="top"/>
    </xf>
    <xf numFmtId="0" fontId="36" fillId="10" borderId="0" xfId="0" applyFont="1" applyFill="1" applyBorder="1" applyAlignment="1">
      <alignment horizontal="center" vertical="top"/>
    </xf>
    <xf numFmtId="0" fontId="36" fillId="10" borderId="23" xfId="0" applyFont="1" applyFill="1" applyBorder="1" applyAlignment="1">
      <alignment horizontal="center" vertical="top"/>
    </xf>
    <xf numFmtId="0" fontId="40" fillId="10" borderId="19" xfId="0" applyFont="1" applyFill="1" applyBorder="1" applyAlignment="1">
      <alignment horizontal="center" vertical="top"/>
    </xf>
    <xf numFmtId="0" fontId="40" fillId="10" borderId="0" xfId="0" applyFont="1" applyFill="1" applyBorder="1" applyAlignment="1">
      <alignment horizontal="center" vertical="top"/>
    </xf>
    <xf numFmtId="0" fontId="40" fillId="10" borderId="23" xfId="0" applyFont="1" applyFill="1" applyBorder="1" applyAlignment="1">
      <alignment horizontal="center" vertical="top"/>
    </xf>
    <xf numFmtId="49" fontId="45" fillId="10" borderId="31" xfId="0" applyNumberFormat="1" applyFont="1" applyFill="1" applyBorder="1" applyAlignment="1">
      <alignment horizontal="center" vertical="center" wrapText="1"/>
    </xf>
    <xf numFmtId="49" fontId="45" fillId="10" borderId="3" xfId="0" applyNumberFormat="1" applyFont="1" applyFill="1" applyBorder="1" applyAlignment="1">
      <alignment horizontal="center" vertical="center" wrapText="1"/>
    </xf>
    <xf numFmtId="49" fontId="45" fillId="10" borderId="37" xfId="0" applyNumberFormat="1" applyFont="1" applyFill="1" applyBorder="1" applyAlignment="1">
      <alignment horizontal="center" vertical="center" wrapText="1"/>
    </xf>
    <xf numFmtId="0" fontId="38" fillId="11" borderId="31" xfId="0" applyFont="1" applyFill="1" applyBorder="1" applyAlignment="1">
      <alignment horizontal="right" vertical="center"/>
    </xf>
    <xf numFmtId="0" fontId="38" fillId="11" borderId="3" xfId="0" applyFont="1" applyFill="1" applyBorder="1" applyAlignment="1">
      <alignment horizontal="right" vertical="center"/>
    </xf>
    <xf numFmtId="0" fontId="35" fillId="10" borderId="19" xfId="0" applyFont="1" applyFill="1" applyBorder="1" applyAlignment="1">
      <alignment horizontal="center" vertical="center" wrapText="1"/>
    </xf>
    <xf numFmtId="0" fontId="35" fillId="10" borderId="0" xfId="0" applyFont="1" applyFill="1" applyBorder="1" applyAlignment="1">
      <alignment horizontal="center" vertical="center" wrapText="1"/>
    </xf>
    <xf numFmtId="0" fontId="35" fillId="10" borderId="23" xfId="0" applyFont="1" applyFill="1" applyBorder="1" applyAlignment="1">
      <alignment horizontal="center" vertical="center" wrapText="1"/>
    </xf>
    <xf numFmtId="0" fontId="36" fillId="10" borderId="31" xfId="0" applyFont="1" applyFill="1" applyBorder="1" applyAlignment="1">
      <alignment horizontal="center" vertical="center" wrapText="1"/>
    </xf>
    <xf numFmtId="0" fontId="36" fillId="10" borderId="3" xfId="0" applyFont="1" applyFill="1" applyBorder="1" applyAlignment="1">
      <alignment horizontal="center" vertical="center" wrapText="1"/>
    </xf>
    <xf numFmtId="0" fontId="36" fillId="10" borderId="37" xfId="0" applyFont="1" applyFill="1" applyBorder="1" applyAlignment="1">
      <alignment horizontal="center" vertical="center" wrapText="1"/>
    </xf>
    <xf numFmtId="49" fontId="42" fillId="10" borderId="21" xfId="0" applyNumberFormat="1" applyFont="1" applyFill="1" applyBorder="1" applyAlignment="1">
      <alignment horizontal="center" vertical="center" wrapText="1"/>
    </xf>
    <xf numFmtId="0" fontId="42" fillId="10" borderId="2" xfId="0" applyFont="1" applyFill="1" applyBorder="1" applyAlignment="1">
      <alignment horizontal="center" vertical="center" wrapText="1"/>
    </xf>
    <xf numFmtId="0" fontId="42" fillId="10" borderId="13" xfId="0" applyFont="1" applyFill="1" applyBorder="1" applyAlignment="1">
      <alignment horizontal="center" vertical="center" wrapText="1"/>
    </xf>
    <xf numFmtId="4" fontId="42" fillId="10" borderId="27" xfId="22" applyNumberFormat="1" applyFont="1" applyFill="1" applyBorder="1" applyAlignment="1">
      <alignment horizontal="center" vertical="center"/>
    </xf>
    <xf numFmtId="4" fontId="42" fillId="10" borderId="25" xfId="22" applyNumberFormat="1" applyFont="1" applyFill="1" applyBorder="1" applyAlignment="1">
      <alignment horizontal="center" vertical="center"/>
    </xf>
    <xf numFmtId="0" fontId="36" fillId="10" borderId="19" xfId="0" applyFont="1" applyFill="1" applyBorder="1" applyAlignment="1">
      <alignment horizontal="center" vertical="top" wrapText="1"/>
    </xf>
    <xf numFmtId="0" fontId="36" fillId="10" borderId="23" xfId="0" applyFont="1" applyFill="1" applyBorder="1" applyAlignment="1">
      <alignment horizontal="center" vertical="top" wrapText="1"/>
    </xf>
    <xf numFmtId="10" fontId="10" fillId="0" borderId="79" xfId="12" applyNumberFormat="1" applyFont="1" applyFill="1" applyBorder="1" applyAlignment="1">
      <alignment horizontal="center" vertical="center"/>
    </xf>
    <xf numFmtId="10" fontId="10" fillId="0" borderId="80" xfId="12" applyNumberFormat="1" applyFont="1" applyFill="1" applyBorder="1" applyAlignment="1">
      <alignment horizontal="center" vertical="center"/>
    </xf>
    <xf numFmtId="0" fontId="7" fillId="0" borderId="19" xfId="0" applyFont="1" applyFill="1" applyBorder="1" applyAlignment="1">
      <alignment horizontal="center" vertical="center"/>
    </xf>
    <xf numFmtId="0" fontId="7" fillId="0" borderId="0" xfId="0" applyFont="1" applyFill="1" applyBorder="1" applyAlignment="1">
      <alignment horizontal="center" vertical="center"/>
    </xf>
    <xf numFmtId="0" fontId="7" fillId="0" borderId="23" xfId="0" applyFont="1" applyFill="1" applyBorder="1" applyAlignment="1">
      <alignment horizontal="center" vertical="center"/>
    </xf>
    <xf numFmtId="0" fontId="7" fillId="11" borderId="70" xfId="0" applyFont="1" applyFill="1" applyBorder="1" applyAlignment="1">
      <alignment horizontal="center" vertical="center"/>
    </xf>
    <xf numFmtId="0" fontId="7" fillId="11" borderId="64" xfId="0" applyFont="1" applyFill="1" applyBorder="1" applyAlignment="1">
      <alignment horizontal="center" vertical="center"/>
    </xf>
    <xf numFmtId="0" fontId="7" fillId="11" borderId="67" xfId="0" applyFont="1" applyFill="1" applyBorder="1" applyAlignment="1">
      <alignment horizontal="center" vertical="center"/>
    </xf>
    <xf numFmtId="0" fontId="42" fillId="11" borderId="69" xfId="0" applyFont="1" applyFill="1" applyBorder="1" applyAlignment="1">
      <alignment horizontal="center" vertical="center"/>
    </xf>
    <xf numFmtId="0" fontId="42" fillId="11" borderId="64" xfId="0" applyFont="1" applyFill="1" applyBorder="1" applyAlignment="1">
      <alignment horizontal="center" vertical="center"/>
    </xf>
    <xf numFmtId="0" fontId="42" fillId="11" borderId="67" xfId="0" applyFont="1" applyFill="1" applyBorder="1" applyAlignment="1">
      <alignment horizontal="center" vertical="center"/>
    </xf>
    <xf numFmtId="0" fontId="29" fillId="0" borderId="19" xfId="0" applyFont="1" applyFill="1" applyBorder="1" applyAlignment="1">
      <alignment horizontal="center" vertical="center"/>
    </xf>
    <xf numFmtId="0" fontId="29" fillId="0" borderId="0" xfId="0" applyFont="1" applyFill="1" applyBorder="1" applyAlignment="1">
      <alignment horizontal="center" vertical="center"/>
    </xf>
    <xf numFmtId="0" fontId="29" fillId="0" borderId="23" xfId="0" applyFont="1" applyFill="1" applyBorder="1" applyAlignment="1">
      <alignment horizontal="center" vertical="center"/>
    </xf>
    <xf numFmtId="49" fontId="10" fillId="0" borderId="70" xfId="0" applyNumberFormat="1" applyFont="1" applyFill="1" applyBorder="1" applyAlignment="1">
      <alignment horizontal="center" vertical="center" wrapText="1"/>
    </xf>
    <xf numFmtId="49" fontId="10" fillId="0" borderId="64" xfId="0" applyNumberFormat="1" applyFont="1" applyFill="1" applyBorder="1" applyAlignment="1">
      <alignment horizontal="center" vertical="center" wrapText="1"/>
    </xf>
    <xf numFmtId="49" fontId="10" fillId="0" borderId="67" xfId="0" applyNumberFormat="1" applyFont="1" applyFill="1" applyBorder="1" applyAlignment="1">
      <alignment horizontal="center" vertical="center" wrapText="1"/>
    </xf>
    <xf numFmtId="0" fontId="10" fillId="0" borderId="65" xfId="0" applyFont="1" applyFill="1" applyBorder="1" applyAlignment="1">
      <alignment horizontal="center" vertical="center" wrapText="1"/>
    </xf>
    <xf numFmtId="0" fontId="10" fillId="0" borderId="15" xfId="0" applyFont="1" applyFill="1" applyBorder="1" applyAlignment="1">
      <alignment horizontal="center" vertical="center" wrapText="1"/>
    </xf>
    <xf numFmtId="171" fontId="10" fillId="0" borderId="62" xfId="26" applyNumberFormat="1" applyFont="1" applyFill="1" applyBorder="1" applyAlignment="1">
      <alignment horizontal="center" vertical="center"/>
    </xf>
    <xf numFmtId="171" fontId="10" fillId="0" borderId="63" xfId="26" applyNumberFormat="1" applyFont="1" applyFill="1" applyBorder="1" applyAlignment="1">
      <alignment horizontal="center" vertical="center"/>
    </xf>
    <xf numFmtId="0" fontId="7" fillId="0" borderId="19" xfId="0" applyFont="1" applyFill="1" applyBorder="1" applyAlignment="1">
      <alignment horizontal="center" vertical="center" wrapText="1"/>
    </xf>
    <xf numFmtId="0" fontId="7" fillId="0" borderId="0" xfId="0" applyFont="1" applyFill="1" applyBorder="1" applyAlignment="1">
      <alignment horizontal="center" vertical="center" wrapText="1"/>
    </xf>
    <xf numFmtId="0" fontId="7" fillId="0" borderId="23" xfId="0" applyFont="1" applyFill="1" applyBorder="1" applyAlignment="1">
      <alignment horizontal="center" vertical="center" wrapText="1"/>
    </xf>
    <xf numFmtId="0" fontId="29" fillId="10" borderId="19" xfId="0" applyFont="1" applyFill="1" applyBorder="1" applyAlignment="1">
      <alignment horizontal="center" vertical="center"/>
    </xf>
    <xf numFmtId="0" fontId="29" fillId="10" borderId="0" xfId="0" applyFont="1" applyFill="1" applyBorder="1" applyAlignment="1">
      <alignment horizontal="center" vertical="center"/>
    </xf>
    <xf numFmtId="0" fontId="29" fillId="10" borderId="23" xfId="0" applyFont="1" applyFill="1" applyBorder="1" applyAlignment="1">
      <alignment horizontal="center" vertical="center"/>
    </xf>
    <xf numFmtId="0" fontId="29" fillId="0" borderId="13" xfId="0" applyFont="1" applyFill="1" applyBorder="1" applyAlignment="1">
      <alignment horizontal="center" vertical="center"/>
    </xf>
    <xf numFmtId="4" fontId="10" fillId="0" borderId="62" xfId="16" applyNumberFormat="1" applyFont="1" applyFill="1" applyBorder="1" applyAlignment="1">
      <alignment horizontal="center" vertical="center"/>
    </xf>
    <xf numFmtId="49" fontId="10" fillId="0" borderId="21" xfId="0" applyNumberFormat="1" applyFont="1" applyFill="1" applyBorder="1" applyAlignment="1">
      <alignment horizontal="center" vertical="center" wrapText="1"/>
    </xf>
    <xf numFmtId="0" fontId="10" fillId="0" borderId="62" xfId="0" applyFont="1" applyFill="1" applyBorder="1" applyAlignment="1">
      <alignment horizontal="center" vertical="center"/>
    </xf>
    <xf numFmtId="0" fontId="14" fillId="50" borderId="70" xfId="0" applyNumberFormat="1" applyFont="1" applyFill="1" applyBorder="1" applyAlignment="1">
      <alignment horizontal="center" vertical="center" wrapText="1"/>
    </xf>
    <xf numFmtId="0" fontId="14" fillId="50" borderId="64" xfId="0" applyNumberFormat="1" applyFont="1" applyFill="1" applyBorder="1" applyAlignment="1">
      <alignment horizontal="center" vertical="center" wrapText="1"/>
    </xf>
    <xf numFmtId="0" fontId="14" fillId="50" borderId="67" xfId="0" applyNumberFormat="1" applyFont="1" applyFill="1" applyBorder="1" applyAlignment="1">
      <alignment horizontal="center" vertical="center" wrapText="1"/>
    </xf>
    <xf numFmtId="0" fontId="37" fillId="0" borderId="39" xfId="0" applyFont="1" applyFill="1" applyBorder="1" applyAlignment="1">
      <alignment horizontal="center" vertical="center" wrapText="1"/>
    </xf>
    <xf numFmtId="0" fontId="37" fillId="0" borderId="48" xfId="0" applyFont="1" applyFill="1" applyBorder="1" applyAlignment="1">
      <alignment horizontal="center" vertical="center" wrapText="1"/>
    </xf>
    <xf numFmtId="0" fontId="37" fillId="0" borderId="49" xfId="0" applyFont="1" applyFill="1" applyBorder="1" applyAlignment="1">
      <alignment horizontal="center" vertical="center" wrapText="1"/>
    </xf>
    <xf numFmtId="171" fontId="14" fillId="46" borderId="69" xfId="1" applyNumberFormat="1" applyFont="1" applyFill="1" applyBorder="1" applyAlignment="1">
      <alignment horizontal="center" vertical="center"/>
    </xf>
    <xf numFmtId="171" fontId="14" fillId="46" borderId="67" xfId="1" applyNumberFormat="1" applyFont="1" applyFill="1" applyBorder="1" applyAlignment="1">
      <alignment horizontal="center" vertical="center"/>
    </xf>
    <xf numFmtId="166" fontId="14" fillId="46" borderId="70" xfId="26" applyFont="1" applyFill="1" applyBorder="1" applyAlignment="1">
      <alignment horizontal="right" vertical="center"/>
    </xf>
    <xf numFmtId="166" fontId="14" fillId="46" borderId="64" xfId="26" applyFont="1" applyFill="1" applyBorder="1" applyAlignment="1">
      <alignment horizontal="right" vertical="center"/>
    </xf>
    <xf numFmtId="166" fontId="14" fillId="46" borderId="74" xfId="26" applyFont="1" applyFill="1" applyBorder="1" applyAlignment="1">
      <alignment horizontal="right" vertical="center"/>
    </xf>
    <xf numFmtId="0" fontId="68" fillId="0" borderId="89" xfId="0" applyFont="1" applyFill="1" applyBorder="1" applyAlignment="1">
      <alignment horizontal="left" vertical="center"/>
    </xf>
    <xf numFmtId="0" fontId="68" fillId="0" borderId="90" xfId="0" applyFont="1" applyFill="1" applyBorder="1" applyAlignment="1">
      <alignment horizontal="left" vertical="center"/>
    </xf>
    <xf numFmtId="0" fontId="68" fillId="0" borderId="91" xfId="0" applyFont="1" applyFill="1" applyBorder="1" applyAlignment="1">
      <alignment horizontal="left" vertical="center"/>
    </xf>
    <xf numFmtId="0" fontId="9" fillId="0" borderId="0" xfId="0" applyFont="1" applyFill="1" applyBorder="1" applyAlignment="1">
      <alignment horizontal="left" vertical="center" wrapText="1"/>
    </xf>
    <xf numFmtId="0" fontId="9" fillId="10" borderId="0" xfId="0" applyNumberFormat="1" applyFont="1" applyFill="1" applyBorder="1" applyAlignment="1">
      <alignment horizontal="left" vertical="center" wrapText="1"/>
    </xf>
    <xf numFmtId="0" fontId="68" fillId="10" borderId="70" xfId="0" applyFont="1" applyFill="1" applyBorder="1" applyAlignment="1">
      <alignment horizontal="left" vertical="center" wrapText="1"/>
    </xf>
    <xf numFmtId="0" fontId="68" fillId="10" borderId="64" xfId="0" applyFont="1" applyFill="1" applyBorder="1" applyAlignment="1">
      <alignment horizontal="left" vertical="center" wrapText="1"/>
    </xf>
    <xf numFmtId="0" fontId="68" fillId="10" borderId="67" xfId="0" applyFont="1" applyFill="1" applyBorder="1" applyAlignment="1">
      <alignment horizontal="left" vertical="center" wrapText="1"/>
    </xf>
    <xf numFmtId="0" fontId="9" fillId="48" borderId="0" xfId="0" applyNumberFormat="1" applyFont="1" applyFill="1" applyBorder="1" applyAlignment="1">
      <alignment horizontal="left" vertical="center" wrapText="1"/>
    </xf>
    <xf numFmtId="2" fontId="9" fillId="48" borderId="0" xfId="0" applyNumberFormat="1" applyFont="1" applyFill="1" applyBorder="1" applyAlignment="1">
      <alignment horizontal="center" vertical="center" wrapText="1"/>
    </xf>
    <xf numFmtId="0" fontId="34" fillId="10" borderId="0" xfId="0" applyNumberFormat="1" applyFont="1" applyFill="1" applyBorder="1" applyAlignment="1">
      <alignment horizontal="left" vertical="center" wrapText="1"/>
    </xf>
    <xf numFmtId="0" fontId="9" fillId="49" borderId="0" xfId="0" applyNumberFormat="1" applyFont="1" applyFill="1" applyBorder="1" applyAlignment="1">
      <alignment horizontal="center" vertical="center" wrapText="1"/>
    </xf>
    <xf numFmtId="0" fontId="34" fillId="10" borderId="0" xfId="0" applyFont="1" applyFill="1" applyBorder="1" applyAlignment="1">
      <alignment horizontal="left" vertical="center" wrapText="1"/>
    </xf>
    <xf numFmtId="0" fontId="9" fillId="10" borderId="0" xfId="0" applyFont="1" applyFill="1" applyBorder="1" applyAlignment="1">
      <alignment horizontal="left" vertical="center" wrapText="1"/>
    </xf>
    <xf numFmtId="0" fontId="30" fillId="0" borderId="62" xfId="0" applyFont="1" applyFill="1" applyBorder="1" applyAlignment="1">
      <alignment horizontal="center" vertical="center" wrapText="1"/>
    </xf>
    <xf numFmtId="0" fontId="68" fillId="0" borderId="70" xfId="0" applyFont="1" applyFill="1" applyBorder="1" applyAlignment="1">
      <alignment horizontal="left" vertical="center"/>
    </xf>
    <xf numFmtId="0" fontId="68" fillId="0" borderId="64" xfId="0" applyFont="1" applyFill="1" applyBorder="1" applyAlignment="1">
      <alignment horizontal="left" vertical="center"/>
    </xf>
    <xf numFmtId="0" fontId="68" fillId="0" borderId="67" xfId="0" applyFont="1" applyFill="1" applyBorder="1" applyAlignment="1">
      <alignment horizontal="left" vertical="center"/>
    </xf>
    <xf numFmtId="0" fontId="34" fillId="10" borderId="0" xfId="0" applyNumberFormat="1" applyFont="1" applyFill="1" applyBorder="1" applyAlignment="1">
      <alignment horizontal="center" vertical="center" wrapText="1"/>
    </xf>
    <xf numFmtId="0" fontId="9" fillId="49" borderId="0" xfId="0" applyFont="1" applyFill="1" applyBorder="1" applyAlignment="1">
      <alignment horizontal="center" vertical="center" wrapText="1"/>
    </xf>
    <xf numFmtId="171" fontId="9" fillId="0" borderId="0" xfId="0" applyNumberFormat="1" applyFont="1" applyFill="1" applyBorder="1" applyAlignment="1">
      <alignment horizontal="center" vertical="center" wrapText="1"/>
    </xf>
    <xf numFmtId="10" fontId="10" fillId="0" borderId="18" xfId="0" applyNumberFormat="1" applyFont="1" applyFill="1" applyBorder="1" applyAlignment="1">
      <alignment horizontal="center" vertical="center"/>
    </xf>
    <xf numFmtId="10" fontId="10" fillId="0" borderId="6" xfId="0" applyNumberFormat="1" applyFont="1" applyFill="1" applyBorder="1" applyAlignment="1">
      <alignment horizontal="center" vertical="center"/>
    </xf>
    <xf numFmtId="43" fontId="10" fillId="0" borderId="18" xfId="0" applyNumberFormat="1" applyFont="1" applyFill="1" applyBorder="1" applyAlignment="1">
      <alignment horizontal="center" vertical="center"/>
    </xf>
    <xf numFmtId="43" fontId="10" fillId="0" borderId="6" xfId="0" applyNumberFormat="1" applyFont="1" applyFill="1" applyBorder="1" applyAlignment="1">
      <alignment horizontal="center" vertical="center"/>
    </xf>
    <xf numFmtId="0" fontId="7" fillId="0" borderId="19" xfId="0" applyFont="1" applyFill="1" applyBorder="1" applyAlignment="1">
      <alignment horizontal="center" vertical="top"/>
    </xf>
    <xf numFmtId="0" fontId="7" fillId="0" borderId="0" xfId="0" applyFont="1" applyFill="1" applyBorder="1" applyAlignment="1">
      <alignment horizontal="center" vertical="top"/>
    </xf>
    <xf numFmtId="0" fontId="7" fillId="0" borderId="23" xfId="0" applyFont="1" applyFill="1" applyBorder="1" applyAlignment="1">
      <alignment horizontal="center" vertical="top"/>
    </xf>
    <xf numFmtId="0" fontId="7" fillId="0" borderId="19" xfId="0" applyNumberFormat="1" applyFont="1" applyFill="1" applyBorder="1" applyAlignment="1">
      <alignment horizontal="center" vertical="center"/>
    </xf>
    <xf numFmtId="0" fontId="7" fillId="0" borderId="0" xfId="0" applyNumberFormat="1" applyFont="1" applyFill="1" applyBorder="1" applyAlignment="1">
      <alignment horizontal="center" vertical="center"/>
    </xf>
    <xf numFmtId="0" fontId="7" fillId="0" borderId="23" xfId="0" applyNumberFormat="1" applyFont="1" applyFill="1" applyBorder="1" applyAlignment="1">
      <alignment horizontal="center" vertical="center"/>
    </xf>
    <xf numFmtId="0" fontId="7" fillId="0" borderId="70" xfId="0" applyFont="1" applyFill="1" applyBorder="1" applyAlignment="1">
      <alignment horizontal="center" vertical="center"/>
    </xf>
    <xf numFmtId="0" fontId="7" fillId="0" borderId="64" xfId="0" applyFont="1" applyFill="1" applyBorder="1" applyAlignment="1">
      <alignment horizontal="center" vertical="center"/>
    </xf>
    <xf numFmtId="0" fontId="7" fillId="0" borderId="67" xfId="0" applyFont="1" applyFill="1" applyBorder="1" applyAlignment="1">
      <alignment horizontal="center" vertical="center"/>
    </xf>
    <xf numFmtId="0" fontId="8" fillId="0" borderId="69" xfId="0" applyFont="1" applyFill="1" applyBorder="1" applyAlignment="1">
      <alignment horizontal="center" vertical="center" wrapText="1"/>
    </xf>
    <xf numFmtId="0" fontId="8" fillId="0" borderId="64" xfId="0" applyFont="1" applyFill="1" applyBorder="1" applyAlignment="1">
      <alignment horizontal="center" vertical="center" wrapText="1"/>
    </xf>
    <xf numFmtId="0" fontId="8" fillId="0" borderId="74" xfId="0" applyFont="1" applyFill="1" applyBorder="1" applyAlignment="1">
      <alignment horizontal="center" vertical="center" wrapText="1"/>
    </xf>
    <xf numFmtId="0" fontId="29" fillId="0" borderId="19" xfId="0" applyFont="1" applyFill="1" applyBorder="1" applyAlignment="1">
      <alignment horizontal="center" vertical="top"/>
    </xf>
    <xf numFmtId="0" fontId="29" fillId="0" borderId="0" xfId="0" applyFont="1" applyFill="1" applyBorder="1" applyAlignment="1">
      <alignment horizontal="center" vertical="top"/>
    </xf>
    <xf numFmtId="0" fontId="29" fillId="0" borderId="23" xfId="0" applyFont="1" applyFill="1" applyBorder="1" applyAlignment="1">
      <alignment horizontal="center" vertical="top"/>
    </xf>
    <xf numFmtId="0" fontId="9" fillId="0" borderId="0" xfId="0" applyNumberFormat="1" applyFont="1" applyFill="1" applyBorder="1" applyAlignment="1">
      <alignment horizontal="left" vertical="center" wrapText="1"/>
    </xf>
    <xf numFmtId="0" fontId="9" fillId="0" borderId="0" xfId="0" applyFont="1" applyFill="1" applyBorder="1" applyAlignment="1">
      <alignment horizontal="center" vertical="center" wrapText="1"/>
    </xf>
    <xf numFmtId="0" fontId="30" fillId="49" borderId="81" xfId="0" applyFont="1" applyFill="1" applyBorder="1" applyAlignment="1">
      <alignment horizontal="left" vertical="center" wrapText="1"/>
    </xf>
    <xf numFmtId="0" fontId="30" fillId="49" borderId="82" xfId="0" applyFont="1" applyFill="1" applyBorder="1" applyAlignment="1">
      <alignment horizontal="left" vertical="center" wrapText="1"/>
    </xf>
    <xf numFmtId="0" fontId="30" fillId="49" borderId="83" xfId="0" applyFont="1" applyFill="1" applyBorder="1" applyAlignment="1">
      <alignment horizontal="left" vertical="center" wrapText="1"/>
    </xf>
    <xf numFmtId="0" fontId="9" fillId="48" borderId="0" xfId="0" applyFont="1" applyFill="1" applyBorder="1" applyAlignment="1">
      <alignment horizontal="left" vertical="center" wrapText="1"/>
    </xf>
    <xf numFmtId="2" fontId="9" fillId="0" borderId="0" xfId="0" applyNumberFormat="1" applyFont="1" applyFill="1" applyBorder="1" applyAlignment="1">
      <alignment horizontal="center" vertical="center" wrapText="1"/>
    </xf>
    <xf numFmtId="0" fontId="5" fillId="10" borderId="68" xfId="81" applyFont="1" applyFill="1" applyBorder="1" applyAlignment="1">
      <alignment horizontal="left"/>
    </xf>
    <xf numFmtId="0" fontId="5" fillId="10" borderId="88" xfId="81" applyFont="1" applyFill="1" applyBorder="1" applyAlignment="1">
      <alignment horizontal="left"/>
    </xf>
    <xf numFmtId="0" fontId="5" fillId="10" borderId="73" xfId="81" applyFont="1" applyFill="1" applyBorder="1" applyAlignment="1">
      <alignment horizontal="left"/>
    </xf>
    <xf numFmtId="0" fontId="7" fillId="10" borderId="70" xfId="81" applyFont="1" applyFill="1" applyBorder="1" applyAlignment="1">
      <alignment horizontal="center"/>
    </xf>
    <xf numFmtId="0" fontId="7" fillId="10" borderId="64" xfId="81" applyFont="1" applyFill="1" applyBorder="1" applyAlignment="1">
      <alignment horizontal="center"/>
    </xf>
    <xf numFmtId="0" fontId="7" fillId="10" borderId="67" xfId="81" applyFont="1" applyFill="1" applyBorder="1" applyAlignment="1">
      <alignment horizontal="center"/>
    </xf>
    <xf numFmtId="0" fontId="7" fillId="10" borderId="19" xfId="81" applyFont="1" applyFill="1" applyBorder="1" applyAlignment="1">
      <alignment horizontal="center" vertical="top"/>
    </xf>
    <xf numFmtId="0" fontId="7" fillId="10" borderId="0" xfId="81" applyFont="1" applyFill="1" applyBorder="1" applyAlignment="1">
      <alignment horizontal="center" vertical="top"/>
    </xf>
    <xf numFmtId="0" fontId="5" fillId="10" borderId="19" xfId="81" applyFont="1" applyFill="1" applyBorder="1" applyAlignment="1">
      <alignment horizontal="center" vertical="top"/>
    </xf>
    <xf numFmtId="0" fontId="5" fillId="10" borderId="0" xfId="81" applyFont="1" applyFill="1" applyBorder="1" applyAlignment="1">
      <alignment horizontal="center" vertical="top"/>
    </xf>
    <xf numFmtId="0" fontId="8" fillId="44" borderId="68" xfId="122" applyFont="1" applyFill="1" applyBorder="1" applyAlignment="1" applyProtection="1">
      <alignment horizontal="center" vertical="center" wrapText="1"/>
      <protection hidden="1"/>
    </xf>
    <xf numFmtId="0" fontId="8" fillId="44" borderId="30" xfId="122" applyFont="1" applyFill="1" applyBorder="1" applyAlignment="1" applyProtection="1">
      <alignment horizontal="center" vertical="center" wrapText="1"/>
      <protection hidden="1"/>
    </xf>
    <xf numFmtId="166" fontId="8" fillId="44" borderId="65" xfId="121" applyFont="1" applyFill="1" applyBorder="1" applyAlignment="1">
      <alignment horizontal="center" vertical="center" wrapText="1"/>
    </xf>
    <xf numFmtId="166" fontId="8" fillId="44" borderId="15" xfId="121" applyFont="1" applyFill="1" applyBorder="1" applyAlignment="1">
      <alignment horizontal="center" vertical="center" wrapText="1"/>
    </xf>
    <xf numFmtId="166" fontId="8" fillId="44" borderId="69" xfId="121" applyFont="1" applyFill="1" applyBorder="1" applyAlignment="1">
      <alignment horizontal="center" vertical="center" wrapText="1"/>
    </xf>
    <xf numFmtId="166" fontId="8" fillId="44" borderId="64" xfId="121" applyFont="1" applyFill="1" applyBorder="1" applyAlignment="1">
      <alignment horizontal="center" vertical="center" wrapText="1"/>
    </xf>
    <xf numFmtId="166" fontId="8" fillId="44" borderId="74" xfId="121" applyFont="1" applyFill="1" applyBorder="1" applyAlignment="1">
      <alignment horizontal="center" vertical="center" wrapText="1"/>
    </xf>
    <xf numFmtId="166" fontId="73" fillId="44" borderId="69" xfId="121" applyFont="1" applyFill="1" applyBorder="1" applyAlignment="1">
      <alignment horizontal="center" vertical="center" wrapText="1"/>
    </xf>
    <xf numFmtId="166" fontId="73" fillId="44" borderId="74" xfId="121" applyFont="1" applyFill="1" applyBorder="1" applyAlignment="1">
      <alignment horizontal="center" vertical="center" wrapText="1"/>
    </xf>
    <xf numFmtId="0" fontId="14" fillId="0" borderId="62" xfId="3" applyFont="1" applyBorder="1" applyAlignment="1">
      <alignment horizontal="center" vertical="center"/>
    </xf>
    <xf numFmtId="0" fontId="14" fillId="6" borderId="69" xfId="3" applyFont="1" applyFill="1" applyBorder="1" applyAlignment="1">
      <alignment horizontal="center" vertical="center"/>
    </xf>
    <xf numFmtId="0" fontId="14" fillId="6" borderId="74" xfId="3" applyFont="1" applyFill="1" applyBorder="1" applyAlignment="1">
      <alignment horizontal="center" vertical="center"/>
    </xf>
    <xf numFmtId="0" fontId="14" fillId="0" borderId="69" xfId="3" applyFont="1" applyBorder="1" applyAlignment="1">
      <alignment horizontal="center" vertical="center"/>
    </xf>
    <xf numFmtId="0" fontId="14" fillId="0" borderId="74" xfId="3" applyFont="1" applyBorder="1" applyAlignment="1">
      <alignment horizontal="center" vertical="center"/>
    </xf>
    <xf numFmtId="0" fontId="14" fillId="3" borderId="11" xfId="3" applyFont="1" applyFill="1" applyBorder="1" applyAlignment="1">
      <alignment horizontal="justify" vertical="center" wrapText="1"/>
    </xf>
    <xf numFmtId="0" fontId="14" fillId="3" borderId="0" xfId="3" applyFont="1" applyFill="1" applyBorder="1" applyAlignment="1">
      <alignment horizontal="justify" vertical="center" wrapText="1"/>
    </xf>
    <xf numFmtId="0" fontId="14" fillId="3" borderId="12" xfId="3" applyFont="1" applyFill="1" applyBorder="1" applyAlignment="1">
      <alignment horizontal="left" vertical="center"/>
    </xf>
    <xf numFmtId="0" fontId="14" fillId="3" borderId="14" xfId="3" applyFont="1" applyFill="1" applyBorder="1" applyAlignment="1">
      <alignment horizontal="left" vertical="center"/>
    </xf>
    <xf numFmtId="0" fontId="14" fillId="3" borderId="12" xfId="3" applyFont="1" applyFill="1" applyBorder="1" applyAlignment="1">
      <alignment horizontal="left" vertical="center" wrapText="1"/>
    </xf>
    <xf numFmtId="0" fontId="14" fillId="3" borderId="13" xfId="3" applyFont="1" applyFill="1" applyBorder="1" applyAlignment="1">
      <alignment horizontal="left" vertical="center" wrapText="1"/>
    </xf>
    <xf numFmtId="0" fontId="14" fillId="3" borderId="14" xfId="3" applyFont="1" applyFill="1" applyBorder="1" applyAlignment="1">
      <alignment horizontal="left" vertical="center" wrapText="1"/>
    </xf>
    <xf numFmtId="0" fontId="14" fillId="3" borderId="13" xfId="3" applyFont="1" applyFill="1" applyBorder="1" applyAlignment="1">
      <alignment horizontal="left" vertical="center"/>
    </xf>
    <xf numFmtId="39" fontId="21" fillId="3" borderId="69" xfId="104" applyNumberFormat="1" applyFont="1" applyFill="1" applyBorder="1" applyAlignment="1" applyProtection="1">
      <alignment horizontal="center" vertical="center" wrapText="1"/>
    </xf>
    <xf numFmtId="39" fontId="21" fillId="3" borderId="64" xfId="104" applyNumberFormat="1" applyFont="1" applyFill="1" applyBorder="1" applyAlignment="1" applyProtection="1">
      <alignment horizontal="center" vertical="center" wrapText="1"/>
    </xf>
    <xf numFmtId="39" fontId="21" fillId="3" borderId="74" xfId="104" applyNumberFormat="1" applyFont="1" applyFill="1" applyBorder="1" applyAlignment="1" applyProtection="1">
      <alignment horizontal="center" vertical="center" wrapText="1"/>
    </xf>
    <xf numFmtId="0" fontId="14" fillId="0" borderId="64" xfId="3" applyFont="1" applyBorder="1" applyAlignment="1">
      <alignment horizontal="center" vertical="center"/>
    </xf>
    <xf numFmtId="0" fontId="8" fillId="8" borderId="70" xfId="0" applyFont="1" applyFill="1" applyBorder="1" applyAlignment="1">
      <alignment horizontal="left" vertical="center"/>
    </xf>
    <xf numFmtId="0" fontId="8" fillId="8" borderId="64" xfId="0" applyFont="1" applyFill="1" applyBorder="1" applyAlignment="1">
      <alignment horizontal="left" vertical="center"/>
    </xf>
    <xf numFmtId="0" fontId="8" fillId="8" borderId="67" xfId="0" applyFont="1" applyFill="1" applyBorder="1" applyAlignment="1">
      <alignment horizontal="left" vertical="center"/>
    </xf>
    <xf numFmtId="0" fontId="7" fillId="10" borderId="19" xfId="0" applyFont="1" applyFill="1" applyBorder="1" applyAlignment="1">
      <alignment horizontal="center" vertical="center"/>
    </xf>
    <xf numFmtId="0" fontId="7" fillId="10" borderId="0" xfId="0" applyFont="1" applyFill="1" applyBorder="1" applyAlignment="1">
      <alignment horizontal="center" vertical="center"/>
    </xf>
    <xf numFmtId="0" fontId="7" fillId="10" borderId="23" xfId="0" applyFont="1" applyFill="1" applyBorder="1" applyAlignment="1">
      <alignment horizontal="center" vertical="center"/>
    </xf>
    <xf numFmtId="0" fontId="8" fillId="10" borderId="19" xfId="0" applyFont="1" applyFill="1" applyBorder="1" applyAlignment="1">
      <alignment horizontal="right" vertical="center"/>
    </xf>
    <xf numFmtId="0" fontId="8" fillId="10" borderId="22" xfId="0" applyFont="1" applyFill="1" applyBorder="1" applyAlignment="1">
      <alignment horizontal="right" vertical="center"/>
    </xf>
    <xf numFmtId="0" fontId="69" fillId="10" borderId="69" xfId="0" applyFont="1" applyFill="1" applyBorder="1" applyAlignment="1">
      <alignment horizontal="center" vertical="center"/>
    </xf>
    <xf numFmtId="0" fontId="69" fillId="10" borderId="64" xfId="0" applyFont="1" applyFill="1" applyBorder="1" applyAlignment="1">
      <alignment horizontal="center" vertical="center"/>
    </xf>
    <xf numFmtId="0" fontId="69" fillId="10" borderId="74" xfId="0" applyFont="1" applyFill="1" applyBorder="1" applyAlignment="1">
      <alignment horizontal="center" vertical="center"/>
    </xf>
    <xf numFmtId="0" fontId="9" fillId="10" borderId="70" xfId="0" applyFont="1" applyFill="1" applyBorder="1" applyAlignment="1">
      <alignment horizontal="center" vertical="center" wrapText="1"/>
    </xf>
    <xf numFmtId="0" fontId="9" fillId="10" borderId="64" xfId="0" applyFont="1" applyFill="1" applyBorder="1" applyAlignment="1">
      <alignment horizontal="center" vertical="center" wrapText="1"/>
    </xf>
    <xf numFmtId="0" fontId="9" fillId="10" borderId="74" xfId="0" applyFont="1" applyFill="1" applyBorder="1" applyAlignment="1">
      <alignment horizontal="center" vertical="center" wrapText="1"/>
    </xf>
    <xf numFmtId="0" fontId="8" fillId="10" borderId="70" xfId="0" applyFont="1" applyFill="1" applyBorder="1" applyAlignment="1">
      <alignment horizontal="right" vertical="center"/>
    </xf>
    <xf numFmtId="0" fontId="8" fillId="10" borderId="64" xfId="0" applyFont="1" applyFill="1" applyBorder="1" applyAlignment="1">
      <alignment horizontal="right" vertical="center"/>
    </xf>
    <xf numFmtId="0" fontId="8" fillId="10" borderId="74" xfId="0" applyFont="1" applyFill="1" applyBorder="1" applyAlignment="1">
      <alignment horizontal="right" vertical="center"/>
    </xf>
    <xf numFmtId="0" fontId="29" fillId="10" borderId="40" xfId="0" applyNumberFormat="1" applyFont="1" applyFill="1" applyBorder="1" applyAlignment="1">
      <alignment horizontal="center" vertical="center"/>
    </xf>
    <xf numFmtId="0" fontId="29" fillId="10" borderId="36" xfId="0" applyNumberFormat="1" applyFont="1" applyFill="1" applyBorder="1" applyAlignment="1">
      <alignment horizontal="center" vertical="center"/>
    </xf>
    <xf numFmtId="0" fontId="29" fillId="10" borderId="41" xfId="0" applyNumberFormat="1" applyFont="1" applyFill="1" applyBorder="1" applyAlignment="1">
      <alignment horizontal="center" vertical="center"/>
    </xf>
    <xf numFmtId="0" fontId="8" fillId="10" borderId="42" xfId="0" applyFont="1" applyFill="1" applyBorder="1" applyAlignment="1">
      <alignment horizontal="center" vertical="center"/>
    </xf>
    <xf numFmtId="0" fontId="8" fillId="10" borderId="43" xfId="0" applyFont="1" applyFill="1" applyBorder="1" applyAlignment="1">
      <alignment horizontal="center" vertical="center"/>
    </xf>
    <xf numFmtId="0" fontId="8" fillId="10" borderId="44" xfId="0" applyFont="1" applyFill="1" applyBorder="1" applyAlignment="1">
      <alignment horizontal="center" vertical="center"/>
    </xf>
    <xf numFmtId="0" fontId="8" fillId="10" borderId="45" xfId="0" applyFont="1" applyFill="1" applyBorder="1" applyAlignment="1">
      <alignment horizontal="center" vertical="center"/>
    </xf>
    <xf numFmtId="10" fontId="8" fillId="10" borderId="46" xfId="0" applyNumberFormat="1" applyFont="1" applyFill="1" applyBorder="1" applyAlignment="1">
      <alignment horizontal="center" vertical="center"/>
    </xf>
    <xf numFmtId="10" fontId="8" fillId="10" borderId="47" xfId="0" applyNumberFormat="1" applyFont="1" applyFill="1" applyBorder="1" applyAlignment="1">
      <alignment horizontal="center" vertical="center"/>
    </xf>
    <xf numFmtId="0" fontId="8" fillId="10" borderId="19" xfId="0" applyFont="1" applyFill="1" applyBorder="1" applyAlignment="1">
      <alignment vertical="center"/>
    </xf>
    <xf numFmtId="0" fontId="8" fillId="10" borderId="0" xfId="0" applyFont="1" applyFill="1" applyBorder="1" applyAlignment="1">
      <alignment vertical="center"/>
    </xf>
    <xf numFmtId="0" fontId="8" fillId="10" borderId="23" xfId="0" applyFont="1" applyFill="1" applyBorder="1" applyAlignment="1">
      <alignment vertical="center"/>
    </xf>
    <xf numFmtId="0" fontId="7" fillId="10" borderId="40" xfId="0" applyNumberFormat="1" applyFont="1" applyFill="1" applyBorder="1" applyAlignment="1">
      <alignment horizontal="center" vertical="center"/>
    </xf>
    <xf numFmtId="0" fontId="29" fillId="10" borderId="19" xfId="0" applyNumberFormat="1" applyFont="1" applyFill="1" applyBorder="1" applyAlignment="1">
      <alignment horizontal="center" vertical="center"/>
    </xf>
    <xf numFmtId="0" fontId="29" fillId="10" borderId="0" xfId="0" applyNumberFormat="1" applyFont="1" applyFill="1" applyBorder="1" applyAlignment="1">
      <alignment horizontal="center" vertical="center"/>
    </xf>
    <xf numFmtId="0" fontId="29" fillId="10" borderId="23" xfId="0" applyNumberFormat="1" applyFont="1" applyFill="1" applyBorder="1" applyAlignment="1">
      <alignment horizontal="center" vertical="center"/>
    </xf>
    <xf numFmtId="0" fontId="8" fillId="10" borderId="7" xfId="0" applyFont="1" applyFill="1" applyBorder="1" applyAlignment="1">
      <alignment horizontal="center"/>
    </xf>
    <xf numFmtId="0" fontId="8" fillId="10" borderId="19" xfId="0" applyFont="1" applyFill="1" applyBorder="1" applyAlignment="1">
      <alignment horizontal="left"/>
    </xf>
    <xf numFmtId="0" fontId="8" fillId="10" borderId="0" xfId="0" applyFont="1" applyFill="1" applyBorder="1" applyAlignment="1">
      <alignment horizontal="left"/>
    </xf>
    <xf numFmtId="0" fontId="8" fillId="10" borderId="23" xfId="0" applyFont="1" applyFill="1" applyBorder="1" applyAlignment="1">
      <alignment horizontal="left"/>
    </xf>
    <xf numFmtId="0" fontId="6" fillId="10" borderId="70" xfId="0" applyFont="1" applyFill="1" applyBorder="1" applyAlignment="1">
      <alignment horizontal="left" vertical="center"/>
    </xf>
    <xf numFmtId="0" fontId="6" fillId="10" borderId="64" xfId="0" applyFont="1" applyFill="1" applyBorder="1" applyAlignment="1">
      <alignment horizontal="left" vertical="center"/>
    </xf>
    <xf numFmtId="0" fontId="6" fillId="10" borderId="74" xfId="0" applyFont="1" applyFill="1" applyBorder="1" applyAlignment="1">
      <alignment horizontal="left" vertical="center"/>
    </xf>
    <xf numFmtId="49" fontId="8" fillId="10" borderId="0" xfId="0" applyNumberFormat="1" applyFont="1" applyFill="1" applyBorder="1" applyAlignment="1">
      <alignment horizontal="left" vertical="center"/>
    </xf>
    <xf numFmtId="49" fontId="8" fillId="10" borderId="7" xfId="0" applyNumberFormat="1" applyFont="1" applyFill="1" applyBorder="1" applyAlignment="1">
      <alignment horizontal="left" vertical="center"/>
    </xf>
    <xf numFmtId="49" fontId="16" fillId="10" borderId="8" xfId="0" applyNumberFormat="1" applyFont="1" applyFill="1" applyBorder="1" applyAlignment="1">
      <alignment horizontal="center" vertical="center"/>
    </xf>
    <xf numFmtId="49" fontId="16" fillId="10" borderId="7" xfId="0" applyNumberFormat="1" applyFont="1" applyFill="1" applyBorder="1" applyAlignment="1">
      <alignment horizontal="center" vertical="center"/>
    </xf>
    <xf numFmtId="0" fontId="15" fillId="10" borderId="23" xfId="0" applyFont="1" applyFill="1" applyBorder="1" applyAlignment="1">
      <alignment horizontal="center" vertical="center"/>
    </xf>
    <xf numFmtId="0" fontId="9" fillId="10" borderId="23" xfId="0" applyFont="1" applyFill="1" applyBorder="1" applyAlignment="1">
      <alignment horizontal="center" vertical="center"/>
    </xf>
    <xf numFmtId="0" fontId="9" fillId="10" borderId="28" xfId="0" applyFont="1" applyFill="1" applyBorder="1" applyAlignment="1">
      <alignment horizontal="center" vertical="center"/>
    </xf>
    <xf numFmtId="49" fontId="8" fillId="10" borderId="8" xfId="0" applyNumberFormat="1" applyFont="1" applyFill="1" applyBorder="1" applyAlignment="1">
      <alignment horizontal="center" vertical="center"/>
    </xf>
    <xf numFmtId="0" fontId="0" fillId="10" borderId="8" xfId="0" applyFill="1" applyBorder="1" applyAlignment="1">
      <alignment horizontal="center" vertical="center"/>
    </xf>
    <xf numFmtId="0" fontId="0" fillId="10" borderId="7" xfId="0" applyFill="1" applyBorder="1" applyAlignment="1">
      <alignment horizontal="center" vertical="center"/>
    </xf>
    <xf numFmtId="0" fontId="5" fillId="46" borderId="70" xfId="124" applyFill="1" applyBorder="1" applyAlignment="1">
      <alignment horizontal="center"/>
    </xf>
    <xf numFmtId="0" fontId="5" fillId="46" borderId="64" xfId="124" applyFill="1" applyBorder="1" applyAlignment="1">
      <alignment horizontal="center"/>
    </xf>
    <xf numFmtId="0" fontId="5" fillId="46" borderId="74" xfId="124" applyFill="1" applyBorder="1" applyAlignment="1">
      <alignment horizontal="center"/>
    </xf>
    <xf numFmtId="0" fontId="9" fillId="0" borderId="69" xfId="124" applyFont="1" applyFill="1" applyBorder="1" applyAlignment="1">
      <alignment horizontal="left" vertical="center" wrapText="1"/>
    </xf>
    <xf numFmtId="0" fontId="9" fillId="0" borderId="64" xfId="124" applyFont="1" applyFill="1" applyBorder="1" applyAlignment="1">
      <alignment horizontal="left" vertical="center" wrapText="1"/>
    </xf>
    <xf numFmtId="0" fontId="9" fillId="0" borderId="67" xfId="124" applyFont="1" applyFill="1" applyBorder="1" applyAlignment="1">
      <alignment horizontal="left" vertical="center" wrapText="1"/>
    </xf>
    <xf numFmtId="0" fontId="5" fillId="46" borderId="69" xfId="124" applyFont="1" applyFill="1" applyBorder="1" applyAlignment="1">
      <alignment horizontal="center" vertical="center" wrapText="1"/>
    </xf>
    <xf numFmtId="0" fontId="5" fillId="46" borderId="64" xfId="124" applyFont="1" applyFill="1" applyBorder="1" applyAlignment="1">
      <alignment horizontal="center" vertical="center" wrapText="1"/>
    </xf>
    <xf numFmtId="0" fontId="5" fillId="46" borderId="74" xfId="124" applyFont="1" applyFill="1" applyBorder="1" applyAlignment="1">
      <alignment horizontal="center" vertical="center" wrapText="1"/>
    </xf>
    <xf numFmtId="0" fontId="8" fillId="0" borderId="77" xfId="124" applyFont="1" applyFill="1" applyBorder="1" applyAlignment="1">
      <alignment horizontal="center" vertical="center" wrapText="1"/>
    </xf>
    <xf numFmtId="0" fontId="8" fillId="0" borderId="20" xfId="124" applyFont="1" applyFill="1" applyBorder="1" applyAlignment="1">
      <alignment horizontal="center" vertical="center" wrapText="1"/>
    </xf>
    <xf numFmtId="0" fontId="8" fillId="0" borderId="65" xfId="124" applyFont="1" applyFill="1" applyBorder="1" applyAlignment="1">
      <alignment horizontal="center" vertical="center" wrapText="1"/>
    </xf>
    <xf numFmtId="0" fontId="8" fillId="0" borderId="15" xfId="124" applyFont="1" applyFill="1" applyBorder="1" applyAlignment="1">
      <alignment horizontal="center" vertical="center" wrapText="1"/>
    </xf>
    <xf numFmtId="180" fontId="8" fillId="0" borderId="65" xfId="125" applyNumberFormat="1" applyFont="1" applyFill="1" applyBorder="1" applyAlignment="1">
      <alignment horizontal="center" vertical="center" wrapText="1"/>
    </xf>
    <xf numFmtId="180" fontId="8" fillId="0" borderId="15" xfId="125" applyNumberFormat="1" applyFont="1" applyFill="1" applyBorder="1" applyAlignment="1">
      <alignment horizontal="center" vertical="center" wrapText="1"/>
    </xf>
    <xf numFmtId="166" fontId="8" fillId="0" borderId="69" xfId="125" applyNumberFormat="1" applyFont="1" applyFill="1" applyBorder="1" applyAlignment="1">
      <alignment horizontal="center" vertical="center" wrapText="1"/>
    </xf>
    <xf numFmtId="166" fontId="8" fillId="0" borderId="67" xfId="125" applyNumberFormat="1" applyFont="1" applyFill="1" applyBorder="1" applyAlignment="1">
      <alignment horizontal="center" vertical="center" wrapText="1"/>
    </xf>
    <xf numFmtId="0" fontId="7" fillId="10" borderId="19" xfId="0" applyFont="1" applyFill="1" applyBorder="1" applyAlignment="1">
      <alignment horizontal="center" vertical="top"/>
    </xf>
    <xf numFmtId="0" fontId="7" fillId="10" borderId="0" xfId="0" applyFont="1" applyFill="1" applyBorder="1" applyAlignment="1">
      <alignment horizontal="center" vertical="top"/>
    </xf>
    <xf numFmtId="0" fontId="7" fillId="10" borderId="23" xfId="0" applyFont="1" applyFill="1" applyBorder="1" applyAlignment="1">
      <alignment horizontal="center" vertical="top"/>
    </xf>
    <xf numFmtId="4" fontId="9" fillId="10" borderId="7" xfId="0" applyNumberFormat="1" applyFont="1" applyFill="1" applyBorder="1" applyAlignment="1">
      <alignment horizontal="right" vertical="center"/>
    </xf>
    <xf numFmtId="4" fontId="9" fillId="10" borderId="28" xfId="0" applyNumberFormat="1" applyFont="1" applyFill="1" applyBorder="1" applyAlignment="1">
      <alignment horizontal="right" vertical="center"/>
    </xf>
    <xf numFmtId="0" fontId="7" fillId="10" borderId="30" xfId="124" applyFont="1" applyFill="1" applyBorder="1" applyAlignment="1">
      <alignment horizontal="center"/>
    </xf>
    <xf numFmtId="0" fontId="7" fillId="10" borderId="13" xfId="124" applyFont="1" applyFill="1" applyBorder="1" applyAlignment="1">
      <alignment horizontal="center"/>
    </xf>
    <xf numFmtId="0" fontId="7" fillId="10" borderId="24" xfId="124" applyFont="1" applyFill="1" applyBorder="1" applyAlignment="1">
      <alignment horizontal="center"/>
    </xf>
    <xf numFmtId="0" fontId="88" fillId="0" borderId="0" xfId="0" applyFont="1" applyAlignment="1">
      <alignment horizontal="center" vertical="center" wrapText="1"/>
    </xf>
    <xf numFmtId="0" fontId="8" fillId="10" borderId="0" xfId="3" applyFont="1" applyFill="1" applyBorder="1" applyAlignment="1">
      <alignment vertical="center"/>
    </xf>
  </cellXfs>
  <cellStyles count="3196">
    <cellStyle name="20% - Ênfase1 10" xfId="132"/>
    <cellStyle name="20% - Ênfase1 11" xfId="133"/>
    <cellStyle name="20% - Ênfase1 12" xfId="134"/>
    <cellStyle name="20% - Ênfase1 2" xfId="35"/>
    <cellStyle name="20% - Ênfase1 2 10" xfId="135"/>
    <cellStyle name="20% - Ênfase1 2 2" xfId="136"/>
    <cellStyle name="20% - Ênfase1 2 2 2" xfId="137"/>
    <cellStyle name="20% - Ênfase1 2 2 2 2" xfId="138"/>
    <cellStyle name="20% - Ênfase1 2 2 2 2 2" xfId="139"/>
    <cellStyle name="20% - Ênfase1 2 2 2 2 3" xfId="140"/>
    <cellStyle name="20% - Ênfase1 2 2 2 2 4" xfId="141"/>
    <cellStyle name="20% - Ênfase1 2 2 2 3" xfId="142"/>
    <cellStyle name="20% - Ênfase1 2 2 2 3 2" xfId="143"/>
    <cellStyle name="20% - Ênfase1 2 2 2 3 3" xfId="144"/>
    <cellStyle name="20% - Ênfase1 2 2 2 4" xfId="145"/>
    <cellStyle name="20% - Ênfase1 2 2 2 5" xfId="146"/>
    <cellStyle name="20% - Ênfase1 2 2 2 6" xfId="147"/>
    <cellStyle name="20% - Ênfase1 2 2 3" xfId="148"/>
    <cellStyle name="20% - Ênfase1 2 2 3 2" xfId="149"/>
    <cellStyle name="20% - Ênfase1 2 2 3 3" xfId="150"/>
    <cellStyle name="20% - Ênfase1 2 2 3 4" xfId="151"/>
    <cellStyle name="20% - Ênfase1 2 2 4" xfId="152"/>
    <cellStyle name="20% - Ênfase1 2 2 4 2" xfId="153"/>
    <cellStyle name="20% - Ênfase1 2 2 4 3" xfId="154"/>
    <cellStyle name="20% - Ênfase1 2 2 4 4" xfId="155"/>
    <cellStyle name="20% - Ênfase1 2 2 5" xfId="156"/>
    <cellStyle name="20% - Ênfase1 2 2 6" xfId="157"/>
    <cellStyle name="20% - Ênfase1 2 2 7" xfId="158"/>
    <cellStyle name="20% - Ênfase1 2 3" xfId="159"/>
    <cellStyle name="20% - Ênfase1 2 3 2" xfId="160"/>
    <cellStyle name="20% - Ênfase1 2 3 2 2" xfId="161"/>
    <cellStyle name="20% - Ênfase1 2 3 2 2 2" xfId="162"/>
    <cellStyle name="20% - Ênfase1 2 3 2 2 3" xfId="163"/>
    <cellStyle name="20% - Ênfase1 2 3 2 2 4" xfId="164"/>
    <cellStyle name="20% - Ênfase1 2 3 2 3" xfId="165"/>
    <cellStyle name="20% - Ênfase1 2 3 2 3 2" xfId="166"/>
    <cellStyle name="20% - Ênfase1 2 3 2 3 3" xfId="167"/>
    <cellStyle name="20% - Ênfase1 2 3 2 4" xfId="168"/>
    <cellStyle name="20% - Ênfase1 2 3 2 5" xfId="169"/>
    <cellStyle name="20% - Ênfase1 2 3 2 6" xfId="170"/>
    <cellStyle name="20% - Ênfase1 2 3 3" xfId="171"/>
    <cellStyle name="20% - Ênfase1 2 3 3 2" xfId="172"/>
    <cellStyle name="20% - Ênfase1 2 3 3 3" xfId="173"/>
    <cellStyle name="20% - Ênfase1 2 3 3 4" xfId="174"/>
    <cellStyle name="20% - Ênfase1 2 3 4" xfId="175"/>
    <cellStyle name="20% - Ênfase1 2 3 4 2" xfId="176"/>
    <cellStyle name="20% - Ênfase1 2 3 4 3" xfId="177"/>
    <cellStyle name="20% - Ênfase1 2 3 4 4" xfId="178"/>
    <cellStyle name="20% - Ênfase1 2 3 5" xfId="179"/>
    <cellStyle name="20% - Ênfase1 2 3 6" xfId="180"/>
    <cellStyle name="20% - Ênfase1 2 3 7" xfId="181"/>
    <cellStyle name="20% - Ênfase1 2 4" xfId="182"/>
    <cellStyle name="20% - Ênfase1 2 4 2" xfId="183"/>
    <cellStyle name="20% - Ênfase1 2 4 2 2" xfId="184"/>
    <cellStyle name="20% - Ênfase1 2 4 2 3" xfId="185"/>
    <cellStyle name="20% - Ênfase1 2 4 2 4" xfId="186"/>
    <cellStyle name="20% - Ênfase1 2 4 3" xfId="187"/>
    <cellStyle name="20% - Ênfase1 2 4 3 2" xfId="188"/>
    <cellStyle name="20% - Ênfase1 2 4 3 3" xfId="189"/>
    <cellStyle name="20% - Ênfase1 2 4 4" xfId="190"/>
    <cellStyle name="20% - Ênfase1 2 4 5" xfId="191"/>
    <cellStyle name="20% - Ênfase1 2 4 6" xfId="192"/>
    <cellStyle name="20% - Ênfase1 2 5" xfId="193"/>
    <cellStyle name="20% - Ênfase1 2 5 2" xfId="194"/>
    <cellStyle name="20% - Ênfase1 2 5 2 2" xfId="195"/>
    <cellStyle name="20% - Ênfase1 2 5 2 3" xfId="196"/>
    <cellStyle name="20% - Ênfase1 2 5 2 4" xfId="197"/>
    <cellStyle name="20% - Ênfase1 2 5 3" xfId="198"/>
    <cellStyle name="20% - Ênfase1 2 5 3 2" xfId="199"/>
    <cellStyle name="20% - Ênfase1 2 5 3 3" xfId="200"/>
    <cellStyle name="20% - Ênfase1 2 5 4" xfId="201"/>
    <cellStyle name="20% - Ênfase1 2 5 5" xfId="202"/>
    <cellStyle name="20% - Ênfase1 2 5 6" xfId="203"/>
    <cellStyle name="20% - Ênfase1 2 6" xfId="204"/>
    <cellStyle name="20% - Ênfase1 2 6 2" xfId="205"/>
    <cellStyle name="20% - Ênfase1 2 6 3" xfId="206"/>
    <cellStyle name="20% - Ênfase1 2 6 4" xfId="207"/>
    <cellStyle name="20% - Ênfase1 2 7" xfId="208"/>
    <cellStyle name="20% - Ênfase1 2 7 2" xfId="209"/>
    <cellStyle name="20% - Ênfase1 2 7 3" xfId="210"/>
    <cellStyle name="20% - Ênfase1 2 7 4" xfId="211"/>
    <cellStyle name="20% - Ênfase1 2 8" xfId="212"/>
    <cellStyle name="20% - Ênfase1 2 9" xfId="213"/>
    <cellStyle name="20% - Ênfase1 3" xfId="214"/>
    <cellStyle name="20% - Ênfase1 3 2" xfId="215"/>
    <cellStyle name="20% - Ênfase1 3 2 2" xfId="216"/>
    <cellStyle name="20% - Ênfase1 3 2 2 2" xfId="217"/>
    <cellStyle name="20% - Ênfase1 3 2 2 3" xfId="218"/>
    <cellStyle name="20% - Ênfase1 3 2 2 4" xfId="219"/>
    <cellStyle name="20% - Ênfase1 3 2 3" xfId="220"/>
    <cellStyle name="20% - Ênfase1 3 2 3 2" xfId="221"/>
    <cellStyle name="20% - Ênfase1 3 2 3 3" xfId="222"/>
    <cellStyle name="20% - Ênfase1 3 2 4" xfId="223"/>
    <cellStyle name="20% - Ênfase1 3 2 5" xfId="224"/>
    <cellStyle name="20% - Ênfase1 3 2 6" xfId="225"/>
    <cellStyle name="20% - Ênfase1 3 3" xfId="226"/>
    <cellStyle name="20% - Ênfase1 3 3 2" xfId="227"/>
    <cellStyle name="20% - Ênfase1 3 3 3" xfId="228"/>
    <cellStyle name="20% - Ênfase1 3 3 4" xfId="229"/>
    <cellStyle name="20% - Ênfase1 3 4" xfId="230"/>
    <cellStyle name="20% - Ênfase1 3 4 2" xfId="231"/>
    <cellStyle name="20% - Ênfase1 3 4 3" xfId="232"/>
    <cellStyle name="20% - Ênfase1 3 4 4" xfId="233"/>
    <cellStyle name="20% - Ênfase1 3 5" xfId="234"/>
    <cellStyle name="20% - Ênfase1 3 6" xfId="235"/>
    <cellStyle name="20% - Ênfase1 3 7" xfId="236"/>
    <cellStyle name="20% - Ênfase1 4" xfId="237"/>
    <cellStyle name="20% - Ênfase1 4 2" xfId="238"/>
    <cellStyle name="20% - Ênfase1 4 2 2" xfId="239"/>
    <cellStyle name="20% - Ênfase1 4 2 2 2" xfId="240"/>
    <cellStyle name="20% - Ênfase1 4 2 2 3" xfId="241"/>
    <cellStyle name="20% - Ênfase1 4 2 2 4" xfId="242"/>
    <cellStyle name="20% - Ênfase1 4 2 3" xfId="243"/>
    <cellStyle name="20% - Ênfase1 4 2 3 2" xfId="244"/>
    <cellStyle name="20% - Ênfase1 4 2 3 3" xfId="245"/>
    <cellStyle name="20% - Ênfase1 4 2 4" xfId="246"/>
    <cellStyle name="20% - Ênfase1 4 2 5" xfId="247"/>
    <cellStyle name="20% - Ênfase1 4 2 6" xfId="248"/>
    <cellStyle name="20% - Ênfase1 4 3" xfId="249"/>
    <cellStyle name="20% - Ênfase1 4 3 2" xfId="250"/>
    <cellStyle name="20% - Ênfase1 4 3 3" xfId="251"/>
    <cellStyle name="20% - Ênfase1 4 3 4" xfId="252"/>
    <cellStyle name="20% - Ênfase1 4 4" xfId="253"/>
    <cellStyle name="20% - Ênfase1 4 4 2" xfId="254"/>
    <cellStyle name="20% - Ênfase1 4 4 3" xfId="255"/>
    <cellStyle name="20% - Ênfase1 4 4 4" xfId="256"/>
    <cellStyle name="20% - Ênfase1 4 5" xfId="257"/>
    <cellStyle name="20% - Ênfase1 4 6" xfId="258"/>
    <cellStyle name="20% - Ênfase1 4 7" xfId="259"/>
    <cellStyle name="20% - Ênfase1 5" xfId="260"/>
    <cellStyle name="20% - Ênfase1 5 2" xfId="261"/>
    <cellStyle name="20% - Ênfase1 5 2 2" xfId="262"/>
    <cellStyle name="20% - Ênfase1 5 2 3" xfId="263"/>
    <cellStyle name="20% - Ênfase1 5 2 4" xfId="264"/>
    <cellStyle name="20% - Ênfase1 5 3" xfId="265"/>
    <cellStyle name="20% - Ênfase1 5 3 2" xfId="266"/>
    <cellStyle name="20% - Ênfase1 5 3 3" xfId="267"/>
    <cellStyle name="20% - Ênfase1 5 4" xfId="268"/>
    <cellStyle name="20% - Ênfase1 5 5" xfId="269"/>
    <cellStyle name="20% - Ênfase1 5 6" xfId="270"/>
    <cellStyle name="20% - Ênfase1 6" xfId="271"/>
    <cellStyle name="20% - Ênfase1 6 2" xfId="272"/>
    <cellStyle name="20% - Ênfase1 6 2 2" xfId="273"/>
    <cellStyle name="20% - Ênfase1 6 2 3" xfId="274"/>
    <cellStyle name="20% - Ênfase1 6 2 4" xfId="275"/>
    <cellStyle name="20% - Ênfase1 6 3" xfId="276"/>
    <cellStyle name="20% - Ênfase1 6 3 2" xfId="277"/>
    <cellStyle name="20% - Ênfase1 6 3 3" xfId="278"/>
    <cellStyle name="20% - Ênfase1 6 4" xfId="279"/>
    <cellStyle name="20% - Ênfase1 6 5" xfId="280"/>
    <cellStyle name="20% - Ênfase1 6 6" xfId="281"/>
    <cellStyle name="20% - Ênfase1 7" xfId="282"/>
    <cellStyle name="20% - Ênfase1 7 2" xfId="283"/>
    <cellStyle name="20% - Ênfase1 7 3" xfId="284"/>
    <cellStyle name="20% - Ênfase1 7 4" xfId="285"/>
    <cellStyle name="20% - Ênfase1 8" xfId="286"/>
    <cellStyle name="20% - Ênfase1 8 2" xfId="287"/>
    <cellStyle name="20% - Ênfase1 8 3" xfId="288"/>
    <cellStyle name="20% - Ênfase1 8 4" xfId="289"/>
    <cellStyle name="20% - Ênfase1 9" xfId="290"/>
    <cellStyle name="20% - Ênfase2 10" xfId="291"/>
    <cellStyle name="20% - Ênfase2 11" xfId="292"/>
    <cellStyle name="20% - Ênfase2 12" xfId="293"/>
    <cellStyle name="20% - Ênfase2 2" xfId="36"/>
    <cellStyle name="20% - Ênfase2 2 10" xfId="294"/>
    <cellStyle name="20% - Ênfase2 2 2" xfId="295"/>
    <cellStyle name="20% - Ênfase2 2 2 2" xfId="296"/>
    <cellStyle name="20% - Ênfase2 2 2 2 2" xfId="297"/>
    <cellStyle name="20% - Ênfase2 2 2 2 2 2" xfId="298"/>
    <cellStyle name="20% - Ênfase2 2 2 2 2 3" xfId="299"/>
    <cellStyle name="20% - Ênfase2 2 2 2 2 4" xfId="300"/>
    <cellStyle name="20% - Ênfase2 2 2 2 3" xfId="301"/>
    <cellStyle name="20% - Ênfase2 2 2 2 3 2" xfId="302"/>
    <cellStyle name="20% - Ênfase2 2 2 2 3 3" xfId="303"/>
    <cellStyle name="20% - Ênfase2 2 2 2 4" xfId="304"/>
    <cellStyle name="20% - Ênfase2 2 2 2 5" xfId="305"/>
    <cellStyle name="20% - Ênfase2 2 2 2 6" xfId="306"/>
    <cellStyle name="20% - Ênfase2 2 2 3" xfId="307"/>
    <cellStyle name="20% - Ênfase2 2 2 3 2" xfId="308"/>
    <cellStyle name="20% - Ênfase2 2 2 3 3" xfId="309"/>
    <cellStyle name="20% - Ênfase2 2 2 3 4" xfId="310"/>
    <cellStyle name="20% - Ênfase2 2 2 4" xfId="311"/>
    <cellStyle name="20% - Ênfase2 2 2 4 2" xfId="312"/>
    <cellStyle name="20% - Ênfase2 2 2 4 3" xfId="313"/>
    <cellStyle name="20% - Ênfase2 2 2 4 4" xfId="314"/>
    <cellStyle name="20% - Ênfase2 2 2 5" xfId="315"/>
    <cellStyle name="20% - Ênfase2 2 2 6" xfId="316"/>
    <cellStyle name="20% - Ênfase2 2 2 7" xfId="317"/>
    <cellStyle name="20% - Ênfase2 2 3" xfId="318"/>
    <cellStyle name="20% - Ênfase2 2 3 2" xfId="319"/>
    <cellStyle name="20% - Ênfase2 2 3 2 2" xfId="320"/>
    <cellStyle name="20% - Ênfase2 2 3 2 2 2" xfId="321"/>
    <cellStyle name="20% - Ênfase2 2 3 2 2 3" xfId="322"/>
    <cellStyle name="20% - Ênfase2 2 3 2 2 4" xfId="323"/>
    <cellStyle name="20% - Ênfase2 2 3 2 3" xfId="324"/>
    <cellStyle name="20% - Ênfase2 2 3 2 3 2" xfId="325"/>
    <cellStyle name="20% - Ênfase2 2 3 2 3 3" xfId="326"/>
    <cellStyle name="20% - Ênfase2 2 3 2 4" xfId="327"/>
    <cellStyle name="20% - Ênfase2 2 3 2 5" xfId="328"/>
    <cellStyle name="20% - Ênfase2 2 3 2 6" xfId="329"/>
    <cellStyle name="20% - Ênfase2 2 3 3" xfId="330"/>
    <cellStyle name="20% - Ênfase2 2 3 3 2" xfId="331"/>
    <cellStyle name="20% - Ênfase2 2 3 3 3" xfId="332"/>
    <cellStyle name="20% - Ênfase2 2 3 3 4" xfId="333"/>
    <cellStyle name="20% - Ênfase2 2 3 4" xfId="334"/>
    <cellStyle name="20% - Ênfase2 2 3 4 2" xfId="335"/>
    <cellStyle name="20% - Ênfase2 2 3 4 3" xfId="336"/>
    <cellStyle name="20% - Ênfase2 2 3 4 4" xfId="337"/>
    <cellStyle name="20% - Ênfase2 2 3 5" xfId="338"/>
    <cellStyle name="20% - Ênfase2 2 3 6" xfId="339"/>
    <cellStyle name="20% - Ênfase2 2 3 7" xfId="340"/>
    <cellStyle name="20% - Ênfase2 2 4" xfId="341"/>
    <cellStyle name="20% - Ênfase2 2 4 2" xfId="342"/>
    <cellStyle name="20% - Ênfase2 2 4 2 2" xfId="343"/>
    <cellStyle name="20% - Ênfase2 2 4 2 3" xfId="344"/>
    <cellStyle name="20% - Ênfase2 2 4 2 4" xfId="345"/>
    <cellStyle name="20% - Ênfase2 2 4 3" xfId="346"/>
    <cellStyle name="20% - Ênfase2 2 4 3 2" xfId="347"/>
    <cellStyle name="20% - Ênfase2 2 4 3 3" xfId="348"/>
    <cellStyle name="20% - Ênfase2 2 4 4" xfId="349"/>
    <cellStyle name="20% - Ênfase2 2 4 5" xfId="350"/>
    <cellStyle name="20% - Ênfase2 2 4 6" xfId="351"/>
    <cellStyle name="20% - Ênfase2 2 5" xfId="352"/>
    <cellStyle name="20% - Ênfase2 2 5 2" xfId="353"/>
    <cellStyle name="20% - Ênfase2 2 5 2 2" xfId="354"/>
    <cellStyle name="20% - Ênfase2 2 5 2 3" xfId="355"/>
    <cellStyle name="20% - Ênfase2 2 5 2 4" xfId="356"/>
    <cellStyle name="20% - Ênfase2 2 5 3" xfId="357"/>
    <cellStyle name="20% - Ênfase2 2 5 3 2" xfId="358"/>
    <cellStyle name="20% - Ênfase2 2 5 3 3" xfId="359"/>
    <cellStyle name="20% - Ênfase2 2 5 4" xfId="360"/>
    <cellStyle name="20% - Ênfase2 2 5 5" xfId="361"/>
    <cellStyle name="20% - Ênfase2 2 5 6" xfId="362"/>
    <cellStyle name="20% - Ênfase2 2 6" xfId="363"/>
    <cellStyle name="20% - Ênfase2 2 6 2" xfId="364"/>
    <cellStyle name="20% - Ênfase2 2 6 3" xfId="365"/>
    <cellStyle name="20% - Ênfase2 2 6 4" xfId="366"/>
    <cellStyle name="20% - Ênfase2 2 7" xfId="367"/>
    <cellStyle name="20% - Ênfase2 2 7 2" xfId="368"/>
    <cellStyle name="20% - Ênfase2 2 7 3" xfId="369"/>
    <cellStyle name="20% - Ênfase2 2 7 4" xfId="370"/>
    <cellStyle name="20% - Ênfase2 2 8" xfId="371"/>
    <cellStyle name="20% - Ênfase2 2 9" xfId="372"/>
    <cellStyle name="20% - Ênfase2 3" xfId="373"/>
    <cellStyle name="20% - Ênfase2 3 2" xfId="374"/>
    <cellStyle name="20% - Ênfase2 3 2 2" xfId="375"/>
    <cellStyle name="20% - Ênfase2 3 2 2 2" xfId="376"/>
    <cellStyle name="20% - Ênfase2 3 2 2 3" xfId="377"/>
    <cellStyle name="20% - Ênfase2 3 2 2 4" xfId="378"/>
    <cellStyle name="20% - Ênfase2 3 2 3" xfId="379"/>
    <cellStyle name="20% - Ênfase2 3 2 3 2" xfId="380"/>
    <cellStyle name="20% - Ênfase2 3 2 3 3" xfId="381"/>
    <cellStyle name="20% - Ênfase2 3 2 4" xfId="382"/>
    <cellStyle name="20% - Ênfase2 3 2 5" xfId="383"/>
    <cellStyle name="20% - Ênfase2 3 2 6" xfId="384"/>
    <cellStyle name="20% - Ênfase2 3 3" xfId="385"/>
    <cellStyle name="20% - Ênfase2 3 3 2" xfId="386"/>
    <cellStyle name="20% - Ênfase2 3 3 3" xfId="387"/>
    <cellStyle name="20% - Ênfase2 3 3 4" xfId="388"/>
    <cellStyle name="20% - Ênfase2 3 4" xfId="389"/>
    <cellStyle name="20% - Ênfase2 3 4 2" xfId="390"/>
    <cellStyle name="20% - Ênfase2 3 4 3" xfId="391"/>
    <cellStyle name="20% - Ênfase2 3 4 4" xfId="392"/>
    <cellStyle name="20% - Ênfase2 3 5" xfId="393"/>
    <cellStyle name="20% - Ênfase2 3 6" xfId="394"/>
    <cellStyle name="20% - Ênfase2 3 7" xfId="395"/>
    <cellStyle name="20% - Ênfase2 4" xfId="396"/>
    <cellStyle name="20% - Ênfase2 4 2" xfId="397"/>
    <cellStyle name="20% - Ênfase2 4 2 2" xfId="398"/>
    <cellStyle name="20% - Ênfase2 4 2 2 2" xfId="399"/>
    <cellStyle name="20% - Ênfase2 4 2 2 3" xfId="400"/>
    <cellStyle name="20% - Ênfase2 4 2 2 4" xfId="401"/>
    <cellStyle name="20% - Ênfase2 4 2 3" xfId="402"/>
    <cellStyle name="20% - Ênfase2 4 2 3 2" xfId="403"/>
    <cellStyle name="20% - Ênfase2 4 2 3 3" xfId="404"/>
    <cellStyle name="20% - Ênfase2 4 2 4" xfId="405"/>
    <cellStyle name="20% - Ênfase2 4 2 5" xfId="406"/>
    <cellStyle name="20% - Ênfase2 4 2 6" xfId="407"/>
    <cellStyle name="20% - Ênfase2 4 3" xfId="408"/>
    <cellStyle name="20% - Ênfase2 4 3 2" xfId="409"/>
    <cellStyle name="20% - Ênfase2 4 3 3" xfId="410"/>
    <cellStyle name="20% - Ênfase2 4 3 4" xfId="411"/>
    <cellStyle name="20% - Ênfase2 4 4" xfId="412"/>
    <cellStyle name="20% - Ênfase2 4 4 2" xfId="413"/>
    <cellStyle name="20% - Ênfase2 4 4 3" xfId="414"/>
    <cellStyle name="20% - Ênfase2 4 4 4" xfId="415"/>
    <cellStyle name="20% - Ênfase2 4 5" xfId="416"/>
    <cellStyle name="20% - Ênfase2 4 6" xfId="417"/>
    <cellStyle name="20% - Ênfase2 4 7" xfId="418"/>
    <cellStyle name="20% - Ênfase2 5" xfId="419"/>
    <cellStyle name="20% - Ênfase2 5 2" xfId="420"/>
    <cellStyle name="20% - Ênfase2 5 2 2" xfId="421"/>
    <cellStyle name="20% - Ênfase2 5 2 3" xfId="422"/>
    <cellStyle name="20% - Ênfase2 5 2 4" xfId="423"/>
    <cellStyle name="20% - Ênfase2 5 3" xfId="424"/>
    <cellStyle name="20% - Ênfase2 5 3 2" xfId="425"/>
    <cellStyle name="20% - Ênfase2 5 3 3" xfId="426"/>
    <cellStyle name="20% - Ênfase2 5 4" xfId="427"/>
    <cellStyle name="20% - Ênfase2 5 5" xfId="428"/>
    <cellStyle name="20% - Ênfase2 5 6" xfId="429"/>
    <cellStyle name="20% - Ênfase2 6" xfId="430"/>
    <cellStyle name="20% - Ênfase2 6 2" xfId="431"/>
    <cellStyle name="20% - Ênfase2 6 2 2" xfId="432"/>
    <cellStyle name="20% - Ênfase2 6 2 3" xfId="433"/>
    <cellStyle name="20% - Ênfase2 6 2 4" xfId="434"/>
    <cellStyle name="20% - Ênfase2 6 3" xfId="435"/>
    <cellStyle name="20% - Ênfase2 6 3 2" xfId="436"/>
    <cellStyle name="20% - Ênfase2 6 3 3" xfId="437"/>
    <cellStyle name="20% - Ênfase2 6 4" xfId="438"/>
    <cellStyle name="20% - Ênfase2 6 5" xfId="439"/>
    <cellStyle name="20% - Ênfase2 6 6" xfId="440"/>
    <cellStyle name="20% - Ênfase2 7" xfId="441"/>
    <cellStyle name="20% - Ênfase2 7 2" xfId="442"/>
    <cellStyle name="20% - Ênfase2 7 3" xfId="443"/>
    <cellStyle name="20% - Ênfase2 7 4" xfId="444"/>
    <cellStyle name="20% - Ênfase2 8" xfId="445"/>
    <cellStyle name="20% - Ênfase2 8 2" xfId="446"/>
    <cellStyle name="20% - Ênfase2 8 3" xfId="447"/>
    <cellStyle name="20% - Ênfase2 8 4" xfId="448"/>
    <cellStyle name="20% - Ênfase2 9" xfId="449"/>
    <cellStyle name="20% - Ênfase3 10" xfId="450"/>
    <cellStyle name="20% - Ênfase3 11" xfId="451"/>
    <cellStyle name="20% - Ênfase3 12" xfId="452"/>
    <cellStyle name="20% - Ênfase3 2" xfId="37"/>
    <cellStyle name="20% - Ênfase3 2 10" xfId="453"/>
    <cellStyle name="20% - Ênfase3 2 2" xfId="454"/>
    <cellStyle name="20% - Ênfase3 2 2 2" xfId="455"/>
    <cellStyle name="20% - Ênfase3 2 2 2 2" xfId="456"/>
    <cellStyle name="20% - Ênfase3 2 2 2 2 2" xfId="457"/>
    <cellStyle name="20% - Ênfase3 2 2 2 2 3" xfId="458"/>
    <cellStyle name="20% - Ênfase3 2 2 2 2 4" xfId="459"/>
    <cellStyle name="20% - Ênfase3 2 2 2 3" xfId="460"/>
    <cellStyle name="20% - Ênfase3 2 2 2 3 2" xfId="461"/>
    <cellStyle name="20% - Ênfase3 2 2 2 3 3" xfId="462"/>
    <cellStyle name="20% - Ênfase3 2 2 2 4" xfId="463"/>
    <cellStyle name="20% - Ênfase3 2 2 2 5" xfId="464"/>
    <cellStyle name="20% - Ênfase3 2 2 2 6" xfId="465"/>
    <cellStyle name="20% - Ênfase3 2 2 3" xfId="466"/>
    <cellStyle name="20% - Ênfase3 2 2 3 2" xfId="467"/>
    <cellStyle name="20% - Ênfase3 2 2 3 3" xfId="468"/>
    <cellStyle name="20% - Ênfase3 2 2 3 4" xfId="469"/>
    <cellStyle name="20% - Ênfase3 2 2 4" xfId="470"/>
    <cellStyle name="20% - Ênfase3 2 2 4 2" xfId="471"/>
    <cellStyle name="20% - Ênfase3 2 2 4 3" xfId="472"/>
    <cellStyle name="20% - Ênfase3 2 2 4 4" xfId="473"/>
    <cellStyle name="20% - Ênfase3 2 2 5" xfId="474"/>
    <cellStyle name="20% - Ênfase3 2 2 6" xfId="475"/>
    <cellStyle name="20% - Ênfase3 2 2 7" xfId="476"/>
    <cellStyle name="20% - Ênfase3 2 3" xfId="477"/>
    <cellStyle name="20% - Ênfase3 2 3 2" xfId="478"/>
    <cellStyle name="20% - Ênfase3 2 3 2 2" xfId="479"/>
    <cellStyle name="20% - Ênfase3 2 3 2 2 2" xfId="480"/>
    <cellStyle name="20% - Ênfase3 2 3 2 2 3" xfId="481"/>
    <cellStyle name="20% - Ênfase3 2 3 2 2 4" xfId="482"/>
    <cellStyle name="20% - Ênfase3 2 3 2 3" xfId="483"/>
    <cellStyle name="20% - Ênfase3 2 3 2 3 2" xfId="484"/>
    <cellStyle name="20% - Ênfase3 2 3 2 3 3" xfId="485"/>
    <cellStyle name="20% - Ênfase3 2 3 2 4" xfId="486"/>
    <cellStyle name="20% - Ênfase3 2 3 2 5" xfId="487"/>
    <cellStyle name="20% - Ênfase3 2 3 2 6" xfId="488"/>
    <cellStyle name="20% - Ênfase3 2 3 3" xfId="489"/>
    <cellStyle name="20% - Ênfase3 2 3 3 2" xfId="490"/>
    <cellStyle name="20% - Ênfase3 2 3 3 3" xfId="491"/>
    <cellStyle name="20% - Ênfase3 2 3 3 4" xfId="492"/>
    <cellStyle name="20% - Ênfase3 2 3 4" xfId="493"/>
    <cellStyle name="20% - Ênfase3 2 3 4 2" xfId="494"/>
    <cellStyle name="20% - Ênfase3 2 3 4 3" xfId="495"/>
    <cellStyle name="20% - Ênfase3 2 3 4 4" xfId="496"/>
    <cellStyle name="20% - Ênfase3 2 3 5" xfId="497"/>
    <cellStyle name="20% - Ênfase3 2 3 6" xfId="498"/>
    <cellStyle name="20% - Ênfase3 2 3 7" xfId="499"/>
    <cellStyle name="20% - Ênfase3 2 4" xfId="500"/>
    <cellStyle name="20% - Ênfase3 2 4 2" xfId="501"/>
    <cellStyle name="20% - Ênfase3 2 4 2 2" xfId="502"/>
    <cellStyle name="20% - Ênfase3 2 4 2 3" xfId="503"/>
    <cellStyle name="20% - Ênfase3 2 4 2 4" xfId="504"/>
    <cellStyle name="20% - Ênfase3 2 4 3" xfId="505"/>
    <cellStyle name="20% - Ênfase3 2 4 3 2" xfId="506"/>
    <cellStyle name="20% - Ênfase3 2 4 3 3" xfId="507"/>
    <cellStyle name="20% - Ênfase3 2 4 4" xfId="508"/>
    <cellStyle name="20% - Ênfase3 2 4 5" xfId="509"/>
    <cellStyle name="20% - Ênfase3 2 4 6" xfId="510"/>
    <cellStyle name="20% - Ênfase3 2 5" xfId="511"/>
    <cellStyle name="20% - Ênfase3 2 5 2" xfId="512"/>
    <cellStyle name="20% - Ênfase3 2 5 2 2" xfId="513"/>
    <cellStyle name="20% - Ênfase3 2 5 2 3" xfId="514"/>
    <cellStyle name="20% - Ênfase3 2 5 2 4" xfId="515"/>
    <cellStyle name="20% - Ênfase3 2 5 3" xfId="516"/>
    <cellStyle name="20% - Ênfase3 2 5 3 2" xfId="517"/>
    <cellStyle name="20% - Ênfase3 2 5 3 3" xfId="518"/>
    <cellStyle name="20% - Ênfase3 2 5 4" xfId="519"/>
    <cellStyle name="20% - Ênfase3 2 5 5" xfId="520"/>
    <cellStyle name="20% - Ênfase3 2 5 6" xfId="521"/>
    <cellStyle name="20% - Ênfase3 2 6" xfId="522"/>
    <cellStyle name="20% - Ênfase3 2 6 2" xfId="523"/>
    <cellStyle name="20% - Ênfase3 2 6 3" xfId="524"/>
    <cellStyle name="20% - Ênfase3 2 6 4" xfId="525"/>
    <cellStyle name="20% - Ênfase3 2 7" xfId="526"/>
    <cellStyle name="20% - Ênfase3 2 7 2" xfId="527"/>
    <cellStyle name="20% - Ênfase3 2 7 3" xfId="528"/>
    <cellStyle name="20% - Ênfase3 2 7 4" xfId="529"/>
    <cellStyle name="20% - Ênfase3 2 8" xfId="530"/>
    <cellStyle name="20% - Ênfase3 2 9" xfId="531"/>
    <cellStyle name="20% - Ênfase3 3" xfId="532"/>
    <cellStyle name="20% - Ênfase3 3 2" xfId="533"/>
    <cellStyle name="20% - Ênfase3 3 2 2" xfId="534"/>
    <cellStyle name="20% - Ênfase3 3 2 2 2" xfId="535"/>
    <cellStyle name="20% - Ênfase3 3 2 2 3" xfId="536"/>
    <cellStyle name="20% - Ênfase3 3 2 2 4" xfId="537"/>
    <cellStyle name="20% - Ênfase3 3 2 3" xfId="538"/>
    <cellStyle name="20% - Ênfase3 3 2 3 2" xfId="539"/>
    <cellStyle name="20% - Ênfase3 3 2 3 3" xfId="540"/>
    <cellStyle name="20% - Ênfase3 3 2 4" xfId="541"/>
    <cellStyle name="20% - Ênfase3 3 2 5" xfId="542"/>
    <cellStyle name="20% - Ênfase3 3 2 6" xfId="543"/>
    <cellStyle name="20% - Ênfase3 3 3" xfId="544"/>
    <cellStyle name="20% - Ênfase3 3 3 2" xfId="545"/>
    <cellStyle name="20% - Ênfase3 3 3 3" xfId="546"/>
    <cellStyle name="20% - Ênfase3 3 3 4" xfId="547"/>
    <cellStyle name="20% - Ênfase3 3 4" xfId="548"/>
    <cellStyle name="20% - Ênfase3 3 4 2" xfId="549"/>
    <cellStyle name="20% - Ênfase3 3 4 3" xfId="550"/>
    <cellStyle name="20% - Ênfase3 3 4 4" xfId="551"/>
    <cellStyle name="20% - Ênfase3 3 5" xfId="552"/>
    <cellStyle name="20% - Ênfase3 3 6" xfId="553"/>
    <cellStyle name="20% - Ênfase3 3 7" xfId="554"/>
    <cellStyle name="20% - Ênfase3 4" xfId="555"/>
    <cellStyle name="20% - Ênfase3 4 2" xfId="556"/>
    <cellStyle name="20% - Ênfase3 4 2 2" xfId="557"/>
    <cellStyle name="20% - Ênfase3 4 2 2 2" xfId="558"/>
    <cellStyle name="20% - Ênfase3 4 2 2 3" xfId="559"/>
    <cellStyle name="20% - Ênfase3 4 2 2 4" xfId="560"/>
    <cellStyle name="20% - Ênfase3 4 2 3" xfId="561"/>
    <cellStyle name="20% - Ênfase3 4 2 3 2" xfId="562"/>
    <cellStyle name="20% - Ênfase3 4 2 3 3" xfId="563"/>
    <cellStyle name="20% - Ênfase3 4 2 4" xfId="564"/>
    <cellStyle name="20% - Ênfase3 4 2 5" xfId="565"/>
    <cellStyle name="20% - Ênfase3 4 2 6" xfId="566"/>
    <cellStyle name="20% - Ênfase3 4 3" xfId="567"/>
    <cellStyle name="20% - Ênfase3 4 3 2" xfId="568"/>
    <cellStyle name="20% - Ênfase3 4 3 3" xfId="569"/>
    <cellStyle name="20% - Ênfase3 4 3 4" xfId="570"/>
    <cellStyle name="20% - Ênfase3 4 4" xfId="571"/>
    <cellStyle name="20% - Ênfase3 4 4 2" xfId="572"/>
    <cellStyle name="20% - Ênfase3 4 4 3" xfId="573"/>
    <cellStyle name="20% - Ênfase3 4 4 4" xfId="574"/>
    <cellStyle name="20% - Ênfase3 4 5" xfId="575"/>
    <cellStyle name="20% - Ênfase3 4 6" xfId="576"/>
    <cellStyle name="20% - Ênfase3 4 7" xfId="577"/>
    <cellStyle name="20% - Ênfase3 5" xfId="578"/>
    <cellStyle name="20% - Ênfase3 5 2" xfId="579"/>
    <cellStyle name="20% - Ênfase3 5 2 2" xfId="580"/>
    <cellStyle name="20% - Ênfase3 5 2 3" xfId="581"/>
    <cellStyle name="20% - Ênfase3 5 2 4" xfId="582"/>
    <cellStyle name="20% - Ênfase3 5 3" xfId="583"/>
    <cellStyle name="20% - Ênfase3 5 3 2" xfId="584"/>
    <cellStyle name="20% - Ênfase3 5 3 3" xfId="585"/>
    <cellStyle name="20% - Ênfase3 5 4" xfId="586"/>
    <cellStyle name="20% - Ênfase3 5 5" xfId="587"/>
    <cellStyle name="20% - Ênfase3 5 6" xfId="588"/>
    <cellStyle name="20% - Ênfase3 6" xfId="589"/>
    <cellStyle name="20% - Ênfase3 6 2" xfId="590"/>
    <cellStyle name="20% - Ênfase3 6 2 2" xfId="591"/>
    <cellStyle name="20% - Ênfase3 6 2 3" xfId="592"/>
    <cellStyle name="20% - Ênfase3 6 2 4" xfId="593"/>
    <cellStyle name="20% - Ênfase3 6 3" xfId="594"/>
    <cellStyle name="20% - Ênfase3 6 3 2" xfId="595"/>
    <cellStyle name="20% - Ênfase3 6 3 3" xfId="596"/>
    <cellStyle name="20% - Ênfase3 6 4" xfId="597"/>
    <cellStyle name="20% - Ênfase3 6 5" xfId="598"/>
    <cellStyle name="20% - Ênfase3 6 6" xfId="599"/>
    <cellStyle name="20% - Ênfase3 7" xfId="600"/>
    <cellStyle name="20% - Ênfase3 7 2" xfId="601"/>
    <cellStyle name="20% - Ênfase3 7 3" xfId="602"/>
    <cellStyle name="20% - Ênfase3 7 4" xfId="603"/>
    <cellStyle name="20% - Ênfase3 8" xfId="604"/>
    <cellStyle name="20% - Ênfase3 8 2" xfId="605"/>
    <cellStyle name="20% - Ênfase3 8 3" xfId="606"/>
    <cellStyle name="20% - Ênfase3 8 4" xfId="607"/>
    <cellStyle name="20% - Ênfase3 9" xfId="608"/>
    <cellStyle name="20% - Ênfase4 10" xfId="609"/>
    <cellStyle name="20% - Ênfase4 11" xfId="610"/>
    <cellStyle name="20% - Ênfase4 12" xfId="611"/>
    <cellStyle name="20% - Ênfase4 2" xfId="38"/>
    <cellStyle name="20% - Ênfase4 2 10" xfId="612"/>
    <cellStyle name="20% - Ênfase4 2 2" xfId="613"/>
    <cellStyle name="20% - Ênfase4 2 2 2" xfId="614"/>
    <cellStyle name="20% - Ênfase4 2 2 2 2" xfId="615"/>
    <cellStyle name="20% - Ênfase4 2 2 2 2 2" xfId="616"/>
    <cellStyle name="20% - Ênfase4 2 2 2 2 3" xfId="617"/>
    <cellStyle name="20% - Ênfase4 2 2 2 2 4" xfId="618"/>
    <cellStyle name="20% - Ênfase4 2 2 2 3" xfId="619"/>
    <cellStyle name="20% - Ênfase4 2 2 2 3 2" xfId="620"/>
    <cellStyle name="20% - Ênfase4 2 2 2 3 3" xfId="621"/>
    <cellStyle name="20% - Ênfase4 2 2 2 4" xfId="622"/>
    <cellStyle name="20% - Ênfase4 2 2 2 5" xfId="623"/>
    <cellStyle name="20% - Ênfase4 2 2 2 6" xfId="624"/>
    <cellStyle name="20% - Ênfase4 2 2 3" xfId="625"/>
    <cellStyle name="20% - Ênfase4 2 2 3 2" xfId="626"/>
    <cellStyle name="20% - Ênfase4 2 2 3 3" xfId="627"/>
    <cellStyle name="20% - Ênfase4 2 2 3 4" xfId="628"/>
    <cellStyle name="20% - Ênfase4 2 2 4" xfId="629"/>
    <cellStyle name="20% - Ênfase4 2 2 4 2" xfId="630"/>
    <cellStyle name="20% - Ênfase4 2 2 4 3" xfId="631"/>
    <cellStyle name="20% - Ênfase4 2 2 4 4" xfId="632"/>
    <cellStyle name="20% - Ênfase4 2 2 5" xfId="633"/>
    <cellStyle name="20% - Ênfase4 2 2 6" xfId="634"/>
    <cellStyle name="20% - Ênfase4 2 2 7" xfId="635"/>
    <cellStyle name="20% - Ênfase4 2 3" xfId="636"/>
    <cellStyle name="20% - Ênfase4 2 3 2" xfId="637"/>
    <cellStyle name="20% - Ênfase4 2 3 2 2" xfId="638"/>
    <cellStyle name="20% - Ênfase4 2 3 2 2 2" xfId="639"/>
    <cellStyle name="20% - Ênfase4 2 3 2 2 3" xfId="640"/>
    <cellStyle name="20% - Ênfase4 2 3 2 2 4" xfId="641"/>
    <cellStyle name="20% - Ênfase4 2 3 2 3" xfId="642"/>
    <cellStyle name="20% - Ênfase4 2 3 2 3 2" xfId="643"/>
    <cellStyle name="20% - Ênfase4 2 3 2 3 3" xfId="644"/>
    <cellStyle name="20% - Ênfase4 2 3 2 4" xfId="645"/>
    <cellStyle name="20% - Ênfase4 2 3 2 5" xfId="646"/>
    <cellStyle name="20% - Ênfase4 2 3 2 6" xfId="647"/>
    <cellStyle name="20% - Ênfase4 2 3 3" xfId="648"/>
    <cellStyle name="20% - Ênfase4 2 3 3 2" xfId="649"/>
    <cellStyle name="20% - Ênfase4 2 3 3 3" xfId="650"/>
    <cellStyle name="20% - Ênfase4 2 3 3 4" xfId="651"/>
    <cellStyle name="20% - Ênfase4 2 3 4" xfId="652"/>
    <cellStyle name="20% - Ênfase4 2 3 4 2" xfId="653"/>
    <cellStyle name="20% - Ênfase4 2 3 4 3" xfId="654"/>
    <cellStyle name="20% - Ênfase4 2 3 4 4" xfId="655"/>
    <cellStyle name="20% - Ênfase4 2 3 5" xfId="656"/>
    <cellStyle name="20% - Ênfase4 2 3 6" xfId="657"/>
    <cellStyle name="20% - Ênfase4 2 3 7" xfId="658"/>
    <cellStyle name="20% - Ênfase4 2 4" xfId="659"/>
    <cellStyle name="20% - Ênfase4 2 4 2" xfId="660"/>
    <cellStyle name="20% - Ênfase4 2 4 2 2" xfId="661"/>
    <cellStyle name="20% - Ênfase4 2 4 2 3" xfId="662"/>
    <cellStyle name="20% - Ênfase4 2 4 2 4" xfId="663"/>
    <cellStyle name="20% - Ênfase4 2 4 3" xfId="664"/>
    <cellStyle name="20% - Ênfase4 2 4 3 2" xfId="665"/>
    <cellStyle name="20% - Ênfase4 2 4 3 3" xfId="666"/>
    <cellStyle name="20% - Ênfase4 2 4 4" xfId="667"/>
    <cellStyle name="20% - Ênfase4 2 4 5" xfId="668"/>
    <cellStyle name="20% - Ênfase4 2 4 6" xfId="669"/>
    <cellStyle name="20% - Ênfase4 2 5" xfId="670"/>
    <cellStyle name="20% - Ênfase4 2 5 2" xfId="671"/>
    <cellStyle name="20% - Ênfase4 2 5 2 2" xfId="672"/>
    <cellStyle name="20% - Ênfase4 2 5 2 3" xfId="673"/>
    <cellStyle name="20% - Ênfase4 2 5 2 4" xfId="674"/>
    <cellStyle name="20% - Ênfase4 2 5 3" xfId="675"/>
    <cellStyle name="20% - Ênfase4 2 5 3 2" xfId="676"/>
    <cellStyle name="20% - Ênfase4 2 5 3 3" xfId="677"/>
    <cellStyle name="20% - Ênfase4 2 5 4" xfId="678"/>
    <cellStyle name="20% - Ênfase4 2 5 5" xfId="679"/>
    <cellStyle name="20% - Ênfase4 2 5 6" xfId="680"/>
    <cellStyle name="20% - Ênfase4 2 6" xfId="681"/>
    <cellStyle name="20% - Ênfase4 2 6 2" xfId="682"/>
    <cellStyle name="20% - Ênfase4 2 6 3" xfId="683"/>
    <cellStyle name="20% - Ênfase4 2 6 4" xfId="684"/>
    <cellStyle name="20% - Ênfase4 2 7" xfId="685"/>
    <cellStyle name="20% - Ênfase4 2 7 2" xfId="686"/>
    <cellStyle name="20% - Ênfase4 2 7 3" xfId="687"/>
    <cellStyle name="20% - Ênfase4 2 7 4" xfId="688"/>
    <cellStyle name="20% - Ênfase4 2 8" xfId="689"/>
    <cellStyle name="20% - Ênfase4 2 9" xfId="690"/>
    <cellStyle name="20% - Ênfase4 3" xfId="691"/>
    <cellStyle name="20% - Ênfase4 3 2" xfId="692"/>
    <cellStyle name="20% - Ênfase4 3 2 2" xfId="693"/>
    <cellStyle name="20% - Ênfase4 3 2 2 2" xfId="694"/>
    <cellStyle name="20% - Ênfase4 3 2 2 3" xfId="695"/>
    <cellStyle name="20% - Ênfase4 3 2 2 4" xfId="696"/>
    <cellStyle name="20% - Ênfase4 3 2 3" xfId="697"/>
    <cellStyle name="20% - Ênfase4 3 2 3 2" xfId="698"/>
    <cellStyle name="20% - Ênfase4 3 2 3 3" xfId="699"/>
    <cellStyle name="20% - Ênfase4 3 2 4" xfId="700"/>
    <cellStyle name="20% - Ênfase4 3 2 5" xfId="701"/>
    <cellStyle name="20% - Ênfase4 3 2 6" xfId="702"/>
    <cellStyle name="20% - Ênfase4 3 3" xfId="703"/>
    <cellStyle name="20% - Ênfase4 3 3 2" xfId="704"/>
    <cellStyle name="20% - Ênfase4 3 3 3" xfId="705"/>
    <cellStyle name="20% - Ênfase4 3 3 4" xfId="706"/>
    <cellStyle name="20% - Ênfase4 3 4" xfId="707"/>
    <cellStyle name="20% - Ênfase4 3 4 2" xfId="708"/>
    <cellStyle name="20% - Ênfase4 3 4 3" xfId="709"/>
    <cellStyle name="20% - Ênfase4 3 4 4" xfId="710"/>
    <cellStyle name="20% - Ênfase4 3 5" xfId="711"/>
    <cellStyle name="20% - Ênfase4 3 6" xfId="712"/>
    <cellStyle name="20% - Ênfase4 3 7" xfId="713"/>
    <cellStyle name="20% - Ênfase4 4" xfId="714"/>
    <cellStyle name="20% - Ênfase4 4 2" xfId="715"/>
    <cellStyle name="20% - Ênfase4 4 2 2" xfId="716"/>
    <cellStyle name="20% - Ênfase4 4 2 2 2" xfId="717"/>
    <cellStyle name="20% - Ênfase4 4 2 2 3" xfId="718"/>
    <cellStyle name="20% - Ênfase4 4 2 2 4" xfId="719"/>
    <cellStyle name="20% - Ênfase4 4 2 3" xfId="720"/>
    <cellStyle name="20% - Ênfase4 4 2 3 2" xfId="721"/>
    <cellStyle name="20% - Ênfase4 4 2 3 3" xfId="722"/>
    <cellStyle name="20% - Ênfase4 4 2 4" xfId="723"/>
    <cellStyle name="20% - Ênfase4 4 2 5" xfId="724"/>
    <cellStyle name="20% - Ênfase4 4 2 6" xfId="725"/>
    <cellStyle name="20% - Ênfase4 4 3" xfId="726"/>
    <cellStyle name="20% - Ênfase4 4 3 2" xfId="727"/>
    <cellStyle name="20% - Ênfase4 4 3 3" xfId="728"/>
    <cellStyle name="20% - Ênfase4 4 3 4" xfId="729"/>
    <cellStyle name="20% - Ênfase4 4 4" xfId="730"/>
    <cellStyle name="20% - Ênfase4 4 4 2" xfId="731"/>
    <cellStyle name="20% - Ênfase4 4 4 3" xfId="732"/>
    <cellStyle name="20% - Ênfase4 4 4 4" xfId="733"/>
    <cellStyle name="20% - Ênfase4 4 5" xfId="734"/>
    <cellStyle name="20% - Ênfase4 4 6" xfId="735"/>
    <cellStyle name="20% - Ênfase4 4 7" xfId="736"/>
    <cellStyle name="20% - Ênfase4 5" xfId="737"/>
    <cellStyle name="20% - Ênfase4 5 2" xfId="738"/>
    <cellStyle name="20% - Ênfase4 5 2 2" xfId="739"/>
    <cellStyle name="20% - Ênfase4 5 2 3" xfId="740"/>
    <cellStyle name="20% - Ênfase4 5 2 4" xfId="741"/>
    <cellStyle name="20% - Ênfase4 5 3" xfId="742"/>
    <cellStyle name="20% - Ênfase4 5 3 2" xfId="743"/>
    <cellStyle name="20% - Ênfase4 5 3 3" xfId="744"/>
    <cellStyle name="20% - Ênfase4 5 4" xfId="745"/>
    <cellStyle name="20% - Ênfase4 5 5" xfId="746"/>
    <cellStyle name="20% - Ênfase4 5 6" xfId="747"/>
    <cellStyle name="20% - Ênfase4 6" xfId="748"/>
    <cellStyle name="20% - Ênfase4 6 2" xfId="749"/>
    <cellStyle name="20% - Ênfase4 6 2 2" xfId="750"/>
    <cellStyle name="20% - Ênfase4 6 2 3" xfId="751"/>
    <cellStyle name="20% - Ênfase4 6 2 4" xfId="752"/>
    <cellStyle name="20% - Ênfase4 6 3" xfId="753"/>
    <cellStyle name="20% - Ênfase4 6 3 2" xfId="754"/>
    <cellStyle name="20% - Ênfase4 6 3 3" xfId="755"/>
    <cellStyle name="20% - Ênfase4 6 4" xfId="756"/>
    <cellStyle name="20% - Ênfase4 6 5" xfId="757"/>
    <cellStyle name="20% - Ênfase4 6 6" xfId="758"/>
    <cellStyle name="20% - Ênfase4 7" xfId="759"/>
    <cellStyle name="20% - Ênfase4 7 2" xfId="760"/>
    <cellStyle name="20% - Ênfase4 7 3" xfId="761"/>
    <cellStyle name="20% - Ênfase4 7 4" xfId="762"/>
    <cellStyle name="20% - Ênfase4 8" xfId="763"/>
    <cellStyle name="20% - Ênfase4 8 2" xfId="764"/>
    <cellStyle name="20% - Ênfase4 8 3" xfId="765"/>
    <cellStyle name="20% - Ênfase4 8 4" xfId="766"/>
    <cellStyle name="20% - Ênfase4 9" xfId="767"/>
    <cellStyle name="20% - Ênfase5 10" xfId="768"/>
    <cellStyle name="20% - Ênfase5 11" xfId="769"/>
    <cellStyle name="20% - Ênfase5 12" xfId="770"/>
    <cellStyle name="20% - Ênfase5 2" xfId="39"/>
    <cellStyle name="20% - Ênfase5 2 10" xfId="771"/>
    <cellStyle name="20% - Ênfase5 2 2" xfId="772"/>
    <cellStyle name="20% - Ênfase5 2 2 2" xfId="773"/>
    <cellStyle name="20% - Ênfase5 2 2 2 2" xfId="774"/>
    <cellStyle name="20% - Ênfase5 2 2 2 2 2" xfId="775"/>
    <cellStyle name="20% - Ênfase5 2 2 2 2 3" xfId="776"/>
    <cellStyle name="20% - Ênfase5 2 2 2 2 4" xfId="777"/>
    <cellStyle name="20% - Ênfase5 2 2 2 3" xfId="778"/>
    <cellStyle name="20% - Ênfase5 2 2 2 3 2" xfId="779"/>
    <cellStyle name="20% - Ênfase5 2 2 2 3 3" xfId="780"/>
    <cellStyle name="20% - Ênfase5 2 2 2 4" xfId="781"/>
    <cellStyle name="20% - Ênfase5 2 2 2 5" xfId="782"/>
    <cellStyle name="20% - Ênfase5 2 2 2 6" xfId="783"/>
    <cellStyle name="20% - Ênfase5 2 2 3" xfId="784"/>
    <cellStyle name="20% - Ênfase5 2 2 3 2" xfId="785"/>
    <cellStyle name="20% - Ênfase5 2 2 3 3" xfId="786"/>
    <cellStyle name="20% - Ênfase5 2 2 3 4" xfId="787"/>
    <cellStyle name="20% - Ênfase5 2 2 4" xfId="788"/>
    <cellStyle name="20% - Ênfase5 2 2 4 2" xfId="789"/>
    <cellStyle name="20% - Ênfase5 2 2 4 3" xfId="790"/>
    <cellStyle name="20% - Ênfase5 2 2 4 4" xfId="791"/>
    <cellStyle name="20% - Ênfase5 2 2 5" xfId="792"/>
    <cellStyle name="20% - Ênfase5 2 2 6" xfId="793"/>
    <cellStyle name="20% - Ênfase5 2 2 7" xfId="794"/>
    <cellStyle name="20% - Ênfase5 2 3" xfId="795"/>
    <cellStyle name="20% - Ênfase5 2 3 2" xfId="796"/>
    <cellStyle name="20% - Ênfase5 2 3 2 2" xfId="797"/>
    <cellStyle name="20% - Ênfase5 2 3 2 2 2" xfId="798"/>
    <cellStyle name="20% - Ênfase5 2 3 2 2 3" xfId="799"/>
    <cellStyle name="20% - Ênfase5 2 3 2 2 4" xfId="800"/>
    <cellStyle name="20% - Ênfase5 2 3 2 3" xfId="801"/>
    <cellStyle name="20% - Ênfase5 2 3 2 3 2" xfId="802"/>
    <cellStyle name="20% - Ênfase5 2 3 2 3 3" xfId="803"/>
    <cellStyle name="20% - Ênfase5 2 3 2 4" xfId="804"/>
    <cellStyle name="20% - Ênfase5 2 3 2 5" xfId="805"/>
    <cellStyle name="20% - Ênfase5 2 3 2 6" xfId="806"/>
    <cellStyle name="20% - Ênfase5 2 3 3" xfId="807"/>
    <cellStyle name="20% - Ênfase5 2 3 3 2" xfId="808"/>
    <cellStyle name="20% - Ênfase5 2 3 3 3" xfId="809"/>
    <cellStyle name="20% - Ênfase5 2 3 3 4" xfId="810"/>
    <cellStyle name="20% - Ênfase5 2 3 4" xfId="811"/>
    <cellStyle name="20% - Ênfase5 2 3 4 2" xfId="812"/>
    <cellStyle name="20% - Ênfase5 2 3 4 3" xfId="813"/>
    <cellStyle name="20% - Ênfase5 2 3 4 4" xfId="814"/>
    <cellStyle name="20% - Ênfase5 2 3 5" xfId="815"/>
    <cellStyle name="20% - Ênfase5 2 3 6" xfId="816"/>
    <cellStyle name="20% - Ênfase5 2 3 7" xfId="817"/>
    <cellStyle name="20% - Ênfase5 2 4" xfId="818"/>
    <cellStyle name="20% - Ênfase5 2 4 2" xfId="819"/>
    <cellStyle name="20% - Ênfase5 2 4 2 2" xfId="820"/>
    <cellStyle name="20% - Ênfase5 2 4 2 3" xfId="821"/>
    <cellStyle name="20% - Ênfase5 2 4 2 4" xfId="822"/>
    <cellStyle name="20% - Ênfase5 2 4 3" xfId="823"/>
    <cellStyle name="20% - Ênfase5 2 4 3 2" xfId="824"/>
    <cellStyle name="20% - Ênfase5 2 4 3 3" xfId="825"/>
    <cellStyle name="20% - Ênfase5 2 4 4" xfId="826"/>
    <cellStyle name="20% - Ênfase5 2 4 5" xfId="827"/>
    <cellStyle name="20% - Ênfase5 2 4 6" xfId="828"/>
    <cellStyle name="20% - Ênfase5 2 5" xfId="829"/>
    <cellStyle name="20% - Ênfase5 2 5 2" xfId="830"/>
    <cellStyle name="20% - Ênfase5 2 5 2 2" xfId="831"/>
    <cellStyle name="20% - Ênfase5 2 5 2 3" xfId="832"/>
    <cellStyle name="20% - Ênfase5 2 5 2 4" xfId="833"/>
    <cellStyle name="20% - Ênfase5 2 5 3" xfId="834"/>
    <cellStyle name="20% - Ênfase5 2 5 3 2" xfId="835"/>
    <cellStyle name="20% - Ênfase5 2 5 3 3" xfId="836"/>
    <cellStyle name="20% - Ênfase5 2 5 4" xfId="837"/>
    <cellStyle name="20% - Ênfase5 2 5 5" xfId="838"/>
    <cellStyle name="20% - Ênfase5 2 5 6" xfId="839"/>
    <cellStyle name="20% - Ênfase5 2 6" xfId="840"/>
    <cellStyle name="20% - Ênfase5 2 6 2" xfId="841"/>
    <cellStyle name="20% - Ênfase5 2 6 3" xfId="842"/>
    <cellStyle name="20% - Ênfase5 2 6 4" xfId="843"/>
    <cellStyle name="20% - Ênfase5 2 7" xfId="844"/>
    <cellStyle name="20% - Ênfase5 2 7 2" xfId="845"/>
    <cellStyle name="20% - Ênfase5 2 7 3" xfId="846"/>
    <cellStyle name="20% - Ênfase5 2 7 4" xfId="847"/>
    <cellStyle name="20% - Ênfase5 2 8" xfId="848"/>
    <cellStyle name="20% - Ênfase5 2 9" xfId="849"/>
    <cellStyle name="20% - Ênfase5 3" xfId="850"/>
    <cellStyle name="20% - Ênfase5 3 2" xfId="851"/>
    <cellStyle name="20% - Ênfase5 3 2 2" xfId="852"/>
    <cellStyle name="20% - Ênfase5 3 2 2 2" xfId="853"/>
    <cellStyle name="20% - Ênfase5 3 2 2 3" xfId="854"/>
    <cellStyle name="20% - Ênfase5 3 2 2 4" xfId="855"/>
    <cellStyle name="20% - Ênfase5 3 2 3" xfId="856"/>
    <cellStyle name="20% - Ênfase5 3 2 3 2" xfId="857"/>
    <cellStyle name="20% - Ênfase5 3 2 3 3" xfId="858"/>
    <cellStyle name="20% - Ênfase5 3 2 4" xfId="859"/>
    <cellStyle name="20% - Ênfase5 3 2 5" xfId="860"/>
    <cellStyle name="20% - Ênfase5 3 2 6" xfId="861"/>
    <cellStyle name="20% - Ênfase5 3 3" xfId="862"/>
    <cellStyle name="20% - Ênfase5 3 3 2" xfId="863"/>
    <cellStyle name="20% - Ênfase5 3 3 3" xfId="864"/>
    <cellStyle name="20% - Ênfase5 3 3 4" xfId="865"/>
    <cellStyle name="20% - Ênfase5 3 4" xfId="866"/>
    <cellStyle name="20% - Ênfase5 3 4 2" xfId="867"/>
    <cellStyle name="20% - Ênfase5 3 4 3" xfId="868"/>
    <cellStyle name="20% - Ênfase5 3 4 4" xfId="869"/>
    <cellStyle name="20% - Ênfase5 3 5" xfId="870"/>
    <cellStyle name="20% - Ênfase5 3 6" xfId="871"/>
    <cellStyle name="20% - Ênfase5 3 7" xfId="872"/>
    <cellStyle name="20% - Ênfase5 4" xfId="873"/>
    <cellStyle name="20% - Ênfase5 4 2" xfId="874"/>
    <cellStyle name="20% - Ênfase5 4 2 2" xfId="875"/>
    <cellStyle name="20% - Ênfase5 4 2 2 2" xfId="876"/>
    <cellStyle name="20% - Ênfase5 4 2 2 3" xfId="877"/>
    <cellStyle name="20% - Ênfase5 4 2 2 4" xfId="878"/>
    <cellStyle name="20% - Ênfase5 4 2 3" xfId="879"/>
    <cellStyle name="20% - Ênfase5 4 2 3 2" xfId="880"/>
    <cellStyle name="20% - Ênfase5 4 2 3 3" xfId="881"/>
    <cellStyle name="20% - Ênfase5 4 2 4" xfId="882"/>
    <cellStyle name="20% - Ênfase5 4 2 5" xfId="883"/>
    <cellStyle name="20% - Ênfase5 4 2 6" xfId="884"/>
    <cellStyle name="20% - Ênfase5 4 3" xfId="885"/>
    <cellStyle name="20% - Ênfase5 4 3 2" xfId="886"/>
    <cellStyle name="20% - Ênfase5 4 3 3" xfId="887"/>
    <cellStyle name="20% - Ênfase5 4 3 4" xfId="888"/>
    <cellStyle name="20% - Ênfase5 4 4" xfId="889"/>
    <cellStyle name="20% - Ênfase5 4 4 2" xfId="890"/>
    <cellStyle name="20% - Ênfase5 4 4 3" xfId="891"/>
    <cellStyle name="20% - Ênfase5 4 4 4" xfId="892"/>
    <cellStyle name="20% - Ênfase5 4 5" xfId="893"/>
    <cellStyle name="20% - Ênfase5 4 6" xfId="894"/>
    <cellStyle name="20% - Ênfase5 4 7" xfId="895"/>
    <cellStyle name="20% - Ênfase5 5" xfId="896"/>
    <cellStyle name="20% - Ênfase5 5 2" xfId="897"/>
    <cellStyle name="20% - Ênfase5 5 2 2" xfId="898"/>
    <cellStyle name="20% - Ênfase5 5 2 3" xfId="899"/>
    <cellStyle name="20% - Ênfase5 5 2 4" xfId="900"/>
    <cellStyle name="20% - Ênfase5 5 3" xfId="901"/>
    <cellStyle name="20% - Ênfase5 5 3 2" xfId="902"/>
    <cellStyle name="20% - Ênfase5 5 3 3" xfId="903"/>
    <cellStyle name="20% - Ênfase5 5 4" xfId="904"/>
    <cellStyle name="20% - Ênfase5 5 5" xfId="905"/>
    <cellStyle name="20% - Ênfase5 5 6" xfId="906"/>
    <cellStyle name="20% - Ênfase5 6" xfId="907"/>
    <cellStyle name="20% - Ênfase5 6 2" xfId="908"/>
    <cellStyle name="20% - Ênfase5 6 2 2" xfId="909"/>
    <cellStyle name="20% - Ênfase5 6 2 3" xfId="910"/>
    <cellStyle name="20% - Ênfase5 6 2 4" xfId="911"/>
    <cellStyle name="20% - Ênfase5 6 3" xfId="912"/>
    <cellStyle name="20% - Ênfase5 6 3 2" xfId="913"/>
    <cellStyle name="20% - Ênfase5 6 3 3" xfId="914"/>
    <cellStyle name="20% - Ênfase5 6 4" xfId="915"/>
    <cellStyle name="20% - Ênfase5 6 5" xfId="916"/>
    <cellStyle name="20% - Ênfase5 6 6" xfId="917"/>
    <cellStyle name="20% - Ênfase5 7" xfId="918"/>
    <cellStyle name="20% - Ênfase5 7 2" xfId="919"/>
    <cellStyle name="20% - Ênfase5 7 3" xfId="920"/>
    <cellStyle name="20% - Ênfase5 7 4" xfId="921"/>
    <cellStyle name="20% - Ênfase5 8" xfId="922"/>
    <cellStyle name="20% - Ênfase5 8 2" xfId="923"/>
    <cellStyle name="20% - Ênfase5 8 3" xfId="924"/>
    <cellStyle name="20% - Ênfase5 8 4" xfId="925"/>
    <cellStyle name="20% - Ênfase5 9" xfId="926"/>
    <cellStyle name="20% - Ênfase6 10" xfId="927"/>
    <cellStyle name="20% - Ênfase6 11" xfId="928"/>
    <cellStyle name="20% - Ênfase6 12" xfId="929"/>
    <cellStyle name="20% - Ênfase6 2" xfId="40"/>
    <cellStyle name="20% - Ênfase6 2 10" xfId="930"/>
    <cellStyle name="20% - Ênfase6 2 2" xfId="931"/>
    <cellStyle name="20% - Ênfase6 2 2 2" xfId="932"/>
    <cellStyle name="20% - Ênfase6 2 2 2 2" xfId="933"/>
    <cellStyle name="20% - Ênfase6 2 2 2 2 2" xfId="934"/>
    <cellStyle name="20% - Ênfase6 2 2 2 2 3" xfId="935"/>
    <cellStyle name="20% - Ênfase6 2 2 2 2 4" xfId="936"/>
    <cellStyle name="20% - Ênfase6 2 2 2 3" xfId="937"/>
    <cellStyle name="20% - Ênfase6 2 2 2 3 2" xfId="938"/>
    <cellStyle name="20% - Ênfase6 2 2 2 3 3" xfId="939"/>
    <cellStyle name="20% - Ênfase6 2 2 2 4" xfId="940"/>
    <cellStyle name="20% - Ênfase6 2 2 2 5" xfId="941"/>
    <cellStyle name="20% - Ênfase6 2 2 2 6" xfId="942"/>
    <cellStyle name="20% - Ênfase6 2 2 3" xfId="943"/>
    <cellStyle name="20% - Ênfase6 2 2 3 2" xfId="944"/>
    <cellStyle name="20% - Ênfase6 2 2 3 3" xfId="945"/>
    <cellStyle name="20% - Ênfase6 2 2 3 4" xfId="946"/>
    <cellStyle name="20% - Ênfase6 2 2 4" xfId="947"/>
    <cellStyle name="20% - Ênfase6 2 2 4 2" xfId="948"/>
    <cellStyle name="20% - Ênfase6 2 2 4 3" xfId="949"/>
    <cellStyle name="20% - Ênfase6 2 2 4 4" xfId="950"/>
    <cellStyle name="20% - Ênfase6 2 2 5" xfId="951"/>
    <cellStyle name="20% - Ênfase6 2 2 6" xfId="952"/>
    <cellStyle name="20% - Ênfase6 2 2 7" xfId="953"/>
    <cellStyle name="20% - Ênfase6 2 3" xfId="954"/>
    <cellStyle name="20% - Ênfase6 2 3 2" xfId="955"/>
    <cellStyle name="20% - Ênfase6 2 3 2 2" xfId="956"/>
    <cellStyle name="20% - Ênfase6 2 3 2 2 2" xfId="957"/>
    <cellStyle name="20% - Ênfase6 2 3 2 2 3" xfId="958"/>
    <cellStyle name="20% - Ênfase6 2 3 2 2 4" xfId="959"/>
    <cellStyle name="20% - Ênfase6 2 3 2 3" xfId="960"/>
    <cellStyle name="20% - Ênfase6 2 3 2 3 2" xfId="961"/>
    <cellStyle name="20% - Ênfase6 2 3 2 3 3" xfId="962"/>
    <cellStyle name="20% - Ênfase6 2 3 2 4" xfId="963"/>
    <cellStyle name="20% - Ênfase6 2 3 2 5" xfId="964"/>
    <cellStyle name="20% - Ênfase6 2 3 2 6" xfId="965"/>
    <cellStyle name="20% - Ênfase6 2 3 3" xfId="966"/>
    <cellStyle name="20% - Ênfase6 2 3 3 2" xfId="967"/>
    <cellStyle name="20% - Ênfase6 2 3 3 3" xfId="968"/>
    <cellStyle name="20% - Ênfase6 2 3 3 4" xfId="969"/>
    <cellStyle name="20% - Ênfase6 2 3 4" xfId="970"/>
    <cellStyle name="20% - Ênfase6 2 3 4 2" xfId="971"/>
    <cellStyle name="20% - Ênfase6 2 3 4 3" xfId="972"/>
    <cellStyle name="20% - Ênfase6 2 3 4 4" xfId="973"/>
    <cellStyle name="20% - Ênfase6 2 3 5" xfId="974"/>
    <cellStyle name="20% - Ênfase6 2 3 6" xfId="975"/>
    <cellStyle name="20% - Ênfase6 2 3 7" xfId="976"/>
    <cellStyle name="20% - Ênfase6 2 4" xfId="977"/>
    <cellStyle name="20% - Ênfase6 2 4 2" xfId="978"/>
    <cellStyle name="20% - Ênfase6 2 4 2 2" xfId="979"/>
    <cellStyle name="20% - Ênfase6 2 4 2 3" xfId="980"/>
    <cellStyle name="20% - Ênfase6 2 4 2 4" xfId="981"/>
    <cellStyle name="20% - Ênfase6 2 4 3" xfId="982"/>
    <cellStyle name="20% - Ênfase6 2 4 3 2" xfId="983"/>
    <cellStyle name="20% - Ênfase6 2 4 3 3" xfId="984"/>
    <cellStyle name="20% - Ênfase6 2 4 4" xfId="985"/>
    <cellStyle name="20% - Ênfase6 2 4 5" xfId="986"/>
    <cellStyle name="20% - Ênfase6 2 4 6" xfId="987"/>
    <cellStyle name="20% - Ênfase6 2 5" xfId="988"/>
    <cellStyle name="20% - Ênfase6 2 5 2" xfId="989"/>
    <cellStyle name="20% - Ênfase6 2 5 2 2" xfId="990"/>
    <cellStyle name="20% - Ênfase6 2 5 2 3" xfId="991"/>
    <cellStyle name="20% - Ênfase6 2 5 2 4" xfId="992"/>
    <cellStyle name="20% - Ênfase6 2 5 3" xfId="993"/>
    <cellStyle name="20% - Ênfase6 2 5 3 2" xfId="994"/>
    <cellStyle name="20% - Ênfase6 2 5 3 3" xfId="995"/>
    <cellStyle name="20% - Ênfase6 2 5 4" xfId="996"/>
    <cellStyle name="20% - Ênfase6 2 5 5" xfId="997"/>
    <cellStyle name="20% - Ênfase6 2 5 6" xfId="998"/>
    <cellStyle name="20% - Ênfase6 2 6" xfId="999"/>
    <cellStyle name="20% - Ênfase6 2 6 2" xfId="1000"/>
    <cellStyle name="20% - Ênfase6 2 6 3" xfId="1001"/>
    <cellStyle name="20% - Ênfase6 2 6 4" xfId="1002"/>
    <cellStyle name="20% - Ênfase6 2 7" xfId="1003"/>
    <cellStyle name="20% - Ênfase6 2 7 2" xfId="1004"/>
    <cellStyle name="20% - Ênfase6 2 7 3" xfId="1005"/>
    <cellStyle name="20% - Ênfase6 2 7 4" xfId="1006"/>
    <cellStyle name="20% - Ênfase6 2 8" xfId="1007"/>
    <cellStyle name="20% - Ênfase6 2 9" xfId="1008"/>
    <cellStyle name="20% - Ênfase6 3" xfId="1009"/>
    <cellStyle name="20% - Ênfase6 3 2" xfId="1010"/>
    <cellStyle name="20% - Ênfase6 3 2 2" xfId="1011"/>
    <cellStyle name="20% - Ênfase6 3 2 2 2" xfId="1012"/>
    <cellStyle name="20% - Ênfase6 3 2 2 3" xfId="1013"/>
    <cellStyle name="20% - Ênfase6 3 2 2 4" xfId="1014"/>
    <cellStyle name="20% - Ênfase6 3 2 3" xfId="1015"/>
    <cellStyle name="20% - Ênfase6 3 2 3 2" xfId="1016"/>
    <cellStyle name="20% - Ênfase6 3 2 3 3" xfId="1017"/>
    <cellStyle name="20% - Ênfase6 3 2 4" xfId="1018"/>
    <cellStyle name="20% - Ênfase6 3 2 5" xfId="1019"/>
    <cellStyle name="20% - Ênfase6 3 2 6" xfId="1020"/>
    <cellStyle name="20% - Ênfase6 3 3" xfId="1021"/>
    <cellStyle name="20% - Ênfase6 3 3 2" xfId="1022"/>
    <cellStyle name="20% - Ênfase6 3 3 3" xfId="1023"/>
    <cellStyle name="20% - Ênfase6 3 3 4" xfId="1024"/>
    <cellStyle name="20% - Ênfase6 3 4" xfId="1025"/>
    <cellStyle name="20% - Ênfase6 3 4 2" xfId="1026"/>
    <cellStyle name="20% - Ênfase6 3 4 3" xfId="1027"/>
    <cellStyle name="20% - Ênfase6 3 4 4" xfId="1028"/>
    <cellStyle name="20% - Ênfase6 3 5" xfId="1029"/>
    <cellStyle name="20% - Ênfase6 3 6" xfId="1030"/>
    <cellStyle name="20% - Ênfase6 3 7" xfId="1031"/>
    <cellStyle name="20% - Ênfase6 4" xfId="1032"/>
    <cellStyle name="20% - Ênfase6 4 2" xfId="1033"/>
    <cellStyle name="20% - Ênfase6 4 2 2" xfId="1034"/>
    <cellStyle name="20% - Ênfase6 4 2 2 2" xfId="1035"/>
    <cellStyle name="20% - Ênfase6 4 2 2 3" xfId="1036"/>
    <cellStyle name="20% - Ênfase6 4 2 2 4" xfId="1037"/>
    <cellStyle name="20% - Ênfase6 4 2 3" xfId="1038"/>
    <cellStyle name="20% - Ênfase6 4 2 3 2" xfId="1039"/>
    <cellStyle name="20% - Ênfase6 4 2 3 3" xfId="1040"/>
    <cellStyle name="20% - Ênfase6 4 2 4" xfId="1041"/>
    <cellStyle name="20% - Ênfase6 4 2 5" xfId="1042"/>
    <cellStyle name="20% - Ênfase6 4 2 6" xfId="1043"/>
    <cellStyle name="20% - Ênfase6 4 3" xfId="1044"/>
    <cellStyle name="20% - Ênfase6 4 3 2" xfId="1045"/>
    <cellStyle name="20% - Ênfase6 4 3 3" xfId="1046"/>
    <cellStyle name="20% - Ênfase6 4 3 4" xfId="1047"/>
    <cellStyle name="20% - Ênfase6 4 4" xfId="1048"/>
    <cellStyle name="20% - Ênfase6 4 4 2" xfId="1049"/>
    <cellStyle name="20% - Ênfase6 4 4 3" xfId="1050"/>
    <cellStyle name="20% - Ênfase6 4 4 4" xfId="1051"/>
    <cellStyle name="20% - Ênfase6 4 5" xfId="1052"/>
    <cellStyle name="20% - Ênfase6 4 6" xfId="1053"/>
    <cellStyle name="20% - Ênfase6 4 7" xfId="1054"/>
    <cellStyle name="20% - Ênfase6 5" xfId="1055"/>
    <cellStyle name="20% - Ênfase6 5 2" xfId="1056"/>
    <cellStyle name="20% - Ênfase6 5 2 2" xfId="1057"/>
    <cellStyle name="20% - Ênfase6 5 2 3" xfId="1058"/>
    <cellStyle name="20% - Ênfase6 5 2 4" xfId="1059"/>
    <cellStyle name="20% - Ênfase6 5 3" xfId="1060"/>
    <cellStyle name="20% - Ênfase6 5 3 2" xfId="1061"/>
    <cellStyle name="20% - Ênfase6 5 3 3" xfId="1062"/>
    <cellStyle name="20% - Ênfase6 5 4" xfId="1063"/>
    <cellStyle name="20% - Ênfase6 5 5" xfId="1064"/>
    <cellStyle name="20% - Ênfase6 5 6" xfId="1065"/>
    <cellStyle name="20% - Ênfase6 6" xfId="1066"/>
    <cellStyle name="20% - Ênfase6 6 2" xfId="1067"/>
    <cellStyle name="20% - Ênfase6 6 2 2" xfId="1068"/>
    <cellStyle name="20% - Ênfase6 6 2 3" xfId="1069"/>
    <cellStyle name="20% - Ênfase6 6 2 4" xfId="1070"/>
    <cellStyle name="20% - Ênfase6 6 3" xfId="1071"/>
    <cellStyle name="20% - Ênfase6 6 3 2" xfId="1072"/>
    <cellStyle name="20% - Ênfase6 6 3 3" xfId="1073"/>
    <cellStyle name="20% - Ênfase6 6 4" xfId="1074"/>
    <cellStyle name="20% - Ênfase6 6 5" xfId="1075"/>
    <cellStyle name="20% - Ênfase6 6 6" xfId="1076"/>
    <cellStyle name="20% - Ênfase6 7" xfId="1077"/>
    <cellStyle name="20% - Ênfase6 7 2" xfId="1078"/>
    <cellStyle name="20% - Ênfase6 7 3" xfId="1079"/>
    <cellStyle name="20% - Ênfase6 7 4" xfId="1080"/>
    <cellStyle name="20% - Ênfase6 8" xfId="1081"/>
    <cellStyle name="20% - Ênfase6 8 2" xfId="1082"/>
    <cellStyle name="20% - Ênfase6 8 3" xfId="1083"/>
    <cellStyle name="20% - Ênfase6 8 4" xfId="1084"/>
    <cellStyle name="20% - Ênfase6 9" xfId="1085"/>
    <cellStyle name="40% - Ênfase1 10" xfId="1086"/>
    <cellStyle name="40% - Ênfase1 11" xfId="1087"/>
    <cellStyle name="40% - Ênfase1 12" xfId="1088"/>
    <cellStyle name="40% - Ênfase1 2" xfId="41"/>
    <cellStyle name="40% - Ênfase1 2 10" xfId="1089"/>
    <cellStyle name="40% - Ênfase1 2 2" xfId="1090"/>
    <cellStyle name="40% - Ênfase1 2 2 2" xfId="1091"/>
    <cellStyle name="40% - Ênfase1 2 2 2 2" xfId="1092"/>
    <cellStyle name="40% - Ênfase1 2 2 2 2 2" xfId="1093"/>
    <cellStyle name="40% - Ênfase1 2 2 2 2 3" xfId="1094"/>
    <cellStyle name="40% - Ênfase1 2 2 2 2 4" xfId="1095"/>
    <cellStyle name="40% - Ênfase1 2 2 2 3" xfId="1096"/>
    <cellStyle name="40% - Ênfase1 2 2 2 3 2" xfId="1097"/>
    <cellStyle name="40% - Ênfase1 2 2 2 3 3" xfId="1098"/>
    <cellStyle name="40% - Ênfase1 2 2 2 4" xfId="1099"/>
    <cellStyle name="40% - Ênfase1 2 2 2 5" xfId="1100"/>
    <cellStyle name="40% - Ênfase1 2 2 2 6" xfId="1101"/>
    <cellStyle name="40% - Ênfase1 2 2 3" xfId="1102"/>
    <cellStyle name="40% - Ênfase1 2 2 3 2" xfId="1103"/>
    <cellStyle name="40% - Ênfase1 2 2 3 3" xfId="1104"/>
    <cellStyle name="40% - Ênfase1 2 2 3 4" xfId="1105"/>
    <cellStyle name="40% - Ênfase1 2 2 4" xfId="1106"/>
    <cellStyle name="40% - Ênfase1 2 2 4 2" xfId="1107"/>
    <cellStyle name="40% - Ênfase1 2 2 4 3" xfId="1108"/>
    <cellStyle name="40% - Ênfase1 2 2 4 4" xfId="1109"/>
    <cellStyle name="40% - Ênfase1 2 2 5" xfId="1110"/>
    <cellStyle name="40% - Ênfase1 2 2 6" xfId="1111"/>
    <cellStyle name="40% - Ênfase1 2 2 7" xfId="1112"/>
    <cellStyle name="40% - Ênfase1 2 3" xfId="1113"/>
    <cellStyle name="40% - Ênfase1 2 3 2" xfId="1114"/>
    <cellStyle name="40% - Ênfase1 2 3 2 2" xfId="1115"/>
    <cellStyle name="40% - Ênfase1 2 3 2 2 2" xfId="1116"/>
    <cellStyle name="40% - Ênfase1 2 3 2 2 3" xfId="1117"/>
    <cellStyle name="40% - Ênfase1 2 3 2 2 4" xfId="1118"/>
    <cellStyle name="40% - Ênfase1 2 3 2 3" xfId="1119"/>
    <cellStyle name="40% - Ênfase1 2 3 2 3 2" xfId="1120"/>
    <cellStyle name="40% - Ênfase1 2 3 2 3 3" xfId="1121"/>
    <cellStyle name="40% - Ênfase1 2 3 2 4" xfId="1122"/>
    <cellStyle name="40% - Ênfase1 2 3 2 5" xfId="1123"/>
    <cellStyle name="40% - Ênfase1 2 3 2 6" xfId="1124"/>
    <cellStyle name="40% - Ênfase1 2 3 3" xfId="1125"/>
    <cellStyle name="40% - Ênfase1 2 3 3 2" xfId="1126"/>
    <cellStyle name="40% - Ênfase1 2 3 3 3" xfId="1127"/>
    <cellStyle name="40% - Ênfase1 2 3 3 4" xfId="1128"/>
    <cellStyle name="40% - Ênfase1 2 3 4" xfId="1129"/>
    <cellStyle name="40% - Ênfase1 2 3 4 2" xfId="1130"/>
    <cellStyle name="40% - Ênfase1 2 3 4 3" xfId="1131"/>
    <cellStyle name="40% - Ênfase1 2 3 4 4" xfId="1132"/>
    <cellStyle name="40% - Ênfase1 2 3 5" xfId="1133"/>
    <cellStyle name="40% - Ênfase1 2 3 6" xfId="1134"/>
    <cellStyle name="40% - Ênfase1 2 3 7" xfId="1135"/>
    <cellStyle name="40% - Ênfase1 2 4" xfId="1136"/>
    <cellStyle name="40% - Ênfase1 2 4 2" xfId="1137"/>
    <cellStyle name="40% - Ênfase1 2 4 2 2" xfId="1138"/>
    <cellStyle name="40% - Ênfase1 2 4 2 3" xfId="1139"/>
    <cellStyle name="40% - Ênfase1 2 4 2 4" xfId="1140"/>
    <cellStyle name="40% - Ênfase1 2 4 3" xfId="1141"/>
    <cellStyle name="40% - Ênfase1 2 4 3 2" xfId="1142"/>
    <cellStyle name="40% - Ênfase1 2 4 3 3" xfId="1143"/>
    <cellStyle name="40% - Ênfase1 2 4 4" xfId="1144"/>
    <cellStyle name="40% - Ênfase1 2 4 5" xfId="1145"/>
    <cellStyle name="40% - Ênfase1 2 4 6" xfId="1146"/>
    <cellStyle name="40% - Ênfase1 2 5" xfId="1147"/>
    <cellStyle name="40% - Ênfase1 2 5 2" xfId="1148"/>
    <cellStyle name="40% - Ênfase1 2 5 2 2" xfId="1149"/>
    <cellStyle name="40% - Ênfase1 2 5 2 3" xfId="1150"/>
    <cellStyle name="40% - Ênfase1 2 5 2 4" xfId="1151"/>
    <cellStyle name="40% - Ênfase1 2 5 3" xfId="1152"/>
    <cellStyle name="40% - Ênfase1 2 5 3 2" xfId="1153"/>
    <cellStyle name="40% - Ênfase1 2 5 3 3" xfId="1154"/>
    <cellStyle name="40% - Ênfase1 2 5 4" xfId="1155"/>
    <cellStyle name="40% - Ênfase1 2 5 5" xfId="1156"/>
    <cellStyle name="40% - Ênfase1 2 5 6" xfId="1157"/>
    <cellStyle name="40% - Ênfase1 2 6" xfId="1158"/>
    <cellStyle name="40% - Ênfase1 2 6 2" xfId="1159"/>
    <cellStyle name="40% - Ênfase1 2 6 3" xfId="1160"/>
    <cellStyle name="40% - Ênfase1 2 6 4" xfId="1161"/>
    <cellStyle name="40% - Ênfase1 2 7" xfId="1162"/>
    <cellStyle name="40% - Ênfase1 2 7 2" xfId="1163"/>
    <cellStyle name="40% - Ênfase1 2 7 3" xfId="1164"/>
    <cellStyle name="40% - Ênfase1 2 7 4" xfId="1165"/>
    <cellStyle name="40% - Ênfase1 2 8" xfId="1166"/>
    <cellStyle name="40% - Ênfase1 2 9" xfId="1167"/>
    <cellStyle name="40% - Ênfase1 3" xfId="1168"/>
    <cellStyle name="40% - Ênfase1 3 2" xfId="1169"/>
    <cellStyle name="40% - Ênfase1 3 2 2" xfId="1170"/>
    <cellStyle name="40% - Ênfase1 3 2 2 2" xfId="1171"/>
    <cellStyle name="40% - Ênfase1 3 2 2 3" xfId="1172"/>
    <cellStyle name="40% - Ênfase1 3 2 2 4" xfId="1173"/>
    <cellStyle name="40% - Ênfase1 3 2 3" xfId="1174"/>
    <cellStyle name="40% - Ênfase1 3 2 3 2" xfId="1175"/>
    <cellStyle name="40% - Ênfase1 3 2 3 3" xfId="1176"/>
    <cellStyle name="40% - Ênfase1 3 2 4" xfId="1177"/>
    <cellStyle name="40% - Ênfase1 3 2 5" xfId="1178"/>
    <cellStyle name="40% - Ênfase1 3 2 6" xfId="1179"/>
    <cellStyle name="40% - Ênfase1 3 3" xfId="1180"/>
    <cellStyle name="40% - Ênfase1 3 3 2" xfId="1181"/>
    <cellStyle name="40% - Ênfase1 3 3 3" xfId="1182"/>
    <cellStyle name="40% - Ênfase1 3 3 4" xfId="1183"/>
    <cellStyle name="40% - Ênfase1 3 4" xfId="1184"/>
    <cellStyle name="40% - Ênfase1 3 4 2" xfId="1185"/>
    <cellStyle name="40% - Ênfase1 3 4 3" xfId="1186"/>
    <cellStyle name="40% - Ênfase1 3 4 4" xfId="1187"/>
    <cellStyle name="40% - Ênfase1 3 5" xfId="1188"/>
    <cellStyle name="40% - Ênfase1 3 6" xfId="1189"/>
    <cellStyle name="40% - Ênfase1 3 7" xfId="1190"/>
    <cellStyle name="40% - Ênfase1 4" xfId="1191"/>
    <cellStyle name="40% - Ênfase1 4 2" xfId="1192"/>
    <cellStyle name="40% - Ênfase1 4 2 2" xfId="1193"/>
    <cellStyle name="40% - Ênfase1 4 2 2 2" xfId="1194"/>
    <cellStyle name="40% - Ênfase1 4 2 2 3" xfId="1195"/>
    <cellStyle name="40% - Ênfase1 4 2 2 4" xfId="1196"/>
    <cellStyle name="40% - Ênfase1 4 2 3" xfId="1197"/>
    <cellStyle name="40% - Ênfase1 4 2 3 2" xfId="1198"/>
    <cellStyle name="40% - Ênfase1 4 2 3 3" xfId="1199"/>
    <cellStyle name="40% - Ênfase1 4 2 4" xfId="1200"/>
    <cellStyle name="40% - Ênfase1 4 2 5" xfId="1201"/>
    <cellStyle name="40% - Ênfase1 4 2 6" xfId="1202"/>
    <cellStyle name="40% - Ênfase1 4 3" xfId="1203"/>
    <cellStyle name="40% - Ênfase1 4 3 2" xfId="1204"/>
    <cellStyle name="40% - Ênfase1 4 3 3" xfId="1205"/>
    <cellStyle name="40% - Ênfase1 4 3 4" xfId="1206"/>
    <cellStyle name="40% - Ênfase1 4 4" xfId="1207"/>
    <cellStyle name="40% - Ênfase1 4 4 2" xfId="1208"/>
    <cellStyle name="40% - Ênfase1 4 4 3" xfId="1209"/>
    <cellStyle name="40% - Ênfase1 4 4 4" xfId="1210"/>
    <cellStyle name="40% - Ênfase1 4 5" xfId="1211"/>
    <cellStyle name="40% - Ênfase1 4 6" xfId="1212"/>
    <cellStyle name="40% - Ênfase1 4 7" xfId="1213"/>
    <cellStyle name="40% - Ênfase1 5" xfId="1214"/>
    <cellStyle name="40% - Ênfase1 5 2" xfId="1215"/>
    <cellStyle name="40% - Ênfase1 5 2 2" xfId="1216"/>
    <cellStyle name="40% - Ênfase1 5 2 3" xfId="1217"/>
    <cellStyle name="40% - Ênfase1 5 2 4" xfId="1218"/>
    <cellStyle name="40% - Ênfase1 5 3" xfId="1219"/>
    <cellStyle name="40% - Ênfase1 5 3 2" xfId="1220"/>
    <cellStyle name="40% - Ênfase1 5 3 3" xfId="1221"/>
    <cellStyle name="40% - Ênfase1 5 4" xfId="1222"/>
    <cellStyle name="40% - Ênfase1 5 5" xfId="1223"/>
    <cellStyle name="40% - Ênfase1 5 6" xfId="1224"/>
    <cellStyle name="40% - Ênfase1 6" xfId="1225"/>
    <cellStyle name="40% - Ênfase1 6 2" xfId="1226"/>
    <cellStyle name="40% - Ênfase1 6 2 2" xfId="1227"/>
    <cellStyle name="40% - Ênfase1 6 2 3" xfId="1228"/>
    <cellStyle name="40% - Ênfase1 6 2 4" xfId="1229"/>
    <cellStyle name="40% - Ênfase1 6 3" xfId="1230"/>
    <cellStyle name="40% - Ênfase1 6 3 2" xfId="1231"/>
    <cellStyle name="40% - Ênfase1 6 3 3" xfId="1232"/>
    <cellStyle name="40% - Ênfase1 6 4" xfId="1233"/>
    <cellStyle name="40% - Ênfase1 6 5" xfId="1234"/>
    <cellStyle name="40% - Ênfase1 6 6" xfId="1235"/>
    <cellStyle name="40% - Ênfase1 7" xfId="1236"/>
    <cellStyle name="40% - Ênfase1 7 2" xfId="1237"/>
    <cellStyle name="40% - Ênfase1 7 3" xfId="1238"/>
    <cellStyle name="40% - Ênfase1 7 4" xfId="1239"/>
    <cellStyle name="40% - Ênfase1 8" xfId="1240"/>
    <cellStyle name="40% - Ênfase1 8 2" xfId="1241"/>
    <cellStyle name="40% - Ênfase1 8 3" xfId="1242"/>
    <cellStyle name="40% - Ênfase1 8 4" xfId="1243"/>
    <cellStyle name="40% - Ênfase1 9" xfId="1244"/>
    <cellStyle name="40% - Ênfase2 10" xfId="1245"/>
    <cellStyle name="40% - Ênfase2 11" xfId="1246"/>
    <cellStyle name="40% - Ênfase2 12" xfId="1247"/>
    <cellStyle name="40% - Ênfase2 2" xfId="42"/>
    <cellStyle name="40% - Ênfase2 2 10" xfId="1248"/>
    <cellStyle name="40% - Ênfase2 2 2" xfId="1249"/>
    <cellStyle name="40% - Ênfase2 2 2 2" xfId="1250"/>
    <cellStyle name="40% - Ênfase2 2 2 2 2" xfId="1251"/>
    <cellStyle name="40% - Ênfase2 2 2 2 2 2" xfId="1252"/>
    <cellStyle name="40% - Ênfase2 2 2 2 2 3" xfId="1253"/>
    <cellStyle name="40% - Ênfase2 2 2 2 2 4" xfId="1254"/>
    <cellStyle name="40% - Ênfase2 2 2 2 3" xfId="1255"/>
    <cellStyle name="40% - Ênfase2 2 2 2 3 2" xfId="1256"/>
    <cellStyle name="40% - Ênfase2 2 2 2 3 3" xfId="1257"/>
    <cellStyle name="40% - Ênfase2 2 2 2 4" xfId="1258"/>
    <cellStyle name="40% - Ênfase2 2 2 2 5" xfId="1259"/>
    <cellStyle name="40% - Ênfase2 2 2 2 6" xfId="1260"/>
    <cellStyle name="40% - Ênfase2 2 2 3" xfId="1261"/>
    <cellStyle name="40% - Ênfase2 2 2 3 2" xfId="1262"/>
    <cellStyle name="40% - Ênfase2 2 2 3 3" xfId="1263"/>
    <cellStyle name="40% - Ênfase2 2 2 3 4" xfId="1264"/>
    <cellStyle name="40% - Ênfase2 2 2 4" xfId="1265"/>
    <cellStyle name="40% - Ênfase2 2 2 4 2" xfId="1266"/>
    <cellStyle name="40% - Ênfase2 2 2 4 3" xfId="1267"/>
    <cellStyle name="40% - Ênfase2 2 2 4 4" xfId="1268"/>
    <cellStyle name="40% - Ênfase2 2 2 5" xfId="1269"/>
    <cellStyle name="40% - Ênfase2 2 2 6" xfId="1270"/>
    <cellStyle name="40% - Ênfase2 2 2 7" xfId="1271"/>
    <cellStyle name="40% - Ênfase2 2 3" xfId="1272"/>
    <cellStyle name="40% - Ênfase2 2 3 2" xfId="1273"/>
    <cellStyle name="40% - Ênfase2 2 3 2 2" xfId="1274"/>
    <cellStyle name="40% - Ênfase2 2 3 2 2 2" xfId="1275"/>
    <cellStyle name="40% - Ênfase2 2 3 2 2 3" xfId="1276"/>
    <cellStyle name="40% - Ênfase2 2 3 2 2 4" xfId="1277"/>
    <cellStyle name="40% - Ênfase2 2 3 2 3" xfId="1278"/>
    <cellStyle name="40% - Ênfase2 2 3 2 3 2" xfId="1279"/>
    <cellStyle name="40% - Ênfase2 2 3 2 3 3" xfId="1280"/>
    <cellStyle name="40% - Ênfase2 2 3 2 4" xfId="1281"/>
    <cellStyle name="40% - Ênfase2 2 3 2 5" xfId="1282"/>
    <cellStyle name="40% - Ênfase2 2 3 2 6" xfId="1283"/>
    <cellStyle name="40% - Ênfase2 2 3 3" xfId="1284"/>
    <cellStyle name="40% - Ênfase2 2 3 3 2" xfId="1285"/>
    <cellStyle name="40% - Ênfase2 2 3 3 3" xfId="1286"/>
    <cellStyle name="40% - Ênfase2 2 3 3 4" xfId="1287"/>
    <cellStyle name="40% - Ênfase2 2 3 4" xfId="1288"/>
    <cellStyle name="40% - Ênfase2 2 3 4 2" xfId="1289"/>
    <cellStyle name="40% - Ênfase2 2 3 4 3" xfId="1290"/>
    <cellStyle name="40% - Ênfase2 2 3 4 4" xfId="1291"/>
    <cellStyle name="40% - Ênfase2 2 3 5" xfId="1292"/>
    <cellStyle name="40% - Ênfase2 2 3 6" xfId="1293"/>
    <cellStyle name="40% - Ênfase2 2 3 7" xfId="1294"/>
    <cellStyle name="40% - Ênfase2 2 4" xfId="1295"/>
    <cellStyle name="40% - Ênfase2 2 4 2" xfId="1296"/>
    <cellStyle name="40% - Ênfase2 2 4 2 2" xfId="1297"/>
    <cellStyle name="40% - Ênfase2 2 4 2 3" xfId="1298"/>
    <cellStyle name="40% - Ênfase2 2 4 2 4" xfId="1299"/>
    <cellStyle name="40% - Ênfase2 2 4 3" xfId="1300"/>
    <cellStyle name="40% - Ênfase2 2 4 3 2" xfId="1301"/>
    <cellStyle name="40% - Ênfase2 2 4 3 3" xfId="1302"/>
    <cellStyle name="40% - Ênfase2 2 4 4" xfId="1303"/>
    <cellStyle name="40% - Ênfase2 2 4 5" xfId="1304"/>
    <cellStyle name="40% - Ênfase2 2 4 6" xfId="1305"/>
    <cellStyle name="40% - Ênfase2 2 5" xfId="1306"/>
    <cellStyle name="40% - Ênfase2 2 5 2" xfId="1307"/>
    <cellStyle name="40% - Ênfase2 2 5 2 2" xfId="1308"/>
    <cellStyle name="40% - Ênfase2 2 5 2 3" xfId="1309"/>
    <cellStyle name="40% - Ênfase2 2 5 2 4" xfId="1310"/>
    <cellStyle name="40% - Ênfase2 2 5 3" xfId="1311"/>
    <cellStyle name="40% - Ênfase2 2 5 3 2" xfId="1312"/>
    <cellStyle name="40% - Ênfase2 2 5 3 3" xfId="1313"/>
    <cellStyle name="40% - Ênfase2 2 5 4" xfId="1314"/>
    <cellStyle name="40% - Ênfase2 2 5 5" xfId="1315"/>
    <cellStyle name="40% - Ênfase2 2 5 6" xfId="1316"/>
    <cellStyle name="40% - Ênfase2 2 6" xfId="1317"/>
    <cellStyle name="40% - Ênfase2 2 6 2" xfId="1318"/>
    <cellStyle name="40% - Ênfase2 2 6 3" xfId="1319"/>
    <cellStyle name="40% - Ênfase2 2 6 4" xfId="1320"/>
    <cellStyle name="40% - Ênfase2 2 7" xfId="1321"/>
    <cellStyle name="40% - Ênfase2 2 7 2" xfId="1322"/>
    <cellStyle name="40% - Ênfase2 2 7 3" xfId="1323"/>
    <cellStyle name="40% - Ênfase2 2 7 4" xfId="1324"/>
    <cellStyle name="40% - Ênfase2 2 8" xfId="1325"/>
    <cellStyle name="40% - Ênfase2 2 9" xfId="1326"/>
    <cellStyle name="40% - Ênfase2 3" xfId="1327"/>
    <cellStyle name="40% - Ênfase2 3 2" xfId="1328"/>
    <cellStyle name="40% - Ênfase2 3 2 2" xfId="1329"/>
    <cellStyle name="40% - Ênfase2 3 2 2 2" xfId="1330"/>
    <cellStyle name="40% - Ênfase2 3 2 2 3" xfId="1331"/>
    <cellStyle name="40% - Ênfase2 3 2 2 4" xfId="1332"/>
    <cellStyle name="40% - Ênfase2 3 2 3" xfId="1333"/>
    <cellStyle name="40% - Ênfase2 3 2 3 2" xfId="1334"/>
    <cellStyle name="40% - Ênfase2 3 2 3 3" xfId="1335"/>
    <cellStyle name="40% - Ênfase2 3 2 4" xfId="1336"/>
    <cellStyle name="40% - Ênfase2 3 2 5" xfId="1337"/>
    <cellStyle name="40% - Ênfase2 3 2 6" xfId="1338"/>
    <cellStyle name="40% - Ênfase2 3 3" xfId="1339"/>
    <cellStyle name="40% - Ênfase2 3 3 2" xfId="1340"/>
    <cellStyle name="40% - Ênfase2 3 3 3" xfId="1341"/>
    <cellStyle name="40% - Ênfase2 3 3 4" xfId="1342"/>
    <cellStyle name="40% - Ênfase2 3 4" xfId="1343"/>
    <cellStyle name="40% - Ênfase2 3 4 2" xfId="1344"/>
    <cellStyle name="40% - Ênfase2 3 4 3" xfId="1345"/>
    <cellStyle name="40% - Ênfase2 3 4 4" xfId="1346"/>
    <cellStyle name="40% - Ênfase2 3 5" xfId="1347"/>
    <cellStyle name="40% - Ênfase2 3 6" xfId="1348"/>
    <cellStyle name="40% - Ênfase2 3 7" xfId="1349"/>
    <cellStyle name="40% - Ênfase2 4" xfId="1350"/>
    <cellStyle name="40% - Ênfase2 4 2" xfId="1351"/>
    <cellStyle name="40% - Ênfase2 4 2 2" xfId="1352"/>
    <cellStyle name="40% - Ênfase2 4 2 2 2" xfId="1353"/>
    <cellStyle name="40% - Ênfase2 4 2 2 3" xfId="1354"/>
    <cellStyle name="40% - Ênfase2 4 2 2 4" xfId="1355"/>
    <cellStyle name="40% - Ênfase2 4 2 3" xfId="1356"/>
    <cellStyle name="40% - Ênfase2 4 2 3 2" xfId="1357"/>
    <cellStyle name="40% - Ênfase2 4 2 3 3" xfId="1358"/>
    <cellStyle name="40% - Ênfase2 4 2 4" xfId="1359"/>
    <cellStyle name="40% - Ênfase2 4 2 5" xfId="1360"/>
    <cellStyle name="40% - Ênfase2 4 2 6" xfId="1361"/>
    <cellStyle name="40% - Ênfase2 4 3" xfId="1362"/>
    <cellStyle name="40% - Ênfase2 4 3 2" xfId="1363"/>
    <cellStyle name="40% - Ênfase2 4 3 3" xfId="1364"/>
    <cellStyle name="40% - Ênfase2 4 3 4" xfId="1365"/>
    <cellStyle name="40% - Ênfase2 4 4" xfId="1366"/>
    <cellStyle name="40% - Ênfase2 4 4 2" xfId="1367"/>
    <cellStyle name="40% - Ênfase2 4 4 3" xfId="1368"/>
    <cellStyle name="40% - Ênfase2 4 4 4" xfId="1369"/>
    <cellStyle name="40% - Ênfase2 4 5" xfId="1370"/>
    <cellStyle name="40% - Ênfase2 4 6" xfId="1371"/>
    <cellStyle name="40% - Ênfase2 4 7" xfId="1372"/>
    <cellStyle name="40% - Ênfase2 5" xfId="1373"/>
    <cellStyle name="40% - Ênfase2 5 2" xfId="1374"/>
    <cellStyle name="40% - Ênfase2 5 2 2" xfId="1375"/>
    <cellStyle name="40% - Ênfase2 5 2 3" xfId="1376"/>
    <cellStyle name="40% - Ênfase2 5 2 4" xfId="1377"/>
    <cellStyle name="40% - Ênfase2 5 3" xfId="1378"/>
    <cellStyle name="40% - Ênfase2 5 3 2" xfId="1379"/>
    <cellStyle name="40% - Ênfase2 5 3 3" xfId="1380"/>
    <cellStyle name="40% - Ênfase2 5 4" xfId="1381"/>
    <cellStyle name="40% - Ênfase2 5 5" xfId="1382"/>
    <cellStyle name="40% - Ênfase2 5 6" xfId="1383"/>
    <cellStyle name="40% - Ênfase2 6" xfId="1384"/>
    <cellStyle name="40% - Ênfase2 6 2" xfId="1385"/>
    <cellStyle name="40% - Ênfase2 6 2 2" xfId="1386"/>
    <cellStyle name="40% - Ênfase2 6 2 3" xfId="1387"/>
    <cellStyle name="40% - Ênfase2 6 2 4" xfId="1388"/>
    <cellStyle name="40% - Ênfase2 6 3" xfId="1389"/>
    <cellStyle name="40% - Ênfase2 6 3 2" xfId="1390"/>
    <cellStyle name="40% - Ênfase2 6 3 3" xfId="1391"/>
    <cellStyle name="40% - Ênfase2 6 4" xfId="1392"/>
    <cellStyle name="40% - Ênfase2 6 5" xfId="1393"/>
    <cellStyle name="40% - Ênfase2 6 6" xfId="1394"/>
    <cellStyle name="40% - Ênfase2 7" xfId="1395"/>
    <cellStyle name="40% - Ênfase2 7 2" xfId="1396"/>
    <cellStyle name="40% - Ênfase2 7 3" xfId="1397"/>
    <cellStyle name="40% - Ênfase2 7 4" xfId="1398"/>
    <cellStyle name="40% - Ênfase2 8" xfId="1399"/>
    <cellStyle name="40% - Ênfase2 8 2" xfId="1400"/>
    <cellStyle name="40% - Ênfase2 8 3" xfId="1401"/>
    <cellStyle name="40% - Ênfase2 8 4" xfId="1402"/>
    <cellStyle name="40% - Ênfase2 9" xfId="1403"/>
    <cellStyle name="40% - Ênfase3 10" xfId="1404"/>
    <cellStyle name="40% - Ênfase3 11" xfId="1405"/>
    <cellStyle name="40% - Ênfase3 12" xfId="1406"/>
    <cellStyle name="40% - Ênfase3 2" xfId="43"/>
    <cellStyle name="40% - Ênfase3 2 10" xfId="1407"/>
    <cellStyle name="40% - Ênfase3 2 2" xfId="1408"/>
    <cellStyle name="40% - Ênfase3 2 2 2" xfId="1409"/>
    <cellStyle name="40% - Ênfase3 2 2 2 2" xfId="1410"/>
    <cellStyle name="40% - Ênfase3 2 2 2 2 2" xfId="1411"/>
    <cellStyle name="40% - Ênfase3 2 2 2 2 3" xfId="1412"/>
    <cellStyle name="40% - Ênfase3 2 2 2 2 4" xfId="1413"/>
    <cellStyle name="40% - Ênfase3 2 2 2 3" xfId="1414"/>
    <cellStyle name="40% - Ênfase3 2 2 2 3 2" xfId="1415"/>
    <cellStyle name="40% - Ênfase3 2 2 2 3 3" xfId="1416"/>
    <cellStyle name="40% - Ênfase3 2 2 2 4" xfId="1417"/>
    <cellStyle name="40% - Ênfase3 2 2 2 5" xfId="1418"/>
    <cellStyle name="40% - Ênfase3 2 2 2 6" xfId="1419"/>
    <cellStyle name="40% - Ênfase3 2 2 3" xfId="1420"/>
    <cellStyle name="40% - Ênfase3 2 2 3 2" xfId="1421"/>
    <cellStyle name="40% - Ênfase3 2 2 3 3" xfId="1422"/>
    <cellStyle name="40% - Ênfase3 2 2 3 4" xfId="1423"/>
    <cellStyle name="40% - Ênfase3 2 2 4" xfId="1424"/>
    <cellStyle name="40% - Ênfase3 2 2 4 2" xfId="1425"/>
    <cellStyle name="40% - Ênfase3 2 2 4 3" xfId="1426"/>
    <cellStyle name="40% - Ênfase3 2 2 4 4" xfId="1427"/>
    <cellStyle name="40% - Ênfase3 2 2 5" xfId="1428"/>
    <cellStyle name="40% - Ênfase3 2 2 6" xfId="1429"/>
    <cellStyle name="40% - Ênfase3 2 2 7" xfId="1430"/>
    <cellStyle name="40% - Ênfase3 2 3" xfId="1431"/>
    <cellStyle name="40% - Ênfase3 2 3 2" xfId="1432"/>
    <cellStyle name="40% - Ênfase3 2 3 2 2" xfId="1433"/>
    <cellStyle name="40% - Ênfase3 2 3 2 2 2" xfId="1434"/>
    <cellStyle name="40% - Ênfase3 2 3 2 2 3" xfId="1435"/>
    <cellStyle name="40% - Ênfase3 2 3 2 2 4" xfId="1436"/>
    <cellStyle name="40% - Ênfase3 2 3 2 3" xfId="1437"/>
    <cellStyle name="40% - Ênfase3 2 3 2 3 2" xfId="1438"/>
    <cellStyle name="40% - Ênfase3 2 3 2 3 3" xfId="1439"/>
    <cellStyle name="40% - Ênfase3 2 3 2 4" xfId="1440"/>
    <cellStyle name="40% - Ênfase3 2 3 2 5" xfId="1441"/>
    <cellStyle name="40% - Ênfase3 2 3 2 6" xfId="1442"/>
    <cellStyle name="40% - Ênfase3 2 3 3" xfId="1443"/>
    <cellStyle name="40% - Ênfase3 2 3 3 2" xfId="1444"/>
    <cellStyle name="40% - Ênfase3 2 3 3 3" xfId="1445"/>
    <cellStyle name="40% - Ênfase3 2 3 3 4" xfId="1446"/>
    <cellStyle name="40% - Ênfase3 2 3 4" xfId="1447"/>
    <cellStyle name="40% - Ênfase3 2 3 4 2" xfId="1448"/>
    <cellStyle name="40% - Ênfase3 2 3 4 3" xfId="1449"/>
    <cellStyle name="40% - Ênfase3 2 3 4 4" xfId="1450"/>
    <cellStyle name="40% - Ênfase3 2 3 5" xfId="1451"/>
    <cellStyle name="40% - Ênfase3 2 3 6" xfId="1452"/>
    <cellStyle name="40% - Ênfase3 2 3 7" xfId="1453"/>
    <cellStyle name="40% - Ênfase3 2 4" xfId="1454"/>
    <cellStyle name="40% - Ênfase3 2 4 2" xfId="1455"/>
    <cellStyle name="40% - Ênfase3 2 4 2 2" xfId="1456"/>
    <cellStyle name="40% - Ênfase3 2 4 2 3" xfId="1457"/>
    <cellStyle name="40% - Ênfase3 2 4 2 4" xfId="1458"/>
    <cellStyle name="40% - Ênfase3 2 4 3" xfId="1459"/>
    <cellStyle name="40% - Ênfase3 2 4 3 2" xfId="1460"/>
    <cellStyle name="40% - Ênfase3 2 4 3 3" xfId="1461"/>
    <cellStyle name="40% - Ênfase3 2 4 4" xfId="1462"/>
    <cellStyle name="40% - Ênfase3 2 4 5" xfId="1463"/>
    <cellStyle name="40% - Ênfase3 2 4 6" xfId="1464"/>
    <cellStyle name="40% - Ênfase3 2 5" xfId="1465"/>
    <cellStyle name="40% - Ênfase3 2 5 2" xfId="1466"/>
    <cellStyle name="40% - Ênfase3 2 5 2 2" xfId="1467"/>
    <cellStyle name="40% - Ênfase3 2 5 2 3" xfId="1468"/>
    <cellStyle name="40% - Ênfase3 2 5 2 4" xfId="1469"/>
    <cellStyle name="40% - Ênfase3 2 5 3" xfId="1470"/>
    <cellStyle name="40% - Ênfase3 2 5 3 2" xfId="1471"/>
    <cellStyle name="40% - Ênfase3 2 5 3 3" xfId="1472"/>
    <cellStyle name="40% - Ênfase3 2 5 4" xfId="1473"/>
    <cellStyle name="40% - Ênfase3 2 5 5" xfId="1474"/>
    <cellStyle name="40% - Ênfase3 2 5 6" xfId="1475"/>
    <cellStyle name="40% - Ênfase3 2 6" xfId="1476"/>
    <cellStyle name="40% - Ênfase3 2 6 2" xfId="1477"/>
    <cellStyle name="40% - Ênfase3 2 6 3" xfId="1478"/>
    <cellStyle name="40% - Ênfase3 2 6 4" xfId="1479"/>
    <cellStyle name="40% - Ênfase3 2 7" xfId="1480"/>
    <cellStyle name="40% - Ênfase3 2 7 2" xfId="1481"/>
    <cellStyle name="40% - Ênfase3 2 7 3" xfId="1482"/>
    <cellStyle name="40% - Ênfase3 2 7 4" xfId="1483"/>
    <cellStyle name="40% - Ênfase3 2 8" xfId="1484"/>
    <cellStyle name="40% - Ênfase3 2 9" xfId="1485"/>
    <cellStyle name="40% - Ênfase3 3" xfId="1486"/>
    <cellStyle name="40% - Ênfase3 3 2" xfId="1487"/>
    <cellStyle name="40% - Ênfase3 3 2 2" xfId="1488"/>
    <cellStyle name="40% - Ênfase3 3 2 2 2" xfId="1489"/>
    <cellStyle name="40% - Ênfase3 3 2 2 3" xfId="1490"/>
    <cellStyle name="40% - Ênfase3 3 2 2 4" xfId="1491"/>
    <cellStyle name="40% - Ênfase3 3 2 3" xfId="1492"/>
    <cellStyle name="40% - Ênfase3 3 2 3 2" xfId="1493"/>
    <cellStyle name="40% - Ênfase3 3 2 3 3" xfId="1494"/>
    <cellStyle name="40% - Ênfase3 3 2 4" xfId="1495"/>
    <cellStyle name="40% - Ênfase3 3 2 5" xfId="1496"/>
    <cellStyle name="40% - Ênfase3 3 2 6" xfId="1497"/>
    <cellStyle name="40% - Ênfase3 3 3" xfId="1498"/>
    <cellStyle name="40% - Ênfase3 3 3 2" xfId="1499"/>
    <cellStyle name="40% - Ênfase3 3 3 3" xfId="1500"/>
    <cellStyle name="40% - Ênfase3 3 3 4" xfId="1501"/>
    <cellStyle name="40% - Ênfase3 3 4" xfId="1502"/>
    <cellStyle name="40% - Ênfase3 3 4 2" xfId="1503"/>
    <cellStyle name="40% - Ênfase3 3 4 3" xfId="1504"/>
    <cellStyle name="40% - Ênfase3 3 4 4" xfId="1505"/>
    <cellStyle name="40% - Ênfase3 3 5" xfId="1506"/>
    <cellStyle name="40% - Ênfase3 3 6" xfId="1507"/>
    <cellStyle name="40% - Ênfase3 3 7" xfId="1508"/>
    <cellStyle name="40% - Ênfase3 4" xfId="1509"/>
    <cellStyle name="40% - Ênfase3 4 2" xfId="1510"/>
    <cellStyle name="40% - Ênfase3 4 2 2" xfId="1511"/>
    <cellStyle name="40% - Ênfase3 4 2 2 2" xfId="1512"/>
    <cellStyle name="40% - Ênfase3 4 2 2 3" xfId="1513"/>
    <cellStyle name="40% - Ênfase3 4 2 2 4" xfId="1514"/>
    <cellStyle name="40% - Ênfase3 4 2 3" xfId="1515"/>
    <cellStyle name="40% - Ênfase3 4 2 3 2" xfId="1516"/>
    <cellStyle name="40% - Ênfase3 4 2 3 3" xfId="1517"/>
    <cellStyle name="40% - Ênfase3 4 2 4" xfId="1518"/>
    <cellStyle name="40% - Ênfase3 4 2 5" xfId="1519"/>
    <cellStyle name="40% - Ênfase3 4 2 6" xfId="1520"/>
    <cellStyle name="40% - Ênfase3 4 3" xfId="1521"/>
    <cellStyle name="40% - Ênfase3 4 3 2" xfId="1522"/>
    <cellStyle name="40% - Ênfase3 4 3 3" xfId="1523"/>
    <cellStyle name="40% - Ênfase3 4 3 4" xfId="1524"/>
    <cellStyle name="40% - Ênfase3 4 4" xfId="1525"/>
    <cellStyle name="40% - Ênfase3 4 4 2" xfId="1526"/>
    <cellStyle name="40% - Ênfase3 4 4 3" xfId="1527"/>
    <cellStyle name="40% - Ênfase3 4 4 4" xfId="1528"/>
    <cellStyle name="40% - Ênfase3 4 5" xfId="1529"/>
    <cellStyle name="40% - Ênfase3 4 6" xfId="1530"/>
    <cellStyle name="40% - Ênfase3 4 7" xfId="1531"/>
    <cellStyle name="40% - Ênfase3 5" xfId="1532"/>
    <cellStyle name="40% - Ênfase3 5 2" xfId="1533"/>
    <cellStyle name="40% - Ênfase3 5 2 2" xfId="1534"/>
    <cellStyle name="40% - Ênfase3 5 2 3" xfId="1535"/>
    <cellStyle name="40% - Ênfase3 5 2 4" xfId="1536"/>
    <cellStyle name="40% - Ênfase3 5 3" xfId="1537"/>
    <cellStyle name="40% - Ênfase3 5 3 2" xfId="1538"/>
    <cellStyle name="40% - Ênfase3 5 3 3" xfId="1539"/>
    <cellStyle name="40% - Ênfase3 5 4" xfId="1540"/>
    <cellStyle name="40% - Ênfase3 5 5" xfId="1541"/>
    <cellStyle name="40% - Ênfase3 5 6" xfId="1542"/>
    <cellStyle name="40% - Ênfase3 6" xfId="1543"/>
    <cellStyle name="40% - Ênfase3 6 2" xfId="1544"/>
    <cellStyle name="40% - Ênfase3 6 2 2" xfId="1545"/>
    <cellStyle name="40% - Ênfase3 6 2 3" xfId="1546"/>
    <cellStyle name="40% - Ênfase3 6 2 4" xfId="1547"/>
    <cellStyle name="40% - Ênfase3 6 3" xfId="1548"/>
    <cellStyle name="40% - Ênfase3 6 3 2" xfId="1549"/>
    <cellStyle name="40% - Ênfase3 6 3 3" xfId="1550"/>
    <cellStyle name="40% - Ênfase3 6 4" xfId="1551"/>
    <cellStyle name="40% - Ênfase3 6 5" xfId="1552"/>
    <cellStyle name="40% - Ênfase3 6 6" xfId="1553"/>
    <cellStyle name="40% - Ênfase3 7" xfId="1554"/>
    <cellStyle name="40% - Ênfase3 7 2" xfId="1555"/>
    <cellStyle name="40% - Ênfase3 7 3" xfId="1556"/>
    <cellStyle name="40% - Ênfase3 7 4" xfId="1557"/>
    <cellStyle name="40% - Ênfase3 8" xfId="1558"/>
    <cellStyle name="40% - Ênfase3 8 2" xfId="1559"/>
    <cellStyle name="40% - Ênfase3 8 3" xfId="1560"/>
    <cellStyle name="40% - Ênfase3 8 4" xfId="1561"/>
    <cellStyle name="40% - Ênfase3 9" xfId="1562"/>
    <cellStyle name="40% - Ênfase4 10" xfId="1563"/>
    <cellStyle name="40% - Ênfase4 11" xfId="1564"/>
    <cellStyle name="40% - Ênfase4 12" xfId="1565"/>
    <cellStyle name="40% - Ênfase4 2" xfId="44"/>
    <cellStyle name="40% - Ênfase4 2 10" xfId="1566"/>
    <cellStyle name="40% - Ênfase4 2 2" xfId="1567"/>
    <cellStyle name="40% - Ênfase4 2 2 2" xfId="1568"/>
    <cellStyle name="40% - Ênfase4 2 2 2 2" xfId="1569"/>
    <cellStyle name="40% - Ênfase4 2 2 2 2 2" xfId="1570"/>
    <cellStyle name="40% - Ênfase4 2 2 2 2 3" xfId="1571"/>
    <cellStyle name="40% - Ênfase4 2 2 2 2 4" xfId="1572"/>
    <cellStyle name="40% - Ênfase4 2 2 2 3" xfId="1573"/>
    <cellStyle name="40% - Ênfase4 2 2 2 3 2" xfId="1574"/>
    <cellStyle name="40% - Ênfase4 2 2 2 3 3" xfId="1575"/>
    <cellStyle name="40% - Ênfase4 2 2 2 4" xfId="1576"/>
    <cellStyle name="40% - Ênfase4 2 2 2 5" xfId="1577"/>
    <cellStyle name="40% - Ênfase4 2 2 2 6" xfId="1578"/>
    <cellStyle name="40% - Ênfase4 2 2 3" xfId="1579"/>
    <cellStyle name="40% - Ênfase4 2 2 3 2" xfId="1580"/>
    <cellStyle name="40% - Ênfase4 2 2 3 3" xfId="1581"/>
    <cellStyle name="40% - Ênfase4 2 2 3 4" xfId="1582"/>
    <cellStyle name="40% - Ênfase4 2 2 4" xfId="1583"/>
    <cellStyle name="40% - Ênfase4 2 2 4 2" xfId="1584"/>
    <cellStyle name="40% - Ênfase4 2 2 4 3" xfId="1585"/>
    <cellStyle name="40% - Ênfase4 2 2 4 4" xfId="1586"/>
    <cellStyle name="40% - Ênfase4 2 2 5" xfId="1587"/>
    <cellStyle name="40% - Ênfase4 2 2 6" xfId="1588"/>
    <cellStyle name="40% - Ênfase4 2 2 7" xfId="1589"/>
    <cellStyle name="40% - Ênfase4 2 3" xfId="1590"/>
    <cellStyle name="40% - Ênfase4 2 3 2" xfId="1591"/>
    <cellStyle name="40% - Ênfase4 2 3 2 2" xfId="1592"/>
    <cellStyle name="40% - Ênfase4 2 3 2 2 2" xfId="1593"/>
    <cellStyle name="40% - Ênfase4 2 3 2 2 3" xfId="1594"/>
    <cellStyle name="40% - Ênfase4 2 3 2 2 4" xfId="1595"/>
    <cellStyle name="40% - Ênfase4 2 3 2 3" xfId="1596"/>
    <cellStyle name="40% - Ênfase4 2 3 2 3 2" xfId="1597"/>
    <cellStyle name="40% - Ênfase4 2 3 2 3 3" xfId="1598"/>
    <cellStyle name="40% - Ênfase4 2 3 2 4" xfId="1599"/>
    <cellStyle name="40% - Ênfase4 2 3 2 5" xfId="1600"/>
    <cellStyle name="40% - Ênfase4 2 3 2 6" xfId="1601"/>
    <cellStyle name="40% - Ênfase4 2 3 3" xfId="1602"/>
    <cellStyle name="40% - Ênfase4 2 3 3 2" xfId="1603"/>
    <cellStyle name="40% - Ênfase4 2 3 3 3" xfId="1604"/>
    <cellStyle name="40% - Ênfase4 2 3 3 4" xfId="1605"/>
    <cellStyle name="40% - Ênfase4 2 3 4" xfId="1606"/>
    <cellStyle name="40% - Ênfase4 2 3 4 2" xfId="1607"/>
    <cellStyle name="40% - Ênfase4 2 3 4 3" xfId="1608"/>
    <cellStyle name="40% - Ênfase4 2 3 4 4" xfId="1609"/>
    <cellStyle name="40% - Ênfase4 2 3 5" xfId="1610"/>
    <cellStyle name="40% - Ênfase4 2 3 6" xfId="1611"/>
    <cellStyle name="40% - Ênfase4 2 3 7" xfId="1612"/>
    <cellStyle name="40% - Ênfase4 2 4" xfId="1613"/>
    <cellStyle name="40% - Ênfase4 2 4 2" xfId="1614"/>
    <cellStyle name="40% - Ênfase4 2 4 2 2" xfId="1615"/>
    <cellStyle name="40% - Ênfase4 2 4 2 3" xfId="1616"/>
    <cellStyle name="40% - Ênfase4 2 4 2 4" xfId="1617"/>
    <cellStyle name="40% - Ênfase4 2 4 3" xfId="1618"/>
    <cellStyle name="40% - Ênfase4 2 4 3 2" xfId="1619"/>
    <cellStyle name="40% - Ênfase4 2 4 3 3" xfId="1620"/>
    <cellStyle name="40% - Ênfase4 2 4 4" xfId="1621"/>
    <cellStyle name="40% - Ênfase4 2 4 5" xfId="1622"/>
    <cellStyle name="40% - Ênfase4 2 4 6" xfId="1623"/>
    <cellStyle name="40% - Ênfase4 2 5" xfId="1624"/>
    <cellStyle name="40% - Ênfase4 2 5 2" xfId="1625"/>
    <cellStyle name="40% - Ênfase4 2 5 2 2" xfId="1626"/>
    <cellStyle name="40% - Ênfase4 2 5 2 3" xfId="1627"/>
    <cellStyle name="40% - Ênfase4 2 5 2 4" xfId="1628"/>
    <cellStyle name="40% - Ênfase4 2 5 3" xfId="1629"/>
    <cellStyle name="40% - Ênfase4 2 5 3 2" xfId="1630"/>
    <cellStyle name="40% - Ênfase4 2 5 3 3" xfId="1631"/>
    <cellStyle name="40% - Ênfase4 2 5 4" xfId="1632"/>
    <cellStyle name="40% - Ênfase4 2 5 5" xfId="1633"/>
    <cellStyle name="40% - Ênfase4 2 5 6" xfId="1634"/>
    <cellStyle name="40% - Ênfase4 2 6" xfId="1635"/>
    <cellStyle name="40% - Ênfase4 2 6 2" xfId="1636"/>
    <cellStyle name="40% - Ênfase4 2 6 3" xfId="1637"/>
    <cellStyle name="40% - Ênfase4 2 6 4" xfId="1638"/>
    <cellStyle name="40% - Ênfase4 2 7" xfId="1639"/>
    <cellStyle name="40% - Ênfase4 2 7 2" xfId="1640"/>
    <cellStyle name="40% - Ênfase4 2 7 3" xfId="1641"/>
    <cellStyle name="40% - Ênfase4 2 7 4" xfId="1642"/>
    <cellStyle name="40% - Ênfase4 2 8" xfId="1643"/>
    <cellStyle name="40% - Ênfase4 2 9" xfId="1644"/>
    <cellStyle name="40% - Ênfase4 3" xfId="1645"/>
    <cellStyle name="40% - Ênfase4 3 2" xfId="1646"/>
    <cellStyle name="40% - Ênfase4 3 2 2" xfId="1647"/>
    <cellStyle name="40% - Ênfase4 3 2 2 2" xfId="1648"/>
    <cellStyle name="40% - Ênfase4 3 2 2 3" xfId="1649"/>
    <cellStyle name="40% - Ênfase4 3 2 2 4" xfId="1650"/>
    <cellStyle name="40% - Ênfase4 3 2 3" xfId="1651"/>
    <cellStyle name="40% - Ênfase4 3 2 3 2" xfId="1652"/>
    <cellStyle name="40% - Ênfase4 3 2 3 3" xfId="1653"/>
    <cellStyle name="40% - Ênfase4 3 2 4" xfId="1654"/>
    <cellStyle name="40% - Ênfase4 3 2 5" xfId="1655"/>
    <cellStyle name="40% - Ênfase4 3 2 6" xfId="1656"/>
    <cellStyle name="40% - Ênfase4 3 3" xfId="1657"/>
    <cellStyle name="40% - Ênfase4 3 3 2" xfId="1658"/>
    <cellStyle name="40% - Ênfase4 3 3 3" xfId="1659"/>
    <cellStyle name="40% - Ênfase4 3 3 4" xfId="1660"/>
    <cellStyle name="40% - Ênfase4 3 4" xfId="1661"/>
    <cellStyle name="40% - Ênfase4 3 4 2" xfId="1662"/>
    <cellStyle name="40% - Ênfase4 3 4 3" xfId="1663"/>
    <cellStyle name="40% - Ênfase4 3 4 4" xfId="1664"/>
    <cellStyle name="40% - Ênfase4 3 5" xfId="1665"/>
    <cellStyle name="40% - Ênfase4 3 6" xfId="1666"/>
    <cellStyle name="40% - Ênfase4 3 7" xfId="1667"/>
    <cellStyle name="40% - Ênfase4 4" xfId="1668"/>
    <cellStyle name="40% - Ênfase4 4 2" xfId="1669"/>
    <cellStyle name="40% - Ênfase4 4 2 2" xfId="1670"/>
    <cellStyle name="40% - Ênfase4 4 2 2 2" xfId="1671"/>
    <cellStyle name="40% - Ênfase4 4 2 2 3" xfId="1672"/>
    <cellStyle name="40% - Ênfase4 4 2 2 4" xfId="1673"/>
    <cellStyle name="40% - Ênfase4 4 2 3" xfId="1674"/>
    <cellStyle name="40% - Ênfase4 4 2 3 2" xfId="1675"/>
    <cellStyle name="40% - Ênfase4 4 2 3 3" xfId="1676"/>
    <cellStyle name="40% - Ênfase4 4 2 4" xfId="1677"/>
    <cellStyle name="40% - Ênfase4 4 2 5" xfId="1678"/>
    <cellStyle name="40% - Ênfase4 4 2 6" xfId="1679"/>
    <cellStyle name="40% - Ênfase4 4 3" xfId="1680"/>
    <cellStyle name="40% - Ênfase4 4 3 2" xfId="1681"/>
    <cellStyle name="40% - Ênfase4 4 3 3" xfId="1682"/>
    <cellStyle name="40% - Ênfase4 4 3 4" xfId="1683"/>
    <cellStyle name="40% - Ênfase4 4 4" xfId="1684"/>
    <cellStyle name="40% - Ênfase4 4 4 2" xfId="1685"/>
    <cellStyle name="40% - Ênfase4 4 4 3" xfId="1686"/>
    <cellStyle name="40% - Ênfase4 4 4 4" xfId="1687"/>
    <cellStyle name="40% - Ênfase4 4 5" xfId="1688"/>
    <cellStyle name="40% - Ênfase4 4 6" xfId="1689"/>
    <cellStyle name="40% - Ênfase4 4 7" xfId="1690"/>
    <cellStyle name="40% - Ênfase4 5" xfId="1691"/>
    <cellStyle name="40% - Ênfase4 5 2" xfId="1692"/>
    <cellStyle name="40% - Ênfase4 5 2 2" xfId="1693"/>
    <cellStyle name="40% - Ênfase4 5 2 3" xfId="1694"/>
    <cellStyle name="40% - Ênfase4 5 2 4" xfId="1695"/>
    <cellStyle name="40% - Ênfase4 5 3" xfId="1696"/>
    <cellStyle name="40% - Ênfase4 5 3 2" xfId="1697"/>
    <cellStyle name="40% - Ênfase4 5 3 3" xfId="1698"/>
    <cellStyle name="40% - Ênfase4 5 4" xfId="1699"/>
    <cellStyle name="40% - Ênfase4 5 5" xfId="1700"/>
    <cellStyle name="40% - Ênfase4 5 6" xfId="1701"/>
    <cellStyle name="40% - Ênfase4 6" xfId="1702"/>
    <cellStyle name="40% - Ênfase4 6 2" xfId="1703"/>
    <cellStyle name="40% - Ênfase4 6 2 2" xfId="1704"/>
    <cellStyle name="40% - Ênfase4 6 2 3" xfId="1705"/>
    <cellStyle name="40% - Ênfase4 6 2 4" xfId="1706"/>
    <cellStyle name="40% - Ênfase4 6 3" xfId="1707"/>
    <cellStyle name="40% - Ênfase4 6 3 2" xfId="1708"/>
    <cellStyle name="40% - Ênfase4 6 3 3" xfId="1709"/>
    <cellStyle name="40% - Ênfase4 6 4" xfId="1710"/>
    <cellStyle name="40% - Ênfase4 6 5" xfId="1711"/>
    <cellStyle name="40% - Ênfase4 6 6" xfId="1712"/>
    <cellStyle name="40% - Ênfase4 7" xfId="1713"/>
    <cellStyle name="40% - Ênfase4 7 2" xfId="1714"/>
    <cellStyle name="40% - Ênfase4 7 3" xfId="1715"/>
    <cellStyle name="40% - Ênfase4 7 4" xfId="1716"/>
    <cellStyle name="40% - Ênfase4 8" xfId="1717"/>
    <cellStyle name="40% - Ênfase4 8 2" xfId="1718"/>
    <cellStyle name="40% - Ênfase4 8 3" xfId="1719"/>
    <cellStyle name="40% - Ênfase4 8 4" xfId="1720"/>
    <cellStyle name="40% - Ênfase4 9" xfId="1721"/>
    <cellStyle name="40% - Ênfase5 10" xfId="1722"/>
    <cellStyle name="40% - Ênfase5 11" xfId="1723"/>
    <cellStyle name="40% - Ênfase5 12" xfId="1724"/>
    <cellStyle name="40% - Ênfase5 2" xfId="45"/>
    <cellStyle name="40% - Ênfase5 2 10" xfId="1725"/>
    <cellStyle name="40% - Ênfase5 2 2" xfId="1726"/>
    <cellStyle name="40% - Ênfase5 2 2 2" xfId="1727"/>
    <cellStyle name="40% - Ênfase5 2 2 2 2" xfId="1728"/>
    <cellStyle name="40% - Ênfase5 2 2 2 2 2" xfId="1729"/>
    <cellStyle name="40% - Ênfase5 2 2 2 2 3" xfId="1730"/>
    <cellStyle name="40% - Ênfase5 2 2 2 2 4" xfId="1731"/>
    <cellStyle name="40% - Ênfase5 2 2 2 3" xfId="1732"/>
    <cellStyle name="40% - Ênfase5 2 2 2 3 2" xfId="1733"/>
    <cellStyle name="40% - Ênfase5 2 2 2 3 3" xfId="1734"/>
    <cellStyle name="40% - Ênfase5 2 2 2 4" xfId="1735"/>
    <cellStyle name="40% - Ênfase5 2 2 2 5" xfId="1736"/>
    <cellStyle name="40% - Ênfase5 2 2 2 6" xfId="1737"/>
    <cellStyle name="40% - Ênfase5 2 2 3" xfId="1738"/>
    <cellStyle name="40% - Ênfase5 2 2 3 2" xfId="1739"/>
    <cellStyle name="40% - Ênfase5 2 2 3 3" xfId="1740"/>
    <cellStyle name="40% - Ênfase5 2 2 3 4" xfId="1741"/>
    <cellStyle name="40% - Ênfase5 2 2 4" xfId="1742"/>
    <cellStyle name="40% - Ênfase5 2 2 4 2" xfId="1743"/>
    <cellStyle name="40% - Ênfase5 2 2 4 3" xfId="1744"/>
    <cellStyle name="40% - Ênfase5 2 2 4 4" xfId="1745"/>
    <cellStyle name="40% - Ênfase5 2 2 5" xfId="1746"/>
    <cellStyle name="40% - Ênfase5 2 2 6" xfId="1747"/>
    <cellStyle name="40% - Ênfase5 2 2 7" xfId="1748"/>
    <cellStyle name="40% - Ênfase5 2 3" xfId="1749"/>
    <cellStyle name="40% - Ênfase5 2 3 2" xfId="1750"/>
    <cellStyle name="40% - Ênfase5 2 3 2 2" xfId="1751"/>
    <cellStyle name="40% - Ênfase5 2 3 2 2 2" xfId="1752"/>
    <cellStyle name="40% - Ênfase5 2 3 2 2 3" xfId="1753"/>
    <cellStyle name="40% - Ênfase5 2 3 2 2 4" xfId="1754"/>
    <cellStyle name="40% - Ênfase5 2 3 2 3" xfId="1755"/>
    <cellStyle name="40% - Ênfase5 2 3 2 3 2" xfId="1756"/>
    <cellStyle name="40% - Ênfase5 2 3 2 3 3" xfId="1757"/>
    <cellStyle name="40% - Ênfase5 2 3 2 4" xfId="1758"/>
    <cellStyle name="40% - Ênfase5 2 3 2 5" xfId="1759"/>
    <cellStyle name="40% - Ênfase5 2 3 2 6" xfId="1760"/>
    <cellStyle name="40% - Ênfase5 2 3 3" xfId="1761"/>
    <cellStyle name="40% - Ênfase5 2 3 3 2" xfId="1762"/>
    <cellStyle name="40% - Ênfase5 2 3 3 3" xfId="1763"/>
    <cellStyle name="40% - Ênfase5 2 3 3 4" xfId="1764"/>
    <cellStyle name="40% - Ênfase5 2 3 4" xfId="1765"/>
    <cellStyle name="40% - Ênfase5 2 3 4 2" xfId="1766"/>
    <cellStyle name="40% - Ênfase5 2 3 4 3" xfId="1767"/>
    <cellStyle name="40% - Ênfase5 2 3 4 4" xfId="1768"/>
    <cellStyle name="40% - Ênfase5 2 3 5" xfId="1769"/>
    <cellStyle name="40% - Ênfase5 2 3 6" xfId="1770"/>
    <cellStyle name="40% - Ênfase5 2 3 7" xfId="1771"/>
    <cellStyle name="40% - Ênfase5 2 4" xfId="1772"/>
    <cellStyle name="40% - Ênfase5 2 4 2" xfId="1773"/>
    <cellStyle name="40% - Ênfase5 2 4 2 2" xfId="1774"/>
    <cellStyle name="40% - Ênfase5 2 4 2 3" xfId="1775"/>
    <cellStyle name="40% - Ênfase5 2 4 2 4" xfId="1776"/>
    <cellStyle name="40% - Ênfase5 2 4 3" xfId="1777"/>
    <cellStyle name="40% - Ênfase5 2 4 3 2" xfId="1778"/>
    <cellStyle name="40% - Ênfase5 2 4 3 3" xfId="1779"/>
    <cellStyle name="40% - Ênfase5 2 4 4" xfId="1780"/>
    <cellStyle name="40% - Ênfase5 2 4 5" xfId="1781"/>
    <cellStyle name="40% - Ênfase5 2 4 6" xfId="1782"/>
    <cellStyle name="40% - Ênfase5 2 5" xfId="1783"/>
    <cellStyle name="40% - Ênfase5 2 5 2" xfId="1784"/>
    <cellStyle name="40% - Ênfase5 2 5 2 2" xfId="1785"/>
    <cellStyle name="40% - Ênfase5 2 5 2 3" xfId="1786"/>
    <cellStyle name="40% - Ênfase5 2 5 2 4" xfId="1787"/>
    <cellStyle name="40% - Ênfase5 2 5 3" xfId="1788"/>
    <cellStyle name="40% - Ênfase5 2 5 3 2" xfId="1789"/>
    <cellStyle name="40% - Ênfase5 2 5 3 3" xfId="1790"/>
    <cellStyle name="40% - Ênfase5 2 5 4" xfId="1791"/>
    <cellStyle name="40% - Ênfase5 2 5 5" xfId="1792"/>
    <cellStyle name="40% - Ênfase5 2 5 6" xfId="1793"/>
    <cellStyle name="40% - Ênfase5 2 6" xfId="1794"/>
    <cellStyle name="40% - Ênfase5 2 6 2" xfId="1795"/>
    <cellStyle name="40% - Ênfase5 2 6 3" xfId="1796"/>
    <cellStyle name="40% - Ênfase5 2 6 4" xfId="1797"/>
    <cellStyle name="40% - Ênfase5 2 7" xfId="1798"/>
    <cellStyle name="40% - Ênfase5 2 7 2" xfId="1799"/>
    <cellStyle name="40% - Ênfase5 2 7 3" xfId="1800"/>
    <cellStyle name="40% - Ênfase5 2 7 4" xfId="1801"/>
    <cellStyle name="40% - Ênfase5 2 8" xfId="1802"/>
    <cellStyle name="40% - Ênfase5 2 9" xfId="1803"/>
    <cellStyle name="40% - Ênfase5 3" xfId="1804"/>
    <cellStyle name="40% - Ênfase5 3 2" xfId="1805"/>
    <cellStyle name="40% - Ênfase5 3 2 2" xfId="1806"/>
    <cellStyle name="40% - Ênfase5 3 2 2 2" xfId="1807"/>
    <cellStyle name="40% - Ênfase5 3 2 2 3" xfId="1808"/>
    <cellStyle name="40% - Ênfase5 3 2 2 4" xfId="1809"/>
    <cellStyle name="40% - Ênfase5 3 2 3" xfId="1810"/>
    <cellStyle name="40% - Ênfase5 3 2 3 2" xfId="1811"/>
    <cellStyle name="40% - Ênfase5 3 2 3 3" xfId="1812"/>
    <cellStyle name="40% - Ênfase5 3 2 4" xfId="1813"/>
    <cellStyle name="40% - Ênfase5 3 2 5" xfId="1814"/>
    <cellStyle name="40% - Ênfase5 3 2 6" xfId="1815"/>
    <cellStyle name="40% - Ênfase5 3 3" xfId="1816"/>
    <cellStyle name="40% - Ênfase5 3 3 2" xfId="1817"/>
    <cellStyle name="40% - Ênfase5 3 3 3" xfId="1818"/>
    <cellStyle name="40% - Ênfase5 3 3 4" xfId="1819"/>
    <cellStyle name="40% - Ênfase5 3 4" xfId="1820"/>
    <cellStyle name="40% - Ênfase5 3 4 2" xfId="1821"/>
    <cellStyle name="40% - Ênfase5 3 4 3" xfId="1822"/>
    <cellStyle name="40% - Ênfase5 3 4 4" xfId="1823"/>
    <cellStyle name="40% - Ênfase5 3 5" xfId="1824"/>
    <cellStyle name="40% - Ênfase5 3 6" xfId="1825"/>
    <cellStyle name="40% - Ênfase5 3 7" xfId="1826"/>
    <cellStyle name="40% - Ênfase5 4" xfId="1827"/>
    <cellStyle name="40% - Ênfase5 4 2" xfId="1828"/>
    <cellStyle name="40% - Ênfase5 4 2 2" xfId="1829"/>
    <cellStyle name="40% - Ênfase5 4 2 2 2" xfId="1830"/>
    <cellStyle name="40% - Ênfase5 4 2 2 3" xfId="1831"/>
    <cellStyle name="40% - Ênfase5 4 2 2 4" xfId="1832"/>
    <cellStyle name="40% - Ênfase5 4 2 3" xfId="1833"/>
    <cellStyle name="40% - Ênfase5 4 2 3 2" xfId="1834"/>
    <cellStyle name="40% - Ênfase5 4 2 3 3" xfId="1835"/>
    <cellStyle name="40% - Ênfase5 4 2 4" xfId="1836"/>
    <cellStyle name="40% - Ênfase5 4 2 5" xfId="1837"/>
    <cellStyle name="40% - Ênfase5 4 2 6" xfId="1838"/>
    <cellStyle name="40% - Ênfase5 4 3" xfId="1839"/>
    <cellStyle name="40% - Ênfase5 4 3 2" xfId="1840"/>
    <cellStyle name="40% - Ênfase5 4 3 3" xfId="1841"/>
    <cellStyle name="40% - Ênfase5 4 3 4" xfId="1842"/>
    <cellStyle name="40% - Ênfase5 4 4" xfId="1843"/>
    <cellStyle name="40% - Ênfase5 4 4 2" xfId="1844"/>
    <cellStyle name="40% - Ênfase5 4 4 3" xfId="1845"/>
    <cellStyle name="40% - Ênfase5 4 4 4" xfId="1846"/>
    <cellStyle name="40% - Ênfase5 4 5" xfId="1847"/>
    <cellStyle name="40% - Ênfase5 4 6" xfId="1848"/>
    <cellStyle name="40% - Ênfase5 4 7" xfId="1849"/>
    <cellStyle name="40% - Ênfase5 5" xfId="1850"/>
    <cellStyle name="40% - Ênfase5 5 2" xfId="1851"/>
    <cellStyle name="40% - Ênfase5 5 2 2" xfId="1852"/>
    <cellStyle name="40% - Ênfase5 5 2 3" xfId="1853"/>
    <cellStyle name="40% - Ênfase5 5 2 4" xfId="1854"/>
    <cellStyle name="40% - Ênfase5 5 3" xfId="1855"/>
    <cellStyle name="40% - Ênfase5 5 3 2" xfId="1856"/>
    <cellStyle name="40% - Ênfase5 5 3 3" xfId="1857"/>
    <cellStyle name="40% - Ênfase5 5 4" xfId="1858"/>
    <cellStyle name="40% - Ênfase5 5 5" xfId="1859"/>
    <cellStyle name="40% - Ênfase5 5 6" xfId="1860"/>
    <cellStyle name="40% - Ênfase5 6" xfId="1861"/>
    <cellStyle name="40% - Ênfase5 6 2" xfId="1862"/>
    <cellStyle name="40% - Ênfase5 6 2 2" xfId="1863"/>
    <cellStyle name="40% - Ênfase5 6 2 3" xfId="1864"/>
    <cellStyle name="40% - Ênfase5 6 2 4" xfId="1865"/>
    <cellStyle name="40% - Ênfase5 6 3" xfId="1866"/>
    <cellStyle name="40% - Ênfase5 6 3 2" xfId="1867"/>
    <cellStyle name="40% - Ênfase5 6 3 3" xfId="1868"/>
    <cellStyle name="40% - Ênfase5 6 4" xfId="1869"/>
    <cellStyle name="40% - Ênfase5 6 5" xfId="1870"/>
    <cellStyle name="40% - Ênfase5 6 6" xfId="1871"/>
    <cellStyle name="40% - Ênfase5 7" xfId="1872"/>
    <cellStyle name="40% - Ênfase5 7 2" xfId="1873"/>
    <cellStyle name="40% - Ênfase5 7 3" xfId="1874"/>
    <cellStyle name="40% - Ênfase5 7 4" xfId="1875"/>
    <cellStyle name="40% - Ênfase5 8" xfId="1876"/>
    <cellStyle name="40% - Ênfase5 8 2" xfId="1877"/>
    <cellStyle name="40% - Ênfase5 8 3" xfId="1878"/>
    <cellStyle name="40% - Ênfase5 8 4" xfId="1879"/>
    <cellStyle name="40% - Ênfase5 9" xfId="1880"/>
    <cellStyle name="40% - Ênfase6 10" xfId="1881"/>
    <cellStyle name="40% - Ênfase6 11" xfId="1882"/>
    <cellStyle name="40% - Ênfase6 12" xfId="1883"/>
    <cellStyle name="40% - Ênfase6 2" xfId="46"/>
    <cellStyle name="40% - Ênfase6 2 10" xfId="1884"/>
    <cellStyle name="40% - Ênfase6 2 11" xfId="1885"/>
    <cellStyle name="40% - Ênfase6 2 2" xfId="1886"/>
    <cellStyle name="40% - Ênfase6 2 2 2" xfId="1887"/>
    <cellStyle name="40% - Ênfase6 2 2 2 2" xfId="1888"/>
    <cellStyle name="40% - Ênfase6 2 2 2 2 2" xfId="1889"/>
    <cellStyle name="40% - Ênfase6 2 2 2 2 3" xfId="1890"/>
    <cellStyle name="40% - Ênfase6 2 2 2 2 4" xfId="1891"/>
    <cellStyle name="40% - Ênfase6 2 2 2 3" xfId="1892"/>
    <cellStyle name="40% - Ênfase6 2 2 2 3 2" xfId="1893"/>
    <cellStyle name="40% - Ênfase6 2 2 2 3 3" xfId="1894"/>
    <cellStyle name="40% - Ênfase6 2 2 2 4" xfId="1895"/>
    <cellStyle name="40% - Ênfase6 2 2 2 5" xfId="1896"/>
    <cellStyle name="40% - Ênfase6 2 2 2 6" xfId="1897"/>
    <cellStyle name="40% - Ênfase6 2 2 3" xfId="1898"/>
    <cellStyle name="40% - Ênfase6 2 2 3 2" xfId="1899"/>
    <cellStyle name="40% - Ênfase6 2 2 3 3" xfId="1900"/>
    <cellStyle name="40% - Ênfase6 2 2 3 4" xfId="1901"/>
    <cellStyle name="40% - Ênfase6 2 2 4" xfId="1902"/>
    <cellStyle name="40% - Ênfase6 2 2 4 2" xfId="1903"/>
    <cellStyle name="40% - Ênfase6 2 2 4 3" xfId="1904"/>
    <cellStyle name="40% - Ênfase6 2 2 4 4" xfId="1905"/>
    <cellStyle name="40% - Ênfase6 2 2 5" xfId="1906"/>
    <cellStyle name="40% - Ênfase6 2 2 6" xfId="1907"/>
    <cellStyle name="40% - Ênfase6 2 2 7" xfId="1908"/>
    <cellStyle name="40% - Ênfase6 2 3" xfId="1909"/>
    <cellStyle name="40% - Ênfase6 2 3 2" xfId="1910"/>
    <cellStyle name="40% - Ênfase6 2 3 2 2" xfId="1911"/>
    <cellStyle name="40% - Ênfase6 2 3 2 2 2" xfId="1912"/>
    <cellStyle name="40% - Ênfase6 2 3 2 2 3" xfId="1913"/>
    <cellStyle name="40% - Ênfase6 2 3 2 2 4" xfId="1914"/>
    <cellStyle name="40% - Ênfase6 2 3 2 3" xfId="1915"/>
    <cellStyle name="40% - Ênfase6 2 3 2 3 2" xfId="1916"/>
    <cellStyle name="40% - Ênfase6 2 3 2 3 3" xfId="1917"/>
    <cellStyle name="40% - Ênfase6 2 3 2 4" xfId="1918"/>
    <cellStyle name="40% - Ênfase6 2 3 2 5" xfId="1919"/>
    <cellStyle name="40% - Ênfase6 2 3 2 6" xfId="1920"/>
    <cellStyle name="40% - Ênfase6 2 3 3" xfId="1921"/>
    <cellStyle name="40% - Ênfase6 2 3 3 2" xfId="1922"/>
    <cellStyle name="40% - Ênfase6 2 3 3 3" xfId="1923"/>
    <cellStyle name="40% - Ênfase6 2 3 3 4" xfId="1924"/>
    <cellStyle name="40% - Ênfase6 2 3 4" xfId="1925"/>
    <cellStyle name="40% - Ênfase6 2 3 4 2" xfId="1926"/>
    <cellStyle name="40% - Ênfase6 2 3 4 3" xfId="1927"/>
    <cellStyle name="40% - Ênfase6 2 3 4 4" xfId="1928"/>
    <cellStyle name="40% - Ênfase6 2 3 5" xfId="1929"/>
    <cellStyle name="40% - Ênfase6 2 3 6" xfId="1930"/>
    <cellStyle name="40% - Ênfase6 2 3 7" xfId="1931"/>
    <cellStyle name="40% - Ênfase6 2 4" xfId="1932"/>
    <cellStyle name="40% - Ênfase6 2 4 2" xfId="1933"/>
    <cellStyle name="40% - Ênfase6 2 4 2 2" xfId="1934"/>
    <cellStyle name="40% - Ênfase6 2 4 2 3" xfId="1935"/>
    <cellStyle name="40% - Ênfase6 2 4 2 4" xfId="1936"/>
    <cellStyle name="40% - Ênfase6 2 4 3" xfId="1937"/>
    <cellStyle name="40% - Ênfase6 2 4 3 2" xfId="1938"/>
    <cellStyle name="40% - Ênfase6 2 4 3 3" xfId="1939"/>
    <cellStyle name="40% - Ênfase6 2 4 4" xfId="1940"/>
    <cellStyle name="40% - Ênfase6 2 4 5" xfId="1941"/>
    <cellStyle name="40% - Ênfase6 2 4 6" xfId="1942"/>
    <cellStyle name="40% - Ênfase6 2 5" xfId="1943"/>
    <cellStyle name="40% - Ênfase6 2 5 2" xfId="1944"/>
    <cellStyle name="40% - Ênfase6 2 5 2 2" xfId="1945"/>
    <cellStyle name="40% - Ênfase6 2 5 2 3" xfId="1946"/>
    <cellStyle name="40% - Ênfase6 2 5 2 4" xfId="1947"/>
    <cellStyle name="40% - Ênfase6 2 5 3" xfId="1948"/>
    <cellStyle name="40% - Ênfase6 2 5 3 2" xfId="1949"/>
    <cellStyle name="40% - Ênfase6 2 5 3 3" xfId="1950"/>
    <cellStyle name="40% - Ênfase6 2 5 4" xfId="1951"/>
    <cellStyle name="40% - Ênfase6 2 5 5" xfId="1952"/>
    <cellStyle name="40% - Ênfase6 2 5 6" xfId="1953"/>
    <cellStyle name="40% - Ênfase6 2 6" xfId="1954"/>
    <cellStyle name="40% - Ênfase6 2 6 2" xfId="1955"/>
    <cellStyle name="40% - Ênfase6 2 6 3" xfId="1956"/>
    <cellStyle name="40% - Ênfase6 2 6 4" xfId="1957"/>
    <cellStyle name="40% - Ênfase6 2 7" xfId="1958"/>
    <cellStyle name="40% - Ênfase6 2 7 2" xfId="1959"/>
    <cellStyle name="40% - Ênfase6 2 7 3" xfId="1960"/>
    <cellStyle name="40% - Ênfase6 2 7 4" xfId="1961"/>
    <cellStyle name="40% - Ênfase6 2 8" xfId="1962"/>
    <cellStyle name="40% - Ênfase6 2 8 2" xfId="1963"/>
    <cellStyle name="40% - Ênfase6 2 8 3" xfId="1964"/>
    <cellStyle name="40% - Ênfase6 2 9" xfId="1965"/>
    <cellStyle name="40% - Ênfase6 3" xfId="1966"/>
    <cellStyle name="40% - Ênfase6 3 2" xfId="1967"/>
    <cellStyle name="40% - Ênfase6 3 2 2" xfId="1968"/>
    <cellStyle name="40% - Ênfase6 3 2 2 2" xfId="1969"/>
    <cellStyle name="40% - Ênfase6 3 2 2 3" xfId="1970"/>
    <cellStyle name="40% - Ênfase6 3 2 2 4" xfId="1971"/>
    <cellStyle name="40% - Ênfase6 3 2 3" xfId="1972"/>
    <cellStyle name="40% - Ênfase6 3 2 3 2" xfId="1973"/>
    <cellStyle name="40% - Ênfase6 3 2 3 3" xfId="1974"/>
    <cellStyle name="40% - Ênfase6 3 2 4" xfId="1975"/>
    <cellStyle name="40% - Ênfase6 3 2 5" xfId="1976"/>
    <cellStyle name="40% - Ênfase6 3 2 6" xfId="1977"/>
    <cellStyle name="40% - Ênfase6 3 3" xfId="1978"/>
    <cellStyle name="40% - Ênfase6 3 3 2" xfId="1979"/>
    <cellStyle name="40% - Ênfase6 3 3 3" xfId="1980"/>
    <cellStyle name="40% - Ênfase6 3 3 4" xfId="1981"/>
    <cellStyle name="40% - Ênfase6 3 4" xfId="1982"/>
    <cellStyle name="40% - Ênfase6 3 4 2" xfId="1983"/>
    <cellStyle name="40% - Ênfase6 3 4 3" xfId="1984"/>
    <cellStyle name="40% - Ênfase6 3 4 4" xfId="1985"/>
    <cellStyle name="40% - Ênfase6 3 5" xfId="1986"/>
    <cellStyle name="40% - Ênfase6 3 6" xfId="1987"/>
    <cellStyle name="40% - Ênfase6 3 7" xfId="1988"/>
    <cellStyle name="40% - Ênfase6 4" xfId="1989"/>
    <cellStyle name="40% - Ênfase6 4 2" xfId="1990"/>
    <cellStyle name="40% - Ênfase6 4 2 2" xfId="1991"/>
    <cellStyle name="40% - Ênfase6 4 2 2 2" xfId="1992"/>
    <cellStyle name="40% - Ênfase6 4 2 2 3" xfId="1993"/>
    <cellStyle name="40% - Ênfase6 4 2 2 4" xfId="1994"/>
    <cellStyle name="40% - Ênfase6 4 2 3" xfId="1995"/>
    <cellStyle name="40% - Ênfase6 4 2 3 2" xfId="1996"/>
    <cellStyle name="40% - Ênfase6 4 2 3 3" xfId="1997"/>
    <cellStyle name="40% - Ênfase6 4 2 4" xfId="1998"/>
    <cellStyle name="40% - Ênfase6 4 2 5" xfId="1999"/>
    <cellStyle name="40% - Ênfase6 4 2 6" xfId="2000"/>
    <cellStyle name="40% - Ênfase6 4 3" xfId="2001"/>
    <cellStyle name="40% - Ênfase6 4 3 2" xfId="2002"/>
    <cellStyle name="40% - Ênfase6 4 3 3" xfId="2003"/>
    <cellStyle name="40% - Ênfase6 4 3 4" xfId="2004"/>
    <cellStyle name="40% - Ênfase6 4 4" xfId="2005"/>
    <cellStyle name="40% - Ênfase6 4 4 2" xfId="2006"/>
    <cellStyle name="40% - Ênfase6 4 4 3" xfId="2007"/>
    <cellStyle name="40% - Ênfase6 4 4 4" xfId="2008"/>
    <cellStyle name="40% - Ênfase6 4 5" xfId="2009"/>
    <cellStyle name="40% - Ênfase6 4 6" xfId="2010"/>
    <cellStyle name="40% - Ênfase6 4 7" xfId="2011"/>
    <cellStyle name="40% - Ênfase6 5" xfId="2012"/>
    <cellStyle name="40% - Ênfase6 5 2" xfId="2013"/>
    <cellStyle name="40% - Ênfase6 5 2 2" xfId="2014"/>
    <cellStyle name="40% - Ênfase6 5 2 3" xfId="2015"/>
    <cellStyle name="40% - Ênfase6 5 2 4" xfId="2016"/>
    <cellStyle name="40% - Ênfase6 5 3" xfId="2017"/>
    <cellStyle name="40% - Ênfase6 5 3 2" xfId="2018"/>
    <cellStyle name="40% - Ênfase6 5 3 3" xfId="2019"/>
    <cellStyle name="40% - Ênfase6 5 4" xfId="2020"/>
    <cellStyle name="40% - Ênfase6 5 5" xfId="2021"/>
    <cellStyle name="40% - Ênfase6 5 6" xfId="2022"/>
    <cellStyle name="40% - Ênfase6 6" xfId="2023"/>
    <cellStyle name="40% - Ênfase6 6 2" xfId="2024"/>
    <cellStyle name="40% - Ênfase6 6 2 2" xfId="2025"/>
    <cellStyle name="40% - Ênfase6 6 2 3" xfId="2026"/>
    <cellStyle name="40% - Ênfase6 6 2 4" xfId="2027"/>
    <cellStyle name="40% - Ênfase6 6 3" xfId="2028"/>
    <cellStyle name="40% - Ênfase6 6 3 2" xfId="2029"/>
    <cellStyle name="40% - Ênfase6 6 3 3" xfId="2030"/>
    <cellStyle name="40% - Ênfase6 6 4" xfId="2031"/>
    <cellStyle name="40% - Ênfase6 6 5" xfId="2032"/>
    <cellStyle name="40% - Ênfase6 6 6" xfId="2033"/>
    <cellStyle name="40% - Ênfase6 7" xfId="2034"/>
    <cellStyle name="40% - Ênfase6 7 2" xfId="2035"/>
    <cellStyle name="40% - Ênfase6 7 3" xfId="2036"/>
    <cellStyle name="40% - Ênfase6 7 4" xfId="2037"/>
    <cellStyle name="40% - Ênfase6 8" xfId="2038"/>
    <cellStyle name="40% - Ênfase6 8 2" xfId="2039"/>
    <cellStyle name="40% - Ênfase6 8 3" xfId="2040"/>
    <cellStyle name="40% - Ênfase6 8 4" xfId="2041"/>
    <cellStyle name="40% - Ênfase6 9" xfId="2042"/>
    <cellStyle name="60% - Ênfase1 2" xfId="47"/>
    <cellStyle name="60% - Ênfase2 2" xfId="48"/>
    <cellStyle name="60% - Ênfase3 2" xfId="49"/>
    <cellStyle name="60% - Ênfase4 2" xfId="50"/>
    <cellStyle name="60% - Ênfase5 2" xfId="51"/>
    <cellStyle name="60% - Ênfase6 2" xfId="52"/>
    <cellStyle name="Bom 2" xfId="53"/>
    <cellStyle name="Cálculo 2" xfId="54"/>
    <cellStyle name="Célula de Verificação 2" xfId="55"/>
    <cellStyle name="Célula Vinculada 2" xfId="56"/>
    <cellStyle name="cf1" xfId="2043"/>
    <cellStyle name="Comma_GMB_Planilha Geral de Orçamento CUSTO" xfId="57"/>
    <cellStyle name="Ênfase1 2" xfId="58"/>
    <cellStyle name="Ênfase2 2" xfId="59"/>
    <cellStyle name="Ênfase3 2" xfId="60"/>
    <cellStyle name="Ênfase4 2" xfId="61"/>
    <cellStyle name="Ênfase5 2" xfId="62"/>
    <cellStyle name="Ênfase6 2" xfId="63"/>
    <cellStyle name="Entrada 2" xfId="64"/>
    <cellStyle name="Excel Built-in Normal" xfId="65"/>
    <cellStyle name="Excel Built-in Normal 1" xfId="30"/>
    <cellStyle name="Excel Built-in Normal 1 1" xfId="66"/>
    <cellStyle name="Heading 1 1" xfId="2044"/>
    <cellStyle name="Heading1 1" xfId="2045"/>
    <cellStyle name="Hyperlink 2" xfId="67"/>
    <cellStyle name="Incorreto 2" xfId="68"/>
    <cellStyle name="Moeda" xfId="1" builtinId="4"/>
    <cellStyle name="Moeda 10" xfId="69"/>
    <cellStyle name="Moeda 11" xfId="70"/>
    <cellStyle name="Moeda 12" xfId="71"/>
    <cellStyle name="Moeda 13" xfId="130"/>
    <cellStyle name="Moeda 2" xfId="32"/>
    <cellStyle name="Moeda 2 2" xfId="2046"/>
    <cellStyle name="Moeda 2 2 2" xfId="2047"/>
    <cellStyle name="Moeda 2 2 2 2" xfId="2048"/>
    <cellStyle name="Moeda 2 3" xfId="2049"/>
    <cellStyle name="Moeda 2 4" xfId="2050"/>
    <cellStyle name="Moeda 2 5" xfId="2051"/>
    <cellStyle name="Moeda 2 6" xfId="2052"/>
    <cellStyle name="Moeda 3" xfId="72"/>
    <cellStyle name="Moeda 3 2" xfId="2053"/>
    <cellStyle name="Moeda 3 3" xfId="2054"/>
    <cellStyle name="Moeda 3 4" xfId="2055"/>
    <cellStyle name="Moeda 3 5" xfId="2056"/>
    <cellStyle name="Moeda 3 6" xfId="2057"/>
    <cellStyle name="Moeda 4" xfId="73"/>
    <cellStyle name="Moeda 4 2" xfId="2058"/>
    <cellStyle name="Moeda 4 3" xfId="2059"/>
    <cellStyle name="Moeda 4 4" xfId="2060"/>
    <cellStyle name="Moeda 4 5" xfId="2061"/>
    <cellStyle name="Moeda 4 6" xfId="2062"/>
    <cellStyle name="Moeda 4 7" xfId="2063"/>
    <cellStyle name="Moeda 5" xfId="74"/>
    <cellStyle name="Moeda 6" xfId="75"/>
    <cellStyle name="Moeda 7" xfId="76"/>
    <cellStyle name="Moeda 8" xfId="77"/>
    <cellStyle name="Moeda 9" xfId="78"/>
    <cellStyle name="Neutra 2" xfId="79"/>
    <cellStyle name="Neutro 2" xfId="2064"/>
    <cellStyle name="Normal" xfId="0" builtinId="0"/>
    <cellStyle name="Normal 10" xfId="2065"/>
    <cellStyle name="Normal 11" xfId="80"/>
    <cellStyle name="Normal 11 42 2" xfId="2066"/>
    <cellStyle name="Normal 12" xfId="2"/>
    <cellStyle name="Normal 13" xfId="2067"/>
    <cellStyle name="Normal 14" xfId="2068"/>
    <cellStyle name="Normal 17" xfId="81"/>
    <cellStyle name="Normal 2" xfId="3"/>
    <cellStyle name="Normal 2 1" xfId="2069"/>
    <cellStyle name="Normal 2 10" xfId="2070"/>
    <cellStyle name="Normal 2 14 10" xfId="2071"/>
    <cellStyle name="Normal 2 2" xfId="4"/>
    <cellStyle name="Normal 2 2 2" xfId="122"/>
    <cellStyle name="Normal 2 2 2 2" xfId="2072"/>
    <cellStyle name="Normal 2 2 2 2 2" xfId="2073"/>
    <cellStyle name="Normal 2 2 2 2 2 2" xfId="2074"/>
    <cellStyle name="Normal 2 2 2 2 3" xfId="2075"/>
    <cellStyle name="Normal 2 2 2 2 4" xfId="2076"/>
    <cellStyle name="Normal 2 2 2 3" xfId="2077"/>
    <cellStyle name="Normal 2 2 2 3 2" xfId="2078"/>
    <cellStyle name="Normal 2 2 2 3 3" xfId="2079"/>
    <cellStyle name="Normal 2 2 2 4" xfId="2080"/>
    <cellStyle name="Normal 2 2 2 5" xfId="2081"/>
    <cellStyle name="Normal 2 2 2 6" xfId="2082"/>
    <cellStyle name="Normal 2 2 3" xfId="2083"/>
    <cellStyle name="Normal 2 2 3 2" xfId="2084"/>
    <cellStyle name="Normal 2 2 3 3" xfId="2085"/>
    <cellStyle name="Normal 2 2 3 4" xfId="2086"/>
    <cellStyle name="Normal 2 2 3 5" xfId="2087"/>
    <cellStyle name="Normal 2 2 3 6" xfId="2088"/>
    <cellStyle name="Normal 2 2 4" xfId="2089"/>
    <cellStyle name="Normal 2 2 4 2" xfId="2090"/>
    <cellStyle name="Normal 2 2 4 3" xfId="2091"/>
    <cellStyle name="Normal 2 2 4 4" xfId="2092"/>
    <cellStyle name="Normal 2 2 5" xfId="2093"/>
    <cellStyle name="Normal 2 2 6" xfId="2094"/>
    <cellStyle name="Normal 2 2 7" xfId="2095"/>
    <cellStyle name="Normal 2 2 8" xfId="2096"/>
    <cellStyle name="Normal 2 3" xfId="126"/>
    <cellStyle name="Normal 2 3 2" xfId="2097"/>
    <cellStyle name="Normal 2 3 2 2" xfId="2098"/>
    <cellStyle name="Normal 2 3 2 2 2" xfId="2099"/>
    <cellStyle name="Normal 2 3 2 2 3" xfId="2100"/>
    <cellStyle name="Normal 2 3 2 2 4" xfId="2101"/>
    <cellStyle name="Normal 2 3 2 3" xfId="2102"/>
    <cellStyle name="Normal 2 3 2 3 2" xfId="2103"/>
    <cellStyle name="Normal 2 3 2 3 3" xfId="2104"/>
    <cellStyle name="Normal 2 3 2 4" xfId="2105"/>
    <cellStyle name="Normal 2 3 2 5" xfId="2106"/>
    <cellStyle name="Normal 2 3 2 6" xfId="2107"/>
    <cellStyle name="Normal 2 3 3" xfId="2108"/>
    <cellStyle name="Normal 2 3 3 2" xfId="2109"/>
    <cellStyle name="Normal 2 3 3 3" xfId="2110"/>
    <cellStyle name="Normal 2 3 3 4" xfId="2111"/>
    <cellStyle name="Normal 2 3 4" xfId="2112"/>
    <cellStyle name="Normal 2 3 4 2" xfId="2113"/>
    <cellStyle name="Normal 2 3 4 3" xfId="2114"/>
    <cellStyle name="Normal 2 3 4 4" xfId="2115"/>
    <cellStyle name="Normal 2 3 5" xfId="2116"/>
    <cellStyle name="Normal 2 3 6" xfId="2117"/>
    <cellStyle name="Normal 2 3 7" xfId="2118"/>
    <cellStyle name="Normal 2 4" xfId="2119"/>
    <cellStyle name="Normal 2 4 2" xfId="2120"/>
    <cellStyle name="Normal 2 4 2 2" xfId="2121"/>
    <cellStyle name="Normal 2 4 2 3" xfId="2122"/>
    <cellStyle name="Normal 2 4 2 4" xfId="2123"/>
    <cellStyle name="Normal 2 4 3" xfId="2124"/>
    <cellStyle name="Normal 2 4 3 2" xfId="2125"/>
    <cellStyle name="Normal 2 4 3 3" xfId="2126"/>
    <cellStyle name="Normal 2 4 4" xfId="2127"/>
    <cellStyle name="Normal 2 4 5" xfId="2128"/>
    <cellStyle name="Normal 2 4 6" xfId="2129"/>
    <cellStyle name="Normal 2 5" xfId="2130"/>
    <cellStyle name="Normal 2 5 2" xfId="2131"/>
    <cellStyle name="Normal 2 5 2 2" xfId="2132"/>
    <cellStyle name="Normal 2 5 2 3" xfId="2133"/>
    <cellStyle name="Normal 2 5 2 4" xfId="2134"/>
    <cellStyle name="Normal 2 5 3" xfId="2135"/>
    <cellStyle name="Normal 2 5 3 2" xfId="2136"/>
    <cellStyle name="Normal 2 5 3 3" xfId="2137"/>
    <cellStyle name="Normal 2 5 4" xfId="2138"/>
    <cellStyle name="Normal 2 5 5" xfId="2139"/>
    <cellStyle name="Normal 2 5 6" xfId="2140"/>
    <cellStyle name="Normal 2 6" xfId="2141"/>
    <cellStyle name="Normal 2 6 2" xfId="2142"/>
    <cellStyle name="Normal 2 6 3" xfId="2143"/>
    <cellStyle name="Normal 2 6 4" xfId="2144"/>
    <cellStyle name="Normal 2 6 5" xfId="2145"/>
    <cellStyle name="Normal 2 6 6" xfId="2146"/>
    <cellStyle name="Normal 2 7" xfId="2147"/>
    <cellStyle name="Normal 2 7 2" xfId="2148"/>
    <cellStyle name="Normal 2 7 3" xfId="2149"/>
    <cellStyle name="Normal 2 7 4" xfId="2150"/>
    <cellStyle name="Normal 2 8" xfId="2151"/>
    <cellStyle name="Normal 2 9" xfId="2152"/>
    <cellStyle name="Normal 21" xfId="2153"/>
    <cellStyle name="Normal 3" xfId="5"/>
    <cellStyle name="Normal 3 10" xfId="2154"/>
    <cellStyle name="Normal 3 2" xfId="2155"/>
    <cellStyle name="Normal 3 2 2" xfId="2156"/>
    <cellStyle name="Normal 3 2 2 2" xfId="2157"/>
    <cellStyle name="Normal 3 2 2 2 2" xfId="2158"/>
    <cellStyle name="Normal 3 2 2 2 3" xfId="2159"/>
    <cellStyle name="Normal 3 2 2 2 4" xfId="2160"/>
    <cellStyle name="Normal 3 2 2 3" xfId="2161"/>
    <cellStyle name="Normal 3 2 2 3 2" xfId="2162"/>
    <cellStyle name="Normal 3 2 2 3 3" xfId="2163"/>
    <cellStyle name="Normal 3 2 2 4" xfId="2164"/>
    <cellStyle name="Normal 3 2 2 5" xfId="2165"/>
    <cellStyle name="Normal 3 2 2 6" xfId="2166"/>
    <cellStyle name="Normal 3 2 3" xfId="2167"/>
    <cellStyle name="Normal 3 2 3 2" xfId="2168"/>
    <cellStyle name="Normal 3 2 3 3" xfId="2169"/>
    <cellStyle name="Normal 3 2 3 4" xfId="2170"/>
    <cellStyle name="Normal 3 2 4" xfId="2171"/>
    <cellStyle name="Normal 3 2 4 2" xfId="2172"/>
    <cellStyle name="Normal 3 2 4 3" xfId="2173"/>
    <cellStyle name="Normal 3 2 4 4" xfId="2174"/>
    <cellStyle name="Normal 3 2 5" xfId="2175"/>
    <cellStyle name="Normal 3 2 6" xfId="2176"/>
    <cellStyle name="Normal 3 2 7" xfId="2177"/>
    <cellStyle name="Normal 3 3" xfId="2178"/>
    <cellStyle name="Normal 3 3 2" xfId="2179"/>
    <cellStyle name="Normal 3 3 2 2" xfId="2180"/>
    <cellStyle name="Normal 3 3 2 2 2" xfId="2181"/>
    <cellStyle name="Normal 3 3 2 2 3" xfId="2182"/>
    <cellStyle name="Normal 3 3 2 2 4" xfId="2183"/>
    <cellStyle name="Normal 3 3 2 3" xfId="2184"/>
    <cellStyle name="Normal 3 3 2 3 2" xfId="2185"/>
    <cellStyle name="Normal 3 3 2 3 3" xfId="2186"/>
    <cellStyle name="Normal 3 3 2 4" xfId="2187"/>
    <cellStyle name="Normal 3 3 2 5" xfId="2188"/>
    <cellStyle name="Normal 3 3 2 6" xfId="2189"/>
    <cellStyle name="Normal 3 3 3" xfId="2190"/>
    <cellStyle name="Normal 3 3 3 2" xfId="2191"/>
    <cellStyle name="Normal 3 3 3 3" xfId="2192"/>
    <cellStyle name="Normal 3 3 3 4" xfId="2193"/>
    <cellStyle name="Normal 3 3 4" xfId="2194"/>
    <cellStyle name="Normal 3 3 4 2" xfId="2195"/>
    <cellStyle name="Normal 3 3 4 3" xfId="2196"/>
    <cellStyle name="Normal 3 3 4 4" xfId="2197"/>
    <cellStyle name="Normal 3 3 5" xfId="2198"/>
    <cellStyle name="Normal 3 3 6" xfId="2199"/>
    <cellStyle name="Normal 3 3 7" xfId="2200"/>
    <cellStyle name="Normal 3 4" xfId="2201"/>
    <cellStyle name="Normal 3 4 2" xfId="2202"/>
    <cellStyle name="Normal 3 4 2 2" xfId="2203"/>
    <cellStyle name="Normal 3 4 2 3" xfId="2204"/>
    <cellStyle name="Normal 3 4 2 4" xfId="6"/>
    <cellStyle name="Normal 3 4 2 4 2" xfId="2205"/>
    <cellStyle name="Normal 3 4 2 4 2 2" xfId="2206"/>
    <cellStyle name="Normal 3 4 2 4 3" xfId="2207"/>
    <cellStyle name="Normal 3 4 3" xfId="2208"/>
    <cellStyle name="Normal 3 4 3 2" xfId="2209"/>
    <cellStyle name="Normal 3 4 3 3" xfId="2210"/>
    <cellStyle name="Normal 3 4 4" xfId="2211"/>
    <cellStyle name="Normal 3 4 5" xfId="2212"/>
    <cellStyle name="Normal 3 4 6" xfId="2213"/>
    <cellStyle name="Normal 3 5" xfId="2214"/>
    <cellStyle name="Normal 3 5 2" xfId="2215"/>
    <cellStyle name="Normal 3 5 2 2" xfId="2216"/>
    <cellStyle name="Normal 3 5 2 3" xfId="2217"/>
    <cellStyle name="Normal 3 5 2 4" xfId="2218"/>
    <cellStyle name="Normal 3 5 3" xfId="2219"/>
    <cellStyle name="Normal 3 5 3 2" xfId="2220"/>
    <cellStyle name="Normal 3 5 3 3" xfId="2221"/>
    <cellStyle name="Normal 3 5 4" xfId="2222"/>
    <cellStyle name="Normal 3 5 5" xfId="2223"/>
    <cellStyle name="Normal 3 5 6" xfId="2224"/>
    <cellStyle name="Normal 3 6" xfId="2225"/>
    <cellStyle name="Normal 3 6 2" xfId="2226"/>
    <cellStyle name="Normal 3 6 3" xfId="2227"/>
    <cellStyle name="Normal 3 6 4" xfId="2228"/>
    <cellStyle name="Normal 3 6 5" xfId="2229"/>
    <cellStyle name="Normal 3 6 6" xfId="2230"/>
    <cellStyle name="Normal 3 7" xfId="2231"/>
    <cellStyle name="Normal 3 7 2" xfId="2232"/>
    <cellStyle name="Normal 3 7 3" xfId="2233"/>
    <cellStyle name="Normal 3 7 4" xfId="2234"/>
    <cellStyle name="Normal 3 8" xfId="2235"/>
    <cellStyle name="Normal 3 9" xfId="2236"/>
    <cellStyle name="Normal 4" xfId="7"/>
    <cellStyle name="Normal 4 10" xfId="2237"/>
    <cellStyle name="Normal 4 2" xfId="124"/>
    <cellStyle name="Normal 4 2 2" xfId="2238"/>
    <cellStyle name="Normal 4 2 2 2" xfId="2239"/>
    <cellStyle name="Normal 4 2 2 2 2" xfId="2240"/>
    <cellStyle name="Normal 4 2 2 2 3" xfId="2241"/>
    <cellStyle name="Normal 4 2 2 2 4" xfId="2242"/>
    <cellStyle name="Normal 4 2 2 3" xfId="2243"/>
    <cellStyle name="Normal 4 2 2 3 2" xfId="2244"/>
    <cellStyle name="Normal 4 2 2 3 3" xfId="2245"/>
    <cellStyle name="Normal 4 2 2 4" xfId="2246"/>
    <cellStyle name="Normal 4 2 2 5" xfId="2247"/>
    <cellStyle name="Normal 4 2 2 6" xfId="2248"/>
    <cellStyle name="Normal 4 2 3" xfId="2249"/>
    <cellStyle name="Normal 4 2 3 2" xfId="2250"/>
    <cellStyle name="Normal 4 2 3 3" xfId="2251"/>
    <cellStyle name="Normal 4 2 3 4" xfId="2252"/>
    <cellStyle name="Normal 4 2 4" xfId="2253"/>
    <cellStyle name="Normal 4 2 4 2" xfId="2254"/>
    <cellStyle name="Normal 4 2 4 3" xfId="2255"/>
    <cellStyle name="Normal 4 2 4 4" xfId="2256"/>
    <cellStyle name="Normal 4 2 5" xfId="2257"/>
    <cellStyle name="Normal 4 2 6" xfId="2258"/>
    <cellStyle name="Normal 4 2 7" xfId="2259"/>
    <cellStyle name="Normal 4 2 8" xfId="129"/>
    <cellStyle name="Normal 4 3" xfId="2260"/>
    <cellStyle name="Normal 4 3 2" xfId="2261"/>
    <cellStyle name="Normal 4 3 2 2" xfId="2262"/>
    <cellStyle name="Normal 4 3 2 2 2" xfId="2263"/>
    <cellStyle name="Normal 4 3 2 2 3" xfId="2264"/>
    <cellStyle name="Normal 4 3 2 2 4" xfId="2265"/>
    <cellStyle name="Normal 4 3 2 3" xfId="2266"/>
    <cellStyle name="Normal 4 3 2 3 2" xfId="2267"/>
    <cellStyle name="Normal 4 3 2 3 3" xfId="2268"/>
    <cellStyle name="Normal 4 3 2 4" xfId="2269"/>
    <cellStyle name="Normal 4 3 2 5" xfId="2270"/>
    <cellStyle name="Normal 4 3 2 6" xfId="2271"/>
    <cellStyle name="Normal 4 3 3" xfId="2272"/>
    <cellStyle name="Normal 4 3 3 2" xfId="2273"/>
    <cellStyle name="Normal 4 3 3 3" xfId="2274"/>
    <cellStyle name="Normal 4 3 3 4" xfId="2275"/>
    <cellStyle name="Normal 4 3 4" xfId="2276"/>
    <cellStyle name="Normal 4 3 4 2" xfId="2277"/>
    <cellStyle name="Normal 4 3 4 3" xfId="2278"/>
    <cellStyle name="Normal 4 3 4 4" xfId="2279"/>
    <cellStyle name="Normal 4 3 5" xfId="2280"/>
    <cellStyle name="Normal 4 3 6" xfId="2281"/>
    <cellStyle name="Normal 4 3 7" xfId="2282"/>
    <cellStyle name="Normal 4 4" xfId="2283"/>
    <cellStyle name="Normal 4 4 2" xfId="2284"/>
    <cellStyle name="Normal 4 4 2 2" xfId="2285"/>
    <cellStyle name="Normal 4 4 2 3" xfId="2286"/>
    <cellStyle name="Normal 4 4 2 4" xfId="2287"/>
    <cellStyle name="Normal 4 4 3" xfId="2288"/>
    <cellStyle name="Normal 4 4 3 2" xfId="2289"/>
    <cellStyle name="Normal 4 4 3 3" xfId="2290"/>
    <cellStyle name="Normal 4 4 4" xfId="2291"/>
    <cellStyle name="Normal 4 4 5" xfId="2292"/>
    <cellStyle name="Normal 4 4 6" xfId="2293"/>
    <cellStyle name="Normal 4 5" xfId="2294"/>
    <cellStyle name="Normal 4 5 2" xfId="2295"/>
    <cellStyle name="Normal 4 5 2 2" xfId="2296"/>
    <cellStyle name="Normal 4 5 2 3" xfId="2297"/>
    <cellStyle name="Normal 4 5 2 4" xfId="2298"/>
    <cellStyle name="Normal 4 5 3" xfId="2299"/>
    <cellStyle name="Normal 4 5 3 2" xfId="2300"/>
    <cellStyle name="Normal 4 5 3 3" xfId="2301"/>
    <cellStyle name="Normal 4 5 4" xfId="2302"/>
    <cellStyle name="Normal 4 5 5" xfId="2303"/>
    <cellStyle name="Normal 4 5 6" xfId="2304"/>
    <cellStyle name="Normal 4 6" xfId="2305"/>
    <cellStyle name="Normal 4 6 2" xfId="2306"/>
    <cellStyle name="Normal 4 6 3" xfId="2307"/>
    <cellStyle name="Normal 4 6 4" xfId="2308"/>
    <cellStyle name="Normal 4 6 5" xfId="2309"/>
    <cellStyle name="Normal 4 6 6" xfId="2310"/>
    <cellStyle name="Normal 4 7" xfId="2311"/>
    <cellStyle name="Normal 4 7 2" xfId="2312"/>
    <cellStyle name="Normal 4 7 3" xfId="2313"/>
    <cellStyle name="Normal 4 7 4" xfId="2314"/>
    <cellStyle name="Normal 4 8" xfId="2315"/>
    <cellStyle name="Normal 4 9" xfId="2316"/>
    <cellStyle name="Normal 40" xfId="2317"/>
    <cellStyle name="Normal 5" xfId="31"/>
    <cellStyle name="Normal 5 2" xfId="82"/>
    <cellStyle name="Normal 5 3" xfId="2318"/>
    <cellStyle name="Normal 5 3 2" xfId="2319"/>
    <cellStyle name="Normal 5 3 2 2" xfId="2320"/>
    <cellStyle name="Normal 5 3 2 3" xfId="2321"/>
    <cellStyle name="Normal 5 3 2 4" xfId="2322"/>
    <cellStyle name="Normal 5 3 3" xfId="2323"/>
    <cellStyle name="Normal 5 3 3 2" xfId="2324"/>
    <cellStyle name="Normal 5 3 3 3" xfId="2325"/>
    <cellStyle name="Normal 5 3 4" xfId="2326"/>
    <cellStyle name="Normal 5 3 5" xfId="2327"/>
    <cellStyle name="Normal 5 3 6" xfId="2328"/>
    <cellStyle name="Normal 5 4" xfId="2329"/>
    <cellStyle name="Normal 5 4 2" xfId="2330"/>
    <cellStyle name="Normal 5 4 3" xfId="2331"/>
    <cellStyle name="Normal 5 4 4" xfId="2332"/>
    <cellStyle name="Normal 5 5" xfId="2333"/>
    <cellStyle name="Normal 5 5 2" xfId="2334"/>
    <cellStyle name="Normal 5 5 3" xfId="2335"/>
    <cellStyle name="Normal 5 6" xfId="2336"/>
    <cellStyle name="Normal 5 6 2" xfId="2337"/>
    <cellStyle name="Normal 5 6 3" xfId="2338"/>
    <cellStyle name="Normal 5 7" xfId="2339"/>
    <cellStyle name="Normal 5 8" xfId="2340"/>
    <cellStyle name="Normal 5 9" xfId="2341"/>
    <cellStyle name="Normal 6" xfId="83"/>
    <cellStyle name="Normal 6 2" xfId="2342"/>
    <cellStyle name="Normal 68" xfId="2343"/>
    <cellStyle name="Normal 68 2" xfId="2344"/>
    <cellStyle name="Normal 68 3" xfId="2345"/>
    <cellStyle name="Normal 68 4" xfId="2346"/>
    <cellStyle name="Normal 68 5" xfId="2347"/>
    <cellStyle name="Normal 7" xfId="118"/>
    <cellStyle name="Normal 7 2" xfId="2348"/>
    <cellStyle name="Normal 7 2 2" xfId="2349"/>
    <cellStyle name="Normal 7 2 2 2" xfId="2350"/>
    <cellStyle name="Normal 7 2 2 3" xfId="2351"/>
    <cellStyle name="Normal 7 2 2 4" xfId="2352"/>
    <cellStyle name="Normal 7 2 3" xfId="2353"/>
    <cellStyle name="Normal 7 2 3 2" xfId="2354"/>
    <cellStyle name="Normal 7 2 3 3" xfId="2355"/>
    <cellStyle name="Normal 7 2 4" xfId="2356"/>
    <cellStyle name="Normal 7 2 5" xfId="2357"/>
    <cellStyle name="Normal 7 2 6" xfId="2358"/>
    <cellStyle name="Normal 7 3" xfId="2359"/>
    <cellStyle name="Normal 7 3 2" xfId="2360"/>
    <cellStyle name="Normal 7 3 3" xfId="2361"/>
    <cellStyle name="Normal 7 3 4" xfId="2362"/>
    <cellStyle name="Normal 7 4" xfId="2363"/>
    <cellStyle name="Normal 7 4 2" xfId="2364"/>
    <cellStyle name="Normal 7 4 3" xfId="2365"/>
    <cellStyle name="Normal 7 5" xfId="2366"/>
    <cellStyle name="Normal 7 6" xfId="2367"/>
    <cellStyle name="Normal 7 7" xfId="2368"/>
    <cellStyle name="Normal 8" xfId="128"/>
    <cellStyle name="Normal 8 2" xfId="2369"/>
    <cellStyle name="Normal 8 3" xfId="2370"/>
    <cellStyle name="Normal 9" xfId="8"/>
    <cellStyle name="Normal 9 2" xfId="2371"/>
    <cellStyle name="Normal 9 2 2" xfId="2372"/>
    <cellStyle name="Normal 9 3" xfId="2373"/>
    <cellStyle name="Nota 2" xfId="9"/>
    <cellStyle name="Nota 2 10" xfId="2374"/>
    <cellStyle name="Nota 2 11" xfId="2375"/>
    <cellStyle name="Nota 2 2" xfId="2376"/>
    <cellStyle name="Nota 2 2 2" xfId="2377"/>
    <cellStyle name="Nota 2 2 2 2" xfId="2378"/>
    <cellStyle name="Nota 2 2 2 2 2" xfId="2379"/>
    <cellStyle name="Nota 2 2 2 2 3" xfId="2380"/>
    <cellStyle name="Nota 2 2 2 2 4" xfId="2381"/>
    <cellStyle name="Nota 2 2 2 3" xfId="2382"/>
    <cellStyle name="Nota 2 2 2 3 2" xfId="2383"/>
    <cellStyle name="Nota 2 2 2 3 3" xfId="2384"/>
    <cellStyle name="Nota 2 2 2 4" xfId="2385"/>
    <cellStyle name="Nota 2 2 2 5" xfId="2386"/>
    <cellStyle name="Nota 2 2 2 6" xfId="2387"/>
    <cellStyle name="Nota 2 2 3" xfId="2388"/>
    <cellStyle name="Nota 2 2 3 2" xfId="2389"/>
    <cellStyle name="Nota 2 2 3 3" xfId="2390"/>
    <cellStyle name="Nota 2 2 3 4" xfId="2391"/>
    <cellStyle name="Nota 2 2 4" xfId="2392"/>
    <cellStyle name="Nota 2 2 4 2" xfId="2393"/>
    <cellStyle name="Nota 2 2 4 3" xfId="2394"/>
    <cellStyle name="Nota 2 2 4 4" xfId="2395"/>
    <cellStyle name="Nota 2 2 5" xfId="2396"/>
    <cellStyle name="Nota 2 2 6" xfId="2397"/>
    <cellStyle name="Nota 2 2 7" xfId="2398"/>
    <cellStyle name="Nota 2 3" xfId="2399"/>
    <cellStyle name="Nota 2 3 2" xfId="2400"/>
    <cellStyle name="Nota 2 3 2 2" xfId="2401"/>
    <cellStyle name="Nota 2 3 2 2 2" xfId="2402"/>
    <cellStyle name="Nota 2 3 2 2 3" xfId="2403"/>
    <cellStyle name="Nota 2 3 2 2 4" xfId="2404"/>
    <cellStyle name="Nota 2 3 2 3" xfId="2405"/>
    <cellStyle name="Nota 2 3 2 3 2" xfId="2406"/>
    <cellStyle name="Nota 2 3 2 3 3" xfId="2407"/>
    <cellStyle name="Nota 2 3 2 4" xfId="2408"/>
    <cellStyle name="Nota 2 3 2 5" xfId="2409"/>
    <cellStyle name="Nota 2 3 2 6" xfId="2410"/>
    <cellStyle name="Nota 2 3 3" xfId="2411"/>
    <cellStyle name="Nota 2 3 3 2" xfId="2412"/>
    <cellStyle name="Nota 2 3 3 3" xfId="2413"/>
    <cellStyle name="Nota 2 3 3 4" xfId="2414"/>
    <cellStyle name="Nota 2 3 4" xfId="2415"/>
    <cellStyle name="Nota 2 3 4 2" xfId="2416"/>
    <cellStyle name="Nota 2 3 4 3" xfId="2417"/>
    <cellStyle name="Nota 2 3 4 4" xfId="2418"/>
    <cellStyle name="Nota 2 3 5" xfId="2419"/>
    <cellStyle name="Nota 2 3 6" xfId="2420"/>
    <cellStyle name="Nota 2 3 7" xfId="2421"/>
    <cellStyle name="Nota 2 4" xfId="2422"/>
    <cellStyle name="Nota 2 4 2" xfId="2423"/>
    <cellStyle name="Nota 2 4 2 2" xfId="2424"/>
    <cellStyle name="Nota 2 4 2 3" xfId="2425"/>
    <cellStyle name="Nota 2 4 2 4" xfId="2426"/>
    <cellStyle name="Nota 2 4 3" xfId="2427"/>
    <cellStyle name="Nota 2 4 3 2" xfId="2428"/>
    <cellStyle name="Nota 2 4 3 3" xfId="2429"/>
    <cellStyle name="Nota 2 4 4" xfId="2430"/>
    <cellStyle name="Nota 2 4 5" xfId="2431"/>
    <cellStyle name="Nota 2 4 6" xfId="2432"/>
    <cellStyle name="Nota 2 5" xfId="2433"/>
    <cellStyle name="Nota 2 5 2" xfId="2434"/>
    <cellStyle name="Nota 2 5 2 2" xfId="2435"/>
    <cellStyle name="Nota 2 5 2 3" xfId="2436"/>
    <cellStyle name="Nota 2 5 2 4" xfId="2437"/>
    <cellStyle name="Nota 2 5 3" xfId="2438"/>
    <cellStyle name="Nota 2 5 3 2" xfId="2439"/>
    <cellStyle name="Nota 2 5 3 3" xfId="2440"/>
    <cellStyle name="Nota 2 5 4" xfId="2441"/>
    <cellStyle name="Nota 2 5 5" xfId="2442"/>
    <cellStyle name="Nota 2 5 6" xfId="2443"/>
    <cellStyle name="Nota 2 6" xfId="2444"/>
    <cellStyle name="Nota 2 6 2" xfId="2445"/>
    <cellStyle name="Nota 2 6 3" xfId="2446"/>
    <cellStyle name="Nota 2 6 4" xfId="2447"/>
    <cellStyle name="Nota 2 7" xfId="2448"/>
    <cellStyle name="Nota 2 7 2" xfId="2449"/>
    <cellStyle name="Nota 2 7 3" xfId="2450"/>
    <cellStyle name="Nota 2 7 4" xfId="2451"/>
    <cellStyle name="Nota 2 8" xfId="2452"/>
    <cellStyle name="Nota 2 8 2" xfId="2453"/>
    <cellStyle name="Nota 2 8 3" xfId="2454"/>
    <cellStyle name="Nota 2 9" xfId="2455"/>
    <cellStyle name="Nota 3" xfId="10"/>
    <cellStyle name="Nota 3 10" xfId="2456"/>
    <cellStyle name="Nota 3 2" xfId="2457"/>
    <cellStyle name="Nota 3 2 2" xfId="2458"/>
    <cellStyle name="Nota 3 2 2 2" xfId="2459"/>
    <cellStyle name="Nota 3 2 2 2 2" xfId="2460"/>
    <cellStyle name="Nota 3 2 2 2 3" xfId="2461"/>
    <cellStyle name="Nota 3 2 2 2 4" xfId="2462"/>
    <cellStyle name="Nota 3 2 2 3" xfId="2463"/>
    <cellStyle name="Nota 3 2 2 3 2" xfId="2464"/>
    <cellStyle name="Nota 3 2 2 3 3" xfId="2465"/>
    <cellStyle name="Nota 3 2 2 4" xfId="2466"/>
    <cellStyle name="Nota 3 2 2 5" xfId="2467"/>
    <cellStyle name="Nota 3 2 2 6" xfId="2468"/>
    <cellStyle name="Nota 3 2 3" xfId="2469"/>
    <cellStyle name="Nota 3 2 3 2" xfId="2470"/>
    <cellStyle name="Nota 3 2 3 3" xfId="2471"/>
    <cellStyle name="Nota 3 2 3 4" xfId="2472"/>
    <cellStyle name="Nota 3 2 4" xfId="2473"/>
    <cellStyle name="Nota 3 2 4 2" xfId="2474"/>
    <cellStyle name="Nota 3 2 4 3" xfId="2475"/>
    <cellStyle name="Nota 3 2 4 4" xfId="2476"/>
    <cellStyle name="Nota 3 2 5" xfId="2477"/>
    <cellStyle name="Nota 3 2 6" xfId="2478"/>
    <cellStyle name="Nota 3 2 7" xfId="2479"/>
    <cellStyle name="Nota 3 3" xfId="2480"/>
    <cellStyle name="Nota 3 3 2" xfId="2481"/>
    <cellStyle name="Nota 3 3 2 2" xfId="2482"/>
    <cellStyle name="Nota 3 3 2 2 2" xfId="2483"/>
    <cellStyle name="Nota 3 3 2 2 3" xfId="2484"/>
    <cellStyle name="Nota 3 3 2 2 4" xfId="2485"/>
    <cellStyle name="Nota 3 3 2 3" xfId="2486"/>
    <cellStyle name="Nota 3 3 2 3 2" xfId="2487"/>
    <cellStyle name="Nota 3 3 2 3 3" xfId="2488"/>
    <cellStyle name="Nota 3 3 2 4" xfId="2489"/>
    <cellStyle name="Nota 3 3 2 5" xfId="2490"/>
    <cellStyle name="Nota 3 3 2 6" xfId="2491"/>
    <cellStyle name="Nota 3 3 3" xfId="2492"/>
    <cellStyle name="Nota 3 3 3 2" xfId="2493"/>
    <cellStyle name="Nota 3 3 3 3" xfId="2494"/>
    <cellStyle name="Nota 3 3 3 4" xfId="2495"/>
    <cellStyle name="Nota 3 3 4" xfId="2496"/>
    <cellStyle name="Nota 3 3 4 2" xfId="2497"/>
    <cellStyle name="Nota 3 3 4 3" xfId="2498"/>
    <cellStyle name="Nota 3 3 4 4" xfId="2499"/>
    <cellStyle name="Nota 3 3 5" xfId="2500"/>
    <cellStyle name="Nota 3 3 6" xfId="2501"/>
    <cellStyle name="Nota 3 3 7" xfId="2502"/>
    <cellStyle name="Nota 3 4" xfId="2503"/>
    <cellStyle name="Nota 3 4 2" xfId="2504"/>
    <cellStyle name="Nota 3 4 2 2" xfId="2505"/>
    <cellStyle name="Nota 3 4 2 3" xfId="2506"/>
    <cellStyle name="Nota 3 4 2 4" xfId="2507"/>
    <cellStyle name="Nota 3 4 3" xfId="2508"/>
    <cellStyle name="Nota 3 4 3 2" xfId="2509"/>
    <cellStyle name="Nota 3 4 3 3" xfId="2510"/>
    <cellStyle name="Nota 3 4 4" xfId="2511"/>
    <cellStyle name="Nota 3 4 5" xfId="2512"/>
    <cellStyle name="Nota 3 4 6" xfId="2513"/>
    <cellStyle name="Nota 3 5" xfId="2514"/>
    <cellStyle name="Nota 3 5 2" xfId="2515"/>
    <cellStyle name="Nota 3 5 2 2" xfId="2516"/>
    <cellStyle name="Nota 3 5 2 3" xfId="2517"/>
    <cellStyle name="Nota 3 5 2 4" xfId="2518"/>
    <cellStyle name="Nota 3 5 3" xfId="2519"/>
    <cellStyle name="Nota 3 5 3 2" xfId="2520"/>
    <cellStyle name="Nota 3 5 3 3" xfId="2521"/>
    <cellStyle name="Nota 3 5 4" xfId="2522"/>
    <cellStyle name="Nota 3 5 5" xfId="2523"/>
    <cellStyle name="Nota 3 5 6" xfId="2524"/>
    <cellStyle name="Nota 3 6" xfId="2525"/>
    <cellStyle name="Nota 3 6 2" xfId="2526"/>
    <cellStyle name="Nota 3 6 3" xfId="2527"/>
    <cellStyle name="Nota 3 6 4" xfId="2528"/>
    <cellStyle name="Nota 3 7" xfId="2529"/>
    <cellStyle name="Nota 3 7 2" xfId="2530"/>
    <cellStyle name="Nota 3 7 3" xfId="2531"/>
    <cellStyle name="Nota 3 7 4" xfId="2532"/>
    <cellStyle name="Nota 3 8" xfId="2533"/>
    <cellStyle name="Nota 3 9" xfId="2534"/>
    <cellStyle name="Nota 4" xfId="11"/>
    <cellStyle name="Nota 4 10" xfId="2535"/>
    <cellStyle name="Nota 4 2" xfId="2536"/>
    <cellStyle name="Nota 4 2 2" xfId="2537"/>
    <cellStyle name="Nota 4 2 2 2" xfId="2538"/>
    <cellStyle name="Nota 4 2 2 2 2" xfId="2539"/>
    <cellStyle name="Nota 4 2 2 2 3" xfId="2540"/>
    <cellStyle name="Nota 4 2 2 2 4" xfId="2541"/>
    <cellStyle name="Nota 4 2 2 3" xfId="2542"/>
    <cellStyle name="Nota 4 2 2 3 2" xfId="2543"/>
    <cellStyle name="Nota 4 2 2 3 3" xfId="2544"/>
    <cellStyle name="Nota 4 2 2 4" xfId="2545"/>
    <cellStyle name="Nota 4 2 2 5" xfId="2546"/>
    <cellStyle name="Nota 4 2 2 6" xfId="2547"/>
    <cellStyle name="Nota 4 2 3" xfId="2548"/>
    <cellStyle name="Nota 4 2 3 2" xfId="2549"/>
    <cellStyle name="Nota 4 2 3 3" xfId="2550"/>
    <cellStyle name="Nota 4 2 3 4" xfId="2551"/>
    <cellStyle name="Nota 4 2 4" xfId="2552"/>
    <cellStyle name="Nota 4 2 4 2" xfId="2553"/>
    <cellStyle name="Nota 4 2 4 3" xfId="2554"/>
    <cellStyle name="Nota 4 2 4 4" xfId="2555"/>
    <cellStyle name="Nota 4 2 5" xfId="2556"/>
    <cellStyle name="Nota 4 2 6" xfId="2557"/>
    <cellStyle name="Nota 4 2 7" xfId="2558"/>
    <cellStyle name="Nota 4 3" xfId="2559"/>
    <cellStyle name="Nota 4 3 2" xfId="2560"/>
    <cellStyle name="Nota 4 3 2 2" xfId="2561"/>
    <cellStyle name="Nota 4 3 2 2 2" xfId="2562"/>
    <cellStyle name="Nota 4 3 2 2 3" xfId="2563"/>
    <cellStyle name="Nota 4 3 2 2 4" xfId="2564"/>
    <cellStyle name="Nota 4 3 2 3" xfId="2565"/>
    <cellStyle name="Nota 4 3 2 3 2" xfId="2566"/>
    <cellStyle name="Nota 4 3 2 3 3" xfId="2567"/>
    <cellStyle name="Nota 4 3 2 4" xfId="2568"/>
    <cellStyle name="Nota 4 3 2 5" xfId="2569"/>
    <cellStyle name="Nota 4 3 2 6" xfId="2570"/>
    <cellStyle name="Nota 4 3 3" xfId="2571"/>
    <cellStyle name="Nota 4 3 3 2" xfId="2572"/>
    <cellStyle name="Nota 4 3 3 3" xfId="2573"/>
    <cellStyle name="Nota 4 3 3 4" xfId="2574"/>
    <cellStyle name="Nota 4 3 4" xfId="2575"/>
    <cellStyle name="Nota 4 3 4 2" xfId="2576"/>
    <cellStyle name="Nota 4 3 4 3" xfId="2577"/>
    <cellStyle name="Nota 4 3 4 4" xfId="2578"/>
    <cellStyle name="Nota 4 3 5" xfId="2579"/>
    <cellStyle name="Nota 4 3 6" xfId="2580"/>
    <cellStyle name="Nota 4 3 7" xfId="2581"/>
    <cellStyle name="Nota 4 4" xfId="2582"/>
    <cellStyle name="Nota 4 4 2" xfId="2583"/>
    <cellStyle name="Nota 4 4 2 2" xfId="2584"/>
    <cellStyle name="Nota 4 4 2 3" xfId="2585"/>
    <cellStyle name="Nota 4 4 2 4" xfId="2586"/>
    <cellStyle name="Nota 4 4 3" xfId="2587"/>
    <cellStyle name="Nota 4 4 3 2" xfId="2588"/>
    <cellStyle name="Nota 4 4 3 3" xfId="2589"/>
    <cellStyle name="Nota 4 4 4" xfId="2590"/>
    <cellStyle name="Nota 4 4 5" xfId="2591"/>
    <cellStyle name="Nota 4 4 6" xfId="2592"/>
    <cellStyle name="Nota 4 5" xfId="2593"/>
    <cellStyle name="Nota 4 5 2" xfId="2594"/>
    <cellStyle name="Nota 4 5 2 2" xfId="2595"/>
    <cellStyle name="Nota 4 5 2 3" xfId="2596"/>
    <cellStyle name="Nota 4 5 2 4" xfId="2597"/>
    <cellStyle name="Nota 4 5 3" xfId="2598"/>
    <cellStyle name="Nota 4 5 3 2" xfId="2599"/>
    <cellStyle name="Nota 4 5 3 3" xfId="2600"/>
    <cellStyle name="Nota 4 5 4" xfId="2601"/>
    <cellStyle name="Nota 4 5 5" xfId="2602"/>
    <cellStyle name="Nota 4 5 6" xfId="2603"/>
    <cellStyle name="Nota 4 6" xfId="2604"/>
    <cellStyle name="Nota 4 6 2" xfId="2605"/>
    <cellStyle name="Nota 4 6 3" xfId="2606"/>
    <cellStyle name="Nota 4 6 4" xfId="2607"/>
    <cellStyle name="Nota 4 7" xfId="2608"/>
    <cellStyle name="Nota 4 7 2" xfId="2609"/>
    <cellStyle name="Nota 4 7 3" xfId="2610"/>
    <cellStyle name="Nota 4 7 4" xfId="2611"/>
    <cellStyle name="Nota 4 8" xfId="2612"/>
    <cellStyle name="Nota 4 9" xfId="2613"/>
    <cellStyle name="Nota 5" xfId="2614"/>
    <cellStyle name="Percent_GMB_Planilha Geral de Orçamento CUSTO_1" xfId="84"/>
    <cellStyle name="Porcentagem" xfId="12" builtinId="5"/>
    <cellStyle name="Porcentagem 2" xfId="13"/>
    <cellStyle name="Porcentagem 2 10" xfId="2615"/>
    <cellStyle name="Porcentagem 2 2" xfId="85"/>
    <cellStyle name="Porcentagem 2 3" xfId="86"/>
    <cellStyle name="Porcentagem 3" xfId="14"/>
    <cellStyle name="Porcentagem 3 2" xfId="87"/>
    <cellStyle name="Porcentagem 4" xfId="15"/>
    <cellStyle name="Porcentagem 5" xfId="33"/>
    <cellStyle name="Preenchimento" xfId="2616"/>
    <cellStyle name="Result 1" xfId="2617"/>
    <cellStyle name="Result2 1" xfId="2618"/>
    <cellStyle name="Saída 2" xfId="88"/>
    <cellStyle name="Separador de milhares 10" xfId="89"/>
    <cellStyle name="Separador de milhares 10 2" xfId="2619"/>
    <cellStyle name="Separador de milhares 10 8" xfId="2620"/>
    <cellStyle name="Separador de milhares 11" xfId="90"/>
    <cellStyle name="Separador de milhares 12" xfId="91"/>
    <cellStyle name="Separador de milhares 13" xfId="92"/>
    <cellStyle name="Separador de milhares 14" xfId="93"/>
    <cellStyle name="Separador de milhares 15" xfId="94"/>
    <cellStyle name="Separador de milhares 16" xfId="95"/>
    <cellStyle name="Separador de milhares 17" xfId="96"/>
    <cellStyle name="Separador de milhares 17 2" xfId="97"/>
    <cellStyle name="Separador de milhares 17 3" xfId="98"/>
    <cellStyle name="Separador de milhares 18" xfId="99"/>
    <cellStyle name="Separador de milhares 19" xfId="100"/>
    <cellStyle name="Separador de milhares 2" xfId="17"/>
    <cellStyle name="Separador de milhares 2 2" xfId="101"/>
    <cellStyle name="Separador de milhares 2 2 2" xfId="18"/>
    <cellStyle name="Separador de milhares 2 2 2 2" xfId="123"/>
    <cellStyle name="Separador de milhares 2 2 2 3" xfId="2621"/>
    <cellStyle name="Separador de milhares 2 2 3" xfId="2622"/>
    <cellStyle name="Separador de milhares 2 3" xfId="2623"/>
    <cellStyle name="Separador de milhares 20" xfId="102"/>
    <cellStyle name="Separador de milhares 3" xfId="19"/>
    <cellStyle name="Separador de milhares 3 2" xfId="20"/>
    <cellStyle name="Separador de milhares 3 2 2" xfId="2624"/>
    <cellStyle name="Separador de milhares 3 2 2 2" xfId="2625"/>
    <cellStyle name="Separador de milhares 3 2 2 3" xfId="2626"/>
    <cellStyle name="Separador de milhares 3 2 5" xfId="2627"/>
    <cellStyle name="Separador de milhares 3 3" xfId="2628"/>
    <cellStyle name="Separador de milhares 3 3 2" xfId="2629"/>
    <cellStyle name="Separador de milhares 4" xfId="21"/>
    <cellStyle name="Separador de milhares 4 2" xfId="22"/>
    <cellStyle name="Separador de milhares 4 2 2" xfId="103"/>
    <cellStyle name="Separador de milhares 4 2 2 2" xfId="2630"/>
    <cellStyle name="Separador de milhares 4 2 3" xfId="104"/>
    <cellStyle name="Separador de milhares 4 2 4" xfId="23"/>
    <cellStyle name="Separador de milhares 4 3" xfId="2631"/>
    <cellStyle name="Separador de milhares 4 3 2" xfId="2632"/>
    <cellStyle name="Separador de milhares 5" xfId="34"/>
    <cellStyle name="Separador de milhares 5 2" xfId="127"/>
    <cellStyle name="Separador de milhares 6" xfId="105"/>
    <cellStyle name="Separador de milhares 7" xfId="106"/>
    <cellStyle name="Separador de milhares 8" xfId="107"/>
    <cellStyle name="Separador de milhares 9" xfId="108"/>
    <cellStyle name="serviço" xfId="2633"/>
    <cellStyle name="serviço ref" xfId="2634"/>
    <cellStyle name="TableStyleLight1" xfId="109"/>
    <cellStyle name="Texto de Aviso 2" xfId="110"/>
    <cellStyle name="Texto Explicativo" xfId="24" builtinId="53"/>
    <cellStyle name="Texto Explicativo 2" xfId="111"/>
    <cellStyle name="Texto Explicativo 3" xfId="119"/>
    <cellStyle name="Título 1 1" xfId="112"/>
    <cellStyle name="Título 1 2" xfId="113"/>
    <cellStyle name="Título 2 2" xfId="114"/>
    <cellStyle name="Título 3 2" xfId="115"/>
    <cellStyle name="Título 4 2" xfId="116"/>
    <cellStyle name="Total" xfId="25" builtinId="25" customBuiltin="1"/>
    <cellStyle name="Total 2" xfId="117"/>
    <cellStyle name="Vírgula" xfId="16" builtinId="3"/>
    <cellStyle name="Vírgula 2" xfId="26"/>
    <cellStyle name="Vírgula 2 2" xfId="2635"/>
    <cellStyle name="Vírgula 2 2 2" xfId="27"/>
    <cellStyle name="Vírgula 2 2 2 2" xfId="121"/>
    <cellStyle name="Vírgula 2 2 3" xfId="2636"/>
    <cellStyle name="Vírgula 2 2 4" xfId="2637"/>
    <cellStyle name="Vírgula 2 3" xfId="2638"/>
    <cellStyle name="Vírgula 2 3 2" xfId="2639"/>
    <cellStyle name="Vírgula 2 4" xfId="2640"/>
    <cellStyle name="Vírgula 2 4 2" xfId="2641"/>
    <cellStyle name="Vírgula 2 5" xfId="2642"/>
    <cellStyle name="Vírgula 2 5 2" xfId="2643"/>
    <cellStyle name="Vírgula 2 6" xfId="2644"/>
    <cellStyle name="Vírgula 3" xfId="28"/>
    <cellStyle name="Vírgula 3 10" xfId="2645"/>
    <cellStyle name="Vírgula 3 10 2" xfId="2646"/>
    <cellStyle name="Vírgula 3 10 3" xfId="2647"/>
    <cellStyle name="Vírgula 3 10 4" xfId="2648"/>
    <cellStyle name="Vírgula 3 10 5" xfId="2649"/>
    <cellStyle name="Vírgula 3 10 6" xfId="2650"/>
    <cellStyle name="Vírgula 3 11" xfId="2651"/>
    <cellStyle name="Vírgula 3 11 2" xfId="2652"/>
    <cellStyle name="Vírgula 3 11 3" xfId="2653"/>
    <cellStyle name="Vírgula 3 11 4" xfId="2654"/>
    <cellStyle name="Vírgula 3 11 5" xfId="2655"/>
    <cellStyle name="Vírgula 3 11 6" xfId="2656"/>
    <cellStyle name="Vírgula 3 12" xfId="2657"/>
    <cellStyle name="Vírgula 3 12 2" xfId="2658"/>
    <cellStyle name="Vírgula 3 12 3" xfId="2659"/>
    <cellStyle name="Vírgula 3 12 4" xfId="2660"/>
    <cellStyle name="Vírgula 3 12 5" xfId="2661"/>
    <cellStyle name="Vírgula 3 12 6" xfId="2662"/>
    <cellStyle name="Vírgula 3 13" xfId="2663"/>
    <cellStyle name="Vírgula 3 14" xfId="2664"/>
    <cellStyle name="Vírgula 3 15" xfId="2665"/>
    <cellStyle name="Vírgula 3 16" xfId="2666"/>
    <cellStyle name="Vírgula 3 17" xfId="2667"/>
    <cellStyle name="Vírgula 3 2" xfId="125"/>
    <cellStyle name="Vírgula 3 2 10" xfId="2668"/>
    <cellStyle name="Vírgula 3 2 11" xfId="2669"/>
    <cellStyle name="Vírgula 3 2 12" xfId="2670"/>
    <cellStyle name="Vírgula 3 2 13" xfId="2671"/>
    <cellStyle name="Vírgula 3 2 2" xfId="2672"/>
    <cellStyle name="Vírgula 3 2 2 10" xfId="2673"/>
    <cellStyle name="Vírgula 3 2 2 11" xfId="2674"/>
    <cellStyle name="Vírgula 3 2 2 2" xfId="2675"/>
    <cellStyle name="Vírgula 3 2 2 2 2" xfId="2676"/>
    <cellStyle name="Vírgula 3 2 2 2 2 2" xfId="2677"/>
    <cellStyle name="Vírgula 3 2 2 2 2 3" xfId="2678"/>
    <cellStyle name="Vírgula 3 2 2 2 2 4" xfId="2679"/>
    <cellStyle name="Vírgula 3 2 2 2 2 5" xfId="2680"/>
    <cellStyle name="Vírgula 3 2 2 2 2 6" xfId="2681"/>
    <cellStyle name="Vírgula 3 2 2 2 3" xfId="2682"/>
    <cellStyle name="Vírgula 3 2 2 2 3 2" xfId="2683"/>
    <cellStyle name="Vírgula 3 2 2 2 3 3" xfId="2684"/>
    <cellStyle name="Vírgula 3 2 2 2 3 4" xfId="2685"/>
    <cellStyle name="Vírgula 3 2 2 2 3 5" xfId="2686"/>
    <cellStyle name="Vírgula 3 2 2 2 3 6" xfId="2687"/>
    <cellStyle name="Vírgula 3 2 2 2 4" xfId="2688"/>
    <cellStyle name="Vírgula 3 2 2 2 4 2" xfId="2689"/>
    <cellStyle name="Vírgula 3 2 2 2 4 3" xfId="2690"/>
    <cellStyle name="Vírgula 3 2 2 2 4 4" xfId="2691"/>
    <cellStyle name="Vírgula 3 2 2 2 4 5" xfId="2692"/>
    <cellStyle name="Vírgula 3 2 2 2 4 6" xfId="2693"/>
    <cellStyle name="Vírgula 3 2 2 2 5" xfId="2694"/>
    <cellStyle name="Vírgula 3 2 2 2 6" xfId="2695"/>
    <cellStyle name="Vírgula 3 2 2 2 7" xfId="2696"/>
    <cellStyle name="Vírgula 3 2 2 2 8" xfId="2697"/>
    <cellStyle name="Vírgula 3 2 2 2 9" xfId="2698"/>
    <cellStyle name="Vírgula 3 2 2 3" xfId="2699"/>
    <cellStyle name="Vírgula 3 2 2 3 2" xfId="2700"/>
    <cellStyle name="Vírgula 3 2 2 3 2 2" xfId="2701"/>
    <cellStyle name="Vírgula 3 2 2 3 2 3" xfId="2702"/>
    <cellStyle name="Vírgula 3 2 2 3 2 4" xfId="2703"/>
    <cellStyle name="Vírgula 3 2 2 3 2 5" xfId="2704"/>
    <cellStyle name="Vírgula 3 2 2 3 2 6" xfId="2705"/>
    <cellStyle name="Vírgula 3 2 2 3 3" xfId="2706"/>
    <cellStyle name="Vírgula 3 2 2 3 3 2" xfId="2707"/>
    <cellStyle name="Vírgula 3 2 2 3 3 3" xfId="2708"/>
    <cellStyle name="Vírgula 3 2 2 3 3 4" xfId="2709"/>
    <cellStyle name="Vírgula 3 2 2 3 3 5" xfId="2710"/>
    <cellStyle name="Vírgula 3 2 2 3 3 6" xfId="2711"/>
    <cellStyle name="Vírgula 3 2 2 3 4" xfId="2712"/>
    <cellStyle name="Vírgula 3 2 2 3 5" xfId="2713"/>
    <cellStyle name="Vírgula 3 2 2 3 6" xfId="2714"/>
    <cellStyle name="Vírgula 3 2 2 3 7" xfId="2715"/>
    <cellStyle name="Vírgula 3 2 2 3 8" xfId="2716"/>
    <cellStyle name="Vírgula 3 2 2 4" xfId="2717"/>
    <cellStyle name="Vírgula 3 2 2 4 2" xfId="2718"/>
    <cellStyle name="Vírgula 3 2 2 4 3" xfId="2719"/>
    <cellStyle name="Vírgula 3 2 2 4 4" xfId="2720"/>
    <cellStyle name="Vírgula 3 2 2 4 5" xfId="2721"/>
    <cellStyle name="Vírgula 3 2 2 4 6" xfId="2722"/>
    <cellStyle name="Vírgula 3 2 2 5" xfId="2723"/>
    <cellStyle name="Vírgula 3 2 2 5 2" xfId="2724"/>
    <cellStyle name="Vírgula 3 2 2 5 3" xfId="2725"/>
    <cellStyle name="Vírgula 3 2 2 5 4" xfId="2726"/>
    <cellStyle name="Vírgula 3 2 2 5 5" xfId="2727"/>
    <cellStyle name="Vírgula 3 2 2 5 6" xfId="2728"/>
    <cellStyle name="Vírgula 3 2 2 6" xfId="2729"/>
    <cellStyle name="Vírgula 3 2 2 6 2" xfId="2730"/>
    <cellStyle name="Vírgula 3 2 2 6 3" xfId="2731"/>
    <cellStyle name="Vírgula 3 2 2 6 4" xfId="2732"/>
    <cellStyle name="Vírgula 3 2 2 6 5" xfId="2733"/>
    <cellStyle name="Vírgula 3 2 2 6 6" xfId="2734"/>
    <cellStyle name="Vírgula 3 2 2 7" xfId="2735"/>
    <cellStyle name="Vírgula 3 2 2 8" xfId="2736"/>
    <cellStyle name="Vírgula 3 2 2 9" xfId="2737"/>
    <cellStyle name="Vírgula 3 2 3" xfId="2738"/>
    <cellStyle name="Vírgula 3 2 3 2" xfId="2739"/>
    <cellStyle name="Vírgula 3 2 3 2 2" xfId="2740"/>
    <cellStyle name="Vírgula 3 2 3 2 3" xfId="2741"/>
    <cellStyle name="Vírgula 3 2 3 2 4" xfId="2742"/>
    <cellStyle name="Vírgula 3 2 3 2 5" xfId="2743"/>
    <cellStyle name="Vírgula 3 2 3 2 6" xfId="2744"/>
    <cellStyle name="Vírgula 3 2 3 3" xfId="2745"/>
    <cellStyle name="Vírgula 3 2 3 3 2" xfId="2746"/>
    <cellStyle name="Vírgula 3 2 3 3 3" xfId="2747"/>
    <cellStyle name="Vírgula 3 2 3 3 4" xfId="2748"/>
    <cellStyle name="Vírgula 3 2 3 3 5" xfId="2749"/>
    <cellStyle name="Vírgula 3 2 3 3 6" xfId="2750"/>
    <cellStyle name="Vírgula 3 2 3 4" xfId="2751"/>
    <cellStyle name="Vírgula 3 2 3 4 2" xfId="2752"/>
    <cellStyle name="Vírgula 3 2 3 4 3" xfId="2753"/>
    <cellStyle name="Vírgula 3 2 3 4 4" xfId="2754"/>
    <cellStyle name="Vírgula 3 2 3 4 5" xfId="2755"/>
    <cellStyle name="Vírgula 3 2 3 4 6" xfId="2756"/>
    <cellStyle name="Vírgula 3 2 3 5" xfId="2757"/>
    <cellStyle name="Vírgula 3 2 3 6" xfId="2758"/>
    <cellStyle name="Vírgula 3 2 3 7" xfId="2759"/>
    <cellStyle name="Vírgula 3 2 3 8" xfId="2760"/>
    <cellStyle name="Vírgula 3 2 3 9" xfId="2761"/>
    <cellStyle name="Vírgula 3 2 4" xfId="2762"/>
    <cellStyle name="Vírgula 3 2 4 2" xfId="2763"/>
    <cellStyle name="Vírgula 3 2 4 2 2" xfId="2764"/>
    <cellStyle name="Vírgula 3 2 4 2 3" xfId="2765"/>
    <cellStyle name="Vírgula 3 2 4 2 4" xfId="2766"/>
    <cellStyle name="Vírgula 3 2 4 2 5" xfId="2767"/>
    <cellStyle name="Vírgula 3 2 4 2 6" xfId="2768"/>
    <cellStyle name="Vírgula 3 2 4 3" xfId="2769"/>
    <cellStyle name="Vírgula 3 2 4 3 2" xfId="2770"/>
    <cellStyle name="Vírgula 3 2 4 3 3" xfId="2771"/>
    <cellStyle name="Vírgula 3 2 4 3 4" xfId="2772"/>
    <cellStyle name="Vírgula 3 2 4 3 5" xfId="2773"/>
    <cellStyle name="Vírgula 3 2 4 3 6" xfId="2774"/>
    <cellStyle name="Vírgula 3 2 4 4" xfId="2775"/>
    <cellStyle name="Vírgula 3 2 4 4 2" xfId="2776"/>
    <cellStyle name="Vírgula 3 2 4 4 3" xfId="2777"/>
    <cellStyle name="Vírgula 3 2 4 4 4" xfId="2778"/>
    <cellStyle name="Vírgula 3 2 4 4 5" xfId="2779"/>
    <cellStyle name="Vírgula 3 2 4 4 6" xfId="2780"/>
    <cellStyle name="Vírgula 3 2 4 5" xfId="2781"/>
    <cellStyle name="Vírgula 3 2 4 6" xfId="2782"/>
    <cellStyle name="Vírgula 3 2 4 7" xfId="2783"/>
    <cellStyle name="Vírgula 3 2 4 8" xfId="2784"/>
    <cellStyle name="Vírgula 3 2 4 9" xfId="2785"/>
    <cellStyle name="Vírgula 3 2 5" xfId="2786"/>
    <cellStyle name="Vírgula 3 2 5 2" xfId="2787"/>
    <cellStyle name="Vírgula 3 2 5 3" xfId="2788"/>
    <cellStyle name="Vírgula 3 2 5 4" xfId="2789"/>
    <cellStyle name="Vírgula 3 2 5 5" xfId="2790"/>
    <cellStyle name="Vírgula 3 2 5 6" xfId="2791"/>
    <cellStyle name="Vírgula 3 2 6" xfId="2792"/>
    <cellStyle name="Vírgula 3 2 6 2" xfId="2793"/>
    <cellStyle name="Vírgula 3 2 6 3" xfId="2794"/>
    <cellStyle name="Vírgula 3 2 6 4" xfId="2795"/>
    <cellStyle name="Vírgula 3 2 6 5" xfId="2796"/>
    <cellStyle name="Vírgula 3 2 6 6" xfId="2797"/>
    <cellStyle name="Vírgula 3 2 7" xfId="2798"/>
    <cellStyle name="Vírgula 3 2 7 2" xfId="2799"/>
    <cellStyle name="Vírgula 3 2 7 3" xfId="2800"/>
    <cellStyle name="Vírgula 3 2 7 4" xfId="2801"/>
    <cellStyle name="Vírgula 3 2 7 5" xfId="2802"/>
    <cellStyle name="Vírgula 3 2 7 6" xfId="2803"/>
    <cellStyle name="Vírgula 3 2 8" xfId="2804"/>
    <cellStyle name="Vírgula 3 2 9" xfId="2805"/>
    <cellStyle name="Vírgula 3 3" xfId="131"/>
    <cellStyle name="Vírgula 3 3 10" xfId="2806"/>
    <cellStyle name="Vírgula 3 3 11" xfId="2807"/>
    <cellStyle name="Vírgula 3 3 12" xfId="2808"/>
    <cellStyle name="Vírgula 3 3 2" xfId="2809"/>
    <cellStyle name="Vírgula 3 3 2 10" xfId="2810"/>
    <cellStyle name="Vírgula 3 3 2 11" xfId="2811"/>
    <cellStyle name="Vírgula 3 3 2 2" xfId="2812"/>
    <cellStyle name="Vírgula 3 3 2 2 2" xfId="2813"/>
    <cellStyle name="Vírgula 3 3 2 2 2 2" xfId="2814"/>
    <cellStyle name="Vírgula 3 3 2 2 2 3" xfId="2815"/>
    <cellStyle name="Vírgula 3 3 2 2 2 4" xfId="2816"/>
    <cellStyle name="Vírgula 3 3 2 2 2 5" xfId="2817"/>
    <cellStyle name="Vírgula 3 3 2 2 2 6" xfId="2818"/>
    <cellStyle name="Vírgula 3 3 2 2 3" xfId="2819"/>
    <cellStyle name="Vírgula 3 3 2 2 3 2" xfId="2820"/>
    <cellStyle name="Vírgula 3 3 2 2 3 3" xfId="2821"/>
    <cellStyle name="Vírgula 3 3 2 2 3 4" xfId="2822"/>
    <cellStyle name="Vírgula 3 3 2 2 3 5" xfId="2823"/>
    <cellStyle name="Vírgula 3 3 2 2 3 6" xfId="2824"/>
    <cellStyle name="Vírgula 3 3 2 2 4" xfId="2825"/>
    <cellStyle name="Vírgula 3 3 2 2 4 2" xfId="2826"/>
    <cellStyle name="Vírgula 3 3 2 2 4 3" xfId="2827"/>
    <cellStyle name="Vírgula 3 3 2 2 4 4" xfId="2828"/>
    <cellStyle name="Vírgula 3 3 2 2 4 5" xfId="2829"/>
    <cellStyle name="Vírgula 3 3 2 2 4 6" xfId="2830"/>
    <cellStyle name="Vírgula 3 3 2 2 5" xfId="2831"/>
    <cellStyle name="Vírgula 3 3 2 2 6" xfId="2832"/>
    <cellStyle name="Vírgula 3 3 2 2 7" xfId="2833"/>
    <cellStyle name="Vírgula 3 3 2 2 8" xfId="2834"/>
    <cellStyle name="Vírgula 3 3 2 2 9" xfId="2835"/>
    <cellStyle name="Vírgula 3 3 2 3" xfId="2836"/>
    <cellStyle name="Vírgula 3 3 2 3 2" xfId="2837"/>
    <cellStyle name="Vírgula 3 3 2 3 2 2" xfId="2838"/>
    <cellStyle name="Vírgula 3 3 2 3 2 3" xfId="2839"/>
    <cellStyle name="Vírgula 3 3 2 3 2 4" xfId="2840"/>
    <cellStyle name="Vírgula 3 3 2 3 2 5" xfId="2841"/>
    <cellStyle name="Vírgula 3 3 2 3 2 6" xfId="2842"/>
    <cellStyle name="Vírgula 3 3 2 3 3" xfId="2843"/>
    <cellStyle name="Vírgula 3 3 2 3 3 2" xfId="2844"/>
    <cellStyle name="Vírgula 3 3 2 3 3 3" xfId="2845"/>
    <cellStyle name="Vírgula 3 3 2 3 3 4" xfId="2846"/>
    <cellStyle name="Vírgula 3 3 2 3 3 5" xfId="2847"/>
    <cellStyle name="Vírgula 3 3 2 3 3 6" xfId="2848"/>
    <cellStyle name="Vírgula 3 3 2 3 4" xfId="2849"/>
    <cellStyle name="Vírgula 3 3 2 3 5" xfId="2850"/>
    <cellStyle name="Vírgula 3 3 2 3 6" xfId="2851"/>
    <cellStyle name="Vírgula 3 3 2 3 7" xfId="2852"/>
    <cellStyle name="Vírgula 3 3 2 3 8" xfId="2853"/>
    <cellStyle name="Vírgula 3 3 2 4" xfId="2854"/>
    <cellStyle name="Vírgula 3 3 2 4 2" xfId="2855"/>
    <cellStyle name="Vírgula 3 3 2 4 3" xfId="2856"/>
    <cellStyle name="Vírgula 3 3 2 4 4" xfId="2857"/>
    <cellStyle name="Vírgula 3 3 2 4 5" xfId="2858"/>
    <cellStyle name="Vírgula 3 3 2 4 6" xfId="2859"/>
    <cellStyle name="Vírgula 3 3 2 5" xfId="2860"/>
    <cellStyle name="Vírgula 3 3 2 5 2" xfId="2861"/>
    <cellStyle name="Vírgula 3 3 2 5 3" xfId="2862"/>
    <cellStyle name="Vírgula 3 3 2 5 4" xfId="2863"/>
    <cellStyle name="Vírgula 3 3 2 5 5" xfId="2864"/>
    <cellStyle name="Vírgula 3 3 2 5 6" xfId="2865"/>
    <cellStyle name="Vírgula 3 3 2 6" xfId="2866"/>
    <cellStyle name="Vírgula 3 3 2 6 2" xfId="2867"/>
    <cellStyle name="Vírgula 3 3 2 6 3" xfId="2868"/>
    <cellStyle name="Vírgula 3 3 2 6 4" xfId="2869"/>
    <cellStyle name="Vírgula 3 3 2 6 5" xfId="2870"/>
    <cellStyle name="Vírgula 3 3 2 6 6" xfId="2871"/>
    <cellStyle name="Vírgula 3 3 2 7" xfId="2872"/>
    <cellStyle name="Vírgula 3 3 2 8" xfId="2873"/>
    <cellStyle name="Vírgula 3 3 2 9" xfId="2874"/>
    <cellStyle name="Vírgula 3 3 3" xfId="2875"/>
    <cellStyle name="Vírgula 3 3 3 2" xfId="2876"/>
    <cellStyle name="Vírgula 3 3 3 2 2" xfId="2877"/>
    <cellStyle name="Vírgula 3 3 3 2 3" xfId="2878"/>
    <cellStyle name="Vírgula 3 3 3 2 4" xfId="2879"/>
    <cellStyle name="Vírgula 3 3 3 2 5" xfId="2880"/>
    <cellStyle name="Vírgula 3 3 3 2 6" xfId="2881"/>
    <cellStyle name="Vírgula 3 3 3 3" xfId="2882"/>
    <cellStyle name="Vírgula 3 3 3 3 2" xfId="2883"/>
    <cellStyle name="Vírgula 3 3 3 3 3" xfId="2884"/>
    <cellStyle name="Vírgula 3 3 3 3 4" xfId="2885"/>
    <cellStyle name="Vírgula 3 3 3 3 5" xfId="2886"/>
    <cellStyle name="Vírgula 3 3 3 3 6" xfId="2887"/>
    <cellStyle name="Vírgula 3 3 3 4" xfId="2888"/>
    <cellStyle name="Vírgula 3 3 3 4 2" xfId="2889"/>
    <cellStyle name="Vírgula 3 3 3 4 3" xfId="2890"/>
    <cellStyle name="Vírgula 3 3 3 4 4" xfId="2891"/>
    <cellStyle name="Vírgula 3 3 3 4 5" xfId="2892"/>
    <cellStyle name="Vírgula 3 3 3 4 6" xfId="2893"/>
    <cellStyle name="Vírgula 3 3 3 5" xfId="2894"/>
    <cellStyle name="Vírgula 3 3 3 6" xfId="2895"/>
    <cellStyle name="Vírgula 3 3 3 7" xfId="2896"/>
    <cellStyle name="Vírgula 3 3 3 8" xfId="2897"/>
    <cellStyle name="Vírgula 3 3 3 9" xfId="2898"/>
    <cellStyle name="Vírgula 3 3 4" xfId="2899"/>
    <cellStyle name="Vírgula 3 3 4 2" xfId="2900"/>
    <cellStyle name="Vírgula 3 3 4 2 2" xfId="2901"/>
    <cellStyle name="Vírgula 3 3 4 2 3" xfId="2902"/>
    <cellStyle name="Vírgula 3 3 4 2 4" xfId="2903"/>
    <cellStyle name="Vírgula 3 3 4 2 5" xfId="2904"/>
    <cellStyle name="Vírgula 3 3 4 2 6" xfId="2905"/>
    <cellStyle name="Vírgula 3 3 4 3" xfId="2906"/>
    <cellStyle name="Vírgula 3 3 4 3 2" xfId="2907"/>
    <cellStyle name="Vírgula 3 3 4 3 3" xfId="2908"/>
    <cellStyle name="Vírgula 3 3 4 3 4" xfId="2909"/>
    <cellStyle name="Vírgula 3 3 4 3 5" xfId="2910"/>
    <cellStyle name="Vírgula 3 3 4 3 6" xfId="2911"/>
    <cellStyle name="Vírgula 3 3 4 4" xfId="2912"/>
    <cellStyle name="Vírgula 3 3 4 4 2" xfId="2913"/>
    <cellStyle name="Vírgula 3 3 4 4 3" xfId="2914"/>
    <cellStyle name="Vírgula 3 3 4 4 4" xfId="2915"/>
    <cellStyle name="Vírgula 3 3 4 4 5" xfId="2916"/>
    <cellStyle name="Vírgula 3 3 4 4 6" xfId="2917"/>
    <cellStyle name="Vírgula 3 3 4 5" xfId="2918"/>
    <cellStyle name="Vírgula 3 3 4 6" xfId="2919"/>
    <cellStyle name="Vírgula 3 3 4 7" xfId="2920"/>
    <cellStyle name="Vírgula 3 3 4 8" xfId="2921"/>
    <cellStyle name="Vírgula 3 3 4 9" xfId="2922"/>
    <cellStyle name="Vírgula 3 3 5" xfId="2923"/>
    <cellStyle name="Vírgula 3 3 5 2" xfId="2924"/>
    <cellStyle name="Vírgula 3 3 5 3" xfId="2925"/>
    <cellStyle name="Vírgula 3 3 5 4" xfId="2926"/>
    <cellStyle name="Vírgula 3 3 5 5" xfId="2927"/>
    <cellStyle name="Vírgula 3 3 5 6" xfId="2928"/>
    <cellStyle name="Vírgula 3 3 6" xfId="2929"/>
    <cellStyle name="Vírgula 3 3 6 2" xfId="2930"/>
    <cellStyle name="Vírgula 3 3 6 3" xfId="2931"/>
    <cellStyle name="Vírgula 3 3 6 4" xfId="2932"/>
    <cellStyle name="Vírgula 3 3 6 5" xfId="2933"/>
    <cellStyle name="Vírgula 3 3 6 6" xfId="2934"/>
    <cellStyle name="Vírgula 3 3 7" xfId="2935"/>
    <cellStyle name="Vírgula 3 3 7 2" xfId="2936"/>
    <cellStyle name="Vírgula 3 3 7 3" xfId="2937"/>
    <cellStyle name="Vírgula 3 3 7 4" xfId="2938"/>
    <cellStyle name="Vírgula 3 3 7 5" xfId="2939"/>
    <cellStyle name="Vírgula 3 3 7 6" xfId="2940"/>
    <cellStyle name="Vírgula 3 3 8" xfId="2941"/>
    <cellStyle name="Vírgula 3 3 9" xfId="2942"/>
    <cellStyle name="Vírgula 3 4" xfId="2943"/>
    <cellStyle name="Vírgula 3 4 10" xfId="2944"/>
    <cellStyle name="Vírgula 3 4 11" xfId="2945"/>
    <cellStyle name="Vírgula 3 4 2" xfId="2946"/>
    <cellStyle name="Vírgula 3 4 2 2" xfId="2947"/>
    <cellStyle name="Vírgula 3 4 2 2 2" xfId="2948"/>
    <cellStyle name="Vírgula 3 4 2 2 3" xfId="2949"/>
    <cellStyle name="Vírgula 3 4 2 2 4" xfId="2950"/>
    <cellStyle name="Vírgula 3 4 2 2 5" xfId="2951"/>
    <cellStyle name="Vírgula 3 4 2 2 6" xfId="2952"/>
    <cellStyle name="Vírgula 3 4 2 3" xfId="2953"/>
    <cellStyle name="Vírgula 3 4 2 3 2" xfId="2954"/>
    <cellStyle name="Vírgula 3 4 2 3 3" xfId="2955"/>
    <cellStyle name="Vírgula 3 4 2 3 4" xfId="2956"/>
    <cellStyle name="Vírgula 3 4 2 3 5" xfId="2957"/>
    <cellStyle name="Vírgula 3 4 2 3 6" xfId="2958"/>
    <cellStyle name="Vírgula 3 4 2 4" xfId="2959"/>
    <cellStyle name="Vírgula 3 4 2 4 2" xfId="2960"/>
    <cellStyle name="Vírgula 3 4 2 4 3" xfId="2961"/>
    <cellStyle name="Vírgula 3 4 2 4 4" xfId="2962"/>
    <cellStyle name="Vírgula 3 4 2 4 5" xfId="2963"/>
    <cellStyle name="Vírgula 3 4 2 4 6" xfId="2964"/>
    <cellStyle name="Vírgula 3 4 2 5" xfId="2965"/>
    <cellStyle name="Vírgula 3 4 2 6" xfId="2966"/>
    <cellStyle name="Vírgula 3 4 2 7" xfId="2967"/>
    <cellStyle name="Vírgula 3 4 2 8" xfId="2968"/>
    <cellStyle name="Vírgula 3 4 2 9" xfId="2969"/>
    <cellStyle name="Vírgula 3 4 3" xfId="2970"/>
    <cellStyle name="Vírgula 3 4 3 2" xfId="2971"/>
    <cellStyle name="Vírgula 3 4 3 2 2" xfId="2972"/>
    <cellStyle name="Vírgula 3 4 3 2 3" xfId="2973"/>
    <cellStyle name="Vírgula 3 4 3 2 4" xfId="2974"/>
    <cellStyle name="Vírgula 3 4 3 2 5" xfId="2975"/>
    <cellStyle name="Vírgula 3 4 3 2 6" xfId="2976"/>
    <cellStyle name="Vírgula 3 4 3 3" xfId="2977"/>
    <cellStyle name="Vírgula 3 4 3 3 2" xfId="2978"/>
    <cellStyle name="Vírgula 3 4 3 3 3" xfId="2979"/>
    <cellStyle name="Vírgula 3 4 3 3 4" xfId="2980"/>
    <cellStyle name="Vírgula 3 4 3 3 5" xfId="2981"/>
    <cellStyle name="Vírgula 3 4 3 3 6" xfId="2982"/>
    <cellStyle name="Vírgula 3 4 3 4" xfId="2983"/>
    <cellStyle name="Vírgula 3 4 3 5" xfId="2984"/>
    <cellStyle name="Vírgula 3 4 3 6" xfId="2985"/>
    <cellStyle name="Vírgula 3 4 3 7" xfId="2986"/>
    <cellStyle name="Vírgula 3 4 3 8" xfId="2987"/>
    <cellStyle name="Vírgula 3 4 4" xfId="2988"/>
    <cellStyle name="Vírgula 3 4 4 2" xfId="2989"/>
    <cellStyle name="Vírgula 3 4 4 3" xfId="2990"/>
    <cellStyle name="Vírgula 3 4 4 4" xfId="2991"/>
    <cellStyle name="Vírgula 3 4 4 5" xfId="2992"/>
    <cellStyle name="Vírgula 3 4 4 6" xfId="2993"/>
    <cellStyle name="Vírgula 3 4 5" xfId="2994"/>
    <cellStyle name="Vírgula 3 4 5 2" xfId="2995"/>
    <cellStyle name="Vírgula 3 4 5 3" xfId="2996"/>
    <cellStyle name="Vírgula 3 4 5 4" xfId="2997"/>
    <cellStyle name="Vírgula 3 4 5 5" xfId="2998"/>
    <cellStyle name="Vírgula 3 4 5 6" xfId="2999"/>
    <cellStyle name="Vírgula 3 4 6" xfId="3000"/>
    <cellStyle name="Vírgula 3 4 6 2" xfId="3001"/>
    <cellStyle name="Vírgula 3 4 6 3" xfId="3002"/>
    <cellStyle name="Vírgula 3 4 6 4" xfId="3003"/>
    <cellStyle name="Vírgula 3 4 6 5" xfId="3004"/>
    <cellStyle name="Vírgula 3 4 6 6" xfId="3005"/>
    <cellStyle name="Vírgula 3 4 7" xfId="3006"/>
    <cellStyle name="Vírgula 3 4 8" xfId="3007"/>
    <cellStyle name="Vírgula 3 4 9" xfId="3008"/>
    <cellStyle name="Vírgula 3 5" xfId="3009"/>
    <cellStyle name="Vírgula 3 5 10" xfId="3010"/>
    <cellStyle name="Vírgula 3 5 11" xfId="3011"/>
    <cellStyle name="Vírgula 3 5 2" xfId="3012"/>
    <cellStyle name="Vírgula 3 5 2 2" xfId="3013"/>
    <cellStyle name="Vírgula 3 5 2 2 2" xfId="3014"/>
    <cellStyle name="Vírgula 3 5 2 2 3" xfId="3015"/>
    <cellStyle name="Vírgula 3 5 2 2 4" xfId="3016"/>
    <cellStyle name="Vírgula 3 5 2 2 5" xfId="3017"/>
    <cellStyle name="Vírgula 3 5 2 2 6" xfId="3018"/>
    <cellStyle name="Vírgula 3 5 2 3" xfId="3019"/>
    <cellStyle name="Vírgula 3 5 2 3 2" xfId="3020"/>
    <cellStyle name="Vírgula 3 5 2 3 3" xfId="3021"/>
    <cellStyle name="Vírgula 3 5 2 3 4" xfId="3022"/>
    <cellStyle name="Vírgula 3 5 2 3 5" xfId="3023"/>
    <cellStyle name="Vírgula 3 5 2 3 6" xfId="3024"/>
    <cellStyle name="Vírgula 3 5 2 4" xfId="3025"/>
    <cellStyle name="Vírgula 3 5 2 4 2" xfId="3026"/>
    <cellStyle name="Vírgula 3 5 2 4 3" xfId="3027"/>
    <cellStyle name="Vírgula 3 5 2 4 4" xfId="3028"/>
    <cellStyle name="Vírgula 3 5 2 4 5" xfId="3029"/>
    <cellStyle name="Vírgula 3 5 2 4 6" xfId="3030"/>
    <cellStyle name="Vírgula 3 5 2 5" xfId="3031"/>
    <cellStyle name="Vírgula 3 5 2 6" xfId="3032"/>
    <cellStyle name="Vírgula 3 5 2 7" xfId="3033"/>
    <cellStyle name="Vírgula 3 5 2 8" xfId="3034"/>
    <cellStyle name="Vírgula 3 5 2 9" xfId="3035"/>
    <cellStyle name="Vírgula 3 5 3" xfId="3036"/>
    <cellStyle name="Vírgula 3 5 3 2" xfId="3037"/>
    <cellStyle name="Vírgula 3 5 3 2 2" xfId="3038"/>
    <cellStyle name="Vírgula 3 5 3 2 3" xfId="3039"/>
    <cellStyle name="Vírgula 3 5 3 2 4" xfId="3040"/>
    <cellStyle name="Vírgula 3 5 3 2 5" xfId="3041"/>
    <cellStyle name="Vírgula 3 5 3 2 6" xfId="3042"/>
    <cellStyle name="Vírgula 3 5 3 3" xfId="3043"/>
    <cellStyle name="Vírgula 3 5 3 3 2" xfId="3044"/>
    <cellStyle name="Vírgula 3 5 3 3 3" xfId="3045"/>
    <cellStyle name="Vírgula 3 5 3 3 4" xfId="3046"/>
    <cellStyle name="Vírgula 3 5 3 3 5" xfId="3047"/>
    <cellStyle name="Vírgula 3 5 3 3 6" xfId="3048"/>
    <cellStyle name="Vírgula 3 5 3 4" xfId="3049"/>
    <cellStyle name="Vírgula 3 5 3 5" xfId="3050"/>
    <cellStyle name="Vírgula 3 5 3 6" xfId="3051"/>
    <cellStyle name="Vírgula 3 5 3 7" xfId="3052"/>
    <cellStyle name="Vírgula 3 5 3 8" xfId="3053"/>
    <cellStyle name="Vírgula 3 5 4" xfId="3054"/>
    <cellStyle name="Vírgula 3 5 4 2" xfId="3055"/>
    <cellStyle name="Vírgula 3 5 4 3" xfId="3056"/>
    <cellStyle name="Vírgula 3 5 4 4" xfId="3057"/>
    <cellStyle name="Vírgula 3 5 4 5" xfId="3058"/>
    <cellStyle name="Vírgula 3 5 4 6" xfId="3059"/>
    <cellStyle name="Vírgula 3 5 5" xfId="3060"/>
    <cellStyle name="Vírgula 3 5 5 2" xfId="3061"/>
    <cellStyle name="Vírgula 3 5 5 3" xfId="3062"/>
    <cellStyle name="Vírgula 3 5 5 4" xfId="3063"/>
    <cellStyle name="Vírgula 3 5 5 5" xfId="3064"/>
    <cellStyle name="Vírgula 3 5 5 6" xfId="3065"/>
    <cellStyle name="Vírgula 3 5 6" xfId="3066"/>
    <cellStyle name="Vírgula 3 5 6 2" xfId="3067"/>
    <cellStyle name="Vírgula 3 5 6 3" xfId="3068"/>
    <cellStyle name="Vírgula 3 5 6 4" xfId="3069"/>
    <cellStyle name="Vírgula 3 5 6 5" xfId="3070"/>
    <cellStyle name="Vírgula 3 5 6 6" xfId="3071"/>
    <cellStyle name="Vírgula 3 5 7" xfId="3072"/>
    <cellStyle name="Vírgula 3 5 8" xfId="3073"/>
    <cellStyle name="Vírgula 3 5 9" xfId="3074"/>
    <cellStyle name="Vírgula 3 6" xfId="3075"/>
    <cellStyle name="Vírgula 3 6 2" xfId="3076"/>
    <cellStyle name="Vírgula 3 6 2 2" xfId="3077"/>
    <cellStyle name="Vírgula 3 6 2 3" xfId="3078"/>
    <cellStyle name="Vírgula 3 6 2 4" xfId="3079"/>
    <cellStyle name="Vírgula 3 6 2 5" xfId="3080"/>
    <cellStyle name="Vírgula 3 6 2 6" xfId="3081"/>
    <cellStyle name="Vírgula 3 6 3" xfId="3082"/>
    <cellStyle name="Vírgula 3 6 3 2" xfId="3083"/>
    <cellStyle name="Vírgula 3 6 3 3" xfId="3084"/>
    <cellStyle name="Vírgula 3 6 3 4" xfId="3085"/>
    <cellStyle name="Vírgula 3 6 3 5" xfId="3086"/>
    <cellStyle name="Vírgula 3 6 3 6" xfId="3087"/>
    <cellStyle name="Vírgula 3 6 4" xfId="3088"/>
    <cellStyle name="Vírgula 3 6 4 2" xfId="3089"/>
    <cellStyle name="Vírgula 3 6 4 3" xfId="3090"/>
    <cellStyle name="Vírgula 3 6 4 4" xfId="3091"/>
    <cellStyle name="Vírgula 3 6 4 5" xfId="3092"/>
    <cellStyle name="Vírgula 3 6 4 6" xfId="3093"/>
    <cellStyle name="Vírgula 3 6 5" xfId="3094"/>
    <cellStyle name="Vírgula 3 6 6" xfId="3095"/>
    <cellStyle name="Vírgula 3 6 7" xfId="3096"/>
    <cellStyle name="Vírgula 3 6 8" xfId="3097"/>
    <cellStyle name="Vírgula 3 6 9" xfId="3098"/>
    <cellStyle name="Vírgula 3 7" xfId="3099"/>
    <cellStyle name="Vírgula 3 7 2" xfId="3100"/>
    <cellStyle name="Vírgula 3 7 2 2" xfId="3101"/>
    <cellStyle name="Vírgula 3 7 2 3" xfId="3102"/>
    <cellStyle name="Vírgula 3 7 2 3 2" xfId="3103"/>
    <cellStyle name="Vírgula 3 7 3" xfId="3104"/>
    <cellStyle name="Vírgula 3 7 3 2" xfId="3105"/>
    <cellStyle name="Vírgula 3 7 3 3" xfId="3106"/>
    <cellStyle name="Vírgula 3 7 3 4" xfId="3107"/>
    <cellStyle name="Vírgula 3 7 3 5" xfId="3108"/>
    <cellStyle name="Vírgula 3 7 3 6" xfId="3109"/>
    <cellStyle name="Vírgula 3 7 4" xfId="3110"/>
    <cellStyle name="Vírgula 3 7 4 2" xfId="3111"/>
    <cellStyle name="Vírgula 3 7 4 3" xfId="3112"/>
    <cellStyle name="Vírgula 3 7 4 4" xfId="3113"/>
    <cellStyle name="Vírgula 3 7 4 5" xfId="3114"/>
    <cellStyle name="Vírgula 3 7 4 6" xfId="3115"/>
    <cellStyle name="Vírgula 3 7 5" xfId="3116"/>
    <cellStyle name="Vírgula 3 7 6" xfId="3117"/>
    <cellStyle name="Vírgula 3 7 7" xfId="3118"/>
    <cellStyle name="Vírgula 3 7 8" xfId="3119"/>
    <cellStyle name="Vírgula 3 7 9" xfId="3120"/>
    <cellStyle name="Vírgula 3 8" xfId="3121"/>
    <cellStyle name="Vírgula 3 8 2" xfId="3122"/>
    <cellStyle name="Vírgula 3 8 2 2" xfId="3123"/>
    <cellStyle name="Vírgula 3 8 2 2 2" xfId="3124"/>
    <cellStyle name="Vírgula 3 8 2 2 2 2" xfId="3125"/>
    <cellStyle name="Vírgula 3 8 2 2 2 3" xfId="3126"/>
    <cellStyle name="Vírgula 3 8 2 2 2 4" xfId="3127"/>
    <cellStyle name="Vírgula 3 8 2 2 2 5" xfId="3128"/>
    <cellStyle name="Vírgula 3 8 2 2 2 6" xfId="3129"/>
    <cellStyle name="Vírgula 3 8 2 2 3" xfId="3130"/>
    <cellStyle name="Vírgula 3 8 2 2 3 2" xfId="3131"/>
    <cellStyle name="Vírgula 3 8 2 2 3 3" xfId="3132"/>
    <cellStyle name="Vírgula 3 8 2 2 3 4" xfId="3133"/>
    <cellStyle name="Vírgula 3 8 2 2 3 5" xfId="3134"/>
    <cellStyle name="Vírgula 3 8 2 2 3 6" xfId="3135"/>
    <cellStyle name="Vírgula 3 8 2 2 4" xfId="3136"/>
    <cellStyle name="Vírgula 3 8 2 2 5" xfId="3137"/>
    <cellStyle name="Vírgula 3 8 2 2 6" xfId="3138"/>
    <cellStyle name="Vírgula 3 8 2 2 7" xfId="3139"/>
    <cellStyle name="Vírgula 3 8 2 2 8" xfId="3140"/>
    <cellStyle name="Vírgula 3 8 2 3" xfId="3141"/>
    <cellStyle name="Vírgula 3 8 2 3 2" xfId="3142"/>
    <cellStyle name="Vírgula 3 8 2 3 3" xfId="3143"/>
    <cellStyle name="Vírgula 3 8 2 3 4" xfId="3144"/>
    <cellStyle name="Vírgula 3 8 2 3 5" xfId="3145"/>
    <cellStyle name="Vírgula 3 8 2 3 6" xfId="3146"/>
    <cellStyle name="Vírgula 3 8 2 4" xfId="3147"/>
    <cellStyle name="Vírgula 3 8 2 4 2" xfId="3148"/>
    <cellStyle name="Vírgula 3 8 2 4 3" xfId="3149"/>
    <cellStyle name="Vírgula 3 8 2 4 4" xfId="3150"/>
    <cellStyle name="Vírgula 3 8 2 4 5" xfId="3151"/>
    <cellStyle name="Vírgula 3 8 2 4 6" xfId="3152"/>
    <cellStyle name="Vírgula 3 8 2 5" xfId="3153"/>
    <cellStyle name="Vírgula 3 8 2 6" xfId="3154"/>
    <cellStyle name="Vírgula 3 8 2 7" xfId="3155"/>
    <cellStyle name="Vírgula 3 8 2 8" xfId="3156"/>
    <cellStyle name="Vírgula 3 8 2 9" xfId="3157"/>
    <cellStyle name="Vírgula 3 8 3" xfId="3158"/>
    <cellStyle name="Vírgula 3 8 3 2" xfId="3159"/>
    <cellStyle name="Vírgula 3 8 3 3" xfId="3160"/>
    <cellStyle name="Vírgula 3 8 3 4" xfId="3161"/>
    <cellStyle name="Vírgula 3 8 3 5" xfId="3162"/>
    <cellStyle name="Vírgula 3 8 3 6" xfId="3163"/>
    <cellStyle name="Vírgula 3 8 4" xfId="3164"/>
    <cellStyle name="Vírgula 3 8 4 2" xfId="3165"/>
    <cellStyle name="Vírgula 3 8 4 3" xfId="3166"/>
    <cellStyle name="Vírgula 3 8 4 4" xfId="3167"/>
    <cellStyle name="Vírgula 3 8 4 5" xfId="3168"/>
    <cellStyle name="Vírgula 3 8 4 6" xfId="3169"/>
    <cellStyle name="Vírgula 3 8 5" xfId="3170"/>
    <cellStyle name="Vírgula 3 8 6" xfId="3171"/>
    <cellStyle name="Vírgula 3 8 7" xfId="3172"/>
    <cellStyle name="Vírgula 3 8 8" xfId="3173"/>
    <cellStyle name="Vírgula 3 8 9" xfId="3174"/>
    <cellStyle name="Vírgula 3 9" xfId="3175"/>
    <cellStyle name="Vírgula 3 9 2" xfId="3176"/>
    <cellStyle name="Vírgula 3 9 2 2" xfId="3177"/>
    <cellStyle name="Vírgula 3 9 2 3" xfId="3178"/>
    <cellStyle name="Vírgula 3 9 2 4" xfId="3179"/>
    <cellStyle name="Vírgula 3 9 2 5" xfId="3180"/>
    <cellStyle name="Vírgula 3 9 2 6" xfId="3181"/>
    <cellStyle name="Vírgula 3 9 3" xfId="3182"/>
    <cellStyle name="Vírgula 3 9 3 2" xfId="3183"/>
    <cellStyle name="Vírgula 3 9 3 3" xfId="3184"/>
    <cellStyle name="Vírgula 3 9 3 4" xfId="3185"/>
    <cellStyle name="Vírgula 3 9 3 5" xfId="3186"/>
    <cellStyle name="Vírgula 3 9 3 6" xfId="3187"/>
    <cellStyle name="Vírgula 3 9 4" xfId="3188"/>
    <cellStyle name="Vírgula 3 9 5" xfId="3189"/>
    <cellStyle name="Vírgula 3 9 6" xfId="3190"/>
    <cellStyle name="Vírgula 3 9 7" xfId="3191"/>
    <cellStyle name="Vírgula 3 9 8" xfId="3192"/>
    <cellStyle name="Vírgula 4" xfId="29"/>
    <cellStyle name="Vírgula 4 2" xfId="3193"/>
    <cellStyle name="Vírgula 5" xfId="120"/>
    <cellStyle name="Vírgula 5 2" xfId="3194"/>
    <cellStyle name="Vírgula 6" xfId="3195"/>
  </cellStyles>
  <dxfs count="10">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4.xml"/><Relationship Id="rId18" Type="http://schemas.openxmlformats.org/officeDocument/2006/relationships/externalLink" Target="externalLinks/externalLink9.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externalLink" Target="externalLinks/externalLink3.xml"/><Relationship Id="rId17" Type="http://schemas.openxmlformats.org/officeDocument/2006/relationships/externalLink" Target="externalLinks/externalLink8.xml"/><Relationship Id="rId2" Type="http://schemas.openxmlformats.org/officeDocument/2006/relationships/worksheet" Target="worksheets/sheet2.xml"/><Relationship Id="rId16" Type="http://schemas.openxmlformats.org/officeDocument/2006/relationships/externalLink" Target="externalLinks/externalLink7.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externalLink" Target="externalLinks/externalLink6.xml"/><Relationship Id="rId10" Type="http://schemas.openxmlformats.org/officeDocument/2006/relationships/externalLink" Target="externalLinks/externalLink1.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5.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wmf"/></Relationships>
</file>

<file path=xl/drawings/_rels/drawing2.xml.rels><?xml version="1.0" encoding="UTF-8" standalone="yes"?>
<Relationships xmlns="http://schemas.openxmlformats.org/package/2006/relationships"><Relationship Id="rId1" Type="http://schemas.openxmlformats.org/officeDocument/2006/relationships/image" Target="../media/image1.wmf"/></Relationships>
</file>

<file path=xl/drawings/_rels/drawing3.xml.rels><?xml version="1.0" encoding="UTF-8" standalone="yes"?>
<Relationships xmlns="http://schemas.openxmlformats.org/package/2006/relationships"><Relationship Id="rId1" Type="http://schemas.openxmlformats.org/officeDocument/2006/relationships/image" Target="../media/image1.wmf"/></Relationships>
</file>

<file path=xl/drawings/_rels/drawing4.xml.rels><?xml version="1.0" encoding="UTF-8" standalone="yes"?>
<Relationships xmlns="http://schemas.openxmlformats.org/package/2006/relationships"><Relationship Id="rId1" Type="http://schemas.openxmlformats.org/officeDocument/2006/relationships/image" Target="../media/image1.wmf"/></Relationships>
</file>

<file path=xl/drawings/_rels/drawing5.xml.rels><?xml version="1.0" encoding="UTF-8" standalone="yes"?>
<Relationships xmlns="http://schemas.openxmlformats.org/package/2006/relationships"><Relationship Id="rId1" Type="http://schemas.openxmlformats.org/officeDocument/2006/relationships/image" Target="../media/image1.wmf"/></Relationships>
</file>

<file path=xl/drawings/_rels/drawing6.xml.rels><?xml version="1.0" encoding="UTF-8" standalone="yes"?>
<Relationships xmlns="http://schemas.openxmlformats.org/package/2006/relationships"><Relationship Id="rId1" Type="http://schemas.openxmlformats.org/officeDocument/2006/relationships/image" Target="../media/image1.wmf"/></Relationships>
</file>

<file path=xl/drawings/_rels/drawing7.xml.rels><?xml version="1.0" encoding="UTF-8" standalone="yes"?>
<Relationships xmlns="http://schemas.openxmlformats.org/package/2006/relationships"><Relationship Id="rId1" Type="http://schemas.openxmlformats.org/officeDocument/2006/relationships/image" Target="../media/image1.wmf"/></Relationships>
</file>

<file path=xl/drawings/drawing1.xml><?xml version="1.0" encoding="utf-8"?>
<xdr:wsDr xmlns:xdr="http://schemas.openxmlformats.org/drawingml/2006/spreadsheetDrawing" xmlns:a="http://schemas.openxmlformats.org/drawingml/2006/main">
  <xdr:twoCellAnchor editAs="oneCell">
    <xdr:from>
      <xdr:col>1</xdr:col>
      <xdr:colOff>79513</xdr:colOff>
      <xdr:row>2</xdr:row>
      <xdr:rowOff>47626</xdr:rowOff>
    </xdr:from>
    <xdr:to>
      <xdr:col>2</xdr:col>
      <xdr:colOff>127138</xdr:colOff>
      <xdr:row>5</xdr:row>
      <xdr:rowOff>143704</xdr:rowOff>
    </xdr:to>
    <xdr:pic>
      <xdr:nvPicPr>
        <xdr:cNvPr id="3" name="Imagem 1">
          <a:extLst>
            <a:ext uri="{FF2B5EF4-FFF2-40B4-BE49-F238E27FC236}">
              <a16:creationId xmlns:a16="http://schemas.microsoft.com/office/drawing/2014/main" xmlns="" id="{00000000-0008-0000-00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18491" y="345800"/>
          <a:ext cx="917299" cy="9160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29817</xdr:colOff>
      <xdr:row>1</xdr:row>
      <xdr:rowOff>35614</xdr:rowOff>
    </xdr:from>
    <xdr:to>
      <xdr:col>2</xdr:col>
      <xdr:colOff>596348</xdr:colOff>
      <xdr:row>6</xdr:row>
      <xdr:rowOff>115956</xdr:rowOff>
    </xdr:to>
    <xdr:pic>
      <xdr:nvPicPr>
        <xdr:cNvPr id="4" name="Imagem 1">
          <a:extLst>
            <a:ext uri="{FF2B5EF4-FFF2-40B4-BE49-F238E27FC236}">
              <a16:creationId xmlns:a16="http://schemas.microsoft.com/office/drawing/2014/main" xmlns="" id="{00000000-0008-0000-01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91208" y="184701"/>
          <a:ext cx="955814" cy="9168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190500</xdr:colOff>
      <xdr:row>1</xdr:row>
      <xdr:rowOff>66675</xdr:rowOff>
    </xdr:from>
    <xdr:to>
      <xdr:col>2</xdr:col>
      <xdr:colOff>476250</xdr:colOff>
      <xdr:row>5</xdr:row>
      <xdr:rowOff>133350</xdr:rowOff>
    </xdr:to>
    <xdr:pic>
      <xdr:nvPicPr>
        <xdr:cNvPr id="3" name="Imagem 1">
          <a:extLst>
            <a:ext uri="{FF2B5EF4-FFF2-40B4-BE49-F238E27FC236}">
              <a16:creationId xmlns:a16="http://schemas.microsoft.com/office/drawing/2014/main" xmlns="" id="{00000000-0008-0000-02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52525" y="219075"/>
          <a:ext cx="933450" cy="933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228600</xdr:colOff>
      <xdr:row>383</xdr:row>
      <xdr:rowOff>9525</xdr:rowOff>
    </xdr:from>
    <xdr:to>
      <xdr:col>6</xdr:col>
      <xdr:colOff>85725</xdr:colOff>
      <xdr:row>384</xdr:row>
      <xdr:rowOff>0</xdr:rowOff>
    </xdr:to>
    <xdr:sp macro="" textlink="" fLocksText="0">
      <xdr:nvSpPr>
        <xdr:cNvPr id="5" name="CaixaDeTexto 5">
          <a:extLst>
            <a:ext uri="{FF2B5EF4-FFF2-40B4-BE49-F238E27FC236}">
              <a16:creationId xmlns:a16="http://schemas.microsoft.com/office/drawing/2014/main" xmlns="" id="{00000000-0008-0000-0200-000005000000}"/>
            </a:ext>
          </a:extLst>
        </xdr:cNvPr>
        <xdr:cNvSpPr txBox="1">
          <a:spLocks noChangeArrowheads="1"/>
        </xdr:cNvSpPr>
      </xdr:nvSpPr>
      <xdr:spPr bwMode="auto">
        <a:xfrm>
          <a:off x="4381500" y="64503300"/>
          <a:ext cx="638175" cy="133350"/>
        </a:xfrm>
        <a:prstGeom prst="rect">
          <a:avLst/>
        </a:prstGeom>
        <a:noFill/>
        <a:ln w="9525" cap="flat">
          <a:noFill/>
          <a:round/>
          <a:headEnd/>
          <a:tailEnd/>
        </a:ln>
        <a:effectLst/>
      </xdr:spPr>
      <xdr:txBody>
        <a:bodyPr vertOverflow="clip" wrap="square" lIns="0" tIns="0" rIns="0" bIns="0" anchor="t" upright="1"/>
        <a:lstStyle/>
        <a:p>
          <a:pPr algn="l" rtl="0">
            <a:defRPr sz="1000"/>
          </a:pPr>
          <a:r>
            <a:rPr lang="pt-BR" sz="800" b="0" i="0" strike="noStrike">
              <a:solidFill>
                <a:srgbClr val="000000"/>
              </a:solidFill>
              <a:latin typeface="Cambria Math"/>
              <a:ea typeface="Cambria Math"/>
            </a:rPr>
            <a:t>A = </a:t>
          </a:r>
          <a:r>
            <a:rPr lang="el-GR" sz="800" b="0" i="0" strike="noStrike">
              <a:solidFill>
                <a:srgbClr val="000000"/>
              </a:solidFill>
              <a:latin typeface="Cambria Math"/>
              <a:ea typeface="Cambria Math"/>
            </a:rPr>
            <a:t>π </a:t>
          </a:r>
          <a:r>
            <a:rPr lang="pt-BR" sz="800" b="0" i="0" strike="noStrike">
              <a:solidFill>
                <a:srgbClr val="000000"/>
              </a:solidFill>
              <a:latin typeface="Cambria Math"/>
              <a:ea typeface="Cambria Math"/>
            </a:rPr>
            <a:t>xR²</a:t>
          </a:r>
        </a:p>
      </xdr:txBody>
    </xdr:sp>
    <xdr:clientData/>
  </xdr:twoCellAnchor>
  <xdr:twoCellAnchor>
    <xdr:from>
      <xdr:col>5</xdr:col>
      <xdr:colOff>171450</xdr:colOff>
      <xdr:row>348</xdr:row>
      <xdr:rowOff>19050</xdr:rowOff>
    </xdr:from>
    <xdr:to>
      <xdr:col>6</xdr:col>
      <xdr:colOff>28575</xdr:colOff>
      <xdr:row>348</xdr:row>
      <xdr:rowOff>142875</xdr:rowOff>
    </xdr:to>
    <xdr:sp macro="" textlink="" fLocksText="0">
      <xdr:nvSpPr>
        <xdr:cNvPr id="4" name="CaixaDeTexto 5">
          <a:extLst>
            <a:ext uri="{FF2B5EF4-FFF2-40B4-BE49-F238E27FC236}">
              <a16:creationId xmlns:a16="http://schemas.microsoft.com/office/drawing/2014/main" xmlns="" id="{00000000-0008-0000-0200-000004000000}"/>
            </a:ext>
          </a:extLst>
        </xdr:cNvPr>
        <xdr:cNvSpPr txBox="1">
          <a:spLocks noChangeArrowheads="1"/>
        </xdr:cNvSpPr>
      </xdr:nvSpPr>
      <xdr:spPr bwMode="auto">
        <a:xfrm>
          <a:off x="4324350" y="113623725"/>
          <a:ext cx="638175" cy="123825"/>
        </a:xfrm>
        <a:prstGeom prst="rect">
          <a:avLst/>
        </a:prstGeom>
        <a:noFill/>
        <a:ln w="9525" cap="flat">
          <a:noFill/>
          <a:round/>
          <a:headEnd/>
          <a:tailEnd/>
        </a:ln>
        <a:effectLst/>
      </xdr:spPr>
      <xdr:txBody>
        <a:bodyPr vertOverflow="clip" wrap="square" lIns="0" tIns="0" rIns="0" bIns="0" anchor="t" upright="1"/>
        <a:lstStyle/>
        <a:p>
          <a:pPr algn="l" rtl="0">
            <a:defRPr sz="1000"/>
          </a:pPr>
          <a:r>
            <a:rPr lang="pt-BR" sz="800" b="0" i="0" strike="noStrike">
              <a:solidFill>
                <a:srgbClr val="000000"/>
              </a:solidFill>
              <a:latin typeface="Cambria Math"/>
              <a:ea typeface="Cambria Math"/>
            </a:rPr>
            <a:t>A = C</a:t>
          </a:r>
          <a:r>
            <a:rPr lang="el-GR" sz="800" b="0" i="0" strike="noStrike">
              <a:solidFill>
                <a:srgbClr val="000000"/>
              </a:solidFill>
              <a:latin typeface="Cambria Math"/>
              <a:ea typeface="Cambria Math"/>
            </a:rPr>
            <a:t> </a:t>
          </a:r>
          <a:r>
            <a:rPr lang="pt-BR" sz="800" b="0" i="0" strike="noStrike">
              <a:solidFill>
                <a:srgbClr val="000000"/>
              </a:solidFill>
              <a:latin typeface="Cambria Math"/>
              <a:ea typeface="Cambria Math"/>
            </a:rPr>
            <a:t>x</a:t>
          </a:r>
          <a:r>
            <a:rPr lang="pt-BR" sz="800" b="0" i="0" strike="noStrike" baseline="0">
              <a:solidFill>
                <a:srgbClr val="000000"/>
              </a:solidFill>
              <a:latin typeface="Cambria Math"/>
              <a:ea typeface="Cambria Math"/>
            </a:rPr>
            <a:t> L</a:t>
          </a:r>
          <a:endParaRPr lang="pt-BR" sz="800" b="0" i="0" strike="noStrike">
            <a:solidFill>
              <a:srgbClr val="000000"/>
            </a:solidFill>
            <a:latin typeface="Cambria Math"/>
            <a:ea typeface="Cambria Math"/>
          </a:endParaRP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30726</xdr:colOff>
      <xdr:row>0</xdr:row>
      <xdr:rowOff>30726</xdr:rowOff>
    </xdr:from>
    <xdr:to>
      <xdr:col>1</xdr:col>
      <xdr:colOff>897194</xdr:colOff>
      <xdr:row>4</xdr:row>
      <xdr:rowOff>87699</xdr:rowOff>
    </xdr:to>
    <xdr:pic>
      <xdr:nvPicPr>
        <xdr:cNvPr id="3" name="Imagem 2">
          <a:extLst>
            <a:ext uri="{FF2B5EF4-FFF2-40B4-BE49-F238E27FC236}">
              <a16:creationId xmlns:a16="http://schemas.microsoft.com/office/drawing/2014/main" xmlns="" id="{00000000-0008-0000-03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9097" y="30726"/>
          <a:ext cx="866468" cy="8066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276225</xdr:colOff>
      <xdr:row>1</xdr:row>
      <xdr:rowOff>47625</xdr:rowOff>
    </xdr:from>
    <xdr:to>
      <xdr:col>8</xdr:col>
      <xdr:colOff>438150</xdr:colOff>
      <xdr:row>5</xdr:row>
      <xdr:rowOff>328645</xdr:rowOff>
    </xdr:to>
    <xdr:pic>
      <xdr:nvPicPr>
        <xdr:cNvPr id="2" name="Imagem 1">
          <a:extLst>
            <a:ext uri="{FF2B5EF4-FFF2-40B4-BE49-F238E27FC236}">
              <a16:creationId xmlns:a16="http://schemas.microsoft.com/office/drawing/2014/main" xmlns="" id="{00000000-0008-0000-04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4169569" y="285750"/>
          <a:ext cx="947737" cy="900145"/>
        </a:xfrm>
        <a:prstGeom prst="rect">
          <a:avLst/>
        </a:prstGeom>
        <a:noFill/>
        <a:ln w="9525">
          <a:noFill/>
          <a:miter lim="800000"/>
          <a:headEnd/>
          <a:tailEnd/>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82827</xdr:colOff>
      <xdr:row>1</xdr:row>
      <xdr:rowOff>24848</xdr:rowOff>
    </xdr:from>
    <xdr:to>
      <xdr:col>1</xdr:col>
      <xdr:colOff>952500</xdr:colOff>
      <xdr:row>5</xdr:row>
      <xdr:rowOff>453</xdr:rowOff>
    </xdr:to>
    <xdr:pic>
      <xdr:nvPicPr>
        <xdr:cNvPr id="3" name="Imagem 2">
          <a:extLst>
            <a:ext uri="{FF2B5EF4-FFF2-40B4-BE49-F238E27FC236}">
              <a16:creationId xmlns:a16="http://schemas.microsoft.com/office/drawing/2014/main" xmlns="" id="{00000000-0008-0000-0500-000003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475733" y="191536"/>
          <a:ext cx="869673" cy="809042"/>
        </a:xfrm>
        <a:prstGeom prst="rect">
          <a:avLst/>
        </a:prstGeom>
        <a:noFill/>
        <a:ln w="9525">
          <a:noFill/>
          <a:miter lim="800000"/>
          <a:headEnd/>
          <a:tailEnd/>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19050</xdr:rowOff>
    </xdr:from>
    <xdr:to>
      <xdr:col>0</xdr:col>
      <xdr:colOff>893646</xdr:colOff>
      <xdr:row>4</xdr:row>
      <xdr:rowOff>152400</xdr:rowOff>
    </xdr:to>
    <xdr:pic>
      <xdr:nvPicPr>
        <xdr:cNvPr id="3" name="Imagem 1">
          <a:extLst>
            <a:ext uri="{FF2B5EF4-FFF2-40B4-BE49-F238E27FC236}">
              <a16:creationId xmlns:a16="http://schemas.microsoft.com/office/drawing/2014/main" xmlns="" id="{00000000-0008-0000-06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9050"/>
          <a:ext cx="893646"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H:\dadosEmopmod.xls"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D://dadosEmopmod.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rj7268sr002\dadosEmopmod.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rj7268sr002\CONV&#202;NIOS%202021\2-MANILHA\0028_VGB%20(Vila%20Gabriela)\7.%20Or&#231;amento\Planilha%20or&#231;a%20-VL%20Gabriela%20-%20rev06.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rj7268sr002\Pavimenta&#231;&#227;o%20Amplia&#231;&#227;o\PAV%20AMPLIA&#199;&#195;O%20-%20REPRO\ENTREGA%20CEF%2018-02-2020\1a%20REPROGRAMA&#199;&#195;O%20-%20AMPLIA&#199;&#195;O%20REV.09%20-%20pend%20fev20.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OR&#199;AMENTO/Ano%202017/SINAPI%2011-2016/SINAPI%2011-2016.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CONV&#202;NIOS%202021/2-MANILHA/ENTREGA%20CEF%2010-11-2021/0028_VGB%20(Vila%20Gabriela)/1.%20Or&#231;amento/Vila%20Gabriella%20(Manilha)%20-%20Planilha%20Escava&#231;&#227;o%20e%20drenagem%20-%20rev%2001.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rj7268sr002\Meus%20Or&#231;amentos\DRENAGEM\Av.%20S&#227;o%20Miguel%20R7\Drenagem%20Av.%20S&#227;o%20Miguel-Jair-Manilhas%20rev07.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Monica\Or&#231;amentos%20revisados%20de%20S&#227;o%20Jo&#227;o-2010\Documents%20and%20Settings\Victor%20Suporte\Desktop\CLARICE\MODELOS\Modelo%20QCI.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dosEmopmod"/>
      <sheetName val="PLANILHA ATUALIZADA"/>
      <sheetName val="#REF"/>
      <sheetName val="_REF"/>
    </sheetNames>
    <sheetDataSet>
      <sheetData sheetId="0" refreshError="1"/>
      <sheetData sheetId="1" refreshError="1"/>
      <sheetData sheetId="2" refreshError="1"/>
      <sheetData sheetId="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dosEmopmod"/>
      <sheetName val="PLANILHA ATUALIZADA"/>
      <sheetName val="#REF"/>
      <sheetName val="_REF"/>
    </sheetNames>
    <sheetDataSet>
      <sheetData sheetId="0"/>
      <sheetData sheetId="1"/>
      <sheetData sheetId="2"/>
      <sheetData sheetId="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dosEmopmod"/>
      <sheetName val="PLANILHA ATUALIZADA"/>
      <sheetName val="#REF"/>
      <sheetName val="_REF"/>
    </sheetNames>
    <sheetDataSet>
      <sheetData sheetId="0" refreshError="1"/>
      <sheetData sheetId="1" refreshError="1"/>
      <sheetData sheetId="2" refreshError="1"/>
      <sheetData sheetId="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de Dados"/>
      <sheetName val="BDI COM DESONERAÇÃO"/>
      <sheetName val="RESUMO"/>
      <sheetName val="EDITAL"/>
      <sheetName val="PLANILHA"/>
      <sheetName val="CRONO"/>
      <sheetName val="CURVA ABC"/>
      <sheetName val="PLANILHA ITABORAÍ"/>
      <sheetName val="EMOP0621"/>
      <sheetName val="1-LABeCAMPO"/>
      <sheetName val="2-CANTobra"/>
      <sheetName val="3-MEMORIA"/>
      <sheetName val="11-ADMLOCAL"/>
      <sheetName val="12-ENCARGOS"/>
      <sheetName val="TABELA VIAS - PAV"/>
      <sheetName val="Serviços de Escavação"/>
      <sheetName val="escavação drenagem"/>
      <sheetName val="Escavaçao Drenagem Atual"/>
      <sheetName val="Ramal caixa ralo"/>
      <sheetName val="ITENS ESPECIAIS"/>
      <sheetName val="COTAÇÕES"/>
      <sheetName val="COMPOSIÇÕES"/>
      <sheetName val="EMOP 08-2021"/>
      <sheetName val="SINAPI 08-2021"/>
      <sheetName val="COMPOSIÇÕES ENSAIOS"/>
      <sheetName val="SINAPI INSUMOS 06-21"/>
      <sheetName val="SINAPI DES. 06-2021"/>
    </sheetNames>
    <sheetDataSet>
      <sheetData sheetId="0" refreshError="1"/>
      <sheetData sheetId="1" refreshError="1"/>
      <sheetData sheetId="2" refreshError="1"/>
      <sheetData sheetId="3" refreshError="1"/>
      <sheetData sheetId="4">
        <row r="1">
          <cell r="B1">
            <v>0</v>
          </cell>
          <cell r="H1">
            <v>0</v>
          </cell>
          <cell r="I1">
            <v>0</v>
          </cell>
          <cell r="J1">
            <v>0</v>
          </cell>
          <cell r="L1">
            <v>0</v>
          </cell>
        </row>
        <row r="2">
          <cell r="B2">
            <v>0</v>
          </cell>
          <cell r="H2">
            <v>0</v>
          </cell>
          <cell r="I2">
            <v>0</v>
          </cell>
          <cell r="J2">
            <v>0</v>
          </cell>
          <cell r="L2">
            <v>0</v>
          </cell>
        </row>
        <row r="3">
          <cell r="B3">
            <v>0</v>
          </cell>
          <cell r="H3">
            <v>0</v>
          </cell>
          <cell r="I3">
            <v>0</v>
          </cell>
          <cell r="J3">
            <v>0</v>
          </cell>
          <cell r="L3">
            <v>0</v>
          </cell>
        </row>
        <row r="4">
          <cell r="B4">
            <v>0</v>
          </cell>
          <cell r="H4">
            <v>0</v>
          </cell>
          <cell r="I4">
            <v>0</v>
          </cell>
          <cell r="J4">
            <v>0</v>
          </cell>
        </row>
        <row r="5">
          <cell r="B5">
            <v>0</v>
          </cell>
          <cell r="H5">
            <v>0</v>
          </cell>
          <cell r="I5">
            <v>0</v>
          </cell>
          <cell r="J5">
            <v>0</v>
          </cell>
        </row>
        <row r="6">
          <cell r="B6">
            <v>0</v>
          </cell>
          <cell r="H6">
            <v>0</v>
          </cell>
          <cell r="I6">
            <v>0</v>
          </cell>
          <cell r="J6">
            <v>0</v>
          </cell>
        </row>
        <row r="7">
          <cell r="B7">
            <v>0</v>
          </cell>
          <cell r="H7">
            <v>0</v>
          </cell>
          <cell r="I7">
            <v>0</v>
          </cell>
          <cell r="J7">
            <v>0</v>
          </cell>
        </row>
        <row r="8">
          <cell r="B8">
            <v>0</v>
          </cell>
          <cell r="H8">
            <v>0</v>
          </cell>
          <cell r="I8">
            <v>0</v>
          </cell>
          <cell r="J8">
            <v>0</v>
          </cell>
        </row>
        <row r="9">
          <cell r="B9">
            <v>0</v>
          </cell>
          <cell r="H9">
            <v>0</v>
          </cell>
          <cell r="I9">
            <v>0</v>
          </cell>
          <cell r="J9">
            <v>0</v>
          </cell>
        </row>
        <row r="10">
          <cell r="B10">
            <v>0</v>
          </cell>
          <cell r="H10" t="str">
            <v>BDI:</v>
          </cell>
          <cell r="I10">
            <v>0.27210000000000001</v>
          </cell>
          <cell r="J10">
            <v>0</v>
          </cell>
        </row>
        <row r="11">
          <cell r="B11">
            <v>0</v>
          </cell>
          <cell r="H11" t="str">
            <v>BDI DIF:</v>
          </cell>
          <cell r="I11">
            <v>0.19</v>
          </cell>
          <cell r="J11">
            <v>0</v>
          </cell>
        </row>
        <row r="12">
          <cell r="B12">
            <v>0</v>
          </cell>
          <cell r="H12">
            <v>0</v>
          </cell>
          <cell r="I12">
            <v>0</v>
          </cell>
          <cell r="J12">
            <v>0</v>
          </cell>
        </row>
        <row r="13">
          <cell r="B13">
            <v>0</v>
          </cell>
          <cell r="H13" t="str">
            <v>Prazo da Obra:</v>
          </cell>
          <cell r="I13">
            <v>8</v>
          </cell>
          <cell r="J13" t="str">
            <v>meses</v>
          </cell>
        </row>
        <row r="14">
          <cell r="B14">
            <v>0</v>
          </cell>
          <cell r="H14">
            <v>0</v>
          </cell>
          <cell r="I14">
            <v>0</v>
          </cell>
          <cell r="J14">
            <v>0</v>
          </cell>
        </row>
        <row r="15">
          <cell r="B15">
            <v>0</v>
          </cell>
          <cell r="H15">
            <v>0</v>
          </cell>
          <cell r="I15">
            <v>0</v>
          </cell>
          <cell r="J15">
            <v>0</v>
          </cell>
        </row>
        <row r="16">
          <cell r="B16" t="str">
            <v>ITEM</v>
          </cell>
          <cell r="C16" t="str">
            <v>COMPOSIÇÃO</v>
          </cell>
          <cell r="D16" t="str">
            <v>ESPECIFICAÇÃO DOS SERVIÇOS</v>
          </cell>
          <cell r="E16" t="str">
            <v>UNID.</v>
          </cell>
          <cell r="F16" t="str">
            <v>QUANT.</v>
          </cell>
          <cell r="G16" t="str">
            <v>VALOR UNITÁRIO (R$)</v>
          </cell>
          <cell r="H16" t="str">
            <v>TOTAL SEM BDI (R$)</v>
          </cell>
          <cell r="I16" t="str">
            <v>B.D.I. %</v>
          </cell>
          <cell r="J16" t="str">
            <v>TOTAL COM BDI (R$)</v>
          </cell>
          <cell r="L16" t="str">
            <v>Etapa</v>
          </cell>
          <cell r="M16" t="str">
            <v>INÍCIO</v>
          </cell>
          <cell r="N16" t="str">
            <v>PARCELAS</v>
          </cell>
          <cell r="O16">
            <v>1</v>
          </cell>
          <cell r="P16">
            <v>2</v>
          </cell>
          <cell r="Q16">
            <v>3</v>
          </cell>
          <cell r="R16">
            <v>4</v>
          </cell>
          <cell r="S16">
            <v>5</v>
          </cell>
          <cell r="T16">
            <v>6</v>
          </cell>
          <cell r="U16">
            <v>7</v>
          </cell>
          <cell r="V16">
            <v>8</v>
          </cell>
        </row>
        <row r="17">
          <cell r="B17" t="str">
            <v>1,0</v>
          </cell>
          <cell r="H17">
            <v>69878.84</v>
          </cell>
          <cell r="I17">
            <v>0</v>
          </cell>
          <cell r="J17">
            <v>88892.85</v>
          </cell>
          <cell r="L17">
            <v>0</v>
          </cell>
        </row>
        <row r="18">
          <cell r="B18" t="str">
            <v>1.1</v>
          </cell>
          <cell r="H18">
            <v>17444.509999999998</v>
          </cell>
          <cell r="I18">
            <v>0.27210000000000001</v>
          </cell>
          <cell r="J18">
            <v>22191.16</v>
          </cell>
          <cell r="L18" t="str">
            <v>1</v>
          </cell>
        </row>
        <row r="19">
          <cell r="B19" t="str">
            <v>1.2</v>
          </cell>
          <cell r="H19">
            <v>1730.21</v>
          </cell>
          <cell r="I19">
            <v>0.27210000000000001</v>
          </cell>
          <cell r="J19">
            <v>2201</v>
          </cell>
          <cell r="L19" t="str">
            <v>1</v>
          </cell>
        </row>
        <row r="20">
          <cell r="B20" t="str">
            <v>1.3</v>
          </cell>
          <cell r="H20">
            <v>1381.68</v>
          </cell>
          <cell r="I20">
            <v>0.27210000000000001</v>
          </cell>
          <cell r="J20">
            <v>1757.63</v>
          </cell>
          <cell r="L20" t="str">
            <v>1</v>
          </cell>
        </row>
        <row r="21">
          <cell r="B21" t="str">
            <v>1.4</v>
          </cell>
          <cell r="H21">
            <v>25352.23</v>
          </cell>
          <cell r="I21">
            <v>0.27210000000000001</v>
          </cell>
          <cell r="J21">
            <v>32250.57</v>
          </cell>
          <cell r="L21" t="str">
            <v>1</v>
          </cell>
        </row>
        <row r="22">
          <cell r="B22" t="str">
            <v>1.5</v>
          </cell>
          <cell r="H22">
            <v>20718.55</v>
          </cell>
          <cell r="I22">
            <v>0.27210000000000001</v>
          </cell>
          <cell r="J22">
            <v>26356.06</v>
          </cell>
          <cell r="L22" t="str">
            <v>1</v>
          </cell>
        </row>
        <row r="23">
          <cell r="B23" t="str">
            <v>1.6</v>
          </cell>
          <cell r="H23">
            <v>3251.66</v>
          </cell>
          <cell r="I23">
            <v>0.27210000000000001</v>
          </cell>
          <cell r="J23">
            <v>4136.43</v>
          </cell>
          <cell r="L23" t="str">
            <v>1</v>
          </cell>
        </row>
        <row r="24">
          <cell r="B24">
            <v>0</v>
          </cell>
          <cell r="H24">
            <v>0</v>
          </cell>
          <cell r="I24">
            <v>0</v>
          </cell>
          <cell r="J24">
            <v>0</v>
          </cell>
          <cell r="L24" t="str">
            <v/>
          </cell>
        </row>
        <row r="25">
          <cell r="B25">
            <v>0</v>
          </cell>
          <cell r="H25">
            <v>0</v>
          </cell>
          <cell r="I25">
            <v>0</v>
          </cell>
          <cell r="J25">
            <v>0</v>
          </cell>
        </row>
        <row r="26">
          <cell r="B26">
            <v>0</v>
          </cell>
          <cell r="H26">
            <v>0</v>
          </cell>
          <cell r="I26">
            <v>0</v>
          </cell>
          <cell r="J26">
            <v>0</v>
          </cell>
        </row>
        <row r="27">
          <cell r="B27" t="str">
            <v>2,0</v>
          </cell>
          <cell r="H27">
            <v>68879.89</v>
          </cell>
          <cell r="I27">
            <v>0</v>
          </cell>
          <cell r="J27">
            <v>87622.040000000008</v>
          </cell>
        </row>
        <row r="28">
          <cell r="B28" t="str">
            <v>2.1</v>
          </cell>
          <cell r="H28">
            <v>4160</v>
          </cell>
          <cell r="I28">
            <v>0.27210000000000001</v>
          </cell>
          <cell r="J28">
            <v>5291.93</v>
          </cell>
          <cell r="L28" t="str">
            <v>2</v>
          </cell>
        </row>
        <row r="29">
          <cell r="B29" t="str">
            <v>2.2</v>
          </cell>
          <cell r="H29">
            <v>5200</v>
          </cell>
          <cell r="I29">
            <v>0.27210000000000001</v>
          </cell>
          <cell r="J29">
            <v>6614.92</v>
          </cell>
          <cell r="L29" t="str">
            <v>2</v>
          </cell>
        </row>
        <row r="30">
          <cell r="B30" t="str">
            <v>2.3</v>
          </cell>
          <cell r="H30">
            <v>1658.87</v>
          </cell>
          <cell r="I30">
            <v>0.27210000000000001</v>
          </cell>
          <cell r="J30">
            <v>2110.2399999999998</v>
          </cell>
          <cell r="L30" t="str">
            <v>2</v>
          </cell>
        </row>
        <row r="31">
          <cell r="B31" t="str">
            <v>2.4</v>
          </cell>
          <cell r="H31">
            <v>137.44</v>
          </cell>
          <cell r="I31">
            <v>0.27210000000000001</v>
          </cell>
          <cell r="J31">
            <v>174.83</v>
          </cell>
          <cell r="L31" t="str">
            <v>2</v>
          </cell>
        </row>
        <row r="32">
          <cell r="B32" t="str">
            <v>2.5</v>
          </cell>
          <cell r="H32">
            <v>4074.87</v>
          </cell>
          <cell r="I32">
            <v>0.27210000000000001</v>
          </cell>
          <cell r="J32">
            <v>5183.6400000000003</v>
          </cell>
          <cell r="L32" t="str">
            <v>2</v>
          </cell>
        </row>
        <row r="33">
          <cell r="B33" t="str">
            <v>2.6</v>
          </cell>
          <cell r="H33">
            <v>2141.5100000000002</v>
          </cell>
          <cell r="I33">
            <v>0.27210000000000001</v>
          </cell>
          <cell r="J33">
            <v>2724.21</v>
          </cell>
          <cell r="L33" t="str">
            <v>2</v>
          </cell>
        </row>
        <row r="34">
          <cell r="B34" t="str">
            <v>2.7</v>
          </cell>
          <cell r="H34">
            <v>14709</v>
          </cell>
          <cell r="I34">
            <v>0.27210000000000001</v>
          </cell>
          <cell r="J34">
            <v>18711.310000000001</v>
          </cell>
          <cell r="L34" t="str">
            <v>2</v>
          </cell>
        </row>
        <row r="35">
          <cell r="B35" t="str">
            <v>2.8</v>
          </cell>
          <cell r="H35">
            <v>19793.919999999998</v>
          </cell>
          <cell r="I35">
            <v>0.27210000000000001</v>
          </cell>
          <cell r="J35">
            <v>25179.84</v>
          </cell>
          <cell r="L35" t="str">
            <v>2</v>
          </cell>
        </row>
        <row r="36">
          <cell r="B36" t="str">
            <v>2.9</v>
          </cell>
          <cell r="H36">
            <v>8370.0400000000009</v>
          </cell>
          <cell r="I36">
            <v>0.27210000000000001</v>
          </cell>
          <cell r="J36">
            <v>10647.52</v>
          </cell>
          <cell r="L36" t="str">
            <v>2</v>
          </cell>
        </row>
        <row r="37">
          <cell r="B37" t="str">
            <v>2.10</v>
          </cell>
          <cell r="H37">
            <v>1607.46</v>
          </cell>
          <cell r="I37">
            <v>0.27210000000000001</v>
          </cell>
          <cell r="J37">
            <v>2044.84</v>
          </cell>
          <cell r="L37">
            <v>0</v>
          </cell>
        </row>
        <row r="38">
          <cell r="B38" t="str">
            <v>2.11</v>
          </cell>
          <cell r="H38">
            <v>3434.78</v>
          </cell>
          <cell r="I38">
            <v>0.27210000000000001</v>
          </cell>
          <cell r="J38">
            <v>4369.38</v>
          </cell>
          <cell r="L38">
            <v>0</v>
          </cell>
        </row>
        <row r="39">
          <cell r="B39" t="str">
            <v>2.12</v>
          </cell>
          <cell r="H39">
            <v>3592</v>
          </cell>
          <cell r="I39">
            <v>0.27210000000000001</v>
          </cell>
          <cell r="J39">
            <v>4569.38</v>
          </cell>
          <cell r="L39" t="str">
            <v>2</v>
          </cell>
        </row>
        <row r="40">
          <cell r="B40">
            <v>0</v>
          </cell>
          <cell r="H40">
            <v>0</v>
          </cell>
          <cell r="I40">
            <v>0</v>
          </cell>
          <cell r="J40">
            <v>0</v>
          </cell>
          <cell r="L40" t="str">
            <v/>
          </cell>
        </row>
        <row r="41">
          <cell r="B41">
            <v>0</v>
          </cell>
          <cell r="H41">
            <v>0</v>
          </cell>
          <cell r="I41">
            <v>0</v>
          </cell>
          <cell r="J41">
            <v>0</v>
          </cell>
          <cell r="L41" t="str">
            <v/>
          </cell>
        </row>
        <row r="42">
          <cell r="B42">
            <v>0</v>
          </cell>
          <cell r="H42">
            <v>0</v>
          </cell>
          <cell r="I42">
            <v>0</v>
          </cell>
          <cell r="J42">
            <v>0</v>
          </cell>
        </row>
        <row r="43">
          <cell r="B43" t="str">
            <v>3,0</v>
          </cell>
          <cell r="H43">
            <v>422652</v>
          </cell>
          <cell r="I43">
            <v>0</v>
          </cell>
          <cell r="J43">
            <v>537655.57000000007</v>
          </cell>
        </row>
        <row r="44">
          <cell r="B44" t="str">
            <v>3.1</v>
          </cell>
          <cell r="H44">
            <v>72667.94</v>
          </cell>
          <cell r="I44">
            <v>0.27210000000000001</v>
          </cell>
          <cell r="J44">
            <v>92440.88</v>
          </cell>
          <cell r="L44" t="str">
            <v>3</v>
          </cell>
        </row>
        <row r="45">
          <cell r="B45" t="str">
            <v>3.2</v>
          </cell>
          <cell r="H45">
            <v>116374.36</v>
          </cell>
          <cell r="I45">
            <v>0.27210000000000001</v>
          </cell>
          <cell r="J45">
            <v>148039.82</v>
          </cell>
          <cell r="L45" t="str">
            <v>3</v>
          </cell>
        </row>
        <row r="46">
          <cell r="B46" t="str">
            <v>3.3</v>
          </cell>
          <cell r="H46">
            <v>441.16</v>
          </cell>
          <cell r="I46">
            <v>0.27210000000000001</v>
          </cell>
          <cell r="J46">
            <v>561.19000000000005</v>
          </cell>
          <cell r="L46" t="str">
            <v>3</v>
          </cell>
        </row>
        <row r="47">
          <cell r="B47" t="str">
            <v>3.4</v>
          </cell>
          <cell r="H47">
            <v>3102.48</v>
          </cell>
          <cell r="I47">
            <v>0.27210000000000001</v>
          </cell>
          <cell r="J47">
            <v>3946.66</v>
          </cell>
          <cell r="L47" t="str">
            <v>3</v>
          </cell>
        </row>
        <row r="48">
          <cell r="B48" t="str">
            <v>3.5</v>
          </cell>
          <cell r="H48">
            <v>121871.94</v>
          </cell>
          <cell r="I48">
            <v>0.27210000000000001</v>
          </cell>
          <cell r="J48">
            <v>155033.29</v>
          </cell>
          <cell r="L48" t="str">
            <v>3</v>
          </cell>
        </row>
        <row r="49">
          <cell r="B49" t="str">
            <v>3.7</v>
          </cell>
          <cell r="H49">
            <v>5463.91</v>
          </cell>
          <cell r="I49">
            <v>0.27210000000000001</v>
          </cell>
          <cell r="J49">
            <v>6950.63</v>
          </cell>
          <cell r="L49" t="str">
            <v>3</v>
          </cell>
        </row>
        <row r="50">
          <cell r="B50" t="str">
            <v>3.8</v>
          </cell>
          <cell r="H50">
            <v>102730.21</v>
          </cell>
          <cell r="I50">
            <v>0.27210000000000001</v>
          </cell>
          <cell r="J50">
            <v>130683.1</v>
          </cell>
          <cell r="L50" t="str">
            <v>3</v>
          </cell>
        </row>
        <row r="51">
          <cell r="B51">
            <v>0</v>
          </cell>
          <cell r="H51">
            <v>0</v>
          </cell>
          <cell r="I51">
            <v>0</v>
          </cell>
          <cell r="J51">
            <v>0</v>
          </cell>
        </row>
        <row r="52">
          <cell r="B52">
            <v>0</v>
          </cell>
          <cell r="H52">
            <v>0</v>
          </cell>
          <cell r="I52">
            <v>0</v>
          </cell>
          <cell r="J52">
            <v>0</v>
          </cell>
        </row>
        <row r="53">
          <cell r="B53" t="str">
            <v>4,0</v>
          </cell>
          <cell r="H53">
            <v>830728.83000000007</v>
          </cell>
          <cell r="I53">
            <v>0</v>
          </cell>
          <cell r="J53">
            <v>1056770.1299999999</v>
          </cell>
        </row>
        <row r="54">
          <cell r="B54" t="str">
            <v>4.1</v>
          </cell>
          <cell r="H54">
            <v>641185.25</v>
          </cell>
          <cell r="I54">
            <v>0.27210000000000001</v>
          </cell>
          <cell r="J54">
            <v>815651.75</v>
          </cell>
          <cell r="L54" t="str">
            <v>4</v>
          </cell>
        </row>
        <row r="55">
          <cell r="B55" t="str">
            <v>4.2</v>
          </cell>
          <cell r="H55">
            <v>183191.55</v>
          </cell>
          <cell r="I55">
            <v>0.27210000000000001</v>
          </cell>
          <cell r="J55">
            <v>233037.97</v>
          </cell>
          <cell r="L55" t="str">
            <v>4</v>
          </cell>
        </row>
        <row r="56">
          <cell r="B56" t="str">
            <v>4.3</v>
          </cell>
          <cell r="H56">
            <v>6352.03</v>
          </cell>
          <cell r="I56">
            <v>0.27210000000000001</v>
          </cell>
          <cell r="J56">
            <v>8080.41</v>
          </cell>
          <cell r="L56" t="str">
            <v>4</v>
          </cell>
        </row>
        <row r="57">
          <cell r="B57">
            <v>0</v>
          </cell>
          <cell r="H57">
            <v>0</v>
          </cell>
          <cell r="I57">
            <v>0</v>
          </cell>
          <cell r="J57">
            <v>0</v>
          </cell>
        </row>
        <row r="58">
          <cell r="B58">
            <v>0</v>
          </cell>
          <cell r="H58">
            <v>0</v>
          </cell>
          <cell r="I58">
            <v>0</v>
          </cell>
          <cell r="J58">
            <v>0</v>
          </cell>
        </row>
        <row r="59">
          <cell r="B59" t="str">
            <v>5,0</v>
          </cell>
          <cell r="H59" t="e">
            <v>#N/A</v>
          </cell>
          <cell r="I59">
            <v>0</v>
          </cell>
          <cell r="J59" t="e">
            <v>#N/A</v>
          </cell>
        </row>
        <row r="60">
          <cell r="B60" t="str">
            <v>5.1</v>
          </cell>
          <cell r="H60">
            <v>868129.11</v>
          </cell>
          <cell r="I60">
            <v>0.27210000000000001</v>
          </cell>
          <cell r="J60">
            <v>1104347.04</v>
          </cell>
          <cell r="L60" t="str">
            <v>5</v>
          </cell>
        </row>
        <row r="61">
          <cell r="B61" t="str">
            <v>5.2</v>
          </cell>
          <cell r="H61">
            <v>396766.78</v>
          </cell>
          <cell r="I61">
            <v>0.27210000000000001</v>
          </cell>
          <cell r="J61">
            <v>504727.02</v>
          </cell>
          <cell r="L61" t="str">
            <v>5</v>
          </cell>
        </row>
        <row r="62">
          <cell r="B62" t="str">
            <v>5.3</v>
          </cell>
          <cell r="H62">
            <v>230610.29</v>
          </cell>
          <cell r="I62">
            <v>0.27210000000000001</v>
          </cell>
          <cell r="J62">
            <v>293359.34000000003</v>
          </cell>
          <cell r="L62" t="str">
            <v>5</v>
          </cell>
        </row>
        <row r="63">
          <cell r="B63" t="str">
            <v>5.4</v>
          </cell>
          <cell r="H63">
            <v>223982.07999999999</v>
          </cell>
          <cell r="I63">
            <v>0.27210000000000001</v>
          </cell>
          <cell r="J63">
            <v>284927.59999999998</v>
          </cell>
          <cell r="L63" t="str">
            <v>5</v>
          </cell>
        </row>
        <row r="64">
          <cell r="B64" t="str">
            <v>5.5</v>
          </cell>
          <cell r="H64">
            <v>242810.6</v>
          </cell>
          <cell r="I64">
            <v>0.27210000000000001</v>
          </cell>
          <cell r="J64">
            <v>308879.35999999999</v>
          </cell>
          <cell r="L64" t="str">
            <v>5</v>
          </cell>
        </row>
        <row r="65">
          <cell r="B65" t="str">
            <v>5.6</v>
          </cell>
          <cell r="H65">
            <v>147764.17000000001</v>
          </cell>
          <cell r="I65">
            <v>0.27210000000000001</v>
          </cell>
          <cell r="J65">
            <v>187970.8</v>
          </cell>
          <cell r="L65" t="str">
            <v>5</v>
          </cell>
        </row>
        <row r="66">
          <cell r="B66" t="str">
            <v>5.7</v>
          </cell>
          <cell r="H66">
            <v>207410.28</v>
          </cell>
          <cell r="I66">
            <v>0.27210000000000001</v>
          </cell>
          <cell r="J66">
            <v>263846.61</v>
          </cell>
          <cell r="L66" t="str">
            <v>5</v>
          </cell>
        </row>
        <row r="67">
          <cell r="B67" t="str">
            <v>5.8</v>
          </cell>
          <cell r="H67">
            <v>162742.44</v>
          </cell>
          <cell r="I67">
            <v>0.27210000000000001</v>
          </cell>
          <cell r="J67">
            <v>207024.65</v>
          </cell>
          <cell r="L67" t="str">
            <v>5</v>
          </cell>
        </row>
        <row r="68">
          <cell r="B68" t="str">
            <v>5.9</v>
          </cell>
          <cell r="H68">
            <v>36135.75</v>
          </cell>
          <cell r="I68">
            <v>0.27210000000000001</v>
          </cell>
          <cell r="J68">
            <v>45968.28</v>
          </cell>
          <cell r="L68" t="str">
            <v>5</v>
          </cell>
        </row>
        <row r="69">
          <cell r="B69" t="str">
            <v>5.10</v>
          </cell>
          <cell r="H69">
            <v>98771.05</v>
          </cell>
          <cell r="I69">
            <v>0.27210000000000001</v>
          </cell>
          <cell r="J69">
            <v>125646.65</v>
          </cell>
          <cell r="L69" t="str">
            <v>5</v>
          </cell>
        </row>
        <row r="70">
          <cell r="B70" t="str">
            <v>5.11</v>
          </cell>
          <cell r="H70">
            <v>45523.44</v>
          </cell>
          <cell r="I70">
            <v>0.27210000000000001</v>
          </cell>
          <cell r="J70">
            <v>57910.36</v>
          </cell>
          <cell r="L70" t="str">
            <v>5</v>
          </cell>
        </row>
        <row r="71">
          <cell r="B71" t="str">
            <v>5.12</v>
          </cell>
          <cell r="H71">
            <v>28708.47</v>
          </cell>
          <cell r="I71">
            <v>0.27210000000000001</v>
          </cell>
          <cell r="J71">
            <v>36520.04</v>
          </cell>
          <cell r="L71" t="str">
            <v>5</v>
          </cell>
        </row>
        <row r="72">
          <cell r="B72" t="str">
            <v>5.13</v>
          </cell>
          <cell r="H72">
            <v>32995.08</v>
          </cell>
          <cell r="I72">
            <v>0.27210000000000001</v>
          </cell>
          <cell r="J72">
            <v>41973.04</v>
          </cell>
          <cell r="L72" t="str">
            <v>5</v>
          </cell>
        </row>
        <row r="73">
          <cell r="B73" t="str">
            <v>5.14</v>
          </cell>
          <cell r="H73" t="e">
            <v>#N/A</v>
          </cell>
          <cell r="I73">
            <v>0.27210000000000001</v>
          </cell>
          <cell r="J73" t="e">
            <v>#N/A</v>
          </cell>
          <cell r="L73" t="str">
            <v/>
          </cell>
        </row>
        <row r="74">
          <cell r="B74" t="str">
            <v>5.15</v>
          </cell>
          <cell r="H74" t="e">
            <v>#N/A</v>
          </cell>
          <cell r="I74">
            <v>0.27210000000000001</v>
          </cell>
          <cell r="J74" t="e">
            <v>#N/A</v>
          </cell>
          <cell r="L74" t="str">
            <v/>
          </cell>
        </row>
        <row r="75">
          <cell r="B75" t="str">
            <v>5.16</v>
          </cell>
          <cell r="H75">
            <v>30618.720000000001</v>
          </cell>
          <cell r="I75">
            <v>0.27210000000000001</v>
          </cell>
          <cell r="J75">
            <v>38950.07</v>
          </cell>
          <cell r="L75">
            <v>0</v>
          </cell>
        </row>
        <row r="76">
          <cell r="B76" t="str">
            <v>5.17</v>
          </cell>
          <cell r="H76">
            <v>123202.8</v>
          </cell>
          <cell r="I76">
            <v>0.27210000000000001</v>
          </cell>
          <cell r="J76">
            <v>156726.28</v>
          </cell>
          <cell r="L76">
            <v>0</v>
          </cell>
        </row>
        <row r="77">
          <cell r="B77" t="str">
            <v>5.18</v>
          </cell>
          <cell r="H77">
            <v>69720</v>
          </cell>
          <cell r="I77">
            <v>0.27210000000000001</v>
          </cell>
          <cell r="J77">
            <v>88690.81</v>
          </cell>
          <cell r="L77">
            <v>0</v>
          </cell>
        </row>
        <row r="78">
          <cell r="B78" t="str">
            <v>5.19</v>
          </cell>
          <cell r="H78">
            <v>106591.2</v>
          </cell>
          <cell r="I78">
            <v>0.27210000000000001</v>
          </cell>
          <cell r="J78">
            <v>135594.66</v>
          </cell>
          <cell r="L78" t="str">
            <v>5</v>
          </cell>
        </row>
        <row r="79">
          <cell r="B79" t="str">
            <v>5.20</v>
          </cell>
          <cell r="H79">
            <v>18188.8</v>
          </cell>
          <cell r="I79">
            <v>0.27210000000000001</v>
          </cell>
          <cell r="J79">
            <v>23137.97</v>
          </cell>
          <cell r="L79" t="str">
            <v>5</v>
          </cell>
        </row>
        <row r="80">
          <cell r="B80" t="str">
            <v>5.21</v>
          </cell>
          <cell r="H80">
            <v>261943.7</v>
          </cell>
          <cell r="I80">
            <v>0.27210000000000001</v>
          </cell>
          <cell r="J80">
            <v>333218.58</v>
          </cell>
          <cell r="L80" t="str">
            <v>5</v>
          </cell>
        </row>
        <row r="81">
          <cell r="B81">
            <v>0</v>
          </cell>
          <cell r="H81">
            <v>0</v>
          </cell>
          <cell r="I81">
            <v>0</v>
          </cell>
          <cell r="J81">
            <v>0</v>
          </cell>
        </row>
        <row r="82">
          <cell r="B82">
            <v>0</v>
          </cell>
          <cell r="H82">
            <v>0</v>
          </cell>
          <cell r="I82">
            <v>0</v>
          </cell>
          <cell r="J82">
            <v>0</v>
          </cell>
        </row>
        <row r="83">
          <cell r="B83" t="str">
            <v>6,0</v>
          </cell>
          <cell r="H83">
            <v>2180829</v>
          </cell>
          <cell r="I83">
            <v>0</v>
          </cell>
          <cell r="J83">
            <v>2774232.55</v>
          </cell>
        </row>
        <row r="84">
          <cell r="B84" t="str">
            <v>6.1</v>
          </cell>
          <cell r="H84">
            <v>892437.78</v>
          </cell>
          <cell r="I84">
            <v>0.27210000000000001</v>
          </cell>
          <cell r="J84">
            <v>1135270.0900000001</v>
          </cell>
          <cell r="L84" t="str">
            <v>6</v>
          </cell>
        </row>
        <row r="85">
          <cell r="B85" t="str">
            <v>6.2</v>
          </cell>
          <cell r="H85">
            <v>52848.55</v>
          </cell>
          <cell r="I85">
            <v>0.27210000000000001</v>
          </cell>
          <cell r="J85">
            <v>67228.639999999999</v>
          </cell>
          <cell r="L85" t="str">
            <v>6</v>
          </cell>
        </row>
        <row r="86">
          <cell r="B86" t="str">
            <v>6.3</v>
          </cell>
          <cell r="H86">
            <v>52876.68</v>
          </cell>
          <cell r="I86">
            <v>0.27210000000000001</v>
          </cell>
          <cell r="J86">
            <v>67264.42</v>
          </cell>
          <cell r="L86" t="str">
            <v>6</v>
          </cell>
        </row>
        <row r="87">
          <cell r="B87" t="str">
            <v>6.4</v>
          </cell>
          <cell r="H87">
            <v>890285.05</v>
          </cell>
          <cell r="I87">
            <v>0.27210000000000001</v>
          </cell>
          <cell r="J87">
            <v>1132531.6100000001</v>
          </cell>
          <cell r="L87" t="str">
            <v>6</v>
          </cell>
        </row>
        <row r="88">
          <cell r="B88" t="str">
            <v>6.5</v>
          </cell>
          <cell r="H88">
            <v>292380.94</v>
          </cell>
          <cell r="I88">
            <v>0.27210000000000001</v>
          </cell>
          <cell r="J88">
            <v>371937.79</v>
          </cell>
          <cell r="L88" t="str">
            <v>6</v>
          </cell>
        </row>
        <row r="89">
          <cell r="B89">
            <v>0</v>
          </cell>
          <cell r="H89">
            <v>0</v>
          </cell>
          <cell r="I89">
            <v>0</v>
          </cell>
          <cell r="J89">
            <v>0</v>
          </cell>
        </row>
        <row r="90">
          <cell r="B90">
            <v>0</v>
          </cell>
          <cell r="H90">
            <v>0</v>
          </cell>
          <cell r="I90">
            <v>0</v>
          </cell>
          <cell r="J90">
            <v>0</v>
          </cell>
        </row>
        <row r="91">
          <cell r="B91" t="str">
            <v>7,0</v>
          </cell>
          <cell r="H91">
            <v>545690.27</v>
          </cell>
          <cell r="I91">
            <v>0</v>
          </cell>
          <cell r="J91">
            <v>694172.57</v>
          </cell>
        </row>
        <row r="92">
          <cell r="B92" t="str">
            <v>7.1</v>
          </cell>
          <cell r="H92">
            <v>29213.88</v>
          </cell>
          <cell r="I92">
            <v>0.27210000000000001</v>
          </cell>
          <cell r="J92">
            <v>37162.97</v>
          </cell>
          <cell r="L92" t="str">
            <v>7</v>
          </cell>
        </row>
        <row r="93">
          <cell r="B93" t="str">
            <v>7.2</v>
          </cell>
          <cell r="H93">
            <v>16527.8</v>
          </cell>
          <cell r="I93">
            <v>0.27210000000000001</v>
          </cell>
          <cell r="J93">
            <v>21025.01</v>
          </cell>
          <cell r="L93" t="str">
            <v>7</v>
          </cell>
        </row>
        <row r="94">
          <cell r="B94" t="str">
            <v>7.3</v>
          </cell>
          <cell r="H94">
            <v>488177.7</v>
          </cell>
          <cell r="I94">
            <v>0.27210000000000001</v>
          </cell>
          <cell r="J94">
            <v>621010.85</v>
          </cell>
          <cell r="L94" t="str">
            <v>7</v>
          </cell>
        </row>
        <row r="95">
          <cell r="B95" t="str">
            <v>7.4</v>
          </cell>
          <cell r="H95">
            <v>11770.89</v>
          </cell>
          <cell r="I95">
            <v>0.27210000000000001</v>
          </cell>
          <cell r="J95">
            <v>14973.74</v>
          </cell>
          <cell r="L95" t="str">
            <v>7</v>
          </cell>
        </row>
        <row r="96">
          <cell r="B96">
            <v>0</v>
          </cell>
          <cell r="H96">
            <v>0</v>
          </cell>
          <cell r="I96">
            <v>0</v>
          </cell>
          <cell r="J96">
            <v>0</v>
          </cell>
        </row>
        <row r="97">
          <cell r="B97">
            <v>0</v>
          </cell>
          <cell r="H97">
            <v>0</v>
          </cell>
          <cell r="I97">
            <v>0</v>
          </cell>
          <cell r="J97">
            <v>0</v>
          </cell>
        </row>
        <row r="98">
          <cell r="B98" t="str">
            <v>8,0</v>
          </cell>
          <cell r="H98">
            <v>221300.44000000003</v>
          </cell>
          <cell r="I98">
            <v>0</v>
          </cell>
          <cell r="J98">
            <v>281516.26999999996</v>
          </cell>
        </row>
        <row r="99">
          <cell r="B99" t="str">
            <v>8.1</v>
          </cell>
          <cell r="H99">
            <v>11160</v>
          </cell>
          <cell r="I99">
            <v>0.27210000000000001</v>
          </cell>
          <cell r="J99">
            <v>14196.63</v>
          </cell>
          <cell r="L99" t="str">
            <v>8</v>
          </cell>
        </row>
        <row r="100">
          <cell r="B100" t="str">
            <v>8.2</v>
          </cell>
          <cell r="H100">
            <v>47896.76</v>
          </cell>
          <cell r="I100">
            <v>0.27210000000000001</v>
          </cell>
          <cell r="J100">
            <v>60929.46</v>
          </cell>
          <cell r="L100" t="str">
            <v>8</v>
          </cell>
        </row>
        <row r="101">
          <cell r="B101" t="str">
            <v>8.3</v>
          </cell>
          <cell r="H101">
            <v>79204.820000000007</v>
          </cell>
          <cell r="I101">
            <v>0.27210000000000001</v>
          </cell>
          <cell r="J101">
            <v>100756.45</v>
          </cell>
          <cell r="L101" t="str">
            <v>8</v>
          </cell>
        </row>
        <row r="102">
          <cell r="B102" t="str">
            <v>8.4</v>
          </cell>
          <cell r="H102">
            <v>39233.040000000001</v>
          </cell>
          <cell r="I102">
            <v>0.27210000000000001</v>
          </cell>
          <cell r="J102">
            <v>49908.35</v>
          </cell>
          <cell r="L102" t="str">
            <v>8</v>
          </cell>
        </row>
        <row r="103">
          <cell r="B103" t="str">
            <v>8.5</v>
          </cell>
          <cell r="H103">
            <v>7298.28</v>
          </cell>
          <cell r="I103">
            <v>0.27210000000000001</v>
          </cell>
          <cell r="J103">
            <v>9284.14</v>
          </cell>
          <cell r="L103" t="str">
            <v>8</v>
          </cell>
        </row>
        <row r="104">
          <cell r="B104" t="str">
            <v>8.6</v>
          </cell>
          <cell r="H104">
            <v>36507.54</v>
          </cell>
          <cell r="I104">
            <v>0.27210000000000001</v>
          </cell>
          <cell r="J104">
            <v>46441.24</v>
          </cell>
          <cell r="L104" t="str">
            <v>8</v>
          </cell>
        </row>
        <row r="105">
          <cell r="B105" t="str">
            <v>8.7</v>
          </cell>
          <cell r="H105">
            <v>5273.4</v>
          </cell>
          <cell r="I105">
            <v>0.27210000000000001</v>
          </cell>
          <cell r="J105">
            <v>6708.29</v>
          </cell>
          <cell r="L105" t="str">
            <v>8</v>
          </cell>
        </row>
        <row r="106">
          <cell r="B106">
            <v>0</v>
          </cell>
          <cell r="H106">
            <v>0</v>
          </cell>
          <cell r="I106">
            <v>0</v>
          </cell>
          <cell r="J106">
            <v>0</v>
          </cell>
        </row>
        <row r="107">
          <cell r="B107">
            <v>0</v>
          </cell>
          <cell r="H107">
            <v>0</v>
          </cell>
          <cell r="I107">
            <v>0</v>
          </cell>
          <cell r="J107">
            <v>0</v>
          </cell>
        </row>
        <row r="108">
          <cell r="B108" t="str">
            <v>10,0</v>
          </cell>
          <cell r="H108">
            <v>39007.120000000003</v>
          </cell>
          <cell r="I108">
            <v>0</v>
          </cell>
          <cell r="J108">
            <v>49620.929999999993</v>
          </cell>
        </row>
        <row r="109">
          <cell r="B109" t="str">
            <v>9.1</v>
          </cell>
          <cell r="H109">
            <v>1693.88</v>
          </cell>
          <cell r="I109">
            <v>0.27210000000000001</v>
          </cell>
          <cell r="J109">
            <v>2154.7800000000002</v>
          </cell>
          <cell r="L109" t="str">
            <v>9</v>
          </cell>
        </row>
        <row r="110">
          <cell r="B110" t="str">
            <v>9.2</v>
          </cell>
          <cell r="H110">
            <v>1941.92</v>
          </cell>
          <cell r="I110">
            <v>0.27210000000000001</v>
          </cell>
          <cell r="J110">
            <v>2470.31</v>
          </cell>
          <cell r="L110" t="str">
            <v>9</v>
          </cell>
        </row>
        <row r="111">
          <cell r="B111" t="str">
            <v>9.3</v>
          </cell>
          <cell r="H111">
            <v>3504.36</v>
          </cell>
          <cell r="I111">
            <v>0.27210000000000001</v>
          </cell>
          <cell r="J111">
            <v>4457.8900000000003</v>
          </cell>
          <cell r="L111" t="str">
            <v>9</v>
          </cell>
        </row>
        <row r="112">
          <cell r="B112" t="str">
            <v>9.4</v>
          </cell>
          <cell r="H112">
            <v>4623.72</v>
          </cell>
          <cell r="I112">
            <v>0.27210000000000001</v>
          </cell>
          <cell r="J112">
            <v>5881.83</v>
          </cell>
          <cell r="L112" t="str">
            <v>9</v>
          </cell>
        </row>
        <row r="113">
          <cell r="B113" t="str">
            <v>9.5</v>
          </cell>
          <cell r="H113">
            <v>7608.68</v>
          </cell>
          <cell r="I113">
            <v>0.27210000000000001</v>
          </cell>
          <cell r="J113">
            <v>9679</v>
          </cell>
          <cell r="L113" t="str">
            <v>9</v>
          </cell>
        </row>
        <row r="114">
          <cell r="B114" t="str">
            <v>9.6</v>
          </cell>
          <cell r="H114">
            <v>19634.560000000001</v>
          </cell>
          <cell r="I114">
            <v>0.27210000000000001</v>
          </cell>
          <cell r="J114">
            <v>24977.119999999999</v>
          </cell>
          <cell r="L114" t="str">
            <v>9</v>
          </cell>
        </row>
        <row r="115">
          <cell r="B115" t="str">
            <v>9.7</v>
          </cell>
          <cell r="H115">
            <v>12738.88</v>
          </cell>
          <cell r="I115">
            <v>0.27210000000000001</v>
          </cell>
          <cell r="J115">
            <v>16205.12</v>
          </cell>
          <cell r="L115" t="str">
            <v>9</v>
          </cell>
        </row>
        <row r="116">
          <cell r="B116" t="str">
            <v>9.8</v>
          </cell>
          <cell r="H116">
            <v>20352.64</v>
          </cell>
          <cell r="I116">
            <v>0.27210000000000001</v>
          </cell>
          <cell r="J116">
            <v>25890.59</v>
          </cell>
          <cell r="L116" t="str">
            <v>9</v>
          </cell>
        </row>
        <row r="117">
          <cell r="B117" t="str">
            <v>9.9</v>
          </cell>
          <cell r="H117">
            <v>0</v>
          </cell>
          <cell r="I117">
            <v>0.27210000000000001</v>
          </cell>
          <cell r="J117">
            <v>0</v>
          </cell>
          <cell r="L117" t="str">
            <v>9</v>
          </cell>
        </row>
        <row r="118">
          <cell r="B118" t="str">
            <v>9.10</v>
          </cell>
          <cell r="H118">
            <v>0</v>
          </cell>
          <cell r="I118">
            <v>0.27210000000000001</v>
          </cell>
          <cell r="J118">
            <v>0</v>
          </cell>
          <cell r="L118" t="str">
            <v>9</v>
          </cell>
        </row>
        <row r="119">
          <cell r="B119">
            <v>0</v>
          </cell>
          <cell r="H119">
            <v>0</v>
          </cell>
          <cell r="I119">
            <v>0</v>
          </cell>
          <cell r="J119">
            <v>0</v>
          </cell>
          <cell r="L119">
            <v>0</v>
          </cell>
        </row>
        <row r="120">
          <cell r="B120">
            <v>0</v>
          </cell>
          <cell r="H120">
            <v>0</v>
          </cell>
          <cell r="I120">
            <v>0</v>
          </cell>
          <cell r="J120">
            <v>0</v>
          </cell>
          <cell r="L120">
            <v>0</v>
          </cell>
        </row>
        <row r="121">
          <cell r="B121">
            <v>0</v>
          </cell>
          <cell r="H121">
            <v>0</v>
          </cell>
          <cell r="I121">
            <v>0</v>
          </cell>
          <cell r="J121">
            <v>0</v>
          </cell>
          <cell r="L121">
            <v>0</v>
          </cell>
        </row>
        <row r="122">
          <cell r="B122" t="str">
            <v>11,0</v>
          </cell>
          <cell r="H122">
            <v>144768.18</v>
          </cell>
          <cell r="I122">
            <v>0</v>
          </cell>
          <cell r="J122">
            <v>184159.6</v>
          </cell>
          <cell r="L122">
            <v>0</v>
          </cell>
        </row>
        <row r="123">
          <cell r="B123" t="str">
            <v>11.1</v>
          </cell>
          <cell r="H123">
            <v>144768.18</v>
          </cell>
          <cell r="I123">
            <v>0.27210000000000001</v>
          </cell>
          <cell r="J123">
            <v>184159.6</v>
          </cell>
          <cell r="L123" t="str">
            <v>11</v>
          </cell>
        </row>
        <row r="124">
          <cell r="B124">
            <v>0</v>
          </cell>
          <cell r="H124">
            <v>0</v>
          </cell>
          <cell r="I124">
            <v>0</v>
          </cell>
          <cell r="J124">
            <v>0</v>
          </cell>
          <cell r="L124">
            <v>0</v>
          </cell>
        </row>
        <row r="125">
          <cell r="B125">
            <v>0</v>
          </cell>
          <cell r="H125">
            <v>0</v>
          </cell>
          <cell r="I125">
            <v>0</v>
          </cell>
          <cell r="J125">
            <v>0</v>
          </cell>
          <cell r="L125">
            <v>0</v>
          </cell>
        </row>
        <row r="126">
          <cell r="B126">
            <v>0</v>
          </cell>
          <cell r="H126">
            <v>0</v>
          </cell>
          <cell r="I126">
            <v>0</v>
          </cell>
          <cell r="J126">
            <v>0</v>
          </cell>
          <cell r="L126">
            <v>0</v>
          </cell>
        </row>
        <row r="127">
          <cell r="B127" t="str">
            <v>12,0</v>
          </cell>
          <cell r="H127" t="e">
            <v>#N/A</v>
          </cell>
          <cell r="I127">
            <v>0</v>
          </cell>
          <cell r="J127" t="e">
            <v>#N/A</v>
          </cell>
          <cell r="L127">
            <v>0</v>
          </cell>
        </row>
        <row r="128">
          <cell r="B128" t="str">
            <v>12.1</v>
          </cell>
          <cell r="H128" t="e">
            <v>#N/A</v>
          </cell>
          <cell r="I128">
            <v>0.19</v>
          </cell>
          <cell r="J128" t="e">
            <v>#N/A</v>
          </cell>
          <cell r="L128" t="str">
            <v>12</v>
          </cell>
        </row>
        <row r="129">
          <cell r="B129">
            <v>0</v>
          </cell>
          <cell r="H129">
            <v>0</v>
          </cell>
          <cell r="I129">
            <v>0</v>
          </cell>
          <cell r="J129">
            <v>0</v>
          </cell>
          <cell r="L129">
            <v>0</v>
          </cell>
        </row>
        <row r="130">
          <cell r="B130">
            <v>0</v>
          </cell>
          <cell r="H130">
            <v>0</v>
          </cell>
          <cell r="I130">
            <v>0</v>
          </cell>
          <cell r="J130" t="e">
            <v>#N/A</v>
          </cell>
          <cell r="L130">
            <v>0</v>
          </cell>
        </row>
        <row r="131">
          <cell r="B131">
            <v>0</v>
          </cell>
          <cell r="H131">
            <v>0</v>
          </cell>
          <cell r="I131">
            <v>0</v>
          </cell>
          <cell r="J131">
            <v>0</v>
          </cell>
          <cell r="L131">
            <v>0</v>
          </cell>
        </row>
        <row r="132">
          <cell r="B132">
            <v>0</v>
          </cell>
          <cell r="L132">
            <v>0</v>
          </cell>
        </row>
        <row r="133">
          <cell r="B133">
            <v>0</v>
          </cell>
          <cell r="L133">
            <v>0</v>
          </cell>
        </row>
        <row r="134">
          <cell r="H134">
            <v>0</v>
          </cell>
          <cell r="I134">
            <v>0</v>
          </cell>
          <cell r="J134">
            <v>0</v>
          </cell>
          <cell r="L134">
            <v>0</v>
          </cell>
        </row>
        <row r="135">
          <cell r="H135">
            <v>0</v>
          </cell>
          <cell r="I135">
            <v>0</v>
          </cell>
          <cell r="J135">
            <v>0</v>
          </cell>
        </row>
        <row r="136">
          <cell r="H136">
            <v>0</v>
          </cell>
          <cell r="I136">
            <v>0</v>
          </cell>
          <cell r="J136">
            <v>0</v>
          </cell>
          <cell r="L136">
            <v>0</v>
          </cell>
        </row>
        <row r="137">
          <cell r="H137">
            <v>0</v>
          </cell>
          <cell r="I137">
            <v>0</v>
          </cell>
          <cell r="J137">
            <v>0</v>
          </cell>
          <cell r="L137">
            <v>0</v>
          </cell>
        </row>
        <row r="138">
          <cell r="H138">
            <v>0</v>
          </cell>
          <cell r="I138">
            <v>0</v>
          </cell>
          <cell r="J138">
            <v>0</v>
          </cell>
          <cell r="L138">
            <v>0</v>
          </cell>
        </row>
        <row r="139">
          <cell r="H139">
            <v>0</v>
          </cell>
          <cell r="I139">
            <v>0</v>
          </cell>
          <cell r="J139">
            <v>0</v>
          </cell>
          <cell r="L139">
            <v>0</v>
          </cell>
        </row>
        <row r="140">
          <cell r="H140">
            <v>0</v>
          </cell>
          <cell r="I140">
            <v>0</v>
          </cell>
          <cell r="J140">
            <v>0</v>
          </cell>
          <cell r="L140">
            <v>0</v>
          </cell>
        </row>
        <row r="141">
          <cell r="H141">
            <v>0</v>
          </cell>
          <cell r="I141">
            <v>0</v>
          </cell>
          <cell r="J141">
            <v>0</v>
          </cell>
        </row>
        <row r="142">
          <cell r="H142">
            <v>0</v>
          </cell>
          <cell r="I142">
            <v>0</v>
          </cell>
          <cell r="J142">
            <v>0</v>
          </cell>
        </row>
        <row r="143">
          <cell r="H143">
            <v>0</v>
          </cell>
          <cell r="I143">
            <v>0</v>
          </cell>
          <cell r="J143">
            <v>0</v>
          </cell>
        </row>
        <row r="144">
          <cell r="H144">
            <v>0</v>
          </cell>
          <cell r="I144">
            <v>0</v>
          </cell>
          <cell r="J144">
            <v>0</v>
          </cell>
        </row>
        <row r="145">
          <cell r="H145">
            <v>0</v>
          </cell>
          <cell r="I145">
            <v>0</v>
          </cell>
          <cell r="J145">
            <v>0</v>
          </cell>
          <cell r="L145">
            <v>0</v>
          </cell>
        </row>
        <row r="146">
          <cell r="H146">
            <v>0</v>
          </cell>
          <cell r="I146">
            <v>0</v>
          </cell>
          <cell r="J146">
            <v>0</v>
          </cell>
        </row>
        <row r="147">
          <cell r="H147">
            <v>0</v>
          </cell>
          <cell r="I147">
            <v>0</v>
          </cell>
          <cell r="J147">
            <v>0</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INAPI 11.2016"/>
      <sheetName val="EMOP 11.2016"/>
      <sheetName val="RESUMO"/>
      <sheetName val="ORÇAMENTO"/>
      <sheetName val="MEMÓRIA CÁLCULO"/>
      <sheetName val="TABELA VIAS"/>
      <sheetName val="CRONOGRAMA"/>
      <sheetName val="COMPOSIÇÃO DO BDI"/>
      <sheetName val="COMPOSIÇÕES"/>
      <sheetName val="variação sinapi"/>
      <sheetName val="QUADRO PERCENTUAL"/>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utorial"/>
      <sheetName val="Banco"/>
      <sheetName val="Composições"/>
      <sheetName val="Cotações"/>
      <sheetName val="Relatórios"/>
      <sheetName val="Busca"/>
      <sheetName val="SINAPI 11-2016"/>
    </sheetNames>
    <sheetDataSet>
      <sheetData sheetId="0"/>
      <sheetData sheetId="1"/>
      <sheetData sheetId="2"/>
      <sheetData sheetId="3">
        <row r="22">
          <cell r="B22" t="str">
            <v>ÍNDICE</v>
          </cell>
        </row>
        <row r="25">
          <cell r="B25" t="str">
            <v>EMPRESAS</v>
          </cell>
        </row>
      </sheetData>
      <sheetData sheetId="4">
        <row r="1">
          <cell r="A1" t="str">
            <v>DADOS DOS RELATÓRIOS IMPORTADOS</v>
          </cell>
        </row>
        <row r="5">
          <cell r="A5" t="str">
            <v>TIPO</v>
          </cell>
        </row>
        <row r="6">
          <cell r="A6" t="str">
            <v>SINAPI</v>
          </cell>
        </row>
        <row r="7">
          <cell r="A7" t="str">
            <v>SINAPI</v>
          </cell>
        </row>
        <row r="8">
          <cell r="A8" t="str">
            <v>SINAPI</v>
          </cell>
        </row>
        <row r="9">
          <cell r="A9" t="str">
            <v>SINAPI</v>
          </cell>
        </row>
        <row r="10">
          <cell r="A10" t="str">
            <v>SINAPI-I</v>
          </cell>
        </row>
        <row r="11">
          <cell r="A11" t="str">
            <v>SINAPI-I</v>
          </cell>
        </row>
        <row r="12">
          <cell r="A12" t="str">
            <v>SINAPI-I</v>
          </cell>
        </row>
        <row r="13">
          <cell r="A13" t="str">
            <v>SINAPI-I</v>
          </cell>
        </row>
        <row r="14">
          <cell r="A14" t="str">
            <v>SINAPI-I</v>
          </cell>
        </row>
        <row r="15">
          <cell r="A15" t="str">
            <v>SINAPI-I</v>
          </cell>
        </row>
      </sheetData>
      <sheetData sheetId="5"/>
      <sheetData sheetId="6"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rviços de Escavação"/>
      <sheetName val="Resumo Serviços Drenagem"/>
      <sheetName val="escavação drenagem"/>
      <sheetName val="SINAPI-0821"/>
    </sheetNames>
    <sheetDataSet>
      <sheetData sheetId="0">
        <row r="8">
          <cell r="H8">
            <v>1838.665</v>
          </cell>
        </row>
        <row r="14">
          <cell r="D14">
            <v>168</v>
          </cell>
        </row>
        <row r="18">
          <cell r="H18">
            <v>4383.6899999999996</v>
          </cell>
        </row>
        <row r="20">
          <cell r="H20">
            <v>2842.37</v>
          </cell>
        </row>
        <row r="23">
          <cell r="H23">
            <v>530.30999999999995</v>
          </cell>
        </row>
        <row r="25">
          <cell r="H25">
            <v>1875.93</v>
          </cell>
        </row>
        <row r="30">
          <cell r="H30">
            <v>11.79</v>
          </cell>
        </row>
        <row r="33">
          <cell r="H33">
            <v>68.92</v>
          </cell>
        </row>
        <row r="54">
          <cell r="H54">
            <v>1654.8490072346451</v>
          </cell>
        </row>
        <row r="67">
          <cell r="H67">
            <v>3421.6</v>
          </cell>
        </row>
        <row r="69">
          <cell r="H69">
            <v>1978.64</v>
          </cell>
        </row>
        <row r="72">
          <cell r="H72">
            <v>308.77</v>
          </cell>
        </row>
        <row r="74">
          <cell r="H74">
            <v>1161.29</v>
          </cell>
        </row>
        <row r="77">
          <cell r="H77">
            <v>32.46</v>
          </cell>
        </row>
        <row r="79">
          <cell r="H79">
            <v>5.35</v>
          </cell>
        </row>
        <row r="88">
          <cell r="H88">
            <v>911.24000000000012</v>
          </cell>
        </row>
        <row r="94">
          <cell r="D94">
            <v>168</v>
          </cell>
          <cell r="E94">
            <v>4</v>
          </cell>
        </row>
        <row r="103">
          <cell r="H103">
            <v>1325.7</v>
          </cell>
        </row>
        <row r="106">
          <cell r="H106">
            <v>6359.46</v>
          </cell>
        </row>
        <row r="109">
          <cell r="H109">
            <v>2492.3000000000002</v>
          </cell>
        </row>
        <row r="112">
          <cell r="H112">
            <v>343.06</v>
          </cell>
        </row>
        <row r="115">
          <cell r="H115">
            <v>2582.38</v>
          </cell>
        </row>
        <row r="124">
          <cell r="H124">
            <v>3589.43</v>
          </cell>
        </row>
        <row r="164">
          <cell r="H164">
            <v>134.94</v>
          </cell>
        </row>
        <row r="178">
          <cell r="H178">
            <v>121.31</v>
          </cell>
        </row>
      </sheetData>
      <sheetData sheetId="1"/>
      <sheetData sheetId="2">
        <row r="92">
          <cell r="D92">
            <v>639</v>
          </cell>
          <cell r="E92">
            <v>15</v>
          </cell>
        </row>
        <row r="93">
          <cell r="D93">
            <v>963</v>
          </cell>
          <cell r="E93">
            <v>27</v>
          </cell>
        </row>
        <row r="94">
          <cell r="D94">
            <v>670</v>
          </cell>
          <cell r="E94">
            <v>19</v>
          </cell>
        </row>
        <row r="95">
          <cell r="D95">
            <v>281</v>
          </cell>
          <cell r="E95">
            <v>7</v>
          </cell>
        </row>
        <row r="96">
          <cell r="D96">
            <v>328</v>
          </cell>
          <cell r="E96">
            <v>10</v>
          </cell>
        </row>
        <row r="97">
          <cell r="D97">
            <v>96</v>
          </cell>
          <cell r="E97">
            <v>4</v>
          </cell>
        </row>
        <row r="98">
          <cell r="D98">
            <v>15</v>
          </cell>
          <cell r="E98">
            <v>1</v>
          </cell>
        </row>
      </sheetData>
      <sheetData sheetId="3"/>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O"/>
      <sheetName val="ORÇAMENTO"/>
      <sheetName val="MEMÓRIA CÁLCULO"/>
      <sheetName val="TABELA VIAS"/>
      <sheetName val="PLANILHA DE ESCAVAÇÃO"/>
      <sheetName val="CRONOGRAMA"/>
      <sheetName val="COMPOSIÇÃO DO BDI"/>
      <sheetName val="EMOP 08-19"/>
      <sheetName val=" SINAPI 08-19"/>
    </sheetNames>
    <sheetDataSet>
      <sheetData sheetId="0"/>
      <sheetData sheetId="1"/>
      <sheetData sheetId="2"/>
      <sheetData sheetId="3"/>
      <sheetData sheetId="4"/>
      <sheetData sheetId="5"/>
      <sheetData sheetId="6"/>
      <sheetData sheetId="7"/>
      <sheetData sheetId="8">
        <row r="1">
          <cell r="A1" t="str">
            <v>PCI.817.01 - CUSTO DE COMPOSIÇÕES - SINTÉTICO                                               DATA DE EMISSÃO: 19/09/2019 00:00:47            DATA DE RT: 14/09/2019</v>
          </cell>
        </row>
        <row r="2">
          <cell r="A2" t="str">
            <v>ENCARGOS SOCIAIS SOBRE PREÇOS DA MÃO-DE-OBRA: 116,09%(HORA)   72,55%(MÊS)</v>
          </cell>
        </row>
        <row r="3">
          <cell r="A3" t="str">
            <v>ABRANGÊNCIA : NACIONAL                                              LOCALIDADE  : RIO DE JANEIRO                                                                                                      DATA DE PREÇO   : 08/2019 REFERÊNCIA COLETA : MEDIANO</v>
          </cell>
        </row>
        <row r="5">
          <cell r="A5" t="str">
            <v>CODIGO  DA COMPOSICAO</v>
          </cell>
          <cell r="B5" t="str">
            <v>DESCRICAO DA COMPOSICAO</v>
          </cell>
          <cell r="C5" t="str">
            <v>UNIDADE</v>
          </cell>
          <cell r="D5" t="str">
            <v>CUSTO TOTAL</v>
          </cell>
        </row>
        <row r="7">
          <cell r="A7">
            <v>97141</v>
          </cell>
          <cell r="B7" t="str">
            <v>ASSENTAMENTO DE TUBO DE FERRO FUNDIDO PARA REDE DE ÁGUA, DN 80 MM, JUNTA ELÁSTICA, INSTALADO EM LOCAL COM NÍVEL ALTO DE INTERFERÊNCIAS (NÃO INCLUI FORNECIMENTO). AF_11/2017</v>
          </cell>
          <cell r="C7" t="str">
            <v>M</v>
          </cell>
          <cell r="D7">
            <v>7.53</v>
          </cell>
        </row>
        <row r="8">
          <cell r="A8">
            <v>97142</v>
          </cell>
          <cell r="B8" t="str">
            <v>ASSENTAMENTO DE TUBO DE FERRO FUNDIDO PARA REDE DE ÁGUA, DN 100 MM, JUNTA ELÁSTICA, INSTALADO EM LOCAL COM NÍVEL ALTO DE INTERFERÊNCIAS (NÃO INCLUI FORNECIMENTO). AF_11/2017</v>
          </cell>
          <cell r="C8" t="str">
            <v>M</v>
          </cell>
          <cell r="D8">
            <v>8.43</v>
          </cell>
        </row>
        <row r="9">
          <cell r="A9">
            <v>97143</v>
          </cell>
          <cell r="B9" t="str">
            <v>ASSENTAMENTO DE TUBO DE FERRO FUNDIDO PARA REDE DE ÁGUA, DN 150 MM, JUNTA ELÁSTICA, INSTALADO EM LOCAL COM NÍVEL ALTO DE INTERFERÊNCIAS (NÃO INCLUI FORNECIMENTO). AF_11/2017</v>
          </cell>
          <cell r="C9" t="str">
            <v>M</v>
          </cell>
          <cell r="D9">
            <v>10.68</v>
          </cell>
        </row>
        <row r="10">
          <cell r="A10">
            <v>97144</v>
          </cell>
          <cell r="B10" t="str">
            <v>ASSENTAMENTO DE TUBO DE FERRO FUNDIDO PARA REDE DE ÁGUA, DN 200 MM, JUNTA ELÁSTICA, INSTALADO EM LOCAL COM NÍVEL ALTO DE INTERFERÊNCIAS (NÃO INCLUI FORNECIMENTO). AF_11/2017</v>
          </cell>
          <cell r="C10" t="str">
            <v>M</v>
          </cell>
          <cell r="D10">
            <v>12.93</v>
          </cell>
        </row>
        <row r="11">
          <cell r="A11">
            <v>97145</v>
          </cell>
          <cell r="B11" t="str">
            <v>ASSENTAMENTO DE TUBO DE FERRO FUNDIDO PARA REDE DE ÁGUA, DN 250 MM, JUNTA ELÁSTICA, INSTALADO EM LOCAL COM NÍVEL ALTO DE INTERFERÊNCIAS (NÃO INCLUI FORNECIMENTO). AF_11/2017</v>
          </cell>
          <cell r="C11" t="str">
            <v>M</v>
          </cell>
          <cell r="D11">
            <v>15.19</v>
          </cell>
        </row>
        <row r="12">
          <cell r="A12">
            <v>97146</v>
          </cell>
          <cell r="B12" t="str">
            <v>ASSENTAMENTO DE TUBO DE FERRO FUNDIDO PARA REDE DE ÁGUA, DN 300 MM, JUNTA ELÁSTICA, INSTALADO EM LOCAL COM NÍVEL ALTO DE INTERFERÊNCIAS (NÃO INCLUI FORNECIMENTO). AF_11/2017</v>
          </cell>
          <cell r="C12" t="str">
            <v>M</v>
          </cell>
          <cell r="D12">
            <v>17.47</v>
          </cell>
        </row>
        <row r="13">
          <cell r="A13">
            <v>97147</v>
          </cell>
          <cell r="B13" t="str">
            <v>ASSENTAMENTO DE TUBO DE FERRO FUNDIDO PARA REDE DE ÁGUA, DN 350 MM, JUNTA ELÁSTICA, INSTALADO EM LOCAL COM NÍVEL ALTO DE INTERFERÊNCIAS (NÃO INCLUI FORNECIMENTO). AF_11/2017</v>
          </cell>
          <cell r="C13" t="str">
            <v>M</v>
          </cell>
          <cell r="D13">
            <v>19.739999999999998</v>
          </cell>
        </row>
        <row r="14">
          <cell r="A14">
            <v>97148</v>
          </cell>
          <cell r="B14" t="str">
            <v>ASSENTAMENTO DE TUBO DE FERRO FUNDIDO PARA REDE DE ÁGUA, DN 400 MM, JUNTA ELÁSTICA, INSTALADO EM LOCAL COM NÍVEL ALTO DE INTERFERÊNCIAS (NÃO INCLUI FORNECIMENTO). AF_11/2017</v>
          </cell>
          <cell r="C14" t="str">
            <v>M</v>
          </cell>
          <cell r="D14">
            <v>22</v>
          </cell>
        </row>
        <row r="15">
          <cell r="A15">
            <v>97149</v>
          </cell>
          <cell r="B15" t="str">
            <v>ASSENTAMENTO DE TUBO DE FERRO FUNDIDO PARA REDE DE ÁGUA, DN 450 MM, JUNTA ELÁSTICA, INSTALADO EM LOCAL COM NÍVEL ALTO DE INTERFERÊNCIAS (NÃO INCLUI FORNECIMENTO). AF_11/2017</v>
          </cell>
          <cell r="C15" t="str">
            <v>M</v>
          </cell>
          <cell r="D15">
            <v>24.28</v>
          </cell>
        </row>
        <row r="16">
          <cell r="A16">
            <v>97150</v>
          </cell>
          <cell r="B16" t="str">
            <v>ASSENTAMENTO DE TUBO DE FERRO FUNDIDO PARA REDE DE ÁGUA, DN 500 MM, JUNTA ELÁSTICA, INSTALADO EM LOCAL COM NÍVEL ALTO DE INTERFERÊNCIAS (NÃO INCLUI FORNECIMENTO). AF_11/2017</v>
          </cell>
          <cell r="C16" t="str">
            <v>M</v>
          </cell>
          <cell r="D16">
            <v>28.75</v>
          </cell>
        </row>
        <row r="17">
          <cell r="A17">
            <v>97151</v>
          </cell>
          <cell r="B17" t="str">
            <v>ASSENTAMENTO DE TUBO DE FERRO FUNDIDO PARA REDE DE ÁGUA, DN 600 MM, JUNTA ELÁSTICA, INSTALADO EM LOCAL COM NÍVEL ALTO DE INTERFERÊNCIAS (NÃO INCLUI FORNECIMENTO). AF_11/2017</v>
          </cell>
          <cell r="C17" t="str">
            <v>M</v>
          </cell>
          <cell r="D17">
            <v>33.619999999999997</v>
          </cell>
        </row>
        <row r="18">
          <cell r="A18">
            <v>97152</v>
          </cell>
          <cell r="B18" t="str">
            <v>ASSENTAMENTO DE TUBO DE FERRO FUNDIDO PARA REDE DE ÁGUA, DN 700 MM, JUNTA ELÁSTICA, INSTALADO EM LOCAL COM NÍVEL ALTO DE INTERFERÊNCIAS (NÃO INCLUI FORNECIMENTO). AF_11/2017</v>
          </cell>
          <cell r="C18" t="str">
            <v>M</v>
          </cell>
          <cell r="D18">
            <v>38.32</v>
          </cell>
        </row>
        <row r="19">
          <cell r="A19">
            <v>97153</v>
          </cell>
          <cell r="B19" t="str">
            <v>ASSENTAMENTO DE TUBO DE FERRO FUNDIDO PARA REDE DE ÁGUA, DN 800 MM, JUNTA ELÁSTICA, INSTALADO EM LOCAL COM NÍVEL ALTO DE INTERFERÊNCIAS (NÃO INCLUI FORNECIMENTO). AF_11/2017</v>
          </cell>
          <cell r="C19" t="str">
            <v>M</v>
          </cell>
          <cell r="D19">
            <v>43.12</v>
          </cell>
        </row>
        <row r="20">
          <cell r="A20">
            <v>97154</v>
          </cell>
          <cell r="B20" t="str">
            <v>ASSENTAMENTO DE TUBO DE FERRO FUNDIDO PARA REDE DE ÁGUA, DN 900 MM, JUNTA ELÁSTICA, INSTALADO EM LOCAL COM NÍVEL ALTO DE INTERFERÊNCIAS (NÃO INCLUI FORNECIMENTO). AF_11/2017</v>
          </cell>
          <cell r="C20" t="str">
            <v>M</v>
          </cell>
          <cell r="D20">
            <v>47.95</v>
          </cell>
        </row>
        <row r="21">
          <cell r="A21">
            <v>97155</v>
          </cell>
          <cell r="B21" t="str">
            <v>ASSENTAMENTO DE TUBO DE FERRO FUNDIDO PARA REDE DE ÁGUA, DN 1000 MM, JUNTA ELÁSTICA, INSTALADO EM LOCAL COM NÍVEL ALTO DE INTERFERÊNCIAS (NÃO INCLUI FORNECIMENTO). AF_11/2017</v>
          </cell>
          <cell r="C21" t="str">
            <v>M</v>
          </cell>
          <cell r="D21">
            <v>52.78</v>
          </cell>
        </row>
        <row r="22">
          <cell r="A22">
            <v>97156</v>
          </cell>
          <cell r="B22" t="str">
            <v>ASSENTAMENTO DE TUBO DE FERRO FUNDIDO PARA REDE DE ÁGUA, DN 1200 MM, JUNTA ELÁSTICA, INSTALADO EM LOCAL COM NÍVEL ALTO DE INTERFERÊNCIAS (NÃO INCLUI FORNECIMENTO). AF_11/2017</v>
          </cell>
          <cell r="C22" t="str">
            <v>M</v>
          </cell>
          <cell r="D22">
            <v>62.75</v>
          </cell>
        </row>
        <row r="23">
          <cell r="A23">
            <v>97157</v>
          </cell>
          <cell r="B23" t="str">
            <v>ASSENTAMENTO DE TUBO DE FERRO FUNDIDO PARA REDE DE ÁGUA, DN 80 MM, JUNTA ELÁSTICA, INSTALADO EM LOCAL COM NÍVEL BAIXO DE INTERFERÊNCIAS (NÃO INCLUI FORNECIMENTO). AF_11/2017</v>
          </cell>
          <cell r="C23" t="str">
            <v>M</v>
          </cell>
          <cell r="D23">
            <v>4.55</v>
          </cell>
        </row>
        <row r="24">
          <cell r="A24">
            <v>97158</v>
          </cell>
          <cell r="B24" t="str">
            <v>ASSENTAMENTO DE TUBO DE FERRO FUNDIDO PARA REDE DE ÁGUA, DN 100 MM, JUNTA ELÁSTICA, INSTALADO EM LOCAL COM NÍVEL BAIXO DE INTERFERÊNCIAS (NÃO INCLUI FORNECIMENTO). AF_11/2017</v>
          </cell>
          <cell r="C24" t="str">
            <v>M</v>
          </cell>
          <cell r="D24">
            <v>5.0999999999999996</v>
          </cell>
        </row>
        <row r="25">
          <cell r="A25">
            <v>97159</v>
          </cell>
          <cell r="B25" t="str">
            <v>ASSENTAMENTO DE TUBO DE FERRO FUNDIDO PARA REDE DE ÁGUA, DN 150 MM, JUNTA ELÁSTICA, INSTALADO EM LOCAL COM NÍVEL BAIXO DE INTERFERÊNCIAS (NÃO INCLUI FORNECIMENTO). AF_11/2017</v>
          </cell>
          <cell r="C25" t="str">
            <v>M</v>
          </cell>
          <cell r="D25">
            <v>6.47</v>
          </cell>
        </row>
        <row r="26">
          <cell r="A26">
            <v>97160</v>
          </cell>
          <cell r="B26" t="str">
            <v>ASSENTAMENTO DE TUBO DE FERRO FUNDIDO PARA REDE DE ÁGUA, DN 200 MM, JUNTA ELÁSTICA, INSTALADO EM LOCAL COM NÍVEL BAIXO DE INTERFERÊNCIAS (NÃO INCLUI FORNECIMENTO). AF_11/2017</v>
          </cell>
          <cell r="C26" t="str">
            <v>M</v>
          </cell>
          <cell r="D26">
            <v>7.83</v>
          </cell>
        </row>
        <row r="27">
          <cell r="A27">
            <v>97161</v>
          </cell>
          <cell r="B27" t="str">
            <v>ASSENTAMENTO DE TUBO DE FERRO FUNDIDO PARA REDE DE ÁGUA, DN 250 MM, JUNTA ELÁSTICA, INSTALADO EM LOCAL COM NÍVEL BAIXO DE INTERFERÊNCIAS (NÃO INCLUI FORNECIMENTO). AF_11/2017</v>
          </cell>
          <cell r="C27" t="str">
            <v>M</v>
          </cell>
          <cell r="D27">
            <v>9.23</v>
          </cell>
        </row>
        <row r="28">
          <cell r="A28">
            <v>97162</v>
          </cell>
          <cell r="B28" t="str">
            <v>ASSENTAMENTO DE TUBO DE FERRO FUNDIDO PARA REDE DE ÁGUA, DN 300 MM, JUNTA ELÁSTICA, INSTALADO EM LOCAL COM NÍVEL BAIXO DE INTERFERÊNCIAS (NÃO INCLUI FORNECIMENTO). AF_11/2017</v>
          </cell>
          <cell r="C28" t="str">
            <v>M</v>
          </cell>
          <cell r="D28">
            <v>10.6</v>
          </cell>
        </row>
        <row r="29">
          <cell r="A29">
            <v>97163</v>
          </cell>
          <cell r="B29" t="str">
            <v>ASSENTAMENTO DE TUBO DE FERRO FUNDIDO PARA REDE DE ÁGUA, DN 350 MM, JUNTA ELÁSTICA, INSTALADO EM LOCAL COM NÍVEL BAIXO DE INTERFERÊNCIAS (NÃO INCLUI FORNECIMENTO). AF_11/2017</v>
          </cell>
          <cell r="C29" t="str">
            <v>M</v>
          </cell>
          <cell r="D29">
            <v>12</v>
          </cell>
        </row>
        <row r="30">
          <cell r="A30">
            <v>97164</v>
          </cell>
          <cell r="B30" t="str">
            <v>ASSENTAMENTO DE TUBO DE FERRO FUNDIDO PARA REDE DE ÁGUA, DN 400 MM, JUNTA ELÁSTICA, INSTALADO EM LOCAL COM NÍVEL BAIXO DE INTERFERÊNCIAS (NÃO INCLUI FORNECIMENTO). AF_11/2017</v>
          </cell>
          <cell r="C30" t="str">
            <v>M</v>
          </cell>
          <cell r="D30">
            <v>13.38</v>
          </cell>
        </row>
        <row r="31">
          <cell r="A31">
            <v>97165</v>
          </cell>
          <cell r="B31" t="str">
            <v>ASSENTAMENTO DE TUBO DE FERRO FUNDIDO PARA REDE DE ÁGUA, DN 450 MM, JUNTA ELÁSTICA, INSTALADO EM LOCAL COM NÍVEL BAIXO DE INTERFERÊNCIAS (NÃO INCLUI FORNECIMENTO). AF_11/2017</v>
          </cell>
          <cell r="C31" t="str">
            <v>M</v>
          </cell>
          <cell r="D31">
            <v>14.78</v>
          </cell>
        </row>
        <row r="32">
          <cell r="A32">
            <v>97166</v>
          </cell>
          <cell r="B32" t="str">
            <v>ASSENTAMENTO DE TUBO DE FERRO FUNDIDO PARA REDE DE ÁGUA, DN 500 MM, JUNTA ELÁSTICA, INSTALADO EM LOCAL COM NÍVEL BAIXO DE INTERFERÊNCIAS (NÃO INCLUI FORNECIMENTO). AF_11/2017</v>
          </cell>
          <cell r="C32" t="str">
            <v>M</v>
          </cell>
          <cell r="D32">
            <v>17.53</v>
          </cell>
        </row>
        <row r="33">
          <cell r="A33">
            <v>97167</v>
          </cell>
          <cell r="B33" t="str">
            <v>ASSENTAMENTO DE TUBO DE FERRO FUNDIDO PARA REDE DE ÁGUA, DN 600 MM, JUNTA ELÁSTICA, INSTALADO EM LOCAL COM NÍVEL BAIXO DE INTERFERÊNCIAS (NÃO INCLUI FORNECIMENTO). AF_11/2017</v>
          </cell>
          <cell r="C33" t="str">
            <v>M</v>
          </cell>
          <cell r="D33">
            <v>20.51</v>
          </cell>
        </row>
        <row r="34">
          <cell r="A34">
            <v>97168</v>
          </cell>
          <cell r="B34" t="str">
            <v>ASSENTAMENTO DE TUBO DE FERRO FUNDIDO PARA REDE DE ÁGUA, DN 700 MM, JUNTA ELÁSTICA, INSTALADO EM LOCAL COM NÍVEL BAIXO DE INTERFERÊNCIAS (NÃO INCLUI FORNECIMENTO). AF_11/2017</v>
          </cell>
          <cell r="C34" t="str">
            <v>M</v>
          </cell>
          <cell r="D34">
            <v>23.33</v>
          </cell>
        </row>
        <row r="35">
          <cell r="A35">
            <v>97169</v>
          </cell>
          <cell r="B35" t="str">
            <v>ASSENTAMENTO DE TUBO DE FERRO FUNDIDO PARA REDE DE ÁGUA, DN 800 MM, JUNTA ELÁSTICA, INSTALADO EM LOCAL COM NÍVEL BAIXO DE INTERFERÊNCIAS (NÃO INCLUI FORNECIMENTO). AF_11/2017</v>
          </cell>
          <cell r="C35" t="str">
            <v>M</v>
          </cell>
          <cell r="D35">
            <v>26.26</v>
          </cell>
        </row>
        <row r="36">
          <cell r="A36">
            <v>97170</v>
          </cell>
          <cell r="B36" t="str">
            <v>ASSENTAMENTO DE TUBO DE FERRO FUNDIDO PARA REDE DE ÁGUA, DN 900 MM, JUNTA ELÁSTICA, INSTALADO EM LOCAL COM NÍVEL BAIXO DE INTERFERÊNCIAS (NÃO INCLUI FORNECIMENTO). AF_11/2017</v>
          </cell>
          <cell r="C36" t="str">
            <v>M</v>
          </cell>
          <cell r="D36">
            <v>29.2</v>
          </cell>
        </row>
        <row r="37">
          <cell r="A37">
            <v>97171</v>
          </cell>
          <cell r="B37" t="str">
            <v>ASSENTAMENTO DE TUBO DE FERRO FUNDIDO PARA REDE DE ÁGUA, DN 1000 MM, JUNTA ELÁSTICA, INSTALADO EM LOCAL COM NÍVEL BAIXO DE INTERFERÊNCIAS (NÃO INCLUI FORNECIMENTO). AF_11/2017</v>
          </cell>
          <cell r="C37" t="str">
            <v>M</v>
          </cell>
          <cell r="D37">
            <v>32.159999999999997</v>
          </cell>
        </row>
        <row r="38">
          <cell r="A38">
            <v>97172</v>
          </cell>
          <cell r="B38" t="str">
            <v>ASSENTAMENTO DE TUBO DE FERRO FUNDIDO PARA REDE DE ÁGUA, DN 1200 MM, JUNTA ELÁSTICA, INSTALADO EM LOCAL COM NÍVEL BAIXO DE INTERFERÊNCIAS (NÃO INCLUI FORNECIMENTO). AF_11/2017</v>
          </cell>
          <cell r="C38" t="str">
            <v>M</v>
          </cell>
          <cell r="D38">
            <v>38.369999999999997</v>
          </cell>
        </row>
        <row r="39">
          <cell r="A39">
            <v>97173</v>
          </cell>
          <cell r="B39" t="str">
            <v>ASSENTAMENTO DE TUBO DE AÇO CARBONO PARA REDE DE ÁGUA, DN 600 MM (24), JUNTA SOLDADA, INSTALADO EM LOCAL COM NÍVEL ALTO DE INTERFERÊNCIAS (NÃO INCLUI FORNECIMENTO). AF_11/2017</v>
          </cell>
          <cell r="C39" t="str">
            <v>M</v>
          </cell>
          <cell r="D39">
            <v>33.65</v>
          </cell>
        </row>
        <row r="40">
          <cell r="A40">
            <v>97174</v>
          </cell>
          <cell r="B40" t="str">
            <v>ASSENTAMENTO DE TUBO DE AÇO CARBONO PARA REDE DE ÁGUA, DN 700 MM (28), JUNTA SOLDADA, INSTALADO EM LOCAL COM NÍVEL ALTO DE INTERFERÊNCIAS (NÃO INCLUI FORNECIMENTO). AF_11/2017</v>
          </cell>
          <cell r="C40" t="str">
            <v>M</v>
          </cell>
          <cell r="D40">
            <v>38.909999999999997</v>
          </cell>
        </row>
        <row r="41">
          <cell r="A41">
            <v>97175</v>
          </cell>
          <cell r="B41" t="str">
            <v>ASSENTAMENTO DE TUBO DE AÇO CARBONO PARA REDE DE ÁGUA, DN 800 MM (32), JUNTA SOLDADA, INSTALADO EM LOCAL COM NÍVEL ALTO DE INTERFERÊNCIAS (NÃO INCLUI FORNECIMENTO). AF_11/2017</v>
          </cell>
          <cell r="C41" t="str">
            <v>M</v>
          </cell>
          <cell r="D41">
            <v>44.16</v>
          </cell>
        </row>
        <row r="42">
          <cell r="A42">
            <v>97176</v>
          </cell>
          <cell r="B42" t="str">
            <v>ASSENTAMENTO DE TUBO DE AÇO CARBONO PARA REDE DE ÁGUA, DN 900 MM (36), JUNTA SOLDADA, INSTALADO EM LOCAL COM NÍVEL ALTO DE INTERFERÊNCIAS (NÃO INCLUI FORNECIMENTO). AF_11/2017</v>
          </cell>
          <cell r="C42" t="str">
            <v>M</v>
          </cell>
          <cell r="D42">
            <v>49.43</v>
          </cell>
        </row>
        <row r="43">
          <cell r="A43">
            <v>97177</v>
          </cell>
          <cell r="B43" t="str">
            <v>ASSENTAMENTO DE TUBO DE AÇO CARBONO PARA REDE DE ÁGUA, DN 1000 MM (40) OU DN 1100 MM (44), JUNTA SOLDADA, INSTALADO EM LOCAL COM NÍVEL ALTO DE INTERFERÊNCIAS (NÃO INCLUI FORNECIMENTO). AF_11/2017</v>
          </cell>
          <cell r="C43" t="str">
            <v>M</v>
          </cell>
          <cell r="D43">
            <v>59.94</v>
          </cell>
        </row>
        <row r="44">
          <cell r="A44">
            <v>97178</v>
          </cell>
          <cell r="B44" t="str">
            <v>ASSENTAMENTO DE TUBO DE AÇO CARBONO PARA REDE DE ÁGUA, DN 1200 MM (48) OU DN 1300 MM (52), JUNTA SOLDADA, INSTALADO EM LOCAL COM NÍVEL ALTO DE INTERFERÊNCIAS (NÃO INCLUI FORNECIMENTO). AF_11/2017</v>
          </cell>
          <cell r="C44" t="str">
            <v>M</v>
          </cell>
          <cell r="D44">
            <v>70.45</v>
          </cell>
        </row>
        <row r="45">
          <cell r="A45">
            <v>97179</v>
          </cell>
          <cell r="B45" t="str">
            <v>ASSENTAMENTO DE TUBO DE AÇO CARBONO PARA REDE DE ÁGUA, DN 1400 MM (56'') OU DN 1500 MM (60), JUNTA SOLDADA, INSTALADO EM LOCAL COM NÍVEL ALTO DE INTERFERÊNCIAS (NÃO INCLUI FORNECIMENTO). AF_11/2017</v>
          </cell>
          <cell r="C45" t="str">
            <v>M</v>
          </cell>
          <cell r="D45">
            <v>80.97</v>
          </cell>
        </row>
        <row r="46">
          <cell r="A46">
            <v>97180</v>
          </cell>
          <cell r="B46" t="str">
            <v>ASSENTAMENTO DE TUBO DE AÇO CARBONO PARA REDE DE ÁGUA, DN 1600 MM (64) OU DN 1700 MM (68), JUNTA SOLDADA, INSTALADO EM LOCAL COM NÍVEL ALTO DE INTERFERÊNCIAS (NÃO INCLUI FORNECIMENTO). AF_11/2017</v>
          </cell>
          <cell r="C46" t="str">
            <v>M</v>
          </cell>
          <cell r="D46">
            <v>91.48</v>
          </cell>
        </row>
        <row r="47">
          <cell r="A47">
            <v>97181</v>
          </cell>
          <cell r="B47" t="str">
            <v>ASSENTAMENTO DE TUBO DE AÇO CARBONO PARA REDE DE ÁGUA, DN 1800 MM (72) OU DN 1900 MM (76), JUNTA SOLDADA, INSTALADO EM LOCAL COM NÍVEL ALTO DE INTERFERÊNCIAS (NÃO INCLUI FORNECIMENTO). AF_11/2017</v>
          </cell>
          <cell r="C47" t="str">
            <v>M</v>
          </cell>
          <cell r="D47">
            <v>104.83</v>
          </cell>
        </row>
        <row r="48">
          <cell r="A48">
            <v>97182</v>
          </cell>
          <cell r="B48" t="str">
            <v>ASSENTAMENTO DE TUBO DE AÇO CARBONO PARA REDE DE ÁGUA, DN 2000 MM (80) OU DN 2100 MM (84), JUNTA SOLDADA, INSTALADO EM LOCAL COM NÍVEL ALTO DE INTERFERÊNCIAS (NÃO INCLUI FORNECIMENTO). AF_11/2017</v>
          </cell>
          <cell r="C48" t="str">
            <v>M</v>
          </cell>
          <cell r="D48">
            <v>115.66</v>
          </cell>
        </row>
        <row r="49">
          <cell r="A49">
            <v>97183</v>
          </cell>
          <cell r="B49" t="str">
            <v>ASSENTAMENTO DE TUBO DE AÇO CARBONO PARA REDE DE ÁGUA, DN 600 MM (24), JUNTA SOLDADA, INSTALADO EM LOCAL COM NÍVEL BAIXO DE INTERFERÊNCIAS (NÃO INCLUI FORNECIMENTO). AF_11/2017</v>
          </cell>
          <cell r="C49" t="str">
            <v>M</v>
          </cell>
          <cell r="D49">
            <v>28.18</v>
          </cell>
        </row>
        <row r="50">
          <cell r="A50">
            <v>97184</v>
          </cell>
          <cell r="B50" t="str">
            <v>ASSENTAMENTO DE TUBO DE AÇO CARBONO PARA REDE DE ÁGUA, DN 700 MM (28), JUNTA SOLDADA, INSTALADO EM LOCAL COM NÍVEL BAIXO DE INTERFERÊNCIAS (NÃO INCLUI FORNECIMENTO). AF_11/2017</v>
          </cell>
          <cell r="C50" t="str">
            <v>M</v>
          </cell>
          <cell r="D50">
            <v>32.659999999999997</v>
          </cell>
        </row>
        <row r="51">
          <cell r="A51">
            <v>97185</v>
          </cell>
          <cell r="B51" t="str">
            <v>ASSENTAMENTO DE TUBO DE AÇO CARBONO PARA REDE DE ÁGUA, DN 800 MM (32), JUNTA SOLDADA, INSTALADO EM LOCAL COM NÍVEL BAIXO DE INTERFERÊNCIAS (NÃO INCLUI FORNECIMENTO). AF_11/2017</v>
          </cell>
          <cell r="C51" t="str">
            <v>M</v>
          </cell>
          <cell r="D51">
            <v>37.14</v>
          </cell>
        </row>
        <row r="52">
          <cell r="A52">
            <v>97186</v>
          </cell>
          <cell r="B52" t="str">
            <v>ASSENTAMENTO DE TUBO DE AÇO CARBONO PARA REDE DE ÁGUA, DN 900 MM (36), JUNTA SOLDADA, INSTALADO EM LOCAL COM NÍVEL BAIXO DE INTERFERÊNCIAS (NÃO INCLUI FORNECIMENTO). AF_11/2017</v>
          </cell>
          <cell r="C52" t="str">
            <v>M</v>
          </cell>
          <cell r="D52">
            <v>41.63</v>
          </cell>
        </row>
        <row r="53">
          <cell r="A53">
            <v>97187</v>
          </cell>
          <cell r="B53" t="str">
            <v>ASSENTAMENTO DE TUBO DE AÇO CARBONO PARA REDE DE ÁGUA, DN 1000 MM (40  ) OU DN 1100 MM (44  ), JUNTA SOLDADA, INSTALADO EM LOCAL COM NÍVEL BAIXO DE INTERFERÊNCIAS (NÃO INCLUI FORNECIMENTO). AF_11/2017</v>
          </cell>
          <cell r="C53" t="str">
            <v>M</v>
          </cell>
          <cell r="D53">
            <v>50.61</v>
          </cell>
        </row>
        <row r="54">
          <cell r="A54">
            <v>97188</v>
          </cell>
          <cell r="B54" t="str">
            <v>ASSENTAMENTO DE TUBO DE AÇO CARBONO PARA REDE DE ÁGUA, DN 1200 MM (48) OU DN 1300 MM (52), JUNTA SOLDADA, INSTALADO EM LOCAL COM NÍVEL BAIXO DE INTERFERÊNCIAS (NÃO INCLUI FORNECIMENTO). AF_11/2017</v>
          </cell>
          <cell r="C54" t="str">
            <v>M</v>
          </cell>
          <cell r="D54">
            <v>59.57</v>
          </cell>
        </row>
        <row r="55">
          <cell r="A55">
            <v>97189</v>
          </cell>
          <cell r="B55" t="str">
            <v>ASSENTAMENTO DE TUBO DE AÇO CARBONO PARA REDE DE ÁGUA, DN 1400 MM (56'') OU DN 1500 MM (60), JUNTA SOLDADA, INSTALADO EM LOCAL COM NÍVEL BAIXO DE INTERFERÊNCIAS (NÃO INCLUI FORNECIMENTO). AF_11/2017</v>
          </cell>
          <cell r="C55" t="str">
            <v>M</v>
          </cell>
          <cell r="D55">
            <v>68.540000000000006</v>
          </cell>
        </row>
        <row r="56">
          <cell r="A56">
            <v>97190</v>
          </cell>
          <cell r="B56" t="str">
            <v>ASSENTAMENTO DE TUBO DE AÇO CARBONO PARA REDE DE ÁGUA, DN 1600 MM (64) OU DN 1700 MM (68), JUNTA SOLDADA, INSTALADO EM LOCAL COM NÍVEL BAIXO DE INTERFERÊNCIAS (NÃO INCLUI FORNECIMENTO). AF_11/2017</v>
          </cell>
          <cell r="C56" t="str">
            <v>M</v>
          </cell>
          <cell r="D56">
            <v>77.510000000000005</v>
          </cell>
        </row>
        <row r="57">
          <cell r="A57">
            <v>97191</v>
          </cell>
          <cell r="B57" t="str">
            <v>ASSENTAMENTO DE TUBO DE AÇO CARBONO PARA REDE DE ÁGUA, DN 1800 MM (72) OU DN 1900 MM (76), JUNTA SOLDADA, INSTALADO EM LOCAL COM NÍVEL BAIXO DE INTERFERÊNCIAS (NÃO INCLUI FORNECIMENTO). AF_11/2017</v>
          </cell>
          <cell r="C57" t="str">
            <v>M</v>
          </cell>
          <cell r="D57">
            <v>88.7</v>
          </cell>
        </row>
        <row r="58">
          <cell r="A58">
            <v>97192</v>
          </cell>
          <cell r="B58" t="str">
            <v>ASSENTAMENTO DE TUBO DE AÇO CARBONO PARA REDE DE ÁGUA, DN 2000 MM (80) OU DN 2100 MM (84), JUNTA SOLDADA, INSTALADO EM LOCAL COM NÍVEL BAIXO DE INTERFERÊNCIAS (NÃO INCLUI FORNECIMENTO). AF_11/2017</v>
          </cell>
          <cell r="C58" t="str">
            <v>M</v>
          </cell>
          <cell r="D58">
            <v>97.91</v>
          </cell>
        </row>
        <row r="59">
          <cell r="A59">
            <v>90694</v>
          </cell>
          <cell r="B59" t="str">
            <v>TUBO DE PVC PARA REDE COLETORA DE ESGOTO DE PAREDE MACIÇA, DN 100 MM, JUNTA ELÁSTICA, INSTALADO EM LOCAL COM NÍVEL BAIXO DE INTERFERÊNCIAS - FORNECIMENTO E ASSENTAMENTO. AF_06/2015</v>
          </cell>
          <cell r="C59" t="str">
            <v>M</v>
          </cell>
          <cell r="D59">
            <v>23.2</v>
          </cell>
        </row>
        <row r="60">
          <cell r="A60">
            <v>90695</v>
          </cell>
          <cell r="B60" t="str">
            <v>TUBO DE PVC PARA REDE COLETORA DE ESGOTO DE PAREDE MACIÇA, DN 150 MM, JUNTA ELÁSTICA, INSTALADO EM LOCAL COM NÍVEL BAIXO DE INTERFERÊNCIAS - FORNECIMENTO E ASSENTAMENTO. AF_06/2015</v>
          </cell>
          <cell r="C60" t="str">
            <v>M</v>
          </cell>
          <cell r="D60">
            <v>47.25</v>
          </cell>
        </row>
        <row r="61">
          <cell r="A61">
            <v>90696</v>
          </cell>
          <cell r="B61" t="str">
            <v>TUBO DE PVC PARA REDE COLETORA DE ESGOTO DE PAREDE MACIÇA, DN 200 MM, JUNTA ELÁSTICA, INSTALADO EM LOCAL COM NÍVEL BAIXO DE INTERFERÊNCIAS - FORNECIMENTO E ASSENTAMENTO. AF_06/2015</v>
          </cell>
          <cell r="C61" t="str">
            <v>M</v>
          </cell>
          <cell r="D61">
            <v>69.75</v>
          </cell>
        </row>
        <row r="62">
          <cell r="A62">
            <v>90697</v>
          </cell>
          <cell r="B62" t="str">
            <v>TUBO DE PVC PARA REDE COLETORA DE ESGOTO DE PAREDE MACIÇA, DN 250 MM, JUNTA ELÁSTICA, INSTALADO EM LOCAL COM NÍVEL BAIXO DE INTERFERÊNCIAS - FORNECIMENTO E ASSENTAMENTO. AF_06/2015</v>
          </cell>
          <cell r="C62" t="str">
            <v>M</v>
          </cell>
          <cell r="D62">
            <v>116.55</v>
          </cell>
        </row>
        <row r="63">
          <cell r="A63">
            <v>90698</v>
          </cell>
          <cell r="B63" t="str">
            <v>TUBO DE PVC PARA REDE COLETORA DE ESGOTO DE PAREDE MACIÇA, DN 300 MM, JUNTA ELÁSTICA, INSTALADO EM LOCAL COM NÍVEL BAIXO DE INTERFERÊNCIAS - FORNECIMENTO E ASSENTAMENTO. AF_06/2015</v>
          </cell>
          <cell r="C63" t="str">
            <v>M</v>
          </cell>
          <cell r="D63">
            <v>185.83</v>
          </cell>
        </row>
        <row r="64">
          <cell r="A64">
            <v>90699</v>
          </cell>
          <cell r="B64" t="str">
            <v>TUBO DE PVC PARA REDE COLETORA DE ESGOTO DE PAREDE MACIÇA, DN 350 MM, JUNTA ELÁSTICA, INSTALADO EM LOCAL COM NÍVEL BAIXO DE INTERFERÊNCIAS - FORNECIMENTO E ASSENTAMENTO. AF_06/2015</v>
          </cell>
          <cell r="C64" t="str">
            <v>M</v>
          </cell>
          <cell r="D64">
            <v>229.47</v>
          </cell>
        </row>
        <row r="65">
          <cell r="A65">
            <v>90700</v>
          </cell>
          <cell r="B65" t="str">
            <v>TUBO DE PVC PARA REDE COLETORA DE ESGOTO DE PAREDE MACIÇA, DN 400 MM, JUNTA ELÁSTICA, INSTALADO EM LOCAL COM NÍVEL BAIXO DE INTERFERÊNCIAS - FORNECIMENTO E ASSENTAMENTO. AF_06/2015</v>
          </cell>
          <cell r="C65" t="str">
            <v>M</v>
          </cell>
          <cell r="D65">
            <v>302.05</v>
          </cell>
        </row>
        <row r="66">
          <cell r="A66">
            <v>90701</v>
          </cell>
          <cell r="B66" t="str">
            <v>TUBO DE PVC CORRUGADO DE DUPLA PAREDE PARA REDE COLETORA DE ESGOTO, DN 150 MM, JUNTA ELÁSTICA, INSTALADO EM LOCAL COM NÍVEL BAIXO DE INTERFERÊNCIAS - FORNECIMENTO E ASSENTAMENTO. AF_06/2015</v>
          </cell>
          <cell r="C66" t="str">
            <v>M</v>
          </cell>
          <cell r="D66">
            <v>41.73</v>
          </cell>
        </row>
        <row r="67">
          <cell r="A67">
            <v>90702</v>
          </cell>
          <cell r="B67" t="str">
            <v>TUBO DE PVC CORRUGADO DE DUPLA PAREDE PARA REDE COLETORA DE ESGOTO, DN 200 MM, JUNTA ELÁSTICA, INSTALADO EM LOCAL COM NÍVEL BAIXO DE INTERFERÊNCIAS - FORNECIMENTO E ASSENTAMENTO. AF_06/2015</v>
          </cell>
          <cell r="C67" t="str">
            <v>M</v>
          </cell>
          <cell r="D67">
            <v>64.180000000000007</v>
          </cell>
        </row>
        <row r="68">
          <cell r="A68">
            <v>90703</v>
          </cell>
          <cell r="B68" t="str">
            <v>TUBO DE PVC CORRUGADO DE DUPLA PAREDE PARA REDE COLETORA DE ESGOTO, DN 250 MM, JUNTA ELÁSTICA, INSTALADO EM LOCAL COM NÍVEL BAIXO DE INTERFERÊNCIAS - FORNECIMENTO E ASSENTAMENTO. AF_06/2015</v>
          </cell>
          <cell r="C68" t="str">
            <v>M</v>
          </cell>
          <cell r="D68">
            <v>102.65</v>
          </cell>
        </row>
        <row r="69">
          <cell r="A69">
            <v>90704</v>
          </cell>
          <cell r="B69" t="str">
            <v>TUBO DE PVC CORRUGADO DE DUPLA PAREDE PARA REDE COLETORA DE ESGOTO, DN 300 MM, JUNTA ELÁSTICA, INSTALADO EM LOCAL COM NÍVEL BAIXO DE INTERFERÊNCIAS - FORNECIMENTO E ASSENTAMENTO. AF_06/2015</v>
          </cell>
          <cell r="C69" t="str">
            <v>M</v>
          </cell>
          <cell r="D69">
            <v>140.41</v>
          </cell>
        </row>
        <row r="70">
          <cell r="A70">
            <v>90705</v>
          </cell>
          <cell r="B70" t="str">
            <v>TUBO DE PVC CORRUGADO DE DUPLA PAREDE PARA REDE COLETORA DE ESGOTO, DN 350 MM, JUNTA ELÁSTICA, INSTALADO EM LOCAL COM NÍVEL BAIXO DE INTERFERÊNCIAS - FORNECIMENTO E ASSENTAMENTO. AF_06/2015</v>
          </cell>
          <cell r="C70" t="str">
            <v>M</v>
          </cell>
          <cell r="D70">
            <v>195.83</v>
          </cell>
        </row>
        <row r="71">
          <cell r="A71">
            <v>90706</v>
          </cell>
          <cell r="B71" t="str">
            <v>TUBO DE PVC CORRUGADO DE DUPLA PAREDE PARA REDE COLETORA DE ESGOTO, DN 400 MM, JUNTA ELÁSTICA, INSTALADO EM LOCAL COM NÍVEL BAIXO DE INTERFERÊNCIAS - FORNECIMENTO E ASSENTAMENTO. AF_06/2015</v>
          </cell>
          <cell r="C71" t="str">
            <v>M</v>
          </cell>
          <cell r="D71">
            <v>235.66</v>
          </cell>
        </row>
        <row r="72">
          <cell r="A72">
            <v>90708</v>
          </cell>
          <cell r="B72" t="str">
            <v>TUBO DE PEAD CORRUGADO DE DUPLA PAREDE PARA REDE COLETORA DE ESGOTO, DN 600 MM, JUNTA ELÁSTICA INTEGRADA, INSTALADO EM LOCAL COM NÍVEL BAIXO DE INTERFERÊNCIAS - FORNECIMENTO E ASSENTAMENTO. AF_06/2015</v>
          </cell>
          <cell r="C72" t="str">
            <v>M</v>
          </cell>
          <cell r="D72">
            <v>628.48</v>
          </cell>
        </row>
        <row r="73">
          <cell r="A73">
            <v>90709</v>
          </cell>
          <cell r="B73" t="str">
            <v>TUBO DE PVC PARA REDE COLETORA DE ESGOTO DE PAREDE MACIÇA, DN 100 MM, JUNTA ELÁSTICA, INSTALADO EM LOCAL COM NÍVEL ALTO DE INTERFERÊNCIAS - FORNECIMENTO E ASSENTAMENTO. AF_06/2015</v>
          </cell>
          <cell r="C73" t="str">
            <v>M</v>
          </cell>
          <cell r="D73">
            <v>25.44</v>
          </cell>
        </row>
        <row r="74">
          <cell r="A74">
            <v>90710</v>
          </cell>
          <cell r="B74" t="str">
            <v>TUBO DE PVC PARA REDE COLETORA DE ESGOTO DE PAREDE MACIÇA, DN 150 MM, JUNTA ELÁSTICA, INSTALADO EM LOCAL COM NÍVEL ALTO DE INTERFERÊNCIAS - FORNECIMENTO E ASSENTAMENTO. AF_06/2015</v>
          </cell>
          <cell r="C74" t="str">
            <v>M</v>
          </cell>
          <cell r="D74">
            <v>49.5</v>
          </cell>
        </row>
        <row r="75">
          <cell r="A75">
            <v>90711</v>
          </cell>
          <cell r="B75" t="str">
            <v>TUBO DE PVC PARA REDE COLETORA DE ESGOTO DE PAREDE MACIÇA, DN 200 MM, JUNTA ELÁSTICA, INSTALADO EM LOCAL COM NÍVEL ALTO DE INTERFERÊNCIAS - FORNECIMENTO E ASSENTAMENTO. AF_06/2015</v>
          </cell>
          <cell r="C75" t="str">
            <v>M</v>
          </cell>
          <cell r="D75">
            <v>71.98</v>
          </cell>
        </row>
        <row r="76">
          <cell r="A76">
            <v>90712</v>
          </cell>
          <cell r="B76" t="str">
            <v>TUBO DE PVC PARA REDE COLETORA DE ESGOTO DE PAREDE MACIÇA, DN 250 MM, JUNTA ELÁSTICA, INSTALADO EM LOCAL COM NÍVEL ALTO DE INTERFERÊNCIAS - FORNECIMENTO E ASSENTAMENTO. AF_06/2015</v>
          </cell>
          <cell r="C76" t="str">
            <v>M</v>
          </cell>
          <cell r="D76">
            <v>118.79</v>
          </cell>
        </row>
        <row r="77">
          <cell r="A77">
            <v>90713</v>
          </cell>
          <cell r="B77" t="str">
            <v>TUBO DE PVC PARA REDE COLETORA DE ESGOTO DE PAREDE MACIÇA, DN 300 MM, JUNTA ELÁSTICA, INSTALADO EM LOCAL COM NÍVEL ALTO DE INTERFERÊNCIAS - FORNECIMENTO E ASSENTAMENTO. AF_06/2015</v>
          </cell>
          <cell r="C77" t="str">
            <v>M</v>
          </cell>
          <cell r="D77">
            <v>188.06</v>
          </cell>
        </row>
        <row r="78">
          <cell r="A78">
            <v>90714</v>
          </cell>
          <cell r="B78" t="str">
            <v>TUBO DE PVC PARA REDE COLETORA DE ESGOTO DE PAREDE MACIÇA, DN 350 MM, JUNTA ELÁSTICA, INSTALADO EM LOCAL COM NÍVEL ALTO DE INTERFERÊNCIAS - FORNECIMENTO E ASSENTAMENTO. AF_06/2015</v>
          </cell>
          <cell r="C78" t="str">
            <v>M</v>
          </cell>
          <cell r="D78">
            <v>231.7</v>
          </cell>
        </row>
        <row r="79">
          <cell r="A79">
            <v>90715</v>
          </cell>
          <cell r="B79" t="str">
            <v>TUBO DE PVC PARA REDE COLETORA DE ESGOTO DE PAREDE MACIÇA, DN 400 MM, JUNTA ELÁSTICA, INSTALADO EM LOCAL COM NÍVEL ALTO DE INTERFERÊNCIAS - FORNECIMENTO E ASSENTAMENTO. AF_06/2015</v>
          </cell>
          <cell r="C79" t="str">
            <v>M</v>
          </cell>
          <cell r="D79">
            <v>306.33999999999997</v>
          </cell>
        </row>
        <row r="80">
          <cell r="A80">
            <v>90716</v>
          </cell>
          <cell r="B80" t="str">
            <v>TUBO DE PVC CORRUGADO DE DUPLA PAREDE PARA REDE COLETORA DE ESGOTO, DN 150 MM, JUNTA ELÁSTICA, INSTALADO EM LOCAL COM NÍVEL ALTO DE INTERFERÊNCIAS - FORNECIMENTO E ASSENTAMENTO. AF_06/2015</v>
          </cell>
          <cell r="C80" t="str">
            <v>M</v>
          </cell>
          <cell r="D80">
            <v>43.97</v>
          </cell>
        </row>
        <row r="81">
          <cell r="A81">
            <v>90717</v>
          </cell>
          <cell r="B81" t="str">
            <v>TUBO DE PVC CORRUGADO DE DUPLA PAREDE PARA REDE COLETORA DE ESGOTO, DN 200 MM, JUNTA ELÁSTICA, INSTALADO EM LOCAL COM NÍVEL ALTO DE INTERFERÊNCIAS - FORNECIMENTO E ASSENTAMENTO. AF_06/2015</v>
          </cell>
          <cell r="C81" t="str">
            <v>M</v>
          </cell>
          <cell r="D81">
            <v>66.400000000000006</v>
          </cell>
        </row>
        <row r="82">
          <cell r="A82">
            <v>90718</v>
          </cell>
          <cell r="B82" t="str">
            <v>TUBO DE PVC CORRUGADO DE DUPLA PAREDE PARA REDE COLETORA DE ESGOTO, DN 250 MM, JUNTA ELÁSTICA, INSTALADO EM LOCAL COM NÍVEL ALTO DE INTERFERÊNCIAS - FORNECIMENTO E ASSENTAMENTO. AF_06/2015</v>
          </cell>
          <cell r="C82" t="str">
            <v>M</v>
          </cell>
          <cell r="D82">
            <v>104.89</v>
          </cell>
        </row>
        <row r="83">
          <cell r="A83">
            <v>90719</v>
          </cell>
          <cell r="B83" t="str">
            <v>TUBO DE PVC CORRUGADO DE DUPLA PAREDE PARA REDE COLETORA DE ESGOTO, DN 300 MM, JUNTA ELÁSTICA, INSTALADO EM LOCAL COM NÍVEL ALTO DE INTERFERÊNCIAS - FORNECIMENTO E ASSENTAMENTO. AF_06/2015</v>
          </cell>
          <cell r="C83" t="str">
            <v>M</v>
          </cell>
          <cell r="D83">
            <v>142.65</v>
          </cell>
        </row>
        <row r="84">
          <cell r="A84">
            <v>90720</v>
          </cell>
          <cell r="B84" t="str">
            <v>TUBO DE PVC CORRUGADO DE DUPLA PAREDE PARA REDE COLETORA DE ESGOTO, DN 350 MM, JUNTA ELÁSTICA, INSTALADO EM LOCAL COM NÍVEL ALTO DE INTERFERÊNCIAS - FORNECIMENTO E ASSENTAMENTO. AF_06/2015</v>
          </cell>
          <cell r="C84" t="str">
            <v>M</v>
          </cell>
          <cell r="D84">
            <v>198.06</v>
          </cell>
        </row>
        <row r="85">
          <cell r="A85">
            <v>90721</v>
          </cell>
          <cell r="B85" t="str">
            <v>TUBO DE PVC CORRUGADO DE DUPLA PAREDE PARA REDE COLETORA DE ESGOTO, DN 400 MM, EM JUNTA ELÁSTICA, INSTALADO EM LOCAL COM NÍVEL ALTO DE INTERFERÊNCIAS - FORNECIMENTO E ASSENTAMENTO. AF_06/2015</v>
          </cell>
          <cell r="C85" t="str">
            <v>M</v>
          </cell>
          <cell r="D85">
            <v>239.95</v>
          </cell>
        </row>
        <row r="86">
          <cell r="A86">
            <v>90723</v>
          </cell>
          <cell r="B86" t="str">
            <v>TUBO DE PEAD CORRUGADO DE DUPLA PAREDE PARA REDE COLETORA DE ESGOTO, DN 600 MM, JUNTA ELÁSTICA INTEGRADA, INSTALADO EM LOCAL COM NÍVEL ALTO DE INTERFERÊNCIAS - FORNECIMENTO E ASSENTAMENTO. AF_06/2015</v>
          </cell>
          <cell r="C86" t="str">
            <v>M</v>
          </cell>
          <cell r="D86">
            <v>631.04</v>
          </cell>
        </row>
        <row r="87">
          <cell r="A87">
            <v>90724</v>
          </cell>
          <cell r="B87" t="str">
            <v>JUNTA ARGAMASSADA ENTRE TUBO DN 100 MM E O POÇO DE VISITA/ CAIXA DE CONCRETO OU ALVENARIA EM REDES DE ESGOTO. AF_06/2015</v>
          </cell>
          <cell r="C87" t="str">
            <v>UN</v>
          </cell>
          <cell r="D87">
            <v>25.58</v>
          </cell>
        </row>
        <row r="88">
          <cell r="A88">
            <v>90725</v>
          </cell>
          <cell r="B88" t="str">
            <v>JUNTA ARGAMASSADA ENTRE TUBO DN 150 MM E O POÇO DE VISITA/ CAIXA DE CONCRETO OU ALVENARIA EM REDES DE ESGOTO. AF_06/2015</v>
          </cell>
          <cell r="C88" t="str">
            <v>UN</v>
          </cell>
          <cell r="D88">
            <v>31.52</v>
          </cell>
        </row>
        <row r="89">
          <cell r="A89">
            <v>90726</v>
          </cell>
          <cell r="B89" t="str">
            <v>JUNTA ARGAMASSADA ENTRE TUBO DN 200 MM E O POÇO/ CAIXA DE CONCRETO OU ALVENARIA EM REDES DE ESGOTO. AF_06/2015</v>
          </cell>
          <cell r="C89" t="str">
            <v>UN</v>
          </cell>
          <cell r="D89">
            <v>37.46</v>
          </cell>
        </row>
        <row r="90">
          <cell r="A90">
            <v>90727</v>
          </cell>
          <cell r="B90" t="str">
            <v>JUNTA ARGAMASSADA ENTRE TUBO DN 250 MM E O POÇO DE VISITA/ CAIXA DE CONCRETO OU ALVENARIA EM REDES DE ESGOTO. AF_06/2015</v>
          </cell>
          <cell r="C90" t="str">
            <v>UN</v>
          </cell>
          <cell r="D90">
            <v>43.39</v>
          </cell>
        </row>
        <row r="91">
          <cell r="A91">
            <v>90728</v>
          </cell>
          <cell r="B91" t="str">
            <v>JUNTA ARGAMASSADA ENTRE TUBO DN 300 MM E O POÇO DE VISITA/ CAIXA DE CONCRETO OU ALVENARIA EM REDES DE ESGOTO. AF_06/2015</v>
          </cell>
          <cell r="C91" t="str">
            <v>UN</v>
          </cell>
          <cell r="D91">
            <v>49.34</v>
          </cell>
        </row>
        <row r="92">
          <cell r="A92">
            <v>90729</v>
          </cell>
          <cell r="B92" t="str">
            <v>JUNTA ARGAMASSADA ENTRE TUBO DN 350 MM E O POÇO DE VISITA/ CAIXA DE CONCRETO OU ALVENARIA EM REDES DE ESGOTO. AF_06/2015</v>
          </cell>
          <cell r="C92" t="str">
            <v>UN</v>
          </cell>
          <cell r="D92">
            <v>55.28</v>
          </cell>
        </row>
        <row r="93">
          <cell r="A93">
            <v>90730</v>
          </cell>
          <cell r="B93" t="str">
            <v>JUNTA ARGAMASSADA ENTRE TUBO DN 400 MM E O POÇO DE VISITA/ CAIXA DE CONCRETO OU ALVENARIA EM REDES DE ESGOTO. AF_06/2015</v>
          </cell>
          <cell r="C93" t="str">
            <v>UN</v>
          </cell>
          <cell r="D93">
            <v>61.25</v>
          </cell>
        </row>
        <row r="94">
          <cell r="A94">
            <v>90731</v>
          </cell>
          <cell r="B94" t="str">
            <v>JUNTA ARGAMASSADA ENTRE TUBO DN 450 MM E O POÇO DE VISITA/ CAIXA DE CONCRETO OU ALVENARIA EM REDES DE ESGOTO. AF_06/2015</v>
          </cell>
          <cell r="C94" t="str">
            <v>UN</v>
          </cell>
          <cell r="D94">
            <v>67.2</v>
          </cell>
        </row>
        <row r="95">
          <cell r="A95">
            <v>90732</v>
          </cell>
          <cell r="B95" t="str">
            <v>JUNTA ARGAMASSADA ENTRE TUBO DN 600 MM E O POÇO DE VISITA/ CAIXA DE CONCRETO OU ALVENARIA EM REDES DE ESGOTO. AF_06/2015</v>
          </cell>
          <cell r="C95" t="str">
            <v>UN</v>
          </cell>
          <cell r="D95">
            <v>85.02</v>
          </cell>
        </row>
        <row r="96">
          <cell r="A96">
            <v>90733</v>
          </cell>
          <cell r="B96" t="str">
            <v>ASSENTAMENTO DE TUBO DE PVC PARA REDE COLETORA DE ESGOTO DE PAREDE MACIÇA, DN 100 MM, JUNTA ELÁSTICA, INSTALADO EM LOCAL COM NÍVEL BAIXO DE INTERFERÊNCIAS (NÃO INCLUI FORNECIMENTO). AF_06/2015</v>
          </cell>
          <cell r="C96" t="str">
            <v>M</v>
          </cell>
          <cell r="D96">
            <v>2.82</v>
          </cell>
        </row>
        <row r="97">
          <cell r="A97">
            <v>90734</v>
          </cell>
          <cell r="B97" t="str">
            <v>ASSENTAMENTO DE TUBO DE PVC PARA REDE COLETORA DE ESGOTO DE PAREDE MACIÇA, DN 150 MM, JUNTA ELÁSTICA, INSTALADO EM LOCAL COM NÍVEL BAIXO DE INTERFERÊNCIAS (NÃO INCLUI FORNECIMENTO). AF_06/2015</v>
          </cell>
          <cell r="C97" t="str">
            <v>M</v>
          </cell>
          <cell r="D97">
            <v>3.44</v>
          </cell>
        </row>
        <row r="98">
          <cell r="A98">
            <v>90735</v>
          </cell>
          <cell r="B98" t="str">
            <v>ASSENTAMENTO DE TUBO DE PVC PARA REDE COLETORA DE ESGOTO DE PAREDE MACIÇA, DN 200 MM, JUNTA ELÁSTICA, INSTALADO EM LOCAL COM NÍVEL BAIXO DE INTERFERÊNCIAS (NÃO INCLUI FORNECIMENTO). AF_06/2015</v>
          </cell>
          <cell r="C98" t="str">
            <v>M</v>
          </cell>
          <cell r="D98">
            <v>4.08</v>
          </cell>
        </row>
        <row r="99">
          <cell r="A99">
            <v>90736</v>
          </cell>
          <cell r="B99" t="str">
            <v>ASSENTAMENTO DE TUBO DE PVC PARA REDE COLETORA DE ESGOTO DE PAREDE MACIÇA, DN 250 MM, JUNTA ELÁSTICA, INSTALADO EM LOCAL COM NÍVEL BAIXO DE INTERFERÊNCIAS (NÃO INCLUI FORNECIMENTO). AF_06/2015</v>
          </cell>
          <cell r="C99" t="str">
            <v>M</v>
          </cell>
          <cell r="D99">
            <v>4.71</v>
          </cell>
        </row>
        <row r="100">
          <cell r="A100">
            <v>90737</v>
          </cell>
          <cell r="B100" t="str">
            <v>ASSENTAMENTO DE TUBO DE PVC PARA REDE COLETORA DE ESGOTO DE PAREDE MACIÇA, DN 300 MM, JUNTA ELÁSTICA, INSTALADO EM LOCAL COM NÍVEL BAIXO DE INTERFERÊNCIAS (NÃO INCLUI FORNECIMENTO). AF_06/2015</v>
          </cell>
          <cell r="C100" t="str">
            <v>M</v>
          </cell>
          <cell r="D100">
            <v>5.34</v>
          </cell>
        </row>
        <row r="101">
          <cell r="A101">
            <v>90738</v>
          </cell>
          <cell r="B101" t="str">
            <v>ASSENTAMENTO DE TUBO DE PVC PARA REDE COLETORA DE ESGOTO DE PAREDE MACIÇA, DN 350 MM, JUNTA ELÁSTICA, INSTALADO EM LOCAL COM NÍVEL BAIXO DE INTERFERÊNCIAS (NÃO INCLUI FORNECIMENTO). AF_06/2015</v>
          </cell>
          <cell r="C101" t="str">
            <v>M</v>
          </cell>
          <cell r="D101">
            <v>5.97</v>
          </cell>
        </row>
        <row r="102">
          <cell r="A102">
            <v>90739</v>
          </cell>
          <cell r="B102" t="str">
            <v>ASSENTAMENTO DE TUBO DE PVC PARA REDE COLETORA DE ESGOTO DE PAREDE MACIÇA, DN 400 MM, JUNTA ELÁSTICA, INSTALADO EM LOCAL COM NÍVEL BAIXO DE INTERFERÊNCIAS (NÃO INCLUI FORNECIMENTO). AF_06/2015</v>
          </cell>
          <cell r="C102" t="str">
            <v>M</v>
          </cell>
          <cell r="D102">
            <v>12.64</v>
          </cell>
        </row>
        <row r="103">
          <cell r="A103">
            <v>90740</v>
          </cell>
          <cell r="B103" t="str">
            <v>ASSENTAMENTO DE TUBO DE PVC CORRUGADO DE DUPLA PAREDE PARA REDE COLETORA DE ESGOTO, DN 150 MM, JUNTA ELÁSTICA, INSTALADO EM LOCAL COM NÍVEL BAIXO DE INTERFERÊNCIAS (NÃO INCLUI FORNECIMENTO). AF_06/2015</v>
          </cell>
          <cell r="C103" t="str">
            <v>M</v>
          </cell>
          <cell r="D103">
            <v>6.29</v>
          </cell>
        </row>
        <row r="104">
          <cell r="A104">
            <v>90741</v>
          </cell>
          <cell r="B104" t="str">
            <v>ASSENTAMENTO DE TUBO DE PVC CORRUGADO DE DUPLA PAREDE PARA REDE COLETORA DE ESGOTO, DN 200 MM, JUNTA ELÁSTICA, INSTALADO EM LOCAL COM NÍVEL BAIXO DE INTERFERÊNCIAS (NÃO INCLUI FORNECIMENTO). AF_06/2015</v>
          </cell>
          <cell r="C104" t="str">
            <v>M</v>
          </cell>
          <cell r="D104">
            <v>6.93</v>
          </cell>
        </row>
        <row r="105">
          <cell r="A105">
            <v>90742</v>
          </cell>
          <cell r="B105" t="str">
            <v>ASSENTAMENTO DE TUBO DE PVC CORRUGADO DE DUPLA PAREDE PARA REDE COLETORA DE ESGOTO, DN 250 MM, JUNTA ELÁSTICA, INSTALADO EM LOCAL COM NÍVEL BAIXO DE INTERFERÊNCIAS (NÃO INCLUI FORNECIMENTO). AF_06/2015</v>
          </cell>
          <cell r="C105" t="str">
            <v>M</v>
          </cell>
          <cell r="D105">
            <v>7.55</v>
          </cell>
        </row>
        <row r="106">
          <cell r="A106">
            <v>90743</v>
          </cell>
          <cell r="B106" t="str">
            <v>ASSENTAMENTO DE TUBO DE PVC CORRUGADO DE DUPLA PAREDE PARA REDE COLETORA DE ESGOTO, DN 300 MM, JUNTA ELÁSTICA, INSTALADO EM LOCAL COM NÍVEL BAIXO DE INTERFERÊNCIAS (NÃO INCLUI FORNECIMENTO). AF_06/2015</v>
          </cell>
          <cell r="C106" t="str">
            <v>M</v>
          </cell>
          <cell r="D106">
            <v>8.18</v>
          </cell>
        </row>
        <row r="107">
          <cell r="A107">
            <v>90744</v>
          </cell>
          <cell r="B107" t="str">
            <v>ASSENTAMENTO DE TUBO DE PVC CORRUGADO DE DUPLA PAREDE PARA REDE COLETORA DE ESGOTO, DN 350 MM, JUNTA ELÁSTICA, INSTALADO EM LOCAL COM NÍVEL BAIXO DE INTERFERÊNCIAS (NÃO INCLUI FORNECIMENTO). AF_06/2015</v>
          </cell>
          <cell r="C107" t="str">
            <v>M</v>
          </cell>
          <cell r="D107">
            <v>8.81</v>
          </cell>
        </row>
        <row r="108">
          <cell r="A108">
            <v>90745</v>
          </cell>
          <cell r="B108" t="str">
            <v>ASSENTAMENTO DE TUBO DE PVC CORRUGADO DE DUPLA PAREDE PARA REDE COLETORA DE ESGOTO, DN 400 MM, JUNTA ELÁSTICA, INSTALADO EM LOCAL COM NÍVEL BAIXO DE INTERFERÊNCIAS (NÃO INCLUI FORNECIMENTO). AF_06/2015</v>
          </cell>
          <cell r="C108" t="str">
            <v>M</v>
          </cell>
          <cell r="D108">
            <v>18.079999999999998</v>
          </cell>
        </row>
        <row r="109">
          <cell r="A109">
            <v>90746</v>
          </cell>
          <cell r="B109" t="str">
            <v>ASSENTAMENTO DE TUBO DE PEAD CORRUGADO DE DUPLA PAREDE PARA REDE COLETORA DE ESGOTO, DN 450 MM, JUNTA ELÁSTICA INTEGRADA, INSTALADO EM LOCAL COM NÍVEL BAIXO DE INTERFERÊNCIAS (NÃO INCLUI FORNECIMENTO). AF_06/2015</v>
          </cell>
          <cell r="C109" t="str">
            <v>M</v>
          </cell>
          <cell r="D109">
            <v>3.83</v>
          </cell>
        </row>
        <row r="110">
          <cell r="A110">
            <v>90747</v>
          </cell>
          <cell r="B110" t="str">
            <v>ASSENTAMENTO DE TUBO DE PEAD CORRUGADO DE DUPLA PAREDE PARA REDE COLETORA DE ESGOTO, DN 600 MM, JUNTA ELÁSTICA INTEGRADA, INSTALADO EM LOCAL COM NÍVEL BAIXO DE INTERFERÊNCIAS (NÃO INCLUI FORNECIMENTO). AF_06/2015</v>
          </cell>
          <cell r="C110" t="str">
            <v>M</v>
          </cell>
          <cell r="D110">
            <v>13.43</v>
          </cell>
        </row>
        <row r="111">
          <cell r="A111">
            <v>90748</v>
          </cell>
          <cell r="B111" t="str">
            <v>ASSENTAMENTO DE TUBO DE PVC PARA REDE COLETORA DE ESGOTO DE PAREDE MACIÇA, DN 100 MM, JUNTA ELÁSTICA, INSTALADO EM LOCAL COM NÍVEL ALTO DE INTERFERÊNCIAS (NÃO INCLUI FORNECIMENTO). AF_06/2015</v>
          </cell>
          <cell r="C111" t="str">
            <v>M</v>
          </cell>
          <cell r="D111">
            <v>5.0599999999999996</v>
          </cell>
        </row>
        <row r="112">
          <cell r="A112">
            <v>90749</v>
          </cell>
          <cell r="B112" t="str">
            <v>ASSENTAMENTO DE TUBO DE PVC PARA REDE COLETORA DE ESGOTO DE PAREDE MACIÇA, DN 150 MM, JUNTA ELÁSTICA, INSTALADO EM LOCAL COM NÍVEL ALTO DE INTERFERÊNCIAS (NÃO INCLUI FORNECIMENTO). AF_06/2015</v>
          </cell>
          <cell r="C112" t="str">
            <v>M</v>
          </cell>
          <cell r="D112">
            <v>5.69</v>
          </cell>
        </row>
        <row r="113">
          <cell r="A113">
            <v>90750</v>
          </cell>
          <cell r="B113" t="str">
            <v>ASSENTAMENTO DE TUBO DE PVC PARA REDE COLETORA DE ESGOTO DE PAREDE MACIÇA, DN 200 MM, JUNTA ELÁSTICA, INSTALADO EM LOCAL COM NÍVEL ALTO DE INTERFERÊNCIAS (NÃO INCLUI FORNECIMENTO). AF_06/2015</v>
          </cell>
          <cell r="C113" t="str">
            <v>M</v>
          </cell>
          <cell r="D113">
            <v>6.31</v>
          </cell>
        </row>
        <row r="114">
          <cell r="A114">
            <v>90751</v>
          </cell>
          <cell r="B114" t="str">
            <v>ASSENTAMENTO DE TUBO DE PVC PARA REDE COLETORA DE ESGOTO DE PAREDE MACIÇA, DN 250 MM, JUNTA ELÁSTICA, INSTALADO EM LOCAL COM NÍVEL ALTO DE INTERFERÊNCIAS (NÃO INCLUI FORNECIMENTO). AF_06/2015</v>
          </cell>
          <cell r="C114" t="str">
            <v>M</v>
          </cell>
          <cell r="D114">
            <v>6.95</v>
          </cell>
        </row>
        <row r="115">
          <cell r="A115">
            <v>90752</v>
          </cell>
          <cell r="B115" t="str">
            <v>ASSENTAMENTO DE TUBO DE PVC PARA REDE COLETORA DE ESGOTO DE PAREDE MACIÇA, DN 300 MM, JUNTA ELÁSTICA, INSTALADO EM LOCAL COM NÍVEL ALTO DE INTERFERÊNCIAS (NÃO INCLUI FORNECIMENTO). AF_06/2015</v>
          </cell>
          <cell r="C115" t="str">
            <v>M</v>
          </cell>
          <cell r="D115">
            <v>7.57</v>
          </cell>
        </row>
        <row r="116">
          <cell r="A116">
            <v>90753</v>
          </cell>
          <cell r="B116" t="str">
            <v>ASSENTAMENTO DE TUBO DE PVC PARA REDE COLETORA DE ESGOTO DE PAREDE MACIÇA, DN 350 MM, JUNTA ELÁSTICA, INSTALADO EM LOCAL COM NÍVEL ALTO DE INTERFERÊNCIAS (NÃO INCLUI FORNECIMENTO). AF_06/2015</v>
          </cell>
          <cell r="C116" t="str">
            <v>M</v>
          </cell>
          <cell r="D116">
            <v>8.1999999999999993</v>
          </cell>
        </row>
        <row r="117">
          <cell r="A117">
            <v>90754</v>
          </cell>
          <cell r="B117" t="str">
            <v>ASSENTAMENTO DE TUBO DE PVC PARA REDE COLETORA DE ESGOTO DE PAREDE MACIÇA, DN 400 MM, JUNTA ELÁSTICA, INSTALADO EM LOCAL COM NÍVEL ALTO DE INTERFERÊNCIAS (NÃO INCLUI FORNECIMENTO). AF_06/2015</v>
          </cell>
          <cell r="C117" t="str">
            <v>M</v>
          </cell>
          <cell r="D117">
            <v>16.93</v>
          </cell>
        </row>
        <row r="118">
          <cell r="A118">
            <v>90755</v>
          </cell>
          <cell r="B118" t="str">
            <v>ASSENTAMENTO DE TUBO DE PVC CORRUGADO DE DUPLA PAREDE PARA REDE COLETORA DE ESGOTO, DN 150 MM, JUNTA ELÁSTICA, INSTALADO EM LOCAL COM NÍVEL ALTO DE INTERFERÊNCIAS (NÃO INCLUI FORNECIMENTO). AF_06/2015</v>
          </cell>
          <cell r="C118" t="str">
            <v>M</v>
          </cell>
          <cell r="D118">
            <v>8.5299999999999994</v>
          </cell>
        </row>
        <row r="119">
          <cell r="A119">
            <v>90756</v>
          </cell>
          <cell r="B119" t="str">
            <v>ASSENTAMENTO DE TUBO DE PVC CORRUGADO DE DUPLA PAREDE PARA REDE COLETORA DE ESGOTO, DN 200 MM, JUNTA ELÁSTICA, INSTALADO EM LOCAL COM NÍVEL ALTO DE INTERFERÊNCIAS (NÃO INCLUI FORNECIMENTO). AF_06/2015</v>
          </cell>
          <cell r="C119" t="str">
            <v>M</v>
          </cell>
          <cell r="D119">
            <v>9.15</v>
          </cell>
        </row>
        <row r="120">
          <cell r="A120">
            <v>90757</v>
          </cell>
          <cell r="B120" t="str">
            <v>ASSENTAMENTO DE TUBO DE PVC CORRUGADO DE DUPLA PAREDE PARA REDE COLETORA DE ESGOTO, DN 250 MM, JUNTA ELÁSTICA, INSTALADO EM LOCAL COM NÍVEL ALTO DE INTERFERÊNCIAS (NÃO INCLUI FORNECIMENTO). AF_06/2015</v>
          </cell>
          <cell r="C120" t="str">
            <v>M</v>
          </cell>
          <cell r="D120">
            <v>9.7899999999999991</v>
          </cell>
        </row>
        <row r="121">
          <cell r="A121">
            <v>90758</v>
          </cell>
          <cell r="B121" t="str">
            <v>ASSENTAMENTO DE TUBO DE PVC CORRUGADO DE DUPLA PAREDE PARA REDE COLETORA DE ESGOTO, DN 300 MM, JUNTA ELÁSTICA, INSTALADO EM LOCAL COM NÍVEL ALTO DE INTERFERÊNCIAS (NÃO INCLUI FORNECIMENTO). AF_06/2015</v>
          </cell>
          <cell r="C121" t="str">
            <v>M</v>
          </cell>
          <cell r="D121">
            <v>10.42</v>
          </cell>
        </row>
        <row r="122">
          <cell r="A122">
            <v>90759</v>
          </cell>
          <cell r="B122" t="str">
            <v>ASSENTAMENTO DE TUBO DE PVC CORRUGADO DE DUPLA PAREDE PARA REDE COLETORA DE ESGOTO, DN 350 MM, JUNTA ELÁSTICA, INSTALADO EM LOCAL COM NÍVEL ALTO DE INTERFERÊNCIAS (NÃO INCLUI FORNECIMENTO). AF_06/2015</v>
          </cell>
          <cell r="C122" t="str">
            <v>M</v>
          </cell>
          <cell r="D122">
            <v>11.04</v>
          </cell>
        </row>
        <row r="123">
          <cell r="A123">
            <v>90760</v>
          </cell>
          <cell r="B123" t="str">
            <v>ASSENTAMENTO DE TUBO DE PVC CORRUGADO DE DUPLA PAREDE PARA REDE COLETORA DE ESGOTO, DN 400 MM, EM JUNTA ELÁSTICA, INSTALADO EM LOCAL COM NÍVEL ALTO DE INTERFERÊNCIAS (NÃO INCLUI FORNECIMENTO). AF_06/2015</v>
          </cell>
          <cell r="C123" t="str">
            <v>M</v>
          </cell>
          <cell r="D123">
            <v>22.37</v>
          </cell>
        </row>
        <row r="124">
          <cell r="A124">
            <v>90761</v>
          </cell>
          <cell r="B124" t="str">
            <v>ASSENTAMENTO DE TUBO DE PEAD CORRUGADO DE DUPLA PAREDE PARA REDE COLETORA DE ESGOTO, DN 450 MM, JUNTA ELÁSTICA INTEGRADA, INSTALADO EM LOCAL COM NÍVEL ALTO DE INTERFERÊNCIAS (NÃO INCLUI FORNECIMENTO). AF_06/2015</v>
          </cell>
          <cell r="C124" t="str">
            <v>M</v>
          </cell>
          <cell r="D124">
            <v>4.6900000000000004</v>
          </cell>
        </row>
        <row r="125">
          <cell r="A125">
            <v>90762</v>
          </cell>
          <cell r="B125" t="str">
            <v>ASSENTAMENTO DE TUBO DE PEAD CORRUGADO DE DUPLA PAREDE PARA REDE COLETORA DE ESGOTO, DN 600 MM, JUNTA ELÁSTICA INTEGRADA, INSTALADO EM LOCAL COM NÍVEL ALTO DE INTERFERÊNCIAS (NÃO INCLUI FORNECIMENTO). AF_06/2015</v>
          </cell>
          <cell r="C125" t="str">
            <v>M</v>
          </cell>
          <cell r="D125">
            <v>15.99</v>
          </cell>
        </row>
        <row r="126">
          <cell r="A126">
            <v>94869</v>
          </cell>
          <cell r="B126" t="str">
            <v>TUBO DE PEAD CORRUGADO DE DUPLA PAREDE PARA REDE COLETORA DE ESGOTO, DN 250 MM, JUNTA ELÁSTICA INTEGRADA, INSTALADO EM LOCAL COM NÍVEL BAIXO DE INTERFERÊNCIAS - FORNECIMENTO E ASSENTAMENTO. AF_06/2016</v>
          </cell>
          <cell r="C126" t="str">
            <v>M</v>
          </cell>
          <cell r="D126">
            <v>127.52</v>
          </cell>
        </row>
        <row r="127">
          <cell r="A127">
            <v>94870</v>
          </cell>
          <cell r="B127" t="str">
            <v>ASSENTAMENTO DE TUBO DE PEAD CORRUGADO DE DUPLA PAREDE PARA REDE COLETORA DE ESGOTO, DN 250 MM, JUNTA ELÁSTICA INTEGRADA, INSTALADO EM LOCAL COM NÍVEL BAIXO DE INTERFERÊNCIAS (NÃO INCLUI FORNECIMENTO). AF_06/2016</v>
          </cell>
          <cell r="C127" t="str">
            <v>M</v>
          </cell>
          <cell r="D127">
            <v>0.93</v>
          </cell>
        </row>
        <row r="128">
          <cell r="A128">
            <v>94871</v>
          </cell>
          <cell r="B128" t="str">
            <v>TUBO DE PEAD CORRUGADO DE DUPLA PAREDE PARA REDE COLETORA DE ESGOTO, DN 300 MM, JUNTA ELÁSTICA INTEGRADA, INSTALADO EM LOCAL COM NÍVEL BAIXO DE INTERFERÊNCIAS - FORNECIMENTO E ASSENTAMENTO. AF_06/2016</v>
          </cell>
          <cell r="C128" t="str">
            <v>M</v>
          </cell>
          <cell r="D128">
            <v>151.30000000000001</v>
          </cell>
        </row>
        <row r="129">
          <cell r="A129">
            <v>94872</v>
          </cell>
          <cell r="B129" t="str">
            <v>ASSENTAMENTO DE TUBO DE PEAD CORRUGADO DE DUPLA PAREDE PARA REDE COLETORA DE ESGOTO, DN 300 MM, JUNTA ELÁSTICA INTEGRADA, INSTALADO EM LOCAL COM NÍVEL BAIXO DE INTERFERÊNCIAS (NÃO INCLUI FORNECIMENTO). AF_06/2016</v>
          </cell>
          <cell r="C129" t="str">
            <v>M</v>
          </cell>
          <cell r="D129">
            <v>1.64</v>
          </cell>
        </row>
        <row r="130">
          <cell r="A130">
            <v>94875</v>
          </cell>
          <cell r="B130" t="str">
            <v>TUBO DE PEAD CORRUGADO DE DUPLA PAREDE PARA REDE COLETORA DE ESGOTO, DN 750 MM, JUNTA ELÁSTICA INTEGRADA, INSTALADO EM LOCAL COM NÍVEL BAIXO DE INTERFERÊNCIAS - FORNECIMENTO E ASSENTAMENTO. AF_06/2016</v>
          </cell>
          <cell r="C130" t="str">
            <v>M</v>
          </cell>
          <cell r="D130">
            <v>888.43</v>
          </cell>
        </row>
        <row r="131">
          <cell r="A131">
            <v>94876</v>
          </cell>
          <cell r="B131" t="str">
            <v>ASSENTAMENTO DE TUBO DE PEAD CORRUGADO DE DUPLA PAREDE PARA REDE COLETORA DE ESGOTO, DN 750 MM, JUNTA ELÁSTICA INTEGRADA, INSTALADO EM LOCAL COM NÍVEL BAIXO DE INTERFERÊNCIAS (NÃO INCLUI FORNECIMENTO). AF_06/2016</v>
          </cell>
          <cell r="C131" t="str">
            <v>M</v>
          </cell>
          <cell r="D131">
            <v>20.34</v>
          </cell>
        </row>
        <row r="132">
          <cell r="A132">
            <v>94878</v>
          </cell>
          <cell r="B132" t="str">
            <v>ASSENTAMENTO DE TUBO DE PEAD CORRUGADO DE DUPLA PAREDE PARA REDE COLETORA DE ESGOTO, DN 900 MM, JUNTA ELÁSTICA INTEGRADA, INSTALADO EM LOCAL COM NÍVEL BAIXO DE INTERFERÊNCIAS (NÃO INCLUI FORNECIMENTO). AF_06/2016</v>
          </cell>
          <cell r="C132" t="str">
            <v>M</v>
          </cell>
          <cell r="D132">
            <v>23.87</v>
          </cell>
        </row>
        <row r="133">
          <cell r="A133">
            <v>94879</v>
          </cell>
          <cell r="B133" t="str">
            <v>TUBO DE PEAD CORRUGADO DE DUPLA PAREDE PARA REDE COLETORA DE ESGOTO, DN 1000 MM, JUNTA ELÁSTICA INTEGRADA, INSTALADO EM LOCAL COM NÍVEL BAIXO DE INTERFERÊNCIAS - FORNECIMENTO E ASSENTAMENTO. AF_06/2016</v>
          </cell>
          <cell r="C133" t="str">
            <v>M</v>
          </cell>
          <cell r="D133">
            <v>1184.4000000000001</v>
          </cell>
        </row>
        <row r="134">
          <cell r="A134">
            <v>94880</v>
          </cell>
          <cell r="B134" t="str">
            <v>ASSENTAMENTO DE TUBO DE PEAD CORRUGADO DE DUPLA PAREDE PARA REDE COLETORA DE ESGOTO, DN 1000 MM, JUNTA ELÁSTICA INTEGRADA, INSTALADO EM LOCAL COM NÍVEL BAIXO DE INTERFERÊNCIAS (NÃO INCLUI FORNECIMENTO). AF_06/2016</v>
          </cell>
          <cell r="C134" t="str">
            <v>M</v>
          </cell>
          <cell r="D134">
            <v>29.23</v>
          </cell>
        </row>
        <row r="135">
          <cell r="A135">
            <v>94881</v>
          </cell>
          <cell r="B135" t="str">
            <v>TUBO DE PEAD CORRUGADO DE DUPLA PAREDE PARA REDE COLETORA DE ESGOTO, DN 1200 MM, JUNTA ELÁSTICA INTEGRADA, INSTALADO EM LOCAL COM NÍVEL BAIXO DE INTERFERÊNCIAS - FORNECIMENTO E ASSENTAMENTO. AF_06/2016</v>
          </cell>
          <cell r="C135" t="str">
            <v>M</v>
          </cell>
          <cell r="D135">
            <v>1845.42</v>
          </cell>
        </row>
        <row r="136">
          <cell r="A136">
            <v>94882</v>
          </cell>
          <cell r="B136" t="str">
            <v>ASSENTAMENTO DE TUBO DE PEAD CORRUGADO DE DUPLA PAREDE PARA REDE COLETORA DE ESGOTO, DN 1200 MM, JUNTA ELÁSTICA INTEGRADA, INSTALADO EM LOCAL COM NÍVEL BAIXO DE INTERFERÊNCIAS (NÃO INCLUI FORNECIMENTO). AF_06/2016</v>
          </cell>
          <cell r="C136" t="str">
            <v>M</v>
          </cell>
          <cell r="D136">
            <v>34.659999999999997</v>
          </cell>
        </row>
        <row r="137">
          <cell r="A137">
            <v>94884</v>
          </cell>
          <cell r="B137" t="str">
            <v>ASSENTAMENTO DE TUBO DE PEAD CORRUGADO DE DUPLA PAREDE PARA REDE COLETORA DE ESGOTO, DN 1500 MM, JUNTA ELÁSTICA INTEGRADA, INSTALADO EM LOCAL COM NÍVEL BAIXO DE INTERFERÊNCIAS (NÃO INCLUI FORNECIMENTO). AF_06/2016</v>
          </cell>
          <cell r="C137" t="str">
            <v>M</v>
          </cell>
          <cell r="D137">
            <v>45.71</v>
          </cell>
        </row>
        <row r="138">
          <cell r="A138">
            <v>94885</v>
          </cell>
          <cell r="B138" t="str">
            <v>TUBO DE PEAD CORRUGADO DE DUPLA PAREDE PARA REDE COLETORA DE ESGOTO, DN 250 MM, JUNTA ELÁSTICA INTEGRADA, INSTALADO EM LOCAL COM NÍVEL ALTO DE INTERFERÊNCIAS - FORNECIMENTO E ASSENTAMENTO. AF_06/2016</v>
          </cell>
          <cell r="C138" t="str">
            <v>M</v>
          </cell>
          <cell r="D138">
            <v>127.79</v>
          </cell>
        </row>
        <row r="139">
          <cell r="A139">
            <v>94886</v>
          </cell>
          <cell r="B139" t="str">
            <v>ASSENTAMENTO DE TUBO DE PEAD CORRUGADO DE DUPLA PAREDE PARA REDE COLETORA DE ESGOTO, DN 250 MM, JUNTA ELÁSTICA INTEGRADA, INSTALADO EM LOCAL COM NÍVEL ALTO DE INTERFERÊNCIAS (NÃO INCLUI FORNECIMENTO). AF_06/2016</v>
          </cell>
          <cell r="C139" t="str">
            <v>M</v>
          </cell>
          <cell r="D139">
            <v>1.2</v>
          </cell>
        </row>
        <row r="140">
          <cell r="A140">
            <v>94887</v>
          </cell>
          <cell r="B140" t="str">
            <v>TUBO DE PEAD CORRUGADO DE DUPLA PAREDE PARA REDE COLETORA DE ESGOTO, DN 300 MM, JUNTA ELÁSTICA INTEGRADA, INSTALADO EM LOCAL COM NÍVEL ALTO DE INTERFERÊNCIAS - FORNECIMENTO E ASSENTAMENTO. AF_06/2016</v>
          </cell>
          <cell r="C140" t="str">
            <v>M</v>
          </cell>
          <cell r="D140">
            <v>151.74</v>
          </cell>
        </row>
        <row r="141">
          <cell r="A141">
            <v>94888</v>
          </cell>
          <cell r="B141" t="str">
            <v>ASSENTAMENTO DE TUBO DE PEAD CORRUGADO DE DUPLA PAREDE PARA REDE COLETORA DE ESGOTO, DN 300 MM, JUNTA ELÁSTICA INTEGRADA, INSTALADO EM LOCAL COM NÍVEL ALTO DE INTERFERÊNCIAS (NÃO INCLUI FORNECIMENTO). AF_06/2016</v>
          </cell>
          <cell r="C141" t="str">
            <v>M</v>
          </cell>
          <cell r="D141">
            <v>2.08</v>
          </cell>
        </row>
        <row r="142">
          <cell r="A142">
            <v>94891</v>
          </cell>
          <cell r="B142" t="str">
            <v>TUBO DE PEAD CORRUGADO DE DUPLA PAREDE PARA REDE COLETORA DE ESGOTO, DN 750 MM, JUNTA ELÁSTICA INTEGRADA, INSTALADO EM LOCAL COM NÍVEL ALTO DE INTERFERÊNCIAS - FORNECIMENTO E ASSENTAMENTO. AF_06/2016</v>
          </cell>
          <cell r="C142" t="str">
            <v>M</v>
          </cell>
          <cell r="D142">
            <v>891.69</v>
          </cell>
        </row>
        <row r="143">
          <cell r="A143">
            <v>94892</v>
          </cell>
          <cell r="B143" t="str">
            <v>ASSENTAMENTO DE TUBO DE PEAD CORRUGADO DE DUPLA PAREDE PARA REDE COLETORA DE ESGOTO, DN 750 MM, JUNTA ELÁSTICA INTEGRADA, INSTALADO EM LOCAL COM NÍVEL ALTO DE INTERFERÊNCIAS (NÃO INCLUI FORNECIMENTO). AF_06/2016</v>
          </cell>
          <cell r="C143" t="str">
            <v>M</v>
          </cell>
          <cell r="D143">
            <v>23.6</v>
          </cell>
        </row>
        <row r="144">
          <cell r="A144">
            <v>94894</v>
          </cell>
          <cell r="B144" t="str">
            <v>ASSENTAMENTO DE TUBO DE PEAD CORRUGADO DE DUPLA PAREDE PARA REDE COLETORA DE ESGOTO, DN 900 MM, JUNTA ELÁSTICA INTEGRADA, INSTALADO EM LOCAL COM NÍVEL ALTO DE INTERFERÊNCIAS (NÃO INCLUI FORNECIMENTO). AF_06/2016</v>
          </cell>
          <cell r="C144" t="str">
            <v>M</v>
          </cell>
          <cell r="D144">
            <v>27.43</v>
          </cell>
        </row>
        <row r="145">
          <cell r="A145">
            <v>94895</v>
          </cell>
          <cell r="B145" t="str">
            <v>TUBO DE PEAD CORRUGADO DE DUPLA PAREDE PARA REDE COLETORA DE ESGOTO, DN 1000 MM, JUNTA ELÁSTICA INTEGRADA, INSTALADO EM LOCAL COM NÍVEL ALTO DE INTERFERÊNCIAS - FORNECIMENTO E ASSENTAMENTO. AF_06/2016</v>
          </cell>
          <cell r="C145" t="str">
            <v>M</v>
          </cell>
          <cell r="D145">
            <v>1188.31</v>
          </cell>
        </row>
        <row r="146">
          <cell r="A146">
            <v>94896</v>
          </cell>
          <cell r="B146" t="str">
            <v>ASSENTAMENTO DE TUBO DE PEAD CORRUGADO DE DUPLA PAREDE PARA REDE COLETORA DE ESGOTO, DN 1000 MM, JUNTA ELÁSTICA INTEGRADA, INSTALADO EM LOCAL COM NÍVEL ALTO DE INTERFERÊNCIAS (NÃO INCLUI FORNECIMENTO). AF_06/2016</v>
          </cell>
          <cell r="C146" t="str">
            <v>M</v>
          </cell>
          <cell r="D146">
            <v>33.14</v>
          </cell>
        </row>
        <row r="147">
          <cell r="A147">
            <v>94897</v>
          </cell>
          <cell r="B147" t="str">
            <v>TUBO DE PEAD CORRUGADO DE DUPLA PAREDE PARA REDE COLETORA DE ESGOTO, DN 1200 MM, JUNTA ELÁSTICA INTEGRADA, INSTALADO EM LOCAL COM NÍVEL ALTO DE INTERFERÊNCIAS - FORNECIMENTO E ASSENTAMENTO. AF_06/2016</v>
          </cell>
          <cell r="C147" t="str">
            <v>M</v>
          </cell>
          <cell r="D147">
            <v>1849.61</v>
          </cell>
        </row>
        <row r="148">
          <cell r="A148">
            <v>94898</v>
          </cell>
          <cell r="B148" t="str">
            <v>ASSENTAMENTO DE TUBO DE PEAD CORRUGADO DE DUPLA PAREDE PARA REDE COLETORA DE ESGOTO, DN 1200 MM, JUNTA ELÁSTICA INTEGRADA, INSTALADO EM LOCAL COM NÍVEL ALTO DE INTERFERÊNCIAS (NÃO INCLUI FORNECIMENTO). AF_06/2016</v>
          </cell>
          <cell r="C148" t="str">
            <v>M</v>
          </cell>
          <cell r="D148">
            <v>38.85</v>
          </cell>
        </row>
        <row r="149">
          <cell r="A149">
            <v>94900</v>
          </cell>
          <cell r="B149" t="str">
            <v>ASSENTAMENTO DE TUBO DE PEAD CORRUGADO DE DUPLA PAREDE PARA REDE COLETORA DE ESGOTO, DN 1500 MM, JUNTA ELÁSTICA INTEGRADA, INSTALADO EM LOCAL COM NÍVEL ALTO DE INTERFERÊNCIAS (NÃO INCLUI FORNECIMENTO). AF_06/2016</v>
          </cell>
          <cell r="C149" t="str">
            <v>M</v>
          </cell>
          <cell r="D149">
            <v>50.29</v>
          </cell>
        </row>
        <row r="150">
          <cell r="A150">
            <v>97121</v>
          </cell>
          <cell r="B150" t="str">
            <v>ASSENTAMENTO DE TUBO DE PVC PBA PARA REDE DE ÁGUA, DN 50 MM, JUNTA ELÁSTICA INTEGRADA, INSTALADO EM LOCAL COM NÍVEL ALTO DE INTERFERÊNCIAS (NÃO INCLUI FORNECIMENTO). AF_11/2017</v>
          </cell>
          <cell r="C150" t="str">
            <v>M</v>
          </cell>
          <cell r="D150">
            <v>2.08</v>
          </cell>
        </row>
        <row r="151">
          <cell r="A151">
            <v>97122</v>
          </cell>
          <cell r="B151" t="str">
            <v>ASSENTAMENTO DE TUBO DE PVC PBA PARA REDE DE ÁGUA, DN 75 MM, JUNTA ELÁSTICA INTEGRADA, INSTALADO EM LOCAL COM NÍVEL ALTO DE INTERFERÊNCIAS (NÃO INCLUI FORNECIMENTO). AF_11/2017</v>
          </cell>
          <cell r="C151" t="str">
            <v>M</v>
          </cell>
          <cell r="D151">
            <v>2.87</v>
          </cell>
        </row>
        <row r="152">
          <cell r="A152">
            <v>97123</v>
          </cell>
          <cell r="B152" t="str">
            <v>ASSENTAMENTO DE TUBO DE PVC PBA PARA REDE DE ÁGUA, DN 100 MM, JUNTA ELÁSTICA INTEGRADA, INSTALADO EM LOCAL COM NÍVEL ALTO DE INTERFERÊNCIAS (NÃO INCLUI FORNECIMENTO). AF_11/2017</v>
          </cell>
          <cell r="C152" t="str">
            <v>M</v>
          </cell>
          <cell r="D152">
            <v>3.65</v>
          </cell>
        </row>
        <row r="153">
          <cell r="A153">
            <v>97124</v>
          </cell>
          <cell r="B153" t="str">
            <v>ASSENTAMENTO DE TUBO DE PVC PBA PARA REDE DE ÁGUA, DN 50 MM, JUNTA ELÁSTICA INTEGRADA, INSTALADO EM LOCAL COM NÍVEL BAIXO DE INTERFERÊNCIAS (NÃO INCLUI FORNECIMENTO). AF_11/2017</v>
          </cell>
          <cell r="C153" t="str">
            <v>M</v>
          </cell>
          <cell r="D153">
            <v>0.9</v>
          </cell>
        </row>
        <row r="154">
          <cell r="A154">
            <v>97125</v>
          </cell>
          <cell r="B154" t="str">
            <v>ASSENTAMENTO DE TUBO DE PVC PBA PARA REDE DE ÁGUA, DN 75 MM, JUNTA ELÁSTICA INTEGRADA, INSTALADO EM LOCAL COM NÍVEL BAIXO DE INTERFERÊNCIAS (NÃO INCLUI FORNECIMENTO). AF_11/2017</v>
          </cell>
          <cell r="C154" t="str">
            <v>M</v>
          </cell>
          <cell r="D154">
            <v>1.27</v>
          </cell>
        </row>
        <row r="155">
          <cell r="A155">
            <v>97126</v>
          </cell>
          <cell r="B155" t="str">
            <v>ASSENTAMENTO DE TUBO DE PVC PBA PARA REDE DE ÁGUA, DN 100 MM, JUNTA ELÁSTICA INTEGRADA, INSTALADO EM LOCAL COM NÍVEL BAIXO DE INTERFERÊNCIAS (NÃO INCLUI FORNECIMENTO). AF_11/2017</v>
          </cell>
          <cell r="C155" t="str">
            <v>M</v>
          </cell>
          <cell r="D155">
            <v>1.61</v>
          </cell>
        </row>
        <row r="156">
          <cell r="A156">
            <v>92833</v>
          </cell>
          <cell r="B156" t="str">
            <v>TUBO DE CONCRETO PARA REDES COLETORAS DE ESGOTO SANITÁRIO, DIÂMETRO DE 300 MM, JUNTA ELÁSTICA, INSTALADO EM LOCAL COM BAIXO NÍVEL DE INTERFERÊNCIAS - FORNECIMENTO E ASSENTAMENTO. AF_12/2015</v>
          </cell>
          <cell r="C156" t="str">
            <v>M</v>
          </cell>
          <cell r="D156">
            <v>117.92</v>
          </cell>
        </row>
        <row r="157">
          <cell r="A157">
            <v>92834</v>
          </cell>
          <cell r="B157" t="str">
            <v>ASSENTAMENTO DE TUBO DE CONCRETO PARA REDES COLETORAS DE ESGOTO SANITÁRIO, DIÂMETRO DE 300 MM, JUNTA ELÁSTICA, INSTALADO EM LOCAL COM BAIXO NÍVEL DE INTERFERÊNCIAS (NÃO INCLUI FORNECIMENTO). AF_12/2015</v>
          </cell>
          <cell r="C157" t="str">
            <v>M</v>
          </cell>
          <cell r="D157">
            <v>7.57</v>
          </cell>
        </row>
        <row r="158">
          <cell r="A158">
            <v>92835</v>
          </cell>
          <cell r="B158" t="str">
            <v>TUBO DE CONCRETO PARA REDES COLETORAS DE ESGOTO SANITÁRIO, DIÂMETRO DE 400 MM, JUNTA ELÁSTICA, INSTALADO EM LOCAL COM BAIXO NÍVEL DE INTERFERÊNCIAS - FORNECIMENTO E ASSENTAMENTO. AF_12/2015</v>
          </cell>
          <cell r="C158" t="str">
            <v>M</v>
          </cell>
          <cell r="D158">
            <v>154.5</v>
          </cell>
        </row>
        <row r="159">
          <cell r="A159">
            <v>92836</v>
          </cell>
          <cell r="B159" t="str">
            <v>ASSENTAMENTO DE TUBO DE CONCRETO PARA REDES COLETORAS DE ESGOTO SANITÁRIO, DIÂMETRO DE 400 MM, JUNTA ELÁSTICA, INSTALADO EM LOCAL COM BAIXO NÍVEL DE INTERFERÊNCIAS (NÃO INCLUI FORNECIMENTO). AF_12/2015</v>
          </cell>
          <cell r="C159" t="str">
            <v>M</v>
          </cell>
          <cell r="D159">
            <v>9.66</v>
          </cell>
        </row>
        <row r="160">
          <cell r="A160">
            <v>92837</v>
          </cell>
          <cell r="B160" t="str">
            <v>TUBO DE CONCRETO PARA REDES COLETORAS DE ESGOTO SANITÁRIO, DIÂMETRO DE 500 MM, JUNTA ELÁSTICA, INSTALADO EM LOCAL COM BAIXO NÍVEL DE INTERFERÊNCIAS - FORNECIMENTO E ASSENTAMENTO. AF_12/2015</v>
          </cell>
          <cell r="C160" t="str">
            <v>M</v>
          </cell>
          <cell r="D160">
            <v>194.64</v>
          </cell>
        </row>
        <row r="161">
          <cell r="A161">
            <v>92838</v>
          </cell>
          <cell r="B161" t="str">
            <v>ASSENTAMENTO DE TUBO DE CONCRETO PARA REDES COLETORAS DE ESGOTO SANITÁRIO, DIÂMETRO DE 500 MM, JUNTA ELÁSTICA, INSTALADO EM LOCAL COM BAIXO NÍVEL DE INTERFERÊNCIAS (NÃO INCLUI FORNECIMENTO). AF_12/2015</v>
          </cell>
          <cell r="C161" t="str">
            <v>M</v>
          </cell>
          <cell r="D161">
            <v>11.61</v>
          </cell>
        </row>
        <row r="162">
          <cell r="A162">
            <v>92839</v>
          </cell>
          <cell r="B162" t="str">
            <v>TUBO DE CONCRETO PARA REDES COLETORAS DE ESGOTO SANITÁRIO, DIÂMETRO DE 600 MM, JUNTA ELÁSTICA, INSTALADO EM LOCAL COM BAIXO NÍVEL DE INTERFERÊNCIAS - FORNECIMENTO E ASSENTAMENTO. AF_12/2015</v>
          </cell>
          <cell r="C162" t="str">
            <v>M</v>
          </cell>
          <cell r="D162">
            <v>254.46</v>
          </cell>
        </row>
        <row r="163">
          <cell r="A163">
            <v>92840</v>
          </cell>
          <cell r="B163" t="str">
            <v>ASSENTAMENTO DE TUBO DE CONCRETO PARA REDES COLETORAS DE ESGOTO SANITÁRIO, DIÂMETRO DE 600 MM, JUNTA ELÁSTICA, INSTALADO EM LOCAL COM BAIXO NÍVEL DE INTERFERÊNCIAS (NÃO INCLUI FORNECIMENTO). AF_12/2015</v>
          </cell>
          <cell r="C163" t="str">
            <v>M</v>
          </cell>
          <cell r="D163">
            <v>13.72</v>
          </cell>
        </row>
        <row r="164">
          <cell r="A164">
            <v>92841</v>
          </cell>
          <cell r="B164" t="str">
            <v>TUBO DE CONCRETO PARA REDES COLETORAS DE ESGOTO SANITÁRIO, DIÂMETRO DE 700 MM, JUNTA ELÁSTICA, INSTALADO EM LOCAL COM BAIXO NÍVEL DE INTERFERÊNCIAS - FORNECIMENTO E ASSENTAMENTO. AF_12/2015</v>
          </cell>
          <cell r="C164" t="str">
            <v>M</v>
          </cell>
          <cell r="D164">
            <v>287.64999999999998</v>
          </cell>
        </row>
        <row r="165">
          <cell r="A165">
            <v>92842</v>
          </cell>
          <cell r="B165" t="str">
            <v>ASSENTAMENTO DE TUBO DE CONCRETO PARA REDES COLETORAS DE ESGOTO SANITÁRIO, DIÂMETRO DE 700 MM, JUNTA ELÁSTICA, INSTALADO EM LOCAL COM BAIXO NÍVEL DE INTERFERÊNCIAS (NÃO INCLUI FORNECIMENTO). AF_12/2015</v>
          </cell>
          <cell r="C165" t="str">
            <v>M</v>
          </cell>
          <cell r="D165">
            <v>15.72</v>
          </cell>
        </row>
        <row r="166">
          <cell r="A166">
            <v>92844</v>
          </cell>
          <cell r="B166" t="str">
            <v>ASSENTAMENTO DE TUBO DE CONCRETO PARA REDES COLETORAS DE ESGOTO SANITÁRIO, DIÂMETRO DE 800 MM, JUNTA ELÁSTICA, INSTALADO EM LOCAL COM BAIXO NÍVEL DE INTERFERÊNCIAS (NÃO INCLUI FORNECIMENTO). AF_12/2015</v>
          </cell>
          <cell r="C166" t="str">
            <v>M</v>
          </cell>
          <cell r="D166">
            <v>17.84</v>
          </cell>
        </row>
        <row r="167">
          <cell r="A167">
            <v>92846</v>
          </cell>
          <cell r="B167" t="str">
            <v>ASSENTAMENTO DE TUBO DE CONCRETO PARA REDES COLETORAS DE ESGOTO SANITÁRIO, DIÂMETRO DE 900 MM, JUNTA ELÁSTICA, INSTALADO EM LOCAL COM BAIXO NÍVEL DE INTERFERÊNCIAS (NÃO INCLUI FORNECIMENTO). AF_12/2015</v>
          </cell>
          <cell r="C167" t="str">
            <v>M</v>
          </cell>
          <cell r="D167">
            <v>19.78</v>
          </cell>
        </row>
        <row r="168">
          <cell r="A168">
            <v>92847</v>
          </cell>
          <cell r="B168" t="str">
            <v>TUBO DE CONCRETO PARA REDES COLETORAS DE ESGOTO SANITÁRIO, DIÂMETRO DE 1000 MM, JUNTA ELÁSTICA, INSTALADO EM LOCAL COM BAIXO NÍVEL DE INTERFERÊNCIAS - FORNECIMENTO E ASSENTAMENTO. AF_12/2015</v>
          </cell>
          <cell r="C168" t="str">
            <v>M</v>
          </cell>
          <cell r="D168">
            <v>497.9</v>
          </cell>
        </row>
        <row r="169">
          <cell r="A169">
            <v>92848</v>
          </cell>
          <cell r="B169" t="str">
            <v>ASSENTAMENTO DE TUBO DE CONCRETO PARA REDES COLETORAS DE ESGOTO SANITÁRIO, DIÂMETRO DE 1000 MM, JUNTA ELÁSTICA, INSTALADO EM LOCAL COM BAIXO NÍVEL DE INTERFERÊNCIAS (NÃO INCLUI FORNECIMENTO). AF_12/2015</v>
          </cell>
          <cell r="C169" t="str">
            <v>M</v>
          </cell>
          <cell r="D169">
            <v>21.93</v>
          </cell>
        </row>
        <row r="170">
          <cell r="A170">
            <v>92849</v>
          </cell>
          <cell r="B170" t="str">
            <v>TUBO DE CONCRETO PARA REDES COLETORAS DE ESGOTO SANITÁRIO, DIÂMETRO DE 300 MM, JUNTA ELÁSTICA, INSTALADO EM LOCAL COM ALTO NÍVEL DE INTERFERÊNCIAS - FORNECIMENTO E ASSENTAMENTO. AF_12/2015</v>
          </cell>
          <cell r="C170" t="str">
            <v>M</v>
          </cell>
          <cell r="D170">
            <v>124.53</v>
          </cell>
        </row>
        <row r="171">
          <cell r="A171">
            <v>92850</v>
          </cell>
          <cell r="B171" t="str">
            <v>ASSENTAMENTO DE TUBO DE CONCRETO PARA REDES COLETORAS DE ESGOTO SANITÁRIO, DIÂMETRO DE 300 MM, JUNTA ELÁSTICA, INSTALADO EM LOCAL COM ALTO NÍVEL DE INTERFERÊNCIAS (NÃO INCLUI FORNECIMENTO). AF_12/2015</v>
          </cell>
          <cell r="C171" t="str">
            <v>M</v>
          </cell>
          <cell r="D171">
            <v>14.3</v>
          </cell>
        </row>
        <row r="172">
          <cell r="A172">
            <v>92851</v>
          </cell>
          <cell r="B172" t="str">
            <v>TUBO DE CONCRETO PARA REDES COLETORAS DE ESGOTO SANITÁRIO, DIÂMETRO DE 400 MM, JUNTA ELÁSTICA, INSTALADO EM LOCAL COM ALTO NÍVEL DE INTERFERÊNCIAS - FORNECIMENTO E ASSENTAMENTO. AF_12/2015</v>
          </cell>
          <cell r="C172" t="str">
            <v>M</v>
          </cell>
          <cell r="D172">
            <v>162.78</v>
          </cell>
        </row>
        <row r="173">
          <cell r="A173">
            <v>92852</v>
          </cell>
          <cell r="B173" t="str">
            <v>ASSENTAMENTO DE TUBO DE CONCRETO PARA REDES COLETORAS DE ESGOTO SANITÁRIO, DIÂMETRO DE 400 MM, JUNTA ELÁSTICA, INSTALADO EM LOCAL COM ALTO NÍVEL DE INTERFERÊNCIAS (NÃO INCLUI FORNECIMENTO). AF_12/2015</v>
          </cell>
          <cell r="C173" t="str">
            <v>M</v>
          </cell>
          <cell r="D173">
            <v>18.09</v>
          </cell>
        </row>
        <row r="174">
          <cell r="A174">
            <v>92853</v>
          </cell>
          <cell r="B174" t="str">
            <v>TUBO DE CONCRETO PARA REDES COLETORAS DE ESGOTO SANITÁRIO, DIÂMETRO DE 500 MM, JUNTA ELÁSTICA, INSTALADO EM LOCAL COM ALTO NÍVEL DE INTERFERÊNCIAS - FORNECIMENTO E ASSENTAMENTO. AF_12/2015</v>
          </cell>
          <cell r="C174" t="str">
            <v>M</v>
          </cell>
          <cell r="D174">
            <v>204.86</v>
          </cell>
        </row>
        <row r="175">
          <cell r="A175">
            <v>92854</v>
          </cell>
          <cell r="B175" t="str">
            <v>ASSENTAMENTO DE TUBO DE CONCRETO PARA REDES COLETORAS DE ESGOTO SANITÁRIO, DIÂMETRO DE 500 MM, JUNTA ELÁSTICA, INSTALADO EM LOCAL COM ALTO NÍVEL DE INTERFERÊNCIAS (NÃO INCLUI FORNECIMENTO). AF_12/2015</v>
          </cell>
          <cell r="C175" t="str">
            <v>M</v>
          </cell>
          <cell r="D175">
            <v>22.02</v>
          </cell>
        </row>
        <row r="176">
          <cell r="A176">
            <v>92855</v>
          </cell>
          <cell r="B176" t="str">
            <v>TUBO DE CONCRETO PARA REDES COLETORAS DE ESGOTO SANITÁRIO, DIÂMETRO DE 600 MM, JUNTA ELÁSTICA, INSTALADO EM LOCAL COM ALTO NÍVEL DE INTERFERÊNCIAS - FORNECIMENTO E ASSENTAMENTO. AF_12/2015</v>
          </cell>
          <cell r="C176" t="str">
            <v>M</v>
          </cell>
          <cell r="D176">
            <v>266.47000000000003</v>
          </cell>
        </row>
        <row r="177">
          <cell r="A177">
            <v>92856</v>
          </cell>
          <cell r="B177" t="str">
            <v>ASSENTAMENTO DE TUBO DE CONCRETO PARA REDES COLETORAS DE ESGOTO SANITÁRIO, DIÂMETRO DE 600 MM, JUNTA ELÁSTICA, INSTALADO EM LOCAL COM ALTO NÍVEL DE INTERFERÊNCIAS (NÃO INCLUI FORNECIMENTO). AF_12/2015</v>
          </cell>
          <cell r="C177" t="str">
            <v>M</v>
          </cell>
          <cell r="D177">
            <v>25.96</v>
          </cell>
        </row>
        <row r="178">
          <cell r="A178">
            <v>92857</v>
          </cell>
          <cell r="B178" t="str">
            <v>TUBO DE CONCRETO PARA REDES COLETORAS DE ESGOTO SANITÁRIO, DIÂMETRO DE 700 MM, JUNTA ELÁSTICA, INSTALADO EM LOCAL COM ALTO NÍVEL DE INTERFERÊNCIAS - FORNECIMENTO E ASSENTAMENTO. AF_12/2015</v>
          </cell>
          <cell r="C178" t="str">
            <v>M</v>
          </cell>
          <cell r="D178">
            <v>301.39999999999998</v>
          </cell>
        </row>
        <row r="179">
          <cell r="A179">
            <v>92858</v>
          </cell>
          <cell r="B179" t="str">
            <v>ASSENTAMENTO DE TUBO DE CONCRETO PARA REDES COLETORAS DE ESGOTO SANITÁRIO, DIÂMETRO DE 700 MM, JUNTA ELÁSTICA, INSTALADO EM LOCAL COM ALTO NÍVEL DE INTERFERÊNCIAS (NÃO INCLUI FORNECIMENTO). AF_12/2015</v>
          </cell>
          <cell r="C179" t="str">
            <v>M</v>
          </cell>
          <cell r="D179">
            <v>29.72</v>
          </cell>
        </row>
        <row r="180">
          <cell r="A180">
            <v>92860</v>
          </cell>
          <cell r="B180" t="str">
            <v>ASSENTAMENTO DE TUBO DE CONCRETO PARA REDES COLETORAS DE ESGOTO SANITÁRIO, DIÂMETRO DE 800 MM, JUNTA ELÁSTICA, INSTALADO EM LOCAL COM ALTO NÍVEL DE INTERFERÊNCIAS (NÃO INCLUI FORNECIMENTO). AF_12/2015</v>
          </cell>
          <cell r="C180" t="str">
            <v>M</v>
          </cell>
          <cell r="D180">
            <v>33.729999999999997</v>
          </cell>
        </row>
        <row r="181">
          <cell r="A181">
            <v>92862</v>
          </cell>
          <cell r="B181" t="str">
            <v>ASSENTAMENTO DE TUBO DE CONCRETO PARA REDES COLETORAS DE ESGOTO SANITÁRIO, DIÂMETRO DE 900 MM, JUNTA ELÁSTICA, INSTALADO EM LOCAL COM ALTO NÍVEL DE INTERFERÊNCIAS (NÃO INCLUI FORNECIMENTO). AF_12/2015</v>
          </cell>
          <cell r="C181" t="str">
            <v>M</v>
          </cell>
          <cell r="D181">
            <v>37.65</v>
          </cell>
        </row>
        <row r="182">
          <cell r="A182">
            <v>92863</v>
          </cell>
          <cell r="B182" t="str">
            <v>TUBO DE CONCRETO PARA REDES COLETORAS DE ESGOTO SANITÁRIO, DIÂMETRO DE 1000 MM, JUNTA ELÁSTICA, INSTALADO EM LOCAL COM ALTO NÍVEL DE INTERFERÊNCIAS - FORNECIMENTO E ASSENTAMENTO. AF_12/2015</v>
          </cell>
          <cell r="C182" t="str">
            <v>M</v>
          </cell>
          <cell r="D182">
            <v>517.17999999999995</v>
          </cell>
        </row>
        <row r="183">
          <cell r="A183">
            <v>92864</v>
          </cell>
          <cell r="B183" t="str">
            <v>ASSENTAMENTO DE TUBO DE CONCRETO PARA REDES COLETORAS DE ESGOTO SANITÁRIO, DIÂMETRO DE 1000 MM, JUNTA ELÁSTICA, INSTALADO EM LOCAL COM ALTO NÍVEL DE INTERFERÊNCIAS (NÃO INCLUI FORNECIMENTO). AF_12/2015</v>
          </cell>
          <cell r="C183" t="str">
            <v>M</v>
          </cell>
          <cell r="D183">
            <v>41.57</v>
          </cell>
        </row>
        <row r="184">
          <cell r="A184">
            <v>92210</v>
          </cell>
          <cell r="B184" t="str">
            <v>TUBO DE CONCRETO PARA REDES COLETORAS DE ÁGUAS PLUVIAIS, DIÂMETRO DE 400 MM, JUNTA RÍGIDA, INSTALADO EM LOCAL COM BAIXO NÍVEL DE INTERFERÊNCIAS - FORNECIMENTO E ASSENTAMENTO. AF_12/2015</v>
          </cell>
          <cell r="C184" t="str">
            <v>M</v>
          </cell>
          <cell r="D184">
            <v>102.8</v>
          </cell>
        </row>
        <row r="185">
          <cell r="A185">
            <v>92211</v>
          </cell>
          <cell r="B185" t="str">
            <v>TUBO DE CONCRETO PARA REDES COLETORAS DE ÁGUAS PLUVIAIS, DIÂMETRO DE 500 MM, JUNTA RÍGIDA, INSTALADO EM LOCAL COM BAIXO NÍVEL DE INTERFERÊNCIAS - FORNECIMENTO E ASSENTAMENTO. AF_12/2015</v>
          </cell>
          <cell r="C185" t="str">
            <v>M</v>
          </cell>
          <cell r="D185">
            <v>131.21</v>
          </cell>
        </row>
        <row r="186">
          <cell r="A186">
            <v>92212</v>
          </cell>
          <cell r="B186" t="str">
            <v>TUBO DE CONCRETO PARA REDES COLETORAS DE ÁGUAS PLUVIAIS, DIÂMETRO DE 600 MM, JUNTA RÍGIDA, INSTALADO EM LOCAL COM BAIXO NÍVEL DE INTERFERÊNCIAS - FORNECIMENTO E ASSENTAMENTO. AF_12/2015</v>
          </cell>
          <cell r="C186" t="str">
            <v>M</v>
          </cell>
          <cell r="D186">
            <v>166.44</v>
          </cell>
        </row>
        <row r="187">
          <cell r="A187">
            <v>92213</v>
          </cell>
          <cell r="B187" t="str">
            <v>TUBO DE CONCRETO PARA REDES COLETORAS DE ÁGUAS PLUVIAIS, DIÂMETRO DE 700 MM, JUNTA RÍGIDA, INSTALADO EM LOCAL COM BAIXO NÍVEL DE INTERFERÊNCIAS - FORNECIMENTO E ASSENTAMENTO. AF_12/2015</v>
          </cell>
          <cell r="C187" t="str">
            <v>M</v>
          </cell>
          <cell r="D187">
            <v>218.07</v>
          </cell>
        </row>
        <row r="188">
          <cell r="A188">
            <v>92214</v>
          </cell>
          <cell r="B188" t="str">
            <v>TUBO DE CONCRETO PARA REDES COLETORAS DE ÁGUAS PLUVIAIS, DIÂMETRO DE 800 MM, JUNTA RÍGIDA, INSTALADO EM LOCAL COM BAIXO NÍVEL DE INTERFERÊNCIAS - FORNECIMENTO E ASSENTAMENTO. AF_12/2015</v>
          </cell>
          <cell r="C188" t="str">
            <v>M</v>
          </cell>
          <cell r="D188">
            <v>248.81</v>
          </cell>
        </row>
        <row r="189">
          <cell r="A189">
            <v>92215</v>
          </cell>
          <cell r="B189" t="str">
            <v>TUBO DE CONCRETO PARA REDES COLETORAS DE ÁGUAS PLUVIAIS, DIÂMETRO DE 900 MM, JUNTA RÍGIDA, INSTALADO EM LOCAL COM BAIXO NÍVEL DE INTERFERÊNCIAS - FORNECIMENTO E ASSENTAMENTO. AF_12/2015</v>
          </cell>
          <cell r="C189" t="str">
            <v>M</v>
          </cell>
          <cell r="D189">
            <v>299.16000000000003</v>
          </cell>
        </row>
        <row r="190">
          <cell r="A190">
            <v>92216</v>
          </cell>
          <cell r="B190" t="str">
            <v>TUBO DE CONCRETO PARA REDES COLETORAS DE ÁGUAS PLUVIAIS, DIÂMETRO DE 1000 MM, JUNTA RÍGIDA, INSTALADO EM LOCAL COM BAIXO NÍVEL DE INTERFERÊNCIAS - FORNECIMENTO E ASSENTAMENTO. AF_12/2015</v>
          </cell>
          <cell r="C190" t="str">
            <v>M</v>
          </cell>
          <cell r="D190">
            <v>335.1</v>
          </cell>
        </row>
        <row r="191">
          <cell r="A191">
            <v>92219</v>
          </cell>
          <cell r="B191" t="str">
            <v>TUBO DE CONCRETO PARA REDES COLETORAS DE ÁGUAS PLUVIAIS, DIÂMETRO DE 400 MM, JUNTA RÍGIDA, INSTALADO EM LOCAL COM ALTO NÍVEL DE INTERFERÊNCIAS - FORNECIMENTO E ASSENTAMENTO. AF_12/2015</v>
          </cell>
          <cell r="C191" t="str">
            <v>M</v>
          </cell>
          <cell r="D191">
            <v>111.24</v>
          </cell>
        </row>
        <row r="192">
          <cell r="A192">
            <v>92220</v>
          </cell>
          <cell r="B192" t="str">
            <v>TUBO DE CONCRETO PARA REDES COLETORAS DE ÁGUAS PLUVIAIS, DIÂMETRO DE 500 MM, JUNTA RÍGIDA, INSTALADO EM LOCAL COM ALTO NÍVEL DE INTERFERÊNCIAS - FORNECIMENTO E ASSENTAMENTO. AF_12/2015</v>
          </cell>
          <cell r="C192" t="str">
            <v>M</v>
          </cell>
          <cell r="D192">
            <v>141.63</v>
          </cell>
        </row>
        <row r="193">
          <cell r="A193">
            <v>92221</v>
          </cell>
          <cell r="B193" t="str">
            <v>TUBO DE CONCRETO PARA REDES COLETORAS DE ÁGUAS PLUVIAIS, DIÂMETRO DE 600 MM, JUNTA RÍGIDA, INSTALADO EM LOCAL COM ALTO NÍVEL DE INTERFERÊNCIAS - FORNECIMENTO E ASSENTAMENTO. AF_12/2015</v>
          </cell>
          <cell r="C193" t="str">
            <v>M</v>
          </cell>
          <cell r="D193">
            <v>178.67</v>
          </cell>
        </row>
        <row r="194">
          <cell r="A194">
            <v>92222</v>
          </cell>
          <cell r="B194" t="str">
            <v>TUBO DE CONCRETO PARA REDES COLETORAS DE ÁGUAS PLUVIAIS, DIÂMETRO DE 700 MM, JUNTA RÍGIDA, INSTALADO EM LOCAL COM ALTO NÍVEL DE INTERFERÊNCIAS - FORNECIMENTO E ASSENTAMENTO. AF_12/2015</v>
          </cell>
          <cell r="C194" t="str">
            <v>M</v>
          </cell>
          <cell r="D194">
            <v>232.25</v>
          </cell>
        </row>
        <row r="195">
          <cell r="A195">
            <v>92223</v>
          </cell>
          <cell r="B195" t="str">
            <v>TUBO DE CONCRETO PARA REDES COLETORAS DE ÁGUAS PLUVIAIS, DIÂMETRO DE 800 MM, JUNTA RÍGIDA, INSTALADO EM LOCAL COM ALTO NÍVEL DE INTERFERÊNCIAS - FORNECIMENTO E ASSENTAMENTO. AF_12/2015</v>
          </cell>
          <cell r="C195" t="str">
            <v>M</v>
          </cell>
          <cell r="D195">
            <v>264.7</v>
          </cell>
        </row>
        <row r="196">
          <cell r="A196">
            <v>92224</v>
          </cell>
          <cell r="B196" t="str">
            <v>TUBO DE CONCRETO PARA REDES COLETORAS DE ÁGUAS PLUVIAIS, DIÂMETRO DE 900 MM, JUNTA RÍGIDA, INSTALADO EM LOCAL COM ALTO NÍVEL DE INTERFERÊNCIAS - FORNECIMENTO E ASSENTAMENTO. AF_12/2015</v>
          </cell>
          <cell r="C196" t="str">
            <v>M</v>
          </cell>
          <cell r="D196">
            <v>316.81</v>
          </cell>
        </row>
        <row r="197">
          <cell r="A197">
            <v>92226</v>
          </cell>
          <cell r="B197" t="str">
            <v>TUBO DE CONCRETO PARA REDES COLETORAS DE ÁGUAS PLUVIAIS, DIÂMETRO DE 1000 MM, JUNTA RÍGIDA, INSTALADO EM LOCAL COM ALTO NÍVEL DE INTERFERÊNCIAS - FORNECIMENTO E ASSENTAMENTO. AF_12/2015</v>
          </cell>
          <cell r="C197" t="str">
            <v>M</v>
          </cell>
          <cell r="D197">
            <v>354.82</v>
          </cell>
        </row>
        <row r="198">
          <cell r="A198">
            <v>92808</v>
          </cell>
          <cell r="B198" t="str">
            <v>ASSENTAMENTO DE TUBO DE CONCRETO PARA REDES COLETORAS DE ÁGUAS PLUVIAIS, DIÂMETRO DE 300 MM, JUNTA RÍGIDA, INSTALADO EM LOCAL COM BAIXO NÍVEL DE INTERFERÊNCIAS (NÃO INCLUI FORNECIMENTO). AF_12/2015</v>
          </cell>
          <cell r="C198" t="str">
            <v>M</v>
          </cell>
          <cell r="D198">
            <v>34.020000000000003</v>
          </cell>
        </row>
        <row r="199">
          <cell r="A199">
            <v>92809</v>
          </cell>
          <cell r="B199" t="str">
            <v>ASSENTAMENTO DE TUBO DE CONCRETO PARA REDES COLETORAS DE ÁGUAS PLUVIAIS, DIÂMETRO DE 400 MM, JUNTA RÍGIDA, INSTALADO EM LOCAL COM BAIXO NÍVEL DE INTERFERÊNCIAS (NÃO INCLUI FORNECIMENTO). AF_12/2015</v>
          </cell>
          <cell r="C199" t="str">
            <v>M</v>
          </cell>
          <cell r="D199">
            <v>43.55</v>
          </cell>
        </row>
        <row r="200">
          <cell r="A200">
            <v>92810</v>
          </cell>
          <cell r="B200" t="str">
            <v>ASSENTAMENTO DE TUBO DE CONCRETO PARA REDES COLETORAS DE ÁGUAS PLUVIAIS, DIÂMETRO DE 500 MM, JUNTA RÍGIDA, INSTALADO EM LOCAL COM BAIXO NÍVEL DE INTERFERÊNCIAS (NÃO INCLUI FORNECIMENTO). AF_12/2015</v>
          </cell>
          <cell r="C200" t="str">
            <v>M</v>
          </cell>
          <cell r="D200">
            <v>52.97</v>
          </cell>
        </row>
        <row r="201">
          <cell r="A201">
            <v>92811</v>
          </cell>
          <cell r="B201" t="str">
            <v>ASSENTAMENTO DE TUBO DE CONCRETO PARA REDES COLETORAS DE ÁGUAS PLUVIAIS, DIÂMETRO DE 600 MM, JUNTA RÍGIDA, INSTALADO EM LOCAL COM BAIXO NÍVEL DE INTERFERÊNCIAS (NÃO INCLUI FORNECIMENTO). AF_12/2015</v>
          </cell>
          <cell r="C201" t="str">
            <v>M</v>
          </cell>
          <cell r="D201">
            <v>62.93</v>
          </cell>
        </row>
        <row r="202">
          <cell r="A202">
            <v>92812</v>
          </cell>
          <cell r="B202" t="str">
            <v>ASSENTAMENTO DE TUBO DE CONCRETO PARA REDES COLETORAS DE ÁGUAS PLUVIAIS, DIÂMETRO DE 700 MM, JUNTA RÍGIDA, INSTALADO EM LOCAL COM BAIXO NÍVEL DE INTERFERÊNCIAS (NÃO INCLUI FORNECIMENTO). AF_12/2015</v>
          </cell>
          <cell r="C202" t="str">
            <v>M</v>
          </cell>
          <cell r="D202">
            <v>72.78</v>
          </cell>
        </row>
        <row r="203">
          <cell r="A203">
            <v>92813</v>
          </cell>
          <cell r="B203" t="str">
            <v>ASSENTAMENTO DE TUBO DE CONCRETO PARA REDES COLETORAS DE ÁGUAS PLUVIAIS, DIÂMETRO DE 800 MM, JUNTA RÍGIDA, INSTALADO EM LOCAL COM BAIXO NÍVEL DE INTERFERÊNCIAS (NÃO INCLUI FORNECIMENTO). AF_12/2015</v>
          </cell>
          <cell r="C203" t="str">
            <v>M</v>
          </cell>
          <cell r="D203">
            <v>84.05</v>
          </cell>
        </row>
        <row r="204">
          <cell r="A204">
            <v>92814</v>
          </cell>
          <cell r="B204" t="str">
            <v>ASSENTAMENTO DE TUBO DE CONCRETO PARA REDES COLETORAS DE ÁGUAS PLUVIAIS, DIÂMETRO DE 900 MM, JUNTA RÍGIDA, INSTALADO EM LOCAL COM BAIXO NÍVEL DE INTERFERÊNCIAS (NÃO INCLUI FORNECIMENTO). AF_12/2015</v>
          </cell>
          <cell r="C204" t="str">
            <v>M</v>
          </cell>
          <cell r="D204">
            <v>95.75</v>
          </cell>
        </row>
        <row r="205">
          <cell r="A205">
            <v>92815</v>
          </cell>
          <cell r="B205" t="str">
            <v>ASSENTAMENTO DE TUBO DE CONCRETO PARA REDES COLETORAS DE ÁGUAS PLUVIAIS, DIÂMETRO DE 1000 MM, JUNTA RÍGIDA, INSTALADO EM LOCAL COM BAIXO NÍVEL DE INTERFERÊNCIAS (NÃO INCLUI FORNECIMENTO). AF_12/2015</v>
          </cell>
          <cell r="C205" t="str">
            <v>M</v>
          </cell>
          <cell r="D205">
            <v>108.95</v>
          </cell>
        </row>
        <row r="206">
          <cell r="A206">
            <v>92816</v>
          </cell>
          <cell r="B206" t="str">
            <v>TUBO DE CONCRETO PARA REDES COLETORAS DE ÁGUAS PLUVIAIS, DIÂMETRO DE 1200 MM, JUNTA RÍGIDA, INSTALADO EM LOCAL COM BAIXO NÍVEL DE INTERFERÊNCIAS - FORNECIMENTO E ASSENTAMENTO. AF_12/2015</v>
          </cell>
          <cell r="C206" t="str">
            <v>M</v>
          </cell>
          <cell r="D206">
            <v>456.85</v>
          </cell>
        </row>
        <row r="207">
          <cell r="A207">
            <v>92817</v>
          </cell>
          <cell r="B207" t="str">
            <v>ASSENTAMENTO DE TUBO DE CONCRETO PARA REDES COLETORAS DE ÁGUAS PLUVIAIS, DIÂMETRO DE 1200 MM, JUNTA RÍGIDA, INSTALADO EM LOCAL COM BAIXO NÍVEL DE INTERFERÊNCIAS (NÃO INCLUI FORNECIMENTO). AF_12/2015</v>
          </cell>
          <cell r="C207" t="str">
            <v>M</v>
          </cell>
          <cell r="D207">
            <v>136.34</v>
          </cell>
        </row>
        <row r="208">
          <cell r="A208">
            <v>92818</v>
          </cell>
          <cell r="B208" t="str">
            <v>TUBO DE CONCRETO PARA REDES COLETORAS DE ÁGUAS PLUVIAIS, DIÂMETRO DE 1500 MM, JUNTA RÍGIDA, INSTALADO EM LOCAL COM BAIXO NÍVEL DE INTERFERÊNCIAS - FORNECIMENTO E ASSENTAMENTO. AF_12/2015</v>
          </cell>
          <cell r="C208" t="str">
            <v>M</v>
          </cell>
          <cell r="D208">
            <v>660.26</v>
          </cell>
        </row>
        <row r="209">
          <cell r="A209">
            <v>92819</v>
          </cell>
          <cell r="B209" t="str">
            <v>ASSENTAMENTO DE TUBO DE CONCRETO PARA REDES COLETORAS DE ÁGUAS PLUVIAIS, DIÂMETRO DE 1500 MM, JUNTA RÍGIDA, INSTALADO EM LOCAL COM BAIXO NÍVEL DE INTERFERÊNCIAS (NÃO INCLUI FORNECIMENTO). AF_12/2015</v>
          </cell>
          <cell r="C209" t="str">
            <v>M</v>
          </cell>
          <cell r="D209">
            <v>183.53</v>
          </cell>
        </row>
        <row r="210">
          <cell r="A210">
            <v>92820</v>
          </cell>
          <cell r="B210" t="str">
            <v>ASSENTAMENTO DE TUBO DE CONCRETO PARA REDES COLETORAS DE ÁGUAS PLUVIAIS, DIÂMETRO DE 300 MM, JUNTA RÍGIDA, INSTALADO EM LOCAL COM ALTO NÍVEL DE INTERFERÊNCIAS (NÃO INCLUI FORNECIMENTO). AF_12/2015</v>
          </cell>
          <cell r="C210" t="str">
            <v>M</v>
          </cell>
          <cell r="D210">
            <v>40.619999999999997</v>
          </cell>
        </row>
        <row r="211">
          <cell r="A211">
            <v>92821</v>
          </cell>
          <cell r="B211" t="str">
            <v>ASSENTAMENTO DE TUBO DE CONCRETO PARA REDES COLETORAS DE ÁGUAS PLUVIAIS, DIÂMETRO DE 400 MM, JUNTA RÍGIDA, INSTALADO EM LOCAL COM ALTO NÍVEL DE INTERFERÊNCIAS (NÃO INCLUI FORNECIMENTO). AF_12/2015</v>
          </cell>
          <cell r="C211" t="str">
            <v>M</v>
          </cell>
          <cell r="D211">
            <v>51.99</v>
          </cell>
        </row>
        <row r="212">
          <cell r="A212">
            <v>92822</v>
          </cell>
          <cell r="B212" t="str">
            <v>ASSENTAMENTO DE TUBO DE CONCRETO PARA REDES COLETORAS DE ÁGUAS PLUVIAIS, DIÂMETRO DE 500 MM, JUNTA RÍGIDA, INSTALADO EM LOCAL COM ALTO NÍVEL DE INTERFERÊNCIAS (NÃO INCLUI FORNECIMENTO). AF_12/2015</v>
          </cell>
          <cell r="C212" t="str">
            <v>M</v>
          </cell>
          <cell r="D212">
            <v>63.39</v>
          </cell>
        </row>
        <row r="213">
          <cell r="A213">
            <v>92824</v>
          </cell>
          <cell r="B213" t="str">
            <v>ASSENTAMENTO DE TUBO DE CONCRETO PARA REDES COLETORAS DE ÁGUAS PLUVIAIS, DIÂMETRO DE 600 MM, JUNTA RÍGIDA, INSTALADO EM LOCAL COM ALTO NÍVEL DE INTERFERÊNCIAS (NÃO INCLUI FORNECIMENTO). AF_12/2015</v>
          </cell>
          <cell r="C213" t="str">
            <v>M</v>
          </cell>
          <cell r="D213">
            <v>75.16</v>
          </cell>
        </row>
        <row r="214">
          <cell r="A214">
            <v>92825</v>
          </cell>
          <cell r="B214" t="str">
            <v>ASSENTAMENTO DE TUBO DE CONCRETO PARA REDES COLETORAS DE ÁGUAS PLUVIAIS, DIÂMETRO DE 700 MM, JUNTA RÍGIDA, INSTALADO EM LOCAL COM ALTO NÍVEL DE INTERFERÊNCIAS (NÃO INCLUI FORNECIMENTO). AF_12/2015</v>
          </cell>
          <cell r="C214" t="str">
            <v>M</v>
          </cell>
          <cell r="D214">
            <v>86.96</v>
          </cell>
        </row>
        <row r="215">
          <cell r="A215">
            <v>92826</v>
          </cell>
          <cell r="B215" t="str">
            <v>ASSENTAMENTO DE TUBO DE CONCRETO PARA REDES COLETORAS DE ÁGUAS PLUVIAIS, DIÂMETRO DE 800 MM, JUNTA RÍGIDA, INSTALADO EM LOCAL COM ALTO NÍVEL DE INTERFERÊNCIAS (NÃO INCLUI FORNECIMENTO). AF_12/2015</v>
          </cell>
          <cell r="C215" t="str">
            <v>M</v>
          </cell>
          <cell r="D215">
            <v>99.94</v>
          </cell>
        </row>
        <row r="216">
          <cell r="A216">
            <v>92827</v>
          </cell>
          <cell r="B216" t="str">
            <v>ASSENTAMENTO DE TUBO DE CONCRETO PARA REDES COLETORAS DE ÁGUAS PLUVIAIS, DIÂMETRO DE 900 MM, JUNTA RÍGIDA, INSTALADO EM LOCAL COM ALTO NÍVEL DE INTERFERÊNCIAS (NÃO INCLUI FORNECIMENTO). AF_12/2015</v>
          </cell>
          <cell r="C216" t="str">
            <v>M</v>
          </cell>
          <cell r="D216">
            <v>113.4</v>
          </cell>
        </row>
        <row r="217">
          <cell r="A217">
            <v>92828</v>
          </cell>
          <cell r="B217" t="str">
            <v>ASSENTAMENTO DE TUBO DE CONCRETO PARA REDES COLETORAS DE ÁGUAS PLUVIAIS, DIÂMETRO DE 1000 MM, JUNTA RÍGIDA, INSTALADO EM LOCAL COM ALTO NÍVEL DE INTERFERÊNCIAS (NÃO INCLUI FORNECIMENTO). AF_12/2015</v>
          </cell>
          <cell r="C217" t="str">
            <v>M</v>
          </cell>
          <cell r="D217">
            <v>128.66999999999999</v>
          </cell>
        </row>
        <row r="218">
          <cell r="A218">
            <v>92829</v>
          </cell>
          <cell r="B218" t="str">
            <v>TUBO DE CONCRETO PARA REDES COLETORAS DE ÁGUAS PLUVIAIS, DIÂMETRO DE 1200 MM, JUNTA RÍGIDA, INSTALADO EM LOCAL COM ALTO NÍVEL DE INTERFERÊNCIAS - FORNECIMENTO E ASSENTAMENTO. AF_12/2015</v>
          </cell>
          <cell r="C218" t="str">
            <v>M</v>
          </cell>
          <cell r="D218">
            <v>480.14</v>
          </cell>
        </row>
        <row r="219">
          <cell r="A219">
            <v>92830</v>
          </cell>
          <cell r="B219" t="str">
            <v>ASSENTAMENTO DE TUBO DE CONCRETO PARA REDES COLETORAS DE ÁGUAS PLUVIAIS, DIÂMETRO DE 1200 MM, JUNTA RÍGIDA, INSTALADO EM LOCAL COM ALTO NÍVEL DE INTERFERÊNCIAS (NÃO INCLUI FORNECIMENTO). AF_12/2015</v>
          </cell>
          <cell r="C219" t="str">
            <v>M</v>
          </cell>
          <cell r="D219">
            <v>159.63</v>
          </cell>
        </row>
        <row r="220">
          <cell r="A220">
            <v>92831</v>
          </cell>
          <cell r="B220" t="str">
            <v>TUBO DE CONCRETO PARA REDES COLETORAS DE ÁGUAS PLUVIAIS, DIÂMETRO DE 1500 MM, JUNTA RÍGIDA, INSTALADO EM LOCAL COM ALTO NÍVEL DE INTERFERÊNCIAS - FORNECIMENTO E ASSENTAMENTO. AF_12/2015</v>
          </cell>
          <cell r="C220" t="str">
            <v>M</v>
          </cell>
          <cell r="D220">
            <v>688.92</v>
          </cell>
        </row>
        <row r="221">
          <cell r="A221">
            <v>92832</v>
          </cell>
          <cell r="B221" t="str">
            <v>ASSENTAMENTO DE TUBO DE CONCRETO PARA REDES COLETORAS DE ÁGUAS PLUVIAIS, DIÂMETRO DE 1500 MM, JUNTA RÍGIDA, INSTALADO EM LOCAL COM ALTO NÍVEL DE INTERFERÊNCIAS (NÃO INCLUI FORNECIMENTO). AF_12/2015</v>
          </cell>
          <cell r="C221" t="str">
            <v>M</v>
          </cell>
          <cell r="D221">
            <v>212.19</v>
          </cell>
        </row>
        <row r="222">
          <cell r="A222">
            <v>95565</v>
          </cell>
          <cell r="B222" t="str">
            <v>TUBO DE CONCRETO PARA REDES COLETORAS DE ÁGUAS PLUVIAIS, DIÂMETRO DE 300MM, JUNTA RÍGIDA, INSTALADO EM LOCAL COM BAIXO NÍVEL DE INTERFERÊNCIAS - FORNECIMENTO E ASSENTAMENTO. AF_12/2015</v>
          </cell>
          <cell r="C222" t="str">
            <v>M</v>
          </cell>
          <cell r="D222">
            <v>89.47</v>
          </cell>
        </row>
        <row r="223">
          <cell r="A223">
            <v>95566</v>
          </cell>
          <cell r="B223" t="str">
            <v>TUBO DE CONCRETO PARA REDES COLETORAS DE ÁGUAS PLUVIAIS, DIÂMETRO DE 300MM, JUNTA RÍGIDA, INSTALADO EM LOCAL COM ALTO NÍVEL DE INTERFERÊNCIAS - FORNECIMENTO E ASSENTAMENTO. AF_12/2015</v>
          </cell>
          <cell r="C223" t="str">
            <v>M</v>
          </cell>
          <cell r="D223">
            <v>95.95</v>
          </cell>
        </row>
        <row r="224">
          <cell r="A224">
            <v>95567</v>
          </cell>
          <cell r="B224" t="str">
            <v>TUBO DE CONCRETO (SIMPLES) PARA REDES COLETORAS DE ÁGUAS PLUVIAIS, DIÂMETRO DE 300 MM, JUNTA RÍGIDA, INSTALADO EM LOCAL COM BAIXO NÍVEL DE INTERFERÊNCIAS - FORNECIMENTO E ASSENTAMENTO. AF_12/2015</v>
          </cell>
          <cell r="C224" t="str">
            <v>M</v>
          </cell>
          <cell r="D224">
            <v>69.45</v>
          </cell>
        </row>
        <row r="225">
          <cell r="A225">
            <v>95568</v>
          </cell>
          <cell r="B225" t="str">
            <v>TUBO DE CONCRETO (SIMPLES) PARA REDES COLETORAS DE ÁGUAS PLUVIAIS, DIÂMETRO DE 400 MM, JUNTA RÍGIDA, INSTALADO EM LOCAL COM BAIXO NÍVEL DE INTERFERÊNCIAS - FORNECIMENTO E ASSENTAMENTO. AF_12/2015</v>
          </cell>
          <cell r="C225" t="str">
            <v>M</v>
          </cell>
          <cell r="D225">
            <v>90.42</v>
          </cell>
        </row>
        <row r="226">
          <cell r="A226">
            <v>95569</v>
          </cell>
          <cell r="B226" t="str">
            <v>TUBO DE CONCRETO (SIMPLES) PARA REDES COLETORAS DE ÁGUAS PLUVIAIS, DIÂMETRO DE 500 MM, JUNTA RÍGIDA, INSTALADO EM LOCAL COM BAIXO NÍVEL DE INTERFERÊNCIAS - FORNECIMENTO E ASSENTAMENTO. AF_12/2015</v>
          </cell>
          <cell r="C226" t="str">
            <v>M</v>
          </cell>
          <cell r="D226">
            <v>121.06</v>
          </cell>
        </row>
        <row r="227">
          <cell r="A227">
            <v>95570</v>
          </cell>
          <cell r="B227" t="str">
            <v>TUBO DE CONCRETO (SIMPLES) PARA REDES COLETORAS DE ÁGUAS PLUVIAIS, DIÂMETRO DE 300 MM, JUNTA RÍGIDA, INSTALADO EM LOCAL COM ALTO NÍVEL DE INTERFERÊNCIAS - FORNECIMENTO E ASSENTAMENTO. AF_12/2015</v>
          </cell>
          <cell r="C227" t="str">
            <v>M</v>
          </cell>
          <cell r="D227">
            <v>75.930000000000007</v>
          </cell>
        </row>
        <row r="228">
          <cell r="A228">
            <v>95571</v>
          </cell>
          <cell r="B228" t="str">
            <v>TUBO DE CONCRETO (SIMPLES) PARA REDES COLETORAS DE ÁGUAS PLUVIAIS, DIÂMETRO DE 400 MM, JUNTA RÍGIDA, INSTALADO EM LOCAL COM ALTO NÍVEL DE INTERFERÊNCIAS - FORNECIMENTO E ASSENTAMENTO. AF_12/2015</v>
          </cell>
          <cell r="C228" t="str">
            <v>M</v>
          </cell>
          <cell r="D228">
            <v>98.71</v>
          </cell>
        </row>
        <row r="229">
          <cell r="A229">
            <v>95572</v>
          </cell>
          <cell r="B229" t="str">
            <v>TUBO DE CONCRETO (SIMPLES) PARA REDES COLETORAS DE ÁGUAS PLUVIAIS, DIÂMETRO DE 500 MM, JUNTA RÍGIDA, INSTALADO EM LOCAL COM ALTO NÍVEL DE INTERFERÊNCIAS - FORNECIMENTO E ASSENTAMENTO. AF_12/2015</v>
          </cell>
          <cell r="C229" t="str">
            <v>M</v>
          </cell>
          <cell r="D229">
            <v>131.29</v>
          </cell>
        </row>
        <row r="230">
          <cell r="A230">
            <v>73606</v>
          </cell>
          <cell r="B230" t="str">
            <v>ASSENTAMENTO DE TAMPAO DE FERRO FUNDIDO 900 MM</v>
          </cell>
          <cell r="C230" t="str">
            <v>UN</v>
          </cell>
          <cell r="D230">
            <v>158.27000000000001</v>
          </cell>
        </row>
        <row r="231">
          <cell r="A231">
            <v>73607</v>
          </cell>
          <cell r="B231" t="str">
            <v>ASSENTAMENTO DE TAMPAO DE FERRO FUNDIDO 600 MM</v>
          </cell>
          <cell r="C231" t="str">
            <v>UN</v>
          </cell>
          <cell r="D231">
            <v>105.51</v>
          </cell>
        </row>
        <row r="232">
          <cell r="A232">
            <v>83623</v>
          </cell>
          <cell r="B232" t="str">
            <v>GRELHA DE FERRO FUNDIDO PARA CANALETA LARG = 30CM, FORNECIMENTO E ASSENTAMENTO</v>
          </cell>
          <cell r="C232" t="str">
            <v>M</v>
          </cell>
          <cell r="D232">
            <v>225.95</v>
          </cell>
        </row>
        <row r="233">
          <cell r="A233">
            <v>83624</v>
          </cell>
          <cell r="B233" t="str">
            <v>GRELHA DE FERRO FUNDIDO PARA CANALETA LARG = 20CM, FORNECIMENTO E ASSENTAMENTO</v>
          </cell>
          <cell r="C233" t="str">
            <v>M</v>
          </cell>
          <cell r="D233">
            <v>159.44</v>
          </cell>
        </row>
        <row r="234">
          <cell r="A234">
            <v>83626</v>
          </cell>
          <cell r="B234" t="str">
            <v>GRELHA DE FERRO FUNDIDO PARA CANALETA LARG = 15CM, FORNECIMENTO E ASSENTAMENTO</v>
          </cell>
          <cell r="C234" t="str">
            <v>M</v>
          </cell>
          <cell r="D234">
            <v>126.19</v>
          </cell>
        </row>
        <row r="235">
          <cell r="A235">
            <v>83627</v>
          </cell>
          <cell r="B235" t="str">
            <v>TAMPAO FOFO ARTICULADO, CLASSE B125 CARGA MAX 12,5 T, REDONDO TAMPA 600 MM, REDE PLUVIAL/ESGOTO, P = CHAMINE CX AREIA / POCO VISITA ASSENTADO COM ARG CIM/AREIA 1:4, FORNECIMENTO E ASSENTAMENTO</v>
          </cell>
          <cell r="C235" t="str">
            <v>UN</v>
          </cell>
          <cell r="D235">
            <v>462.67</v>
          </cell>
        </row>
        <row r="236">
          <cell r="A236">
            <v>83724</v>
          </cell>
          <cell r="B236" t="str">
            <v>ASSENTAMENTO DE PECAS, CONEXOES, APARELHOS E ACESSORIOS DE FERRO FUNDIDO DUCTIL, JUNTA ELASTICA, MECANICA OU FLANGEADA, COM DIAMETROS DE 50 A 300 MM.</v>
          </cell>
          <cell r="C236" t="str">
            <v>KG</v>
          </cell>
          <cell r="D236">
            <v>1.98</v>
          </cell>
        </row>
        <row r="237">
          <cell r="A237">
            <v>83725</v>
          </cell>
          <cell r="B237" t="str">
            <v>ASSENTAMENTO DE PECAS, CONEXOES, APARELHOS E ACESSORIOS DE FERRO FUNDIDO DUCTIL, JUNTA ELASTICA, MECANICA OU FLANGEADA, COM DIAMETROS DE 350 A 600 MM.</v>
          </cell>
          <cell r="C237" t="str">
            <v>KG</v>
          </cell>
          <cell r="D237">
            <v>1.18</v>
          </cell>
        </row>
        <row r="238">
          <cell r="A238">
            <v>83726</v>
          </cell>
          <cell r="B238" t="str">
            <v>ASSENTAMENTO DE PECAS, CONEXOES, APARELHOS E ACESSORIOS DE FERRO FUNDIDO DUCTIL, JUNTA ELASTICA, MECANICA OU FLANGEADA, COM DIAMETROS DE 700 A 1200 MM.</v>
          </cell>
          <cell r="C238" t="str">
            <v>KG</v>
          </cell>
          <cell r="D238">
            <v>0.91</v>
          </cell>
        </row>
        <row r="239">
          <cell r="A239">
            <v>97127</v>
          </cell>
          <cell r="B239" t="str">
            <v>ASSENTAMENTO DE TUBO DE PVC DEFOFO OU PRFV OU RPVC PARA REDE DE ÁGUA, DN 150 MM, JUNTA ELÁSTICA INTEGRADA, INSTALADO EM LOCAL COM NÍVEL ALTO DE INTERFERÊNCIAS (NÃO INCLUI FORNECIMENTO). AF_11/2017</v>
          </cell>
          <cell r="C239" t="str">
            <v>M</v>
          </cell>
          <cell r="D239">
            <v>5.21</v>
          </cell>
        </row>
        <row r="240">
          <cell r="A240">
            <v>97128</v>
          </cell>
          <cell r="B240" t="str">
            <v>ASSENTAMENTO DE TUBO DE PVC DEFOFO OU PRFV OU RPVC PARA REDE DE ÁGUA, DN 200 MM, JUNTA ELÁSTICA INTEGRADA, INSTALADO EM LOCAL COM NÍVEL ALTO DE INTERFERÊNCIAS (NÃO INCLUI FORNECIMENTO). AF_11/2017</v>
          </cell>
          <cell r="C240" t="str">
            <v>M</v>
          </cell>
          <cell r="D240">
            <v>9.5299999999999994</v>
          </cell>
        </row>
        <row r="241">
          <cell r="A241">
            <v>97129</v>
          </cell>
          <cell r="B241" t="str">
            <v>ASSENTAMENTO DE TUBO DE PVC DEFOFO OU PRFV OU RPVC PARA REDE DE ÁGUA, DN 250 MM, JUNTA ELÁSTICA INTEGRADA, INSTALADO EM LOCAL COM NÍVEL ALTO DE INTERFERÊNCIAS (NÃO INCLUI FORNECIMENTO). AF_11/2017</v>
          </cell>
          <cell r="C241" t="str">
            <v>M</v>
          </cell>
          <cell r="D241">
            <v>11.72</v>
          </cell>
        </row>
        <row r="242">
          <cell r="A242">
            <v>97130</v>
          </cell>
          <cell r="B242" t="str">
            <v>ASSENTAMENTO DE TUBO DE PVC DEFOFO OU PRFV OU RPVC PARA REDE DE ÁGUA, DN 300 MM, JUNTA ELÁSTICA INTEGRADA, INSTALADO EM LOCAL COM NÍVEL ALTO DE INTERFERÊNCIAS (NÃO INCLUI FORNECIMENTO). AF_11/2017</v>
          </cell>
          <cell r="C242" t="str">
            <v>M</v>
          </cell>
          <cell r="D242">
            <v>13.91</v>
          </cell>
        </row>
        <row r="243">
          <cell r="A243">
            <v>97131</v>
          </cell>
          <cell r="B243" t="str">
            <v>ASSENTAMENTO DE TUBO DE PVC DEFOFO OU PRFV OU RPVC PARA REDE DE ÁGUA, DN 350 MM, JUNTA ELÁSTICA INTEGRADA, INSTALADO EM LOCAL COM NÍVEL ALTO DE INTERFERÊNCIAS (NÃO INCLUI FORNECIMENTO). AF_11/2017</v>
          </cell>
          <cell r="C243" t="str">
            <v>M</v>
          </cell>
          <cell r="D243">
            <v>16.09</v>
          </cell>
        </row>
        <row r="244">
          <cell r="A244">
            <v>97132</v>
          </cell>
          <cell r="B244" t="str">
            <v>ASSENTAMENTO DE TUBO DE PVC DEFOFO OU PRFV OU RPVC PARA REDE DE ÁGUA, DN 400 MM, JUNTA ELÁSTICA INTEGRADA, INSTALADO EM LOCAL COM NÍVEL ALTO DE INTERFERÊNCIAS (NÃO INCLUI FORNECIMENTO). AF_11/2017</v>
          </cell>
          <cell r="C244" t="str">
            <v>M</v>
          </cell>
          <cell r="D244">
            <v>18.27</v>
          </cell>
        </row>
        <row r="245">
          <cell r="A245">
            <v>97133</v>
          </cell>
          <cell r="B245" t="str">
            <v>ASSENTAMENTO DE TUBO DE PVC DEFOFO OU PRFV OU RPVC PARA REDE DE ÁGUA, DN 500 MM, JUNTA ELÁSTICA INTEGRADA, INSTALADO EM LOCAL COM NÍVEL ALTO DE INTERFERÊNCIAS (NÃO INCLUI FORNECIMENTO). AF_11/2017</v>
          </cell>
          <cell r="C245" t="str">
            <v>M</v>
          </cell>
          <cell r="D245">
            <v>22.67</v>
          </cell>
        </row>
        <row r="246">
          <cell r="A246">
            <v>97134</v>
          </cell>
          <cell r="B246" t="str">
            <v>ASSENTAMENTO DE TUBO DE PVC DEFOFO OU PRFV OU RPVC PARA REDE DE ÁGUA, DN 150 MM, JUNTA ELÁSTICA INTEGRADA, INSTALADO EM LOCAL COM NÍVEL BAIXO DE INTERFERÊNCIAS (NÃO INCLUI FORNECIMENTO). AF_11/2017</v>
          </cell>
          <cell r="C246" t="str">
            <v>M</v>
          </cell>
          <cell r="D246">
            <v>2.3199999999999998</v>
          </cell>
        </row>
        <row r="247">
          <cell r="A247">
            <v>97135</v>
          </cell>
          <cell r="B247" t="str">
            <v>ASSENTAMENTO DE TUBO DE PVC DEFOFO OU PRFV OU RPVC PARA REDE DE ÁGUA, DN 200 MM, JUNTA ELÁSTICA INTEGRADA, INSTALADO EM LOCAL COM NÍVEL BAIXO DE INTERFERÊNCIAS (NÃO INCLUI FORNECIMENTO). AF_11/2017</v>
          </cell>
          <cell r="C247" t="str">
            <v>M</v>
          </cell>
          <cell r="D247">
            <v>4.6500000000000004</v>
          </cell>
        </row>
        <row r="248">
          <cell r="A248">
            <v>97136</v>
          </cell>
          <cell r="B248" t="str">
            <v>ASSENTAMENTO DE TUBO DE PVC DEFOFO OU PRFV OU RPVC PARA REDE DE ÁGUA, DN 250 MM, JUNTA ELÁSTICA INTEGRADA, INSTALADO EM LOCAL COM NÍVEL BAIXO DE INTERFERÊNCIAS (NÃO INCLUI FORNECIMENTO). AF_11/2017</v>
          </cell>
          <cell r="C248" t="str">
            <v>M</v>
          </cell>
          <cell r="D248">
            <v>5.71</v>
          </cell>
        </row>
        <row r="249">
          <cell r="A249">
            <v>97137</v>
          </cell>
          <cell r="B249" t="str">
            <v>ASSENTAMENTO DE TUBO DE PVC DEFOFO OU PRFV OU RPVC PARA REDE DE ÁGUA, DN 300 MM, JUNTA ELÁSTICA INTEGRADA, INSTALADO EM LOCAL COM NÍVEL BAIXO DE INTERFERÊNCIAS (NÃO INCLUI FORNECIMENTO). AF_11/2017</v>
          </cell>
          <cell r="C249" t="str">
            <v>M</v>
          </cell>
          <cell r="D249">
            <v>6.8</v>
          </cell>
        </row>
        <row r="250">
          <cell r="A250">
            <v>97138</v>
          </cell>
          <cell r="B250" t="str">
            <v>ASSENTAMENTO DE TUBO DE PVC DEFOFO OU PRFV OU RPVC PARA REDE DE ÁGUA, DN 350 MM, JUNTA ELÁSTICA INTEGRADA, INSTALADO EM LOCAL COM NÍVEL BAIXO DE INTERFERÊNCIAS (NÃO INCLUI FORNECIMENTO). AF_11/2017</v>
          </cell>
          <cell r="C250" t="str">
            <v>M</v>
          </cell>
          <cell r="D250">
            <v>7.86</v>
          </cell>
        </row>
        <row r="251">
          <cell r="A251">
            <v>97139</v>
          </cell>
          <cell r="B251" t="str">
            <v>ASSENTAMENTO DE TUBO DE PVC DEFOFO OU PRFV OU RPVC PARA REDE DE ÁGUA, DN 400 MM, JUNTA ELÁSTICA INTEGRADA, INSTALADO EM LOCAL COM NÍVEL BAIXO DE INTERFERÊNCIAS (NÃO INCLUI FORNECIMENTO). AF_11/2017</v>
          </cell>
          <cell r="C251" t="str">
            <v>M</v>
          </cell>
          <cell r="D251">
            <v>8.93</v>
          </cell>
        </row>
        <row r="252">
          <cell r="A252">
            <v>97140</v>
          </cell>
          <cell r="B252" t="str">
            <v>ASSENTAMENTO DE TUBO DE PVC DEFOFO OU PRFV OU RPVC PARA REDE DE ÁGUA, DN 500 MM, JUNTA ELÁSTICA INTEGRADA, INSTALADO EM LOCAL COM NÍVEL BAIXO DE INTERFERÊNCIAS (NÃO INCLUI FORNECIMENTO). AF_11/2017</v>
          </cell>
          <cell r="C252" t="str">
            <v>M</v>
          </cell>
          <cell r="D252">
            <v>11.07</v>
          </cell>
        </row>
        <row r="253">
          <cell r="A253">
            <v>83520</v>
          </cell>
          <cell r="B253" t="str">
            <v>TE PVC PARA COLETOR ESGOTO, EB644, D=100MM, COM JUNTA ELASTICA.</v>
          </cell>
          <cell r="C253" t="str">
            <v>UN</v>
          </cell>
          <cell r="D253">
            <v>92.44</v>
          </cell>
        </row>
        <row r="254">
          <cell r="A254">
            <v>83531</v>
          </cell>
          <cell r="B254" t="str">
            <v>CURVA PARA REDE COLETOR ESGOTO, EB 644, 90GR, DN=200MM, COM JUNTA ELASTICA</v>
          </cell>
          <cell r="C254" t="str">
            <v>UN</v>
          </cell>
          <cell r="D254">
            <v>371.61</v>
          </cell>
        </row>
        <row r="255">
          <cell r="A255">
            <v>83535</v>
          </cell>
          <cell r="B255" t="str">
            <v>CURVA PVC PARA REDE COLETOR ESGOTO, EB-644, 45 GR, 200 MM, COM JUNTA ELASTICA.</v>
          </cell>
          <cell r="C255" t="str">
            <v>UN</v>
          </cell>
          <cell r="D255">
            <v>308.06</v>
          </cell>
        </row>
        <row r="256">
          <cell r="A256">
            <v>92235</v>
          </cell>
          <cell r="B256" t="str">
            <v>FECHAMENTO DE CONSTRUÇÃO TEMPORÁRIA EM CHAPA DE MADEIRA COMPENSADA E=10MM, COM REAPROVEITAMENTO DE 2X.</v>
          </cell>
          <cell r="C256" t="str">
            <v>M2</v>
          </cell>
          <cell r="D256">
            <v>69.28</v>
          </cell>
        </row>
        <row r="257">
          <cell r="A257">
            <v>93206</v>
          </cell>
          <cell r="B257" t="str">
            <v>EXECUÇÃO DE ESCRITÓRIO EM CANTEIRO DE OBRA EM ALVENARIA, NÃO INCLUSO MOBILIÁRIO E EQUIPAMENTOS. AF_02/2016</v>
          </cell>
          <cell r="C257" t="str">
            <v>M2</v>
          </cell>
          <cell r="D257">
            <v>908.43</v>
          </cell>
        </row>
        <row r="258">
          <cell r="A258">
            <v>93207</v>
          </cell>
          <cell r="B258" t="str">
            <v>EXECUÇÃO DE ESCRITÓRIO EM CANTEIRO DE OBRA EM CHAPA DE MADEIRA COMPENSADA, NÃO INCLUSO MOBILIÁRIO E EQUIPAMENTOS. AF_02/2016</v>
          </cell>
          <cell r="C258" t="str">
            <v>M2</v>
          </cell>
          <cell r="D258">
            <v>800.29</v>
          </cell>
        </row>
        <row r="259">
          <cell r="A259">
            <v>93208</v>
          </cell>
          <cell r="B259" t="str">
            <v>EXECUÇÃO DE ALMOXARIFADO EM CANTEIRO DE OBRA EM CHAPA DE MADEIRA COMPENSADA, INCLUSO PRATELEIRAS. AF_02/2016</v>
          </cell>
          <cell r="C259" t="str">
            <v>M2</v>
          </cell>
          <cell r="D259">
            <v>622.51</v>
          </cell>
        </row>
        <row r="260">
          <cell r="A260">
            <v>93209</v>
          </cell>
          <cell r="B260" t="str">
            <v>EXECUÇÃO DE ALMOXARIFADO EM CANTEIRO DE OBRA EM ALVENARIA, INCLUSO PRATELEIRAS. AF_02/2016</v>
          </cell>
          <cell r="C260" t="str">
            <v>M2</v>
          </cell>
          <cell r="D260">
            <v>728.13</v>
          </cell>
        </row>
        <row r="261">
          <cell r="A261">
            <v>93210</v>
          </cell>
          <cell r="B261" t="str">
            <v>EXECUÇÃO DE REFEITÓRIO EM CANTEIRO DE OBRA EM CHAPA DE MADEIRA COMPENSADA, NÃO INCLUSO MOBILIÁRIO E EQUIPAMENTOS. AF_02/2016</v>
          </cell>
          <cell r="C261" t="str">
            <v>M2</v>
          </cell>
          <cell r="D261">
            <v>423.58</v>
          </cell>
        </row>
        <row r="262">
          <cell r="A262">
            <v>93211</v>
          </cell>
          <cell r="B262" t="str">
            <v>EXECUÇÃO DE REFEITÓRIO EM CANTEIRO DE OBRA EM ALVENARIA, NÃO INCLUSO MOBILIÁRIO E EQUIPAMENTOS. AF_02/2016</v>
          </cell>
          <cell r="C262" t="str">
            <v>M2</v>
          </cell>
          <cell r="D262">
            <v>442.7</v>
          </cell>
        </row>
        <row r="263">
          <cell r="A263">
            <v>93212</v>
          </cell>
          <cell r="B263" t="str">
            <v>EXECUÇÃO DE SANITÁRIO E VESTIÁRIO EM CANTEIRO DE OBRA EM CHAPA DE MADEIRA COMPENSADA, NÃO INCLUSO MOBILIÁRIO. AF_02/2016</v>
          </cell>
          <cell r="C263" t="str">
            <v>M2</v>
          </cell>
          <cell r="D263">
            <v>738.16</v>
          </cell>
        </row>
        <row r="264">
          <cell r="A264">
            <v>93213</v>
          </cell>
          <cell r="B264" t="str">
            <v>EXECUÇÃO DE SANITÁRIO E VESTIÁRIO EM CANTEIRO DE OBRA EM ALVENARIA, NÃO INCLUSO MOBILIÁRIO. AF_02/2016</v>
          </cell>
          <cell r="C264" t="str">
            <v>M2</v>
          </cell>
          <cell r="D264">
            <v>819.42</v>
          </cell>
        </row>
        <row r="265">
          <cell r="A265">
            <v>93214</v>
          </cell>
          <cell r="B265" t="str">
            <v>EXECUÇÃO DE RESERVATÓRIO ELEVADO DE ÁGUA (1000 LITROS) EM CANTEIRO DE OBRA, APOIADO EM ESTRUTURA DE MADEIRA. AF_02/2016</v>
          </cell>
          <cell r="C265" t="str">
            <v>UN</v>
          </cell>
          <cell r="D265">
            <v>4410.46</v>
          </cell>
        </row>
        <row r="266">
          <cell r="A266">
            <v>93243</v>
          </cell>
          <cell r="B266" t="str">
            <v>EXECUÇÃO DE RESERVATÓRIO ELEVADO DE ÁGUA (2000 LITROS) EM CANTEIRO DE OBRA, APOIADO EM ESTRUTURA DE MADEIRA. AF_02/2016</v>
          </cell>
          <cell r="C266" t="str">
            <v>UN</v>
          </cell>
          <cell r="D266">
            <v>6571.97</v>
          </cell>
        </row>
        <row r="267">
          <cell r="A267">
            <v>93582</v>
          </cell>
          <cell r="B267" t="str">
            <v>EXECUÇÃO DE CENTRAL DE ARMADURA EM CANTEIRO DE OBRA, NÃO INCLUSO MOBILIÁRIO E EQUIPAMENTOS. AF_04/2016</v>
          </cell>
          <cell r="C267" t="str">
            <v>M2</v>
          </cell>
          <cell r="D267">
            <v>199.92</v>
          </cell>
        </row>
        <row r="268">
          <cell r="A268">
            <v>93583</v>
          </cell>
          <cell r="B268" t="str">
            <v>EXECUÇÃO DE CENTRAL DE FÔRMAS, PRODUÇÃO DE ARGAMASSA OU CONCRETO EM CANTEIRO DE OBRA, NÃO INCLUSO MOBILIÁRIO E EQUIPAMENTOS. AF_04/2016</v>
          </cell>
          <cell r="C268" t="str">
            <v>M2</v>
          </cell>
          <cell r="D268">
            <v>331.7</v>
          </cell>
        </row>
        <row r="269">
          <cell r="A269">
            <v>93584</v>
          </cell>
          <cell r="B269" t="str">
            <v>EXECUÇÃO DE DEPÓSITO EM CANTEIRO DE OBRA EM CHAPA DE MADEIRA COMPENSADA, NÃO INCLUSO MOBILIÁRIO. AF_04/2016</v>
          </cell>
          <cell r="C269" t="str">
            <v>M2</v>
          </cell>
          <cell r="D269">
            <v>640.70000000000005</v>
          </cell>
        </row>
        <row r="270">
          <cell r="A270">
            <v>93585</v>
          </cell>
          <cell r="B270" t="str">
            <v>EXECUÇÃO DE GUARITA EM CANTEIRO DE OBRA EM CHAPA DE MADEIRA COMPENSADA, NÃO INCLUSO MOBILIÁRIO. AF_04/2016</v>
          </cell>
          <cell r="C270" t="str">
            <v>M2</v>
          </cell>
          <cell r="D270">
            <v>832.21</v>
          </cell>
        </row>
        <row r="271">
          <cell r="A271">
            <v>98441</v>
          </cell>
          <cell r="B271" t="str">
            <v>PAREDE DE MADEIRA COMPENSADA PARA CONSTRUÇÃO TEMPORÁRIA EM CHAPA SIMPLES, EXTERNA, COM ÁREA LÍQUIDA MAIOR OU IGUAL A 6 M², SEM VÃO. AF_05/2018</v>
          </cell>
          <cell r="C271" t="str">
            <v>M2</v>
          </cell>
          <cell r="D271">
            <v>96.6</v>
          </cell>
        </row>
        <row r="272">
          <cell r="A272">
            <v>98442</v>
          </cell>
          <cell r="B272" t="str">
            <v>PAREDE DE MADEIRA COMPENSADA PARA CONSTRUÇÃO TEMPORÁRIA EM CHAPA SIMPLES, EXTERNA, COM ÁREA LÍQUIDA MENOR QUE 6 M², SEM VÃO. AF_05/2018</v>
          </cell>
          <cell r="C272" t="str">
            <v>M2</v>
          </cell>
          <cell r="D272">
            <v>99.93</v>
          </cell>
        </row>
        <row r="273">
          <cell r="A273">
            <v>98443</v>
          </cell>
          <cell r="B273" t="str">
            <v>PAREDE DE MADEIRA COMPENSADA PARA CONSTRUÇÃO TEMPORÁRIA EM CHAPA SIMPLES, INTERNA, COM ÁREA LÍQUIDA MAIOR OU IGUAL A 6 M², SEM VÃO. AF_05/2018</v>
          </cell>
          <cell r="C273" t="str">
            <v>M2</v>
          </cell>
          <cell r="D273">
            <v>81.45</v>
          </cell>
        </row>
        <row r="274">
          <cell r="A274">
            <v>98444</v>
          </cell>
          <cell r="B274" t="str">
            <v>PAREDE DE MADEIRA COMPENSADA PARA CONSTRUÇÃO TEMPORÁRIA EM CHAPA SIMPLES, INTERNA, COM ÁREA LÍQUIDA MENOR QUE 6 M², SEM VÃO. AF_05/2018</v>
          </cell>
          <cell r="C274" t="str">
            <v>M2</v>
          </cell>
          <cell r="D274">
            <v>83.82</v>
          </cell>
        </row>
        <row r="275">
          <cell r="A275">
            <v>98445</v>
          </cell>
          <cell r="B275" t="str">
            <v>PAREDE DE MADEIRA COMPENSADA PARA CONSTRUÇÃO TEMPORÁRIA EM CHAPA SIMPLES, EXTERNA, COM ÁREA LÍQUIDA MAIOR OU IGUAL A 6 M², COM VÃO. AF_05/2018</v>
          </cell>
          <cell r="C275" t="str">
            <v>M2</v>
          </cell>
          <cell r="D275">
            <v>117.1</v>
          </cell>
        </row>
        <row r="276">
          <cell r="A276">
            <v>98446</v>
          </cell>
          <cell r="B276" t="str">
            <v>PAREDE DE MADEIRA COMPENSADA PARA CONSTRUÇÃO TEMPORÁRIA EM CHAPA SIMPLES, EXTERNA, COM ÁREA LÍQUIDA MENOR QUE 6 M², COM VÃO. AF_05/2018</v>
          </cell>
          <cell r="C276" t="str">
            <v>M2</v>
          </cell>
          <cell r="D276">
            <v>154.04</v>
          </cell>
        </row>
        <row r="277">
          <cell r="A277">
            <v>98447</v>
          </cell>
          <cell r="B277" t="str">
            <v>PAREDE DE MADEIRA COMPENSADA PARA CONSTRUÇÃO TEMPORÁRIA EM CHAPA SIMPLES, INTERNA, COM ÁREA LÍQUIDA MAIOR OU IGUAL A 6 M², COM VÃO. AF_05/2018</v>
          </cell>
          <cell r="C277" t="str">
            <v>M2</v>
          </cell>
          <cell r="D277">
            <v>96.26</v>
          </cell>
        </row>
        <row r="278">
          <cell r="A278">
            <v>98448</v>
          </cell>
          <cell r="B278" t="str">
            <v>PAREDE DE MADEIRA COMPENSADA PARA CONSTRUÇÃO TEMPORÁRIA EM CHAPA SIMPLES, INTERNA, COM ÁREA LÍQUIDA MENOR QUE 6 M², COM VÃO. AF_05/2018</v>
          </cell>
          <cell r="C278" t="str">
            <v>M2</v>
          </cell>
          <cell r="D278">
            <v>124.11</v>
          </cell>
        </row>
        <row r="279">
          <cell r="A279">
            <v>98449</v>
          </cell>
          <cell r="B279" t="str">
            <v>PAREDE DE MADEIRA COMPENSADA PARA CONSTRUÇÃO TEMPORÁRIA EM CHAPA DUPLA, EXTERNA, COM ÁREA LÍQUIDA MAIOR OU IGUAL A 6 M², SEM VÃO. AF_05/2018</v>
          </cell>
          <cell r="C279" t="str">
            <v>M2</v>
          </cell>
          <cell r="D279">
            <v>122.23</v>
          </cell>
        </row>
        <row r="280">
          <cell r="A280">
            <v>98450</v>
          </cell>
          <cell r="B280" t="str">
            <v>PAREDE DE MADEIRA COMPENSADA PARA CONSTRUÇÃO TEMPORÁRIA EM CHAPA DUPLA, EXTERNA, COM ÁREA LÍQUIDA MENOR QUE 6 M², SEM VÃO. AF_05/2018</v>
          </cell>
          <cell r="C280" t="str">
            <v>M2</v>
          </cell>
          <cell r="D280">
            <v>127.1</v>
          </cell>
        </row>
        <row r="281">
          <cell r="A281">
            <v>98451</v>
          </cell>
          <cell r="B281" t="str">
            <v>PAREDE DE MADEIRA COMPENSADA PARA CONSTRUÇÃO TEMPORÁRIA EM CHAPA DUPLA, INTERNA, COM ÁREA LÍQUIDA MAIOR OU IGUAL A 6 M², SEM VÃO. AF_05/2018</v>
          </cell>
          <cell r="C281" t="str">
            <v>M2</v>
          </cell>
          <cell r="D281">
            <v>104.21</v>
          </cell>
        </row>
        <row r="282">
          <cell r="A282">
            <v>98452</v>
          </cell>
          <cell r="B282" t="str">
            <v>PAREDE DE MADEIRA COMPENSADA PARA CONSTRUÇÃO TEMPORÁRIA EM CHAPA DUPLA, INTERNA, COM ÁREA LÍQUIDA MENOR QUE 6 M², SEM VÃO. AF_05/2018</v>
          </cell>
          <cell r="C282" t="str">
            <v>M2</v>
          </cell>
          <cell r="D282">
            <v>107.16</v>
          </cell>
        </row>
        <row r="283">
          <cell r="A283">
            <v>98453</v>
          </cell>
          <cell r="B283" t="str">
            <v>PAREDE DE MADEIRA COMPENSADA PARA CONSTRUÇÃO TEMPORÁRIA EM CHAPA DUPLA, EXTERNA, COM ÁREA LÍQUIDA MAIOR OU IGUAL A QUE 6 M², COM VÃO. AF_05/2018</v>
          </cell>
          <cell r="C283" t="str">
            <v>M2</v>
          </cell>
          <cell r="D283">
            <v>148.38999999999999</v>
          </cell>
        </row>
        <row r="284">
          <cell r="A284">
            <v>98454</v>
          </cell>
          <cell r="B284" t="str">
            <v>PAREDE DE MADEIRA COMPENSADA PARA CONSTRUÇÃO TEMPORÁRIA EM CHAPA DUPLA, EXTERNA, COM ÁREA LÍQUIDA MENOR QUE 6 M², COM VÃO. AF_05/2018</v>
          </cell>
          <cell r="C284" t="str">
            <v>M2</v>
          </cell>
          <cell r="D284">
            <v>199.11</v>
          </cell>
        </row>
        <row r="285">
          <cell r="A285">
            <v>98455</v>
          </cell>
          <cell r="B285" t="str">
            <v>PAREDE DE MADEIRA COMPENSADA PARA CONSTRUÇÃO TEMPORÁRIA EM CHAPA DUPLA, INTERNA, COM ÁREA LÍQUIDA MAIOR OU IGUAL A 6 M², COM VÃO. AF_05/2018</v>
          </cell>
          <cell r="C285" t="str">
            <v>M2</v>
          </cell>
          <cell r="D285">
            <v>124.67</v>
          </cell>
        </row>
        <row r="286">
          <cell r="A286">
            <v>98456</v>
          </cell>
          <cell r="B286" t="str">
            <v>PAREDE DE MADEIRA COMPENSADA PARA CONSTRUÇÃO TEMPORÁRIA EM CHAPA DUPLA, INTERNA, COM ÁREA LÍQUIDA MENOR QUE 6 M², COM VÃO. AF_05/2018</v>
          </cell>
          <cell r="C286" t="str">
            <v>M2</v>
          </cell>
          <cell r="D286">
            <v>165.38</v>
          </cell>
        </row>
        <row r="287">
          <cell r="A287">
            <v>98458</v>
          </cell>
          <cell r="B287" t="str">
            <v>TAPUME COM COMPENSADO DE MADEIRA. AF_05/2018</v>
          </cell>
          <cell r="C287" t="str">
            <v>M2</v>
          </cell>
          <cell r="D287">
            <v>91.06</v>
          </cell>
        </row>
        <row r="288">
          <cell r="A288">
            <v>98459</v>
          </cell>
          <cell r="B288" t="str">
            <v>TAPUME COM TELHA METÁLICA. AF_05/2018</v>
          </cell>
          <cell r="C288" t="str">
            <v>M2</v>
          </cell>
          <cell r="D288">
            <v>69.02</v>
          </cell>
        </row>
        <row r="289">
          <cell r="A289">
            <v>98460</v>
          </cell>
          <cell r="B289" t="str">
            <v>PISO PARA CONSTRUÇÃO TEMPORÁRIA EM MADEIRA, SEM REAPROVEITAMENTO. AF_05/2018</v>
          </cell>
          <cell r="C289" t="str">
            <v>M2</v>
          </cell>
          <cell r="D289">
            <v>71.59</v>
          </cell>
        </row>
        <row r="290">
          <cell r="A290">
            <v>98461</v>
          </cell>
          <cell r="B290" t="str">
            <v>ESTRUTURA DE MADEIRA PROVISÓRIA PARA SUPORTE DE CAIXA DÁGUA ELEVADA DE 1000 LITROS. AF_05/2018</v>
          </cell>
          <cell r="C290" t="str">
            <v>UN</v>
          </cell>
          <cell r="D290">
            <v>3833.08</v>
          </cell>
        </row>
        <row r="291">
          <cell r="A291">
            <v>98462</v>
          </cell>
          <cell r="B291" t="str">
            <v>ESTRUTURA DE MADEIRA PROVISÓRIA PARA SUPORTE DE CAIXA DÁGUA ELEVADA DE 3000 LITROS. AF_05/2018</v>
          </cell>
          <cell r="C291" t="str">
            <v>UN</v>
          </cell>
          <cell r="D291">
            <v>5618.19</v>
          </cell>
        </row>
        <row r="292">
          <cell r="A292" t="str">
            <v>74209/1</v>
          </cell>
          <cell r="B292" t="str">
            <v>PLACA DE OBRA EM CHAPA DE ACO GALVANIZADO</v>
          </cell>
          <cell r="C292" t="str">
            <v>M2</v>
          </cell>
          <cell r="D292">
            <v>333.02</v>
          </cell>
        </row>
        <row r="293">
          <cell r="A293">
            <v>5631</v>
          </cell>
          <cell r="B293" t="str">
            <v>ESCAVADEIRA HIDRÁULICA SOBRE ESTEIRAS, CAÇAMBA 0,80 M3, PESO OPERACIONAL 17 T, POTENCIA BRUTA 111 HP - CHP DIURNO. AF_06/2014</v>
          </cell>
          <cell r="C293" t="str">
            <v>CHP</v>
          </cell>
          <cell r="D293">
            <v>137.88999999999999</v>
          </cell>
        </row>
        <row r="294">
          <cell r="A294">
            <v>5678</v>
          </cell>
          <cell r="B294" t="str">
            <v>RETROESCAVADEIRA SOBRE RODAS COM CARREGADEIRA, TRAÇÃO 4X4, POTÊNCIA LÍQ. 88 HP, CAÇAMBA CARREG. CAP. MÍN. 1 M3, CAÇAMBA RETRO CAP. 0,26 M3, PESO OPERACIONAL MÍN. 6.674 KG, PROFUNDIDADE ESCAVAÇÃO MÁX. 4,37 M - CHP DIURNO. AF_06/2014</v>
          </cell>
          <cell r="C294" t="str">
            <v>CHP</v>
          </cell>
          <cell r="D294">
            <v>105.24</v>
          </cell>
        </row>
        <row r="295">
          <cell r="A295">
            <v>5680</v>
          </cell>
          <cell r="B295" t="str">
            <v>RETROESCAVADEIRA SOBRE RODAS COM CARREGADEIRA, TRAÇÃO 4X2, POTÊNCIA LÍQ. 79 HP, CAÇAMBA CARREG. CAP. MÍN. 1 M3, CAÇAMBA RETRO CAP. 0,20 M3, PESO OPERACIONAL MÍN. 6.570 KG, PROFUNDIDADE ESCAVAÇÃO MÁX. 4,37 M - CHP DIURNO. AF_06/2014</v>
          </cell>
          <cell r="C295" t="str">
            <v>CHP</v>
          </cell>
          <cell r="D295">
            <v>98.23</v>
          </cell>
        </row>
        <row r="296">
          <cell r="A296">
            <v>5684</v>
          </cell>
          <cell r="B296" t="str">
            <v>ROLO COMPACTADOR VIBRATÓRIO DE UM CILINDRO AÇO LISO, POTÊNCIA 80 HP, PESO OPERACIONAL MÁXIMO 8,1 T, IMPACTO DINÂMICO 16,15 / 9,5 T, LARGURA DE TRABALHO 1,68 M - CHP DIURNO. AF_06/2014</v>
          </cell>
          <cell r="C296" t="str">
            <v>CHP</v>
          </cell>
          <cell r="D296">
            <v>102.52</v>
          </cell>
        </row>
        <row r="297">
          <cell r="A297">
            <v>5689</v>
          </cell>
          <cell r="B297" t="str">
            <v>GRADE DE DISCO CONTROLE REMOTO REBOCÁVEL, COM 24 DISCOS 24 X 6 MM COM PNEUS PARA TRANSPORTE - CHP DIURNO. AF_06/2014</v>
          </cell>
          <cell r="C297" t="str">
            <v>CHP</v>
          </cell>
          <cell r="D297">
            <v>3.78</v>
          </cell>
        </row>
        <row r="298">
          <cell r="A298">
            <v>5795</v>
          </cell>
          <cell r="B298" t="str">
            <v>MARTELETE OU ROMPEDOR PNEUMÁTICO MANUAL, 28 KG, COM SILENCIADOR - CHP DIURNO. AF_07/2016</v>
          </cell>
          <cell r="C298" t="str">
            <v>CHP</v>
          </cell>
          <cell r="D298">
            <v>27.13</v>
          </cell>
        </row>
        <row r="299">
          <cell r="A299">
            <v>5811</v>
          </cell>
          <cell r="B299" t="str">
            <v>CAMINHÃO BASCULANTE 6 M3, PESO BRUTO TOTAL 16.000 KG, CARGA ÚTIL MÁXIMA 13.071 KG, DISTÂNCIA ENTRE EIXOS 4,80 M, POTÊNCIA 230 CV INCLUSIVE CAÇAMBA METÁLICA - CHP DIURNO. AF_06/2014</v>
          </cell>
          <cell r="C299" t="str">
            <v>CHP</v>
          </cell>
          <cell r="D299">
            <v>165.6</v>
          </cell>
        </row>
        <row r="300">
          <cell r="A300">
            <v>5823</v>
          </cell>
          <cell r="B300" t="str">
            <v>USINA DE CONCRETO FIXA, CAPACIDADE NOMINAL DE 90 A 120 M3/H, SEM SILO - CHP DIURNO. AF_07/2016</v>
          </cell>
          <cell r="C300" t="str">
            <v>CHP</v>
          </cell>
          <cell r="D300">
            <v>200.43</v>
          </cell>
        </row>
        <row r="301">
          <cell r="A301">
            <v>5824</v>
          </cell>
          <cell r="B301" t="str">
            <v>CAMINHÃO TOCO, PBT 16.000 KG, CARGA ÚTIL MÁX. 10.685 KG, DIST. ENTRE EIXOS 4,8 M, POTÊNCIA 189 CV, INCLUSIVE CARROCERIA FIXA ABERTA DE MADEIRA P/ TRANSPORTE GERAL DE CARGA SECA, DIMEN. APROX. 2,5 X 7,00 X 0,50 M - CHP DIURNO. AF_06/2014</v>
          </cell>
          <cell r="C301" t="str">
            <v>CHP</v>
          </cell>
          <cell r="D301">
            <v>134.44999999999999</v>
          </cell>
        </row>
        <row r="302">
          <cell r="A302">
            <v>5835</v>
          </cell>
          <cell r="B302" t="str">
            <v>VIBROACABADORA DE ASFALTO SOBRE ESTEIRAS, LARGURA DE PAVIMENTAÇÃO 1,90 M A 5,30 M, POTÊNCIA 105 HP CAPACIDADE 450 T/H - CHP DIURNO. AF_11/2014</v>
          </cell>
          <cell r="C302" t="str">
            <v>CHP</v>
          </cell>
          <cell r="D302">
            <v>254.33</v>
          </cell>
        </row>
        <row r="303">
          <cell r="A303">
            <v>5839</v>
          </cell>
          <cell r="B303" t="str">
            <v>VASSOURA MECÂNICA REBOCÁVEL COM ESCOVA CILÍNDRICA, LARGURA ÚTIL DE VARRIMENTO DE 2,44 M - CHP DIURNO. AF_06/2014</v>
          </cell>
          <cell r="C303" t="str">
            <v>CHP</v>
          </cell>
          <cell r="D303">
            <v>5.59</v>
          </cell>
        </row>
        <row r="304">
          <cell r="A304">
            <v>5843</v>
          </cell>
          <cell r="B304" t="str">
            <v>TRATOR DE PNEUS, POTÊNCIA 122 CV, TRAÇÃO 4X4, PESO COM LASTRO DE 4.510 KG - CHP DIURNO. AF_06/2014</v>
          </cell>
          <cell r="C304" t="str">
            <v>CHP</v>
          </cell>
          <cell r="D304">
            <v>104.18</v>
          </cell>
        </row>
        <row r="305">
          <cell r="A305">
            <v>5847</v>
          </cell>
          <cell r="B305" t="str">
            <v>TRATOR DE ESTEIRAS, POTÊNCIA 170 HP, PESO OPERACIONAL 19 T, CAÇAMBA 5,2 M3 - CHP DIURNO. AF_06/2014</v>
          </cell>
          <cell r="C305" t="str">
            <v>CHP</v>
          </cell>
          <cell r="D305">
            <v>170.05</v>
          </cell>
        </row>
        <row r="306">
          <cell r="A306">
            <v>5851</v>
          </cell>
          <cell r="B306" t="str">
            <v>TRATOR DE ESTEIRAS, POTÊNCIA 150 HP, PESO OPERACIONAL 16,7 T, COM RODA MOTRIZ ELEVADA E LÂMINA 3,18 M3 - CHP DIURNO. AF_06/2014</v>
          </cell>
          <cell r="C306" t="str">
            <v>CHP</v>
          </cell>
          <cell r="D306">
            <v>160.96</v>
          </cell>
        </row>
        <row r="307">
          <cell r="A307">
            <v>5855</v>
          </cell>
          <cell r="B307" t="str">
            <v>TRATOR DE ESTEIRAS, POTÊNCIA 347 HP, PESO OPERACIONAL 38,5 T, COM LÂMINA 8,70 M3 - CHP DIURNO. AF_06/2014</v>
          </cell>
          <cell r="C307" t="str">
            <v>CHP</v>
          </cell>
          <cell r="D307">
            <v>397.46</v>
          </cell>
        </row>
        <row r="308">
          <cell r="A308">
            <v>5863</v>
          </cell>
          <cell r="B308" t="str">
            <v>ROLO COMPACTADOR VIBRATÓRIO REBOCÁVEL, CILINDRO DE AÇO LISO, POTÊNCIA DE TRAÇÃO DE 65 CV, PESO 4,7 T, IMPACTO DINÂMICO 18,3 T, LARGURA DE TRABALHO 1,67 M - CHP DIURNO. AF_02/2016</v>
          </cell>
          <cell r="C308" t="str">
            <v>CHP</v>
          </cell>
          <cell r="D308">
            <v>11.77</v>
          </cell>
        </row>
        <row r="309">
          <cell r="A309">
            <v>5867</v>
          </cell>
          <cell r="B309" t="str">
            <v>ROLO COMPACTADOR VIBRATÓRIO TANDEM AÇO LISO, POTÊNCIA 58 HP, PESO SEM/COM LASTRO 6,5 / 9,4 T, LARGURA DE TRABALHO 1,2 M - CHP DIURNO. AF_06/2014</v>
          </cell>
          <cell r="C309" t="str">
            <v>CHP</v>
          </cell>
          <cell r="D309">
            <v>101.02</v>
          </cell>
        </row>
        <row r="310">
          <cell r="A310">
            <v>5875</v>
          </cell>
          <cell r="B310" t="str">
            <v>RETROESCAVADEIRA SOBRE RODAS COM CARREGADEIRA, TRAÇÃO 4X4, POTÊNCIA LÍQ. 72 HP, CAÇAMBA CARREG. CAP. MÍN. 0,79 M3, CAÇAMBA RETRO CAP. 0,18 M3, PESO OPERACIONAL MÍN. 7.140 KG, PROFUNDIDADE ESCAVAÇÃO MÁX. 4,50 M - CHP DIURNO. AF_06/2014</v>
          </cell>
          <cell r="C310" t="str">
            <v>CHP</v>
          </cell>
          <cell r="D310">
            <v>97.45</v>
          </cell>
        </row>
        <row r="311">
          <cell r="A311">
            <v>5879</v>
          </cell>
          <cell r="B311" t="str">
            <v>ROLO COMPACTADOR VIBRATÓRIO PÉ DE CARNEIRO, OPERADO POR CONTROLE REMOTO, POTÊNCIA 12,5 KW, PESO OPERACIONAL 1,675 T, LARGURA DE TRABALHO 0,85 M - CHP DIURNO. AF_02/2016</v>
          </cell>
          <cell r="C311" t="str">
            <v>CHP</v>
          </cell>
          <cell r="D311">
            <v>86.92</v>
          </cell>
        </row>
        <row r="312">
          <cell r="A312">
            <v>5882</v>
          </cell>
          <cell r="B312" t="str">
            <v>USINA DE LAMA ASFÁLTICA, PROD 30 A 50 T/H, SILO DE AGREGADO 7 M3, RESERVATÓRIOS PARA EMULSÃO E ÁGUA DE 2,3 M3 CADA, MISTURADOR TIPO PUG MILL A SER MONTADO SOBRE CAMINHÃO - CHP DIURNO. AF_10/2014</v>
          </cell>
          <cell r="C312" t="str">
            <v>CHP</v>
          </cell>
          <cell r="D312">
            <v>84.28</v>
          </cell>
        </row>
        <row r="313">
          <cell r="A313">
            <v>5890</v>
          </cell>
          <cell r="B313" t="str">
            <v>CAMINHÃO TOCO, PESO BRUTO TOTAL 14.300 KG, CARGA ÚTIL MÁXIMA 9590 KG, DISTÂNCIA ENTRE EIXOS 4,76 M, POTÊNCIA 185 CV (NÃO INCLUI CARROCERIA) - CHP DIURNO. AF_06/2014</v>
          </cell>
          <cell r="C313" t="str">
            <v>CHP</v>
          </cell>
          <cell r="D313">
            <v>134.19</v>
          </cell>
        </row>
        <row r="314">
          <cell r="A314">
            <v>5894</v>
          </cell>
          <cell r="B314" t="str">
            <v>CAMINHÃO TOCO, PESO BRUTO TOTAL 16.000 KG, CARGA ÚTIL MÁXIMA DE 10.685 KG, DISTÂNCIA ENTRE EIXOS 4,80 M, POTÊNCIA 189 CV EXCLUSIVE CARROCERIA - CHP DIURNO. AF_06/2014</v>
          </cell>
          <cell r="C314" t="str">
            <v>CHP</v>
          </cell>
          <cell r="D314">
            <v>132.34</v>
          </cell>
        </row>
        <row r="315">
          <cell r="A315">
            <v>5901</v>
          </cell>
          <cell r="B315" t="str">
            <v>CAMINHÃO PIPA 10.000 L TRUCADO, PESO BRUTO TOTAL 23.000 KG, CARGA ÚTIL MÁXIMA 15.935 KG, DISTÂNCIA ENTRE EIXOS 4,8 M, POTÊNCIA 230 CV, INCLUSIVE TANQUE DE AÇO PARA TRANSPORTE DE ÁGUA - CHP DIURNO. AF_06/2014</v>
          </cell>
          <cell r="C315" t="str">
            <v>CHP</v>
          </cell>
          <cell r="D315">
            <v>166.68</v>
          </cell>
        </row>
        <row r="316">
          <cell r="A316">
            <v>5909</v>
          </cell>
          <cell r="B316" t="str">
            <v>ESPARGIDOR DE ASFALTO PRESSURIZADO COM TANQUE DE 2500 L, REBOCÁVEL COM MOTOR A GASOLINA POTÊNCIA 3,4 HP - CHP DIURNO. AF_07/2014</v>
          </cell>
          <cell r="C316" t="str">
            <v>CHP</v>
          </cell>
          <cell r="D316">
            <v>28.91</v>
          </cell>
        </row>
        <row r="317">
          <cell r="A317">
            <v>5921</v>
          </cell>
          <cell r="B317" t="str">
            <v>GRADE DE DISCO REBOCÁVEL COM 20 DISCOS 24" X 6 MM COM PNEUS PARA TRANSPORTE - CHP DIURNO. AF_06/2014</v>
          </cell>
          <cell r="C317" t="str">
            <v>CHP</v>
          </cell>
          <cell r="D317">
            <v>2.96</v>
          </cell>
        </row>
        <row r="318">
          <cell r="A318">
            <v>5928</v>
          </cell>
          <cell r="B318" t="str">
            <v>GUINDAUTO HIDRÁULICO, CAPACIDADE MÁXIMA DE CARGA 6200 KG, MOMENTO MÁXIMO DE CARGA 11,7 TM, ALCANCE MÁXIMO HORIZONTAL 9,70 M, INCLUSIVE CAMINHÃO TOCO PBT 16.000 KG, POTÊNCIA DE 189 CV - CHP DIURNO. AF_06/2014</v>
          </cell>
          <cell r="C318" t="str">
            <v>CHP</v>
          </cell>
          <cell r="D318">
            <v>135.38</v>
          </cell>
        </row>
        <row r="319">
          <cell r="A319">
            <v>5932</v>
          </cell>
          <cell r="B319" t="str">
            <v>MOTONIVELADORA POTÊNCIA BÁSICA LÍQUIDA (PRIMEIRA MARCHA) 125 HP, PESO BRUTO 13032 KG, LARGURA DA LÂMINA DE 3,7 M - CHP DIURNO. AF_06/2014</v>
          </cell>
          <cell r="C319" t="str">
            <v>CHP</v>
          </cell>
          <cell r="D319">
            <v>165.52</v>
          </cell>
        </row>
        <row r="320">
          <cell r="A320">
            <v>5940</v>
          </cell>
          <cell r="B320" t="str">
            <v>PÁ CARREGADEIRA SOBRE RODAS, POTÊNCIA LÍQUIDA 128 HP, CAPACIDADE DA CAÇAMBA 1,7 A 2,8 M3, PESO OPERACIONAL 11632 KG - CHP DIURNO. AF_06/2014</v>
          </cell>
          <cell r="C320" t="str">
            <v>CHP</v>
          </cell>
          <cell r="D320">
            <v>139.80000000000001</v>
          </cell>
        </row>
        <row r="321">
          <cell r="A321">
            <v>5944</v>
          </cell>
          <cell r="B321" t="str">
            <v>PÁ CARREGADEIRA SOBRE RODAS, POTÊNCIA 197 HP, CAPACIDADE DA CAÇAMBA 2,5 A 3,5 M3, PESO OPERACIONAL 18338 KG - CHP DIURNO. AF_06/2014</v>
          </cell>
          <cell r="C321" t="str">
            <v>CHP</v>
          </cell>
          <cell r="D321">
            <v>192.48</v>
          </cell>
        </row>
        <row r="322">
          <cell r="A322">
            <v>5953</v>
          </cell>
          <cell r="B322" t="str">
            <v>COMPRESSOR DE AR REBOCÁVEL, VAZÃO 189 PCM, PRESSÃO EFETIVA DE TRABALHO 102 PSI, MOTOR DIESEL, POTÊNCIA 63 CV - CHP DIURNO. AF_06/2015</v>
          </cell>
          <cell r="C322" t="str">
            <v>CHP</v>
          </cell>
          <cell r="D322">
            <v>35.25</v>
          </cell>
        </row>
        <row r="323">
          <cell r="A323">
            <v>6259</v>
          </cell>
          <cell r="B323" t="str">
            <v>CAMINHÃO PIPA 6.000 L, PESO BRUTO TOTAL 13.000 KG, DISTÂNCIA ENTRE EIXOS 4,80 M, POTÊNCIA 189 CV INCLUSIVE TANQUE DE AÇO PARA TRANSPORTE DE ÁGUA, CAPACIDADE 6 M3 - CHP DIURNO. AF_06/2014</v>
          </cell>
          <cell r="C323" t="str">
            <v>CHP</v>
          </cell>
          <cell r="D323">
            <v>139.85</v>
          </cell>
        </row>
        <row r="324">
          <cell r="A324">
            <v>6879</v>
          </cell>
          <cell r="B324" t="str">
            <v>ROLO COMPACTADOR DE PNEUS ESTÁTICO, PRESSÃO VARIÁVEL, POTÊNCIA 111 HP, PESO SEM/COM LASTRO 9,5 / 26 T, LARGURA DE TRABALHO 1,90 M - CHP DIURNO. AF_07/2014</v>
          </cell>
          <cell r="C324" t="str">
            <v>CHP</v>
          </cell>
          <cell r="D324">
            <v>139.15</v>
          </cell>
        </row>
        <row r="325">
          <cell r="A325">
            <v>7030</v>
          </cell>
          <cell r="B325" t="str">
            <v>TANQUE DE ASFALTO ESTACIONÁRIO COM SERPENTINA, CAPACIDADE 30.000 L - CHP DIURNO. AF_06/2014</v>
          </cell>
          <cell r="C325" t="str">
            <v>CHP</v>
          </cell>
          <cell r="D325">
            <v>160.44999999999999</v>
          </cell>
        </row>
        <row r="326">
          <cell r="A326">
            <v>7042</v>
          </cell>
          <cell r="B326" t="str">
            <v>MOTOBOMBA TRASH (PARA ÁGUA SUJA) AUTO ESCORVANTE, MOTOR GASOLINA DE 6,41 HP, DIÂMETROS DE SUCÇÃO X RECALQUE: 3" X 3", HM/Q = 10 MCA / 60 M3/H A 23 MCA / 0 M3/H - CHP DIURNO. AF_10/2014</v>
          </cell>
          <cell r="C326" t="str">
            <v>CHP</v>
          </cell>
          <cell r="D326">
            <v>5.0199999999999996</v>
          </cell>
        </row>
        <row r="327">
          <cell r="A327">
            <v>7049</v>
          </cell>
          <cell r="B327" t="str">
            <v>ROLO COMPACTADOR PE DE CARNEIRO VIBRATORIO, POTENCIA 125 HP, PESO OPERACIONAL SEM/COM LASTRO 11,95 / 13,30 T, IMPACTO DINAMICO 38,5 / 22,5 T, LARGURA DE TRABALHO 2,15 M - CHP DIURNO. AF_06/2014</v>
          </cell>
          <cell r="C327" t="str">
            <v>CHP</v>
          </cell>
          <cell r="D327">
            <v>138.88</v>
          </cell>
        </row>
        <row r="328">
          <cell r="A328">
            <v>67826</v>
          </cell>
          <cell r="B328" t="str">
            <v>CAMINHÃO BASCULANTE 6 M3 TOCO, PESO BRUTO TOTAL 16.000 KG, CARGA ÚTIL MÁXIMA 11.130 KG, DISTÂNCIA ENTRE EIXOS 5,36 M, POTÊNCIA 185 CV, INCLUSIVE CAÇAMBA METÁLICA - CHP DIURNO. AF_06/2014</v>
          </cell>
          <cell r="C328" t="str">
            <v>CHP</v>
          </cell>
          <cell r="D328">
            <v>143.08000000000001</v>
          </cell>
        </row>
        <row r="329">
          <cell r="A329">
            <v>73417</v>
          </cell>
          <cell r="B329" t="str">
            <v>GRUPO GERADOR ESTACIONÁRIO, MOTOR DIESEL POTÊNCIA 170 KVA - CHP DIURNO. AF_02/2016</v>
          </cell>
          <cell r="C329" t="str">
            <v>CHP</v>
          </cell>
          <cell r="D329">
            <v>107.05</v>
          </cell>
        </row>
        <row r="330">
          <cell r="A330">
            <v>73436</v>
          </cell>
          <cell r="B330" t="str">
            <v>ROLO COMPACTADOR VIBRATÓRIO PÉ DE CARNEIRO PARA SOLOS, POTÊNCIA 80 HP, PESO OPERACIONAL SEM/COM LASTRO 7,4 / 8,8 T, LARGURA DE TRABALHO 1,68 M - CHP DIURNO. AF_02/2016</v>
          </cell>
          <cell r="C330" t="str">
            <v>CHP</v>
          </cell>
          <cell r="D330">
            <v>155.52000000000001</v>
          </cell>
        </row>
        <row r="331">
          <cell r="A331">
            <v>73467</v>
          </cell>
          <cell r="B331" t="str">
            <v>CAMINHÃO TOCO, PBT 14.300 KG, CARGA ÚTIL MÁX. 9.710 KG, DIST. ENTRE EIXOS 3,56 M, POTÊNCIA 185 CV, INCLUSIVE CARROCERIA FIXA ABERTA DE MADEIRA P/ TRANSPORTE GERAL DE CARGA SECA, DIMEN. APROX. 2,50 X 6,50 X 0,50 M - CHP DIURNO. AF_06/2014</v>
          </cell>
          <cell r="C331" t="str">
            <v>CHP</v>
          </cell>
          <cell r="D331">
            <v>136.58000000000001</v>
          </cell>
        </row>
        <row r="332">
          <cell r="A332">
            <v>73536</v>
          </cell>
          <cell r="B332" t="str">
            <v>MOTOBOMBA CENTRÍFUGA, MOTOR A GASOLINA, POTÊNCIA 5,42 HP, BOCAIS 1 1/2" X 1", DIÂMETRO ROTOR 143 MM HM/Q = 6 MCA / 16,8 M3/H A 38 MCA / 6,6 M3/H - CHP DIURNO. AF_06/2014</v>
          </cell>
          <cell r="C332" t="str">
            <v>CHP</v>
          </cell>
          <cell r="D332">
            <v>4.22</v>
          </cell>
        </row>
        <row r="333">
          <cell r="A333">
            <v>83362</v>
          </cell>
          <cell r="B333" t="str">
            <v>ESPARGIDOR DE ASFALTO PRESSURIZADO, TANQUE 6 M3 COM ISOLAÇÃO TÉRMICA, AQUECIDO COM 2 MAÇARICOS, COM BARRA ESPARGIDORA 3,60 M, MONTADO SOBRE CAMINHÃO  TOCO, PBT 14.300 KG, POTÊNCIA 185 CV - CHP DIURNO. AF_08/2015</v>
          </cell>
          <cell r="C333" t="str">
            <v>CHP</v>
          </cell>
          <cell r="D333">
            <v>172.16</v>
          </cell>
        </row>
        <row r="334">
          <cell r="A334">
            <v>83765</v>
          </cell>
          <cell r="B334" t="str">
            <v>GRUPO DE SOLDAGEM COM GERADOR A DIESEL 60 CV PARA SOLDA ELÉTRICA, SOBRE 04 RODAS, COM MOTOR 4 CILINDROS 600 A - CHP DIURNO. AF_02/2016</v>
          </cell>
          <cell r="C334" t="str">
            <v>CHP</v>
          </cell>
          <cell r="D334">
            <v>78.94</v>
          </cell>
        </row>
        <row r="335">
          <cell r="A335">
            <v>87445</v>
          </cell>
          <cell r="B335" t="str">
            <v>BETONEIRA CAPACIDADE NOMINAL 400 L, CAPACIDADE DE MISTURA 310 L, MOTOR A DIESEL POTÊNCIA 5,0 HP, SEM CARREGADOR - CHP DIURNO. AF_06/2014</v>
          </cell>
          <cell r="C335" t="str">
            <v>CHP</v>
          </cell>
          <cell r="D335">
            <v>3.12</v>
          </cell>
        </row>
        <row r="336">
          <cell r="A336">
            <v>88386</v>
          </cell>
          <cell r="B336" t="str">
            <v>MISTURADOR DE ARGAMASSA, EIXO HORIZONTAL, CAPACIDADE DE MISTURA 300 KG, MOTOR ELÉTRICO POTÊNCIA 5 CV - CHP DIURNO. AF_06/2014</v>
          </cell>
          <cell r="C336" t="str">
            <v>CHP</v>
          </cell>
          <cell r="D336">
            <v>3.62</v>
          </cell>
        </row>
        <row r="337">
          <cell r="A337">
            <v>88393</v>
          </cell>
          <cell r="B337" t="str">
            <v>MISTURADOR DE ARGAMASSA, EIXO HORIZONTAL, CAPACIDADE DE MISTURA 600 KG, MOTOR ELÉTRICO POTÊNCIA 7,5 CV - CHP DIURNO. AF_06/2014</v>
          </cell>
          <cell r="C337" t="str">
            <v>CHP</v>
          </cell>
          <cell r="D337">
            <v>4.91</v>
          </cell>
        </row>
        <row r="338">
          <cell r="A338">
            <v>88399</v>
          </cell>
          <cell r="B338" t="str">
            <v>MISTURADOR DE ARGAMASSA, EIXO HORIZONTAL, CAPACIDADE DE MISTURA 160 KG, MOTOR ELÉTRICO POTÊNCIA 3 CV - CHP DIURNO. AF_06/2014</v>
          </cell>
          <cell r="C338" t="str">
            <v>CHP</v>
          </cell>
          <cell r="D338">
            <v>2.76</v>
          </cell>
        </row>
        <row r="339">
          <cell r="A339">
            <v>88418</v>
          </cell>
          <cell r="B339" t="str">
            <v>PROJETOR DE ARGAMASSA, CAPACIDADE DE PROJEÇÃO 1,5 M3/H, ALCANCE DE 30 ATÉ 60 M, MOTOR ELÉTRICO POTÊNCIA 7,5 HP - CHP DIURNO. AF_06/2014</v>
          </cell>
          <cell r="C339" t="str">
            <v>CHP</v>
          </cell>
          <cell r="D339">
            <v>12.89</v>
          </cell>
        </row>
        <row r="340">
          <cell r="A340">
            <v>88433</v>
          </cell>
          <cell r="B340" t="str">
            <v>PROJETOR DE ARGAMASSA, CAPACIDADE DE PROJEÇÃO 2 M3/H, ALCANCE ATÉ 50 M, MOTOR ELÉTRICO POTÊNCIA 7,5 HP - CHP DIURNO. AF_06/2014</v>
          </cell>
          <cell r="C340" t="str">
            <v>CHP</v>
          </cell>
          <cell r="D340">
            <v>16.14</v>
          </cell>
        </row>
        <row r="341">
          <cell r="A341">
            <v>88830</v>
          </cell>
          <cell r="B341" t="str">
            <v>BETONEIRA CAPACIDADE NOMINAL DE 400 L, CAPACIDADE DE MISTURA 280 L, MOTOR ELÉTRICO TRIFÁSICO POTÊNCIA DE 2 CV, SEM CARREGADOR - CHP DIURNO. AF_10/2014</v>
          </cell>
          <cell r="C341" t="str">
            <v>CHP</v>
          </cell>
          <cell r="D341">
            <v>1.31</v>
          </cell>
        </row>
        <row r="342">
          <cell r="A342">
            <v>88843</v>
          </cell>
          <cell r="B342" t="str">
            <v>TRATOR DE ESTEIRAS, POTÊNCIA 125 HP, PESO OPERACIONAL 12,9 T, COM LÂMINA 2,7 M3 - CHP DIURNO. AF_10/2014</v>
          </cell>
          <cell r="C342" t="str">
            <v>CHP</v>
          </cell>
          <cell r="D342">
            <v>137.03</v>
          </cell>
        </row>
        <row r="343">
          <cell r="A343">
            <v>88907</v>
          </cell>
          <cell r="B343" t="str">
            <v>ESCAVADEIRA HIDRÁULICA SOBRE ESTEIRAS, CAÇAMBA 1,20 M3, PESO OPERACIONAL 21 T, POTÊNCIA BRUTA 155 HP - CHP DIURNO. AF_06/2014</v>
          </cell>
          <cell r="C343" t="str">
            <v>CHP</v>
          </cell>
          <cell r="D343">
            <v>165.09</v>
          </cell>
        </row>
        <row r="344">
          <cell r="A344">
            <v>89021</v>
          </cell>
          <cell r="B344" t="str">
            <v>BOMBA SUBMERSÍVEL ELÉTRICA TRIFÁSICA, POTÊNCIA 2,96 HP, Ø ROTOR 144 MM SEMI-ABERTO, BOCAL DE SAÍDA Ø 2, HM/Q = 2 MCA / 38,8 M3/H A 28 MCA / 5 M3/H - CHP DIURNO. AF_06/2014</v>
          </cell>
          <cell r="C344" t="str">
            <v>CHP</v>
          </cell>
          <cell r="D344">
            <v>1.57</v>
          </cell>
        </row>
        <row r="345">
          <cell r="A345">
            <v>89028</v>
          </cell>
          <cell r="B345" t="str">
            <v>TANQUE DE ASFALTO ESTACIONÁRIO COM MAÇARICO, CAPACIDADE 20.000 L - CHP DIURNO. AF_06/2014</v>
          </cell>
          <cell r="C345" t="str">
            <v>CHP</v>
          </cell>
          <cell r="D345">
            <v>148.38</v>
          </cell>
        </row>
        <row r="346">
          <cell r="A346">
            <v>89032</v>
          </cell>
          <cell r="B346" t="str">
            <v>TRATOR DE ESTEIRAS, POTÊNCIA 100 HP, PESO OPERACIONAL 9,4 T, COM LÂMINA 2,19 M3 - CHP DIURNO. AF_06/2014</v>
          </cell>
          <cell r="C346" t="str">
            <v>CHP</v>
          </cell>
          <cell r="D346">
            <v>122.94</v>
          </cell>
        </row>
        <row r="347">
          <cell r="A347">
            <v>89035</v>
          </cell>
          <cell r="B347" t="str">
            <v>TRATOR DE PNEUS, POTÊNCIA 85 CV, TRAÇÃO 4X4, PESO COM LASTRO DE 4.675 KG - CHP DIURNO. AF_06/2014</v>
          </cell>
          <cell r="C347" t="str">
            <v>CHP</v>
          </cell>
          <cell r="D347">
            <v>81.52</v>
          </cell>
        </row>
        <row r="348">
          <cell r="A348">
            <v>89225</v>
          </cell>
          <cell r="B348" t="str">
            <v>BETONEIRA CAPACIDADE NOMINAL DE 600 L, CAPACIDADE DE MISTURA 360 L, MOTOR ELÉTRICO TRIFÁSICO POTÊNCIA DE 4 CV, SEM CARREGADOR - CHP DIURNO. AF_11/2014</v>
          </cell>
          <cell r="C348" t="str">
            <v>CHP</v>
          </cell>
          <cell r="D348">
            <v>3.83</v>
          </cell>
        </row>
        <row r="349">
          <cell r="A349">
            <v>89234</v>
          </cell>
          <cell r="B349" t="str">
            <v>FRESADORA DE ASFALTO A FRIO SOBRE RODAS, LARGURA FRESAGEM DE 1,0 M, POTÊNCIA 208 HP - CHP DIURNO. AF_11/2014</v>
          </cell>
          <cell r="C349" t="str">
            <v>CHP</v>
          </cell>
          <cell r="D349">
            <v>384.27</v>
          </cell>
        </row>
        <row r="350">
          <cell r="A350">
            <v>89242</v>
          </cell>
          <cell r="B350" t="str">
            <v>FRESADORA DE ASFALTO A FRIO SOBRE RODAS, LARGURA FRESAGEM DE 2,0 M, POTÊNCIA 550 HP - CHP DIURNO. AF_11/2014</v>
          </cell>
          <cell r="C350" t="str">
            <v>CHP</v>
          </cell>
          <cell r="D350">
            <v>891.51</v>
          </cell>
        </row>
        <row r="351">
          <cell r="A351">
            <v>89250</v>
          </cell>
          <cell r="B351" t="str">
            <v>RECICLADORA DE ASFALTO A FRIO SOBRE RODAS, LARGURA FRESAGEM DE 2,0 M, POTÊNCIA 422 HP - CHP DIURNO. AF_11/2014</v>
          </cell>
          <cell r="C351" t="str">
            <v>CHP</v>
          </cell>
          <cell r="D351">
            <v>751.8</v>
          </cell>
        </row>
        <row r="352">
          <cell r="A352">
            <v>89257</v>
          </cell>
          <cell r="B352" t="str">
            <v>VIBROACABADORA DE ASFALTO SOBRE ESTEIRAS, LARGURA DE PAVIMENTAÇÃO 2,13 M A 4,55 M, POTÊNCIA 100 HP CAPACIDADE 400 T/H - CHP DIURNO. AF_11/2014</v>
          </cell>
          <cell r="C352" t="str">
            <v>CHP</v>
          </cell>
          <cell r="D352">
            <v>219.95</v>
          </cell>
        </row>
        <row r="353">
          <cell r="A353">
            <v>89272</v>
          </cell>
          <cell r="B353" t="str">
            <v>GUINDASTE HIDRÁULICO AUTOPROPELIDO, COM LANÇA TELESCÓPICA 28,80 M, CAPACIDADE MÁXIMA 30 T, POTÊNCIA 97 KW, TRAÇÃO 4 X 4 - CHP DIURNO. AF_11/2014</v>
          </cell>
          <cell r="C353" t="str">
            <v>CHP</v>
          </cell>
          <cell r="D353">
            <v>165.12</v>
          </cell>
        </row>
        <row r="354">
          <cell r="A354">
            <v>89278</v>
          </cell>
          <cell r="B354" t="str">
            <v>BETONEIRA CAPACIDADE NOMINAL DE 600 L, CAPACIDADE DE MISTURA 440 L, MOTOR A DIESEL POTÊNCIA 10 HP, COM CARREGADOR - CHP DIURNO. AF_11/2014</v>
          </cell>
          <cell r="C354" t="str">
            <v>CHP</v>
          </cell>
          <cell r="D354">
            <v>7.52</v>
          </cell>
        </row>
        <row r="355">
          <cell r="A355">
            <v>89843</v>
          </cell>
          <cell r="B355" t="str">
            <v>BATE-ESTACAS POR GRAVIDADE, POTÊNCIA DE 160 HP, PESO DO MARTELO ATÉ 3 TONELADAS - CHP DIURNO. AF_11/2014</v>
          </cell>
          <cell r="C355" t="str">
            <v>CHP</v>
          </cell>
          <cell r="D355">
            <v>162.35</v>
          </cell>
        </row>
        <row r="356">
          <cell r="A356">
            <v>89876</v>
          </cell>
          <cell r="B356" t="str">
            <v>CAMINHÃO BASCULANTE 14 M3, COM CAVALO MECÂNICO DE CAPACIDADE MÁXIMA DE TRAÇÃO COMBINADO DE 36000 KG, POTÊNCIA 286 CV, INCLUSIVE SEMIREBOQUE COM CAÇAMBA METÁLICA - CHP DIURNO. AF_12/2014</v>
          </cell>
          <cell r="C356" t="str">
            <v>CHP</v>
          </cell>
          <cell r="D356">
            <v>213.51</v>
          </cell>
        </row>
        <row r="357">
          <cell r="A357">
            <v>89883</v>
          </cell>
          <cell r="B357" t="str">
            <v>CAMINHÃO BASCULANTE 18 M3, COM CAVALO MECÂNICO DE CAPACIDADE MÁXIMA DE TRAÇÃO COMBINADO DE 45000 KG, POTÊNCIA 330 CV, INCLUSIVE SEMIREBOQUE COM CAÇAMBA METÁLICA - CHP DIURNO. AF_12/2014</v>
          </cell>
          <cell r="C357" t="str">
            <v>CHP</v>
          </cell>
          <cell r="D357">
            <v>237.67</v>
          </cell>
        </row>
        <row r="358">
          <cell r="A358">
            <v>90586</v>
          </cell>
          <cell r="B358" t="str">
            <v>VIBRADOR DE IMERSÃO, DIÂMETRO DE PONTEIRA 45MM, MOTOR ELÉTRICO TRIFÁSICO POTÊNCIA DE 2 CV - CHP DIURNO. AF_06/2015</v>
          </cell>
          <cell r="C358" t="str">
            <v>CHP</v>
          </cell>
          <cell r="D358">
            <v>1.24</v>
          </cell>
        </row>
        <row r="359">
          <cell r="A359">
            <v>90625</v>
          </cell>
          <cell r="B359" t="str">
            <v>PERFURATRIZ MANUAL, TORQUE MÁXIMO 83 N.M, POTÊNCIA 5 CV, COM DIÂMETRO MÁXIMO 4" - CHP DIURNO. AF_06/2015</v>
          </cell>
          <cell r="C359" t="str">
            <v>CHP</v>
          </cell>
          <cell r="D359">
            <v>4.6900000000000004</v>
          </cell>
        </row>
        <row r="360">
          <cell r="A360">
            <v>90631</v>
          </cell>
          <cell r="B360" t="str">
            <v>PERFURATRIZ SOBRE ESTEIRA, TORQUE MÁXIMO 600 KGF, PESO MÉDIO 1000 KG, POTÊNCIA 20 HP, DIÂMETRO MÁXIMO 10" - CHP DIURNO. AF_06/2015</v>
          </cell>
          <cell r="C360" t="str">
            <v>CHP</v>
          </cell>
          <cell r="D360">
            <v>94</v>
          </cell>
        </row>
        <row r="361">
          <cell r="A361">
            <v>90637</v>
          </cell>
          <cell r="B361" t="str">
            <v>MISTURADOR DUPLO HORIZONTAL DE ALTA TURBULÊNCIA, CAPACIDADE / VOLUME 2 X 500 LITROS, MOTORES ELÉTRICOS MÍNIMO 5 CV CADA, PARA NATA CIMENTO, ARGAMASSA E OUTROS - CHP DIURNO. AF_06/2015</v>
          </cell>
          <cell r="C361" t="str">
            <v>CHP</v>
          </cell>
          <cell r="D361">
            <v>11.48</v>
          </cell>
        </row>
        <row r="362">
          <cell r="A362">
            <v>90643</v>
          </cell>
          <cell r="B362" t="str">
            <v>BOMBA TRIPLEX, PARA INJEÇÃO DE NATA DE CIMENTO, VAZÃO MÁXIMA DE 100 LITROS/MINUTO, PRESSÃO MÁXIMA DE 70 BAR - CHP DIURNO. AF_06/2015</v>
          </cell>
          <cell r="C362" t="str">
            <v>CHP</v>
          </cell>
          <cell r="D362">
            <v>16.600000000000001</v>
          </cell>
        </row>
        <row r="363">
          <cell r="A363">
            <v>90650</v>
          </cell>
          <cell r="B363" t="str">
            <v>BOMBA CENTRÍFUGA MONOESTÁGIO COM MOTOR ELÉTRICO MONOFÁSICO, POTÊNCIA 15 HP, DIÂMETRO DO ROTOR 173 MM, HM/Q = 30 MCA / 90 M3/H A 45 MCA / 55 M3/H - CHP DIURNO. AF_06/2015</v>
          </cell>
          <cell r="C363" t="str">
            <v>CHP</v>
          </cell>
          <cell r="D363">
            <v>7.07</v>
          </cell>
        </row>
        <row r="364">
          <cell r="A364">
            <v>90656</v>
          </cell>
          <cell r="B364" t="str">
            <v>BOMBA DE PROJEÇÃO DE CONCRETO SECO, POTÊNCIA 10 CV, VAZÃO 3 M3/H - CHP DIURNO. AF_06/2015</v>
          </cell>
          <cell r="C364" t="str">
            <v>CHP</v>
          </cell>
          <cell r="D364">
            <v>11.34</v>
          </cell>
        </row>
        <row r="365">
          <cell r="A365">
            <v>90662</v>
          </cell>
          <cell r="B365" t="str">
            <v>BOMBA DE PROJEÇÃO DE CONCRETO SECO, POTÊNCIA 10 CV, VAZÃO 6 M3/H - CHP DIURNO. AF_06/2015</v>
          </cell>
          <cell r="C365" t="str">
            <v>CHP</v>
          </cell>
          <cell r="D365">
            <v>11.87</v>
          </cell>
        </row>
        <row r="366">
          <cell r="A366">
            <v>90668</v>
          </cell>
          <cell r="B366" t="str">
            <v>PROJETOR PNEUMÁTICO DE ARGAMASSA PARA CHAPISCO E REBOCO COM RECIPIENTE ACOPLADO, TIPO CANEQUINHA, COM COMPRESSOR DE AR REBOCÁVEL VAZÃO 89 PCM E MOTOR DIESEL DE 20 CV - CHP DIURNO. AF_06/2015</v>
          </cell>
          <cell r="C366" t="str">
            <v>CHP</v>
          </cell>
          <cell r="D366">
            <v>18.05</v>
          </cell>
        </row>
        <row r="367">
          <cell r="A367">
            <v>90674</v>
          </cell>
          <cell r="B367" t="str">
            <v>PERFURATRIZ COM TORRE METÁLICA PARA EXECUÇÃO DE ESTACA HÉLICE CONTÍNUA, PROFUNDIDADE MÁXIMA DE 30 M, DIÂMETRO MÁXIMO DE 800 MM, POTÊNCIA INSTALADA DE 268 HP, MESA ROTATIVA COM TORQUE MÁXIMO DE 170 KNM - CHP DIURNO. AF_06/2015</v>
          </cell>
          <cell r="C367" t="str">
            <v>CHP</v>
          </cell>
          <cell r="D367">
            <v>422.21</v>
          </cell>
        </row>
        <row r="368">
          <cell r="A368">
            <v>90680</v>
          </cell>
          <cell r="B368" t="str">
            <v>PERFURATRIZ HIDRÁULICA SOBRE CAMINHÃO COM TRADO CURTO ACOPLADO, PROFUNDIDADE MÁXIMA DE 20 M, DIÂMETRO MÁXIMO DE 1500 MM, POTÊNCIA INSTALADA DE 137 HP, MESA ROTATIVA COM TORQUE MÁXIMO DE 30 KNM - CHP DIURNO. AF_06/2015</v>
          </cell>
          <cell r="C368" t="str">
            <v>CHP</v>
          </cell>
          <cell r="D368">
            <v>231.25</v>
          </cell>
        </row>
        <row r="369">
          <cell r="A369">
            <v>90686</v>
          </cell>
          <cell r="B369" t="str">
            <v>MANIPULADOR TELESCÓPICO, POTÊNCIA DE 85 HP, CAPACIDADE DE CARGA DE 3.500 KG, ALTURA MÁXIMA DE ELEVAÇÃO DE 12,3 M - CHP DIURNO. AF_06/2015</v>
          </cell>
          <cell r="C369" t="str">
            <v>CHP</v>
          </cell>
          <cell r="D369">
            <v>130.91999999999999</v>
          </cell>
        </row>
        <row r="370">
          <cell r="A370">
            <v>90692</v>
          </cell>
          <cell r="B370" t="str">
            <v>MINICARREGADEIRA SOBRE RODAS, POTÊNCIA LÍQUIDA DE 47 HP, CAPACIDADE NOMINAL DE OPERAÇÃO DE 646 KG - CHP DIURNO. AF_06/2015</v>
          </cell>
          <cell r="C370" t="str">
            <v>CHP</v>
          </cell>
          <cell r="D370">
            <v>80.599999999999994</v>
          </cell>
        </row>
        <row r="371">
          <cell r="A371">
            <v>90964</v>
          </cell>
          <cell r="B371" t="str">
            <v>COMPRESSOR DE AR REBOCÁVEL, VAZÃO 89 PCM, PRESSÃO EFETIVA DE TRABALHO 102 PSI, MOTOR DIESEL, POTÊNCIA 20 CV - CHP DIURNO. AF_06/2015</v>
          </cell>
          <cell r="C371" t="str">
            <v>CHP</v>
          </cell>
          <cell r="D371">
            <v>17.13</v>
          </cell>
        </row>
        <row r="372">
          <cell r="A372">
            <v>90972</v>
          </cell>
          <cell r="B372" t="str">
            <v>COMPRESSOR DE AR REBOCAVEL, VAZÃO 250 PCM, PRESSAO DE TRABALHO 102 PSI, MOTOR A DIESEL POTÊNCIA 81 CV - CHP DIURNO. AF_06/2015</v>
          </cell>
          <cell r="C372" t="str">
            <v>CHP</v>
          </cell>
          <cell r="D372">
            <v>45.61</v>
          </cell>
        </row>
        <row r="373">
          <cell r="A373">
            <v>90979</v>
          </cell>
          <cell r="B373" t="str">
            <v>COMPRESSOR DE AR REBOCÁVEL, VAZÃO 748 PCM, PRESSÃO EFETIVA DE TRABALHO 102 PSI, MOTOR DIESEL, POTÊNCIA 210 CV - CHP DIURNO. AF_06/2015</v>
          </cell>
          <cell r="C373" t="str">
            <v>CHP</v>
          </cell>
          <cell r="D373">
            <v>117.85</v>
          </cell>
        </row>
        <row r="374">
          <cell r="A374">
            <v>90991</v>
          </cell>
          <cell r="B374" t="str">
            <v>ESCAVADEIRA HIDRÁULICA SOBRE ESTEIRAS, CAÇAMBA 0,80 M3, PESO OPERACIONAL 17,8 T, POTÊNCIA LÍQUIDA 110 HP - CHP DIURNO. AF_10/2014</v>
          </cell>
          <cell r="C374" t="str">
            <v>CHP</v>
          </cell>
          <cell r="D374">
            <v>134.78</v>
          </cell>
        </row>
        <row r="375">
          <cell r="A375">
            <v>90999</v>
          </cell>
          <cell r="B375" t="str">
            <v>COMPRESSOR DE AR REBOCAVEL, VAZÃO 400 PCM, PRESSAO DE TRABALHO 102 PSI, MOTOR A DIESEL POTÊNCIA 110 CV - CHP DIURNO. AF_06/2015</v>
          </cell>
          <cell r="C375" t="str">
            <v>CHP</v>
          </cell>
          <cell r="D375">
            <v>60.58</v>
          </cell>
        </row>
        <row r="376">
          <cell r="A376">
            <v>91031</v>
          </cell>
          <cell r="B376" t="str">
            <v>CAMINHÃO TRUCADO (C/ TERCEIRO EIXO) ELETRÔNICO - POTÊNCIA 231CV - PBT = 22000KG - DIST. ENTRE EIXOS 5170 MM - INCLUI CARROCERIA FIXA ABERTA DE MADEIRA - CHP DIURNO. AF_06/2015</v>
          </cell>
          <cell r="C376" t="str">
            <v>CHP</v>
          </cell>
          <cell r="D376">
            <v>162.91</v>
          </cell>
        </row>
        <row r="377">
          <cell r="A377">
            <v>91277</v>
          </cell>
          <cell r="B377" t="str">
            <v>PLACA VIBRATÓRIA REVERSÍVEL COM MOTOR 4 TEMPOS A GASOLINA, FORÇA CENTRÍFUGA DE 25 KN (2500 KGF), POTÊNCIA 5,5 CV - CHP DIURNO. AF_08/2015</v>
          </cell>
          <cell r="C377" t="str">
            <v>CHP</v>
          </cell>
          <cell r="D377">
            <v>5.07</v>
          </cell>
        </row>
        <row r="378">
          <cell r="A378">
            <v>91283</v>
          </cell>
          <cell r="B378" t="str">
            <v>CORTADORA DE PISO COM MOTOR 4 TEMPOS A GASOLINA, POTÊNCIA DE 13 HP, COM DISCO DE CORTE DIAMANTADO SEGMENTADO PARA CONCRETO, DIÂMETRO DE 350 MM, FURO DE 1" (14 X 1") - CHP DIURNO. AF_08/2015</v>
          </cell>
          <cell r="C378" t="str">
            <v>CHP</v>
          </cell>
          <cell r="D378">
            <v>10.65</v>
          </cell>
        </row>
        <row r="379">
          <cell r="A379">
            <v>91386</v>
          </cell>
          <cell r="B379" t="str">
            <v>CAMINHÃO BASCULANTE 10 M3, TRUCADO CABINE SIMPLES, PESO BRUTO TOTAL 23.000 KG, CARGA ÚTIL MÁXIMA 15.935 KG, DISTÂNCIA ENTRE EIXOS 4,80 M, POTÊNCIA 230 CV INCLUSIVE CAÇAMBA METÁLICA - CHP DIURNO. AF_06/2014</v>
          </cell>
          <cell r="C379" t="str">
            <v>CHP</v>
          </cell>
          <cell r="D379">
            <v>170.38</v>
          </cell>
        </row>
        <row r="380">
          <cell r="A380">
            <v>91533</v>
          </cell>
          <cell r="B380" t="str">
            <v>COMPACTADOR DE SOLOS DE PERCUSSÃO (SOQUETE) COM MOTOR A GASOLINA 4 TEMPOS, POTÊNCIA 4 CV - CHP DIURNO. AF_08/2015</v>
          </cell>
          <cell r="C380" t="str">
            <v>CHP</v>
          </cell>
          <cell r="D380">
            <v>32.56</v>
          </cell>
        </row>
        <row r="381">
          <cell r="A381">
            <v>91634</v>
          </cell>
          <cell r="B381" t="str">
            <v>GUINDAUTO HIDRÁULICO, CAPACIDADE MÁXIMA DE CARGA 6500 KG, MOMENTO MÁXIMO DE CARGA 5,8 TM, ALCANCE MÁXIMO HORIZONTAL 7,60 M, INCLUSIVE CAMINHÃO TOCO PBT 9.700 KG, POTÊNCIA DE 160 CV - CHP DIURNO. AF_08/2015</v>
          </cell>
          <cell r="C381" t="str">
            <v>CHP</v>
          </cell>
          <cell r="D381">
            <v>119.52</v>
          </cell>
        </row>
        <row r="382">
          <cell r="A382">
            <v>91645</v>
          </cell>
          <cell r="B382" t="str">
            <v>CAMINHÃO DE TRANSPORTE DE MATERIAL ASFÁLTICO 30.000 L, COM CAVALO MECÂNICO DE CAPACIDADE MÁXIMA DE TRAÇÃO COMBINADO DE 66.000 KG, POTÊNCIA 360 CV, INCLUSIVE TANQUE DE ASFALTO COM SERPENTINA - CHP DIURNO. AF_08/2015</v>
          </cell>
          <cell r="C382" t="str">
            <v>CHP</v>
          </cell>
          <cell r="D382">
            <v>256.01</v>
          </cell>
        </row>
        <row r="383">
          <cell r="A383">
            <v>91692</v>
          </cell>
          <cell r="B383" t="str">
            <v>SERRA CIRCULAR DE BANCADA COM MOTOR ELÉTRICO POTÊNCIA DE 5HP, COM COIFA PARA DISCO 10" - CHP DIURNO. AF_08/2015</v>
          </cell>
          <cell r="C383" t="str">
            <v>CHP</v>
          </cell>
          <cell r="D383">
            <v>30.03</v>
          </cell>
        </row>
        <row r="384">
          <cell r="A384">
            <v>92043</v>
          </cell>
          <cell r="B384" t="str">
            <v>DISTRIBUIDOR DE AGREGADOS REBOCAVEL, CAPACIDADE 1,9 M³, LARGURA DE TRABALHO 3,66 M - CHP DIURNO. AF_11/2015</v>
          </cell>
          <cell r="C384" t="str">
            <v>CHP</v>
          </cell>
          <cell r="D384">
            <v>8.39</v>
          </cell>
        </row>
        <row r="385">
          <cell r="A385">
            <v>92106</v>
          </cell>
          <cell r="B385" t="str">
            <v>CAMINHÃO PARA EQUIPAMENTO DE LIMPEZA A SUCÇÃO, COM CAMINHÃO TRUCADO DE PESO BRUTO TOTAL 23000 KG, CARGA ÚTIL MÁXIMA 15935 KG, DISTÂNCIA ENTRE EIXOS 4,80 M, POTÊNCIA 230 CV, INCLUSIVE LIMPADORA A SUCÇÃO, TANQUE 12000 L - CHP DIURNO. AF_11/2015</v>
          </cell>
          <cell r="C385" t="str">
            <v>CHP</v>
          </cell>
          <cell r="D385">
            <v>172.25</v>
          </cell>
        </row>
        <row r="386">
          <cell r="A386">
            <v>92112</v>
          </cell>
          <cell r="B386" t="str">
            <v>PENEIRA ROTATIVA COM MOTOR ELÉTRICO TRIFÁSICO DE 2 CV, CILINDRO DE 1 M X 0,60 M, COM FUROS DE 3,17 MM - CHP DIURNO. AF_11/2015</v>
          </cell>
          <cell r="C386" t="str">
            <v>CHP</v>
          </cell>
          <cell r="D386">
            <v>2.2999999999999998</v>
          </cell>
        </row>
        <row r="387">
          <cell r="A387">
            <v>92118</v>
          </cell>
          <cell r="B387" t="str">
            <v>DOSADOR DE AREIA, CAPACIDADE DE 26 LITROS - CHP DIURNO. AF_11/2015</v>
          </cell>
          <cell r="C387" t="str">
            <v>CHP</v>
          </cell>
          <cell r="D387">
            <v>0.19</v>
          </cell>
        </row>
        <row r="388">
          <cell r="A388">
            <v>92138</v>
          </cell>
          <cell r="B388" t="str">
            <v>CAMINHONETE COM MOTOR A DIESEL, POTÊNCIA 180 CV, CABINE DUPLA, 4X4 - CHP DIURNO. AF_11/2015</v>
          </cell>
          <cell r="C388" t="str">
            <v>CHP</v>
          </cell>
          <cell r="D388">
            <v>118.99</v>
          </cell>
        </row>
        <row r="389">
          <cell r="A389">
            <v>92145</v>
          </cell>
          <cell r="B389" t="str">
            <v>CAMINHONETE CABINE SIMPLES COM MOTOR 1.6 FLEX, CÂMBIO MANUAL, POTÊNCIA 101/104 CV, 2 PORTAS - CHP DIURNO. AF_11/2015</v>
          </cell>
          <cell r="C389" t="str">
            <v>CHP</v>
          </cell>
          <cell r="D389">
            <v>95.14</v>
          </cell>
        </row>
        <row r="390">
          <cell r="A390">
            <v>92242</v>
          </cell>
          <cell r="B390" t="str">
            <v>CAMINHÃO DE TRANSPORTE DE MATERIAL ASFÁLTICO 20.000 L, COM CAVALO MECÂNICO DE CAPACIDADE MÁXIMA DE TRAÇÃO COMBINADO DE 45.000 KG, POTÊNCIA 330 CV, INCLUSIVE TANQUE DE ASFALTO COM MAÇARICO - CHP DIURNO. AF_12/2015</v>
          </cell>
          <cell r="C390" t="str">
            <v>CHP</v>
          </cell>
          <cell r="D390">
            <v>226.64</v>
          </cell>
        </row>
        <row r="391">
          <cell r="A391">
            <v>92716</v>
          </cell>
          <cell r="B391" t="str">
            <v>APARELHO PARA CORTE E SOLDA OXI-ACETILENO SOBRE RODAS, INCLUSIVE CILINDROS E MAÇARICOS - CHP DIURNO. AF_12/2015</v>
          </cell>
          <cell r="C391" t="str">
            <v>CHP</v>
          </cell>
          <cell r="D391">
            <v>14.8</v>
          </cell>
        </row>
        <row r="392">
          <cell r="A392">
            <v>92960</v>
          </cell>
          <cell r="B392" t="str">
            <v>MÁQUINA EXTRUSORA DE CONCRETO PARA GUIAS E SARJETAS, MOTOR A DIESEL, POTÊNCIA 14 CV - CHP DIURNO. AF_12/2015</v>
          </cell>
          <cell r="C392" t="str">
            <v>CHP</v>
          </cell>
          <cell r="D392">
            <v>18.12</v>
          </cell>
        </row>
        <row r="393">
          <cell r="A393">
            <v>92966</v>
          </cell>
          <cell r="B393" t="str">
            <v>MARTELO PERFURADOR PNEUMÁTICO MANUAL, HASTE 25 X 75 MM, 21 KG - CHP DIURNO. AF_12/2015</v>
          </cell>
          <cell r="C393" t="str">
            <v>CHP</v>
          </cell>
          <cell r="D393">
            <v>27.18</v>
          </cell>
        </row>
        <row r="394">
          <cell r="A394">
            <v>93224</v>
          </cell>
          <cell r="B394" t="str">
            <v>PERFURATRIZ COM TORRE METÁLICA PARA EXECUÇÃO DE ESTACA HÉLICE CONTÍNUA, PROFUNDIDADE MÁXIMA DE 32 M, DIÂMETRO MÁXIMO DE 1000 MM, POTÊNCIA INSTALADA DE 350 HP, MESA ROTATIVA COM TORQUE MÁXIMO DE 263 KNM - CHP DIURNO. AF_01/2016</v>
          </cell>
          <cell r="C394" t="str">
            <v>CHP</v>
          </cell>
          <cell r="D394">
            <v>609.44000000000005</v>
          </cell>
        </row>
        <row r="395">
          <cell r="A395">
            <v>93233</v>
          </cell>
          <cell r="B395" t="str">
            <v>BETONEIRA CAPACIDADE NOMINAL 400 L, CAPACIDADE DE MISTURA 310 L, MOTOR A GASOLINA POTÊNCIA 5,5 HP, SEM CARREGADOR - CHP DIURNO. AF_02/2016</v>
          </cell>
          <cell r="C395" t="str">
            <v>CHP</v>
          </cell>
          <cell r="D395">
            <v>4.6500000000000004</v>
          </cell>
        </row>
        <row r="396">
          <cell r="A396">
            <v>93272</v>
          </cell>
          <cell r="B396" t="str">
            <v>GRUA ASCENSIONAL, LANCA DE 30 M, CAPACIDADE DE 1,0 T A 30 M, ALTURA ATE 39 M - CHP DIURNO. AF_03/2016</v>
          </cell>
          <cell r="C396" t="str">
            <v>CHP</v>
          </cell>
          <cell r="D396">
            <v>86.71</v>
          </cell>
        </row>
        <row r="397">
          <cell r="A397">
            <v>93281</v>
          </cell>
          <cell r="B397" t="str">
            <v>GUINCHO ELÉTRICO DE COLUNA, CAPACIDADE 400 KG, COM MOTO FREIO, MOTOR TRIFÁSICO DE 1,25 CV - CHP DIURNO. AF_03/2016</v>
          </cell>
          <cell r="C397" t="str">
            <v>CHP</v>
          </cell>
          <cell r="D397">
            <v>28.54</v>
          </cell>
        </row>
        <row r="398">
          <cell r="A398">
            <v>93287</v>
          </cell>
          <cell r="B398" t="str">
            <v>GUINDASTE HIDRÁULICO AUTOPROPELIDO, COM LANÇA TELESCÓPICA 40 M, CAPACIDADE MÁXIMA 60 T, POTÊNCIA 260 KW - CHP DIURNO. AF_03/2016</v>
          </cell>
          <cell r="C398" t="str">
            <v>CHP</v>
          </cell>
          <cell r="D398">
            <v>308.81</v>
          </cell>
        </row>
        <row r="399">
          <cell r="A399">
            <v>93402</v>
          </cell>
          <cell r="B399" t="str">
            <v>GUINDAUTO HIDRÁULICO, CAPACIDADE MÁXIMA DE CARGA 3300 KG, MOMENTO MÁXIMO DE CARGA 5,8 TM, ALCANCE MÁXIMO HORIZONTAL 7,60 M, INCLUSIVE CAMINHÃO TOCO PBT 16.000 KG, POTÊNCIA DE 189 CV - CHP DIURNO. AF_03/2016</v>
          </cell>
          <cell r="C399" t="str">
            <v>CHP</v>
          </cell>
          <cell r="D399">
            <v>133.04</v>
          </cell>
        </row>
        <row r="400">
          <cell r="A400">
            <v>93408</v>
          </cell>
          <cell r="B400" t="str">
            <v>MÁQUINA JATO DE PRESSAO PORTÁTIL PARA JATEAMENTO, CONTROLE AUTOMATICO REMOTO, CAMARA DE 1 SAIDA, CAPACIDADE 280 L, DIAMETRO 670 MM, BICO DE JATO CURTO VENTURI DE 5/16, MANGUEIRA DE 1 COM COMPRESSOR DE AR REBOCÁVEL VAZÃO 189 PCM E MOTOR DIESEL DE 63 CV- CHP DIURNO. AF_03/2016</v>
          </cell>
          <cell r="C400" t="str">
            <v>CHP</v>
          </cell>
          <cell r="D400">
            <v>68.989999999999995</v>
          </cell>
        </row>
        <row r="401">
          <cell r="A401">
            <v>93415</v>
          </cell>
          <cell r="B401" t="str">
            <v>GERADOR PORTÁTIL MONOFÁSICO, POTÊNCIA 5500 VA, MOTOR A GASOLINA, POTÊNCIA DO MOTOR 13 CV - CHP DIURNO. AF_03/2016</v>
          </cell>
          <cell r="C401" t="str">
            <v>CHP</v>
          </cell>
          <cell r="D401">
            <v>9.6</v>
          </cell>
        </row>
        <row r="402">
          <cell r="A402">
            <v>93421</v>
          </cell>
          <cell r="B402" t="str">
            <v>GRUPO GERADOR REBOCÁVEL, POTÊNCIA 66 KVA, MOTOR A DIESEL - CHP DIURNO. AF_03/2016</v>
          </cell>
          <cell r="C402" t="str">
            <v>CHP</v>
          </cell>
          <cell r="D402">
            <v>43.16</v>
          </cell>
        </row>
        <row r="403">
          <cell r="A403">
            <v>93427</v>
          </cell>
          <cell r="B403" t="str">
            <v>GRUPO GERADOR ESTACIONÁRIO, POTÊNCIA 150 KVA, MOTOR A DIESEL- CHP DIURNO. AF_03/2016</v>
          </cell>
          <cell r="C403" t="str">
            <v>CHP</v>
          </cell>
          <cell r="D403">
            <v>97.52</v>
          </cell>
        </row>
        <row r="404">
          <cell r="A404">
            <v>93433</v>
          </cell>
          <cell r="B404" t="str">
            <v>USINA DE MISTURA ASFÁLTICA À QUENTE, TIPO CONTRA FLUXO, PROD 40 A 80 TON/HORA - CHP DIURNO. AF_03/2016</v>
          </cell>
          <cell r="C404" t="str">
            <v>CHP</v>
          </cell>
          <cell r="D404">
            <v>1980.65</v>
          </cell>
        </row>
        <row r="405">
          <cell r="A405">
            <v>93439</v>
          </cell>
          <cell r="B405" t="str">
            <v>USINA DE ASFALTO À FRIO, CAPACIDADE DE 40 A 60 TON/HORA, ELÉTRICA POTÊNCIA 30 CV - CHP DIURNO. AF_03/2016</v>
          </cell>
          <cell r="C405" t="str">
            <v>CHP</v>
          </cell>
          <cell r="D405">
            <v>136.82</v>
          </cell>
        </row>
        <row r="406">
          <cell r="A406">
            <v>95121</v>
          </cell>
          <cell r="B406" t="str">
            <v>USINA MISTURADORA DE SOLOS, CAPACIDADE DE 200 A 500 TON/H, POTENCIA 75KW - CHP DIURNO. AF_07/2016</v>
          </cell>
          <cell r="C406" t="str">
            <v>CHP</v>
          </cell>
          <cell r="D406">
            <v>230.59</v>
          </cell>
        </row>
        <row r="407">
          <cell r="A407">
            <v>95127</v>
          </cell>
          <cell r="B407" t="str">
            <v>DISTRIBUIDOR DE AGREGADOS AUTOPROPELIDO, CAP 3 M3, A DIESEL, POTÊNCIA 176CV - CHP DIURNO. AF_07/2016</v>
          </cell>
          <cell r="C407" t="str">
            <v>CHP</v>
          </cell>
          <cell r="D407">
            <v>137.35</v>
          </cell>
        </row>
        <row r="408">
          <cell r="A408">
            <v>95133</v>
          </cell>
          <cell r="B408" t="str">
            <v>MÁQUINA DEMARCADORA DE FAIXA DE TRÁFEGO À FRIO, AUTOPROPELIDA, POTÊNCIA 38 HP - CHP DIURNO. AF_07/2016</v>
          </cell>
          <cell r="C408" t="str">
            <v>CHP</v>
          </cell>
          <cell r="D408">
            <v>109.52</v>
          </cell>
        </row>
        <row r="409">
          <cell r="A409">
            <v>95139</v>
          </cell>
          <cell r="B409" t="str">
            <v>TALHA MANUAL DE CORRENTE, CAPACIDADE DE 2 TON. COM ELEVAÇÃO DE 3 M - CHP DIURNO. AF_07/2016</v>
          </cell>
          <cell r="C409" t="str">
            <v>CHP</v>
          </cell>
          <cell r="D409">
            <v>0.06</v>
          </cell>
        </row>
        <row r="410">
          <cell r="A410">
            <v>95212</v>
          </cell>
          <cell r="B410" t="str">
            <v>GRUA ASCENCIONAL, LANCA DE 42 M, CAPACIDADE DE 1,5 T A 30 M, ALTURA ATE 39 M - CHP DIURNO. AF_08/2016</v>
          </cell>
          <cell r="C410" t="str">
            <v>CHP</v>
          </cell>
          <cell r="D410">
            <v>93.82</v>
          </cell>
        </row>
        <row r="411">
          <cell r="A411">
            <v>95218</v>
          </cell>
          <cell r="B411" t="str">
            <v>PULVERIZADOR DE TINTA ELÉTRICO/MÁQUINA DE PINTURA AIRLESS, VAZÃO 2 L/MIN - CHP DIURNO. AF_08/2016</v>
          </cell>
          <cell r="C411" t="str">
            <v>CHP</v>
          </cell>
          <cell r="D411">
            <v>28.75</v>
          </cell>
        </row>
        <row r="412">
          <cell r="A412">
            <v>95258</v>
          </cell>
          <cell r="B412" t="str">
            <v>MARTELO DEMOLIDOR PNEUMÁTICO MANUAL, 32 KG - CHP DIURNO. AF_09/2016</v>
          </cell>
          <cell r="C412" t="str">
            <v>CHP</v>
          </cell>
          <cell r="D412">
            <v>26.89</v>
          </cell>
        </row>
        <row r="413">
          <cell r="A413">
            <v>95264</v>
          </cell>
          <cell r="B413" t="str">
            <v>COMPACTADOR DE SOLOS DE PERCUSÃO (SOQUETE) COM MOTOR A GASOLINA, POTÊNCIA 3 CV - CHP DIURNO. AF_09/2016</v>
          </cell>
          <cell r="C413" t="str">
            <v>CHP</v>
          </cell>
          <cell r="D413">
            <v>3.61</v>
          </cell>
        </row>
        <row r="414">
          <cell r="A414">
            <v>95270</v>
          </cell>
          <cell r="B414" t="str">
            <v>RÉGUA VIBRATÓRIA DUPLA PARA CONCRETO, PESO DE 60KG, COMPRIMENTO 4 M, COM MOTOR A GASOLINA, POTÊNCIA 5,5 HP - CHP DIURNO. AF_09/2016</v>
          </cell>
          <cell r="C414" t="str">
            <v>CHP</v>
          </cell>
          <cell r="D414">
            <v>4.83</v>
          </cell>
        </row>
        <row r="415">
          <cell r="A415">
            <v>95276</v>
          </cell>
          <cell r="B415" t="str">
            <v>POLIDORA DE PISO (POLITRIZ), PESO DE 100KG, DIÂMETRO 450 MM, MOTOR ELÉTRICO, POTÊNCIA 4 HP - CHP DIURNO. AF_09/2016</v>
          </cell>
          <cell r="C415" t="str">
            <v>CHP</v>
          </cell>
          <cell r="D415">
            <v>2.34</v>
          </cell>
        </row>
        <row r="416">
          <cell r="A416">
            <v>95282</v>
          </cell>
          <cell r="B416" t="str">
            <v>DESEMPENADEIRA DE CONCRETO, PESO DE 75KG, 4 PÁS, MOTOR A GASOLINA, POTÊNCIA 5,5 HP - CHP DIURNO. AF_09/2016</v>
          </cell>
          <cell r="C416" t="str">
            <v>CHP</v>
          </cell>
          <cell r="D416">
            <v>4.8099999999999996</v>
          </cell>
        </row>
        <row r="417">
          <cell r="A417">
            <v>95620</v>
          </cell>
          <cell r="B417" t="str">
            <v>PERFURATRIZ PNEUMATICA MANUAL DE PESO MEDIO, MARTELETE, 18KG, COMPRIMENTO MÁXIMO DE CURSO DE 6 M, DIAMETRO DO PISTAO DE 5,5 CM - CHP DIURNO. AF_11/2016</v>
          </cell>
          <cell r="C417" t="str">
            <v>CHP</v>
          </cell>
          <cell r="D417">
            <v>26.55</v>
          </cell>
        </row>
        <row r="418">
          <cell r="A418">
            <v>95631</v>
          </cell>
          <cell r="B418" t="str">
            <v>ROLO COMPACTADOR VIBRATORIO TANDEM, ACO LISO, POTENCIA 125 HP, PESO SEM/COM LASTRO 10,20/11,65 T, LARGURA DE TRABALHO 1,73 M - CHP DIURNO. AF_11/2016</v>
          </cell>
          <cell r="C418" t="str">
            <v>CHP</v>
          </cell>
          <cell r="D418">
            <v>143.16</v>
          </cell>
        </row>
        <row r="419">
          <cell r="A419">
            <v>95702</v>
          </cell>
          <cell r="B419" t="str">
            <v>PERFURATRIZ MANUAL, TORQUE MAXIMO 55 KGF.M, POTENCIA 5 CV, COM DIAMETRO MAXIMO 8 1/2" - CHP DIURNO. AF_11/2016</v>
          </cell>
          <cell r="C419" t="str">
            <v>CHP</v>
          </cell>
          <cell r="D419">
            <v>36.1</v>
          </cell>
        </row>
        <row r="420">
          <cell r="A420">
            <v>95708</v>
          </cell>
          <cell r="B420" t="str">
            <v>PERFURATRIZ SOBRE ESTEIRA, TORQUE MÁXIMO 600 KGF, POTÊNCIA ENTRE 50 E 60 HP, DIÂMETRO MÁXIMO 10 - CHP DIURNO. AF_11/2016</v>
          </cell>
          <cell r="C420" t="str">
            <v>CHP</v>
          </cell>
          <cell r="D420">
            <v>105.12</v>
          </cell>
        </row>
        <row r="421">
          <cell r="A421">
            <v>95714</v>
          </cell>
          <cell r="B421" t="str">
            <v>ESCAVADEIRA HIDRAULICA SOBRE ESTEIRA, COM GARRA GIRATORIA DE MANDIBULAS, PESO OPERACIONAL ENTRE 22,00 E 25,50 TON, POTENCIA LIQUIDA ENTRE 150 E 160 HP - CHP DIURNO. AF_11/2016</v>
          </cell>
          <cell r="C421" t="str">
            <v>CHP</v>
          </cell>
          <cell r="D421">
            <v>168.52</v>
          </cell>
        </row>
        <row r="422">
          <cell r="A422">
            <v>95720</v>
          </cell>
          <cell r="B422" t="str">
            <v>ESCAVADEIRA HIDRAULICA SOBRE ESTEIRA, EQUIPADA COM CLAMSHELL, COM CAPACIDADE DA CAÇAMBA ENTRE 1,20 E 1,50 M3, PESO OPERACIONAL ENTRE 20,00 E 22,00 TON, POTENCIA LIQUIDA ENTRE 150 E 160 HP - CHP DIURNO. AF_11/2016</v>
          </cell>
          <cell r="C422" t="str">
            <v>CHP</v>
          </cell>
          <cell r="D422">
            <v>166.02</v>
          </cell>
        </row>
        <row r="423">
          <cell r="A423">
            <v>95872</v>
          </cell>
          <cell r="B423" t="str">
            <v>GRUPO GERADOR COM CARENAGEM, MOTOR DIESEL POTÊNCIA STANDART ENTRE 250 E 260 KVA - CHP DIURNO. AF_12/2016</v>
          </cell>
          <cell r="C423" t="str">
            <v>CHP</v>
          </cell>
          <cell r="D423">
            <v>165.29</v>
          </cell>
        </row>
        <row r="424">
          <cell r="A424">
            <v>96013</v>
          </cell>
          <cell r="B424" t="str">
            <v>TRATOR DE PNEUS COM POTÊNCIA DE 122 CV, TRAÇÃO 4X4, COM VASSOURA MECÂNICA ACOPLADA - CHP DIURNO. AF_02/2017</v>
          </cell>
          <cell r="C424" t="str">
            <v>CHP</v>
          </cell>
          <cell r="D424">
            <v>109.17</v>
          </cell>
        </row>
        <row r="425">
          <cell r="A425">
            <v>96020</v>
          </cell>
          <cell r="B425" t="str">
            <v>TRATOR DE PNEUS COM POTÊNCIA DE 122 CV, TRAÇÃO 4X4, COM GRADE DE DISCOS ACOPLADA - CHP DIURNO. AF_02/2017</v>
          </cell>
          <cell r="C425" t="str">
            <v>CHP</v>
          </cell>
          <cell r="D425">
            <v>108.89</v>
          </cell>
        </row>
        <row r="426">
          <cell r="A426">
            <v>96028</v>
          </cell>
          <cell r="B426" t="str">
            <v>TRATOR DE PNEUS COM POTÊNCIA DE 85 CV, TRAÇÃO 4X4, COM GRADE DE DISCOS ACOPLADA - CHP DIURNO. AF_02/2017</v>
          </cell>
          <cell r="C426" t="str">
            <v>CHP</v>
          </cell>
          <cell r="D426">
            <v>86.23</v>
          </cell>
        </row>
        <row r="427">
          <cell r="A427">
            <v>96035</v>
          </cell>
          <cell r="B427" t="str">
            <v>CAMINHÃO BASCULANTE 10 M3, TRUCADO, POTÊNCIA 230 CV, INCLUSIVE CAÇAMBA METÁLICA, COM DISTRIBUIDOR DE AGREGADOS ACOPLADO - CHP DIURNO. AF_02/2017</v>
          </cell>
          <cell r="C427" t="str">
            <v>CHP</v>
          </cell>
          <cell r="D427">
            <v>177.93</v>
          </cell>
        </row>
        <row r="428">
          <cell r="A428">
            <v>96157</v>
          </cell>
          <cell r="B428" t="str">
            <v>TRATOR DE PNEUS COM POTÊNCIA DE 85 CV, TRAÇÃO 4X4, COM VASSOURA MECÂNICA ACOPLADA - CHP DIURNO. AF_03/2017</v>
          </cell>
          <cell r="C428" t="str">
            <v>CHP</v>
          </cell>
          <cell r="D428">
            <v>86.51</v>
          </cell>
        </row>
        <row r="429">
          <cell r="A429">
            <v>96158</v>
          </cell>
          <cell r="B429" t="str">
            <v>MINICARREGADEIRA SOBRE RODAS POTENCIA 47HP CAPACIDADE OPERACAO 646 KG, COM VASSOURA MECÂNICA ACOPLADA - CHP DIURNO. AF_03/2017</v>
          </cell>
          <cell r="C429" t="str">
            <v>CHP</v>
          </cell>
          <cell r="D429">
            <v>88.38</v>
          </cell>
        </row>
        <row r="430">
          <cell r="A430">
            <v>96245</v>
          </cell>
          <cell r="B430" t="str">
            <v>MINIESCAVADEIRA SOBRE ESTEIRAS, POTENCIA LIQUIDA DE *30* HP, PESO OPERACIONAL DE *3.500* KG - CHP DIURNO. AF_04/2017</v>
          </cell>
          <cell r="C430" t="str">
            <v>CHP</v>
          </cell>
          <cell r="D430">
            <v>76.34</v>
          </cell>
        </row>
        <row r="431">
          <cell r="A431">
            <v>96303</v>
          </cell>
          <cell r="B431" t="str">
            <v>PERFURATRIZ ROTATIVA SOBRE ESTEIRA, TORQUE MAXIMO 2500 KGM, POTENCIA 110 HP, MOTOR DIESEL- CHP DIURNO. AF_05/2017</v>
          </cell>
          <cell r="C431" t="str">
            <v>CHP</v>
          </cell>
          <cell r="D431">
            <v>167.2</v>
          </cell>
        </row>
        <row r="432">
          <cell r="A432">
            <v>96309</v>
          </cell>
          <cell r="B432" t="str">
            <v>COMPRESSOR DE AR, VAZAO DE 10 PCM, RESERVATORIO 100 L, PRESSAO DE TRABALHO ENTRE 6,9 E 9,7 BAR, POTENCIA 2 HP, TENSAO 110/220 V - CHP DIURNO. AF_05/2017</v>
          </cell>
          <cell r="C432" t="str">
            <v>CHP</v>
          </cell>
          <cell r="D432">
            <v>1.05</v>
          </cell>
        </row>
        <row r="433">
          <cell r="A433">
            <v>96463</v>
          </cell>
          <cell r="B433" t="str">
            <v>ROLO COMPACTADOR DE PNEUS, ESTATICO, PRESSAO VARIAVEL, POTENCIA 110 HP, PESO SEM/COM LASTRO 10,8/27 T, LARGURA DE ROLAGEM 2,30 M - CHP DIURNO. AF_06/2017</v>
          </cell>
          <cell r="C433" t="str">
            <v>CHP</v>
          </cell>
          <cell r="D433">
            <v>142.41</v>
          </cell>
        </row>
        <row r="434">
          <cell r="A434">
            <v>98764</v>
          </cell>
          <cell r="B434" t="str">
            <v>INVERSOR DE SOLDA MONOFÁSICO DE 160 A, POTÊNCIA DE 5400 W, TENSÃO DE 220 V, PARA SOLDA COM ELETRODOS DE 2,0 A 4,0 MM E PROCESSO TIG - CHP DIURNO. AF_06/2018</v>
          </cell>
          <cell r="C434" t="str">
            <v>CHP</v>
          </cell>
          <cell r="D434">
            <v>2.92</v>
          </cell>
        </row>
        <row r="435">
          <cell r="A435">
            <v>99833</v>
          </cell>
          <cell r="B435" t="str">
            <v>LAVADORA DE ALTA PRESSAO (LAVA-JATO) PARA AGUA FRIA, PRESSAO DE OPERACAO ENTRE 1400 E 1900 LIB/POL2, VAZAO MAXIMA ENTRE 400 E 700 L/H - CHP DIURNO. AF_04/2019</v>
          </cell>
          <cell r="C435" t="str">
            <v>CHP</v>
          </cell>
          <cell r="D435">
            <v>1.08</v>
          </cell>
        </row>
        <row r="436">
          <cell r="A436">
            <v>5632</v>
          </cell>
          <cell r="B436" t="str">
            <v>ESCAVADEIRA HIDRÁULICA SOBRE ESTEIRAS, CAÇAMBA 0,80 M3, PESO OPERACIONAL 17 T, POTENCIA BRUTA 111 HP - CHI DIURNO. AF_06/2014</v>
          </cell>
          <cell r="C436" t="str">
            <v>CHI</v>
          </cell>
          <cell r="D436">
            <v>56.94</v>
          </cell>
        </row>
        <row r="437">
          <cell r="A437">
            <v>5679</v>
          </cell>
          <cell r="B437" t="str">
            <v>RETROESCAVADEIRA SOBRE RODAS COM CARREGADEIRA, TRAÇÃO 4X4, POTÊNCIA LÍQ. 88 HP, CAÇAMBA CARREG. CAP. MÍN. 1 M3, CAÇAMBA RETRO CAP. 0,26 M3, PESO OPERACIONAL MÍN. 6.674 KG, PROFUNDIDADE ESCAVAÇÃO MÁX. 4,37 M - CHI DIURNO. AF_06/2014</v>
          </cell>
          <cell r="C437" t="str">
            <v>CHI</v>
          </cell>
          <cell r="D437">
            <v>45.09</v>
          </cell>
        </row>
        <row r="438">
          <cell r="A438">
            <v>5681</v>
          </cell>
          <cell r="B438" t="str">
            <v>RETROESCAVADEIRA SOBRE RODAS COM CARREGADEIRA, TRAÇÃO 4X2, POTÊNCIA LÍQ. 79 HP, CAÇAMBA CARREG. CAP. MÍN. 1 M3, CAÇAMBA RETRO CAP. 0,20 M3, PESO OPERACIONAL MÍN. 6.570 KG, PROFUNDIDADE ESCAVAÇÃO MÁX. 4,37 M - CHI DIURNO. AF_06/2014</v>
          </cell>
          <cell r="C438" t="str">
            <v>CHI</v>
          </cell>
          <cell r="D438">
            <v>43.23</v>
          </cell>
        </row>
        <row r="439">
          <cell r="A439">
            <v>5685</v>
          </cell>
          <cell r="B439" t="str">
            <v>ROLO COMPACTADOR VIBRATÓRIO DE UM CILINDRO AÇO LISO, POTÊNCIA 80 HP, PESO OPERACIONAL MÁXIMO 8,1 T, IMPACTO DINÂMICO 16,15 / 9,5 T, LARGURA DE TRABALHO 1,68 M - CHI DIURNO. AF_06/2014</v>
          </cell>
          <cell r="C439" t="str">
            <v>CHI</v>
          </cell>
          <cell r="D439">
            <v>45.31</v>
          </cell>
        </row>
        <row r="440">
          <cell r="A440">
            <v>5690</v>
          </cell>
          <cell r="B440" t="str">
            <v>GRADE DE DISCO CONTROLE REMOTO REBOCÁVEL, COM 24 DISCOS 24 X 6 MM COM PNEUS PARA TRANSPORTE - CHI DIURNO. AF_06/2014</v>
          </cell>
          <cell r="C440" t="str">
            <v>CHI</v>
          </cell>
          <cell r="D440">
            <v>2.44</v>
          </cell>
        </row>
        <row r="441">
          <cell r="A441">
            <v>5806</v>
          </cell>
          <cell r="B441" t="str">
            <v>MOTOBOMBA CENTRÍFUGA, MOTOR A GASOLINA, POTÊNCIA 5,42 HP, BOCAIS 1 1/2" X 1", DIÂMETRO ROTOR 143 MM HM/Q = 6 MCA / 16,8 M3/H A 38 MCA / 6,6 M3/H - CHI DIURNO. AF_06/2014</v>
          </cell>
          <cell r="C441" t="str">
            <v>CHI</v>
          </cell>
          <cell r="D441">
            <v>0.17</v>
          </cell>
        </row>
        <row r="442">
          <cell r="A442">
            <v>5826</v>
          </cell>
          <cell r="B442" t="str">
            <v>CAMINHÃO TOCO, PBT 16.000 KG, CARGA ÚTIL MÁX. 10.685 KG, DIST. ENTRE EIXOS 4,8 M, POTÊNCIA 189 CV, INCLUSIVE CARROCERIA FIXA ABERTA DE MADEIRA P/ TRANSPORTE GERAL DE CARGA SECA, DIMEN. APROX. 2,5 X 7,00 X 0,50 M - CHI DIURNO. AF_06/2014</v>
          </cell>
          <cell r="C442" t="str">
            <v>CHI</v>
          </cell>
          <cell r="D442">
            <v>33.99</v>
          </cell>
        </row>
        <row r="443">
          <cell r="A443">
            <v>5829</v>
          </cell>
          <cell r="B443" t="str">
            <v>USINA DE CONCRETO FIXA, CAPACIDADE NOMINAL DE 90 A 120 M3/H, SEM SILO - CHI DIURNO. AF_07/2016</v>
          </cell>
          <cell r="C443" t="str">
            <v>CHI</v>
          </cell>
          <cell r="D443">
            <v>150.91999999999999</v>
          </cell>
        </row>
        <row r="444">
          <cell r="A444">
            <v>5837</v>
          </cell>
          <cell r="B444" t="str">
            <v>VIBROACABADORA DE ASFALTO SOBRE ESTEIRAS, LARGURA DE PAVIMENTAÇÃO 1,90 M A 5,30 M, POTÊNCIA 105 HP CAPACIDADE 450 T/H - CHI DIURNO. AF_11/2014</v>
          </cell>
          <cell r="C444" t="str">
            <v>CHI</v>
          </cell>
          <cell r="D444">
            <v>108.04</v>
          </cell>
        </row>
        <row r="445">
          <cell r="A445">
            <v>5841</v>
          </cell>
          <cell r="B445" t="str">
            <v>VASSOURA MECÂNICA REBOCÁVEL COM ESCOVA CILÍNDRICA, LARGURA ÚTIL DE VARRIMENTO DE 2,44 M - CHI DIURNO. AF_06/2014</v>
          </cell>
          <cell r="C445" t="str">
            <v>CHI</v>
          </cell>
          <cell r="D445">
            <v>2.8</v>
          </cell>
        </row>
        <row r="446">
          <cell r="A446">
            <v>5845</v>
          </cell>
          <cell r="B446" t="str">
            <v>TRATOR DE PNEUS, POTÊNCIA 122 CV, TRAÇÃO 4X4, PESO COM LASTRO DE 4.510 KG - CHI DIURNO. AF_06/2014</v>
          </cell>
          <cell r="C446" t="str">
            <v>CHI</v>
          </cell>
          <cell r="D446">
            <v>37.92</v>
          </cell>
        </row>
        <row r="447">
          <cell r="A447">
            <v>5849</v>
          </cell>
          <cell r="B447" t="str">
            <v>TRATOR DE ESTEIRAS, POTÊNCIA 170 HP, PESO OPERACIONAL 19 T, CAÇAMBA 5,2 M3 - CHI DIURNO. AF_06/2014</v>
          </cell>
          <cell r="C447" t="str">
            <v>CHI</v>
          </cell>
          <cell r="D447">
            <v>54.88</v>
          </cell>
        </row>
        <row r="448">
          <cell r="A448">
            <v>5853</v>
          </cell>
          <cell r="B448" t="str">
            <v>TRATOR DE ESTEIRAS, POTÊNCIA 150 HP, PESO OPERACIONAL 16,7 T, COM RODA MOTRIZ ELEVADA E LÂMINA 3,18 M3 - CHI DIURNO. AF_06/2014</v>
          </cell>
          <cell r="C448" t="str">
            <v>CHI</v>
          </cell>
          <cell r="D448">
            <v>55.05</v>
          </cell>
        </row>
        <row r="449">
          <cell r="A449">
            <v>5857</v>
          </cell>
          <cell r="B449" t="str">
            <v>TRATOR DE ESTEIRAS, POTÊNCIA 347 HP, PESO OPERACIONAL 38,5 T, COM LÂMINA 8,70 M3 - CHI DIURNO. AF_06/2014</v>
          </cell>
          <cell r="C449" t="str">
            <v>CHI</v>
          </cell>
          <cell r="D449">
            <v>118.7</v>
          </cell>
        </row>
        <row r="450">
          <cell r="A450">
            <v>5865</v>
          </cell>
          <cell r="B450" t="str">
            <v>ROLO COMPACTADOR VIBRATÓRIO REBOCÁVEL, CILINDRO DE AÇO LISO, POTÊNCIA DE TRAÇÃO DE 65 CV, PESO 4,7 T, IMPACTO DINÂMICO 18,3 T, LARGURA DE TRABALHO 1,67 M - CHI DIURNO. AF_02/2016</v>
          </cell>
          <cell r="C450" t="str">
            <v>CHI</v>
          </cell>
          <cell r="D450">
            <v>5.91</v>
          </cell>
        </row>
        <row r="451">
          <cell r="A451">
            <v>5869</v>
          </cell>
          <cell r="B451" t="str">
            <v>ROLO COMPACTADOR VIBRATÓRIO TANDEM AÇO LISO, POTÊNCIA 58 HP, PESO SEM/COM LASTRO 6,5 / 9,4 T, LARGURA DE TRABALHO 1,2 M - CHI DIURNO. AF_06/2014</v>
          </cell>
          <cell r="C451" t="str">
            <v>CHI</v>
          </cell>
          <cell r="D451">
            <v>49.77</v>
          </cell>
        </row>
        <row r="452">
          <cell r="A452">
            <v>5877</v>
          </cell>
          <cell r="B452" t="str">
            <v>RETROESCAVADEIRA SOBRE RODAS COM CARREGADEIRA, TRAÇÃO 4X4, POTÊNCIA LÍQ. 72 HP, CAÇAMBA CARREG. CAP. MÍN. 0,79 M3, CAÇAMBA RETRO CAP. 0,18 M3, PESO OPERACIONAL MÍN. 7.140 KG, PROFUNDIDADE ESCAVAÇÃO MÁX. 4,50 M - CHI DIURNO. AF_06/2014</v>
          </cell>
          <cell r="C452" t="str">
            <v>CHI</v>
          </cell>
          <cell r="D452">
            <v>44.5</v>
          </cell>
        </row>
        <row r="453">
          <cell r="A453">
            <v>5881</v>
          </cell>
          <cell r="B453" t="str">
            <v>ROLO COMPACTADOR VIBRATÓRIO PÉ DE CARNEIRO, OPERADO POR CONTROLE REMOTO, POTÊNCIA 12,5 KW, PESO OPERACIONAL 1,675 T, LARGURA DE TRABALHO 0,85 M - CHI DIURNO. AF_02/2016</v>
          </cell>
          <cell r="C453" t="str">
            <v>CHI</v>
          </cell>
          <cell r="D453">
            <v>52.48</v>
          </cell>
        </row>
        <row r="454">
          <cell r="A454">
            <v>5884</v>
          </cell>
          <cell r="B454" t="str">
            <v>USINA DE LAMA ASFÁLTICA, PROD 30 A 50 T/H, SILO DE AGREGADO 7 M3, RESERVATÓRIOS PARA EMULSÃO E ÁGUA DE 2,3 M3 CADA, MISTURADOR TIPO PUG MILL A SER MONTADO SOBRE CAMINHÃO - CHI DIURNO. AF_10/2014</v>
          </cell>
          <cell r="C454" t="str">
            <v>CHI</v>
          </cell>
          <cell r="D454">
            <v>41.61</v>
          </cell>
        </row>
        <row r="455">
          <cell r="A455">
            <v>5892</v>
          </cell>
          <cell r="B455" t="str">
            <v>CAMINHÃO TOCO, PESO BRUTO TOTAL 14.300 KG, CARGA ÚTIL MÁXIMA 9590 KG, DISTÂNCIA ENTRE EIXOS 4,76 M, POTÊNCIA 185 CV (NÃO INCLUI CARROCERIA) - CHI DIURNO. AF_06/2014</v>
          </cell>
          <cell r="C455" t="str">
            <v>CHI</v>
          </cell>
          <cell r="D455">
            <v>34.700000000000003</v>
          </cell>
        </row>
        <row r="456">
          <cell r="A456">
            <v>5896</v>
          </cell>
          <cell r="B456" t="str">
            <v>CAMINHÃO TOCO, PESO BRUTO TOTAL 16.000 KG, CARGA ÚTIL MÁXIMA DE 10.685 KG, DISTÂNCIA ENTRE EIXOS 4,80 M, POTÊNCIA 189 CV EXCLUSIVE CARROCERIA - CHI DIURNO. AF_06/2014</v>
          </cell>
          <cell r="C456" t="str">
            <v>CHI</v>
          </cell>
          <cell r="D456">
            <v>33.06</v>
          </cell>
        </row>
        <row r="457">
          <cell r="A457">
            <v>5903</v>
          </cell>
          <cell r="B457" t="str">
            <v>CAMINHÃO PIPA 10.000 L TRUCADO, PESO BRUTO TOTAL 23.000 KG, CARGA ÚTIL MÁXIMA 15.935 KG, DISTÂNCIA ENTRE EIXOS 4,8 M, POTÊNCIA 230 CV, INCLUSIVE TANQUE DE AÇO PARA TRANSPORTE DE ÁGUA - CHI DIURNO. AF_06/2014</v>
          </cell>
          <cell r="C457" t="str">
            <v>CHI</v>
          </cell>
          <cell r="D457">
            <v>39.78</v>
          </cell>
        </row>
        <row r="458">
          <cell r="A458">
            <v>5911</v>
          </cell>
          <cell r="B458" t="str">
            <v>ESPARGIDOR DE ASFALTO PRESSURIZADO COM TANQUE DE 2500 L, REBOCÁVEL COM MOTOR A GASOLINA POTÊNCIA 3,4 HP - CHI DIURNO. AF_07/2014</v>
          </cell>
          <cell r="C458" t="str">
            <v>CHI</v>
          </cell>
          <cell r="D458">
            <v>24.54</v>
          </cell>
        </row>
        <row r="459">
          <cell r="A459">
            <v>5923</v>
          </cell>
          <cell r="B459" t="str">
            <v>GRADE DE DISCO REBOCÁVEL COM 20 DISCOS 24" X 6 MM COM PNEUS PARA TRANSPORTE - CHI DIURNO. AF_06/2014</v>
          </cell>
          <cell r="C459" t="str">
            <v>CHI</v>
          </cell>
          <cell r="D459">
            <v>1.91</v>
          </cell>
        </row>
        <row r="460">
          <cell r="A460">
            <v>5930</v>
          </cell>
          <cell r="B460" t="str">
            <v>GUINDAUTO HIDRÁULICO, CAPACIDADE MÁXIMA DE CARGA 6200 KG, MOMENTO MÁXIMO DE CARGA 11,7 TM, ALCANCE MÁXIMO HORIZONTAL 9,70 M, INCLUSIVE CAMINHÃO TOCO PBT 16.000 KG, POTÊNCIA DE 189 CV - CHI DIURNO. AF_06/2014</v>
          </cell>
          <cell r="C460" t="str">
            <v>CHI</v>
          </cell>
          <cell r="D460">
            <v>31.6</v>
          </cell>
        </row>
        <row r="461">
          <cell r="A461">
            <v>5934</v>
          </cell>
          <cell r="B461" t="str">
            <v>MOTONIVELADORA POTÊNCIA BÁSICA LÍQUIDA (PRIMEIRA MARCHA) 125 HP, PESO BRUTO 13032 KG, LARGURA DA LÂMINA DE 3,7 M - CHI DIURNO. AF_06/2014</v>
          </cell>
          <cell r="C461" t="str">
            <v>CHI</v>
          </cell>
          <cell r="D461">
            <v>65.5</v>
          </cell>
        </row>
        <row r="462">
          <cell r="A462">
            <v>5942</v>
          </cell>
          <cell r="B462" t="str">
            <v>PÁ CARREGADEIRA SOBRE RODAS, POTÊNCIA LÍQUIDA 128 HP, CAPACIDADE DA CAÇAMBA 1,7 A 2,8 M3, PESO OPERACIONAL 11632 KG - CHI DIURNO. AF_06/2014</v>
          </cell>
          <cell r="C462" t="str">
            <v>CHI</v>
          </cell>
          <cell r="D462">
            <v>53.4</v>
          </cell>
        </row>
        <row r="463">
          <cell r="A463">
            <v>5946</v>
          </cell>
          <cell r="B463" t="str">
            <v>PÁ CARREGADEIRA SOBRE RODAS, POTÊNCIA 197 HP, CAPACIDADE DA CAÇAMBA 2,5 A 3,5 M3, PESO OPERACIONAL 18338 KG - CHI DIURNO. AF_06/2014</v>
          </cell>
          <cell r="C463" t="str">
            <v>CHI</v>
          </cell>
          <cell r="D463">
            <v>63.47</v>
          </cell>
        </row>
        <row r="464">
          <cell r="A464">
            <v>5952</v>
          </cell>
          <cell r="B464" t="str">
            <v>MARTELETE OU ROMPEDOR PNEUMÁTICO MANUAL, 28 KG, COM SILENCIADOR - CHI DIURNO. AF_07/2016</v>
          </cell>
          <cell r="C464" t="str">
            <v>CHI</v>
          </cell>
          <cell r="D464">
            <v>26.07</v>
          </cell>
        </row>
        <row r="465">
          <cell r="A465">
            <v>5954</v>
          </cell>
          <cell r="B465" t="str">
            <v>COMPRESSOR DE AR REBOCÁVEL, VAZÃO 189 PCM, PRESSÃO EFETIVA DE TRABALHO 102 PSI, MOTOR DIESEL, POTÊNCIA 63 CV - CHI DIURNO. AF_06/2015</v>
          </cell>
          <cell r="C465" t="str">
            <v>CHI</v>
          </cell>
          <cell r="D465">
            <v>2.94</v>
          </cell>
        </row>
        <row r="466">
          <cell r="A466">
            <v>5961</v>
          </cell>
          <cell r="B466" t="str">
            <v>CAMINHÃO BASCULANTE 6 M3, PESO BRUTO TOTAL 16.000 KG, CARGA ÚTIL MÁXIMA 13.071 KG, DISTÂNCIA ENTRE EIXOS 4,80 M, POTÊNCIA 230 CV INCLUSIVE CAÇAMBA METÁLICA - CHI DIURNO. AF_06/2014</v>
          </cell>
          <cell r="C466" t="str">
            <v>CHI</v>
          </cell>
          <cell r="D466">
            <v>38.380000000000003</v>
          </cell>
        </row>
        <row r="467">
          <cell r="A467">
            <v>6260</v>
          </cell>
          <cell r="B467" t="str">
            <v>CAMINHÃO PIPA 6.000 L, PESO BRUTO TOTAL 13.000 KG, DISTÂNCIA ENTRE EIXOS 4,80 M, POTÊNCIA 189 CV INCLUSIVE TANQUE DE AÇO PARA TRANSPORTE DE ÁGUA, CAPACIDADE 6 M3 - CHI DIURNO. AF_06/2014</v>
          </cell>
          <cell r="C467" t="str">
            <v>CHI</v>
          </cell>
          <cell r="D467">
            <v>36.369999999999997</v>
          </cell>
        </row>
        <row r="468">
          <cell r="A468">
            <v>6880</v>
          </cell>
          <cell r="B468" t="str">
            <v>ROLO COMPACTADOR DE PNEUS ESTÁTICO, PRESSÃO VARIÁVEL, POTÊNCIA 111 HP, PESO SEM/COM LASTRO 9,5 / 26 T, LARGURA DE TRABALHO 1,90 M - CHI DIURNO. AF_07/2014</v>
          </cell>
          <cell r="C468" t="str">
            <v>CHI</v>
          </cell>
          <cell r="D468">
            <v>56.33</v>
          </cell>
        </row>
        <row r="469">
          <cell r="A469">
            <v>7031</v>
          </cell>
          <cell r="B469" t="str">
            <v>TANQUE DE ASFALTO ESTACIONÁRIO COM SERPENTINA, CAPACIDADE 30.000 L - CHI DIURNO. AF_06/2014</v>
          </cell>
          <cell r="C469" t="str">
            <v>CHI</v>
          </cell>
          <cell r="D469">
            <v>4.0999999999999996</v>
          </cell>
        </row>
        <row r="470">
          <cell r="A470">
            <v>7043</v>
          </cell>
          <cell r="B470" t="str">
            <v>MOTOBOMBA TRASH (PARA ÁGUA SUJA) AUTO ESCORVANTE, MOTOR GASOLINA DE 6,41 HP, DIÂMETROS DE SUCÇÃO X RECALQUE: 3" X 3", HM/Q = 10 MCA / 60 M3/H A 23 MCA / 0 M3/H - CHI DIURNO. AF_10/2014</v>
          </cell>
          <cell r="C470" t="str">
            <v>CHI</v>
          </cell>
          <cell r="D470">
            <v>0.22</v>
          </cell>
        </row>
        <row r="471">
          <cell r="A471">
            <v>7050</v>
          </cell>
          <cell r="B471" t="str">
            <v>ROLO COMPACTADOR PE DE CARNEIRO VIBRATORIO, POTENCIA 125 HP, PESO OPERACIONAL SEM/COM LASTRO 11,95 / 13,30 T, IMPACTO DINAMICO 38,5 / 22,5 T, LARGURA DE TRABALHO 2,15 M - CHI DIURNO. AF_06/2014</v>
          </cell>
          <cell r="C471" t="str">
            <v>CHI</v>
          </cell>
          <cell r="D471">
            <v>52.87</v>
          </cell>
        </row>
        <row r="472">
          <cell r="A472">
            <v>67827</v>
          </cell>
          <cell r="B472" t="str">
            <v>CAMINHÃO BASCULANTE 6 M3 TOCO, PESO BRUTO TOTAL 16.000 KG, CARGA ÚTIL MÁXIMA 11.130 KG, DISTÂNCIA ENTRE EIXOS 5,36 M, POTÊNCIA 185 CV, INCLUSIVE CAÇAMBA METÁLICA - CHI DIURNO. AF_06/2014</v>
          </cell>
          <cell r="C472" t="str">
            <v>CHI</v>
          </cell>
          <cell r="D472">
            <v>37.71</v>
          </cell>
        </row>
        <row r="473">
          <cell r="A473">
            <v>73395</v>
          </cell>
          <cell r="B473" t="str">
            <v>GRUPO GERADOR ESTACIONÁRIO, MOTOR DIESEL POTÊNCIA 170 KVA - CHI DIURNO. AF_02/2016</v>
          </cell>
          <cell r="C473" t="str">
            <v>CHI</v>
          </cell>
          <cell r="D473">
            <v>5.53</v>
          </cell>
        </row>
        <row r="474">
          <cell r="A474">
            <v>83766</v>
          </cell>
          <cell r="B474" t="str">
            <v>GRUPO DE SOLDAGEM COM GERADOR A DIESEL 60 CV PARA SOLDA ELÉTRICA, SOBRE 04 RODAS, COM MOTOR 4 CILINDROS 600 A - CHI DIURNO. AF_02/2016</v>
          </cell>
          <cell r="C474" t="str">
            <v>CHI</v>
          </cell>
          <cell r="D474">
            <v>39.979999999999997</v>
          </cell>
        </row>
        <row r="475">
          <cell r="A475">
            <v>84013</v>
          </cell>
          <cell r="B475" t="str">
            <v>ESCAVADEIRA HIDRÁULICA SOBRE ESTEIRAS, CAÇAMBA 0,80 M3, PESO OPERACIONAL 17,8 T, POTÊNCIA LÍQUIDA 110 HP - CHI DIURNO. AF_10/2014</v>
          </cell>
          <cell r="C475" t="str">
            <v>CHI</v>
          </cell>
          <cell r="D475">
            <v>55.62</v>
          </cell>
        </row>
        <row r="476">
          <cell r="A476">
            <v>87446</v>
          </cell>
          <cell r="B476" t="str">
            <v>BETONEIRA CAPACIDADE NOMINAL 400 L, CAPACIDADE DE MISTURA 310 L, MOTOR A DIESEL POTÊNCIA 5,0 HP, SEM CARREGADOR - CHI DIURNO. AF_06/2014</v>
          </cell>
          <cell r="C476" t="str">
            <v>CHI</v>
          </cell>
          <cell r="D476">
            <v>0.44</v>
          </cell>
        </row>
        <row r="477">
          <cell r="A477">
            <v>88392</v>
          </cell>
          <cell r="B477" t="str">
            <v>MISTURADOR DE ARGAMASSA, EIXO HORIZONTAL, CAPACIDADE DE MISTURA 300 KG, MOTOR ELÉTRICO POTÊNCIA 5 CV - CHI DIURNO. AF_06/2014</v>
          </cell>
          <cell r="C477" t="str">
            <v>CHI</v>
          </cell>
          <cell r="D477">
            <v>0.85</v>
          </cell>
        </row>
        <row r="478">
          <cell r="A478">
            <v>88398</v>
          </cell>
          <cell r="B478" t="str">
            <v>MISTURADOR DE ARGAMASSA, EIXO HORIZONTAL, CAPACIDADE DE MISTURA 600 KG, MOTOR ELÉTRICO POTÊNCIA 7,5 CV - CHI DIURNO. AF_06/2014</v>
          </cell>
          <cell r="C478" t="str">
            <v>CHI</v>
          </cell>
          <cell r="D478">
            <v>1.01</v>
          </cell>
        </row>
        <row r="479">
          <cell r="A479">
            <v>88404</v>
          </cell>
          <cell r="B479" t="str">
            <v>MISTURADOR DE ARGAMASSA, EIXO HORIZONTAL, CAPACIDADE DE MISTURA 160 KG, MOTOR ELÉTRICO POTÊNCIA 3 CV - CHI DIURNO. AF_06/2014</v>
          </cell>
          <cell r="C479" t="str">
            <v>CHI</v>
          </cell>
          <cell r="D479">
            <v>0.8</v>
          </cell>
        </row>
        <row r="480">
          <cell r="A480">
            <v>88430</v>
          </cell>
          <cell r="B480" t="str">
            <v>PROJETOR DE ARGAMASSA, CAPACIDADE DE PROJEÇÃO 1,5 M3/H, ALCANCE DE 30 ATÉ 60 M, MOTOR ELÉTRICO POTÊNCIA 7,5 HP - CHI DIURNO. AF_06/2014</v>
          </cell>
          <cell r="C480" t="str">
            <v>CHI</v>
          </cell>
          <cell r="D480">
            <v>5.28</v>
          </cell>
        </row>
        <row r="481">
          <cell r="A481">
            <v>88438</v>
          </cell>
          <cell r="B481" t="str">
            <v>PROJETOR DE ARGAMASSA, CAPACIDADE DE PROJEÇÃO 2 M3/H, ALCANCE ATÉ 50 M, MOTOR ELÉTRICO POTÊNCIA 7,5 HP - CHI DIURNO. AF_06/2014</v>
          </cell>
          <cell r="C481" t="str">
            <v>CHI</v>
          </cell>
          <cell r="D481">
            <v>6.99</v>
          </cell>
        </row>
        <row r="482">
          <cell r="A482">
            <v>88831</v>
          </cell>
          <cell r="B482" t="str">
            <v>BETONEIRA CAPACIDADE NOMINAL DE 400 L, CAPACIDADE DE MISTURA 280 L, MOTOR ELÉTRICO TRIFÁSICO POTÊNCIA DE 2 CV, SEM CARREGADOR - CHI DIURNO. AF_10/2014</v>
          </cell>
          <cell r="C482" t="str">
            <v>CHI</v>
          </cell>
          <cell r="D482">
            <v>0.31</v>
          </cell>
        </row>
        <row r="483">
          <cell r="A483">
            <v>88844</v>
          </cell>
          <cell r="B483" t="str">
            <v>TRATOR DE ESTEIRAS, POTÊNCIA 125 HP, PESO OPERACIONAL 12,9 T, COM LÂMINA 2,7 M3 - CHI DIURNO. AF_10/2014</v>
          </cell>
          <cell r="C483" t="str">
            <v>CHI</v>
          </cell>
          <cell r="D483">
            <v>49.66</v>
          </cell>
        </row>
        <row r="484">
          <cell r="A484">
            <v>88908</v>
          </cell>
          <cell r="B484" t="str">
            <v>ESCAVADEIRA HIDRÁULICA SOBRE ESTEIRAS, CAÇAMBA 1,20 M3, PESO OPERACIONAL 21 T, POTÊNCIA BRUTA 155 HP - CHI DIURNO. AF_06/2014</v>
          </cell>
          <cell r="C484" t="str">
            <v>CHI</v>
          </cell>
          <cell r="D484">
            <v>60.16</v>
          </cell>
        </row>
        <row r="485">
          <cell r="A485">
            <v>89022</v>
          </cell>
          <cell r="B485" t="str">
            <v>BOMBA SUBMERSÍVEL ELÉTRICA TRIFÁSICA, POTÊNCIA 2,96 HP, Ø ROTOR 144 MM SEMI-ABERTO, BOCAL DE SAÍDA Ø 2, HM/Q = 2 MCA / 38,8 M3/H A 28 MCA / 5 M3/H - CHI DIURNO. AF_06/2014</v>
          </cell>
          <cell r="C485" t="str">
            <v>CHI</v>
          </cell>
          <cell r="D485">
            <v>0.22</v>
          </cell>
        </row>
        <row r="486">
          <cell r="A486">
            <v>89027</v>
          </cell>
          <cell r="B486" t="str">
            <v>TANQUE DE ASFALTO ESTACIONÁRIO COM MAÇARICO, CAPACIDADE 20.000 L - CHI DIURNO. AF_06/2014</v>
          </cell>
          <cell r="C486" t="str">
            <v>CHI</v>
          </cell>
          <cell r="D486">
            <v>3.33</v>
          </cell>
        </row>
        <row r="487">
          <cell r="A487">
            <v>89031</v>
          </cell>
          <cell r="B487" t="str">
            <v>TRATOR DE ESTEIRAS, POTÊNCIA 100 HP, PESO OPERACIONAL 9,4 T, COM LÂMINA 2,19 M3 - CHI DIURNO. AF_06/2014</v>
          </cell>
          <cell r="C487" t="str">
            <v>CHI</v>
          </cell>
          <cell r="D487">
            <v>48.66</v>
          </cell>
        </row>
        <row r="488">
          <cell r="A488">
            <v>89036</v>
          </cell>
          <cell r="B488" t="str">
            <v>TRATOR DE PNEUS, POTÊNCIA 85 CV, TRAÇÃO 4X4, PESO COM LASTRO DE 4.675 KG - CHI DIURNO. AF_06/2014</v>
          </cell>
          <cell r="C488" t="str">
            <v>CHI</v>
          </cell>
          <cell r="D488">
            <v>35.020000000000003</v>
          </cell>
        </row>
        <row r="489">
          <cell r="A489">
            <v>89218</v>
          </cell>
          <cell r="B489" t="str">
            <v>BATE-ESTACAS POR GRAVIDADE, POTÊNCIA DE 160 HP, PESO DO MARTELO ATÉ 3 TONELADAS - CHI DIURNO. AF_11/2014</v>
          </cell>
          <cell r="C489" t="str">
            <v>CHI</v>
          </cell>
          <cell r="D489">
            <v>73.11</v>
          </cell>
        </row>
        <row r="490">
          <cell r="A490">
            <v>89226</v>
          </cell>
          <cell r="B490" t="str">
            <v>BETONEIRA CAPACIDADE NOMINAL DE 600 L, CAPACIDADE DE MISTURA 360 L, MOTOR ELÉTRICO TRIFÁSICO POTÊNCIA DE 4 CV, SEM CARREGADOR - CHI DIURNO. AF_11/2014</v>
          </cell>
          <cell r="C490" t="str">
            <v>CHI</v>
          </cell>
          <cell r="D490">
            <v>1.31</v>
          </cell>
        </row>
        <row r="491">
          <cell r="A491">
            <v>89235</v>
          </cell>
          <cell r="B491" t="str">
            <v>FRESADORA DE ASFALTO A FRIO SOBRE RODAS, LARGURA FRESAGEM DE 1,0 M, POTÊNCIA 208 HP - CHI DIURNO. AF_11/2014</v>
          </cell>
          <cell r="C491" t="str">
            <v>CHI</v>
          </cell>
          <cell r="D491">
            <v>136.34</v>
          </cell>
        </row>
        <row r="492">
          <cell r="A492">
            <v>89243</v>
          </cell>
          <cell r="B492" t="str">
            <v>FRESADORA DE ASFALTO A FRIO SOBRE RODAS, LARGURA FRESAGEM DE 2,0 M, POTÊNCIA 550 HP - CHI DIURNO. AF_11/2014</v>
          </cell>
          <cell r="C492" t="str">
            <v>CHI</v>
          </cell>
          <cell r="D492">
            <v>282.01</v>
          </cell>
        </row>
        <row r="493">
          <cell r="A493">
            <v>89251</v>
          </cell>
          <cell r="B493" t="str">
            <v>RECICLADORA DE ASFALTO A FRIO SOBRE RODAS, LARGURA FRESAGEM DE 2,0 M, POTÊNCIA 422 HP - CHI DIURNO. AF_11/2014</v>
          </cell>
          <cell r="C493" t="str">
            <v>CHI</v>
          </cell>
          <cell r="D493">
            <v>248.62</v>
          </cell>
        </row>
        <row r="494">
          <cell r="A494">
            <v>89258</v>
          </cell>
          <cell r="B494" t="str">
            <v>VIBROACABADORA DE ASFALTO SOBRE ESTEIRAS, LARGURA DE PAVIMENTAÇÃO 2,13 M A 4,55 M, POTÊNCIA 100 HP, CAPACIDADE 400 T/H - CHI DIURNO. AF_11/2014</v>
          </cell>
          <cell r="C494" t="str">
            <v>CHI</v>
          </cell>
          <cell r="D494">
            <v>93.47</v>
          </cell>
        </row>
        <row r="495">
          <cell r="A495">
            <v>89273</v>
          </cell>
          <cell r="B495" t="str">
            <v>GUINDASTE HIDRÁULICO AUTOPROPELIDO, COM LANÇA TELESCÓPICA 28,80 M, CAPACIDADE MÁXIMA 30 T, POTÊNCIA 97 KW, TRAÇÃO 4 X 4 - CHI DIURNO. AF_11/2014</v>
          </cell>
          <cell r="C495" t="str">
            <v>CHI</v>
          </cell>
          <cell r="D495">
            <v>63.12</v>
          </cell>
        </row>
        <row r="496">
          <cell r="A496">
            <v>89279</v>
          </cell>
          <cell r="B496" t="str">
            <v>BETONEIRA CAPACIDADE NOMINAL DE 600 L, CAPACIDADE DE MISTURA 440 L, MOTOR A DIESEL POTÊNCIA 10 HP, COM CARREGADOR - CHI DIURNO. AF_11/2014</v>
          </cell>
          <cell r="C496" t="str">
            <v>CHI</v>
          </cell>
          <cell r="D496">
            <v>1.59</v>
          </cell>
        </row>
        <row r="497">
          <cell r="A497">
            <v>89877</v>
          </cell>
          <cell r="B497" t="str">
            <v>CAMINHÃO BASCULANTE 14 M3, COM CAVALO MECÂNICO DE CAPACIDADE MÁXIMA DE TRAÇÃO COMBINADO DE 36000 KG, POTÊNCIA 286 CV, INCLUSIVE SEMIREBOQUE COM CAÇAMBA METÁLICA - CHI DIURNO. AF_12/2014</v>
          </cell>
          <cell r="C497" t="str">
            <v>CHI</v>
          </cell>
          <cell r="D497">
            <v>47.77</v>
          </cell>
        </row>
        <row r="498">
          <cell r="A498">
            <v>89884</v>
          </cell>
          <cell r="B498" t="str">
            <v>CAMINHÃO BASCULANTE 18 M3, COM CAVALO MECÂNICO DE CAPACIDADE MÁXIMA DE TRAÇÃO COMBINADO DE 45000 KG, POTÊNCIA 330 CV, INCLUSIVE SEMIREBOQUE COM CAÇAMBA METÁLICA - CHI DIURNO. AF_12/2014</v>
          </cell>
          <cell r="C498" t="str">
            <v>CHI</v>
          </cell>
          <cell r="D498">
            <v>49.34</v>
          </cell>
        </row>
        <row r="499">
          <cell r="A499">
            <v>90587</v>
          </cell>
          <cell r="B499" t="str">
            <v>VIBRADOR DE IMERSÃO, DIÂMETRO DE PONTEIRA 45MM, MOTOR ELÉTRICO TRIFÁSICO POTÊNCIA DE 2 CV - CHI DIURNO. AF_06/2015</v>
          </cell>
          <cell r="C499" t="str">
            <v>CHI</v>
          </cell>
          <cell r="D499">
            <v>0.28999999999999998</v>
          </cell>
        </row>
        <row r="500">
          <cell r="A500">
            <v>90626</v>
          </cell>
          <cell r="B500" t="str">
            <v>PERFURATRIZ MANUAL, TORQUE MÁXIMO 83 N.M, POTÊNCIA 5 CV, COM DIÂMETRO MÁXIMO 4" - CHI DIURNO. AF_06/2015</v>
          </cell>
          <cell r="C500" t="str">
            <v>CHI</v>
          </cell>
          <cell r="D500">
            <v>1.38</v>
          </cell>
        </row>
        <row r="501">
          <cell r="A501">
            <v>90632</v>
          </cell>
          <cell r="B501" t="str">
            <v>PERFURATRIZ SOBRE ESTEIRA, TORQUE MÁXIMO 600 KGF, PESO MÉDIO 1000 KG, POTÊNCIA 20 HP, DIÂMETRO MÁXIMO 10" - CHI DIURNO. AF_06/2015</v>
          </cell>
          <cell r="C501" t="str">
            <v>CHI</v>
          </cell>
          <cell r="D501">
            <v>57.26</v>
          </cell>
        </row>
        <row r="502">
          <cell r="A502">
            <v>90638</v>
          </cell>
          <cell r="B502" t="str">
            <v>MISTURADOR DUPLO HORIZONTAL DE ALTA TURBULÊNCIA, CAPACIDADE / VOLUME 2 X 500 LITROS, MOTORES ELÉTRICOS MÍNIMO 5 CV CADA, PARA NATA CIMENTO, ARGAMASSA E OUTROS - CHI DIURNO. AF_06/2015</v>
          </cell>
          <cell r="C502" t="str">
            <v>CHI</v>
          </cell>
          <cell r="D502">
            <v>4.05</v>
          </cell>
        </row>
        <row r="503">
          <cell r="A503">
            <v>90644</v>
          </cell>
          <cell r="B503" t="str">
            <v>BOMBA TRIPLEX, PARA INJEÇÃO DE NATA DE CIMENTO, VAZÃO MÁXIMA DE 100 LITROS/MINUTO, PRESSÃO MÁXIMA DE 70 BAR - CHI DIURNO. AF_06/2015</v>
          </cell>
          <cell r="C503" t="str">
            <v>CHI</v>
          </cell>
          <cell r="D503">
            <v>6.06</v>
          </cell>
        </row>
        <row r="504">
          <cell r="A504">
            <v>90651</v>
          </cell>
          <cell r="B504" t="str">
            <v>BOMBA CENTRÍFUGA MONOESTÁGIO COM MOTOR ELÉTRICO MONOFÁSICO, POTÊNCIA 15 HP, DIÂMETRO DO ROTOR 173 MM, HM/Q = 30 MCA / 90 M3/H A 45 MCA / 55 M3/H - CHI DIURNO. AF_06/2015</v>
          </cell>
          <cell r="C504" t="str">
            <v>CHI</v>
          </cell>
          <cell r="D504">
            <v>0.62</v>
          </cell>
        </row>
        <row r="505">
          <cell r="A505">
            <v>90657</v>
          </cell>
          <cell r="B505" t="str">
            <v>BOMBA DE PROJEÇÃO DE CONCRETO SECO, POTÊNCIA 10 CV, VAZÃO 3 M3/H - CHI DIURNO. AF_06/2015</v>
          </cell>
          <cell r="C505" t="str">
            <v>CHI</v>
          </cell>
          <cell r="D505">
            <v>3.94</v>
          </cell>
        </row>
        <row r="506">
          <cell r="A506">
            <v>90663</v>
          </cell>
          <cell r="B506" t="str">
            <v>BOMBA DE PROJEÇÃO DE CONCRETO SECO, POTÊNCIA 10 CV, VAZÃO 6 M3/H - CHI DIURNO. AF_06/2015</v>
          </cell>
          <cell r="C506" t="str">
            <v>CHI</v>
          </cell>
          <cell r="D506">
            <v>4.22</v>
          </cell>
        </row>
        <row r="507">
          <cell r="A507">
            <v>90669</v>
          </cell>
          <cell r="B507" t="str">
            <v>PROJETOR PNEUMÁTICO DE ARGAMASSA PARA CHAPISCO E REBOCO COM RECIPIENTE ACOPLADO, TIPO CANEQUINHA, COM COMPRESSOR DE AR REBOCÁVEL VAZÃO 89 PCM E MOTOR DIESEL DE 20 CV - CHI DIURNO. AF_06/2015</v>
          </cell>
          <cell r="C507" t="str">
            <v>CHI</v>
          </cell>
          <cell r="D507">
            <v>4.6100000000000003</v>
          </cell>
        </row>
        <row r="508">
          <cell r="A508">
            <v>90675</v>
          </cell>
          <cell r="B508" t="str">
            <v>PERFURATRIZ COM TORRE METÁLICA PARA EXECUÇÃO DE ESTACA HÉLICE CONTÍNUA, PROFUNDIDADE MÁXIMA DE 30 M, DIÂMETRO MÁXIMO DE 800 MM, POTÊNCIA INSTALADA DE 268 HP, MESA ROTATIVA COM TORQUE MÁXIMO DE 170 KNM - CHI DIURNO. AF_06/2015</v>
          </cell>
          <cell r="C508" t="str">
            <v>CHI</v>
          </cell>
          <cell r="D508">
            <v>162.36000000000001</v>
          </cell>
        </row>
        <row r="509">
          <cell r="A509">
            <v>90681</v>
          </cell>
          <cell r="B509" t="str">
            <v>PERFURATRIZ HIDRÁULICA SOBRE CAMINHÃO COM TRADO CURTO ACOPLADO, PROFUNDIDADE MÁXIMA DE 20 M, DIÂMETRO MÁXIMO DE 1500 MM, POTÊNCIA INSTALADA DE 137 HP, MESA ROTATIVA COM TORQUE MÁXIMO DE 30 KNM - CHI DIURNO. AF_06/2015</v>
          </cell>
          <cell r="C509" t="str">
            <v>CHI</v>
          </cell>
          <cell r="D509">
            <v>99.01</v>
          </cell>
        </row>
        <row r="510">
          <cell r="A510">
            <v>90687</v>
          </cell>
          <cell r="B510" t="str">
            <v>MANIPULADOR TELESCÓPICO, POTÊNCIA DE 85 HP, CAPACIDADE DE CARGA DE 3.500 KG, ALTURA MÁXIMA DE ELEVAÇÃO DE 12,3 M - CHI DIURNO. AF_06/2015</v>
          </cell>
          <cell r="C510" t="str">
            <v>CHI</v>
          </cell>
          <cell r="D510">
            <v>60.85</v>
          </cell>
        </row>
        <row r="511">
          <cell r="A511">
            <v>90693</v>
          </cell>
          <cell r="B511" t="str">
            <v>MINICARREGADEIRA SOBRE RODAS, POTÊNCIA LÍQUIDA DE 47 HP, CAPACIDADE NOMINAL DE OPERAÇÃO DE 646 KG - CHI DIURNO. AF_06/2015</v>
          </cell>
          <cell r="C511" t="str">
            <v>CHI</v>
          </cell>
          <cell r="D511">
            <v>42.51</v>
          </cell>
        </row>
        <row r="512">
          <cell r="A512">
            <v>90965</v>
          </cell>
          <cell r="B512" t="str">
            <v>COMPRESSOR DE AR REBOCÁVEL, VAZÃO 89 PCM, PRESSÃO EFETIVA DE TRABALHO 102 PSI, MOTOR DIESEL, POTÊNCIA 20 CV - CHI DIURNO. AF_06/2015</v>
          </cell>
          <cell r="C512" t="str">
            <v>CHI</v>
          </cell>
          <cell r="D512">
            <v>3.92</v>
          </cell>
        </row>
        <row r="513">
          <cell r="A513">
            <v>90973</v>
          </cell>
          <cell r="B513" t="str">
            <v>COMPRESSOR DE AR REBOCAVEL, VAZÃO 250 PCM, PRESSAO DE TRABALHO 102 PSI, MOTOR A DIESEL POTÊNCIA 81 CV - CHI DIURNO. AF_06/2015</v>
          </cell>
          <cell r="C513" t="str">
            <v>CHI</v>
          </cell>
          <cell r="D513">
            <v>3.94</v>
          </cell>
        </row>
        <row r="514">
          <cell r="A514">
            <v>90982</v>
          </cell>
          <cell r="B514" t="str">
            <v>COMPRESSOR DE AR REBOCÁVEL, VAZÃO 748 PCM, PRESSÃO EFETIVA DE TRABALHO 102 PSI, MOTOR DIESEL, POTÊNCIA 210 CV - CHI DIURNO. AF_06/2015</v>
          </cell>
          <cell r="C514" t="str">
            <v>CHI</v>
          </cell>
          <cell r="D514">
            <v>10.01</v>
          </cell>
        </row>
        <row r="515">
          <cell r="A515">
            <v>91001</v>
          </cell>
          <cell r="B515" t="str">
            <v>COMPRESSOR DE AR REBOCAVEL, VAZÃO 400 PCM, PRESSAO DE TRABALHO 102 PSI, MOTOR A DIESEL POTÊNCIA 110 CV - CHI DIURNO. AF_06/2015</v>
          </cell>
          <cell r="C515" t="str">
            <v>CHI</v>
          </cell>
          <cell r="D515">
            <v>4.67</v>
          </cell>
        </row>
        <row r="516">
          <cell r="A516">
            <v>91032</v>
          </cell>
          <cell r="B516" t="str">
            <v>CAMINHÃO TRUCADO (C/ TERCEIRO EIXO) ELETRÔNICO - POTÊNCIA 231CV - PBT = 22000KG - DIST. ENTRE EIXOS 5170 MM - INCLUI CARROCERIA FIXA ABERTA DE MADEIRA - CHI DIURNO. AF_06/2015</v>
          </cell>
          <cell r="C516" t="str">
            <v>CHI</v>
          </cell>
          <cell r="D516">
            <v>37.909999999999997</v>
          </cell>
        </row>
        <row r="517">
          <cell r="A517">
            <v>91278</v>
          </cell>
          <cell r="B517" t="str">
            <v>PLACA VIBRATÓRIA REVERSÍVEL COM MOTOR 4 TEMPOS A GASOLINA, FORÇA CENTRÍFUGA DE 25 KN (2500 KGF), POTÊNCIA 5,5 CV - CHI DIURNO. AF_08/2015</v>
          </cell>
          <cell r="C517" t="str">
            <v>CHI</v>
          </cell>
          <cell r="D517">
            <v>0.59</v>
          </cell>
        </row>
        <row r="518">
          <cell r="A518">
            <v>91285</v>
          </cell>
          <cell r="B518" t="str">
            <v>CORTADORA DE PISO COM MOTOR 4 TEMPOS A GASOLINA, POTÊNCIA DE 13 HP, COM DISCO DE CORTE DIAMANTADO SEGMENTADO PARA CONCRETO, DIÂMETRO DE 350 MM, FURO DE 1" (14 X 1") - CHI DIURNO. AF_08/2015</v>
          </cell>
          <cell r="C518" t="str">
            <v>CHI</v>
          </cell>
          <cell r="D518">
            <v>0.65</v>
          </cell>
        </row>
        <row r="519">
          <cell r="A519">
            <v>91387</v>
          </cell>
          <cell r="B519" t="str">
            <v>CAMINHÃO BASCULANTE 10 M3, TRUCADO CABINE SIMPLES, PESO BRUTO TOTAL 23.000 KG, CARGA ÚTIL MÁXIMA 15.935 KG, DISTÂNCIA ENTRE EIXOS 4,80 M, POTÊNCIA 230 CV INCLUSIVE CAÇAMBA METÁLICA - CHI DIURNO. AF_06/2014</v>
          </cell>
          <cell r="C519" t="str">
            <v>CHI</v>
          </cell>
          <cell r="D519">
            <v>40.44</v>
          </cell>
        </row>
        <row r="520">
          <cell r="A520">
            <v>91395</v>
          </cell>
          <cell r="B520" t="str">
            <v>CAMINHÃO TOCO, PBT 14.300 KG, CARGA ÚTIL MÁX. 9.710 KG, DIST. ENTRE EIXOS 3,56 M, POTÊNCIA 185 CV, INCLUSIVE CARROCERIA FIXA ABERTA DE MADEIRA P/ TRANSPORTE GERAL DE CARGA SECA, DIMEN. APROX. 2,50 X 6,50 X 0,50 M - CHI DIURNO. AF_06/2014</v>
          </cell>
          <cell r="C520" t="str">
            <v>CHI</v>
          </cell>
          <cell r="D520">
            <v>35.75</v>
          </cell>
        </row>
        <row r="521">
          <cell r="A521">
            <v>91486</v>
          </cell>
          <cell r="B521" t="str">
            <v>ESPARGIDOR DE ASFALTO PRESSURIZADO, TANQUE 6 M3 COM ISOLAÇÃO TÉRMICA, AQUECIDO COM 2 MAÇARICOS, COM BARRA ESPARGIDORA 3,60 M, MONTADO SOBRE CAMINHÃO  TOCO, PBT 14.300 KG, POTÊNCIA 185 CV - CHI DIURNO. AF_08/2015</v>
          </cell>
          <cell r="C521" t="str">
            <v>CHI</v>
          </cell>
          <cell r="D521">
            <v>41.27</v>
          </cell>
        </row>
        <row r="522">
          <cell r="A522">
            <v>91534</v>
          </cell>
          <cell r="B522" t="str">
            <v>COMPACTADOR DE SOLOS DE PERCUSSÃO (SOQUETE) COM MOTOR A GASOLINA 4 TEMPOS, POTÊNCIA 4 CV - CHI DIURNO. AF_08/2015</v>
          </cell>
          <cell r="C522" t="str">
            <v>CHI</v>
          </cell>
          <cell r="D522">
            <v>28.86</v>
          </cell>
        </row>
        <row r="523">
          <cell r="A523">
            <v>91635</v>
          </cell>
          <cell r="B523" t="str">
            <v>GUINDAUTO HIDRÁULICO, CAPACIDADE MÁXIMA DE CARGA 6500 KG, MOMENTO MÁXIMO DE CARGA 5,8 TM, ALCANCE MÁXIMO HORIZONTAL 7,60 M, INCLUSIVE CAMINHÃO TOCO PBT 9.700 KG, POTÊNCIA DE 160 CV - CHI DIURNO. AF_08/2015</v>
          </cell>
          <cell r="C523" t="str">
            <v>CHI</v>
          </cell>
          <cell r="D523">
            <v>30.57</v>
          </cell>
        </row>
        <row r="524">
          <cell r="A524">
            <v>91646</v>
          </cell>
          <cell r="B524" t="str">
            <v>CAMINHÃO DE TRANSPORTE DE MATERIAL ASFÁLTICO 30.000 L, COM CAVALO MECÂNICO DE CAPACIDADE MÁXIMA DE TRAÇÃO COMBINADO DE 66.000 KG, POTÊNCIA 360 CV, INCLUSIVE TANQUE DE ASFALTO COM SERPENTINA - CHI DIURNO. AF_08/2015</v>
          </cell>
          <cell r="C524" t="str">
            <v>CHI</v>
          </cell>
          <cell r="D524">
            <v>55.86</v>
          </cell>
        </row>
        <row r="525">
          <cell r="A525">
            <v>91693</v>
          </cell>
          <cell r="B525" t="str">
            <v>SERRA CIRCULAR DE BANCADA COM MOTOR ELÉTRICO POTÊNCIA DE 5HP, COM COIFA PARA DISCO 10" - CHI DIURNO. AF_08/2015</v>
          </cell>
          <cell r="C525" t="str">
            <v>CHI</v>
          </cell>
          <cell r="D525">
            <v>28.06</v>
          </cell>
        </row>
        <row r="526">
          <cell r="A526">
            <v>92044</v>
          </cell>
          <cell r="B526" t="str">
            <v>DISTRIBUIDOR DE AGREGADOS REBOCAVEL, CAPACIDADE 1,9 M³, LARGURA DE TRABALHO 3,66 M - CHI DIURNO. AF_11/2015</v>
          </cell>
          <cell r="C526" t="str">
            <v>CHI</v>
          </cell>
          <cell r="D526">
            <v>4.95</v>
          </cell>
        </row>
        <row r="527">
          <cell r="A527">
            <v>92107</v>
          </cell>
          <cell r="B527" t="str">
            <v>CAMINHÃO PARA EQUIPAMENTO DE LIMPEZA A SUCÇÃO COM CAMINHÃO TRUCADO DE PESO BRUTO TOTAL 23000 KG, CARGA ÚTIL MÁXIMA 15935 KG, DISTÂNCIA ENTRE EIXOS 4,80 M, POTÊNCIA 230 CV, INCLUSIVE LIMPADORA A SUCÇÃO, TANQUE 12000 L - CHI DIURNO. AF_11/2015</v>
          </cell>
          <cell r="C527" t="str">
            <v>CHI</v>
          </cell>
          <cell r="D527">
            <v>42.23</v>
          </cell>
        </row>
        <row r="528">
          <cell r="A528">
            <v>92113</v>
          </cell>
          <cell r="B528" t="str">
            <v>PENEIRA ROTATIVA COM MOTOR ELÉTRICO TRIFÁSICO DE 2 CV, CILINDRO DE 1 M X 0,60 M, COM FUROS DE 3,17 MM - CHI DIURNO. AF_11/2015</v>
          </cell>
          <cell r="C528" t="str">
            <v>CHI</v>
          </cell>
          <cell r="D528">
            <v>0.94</v>
          </cell>
        </row>
        <row r="529">
          <cell r="A529">
            <v>92119</v>
          </cell>
          <cell r="B529" t="str">
            <v>DOSADOR DE AREIA, CAPACIDADE DE 26 LITROS - CHI DIURNO. AF_11/2015</v>
          </cell>
          <cell r="C529" t="str">
            <v>CHI</v>
          </cell>
          <cell r="D529">
            <v>0.09</v>
          </cell>
        </row>
        <row r="530">
          <cell r="A530">
            <v>92139</v>
          </cell>
          <cell r="B530" t="str">
            <v>CAMINHONETE COM MOTOR A DIESEL, POTÊNCIA 180 CV, CABINE DUPLA, 4X4 - CHI DIURNO. AF_11/2015</v>
          </cell>
          <cell r="C530" t="str">
            <v>CHI</v>
          </cell>
          <cell r="D530">
            <v>27.17</v>
          </cell>
        </row>
        <row r="531">
          <cell r="A531">
            <v>92146</v>
          </cell>
          <cell r="B531" t="str">
            <v>CAMINHONETE CABINE SIMPLES COM MOTOR 1.6 FLEX, CÂMBIO MANUAL, POTÊNCIA 101/104 CV, 2 PORTAS - CHI DIURNO. AF_11/2015</v>
          </cell>
          <cell r="C531" t="str">
            <v>CHI</v>
          </cell>
          <cell r="D531">
            <v>21.22</v>
          </cell>
        </row>
        <row r="532">
          <cell r="A532">
            <v>92243</v>
          </cell>
          <cell r="B532" t="str">
            <v>CAMINHÃO DE TRANSPORTE DE MATERIAL ASFÁLTICO 20.000 L, COM CAVALO MECÂNICO DE CAPACIDADE MÁXIMA DE TRAÇÃO COMBINADO DE 45.000 KG, POTÊNCIA 330 CV, INCLUSIVE TANQUE DE ASFALTO COM MAÇARICO - CHI DIURNO. AF_12/2015</v>
          </cell>
          <cell r="C532" t="str">
            <v>CHI</v>
          </cell>
          <cell r="D532">
            <v>49.05</v>
          </cell>
        </row>
        <row r="533">
          <cell r="A533">
            <v>92717</v>
          </cell>
          <cell r="B533" t="str">
            <v>APARELHO PARA CORTE E SOLDA OXI-ACETILENO SOBRE RODAS, INCLUSIVE CILINDROS E MAÇARICOS - CHI DIURNO. AF_12/2015</v>
          </cell>
          <cell r="C533" t="str">
            <v>CHI</v>
          </cell>
          <cell r="D533">
            <v>0.17</v>
          </cell>
        </row>
        <row r="534">
          <cell r="A534">
            <v>92961</v>
          </cell>
          <cell r="B534" t="str">
            <v>MÁQUINA EXTRUSORA DE CONCRETO PARA GUIAS E SARJETAS, MOTOR A DIESEL, POTÊNCIA 14 CV - CHI DIURNO. AF_12/2015</v>
          </cell>
          <cell r="C534" t="str">
            <v>CHI</v>
          </cell>
          <cell r="D534">
            <v>6.13</v>
          </cell>
        </row>
        <row r="535">
          <cell r="A535">
            <v>92967</v>
          </cell>
          <cell r="B535" t="str">
            <v>MARTELO PERFURADOR PNEUMÁTICO MANUAL, HASTE 25 X 75 MM, 21 KG - CHI DIURNO. AF_12/2015</v>
          </cell>
          <cell r="C535" t="str">
            <v>CHI</v>
          </cell>
          <cell r="D535">
            <v>26.09</v>
          </cell>
        </row>
        <row r="536">
          <cell r="A536">
            <v>93225</v>
          </cell>
          <cell r="B536" t="str">
            <v>PERFURATRIZ COM TORRE METÁLICA PARA EXECUÇÃO DE ESTACA HÉLICE CONTÍNUA, PROFUNDIDADE MÁXIMA DE 32 M, DIÂMETRO MÁXIMO DE 1000 MM, POTÊNCIA INSTALADA DE 350 HP, MESA ROTATIVA COM TORQUE MÁXIMO DE 263 KNM - CHI DIURNO. AF_01/2016</v>
          </cell>
          <cell r="C536" t="str">
            <v>CHI</v>
          </cell>
          <cell r="D536">
            <v>236.92</v>
          </cell>
        </row>
        <row r="537">
          <cell r="A537">
            <v>93234</v>
          </cell>
          <cell r="B537" t="str">
            <v>BETONEIRA CAPACIDADE NOMINAL 400 L, CAPACIDADE DE MISTURA 310 L, MOTOR A GASOLINA POTÊNCIA 5,5 HP, SEM CARREGADOR - CHI DIURNO. AF_02/2016</v>
          </cell>
          <cell r="C537" t="str">
            <v>CHI</v>
          </cell>
          <cell r="D537">
            <v>0.4</v>
          </cell>
        </row>
        <row r="538">
          <cell r="A538">
            <v>93244</v>
          </cell>
          <cell r="B538" t="str">
            <v>ROLO COMPACTADOR VIBRATÓRIO PÉ DE CARNEIRO PARA SOLOS, POTÊNCIA 80 HP, PESO OPERACIONAL SEM/COM LASTRO 7,4 / 8,8 T, LARGURA DE TRABALHO 1,68 M - CHI DIURNO. AF_02/2016</v>
          </cell>
          <cell r="C538" t="str">
            <v>CHI</v>
          </cell>
          <cell r="D538">
            <v>46.08</v>
          </cell>
        </row>
        <row r="539">
          <cell r="A539">
            <v>93274</v>
          </cell>
          <cell r="B539" t="str">
            <v>GRUA ASCENSIONAL, LANÇA DE 30 M, CAPACIDADE DE 1,0 T A 30 M, ALTURA ATÉ 39 M - CHI DIURNO. AF_03/2016</v>
          </cell>
          <cell r="C539" t="str">
            <v>CHI</v>
          </cell>
          <cell r="D539">
            <v>55.76</v>
          </cell>
        </row>
        <row r="540">
          <cell r="A540">
            <v>93282</v>
          </cell>
          <cell r="B540" t="str">
            <v>GUINCHO ELÉTRICO DE COLUNA, CAPACIDADE 400 KG, COM MOTO FREIO, MOTOR TRIFÁSICO DE 1,25 CV - CHI DIURNO. AF_03/2016</v>
          </cell>
          <cell r="C540" t="str">
            <v>CHI</v>
          </cell>
          <cell r="D540">
            <v>27.82</v>
          </cell>
        </row>
        <row r="541">
          <cell r="A541">
            <v>93288</v>
          </cell>
          <cell r="B541" t="str">
            <v>GUINDASTE HIDRÁULICO AUTOPROPELIDO, COM LANÇA TELESCÓPICA 40 M, CAPACIDADE MÁXIMA 60 T, POTÊNCIA 260 KW - CHI DIURNO. AF_03/2016</v>
          </cell>
          <cell r="C541" t="str">
            <v>CHI</v>
          </cell>
          <cell r="D541">
            <v>96.01</v>
          </cell>
        </row>
        <row r="542">
          <cell r="A542">
            <v>93403</v>
          </cell>
          <cell r="B542" t="str">
            <v>GUINDAUTO HIDRÁULICO, CAPACIDADE MÁXIMA DE CARGA 3300 KG, MOMENTO MÁXIMO DE CARGA 5,8 TM, ALCANCE MÁXIMO HORIZONTAL 7,60 M, INCLUSIVE CAMINHÃO TOCO PBT 16.000 KG, POTÊNCIA DE 189 CV - CHI DIURNO. AF_03/2016</v>
          </cell>
          <cell r="C542" t="str">
            <v>CHI</v>
          </cell>
          <cell r="D542">
            <v>30.57</v>
          </cell>
        </row>
        <row r="543">
          <cell r="A543">
            <v>93409</v>
          </cell>
          <cell r="B543" t="str">
            <v>MÁQUINA JATO DE PRESSAO PORTÁTIL PARA JATEAMENTO, CONTROLE AUTOMATICO REMOTO, CAMARA DE 1 SAIDA, CAPACIDADE 280 L, DIAMETRO 670 MM, BICO DE JATO CURTO VENTURI DE 5/16, MANGUEIRA DE 1 COM COMPRESSOR DE AR REBOCÁVEL VAZÃO 189 PCM E MOTOR DIESEL DE 63 CV- CHI DIURNO. AF_03/2016</v>
          </cell>
          <cell r="C543" t="str">
            <v>CHI</v>
          </cell>
          <cell r="D543">
            <v>34.11</v>
          </cell>
        </row>
        <row r="544">
          <cell r="A544">
            <v>93416</v>
          </cell>
          <cell r="B544" t="str">
            <v>GERADOR PORTÁTIL MONOFÁSICO, POTÊNCIA 5500 VA, MOTOR A GASOLINA, POTÊNCIA DO MOTOR 13 CV - CHI DIURNO. AF_03/2016</v>
          </cell>
          <cell r="C544" t="str">
            <v>CHI</v>
          </cell>
          <cell r="D544">
            <v>0.25</v>
          </cell>
        </row>
        <row r="545">
          <cell r="A545">
            <v>93422</v>
          </cell>
          <cell r="B545" t="str">
            <v>GRUPO GERADOR REBOCÁVEL, POTÊNCIA 66 KVA, MOTOR A DIESEL - CHI DIURNO. AF_03/2016</v>
          </cell>
          <cell r="C545" t="str">
            <v>CHI</v>
          </cell>
          <cell r="D545">
            <v>3.47</v>
          </cell>
        </row>
        <row r="546">
          <cell r="A546">
            <v>93428</v>
          </cell>
          <cell r="B546" t="str">
            <v>GRUPO GERADOR ESTACIONÁRIO, POTÊNCIA 150 KVA, MOTOR A DIESEL- CHI DIURNO. AF_03/2016</v>
          </cell>
          <cell r="C546" t="str">
            <v>CHI</v>
          </cell>
          <cell r="D546">
            <v>4.92</v>
          </cell>
        </row>
        <row r="547">
          <cell r="A547">
            <v>93434</v>
          </cell>
          <cell r="B547" t="str">
            <v>USINA DE MISTURA ASFÁLTICA À QUENTE, TIPO CONTRA FLUXO, PROD 40 A 80 TON/HORA - CHI DIURNO. AF_03/2016</v>
          </cell>
          <cell r="C547" t="str">
            <v>CHI</v>
          </cell>
          <cell r="D547">
            <v>192.03</v>
          </cell>
        </row>
        <row r="548">
          <cell r="A548">
            <v>93440</v>
          </cell>
          <cell r="B548" t="str">
            <v>USINA DE ASFALTO À FRIO, CAPACIDADE DE 40 A 60 TON/HORA, ELÉTRICA POTÊNCIA 30 CV - CHI DIURNO. AF_03/2016</v>
          </cell>
          <cell r="C548" t="str">
            <v>CHI</v>
          </cell>
          <cell r="D548">
            <v>114</v>
          </cell>
        </row>
        <row r="549">
          <cell r="A549">
            <v>95122</v>
          </cell>
          <cell r="B549" t="str">
            <v>USINA MISTURADORA DE SOLOS, CAPACIDADE DE 200 A 500 TON/H, POTENCIA 75KW - CHI DIURNO. AF_07/2016</v>
          </cell>
          <cell r="C549" t="str">
            <v>CHI</v>
          </cell>
          <cell r="D549">
            <v>151.99</v>
          </cell>
        </row>
        <row r="550">
          <cell r="A550">
            <v>95128</v>
          </cell>
          <cell r="B550" t="str">
            <v>DISTRIBUIDOR DE AGREGADOS AUTOPROPELIDO, CAP 3 M3, A DIESEL, POTÊNCIA 176CV - CHI DIURNO. AF_07/2016</v>
          </cell>
          <cell r="C550" t="str">
            <v>CHI</v>
          </cell>
          <cell r="D550">
            <v>42.8</v>
          </cell>
        </row>
        <row r="551">
          <cell r="A551">
            <v>95140</v>
          </cell>
          <cell r="B551" t="str">
            <v>TALHA MANUAL DE CORRENTE, CAPACIDADE DE 2 TON. COM ELEVAÇÃO DE 3 M - CHI DIURNO. AF_07/2016</v>
          </cell>
          <cell r="C551" t="str">
            <v>CHI</v>
          </cell>
          <cell r="D551">
            <v>0.04</v>
          </cell>
        </row>
        <row r="552">
          <cell r="A552">
            <v>95213</v>
          </cell>
          <cell r="B552" t="str">
            <v>GRUA ASCENCIONAL, LANÇA DE 42 M, CAPACIDADE DE 1,5 T A 30 M, ALTURA ATÉ 39 M - CHI DIURNO. AF_08/2016</v>
          </cell>
          <cell r="C552" t="str">
            <v>CHI</v>
          </cell>
          <cell r="D552">
            <v>59.52</v>
          </cell>
        </row>
        <row r="553">
          <cell r="A553">
            <v>95219</v>
          </cell>
          <cell r="B553" t="str">
            <v>PULVERIZADOR DE TINTA ELÉTRICO/MÁQUINA DE PINTURA AIRLESS, VAZÃO 2 L/MIN - CHI DIURNO. AF_08/2016</v>
          </cell>
          <cell r="C553" t="str">
            <v>CHI</v>
          </cell>
          <cell r="D553">
            <v>28.2</v>
          </cell>
        </row>
        <row r="554">
          <cell r="A554">
            <v>95259</v>
          </cell>
          <cell r="B554" t="str">
            <v>MARTELO DEMOLIDOR PNEUMÁTICO MANUAL, 32 KG - CHI DIURNO. AF_09/2016</v>
          </cell>
          <cell r="C554" t="str">
            <v>CHI</v>
          </cell>
          <cell r="D554">
            <v>25.95</v>
          </cell>
        </row>
        <row r="555">
          <cell r="A555">
            <v>95265</v>
          </cell>
          <cell r="B555" t="str">
            <v>COMPACTADOR DE SOLOS DE PERCUSÃO (SOQUETE) COM MOTOR A GASOLINA, POTÊNCIA 3 CV - CHI DIURNO. AF_09/2016</v>
          </cell>
          <cell r="C555" t="str">
            <v>CHI</v>
          </cell>
          <cell r="D555">
            <v>0.72</v>
          </cell>
        </row>
        <row r="556">
          <cell r="A556">
            <v>95271</v>
          </cell>
          <cell r="B556" t="str">
            <v>RÉGUA VIBRATÓRIA DUPLA PARA CONCRETO, PESO DE 60KG, COMPRIMENTO 4 M, COM MOTOR A GASOLINA, POTÊNCIA 5,5 HP - CHI DIURNO. AF_09/2016</v>
          </cell>
          <cell r="C556" t="str">
            <v>CHI</v>
          </cell>
          <cell r="D556">
            <v>0.49</v>
          </cell>
        </row>
        <row r="557">
          <cell r="A557">
            <v>95277</v>
          </cell>
          <cell r="B557" t="str">
            <v>POLIDORA DE PISO (POLITRIZ), PESO DE 100KG, DIÂMETRO 450 MM, MOTOR ELÉTRICO, POTÊNCIA 4 HP - CHI DIURNO. AF_09/2016</v>
          </cell>
          <cell r="C557" t="str">
            <v>CHI</v>
          </cell>
          <cell r="D557">
            <v>0.49</v>
          </cell>
        </row>
        <row r="558">
          <cell r="A558">
            <v>95283</v>
          </cell>
          <cell r="B558" t="str">
            <v>DESEMPENADEIRA DE CONCRETO, PESO DE 75KG, 4 PÁS, MOTOR A GASOLINA, POTÊNCIA 5,5 HP - CHI DIURNO. AF_09/2016</v>
          </cell>
          <cell r="C558" t="str">
            <v>CHI</v>
          </cell>
          <cell r="D558">
            <v>0.53</v>
          </cell>
        </row>
        <row r="559">
          <cell r="A559">
            <v>95621</v>
          </cell>
          <cell r="B559" t="str">
            <v>PERFURATRIZ PNEUMATICA MANUAL DE PESO MEDIO, MARTELETE, 18KG, COMPRIMENTO MÁXIMO DE CURSO DE 6 M, DIAMETRO DO PISTAO DE 5,5 CM - CHI DIURNO. AF_11/2016</v>
          </cell>
          <cell r="C559" t="str">
            <v>CHI</v>
          </cell>
          <cell r="D559">
            <v>25.78</v>
          </cell>
        </row>
        <row r="560">
          <cell r="A560">
            <v>95632</v>
          </cell>
          <cell r="B560" t="str">
            <v>ROLO COMPACTADOR VIBRATORIO TANDEM, ACO LISO, POTENCIA 125 HP, PESO SEM/COM LASTRO 10,20/11,65 T, LARGURA DE TRABALHO 1,73 M - CHI DIURNO. AF_11/2016</v>
          </cell>
          <cell r="C560" t="str">
            <v>CHI</v>
          </cell>
          <cell r="D560">
            <v>55.02</v>
          </cell>
        </row>
        <row r="561">
          <cell r="A561">
            <v>95703</v>
          </cell>
          <cell r="B561" t="str">
            <v>PERFURATRIZ MANUAL, TORQUE MAXIMO 55 KGF.M, POTENCIA 5 CV, COM DIAMETRO MAXIMO 8 1/2" - CHI DIURNO. AF_11/2016</v>
          </cell>
          <cell r="C561" t="str">
            <v>CHI</v>
          </cell>
          <cell r="D561">
            <v>31.06</v>
          </cell>
        </row>
        <row r="562">
          <cell r="A562">
            <v>95709</v>
          </cell>
          <cell r="B562" t="str">
            <v>PERFURATRIZ SOBRE ESTEIRA, TORQUE MÁXIMO 600 KGF, POTÊNCIA ENTRE 50 E 60 HP, DIÂMETRO MÁXIMO 10 - CHI DIURNO. AF_11/2016</v>
          </cell>
          <cell r="C562" t="str">
            <v>CHI</v>
          </cell>
          <cell r="D562">
            <v>56.04</v>
          </cell>
        </row>
        <row r="563">
          <cell r="A563">
            <v>95715</v>
          </cell>
          <cell r="B563" t="str">
            <v>ESCAVADEIRA HIDRAULICA SOBRE ESTEIRA, COM GARRA GIRATORIA DE MANDIBULAS, PESO OPERACIONAL ENTRE 22,00 E 25,50 TON, POTENCIA LIQUIDA ENTRE 150 E 160 HP - CHI DIURNO. AF_11/2016</v>
          </cell>
          <cell r="C563" t="str">
            <v>CHI</v>
          </cell>
          <cell r="D563">
            <v>61.88</v>
          </cell>
        </row>
        <row r="564">
          <cell r="A564">
            <v>95721</v>
          </cell>
          <cell r="B564" t="str">
            <v>ESCAVADEIRA HIDRAULICA SOBRE ESTEIRA, EQUIPADA COM CLAMSHELL, COM CAPACIDADE DA CAÇAMBA ENTRE 1,20 E 1,50 M3, PESO OPERACIONAL ENTRE 20,00 E 22,00 TON, POTENCIA LIQUIDA ENTRE 150 E 160 HP - CHI DIURNO. AF_11/2016</v>
          </cell>
          <cell r="C564" t="str">
            <v>CHI</v>
          </cell>
          <cell r="D564">
            <v>60.63</v>
          </cell>
        </row>
        <row r="565">
          <cell r="A565">
            <v>95873</v>
          </cell>
          <cell r="B565" t="str">
            <v>GRUPO GERADOR COM CARENAGEM, MOTOR DIESEL POTÊNCIA STANDART ENTRE 250 E 260 KVA - CHI DIURNO. AF_12/2016</v>
          </cell>
          <cell r="C565" t="str">
            <v>CHI</v>
          </cell>
          <cell r="D565">
            <v>7.86</v>
          </cell>
        </row>
        <row r="566">
          <cell r="A566">
            <v>96014</v>
          </cell>
          <cell r="B566" t="str">
            <v>TRATOR DE PNEUS COM POTÊNCIA DE 122 CV, TRAÇÃO 4X4, COM VASSOURA MECÂNICA ACOPLADA - CHI DIURNO. AF_02/2017</v>
          </cell>
          <cell r="C566" t="str">
            <v>CHI</v>
          </cell>
          <cell r="D566">
            <v>40.590000000000003</v>
          </cell>
        </row>
        <row r="567">
          <cell r="A567">
            <v>96021</v>
          </cell>
          <cell r="B567" t="str">
            <v>TRATOR DE PNEUS COM POTÊNCIA DE 122 CV, TRAÇÃO 4X4, COM GRADE DE DISCOS ACOPLADA - CHI DIURNO. AF_02/2017</v>
          </cell>
          <cell r="C567" t="str">
            <v>CHI</v>
          </cell>
          <cell r="D567">
            <v>40.44</v>
          </cell>
        </row>
        <row r="568">
          <cell r="A568">
            <v>96029</v>
          </cell>
          <cell r="B568" t="str">
            <v>TRATOR DE PNEUS COM POTÊNCIA DE 85 CV, TRAÇÃO 4X4, COM GRADE DE DISCOS ACOPLADA - CHI DIURNO. AF_02/2017</v>
          </cell>
          <cell r="C568" t="str">
            <v>CHI</v>
          </cell>
          <cell r="D568">
            <v>37.54</v>
          </cell>
        </row>
        <row r="569">
          <cell r="A569">
            <v>96036</v>
          </cell>
          <cell r="B569" t="str">
            <v>CAMINHÃO BASCULANTE 10 M3, TRUCADO, POTÊNCIA 230 CV, INCLUSIVE CAÇAMBA METÁLICA, COM DISTRIBUIDOR DE AGREGADOS ACOPLADO - CHI DIURNO. AF_02/2017</v>
          </cell>
          <cell r="C569" t="str">
            <v>CHI</v>
          </cell>
          <cell r="D569">
            <v>43.69</v>
          </cell>
        </row>
        <row r="570">
          <cell r="A570">
            <v>96155</v>
          </cell>
          <cell r="B570" t="str">
            <v>TRATOR DE PNEUS COM POTÊNCIA DE 85 CV, TRAÇÃO 4X4, COM VASSOURA MECÂNICA ACOPLADA - CHI DIURNO. AF_02/2017</v>
          </cell>
          <cell r="C570" t="str">
            <v>CHI</v>
          </cell>
          <cell r="D570">
            <v>37.69</v>
          </cell>
        </row>
        <row r="571">
          <cell r="A571">
            <v>96156</v>
          </cell>
          <cell r="B571" t="str">
            <v>MINICARREGADEIRA SOBRE RODAS POTENCIA 47HP CAPACIDADE OPERACAO 646 KG, COM VASSOURA MECÂNICA ACOPLADA - CHI DIURNO. AF_03/2017</v>
          </cell>
          <cell r="C571" t="str">
            <v>CHI</v>
          </cell>
          <cell r="D571">
            <v>46.31</v>
          </cell>
        </row>
        <row r="572">
          <cell r="A572">
            <v>96159</v>
          </cell>
          <cell r="B572" t="str">
            <v>MÁQUINA DEMARCADORA DE FAIXA DE TRÁFEGO À FRIO, AUTOPROPELIDA, POTÊNCIA 38 HP - CHI DIURNO. AF_07/2016</v>
          </cell>
          <cell r="C572" t="str">
            <v>CHI</v>
          </cell>
          <cell r="D572">
            <v>53.63</v>
          </cell>
        </row>
        <row r="573">
          <cell r="A573">
            <v>96246</v>
          </cell>
          <cell r="B573" t="str">
            <v>MINIESCAVADEIRA SOBRE ESTEIRAS, POTENCIA LIQUIDA DE *30* HP, PESO OPERACIONAL DE *3.500* KG - CHI DIURNO. AF_04/2017</v>
          </cell>
          <cell r="C573" t="str">
            <v>CHI</v>
          </cell>
          <cell r="D573">
            <v>45.28</v>
          </cell>
        </row>
        <row r="574">
          <cell r="A574">
            <v>96302</v>
          </cell>
          <cell r="B574" t="str">
            <v>PERFURATRIZ ROTATIVA SOBRE ESTEIRA, TORQUE MAXIMO 2500 KGM, POTENCIA 110 HP, MOTOR DIESEL - CHI DIURNO. AF_05/2017</v>
          </cell>
          <cell r="C574" t="str">
            <v>CHI</v>
          </cell>
          <cell r="D574">
            <v>71.790000000000006</v>
          </cell>
        </row>
        <row r="575">
          <cell r="A575">
            <v>96308</v>
          </cell>
          <cell r="B575" t="str">
            <v>COMPRESSOR DE AR, VAZAO DE 10 PCM, RESERVATORIO 100 L, PRESSAO DE TRABALHO ENTRE 6,9 E 9,7 BAR  POTENCIA 2 HP, TENSAO 110/220 V  CHI DIURNO. AF_05/2017</v>
          </cell>
          <cell r="C575" t="str">
            <v>CHI</v>
          </cell>
          <cell r="D575">
            <v>0.14000000000000001</v>
          </cell>
        </row>
        <row r="576">
          <cell r="A576">
            <v>96464</v>
          </cell>
          <cell r="B576" t="str">
            <v>ROLO COMPACTADOR DE PNEUS, ESTATICO, PRESSAO VARIAVEL, POTENCIA 110 HP, PESO SEM/COM LASTRO 10,8/27 T, LARGURA DE ROLAGEM 2,30 M - CHI DIURNO. AF_06/2017</v>
          </cell>
          <cell r="C576" t="str">
            <v>CHI</v>
          </cell>
          <cell r="D576">
            <v>58.22</v>
          </cell>
        </row>
        <row r="577">
          <cell r="A577">
            <v>98765</v>
          </cell>
          <cell r="B577" t="str">
            <v>INVERSOR DE SOLDA MONOFÁSICO DE 160 A, POTÊNCIA DE 5400 W, TENSÃO DE 220 V, PARA SOLDA COM ELETRODOS DE 2,0 A 4,0 MM E PROCESSO TIG - CHI DIURNO. AF_06/2018</v>
          </cell>
          <cell r="C577" t="str">
            <v>CHI</v>
          </cell>
          <cell r="D577">
            <v>0.06</v>
          </cell>
        </row>
        <row r="578">
          <cell r="A578">
            <v>99834</v>
          </cell>
          <cell r="B578" t="str">
            <v>LAVADORA DE ALTA PRESSAO (LAVA-JATO) PARA AGUA FRIA, PRESSAO DE OPERACAO ENTRE 1400 E 1900 LIB/POL2, VAZAO MAXIMA ENTRE 400 E 700 L/H - CHI DIURNO. AF_04/2019</v>
          </cell>
          <cell r="C578" t="str">
            <v>CHI</v>
          </cell>
          <cell r="D578">
            <v>0.17</v>
          </cell>
        </row>
        <row r="579">
          <cell r="A579">
            <v>5089</v>
          </cell>
          <cell r="B579" t="str">
            <v>ROLO COMPACTADOR VIBRATÓRIO PÉ DE CARNEIRO PARA SOLOS, POTÊNCIA 80 HP, PESO OPERACIONAL SEM/COM LASTRO 7,4 / 8,8 T, LARGURA DE TRABALHO 1,68 M - MANUTENÇÃO. AF_02/2016</v>
          </cell>
          <cell r="C579" t="str">
            <v>H</v>
          </cell>
          <cell r="D579">
            <v>20.18</v>
          </cell>
        </row>
        <row r="580">
          <cell r="A580">
            <v>5627</v>
          </cell>
          <cell r="B580" t="str">
            <v>ESCAVADEIRA HIDRÁULICA SOBRE ESTEIRAS, CAÇAMBA 0,80 M3, PESO OPERACIONAL 17 T, POTENCIA BRUTA 111 HP - DEPRECIAÇÃO. AF_06/2014</v>
          </cell>
          <cell r="C580" t="str">
            <v>H</v>
          </cell>
          <cell r="D580">
            <v>22.78</v>
          </cell>
        </row>
        <row r="581">
          <cell r="A581">
            <v>5628</v>
          </cell>
          <cell r="B581" t="str">
            <v>ESCAVADEIRA HIDRÁULICA SOBRE ESTEIRAS, CAÇAMBA 0,80 M3, PESO OPERACIONAL 17 T, POTENCIA BRUTA 111 HP - JUROS. AF_06/2014</v>
          </cell>
          <cell r="C581" t="str">
            <v>H</v>
          </cell>
          <cell r="D581">
            <v>5.85</v>
          </cell>
        </row>
        <row r="582">
          <cell r="A582">
            <v>5629</v>
          </cell>
          <cell r="B582" t="str">
            <v>ESCAVADEIRA HIDRÁULICA SOBRE ESTEIRAS, CAÇAMBA 0,80 M3, PESO OPERACIONAL 17 T, POTENCIA BRUTA 111 HP - MANUTENÇÃO. AF_06/2014</v>
          </cell>
          <cell r="C582" t="str">
            <v>H</v>
          </cell>
          <cell r="D582">
            <v>28.47</v>
          </cell>
        </row>
        <row r="583">
          <cell r="A583">
            <v>5630</v>
          </cell>
          <cell r="B583" t="str">
            <v>ESCAVADEIRA HIDRÁULICA SOBRE ESTEIRAS, CAÇAMBA 0,80 M3, PESO OPERACIONAL 17 T, POTENCIA BRUTA 111 HP - MATERIAIS NA OPERAÇÃO. AF_06/2014</v>
          </cell>
          <cell r="C583" t="str">
            <v>H</v>
          </cell>
          <cell r="D583">
            <v>52.48</v>
          </cell>
        </row>
        <row r="584">
          <cell r="A584">
            <v>5658</v>
          </cell>
          <cell r="B584" t="str">
            <v>GRADE DE DISCO CONTROLE REMOTO REBOCÁVEL, COM 24 DISCOS 24 X 6 MM COM PNEUS PARA TRANSPORTE - MANUTENÇÃO. AF_06/2014</v>
          </cell>
          <cell r="C584" t="str">
            <v>H</v>
          </cell>
          <cell r="D584">
            <v>1.34</v>
          </cell>
        </row>
        <row r="585">
          <cell r="A585">
            <v>5664</v>
          </cell>
          <cell r="B585" t="str">
            <v>RETROESCAVADEIRA SOBRE RODAS COM CARREGADEIRA, TRAÇÃO 4X4, POTÊNCIA LÍQ. 88 HP, CAÇAMBA CARREG. CAP. MÍN. 1 M3, CAÇAMBA RETRO CAP. 0,26 M3, PESO OPERACIONAL MÍN. 6.674 KG, PROFUNDIDADE ESCAVAÇÃO MÁX. 4,37 M - MANUTENÇÃO. AF_06/2014</v>
          </cell>
          <cell r="C585" t="str">
            <v>H</v>
          </cell>
          <cell r="D585">
            <v>16.68</v>
          </cell>
        </row>
        <row r="586">
          <cell r="A586">
            <v>5667</v>
          </cell>
          <cell r="B586" t="str">
            <v>RETROESCAVADEIRA SOBRE RODAS COM CARREGADEIRA, TRAÇÃO 4X2, POTÊNCIA LÍQ. 79 HP, CAÇAMBA CARREG. CAP. MÍN. 1 M3, CAÇAMBA RETRO CAP. 0,20 M3, PESO OPERACIONAL MÍN. 6.570 KG, PROFUNDIDADE ESCAVAÇÃO MÁX. 4,37 M - MANUTENÇÃO. AF_06/2014</v>
          </cell>
          <cell r="C586" t="str">
            <v>H</v>
          </cell>
          <cell r="D586">
            <v>14.84</v>
          </cell>
        </row>
        <row r="587">
          <cell r="A587">
            <v>5668</v>
          </cell>
          <cell r="B587" t="str">
            <v>RETROESCAVADEIRA SOBRE RODAS COM CARREGADEIRA, TRAÇÃO 4X2, POTÊNCIA LÍQ. 79 HP, CAÇAMBA CARREG. CAP. MÍN. 1 M3, CAÇAMBA RETRO CAP. 0,20 M3, PESO OPERACIONAL MÍN. 6.570 KG, PROFUNDIDADE ESCAVAÇÃO MÁX. 4,37 M - MATERIAIS NA OPERAÇÃO. AF_06/2014</v>
          </cell>
          <cell r="C587" t="str">
            <v>H</v>
          </cell>
          <cell r="D587">
            <v>40.159999999999997</v>
          </cell>
        </row>
        <row r="588">
          <cell r="A588">
            <v>5674</v>
          </cell>
          <cell r="B588" t="str">
            <v>ROLO COMPACTADOR VIBRATÓRIO DE UM CILINDRO AÇO LISO, POTÊNCIA 80 HP, PESO OPERACIONAL MÁXIMO 8,1 T, IMPACTO DINÂMICO 16,15 / 9,5 T, LARGURA DE TRABALHO 1,68 M - MANUTENÇÃO. AF_06/2014</v>
          </cell>
          <cell r="C588" t="str">
            <v>H</v>
          </cell>
          <cell r="D588">
            <v>19.41</v>
          </cell>
        </row>
        <row r="589">
          <cell r="A589">
            <v>5692</v>
          </cell>
          <cell r="B589" t="str">
            <v>MOTOBOMBA CENTRÍFUGA, MOTOR A GASOLINA, POTÊNCIA 5,42 HP, BOCAIS 1 1/2" X 1", DIÂMETRO ROTOR 143 MM HM/Q = 6 MCA / 16,8 M3/H A 38 MCA / 6,6 M3/H - MANUTENÇÃO. AF_06/2014</v>
          </cell>
          <cell r="C589" t="str">
            <v>H</v>
          </cell>
          <cell r="D589">
            <v>0.16</v>
          </cell>
        </row>
        <row r="590">
          <cell r="A590">
            <v>5693</v>
          </cell>
          <cell r="B590" t="str">
            <v>MOTOBOMBA CENTRÍFUGA, MOTOR A GASOLINA, POTÊNCIA 5,42 HP, BOCAIS 1 1/2" X 1", DIÂMETRO ROTOR 143 MM HM/Q = 6 MCA / 16,8 M3/H A 38 MCA / 6,6 M3/H - MATERIAIS NA OPERAÇÃO. AF_06/2014</v>
          </cell>
          <cell r="C590" t="str">
            <v>H</v>
          </cell>
          <cell r="D590">
            <v>3.89</v>
          </cell>
        </row>
        <row r="591">
          <cell r="A591">
            <v>5695</v>
          </cell>
          <cell r="B591" t="str">
            <v>CAMINHÃO BASCULANTE 6 M3, PESO BRUTO TOTAL 16.000 KG, CARGA ÚTIL MÁXIMA 13.071 KG, DISTÂNCIA ENTRE EIXOS 4,80 M, POTÊNCIA 230 CV INCLUSIVE CAÇAMBA METÁLICA - MANUTENÇÃO. AF_06/2014</v>
          </cell>
          <cell r="C591" t="str">
            <v>H</v>
          </cell>
          <cell r="D591">
            <v>19.97</v>
          </cell>
        </row>
        <row r="592">
          <cell r="A592">
            <v>5703</v>
          </cell>
          <cell r="B592" t="str">
            <v>USINA DE CONCRETO FIXA, CAPACIDADE NOMINAL DE 90 A 120 M3/H, SEM SILO - MATERIAIS NA OPERAÇÃO. AF_07/2016</v>
          </cell>
          <cell r="C592" t="str">
            <v>H</v>
          </cell>
          <cell r="D592">
            <v>14.51</v>
          </cell>
        </row>
        <row r="593">
          <cell r="A593">
            <v>5705</v>
          </cell>
          <cell r="B593" t="str">
            <v>CAMINHÃO TOCO, PBT 16.000 KG, CARGA ÚTIL MÁX. 10.685 KG, DIST. ENTRE EIXOS 4,8 M, POTÊNCIA 189 CV, INCLUSIVE CARROCERIA FIXA ABERTA DE MADEIRA P/ TRANSPORTE GERAL DE CARGA SECA, DIMEN. APROX. 2,5 X 7,00 X 0,50 M - MANUTENÇÃO. AF_06/2014</v>
          </cell>
          <cell r="C593" t="str">
            <v>H</v>
          </cell>
          <cell r="D593">
            <v>12.32</v>
          </cell>
        </row>
        <row r="594">
          <cell r="A594">
            <v>5707</v>
          </cell>
          <cell r="B594" t="str">
            <v>USINA MISTURADORA DE SOLOS, CAPACIDADE DE 200 A 500 TON/H, POTENCIA 75KW - MANUTENÇÃO. AF_07/2016</v>
          </cell>
          <cell r="C594" t="str">
            <v>H</v>
          </cell>
          <cell r="D594">
            <v>39.72</v>
          </cell>
        </row>
        <row r="595">
          <cell r="A595">
            <v>5710</v>
          </cell>
          <cell r="B595" t="str">
            <v>VIBROACABADORA DE ASFALTO SOBRE ESTEIRAS, LARGURA DE PAVIMENTAÇÃO 1,90 M A 5,30 M, POTÊNCIA 105 HP CAPACIDADE 450 T/H - MANUTENÇÃO. AF_11/2014</v>
          </cell>
          <cell r="C595" t="str">
            <v>H</v>
          </cell>
          <cell r="D595">
            <v>96.66</v>
          </cell>
        </row>
        <row r="596">
          <cell r="A596">
            <v>5711</v>
          </cell>
          <cell r="B596" t="str">
            <v>VIBROACABADORA DE ASFALTO SOBRE ESTEIRAS, LARGURA DE PAVIMENTAÇÃO 1,90 M A 5,30 M, POTÊNCIA 105 HP CAPACIDADE 450 T/H - MATERIAIS NA OPERAÇÃO. AF_11/2014</v>
          </cell>
          <cell r="C596" t="str">
            <v>H</v>
          </cell>
          <cell r="D596">
            <v>49.63</v>
          </cell>
        </row>
        <row r="597">
          <cell r="A597">
            <v>5714</v>
          </cell>
          <cell r="B597" t="str">
            <v>TRATOR DE PNEUS, POTÊNCIA 85 CV, TRAÇÃO 4X4, PESO COM LASTRO DE 4.675 KG - MANUTENÇÃO. AF_06/2014</v>
          </cell>
          <cell r="C597" t="str">
            <v>H</v>
          </cell>
          <cell r="D597">
            <v>6.87</v>
          </cell>
        </row>
        <row r="598">
          <cell r="A598">
            <v>5715</v>
          </cell>
          <cell r="B598" t="str">
            <v>TRATOR DE PNEUS, POTÊNCIA 85 CV, TRAÇÃO 4X4, PESO COM LASTRO DE 4.675 KG - MATERIAIS NA OPERAÇÃO. AF_06/2014</v>
          </cell>
          <cell r="C598" t="str">
            <v>H</v>
          </cell>
          <cell r="D598">
            <v>39.630000000000003</v>
          </cell>
        </row>
        <row r="599">
          <cell r="A599">
            <v>5718</v>
          </cell>
          <cell r="B599" t="str">
            <v>TRATOR DE ESTEIRAS, POTÊNCIA 170 HP, PESO OPERACIONAL 19 T, CAÇAMBA 5,2 M3 - MATERIAIS NA OPERAÇÃO. AF_06/2014</v>
          </cell>
          <cell r="C599" t="str">
            <v>H</v>
          </cell>
          <cell r="D599">
            <v>80.36</v>
          </cell>
        </row>
        <row r="600">
          <cell r="A600">
            <v>5721</v>
          </cell>
          <cell r="B600" t="str">
            <v>TRATOR DE ESTEIRAS, POTÊNCIA 150 HP, PESO OPERACIONAL 16,7 T, COM RODA MOTRIZ ELEVADA E LÂMINA 3,18 M3 - MATERIAIS NA OPERAÇÃO. AF_06/2014</v>
          </cell>
          <cell r="C600" t="str">
            <v>H</v>
          </cell>
          <cell r="D600">
            <v>70.89</v>
          </cell>
        </row>
        <row r="601">
          <cell r="A601">
            <v>5722</v>
          </cell>
          <cell r="B601" t="str">
            <v>TRATOR DE ESTEIRAS, POTÊNCIA 347 HP, PESO OPERACIONAL 38,5 T, COM LÂMINA 8,70 M3 - MATERIAIS NA OPERAÇÃO. AF_06/2014</v>
          </cell>
          <cell r="C601" t="str">
            <v>H</v>
          </cell>
          <cell r="D601">
            <v>164.03</v>
          </cell>
        </row>
        <row r="602">
          <cell r="A602">
            <v>5724</v>
          </cell>
          <cell r="B602" t="str">
            <v>TRATOR DE ESTEIRAS, POTÊNCIA 100 HP, PESO OPERACIONAL 9,4 T, COM LÂMINA 2,19 M3 - MANUTENÇÃO. AF_06/2014</v>
          </cell>
          <cell r="C602" t="str">
            <v>H</v>
          </cell>
          <cell r="D602">
            <v>27.01</v>
          </cell>
        </row>
        <row r="603">
          <cell r="A603">
            <v>5727</v>
          </cell>
          <cell r="B603" t="str">
            <v>ROLO COMPACTADOR VIBRATÓRIO REBOCÁVEL, CILINDRO DE AÇO LISO, POTÊNCIA DE TRAÇÃO DE 65 CV, PESO 4,7 T, IMPACTO DINÂMICO 18,3 T, LARGURA DE TRABALHO 1,67 M - MANUTENÇÃO. AF_02/2016</v>
          </cell>
          <cell r="C603" t="str">
            <v>H</v>
          </cell>
          <cell r="D603">
            <v>5.86</v>
          </cell>
        </row>
        <row r="604">
          <cell r="A604">
            <v>5729</v>
          </cell>
          <cell r="B604" t="str">
            <v>ROLO COMPACTADOR VIBRATÓRIO TANDEM AÇO LISO, POTÊNCIA 58 HP, PESO SEM/COM LASTRO 6,5 / 9,4 T, LARGURA DE TRABALHO 1,2 M - MANUTENÇÃO. AF_06/2014</v>
          </cell>
          <cell r="C604" t="str">
            <v>H</v>
          </cell>
          <cell r="D604">
            <v>23.83</v>
          </cell>
        </row>
        <row r="605">
          <cell r="A605">
            <v>5730</v>
          </cell>
          <cell r="B605" t="str">
            <v>ROLO COMPACTADOR VIBRATÓRIO TANDEM AÇO LISO, POTÊNCIA 58 HP, PESO SEM/COM LASTRO 6,5 / 9,4 T, LARGURA DE TRABALHO 1,2 M - MATERIAIS NA OPERAÇÃO. AF_06/2014</v>
          </cell>
          <cell r="C605" t="str">
            <v>H</v>
          </cell>
          <cell r="D605">
            <v>27.42</v>
          </cell>
        </row>
        <row r="606">
          <cell r="A606">
            <v>5735</v>
          </cell>
          <cell r="B606" t="str">
            <v>RETROESCAVADEIRA SOBRE RODAS COM CARREGADEIRA, TRAÇÃO 4X4, POTÊNCIA LÍQ. 72 HP, CAÇAMBA CARREG. CAP. MÍN. 0,79 M3, CAÇAMBA RETRO CAP. 0,18 M3, PESO OPERACIONAL MÍN. 7.140 KG, PROFUNDIDADE ESCAVAÇÃO MÁX. 4,50 M - MANUTENÇÃO. AF_06/2014</v>
          </cell>
          <cell r="C606" t="str">
            <v>H</v>
          </cell>
          <cell r="D606">
            <v>16.100000000000001</v>
          </cell>
        </row>
        <row r="607">
          <cell r="A607">
            <v>5736</v>
          </cell>
          <cell r="B607" t="str">
            <v>RETROESCAVADEIRA SOBRE RODAS COM CARREGADEIRA, TRAÇÃO 4X4, POTÊNCIA LÍQ. 72 HP, CAÇAMBA CARREG. CAP. MÍN. 0,79 M3, CAÇAMBA RETRO CAP. 0,18 M3, PESO OPERACIONAL MÍN. 7.140 KG, PROFUNDIDADE ESCAVAÇÃO MÁX. 4,50 M - MATERIAIS NA OPERAÇÃO. AF_06/2014</v>
          </cell>
          <cell r="C607" t="str">
            <v>H</v>
          </cell>
          <cell r="D607">
            <v>36.85</v>
          </cell>
        </row>
        <row r="608">
          <cell r="A608">
            <v>5738</v>
          </cell>
          <cell r="B608" t="str">
            <v>ROLO COMPACTADOR VIBRATÓRIO PÉ DE CARNEIRO, OPERADO POR CONTROLE REMOTO, POTÊNCIA 12,5 KW, PESO OPERACIONAL 1,675 T, LARGURA DE TRABALHO 0,85 M - DEPRECIAÇÃO. AF_02/2016</v>
          </cell>
          <cell r="C608" t="str">
            <v>H</v>
          </cell>
          <cell r="D608">
            <v>21.19</v>
          </cell>
        </row>
        <row r="609">
          <cell r="A609">
            <v>5739</v>
          </cell>
          <cell r="B609" t="str">
            <v>ROLO COMPACTADOR VIBRATÓRIO PÉ DE CARNEIRO, OPERADO POR CONTROLE REMOTO, POTÊNCIA 12,5 KW, PESO OPERACIONAL 1,675 T, LARGURA DE TRABALHO 0,85 M - MANUTENÇÃO. AF_02/2016</v>
          </cell>
          <cell r="C609" t="str">
            <v>H</v>
          </cell>
          <cell r="D609">
            <v>26.52</v>
          </cell>
        </row>
        <row r="610">
          <cell r="A610">
            <v>5741</v>
          </cell>
          <cell r="B610" t="str">
            <v>USINA DE LAMA ASFÁLTICA, PROD 30 A 50 T/H, SILO DE AGREGADO 7 M3, RESERVATÓRIOS PARA EMULSÃO E ÁGUA DE 2,3 M3 CADA, MISTURADOR TIPO PUG MILL A SER MONTADO SOBRE CAMINHÃO - MANUTENÇÃO. AF_10/2014</v>
          </cell>
          <cell r="C610" t="str">
            <v>H</v>
          </cell>
          <cell r="D610">
            <v>27.29</v>
          </cell>
        </row>
        <row r="611">
          <cell r="A611">
            <v>5742</v>
          </cell>
          <cell r="B611" t="str">
            <v>USINA DE LAMA ASFÁLTICA, PROD 30 A 50 T/H, SILO DE AGREGADO 7 M3, RESERVATÓRIOS PARA EMULSÃO E ÁGUA DE 2,3 M3 CADA, MISTURADOR TIPO PUG MILL A SER MONTADO SOBRE CAMINHÃO - MATERIAIS NA OPERAÇÃO. AF_10/2014</v>
          </cell>
          <cell r="C611" t="str">
            <v>H</v>
          </cell>
          <cell r="D611">
            <v>15.38</v>
          </cell>
        </row>
        <row r="612">
          <cell r="A612">
            <v>5747</v>
          </cell>
          <cell r="B612" t="str">
            <v>CAMINHÃO PIPA 6.000 L, PESO BRUTO TOTAL 13.000 KG, DISTÂNCIA ENTRE EIXOS 4,80 M, POTÊNCIA 189 CV INCLUSIVE TANQUE DE AÇO PARA TRANSPORTE DE ÁGUA, CAPACIDADE 6 M3 - MATERIAIS NA OPERAÇÃO. AF_06/2014</v>
          </cell>
          <cell r="C612" t="str">
            <v>H</v>
          </cell>
          <cell r="D612">
            <v>88.14</v>
          </cell>
        </row>
        <row r="613">
          <cell r="A613">
            <v>5751</v>
          </cell>
          <cell r="B613" t="str">
            <v>CAMINHÃO TOCO, PESO BRUTO TOTAL 14.300 KG, CARGA ÚTIL MÁXIMA 9590 KG, DISTÂNCIA ENTRE EIXOS 4,76 M, POTÊNCIA 185 CV (NÃO INCLUI CARROCERIA) - MANUTENÇÃO. AF_06/2014</v>
          </cell>
          <cell r="C613" t="str">
            <v>H</v>
          </cell>
          <cell r="D613">
            <v>13.22</v>
          </cell>
        </row>
        <row r="614">
          <cell r="A614">
            <v>5754</v>
          </cell>
          <cell r="B614" t="str">
            <v>CAMINHÃO TOCO, PESO BRUTO TOTAL 16.000 KG, CARGA ÚTIL MÁXIMA DE 10.685 KG, DISTÂNCIA ENTRE EIXOS 4,80 M, POTÊNCIA 189 CV EXCLUSIVE CARROCERIA - MANUTENÇÃO. AF_06/2014</v>
          </cell>
          <cell r="C614" t="str">
            <v>H</v>
          </cell>
          <cell r="D614">
            <v>11.14</v>
          </cell>
        </row>
        <row r="615">
          <cell r="A615">
            <v>5763</v>
          </cell>
          <cell r="B615" t="str">
            <v>CAMINHÃO PIPA 10.000 L TRUCADO, PESO BRUTO TOTAL 23.000 KG, CARGA ÚTIL MÁXIMA 15.935 KG, DISTÂNCIA ENTRE EIXOS 4,8 M, POTÊNCIA 230 CV, INCLUSIVE TANQUE DE AÇO PARA TRANSPORTE DE ÁGUA - MANUTENÇÃO. AF_06/2014</v>
          </cell>
          <cell r="C615" t="str">
            <v>H</v>
          </cell>
          <cell r="D615">
            <v>19.649999999999999</v>
          </cell>
        </row>
        <row r="616">
          <cell r="A616">
            <v>5765</v>
          </cell>
          <cell r="B616" t="str">
            <v>ESPARGIDOR DE ASFALTO PRESSURIZADO COM TANQUE DE 2500 L, REBOCÁVEL COM MOTOR A GASOLINA POTÊNCIA 3,4 HP - MANUTENÇÃO. AF_07/2014</v>
          </cell>
          <cell r="C616" t="str">
            <v>H</v>
          </cell>
          <cell r="D616">
            <v>1.92</v>
          </cell>
        </row>
        <row r="617">
          <cell r="A617">
            <v>5766</v>
          </cell>
          <cell r="B617" t="str">
            <v>ESPARGIDOR DE ASFALTO PRESSURIZADO COM TANQUE DE 2500 L, REBOCÁVEL COM MOTOR A GASOLINA POTÊNCIA 3,4 HP - MATERIAIS NA OPERAÇÃO. AF_07/2014</v>
          </cell>
          <cell r="C617" t="str">
            <v>H</v>
          </cell>
          <cell r="D617">
            <v>2.4500000000000002</v>
          </cell>
        </row>
        <row r="618">
          <cell r="A618">
            <v>5779</v>
          </cell>
          <cell r="B618" t="str">
            <v>MOTONIVELADORA POTÊNCIA BÁSICA LÍQUIDA (PRIMEIRA MARCHA) 125 HP, PESO BRUTO 13032 KG, LARGURA DA LÂMINA DE 3,7 M - MANUTENÇÃO. AF_06/2014</v>
          </cell>
          <cell r="C618" t="str">
            <v>H</v>
          </cell>
          <cell r="D618">
            <v>40.92</v>
          </cell>
        </row>
        <row r="619">
          <cell r="A619">
            <v>5787</v>
          </cell>
          <cell r="B619" t="str">
            <v>PÁ CARREGADEIRA SOBRE RODAS, POTÊNCIA 197 HP, CAPACIDADE DA CAÇAMBA 2,5 A 3,5 M3, PESO OPERACIONAL 18338 KG - MATERIAIS NA OPERAÇÃO. AF_06/2014</v>
          </cell>
          <cell r="C619" t="str">
            <v>H</v>
          </cell>
          <cell r="D619">
            <v>93.1</v>
          </cell>
        </row>
        <row r="620">
          <cell r="A620">
            <v>5797</v>
          </cell>
          <cell r="B620" t="str">
            <v>COMPRESSOR DE AR REBOCÁVEL, VAZÃO 189 PCM, PRESSÃO EFETIVA DE TRABALHO 102 PSI, MOTOR DIESEL, POTÊNCIA 63 CV - MANUTENÇÃO. AF_06/2015</v>
          </cell>
          <cell r="C620" t="str">
            <v>H</v>
          </cell>
          <cell r="D620">
            <v>2.92</v>
          </cell>
        </row>
        <row r="621">
          <cell r="A621">
            <v>5800</v>
          </cell>
          <cell r="B621" t="str">
            <v>BOMBA SUBMERSÍVEL ELÉTRICA TRIFÁSICA, POTÊNCIA 2,96 HP, Ø ROTOR 144 MM SEMI-ABERTO, BOCAL DE SAÍDA Ø 2, HM/Q = 2 MCA / 38,8 M3/H A 28 MCA / 5 M3/H - MANUTENÇÃO. AF_06/2014</v>
          </cell>
          <cell r="C621" t="str">
            <v>H</v>
          </cell>
          <cell r="D621">
            <v>0.19</v>
          </cell>
        </row>
        <row r="622">
          <cell r="A622">
            <v>7032</v>
          </cell>
          <cell r="B622" t="str">
            <v>TANQUE DE ASFALTO ESTACIONÁRIO COM SERPENTINA, CAPACIDADE 30.000 L - DEPRECIAÇÃO. AF_06/2014</v>
          </cell>
          <cell r="C622" t="str">
            <v>H</v>
          </cell>
          <cell r="D622">
            <v>2.93</v>
          </cell>
        </row>
        <row r="623">
          <cell r="A623">
            <v>7033</v>
          </cell>
          <cell r="B623" t="str">
            <v>TANQUE DE ASFALTO ESTACIONÁRIO COM SERPENTINA, CAPACIDADE 30.000 L - JUROS. AF_06/2014</v>
          </cell>
          <cell r="C623" t="str">
            <v>H</v>
          </cell>
          <cell r="D623">
            <v>1.17</v>
          </cell>
        </row>
        <row r="624">
          <cell r="A624">
            <v>7034</v>
          </cell>
          <cell r="B624" t="str">
            <v>TANQUE DE ASFALTO ESTACIONÁRIO COM SERPENTINA, CAPACIDADE 30.000 L - MANUTENÇÃO. AF_06/2014</v>
          </cell>
          <cell r="C624" t="str">
            <v>H</v>
          </cell>
          <cell r="D624">
            <v>5.49</v>
          </cell>
        </row>
        <row r="625">
          <cell r="A625">
            <v>7035</v>
          </cell>
          <cell r="B625" t="str">
            <v>TANQUE DE ASFALTO ESTACIONÁRIO COM SERPENTINA, CAPACIDADE 30.000 L - MATERIAIS NA OPERAÇÃO. AF_06/2014</v>
          </cell>
          <cell r="C625" t="str">
            <v>H</v>
          </cell>
          <cell r="D625">
            <v>150.86000000000001</v>
          </cell>
        </row>
        <row r="626">
          <cell r="A626">
            <v>7038</v>
          </cell>
          <cell r="B626" t="str">
            <v>ROLO COMPACTADOR DE PNEUS ESTÁTICO, PRESSÃO VARIÁVEL, POTÊNCIA 111 HP, PESO SEM/COM LASTRO 9,5 / 26 T, LARGURA DE TRABALHO 1,90 M - DEPRECIAÇÃO. AF_07/2014</v>
          </cell>
          <cell r="C626" t="str">
            <v>H</v>
          </cell>
          <cell r="D626">
            <v>24.24</v>
          </cell>
        </row>
        <row r="627">
          <cell r="A627">
            <v>7039</v>
          </cell>
          <cell r="B627" t="str">
            <v>ROLO COMPACTADOR DE PNEUS ESTÁTICO, PRESSÃO VARIÁVEL, POTÊNCIA 111 HP, PESO SEM/COM LASTRO 9,5 / 26 T, LARGURA DE TRABALHO 1,90 M - JUROS. AF_07/2014</v>
          </cell>
          <cell r="C627" t="str">
            <v>H</v>
          </cell>
          <cell r="D627">
            <v>6.36</v>
          </cell>
        </row>
        <row r="628">
          <cell r="A628">
            <v>7040</v>
          </cell>
          <cell r="B628" t="str">
            <v>ROLO COMPACTADOR DE PNEUS ESTÁTICO, PRESSÃO VARIÁVEL, POTÊNCIA 111 HP, PESO SEM/COM LASTRO 9,5 / 26 T, LARGURA DE TRABALHO 1,90 M - MANUTENÇÃO. AF_07/2014</v>
          </cell>
          <cell r="C628" t="str">
            <v>H</v>
          </cell>
          <cell r="D628">
            <v>30.34</v>
          </cell>
        </row>
        <row r="629">
          <cell r="A629">
            <v>7044</v>
          </cell>
          <cell r="B629" t="str">
            <v>MOTOBOMBA TRASH (PARA ÁGUA SUJA) AUTO ESCORVANTE, MOTOR GASOLINA DE 6,41 HP, DIÂMETROS DE SUCÇÃO X RECALQUE: 3" X 3", HM/Q = 10 MCA / 60 M3/H A 23 MCA / 0 M3/H - DEPRECIAÇÃO. AF_10/2014</v>
          </cell>
          <cell r="C629" t="str">
            <v>H</v>
          </cell>
          <cell r="D629">
            <v>0.18</v>
          </cell>
        </row>
        <row r="630">
          <cell r="A630">
            <v>7045</v>
          </cell>
          <cell r="B630" t="str">
            <v>MOTOBOMBA TRASH (PARA ÁGUA SUJA) AUTO ESCORVANTE, MOTOR GASOLINA DE 6,41 HP, DIÂMETROS DE SUCÇÃO X RECALQUE: 3" X 3", HM/Q = 10 MCA / 60 M3/H A 23 MCA / 0 M3/H - JUROS. AF_10/2014</v>
          </cell>
          <cell r="C630" t="str">
            <v>H</v>
          </cell>
          <cell r="D630">
            <v>0.04</v>
          </cell>
        </row>
        <row r="631">
          <cell r="A631">
            <v>7046</v>
          </cell>
          <cell r="B631" t="str">
            <v>MOTOBOMBA TRASH (PARA ÁGUA SUJA) AUTO ESCORVANTE, MOTOR GASOLINA DE 6,41 HP, DIÂMETROS DE SUCÇÃO X RECALQUE: 3" X 3", HM/Q = 10 MCA / 60 M3/H A 23 MCA / 0 M3/H - MANUTENÇÃO. AF_10/2014</v>
          </cell>
          <cell r="C631" t="str">
            <v>H</v>
          </cell>
          <cell r="D631">
            <v>0.19</v>
          </cell>
        </row>
        <row r="632">
          <cell r="A632">
            <v>7047</v>
          </cell>
          <cell r="B632" t="str">
            <v>MOTOBOMBA TRASH (PARA ÁGUA SUJA) AUTO ESCORVANTE, MOTOR GASOLINA DE 6,41 HP, DIÂMETROS DE SUCÇÃO X RECALQUE: 3" X 3", HM/Q = 10 MCA / 60 M3/H A 23 MCA / 0 M3/H - MATERIAIS NA OPERAÇÃO. AF_10/2014</v>
          </cell>
          <cell r="C632" t="str">
            <v>H</v>
          </cell>
          <cell r="D632">
            <v>4.6100000000000003</v>
          </cell>
        </row>
        <row r="633">
          <cell r="A633">
            <v>7051</v>
          </cell>
          <cell r="B633" t="str">
            <v>ROLO COMPACTADOR PE DE CARNEIRO VIBRATORIO, POTENCIA 125 HP, PESO OPERACIONAL SEM/COM LASTRO 11,95 / 13,30 T, IMPACTO DINAMICO 38,5 / 22,5 T, LARGURA DE TRABALHO 2,15 M - DEPRECIAÇÃO. AF_06/2014</v>
          </cell>
          <cell r="C633" t="str">
            <v>H</v>
          </cell>
          <cell r="D633">
            <v>21.5</v>
          </cell>
        </row>
        <row r="634">
          <cell r="A634">
            <v>7052</v>
          </cell>
          <cell r="B634" t="str">
            <v>ROLO COMPACTADOR PE DE CARNEIRO VIBRATORIO, POTENCIA 125 HP, PESO OPERACIONAL SEM/COM LASTRO 11,95 / 13,30 T, IMPACTO DINAMICO 38,5 / 22,5 T, LARGURA DE TRABALHO 2,15 M - JUROS. AF_06/2014</v>
          </cell>
          <cell r="C634" t="str">
            <v>H</v>
          </cell>
          <cell r="D634">
            <v>5.64</v>
          </cell>
        </row>
        <row r="635">
          <cell r="A635">
            <v>7053</v>
          </cell>
          <cell r="B635" t="str">
            <v>ROLO COMPACTADOR PE DE CARNEIRO VIBRATORIO, POTENCIA 125 HP, PESO OPERACIONAL SEM/COM LASTRO 11,95 / 13,30 T, IMPACTO DINAMICO 38,5 / 22,5 T, LARGURA DE TRABALHO 2,15 M - MANUTENÇÃO. AF_06/2014</v>
          </cell>
          <cell r="C635" t="str">
            <v>H</v>
          </cell>
          <cell r="D635">
            <v>26.91</v>
          </cell>
        </row>
        <row r="636">
          <cell r="A636">
            <v>7054</v>
          </cell>
          <cell r="B636" t="str">
            <v>ROLO COMPACTADOR PE DE CARNEIRO VIBRATORIO, POTENCIA 125 HP, PESO OPERACIONAL SEM/COM LASTRO 11,95 / 13,30 T, IMPACTO DINAMICO 38,5 / 22,5 T, LARGURA DE TRABALHO 2,15 M - MATERIAIS NA OPERAÇÃO. AF_06/2014</v>
          </cell>
          <cell r="C636" t="str">
            <v>H</v>
          </cell>
          <cell r="D636">
            <v>59.1</v>
          </cell>
        </row>
        <row r="637">
          <cell r="A637">
            <v>7058</v>
          </cell>
          <cell r="B637" t="str">
            <v>CAMINHÃO BASCULANTE 6 M3 TOCO, PESO BRUTO TOTAL 16.000 KG, CARGA ÚTIL MÁXIMA 11.130 KG, DISTÂNCIA ENTRE EIXOS 5,36 M, POTÊNCIA 185 CV, INCLUSIVE CAÇAMBA METÁLICA - DEPRECIAÇÃO. AF_06/2014</v>
          </cell>
          <cell r="C637" t="str">
            <v>H</v>
          </cell>
          <cell r="D637">
            <v>10.18</v>
          </cell>
        </row>
        <row r="638">
          <cell r="A638">
            <v>7059</v>
          </cell>
          <cell r="B638" t="str">
            <v>CAMINHÃO BASCULANTE 6 M3 TOCO, PESO BRUTO TOTAL 16.000 KG, CARGA ÚTIL MÁXIMA 11.130 KG, DISTÂNCIA ENTRE EIXOS 5,36 M, POTÊNCIA 185 CV, INCLUSIVE CAÇAMBA METÁLICA - JUROS. AF_06/2014</v>
          </cell>
          <cell r="C638" t="str">
            <v>H</v>
          </cell>
          <cell r="D638">
            <v>3.56</v>
          </cell>
        </row>
        <row r="639">
          <cell r="A639">
            <v>7060</v>
          </cell>
          <cell r="B639" t="str">
            <v>CAMINHÃO BASCULANTE 6 M3 TOCO, PESO BRUTO TOTAL 16.000 KG, CARGA ÚTIL MÁXIMA 11.130 KG, DISTÂNCIA ENTRE EIXOS 5,36 M, POTÊNCIA 185 CV, INCLUSIVE CAÇAMBA METÁLICA - MANUTENÇÃO. AF_06/2014</v>
          </cell>
          <cell r="C639" t="str">
            <v>H</v>
          </cell>
          <cell r="D639">
            <v>19.100000000000001</v>
          </cell>
        </row>
        <row r="640">
          <cell r="A640">
            <v>7061</v>
          </cell>
          <cell r="B640" t="str">
            <v>CAMINHÃO BASCULANTE 6 M3 TOCO, PESO BRUTO TOTAL 16.000 KG, CARGA ÚTIL MÁXIMA 11.130 KG, DISTÂNCIA ENTRE EIXOS 5,36 M, POTÊNCIA 185 CV, INCLUSIVE CAÇAMBA METÁLICA - MATERIAIS NA OPERAÇÃO. AF_06/2014</v>
          </cell>
          <cell r="C640" t="str">
            <v>H</v>
          </cell>
          <cell r="D640">
            <v>86.27</v>
          </cell>
        </row>
        <row r="641">
          <cell r="A641">
            <v>7063</v>
          </cell>
          <cell r="B641" t="str">
            <v>TRATOR DE PNEUS, POTÊNCIA 122 CV, TRAÇÃO 4X4, PESO COM LASTRO DE 4.510 KG - DEPRECIAÇÃO. AF_06/2014</v>
          </cell>
          <cell r="C641" t="str">
            <v>H</v>
          </cell>
          <cell r="D641">
            <v>8.58</v>
          </cell>
        </row>
        <row r="642">
          <cell r="A642">
            <v>7064</v>
          </cell>
          <cell r="B642" t="str">
            <v>TRATOR DE PNEUS, POTÊNCIA 122 CV, TRAÇÃO 4X4, PESO COM LASTRO DE 4.510 KG - JUROS. AF_06/2014</v>
          </cell>
          <cell r="C642" t="str">
            <v>H</v>
          </cell>
          <cell r="D642">
            <v>2.25</v>
          </cell>
        </row>
        <row r="643">
          <cell r="A643">
            <v>7065</v>
          </cell>
          <cell r="B643" t="str">
            <v>TRATOR DE PNEUS, POTÊNCIA 122 CV, TRAÇÃO 4X4, PESO COM LASTRO DE 4.510 KG - MANUTENÇÃO. AF_06/2014</v>
          </cell>
          <cell r="C643" t="str">
            <v>H</v>
          </cell>
          <cell r="D643">
            <v>9.3800000000000008</v>
          </cell>
        </row>
        <row r="644">
          <cell r="A644">
            <v>7066</v>
          </cell>
          <cell r="B644" t="str">
            <v>TRATOR DE PNEUS, POTÊNCIA 122 CV, TRAÇÃO 4X4, PESO COM LASTRO DE 4.510 KG - MATERIAIS NA OPERAÇÃO. AF_06/2014</v>
          </cell>
          <cell r="C644" t="str">
            <v>H</v>
          </cell>
          <cell r="D644">
            <v>56.88</v>
          </cell>
        </row>
        <row r="645">
          <cell r="A645">
            <v>53786</v>
          </cell>
          <cell r="B645" t="str">
            <v>RETROESCAVADEIRA SOBRE RODAS COM CARREGADEIRA, TRAÇÃO 4X4, POTÊNCIA LÍQ. 88 HP, CAÇAMBA CARREG. CAP. MÍN. 1 M3, CAÇAMBA RETRO CAP. 0,26 M3, PESO OPERACIONAL MÍN. 6.674 KG, PROFUNDIDADE ESCAVAÇÃO MÁX. 4,37 M - MATERIAIS NA OPERAÇÃO. AF_06/2014</v>
          </cell>
          <cell r="C645" t="str">
            <v>H</v>
          </cell>
          <cell r="D645">
            <v>43.47</v>
          </cell>
        </row>
        <row r="646">
          <cell r="A646">
            <v>53788</v>
          </cell>
          <cell r="B646" t="str">
            <v>ROLO COMPACTADOR VIBRATÓRIO DE UM CILINDRO AÇO LISO, POTÊNCIA 80 HP, PESO OPERACIONAL MÁXIMO 8,1 T, IMPACTO DINÂMICO 16,15 / 9,5 T, LARGURA DE TRABALHO 1,68 M - MATERIAIS NA OPERAÇÃO. AF_06/2014</v>
          </cell>
          <cell r="C646" t="str">
            <v>H</v>
          </cell>
          <cell r="D646">
            <v>37.799999999999997</v>
          </cell>
        </row>
        <row r="647">
          <cell r="A647">
            <v>53792</v>
          </cell>
          <cell r="B647" t="str">
            <v>CAMINHÃO BASCULANTE 6 M3, PESO BRUTO TOTAL 16.000 KG, CARGA ÚTIL MÁXIMA 13.071 KG, DISTÂNCIA ENTRE EIXOS 4,80 M, POTÊNCIA 230 CV INCLUSIVE CAÇAMBA METÁLICA - MATERIAIS NA OPERAÇÃO. AF_06/2014</v>
          </cell>
          <cell r="C647" t="str">
            <v>H</v>
          </cell>
          <cell r="D647">
            <v>107.25</v>
          </cell>
        </row>
        <row r="648">
          <cell r="A648">
            <v>53794</v>
          </cell>
          <cell r="B648" t="str">
            <v>USINA DE CONCRETO FIXA, CAPACIDADE NOMINAL DE 90 A 120 M3/H, SEM SILO - MANUTENÇÃO. AF_07/2016</v>
          </cell>
          <cell r="C648" t="str">
            <v>H</v>
          </cell>
          <cell r="D648">
            <v>35</v>
          </cell>
        </row>
        <row r="649">
          <cell r="A649">
            <v>53797</v>
          </cell>
          <cell r="B649" t="str">
            <v>CAMINHÃO TOCO, PBT 16.000 KG, CARGA ÚTIL MÁX. 10.685 KG, DIST. ENTRE EIXOS 4,8 M, POTÊNCIA 189 CV, INCLUSIVE CARROCERIA FIXA ABERTA DE MADEIRA P/ TRANSPORTE GERAL DE CARGA SECA, DIMEN. APROX. 2,5 X 7,00 X 0,50 M - MATERIAIS NA OPERAÇÃO. AF_06/2014</v>
          </cell>
          <cell r="C649" t="str">
            <v>H</v>
          </cell>
          <cell r="D649">
            <v>88.14</v>
          </cell>
        </row>
        <row r="650">
          <cell r="A650">
            <v>53804</v>
          </cell>
          <cell r="B650" t="str">
            <v>VASSOURA MECÂNICA REBOCÁVEL COM ESCOVA CILÍNDRICA, LARGURA ÚTIL DE VARRIMENTO DE 2,44 M - MANUTENÇÃO. AF_06/2014</v>
          </cell>
          <cell r="C650" t="str">
            <v>H</v>
          </cell>
          <cell r="D650">
            <v>2.79</v>
          </cell>
        </row>
        <row r="651">
          <cell r="A651">
            <v>53806</v>
          </cell>
          <cell r="B651" t="str">
            <v>TRATOR DE ESTEIRAS, POTÊNCIA 170 HP, PESO OPERACIONAL 19 T, CAÇAMBA 5,2 M3 - MANUTENÇÃO. AF_06/2014</v>
          </cell>
          <cell r="C651" t="str">
            <v>H</v>
          </cell>
          <cell r="D651">
            <v>34.81</v>
          </cell>
        </row>
        <row r="652">
          <cell r="A652">
            <v>53810</v>
          </cell>
          <cell r="B652" t="str">
            <v>TRATOR DE ESTEIRAS, POTÊNCIA 150 HP, PESO OPERACIONAL 16,7 T, COM RODA MOTRIZ ELEVADA E LÂMINA 3,18 M3 - MANUTENÇÃO. AF_06/2014</v>
          </cell>
          <cell r="C652" t="str">
            <v>H</v>
          </cell>
          <cell r="D652">
            <v>35.020000000000003</v>
          </cell>
        </row>
        <row r="653">
          <cell r="A653">
            <v>53814</v>
          </cell>
          <cell r="B653" t="str">
            <v>TRATOR DE ESTEIRAS, POTÊNCIA 347 HP, PESO OPERACIONAL 38,5 T, COM LÂMINA 8,70 M3 - MANUTENÇÃO. AF_06/2014</v>
          </cell>
          <cell r="C653" t="str">
            <v>H</v>
          </cell>
          <cell r="D653">
            <v>114.73</v>
          </cell>
        </row>
        <row r="654">
          <cell r="A654">
            <v>53817</v>
          </cell>
          <cell r="B654" t="str">
            <v>TRATOR DE ESTEIRAS, POTÊNCIA 100 HP, PESO OPERACIONAL 9,4 T, COM LÂMINA 2,19 M3 - MATERIAIS NA OPERAÇÃO. AF_06/2014</v>
          </cell>
          <cell r="C654" t="str">
            <v>H</v>
          </cell>
          <cell r="D654">
            <v>47.27</v>
          </cell>
        </row>
        <row r="655">
          <cell r="A655">
            <v>53818</v>
          </cell>
          <cell r="B655" t="str">
            <v>ROLO COMPACTADOR VIBRATÓRIO REBOCÁVEL, CILINDRO DE AÇO LISO, POTÊNCIA DE TRAÇÃO DE 65 CV, PESO 4,7 T, IMPACTO DINÂMICO 18,3 T, LARGURA DE TRABALHO 1,67 M - DEPRECIAÇÃO. AF_02/2016</v>
          </cell>
          <cell r="C655" t="str">
            <v>H</v>
          </cell>
          <cell r="D655">
            <v>4.68</v>
          </cell>
        </row>
        <row r="656">
          <cell r="A656">
            <v>53827</v>
          </cell>
          <cell r="B656" t="str">
            <v>CAMINHÃO TOCO, PESO BRUTO TOTAL 14.300 KG, CARGA ÚTIL MÁXIMA 9590 KG, DISTÂNCIA ENTRE EIXOS 4,76 M, POTÊNCIA 185 CV (NÃO INCLUI CARROCERIA) - MATERIAIS NA OPERAÇÃO. AF_06/2014</v>
          </cell>
          <cell r="C656" t="str">
            <v>H</v>
          </cell>
          <cell r="D656">
            <v>86.27</v>
          </cell>
        </row>
        <row r="657">
          <cell r="A657">
            <v>53829</v>
          </cell>
          <cell r="B657" t="str">
            <v>CAMINHÃO TOCO, PESO BRUTO TOTAL 16.000 KG, CARGA ÚTIL MÁXIMA DE 10.685 KG, DISTÂNCIA ENTRE EIXOS 4,80 M, POTÊNCIA 189 CV EXCLUSIVE CARROCERIA - MATERIAIS NA OPERAÇÃO. AF_06/2014</v>
          </cell>
          <cell r="C657" t="str">
            <v>H</v>
          </cell>
          <cell r="D657">
            <v>88.14</v>
          </cell>
        </row>
        <row r="658">
          <cell r="A658">
            <v>53831</v>
          </cell>
          <cell r="B658" t="str">
            <v>CAMINHÃO PIPA 10.000 L TRUCADO, PESO BRUTO TOTAL 23.000 KG, CARGA ÚTIL MÁXIMA 15.935 KG, DISTÂNCIA ENTRE EIXOS 4,8 M, POTÊNCIA 230 CV, INCLUSIVE TANQUE DE AÇO PARA TRANSPORTE DE ÁGUA - MATERIAIS NA OPERAÇÃO. AF_06/2014</v>
          </cell>
          <cell r="C658" t="str">
            <v>H</v>
          </cell>
          <cell r="D658">
            <v>107.25</v>
          </cell>
        </row>
        <row r="659">
          <cell r="A659">
            <v>53840</v>
          </cell>
          <cell r="B659" t="str">
            <v>GRADE DE DISCO REBOCÁVEL COM 20 DISCOS 24" X 6 MM COM PNEUS PARA TRANSPORTE - DEPRECIAÇÃO. AF_06/2014</v>
          </cell>
          <cell r="C659" t="str">
            <v>H</v>
          </cell>
          <cell r="D659">
            <v>1.51</v>
          </cell>
        </row>
        <row r="660">
          <cell r="A660">
            <v>53841</v>
          </cell>
          <cell r="B660" t="str">
            <v>GRADE DE DISCO REBOCÁVEL COM 20 DISCOS 24" X 6 MM COM PNEUS PARA TRANSPORTE - MANUTENÇÃO. AF_06/2014</v>
          </cell>
          <cell r="C660" t="str">
            <v>H</v>
          </cell>
          <cell r="D660">
            <v>1.05</v>
          </cell>
        </row>
        <row r="661">
          <cell r="A661">
            <v>53849</v>
          </cell>
          <cell r="B661" t="str">
            <v>MOTONIVELADORA POTÊNCIA BÁSICA LÍQUIDA (PRIMEIRA MARCHA) 125 HP, PESO BRUTO 13032 KG, LARGURA DA LÂMINA DE 3,7 M - MATERIAIS NA OPERAÇÃO. AF_06/2014</v>
          </cell>
          <cell r="C661" t="str">
            <v>H</v>
          </cell>
          <cell r="D661">
            <v>59.1</v>
          </cell>
        </row>
        <row r="662">
          <cell r="A662">
            <v>53857</v>
          </cell>
          <cell r="B662" t="str">
            <v>PÁ CARREGADEIRA SOBRE RODAS, POTÊNCIA LÍQUIDA 128 HP, CAPACIDADE DA CAÇAMBA 1,7 A 2,8 M3, PESO OPERACIONAL 11632 KG - MANUTENÇÃO. AF_06/2014</v>
          </cell>
          <cell r="C662" t="str">
            <v>H</v>
          </cell>
          <cell r="D662">
            <v>25.9</v>
          </cell>
        </row>
        <row r="663">
          <cell r="A663">
            <v>53858</v>
          </cell>
          <cell r="B663" t="str">
            <v>PÁ CARREGADEIRA SOBRE RODAS, POTÊNCIA LÍQUIDA 128 HP, CAPACIDADE DA CAÇAMBA 1,7 A 2,8 M3, PESO OPERACIONAL 11632 KG - MATERIAIS NA OPERAÇÃO. AF_06/2014</v>
          </cell>
          <cell r="C663" t="str">
            <v>H</v>
          </cell>
          <cell r="D663">
            <v>60.5</v>
          </cell>
        </row>
        <row r="664">
          <cell r="A664">
            <v>53861</v>
          </cell>
          <cell r="B664" t="str">
            <v>PÁ CARREGADEIRA SOBRE RODAS, POTÊNCIA 197 HP, CAPACIDADE DA CAÇAMBA 2,5 A 3,5 M3, PESO OPERACIONAL 18338 KG - MANUTENÇÃO. AF_06/2014</v>
          </cell>
          <cell r="C664" t="str">
            <v>H</v>
          </cell>
          <cell r="D664">
            <v>35.909999999999997</v>
          </cell>
        </row>
        <row r="665">
          <cell r="A665">
            <v>53863</v>
          </cell>
          <cell r="B665" t="str">
            <v>MARTELETE OU ROMPEDOR PNEUMÁTICO MANUAL, 28 KG, COM SILENCIADOR - MANUTENÇÃO. AF_07/2016</v>
          </cell>
          <cell r="C665" t="str">
            <v>H</v>
          </cell>
          <cell r="D665">
            <v>1.06</v>
          </cell>
        </row>
        <row r="666">
          <cell r="A666">
            <v>53865</v>
          </cell>
          <cell r="B666" t="str">
            <v>COMPRESSOR DE AR REBOCÁVEL, VAZÃO 189 PCM, PRESSÃO EFETIVA DE TRABALHO 102 PSI, MOTOR DIESEL, POTÊNCIA 63 CV - MATERIAIS NA OPERAÇÃO. AF_06/2015</v>
          </cell>
          <cell r="C666" t="str">
            <v>H</v>
          </cell>
          <cell r="D666">
            <v>29.39</v>
          </cell>
        </row>
        <row r="667">
          <cell r="A667">
            <v>53866</v>
          </cell>
          <cell r="B667" t="str">
            <v>BOMBA SUBMERSÍVEL ELÉTRICA TRIFÁSICA, POTÊNCIA 2,96 HP, Ø ROTOR 144 MM SEMI-ABERTO, BOCAL DE SAÍDA Ø 2, HM/Q = 2 MCA / 38,8 M3/H A 28 MCA / 5 M3/H - MATERIAIS NA OPERAÇÃO. AF_06/2014</v>
          </cell>
          <cell r="C667" t="str">
            <v>H</v>
          </cell>
          <cell r="D667">
            <v>1.1599999999999999</v>
          </cell>
        </row>
        <row r="668">
          <cell r="A668">
            <v>53882</v>
          </cell>
          <cell r="B668" t="str">
            <v>CAMINHÃO PIPA 6.000 L, PESO BRUTO TOTAL 13.000 KG, DISTÂNCIA ENTRE EIXOS 4,80 M, POTÊNCIA 189 CV INCLUSIVE TANQUE DE AÇO PARA TRANSPORTE DE ÁGUA, CAPACIDADE 6 M3 - MANUTENÇÃO. AF_06/2014</v>
          </cell>
          <cell r="C668" t="str">
            <v>H</v>
          </cell>
          <cell r="D668">
            <v>15.34</v>
          </cell>
        </row>
        <row r="669">
          <cell r="A669">
            <v>55263</v>
          </cell>
          <cell r="B669" t="str">
            <v>ROLO COMPACTADOR DE PNEUS ESTÁTICO, PRESSÃO VARIÁVEL, POTÊNCIA 111 HP, PESO SEM/COM LASTRO 9,5 / 26 T, LARGURA DE TRABALHO 1,90 M - MATERIAIS NA OPERAÇÃO. AF_07/2014</v>
          </cell>
          <cell r="C669" t="str">
            <v>H</v>
          </cell>
          <cell r="D669">
            <v>52.48</v>
          </cell>
        </row>
        <row r="670">
          <cell r="A670">
            <v>73303</v>
          </cell>
          <cell r="B670" t="str">
            <v>GRUPO GERADOR ESTACIONÁRIO, MOTOR DIESEL POTÊNCIA 170 KVA - DEPRECIAÇÃO. AF_02/2016</v>
          </cell>
          <cell r="C670" t="str">
            <v>H</v>
          </cell>
          <cell r="D670">
            <v>4.12</v>
          </cell>
        </row>
        <row r="671">
          <cell r="A671">
            <v>73307</v>
          </cell>
          <cell r="B671" t="str">
            <v>GRUPO GERADOR ESTACIONÁRIO, MOTOR DIESEL POTÊNCIA 170 KVA - MANUTENÇÃO. AF_02/2016</v>
          </cell>
          <cell r="C671" t="str">
            <v>H</v>
          </cell>
          <cell r="D671">
            <v>3.67</v>
          </cell>
        </row>
        <row r="672">
          <cell r="A672">
            <v>73309</v>
          </cell>
          <cell r="B672" t="str">
            <v>ROLO COMPACTADOR VIBRATÓRIO PÉ DE CARNEIRO PARA SOLOS, POTÊNCIA 80 HP, PESO OPERACIONAL SEM/COM LASTRO 7,4 / 8,8 T, LARGURA DE TRABALHO 1,68 M - DEPRECIAÇÃO. AF_02/2016</v>
          </cell>
          <cell r="C672" t="str">
            <v>H</v>
          </cell>
          <cell r="D672">
            <v>16.12</v>
          </cell>
        </row>
        <row r="673">
          <cell r="A673">
            <v>73311</v>
          </cell>
          <cell r="B673" t="str">
            <v>GRUPO GERADOR ESTACIONÁRIO, MOTOR DIESEL POTÊNCIA 170 KVA - MATERIAIS NA OPERAÇÃO. AF_02/2016</v>
          </cell>
          <cell r="C673" t="str">
            <v>H</v>
          </cell>
          <cell r="D673">
            <v>99.26</v>
          </cell>
        </row>
        <row r="674">
          <cell r="A674">
            <v>73313</v>
          </cell>
          <cell r="B674" t="str">
            <v>ROLO COMPACTADOR VIBRATÓRIO PÉ DE CARNEIRO PARA SOLOS, POTÊNCIA 80 HP, PESO OPERACIONAL SEM/COM LASTRO 7,4 / 8,8 T, LARGURA DE TRABALHO 1,68 M - JUROS. AF_02/2016</v>
          </cell>
          <cell r="C674" t="str">
            <v>H</v>
          </cell>
          <cell r="D674">
            <v>4.2300000000000004</v>
          </cell>
        </row>
        <row r="675">
          <cell r="A675">
            <v>73315</v>
          </cell>
          <cell r="B675" t="str">
            <v>ROLO COMPACTADOR VIBRATÓRIO PÉ DE CARNEIRO PARA SOLOS, POTÊNCIA 80 HP, PESO OPERACIONAL SEM/COM LASTRO 7,4 / 8,8 T, LARGURA DE TRABALHO 1,68 M - MATERIAIS NA OPERAÇÃO. AF_02/2016</v>
          </cell>
          <cell r="C675" t="str">
            <v>H</v>
          </cell>
          <cell r="D675">
            <v>37.799999999999997</v>
          </cell>
        </row>
        <row r="676">
          <cell r="A676">
            <v>73335</v>
          </cell>
          <cell r="B676" t="str">
            <v>CAMINHÃO TOCO, PBT 14.300 KG, CARGA ÚTIL MÁX. 9.710 KG, DIST. ENTRE EIXOS 3,56 M, POTÊNCIA 185 CV, INCLUSIVE CARROCERIA FIXA ABERTA DE MADEIRA P/ TRANSPORTE GERAL DE CARGA SECA, DIMEN. APROX. 2,50 X 6,50 X 0,50 M - MANUTENÇÃO. AF_06/2014</v>
          </cell>
          <cell r="C676" t="str">
            <v>H</v>
          </cell>
          <cell r="D676">
            <v>14.56</v>
          </cell>
        </row>
        <row r="677">
          <cell r="A677">
            <v>73340</v>
          </cell>
          <cell r="B677" t="str">
            <v>CAMINHÃO TOCO, PBT 14.300 KG, CARGA ÚTIL MÁX. 9.710 KG, DIST. ENTRE EIXOS 3,56 M, POTÊNCIA 185 CV, INCLUSIVE CARROCERIA FIXA ABERTA DE MADEIRA P/ TRANSPORTE GERAL DE CARGA SECA, DIMEN. APROX. 2,50 X 6,50 X 0,50 M - MATERIAIS NA OPERAÇÃO. AF_06/2014</v>
          </cell>
          <cell r="C677" t="str">
            <v>H</v>
          </cell>
          <cell r="D677">
            <v>86.27</v>
          </cell>
        </row>
        <row r="678">
          <cell r="A678">
            <v>83361</v>
          </cell>
          <cell r="B678" t="str">
            <v>ESPARGIDOR DE ASFALTO PRESSURIZADO, TANQUE 6 M3 COM ISOLAÇÃO TÉRMICA, AQUECIDO COM 2 MAÇARICOS, COM BARRA ESPARGIDORA 3,60 M, MONTADO SOBRE CAMINHÃO  TOCO, PBT 14.300 KG, POTÊNCIA 185 CV - MANUTENÇÃO. AF_08/2015</v>
          </cell>
          <cell r="C678" t="str">
            <v>H</v>
          </cell>
          <cell r="D678">
            <v>9.42</v>
          </cell>
        </row>
        <row r="679">
          <cell r="A679">
            <v>83761</v>
          </cell>
          <cell r="B679" t="str">
            <v>GRUPO DE SOLDAGEM COM GERADOR A DIESEL 60 CV PARA SOLDA ELÉTRICA, SOBRE 04 RODAS, COM MOTOR 4 CILINDROS 600 A - DEPRECIAÇÃO. AF_02/2016</v>
          </cell>
          <cell r="C679" t="str">
            <v>H</v>
          </cell>
          <cell r="D679">
            <v>8.7799999999999994</v>
          </cell>
        </row>
        <row r="680">
          <cell r="A680">
            <v>83762</v>
          </cell>
          <cell r="B680" t="str">
            <v>GRUPO DE SOLDAGEM COM GERADOR A DIESEL 60 CV PARA SOLDA ELÉTRICA, SOBRE 04 RODAS, COM MOTOR 4 CILINDROS 600 A - MANUTENÇÃO. AF_02/2016</v>
          </cell>
          <cell r="C680" t="str">
            <v>H</v>
          </cell>
          <cell r="D680">
            <v>10.98</v>
          </cell>
        </row>
        <row r="681">
          <cell r="A681">
            <v>83763</v>
          </cell>
          <cell r="B681" t="str">
            <v>GRUPO DE SOLDAGEM COM GERADOR A DIESEL 60 CV PARA SOLDA ELÉTRICA, SOBRE 04 RODAS, COM MOTOR 4 CILINDROS 600 A - MATERIAIS NA OPERAÇÃO. AF_02/2016</v>
          </cell>
          <cell r="C681" t="str">
            <v>H</v>
          </cell>
          <cell r="D681">
            <v>27.98</v>
          </cell>
        </row>
        <row r="682">
          <cell r="A682">
            <v>83764</v>
          </cell>
          <cell r="B682" t="str">
            <v>GRUPO DE SOLDAGEM COM GERADOR A DIESEL 60 CV PARA SOLDA ELÉTRICA, SOBRE 04 RODAS, COM MOTOR 4 CILINDROS 600 A - JUROS. AF_02/2016</v>
          </cell>
          <cell r="C682" t="str">
            <v>H</v>
          </cell>
          <cell r="D682">
            <v>1.97</v>
          </cell>
        </row>
        <row r="683">
          <cell r="A683">
            <v>87026</v>
          </cell>
          <cell r="B683" t="str">
            <v>GRADE DE DISCO REBOCÁVEL COM 20 DISCOS 24" X 6 MM COM PNEUS PARA TRANSPORTE - JUROS. AF_06/2014</v>
          </cell>
          <cell r="C683" t="str">
            <v>H</v>
          </cell>
          <cell r="D683">
            <v>0.4</v>
          </cell>
        </row>
        <row r="684">
          <cell r="A684">
            <v>87441</v>
          </cell>
          <cell r="B684" t="str">
            <v>BETONEIRA CAPACIDADE NOMINAL 400 L, CAPACIDADE DE MISTURA 310 L, MOTOR A DIESEL POTÊNCIA 5,0 HP, SEM CARREGADOR - DEPRECIAÇÃO. AF_06/2014</v>
          </cell>
          <cell r="C684" t="str">
            <v>H</v>
          </cell>
          <cell r="D684">
            <v>0.36</v>
          </cell>
        </row>
        <row r="685">
          <cell r="A685">
            <v>87442</v>
          </cell>
          <cell r="B685" t="str">
            <v>BETONEIRA CAPACIDADE NOMINAL 400 L, CAPACIDADE DE MISTURA 310 L, MOTOR A DIESEL POTÊNCIA 5,0 HP, SEM CARREGADOR - JUROS. AF_06/2014</v>
          </cell>
          <cell r="C685" t="str">
            <v>H</v>
          </cell>
          <cell r="D685">
            <v>0.08</v>
          </cell>
        </row>
        <row r="686">
          <cell r="A686">
            <v>87443</v>
          </cell>
          <cell r="B686" t="str">
            <v>BETONEIRA CAPACIDADE NOMINAL 400 L, CAPACIDADE DE MISTURA 310 L, MOTOR A DIESEL POTÊNCIA 5,0 HP, SEM CARREGADOR - MANUTENÇÃO. AF_06/2014</v>
          </cell>
          <cell r="C686" t="str">
            <v>H</v>
          </cell>
          <cell r="D686">
            <v>0.33</v>
          </cell>
        </row>
        <row r="687">
          <cell r="A687">
            <v>87444</v>
          </cell>
          <cell r="B687" t="str">
            <v>BETONEIRA CAPACIDADE NOMINAL 400 L, CAPACIDADE DE MISTURA 310 L, MOTOR A DIESEL POTÊNCIA 5,0 HP, SEM CARREGADOR - MATERIAIS NA OPERAÇÃO. AF_06/2014</v>
          </cell>
          <cell r="C687" t="str">
            <v>H</v>
          </cell>
          <cell r="D687">
            <v>2.35</v>
          </cell>
        </row>
        <row r="688">
          <cell r="A688">
            <v>88387</v>
          </cell>
          <cell r="B688" t="str">
            <v>MISTURADOR DE ARGAMASSA, EIXO HORIZONTAL, CAPACIDADE DE MISTURA 300 KG, MOTOR ELÉTRICO POTÊNCIA 5 CV - DEPRECIAÇÃO. AF_06/2014</v>
          </cell>
          <cell r="C688" t="str">
            <v>H</v>
          </cell>
          <cell r="D688">
            <v>0.7</v>
          </cell>
        </row>
        <row r="689">
          <cell r="A689">
            <v>88389</v>
          </cell>
          <cell r="B689" t="str">
            <v>MISTURADOR DE ARGAMASSA, EIXO HORIZONTAL, CAPACIDADE DE MISTURA 300 KG, MOTOR ELÉTRICO POTÊNCIA 5 CV - JUROS. AF_06/2014</v>
          </cell>
          <cell r="C689" t="str">
            <v>H</v>
          </cell>
          <cell r="D689">
            <v>0.15</v>
          </cell>
        </row>
        <row r="690">
          <cell r="A690">
            <v>88390</v>
          </cell>
          <cell r="B690" t="str">
            <v>MISTURADOR DE ARGAMASSA, EIXO HORIZONTAL, CAPACIDADE DE MISTURA 300 KG, MOTOR ELÉTRICO POTÊNCIA 5 CV - MANUTENÇÃO. AF_06/2014</v>
          </cell>
          <cell r="C690" t="str">
            <v>H</v>
          </cell>
          <cell r="D690">
            <v>0.87</v>
          </cell>
        </row>
        <row r="691">
          <cell r="A691">
            <v>88391</v>
          </cell>
          <cell r="B691" t="str">
            <v>MISTURADOR DE ARGAMASSA, EIXO HORIZONTAL, CAPACIDADE DE MISTURA 300 KG, MOTOR ELÉTRICO POTÊNCIA 5 CV - MATERIAIS NA OPERAÇÃO. AF_06/2014</v>
          </cell>
          <cell r="C691" t="str">
            <v>H</v>
          </cell>
          <cell r="D691">
            <v>1.9</v>
          </cell>
        </row>
        <row r="692">
          <cell r="A692">
            <v>88394</v>
          </cell>
          <cell r="B692" t="str">
            <v>MISTURADOR DE ARGAMASSA, EIXO HORIZONTAL, CAPACIDADE DE MISTURA 600 KG, MOTOR ELÉTRICO POTÊNCIA 7,5 CV - DEPRECIAÇÃO. AF_06/2014</v>
          </cell>
          <cell r="C692" t="str">
            <v>H</v>
          </cell>
          <cell r="D692">
            <v>0.83</v>
          </cell>
        </row>
        <row r="693">
          <cell r="A693">
            <v>88395</v>
          </cell>
          <cell r="B693" t="str">
            <v>MISTURADOR DE ARGAMASSA, EIXO HORIZONTAL, CAPACIDADE DE MISTURA 600 KG, MOTOR ELÉTRICO POTÊNCIA 7,5 CV - JUROS. AF_06/2014</v>
          </cell>
          <cell r="C693" t="str">
            <v>H</v>
          </cell>
          <cell r="D693">
            <v>0.18</v>
          </cell>
        </row>
        <row r="694">
          <cell r="A694">
            <v>88396</v>
          </cell>
          <cell r="B694" t="str">
            <v>MISTURADOR DE ARGAMASSA, EIXO HORIZONTAL, CAPACIDADE DE MISTURA 600 KG, MOTOR ELÉTRICO POTÊNCIA 7,5 CV - MANUTENÇÃO. AF_06/2014</v>
          </cell>
          <cell r="C694" t="str">
            <v>H</v>
          </cell>
          <cell r="D694">
            <v>1.04</v>
          </cell>
        </row>
        <row r="695">
          <cell r="A695">
            <v>88397</v>
          </cell>
          <cell r="B695" t="str">
            <v>MISTURADOR DE ARGAMASSA, EIXO HORIZONTAL, CAPACIDADE DE MISTURA 600 KG, MOTOR ELÉTRICO POTÊNCIA 7,5 CV - MATERIAIS NA OPERAÇÃO. AF_06/2014</v>
          </cell>
          <cell r="C695" t="str">
            <v>H</v>
          </cell>
          <cell r="D695">
            <v>2.86</v>
          </cell>
        </row>
        <row r="696">
          <cell r="A696">
            <v>88400</v>
          </cell>
          <cell r="B696" t="str">
            <v>MISTURADOR DE ARGAMASSA, EIXO HORIZONTAL, CAPACIDADE DE MISTURA 160 KG, MOTOR ELÉTRICO POTÊNCIA 3 CV - DEPRECIAÇÃO. AF_06/2014</v>
          </cell>
          <cell r="C696" t="str">
            <v>H</v>
          </cell>
          <cell r="D696">
            <v>0.66</v>
          </cell>
        </row>
        <row r="697">
          <cell r="A697">
            <v>88401</v>
          </cell>
          <cell r="B697" t="str">
            <v>MISTURADOR DE ARGAMASSA, EIXO HORIZONTAL, CAPACIDADE DE MISTURA 160 KG, MOTOR ELÉTRICO POTÊNCIA 3 CV - JUROS. AF_06/2014</v>
          </cell>
          <cell r="C697" t="str">
            <v>H</v>
          </cell>
          <cell r="D697">
            <v>0.14000000000000001</v>
          </cell>
        </row>
        <row r="698">
          <cell r="A698">
            <v>88402</v>
          </cell>
          <cell r="B698" t="str">
            <v>MISTURADOR DE ARGAMASSA, EIXO HORIZONTAL, CAPACIDADE DE MISTURA 160 KG, MOTOR ELÉTRICO POTÊNCIA 3 CV - MANUTENÇÃO. AF_06/2014</v>
          </cell>
          <cell r="C698" t="str">
            <v>H</v>
          </cell>
          <cell r="D698">
            <v>0.82</v>
          </cell>
        </row>
        <row r="699">
          <cell r="A699">
            <v>88403</v>
          </cell>
          <cell r="B699" t="str">
            <v>MISTURADOR DE ARGAMASSA, EIXO HORIZONTAL, CAPACIDADE DE MISTURA 160 KG, MOTOR ELÉTRICO POTÊNCIA 3 CV - MATERIAIS NA OPERAÇÃO. AF_06/2014</v>
          </cell>
          <cell r="C699" t="str">
            <v>H</v>
          </cell>
          <cell r="D699">
            <v>1.1399999999999999</v>
          </cell>
        </row>
        <row r="700">
          <cell r="A700">
            <v>88419</v>
          </cell>
          <cell r="B700" t="str">
            <v>PROJETOR DE ARGAMASSA, CAPACIDADE DE PROJEÇÃO 1,5 M3/H, ALCANCE DE 30 ATÉ 60 M, MOTOR ELÉTRICO POTÊNCIA 7,5 HP - DEPRECIAÇÃO. AF_06/2014</v>
          </cell>
          <cell r="C700" t="str">
            <v>H</v>
          </cell>
          <cell r="D700">
            <v>4.3099999999999996</v>
          </cell>
        </row>
        <row r="701">
          <cell r="A701">
            <v>88422</v>
          </cell>
          <cell r="B701" t="str">
            <v>PROJETOR DE ARGAMASSA, CAPACIDADE DE PROJEÇÃO 1,5 M3/H, ALCANCE DE 30 ATÉ 60 M, MOTOR ELÉTRICO POTÊNCIA 7,5 HP - JUROS. AF_06/2014</v>
          </cell>
          <cell r="C701" t="str">
            <v>H</v>
          </cell>
          <cell r="D701">
            <v>0.97</v>
          </cell>
        </row>
        <row r="702">
          <cell r="A702">
            <v>88425</v>
          </cell>
          <cell r="B702" t="str">
            <v>PROJETOR DE ARGAMASSA, CAPACIDADE DE PROJEÇÃO 1,5 M3/H, ALCANCE DE 30 ATÉ 60 M, MOTOR ELÉTRICO POTÊNCIA 7,5 HP - MANUTENÇÃO. AF_06/2014</v>
          </cell>
          <cell r="C702" t="str">
            <v>H</v>
          </cell>
          <cell r="D702">
            <v>4.71</v>
          </cell>
        </row>
        <row r="703">
          <cell r="A703">
            <v>88427</v>
          </cell>
          <cell r="B703" t="str">
            <v>PROJETOR DE ARGAMASSA, CAPACIDADE DE PROJEÇÃO 1,5 M3/H, ALCANCE DE 30 ATÉ 60 M, MOTOR ELÉTRICO POTÊNCIA 7,5 HP - MATERIAIS NA OPERAÇÃO. AF_06/2014</v>
          </cell>
          <cell r="C703" t="str">
            <v>H</v>
          </cell>
          <cell r="D703">
            <v>2.9</v>
          </cell>
        </row>
        <row r="704">
          <cell r="A704">
            <v>88434</v>
          </cell>
          <cell r="B704" t="str">
            <v>PROJETOR DE ARGAMASSA, CAPACIDADE DE PROJEÇÃO 2 M3/H, ALCANCE ATÉ 50 M, MOTOR ELÉTRICO POTÊNCIA 7,5 HP - DEPRECIAÇÃO. AF_06/2014</v>
          </cell>
          <cell r="C704" t="str">
            <v>H</v>
          </cell>
          <cell r="D704">
            <v>5.71</v>
          </cell>
        </row>
        <row r="705">
          <cell r="A705">
            <v>88435</v>
          </cell>
          <cell r="B705" t="str">
            <v>PROJETOR DE ARGAMASSA, CAPACIDADE DE PROJEÇÃO 2 M3/H, ALCANCE ATÉ 50 M, MOTOR ELÉTRICO POTÊNCIA 7,5 HP - JUROS. AF_06/2014</v>
          </cell>
          <cell r="C705" t="str">
            <v>H</v>
          </cell>
          <cell r="D705">
            <v>1.28</v>
          </cell>
        </row>
        <row r="706">
          <cell r="A706">
            <v>88436</v>
          </cell>
          <cell r="B706" t="str">
            <v>PROJETOR DE ARGAMASSA, CAPACIDADE DE PROJEÇÃO 2 M3/H, ALCANCE ATÉ 50 M, MOTOR ELÉTRICO POTÊNCIA 7,5 HP - MANUTENÇÃO. AF_06/2014</v>
          </cell>
          <cell r="C706" t="str">
            <v>H</v>
          </cell>
          <cell r="D706">
            <v>6.25</v>
          </cell>
        </row>
        <row r="707">
          <cell r="A707">
            <v>88437</v>
          </cell>
          <cell r="B707" t="str">
            <v>PROJETOR DE ARGAMASSA, CAPACIDADE DE PROJEÇÃO 2 M3/H, ALCANCE ATÉ 50 M, MOTOR ELÉTRICO POTÊNCIA 7,5 HP - MATERIAIS NA OPERAÇÃO. AF_06/2014</v>
          </cell>
          <cell r="C707" t="str">
            <v>H</v>
          </cell>
          <cell r="D707">
            <v>2.9</v>
          </cell>
        </row>
        <row r="708">
          <cell r="A708">
            <v>88569</v>
          </cell>
          <cell r="B708" t="str">
            <v>ESPARGIDOR DE ASFALTO PRESSURIZADO COM TANQUE DE 2500 L, REBOCÁVEL COM MOTOR A GASOLINA POTÊNCIA 3,4 HP - DEPRECIAÇÃO. AF_07/2014</v>
          </cell>
          <cell r="C708" t="str">
            <v>H</v>
          </cell>
          <cell r="D708">
            <v>2.46</v>
          </cell>
        </row>
        <row r="709">
          <cell r="A709">
            <v>88570</v>
          </cell>
          <cell r="B709" t="str">
            <v>ESPARGIDOR DE ASFALTO PRESSURIZADO COM TANQUE DE 2500 L, REBOCÁVEL COM MOTOR A GASOLINA POTÊNCIA 3,4 HP - JUROS. AF_07/2014</v>
          </cell>
          <cell r="C709" t="str">
            <v>H</v>
          </cell>
          <cell r="D709">
            <v>0.83</v>
          </cell>
        </row>
        <row r="710">
          <cell r="A710">
            <v>88826</v>
          </cell>
          <cell r="B710" t="str">
            <v>BETONEIRA CAPACIDADE NOMINAL DE 400 L, CAPACIDADE DE MISTURA 280 L, MOTOR ELÉTRICO TRIFÁSICO POTÊNCIA DE 2 CV, SEM CARREGADOR - DEPRECIAÇÃO. AF_10/2014</v>
          </cell>
          <cell r="C710" t="str">
            <v>H</v>
          </cell>
          <cell r="D710">
            <v>0.26</v>
          </cell>
        </row>
        <row r="711">
          <cell r="A711">
            <v>88827</v>
          </cell>
          <cell r="B711" t="str">
            <v>BETONEIRA CAPACIDADE NOMINAL DE 400 L, CAPACIDADE DE MISTURA 280 L, MOTOR ELÉTRICO TRIFÁSICO POTÊNCIA DE 2 CV, SEM CARREGADOR - JUROS. AF_10/2014</v>
          </cell>
          <cell r="C711" t="str">
            <v>H</v>
          </cell>
          <cell r="D711">
            <v>0.05</v>
          </cell>
        </row>
        <row r="712">
          <cell r="A712">
            <v>88828</v>
          </cell>
          <cell r="B712" t="str">
            <v>BETONEIRA CAPACIDADE NOMINAL DE 400 L, CAPACIDADE DE MISTURA 280 L, MOTOR ELÉTRICO TRIFÁSICO POTÊNCIA DE 2 CV, SEM CARREGADOR - MANUTENÇÃO. AF_10/2014</v>
          </cell>
          <cell r="C712" t="str">
            <v>H</v>
          </cell>
          <cell r="D712">
            <v>0.24</v>
          </cell>
        </row>
        <row r="713">
          <cell r="A713">
            <v>88829</v>
          </cell>
          <cell r="B713" t="str">
            <v>BETONEIRA CAPACIDADE NOMINAL DE 400 L, CAPACIDADE DE MISTURA 280 L, MOTOR ELÉTRICO TRIFÁSICO POTÊNCIA DE 2 CV, SEM CARREGADOR - MATERIAIS NA OPERAÇÃO. AF_10/2014</v>
          </cell>
          <cell r="C713" t="str">
            <v>H</v>
          </cell>
          <cell r="D713">
            <v>0.76</v>
          </cell>
        </row>
        <row r="714">
          <cell r="A714">
            <v>88832</v>
          </cell>
          <cell r="B714" t="str">
            <v>ESCAVADEIRA HIDRÁULICA SOBRE ESTEIRAS, CAÇAMBA 0,80 M3, PESO OPERACIONAL 17,8 T, POTÊNCIA LÍQUIDA 110 HP - DEPRECIAÇÃO. AF_10/2014</v>
          </cell>
          <cell r="C714" t="str">
            <v>H</v>
          </cell>
          <cell r="D714">
            <v>21.73</v>
          </cell>
        </row>
        <row r="715">
          <cell r="A715">
            <v>88834</v>
          </cell>
          <cell r="B715" t="str">
            <v>ESCAVADEIRA HIDRÁULICA SOBRE ESTEIRAS, CAÇAMBA 0,80 M3, PESO OPERACIONAL 17,8 T, POTÊNCIA LÍQUIDA 110 HP - JUROS. AF_10/2014</v>
          </cell>
          <cell r="C715" t="str">
            <v>H</v>
          </cell>
          <cell r="D715">
            <v>5.58</v>
          </cell>
        </row>
        <row r="716">
          <cell r="A716">
            <v>88835</v>
          </cell>
          <cell r="B716" t="str">
            <v>ESCAVADEIRA HIDRÁULICA SOBRE ESTEIRAS, CAÇAMBA 0,80 M3, PESO OPERACIONAL 17,8 T, POTÊNCIA LÍQUIDA 110 HP - MANUTENÇÃO. AF_10/2014</v>
          </cell>
          <cell r="C716" t="str">
            <v>H</v>
          </cell>
          <cell r="D716">
            <v>27.17</v>
          </cell>
        </row>
        <row r="717">
          <cell r="A717">
            <v>88836</v>
          </cell>
          <cell r="B717" t="str">
            <v>ESCAVADEIRA HIDRÁULICA SOBRE ESTEIRAS, CAÇAMBA 0,80 M3, PESO OPERACIONAL 17,8 T, POTÊNCIA LÍQUIDA 110 HP - MATERIAIS NA OPERAÇÃO. AF_10/2014</v>
          </cell>
          <cell r="C717" t="str">
            <v>H</v>
          </cell>
          <cell r="D717">
            <v>51.99</v>
          </cell>
        </row>
        <row r="718">
          <cell r="A718">
            <v>88839</v>
          </cell>
          <cell r="B718" t="str">
            <v>TRATOR DE ESTEIRAS, POTÊNCIA 125 HP, PESO OPERACIONAL 12,9 T, COM LÂMINA 2,7 M3 - DEPRECIAÇÃO. AF_10/2014</v>
          </cell>
          <cell r="C718" t="str">
            <v>H</v>
          </cell>
          <cell r="D718">
            <v>15.81</v>
          </cell>
        </row>
        <row r="719">
          <cell r="A719">
            <v>88840</v>
          </cell>
          <cell r="B719" t="str">
            <v>TRATOR DE ESTEIRAS, POTÊNCIA 125 HP, PESO OPERACIONAL 12,9 T, COM LÂMINA 2,7 M3 - JUROS. AF_10/2014</v>
          </cell>
          <cell r="C719" t="str">
            <v>H</v>
          </cell>
          <cell r="D719">
            <v>6.76</v>
          </cell>
        </row>
        <row r="720">
          <cell r="A720">
            <v>88841</v>
          </cell>
          <cell r="B720" t="str">
            <v>TRATOR DE ESTEIRAS, POTÊNCIA 125 HP, PESO OPERACIONAL 12,9 T, COM LÂMINA 2,7 M3 - MANUTENÇÃO. AF_10/2014</v>
          </cell>
          <cell r="C720" t="str">
            <v>H</v>
          </cell>
          <cell r="D720">
            <v>28.27</v>
          </cell>
        </row>
        <row r="721">
          <cell r="A721">
            <v>88842</v>
          </cell>
          <cell r="B721" t="str">
            <v>TRATOR DE ESTEIRAS, POTÊNCIA 125 HP, PESO OPERACIONAL 12,9 T, COM LÂMINA 2,7 M3 - MATERIAIS NA OPERAÇÃO. AF_10/2014</v>
          </cell>
          <cell r="C721" t="str">
            <v>H</v>
          </cell>
          <cell r="D721">
            <v>59.1</v>
          </cell>
        </row>
        <row r="722">
          <cell r="A722">
            <v>88847</v>
          </cell>
          <cell r="B722" t="str">
            <v>USINA DE LAMA ASFÁLTICA, PROD 30 A 50 T/H, SILO DE AGREGADO 7 M3, RESERVATÓRIOS PARA EMULSÃO E ÁGUA DE 2,3 M3 CADA, MISTURADOR TIPO PUG MILL A SER MONTADO SOBRE CAMINHÃO - DEPRECIAÇÃO. AF_10/2014</v>
          </cell>
          <cell r="C722" t="str">
            <v>H</v>
          </cell>
          <cell r="D722">
            <v>14.55</v>
          </cell>
        </row>
        <row r="723">
          <cell r="A723">
            <v>88848</v>
          </cell>
          <cell r="B723" t="str">
            <v>USINA DE LAMA ASFÁLTICA, PROD 30 A 50 T/H, SILO DE AGREGADO 7 M3, RESERVATÓRIOS PARA EMULSÃO E ÁGUA DE 2,3 M3 CADA, MISTURADOR TIPO PUG MILL A SER MONTADO SOBRE CAMINHÃO - JUROS. AF_10/2014</v>
          </cell>
          <cell r="C723" t="str">
            <v>H</v>
          </cell>
          <cell r="D723">
            <v>5.81</v>
          </cell>
        </row>
        <row r="724">
          <cell r="A724">
            <v>88853</v>
          </cell>
          <cell r="B724" t="str">
            <v>MOTOBOMBA CENTRÍFUGA, MOTOR A GASOLINA, POTÊNCIA 5,42 HP, BOCAIS 1 1/2" X 1", DIÂMETRO ROTOR 143 MM HM/Q = 6 MCA / 16,8 M3/H A 38 MCA / 6,6 M3/H - DEPRECIAÇÃO. AF_06/2014</v>
          </cell>
          <cell r="C724" t="str">
            <v>H</v>
          </cell>
          <cell r="D724">
            <v>0.14000000000000001</v>
          </cell>
        </row>
        <row r="725">
          <cell r="A725">
            <v>88854</v>
          </cell>
          <cell r="B725" t="str">
            <v>MOTOBOMBA CENTRÍFUGA, MOTOR A GASOLINA, POTÊNCIA 5,42 HP, BOCAIS 1 1/2" X 1", DIÂMETRO ROTOR 143 MM HM/Q = 6 MCA / 16,8 M3/H A 38 MCA / 6,6 M3/H - JUROS. AF_06/2014</v>
          </cell>
          <cell r="C725" t="str">
            <v>H</v>
          </cell>
          <cell r="D725">
            <v>0.03</v>
          </cell>
        </row>
        <row r="726">
          <cell r="A726">
            <v>88855</v>
          </cell>
          <cell r="B726" t="str">
            <v>GRADE DE DISCO CONTROLE REMOTO REBOCÁVEL, COM 24 DISCOS 24 X 6 MM COM PNEUS PARA TRANSPORTE - DEPRECIAÇÃO. AF_06/2014</v>
          </cell>
          <cell r="C726" t="str">
            <v>H</v>
          </cell>
          <cell r="D726">
            <v>1.93</v>
          </cell>
        </row>
        <row r="727">
          <cell r="A727">
            <v>88856</v>
          </cell>
          <cell r="B727" t="str">
            <v>GRADE DE DISCO CONTROLE REMOTO REBOCÁVEL, COM 24 DISCOS 24 X 6 MM COM PNEUS PARA TRANSPORTE - JUROS. AF_06/2014</v>
          </cell>
          <cell r="C727" t="str">
            <v>H</v>
          </cell>
          <cell r="D727">
            <v>0.51</v>
          </cell>
        </row>
        <row r="728">
          <cell r="A728">
            <v>88857</v>
          </cell>
          <cell r="B728" t="str">
            <v>RETROESCAVADEIRA SOBRE RODAS COM CARREGADEIRA, TRAÇÃO 4X4, POTÊNCIA LÍQ. 88 HP, CAÇAMBA CARREG. CAP. MÍN. 1 M3, CAÇAMBA RETRO CAP. 0,26 M3, PESO OPERACIONAL MÍN. 6.674 KG, PROFUNDIDADE ESCAVAÇÃO MÁX. 4,37 M - DEPRECIAÇÃO. AF_06/2014</v>
          </cell>
          <cell r="C728" t="str">
            <v>H</v>
          </cell>
          <cell r="D728">
            <v>13.35</v>
          </cell>
        </row>
        <row r="729">
          <cell r="A729">
            <v>88858</v>
          </cell>
          <cell r="B729" t="str">
            <v>RETROESCAVADEIRA SOBRE RODAS COM CARREGADEIRA, TRAÇÃO 4X4, POTÊNCIA LÍQ. 88 HP, CAÇAMBA CARREG. CAP. MÍN. 1 M3, CAÇAMBA RETRO CAP. 0,26 M3, PESO OPERACIONAL MÍN. 6.674 KG, PROFUNDIDADE ESCAVAÇÃO MÁX. 4,37 M - JUROS. AF_06/2014</v>
          </cell>
          <cell r="C729" t="str">
            <v>H</v>
          </cell>
          <cell r="D729">
            <v>3.43</v>
          </cell>
        </row>
        <row r="730">
          <cell r="A730">
            <v>88859</v>
          </cell>
          <cell r="B730" t="str">
            <v>RETROESCAVADEIRA SOBRE RODAS COM CARREGADEIRA, TRAÇÃO 4X2, POTÊNCIA LÍQ. 79 HP, CAÇAMBA CARREG. CAP. MÍN. 1 M3, CAÇAMBA RETRO CAP. 0,20 M3, PESO OPERACIONAL MÍN. 6.570 KG, PROFUNDIDADE ESCAVAÇÃO MÁX. 4,37 M - DEPRECIAÇÃO. AF_06/2014</v>
          </cell>
          <cell r="C730" t="str">
            <v>H</v>
          </cell>
          <cell r="D730">
            <v>11.87</v>
          </cell>
        </row>
        <row r="731">
          <cell r="A731">
            <v>88860</v>
          </cell>
          <cell r="B731" t="str">
            <v>RETROESCAVADEIRA SOBRE RODAS COM CARREGADEIRA, TRAÇÃO 4X2, POTÊNCIA LÍQ. 79 HP, CAÇAMBA CARREG. CAP. MÍN. 1 M3, CAÇAMBA RETRO CAP. 0,20 M3, PESO OPERACIONAL MÍN. 6.570 KG, PROFUNDIDADE ESCAVAÇÃO MÁX. 4,37 M - JUROS. AF_06/2014</v>
          </cell>
          <cell r="C731" t="str">
            <v>H</v>
          </cell>
          <cell r="D731">
            <v>3.05</v>
          </cell>
        </row>
        <row r="732">
          <cell r="A732">
            <v>88900</v>
          </cell>
          <cell r="B732" t="str">
            <v>ESCAVADEIRA HIDRÁULICA SOBRE ESTEIRAS, CAÇAMBA 1,20 M3, PESO OPERACIONAL 21 T, POTÊNCIA BRUTA 155 HP - DEPRECIAÇÃO. AF_06/2014</v>
          </cell>
          <cell r="C732" t="str">
            <v>H</v>
          </cell>
          <cell r="D732">
            <v>25.34</v>
          </cell>
        </row>
        <row r="733">
          <cell r="A733">
            <v>88902</v>
          </cell>
          <cell r="B733" t="str">
            <v>ESCAVADEIRA HIDRÁULICA SOBRE ESTEIRAS, CAÇAMBA 1,20 M3, PESO OPERACIONAL 21 T, POTÊNCIA BRUTA 155 HP - JUROS. AF_06/2014</v>
          </cell>
          <cell r="C733" t="str">
            <v>H</v>
          </cell>
          <cell r="D733">
            <v>6.51</v>
          </cell>
        </row>
        <row r="734">
          <cell r="A734">
            <v>88903</v>
          </cell>
          <cell r="B734" t="str">
            <v>ESCAVADEIRA HIDRÁULICA SOBRE ESTEIRAS, CAÇAMBA 1,20 M3, PESO OPERACIONAL 21 T, POTÊNCIA BRUTA 155 HP - MANUTENÇÃO. AF_06/2014</v>
          </cell>
          <cell r="C734" t="str">
            <v>H</v>
          </cell>
          <cell r="D734">
            <v>31.68</v>
          </cell>
        </row>
        <row r="735">
          <cell r="A735">
            <v>88904</v>
          </cell>
          <cell r="B735" t="str">
            <v>ESCAVADEIRA HIDRÁULICA SOBRE ESTEIRAS, CAÇAMBA 1,20 M3, PESO OPERACIONAL 21 T, POTÊNCIA BRUTA 155 HP - MATERIAIS NA OPERAÇÃO. AF_06/2014</v>
          </cell>
          <cell r="C735" t="str">
            <v>H</v>
          </cell>
          <cell r="D735">
            <v>73.25</v>
          </cell>
        </row>
        <row r="736">
          <cell r="A736">
            <v>89009</v>
          </cell>
          <cell r="B736" t="str">
            <v>TRATOR DE ESTEIRAS, POTÊNCIA 150 HP, PESO OPERACIONAL 16,7 T, COM RODA MOTRIZ ELEVADA E LÂMINA 3,18 M3 - DEPRECIAÇÃO. AF_06/2014</v>
          </cell>
          <cell r="C736" t="str">
            <v>H</v>
          </cell>
          <cell r="D736">
            <v>19.59</v>
          </cell>
        </row>
        <row r="737">
          <cell r="A737">
            <v>89010</v>
          </cell>
          <cell r="B737" t="str">
            <v>TRATOR DE ESTEIRAS, POTÊNCIA 150 HP, PESO OPERACIONAL 16,7 T, COM RODA MOTRIZ ELEVADA E LÂMINA 3,18 M3 - JUROS. AF_06/2014</v>
          </cell>
          <cell r="C737" t="str">
            <v>H</v>
          </cell>
          <cell r="D737">
            <v>8.3699999999999992</v>
          </cell>
        </row>
        <row r="738">
          <cell r="A738">
            <v>89011</v>
          </cell>
          <cell r="B738" t="str">
            <v>RETROESCAVADEIRA SOBRE RODAS COM CARREGADEIRA, TRAÇÃO 4X4, POTÊNCIA LÍQ. 72 HP, CAÇAMBA CARREG. CAP. MÍN. 0,79 M3, CAÇAMBA RETRO CAP. 0,18 M3, PESO OPERACIONAL MÍN. 7.140 KG, PROFUNDIDADE ESCAVAÇÃO MÁX. 4,50 M - DEPRECIAÇÃO. AF_06/2014</v>
          </cell>
          <cell r="C738" t="str">
            <v>H</v>
          </cell>
          <cell r="D738">
            <v>12.88</v>
          </cell>
        </row>
        <row r="739">
          <cell r="A739">
            <v>89012</v>
          </cell>
          <cell r="B739" t="str">
            <v>RETROESCAVADEIRA SOBRE RODAS COM CARREGADEIRA, TRAÇÃO 4X4, POTÊNCIA LÍQ. 72 HP, CAÇAMBA CARREG. CAP. MÍN. 0,79 M3, CAÇAMBA RETRO CAP. 0,18 M3, PESO OPERACIONAL MÍN. 7.140 KG, PROFUNDIDADE ESCAVAÇÃO MÁX. 4,50 M - JUROS. AF_06/2014</v>
          </cell>
          <cell r="C739" t="str">
            <v>H</v>
          </cell>
          <cell r="D739">
            <v>3.31</v>
          </cell>
        </row>
        <row r="740">
          <cell r="A740">
            <v>89013</v>
          </cell>
          <cell r="B740" t="str">
            <v>TRATOR DE ESTEIRAS, POTÊNCIA 347 HP, PESO OPERACIONAL 38,5 T, COM LÂMINA 8,70 M3 - DEPRECIAÇÃO. AF_06/2014</v>
          </cell>
          <cell r="C740" t="str">
            <v>H</v>
          </cell>
          <cell r="D740">
            <v>64.17</v>
          </cell>
        </row>
        <row r="741">
          <cell r="A741">
            <v>89014</v>
          </cell>
          <cell r="B741" t="str">
            <v>TRATOR DE ESTEIRAS, POTÊNCIA 347 HP, PESO OPERACIONAL 38,5 T, COM LÂMINA 8,70 M3 - JUROS. AF_06/2014</v>
          </cell>
          <cell r="C741" t="str">
            <v>H</v>
          </cell>
          <cell r="D741">
            <v>27.44</v>
          </cell>
        </row>
        <row r="742">
          <cell r="A742">
            <v>89015</v>
          </cell>
          <cell r="B742" t="str">
            <v>VASSOURA MECÂNICA REBOCÁVEL COM ESCOVA CILÍNDRICA, LARGURA ÚTIL DE VARRIMENTO DE 2,44 M - DEPRECIAÇÃO. AF_06/2014</v>
          </cell>
          <cell r="C742" t="str">
            <v>H</v>
          </cell>
          <cell r="D742">
            <v>2.23</v>
          </cell>
        </row>
        <row r="743">
          <cell r="A743">
            <v>89016</v>
          </cell>
          <cell r="B743" t="str">
            <v>VASSOURA MECÂNICA REBOCÁVEL COM ESCOVA CILÍNDRICA, LARGURA ÚTIL DE VARRIMENTO DE 2,44 M - JUROS. AF_06/2014</v>
          </cell>
          <cell r="C743" t="str">
            <v>H</v>
          </cell>
          <cell r="D743">
            <v>0.56999999999999995</v>
          </cell>
        </row>
        <row r="744">
          <cell r="A744">
            <v>89017</v>
          </cell>
          <cell r="B744" t="str">
            <v>TRATOR DE ESTEIRAS, POTÊNCIA 170 HP, PESO OPERACIONAL 19 T, CAÇAMBA 5,2 M3 - DEPRECIAÇÃO. AF_06/2014</v>
          </cell>
          <cell r="C744" t="str">
            <v>H</v>
          </cell>
          <cell r="D744">
            <v>19.47</v>
          </cell>
        </row>
        <row r="745">
          <cell r="A745">
            <v>89018</v>
          </cell>
          <cell r="B745" t="str">
            <v>TRATOR DE ESTEIRAS, POTÊNCIA 170 HP, PESO OPERACIONAL 19 T, CAÇAMBA 5,2 M3 - JUROS. AF_06/2014</v>
          </cell>
          <cell r="C745" t="str">
            <v>H</v>
          </cell>
          <cell r="D745">
            <v>8.32</v>
          </cell>
        </row>
        <row r="746">
          <cell r="A746">
            <v>89019</v>
          </cell>
          <cell r="B746" t="str">
            <v>BOMBA SUBMERSÍVEL ELÉTRICA TRIFÁSICA, POTÊNCIA 2,96 HP, Ø ROTOR 144 MM SEMI-ABERTO, BOCAL DE SAÍDA Ø 2, HM/Q = 2 MCA / 38,8 M3/H A 28 MCA / 5 M3/H - DEPRECIAÇÃO. AF_06/2014</v>
          </cell>
          <cell r="C746" t="str">
            <v>H</v>
          </cell>
          <cell r="D746">
            <v>0.18</v>
          </cell>
        </row>
        <row r="747">
          <cell r="A747">
            <v>89020</v>
          </cell>
          <cell r="B747" t="str">
            <v>BOMBA SUBMERSÍVEL ELÉTRICA TRIFÁSICA, POTÊNCIA 2,96 HP, Ø ROTOR 144 MM SEMI-ABERTO, BOCAL DE SAÍDA Ø 2, HM/Q = 2 MCA / 38,8 M3/H A 28 MCA / 5 M3/H - JUROS. AF_06/2014</v>
          </cell>
          <cell r="C747" t="str">
            <v>H</v>
          </cell>
          <cell r="D747">
            <v>0.04</v>
          </cell>
        </row>
        <row r="748">
          <cell r="A748">
            <v>89023</v>
          </cell>
          <cell r="B748" t="str">
            <v>TANQUE DE ASFALTO ESTACIONÁRIO COM MAÇARICO, CAPACIDADE 20.000 L - DEPRECIAÇÃO. AF_06/2014</v>
          </cell>
          <cell r="C748" t="str">
            <v>H</v>
          </cell>
          <cell r="D748">
            <v>2.38</v>
          </cell>
        </row>
        <row r="749">
          <cell r="A749">
            <v>89024</v>
          </cell>
          <cell r="B749" t="str">
            <v>TANQUE DE ASFALTO ESTACIONÁRIO COM MAÇARICO, CAPACIDADE 20.000 L - JUROS. AF_06/2014</v>
          </cell>
          <cell r="C749" t="str">
            <v>H</v>
          </cell>
          <cell r="D749">
            <v>0.95</v>
          </cell>
        </row>
        <row r="750">
          <cell r="A750">
            <v>89025</v>
          </cell>
          <cell r="B750" t="str">
            <v>TANQUE DE ASFALTO ESTACIONÁRIO COM MAÇARICO, CAPACIDADE 20.000 L - MANUTENÇÃO. AF_06/2014</v>
          </cell>
          <cell r="C750" t="str">
            <v>H</v>
          </cell>
          <cell r="D750">
            <v>4.47</v>
          </cell>
        </row>
        <row r="751">
          <cell r="A751">
            <v>89026</v>
          </cell>
          <cell r="B751" t="str">
            <v>TANQUE DE ASFALTO ESTACIONÁRIO COM MAÇARICO, CAPACIDADE 20.000 L - MATERIAIS NA OPERAÇÃO. AF_06/2014</v>
          </cell>
          <cell r="C751" t="str">
            <v>H</v>
          </cell>
          <cell r="D751">
            <v>140.58000000000001</v>
          </cell>
        </row>
        <row r="752">
          <cell r="A752">
            <v>89029</v>
          </cell>
          <cell r="B752" t="str">
            <v>TRATOR DE ESTEIRAS, POTÊNCIA 100 HP, PESO OPERACIONAL 9,4 T, COM LÂMINA 2,19 M3 - DEPRECIAÇÃO. AF_06/2014</v>
          </cell>
          <cell r="C752" t="str">
            <v>H</v>
          </cell>
          <cell r="D752">
            <v>15.11</v>
          </cell>
        </row>
        <row r="753">
          <cell r="A753">
            <v>89030</v>
          </cell>
          <cell r="B753" t="str">
            <v>TRATOR DE ESTEIRAS, POTÊNCIA 100 HP, PESO OPERACIONAL 9,4 T, COM LÂMINA 2,19 M3 - JUROS. AF_06/2014</v>
          </cell>
          <cell r="C753" t="str">
            <v>H</v>
          </cell>
          <cell r="D753">
            <v>6.46</v>
          </cell>
        </row>
        <row r="754">
          <cell r="A754">
            <v>89033</v>
          </cell>
          <cell r="B754" t="str">
            <v>TRATOR DE PNEUS, POTÊNCIA 85 CV, TRAÇÃO 4X4, PESO COM LASTRO DE 4.675 KG - DEPRECIAÇÃO. AF_06/2014</v>
          </cell>
          <cell r="C754" t="str">
            <v>H</v>
          </cell>
          <cell r="D754">
            <v>6.28</v>
          </cell>
        </row>
        <row r="755">
          <cell r="A755">
            <v>89034</v>
          </cell>
          <cell r="B755" t="str">
            <v>TRATOR DE PNEUS, POTÊNCIA 85 CV, TRAÇÃO 4X4, PESO COM LASTRO DE 4.675 KG - JUROS. AF_06/2014</v>
          </cell>
          <cell r="C755" t="str">
            <v>H</v>
          </cell>
          <cell r="D755">
            <v>1.65</v>
          </cell>
        </row>
        <row r="756">
          <cell r="A756">
            <v>89128</v>
          </cell>
          <cell r="B756" t="str">
            <v>PÁ CARREGADEIRA SOBRE RODAS, POTÊNCIA LÍQUIDA 128 HP, CAPACIDADE DA CAÇAMBA 1,7 A 2,8 M3, PESO OPERACIONAL 11632 KG - DEPRECIAÇÃO. AF_06/2014</v>
          </cell>
          <cell r="C756" t="str">
            <v>H</v>
          </cell>
          <cell r="D756">
            <v>20.72</v>
          </cell>
        </row>
        <row r="757">
          <cell r="A757">
            <v>89129</v>
          </cell>
          <cell r="B757" t="str">
            <v>PÁ CARREGADEIRA SOBRE RODAS, POTÊNCIA LÍQUIDA 128 HP, CAPACIDADE DA CAÇAMBA 1,7 A 2,8 M3, PESO OPERACIONAL 11632 KG - JUROS. AF_06/2014</v>
          </cell>
          <cell r="C757" t="str">
            <v>H</v>
          </cell>
          <cell r="D757">
            <v>5.32</v>
          </cell>
        </row>
        <row r="758">
          <cell r="A758">
            <v>89130</v>
          </cell>
          <cell r="B758" t="str">
            <v>PÁ CARREGADEIRA SOBRE RODAS, POTÊNCIA 197 HP, CAPACIDADE DA CAÇAMBA 2,5 A 3,5 M3, PESO OPERACIONAL 18338 KG - DEPRECIAÇÃO. AF_06/2014</v>
          </cell>
          <cell r="C758" t="str">
            <v>H</v>
          </cell>
          <cell r="D758">
            <v>28.73</v>
          </cell>
        </row>
        <row r="759">
          <cell r="A759">
            <v>89131</v>
          </cell>
          <cell r="B759" t="str">
            <v>PÁ CARREGADEIRA SOBRE RODAS, POTÊNCIA 197 HP, CAPACIDADE DA CAÇAMBA 2,5 A 3,5 M3, PESO OPERACIONAL 18338 KG - JUROS. AF_06/2014</v>
          </cell>
          <cell r="C759" t="str">
            <v>H</v>
          </cell>
          <cell r="D759">
            <v>7.38</v>
          </cell>
        </row>
        <row r="760">
          <cell r="A760">
            <v>89210</v>
          </cell>
          <cell r="B760" t="str">
            <v>ROLO COMPACTADOR VIBRATÓRIO DE UM CILINDRO AÇO LISO, POTÊNCIA 80 HP, PESO OPERACIONAL MÁXIMO 8,1 T, IMPACTO DINÂMICO 16,15 / 9,5 T, LARGURA DE TRABALHO 1,68 M - DEPRECIAÇÃO. AF_06/2014</v>
          </cell>
          <cell r="C760" t="str">
            <v>H</v>
          </cell>
          <cell r="D760">
            <v>15.51</v>
          </cell>
        </row>
        <row r="761">
          <cell r="A761">
            <v>89211</v>
          </cell>
          <cell r="B761" t="str">
            <v>ROLO COMPACTADOR VIBRATÓRIO DE UM CILINDRO AÇO LISO, POTÊNCIA 80 HP, PESO OPERACIONAL MÁXIMO 8,1 T, IMPACTO DINÂMICO 16,15 / 9,5 T, LARGURA DE TRABALHO 1,68 M - JUROS. AF_06/2014</v>
          </cell>
          <cell r="C761" t="str">
            <v>H</v>
          </cell>
          <cell r="D761">
            <v>4.07</v>
          </cell>
        </row>
        <row r="762">
          <cell r="A762">
            <v>89212</v>
          </cell>
          <cell r="B762" t="str">
            <v>BATE-ESTACAS POR GRAVIDADE, POTÊNCIA DE 160 HP, PESO DO MARTELO ATÉ 3 TONELADAS - DEPRECIAÇÃO. AF_11/2014</v>
          </cell>
          <cell r="C762" t="str">
            <v>H</v>
          </cell>
          <cell r="D762">
            <v>14.49</v>
          </cell>
        </row>
        <row r="763">
          <cell r="A763">
            <v>89213</v>
          </cell>
          <cell r="B763" t="str">
            <v>BATE-ESTACAS POR GRAVIDADE, POTÊNCIA DE 160 HP, PESO DO MARTELO ATÉ 3 TONELADAS - JUROS. AF_11/2014</v>
          </cell>
          <cell r="C763" t="str">
            <v>H</v>
          </cell>
          <cell r="D763">
            <v>4.34</v>
          </cell>
        </row>
        <row r="764">
          <cell r="A764">
            <v>89214</v>
          </cell>
          <cell r="B764" t="str">
            <v>BATE-ESTACAS POR GRAVIDADE, POTÊNCIA DE 160 HP, PESO DO MARTELO ATÉ 3 TONELADAS - MANUTENÇÃO. AF_11/2014</v>
          </cell>
          <cell r="C764" t="str">
            <v>H</v>
          </cell>
          <cell r="D764">
            <v>13.6</v>
          </cell>
        </row>
        <row r="765">
          <cell r="A765">
            <v>89215</v>
          </cell>
          <cell r="B765" t="str">
            <v>BATE-ESTACAS POR GRAVIDADE, POTÊNCIA DE 160 HP, PESO DO MARTELO ATÉ 3 TONELADAS - MATERIAIS NA OPERAÇÃO. AF_11/2014</v>
          </cell>
          <cell r="C765" t="str">
            <v>H</v>
          </cell>
          <cell r="D765">
            <v>75.64</v>
          </cell>
        </row>
        <row r="766">
          <cell r="A766">
            <v>89221</v>
          </cell>
          <cell r="B766" t="str">
            <v>BETONEIRA CAPACIDADE NOMINAL DE 600 L, CAPACIDADE DE MISTURA 360 L, MOTOR ELÉTRICO TRIFÁSICO POTÊNCIA DE 4 CV, SEM CARREGADOR - DEPRECIAÇÃO. AF_11/2014</v>
          </cell>
          <cell r="C766" t="str">
            <v>H</v>
          </cell>
          <cell r="D766">
            <v>1.07</v>
          </cell>
        </row>
        <row r="767">
          <cell r="A767">
            <v>89222</v>
          </cell>
          <cell r="B767" t="str">
            <v>BETONEIRA CAPACIDADE NOMINAL DE 600 L, CAPACIDADE DE MISTURA 360 L, MOTOR ELÉTRICO TRIFÁSICO POTÊNCIA DE 4 CV, SEM CARREGADOR - JUROS. AF_11/2014</v>
          </cell>
          <cell r="C767" t="str">
            <v>H</v>
          </cell>
          <cell r="D767">
            <v>0.24</v>
          </cell>
        </row>
        <row r="768">
          <cell r="A768">
            <v>89223</v>
          </cell>
          <cell r="B768" t="str">
            <v>BETONEIRA CAPACIDADE NOMINAL DE 600 L, CAPACIDADE DE MISTURA 360 L, MOTOR ELÉTRICO TRIFÁSICO POTÊNCIA DE 4 CV, SEM CARREGADOR - MANUTENÇÃO. AF_11/2014</v>
          </cell>
          <cell r="C768" t="str">
            <v>H</v>
          </cell>
          <cell r="D768">
            <v>1</v>
          </cell>
        </row>
        <row r="769">
          <cell r="A769">
            <v>89224</v>
          </cell>
          <cell r="B769" t="str">
            <v>BETONEIRA CAPACIDADE NOMINAL DE 600 L, CAPACIDADE DE MISTURA 360 L, MOTOR ELÉTRICO TRIFÁSICO POTÊNCIA DE 4 CV, SEM CARREGADOR - MATERIAIS NA OPERAÇÃO. AF_11/2014</v>
          </cell>
          <cell r="C769" t="str">
            <v>H</v>
          </cell>
          <cell r="D769">
            <v>1.52</v>
          </cell>
        </row>
        <row r="770">
          <cell r="A770">
            <v>89228</v>
          </cell>
          <cell r="B770" t="str">
            <v>MOTONIVELADORA POTÊNCIA BÁSICA LÍQUIDA (PRIMEIRA MARCHA) 125 HP, PESO BRUTO 13032 KG, LARGURA DA LÂMINA DE 3,7 M - DEPRECIAÇÃO. AF_06/2014</v>
          </cell>
          <cell r="C770" t="str">
            <v>H</v>
          </cell>
          <cell r="D770">
            <v>25.46</v>
          </cell>
        </row>
        <row r="771">
          <cell r="A771">
            <v>89229</v>
          </cell>
          <cell r="B771" t="str">
            <v>MOTONIVELADORA POTÊNCIA BÁSICA LÍQUIDA (PRIMEIRA MARCHA) 125 HP, PESO BRUTO 13032 KG, LARGURA DA LÂMINA DE 3,7 M - JUROS. AF_06/2014</v>
          </cell>
          <cell r="C771" t="str">
            <v>H</v>
          </cell>
          <cell r="D771">
            <v>8.7200000000000006</v>
          </cell>
        </row>
        <row r="772">
          <cell r="A772">
            <v>89230</v>
          </cell>
          <cell r="B772" t="str">
            <v>FRESADORA DE ASFALTO A FRIO SOBRE RODAS, LARGURA FRESAGEM DE 1,0 M, POTÊNCIA 208 HP - DEPRECIAÇÃO. AF_11/2014</v>
          </cell>
          <cell r="C772" t="str">
            <v>H</v>
          </cell>
          <cell r="D772">
            <v>83.88</v>
          </cell>
        </row>
        <row r="773">
          <cell r="A773">
            <v>89231</v>
          </cell>
          <cell r="B773" t="str">
            <v>FRESADORA DE ASFALTO A FRIO SOBRE RODAS, LARGURA FRESAGEM DE 1,0 M, POTÊNCIA 208 HP - JUROS. AF_11/2014</v>
          </cell>
          <cell r="C773" t="str">
            <v>H</v>
          </cell>
          <cell r="D773">
            <v>25.14</v>
          </cell>
        </row>
        <row r="774">
          <cell r="A774">
            <v>89232</v>
          </cell>
          <cell r="B774" t="str">
            <v>FRESADORA DE ASFALTO A FRIO SOBRE RODAS, LARGURA FRESAGEM DE 1,0 M, POTÊNCIA 208 HP - MANUTENÇÃO. AF_11/2014</v>
          </cell>
          <cell r="C774" t="str">
            <v>H</v>
          </cell>
          <cell r="D774">
            <v>149.62</v>
          </cell>
        </row>
        <row r="775">
          <cell r="A775">
            <v>89233</v>
          </cell>
          <cell r="B775" t="str">
            <v>FRESADORA DE ASFALTO A FRIO SOBRE RODAS, LARGURA FRESAGEM DE 1,0 M, POTÊNCIA 208 HP - MATERIAIS NA OPERAÇÃO. AF_11/2014</v>
          </cell>
          <cell r="C775" t="str">
            <v>H</v>
          </cell>
          <cell r="D775">
            <v>98.31</v>
          </cell>
        </row>
        <row r="776">
          <cell r="A776">
            <v>89236</v>
          </cell>
          <cell r="B776" t="str">
            <v>FRESADORA DE ASFALTO A FRIO SOBRE RODAS, LARGURA FRESAGEM DE 2,0 M, POTÊNCIA 550 HP - DEPRECIAÇÃO. AF_11/2014</v>
          </cell>
          <cell r="C776" t="str">
            <v>H</v>
          </cell>
          <cell r="D776">
            <v>195.95</v>
          </cell>
        </row>
        <row r="777">
          <cell r="A777">
            <v>89237</v>
          </cell>
          <cell r="B777" t="str">
            <v>FRESADORA DE ASFALTO A FRIO SOBRE RODAS, LARGURA FRESAGEM DE 2,0 M, POTÊNCIA 550 HP - JUROS. AF_11/2014</v>
          </cell>
          <cell r="C777" t="str">
            <v>H</v>
          </cell>
          <cell r="D777">
            <v>58.74</v>
          </cell>
        </row>
        <row r="778">
          <cell r="A778">
            <v>89238</v>
          </cell>
          <cell r="B778" t="str">
            <v>FRESADORA DE ASFALTO A FRIO SOBRE RODAS, LARGURA FRESAGEM DE 2,0 M, POTÊNCIA 550 HP - MANUTENÇÃO. AF_11/2014</v>
          </cell>
          <cell r="C778" t="str">
            <v>H</v>
          </cell>
          <cell r="D778">
            <v>349.52</v>
          </cell>
        </row>
        <row r="779">
          <cell r="A779">
            <v>89239</v>
          </cell>
          <cell r="B779" t="str">
            <v>FRESADORA DE ASFALTO A FRIO SOBRE RODAS, LARGURA FRESAGEM DE 2,0 M, POTÊNCIA 550 HP - MATERIAIS NA OPERAÇÃO. AF_11/2014</v>
          </cell>
          <cell r="C779" t="str">
            <v>H</v>
          </cell>
          <cell r="D779">
            <v>259.98</v>
          </cell>
        </row>
        <row r="780">
          <cell r="A780">
            <v>89240</v>
          </cell>
          <cell r="B780" t="str">
            <v>VIBROACABADORA DE ASFALTO SOBRE ESTEIRAS, LARGURA DE PAVIMENTAÇÃO 1,90 M A 5,30 M, POTÊNCIA 105 HP CAPACIDADE 450 T/H - DEPRECIAÇÃO. AF_11/2014</v>
          </cell>
          <cell r="C780" t="str">
            <v>H</v>
          </cell>
          <cell r="D780">
            <v>60.13</v>
          </cell>
        </row>
        <row r="781">
          <cell r="A781">
            <v>89241</v>
          </cell>
          <cell r="B781" t="str">
            <v>VIBROACABADORA DE ASFALTO SOBRE ESTEIRAS, LARGURA DE PAVIMENTAÇÃO 1,90 M A 5,30 M, POTÊNCIA 105 HP CAPACIDADE 450 T/H - JUROS. AF_11/2014</v>
          </cell>
          <cell r="C781" t="str">
            <v>H</v>
          </cell>
          <cell r="D781">
            <v>20.59</v>
          </cell>
        </row>
        <row r="782">
          <cell r="A782">
            <v>89246</v>
          </cell>
          <cell r="B782" t="str">
            <v>RECICLADORA DE ASFALTO A FRIO SOBRE RODAS, LARGURA FRESAGEM DE 2,0 M, POTÊNCIA 422 HP - DEPRECIAÇÃO. AF_11/2014</v>
          </cell>
          <cell r="C782" t="str">
            <v>H</v>
          </cell>
          <cell r="D782">
            <v>170.26</v>
          </cell>
        </row>
        <row r="783">
          <cell r="A783">
            <v>89247</v>
          </cell>
          <cell r="B783" t="str">
            <v>RECICLADORA DE ASFALTO A FRIO SOBRE RODAS, LARGURA FRESAGEM DE 2,0 M, POTÊNCIA 422 HP - JUROS. AF_11/2014</v>
          </cell>
          <cell r="C783" t="str">
            <v>H</v>
          </cell>
          <cell r="D783">
            <v>51.04</v>
          </cell>
        </row>
        <row r="784">
          <cell r="A784">
            <v>89248</v>
          </cell>
          <cell r="B784" t="str">
            <v>RECICLADORA DE ASFALTO A FRIO SOBRE RODAS, LARGURA FRESAGEM DE 2,0 M, POTÊNCIA 422 HP - MANUTENÇÃO. AF_11/2014</v>
          </cell>
          <cell r="C784" t="str">
            <v>H</v>
          </cell>
          <cell r="D784">
            <v>303.70999999999998</v>
          </cell>
        </row>
        <row r="785">
          <cell r="A785">
            <v>89249</v>
          </cell>
          <cell r="B785" t="str">
            <v>RECICLADORA DE ASFALTO A FRIO SOBRE RODAS, LARGURA FRESAGEM DE 2,0 M, POTÊNCIA 422 HP - MATERIAIS NA OPERAÇÃO. AF_11/2014</v>
          </cell>
          <cell r="C785" t="str">
            <v>H</v>
          </cell>
          <cell r="D785">
            <v>199.47</v>
          </cell>
        </row>
        <row r="786">
          <cell r="A786">
            <v>89253</v>
          </cell>
          <cell r="B786" t="str">
            <v>VIBROACABADORA DE ASFALTO SOBRE ESTEIRAS, LARGURA DE PAVIMENTAÇÃO 2,13 M A 4,55 M, POTÊNCIA 100 HP, CAPACIDADE 400 T/H - DEPRECIAÇÃO. AF_11/2014</v>
          </cell>
          <cell r="C786" t="str">
            <v>H</v>
          </cell>
          <cell r="D786">
            <v>49.28</v>
          </cell>
        </row>
        <row r="787">
          <cell r="A787">
            <v>89254</v>
          </cell>
          <cell r="B787" t="str">
            <v>VIBROACABADORA DE ASFALTO SOBRE ESTEIRAS, LARGURA DE PAVIMENTAÇÃO 2,13 M A 4,55 M, POTÊNCIA 100 HP, CAPACIDADE 400 T/H - JUROS. AF_11/2014</v>
          </cell>
          <cell r="C787" t="str">
            <v>H</v>
          </cell>
          <cell r="D787">
            <v>16.87</v>
          </cell>
        </row>
        <row r="788">
          <cell r="A788">
            <v>89255</v>
          </cell>
          <cell r="B788" t="str">
            <v>VIBROACABADORA DE ASFALTO SOBRE ESTEIRAS, LARGURA DE PAVIMENTAÇÃO 2,13 M A 4,55 M, POTÊNCIA 100 HP, CAPACIDADE 400 T/H - MANUTENÇÃO. AF_11/2014</v>
          </cell>
          <cell r="C788" t="str">
            <v>H</v>
          </cell>
          <cell r="D788">
            <v>79.209999999999994</v>
          </cell>
        </row>
        <row r="789">
          <cell r="A789">
            <v>89256</v>
          </cell>
          <cell r="B789" t="str">
            <v>VIBROACABADORA DE ASFALTO SOBRE ESTEIRAS, LARGURA DE PAVIMENTAÇÃO 2,13 M A 4,55 M, POTÊNCIA 100 HP, CAPACIDADE 400 T/H - MATERIAIS NA OPERAÇÃO. AF_11/2014</v>
          </cell>
          <cell r="C789" t="str">
            <v>H</v>
          </cell>
          <cell r="D789">
            <v>47.27</v>
          </cell>
        </row>
        <row r="790">
          <cell r="A790">
            <v>89259</v>
          </cell>
          <cell r="B790" t="str">
            <v>GUINDAUTO HIDRÁULICO, CAPACIDADE MÁXIMA DE CARGA 6200 KG, MOMENTO MÁXIMO DE CARGA 11,7 TM, ALCANCE MÁXIMO HORIZONTAL 9,70 M, INCLUSIVE CAMINHÃO TOCO PBT 16.000 KG, POTÊNCIA DE 189 CV - DEPRECIAÇÃO. AF_06/2014</v>
          </cell>
          <cell r="C790" t="str">
            <v>H</v>
          </cell>
          <cell r="D790">
            <v>8.34</v>
          </cell>
        </row>
        <row r="791">
          <cell r="A791">
            <v>89260</v>
          </cell>
          <cell r="B791" t="str">
            <v>GUINDAUTO HIDRÁULICO, CAPACIDADE MÁXIMA DE CARGA 6200 KG, MOMENTO MÁXIMO DE CARGA 11,7 TM, ALCANCE MÁXIMO HORIZONTAL 9,70 M, INCLUSIVE CAMINHÃO TOCO PBT 16.000 KG, POTÊNCIA DE 189 CV - JUROS. AF_06/2014</v>
          </cell>
          <cell r="C791" t="str">
            <v>H</v>
          </cell>
          <cell r="D791">
            <v>3.32</v>
          </cell>
        </row>
        <row r="792">
          <cell r="A792">
            <v>89262</v>
          </cell>
          <cell r="B792" t="str">
            <v>GUINDAUTO HIDRÁULICO, CAPACIDADE MÁXIMA DE CARGA 6200 KG, MOMENTO MÁXIMO DE CARGA 11,7 TM, ALCANCE MÁXIMO HORIZONTAL 9,70 M, INCLUSIVE CAMINHÃO TOCO PBT 16.000 KG, POTÊNCIA DE 189 CV - MANUTENÇÃO. AF_06/2014</v>
          </cell>
          <cell r="C792" t="str">
            <v>H</v>
          </cell>
          <cell r="D792">
            <v>15.64</v>
          </cell>
        </row>
        <row r="793">
          <cell r="A793">
            <v>89264</v>
          </cell>
          <cell r="B793" t="str">
            <v>CAMINHÃO TOCO, PBT 16.000 KG, CARGA ÚTIL MÁX. 10.685 KG, DIST. ENTRE EIXOS 4,8 M, POTÊNCIA 189 CV, INCLUSIVE CARROCERIA FIXA ABERTA DE MADEIRA P/ TRANSPORTE GERAL DE CARGA SECA, DIMEN. APROX. 2,5 X 7,00 X 0,50 M - DEPRECIAÇÃO. AF_06/2014</v>
          </cell>
          <cell r="C793" t="str">
            <v>H</v>
          </cell>
          <cell r="D793">
            <v>6.57</v>
          </cell>
        </row>
        <row r="794">
          <cell r="A794">
            <v>89265</v>
          </cell>
          <cell r="B794" t="str">
            <v>CAMINHÃO TOCO, PBT 16.000 KG, CARGA ÚTIL MÁX. 10.685 KG, DIST. ENTRE EIXOS 4,8 M, POTÊNCIA 189 CV, INCLUSIVE CARROCERIA FIXA ABERTA DE MADEIRA P/ TRANSPORTE GERAL DE CARGA SECA, DIMEN. APROX. 2,5 X 7,00 X 0,50 M - JUROS. AF_06/2014</v>
          </cell>
          <cell r="C794" t="str">
            <v>H</v>
          </cell>
          <cell r="D794">
            <v>2.62</v>
          </cell>
        </row>
        <row r="795">
          <cell r="A795">
            <v>89266</v>
          </cell>
          <cell r="B795" t="str">
            <v>CAMINHÃO TOCO, PBT 16.000 KG, CARGA ÚTIL MÁX. 10.685 KG, DIST. ENTRE EIXOS 4,8 M, POTÊNCIA 189 CV, INCLUSIVE CARROCERIA FIXA ABERTA DE MADEIRA P/ TRANSPORTE GERAL DE CARGA SECA, DIMEN. APROX. 2,5 X 7,00 X 0,50 M - IMPOSTOS E SEGUROS. AF_06/2014</v>
          </cell>
          <cell r="C795" t="str">
            <v>H</v>
          </cell>
          <cell r="D795">
            <v>0.53</v>
          </cell>
        </row>
        <row r="796">
          <cell r="A796">
            <v>89267</v>
          </cell>
          <cell r="B796" t="str">
            <v>GUINDASTE HIDRÁULICO AUTOPROPELIDO, COM LANÇA TELESCÓPICA 28,80 M, CAPACIDADE MÁXIMA 30 T, POTÊNCIA 97 KW, TRAÇÃO 4 X 4 - DEPRECIAÇÃO. AF_11/2014</v>
          </cell>
          <cell r="C796" t="str">
            <v>H</v>
          </cell>
          <cell r="D796">
            <v>25.23</v>
          </cell>
        </row>
        <row r="797">
          <cell r="A797">
            <v>89268</v>
          </cell>
          <cell r="B797" t="str">
            <v>GUINDASTE HIDRÁULICO AUTOPROPELIDO, COM LANÇA TELESCÓPICA 28,80 M, CAPACIDADE MÁXIMA 30 T, POTÊNCIA 97 KW, TRAÇÃO 4 X 4 - JUROS. AF_11/2014</v>
          </cell>
          <cell r="C797" t="str">
            <v>H</v>
          </cell>
          <cell r="D797">
            <v>8.64</v>
          </cell>
        </row>
        <row r="798">
          <cell r="A798">
            <v>89269</v>
          </cell>
          <cell r="B798" t="str">
            <v>GUINDASTE HIDRÁULICO AUTOPROPELIDO, COM LANÇA TELESCÓPICA 28,80 M, CAPACIDADE MÁXIMA 30 T, POTÊNCIA 97 KW, TRAÇÃO 4 X 4 - IMPOSTOS E SEGUROS. AF_11/2014</v>
          </cell>
          <cell r="C798" t="str">
            <v>H</v>
          </cell>
          <cell r="D798">
            <v>1.76</v>
          </cell>
        </row>
        <row r="799">
          <cell r="A799">
            <v>89270</v>
          </cell>
          <cell r="B799" t="str">
            <v>GUINDASTE HIDRÁULICO AUTOPROPELIDO, COM LANÇA TELESCÓPICA 28,80 M, CAPACIDADE MÁXIMA 30 T, POTÊNCIA 97 KW, TRAÇÃO 4 X 4 - MANUTENÇÃO. AF_11/2014</v>
          </cell>
          <cell r="C799" t="str">
            <v>H</v>
          </cell>
          <cell r="D799">
            <v>40.549999999999997</v>
          </cell>
        </row>
        <row r="800">
          <cell r="A800">
            <v>89271</v>
          </cell>
          <cell r="B800" t="str">
            <v>GUINDASTE HIDRÁULICO AUTOPROPELIDO, COM LANÇA TELESCÓPICA 28,80 M, CAPACIDADE MÁXIMA 30 T, POTÊNCIA 97 KW, TRAÇÃO 4 X 4 - MATERIAIS NA OPERAÇÃO. AF_11/2014</v>
          </cell>
          <cell r="C800" t="str">
            <v>H</v>
          </cell>
          <cell r="D800">
            <v>61.45</v>
          </cell>
        </row>
        <row r="801">
          <cell r="A801">
            <v>89274</v>
          </cell>
          <cell r="B801" t="str">
            <v>BETONEIRA CAPACIDADE NOMINAL DE 600 L, CAPACIDADE DE MISTURA 440 L, MOTOR A DIESEL POTÊNCIA 10 HP, COM CARREGADOR - DEPRECIAÇÃO. AF_11/2014</v>
          </cell>
          <cell r="C801" t="str">
            <v>H</v>
          </cell>
          <cell r="D801">
            <v>1.3</v>
          </cell>
        </row>
        <row r="802">
          <cell r="A802">
            <v>89275</v>
          </cell>
          <cell r="B802" t="str">
            <v>BETONEIRA CAPACIDADE NOMINAL DE 600 L, CAPACIDADE DE MISTURA 440 L, MOTOR A DIESEL POTÊNCIA 10 HP, COM CARREGADOR - JUROS. AF_11/2014</v>
          </cell>
          <cell r="C802" t="str">
            <v>H</v>
          </cell>
          <cell r="D802">
            <v>0.28999999999999998</v>
          </cell>
        </row>
        <row r="803">
          <cell r="A803">
            <v>89276</v>
          </cell>
          <cell r="B803" t="str">
            <v>BETONEIRA CAPACIDADE NOMINAL DE 600 L, CAPACIDADE DE MISTURA 440 L, MOTOR A DIESEL POTÊNCIA 10 HP, COM CARREGADOR - MANUTENÇÃO. AF_11/2014</v>
          </cell>
          <cell r="C803" t="str">
            <v>H</v>
          </cell>
          <cell r="D803">
            <v>1.22</v>
          </cell>
        </row>
        <row r="804">
          <cell r="A804">
            <v>89277</v>
          </cell>
          <cell r="B804" t="str">
            <v>BETONEIRA CAPACIDADE NOMINAL DE 600 L, CAPACIDADE DE MISTURA 440 L, MOTOR A DIESEL POTÊNCIA 10 HP, COM CARREGADOR - MATERIAIS NA OPERAÇÃO. AF_11/2014</v>
          </cell>
          <cell r="C804" t="str">
            <v>H</v>
          </cell>
          <cell r="D804">
            <v>4.71</v>
          </cell>
        </row>
        <row r="805">
          <cell r="A805">
            <v>89280</v>
          </cell>
          <cell r="B805" t="str">
            <v>ROLO COMPACTADOR VIBRATÓRIO TANDEM AÇO LISO, POTÊNCIA 58 HP, PESO SEM/COM LASTRO 6,5 / 9,4 T, LARGURA DE TRABALHO 1,2 M - DEPRECIAÇÃO. AF_06/2014</v>
          </cell>
          <cell r="C805" t="str">
            <v>H</v>
          </cell>
          <cell r="D805">
            <v>19.04</v>
          </cell>
        </row>
        <row r="806">
          <cell r="A806">
            <v>89281</v>
          </cell>
          <cell r="B806" t="str">
            <v>ROLO COMPACTADOR VIBRATÓRIO TANDEM AÇO LISO, POTÊNCIA 58 HP, PESO SEM/COM LASTRO 6,5 / 9,4 T, LARGURA DE TRABALHO 1,2 M - JUROS. AF_06/2014</v>
          </cell>
          <cell r="C806" t="str">
            <v>H</v>
          </cell>
          <cell r="D806">
            <v>5</v>
          </cell>
        </row>
        <row r="807">
          <cell r="A807">
            <v>89870</v>
          </cell>
          <cell r="B807" t="str">
            <v>CAMINHÃO BASCULANTE 14 M3, COM CAVALO MECÂNICO DE CAPACIDADE MÁXIMA DE TRAÇÃO COMBINADO DE 36000 KG, POTÊNCIA 286 CV, INCLUSIVE SEMIREBOQUE COM CAÇAMBA METÁLICA - DEPRECIAÇÃO. AF_12/2014</v>
          </cell>
          <cell r="C807" t="str">
            <v>H</v>
          </cell>
          <cell r="D807">
            <v>17.260000000000002</v>
          </cell>
        </row>
        <row r="808">
          <cell r="A808">
            <v>89871</v>
          </cell>
          <cell r="B808" t="str">
            <v>CAMINHÃO BASCULANTE 14 M3, COM CAVALO MECÂNICO DE CAPACIDADE MÁXIMA DE TRAÇÃO COMBINADO DE 36000 KG, POTÊNCIA 286 CV, INCLUSIVE SEMIREBOQUE COM CAÇAMBA METÁLICA - JUROS. AF_12/2014</v>
          </cell>
          <cell r="C808" t="str">
            <v>H</v>
          </cell>
          <cell r="D808">
            <v>6.03</v>
          </cell>
        </row>
        <row r="809">
          <cell r="A809">
            <v>89872</v>
          </cell>
          <cell r="B809" t="str">
            <v>CAMINHÃO BASCULANTE 14 M3, COM CAVALO MECÂNICO DE CAPACIDADE MÁXIMA DE TRAÇÃO COMBINADO DE 36000 KG, POTÊNCIA 286 CV, INCLUSIVE SEMIREBOQUE COM CAÇAMBA METÁLICA - IMPOSTOS E SEGUROS. AF_12/2014</v>
          </cell>
          <cell r="C809" t="str">
            <v>H</v>
          </cell>
          <cell r="D809">
            <v>1.24</v>
          </cell>
        </row>
        <row r="810">
          <cell r="A810">
            <v>89873</v>
          </cell>
          <cell r="B810" t="str">
            <v>CAMINHÃO BASCULANTE 14 M3, COM CAVALO MECÂNICO DE CAPACIDADE MÁXIMA DE TRAÇÃO COMBINADO DE 36000 KG, POTÊNCIA 286 CV, INCLUSIVE SEMIREBOQUE COM CAÇAMBA METÁLICA - MANUTENÇÃO. AF_12/2014</v>
          </cell>
          <cell r="C810" t="str">
            <v>H</v>
          </cell>
          <cell r="D810">
            <v>32.369999999999997</v>
          </cell>
        </row>
        <row r="811">
          <cell r="A811">
            <v>89874</v>
          </cell>
          <cell r="B811" t="str">
            <v>CAMINHÃO BASCULANTE 14 M3, COM CAVALO MECÂNICO DE CAPACIDADE MÁXIMA DE TRAÇÃO COMBINADO DE 36000 KG, POTÊNCIA 286 CV, INCLUSIVE SEMIREBOQUE COM CAÇAMBA METÁLICA - MATERIAIS NA OPERAÇÃO. AF_12/2014</v>
          </cell>
          <cell r="C811" t="str">
            <v>H</v>
          </cell>
          <cell r="D811">
            <v>133.37</v>
          </cell>
        </row>
        <row r="812">
          <cell r="A812">
            <v>89878</v>
          </cell>
          <cell r="B812" t="str">
            <v>CAMINHÃO BASCULANTE 18 M3, COM CAVALO MECÂNICO DE CAPACIDADE MÁXIMA DE TRAÇÃO COMBINADO DE 45000 KG, POTÊNCIA 330 CV, INCLUSIVE SEMIREBOQUE COM CAÇAMBA METÁLICA - DEPRECIAÇÃO. AF_12/2014</v>
          </cell>
          <cell r="C812" t="str">
            <v>H</v>
          </cell>
          <cell r="D812">
            <v>18.36</v>
          </cell>
        </row>
        <row r="813">
          <cell r="A813">
            <v>89879</v>
          </cell>
          <cell r="B813" t="str">
            <v>CAMINHÃO BASCULANTE 18 M3, COM CAVALO MECÂNICO DE CAPACIDADE MÁXIMA DE TRAÇÃO COMBINADO DE 45000 KG, POTÊNCIA 330 CV, INCLUSIVE SEMIREBOQUE COM CAÇAMBA METÁLICA - JUROS. AF_12/2014</v>
          </cell>
          <cell r="C813" t="str">
            <v>H</v>
          </cell>
          <cell r="D813">
            <v>6.42</v>
          </cell>
        </row>
        <row r="814">
          <cell r="A814">
            <v>89880</v>
          </cell>
          <cell r="B814" t="str">
            <v>CAMINHÃO BASCULANTE 18 M3, COM CAVALO MECÂNICO DE CAPACIDADE MÁXIMA DE TRAÇÃO COMBINADO DE 45000 KG, POTÊNCIA 330 CV, INCLUSIVE SEMIREBOQUE COM CAÇAMBA METÁLICA - IMPOSTOS E SEGUROS. AF_12/2014</v>
          </cell>
          <cell r="C814" t="str">
            <v>H</v>
          </cell>
          <cell r="D814">
            <v>1.32</v>
          </cell>
        </row>
        <row r="815">
          <cell r="A815">
            <v>89881</v>
          </cell>
          <cell r="B815" t="str">
            <v>CAMINHÃO BASCULANTE 18 M3, COM CAVALO MECÂNICO DE CAPACIDADE MÁXIMA DE TRAÇÃO COMBINADO DE 45000 KG, POTÊNCIA 330 CV, INCLUSIVE SEMIREBOQUE COM CAÇAMBA METÁLICA - MANUTENÇÃO. AF_12/2014</v>
          </cell>
          <cell r="C815" t="str">
            <v>H</v>
          </cell>
          <cell r="D815">
            <v>34.44</v>
          </cell>
        </row>
        <row r="816">
          <cell r="A816">
            <v>89882</v>
          </cell>
          <cell r="B816" t="str">
            <v>CAMINHÃO BASCULANTE 18 M3, COM CAVALO MECÂNICO DE CAPACIDADE MÁXIMA DE TRAÇÃO COMBINADO DE 45000 KG, POTÊNCIA 330 CV, INCLUSIVE SEMIREBOQUE COM CAÇAMBA METÁLICA - MATERIAIS NA OPERAÇÃO. AF_12/2014</v>
          </cell>
          <cell r="C816" t="str">
            <v>H</v>
          </cell>
          <cell r="D816">
            <v>153.88999999999999</v>
          </cell>
        </row>
        <row r="817">
          <cell r="A817">
            <v>90582</v>
          </cell>
          <cell r="B817" t="str">
            <v>VIBRADOR DE IMERSÃO, DIÂMETRO DE PONTEIRA 45MM, MOTOR ELÉTRICO TRIFÁSICO POTÊNCIA DE 2 CV - DEPRECIAÇÃO. AF_06/2015</v>
          </cell>
          <cell r="C817" t="str">
            <v>H</v>
          </cell>
          <cell r="D817">
            <v>0.24</v>
          </cell>
        </row>
        <row r="818">
          <cell r="A818">
            <v>90583</v>
          </cell>
          <cell r="B818" t="str">
            <v>VIBRADOR DE IMERSÃO, DIÂMETRO DE PONTEIRA 45MM, MOTOR ELÉTRICO TRIFÁSICO POTÊNCIA DE 2 CV - JUROS. AF_06/2015</v>
          </cell>
          <cell r="C818" t="str">
            <v>H</v>
          </cell>
          <cell r="D818">
            <v>0.05</v>
          </cell>
        </row>
        <row r="819">
          <cell r="A819">
            <v>90584</v>
          </cell>
          <cell r="B819" t="str">
            <v>VIBRADOR DE IMERSÃO, DIÂMETRO DE PONTEIRA 45MM, MOTOR ELÉTRICO TRIFÁSICO POTÊNCIA DE 2 CV - MANUTENÇÃO. AF_06/2015</v>
          </cell>
          <cell r="C819" t="str">
            <v>H</v>
          </cell>
          <cell r="D819">
            <v>0.19</v>
          </cell>
        </row>
        <row r="820">
          <cell r="A820">
            <v>90585</v>
          </cell>
          <cell r="B820" t="str">
            <v>VIBRADOR DE IMERSÃO, DIÂMETRO DE PONTEIRA 45MM, MOTOR ELÉTRICO TRIFÁSICO POTÊNCIA DE 2 CV - MATERIAIS NA OPERAÇÃO. AF_06/2015</v>
          </cell>
          <cell r="C820" t="str">
            <v>H</v>
          </cell>
          <cell r="D820">
            <v>0.76</v>
          </cell>
        </row>
        <row r="821">
          <cell r="A821">
            <v>90621</v>
          </cell>
          <cell r="B821" t="str">
            <v>PERFURATRIZ MANUAL, TORQUE MÁXIMO 83 N.M, POTÊNCIA 5 CV, COM DIÂMETRO MÁXIMO 4" - DEPRECIAÇÃO. AF_06/2015</v>
          </cell>
          <cell r="C821" t="str">
            <v>H</v>
          </cell>
          <cell r="D821">
            <v>1.1299999999999999</v>
          </cell>
        </row>
        <row r="822">
          <cell r="A822">
            <v>90622</v>
          </cell>
          <cell r="B822" t="str">
            <v>PERFURATRIZ MANUAL, TORQUE MÁXIMO 83 N.M, POTÊNCIA 5 CV, COM DIÂMETRO MÁXIMO 4" - JUROS. AF_06/2015</v>
          </cell>
          <cell r="C822" t="str">
            <v>H</v>
          </cell>
          <cell r="D822">
            <v>0.25</v>
          </cell>
        </row>
        <row r="823">
          <cell r="A823">
            <v>90623</v>
          </cell>
          <cell r="B823" t="str">
            <v>PERFURATRIZ MANUAL, TORQUE MÁXIMO 83 N.M, POTÊNCIA 5 CV, COM DIÂMETRO MÁXIMO 4" - MANUTENÇÃO. AF_06/2015</v>
          </cell>
          <cell r="C823" t="str">
            <v>H</v>
          </cell>
          <cell r="D823">
            <v>1.41</v>
          </cell>
        </row>
        <row r="824">
          <cell r="A824">
            <v>90624</v>
          </cell>
          <cell r="B824" t="str">
            <v>PERFURATRIZ MANUAL, TORQUE MÁXIMO 83 N.M, POTÊNCIA 5 CV, COM DIÂMETRO MÁXIMO 4" - MATERIAIS NA OPERAÇÃO. AF_06/2015</v>
          </cell>
          <cell r="C824" t="str">
            <v>H</v>
          </cell>
          <cell r="D824">
            <v>1.9</v>
          </cell>
        </row>
        <row r="825">
          <cell r="A825">
            <v>90627</v>
          </cell>
          <cell r="B825" t="str">
            <v>PERFURATRIZ SOBRE ESTEIRA, TORQUE MÁXIMO 600 KGF, PESO MÉDIO 1000 KG, POTÊNCIA 20 HP, DIÂMETRO MÁXIMO 10" - DEPRECIAÇÃO. AF_06/2015</v>
          </cell>
          <cell r="C825" t="str">
            <v>H</v>
          </cell>
          <cell r="D825">
            <v>23.18</v>
          </cell>
        </row>
        <row r="826">
          <cell r="A826">
            <v>90628</v>
          </cell>
          <cell r="B826" t="str">
            <v>PERFURATRIZ SOBRE ESTEIRA, TORQUE MÁXIMO 600 KGF, PESO MÉDIO 1000 KG, POTÊNCIA 20 HP, DIÂMETRO MÁXIMO 10" - JUROS. AF_06/2015</v>
          </cell>
          <cell r="C826" t="str">
            <v>H</v>
          </cell>
          <cell r="D826">
            <v>6.09</v>
          </cell>
        </row>
        <row r="827">
          <cell r="A827">
            <v>90629</v>
          </cell>
          <cell r="B827" t="str">
            <v>PERFURATRIZ SOBRE ESTEIRA, TORQUE MÁXIMO 600 KGF, PESO MÉDIO 1000 KG, POTÊNCIA 20 HP, DIÂMETRO MÁXIMO 10" - MANUTENÇÃO. AF_06/2015</v>
          </cell>
          <cell r="C827" t="str">
            <v>H</v>
          </cell>
          <cell r="D827">
            <v>29.01</v>
          </cell>
        </row>
        <row r="828">
          <cell r="A828">
            <v>90630</v>
          </cell>
          <cell r="B828" t="str">
            <v>PERFURATRIZ SOBRE ESTEIRA, TORQUE MÁXIMO 600 KGF, PESO MÉDIO 1000 KG, POTÊNCIA 20 HP, DIÂMETRO MÁXIMO 10" - MATERIAIS NA OPERAÇÃO. AF_06/2015</v>
          </cell>
          <cell r="C828" t="str">
            <v>H</v>
          </cell>
          <cell r="D828">
            <v>7.73</v>
          </cell>
        </row>
        <row r="829">
          <cell r="A829">
            <v>90633</v>
          </cell>
          <cell r="B829" t="str">
            <v>MISTURADOR DUPLO HORIZONTAL DE ALTA TURBULÊNCIA, CAPACIDADE / VOLUME 2 X 500 LITROS, MOTORES ELÉTRICOS MÍNIMO 5 CV CADA, PARA NATA CIMENTO, ARGAMASSA E OUTROS - DEPRECIAÇÃO. AF_06/2015</v>
          </cell>
          <cell r="C829" t="str">
            <v>H</v>
          </cell>
          <cell r="D829">
            <v>3.31</v>
          </cell>
        </row>
        <row r="830">
          <cell r="A830">
            <v>90634</v>
          </cell>
          <cell r="B830" t="str">
            <v>MISTURADOR DUPLO HORIZONTAL DE ALTA TURBULÊNCIA, CAPACIDADE / VOLUME 2 X 500 LITROS, MOTORES ELÉTRICOS MÍNIMO 5 CV CADA, PARA NATA CIMENTO, ARGAMASSA E OUTROS - JUROS. AF_06/2015</v>
          </cell>
          <cell r="C830" t="str">
            <v>H</v>
          </cell>
          <cell r="D830">
            <v>0.74</v>
          </cell>
        </row>
        <row r="831">
          <cell r="A831">
            <v>90635</v>
          </cell>
          <cell r="B831" t="str">
            <v>MISTURADOR DUPLO HORIZONTAL DE ALTA TURBULÊNCIA, CAPACIDADE / VOLUME 2 X 500 LITROS, MOTORES ELÉTRICOS MÍNIMO 5 CV CADA, PARA NATA CIMENTO, ARGAMASSA E OUTROS - MANUTENÇÃO. AF_06/2015</v>
          </cell>
          <cell r="C831" t="str">
            <v>H</v>
          </cell>
          <cell r="D831">
            <v>3.62</v>
          </cell>
        </row>
        <row r="832">
          <cell r="A832">
            <v>90636</v>
          </cell>
          <cell r="B832" t="str">
            <v>MISTURADOR DUPLO HORIZONTAL DE ALTA TURBULÊNCIA, CAPACIDADE / VOLUME 2 X 500 LITROS, MOTORES ELÉTRICOS MÍNIMO 5 CV CADA, PARA NATA CIMENTO, ARGAMASSA E OUTROS - MATERIAIS NA OPERAÇÃO. AF_06/2015</v>
          </cell>
          <cell r="C832" t="str">
            <v>H</v>
          </cell>
          <cell r="D832">
            <v>3.81</v>
          </cell>
        </row>
        <row r="833">
          <cell r="A833">
            <v>90639</v>
          </cell>
          <cell r="B833" t="str">
            <v>BOMBA TRIPLEX, PARA INJEÇÃO DE NATA DE CIMENTO, VAZÃO MÁXIMA DE 100 LITROS/MINUTO, PRESSÃO MÁXIMA DE 70 BAR - DEPRECIAÇÃO. AF_06/2015</v>
          </cell>
          <cell r="C833" t="str">
            <v>H</v>
          </cell>
          <cell r="D833">
            <v>4.95</v>
          </cell>
        </row>
        <row r="834">
          <cell r="A834">
            <v>90640</v>
          </cell>
          <cell r="B834" t="str">
            <v>BOMBA TRIPLEX, PARA INJEÇÃO DE NATA DE CIMENTO, VAZÃO MÁXIMA DE 100 LITROS/MINUTO, PRESSÃO MÁXIMA DE 70 BAR - JUROS. AF_06/2015</v>
          </cell>
          <cell r="C834" t="str">
            <v>H</v>
          </cell>
          <cell r="D834">
            <v>1.1100000000000001</v>
          </cell>
        </row>
        <row r="835">
          <cell r="A835">
            <v>90641</v>
          </cell>
          <cell r="B835" t="str">
            <v>BOMBA TRIPLEX, PARA INJEÇÃO DE NATA DE CIMENTO, VAZÃO MÁXIMA DE 100 LITROS/MINUTO, PRESSÃO MÁXIMA DE 70 BAR - MANUTENÇÃO. AF_06/2015</v>
          </cell>
          <cell r="C835" t="str">
            <v>H</v>
          </cell>
          <cell r="D835">
            <v>5.41</v>
          </cell>
        </row>
        <row r="836">
          <cell r="A836">
            <v>90642</v>
          </cell>
          <cell r="B836" t="str">
            <v>BOMBA TRIPLEX, PARA INJEÇÃO DE NATA DE CIMENTO, VAZÃO MÁXIMA DE 100 LITROS/MINUTO, PRESSÃO MÁXIMA DE 70 BAR - MATERIAIS NA OPERAÇÃO. AF_06/2015</v>
          </cell>
          <cell r="C836" t="str">
            <v>H</v>
          </cell>
          <cell r="D836">
            <v>5.13</v>
          </cell>
        </row>
        <row r="837">
          <cell r="A837">
            <v>90646</v>
          </cell>
          <cell r="B837" t="str">
            <v>BOMBA CENTRÍFUGA MONOESTÁGIO COM MOTOR ELÉTRICO MONOFÁSICO, POTÊNCIA 15 HP, DIÂMETRO DO ROTOR 173 MM, HM/Q = 30 MCA / 90 M3/H A 45 MCA / 55 M3/H - DEPRECIAÇÃO. AF_06/2015</v>
          </cell>
          <cell r="C837" t="str">
            <v>H</v>
          </cell>
          <cell r="D837">
            <v>0.51</v>
          </cell>
        </row>
        <row r="838">
          <cell r="A838">
            <v>90647</v>
          </cell>
          <cell r="B838" t="str">
            <v>BOMBA CENTRÍFUGA MONOESTÁGIO COM MOTOR ELÉTRICO MONOFÁSICO, POTÊNCIA 15 HP, DIÂMETRO DO ROTOR 173 MM, HM/Q = 30 MCA / 90 M3/H A 45 MCA / 55 M3/H - JUROS. AF_06/2015</v>
          </cell>
          <cell r="C838" t="str">
            <v>H</v>
          </cell>
          <cell r="D838">
            <v>0.11</v>
          </cell>
        </row>
        <row r="839">
          <cell r="A839">
            <v>90648</v>
          </cell>
          <cell r="B839" t="str">
            <v>BOMBA CENTRÍFUGA MONOESTÁGIO COM MOTOR ELÉTRICO MONOFÁSICO, POTÊNCIA 15 HP, DIÂMETRO DO ROTOR 173 MM, HM/Q = 30 MCA / 90 M3/H A 45 MCA / 55 M3/H - MANUTENÇÃO. AF_06/2015</v>
          </cell>
          <cell r="C839" t="str">
            <v>H</v>
          </cell>
          <cell r="D839">
            <v>0.56000000000000005</v>
          </cell>
        </row>
        <row r="840">
          <cell r="A840">
            <v>90649</v>
          </cell>
          <cell r="B840" t="str">
            <v>BOMBA CENTRÍFUGA MONOESTÁGIO COM MOTOR ELÉTRICO MONOFÁSICO, POTÊNCIA 15 HP, DIÂMETRO DO ROTOR 173 MM, HM/Q = 30 MCA / 90 M3/H A 45 MCA / 55 M3/H - MATERIAIS NA OPERAÇÃO. AF_06/2015</v>
          </cell>
          <cell r="C840" t="str">
            <v>H</v>
          </cell>
          <cell r="D840">
            <v>5.89</v>
          </cell>
        </row>
        <row r="841">
          <cell r="A841">
            <v>90652</v>
          </cell>
          <cell r="B841" t="str">
            <v>BOMBA DE PROJEÇÃO DE CONCRETO SECO, POTÊNCIA 10 CV, VAZÃO 3 M3/H - DEPRECIAÇÃO. AF_06/2015</v>
          </cell>
          <cell r="C841" t="str">
            <v>H</v>
          </cell>
          <cell r="D841">
            <v>3.22</v>
          </cell>
        </row>
        <row r="842">
          <cell r="A842">
            <v>90653</v>
          </cell>
          <cell r="B842" t="str">
            <v>BOMBA DE PROJEÇÃO DE CONCRETO SECO, POTÊNCIA 10 CV, VAZÃO 3 M3/H - JUROS. AF_06/2015</v>
          </cell>
          <cell r="C842" t="str">
            <v>H</v>
          </cell>
          <cell r="D842">
            <v>0.72</v>
          </cell>
        </row>
        <row r="843">
          <cell r="A843">
            <v>90654</v>
          </cell>
          <cell r="B843" t="str">
            <v>BOMBA DE PROJEÇÃO DE CONCRETO SECO, POTÊNCIA 10 CV, VAZÃO 3 M3/H - MANUTENÇÃO. AF_06/2015</v>
          </cell>
          <cell r="C843" t="str">
            <v>H</v>
          </cell>
          <cell r="D843">
            <v>3.52</v>
          </cell>
        </row>
        <row r="844">
          <cell r="A844">
            <v>90655</v>
          </cell>
          <cell r="B844" t="str">
            <v>BOMBA DE PROJEÇÃO DE CONCRETO SECO, POTÊNCIA 10 CV, VAZÃO 3 M3/H - MATERIAIS NA OPERAÇÃO. AF_06/2015</v>
          </cell>
          <cell r="C844" t="str">
            <v>H</v>
          </cell>
          <cell r="D844">
            <v>3.88</v>
          </cell>
        </row>
        <row r="845">
          <cell r="A845">
            <v>90658</v>
          </cell>
          <cell r="B845" t="str">
            <v>BOMBA DE PROJEÇÃO DE CONCRETO SECO, POTÊNCIA 10 CV, VAZÃO 6 M3/H - DEPRECIAÇÃO. AF_06/2015</v>
          </cell>
          <cell r="C845" t="str">
            <v>H</v>
          </cell>
          <cell r="D845">
            <v>3.45</v>
          </cell>
        </row>
        <row r="846">
          <cell r="A846">
            <v>90659</v>
          </cell>
          <cell r="B846" t="str">
            <v>BOMBA DE PROJEÇÃO DE CONCRETO SECO, POTÊNCIA 10 CV, VAZÃO 6 M3/H - JUROS. AF_06/2015</v>
          </cell>
          <cell r="C846" t="str">
            <v>H</v>
          </cell>
          <cell r="D846">
            <v>0.77</v>
          </cell>
        </row>
        <row r="847">
          <cell r="A847">
            <v>90660</v>
          </cell>
          <cell r="B847" t="str">
            <v>BOMBA DE PROJEÇÃO DE CONCRETO SECO, POTÊNCIA 10 CV, VAZÃO 6 M3/H - MANUTENÇÃO. AF_06/2015</v>
          </cell>
          <cell r="C847" t="str">
            <v>H</v>
          </cell>
          <cell r="D847">
            <v>3.77</v>
          </cell>
        </row>
        <row r="848">
          <cell r="A848">
            <v>90661</v>
          </cell>
          <cell r="B848" t="str">
            <v>BOMBA DE PROJEÇÃO DE CONCRETO SECO, POTÊNCIA 10 CV, VAZÃO 6 M3/H - MATERIAIS NA OPERAÇÃO. AF_06/2015</v>
          </cell>
          <cell r="C848" t="str">
            <v>H</v>
          </cell>
          <cell r="D848">
            <v>3.88</v>
          </cell>
        </row>
        <row r="849">
          <cell r="A849">
            <v>90664</v>
          </cell>
          <cell r="B849" t="str">
            <v>PROJETOR PNEUMÁTICO DE ARGAMASSA PARA CHAPISCO E REBOCO COM RECIPIENTE ACOPLADO, TIPO CANEQUINHA, COM COMPRESSOR DE AR REBOCÁVEL VAZÃO 89 PCM E MOTOR DIESEL DE 20 CV - DEPRECIAÇÃO. AF_06/2015</v>
          </cell>
          <cell r="C849" t="str">
            <v>H</v>
          </cell>
          <cell r="D849">
            <v>3.77</v>
          </cell>
        </row>
        <row r="850">
          <cell r="A850">
            <v>90665</v>
          </cell>
          <cell r="B850" t="str">
            <v>PROJETOR PNEUMÁTICO DE ARGAMASSA PARA CHAPISCO E REBOCO COM RECIPIENTE ACOPLADO, TIPO CANEQUINHA, COM COMPRESSOR DE AR REBOCÁVEL VAZÃO 89 PCM E MOTOR DIESEL DE 20 CV - JUROS. AF_06/2015</v>
          </cell>
          <cell r="C850" t="str">
            <v>H</v>
          </cell>
          <cell r="D850">
            <v>0.84</v>
          </cell>
        </row>
        <row r="851">
          <cell r="A851">
            <v>90666</v>
          </cell>
          <cell r="B851" t="str">
            <v>PROJETOR PNEUMÁTICO DE ARGAMASSA PARA CHAPISCO E REBOCO COM RECIPIENTE ACOPLADO, TIPO CANEQUINHA, COM COMPRESSOR DE AR REBOCÁVEL VAZÃO 89 PCM E MOTOR DIESEL DE 20 CV - MANUTENÇÃO. AF_06/2015</v>
          </cell>
          <cell r="C851" t="str">
            <v>H</v>
          </cell>
          <cell r="D851">
            <v>4.12</v>
          </cell>
        </row>
        <row r="852">
          <cell r="A852">
            <v>90667</v>
          </cell>
          <cell r="B852" t="str">
            <v>PROJETOR PNEUMÁTICO DE ARGAMASSA PARA CHAPISCO E REBOCO COM RECIPIENTE ACOPLADO, TIPO CANEQUINHA, COM COMPRESSOR DE AR REBOCÁVEL VAZÃO 89 PCM E MOTOR DIESEL DE 20 CV - MATERIAIS NA OPERAÇÃO. AF_06/2015</v>
          </cell>
          <cell r="C852" t="str">
            <v>H</v>
          </cell>
          <cell r="D852">
            <v>9.32</v>
          </cell>
        </row>
        <row r="853">
          <cell r="A853">
            <v>90670</v>
          </cell>
          <cell r="B853" t="str">
            <v>PERFURATRIZ COM TORRE METÁLICA PARA EXECUÇÃO DE ESTACA HÉLICE CONTÍNUA, PROFUNDIDADE MÁXIMA DE 30 M, DIÂMETRO MÁXIMO DE 800 MM, POTÊNCIA INSTALADA DE 268 HP, MESA ROTATIVA COM TORQUE MÁXIMO DE 170 KNM - DEPRECIAÇÃO. AF_06/2015</v>
          </cell>
          <cell r="C853" t="str">
            <v>H</v>
          </cell>
          <cell r="D853">
            <v>106.42</v>
          </cell>
        </row>
        <row r="854">
          <cell r="A854">
            <v>90671</v>
          </cell>
          <cell r="B854" t="str">
            <v>PERFURATRIZ COM TORRE METÁLICA PARA EXECUÇÃO DE ESTACA HÉLICE CONTÍNUA, PROFUNDIDADE MÁXIMA DE 30 M, DIÂMETRO MÁXIMO DE 800 MM, POTÊNCIA INSTALADA DE 268 HP, MESA ROTATIVA COM TORQUE MÁXIMO DE 170 KNM - JUROS. AF_06/2015</v>
          </cell>
          <cell r="C854" t="str">
            <v>H</v>
          </cell>
          <cell r="D854">
            <v>27.95</v>
          </cell>
        </row>
        <row r="855">
          <cell r="A855">
            <v>90672</v>
          </cell>
          <cell r="B855" t="str">
            <v>PERFURATRIZ COM TORRE METÁLICA PARA EXECUÇÃO DE ESTACA HÉLICE CONTÍNUA, PROFUNDIDADE MÁXIMA DE 30 M, DIÂMETRO MÁXIMO DE 800 MM, POTÊNCIA INSTALADA DE 268 HP, MESA ROTATIVA COM TORQUE MÁXIMO DE 170 KNM - MANUTENÇÃO. AF_06/2015</v>
          </cell>
          <cell r="C855" t="str">
            <v>H</v>
          </cell>
          <cell r="D855">
            <v>133.16999999999999</v>
          </cell>
        </row>
        <row r="856">
          <cell r="A856">
            <v>90673</v>
          </cell>
          <cell r="B856" t="str">
            <v>PERFURATRIZ COM TORRE METÁLICA PARA EXECUÇÃO DE ESTACA HÉLICE CONTÍNUA, PROFUNDIDADE MÁXIMA DE 30 M, DIÂMETRO MÁXIMO DE 800 MM, POTÊNCIA INSTALADA DE 268 HP, MESA ROTATIVA COM TORQUE MÁXIMO DE 170 KNM - MATERIAIS NA OPERAÇÃO. AF_06/2015</v>
          </cell>
          <cell r="C856" t="str">
            <v>H</v>
          </cell>
          <cell r="D856">
            <v>126.68</v>
          </cell>
        </row>
        <row r="857">
          <cell r="A857">
            <v>90676</v>
          </cell>
          <cell r="B857" t="str">
            <v>PERFURATRIZ HIDRÁULICA SOBRE CAMINHÃO COM TRADO CURTO ACOPLADO, PROFUNDIDADE MÁXIMA DE 20 M, DIÂMETRO MÁXIMO DE 1500 MM, POTÊNCIA INSTALADA DE 137 HP, MESA ROTATIVA COM TORQUE MÁXIMO DE 30 KNM - DEPRECIAÇÃO. AF_06/2015</v>
          </cell>
          <cell r="C857" t="str">
            <v>H</v>
          </cell>
          <cell r="D857">
            <v>53.93</v>
          </cell>
        </row>
        <row r="858">
          <cell r="A858">
            <v>90677</v>
          </cell>
          <cell r="B858" t="str">
            <v>PERFURATRIZ HIDRÁULICA SOBRE CAMINHÃO COM TRADO CURTO ACOPLADO, PROFUNDIDADE MÁXIMA DE 20 M, DIÂMETRO MÁXIMO DE 1500 MM, POTÊNCIA INSTALADA DE 137 HP, MESA ROTATIVA COM TORQUE MÁXIMO DE 30 KNM - JUROS. AF_06/2015</v>
          </cell>
          <cell r="C858" t="str">
            <v>H</v>
          </cell>
          <cell r="D858">
            <v>14.16</v>
          </cell>
        </row>
        <row r="859">
          <cell r="A859">
            <v>90678</v>
          </cell>
          <cell r="B859" t="str">
            <v>PERFURATRIZ HIDRÁULICA SOBRE CAMINHÃO COM TRADO CURTO ACOPLADO, PROFUNDIDADE MÁXIMA DE 20 M, DIÂMETRO MÁXIMO DE 1500 MM, POTÊNCIA INSTALADA DE 137 HP, MESA ROTATIVA COM TORQUE MÁXIMO DE 30 KNM - MANUTENÇÃO. AF_06/2015</v>
          </cell>
          <cell r="C859" t="str">
            <v>H</v>
          </cell>
          <cell r="D859">
            <v>67.48</v>
          </cell>
        </row>
        <row r="860">
          <cell r="A860">
            <v>90679</v>
          </cell>
          <cell r="B860" t="str">
            <v>PERFURATRIZ HIDRÁULICA SOBRE CAMINHÃO COM TRADO CURTO ACOPLADO, PROFUNDIDADE MÁXIMA DE 20 M, DIÂMETRO MÁXIMO DE 1500 MM, POTÊNCIA INSTALADA DE 137 HP, MESA ROTATIVA COM TORQUE MÁXIMO DE 30 KNM - MATERIAIS NA OPERAÇÃO. AF_06/2015</v>
          </cell>
          <cell r="C860" t="str">
            <v>H</v>
          </cell>
          <cell r="D860">
            <v>64.760000000000005</v>
          </cell>
        </row>
        <row r="861">
          <cell r="A861">
            <v>90682</v>
          </cell>
          <cell r="B861" t="str">
            <v>MANIPULADOR TELESCÓPICO, POTÊNCIA DE 85 HP, CAPACIDADE DE CARGA DE 3.500 KG, ALTURA MÁXIMA DE ELEVAÇÃO DE 12,3 M - DEPRECIAÇÃO. AF_06/2015</v>
          </cell>
          <cell r="C861" t="str">
            <v>H</v>
          </cell>
          <cell r="D861">
            <v>27.34</v>
          </cell>
        </row>
        <row r="862">
          <cell r="A862">
            <v>90683</v>
          </cell>
          <cell r="B862" t="str">
            <v>MANIPULADOR TELESCÓPICO, POTÊNCIA DE 85 HP, CAPACIDADE DE CARGA DE 3.500 KG, ALTURA MÁXIMA DE ELEVAÇÃO DE 12,3 M - JUROS. AF_06/2015</v>
          </cell>
          <cell r="C862" t="str">
            <v>H</v>
          </cell>
          <cell r="D862">
            <v>6.15</v>
          </cell>
        </row>
        <row r="863">
          <cell r="A863">
            <v>90684</v>
          </cell>
          <cell r="B863" t="str">
            <v>MANIPULADOR TELESCÓPICO, POTÊNCIA DE 85 HP, CAPACIDADE DE CARGA DE 3.500 KG, ALTURA MÁXIMA DE ELEVAÇÃO DE 12,3 M - MANUTENÇÃO. AF_06/2015</v>
          </cell>
          <cell r="C863" t="str">
            <v>H</v>
          </cell>
          <cell r="D863">
            <v>29.91</v>
          </cell>
        </row>
        <row r="864">
          <cell r="A864">
            <v>90685</v>
          </cell>
          <cell r="B864" t="str">
            <v>MANIPULADOR TELESCÓPICO, POTÊNCIA DE 85 HP, CAPACIDADE DE CARGA DE 3.500 KG, ALTURA MÁXIMA DE ELEVAÇÃO DE 12,3 M - MATERIAIS NA OPERAÇÃO. AF_06/2015</v>
          </cell>
          <cell r="C864" t="str">
            <v>H</v>
          </cell>
          <cell r="D864">
            <v>40.159999999999997</v>
          </cell>
        </row>
        <row r="865">
          <cell r="A865">
            <v>90688</v>
          </cell>
          <cell r="B865" t="str">
            <v>MINICARREGADEIRA SOBRE RODAS, POTÊNCIA LÍQUIDA DE 47 HP, CAPACIDADE NOMINAL DE OPERAÇÃO DE 646 KG - DEPRECIAÇÃO. AF_06/2015</v>
          </cell>
          <cell r="C865" t="str">
            <v>H</v>
          </cell>
          <cell r="D865">
            <v>12.71</v>
          </cell>
        </row>
        <row r="866">
          <cell r="A866">
            <v>90689</v>
          </cell>
          <cell r="B866" t="str">
            <v>MINICARREGADEIRA SOBRE RODAS, POTÊNCIA LÍQUIDA DE 47 HP, CAPACIDADE NOMINAL DE OPERAÇÃO DE 646 KG - JUROS. AF_06/2015</v>
          </cell>
          <cell r="C866" t="str">
            <v>H</v>
          </cell>
          <cell r="D866">
            <v>2.44</v>
          </cell>
        </row>
        <row r="867">
          <cell r="A867">
            <v>90690</v>
          </cell>
          <cell r="B867" t="str">
            <v>MINICARREGADEIRA SOBRE RODAS, POTÊNCIA LÍQUIDA DE 47 HP, CAPACIDADE NOMINAL DE OPERAÇÃO DE 646 KG - MANUTENÇÃO. AF_06/2015</v>
          </cell>
          <cell r="C867" t="str">
            <v>H</v>
          </cell>
          <cell r="D867">
            <v>15.88</v>
          </cell>
        </row>
        <row r="868">
          <cell r="A868">
            <v>90691</v>
          </cell>
          <cell r="B868" t="str">
            <v>MINICARREGADEIRA SOBRE RODAS, POTÊNCIA LÍQUIDA DE 47 HP, CAPACIDADE NOMINAL DE OPERAÇÃO DE 646 KG - MATERIAIS NA OPERAÇÃO. AF_06/2015</v>
          </cell>
          <cell r="C868" t="str">
            <v>H</v>
          </cell>
          <cell r="D868">
            <v>22.21</v>
          </cell>
        </row>
        <row r="869">
          <cell r="A869">
            <v>90957</v>
          </cell>
          <cell r="B869" t="str">
            <v>COMPRESSOR DE AR REBOCÁVEL, VAZÃO 189 PCM, PRESSÃO EFETIVA DE TRABALHO 102 PSI, MOTOR DIESEL, POTÊNCIA 63 CV - DEPRECIAÇÃO. AF_06/2015</v>
          </cell>
          <cell r="C869" t="str">
            <v>H</v>
          </cell>
          <cell r="D869">
            <v>2.33</v>
          </cell>
        </row>
        <row r="870">
          <cell r="A870">
            <v>90958</v>
          </cell>
          <cell r="B870" t="str">
            <v>COMPRESSOR DE AR REBOCÁVEL, VAZÃO 189 PCM, PRESSÃO EFETIVA DE TRABALHO 102 PSI, MOTOR DIESEL, POTÊNCIA 63 CV - JUROS. AF_06/2015</v>
          </cell>
          <cell r="C870" t="str">
            <v>H</v>
          </cell>
          <cell r="D870">
            <v>0.61</v>
          </cell>
        </row>
        <row r="871">
          <cell r="A871">
            <v>90960</v>
          </cell>
          <cell r="B871" t="str">
            <v>COMPRESSOR DE AR REBOCÁVEL, VAZÃO 89 PCM, PRESSÃO EFETIVA DE TRABALHO 102 PSI, MOTOR DIESEL, POTÊNCIA 20 CV - DEPRECIAÇÃO. AF_06/2015</v>
          </cell>
          <cell r="C871" t="str">
            <v>H</v>
          </cell>
          <cell r="D871">
            <v>3.11</v>
          </cell>
        </row>
        <row r="872">
          <cell r="A872">
            <v>90961</v>
          </cell>
          <cell r="B872" t="str">
            <v>COMPRESSOR DE AR REBOCÁVEL, VAZÃO 89 PCM, PRESSÃO EFETIVA DE TRABALHO 102 PSI, MOTOR DIESEL, POTÊNCIA 20 CV - JUROS. AF_06/2015</v>
          </cell>
          <cell r="C872" t="str">
            <v>H</v>
          </cell>
          <cell r="D872">
            <v>0.81</v>
          </cell>
        </row>
        <row r="873">
          <cell r="A873">
            <v>90962</v>
          </cell>
          <cell r="B873" t="str">
            <v>COMPRESSOR DE AR REBOCÁVEL, VAZÃO 89 PCM, PRESSÃO EFETIVA DE TRABALHO 102 PSI, MOTOR DIESEL, POTÊNCIA 20 CV - MANUTENÇÃO. AF_06/2015</v>
          </cell>
          <cell r="C873" t="str">
            <v>H</v>
          </cell>
          <cell r="D873">
            <v>3.89</v>
          </cell>
        </row>
        <row r="874">
          <cell r="A874">
            <v>90963</v>
          </cell>
          <cell r="B874" t="str">
            <v>COMPRESSOR DE AR REBOCÁVEL, VAZÃO 89 PCM, PRESSÃO EFETIVA DE TRABALHO 102 PSI, MOTOR DIESEL, POTÊNCIA 20 CV - MATERIAIS NA OPERAÇÃO. AF_06/2015</v>
          </cell>
          <cell r="C874" t="str">
            <v>H</v>
          </cell>
          <cell r="D874">
            <v>9.32</v>
          </cell>
        </row>
        <row r="875">
          <cell r="A875">
            <v>90968</v>
          </cell>
          <cell r="B875" t="str">
            <v>COMPRESSOR DE AR REBOCAVEL, VAZÃO 250 PCM, PRESSAO DE TRABALHO 102 PSI, MOTOR A DIESEL POTÊNCIA 81 CV - DEPRECIAÇÃO. AF_06/2015</v>
          </cell>
          <cell r="C875" t="str">
            <v>H</v>
          </cell>
          <cell r="D875">
            <v>3.12</v>
          </cell>
        </row>
        <row r="876">
          <cell r="A876">
            <v>90969</v>
          </cell>
          <cell r="B876" t="str">
            <v>COMPRESSOR DE AR REBOCAVEL, VAZÃO 250 PCM, PRESSAO DE TRABALHO 102 PSI, MOTOR A DIESEL POTÊNCIA 81 CV - JUROS. AF_06/2015</v>
          </cell>
          <cell r="C876" t="str">
            <v>H</v>
          </cell>
          <cell r="D876">
            <v>0.82</v>
          </cell>
        </row>
        <row r="877">
          <cell r="A877">
            <v>90970</v>
          </cell>
          <cell r="B877" t="str">
            <v>COMPRESSOR DE AR REBOCAVEL, VAZÃO 250 PCM, PRESSAO DE TRABALHO 102 PSI, MOTOR A DIESEL POTÊNCIA 81 CV - MANUTENÇÃO. AF_06/2015</v>
          </cell>
          <cell r="C877" t="str">
            <v>H</v>
          </cell>
          <cell r="D877">
            <v>3.91</v>
          </cell>
        </row>
        <row r="878">
          <cell r="A878">
            <v>90971</v>
          </cell>
          <cell r="B878" t="str">
            <v>COMPRESSOR DE AR REBOCAVEL, VAZÃO 250 PCM, PRESSAO DE TRABALHO 102 PSI, MOTOR A DIESEL POTÊNCIA 81 CV - MATERIAIS NA OPERAÇÃO. AF_06/2015</v>
          </cell>
          <cell r="C878" t="str">
            <v>H</v>
          </cell>
          <cell r="D878">
            <v>37.76</v>
          </cell>
        </row>
        <row r="879">
          <cell r="A879">
            <v>90975</v>
          </cell>
          <cell r="B879" t="str">
            <v>COMPRESSOR DE AR REBOCÁVEL, VAZÃO 748 PCM, PRESSÃO EFETIVA DE TRABALHO 102 PSI, MOTOR DIESEL, POTÊNCIA 210 CV - DEPRECIAÇÃO. AF_06/2015</v>
          </cell>
          <cell r="C879" t="str">
            <v>H</v>
          </cell>
          <cell r="D879">
            <v>7.93</v>
          </cell>
        </row>
        <row r="880">
          <cell r="A880">
            <v>90976</v>
          </cell>
          <cell r="B880" t="str">
            <v>COMPRESSOR DE AR REBOCÁVEL, VAZÃO 748 PCM, PRESSÃO EFETIVA DE TRABALHO 102 PSI, MOTOR DIESEL, POTÊNCIA 210 CV - JUROS. AF_06/2015</v>
          </cell>
          <cell r="C880" t="str">
            <v>H</v>
          </cell>
          <cell r="D880">
            <v>2.08</v>
          </cell>
        </row>
        <row r="881">
          <cell r="A881">
            <v>90977</v>
          </cell>
          <cell r="B881" t="str">
            <v>COMPRESSOR DE AR REBOCÁVEL, VAZÃO 748 PCM, PRESSÃO EFETIVA DE TRABALHO 102 PSI, MOTOR DIESEL, POTÊNCIA 210 CV - MANUTENÇÃO. AF_06/2015</v>
          </cell>
          <cell r="C881" t="str">
            <v>H</v>
          </cell>
          <cell r="D881">
            <v>9.92</v>
          </cell>
        </row>
        <row r="882">
          <cell r="A882">
            <v>90978</v>
          </cell>
          <cell r="B882" t="str">
            <v>COMPRESSOR DE AR REBOCÁVEL, VAZÃO 748 PCM, PRESSÃO EFETIVA DE TRABALHO 102 PSI, MOTOR DIESEL, POTÊNCIA 210 CV - MATERIAIS NA OPERAÇÃO. AF_06/2015</v>
          </cell>
          <cell r="C882" t="str">
            <v>H</v>
          </cell>
          <cell r="D882">
            <v>97.92</v>
          </cell>
        </row>
        <row r="883">
          <cell r="A883">
            <v>90992</v>
          </cell>
          <cell r="B883" t="str">
            <v>COMPRESSOR DE AR REBOCAVEL, VAZÃO 400 PCM, PRESSAO DE TRABALHO 102 PSI, MOTOR A DIESEL POTÊNCIA 110 CV - DEPRECIAÇÃO. AF_06/2015</v>
          </cell>
          <cell r="C883" t="str">
            <v>H</v>
          </cell>
          <cell r="D883">
            <v>3.7</v>
          </cell>
        </row>
        <row r="884">
          <cell r="A884">
            <v>90993</v>
          </cell>
          <cell r="B884" t="str">
            <v>COMPRESSOR DE AR REBOCAVEL, VAZÃO 400 PCM, PRESSAO DE TRABALHO 102 PSI, MOTOR A DIESEL POTÊNCIA 110 CV - JUROS. AF_06/2015</v>
          </cell>
          <cell r="C884" t="str">
            <v>H</v>
          </cell>
          <cell r="D884">
            <v>0.97</v>
          </cell>
        </row>
        <row r="885">
          <cell r="A885">
            <v>90994</v>
          </cell>
          <cell r="B885" t="str">
            <v>COMPRESSOR DE AR REBOCAVEL, VAZÃO 400 PCM, PRESSAO DE TRABALHO 102 PSI, MOTOR A DIESEL POTÊNCIA 110 CV - MANUTENÇÃO. AF_06/2015</v>
          </cell>
          <cell r="C885" t="str">
            <v>H</v>
          </cell>
          <cell r="D885">
            <v>4.63</v>
          </cell>
        </row>
        <row r="886">
          <cell r="A886">
            <v>90995</v>
          </cell>
          <cell r="B886" t="str">
            <v>COMPRESSOR DE AR REBOCAVEL, VAZÃO 400 PCM, PRESSAO DE TRABALHO 102 PSI, MOTOR A DIESEL POTÊNCIA 110 CV - MATERIAIS NA OPERAÇÃO. AF_06/2015</v>
          </cell>
          <cell r="C886" t="str">
            <v>H</v>
          </cell>
          <cell r="D886">
            <v>51.28</v>
          </cell>
        </row>
        <row r="887">
          <cell r="A887">
            <v>91021</v>
          </cell>
          <cell r="B887" t="str">
            <v>PERFURATRIZ HIDRÁULICA SOBRE CAMINHÃO COM TRADO CURTO ACOPLADO, PROFUNDIDADE MÁXIMA DE 20 M, DIÂMETRO MÁXIMO DE 1500 MM, POTÊNCIA INSTALADA DE 137 HP, MESA ROTATIVA COM TORQUE MÁXIMO DE 30 KNM - IMPOSTOS E SEGUROS. AF_06/2015</v>
          </cell>
          <cell r="C887" t="str">
            <v>H</v>
          </cell>
          <cell r="D887">
            <v>2.93</v>
          </cell>
        </row>
        <row r="888">
          <cell r="A888">
            <v>91026</v>
          </cell>
          <cell r="B888" t="str">
            <v>CAMINHÃO TRUCADO (C/ TERCEIRO EIXO) ELETRÔNICO - POTÊNCIA 231CV - PBT = 22000KG - DIST. ENTRE EIXOS 5170 MM - INCLUI CARROCERIA FIXA ABERTA DE MADEIRA - DEPRECIAÇÃO. AF_06/2015</v>
          </cell>
          <cell r="C888" t="str">
            <v>H</v>
          </cell>
          <cell r="D888">
            <v>9.2200000000000006</v>
          </cell>
        </row>
        <row r="889">
          <cell r="A889">
            <v>91027</v>
          </cell>
          <cell r="B889" t="str">
            <v>CAMINHÃO TRUCADO (C/ TERCEIRO EIXO) ELETRÔNICO - POTÊNCIA 231CV - PBT = 22000KG - DIST. ENTRE EIXOS 5170 MM - INCLUI CARROCERIA FIXA ABERTA DE MADEIRA - JUROS. AF_06/2015</v>
          </cell>
          <cell r="C889" t="str">
            <v>H</v>
          </cell>
          <cell r="D889">
            <v>3.68</v>
          </cell>
        </row>
        <row r="890">
          <cell r="A890">
            <v>91028</v>
          </cell>
          <cell r="B890" t="str">
            <v>CAMINHÃO TRUCADO (C/ TERCEIRO EIXO) ELETRÔNICO - POTÊNCIA 231CV - PBT = 22000KG - DIST. ENTRE EIXOS 5170 MM - INCLUI CARROCERIA FIXA ABERTA DE MADEIRA - IMPOSTOS E SEGUROS. AF_06/2015</v>
          </cell>
          <cell r="C890" t="str">
            <v>H</v>
          </cell>
          <cell r="D890">
            <v>0.74</v>
          </cell>
        </row>
        <row r="891">
          <cell r="A891">
            <v>91029</v>
          </cell>
          <cell r="B891" t="str">
            <v>CAMINHÃO TRUCADO (C/ TERCEIRO EIXO) ELETRÔNICO - POTÊNCIA 231CV - PBT = 22000KG - DIST. ENTRE EIXOS 5170 MM - INCLUI CARROCERIA FIXA ABERTA DE MADEIRA - MANUTENÇÃO. AF_06/2015</v>
          </cell>
          <cell r="C891" t="str">
            <v>H</v>
          </cell>
          <cell r="D891">
            <v>17.29</v>
          </cell>
        </row>
        <row r="892">
          <cell r="A892">
            <v>91030</v>
          </cell>
          <cell r="B892" t="str">
            <v>CAMINHÃO TRUCADO (C/ TERCEIRO EIXO) ELETRÔNICO - POTÊNCIA 231CV - PBT = 22000KG - DIST. ENTRE EIXOS 5170 MM - INCLUI CARROCERIA FIXA ABERTA DE MADEIRA - MATERIAIS NA OPERAÇÃO. AF_06/2015</v>
          </cell>
          <cell r="C892" t="str">
            <v>H</v>
          </cell>
          <cell r="D892">
            <v>107.71</v>
          </cell>
        </row>
        <row r="893">
          <cell r="A893">
            <v>91273</v>
          </cell>
          <cell r="B893" t="str">
            <v>PLACA VIBRATÓRIA REVERSÍVEL COM MOTOR 4 TEMPOS A GASOLINA, FORÇA CENTRÍFUGA DE 25 KN (2500 KGF), POTÊNCIA 5,5 CV - DEPRECIAÇÃO. AF_08/2015</v>
          </cell>
          <cell r="C893" t="str">
            <v>H</v>
          </cell>
          <cell r="D893">
            <v>0.47</v>
          </cell>
        </row>
        <row r="894">
          <cell r="A894">
            <v>91274</v>
          </cell>
          <cell r="B894" t="str">
            <v>PLACA VIBRATÓRIA REVERSÍVEL COM MOTOR 4 TEMPOS A GASOLINA, FORÇA CENTRÍFUGA DE 25 KN (2500 KGF), POTÊNCIA 5,5 CV - JUROS. AF_08/2015</v>
          </cell>
          <cell r="C894" t="str">
            <v>H</v>
          </cell>
          <cell r="D894">
            <v>0.12</v>
          </cell>
        </row>
        <row r="895">
          <cell r="A895">
            <v>91275</v>
          </cell>
          <cell r="B895" t="str">
            <v>PLACA VIBRATÓRIA REVERSÍVEL COM MOTOR 4 TEMPOS A GASOLINA, FORÇA CENTRÍFUGA DE 25 KN (2500 KGF), POTÊNCIA 5,5 CV - MANUTENÇÃO. AF_08/2015</v>
          </cell>
          <cell r="C895" t="str">
            <v>H</v>
          </cell>
          <cell r="D895">
            <v>0.59</v>
          </cell>
        </row>
        <row r="896">
          <cell r="A896">
            <v>91276</v>
          </cell>
          <cell r="B896" t="str">
            <v>PLACA VIBRATÓRIA REVERSÍVEL COM MOTOR 4 TEMPOS A GASOLINA, FORÇA CENTRÍFUGA DE 25 KN (2500 KGF), POTÊNCIA 5,5 CV - MATERIAIS NA OPERAÇÃO. AF_08/2015</v>
          </cell>
          <cell r="C896" t="str">
            <v>H</v>
          </cell>
          <cell r="D896">
            <v>3.89</v>
          </cell>
        </row>
        <row r="897">
          <cell r="A897">
            <v>91279</v>
          </cell>
          <cell r="B897" t="str">
            <v>CORTADORA DE PISO COM MOTOR 4 TEMPOS A GASOLINA, POTÊNCIA DE 13 HP, COM DISCO DE CORTE DIAMANTADO SEGMENTADO PARA CONCRETO, DIÂMETRO DE 350 MM, FURO DE 1" (14 X 1") - DEPRECIAÇÃO. AF_08/2015</v>
          </cell>
          <cell r="C897" t="str">
            <v>H</v>
          </cell>
          <cell r="D897">
            <v>0.54</v>
          </cell>
        </row>
        <row r="898">
          <cell r="A898">
            <v>91280</v>
          </cell>
          <cell r="B898" t="str">
            <v>CORTADORA DE PISO COM MOTOR 4 TEMPOS A GASOLINA, POTÊNCIA DE 13 HP, COM DISCO DE CORTE DIAMANTADO SEGMENTADO PARA CONCRETO, DIÂMETRO DE 350 MM, FURO DE 1" (14 X 1") - JUROS. AF_08/2015</v>
          </cell>
          <cell r="C898" t="str">
            <v>H</v>
          </cell>
          <cell r="D898">
            <v>0.11</v>
          </cell>
        </row>
        <row r="899">
          <cell r="A899">
            <v>91281</v>
          </cell>
          <cell r="B899" t="str">
            <v>CORTADORA DE PISO COM MOTOR 4 TEMPOS A GASOLINA, POTÊNCIA DE 13 HP, COM DISCO DE CORTE DIAMANTADO SEGMENTADO PARA CONCRETO, DIÂMETRO DE 350 MM, FURO DE 1" (14 X 1") - MANUTENÇÃO. AF_08/2015</v>
          </cell>
          <cell r="C899" t="str">
            <v>H</v>
          </cell>
          <cell r="D899">
            <v>0.67</v>
          </cell>
        </row>
        <row r="900">
          <cell r="A900">
            <v>91282</v>
          </cell>
          <cell r="B900" t="str">
            <v>CORTADORA DE PISO COM MOTOR 4 TEMPOS A GASOLINA, POTÊNCIA DE 13 HP, COM DISCO DE CORTE DIAMANTADO SEGMENTADO PARA CONCRETO, DIÂMETRO DE 350 MM, FURO DE 1" (14 X 1") - MATERIAIS NA OPERAÇÃO. AF_08/2015</v>
          </cell>
          <cell r="C900" t="str">
            <v>H</v>
          </cell>
          <cell r="D900">
            <v>9.33</v>
          </cell>
        </row>
        <row r="901">
          <cell r="A901">
            <v>91354</v>
          </cell>
          <cell r="B901" t="str">
            <v>CAMINHÃO TOCO, PESO BRUTO TOTAL 14.300 KG, CARGA ÚTIL MÁXIMA 9590 KG, DISTÂNCIA ENTRE EIXOS 4,76 M, POTÊNCIA 185 CV (NÃO INCLUI CARROCERIA) - DEPRECIAÇÃO. AF_06/2014</v>
          </cell>
          <cell r="C901" t="str">
            <v>H</v>
          </cell>
          <cell r="D901">
            <v>7.05</v>
          </cell>
        </row>
        <row r="902">
          <cell r="A902">
            <v>91355</v>
          </cell>
          <cell r="B902" t="str">
            <v>CAMINHÃO TOCO, PESO BRUTO TOTAL 14.300 KG, CARGA ÚTIL MÁXIMA 9590 KG, DISTÂNCIA ENTRE EIXOS 4,76 M, POTÊNCIA 185 CV (NÃO INCLUI CARROCERIA) - JUROS. AF_06/2014</v>
          </cell>
          <cell r="C902" t="str">
            <v>H</v>
          </cell>
          <cell r="D902">
            <v>2.81</v>
          </cell>
        </row>
        <row r="903">
          <cell r="A903">
            <v>91356</v>
          </cell>
          <cell r="B903" t="str">
            <v>CAMINHÃO TOCO, PESO BRUTO TOTAL 14.300 KG, CARGA ÚTIL MÁXIMA 9590 KG, DISTÂNCIA ENTRE EIXOS 4,76 M, POTÊNCIA 185 CV (NÃO INCLUI CARROCERIA) - IMPOSTOS E SEGUROS. AF_06/2014</v>
          </cell>
          <cell r="C903" t="str">
            <v>H</v>
          </cell>
          <cell r="D903">
            <v>0.56999999999999995</v>
          </cell>
        </row>
        <row r="904">
          <cell r="A904">
            <v>91359</v>
          </cell>
          <cell r="B904" t="str">
            <v>CAMINHÃO PIPA 6.000 L, PESO BRUTO TOTAL 13.000 KG, DISTÂNCIA ENTRE EIXOS 4,80 M, POTÊNCIA 189 CV INCLUSIVE TANQUE DE AÇO PARA TRANSPORTE DE ÁGUA, CAPACIDADE 6 M3 - DEPRECIAÇÃO. AF_06/2014</v>
          </cell>
          <cell r="C904" t="str">
            <v>H</v>
          </cell>
          <cell r="D904">
            <v>8.18</v>
          </cell>
        </row>
        <row r="905">
          <cell r="A905">
            <v>91360</v>
          </cell>
          <cell r="B905" t="str">
            <v>CAMINHÃO PIPA 6.000 L, PESO BRUTO TOTAL 13.000 KG, DISTÂNCIA ENTRE EIXOS 4,80 M, POTÊNCIA 189 CV INCLUSIVE TANQUE DE AÇO PARA TRANSPORTE DE ÁGUA, CAPACIDADE 6 M3 - JUROS. AF_06/2014</v>
          </cell>
          <cell r="C905" t="str">
            <v>H</v>
          </cell>
          <cell r="D905">
            <v>3.26</v>
          </cell>
        </row>
        <row r="906">
          <cell r="A906">
            <v>91361</v>
          </cell>
          <cell r="B906" t="str">
            <v>CAMINHÃO PIPA 6.000 L, PESO BRUTO TOTAL 13.000 KG, DISTÂNCIA ENTRE EIXOS 4,80 M, POTÊNCIA 189 CV INCLUSIVE TANQUE DE AÇO PARA TRANSPORTE DE ÁGUA, CAPACIDADE 6 M3 - IMPOSTOS E SEGUROS. AF_06/2014</v>
          </cell>
          <cell r="C906" t="str">
            <v>H</v>
          </cell>
          <cell r="D906">
            <v>0.66</v>
          </cell>
        </row>
        <row r="907">
          <cell r="A907">
            <v>91367</v>
          </cell>
          <cell r="B907" t="str">
            <v>CAMINHÃO BASCULANTE 6 M3, PESO BRUTO TOTAL 16.000 KG, CARGA ÚTIL MÁXIMA 13.071 KG, DISTÂNCIA ENTRE EIXOS 4,80 M, POTÊNCIA 230 CV INCLUSIVE CAÇAMBA METÁLICA - DEPRECIAÇÃO. AF_06/2014</v>
          </cell>
          <cell r="C907" t="str">
            <v>H</v>
          </cell>
          <cell r="D907">
            <v>10.65</v>
          </cell>
        </row>
        <row r="908">
          <cell r="A908">
            <v>91368</v>
          </cell>
          <cell r="B908" t="str">
            <v>CAMINHÃO BASCULANTE 6 M3, PESO BRUTO TOTAL 16.000 KG, CARGA ÚTIL MÁXIMA 13.071 KG, DISTÂNCIA ENTRE EIXOS 4,80 M, POTÊNCIA 230 CV INCLUSIVE CAÇAMBA METÁLICA - JUROS. AF_06/2014</v>
          </cell>
          <cell r="C908" t="str">
            <v>H</v>
          </cell>
          <cell r="D908">
            <v>3.72</v>
          </cell>
        </row>
        <row r="909">
          <cell r="A909">
            <v>91369</v>
          </cell>
          <cell r="B909" t="str">
            <v>CAMINHÃO BASCULANTE 6 M3, PESO BRUTO TOTAL 16.000 KG, CARGA ÚTIL MÁXIMA 13.071 KG, DISTÂNCIA ENTRE EIXOS 4,80 M, POTÊNCIA 230 CV INCLUSIVE CAÇAMBA METÁLICA - IMPOSTOS E SEGUROS. AF_06/2014</v>
          </cell>
          <cell r="C909" t="str">
            <v>H</v>
          </cell>
          <cell r="D909">
            <v>0.77</v>
          </cell>
        </row>
        <row r="910">
          <cell r="A910">
            <v>91375</v>
          </cell>
          <cell r="B910" t="str">
            <v>CAMINHÃO TOCO, PESO BRUTO TOTAL 16.000 KG, CARGA ÚTIL MÁXIMA DE 10.685 KG, DISTÂNCIA ENTRE EIXOS 4,80 M, POTÊNCIA 189 CV EXCLUSIVE CARROCERIA - DEPRECIAÇÃO. AF_06/2014</v>
          </cell>
          <cell r="C910" t="str">
            <v>H</v>
          </cell>
          <cell r="D910">
            <v>5.94</v>
          </cell>
        </row>
        <row r="911">
          <cell r="A911">
            <v>91376</v>
          </cell>
          <cell r="B911" t="str">
            <v>CAMINHÃO TOCO, PESO BRUTO TOTAL 16.000 KG, CARGA ÚTIL MÁXIMA DE 10.685 KG, DISTÂNCIA ENTRE EIXOS 4,80 M, POTÊNCIA 189 CV EXCLUSIVE CARROCERIA - JUROS. AF_06/2014</v>
          </cell>
          <cell r="C911" t="str">
            <v>H</v>
          </cell>
          <cell r="D911">
            <v>2.37</v>
          </cell>
        </row>
        <row r="912">
          <cell r="A912">
            <v>91377</v>
          </cell>
          <cell r="B912" t="str">
            <v>CAMINHÃO TOCO, PESO BRUTO TOTAL 16.000 KG, CARGA ÚTIL MÁXIMA DE 10.685 KG, DISTÂNCIA ENTRE EIXOS 4,80 M, POTÊNCIA 189 CV EXCLUSIVE CARROCERIA - IMPOSTOS E SEGUROS. AF_06/2014</v>
          </cell>
          <cell r="C912" t="str">
            <v>H</v>
          </cell>
          <cell r="D912">
            <v>0.48</v>
          </cell>
        </row>
        <row r="913">
          <cell r="A913">
            <v>91380</v>
          </cell>
          <cell r="B913" t="str">
            <v>CAMINHÃO BASCULANTE 10 M3, TRUCADO CABINE SIMPLES, PESO BRUTO TOTAL 23.000 KG, CARGA ÚTIL MÁXIMA 15.935 KG, DISTÂNCIA ENTRE EIXOS 4,80 M, POTÊNCIA 230 CV INCLUSIVE CAÇAMBA METÁLICA - DEPRECIAÇÃO. AF_06/2014</v>
          </cell>
          <cell r="C913" t="str">
            <v>H</v>
          </cell>
          <cell r="D913">
            <v>12.1</v>
          </cell>
        </row>
        <row r="914">
          <cell r="A914">
            <v>91381</v>
          </cell>
          <cell r="B914" t="str">
            <v>CAMINHÃO BASCULANTE 10 M3, TRUCADO CABINE SIMPLES, PESO BRUTO TOTAL 23.000 KG, CARGA ÚTIL MÁXIMA 15.935 KG, DISTÂNCIA ENTRE EIXOS 4,80 M, POTÊNCIA 230 CV INCLUSIVE CAÇAMBA METÁLICA - JUROS. AF_06/2014</v>
          </cell>
          <cell r="C914" t="str">
            <v>H</v>
          </cell>
          <cell r="D914">
            <v>4.2300000000000004</v>
          </cell>
        </row>
        <row r="915">
          <cell r="A915">
            <v>91382</v>
          </cell>
          <cell r="B915" t="str">
            <v>CAMINHÃO BASCULANTE 10 M3, TRUCADO CABINE SIMPLES, PESO BRUTO TOTAL 23.000 KG, CARGA ÚTIL MÁXIMA 15.935 KG, DISTÂNCIA ENTRE EIXOS 4,80 M, POTÊNCIA 230 CV INCLUSIVE CAÇAMBA METÁLICA - IMPOSTOS E SEGUROS. AF_06/2014</v>
          </cell>
          <cell r="C915" t="str">
            <v>H</v>
          </cell>
          <cell r="D915">
            <v>0.87</v>
          </cell>
        </row>
        <row r="916">
          <cell r="A916">
            <v>91383</v>
          </cell>
          <cell r="B916" t="str">
            <v>CAMINHÃO BASCULANTE 10 M3, TRUCADO CABINE SIMPLES, PESO BRUTO TOTAL 23.000 KG, CARGA ÚTIL MÁXIMA 15.935 KG, DISTÂNCIA ENTRE EIXOS 4,80 M, POTÊNCIA 230 CV INCLUSIVE CAÇAMBA METÁLICA - MANUTENÇÃO. AF_06/2014</v>
          </cell>
          <cell r="C916" t="str">
            <v>H</v>
          </cell>
          <cell r="D916">
            <v>22.69</v>
          </cell>
        </row>
        <row r="917">
          <cell r="A917">
            <v>91384</v>
          </cell>
          <cell r="B917" t="str">
            <v>CAMINHÃO BASCULANTE 10 M3, TRUCADO CABINE SIMPLES, PESO BRUTO TOTAL 23.000 KG, CARGA ÚTIL MÁXIMA 15.935 KG, DISTÂNCIA ENTRE EIXOS 4,80 M, POTÊNCIA 230 CV INCLUSIVE CAÇAMBA METÁLICA - MATERIAIS NA OPERAÇÃO. AF_06/2014</v>
          </cell>
          <cell r="C917" t="str">
            <v>H</v>
          </cell>
          <cell r="D917">
            <v>107.25</v>
          </cell>
        </row>
        <row r="918">
          <cell r="A918">
            <v>91390</v>
          </cell>
          <cell r="B918" t="str">
            <v>CAMINHÃO TOCO, PBT 14.300 KG, CARGA ÚTIL MÁX. 9.710 KG, DIST. ENTRE EIXOS 3,56 M, POTÊNCIA 185 CV, INCLUSIVE CARROCERIA FIXA ABERTA DE MADEIRA P/ TRANSPORTE GERAL DE CARGA SECA, DIMEN. APROX. 2,50 X 6,50 X 0,50 M - DEPRECIAÇÃO. AF_06/2014</v>
          </cell>
          <cell r="C918" t="str">
            <v>H</v>
          </cell>
          <cell r="D918">
            <v>7.77</v>
          </cell>
        </row>
        <row r="919">
          <cell r="A919">
            <v>91391</v>
          </cell>
          <cell r="B919" t="str">
            <v>CAMINHÃO TOCO, PBT 14.300 KG, CARGA ÚTIL MÁX. 9.710 KG, DIST. ENTRE EIXOS 3,56 M, POTÊNCIA 185 CV, INCLUSIVE CARROCERIA FIXA ABERTA DE MADEIRA P/ TRANSPORTE GERAL DE CARGA SECA, DIMEN. APROX. 2,50 X 6,50 X 0,50 M - JUROS. AF_06/2014</v>
          </cell>
          <cell r="C919" t="str">
            <v>H</v>
          </cell>
          <cell r="D919">
            <v>3.09</v>
          </cell>
        </row>
        <row r="920">
          <cell r="A920">
            <v>91392</v>
          </cell>
          <cell r="B920" t="str">
            <v>CAMINHÃO TOCO, PBT 14.300 KG, CARGA ÚTIL MÁX. 9.710 KG, DIST. ENTRE EIXOS 3,56 M, POTÊNCIA 185 CV, INCLUSIVE CARROCERIA FIXA ABERTA DE MADEIRA P/ TRANSPORTE GERAL DE CARGA SECA, DIMEN. APROX. 2,50 X 6,50 X 0,50 M - IMPOSTOS E SEGUROS. AF_06/2014</v>
          </cell>
          <cell r="C920" t="str">
            <v>H</v>
          </cell>
          <cell r="D920">
            <v>0.62</v>
          </cell>
        </row>
        <row r="921">
          <cell r="A921">
            <v>91396</v>
          </cell>
          <cell r="B921" t="str">
            <v>CAMINHÃO PIPA 10.000 L TRUCADO, PESO BRUTO TOTAL 23.000 KG, CARGA ÚTIL MÁXIMA 15.935 KG, DISTÂNCIA ENTRE EIXOS 4,8 M, POTÊNCIA 230 CV, INCLUSIVE TANQUE DE AÇO PARA TRANSPORTE DE ÁGUA - DEPRECIAÇÃO. AF_06/2014</v>
          </cell>
          <cell r="C921" t="str">
            <v>H</v>
          </cell>
          <cell r="D921">
            <v>10.48</v>
          </cell>
        </row>
        <row r="922">
          <cell r="A922">
            <v>91397</v>
          </cell>
          <cell r="B922" t="str">
            <v>CAMINHÃO PIPA 10.000 L TRUCADO, PESO BRUTO TOTAL 23.000 KG, CARGA ÚTIL MÁXIMA 15.935 KG, DISTÂNCIA ENTRE EIXOS 4,8 M, POTÊNCIA 230 CV, INCLUSIVE TANQUE DE AÇO PARA TRANSPORTE DE ÁGUA - JUROS. AF_06/2014</v>
          </cell>
          <cell r="C922" t="str">
            <v>H</v>
          </cell>
          <cell r="D922">
            <v>4.18</v>
          </cell>
        </row>
        <row r="923">
          <cell r="A923">
            <v>91398</v>
          </cell>
          <cell r="B923" t="str">
            <v>CAMINHÃO PIPA 10.000 L TRUCADO, PESO BRUTO TOTAL 23.000 KG, CARGA ÚTIL MÁXIMA 15.935 KG, DISTÂNCIA ENTRE EIXOS 4,8 M, POTÊNCIA 230 CV, INCLUSIVE TANQUE DE AÇO PARA TRANSPORTE DE ÁGUA - IMPOSTOS E SEGUROS. AF_06/2014</v>
          </cell>
          <cell r="C923" t="str">
            <v>H</v>
          </cell>
          <cell r="D923">
            <v>0.85</v>
          </cell>
        </row>
        <row r="924">
          <cell r="A924">
            <v>91402</v>
          </cell>
          <cell r="B924" t="str">
            <v>CAMINHÃO BASCULANTE 6 M3 TOCO, PESO BRUTO TOTAL 16.000 KG, CARGA ÚTIL MÁXIMA 11.130 KG, DISTÂNCIA ENTRE EIXOS 5,36 M, POTÊNCIA 185 CV, INCLUSIVE CAÇAMBA METÁLICA - IMPOSTOS E SEGUROS. AF_06/2014</v>
          </cell>
          <cell r="C924" t="str">
            <v>H</v>
          </cell>
          <cell r="D924">
            <v>0.73</v>
          </cell>
        </row>
        <row r="925">
          <cell r="A925">
            <v>91466</v>
          </cell>
          <cell r="B925" t="str">
            <v>GUINDAUTO HIDRÁULICO, CAPACIDADE MÁXIMA DE CARGA 6200 KG, MOMENTO MÁXIMO DE CARGA 11,7 TM, ALCANCE MÁXIMO HORIZONTAL 9,70 M, INCLUSIVE CAMINHÃO TOCO PBT 16.000 KG, POTÊNCIA DE 189 CV - IMPOSTOS E SEGUROS. AF_08/2015</v>
          </cell>
          <cell r="C925" t="str">
            <v>H</v>
          </cell>
          <cell r="D925">
            <v>0.67</v>
          </cell>
        </row>
        <row r="926">
          <cell r="A926">
            <v>91467</v>
          </cell>
          <cell r="B926" t="str">
            <v>GUINDAUTO HIDRÁULICO, CAPACIDADE MÁXIMA DE CARGA 6200 KG, MOMENTO MÁXIMO DE CARGA 11,7 TM, ALCANCE MÁXIMO HORIZONTAL 9,70 M, INCLUSIVE CAMINHÃO TOCO PBT 16.000 KG, POTÊNCIA DE 189 CV - MATERIAIS NA OPERAÇÃO. AF_08/2015</v>
          </cell>
          <cell r="C926" t="str">
            <v>H</v>
          </cell>
          <cell r="D926">
            <v>88.14</v>
          </cell>
        </row>
        <row r="927">
          <cell r="A927">
            <v>91468</v>
          </cell>
          <cell r="B927" t="str">
            <v>ESPARGIDOR DE ASFALTO PRESSURIZADO, TANQUE 6 M3 COM ISOLAÇÃO TÉRMICA, AQUECIDO COM 2 MAÇARICOS, COM BARRA ESPARGIDORA 3,60 M, MONTADO SOBRE CAMINHÃO  TOCO, PBT 14.300 KG, POTÊNCIA 185 CV - DEPRECIAÇÃO. AF_08/2015</v>
          </cell>
          <cell r="C927" t="str">
            <v>H</v>
          </cell>
          <cell r="D927">
            <v>12.08</v>
          </cell>
        </row>
        <row r="928">
          <cell r="A928">
            <v>91469</v>
          </cell>
          <cell r="B928" t="str">
            <v>ESPARGIDOR DE ASFALTO PRESSURIZADO, TANQUE 6 M3 COM ISOLAÇÃO TÉRMICA, AQUECIDO COM 2 MAÇARICOS, COM BARRA ESPARGIDORA 3,60 M, MONTADO SOBRE CAMINHÃO  TOCO, PBT 14.300 KG, POTÊNCIA 185 CV - JUROS. AF_08/2015</v>
          </cell>
          <cell r="C928" t="str">
            <v>H</v>
          </cell>
          <cell r="D928">
            <v>4.09</v>
          </cell>
        </row>
        <row r="929">
          <cell r="A929">
            <v>91484</v>
          </cell>
          <cell r="B929" t="str">
            <v>ESPARGIDOR DE ASFALTO PRESSURIZADO, TANQUE 6 M3 COM ISOLAÇÃO TÉRMICA, AQUECIDO COM 2 MAÇARICOS, COM BARRA ESPARGIDORA 3,60 M, MONTADO SOBRE CAMINHÃO  TOCO, PBT 14.300 KG, POTÊNCIA 185 CV - IMPOSTOS E SEGUROS. AF_08/2015</v>
          </cell>
          <cell r="C929" t="str">
            <v>H</v>
          </cell>
          <cell r="D929">
            <v>0.83</v>
          </cell>
        </row>
        <row r="930">
          <cell r="A930">
            <v>91485</v>
          </cell>
          <cell r="B930" t="str">
            <v>ESPARGIDOR DE ASFALTO PRESSURIZADO, TANQUE 6 M3 COM ISOLAÇÃO TÉRMICA, AQUECIDO COM 2 MAÇARICOS, COM BARRA ESPARGIDORA 3,60 M, MONTADO SOBRE CAMINHÃO  TOCO, PBT 14.300 KG, POTÊNCIA 185 CV - MATERIAIS NA OPERAÇÃO. AF_08/2015</v>
          </cell>
          <cell r="C930" t="str">
            <v>H</v>
          </cell>
          <cell r="D930">
            <v>121.47</v>
          </cell>
        </row>
        <row r="931">
          <cell r="A931">
            <v>91529</v>
          </cell>
          <cell r="B931" t="str">
            <v>COMPACTADOR DE SOLOS DE PERCUSSÃO (SOQUETE) COM MOTOR A GASOLINA 4 TEMPOS, POTÊNCIA 4 CV - DEPRECIAÇÃO. AF_08/2015</v>
          </cell>
          <cell r="C931" t="str">
            <v>H</v>
          </cell>
          <cell r="D931">
            <v>0.69</v>
          </cell>
        </row>
        <row r="932">
          <cell r="A932">
            <v>91530</v>
          </cell>
          <cell r="B932" t="str">
            <v>COMPACTADOR DE SOLOS DE PERCUSSÃO (SOQUETE) COM MOTOR A GASOLINA 4 TEMPOS, POTÊNCIA 4 CV - JUROS. AF_08/2015</v>
          </cell>
          <cell r="C932" t="str">
            <v>H</v>
          </cell>
          <cell r="D932">
            <v>0.18</v>
          </cell>
        </row>
        <row r="933">
          <cell r="A933">
            <v>91531</v>
          </cell>
          <cell r="B933" t="str">
            <v>COMPACTADOR DE SOLOS DE PERCUSSÃO (SOQUETE) COM MOTOR A GASOLINA 4 TEMPOS, POTÊNCIA 4 CV - MANUTENÇÃO. AF_08/2015</v>
          </cell>
          <cell r="C933" t="str">
            <v>H</v>
          </cell>
          <cell r="D933">
            <v>0.87</v>
          </cell>
        </row>
        <row r="934">
          <cell r="A934">
            <v>91532</v>
          </cell>
          <cell r="B934" t="str">
            <v>COMPACTADOR DE SOLOS DE PERCUSSÃO (SOQUETE) COM MOTOR A GASOLINA 4 TEMPOS, POTÊNCIA 4 CV - MATERIAIS NA OPERAÇÃO. AF_08/2015</v>
          </cell>
          <cell r="C934" t="str">
            <v>H</v>
          </cell>
          <cell r="D934">
            <v>2.83</v>
          </cell>
        </row>
        <row r="935">
          <cell r="A935">
            <v>91629</v>
          </cell>
          <cell r="B935" t="str">
            <v>GUINDAUTO HIDRÁULICO, CAPACIDADE MÁXIMA DE CARGA 6500 KG, MOMENTO MÁXIMO DE CARGA 5,8 TM, ALCANCE MÁXIMO HORIZONTAL 7,60 M, INCLUSIVE CAMINHÃO TOCO PBT 9.700 KG, POTÊNCIA DE 160 CV - DEPRECIAÇÃO. AF_08/2015</v>
          </cell>
          <cell r="C935" t="str">
            <v>H</v>
          </cell>
          <cell r="D935">
            <v>7.64</v>
          </cell>
        </row>
        <row r="936">
          <cell r="A936">
            <v>91630</v>
          </cell>
          <cell r="B936" t="str">
            <v>GUINDAUTO HIDRÁULICO, CAPACIDADE MÁXIMA DE CARGA 6500 KG, MOMENTO MÁXIMO DE CARGA 5,8 TM, ALCANCE MÁXIMO HORIZONTAL 7,60 M, INCLUSIVE CAMINHÃO TOCO PBT 9.700 KG, POTÊNCIA DE 160 CV - JUROS. AF_08/2015</v>
          </cell>
          <cell r="C936" t="str">
            <v>H</v>
          </cell>
          <cell r="D936">
            <v>3.05</v>
          </cell>
        </row>
        <row r="937">
          <cell r="A937">
            <v>91631</v>
          </cell>
          <cell r="B937" t="str">
            <v>GUINDAUTO HIDRÁULICO, CAPACIDADE MÁXIMA DE CARGA 6500 KG, MOMENTO MÁXIMO DE CARGA 5,8 TM, ALCANCE MÁXIMO HORIZONTAL 7,60 M, INCLUSIVE CAMINHÃO TOCO PBT 9.700 KG, POTÊNCIA DE 160 CV - IMPOSTOS E SEGUROS. AF_08/2015</v>
          </cell>
          <cell r="C937" t="str">
            <v>H</v>
          </cell>
          <cell r="D937">
            <v>0.61</v>
          </cell>
        </row>
        <row r="938">
          <cell r="A938">
            <v>91632</v>
          </cell>
          <cell r="B938" t="str">
            <v>GUINDAUTO HIDRÁULICO, CAPACIDADE MÁXIMA DE CARGA 6500 KG, MOMENTO MÁXIMO DE CARGA 5,8 TM, ALCANCE MÁXIMO HORIZONTAL 7,60 M, INCLUSIVE CAMINHÃO TOCO PBT 9.700 KG, POTÊNCIA DE 160 CV - MANUTENÇÃO. AF_08/2015</v>
          </cell>
          <cell r="C938" t="str">
            <v>H</v>
          </cell>
          <cell r="D938">
            <v>14.33</v>
          </cell>
        </row>
        <row r="939">
          <cell r="A939">
            <v>91633</v>
          </cell>
          <cell r="B939" t="str">
            <v>GUINDAUTO HIDRÁULICO, CAPACIDADE MÁXIMA DE CARGA 6500 KG, MOMENTO MÁXIMO DE CARGA 5,8 TM, ALCANCE MÁXIMO HORIZONTAL 7,60 M, INCLUSIVE CAMINHÃO TOCO PBT 9.700 KG, POTÊNCIA DE 160 CV - MATERIAIS NA OPERAÇÃO. AF_08/2015</v>
          </cell>
          <cell r="C939" t="str">
            <v>H</v>
          </cell>
          <cell r="D939">
            <v>74.62</v>
          </cell>
        </row>
        <row r="940">
          <cell r="A940">
            <v>91640</v>
          </cell>
          <cell r="B940" t="str">
            <v>CAMINHÃO DE TRANSPORTE DE MATERIAL ASFÁLTICO 30.000 L, COM CAVALO MECÂNICO DE CAPACIDADE MÁXIMA DE TRAÇÃO COMBINADO DE 66.000 KG, POTÊNCIA 360 CV, INCLUSIVE TANQUE DE ASFALTO COM SERPENTINA - DEPRECIAÇÃO. AF_08/2015</v>
          </cell>
          <cell r="C940" t="str">
            <v>H</v>
          </cell>
          <cell r="D940">
            <v>17.23</v>
          </cell>
        </row>
        <row r="941">
          <cell r="A941">
            <v>91641</v>
          </cell>
          <cell r="B941" t="str">
            <v>CAMINHÃO DE TRANSPORTE DE MATERIAL ASFÁLTICO 30.000 L, COM CAVALO MECÂNICO DE CAPACIDADE MÁXIMA DE TRAÇÃO COMBINADO DE 66.000 KG, POTÊNCIA 360 CV, INCLUSIVE TANQUE DE ASFALTO COM SERPENTINA - JUROS. AF_08/2015</v>
          </cell>
          <cell r="C941" t="str">
            <v>H</v>
          </cell>
          <cell r="D941">
            <v>6.88</v>
          </cell>
        </row>
        <row r="942">
          <cell r="A942">
            <v>91642</v>
          </cell>
          <cell r="B942" t="str">
            <v>CAMINHÃO DE TRANSPORTE DE MATERIAL ASFÁLTICO 30.000 L, COM CAVALO MECÂNICO DE CAPACIDADE MÁXIMA DE TRAÇÃO COMBINADO DE 66.000 KG, POTÊNCIA 360 CV, INCLUSIVE TANQUE DE ASFALTO COM SERPENTINA - IMPOSTOS E SEGUROS. AF_08/2015</v>
          </cell>
          <cell r="C942" t="str">
            <v>H</v>
          </cell>
          <cell r="D942">
            <v>1.39</v>
          </cell>
        </row>
        <row r="943">
          <cell r="A943">
            <v>91643</v>
          </cell>
          <cell r="B943" t="str">
            <v>CAMINHÃO DE TRANSPORTE DE MATERIAL ASFÁLTICO 30.000 L, COM CAVALO MECÂNICO DE CAPACIDADE MÁXIMA DE TRAÇÃO COMBINADO DE 66.000 KG, POTÊNCIA 360 CV, INCLUSIVE TANQUE DE ASFALTO COM SERPENTINA - MANUTENÇÃO. AF_08/2015</v>
          </cell>
          <cell r="C943" t="str">
            <v>H</v>
          </cell>
          <cell r="D943">
            <v>32.29</v>
          </cell>
        </row>
        <row r="944">
          <cell r="A944">
            <v>91644</v>
          </cell>
          <cell r="B944" t="str">
            <v>CAMINHÃO DE TRANSPORTE DE MATERIAL ASFÁLTICO 30.000 L, COM CAVALO MECÂNICO DE CAPACIDADE MÁXIMA DE TRAÇÃO COMBINADO DE 66.000 KG, POTÊNCIA 360 CV, INCLUSIVE TANQUE DE ASFALTO COM SERPENTINA - MATERIAIS NA OPERAÇÃO. AF_08/2015</v>
          </cell>
          <cell r="C944" t="str">
            <v>H</v>
          </cell>
          <cell r="D944">
            <v>167.86</v>
          </cell>
        </row>
        <row r="945">
          <cell r="A945">
            <v>91688</v>
          </cell>
          <cell r="B945" t="str">
            <v>SERRA CIRCULAR DE BANCADA COM MOTOR ELÉTRICO POTÊNCIA DE 5HP, COM COIFA PARA DISCO 10" - DEPRECIAÇÃO. AF_08/2015</v>
          </cell>
          <cell r="C945" t="str">
            <v>H</v>
          </cell>
          <cell r="D945">
            <v>0.06</v>
          </cell>
        </row>
        <row r="946">
          <cell r="A946">
            <v>91689</v>
          </cell>
          <cell r="B946" t="str">
            <v>SERRA CIRCULAR DE BANCADA COM MOTOR ELÉTRICO POTÊNCIA DE 5HP, COM COIFA PARA DISCO 10" - JUROS. AF_08/2015</v>
          </cell>
          <cell r="C946" t="str">
            <v>H</v>
          </cell>
          <cell r="D946">
            <v>0.01</v>
          </cell>
        </row>
        <row r="947">
          <cell r="A947">
            <v>91690</v>
          </cell>
          <cell r="B947" t="str">
            <v>SERRA CIRCULAR DE BANCADA COM MOTOR ELÉTRICO POTÊNCIA DE 5HP, COM COIFA PARA DISCO 10" - MANUTENÇÃO. AF_08/2015</v>
          </cell>
          <cell r="C947" t="str">
            <v>H</v>
          </cell>
          <cell r="D947">
            <v>0.04</v>
          </cell>
        </row>
        <row r="948">
          <cell r="A948">
            <v>91691</v>
          </cell>
          <cell r="B948" t="str">
            <v>SERRA CIRCULAR DE BANCADA COM MOTOR ELÉTRICO POTÊNCIA DE 5HP, COM COIFA PARA DISCO 10" - MATERIAIS NA OPERAÇÃO. AF_08/2015</v>
          </cell>
          <cell r="C948" t="str">
            <v>H</v>
          </cell>
          <cell r="D948">
            <v>1.93</v>
          </cell>
        </row>
        <row r="949">
          <cell r="A949">
            <v>92040</v>
          </cell>
          <cell r="B949" t="str">
            <v>DISTRIBUIDOR DE AGREGADOS REBOCAVEL, CAPACIDADE 1,9 M³, LARGURA DE TRABALHO 3,66 M - DEPRECIAÇÃO. AF_11/2015</v>
          </cell>
          <cell r="C949" t="str">
            <v>H</v>
          </cell>
          <cell r="D949">
            <v>4.13</v>
          </cell>
        </row>
        <row r="950">
          <cell r="A950">
            <v>92041</v>
          </cell>
          <cell r="B950" t="str">
            <v>DISTRIBUIDOR DE AGREGADOS REBOCAVEL, CAPACIDADE 1,9 M³, LARGURA DE TRABALHO 3,66 M - JUROS. AF_11/2015</v>
          </cell>
          <cell r="C950" t="str">
            <v>H</v>
          </cell>
          <cell r="D950">
            <v>0.82</v>
          </cell>
        </row>
        <row r="951">
          <cell r="A951">
            <v>92042</v>
          </cell>
          <cell r="B951" t="str">
            <v>DISTRIBUIDOR DE AGREGADOS REBOCAVEL, CAPACIDADE 1,9 M³, LARGURA DE TRABALHO 3,66 M - MANUTENÇÃO. AF_11/2015</v>
          </cell>
          <cell r="C951" t="str">
            <v>H</v>
          </cell>
          <cell r="D951">
            <v>3.44</v>
          </cell>
        </row>
        <row r="952">
          <cell r="A952">
            <v>92101</v>
          </cell>
          <cell r="B952" t="str">
            <v>CAMINHÃO PARA EQUIPAMENTO DE LIMPEZA A SUCÇÃO COM CAMINHÃO TRUCADO DE PESO BRUTO TOTAL 23000 KG, CARGA ÚTIL MÁXIMA 15935 KG, DISTÂNCIA ENTRE EIXOS 4,80 M, POTÊNCIA 230 CV, INCLUSIVE LIMPADORA A SUCÇÃO, TANQUE 12000 L - DEPRECIAÇÃO. AF_11/2015</v>
          </cell>
          <cell r="C952" t="str">
            <v>H</v>
          </cell>
          <cell r="D952">
            <v>12.14</v>
          </cell>
        </row>
        <row r="953">
          <cell r="A953">
            <v>92102</v>
          </cell>
          <cell r="B953" t="str">
            <v>CAMINHÃO PARA EQUIPAMENTO DE LIMPEZA A SUCÇÃO COM CAMINHÃO TRUCADO DE PESO BRUTO TOTAL 23000 KG, CARGA ÚTIL MÁXIMA 15935 KG, DISTÂNCIA ENTRE EIXOS 4,80 M, POTÊNCIA 230 CV, INCLUSIVE LIMPADORA A SUCÇÃO, TANQUE 12000 L - JUROS. AF_11/2015</v>
          </cell>
          <cell r="C953" t="str">
            <v>H</v>
          </cell>
          <cell r="D953">
            <v>4.84</v>
          </cell>
        </row>
        <row r="954">
          <cell r="A954">
            <v>92103</v>
          </cell>
          <cell r="B954" t="str">
            <v>CAMINHÃO PARA EQUIPAMENTO DE LIMPEZA A SUCÇÃO COM CAMINHÃO TRUCADO DE PESO BRUTO TOTAL 23000 KG, CARGA ÚTIL MÁXIMA 15935 KG, DISTÂNCIA ENTRE EIXOS 4,80 M, POTÊNCIA 230 CV, INCLUSIVE LIMPADORA A SUCÇÃO, TANQUE 12000 L - IMPOSTOS E SEGUROS. AF_11/2015</v>
          </cell>
          <cell r="C954" t="str">
            <v>H</v>
          </cell>
          <cell r="D954">
            <v>0.98</v>
          </cell>
        </row>
        <row r="955">
          <cell r="A955">
            <v>92104</v>
          </cell>
          <cell r="B955" t="str">
            <v>CAMINHÃO PARA EQUIPAMENTO DE LIMPEZA A SUCÇÃO COM CAMINHÃO TRUCADO DE PESO BRUTO TOTAL 23000 KG, CARGA ÚTIL MÁXIMA 15935 KG, DISTÂNCIA ENTRE EIXOS 4,80 M, POTÊNCIA 230 CV, INCLUSIVE LIMPADORA A SUCÇÃO, TANQUE 12000 L - MANUTENÇÃO. AF_11/2015</v>
          </cell>
          <cell r="C955" t="str">
            <v>H</v>
          </cell>
          <cell r="D955">
            <v>22.77</v>
          </cell>
        </row>
        <row r="956">
          <cell r="A956">
            <v>92105</v>
          </cell>
          <cell r="B956" t="str">
            <v>CAMINHÃO PARA EQUIPAMENTO DE LIMPEZA A SUCÇÃO COM CAMINHÃO TRUCADO DE PESO BRUTO TOTAL 23000 KG, CARGA ÚTIL MÁX. 15935 KG, DISTÂNCIA ENTRE EIXOS 4,80 M, POTÊNCIA 230 CV, INCLUSIVE LIMPADORA A SUCÇÃO, TANQUE 12000 L - MATERIAIS NA OPERAÇÃO. AF_11/2015</v>
          </cell>
          <cell r="C956" t="str">
            <v>H</v>
          </cell>
          <cell r="D956">
            <v>107.25</v>
          </cell>
        </row>
        <row r="957">
          <cell r="A957">
            <v>92108</v>
          </cell>
          <cell r="B957" t="str">
            <v>PENEIRA ROTATIVA COM MOTOR ELÉTRICO TRIFÁSICO DE 2 CV, CILINDRO DE 1 M X 0,60 M, COM FUROS DE 3,17 MM - DEPRECIAÇÃO. AF_11/2015</v>
          </cell>
          <cell r="C957" t="str">
            <v>H</v>
          </cell>
          <cell r="D957">
            <v>0.77</v>
          </cell>
        </row>
        <row r="958">
          <cell r="A958">
            <v>92109</v>
          </cell>
          <cell r="B958" t="str">
            <v>PENEIRA ROTATIVA COM MOTOR ELÉTRICO TRIFÁSICO DE 2 CV, CILINDRO DE 1 M X 0,60 M, COM FUROS DE 3,17 MM - JUROS. AF_11/2015</v>
          </cell>
          <cell r="C958" t="str">
            <v>H</v>
          </cell>
          <cell r="D958">
            <v>0.17</v>
          </cell>
        </row>
        <row r="959">
          <cell r="A959">
            <v>92110</v>
          </cell>
          <cell r="B959" t="str">
            <v>PENEIRA ROTATIVA COM MOTOR ELÉTRICO TRIFÁSICO DE 2 CV, CILINDRO DE 1 M X 0,60 M, COM FUROS DE 3,17 MM - MANUTENÇÃO. AF_11/2015</v>
          </cell>
          <cell r="C959" t="str">
            <v>H</v>
          </cell>
          <cell r="D959">
            <v>0.6</v>
          </cell>
        </row>
        <row r="960">
          <cell r="A960">
            <v>92111</v>
          </cell>
          <cell r="B960" t="str">
            <v>PENEIRA ROTATIVA COM MOTOR ELÉTRICO TRIFÁSICO DE 2 CV, CILINDRO DE 1 M X 0,60 M, COM FUROS DE 3,17 MM - MATERIAIS NA OPERAÇÃO. AF_11/2015</v>
          </cell>
          <cell r="C960" t="str">
            <v>H</v>
          </cell>
          <cell r="D960">
            <v>0.76</v>
          </cell>
        </row>
        <row r="961">
          <cell r="A961">
            <v>92114</v>
          </cell>
          <cell r="B961" t="str">
            <v>DOSADOR DE AREIA, CAPACIDADE DE 26 LITROS - DEPRECIAÇÃO. AF_11/2015</v>
          </cell>
          <cell r="C961" t="str">
            <v>H</v>
          </cell>
          <cell r="D961">
            <v>0.08</v>
          </cell>
        </row>
        <row r="962">
          <cell r="A962">
            <v>92115</v>
          </cell>
          <cell r="B962" t="str">
            <v>DOSADOR DE AREIA, CAPACIDADE DE 26 LITROS - JUROS. AF_11/2015</v>
          </cell>
          <cell r="C962" t="str">
            <v>H</v>
          </cell>
          <cell r="D962">
            <v>0.01</v>
          </cell>
        </row>
        <row r="963">
          <cell r="A963">
            <v>92116</v>
          </cell>
          <cell r="B963" t="str">
            <v>DOSADOR DE AREIA, CAPACIDADE DE 26 LITROS - MANUTENÇÃO. AF_11/2015</v>
          </cell>
          <cell r="C963" t="str">
            <v>H</v>
          </cell>
          <cell r="D963">
            <v>0.1</v>
          </cell>
        </row>
        <row r="964">
          <cell r="A964">
            <v>92133</v>
          </cell>
          <cell r="B964" t="str">
            <v>CAMINHONETE COM MOTOR A DIESEL, POTÊNCIA 180 CV, CABINE DUPLA, 4X4 - DEPRECIAÇÃO. AF_11/2015</v>
          </cell>
          <cell r="C964" t="str">
            <v>H</v>
          </cell>
          <cell r="D964">
            <v>6.29</v>
          </cell>
        </row>
        <row r="965">
          <cell r="A965">
            <v>92134</v>
          </cell>
          <cell r="B965" t="str">
            <v>CAMINHONETE COM MOTOR A DIESEL, POTÊNCIA 180 CV, CABINE DUPLA, 4X4 - JUROS. AF_11/2015</v>
          </cell>
          <cell r="C965" t="str">
            <v>H</v>
          </cell>
          <cell r="D965">
            <v>1.88</v>
          </cell>
        </row>
        <row r="966">
          <cell r="A966">
            <v>92135</v>
          </cell>
          <cell r="B966" t="str">
            <v>CAMINHONETE COM MOTOR A DIESEL, POTÊNCIA 180 CV, CABINE DUPLA, 4X4 - IMPOSTOS E SEGUROS. AF_11/2015</v>
          </cell>
          <cell r="C966" t="str">
            <v>H</v>
          </cell>
          <cell r="D966">
            <v>0.39</v>
          </cell>
        </row>
        <row r="967">
          <cell r="A967">
            <v>92136</v>
          </cell>
          <cell r="B967" t="str">
            <v>CAMINHONETE COM MOTOR A DIESEL, POTÊNCIA 180 CV, CABINE DUPLA, 4X4 - MANUTENÇÃO. AF_11/2015</v>
          </cell>
          <cell r="C967" t="str">
            <v>H</v>
          </cell>
          <cell r="D967">
            <v>7.87</v>
          </cell>
        </row>
        <row r="968">
          <cell r="A968">
            <v>92137</v>
          </cell>
          <cell r="B968" t="str">
            <v>CAMINHONETE COM MOTOR A DIESEL, POTÊNCIA 180 CV, CABINE DUPLA, 4X4 - MATERIAIS NA OPERAÇÃO. AF_11/2015</v>
          </cell>
          <cell r="C968" t="str">
            <v>H</v>
          </cell>
          <cell r="D968">
            <v>83.95</v>
          </cell>
        </row>
        <row r="969">
          <cell r="A969">
            <v>92140</v>
          </cell>
          <cell r="B969" t="str">
            <v>CAMINHONETE CABINE SIMPLES COM MOTOR 1.6 FLEX, CÂMBIO MANUAL, POTÊNCIA 101/104 CV, 2 PORTAS - DEPRECIAÇÃO. AF_11/2015</v>
          </cell>
          <cell r="C969" t="str">
            <v>H</v>
          </cell>
          <cell r="D969">
            <v>1.92</v>
          </cell>
        </row>
        <row r="970">
          <cell r="A970">
            <v>92141</v>
          </cell>
          <cell r="B970" t="str">
            <v>CAMINHONETE CABINE SIMPLES COM MOTOR 1.6 FLEX, CÂMBIO MANUAL, POTÊNCIA 101/104 CV, 2 PORTAS - JUROS. AF_11/2015</v>
          </cell>
          <cell r="C970" t="str">
            <v>H</v>
          </cell>
          <cell r="D970">
            <v>0.56999999999999995</v>
          </cell>
        </row>
        <row r="971">
          <cell r="A971">
            <v>92142</v>
          </cell>
          <cell r="B971" t="str">
            <v>CAMINHONETE CABINE SIMPLES COM MOTOR 1.6 FLEX, CÂMBIO MANUAL, POTÊNCIA 101/104 CV, 2 PORTAS - IMPOSTOS E SEGUROS. AF_11/2015</v>
          </cell>
          <cell r="C971" t="str">
            <v>H</v>
          </cell>
          <cell r="D971">
            <v>0.12</v>
          </cell>
        </row>
        <row r="972">
          <cell r="A972">
            <v>92143</v>
          </cell>
          <cell r="B972" t="str">
            <v>CAMINHONETE CABINE SIMPLES COM MOTOR 1.6 FLEX, CÂMBIO MANUAL, POTÊNCIA 101/104 CV, 2 PORTAS - MANUTENÇÃO. AF_11/2015</v>
          </cell>
          <cell r="C972" t="str">
            <v>H</v>
          </cell>
          <cell r="D972">
            <v>2.4</v>
          </cell>
        </row>
        <row r="973">
          <cell r="A973">
            <v>92144</v>
          </cell>
          <cell r="B973" t="str">
            <v>CAMINHONETE CABINE SIMPLES COM MOTOR 1.6 FLEX, CÂMBIO MANUAL, POTÊNCIA 101/104 CV, 2 PORTAS - MATERIAIS NA OPERAÇÃO. AF_11/2015</v>
          </cell>
          <cell r="C973" t="str">
            <v>H</v>
          </cell>
          <cell r="D973">
            <v>71.52</v>
          </cell>
        </row>
        <row r="974">
          <cell r="A974">
            <v>92237</v>
          </cell>
          <cell r="B974" t="str">
            <v>CAMINHÃO DE TRANSPORTE DE MATERIAL ASFÁLTICO 20.000 L, COM CAVALO MECÂNICO DE CAPACIDADE MÁXIMA DE TRAÇÃO COMBINADO DE 45.000 KG, POTÊNCIA 330 CV, INCLUSIVE TANQUE DE ASFALTO COM MAÇARICO - DEPRECIAÇÃO. AF_12/2015</v>
          </cell>
          <cell r="C974" t="str">
            <v>H</v>
          </cell>
          <cell r="D974">
            <v>12.63</v>
          </cell>
        </row>
        <row r="975">
          <cell r="A975">
            <v>92238</v>
          </cell>
          <cell r="B975" t="str">
            <v>CAMINHÃO DE TRANSPORTE DE MATERIAL ASFÁLTICO 20.000 L, COM CAVALO MECÂNICO DE CAPACIDADE MÁXIMA DE TRAÇÃO COMBINADO DE 45.000 KG, POTÊNCIA 330 CV, INCLUSIVE TANQUE DE ASFALTO COM MAÇARICO - JUROS. AF_12/2015</v>
          </cell>
          <cell r="C975" t="str">
            <v>H</v>
          </cell>
          <cell r="D975">
            <v>5.04</v>
          </cell>
        </row>
        <row r="976">
          <cell r="A976">
            <v>92239</v>
          </cell>
          <cell r="B976" t="str">
            <v>CAMINHÃO DE TRANSPORTE DE MATERIAL ASFÁLTICO 20.000 L, COM CAVALO MECÂNICO DE CAPACIDADE MÁXIMA DE TRAÇÃO COMBINADO DE 45.000 KG, POTÊNCIA 330 CV, INCLUSIVE TANQUE DE ASFALTO COM MAÇARICO - IMPOSTOS E SEGUROS. AF_12/2015</v>
          </cell>
          <cell r="C976" t="str">
            <v>H</v>
          </cell>
          <cell r="D976">
            <v>1.02</v>
          </cell>
        </row>
        <row r="977">
          <cell r="A977">
            <v>92240</v>
          </cell>
          <cell r="B977" t="str">
            <v>CAMINHÃO DE TRANSPORTE DE MATERIAL ASFÁLTICO 20.000 L, COM CAVALO MECÂNICO DE CAPACIDADE MÁXIMA DE TRAÇÃO COMBINADO DE 45.000 KG, POTÊNCIA 330 CV, INCLUSIVE TANQUE DE ASFALTO COM MAÇARICO - MANUTENÇÃO. AF_12/2015</v>
          </cell>
          <cell r="C977" t="str">
            <v>H</v>
          </cell>
          <cell r="D977">
            <v>23.7</v>
          </cell>
        </row>
        <row r="978">
          <cell r="A978">
            <v>92241</v>
          </cell>
          <cell r="B978" t="str">
            <v>CAMINHÃO DE TRANSPORTE DE MATERIAL ASFÁLTICO 20.000 L, COM CAVALO MECÂNICO DE CAPACIDADE MÁXIMA DE TRAÇÃO COMBINADO DE 45.000 KG, POTÊNCIA 330 CV, INCLUSIVE TANQUE DE ASFALTO COM MAÇARICO - MATERIAIS NA OPERAÇÃO. AF_12/2015</v>
          </cell>
          <cell r="C978" t="str">
            <v>H</v>
          </cell>
          <cell r="D978">
            <v>153.88999999999999</v>
          </cell>
        </row>
        <row r="979">
          <cell r="A979">
            <v>92712</v>
          </cell>
          <cell r="B979" t="str">
            <v>APARELHO PARA CORTE E SOLDA OXI-ACETILENO SOBRE RODAS, INCLUSIVE CILINDROS E MAÇARICOS - DEPRECIAÇÃO. AF_12/2015</v>
          </cell>
          <cell r="C979" t="str">
            <v>H</v>
          </cell>
          <cell r="D979">
            <v>0.14000000000000001</v>
          </cell>
        </row>
        <row r="980">
          <cell r="A980">
            <v>92713</v>
          </cell>
          <cell r="B980" t="str">
            <v>APARELHO PARA CORTE E SOLDA OXI-ACETILENO SOBRE RODAS, INCLUSIVE CILINDROS E MAÇARICOS - JUROS. AF_12/2015</v>
          </cell>
          <cell r="C980" t="str">
            <v>H</v>
          </cell>
          <cell r="D980">
            <v>0.03</v>
          </cell>
        </row>
        <row r="981">
          <cell r="A981">
            <v>92714</v>
          </cell>
          <cell r="B981" t="str">
            <v>APARELHO PARA CORTE E SOLDA OXI-ACETILENO SOBRE RODAS, INCLUSIVE CILINDROS E MAÇARICOS - MANUTENÇÃO. AF_12/2015</v>
          </cell>
          <cell r="C981" t="str">
            <v>H</v>
          </cell>
          <cell r="D981">
            <v>0.18</v>
          </cell>
        </row>
        <row r="982">
          <cell r="A982">
            <v>92715</v>
          </cell>
          <cell r="B982" t="str">
            <v>APARELHO PARA CORTE E SOLDA OXI-ACETILENO SOBRE RODAS, INCLUSIVE CILINDROS E MAÇARICOS - MATERIAIS NA OPERAÇÃO. AF_12/2015</v>
          </cell>
          <cell r="C982" t="str">
            <v>H</v>
          </cell>
          <cell r="D982">
            <v>14.45</v>
          </cell>
        </row>
        <row r="983">
          <cell r="A983">
            <v>92956</v>
          </cell>
          <cell r="B983" t="str">
            <v>MÁQUINA EXTRUSORA DE CONCRETO PARA GUIAS E SARJETAS, MOTOR A DIESEL, POTÊNCIA 14 CV - DEPRECIAÇÃO. AF_12/2015</v>
          </cell>
          <cell r="C983" t="str">
            <v>H</v>
          </cell>
          <cell r="D983">
            <v>5.01</v>
          </cell>
        </row>
        <row r="984">
          <cell r="A984">
            <v>92957</v>
          </cell>
          <cell r="B984" t="str">
            <v>MÁQUINA EXTRUSORA DE CONCRETO PARA GUIAS E SARJETAS, MOTOR A DIESEL, POTÊNCIA 14 CV - JUROS. AF_12/2015</v>
          </cell>
          <cell r="C984" t="str">
            <v>H</v>
          </cell>
          <cell r="D984">
            <v>1.1200000000000001</v>
          </cell>
        </row>
        <row r="985">
          <cell r="A985">
            <v>92958</v>
          </cell>
          <cell r="B985" t="str">
            <v>MÁQUINA EXTRUSORA DE CONCRETO PARA GUIAS E SARJETAS, MOTOR A DIESEL, POTÊNCIA 14 CV - MANUTENÇÃO. AF_12/2015</v>
          </cell>
          <cell r="C985" t="str">
            <v>H</v>
          </cell>
          <cell r="D985">
            <v>5.48</v>
          </cell>
        </row>
        <row r="986">
          <cell r="A986">
            <v>92959</v>
          </cell>
          <cell r="B986" t="str">
            <v>MÁQUINA EXTRUSORA DE CONCRETO PARA GUIAS E SARJETAS, MOTOR A DIESEL, POTÊNCIA 14 CV - MATERIAIS NA OPERAÇÃO. AF_12/2015</v>
          </cell>
          <cell r="C986" t="str">
            <v>H</v>
          </cell>
          <cell r="D986">
            <v>6.51</v>
          </cell>
        </row>
        <row r="987">
          <cell r="A987">
            <v>92963</v>
          </cell>
          <cell r="B987" t="str">
            <v>MARTELO PERFURADOR PNEUMÁTICO MANUAL, HASTE 25 X 75 MM, 21 KG - DEPRECIAÇÃO. AF_12/2015</v>
          </cell>
          <cell r="C987" t="str">
            <v>H</v>
          </cell>
          <cell r="D987">
            <v>0.87</v>
          </cell>
        </row>
        <row r="988">
          <cell r="A988">
            <v>92964</v>
          </cell>
          <cell r="B988" t="str">
            <v>MARTELO PERFURADOR PNEUMÁTICO MANUAL, HASTE 25 X 75 MM, 21 KG - JUROS. AF_12/2015</v>
          </cell>
          <cell r="C988" t="str">
            <v>H</v>
          </cell>
          <cell r="D988">
            <v>0.19</v>
          </cell>
        </row>
        <row r="989">
          <cell r="A989">
            <v>92965</v>
          </cell>
          <cell r="B989" t="str">
            <v>MARTELO PERFURADOR PNEUMÁTICO MANUAL, HASTE 25 X 75 MM, 21 KG - MANUTENÇÃO. AF_12/2015</v>
          </cell>
          <cell r="C989" t="str">
            <v>H</v>
          </cell>
          <cell r="D989">
            <v>1.0900000000000001</v>
          </cell>
        </row>
        <row r="990">
          <cell r="A990">
            <v>93220</v>
          </cell>
          <cell r="B990" t="str">
            <v>PERFURATRIZ COM TORRE METÁLICA PARA EXECUÇÃO DE ESTACA HÉLICE CONTÍNUA, PROFUNDIDADE MÁXIMA DE 32 M, DIÂMETRO MÁXIMO DE 1000 MM, POTÊNCIA INSTALADA DE 350 HP, MESA ROTATIVA COM TORQUE MÁXIMO DE 263 KNM - DEPRECIAÇÃO. AF_01/2016</v>
          </cell>
          <cell r="C990" t="str">
            <v>H</v>
          </cell>
          <cell r="D990">
            <v>165.47</v>
          </cell>
        </row>
        <row r="991">
          <cell r="A991">
            <v>93221</v>
          </cell>
          <cell r="B991" t="str">
            <v>PERFURATRIZ COM TORRE METÁLICA PARA EXECUÇÃO DE ESTACA HÉLICE CONTÍNUA, PROFUNDIDADE MÁXIMA DE 32 M, DIÂMETRO MÁXIMO DE 1000 MM, POTÊNCIA INSTALADA DE 350 HP, MESA ROTATIVA COM TORQUE MÁXIMO DE 263 KNM - JUROS. AF_01/2016</v>
          </cell>
          <cell r="C991" t="str">
            <v>H</v>
          </cell>
          <cell r="D991">
            <v>43.46</v>
          </cell>
        </row>
        <row r="992">
          <cell r="A992">
            <v>93222</v>
          </cell>
          <cell r="B992" t="str">
            <v>PERFURATRIZ COM TORRE METÁLICA PARA EXECUÇÃO DE ESTACA HÉLICE CONTÍNUA, PROFUNDIDADE MÁXIMA DE 32 M, DIÂMETRO MÁXIMO DE 1000 MM, POTÊNCIA INSTALADA DE 350 HP, MESA ROTATIVA COM TORQUE MÁXIMO DE 263 KNM - MANUTENÇÃO. AF_01/2016</v>
          </cell>
          <cell r="C992" t="str">
            <v>H</v>
          </cell>
          <cell r="D992">
            <v>207.08</v>
          </cell>
        </row>
        <row r="993">
          <cell r="A993">
            <v>93223</v>
          </cell>
          <cell r="B993" t="str">
            <v>PERFURATRIZ COM TORRE METÁLICA PARA EXECUÇÃO DE ESTACA HÉLICE CONTÍNUA, PROFUNDIDADE MÁXIMA DE 32 M, DIÂMETRO MÁXIMO DE 1000 MM, POTÊNCIA INSTALADA DE 350 HP, MESA ROTATIVA COM TORQUE MÁXIMO DE 263 KNM  MATERIAIS NA OPERAÇÃO. AF_01/2016</v>
          </cell>
          <cell r="C993" t="str">
            <v>H</v>
          </cell>
          <cell r="D993">
            <v>165.44</v>
          </cell>
        </row>
        <row r="994">
          <cell r="A994">
            <v>93229</v>
          </cell>
          <cell r="B994" t="str">
            <v>BETONEIRA CAPACIDADE NOMINAL 400 L, CAPACIDADE DE MISTURA 310 L, MOTOR A GASOLINA POTÊNCIA 5,5 HP, SEM CARREGADOR - DEPRECIAÇÃO. AF_02/2016</v>
          </cell>
          <cell r="C994" t="str">
            <v>H</v>
          </cell>
          <cell r="D994">
            <v>0.33</v>
          </cell>
        </row>
        <row r="995">
          <cell r="A995">
            <v>93230</v>
          </cell>
          <cell r="B995" t="str">
            <v>BETONEIRA CAPACIDADE NOMINAL 400 L, CAPACIDADE DE MISTURA 310 L, MOTOR A GASOLINA POTÊNCIA 5,5 HP, SEM CARREGADOR - JUROS. AF_02/2016</v>
          </cell>
          <cell r="C995" t="str">
            <v>H</v>
          </cell>
          <cell r="D995">
            <v>7.0000000000000007E-2</v>
          </cell>
        </row>
        <row r="996">
          <cell r="A996">
            <v>93231</v>
          </cell>
          <cell r="B996" t="str">
            <v>BETONEIRA CAPACIDADE NOMINAL 400 L, CAPACIDADE DE MISTURA 310 L, MOTOR A GASOLINA POTÊNCIA 5,5 HP, SEM CARREGADOR - MANUTENÇÃO. AF_02/2016</v>
          </cell>
          <cell r="C996" t="str">
            <v>H</v>
          </cell>
          <cell r="D996">
            <v>0.31</v>
          </cell>
        </row>
        <row r="997">
          <cell r="A997">
            <v>93232</v>
          </cell>
          <cell r="B997" t="str">
            <v>BETONEIRA CAPACIDADE NOMINAL 400 L, CAPACIDADE DE MISTURA 310 L, MOTOR A GASOLINA POTÊNCIA 5,5 HP, SEM CARREGADOR - MATERIAIS NA OPERAÇÃO. AF_02/2016</v>
          </cell>
          <cell r="C997" t="str">
            <v>H</v>
          </cell>
          <cell r="D997">
            <v>3.94</v>
          </cell>
        </row>
        <row r="998">
          <cell r="A998">
            <v>93235</v>
          </cell>
          <cell r="B998" t="str">
            <v>GRUPO GERADOR ESTACIONÁRIO, MOTOR DIESEL POTÊNCIA 170 KVA - JUROS. AF_02/2016</v>
          </cell>
          <cell r="C998" t="str">
            <v>H</v>
          </cell>
          <cell r="D998">
            <v>1.41</v>
          </cell>
        </row>
        <row r="999">
          <cell r="A999">
            <v>93238</v>
          </cell>
          <cell r="B999" t="str">
            <v>ROLO COMPACTADOR VIBRATÓRIO REBOCÁVEL, CILINDRO DE AÇO LISO, POTÊNCIA DE TRAÇÃO DE 65 CV, PESO 4,7 T, IMPACTO DINÂMICO 18,3 T, LARGURA DE TRABALHO 1,67 M - JUROS. AF_02/2016</v>
          </cell>
          <cell r="C999" t="str">
            <v>H</v>
          </cell>
          <cell r="D999">
            <v>1.23</v>
          </cell>
        </row>
        <row r="1000">
          <cell r="A1000">
            <v>93239</v>
          </cell>
          <cell r="B1000" t="str">
            <v>ROLO COMPACTADOR VIBRATÓRIO PÉ DE CARNEIRO, OPERADO POR CONTROLE REMOTO, POTÊNCIA 12,5 KW, PESO OPERACIONAL 1,675 T, LARGURA DE TRABALHO 0,85 M - JUROS. AF_02/2016</v>
          </cell>
          <cell r="C1000" t="str">
            <v>H</v>
          </cell>
          <cell r="D1000">
            <v>5.56</v>
          </cell>
        </row>
        <row r="1001">
          <cell r="A1001">
            <v>93240</v>
          </cell>
          <cell r="B1001" t="str">
            <v>ROLO COMPACTADOR VIBRATÓRIO PÉ DE CARNEIRO, OPERADO POR CONTROLE REMOTO, POTÊNCIA 12,5 KW, PESO OPERACIONAL 1,675 T, LARGURA DE TRABALHO 0,85 M - MATERIAIS NA OPERAÇÃO. AF_02/2016</v>
          </cell>
          <cell r="C1001" t="str">
            <v>H</v>
          </cell>
          <cell r="D1001">
            <v>7.92</v>
          </cell>
        </row>
        <row r="1002">
          <cell r="A1002">
            <v>93267</v>
          </cell>
          <cell r="B1002" t="str">
            <v>GRUA ASCENCIONAL, LANÇA DE 30 M, CAPACIDADE DE 1,0 T A 30 M, ALTURA ATÉ 39 M  DEPRECIAÇÃO. AF_03/2016</v>
          </cell>
          <cell r="C1002" t="str">
            <v>H</v>
          </cell>
          <cell r="D1002">
            <v>23.08</v>
          </cell>
        </row>
        <row r="1003">
          <cell r="A1003">
            <v>93269</v>
          </cell>
          <cell r="B1003" t="str">
            <v>GRUA ASCENCIONAL, LANÇA DE 30 M, CAPACIDADE DE 1,0 T A 30 M, ALTURA ATÉ 39 M   JUROS. AF_03/2016</v>
          </cell>
          <cell r="C1003" t="str">
            <v>H</v>
          </cell>
          <cell r="D1003">
            <v>5.19</v>
          </cell>
        </row>
        <row r="1004">
          <cell r="A1004">
            <v>93270</v>
          </cell>
          <cell r="B1004" t="str">
            <v>GRUA ASCENCIONAL, LANÇA DE 30 M, CAPACIDADE DE 1,0 T A 30 M, ALTURA ATÉ 39 M   MANUTENÇÃO. AF_03/2016</v>
          </cell>
          <cell r="C1004" t="str">
            <v>H</v>
          </cell>
          <cell r="D1004">
            <v>25.25</v>
          </cell>
        </row>
        <row r="1005">
          <cell r="A1005">
            <v>93271</v>
          </cell>
          <cell r="B1005" t="str">
            <v>GRUA ASCENCIONAL, LANÇA DE 30 M, CAPACIDADE DE 1,0 T A 30 M, ALTURA ATÉ 39 M   MATERIAIS NA OPERAÇÃO. AF_03/2016</v>
          </cell>
          <cell r="C1005" t="str">
            <v>H</v>
          </cell>
          <cell r="D1005">
            <v>5.7</v>
          </cell>
        </row>
        <row r="1006">
          <cell r="A1006">
            <v>93277</v>
          </cell>
          <cell r="B1006" t="str">
            <v>GUINCHO ELÉTRICO DE COLUNA, CAPACIDADE 400 KG, COM MOTO FREIO, MOTOR TRIFÁSICO DE 1,25 CV - DEPRECIAÇÃO. AF_03/2016</v>
          </cell>
          <cell r="C1006" t="str">
            <v>H</v>
          </cell>
          <cell r="D1006">
            <v>0.27</v>
          </cell>
        </row>
        <row r="1007">
          <cell r="A1007">
            <v>93278</v>
          </cell>
          <cell r="B1007" t="str">
            <v>GUINCHO ELÉTRICO DE COLUNA, CAPACIDADE 400 KG, COM MOTO FREIO, MOTOR TRIFÁSICO DE 1,25 CV - JUROS. AF_03/2016</v>
          </cell>
          <cell r="C1007" t="str">
            <v>H</v>
          </cell>
          <cell r="D1007">
            <v>0.06</v>
          </cell>
        </row>
        <row r="1008">
          <cell r="A1008">
            <v>93279</v>
          </cell>
          <cell r="B1008" t="str">
            <v>GUINCHO ELÉTRICO DE COLUNA, CAPACIDADE 400 KG, COM MOTO FREIO, MOTOR TRIFÁSICO DE 1,25 CV - MANUTENÇÃO. AF_03/2016</v>
          </cell>
          <cell r="C1008" t="str">
            <v>H</v>
          </cell>
          <cell r="D1008">
            <v>0.25</v>
          </cell>
        </row>
        <row r="1009">
          <cell r="A1009">
            <v>93280</v>
          </cell>
          <cell r="B1009" t="str">
            <v>GUINCHO ELÉTRICO DE COLUNA, CAPACIDADE 400 KG, COM MOTO FREIO, MOTOR TRIFÁSICO DE 1,25 CV - MATERIAIS NA OPERAÇÃO. AF_03/2016</v>
          </cell>
          <cell r="C1009" t="str">
            <v>H</v>
          </cell>
          <cell r="D1009">
            <v>0.47</v>
          </cell>
        </row>
        <row r="1010">
          <cell r="A1010">
            <v>93283</v>
          </cell>
          <cell r="B1010" t="str">
            <v>GUINDASTE HIDRÁULICO AUTOPROPELIDO, COM LANÇA TELESCÓPICA 40 M, CAPACIDADE MÁXIMA 60 T, POTÊNCIA 260 KW - DEPRECIAÇÃO. AF_03/2016</v>
          </cell>
          <cell r="C1010" t="str">
            <v>H</v>
          </cell>
          <cell r="D1010">
            <v>48.52</v>
          </cell>
        </row>
        <row r="1011">
          <cell r="A1011">
            <v>93284</v>
          </cell>
          <cell r="B1011" t="str">
            <v>GUINDASTE HIDRÁULICO AUTOPROPELIDO, COM LANÇA TELESCÓPICA 40 M, CAPACIDADE MÁXIMA 60 T, POTÊNCIA 260 KW - JUROS. AF_03/2016</v>
          </cell>
          <cell r="C1011" t="str">
            <v>H</v>
          </cell>
          <cell r="D1011">
            <v>16.61</v>
          </cell>
        </row>
        <row r="1012">
          <cell r="A1012">
            <v>93285</v>
          </cell>
          <cell r="B1012" t="str">
            <v>GUINDASTE HIDRÁULICO AUTOPROPELIDO, COM LANÇA TELESCÓPICA 40 M, CAPACIDADE MÁXIMA 60 T, POTÊNCIA 260 KW - MANUTENÇÃO. AF_03/2016</v>
          </cell>
          <cell r="C1012" t="str">
            <v>H</v>
          </cell>
          <cell r="D1012">
            <v>77.989999999999995</v>
          </cell>
        </row>
        <row r="1013">
          <cell r="A1013">
            <v>93286</v>
          </cell>
          <cell r="B1013" t="str">
            <v>GUINDASTE HIDRÁULICO AUTOPROPELIDO, COM LANÇA TELESCÓPICA 40 M, CAPACIDADE MÁXIMA 60 T, POTÊNCIA 260 KW - MATERIAIS NA OPERAÇÃO. AF_03/2016</v>
          </cell>
          <cell r="C1013" t="str">
            <v>H</v>
          </cell>
          <cell r="D1013">
            <v>134.81</v>
          </cell>
        </row>
        <row r="1014">
          <cell r="A1014">
            <v>93296</v>
          </cell>
          <cell r="B1014" t="str">
            <v>GUINDASTE HIDRÁULICO AUTOPROPELIDO, COM LANÇA TELESCÓPICA 40 M, CAPACIDADE MÁXIMA 60 T, POTÊNCIA 260 KW - IMPOSTOS E SEGUROS. AF_03/2016</v>
          </cell>
          <cell r="C1014" t="str">
            <v>H</v>
          </cell>
          <cell r="D1014">
            <v>3.39</v>
          </cell>
        </row>
        <row r="1015">
          <cell r="A1015">
            <v>93397</v>
          </cell>
          <cell r="B1015" t="str">
            <v>GUINDAUTO HIDRÁULICO, CAPACIDADE MÁXIMA DE CARGA 3300 KG, MOMENTO MÁXIMO DE CARGA 5,8 TM, ALCANCE MÁXIMO HORIZONTAL 7,60 M, INCLUSIVE CAMINHÃO TOCO PBT 16.000 KG, POTÊNCIA DE 189 CV - DEPRECIAÇÃO. AF_03/2016</v>
          </cell>
          <cell r="C1015" t="str">
            <v>H</v>
          </cell>
          <cell r="D1015">
            <v>7.64</v>
          </cell>
        </row>
        <row r="1016">
          <cell r="A1016">
            <v>93398</v>
          </cell>
          <cell r="B1016" t="str">
            <v>GUINDAUTO HIDRÁULICO, CAPACIDADE MÁXIMA DE CARGA 3300 KG, MOMENTO MÁXIMO DE CARGA 5,8 TM, ALCANCE MÁXIMO HORIZONTAL 7,60 M, INCLUSIVE CAMINHÃO TOCO PBT 16.000 KG, POTÊNCIA DE 189 CV - JUROS. AF_03/2016</v>
          </cell>
          <cell r="C1016" t="str">
            <v>H</v>
          </cell>
          <cell r="D1016">
            <v>3.05</v>
          </cell>
        </row>
        <row r="1017">
          <cell r="A1017">
            <v>93399</v>
          </cell>
          <cell r="B1017" t="str">
            <v>GUINDAUTO HIDRÁULICO, CAPACIDADE MÁXIMA DE CARGA 3300 KG, MOMENTO MÁXIMO DE CARGA 5,8 TM, ALCANCE MÁXIMO HORIZONTAL 7,60 M, INCLUSIVE CAMINHÃO TOCO PBT 16.000 KG, POTÊNCIA DE 189 CV  IMPOSTOS E SEGUROS. AF_03/2016</v>
          </cell>
          <cell r="C1017" t="str">
            <v>H</v>
          </cell>
          <cell r="D1017">
            <v>0.61</v>
          </cell>
        </row>
        <row r="1018">
          <cell r="A1018">
            <v>93400</v>
          </cell>
          <cell r="B1018" t="str">
            <v>GUINDAUTO HIDRÁULICO, CAPACIDADE MÁXIMA DE CARGA 3300 KG, MOMENTO MÁXIMO DE CARGA 5,8 TM, ALCANCE MÁXIMO HORIZONTAL 7,60 M, INCLUSIVE CAMINHÃO TOCO PBT 16.000 KG, POTÊNCIA DE 189 CV - MANUTENÇÃO. AF_03/2016</v>
          </cell>
          <cell r="C1018" t="str">
            <v>H</v>
          </cell>
          <cell r="D1018">
            <v>14.33</v>
          </cell>
        </row>
        <row r="1019">
          <cell r="A1019">
            <v>93401</v>
          </cell>
          <cell r="B1019" t="str">
            <v>GUINDAUTO HIDRÁULICO, CAPACIDADE MÁXIMA DE CARGA 3300 KG, MOMENTO MÁXIMO DE CARGA 5,8 TM, ALCANCE MÁXIMO HORIZONTAL 7,60 M, INCLUSIVE CAMINHÃO TOCO PBT 16.000 KG, POTÊNCIA DE 189 CV - MATERIAIS NA OPERAÇÃO. AF_03/2016</v>
          </cell>
          <cell r="C1019" t="str">
            <v>H</v>
          </cell>
          <cell r="D1019">
            <v>88.14</v>
          </cell>
        </row>
        <row r="1020">
          <cell r="A1020">
            <v>93404</v>
          </cell>
          <cell r="B1020" t="str">
            <v>MÁQUINA JATO DE PRESSAO PORTÁTIL PARA JATEAMENTO, CONTROLE AUTOMATICO REMOTO, CAMARA DE 1 SAIDA, CAPACIDADE 280 L, DIAMETRO 670 MM, BICO DE JATO CURTO VENTURI DE 5/16, MANGUEIRA DE 1 COM COMPRESSOR DE AR REBOCÁVEL VAZÃO 189 PCM E MOTOR DIESEL DE 63 CV- DEPRECIAÇÃO. AF_03/2016</v>
          </cell>
          <cell r="C1020" t="str">
            <v>H</v>
          </cell>
          <cell r="D1020">
            <v>4.3899999999999997</v>
          </cell>
        </row>
        <row r="1021">
          <cell r="A1021">
            <v>93405</v>
          </cell>
          <cell r="B1021" t="str">
            <v>MÁQUINA JATO DE PRESSAO PORTÁTIL PARA JATEAMENTO, CONTROLE AUTOMATICO REMOTO, CAMARA DE 1 SAIDA, CAPACIDADE 280 L, DIAMETRO 670 MM, BICO DE JATO CURTO VENTURI DE 5/16, MANGUEIRA DE 1 COM COMPRESSOR DE AR REBOCÁVEL VAZÃO 189 PCM E MOTOR DIESEL DE 63 CV- JUROS. AF_03/2016</v>
          </cell>
          <cell r="C1021" t="str">
            <v>H</v>
          </cell>
          <cell r="D1021">
            <v>0.87</v>
          </cell>
        </row>
        <row r="1022">
          <cell r="A1022">
            <v>93406</v>
          </cell>
          <cell r="B1022" t="str">
            <v>MÁQUINA JATO DE PRESSAO PORTÁTIL PARA JATEAMENTO, CONTROLE AUTOMATICO REMOTO, CAMARA DE 1 SAIDA, CAPACIDADE 280 L, DIAMETRO 670 MM, BICO DE JATO CURTO VENTURI DE 5/16, MANGUEIRA DE 1 COM COMPRESSOR DE AR REBOCÁVEL VAZÃO 189 PCM E MOTOR DIESEL DE 63 CV- MANUTENÇÃO. AF_03/2016</v>
          </cell>
          <cell r="C1022" t="str">
            <v>H</v>
          </cell>
          <cell r="D1022">
            <v>5.49</v>
          </cell>
        </row>
        <row r="1023">
          <cell r="A1023">
            <v>93407</v>
          </cell>
          <cell r="B1023" t="str">
            <v>MÁQUINA JATO DE PRESSAO PORTÁTIL PARA JATEAMENTO, CONTROLE AUTOMATICO REMOTO, CAMARA DE 1 SAIDA, CAPACIDADE 280 L, DIAMETRO 670 MM, BICO DE JATO CURTO VENTURI DE 5/16, MANGUEIRA DE 1 COM COMPRESSOR DE AR REBOCÁVEL VAZÃO 189 PCM E MOTOR DIESEL DE 63 CV- MATERIAIS NA OPERAÇÃO. AF_03/2016</v>
          </cell>
          <cell r="C1023" t="str">
            <v>H</v>
          </cell>
          <cell r="D1023">
            <v>29.39</v>
          </cell>
        </row>
        <row r="1024">
          <cell r="A1024">
            <v>93411</v>
          </cell>
          <cell r="B1024" t="str">
            <v>GERADOR PORTÁTIL MONOFÁSICO, POTÊNCIA 5500 VA, MOTOR A GASOLINA, POTÊNCIA DO MOTOR 13 CV - DEPRECIAÇÃO. AF_03/2016</v>
          </cell>
          <cell r="C1024" t="str">
            <v>H</v>
          </cell>
          <cell r="D1024">
            <v>0.19</v>
          </cell>
        </row>
        <row r="1025">
          <cell r="A1025">
            <v>93412</v>
          </cell>
          <cell r="B1025" t="str">
            <v>GERADOR PORTÁTIL MONOFÁSICO, POTÊNCIA 5500 VA, MOTOR A GASOLINA, POTÊNCIA DO MOTOR 13 CV - JUROS. AF_03/2016</v>
          </cell>
          <cell r="C1025" t="str">
            <v>H</v>
          </cell>
          <cell r="D1025">
            <v>0.06</v>
          </cell>
        </row>
        <row r="1026">
          <cell r="A1026">
            <v>93413</v>
          </cell>
          <cell r="B1026" t="str">
            <v>GERADOR PORTÁTIL MONOFÁSICO, POTÊNCIA 5500 VA, MOTOR A GASOLINA, POTÊNCIA DO MOTOR 13 CV - MANUTENÇÃO. AF_03/2016</v>
          </cell>
          <cell r="C1026" t="str">
            <v>H</v>
          </cell>
          <cell r="D1026">
            <v>0.17</v>
          </cell>
        </row>
        <row r="1027">
          <cell r="A1027">
            <v>93414</v>
          </cell>
          <cell r="B1027" t="str">
            <v>GERADOR PORTÁTIL MONOFÁSICO, POTÊNCIA 5500 VA, MOTOR A GASOLINA, POTÊNCIA DO MOTOR 13 CV - MATERIAIS NA OPERAÇÃO. AF_03/2016</v>
          </cell>
          <cell r="C1027" t="str">
            <v>H</v>
          </cell>
          <cell r="D1027">
            <v>9.18</v>
          </cell>
        </row>
        <row r="1028">
          <cell r="A1028">
            <v>93417</v>
          </cell>
          <cell r="B1028" t="str">
            <v>GRUPO GERADOR REBOCÁVEL, POTÊNCIA 66 KVA, MOTOR A DIESEL - DEPRECIAÇÃO. AF_03/2016</v>
          </cell>
          <cell r="C1028" t="str">
            <v>H</v>
          </cell>
          <cell r="D1028">
            <v>2.59</v>
          </cell>
        </row>
        <row r="1029">
          <cell r="A1029">
            <v>93418</v>
          </cell>
          <cell r="B1029" t="str">
            <v>GRUPO GERADOR REBOCÁVEL, POTÊNCIA 66 KVA, MOTOR A DIESEL - JUROS. AF_03/2016</v>
          </cell>
          <cell r="C1029" t="str">
            <v>H</v>
          </cell>
          <cell r="D1029">
            <v>0.88</v>
          </cell>
        </row>
        <row r="1030">
          <cell r="A1030">
            <v>93419</v>
          </cell>
          <cell r="B1030" t="str">
            <v>GRUPO GERADOR REBOCÁVEL, POTÊNCIA 66 KVA, MOTOR A DIESEL - MANUTENÇÃO. AF_03/2016</v>
          </cell>
          <cell r="C1030" t="str">
            <v>H</v>
          </cell>
          <cell r="D1030">
            <v>2.31</v>
          </cell>
        </row>
        <row r="1031">
          <cell r="A1031">
            <v>93420</v>
          </cell>
          <cell r="B1031" t="str">
            <v>GRUPO GERADOR REBOCÁVEL, POTÊNCIA 66 KVA, MOTOR A DIESEL - MATERIAIS NA OPERAÇÃO. AF_03/2016</v>
          </cell>
          <cell r="C1031" t="str">
            <v>H</v>
          </cell>
          <cell r="D1031">
            <v>37.380000000000003</v>
          </cell>
        </row>
        <row r="1032">
          <cell r="A1032">
            <v>93423</v>
          </cell>
          <cell r="B1032" t="str">
            <v>GRUPO GERADOR ESTACIONÁRIO, POTÊNCIA 150 KVA, MOTOR A DIESEL- DEPRECIAÇÃO. AF_03/2016</v>
          </cell>
          <cell r="C1032" t="str">
            <v>H</v>
          </cell>
          <cell r="D1032">
            <v>3.67</v>
          </cell>
        </row>
        <row r="1033">
          <cell r="A1033">
            <v>93424</v>
          </cell>
          <cell r="B1033" t="str">
            <v>GRUPO GERADOR ESTACIONÁRIO, POTÊNCIA 150 KVA, MOTOR A DIESEL- JUROS. AF_03/2016</v>
          </cell>
          <cell r="C1033" t="str">
            <v>H</v>
          </cell>
          <cell r="D1033">
            <v>1.25</v>
          </cell>
        </row>
        <row r="1034">
          <cell r="A1034">
            <v>93425</v>
          </cell>
          <cell r="B1034" t="str">
            <v>GRUPO GERADOR ESTACIONÁRIO, POTÊNCIA 150 KVA, MOTOR A DIESEL- MANUTENÇÃO. AF_03/2016</v>
          </cell>
          <cell r="C1034" t="str">
            <v>H</v>
          </cell>
          <cell r="D1034">
            <v>3.27</v>
          </cell>
        </row>
        <row r="1035">
          <cell r="A1035">
            <v>93426</v>
          </cell>
          <cell r="B1035" t="str">
            <v>GRUPO GERADOR ESTACIONÁRIO, POTÊNCIA 150 KVA, MOTOR A DIESEL- MATERIAIS NA OPERAÇÃO. AF_03/2016</v>
          </cell>
          <cell r="C1035" t="str">
            <v>H</v>
          </cell>
          <cell r="D1035">
            <v>89.33</v>
          </cell>
        </row>
        <row r="1036">
          <cell r="A1036">
            <v>93429</v>
          </cell>
          <cell r="B1036" t="str">
            <v>USINA DE MISTURA ASFÁLTICA À QUENTE, TIPO CONTRA FLUXO, PROD 40 A 80 TON/HORA - DEPRECIAÇÃO. AF_03/2016</v>
          </cell>
          <cell r="C1036" t="str">
            <v>H</v>
          </cell>
          <cell r="D1036">
            <v>61.6</v>
          </cell>
        </row>
        <row r="1037">
          <cell r="A1037">
            <v>93430</v>
          </cell>
          <cell r="B1037" t="str">
            <v>USINA DE MISTURA ASFÁLTICA À QUENTE, TIPO CONTRA FLUXO, PROD 40 A 80 TON/HORA - JUROS. AF_03/2016</v>
          </cell>
          <cell r="C1037" t="str">
            <v>H</v>
          </cell>
          <cell r="D1037">
            <v>21.09</v>
          </cell>
        </row>
        <row r="1038">
          <cell r="A1038">
            <v>93431</v>
          </cell>
          <cell r="B1038" t="str">
            <v>USINA DE MISTURA ASFÁLTICA À QUENTE, TIPO CONTRA FLUXO, PROD 40 A 80 TON/HORA - MANUTENÇÃO. AF_03/2016</v>
          </cell>
          <cell r="C1038" t="str">
            <v>H</v>
          </cell>
          <cell r="D1038">
            <v>99.02</v>
          </cell>
        </row>
        <row r="1039">
          <cell r="A1039">
            <v>93432</v>
          </cell>
          <cell r="B1039" t="str">
            <v>USINA DE MISTURA ASFÁLTICA À QUENTE, TIPO CONTRA FLUXO, PROD 40 A 80 TON/HORA - MATERIAIS NA OPERAÇÃO. AF_03/2016</v>
          </cell>
          <cell r="C1039" t="str">
            <v>H</v>
          </cell>
          <cell r="D1039">
            <v>1689.6</v>
          </cell>
        </row>
        <row r="1040">
          <cell r="A1040">
            <v>93435</v>
          </cell>
          <cell r="B1040" t="str">
            <v>USINA DE ASFALTO À FRIO, CAPACIDADE DE 40 A 60 TON/HORA, ELÉTRICA POTÊNCIA 30 CV - DEPRECIAÇÃO. AF_03/2016</v>
          </cell>
          <cell r="C1040" t="str">
            <v>H</v>
          </cell>
          <cell r="D1040">
            <v>3.33</v>
          </cell>
        </row>
        <row r="1041">
          <cell r="A1041">
            <v>93436</v>
          </cell>
          <cell r="B1041" t="str">
            <v>USINA DE ASFALTO À FRIO, CAPACIDADE DE 40 A 60 TON/HORA, ELÉTRICA POTÊNCIA 30 CV - JUROS. AF_03/2016</v>
          </cell>
          <cell r="C1041" t="str">
            <v>H</v>
          </cell>
          <cell r="D1041">
            <v>1.33</v>
          </cell>
        </row>
        <row r="1042">
          <cell r="A1042">
            <v>93437</v>
          </cell>
          <cell r="B1042" t="str">
            <v>USINA DE ASFALTO À FRIO, CAPACIDADE DE 40 A 60 TON/HORA, ELÉTRICA POTÊNCIA 30 CV - MANUTENÇÃO. AF_03/2016</v>
          </cell>
          <cell r="C1042" t="str">
            <v>H</v>
          </cell>
          <cell r="D1042">
            <v>6.25</v>
          </cell>
        </row>
        <row r="1043">
          <cell r="A1043">
            <v>93438</v>
          </cell>
          <cell r="B1043" t="str">
            <v>USINA DE ASFALTO À FRIO, CAPACIDADE DE 40 A 60 TON/HORA, ELÉTRICA POTÊNCIA 30 CV - MATERIAIS NA OPERAÇÃO. AF_03/2016</v>
          </cell>
          <cell r="C1043" t="str">
            <v>H</v>
          </cell>
          <cell r="D1043">
            <v>16.57</v>
          </cell>
        </row>
        <row r="1044">
          <cell r="A1044">
            <v>95114</v>
          </cell>
          <cell r="B1044" t="str">
            <v>MARTELETE OU ROMPEDOR PNEUMÁTICO MANUAL, 28 KG, COM SILENCIADOR - DEPRECIAÇÃO. AF_07/2016</v>
          </cell>
          <cell r="C1044" t="str">
            <v>H</v>
          </cell>
          <cell r="D1044">
            <v>0.85</v>
          </cell>
        </row>
        <row r="1045">
          <cell r="A1045">
            <v>95115</v>
          </cell>
          <cell r="B1045" t="str">
            <v>MARTELETE OU ROMPEDOR PNEUMÁTICO MANUAL, 28 KG, COM SILENCIADOR - JUROS. AF_07/2016</v>
          </cell>
          <cell r="C1045" t="str">
            <v>H</v>
          </cell>
          <cell r="D1045">
            <v>0.19</v>
          </cell>
        </row>
        <row r="1046">
          <cell r="A1046">
            <v>95116</v>
          </cell>
          <cell r="B1046" t="str">
            <v>USINA DE CONCRETO FIXA, CAPACIDADE NOMINAL DE 90 A 120 M3/H, SEM SILO - DEPRECIAÇÃO. AF_07/2016</v>
          </cell>
          <cell r="C1046" t="str">
            <v>H</v>
          </cell>
          <cell r="D1046">
            <v>31.99</v>
          </cell>
        </row>
        <row r="1047">
          <cell r="A1047">
            <v>95117</v>
          </cell>
          <cell r="B1047" t="str">
            <v>USINA DE CONCRETO FIXA, CAPACIDADE NOMINAL DE 90 A 120 M3/H, SEM SILO - JUROS. AF_07/2016</v>
          </cell>
          <cell r="C1047" t="str">
            <v>H</v>
          </cell>
          <cell r="D1047">
            <v>9.59</v>
          </cell>
        </row>
        <row r="1048">
          <cell r="A1048">
            <v>95118</v>
          </cell>
          <cell r="B1048" t="str">
            <v>USINA MISTURADORA DE SOLOS, CAPACIDADE DE 200 A 500 TON/H, POTENCIA 75KW - DEPRECIAÇÃO. AF_07/2016</v>
          </cell>
          <cell r="C1048" t="str">
            <v>H</v>
          </cell>
          <cell r="D1048">
            <v>31.77</v>
          </cell>
        </row>
        <row r="1049">
          <cell r="A1049">
            <v>95119</v>
          </cell>
          <cell r="B1049" t="str">
            <v>USINA MISTURADORA DE SOLOS, CAPACIDADE DE 200 A 500 TON/H, POTENCIA 75KW - JUROS. AF_07/2016</v>
          </cell>
          <cell r="C1049" t="str">
            <v>H</v>
          </cell>
          <cell r="D1049">
            <v>10.88</v>
          </cell>
        </row>
        <row r="1050">
          <cell r="A1050">
            <v>95120</v>
          </cell>
          <cell r="B1050" t="str">
            <v>USINA MISTURADORA DE SOLOS, CAPACIDADE DE 200 A 500 TON/H, POTENCIA 75KW - MATERIAIS NA OPERAÇÃO. AF_07/2016</v>
          </cell>
          <cell r="C1050" t="str">
            <v>H</v>
          </cell>
          <cell r="D1050">
            <v>38.880000000000003</v>
          </cell>
        </row>
        <row r="1051">
          <cell r="A1051">
            <v>95123</v>
          </cell>
          <cell r="B1051" t="str">
            <v>DISTRIBUIDOR DE AGREGADOS AUTOPROPELIDO, CAP 3 M3, A DIESEL, POTÊNCIA 176CV - DEPRECIAÇÃO. AF_07/2016</v>
          </cell>
          <cell r="C1051" t="str">
            <v>H</v>
          </cell>
          <cell r="D1051">
            <v>11.4</v>
          </cell>
        </row>
        <row r="1052">
          <cell r="A1052">
            <v>95124</v>
          </cell>
          <cell r="B1052" t="str">
            <v>DISTRIBUIDOR DE AGREGADOS AUTOPROPELIDO, C/AP 3 M3, A DIESEL, POTÊNCIA 176CV - JUROS. AF_07/2016</v>
          </cell>
          <cell r="C1052" t="str">
            <v>H</v>
          </cell>
          <cell r="D1052">
            <v>3.41</v>
          </cell>
        </row>
        <row r="1053">
          <cell r="A1053">
            <v>95125</v>
          </cell>
          <cell r="B1053" t="str">
            <v>DISTRIBUIDOR DE AGREGADOS AUTOPROPELIDO, CAP 3 M3, A DIESEL, POTÊNCIA 176CV - MANUTENÇÃO. AF_07/2016</v>
          </cell>
          <cell r="C1053" t="str">
            <v>H</v>
          </cell>
          <cell r="D1053">
            <v>12.47</v>
          </cell>
        </row>
        <row r="1054">
          <cell r="A1054">
            <v>95126</v>
          </cell>
          <cell r="B1054" t="str">
            <v>DISTRIBUIDOR DE AGREGADOS AUTOPROPELIDO, CAP 3 M3, A DIESEL, POTÊNCIA 176CV  MATERIAIS NA OPERAÇÃO. AF_07/2016</v>
          </cell>
          <cell r="C1054" t="str">
            <v>H</v>
          </cell>
          <cell r="D1054">
            <v>82.08</v>
          </cell>
        </row>
        <row r="1055">
          <cell r="A1055">
            <v>95129</v>
          </cell>
          <cell r="B1055" t="str">
            <v>MÁQUINA DEMARCADORA DE FAIXA DE TRÁFEGO À FRIO, AUTOPROPELIDA, POTÊNCIA 38 HP - DEPRECIAÇÃO. AF_07/2016</v>
          </cell>
          <cell r="C1055" t="str">
            <v>H</v>
          </cell>
          <cell r="D1055">
            <v>20.23</v>
          </cell>
        </row>
        <row r="1056">
          <cell r="A1056">
            <v>95130</v>
          </cell>
          <cell r="B1056" t="str">
            <v>MÁQUINA DEMARCADORA DE FAIXA DE TRÁFEGO À FRIO, AUTOPROPELIDA, POTÊNCIA 38 HP - JUROS. AF_07/2016</v>
          </cell>
          <cell r="C1056" t="str">
            <v>H</v>
          </cell>
          <cell r="D1056">
            <v>7.08</v>
          </cell>
        </row>
        <row r="1057">
          <cell r="A1057">
            <v>95131</v>
          </cell>
          <cell r="B1057" t="str">
            <v>MÁQUINA DEMARCADORA DE FAIXA DE TRÁFEGO À FRIO, AUTOPROPELIDA, POTÊNCIA 38 HP - MANUTENÇÃO. AF_07/2016</v>
          </cell>
          <cell r="C1057" t="str">
            <v>H</v>
          </cell>
          <cell r="D1057">
            <v>37.94</v>
          </cell>
        </row>
        <row r="1058">
          <cell r="A1058">
            <v>95132</v>
          </cell>
          <cell r="B1058" t="str">
            <v>MÁQUINA DEMARCADORA DE FAIXA DE TRÁFEGO À FRIO, AUTOPROPELIDA, POTÊNCIA 38 HP - MATERIAIS NA OPERAÇÃO. AF_07/2016</v>
          </cell>
          <cell r="C1058" t="str">
            <v>H</v>
          </cell>
          <cell r="D1058">
            <v>17.95</v>
          </cell>
        </row>
        <row r="1059">
          <cell r="A1059">
            <v>95136</v>
          </cell>
          <cell r="B1059" t="str">
            <v>TALHA MANUAL DE CORRENTE, CAPACIDADE DE 2 TON. COM ELEVAÇÃO DE 3 M - DEPRECIAÇÃO. AF_07/2016</v>
          </cell>
          <cell r="C1059" t="str">
            <v>H</v>
          </cell>
          <cell r="D1059">
            <v>0.03</v>
          </cell>
        </row>
        <row r="1060">
          <cell r="A1060">
            <v>95137</v>
          </cell>
          <cell r="B1060" t="str">
            <v>TALHA MANUAL DE CORRENTE, CAPACIDADE DE 2 TON. COM ELEVAÇÃO DE 3 M - JUROS. AF_07/2016</v>
          </cell>
          <cell r="C1060" t="str">
            <v>H</v>
          </cell>
          <cell r="D1060">
            <v>0.01</v>
          </cell>
        </row>
        <row r="1061">
          <cell r="A1061">
            <v>95138</v>
          </cell>
          <cell r="B1061" t="str">
            <v>TALHA MANUAL DE CORRENTE, CAPACIDADE DE 2 TON. COM ELEVAÇÃO DE 3 M - MANUTENÇÃO. AF_07/2016</v>
          </cell>
          <cell r="C1061" t="str">
            <v>H</v>
          </cell>
          <cell r="D1061">
            <v>0.02</v>
          </cell>
        </row>
        <row r="1062">
          <cell r="A1062">
            <v>95208</v>
          </cell>
          <cell r="B1062" t="str">
            <v>GRUA ASCENCIONAL, LANÇA DE 42 M, CAPACIDADE DE 1,5 T A 30 M, ALTURA ATÉ 39 M  DEPRECIAÇÃO. AF_08/2016</v>
          </cell>
          <cell r="C1062" t="str">
            <v>H</v>
          </cell>
          <cell r="D1062">
            <v>26.15</v>
          </cell>
        </row>
        <row r="1063">
          <cell r="A1063">
            <v>95209</v>
          </cell>
          <cell r="B1063" t="str">
            <v>GRUA ASCENCIONAL, LANCA DE 42 M, CAPACIDADE DE 1,5 T A 30 M, ALTURA ATE 39 M  JUROS. AF_08/2016</v>
          </cell>
          <cell r="C1063" t="str">
            <v>H</v>
          </cell>
          <cell r="D1063">
            <v>5.88</v>
          </cell>
        </row>
        <row r="1064">
          <cell r="A1064">
            <v>95210</v>
          </cell>
          <cell r="B1064" t="str">
            <v>GRUA ASCENCIONAL, LANCA DE 42 M, CAPACIDADE DE 1,5 T A 30 M, ALTURA ATE 39 M  MANUTENÇÃO. AF_08/2016</v>
          </cell>
          <cell r="C1064" t="str">
            <v>H</v>
          </cell>
          <cell r="D1064">
            <v>28.6</v>
          </cell>
        </row>
        <row r="1065">
          <cell r="A1065">
            <v>95211</v>
          </cell>
          <cell r="B1065" t="str">
            <v>GRUA ASCENCIONAL, LANCA DE 42 M, CAPACIDADE DE 1,5 T A 30 M, ALTURA ATE 39 M  MATERIAIS NA OPERAÇÃO. AF_08/2016</v>
          </cell>
          <cell r="C1065" t="str">
            <v>H</v>
          </cell>
          <cell r="D1065">
            <v>5.7</v>
          </cell>
        </row>
        <row r="1066">
          <cell r="A1066">
            <v>95214</v>
          </cell>
          <cell r="B1066" t="str">
            <v>PULVERIZADOR DE TINTA ELÉTRICO/MÁQUINA DE PINTURA AIRLESS, VAZÃO 2 L/MIN - DEPRECIAÇÃO. AF_08/2016</v>
          </cell>
          <cell r="C1066" t="str">
            <v>H</v>
          </cell>
          <cell r="D1066">
            <v>0.25</v>
          </cell>
        </row>
        <row r="1067">
          <cell r="A1067">
            <v>95215</v>
          </cell>
          <cell r="B1067" t="str">
            <v>PULVERIZADOR DE TINTA ELÉTRICO/MÁQUINA DE PINTURA AIRLESS, VAZÃO 2 L/MIN - JUROS. AF_08/2016</v>
          </cell>
          <cell r="C1067" t="str">
            <v>H</v>
          </cell>
          <cell r="D1067">
            <v>0.05</v>
          </cell>
        </row>
        <row r="1068">
          <cell r="A1068">
            <v>95216</v>
          </cell>
          <cell r="B1068" t="str">
            <v>PULVERIZADOR DE TINTA ELÉTRICO/MÁQUINA DE PINTURA AIRLESS, VAZÃO 2 L/MIN - MANUTENÇÃO. AF_08/2016</v>
          </cell>
          <cell r="C1068" t="str">
            <v>H</v>
          </cell>
          <cell r="D1068">
            <v>0.17</v>
          </cell>
        </row>
        <row r="1069">
          <cell r="A1069">
            <v>95217</v>
          </cell>
          <cell r="B1069" t="str">
            <v>PULVERIZADOR DE TINTA ELÉTRICO/MÁQUINA DE PINTURA AIRLESS, VAZÃO 2 L/MIN - MATERIAIS NA OPERAÇÃO. AF_08/2016</v>
          </cell>
          <cell r="C1069" t="str">
            <v>H</v>
          </cell>
          <cell r="D1069">
            <v>0.38</v>
          </cell>
        </row>
        <row r="1070">
          <cell r="A1070">
            <v>95255</v>
          </cell>
          <cell r="B1070" t="str">
            <v>MARTELO DEMOLIDOR PNEUMÁTICO MANUAL, 32 KG - DEPRECIAÇÃO. AF_09/2016</v>
          </cell>
          <cell r="C1070" t="str">
            <v>H</v>
          </cell>
          <cell r="D1070">
            <v>0.75</v>
          </cell>
        </row>
        <row r="1071">
          <cell r="A1071">
            <v>95256</v>
          </cell>
          <cell r="B1071" t="str">
            <v>MARTELO DEMOLIDOR PNEUMÁTICO MANUAL, 32 KG - JUROS. AF_09/2016</v>
          </cell>
          <cell r="C1071" t="str">
            <v>H</v>
          </cell>
          <cell r="D1071">
            <v>0.17</v>
          </cell>
        </row>
        <row r="1072">
          <cell r="A1072">
            <v>95257</v>
          </cell>
          <cell r="B1072" t="str">
            <v>MARTELO DEMOLIDOR PNEUMÁTICO MANUAL, 32 KG - MANUTENÇÃO. AF_09/2016</v>
          </cell>
          <cell r="C1072" t="str">
            <v>H</v>
          </cell>
          <cell r="D1072">
            <v>0.94</v>
          </cell>
        </row>
        <row r="1073">
          <cell r="A1073">
            <v>95260</v>
          </cell>
          <cell r="B1073" t="str">
            <v>COMPACTADOR DE SOLOS DE PERCUSÃO (SOQUETE) COM MOTOR A GASOLINA, POTÊNCIA 3 CV - DEPRECIAÇÃO. AF_09/2016</v>
          </cell>
          <cell r="C1073" t="str">
            <v>H</v>
          </cell>
          <cell r="D1073">
            <v>0.56000000000000005</v>
          </cell>
        </row>
        <row r="1074">
          <cell r="A1074">
            <v>95261</v>
          </cell>
          <cell r="B1074" t="str">
            <v>COMPACTADOR DE SOLOS DE PERCUSÃO (SOQUETE) COM MOTOR A GASOLINA, POTÊNCIA 3 CV - JUROS. AF_09/2016</v>
          </cell>
          <cell r="C1074" t="str">
            <v>H</v>
          </cell>
          <cell r="D1074">
            <v>0.16</v>
          </cell>
        </row>
        <row r="1075">
          <cell r="A1075">
            <v>95262</v>
          </cell>
          <cell r="B1075" t="str">
            <v>COMPACTADOR DE SOLOS DE PERCUSÃO (SOQUETE) COM MOTOR A GASOLINA, POTÊNCIA 3 CV - MANUTENÇÃO. AF_09/2016</v>
          </cell>
          <cell r="C1075" t="str">
            <v>H</v>
          </cell>
          <cell r="D1075">
            <v>0.78</v>
          </cell>
        </row>
        <row r="1076">
          <cell r="A1076">
            <v>95263</v>
          </cell>
          <cell r="B1076" t="str">
            <v>COMPACTADOR DE SOLOS DE PERCUSÃO (SOQUETE) COM MOTOR A GASOLINA, POTÊNCIA 3 CV - MATERIAIS NA OPERAÇÃO. AF_09/2016</v>
          </cell>
          <cell r="C1076" t="str">
            <v>H</v>
          </cell>
          <cell r="D1076">
            <v>2.11</v>
          </cell>
        </row>
        <row r="1077">
          <cell r="A1077">
            <v>95266</v>
          </cell>
          <cell r="B1077" t="str">
            <v>RÉGUA VIBRATÓRIA DUPLA PARA CONCRETO, PESO DE 60KG, COMPRIMENTO 4 M, COM MOTOR A GASOLINA, POTÊNCIA 5,5 HP - DEPRECIAÇÃO. AF_09/2016</v>
          </cell>
          <cell r="C1077" t="str">
            <v>H</v>
          </cell>
          <cell r="D1077">
            <v>0.41</v>
          </cell>
        </row>
        <row r="1078">
          <cell r="A1078">
            <v>95267</v>
          </cell>
          <cell r="B1078" t="str">
            <v>RÉGUA VIBRATÓRIA DUPLA PARA CONCRETO, PESO DE 60KG, COMPRIMENTO 4 M, COM MOTOR A GASOLINA, POTÊNCIA 5,5 HP - JUROS. AF_09/2016</v>
          </cell>
          <cell r="C1078" t="str">
            <v>H</v>
          </cell>
          <cell r="D1078">
            <v>0.08</v>
          </cell>
        </row>
        <row r="1079">
          <cell r="A1079">
            <v>95268</v>
          </cell>
          <cell r="B1079" t="str">
            <v>RÉGUA VIBRATÓRIA DUPLA PARA CONCRETO, PESO DE 60KG, COMPRIMENTO 4 M, COM MOTOR A GASOLINA, POTÊNCIA 5,5 HP - MANUTENÇÃO. AF_09/2016</v>
          </cell>
          <cell r="C1079" t="str">
            <v>H</v>
          </cell>
          <cell r="D1079">
            <v>0.4</v>
          </cell>
        </row>
        <row r="1080">
          <cell r="A1080">
            <v>95269</v>
          </cell>
          <cell r="B1080" t="str">
            <v>RÉGUA VIBRATÓRIA DUPLA PARA CONCRETO, PESO DE 60KG, COMPRIMENTO 4 M, COM MOTOR A GASOLINA, POTÊNCIA 5,5 HP  MATERIAIS NA OPERAÇÃO. AF_09/2016</v>
          </cell>
          <cell r="C1080" t="str">
            <v>H</v>
          </cell>
          <cell r="D1080">
            <v>3.94</v>
          </cell>
        </row>
        <row r="1081">
          <cell r="A1081">
            <v>95272</v>
          </cell>
          <cell r="B1081" t="str">
            <v>POLIDORA DE PISO (POLITRIZ), PESO DE 100KG, DIÂMETRO 450 MM, MOTOR ELÉTRICO, POTÊNCIA 4 HP - DEPRECIAÇÃO. AF_09/2016</v>
          </cell>
          <cell r="C1081" t="str">
            <v>H</v>
          </cell>
          <cell r="D1081">
            <v>0.4</v>
          </cell>
        </row>
        <row r="1082">
          <cell r="A1082">
            <v>95273</v>
          </cell>
          <cell r="B1082" t="str">
            <v>POLIDORA DE PISO (POLITRIZ), PESO DE 100KG, DIÂMETRO 450 MM, MOTOR ELÉTRICO, POTÊNCIA 4 HP - JUROS. AF_09/2016</v>
          </cell>
          <cell r="C1082" t="str">
            <v>H</v>
          </cell>
          <cell r="D1082">
            <v>0.09</v>
          </cell>
        </row>
        <row r="1083">
          <cell r="A1083">
            <v>95274</v>
          </cell>
          <cell r="B1083" t="str">
            <v>POLIDORA DE PISO (POLITRIZ), PESO DE 100KG, DIÂMETRO 450 MM, MOTOR ELÉTRICO, POTÊNCIA 4 HP - MANUTENÇÃO. AF_09/2016</v>
          </cell>
          <cell r="C1083" t="str">
            <v>H</v>
          </cell>
          <cell r="D1083">
            <v>0.31</v>
          </cell>
        </row>
        <row r="1084">
          <cell r="A1084">
            <v>95275</v>
          </cell>
          <cell r="B1084" t="str">
            <v>POLIDORA DE PISO (POLITRIZ), PESO DE 100KG, DIÂMETRO 450 MM, MOTOR ELÉTRICO, POTÊNCIA 4 HP  MATERIAIS NA OPERAÇÃO. AF_09/2016</v>
          </cell>
          <cell r="C1084" t="str">
            <v>H</v>
          </cell>
          <cell r="D1084">
            <v>1.54</v>
          </cell>
        </row>
        <row r="1085">
          <cell r="A1085">
            <v>95278</v>
          </cell>
          <cell r="B1085" t="str">
            <v>DESEMPENADEIRA DE CONCRETO, PESO DE 75KG, 4 PÁS, MOTOR A GASOLINA, POTÊNCIA 5,5 HP - DEPRECIAÇÃO. AF_09/2016</v>
          </cell>
          <cell r="C1085" t="str">
            <v>H</v>
          </cell>
          <cell r="D1085">
            <v>0.44</v>
          </cell>
        </row>
        <row r="1086">
          <cell r="A1086">
            <v>95279</v>
          </cell>
          <cell r="B1086" t="str">
            <v>DESEMPENADEIRA DE CONCRETO, PESO DE 75KG, 4 PÁS, MOTOR A GASOLINA, POTÊNCIA 5,5 HP - JUROS. AF_09/2016</v>
          </cell>
          <cell r="C1086" t="str">
            <v>H</v>
          </cell>
          <cell r="D1086">
            <v>0.09</v>
          </cell>
        </row>
        <row r="1087">
          <cell r="A1087">
            <v>95280</v>
          </cell>
          <cell r="B1087" t="str">
            <v>DESEMPENADEIRA DE CONCRETO, PESO DE 75KG, 4 PÁS, MOTOR A GASOLINA, POTÊNCIA 5,5 HP - MANUTENÇÃO. AF_09/2016</v>
          </cell>
          <cell r="C1087" t="str">
            <v>H</v>
          </cell>
          <cell r="D1087">
            <v>0.34</v>
          </cell>
        </row>
        <row r="1088">
          <cell r="A1088">
            <v>95281</v>
          </cell>
          <cell r="B1088" t="str">
            <v>DESEMPENADEIRA DE CONCRETO, PESO DE 75KG, 4 PÁS, MOTOR A GASOLINA, POTÊNCIA 5,5 HP  MATERIAIS NA OPERAÇÃO. AF_09/2016</v>
          </cell>
          <cell r="C1088" t="str">
            <v>H</v>
          </cell>
          <cell r="D1088">
            <v>3.94</v>
          </cell>
        </row>
        <row r="1089">
          <cell r="A1089">
            <v>95617</v>
          </cell>
          <cell r="B1089" t="str">
            <v>PERFURATRIZ PNEUMATICA MANUAL DE PESO MEDIO, MARTELETE, 18KG, COMPRIMENTO MÁXIMO DE CURSO DE 6 M, DIAMETRO DO PISTAO DE 5,5 CM - DEPRECIAÇÃO. AF_11/2016</v>
          </cell>
          <cell r="C1089" t="str">
            <v>H</v>
          </cell>
          <cell r="D1089">
            <v>0.62</v>
          </cell>
        </row>
        <row r="1090">
          <cell r="A1090">
            <v>95618</v>
          </cell>
          <cell r="B1090" t="str">
            <v>PERFURATRIZ PNEUMATICA MANUAL DE PESO MEDIO, MARTELETE, 18KG, COMPRIMENTO MÁXIMO DE CURSO DE 6 M, DIAMETRO DO PISTAO DE 5,5 CM - JUROS. AF_11/2016</v>
          </cell>
          <cell r="C1090" t="str">
            <v>H</v>
          </cell>
          <cell r="D1090">
            <v>0.13</v>
          </cell>
        </row>
        <row r="1091">
          <cell r="A1091">
            <v>95619</v>
          </cell>
          <cell r="B1091" t="str">
            <v>PERFURATRIZ PNEUMATICA MANUAL DE PESO MEDIO, MARTELETE, 18KG, COMPRIMENTO MÁXIMO DE CURSO DE 6 M, DIAMETRO DO PISTAO DE 5,5 CM - MANUTENÇÃO. AF_11/2016</v>
          </cell>
          <cell r="C1091" t="str">
            <v>H</v>
          </cell>
          <cell r="D1091">
            <v>0.77</v>
          </cell>
        </row>
        <row r="1092">
          <cell r="A1092">
            <v>95627</v>
          </cell>
          <cell r="B1092" t="str">
            <v>ROLO COMPACTADOR VIBRATORIO TANDEM, ACO LISO, POTENCIA 125 HP, PESO SEM/COM LASTRO 10,20/11,65 T, LARGURA DE TRABALHO 1,73 M - DEPRECIAÇÃO. AF_11/2016</v>
          </cell>
          <cell r="C1092" t="str">
            <v>H</v>
          </cell>
          <cell r="D1092">
            <v>23.2</v>
          </cell>
        </row>
        <row r="1093">
          <cell r="A1093">
            <v>95628</v>
          </cell>
          <cell r="B1093" t="str">
            <v>ROLO COMPACTADOR VIBRATORIO TANDEM, ACO LISO, POTENCIA 125 HP, PESO SEM/COM LASTRO 10,20/11,65 T, LARGURA DE TRABALHO 1,73 M - JUROS. AF_11/2016</v>
          </cell>
          <cell r="C1093" t="str">
            <v>H</v>
          </cell>
          <cell r="D1093">
            <v>6.09</v>
          </cell>
        </row>
        <row r="1094">
          <cell r="A1094">
            <v>95629</v>
          </cell>
          <cell r="B1094" t="str">
            <v>ROLO COMPACTADOR VIBRATORIO TANDEM, ACO LISO, POTENCIA 125 HP, PESO SEM/COM LASTRO 10,20/11,65 T, LARGURA DE TRABALHO 1,73 M - MANUTENÇÃO. AF_11/2016</v>
          </cell>
          <cell r="C1094" t="str">
            <v>H</v>
          </cell>
          <cell r="D1094">
            <v>29.04</v>
          </cell>
        </row>
        <row r="1095">
          <cell r="A1095">
            <v>95630</v>
          </cell>
          <cell r="B1095" t="str">
            <v>ROLO COMPACTADOR VIBRATORIO TANDEM, ACO LISO, POTENCIA 125 HP, PESO SEM/COM LASTRO 10,20/11,65 T, LARGURA DE TRABALHO 1,73 M - MATERIAIS NA OPERAÇÃO. AF_11/2016</v>
          </cell>
          <cell r="C1095" t="str">
            <v>H</v>
          </cell>
          <cell r="D1095">
            <v>59.1</v>
          </cell>
        </row>
        <row r="1096">
          <cell r="A1096">
            <v>95698</v>
          </cell>
          <cell r="B1096" t="str">
            <v>PERFURATRIZ MANUAL, TORQUE MAXIMO 55 KGF.M, POTENCIA 5 CV, COM DIAMETRO MAXIMO 8 1/2" - DEPRECIAÇÃO. AF_11/2016</v>
          </cell>
          <cell r="C1096" t="str">
            <v>H</v>
          </cell>
          <cell r="D1096">
            <v>2.5099999999999998</v>
          </cell>
        </row>
        <row r="1097">
          <cell r="A1097">
            <v>95699</v>
          </cell>
          <cell r="B1097" t="str">
            <v>PERFURATRIZ MANUAL, TORQUE MAXIMO 55 KGF.M, POTENCIA 5 CV, COM DIAMETRO MAXIMO 8 1/2" - JUROS. AF_11/2016</v>
          </cell>
          <cell r="C1097" t="str">
            <v>H</v>
          </cell>
          <cell r="D1097">
            <v>0.56000000000000005</v>
          </cell>
        </row>
        <row r="1098">
          <cell r="A1098">
            <v>95700</v>
          </cell>
          <cell r="B1098" t="str">
            <v>PERFURATRIZ MANUAL, TORQUE MAXIMO 55 KGF.M, POTENCIA 5 CV, COM DIAMETRO MAXIMO 8 1/2" - MANUTENÇÃO. AF_11/2016</v>
          </cell>
          <cell r="C1098" t="str">
            <v>H</v>
          </cell>
          <cell r="D1098">
            <v>3.14</v>
          </cell>
        </row>
        <row r="1099">
          <cell r="A1099">
            <v>95701</v>
          </cell>
          <cell r="B1099" t="str">
            <v>PERFURATRIZ MANUAL, TORQUE MAXIMO 55 KGF.M, POTENCIA 5 CV, COM DIAMETRO MAXIMO 8 1/2" - MATERIAIS NA OPERAÇÃO. AF_11/2016</v>
          </cell>
          <cell r="C1099" t="str">
            <v>H</v>
          </cell>
          <cell r="D1099">
            <v>1.9</v>
          </cell>
        </row>
        <row r="1100">
          <cell r="A1100">
            <v>95704</v>
          </cell>
          <cell r="B1100" t="str">
            <v>PERFURATRIZ SOBRE ESTEIRA, TORQUE MÁXIMO 600 KGF, POTÊNCIA ENTRE 50 E 60 HP, DIÂMETRO MÁXIMO 10 - DEPRECIAÇÃO. AF_11/2016</v>
          </cell>
          <cell r="C1100" t="str">
            <v>H</v>
          </cell>
          <cell r="D1100">
            <v>22.22</v>
          </cell>
        </row>
        <row r="1101">
          <cell r="A1101">
            <v>95705</v>
          </cell>
          <cell r="B1101" t="str">
            <v>PERFURATRIZ SOBRE ESTEIRA, TORQUE MÁXIMO 600 KGF, POTÊNCIA ENTRE 50 E 60 HP, DIÂMETRO MÁXIMO 10 - JUROS. AF_11/2016</v>
          </cell>
          <cell r="C1101" t="str">
            <v>H</v>
          </cell>
          <cell r="D1101">
            <v>5.83</v>
          </cell>
        </row>
        <row r="1102">
          <cell r="A1102">
            <v>95706</v>
          </cell>
          <cell r="B1102" t="str">
            <v>PERFURATRIZ SOBRE ESTEIRA, TORQUE MÁXIMO 600 KGF, POTÊNCIA ENTRE 50 E 60 HP, DIÂMETRO MÁXIMO 10 - MANUTENÇÃO. AF_11/2016</v>
          </cell>
          <cell r="C1102" t="str">
            <v>H</v>
          </cell>
          <cell r="D1102">
            <v>27.81</v>
          </cell>
        </row>
        <row r="1103">
          <cell r="A1103">
            <v>95707</v>
          </cell>
          <cell r="B1103" t="str">
            <v>PERFURATRIZ SOBRE ESTEIRA, TORQUE MÁXIMO 600 KGF, POTÊNCIA ENTRE 50 E 60 HP, DIÂMETRO MÁXIMO 10 - MATERIAIS NA OPERAÇÃO. AF_11/2016</v>
          </cell>
          <cell r="C1103" t="str">
            <v>H</v>
          </cell>
          <cell r="D1103">
            <v>21.27</v>
          </cell>
        </row>
        <row r="1104">
          <cell r="A1104">
            <v>95710</v>
          </cell>
          <cell r="B1104" t="str">
            <v>ESCAVADEIRA HIDRAULICA SOBRE ESTEIRA, COM GARRA GIRATORIA DE MANDIBULAS, PESO OPERACIONAL ENTRE 22,00 E 25,50 TON, POTENCIA LIQUIDA ENTRE 150 E 160 HP - DEPRECIAÇÃO. AF_11/2016</v>
          </cell>
          <cell r="C1104" t="str">
            <v>H</v>
          </cell>
          <cell r="D1104">
            <v>26.71</v>
          </cell>
        </row>
        <row r="1105">
          <cell r="A1105">
            <v>95711</v>
          </cell>
          <cell r="B1105" t="str">
            <v>ESCAVADEIRA HIDRAULICA SOBRE ESTEIRA, COM GARRA GIRATORIA DE MANDIBULAS, PESO OPERACIONAL ENTRE 22,00 E 25,50 TON, POTENCIA LIQUIDA ENTRE 150 E 160 HP - JUROS. AF_11/2016</v>
          </cell>
          <cell r="C1105" t="str">
            <v>H</v>
          </cell>
          <cell r="D1105">
            <v>6.86</v>
          </cell>
        </row>
        <row r="1106">
          <cell r="A1106">
            <v>95712</v>
          </cell>
          <cell r="B1106" t="str">
            <v>ESCAVADEIRA HIDRAULICA SOBRE ESTEIRA, COM GARRA GIRATORIA DE MANDIBULAS, PESO OPERACIONAL ENTRE 22,00 E 25,50 TON, POTENCIA LIQUIDA ENTRE 150 E 160 HP - MANUTENÇÃO. AF_11/2016</v>
          </cell>
          <cell r="C1106" t="str">
            <v>H</v>
          </cell>
          <cell r="D1106">
            <v>33.39</v>
          </cell>
        </row>
        <row r="1107">
          <cell r="A1107">
            <v>95713</v>
          </cell>
          <cell r="B1107" t="str">
            <v>ESCAVADEIRA HIDRAULICA SOBRE ESTEIRA, COM GARRA GIRATORIA DE MANDIBULAS, PESO OPERACIONAL ENTRE 22,00 E 25,50 TON, POTENCIA LIQUIDA ENTRE 150 E 160 HP - MATERIAIS NA OPERAÇÃO. AF_11/2016</v>
          </cell>
          <cell r="C1107" t="str">
            <v>H</v>
          </cell>
          <cell r="D1107">
            <v>73.25</v>
          </cell>
        </row>
        <row r="1108">
          <cell r="A1108">
            <v>95716</v>
          </cell>
          <cell r="B1108" t="str">
            <v>ESCAVADEIRA HIDRAULICA SOBRE ESTEIRA, EQUIPADA COM CLAMSHELL, COM CAPACIDADE DA CAÇAMBA ENTRE 1,20 E 1,50 M3, PESO OPERACIONAL ENTRE 20,00 E 22,00 TON, POTENCIA LIQUIDA ENTRE 150 E 160 HP - DEPRECIAÇÃO. AF_11/2016</v>
          </cell>
          <cell r="C1108" t="str">
            <v>H</v>
          </cell>
          <cell r="D1108">
            <v>25.71</v>
          </cell>
        </row>
        <row r="1109">
          <cell r="A1109">
            <v>95717</v>
          </cell>
          <cell r="B1109" t="str">
            <v>ESCAVADEIRA HIDRAULICA SOBRE ESTEIRA, EQUIPADA COM CLAMSHELL, COM CAPACIDADE DA CAÇAMBA ENTRE 1,20 E 1,50 M3, PESO OPERACIONAL ENTRE 20,00 E 22,00 TON, POTENCIA LIQUIDA ENTRE 150 E 160 HP - JUROS. AF_11/2016</v>
          </cell>
          <cell r="C1109" t="str">
            <v>H</v>
          </cell>
          <cell r="D1109">
            <v>6.61</v>
          </cell>
        </row>
        <row r="1110">
          <cell r="A1110">
            <v>95718</v>
          </cell>
          <cell r="B1110" t="str">
            <v>ESCAVADEIRA HIDRAULICA SOBRE ESTEIRA, EQUIPADA COM CLAMSHELL, COM CAPACIDADE DA CAÇAMBA ENTRE 1,20 E 1,50 M3, PESO OPERACIONAL ENTRE 20,00 E 22,00 TON, POTENCIA LIQUIDA ENTRE 150 E 160 HP - MANUTENÇÃO. AF_11/2016</v>
          </cell>
          <cell r="C1110" t="str">
            <v>H</v>
          </cell>
          <cell r="D1110">
            <v>32.14</v>
          </cell>
        </row>
        <row r="1111">
          <cell r="A1111">
            <v>95719</v>
          </cell>
          <cell r="B1111" t="str">
            <v>ESCAVADEIRA HIDRAULICA SOBRE ESTEIRA, EQUIPADA COM CLAMSHELL, COM CAPACIDADE DA CAÇAMBA ENTRE 1,20 E 1,50 M3, PESO OPERACIONAL ENTRE 20,00 E 22,00 TON, POTENCIA LIQUIDA ENTRE 150 E 160 HP - MATERIAIS NA OPERAÇÃO. AF_11/2016</v>
          </cell>
          <cell r="C1111" t="str">
            <v>H</v>
          </cell>
          <cell r="D1111">
            <v>73.25</v>
          </cell>
        </row>
        <row r="1112">
          <cell r="A1112">
            <v>95869</v>
          </cell>
          <cell r="B1112" t="str">
            <v>GRUPO GERADOR COM CARENAGEM, MOTOR DIESEL POTÊNCIA STANDART ENTRE 250 E 260 KVA - JUROS. AF_12/2016</v>
          </cell>
          <cell r="C1112" t="str">
            <v>H</v>
          </cell>
          <cell r="D1112">
            <v>2</v>
          </cell>
        </row>
        <row r="1113">
          <cell r="A1113">
            <v>95870</v>
          </cell>
          <cell r="B1113" t="str">
            <v>GRUPO GERADOR COM CARENAGEM, MOTOR DIESEL POTÊNCIA STANDART ENTRE 250 E 260 KVA - MANUTENÇÃO. AF_12/2016</v>
          </cell>
          <cell r="C1113" t="str">
            <v>H</v>
          </cell>
          <cell r="D1113">
            <v>5.23</v>
          </cell>
        </row>
        <row r="1114">
          <cell r="A1114">
            <v>95871</v>
          </cell>
          <cell r="B1114" t="str">
            <v>GRUPO GERADOR COM CARENAGEM, MOTOR DIESEL POTÊNCIA STANDART ENTRE 250 E 260 KVA - MATERIAIS NA OPERAÇÃO. AF_12/2016</v>
          </cell>
          <cell r="C1114" t="str">
            <v>H</v>
          </cell>
          <cell r="D1114">
            <v>152.19999999999999</v>
          </cell>
        </row>
        <row r="1115">
          <cell r="A1115">
            <v>95874</v>
          </cell>
          <cell r="B1115" t="str">
            <v>GRUPO GERADOR COM CARENAGEM, MOTOR DIESEL POTÊNCIA STANDART ENTRE 250 E 260 KVA - DEPRECIAÇÃO. AF_12/2016</v>
          </cell>
          <cell r="C1115" t="str">
            <v>H</v>
          </cell>
          <cell r="D1115">
            <v>5.86</v>
          </cell>
        </row>
        <row r="1116">
          <cell r="A1116">
            <v>96008</v>
          </cell>
          <cell r="B1116" t="str">
            <v>TRATOR DE PNEUS COM POTÊNCIA DE 122 CV, TRAÇÃO 4X4, COM VASSOURA MECÂNICA ACOPLADA - DEPRECIAÇÃO. AF_02/2017</v>
          </cell>
          <cell r="C1116" t="str">
            <v>H</v>
          </cell>
          <cell r="D1116">
            <v>10.7</v>
          </cell>
        </row>
        <row r="1117">
          <cell r="A1117">
            <v>96009</v>
          </cell>
          <cell r="B1117" t="str">
            <v>TRATOR DE PNEUS COM POTÊNCIA DE 122 CV, TRAÇÃO 4X4, COM VASSOURA MECÂNICA ACOPLADA - JUROS. AF_02/2017</v>
          </cell>
          <cell r="C1117" t="str">
            <v>H</v>
          </cell>
          <cell r="D1117">
            <v>2.8</v>
          </cell>
        </row>
        <row r="1118">
          <cell r="A1118">
            <v>96011</v>
          </cell>
          <cell r="B1118" t="str">
            <v>TRATOR DE PNEUS COM POTÊNCIA DE 122 CV, TRAÇÃO 4X4, COM VASSOURA MECÂNICA ACOPLADA - MANUTENÇÃO. AF_02/2017</v>
          </cell>
          <cell r="C1118" t="str">
            <v>H</v>
          </cell>
          <cell r="D1118">
            <v>11.7</v>
          </cell>
        </row>
        <row r="1119">
          <cell r="A1119">
            <v>96012</v>
          </cell>
          <cell r="B1119" t="str">
            <v>TRATOR DE PNEUS COM POTÊNCIA DE 122 CV, TRAÇÃO 4X4, COM VASSOURA MECÂNICA ACOPLADA - MATERIAIS NA OPERAÇÃO. AF_02/2017</v>
          </cell>
          <cell r="C1119" t="str">
            <v>H</v>
          </cell>
          <cell r="D1119">
            <v>56.88</v>
          </cell>
        </row>
        <row r="1120">
          <cell r="A1120">
            <v>96015</v>
          </cell>
          <cell r="B1120" t="str">
            <v>TRATOR DE PNEUS COM POTÊNCIA DE 122 CV, TRAÇÃO 4X4, COM GRADE DE DISCOS ACOPLADA - DEPRECIAÇÃO. AF_02/2017</v>
          </cell>
          <cell r="C1120" t="str">
            <v>H</v>
          </cell>
          <cell r="D1120">
            <v>10.58</v>
          </cell>
        </row>
        <row r="1121">
          <cell r="A1121">
            <v>96016</v>
          </cell>
          <cell r="B1121" t="str">
            <v>TRATOR DE PNEUS COM POTÊNCIA DE 122 CV, TRAÇÃO 4X4, COM GRADE DE DISCOS ACOPLADA - JUROS. AF_02/2017</v>
          </cell>
          <cell r="C1121" t="str">
            <v>H</v>
          </cell>
          <cell r="D1121">
            <v>2.77</v>
          </cell>
        </row>
        <row r="1122">
          <cell r="A1122">
            <v>96018</v>
          </cell>
          <cell r="B1122" t="str">
            <v>TRATOR DE PNEUS COM POTÊNCIA DE 122 CV, TRAÇÃO 4X4, COM GRADE DE DISCOS ACOPLADA - MANUTENÇÃO. AF_02/2017</v>
          </cell>
          <cell r="C1122" t="str">
            <v>H</v>
          </cell>
          <cell r="D1122">
            <v>11.57</v>
          </cell>
        </row>
        <row r="1123">
          <cell r="A1123">
            <v>96019</v>
          </cell>
          <cell r="B1123" t="str">
            <v>TRATOR DE PNEUS COM POTÊNCIA DE 122 CV, TRAÇÃO 4X4, COM GRADE DE DISCOS ACOPLADA - MATERIAIS NA OPERAÇÃO. AF_02/2017</v>
          </cell>
          <cell r="C1123" t="str">
            <v>H</v>
          </cell>
          <cell r="D1123">
            <v>56.88</v>
          </cell>
        </row>
        <row r="1124">
          <cell r="A1124">
            <v>96023</v>
          </cell>
          <cell r="B1124" t="str">
            <v>TRATOR DE PNEUS COM POTÊNCIA DE 85 CV, TRAÇÃO 4X4, COM GRADE DE DISCOS ACOPLADA - DEPRECIAÇÃO. AF_02/2017</v>
          </cell>
          <cell r="C1124" t="str">
            <v>H</v>
          </cell>
          <cell r="D1124">
            <v>8.2799999999999994</v>
          </cell>
        </row>
        <row r="1125">
          <cell r="A1125">
            <v>96024</v>
          </cell>
          <cell r="B1125" t="str">
            <v>TRATOR DE PNEUS COM POTÊNCIA DE 85 CV, TRAÇÃO 4X4, COM GRADE DE DISCOS ACOPLADA - JUROS. AF_02/2017</v>
          </cell>
          <cell r="C1125" t="str">
            <v>H</v>
          </cell>
          <cell r="D1125">
            <v>2.17</v>
          </cell>
        </row>
        <row r="1126">
          <cell r="A1126">
            <v>96026</v>
          </cell>
          <cell r="B1126" t="str">
            <v>TRATOR DE PNEUS COM POTÊNCIA DE 85 CV, TRAÇÃO 4X4, COM GRADE DE DISCOS ACOPLADA - MANUTENÇÃO. AF_02/2017</v>
          </cell>
          <cell r="C1126" t="str">
            <v>H</v>
          </cell>
          <cell r="D1126">
            <v>9.06</v>
          </cell>
        </row>
        <row r="1127">
          <cell r="A1127">
            <v>96027</v>
          </cell>
          <cell r="B1127" t="str">
            <v>TRATOR DE PNEUS COM POTÊNCIA DE 85 CV, TRAÇÃO 4X4, COM GRADE DE DISCOS ACOPLADA - MATERIAIS NA OPERAÇÃO. AF_02/2017</v>
          </cell>
          <cell r="C1127" t="str">
            <v>H</v>
          </cell>
          <cell r="D1127">
            <v>39.630000000000003</v>
          </cell>
        </row>
        <row r="1128">
          <cell r="A1128">
            <v>96030</v>
          </cell>
          <cell r="B1128" t="str">
            <v>CAMINHÃO BASCULANTE 10 M3, TRUCADO, POTÊNCIA 230 CV, INCLUSIVE CAÇAMBA METÁLICA, COM DISTRIBUIDOR DE AGREGADOS ACOPLADO - DEPRECIAÇÃO. AF_02/2017</v>
          </cell>
          <cell r="C1128" t="str">
            <v>H</v>
          </cell>
          <cell r="D1128">
            <v>14.39</v>
          </cell>
        </row>
        <row r="1129">
          <cell r="A1129">
            <v>96031</v>
          </cell>
          <cell r="B1129" t="str">
            <v>CAMINHÃO BASCULANTE 10 M3, TRUCADO, POTÊNCIA 230 CV, INCLUSIVE CAÇAMBA METÁLICA, COM DISTRIBUIDOR DE AGREGADOS ACOPLADO - JUROS. AF_02/2017</v>
          </cell>
          <cell r="C1129" t="str">
            <v>H</v>
          </cell>
          <cell r="D1129">
            <v>5.03</v>
          </cell>
        </row>
        <row r="1130">
          <cell r="A1130">
            <v>96032</v>
          </cell>
          <cell r="B1130" t="str">
            <v>CAMINHÃO BASCULANTE 10 M3, TRUCADO, POTÊNCIA 230 CV, INCLUSIVE CAÇAMBA METÁLICA, COM DISTRIBUIDOR DE AGREGADOS ACOPLADO - IMPOSTOS E SEGUROS. AF_02/2017</v>
          </cell>
          <cell r="C1130" t="str">
            <v>H</v>
          </cell>
          <cell r="D1130">
            <v>1.03</v>
          </cell>
        </row>
        <row r="1131">
          <cell r="A1131">
            <v>96033</v>
          </cell>
          <cell r="B1131" t="str">
            <v>CAMINHÃO BASCULANTE 10 M3, TRUCADO, POTÊNCIA 230 CV, INCLUSIVE CAÇAMBA METÁLICA, COM DISTRIBUIDOR DE AGREGADOS ACOPLADO - MANUTENÇÃO. AF_02/2017</v>
          </cell>
          <cell r="C1131" t="str">
            <v>H</v>
          </cell>
          <cell r="D1131">
            <v>26.99</v>
          </cell>
        </row>
        <row r="1132">
          <cell r="A1132">
            <v>96034</v>
          </cell>
          <cell r="B1132" t="str">
            <v>CAMINHÃO BASCULANTE 10 M3, TRUCADO, POTÊNCIA 230 CV, INCLUSIVE CAÇAMBA METÁLICA, COM DISTRIBUIDOR DE AGREGADOS ACOPLADO - MATERIAIS NA OPERAÇÃO. AF_02/2017</v>
          </cell>
          <cell r="C1132" t="str">
            <v>H</v>
          </cell>
          <cell r="D1132">
            <v>107.25</v>
          </cell>
        </row>
        <row r="1133">
          <cell r="A1133">
            <v>96053</v>
          </cell>
          <cell r="B1133" t="str">
            <v>TRATOR DE PNEUS COM POTÊNCIA DE 85 CV, TRAÇÃO 4X4, COM VASSOURA MECÂNICA ACOPLADA - DEPRECIAÇÃO. AF_03/2017</v>
          </cell>
          <cell r="C1133" t="str">
            <v>H</v>
          </cell>
          <cell r="D1133">
            <v>8.4</v>
          </cell>
        </row>
        <row r="1134">
          <cell r="A1134">
            <v>96054</v>
          </cell>
          <cell r="B1134" t="str">
            <v>MINICARREGADEIRA SOBRE RODAS POTENCIA 47HP CAPACIDADE OPERACAO 646 KG, COM VASSOURA MECÂNICA ACOPLADA - DEPRECIAÇÃO. AF_03/2017</v>
          </cell>
          <cell r="C1134" t="str">
            <v>H</v>
          </cell>
          <cell r="D1134">
            <v>15.9</v>
          </cell>
        </row>
        <row r="1135">
          <cell r="A1135">
            <v>96055</v>
          </cell>
          <cell r="B1135" t="str">
            <v>TRATOR DE PNEUS COM POTÊNCIA DE 85 CV, TRAÇÃO 4X4, COM VASSOURA MECÂNICA ACOPLADA - JUROS. AF_03/2017</v>
          </cell>
          <cell r="C1135" t="str">
            <v>H</v>
          </cell>
          <cell r="D1135">
            <v>2.2000000000000002</v>
          </cell>
        </row>
        <row r="1136">
          <cell r="A1136">
            <v>96056</v>
          </cell>
          <cell r="B1136" t="str">
            <v>TRATOR DE PNEUS COM POTÊNCIA DE 85 CV, TRAÇÃO 4X4, COM VASSOURA MECÂNICA ACOPLADA - MANUTENÇÃO. AF_03/2017</v>
          </cell>
          <cell r="C1136" t="str">
            <v>H</v>
          </cell>
          <cell r="D1136">
            <v>9.19</v>
          </cell>
        </row>
        <row r="1137">
          <cell r="A1137">
            <v>96057</v>
          </cell>
          <cell r="B1137" t="str">
            <v>TRATOR DE PNEUS COM POTÊNCIA DE 85 CV, TRAÇÃO 4X4, COM VASSOURA MECÂNICA ACOPLADA - MATERIAIS NA OPERAÇÃO. AF_03/2017</v>
          </cell>
          <cell r="C1137" t="str">
            <v>H</v>
          </cell>
          <cell r="D1137">
            <v>39.630000000000003</v>
          </cell>
        </row>
        <row r="1138">
          <cell r="A1138">
            <v>96060</v>
          </cell>
          <cell r="B1138" t="str">
            <v>MINICARREGADEIRA SOBRE RODAS POTENCIA 47HP CAPACIDADE OPERACAO 646 KG, COM VASSOURA MECÂNICA ACOPLADA - JUROS. AF_03/2017</v>
          </cell>
          <cell r="C1138" t="str">
            <v>H</v>
          </cell>
          <cell r="D1138">
            <v>3.05</v>
          </cell>
        </row>
        <row r="1139">
          <cell r="A1139">
            <v>96061</v>
          </cell>
          <cell r="B1139" t="str">
            <v>MINICARREGADEIRA SOBRE RODAS POTENCIA 47HP CAPACIDADE OPERACAO 646 KG, COM VASSOURA MECÂNICA ACOPLADA - MANUTENÇÃO. AF_03/2017</v>
          </cell>
          <cell r="C1139" t="str">
            <v>H</v>
          </cell>
          <cell r="D1139">
            <v>19.86</v>
          </cell>
        </row>
        <row r="1140">
          <cell r="A1140">
            <v>96062</v>
          </cell>
          <cell r="B1140" t="str">
            <v>MINICARREGADEIRA SOBRE RODAS POTENCIA 47HP CAPACIDADE OPERACAO 646 KG, COM VASSOURA MECÂNICA ACOPLADA - MATERIAIS NA OPERAÇÃO. AF_03/2017</v>
          </cell>
          <cell r="C1140" t="str">
            <v>H</v>
          </cell>
          <cell r="D1140">
            <v>22.21</v>
          </cell>
        </row>
        <row r="1141">
          <cell r="A1141">
            <v>96241</v>
          </cell>
          <cell r="B1141" t="str">
            <v>MINIESCAVADEIRA SOBRE ESTEIRAS, POTENCIA LIQUIDA DE *30* HP, PESO OPERACIONAL DE *3.500* KG - DEPRECIACAO. AF_04/2017</v>
          </cell>
          <cell r="C1141" t="str">
            <v>H</v>
          </cell>
          <cell r="D1141">
            <v>13.5</v>
          </cell>
        </row>
        <row r="1142">
          <cell r="A1142">
            <v>96242</v>
          </cell>
          <cell r="B1142" t="str">
            <v>MINIESCAVADEIRA SOBRE ESTEIRAS, POTENCIA LIQUIDA DE *30* HP, PESO OPERACIONAL DE *3.500* KG - JUROS. AF_04/2017</v>
          </cell>
          <cell r="C1142" t="str">
            <v>H</v>
          </cell>
          <cell r="D1142">
            <v>3.47</v>
          </cell>
        </row>
        <row r="1143">
          <cell r="A1143">
            <v>96243</v>
          </cell>
          <cell r="B1143" t="str">
            <v>MINIESCAVADEIRA SOBRE ESTEIRAS, POTENCIA LIQUIDA DE *30* HP, PESO OPERACIONAL DE *3.500* KG - MANUTENCAO. AF_04/2017</v>
          </cell>
          <cell r="C1143" t="str">
            <v>H</v>
          </cell>
          <cell r="D1143">
            <v>16.88</v>
          </cell>
        </row>
        <row r="1144">
          <cell r="A1144">
            <v>96244</v>
          </cell>
          <cell r="B1144" t="str">
            <v>MINIESCAVADEIRA SOBRE ESTEIRAS, POTENCIA LIQUIDA DE *30* HP, PESO OPERACIONAL DE *3.500* KG - MATERIAIS NA OPERACAO. AF_04/2017</v>
          </cell>
          <cell r="C1144" t="str">
            <v>H</v>
          </cell>
          <cell r="D1144">
            <v>14.18</v>
          </cell>
        </row>
        <row r="1145">
          <cell r="A1145">
            <v>96298</v>
          </cell>
          <cell r="B1145" t="str">
            <v>PERFURATRIZ ROTATIVA SOBRE ESTEIRA, TORQUE MAXIMO 2500 KGM, POTENCIA 110 HP, MOTOR DIESEL - DEPRECIAÇÃO. AF_05/2017</v>
          </cell>
          <cell r="C1145" t="str">
            <v>H</v>
          </cell>
          <cell r="D1145">
            <v>34.69</v>
          </cell>
        </row>
        <row r="1146">
          <cell r="A1146">
            <v>96299</v>
          </cell>
          <cell r="B1146" t="str">
            <v>PERFURATRIZ ROTATIVA SOBRE ESTEIRA, TORQUE MAXIMO 2500 KGM, POTENCIA 110 HP, MOTOR DIESEL - JUROS. AF_05/2017</v>
          </cell>
          <cell r="C1146" t="str">
            <v>H</v>
          </cell>
          <cell r="D1146">
            <v>9.11</v>
          </cell>
        </row>
        <row r="1147">
          <cell r="A1147">
            <v>96300</v>
          </cell>
          <cell r="B1147" t="str">
            <v>PERFURATRIZ ROTATIVA SOBRE ESTEIRA, TORQUE MAXIMO 2500 KGM, POTENCIA 110 HP, MOTOR DIESEL - MANUTENÇÃO. AF_05/2017</v>
          </cell>
          <cell r="C1147" t="str">
            <v>H</v>
          </cell>
          <cell r="D1147">
            <v>43.42</v>
          </cell>
        </row>
        <row r="1148">
          <cell r="A1148">
            <v>96301</v>
          </cell>
          <cell r="B1148" t="str">
            <v>PERFURATRIZ ROTATIVA SOBRE ESTEIRA, TORQUE MAXIMO 2500 KGM, POTENCIA 110 HP, MOTOR DIESEL - MATERIAIS NA OPERAÇÃO. AF_05/2017</v>
          </cell>
          <cell r="C1148" t="str">
            <v>H</v>
          </cell>
          <cell r="D1148">
            <v>51.99</v>
          </cell>
        </row>
        <row r="1149">
          <cell r="A1149">
            <v>96304</v>
          </cell>
          <cell r="B1149" t="str">
            <v>COMPRESSOR DE AR, VAZAO DE 10 PCM, RESERVATORIO 100 L, PRESSAO DE TRABALHO ENTRE 6,9 E 9,7 BAR,  POTENCIA 2 HP, TENSAO 110/220 V - DEPRECIAÇÃO. AF_05/2017</v>
          </cell>
          <cell r="C1149" t="str">
            <v>H</v>
          </cell>
          <cell r="D1149">
            <v>0.11</v>
          </cell>
        </row>
        <row r="1150">
          <cell r="A1150">
            <v>96305</v>
          </cell>
          <cell r="B1150" t="str">
            <v>COMPRESSOR DE AR, VAZAO DE 10 PCM, RESERVATORIO 100 L, PRESSAO DE TRABALHO ENTRE 6,9 E 9,7 BAR,  POTENCIA 2 HP, TENSAO 110/220 V - JUROS. AF_05/2017</v>
          </cell>
          <cell r="C1150" t="str">
            <v>H</v>
          </cell>
          <cell r="D1150">
            <v>0.03</v>
          </cell>
        </row>
        <row r="1151">
          <cell r="A1151">
            <v>96306</v>
          </cell>
          <cell r="B1151" t="str">
            <v>COMPRESSOR DE AR, VAZAO DE 10 PCM, RESERVATORIO 100 L, PRESSAO DE TRABALHO ENTRE 6,9 E 9,7 BAR,  POTENCIA 2 HP, TENSAO 110/220 V - MANUTENÇÃO. AF_05/2017</v>
          </cell>
          <cell r="C1151" t="str">
            <v>H</v>
          </cell>
          <cell r="D1151">
            <v>0.14000000000000001</v>
          </cell>
        </row>
        <row r="1152">
          <cell r="A1152">
            <v>96307</v>
          </cell>
          <cell r="B1152" t="str">
            <v>COMPRESSOR DE AR, VAZAO DE 10 PCM, RESERVATORIO 100 L, PRESSAO DE TRABALHO ENTRE 6,9 E 9,7 BAR, POTENCIA 2 HP, TENSAO 110/220 V - MATERIAIS NA OPERAÇÃO. AF_05/2017</v>
          </cell>
          <cell r="C1152" t="str">
            <v>H</v>
          </cell>
          <cell r="D1152">
            <v>0.77</v>
          </cell>
        </row>
        <row r="1153">
          <cell r="A1153">
            <v>96457</v>
          </cell>
          <cell r="B1153" t="str">
            <v>ROLO COMPACTADOR DE PNEUS, ESTATICO, PRESSAO VARIAVEL, POTENCIA 110 HP, PESO SEM/COM LASTRO 10,8/27 T, LARGURA DE ROLAGEM 2,30 M - MATERIAIS NA OPERACAO. AF_06/2017</v>
          </cell>
          <cell r="C1153" t="str">
            <v>H</v>
          </cell>
          <cell r="D1153">
            <v>51.99</v>
          </cell>
        </row>
        <row r="1154">
          <cell r="A1154">
            <v>96458</v>
          </cell>
          <cell r="B1154" t="str">
            <v>ROLO COMPACTADOR DE PNEUS, ESTATICO, PRESSAO VARIAVEL, POTENCIA 110 HP, PESO SEM/COM LASTRO 10,8/27 T, LARGURA DE ROLAGEM 2,30 M - MANUTENCAO. AF_06/2017</v>
          </cell>
          <cell r="C1154" t="str">
            <v>H</v>
          </cell>
          <cell r="D1154">
            <v>32.200000000000003</v>
          </cell>
        </row>
        <row r="1155">
          <cell r="A1155">
            <v>96459</v>
          </cell>
          <cell r="B1155" t="str">
            <v>ROLO COMPACTADOR DE PNEUS, ESTATICO, PRESSAO VARIAVEL, POTENCIA 110 HP, PESO SEM/COM LASTRO 10,8/27 T, LARGURA DE ROLAGEM 2,30 M - JUROS. AF_06/2017</v>
          </cell>
          <cell r="C1155" t="str">
            <v>H</v>
          </cell>
          <cell r="D1155">
            <v>6.76</v>
          </cell>
        </row>
        <row r="1156">
          <cell r="A1156">
            <v>96460</v>
          </cell>
          <cell r="B1156" t="str">
            <v>ROLO COMPACTADOR DE PNEUS, ESTATICO, PRESSAO VARIAVEL, POTENCIA 110 HP, PESO SEM/COM LASTRO 10,8/27 T, LARGURA DE ROLAGEM 2,30 M - DEPRECIAÇÃO. AF_06/2017</v>
          </cell>
          <cell r="C1156" t="str">
            <v>H</v>
          </cell>
          <cell r="D1156">
            <v>25.73</v>
          </cell>
        </row>
        <row r="1157">
          <cell r="A1157">
            <v>98760</v>
          </cell>
          <cell r="B1157" t="str">
            <v>INVERSOR DE SOLDA MONOFÁSICO DE 160 A, POTÊNCIA DE 5400 W, TENSÃO DE 220 V, PARA SOLDA COM ELETRODOS DE 2,0 A 4,0 MM E PROCESSO TIG - DEPRECIAÇÃO. AF_06/2018</v>
          </cell>
          <cell r="C1157" t="str">
            <v>H</v>
          </cell>
          <cell r="D1157">
            <v>0.05</v>
          </cell>
        </row>
        <row r="1158">
          <cell r="A1158">
            <v>98761</v>
          </cell>
          <cell r="B1158" t="str">
            <v>INVERSOR DE SOLDA MONOFÁSICO DE 160 A, POTÊNCIA DE 5400 W, TENSÃO DE 220 V, PARA SOLDA COM ELETRODOS DE 2,0 A 4,0 MM E PROCESSO TIG - JUROS. AF_06/2018</v>
          </cell>
          <cell r="C1158" t="str">
            <v>H</v>
          </cell>
          <cell r="D1158">
            <v>0.01</v>
          </cell>
        </row>
        <row r="1159">
          <cell r="A1159">
            <v>98762</v>
          </cell>
          <cell r="B1159" t="str">
            <v>INVERSOR DE SOLDA MONOFÁSICO DE 160 A, POTÊNCIA DE 5400 W, TENSÃO DE 220 V, PARA SOLDA COM ELETRODOS DE 2,0 A 4,0 MM E PROCESSO TIG - MANUTENÇÃO. AF_06/2018</v>
          </cell>
          <cell r="C1159" t="str">
            <v>H</v>
          </cell>
          <cell r="D1159">
            <v>7.0000000000000007E-2</v>
          </cell>
        </row>
        <row r="1160">
          <cell r="A1160">
            <v>98763</v>
          </cell>
          <cell r="B1160" t="str">
            <v>INVERSOR DE SOLDA MONOFÁSICO DE 160 A, POTÊNCIA DE 5400 W, TENSÃO DE 220 V, PARA SOLDA COM ELETRODOS DE 2,0 A 4,0 MM E PROCESSO TIG - MATERIAIS NA OPERAÇÃO. AF_06/2018</v>
          </cell>
          <cell r="C1160" t="str">
            <v>H</v>
          </cell>
          <cell r="D1160">
            <v>2.79</v>
          </cell>
        </row>
        <row r="1161">
          <cell r="A1161">
            <v>99829</v>
          </cell>
          <cell r="B1161" t="str">
            <v>LAVADORA DE ALTA PRESSAO (LAVA-JATO) PARA AGUA FRIA, PRESSAO DE OPERACAO ENTRE 1400 E 1900 LIB/POL2, VAZAO MAXIMA ENTRE 400 E 700 L/H - DEPRECIAÇÃO. AF_04/2019</v>
          </cell>
          <cell r="C1161" t="str">
            <v>H</v>
          </cell>
          <cell r="D1161">
            <v>0.14000000000000001</v>
          </cell>
        </row>
        <row r="1162">
          <cell r="A1162">
            <v>99830</v>
          </cell>
          <cell r="B1162" t="str">
            <v>LAVADORA DE ALTA PRESSAO (LAVA-JATO) PARA AGUA FRIA, PRESSAO DE OPERACAO ENTRE 1400 E 1900 LIB/POL2, VAZAO MAXIMA ENTRE 400 E 700 L/H - JUROS. AF_04/2019</v>
          </cell>
          <cell r="C1162" t="str">
            <v>H</v>
          </cell>
          <cell r="D1162">
            <v>0.03</v>
          </cell>
        </row>
        <row r="1163">
          <cell r="A1163">
            <v>99831</v>
          </cell>
          <cell r="B1163" t="str">
            <v>LAVADORA DE ALTA PRESSAO (LAVA-JATO) PARA AGUA FRIA, PRESSAO DE OPERACAO ENTRE 1400 E 1900 LIB/POL2, VAZAO MAXIMA ENTRE 400 E 700 L/H - MANUTENÇÃO. AF_04/2019</v>
          </cell>
          <cell r="C1163" t="str">
            <v>H</v>
          </cell>
          <cell r="D1163">
            <v>0.19</v>
          </cell>
        </row>
        <row r="1164">
          <cell r="A1164">
            <v>99832</v>
          </cell>
          <cell r="B1164" t="str">
            <v>LAVADORA DE ALTA PRESSAO (LAVA-JATO) PARA AGUA FRIA, PRESSAO DE OPERACAO ENTRE 1400 E 1900 LIB/POL2, VAZAO MAXIMA ENTRE 400 E 700 L/H - MATERIAIS NA OPERAÇÃO. AF_04/2019</v>
          </cell>
          <cell r="C1164" t="str">
            <v>H</v>
          </cell>
          <cell r="D1164">
            <v>0.72</v>
          </cell>
        </row>
        <row r="1165">
          <cell r="A1165">
            <v>55960</v>
          </cell>
          <cell r="B1165" t="str">
            <v>IMUNIZACAO DE MADEIRAMENTO PARA COBERTURA UTILIZANDO CUPINICIDA INCOLOR</v>
          </cell>
          <cell r="C1165" t="str">
            <v>M2</v>
          </cell>
          <cell r="D1165">
            <v>5.81</v>
          </cell>
        </row>
        <row r="1166">
          <cell r="A1166">
            <v>92259</v>
          </cell>
          <cell r="B1166" t="str">
            <v>INSTALAÇÃO DE TESOURA (INTEIRA OU MEIA), BIAPOIADA, EM MADEIRA NÃO APARELHADA, PARA VÃOS MAIORES OU IGUAIS A 3,0 M E MENORES QUE 6,0 M, INCLUSO IÇAMENTO. AF_07/2019</v>
          </cell>
          <cell r="C1166" t="str">
            <v>UN</v>
          </cell>
          <cell r="D1166">
            <v>328.38</v>
          </cell>
        </row>
        <row r="1167">
          <cell r="A1167">
            <v>92260</v>
          </cell>
          <cell r="B1167" t="str">
            <v>INSTALAÇÃO DE TESOURA (INTEIRA OU MEIA), BIAPOIADA, EM MADEIRA NÃO APARELHADA, PARA VÃOS MAIORES OU IGUAIS A 6,0 M E MENORES QUE 8,0 M, INCLUSO IÇAMENTO. AF_07/2019</v>
          </cell>
          <cell r="C1167" t="str">
            <v>UN</v>
          </cell>
          <cell r="D1167">
            <v>392.25</v>
          </cell>
        </row>
        <row r="1168">
          <cell r="A1168">
            <v>92261</v>
          </cell>
          <cell r="B1168" t="str">
            <v>INSTALAÇÃO DE TESOURA (INTEIRA OU MEIA), BIAPOIADA, EM MADEIRA NÃO APARELHADA, PARA VÃOS MAIORES OU IGUAIS A 8,0 M E MENORES QUE 10,0 M, INCLUSO IÇAMENTO. AF_07/2019</v>
          </cell>
          <cell r="C1168" t="str">
            <v>UN</v>
          </cell>
          <cell r="D1168">
            <v>454.17</v>
          </cell>
        </row>
        <row r="1169">
          <cell r="A1169">
            <v>92262</v>
          </cell>
          <cell r="B1169" t="str">
            <v>INSTALAÇÃO DE TESOURA (INTEIRA OU MEIA), BIAPOIADA, EM MADEIRA NÃO APARELHADA, PARA VÃOS MAIORES OU IGUAIS A 10,0 M E MENORES QUE 12,0 M, INCLUSO IÇAMENTO. AF_07/2019</v>
          </cell>
          <cell r="C1169" t="str">
            <v>UN</v>
          </cell>
          <cell r="D1169">
            <v>553.88</v>
          </cell>
        </row>
        <row r="1170">
          <cell r="A1170">
            <v>92539</v>
          </cell>
          <cell r="B1170" t="str">
            <v>TRAMA DE MADEIRA COMPOSTA POR RIPAS, CAIBROS E TERÇAS PARA TELHADOS DE ATÉ 2 ÁGUAS PARA TELHA DE ENCAIXE DE CERÂMICA OU DE CONCRETO, INCLUSO TRANSPORTE VERTICAL. AF_07/2019</v>
          </cell>
          <cell r="C1170" t="str">
            <v>M2</v>
          </cell>
          <cell r="D1170">
            <v>55.23</v>
          </cell>
        </row>
        <row r="1171">
          <cell r="A1171">
            <v>92540</v>
          </cell>
          <cell r="B1171" t="str">
            <v>TRAMA DE MADEIRA COMPOSTA POR RIPAS, CAIBROS E TERÇAS PARA TELHADOS DE MAIS QUE 2 ÁGUAS PARA TELHA DE ENCAIXE DE CERÂMICA OU DE CONCRETO, INCLUSO TRANSPORTE VERTICAL. AF_07/2019</v>
          </cell>
          <cell r="C1171" t="str">
            <v>M2</v>
          </cell>
          <cell r="D1171">
            <v>64.569999999999993</v>
          </cell>
        </row>
        <row r="1172">
          <cell r="A1172">
            <v>92541</v>
          </cell>
          <cell r="B1172" t="str">
            <v>TRAMA DE MADEIRA COMPOSTA POR RIPAS, CAIBROS E TERÇAS PARA TELHADOS DE ATÉ 2 ÁGUAS PARA TELHA CERÂMICA CAPA-CANAL, INCLUSO TRANSPORTE VERTICAL. AF_07/2019</v>
          </cell>
          <cell r="C1172" t="str">
            <v>M2</v>
          </cell>
          <cell r="D1172">
            <v>58.82</v>
          </cell>
        </row>
        <row r="1173">
          <cell r="A1173">
            <v>92542</v>
          </cell>
          <cell r="B1173" t="str">
            <v>TRAMA DE MADEIRA COMPOSTA POR RIPAS, CAIBROS E TERÇAS PARA TELHADOS DE MAIS QUE 2 ÁGUAS PARA TELHA CERÂMICA CAPA-CANAL, INCLUSO TRANSPORTE VERTICAL. AF_07/2019</v>
          </cell>
          <cell r="C1173" t="str">
            <v>M2</v>
          </cell>
          <cell r="D1173">
            <v>73.05</v>
          </cell>
        </row>
        <row r="1174">
          <cell r="A1174">
            <v>92543</v>
          </cell>
          <cell r="B1174" t="str">
            <v>TRAMA DE MADEIRA COMPOSTA POR TERÇAS PARA TELHADOS DE ATÉ 2 ÁGUAS PARA TELHA ONDULADA DE FIBROCIMENTO, METÁLICA, PLÁSTICA OU TERMOACÚSTICA, INCLUSO TRANSPORTE VERTICAL. AF_07/2019</v>
          </cell>
          <cell r="C1174" t="str">
            <v>M2</v>
          </cell>
          <cell r="D1174">
            <v>15.06</v>
          </cell>
        </row>
        <row r="1175">
          <cell r="A1175">
            <v>92544</v>
          </cell>
          <cell r="B1175" t="str">
            <v>TRAMA DE MADEIRA COMPOSTA POR TERÇAS PARA TELHADOS DE ATÉ 2 ÁGUAS PARA TELHA ESTRUTURAL DE FIBROCIMENTO, INCLUSO TRANSPORTE VERTICAL. AF_07/2019</v>
          </cell>
          <cell r="C1175" t="str">
            <v>M2</v>
          </cell>
          <cell r="D1175">
            <v>12.69</v>
          </cell>
        </row>
        <row r="1176">
          <cell r="A1176">
            <v>92545</v>
          </cell>
          <cell r="B1176" t="str">
            <v>FABRICAÇÃO E INSTALAÇÃO DE TESOURA INTEIRA EM MADEIRA NÃO APARELHADA, VÃO DE 3 M, PARA TELHA CERÂMICA OU DE CONCRETO, INCLUSO IÇAMENTO. AF_07/2019</v>
          </cell>
          <cell r="C1176" t="str">
            <v>UN</v>
          </cell>
          <cell r="D1176">
            <v>745.94</v>
          </cell>
        </row>
        <row r="1177">
          <cell r="A1177">
            <v>92546</v>
          </cell>
          <cell r="B1177" t="str">
            <v>FABRICAÇÃO E INSTALAÇÃO DE TESOURA INTEIRA EM MADEIRA NÃO APARELHADA, VÃO DE 4 M, PARA TELHA CERÂMICA OU DE CONCRETO, INCLUSO IÇAMENTO. AF_07/2019</v>
          </cell>
          <cell r="C1177" t="str">
            <v>UN</v>
          </cell>
          <cell r="D1177">
            <v>924.96</v>
          </cell>
        </row>
        <row r="1178">
          <cell r="A1178">
            <v>92547</v>
          </cell>
          <cell r="B1178" t="str">
            <v>FABRICAÇÃO E INSTALAÇÃO DE TESOURA INTEIRA EM MADEIRA NÃO APARELHADA, VÃO DE 5 M, PARA TELHA CERÂMICA OU DE CONCRETO, INCLUSO IÇAMENTO. AF_07/2019</v>
          </cell>
          <cell r="C1178" t="str">
            <v>UN</v>
          </cell>
          <cell r="D1178">
            <v>964.04</v>
          </cell>
        </row>
        <row r="1179">
          <cell r="A1179">
            <v>92548</v>
          </cell>
          <cell r="B1179" t="str">
            <v>FABRICAÇÃO E INSTALAÇÃO DE TESOURA INTEIRA EM MADEIRA NÃO APARELHADA, VÃO DE 6 M, PARA TELHA CERÂMICA OU DE CONCRETO, INCLUSO IÇAMENTO. AF_07/2019</v>
          </cell>
          <cell r="C1179" t="str">
            <v>UN</v>
          </cell>
          <cell r="D1179">
            <v>1074.73</v>
          </cell>
        </row>
        <row r="1180">
          <cell r="A1180">
            <v>92549</v>
          </cell>
          <cell r="B1180" t="str">
            <v>FABRICAÇÃO E INSTALAÇÃO DE TESOURA INTEIRA EM MADEIRA NÃO APARELHADA, VÃO DE 7 M, PARA TELHA CERÂMICA OU DE CONCRETO, INCLUSO IÇAMENTO. AF_07/2019</v>
          </cell>
          <cell r="C1180" t="str">
            <v>UN</v>
          </cell>
          <cell r="D1180">
            <v>1385.82</v>
          </cell>
        </row>
        <row r="1181">
          <cell r="A1181">
            <v>92550</v>
          </cell>
          <cell r="B1181" t="str">
            <v>FABRICAÇÃO E INSTALAÇÃO DE TESOURA INTEIRA EM MADEIRA NÃO APARELHADA, VÃO DE 8 M, PARA TELHA CERÂMICA OU DE CONCRETO, INCLUSO IÇAMENTO. AF_07/2019</v>
          </cell>
          <cell r="C1181" t="str">
            <v>UN</v>
          </cell>
          <cell r="D1181">
            <v>1640.74</v>
          </cell>
        </row>
        <row r="1182">
          <cell r="A1182">
            <v>92551</v>
          </cell>
          <cell r="B1182" t="str">
            <v>FABRICAÇÃO E INSTALAÇÃO DE TESOURA INTEIRA EM MADEIRA NÃO APARELHADA, VÃO DE 9 M, PARA TELHA CERÂMICA OU DE CONCRETO, INCLUSO IÇAMENTO. AF_07/2019</v>
          </cell>
          <cell r="C1182" t="str">
            <v>UN</v>
          </cell>
          <cell r="D1182">
            <v>1692.5</v>
          </cell>
        </row>
        <row r="1183">
          <cell r="A1183">
            <v>92552</v>
          </cell>
          <cell r="B1183" t="str">
            <v>FABRICAÇÃO E INSTALAÇÃO DE TESOURA INTEIRA EM MADEIRA NÃO APARELHADA, VÃO DE 10 M, PARA TELHA CERÂMICA OU DE CONCRETO, INCLUSO IÇAMENTO. AF_07/2019</v>
          </cell>
          <cell r="C1183" t="str">
            <v>UN</v>
          </cell>
          <cell r="D1183">
            <v>1851.73</v>
          </cell>
        </row>
        <row r="1184">
          <cell r="A1184">
            <v>92553</v>
          </cell>
          <cell r="B1184" t="str">
            <v>FABRICAÇÃO E INSTALAÇÃO DE TESOURA INTEIRA EM MADEIRA NÃO APARELHADA, VÃO DE 11 M, PARA TELHA CERÂMICA OU DE CONCRETO, INCLUSO IÇAMENTO. AF_07/2019</v>
          </cell>
          <cell r="C1184" t="str">
            <v>UN</v>
          </cell>
          <cell r="D1184">
            <v>2172.0100000000002</v>
          </cell>
        </row>
        <row r="1185">
          <cell r="A1185">
            <v>92554</v>
          </cell>
          <cell r="B1185" t="str">
            <v>FABRICAÇÃO E INSTALAÇÃO DE TESOURA INTEIRA EM MADEIRA NÃO APARELHADA, VÃO DE 12 M, PARA TELHA CERÂMICA OU DE CONCRETO, INCLUSO IÇAMENTO. AF_07/2019</v>
          </cell>
          <cell r="C1185" t="str">
            <v>UN</v>
          </cell>
          <cell r="D1185">
            <v>2230.87</v>
          </cell>
        </row>
        <row r="1186">
          <cell r="A1186">
            <v>92555</v>
          </cell>
          <cell r="B1186" t="str">
            <v>FABRICAÇÃO E INSTALAÇÃO DE TESOURA INTEIRA EM MADEIRA NÃO APARELHADA, VÃO DE 3 M, PARA TELHA ONDULADA DE FIBROCIMENTO, METÁLICA, PLÁSTICA OU TERMOACÚSTICA, INCLUSO IÇAMENTO. AF_07/2019</v>
          </cell>
          <cell r="C1186" t="str">
            <v>UN</v>
          </cell>
          <cell r="D1186">
            <v>738.2</v>
          </cell>
        </row>
        <row r="1187">
          <cell r="A1187">
            <v>92556</v>
          </cell>
          <cell r="B1187" t="str">
            <v>FABRICAÇÃO E INSTALAÇÃO DE TESOURA INTEIRA EM MADEIRA NÃO APARELHADA, VÃO DE 4 M, PARA TELHA ONDULADA DE FIBROCIMENTO, METÁLICA, PLÁSTICA OU TERMOACÚSTICA, INCLUSO IÇAMENTO. AF_07/2019</v>
          </cell>
          <cell r="C1187" t="str">
            <v>UN</v>
          </cell>
          <cell r="D1187">
            <v>912.17</v>
          </cell>
        </row>
        <row r="1188">
          <cell r="A1188">
            <v>92557</v>
          </cell>
          <cell r="B1188" t="str">
            <v>FABRICAÇÃO E INSTALAÇÃO DE TESOURA INTEIRA EM MADEIRA NÃO APARELHADA, VÃO DE 5 M, PARA TELHA ONDULADA DE FIBROCIMENTO, METÁLICA, PLÁSTICA OU TERMOACÚSTICA, INCLUSO IÇAMENTO. AF_07/2019</v>
          </cell>
          <cell r="C1188" t="str">
            <v>UN</v>
          </cell>
          <cell r="D1188">
            <v>951.25</v>
          </cell>
        </row>
        <row r="1189">
          <cell r="A1189">
            <v>92558</v>
          </cell>
          <cell r="B1189" t="str">
            <v>FABRICAÇÃO E INSTALAÇÃO DE TESOURA INTEIRA EM MADEIRA NÃO APARELHADA, VÃO DE 6 M, PARA TELHA ONDULADA DE FIBROCIMENTO, METÁLICA, PLÁSTICA OU TERMOACÚSTICA, INCLUSO IÇAMENTO. AF_07/2019</v>
          </cell>
          <cell r="C1189" t="str">
            <v>UN</v>
          </cell>
          <cell r="D1189">
            <v>1066.98</v>
          </cell>
        </row>
        <row r="1190">
          <cell r="A1190">
            <v>92559</v>
          </cell>
          <cell r="B1190" t="str">
            <v>FABRICAÇÃO E INSTALAÇÃO DE TESOURA INTEIRA EM MADEIRA NÃO APARELHADA, VÃO DE 7 M, PARA TELHA ONDULADA DE FIBROCIMENTO, METÁLICA, PLÁSTICA OU TERMOACÚSTICA, INCLUSO IÇAMENTO. AF_07/2019</v>
          </cell>
          <cell r="C1190" t="str">
            <v>UN</v>
          </cell>
          <cell r="D1190">
            <v>1372.19</v>
          </cell>
        </row>
        <row r="1191">
          <cell r="A1191">
            <v>92560</v>
          </cell>
          <cell r="B1191" t="str">
            <v>FABRICAÇÃO E INSTALAÇÃO DE TESOURA INTEIRA EM MADEIRA NÃO APARELHADA, VÃO DE 8 M, PARA TELHA ONDULADA DE FIBROCIMENTO, METÁLICA, PLÁSTICA OU TERMOACÚSTICA, INCLUSO IÇAMENTO. AF_07/2019</v>
          </cell>
          <cell r="C1191" t="str">
            <v>UN</v>
          </cell>
          <cell r="D1191">
            <v>1619.95</v>
          </cell>
        </row>
        <row r="1192">
          <cell r="A1192">
            <v>92561</v>
          </cell>
          <cell r="B1192" t="str">
            <v>FABRICAÇÃO E INSTALAÇÃO DE TESOURA INTEIRA EM MADEIRA NÃO APARELHADA, VÃO DE 9 M, PARA TELHA ONDULADA DE FIBROCIMENTO, METÁLICA, PLÁSTICA OU TERMOACÚSTICA, INCLUSO IÇAMENTO. AF_07/2019</v>
          </cell>
          <cell r="C1192" t="str">
            <v>UN</v>
          </cell>
          <cell r="D1192">
            <v>1672.64</v>
          </cell>
        </row>
        <row r="1193">
          <cell r="A1193">
            <v>92562</v>
          </cell>
          <cell r="B1193" t="str">
            <v>FABRICAÇÃO E INSTALAÇÃO DE TESOURA INTEIRA EM MADEIRA NÃO APARELHADA, VÃO DE 10 M, PARA TELHA ONDULADA DE FIBROCIMENTO, METÁLICA, PLÁSTICA OU TERMOACÚSTICA, INCLUSO IÇAMENTO. AF_07/2019</v>
          </cell>
          <cell r="C1193" t="str">
            <v>UN</v>
          </cell>
          <cell r="D1193">
            <v>1819.08</v>
          </cell>
        </row>
        <row r="1194">
          <cell r="A1194">
            <v>92563</v>
          </cell>
          <cell r="B1194" t="str">
            <v>FABRICAÇÃO E INSTALAÇÃO DE TESOURA INTEIRA EM MADEIRA NÃO APARELHADA, VÃO DE 11 M, PARA TELHA ONDULADA DE FIBROCIMENTO, METÁLICA, PLÁSTICA OU TERMOACÚSTICA, INCLUSO IÇAMENTO. AF_07/2019</v>
          </cell>
          <cell r="C1194" t="str">
            <v>UN</v>
          </cell>
          <cell r="D1194">
            <v>2132.3000000000002</v>
          </cell>
        </row>
        <row r="1195">
          <cell r="A1195">
            <v>92564</v>
          </cell>
          <cell r="B1195" t="str">
            <v>FABRICAÇÃO E INSTALAÇÃO DE TESOURA INTEIRA EM MADEIRA NÃO APARELHADA, VÃO DE 12 M, PARA TELHA ONDULADA DE FIBROCIMENTO, METÁLICA, PLÁSTICA OU TERMOACÚSTICA, INCLUSO IÇAMENTO. AF_07/2019</v>
          </cell>
          <cell r="C1195" t="str">
            <v>UN</v>
          </cell>
          <cell r="D1195">
            <v>2182.58</v>
          </cell>
        </row>
        <row r="1196">
          <cell r="A1196">
            <v>92565</v>
          </cell>
          <cell r="B1196" t="str">
            <v>FABRICAÇÃO E INSTALAÇÃO DE ESTRUTURA PONTALETADA DE MADEIRA NÃO APARELHADA PARA TELHADOS COM ATÉ 2 ÁGUAS E PARA TELHA CERÂMICA OU DE CONCRETO, INCLUSO TRANSPORTE VERTICAL. AF_12/2015</v>
          </cell>
          <cell r="C1196" t="str">
            <v>M2</v>
          </cell>
          <cell r="D1196">
            <v>27.98</v>
          </cell>
        </row>
        <row r="1197">
          <cell r="A1197">
            <v>92566</v>
          </cell>
          <cell r="B1197" t="str">
            <v>FABRICAÇÃO E INSTALAÇÃO DE ESTRUTURA PONTALETADA DE MADEIRA NÃO APARELHADA PARA TELHADOS COM ATÉ 2 ÁGUAS E PARA TELHA ONDULADA DE FIBROCIMENTO, METÁLICA, PLÁSTICA OU TERMOACÚSTICA, INCLUSO TRANSPORTE VERTICAL. AF_12/2015</v>
          </cell>
          <cell r="C1197" t="str">
            <v>M2</v>
          </cell>
          <cell r="D1197">
            <v>15.92</v>
          </cell>
        </row>
        <row r="1198">
          <cell r="A1198">
            <v>92567</v>
          </cell>
          <cell r="B1198" t="str">
            <v>FABRICAÇÃO E INSTALAÇÃO DE ESTRUTURA PONTALETADA DE MADEIRA NÃO APARELHADA PARA TELHADOS COM MAIS QUE 2 ÁGUAS E PARA TELHA CERÂMICA OU DE CONCRETO, INCLUSO TRANSPORTE VERTICAL. AF_12/2015</v>
          </cell>
          <cell r="C1198" t="str">
            <v>M2</v>
          </cell>
          <cell r="D1198">
            <v>24.32</v>
          </cell>
        </row>
        <row r="1199">
          <cell r="A1199">
            <v>100379</v>
          </cell>
          <cell r="B1199" t="str">
            <v>FABRICAÇÃO E INSTALAÇÃO DE PONTALETES DE MADEIRA NÃO APARELHADA PARA TELHADOS COM ATÉ 2 ÁGUAS E COM TELHA CERÂMICA OU DE CONCRETO EM EDIFÍCIO RESIDENCIAL TÉRREO, INCLUSO TRANSPORTE VERTICAL. AF_07/2019</v>
          </cell>
          <cell r="C1199" t="str">
            <v>M2</v>
          </cell>
          <cell r="D1199">
            <v>27.98</v>
          </cell>
        </row>
        <row r="1200">
          <cell r="A1200">
            <v>100380</v>
          </cell>
          <cell r="B1200" t="str">
            <v>FABRICAÇÃO E INSTALAÇÃO DE PONTALETES DE MADEIRA NÃO APARELHADA PARA TELHADOS COM ATÉ 2 ÁGUAS E COM TELHA CERÂMICA OU DE CONCRETO EM EDIFÍCIO RESIDENCIAL DE MÚLTIPLOS PAVIMENTOS, INCLUSO TRANSPORTE VERTICAL. AF_07/2019</v>
          </cell>
          <cell r="C1200" t="str">
            <v>M2</v>
          </cell>
          <cell r="D1200">
            <v>38.46</v>
          </cell>
        </row>
        <row r="1201">
          <cell r="A1201">
            <v>100381</v>
          </cell>
          <cell r="B1201" t="str">
            <v>FABRICAÇÃO E INSTALAÇÃO DE PONTALETES DE MADEIRA NÃO APARELHADA PARA TELHADOS COM ATÉ 2 ÁGUAS E COM TELHA CERÂMICA OU DE CONCRETO EM EDIFÍCIO INSTITUCIONAL TÉRREO, INCLUSO TRANSPORTE VERTICAL. AF_07/2019</v>
          </cell>
          <cell r="C1201" t="str">
            <v>M2</v>
          </cell>
          <cell r="D1201">
            <v>44.35</v>
          </cell>
        </row>
        <row r="1202">
          <cell r="A1202">
            <v>100383</v>
          </cell>
          <cell r="B1202" t="str">
            <v>FABRICAÇÃO E INSTALAÇÃO DE PONTALETES DE MADEIRA NÃO APARELHADA PARA TELHADOS COM ATÉ 2 ÁGUAS E COM TELHA ONDULADA DE FIBROCIMENTO, ALUMÍNIO OU PLÁSTICA EM EDIFÍCIO RESIDENCIAL DE MÚLTIPLOS PAVIMENTOS, INCLUSO TRANSPORTE VERTICAL. AF_07/2019</v>
          </cell>
          <cell r="C1202" t="str">
            <v>M2</v>
          </cell>
          <cell r="D1202">
            <v>17.38</v>
          </cell>
        </row>
        <row r="1203">
          <cell r="A1203">
            <v>100384</v>
          </cell>
          <cell r="B1203" t="str">
            <v>FABRICAÇÃO E INSTALAÇÃO DE PONTALETES DE MADEIRA NÃO APARELHADA PARA TELHADOS COM ATÉ 2 ÁGUAS E COM TELHA ONDULADA DE FIBROCIMENTO, ALUMÍNIO OU PLÁSTICA EM EDIFÍCIO INSTITUCIONAL TÉRREO, INCLUSO TRANSPORTE VERTICAL. AF_07/2019</v>
          </cell>
          <cell r="C1203" t="str">
            <v>M2</v>
          </cell>
          <cell r="D1203">
            <v>18.850000000000001</v>
          </cell>
        </row>
        <row r="1204">
          <cell r="A1204">
            <v>100385</v>
          </cell>
          <cell r="B1204" t="str">
            <v>FABRICAÇÃO E INSTALAÇÃO DE PONTALETES DE MADEIRA NÃO APARELHADA PARA TELHADOS COM MAIS QUE 2 ÁGUAS E COM TELHA CERÂMICA OU DE CONCRETO EM EDIFÍCIO RESIDENCIAL TÉRREO, INCLUSO TRANSPORTE VERTICAL. AF_07/2019</v>
          </cell>
          <cell r="C1204" t="str">
            <v>M2</v>
          </cell>
          <cell r="D1204">
            <v>24.32</v>
          </cell>
        </row>
        <row r="1205">
          <cell r="A1205">
            <v>100386</v>
          </cell>
          <cell r="B1205" t="str">
            <v>FABRICAÇÃO E INSTALAÇÃO DE PONTALETES DE MADEIRA NÃO APARELHADA PARA TELHADOS COM MAIS QUE 2 ÁGUAS E COM TELHA CERÂMICA OU DE CONCRETO EM EDIFÍCIO RESIDENCIAL DE MÚLTIPLOS PAVIMENTOS. AF_07/2019</v>
          </cell>
          <cell r="C1205" t="str">
            <v>M2</v>
          </cell>
          <cell r="D1205">
            <v>32.11</v>
          </cell>
        </row>
        <row r="1206">
          <cell r="A1206">
            <v>100387</v>
          </cell>
          <cell r="B1206" t="str">
            <v>FABRICAÇÃO E INSTALAÇÃO DE PONTALETES DE MADEIRA NÃO APARELHADA PARA TELHADOS COM MAIS QUE 2 ÁGUAS E COM TELHA CERÂMICA OU DE CONCRETO EM EDIFÍCIO INSTITUCIONAL TÉRREO, INCLUSO TRANSPORTE VERTICAL. AF_07/2019</v>
          </cell>
          <cell r="C1206" t="str">
            <v>M2</v>
          </cell>
          <cell r="D1206">
            <v>39.729999999999997</v>
          </cell>
        </row>
        <row r="1207">
          <cell r="A1207">
            <v>100388</v>
          </cell>
          <cell r="B1207" t="str">
            <v>RETIRADA E RECOLOCAÇÃO DE RIPA EM TELHADOS DE ATÉ 2 ÁGUAS COM TELHA CERÂMICA OU DE CONCRETO DE ENCAIXE, INCLUSO TRANSPORTE VERTICAL. AF_07/2019</v>
          </cell>
          <cell r="C1207" t="str">
            <v>M2</v>
          </cell>
          <cell r="D1207">
            <v>16.87</v>
          </cell>
        </row>
        <row r="1208">
          <cell r="A1208">
            <v>100389</v>
          </cell>
          <cell r="B1208" t="str">
            <v>RETIRADA E RECOLOCAÇÃO DE CAIBRO EM TELHADOS DE ATÉ 2 ÁGUAS COM TELHA CERÂMICA OU DE CONCRETO DE ENCAIXE, INCLUSO TRANSPORTE VERTICAL. AF_07/2019</v>
          </cell>
          <cell r="C1208" t="str">
            <v>M2</v>
          </cell>
          <cell r="D1208">
            <v>15.02</v>
          </cell>
        </row>
        <row r="1209">
          <cell r="A1209">
            <v>100390</v>
          </cell>
          <cell r="B1209" t="str">
            <v>RETIRADA E RECOLOCAÇÃO DE RIPA EM TELHADOS DE MAIS DE 2 ÁGUAS COM TELHA CERÂMICA OU DE CONCRETO DE ENCAIXE, INCLUSO TRANSPORTE VERTICAL. AF_07/2019</v>
          </cell>
          <cell r="C1209" t="str">
            <v>M2</v>
          </cell>
          <cell r="D1209">
            <v>20.64</v>
          </cell>
        </row>
        <row r="1210">
          <cell r="A1210">
            <v>100391</v>
          </cell>
          <cell r="B1210" t="str">
            <v>RETIRADA E RECOLOCAÇÃO DE CAIBRO EM TELHADOS DE MAIS DE 2 ÁGUAS COM TELHA CERÂMICA OU DE CONCRETO DE ENCAIXE, INCLUSO TRANSPORTE VERTICAL. AF_07/2019</v>
          </cell>
          <cell r="C1210" t="str">
            <v>M2</v>
          </cell>
          <cell r="D1210">
            <v>17.45</v>
          </cell>
        </row>
        <row r="1211">
          <cell r="A1211">
            <v>100392</v>
          </cell>
          <cell r="B1211" t="str">
            <v>RETIRADA E RECOLOCAÇÃO DE RIPA EM TELHADOS DE ATÉ 2 ÁGUAS COM TELHA CERÂMICA CAPA-CANAL, INCLUSO TRANSPORTE VERTICAL. AF_07/2019</v>
          </cell>
          <cell r="C1211" t="str">
            <v>M2</v>
          </cell>
          <cell r="D1211">
            <v>13.25</v>
          </cell>
        </row>
        <row r="1212">
          <cell r="A1212">
            <v>100393</v>
          </cell>
          <cell r="B1212" t="str">
            <v>RETIRADA E RECOLOCAÇÃO DE CAIBRO EM TELHADOS DE ATÉ 2 ÁGUAS COM TELHA CERÂMICA CAPA-CANAL, INCLUSO TRANSPORTE VERTICAL. AF_07/2019</v>
          </cell>
          <cell r="C1212" t="str">
            <v>M2</v>
          </cell>
          <cell r="D1212">
            <v>17.079999999999998</v>
          </cell>
        </row>
        <row r="1213">
          <cell r="A1213">
            <v>100394</v>
          </cell>
          <cell r="B1213" t="str">
            <v>RETIRADA E RECOLOCAÇÃO DE RIPA EM TELHADOS DE MAIS DE 2 ÁGUAS COM TELHA CERÂMICA CAPA-CANAL, INCLUSO TRANSPORTE VERTICAL. AF_07/2019</v>
          </cell>
          <cell r="C1213" t="str">
            <v>M2</v>
          </cell>
          <cell r="D1213">
            <v>16.2</v>
          </cell>
        </row>
        <row r="1214">
          <cell r="A1214">
            <v>100395</v>
          </cell>
          <cell r="B1214" t="str">
            <v>RETIRADA E RECOLOCAÇÃO DE CAIBRO EM TELHADOS DE MAIS DE 2 ÁGUAS COM TELHA CERÂMICA CAPA-CANAL, INCLUSO TRANSPORTE VERTICAL. AF_07/2019</v>
          </cell>
          <cell r="C1214" t="str">
            <v>M2</v>
          </cell>
          <cell r="D1214">
            <v>20.85</v>
          </cell>
        </row>
        <row r="1215">
          <cell r="A1215">
            <v>94189</v>
          </cell>
          <cell r="B1215" t="str">
            <v>TELHAMENTO COM TELHA DE CONCRETO DE ENCAIXE, COM ATÉ 2 ÁGUAS, INCLUSO TRANSPORTE VERTICAL. AF_07/2019</v>
          </cell>
          <cell r="C1215" t="str">
            <v>M2</v>
          </cell>
          <cell r="D1215">
            <v>23.78</v>
          </cell>
        </row>
        <row r="1216">
          <cell r="A1216">
            <v>94192</v>
          </cell>
          <cell r="B1216" t="str">
            <v>TELHAMENTO COM TELHA DE CONCRETO DE ENCAIXE, COM MAIS DE 2 ÁGUAS, INCLUSO TRANSPORTE VERTICAL. AF_07/2019</v>
          </cell>
          <cell r="C1216" t="str">
            <v>M2</v>
          </cell>
          <cell r="D1216">
            <v>26.24</v>
          </cell>
        </row>
        <row r="1217">
          <cell r="A1217">
            <v>94195</v>
          </cell>
          <cell r="B1217" t="str">
            <v>TELHAMENTO COM TELHA CERÂMICA DE ENCAIXE, TIPO PORTUGUESA, COM ATÉ 2 ÁGUAS, INCLUSO TRANSPORTE VERTICAL. AF_07/2019</v>
          </cell>
          <cell r="C1217" t="str">
            <v>M2</v>
          </cell>
          <cell r="D1217">
            <v>49.26</v>
          </cell>
        </row>
        <row r="1218">
          <cell r="A1218">
            <v>94198</v>
          </cell>
          <cell r="B1218" t="str">
            <v>TELHAMENTO COM TELHA CERÂMICA DE ENCAIXE, TIPO PORTUGUESA, COM MAIS DE 2 ÁGUAS, INCLUSO TRANSPORTE VERTICAL. AF_07/2019</v>
          </cell>
          <cell r="C1218" t="str">
            <v>M2</v>
          </cell>
          <cell r="D1218">
            <v>52.52</v>
          </cell>
        </row>
        <row r="1219">
          <cell r="A1219">
            <v>94201</v>
          </cell>
          <cell r="B1219" t="str">
            <v>TELHAMENTO COM TELHA CERÂMICA CAPA-CANAL, TIPO COLONIAL, COM ATÉ 2 ÁGUAS, INCLUSO TRANSPORTE VERTICAL. AF_07/2019</v>
          </cell>
          <cell r="C1219" t="str">
            <v>M2</v>
          </cell>
          <cell r="D1219">
            <v>69.47</v>
          </cell>
        </row>
        <row r="1220">
          <cell r="A1220">
            <v>94204</v>
          </cell>
          <cell r="B1220" t="str">
            <v>TELHAMENTO COM TELHA CERÂMICA CAPA-CANAL, TIPO COLONIAL, COM MAIS DE 2 ÁGUAS, INCLUSO TRANSPORTE VERTICAL. AF_07/2019</v>
          </cell>
          <cell r="C1220" t="str">
            <v>M2</v>
          </cell>
          <cell r="D1220">
            <v>75.03</v>
          </cell>
        </row>
        <row r="1221">
          <cell r="A1221">
            <v>94224</v>
          </cell>
          <cell r="B1221" t="str">
            <v>EMBOÇAMENTO COM ARGAMASSA TRAÇO 1:2:9 (CIMENTO, CAL E AREIA). AF_07/2019</v>
          </cell>
          <cell r="C1221" t="str">
            <v>M</v>
          </cell>
          <cell r="D1221">
            <v>23.19</v>
          </cell>
        </row>
        <row r="1222">
          <cell r="A1222">
            <v>94225</v>
          </cell>
          <cell r="B1222" t="str">
            <v>ISOLAMENTO TERMOACÚSTICO COM LÃ MINERAL NA SUBCOBERTURA, INCLUSO TRANSPORTE VERTICAL. AF_07/2019</v>
          </cell>
          <cell r="C1222" t="str">
            <v>M2</v>
          </cell>
          <cell r="D1222">
            <v>21.24</v>
          </cell>
        </row>
        <row r="1223">
          <cell r="A1223">
            <v>94226</v>
          </cell>
          <cell r="B1223" t="str">
            <v>SUBCOBERTURA COM MANTA PLÁSTICA REVESTIDA POR PELÍCULA DE ALUMÍNO, INCLUSO TRANSPORTE VERTICAL. AF_07/2019</v>
          </cell>
          <cell r="C1223" t="str">
            <v>M2</v>
          </cell>
          <cell r="D1223">
            <v>17.510000000000002</v>
          </cell>
        </row>
        <row r="1224">
          <cell r="A1224">
            <v>94232</v>
          </cell>
          <cell r="B1224" t="str">
            <v>AMARRAÇÃO DE TELHAS CERÂMICAS OU DE CONCRETO. AF_07/2019</v>
          </cell>
          <cell r="C1224" t="str">
            <v>UN</v>
          </cell>
          <cell r="D1224">
            <v>2.57</v>
          </cell>
        </row>
        <row r="1225">
          <cell r="A1225">
            <v>94440</v>
          </cell>
          <cell r="B1225" t="str">
            <v>TELHAMENTO COM TELHA CERÂMICA DE ENCAIXE, TIPO FRANCESA, COM ATÉ 2 ÁGUAS, INCLUSO TRANSPORTE VERTICAL. AF_07/2019</v>
          </cell>
          <cell r="C1225" t="str">
            <v>M2</v>
          </cell>
          <cell r="D1225">
            <v>49.26</v>
          </cell>
        </row>
        <row r="1226">
          <cell r="A1226">
            <v>94441</v>
          </cell>
          <cell r="B1226" t="str">
            <v>TELHAMENTO COM TELHA CERÂMICA DE ENCAIXE, TIPO FRANCESA, COM MAIS DE 2 ÁGUAS, INCLUSO TRANSPORTE VERTICAL. AF_07/2019</v>
          </cell>
          <cell r="C1226" t="str">
            <v>M2</v>
          </cell>
          <cell r="D1226">
            <v>52.52</v>
          </cell>
        </row>
        <row r="1227">
          <cell r="A1227">
            <v>94442</v>
          </cell>
          <cell r="B1227" t="str">
            <v>TELHAMENTO COM TELHA CERÂMICA DE ENCAIXE, TIPO ROMANA, COM ATÉ 2 ÁGUAS, INCLUSO TRANSPORTE VERTICAL. AF_07/2019</v>
          </cell>
          <cell r="C1227" t="str">
            <v>M2</v>
          </cell>
          <cell r="D1227">
            <v>49.26</v>
          </cell>
        </row>
        <row r="1228">
          <cell r="A1228">
            <v>94443</v>
          </cell>
          <cell r="B1228" t="str">
            <v>TELHAMENTO COM TELHA CERÂMICA DE ENCAIXE, TIPO ROMANA, COM MAIS DE 2 ÁGUAS, INCLUSO TRANSPORTE VERTICAL. AF_07/2019</v>
          </cell>
          <cell r="C1228" t="str">
            <v>M2</v>
          </cell>
          <cell r="D1228">
            <v>52.52</v>
          </cell>
        </row>
        <row r="1229">
          <cell r="A1229">
            <v>94445</v>
          </cell>
          <cell r="B1229" t="str">
            <v>TELHAMENTO COM TELHA CERÂMICA CAPA-CANAL, TIPO PLAN, COM ATÉ 2 ÁGUAS, INCLUSO TRANSPORTE VERTICAL. AF_07/2019</v>
          </cell>
          <cell r="C1229" t="str">
            <v>M2</v>
          </cell>
          <cell r="D1229">
            <v>69.47</v>
          </cell>
        </row>
        <row r="1230">
          <cell r="A1230">
            <v>94446</v>
          </cell>
          <cell r="B1230" t="str">
            <v>TELHAMENTO COM TELHA CERÂMICA CAPA-CANAL, TIPO PLAN, COM MAIS DE 2 ÁGUAS, INCLUSO TRANSPORTE VERTICAL. AF_07/2019</v>
          </cell>
          <cell r="C1230" t="str">
            <v>M2</v>
          </cell>
          <cell r="D1230">
            <v>75.03</v>
          </cell>
        </row>
        <row r="1231">
          <cell r="A1231">
            <v>94447</v>
          </cell>
          <cell r="B1231" t="str">
            <v>TELHAMENTO COM TELHA CERÂMICA CAPA-CANAL, TIPO PAULISTA, COM ATÉ 2 ÁGUAS, INCLUSO TRANSPORTE VERTICAL. AF_07/2019</v>
          </cell>
          <cell r="C1231" t="str">
            <v>M2</v>
          </cell>
          <cell r="D1231">
            <v>69.47</v>
          </cell>
        </row>
        <row r="1232">
          <cell r="A1232">
            <v>94448</v>
          </cell>
          <cell r="B1232" t="str">
            <v>TELHAMENTO COM TELHA CERÂMICA CAPA-CANAL, TIPO PAULISTA, COM MAIS DE 2 ÁGUAS, INCLUSO TRANSPORTE VERTICAL. AF_07/2019</v>
          </cell>
          <cell r="C1232" t="str">
            <v>M2</v>
          </cell>
          <cell r="D1232">
            <v>75.03</v>
          </cell>
        </row>
        <row r="1233">
          <cell r="A1233">
            <v>94207</v>
          </cell>
          <cell r="B1233" t="str">
            <v>TELHAMENTO COM TELHA ONDULADA DE FIBROCIMENTO E = 6 MM, COM RECOBRIMENTO LATERAL DE 1/4 DE ONDA PARA TELHADO COM INCLINAÇÃO MAIOR QUE 10°, COM ATÉ 2 ÁGUAS, INCLUSO IÇAMENTO. AF_07/2019</v>
          </cell>
          <cell r="C1233" t="str">
            <v>M2</v>
          </cell>
          <cell r="D1233">
            <v>38.03</v>
          </cell>
        </row>
        <row r="1234">
          <cell r="A1234">
            <v>94210</v>
          </cell>
          <cell r="B1234" t="str">
            <v>TELHAMENTO COM TELHA ONDULADA DE FIBROCIMENTO E = 6 MM, COM RECOBRIMENTO LATERAL DE 1 1/4 DE ONDA PARA TELHADO COM INCLINAÇÃO MÁXIMA DE 10°, COM ATÉ 2 ÁGUAS, INCLUSO IÇAMENTO. AF_07/2019</v>
          </cell>
          <cell r="C1234" t="str">
            <v>M2</v>
          </cell>
          <cell r="D1234">
            <v>40.43</v>
          </cell>
        </row>
        <row r="1235">
          <cell r="A1235">
            <v>94218</v>
          </cell>
          <cell r="B1235" t="str">
            <v>TELHAMENTO COM TELHA ESTRUTURAL DE FIBROCIMENTO E= 6 MM, COM ATÉ 2 ÁGUAS, INCLUSO IÇAMENTO. AF_07/2019</v>
          </cell>
          <cell r="C1235" t="str">
            <v>M2</v>
          </cell>
          <cell r="D1235">
            <v>80.39</v>
          </cell>
        </row>
        <row r="1236">
          <cell r="A1236" t="str">
            <v>73866/4</v>
          </cell>
          <cell r="B1236" t="str">
            <v>ESTRUTURA PARA COBERTURA EM ARCO, EM ALUMINIO ANODIZADO, VAO DE 20M, ESPACAMENTO DE 5M ATE 6,5M</v>
          </cell>
          <cell r="C1236" t="str">
            <v>M2</v>
          </cell>
          <cell r="D1236">
            <v>417.65</v>
          </cell>
        </row>
        <row r="1237">
          <cell r="A1237" t="str">
            <v>73866/5</v>
          </cell>
          <cell r="B1237" t="str">
            <v>ESTRUTURA PARA COBERTURA EM ARCO, EM ALUMINIO ANODIZADO, VAO DE 30M, ESPACAMENTO DE 5M ATE 6,5M</v>
          </cell>
          <cell r="C1237" t="str">
            <v>M2</v>
          </cell>
          <cell r="D1237">
            <v>444.38</v>
          </cell>
        </row>
        <row r="1238">
          <cell r="A1238" t="str">
            <v>73866/6</v>
          </cell>
          <cell r="B1238" t="str">
            <v>ESTRUTURA PARA COBERTURA EM ARCO, EM ALUMINIO ANODIZADO, VAO DE 40M, ESPACAMENTO DE 5M ATE 6,5M</v>
          </cell>
          <cell r="C1238" t="str">
            <v>M2</v>
          </cell>
          <cell r="D1238">
            <v>465.28</v>
          </cell>
        </row>
        <row r="1239">
          <cell r="A1239" t="str">
            <v>73866/7</v>
          </cell>
          <cell r="B1239" t="str">
            <v>ESTRUTURA PARA COBERTURA TIPO SHED, EM ALUMINIO ANODIZADO, VAO DE 20M, ESPACAMENTO DAS TESOURAS DE 5M ATE 6,5M</v>
          </cell>
          <cell r="C1239" t="str">
            <v>M2</v>
          </cell>
          <cell r="D1239">
            <v>507.05</v>
          </cell>
        </row>
        <row r="1240">
          <cell r="A1240" t="str">
            <v>73866/8</v>
          </cell>
          <cell r="B1240" t="str">
            <v>ESTRUTURA PARA COBERTURA TIPO SHED, EM ALUMINIO ANODIZADO, VAO DE 30M, ESPACAMENTO DAS TESOURAS DE 5M ATE 6,5M</v>
          </cell>
          <cell r="C1240" t="str">
            <v>M2</v>
          </cell>
          <cell r="D1240">
            <v>603.20000000000005</v>
          </cell>
        </row>
        <row r="1241">
          <cell r="A1241" t="str">
            <v>73866/9</v>
          </cell>
          <cell r="B1241" t="str">
            <v>ESTRUTURA PARA COBERTURA TIPO SHED, EM ALUMINIO ANODIZADO, VAO DE 40M, ESPACAMENTO DAS TESOURAS DE 5M ATE 6,5M</v>
          </cell>
          <cell r="C1241" t="str">
            <v>M2</v>
          </cell>
          <cell r="D1241">
            <v>625.51</v>
          </cell>
        </row>
        <row r="1242">
          <cell r="A1242" t="str">
            <v>73867/1</v>
          </cell>
          <cell r="B1242" t="str">
            <v>ESTRUTURA TIPO ESPACIAL EM ALUMINIO ANODIZADO, VAO DE 20M</v>
          </cell>
          <cell r="C1242" t="str">
            <v>M2</v>
          </cell>
          <cell r="D1242">
            <v>215</v>
          </cell>
        </row>
        <row r="1243">
          <cell r="A1243" t="str">
            <v>73867/2</v>
          </cell>
          <cell r="B1243" t="str">
            <v>ESTRUTURA TIPO ESPACIAL EM ALUMINIO ANODIZADO, VAO DE 30M</v>
          </cell>
          <cell r="C1243" t="str">
            <v>M2</v>
          </cell>
          <cell r="D1243">
            <v>237.07</v>
          </cell>
        </row>
        <row r="1244">
          <cell r="A1244" t="str">
            <v>73867/3</v>
          </cell>
          <cell r="B1244" t="str">
            <v>ESTRUTURA TIPO ESPACIAL EM ALUMINIO ANODIZADO, VAO DE 40M</v>
          </cell>
          <cell r="C1244" t="str">
            <v>M2</v>
          </cell>
          <cell r="D1244">
            <v>286.11</v>
          </cell>
        </row>
        <row r="1245">
          <cell r="A1245" t="str">
            <v>73867/4</v>
          </cell>
          <cell r="B1245" t="str">
            <v>ESTRUTURA TIPO ESPACIAL EM ALUMINIO ANODIZADO, VAO DE 50M</v>
          </cell>
          <cell r="C1245" t="str">
            <v>M2</v>
          </cell>
          <cell r="D1245">
            <v>295.92</v>
          </cell>
        </row>
        <row r="1246">
          <cell r="A1246">
            <v>94213</v>
          </cell>
          <cell r="B1246" t="str">
            <v>TELHAMENTO COM TELHA DE AÇO/ALUMÍNIO E = 0,5 MM, COM ATÉ 2 ÁGUAS, INCLUSO IÇAMENTO. AF_07/2019</v>
          </cell>
          <cell r="C1246" t="str">
            <v>M2</v>
          </cell>
          <cell r="D1246">
            <v>40.32</v>
          </cell>
        </row>
        <row r="1247">
          <cell r="A1247">
            <v>94216</v>
          </cell>
          <cell r="B1247" t="str">
            <v>TELHAMENTO COM TELHA METÁLICA TERMOACÚSTICA E = 30 MM, COM ATÉ 2 ÁGUAS, INCLUSO IÇAMENTO. AF_07/2019</v>
          </cell>
          <cell r="C1247" t="str">
            <v>M2</v>
          </cell>
          <cell r="D1247">
            <v>215.52</v>
          </cell>
        </row>
        <row r="1248">
          <cell r="A1248">
            <v>94219</v>
          </cell>
          <cell r="B1248" t="str">
            <v>CUMEEIRA E ESPIGÃO PARA TELHA CERÂMICA EMBOÇADA COM ARGAMASSA TRAÇO 1:2:9 (CIMENTO, CAL E AREIA), PARA TELHADOS COM MAIS DE 2 ÁGUAS, INCLUSO TRANSPORTE VERTICAL. AF_07/2019</v>
          </cell>
          <cell r="C1248" t="str">
            <v>M</v>
          </cell>
          <cell r="D1248">
            <v>35.1</v>
          </cell>
        </row>
        <row r="1249">
          <cell r="A1249">
            <v>94220</v>
          </cell>
          <cell r="B1249" t="str">
            <v>CUMEEIRA E ESPIGÃO PARA TELHA DE CONCRETO EMBOÇADA COM ARGAMASSA TRAÇO 1:2:9 (CIMENTO, CAL E AREIA), PARA TELHADOS COM MAIS DE 2 ÁGUAS, INCLUSO TRANSPORTE VERTICAL. AF_07/2019</v>
          </cell>
          <cell r="C1249" t="str">
            <v>M</v>
          </cell>
          <cell r="D1249">
            <v>37.29</v>
          </cell>
        </row>
        <row r="1250">
          <cell r="A1250">
            <v>94221</v>
          </cell>
          <cell r="B1250" t="str">
            <v>CUMEEIRA PARA TELHA CERÂMICA EMBOÇADA COM ARGAMASSA TRAÇO 1:2:9 (CIMENTO, CAL E AREIA) PARA TELHADOS COM ATÉ 2 ÁGUAS, INCLUSO TRANSPORTE VERTICAL. AF_07/2019</v>
          </cell>
          <cell r="C1250" t="str">
            <v>M</v>
          </cell>
          <cell r="D1250">
            <v>28.67</v>
          </cell>
        </row>
        <row r="1251">
          <cell r="A1251">
            <v>94222</v>
          </cell>
          <cell r="B1251" t="str">
            <v>CUMEEIRA PARA TELHA DE CONCRETO EMBOÇADA COM ARGAMASSA TRAÇO 1:2:9 (CIMENTO, CAL E AREIA) PARA TELHADOS COM ATÉ 2 ÁGUAS, INCLUSO TRANSPORTE VERTICAL. AF_07/2019</v>
          </cell>
          <cell r="C1251" t="str">
            <v>M</v>
          </cell>
          <cell r="D1251">
            <v>30.86</v>
          </cell>
        </row>
        <row r="1252">
          <cell r="A1252">
            <v>94223</v>
          </cell>
          <cell r="B1252" t="str">
            <v>CUMEEIRA PARA TELHA DE FIBROCIMENTO ONDULADA E = 6 MM, INCLUSO ACESSÓRIOS DE FIXAÇÃO E IÇAMENTO. AF_07/2019</v>
          </cell>
          <cell r="C1252" t="str">
            <v>M</v>
          </cell>
          <cell r="D1252">
            <v>49.35</v>
          </cell>
        </row>
        <row r="1253">
          <cell r="A1253">
            <v>94451</v>
          </cell>
          <cell r="B1253" t="str">
            <v>CUMEEIRA PARA TELHA DE FIBROCIMENTO ESTRUTURAL E = 6 MM, INCLUSO ACESSÓRIOS DE FIXAÇÃO E IÇAMENTO. AF_07/2019</v>
          </cell>
          <cell r="C1253" t="str">
            <v>M</v>
          </cell>
          <cell r="D1253">
            <v>106.13</v>
          </cell>
        </row>
        <row r="1254">
          <cell r="A1254">
            <v>100325</v>
          </cell>
          <cell r="B1254" t="str">
            <v>CUMEEIRA SHED PARA TELHA ONDULADA DE FIBROCIMENTO, E = 6 MM, INCLUSO ACESSÓRIOS DE FIXAÇÃO E IÇAMENTO. AF_07/2019</v>
          </cell>
          <cell r="C1254" t="str">
            <v>M</v>
          </cell>
          <cell r="D1254">
            <v>47.45</v>
          </cell>
        </row>
        <row r="1255">
          <cell r="A1255">
            <v>100327</v>
          </cell>
          <cell r="B1255" t="str">
            <v>RUFO EXTERNO/INTERNO EM CHAPA DE AÇO GALVANIZADO NÚMERO 26, CORTE DE 33 CM, INCLUSO IÇAMENTO. AF_07/2019</v>
          </cell>
          <cell r="C1255" t="str">
            <v>M</v>
          </cell>
          <cell r="D1255">
            <v>47.76</v>
          </cell>
        </row>
        <row r="1256">
          <cell r="A1256">
            <v>100328</v>
          </cell>
          <cell r="B1256" t="str">
            <v>RETIRADA E RECOLOCAÇÃO DE  TELHA CERÂMICA DE ENCAIXE, COM ATÉ DUAS ÁGUAS, INCLUSO IÇAMENTO. AF_07/2019</v>
          </cell>
          <cell r="C1256" t="str">
            <v>M2</v>
          </cell>
          <cell r="D1256">
            <v>16.23</v>
          </cell>
        </row>
        <row r="1257">
          <cell r="A1257">
            <v>100329</v>
          </cell>
          <cell r="B1257" t="str">
            <v>RETIRADA E RECOLOCAÇÃO DE  TELHA CERÂMICA DE ENCAIXE, COM MAIS DE DUAS ÁGUAS, INCLUSO IÇAMENTO. AF_07/2019</v>
          </cell>
          <cell r="C1257" t="str">
            <v>M2</v>
          </cell>
          <cell r="D1257">
            <v>19.5</v>
          </cell>
        </row>
        <row r="1258">
          <cell r="A1258">
            <v>100330</v>
          </cell>
          <cell r="B1258" t="str">
            <v>RETIRADA E RECOLOCAÇÃO DE  TELHA CERÂMICA CAPA-CANAL, COM ATÉ DUAS ÁGUAS, INCLUSO IÇAMENTO. AF_07/2019</v>
          </cell>
          <cell r="C1258" t="str">
            <v>M2</v>
          </cell>
          <cell r="D1258">
            <v>22.05</v>
          </cell>
        </row>
        <row r="1259">
          <cell r="A1259">
            <v>100331</v>
          </cell>
          <cell r="B1259" t="str">
            <v>RETIRADA E RECOLOCAÇÃO DE  TELHA CERÂMICA CAPA-CANAL, COM MAIS DE DUAS ÁGUAS, INCLUSO IÇAMENTO. AF_07/2019</v>
          </cell>
          <cell r="C1259" t="str">
            <v>M2</v>
          </cell>
          <cell r="D1259">
            <v>27.62</v>
          </cell>
        </row>
        <row r="1260">
          <cell r="A1260">
            <v>100434</v>
          </cell>
          <cell r="B1260" t="str">
            <v>CALHA DE BEIRAL, SEMICIRCULAR DE PVC, DIAMETRO 125 MM, INCLUINDO CABECEIRAS, EMENDAS, BOCAIS, SUPORTES E VEDAÇÕES, EXCLUINDO CONDUTORES, INCLUSO TRANSPORTE VERTICAL. AF_07/2019</v>
          </cell>
          <cell r="C1260" t="str">
            <v>M</v>
          </cell>
          <cell r="D1260">
            <v>55.52</v>
          </cell>
        </row>
        <row r="1261">
          <cell r="A1261">
            <v>100435</v>
          </cell>
          <cell r="B1261" t="str">
            <v>RUFO EM FIBROCIMENTO PARA TELHA ONDULADA E = 6 MM, ABA DE 26 CM, INCLUSO TRANSPORTE VERTICAL, EXCETO CONTRARRUFO. AF_07/2019</v>
          </cell>
          <cell r="C1261" t="str">
            <v>M</v>
          </cell>
          <cell r="D1261">
            <v>25.5</v>
          </cell>
        </row>
        <row r="1262">
          <cell r="A1262">
            <v>94227</v>
          </cell>
          <cell r="B1262" t="str">
            <v>CALHA EM CHAPA DE AÇO GALVANIZADO NÚMERO 24, DESENVOLVIMENTO DE 33 CM, INCLUSO TRANSPORTE VERTICAL. AF_07/2019</v>
          </cell>
          <cell r="C1262" t="str">
            <v>M</v>
          </cell>
          <cell r="D1262">
            <v>47.09</v>
          </cell>
        </row>
        <row r="1263">
          <cell r="A1263">
            <v>94228</v>
          </cell>
          <cell r="B1263" t="str">
            <v>CALHA EM CHAPA DE AÇO GALVANIZADO NÚMERO 24, DESENVOLVIMENTO DE 50 CM, INCLUSO TRANSPORTE VERTICAL. AF_07/2019</v>
          </cell>
          <cell r="C1263" t="str">
            <v>M</v>
          </cell>
          <cell r="D1263">
            <v>69.959999999999994</v>
          </cell>
        </row>
        <row r="1264">
          <cell r="A1264">
            <v>94229</v>
          </cell>
          <cell r="B1264" t="str">
            <v>CALHA EM CHAPA DE AÇO GALVANIZADO NÚMERO 24, DESENVOLVIMENTO DE 100 CM, INCLUSO TRANSPORTE VERTICAL. AF_07/2019</v>
          </cell>
          <cell r="C1264" t="str">
            <v>M</v>
          </cell>
          <cell r="D1264">
            <v>136.12</v>
          </cell>
        </row>
        <row r="1265">
          <cell r="A1265">
            <v>94231</v>
          </cell>
          <cell r="B1265" t="str">
            <v>RUFO EM CHAPA DE AÇO GALVANIZADO NÚMERO 24, CORTE DE 25 CM, INCLUSO TRANSPORTE VERTICAL. AF_07/2019</v>
          </cell>
          <cell r="C1265" t="str">
            <v>M</v>
          </cell>
          <cell r="D1265">
            <v>40.44</v>
          </cell>
        </row>
        <row r="1266">
          <cell r="A1266">
            <v>94449</v>
          </cell>
          <cell r="B1266" t="str">
            <v>TELHAMENTO COM TELHA ONDULADA DE FIBRA DE VIDRO E = 0,6 MM, PARA TELHADO COM INCLINAÇÃO MAIOR QUE 10°, COM ATÉ 2 ÁGUAS, INCLUSO IÇAMENTO. AF_07/2019</v>
          </cell>
          <cell r="C1266" t="str">
            <v>M2</v>
          </cell>
          <cell r="D1266">
            <v>46.38</v>
          </cell>
        </row>
        <row r="1267">
          <cell r="A1267" t="str">
            <v>73970/1</v>
          </cell>
          <cell r="B1267" t="str">
            <v>ESTRUTURA METALICA EM ACO ESTRUTURAL PERFIL I 12 X 5 1/4</v>
          </cell>
          <cell r="C1267" t="str">
            <v>KG</v>
          </cell>
          <cell r="D1267">
            <v>12.24</v>
          </cell>
        </row>
        <row r="1268">
          <cell r="A1268" t="str">
            <v>73970/2</v>
          </cell>
          <cell r="B1268" t="str">
            <v>ESTRUTURA METALICA EM ACO ESTRUTURAL PERFIL I 6 X 3 3/8</v>
          </cell>
          <cell r="C1268" t="str">
            <v>KG</v>
          </cell>
          <cell r="D1268">
            <v>8.34</v>
          </cell>
        </row>
        <row r="1269">
          <cell r="A1269">
            <v>92255</v>
          </cell>
          <cell r="B1269" t="str">
            <v>INSTALAÇÃO DE TESOURA (INTEIRA OU MEIA), EM AÇO, PARA VÃOS MAIORES OU IGUAIS A 3,0 M E MENORES QUE 6,0 M, INCLUSO IÇAMENTO. AF_07/2019</v>
          </cell>
          <cell r="C1269" t="str">
            <v>UN</v>
          </cell>
          <cell r="D1269">
            <v>164.47</v>
          </cell>
        </row>
        <row r="1270">
          <cell r="A1270">
            <v>92256</v>
          </cell>
          <cell r="B1270" t="str">
            <v>INSTALAÇÃO DE TESOURA (INTEIRA OU MEIA), EM AÇO, PARA VÃOS MAIORES OU IGUAIS A 6,0 M E MENORES QUE 8,0 M, INCLUSO IÇAMENTO. AF_07/2019</v>
          </cell>
          <cell r="C1270" t="str">
            <v>UN</v>
          </cell>
          <cell r="D1270">
            <v>209.38</v>
          </cell>
        </row>
        <row r="1271">
          <cell r="A1271">
            <v>92257</v>
          </cell>
          <cell r="B1271" t="str">
            <v>INSTALAÇÃO DE TESOURA (INTEIRA OU MEIA), EM AÇO, PARA VÃOS MAIORES OU IGUAIS A 8,0 M E MENORES QUE 10,0 M, INCLUSO IÇAMENTO. AF_07/2019</v>
          </cell>
          <cell r="C1271" t="str">
            <v>UN</v>
          </cell>
          <cell r="D1271">
            <v>253.75</v>
          </cell>
        </row>
        <row r="1272">
          <cell r="A1272">
            <v>92258</v>
          </cell>
          <cell r="B1272" t="str">
            <v>INSTALAÇÃO DE TESOURA (INTEIRA OU MEIA), EM AÇO, PARA VÃOS MAIORES OU IGUAIS A 10,0 M E MENORES QUE 12,0 M, INCLUSO IÇAMENTO. AF_07/2019</v>
          </cell>
          <cell r="C1272" t="str">
            <v>UN</v>
          </cell>
          <cell r="D1272">
            <v>325.14</v>
          </cell>
        </row>
        <row r="1273">
          <cell r="A1273">
            <v>92568</v>
          </cell>
          <cell r="B1273" t="str">
            <v>TRAMA DE AÇO COMPOSTA POR RIPAS, CAIBROS E TERÇAS PARA TELHADOS DE ATÉ 2 ÁGUAS PARA TELHA DE ENCAIXE DE CERÂMICA OU DE CONCRETO, INCLUSO TRANSPORTE VERTICAL. AF_07/2019</v>
          </cell>
          <cell r="C1273" t="str">
            <v>M2</v>
          </cell>
          <cell r="D1273">
            <v>76.36</v>
          </cell>
        </row>
        <row r="1274">
          <cell r="A1274">
            <v>92569</v>
          </cell>
          <cell r="B1274" t="str">
            <v>TRAMA DE AÇO COMPOSTA POR RIPAS E CAIBROS PARA TELHADOS DE ATÉ 2 ÁGUAS PARA TELHA DE ENCAIXE DE CERÂMICA OU DE CONCRETO, INCLUSO TRANSPORTE VERTICAL. AF_07/2019</v>
          </cell>
          <cell r="C1274" t="str">
            <v>M2</v>
          </cell>
          <cell r="D1274">
            <v>34.69</v>
          </cell>
        </row>
        <row r="1275">
          <cell r="A1275">
            <v>92570</v>
          </cell>
          <cell r="B1275" t="str">
            <v>TRAMA DE AÇO COMPOSTA POR RIPAS PARA TELHADOS DE ATÉ 2 ÁGUAS PARA TELHA DE ENCAIXE DE CERÂMICA OU DE CONCRETO, INCLUSO TRANSPORTE VERTICAL. AF_07/2019</v>
          </cell>
          <cell r="C1275" t="str">
            <v>M2</v>
          </cell>
          <cell r="D1275">
            <v>15.83</v>
          </cell>
        </row>
        <row r="1276">
          <cell r="A1276">
            <v>92571</v>
          </cell>
          <cell r="B1276" t="str">
            <v>TRAMA DE AÇO COMPOSTA POR RIPAS, CAIBROS E TERÇAS PARA TELHADOS DE MAIS DE 2 ÁGUAS PARA TELHA DE ENCAIXE DE CERÂMICA OU DE CONCRETO, INCLUSO TRANSPORTE VERTICAL. AF_07/2019</v>
          </cell>
          <cell r="C1276" t="str">
            <v>M2</v>
          </cell>
          <cell r="D1276">
            <v>84.62</v>
          </cell>
        </row>
        <row r="1277">
          <cell r="A1277">
            <v>92572</v>
          </cell>
          <cell r="B1277" t="str">
            <v>TRAMA DE AÇO COMPOSTA POR RIPAS E CAIBROS PARA TELHADOS DE MAIS DE 2 ÁGUAS PARA TELHA DE ENCAIXE DE CERÂMICA OU DE CONCRETO, INCLUSO TRANSPORTE VERTICAL. AF_07/2019</v>
          </cell>
          <cell r="C1277" t="str">
            <v>M2</v>
          </cell>
          <cell r="D1277">
            <v>43.51</v>
          </cell>
        </row>
        <row r="1278">
          <cell r="A1278">
            <v>92573</v>
          </cell>
          <cell r="B1278" t="str">
            <v>TRAMA DE AÇO COMPOSTA POR RIPAS PARA TELHADOS DE MAIS DE 2 ÁGUAS PARA TELHA DE ENCAIXE DE CERÂMICA OU DE CONCRETO, INCLUSO TRANSPORTE VERTICAL, INCLUSO TRANSPORTE VERTICAL. AF_07/2019</v>
          </cell>
          <cell r="C1278" t="str">
            <v>M2</v>
          </cell>
          <cell r="D1278">
            <v>19.34</v>
          </cell>
        </row>
        <row r="1279">
          <cell r="A1279">
            <v>92574</v>
          </cell>
          <cell r="B1279" t="str">
            <v>TRAMA DE AÇO COMPOSTA POR RIPAS, CAIBROS E TERÇAS PARA TELHADOS DE ATÉ 2 ÁGUAS PARA TELHA CERÂMICA CAPA-CANAL, INCLUSO TRANSPORTE VERTICAL. AF_07/2019</v>
          </cell>
          <cell r="C1279" t="str">
            <v>M2</v>
          </cell>
          <cell r="D1279">
            <v>81.84</v>
          </cell>
        </row>
        <row r="1280">
          <cell r="A1280">
            <v>92575</v>
          </cell>
          <cell r="B1280" t="str">
            <v>TRAMA DE AÇO COMPOSTA POR RIPAS E CAIBROS PARA TELHADOS DE ATÉ 2 ÁGUAS PARA TELHA CERÂMICA CAPA-CANAL, INCLUSO TRANSPORTE VERTICAL. AF_07/2019</v>
          </cell>
          <cell r="C1280" t="str">
            <v>M2</v>
          </cell>
          <cell r="D1280">
            <v>34.08</v>
          </cell>
        </row>
        <row r="1281">
          <cell r="A1281">
            <v>92576</v>
          </cell>
          <cell r="B1281" t="str">
            <v>TRAMA DE AÇO COMPOSTA POR RIPAS PARA TELHADOS DE ATÉ 2 ÁGUAS PARA TELHA CERÂMICA CAPA-CANAL, INCLUSO TRANSPORTE VERTICAL. AF_07/2019</v>
          </cell>
          <cell r="C1281" t="str">
            <v>M2</v>
          </cell>
          <cell r="D1281">
            <v>12.63</v>
          </cell>
        </row>
        <row r="1282">
          <cell r="A1282">
            <v>92577</v>
          </cell>
          <cell r="B1282" t="str">
            <v>TRAMA DE AÇO COMPOSTA POR RIPAS, CAIBROS E TERÇAS PARA TELHADOS DE MAIS DE 2 ÁGUAS PARA TELHA CERÂMICA CAPA-CANAL, INCLUSO TRANSPORTE VERTICAL. AF_07/2019</v>
          </cell>
          <cell r="C1282" t="str">
            <v>M2</v>
          </cell>
          <cell r="D1282">
            <v>90.4</v>
          </cell>
        </row>
        <row r="1283">
          <cell r="A1283">
            <v>92578</v>
          </cell>
          <cell r="B1283" t="str">
            <v>TRAMA DE AÇO COMPOSTA POR RIPAS E CAIBROS PARA TELHADOS DE MAIS DE 2 ÁGUAS PARA TELHA CERÂMICA CAPA-CANAL, INCLUSO TRANSPORTE VERTICAL. AF_07/2019</v>
          </cell>
          <cell r="C1283" t="str">
            <v>M2</v>
          </cell>
          <cell r="D1283">
            <v>38.85</v>
          </cell>
        </row>
        <row r="1284">
          <cell r="A1284">
            <v>92579</v>
          </cell>
          <cell r="B1284" t="str">
            <v>TRAMA DE AÇO COMPOSTA POR RIPAS PARA TELHADOS DE MAIS DE 2 ÁGUAS PARA TELHA CERÂMICA CAPA-CANAL, INCLUSO TRANSPORTE VERTICAL. AF_07/2019</v>
          </cell>
          <cell r="C1284" t="str">
            <v>M2</v>
          </cell>
          <cell r="D1284">
            <v>15.45</v>
          </cell>
        </row>
        <row r="1285">
          <cell r="A1285">
            <v>92580</v>
          </cell>
          <cell r="B1285" t="str">
            <v>TRAMA DE AÇO COMPOSTA POR TERÇAS PARA TELHADOS DE ATÉ 2 ÁGUAS PARA TELHA ONDULADA DE FIBROCIMENTO, METÁLICA, PLÁSTICA OU TERMOACÚSTICA, INCLUSO TRANSPORTE VERTICAL. AF_07/2019</v>
          </cell>
          <cell r="C1285" t="str">
            <v>M2</v>
          </cell>
          <cell r="D1285">
            <v>36.22</v>
          </cell>
        </row>
        <row r="1286">
          <cell r="A1286">
            <v>92581</v>
          </cell>
          <cell r="B1286" t="str">
            <v>TRAMA DE AÇO COMPOSTA POR TERÇAS PARA TELHADOS DE ATÉ 2 ÁGUAS PARA TELHA ESTRUTURAL DE FIBROCIMENTO, INCLUSO TRANSPORTE VERTICAL. AF_07/2019</v>
          </cell>
          <cell r="C1286" t="str">
            <v>M2</v>
          </cell>
          <cell r="D1286">
            <v>37.42</v>
          </cell>
        </row>
        <row r="1287">
          <cell r="A1287">
            <v>92582</v>
          </cell>
          <cell r="B1287" t="str">
            <v>FABRICAÇÃO E INSTALAÇÃO DE TESOURA INTEIRA EM AÇO, VÃO DE 3 M, PARA TELHA CERÂMICA OU DE CONCRETO, INCLUSO IÇAMENTO. AF_12/2015</v>
          </cell>
          <cell r="C1287" t="str">
            <v>UN</v>
          </cell>
          <cell r="D1287">
            <v>528.42999999999995</v>
          </cell>
        </row>
        <row r="1288">
          <cell r="A1288">
            <v>92584</v>
          </cell>
          <cell r="B1288" t="str">
            <v>FABRICAÇÃO E INSTALAÇÃO DE TESOURA INTEIRA EM AÇO, VÃO DE 4 M, PARA TELHA CERÂMICA OU DE CONCRETO, INCLUSO IÇAMENTO. AF_12/2015</v>
          </cell>
          <cell r="C1288" t="str">
            <v>UN</v>
          </cell>
          <cell r="D1288">
            <v>608.70000000000005</v>
          </cell>
        </row>
        <row r="1289">
          <cell r="A1289">
            <v>92586</v>
          </cell>
          <cell r="B1289" t="str">
            <v>FABRICAÇÃO E INSTALAÇÃO DE TESOURA INTEIRA EM AÇO, VÃO DE 5 M, PARA TELHA CERÂMICA OU DE CONCRETO, INCLUSO IÇAMENTO. AF_12/2015</v>
          </cell>
          <cell r="C1289" t="str">
            <v>UN</v>
          </cell>
          <cell r="D1289">
            <v>688.96</v>
          </cell>
        </row>
        <row r="1290">
          <cell r="A1290">
            <v>92588</v>
          </cell>
          <cell r="B1290" t="str">
            <v>FABRICAÇÃO E INSTALAÇÃO DE TESOURA INTEIRA EM AÇO, VÃO DE 6 M, PARA TELHA CERÂMICA OU DE CONCRETO, INCLUSO IÇAMENTO. AF_12/2015</v>
          </cell>
          <cell r="C1290" t="str">
            <v>UN</v>
          </cell>
          <cell r="D1290">
            <v>871.24</v>
          </cell>
        </row>
        <row r="1291">
          <cell r="A1291">
            <v>92590</v>
          </cell>
          <cell r="B1291" t="str">
            <v>FABRICAÇÃO E INSTALAÇÃO DE TESOURA INTEIRA EM AÇO, VÃO DE 7 M, PARA TELHA CERÂMICA OU DE CONCRETO, INCLUSO IÇAMENTO. AF_12/2015</v>
          </cell>
          <cell r="C1291" t="str">
            <v>UN</v>
          </cell>
          <cell r="D1291">
            <v>951.51</v>
          </cell>
        </row>
        <row r="1292">
          <cell r="A1292">
            <v>92592</v>
          </cell>
          <cell r="B1292" t="str">
            <v>FABRICAÇÃO E INSTALAÇÃO DE TESOURA INTEIRA EM AÇO, VÃO DE 8 M, PARA TELHA CERÂMICA OU DE CONCRETO, INCLUSO IÇAMENTO. AF_12/2015</v>
          </cell>
          <cell r="C1292" t="str">
            <v>UN</v>
          </cell>
          <cell r="D1292">
            <v>1076.1500000000001</v>
          </cell>
        </row>
        <row r="1293">
          <cell r="A1293">
            <v>92593</v>
          </cell>
          <cell r="B1293" t="str">
            <v>(COMPOSIÇÃO REPRESENTATIVA) FABRICAÇÃO E INSTALAÇÃO DE TESOURA INTEIRA EM AÇO, PARA VÃOS DE 3 A 12 M E PARA QUALQUER TIPO DE TELHA, INCLUSO IÇAMENTO. AF_12/2015</v>
          </cell>
          <cell r="C1293" t="str">
            <v>KG</v>
          </cell>
          <cell r="D1293">
            <v>8.15</v>
          </cell>
        </row>
        <row r="1294">
          <cell r="A1294">
            <v>92594</v>
          </cell>
          <cell r="B1294" t="str">
            <v>FABRICAÇÃO E INSTALAÇÃO DE TESOURA INTEIRA EM AÇO, VÃO DE 9 M, PARA TELHA CERÂMICA OU DE CONCRETO, INCLUSO IÇAMENTO. AF_12/2015</v>
          </cell>
          <cell r="C1294" t="str">
            <v>UN</v>
          </cell>
          <cell r="D1294">
            <v>1229.1500000000001</v>
          </cell>
        </row>
        <row r="1295">
          <cell r="A1295">
            <v>92596</v>
          </cell>
          <cell r="B1295" t="str">
            <v>FABRICAÇÃO E INSTALAÇÃO DE TESOURA INTEIRA EM AÇO, VÃO DE 10 M, PARA TELHA CERÂMICA OU DE CONCRETO, INCLUSO IÇAMENTO. AF_12/2015</v>
          </cell>
          <cell r="C1295" t="str">
            <v>UN</v>
          </cell>
          <cell r="D1295">
            <v>1383.45</v>
          </cell>
        </row>
        <row r="1296">
          <cell r="A1296">
            <v>92598</v>
          </cell>
          <cell r="B1296" t="str">
            <v>FABRICAÇÃO E INSTALAÇÃO DE TESOURA INTEIRA EM AÇO, VÃO DE 11 M, PARA TELHA CERÂMICA OU DE CONCRETO, INCLUSO IÇAMENTO. AF_12/2015</v>
          </cell>
          <cell r="C1296" t="str">
            <v>UN</v>
          </cell>
          <cell r="D1296">
            <v>1463.71</v>
          </cell>
        </row>
        <row r="1297">
          <cell r="A1297">
            <v>92600</v>
          </cell>
          <cell r="B1297" t="str">
            <v>FABRICAÇÃO E INSTALAÇÃO DE TESOURA INTEIRA EM AÇO, VÃO DE 12 M, PARA TELHA CERÂMICA OU DE CONCRETO, INCLUSO IÇAMENTO. AF_12/2015</v>
          </cell>
          <cell r="C1297" t="str">
            <v>UN</v>
          </cell>
          <cell r="D1297">
            <v>1559.61</v>
          </cell>
        </row>
        <row r="1298">
          <cell r="A1298">
            <v>92602</v>
          </cell>
          <cell r="B1298" t="str">
            <v>FABRICAÇÃO E INSTALAÇÃO DE TESOURA INTEIRA EM AÇO, VÃO DE 3 M, PARA TELHA ONDULADA DE FIBROCIMENTO, METÁLICA, PLÁSTICA OU TERMOACÚSTICA, INCLUSO IÇAMENTO.. AF_12/2015</v>
          </cell>
          <cell r="C1298" t="str">
            <v>UN</v>
          </cell>
          <cell r="D1298">
            <v>528.42999999999995</v>
          </cell>
        </row>
        <row r="1299">
          <cell r="A1299">
            <v>92604</v>
          </cell>
          <cell r="B1299" t="str">
            <v>FABRICAÇÃO E INSTALAÇÃO DE TESOURA INTEIRA EM AÇO, VÃO DE 4 M, PARA TELHA ONDULADA DE FIBROCIMENTO, METÁLICA, PLÁSTICA OU TERMOACÚSTICA, INCLUSO IÇAMENTO. AF_12/2015</v>
          </cell>
          <cell r="C1299" t="str">
            <v>UN</v>
          </cell>
          <cell r="D1299">
            <v>593.07000000000005</v>
          </cell>
        </row>
        <row r="1300">
          <cell r="A1300">
            <v>92606</v>
          </cell>
          <cell r="B1300" t="str">
            <v>FABRICAÇÃO E INSTALAÇÃO DE TESOURA INTEIRA EM AÇO, VÃO DE 5 M, PARA TELHA ONDULADA DE FIBROCIMENTO, METÁLICA, PLÁSTICA OU TERMOACÚSTICA, INCLUSO IÇAMENTO. AF_12/2015</v>
          </cell>
          <cell r="C1300" t="str">
            <v>UN</v>
          </cell>
          <cell r="D1300">
            <v>673.33</v>
          </cell>
        </row>
        <row r="1301">
          <cell r="A1301">
            <v>92608</v>
          </cell>
          <cell r="B1301" t="str">
            <v>FABRICAÇÃO E INSTALAÇÃO DE TESOURA INTEIRA EM AÇO, VÃO DE 6 M, PARA TELHA ONDULADA DE FIBROCIMENTO, METÁLICA, PLÁSTICA OU TERMOACÚSTICA, INCLUSO IÇAMENTO. AF_12/2015</v>
          </cell>
          <cell r="C1301" t="str">
            <v>UN</v>
          </cell>
          <cell r="D1301">
            <v>839.98</v>
          </cell>
        </row>
        <row r="1302">
          <cell r="A1302">
            <v>92610</v>
          </cell>
          <cell r="B1302" t="str">
            <v>FABRICAÇÃO E INSTALAÇÃO DE TESOURA INTEIRA EM AÇO, VÃO DE 7 M, PARA TELHA ONDULADA DE FIBROCIMENTO, METÁLICA, PLÁSTICA OU TERMOACÚSTICA, INCLUSO IÇAMENTO. AF_12/2015</v>
          </cell>
          <cell r="C1302" t="str">
            <v>UN</v>
          </cell>
          <cell r="D1302">
            <v>920.25</v>
          </cell>
        </row>
        <row r="1303">
          <cell r="A1303">
            <v>92612</v>
          </cell>
          <cell r="B1303" t="str">
            <v>FABRICAÇÃO E INSTALAÇÃO DE TESOURA INTEIRA EM AÇO, VÃO DE 8 M, PARA TELHA ONDULADA DE FIBROCIMENTO, METÁLICA, PLÁSTICA OU TERMOACÚSTICA, INCLUSO IÇAMENTO, INCLUSO IÇAMENTO. AF_12/2015</v>
          </cell>
          <cell r="C1303" t="str">
            <v>UN</v>
          </cell>
          <cell r="D1303">
            <v>1044.8900000000001</v>
          </cell>
        </row>
        <row r="1304">
          <cell r="A1304">
            <v>92614</v>
          </cell>
          <cell r="B1304" t="str">
            <v>FABRICAÇÃO E INSTALAÇÃO DE TESOURA INTEIRA EM AÇO, VÃO DE 9 M, PARA TELHA ONDULADA DE FIBROCIMENTO, METÁLICA, PLÁSTICA OU TERMOACÚSTICA, INCLUSO IÇAMENTO. AF_12/2015</v>
          </cell>
          <cell r="C1304" t="str">
            <v>UN</v>
          </cell>
          <cell r="D1304">
            <v>1166.6400000000001</v>
          </cell>
        </row>
        <row r="1305">
          <cell r="A1305">
            <v>92616</v>
          </cell>
          <cell r="B1305" t="str">
            <v>FABRICAÇÃO E INSTALAÇÃO DE TESOURA INTEIRA EM AÇO, VÃO DE 10 M, PARA TELHA ONDULADA DE FIBROCIMENTO, METÁLICA, PLÁSTICA OU TERMOACÚSTICA, INCLUSO IÇAMENTO. AF_12/2015</v>
          </cell>
          <cell r="C1305" t="str">
            <v>UN</v>
          </cell>
          <cell r="D1305">
            <v>1336.56</v>
          </cell>
        </row>
        <row r="1306">
          <cell r="A1306">
            <v>92618</v>
          </cell>
          <cell r="B1306" t="str">
            <v>FABRICAÇÃO E INSTALAÇÃO DE TESOURA INTEIRA EM AÇO, VÃO DE 11 M, PARA TELHA ONDULADA DE FIBROCIMENTO, METÁLICA, PLÁSTICA OU TERMOACÚSTICA, INCLUSO IÇAMENTO. AF_12/2015</v>
          </cell>
          <cell r="C1306" t="str">
            <v>UN</v>
          </cell>
          <cell r="D1306">
            <v>1416.83</v>
          </cell>
        </row>
        <row r="1307">
          <cell r="A1307">
            <v>92620</v>
          </cell>
          <cell r="B1307" t="str">
            <v>FABRICAÇÃO E INSTALAÇÃO DE TESOURA INTEIRA EM AÇO, VÃO DE 12 M, PARA TELHA ONDULADA DE FIBROCIMENTO, METÁLICA, PLÁSTICA OU TERMOACÚSTICA, INCLUSO IÇAMENTO. AF_12/2015</v>
          </cell>
          <cell r="C1307" t="str">
            <v>UN</v>
          </cell>
          <cell r="D1307">
            <v>1497.1</v>
          </cell>
        </row>
        <row r="1308">
          <cell r="A1308">
            <v>100357</v>
          </cell>
          <cell r="B1308" t="str">
            <v>FABRICAÇÃO E INSTALAÇÃO DE MEIA TESOURA DE MADEIRA NÃO APARELHADA, COM VÃO DE 3 M, PARA TELHA CERÂMICA OU DE CONCRETO, INCLUSO IÇAMENTO. AF_07/2019</v>
          </cell>
          <cell r="C1308" t="str">
            <v>UN</v>
          </cell>
          <cell r="D1308">
            <v>764.48</v>
          </cell>
        </row>
        <row r="1309">
          <cell r="A1309">
            <v>100358</v>
          </cell>
          <cell r="B1309" t="str">
            <v>FABRICAÇÃO E INSTALAÇÃO DE MEIA TESOURA DE MADEIRA NÃO APARELHADA, COM VÃO DE 4 M, PARA TELHA CERÂMICA OU DE CONCRETO, INCLUSO IÇAMENTO. AF_07/2019</v>
          </cell>
          <cell r="C1309" t="str">
            <v>UN</v>
          </cell>
          <cell r="D1309">
            <v>1079.51</v>
          </cell>
        </row>
        <row r="1310">
          <cell r="A1310">
            <v>100359</v>
          </cell>
          <cell r="B1310" t="str">
            <v>FABRICAÇÃO E INSTALAÇÃO DE MEIA TESOURA DE MADEIRA NÃO APARELHADA, COM VÃO DE 5 M, PARA TELHA CERÂMICA OU DE CONCRETO, INCLUSO IÇAMENTO. AF_07/2019</v>
          </cell>
          <cell r="C1310" t="str">
            <v>UN</v>
          </cell>
          <cell r="D1310">
            <v>1119.79</v>
          </cell>
        </row>
        <row r="1311">
          <cell r="A1311">
            <v>100360</v>
          </cell>
          <cell r="B1311" t="str">
            <v>FABRICAÇÃO E INSTALAÇÃO DE MEIA TESOURA DE MADEIRA NÃO APARELHADA, COM VÃO DE 6 M, PARA TELHA CERÂMICA OU DE CONCRETO, INCLUSO IÇAMENTO. AF_07/2019</v>
          </cell>
          <cell r="C1311" t="str">
            <v>UN</v>
          </cell>
          <cell r="D1311">
            <v>1238.5</v>
          </cell>
        </row>
        <row r="1312">
          <cell r="A1312">
            <v>100361</v>
          </cell>
          <cell r="B1312" t="str">
            <v>FABRICAÇÃO E INSTALAÇÃO DE MEIA TESOURA DE MADEIRA NÃO APARELHADA, COM VÃO DE 7 M, PARA TELHA CERÂMICA OU DE CONCRETO, INCLUSO IÇAMENTO. AF_07/2019</v>
          </cell>
          <cell r="C1312" t="str">
            <v>UN</v>
          </cell>
          <cell r="D1312">
            <v>1570.68</v>
          </cell>
        </row>
        <row r="1313">
          <cell r="A1313">
            <v>100362</v>
          </cell>
          <cell r="B1313" t="str">
            <v>FABRICAÇÃO E INSTALAÇÃO DE MEIA TESOURA DE MADEIRA NÃO APARELHADA, COM VÃO DE 8 M, PARA TELHA CERÂMICA OU DE CONCRETO, INCLUSO IÇAMENTO. AF_07/2019</v>
          </cell>
          <cell r="C1313" t="str">
            <v>UN</v>
          </cell>
          <cell r="D1313">
            <v>1942.48</v>
          </cell>
        </row>
        <row r="1314">
          <cell r="A1314">
            <v>100363</v>
          </cell>
          <cell r="B1314" t="str">
            <v>FABRICAÇÃO E INSTALAÇÃO DE MEIA TESOURA DE MADEIRA NÃO APARELHADA, COM VÃO DE 9 M, PARA TELHA CERÂMICA OU DE CONCRETO, INCLUSO IÇAMENTO. AF_07/2019</v>
          </cell>
          <cell r="C1314" t="str">
            <v>UN</v>
          </cell>
          <cell r="D1314">
            <v>2001.88</v>
          </cell>
        </row>
        <row r="1315">
          <cell r="A1315">
            <v>100364</v>
          </cell>
          <cell r="B1315" t="str">
            <v>FABRICAÇÃO E INSTALAÇÃO DE MEIA TESOURA DE MADEIRA NÃO APARELHADA, COM VÃO DE 10 M, PARA TELHA CERÂMICA OU DE CONCRETO, INCLUSO IÇAMENTO. AF_07/2019</v>
          </cell>
          <cell r="C1315" t="str">
            <v>UN</v>
          </cell>
          <cell r="D1315">
            <v>2187.3200000000002</v>
          </cell>
        </row>
        <row r="1316">
          <cell r="A1316">
            <v>100365</v>
          </cell>
          <cell r="B1316" t="str">
            <v>FABRICAÇÃO E INSTALAÇÃO DE MEIA TESOURA DE MADEIRA NÃO APARELHADA, COM VÃO DE 11 M, PARA TELHA CERÂMICA OU DE CONCRETO, INCLUSO IÇAMENTO. AF_07/2019</v>
          </cell>
          <cell r="C1316" t="str">
            <v>UN</v>
          </cell>
          <cell r="D1316">
            <v>2553.0500000000002</v>
          </cell>
        </row>
        <row r="1317">
          <cell r="A1317">
            <v>100366</v>
          </cell>
          <cell r="B1317" t="str">
            <v>FABRICAÇÃO E INSTALAÇÃO DE MEIA TESOURA DE MADEIRA NÃO APARELHADA, COM VÃO DE 12 M, PARA TELHA CERÂMICA OU DE CONCRETO, INCLUSO IÇAMENTO. AF_07/2019</v>
          </cell>
          <cell r="C1317" t="str">
            <v>UN</v>
          </cell>
          <cell r="D1317">
            <v>2693.92</v>
          </cell>
        </row>
        <row r="1318">
          <cell r="A1318">
            <v>100367</v>
          </cell>
          <cell r="B1318" t="str">
            <v>FABRICAÇÃO E INSTALAÇÃO DE MEIA TESOURA DE MADEIRA NÃO APARELHADA, COM VÃO DE 3 M, PARA TELHA ONDULADA DE FIBROCIMENTO, ALUMÍNIO, PLÁSTICA OU TERMOACÚSTICA, INCLUSO IÇAMENTO. AF_07/2019</v>
          </cell>
          <cell r="C1318" t="str">
            <v>UN</v>
          </cell>
          <cell r="D1318">
            <v>748.99</v>
          </cell>
        </row>
        <row r="1319">
          <cell r="A1319">
            <v>100368</v>
          </cell>
          <cell r="B1319" t="str">
            <v>FABRICAÇÃO E INSTALAÇÃO DE MEIA TESOURA DE MADEIRA NÃO APARELHADA, COM VÃO DE 4 M, PARA TELHA ONDULADA DE FIBROCIMENTO, ALUMÍNIO, PLÁSTICA OU TERMOACÚSTICA, INCLUSO IÇAMENTO. AF_07/2019</v>
          </cell>
          <cell r="C1319" t="str">
            <v>UN</v>
          </cell>
          <cell r="D1319">
            <v>1059.6500000000001</v>
          </cell>
        </row>
        <row r="1320">
          <cell r="A1320">
            <v>100369</v>
          </cell>
          <cell r="B1320" t="str">
            <v>FABRICAÇÃO E INSTALAÇÃO DE MEIA TESOURA DE MADEIRA NÃO APARELHADA, COM VÃO DE 5 M, PARA TELHA ONDULADA DE FIBROCIMENTO, ALUMÍNIO, PLÁSTICA OU TERMOACÚSTICA, INCLUSO IÇAMENTO. AF_07/2019</v>
          </cell>
          <cell r="C1320" t="str">
            <v>UN</v>
          </cell>
          <cell r="D1320">
            <v>1099.93</v>
          </cell>
        </row>
        <row r="1321">
          <cell r="A1321">
            <v>100370</v>
          </cell>
          <cell r="B1321" t="str">
            <v>FABRICAÇÃO E INSTALAÇÃO DE MEIA TESOURA DE MADEIRA NÃO APARELHADA, COM VÃO DE 6 M, PARA TELHA ONDULADA DE FIBROCIMENTO, ALUMÍNIO, PLÁSTICA OU TERMOACÚSTICA, INCLUSO IÇAMENTO. AF_07/2019</v>
          </cell>
          <cell r="C1321" t="str">
            <v>UN</v>
          </cell>
          <cell r="D1321">
            <v>1277.08</v>
          </cell>
        </row>
        <row r="1322">
          <cell r="A1322">
            <v>100371</v>
          </cell>
          <cell r="B1322" t="str">
            <v>FABRICAÇÃO E INSTALAÇÃO DE MEIA TESOURA DE MADEIRA NÃO APARELHADA, COM VÃO DE 7 M, PARA TELHA ONDULADA DE FIBROCIMENTO, ALUMÍNIO, PLÁSTICA OU TERMOACÚSTICA, INCLUSO IÇAMENTO. AF_07/2019</v>
          </cell>
          <cell r="C1322" t="str">
            <v>UN</v>
          </cell>
          <cell r="D1322">
            <v>1517.1</v>
          </cell>
        </row>
        <row r="1323">
          <cell r="A1323">
            <v>100372</v>
          </cell>
          <cell r="B1323" t="str">
            <v>FABRICAÇÃO E INSTALAÇÃO DE MEIA TESOURA DE MADEIRA NÃO APARELHADA, COM VÃO DE 8 M, PARA TELHA ONDULADA DE FIBROCIMENTO, ALUMÍNIO, PLÁSTICA OU TERMOACÚSTICA, INCLUSO IÇAMENTO. AF_07/2019</v>
          </cell>
          <cell r="C1323" t="str">
            <v>UN</v>
          </cell>
          <cell r="D1323">
            <v>1856.83</v>
          </cell>
        </row>
        <row r="1324">
          <cell r="A1324">
            <v>100373</v>
          </cell>
          <cell r="B1324" t="str">
            <v>FABRICAÇÃO E INSTALAÇÃO DE MEIA TESOURA DE MADEIRA NÃO APARELHADA, COM VÃO DE 9 M, PARA TELHA ONDULADA DE FIBROCIMENTO, ALUMÍNIO, PLÁSTICA OU TERMOACÚSTICA, INCLUSO IÇAMENTO. AF_07/2019</v>
          </cell>
          <cell r="C1324" t="str">
            <v>UN</v>
          </cell>
          <cell r="D1324">
            <v>1906.27</v>
          </cell>
        </row>
        <row r="1325">
          <cell r="A1325">
            <v>100374</v>
          </cell>
          <cell r="B1325" t="str">
            <v>FABRICAÇÃO E INSTALAÇÃO DE MEIA TESOURA DE MADEIRA NÃO APARELHADA, COM VÃO DE 10 M, PARA TELHA ONDULADA DE FIBROCIMENTO, ALUMÍNIO, PLÁSTICA OU TERMOACÚSTICA, INCLUSO IÇAMENTO. AF_07/2019</v>
          </cell>
          <cell r="C1325" t="str">
            <v>UN</v>
          </cell>
          <cell r="D1325">
            <v>2058.96</v>
          </cell>
        </row>
        <row r="1326">
          <cell r="A1326">
            <v>100375</v>
          </cell>
          <cell r="B1326" t="str">
            <v>FABRICAÇÃO E INSTALAÇÃO DE MEIA TESOURA DE MADEIRA NÃO APARELHADA, COM VÃO DE 11 M, PARA TELHA ONDULADA DE FIBROCIMENTO, ALUMÍNIO, PLÁSTICA OU TERMOACÚSTICA, INCLUSO IÇAMENTO. AF_07/2019</v>
          </cell>
          <cell r="C1326" t="str">
            <v>UN</v>
          </cell>
          <cell r="D1326">
            <v>2366.58</v>
          </cell>
        </row>
        <row r="1327">
          <cell r="A1327">
            <v>100376</v>
          </cell>
          <cell r="B1327" t="str">
            <v>FABRICAÇÃO E INSTALAÇÃO DE MEIA TESOURA DE MADEIRA NÃO APARELHADA, COM VÃO DE 12 M, PARA TELHA ONDULADA DE FIBROCIMENTO, ALUMÍNIO, PLÁSTICA OU TERMOACÚSTICA, INCLUSO IÇAMENTO. AF_07/2019</v>
          </cell>
          <cell r="C1327" t="str">
            <v>UN</v>
          </cell>
          <cell r="D1327">
            <v>2313.75</v>
          </cell>
        </row>
        <row r="1328">
          <cell r="A1328">
            <v>100377</v>
          </cell>
          <cell r="B1328" t="str">
            <v>FABRICAÇÃO E INSTALAÇÃO DE TESOURA EM AÇO, VÃOS MAIORES OU IGUAIS A 3,0 M E MENORES OU IGUAL A 6,0 M, INCLUSO IÇAMENTO. AF_07/2019</v>
          </cell>
          <cell r="C1328" t="str">
            <v>KG</v>
          </cell>
          <cell r="D1328">
            <v>8.6</v>
          </cell>
        </row>
        <row r="1329">
          <cell r="A1329">
            <v>100378</v>
          </cell>
          <cell r="B1329" t="str">
            <v>FABRICAÇÃO E INSTALAÇÃO DE TESOURA EM AÇO, VÃOS MAIORES QUE 6,0 M E MENORES QUE 12,0 M, INCLUSO IÇAMENTO. AF_07/2019</v>
          </cell>
          <cell r="C1329" t="str">
            <v>KG</v>
          </cell>
          <cell r="D1329">
            <v>7.73</v>
          </cell>
        </row>
        <row r="1330">
          <cell r="A1330">
            <v>100382</v>
          </cell>
          <cell r="B1330" t="str">
            <v>FABRICAÇÃO E INSTALAÇÃO DE PONTALETES DE MADEIRA NÃO APARELHADA PARA TELHADOS COM ATÉ 2 ÁGUAS E COM TELHA ONDULADA DE FIBROCIMENTO, ALUMÍNIO OU PLÁSTICA EM EDIFÍCIO RESIDENCIAL TÉRREO, INCLUSO TRANSPORTE VERTICAL. AF_07/2019</v>
          </cell>
          <cell r="C1330" t="str">
            <v>M2</v>
          </cell>
          <cell r="D1330">
            <v>15.92</v>
          </cell>
        </row>
        <row r="1331">
          <cell r="A1331">
            <v>94444</v>
          </cell>
          <cell r="B1331" t="str">
            <v>TELHAMENTO COM TELHA DE ENCAIXE, TIPO FRANCESA DE VIDRO, COM ATÉ 2 ÁGUAS, INCLUSO TRANSPORTE VERTICAL. AF_07/2019</v>
          </cell>
          <cell r="C1331" t="str">
            <v>M2</v>
          </cell>
          <cell r="D1331">
            <v>525.99</v>
          </cell>
        </row>
        <row r="1332">
          <cell r="A1332" t="str">
            <v>73882/1</v>
          </cell>
          <cell r="B1332" t="str">
            <v>CALHA EM CONCRETO SIMPLES, EM MEIA CANA, DIAMETRO 200 MM</v>
          </cell>
          <cell r="C1332" t="str">
            <v>M</v>
          </cell>
          <cell r="D1332">
            <v>33.51</v>
          </cell>
        </row>
        <row r="1333">
          <cell r="A1333" t="str">
            <v>73882/5</v>
          </cell>
          <cell r="B1333" t="str">
            <v>CALHA EM CONCRETO SIMPLES, EM MEIA CANA DE CONCRETO, DIAMETRO 600 MM</v>
          </cell>
          <cell r="C1333" t="str">
            <v>M</v>
          </cell>
          <cell r="D1333">
            <v>95.05</v>
          </cell>
        </row>
        <row r="1334">
          <cell r="A1334" t="str">
            <v>73816/1</v>
          </cell>
          <cell r="B1334" t="str">
            <v>EXECUCAO DE DRENO COM TUBOS DE PVC CORRUGADO FLEXIVEL PERFURADO - DN 100</v>
          </cell>
          <cell r="C1334" t="str">
            <v>M</v>
          </cell>
          <cell r="D1334">
            <v>32.659999999999997</v>
          </cell>
        </row>
        <row r="1335">
          <cell r="A1335" t="str">
            <v>73816/2</v>
          </cell>
          <cell r="B1335" t="str">
            <v>EXECUCAO DE DRENO VERTICAL COM PEDRISCO, DIAMETRO 200MM</v>
          </cell>
          <cell r="C1335" t="str">
            <v>M</v>
          </cell>
          <cell r="D1335">
            <v>30.65</v>
          </cell>
        </row>
        <row r="1336">
          <cell r="A1336" t="str">
            <v>73881/1</v>
          </cell>
          <cell r="B1336" t="str">
            <v>EXECUCAO DE DRENO COM MANTA GEOTEXTIL 200 G/M2</v>
          </cell>
          <cell r="C1336" t="str">
            <v>M2</v>
          </cell>
          <cell r="D1336">
            <v>5.75</v>
          </cell>
        </row>
        <row r="1337">
          <cell r="A1337" t="str">
            <v>73881/3</v>
          </cell>
          <cell r="B1337" t="str">
            <v>EXECUCAO DE DRENO COM MANTA GEOTEXTIL 400 G/M2</v>
          </cell>
          <cell r="C1337" t="str">
            <v>M2</v>
          </cell>
          <cell r="D1337">
            <v>11.11</v>
          </cell>
        </row>
        <row r="1338">
          <cell r="A1338" t="str">
            <v>73883/1</v>
          </cell>
          <cell r="B1338" t="str">
            <v>EXECUCAO DE DRENO FRANCES COM AREIA MEDIA</v>
          </cell>
          <cell r="C1338" t="str">
            <v>M3</v>
          </cell>
          <cell r="D1338">
            <v>89.33</v>
          </cell>
        </row>
        <row r="1339">
          <cell r="A1339" t="str">
            <v>73883/2</v>
          </cell>
          <cell r="B1339" t="str">
            <v>EXECUCAO DE DRENO FRANCES COM BRITA NUM 2</v>
          </cell>
          <cell r="C1339" t="str">
            <v>M3</v>
          </cell>
          <cell r="D1339">
            <v>108.62</v>
          </cell>
        </row>
        <row r="1340">
          <cell r="A1340" t="str">
            <v>73883/3</v>
          </cell>
          <cell r="B1340" t="str">
            <v>EXECUCAO DE DRENO FRANCES COM CASCALHO</v>
          </cell>
          <cell r="C1340" t="str">
            <v>M3</v>
          </cell>
          <cell r="D1340">
            <v>67.69</v>
          </cell>
        </row>
        <row r="1341">
          <cell r="A1341" t="str">
            <v>73969/1</v>
          </cell>
          <cell r="B1341" t="str">
            <v>EXECUCAO DE DRENOS DE CHORUME EM TUBOS DRENANTES DE CONCRETO, DIAM=200MM, ENVOLTOS EM BRITA E GEOTEXTIL</v>
          </cell>
          <cell r="C1341" t="str">
            <v>M</v>
          </cell>
          <cell r="D1341">
            <v>73.34</v>
          </cell>
        </row>
        <row r="1342">
          <cell r="A1342" t="str">
            <v>74017/1</v>
          </cell>
          <cell r="B1342" t="str">
            <v>EXECUCAO DE DRENOS DE CHORUME EM TUBOS DRENANTES, PVC, DIAM=100 MM, ENVOLTOS EM BRITA E GEOTEXTIL</v>
          </cell>
          <cell r="C1342" t="str">
            <v>M</v>
          </cell>
          <cell r="D1342">
            <v>49.99</v>
          </cell>
        </row>
        <row r="1343">
          <cell r="A1343" t="str">
            <v>74017/2</v>
          </cell>
          <cell r="B1343" t="str">
            <v>EXECUCAO DE DRENOS DE CHORUME EM TUBOS DRENANTES, PVC, DIAM=150 MM, ENVOLTOS EM BRITA E GEOTEXTIL</v>
          </cell>
          <cell r="C1343" t="str">
            <v>M</v>
          </cell>
          <cell r="D1343">
            <v>67.72</v>
          </cell>
        </row>
        <row r="1344">
          <cell r="A1344" t="str">
            <v>75029/1</v>
          </cell>
          <cell r="B1344" t="str">
            <v>TUBO PVC CORRUGADO RIGIDO PERFURADO DN 150 PARA DRENAGEM - FORNECIMENTO E INSTALACAO</v>
          </cell>
          <cell r="C1344" t="str">
            <v>M</v>
          </cell>
          <cell r="D1344">
            <v>49.94</v>
          </cell>
        </row>
        <row r="1345">
          <cell r="A1345">
            <v>83651</v>
          </cell>
          <cell r="B1345" t="str">
            <v>TUBO PVC CORRUGADO PERFURADO 100 MM C/ JUNTA ELASTICA PARA DRENAGEM.</v>
          </cell>
          <cell r="C1345" t="str">
            <v>M</v>
          </cell>
          <cell r="D1345">
            <v>38.130000000000003</v>
          </cell>
        </row>
        <row r="1346">
          <cell r="A1346">
            <v>83658</v>
          </cell>
          <cell r="B1346" t="str">
            <v>EXECUCAO DRENO PROFUNDO, COM CORTE TRAPEZOIDAL EM SOLO, DE 70X80X150CM EXCL TUBO INCL MATERIAL EXECUCAO, COM SELO ENCHIMENTO MATERIAL DRENANTE E ESCAVACAO</v>
          </cell>
          <cell r="C1346" t="str">
            <v>M</v>
          </cell>
          <cell r="D1346">
            <v>196.38</v>
          </cell>
        </row>
        <row r="1347">
          <cell r="A1347">
            <v>83661</v>
          </cell>
          <cell r="B1347" t="str">
            <v>EXECUCAO DE DRENO PROFUNDO, CORTE EM SOLO, COM TUBO POROSO D=0,20M</v>
          </cell>
          <cell r="C1347" t="str">
            <v>M</v>
          </cell>
          <cell r="D1347">
            <v>118.16</v>
          </cell>
        </row>
        <row r="1348">
          <cell r="A1348">
            <v>83662</v>
          </cell>
          <cell r="B1348" t="str">
            <v>EXECUCAO DE DRENO CEGO</v>
          </cell>
          <cell r="C1348" t="str">
            <v>M3</v>
          </cell>
          <cell r="D1348">
            <v>105.08</v>
          </cell>
        </row>
        <row r="1349">
          <cell r="A1349">
            <v>83664</v>
          </cell>
          <cell r="B1349" t="str">
            <v>EXECUCAO DE DRENO DE TUBO DE CONRETO SIMPLES POROSO D=0,20 M (0,5MX0,5M) PARA GALERIAS DE AGUAS PLUVIAIS</v>
          </cell>
          <cell r="C1349" t="str">
            <v>M</v>
          </cell>
          <cell r="D1349">
            <v>72.349999999999994</v>
          </cell>
        </row>
        <row r="1350">
          <cell r="A1350">
            <v>83665</v>
          </cell>
          <cell r="B1350" t="str">
            <v>FORNECIMENTO E INSTALACAO DE MANTA BIDIM RT - 14</v>
          </cell>
          <cell r="C1350" t="str">
            <v>M2</v>
          </cell>
          <cell r="D1350">
            <v>7.46</v>
          </cell>
        </row>
        <row r="1351">
          <cell r="A1351">
            <v>83669</v>
          </cell>
          <cell r="B1351" t="str">
            <v>FORNECIMENTO/INSTALACAO MANTA BIDIM RT-16</v>
          </cell>
          <cell r="C1351" t="str">
            <v>M2</v>
          </cell>
          <cell r="D1351">
            <v>8.83</v>
          </cell>
        </row>
        <row r="1352">
          <cell r="A1352">
            <v>83670</v>
          </cell>
          <cell r="B1352" t="str">
            <v>TUBO PVC DN 75 MM PARA DRENAGEM - FORNECIMENTO E INSTALACAO</v>
          </cell>
          <cell r="C1352" t="str">
            <v>M</v>
          </cell>
          <cell r="D1352">
            <v>61.55</v>
          </cell>
        </row>
        <row r="1353">
          <cell r="A1353">
            <v>83671</v>
          </cell>
          <cell r="B1353" t="str">
            <v>TUBO PVC DN 100 MM PARA DRENAGEM - FORNECIMENTO E INSTALACAO</v>
          </cell>
          <cell r="C1353" t="str">
            <v>M</v>
          </cell>
          <cell r="D1353">
            <v>65.930000000000007</v>
          </cell>
        </row>
        <row r="1354">
          <cell r="A1354">
            <v>83679</v>
          </cell>
          <cell r="B1354" t="str">
            <v>TUBO PVC D=2 COM MATERIAL DRENANTE PARA DRENO/BARBACA - FORNECIMENTO E INSTALACAO</v>
          </cell>
          <cell r="C1354" t="str">
            <v>M</v>
          </cell>
          <cell r="D1354">
            <v>17.100000000000001</v>
          </cell>
        </row>
        <row r="1355">
          <cell r="A1355">
            <v>83680</v>
          </cell>
          <cell r="B1355" t="str">
            <v>TUBO PVC D=3" COM MATERIAL DRENANTE PARA DRENO/BARBACA - FORNECIMENTO E INSTALACAO</v>
          </cell>
          <cell r="C1355" t="str">
            <v>M</v>
          </cell>
          <cell r="D1355">
            <v>20.03</v>
          </cell>
        </row>
        <row r="1356">
          <cell r="A1356">
            <v>83681</v>
          </cell>
          <cell r="B1356" t="str">
            <v>TUBO PVC D=4" COM MATERIAL DRENANTE PARA DRENO/BARBACA - FORNECIMENTO E INSTALACAO</v>
          </cell>
          <cell r="C1356" t="str">
            <v>M</v>
          </cell>
          <cell r="D1356">
            <v>21.33</v>
          </cell>
        </row>
        <row r="1357">
          <cell r="A1357">
            <v>83682</v>
          </cell>
          <cell r="B1357" t="str">
            <v>CAMADA VERTICAL DRENANTE C/ PEDRA BRITADA NUMS 1 E 2</v>
          </cell>
          <cell r="C1357" t="str">
            <v>M3</v>
          </cell>
          <cell r="D1357">
            <v>116.36</v>
          </cell>
        </row>
        <row r="1358">
          <cell r="A1358">
            <v>83729</v>
          </cell>
          <cell r="B1358" t="str">
            <v>FORNECIMENTO/INSTALACAO DE MANTA BIDIM RT-31</v>
          </cell>
          <cell r="C1358" t="str">
            <v>M2</v>
          </cell>
          <cell r="D1358">
            <v>17.14</v>
          </cell>
        </row>
        <row r="1359">
          <cell r="A1359">
            <v>83739</v>
          </cell>
          <cell r="B1359" t="str">
            <v>FORNECIMENTO/INSTALACAO DE MANTA BIDIM RT-10</v>
          </cell>
          <cell r="C1359" t="str">
            <v>M2</v>
          </cell>
          <cell r="D1359">
            <v>6.11</v>
          </cell>
        </row>
        <row r="1360">
          <cell r="A1360">
            <v>6454</v>
          </cell>
          <cell r="B1360" t="str">
            <v>FORNECIMENTO E LANCAMENTO DE PEDRA DE MAO</v>
          </cell>
          <cell r="C1360" t="str">
            <v>M3</v>
          </cell>
          <cell r="D1360">
            <v>193.62</v>
          </cell>
        </row>
        <row r="1361">
          <cell r="A1361">
            <v>73611</v>
          </cell>
          <cell r="B1361" t="str">
            <v>ENROCAMENTO COM PEDRA ARGAMASSADA TRAÇO 1:4 COM PEDRA DE MÃO</v>
          </cell>
          <cell r="C1361" t="str">
            <v>M3</v>
          </cell>
          <cell r="D1361">
            <v>436.32</v>
          </cell>
        </row>
        <row r="1362">
          <cell r="A1362">
            <v>73697</v>
          </cell>
          <cell r="B1362" t="str">
            <v>ENROCAMENTO MANUAL, SEM ARRUMACAO DO MATERIAL</v>
          </cell>
          <cell r="C1362" t="str">
            <v>M3</v>
          </cell>
          <cell r="D1362">
            <v>195.12</v>
          </cell>
        </row>
        <row r="1363">
          <cell r="A1363">
            <v>73698</v>
          </cell>
          <cell r="B1363" t="str">
            <v>ENROCAMENTO MANUAL, COM ARRUMACAO DO MATERIAL</v>
          </cell>
          <cell r="C1363" t="str">
            <v>M3</v>
          </cell>
          <cell r="D1363">
            <v>269.44</v>
          </cell>
        </row>
        <row r="1364">
          <cell r="A1364" t="str">
            <v>73890/1</v>
          </cell>
          <cell r="B1364" t="str">
            <v>ENSECADEIRA DE MADEIRA COM PAREDE SIMPLES</v>
          </cell>
          <cell r="C1364" t="str">
            <v>M2</v>
          </cell>
          <cell r="D1364">
            <v>150.59</v>
          </cell>
        </row>
        <row r="1365">
          <cell r="A1365" t="str">
            <v>73890/2</v>
          </cell>
          <cell r="B1365" t="str">
            <v>ENSECADEIRA DE MADEIRA COM PAREDE DUPLA</v>
          </cell>
          <cell r="C1365" t="str">
            <v>M2</v>
          </cell>
          <cell r="D1365">
            <v>379.32</v>
          </cell>
        </row>
        <row r="1366">
          <cell r="A1366">
            <v>92743</v>
          </cell>
          <cell r="B1366" t="str">
            <v>MURO DE GABIÃO, ENCHIMENTO COM PEDRA DE MÃO TIPO RACHÃO, DE GRAVIDADE, COM GAIOLAS DE COMPRIMENTO IGUAL A 2 M, PARA MUROS COM ALTURA MENOR OU IGUAL A 4 M  FORNECIMENTO E EXECUÇÃO. AF_12/2015</v>
          </cell>
          <cell r="C1366" t="str">
            <v>M3</v>
          </cell>
          <cell r="D1366">
            <v>523.11</v>
          </cell>
        </row>
        <row r="1367">
          <cell r="A1367">
            <v>92744</v>
          </cell>
          <cell r="B1367" t="str">
            <v>MURO DE GABIÃO, ENCHIMENTO COM PEDRA DE MÃO TIPO RACHÃO, DE GRAVIDADE, COM GAIOLAS DE COMPRIMENTO IGUAL A 5 M, PARA MUROS COM ALTURA MENOR OU IGUAL A 4 M  FORNECIMENTO E EXECUÇÃO. AF_12/2015</v>
          </cell>
          <cell r="C1367" t="str">
            <v>M3</v>
          </cell>
          <cell r="D1367">
            <v>488.24</v>
          </cell>
        </row>
        <row r="1368">
          <cell r="A1368">
            <v>92745</v>
          </cell>
          <cell r="B1368" t="str">
            <v>MURO DE GABIÃO, ENCHIMENTO COM PEDRA DE MÃO TIPO RACHÃO, DE GRAVIDADE, COM GAIOLAS DE COMPRIMENTO IGUAL A 2 M, PARA MUROS COM ALTURA MAIOR QUE 4 M E MENOR OU IGUAL A 6 M  FORNECIMENTO E EXECUÇÃO. AF_12/2015</v>
          </cell>
          <cell r="C1368" t="str">
            <v>M3</v>
          </cell>
          <cell r="D1368">
            <v>652.24</v>
          </cell>
        </row>
        <row r="1369">
          <cell r="A1369">
            <v>92746</v>
          </cell>
          <cell r="B1369" t="str">
            <v>MURO DE GABIÃO, ENCHIMENTO COM PEDRA DE MÃO TIPO RACHÃO, DE GRAVIDADE, COM GAIOLAS DE COMPRIMENTO IGUAL A 5 M, PARA MUROS COM ALTURA MAIOR QUE 4 M E MENOR OU IGUAL A 6 M   FORNECIMENTO E EXECUÇÃO. AF_12/2015</v>
          </cell>
          <cell r="C1369" t="str">
            <v>M3</v>
          </cell>
          <cell r="D1369">
            <v>584.88</v>
          </cell>
        </row>
        <row r="1370">
          <cell r="A1370">
            <v>92747</v>
          </cell>
          <cell r="B1370" t="str">
            <v>MURO DE GABIÃO, ENCHIMENTO COM PEDRA DE MÃO TIPO RACHÃO, DE GRAVIDADE, COM GAIOLAS DE COMPRIMENTO IGUAL A 2 M, PARA MUROS COM ALTURA MAIOR QUE 6 M E MENOR OU IGUAL A 10 M   FORNECIMENTO E EXECUÇÃO. AF_12/2015</v>
          </cell>
          <cell r="C1370" t="str">
            <v>M3</v>
          </cell>
          <cell r="D1370">
            <v>725.77</v>
          </cell>
        </row>
        <row r="1371">
          <cell r="A1371">
            <v>92748</v>
          </cell>
          <cell r="B1371" t="str">
            <v>MURO DE GABIÃO, ENCHIMENTO COM PEDRA DE MÃO TIPO RACHÃO, DE GRAVIDADE, COM GAIOLAS DE COMPRIMENTO IGUAL A 5 M, PARA MUROS COM ALTURA MAIOR QUE 6 M E MENOR OU IGUAL A 10 M FORNECIMENTO E EXECUÇÃO. AF_12/2015</v>
          </cell>
          <cell r="C1371" t="str">
            <v>M3</v>
          </cell>
          <cell r="D1371">
            <v>640.33000000000004</v>
          </cell>
        </row>
        <row r="1372">
          <cell r="A1372">
            <v>92749</v>
          </cell>
          <cell r="B1372" t="str">
            <v>MURO DE GABIÃO, ENCHIMENTO COM PEDRA DE MÃO TIPO RACHÃO, COM SOLO REFORÇADO, PARA MUROS COM ALTURA MENOR OU IGUAL A 4 M   FORNECIMENTO E EXECUÇÃO. AF_12/2015</v>
          </cell>
          <cell r="C1372" t="str">
            <v>M3</v>
          </cell>
          <cell r="D1372">
            <v>742.22</v>
          </cell>
        </row>
        <row r="1373">
          <cell r="A1373">
            <v>92750</v>
          </cell>
          <cell r="B1373" t="str">
            <v>MURO DE GABIÃO, ENCHIMENTO COM PEDRA DE MÃO TIPO RACHÃO, COM SOLO REFORÇADO, PARA MUROS COM ALTURA MAIOR QUE 4 M E MENOR OU IGUAL A 12 M   FORNECIMENTO E EXECUÇÃO. AF_12/2015</v>
          </cell>
          <cell r="C1373" t="str">
            <v>M3</v>
          </cell>
          <cell r="D1373">
            <v>1279.73</v>
          </cell>
        </row>
        <row r="1374">
          <cell r="A1374">
            <v>92751</v>
          </cell>
          <cell r="B1374" t="str">
            <v>MURO DE GABIÃO, ENCHIMENTO COM PEDRA DE MÃO TIPO RACHÃO, COM SOLO REFORÇADO, PARA MUROS COM ALTURA MAIOR QUE 12 M E MENOR OU IGUAL A 20 M    FORNECIMENTO E EXECUÇÃO. AF_12/2015</v>
          </cell>
          <cell r="C1374" t="str">
            <v>M3</v>
          </cell>
          <cell r="D1374">
            <v>1592.01</v>
          </cell>
        </row>
        <row r="1375">
          <cell r="A1375">
            <v>92752</v>
          </cell>
          <cell r="B1375" t="str">
            <v>MURO DE GABIÃO, ENCHIMENTO COM PEDRA DE MÃO TIPO RACHÃO, COM SOLO REFORÇADO, PARA MUROS COM ALTURA MAIOR QUE 20 M E MENOR OU IGUAL A 28 M   FORNECIMENTO E EXECUÇÃO. AF_12/2015</v>
          </cell>
          <cell r="C1375" t="str">
            <v>M3</v>
          </cell>
          <cell r="D1375">
            <v>1902.9</v>
          </cell>
        </row>
        <row r="1376">
          <cell r="A1376">
            <v>92753</v>
          </cell>
          <cell r="B1376" t="str">
            <v>MURO DE GABIÃO, ENCHIMENTO COM RESÍDUO DE CONSTRUÇÃO E DEMOLIÇÃO, DE GRAVIDADE, COM GAIOLA TRAPEZOIDAL DE COMPRIMENTO IGUAL A 2 M, PARA MUROS COM ALTURA MENOR OU IGUAL A 2 M   FORNECIMENTO E EXECUÇÃO. AF_12/2015</v>
          </cell>
          <cell r="C1376" t="str">
            <v>M3</v>
          </cell>
          <cell r="D1376">
            <v>498.39</v>
          </cell>
        </row>
        <row r="1377">
          <cell r="A1377">
            <v>92754</v>
          </cell>
          <cell r="B1377" t="str">
            <v>MURO DE GABIÃO, ENCHIMENTO COM RESÍDUO DE CONSTRUÇÃO E DEMOLIÇÃO, DE GRAVIDADE, COM GAIOLA TRAPEZOIDAL DE COMPRIMENTO IGUAL A 2 M, PARA MUROS COM ALTURA MAIOR QUE 2 M E MENOR OU IGUAL A 4 M    FORNECIMENTO E EXECUÇÃO. AF_12/2015</v>
          </cell>
          <cell r="C1377" t="str">
            <v>M3</v>
          </cell>
          <cell r="D1377">
            <v>455.87</v>
          </cell>
        </row>
        <row r="1378">
          <cell r="A1378">
            <v>92755</v>
          </cell>
          <cell r="B1378" t="str">
            <v>PROTEÇÃO SUPERFICIAL DE CANAL EM GABIÃO TIPO COLCHÃO, ALTURA DE 17 CENTÍMETROS, ENCHIMENTO COM PEDRA DE MÃO TIPO RACHÃO - FORNECIMENTO E EXECUÇÃO. AF_12/2015</v>
          </cell>
          <cell r="C1378" t="str">
            <v>M2</v>
          </cell>
          <cell r="D1378">
            <v>192.86</v>
          </cell>
        </row>
        <row r="1379">
          <cell r="A1379">
            <v>92756</v>
          </cell>
          <cell r="B1379" t="str">
            <v>PROTEÇÃO SUPERFICIAL DE CANAL EM GABIÃO TIPO COLCHÃO, ALTURA DE 23 CENTÍMETROS, ENCHIMENTO COM PEDRA DE MÃO TIPO RACHÃO - FORNECIMENTO E EXECUÇÃO. AF_12/2015</v>
          </cell>
          <cell r="C1379" t="str">
            <v>M2</v>
          </cell>
          <cell r="D1379">
            <v>218.84</v>
          </cell>
        </row>
        <row r="1380">
          <cell r="A1380">
            <v>92757</v>
          </cell>
          <cell r="B1380" t="str">
            <v>PROTEÇÃO SUPERFICIAL DE CANAL EM GABIÃO TIPO COLCHÃO, ALTURA DE 30 CENTÍMETROS, ENCHIMENTO COM PEDRA DE MÃO TIPO RACHÃO - FORNECIMENTO E EXECUÇÃO. AF_12/2015</v>
          </cell>
          <cell r="C1380" t="str">
            <v>M2</v>
          </cell>
          <cell r="D1380">
            <v>250.34</v>
          </cell>
        </row>
        <row r="1381">
          <cell r="A1381">
            <v>92758</v>
          </cell>
          <cell r="B1381" t="str">
            <v>PROTEÇÃO SUPERFICIAL DE CANAL EM GABIÃO TIPO SACO, DIÂMETRO DE 65 CENTÍMETROS, ENCHIMENTO MANUAL COM PEDRA DE MÃO TIPO RACHÃO - FORNECIMENTO E EXECUÇÃO. AF_12/2015</v>
          </cell>
          <cell r="C1381" t="str">
            <v>M3</v>
          </cell>
          <cell r="D1381">
            <v>592.95000000000005</v>
          </cell>
        </row>
        <row r="1382">
          <cell r="A1382">
            <v>91069</v>
          </cell>
          <cell r="B1382" t="str">
            <v>EXECUÇÃO DE REVESTIMENTO DE CONCRETO PROJETADO COM ESPESSURA DE 7 CM, ARMADO COM TELA, INCLINAÇÃO MENOR QUE 90°, APLICAÇÃO CONTÍNUA, UTILIZANDO EQUIPAMENTO DE PROJEÇÃO COM 6 M³/H DE CAPACIDADE. AF_01/2016</v>
          </cell>
          <cell r="C1382" t="str">
            <v>M2</v>
          </cell>
          <cell r="D1382">
            <v>83.88</v>
          </cell>
        </row>
        <row r="1383">
          <cell r="A1383">
            <v>91070</v>
          </cell>
          <cell r="B1383" t="str">
            <v>EXECUÇÃO DE REVESTIMENTO DE CONCRETO PROJETADO COM ESPESSURA DE 10 CM, ARMADO COM TELA, INCLINAÇÃO MENOR QUE 90°, APLICAÇÃO CONTÍNUA, UTILIZANDO EQUIPAMENTO DE PROJEÇÃO COM 6 M³/H DE CAPACIDADE. AF_01/2016</v>
          </cell>
          <cell r="C1383" t="str">
            <v>M2</v>
          </cell>
          <cell r="D1383">
            <v>92.03</v>
          </cell>
        </row>
        <row r="1384">
          <cell r="A1384">
            <v>91071</v>
          </cell>
          <cell r="B1384" t="str">
            <v>EXECUÇÃO DE REVESTIMENTO DE CONCRETO PROJETADO COM ESPESSURA DE 7 CM, ARMADO COM TELA, INCLINAÇÃO DE 90°, APLICAÇÃO CONTÍNUA, UTILIZANDO EQUIPAMENTO DE PROJEÇÃO COM 6 M³/H DE CAPACIDADE. AF_01/2016</v>
          </cell>
          <cell r="C1384" t="str">
            <v>M2</v>
          </cell>
          <cell r="D1384">
            <v>127.86</v>
          </cell>
        </row>
        <row r="1385">
          <cell r="A1385">
            <v>91072</v>
          </cell>
          <cell r="B1385" t="str">
            <v>EXECUÇÃO DE REVESTIMENTO DE CONCRETO PROJETADO COM ESPESSURA DE 10 CM, ARMADO COM TELA, INCLINAÇÃO DE 90°, APLICAÇÃO CONTÍNUA, UTILIZANDO EQUIPAMENTO DE PROJEÇÃO COM 6 M³/H DE CAPACIDADE. AF_01/2016</v>
          </cell>
          <cell r="C1385" t="str">
            <v>M2</v>
          </cell>
          <cell r="D1385">
            <v>136.02000000000001</v>
          </cell>
        </row>
        <row r="1386">
          <cell r="A1386">
            <v>91073</v>
          </cell>
          <cell r="B1386" t="str">
            <v>EXECUÇÃO DE REVESTIMENTO DE CONCRETO PROJETADO COM ESPESSURA DE 7 CM, ARMADO COM TELA, INCLINAÇÃO MENOR QUE 90°, APLICAÇÃO CONTÍNUA, UTILIZANDO EQUIPAMENTO DE PROJEÇÃO COM 3 M³/H DE CAPACIDADE. AF_01/2016</v>
          </cell>
          <cell r="C1386" t="str">
            <v>M2</v>
          </cell>
          <cell r="D1386">
            <v>99.84</v>
          </cell>
        </row>
        <row r="1387">
          <cell r="A1387">
            <v>91074</v>
          </cell>
          <cell r="B1387" t="str">
            <v>EXECUÇÃO DE REVESTIMENTO DE CONCRETO PROJETADO COM ESPESSURA DE 10 CM, ARMADO COM TELA, INCLINAÇÃO MENOR QUE 90°, APLICAÇÃO CONTÍNUA, UTILIZANDO EQUIPAMENTO DE PROJEÇÃO COM 3 M³/H DE CAPACIDADE. AF_01/2016</v>
          </cell>
          <cell r="C1387" t="str">
            <v>M2</v>
          </cell>
          <cell r="D1387">
            <v>109.62</v>
          </cell>
        </row>
        <row r="1388">
          <cell r="A1388">
            <v>91075</v>
          </cell>
          <cell r="B1388" t="str">
            <v>EXECUÇÃO DE REVESTIMENTO DE CONCRETO PROJETADO COM ESPESSURA DE 7 CM, ARMADO COM TELA, INCLINAÇÃO DE 90°, APLICAÇÃO CONTÍNUA, UTILIZANDO EQUIPAMENTO DE PROJEÇÃO COM 3 M³/H DE CAPACIDADE. AF_01/2016</v>
          </cell>
          <cell r="C1388" t="str">
            <v>M2</v>
          </cell>
          <cell r="D1388">
            <v>147.16</v>
          </cell>
        </row>
        <row r="1389">
          <cell r="A1389">
            <v>91076</v>
          </cell>
          <cell r="B1389" t="str">
            <v>EXECUÇÃO DE REVESTIMENTO DE CONCRETO PROJETADO COM ESPESSURA DE 10 CM, ARMADO COM TELA, INCLINAÇÃO DE 90°, APLICAÇÃO CONTÍNUA, UTILIZANDO EQUIPAMENTO DE PROJEÇÃO COM 3 M³/H DE CAPACIDADE. AF_01/2016</v>
          </cell>
          <cell r="C1389" t="str">
            <v>M2</v>
          </cell>
          <cell r="D1389">
            <v>157.02000000000001</v>
          </cell>
        </row>
        <row r="1390">
          <cell r="A1390">
            <v>91077</v>
          </cell>
          <cell r="B1390" t="str">
            <v>EXECUÇÃO DE REVESTIMENTO DE CONCRETO PROJETADO COM ESPESSURA DE 7 CM, ARMADO COM FIBRAS DE AÇO, INCLINAÇÃO MENOR QUE 90°, APLICAÇÃO CONTÍNUA, UTILIZANDO EQUIPAMENTO DE PROJEÇÃO COM 6 M³/H DE CAPACIDADE. AF_01/2016</v>
          </cell>
          <cell r="C1390" t="str">
            <v>M2</v>
          </cell>
          <cell r="D1390">
            <v>121.78</v>
          </cell>
        </row>
        <row r="1391">
          <cell r="A1391">
            <v>91078</v>
          </cell>
          <cell r="B1391" t="str">
            <v>EXECUÇÃO DE REVESTIMENTO DE CONCRETO PROJETADO COM ESPESSURA DE 10 CM, ARMADO COM FIBRAS DE AÇO, INCLINAÇÃO MENOR QUE 90°, APLICAÇÃO CONTÍNUA, UTILIZANDO EQUIPAMENTO DE PROJEÇÃO COM 6 M³/H DE CAPACIDADE. AF_01/2016</v>
          </cell>
          <cell r="C1391" t="str">
            <v>M2</v>
          </cell>
          <cell r="D1391">
            <v>143.11000000000001</v>
          </cell>
        </row>
        <row r="1392">
          <cell r="A1392">
            <v>91079</v>
          </cell>
          <cell r="B1392" t="str">
            <v>EXECUÇÃO DE REVESTIMENTO DE CONCRETO PROJETADO COM ESPESSURA DE 7 CM, ARMADO COM FIBRAS DE AÇO, INCLINAÇÃO DE 90°, APLICAÇÃO CONTÍNUA, UTILIZANDO EQUIPAMENTO DE PROJEÇÃO COM 6 M³/H DE CAPACIDADE. AF_01/2016</v>
          </cell>
          <cell r="C1392" t="str">
            <v>M2</v>
          </cell>
          <cell r="D1392">
            <v>127.94</v>
          </cell>
        </row>
        <row r="1393">
          <cell r="A1393">
            <v>91080</v>
          </cell>
          <cell r="B1393" t="str">
            <v>EXECUÇÃO DE REVESTIMENTO DE CONCRETO PROJETADO COM ESPESSURA DE 10 CM, ARMADO COM FIBRAS DE AÇO, INCLINAÇÃO DE 90°, APLICAÇÃO CONTÍNUA, UTILIZANDO EQUIPAMENTO DE PROJEÇÃO COM 6 M³/H DE CAPACIDADE. AF_01/2016</v>
          </cell>
          <cell r="C1393" t="str">
            <v>M2</v>
          </cell>
          <cell r="D1393">
            <v>149.11000000000001</v>
          </cell>
        </row>
        <row r="1394">
          <cell r="A1394">
            <v>91081</v>
          </cell>
          <cell r="B1394" t="str">
            <v>EXECUÇÃO DE REVESTIMENTO DE CONCRETO PROJETADO COM ESPESSURA DE 7 CM, ARMADO COM FIBRAS DE AÇO, INCLINAÇÃO MENOR QUE 90°, APLICAÇÃO CONTÍNUA, UTILIZANDO EQUIPAMENTO DE PROJEÇÃO COM 3 M³/H DE CAPACIDADE. AF_01/2016</v>
          </cell>
          <cell r="C1394" t="str">
            <v>M2</v>
          </cell>
          <cell r="D1394">
            <v>139.36000000000001</v>
          </cell>
        </row>
        <row r="1395">
          <cell r="A1395">
            <v>91082</v>
          </cell>
          <cell r="B1395" t="str">
            <v>EXECUÇÃO DE REVESTIMENTO DE CONCRETO PROJETADO COM ESPESSURA DE 10 CM, ARMADO COM FIBRAS DE AÇO, INCLINAÇÃO MENOR QUE 90°, APLICAÇÃO CONTÍNUA, UTILIZANDO EQUIPAMENTO DE PROJEÇÃO COM 3 M³/H DE CAPACIDADE. AF_01/2016</v>
          </cell>
          <cell r="C1395" t="str">
            <v>M2</v>
          </cell>
          <cell r="D1395">
            <v>162.11000000000001</v>
          </cell>
        </row>
        <row r="1396">
          <cell r="A1396">
            <v>91083</v>
          </cell>
          <cell r="B1396" t="str">
            <v>EXECUÇÃO DE REVESTIMENTO DE CONCRETO PROJETADO COM ESPESSURA DE 7 CM, ARMADO COM FIBRAS DE AÇO, INCLINAÇÃO DE 90°, APLICAÇÃO CONTÍNUA, UTILIZANDO EQUIPAMENTO DE PROJEÇÃO COM 3 M³/H DE CAPACIDADE. AF_01/2016</v>
          </cell>
          <cell r="C1396" t="str">
            <v>M2</v>
          </cell>
          <cell r="D1396">
            <v>150.43</v>
          </cell>
        </row>
        <row r="1397">
          <cell r="A1397">
            <v>91084</v>
          </cell>
          <cell r="B1397" t="str">
            <v>EXECUÇÃO DE REVESTIMENTO DE CONCRETO PROJETADO COM ESPESSURA DE 10 CM, ARMADO COM FIBRAS DE AÇO, INCLINAÇÃO DE 90°, APLICAÇÃO CONTÍNUA, UTILIZANDO EQUIPAMENTO DE PROJEÇÃO COM 3 M³/H DE CAPACIDADE. AF_01/2016</v>
          </cell>
          <cell r="C1397" t="str">
            <v>M2</v>
          </cell>
          <cell r="D1397">
            <v>172.99</v>
          </cell>
        </row>
        <row r="1398">
          <cell r="A1398">
            <v>91086</v>
          </cell>
          <cell r="B1398" t="str">
            <v>EXECUÇÃO DE REVESTIMENTO DE CONCRETO PROJETADO COM ESPESSURA DE 7 CM, ARMADO COM TELA, INCLINAÇÃO MENOR QUE 90°, APLICAÇÃO DESCONTÍNUA, UTILIZANDO EQUIPAMENTO DE PROJEÇÃO COM 6 M³/H DE CAPACIDADE. AF_01/2016</v>
          </cell>
          <cell r="C1398" t="str">
            <v>M2</v>
          </cell>
          <cell r="D1398">
            <v>95.28</v>
          </cell>
        </row>
        <row r="1399">
          <cell r="A1399">
            <v>91087</v>
          </cell>
          <cell r="B1399" t="str">
            <v>EXECUÇÃO DE REVESTIMENTO DE CONCRETO PROJETADO COM ESPESSURA DE 10 CM, ARMADO COM TELA, INCLINAÇÃO MENOR QUE 90°, APLICAÇÃO DESCONTÍNUA, UTILIZANDO EQUIPAMENTO DE PROJEÇÃO COM 6 M³/H DE CAPACIDADE. AF_01/2016</v>
          </cell>
          <cell r="C1399" t="str">
            <v>M2</v>
          </cell>
          <cell r="D1399">
            <v>103.74</v>
          </cell>
        </row>
        <row r="1400">
          <cell r="A1400">
            <v>91088</v>
          </cell>
          <cell r="B1400" t="str">
            <v>EXECUÇÃO DE REVESTIMENTO DE CONCRETO PROJETADO COM ESPESSURA DE 7 CM, ARMADO COM TELA, INCLINAÇÃO DE 90°, APLICAÇÃO DESCONTÍNUA, UTILIZANDO EQUIPAMENTO DE PROJEÇÃO COM 6 M³/H DE CAPACIDADE. AF_01/2016</v>
          </cell>
          <cell r="C1400" t="str">
            <v>M2</v>
          </cell>
          <cell r="D1400">
            <v>140.88999999999999</v>
          </cell>
        </row>
        <row r="1401">
          <cell r="A1401">
            <v>91089</v>
          </cell>
          <cell r="B1401" t="str">
            <v>EXECUÇÃO DE REVESTIMENTO DE CONCRETO PROJETADO COM ESPESSURA DE 10 CM, ARMADO COM TELA, INCLINAÇÃO DE 90°, APLICAÇÃO DESCONTÍNUA, UTILIZANDO EQUIPAMENTO DE PROJEÇÃO COM 6 M³/H DE CAPACIDADE. AF_01/2016</v>
          </cell>
          <cell r="C1401" t="str">
            <v>M2</v>
          </cell>
          <cell r="D1401">
            <v>149.54</v>
          </cell>
        </row>
        <row r="1402">
          <cell r="A1402">
            <v>91090</v>
          </cell>
          <cell r="B1402" t="str">
            <v>EXECUÇÃO DE REVESTIMENTO DE CONCRETO PROJETADO COM ESPESSURA DE 7 CM, ARMADO COM TELA, INCLINAÇÃO MENOR QUE 90°, APLICAÇÃO DESCONTÍNUA, UTILIZANDO EQUIPAMENTO DE PROJEÇÃO COM 3 M³/H DE CAPACIDADE. AF_01/2016</v>
          </cell>
          <cell r="C1402" t="str">
            <v>M2</v>
          </cell>
          <cell r="D1402">
            <v>109.29</v>
          </cell>
        </row>
        <row r="1403">
          <cell r="A1403">
            <v>91091</v>
          </cell>
          <cell r="B1403" t="str">
            <v>EXECUÇÃO DE REVESTIMENTO DE CONCRETO PROJETADO COM ESPESSURA DE 10 CM, ARMADO COM TELA, INCLINAÇÃO MENOR QUE 90°, APLICAÇÃO DESCONTÍNUA, UTILIZANDO EQUIPAMENTO DE PROJEÇÃO COM 3 M³/H DE CAPACIDADE. AF_01/2016</v>
          </cell>
          <cell r="C1403" t="str">
            <v>M2</v>
          </cell>
          <cell r="D1403">
            <v>119.55</v>
          </cell>
        </row>
        <row r="1404">
          <cell r="A1404">
            <v>91092</v>
          </cell>
          <cell r="B1404" t="str">
            <v>EXECUÇÃO DE REVESTIMENTO DE CONCRETO PROJETADO COM ESPESSURA DE 7 CM, ARMADO COM TELA, INCLINAÇÃO DE 90°, APLICAÇÃO DESCONTÍNUA, UTILIZANDO EQUIPAMENTO DE PROJEÇÃO COM 3 M³/H DE CAPACIDADE. AF_01/2016</v>
          </cell>
          <cell r="C1404" t="str">
            <v>M2</v>
          </cell>
          <cell r="D1404">
            <v>157.71</v>
          </cell>
        </row>
        <row r="1405">
          <cell r="A1405">
            <v>91093</v>
          </cell>
          <cell r="B1405" t="str">
            <v>EXECUÇÃO DE REVESTIMENTO DE CONCRETO PROJETADO COM ESPESSURA DE 10 CM, ARMADO COM TELA, INCLINAÇÃO DE 90°, APLICAÇÃO DESCONTÍNUA, UTILIZANDO EQUIPAMENTO DE PROJEÇÃO COM 3 M³/H DE CAPACIDADE. AF_01/2016</v>
          </cell>
          <cell r="C1405" t="str">
            <v>M2</v>
          </cell>
          <cell r="D1405">
            <v>168.39</v>
          </cell>
        </row>
        <row r="1406">
          <cell r="A1406">
            <v>91094</v>
          </cell>
          <cell r="B1406" t="str">
            <v>EXECUÇÃO DE REVESTIMENTO DE CONCRETO PROJETADO COM ESPESSURA DE 7 CM, ARMADO COM FIBRAS DE AÇO, INCLINAÇÃO MENOR QUE 90°, APLICAÇÃO DESCONTÍNUA, UTILIZANDO EQUIPAMENTO DE PROJEÇÃO COM 6 M³/H DE CAPACIDADE. AF_01/2016</v>
          </cell>
          <cell r="C1406" t="str">
            <v>M2</v>
          </cell>
          <cell r="D1406">
            <v>128.91</v>
          </cell>
        </row>
        <row r="1407">
          <cell r="A1407">
            <v>91095</v>
          </cell>
          <cell r="B1407" t="str">
            <v>EXECUÇÃO DE REVESTIMENTO DE CONCRETO PROJETADO COM ESPESSURA DE 10 CM, ARMADO COM FIBRAS DE AÇO, INCLINAÇÃO MENOR QUE 90°, APLICAÇÃO DESCONTÍNUA, UTILIZANDO EQUIPAMENTO DE PROJEÇÃO COM 6 M³/H DE CAPACIDADE. AF_01/2016</v>
          </cell>
          <cell r="C1407" t="str">
            <v>M2</v>
          </cell>
          <cell r="D1407">
            <v>150.65</v>
          </cell>
        </row>
        <row r="1408">
          <cell r="A1408">
            <v>91096</v>
          </cell>
          <cell r="B1408" t="str">
            <v>EXECUÇÃO DE REVESTIMENTO DE CONCRETO PROJETADO COM ESPESSURA DE 7 CM, ARMADO COM FIBRAS DE AÇO, INCLINAÇÃO DE 90°, APLICAÇÃO DESCONTÍNUA, UTILIZANDO EQUIPAMENTO DE PROJEÇÃO COM 6 M³/H DE CAPACIDADE. AF_01/2016</v>
          </cell>
          <cell r="C1408" t="str">
            <v>M2</v>
          </cell>
          <cell r="D1408">
            <v>132.01</v>
          </cell>
        </row>
        <row r="1409">
          <cell r="A1409">
            <v>91097</v>
          </cell>
          <cell r="B1409" t="str">
            <v>EXECUÇÃO DE REVESTIMENTO DE CONCRETO PROJETADO COM ESPESSURA DE 10 CM, ARMADO COM FIBRAS DE AÇO, INCLINAÇÃO DE 90°, APLICAÇÃO DESCONTÍNUA, UTILIZANDO EQUIPAMENTO DE PROJEÇÃO COM 6 M³/H DE CAPACIDADE. AF_01/2016</v>
          </cell>
          <cell r="C1409" t="str">
            <v>M2</v>
          </cell>
          <cell r="D1409">
            <v>153.6</v>
          </cell>
        </row>
        <row r="1410">
          <cell r="A1410">
            <v>91098</v>
          </cell>
          <cell r="B1410" t="str">
            <v>EXECUÇÃO DE REVESTIMENTO DE CONCRETO PROJETADO COM ESPESSURA DE 7 CM, ARMADO COM FIBRAS DE AÇO, INCLINAÇÃO MENOR QUE 90°, APLICAÇÃO DESCONTÍNUA, UTILIZANDO EQUIPAMENTO DE PROJEÇÃO COM 3 M³/H DE CAPACIDADE. AF_01/2016</v>
          </cell>
          <cell r="C1410" t="str">
            <v>M2</v>
          </cell>
          <cell r="D1410">
            <v>146.47999999999999</v>
          </cell>
        </row>
        <row r="1411">
          <cell r="A1411">
            <v>91099</v>
          </cell>
          <cell r="B1411" t="str">
            <v>EXECUÇÃO DE REVESTIMENTO DE CONCRETO PROJETADO COM ESPESSURA DE 10 CM, ARMADO COM FIBRAS DE AÇO, INCLINAÇÃO MENOR QUE 90°, APLICAÇÃO DESCONTÍNUA, UTILIZANDO EQUIPAMENTO DE PROJEÇÃO COM 3 M³/H DE CAPACIDADE. AF_01/2016</v>
          </cell>
          <cell r="C1411" t="str">
            <v>M2</v>
          </cell>
          <cell r="D1411">
            <v>169.75</v>
          </cell>
        </row>
        <row r="1412">
          <cell r="A1412">
            <v>91100</v>
          </cell>
          <cell r="B1412" t="str">
            <v>EXECUÇÃO DE REVESTIMENTO DE CONCRETO PROJETADO COM ESPESSURA DE 7 CM, ARMADO COM FIBRAS DE AÇO, INCLINAÇÃO DE 90°, APLICAÇÃO DESCONTÍNUA, UTILIZANDO EQUIPAMENTO DE PROJEÇÃO COM 3 M³/H DE CAPACIDADE. AF_01/2016</v>
          </cell>
          <cell r="C1412" t="str">
            <v>M2</v>
          </cell>
          <cell r="D1412">
            <v>155.28</v>
          </cell>
        </row>
        <row r="1413">
          <cell r="A1413">
            <v>91101</v>
          </cell>
          <cell r="B1413" t="str">
            <v>EXECUÇÃO DE REVESTIMENTO DE CONCRETO PROJETADO COM ESPESSURA DE 10 CM, ARMADO COM FIBRAS DE AÇO, INCLINAÇÃO DE 90°, APLICAÇÃO DESCONTÍNUA, UTILIZANDO EQUIPAMENTO DE PROJEÇÃO COM 3 M³/H DE CAPACIDADE. AF_01/2016</v>
          </cell>
          <cell r="C1413" t="str">
            <v>M2</v>
          </cell>
          <cell r="D1413">
            <v>178.47</v>
          </cell>
        </row>
        <row r="1414">
          <cell r="A1414">
            <v>93952</v>
          </cell>
          <cell r="B1414" t="str">
            <v>EXECUÇÃO DE GRAMPO PARA SOLO GRAMPEADO COM COMPRIMENTO MENOR OU IGUAL A 4 M, DIÂMETRO DE 10 CM, PERFURAÇÃO COM EQUIPAMENTO MANUAL E ARMADURA COM DIÂMETRO DE 16 MM. AF_05/2016</v>
          </cell>
          <cell r="C1414" t="str">
            <v>M</v>
          </cell>
          <cell r="D1414">
            <v>177.34</v>
          </cell>
        </row>
        <row r="1415">
          <cell r="A1415">
            <v>93953</v>
          </cell>
          <cell r="B1415" t="str">
            <v>EXECUÇÃO DE GRAMPO PARA SOLO GRAMPEADO COM COMPRIMENTO MAIOR QUE 4 M E MENOR OU IGUAL A 6 M, DIÂMETRO DE 10 CM, PERFURAÇÃO COM EQUIPAMENTO MANUAL E ARMADURA COM DIÂMETRO DE 16 MM. AF_05/2016</v>
          </cell>
          <cell r="C1415" t="str">
            <v>M</v>
          </cell>
          <cell r="D1415">
            <v>163.34</v>
          </cell>
        </row>
        <row r="1416">
          <cell r="A1416">
            <v>93954</v>
          </cell>
          <cell r="B1416" t="str">
            <v>EXECUÇÃO DE GRAMPO PARA SOLO GRAMPEADO COM COMPRIMENTO MAIOR QUE 6 M E MENOR OU IGUAL A 8 M, DIÂMETRO DE 10 CM, PERFURAÇÃO COM EQUIPAMENTO MANUAL E ARMADURA COM DIÂMETRO DE 16 MM. AF_05/2016</v>
          </cell>
          <cell r="C1416" t="str">
            <v>M</v>
          </cell>
          <cell r="D1416">
            <v>154.97999999999999</v>
          </cell>
        </row>
        <row r="1417">
          <cell r="A1417">
            <v>93955</v>
          </cell>
          <cell r="B1417" t="str">
            <v>EXECUÇÃO DE GRAMPO PARA SOLO GRAMPEADO COM COMPRIMENTO MAIOR QUE 8 M E MENOR OU IGUAL A 10 M, DIÂMETRO DE 10 CM, PERFURAÇÃO COM EQUIPAMENTO MANUAL E ARMADURA COM DIÂMETRO DE 16 MM. AF_05/2016</v>
          </cell>
          <cell r="C1417" t="str">
            <v>M</v>
          </cell>
          <cell r="D1417">
            <v>149.12</v>
          </cell>
        </row>
        <row r="1418">
          <cell r="A1418">
            <v>93956</v>
          </cell>
          <cell r="B1418" t="str">
            <v>EXECUÇÃO DE GRAMPO PARA SOLO GRAMPEADO COM COMPRIMENTO MAIOR QUE 10 M, DIÂMETRO DE 10 CM, PERFURAÇÃO COM EQUIPAMENTO MANUAL E ARMADURA COM DIÂMETRO DE 16 MM. AF_05/2016</v>
          </cell>
          <cell r="C1418" t="str">
            <v>M</v>
          </cell>
          <cell r="D1418">
            <v>144.52000000000001</v>
          </cell>
        </row>
        <row r="1419">
          <cell r="A1419">
            <v>93957</v>
          </cell>
          <cell r="B1419" t="str">
            <v>EXECUÇÃO DE GRAMPO PARA SOLO GRAMPEADO COM COMPRIMENTO MENOR OU IGUAL A 4 M, DIÂMETRO DE 10 CM, PERFURAÇÃO COM EQUIPAMENTO MANUAL E ARMADURA COM DIÂMETRO DE 20 MM. AF_05/2016</v>
          </cell>
          <cell r="C1419" t="str">
            <v>M</v>
          </cell>
          <cell r="D1419">
            <v>183.9</v>
          </cell>
        </row>
        <row r="1420">
          <cell r="A1420">
            <v>93958</v>
          </cell>
          <cell r="B1420" t="str">
            <v>EXECUÇÃO DE GRAMPO PARA SOLO GRAMPEADO COM COMPRIMENTO MAIOR QUE 4 M E MENOR OU IGUAL A 6 M, DIÂMETRO DE 10 CM, PERFURAÇÃO COM EQUIPAMENTO MANUAL E ARMADURA COM DIÂMETRO DE 20 MM. AF_05/2016</v>
          </cell>
          <cell r="C1420" t="str">
            <v>M</v>
          </cell>
          <cell r="D1420">
            <v>169.17</v>
          </cell>
        </row>
        <row r="1421">
          <cell r="A1421">
            <v>93959</v>
          </cell>
          <cell r="B1421" t="str">
            <v>EXECUÇÃO DE GRAMPO PARA SOLO GRAMPEADO COM COMPRIMENTO MAIOR QUE 6 M E MENOR OU IGUAL A 8 M, DIÂMETRO DE 10 CM, PERFURAÇÃO COM EQUIPAMENTO MANUAL E ARMADURA COM DIÂMETRO DE 20 MM. AF_05/2016</v>
          </cell>
          <cell r="C1421" t="str">
            <v>M</v>
          </cell>
          <cell r="D1421">
            <v>160.44</v>
          </cell>
        </row>
        <row r="1422">
          <cell r="A1422">
            <v>93960</v>
          </cell>
          <cell r="B1422" t="str">
            <v>EXECUÇÃO DE GRAMPO PARA SOLO GRAMPEADO COM COMPRIMENTO MAIOR QUE 8 M E MENOR OU IGUAL A 10 M, DIÂMETRO DE 10 CM, PERFURAÇÃO COM EQUIPAMENTO MANUAL E ARMADURA COM DIÂMETRO DE 20 MM. AF_05/2016</v>
          </cell>
          <cell r="C1422" t="str">
            <v>M</v>
          </cell>
          <cell r="D1422">
            <v>154.34</v>
          </cell>
        </row>
        <row r="1423">
          <cell r="A1423">
            <v>93961</v>
          </cell>
          <cell r="B1423" t="str">
            <v>EXECUÇÃO DE GRAMPO PARA SOLO GRAMPEADO COM COMPRIMENTO MAIOR QUE 10 M, DIÂMETRO DE 10 CM, PERFURAÇÃO COM EQUIPAMENTO MANUAL E ARMADURA COM DIÂMETRO DE 20 MM. AF_05/2016</v>
          </cell>
          <cell r="C1423" t="str">
            <v>M</v>
          </cell>
          <cell r="D1423">
            <v>149.59</v>
          </cell>
        </row>
        <row r="1424">
          <cell r="A1424">
            <v>93962</v>
          </cell>
          <cell r="B1424" t="str">
            <v>EXECUÇÃO DE GRAMPO PARA SOLO GRAMPEADO COM COMPRIMENTO MENOR OU IGUAL A 4 M, DIÂMETRO DE 7 CM, PERFURAÇÃO COM EQUIPAMENTO MANUAL E ARMADURA COM DIÂMETRO DE 16 MM. AF_05/2016</v>
          </cell>
          <cell r="C1424" t="str">
            <v>M</v>
          </cell>
          <cell r="D1424">
            <v>168.23</v>
          </cell>
        </row>
        <row r="1425">
          <cell r="A1425">
            <v>93963</v>
          </cell>
          <cell r="B1425" t="str">
            <v>EXECUÇÃO DE GRAMPO PARA SOLO GRAMPEADO COM COMPRIMENTO MAIOR QUE 4 E MENOR OU IGUAL A 6 M, DIÂMETRO DE 7 CM, PERFURAÇÃO COM EQUIPAMENTO MANUAL E ARMADURA COM DIÂMETRO DE 16 MM. AF_05/2016</v>
          </cell>
          <cell r="C1425" t="str">
            <v>M</v>
          </cell>
          <cell r="D1425">
            <v>154.25</v>
          </cell>
        </row>
        <row r="1426">
          <cell r="A1426">
            <v>93964</v>
          </cell>
          <cell r="B1426" t="str">
            <v>EXECUÇÃO DE GRAMPO PARA SOLO GRAMPEADO COM COMPRIMENTO MAIOR QUE 6 M E MENOR OU IGUAL A 8 M, DIÂMETRO DE 7 CM, PERFURAÇÃO COM EQUIPAMENTO MANUAL E ARMADURA COM DIÂMETRO DE 16 MM. AF_05/2016</v>
          </cell>
          <cell r="C1426" t="str">
            <v>M</v>
          </cell>
          <cell r="D1426">
            <v>145.94999999999999</v>
          </cell>
        </row>
        <row r="1427">
          <cell r="A1427">
            <v>93965</v>
          </cell>
          <cell r="B1427" t="str">
            <v>EXECUÇÃO DE GRAMPO PARA SOLO GRAMPEADO COM COMPRIMENTO MAIOR QUE 8 M E MENOR OU IGUAL A 10 M, DIÂMETRO DE 7 CM, PERFURAÇÃO COM EQUIPAMENTO MANUAL E ARMADURA COM DIÂMETRO DE 16 MM. AF_05/2016</v>
          </cell>
          <cell r="C1427" t="str">
            <v>M</v>
          </cell>
          <cell r="D1427">
            <v>137.30000000000001</v>
          </cell>
        </row>
        <row r="1428">
          <cell r="A1428">
            <v>93966</v>
          </cell>
          <cell r="B1428" t="str">
            <v>EXECUÇÃO DE GRAMPO PARA SOLO GRAMPEADO COM COMPRIMENTO MAIOR QUE 10 M, DIÂMETRO DE 7 CM, PERFURAÇÃO COM EQUIPAMENTO MANUAL E ARMADURA COM DIÂMETRO DE 16 MM. AF_05/2016</v>
          </cell>
          <cell r="C1428" t="str">
            <v>M</v>
          </cell>
          <cell r="D1428">
            <v>135.54</v>
          </cell>
        </row>
        <row r="1429">
          <cell r="A1429">
            <v>93967</v>
          </cell>
          <cell r="B1429" t="str">
            <v>EXECUÇÃO DE GRAMPO PARA SOLO GRAMPEADO COM COMPRIMENTO MENOR OU IGUAL A 4 M, DIÂMETRO DE 7 CM, PERFURAÇÃO COM EQUIPAMENTO MANUAL E ARMADURA COM DIÂMETRO DE 20 MM. AF_05/2016</v>
          </cell>
          <cell r="C1429" t="str">
            <v>M</v>
          </cell>
          <cell r="D1429">
            <v>174.8</v>
          </cell>
        </row>
        <row r="1430">
          <cell r="A1430">
            <v>93968</v>
          </cell>
          <cell r="B1430" t="str">
            <v>EXECUÇÃO DE GRAMPO PARA SOLO GRAMPEADO COM COMPRIMENTO MAIOR QUE 4 E MENOR OU IGUAL A 6 M, DIÂMETRO DE 7 CM, PERFURAÇÃO COM EQUIPAMENTO MANUAL E ARMADURA COM DIÂMETRO DE 20 MM. AF_05/2016</v>
          </cell>
          <cell r="C1430" t="str">
            <v>M</v>
          </cell>
          <cell r="D1430">
            <v>160.07</v>
          </cell>
        </row>
        <row r="1431">
          <cell r="A1431">
            <v>93969</v>
          </cell>
          <cell r="B1431" t="str">
            <v>EXECUÇÃO DE GRAMPO PARA SOLO GRAMPEADO COM COMPRIMENTO MAIOR QUE 6 M E MENOR OU IGUAL A 8 M, DIÂMETRO DE 7 CM, PERFURAÇÃO COM EQUIPAMENTO MANUAL E ARMADURA COM DIÂMETRO DE 20 MM. AF_05/2016</v>
          </cell>
          <cell r="C1431" t="str">
            <v>M</v>
          </cell>
          <cell r="D1431">
            <v>151.4</v>
          </cell>
        </row>
        <row r="1432">
          <cell r="A1432">
            <v>93970</v>
          </cell>
          <cell r="B1432" t="str">
            <v>EXECUÇÃO DE GRAMPO PARA SOLO GRAMPEADO COM COMPRIMENTO MAIOR QUE 8 MENOR OU IGUAL A 10 M, DIÂMETRO DE 7 CM, PERFURAÇÃO COM EQUIPAMENTO MANUAL E ARMADURA COM DIÂMETRO DE 20 MM. AF_05/2016</v>
          </cell>
          <cell r="C1432" t="str">
            <v>M</v>
          </cell>
          <cell r="D1432">
            <v>145.33000000000001</v>
          </cell>
        </row>
        <row r="1433">
          <cell r="A1433">
            <v>93971</v>
          </cell>
          <cell r="B1433" t="str">
            <v>EXECUÇÃO DE GRAMPO PARA SOLO GRAMPEADO COM COMPRIMENTO MAIOR QUE 10 M, DIÂMETRO DE 7 CM, PERFURAÇÃO COM EQUIPAMENTO MANUAL E ARMADURA COM DIÂMETRO DE 20 MM. AF_05/2016</v>
          </cell>
          <cell r="C1433" t="str">
            <v>M</v>
          </cell>
          <cell r="D1433">
            <v>136.41</v>
          </cell>
        </row>
        <row r="1434">
          <cell r="A1434">
            <v>95108</v>
          </cell>
          <cell r="B1434" t="str">
            <v>EXECUÇÃO DE PROTEÇÃO DA CABEÇA DO TIRANTE COM USO DE FÔRMAS EM CHAPA COMPENSADA PLASTIFICADA DE MADEIRA E CONCRETO FCK =15 MPA. AF_07/2016</v>
          </cell>
          <cell r="C1434" t="str">
            <v>UN</v>
          </cell>
          <cell r="D1434">
            <v>28.8</v>
          </cell>
        </row>
        <row r="1435">
          <cell r="A1435">
            <v>100332</v>
          </cell>
          <cell r="B1435" t="str">
            <v>CONTENÇÃO EM PERFIL PRANCHADO COM PRANCHÃO DE MADEIRA, PERFIS ESPAÇADOS A 1,5 M PARA 1 SUBSOLO. AF_07/2019</v>
          </cell>
          <cell r="C1435" t="str">
            <v>M2</v>
          </cell>
          <cell r="D1435">
            <v>512.26</v>
          </cell>
        </row>
        <row r="1436">
          <cell r="A1436">
            <v>100333</v>
          </cell>
          <cell r="B1436" t="str">
            <v>CONTENÇÃO EM PERFIL PRANCHADO COM PRANCHÃO DE MADEIRA, PERFIS ESPAÇADOS A 1,5 M PARA 2 OU MAIS SUBSOLOS. AF_07/2019</v>
          </cell>
          <cell r="C1436" t="str">
            <v>M2</v>
          </cell>
          <cell r="D1436">
            <v>325.57</v>
          </cell>
        </row>
        <row r="1437">
          <cell r="A1437">
            <v>100334</v>
          </cell>
          <cell r="B1437" t="str">
            <v>CONTENÇÃO EM PERFIL PRANCHADO COM PRANCHÃO DE MADEIRA, PERFIS ESPAÇADOS A 2 M PARA 1 SUBSOLO. AF_07/2019</v>
          </cell>
          <cell r="C1437" t="str">
            <v>M2</v>
          </cell>
          <cell r="D1437">
            <v>410.21</v>
          </cell>
        </row>
        <row r="1438">
          <cell r="A1438">
            <v>100335</v>
          </cell>
          <cell r="B1438" t="str">
            <v>CONTENÇÃO EM PERFIL PRANCHADO COM PRANCHÃO DE MADEIRA, PERFIS ESPAÇADOS A 2 M PARA 2 OU MAIS SUBSOLOS. AF_07/2019</v>
          </cell>
          <cell r="C1438" t="str">
            <v>M2</v>
          </cell>
          <cell r="D1438">
            <v>270.2</v>
          </cell>
        </row>
        <row r="1439">
          <cell r="A1439">
            <v>100341</v>
          </cell>
          <cell r="B1439" t="str">
            <v>FABRICAÇÃO, MONTAGEM E DESMONTAGEM DE FÔRMA PARA CORTINA DE CONTENÇÃO, EM CHAPA DE MADEIRA COMPENSADA PLASTIFICADA, E = 18 MM, 10 UTILIZAÇÕES. AF_07/2019</v>
          </cell>
          <cell r="C1439" t="str">
            <v>M2</v>
          </cell>
          <cell r="D1439">
            <v>28.51</v>
          </cell>
        </row>
        <row r="1440">
          <cell r="A1440">
            <v>100342</v>
          </cell>
          <cell r="B1440" t="str">
            <v>ARMAÇÃO DE CORTINA DE CONTENÇÃO EM CONCRETO ARMADO, COM AÇO CA-50 DE 6,3 MM - MONTAGEM. AF_07/2019</v>
          </cell>
          <cell r="C1440" t="str">
            <v>KG</v>
          </cell>
          <cell r="D1440">
            <v>10.72</v>
          </cell>
        </row>
        <row r="1441">
          <cell r="A1441">
            <v>100343</v>
          </cell>
          <cell r="B1441" t="str">
            <v>ARMAÇÃO DE CORTINA DE CONTENÇÃO EM CONCRETO ARMADO, COM AÇO CA-50 DE 8 MM - MONTAGEM. AF_07/2019</v>
          </cell>
          <cell r="C1441" t="str">
            <v>KG</v>
          </cell>
          <cell r="D1441">
            <v>10.11</v>
          </cell>
        </row>
        <row r="1442">
          <cell r="A1442">
            <v>100344</v>
          </cell>
          <cell r="B1442" t="str">
            <v>ARMAÇÃO DE CORTINA DE CONTENÇÃO EM CONCRETO ARMADO, COM AÇO CA-50 DE 10 MM - MONTAGEM. AF_07/2019</v>
          </cell>
          <cell r="C1442" t="str">
            <v>KG</v>
          </cell>
          <cell r="D1442">
            <v>8.17</v>
          </cell>
        </row>
        <row r="1443">
          <cell r="A1443">
            <v>100345</v>
          </cell>
          <cell r="B1443" t="str">
            <v>ARMAÇÃO DE CORTINA DE CONTENÇÃO EM CONCRETO ARMADO, COM AÇO CA-50 DE 12,5 MM - MONTAGEM. AF_07/2019</v>
          </cell>
          <cell r="C1443" t="str">
            <v>KG</v>
          </cell>
          <cell r="D1443">
            <v>7.2</v>
          </cell>
        </row>
        <row r="1444">
          <cell r="A1444">
            <v>100346</v>
          </cell>
          <cell r="B1444" t="str">
            <v>ARMAÇÃO DE CORTINA DE CONTENÇÃO EM CONCRETO ARMADO, COM AÇO CA-50 DE 16 MM - MONTAGEM. AF_07/2019</v>
          </cell>
          <cell r="C1444" t="str">
            <v>KG</v>
          </cell>
          <cell r="D1444">
            <v>6.59</v>
          </cell>
        </row>
        <row r="1445">
          <cell r="A1445">
            <v>100347</v>
          </cell>
          <cell r="B1445" t="str">
            <v>ARMAÇÃO DE CORTINA DE CONTENÇÃO EM CONCRETO ARMADO, COM AÇO CA-50 DE 20 MM - MONTAGEM. AF_07/2019</v>
          </cell>
          <cell r="C1445" t="str">
            <v>KG</v>
          </cell>
          <cell r="D1445">
            <v>5.99</v>
          </cell>
        </row>
        <row r="1446">
          <cell r="A1446">
            <v>100348</v>
          </cell>
          <cell r="B1446" t="str">
            <v>ARMAÇÃO DE CORTINA DE CONTENÇÃO EM CONCRETO ARMADO, COM AÇO CA-50 DE 25 MM - MONTAGEM. AF_07/2019</v>
          </cell>
          <cell r="C1446" t="str">
            <v>KG</v>
          </cell>
          <cell r="D1446">
            <v>6.49</v>
          </cell>
        </row>
        <row r="1447">
          <cell r="A1447">
            <v>100349</v>
          </cell>
          <cell r="B1447" t="str">
            <v>CONCRETAGEM DE CORTINA DE CONTENÇÃO, ATRAVÉS DE BOMBA   LANÇAMENTO, ADENSAMENTO E ACABAMENTO. AF_07/2019</v>
          </cell>
          <cell r="C1447" t="str">
            <v>M3</v>
          </cell>
          <cell r="D1447">
            <v>365.84</v>
          </cell>
        </row>
        <row r="1448">
          <cell r="A1448" t="str">
            <v>73799/1</v>
          </cell>
          <cell r="B1448" t="str">
            <v>GRELHA EM FERRO FUNDIDO SIMPLES COM REQUADRO, CARGA MÁXIMA 12,5 T,  300 X 1000 MM, E = 15 MM, FORNECIDA E ASSENTADA COM ARGAMASSA 1:4 CIMENTO:AREIA.</v>
          </cell>
          <cell r="C1448" t="str">
            <v>UN</v>
          </cell>
          <cell r="D1448">
            <v>353.34</v>
          </cell>
        </row>
        <row r="1449">
          <cell r="A1449" t="str">
            <v>73856/1</v>
          </cell>
          <cell r="B1449" t="str">
            <v>BOCA P/BUEIRO SIMPLES TUBULAR D=0,40M EM CONCRETO CICLOPICO, INCLINDO FORMAS, ESCAVACAO, REATERRO E MATERIAIS, EXCLUINDO MATERIAL REATERRO JAZIDA E TRANSPORTE</v>
          </cell>
          <cell r="C1449" t="str">
            <v>UN</v>
          </cell>
          <cell r="D1449">
            <v>683.7</v>
          </cell>
        </row>
        <row r="1450">
          <cell r="A1450" t="str">
            <v>73856/2</v>
          </cell>
          <cell r="B1450" t="str">
            <v>BOCA PARA BUEIRO SIMPLES TUBULAR, DIAMETRO =0,60M, EM CONCRETO CICLOPICO, INCLUINDO FORMAS, ESCAVACAO, REATERRO E MATERIAIS, EXCLUINDO MATERIAL REATERRO JAZIDA E TRANSPORTE.</v>
          </cell>
          <cell r="C1450" t="str">
            <v>UN</v>
          </cell>
          <cell r="D1450">
            <v>1113.67</v>
          </cell>
        </row>
        <row r="1451">
          <cell r="A1451" t="str">
            <v>73856/3</v>
          </cell>
          <cell r="B1451" t="str">
            <v>BOCA PARA BUEIRO SIMPLES TUBULAR, DIAMETRO =0,80M, EM CONCRETO CICLOPICO, INCLUINDO FORMAS, ESCAVACAO, REATERRO E MATERIAIS, EXCLUINDO MATERIAL REATERRO JAZIDA E TRANSPORTE.</v>
          </cell>
          <cell r="C1451" t="str">
            <v>UN</v>
          </cell>
          <cell r="D1451">
            <v>1660.9</v>
          </cell>
        </row>
        <row r="1452">
          <cell r="A1452" t="str">
            <v>73856/4</v>
          </cell>
          <cell r="B1452" t="str">
            <v>BOCA PARA BUEIRO SIMPLES TUBULAR, DIAMETRO =1,00M, EM CONCRETO CICLOPICO, INCLUINDO FORMAS, ESCAVACAO, REATERRO E MATERIAIS, EXCLUINDO MATERIAL REATERRO JAZIDA E TRANSPORTE.</v>
          </cell>
          <cell r="C1452" t="str">
            <v>UN</v>
          </cell>
          <cell r="D1452">
            <v>2332.61</v>
          </cell>
        </row>
        <row r="1453">
          <cell r="A1453" t="str">
            <v>73856/5</v>
          </cell>
          <cell r="B1453" t="str">
            <v>BOCA PARA BUEIRO SIMPLES TUBULAR, DIAMETRO =1,20M, EM CONCRETO CICLOPICO, INCLUINDO FORMAS, ESCAVACAO, REATERRO E MATERIAIS, EXCLUINDO MATERIAL REATERRO JAZIDA E TRANSPORTE.</v>
          </cell>
          <cell r="C1453" t="str">
            <v>UN</v>
          </cell>
          <cell r="D1453">
            <v>3134.48</v>
          </cell>
        </row>
        <row r="1454">
          <cell r="A1454" t="str">
            <v>73856/6</v>
          </cell>
          <cell r="B1454" t="str">
            <v>BOCA PARA BUEIRO DUPLO TUBULAR, DIAMETRO =0,40M, EM CONCRETO CICLOPICO, INCLUINDO FORMAS, ESCAVACAO, REATERRO E MATERIAIS, EXCLUINDO MATERIAL REATERRO JAZIDA E TRANSPORTE.</v>
          </cell>
          <cell r="C1454" t="str">
            <v>UN</v>
          </cell>
          <cell r="D1454">
            <v>962.09</v>
          </cell>
        </row>
        <row r="1455">
          <cell r="A1455" t="str">
            <v>73856/7</v>
          </cell>
          <cell r="B1455" t="str">
            <v>BOCA PARA BUEIRO DUPLO TUBULAR, DIAMETRO =0,60M, EM CONCRETO CICLOPICO, INCLUINDO FORMAS, ESCAVACAO, REATERRO E MATERIAIS, EXCLUINDO MATERIAL REATERRO JAZIDA E TRANSPORTE.</v>
          </cell>
          <cell r="C1455" t="str">
            <v>UN</v>
          </cell>
          <cell r="D1455">
            <v>1577.12</v>
          </cell>
        </row>
        <row r="1456">
          <cell r="A1456" t="str">
            <v>73856/8</v>
          </cell>
          <cell r="B1456" t="str">
            <v>BOCA PARA BUEIRO DUPLO TUBULAR, DIAMETRO =0,80M, EM CONCRETO CICLOPICO, INCLUINDO FORMAS, ESCAVACAO, REATERRO E MATERIAIS, EXCLUINDO MATERIAL REATERRO JAZIDA E TRANSPORTE.</v>
          </cell>
          <cell r="C1456" t="str">
            <v>UN</v>
          </cell>
          <cell r="D1456">
            <v>2357.39</v>
          </cell>
        </row>
        <row r="1457">
          <cell r="A1457" t="str">
            <v>73856/9</v>
          </cell>
          <cell r="B1457" t="str">
            <v>BOCA PARA BUEIRO DUPLO TUBULAR, DIAMETRO =1,00M, EM CONCRETO CICLOPICO, INCLUINDO FORMAS, ESCAVACAO, REATERRO E MATERIAIS, EXCLUINDO MATERIAL REATERRO JAZIDA E TRANSPORTE.</v>
          </cell>
          <cell r="C1457" t="str">
            <v>UN</v>
          </cell>
          <cell r="D1457">
            <v>2958.19</v>
          </cell>
        </row>
        <row r="1458">
          <cell r="A1458" t="str">
            <v>73856/10</v>
          </cell>
          <cell r="B1458" t="str">
            <v>BOCA PARA BUEIRO DUPLOTUBULAR, DIAMETRO =1,20M, EM CONCRETO CICLOPICO, INCLUINDO FORMAS, ESCAVACAO, REATERRO E MATERIAIS, EXCLUINDO MATERIAL REATERRO JAZIDA E TRANSPORTE.</v>
          </cell>
          <cell r="C1458" t="str">
            <v>UN</v>
          </cell>
          <cell r="D1458">
            <v>4445.21</v>
          </cell>
        </row>
        <row r="1459">
          <cell r="A1459" t="str">
            <v>73856/11</v>
          </cell>
          <cell r="B1459" t="str">
            <v>BOCA PARA BUEIRO TRIPLO TUBULAR, DIAMETRO =0,40M, EM CONCRETO CICLOPICO, INCLUINDO FORMAS, ESCAVACAO, REATERRO E MATERIAIS, EXCLUINDO MATERIAL REATERRO JAZIDA E TRANSPORTE.</v>
          </cell>
          <cell r="C1459" t="str">
            <v>UN</v>
          </cell>
          <cell r="D1459">
            <v>1240.02</v>
          </cell>
        </row>
        <row r="1460">
          <cell r="A1460" t="str">
            <v>73856/12</v>
          </cell>
          <cell r="B1460" t="str">
            <v>BOCA PARA BUEIRO TRIPLO TUBULAR, DIAMETRO =0,60M, EM CONCRETO CICLOPICO, INCLUINDO FORMAS, ESCAVACAO, REATERRO E MATERIAIS, EXCLUINDO MATERIAL REATERRO JAZIDA E TRANSPORTE.</v>
          </cell>
          <cell r="C1460" t="str">
            <v>UN</v>
          </cell>
          <cell r="D1460">
            <v>2040.04</v>
          </cell>
        </row>
        <row r="1461">
          <cell r="A1461" t="str">
            <v>73856/13</v>
          </cell>
          <cell r="B1461" t="str">
            <v>BOCA PARA BUEIRO TRIPLO TUBULAR, DIAMETRO =0,80M, EM CONCRETO CICLOPICO, INCLUINDO FORMAS, ESCAVACAO, REATERRO E MATERIAIS, EXCLUINDO MATERIAL REATERRO JAZIDA E TRANSPORTE.</v>
          </cell>
          <cell r="C1461" t="str">
            <v>UN</v>
          </cell>
          <cell r="D1461">
            <v>3053.45</v>
          </cell>
        </row>
        <row r="1462">
          <cell r="A1462" t="str">
            <v>73856/14</v>
          </cell>
          <cell r="B1462" t="str">
            <v>BOCA PARA BUEIRO TRIPLO TUBULAR, DIAMETRO =1,00M, EM CONCRETO CICLOPICO, INCLUINDO FORMAS, ESCAVACAO, REATERRO E MATERIAIS, EXCLUINDO MATERIAL REATERRO JAZIDA E TRANSPORTE.</v>
          </cell>
          <cell r="C1462" t="str">
            <v>UN</v>
          </cell>
          <cell r="D1462">
            <v>4289.24</v>
          </cell>
        </row>
        <row r="1463">
          <cell r="A1463" t="str">
            <v>73856/15</v>
          </cell>
          <cell r="B1463" t="str">
            <v>BOCA PARA BUEIRO TRIPLO TUBULAR, DIAMETRO =1,20M, EM CONCRETO CICLOPICO, INCLUINDO FORMAS, ESCAVACAO, REATERRO E MATERIAIS, EXCLUINDO MATERIAL REATERRO JAZIDA E TRANSPORTE.</v>
          </cell>
          <cell r="C1463" t="str">
            <v>UN</v>
          </cell>
          <cell r="D1463">
            <v>5756.07</v>
          </cell>
        </row>
        <row r="1464">
          <cell r="A1464" t="str">
            <v>74224/1</v>
          </cell>
          <cell r="B1464" t="str">
            <v>POCO DE VISITA PARA DRENAGEM PLUVIAL, EM CONCRETO ESTRUTURAL, DIMENSOES INTERNAS DE 90X150X80CM (LARGXCOMPXALT), PARA REDE DE 600 MM, EXCLUSOS TAMPAO E CHAMINE.</v>
          </cell>
          <cell r="C1464" t="str">
            <v>UN</v>
          </cell>
          <cell r="D1464">
            <v>1585.06</v>
          </cell>
        </row>
        <row r="1465">
          <cell r="A1465">
            <v>83659</v>
          </cell>
          <cell r="B1465" t="str">
            <v>BOCA DE LOBO EM ALVENARIA TIJOLO MACICO, REVESTIDA C/ ARGAMASSA DE CIMENTO E AREIA 1:3, SOBRE LASTRO DE CONCRETO 10CM E TAMPA DE CONCRETO ARMADO</v>
          </cell>
          <cell r="C1465" t="str">
            <v>UN</v>
          </cell>
          <cell r="D1465">
            <v>894.06</v>
          </cell>
        </row>
        <row r="1466">
          <cell r="A1466">
            <v>83716</v>
          </cell>
          <cell r="B1466" t="str">
            <v>GRELHA FF 30X90CM, 135KG, P/ CX RALO COM ASSENTAMENTO DE ARGAMASSA CIMENTO/AREIA 1:4 - FORNECIMENTO E INSTALAÇÃO</v>
          </cell>
          <cell r="C1466" t="str">
            <v>UN</v>
          </cell>
          <cell r="D1466">
            <v>352.26</v>
          </cell>
        </row>
        <row r="1467">
          <cell r="A1467">
            <v>97976</v>
          </cell>
          <cell r="B1467" t="str">
            <v>POÇO DE INSPEÇÃO CIRCULAR PARA ESGOTO, EM ALVENARIA COM TIJOLOS CERÂMICOS MACIÇOS, DIÂMETRO INTERNO = 0,6 M, PROFUNDIDADE = 1 M, EXCLUINDO TAMPÃO. AF_05/2018</v>
          </cell>
          <cell r="C1467" t="str">
            <v>UN</v>
          </cell>
          <cell r="D1467">
            <v>964.98</v>
          </cell>
        </row>
        <row r="1468">
          <cell r="A1468">
            <v>97977</v>
          </cell>
          <cell r="B1468" t="str">
            <v>POÇO DE INSPEÇÃO CIRCULAR PARA ESGOTO, EM ALVENARIA COM TIJOLOS CERÂMICOS MACIÇOS, DIÂMETRO INTERNO = 0,6 M, PROFUNDIDADE = 1,5 M, EXCLUINDO TAMPÃO. AF_05/2018</v>
          </cell>
          <cell r="C1468" t="str">
            <v>UN</v>
          </cell>
          <cell r="D1468">
            <v>1405.28</v>
          </cell>
        </row>
        <row r="1469">
          <cell r="A1469">
            <v>97980</v>
          </cell>
          <cell r="B1469" t="str">
            <v>BASE PARA POÇO DE VISITA CIRCULAR PARA  ESGOTO, EM ALVENARIA COM TIJOLOS CERÂMICOS MACIÇOS, DIÂMETRO INTERNO = 0,8 M, PROFUNDIDADE = 1,45 M, EXCLUINDO TAMPÃO. AF_05/2018</v>
          </cell>
          <cell r="C1469" t="str">
            <v>UN</v>
          </cell>
          <cell r="D1469">
            <v>1797.99</v>
          </cell>
        </row>
        <row r="1470">
          <cell r="A1470">
            <v>97981</v>
          </cell>
          <cell r="B1470" t="str">
            <v>ACRÉSCIMO PARA POÇO DE VISITA CIRCULAR PARA ESGOTO, EM ALVENARIA COM TIJOLOS CERÂMICOS MACIÇOS, DIÂMETRO INTERNO = 0,8 M. AF_05/2018</v>
          </cell>
          <cell r="C1470" t="str">
            <v>M</v>
          </cell>
          <cell r="D1470">
            <v>1082.73</v>
          </cell>
        </row>
        <row r="1471">
          <cell r="A1471">
            <v>97983</v>
          </cell>
          <cell r="B1471" t="str">
            <v>ACRÉSCIMO PARA POÇO DE VISITA CIRCULAR PARA ESGOTO, EM CONCRETO PRÉ-MOLDADO, DIÂMETRO INTERNO = 1 M. AF_05/2018</v>
          </cell>
          <cell r="C1471" t="str">
            <v>M</v>
          </cell>
          <cell r="D1471">
            <v>345.66</v>
          </cell>
        </row>
        <row r="1472">
          <cell r="A1472">
            <v>97985</v>
          </cell>
          <cell r="B1472" t="str">
            <v>ACRÉSCIMO PARA POÇO DE VISITA CIRCULAR PARA  ESGOTO, EM ALVENARIA COM TIJOLOS CERÂMICOS MACIÇOS, DIÂMETRO INTERNO = 1 M. AF_05/2018</v>
          </cell>
          <cell r="C1472" t="str">
            <v>M</v>
          </cell>
          <cell r="D1472">
            <v>1313.16</v>
          </cell>
        </row>
        <row r="1473">
          <cell r="A1473">
            <v>97987</v>
          </cell>
          <cell r="B1473" t="str">
            <v>ACRÉSCIMO PARA POÇO DE VISITA CIRCULAR PARA ESGOTO, EM CONCRETO PRÉ-MOLDADO, DIÂMETRO INTERNO = 1,2 M. AF_05/2018</v>
          </cell>
          <cell r="C1473" t="str">
            <v>M</v>
          </cell>
          <cell r="D1473">
            <v>389.24</v>
          </cell>
        </row>
        <row r="1474">
          <cell r="A1474">
            <v>97988</v>
          </cell>
          <cell r="B1474" t="str">
            <v>BASE PARA POÇO DE VISITA CIRCULAR PARA  ESGOTO, EM ALVENARIA COM TIJOLOS CERÂMICOS MACIÇOS, DIÂMETRO INTERNO = 1,2 M, PROFUNDIDADE = 1,45 M, EXCLUINDO TAMPÃO. AF_05/2018</v>
          </cell>
          <cell r="C1474" t="str">
            <v>UN</v>
          </cell>
          <cell r="D1474">
            <v>2586.91</v>
          </cell>
        </row>
        <row r="1475">
          <cell r="A1475">
            <v>97989</v>
          </cell>
          <cell r="B1475" t="str">
            <v>ACRÉSCIMO PARA POÇO DE VISITA CIRCULAR PARA ESGOTO, EM ALVENARIA COM TIJOLOS CERÂMICOS MACIÇOS, DIÂMETRO INTERNO = 1,2 M. AF_05/2018</v>
          </cell>
          <cell r="C1475" t="str">
            <v>M</v>
          </cell>
          <cell r="D1475">
            <v>1543.59</v>
          </cell>
        </row>
        <row r="1476">
          <cell r="A1476">
            <v>97991</v>
          </cell>
          <cell r="B1476" t="str">
            <v>ACRÉSCIMO PARA POÇO DE VISITA CIRCULAR PARA  ESGOTO, EM CONCRETO PRÉ-MOLDADO, DIÂMETRO INTERNO = 1,5 M. AF_05/2018</v>
          </cell>
          <cell r="C1476" t="str">
            <v>M</v>
          </cell>
          <cell r="D1476">
            <v>597.23</v>
          </cell>
        </row>
        <row r="1477">
          <cell r="A1477">
            <v>97992</v>
          </cell>
          <cell r="B1477" t="str">
            <v>BASE PARA POÇO DE VISITA CIRCULAR PARA  ESGOTO, EM ALVENARIA COM TIJOLOS CERÂMICOS MACIÇOS, DIÂMETRO INTERNO = 1,5 M, PROFUNDIDADE = 1,45 M, EXCLUINDO TAMPÃO. AF_05/2018</v>
          </cell>
          <cell r="C1477" t="str">
            <v>UN</v>
          </cell>
          <cell r="D1477">
            <v>3266.21</v>
          </cell>
        </row>
        <row r="1478">
          <cell r="A1478">
            <v>97993</v>
          </cell>
          <cell r="B1478" t="str">
            <v>ACRÉSCIMO PARA POÇO DE VISITA CIRCULAR PARA  ESGOTO, EM ALVENARIA COM TIJOLOS CERÂMICOS MACIÇOS, DIÂMETRO INTERNO = 1,5 M. AF_05/2018</v>
          </cell>
          <cell r="C1478" t="str">
            <v>M</v>
          </cell>
          <cell r="D1478">
            <v>1889.21</v>
          </cell>
        </row>
        <row r="1479">
          <cell r="A1479">
            <v>97994</v>
          </cell>
          <cell r="B1479" t="str">
            <v>BASE PARA POÇO DE VISITA RETANGULAR PARA  ESGOTO, EM ALVENARIA COM BLOCOS DE CONCRETO, DIMENSÕES INTERNAS = 1X1 M, PROFUNDIDADE = 1,45 M, EXCLUINDO TAMPÃO. AF_05/2018</v>
          </cell>
          <cell r="C1479" t="str">
            <v>UN</v>
          </cell>
          <cell r="D1479">
            <v>2256.85</v>
          </cell>
        </row>
        <row r="1480">
          <cell r="A1480">
            <v>97995</v>
          </cell>
          <cell r="B1480" t="str">
            <v>ACRÉSCIMO PARA POÇO DE VISITA RETANGULAR PARA ESGOTO, EM ALVENARIA COM BLOCOS DE CONCRETO, DIMENSÕES INTERNAS = 1X1 M. AF_05/2018</v>
          </cell>
          <cell r="C1480" t="str">
            <v>M</v>
          </cell>
          <cell r="D1480">
            <v>1180.43</v>
          </cell>
        </row>
        <row r="1481">
          <cell r="A1481">
            <v>97996</v>
          </cell>
          <cell r="B1481" t="str">
            <v>BASE PARA POÇO DE VISITA RETANGULAR PARA ESGOTO, EM ALVENARIA COM BLOCOS DE CONCRETO, DIMENSÕES INTERNAS = 1X1,5 M, PROFUNDIDADE = 1,45 M, EXCLUINDO TAMPÃO. AF_05/2018</v>
          </cell>
          <cell r="C1481" t="str">
            <v>UN</v>
          </cell>
          <cell r="D1481">
            <v>2844.86</v>
          </cell>
        </row>
        <row r="1482">
          <cell r="A1482">
            <v>97997</v>
          </cell>
          <cell r="B1482" t="str">
            <v>ACRÉSCIMO PARA POÇO DE VISITA RETANGULAR PARA ESGOTO, EM ALVENARIA COM BLOCOS DE CONCRETO, DIMENSÕES INTERNAS = 1X1,5 M. AF_05/2018</v>
          </cell>
          <cell r="C1482" t="str">
            <v>M</v>
          </cell>
          <cell r="D1482">
            <v>1414.47</v>
          </cell>
        </row>
        <row r="1483">
          <cell r="A1483">
            <v>97999</v>
          </cell>
          <cell r="B1483" t="str">
            <v>ACRÉSCIMO PARA POÇO DE VISITA RETANGULAR PARA ESGOTO, EM ALVENARIA COM BLOCOS DE CONCRETO, DIMENSÕES INTERNAS = 1X2 M. AF_05/2018</v>
          </cell>
          <cell r="C1483" t="str">
            <v>M</v>
          </cell>
          <cell r="D1483">
            <v>1648.51</v>
          </cell>
        </row>
        <row r="1484">
          <cell r="A1484">
            <v>98001</v>
          </cell>
          <cell r="B1484" t="str">
            <v>ACRÉSCIMO PARA POÇO DE VISITA RETANGULAR PARA ESGOTO, EM ALVENARIA COM BLOCOS DE CONCRETO, DIMENSÕES INTERNAS = 1X2,5 M. AF_05/2018</v>
          </cell>
          <cell r="C1484" t="str">
            <v>M</v>
          </cell>
          <cell r="D1484">
            <v>1882.54</v>
          </cell>
        </row>
        <row r="1485">
          <cell r="A1485">
            <v>98002</v>
          </cell>
          <cell r="B1485" t="str">
            <v>BASE PARA POÇO DE VISITA RETANGULAR PARA ESGOTO, EM ALVENARIA COM BLOCOS DE CONCRETO, DIMENSÕES INTERNAS = 1X3 M, PROFUNDIDADE = 1,45 M, EXCLUINDO TAMPÃO. AF_05/2018</v>
          </cell>
          <cell r="C1485" t="str">
            <v>UN</v>
          </cell>
          <cell r="D1485">
            <v>4631.1499999999996</v>
          </cell>
        </row>
        <row r="1486">
          <cell r="A1486">
            <v>98003</v>
          </cell>
          <cell r="B1486" t="str">
            <v>ACRÉSCIMO PARA POÇO DE VISITA RETANGULAR PARA ESGOTO, EM ALVENARIA COM BLOCOS DE CONCRETO, DIMENSÕES INTERNAS = 1X3 M. AF_05/2018</v>
          </cell>
          <cell r="C1486" t="str">
            <v>M</v>
          </cell>
          <cell r="D1486">
            <v>2116.63</v>
          </cell>
        </row>
        <row r="1487">
          <cell r="A1487">
            <v>98005</v>
          </cell>
          <cell r="B1487" t="str">
            <v>ACRÉSCIMO PARA POÇO DE VISITA RETANGULAR PARA ESGOTO, EM ALVENARIA COM BLOCOS DE CONCRETO, DIMENSÕES INTERNAS = 1X3,5 M. AF_05/2018</v>
          </cell>
          <cell r="C1487" t="str">
            <v>M</v>
          </cell>
          <cell r="D1487">
            <v>2350.6799999999998</v>
          </cell>
        </row>
        <row r="1488">
          <cell r="A1488">
            <v>98006</v>
          </cell>
          <cell r="B1488" t="str">
            <v>BASE PARA POÇO DE VISITA RETANGULAR PARA ESGOTO, EM ALVENARIA COM BLOCOS DE CONCRETO, DIMENSÕES INTERNAS = 1X4 M, PROFUNDIDADE = 1,45 M, EXCLUINDO TAMPÃO. AF_05/2018</v>
          </cell>
          <cell r="C1488" t="str">
            <v>UN</v>
          </cell>
          <cell r="D1488">
            <v>5812.72</v>
          </cell>
        </row>
        <row r="1489">
          <cell r="A1489">
            <v>98007</v>
          </cell>
          <cell r="B1489" t="str">
            <v>ACRÉSCIMO PARA POÇO DE VISITA RETANGULAR PARA ESGOTO, EM ALVENARIA COM BLOCOS DE CONCRETO, DIMENSÕES INTERNAS = 1X4 M. AF_05/2018</v>
          </cell>
          <cell r="C1489" t="str">
            <v>M</v>
          </cell>
          <cell r="D1489">
            <v>2584.7199999999998</v>
          </cell>
        </row>
        <row r="1490">
          <cell r="A1490">
            <v>98008</v>
          </cell>
          <cell r="B1490" t="str">
            <v>BASE PARA POÇO DE VISITA RETANGULAR PARA ESGOTO, EM ALVENARIA COM BLOCOS DE CONCRETO, DIMENSÕES INTERNAS = 1,5X1,5 M, PROFUNDIDADE = 1,45 M, EXCLUINDO TAMPÃO . AF_05/2018</v>
          </cell>
          <cell r="C1490" t="str">
            <v>UN</v>
          </cell>
          <cell r="D1490">
            <v>3499.44</v>
          </cell>
        </row>
        <row r="1491">
          <cell r="A1491">
            <v>98009</v>
          </cell>
          <cell r="B1491" t="str">
            <v>ACRÉSCIMO PARA POÇO DE VISITA RETANGULAR PARA ESGOTO, EM ALVENARIA COM BLOCOS DE CONCRETO, DIMENSÕES INTERNAS = 1,5X1,5 M. AF_05/2018</v>
          </cell>
          <cell r="C1491" t="str">
            <v>M</v>
          </cell>
          <cell r="D1491">
            <v>1648.51</v>
          </cell>
        </row>
        <row r="1492">
          <cell r="A1492">
            <v>98010</v>
          </cell>
          <cell r="B1492" t="str">
            <v>BASE PARA POÇO DE VISITA RETANGULAR PARA ESGOTO, EM ALVENARIA COM BLOCOS DE CONCRETO, DIMENSÕES INTERNAS = 1,5X2 M, PROFUNDIDADE = 1,45 M, EXCLUINDO TAMPÃO. AF_05/2018</v>
          </cell>
          <cell r="C1492" t="str">
            <v>UN</v>
          </cell>
          <cell r="D1492">
            <v>4246.17</v>
          </cell>
        </row>
        <row r="1493">
          <cell r="A1493">
            <v>98011</v>
          </cell>
          <cell r="B1493" t="str">
            <v>ACRÉSCIMO PARA POÇO DE VISITA RETANGULAR PARA ESGOTO, EM ALVENARIA COM BLOCOS DE CONCRETO, DIMENSÕES INTERNAS = 1,5X2 M. AF_05/2018</v>
          </cell>
          <cell r="C1493" t="str">
            <v>M</v>
          </cell>
          <cell r="D1493">
            <v>1882.54</v>
          </cell>
        </row>
        <row r="1494">
          <cell r="A1494">
            <v>98012</v>
          </cell>
          <cell r="B1494" t="str">
            <v>BASE PARA POÇO DE VISITA RETANGULAR PARA ESGOTO, EM ALVENARIA COM BLOCOS DE CONCRETO, DIMENSÕES INTERNAS = 1,5X2,5 M, PROFUNDIDADE = 1,45 M, EXCLUINDO TAMPÃO. AF_05/2018</v>
          </cell>
          <cell r="C1494" t="str">
            <v>UN</v>
          </cell>
          <cell r="D1494">
            <v>4975.2700000000004</v>
          </cell>
        </row>
        <row r="1495">
          <cell r="A1495">
            <v>98013</v>
          </cell>
          <cell r="B1495" t="str">
            <v>ACRÉSCIMO PARA POÇO DE VISITA RETANGULAR PARA ESGOTO, EM ALVENARIA COM BLOCOS DE CONCRETO, DIMENSÕES INTERNAS = 1,5X2,5 M. AF_05/2018</v>
          </cell>
          <cell r="C1495" t="str">
            <v>M</v>
          </cell>
          <cell r="D1495">
            <v>2116.63</v>
          </cell>
        </row>
        <row r="1496">
          <cell r="A1496">
            <v>98014</v>
          </cell>
          <cell r="B1496" t="str">
            <v>BASE PARA POÇO DE VISITA RETANGULAR PARA ESGOTO, EM ALVENARIA COM BLOCOS DE CONCRETO, DIMENSÕES INTERNAS = 1,5X3 M, PROFUNDIDADE = 1,45 M, EXCLUINDO TAMPÃO. AF_05/2018</v>
          </cell>
          <cell r="C1496" t="str">
            <v>UN</v>
          </cell>
          <cell r="D1496">
            <v>5704.3</v>
          </cell>
        </row>
        <row r="1497">
          <cell r="A1497">
            <v>98015</v>
          </cell>
          <cell r="B1497" t="str">
            <v>ACRÉSCIMO PARA POÇO DE VISITA RETANGULAR PARA ESGOTO, EM ALVENARIA COM BLOCOS DE CONCRETO, DIMENSÕES INTERNAS = 1,5X3 M. AF_05/2018</v>
          </cell>
          <cell r="C1497" t="str">
            <v>M</v>
          </cell>
          <cell r="D1497">
            <v>2350.6799999999998</v>
          </cell>
        </row>
        <row r="1498">
          <cell r="A1498">
            <v>98016</v>
          </cell>
          <cell r="B1498" t="str">
            <v>BASE PARA POÇO DE VISITA RETANGULAR PARA ESGOTO, EM ALVENARIA COM BLOCOS DE CONCRETO, DIMENSÕES INTERNAS = 1,5X3,5 M, PROFUNDIDADE = 1,45 M, EXCLUINDO TAMPÃO. AF_05/2018</v>
          </cell>
          <cell r="C1498" t="str">
            <v>UN</v>
          </cell>
          <cell r="D1498">
            <v>6433.43</v>
          </cell>
        </row>
        <row r="1499">
          <cell r="A1499">
            <v>98017</v>
          </cell>
          <cell r="B1499" t="str">
            <v>ACRÉSCIMO PARA POÇO DE VISITA RETANGULAR PARA ESGOTO, EM ALVENARIA COM BLOCOS DE CONCRETO, DIMENSÕES INTERNAS = 1,5X3,5 M. AF_05/2018</v>
          </cell>
          <cell r="C1499" t="str">
            <v>M</v>
          </cell>
          <cell r="D1499">
            <v>2584.7199999999998</v>
          </cell>
        </row>
        <row r="1500">
          <cell r="A1500">
            <v>98018</v>
          </cell>
          <cell r="B1500" t="str">
            <v>BASE PARA POÇO DE VISITA RETANGULAR PARA ESGOTO, EM ALVENARIA COM BLOCOS DE CONCRETO, DIMENSÕES INTERNAS = 1,5X4 M, PROFUNDIDADE = 1,45 M, EXCLUINDO TAMPÃO. AF_05/2018</v>
          </cell>
          <cell r="C1500" t="str">
            <v>UN</v>
          </cell>
          <cell r="D1500">
            <v>7162.51</v>
          </cell>
        </row>
        <row r="1501">
          <cell r="A1501">
            <v>98019</v>
          </cell>
          <cell r="B1501" t="str">
            <v>ACRÉSCIMO PARA POÇO DE VISITA RETANGULAR PARA ESGOTO, EM ALVENARIA COM BLOCOS DE CONCRETO, DIMENSÕES INTERNAS = 1,5X4 M. AF_05/2018</v>
          </cell>
          <cell r="C1501" t="str">
            <v>M</v>
          </cell>
          <cell r="D1501">
            <v>2848.83</v>
          </cell>
        </row>
        <row r="1502">
          <cell r="A1502">
            <v>98020</v>
          </cell>
          <cell r="B1502" t="str">
            <v>BASE PARA POÇO DE VISITA RETANGULAR PARA ESGOTO, EM ALVENARIA COM BLOCOS DE CONCRETO, DIMENSÕES INTERNAS = 2X2 M, PROFUNDIDADE = 1,45 M, EXCLUINDO TAMPÃO. AF_05/2018</v>
          </cell>
          <cell r="C1502" t="str">
            <v>UN</v>
          </cell>
          <cell r="D1502">
            <v>5117.32</v>
          </cell>
        </row>
        <row r="1503">
          <cell r="A1503">
            <v>98021</v>
          </cell>
          <cell r="B1503" t="str">
            <v>ACRÉSCIMO PARA POÇO DE VISITA RETANGULAR PARA ESGOTO, EM ALVENARIA COM BLOCOS DE CONCRETO, DIMENSÕES INTERNAS = 2X2 M. AF_05/2018</v>
          </cell>
          <cell r="C1503" t="str">
            <v>M</v>
          </cell>
          <cell r="D1503">
            <v>2146.6999999999998</v>
          </cell>
        </row>
        <row r="1504">
          <cell r="A1504">
            <v>98022</v>
          </cell>
          <cell r="B1504" t="str">
            <v>BASE PARA POÇO DE VISITA RETANGULAR PARA ESGOTO, EM ALVENARIA COM BLOCOS DE CONCRETO, DIMENSÕES INTERNAS = 2X2,5 M, PROFUNDIDADE = 1,45 M, EXCLUINDO TAMPÃO. AF_05/2018</v>
          </cell>
          <cell r="C1504" t="str">
            <v>UN</v>
          </cell>
          <cell r="D1504">
            <v>5977.95</v>
          </cell>
        </row>
        <row r="1505">
          <cell r="A1505">
            <v>98023</v>
          </cell>
          <cell r="B1505" t="str">
            <v>ACRÉSCIMO PARA POÇO DE VISITA RETANGULAR PARA ESGOTO, EM ALVENARIA COM BLOCOS DE CONCRETO, DIMENSÕES INTERNAS = 2X2,5 M. AF_05/2018</v>
          </cell>
          <cell r="C1505" t="str">
            <v>M</v>
          </cell>
          <cell r="D1505">
            <v>2380.75</v>
          </cell>
        </row>
        <row r="1506">
          <cell r="A1506">
            <v>98024</v>
          </cell>
          <cell r="B1506" t="str">
            <v>BASE PARA POÇO DE VISITA RETANGULAR PARA ESGOTO, EM ALVENARIA COM BLOCOS DE CONCRETO, DIMENSÕES INTERNAS = 2X3 M, PROFUNDIDADE = 1,45 M, EXCLUINDO TAMPÃO. AF_05/2018</v>
          </cell>
          <cell r="C1506" t="str">
            <v>UN</v>
          </cell>
          <cell r="D1506">
            <v>6878.77</v>
          </cell>
        </row>
        <row r="1507">
          <cell r="A1507">
            <v>98025</v>
          </cell>
          <cell r="B1507" t="str">
            <v>ACRÉSCIMO PARA POÇO DE VISITA RETANGULAR PARA ESGOTO, EM ALVENARIA COM BLOCOS DE CONCRETO, DIMENSÕES INTERNAS = 2X3 M. AF_05/2018</v>
          </cell>
          <cell r="C1507" t="str">
            <v>M</v>
          </cell>
          <cell r="D1507">
            <v>2614.79</v>
          </cell>
        </row>
        <row r="1508">
          <cell r="A1508">
            <v>98026</v>
          </cell>
          <cell r="B1508" t="str">
            <v>BASE PARA POÇO DE VISITA RETANGULAR PARA ESGOTO, EM ALVENARIA COM BLOCOS DE CONCRETO, DIMENSÕES INTERNAS = 2X3,5 M, PROFUNDIDADE = 1,45 M, EXCLUINDO TAMPÃO. AF_05/2018</v>
          </cell>
          <cell r="C1508" t="str">
            <v>UN</v>
          </cell>
          <cell r="D1508">
            <v>7744.38</v>
          </cell>
        </row>
        <row r="1509">
          <cell r="A1509">
            <v>98027</v>
          </cell>
          <cell r="B1509" t="str">
            <v>ACRÉSCIMO PARA POÇO DE VISITA RETANGULAR PARA ESGOTO, EM ALVENARIA COM BLOCOS DE CONCRETO, DIMENSÕES INTERNAS = 2X3,5 M. AF_05/2018</v>
          </cell>
          <cell r="C1509" t="str">
            <v>M</v>
          </cell>
          <cell r="D1509">
            <v>2848.83</v>
          </cell>
        </row>
        <row r="1510">
          <cell r="A1510">
            <v>98028</v>
          </cell>
          <cell r="B1510" t="str">
            <v>BASE PARA POÇO DE VISITA RETANGULAR PARA ESGOTO, EM ALVENARIA COM BLOCOS DE CONCRETO, DIMENSÕES INTERNAS = 2X4 M, PROFUNDIDADE = 1,45 M, EXCLUINDO TAMPÃO. AF_05/2018</v>
          </cell>
          <cell r="C1510" t="str">
            <v>UN</v>
          </cell>
          <cell r="D1510">
            <v>8609.9699999999993</v>
          </cell>
        </row>
        <row r="1511">
          <cell r="A1511">
            <v>98029</v>
          </cell>
          <cell r="B1511" t="str">
            <v>ACRÉSCIMO PARA POÇO DE VISITA RETANGULAR PARA ESGOTO, EM ALVENARIA COM BLOCOS DE CONCRETO, DIMENSÕES INTERNAS = 2X4 M. AF_05/2018</v>
          </cell>
          <cell r="C1511" t="str">
            <v>M</v>
          </cell>
          <cell r="D1511">
            <v>3089.08</v>
          </cell>
        </row>
        <row r="1512">
          <cell r="A1512">
            <v>98030</v>
          </cell>
          <cell r="B1512" t="str">
            <v>BASE PARA POÇO DE VISITA RETANGULAR PARA ESGOTO, EM ALVENARIA COM BLOCOS DE CONCRETO, DIMENSÕES INTERNAS = 2,5X2,5 M, PROFUNDIDADE = 1,45 M, EXCLUINDO TAMPÃO. AF_05/2018</v>
          </cell>
          <cell r="C1512" t="str">
            <v>UN</v>
          </cell>
          <cell r="D1512">
            <v>7000.36</v>
          </cell>
        </row>
        <row r="1513">
          <cell r="A1513">
            <v>98031</v>
          </cell>
          <cell r="B1513" t="str">
            <v>ACRÉSCIMO PARA POÇO DE VISITA RETANGULAR PARA ESGOTO, EM ALVENARIA COM BLOCOS DE CONCRETO, DIMENSÕES INTERNAS = 2,5X2,5 M. AF_05/2018</v>
          </cell>
          <cell r="C1513" t="str">
            <v>M</v>
          </cell>
          <cell r="D1513">
            <v>2621.0700000000002</v>
          </cell>
        </row>
        <row r="1514">
          <cell r="A1514">
            <v>98032</v>
          </cell>
          <cell r="B1514" t="str">
            <v>BASE PARA POÇO DE VISITA RETANGULAR PARA ESGOTO, EM ALVENARIA COM BLOCOS DE CONCRETO, DIMENSÕES INTERNAS = 2,5X3 M, PROFUNDIDADE = 1,45 M, EXCLUINDO TAMPÃO. AF_05/2018</v>
          </cell>
          <cell r="C1514" t="str">
            <v>UN</v>
          </cell>
          <cell r="D1514">
            <v>8028.35</v>
          </cell>
        </row>
        <row r="1515">
          <cell r="A1515">
            <v>98033</v>
          </cell>
          <cell r="B1515" t="str">
            <v>ACRÉSCIMO PARA POÇO DE VISITA RETANGULAR PARA ESGOTO, EM ALVENARIA COM BLOCOS DE CONCRETO, DIMENSÕES INTERNAS = 2,5X3 M. AF_05/2018</v>
          </cell>
          <cell r="C1515" t="str">
            <v>M</v>
          </cell>
          <cell r="D1515">
            <v>2855.11</v>
          </cell>
        </row>
        <row r="1516">
          <cell r="A1516">
            <v>98034</v>
          </cell>
          <cell r="B1516" t="str">
            <v>BASE PARA POÇO DE VISITA RETANGULAR PARA ESGOTO, EM ALVENARIA COM BLOCOS DE CONCRETO, DIMENSÕES INTERNAS = 2,5X3,5 M, PROFUNDIDADE = 1,45 M, EXCLUINDO TAMPÃO. AF_05/2018</v>
          </cell>
          <cell r="C1516" t="str">
            <v>UN</v>
          </cell>
          <cell r="D1516">
            <v>9056.32</v>
          </cell>
        </row>
        <row r="1517">
          <cell r="A1517">
            <v>98035</v>
          </cell>
          <cell r="B1517" t="str">
            <v>ACRÉSCIMO PARA POÇO DE VISITA RETANGULAR PARA ESGOTO, EM ALVENARIA COM BLOCOS DE CONCRETO, DIMENSÕES INTERNAS = 2,5X3,5 M. AF_05/2018</v>
          </cell>
          <cell r="C1517" t="str">
            <v>M</v>
          </cell>
          <cell r="D1517">
            <v>3089.08</v>
          </cell>
        </row>
        <row r="1518">
          <cell r="A1518">
            <v>98036</v>
          </cell>
          <cell r="B1518" t="str">
            <v>BASE PARA POÇO DE VISITA RETANGULAR PARA ESGOTO, EM ALVENARIA COM BLOCOS DE CONCRETO, DIMENSÕES INTERNAS = 2,5X4 M, PROFUNDIDADE = 1,45 M, EXCLUINDO TAMPÃO. AF_05/2018</v>
          </cell>
          <cell r="C1518" t="str">
            <v>UN</v>
          </cell>
          <cell r="D1518">
            <v>10084.370000000001</v>
          </cell>
        </row>
        <row r="1519">
          <cell r="A1519">
            <v>98037</v>
          </cell>
          <cell r="B1519" t="str">
            <v>ACRÉSCIMO PARA POÇO DE VISITA RETANGULAR PARA ESGOTO, EM ALVENARIA COM BLOCOS DE CONCRETO, DIMENSÕES INTERNAS = 2,5X4 M. AF_05/2018</v>
          </cell>
          <cell r="C1519" t="str">
            <v>M</v>
          </cell>
          <cell r="D1519">
            <v>3329.39</v>
          </cell>
        </row>
        <row r="1520">
          <cell r="A1520">
            <v>98038</v>
          </cell>
          <cell r="B1520" t="str">
            <v>BASE PARA POÇO DE VISITA RETANGULAR PARA ESGOTO, EM ALVENARIA COM BLOCOS DE CONCRETO, DIMENSÕES INTERNAS = 3X3 M, PROFUNDIDADE = 1,45 M, EXCLUINDO TAMPÃO. AF_05/2018</v>
          </cell>
          <cell r="C1520" t="str">
            <v>UN</v>
          </cell>
          <cell r="D1520">
            <v>9242.7000000000007</v>
          </cell>
        </row>
        <row r="1521">
          <cell r="A1521">
            <v>98039</v>
          </cell>
          <cell r="B1521" t="str">
            <v>ACRÉSCIMO PARA POÇO DE VISITA RETANGULAR PARA ESGOTO, EM ALVENARIA COM BLOCOS DE CONCRETO, DIMENSÕES INTERNAS = 3X3 M. AF_05/2018</v>
          </cell>
          <cell r="C1521" t="str">
            <v>M</v>
          </cell>
          <cell r="D1521">
            <v>3095.36</v>
          </cell>
        </row>
        <row r="1522">
          <cell r="A1522">
            <v>98040</v>
          </cell>
          <cell r="B1522" t="str">
            <v>BASE PARA POÇO DE VISITA RETANGULAR PARA ESGOTO, EM ALVENARIA COM BLOCOS DE CONCRETO, DIMENSÕES INTERNAS = 3X3,5 M, PROFUNDIDADE = 1,45 M, EXCLUINDO TAMPÃO. AF_05/2018</v>
          </cell>
          <cell r="C1522" t="str">
            <v>UN</v>
          </cell>
          <cell r="D1522">
            <v>10418.950000000001</v>
          </cell>
        </row>
        <row r="1523">
          <cell r="A1523">
            <v>98041</v>
          </cell>
          <cell r="B1523" t="str">
            <v>ACRÉSCIMO PARA POÇO DE VISITA RETANGULAR PARA ESGOTO, EM ALVENARIA COM BLOCOS DE CONCRETO, DIMENSÕES INTERNAS = 3X3,5 M. AF_05/2018</v>
          </cell>
          <cell r="C1523" t="str">
            <v>M</v>
          </cell>
          <cell r="D1523">
            <v>3329.39</v>
          </cell>
        </row>
        <row r="1524">
          <cell r="A1524">
            <v>98042</v>
          </cell>
          <cell r="B1524" t="str">
            <v>BASE PARA POÇO DE VISITA RETANGULAR PARA ESGOTO, EM ALVENARIA COM BLOCOS DE CONCRETO, DIMENSÕES INTERNAS = 3X4 M, PROFUNDIDADE = 1,45 M, EXCLUINDO TAMPÃO. AF_05/2018</v>
          </cell>
          <cell r="C1524" t="str">
            <v>UN</v>
          </cell>
          <cell r="D1524">
            <v>11595.23</v>
          </cell>
        </row>
        <row r="1525">
          <cell r="A1525">
            <v>98043</v>
          </cell>
          <cell r="B1525" t="str">
            <v>ACRÉSCIMO PARA POÇO DE VISITA RETANGULAR PARA ESGOTO, EM ALVENARIA COM BLOCOS DE CONCRETO, DIMENSÕES INTERNAS = 3X4 M. AF_05/2018</v>
          </cell>
          <cell r="C1525" t="str">
            <v>M</v>
          </cell>
          <cell r="D1525">
            <v>3569.71</v>
          </cell>
        </row>
        <row r="1526">
          <cell r="A1526">
            <v>98044</v>
          </cell>
          <cell r="B1526" t="str">
            <v>BASE PARA POÇO DE VISITA RETANGULAR PARA ESGOTO, EM ALVENARIA COM BLOCOS DE CONCRETO, DIMENSÕES INTERNAS = 3,5X3,5 M, PROFUNDIDADE = 1,45 M, EXCLUINDO TAMPÃO. AF_05/2018</v>
          </cell>
          <cell r="C1526" t="str">
            <v>UN</v>
          </cell>
          <cell r="D1526">
            <v>11788.5</v>
          </cell>
        </row>
        <row r="1527">
          <cell r="A1527">
            <v>98045</v>
          </cell>
          <cell r="B1527" t="str">
            <v>ACRÉSCIMO PARA POÇO DE VISITA RETANGULAR PARA ESGOTO, EM ALVENARIA COM BLOCOS DE CONCRETO, DIMENSÕES INTERNAS = 3,5X3,5 M. AF_05/2018</v>
          </cell>
          <cell r="C1527" t="str">
            <v>M</v>
          </cell>
          <cell r="D1527">
            <v>3569.71</v>
          </cell>
        </row>
        <row r="1528">
          <cell r="A1528">
            <v>98046</v>
          </cell>
          <cell r="B1528" t="str">
            <v>BASE PARA POÇO DE VISITA RETANGULAR PARA ESGOTO, EM ALVENARIA COM BLOCOS DE CONCRETO, DIMENSÕES INTERNAS = 3,5X4 M, PROFUNDIDADE = 1,45 M, EXCLUINDO TAMPÃO. AF_05/2018</v>
          </cell>
          <cell r="C1528" t="str">
            <v>UN</v>
          </cell>
          <cell r="D1528">
            <v>13113.98</v>
          </cell>
        </row>
        <row r="1529">
          <cell r="A1529">
            <v>98047</v>
          </cell>
          <cell r="B1529" t="str">
            <v>ACRÉSCIMO PARA POÇO DE VISITA RETANGULAR PARA ESGOTO, EM ALVENARIA COM BLOCOS DE CONCRETO, DIMENSÕES INTERNAS = 3,5X4 M. AF_05/2018</v>
          </cell>
          <cell r="C1529" t="str">
            <v>M</v>
          </cell>
          <cell r="D1529">
            <v>3810.03</v>
          </cell>
        </row>
        <row r="1530">
          <cell r="A1530">
            <v>98048</v>
          </cell>
          <cell r="B1530" t="str">
            <v>BASE PARA POÇO DE VISITA RETANGULAR PARA ESGOTO, EM ALVENARIA COM BLOCOS DE CONCRETO, DIMENSÕES INTERNAS = 4X4 M, PROFUNDIDADE = 1,45 M, EXCLUINDO TAMPÃO. AF_05/2018</v>
          </cell>
          <cell r="C1530" t="str">
            <v>UN</v>
          </cell>
          <cell r="D1530">
            <v>14640.83</v>
          </cell>
        </row>
        <row r="1531">
          <cell r="A1531">
            <v>98049</v>
          </cell>
          <cell r="B1531" t="str">
            <v>ACRÉSCIMO PARA POÇO DE VISITA RETANGULAR PARA ESGOTO, EM ALVENARIA COM BLOCOS DE CONCRETO, DIMENSÕES INTERNAS = 4X4 M. AF_05/2018</v>
          </cell>
          <cell r="C1531" t="str">
            <v>M</v>
          </cell>
          <cell r="D1531">
            <v>3988.95</v>
          </cell>
        </row>
        <row r="1532">
          <cell r="A1532">
            <v>98050</v>
          </cell>
          <cell r="B1532" t="str">
            <v>CHAMINÉ CIRCULAR PARA POÇO DE VISITA PARA ESGOTO, EM CONCRETO PRÉ-MOLDADO, DIÂMETRO INTERNO = 0,6 M. AF_05/2018</v>
          </cell>
          <cell r="C1532" t="str">
            <v>M</v>
          </cell>
          <cell r="D1532">
            <v>186.06</v>
          </cell>
        </row>
        <row r="1533">
          <cell r="A1533">
            <v>98051</v>
          </cell>
          <cell r="B1533" t="str">
            <v>CHAMINÉ CIRCULAR PARA POÇO DE VISITA PARA ESGOTO, EM ALVENARIA COM TIJOLOS CERÂMICOS MACIÇOS, DIÂMETRO INTERNO = 0,6 M. AF_05/2018</v>
          </cell>
          <cell r="C1533" t="str">
            <v>M</v>
          </cell>
          <cell r="D1533">
            <v>852.06</v>
          </cell>
        </row>
        <row r="1534">
          <cell r="A1534">
            <v>98405</v>
          </cell>
          <cell r="B1534" t="str">
            <v>BASE PARA POÇO DE VISITA CIRCULAR PARA  ESGOTO, EM ALVENARIA COM TIJOLOS CERÂMICOS MACIÇOS, DIÂMETRO INTERNO = 1 M, PROFUNDIDADE = 1,45 M, EXCLUINDO TAMPÃO. AF_05/2018</v>
          </cell>
          <cell r="C1534" t="str">
            <v>UN</v>
          </cell>
          <cell r="D1534">
            <v>2197.33</v>
          </cell>
        </row>
        <row r="1535">
          <cell r="A1535">
            <v>98406</v>
          </cell>
          <cell r="B1535" t="str">
            <v>BASE PARA POÇO DE VISITA RETANGULAR PARA ESGOTO, EM ALVENARIA COM BLOCOS DE CONCRETO, DIMENSÕES INTERNAS = 1X3,5 M, PROFUNDIDADE = 1,45 M, EXCLUINDO TAMPÃO. AF_05/2018</v>
          </cell>
          <cell r="C1535" t="str">
            <v>UN</v>
          </cell>
          <cell r="D1535">
            <v>5221.87</v>
          </cell>
        </row>
        <row r="1536">
          <cell r="A1536">
            <v>98407</v>
          </cell>
          <cell r="B1536" t="str">
            <v>BASE PARA POÇO DE VISITA RETANGULAR PARA ESGOTO, EM ALVENARIA COM BLOCOS DE CONCRETO, DIMENSÕES INTERNAS = 1X2 M, PROFUNDIDADE = 1,45 M, EXCLUINDO TAMPÃO. AF_05/2018</v>
          </cell>
          <cell r="C1536" t="str">
            <v>UN</v>
          </cell>
          <cell r="D1536">
            <v>3432.82</v>
          </cell>
        </row>
        <row r="1537">
          <cell r="A1537">
            <v>98408</v>
          </cell>
          <cell r="B1537" t="str">
            <v>BASE PARA POÇO DE VISITA RETANGULAR PARA ESGOTO, EM ALVENARIA COM BLOCOS DE CONCRETO, DIMENSÕES INTERNAS = 1X2,5 M, PROFUNDIDADE = 1,45 M, EXCLUINDO TAMPÃO. AF_05/2018</v>
          </cell>
          <cell r="C1537" t="str">
            <v>UN</v>
          </cell>
          <cell r="D1537">
            <v>4020.77</v>
          </cell>
        </row>
        <row r="1538">
          <cell r="A1538">
            <v>98409</v>
          </cell>
          <cell r="B1538" t="str">
            <v>ACRÉSCIMO PARA POÇO DE VISITA CIRCULAR PARA ESGOTO, EM CONCRETO PRÉ-MOLDADO, DIÂMETRO INTERNO = 0,8 M. AF_05/2018</v>
          </cell>
          <cell r="C1538" t="str">
            <v>M</v>
          </cell>
          <cell r="D1538">
            <v>285.67</v>
          </cell>
        </row>
        <row r="1539">
          <cell r="A1539">
            <v>98414</v>
          </cell>
          <cell r="B1539" t="str">
            <v>BASE PARA POÇO DE VISITA CIRCULAR PARA  ESGOTO, EM CONCRETO PRÉ-MOLDADO, DIÂMETRO INTERNO = 1 M, PROFUNDIDADE = 1,45 M, EXCLUINDO TAMPÃO. AF_05/2018_P</v>
          </cell>
          <cell r="C1539" t="str">
            <v>UN</v>
          </cell>
          <cell r="D1539">
            <v>952.89</v>
          </cell>
        </row>
        <row r="1540">
          <cell r="A1540">
            <v>98415</v>
          </cell>
          <cell r="B1540" t="str">
            <v>(COMPOSIÇÃO REPRESENTATIVA) POÇO DE VISITA CIRCULAR PARA ESGOTO, EM CONCRETO PRÉ-MOLDADO, DIÂMETRO INTERNO = 1,0 M, PROFUNDIDADE ATÉ 1,50 M, EXCLUINDO TAMPÃO. AF_04/2018</v>
          </cell>
          <cell r="C1540" t="str">
            <v>UN</v>
          </cell>
          <cell r="D1540">
            <v>952.89</v>
          </cell>
        </row>
        <row r="1541">
          <cell r="A1541">
            <v>98416</v>
          </cell>
          <cell r="B1541" t="str">
            <v>(COMPOSIÇÃO REPRESENTATIVA) POÇO DE VISITA CIRCULAR PARA ESGOTO, EM CONCRETO PRÉ-MOLDADO, DIÂMETRO INTERNO = 1,0 M, PROFUNDIDADE DE 1,50 A 2,00 M, EXCLUINDO TAMPÃO. AF_04/2018</v>
          </cell>
          <cell r="C1541" t="str">
            <v>UN</v>
          </cell>
          <cell r="D1541">
            <v>1125.72</v>
          </cell>
        </row>
        <row r="1542">
          <cell r="A1542">
            <v>98417</v>
          </cell>
          <cell r="B1542" t="str">
            <v>(COMPOSIÇÃO REPRESENTATIVA) POÇO DE VISITA CIRCULAR PARA ESGOTO, EM CONCRETO PRÉ-MOLDADO, DIÂMETRO INTERNO = 1,0 M, PROFUNDIDADE DE 2,00 A 2,50 M, EXCLUINDO TAMPÃO. AF_04/2018</v>
          </cell>
          <cell r="C1542" t="str">
            <v>UN</v>
          </cell>
          <cell r="D1542">
            <v>1298.55</v>
          </cell>
        </row>
        <row r="1543">
          <cell r="A1543">
            <v>98418</v>
          </cell>
          <cell r="B1543" t="str">
            <v>(COMPOSIÇÃO REPRESENTATIVA) POÇO DE VISITA CIRCULAR PARA ESGOTO, EM CONCRETO PRÉ-MOLDADO, DIÂMETRO INTERNO = 1,0 M, PROFUNDIDADE DE 2,50 A 3,00 M, EXCLUINDO TAMPÃO. AF_04/2018</v>
          </cell>
          <cell r="C1543" t="str">
            <v>UN</v>
          </cell>
          <cell r="D1543">
            <v>1391.58</v>
          </cell>
        </row>
        <row r="1544">
          <cell r="A1544">
            <v>98419</v>
          </cell>
          <cell r="B1544" t="str">
            <v>(COMPOSIÇÃO REPRESENTATIVA) POÇO DE VISITA CIRCULAR PARA ESGOTO, EM CONCRETO PRÉ-MOLDADO, DIÂMETRO INTERNO = 1,0 M, PROFUNDIDADE DE 3,00 A 3,50 M, EXCLUINDO TAMPÃO. AF_04/2018</v>
          </cell>
          <cell r="C1544" t="str">
            <v>UN</v>
          </cell>
          <cell r="D1544">
            <v>1484.61</v>
          </cell>
        </row>
        <row r="1545">
          <cell r="A1545">
            <v>98420</v>
          </cell>
          <cell r="B1545" t="str">
            <v>(COMPOSIÇÃO REPRESENTATIVA) POÇO DE VISITA CIRCULAR PARA ESGOTO, EM CONCRETO PRÉ-MOLDADO, DIÂMETRO INTERNO = 1,0 M, PROFUNDIDADE ATÉ 1,50 M, INCLUINDO TAMPÃO DE FERRO FUNDIDO, DIÂMETRO DE 60 CM. AF_04/2018</v>
          </cell>
          <cell r="C1545" t="str">
            <v>UN</v>
          </cell>
          <cell r="D1545">
            <v>1392.65</v>
          </cell>
        </row>
        <row r="1546">
          <cell r="A1546">
            <v>98421</v>
          </cell>
          <cell r="B1546" t="str">
            <v>(COMPOSIÇÃO REPRESENTATIVA) POÇO DE VISITA CIRCULAR PARA ESGOTO, EM CONCRETO PRÉ-MOLDADO, DIÂMETRO INTERNO = 1,0 M, PROFUNDIDADE DE 1,50 A 2,00 M, INCLUINDO TAMPÃO DE FERRO FUNDIDO, DIÂMETRO DE 60 CM. AF_04/2018</v>
          </cell>
          <cell r="C1546" t="str">
            <v>UN</v>
          </cell>
          <cell r="D1546">
            <v>1565.48</v>
          </cell>
        </row>
        <row r="1547">
          <cell r="A1547">
            <v>98422</v>
          </cell>
          <cell r="B1547" t="str">
            <v>(COMPOSIÇÃO REPRESENTATIVA) POÇO DE VISITA CIRCULAR PARA ESGOTO, EM CONCRETO PRÉ-MOLDADO, DIÂMETRO INTERNO = 1,0 M, PROFUNDIDADE DE 2,00 A 2,50 M, INCLUINDO TAMPÃO DE FERRO FUNDIDO, DIÂMETRO DE 60 CM. AF_04/2018</v>
          </cell>
          <cell r="C1547" t="str">
            <v>UN</v>
          </cell>
          <cell r="D1547">
            <v>1738.31</v>
          </cell>
        </row>
        <row r="1548">
          <cell r="A1548">
            <v>98423</v>
          </cell>
          <cell r="B1548" t="str">
            <v>(COMPOSIÇÃO REPRESENTATIVA) POÇO DE VISITA CIRCULAR PARA ESGOTO, EM CONCRETO PRÉ-MOLDADO, DIÂMETRO INTERNO = 1,0 M, PROFUNDIDADE DE 2,50 A 3,00 M, INCLUINDO TAMPÃO DE FERRO FUNDIDO, DIÂMETRO DE 60 CM. AF_04/2018</v>
          </cell>
          <cell r="C1548" t="str">
            <v>UN</v>
          </cell>
          <cell r="D1548">
            <v>1831.34</v>
          </cell>
        </row>
        <row r="1549">
          <cell r="A1549">
            <v>98424</v>
          </cell>
          <cell r="B1549" t="str">
            <v>(COMPOSIÇÃO REPRESENTATIVA) POÇO DE VISITA CIRCULAR PARA ESGOTO, EM CONCRETO PRÉ-MOLDADO, DIÂMETRO INTERNO = 1,0 M, PROFUNDIDADE DE 3,00 A 3,50 M, INCLUINDO TAMPÃO DE FERRO FUNDIDO, DIÂMETRO DE 60 CM. AF_04/2018</v>
          </cell>
          <cell r="C1549" t="str">
            <v>UN</v>
          </cell>
          <cell r="D1549">
            <v>1924.37</v>
          </cell>
        </row>
        <row r="1550">
          <cell r="A1550">
            <v>98425</v>
          </cell>
          <cell r="B1550" t="str">
            <v>(COMPOSIÇÃO REPRESENTATIVA) POÇO DE VISITA CIRCULAR PARA ESGOTO, EM ALVENARIA COM TIJOLOS CERÂMICOS MACIÇOS, DIÂMETRO INTERNO = 1,2 M, PROFUNDIDADE ATÉ 1,50 M, EXCLUINDO TAMPÃO. AF_04/2018</v>
          </cell>
          <cell r="C1550" t="str">
            <v>UN</v>
          </cell>
          <cell r="D1550">
            <v>2586.91</v>
          </cell>
        </row>
        <row r="1551">
          <cell r="A1551">
            <v>98426</v>
          </cell>
          <cell r="B1551" t="str">
            <v>(COMPOSIÇÃO REPRESENTATIVA) POÇO DE VISITA CIRCULAR PARA ESGOTO, EM ALVENARIA COM TIJOLOS CERÂMICOS MACIÇOS, DIÂMETRO INTERNO = 1,2 M, PROFUNDIDADE DE 1,50 A 2,00 M, EXCLUINDO TAMPÃO. AF_04/2018</v>
          </cell>
          <cell r="C1551" t="str">
            <v>UN</v>
          </cell>
          <cell r="D1551">
            <v>3358.7</v>
          </cell>
        </row>
        <row r="1552">
          <cell r="A1552">
            <v>98427</v>
          </cell>
          <cell r="B1552" t="str">
            <v>(COMPOSIÇÃO REPRESENTATIVA) POÇO DE VISITA CIRCULAR PARA ESGOTO, EM ALVENARIA COM TIJOLOS CERÂMICOS MACIÇOS, DIÂMETRO INTERNO = 1,2 M, PROFUNDIDADE DE 2,00 A 2,50 M, EXCLUINDO TAMPÃO. AF_04/2018</v>
          </cell>
          <cell r="C1552" t="str">
            <v>UN</v>
          </cell>
          <cell r="D1552">
            <v>4130.5</v>
          </cell>
        </row>
        <row r="1553">
          <cell r="A1553">
            <v>98428</v>
          </cell>
          <cell r="B1553" t="str">
            <v>(COMPOSIÇÃO REPRESENTATIVA) POÇO DE VISITA CIRCULAR PARA ESGOTO, EM ALVENARIA COM TIJOLOS CERÂMICOS MACIÇOS, DIÂMETRO INTERNO = 1,2 M, PROFUNDIDADE DE 2,50 A 3,00 M, EXCLUINDO TAMPÃO. AF_04/2018</v>
          </cell>
          <cell r="C1553" t="str">
            <v>UN</v>
          </cell>
          <cell r="D1553">
            <v>4556.53</v>
          </cell>
        </row>
        <row r="1554">
          <cell r="A1554">
            <v>98429</v>
          </cell>
          <cell r="B1554" t="str">
            <v>(COMPOSIÇÃO REPRESENTATIVA) POÇO DE VISITA CIRCULAR PARA ESGOTO, EM ALVENARIA COM TIJOLOS CERÂMICOS MACIÇOS, DIÂMETRO INTERNO = 1,2 M, PROFUNDIDADE DE 3,00 A 3,50 M, EXCLUINDO TAMPÃO. AF_04/2018</v>
          </cell>
          <cell r="C1554" t="str">
            <v>UN</v>
          </cell>
          <cell r="D1554">
            <v>4982.5600000000004</v>
          </cell>
        </row>
        <row r="1555">
          <cell r="A1555">
            <v>98430</v>
          </cell>
          <cell r="B1555" t="str">
            <v>(COMPOSIÇÃO REPRESENTATIVA) POÇO DE VISITA CIRCULAR PARA ESGOTO, EM ALVENARIA COM TIJOLOS CERÂMICOS MACIÇOS, DIÂMETRO INTERNO = 1,2 M, PROFUNDIDADE ATÉ 1,50 M, INCLUINDO TAMPÃO DE FERRO FUNDIDO, DIÂMETRO DE 60 CM. AF_04/2018</v>
          </cell>
          <cell r="C1555" t="str">
            <v>UN</v>
          </cell>
          <cell r="D1555">
            <v>3026.67</v>
          </cell>
        </row>
        <row r="1556">
          <cell r="A1556">
            <v>98431</v>
          </cell>
          <cell r="B1556" t="str">
            <v>(COMPOSIÇÃO REPRESENTATIVA) POÇO DE VISITA CIRCULAR PARA ESGOTO, EM ALVENARIA COM TIJOLOS CERÂMICOS MACIÇOS, DIÂMETRO INTERNO = 1,2 M, PROFUNDIDADE DE 1,50 A 2,00 M, INCLUINDO TAMPÃO DE FERRO FUNDIDO, DIÂMETRO DE 60 CM. AF_04/2018</v>
          </cell>
          <cell r="C1556" t="str">
            <v>UN</v>
          </cell>
          <cell r="D1556">
            <v>3798.46</v>
          </cell>
        </row>
        <row r="1557">
          <cell r="A1557">
            <v>98432</v>
          </cell>
          <cell r="B1557" t="str">
            <v>(COMPOSIÇÃO REPRESENTATIVA) POÇO DE VISITA CIRCULAR PARA ESGOTO, EM ALVENARIA COM TIJOLOS CERÂMICOS MACIÇOS, DIÂMETRO INTERNO = 1,2 M, PROFUNDIDADE DE 2,00 A 2,50 M, INCLUINDO TAMPÃO DE FERRO FUNDIDO, DIÂMETRO DE 60 CM. AF_04/2018</v>
          </cell>
          <cell r="C1557" t="str">
            <v>UN</v>
          </cell>
          <cell r="D1557">
            <v>4570.26</v>
          </cell>
        </row>
        <row r="1558">
          <cell r="A1558">
            <v>98433</v>
          </cell>
          <cell r="B1558" t="str">
            <v>(COMPOSIÇÃO REPRESENTATIVA) POÇO DE VISITA CIRCULAR PARA ESGOTO, EM ALVENARIA COM TIJOLOS CERÂMICOS MACIÇOS, DIÂMETRO INTERNO = 1,2 M, PROFUNDIDADE DE 2,50 A 3,00 M, INCLUINDO TAMPÃO DE FERRO FUNDIDO, DIÂMETRO DE 60 CM. AF_04/2018</v>
          </cell>
          <cell r="C1558" t="str">
            <v>UN</v>
          </cell>
          <cell r="D1558">
            <v>4996.29</v>
          </cell>
        </row>
        <row r="1559">
          <cell r="A1559">
            <v>98434</v>
          </cell>
          <cell r="B1559" t="str">
            <v>(COMPOSIÇÃO REPRESENTATIVA) POÇO DE VISITA CIRCULAR PARA ESGOTO, EM ALVENARIA COM TIJOLOS CERÂMICOS MACIÇOS, DIÂMETRO INTERNO = 1,2 M, PROFUNDIDADE DE 3,00 A 3,50 M, INCLUINDO TAMPÃO DE FERRO FUNDIDO, DIÂMETRO DE 60 CM. AF_04/2018</v>
          </cell>
          <cell r="C1559" t="str">
            <v>UN</v>
          </cell>
          <cell r="D1559">
            <v>5422.32</v>
          </cell>
        </row>
        <row r="1560">
          <cell r="A1560">
            <v>99240</v>
          </cell>
          <cell r="B1560" t="str">
            <v>ACRÉSCIMO PARA POÇO DE VISITA CIRCULAR PARA DRENAGEM, EM CONCRETO PRÉ-MOLDADO, DIÂMETRO INTERNO = 1,2 M. AF_05/2018</v>
          </cell>
          <cell r="C1560" t="str">
            <v>M</v>
          </cell>
          <cell r="D1560">
            <v>379.19</v>
          </cell>
        </row>
        <row r="1561">
          <cell r="A1561">
            <v>99241</v>
          </cell>
          <cell r="B1561" t="str">
            <v>ACRÉSCIMO PARA POÇO DE VISITA RETANGULAR PARA DRENAGEM, EM ALVENARIA COM BLOCOS DE CONCRETO, DIMENSÕES INTERNAS = 1,5X1,5 M. AF_05/2018</v>
          </cell>
          <cell r="C1561" t="str">
            <v>M</v>
          </cell>
          <cell r="D1561">
            <v>1595.85</v>
          </cell>
        </row>
        <row r="1562">
          <cell r="A1562">
            <v>99242</v>
          </cell>
          <cell r="B1562" t="str">
            <v>BASE PARA POÇO DE VISITA CIRCULAR PARA DRENAGEM, EM ALVENARIA COM TIJOLOS CERÂMICOS MACIÇOS, DIÂMETRO INTERNO = 1,2 M, PROFUNDIDADE = 1,45 M, EXCLUINDO TAMPÃO. AF_05/2018</v>
          </cell>
          <cell r="C1562" t="str">
            <v>UN</v>
          </cell>
          <cell r="D1562">
            <v>2502.3000000000002</v>
          </cell>
        </row>
        <row r="1563">
          <cell r="A1563">
            <v>99243</v>
          </cell>
          <cell r="B1563" t="str">
            <v>ACRÉSCIMO PARA POÇO DE VISITA CIRCULAR PARA DRENAGEM, EM ALVENARIA COM TIJOLOS CERÂMICOS MACIÇOS, DIÂMETRO INTERNO = 1,2 M. AF_05/2018</v>
          </cell>
          <cell r="C1563" t="str">
            <v>M</v>
          </cell>
          <cell r="D1563">
            <v>1475.78</v>
          </cell>
        </row>
        <row r="1564">
          <cell r="A1564">
            <v>99244</v>
          </cell>
          <cell r="B1564" t="str">
            <v>BASE PARA POÇO DE VISITA RETANGULAR PARA DRENAGEM, EM ALVENARIA COM BLOCOS DE CONCRETO, DIMENSÕES INTERNAS = 1,5X2 M, PROFUNDIDADE = 1,45 M, EXCLUINDO TAMPÃO. AF_05/2018</v>
          </cell>
          <cell r="C1564" t="str">
            <v>UN</v>
          </cell>
          <cell r="D1564">
            <v>4137.82</v>
          </cell>
        </row>
        <row r="1565">
          <cell r="A1565">
            <v>99246</v>
          </cell>
          <cell r="B1565" t="str">
            <v>ACRÉSCIMO PARA POÇO DE VISITA CIRCULAR PARA DRENAGEM, EM CONCRETO PRÉ-MOLDADO, DIÂMETRO INTERNO = 1,5 M. AF_05/2018</v>
          </cell>
          <cell r="C1565" t="str">
            <v>M</v>
          </cell>
          <cell r="D1565">
            <v>583.52</v>
          </cell>
        </row>
        <row r="1566">
          <cell r="A1566">
            <v>99247</v>
          </cell>
          <cell r="B1566" t="str">
            <v>ACRÉSCIMO PARA POÇO DE VISITA RETANGULAR PARA DRENAGEM, EM ALVENARIA COM BLOCOS DE CONCRETO, DIMENSÕES INTERNAS = 1,5X2 M. AF_05/2018</v>
          </cell>
          <cell r="C1566" t="str">
            <v>M</v>
          </cell>
          <cell r="D1566">
            <v>1822.16</v>
          </cell>
        </row>
        <row r="1567">
          <cell r="A1567">
            <v>99248</v>
          </cell>
          <cell r="B1567" t="str">
            <v>BASE PARA POÇO DE VISITA CIRCULAR PARA DRENAGEM, EM ALVENARIA COM TIJOLOS CERÂMICOS MACIÇOS, DIÂMETRO INTERNO = 1,5 M, PROFUNDIDADE = 1,45 M, EXCLUINDO TAMPÃO. AF_05/2018</v>
          </cell>
          <cell r="C1567" t="str">
            <v>UN</v>
          </cell>
          <cell r="D1567">
            <v>3161.17</v>
          </cell>
        </row>
        <row r="1568">
          <cell r="A1568">
            <v>99249</v>
          </cell>
          <cell r="B1568" t="str">
            <v>ACRÉSCIMO PARA POÇO DE VISITA CIRCULAR PARA DRENAGEM, EM ALVENARIA COM TIJOLOS CERÂMICOS MACIÇOS, DIÂMETRO INTERNO = 1,5 M. AF_05/2018</v>
          </cell>
          <cell r="C1568" t="str">
            <v>M</v>
          </cell>
          <cell r="D1568">
            <v>1810.86</v>
          </cell>
        </row>
        <row r="1569">
          <cell r="A1569">
            <v>99252</v>
          </cell>
          <cell r="B1569" t="str">
            <v>BASE PARA POÇO DE VISITA RETANGULAR PARA DRENAGEM, EM ALVENARIA COM BLOCOS DE CONCRETO, DIMENSÕES INTERNAS = 1X1 M, PROFUNDIDADE = 1,45 M, EXCLUINDO TAMPÃO. AF_05/2018</v>
          </cell>
          <cell r="C1569" t="str">
            <v>UN</v>
          </cell>
          <cell r="D1569">
            <v>2201.3000000000002</v>
          </cell>
        </row>
        <row r="1570">
          <cell r="A1570">
            <v>99254</v>
          </cell>
          <cell r="B1570" t="str">
            <v>ACRÉSCIMO PARA POÇO DE VISITA RETANGULAR PARA DRENAGEM, EM ALVENARIA COM BLOCOS DE CONCRETO, DIMENSÕES INTERNAS = 1X1 M. AF_05/2018</v>
          </cell>
          <cell r="C1570" t="str">
            <v>M</v>
          </cell>
          <cell r="D1570">
            <v>1143.26</v>
          </cell>
        </row>
        <row r="1571">
          <cell r="A1571">
            <v>99256</v>
          </cell>
          <cell r="B1571" t="str">
            <v>BASE PARA POÇO DE VISITA RETANGULAR PARA DRENAGEM, EM ALVENARIA COM BLOCOS DE CONCRETO, DIMENSÕES INTERNAS = 1,5X2,5 M, PROFUNDIDADE = 1,45 M, EXCLUINDO TAMPÃO. AF_05/2018</v>
          </cell>
          <cell r="C1571" t="str">
            <v>UN</v>
          </cell>
          <cell r="D1571">
            <v>4847.32</v>
          </cell>
        </row>
        <row r="1572">
          <cell r="A1572">
            <v>99259</v>
          </cell>
          <cell r="B1572" t="str">
            <v>BASE PARA POÇO DE VISITA RETANGULAR PARA DRENAGEM, EM ALVENARIA COM BLOCOS DE CONCRETO, DIMENSÕES INTERNAS = 1X1,5 M, PROFUNDIDADE = 1,45 M, EXCLUINDO TAMPÃO. AF_05/2018</v>
          </cell>
          <cell r="C1572" t="str">
            <v>UN</v>
          </cell>
          <cell r="D1572">
            <v>2774.37</v>
          </cell>
        </row>
        <row r="1573">
          <cell r="A1573">
            <v>99261</v>
          </cell>
          <cell r="B1573" t="str">
            <v>ACRÉSCIMO PARA POÇO DE VISITA RETANGULAR PARA DRENAGEM, EM ALVENARIA COM BLOCOS DE CONCRETO, DIMENSÕES INTERNAS = 1X1,5 M. AF_05/2018</v>
          </cell>
          <cell r="C1573" t="str">
            <v>M</v>
          </cell>
          <cell r="D1573">
            <v>1369.57</v>
          </cell>
        </row>
        <row r="1574">
          <cell r="A1574">
            <v>99263</v>
          </cell>
          <cell r="B1574" t="str">
            <v>ACRÉSCIMO PARA POÇO DE VISITA RETANGULAR PARA DRENAGEM, EM ALVENARIA COM BLOCOS DE CONCRETO, DIMENSÕES INTERNAS = 1,5X2,5 M. AF_05/2018</v>
          </cell>
          <cell r="C1574" t="str">
            <v>M</v>
          </cell>
          <cell r="D1574">
            <v>2048.4899999999998</v>
          </cell>
        </row>
        <row r="1575">
          <cell r="A1575">
            <v>99265</v>
          </cell>
          <cell r="B1575" t="str">
            <v>BASE PARA POÇO DE VISITA RETANGULAR PARA DRENAGEM, EM ALVENARIA COM BLOCOS DE CONCRETO, DIMENSÕES INTERNAS = 1X2 M, PROFUNDIDADE = 1,45 M, EXCLUINDO TAMPÃO. AF_05/2018</v>
          </cell>
          <cell r="C1575" t="str">
            <v>UN</v>
          </cell>
          <cell r="D1575">
            <v>3347.4</v>
          </cell>
        </row>
        <row r="1576">
          <cell r="A1576">
            <v>99266</v>
          </cell>
          <cell r="B1576" t="str">
            <v>ACRÉSCIMO PARA POÇO DE VISITA RETANGULAR PARA DRENAGEM, EM ALVENARIA COM BLOCOS DE CONCRETO, DIMENSÕES INTERNAS = 1X2 M. AF_05/2018</v>
          </cell>
          <cell r="C1576" t="str">
            <v>M</v>
          </cell>
          <cell r="D1576">
            <v>1595.85</v>
          </cell>
        </row>
        <row r="1577">
          <cell r="A1577">
            <v>99267</v>
          </cell>
          <cell r="B1577" t="str">
            <v>BASE PARA POÇO DE VISITA RETANGULAR PARA DRENAGEM, EM ALVENARIA COM BLOCOS DE CONCRETO, DIMENSÕES INTERNAS = 1X2,5 M, PROFUNDIDADE = 1,45 M, EXCLUINDO TAMPÃO. AF_05/2018</v>
          </cell>
          <cell r="C1577" t="str">
            <v>UN</v>
          </cell>
          <cell r="D1577">
            <v>3920.42</v>
          </cell>
        </row>
        <row r="1578">
          <cell r="A1578">
            <v>99269</v>
          </cell>
          <cell r="B1578" t="str">
            <v>ACRÉSCIMO PARA POÇO DE VISITA RETANGULAR PARA DRENAGEM, EM ALVENARIA COM BLOCOS DE CONCRETO, DIMENSÕES INTERNAS = 1X2,5 M. AF_05/2018</v>
          </cell>
          <cell r="C1578" t="str">
            <v>M</v>
          </cell>
          <cell r="D1578">
            <v>1822.16</v>
          </cell>
        </row>
        <row r="1579">
          <cell r="A1579">
            <v>99271</v>
          </cell>
          <cell r="B1579" t="str">
            <v>BASE PARA POÇO DE VISITA RETANGULAR PARA DRENAGEM, EM ALVENARIA COM BLOCOS DE CONCRETO, DIMENSÕES INTERNAS = 1,5X3 M, PROFUNDIDADE = 1,45 M, EXCLUINDO TAMPÃO. AF_05/2018</v>
          </cell>
          <cell r="C1579" t="str">
            <v>UN</v>
          </cell>
          <cell r="D1579">
            <v>5556.75</v>
          </cell>
        </row>
        <row r="1580">
          <cell r="A1580">
            <v>99272</v>
          </cell>
          <cell r="B1580" t="str">
            <v>POÇO DE INSPEÇÃO CIRCULAR PARA DRENAGEM, EM ALVENARIA COM TIJOLOS CERÂMICOS MACIÇOS, DIÂMETRO INTERNO = 0,6 M, PROFUNDIDADE = 1 M, EXCLUINDO TAMPÃO. AF_05/2018</v>
          </cell>
          <cell r="C1580" t="str">
            <v>UN</v>
          </cell>
          <cell r="D1580">
            <v>929.23</v>
          </cell>
        </row>
        <row r="1581">
          <cell r="A1581">
            <v>99273</v>
          </cell>
          <cell r="B1581" t="str">
            <v>POÇO DE INSPEÇÃO CIRCULAR PARA DRENAGEM, EM ALVENARIA COM TIJOLOS CERÂMICOS MACIÇOS, DIÂMETRO INTERNO = 0,6 M, PROFUNDIDADE = 1,5 M, EXCLUINDO TAMPÃO. AF_05/2018</v>
          </cell>
          <cell r="C1581" t="str">
            <v>UN</v>
          </cell>
          <cell r="D1581">
            <v>1344.62</v>
          </cell>
        </row>
        <row r="1582">
          <cell r="A1582">
            <v>99274</v>
          </cell>
          <cell r="B1582" t="str">
            <v>BASE PARA POÇO DE VISITA RETANGULAR PARA DRENAGEM, EM ALVENARIA COM BLOCOS DE CONCRETO, DIMENSÕES INTERNAS = 1X3 M, PROFUNDIDADE = 1,45 M, EXCLUINDO TAMPÃO. AF_05/2018</v>
          </cell>
          <cell r="C1582" t="str">
            <v>UN</v>
          </cell>
          <cell r="D1582">
            <v>4515.8500000000004</v>
          </cell>
        </row>
        <row r="1583">
          <cell r="A1583">
            <v>99276</v>
          </cell>
          <cell r="B1583" t="str">
            <v>ACRÉSCIMO PARA POÇO DE VISITA RETANGULAR PARA DRENAGEM, EM ALVENARIA COM BLOCOS DE CONCRETO, DIMENSÕES INTERNAS = 1,5X3 M. AF_05/2018</v>
          </cell>
          <cell r="C1583" t="str">
            <v>M</v>
          </cell>
          <cell r="D1583">
            <v>2274.8000000000002</v>
          </cell>
        </row>
        <row r="1584">
          <cell r="A1584">
            <v>99277</v>
          </cell>
          <cell r="B1584" t="str">
            <v>ACRÉSCIMO PARA POÇO DE VISITA RETANGULAR PARA DRENAGEM, EM ALVENARIA COM BLOCOS DE CONCRETO, DIMENSÕES INTERNAS = 1X3 M. AF_05/2018</v>
          </cell>
          <cell r="C1584" t="str">
            <v>M</v>
          </cell>
          <cell r="D1584">
            <v>2048.4899999999998</v>
          </cell>
        </row>
        <row r="1585">
          <cell r="A1585">
            <v>99278</v>
          </cell>
          <cell r="B1585" t="str">
            <v>ACRÉSCIMO PARA POÇO DE VISITA CIRCULAR PARA DRENAGEM, EM CONCRETO PRÉ-MOLDADO, DIÂMETRO INTERNO = 0,8 M. AF_05/2018</v>
          </cell>
          <cell r="C1585" t="str">
            <v>M</v>
          </cell>
          <cell r="D1585">
            <v>279.58</v>
          </cell>
        </row>
        <row r="1586">
          <cell r="A1586">
            <v>99279</v>
          </cell>
          <cell r="B1586" t="str">
            <v>BASE PARA POÇO DE VISITA RETANGULAR PARA DRENAGEM, EM ALVENARIA COM BLOCOS DE CONCRETO, DIMENSÕES INTERNAS = 1X3,5 M, PROFUNDIDADE = 1,45 M, EXCLUINDO TAMPÃO. AF_05/2018</v>
          </cell>
          <cell r="C1586" t="str">
            <v>UN</v>
          </cell>
          <cell r="D1586">
            <v>5091.6400000000003</v>
          </cell>
        </row>
        <row r="1587">
          <cell r="A1587">
            <v>99280</v>
          </cell>
          <cell r="B1587" t="str">
            <v>BASE PARA POÇO DE VISITA CIRCULAR PARA DRENAGEM, EM ALVENARIA COM TIJOLOS CERÂMICOS MACIÇOS, DIÂMETRO INTERNO = 0,8 M, PROFUNDIDADE = 1,45 M, EXCLUINDO TAMPÃO. AF_05/2018</v>
          </cell>
          <cell r="C1587" t="str">
            <v>UN</v>
          </cell>
          <cell r="D1587">
            <v>1733.66</v>
          </cell>
        </row>
        <row r="1588">
          <cell r="A1588">
            <v>99281</v>
          </cell>
          <cell r="B1588" t="str">
            <v>ACRÉSCIMO PARA POÇO DE VISITA RETANGULAR PARA DRENAGEM, EM ALVENARIA COM BLOCOS DE CONCRETO, DIMENSÕES INTERNAS = 1X3,5 M. AF_05/2018</v>
          </cell>
          <cell r="C1588" t="str">
            <v>M</v>
          </cell>
          <cell r="D1588">
            <v>2274.8000000000002</v>
          </cell>
        </row>
        <row r="1589">
          <cell r="A1589">
            <v>99282</v>
          </cell>
          <cell r="B1589" t="str">
            <v>ACRÉSCIMO PARA POÇO DE VISITA RETANGULAR PARA DRENAGEM, EM ALVENARIA COM BLOCOS DE CONCRETO, DIMENSÕES INTERNAS = 2,5X2,5 M. AF_05/2018</v>
          </cell>
          <cell r="C1589" t="str">
            <v>M</v>
          </cell>
          <cell r="D1589">
            <v>2531.8200000000002</v>
          </cell>
        </row>
        <row r="1590">
          <cell r="A1590">
            <v>99283</v>
          </cell>
          <cell r="B1590" t="str">
            <v>ACRÉSCIMO PARA POÇO DE VISITA CIRCULAR PARA DRENAGEM, EM ALVENARIA COM TIJOLOS CERÂMICOS MACIÇOS, DIÂMETRO INTERNO = 0,8 M. AF_05/2018</v>
          </cell>
          <cell r="C1590" t="str">
            <v>M</v>
          </cell>
          <cell r="D1590">
            <v>1028.99</v>
          </cell>
        </row>
        <row r="1591">
          <cell r="A1591">
            <v>99284</v>
          </cell>
          <cell r="B1591" t="str">
            <v>BASE PARA POÇO DE VISITA RETANGULAR PARA DRENAGEM, EM ALVENARIA COM BLOCOS DE CONCRETO, DIMENSÕES INTERNAS = 1,5X3,5 M, PROFUNDIDADE = 1,45 M, EXCLUINDO TAMPÃO. AF_05/2018</v>
          </cell>
          <cell r="C1591" t="str">
            <v>UN</v>
          </cell>
          <cell r="D1591">
            <v>6266.29</v>
          </cell>
        </row>
        <row r="1592">
          <cell r="A1592">
            <v>99286</v>
          </cell>
          <cell r="B1592" t="str">
            <v>BASE PARA POÇO DE VISITA RETANGULAR PARA DRENAGEM, EM ALVENARIA COM BLOCOS DE CONCRETO, DIMENSÕES INTERNAS = 1X4 M, PROFUNDIDADE = 1,45 M, EXCLUINDO TAMPÃO. AF_05/2018</v>
          </cell>
          <cell r="C1592" t="str">
            <v>UN</v>
          </cell>
          <cell r="D1592">
            <v>5667.56</v>
          </cell>
        </row>
        <row r="1593">
          <cell r="A1593">
            <v>99287</v>
          </cell>
          <cell r="B1593" t="str">
            <v>BASE PARA POÇO DE VISITA RETANGULAR PARA DRENAGEM, EM ALVENARIA COM BLOCOS DE CONCRETO, DIMENSÕES INTERNAS = 2,5X3 M, PROFUNDIDADE = 1,45 M, EXCLUINDO TAMPÃO. AF_05/2018</v>
          </cell>
          <cell r="C1593" t="str">
            <v>UN</v>
          </cell>
          <cell r="D1593">
            <v>7804.25</v>
          </cell>
        </row>
        <row r="1594">
          <cell r="A1594">
            <v>99288</v>
          </cell>
          <cell r="B1594" t="str">
            <v>ACRÉSCIMO PARA POÇO DE VISITA CIRCULAR PARA DRENAGEM, EM CONCRETO PRÉ-MOLDADO, DIÂMETRO INTERNO = 1 M. AF_05/2018</v>
          </cell>
          <cell r="C1594" t="str">
            <v>M</v>
          </cell>
          <cell r="D1594">
            <v>337.67</v>
          </cell>
        </row>
        <row r="1595">
          <cell r="A1595">
            <v>99289</v>
          </cell>
          <cell r="B1595" t="str">
            <v>ACRÉSCIMO PARA POÇO DE VISITA RETANGULAR PARA DRENAGEM, EM ALVENARIA COM BLOCOS DE CONCRETO, DIMENSÕES INTERNAS = 1X4 M. AF_05/2018</v>
          </cell>
          <cell r="C1595" t="str">
            <v>M</v>
          </cell>
          <cell r="D1595">
            <v>2501.1</v>
          </cell>
        </row>
        <row r="1596">
          <cell r="A1596">
            <v>99290</v>
          </cell>
          <cell r="B1596" t="str">
            <v>BASE PARA POÇO DE VISITA RETANGULAR PARA DRENAGEM, EM ALVENARIA COM BLOCOS DE CONCRETO, DIMENSÕES INTERNAS = 1,5X1,5 M, PROFUNDIDADE = 1,45 M, EXCLUINDO TAMPÃO. AF_05/2018</v>
          </cell>
          <cell r="C1596" t="str">
            <v>UN</v>
          </cell>
          <cell r="D1596">
            <v>3410.67</v>
          </cell>
        </row>
        <row r="1597">
          <cell r="A1597">
            <v>99291</v>
          </cell>
          <cell r="B1597" t="str">
            <v>ACRÉSCIMO PARA POÇO DE VISITA RETANGULAR PARA DRENAGEM, EM ALVENARIA COM BLOCOS DE CONCRETO, DIMENSÕES INTERNAS = 1,5X3,5 M. AF_05/2018</v>
          </cell>
          <cell r="C1597" t="str">
            <v>M</v>
          </cell>
          <cell r="D1597">
            <v>2501.1</v>
          </cell>
        </row>
        <row r="1598">
          <cell r="A1598">
            <v>99292</v>
          </cell>
          <cell r="B1598" t="str">
            <v>BASE PARA POÇO DE VISITA CIRCULAR PARA DRENAGEM, EM ALVENARIA COM TIJOLOS CERÂMICOS MACIÇOS, DIÂMETRO INTERNO = 1 M, PROFUNDIDADE = 1,45 M, EXCLUINDO TAMPÃO. AF_05/2018</v>
          </cell>
          <cell r="C1598" t="str">
            <v>UN</v>
          </cell>
          <cell r="D1598">
            <v>2122.6999999999998</v>
          </cell>
        </row>
        <row r="1599">
          <cell r="A1599">
            <v>99293</v>
          </cell>
          <cell r="B1599" t="str">
            <v>ACRÉSCIMO PARA POÇO DE VISITA CIRCULAR PARA DRENAGEM, EM ALVENARIA COM TIJOLOS CERÂMICOS MACIÇOS, DIÂMETRO INTERNO = 1 M. AF_05/2018</v>
          </cell>
          <cell r="C1599" t="str">
            <v>M</v>
          </cell>
          <cell r="D1599">
            <v>1252.3900000000001</v>
          </cell>
        </row>
        <row r="1600">
          <cell r="A1600">
            <v>99294</v>
          </cell>
          <cell r="B1600" t="str">
            <v>BASE PARA POÇO DE VISITA RETANGULAR PARA DRENAGEM, EM ALVENARIA COM BLOCOS DE CONCRETO, DIMENSÕES INTERNAS = 1,5X4 M, PROFUNDIDADE = 1,45 M, EXCLUINDO TAMPÃO. AF_05/2018</v>
          </cell>
          <cell r="C1600" t="str">
            <v>UN</v>
          </cell>
          <cell r="D1600">
            <v>6975.77</v>
          </cell>
        </row>
        <row r="1601">
          <cell r="A1601">
            <v>99296</v>
          </cell>
          <cell r="B1601" t="str">
            <v>ACRÉSCIMO PARA POÇO DE VISITA RETANGULAR PARA DRENAGEM, EM ALVENARIA COM BLOCOS DE CONCRETO, DIMENSÕES INTERNAS = 2,5X3 M. AF_05/2018</v>
          </cell>
          <cell r="C1601" t="str">
            <v>M</v>
          </cell>
          <cell r="D1601">
            <v>2758.12</v>
          </cell>
        </row>
        <row r="1602">
          <cell r="A1602">
            <v>99297</v>
          </cell>
          <cell r="B1602" t="str">
            <v>ACRÉSCIMO PARA POÇO DE VISITA RETANGULAR PARA DRENAGEM, EM ALVENARIA COM BLOCOS DE CONCRETO, DIMENSÕES INTERNAS = 1,5X4 M. AF_05/2018</v>
          </cell>
          <cell r="C1602" t="str">
            <v>M</v>
          </cell>
          <cell r="D1602">
            <v>2752.81</v>
          </cell>
        </row>
        <row r="1603">
          <cell r="A1603">
            <v>99298</v>
          </cell>
          <cell r="B1603" t="str">
            <v>BASE PARA POÇO DE VISITA RETANGULAR PARA DRENAGEM, EM ALVENARIA COM BLOCOS DE CONCRETO, DIMENSÕES INTERNAS = 2,5X3,5 M, PROFUNDIDADE = 1,45 M, EXCLUINDO TAMPÃO. AF_05/2018</v>
          </cell>
          <cell r="C1603" t="str">
            <v>UN</v>
          </cell>
          <cell r="D1603">
            <v>8801.2199999999993</v>
          </cell>
        </row>
        <row r="1604">
          <cell r="A1604">
            <v>99299</v>
          </cell>
          <cell r="B1604" t="str">
            <v>ACRÉSCIMO PARA POÇO DE VISITA RETANGULAR PARA DRENAGEM, EM ALVENARIA COM BLOCOS DE CONCRETO, DIMENSÕES INTERNAS = 2,5X3,5 M. AF_05/2018</v>
          </cell>
          <cell r="C1604" t="str">
            <v>M</v>
          </cell>
          <cell r="D1604">
            <v>2984.35</v>
          </cell>
        </row>
        <row r="1605">
          <cell r="A1605">
            <v>99300</v>
          </cell>
          <cell r="B1605" t="str">
            <v>BASE PARA POÇO DE VISITA RETANGULAR PARA DRENAGEM, EM ALVENARIA COM BLOCOS DE CONCRETO, DIMENSÕES INTERNAS = 2,5X4 M, PROFUNDIDADE = 1,45 M, EXCLUINDO TAMPÃO. AF_05/2018</v>
          </cell>
          <cell r="C1605" t="str">
            <v>UN</v>
          </cell>
          <cell r="D1605">
            <v>9798.26</v>
          </cell>
        </row>
        <row r="1606">
          <cell r="A1606">
            <v>99301</v>
          </cell>
          <cell r="B1606" t="str">
            <v>BASE PARA POÇO DE VISITA RETANGULAR PARA DRENAGEM, EM ALVENARIA COM BLOCOS DE CONCRETO, DIMENSÕES INTERNAS = 2X2 M, PROFUNDIDADE = 1,45 M, EXCLUINDO TAMPÃO. AF_05/2018</v>
          </cell>
          <cell r="C1606" t="str">
            <v>UN</v>
          </cell>
          <cell r="D1606">
            <v>4983.37</v>
          </cell>
        </row>
        <row r="1607">
          <cell r="A1607">
            <v>99302</v>
          </cell>
          <cell r="B1607" t="str">
            <v>ACRÉSCIMO PARA POÇO DE VISITA RETANGULAR PARA DRENAGEM, EM ALVENARIA COM BLOCOS DE CONCRETO, DIMENSÕES INTERNAS = 2,5X4 M. AF_05/2018</v>
          </cell>
          <cell r="C1607" t="str">
            <v>M</v>
          </cell>
          <cell r="D1607">
            <v>3215.96</v>
          </cell>
        </row>
        <row r="1608">
          <cell r="A1608">
            <v>99303</v>
          </cell>
          <cell r="B1608" t="str">
            <v>BASE PARA POÇO DE VISITA RETANGULAR PARA DRENAGEM, EM ALVENARIA COM BLOCOS DE CONCRETO, DIMENSÕES INTERNAS = 3X3 M, PROFUNDIDADE = 1,45 M, EXCLUINDO TAMPÃO. AF_05/2018</v>
          </cell>
          <cell r="C1608" t="str">
            <v>UN</v>
          </cell>
          <cell r="D1608">
            <v>8978.58</v>
          </cell>
        </row>
        <row r="1609">
          <cell r="A1609">
            <v>99304</v>
          </cell>
          <cell r="B1609" t="str">
            <v>ACRÉSCIMO PARA POÇO DE VISITA RETANGULAR PARA DRENAGEM, EM ALVENARIA COM BLOCOS DE CONCRETO, DIMENSÕES INTERNAS = 3X3 M. AF_05/2018</v>
          </cell>
          <cell r="C1609" t="str">
            <v>M</v>
          </cell>
          <cell r="D1609">
            <v>2989.65</v>
          </cell>
        </row>
        <row r="1610">
          <cell r="A1610">
            <v>99305</v>
          </cell>
          <cell r="B1610" t="str">
            <v>BASE PARA POÇO DE VISITA RETANGULAR PARA DRENAGEM, EM ALVENARIA COM BLOCOS DE CONCRETO, DIMENSÕES INTERNAS = 3X3,5 M, PROFUNDIDADE = 1,45 M, EXCLUINDO TAMPÃO. AF_05/2018</v>
          </cell>
          <cell r="C1610" t="str">
            <v>UN</v>
          </cell>
          <cell r="D1610">
            <v>10118.33</v>
          </cell>
        </row>
        <row r="1611">
          <cell r="A1611">
            <v>99306</v>
          </cell>
          <cell r="B1611" t="str">
            <v>ACRÉSCIMO PARA POÇO DE VISITA RETANGULAR PARA DRENAGEM, EM ALVENARIA COM BLOCOS DE CONCRETO, DIMENSÕES INTERNAS = 3X3,5 M. AF_05/2018</v>
          </cell>
          <cell r="C1611" t="str">
            <v>M</v>
          </cell>
          <cell r="D1611">
            <v>3215.96</v>
          </cell>
        </row>
        <row r="1612">
          <cell r="A1612">
            <v>99307</v>
          </cell>
          <cell r="B1612" t="str">
            <v>ACRÉSCIMO PARA POÇO DE VISITA RETANGULAR PARA DRENAGEM, EM ALVENARIA COM BLOCOS DE CONCRETO, DIMENSÕES INTERNAS = 2X2 M. AF_05/2018</v>
          </cell>
          <cell r="C1612" t="str">
            <v>M</v>
          </cell>
          <cell r="D1612">
            <v>2073.91</v>
          </cell>
        </row>
        <row r="1613">
          <cell r="A1613">
            <v>99308</v>
          </cell>
          <cell r="B1613" t="str">
            <v>BASE PARA POÇO DE VISITA RETANGULAR PARA DRENAGEM, EM ALVENARIA COM BLOCOS DE CONCRETO, DIMENSÕES INTERNAS = 3X4 M, PROFUNDIDADE = 1,45 M, EXCLUINDO TAMPÃO. AF_05/2018</v>
          </cell>
          <cell r="C1613" t="str">
            <v>UN</v>
          </cell>
          <cell r="D1613">
            <v>11258.1</v>
          </cell>
        </row>
        <row r="1614">
          <cell r="A1614">
            <v>99309</v>
          </cell>
          <cell r="B1614" t="str">
            <v>ACRÉSCIMO PARA POÇO DE VISITA RETANGULAR PARA DRENAGEM, EM ALVENARIA COM BLOCOS DE CONCRETO, DIMENSÕES INTERNAS = 3X4 M. AF_05/2018</v>
          </cell>
          <cell r="C1614" t="str">
            <v>M</v>
          </cell>
          <cell r="D1614">
            <v>3447.56</v>
          </cell>
        </row>
        <row r="1615">
          <cell r="A1615">
            <v>99310</v>
          </cell>
          <cell r="B1615" t="str">
            <v>BASE PARA POÇO DE VISITA RETANGULAR PARA DRENAGEM, EM ALVENARIA COM BLOCOS DE CONCRETO, DIMENSÕES INTERNAS = 3,5X3,5 M, PROFUNDIDADE = 1,45 M, EXCLUINDO TAMPÃO. AF_05/2018</v>
          </cell>
          <cell r="C1615" t="str">
            <v>UN</v>
          </cell>
          <cell r="D1615">
            <v>11441.66</v>
          </cell>
        </row>
        <row r="1616">
          <cell r="A1616">
            <v>99311</v>
          </cell>
          <cell r="B1616" t="str">
            <v>ACRÉSCIMO PARA POÇO DE VISITA RETANGULAR PARA DRENAGEM, EM ALVENARIA COM BLOCOS DE CONCRETO, DIMENSÕES INTERNAS = 3,5X3,5 M. AF_05/2018</v>
          </cell>
          <cell r="C1616" t="str">
            <v>M</v>
          </cell>
          <cell r="D1616">
            <v>3447.56</v>
          </cell>
        </row>
        <row r="1617">
          <cell r="A1617">
            <v>99312</v>
          </cell>
          <cell r="B1617" t="str">
            <v>BASE PARA POÇO DE VISITA RETANGULAR PARA DRENAGEM, EM ALVENARIA COM BLOCOS DE CONCRETO, DIMENSÕES INTERNAS = 2X2,5 M, PROFUNDIDADE = 1,45 M, EXCLUINDO TAMPÃO. AF_05/2018</v>
          </cell>
          <cell r="C1617" t="str">
            <v>UN</v>
          </cell>
          <cell r="D1617">
            <v>5820.08</v>
          </cell>
        </row>
        <row r="1618">
          <cell r="A1618">
            <v>99313</v>
          </cell>
          <cell r="B1618" t="str">
            <v>BASE PARA POÇO DE VISITA RETANGULAR PARA DRENAGEM, EM ALVENARIA COM BLOCOS DE CONCRETO, DIMENSÕES INTERNAS = 3,5X4 M, PROFUNDIDADE = 1,45 M, EXCLUINDO TAMPÃO. AF_05/2018</v>
          </cell>
          <cell r="C1618" t="str">
            <v>UN</v>
          </cell>
          <cell r="D1618">
            <v>12725.02</v>
          </cell>
        </row>
        <row r="1619">
          <cell r="A1619">
            <v>99314</v>
          </cell>
          <cell r="B1619" t="str">
            <v>ACRÉSCIMO PARA POÇO DE VISITA RETANGULAR PARA DRENAGEM, EM ALVENARIA COM BLOCOS DE CONCRETO, DIMENSÕES INTERNAS = 3,5X4 M. AF_05/2018</v>
          </cell>
          <cell r="C1619" t="str">
            <v>M</v>
          </cell>
          <cell r="D1619">
            <v>3679.16</v>
          </cell>
        </row>
        <row r="1620">
          <cell r="A1620">
            <v>99315</v>
          </cell>
          <cell r="B1620" t="str">
            <v>BASE PARA POÇO DE VISITA RETANGULAR PARA DRENAGEM, EM ALVENARIA COM BLOCOS DE CONCRETO, DIMENSÕES INTERNAS = 4X4 M, PROFUNDIDADE = 1,45 M, EXCLUINDO TAMPÃO. AF_05/2018</v>
          </cell>
          <cell r="C1620" t="str">
            <v>UN</v>
          </cell>
          <cell r="D1620">
            <v>14199.23</v>
          </cell>
        </row>
        <row r="1621">
          <cell r="A1621">
            <v>99317</v>
          </cell>
          <cell r="B1621" t="str">
            <v>ACRÉSCIMO PARA POÇO DE VISITA RETANGULAR PARA DRENAGEM, EM ALVENARIA COM BLOCOS DE CONCRETO, DIMENSÕES INTERNAS = 2X2,5 M. AF_05/2018</v>
          </cell>
          <cell r="C1621" t="str">
            <v>M</v>
          </cell>
          <cell r="D1621">
            <v>2300.2199999999998</v>
          </cell>
        </row>
        <row r="1622">
          <cell r="A1622">
            <v>99318</v>
          </cell>
          <cell r="B1622" t="str">
            <v>CHAMINÉ CIRCULAR PARA POÇO DE VISITA PARA DRENAGEM, EM CONCRETO PRÉ-MOLDADO, DIÂMETRO INTERNO = 0,6 M. AF_05/2018</v>
          </cell>
          <cell r="C1622" t="str">
            <v>M</v>
          </cell>
          <cell r="D1622">
            <v>183.32</v>
          </cell>
        </row>
        <row r="1623">
          <cell r="A1623">
            <v>99319</v>
          </cell>
          <cell r="B1623" t="str">
            <v>CHAMINÉ CIRCULAR PARA POÇO DE VISITA PARA DRENAGEM, EM ALVENARIA COM TIJOLOS CERÂMICOS MACIÇOS, DIÂMETRO INTERNO = 0,6 M. AF_05/2018</v>
          </cell>
          <cell r="C1623" t="str">
            <v>M</v>
          </cell>
          <cell r="D1623">
            <v>807.1</v>
          </cell>
        </row>
        <row r="1624">
          <cell r="A1624">
            <v>99320</v>
          </cell>
          <cell r="B1624" t="str">
            <v>BASE PARA POÇO DE VISITA RETANGULAR PARA DRENAGEM, EM ALVENARIA COM BLOCOS DE CONCRETO, DIMENSÕES INTERNAS = 2X3 M, PROFUNDIDADE = 1,45 M, EXCLUINDO TAMPÃO. AF_05/2018</v>
          </cell>
          <cell r="C1624" t="str">
            <v>UN</v>
          </cell>
          <cell r="D1624">
            <v>6696.97</v>
          </cell>
        </row>
        <row r="1625">
          <cell r="A1625">
            <v>99321</v>
          </cell>
          <cell r="B1625" t="str">
            <v>ACRÉSCIMO PARA POÇO DE VISITA RETANGULAR PARA DRENAGEM, EM ALVENARIA COM BLOCOS DE CONCRETO, DIMENSÕES INTERNAS = 2X3 M. AF_05/2018</v>
          </cell>
          <cell r="C1625" t="str">
            <v>M</v>
          </cell>
          <cell r="D1625">
            <v>2526.52</v>
          </cell>
        </row>
        <row r="1626">
          <cell r="A1626">
            <v>99322</v>
          </cell>
          <cell r="B1626" t="str">
            <v>BASE PARA POÇO DE VISITA RETANGULAR PARA DRENAGEM, EM ALVENARIA COM BLOCOS DE CONCRETO, DIMENSÕES INTERNAS = 2X3,5 M, PROFUNDIDADE = 1,45 M, EXCLUINDO TAMPÃO. AF_05/2018</v>
          </cell>
          <cell r="C1626" t="str">
            <v>UN</v>
          </cell>
          <cell r="D1626">
            <v>7538.67</v>
          </cell>
        </row>
        <row r="1627">
          <cell r="A1627">
            <v>99323</v>
          </cell>
          <cell r="B1627" t="str">
            <v>ACRÉSCIMO PARA POÇO DE VISITA RETANGULAR PARA DRENAGEM, EM ALVENARIA COM BLOCOS DE CONCRETO, DIMENSÕES INTERNAS = 2X3,5 M. AF_05/2018</v>
          </cell>
          <cell r="C1627" t="str">
            <v>M</v>
          </cell>
          <cell r="D1627">
            <v>2752.81</v>
          </cell>
        </row>
        <row r="1628">
          <cell r="A1628">
            <v>99324</v>
          </cell>
          <cell r="B1628" t="str">
            <v>BASE PARA POÇO DE VISITA RETANGULAR PARA DRENAGEM, EM ALVENARIA COM BLOCOS DE CONCRETO, DIMENSÕES INTERNAS = 2X4 M, PROFUNDIDADE = 1,45 M, EXCLUINDO TAMPÃO. AF_05/2018</v>
          </cell>
          <cell r="C1628" t="str">
            <v>UN</v>
          </cell>
          <cell r="D1628">
            <v>8380.34</v>
          </cell>
        </row>
        <row r="1629">
          <cell r="A1629">
            <v>99325</v>
          </cell>
          <cell r="B1629" t="str">
            <v>ACRÉSCIMO PARA POÇO DE VISITA RETANGULAR PARA DRENAGEM, EM ALVENARIA COM BLOCOS DE CONCRETO, DIMENSÕES INTERNAS = 2X4 M. AF_05/2018</v>
          </cell>
          <cell r="C1629" t="str">
            <v>M</v>
          </cell>
          <cell r="D1629">
            <v>2984.35</v>
          </cell>
        </row>
        <row r="1630">
          <cell r="A1630">
            <v>99326</v>
          </cell>
          <cell r="B1630" t="str">
            <v>BASE PARA POÇO DE VISITA RETANGULAR PARA DRENAGEM, EM ALVENARIA COM BLOCOS DE CONCRETO, DIMENSÕES INTERNAS = 2,5X2,5 M, PROFUNDIDADE = 1,45 M, EXCLUINDO TAMPÃO. AF_05/2018</v>
          </cell>
          <cell r="C1630" t="str">
            <v>UN</v>
          </cell>
          <cell r="D1630">
            <v>6807.25</v>
          </cell>
        </row>
        <row r="1631">
          <cell r="A1631">
            <v>99327</v>
          </cell>
          <cell r="B1631" t="str">
            <v>ACRÉSCIMO PARA POÇO DE VISITA RETANGULAR PARA DRENAGEM, EM ALVENARIA COM BLOCOS DE CONCRETO, DIMENSÕES INTERNAS = 4X4 M. AF_05/2018</v>
          </cell>
          <cell r="C1631" t="str">
            <v>M</v>
          </cell>
          <cell r="D1631">
            <v>3858.87</v>
          </cell>
        </row>
        <row r="1632">
          <cell r="A1632">
            <v>94263</v>
          </cell>
          <cell r="B1632" t="str">
            <v>GUIA (MEIO-FIO) CONCRETO, MOLDADA  IN LOCO  EM TRECHO RETO COM EXTRUSORA, 13 CM BASE X 22 CM ALTURA. AF_06/2016</v>
          </cell>
          <cell r="C1632" t="str">
            <v>M</v>
          </cell>
          <cell r="D1632">
            <v>26.81</v>
          </cell>
        </row>
        <row r="1633">
          <cell r="A1633">
            <v>94264</v>
          </cell>
          <cell r="B1633" t="str">
            <v>GUIA (MEIO-FIO) CONCRETO, MOLDADA  IN LOCO  EM TRECHO CURVO COM EXTRUSORA, 13 CM BASE X 22 CM ALTURA. AF_06/2016</v>
          </cell>
          <cell r="C1633" t="str">
            <v>M</v>
          </cell>
          <cell r="D1633">
            <v>30.67</v>
          </cell>
        </row>
        <row r="1634">
          <cell r="A1634">
            <v>94265</v>
          </cell>
          <cell r="B1634" t="str">
            <v>GUIA (MEIO-FIO) CONCRETO, MOLDADA  IN LOCO  EM TRECHO RETO COM EXTRUSORA, 15 CM BASE X 30 CM ALTURA. AF_06/2016</v>
          </cell>
          <cell r="C1634" t="str">
            <v>M</v>
          </cell>
          <cell r="D1634">
            <v>32.979999999999997</v>
          </cell>
        </row>
        <row r="1635">
          <cell r="A1635">
            <v>94266</v>
          </cell>
          <cell r="B1635" t="str">
            <v>GUIA (MEIO-FIO) CONCRETO, MOLDADA  IN LOCO  EM TRECHO CURVO COM EXTRUSORA, 15 CM BASE X 30 CM ALTURA. AF_06/2016</v>
          </cell>
          <cell r="C1635" t="str">
            <v>M</v>
          </cell>
          <cell r="D1635">
            <v>37.39</v>
          </cell>
        </row>
        <row r="1636">
          <cell r="A1636">
            <v>94267</v>
          </cell>
          <cell r="B1636" t="str">
            <v>GUIA (MEIO-FIO) E SARJETA CONJUGADOS DE CONCRETO, MOLDADA  IN LOCO  EM TRECHO RETO COM EXTRUSORA, 45 CM BASE (15 CM BASE DA GUIA + 30 CM BASE DA SARJETA) X 22 CM ALTURA. AF_06/2016</v>
          </cell>
          <cell r="C1636" t="str">
            <v>M</v>
          </cell>
          <cell r="D1636">
            <v>37.950000000000003</v>
          </cell>
        </row>
        <row r="1637">
          <cell r="A1637">
            <v>94268</v>
          </cell>
          <cell r="B1637" t="str">
            <v>GUIA (MEIO-FIO) E SARJETA CONJUGADOS DE CONCRETO, MOLDADA  IN LOCO  EM TRECHO CURVO COM EXTRUSORA, 45 CM BASE (15 CM BASE DA GUIA + 30 CM BASE DA SARJETA) X 22 CM ALTURA. AF_06/2016</v>
          </cell>
          <cell r="C1637" t="str">
            <v>M</v>
          </cell>
          <cell r="D1637">
            <v>42.81</v>
          </cell>
        </row>
        <row r="1638">
          <cell r="A1638">
            <v>94269</v>
          </cell>
          <cell r="B1638" t="str">
            <v>GUIA (MEIO-FIO) E SARJETA CONJUGADOS DE CONCRETO, MOLDADA  IN LOCO  EM TRECHO RETO COM EXTRUSORA, 60 CM BASE (15 CM BASE DA GUIA + 45 CM BASE DA SARJETA) X 26 CM ALTURA. AF_06/2016</v>
          </cell>
          <cell r="C1638" t="str">
            <v>M</v>
          </cell>
          <cell r="D1638">
            <v>52.01</v>
          </cell>
        </row>
        <row r="1639">
          <cell r="A1639">
            <v>94270</v>
          </cell>
          <cell r="B1639" t="str">
            <v>GUIA (MEIO-FIO) E SARJETA CONJUGADOS DE CONCRETO, MOLDADA IN LOCO  EM TRECHO CURVO COM EXTRUSORA, 60 CM BASE (15 CM BASE DA GUIA + 45 CM BASE DA SARJETA) X 26 CM ALTURA. AF_06/2016</v>
          </cell>
          <cell r="C1639" t="str">
            <v>M</v>
          </cell>
          <cell r="D1639">
            <v>58.78</v>
          </cell>
        </row>
        <row r="1640">
          <cell r="A1640">
            <v>94271</v>
          </cell>
          <cell r="B1640" t="str">
            <v>GUIA (MEIO-FIO) E SARJETA CONJUGADOS DE CONCRETO, MOLDADA  IN LOCO  EM TRECHO RETO COM EXTRUSORA, 65 CM BASE (15 CM BASE DA GUIA + 50 CM BASE DA SARJETA) X 26 CM ALTURA. AF_06/2016</v>
          </cell>
          <cell r="C1640" t="str">
            <v>M</v>
          </cell>
          <cell r="D1640">
            <v>63.35</v>
          </cell>
        </row>
        <row r="1641">
          <cell r="A1641">
            <v>94272</v>
          </cell>
          <cell r="B1641" t="str">
            <v>GUIA (MEIO-FIO) E SARJETA CONJUGADOS DE CONCRETO, MOLDADA  IN LOCO  EM TRECHO CURVO COM EXTRUSORA, 65 CM BASE (15 CM BASE DA GUIA + 50 CM BASE DA SARJETA) X 26 CM ALTURA. AF_06/2016</v>
          </cell>
          <cell r="C1641" t="str">
            <v>M</v>
          </cell>
          <cell r="D1641">
            <v>72.37</v>
          </cell>
        </row>
        <row r="1642">
          <cell r="A1642">
            <v>94273</v>
          </cell>
          <cell r="B1642" t="str">
            <v>ASSENTAMENTO DE GUIA (MEIO-FIO) EM TRECHO RETO, CONFECCIONADA EM CONCRETO PRÉ-FABRICADO, DIMENSÕES 100X15X13X30 CM (COMPRIMENTO X BASE INFERIOR X BASE SUPERIOR X ALTURA), PARA VIAS URBANAS (USO VIÁRIO). AF_06/2016</v>
          </cell>
          <cell r="C1642" t="str">
            <v>M</v>
          </cell>
          <cell r="D1642">
            <v>39.33</v>
          </cell>
        </row>
        <row r="1643">
          <cell r="A1643">
            <v>94274</v>
          </cell>
          <cell r="B1643" t="str">
            <v>ASSENTAMENTO DE GUIA (MEIO-FIO) EM TRECHO CURVO, CONFECCIONADA EM CONCRETO PRÉ-FABRICADO, DIMENSÕES 100X15X13X30 CM (COMPRIMENTO X BASE INFERIOR X BASE SUPERIOR X ALTURA), PARA VIAS URBANAS (USO VIÁRIO). AF_06/2016</v>
          </cell>
          <cell r="C1643" t="str">
            <v>M</v>
          </cell>
          <cell r="D1643">
            <v>43.68</v>
          </cell>
        </row>
        <row r="1644">
          <cell r="A1644">
            <v>94275</v>
          </cell>
          <cell r="B1644" t="str">
            <v>ASSENTAMENTO DE GUIA (MEIO-FIO) EM TRECHO RETO, CONFECCIONADA EM CONCRETO PRÉ-FABRICADO, DIMENSÕES 100X15X13X20 CM (COMPRIMENTO X BASE INFERIOR X BASE SUPERIOR X ALTURA), PARA URBANIZAÇÃO INTERNA DE EMPREENDIMENTOS. AF_06/2016_P</v>
          </cell>
          <cell r="C1644" t="str">
            <v>M</v>
          </cell>
          <cell r="D1644">
            <v>37.24</v>
          </cell>
        </row>
        <row r="1645">
          <cell r="A1645">
            <v>94276</v>
          </cell>
          <cell r="B1645" t="str">
            <v>ASSENTAMENTO DE GUIA (MEIO-FIO) EM TRECHO CURVO, CONFECCIONADA EM CONCRETO PRÉ-FABRICADO, DIMENSÕES 100X15X13X20 CM (COMPRIMENTO X BASE INFERIOR X BASE SUPERIOR X ALTURA), PARA URBANIZAÇÃO INTERNA DE EMPREENDIMENTOS. AF_06/2016_P</v>
          </cell>
          <cell r="C1645" t="str">
            <v>M</v>
          </cell>
          <cell r="D1645">
            <v>41.59</v>
          </cell>
        </row>
        <row r="1646">
          <cell r="A1646">
            <v>94281</v>
          </cell>
          <cell r="B1646" t="str">
            <v>EXECUÇÃO DE SARJETA DE CONCRETO USINADO, MOLDADA  IN LOCO  EM TRECHO RETO, 30 CM BASE X 15 CM ALTURA. AF_06/2016</v>
          </cell>
          <cell r="C1646" t="str">
            <v>M</v>
          </cell>
          <cell r="D1646">
            <v>40.26</v>
          </cell>
        </row>
        <row r="1647">
          <cell r="A1647">
            <v>94282</v>
          </cell>
          <cell r="B1647" t="str">
            <v>EXECUÇÃO DE SARJETA DE CONCRETO USINADO, MOLDADA  IN LOCO  EM TRECHO CURVO, 30 CM BASE X 15 CM ALTURA. AF_06/2016</v>
          </cell>
          <cell r="C1647" t="str">
            <v>M</v>
          </cell>
          <cell r="D1647">
            <v>53.52</v>
          </cell>
        </row>
        <row r="1648">
          <cell r="A1648">
            <v>94283</v>
          </cell>
          <cell r="B1648" t="str">
            <v>EXECUÇÃO DE SARJETA DE CONCRETO USINADO, MOLDADA  IN LOCO  EM TRECHO RETO, 45 CM BASE X 15 CM ALTURA. AF_06/2016</v>
          </cell>
          <cell r="C1648" t="str">
            <v>M</v>
          </cell>
          <cell r="D1648">
            <v>49.52</v>
          </cell>
        </row>
        <row r="1649">
          <cell r="A1649">
            <v>94284</v>
          </cell>
          <cell r="B1649" t="str">
            <v>EXECUÇÃO DE SARJETA DE CONCRETO USINADO, MOLDADA  IN LOCO  EM TRECHO CURVO, 45 CM BASE X 15 CM ALTURA. AF_06/2016</v>
          </cell>
          <cell r="C1649" t="str">
            <v>M</v>
          </cell>
          <cell r="D1649">
            <v>62.78</v>
          </cell>
        </row>
        <row r="1650">
          <cell r="A1650">
            <v>94285</v>
          </cell>
          <cell r="B1650" t="str">
            <v>EXECUÇÃO DE SARJETA DE CONCRETO USINADO, MOLDADA  IN LOCO  EM TRECHO RETO, 60 CM BASE X 15 CM ALTURA. AF_06/2016</v>
          </cell>
          <cell r="C1650" t="str">
            <v>M</v>
          </cell>
          <cell r="D1650">
            <v>58.13</v>
          </cell>
        </row>
        <row r="1651">
          <cell r="A1651">
            <v>94286</v>
          </cell>
          <cell r="B1651" t="str">
            <v>EXECUÇÃO DE SARJETA DE CONCRETO USINADO, MOLDADA  IN LOCO  EM TRECHO CURVO, 60 CM BASE X 15 CM ALTURA. AF_06/2016</v>
          </cell>
          <cell r="C1651" t="str">
            <v>M</v>
          </cell>
          <cell r="D1651">
            <v>71.39</v>
          </cell>
        </row>
        <row r="1652">
          <cell r="A1652">
            <v>94287</v>
          </cell>
          <cell r="B1652" t="str">
            <v>EXECUÇÃO DE SARJETA DE CONCRETO USINADO, MOLDADA  IN LOCO  EM TRECHO RETO, 30 CM BASE X 10 CM ALTURA. AF_06/2016</v>
          </cell>
          <cell r="C1652" t="str">
            <v>M</v>
          </cell>
          <cell r="D1652">
            <v>32.979999999999997</v>
          </cell>
        </row>
        <row r="1653">
          <cell r="A1653">
            <v>94288</v>
          </cell>
          <cell r="B1653" t="str">
            <v>EXECUÇÃO DE SARJETA DE CONCRETO USINADO, MOLDADA  IN LOCO  EM TRECHO CURVO, 30 CM BASE X 10 CM ALTURA. AF_06/2016</v>
          </cell>
          <cell r="C1653" t="str">
            <v>M</v>
          </cell>
          <cell r="D1653">
            <v>44.58</v>
          </cell>
        </row>
        <row r="1654">
          <cell r="A1654">
            <v>94289</v>
          </cell>
          <cell r="B1654" t="str">
            <v>EXECUÇÃO DE SARJETA DE CONCRETO USINADO, MOLDADA  IN LOCO  EM TRECHO RETO, 45 CM BASE X 10 CM ALTURA. AF_06/2016</v>
          </cell>
          <cell r="C1654" t="str">
            <v>M</v>
          </cell>
          <cell r="D1654">
            <v>39.81</v>
          </cell>
        </row>
        <row r="1655">
          <cell r="A1655">
            <v>94290</v>
          </cell>
          <cell r="B1655" t="str">
            <v>EXECUÇÃO DE SARJETA DE CONCRETO USINADO, MOLDADA  IN LOCO  EM TRECHO CURVO, 45 CM BASE X 10 CM ALTURA. AF_06/2016</v>
          </cell>
          <cell r="C1655" t="str">
            <v>M</v>
          </cell>
          <cell r="D1655">
            <v>51.41</v>
          </cell>
        </row>
        <row r="1656">
          <cell r="A1656">
            <v>94291</v>
          </cell>
          <cell r="B1656" t="str">
            <v>EXECUÇÃO DE SARJETA DE CONCRETO USINADO, MOLDADA  IN LOCO  EM TRECHO RETO, 60 CM BASE X 10 CM ALTURA. AF_06/2016</v>
          </cell>
          <cell r="C1656" t="str">
            <v>M</v>
          </cell>
          <cell r="D1656">
            <v>46.05</v>
          </cell>
        </row>
        <row r="1657">
          <cell r="A1657">
            <v>94292</v>
          </cell>
          <cell r="B1657" t="str">
            <v>EXECUÇÃO DE SARJETA DE CONCRETO USINADO, MOLDADA  IN LOCO  EM TRECHO CURVO, 60 CM BASE X 10 CM ALTURA. AF_06/2016</v>
          </cell>
          <cell r="C1657" t="str">
            <v>M</v>
          </cell>
          <cell r="D1657">
            <v>57.64</v>
          </cell>
        </row>
        <row r="1658">
          <cell r="A1658">
            <v>94293</v>
          </cell>
          <cell r="B1658" t="str">
            <v>EXECUÇÃO DE SARJETÃO DE CONCRETO USINADO, MOLDADA  IN LOCO  EM TRECHO RETO, 100 CM BASE X 20 CM ALTURA. AF_06/2016</v>
          </cell>
          <cell r="C1658" t="str">
            <v>M</v>
          </cell>
          <cell r="D1658">
            <v>107.74</v>
          </cell>
        </row>
        <row r="1659">
          <cell r="A1659">
            <v>94294</v>
          </cell>
          <cell r="B1659" t="str">
            <v>EXECUÇÃO DE ESCORAS DE CONCRETO PARA CONTENÇÃO DE GUIAS PRÉ-FABRICADAS. AF_06/2016</v>
          </cell>
          <cell r="C1659" t="str">
            <v>M</v>
          </cell>
          <cell r="D1659">
            <v>6.48</v>
          </cell>
        </row>
        <row r="1660">
          <cell r="A1660">
            <v>94037</v>
          </cell>
          <cell r="B1660" t="str">
            <v>ESCORAMENTO DE VALA, TIPO PONTALETEAMENTO, COM PROFUNDIDADE DE 0 A 1,5 M, LARGURA MENOR QUE 1,5 M, EM LOCAL COM NÍVEL ALTO DE INTERFERÊNCIA. AF_06/2016</v>
          </cell>
          <cell r="C1660" t="str">
            <v>M2</v>
          </cell>
          <cell r="D1660">
            <v>21.09</v>
          </cell>
        </row>
        <row r="1661">
          <cell r="A1661">
            <v>94038</v>
          </cell>
          <cell r="B1661" t="str">
            <v>ESCORAMENTO DE VALA, TIPO PONTALETEAMENTO, COM PROFUNDIDADE DE 0 A 1,5 M, LARGURA MAIOR OU IGUAL A 1,5 M E MENOR QUE 2,5 M, EM LOCAL COM NÍVEL ALTO DE INTERFERÊNCIA. AF_06/2016</v>
          </cell>
          <cell r="C1661" t="str">
            <v>M2</v>
          </cell>
          <cell r="D1661">
            <v>29.62</v>
          </cell>
        </row>
        <row r="1662">
          <cell r="A1662">
            <v>94039</v>
          </cell>
          <cell r="B1662" t="str">
            <v>ESCORAMENTO DE VALA, TIPO PONTALETEAMENTO, COM PROFUNDIDADE DE 1,5 A 3,0 M, LARGURA MENOR QUE 1,5 M, EM LOCAL COM NÍVEL ALTO DE INTERFERÊNCIA. AF_06/2016</v>
          </cell>
          <cell r="C1662" t="str">
            <v>M2</v>
          </cell>
          <cell r="D1662">
            <v>16.52</v>
          </cell>
        </row>
        <row r="1663">
          <cell r="A1663">
            <v>94040</v>
          </cell>
          <cell r="B1663" t="str">
            <v>ESCORAMENTO DE VALA, TIPO PONTALETEAMENTO, COM PROFUNDIDADE DE 1,5 A 3,0 M, LARGURA MAIOR OU IGUAL A 1,5 M E MENOR QUE 2,5 M, EM LOCAL COM NÍVEL ALTO DE INTERFERÊNCIA. AF_06/2016</v>
          </cell>
          <cell r="C1663" t="str">
            <v>M2</v>
          </cell>
          <cell r="D1663">
            <v>25.09</v>
          </cell>
        </row>
        <row r="1664">
          <cell r="A1664">
            <v>94041</v>
          </cell>
          <cell r="B1664" t="str">
            <v>ESCORAMENTO DE VALA, TIPO PONTALETEAMENTO, COM PROFUNDIDADE DE 3,0 A 4,5 M, LARGURA MENOR QUE 1,5 M EM LOCAL COM NÍVEL ALTO DE INTERFERÊNCIA. AF_06/2016</v>
          </cell>
          <cell r="C1664" t="str">
            <v>M2</v>
          </cell>
          <cell r="D1664">
            <v>12.48</v>
          </cell>
        </row>
        <row r="1665">
          <cell r="A1665">
            <v>94042</v>
          </cell>
          <cell r="B1665" t="str">
            <v>ESCORAMENTO DE VALA, TIPO PONTALETEAMENTO, COM PROFUNDIDADE DE 3,0 A 4,5 M, LARGURA MAIOR OU IGUAL A 1,5 M E MENOR QUE 2,5 M, EM LOCAL COM NÍVEL ALTO DE INTERFERÊNCIA. AF_06/2016</v>
          </cell>
          <cell r="C1665" t="str">
            <v>M2</v>
          </cell>
          <cell r="D1665">
            <v>21.31</v>
          </cell>
        </row>
        <row r="1666">
          <cell r="A1666">
            <v>94043</v>
          </cell>
          <cell r="B1666" t="str">
            <v>ESCORAMENTO DE VALA, TIPO PONTALETEAMENTO, COM PROFUNDIDADE DE 0 A 1,5 M, LARGURA MENOR QUE 1,5 M, EM LOCAL COM NÍVEL BAIXO DE INTERFERÊNCIA. AF_06/2016</v>
          </cell>
          <cell r="C1666" t="str">
            <v>M2</v>
          </cell>
          <cell r="D1666">
            <v>19.760000000000002</v>
          </cell>
        </row>
        <row r="1667">
          <cell r="A1667">
            <v>94044</v>
          </cell>
          <cell r="C1667" t="str">
            <v>M2</v>
          </cell>
          <cell r="D1667">
            <v>28.33</v>
          </cell>
        </row>
        <row r="1668">
          <cell r="A1668">
            <v>94045</v>
          </cell>
          <cell r="B1668" t="str">
            <v>ESCORAMENTO DE VALA, TIPO PONTALETEAMENTO, COM PROFUNDIDADE DE 1,5 A 3,0 M, LARGURA MENOR QUE 1,5 M, EM LOCAL COM NÍVEL BAIXO DE INTERFERÊNCIA. AF_06/2016</v>
          </cell>
          <cell r="C1668" t="str">
            <v>M2</v>
          </cell>
          <cell r="D1668">
            <v>15.24</v>
          </cell>
        </row>
        <row r="1669">
          <cell r="A1669">
            <v>94046</v>
          </cell>
          <cell r="B1669" t="str">
            <v>ESCORAMENTO DE VALA, TIPO PONTALETEAMENTO, COM PROFUNDIDADE DE 1,5 A 3,0 M, LARGURA MAIOR OU IGUAL A 1,5 M E MENOR QUE 2,5 M, EM LOCAL COM NÍVEL BAIXO DE INTERFERÊNCIA. AF_06/2016</v>
          </cell>
          <cell r="C1669" t="str">
            <v>M2</v>
          </cell>
          <cell r="D1669">
            <v>23.76</v>
          </cell>
        </row>
        <row r="1670">
          <cell r="A1670">
            <v>94047</v>
          </cell>
          <cell r="B1670" t="str">
            <v>ESCORAMENTO DE VALA, TIPO PONTALETEAMENTO, COM PROFUNDIDADE DE 3,0 A 4,5 M, LARGURA MENOR QUE 1,5 M EM LOCAL COM NÍVEL BAIXO DE INTERFERÊNCIA. AF_06/2016</v>
          </cell>
          <cell r="C1670" t="str">
            <v>M2</v>
          </cell>
          <cell r="D1670">
            <v>11.2</v>
          </cell>
        </row>
        <row r="1671">
          <cell r="A1671">
            <v>94048</v>
          </cell>
          <cell r="B1671" t="str">
            <v>ESCORAMENTO DE VALA, TIPO PONTALETEAMENTO, COM PROFUNDIDADE DE 3,0 A 4,5 M, LARGURA MAIOR OU IGUAL A 1,5 M E MENOR QUE 2,5 M, EM LOCAL COM NÍVEL BAIXO DE INTERFERÊNCIA. AF_06/2016</v>
          </cell>
          <cell r="C1671" t="str">
            <v>M2</v>
          </cell>
          <cell r="D1671">
            <v>19.98</v>
          </cell>
        </row>
        <row r="1672">
          <cell r="A1672">
            <v>94049</v>
          </cell>
          <cell r="B1672" t="str">
            <v>ESCORAMENTO DE VALA, TIPO DESCONTÍNUO, COM PROFUNDIDADE DE 0 A 1,5 M, LARGURA MENOR QUE 1,5 M, EM LOCAL COM NÍVEL ALTO DE INTERFERÊNCIA. AF_06/2016</v>
          </cell>
          <cell r="C1672" t="str">
            <v>M2</v>
          </cell>
          <cell r="D1672">
            <v>32.909999999999997</v>
          </cell>
        </row>
        <row r="1673">
          <cell r="A1673">
            <v>94050</v>
          </cell>
          <cell r="B1673" t="str">
            <v>ESCORAMENTO DE VALA, TIPO DESCONTÍNUO, COM PROFUNDIDADE DE 0 A 1,5 M, LARGURA MAIOR OU IGUAL A 1,5 M E MENOR QUE 2,5 M, EM LOCAL COM NÍVEL ALTO DE INTERFERÊNCIA. AF_06/2016</v>
          </cell>
          <cell r="C1673" t="str">
            <v>M2</v>
          </cell>
          <cell r="D1673">
            <v>43.92</v>
          </cell>
        </row>
        <row r="1674">
          <cell r="A1674">
            <v>94051</v>
          </cell>
          <cell r="B1674" t="str">
            <v>ESCORAMENTO DE VALA, TIPO DESCONTÍNUO, COM PROFUNDIDADE DE 1,5 M A 3,0 M, LARGURA MENOR QUE 1,5 M, EM LOCAL COM NÍVEL ALTO DE INTERFERÊNCIA. AF_06/2016</v>
          </cell>
          <cell r="C1674" t="str">
            <v>M2</v>
          </cell>
          <cell r="D1674">
            <v>26.71</v>
          </cell>
        </row>
        <row r="1675">
          <cell r="A1675">
            <v>94052</v>
          </cell>
          <cell r="B1675" t="str">
            <v>ESCORAMENTO DE VALA, TIPO DESCONTÍNUO, COM PROFUNDIDADE DE 1,5 A 3,0 M, LARGURA MAIOR OU IGUAL A 1,5 M E MENOR QUE 2,5 M, EM LOCAL COM NÍVEL ALTO DE INTERFERÊNCIA. AF_06/2016</v>
          </cell>
          <cell r="C1675" t="str">
            <v>M2</v>
          </cell>
          <cell r="D1675">
            <v>37.590000000000003</v>
          </cell>
        </row>
        <row r="1676">
          <cell r="A1676">
            <v>94053</v>
          </cell>
          <cell r="B1676" t="str">
            <v>ESCORAMENTO DE VALA, TIPO DESCONTÍNUO, COM PROFUNDIDADE DE 3,0 A 4,5 M, LARGURA MENOR QUE 1,5 M, EM LOCAL COM NÍVEL ALTO DE INTERFERÊNCIA. AF_06/2016</v>
          </cell>
          <cell r="C1676" t="str">
            <v>M2</v>
          </cell>
          <cell r="D1676">
            <v>22.23</v>
          </cell>
        </row>
        <row r="1677">
          <cell r="A1677">
            <v>94054</v>
          </cell>
          <cell r="B1677" t="str">
            <v>ESCORAMENTO DE VALA, TIPO DESCONTÍNUO, COM PROFUNDIDADE DE 3,0 A 4,5 M, LARGURA MAIOR OU IGUAL A 1,5 E MENOR QUE 2,5 M, EM LOCAL COM NÍVEL ALTO DE INTERFERÊNCIA. AF_06/2016</v>
          </cell>
          <cell r="C1677" t="str">
            <v>M2</v>
          </cell>
          <cell r="D1677">
            <v>33.369999999999997</v>
          </cell>
        </row>
        <row r="1678">
          <cell r="A1678">
            <v>94055</v>
          </cell>
          <cell r="B1678" t="str">
            <v>ESCORAMENTO DE VALA, TIPO DESCONTÍNUO, COM PROFUNDIDADE DE 0 A 1,5 M, LARGURA MENOR QUE 1,5 M, EM LOCAL COM NÍVEL BAIXO DE INTERFERÊNCIA. AF_06/2016</v>
          </cell>
          <cell r="C1678" t="str">
            <v>M2</v>
          </cell>
          <cell r="D1678">
            <v>31.2</v>
          </cell>
        </row>
        <row r="1679">
          <cell r="A1679">
            <v>94056</v>
          </cell>
          <cell r="B1679" t="str">
            <v>ESCORAMENTO DE VALA, TIPO DESCONTÍNUO, COM PROFUNDIDADE DE 0 A 1,5 M, LARGURA MAIOR OU IGUAL A 1,5 M E MENOR QUE 2,5 M, EM LOCAL COM NÍVEL BAIXO DE INTERFERÊNCIA. AF_06/2016</v>
          </cell>
          <cell r="C1679" t="str">
            <v>M2</v>
          </cell>
          <cell r="D1679">
            <v>42.23</v>
          </cell>
        </row>
        <row r="1680">
          <cell r="A1680">
            <v>94057</v>
          </cell>
          <cell r="B1680" t="str">
            <v>ESCORAMENTO DE VALA, TIPO DESCONTÍNUO, COM PROFUNDIDADE DE 1,5 M A 3,0 M, LARGURA MENOR QUE 1,5 M, EM LOCAL COM NÍVEL BAIXO DE INTERFERÊNCIA. AF_06/2016</v>
          </cell>
          <cell r="C1680" t="str">
            <v>M2</v>
          </cell>
          <cell r="D1680">
            <v>25.02</v>
          </cell>
        </row>
        <row r="1681">
          <cell r="A1681">
            <v>94058</v>
          </cell>
          <cell r="B1681" t="str">
            <v>ESCORAMENTO DE VALA, TIPO DESCONTÍNUO, COM PROFUNDIDADE DE 1,5 A 3,0 M, LARGURA MAIOR OU IGUAL A 1,5 M E MENOR QUE 2,5 M, EM LOCAL COM NÍVEL BAIXO DE INTERFERÊNCIA. AF_06/2016</v>
          </cell>
          <cell r="C1681" t="str">
            <v>M2</v>
          </cell>
          <cell r="D1681">
            <v>35.880000000000003</v>
          </cell>
        </row>
        <row r="1682">
          <cell r="A1682">
            <v>94059</v>
          </cell>
          <cell r="B1682" t="str">
            <v>ESCORAMENTO DE VALA, TIPO DESCONTÍNUO, COM PROFUNDIDADE DE 3,0 A 4,5 M, LARGURA MENOR QUE 1,5 M, EM LOCAL COM NÍVEL BAIXO DE INTERFERÊNCIA. AF_06/2016</v>
          </cell>
          <cell r="C1682" t="str">
            <v>M2</v>
          </cell>
          <cell r="D1682">
            <v>20.55</v>
          </cell>
        </row>
        <row r="1683">
          <cell r="A1683">
            <v>94060</v>
          </cell>
          <cell r="B1683" t="str">
            <v>ESCORAMENTO DE VALA, TIPO DESCONTÍNUO, COM PROFUNDIDADE DE 3,0 A 4,5 M, LARGURA MAIOR OU IGUAL A 1,5 E MENOR QUE 2,5 M, EM LOCAL COM NÍVEL BAIXO DE INTERFERÊNCIA. AF_06/2016</v>
          </cell>
          <cell r="C1683" t="str">
            <v>M2</v>
          </cell>
          <cell r="D1683">
            <v>31.66</v>
          </cell>
        </row>
        <row r="1684">
          <cell r="A1684">
            <v>83770</v>
          </cell>
          <cell r="B1684" t="str">
            <v>ESCORAMENTO CONTINUO DE VALAS, MISTO, COM PERFIL I DE 8"</v>
          </cell>
          <cell r="C1684" t="str">
            <v>M2</v>
          </cell>
          <cell r="D1684">
            <v>161.84</v>
          </cell>
        </row>
        <row r="1685">
          <cell r="A1685">
            <v>73301</v>
          </cell>
          <cell r="B1685" t="str">
            <v>ESCORAMENTO FORMAS ATE H = 3,30M, COM MADEIRA DE 3A QUALIDADE, NAO APARELHADA, APROVEITAMENTO TABUAS 3X E PRUMOS 4X.</v>
          </cell>
          <cell r="C1685" t="str">
            <v>M3</v>
          </cell>
          <cell r="D1685">
            <v>11.29</v>
          </cell>
        </row>
        <row r="1686">
          <cell r="A1686">
            <v>83515</v>
          </cell>
          <cell r="B1686" t="str">
            <v>ESCORAMENTO FORMAS DE H=3,30 A 3,50 M, COM MADEIRA 3A QUALIDADE, NAO APARELHADA, APROVEITAMENTO TABUAS 3X E PRUMOS 4X</v>
          </cell>
          <cell r="C1686" t="str">
            <v>M3</v>
          </cell>
          <cell r="D1686">
            <v>18.45</v>
          </cell>
        </row>
        <row r="1687">
          <cell r="A1687">
            <v>83516</v>
          </cell>
          <cell r="B1687" t="str">
            <v>ESCORAMENTO FORMAS H=3,50 A 4,00 M, COM MADEIRA DE 3A QUALIDADE, NAO APARELHADA, APROVEITAMENTO TABUAS 3X E PRUMOS 4X.</v>
          </cell>
          <cell r="C1687" t="str">
            <v>M3</v>
          </cell>
          <cell r="D1687">
            <v>21.29</v>
          </cell>
        </row>
        <row r="1688">
          <cell r="A1688">
            <v>72144</v>
          </cell>
          <cell r="B1688" t="str">
            <v>RECOLOCACAO DE FOLHAS DE PORTA DE PASSAGEM OU JANELA, CONSIDERANDO REAPROVEITAMENTO DO MATERIAL</v>
          </cell>
          <cell r="C1688" t="str">
            <v>UN</v>
          </cell>
          <cell r="D1688">
            <v>109.03</v>
          </cell>
        </row>
        <row r="1689">
          <cell r="A1689" t="str">
            <v>73910/8</v>
          </cell>
          <cell r="B1689" t="str">
            <v>PORTA DE MADEIRA COMPENSADA LISA PARA PINTURA, 120X210X3,5CM, 2 FOLHAS, INCLUSO ADUELA 2A, ALIZAR 2A E DOBRADICAS</v>
          </cell>
          <cell r="C1689" t="str">
            <v>UN</v>
          </cell>
          <cell r="D1689">
            <v>722.92</v>
          </cell>
        </row>
        <row r="1690">
          <cell r="A1690">
            <v>84876</v>
          </cell>
          <cell r="B1690" t="str">
            <v>PORTA MADEIRA 1A CORRER P/VIDRO 30MM/ GUARNICAO 15CM/ALIZAR</v>
          </cell>
          <cell r="C1690" t="str">
            <v>M2</v>
          </cell>
          <cell r="D1690">
            <v>615.42999999999995</v>
          </cell>
        </row>
        <row r="1691">
          <cell r="A1691">
            <v>90788</v>
          </cell>
          <cell r="B1691" t="str">
            <v>PORTA-PRONTA DE MADEIRA, FOLHA LEVE OU MÉDIA, 60X210CM, FIXAÇÃO COM PREENCHIMENTO PARCIAL DE ESPUMA EXPANSIVA - FORNECIMENTO E INSTALAÇÃO. AF_08/2015</v>
          </cell>
          <cell r="C1691" t="str">
            <v>UN</v>
          </cell>
          <cell r="D1691">
            <v>391.95</v>
          </cell>
        </row>
        <row r="1692">
          <cell r="A1692">
            <v>90789</v>
          </cell>
          <cell r="B1692" t="str">
            <v>PORTA-PRONTA DE MADEIRA, FOLHA LEVE OU MÉDIA, 70X210CM, FIXAÇÃO COM PREENCHIMENTO PARCIAL DE ESPUMA EXPANSIVA - FORNECIMENTO E INSTALAÇÃO. AF_08/2015</v>
          </cell>
          <cell r="C1692" t="str">
            <v>UN</v>
          </cell>
          <cell r="D1692">
            <v>405.45</v>
          </cell>
        </row>
        <row r="1693">
          <cell r="A1693">
            <v>90790</v>
          </cell>
          <cell r="B1693" t="str">
            <v>PORTA-PRONTA DE MADEIRA, FOLHA LEVE OU MÉDIA, 80X210CM, FIXAÇÃO COM PREENCHIMENTO PARCIAL DE ESPUMA EXPANSIVA - FORNECIMENTO E INSTALAÇÃO. AF_08/2015</v>
          </cell>
          <cell r="C1693" t="str">
            <v>UN</v>
          </cell>
          <cell r="D1693">
            <v>409.6</v>
          </cell>
        </row>
        <row r="1694">
          <cell r="A1694">
            <v>90791</v>
          </cell>
          <cell r="B1694" t="str">
            <v>PORTA-PRONTA DE MADEIRA, FOLHA PESADA OU SUPERPESADA, 80X210CM, FIXAÇÃO COM PREENCHIMENTO PARCIAL DE ESPUMA EXPANSIVA - FORNECIMENTO E INSTALAÇÃO. AF_08/2015</v>
          </cell>
          <cell r="C1694" t="str">
            <v>UN</v>
          </cell>
          <cell r="D1694">
            <v>440.45</v>
          </cell>
        </row>
        <row r="1695">
          <cell r="A1695">
            <v>90792</v>
          </cell>
          <cell r="B1695" t="str">
            <v>PORTA-PRONTA DE MADEIRA, FOLHA PESADA OU SUPERPESADA, 80X210CM, FIXAÇÃO COM PREENCHIMENTO TOTAL DE ESPUMA EXPANSIVA - FORNECIMENTO E INSTALAÇÃO. AF_08/2015</v>
          </cell>
          <cell r="C1695" t="str">
            <v>UN</v>
          </cell>
          <cell r="D1695">
            <v>463.97</v>
          </cell>
        </row>
        <row r="1696">
          <cell r="A1696">
            <v>90793</v>
          </cell>
          <cell r="B1696" t="str">
            <v>PORTA-PRONTA DE MADEIRA, FOLHA PESADA OU SUPERPESADA, 90X210CM, FIXAÇÃO COM PREENCHIMENTO TOTAL DE ESPUMA EXPANSIVA - FORNECIMENTO E INSTALAÇÃO. AF_08/2015</v>
          </cell>
          <cell r="C1696" t="str">
            <v>UN</v>
          </cell>
          <cell r="D1696">
            <v>477.84</v>
          </cell>
        </row>
        <row r="1697">
          <cell r="A1697">
            <v>90800</v>
          </cell>
          <cell r="B1697" t="str">
            <v>ADUELA / MARCO / BATENTE PARA PORTA DE 60X210CM, PADRÃO MÉDIO - FORNECIMENTO E MONTAGEM. AF_08/2015</v>
          </cell>
          <cell r="C1697" t="str">
            <v>UN</v>
          </cell>
          <cell r="D1697">
            <v>203.2</v>
          </cell>
        </row>
        <row r="1698">
          <cell r="A1698">
            <v>90801</v>
          </cell>
          <cell r="B1698" t="str">
            <v>ADUELA / MARCO / BATENTE PARA PORTA DE 70X210CM, PADRÃO MÉDIO - FORNECIMENTO E MONTAGEM. AF_08/2015</v>
          </cell>
          <cell r="C1698" t="str">
            <v>UN</v>
          </cell>
          <cell r="D1698">
            <v>213.06</v>
          </cell>
        </row>
        <row r="1699">
          <cell r="A1699">
            <v>90802</v>
          </cell>
          <cell r="B1699" t="str">
            <v>ADUELA / MARCO / BATENTE PARA PORTA DE 80X210CM, PADRÃO MÉDIO - FORNECIMENTO E MONTAGEM. AF_08/2015</v>
          </cell>
          <cell r="C1699" t="str">
            <v>UN</v>
          </cell>
          <cell r="D1699">
            <v>222.95</v>
          </cell>
        </row>
        <row r="1700">
          <cell r="A1700">
            <v>90803</v>
          </cell>
          <cell r="B1700" t="str">
            <v>ADUELA / MARCO / BATENTE PARA PORTA DE 90X210CM, PADRÃO MÉDIO - FORNECIMENTO E MONTAGEM. AF_08/2015</v>
          </cell>
          <cell r="C1700" t="str">
            <v>UN</v>
          </cell>
          <cell r="D1700">
            <v>232.81</v>
          </cell>
        </row>
        <row r="1701">
          <cell r="A1701">
            <v>90804</v>
          </cell>
          <cell r="B1701" t="str">
            <v>ADUELA / MARCO / BATENTE PARA PORTA DE 60X210CM, FIXAÇÃO COM ARGAMASSA, PADRÃO MÉDIO - FORNECIMENTO E INSTALAÇÃO. AF_08/2015_P</v>
          </cell>
          <cell r="C1701" t="str">
            <v>UN</v>
          </cell>
          <cell r="D1701">
            <v>282.68</v>
          </cell>
        </row>
        <row r="1702">
          <cell r="A1702">
            <v>90805</v>
          </cell>
          <cell r="B1702" t="str">
            <v>ADUELA / MARCO / BATENTE PARA PORTA DE 60X210CM, FIXAÇÃO COM ARGAMASSA - SOMENTE INSTALAÇÃO. AF_08/2015_P</v>
          </cell>
          <cell r="C1702" t="str">
            <v>UN</v>
          </cell>
          <cell r="D1702">
            <v>79.48</v>
          </cell>
        </row>
        <row r="1703">
          <cell r="A1703">
            <v>90806</v>
          </cell>
          <cell r="B1703" t="str">
            <v>ADUELA / MARCO / BATENTE PARA PORTA DE 70X210CM, FIXAÇÃO COM ARGAMASSA, PADRÃO MÉDIO - FORNECIMENTO E INSTALAÇÃO. AF_08/2015_P</v>
          </cell>
          <cell r="C1703" t="str">
            <v>UN</v>
          </cell>
          <cell r="D1703">
            <v>299.57</v>
          </cell>
        </row>
        <row r="1704">
          <cell r="A1704">
            <v>90807</v>
          </cell>
          <cell r="B1704" t="str">
            <v>ADUELA / MARCO / BATENTE PARA PORTA DE 70X210CM, FIXAÇÃO COM ARGAMASSA - SOMENTE INSTALAÇÃO. AF_08/2015_P</v>
          </cell>
          <cell r="C1704" t="str">
            <v>UN</v>
          </cell>
          <cell r="D1704">
            <v>86.51</v>
          </cell>
        </row>
        <row r="1705">
          <cell r="A1705">
            <v>90816</v>
          </cell>
          <cell r="B1705" t="str">
            <v>ADUELA / MARCO / BATENTE PARA PORTA DE 80X210CM, FIXAÇÃO COM ARGAMASSA, PADRÃO MÉDIO - FORNECIMENTO E INSTALAÇÃO. AF_08/2015_P</v>
          </cell>
          <cell r="C1705" t="str">
            <v>UN</v>
          </cell>
          <cell r="D1705">
            <v>316.47000000000003</v>
          </cell>
        </row>
        <row r="1706">
          <cell r="A1706">
            <v>90817</v>
          </cell>
          <cell r="B1706" t="str">
            <v>ADUELA / MARCO / BATENTE PARA PORTA DE 80X210CM, FIXAÇÃO COM ARGAMASSA - SOMENTE INSTALAÇÃO. AF_08/2015_P</v>
          </cell>
          <cell r="C1706" t="str">
            <v>UN</v>
          </cell>
          <cell r="D1706">
            <v>93.52</v>
          </cell>
        </row>
        <row r="1707">
          <cell r="A1707">
            <v>90818</v>
          </cell>
          <cell r="B1707" t="str">
            <v>ADUELA / MARCO / BATENTE PARA PORTA DE 90X210CM, FIXAÇÃO COM ARGAMASSA, PADRÃO MÉDIO - FORNECIMENTO E INSTALAÇÃO. AF_08/2015_P</v>
          </cell>
          <cell r="C1707" t="str">
            <v>UN</v>
          </cell>
          <cell r="D1707">
            <v>333.41</v>
          </cell>
        </row>
        <row r="1708">
          <cell r="A1708">
            <v>90819</v>
          </cell>
          <cell r="B1708" t="str">
            <v>ADUELA / MARCO / BATENTE PARA PORTA DE 90X210CM, FIXAÇÃO COM ARGAMASSA - SOMENTE INSTALAÇÃO. AF_08/2015_P</v>
          </cell>
          <cell r="C1708" t="str">
            <v>UN</v>
          </cell>
          <cell r="D1708">
            <v>100.6</v>
          </cell>
        </row>
        <row r="1709">
          <cell r="A1709">
            <v>90820</v>
          </cell>
          <cell r="B1709" t="str">
            <v>PORTA DE MADEIRA PARA PINTURA, SEMI-OCA (LEVE OU MÉDIA), 60X210CM, ESPESSURA DE 3,5CM, INCLUSO DOBRADIÇAS - FORNECIMENTO E INSTALAÇÃO. AF_08/2015</v>
          </cell>
          <cell r="C1709" t="str">
            <v>UN</v>
          </cell>
          <cell r="D1709">
            <v>334.92</v>
          </cell>
        </row>
        <row r="1710">
          <cell r="A1710">
            <v>90821</v>
          </cell>
          <cell r="B1710" t="str">
            <v>PORTA DE MADEIRA PARA PINTURA, SEMI-OCA (LEVE OU MÉDIA), 70X210CM, ESPESSURA DE 3,5CM, INCLUSO DOBRADIÇAS - FORNECIMENTO E INSTALAÇÃO. AF_08/2015</v>
          </cell>
          <cell r="C1710" t="str">
            <v>UN</v>
          </cell>
          <cell r="D1710">
            <v>359.81</v>
          </cell>
        </row>
        <row r="1711">
          <cell r="A1711">
            <v>90822</v>
          </cell>
          <cell r="B1711" t="str">
            <v>PORTA DE MADEIRA PARA PINTURA, SEMI-OCA (LEVE OU MÉDIA), 80X210CM, ESPESSURA DE 3,5CM, INCLUSO DOBRADIÇAS - FORNECIMENTO E INSTALAÇÃO. AF_08/2015</v>
          </cell>
          <cell r="C1711" t="str">
            <v>UN</v>
          </cell>
          <cell r="D1711">
            <v>358.4</v>
          </cell>
        </row>
        <row r="1712">
          <cell r="A1712">
            <v>90823</v>
          </cell>
          <cell r="B1712" t="str">
            <v>PORTA DE MADEIRA PARA PINTURA, SEMI-OCA (LEVE OU MÉDIA), 90X210CM, ESPESSURA DE 3,5CM, INCLUSO DOBRADIÇAS - FORNECIMENTO E INSTALAÇÃO. AF_08/2015</v>
          </cell>
          <cell r="C1712" t="str">
            <v>UN</v>
          </cell>
          <cell r="D1712">
            <v>374.84</v>
          </cell>
        </row>
        <row r="1713">
          <cell r="A1713">
            <v>90826</v>
          </cell>
          <cell r="B1713" t="str">
            <v>ALIZAR / GUARNIÇÃO DE 5X1,5CM PARA PORTA DE 60X210CM FIXADO COM PREGOS, PADRÃO MÉDIO - FORNECIMENTO E INSTALAÇÃO. AF_08/2015</v>
          </cell>
          <cell r="C1713" t="str">
            <v>UN</v>
          </cell>
          <cell r="D1713">
            <v>29.95</v>
          </cell>
        </row>
        <row r="1714">
          <cell r="A1714">
            <v>90827</v>
          </cell>
          <cell r="B1714" t="str">
            <v>ALIZAR / GUARNIÇÃO DE 5X1,5CM PARA PORTA DE 70X210CM FIXADO COM PREGOS, PADRÃO MÉDIO - FORNECIMENTO E INSTALAÇÃO. AF_08/2015</v>
          </cell>
          <cell r="C1714" t="str">
            <v>UN</v>
          </cell>
          <cell r="D1714">
            <v>31.73</v>
          </cell>
        </row>
        <row r="1715">
          <cell r="A1715">
            <v>90828</v>
          </cell>
          <cell r="B1715" t="str">
            <v>ALIZAR / GUARNIÇÃO DE 5X1,5CM PARA PORTA DE 80X210CM FIXADO COM PREGOS, PADRÃO MÉDIO - FORNECIMENTO E INSTALAÇÃO. AF_08/2015</v>
          </cell>
          <cell r="C1715" t="str">
            <v>UN</v>
          </cell>
          <cell r="D1715">
            <v>33.549999999999997</v>
          </cell>
        </row>
        <row r="1716">
          <cell r="A1716">
            <v>90829</v>
          </cell>
          <cell r="B1716" t="str">
            <v>ALIZAR / GUARNIÇÃO DE 5X1,5CM PARA PORTA DE 90X210CM FIXADO COM PREGOS, PADRÃO MÉDIO - FORNECIMENTO E INSTALAÇÃO. AF_08/2015</v>
          </cell>
          <cell r="C1716" t="str">
            <v>UN</v>
          </cell>
          <cell r="D1716">
            <v>35.380000000000003</v>
          </cell>
        </row>
        <row r="1717">
          <cell r="A1717">
            <v>90830</v>
          </cell>
          <cell r="B1717" t="str">
            <v>FECHADURA DE EMBUTIR COM CILINDRO, EXTERNA, COMPLETA, ACABAMENTO PADRÃO MÉDIO, INCLUSO EXECUÇÃO DE FURO - FORNECIMENTO E INSTALAÇÃO. AF_08/2015</v>
          </cell>
          <cell r="C1717" t="str">
            <v>UN</v>
          </cell>
          <cell r="D1717">
            <v>117.21</v>
          </cell>
        </row>
        <row r="1718">
          <cell r="A1718">
            <v>90831</v>
          </cell>
          <cell r="B1718" t="str">
            <v>FECHADURA DE EMBUTIR PARA PORTA DE BANHEIRO, COMPLETA, ACABAMENTO PADRÃO MÉDIO, INCLUSO EXECUÇÃO DE FURO - FORNECIMENTO E INSTALAÇÃO. AF_08/2015</v>
          </cell>
          <cell r="C1718" t="str">
            <v>UN</v>
          </cell>
          <cell r="D1718">
            <v>91.72</v>
          </cell>
        </row>
        <row r="1719">
          <cell r="A1719">
            <v>90841</v>
          </cell>
          <cell r="B1719" t="str">
            <v>KIT DE PORTA DE MADEIRA PARA PINTURA, SEMI-OCA (LEVE OU MÉDIA), PADRÃO MÉDIO, 60X210CM, ESPESSURA DE 3,5CM, ITENS INCLUSOS: DOBRADIÇAS, MONTAGEM E INSTALAÇÃO DO BATENTE, FECHADURA COM EXECUÇÃO DO FURO - FORNECIMENTO E INSTALAÇÃO. AF_08/2015</v>
          </cell>
          <cell r="C1719" t="str">
            <v>UN</v>
          </cell>
          <cell r="D1719">
            <v>769.22</v>
          </cell>
        </row>
        <row r="1720">
          <cell r="A1720">
            <v>90842</v>
          </cell>
          <cell r="B1720" t="str">
            <v>KIT DE PORTA DE MADEIRA PARA PINTURA, SEMI-OCA (LEVE OU MÉDIA), PADRÃO MÉDIO, 70X210CM, ESPESSURA DE 3,5CM, ITENS INCLUSOS: DOBRADIÇAS, MONTAGEM E INSTALAÇÃO DO BATENTE, FECHADURA COM EXECUÇÃO DO FURO - FORNECIMENTO E INSTALAÇÃO. AF_08/2015</v>
          </cell>
          <cell r="C1720" t="str">
            <v>UN</v>
          </cell>
          <cell r="D1720">
            <v>822.15</v>
          </cell>
        </row>
        <row r="1721">
          <cell r="A1721">
            <v>90843</v>
          </cell>
          <cell r="B1721" t="str">
            <v>KIT DE PORTA DE MADEIRA PARA PINTURA, SEMI-OCA (LEVE OU MÉDIA), PADRÃO MÉDIO, 80X210CM, ESPESSURA DE 3,5CM, ITENS INCLUSOS: DOBRADIÇAS, MONTAGEM E INSTALAÇÃO DO BATENTE, FECHADURA COM EXECUÇÃO DO FURO - FORNECIMENTO E INSTALAÇÃO. AF_08/2015</v>
          </cell>
          <cell r="C1721" t="str">
            <v>UN</v>
          </cell>
          <cell r="D1721">
            <v>859.18</v>
          </cell>
        </row>
        <row r="1722">
          <cell r="A1722">
            <v>90844</v>
          </cell>
          <cell r="B1722" t="str">
            <v>KIT DE PORTA DE MADEIRA PARA PINTURA, SEMI-OCA (LEVE OU MÉDIA), PADRÃO MÉDIO, 90X210CM, ESPESSURA DE 3,5CM, ITENS INCLUSOS: DOBRADIÇAS, MONTAGEM E INSTALAÇÃO DO BATENTE, FECHADURA COM EXECUÇÃO DO FURO - FORNECIMENTO E INSTALAÇÃO. AF_08/2015</v>
          </cell>
          <cell r="C1722" t="str">
            <v>UN</v>
          </cell>
          <cell r="D1722">
            <v>896.22</v>
          </cell>
        </row>
        <row r="1723">
          <cell r="A1723">
            <v>90847</v>
          </cell>
          <cell r="B1723" t="str">
            <v>KIT DE PORTA DE MADEIRA PARA PINTURA, SEMI-OCA (LEVE OU MÉDIA), PADRÃO MÉDIO, 60X210CM, ESPESSURA DE 3,5CM, ITENS INCLUSOS: DOBRADIÇAS, MONTAGEM E INSTALAÇÃO DO BATENTE, SEM FECHADURA - FORNECIMENTO E INSTALAÇÃO. AF_08/2015</v>
          </cell>
          <cell r="C1723" t="str">
            <v>UN</v>
          </cell>
          <cell r="D1723">
            <v>677.5</v>
          </cell>
        </row>
        <row r="1724">
          <cell r="A1724">
            <v>90848</v>
          </cell>
          <cell r="B1724" t="str">
            <v>KIT DE PORTA DE MADEIRA PARA PINTURA, SEMI-OCA (LEVE OU MÉDIA), PADRÃO MÉDIO, 70X210CM, ESPESSURA DE 3,5CM, ITENS INCLUSOS: DOBRADIÇAS, MONTAGEM E INSTALAÇÃO DO BATENTE, SEM FECHADURA - FORNECIMENTO E INSTALAÇÃO. AF_08/2015</v>
          </cell>
          <cell r="C1724" t="str">
            <v>UN</v>
          </cell>
          <cell r="D1724">
            <v>722.84</v>
          </cell>
        </row>
        <row r="1725">
          <cell r="A1725">
            <v>90849</v>
          </cell>
          <cell r="B1725" t="str">
            <v>KIT DE PORTA DE MADEIRA PARA PINTURA, SEMI-OCA (LEVE OU MÉDIA), PADRÃO MÉDIO, 80X210CM, ESPESSURA DE 3,5CM, ITENS INCLUSOS: DOBRADIÇAS, MONTAGEM E INSTALAÇÃO DO BATENTE, SEM FECHADURA - FORNECIMENTO E INSTALAÇÃO. AF_08/2015</v>
          </cell>
          <cell r="C1725" t="str">
            <v>UN</v>
          </cell>
          <cell r="D1725">
            <v>741.97</v>
          </cell>
        </row>
        <row r="1726">
          <cell r="A1726">
            <v>90850</v>
          </cell>
          <cell r="B1726" t="str">
            <v>KIT DE PORTA DE MADEIRA PARA PINTURA, SEMI-OCA (LEVE OU MÉDIA), PADRÃO MÉDIO, 90X210CM, ESPESSURA DE 3,5CM, ITENS INCLUSOS: DOBRADIÇAS, MONTAGEM E INSTALAÇÃO DO BATENTE, SEM FECHADURA - FORNECIMENTO E INSTALAÇÃO. AF_08/2015</v>
          </cell>
          <cell r="C1726" t="str">
            <v>UN</v>
          </cell>
          <cell r="D1726">
            <v>779.01</v>
          </cell>
        </row>
        <row r="1727">
          <cell r="A1727">
            <v>91009</v>
          </cell>
          <cell r="B1727" t="str">
            <v>PORTA DE MADEIRA PARA VERNIZ, SEMI-OCA (LEVE OU MÉDIA), 60X210CM, ESPESSURA DE 3,5CM, INCLUSO DOBRADIÇAS - FORNECIMENTO E INSTALAÇÃO. AF_08/2015</v>
          </cell>
          <cell r="C1727" t="str">
            <v>UN</v>
          </cell>
          <cell r="D1727">
            <v>341.1</v>
          </cell>
        </row>
        <row r="1728">
          <cell r="A1728">
            <v>91010</v>
          </cell>
          <cell r="B1728" t="str">
            <v>PORTA DE MADEIRA PARA VERNIZ, SEMI-OCA (LEVE OU MÉDIA), 70X210CM, ESPESSURA DE 3,5CM, INCLUSO DOBRADIÇAS - FORNECIMENTO E INSTALAÇÃO. AF_08/2015</v>
          </cell>
          <cell r="C1728" t="str">
            <v>UN</v>
          </cell>
          <cell r="D1728">
            <v>292.06</v>
          </cell>
        </row>
        <row r="1729">
          <cell r="A1729">
            <v>91011</v>
          </cell>
          <cell r="B1729" t="str">
            <v>PORTA DE MADEIRA PARA VERNIZ, SEMI-OCA (LEVE OU MÉDIA), 80X210CM, ESPESSURA DE 3,5CM, INCLUSO DOBRADIÇAS - FORNECIMENTO E INSTALAÇÃO. AF_08/2015</v>
          </cell>
          <cell r="C1729" t="str">
            <v>UN</v>
          </cell>
          <cell r="D1729">
            <v>381.55</v>
          </cell>
        </row>
        <row r="1730">
          <cell r="A1730">
            <v>91012</v>
          </cell>
          <cell r="B1730" t="str">
            <v>PORTA DE MADEIRA PARA VERNIZ, SEMI-OCA (LEVE OU MÉDIA), 90X210CM, ESPESSURA DE 3,5CM, INCLUSO DOBRADIÇAS - FORNECIMENTO E INSTALAÇÃO. AF_08/2015</v>
          </cell>
          <cell r="C1730" t="str">
            <v>UN</v>
          </cell>
          <cell r="D1730">
            <v>370.08</v>
          </cell>
        </row>
        <row r="1731">
          <cell r="A1731">
            <v>91013</v>
          </cell>
          <cell r="B1731" t="str">
            <v>KIT DE PORTA DE MADEIRA PARA VERNIZ, SEMI-OCA (LEVE OU MÉDIA), PADRÃO MÉDIO, 60X210CM, ESPESSURA DE 3,5CM, ITENS INCLUSOS: DOBRADIÇAS, MONTAGEM E INSTALAÇÃO DO BATENTE, SEM FECHADURA - FORNECIMENTO E INSTALAÇÃO. AF_08/2015</v>
          </cell>
          <cell r="C1731" t="str">
            <v>UN</v>
          </cell>
          <cell r="D1731">
            <v>683.68</v>
          </cell>
        </row>
        <row r="1732">
          <cell r="A1732">
            <v>91014</v>
          </cell>
          <cell r="B1732" t="str">
            <v>KIT DE PORTA DE MADEIRA PARA VERNIZ, SEMI-OCA (LEVE OU MÉDIA), PADRÃO MÉDIO, 70X210CM, ESPESSURA DE 3,5CM, ITENS INCLUSOS: DOBRADIÇAS, MONTAGEM E INSTALAÇÃO DO BATENTE, SEM FECHADURA - FORNECIMENTO E INSTALAÇÃO. AF_08/2015</v>
          </cell>
          <cell r="C1732" t="str">
            <v>UN</v>
          </cell>
          <cell r="D1732">
            <v>655.09</v>
          </cell>
        </row>
        <row r="1733">
          <cell r="A1733">
            <v>91015</v>
          </cell>
          <cell r="B1733" t="str">
            <v>KIT DE PORTA DE MADEIRA PARA VERNIZ, SEMI-OCA (LEVE OU MÉDIA), PADRÃO MÉDIO, 80X210CM, ESPESSURA DE 3,5CM, ITENS INCLUSOS: DOBRADIÇAS, MONTAGEM E INSTALAÇÃO DO BATENTE, SEM FECHADURA - FORNECIMENTO E INSTALAÇÃO. AF_08/2015</v>
          </cell>
          <cell r="C1733" t="str">
            <v>UN</v>
          </cell>
          <cell r="D1733">
            <v>765.12</v>
          </cell>
        </row>
        <row r="1734">
          <cell r="A1734">
            <v>91016</v>
          </cell>
          <cell r="B1734" t="str">
            <v>KIT DE PORTA DE MADEIRA PARA VERNIZ, SEMI-OCA (LEVE OU MÉDIA), PADRÃO MÉDIO, 90X210CM, ESPESSURA DE 3,5CM, ITENS INCLUSOS: DOBRADIÇAS, MONTAGEM E INSTALAÇÃO DO BATENTE, SEM FECHADURA - FORNECIMENTO E INSTALAÇÃO. AF_08/2015</v>
          </cell>
          <cell r="C1734" t="str">
            <v>UN</v>
          </cell>
          <cell r="D1734">
            <v>774.25</v>
          </cell>
        </row>
        <row r="1735">
          <cell r="A1735">
            <v>91286</v>
          </cell>
          <cell r="B1735" t="str">
            <v>ADUELA / MARCO / BATENTE PARA PORTA DE 60X210CM, PADRÃO POPULAR - FORNECIMENTO E MONTAGEM. AF_08/2015</v>
          </cell>
          <cell r="C1735" t="str">
            <v>UN</v>
          </cell>
          <cell r="D1735">
            <v>166.92</v>
          </cell>
        </row>
        <row r="1736">
          <cell r="A1736">
            <v>91287</v>
          </cell>
          <cell r="B1736" t="str">
            <v>ADUELA / MARCO / BATENTE PARA PORTA DE 70X210CM, PADRÃO POPULAR - FORNECIMENTO E MONTAGEM. AF_08/2015</v>
          </cell>
          <cell r="C1736" t="str">
            <v>UN</v>
          </cell>
          <cell r="D1736">
            <v>176.78</v>
          </cell>
        </row>
        <row r="1737">
          <cell r="A1737">
            <v>91288</v>
          </cell>
          <cell r="B1737" t="str">
            <v>ADUELA / MARCO / BATENTE PARA PORTA DE 80X210CM, PADRÃO POPULAR - FORNECIMENTO E MONTAGEM. AF_08/2015</v>
          </cell>
          <cell r="C1737" t="str">
            <v>UN</v>
          </cell>
          <cell r="D1737">
            <v>186.67</v>
          </cell>
        </row>
        <row r="1738">
          <cell r="A1738">
            <v>91290</v>
          </cell>
          <cell r="B1738" t="str">
            <v>ADUELA / MARCO / BATENTE PARA PORTA DE 90X210CM, PADRÃO POPULAR - FORNECIMENTO E MONTAGEM. AF_08/2015</v>
          </cell>
          <cell r="C1738" t="str">
            <v>UN</v>
          </cell>
          <cell r="D1738">
            <v>196.53</v>
          </cell>
        </row>
        <row r="1739">
          <cell r="A1739">
            <v>91291</v>
          </cell>
          <cell r="B1739" t="str">
            <v>ADUELA / MARCO / BATENTE PARA PORTA DE 60X210CM, FIXAÇÃO COM ARGAMASSA, PADRÃO POPULAR - FORNECIMENTO E INSTALAÇÃO. AF_08/2015_P</v>
          </cell>
          <cell r="C1739" t="str">
            <v>UN</v>
          </cell>
          <cell r="D1739">
            <v>246.4</v>
          </cell>
        </row>
        <row r="1740">
          <cell r="A1740">
            <v>91292</v>
          </cell>
          <cell r="B1740" t="str">
            <v>ADUELA / MARCO / BATENTE PARA PORTA DE 70X210CM, FIXAÇÃO COM ARGAMASSA, PADRÃO POPULAR - FORNECIMENTO E INSTALAÇÃO. AF_08/2015_P</v>
          </cell>
          <cell r="C1740" t="str">
            <v>UN</v>
          </cell>
          <cell r="D1740">
            <v>263.29000000000002</v>
          </cell>
        </row>
        <row r="1741">
          <cell r="A1741">
            <v>91293</v>
          </cell>
          <cell r="B1741" t="str">
            <v>ADUELA / MARCO / BATENTE PARA PORTA DE 80X210CM, FIXAÇÃO COM ARGAMASSA, PADRÃO POPULAR - FORNECIMENTO E INSTALAÇÃO. AF_08/2015_P</v>
          </cell>
          <cell r="C1741" t="str">
            <v>UN</v>
          </cell>
          <cell r="D1741">
            <v>280.19</v>
          </cell>
        </row>
        <row r="1742">
          <cell r="A1742">
            <v>91294</v>
          </cell>
          <cell r="B1742" t="str">
            <v>ADUELA / MARCO / BATENTE PARA PORTA DE 90X210CM, FIXAÇÃO COM ARGAMASSA, PADRÃO POPULAR - FORNECIMENTO E INSTALAÇÃO. AF_08/2015_P</v>
          </cell>
          <cell r="C1742" t="str">
            <v>UN</v>
          </cell>
          <cell r="D1742">
            <v>297.13</v>
          </cell>
        </row>
        <row r="1743">
          <cell r="A1743">
            <v>91295</v>
          </cell>
          <cell r="B1743" t="str">
            <v>PORTA DE MADEIRA FRISADA, SEMI-OCA (LEVE OU MÉDIA), 60X210CM, ESPESSURA DE 3CM, INCLUSO DOBRADIÇAS - FORNECIMENTO E INSTALAÇÃO. AF_08/2015</v>
          </cell>
          <cell r="C1743" t="str">
            <v>UN</v>
          </cell>
          <cell r="D1743">
            <v>324.49</v>
          </cell>
        </row>
        <row r="1744">
          <cell r="A1744">
            <v>91296</v>
          </cell>
          <cell r="B1744" t="str">
            <v>PORTA DE MADEIRA FRISADA, SEMI-OCA (LEVE OU MÉDIA), 70X210CM, ESPESSURA DE 3CM, INCLUSO DOBRADIÇAS - FORNECIMENTO E INSTALAÇÃO. AF_08/2015</v>
          </cell>
          <cell r="C1744" t="str">
            <v>UN</v>
          </cell>
          <cell r="D1744">
            <v>341.75</v>
          </cell>
        </row>
        <row r="1745">
          <cell r="A1745">
            <v>91297</v>
          </cell>
          <cell r="B1745" t="str">
            <v>PORTA DE MADEIRA FRISADA, SEMI-OCA (LEVE OU MÉDIA), 80X210CM, ESPESSURA DE 3,5CM, INCLUSO DOBRADIÇAS - FORNECIMENTO E INSTALAÇÃO. AF_08/2015</v>
          </cell>
          <cell r="C1745" t="str">
            <v>UN</v>
          </cell>
          <cell r="D1745">
            <v>383.25</v>
          </cell>
        </row>
        <row r="1746">
          <cell r="A1746">
            <v>91298</v>
          </cell>
          <cell r="B1746" t="str">
            <v>PORTA DE MADEIRA TIPO VENEZIANA, 80X210CM, ESPESSURA DE 3CM, INCLUSO DOBRADIÇAS - FORNECIMENTO E INSTALAÇÃO. AF_08/2015</v>
          </cell>
          <cell r="C1746" t="str">
            <v>UN</v>
          </cell>
          <cell r="D1746">
            <v>577.21</v>
          </cell>
        </row>
        <row r="1747">
          <cell r="A1747">
            <v>91299</v>
          </cell>
          <cell r="B1747" t="str">
            <v>PORTA DE MADEIRA, TIPO MEXICANA, MACIÇA (PESADA OU SUPERPESADA), 80X210CM, ESPESSURA DE 3,5CM, INCLUSO DOBRADIÇAS - FORNECIMENTO E INSTALAÇÃO. AF_08/2015</v>
          </cell>
          <cell r="C1747" t="str">
            <v>UN</v>
          </cell>
          <cell r="D1747">
            <v>775.3</v>
          </cell>
        </row>
        <row r="1748">
          <cell r="A1748">
            <v>91300</v>
          </cell>
          <cell r="B1748" t="str">
            <v>ALIZAR / GUARNIÇÃO DE 5X1,5CM PARA PORTA DE 60X210CM FIXADO COM PREGOS, PADRÃO POPULAR - FORNECIMENTO E INSTALAÇÃO. AF_08/2015</v>
          </cell>
          <cell r="C1748" t="str">
            <v>UN</v>
          </cell>
          <cell r="D1748">
            <v>25.69</v>
          </cell>
        </row>
        <row r="1749">
          <cell r="A1749">
            <v>91301</v>
          </cell>
          <cell r="B1749" t="str">
            <v>ALIZAR / GUARNIÇÃO DE 5X1,5CM PARA PORTA DE 70X210CM FIXADO COM PREGOS, PADRÃO POPULAR - FORNECIMENTO E INSTALAÇÃO. AF_08/2015</v>
          </cell>
          <cell r="C1749" t="str">
            <v>UN</v>
          </cell>
          <cell r="D1749">
            <v>27.4</v>
          </cell>
        </row>
        <row r="1750">
          <cell r="A1750">
            <v>91302</v>
          </cell>
          <cell r="B1750" t="str">
            <v>ALIZAR / GUARNIÇÃO DE 5X1,5CM PARA PORTA DE 80X210CM FIXADO COM PREGOS, PADRÃO POPULAR - FORNECIMENTO E INSTALAÇÃO. AF_08/2015</v>
          </cell>
          <cell r="C1750" t="str">
            <v>UN</v>
          </cell>
          <cell r="D1750">
            <v>29.14</v>
          </cell>
        </row>
        <row r="1751">
          <cell r="A1751">
            <v>91303</v>
          </cell>
          <cell r="B1751" t="str">
            <v>ALIZAR / GUARNIÇÃO DE 5X1,5CM PARA PORTA DE 90X210CM FIXADO COM PREGOS, PADRÃO POPULAR - FORNECIMENTO E INSTALAÇÃO. AF_08/2015</v>
          </cell>
          <cell r="C1751" t="str">
            <v>UN</v>
          </cell>
          <cell r="D1751">
            <v>30.9</v>
          </cell>
        </row>
        <row r="1752">
          <cell r="A1752">
            <v>91304</v>
          </cell>
          <cell r="B1752" t="str">
            <v>FECHADURA DE EMBUTIR COM CILINDRO, EXTERNA, COMPLETA, ACABAMENTO PADRÃO POPULAR, INCLUSO EXECUÇÃO DE FURO - FORNECIMENTO E INSTALAÇÃO. AF_08/2015</v>
          </cell>
          <cell r="C1752" t="str">
            <v>UN</v>
          </cell>
          <cell r="D1752">
            <v>90.68</v>
          </cell>
        </row>
        <row r="1753">
          <cell r="A1753">
            <v>91305</v>
          </cell>
          <cell r="B1753" t="str">
            <v>FECHADURA DE EMBUTIR PARA PORTA DE BANHEIRO, COMPLETA, ACABAMENTO PADRÃO POPULAR, INCLUSO EXECUÇÃO DE FURO - FORNECIMENTO E INSTALAÇÃO. AF_08/2015</v>
          </cell>
          <cell r="C1753" t="str">
            <v>UN</v>
          </cell>
          <cell r="D1753">
            <v>68.540000000000006</v>
          </cell>
        </row>
        <row r="1754">
          <cell r="A1754">
            <v>91306</v>
          </cell>
          <cell r="B1754" t="str">
            <v>FECHADURA DE EMBUTIR PARA PORTAS INTERNAS, COMPLETA, ACABAMENTO PADRÃO MÉDIO, COM EXECUÇÃO DE FURO - FORNECIMENTO E INSTALAÇÃO. AF_08/2015</v>
          </cell>
          <cell r="C1754" t="str">
            <v>UN</v>
          </cell>
          <cell r="D1754">
            <v>99.31</v>
          </cell>
        </row>
        <row r="1755">
          <cell r="A1755">
            <v>91307</v>
          </cell>
          <cell r="B1755" t="str">
            <v>FECHADURA DE EMBUTIR PARA PORTAS INTERNAS, COMPLETA, ACABAMENTO PADRÃO POPULAR, COM EXECUÇÃO DE FURO - FORNECIMENTO E INSTALAÇÃO. AF_08/2015</v>
          </cell>
          <cell r="C1755" t="str">
            <v>UN</v>
          </cell>
          <cell r="D1755">
            <v>71.66</v>
          </cell>
        </row>
        <row r="1756">
          <cell r="A1756">
            <v>91312</v>
          </cell>
          <cell r="B1756" t="str">
            <v>KIT DE PORTA DE MADEIRA PARA PINTURA, SEMI-OCA (LEVE OU MÉDIA), PADRÃO POPULAR, 60X210CM, ESPESSURA DE 3,5CM, ITENS INCLUSOS: DOBRADIÇAS, MONTAGEM E INSTALAÇÃO DO BATENTE, FECHADURA COM EXECUÇÃO DO FURO - FORNECIMENTO E INSTALAÇÃO. AF_08/2015</v>
          </cell>
          <cell r="C1756" t="str">
            <v>UN</v>
          </cell>
          <cell r="D1756">
            <v>701.24</v>
          </cell>
        </row>
        <row r="1757">
          <cell r="A1757">
            <v>91313</v>
          </cell>
          <cell r="B1757" t="str">
            <v>KIT DE PORTA DE MADEIRA PARA PINTURA, SEMI-OCA (LEVE OU MÉDIA), PADRÃO POPULAR, 70X210CM, ESPESSURA DE 3,5CM, ITENS INCLUSOS: DOBRADIÇAS, MONTAGEM E INSTALAÇÃO DO BATENTE, FECHADURA COM EXECUÇÃO DO FURO - FORNECIMENTO E INSTALAÇÃO. AF_08/2015</v>
          </cell>
          <cell r="C1757" t="str">
            <v>UN</v>
          </cell>
          <cell r="D1757">
            <v>749.56</v>
          </cell>
        </row>
        <row r="1758">
          <cell r="A1758">
            <v>91314</v>
          </cell>
          <cell r="B1758" t="str">
            <v>KIT DE PORTA DE MADEIRA PARA PINTURA, SEMI-OCA (LEVE OU MÉDIA), PADRÃO POPULAR, 80X210CM, ESPESSURA DE 3,5CM, ITENS INCLUSOS: DOBRADIÇAS, MONTAGEM E INSTALAÇÃO DO BATENTE, FECHADURA COM EXECUÇÃO DO FURO - FORNECIMENTO E INSTALAÇÃO. AF_08/2015</v>
          </cell>
          <cell r="C1758" t="str">
            <v>UN</v>
          </cell>
          <cell r="D1758">
            <v>787.55</v>
          </cell>
        </row>
        <row r="1759">
          <cell r="A1759">
            <v>91315</v>
          </cell>
          <cell r="B1759" t="str">
            <v>KIT DE PORTA DE MADEIRA PARA PINTURA, SEMI-OCA (LEVE OU MÉDIA), PADRÃO POPULAR, 90X210CM, ESPESSURA DE 3,5CM, ITENS INCLUSOS: DOBRADIÇAS, MONTAGEM E INSTALAÇÃO DO BATENTE, FECHADURA COM EXECUÇÃO DO FURO - FORNECIMENTO E INSTALAÇÃO. AF_08/2015</v>
          </cell>
          <cell r="C1759" t="str">
            <v>UN</v>
          </cell>
          <cell r="D1759">
            <v>824.45</v>
          </cell>
        </row>
        <row r="1760">
          <cell r="A1760">
            <v>91318</v>
          </cell>
          <cell r="B1760" t="str">
            <v>KIT DE PORTA DE MADEIRA PARA PINTURA, SEMI-OCA (LEVE OU MÉDIA), PADRÃO POPULAR, 60X210CM, ESPESSURA DE 3,5CM, ITENS INCLUSOS: DOBRADIÇAS, MONTAGEM E INSTALAÇÃO DO BATENTE, SEM FECHADURA - FORNECIMENTO E INSTALAÇÃO. AF_08/2015</v>
          </cell>
          <cell r="C1760" t="str">
            <v>UN</v>
          </cell>
          <cell r="D1760">
            <v>632.70000000000005</v>
          </cell>
        </row>
        <row r="1761">
          <cell r="A1761">
            <v>91319</v>
          </cell>
          <cell r="B1761" t="str">
            <v>KIT DE PORTA DE MADEIRA PARA PINTURA, SEMI-OCA (LEVE OU MÉDIA), PADRÃO POPULAR, 70X210CM, ESPESSURA DE 3,5CM, ITENS INCLUSOS: DOBRADIÇAS, MONTAGEM E INSTALAÇÃO DO BATENTE, SEM FECHADURA - FORNECIMENTO E INSTALAÇÃO. AF_08/2015</v>
          </cell>
          <cell r="C1761" t="str">
            <v>UN</v>
          </cell>
          <cell r="D1761">
            <v>677.9</v>
          </cell>
        </row>
        <row r="1762">
          <cell r="A1762">
            <v>91320</v>
          </cell>
          <cell r="B1762" t="str">
            <v>KIT DE PORTA DE MADEIRA PARA PINTURA, SEMI-OCA (LEVE OU MÉDIA), PADRÃO POPULAR, 80X210CM, ESPESSURA DE 3,5CM, ITENS INCLUSOS: DOBRADIÇAS, MONTAGEM E INSTALAÇÃO DO BATENTE, SEM FECHADURA - FORNECIMENTO E INSTALAÇÃO. AF_08/2015</v>
          </cell>
          <cell r="C1762" t="str">
            <v>UN</v>
          </cell>
          <cell r="D1762">
            <v>696.87</v>
          </cell>
        </row>
        <row r="1763">
          <cell r="A1763">
            <v>91321</v>
          </cell>
          <cell r="B1763" t="str">
            <v>KIT DE PORTA DE MADEIRA PARA PINTURA, SEMI-OCA (LEVE OU MÉDIA), PADRÃO POPULAR, 90X210CM, ESPESSURA DE 3,5CM, ITENS INCLUSOS: DOBRADIÇAS, MONTAGEM E INSTALAÇÃO DO BATENTE, SEM FECHADURA - FORNECIMENTO E INSTALAÇÃO. AF_08/2015</v>
          </cell>
          <cell r="C1763" t="str">
            <v>UN</v>
          </cell>
          <cell r="D1763">
            <v>733.77</v>
          </cell>
        </row>
        <row r="1764">
          <cell r="A1764">
            <v>91324</v>
          </cell>
          <cell r="B1764" t="str">
            <v>KIT DE PORTA DE MADEIRA PARA VERNIZ, SEMI-OCA (LEVE OU MÉDIA), PADRÃO POPULAR, 60X210CM, ESPESSURA DE 3,5CM, ITENS INCLUSOS: DOBRADIÇAS, MONTAGEM E INSTALAÇÃO DO BATENTE, SEM FECHADURA - FORNECIMENTO E INSTALAÇÃO. AF_08/2015</v>
          </cell>
          <cell r="C1764" t="str">
            <v>UN</v>
          </cell>
          <cell r="D1764">
            <v>638.88</v>
          </cell>
        </row>
        <row r="1765">
          <cell r="A1765">
            <v>91325</v>
          </cell>
          <cell r="B1765" t="str">
            <v>KIT DE PORTA DE MADEIRA PARA VERNIZ, SEMI-OCA (LEVE OU MÉDIA), PADRÃO POPULAR, 70X210CM, ESPESSURA DE 3,5CM, ITENS INCLUSOS: DOBRADIÇAS, MONTAGEM E INSTALAÇÃO DO BATENTE, SEM FECHADURA - FORNECIMENTO E INSTALAÇÃO. AF_08/2015</v>
          </cell>
          <cell r="C1765" t="str">
            <v>UN</v>
          </cell>
          <cell r="D1765">
            <v>610.15</v>
          </cell>
        </row>
        <row r="1766">
          <cell r="A1766">
            <v>91326</v>
          </cell>
          <cell r="B1766" t="str">
            <v>KIT DE PORTA DE MADEIRA PARA VERNIZ, SEMI-OCA (LEVE OU MÉDIA), PADRÃO POPULAR, 80X210CM, ESPESSURA DE 3,5CM, ITENS INCLUSOS: DOBRADIÇAS, MONTAGEM E INSTALAÇÃO DO BATENTE, SEM FECHADURA - FORNECIMENTO E INSTALAÇÃO. AF_08/2015</v>
          </cell>
          <cell r="C1766" t="str">
            <v>UN</v>
          </cell>
          <cell r="D1766">
            <v>720.02</v>
          </cell>
        </row>
        <row r="1767">
          <cell r="A1767">
            <v>91327</v>
          </cell>
          <cell r="B1767" t="str">
            <v>KIT DE PORTA DE MADEIRA PARA VERNIZ, SEMI-OCA (LEVE OU MÉDIA), PADRÃO POPULAR, 90X210CM, ESPESSURA DE 3,5CM, ITENS INCLUSOS: DOBRADIÇAS, MONTAGEM E INSTALAÇÃO DO BATENTE, SEM FECHADURA - FORNECIMENTO E INSTALAÇÃO. AF_08/2015</v>
          </cell>
          <cell r="C1767" t="str">
            <v>UN</v>
          </cell>
          <cell r="D1767">
            <v>729.01</v>
          </cell>
        </row>
        <row r="1768">
          <cell r="A1768">
            <v>91328</v>
          </cell>
          <cell r="B1768" t="str">
            <v>KIT DE PORTA DE MADEIRA FRISADA, SEMI-OCA (LEVE OU MÉDIA), PADRÃO MÉDIO 60X210CM, ESPESSURA DE 3CM, ITENS INCLUSOS: DOBRADIÇAS, MONTAGEM E INSTALAÇÃO DO BATENTE, SEM FECHADURA - FORNECIMENTO E INSTALAÇÃO. AF_08/2015</v>
          </cell>
          <cell r="C1768" t="str">
            <v>UN</v>
          </cell>
          <cell r="D1768">
            <v>667.07</v>
          </cell>
        </row>
        <row r="1769">
          <cell r="A1769">
            <v>91329</v>
          </cell>
          <cell r="B1769" t="str">
            <v>KIT DE PORTA DE MADEIRA FRISADA, SEMI-OCA (LEVE OU MÉDIA), PADRÃO POPULAR, 60X210CM, ESPESSURA DE 3CM, ITENS INCLUSOS: DOBRADIÇAS, MONTAGEM E INSTALAÇÃO DO BATENTE, SEM FECHADURA - FORNECIMENTO E INSTALAÇÃO. AF_08/2015</v>
          </cell>
          <cell r="C1769" t="str">
            <v>UN</v>
          </cell>
          <cell r="D1769">
            <v>622.27</v>
          </cell>
        </row>
        <row r="1770">
          <cell r="A1770">
            <v>91330</v>
          </cell>
          <cell r="B1770" t="str">
            <v>KIT DE PORTA DE MADEIRA FRISADA, SEMI-OCA (LEVE OU MÉDIA), PADRÃO MÉDIO, 70X210CM, ESPESSURA DE 3CM, ITENS INCLUSOS: DOBRADIÇAS, MONTAGEM E INSTALAÇÃO DO BATENTE, SEM FECHADURA - FORNECIMENTO E INSTALAÇÃO. AF_08/2015</v>
          </cell>
          <cell r="C1770" t="str">
            <v>UN</v>
          </cell>
          <cell r="D1770">
            <v>704.78</v>
          </cell>
        </row>
        <row r="1771">
          <cell r="A1771">
            <v>91331</v>
          </cell>
          <cell r="B1771" t="str">
            <v>KIT DE PORTA DE MADEIRA FRISADA, SEMI-OCA (LEVE OU MÉDIA), PADRÃO POPULAR, 70X210CM, ESPESSURA DE 3CM, ITENS INCLUSOS: DOBRADIÇAS, MONTAGEM E INSTALAÇÃO DO BATENTE, SEM FECHADURA - FORNECIMENTO E INSTALAÇÃO. AF_08/2015</v>
          </cell>
          <cell r="C1771" t="str">
            <v>UN</v>
          </cell>
          <cell r="D1771">
            <v>659.84</v>
          </cell>
        </row>
        <row r="1772">
          <cell r="A1772">
            <v>91332</v>
          </cell>
          <cell r="B1772" t="str">
            <v>KIT DE PORTA DE MADEIRA FRISADA, SEMI-OCA (LEVE OU MÉDIA), PADRÃO MÉDIO, 80X210CM, ESPESSURA DE 3,5CM, ITENS INCLUSOS: DOBRADIÇAS, MONTAGEM E INSTALAÇÃO DO BATENTE, SEM FECHADURA - FORNECIMENTO E INSTALAÇÃO. AF_08/2015</v>
          </cell>
          <cell r="C1772" t="str">
            <v>UN</v>
          </cell>
          <cell r="D1772">
            <v>766.82</v>
          </cell>
        </row>
        <row r="1773">
          <cell r="A1773">
            <v>91333</v>
          </cell>
          <cell r="B1773" t="str">
            <v>KIT DE PORTA DE MADEIRA FRISADA, SEMI-OCA (LEVE OU MÉDIA), PADRÃO POPULAR, 80X210CM, ESPESSURA DE 3,5CM, ITENS INCLUSOS: DOBRADIÇAS, MONTAGEM E INSTALAÇÃO DO BATENTE, SEM FECHADURA - FORNECIMENTO E INSTALAÇÃO. AF_08/2015</v>
          </cell>
          <cell r="C1773" t="str">
            <v>UN</v>
          </cell>
          <cell r="D1773">
            <v>721.72</v>
          </cell>
        </row>
        <row r="1774">
          <cell r="A1774">
            <v>91334</v>
          </cell>
          <cell r="B1774" t="str">
            <v>KIT DE PORTA DE MADEIRA TIPO VENEZIANA, PADRÃO MÉDIO, 80X210CM, ESPESSURA DE 3CM, ITENS INCLUSOS: DOBRADIÇAS, MONTAGEM E INSTALAÇÃO DO BATENTE, SEM FECHADURA - FORNECIMENTO E INSTALAÇÃO. AF_08/2015</v>
          </cell>
          <cell r="C1774" t="str">
            <v>UN</v>
          </cell>
          <cell r="D1774">
            <v>960.78</v>
          </cell>
        </row>
        <row r="1775">
          <cell r="A1775">
            <v>91335</v>
          </cell>
          <cell r="B1775" t="str">
            <v>KIT DE PORTA DE MADEIRA TIPO VENEZIANA, PADRÃO POPULAR, 80X210CM, ESPESSURA DE 3CM, ITENS INCLUSOS: DOBRADIÇAS, MONTAGEM E INSTALAÇÃO DO BATENTE, SEM FECHADURA - FORNECIMENTO E INSTALAÇÃO. AF_08/2015</v>
          </cell>
          <cell r="C1775" t="str">
            <v>UN</v>
          </cell>
          <cell r="D1775">
            <v>915.68</v>
          </cell>
        </row>
        <row r="1776">
          <cell r="A1776">
            <v>91336</v>
          </cell>
          <cell r="B1776" t="str">
            <v>KIT DE PORTA DE MADEIRA TIPO MEXICANA, MACIÇA (PESADA OU SUPERPESADA), PADRÃO MÉDIO, 80X210CM, ESPESSURA DE 3CM, ITENS INCLUSOS: DOBRADIÇAS, MONTAGEM E INSTALAÇÃO DO BATENTE, SEM FECHADURA - FORNECIMENTO E INSTALAÇÃO. AF_08/2015</v>
          </cell>
          <cell r="C1776" t="str">
            <v>UN</v>
          </cell>
          <cell r="D1776">
            <v>1158.8699999999999</v>
          </cell>
        </row>
        <row r="1777">
          <cell r="A1777">
            <v>91337</v>
          </cell>
          <cell r="B1777" t="str">
            <v>KIT DE PORTA DE MADEIRA TIPO MEXICANA, MACIÇA (PESADA OU SUPERPESADA), PADRÃO POPULAR, 80X210CM, ESPESSURA DE 3CM, ITENS INCLUSOS: DOBRADIÇAS, MONTAGEM E INSTALAÇÃO DO BATENTE, SEM FECHADURA - FORNECIMENTO E INSTALAÇÃO. AF_08/2015</v>
          </cell>
          <cell r="C1777" t="str">
            <v>UN</v>
          </cell>
          <cell r="D1777">
            <v>1113.77</v>
          </cell>
        </row>
        <row r="1778">
          <cell r="A1778" t="str">
            <v>73813/1</v>
          </cell>
          <cell r="B1778" t="str">
            <v>JANELA DE MADEIRA ALMOFADADA 1A, 1,5X1,5M, DE ABRIR, INCLUSO GUARNICOES E DOBRADICAS</v>
          </cell>
          <cell r="C1778" t="str">
            <v>UN</v>
          </cell>
          <cell r="D1778">
            <v>1453.09</v>
          </cell>
        </row>
        <row r="1779">
          <cell r="A1779">
            <v>84844</v>
          </cell>
          <cell r="B1779" t="str">
            <v>JANELA DE MADEIRA TIPO GUILHOTINA, DE ABRIR , INCLUSAS GUARNICOES SEM FERRAGENS</v>
          </cell>
          <cell r="C1779" t="str">
            <v>M2</v>
          </cell>
          <cell r="D1779">
            <v>419.24</v>
          </cell>
        </row>
        <row r="1780">
          <cell r="A1780">
            <v>84845</v>
          </cell>
          <cell r="B1780" t="str">
            <v>JANELA DE MADEIRA TIPO VENEZIANA. DE ABRIR, INCLUSAS GUARNICOES E FERRAGENS</v>
          </cell>
          <cell r="C1780" t="str">
            <v>M2</v>
          </cell>
          <cell r="D1780">
            <v>607.04</v>
          </cell>
        </row>
        <row r="1781">
          <cell r="A1781">
            <v>84846</v>
          </cell>
          <cell r="B1781" t="str">
            <v>JANELA DE MADEIRA TIPO VENEZIANA/VIDRO, DE ABRIR, INCLUSAS GUARNICOES SEM FERRAGENS</v>
          </cell>
          <cell r="C1781" t="str">
            <v>M2</v>
          </cell>
          <cell r="D1781">
            <v>617.82000000000005</v>
          </cell>
        </row>
        <row r="1782">
          <cell r="A1782">
            <v>84847</v>
          </cell>
          <cell r="B1782" t="str">
            <v>JANELA DE MADEIRA ALMOFADADA, DE ABRIR, INCLUSAS GUARNICOES SEM FERRAGENS</v>
          </cell>
          <cell r="C1782" t="str">
            <v>M2</v>
          </cell>
          <cell r="D1782">
            <v>617.82000000000005</v>
          </cell>
        </row>
        <row r="1783">
          <cell r="A1783">
            <v>84848</v>
          </cell>
          <cell r="B1783" t="str">
            <v>JANELA DE MADEIRA TIPO VENEZIANA/GUILHOTINA, DE ABRIR, INCLUSAS GUARNICOES SEM FERRAGENS</v>
          </cell>
          <cell r="C1783" t="str">
            <v>M2</v>
          </cell>
          <cell r="D1783">
            <v>501.51</v>
          </cell>
        </row>
        <row r="1784">
          <cell r="A1784" t="str">
            <v>73933/1</v>
          </cell>
          <cell r="B1784" t="str">
            <v>PORTA DE FERRO, DE ABRIR, TIPO GRADE COM CHAPA, 87X210CM, COM GUARNICOES</v>
          </cell>
          <cell r="C1784" t="str">
            <v>M2</v>
          </cell>
          <cell r="D1784">
            <v>570.12</v>
          </cell>
        </row>
        <row r="1785">
          <cell r="A1785" t="str">
            <v>73933/4</v>
          </cell>
          <cell r="B1785" t="str">
            <v>PORTA DE FERRO DE ABRIR TIPO BARRA CHATA, COM REQUADRO E GUARNICAO COMPLETA</v>
          </cell>
          <cell r="C1785" t="str">
            <v>M2</v>
          </cell>
          <cell r="D1785">
            <v>526.73</v>
          </cell>
        </row>
        <row r="1786">
          <cell r="A1786" t="str">
            <v>74073/1</v>
          </cell>
          <cell r="B1786" t="str">
            <v>ALCAPAO EM FERRO 60X60CM, INCLUSO FERRAGENS</v>
          </cell>
          <cell r="C1786" t="str">
            <v>UN</v>
          </cell>
          <cell r="D1786">
            <v>140.34</v>
          </cell>
        </row>
        <row r="1787">
          <cell r="A1787" t="str">
            <v>74073/2</v>
          </cell>
          <cell r="B1787" t="str">
            <v>ALCAPAO EM FERRO 70X70CM, INCLUSO FERRAGENS</v>
          </cell>
          <cell r="C1787" t="str">
            <v>UN</v>
          </cell>
          <cell r="D1787">
            <v>156.02000000000001</v>
          </cell>
        </row>
        <row r="1788">
          <cell r="A1788" t="str">
            <v>74136/1</v>
          </cell>
          <cell r="B1788" t="str">
            <v>PORTA DE ACO DE ENROLAR TIPO GRADE, CHAPA 16</v>
          </cell>
          <cell r="C1788" t="str">
            <v>M2</v>
          </cell>
          <cell r="D1788">
            <v>428.73</v>
          </cell>
        </row>
        <row r="1789">
          <cell r="A1789" t="str">
            <v>74136/2</v>
          </cell>
          <cell r="B1789" t="str">
            <v>PORTA DE ACO CHAPA 24, DE ENROLAR, VAZADA TIJOLINHO OU EQUIVALENTE COM RETANGULO OU CIRCULO, ACABAMENTO GALVANIZADO NATURAL</v>
          </cell>
          <cell r="C1789" t="str">
            <v>M2</v>
          </cell>
          <cell r="D1789">
            <v>375.07</v>
          </cell>
        </row>
        <row r="1790">
          <cell r="A1790" t="str">
            <v>74136/3</v>
          </cell>
          <cell r="B1790" t="str">
            <v>PORTA DE ACO CHAPA 24, DE ENROLAR, RAIADA, LARGA COM ACABAMENTO GALVANIZADO NATURAL</v>
          </cell>
          <cell r="C1790" t="str">
            <v>M2</v>
          </cell>
          <cell r="D1790">
            <v>287.38</v>
          </cell>
        </row>
        <row r="1791">
          <cell r="A1791">
            <v>84854</v>
          </cell>
          <cell r="B1791" t="str">
            <v>BATENTE FERRO 1X1/8"</v>
          </cell>
          <cell r="C1791" t="str">
            <v>M</v>
          </cell>
          <cell r="D1791">
            <v>43.4</v>
          </cell>
        </row>
        <row r="1792">
          <cell r="A1792">
            <v>94559</v>
          </cell>
          <cell r="B1792" t="str">
            <v>JANELA DE AÇO BASCULANTE, FIXAÇÃO COM ARGAMASSA, SEM VIDROS, PADRONIZADA. AF_07/2016</v>
          </cell>
          <cell r="C1792" t="str">
            <v>M2</v>
          </cell>
          <cell r="D1792">
            <v>627.04</v>
          </cell>
        </row>
        <row r="1793">
          <cell r="A1793">
            <v>94560</v>
          </cell>
          <cell r="B1793" t="str">
            <v>JANELA DE AÇO DE CORRER, 2 FOLHAS, FIXAÇÃO COM ARGAMASSA, COM VIDROS, PADRONIZADA. AF_07/2016</v>
          </cell>
          <cell r="C1793" t="str">
            <v>M2</v>
          </cell>
          <cell r="D1793">
            <v>542.04999999999995</v>
          </cell>
        </row>
        <row r="1794">
          <cell r="A1794">
            <v>94562</v>
          </cell>
          <cell r="B1794" t="str">
            <v>JANELA DE AÇO DE CORRER, 4 FOLHAS, FIXAÇÃO COM ARGAMASSA, SEM VIDROS, PADRONIZADA. AF_07/2016</v>
          </cell>
          <cell r="C1794" t="str">
            <v>M2</v>
          </cell>
          <cell r="D1794">
            <v>572.80999999999995</v>
          </cell>
        </row>
        <row r="1795">
          <cell r="A1795">
            <v>94563</v>
          </cell>
          <cell r="B1795" t="str">
            <v>JANELA DE AÇO DE CORRER, 6 FOLHAS, FIXAÇÃO COM ARGAMASSA, COM VIDROS, PADRONIZADA. AF_07/2016</v>
          </cell>
          <cell r="C1795" t="str">
            <v>M2</v>
          </cell>
          <cell r="D1795">
            <v>717.27</v>
          </cell>
        </row>
        <row r="1796">
          <cell r="A1796">
            <v>94564</v>
          </cell>
          <cell r="B1796" t="str">
            <v>JANELA DE AÇO BASCULANTE, FIXAÇÃO COM PARAFUSO SOBRE CONTRAMARCO (EXCLUSIVE CONTRAMARCO), SEM VIDROS, PADRONIZADA. AF_07/2016</v>
          </cell>
          <cell r="C1796" t="str">
            <v>M2</v>
          </cell>
          <cell r="D1796">
            <v>552.91999999999996</v>
          </cell>
        </row>
        <row r="1797">
          <cell r="A1797">
            <v>94565</v>
          </cell>
          <cell r="B1797" t="str">
            <v>JANELA DE AÇO DE CORRER, 2 FOLHAS, FIXAÇÃO COM PARAFUSO SOBRE CONTRAMARCO (EXCLUSIVE CONTRAMARCO), COM VIDROS, PADRONIZADA. AF_07/2016</v>
          </cell>
          <cell r="C1797" t="str">
            <v>M2</v>
          </cell>
          <cell r="D1797">
            <v>516.54</v>
          </cell>
        </row>
        <row r="1798">
          <cell r="A1798">
            <v>94567</v>
          </cell>
          <cell r="B1798" t="str">
            <v>JANELA DE AÇO DE CORRER, 4 FOLHAS, FIXAÇÃO COM PARAFUSO SOBRE CONTRAMARCO (EXCLUSIVE CONTRAMARCO), SEM VIDROS, PADRONIZADA. AF_07/2016</v>
          </cell>
          <cell r="C1798" t="str">
            <v>M2</v>
          </cell>
          <cell r="D1798">
            <v>539.85</v>
          </cell>
        </row>
        <row r="1799">
          <cell r="A1799">
            <v>94568</v>
          </cell>
          <cell r="B1799" t="str">
            <v>JANELA DE AÇO DE CORRER, 6 FOLHAS, FIXAÇÃO COM PARAFUSO SOBRE CONTRAMARCO (EXCLUSIVE CONTRAMARCO), COM VIDROS, PADRONIZADA. AF_07/2016</v>
          </cell>
          <cell r="C1799" t="str">
            <v>M2</v>
          </cell>
          <cell r="D1799">
            <v>678.88</v>
          </cell>
        </row>
        <row r="1800">
          <cell r="A1800">
            <v>99837</v>
          </cell>
          <cell r="B1800" t="str">
            <v>GUARDA-CORPO DE AÇO GALVANIZADO DE 1,10M, MONTANTES TUBULARES DE 1.1/4" ESPAÇADOS DE 1,20M, TRAVESSA SUPERIOR DE 1.1/2", GRADIL FORMADO POR TUBOS HORIZONTAIS DE 1" E VERTICAIS DE 3/4", FIXADO COM CHUMBADOR MECÂNICO. AF_04/2019_P</v>
          </cell>
          <cell r="C1800" t="str">
            <v>M</v>
          </cell>
          <cell r="D1800">
            <v>525.75</v>
          </cell>
        </row>
        <row r="1801">
          <cell r="A1801">
            <v>99839</v>
          </cell>
          <cell r="B1801" t="str">
            <v>GUARDA-CORPO DE AÇO GALVANIZADO DE 1,10M DE ALTURA, MONTANTES TUBULARES DE 1.1/2 ESPAÇADOS DE 1,20M, TRAVESSA SUPERIOR DE 2, GRADIL FORMADO POR BARRAS CHATAS EM FERRO DE 32X4,8MM, FIXADO COM CHUMBADOR MECÂNICO. AF_04/2019_P</v>
          </cell>
          <cell r="C1801" t="str">
            <v>M</v>
          </cell>
          <cell r="D1801">
            <v>425.04</v>
          </cell>
        </row>
        <row r="1802">
          <cell r="A1802">
            <v>99841</v>
          </cell>
          <cell r="B1802" t="str">
            <v>GUARDA-CORPO PANORÂMICO COM PERFIS DE ALUMÍNIO E VIDRO LAMINADO 8 MM, FIXADO COM CHUMBADOR MECÂNICO. AF_04/2019_P</v>
          </cell>
          <cell r="C1802" t="str">
            <v>M</v>
          </cell>
          <cell r="D1802">
            <v>674.25</v>
          </cell>
        </row>
        <row r="1803">
          <cell r="A1803">
            <v>99855</v>
          </cell>
          <cell r="B1803" t="str">
            <v>CORRIMÃO SIMPLES, DIÂMETRO EXTERNO = 1 1/2", EM AÇO GALVANIZADO. AF_04/2019_P</v>
          </cell>
          <cell r="C1803" t="str">
            <v>M</v>
          </cell>
          <cell r="D1803">
            <v>96.82</v>
          </cell>
        </row>
        <row r="1804">
          <cell r="A1804">
            <v>99857</v>
          </cell>
          <cell r="B1804" t="str">
            <v>CORRIMÃO SIMPLES, DIÂMETRO EXTERNO = 1 1/2", EM ALUMÍNIO. AF_04/2019_P</v>
          </cell>
          <cell r="C1804" t="str">
            <v>M</v>
          </cell>
          <cell r="D1804">
            <v>81.02</v>
          </cell>
        </row>
        <row r="1805">
          <cell r="A1805">
            <v>99861</v>
          </cell>
          <cell r="B1805" t="str">
            <v>GRADIL EM FERRO FIXADO EM VÃOS DE JANELAS, FORMADO POR BARRAS CHATAS DE 25X4,8 MM. AF_04/2019</v>
          </cell>
          <cell r="C1805" t="str">
            <v>M2</v>
          </cell>
          <cell r="D1805">
            <v>515.62</v>
          </cell>
        </row>
        <row r="1806">
          <cell r="A1806">
            <v>99862</v>
          </cell>
          <cell r="B1806" t="str">
            <v>GRADIL EM ALUMÍNIO FIXADO EM VÃOS DE JANELAS, FORMADO POR TUBOS DE 3/4". AF_04/2019</v>
          </cell>
          <cell r="C1806" t="str">
            <v>M2</v>
          </cell>
          <cell r="D1806">
            <v>519.72</v>
          </cell>
        </row>
        <row r="1807">
          <cell r="A1807">
            <v>73665</v>
          </cell>
          <cell r="B1807" t="str">
            <v>ESCADA TIPO MARINHEIRO EM ACO CA-50 9,52MM INCLUSO PINTURA COM FUNDO ANTICORROSIVO TIPO ZARCAO</v>
          </cell>
          <cell r="C1807" t="str">
            <v>M</v>
          </cell>
          <cell r="D1807">
            <v>80.069999999999993</v>
          </cell>
        </row>
        <row r="1808">
          <cell r="A1808" t="str">
            <v>74194/1</v>
          </cell>
          <cell r="B1808" t="str">
            <v>ESCADA TIPO MARINHEIRO EM TUBO ACO GALVANIZADO 1 1/2" 5 DEGRAUS</v>
          </cell>
          <cell r="C1808" t="str">
            <v>M</v>
          </cell>
          <cell r="D1808">
            <v>340.45</v>
          </cell>
        </row>
        <row r="1809">
          <cell r="A1809">
            <v>68050</v>
          </cell>
          <cell r="B1809" t="str">
            <v>PORTA DE CORRER EM ALUMINIO, COM DUAS FOLHAS PARA VIDRO, INCLUSO VIDRO LISO INCOLOR, FECHADURA E PUXADOR, SEM GUARNICAO/ALIZAR/VISTA</v>
          </cell>
          <cell r="C1809" t="str">
            <v>M2</v>
          </cell>
          <cell r="D1809">
            <v>485.09</v>
          </cell>
        </row>
        <row r="1810">
          <cell r="A1810">
            <v>90838</v>
          </cell>
          <cell r="B1810" t="str">
            <v>PORTA CORTA-FOGO 90X210X4CM - FORNECIMENTO E INSTALAÇÃO. AF_08/2015</v>
          </cell>
          <cell r="C1810" t="str">
            <v>UN</v>
          </cell>
          <cell r="D1810">
            <v>1064.8399999999999</v>
          </cell>
        </row>
        <row r="1811">
          <cell r="A1811">
            <v>91338</v>
          </cell>
          <cell r="B1811" t="str">
            <v>PORTA DE ALUMÍNIO DE ABRIR COM LAMBRI, COM GUARNIÇÃO, FIXAÇÃO COM PARAFUSOS - FORNECIMENTO E INSTALAÇÃO. AF_08/2015</v>
          </cell>
          <cell r="C1811" t="str">
            <v>M2</v>
          </cell>
          <cell r="D1811">
            <v>747.47</v>
          </cell>
        </row>
        <row r="1812">
          <cell r="A1812">
            <v>91341</v>
          </cell>
          <cell r="B1812" t="str">
            <v>PORTA EM ALUMÍNIO DE ABRIR TIPO VENEZIANA COM GUARNIÇÃO, FIXAÇÃO COM PARAFUSOS - FORNECIMENTO E INSTALAÇÃO. AF_08/2015</v>
          </cell>
          <cell r="C1812" t="str">
            <v>M2</v>
          </cell>
          <cell r="D1812">
            <v>546.16</v>
          </cell>
        </row>
        <row r="1813">
          <cell r="A1813">
            <v>94805</v>
          </cell>
          <cell r="B1813" t="str">
            <v>PORTA DE ALUMÍNIO DE ABRIR PARA VIDRO SEM GUARNIÇÃO, 87X210CM, FIXAÇÃO COM PARAFUSOS, INCLUSIVE VIDROS - FORNECIMENTO E INSTALAÇÃO. AF_08/2015</v>
          </cell>
          <cell r="C1813" t="str">
            <v>UN</v>
          </cell>
          <cell r="D1813">
            <v>894.03</v>
          </cell>
        </row>
        <row r="1814">
          <cell r="A1814">
            <v>94806</v>
          </cell>
          <cell r="B1814" t="str">
            <v>PORTA EM AÇO DE ABRIR PARA VIDRO SEM GUARNIÇÃO, 87X210CM, FIXAÇÃO COM PARAFUSOS, EXCLUSIVE VIDROS - FORNECIMENTO E INSTALAÇÃO. AF_08/2015</v>
          </cell>
          <cell r="C1814" t="str">
            <v>UN</v>
          </cell>
          <cell r="D1814">
            <v>504.98</v>
          </cell>
        </row>
        <row r="1815">
          <cell r="A1815">
            <v>94807</v>
          </cell>
          <cell r="B1815" t="str">
            <v>PORTA EM AÇO DE ABRIR TIPO VENEZIANA SEM GUARNIÇÃO, 87X210CM, FIXAÇÃO COM PARAFUSOS - FORNECIMENTO E INSTALAÇÃO. AF_08/2015</v>
          </cell>
          <cell r="C1815" t="str">
            <v>UN</v>
          </cell>
          <cell r="D1815">
            <v>604.16</v>
          </cell>
        </row>
        <row r="1816">
          <cell r="A1816" t="str">
            <v>73736/1</v>
          </cell>
          <cell r="B1816" t="str">
            <v>DOBRADICA TIPO VAI E VEM EM LATAO POLIDO 3"</v>
          </cell>
          <cell r="C1816" t="str">
            <v>UN</v>
          </cell>
          <cell r="D1816">
            <v>134.26</v>
          </cell>
        </row>
        <row r="1817">
          <cell r="A1817">
            <v>84885</v>
          </cell>
          <cell r="B1817" t="str">
            <v>JOGO DE FERRAGENS CROMADAS PARA PORTA DE VIDRO TEMPERADO, UMA FOLHA COMPOSTO DE DOBRADICAS SUPERIOR E INFERIOR, TRINCO, FECHADURA, CONTRA FECHADURA COM CAPUCHINHO SEM MOLA E PUXADOR</v>
          </cell>
          <cell r="C1817" t="str">
            <v>UN</v>
          </cell>
          <cell r="D1817">
            <v>795.69</v>
          </cell>
        </row>
        <row r="1818">
          <cell r="A1818">
            <v>84886</v>
          </cell>
          <cell r="B1818" t="str">
            <v>MOLA HIDRAULICA DE PISO PARA PORTA DE VIDRO TEMPERADO</v>
          </cell>
          <cell r="C1818" t="str">
            <v>UN</v>
          </cell>
          <cell r="D1818">
            <v>1329.84</v>
          </cell>
        </row>
        <row r="1819">
          <cell r="A1819">
            <v>84889</v>
          </cell>
          <cell r="B1819" t="str">
            <v>PUXADOR CENTRAL PARA ESQUADRIA DE ALUMINIO</v>
          </cell>
          <cell r="C1819" t="str">
            <v>UN</v>
          </cell>
          <cell r="D1819">
            <v>21.96</v>
          </cell>
        </row>
        <row r="1820">
          <cell r="A1820">
            <v>84891</v>
          </cell>
          <cell r="B1820" t="str">
            <v>CREMONA EM LATAO CROMADO OU POLIDO, COMPLETA, COM VARA H=1,50M</v>
          </cell>
          <cell r="C1820" t="str">
            <v>UN</v>
          </cell>
          <cell r="D1820">
            <v>243.28</v>
          </cell>
        </row>
        <row r="1821">
          <cell r="A1821" t="str">
            <v>74046/2</v>
          </cell>
          <cell r="B1821" t="str">
            <v>TARJETA TIPO LIVRE/OCUPADO PARA PORTA DE BANHEIRO</v>
          </cell>
          <cell r="C1821" t="str">
            <v>UN</v>
          </cell>
          <cell r="D1821">
            <v>40.26</v>
          </cell>
        </row>
        <row r="1822">
          <cell r="A1822" t="str">
            <v>74047/2</v>
          </cell>
          <cell r="B1822" t="str">
            <v>DOBRADICA EM ACO/FERRO, 3" X 21/2", E=1,9 A 2 MM, SEM ANEL, CROMADO OU ZINCADO, TAMPA BOLA, COM PARAFUSOS</v>
          </cell>
          <cell r="C1822" t="str">
            <v>UN</v>
          </cell>
          <cell r="D1822">
            <v>37.71</v>
          </cell>
        </row>
        <row r="1823">
          <cell r="A1823" t="str">
            <v>74084/1</v>
          </cell>
          <cell r="B1823" t="str">
            <v>PORTA CADEADO ZINCADO OXIDADO PRETO COM CADEADO DE ACO INOX, LARGURA DE *50* MM</v>
          </cell>
          <cell r="C1823" t="str">
            <v>UN</v>
          </cell>
          <cell r="D1823">
            <v>164.95</v>
          </cell>
        </row>
        <row r="1824">
          <cell r="A1824">
            <v>84950</v>
          </cell>
          <cell r="B1824" t="str">
            <v>FECHO EMBUTIR TIPO UNHA 40CM C/COLOCACAO</v>
          </cell>
          <cell r="C1824" t="str">
            <v>UN</v>
          </cell>
          <cell r="D1824">
            <v>57.51</v>
          </cell>
        </row>
        <row r="1825">
          <cell r="A1825">
            <v>84952</v>
          </cell>
          <cell r="B1825" t="str">
            <v>FECHO EMBUTIR TIPO UNHA 22CM C/COLOCACAO</v>
          </cell>
          <cell r="C1825" t="str">
            <v>UN</v>
          </cell>
          <cell r="D1825">
            <v>44.47</v>
          </cell>
        </row>
        <row r="1826">
          <cell r="A1826">
            <v>72116</v>
          </cell>
          <cell r="B1826" t="str">
            <v>VIDRO LISO COMUM TRANSPARENTE, ESPESSURA 3MM</v>
          </cell>
          <cell r="C1826" t="str">
            <v>M2</v>
          </cell>
          <cell r="D1826">
            <v>86.73</v>
          </cell>
        </row>
        <row r="1827">
          <cell r="A1827">
            <v>72117</v>
          </cell>
          <cell r="B1827" t="str">
            <v>VIDRO LISO COMUM TRANSPARENTE, ESPESSURA 4MM</v>
          </cell>
          <cell r="C1827" t="str">
            <v>M2</v>
          </cell>
          <cell r="D1827">
            <v>109.61</v>
          </cell>
        </row>
        <row r="1828">
          <cell r="A1828">
            <v>72118</v>
          </cell>
          <cell r="B1828" t="str">
            <v>VIDRO TEMPERADO INCOLOR, ESPESSURA 6MM, FORNECIMENTO E INSTALACAO, INCLUSIVE MASSA PARA VEDACAO</v>
          </cell>
          <cell r="C1828" t="str">
            <v>M2</v>
          </cell>
          <cell r="D1828">
            <v>223</v>
          </cell>
        </row>
        <row r="1829">
          <cell r="A1829">
            <v>72119</v>
          </cell>
          <cell r="B1829" t="str">
            <v>VIDRO TEMPERADO INCOLOR, ESPESSURA 8MM, FORNECIMENTO E INSTALACAO, INCLUSIVE MASSA PARA VEDACAO</v>
          </cell>
          <cell r="C1829" t="str">
            <v>M2</v>
          </cell>
          <cell r="D1829">
            <v>281.48</v>
          </cell>
        </row>
        <row r="1830">
          <cell r="A1830">
            <v>72120</v>
          </cell>
          <cell r="B1830" t="str">
            <v>VIDRO TEMPERADO INCOLOR, ESPESSURA 10MM, FORNECIMENTO E INSTALACAO, INCLUSIVE MASSA PARA VEDACAO</v>
          </cell>
          <cell r="C1830" t="str">
            <v>M2</v>
          </cell>
          <cell r="D1830">
            <v>356.02</v>
          </cell>
        </row>
        <row r="1831">
          <cell r="A1831">
            <v>72122</v>
          </cell>
          <cell r="B1831" t="str">
            <v>VIDRO FANTASIA TIPO CANELADO, ESPESSURA 4MM</v>
          </cell>
          <cell r="C1831" t="str">
            <v>M2</v>
          </cell>
          <cell r="D1831">
            <v>95.78</v>
          </cell>
        </row>
        <row r="1832">
          <cell r="A1832">
            <v>72123</v>
          </cell>
          <cell r="B1832" t="str">
            <v>VIDRO ARAMADO, ESPESSURA 7MM</v>
          </cell>
          <cell r="C1832" t="str">
            <v>M2</v>
          </cell>
          <cell r="D1832">
            <v>235.78</v>
          </cell>
        </row>
        <row r="1833">
          <cell r="A1833" t="str">
            <v>73838/1</v>
          </cell>
          <cell r="B1833" t="str">
            <v>PORTA DE VIDRO TEMPERADO, 0,9X2,10M, ESPESSURA 10MM, INCLUSIVE ACESSORIOS</v>
          </cell>
          <cell r="C1833" t="str">
            <v>UN</v>
          </cell>
          <cell r="D1833">
            <v>2375.7800000000002</v>
          </cell>
        </row>
        <row r="1834">
          <cell r="A1834" t="str">
            <v>74125/1</v>
          </cell>
          <cell r="B1834" t="str">
            <v>ESPELHO CRISTAL ESPESSURA 4MM, COM MOLDURA DE MADEIRA</v>
          </cell>
          <cell r="C1834" t="str">
            <v>M2</v>
          </cell>
          <cell r="D1834">
            <v>347.79</v>
          </cell>
        </row>
        <row r="1835">
          <cell r="A1835" t="str">
            <v>74125/2</v>
          </cell>
          <cell r="B1835" t="str">
            <v>ESPELHO CRISTAL ESPESSURA 4MM, COM MOLDURA EM ALUMINIO E COMPENSADO 6MM PLASTIFICADO COLADO</v>
          </cell>
          <cell r="C1835" t="str">
            <v>M2</v>
          </cell>
          <cell r="D1835">
            <v>374.27</v>
          </cell>
        </row>
        <row r="1836">
          <cell r="A1836">
            <v>84957</v>
          </cell>
          <cell r="B1836" t="str">
            <v>VIDRO LISO COMUM TRANSPARENTE, ESPESSURA 5MM</v>
          </cell>
          <cell r="C1836" t="str">
            <v>M2</v>
          </cell>
          <cell r="D1836">
            <v>134.28</v>
          </cell>
        </row>
        <row r="1837">
          <cell r="A1837">
            <v>84959</v>
          </cell>
          <cell r="B1837" t="str">
            <v>VIDRO LISO COMUM TRANSPARENTE, ESPESSURA 6MM</v>
          </cell>
          <cell r="C1837" t="str">
            <v>M2</v>
          </cell>
          <cell r="D1837">
            <v>154.28</v>
          </cell>
        </row>
        <row r="1838">
          <cell r="A1838">
            <v>85001</v>
          </cell>
          <cell r="B1838" t="str">
            <v>VIDRO LISO FUME, ESPESSURA 4MM</v>
          </cell>
          <cell r="C1838" t="str">
            <v>M2</v>
          </cell>
          <cell r="D1838">
            <v>147.61000000000001</v>
          </cell>
        </row>
        <row r="1839">
          <cell r="A1839">
            <v>85002</v>
          </cell>
          <cell r="B1839" t="str">
            <v>VIDRO LISO FUME, ESPESSURA 6MM</v>
          </cell>
          <cell r="C1839" t="str">
            <v>M2</v>
          </cell>
          <cell r="D1839">
            <v>200.95</v>
          </cell>
        </row>
        <row r="1840">
          <cell r="A1840">
            <v>85004</v>
          </cell>
          <cell r="B1840" t="str">
            <v>VIDRO FANTASIA MARTELADO 4MM</v>
          </cell>
          <cell r="C1840" t="str">
            <v>M2</v>
          </cell>
          <cell r="D1840">
            <v>107.61</v>
          </cell>
        </row>
        <row r="1841">
          <cell r="A1841">
            <v>85005</v>
          </cell>
          <cell r="B1841" t="str">
            <v>ESPELHO CRISTAL, ESPESSURA 4MM, COM PARAFUSOS DE FIXACAO, SEM MOLDURA</v>
          </cell>
          <cell r="C1841" t="str">
            <v>M2</v>
          </cell>
          <cell r="D1841">
            <v>305.47000000000003</v>
          </cell>
        </row>
        <row r="1842">
          <cell r="A1842">
            <v>68054</v>
          </cell>
          <cell r="B1842" t="str">
            <v>PORTAO DE FERRO EM CHAPA GALVANIZADA PLANA 14 GSG</v>
          </cell>
          <cell r="C1842" t="str">
            <v>M2</v>
          </cell>
          <cell r="D1842">
            <v>253.13</v>
          </cell>
        </row>
        <row r="1843">
          <cell r="A1843" t="str">
            <v>74100/1</v>
          </cell>
          <cell r="B1843" t="str">
            <v>PORTAO DE FERRO COM VARA 1/2", COM REQUADRO</v>
          </cell>
          <cell r="C1843" t="str">
            <v>M2</v>
          </cell>
          <cell r="D1843">
            <v>475.25</v>
          </cell>
        </row>
        <row r="1844">
          <cell r="A1844" t="str">
            <v>74238/2</v>
          </cell>
          <cell r="B1844" t="str">
            <v>PORTAO EM TELA ARAME GALVANIZADO N.12 MALHA 2" E MOLDURA EM TUBOS DE ACO COM DUAS FOLHAS DE ABRIR, INCLUSO FERRAGENS</v>
          </cell>
          <cell r="C1844" t="str">
            <v>M2</v>
          </cell>
          <cell r="D1844">
            <v>946.41</v>
          </cell>
        </row>
        <row r="1845">
          <cell r="A1845">
            <v>85188</v>
          </cell>
          <cell r="B1845" t="str">
            <v>PORTAO EM TUBO DE ACO GALVANIZADO DIN 2440/NBR 5580, PAINEL UNICO, DIMENSOES 1,0X1,6M, INCLUSIVE CADEADO</v>
          </cell>
          <cell r="C1845" t="str">
            <v>UN</v>
          </cell>
          <cell r="D1845">
            <v>841.48</v>
          </cell>
        </row>
        <row r="1846">
          <cell r="A1846">
            <v>85189</v>
          </cell>
          <cell r="B1846" t="str">
            <v>PORTAO EM TUBO DE ACO GALVANIZADO DIN 2440/NBR 5580, PAINEL UNICO, DIMENSOES 4,0X1,2M, INCLUSIVE CADEADO</v>
          </cell>
          <cell r="C1846" t="str">
            <v>UN</v>
          </cell>
          <cell r="D1846">
            <v>1750.49</v>
          </cell>
        </row>
        <row r="1847">
          <cell r="A1847">
            <v>85010</v>
          </cell>
          <cell r="B1847" t="str">
            <v>CAIXILHO FIXO, DE ALUMINIO, PARA VIDRO</v>
          </cell>
          <cell r="C1847" t="str">
            <v>M2</v>
          </cell>
          <cell r="D1847">
            <v>281.22000000000003</v>
          </cell>
        </row>
        <row r="1848">
          <cell r="A1848">
            <v>94569</v>
          </cell>
          <cell r="B1848" t="str">
            <v>JANELA DE ALUMÍNIO MAXIM-AR, FIXAÇÃO COM PARAFUSO SOBRE CONTRAMARCO (EXCLUSIVE CONTRAMARCO), COM VIDROS, PADRONIZADA. AF_07/2016</v>
          </cell>
          <cell r="C1848" t="str">
            <v>M2</v>
          </cell>
          <cell r="D1848">
            <v>383.84</v>
          </cell>
        </row>
        <row r="1849">
          <cell r="A1849">
            <v>94570</v>
          </cell>
          <cell r="B1849" t="str">
            <v>JANELA DE ALUMÍNIO DE CORRER, 2 FOLHAS, FIXAÇÃO COM PARAFUSO SOBRE CONTRAMARCO (EXCLUSIVE CONTRAMARCO), COM VIDROS PADRONIZADA. AF_07/2016</v>
          </cell>
          <cell r="C1849" t="str">
            <v>M2</v>
          </cell>
          <cell r="D1849">
            <v>231.44</v>
          </cell>
        </row>
        <row r="1850">
          <cell r="A1850">
            <v>94572</v>
          </cell>
          <cell r="B1850" t="str">
            <v>JANELA DE ALUMÍNIO DE CORRER, 3 FOLHAS, FIXAÇÃO COM PARAFUSO SOBRE CONTRAMARCO (EXCLUSIVE CONTRAMARCO), COM VIDROS, PADRONIZADA. AF_07/2016</v>
          </cell>
          <cell r="C1850" t="str">
            <v>M2</v>
          </cell>
          <cell r="D1850">
            <v>345.96</v>
          </cell>
        </row>
        <row r="1851">
          <cell r="A1851">
            <v>94573</v>
          </cell>
          <cell r="B1851" t="str">
            <v>JANELA DE ALUMÍNIO DE CORRER, 4 FOLHAS, FIXAÇÃO COM PARAFUSO SOBRE CONTRAMARCO (EXCLUSIVE CONTRAMARCO), COM VIDROS, PADRONIZADA. AF_07/2016</v>
          </cell>
          <cell r="C1851" t="str">
            <v>M2</v>
          </cell>
          <cell r="D1851">
            <v>273.61</v>
          </cell>
        </row>
        <row r="1852">
          <cell r="A1852">
            <v>94574</v>
          </cell>
          <cell r="B1852" t="str">
            <v>JANELA DE ALUMÍNIO DE CORRER, 6 FOLHAS, FIXAÇÃO COM PARAFUSO SOBRE CONTRAMARCO (EXCLUSIVE CONTRAMARCO), COM VIDROS, PADRONIZADA. AF_07/2016</v>
          </cell>
          <cell r="C1852" t="str">
            <v>M2</v>
          </cell>
          <cell r="D1852">
            <v>396.76</v>
          </cell>
        </row>
        <row r="1853">
          <cell r="A1853">
            <v>94575</v>
          </cell>
          <cell r="B1853" t="str">
            <v>JANELA DE ALUMÍNIO MAXIM-AR, FIXAÇÃO COM PARAFUSO, VEDAÇÃO COM ESPUMA EXPANSIVA PU, COM VIDROS, PADRONIZADA. AF_07/2016</v>
          </cell>
          <cell r="C1853" t="str">
            <v>M2</v>
          </cell>
          <cell r="D1853">
            <v>437.89</v>
          </cell>
        </row>
        <row r="1854">
          <cell r="A1854">
            <v>94576</v>
          </cell>
          <cell r="B1854" t="str">
            <v>JANELA DE ALUMÍNIO DE CORRER, 2 FOLHAS, FIXAÇÃO COM PARAFUSO, VEDAÇÃO COM ESPUMA EXPANSIVA PU, COM VIDROS, PADRONIZADA. AF_07/2016</v>
          </cell>
          <cell r="C1854" t="str">
            <v>M2</v>
          </cell>
          <cell r="D1854">
            <v>246.19</v>
          </cell>
        </row>
        <row r="1855">
          <cell r="A1855">
            <v>94578</v>
          </cell>
          <cell r="B1855" t="str">
            <v>JANELA DE ALUMÍNIO DE CORRER, 3 FOLHAS, FIXAÇÃO COM PARAFUSO, VEDAÇÃO COM ESPUMA EXPANSIVA PU, COM VIDROS, PADRONIZADA. AF_07/2016</v>
          </cell>
          <cell r="C1855" t="str">
            <v>M2</v>
          </cell>
          <cell r="D1855">
            <v>360.97</v>
          </cell>
        </row>
        <row r="1856">
          <cell r="A1856">
            <v>94579</v>
          </cell>
          <cell r="B1856" t="str">
            <v>JANELA DE ALUMÍNIO DE CORRER, 4 FOLHAS, FIXAÇÃO COM PARAFUSO, VEDAÇÃO COM ESPUMA EXPANSIVA PU, COM VIDROS, PADRONIZADA. AF_07/2016</v>
          </cell>
          <cell r="C1856" t="str">
            <v>M2</v>
          </cell>
          <cell r="D1856">
            <v>289.8</v>
          </cell>
        </row>
        <row r="1857">
          <cell r="A1857">
            <v>94580</v>
          </cell>
          <cell r="B1857" t="str">
            <v>JANELA DE ALUMÍNIO DE CORRER, 6 FOLHAS, FIXAÇÃO COM PARAFUSO, VEDAÇÃO COM ESPUMA EXPANSIVA PU, COM VIDROS, PADRONIZADA. AF_07/2016</v>
          </cell>
          <cell r="C1857" t="str">
            <v>M2</v>
          </cell>
          <cell r="D1857">
            <v>412.39</v>
          </cell>
        </row>
        <row r="1858">
          <cell r="A1858">
            <v>94581</v>
          </cell>
          <cell r="B1858" t="str">
            <v>JANELA DE ALUMÍNIO MAXIM-AR, FIXAÇÃO COM ARGAMASSA, COM VIDROS, PADRONIZADA. AF_07/2016</v>
          </cell>
          <cell r="C1858" t="str">
            <v>M2</v>
          </cell>
          <cell r="D1858">
            <v>439.72</v>
          </cell>
        </row>
        <row r="1859">
          <cell r="A1859">
            <v>94582</v>
          </cell>
          <cell r="B1859" t="str">
            <v>JANELA DE ALUMÍNIO DE CORRER, 2 FOLHAS, FIXAÇÃO COM ARGAMASSA, COM VIDROS, PADRONIZADA. AF_07/2016</v>
          </cell>
          <cell r="C1859" t="str">
            <v>M2</v>
          </cell>
          <cell r="D1859">
            <v>248.4</v>
          </cell>
        </row>
        <row r="1860">
          <cell r="A1860">
            <v>94584</v>
          </cell>
          <cell r="B1860" t="str">
            <v>JANELA DE ALUMÍNIO DE CORRER, 3 FOLHAS, FIXAÇÃO COM ARGAMASSA, COM VIDROS, PADRONIZADA. AF_07/2016</v>
          </cell>
          <cell r="C1860" t="str">
            <v>M2</v>
          </cell>
          <cell r="D1860">
            <v>371.71</v>
          </cell>
        </row>
        <row r="1861">
          <cell r="A1861">
            <v>94585</v>
          </cell>
          <cell r="B1861" t="str">
            <v>JANELA DE ALUMÍNIO DE CORRER, 4 FOLHAS, FIXAÇÃO COM ARGAMASSA, COM VIDROS, PADRONIZADA. AF_07/2016</v>
          </cell>
          <cell r="C1861" t="str">
            <v>M2</v>
          </cell>
          <cell r="D1861">
            <v>290.89</v>
          </cell>
        </row>
        <row r="1862">
          <cell r="A1862">
            <v>94586</v>
          </cell>
          <cell r="B1862" t="str">
            <v>JANELA DE ALUMÍNIO 6 FOLHAS, FIXAÇÃO COM ARGAMASSA, COM VIDROS, PADRONIZADA. AF_07/2016</v>
          </cell>
          <cell r="C1862" t="str">
            <v>M2</v>
          </cell>
          <cell r="D1862">
            <v>424.43</v>
          </cell>
        </row>
        <row r="1863">
          <cell r="A1863" t="str">
            <v>73908/1</v>
          </cell>
          <cell r="B1863" t="str">
            <v>CANTONEIRA DE ALUMINIO 2"X2", PARA PROTECAO DE QUINA DE PAREDE</v>
          </cell>
          <cell r="C1863" t="str">
            <v>M</v>
          </cell>
          <cell r="D1863">
            <v>47.16</v>
          </cell>
        </row>
        <row r="1864">
          <cell r="A1864" t="str">
            <v>73908/2</v>
          </cell>
          <cell r="B1864" t="str">
            <v>CANTONEIRA DE ALUMINIO 1"X1, PARA PROTECAO DE QUINA DE PAREDE</v>
          </cell>
          <cell r="C1864" t="str">
            <v>M</v>
          </cell>
          <cell r="D1864">
            <v>38.520000000000003</v>
          </cell>
        </row>
        <row r="1865">
          <cell r="A1865">
            <v>85015</v>
          </cell>
          <cell r="B1865" t="str">
            <v>CANTONEIRA DE MADEIRA 3,0X3,0X1,0CM</v>
          </cell>
          <cell r="C1865" t="str">
            <v>M</v>
          </cell>
          <cell r="D1865">
            <v>28.99</v>
          </cell>
        </row>
        <row r="1866">
          <cell r="A1866">
            <v>85016</v>
          </cell>
          <cell r="B1866" t="str">
            <v>CANTONEIRA DE MADEIRA COM LAMINADO MELAMINICO FOSCO 3,0X3,0X1,0CM</v>
          </cell>
          <cell r="C1866" t="str">
            <v>M</v>
          </cell>
          <cell r="D1866">
            <v>35.17</v>
          </cell>
        </row>
        <row r="1867">
          <cell r="A1867">
            <v>97751</v>
          </cell>
          <cell r="B1867" t="str">
            <v>TUBULÃO A CÉU ABERTO, DIÂMETRO DO FUSTE DE 70 CM, PROFUNDIDADE MENOR OU IGUAL A 5 M, ESCAVAÇÃO MANUAL, SEM ALARGAMENTO DE BASE, CONCRETO FEITO EM OBRA E LANÇADO COM JERICA. AF_01/2018</v>
          </cell>
          <cell r="C1867" t="str">
            <v>M3</v>
          </cell>
          <cell r="D1867">
            <v>661.5</v>
          </cell>
        </row>
        <row r="1868">
          <cell r="A1868">
            <v>97752</v>
          </cell>
          <cell r="B1868" t="str">
            <v>TUBULÃO A CÉU ABERTO, DIÂMETRO DO FUSTE DE 80 CM, PROFUNDIDADE MENOR OU IGUAL A 5 M, ESCAVAÇÃO MANUAL, SEM ALARGAMENTO DE BASE, CONCRETO FEITO EM OBRA E LANÇADO COM JERICA. AF_01/2018</v>
          </cell>
          <cell r="C1868" t="str">
            <v>M3</v>
          </cell>
          <cell r="D1868">
            <v>623.05999999999995</v>
          </cell>
        </row>
        <row r="1869">
          <cell r="A1869">
            <v>97753</v>
          </cell>
          <cell r="B1869" t="str">
            <v>TUBULÃO A CÉU ABERTO, DIÂMETRO DO FUSTE DE 100 CM, PROFUNDIDADE MENOR OU IGUAL A 5 M, ESCAVAÇÃO MANUAL, SEM ALARGAMENTO DE BASE, CONCRETO FEITO EM OBRA E LANÇADO COM JERICA. AF_01/2018</v>
          </cell>
          <cell r="C1869" t="str">
            <v>M3</v>
          </cell>
          <cell r="D1869">
            <v>569.66999999999996</v>
          </cell>
        </row>
        <row r="1870">
          <cell r="A1870">
            <v>97754</v>
          </cell>
          <cell r="B1870" t="str">
            <v>TUBULÃO A CÉU ABERTO, DIÂMETRO DO FUSTE DE 120 CM, PROFUNDIDADE MENOR OU IGUAL A 5 M, ESCAVAÇÃO MANUAL, SEM ALARGAMENTO DE BASE, CONCRETO FEITO EM OBRA E LANÇADO COM JERICA. AF_01/2018</v>
          </cell>
          <cell r="C1870" t="str">
            <v>M3</v>
          </cell>
          <cell r="D1870">
            <v>534.67999999999995</v>
          </cell>
        </row>
        <row r="1871">
          <cell r="A1871">
            <v>97755</v>
          </cell>
          <cell r="B1871" t="str">
            <v>TUBULÃO A CÉU ABERTO, DIÂMETRO DO FUSTE DE 70 CM, PROFUNDIDADE MAIOR QUE 5 M E MENOR OU IGUAL A 10 M, ESCAVAÇÃO MANUAL, SEM ALARGAMENTO DE BASE, CONCRETO FEITO EM OBRA E LANÇADO COM JERICA. AF_01/2018</v>
          </cell>
          <cell r="C1871" t="str">
            <v>M3</v>
          </cell>
          <cell r="D1871">
            <v>642.91</v>
          </cell>
        </row>
        <row r="1872">
          <cell r="A1872">
            <v>97756</v>
          </cell>
          <cell r="B1872" t="str">
            <v>TUBULÃO A CÉU ABERTO, DIÂMETRO DO FUSTE DE 80 CM, PROFUNDIDADE MAIOR QUE 5 M E MENOR OU IGUAL A 10 M, ESCAVAÇÃO MANUAL, SEM ALARGAMENTO DE BASE, CONCRETO FEITO EM OBRA E LANÇADO COM JERICA. AF_01/2018</v>
          </cell>
          <cell r="C1872" t="str">
            <v>M3</v>
          </cell>
          <cell r="D1872">
            <v>607.17999999999995</v>
          </cell>
        </row>
        <row r="1873">
          <cell r="A1873">
            <v>97757</v>
          </cell>
          <cell r="B1873" t="str">
            <v>TUBULÃO A CÉU ABERTO, DIÂMETRO DO FUSTE DE 100 CM, PROFUNDIDADE MAIOR QUE 5 M E MENOR OU IGUAL A 10 M, ESCAVAÇÃO MANUAL, SEM ALARGAMENTO DE BASE, CONCRETO FEITO EM OBRA E LANÇADO COM JERICA. AF_01/2018</v>
          </cell>
          <cell r="C1873" t="str">
            <v>M3</v>
          </cell>
          <cell r="D1873">
            <v>551.17999999999995</v>
          </cell>
        </row>
        <row r="1874">
          <cell r="A1874">
            <v>97758</v>
          </cell>
          <cell r="B1874" t="str">
            <v>TUBULÃO A CÉU ABERTO, DIÂMETRO DO FUSTE DE 120 CM, PROFUNDIDADE MAIOR QUE 5 M E MENOR OU IGUAL A 10 M, ESCAVAÇÃO MANUAL, SEM ALARGAMENTO DE BASE, CONCRETO FEITO EM OBRA E LANÇADO COM JERICA. AF_01/2018</v>
          </cell>
          <cell r="C1874" t="str">
            <v>M3</v>
          </cell>
          <cell r="D1874">
            <v>510.86</v>
          </cell>
        </row>
        <row r="1875">
          <cell r="A1875">
            <v>97759</v>
          </cell>
          <cell r="B1875" t="str">
            <v>TUBULÃO A CÉU ABERTO, DIÂMETRO DO FUSTE DE 70 CM, PROFUNDIDADE MAIOR QUE 10 M, ESCAVAÇÃO MANUAL, SEM ALARGAMENTO DE BASE, CONCRETO FEITO EM OBRA E LANÇADO COM JERICA. AF_01/2018</v>
          </cell>
          <cell r="C1875" t="str">
            <v>M3</v>
          </cell>
          <cell r="D1875">
            <v>643.28</v>
          </cell>
        </row>
        <row r="1876">
          <cell r="A1876">
            <v>97760</v>
          </cell>
          <cell r="B1876" t="str">
            <v>TUBULÃO A CÉU ABERTO, DIÂMETRO DO FUSTE DE 80 CM, PROFUNDIDADE MAIOR QUE 10 M, ESCAVAÇÃO MANUAL, SEM ALARGAMENTO DE BASE, CONCRETO FEITO EM OBRA E LANÇADO COM JERICA. AF_01/2018</v>
          </cell>
          <cell r="C1876" t="str">
            <v>M3</v>
          </cell>
          <cell r="D1876">
            <v>599.79</v>
          </cell>
        </row>
        <row r="1877">
          <cell r="A1877">
            <v>97761</v>
          </cell>
          <cell r="B1877" t="str">
            <v>TUBULÃO A CÉU ABERTO, DIÂMETRO DO FUSTE DE 100 CM, PROFUNDIDADE MAIOR QUE 10 M, ESCAVAÇÃO MANUAL, SEM ALARGAMENTO DE BASE, CONCRETO FEITO EM OBRA E LANÇADO COM JERICA. AF_01/2018</v>
          </cell>
          <cell r="C1877" t="str">
            <v>M3</v>
          </cell>
          <cell r="D1877">
            <v>538.73</v>
          </cell>
        </row>
        <row r="1878">
          <cell r="A1878">
            <v>97762</v>
          </cell>
          <cell r="B1878" t="str">
            <v>TUBULÃO A CÉU ABERTO, DIÂMETRO DO FUSTE DE 120 CM, PROFUNDIDADE MAIOR QUE 10 M, ESCAVAÇÃO MANUAL, SEM ALARGAMENTO DE BASE, CONCRETO FEITO EM OBRA E LANÇADO COM JERICA. AF_01/2018</v>
          </cell>
          <cell r="C1878" t="str">
            <v>M3</v>
          </cell>
          <cell r="D1878">
            <v>494.54</v>
          </cell>
        </row>
        <row r="1879">
          <cell r="A1879">
            <v>97763</v>
          </cell>
          <cell r="B1879" t="str">
            <v>TUBULÃO A CÉU ABERTO, DIÂMETRO DO FUSTE DE 70 CM, PROFUNDIDADE MENOR OU IGUAL A 5 M, ESCAVAÇÃO MECÂNICA, SEM ALARGAMENTO DE BASE, CONCRETO FEITO EM OBRA E LANÇADO COM JERICA. AF_01/2018</v>
          </cell>
          <cell r="C1879" t="str">
            <v>M3</v>
          </cell>
          <cell r="D1879">
            <v>526.94000000000005</v>
          </cell>
        </row>
        <row r="1880">
          <cell r="A1880">
            <v>97764</v>
          </cell>
          <cell r="B1880" t="str">
            <v>TUBULÃO A CÉU ABERTO, DIÂMETRO DO FUSTE DE 80 CM, PROFUNDIDADE MENOR OU IGUAL A 5 M, ESCAVAÇÃO MECÂNICA, SEM ALARGAMENTO DE BASE, CONCRETO FEITO EM OBRA E LANÇADO COM JERICA. AF_01/2018</v>
          </cell>
          <cell r="C1880" t="str">
            <v>M3</v>
          </cell>
          <cell r="D1880">
            <v>504.08</v>
          </cell>
        </row>
        <row r="1881">
          <cell r="A1881">
            <v>97765</v>
          </cell>
          <cell r="B1881" t="str">
            <v>TUBULÃO A CÉU ABERTO, DIÂMETRO DO FUSTE DE 100 CM, PROFUNDIDADE MENOR OU IGUAL A 5 M, ESCAVAÇÃO MECÂNICA, SEM ALARGAMENTO DE BASE, CONCRETO FEITO EM OBRA E LANÇADO COM JERICA. AF_01/2018</v>
          </cell>
          <cell r="C1881" t="str">
            <v>M3</v>
          </cell>
          <cell r="D1881">
            <v>473.5</v>
          </cell>
        </row>
        <row r="1882">
          <cell r="A1882">
            <v>97766</v>
          </cell>
          <cell r="B1882" t="str">
            <v>TUBULÃO A CÉU ABERTO, DIÂMETRO DO FUSTE DE 120 CM, PROFUNDIDADE MENOR OU IGUAL A 5 M, ESCAVAÇÃO MECÂNICA, SEM ALARGAMENTO DE BASE, CONCRETO FEITO EM OBRA E LANÇADO COM JERICA. AF_01/2018</v>
          </cell>
          <cell r="C1882" t="str">
            <v>M3</v>
          </cell>
          <cell r="D1882">
            <v>454.33</v>
          </cell>
        </row>
        <row r="1883">
          <cell r="A1883">
            <v>97767</v>
          </cell>
          <cell r="B1883" t="str">
            <v>TUBULÃO A CÉU ABERTO, DIÂMETRO DO FUSTE DE 70 CM, PROFUNDIDADE MAIOR QUE 5 M E MENOR OU IGUAL A 10 M, ESCAVAÇÃO MECÂNICA, SEM ALARGAMENTO DE BASE, CONCRETO FEITO EM OBRA E LANÇADO COM JERICA. AF_01/2018</v>
          </cell>
          <cell r="C1883" t="str">
            <v>M3</v>
          </cell>
          <cell r="D1883">
            <v>474.29</v>
          </cell>
        </row>
        <row r="1884">
          <cell r="A1884">
            <v>97768</v>
          </cell>
          <cell r="B1884" t="str">
            <v>TUBULÃO A CÉU ABERTO, DIÂMETRO DO FUSTE DE 80 CM, PROFUNDIDADE MAIOR QUE 5 M E MENOR OU IGUAL A 10 M, ESCAVAÇÃO MECÂNICA, SEM ALARGAMENTO DE BASE, CONCRETO FEITO EM OBRA E LANÇADO COM JERICA. AF_01/2018</v>
          </cell>
          <cell r="C1884" t="str">
            <v>M3</v>
          </cell>
          <cell r="D1884">
            <v>461.13</v>
          </cell>
        </row>
        <row r="1885">
          <cell r="A1885">
            <v>97769</v>
          </cell>
          <cell r="B1885" t="str">
            <v>TUBULÃO A CÉU ABERTO, DIÂMETRO DO FUSTE DE 100 CM, PROFUNDIDADE MAIOR QUE 5 M E MENOR OU IGUAL A 10 M, ESCAVAÇÃO MECÂNICA, SEM ALARGAMENTO DE BASE, CONCRETO FEITO EM OBRA E LANÇADO COM JERICA. AF_01/2018</v>
          </cell>
          <cell r="C1885" t="str">
            <v>M3</v>
          </cell>
          <cell r="D1885">
            <v>435.94</v>
          </cell>
        </row>
        <row r="1886">
          <cell r="A1886">
            <v>97770</v>
          </cell>
          <cell r="B1886" t="str">
            <v>TUBULÃO A CÉU ABERTO, DIÂMETRO DO FUSTE DE 120 CM, PROFUNDIDADE MAIOR QUE 5 M E MENOR OU IGUAL A 10 M, ESCAVAÇÃO MECÂNICA, SEM ALARGAMENTO DE BASE, CONCRETO FEITO EM OBRA E LANÇADO COM JERICA. AF_01/2018</v>
          </cell>
          <cell r="C1886" t="str">
            <v>M3</v>
          </cell>
          <cell r="D1886">
            <v>415.52</v>
          </cell>
        </row>
        <row r="1887">
          <cell r="A1887">
            <v>97771</v>
          </cell>
          <cell r="B1887" t="str">
            <v>TUBULÃO A CÉU ABERTO, DIÂMETRO DO FUSTE DE 70 CM, PROFUNDIDADE MAIOR QUE 10 M, ESCAVAÇÃO MECÂNICA, SEM ALARGAMENTO DE BASE, CONCRETO FEITO EM OBRA E LANÇADO COM JERICA. AF_01/2018</v>
          </cell>
          <cell r="C1887" t="str">
            <v>M3</v>
          </cell>
          <cell r="D1887">
            <v>453.29</v>
          </cell>
        </row>
        <row r="1888">
          <cell r="A1888">
            <v>97772</v>
          </cell>
          <cell r="B1888" t="str">
            <v>TUBULÃO A CÉU ABERTO, DIÂMETRO DO FUSTE DE 80 CM, PROFUNDIDADE MAIOR QUE 10 M, ESCAVAÇÃO MECÂNICA, SEM ALARGAMENTO DE BASE, CONCRETO FEITO EM OBRA E LANÇADO COM JERICA. AF_01/2018</v>
          </cell>
          <cell r="C1888" t="str">
            <v>M3</v>
          </cell>
          <cell r="D1888">
            <v>436.96</v>
          </cell>
        </row>
        <row r="1889">
          <cell r="A1889">
            <v>97773</v>
          </cell>
          <cell r="B1889" t="str">
            <v>TUBULÃO A CÉU ABERTO, DIÂMETRO DO FUSTE DE 100 CM, PROFUNDIDADE MAIOR QUE 10 M, ESCAVAÇÃO MECÂNICA, SEM ALARGAMENTO DE BASE, CONCRETO FEITO EM OBRA E LANÇADO COM JERICA. AF_01/2018</v>
          </cell>
          <cell r="C1889" t="str">
            <v>M3</v>
          </cell>
          <cell r="D1889">
            <v>411.79</v>
          </cell>
        </row>
        <row r="1890">
          <cell r="A1890">
            <v>97774</v>
          </cell>
          <cell r="B1890" t="str">
            <v>TUBULÃO A CÉU ABERTO, DIÂMETRO DO FUSTE DE 120 CM, PROFUNDIDADE MAIOR QUE 10 M, ESCAVAÇÃO MECÂNICA, SEM ALARGAMENTO DE BASE, CONCRETO FEITO EM OBRA E LANÇADO COM JERICA. AF_01/2018</v>
          </cell>
          <cell r="C1890" t="str">
            <v>M3</v>
          </cell>
          <cell r="D1890">
            <v>390.53</v>
          </cell>
        </row>
        <row r="1891">
          <cell r="A1891">
            <v>97775</v>
          </cell>
          <cell r="B1891" t="str">
            <v>TUBULÃO A CÉU ABERTO, DIÂMETRO DO FUSTE DE 70 CM, PROFUNDIDADE MENOR OU IGUAL A 5 M, ESCAVAÇÃO MANUAL, SEM ALARGAMENTO DE BASE, CONCRETO USINADO E LANÇADO COM BOMBA OU DIRETAMENTE DO CAMINHÃO. AF_01/2018</v>
          </cell>
          <cell r="C1891" t="str">
            <v>M3</v>
          </cell>
          <cell r="D1891">
            <v>636.04</v>
          </cell>
        </row>
        <row r="1892">
          <cell r="A1892">
            <v>97776</v>
          </cell>
          <cell r="B1892" t="str">
            <v>TUBULÃO A CÉU ABERTO, DIÂMETRO DO FUSTE DE 80 CM, PROFUNDIDADE MENOR OU IGUAL A 5 M, ESCAVAÇÃO MANUAL, SEM ALARGAMENTO DE BASE, CONCRETO USINADO E LANÇADO COM BOMBA OU DIRETAMENTE DO CAMINHÃO. AF_01/2018</v>
          </cell>
          <cell r="C1892" t="str">
            <v>M3</v>
          </cell>
          <cell r="D1892">
            <v>597.28</v>
          </cell>
        </row>
        <row r="1893">
          <cell r="A1893">
            <v>97777</v>
          </cell>
          <cell r="B1893" t="str">
            <v>TUBULÃO A CÉU ABERTO, DIÂMETRO DO FUSTE DE 100 CM, PROFUNDIDADE MENOR OU IGUAL A 5 M, ESCAVAÇÃO MANUAL, SEM ALARGAMENTO DE BASE, CONCRETO USINADO E LANÇADO COM BOMBA OU DIRETAMENTE DO CAMINHÃO. AF_01/2018</v>
          </cell>
          <cell r="C1893" t="str">
            <v>M3</v>
          </cell>
          <cell r="D1893">
            <v>544.27</v>
          </cell>
        </row>
        <row r="1894">
          <cell r="A1894">
            <v>97778</v>
          </cell>
          <cell r="B1894" t="str">
            <v>TUBULÃO A CÉU ABERTO, DIÂMETRO DO FUSTE DE 120 CM, PROFUNDIDADE MENOR OU IGUAL A 5 M, ESCAVAÇÃO MANUAL, SEM ALARGAMENTO DE BASE, CONCRETO USINADO E LANÇADO COM BOMBA OU DIRETAMENTE DO CAMINHÃO. AF_01/2018</v>
          </cell>
          <cell r="C1894" t="str">
            <v>M3</v>
          </cell>
          <cell r="D1894">
            <v>510.17</v>
          </cell>
        </row>
        <row r="1895">
          <cell r="A1895">
            <v>97779</v>
          </cell>
          <cell r="B1895" t="str">
            <v>TUBULÃO A CÉU ABERTO, DIÂMETRO DO FUSTE DE 70 CM, PROFUNDIDADE MAIOR QUE 5 M E MENOR OU IGUAL A 10 M, ESCAVAÇÃO MANUAL, SEM ALARGAMENTO DE BASE, CONCRETO USINADO E LANÇADO COM BOMBA OU DIRETAMENTE DO CAMINHÃO. AF_01/2018</v>
          </cell>
          <cell r="C1895" t="str">
            <v>M3</v>
          </cell>
          <cell r="D1895">
            <v>611.4</v>
          </cell>
        </row>
        <row r="1896">
          <cell r="A1896">
            <v>97780</v>
          </cell>
          <cell r="B1896" t="str">
            <v>TUBULÃO A CÉU ABERTO, DIÂMETRO DO FUSTE DE 80 CM, PROFUNDIDADE MAIOR QUE 5 M E MENOR OU IGUAL A 10 M, ESCAVAÇÃO MANUAL, SEM ALARGAMENTO DE BASE, CONCRETO USINADO E LANÇADO COM BOMBA OU DIRETAMENTE DO CAMINHÃO. AF_01/2018</v>
          </cell>
          <cell r="C1896" t="str">
            <v>M3</v>
          </cell>
          <cell r="D1896">
            <v>576.34</v>
          </cell>
        </row>
        <row r="1897">
          <cell r="A1897">
            <v>97781</v>
          </cell>
          <cell r="B1897" t="str">
            <v>TUBULÃO A CÉU ABERTO, DIÂMETRO DO FUSTE DE 100 CM, PROFUNDIDADE MAIOR QUE 5 M E MENOR OU IGUAL A 10 M, ESCAVAÇÃO MANUAL, SEM ALARGAMENTO DE BASE, CONCRETO USINADO E LANÇADO COM BOMBA OU DIRETAMENTE DO CAMINHÃO. AF_01/2018</v>
          </cell>
          <cell r="C1897" t="str">
            <v>M3</v>
          </cell>
          <cell r="D1897">
            <v>521.85</v>
          </cell>
        </row>
        <row r="1898">
          <cell r="A1898">
            <v>97782</v>
          </cell>
          <cell r="B1898" t="str">
            <v>TUBULÃO A CÉU ABERTO, DIÂMETRO DO FUSTE DE 120 CM, PROFUNDIDADE MAIOR QUE 5 M E MENOR OU IGUAL A 10 M, ESCAVAÇÃO MANUAL, SEM ALARGAMENTO DE BASE, CONCRETO USINADO E LANÇADO COM BOMBA OU DIRETAMENTE DO CAMINHÃO. AF_01/2018</v>
          </cell>
          <cell r="C1898" t="str">
            <v>M3</v>
          </cell>
          <cell r="D1898">
            <v>482.99</v>
          </cell>
        </row>
        <row r="1899">
          <cell r="A1899">
            <v>97783</v>
          </cell>
          <cell r="B1899" t="str">
            <v>TUBULÃO A CÉU ABERTO, DIÂMETRO DO FUSTE DE 70 CM, PROFUNDIDADE MAIOR QUE 10 M, ESCAVAÇÃO MANUAL, SEM ALARGAMENTO DE BASE, CONCRETO USINADO E LANÇADO COM BOMBA OU DIRETAMENTE DO CAMINHÃO. AF_01/2018</v>
          </cell>
          <cell r="C1899" t="str">
            <v>M3</v>
          </cell>
          <cell r="D1899">
            <v>612.80999999999995</v>
          </cell>
        </row>
        <row r="1900">
          <cell r="A1900">
            <v>97784</v>
          </cell>
          <cell r="B1900" t="str">
            <v>TUBULÃO A CÉU ABERTO, DIÂMETRO DO FUSTE DE 80 CM, PROFUNDIDADE MAIOR QUE 10 M, ESCAVAÇÃO MANUAL, SEM ALARGAMENTO DE BASE, CONCRETO USINADO E LANÇADO COM BOMBA OU DIRETAMENTE DO CAMINHÃO. AF_01/2018</v>
          </cell>
          <cell r="C1900" t="str">
            <v>M3</v>
          </cell>
          <cell r="D1900">
            <v>570.29999999999995</v>
          </cell>
        </row>
        <row r="1901">
          <cell r="A1901">
            <v>97785</v>
          </cell>
          <cell r="B1901" t="str">
            <v>TUBULÃO A CÉU ABERTO, DIÂMETRO DO FUSTE DE 100 CM, PROFUNDIDADE MAIOR QUE 10 M, ESCAVAÇÃO MANUAL, SEM ALARGAMENTO DE BASE, CONCRETO USINADO E LANÇADO COM BOMBA OU DIRETAMENTE DO CAMINHÃO. AF_01/2018</v>
          </cell>
          <cell r="C1901" t="str">
            <v>M3</v>
          </cell>
          <cell r="D1901">
            <v>510.96</v>
          </cell>
        </row>
        <row r="1902">
          <cell r="A1902">
            <v>97786</v>
          </cell>
          <cell r="B1902" t="str">
            <v>TUBULÃO A CÉU ABERTO, DIÂMETRO DO FUSTE DE 120 CM, PROFUNDIDADE MAIOR QUE 10 M, ESCAVAÇÃO MANUAL, SEM ALARGAMENTO DE BASE, CONCRETO USINADO E LANÇADO COM BOMBA OU DIRETAMENTE DO CAMINHÃO. AF_01/2018</v>
          </cell>
          <cell r="C1902" t="str">
            <v>M3</v>
          </cell>
          <cell r="D1902">
            <v>468.29</v>
          </cell>
        </row>
        <row r="1903">
          <cell r="A1903">
            <v>97787</v>
          </cell>
          <cell r="B1903" t="str">
            <v>TUBULÃO A CÉU ABERTO, DIÂMETRO DO FUSTE DE 70 CM, PROFUNDIDADE MENOR OU IGUAL A 5 M, ESCAVAÇÃO MECÂNICA, SEM ALARGAMENTO DE BASE, CONCRETO USINADO E LANÇADO COM BOMBA OU DIRETAMENTE DO CAMINHÃO. AF_01/2018</v>
          </cell>
          <cell r="C1903" t="str">
            <v>M3</v>
          </cell>
          <cell r="D1903">
            <v>501.48</v>
          </cell>
        </row>
        <row r="1904">
          <cell r="A1904">
            <v>97788</v>
          </cell>
          <cell r="B1904" t="str">
            <v>TUBULÃO A CÉU ABERTO, DIÂMETRO DO FUSTE DE 80 CM, PROFUNDIDADE MENOR OU IGUAL A 5 M, ESCAVAÇÃO MECÂNICA, SEM ALARGAMENTO DE BASE, CONCRETO USINADO E LANÇADO COM BOMBA OU DIRETAMENTE DO CAMINHÃO. AF_01/2018</v>
          </cell>
          <cell r="C1904" t="str">
            <v>M3</v>
          </cell>
          <cell r="D1904">
            <v>478.3</v>
          </cell>
        </row>
        <row r="1905">
          <cell r="A1905">
            <v>97789</v>
          </cell>
          <cell r="B1905" t="str">
            <v>TUBULÃO A CÉU ABERTO, DIÂMETRO DO FUSTE DE 100 CM, PROFUNDIDADE MENOR OU IGUAL A 5 M, ESCAVAÇÃO MECÂNICA, SEM ALARGAMENTO DE BASE, CONCRETO USINADO E LANÇADO COM BOMBA OU DIRETAMENTE DO CAMINHÃO. AF_01/2018</v>
          </cell>
          <cell r="C1905" t="str">
            <v>M3</v>
          </cell>
          <cell r="D1905">
            <v>448.1</v>
          </cell>
        </row>
        <row r="1906">
          <cell r="A1906">
            <v>97790</v>
          </cell>
          <cell r="B1906" t="str">
            <v>TUBULÃO A CÉU ABERTO, DIÂMETRO DO FUSTE DE 120 CM, PROFUNDIDADE MENOR OU IGUAL A 5 M, ESCAVAÇÃO MECÂNICA, SEM ALARGAMENTO DE BASE, CONCRETO USINADO E LANÇADO COM BOMBA OU DIRETAMENTE DO CAMINHÃO. AF_01/2018</v>
          </cell>
          <cell r="C1906" t="str">
            <v>M3</v>
          </cell>
          <cell r="D1906">
            <v>429.82</v>
          </cell>
        </row>
        <row r="1907">
          <cell r="A1907">
            <v>97791</v>
          </cell>
          <cell r="B1907" t="str">
            <v>TUBULÃO A CÉU ABERTO, DIÂMETRO DO FUSTE DE 70 CM, PROFUNDIDADE MAIOR QUE 5 M E MENOR OU IGUAL A 10M, ESCAVAÇÃO MECÂNICA, SEM ALARGAMENTO DE BASE, CONCRETO USINADO E LANÇADO COM BOMBA OU DIRETAMENTE DO CAMINHÃO. AF_01/2018</v>
          </cell>
          <cell r="C1907" t="str">
            <v>M3</v>
          </cell>
          <cell r="D1907">
            <v>442.78</v>
          </cell>
        </row>
        <row r="1908">
          <cell r="A1908">
            <v>97792</v>
          </cell>
          <cell r="B1908" t="str">
            <v>TUBULÃO A CÉU ABERTO, DIÂMETRO DO FUSTE DE 80 CM, PROFUNDIDADE MAIOR QUE 5 M E MENOR OU IGUAL A 10M, ESCAVAÇÃO MECÂNICA, SEM ALARGAMENTO DE BASE, CONCRETO USINADO E LANÇADO COM BOMBA OU DIRETAMENTE DO CAMINHÃO. AF_01/2018</v>
          </cell>
          <cell r="C1908" t="str">
            <v>M3</v>
          </cell>
          <cell r="D1908">
            <v>430.29</v>
          </cell>
        </row>
        <row r="1909">
          <cell r="A1909">
            <v>97793</v>
          </cell>
          <cell r="B1909" t="str">
            <v>TUBULÃO A CÉU ABERTO, DIÂMETRO DO FUSTE DE 100 CM, PROFUNDIDADE MAIOR QUE 5 M E MENOR OU IGUAL A 10M, ESCAVAÇÃO MECÂNICA, SEM ALARGAMENTO DE BASE, CONCRETO USINADO E LANÇADO COM BOMBA OU DIRETAMENTE DO CAMINHÃO. AF_01/2018</v>
          </cell>
          <cell r="C1909" t="str">
            <v>M3</v>
          </cell>
          <cell r="D1909">
            <v>406.61</v>
          </cell>
        </row>
        <row r="1910">
          <cell r="A1910">
            <v>97794</v>
          </cell>
          <cell r="B1910" t="str">
            <v>TUBULÃO A CÉU ABERTO, DIÂMETRO DO FUSTE DE 120 CM, PROFUNDIDADE MAIOR QUE 5 M E MENOR OU IGUAL A 10M, ESCAVAÇÃO MECÂNICA, SEM ALARGAMENTO DE BASE, CONCRETO USINADO E LANÇADO COM BOMBA OU DIRETAMENTE DO CAMINHÃO. AF_01/2018</v>
          </cell>
          <cell r="C1910" t="str">
            <v>M3</v>
          </cell>
          <cell r="D1910">
            <v>387.65</v>
          </cell>
        </row>
        <row r="1911">
          <cell r="A1911">
            <v>97795</v>
          </cell>
          <cell r="B1911" t="str">
            <v>TUBULÃO A CÉU ABERTO, DIÂMETRO DO FUSTE DE 70 CM, PROFUNDIDADE MAIOR QUE 10M, ESCAVAÇÃO MECÂNICA, SEM ALARGAMENTO DE BASE, CONCRETO USINADO E LANÇADO COM BOMBA OU DIRETAMENTE DO CAMINHÃO. AF_01/2018</v>
          </cell>
          <cell r="C1911" t="str">
            <v>M3</v>
          </cell>
          <cell r="D1911">
            <v>422.82</v>
          </cell>
        </row>
        <row r="1912">
          <cell r="A1912">
            <v>97796</v>
          </cell>
          <cell r="B1912" t="str">
            <v>TUBULÃO A CÉU ABERTO, DIÂMETRO DO FUSTE DE 80 CM, PROFUNDIDADE MAIOR QUE 10M, ESCAVAÇÃO MECÂNICA, SEM ALARGAMENTO DE BASE, CONCRETO USINADO E LANÇADO COM BOMBA OU DIRETAMENTE DO CAMINHÃO. AF_01/2018</v>
          </cell>
          <cell r="C1912" t="str">
            <v>M3</v>
          </cell>
          <cell r="D1912">
            <v>407.47</v>
          </cell>
        </row>
        <row r="1913">
          <cell r="A1913">
            <v>97797</v>
          </cell>
          <cell r="B1913" t="str">
            <v>TUBULÃO A CÉU ABERTO, DIÂMETRO DO FUSTE DE 100 CM, PROFUNDIDADE MAIOR QUE 10M, ESCAVAÇÃO MECÂNICA, SEM ALARGAMENTO DE BASE, CONCRETO USINADO E LANÇADO COM BOMBA OU DIRETAMENTE DO CAMINHÃO. AF_01/2018</v>
          </cell>
          <cell r="C1913" t="str">
            <v>M3</v>
          </cell>
          <cell r="D1913">
            <v>384.02</v>
          </cell>
        </row>
        <row r="1914">
          <cell r="A1914">
            <v>97798</v>
          </cell>
          <cell r="B1914" t="str">
            <v>TUBULÃO A CÉU ABERTO, DIÂMETRO DO FUSTE DE 120 CM, PROFUNDIDADE MAIOR QUE 10M, ESCAVAÇÃO MECÂNICA, SEM ALARGAMENTO DE BASE, CONCRETO USINADO E LANÇADO COM BOMBA OU DIRETAMENTE DO CAMINHÃO. AF_01/2018</v>
          </cell>
          <cell r="C1914" t="str">
            <v>M3</v>
          </cell>
          <cell r="D1914">
            <v>364.28</v>
          </cell>
        </row>
        <row r="1915">
          <cell r="A1915">
            <v>97799</v>
          </cell>
          <cell r="B1915" t="str">
            <v>ALARGAMENTO DE BASE DE TUBULÃO A CÉU ABERTO, ESCAVAÇÃO MANUAL, CONCRETO FEITO EM OBRA E LANÇADO COM JERICA. AF_01/2018</v>
          </cell>
          <cell r="C1915" t="str">
            <v>M3</v>
          </cell>
          <cell r="D1915">
            <v>557.84</v>
          </cell>
        </row>
        <row r="1916">
          <cell r="A1916">
            <v>97800</v>
          </cell>
          <cell r="B1916" t="str">
            <v>ALARGAMENTO DE BASE DE TUBULÃO A CÉU ABERTO, ESCAVAÇÃO MANUAL, CONCRETO USINADO E LANÇADO COM BOMBA OU DIRETAMENTE DO CAMINHÃO. AF_01/2018</v>
          </cell>
          <cell r="C1916" t="str">
            <v>M3</v>
          </cell>
          <cell r="D1916">
            <v>536.36</v>
          </cell>
        </row>
        <row r="1917">
          <cell r="A1917">
            <v>89198</v>
          </cell>
          <cell r="B1917" t="str">
            <v>ESTACA PRÉ-MOLDADA DE CONCRETO, SEÇÃO QUADRADA, CAPACIDADE DE 25 TONELADAS, COMPRIMENTO TOTAL CRAVADO ATÉ 5M, BATE-ESTACAS POR GRAVIDADE SOBRE ROLOS (EXCLUSIVE MOBILIZAÇÃO E DESMOBILIZAÇÃO). AF_03/2016</v>
          </cell>
          <cell r="C1917" t="str">
            <v>M</v>
          </cell>
          <cell r="D1917">
            <v>79.75</v>
          </cell>
        </row>
        <row r="1918">
          <cell r="A1918">
            <v>89199</v>
          </cell>
          <cell r="B1918" t="str">
            <v>ESTACA PRÉ-MOLDADA DE CONCRETO, SEÇÃO QUADRADA, CAPACIDADE DE 50 TONELADAS, COMPRIMENTO TOTAL CRAVADO ATÉ 5M, BATE-ESTACAS POR GRAVIDADE SOBRE ROLOS (EXCLUSIVE MOBILIZAÇÃO E DESMOBILIZAÇÃO). AF_03/2016</v>
          </cell>
          <cell r="C1918" t="str">
            <v>M</v>
          </cell>
          <cell r="D1918">
            <v>104.39</v>
          </cell>
        </row>
        <row r="1919">
          <cell r="A1919">
            <v>89200</v>
          </cell>
          <cell r="B1919" t="str">
            <v>ESTACA PRÉ-MOLDADA DE CONCRETO CENTRIFUGADO, SEÇÃO CIRCULAR, CAPACIDADE DE 100 TONELADAS, COMPRIMENTO TOTAL CRAVADO ATÉ 5M, BATE-ESTACAS POR GRAVIDADE SOBRE ROLOS (EXCLUSIVE MOBILIZAÇÃO E DESMOBILIZAÇÃO). AF_03/2016</v>
          </cell>
          <cell r="C1919" t="str">
            <v>M</v>
          </cell>
          <cell r="D1919">
            <v>243.68</v>
          </cell>
        </row>
        <row r="1920">
          <cell r="A1920">
            <v>89201</v>
          </cell>
          <cell r="B1920" t="str">
            <v>ESTACA PRÉ-MOLDADA DE CONCRETO, SEÇÃO QUADRADA, CAPACIDADE DE 25 TONELADAS, COMPRIMENTO TOTAL CRAVADO ACIMA DE 5M ATÉ 12M, BATE-ESTACAS POR GRAVIDADE SOBRE ROLOS (EXCLUSIVE MOBILIZAÇÃO E DESMOBILIZAÇÃO). AF_03/2016</v>
          </cell>
          <cell r="C1920" t="str">
            <v>M</v>
          </cell>
          <cell r="D1920">
            <v>62.54</v>
          </cell>
        </row>
        <row r="1921">
          <cell r="A1921">
            <v>89202</v>
          </cell>
          <cell r="B1921" t="str">
            <v>ESTACA PRÉ-MOLDADA DE CONCRETO, SEÇÃO QUADRADA, CAPACIDADE DE 50 TONELADAS, COMPRIMENTO TOTAL CRAVADO ACIMA DE 5M ATÉ 12M, BATE-ESTACAS POR GRAVIDADE SOBRE ROLOS (EXCLUSIVE MOBILIZAÇÃO E DESMOBILIZAÇÃO). AF_03/2016</v>
          </cell>
          <cell r="C1921" t="str">
            <v>M</v>
          </cell>
          <cell r="D1921">
            <v>80.349999999999994</v>
          </cell>
        </row>
        <row r="1922">
          <cell r="A1922">
            <v>89203</v>
          </cell>
          <cell r="B1922" t="str">
            <v>ESTACA PRÉ-MOLDADA DE CONCRETO CENTRIFUGADO, SEÇÃO CIRCULAR, CAPACIDADE DE 100 TONELADAS, COMPRIMENTO TOTAL CRAVADO ACIMA DE 5M ATÉ 12M, BATE-ESTACAS POR GRAVIDADE SOBRE ROLOS (EXCLUSIVE MOBILIZAÇÃO E DESMOBILIZAÇÃO). AF_03/2016</v>
          </cell>
          <cell r="C1922" t="str">
            <v>M</v>
          </cell>
          <cell r="D1922">
            <v>184.24</v>
          </cell>
        </row>
        <row r="1923">
          <cell r="A1923">
            <v>89204</v>
          </cell>
          <cell r="B1923" t="str">
            <v>ESTACA PRÉ-MOLDADA DE CONCRETO, SEÇÃO QUADRADA, CAPACIDADE DE 25 TONELADAS COMPRIMENTO TOTAL CRAVADO ACIMA DE 12M, BATE-ESTACAS POR GRAVIDADE SOBRE ROLOS (EXCLUSIVE MOBILIZAÇÃO E DESMOBILIZAÇÃO). AF_03/2016</v>
          </cell>
          <cell r="C1923" t="str">
            <v>M</v>
          </cell>
          <cell r="D1923">
            <v>56.2</v>
          </cell>
        </row>
        <row r="1924">
          <cell r="A1924">
            <v>89205</v>
          </cell>
          <cell r="B1924" t="str">
            <v>ESTACA PRÉ-MOLDADA DE CONCRETO, SEÇÃO QUADRADA, CAPACIDADE DE 50 TONELADAS, COMPRIMENTO TOTAL CRAVADO ACIMA DE 12M, BATE-ESTACAS POR GRAVIDADE SOBRE ROLOS (EXCLUSIVE MOBILIZAÇÃO E DESMOBILIZAÇÃO). AF_03/2016</v>
          </cell>
          <cell r="C1924" t="str">
            <v>M</v>
          </cell>
          <cell r="D1924">
            <v>72.95</v>
          </cell>
        </row>
        <row r="1925">
          <cell r="A1925">
            <v>89206</v>
          </cell>
          <cell r="B1925" t="str">
            <v>ESTACA PRÉ-MOLDADA DE CONCRETO CENTRIFUGADO, SEÇÃO CIRCULAR, CAPACIDADE DE 100 TONELADAS, COMPRIMENTO TOTAL CRAVADO ACIMA DE 12M, BATE-ESTACAS POR GRAVIDADE SOBRE ROLOS (EXCLUSIVE MOBILIZAÇÃO E DESMOBILIZAÇÃO). AF_03/2016</v>
          </cell>
          <cell r="C1925" t="str">
            <v>M</v>
          </cell>
          <cell r="D1925">
            <v>170.02</v>
          </cell>
        </row>
        <row r="1926">
          <cell r="A1926">
            <v>90808</v>
          </cell>
          <cell r="B1926" t="str">
            <v>ESTACA HÉLICE CONTÍNUA, DIÂMETRO DE 30 CM, COMPRIMENTO TOTAL ATÉ 15 M, PERFURATRIZ COM TORQUE DE 170 KN.M (EXCLUSIVE MOBILIZAÇÃO E DESMOBILIZAÇÃO). AF_02/2015</v>
          </cell>
          <cell r="C1926" t="str">
            <v>M</v>
          </cell>
          <cell r="D1926">
            <v>61.33</v>
          </cell>
        </row>
        <row r="1927">
          <cell r="A1927">
            <v>90809</v>
          </cell>
          <cell r="B1927" t="str">
            <v>ESTACA HÉLICE CONTÍNUA, DIÂMETRO DE 30 CM, COMPRIMENTO TOTAL ACIMA DE 15 M ATÉ 20 M, PERFURATRIZ COM TORQUE DE 170 KN.M (EXCLUSIVE MOBILIZAÇÃO E DESMOBILIZAÇÃO). AF_02/2015</v>
          </cell>
          <cell r="C1927" t="str">
            <v>M</v>
          </cell>
          <cell r="D1927">
            <v>58.98</v>
          </cell>
        </row>
        <row r="1928">
          <cell r="A1928">
            <v>90810</v>
          </cell>
          <cell r="B1928" t="str">
            <v>ESTACA HÉLICE CONTÍNUA, DIÂMETRO DE 50 CM, COMPRIMENTO TOTAL ATÉ 15 M, PERFURATRIZ COM TORQUE DE 170 KN.M (EXCLUSIVE MOBILIZAÇÃO E DESMOBILIZAÇÃO). AF_02/2015</v>
          </cell>
          <cell r="C1928" t="str">
            <v>M</v>
          </cell>
          <cell r="D1928">
            <v>127.48</v>
          </cell>
        </row>
        <row r="1929">
          <cell r="A1929">
            <v>90811</v>
          </cell>
          <cell r="B1929" t="str">
            <v>ESTACA HÉLICE CONTÍNUA, DIÂMETRO DE 50 CM, COMPRIMENTO TOTAL ACIMA DE 15 M ATÉ 30 M, PERFURATRIZ COM TORQUE DE 170 KN.M (EXCLUSIVE MOBILIZAÇÃO E DESMOBILIZAÇÃO). AF_02/2015</v>
          </cell>
          <cell r="C1929" t="str">
            <v>M</v>
          </cell>
          <cell r="D1929">
            <v>120.29</v>
          </cell>
        </row>
        <row r="1930">
          <cell r="A1930">
            <v>90812</v>
          </cell>
          <cell r="B1930" t="str">
            <v>ESTACA HÉLICE CONTÍNUA, DIÂMETRO DE 70 CM, COMPRIMENTO TOTAL ATÉ 15 M, PERFURATRIZ COM TORQUE DE 170 KN.M (EXCLUSIVE MOBILIZAÇÃO E DESMOBILIZAÇÃO). AF_02/2015</v>
          </cell>
          <cell r="C1930" t="str">
            <v>M</v>
          </cell>
          <cell r="D1930">
            <v>215.97</v>
          </cell>
        </row>
        <row r="1931">
          <cell r="A1931">
            <v>90813</v>
          </cell>
          <cell r="B1931" t="str">
            <v>ESTACA HÉLICE CONTÍNUA, DIÂMETRO DE 70 CM, COMPRIMENTO TOTAL ACIMA DE 15 M ATÉ 30 M, PERFURATRIZ COM TORQUE DE 170 KN.M (EXCLUSIVE MOBILIZAÇÃO E DESMOBILIZAÇÃO). AF_02/2015</v>
          </cell>
          <cell r="C1931" t="str">
            <v>M</v>
          </cell>
          <cell r="D1931">
            <v>206.05</v>
          </cell>
        </row>
        <row r="1932">
          <cell r="A1932">
            <v>90814</v>
          </cell>
          <cell r="B1932" t="str">
            <v>ESTACA HÉLICE CONTÍNUA, DIÂMETRO DE 80 CM, COMPRIMENTO TOTAL ATÉ 30 M, PERFURATRIZ COM TORQUE DE 170 KN.M (EXCLUSIVE MOBILIZAÇÃO E DESMOBILIZAÇÃO). AF_02/2015</v>
          </cell>
          <cell r="C1932" t="str">
            <v>M</v>
          </cell>
          <cell r="D1932">
            <v>259.08999999999997</v>
          </cell>
        </row>
        <row r="1933">
          <cell r="A1933">
            <v>90815</v>
          </cell>
          <cell r="B1933" t="str">
            <v>ESTACA HÉLICE CONTÍNUA, DIÂMETRO DE 90 CM, COMPRIMENTO TOTAL ATÉ 30 M, PERFURATRIZ COM TORQUE DE 263 KN.M (EXCLUSIVE MOBILIZAÇÃO E DESMOBILIZAÇÃO). AF_02/2015</v>
          </cell>
          <cell r="C1933" t="str">
            <v>M</v>
          </cell>
          <cell r="D1933">
            <v>312.58999999999997</v>
          </cell>
        </row>
        <row r="1934">
          <cell r="A1934">
            <v>90877</v>
          </cell>
          <cell r="B1934" t="str">
            <v>ESTACA ESCAVADA MECANICAMENTE, SEM FLUIDO ESTABILIZANTE, COM 25 CM DE DIÂMETRO, ATÉ 9 M DE COMPRIMENTO, CONCRETO LANÇADO POR CAMINHÃO BETONEIRA (EXCLUSIVE MOBILIZAÇÃO E DESMOBILIZAÇÃO). AF_02/2015</v>
          </cell>
          <cell r="C1934" t="str">
            <v>M</v>
          </cell>
          <cell r="D1934">
            <v>40.57</v>
          </cell>
        </row>
        <row r="1935">
          <cell r="A1935">
            <v>90878</v>
          </cell>
          <cell r="B1935" t="str">
            <v>ESTACA ESCAVADA MECANICAMENTE, SEM FLUIDO ESTABILIZANTE, COM 25 CM DE DIÂMETRO, ACIMA DE 9 M DE COMPRIMENTO, CONCRETO LANÇADO POR CAMINHÃO BETONEIRA (EXCLUSIVE MOBILIZAÇÃO E DESMOBILIZAÇÃO). AF_02/2015</v>
          </cell>
          <cell r="C1935" t="str">
            <v>M</v>
          </cell>
          <cell r="D1935">
            <v>38.700000000000003</v>
          </cell>
        </row>
        <row r="1936">
          <cell r="A1936">
            <v>90880</v>
          </cell>
          <cell r="B1936" t="str">
            <v>ESTACA ESCAVADA MECANICAMENTE, SEM FLUIDO ESTABILIZANTE, COM 25 CM DE DIÂMETRO, ATÉ 9 M DE COMPRIMENTO, CONCRETO LANÇADO MANUALMENTE (EXCLUSIVE MOBILIZAÇÃO E DESMOBILIZAÇÃO). AF_02/2015</v>
          </cell>
          <cell r="C1936" t="str">
            <v>M</v>
          </cell>
          <cell r="D1936">
            <v>58.89</v>
          </cell>
        </row>
        <row r="1937">
          <cell r="A1937">
            <v>90881</v>
          </cell>
          <cell r="B1937" t="str">
            <v>ESTACA ESCAVADA MECANICAMENTE, SEM FLUIDO ESTABILIZANTE, COM 25 CM DE DIÂMETRO, ACIMA DE 9 M DE COMPRIMENTO, CONCRETO LANÇADO MANUALMENTE (EXCLUSIVE MOBILIZAÇÃO E DESMOBILIZAÇÃO). AF_02/2015</v>
          </cell>
          <cell r="C1937" t="str">
            <v>M</v>
          </cell>
          <cell r="D1937">
            <v>53.57</v>
          </cell>
        </row>
        <row r="1938">
          <cell r="A1938">
            <v>90883</v>
          </cell>
          <cell r="B1938" t="str">
            <v>ESTACA ESCAVADA MECANICAMENTE, SEM FLUIDO ESTABILIZANTE, COM 40 CM DE DIÂMETRO, ATÉ 9 M DE COMPRIMENTO, CONCRETO LANÇADO POR CAMINHÃO BETONEIRA (EXCLUSIVE MOBILIZAÇÃO E DESMOBILIZAÇÃO). AF_02/2015</v>
          </cell>
          <cell r="C1938" t="str">
            <v>M</v>
          </cell>
          <cell r="D1938">
            <v>65.709999999999994</v>
          </cell>
        </row>
        <row r="1939">
          <cell r="A1939">
            <v>90884</v>
          </cell>
          <cell r="B1939" t="str">
            <v>ESTACA ESCAVADA MECANICAMENTE, SEM FLUIDO ESTABILIZANTE, COM 40 CM DE DIÂMETRO, ACIMA DE 9 M ATÉ 15 M DE COMPRIMENTO, CONCRETO LANÇADO POR CAMINHÃO BETONEIRA (EXCLUSIVE MOBILIZAÇÃO E DESMOBILIZAÇÃO). AF_02/2015</v>
          </cell>
          <cell r="C1939" t="str">
            <v>M</v>
          </cell>
          <cell r="D1939">
            <v>63.5</v>
          </cell>
        </row>
        <row r="1940">
          <cell r="A1940">
            <v>90885</v>
          </cell>
          <cell r="B1940" t="str">
            <v>ESTACA ESCAVADA MECANICAMENTE, SEM FLUIDO ESTABILIZANTE, COM 40 CM DE DIÂMETRO, ACIMA DE 15 M DE COMPRIMENTO, CONCRETO LANÇADO POR CAMINHÃO BETONEIRA (EXCLUSIVE MOBILIZAÇÃO E DESMOBILIZAÇÃO). AF_02/2015</v>
          </cell>
          <cell r="C1940" t="str">
            <v>M</v>
          </cell>
          <cell r="D1940">
            <v>62.5</v>
          </cell>
        </row>
        <row r="1941">
          <cell r="A1941">
            <v>90886</v>
          </cell>
          <cell r="B1941" t="str">
            <v>ESTACA ESCAVADA MECANICAMENTE, SEM FLUIDO ESTABILIZANTE, COM 60 CM DE DIÂMETRO, ATÉ 9 M DE COMPRIMENTO, CONCRETO LANÇADO POR CAMINHÃO BETONEIRA (EXCLUSIVE MOBILIZAÇÃO E DESMOBILIZAÇÃO). AF_02/2015</v>
          </cell>
          <cell r="C1941" t="str">
            <v>M</v>
          </cell>
          <cell r="D1941">
            <v>124.21</v>
          </cell>
        </row>
        <row r="1942">
          <cell r="A1942">
            <v>90887</v>
          </cell>
          <cell r="B1942" t="str">
            <v>ESTACA ESCAVADA MECANICAMENTE, SEM FLUIDO ESTABILIZANTE, COM 60 CM DE DIÂMETRO, ACIMA DE 9 M ATÉ 15 M DE COMPRIMENTO, CONCRETO LANÇADO POR CAMINHÃO BETONEIRA (EXCLUSIVE MOBILIZAÇÃO E DESMOBILIZAÇÃO). AF_02/2015</v>
          </cell>
          <cell r="C1942" t="str">
            <v>M</v>
          </cell>
          <cell r="D1942">
            <v>121.65</v>
          </cell>
        </row>
        <row r="1943">
          <cell r="A1943">
            <v>90888</v>
          </cell>
          <cell r="B1943" t="str">
            <v>ESTACA ESCAVADA MECANICAMENTE, SEM FLUIDO ESTABILIZANTE, COM 60 CM DE DIÂMETRO, ACIMA DE 15 M DE COMPRIMENTO, CONCRETO LANÇADO POR CAMINHÃO BETONEIRA (EXCLUSIVE MOBILIZAÇÃO E DESMOBILIZAÇÃO). AF_02/2015</v>
          </cell>
          <cell r="C1943" t="str">
            <v>M</v>
          </cell>
          <cell r="D1943">
            <v>120.56</v>
          </cell>
        </row>
        <row r="1944">
          <cell r="A1944">
            <v>90889</v>
          </cell>
          <cell r="B1944" t="str">
            <v>ESTACA ESCAVADA MECANICAMENTE, SEM FLUIDO ESTABILIZANTE, COM 60 CM DE DIÂMETRO, ATÉ 9 M DE COMPRIMENTO, CONCRETO LANÇADO POR BOMBA LANÇA (EXCLUSIVE MOBILIZAÇÃO E DESMOBILIZAÇÃO). AF_02/2015</v>
          </cell>
          <cell r="C1944" t="str">
            <v>M</v>
          </cell>
          <cell r="D1944">
            <v>146.78</v>
          </cell>
        </row>
        <row r="1945">
          <cell r="A1945">
            <v>90890</v>
          </cell>
          <cell r="B1945" t="str">
            <v>ESTACA ESCAVADA MECANICAMENTE, SEM FLUIDO ESTABILIZANTE, COM 60 CM DE DIÂMETRO, ACIMA DE 9 M ATÉ 15 M DE COMPRIMENTO, CONCRETO LANÇADO POR BOMBA LANÇA (EXCLUSIVE MOBILIZAÇÃO E DESMOBILIZAÇÃO). AF_02/2015</v>
          </cell>
          <cell r="C1945" t="str">
            <v>M</v>
          </cell>
          <cell r="D1945">
            <v>142.72999999999999</v>
          </cell>
        </row>
        <row r="1946">
          <cell r="A1946">
            <v>90891</v>
          </cell>
          <cell r="B1946" t="str">
            <v>ESTACA ESCAVADA MECANICAMENTE, SEM FLUIDO ESTABILIZANTE, COM 60 CM DE DIÂMETRO, ACIMA DE 15 M DE COMPRIMENTO, CONCRETO LANÇADO POR BOMBA LANÇA (EXCLUSIVE MOBILIZAÇÃO E DESMOBILIZAÇÃO). AF_02/2015</v>
          </cell>
          <cell r="C1946" t="str">
            <v>M</v>
          </cell>
          <cell r="D1946">
            <v>140.94</v>
          </cell>
        </row>
        <row r="1947">
          <cell r="A1947">
            <v>95601</v>
          </cell>
          <cell r="B1947" t="str">
            <v>ARRASAMENTO MECANICO DE ESTACA DE CONCRETO ARMADO, DIAMETROS DE ATÉ 40 CM. AF_11/2016</v>
          </cell>
          <cell r="C1947" t="str">
            <v>UN</v>
          </cell>
          <cell r="D1947">
            <v>23.6</v>
          </cell>
        </row>
        <row r="1948">
          <cell r="A1948">
            <v>95602</v>
          </cell>
          <cell r="B1948" t="str">
            <v>ARRASAMENTO MECANICO DE ESTACA DE CONCRETO ARMADO, DIAMETROS DE 41 CM A 60 CM. AF_11/2016</v>
          </cell>
          <cell r="C1948" t="str">
            <v>UN</v>
          </cell>
          <cell r="D1948">
            <v>29.95</v>
          </cell>
        </row>
        <row r="1949">
          <cell r="A1949">
            <v>95603</v>
          </cell>
          <cell r="B1949" t="str">
            <v>ARRASAMENTO MECANICO DE ESTACA DE CONCRETO ARMADO, DIAMETROS DE 61 CM A 80 CM. AF_11/2016</v>
          </cell>
          <cell r="C1949" t="str">
            <v>UN</v>
          </cell>
          <cell r="D1949">
            <v>39.32</v>
          </cell>
        </row>
        <row r="1950">
          <cell r="A1950">
            <v>95604</v>
          </cell>
          <cell r="B1950" t="str">
            <v>ARRASAMENTO MECANICO DE ESTACA DE CONCRETO ARMADO, DIAMETROS DE 81 CM A 100 CM. AF_11/2016</v>
          </cell>
          <cell r="C1950" t="str">
            <v>UN</v>
          </cell>
          <cell r="D1950">
            <v>51.77</v>
          </cell>
        </row>
        <row r="1951">
          <cell r="A1951">
            <v>95605</v>
          </cell>
          <cell r="B1951" t="str">
            <v>ARRASAMENTO MECANICO DE ESTACA DE CONCRETO ARMADO, DIAMETROS DE 101 CM A 150 CM. AF_11/2016</v>
          </cell>
          <cell r="C1951" t="str">
            <v>UN</v>
          </cell>
          <cell r="D1951">
            <v>81.150000000000006</v>
          </cell>
        </row>
        <row r="1952">
          <cell r="A1952">
            <v>95607</v>
          </cell>
          <cell r="B1952" t="str">
            <v>ARRASAMENTO DE ESTACA METÁLICA, PERFIL LAMINADO TIPO I FAMÍLIA 250. AF_11/2016</v>
          </cell>
          <cell r="C1952" t="str">
            <v>UN</v>
          </cell>
          <cell r="D1952">
            <v>6.61</v>
          </cell>
        </row>
        <row r="1953">
          <cell r="A1953">
            <v>95608</v>
          </cell>
          <cell r="B1953" t="str">
            <v>ARRASAMENTO DE ESTACA METÁLICA, PERFIL LAMINADO TIPO H FAMÍLIA 250. AF_11/2016</v>
          </cell>
          <cell r="C1953" t="str">
            <v>UN</v>
          </cell>
          <cell r="D1953">
            <v>7.61</v>
          </cell>
        </row>
        <row r="1954">
          <cell r="A1954">
            <v>95609</v>
          </cell>
          <cell r="B1954" t="str">
            <v>ARRASAMENTO DE ESTACA METÁLICA, PERFIL LAMINADO TIPO H FAMÍLIA 310. AF_11/2016</v>
          </cell>
          <cell r="C1954" t="str">
            <v>UN</v>
          </cell>
          <cell r="D1954">
            <v>8.5</v>
          </cell>
        </row>
        <row r="1955">
          <cell r="A1955">
            <v>96160</v>
          </cell>
          <cell r="B1955" t="str">
            <v>ESTACA RAIZ, DIÂMETRO DE 20 CM, COMPRIMENTO DE ATÉ 10 M, SEM PRESENÇA DE ROCHA. AF_04/2017</v>
          </cell>
          <cell r="C1955" t="str">
            <v>M</v>
          </cell>
          <cell r="D1955">
            <v>188.24</v>
          </cell>
        </row>
        <row r="1956">
          <cell r="A1956">
            <v>96161</v>
          </cell>
          <cell r="B1956" t="str">
            <v>ESTACA RAIZ, DIÂMETRO DE 31 CM, COMPRIMENTO DE ATÉ 10 M, SEM PRESENÇA DE ROCHA. AF_05/2017</v>
          </cell>
          <cell r="C1956" t="str">
            <v>M</v>
          </cell>
          <cell r="D1956">
            <v>275.32</v>
          </cell>
        </row>
        <row r="1957">
          <cell r="A1957">
            <v>96162</v>
          </cell>
          <cell r="B1957" t="str">
            <v>ESTACA RAIZ, DIÂMETRO DE 40 CM, COMPRIMENTO DE ATÉ 10 M, SEM PRESENÇA DE ROCHA. AF_05/2017</v>
          </cell>
          <cell r="C1957" t="str">
            <v>M</v>
          </cell>
          <cell r="D1957">
            <v>356.21</v>
          </cell>
        </row>
        <row r="1958">
          <cell r="A1958">
            <v>96163</v>
          </cell>
          <cell r="B1958" t="str">
            <v>ESTACA RAIZ, DIÂMETRO DE 45 CM, COMPRIMENTO DE ATÉ 10 M, SEM PRESENÇA DE ROCHA. AF_05/2017</v>
          </cell>
          <cell r="C1958" t="str">
            <v>M</v>
          </cell>
          <cell r="D1958">
            <v>403.89</v>
          </cell>
        </row>
        <row r="1959">
          <cell r="A1959">
            <v>96164</v>
          </cell>
          <cell r="B1959" t="str">
            <v>ESTACA RAIZ, DIÂMETRO DE 20 CM, COMPRIMENTO DE 11 A 20 M, SEM PRESENÇA DE ROCHA. AF_05/2017</v>
          </cell>
          <cell r="C1959" t="str">
            <v>M</v>
          </cell>
          <cell r="D1959">
            <v>170.11</v>
          </cell>
        </row>
        <row r="1960">
          <cell r="A1960">
            <v>96165</v>
          </cell>
          <cell r="B1960" t="str">
            <v>ESTACA RAIZ, DIÂMETRO DE 31 CM, COMPRIMENTO DE 11 A 20 M, SEM PRESENÇA DE ROCHA. AF_05/2017</v>
          </cell>
          <cell r="C1960" t="str">
            <v>M</v>
          </cell>
          <cell r="D1960">
            <v>250.56</v>
          </cell>
        </row>
        <row r="1961">
          <cell r="A1961">
            <v>96166</v>
          </cell>
          <cell r="B1961" t="str">
            <v>ESTACA RAIZ, DIÂMETRO DE 40 CM, COMPRIMENTO DE 11 A 20 M, SEM PRESENÇA DE ROCHA. AF_05/2017</v>
          </cell>
          <cell r="C1961" t="str">
            <v>M</v>
          </cell>
          <cell r="D1961">
            <v>318.49</v>
          </cell>
        </row>
        <row r="1962">
          <cell r="A1962">
            <v>96167</v>
          </cell>
          <cell r="B1962" t="str">
            <v>ESTACA RAIZ, DIÂMETRO DE 45 CM, COMPRIMENTO DE 11 A 20 M, SEM PRESENÇA DE ROCHA. AF_05/2017</v>
          </cell>
          <cell r="C1962" t="str">
            <v>M</v>
          </cell>
          <cell r="D1962">
            <v>350.65</v>
          </cell>
        </row>
        <row r="1963">
          <cell r="A1963">
            <v>96168</v>
          </cell>
          <cell r="B1963" t="str">
            <v>ESTACA RAIZ, DIÂMETRO DE 20 CM, COMPRIMENTO DE 21 A 30 M, SEM PRESENÇA DE ROCHA. AF_05/2017</v>
          </cell>
          <cell r="C1963" t="str">
            <v>M</v>
          </cell>
          <cell r="D1963">
            <v>161.38999999999999</v>
          </cell>
        </row>
        <row r="1964">
          <cell r="A1964">
            <v>96169</v>
          </cell>
          <cell r="B1964" t="str">
            <v>ESTACA RAIZ, DIÂMETRO DE 31 CM, COMPRIMENTO DE 21 A 30 M, SEM PRESENÇA DE ROCHA. AF_05/2017</v>
          </cell>
          <cell r="C1964" t="str">
            <v>M</v>
          </cell>
          <cell r="D1964">
            <v>239.39</v>
          </cell>
        </row>
        <row r="1965">
          <cell r="A1965">
            <v>96170</v>
          </cell>
          <cell r="B1965" t="str">
            <v>ESTACA RAIZ, DIÂMETRO DE 40 CM, COMPRIMENTO DE 21 A 30 M, SEM PRESENÇA DE ROCHA. AF_05/2017</v>
          </cell>
          <cell r="C1965" t="str">
            <v>M</v>
          </cell>
          <cell r="D1965">
            <v>304.83</v>
          </cell>
        </row>
        <row r="1966">
          <cell r="A1966">
            <v>96171</v>
          </cell>
          <cell r="B1966" t="str">
            <v>ESTACA RAIZ, DIÂMETRO DE 45 CM, COMPRIMENTO DE 21 A 30 M, SEM PRESENÇA DE ROCHA. AF_05/2017</v>
          </cell>
          <cell r="C1966" t="str">
            <v>M</v>
          </cell>
          <cell r="D1966">
            <v>332.41</v>
          </cell>
        </row>
        <row r="1967">
          <cell r="A1967">
            <v>96172</v>
          </cell>
          <cell r="B1967" t="str">
            <v>ESTACA RAIZ, DIÂMETRO DE 20 CM, COMPRIMENTO DE ATÉ 10 M, COM PRESENÇA DE ROCHA. AF_05/2017</v>
          </cell>
          <cell r="C1967" t="str">
            <v>M</v>
          </cell>
          <cell r="D1967">
            <v>200.31</v>
          </cell>
        </row>
        <row r="1968">
          <cell r="A1968">
            <v>96173</v>
          </cell>
          <cell r="B1968" t="str">
            <v>ESTACA RAIZ, DIÂMETRO DE 31 CM, COMPRIMENTO DE ATÉ 10 M, COM PRESENÇA DE ROCHA. AF_05/2017</v>
          </cell>
          <cell r="C1968" t="str">
            <v>M</v>
          </cell>
          <cell r="D1968">
            <v>290.45</v>
          </cell>
        </row>
        <row r="1969">
          <cell r="A1969">
            <v>96174</v>
          </cell>
          <cell r="B1969" t="str">
            <v>ESTACA RAIZ, DIÂMETRO DE 40 CM, COMPRIMENTO DE ATÉ 10 M, COM PRESENÇA DE ROCHA. AF_05/2017</v>
          </cell>
          <cell r="C1969" t="str">
            <v>M</v>
          </cell>
          <cell r="D1969">
            <v>375.55</v>
          </cell>
        </row>
        <row r="1970">
          <cell r="A1970">
            <v>96175</v>
          </cell>
          <cell r="B1970" t="str">
            <v>ESTACA RAIZ, DIÂMETRO DE 45 CM, COMPRIMENTO DE ATÉ 10 M, COM PRESENÇA DE ROCHA. AF_05/2017</v>
          </cell>
          <cell r="C1970" t="str">
            <v>M</v>
          </cell>
          <cell r="D1970">
            <v>426.37</v>
          </cell>
        </row>
        <row r="1971">
          <cell r="A1971">
            <v>96176</v>
          </cell>
          <cell r="B1971" t="str">
            <v>ESTACA RAIZ, DIÂMETRO DE 20 CM, COMPRIMENTO DE 11 A 20 M, COM PRESENÇA DE ROCHA. AF_05/2017</v>
          </cell>
          <cell r="C1971" t="str">
            <v>M</v>
          </cell>
          <cell r="D1971">
            <v>178.14</v>
          </cell>
        </row>
        <row r="1972">
          <cell r="A1972">
            <v>96177</v>
          </cell>
          <cell r="B1972" t="str">
            <v>ESTACA RAIZ, DIÂMETRO DE 31 CM, COMPRIMENTO DE 11 A 20 M, COM PRESENÇA DE ROCHA. AF_05/2017</v>
          </cell>
          <cell r="C1972" t="str">
            <v>M</v>
          </cell>
          <cell r="D1972">
            <v>259.81</v>
          </cell>
        </row>
        <row r="1973">
          <cell r="A1973">
            <v>96178</v>
          </cell>
          <cell r="B1973" t="str">
            <v>ESTACA RAIZ, DIÂMETRO DE 40 CM, COMPRIMENTO DE 11 A 20 M, COM PRESENÇA DE ROCHA. AF_05/2017</v>
          </cell>
          <cell r="C1973" t="str">
            <v>M</v>
          </cell>
          <cell r="D1973">
            <v>329.44</v>
          </cell>
        </row>
        <row r="1974">
          <cell r="A1974">
            <v>96179</v>
          </cell>
          <cell r="B1974" t="str">
            <v>ESTACA RAIZ, DIÂMETRO DE 45 CM, COMPRIMENTO DE 11 A 20 M, COM PRESENÇA DE ROCHA. AF_05/2017</v>
          </cell>
          <cell r="C1974" t="str">
            <v>M</v>
          </cell>
          <cell r="D1974">
            <v>362.53</v>
          </cell>
        </row>
        <row r="1975">
          <cell r="A1975">
            <v>96180</v>
          </cell>
          <cell r="B1975" t="str">
            <v>ESTACA RAIZ, DIÂMETRO DE 20 CM, COMPRIMENTO DE 21 A 30 M, COM PRESENÇA DE ROCHA. AF_05/2017</v>
          </cell>
          <cell r="C1975" t="str">
            <v>M</v>
          </cell>
          <cell r="D1975">
            <v>167.33</v>
          </cell>
        </row>
        <row r="1976">
          <cell r="A1976">
            <v>96181</v>
          </cell>
          <cell r="B1976" t="str">
            <v>ESTACA RAIZ, DIÂMETRO DE 31 CM, COMPRIMENTO DE 21 A 30 M, COM PRESENÇA DE ROCHA. AF_05/2017</v>
          </cell>
          <cell r="C1976" t="str">
            <v>M</v>
          </cell>
          <cell r="D1976">
            <v>246.26</v>
          </cell>
        </row>
        <row r="1977">
          <cell r="A1977">
            <v>96182</v>
          </cell>
          <cell r="B1977" t="str">
            <v>ESTACA RAIZ, DIÂMETRO DE 40 CM, COMPRIMENTO DE 21 A 30 M, COM PRESENÇA DE ROCHA. AF_05/2017</v>
          </cell>
          <cell r="C1977" t="str">
            <v>M</v>
          </cell>
          <cell r="D1977">
            <v>311.42</v>
          </cell>
        </row>
        <row r="1978">
          <cell r="A1978">
            <v>96183</v>
          </cell>
          <cell r="B1978" t="str">
            <v>ESTACA RAIZ, DIÂMETRO DE 45 CM, COMPRIMENTO DE 21 A 30 M, COM PRESENÇA DE ROCHA. AF_05/2017</v>
          </cell>
          <cell r="C1978" t="str">
            <v>M</v>
          </cell>
          <cell r="D1978">
            <v>340.48</v>
          </cell>
        </row>
        <row r="1979">
          <cell r="A1979">
            <v>98228</v>
          </cell>
          <cell r="B1979" t="str">
            <v>ESTACA BROCA DE CONCRETO, DIÃMETRO DE 20 CM, PROFUNDIDADE DE ATÉ 3 M, ESCAVAÇÃO MANUAL COM TRADO CONCHA, NÃO ARMADA. AF_03/2018</v>
          </cell>
          <cell r="C1979" t="str">
            <v>M</v>
          </cell>
          <cell r="D1979">
            <v>57.17</v>
          </cell>
        </row>
        <row r="1980">
          <cell r="A1980">
            <v>98229</v>
          </cell>
          <cell r="B1980" t="str">
            <v>ESTACA BROCA DE CONCRETO, DIÃMETRO DE 25 CM, PROFUNDIDADE DE ATÉ 3 M, ESCAVAÇÃO MANUAL COM TRADO CONCHA, NÃO ARMADA. AF_03/2018</v>
          </cell>
          <cell r="C1980" t="str">
            <v>M</v>
          </cell>
          <cell r="D1980">
            <v>78.08</v>
          </cell>
        </row>
        <row r="1981">
          <cell r="A1981">
            <v>98230</v>
          </cell>
          <cell r="B1981" t="str">
            <v>ESTACA BROCA DE CONCRETO, DIÂMETRO DE 30 CM, PROFUNDIDADE DE ATÉ 3 M, ESCAVAÇÃO MANUAL COM TRADO CONCHA, NÃO ARMADA. AF_03/2018</v>
          </cell>
          <cell r="C1981" t="str">
            <v>M</v>
          </cell>
          <cell r="D1981">
            <v>105.15</v>
          </cell>
        </row>
        <row r="1982">
          <cell r="A1982">
            <v>100035</v>
          </cell>
          <cell r="B1982" t="str">
            <v>ESTACA METÁLICA PARA CONTENÇÃO, COMPRIMENTO TOTAL CRAVADO DE ATÉ 10 M (EXCLUSIVE MOBILIZAÇÃO E DESMOBILIZAÇÃO). AF_07/2019</v>
          </cell>
          <cell r="C1982" t="str">
            <v>KG</v>
          </cell>
          <cell r="D1982">
            <v>7.34</v>
          </cell>
        </row>
        <row r="1983">
          <cell r="A1983">
            <v>100036</v>
          </cell>
          <cell r="B1983" t="str">
            <v>ESTACA METÁLICA PARA CONTENÇÃO, COMPRIMENTO TOTAL CRAVADO MAIOR DO QUE 10 M E MENOR OU IGUAL A 20 M (EXCLUSIVE MOBILIZAÇÃO E DESMOBILIZAÇÃO). AF_07/2019</v>
          </cell>
          <cell r="C1983" t="str">
            <v>KG</v>
          </cell>
          <cell r="D1983">
            <v>7.19</v>
          </cell>
        </row>
        <row r="1984">
          <cell r="A1984">
            <v>100037</v>
          </cell>
          <cell r="B1984" t="str">
            <v>ESTACA METÁLICA PARA CONTENÇÃO, COMPRIMENTO TOTAL CRAVADO MAIOR DO QUE 20 M E MENOR OU IGUAL A 30 M (EXCLUSIVE MOBILIZAÇÃO E DESMOBILIZAÇÃO). AF_07/2019</v>
          </cell>
          <cell r="C1984" t="str">
            <v>KG</v>
          </cell>
          <cell r="D1984">
            <v>6.93</v>
          </cell>
        </row>
        <row r="1985">
          <cell r="A1985">
            <v>83534</v>
          </cell>
          <cell r="B1985" t="str">
            <v>LASTRO DE CONCRETO, PREPARO MECÂNICO, INCLUSOS ADITIVO IMPERMEABILIZANTE, LANÇAMENTO E ADENSAMENTO</v>
          </cell>
          <cell r="C1985" t="str">
            <v>M3</v>
          </cell>
          <cell r="D1985">
            <v>535.65</v>
          </cell>
        </row>
        <row r="1986">
          <cell r="A1986">
            <v>95240</v>
          </cell>
          <cell r="B1986" t="str">
            <v>LASTRO DE CONCRETO MAGRO, APLICADO EM PISOS OU RADIERS, ESPESSURA DE 3 CM. AF_07/2016</v>
          </cell>
          <cell r="C1986" t="str">
            <v>M2</v>
          </cell>
          <cell r="D1986">
            <v>13.55</v>
          </cell>
        </row>
        <row r="1987">
          <cell r="A1987">
            <v>95241</v>
          </cell>
          <cell r="B1987" t="str">
            <v>LASTRO DE CONCRETO MAGRO, APLICADO EM PISOS OU RADIERS, ESPESSURA DE 5 CM. AF_07/2016</v>
          </cell>
          <cell r="C1987" t="str">
            <v>M2</v>
          </cell>
          <cell r="D1987">
            <v>22.6</v>
          </cell>
        </row>
        <row r="1988">
          <cell r="A1988">
            <v>96616</v>
          </cell>
          <cell r="B1988" t="str">
            <v>LASTRO DE CONCRETO MAGRO, APLICADO EM BLOCOS DE COROAMENTO OU SAPATAS. AF_08/2017</v>
          </cell>
          <cell r="C1988" t="str">
            <v>M3</v>
          </cell>
          <cell r="D1988">
            <v>478.15</v>
          </cell>
        </row>
        <row r="1989">
          <cell r="A1989">
            <v>96617</v>
          </cell>
          <cell r="B1989" t="str">
            <v>LASTRO DE CONCRETO MAGRO, APLICADO EM BLOCOS DE COROAMENTO OU SAPATAS, ESPESSURA DE 3 CM. AF_08/2017</v>
          </cell>
          <cell r="C1989" t="str">
            <v>M2</v>
          </cell>
          <cell r="D1989">
            <v>14.32</v>
          </cell>
        </row>
        <row r="1990">
          <cell r="A1990">
            <v>96619</v>
          </cell>
          <cell r="B1990" t="str">
            <v>LASTRO DE CONCRETO MAGRO, APLICADO EM BLOCOS DE COROAMENTO OU SAPATAS, ESPESSURA DE 5 CM. AF_08/2017</v>
          </cell>
          <cell r="C1990" t="str">
            <v>M2</v>
          </cell>
          <cell r="D1990">
            <v>23.89</v>
          </cell>
        </row>
        <row r="1991">
          <cell r="A1991">
            <v>96620</v>
          </cell>
          <cell r="B1991" t="str">
            <v>LASTRO DE CONCRETO MAGRO, APLICADO EM PISOS OU RADIERS. AF_08/2017</v>
          </cell>
          <cell r="C1991" t="str">
            <v>M3</v>
          </cell>
          <cell r="D1991">
            <v>452.22</v>
          </cell>
        </row>
        <row r="1992">
          <cell r="A1992">
            <v>96621</v>
          </cell>
          <cell r="B1992" t="str">
            <v>LASTRO COM MATERIAL GRANULAR, APLICAÇÃO EM BLOCOS DE COROAMENTO, ESPESSURA DE *5 CM*. AF_08/2017</v>
          </cell>
          <cell r="C1992" t="str">
            <v>M3</v>
          </cell>
          <cell r="D1992">
            <v>183.25</v>
          </cell>
        </row>
        <row r="1993">
          <cell r="A1993">
            <v>96622</v>
          </cell>
          <cell r="B1993" t="str">
            <v>LASTRO COM MATERIAL GRANULAR, APLICAÇÃO EM PISOS OU RADIERS, ESPESSURA DE *5 CM*. AF_08/2017</v>
          </cell>
          <cell r="C1993" t="str">
            <v>M3</v>
          </cell>
          <cell r="D1993">
            <v>107.19</v>
          </cell>
        </row>
        <row r="1994">
          <cell r="A1994">
            <v>96623</v>
          </cell>
          <cell r="B1994" t="str">
            <v>LASTRO COM MATERIAL GRANULAR, APLICADO EM BLOCOS DE COROAMENTO, ESPESSURA DE *10 CM*. AF_08/2017</v>
          </cell>
          <cell r="C1994" t="str">
            <v>M3</v>
          </cell>
          <cell r="D1994">
            <v>165.5</v>
          </cell>
        </row>
        <row r="1995">
          <cell r="A1995">
            <v>96624</v>
          </cell>
          <cell r="B1995" t="str">
            <v>LASTRO COM MATERIAL GRANULAR (PEDRA BRITADA N.2), APLICADO EM PISOS OU RADIERS, ESPESSURA DE *10 CM*. AF_08/2017</v>
          </cell>
          <cell r="C1995" t="str">
            <v>M3</v>
          </cell>
          <cell r="D1995">
            <v>100.93</v>
          </cell>
        </row>
        <row r="1996">
          <cell r="A1996">
            <v>97082</v>
          </cell>
          <cell r="B1996" t="str">
            <v>ESCAVAÇÃO MANUAL DE VIGA DE BORDA PARA RADIER. AF_09/2017</v>
          </cell>
          <cell r="C1996" t="str">
            <v>M3</v>
          </cell>
          <cell r="D1996">
            <v>61.71</v>
          </cell>
        </row>
        <row r="1997">
          <cell r="A1997">
            <v>97083</v>
          </cell>
          <cell r="B1997" t="str">
            <v>COMPACTAÇÃO MECÂNICA DE SOLO PARA EXECUÇÃO DE RADIER, COM COMPACTADOR DE SOLOS A PERCUSSÃO. AF_09/2017</v>
          </cell>
          <cell r="C1997" t="str">
            <v>M2</v>
          </cell>
          <cell r="D1997">
            <v>3.25</v>
          </cell>
        </row>
        <row r="1998">
          <cell r="A1998">
            <v>97084</v>
          </cell>
          <cell r="B1998" t="str">
            <v>COMPACTAÇÃO MECÂNICA DE SOLO PARA EXECUÇÃO DE RADIER, COM COMPACTADOR DE SOLOS TIPO PLACA VIBRATÓRIA. AF_09/2017</v>
          </cell>
          <cell r="C1998" t="str">
            <v>M2</v>
          </cell>
          <cell r="D1998">
            <v>0.66</v>
          </cell>
        </row>
        <row r="1999">
          <cell r="A1999">
            <v>97086</v>
          </cell>
          <cell r="B1999" t="str">
            <v>FABRICAÇÃO, MONTAGEM E DESMONTAGEM DE FORMA PARA RADIER, EM MADEIRA SERRADA, 4 UTILIZAÇÕES. AF_09/2017</v>
          </cell>
          <cell r="C1999" t="str">
            <v>M2</v>
          </cell>
          <cell r="D1999">
            <v>109.73</v>
          </cell>
        </row>
        <row r="2000">
          <cell r="A2000">
            <v>97094</v>
          </cell>
          <cell r="B2000" t="str">
            <v>CONCRETAGEM DE RADIER, PISO OU LAJE SOBRE SOLO, FCK 30 MPA, PARA ESPESSURA DE 10 CM - LANÇAMENTO, ADENSAMENTO E ACABAMENTO. AF_09/2017</v>
          </cell>
          <cell r="C2000" t="str">
            <v>M3</v>
          </cell>
          <cell r="D2000">
            <v>378.65</v>
          </cell>
        </row>
        <row r="2001">
          <cell r="A2001">
            <v>97095</v>
          </cell>
          <cell r="B2001" t="str">
            <v>CONCRETAGEM DE RADIER, PISO OU LAJE SOBRE SOLO, FCK 30 MPA, PARA ESPESSURA DE 15 CM - LANÇAMENTO, ADENSAMENTO E ACABAMENTO. AF_09/2017</v>
          </cell>
          <cell r="C2001" t="str">
            <v>M3</v>
          </cell>
          <cell r="D2001">
            <v>354.9</v>
          </cell>
        </row>
        <row r="2002">
          <cell r="A2002">
            <v>97096</v>
          </cell>
          <cell r="B2002" t="str">
            <v>CONCRETAGEM DE RADIER, PISO OU LAJE SOBRE SOLO, FCK 30 MPA, PARA ESPESSURA DE 20 CM - LANÇAMENTO, ADENSAMENTO E ACABAMENTO. AF_09/2017</v>
          </cell>
          <cell r="C2002" t="str">
            <v>M3</v>
          </cell>
          <cell r="D2002">
            <v>342.72</v>
          </cell>
        </row>
        <row r="2003">
          <cell r="A2003">
            <v>100322</v>
          </cell>
          <cell r="B2003" t="str">
            <v>LASTRO COM MATERIAL GRANULAR (PEDRA BRITADA N.3), APLICADO EM PISOS OU RADIERS, ESPESSURA DE *10 CM*. AF_07/2019</v>
          </cell>
          <cell r="C2003" t="str">
            <v>M3</v>
          </cell>
          <cell r="D2003">
            <v>100.93</v>
          </cell>
        </row>
        <row r="2004">
          <cell r="A2004">
            <v>100323</v>
          </cell>
          <cell r="B2004" t="str">
            <v>LASTRO COM MATERIAL GRANULAR (AREIA MÉDIA), APLICADO EM PISOS OU RADIERS, ESPESSURA DE *10 CM*. AF_07/2019</v>
          </cell>
          <cell r="C2004" t="str">
            <v>M3</v>
          </cell>
          <cell r="D2004">
            <v>94.07</v>
          </cell>
        </row>
        <row r="2005">
          <cell r="A2005">
            <v>100324</v>
          </cell>
          <cell r="B2005" t="str">
            <v>LASTRO COM MATERIAL GRANULAR (PEDRA BRITADA N.1 E PEDRA BRITADA N.2), APLICADO EM PISOS OU RADIERS, ESPESSURA DE *10 CM*. AF_07/2019</v>
          </cell>
          <cell r="C2005" t="str">
            <v>M3</v>
          </cell>
          <cell r="D2005">
            <v>100.92</v>
          </cell>
        </row>
        <row r="2006">
          <cell r="A2006">
            <v>90996</v>
          </cell>
          <cell r="B2006" t="str">
            <v>FORMAS MANUSEÁVEIS PARA PAREDES DE CONCRETO MOLDADAS IN LOCO, DE EDIFICAÇÕES DE MULTIPLOS PAVIMENTO, EM PLATIBANDA. AF_06/2015</v>
          </cell>
          <cell r="C2006" t="str">
            <v>M2</v>
          </cell>
          <cell r="D2006">
            <v>15.48</v>
          </cell>
        </row>
        <row r="2007">
          <cell r="A2007">
            <v>90997</v>
          </cell>
          <cell r="B2007" t="str">
            <v>FORMAS MANUSEÁVEIS PARA PAREDES DE CONCRETO MOLDADAS IN LOCO, DE EDIFICAÇÕES DE MULTIPLOS PAVIMENTOS, EM FACES INTERNAS DE PAREDES. AF_06/2015</v>
          </cell>
          <cell r="C2007" t="str">
            <v>M2</v>
          </cell>
          <cell r="D2007">
            <v>21.44</v>
          </cell>
        </row>
        <row r="2008">
          <cell r="A2008">
            <v>90998</v>
          </cell>
          <cell r="B2008" t="str">
            <v>FORMAS MANUSEÁVEIS PARA PAREDES DE CONCRETO MOLDADAS IN LOCO, DE EDIFICAÇÕES DE MULTIPLOS PAVIMENTOS, EM LAJES. AF_06/2015</v>
          </cell>
          <cell r="C2008" t="str">
            <v>M2</v>
          </cell>
          <cell r="D2008">
            <v>26.12</v>
          </cell>
        </row>
        <row r="2009">
          <cell r="A2009">
            <v>91000</v>
          </cell>
          <cell r="B2009" t="str">
            <v>FORMAS MANUSEÁVEIS PARA PAREDES DE CONCRETO MOLDADAS IN LOCO, DE EDIFICAÇÕES DE MULTIPLOS PAVIMENTOS, EM PANOS DE FACHADA COM VÃOS. AF_06/2015</v>
          </cell>
          <cell r="C2009" t="str">
            <v>M2</v>
          </cell>
          <cell r="D2009">
            <v>19.670000000000002</v>
          </cell>
        </row>
        <row r="2010">
          <cell r="A2010">
            <v>91002</v>
          </cell>
          <cell r="B2010" t="str">
            <v>FORMAS MANUSEÁVEIS PARA PAREDES DE CONCRETO MOLDADAS IN LOCO, DE EDIFICAÇÕES DE MULTIPLOS PAVIMENTOS, EM PANOS DE FACHADA SEM VÃOS. AF_06/2015</v>
          </cell>
          <cell r="C2010" t="str">
            <v>M2</v>
          </cell>
          <cell r="D2010">
            <v>18</v>
          </cell>
        </row>
        <row r="2011">
          <cell r="A2011">
            <v>91003</v>
          </cell>
          <cell r="B2011" t="str">
            <v>FORMAS MANUSEÁVEIS PARA PAREDES DE CONCRETO MOLDADAS IN LOCO, DE EDIFICAÇÕES DE MULTIPLOS PAVIMENTOS, EM PANOS DE FACHADA COM VARANDAS. AF_06/2015</v>
          </cell>
          <cell r="C2011" t="str">
            <v>M2</v>
          </cell>
          <cell r="D2011">
            <v>21.01</v>
          </cell>
        </row>
        <row r="2012">
          <cell r="A2012">
            <v>91004</v>
          </cell>
          <cell r="B2012" t="str">
            <v>FORMAS MANUSEÁVEIS PARA PAREDES DE CONCRETO MOLDADAS IN LOCO, DE EDIFICAÇÕES DE PAVIMENTO ÚNICO, EM FACES INTERNAS DE PAREDES. AF_06/2015</v>
          </cell>
          <cell r="C2012" t="str">
            <v>M2</v>
          </cell>
          <cell r="D2012">
            <v>16.399999999999999</v>
          </cell>
        </row>
        <row r="2013">
          <cell r="A2013">
            <v>91005</v>
          </cell>
          <cell r="B2013" t="str">
            <v>FORMAS MANUSEÁVEIS PARA PAREDES DE CONCRETO MOLDADAS IN LOCO, DE EDIFICAÇÕES DE PAVIMENTO ÚNICO, EM LAJES. AF_06/2015</v>
          </cell>
          <cell r="C2013" t="str">
            <v>M2</v>
          </cell>
          <cell r="D2013">
            <v>19.89</v>
          </cell>
        </row>
        <row r="2014">
          <cell r="A2014">
            <v>91006</v>
          </cell>
          <cell r="B2014" t="str">
            <v>FORMAS MANUSEÁVEIS PARA PAREDES DE CONCRETO MOLDADAS IN LOCO, DE EDIFICAÇÕES DE PAVIMENTO ÚNICO, EM PANOS DE FACHADA COM VÃOS. AF_06/2015</v>
          </cell>
          <cell r="C2014" t="str">
            <v>M2</v>
          </cell>
          <cell r="D2014">
            <v>15.08</v>
          </cell>
        </row>
        <row r="2015">
          <cell r="A2015">
            <v>91007</v>
          </cell>
          <cell r="B2015" t="str">
            <v>FORMAS MANUSEÁVEIS PARA PAREDES DE CONCRETO MOLDADAS IN LOCO, DE EDIFICAÇÕES DE PAVIMENTO ÚNICO, EM PANOS DE FACHADA SEM VÃOS. AF_06/2015</v>
          </cell>
          <cell r="C2015" t="str">
            <v>M2</v>
          </cell>
          <cell r="D2015">
            <v>13.41</v>
          </cell>
        </row>
        <row r="2016">
          <cell r="A2016">
            <v>91008</v>
          </cell>
          <cell r="B2016" t="str">
            <v>FORMAS MANUSEÁVEIS PARA PAREDES DE CONCRETO MOLDADAS IN LOCO, DE EDIFICAÇÕES DE PAVIMENTO ÚNICO, EM PANOS DE FACHADA COM VARANDA. AF_06/2015</v>
          </cell>
          <cell r="C2016" t="str">
            <v>M2</v>
          </cell>
          <cell r="D2016">
            <v>16.420000000000002</v>
          </cell>
        </row>
        <row r="2017">
          <cell r="A2017">
            <v>92263</v>
          </cell>
          <cell r="B2017" t="str">
            <v>FABRICAÇÃO DE FÔRMA PARA PILARES E ESTRUTURAS SIMILARES, EM CHAPA DE MADEIRA COMPENSADA RESINADA, E = 17 MM. AF_12/2015</v>
          </cell>
          <cell r="C2017" t="str">
            <v>M2</v>
          </cell>
          <cell r="D2017">
            <v>116.59</v>
          </cell>
        </row>
        <row r="2018">
          <cell r="A2018">
            <v>92264</v>
          </cell>
          <cell r="B2018" t="str">
            <v>FABRICAÇÃO DE FÔRMA PARA PILARES E ESTRUTURAS SIMILARES, EM CHAPA DE MADEIRA COMPENSADA PLASTIFICADA, E = 18 MM. AF_12/2015</v>
          </cell>
          <cell r="C2018" t="str">
            <v>M2</v>
          </cell>
          <cell r="D2018">
            <v>119.04</v>
          </cell>
        </row>
        <row r="2019">
          <cell r="A2019">
            <v>92265</v>
          </cell>
          <cell r="B2019" t="str">
            <v>FABRICAÇÃO DE FÔRMA PARA VIGAS, EM CHAPA DE MADEIRA COMPENSADA RESINADA, E = 17 MM. AF_12/2015</v>
          </cell>
          <cell r="C2019" t="str">
            <v>M2</v>
          </cell>
          <cell r="D2019">
            <v>92.08</v>
          </cell>
        </row>
        <row r="2020">
          <cell r="A2020">
            <v>92266</v>
          </cell>
          <cell r="B2020" t="str">
            <v>FABRICAÇÃO DE FÔRMA PARA VIGAS, EM CHAPA DE MADEIRA COMPENSADA PLASTIFICADA, E = 18 MM. AF_12/2015</v>
          </cell>
          <cell r="C2020" t="str">
            <v>M2</v>
          </cell>
          <cell r="D2020">
            <v>94.26</v>
          </cell>
        </row>
        <row r="2021">
          <cell r="A2021">
            <v>92267</v>
          </cell>
          <cell r="B2021" t="str">
            <v>FABRICAÇÃO DE FÔRMA PARA LAJES, EM CHAPA DE MADEIRA COMPENSADA RESINADA, E = 17 MM. AF_12/2015</v>
          </cell>
          <cell r="C2021" t="str">
            <v>M2</v>
          </cell>
          <cell r="D2021">
            <v>34.229999999999997</v>
          </cell>
        </row>
        <row r="2022">
          <cell r="A2022">
            <v>92268</v>
          </cell>
          <cell r="B2022" t="str">
            <v>FABRICAÇÃO DE FÔRMA PARA LAJES, EM CHAPA DE MADEIRA COMPENSADA PLASTIFICADA, E = 18 MM. AF_12/2015</v>
          </cell>
          <cell r="C2022" t="str">
            <v>M2</v>
          </cell>
          <cell r="D2022">
            <v>36.15</v>
          </cell>
        </row>
        <row r="2023">
          <cell r="A2023">
            <v>92269</v>
          </cell>
          <cell r="B2023" t="str">
            <v>FABRICAÇÃO DE FÔRMA PARA PILARES E ESTRUTURAS SIMILARES, EM MADEIRA SERRADA, E=25 MM. AF_12/2015</v>
          </cell>
          <cell r="C2023" t="str">
            <v>M2</v>
          </cell>
          <cell r="D2023">
            <v>84.71</v>
          </cell>
        </row>
        <row r="2024">
          <cell r="A2024">
            <v>92270</v>
          </cell>
          <cell r="B2024" t="str">
            <v>FABRICAÇÃO DE FÔRMA PARA VIGAS, COM MADEIRA SERRADA, E = 25 MM. AF_12/2015</v>
          </cell>
          <cell r="C2024" t="str">
            <v>M2</v>
          </cell>
          <cell r="D2024">
            <v>67.62</v>
          </cell>
        </row>
        <row r="2025">
          <cell r="A2025">
            <v>92271</v>
          </cell>
          <cell r="B2025" t="str">
            <v>FABRICAÇÃO DE FÔRMA PARA LAJES, EM MADEIRA SERRADA, E=25 MM. AF_12/2015</v>
          </cell>
          <cell r="C2025" t="str">
            <v>M2</v>
          </cell>
          <cell r="D2025">
            <v>45.15</v>
          </cell>
        </row>
        <row r="2026">
          <cell r="A2026">
            <v>92272</v>
          </cell>
          <cell r="B2026" t="str">
            <v>FABRICAÇÃO DE ESCORAS DE VIGA DO TIPO GARFO, EM MADEIRA. AF_12/2015</v>
          </cell>
          <cell r="C2026" t="str">
            <v>M</v>
          </cell>
          <cell r="D2026">
            <v>19.77</v>
          </cell>
        </row>
        <row r="2027">
          <cell r="A2027">
            <v>92273</v>
          </cell>
          <cell r="B2027" t="str">
            <v>FABRICAÇÃO DE ESCORAS DO TIPO PONTALETE, EM MADEIRA. AF_12/2015</v>
          </cell>
          <cell r="C2027" t="str">
            <v>M</v>
          </cell>
          <cell r="D2027">
            <v>8.43</v>
          </cell>
        </row>
        <row r="2028">
          <cell r="A2028">
            <v>92408</v>
          </cell>
          <cell r="B2028" t="str">
            <v>MONTAGEM E DESMONTAGEM DE FÔRMA DE PILARES RETANGULARES E ESTRUTURAS SIMILARES COM ÁREA MÉDIA DAS SEÇÕES MENOR OU IGUAL A 0,25 M², PÉ-DIREITO SIMPLES, EM MADEIRA SERRADA, 1 UTILIZAÇÃO. AF_12/2015</v>
          </cell>
          <cell r="C2028" t="str">
            <v>M2</v>
          </cell>
          <cell r="D2028">
            <v>192.56</v>
          </cell>
        </row>
        <row r="2029">
          <cell r="A2029">
            <v>92409</v>
          </cell>
          <cell r="B2029" t="str">
            <v>MONTAGEM E DESMONTAGEM DE FÔRMA DE PILARES RETANGULARES E ESTRUTURAS SIMILARES COM ÁREA MÉDIA DAS SEÇÕES MAIOR QUE 0,25 M², PÉ-DIREITO SIMPLES, EM MADEIRA SERRADA, 1 UTILIZAÇÃO. AF_12/2015</v>
          </cell>
          <cell r="C2029" t="str">
            <v>M2</v>
          </cell>
          <cell r="D2029">
            <v>180.22</v>
          </cell>
        </row>
        <row r="2030">
          <cell r="A2030">
            <v>92410</v>
          </cell>
          <cell r="B2030" t="str">
            <v>MONTAGEM E DESMONTAGEM DE FÔRMA DE PILARES RETANGULARES E ESTRUTURAS SIMILARES COM ÁREA MÉDIA DAS SEÇÕES MENOR OU IGUAL A 0,25 M², PÉ-DIREITO SIMPLES, EM MADEIRA SERRADA, 2 UTILIZAÇÕES. AF_12/2015</v>
          </cell>
          <cell r="C2030" t="str">
            <v>M2</v>
          </cell>
          <cell r="D2030">
            <v>138.66</v>
          </cell>
        </row>
        <row r="2031">
          <cell r="A2031">
            <v>92411</v>
          </cell>
          <cell r="B2031" t="str">
            <v>MONTAGEM E DESMONTAGEM DE FÔRMA DE PILARES RETANGULARES E ESTRUTURAS SIMILARES COM ÁREA MÉDIA DAS SEÇÕES MAIOR QUE 0,25 M², PÉ-DIREITO SIMPLES, EM MADEIRA SERRADA, 2 UTILIZAÇÕES. AF_12/2015</v>
          </cell>
          <cell r="C2031" t="str">
            <v>M2</v>
          </cell>
          <cell r="D2031">
            <v>127.75</v>
          </cell>
        </row>
        <row r="2032">
          <cell r="A2032">
            <v>92412</v>
          </cell>
          <cell r="B2032" t="str">
            <v>MONTAGEM E DESMONTAGEM DE FÔRMA DE PILARES RETANGULARES E ESTRUTURAS SIMILARES COM ÁREA MÉDIA DAS SEÇÕES MENOR OU IGUAL A 0,25 M², PÉ-DIREITO SIMPLES, EM MADEIRA SERRADA, 4 UTILIZAÇÕES. AF_12/2015</v>
          </cell>
          <cell r="C2032" t="str">
            <v>M2</v>
          </cell>
          <cell r="D2032">
            <v>95.53</v>
          </cell>
        </row>
        <row r="2033">
          <cell r="A2033">
            <v>92413</v>
          </cell>
          <cell r="B2033" t="str">
            <v>MONTAGEM E DESMONTAGEM DE FÔRMA DE PILARES RETANGULARES E ESTRUTURAS SIMILARES COM ÁREA MÉDIA DAS SEÇÕES MAIOR QUE 0,25 M², PÉ-DIREITO SIMPLES, EM MADEIRA SERRADA, 4 UTILIZAÇÕES. AF_12/2015</v>
          </cell>
          <cell r="C2033" t="str">
            <v>M2</v>
          </cell>
          <cell r="D2033">
            <v>87.13</v>
          </cell>
        </row>
        <row r="2034">
          <cell r="A2034">
            <v>92414</v>
          </cell>
          <cell r="B2034" t="str">
            <v>MONTAGEM E DESMONTAGEM DE FÔRMA DE PILARES RETANGULARES E ESTRUTURAS SIMILARES COM ÁREA MÉDIA DAS SEÇÕES MENOR OU IGUAL A 0,25 M², PÉ-DIREITO SIMPLES, EM CHAPA DE MADEIRA COMPENSADA RESINADA, 2 UTILIZAÇÕES. AF_12/2015</v>
          </cell>
          <cell r="C2034" t="str">
            <v>M2</v>
          </cell>
          <cell r="D2034">
            <v>119.32</v>
          </cell>
        </row>
        <row r="2035">
          <cell r="A2035">
            <v>92415</v>
          </cell>
          <cell r="B2035" t="str">
            <v>MONTAGEM E DESMONTAGEM DE FÔRMA DE PILARES RETANGULARES E ESTRUTURAS SIMILARES COM ÁREA MÉDIA DAS SEÇÕES MAIOR QUE 0,25 M², PÉ-DIREITO SIMPLES, EM CHAPA DE MADEIRA COMPENSADA RESINADA, 2 UTILIZAÇÕES. AF_12/2015</v>
          </cell>
          <cell r="C2035" t="str">
            <v>M2</v>
          </cell>
          <cell r="D2035">
            <v>108.41</v>
          </cell>
        </row>
        <row r="2036">
          <cell r="A2036">
            <v>92416</v>
          </cell>
          <cell r="B2036" t="str">
            <v>MONTAGEM E DESMONTAGEM DE FÔRMA DE PILARES RETANGULARES E ESTRUTURAS SIMILARES COM ÁREA MÉDIA DAS SEÇÕES MENOR OU IGUAL A 0,25 M², PÉ-DIREITO DUPLO, EM CHAPA DE MADEIRA COMPENSADA RESINADA, 2 UTILIZAÇÕES. AF_12/2015</v>
          </cell>
          <cell r="C2036" t="str">
            <v>M2</v>
          </cell>
          <cell r="D2036">
            <v>141.74</v>
          </cell>
        </row>
        <row r="2037">
          <cell r="A2037">
            <v>92417</v>
          </cell>
          <cell r="B2037" t="str">
            <v>MONTAGEM E DESMONTAGEM DE FÔRMA DE PILARES RETANGULARES E ESTRUTURAS SIMILARES COM ÁREA MÉDIA DAS SEÇÕES MAIOR QUE 0,25 M², PÉ-DIREITO DUPLO, EM CHAPA DE MADEIRA COMPENSADA RESINADA, 2 UTILIZAÇÕES. AF_12/2015</v>
          </cell>
          <cell r="C2037" t="str">
            <v>M2</v>
          </cell>
          <cell r="D2037">
            <v>130.88999999999999</v>
          </cell>
        </row>
        <row r="2038">
          <cell r="A2038">
            <v>92418</v>
          </cell>
          <cell r="B2038" t="str">
            <v>MONTAGEM E DESMONTAGEM DE FÔRMA DE PILARES RETANGULARES E ESTRUTURAS SIMILARES COM ÁREA MÉDIA DAS SEÇÕES MENOR OU IGUAL A 0,25 M², PÉ-DIREITO SIMPLES, EM CHAPA DE MADEIRA COMPENSADA RESINADA, 4 UTILIZAÇÕES. AF_12/2015</v>
          </cell>
          <cell r="C2038" t="str">
            <v>M2</v>
          </cell>
          <cell r="D2038">
            <v>78.239999999999995</v>
          </cell>
        </row>
        <row r="2039">
          <cell r="A2039">
            <v>92419</v>
          </cell>
          <cell r="B2039" t="str">
            <v>MONTAGEM E DESMONTAGEM DE FÔRMA DE PILARES RETANGULARES E ESTRUTURAS SIMILARES COM ÁREA MÉDIA DAS SEÇÕES MAIOR QUE 0,25 M², PÉ-DIREITO SIMPLES, EM CHAPA DE MADEIRA COMPENSADA RESINADA, 4 UTILIZAÇÕES. AF_12/2015</v>
          </cell>
          <cell r="C2039" t="str">
            <v>M2</v>
          </cell>
          <cell r="D2039">
            <v>69.88</v>
          </cell>
        </row>
        <row r="2040">
          <cell r="A2040">
            <v>92420</v>
          </cell>
          <cell r="B2040" t="str">
            <v>MONTAGEM E DESMONTAGEM DE FÔRMA DE PILARES RETANGULARES E ESTRUTURAS SIMILARES COM ÁREA MÉDIA DAS SEÇÕES MENOR OU IGUAL A 0,25 M², PÉ-DIREITO DUPLO, EM CHAPA DE MADEIRA COMPENSADA RESINADA, 4 UTILIZAÇÕES. AF_12/2015</v>
          </cell>
          <cell r="C2040" t="str">
            <v>M2</v>
          </cell>
          <cell r="D2040">
            <v>95.49</v>
          </cell>
        </row>
        <row r="2041">
          <cell r="A2041">
            <v>92421</v>
          </cell>
          <cell r="B2041" t="str">
            <v>MONTAGEM E DESMONTAGEM DE FÔRMA DE PILARES RETANGULARES E ESTRUTURAS SIMILARES COM ÁREA MÉDIA DAS SEÇÕES MAIOR QUE 0,25 M², PÉ-DIREITO DUPLO, EM CHAPA DE MADEIRA COMPENSADA RESINADA, 4 UTILIZAÇÕES. AF_12/2015</v>
          </cell>
          <cell r="C2041" t="str">
            <v>M2</v>
          </cell>
          <cell r="D2041">
            <v>87.11</v>
          </cell>
        </row>
        <row r="2042">
          <cell r="A2042">
            <v>92422</v>
          </cell>
          <cell r="B2042" t="str">
            <v>MONTAGEM E DESMONTAGEM DE FÔRMA DE PILARES RETANGULARES E ESTRUTURAS SIMILARES COM ÁREA MÉDIA DAS SEÇÕES MENOR OU IGUAL A 0,25 M², PÉ-DIREITO SIMPLES, EM CHAPA DE MADEIRA COMPENSADA RESINADA, 6 UTILIZAÇÕES. AF_12/2015</v>
          </cell>
          <cell r="C2042" t="str">
            <v>M2</v>
          </cell>
          <cell r="D2042">
            <v>64.87</v>
          </cell>
        </row>
        <row r="2043">
          <cell r="A2043">
            <v>92423</v>
          </cell>
          <cell r="B2043" t="str">
            <v>MONTAGEM E DESMONTAGEM DE FÔRMA DE PILARES RETANGULARES E ESTRUTURAS SIMILARES COM ÁREA MÉDIA DAS SEÇÕES MAIOR QUE 0,25 M², PÉ-DIREITO SIMPLES, EM CHAPA DE MADEIRA COMPENSADA RESINADA, 6 UTILIZAÇÕES. AF_12/2015</v>
          </cell>
          <cell r="C2043" t="str">
            <v>M2</v>
          </cell>
          <cell r="D2043">
            <v>57.61</v>
          </cell>
        </row>
        <row r="2044">
          <cell r="A2044">
            <v>92424</v>
          </cell>
          <cell r="B2044" t="str">
            <v>MONTAGEM E DESMONTAGEM DE FÔRMA DE PILARES RETANGULARES E ESTRUTURAS SIMILARES COM ÁREA MÉDIA DAS SEÇÕES MENOR OU IGUAL A 0,25 M², PÉ-DIREITO DUPLO, EM CHAPA DE MADEIRA COMPENSADA RESINADA, 6 UTILIZAÇÕES. AF_12/2015</v>
          </cell>
          <cell r="C2044" t="str">
            <v>M2</v>
          </cell>
          <cell r="D2044">
            <v>79.88</v>
          </cell>
        </row>
        <row r="2045">
          <cell r="A2045">
            <v>92425</v>
          </cell>
          <cell r="B2045" t="str">
            <v>MONTAGEM E DESMONTAGEM DE FÔRMA DE PILARES RETANGULARES E ESTRUTURAS SIMILARES COM ÁREA MÉDIA DAS SEÇÕES MAIOR QUE 0,25 M², PÉ-DIREITO DUPLO, EM CHAPA DE MADEIRA COMPENSADA RESINADA, 6 UTILIZAÇÕES. AF_12/2015</v>
          </cell>
          <cell r="C2045" t="str">
            <v>M2</v>
          </cell>
          <cell r="D2045">
            <v>72.59</v>
          </cell>
        </row>
        <row r="2046">
          <cell r="A2046">
            <v>92426</v>
          </cell>
          <cell r="B2046" t="str">
            <v>MONTAGEM E DESMONTAGEM DE FÔRMA DE PILARES RETANGULARES E ESTRUTURAS SIMILARES COM ÁREA MÉDIA DAS SEÇÕES MENOR OU IGUAL A 0,25 M², PÉ-DIREITO SIMPLES, EM CHAPA DE MADEIRA COMPENSADA RESINADA, 8 UTILIZAÇÕES. AF_12/2015</v>
          </cell>
          <cell r="C2046" t="str">
            <v>M2</v>
          </cell>
          <cell r="D2046">
            <v>58.14</v>
          </cell>
        </row>
        <row r="2047">
          <cell r="A2047">
            <v>92427</v>
          </cell>
          <cell r="B2047" t="str">
            <v>MONTAGEM E DESMONTAGEM DE FÔRMA DE PILARES RETANGULARES E ESTRUTURAS SIMILARES COM ÁREA MÉDIA DAS SEÇÕES MAIOR QUE 0,25 M², PÉ-DIREITO SIMPLES, EM CHAPA DE MADEIRA COMPENSADA RESINADA, 8 UTILIZAÇÕES. AF_12/2015</v>
          </cell>
          <cell r="C2047" t="str">
            <v>M2</v>
          </cell>
          <cell r="D2047">
            <v>51.41</v>
          </cell>
        </row>
        <row r="2048">
          <cell r="A2048">
            <v>92428</v>
          </cell>
          <cell r="B2048" t="str">
            <v>MONTAGEM E DESMONTAGEM DE FÔRMA DE PILARES RETANGULARES E ESTRUTURAS SIMILARES COM ÁREA MÉDIA DAS SEÇÕES MENOR OU IGUAL A 0,25 M², PÉ-DIREITO DUPLO, EM CHAPA DE MADEIRA COMPENSADA RESINADA, 8 UTILIZAÇÕES. AF_12/2015</v>
          </cell>
          <cell r="C2048" t="str">
            <v>M2</v>
          </cell>
          <cell r="D2048">
            <v>72.03</v>
          </cell>
        </row>
        <row r="2049">
          <cell r="A2049">
            <v>92429</v>
          </cell>
          <cell r="B2049" t="str">
            <v>MONTAGEM E DESMONTAGEM DE FÔRMA DE PILARES RETANGULARES E ESTRUTURAS SIMILARES COM ÁREA MÉDIA DAS SEÇÕES MAIOR QUE 0,25 M², PÉ-DIREITO DUPLO, EM CHAPA DE MADEIRA COMPENSADA RESINADA, 8 UTILIZAÇÕES. AF_12/2015</v>
          </cell>
          <cell r="C2049" t="str">
            <v>M2</v>
          </cell>
          <cell r="D2049">
            <v>65.290000000000006</v>
          </cell>
        </row>
        <row r="2050">
          <cell r="A2050">
            <v>92430</v>
          </cell>
          <cell r="B2050" t="str">
            <v>MONTAGEM E DESMONTAGEM DE FÔRMA DE PILARES RETANGULARES E ESTRUTURAS SIMILARES COM ÁREA MÉDIA DAS SEÇÕES MENOR OU IGUAL A 0,25 M², PÉ-DIREITO SIMPLES, EM CHAPA DE MADEIRA COMPENSADA PLASTIFICADA, 10 UTILIZAÇÕES. AF_12/2015</v>
          </cell>
          <cell r="C2050" t="str">
            <v>M2</v>
          </cell>
          <cell r="D2050">
            <v>51.72</v>
          </cell>
        </row>
        <row r="2051">
          <cell r="A2051">
            <v>92431</v>
          </cell>
          <cell r="B2051" t="str">
            <v>MONTAGEM E DESMONTAGEM DE FÔRMA DE PILARES RETANGULARES E ESTRUTURAS SIMILARES COM ÁREA MÉDIA DAS SEÇÕES MAIOR QUE 0,25 M², PÉ-DIREITO SIMPLES, EM CHAPA DE MADEIRA COMPENSADA PLASTIFICADA, 10 UTILIZAÇÕES. AF_12/2015</v>
          </cell>
          <cell r="C2051" t="str">
            <v>M2</v>
          </cell>
          <cell r="D2051">
            <v>45.33</v>
          </cell>
        </row>
        <row r="2052">
          <cell r="A2052">
            <v>92432</v>
          </cell>
          <cell r="B2052" t="str">
            <v>MONTAGEM E DESMONTAGEM DE FÔRMA DE PILARES RETANGULARES E ESTRUTURAS SIMILARES COM ÁREA MÉDIA DAS SEÇÕES MENOR OU IGUAL A 0,25 M², PÉ-DIREITO DUPLO, EM CHAPA DE MADEIRA COMPENSADA PLASTIFICADA, 10 UTILIZAÇÕES. AF_12/2015</v>
          </cell>
          <cell r="C2052" t="str">
            <v>M2</v>
          </cell>
          <cell r="D2052">
            <v>64.91</v>
          </cell>
        </row>
        <row r="2053">
          <cell r="A2053">
            <v>92433</v>
          </cell>
          <cell r="B2053" t="str">
            <v>MONTAGEM E DESMONTAGEM DE FÔRMA DE PILARES RETANGULARES E ESTRUTURAS SIMILARES COM ÁREA MÉDIA DAS SEÇÕES MAIOR QUE 0,25 M², PÉ-DIREITO DUPLO, EM CHAPA DE MADEIRA COMPENSADA PLASTIFICADA, 10 UTILIZAÇÕES. AF_12/2015</v>
          </cell>
          <cell r="C2053" t="str">
            <v>M2</v>
          </cell>
          <cell r="D2053">
            <v>58.51</v>
          </cell>
        </row>
        <row r="2054">
          <cell r="A2054">
            <v>92434</v>
          </cell>
          <cell r="B2054" t="str">
            <v>MONTAGEM E DESMONTAGEM DE FÔRMA DE PILARES RETANGULARES E ESTRUTURAS SIMILARES COM ÁREA MÉDIA DAS SEÇÕES MENOR OU IGUAL A 0,25 M², PÉ-DIREITO SIMPLES, EM CHAPA DE MADEIRA COMPENSADA PLASTIFICADA, 12 UTILIZAÇÕES. AF_12/2015</v>
          </cell>
          <cell r="C2054" t="str">
            <v>M2</v>
          </cell>
          <cell r="D2054">
            <v>49.5</v>
          </cell>
        </row>
        <row r="2055">
          <cell r="A2055">
            <v>92435</v>
          </cell>
          <cell r="B2055" t="str">
            <v>MONTAGEM E DESMONTAGEM DE FÔRMA DE PILARES RETANGULARES E ESTRUTURAS SIMILARES COM ÁREA MÉDIA DAS SEÇÕES MAIOR QUE 0,25 M², PÉ-DIREITO SIMPLES, EM CHAPA DE MADEIRA COMPENSADA PLASTIFICADA, 12 UTILIZAÇÕES. AF_12/2015</v>
          </cell>
          <cell r="C2055" t="str">
            <v>M2</v>
          </cell>
          <cell r="D2055">
            <v>43.31</v>
          </cell>
        </row>
        <row r="2056">
          <cell r="A2056">
            <v>92436</v>
          </cell>
          <cell r="B2056" t="str">
            <v>MONTAGEM E DESMONTAGEM DE FÔRMA DE PILARES RETANGULARES E ESTRUTURAS SIMILARES COM ÁREA MÉDIA DAS SEÇÕES MENOR OU IGUAL A 0,25 M², PÉ-DIREITO DUPLO, EM CHAPA DE MADEIRA COMPENSADA PLASTIFICADA, 12 UTILIZAÇÕES. AF_12/2015</v>
          </cell>
          <cell r="C2056" t="str">
            <v>M2</v>
          </cell>
          <cell r="D2056">
            <v>62.21</v>
          </cell>
        </row>
        <row r="2057">
          <cell r="A2057">
            <v>92437</v>
          </cell>
          <cell r="B2057" t="str">
            <v>MONTAGEM E DESMONTAGEM DE FÔRMA DE PILARES RETANGULARES E ESTRUTURAS SIMILARES COM ÁREA MÉDIA DAS SEÇÕES MAIOR QUE 0,25 M², PÉ-DIREITO DUPLO, EM CHAPA DE MADEIRA COMPENSADA PLASTIFICADA, 12 UTILIZAÇÕES. AF_12/2015</v>
          </cell>
          <cell r="C2057" t="str">
            <v>M2</v>
          </cell>
          <cell r="D2057">
            <v>56.05</v>
          </cell>
        </row>
        <row r="2058">
          <cell r="A2058">
            <v>92438</v>
          </cell>
          <cell r="B2058" t="str">
            <v>MONTAGEM E DESMONTAGEM DE FÔRMA DE PILARES RETANGULARES E ESTRUTURAS SIMILARES COM ÁREA MÉDIA DAS SEÇÕES MENOR OU IGUAL A 0,25 M², PÉ-DIREITO SIMPLES, EM CHAPA DE MADEIRA COMPENSADA PLASTIFICADA, 14 UTILIZAÇÕES. AF_12/2015</v>
          </cell>
          <cell r="C2058" t="str">
            <v>M2</v>
          </cell>
          <cell r="D2058">
            <v>47.9</v>
          </cell>
        </row>
        <row r="2059">
          <cell r="A2059">
            <v>92439</v>
          </cell>
          <cell r="B2059" t="str">
            <v>MONTAGEM E DESMONTAGEM DE FÔRMA DE PILARES RETANGULARES E ESTRUTURAS SIMILARES COM ÁREA MÉDIA DAS SEÇÕES MAIOR QUE 0,25 M², PÉ-DIREITO SIMPLES, EM CHAPA DE MADEIRA COMPENSADA PLASTIFICADA, 14 UTILIZAÇÕES. AF_12/2015</v>
          </cell>
          <cell r="C2059" t="str">
            <v>M2</v>
          </cell>
          <cell r="D2059">
            <v>41.87</v>
          </cell>
        </row>
        <row r="2060">
          <cell r="A2060">
            <v>92440</v>
          </cell>
          <cell r="B2060" t="str">
            <v>MONTAGEM E DESMONTAGEM DE FÔRMA DE PILARES RETANGULARES E ESTRUTURAS SIMILARES COM ÁREA MÉDIA DAS SEÇÕES MENOR OU IGUAL A 0,25 M², PÉ-DIREITO DUPLO, EM CHAPA DE MADEIRA COMPENSADA PLASTIFICADA, 14 UTILIZAÇÕES. AF_12/2015</v>
          </cell>
          <cell r="C2060" t="str">
            <v>M2</v>
          </cell>
          <cell r="D2060">
            <v>60.28</v>
          </cell>
        </row>
        <row r="2061">
          <cell r="A2061">
            <v>92441</v>
          </cell>
          <cell r="B2061" t="str">
            <v>MONTAGEM E DESMONTAGEM DE FÔRMA DE PILARES RETANGULARES E ESTRUTURAS SIMILARES COM ÁREA MÉDIA DAS SEÇÕES MAIOR QUE 0,25 M², PÉ-DIREITO DUPLO, EM CHAPA DE MADEIRA COMPENSADA PLASTIFICADA, 14 UTILIZAÇÕES. AF_12/2015</v>
          </cell>
          <cell r="C2061" t="str">
            <v>M2</v>
          </cell>
          <cell r="D2061">
            <v>54.3</v>
          </cell>
        </row>
        <row r="2062">
          <cell r="A2062">
            <v>92442</v>
          </cell>
          <cell r="B2062" t="str">
            <v>MONTAGEM E DESMONTAGEM DE FÔRMA DE PILARES RETANGULARES E ESTRUTURAS SIMILARES COM ÁREA MÉDIA DAS SEÇÕES MENOR OU IGUAL A 0,25 M², PÉ-DIREITO SIMPLES, EM CHAPA DE MADEIRA COMPENSADA PLASTIFICADA, 18 UTILIZAÇÕES. AF_12/2015</v>
          </cell>
          <cell r="C2062" t="str">
            <v>M2</v>
          </cell>
          <cell r="D2062">
            <v>44.75</v>
          </cell>
        </row>
        <row r="2063">
          <cell r="A2063">
            <v>92443</v>
          </cell>
          <cell r="B2063" t="str">
            <v>MONTAGEM E DESMONTAGEM DE FÔRMA DE PILARES RETANGULARES E ESTRUTURAS SIMILARES COM ÁREA MÉDIA DAS SEÇÕES MAIOR QUE 0,25 M², PÉ-DIREITO SIMPLES, EM CHAPA DE MADEIRA COMPENSADA PLASTIFICADA, 18 UTILIZAÇÕES. AF_12/2015</v>
          </cell>
          <cell r="C2063" t="str">
            <v>M2</v>
          </cell>
          <cell r="D2063">
            <v>38.94</v>
          </cell>
        </row>
        <row r="2064">
          <cell r="A2064">
            <v>92444</v>
          </cell>
          <cell r="B2064" t="str">
            <v>MONTAGEM E DESMONTAGEM DE FÔRMA DE PILARES RETANGULARES E ESTRUTURAS SIMILARES COM ÁREA MÉDIA DAS SEÇÕES MENOR OU IGUAL A 0,25 M², PÉ-DIREITO DUPLO, EM CHAPA DE MADEIRA COMPENSADA PLASTIFICADA, 18 UTILIZAÇÕES. AF_12/2015</v>
          </cell>
          <cell r="C2064" t="str">
            <v>M2</v>
          </cell>
          <cell r="D2064">
            <v>56.73</v>
          </cell>
        </row>
        <row r="2065">
          <cell r="A2065">
            <v>92445</v>
          </cell>
          <cell r="B2065" t="str">
            <v>MONTAGEM E DESMONTAGEM DE FÔRMA DE PILARES RETANGULARES E ESTRUTURAS SIMILARES COM ÁREA MÉDIA DAS SEÇÕES MAIOR QUE 0,25 M², PÉ-DIREITO DUPLO, EM CHAPA DE MADEIRA COMPENSADA PLASTIFICADA, 18 UTILIZAÇÕES. AF_12/2015</v>
          </cell>
          <cell r="C2065" t="str">
            <v>M2</v>
          </cell>
          <cell r="D2065">
            <v>50.91</v>
          </cell>
        </row>
        <row r="2066">
          <cell r="A2066">
            <v>92446</v>
          </cell>
          <cell r="B2066" t="str">
            <v>MONTAGEM E DESMONTAGEM DE FÔRMA DE VIGA, ESCORAMENTO COM PONTALETE DE MADEIRA, PÉ-DIREITO SIMPLES, EM MADEIRA SERRADA, 1 UTILIZAÇÃO. AF_12/2015</v>
          </cell>
          <cell r="C2066" t="str">
            <v>M2</v>
          </cell>
          <cell r="D2066">
            <v>168.39</v>
          </cell>
        </row>
        <row r="2067">
          <cell r="A2067">
            <v>92447</v>
          </cell>
          <cell r="B2067" t="str">
            <v>MONTAGEM E DESMONTAGEM DE FÔRMA DE VIGA, ESCORAMENTO COM PONTALETE DE MADEIRA, PÉ-DIREITO SIMPLES, EM MADEIRA SERRADA, 2 UTILIZAÇÕES. AF_12/2015</v>
          </cell>
          <cell r="C2067" t="str">
            <v>M2</v>
          </cell>
          <cell r="D2067">
            <v>123.75</v>
          </cell>
        </row>
        <row r="2068">
          <cell r="A2068">
            <v>92448</v>
          </cell>
          <cell r="B2068" t="str">
            <v>MONTAGEM E DESMONTAGEM DE FÔRMA DE VIGA, ESCORAMENTO COM PONTALETE DE MADEIRA, PÉ-DIREITO SIMPLES, EM MADEIRA SERRADA, 4 UTILIZAÇÕES. AF_12/2015</v>
          </cell>
          <cell r="C2068" t="str">
            <v>M2</v>
          </cell>
          <cell r="D2068">
            <v>99.97</v>
          </cell>
        </row>
        <row r="2069">
          <cell r="A2069">
            <v>92449</v>
          </cell>
          <cell r="B2069" t="str">
            <v>MONTAGEM E DESMONTAGEM DE FÔRMA DE VIGA, ESCORAMENTO COM GARFO DE MADEIRA, PÉ-DIREITO DUPLO, EM CHAPA DE MADEIRA RESINADA, 2 UTILIZAÇÕES. AF_12/2015</v>
          </cell>
          <cell r="C2069" t="str">
            <v>M2</v>
          </cell>
          <cell r="D2069">
            <v>186.66</v>
          </cell>
        </row>
        <row r="2070">
          <cell r="A2070">
            <v>92450</v>
          </cell>
          <cell r="B2070" t="str">
            <v>MONTAGEM E DESMONTAGEM DE FÔRMA DE VIGA, ESCORAMENTO METÁLICO, PÉ-DIREITO DUPLO, EM CHAPA DE MADEIRA RESINADA, 2 UTILIZAÇÕES. AF_12/2015</v>
          </cell>
          <cell r="C2070" t="str">
            <v>M2</v>
          </cell>
          <cell r="D2070">
            <v>236.81</v>
          </cell>
        </row>
        <row r="2071">
          <cell r="A2071">
            <v>92451</v>
          </cell>
          <cell r="B2071" t="str">
            <v>MONTAGEM E DESMONTAGEM DE FÔRMA DE VIGA, ESCORAMENTO COM GARFO DE MADEIRA, PÉ-DIREITO SIMPLES, EM CHAPA DE MADEIRA RESINADA, 2 UTILIZAÇÕES. AF_12/2015</v>
          </cell>
          <cell r="C2071" t="str">
            <v>M2</v>
          </cell>
          <cell r="D2071">
            <v>132.33000000000001</v>
          </cell>
        </row>
        <row r="2072">
          <cell r="A2072">
            <v>92452</v>
          </cell>
          <cell r="B2072" t="str">
            <v>MONTAGEM E DESMONTAGEM DE FÔRMA DE VIGA, ESCORAMENTO METÁLICO, PÉ-DIREITO SIMPLES, EM CHAPA DE MADEIRA RESINADA, 2 UTILIZAÇÕES. AF_12/2015</v>
          </cell>
          <cell r="C2072" t="str">
            <v>M2</v>
          </cell>
          <cell r="D2072">
            <v>133.22999999999999</v>
          </cell>
        </row>
        <row r="2073">
          <cell r="A2073">
            <v>92453</v>
          </cell>
          <cell r="B2073" t="str">
            <v>MONTAGEM E DESMONTAGEM DE FÔRMA DE VIGA, ESCORAMENTO COM GARFO DE MADEIRA, PÉ-DIREITO DUPLO, EM CHAPA DE MADEIRA RESINADA, 4 UTILIZAÇÕES. AF_12/2015</v>
          </cell>
          <cell r="C2073" t="str">
            <v>M2</v>
          </cell>
          <cell r="D2073">
            <v>158.53</v>
          </cell>
        </row>
        <row r="2074">
          <cell r="A2074">
            <v>92454</v>
          </cell>
          <cell r="B2074" t="str">
            <v>MONTAGEM E DESMONTAGEM DE FÔRMA DE VIGA, ESCORAMENTO METÁLICO, PÉ-DIREITO DUPLO, EM CHAPA DE MADEIRA RESINADA, 4 UTILIZAÇÕES. AF_12/2015</v>
          </cell>
          <cell r="C2074" t="str">
            <v>M2</v>
          </cell>
          <cell r="D2074">
            <v>254.91</v>
          </cell>
        </row>
        <row r="2075">
          <cell r="A2075">
            <v>92455</v>
          </cell>
          <cell r="B2075" t="str">
            <v>MONTAGEM E DESMONTAGEM DE FÔRMA DE VIGA, ESCORAMENTO COM GARFO DE MADEIRA, PÉ-DIREITO SIMPLES, EM CHAPA DE MADEIRA RESINADA, 4 UTILIZAÇÕES. AF_12/2015</v>
          </cell>
          <cell r="C2075" t="str">
            <v>M2</v>
          </cell>
          <cell r="D2075">
            <v>107.72</v>
          </cell>
        </row>
        <row r="2076">
          <cell r="A2076">
            <v>92456</v>
          </cell>
          <cell r="B2076" t="str">
            <v>MONTAGEM E DESMONTAGEM DE FÔRMA DE VIGA, ESCORAMENTO METÁLICO, PÉ-DIREITO SIMPLES, EM CHAPA DE MADEIRA RESINADA, 4 UTILIZAÇÕES. AF_12/2015</v>
          </cell>
          <cell r="C2076" t="str">
            <v>M2</v>
          </cell>
          <cell r="D2076">
            <v>113.51</v>
          </cell>
        </row>
        <row r="2077">
          <cell r="A2077">
            <v>92457</v>
          </cell>
          <cell r="B2077" t="str">
            <v>MONTAGEM E DESMONTAGEM DE FÔRMA DE VIGA, ESCORAMENTO COM GARFO DE MADEIRA, PÉ-DIREITO DUPLO, EM CHAPA DE MADEIRA RESINADA, 6 UTILIZAÇÕES. AF_12/2015</v>
          </cell>
          <cell r="C2077" t="str">
            <v>M2</v>
          </cell>
          <cell r="D2077">
            <v>137.12</v>
          </cell>
        </row>
        <row r="2078">
          <cell r="A2078">
            <v>92458</v>
          </cell>
          <cell r="B2078" t="str">
            <v>MONTAGEM E DESMONTAGEM DE FÔRMA DE VIGA, ESCORAMENTO METÁLICO, PÉ-DIREITO DUPLO, EM CHAPA DE MADEIRA RESINADA, 6 UTILIZAÇÕES. AF_12/2015</v>
          </cell>
          <cell r="C2078" t="str">
            <v>M2</v>
          </cell>
          <cell r="D2078">
            <v>239.02</v>
          </cell>
        </row>
        <row r="2079">
          <cell r="A2079">
            <v>92459</v>
          </cell>
          <cell r="B2079" t="str">
            <v>MONTAGEM E DESMONTAGEM DE FÔRMA DE VIGA, ESCORAMENTO COM GARFO DE MADEIRA, PÉ-DIREITO SIMPLES, EM CHAPA DE MADEIRA RESINADA, 6 UTILIZAÇÕES. AF_12/2015</v>
          </cell>
          <cell r="C2079" t="str">
            <v>M2</v>
          </cell>
          <cell r="D2079">
            <v>90.99</v>
          </cell>
        </row>
        <row r="2080">
          <cell r="A2080">
            <v>92460</v>
          </cell>
          <cell r="B2080" t="str">
            <v>MONTAGEM E DESMONTAGEM DE FÔRMA DE VIGA, ESCORAMENTO METÁLICO, PÉ-DIREITO SIMPLES, EM CHAPA DE MADEIRA RESINADA, 6 UTILIZAÇÕES. AF_12/2015</v>
          </cell>
          <cell r="C2080" t="str">
            <v>M2</v>
          </cell>
          <cell r="D2080">
            <v>93.79</v>
          </cell>
        </row>
        <row r="2081">
          <cell r="A2081">
            <v>92461</v>
          </cell>
          <cell r="B2081" t="str">
            <v>MONTAGEM E DESMONTAGEM DE FÔRMA DE VIGA, ESCORAMENTO COM GARFO DE MADEIRA, PÉ-DIREITO DUPLO, EM CHAPA DE MADEIRA RESINADA, 8 UTILIZAÇÕES. AF_12/2015</v>
          </cell>
          <cell r="C2081" t="str">
            <v>M2</v>
          </cell>
          <cell r="D2081">
            <v>125.48</v>
          </cell>
        </row>
        <row r="2082">
          <cell r="A2082">
            <v>92462</v>
          </cell>
          <cell r="B2082" t="str">
            <v>MONTAGEM E DESMONTAGEM DE FÔRMA DE VIGA, ESCORAMENTO METÁLICO, PÉ-DIREITO DUPLO, EM CHAPA DE MADEIRA RESINADA, 8 UTILIZAÇÕES. AF_12/2015</v>
          </cell>
          <cell r="C2082" t="str">
            <v>M2</v>
          </cell>
          <cell r="D2082">
            <v>228.69</v>
          </cell>
        </row>
        <row r="2083">
          <cell r="A2083">
            <v>92463</v>
          </cell>
          <cell r="B2083" t="str">
            <v>MONTAGEM E DESMONTAGEM DE FÔRMA DE VIGA, ESCORAMENTO COM GARFO DE MADEIRA, PÉ-DIREITO SIMPLES, EM CHAPA DE MADEIRA RESINADA, 8 UTILIZAÇÕES. AF_12/2015</v>
          </cell>
          <cell r="C2083" t="str">
            <v>M2</v>
          </cell>
          <cell r="D2083">
            <v>81.77</v>
          </cell>
        </row>
        <row r="2084">
          <cell r="A2084">
            <v>92464</v>
          </cell>
          <cell r="B2084" t="str">
            <v>MONTAGEM E DESMONTAGEM DE FÔRMA DE VIGA, ESCORAMENTO METÁLICO, PÉ-DIREITO SIMPLES, EM CHAPA DE MADEIRA RESINADA, 8 UTILIZAÇÕES. AF_12/2015</v>
          </cell>
          <cell r="C2084" t="str">
            <v>M2</v>
          </cell>
          <cell r="D2084">
            <v>88.87</v>
          </cell>
        </row>
        <row r="2085">
          <cell r="A2085">
            <v>92465</v>
          </cell>
          <cell r="B2085" t="str">
            <v>MONTAGEM E DESMONTAGEM DE FÔRMA DE VIGA, ESCORAMENTO COM GARFO DE MADEIRA, PÉ-DIREITO DUPLO, EM CHAPA DE MADEIRA PLASTIFICADA, 10 UTILIZAÇÕES. AF_12/2015</v>
          </cell>
          <cell r="C2085" t="str">
            <v>M2</v>
          </cell>
          <cell r="D2085">
            <v>98.64</v>
          </cell>
        </row>
        <row r="2086">
          <cell r="A2086">
            <v>92466</v>
          </cell>
          <cell r="B2086" t="str">
            <v>MONTAGEM E DESMONTAGEM DE FÔRMA DE VIGA, ESCORAMENTO METÁLICO, PÉ-DIREITO DUPLO, EM CHAPA DE MADEIRA PLASTIFICADA, 10 UTILIZAÇÕES. AF_12/2015</v>
          </cell>
          <cell r="C2086" t="str">
            <v>M2</v>
          </cell>
          <cell r="D2086">
            <v>218.13</v>
          </cell>
        </row>
        <row r="2087">
          <cell r="A2087">
            <v>92467</v>
          </cell>
          <cell r="B2087" t="str">
            <v>MONTAGEM E DESMONTAGEM DE FÔRMA DE VIGA, ESCORAMENTO COM GARFO DE MADEIRA, PÉ-DIREITO SIMPLES, EM CHAPA DE MADEIRA PLASTIFICADA, 10 UTILIZAÇÕES. AF_12/2015</v>
          </cell>
          <cell r="C2087" t="str">
            <v>M2</v>
          </cell>
          <cell r="D2087">
            <v>64.72</v>
          </cell>
        </row>
        <row r="2088">
          <cell r="A2088">
            <v>92468</v>
          </cell>
          <cell r="B2088" t="str">
            <v>MONTAGEM E DESMONTAGEM DE FÔRMA DE VIGA, ESCORAMENTO METÁLICO, PÉ-DIREITO SIMPLES, EM CHAPA DE MADEIRA PLASTIFICADA, 10 UTILIZAÇÕES. AF_12/2015</v>
          </cell>
          <cell r="C2088" t="str">
            <v>M2</v>
          </cell>
          <cell r="D2088">
            <v>79.040000000000006</v>
          </cell>
        </row>
        <row r="2089">
          <cell r="A2089">
            <v>92469</v>
          </cell>
          <cell r="B2089" t="str">
            <v>MONTAGEM E DESMONTAGEM DE FÔRMA DE VIGA, ESCORAMENTO COM GARFO DE MADEIRA, PÉ-DIREITO DUPLO, EM CHAPA DE MADEIRA PLASTIFICADA, 12 UTILIZAÇÕES. AF_12/2015</v>
          </cell>
          <cell r="C2089" t="str">
            <v>M2</v>
          </cell>
          <cell r="D2089">
            <v>89.96</v>
          </cell>
        </row>
        <row r="2090">
          <cell r="A2090">
            <v>92470</v>
          </cell>
          <cell r="B2090" t="str">
            <v>MONTAGEM E DESMONTAGEM DE FÔRMA DE VIGA, ESCORAMENTO METÁLICO, PÉ-DIREITO DUPLO, EM CHAPA DE MADEIRA PLASTIFICADA, 12 UTILIZAÇÕES. AF_12/2015</v>
          </cell>
          <cell r="C2090" t="str">
            <v>M2</v>
          </cell>
          <cell r="D2090">
            <v>212.51</v>
          </cell>
        </row>
        <row r="2091">
          <cell r="A2091">
            <v>92471</v>
          </cell>
          <cell r="B2091" t="str">
            <v>MONTAGEM E DESMONTAGEM DE FÔRMA DE VIGA, ESCORAMENTO COM GARFO DE MADEIRA, PÉ-DIREITO SIMPLES, EM CHAPA DE MADEIRA PLASTIFICADA, 12 UTILIZAÇÕES. AF_12/2015</v>
          </cell>
          <cell r="C2091" t="str">
            <v>M2</v>
          </cell>
          <cell r="D2091">
            <v>59.09</v>
          </cell>
        </row>
        <row r="2092">
          <cell r="A2092">
            <v>92472</v>
          </cell>
          <cell r="B2092" t="str">
            <v>MONTAGEM E DESMONTAGEM DE FÔRMA DE VIGA, ESCORAMENTO METÁLICO, PÉ-DIREITO SIMPLES, EM CHAPA DE MADEIRA PLASTIFICADA, 12 UTILIZAÇÕES. AF_12/2015</v>
          </cell>
          <cell r="C2092" t="str">
            <v>M2</v>
          </cell>
          <cell r="D2092">
            <v>74.34</v>
          </cell>
        </row>
        <row r="2093">
          <cell r="A2093">
            <v>92473</v>
          </cell>
          <cell r="B2093" t="str">
            <v>MONTAGEM E DESMONTAGEM DE FÔRMA DE VIGA, ESCORAMENTO COM GARFO DE MADEIRA, PÉ-DIREITO DUPLO, EM CHAPA DE MADEIRA PLASTIFICADA, 14 UTILIZAÇÕES. AF_12/2015</v>
          </cell>
          <cell r="C2093" t="str">
            <v>M2</v>
          </cell>
          <cell r="D2093">
            <v>82.8</v>
          </cell>
        </row>
        <row r="2094">
          <cell r="A2094">
            <v>92474</v>
          </cell>
          <cell r="B2094" t="str">
            <v>MONTAGEM E DESMONTAGEM DE FÔRMA DE VIGA, ESCORAMENTO METÁLICO, PÉ-DIREITO DUPLO, EM CHAPA DE MADEIRA PLASTIFICADA, 14 UTILIZAÇÕES. AF_12/2015</v>
          </cell>
          <cell r="C2094" t="str">
            <v>M2</v>
          </cell>
          <cell r="D2094">
            <v>207.58</v>
          </cell>
        </row>
        <row r="2095">
          <cell r="A2095">
            <v>92475</v>
          </cell>
          <cell r="B2095" t="str">
            <v>MONTAGEM E DESMONTAGEM DE FÔRMA DE VIGA, ESCORAMENTO COM GARFO DE MADEIRA, PÉ-DIREITO SIMPLES, EM CHAPA DE MADEIRA PLASTIFICADA, 14 UTILIZAÇÕES. AF_12/2015</v>
          </cell>
          <cell r="C2095" t="str">
            <v>M2</v>
          </cell>
          <cell r="D2095">
            <v>54.43</v>
          </cell>
        </row>
        <row r="2096">
          <cell r="A2096">
            <v>92476</v>
          </cell>
          <cell r="B2096" t="str">
            <v>MONTAGEM E DESMONTAGEM DE FÔRMA DE VIGA, ESCORAMENTO METÁLICO, PÉ-DIREITO SIMPLES, EM CHAPA DE MADEIRA PLASTIFICADA, 14 UTILIZAÇÕES. AF_12/2015</v>
          </cell>
          <cell r="C2096" t="str">
            <v>M2</v>
          </cell>
          <cell r="D2096">
            <v>70.239999999999995</v>
          </cell>
        </row>
        <row r="2097">
          <cell r="A2097">
            <v>92477</v>
          </cell>
          <cell r="B2097" t="str">
            <v>MONTAGEM E DESMONTAGEM DE FÔRMA DE VIGA, ESCORAMENTO COM GARFO DE MADEIRA, PÉ-DIREITO DUPLO, EM CHAPA DE MADEIRA PLASTIFICADA, 18 UTILIZAÇÕES. AF_12/2015</v>
          </cell>
          <cell r="C2097" t="str">
            <v>M2</v>
          </cell>
          <cell r="D2097">
            <v>67.91</v>
          </cell>
        </row>
        <row r="2098">
          <cell r="A2098">
            <v>92478</v>
          </cell>
          <cell r="B2098" t="str">
            <v>MONTAGEM E DESMONTAGEM DE FÔRMA DE VIGA, ESCORAMENTO METÁLICO, PÉ-DIREITO DUPLO, EM CHAPA DE MADEIRA PLASTIFICADA, 18 UTILIZAÇÕES. AF_12/2015</v>
          </cell>
          <cell r="C2098" t="str">
            <v>M2</v>
          </cell>
          <cell r="D2098">
            <v>198.09</v>
          </cell>
        </row>
        <row r="2099">
          <cell r="A2099">
            <v>92479</v>
          </cell>
          <cell r="B2099" t="str">
            <v>MONTAGEM E DESMONTAGEM DE FÔRMA DE VIGA, ESCORAMENTO COM GARFO DE MADEIRA, PÉ-DIREITO SIMPLES, EM CHAPA DE MADEIRA PLASTIFICADA, 18 UTILIZAÇÕES. AF_12/2015</v>
          </cell>
          <cell r="C2099" t="str">
            <v>M2</v>
          </cell>
          <cell r="D2099">
            <v>44.72</v>
          </cell>
        </row>
        <row r="2100">
          <cell r="A2100">
            <v>92480</v>
          </cell>
          <cell r="B2100" t="str">
            <v>MONTAGEM E DESMONTAGEM DE FÔRMA DE VIGA, ESCORAMENTO METÁLICO, PÉ-DIREITO SIMPLES, EM CHAPA DE MADEIRA PLASTIFICADA, 18 UTILIZAÇÕES. AF_12/2015</v>
          </cell>
          <cell r="C2100" t="str">
            <v>M2</v>
          </cell>
          <cell r="D2100">
            <v>62.3</v>
          </cell>
        </row>
        <row r="2101">
          <cell r="A2101">
            <v>92481</v>
          </cell>
          <cell r="B2101" t="str">
            <v>MONTAGEM E DESMONTAGEM DE FÔRMA DE LAJE MACIÇA COM ÁREA MÉDIA MENOR OU IGUAL A 20 M², PÉ-DIREITO SIMPLES, EM MADEIRA SERRADA, 1 UTILIZAÇÃO. AF_12/2015</v>
          </cell>
          <cell r="C2101" t="str">
            <v>M2</v>
          </cell>
          <cell r="D2101">
            <v>221.6</v>
          </cell>
        </row>
        <row r="2102">
          <cell r="A2102">
            <v>92482</v>
          </cell>
          <cell r="B2102" t="str">
            <v>MONTAGEM E DESMONTAGEM DE FÔRMA DE LAJE MACIÇA COM ÁREA MÉDIA MAIOR QUE 20 M², PÉ-DIREITO SIMPLES, EM MADEIRA SERRADA, 1 UTILIZAÇÃO. AF_12/2015</v>
          </cell>
          <cell r="C2102" t="str">
            <v>M2</v>
          </cell>
          <cell r="D2102">
            <v>207.21</v>
          </cell>
        </row>
        <row r="2103">
          <cell r="A2103">
            <v>92483</v>
          </cell>
          <cell r="B2103" t="str">
            <v>MONTAGEM E DESMONTAGEM DE FÔRMA DE LAJE MACIÇA COM ÁREA MÉDIA MENOR OU IGUAL A 20 M², PÉ-DIREITO SIMPLES, EM MADEIRA SERRADA, 2 UTILIZAÇÕES. AF_12/2015</v>
          </cell>
          <cell r="C2103" t="str">
            <v>M2</v>
          </cell>
          <cell r="D2103">
            <v>173.88</v>
          </cell>
        </row>
        <row r="2104">
          <cell r="A2104">
            <v>92484</v>
          </cell>
          <cell r="B2104" t="str">
            <v>MONTAGEM E DESMONTAGEM DE FÔRMA DE LAJE MACIÇA COM ÁREA MÉDIA MAIOR QUE 20 M², PÉ-DIREITO SIMPLES, EM MADEIRA SERRADA, 2 UTILIZAÇÕES. AF_12/2015</v>
          </cell>
          <cell r="C2104" t="str">
            <v>M2</v>
          </cell>
          <cell r="D2104">
            <v>161.16999999999999</v>
          </cell>
        </row>
        <row r="2105">
          <cell r="A2105">
            <v>92485</v>
          </cell>
          <cell r="B2105" t="str">
            <v>MONTAGEM E DESMONTAGEM DE FÔRMA DE LAJE MACIÇA COM ÁREA MÉDIA MENOR OU IGUAL A 20 M², PÉ-DIREITO SIMPLES, EM MADEIRA SERRADA, 4 UTILIZAÇÕES. AF_12/2015</v>
          </cell>
          <cell r="C2105" t="str">
            <v>M2</v>
          </cell>
          <cell r="D2105">
            <v>126.89</v>
          </cell>
        </row>
        <row r="2106">
          <cell r="A2106">
            <v>92486</v>
          </cell>
          <cell r="B2106" t="str">
            <v>MONTAGEM E DESMONTAGEM DE FÔRMA DE LAJE MACIÇA COM ÁREA MÉDIA MAIOR QUE 20 M², PÉ-DIREITO SIMPLES, EM MADEIRA SERRADA, 4 UTILIZAÇÕES. AF_12/2015</v>
          </cell>
          <cell r="C2106" t="str">
            <v>M2</v>
          </cell>
          <cell r="D2106">
            <v>117.12</v>
          </cell>
        </row>
        <row r="2107">
          <cell r="A2107">
            <v>92487</v>
          </cell>
          <cell r="B2107" t="str">
            <v>MONTAGEM E DESMONTAGEM DE FÔRMA DE LAJE NERVURADA COM CUBETA E ASSOALHO COM ÁREA MÉDIA MENOR OU IGUAL A 20 M², PÉ-DIREITO DUPLO, EM CHAPA DE MADEIRA COMPENSADA RESINADA, 8 UTILIZAÇÕES. AF_12/2015</v>
          </cell>
          <cell r="C2107" t="str">
            <v>M2</v>
          </cell>
          <cell r="D2107">
            <v>89.38</v>
          </cell>
        </row>
        <row r="2108">
          <cell r="A2108">
            <v>92488</v>
          </cell>
          <cell r="B2108" t="str">
            <v>MONTAGEM E DESMONTAGEM DE FÔRMA DE LAJE NERVURADA COM CUBETA E ASSOALHO COM ÁREA MÉDIA MAIOR QUE 20 M², PÉ-DIREITO DUPLO, EM CHAPA DE MADEIRA COMPENSADA RESINADA, 8 UTILIZAÇÕES. AF_12/2015</v>
          </cell>
          <cell r="C2108" t="str">
            <v>M2</v>
          </cell>
          <cell r="D2108">
            <v>86.02</v>
          </cell>
        </row>
        <row r="2109">
          <cell r="A2109">
            <v>92489</v>
          </cell>
          <cell r="B2109" t="str">
            <v>MONTAGEM E DESMONTAGEM DE FÔRMA DE LAJE NERVURADA COM CUBETA E ASSOALHO COM ÁREA MÉDIA MENOR OU IGUAL A 20 M², PÉ-DIREITO SIMPLES, EM CHAPA DE MADEIRA COMPENSADA RESINADA, 8 UTILIZAÇÕES. AF_12/2015</v>
          </cell>
          <cell r="C2109" t="str">
            <v>M2</v>
          </cell>
          <cell r="D2109">
            <v>51.92</v>
          </cell>
        </row>
        <row r="2110">
          <cell r="A2110">
            <v>92490</v>
          </cell>
          <cell r="B2110" t="str">
            <v>MONTAGEM E DESMONTAGEM DE FÔRMA DE LAJE NERVURADA COM CUBETA E ASSOALHO COM ÁREA MÉDIA MAIOR QUE 20 M², PÉ-DIREITO SIMPLES, EM CHAPA DE MADEIRA COMPENSADA RESINADA, 8 UTILIZAÇÕES. AF_12/2015</v>
          </cell>
          <cell r="C2110" t="str">
            <v>M2</v>
          </cell>
          <cell r="D2110">
            <v>48.84</v>
          </cell>
        </row>
        <row r="2111">
          <cell r="A2111">
            <v>92491</v>
          </cell>
          <cell r="B2111" t="str">
            <v>MONTAGEM E DESMONTAGEM DE FÔRMA DE LAJE NERVURADA COM CUBETA E ASSOALHO COM ÁREA MÉDIA MENOR OU IGUAL A 20 M², PÉ-DIREITO DUPLO, EM CHAPA DE MADEIRA COMPENSADA RESINADA, 10 UTILIZAÇÕES. AF_12/2015</v>
          </cell>
          <cell r="C2111" t="str">
            <v>M2</v>
          </cell>
          <cell r="D2111">
            <v>86.17</v>
          </cell>
        </row>
        <row r="2112">
          <cell r="A2112">
            <v>92492</v>
          </cell>
          <cell r="B2112" t="str">
            <v>MONTAGEM E DESMONTAGEM DE FÔRMA DE LAJE NERVURADA COM CUBETA E ASSOALHO COM ÁREA MÉDIA MAIOR QUE 20 M², PÉ-DIREITO DUPLO, EM CHAPA DE MADEIRA COMPENSADA RESINADA, 10 UTILIZAÇÕES. AF_12/2015</v>
          </cell>
          <cell r="C2112" t="str">
            <v>M2</v>
          </cell>
          <cell r="D2112">
            <v>82.96</v>
          </cell>
        </row>
        <row r="2113">
          <cell r="A2113">
            <v>92493</v>
          </cell>
          <cell r="B2113" t="str">
            <v>MONTAGEM E DESMONTAGEM DE FÔRMA DE LAJE NERVURADA COM CUBETA E ASSOALHO COM ÁREA MÉDIA MENOR OU IGUAL A 20 M², PÉ-DIREITO SIMPLES, EM CHAPA DE MADEIRA COMPENSADA RESINADA, 10 UTILIZAÇÕES. AF_12/2015</v>
          </cell>
          <cell r="C2113" t="str">
            <v>M2</v>
          </cell>
          <cell r="D2113">
            <v>46.54</v>
          </cell>
        </row>
        <row r="2114">
          <cell r="A2114">
            <v>92494</v>
          </cell>
          <cell r="B2114" t="str">
            <v>MONTAGEM E DESMONTAGEM DE FÔRMA DE LAJE NERVURADA COM CUBETA E ASSOALHO COM ÁREA MÉDIA MAIOR QUE 20 M², PÉ-DIREITO SIMPLES, EM CHAPA DE MADEIRA COMPENSADA RESINADA, 10 UTILIZAÇÕES. AF_12/2015</v>
          </cell>
          <cell r="C2114" t="str">
            <v>M2</v>
          </cell>
          <cell r="D2114">
            <v>46.28</v>
          </cell>
        </row>
        <row r="2115">
          <cell r="A2115">
            <v>92495</v>
          </cell>
          <cell r="B2115" t="str">
            <v>MONTAGEM E DESMONTAGEM DE FÔRMA DE LAJE NERVURADA COM CUBETA E ASSOALHO COM ÁREA MÉDIA MENOR OU IGUAL A 20 M², PÉ-DIREITO DUPLO, EM CHAPA DE MADEIRA COMPENSADA RESINADA, 12 UTILIZAÇÕES. AF_12/2015</v>
          </cell>
          <cell r="C2115" t="str">
            <v>M2</v>
          </cell>
          <cell r="D2115">
            <v>83.98</v>
          </cell>
        </row>
        <row r="2116">
          <cell r="A2116">
            <v>92496</v>
          </cell>
          <cell r="B2116" t="str">
            <v>MONTAGEM E DESMONTAGEM DE FÔRMA DE LAJE NERVURADA COM CUBETA E ASSOALHO COM ÁREA MÉDIA MAIOR QUE 20 M², PÉ-DIREITO DUPLO, EM CHAPA DE MADEIRA COMPENSADA RESINADA, 12 UTILIZAÇÕES. AF_12/2015</v>
          </cell>
          <cell r="C2116" t="str">
            <v>M2</v>
          </cell>
          <cell r="D2116">
            <v>80.900000000000006</v>
          </cell>
        </row>
        <row r="2117">
          <cell r="A2117">
            <v>92497</v>
          </cell>
          <cell r="B2117" t="str">
            <v>MONTAGEM E DESMONTAGEM DE FÔRMA DE LAJE NERVURADA COM CUBETA E ASSOALHO COM ÁREA MÉDIA MENOR OU IGUAL A 20 M², PÉ-DIREITO SIMPLES, EM CHAPA DE MADEIRA COMPENSADA RESINADA, 12 UTILIZAÇÕES. AF_12/2015</v>
          </cell>
          <cell r="C2117" t="str">
            <v>M2</v>
          </cell>
          <cell r="D2117">
            <v>47.43</v>
          </cell>
        </row>
        <row r="2118">
          <cell r="A2118">
            <v>92498</v>
          </cell>
          <cell r="B2118" t="str">
            <v>MONTAGEM E DESMONTAGEM DE FÔRMA DE LAJE NERVURADA COM CUBETA E ASSOALHO COM ÁREA MÉDIA MAIOR QUE 20 M², PÉ-DIREITO SIMPLES, EM CHAPA DE MADEIRA COMPENSADA RESINADA, 12 UTILIZAÇÕES. AF_12/2015</v>
          </cell>
          <cell r="C2118" t="str">
            <v>M2</v>
          </cell>
          <cell r="D2118">
            <v>44.56</v>
          </cell>
        </row>
        <row r="2119">
          <cell r="A2119">
            <v>92499</v>
          </cell>
          <cell r="B2119" t="str">
            <v>MONTAGEM E DESMONTAGEM DE FÔRMA DE LAJE NERVURADA COM CUBETA E ASSOALHO COM ÁREA MÉDIA MENOR OU IGUAL A 20 M², PÉ-DIREITO DUPLO, EM CHAPA DE MADEIRA COMPENSADA RESINADA, 14 UTILIZAÇÕES. AF_12/2015</v>
          </cell>
          <cell r="C2119" t="str">
            <v>M2</v>
          </cell>
          <cell r="D2119">
            <v>82.66</v>
          </cell>
        </row>
        <row r="2120">
          <cell r="A2120">
            <v>92500</v>
          </cell>
          <cell r="B2120" t="str">
            <v>MONTAGEM E DESMONTAGEM DE FÔRMA DE LAJE NERVURADA COM CUBETA E ASSOALHO COM ÁREA MÉDIA MAIOR QUE 20 M², PÉ-DIREITO DUPLO, EM CHAPA DE MADEIRA COMPENSADA RESINADA, 14 UTILIZAÇÕES. AF_12/2015</v>
          </cell>
          <cell r="C2120" t="str">
            <v>M2</v>
          </cell>
          <cell r="D2120">
            <v>79.66</v>
          </cell>
        </row>
        <row r="2121">
          <cell r="A2121">
            <v>92501</v>
          </cell>
          <cell r="B2121" t="str">
            <v>MONTAGEM E DESMONTAGEM DE FÔRMA DE LAJE NERVURADA COM CUBETA E ASSOALHO COM ÁREA MÉDIA MENOR OU IGUAL A 20 M², PÉ-DIREITO SIMPLES, EM CHAPA DE MADEIRA COMPENSADA RESINADA, 14 UTILIZAÇÕES. AF_12/2015</v>
          </cell>
          <cell r="C2121" t="str">
            <v>M2</v>
          </cell>
          <cell r="D2121">
            <v>46.34</v>
          </cell>
        </row>
        <row r="2122">
          <cell r="A2122">
            <v>92502</v>
          </cell>
          <cell r="B2122" t="str">
            <v>MONTAGEM E DESMONTAGEM DE FÔRMA DE LAJE NERVURADA COM CUBETA E ASSOALHO COM ÁREA MÉDIA MAIOR QUE 20 M², PÉ-DIREITO SIMPLES, EM CHAPA DE MADEIRA COMPENSADA RESINADA, 14 UTILIZAÇÕES. AF_12/2015</v>
          </cell>
          <cell r="C2122" t="str">
            <v>M2</v>
          </cell>
          <cell r="D2122">
            <v>43.55</v>
          </cell>
        </row>
        <row r="2123">
          <cell r="A2123">
            <v>92503</v>
          </cell>
          <cell r="B2123" t="str">
            <v>MONTAGEM E DESMONTAGEM DE FÔRMA DE LAJE NERVURADA COM CUBETA E ASSOALHO COM ÁREA MÉDIA MENOR OU IGUAL A 20 M², PÉ-DIREITO DUPLO, EM CHAPA DE MADEIRA COMPENSADA RESINADA, 18 UTILIZAÇÕES. AF_12/2015</v>
          </cell>
          <cell r="C2123" t="str">
            <v>M2</v>
          </cell>
          <cell r="D2123">
            <v>80.569999999999993</v>
          </cell>
        </row>
        <row r="2124">
          <cell r="A2124">
            <v>92504</v>
          </cell>
          <cell r="B2124" t="str">
            <v>MONTAGEM E DESMONTAGEM DE FÔRMA DE LAJE NERVURADA COM CUBETA E ASSOALHO COM ÁREA MÉDIA MAIOR QUE 20 M², PÉ-DIREITO DUPLO, EM CHAPA DE MADEIRA COMPENSADA RESINADA, 18 UTILIZAÇÕES. AF_12/2015</v>
          </cell>
          <cell r="C2124" t="str">
            <v>M2</v>
          </cell>
          <cell r="D2124">
            <v>50.97</v>
          </cell>
        </row>
        <row r="2125">
          <cell r="A2125">
            <v>92505</v>
          </cell>
          <cell r="B2125" t="str">
            <v>MONTAGEM E DESMONTAGEM DE FÔRMA DE LAJE NERVURADA COM CUBETA E ASSOALHO COM ÁREA MÉDIA MENOR OU IGUAL A 20 M², PÉ-DIREITO SIMPLES, EM CHAPA DE MADEIRA COMPENSADA RESINADA, 18 UTILIZAÇÕES. AF_12/2015</v>
          </cell>
          <cell r="C2125" t="str">
            <v>M2</v>
          </cell>
          <cell r="D2125">
            <v>44.58</v>
          </cell>
        </row>
        <row r="2126">
          <cell r="A2126">
            <v>92506</v>
          </cell>
          <cell r="B2126" t="str">
            <v>MONTAGEM E DESMONTAGEM DE FÔRMA DE LAJE NERVURADA COM CUBETA E ASSOALHO COM ÁREA MÉDIA MAIOR QUE 20 M², PÉ-DIREITO SIMPLES, EM CHAPA DE MADEIRA COMPENSADA RESINADA, 18 UTILIZAÇÕES. AF_12/2015</v>
          </cell>
          <cell r="C2126" t="str">
            <v>M2</v>
          </cell>
          <cell r="D2126">
            <v>41.89</v>
          </cell>
        </row>
        <row r="2127">
          <cell r="A2127">
            <v>92507</v>
          </cell>
          <cell r="B2127" t="str">
            <v>MONTAGEM E DESMONTAGEM DE FÔRMA DE LAJE MACIÇA COM ÁREA MÉDIA MENOR OU IGUAL A 20 M², PÉ-DIREITO DUPLO, EM CHAPA DE MADEIRA COMPENSADA RESINADA, 2 UTILIZAÇÕES. AF_12/2015</v>
          </cell>
          <cell r="C2127" t="str">
            <v>M2</v>
          </cell>
          <cell r="D2127">
            <v>80.84</v>
          </cell>
        </row>
        <row r="2128">
          <cell r="A2128">
            <v>92508</v>
          </cell>
          <cell r="B2128" t="str">
            <v>MONTAGEM E DESMONTAGEM DE FÔRMA DE LAJE MACIÇA COM ÁREA MÉDIA MAIOR QUE 20 M², PÉ-DIREITO DUPLO, EM CHAPA DE MADEIRA COMPENSADA RESINADA, 2 UTILIZAÇÕES. AF_12/2015</v>
          </cell>
          <cell r="C2128" t="str">
            <v>M2</v>
          </cell>
          <cell r="D2128">
            <v>78.150000000000006</v>
          </cell>
        </row>
        <row r="2129">
          <cell r="A2129">
            <v>92509</v>
          </cell>
          <cell r="B2129" t="str">
            <v>MONTAGEM E DESMONTAGEM DE FÔRMA DE LAJE MACIÇA COM ÁREA MÉDIA MENOR OU IGUAL A 20 M², PÉ-DIREITO SIMPLES, EM CHAPA DE MADEIRA COMPENSADA RESINADA, 2 UTILIZAÇÕES. AF_12/2015</v>
          </cell>
          <cell r="C2129" t="str">
            <v>M2</v>
          </cell>
          <cell r="D2129">
            <v>46.57</v>
          </cell>
        </row>
        <row r="2130">
          <cell r="A2130">
            <v>92510</v>
          </cell>
          <cell r="B2130" t="str">
            <v>MONTAGEM E DESMONTAGEM DE FÔRMA DE LAJE MACIÇA COM ÁREA MÉDIA MAIOR QUE 20 M², PÉ-DIREITO SIMPLES, EM CHAPA DE MADEIRA COMPENSADA RESINADA, 2 UTILIZAÇÕES. AF_12/2015</v>
          </cell>
          <cell r="C2130" t="str">
            <v>M2</v>
          </cell>
          <cell r="D2130">
            <v>44.09</v>
          </cell>
        </row>
        <row r="2131">
          <cell r="A2131">
            <v>92511</v>
          </cell>
          <cell r="B2131" t="str">
            <v>MONTAGEM E DESMONTAGEM DE FÔRMA DE LAJE MACIÇA COM ÁREA MÉDIA MENOR OU IGUAL A 20 M², PÉ-DIREITO DUPLO, EM CHAPA DE MADEIRA COMPENSADA RESINADA, 4 UTILIZAÇÕES. AF_12/2015</v>
          </cell>
          <cell r="C2131" t="str">
            <v>M2</v>
          </cell>
          <cell r="D2131">
            <v>72.98</v>
          </cell>
        </row>
        <row r="2132">
          <cell r="A2132">
            <v>92512</v>
          </cell>
          <cell r="B2132" t="str">
            <v>MONTAGEM E DESMONTAGEM DE FÔRMA DE LAJE MACIÇA COM ÁREA MÉDIA MAIOR QUE 20 M², PÉ-DIREITO DUPLO, EM CHAPA DE MADEIRA COMPENSADA RESINADA, 4 UTILIZAÇÕES. AF_12/2015</v>
          </cell>
          <cell r="C2132" t="str">
            <v>M2</v>
          </cell>
          <cell r="D2132">
            <v>70.91</v>
          </cell>
        </row>
        <row r="2133">
          <cell r="A2133">
            <v>92513</v>
          </cell>
          <cell r="B2133" t="str">
            <v>MONTAGEM E DESMONTAGEM DE FÔRMA DE LAJE MACIÇA COM ÁREA MÉDIA MENOR OU IGUAL A 20 M², PÉ-DIREITO SIMPLES, EM CHAPA DE MADEIRA COMPENSADA RESINADA, 4 UTILIZAÇÕES. AF_12/2015</v>
          </cell>
          <cell r="C2133" t="str">
            <v>M2</v>
          </cell>
          <cell r="D2133">
            <v>34.33</v>
          </cell>
        </row>
        <row r="2134">
          <cell r="A2134">
            <v>92514</v>
          </cell>
          <cell r="B2134" t="str">
            <v>MONTAGEM E DESMONTAGEM DE FÔRMA DE LAJE MACIÇA COM ÁREA MÉDIA MAIOR QUE 20 M², PÉ-DIREITO SIMPLES, EM CHAPA DE MADEIRA COMPENSADA RESINADA, 4 UTILIZAÇÕES. AF_12/2015</v>
          </cell>
          <cell r="C2134" t="str">
            <v>M2</v>
          </cell>
          <cell r="D2134">
            <v>32.42</v>
          </cell>
        </row>
        <row r="2135">
          <cell r="A2135">
            <v>92515</v>
          </cell>
          <cell r="B2135" t="str">
            <v>MONTAGEM E DESMONTAGEM DE FÔRMA DE LAJE MACIÇA COM ÁREA MÉDIA MAIOR QUE 20 M², PÉ-DIREITO DUPLO, EM CHAPA DE MADEIRA COMPENSADA RESINADA, 6 UTILIZAÇÕES. AF_12/2015</v>
          </cell>
          <cell r="C2135" t="str">
            <v>M2</v>
          </cell>
          <cell r="D2135">
            <v>65.69</v>
          </cell>
        </row>
        <row r="2136">
          <cell r="A2136">
            <v>92516</v>
          </cell>
          <cell r="B2136" t="str">
            <v>MONTAGEM E DESMONTAGEM DE FÔRMA DE LAJE MACIÇA COM ÁREA MÉDIA MENOR OU IGUAL A 20 M², PÉ-DIREITO DUPLO, EM CHAPA DE MADEIRA COMPENSADA RESINADA, 6 UTILIZAÇÕES. AF_12/2015</v>
          </cell>
          <cell r="C2136" t="str">
            <v>M2</v>
          </cell>
          <cell r="D2136">
            <v>63.91</v>
          </cell>
        </row>
        <row r="2137">
          <cell r="A2137">
            <v>92517</v>
          </cell>
          <cell r="B2137" t="str">
            <v>MONTAGEM E DESMONTAGEM DE FÔRMA DE LAJE MACIÇA COM ÁREA MÉDIA MENOR OU IGUAL A 20 M², PÉ-DIREITO SIMPLES, EM CHAPA DE MADEIRA COMPENSADA RESINADA, 6 UTILIZAÇÕES. AF_12/2015</v>
          </cell>
          <cell r="C2137" t="str">
            <v>M2</v>
          </cell>
          <cell r="D2137">
            <v>28.67</v>
          </cell>
        </row>
        <row r="2138">
          <cell r="A2138">
            <v>92518</v>
          </cell>
          <cell r="B2138" t="str">
            <v>MONTAGEM E DESMONTAGEM DE FÔRMA DE LAJE MACIÇA COM ÁREA MÉDIA MAIOR QUE 20 M², PÉ-DIREITO SIMPLES, EM CHAPA DE MADEIRA COMPENSADA RESINADA, 6 UTILIZAÇÕES. AF_12/2015</v>
          </cell>
          <cell r="C2138" t="str">
            <v>M2</v>
          </cell>
          <cell r="D2138">
            <v>26.99</v>
          </cell>
        </row>
        <row r="2139">
          <cell r="A2139">
            <v>92519</v>
          </cell>
          <cell r="B2139" t="str">
            <v>MONTAGEM E DESMONTAGEM DE FÔRMA DE LAJE MACIÇA COM ÁREA MÉDIA MENOR OU IGUAL A 20 M², PÉ-DIREITO DUPLO, EM CHAPA DE MADEIRA COMPENSADA RESINADA, 8 UTILIZAÇÕES. AF_12/2015</v>
          </cell>
          <cell r="C2139" t="str">
            <v>M2</v>
          </cell>
          <cell r="D2139">
            <v>61.99</v>
          </cell>
        </row>
        <row r="2140">
          <cell r="A2140">
            <v>92520</v>
          </cell>
          <cell r="B2140" t="str">
            <v>MONTAGEM E DESMONTAGEM DE FÔRMA DE LAJE MACIÇA COM ÁREA MÉDIA MAIOR QUE 20 M², PÉ-DIREITO DUPLO, EM CHAPA DE MADEIRA COMPENSADA RESINADA, 8 UTILIZAÇÕES. AF_12/2015</v>
          </cell>
          <cell r="C2140" t="str">
            <v>M2</v>
          </cell>
          <cell r="D2140">
            <v>60.35</v>
          </cell>
        </row>
        <row r="2141">
          <cell r="A2141">
            <v>92521</v>
          </cell>
          <cell r="B2141" t="str">
            <v>MONTAGEM E DESMONTAGEM DE FÔRMA DE LAJE MACIÇA COM ÁREA MÉDIA MENOR OU IGUAL A 20 M², PÉ-DIREITO SIMPLES, EM CHAPA DE MADEIRA COMPENSADA RESINADA, 8 UTILIZAÇÕES. AF_12/2015</v>
          </cell>
          <cell r="C2141" t="str">
            <v>M2</v>
          </cell>
          <cell r="D2141">
            <v>25.75</v>
          </cell>
        </row>
        <row r="2142">
          <cell r="A2142">
            <v>92522</v>
          </cell>
          <cell r="B2142" t="str">
            <v>MONTAGEM E DESMONTAGEM DE FÔRMA DE LAJE MACIÇA COM ÁREA MÉDIA MAIOR QUE 20 M², PÉ-DIREITO SIMPLES, EM CHAPA DE MADEIRA COMPENSADA RESINADA, 8 UTILIZAÇÕES. AF_12/2015</v>
          </cell>
          <cell r="C2142" t="str">
            <v>M2</v>
          </cell>
          <cell r="D2142">
            <v>24.21</v>
          </cell>
        </row>
        <row r="2143">
          <cell r="A2143">
            <v>92523</v>
          </cell>
          <cell r="B2143" t="str">
            <v>MONTAGEM E DESMONTAGEM DE FÔRMA DE LAJE MACIÇA COM ÁREA MÉDIA MENOR OU IGUAL A 20 M², PÉ-DIREITO DUPLO, EM CHAPA DE MADEIRA COMPENSADA PLASTIFICADA, 10 UTILIZAÇÕES. AF_12/2015</v>
          </cell>
          <cell r="C2143" t="str">
            <v>M2</v>
          </cell>
          <cell r="D2143">
            <v>59</v>
          </cell>
        </row>
        <row r="2144">
          <cell r="A2144">
            <v>92524</v>
          </cell>
          <cell r="B2144" t="str">
            <v>MONTAGEM E DESMONTAGEM DE FÔRMA DE LAJE MACIÇA COM ÁREA MÉDIA MAIOR QUE 20 M², PÉ-DIREITO DUPLO, EM CHAPA DE MADEIRA COMPENSADA PLASTIFICADA, 10 UTILIZAÇÕES. AF_12/2015</v>
          </cell>
          <cell r="C2144" t="str">
            <v>M2</v>
          </cell>
          <cell r="D2144">
            <v>57.43</v>
          </cell>
        </row>
        <row r="2145">
          <cell r="A2145">
            <v>92525</v>
          </cell>
          <cell r="B2145" t="str">
            <v>MONTAGEM E DESMONTAGEM DE FÔRMA DE LAJE MACIÇA COM ÁREA MÉDIA MENOR OU IGUAL A 20 M², PÉ-DIREITO SIMPLES, EM CHAPA DE MADEIRA COMPENSADA PLASTIFICADA, 10 UTILIZAÇÕES. AF_12/2015</v>
          </cell>
          <cell r="C2145" t="str">
            <v>M2</v>
          </cell>
          <cell r="D2145">
            <v>23.25</v>
          </cell>
        </row>
        <row r="2146">
          <cell r="A2146">
            <v>92526</v>
          </cell>
          <cell r="B2146" t="str">
            <v>MONTAGEM E DESMONTAGEM DE FÔRMA DE LAJE MACIÇA COM ÁREA MÉDIA MAIOR QUE 20 M², PÉ-DIREITO SIMPLES, EM CHAPA DE MADEIRA COMPENSADA PLASTIFICADA, 10 UTILIZAÇÕES. AF_12/2015</v>
          </cell>
          <cell r="C2146" t="str">
            <v>M2</v>
          </cell>
          <cell r="D2146">
            <v>21.76</v>
          </cell>
        </row>
        <row r="2147">
          <cell r="A2147">
            <v>92527</v>
          </cell>
          <cell r="B2147" t="str">
            <v>MONTAGEM E DESMONTAGEM DE FÔRMA DE LAJE MACIÇA COM ÁREA MÉDIA MENOR OU IGUAL A 20 M², PÉ-DIREITO DUPLO, EM CHAPA DE MADEIRA COMPENSADA PLASTIFICADA, 12 UTILIZAÇÕES. AF_12/2015</v>
          </cell>
          <cell r="C2147" t="str">
            <v>M2</v>
          </cell>
          <cell r="D2147">
            <v>57.72</v>
          </cell>
        </row>
        <row r="2148">
          <cell r="A2148">
            <v>92528</v>
          </cell>
          <cell r="B2148" t="str">
            <v>MONTAGEM E DESMONTAGEM DE FÔRMA DE LAJE MACIÇA COM ÁREA MÉDIA MAIOR QUE 20 M², PÉ-DIREITO DUPLO, EM CHAPA DE MADEIRA COMPENSADA PLASTIFICADA, 12 UTILIZAÇÕES. AF_12/2015</v>
          </cell>
          <cell r="C2148" t="str">
            <v>M2</v>
          </cell>
          <cell r="D2148">
            <v>56.19</v>
          </cell>
        </row>
        <row r="2149">
          <cell r="A2149">
            <v>92529</v>
          </cell>
          <cell r="B2149" t="str">
            <v>MONTAGEM E DESMONTAGEM DE FÔRMA DE LAJE MACIÇA COM ÁREA MÉDIA MENOR OU IGUAL A 20 M², PÉ-DIREITO SIMPLES, EM CHAPA DE MADEIRA COMPENSADA PLASTIFICADA, 12 UTILIZAÇÕES. AF_12/2015</v>
          </cell>
          <cell r="C2149" t="str">
            <v>M2</v>
          </cell>
          <cell r="D2149">
            <v>22.25</v>
          </cell>
        </row>
        <row r="2150">
          <cell r="A2150">
            <v>92530</v>
          </cell>
          <cell r="B2150" t="str">
            <v>MONTAGEM E DESMONTAGEM DE FÔRMA DE LAJE MACIÇA COM ÁREA MÉDIA MAIOR QUE 20 M², PÉ-DIREITO SIMPLES, EM CHAPA DE MADEIRA COMPENSADA PLASTIFICADA, 12 UTILIZAÇÕES. AF_12/2015</v>
          </cell>
          <cell r="C2150" t="str">
            <v>M2</v>
          </cell>
          <cell r="D2150">
            <v>20.82</v>
          </cell>
        </row>
        <row r="2151">
          <cell r="A2151">
            <v>92531</v>
          </cell>
          <cell r="B2151" t="str">
            <v>MONTAGEM E DESMONTAGEM DE FÔRMA DE LAJE MACIÇA COM ÁREA MÉDIA MENOR OU IGUAL A 20 M², PÉ-DIREITO DUPLO, EM CHAPA DE MADEIRA COMPENSADA PLASTIFICADA, 14 UTILIZAÇÕES. AF_12/2015</v>
          </cell>
          <cell r="C2151" t="str">
            <v>M2</v>
          </cell>
          <cell r="D2151">
            <v>56.74</v>
          </cell>
        </row>
        <row r="2152">
          <cell r="A2152">
            <v>92532</v>
          </cell>
          <cell r="B2152" t="str">
            <v>MONTAGEM E DESMONTAGEM DE FÔRMA DE LAJE MACIÇA COM ÁREA MÉDIA MAIOR QUE 20 M², PÉ-DIREITO DUPLO, EM CHAPA DE MADEIRA COMPENSADA PLASTIFICADA, 14 UTILIZAÇÕES. AF_12/2015</v>
          </cell>
          <cell r="C2152" t="str">
            <v>M2</v>
          </cell>
          <cell r="D2152">
            <v>55.25</v>
          </cell>
        </row>
        <row r="2153">
          <cell r="A2153">
            <v>92533</v>
          </cell>
          <cell r="B2153" t="str">
            <v>MONTAGEM E DESMONTAGEM DE FÔRMA DE LAJE MACIÇA COM ÁREA MÉDIA MENOR OU IGUAL A 20 M², PÉ-DIREITO SIMPLES, EM CHAPA DE MADEIRA COMPENSADA PLASTIFICADA, 14 UTILIZAÇÕES. AF_12/2015</v>
          </cell>
          <cell r="C2153" t="str">
            <v>M2</v>
          </cell>
          <cell r="D2153">
            <v>21.51</v>
          </cell>
        </row>
        <row r="2154">
          <cell r="A2154">
            <v>92534</v>
          </cell>
          <cell r="B2154" t="str">
            <v>MONTAGEM E DESMONTAGEM DE FÔRMA DE LAJE MACIÇA COM ÁREA MÉDIA MAIOR QUE 20 M², PÉ-DIREITO SIMPLES, EM CHAPA DE MADEIRA COMPENSADA PLASTIFICADA, 14 UTILIZAÇÕES. AF_12/2015</v>
          </cell>
          <cell r="C2154" t="str">
            <v>M2</v>
          </cell>
          <cell r="D2154">
            <v>20.149999999999999</v>
          </cell>
        </row>
        <row r="2155">
          <cell r="A2155">
            <v>92535</v>
          </cell>
          <cell r="B2155" t="str">
            <v>MONTAGEM E DESMONTAGEM DE FÔRMA DE LAJE MACIÇA COM ÁREA MÉDIA MENOR OU IGUAL A 20 M², PÉ-DIREITO DUPLO, EM CHAPA DE MADEIRA COMPENSADA PLASTIFICADA, 18 UTILIZAÇÕES. AF_12/2015</v>
          </cell>
          <cell r="C2155" t="str">
            <v>M2</v>
          </cell>
          <cell r="D2155">
            <v>55.12</v>
          </cell>
        </row>
        <row r="2156">
          <cell r="A2156">
            <v>92536</v>
          </cell>
          <cell r="B2156" t="str">
            <v>MONTAGEM E DESMONTAGEM DE FÔRMA DE LAJE MACIÇA COM ÁREA MÉDIA MAIOR QUE 20 M², PÉ-DIREITO DUPLO, EM CHAPA DE MADEIRA COMPENSADA PLASTIFICADA, 18 UTILIZAÇÕES. AF_12/2015</v>
          </cell>
          <cell r="C2156" t="str">
            <v>M2</v>
          </cell>
          <cell r="D2156">
            <v>53.67</v>
          </cell>
        </row>
        <row r="2157">
          <cell r="A2157">
            <v>92537</v>
          </cell>
          <cell r="B2157" t="str">
            <v>MONTAGEM E DESMONTAGEM DE FÔRMA DE LAJE MACIÇA COM ÁREA MÉDIA MENOR OU IGUAL A 20 M², PÉ-DIREITO SIMPLES, EM CHAPA DE MADEIRA COMPENSADA PLASTIFICADA, 18 UTILIZAÇÕES. AF_12/2015</v>
          </cell>
          <cell r="C2157" t="str">
            <v>M2</v>
          </cell>
          <cell r="D2157">
            <v>20.18</v>
          </cell>
        </row>
        <row r="2158">
          <cell r="A2158">
            <v>92538</v>
          </cell>
          <cell r="B2158" t="str">
            <v>MONTAGEM E DESMONTAGEM DE FÔRMA DE LAJE MACIÇA COM ÁREA MÉDIA MAIOR QUE 20 M², PÉ-DIREITO SIMPLES, EM CHAPA DE MADEIRA COMPENSADA PLASTIFICADA, 18 UTILIZAÇÕES. AF_12/2015</v>
          </cell>
          <cell r="C2158" t="str">
            <v>M2</v>
          </cell>
          <cell r="D2158">
            <v>18.850000000000001</v>
          </cell>
        </row>
        <row r="2159">
          <cell r="A2159">
            <v>95934</v>
          </cell>
          <cell r="B2159" t="str">
            <v>FABRICAÇÃO DE FÔRMA PARA ESCADAS, COM 2 LANCES, EM CHAPA DE MADEIRA COMPENSADA PLASTIFICADA, E=18 MM. AF_01/2017</v>
          </cell>
          <cell r="C2159" t="str">
            <v>M2</v>
          </cell>
          <cell r="D2159">
            <v>110.84</v>
          </cell>
        </row>
        <row r="2160">
          <cell r="A2160">
            <v>95935</v>
          </cell>
          <cell r="B2160" t="str">
            <v>FABRICAÇÃO DE FÔRMA PARA ESCADAS, COM 2 LANCES, EM CHAPA DE MADEIRA COMPENSADA RESINADA, E= 17 MM. AF_01/2017</v>
          </cell>
          <cell r="C2160" t="str">
            <v>M2</v>
          </cell>
          <cell r="D2160">
            <v>108.38</v>
          </cell>
        </row>
        <row r="2161">
          <cell r="A2161">
            <v>95936</v>
          </cell>
          <cell r="B2161" t="str">
            <v>FABRICAÇÃO DE FÔRMA PARA ESCADAS, COM 2 LANCES, EM MADEIRA SERRADA, E=25 MM. AF_01/2017</v>
          </cell>
          <cell r="C2161" t="str">
            <v>M2</v>
          </cell>
          <cell r="D2161">
            <v>116.73</v>
          </cell>
        </row>
        <row r="2162">
          <cell r="A2162">
            <v>95937</v>
          </cell>
          <cell r="B2162" t="str">
            <v>MONTAGEM E DESMONTAGEM DE FÔRMA PARA ESCADAS, COM 2 LANCES, EM MADEIRA SERRADA, 1 UTILIZAÇÃO. AF_01/2017</v>
          </cell>
          <cell r="C2162" t="str">
            <v>M2</v>
          </cell>
          <cell r="D2162">
            <v>303.5</v>
          </cell>
        </row>
        <row r="2163">
          <cell r="A2163">
            <v>95938</v>
          </cell>
          <cell r="B2163" t="str">
            <v>MONTAGEM E DESMONTAGEM DE FÔRMA PARA ESCADAS, COM 2 LANCES, EM MADEIRA SERRADA, 2 UTILIZAÇÕES. AF_01/2017</v>
          </cell>
          <cell r="C2163" t="str">
            <v>M2</v>
          </cell>
          <cell r="D2163">
            <v>249.74</v>
          </cell>
        </row>
        <row r="2164">
          <cell r="A2164">
            <v>95939</v>
          </cell>
          <cell r="B2164" t="str">
            <v>MONTAGEM E DESMONTAGEM DE FÔRMA PARA ESCADAS, COM 2 LANCES, EM CHAPA DE MADEIRA COMPENSADA RESINADA, 4 UTILIZAÇÕES. AF_01/2017</v>
          </cell>
          <cell r="C2164" t="str">
            <v>M2</v>
          </cell>
          <cell r="D2164">
            <v>185.51</v>
          </cell>
        </row>
        <row r="2165">
          <cell r="A2165">
            <v>95940</v>
          </cell>
          <cell r="B2165" t="str">
            <v>MONTAGEM E DESMONTAGEM DE FÔRMA PARA ESCADAS, COM 2 LANCES, EM CHAPA DE MADEIRA COMPENSADA PLASTIFICADA, 6 UTILIZAÇÕES. AF_01/2017</v>
          </cell>
          <cell r="C2165" t="str">
            <v>M2</v>
          </cell>
          <cell r="D2165">
            <v>142.36000000000001</v>
          </cell>
        </row>
        <row r="2166">
          <cell r="A2166">
            <v>95941</v>
          </cell>
          <cell r="B2166" t="str">
            <v>MONTAGEM E DESMONTAGEM DE FÔRMA PARA ESCADAS, COM 2 LANCES, EM CHAPA DE MADEIRA COMPENSADA PLASTIFICADA, 8 UTILIZAÇÕES. AF_01/2017</v>
          </cell>
          <cell r="C2166" t="str">
            <v>M2</v>
          </cell>
          <cell r="D2166">
            <v>127.3</v>
          </cell>
        </row>
        <row r="2167">
          <cell r="A2167">
            <v>95942</v>
          </cell>
          <cell r="B2167" t="str">
            <v>MONTAGEM E DESMONTAGEM DE FÔRMA PARA ESCADAS, COM 2 LANCES, EM CHAPA DE MADEIRA COMPENSADA PLASTIFICADA, 10 UTILIZAÇÕES. AF_01/2017</v>
          </cell>
          <cell r="C2167" t="str">
            <v>M2</v>
          </cell>
          <cell r="D2167">
            <v>117.99</v>
          </cell>
        </row>
        <row r="2168">
          <cell r="A2168">
            <v>96252</v>
          </cell>
          <cell r="B2168" t="str">
            <v>FABRICAÇÃO DE FÔRMA PARA PILARES CIRCULARES, EM CHAPA DE MADEIRA COMPENSADA RESINADA. AF_06/2017</v>
          </cell>
          <cell r="C2168" t="str">
            <v>M2</v>
          </cell>
          <cell r="D2168">
            <v>176.68</v>
          </cell>
        </row>
        <row r="2169">
          <cell r="A2169">
            <v>96257</v>
          </cell>
          <cell r="B2169" t="str">
            <v>MONTAGEM E DESMONTAGEM DE FÔRMA DE PILARES CIRCULARES, COM ÁREA MÉDIA DAS SEÇÕES MENOR OU IGUAL A 0,28 M², PÉ-DIREITO SIMPLES, EM MADEIRA, 2 UTILIZAÇÕES. AF_06/2017</v>
          </cell>
          <cell r="C2169" t="str">
            <v>M2</v>
          </cell>
          <cell r="D2169">
            <v>161.97999999999999</v>
          </cell>
        </row>
        <row r="2170">
          <cell r="A2170">
            <v>96258</v>
          </cell>
          <cell r="B2170" t="str">
            <v>MONTAGEM E DESMONTAGEM DE FÔRMA DE PILARES CIRCULARES, COM ÁREA MÉDIA DAS SEÇÕES MAIOR QUE 0,28 M², PÉ-DIREITO SIMPLES, EM MADEIRA, 2 UTILIZAÇÕES. AF_06/2017</v>
          </cell>
          <cell r="C2170" t="str">
            <v>M2</v>
          </cell>
          <cell r="D2170">
            <v>150.44999999999999</v>
          </cell>
        </row>
        <row r="2171">
          <cell r="A2171">
            <v>96259</v>
          </cell>
          <cell r="B2171" t="str">
            <v>MONTAGEM E DESMONTAGEM DE FÔRMA DE PILARES CIRCULARES, COM ÁREA MÉDIA DAS SEÇÕES MENOR OU IGUAL A 0,28 M², PÉ-DIREITO DUPLO, EM MADEIRA, 2 UTILIZAÇÕES. AF_06/2017</v>
          </cell>
          <cell r="C2171" t="str">
            <v>M2</v>
          </cell>
          <cell r="D2171">
            <v>186.3</v>
          </cell>
        </row>
        <row r="2172">
          <cell r="A2172">
            <v>96529</v>
          </cell>
          <cell r="B2172" t="str">
            <v>FABRICAÇÃO, MONTAGEM E DESMONTAGEM DE FÔRMA PARA SAPATA, EM MADEIRA SERRADA, E=25 MM, 1 UTILIZAÇÃO. AF_06/2017</v>
          </cell>
          <cell r="C2172" t="str">
            <v>M2</v>
          </cell>
          <cell r="D2172">
            <v>246.69</v>
          </cell>
        </row>
        <row r="2173">
          <cell r="A2173">
            <v>96530</v>
          </cell>
          <cell r="B2173" t="str">
            <v>FABRICAÇÃO, MONTAGEM E DESMONTAGEM DE FÔRMA PARA VIGA BALDRAME, EM MADEIRA SERRADA, E=25 MM, 1 UTILIZAÇÃO. AF_06/2017</v>
          </cell>
          <cell r="C2173" t="str">
            <v>M2</v>
          </cell>
          <cell r="D2173">
            <v>116.87</v>
          </cell>
        </row>
        <row r="2174">
          <cell r="A2174">
            <v>96531</v>
          </cell>
          <cell r="B2174" t="str">
            <v>FABRICAÇÃO, MONTAGEM E DESMONTAGEM DE FÔRMA PARA BLOCO DE COROAMENTO, EM MADEIRA SERRADA, E=25 MM, 2 UTILIZAÇÕES. AF_06/2017</v>
          </cell>
          <cell r="C2174" t="str">
            <v>M2</v>
          </cell>
          <cell r="D2174">
            <v>90.76</v>
          </cell>
        </row>
        <row r="2175">
          <cell r="A2175">
            <v>96532</v>
          </cell>
          <cell r="B2175" t="str">
            <v>FABRICAÇÃO, MONTAGEM E DESMONTAGEM DE FÔRMA PARA SAPATA, EM MADEIRA SERRADA, E=25 MM, 2 UTILIZAÇÕES. AF_06/2017</v>
          </cell>
          <cell r="C2175" t="str">
            <v>M2</v>
          </cell>
          <cell r="D2175">
            <v>166.75</v>
          </cell>
        </row>
        <row r="2176">
          <cell r="A2176">
            <v>96533</v>
          </cell>
          <cell r="B2176" t="str">
            <v>FABRICAÇÃO, MONTAGEM E DESMONTAGEM DE FÔRMA PARA VIGA BALDRAME, EM MADEIRA SERRADA, E=25 MM, 2 UTILIZAÇÕES. AF_06/2017</v>
          </cell>
          <cell r="C2176" t="str">
            <v>M2</v>
          </cell>
          <cell r="D2176">
            <v>78.48</v>
          </cell>
        </row>
        <row r="2177">
          <cell r="A2177">
            <v>96534</v>
          </cell>
          <cell r="B2177" t="str">
            <v>FABRICAÇÃO, MONTAGEM E DESMONTAGEM DE FÔRMA PARA BLOCO DE COROAMENTO, EM MADEIRA SERRADA, E=25 MM, 4 UTILIZAÇÕES. AF_06/2017</v>
          </cell>
          <cell r="C2177" t="str">
            <v>M2</v>
          </cell>
          <cell r="D2177">
            <v>69.53</v>
          </cell>
        </row>
        <row r="2178">
          <cell r="A2178">
            <v>96535</v>
          </cell>
          <cell r="B2178" t="str">
            <v>FABRICAÇÃO, MONTAGEM E DESMONTAGEM DE FÔRMA PARA SAPATA, EM MADEIRA SERRADA, E=25 MM, 4 UTILIZAÇÕES. AF_06/2017</v>
          </cell>
          <cell r="C2178" t="str">
            <v>M2</v>
          </cell>
          <cell r="D2178">
            <v>125.14</v>
          </cell>
        </row>
        <row r="2179">
          <cell r="A2179">
            <v>96536</v>
          </cell>
          <cell r="B2179" t="str">
            <v>FABRICAÇÃO, MONTAGEM E DESMONTAGEM DE FÔRMA PARA VIGA BALDRAME, EM MADEIRA SERRADA, E=25 MM, 4 UTILIZAÇÕES. AF_06/2017</v>
          </cell>
          <cell r="C2179" t="str">
            <v>M2</v>
          </cell>
          <cell r="D2179">
            <v>58.48</v>
          </cell>
        </row>
        <row r="2180">
          <cell r="A2180">
            <v>96537</v>
          </cell>
          <cell r="B2180" t="str">
            <v>FABRICAÇÃO, MONTAGEM E DESMONTAGEM DE FÔRMA PARA BLOCO DE COROAMENTO, EM CHAPA DE MADEIRA COMPENSADA RESINADA, E=17 MM, 2 UTILIZAÇÕES. AF_06/2017</v>
          </cell>
          <cell r="C2180" t="str">
            <v>M2</v>
          </cell>
          <cell r="D2180">
            <v>146.16999999999999</v>
          </cell>
        </row>
        <row r="2181">
          <cell r="A2181">
            <v>96538</v>
          </cell>
          <cell r="B2181" t="str">
            <v>FABRICAÇÃO, MONTAGEM E DESMONTAGEM DE FÔRMA PARA SAPATA, EM CHAPA DE MADEIRA COMPENSADA RESINADA, E=17 MM, 2 UTILIZAÇÕES. AF_06/2017</v>
          </cell>
          <cell r="C2181" t="str">
            <v>M2</v>
          </cell>
          <cell r="D2181">
            <v>229.19</v>
          </cell>
        </row>
        <row r="2182">
          <cell r="A2182">
            <v>96539</v>
          </cell>
          <cell r="B2182" t="str">
            <v>FABRICAÇÃO, MONTAGEM E DESMONTAGEM DE FÔRMA PARA VIGA BALDRAME, EM CHAPA DE MADEIRA COMPENSADA RESINADA, E=17 MM, 2 UTILIZAÇÕES. AF_06/2017</v>
          </cell>
          <cell r="C2182" t="str">
            <v>M2</v>
          </cell>
          <cell r="D2182">
            <v>101.84</v>
          </cell>
        </row>
        <row r="2183">
          <cell r="A2183">
            <v>96540</v>
          </cell>
          <cell r="B2183" t="str">
            <v>FABRICAÇÃO, MONTAGEM E DESMONTAGEM DE FÔRMA PARA BLOCO DE COROAMENTO, EM CHAPA DE MADEIRA COMPENSADA RESINADA, E=17 MM, 4 UTILIZAÇÕES. AF_06/2017</v>
          </cell>
          <cell r="C2183" t="str">
            <v>M2</v>
          </cell>
          <cell r="D2183">
            <v>108.74</v>
          </cell>
        </row>
        <row r="2184">
          <cell r="A2184">
            <v>96541</v>
          </cell>
          <cell r="B2184" t="str">
            <v>FABRICAÇÃO, MONTAGEM E DESMONTAGEM DE FÔRMA PARA SAPATA, EM CHAPA DE MADEIRA COMPENSADA RESINADA, E=17 MM, 4 UTILIZAÇÕES. AF_06/2017</v>
          </cell>
          <cell r="C2184" t="str">
            <v>M2</v>
          </cell>
          <cell r="D2184">
            <v>168.83</v>
          </cell>
        </row>
        <row r="2185">
          <cell r="A2185">
            <v>96542</v>
          </cell>
          <cell r="B2185" t="str">
            <v>FABRICAÇÃO, MONTAGEM E DESMONTAGEM DE FÔRMA PARA VIGA BALDRAME, EM CHAPA DE MADEIRA COMPENSADA RESINADA, E=17 MM, 4 UTILIZAÇÕES. AF_06/2017</v>
          </cell>
          <cell r="C2185" t="str">
            <v>M2</v>
          </cell>
          <cell r="D2185">
            <v>80.62</v>
          </cell>
        </row>
        <row r="2186">
          <cell r="A2186">
            <v>96543</v>
          </cell>
          <cell r="B2186" t="str">
            <v>ARMAÇÃO DE BLOCO, VIGA BALDRAME E SAPATA UTILIZANDO AÇO CA-60 DE 5 MM - MONTAGEM. AF_06/2017</v>
          </cell>
          <cell r="C2186" t="str">
            <v>KG</v>
          </cell>
          <cell r="D2186">
            <v>15.13</v>
          </cell>
        </row>
        <row r="2187">
          <cell r="A2187">
            <v>97747</v>
          </cell>
          <cell r="B2187" t="str">
            <v>MONTAGEM E DESMONTAGEM DE FÔRMA DE PILARES CIRCULARES, COM ÁREA MÉDIA DAS SEÇÕES MAIOR QUE 0,28 M², PÉ-DIREITO DUPLO, EM MADEIRA, 2 UTILIZAÇÕES.  AF_06/2017</v>
          </cell>
          <cell r="C2187" t="str">
            <v>M2</v>
          </cell>
          <cell r="D2187">
            <v>171.22</v>
          </cell>
        </row>
        <row r="2188">
          <cell r="A2188" t="str">
            <v>73771/1</v>
          </cell>
          <cell r="B2188" t="str">
            <v>PROTENSAO DE TIRANTES DE BARRA DE ACO CA-50 EXCL MATERIAIS</v>
          </cell>
          <cell r="C2188" t="str">
            <v>UN</v>
          </cell>
          <cell r="D2188">
            <v>27.87</v>
          </cell>
        </row>
        <row r="2189">
          <cell r="A2189" t="str">
            <v>73990/1</v>
          </cell>
          <cell r="B2189" t="str">
            <v>ARMACAO ACO CA-50 P/1,0M3 DE CONCRETO</v>
          </cell>
          <cell r="C2189" t="str">
            <v>UN</v>
          </cell>
          <cell r="D2189">
            <v>608.63</v>
          </cell>
        </row>
        <row r="2190">
          <cell r="A2190">
            <v>85662</v>
          </cell>
          <cell r="B2190" t="str">
            <v>ARMACAO EM TELA DE ACO SOLDADA NERVURADA Q-92, ACO CA-60, 4,2MM, MALHA 15X15CM</v>
          </cell>
          <cell r="C2190" t="str">
            <v>M2</v>
          </cell>
          <cell r="D2190">
            <v>12.31</v>
          </cell>
        </row>
        <row r="2191">
          <cell r="A2191">
            <v>89996</v>
          </cell>
          <cell r="B2191" t="str">
            <v>ARMAÇÃO VERTICAL DE ALVENARIA ESTRUTURAL; DIÂMETRO DE 10,0 MM. AF_01/2015</v>
          </cell>
          <cell r="C2191" t="str">
            <v>KG</v>
          </cell>
          <cell r="D2191">
            <v>7.61</v>
          </cell>
        </row>
        <row r="2192">
          <cell r="A2192">
            <v>89997</v>
          </cell>
          <cell r="B2192" t="str">
            <v>ARMAÇÃO VERTICAL DE ALVENARIA ESTRUTURAL; DIÂMETRO DE 12,5 MM. AF_01/2015</v>
          </cell>
          <cell r="C2192" t="str">
            <v>KG</v>
          </cell>
          <cell r="D2192">
            <v>6.41</v>
          </cell>
        </row>
        <row r="2193">
          <cell r="A2193">
            <v>89998</v>
          </cell>
          <cell r="B2193" t="str">
            <v>ARMAÇÃO DE CINTA DE ALVENARIA ESTRUTURAL; DIÂMETRO DE 10,0 MM. AF_01/2015</v>
          </cell>
          <cell r="C2193" t="str">
            <v>KG</v>
          </cell>
          <cell r="D2193">
            <v>7.03</v>
          </cell>
        </row>
        <row r="2194">
          <cell r="A2194">
            <v>89999</v>
          </cell>
          <cell r="B2194" t="str">
            <v>ARMAÇÃO DE VERGA E CONTRAVERGA DE ALVENARIA ESTRUTURAL; DIÂMETRO DE 8,0 MM. AF_01/2015</v>
          </cell>
          <cell r="C2194" t="str">
            <v>KG</v>
          </cell>
          <cell r="D2194">
            <v>12.28</v>
          </cell>
        </row>
        <row r="2195">
          <cell r="A2195">
            <v>90000</v>
          </cell>
          <cell r="B2195" t="str">
            <v>ARMAÇÃO DE VERGA E CONTRAVERGA DE ALVENARIA ESTRUTURAL; DIÂMETRO DE 10,0 MM. AF_01/2015</v>
          </cell>
          <cell r="C2195" t="str">
            <v>KG</v>
          </cell>
          <cell r="D2195">
            <v>9.09</v>
          </cell>
        </row>
        <row r="2196">
          <cell r="A2196">
            <v>91593</v>
          </cell>
          <cell r="B2196" t="str">
            <v>ARMAÇÃO DO SISTEMA DE PAREDES DE CONCRETO, EXECUTADA EM PAREDES DE EDIFICAÇÕES DE MÚLTIPLOS PAVIMENTOS, TELA Q-138. AF_06/2019</v>
          </cell>
          <cell r="C2196" t="str">
            <v>KG</v>
          </cell>
          <cell r="D2196">
            <v>8.15</v>
          </cell>
        </row>
        <row r="2197">
          <cell r="A2197">
            <v>91594</v>
          </cell>
          <cell r="B2197" t="str">
            <v>ARMAÇÃO DO SISTEMA DE PAREDES DE CONCRETO, EXECUTADA EM PAREDES DE EDIFICAÇÕES TÉRREAS OU DE MÚLTIPLOS PAVIMENTOS, TELA Q-92. AF_06/2019</v>
          </cell>
          <cell r="C2197" t="str">
            <v>KG</v>
          </cell>
          <cell r="D2197">
            <v>8.6300000000000008</v>
          </cell>
        </row>
        <row r="2198">
          <cell r="A2198">
            <v>91595</v>
          </cell>
          <cell r="B2198" t="str">
            <v>ARMAÇÃO DO SISTEMA DE PAREDES DE CONCRETO, EXECUTADA EM PAREDES DE EDIFICAÇÕES TÉRREAS, TELA Q-61. AF_06/2019</v>
          </cell>
          <cell r="C2198" t="str">
            <v>KG</v>
          </cell>
          <cell r="D2198">
            <v>9.76</v>
          </cell>
        </row>
        <row r="2199">
          <cell r="A2199">
            <v>91596</v>
          </cell>
          <cell r="B2199" t="str">
            <v>ARMAÇÃO DO SISTEMA DE PAREDES DE CONCRETO, EXECUTADA COMO ARMADURA POSITIVA DE LAJES, TELA Q-138. AF_06/2019</v>
          </cell>
          <cell r="C2199" t="str">
            <v>KG</v>
          </cell>
          <cell r="D2199">
            <v>8.4700000000000006</v>
          </cell>
        </row>
        <row r="2200">
          <cell r="A2200">
            <v>91597</v>
          </cell>
          <cell r="B2200" t="str">
            <v>ARMAÇÃO DO SISTEMA DE PAREDES DE CONCRETO, EXECUTADA COMO ARMADURA NEGATIVA DE LAJES, TELA T-196. AF_06/2019</v>
          </cell>
          <cell r="C2200" t="str">
            <v>KG</v>
          </cell>
          <cell r="D2200">
            <v>6</v>
          </cell>
        </row>
        <row r="2201">
          <cell r="A2201">
            <v>91598</v>
          </cell>
          <cell r="B2201" t="str">
            <v>ARMAÇÃO DO SISTEMA DE PAREDES DE CONCRETO, EXECUTADA COMO ARMADURA POSITIVA DE LAJES, TELA Q-113. AF_06/2019</v>
          </cell>
          <cell r="C2201" t="str">
            <v>KG</v>
          </cell>
          <cell r="D2201">
            <v>8.4600000000000009</v>
          </cell>
        </row>
        <row r="2202">
          <cell r="A2202">
            <v>91599</v>
          </cell>
          <cell r="B2202" t="str">
            <v>ARMAÇÃO DO SISTEMA DE PAREDES DE CONCRETO, EXECUTADA COMO ARMADURA NEGATIVA DE LAJES, TELA L-159. AF_06/2019</v>
          </cell>
          <cell r="C2202" t="str">
            <v>KG</v>
          </cell>
          <cell r="D2202">
            <v>8.99</v>
          </cell>
        </row>
        <row r="2203">
          <cell r="A2203">
            <v>91600</v>
          </cell>
          <cell r="B2203" t="str">
            <v>ARMAÇÃO DO SISTEMA DE PAREDES DE CONCRETO, EXECUTADA EM PLATIBANDAS, TELA Q-92. AF_06/2019</v>
          </cell>
          <cell r="C2203" t="str">
            <v>KG</v>
          </cell>
          <cell r="D2203">
            <v>11.19</v>
          </cell>
        </row>
        <row r="2204">
          <cell r="A2204">
            <v>91601</v>
          </cell>
          <cell r="B2204" t="str">
            <v>ARMAÇÃO DO SISTEMA DE PAREDES DE CONCRETO, EXECUTADA COMO REFORÇO, VERGALHÃO DE 6,3 MM DE DIÂMETRO. AF_06/2019</v>
          </cell>
          <cell r="C2204" t="str">
            <v>KG</v>
          </cell>
          <cell r="D2204">
            <v>8.52</v>
          </cell>
        </row>
        <row r="2205">
          <cell r="A2205">
            <v>91602</v>
          </cell>
          <cell r="B2205" t="str">
            <v>ARMAÇÃO DO SISTEMA DE PAREDES DE CONCRETO, EXECUTADA COMO REFORÇO, VERGALHÃO DE 8,0 MM DE DIÂMETRO. AF_06/2019</v>
          </cell>
          <cell r="C2205" t="str">
            <v>KG</v>
          </cell>
          <cell r="D2205">
            <v>8.18</v>
          </cell>
        </row>
        <row r="2206">
          <cell r="A2206">
            <v>91603</v>
          </cell>
          <cell r="B2206" t="str">
            <v>ARMAÇÃO DO SISTEMA DE PAREDES DE CONCRETO, EXECUTADA COMO REFORÇO, VERGALHÃO DE 10,0 MM DE DIÂMETRO. AF_06/2019</v>
          </cell>
          <cell r="C2206" t="str">
            <v>KG</v>
          </cell>
          <cell r="D2206">
            <v>7.13</v>
          </cell>
        </row>
        <row r="2207">
          <cell r="A2207">
            <v>92759</v>
          </cell>
          <cell r="B2207" t="str">
            <v>ARMAÇÃO DE PILAR OU VIGA DE UMA ESTRUTURA CONVENCIONAL DE CONCRETO ARMADO EM UM EDIFÍCIO DE MÚLTIPLOS PAVIMENTOS UTILIZANDO AÇO CA-60 DE 5,0 MM - MONTAGEM. AF_12/2015</v>
          </cell>
          <cell r="C2207" t="str">
            <v>KG</v>
          </cell>
          <cell r="D2207">
            <v>12.05</v>
          </cell>
        </row>
        <row r="2208">
          <cell r="A2208">
            <v>92760</v>
          </cell>
          <cell r="B2208" t="str">
            <v>ARMAÇÃO DE PILAR OU VIGA DE UMA ESTRUTURA CONVENCIONAL DE CONCRETO ARMADO EM UM EDIFÍCIO DE MÚLTIPLOS PAVIMENTOS UTILIZANDO AÇO CA-50 DE 6,3 MM - MONTAGEM. AF_12/2015</v>
          </cell>
          <cell r="C2208" t="str">
            <v>KG</v>
          </cell>
          <cell r="D2208">
            <v>10.3</v>
          </cell>
        </row>
        <row r="2209">
          <cell r="A2209">
            <v>92761</v>
          </cell>
          <cell r="B2209" t="str">
            <v>ARMAÇÃO DE PILAR OU VIGA DE UMA ESTRUTURA CONVENCIONAL DE CONCRETO ARMADO EM UM EDIFÍCIO DE MÚLTIPLOS PAVIMENTOS UTILIZANDO AÇO CA-50 DE 8,0 MM - MONTAGEM. AF_12/2015</v>
          </cell>
          <cell r="C2209" t="str">
            <v>KG</v>
          </cell>
          <cell r="D2209">
            <v>9.8000000000000007</v>
          </cell>
        </row>
        <row r="2210">
          <cell r="A2210">
            <v>92762</v>
          </cell>
          <cell r="B2210" t="str">
            <v>ARMAÇÃO DE PILAR OU VIGA DE UMA ESTRUTURA CONVENCIONAL DE CONCRETO ARMADO EM UM EDIFÍCIO DE MÚLTIPLOS PAVIMENTOS UTILIZANDO AÇO CA-50 DE 10,0 MM - MONTAGEM. AF_12/2015</v>
          </cell>
          <cell r="C2210" t="str">
            <v>KG</v>
          </cell>
          <cell r="D2210">
            <v>7.94</v>
          </cell>
        </row>
        <row r="2211">
          <cell r="A2211">
            <v>92763</v>
          </cell>
          <cell r="B2211" t="str">
            <v>ARMAÇÃO DE PILAR OU VIGA DE UMA ESTRUTURA CONVENCIONAL DE CONCRETO ARMADO EM UM EDIFÍCIO DE MÚLTIPLOS PAVIMENTOS UTILIZANDO AÇO CA-50 DE 12,5 MM - MONTAGEM. AF_12/2015</v>
          </cell>
          <cell r="C2211" t="str">
            <v>KG</v>
          </cell>
          <cell r="D2211">
            <v>7.02</v>
          </cell>
        </row>
        <row r="2212">
          <cell r="A2212">
            <v>92764</v>
          </cell>
          <cell r="B2212" t="str">
            <v>ARMAÇÃO DE PILAR OU VIGA DE UMA ESTRUTURA CONVENCIONAL DE CONCRETO ARMADO EM UM EDIFÍCIO DE MÚLTIPLOS PAVIMENTOS UTILIZANDO AÇO CA-50 DE 16,0 MM - MONTAGEM. AF_12/2015</v>
          </cell>
          <cell r="C2212" t="str">
            <v>KG</v>
          </cell>
          <cell r="D2212">
            <v>6.47</v>
          </cell>
        </row>
        <row r="2213">
          <cell r="A2213">
            <v>92765</v>
          </cell>
          <cell r="B2213" t="str">
            <v>ARMAÇÃO DE PILAR OU VIGA DE UMA ESTRUTURA CONVENCIONAL DE CONCRETO ARMADO EM UM EDIFÍCIO DE MÚLTIPLOS PAVIMENTOS UTILIZANDO AÇO CA-50 DE 20,0 MM - MONTAGEM. AF_12/2015</v>
          </cell>
          <cell r="C2213" t="str">
            <v>KG</v>
          </cell>
          <cell r="D2213">
            <v>5.91</v>
          </cell>
        </row>
        <row r="2214">
          <cell r="A2214">
            <v>92766</v>
          </cell>
          <cell r="B2214" t="str">
            <v>ARMAÇÃO DE PILAR OU VIGA DE UMA ESTRUTURA CONVENCIONAL DE CONCRETO ARMADO EM UM EDIFÍCIO DE MÚLTIPLOS PAVIMENTOS UTILIZANDO AÇO CA-50 DE 25,0 MM - MONTAGEM. AF_12/2015</v>
          </cell>
          <cell r="C2214" t="str">
            <v>KG</v>
          </cell>
          <cell r="D2214">
            <v>6.43</v>
          </cell>
        </row>
        <row r="2215">
          <cell r="A2215">
            <v>92767</v>
          </cell>
          <cell r="B2215" t="str">
            <v>ARMAÇÃO DE LAJE DE UMA ESTRUTURA CONVENCIONAL DE CONCRETO ARMADO EM UM EDIFÍCIO DE MÚLTIPLOS PAVIMENTOS UTILIZANDO AÇO CA-60 DE 4,2 MM - MONTAGEM. AF_12/2015</v>
          </cell>
          <cell r="C2215" t="str">
            <v>KG</v>
          </cell>
          <cell r="D2215">
            <v>12.4</v>
          </cell>
        </row>
        <row r="2216">
          <cell r="A2216">
            <v>92768</v>
          </cell>
          <cell r="B2216" t="str">
            <v>ARMAÇÃO DE LAJE DE UMA ESTRUTURA CONVENCIONAL DE CONCRETO ARMADO EM UM EDIFÍCIO DE MÚLTIPLOS PAVIMENTOS UTILIZANDO AÇO CA-60 DE 5,0 MM - MONTAGEM. AF_12/2015</v>
          </cell>
          <cell r="C2216" t="str">
            <v>KG</v>
          </cell>
          <cell r="D2216">
            <v>10.54</v>
          </cell>
        </row>
        <row r="2217">
          <cell r="A2217">
            <v>92769</v>
          </cell>
          <cell r="B2217" t="str">
            <v>ARMAÇÃO DE LAJE DE UMA ESTRUTURA CONVENCIONAL DE CONCRETO ARMADO EM UM EDIFÍCIO DE MÚLTIPLOS PAVIMENTOS UTILIZANDO AÇO CA-50 DE 6,3 MM - MONTAGEM. AF_12/2015</v>
          </cell>
          <cell r="C2217" t="str">
            <v>KG</v>
          </cell>
          <cell r="D2217">
            <v>9.14</v>
          </cell>
        </row>
        <row r="2218">
          <cell r="A2218">
            <v>92770</v>
          </cell>
          <cell r="B2218" t="str">
            <v>ARMAÇÃO DE LAJE DE UMA ESTRUTURA CONVENCIONAL DE CONCRETO ARMADO EM UM EDIFÍCIO DE MÚLTIPLOS PAVIMENTOS UTILIZANDO AÇO CA-50 DE 8,0 MM - MONTAGEM. AF_12/2015</v>
          </cell>
          <cell r="C2218" t="str">
            <v>KG</v>
          </cell>
          <cell r="D2218">
            <v>8.89</v>
          </cell>
        </row>
        <row r="2219">
          <cell r="A2219">
            <v>92771</v>
          </cell>
          <cell r="B2219" t="str">
            <v>ARMAÇÃO DE LAJE DE UMA ESTRUTURA CONVENCIONAL DE CONCRETO ARMADO EM UM EDIFÍCIO DE MÚLTIPLOS PAVIMENTOS UTILIZANDO AÇO CA-50 DE 10,0 MM - MONTAGEM. AF_12/2015</v>
          </cell>
          <cell r="C2219" t="str">
            <v>KG</v>
          </cell>
          <cell r="D2219">
            <v>7.21</v>
          </cell>
        </row>
        <row r="2220">
          <cell r="A2220">
            <v>92772</v>
          </cell>
          <cell r="B2220" t="str">
            <v>ARMAÇÃO DE LAJE DE UMA ESTRUTURA CONVENCIONAL DE CONCRETO ARMADO EM UM EDIFÍCIO DE MÚLTIPLOS PAVIMENTOS UTILIZANDO AÇO CA-50 DE 12,5 MM - MONTAGEM. AF_12/2015</v>
          </cell>
          <cell r="C2220" t="str">
            <v>KG</v>
          </cell>
          <cell r="D2220">
            <v>6.45</v>
          </cell>
        </row>
        <row r="2221">
          <cell r="A2221">
            <v>92773</v>
          </cell>
          <cell r="B2221" t="str">
            <v>ARMAÇÃO DE LAJE DE UMA ESTRUTURA CONVENCIONAL DE CONCRETO ARMADO EM UM EDIFÍCIO DE MÚLTIPLOS PAVIMENTOS UTILIZANDO AÇO CA-50 DE 16,0 MM - MONTAGEM. AF_12/2015</v>
          </cell>
          <cell r="C2221" t="str">
            <v>KG</v>
          </cell>
          <cell r="D2221">
            <v>6.06</v>
          </cell>
        </row>
        <row r="2222">
          <cell r="A2222">
            <v>92774</v>
          </cell>
          <cell r="B2222" t="str">
            <v>ARMAÇÃO DE LAJE DE UMA ESTRUTURA CONVENCIONAL DE CONCRETO ARMADO EM UM EDIFÍCIO DE MÚLTIPLOS PAVIMENTOS UTILIZANDO AÇO CA-50 DE 20,0 MM - MONTAGEM. AF_12/2015</v>
          </cell>
          <cell r="C2222" t="str">
            <v>KG</v>
          </cell>
          <cell r="D2222">
            <v>5.62</v>
          </cell>
        </row>
        <row r="2223">
          <cell r="A2223">
            <v>92775</v>
          </cell>
          <cell r="B2223" t="str">
            <v>ARMAÇÃO DE PILAR OU VIGA DE UMA ESTRUTURA CONVENCIONAL DE CONCRETO ARMADO EM UMA EDIFICAÇÃO TÉRREA OU SOBRADO UTILIZANDO AÇO CA-60 DE 5,0 MM - MONTAGEM. AF_12/2015</v>
          </cell>
          <cell r="C2223" t="str">
            <v>KG</v>
          </cell>
          <cell r="D2223">
            <v>15.16</v>
          </cell>
        </row>
        <row r="2224">
          <cell r="A2224">
            <v>92776</v>
          </cell>
          <cell r="B2224" t="str">
            <v>ARMAÇÃO DE PILAR OU VIGA DE UMA ESTRUTURA CONVENCIONAL DE CONCRETO ARMADO EM UMA EDIFICAÇÃO TÉRREA OU SOBRADO UTILIZANDO AÇO CA-50 DE 6,3 MM - MONTAGEM. AF_12/2015</v>
          </cell>
          <cell r="C2224" t="str">
            <v>KG</v>
          </cell>
          <cell r="D2224">
            <v>12.68</v>
          </cell>
        </row>
        <row r="2225">
          <cell r="A2225">
            <v>92777</v>
          </cell>
          <cell r="B2225" t="str">
            <v>ARMAÇÃO DE PILAR OU VIGA DE UMA ESTRUTURA CONVENCIONAL DE CONCRETO ARMADO EM UMA EDIFICAÇÃO TÉRREA OU SOBRADO UTILIZANDO AÇO CA-50 DE 8,0 MM - MONTAGEM. AF_12/2015</v>
          </cell>
          <cell r="C2225" t="str">
            <v>KG</v>
          </cell>
          <cell r="D2225">
            <v>11.57</v>
          </cell>
        </row>
        <row r="2226">
          <cell r="A2226">
            <v>92778</v>
          </cell>
          <cell r="B2226" t="str">
            <v>ARMAÇÃO DE PILAR OU VIGA DE UMA ESTRUTURA CONVENCIONAL DE CONCRETO ARMADO EM UMA EDIFICAÇÃO TÉRREA OU SOBRADO UTILIZANDO AÇO CA-50 DE 10,0 MM - MONTAGEM. AF_12/2015</v>
          </cell>
          <cell r="C2226" t="str">
            <v>KG</v>
          </cell>
          <cell r="D2226">
            <v>9.27</v>
          </cell>
        </row>
        <row r="2227">
          <cell r="A2227">
            <v>92779</v>
          </cell>
          <cell r="B2227" t="str">
            <v>ARMAÇÃO DE PILAR OU VIGA DE UMA ESTRUTURA CONVENCIONAL DE CONCRETO ARMADO EM UMA EDIFICAÇÃO TÉRREA OU SOBRADO UTILIZANDO AÇO CA-50 DE 12,5 MM - MONTAGEM. AF_12/2015</v>
          </cell>
          <cell r="C2227" t="str">
            <v>KG</v>
          </cell>
          <cell r="D2227">
            <v>7.99</v>
          </cell>
        </row>
        <row r="2228">
          <cell r="A2228">
            <v>92780</v>
          </cell>
          <cell r="B2228" t="str">
            <v>ARMAÇÃO DE PILAR OU VIGA DE UMA ESTRUTURA CONVENCIONAL DE CONCRETO ARMADO EM UMA EDIFICAÇÃO TÉRREA OU SOBRADO UTILIZANDO AÇO CA-50 DE 16,0 MM - MONTAGEM. AF_12/2015</v>
          </cell>
          <cell r="C2228" t="str">
            <v>KG</v>
          </cell>
          <cell r="D2228">
            <v>7.13</v>
          </cell>
        </row>
        <row r="2229">
          <cell r="A2229">
            <v>92781</v>
          </cell>
          <cell r="B2229" t="str">
            <v>ARMAÇÃO DE PILAR OU VIGA DE UMA ESTRUTURA CONVENCIONAL DE CONCRETO ARMADO EM UMA EDIFICAÇÃO TÉRREA OU SOBRADO UTILIZANDO AÇO CA-50 DE 20,0 MM - MONTAGEM. AF_12/2015</v>
          </cell>
          <cell r="C2229" t="str">
            <v>KG</v>
          </cell>
          <cell r="D2229">
            <v>6.34</v>
          </cell>
        </row>
        <row r="2230">
          <cell r="A2230">
            <v>92782</v>
          </cell>
          <cell r="B2230" t="str">
            <v>ARMAÇÃO DE PILAR OU VIGA DE UMA ESTRUTURA CONVENCIONAL DE CONCRETO ARMADO EM UMA EDIFICAÇÃO TÉRREA OU SOBRADO UTILIZANDO AÇO CA-50 DE 25,0 MM - MONTAGEM. AF_12/2015</v>
          </cell>
          <cell r="C2230" t="str">
            <v>KG</v>
          </cell>
          <cell r="D2230">
            <v>6.69</v>
          </cell>
        </row>
        <row r="2231">
          <cell r="A2231">
            <v>92783</v>
          </cell>
          <cell r="B2231" t="str">
            <v>ARMAÇÃO DE LAJE DE UMA ESTRUTURA CONVENCIONAL DE CONCRETO ARMADO EM UMA EDIFICAÇÃO TÉRREA OU SOBRADO UTILIZANDO AÇO CA-60 DE 4,2 MM - MONTAGEM. AF_12/2015</v>
          </cell>
          <cell r="C2231" t="str">
            <v>KG</v>
          </cell>
          <cell r="D2231">
            <v>15.02</v>
          </cell>
        </row>
        <row r="2232">
          <cell r="A2232">
            <v>92784</v>
          </cell>
          <cell r="B2232" t="str">
            <v>ARMAÇÃO DE LAJE DE UMA ESTRUTURA CONVENCIONAL DE CONCRETO ARMADO EM UMA EDIFICAÇÃO TÉRREA OU SOBRADO UTILIZANDO AÇO CA-60 DE 5,0 MM - MONTAGEM. AF_12/2015</v>
          </cell>
          <cell r="C2232" t="str">
            <v>KG</v>
          </cell>
          <cell r="D2232">
            <v>12.68</v>
          </cell>
        </row>
        <row r="2233">
          <cell r="A2233">
            <v>92785</v>
          </cell>
          <cell r="B2233" t="str">
            <v>ARMAÇÃO DE LAJE DE UMA ESTRUTURA CONVENCIONAL DE CONCRETO ARMADO EM UMA EDIFICAÇÃO TÉRREA OU SOBRADO UTILIZANDO AÇO CA-50 DE 6,3 MM - MONTAGEM. AF_12/2015</v>
          </cell>
          <cell r="C2233" t="str">
            <v>KG</v>
          </cell>
          <cell r="D2233">
            <v>10.76</v>
          </cell>
        </row>
        <row r="2234">
          <cell r="A2234">
            <v>92786</v>
          </cell>
          <cell r="B2234" t="str">
            <v>ARMAÇÃO DE LAJE DE UMA ESTRUTURA CONVENCIONAL DE CONCRETO ARMADO EM UMA EDIFICAÇÃO TÉRREA OU SOBRADO UTILIZANDO AÇO CA-50 DE 8,0 MM - MONTAGEM. AF_12/2015</v>
          </cell>
          <cell r="C2234" t="str">
            <v>KG</v>
          </cell>
          <cell r="D2234">
            <v>10.08</v>
          </cell>
        </row>
        <row r="2235">
          <cell r="A2235">
            <v>92787</v>
          </cell>
          <cell r="B2235" t="str">
            <v>ARMAÇÃO DE LAJE DE UMA ESTRUTURA CONVENCIONAL DE CONCRETO ARMADO EM UMA EDIFICAÇÃO TÉRREA OU SOBRADO UTILIZANDO AÇO CA-50 DE 10,0 MM - MONTAGEM. AF_12/2015</v>
          </cell>
          <cell r="C2235" t="str">
            <v>KG</v>
          </cell>
          <cell r="D2235">
            <v>8.08</v>
          </cell>
        </row>
        <row r="2236">
          <cell r="A2236">
            <v>92788</v>
          </cell>
          <cell r="B2236" t="str">
            <v>ARMAÇÃO DE LAJE DE UMA ESTRUTURA CONVENCIONAL DE CONCRETO ARMADO EM UMA EDIFICAÇÃO TÉRREA OU SOBRADO UTILIZANDO AÇO CA-50 DE 12,5 MM - MONTAGEM. AF_12/2015</v>
          </cell>
          <cell r="C2236" t="str">
            <v>KG</v>
          </cell>
          <cell r="D2236">
            <v>7.07</v>
          </cell>
        </row>
        <row r="2237">
          <cell r="A2237">
            <v>92789</v>
          </cell>
          <cell r="B2237" t="str">
            <v>ARMAÇÃO DE LAJE DE UMA ESTRUTURA CONVENCIONAL DE CONCRETO ARMADO EM UMA EDIFICAÇÃO TÉRREA OU SOBRADO UTILIZANDO AÇO CA-50 DE 16,0 MM - MONTAGEM. AF_12/2015</v>
          </cell>
          <cell r="C2237" t="str">
            <v>KG</v>
          </cell>
          <cell r="D2237">
            <v>6.46</v>
          </cell>
        </row>
        <row r="2238">
          <cell r="A2238">
            <v>92790</v>
          </cell>
          <cell r="B2238" t="str">
            <v>ARMAÇÃO DE LAJE DE UMA ESTRUTURA CONVENCIONAL DE CONCRETO ARMADO EM UMA EDIFICAÇÃO TÉRREA OU SOBRADO UTILIZANDO AÇO CA-50 DE 20,0 MM - MONTAGEM. AF_12/2015</v>
          </cell>
          <cell r="C2238" t="str">
            <v>KG</v>
          </cell>
          <cell r="D2238">
            <v>5.86</v>
          </cell>
        </row>
        <row r="2239">
          <cell r="A2239">
            <v>92791</v>
          </cell>
          <cell r="B2239" t="str">
            <v>CORTE E DOBRA DE AÇO CA-60, DIÂMETRO DE 5,0 MM, UTILIZADO EM ESTRUTURAS DIVERSAS, EXCETO LAJES. AF_12/2015</v>
          </cell>
          <cell r="C2239" t="str">
            <v>KG</v>
          </cell>
          <cell r="D2239">
            <v>7.57</v>
          </cell>
        </row>
        <row r="2240">
          <cell r="A2240">
            <v>92792</v>
          </cell>
          <cell r="B2240" t="str">
            <v>CORTE E DOBRA DE AÇO CA-50, DIÂMETRO DE 6,3 MM, UTILIZADO EM ESTRUTURAS DIVERSAS, EXCETO LAJES. AF_12/2015</v>
          </cell>
          <cell r="C2240" t="str">
            <v>KG</v>
          </cell>
          <cell r="D2240">
            <v>6.8</v>
          </cell>
        </row>
        <row r="2241">
          <cell r="A2241">
            <v>92793</v>
          </cell>
          <cell r="B2241" t="str">
            <v>CORTE E DOBRA DE AÇO CA-50, DIÂMETRO DE 8,0 MM, UTILIZADO EM ESTRUTURAS DIVERSAS, EXCETO LAJES. AF_12/2015</v>
          </cell>
          <cell r="C2241" t="str">
            <v>KG</v>
          </cell>
          <cell r="D2241">
            <v>7.11</v>
          </cell>
        </row>
        <row r="2242">
          <cell r="A2242">
            <v>92794</v>
          </cell>
          <cell r="B2242" t="str">
            <v>CORTE E DOBRA DE AÇO CA-50, DIÂMETRO DE 10,0 MM, UTILIZADO EM ESTRUTURAS DIVERSAS, EXCETO LAJES. AF_12/2015</v>
          </cell>
          <cell r="C2242" t="str">
            <v>KG</v>
          </cell>
          <cell r="D2242">
            <v>5.85</v>
          </cell>
        </row>
        <row r="2243">
          <cell r="A2243">
            <v>92795</v>
          </cell>
          <cell r="B2243" t="str">
            <v>CORTE E DOBRA DE AÇO CA-50, DIÂMETRO DE 12,5 MM, UTILIZADO EM ESTRUTURAS DIVERSAS, EXCETO LAJES. AF_12/2015</v>
          </cell>
          <cell r="C2243" t="str">
            <v>KG</v>
          </cell>
          <cell r="D2243">
            <v>5.42</v>
          </cell>
        </row>
        <row r="2244">
          <cell r="A2244">
            <v>92796</v>
          </cell>
          <cell r="B2244" t="str">
            <v>CORTE E DOBRA DE AÇO CA-50, DIÂMETRO DE 16,0 MM, UTILIZADO EM ESTRUTURAS DIVERSAS, EXCETO LAJES. AF_12/2015</v>
          </cell>
          <cell r="C2244" t="str">
            <v>KG</v>
          </cell>
          <cell r="D2244">
            <v>5.31</v>
          </cell>
        </row>
        <row r="2245">
          <cell r="A2245">
            <v>92797</v>
          </cell>
          <cell r="B2245" t="str">
            <v>CORTE E DOBRA DE AÇO CA-50, DIÂMETRO DE 20,0 MM, UTILIZADO EM ESTRUTURAS DIVERSAS, EXCETO LAJES. AF_12/2015</v>
          </cell>
          <cell r="C2245" t="str">
            <v>KG</v>
          </cell>
          <cell r="D2245">
            <v>5.05</v>
          </cell>
        </row>
        <row r="2246">
          <cell r="A2246">
            <v>92798</v>
          </cell>
          <cell r="B2246" t="str">
            <v>CORTE E DOBRA DE AÇO CA-50, DIÂMETRO DE 25,0 MM, UTILIZADO EM ESTRUTURAS DIVERSAS, EXCETO LAJES. AF_12/2015</v>
          </cell>
          <cell r="C2246" t="str">
            <v>KG</v>
          </cell>
          <cell r="D2246">
            <v>5.82</v>
          </cell>
        </row>
        <row r="2247">
          <cell r="A2247">
            <v>92799</v>
          </cell>
          <cell r="B2247" t="str">
            <v>CORTE E DOBRA DE AÇO CA-60, DIÂMETRO DE 4,2 MM, UTILIZADO EM LAJE. AF_12/2015</v>
          </cell>
          <cell r="C2247" t="str">
            <v>KG</v>
          </cell>
          <cell r="D2247">
            <v>8.07</v>
          </cell>
        </row>
        <row r="2248">
          <cell r="A2248">
            <v>92800</v>
          </cell>
          <cell r="B2248" t="str">
            <v>CORTE E DOBRA DE AÇO CA-60, DIÂMETRO DE 5,0 MM, UTILIZADO EM LAJE. AF_12/2015</v>
          </cell>
          <cell r="C2248" t="str">
            <v>KG</v>
          </cell>
          <cell r="D2248">
            <v>7</v>
          </cell>
        </row>
        <row r="2249">
          <cell r="A2249">
            <v>92801</v>
          </cell>
          <cell r="B2249" t="str">
            <v>CORTE E DOBRA DE AÇO CA-50, DIÂMETRO DE 6,3 MM, UTILIZADO EM LAJE. AF_12/2015</v>
          </cell>
          <cell r="C2249" t="str">
            <v>KG</v>
          </cell>
          <cell r="D2249">
            <v>6.47</v>
          </cell>
        </row>
        <row r="2250">
          <cell r="A2250">
            <v>92802</v>
          </cell>
          <cell r="B2250" t="str">
            <v>CORTE E DOBRA DE AÇO CA-50, DIÂMETRO DE 8,0 MM, UTILIZADO EM LAJE. AF_12/2015</v>
          </cell>
          <cell r="C2250" t="str">
            <v>KG</v>
          </cell>
          <cell r="D2250">
            <v>6.92</v>
          </cell>
        </row>
        <row r="2251">
          <cell r="A2251">
            <v>92803</v>
          </cell>
          <cell r="B2251" t="str">
            <v>CORTE E DOBRA DE AÇO CA-50, DIÂMETRO DE 10,0 MM, UTILIZADO EM LAJE. AF_12/2015</v>
          </cell>
          <cell r="C2251" t="str">
            <v>KG</v>
          </cell>
          <cell r="D2251">
            <v>5.74</v>
          </cell>
        </row>
        <row r="2252">
          <cell r="A2252">
            <v>92804</v>
          </cell>
          <cell r="B2252" t="str">
            <v>CORTE E DOBRA DE AÇO CA-50, DIÂMETRO DE 12,5 MM, UTILIZADO EM LAJE. AF_12/2015</v>
          </cell>
          <cell r="C2252" t="str">
            <v>KG</v>
          </cell>
          <cell r="D2252">
            <v>5.35</v>
          </cell>
        </row>
        <row r="2253">
          <cell r="A2253">
            <v>92805</v>
          </cell>
          <cell r="B2253" t="str">
            <v>CORTE E DOBRA DE AÇO CA-50, DIÂMETRO DE 16,0 MM, UTILIZADO EM LAJE. AF_12/2015</v>
          </cell>
          <cell r="C2253" t="str">
            <v>KG</v>
          </cell>
          <cell r="D2253">
            <v>5.27</v>
          </cell>
        </row>
        <row r="2254">
          <cell r="A2254">
            <v>92806</v>
          </cell>
          <cell r="B2254" t="str">
            <v>CORTE E DOBRA DE AÇO CA-50, DIÂMETRO DE 20,0 MM, UTILIZADO EM LAJE. AF_12/2015</v>
          </cell>
          <cell r="C2254" t="str">
            <v>KG</v>
          </cell>
          <cell r="D2254">
            <v>5.03</v>
          </cell>
        </row>
        <row r="2255">
          <cell r="A2255">
            <v>92875</v>
          </cell>
          <cell r="B2255" t="str">
            <v>CORTE E DOBRA DE AÇO CA-25, DIÂMETRO DE 6,3 MM. AF_12/2015</v>
          </cell>
          <cell r="C2255" t="str">
            <v>KG</v>
          </cell>
          <cell r="D2255">
            <v>6.66</v>
          </cell>
        </row>
        <row r="2256">
          <cell r="A2256">
            <v>92876</v>
          </cell>
          <cell r="B2256" t="str">
            <v>CORTE E DOBRA DE AÇO CA-25, DIÂMETRO DE 8,0 MM. AF_12/2015</v>
          </cell>
          <cell r="C2256" t="str">
            <v>KG</v>
          </cell>
          <cell r="D2256">
            <v>6.22</v>
          </cell>
        </row>
        <row r="2257">
          <cell r="A2257">
            <v>92877</v>
          </cell>
          <cell r="B2257" t="str">
            <v>CORTE E DOBRA DE AÇO CA-25, DIÂMETRO DE 10,0 MM. AF_12/2015</v>
          </cell>
          <cell r="C2257" t="str">
            <v>KG</v>
          </cell>
          <cell r="D2257">
            <v>5.56</v>
          </cell>
        </row>
        <row r="2258">
          <cell r="A2258">
            <v>92878</v>
          </cell>
          <cell r="B2258" t="str">
            <v>CORTE E DOBRA DE AÇO CA-25, DIÂMETRO DE 12,5 MM. AF_12/2015</v>
          </cell>
          <cell r="C2258" t="str">
            <v>KG</v>
          </cell>
          <cell r="D2258">
            <v>5.43</v>
          </cell>
        </row>
        <row r="2259">
          <cell r="A2259">
            <v>92879</v>
          </cell>
          <cell r="B2259" t="str">
            <v>CORTE E DOBRA DE AÇO CA-25, DIÂMETRO DE 16,0 MM. AF_12/2015</v>
          </cell>
          <cell r="C2259" t="str">
            <v>KG</v>
          </cell>
          <cell r="D2259">
            <v>5.32</v>
          </cell>
        </row>
        <row r="2260">
          <cell r="A2260">
            <v>92880</v>
          </cell>
          <cell r="B2260" t="str">
            <v>CORTE E DOBRA DE AÇO CA-25, DIÂMETRO DE 20,0 MM. AF_12/2015</v>
          </cell>
          <cell r="C2260" t="str">
            <v>KG</v>
          </cell>
          <cell r="D2260">
            <v>5.41</v>
          </cell>
        </row>
        <row r="2261">
          <cell r="A2261">
            <v>92881</v>
          </cell>
          <cell r="B2261" t="str">
            <v>CORTE E DOBRA DE AÇO CA-25, DIÂMETRO DE 25,0 MM. AF_12/2015</v>
          </cell>
          <cell r="C2261" t="str">
            <v>KG</v>
          </cell>
          <cell r="D2261">
            <v>5.39</v>
          </cell>
        </row>
        <row r="2262">
          <cell r="A2262">
            <v>92882</v>
          </cell>
          <cell r="B2262" t="str">
            <v>ARMAÇÃO UTILIZANDO AÇO CA-25 DE 6,3 MM - MONTAGEM. AF_12/2015</v>
          </cell>
          <cell r="C2262" t="str">
            <v>KG</v>
          </cell>
          <cell r="D2262">
            <v>10.16</v>
          </cell>
        </row>
        <row r="2263">
          <cell r="A2263">
            <v>92883</v>
          </cell>
          <cell r="B2263" t="str">
            <v>ARMAÇÃO UTILIZANDO AÇO CA-25 DE 8,0 MM - MONTAGEM. AF_12/2015</v>
          </cell>
          <cell r="C2263" t="str">
            <v>KG</v>
          </cell>
          <cell r="D2263">
            <v>8.91</v>
          </cell>
        </row>
        <row r="2264">
          <cell r="A2264">
            <v>92884</v>
          </cell>
          <cell r="B2264" t="str">
            <v>ARMAÇÃO UTILIZANDO AÇO CA-25 DE 10,0 MM - MONTAGEM. AF_12/2015</v>
          </cell>
          <cell r="C2264" t="str">
            <v>KG</v>
          </cell>
          <cell r="D2264">
            <v>7.65</v>
          </cell>
        </row>
        <row r="2265">
          <cell r="A2265">
            <v>92885</v>
          </cell>
          <cell r="B2265" t="str">
            <v>ARMAÇÃO UTILIZANDO AÇO CA-25 DE 12,5 MM - MONTAGEM. AF_12/2015</v>
          </cell>
          <cell r="C2265" t="str">
            <v>KG</v>
          </cell>
          <cell r="D2265">
            <v>7.03</v>
          </cell>
        </row>
        <row r="2266">
          <cell r="A2266">
            <v>92886</v>
          </cell>
          <cell r="B2266" t="str">
            <v>ARMAÇÃO UTILIZANDO AÇO CA-25 DE 16,0 MM - MONTAGEM. AF_12/2015</v>
          </cell>
          <cell r="C2266" t="str">
            <v>KG</v>
          </cell>
          <cell r="D2266">
            <v>6.48</v>
          </cell>
        </row>
        <row r="2267">
          <cell r="A2267">
            <v>92887</v>
          </cell>
          <cell r="B2267" t="str">
            <v>ARMAÇÃO UTILIZANDO AÇO CA-25 DE 20,0 MM - MONTAGEM. AF_12/2015</v>
          </cell>
          <cell r="C2267" t="str">
            <v>KG</v>
          </cell>
          <cell r="D2267">
            <v>6.27</v>
          </cell>
        </row>
        <row r="2268">
          <cell r="A2268">
            <v>92888</v>
          </cell>
          <cell r="B2268" t="str">
            <v>ARMAÇÃO UTILIZANDO AÇO CA-25 DE 25,0 MM - MONTAGEM. AF_12/2015</v>
          </cell>
          <cell r="C2268" t="str">
            <v>KG</v>
          </cell>
          <cell r="D2268">
            <v>6</v>
          </cell>
        </row>
        <row r="2269">
          <cell r="A2269">
            <v>92915</v>
          </cell>
          <cell r="B2269" t="str">
            <v>ARMAÇÃO DE ESTRUTURAS DE CONCRETO ARMADO, EXCETO VIGAS, PILARES, LAJES E FUNDAÇÕES, UTILIZANDO AÇO CA-60 DE 5,0 MM - MONTAGEM. AF_12/2015</v>
          </cell>
          <cell r="C2269" t="str">
            <v>KG</v>
          </cell>
          <cell r="D2269">
            <v>13.6</v>
          </cell>
        </row>
        <row r="2270">
          <cell r="A2270">
            <v>92916</v>
          </cell>
          <cell r="B2270" t="str">
            <v>ARMAÇÃO DE ESTRUTURAS DE CONCRETO ARMADO, EXCETO VIGAS, PILARES, LAJES E FUNDAÇÕES, UTILIZANDO AÇO CA-50 DE 6,3 MM - MONTAGEM. AF_12/2015</v>
          </cell>
          <cell r="C2270" t="str">
            <v>KG</v>
          </cell>
          <cell r="D2270">
            <v>11.5</v>
          </cell>
        </row>
        <row r="2271">
          <cell r="A2271">
            <v>92917</v>
          </cell>
          <cell r="B2271" t="str">
            <v>ARMAÇÃO DE ESTRUTURAS DE CONCRETO ARMADO, EXCETO VIGAS, PILARES, LAJES E FUNDAÇÕES, UTILIZANDO AÇO CA-50 DE 8,0 MM - MONTAGEM. AF_12/2015</v>
          </cell>
          <cell r="C2271" t="str">
            <v>KG</v>
          </cell>
          <cell r="D2271">
            <v>10.69</v>
          </cell>
        </row>
        <row r="2272">
          <cell r="A2272">
            <v>92919</v>
          </cell>
          <cell r="B2272" t="str">
            <v>ARMAÇÃO DE ESTRUTURAS DE CONCRETO ARMADO, EXCETO VIGAS, PILARES, LAJES E FUNDAÇÕES, UTILIZANDO AÇO CA-50 DE 10,0 MM - MONTAGEM. AF_12/2015</v>
          </cell>
          <cell r="C2272" t="str">
            <v>KG</v>
          </cell>
          <cell r="D2272">
            <v>8.6</v>
          </cell>
        </row>
        <row r="2273">
          <cell r="A2273">
            <v>92921</v>
          </cell>
          <cell r="B2273" t="str">
            <v>ARMAÇÃO DE ESTRUTURAS DE CONCRETO ARMADO, EXCETO VIGAS, PILARES, LAJES E FUNDAÇÕES, UTILIZANDO AÇO CA-50 DE 12,5 MM - MONTAGEM. AF_12/2015</v>
          </cell>
          <cell r="C2273" t="str">
            <v>KG</v>
          </cell>
          <cell r="D2273">
            <v>7.5</v>
          </cell>
        </row>
        <row r="2274">
          <cell r="A2274">
            <v>92922</v>
          </cell>
          <cell r="B2274" t="str">
            <v>ARMAÇÃO DE ESTRUTURAS DE CONCRETO ARMADO, EXCETO VIGAS, PILARES, LAJES E FUNDAÇÕES, UTILIZANDO AÇO CA-50 DE 16,0 MM - MONTAGEM. AF_12/2015</v>
          </cell>
          <cell r="C2274" t="str">
            <v>KG</v>
          </cell>
          <cell r="D2274">
            <v>6.79</v>
          </cell>
        </row>
        <row r="2275">
          <cell r="A2275">
            <v>92923</v>
          </cell>
          <cell r="B2275" t="str">
            <v>ARMAÇÃO DE ESTRUTURAS DE CONCRETO ARMADO, EXCETO VIGAS, PILARES, LAJES E FUNDAÇÕES, UTILIZANDO AÇO CA-50 DE 20,0 MM - MONTAGEM. AF_12/2015</v>
          </cell>
          <cell r="C2275" t="str">
            <v>KG</v>
          </cell>
          <cell r="D2275">
            <v>6.13</v>
          </cell>
        </row>
        <row r="2276">
          <cell r="A2276">
            <v>92924</v>
          </cell>
          <cell r="B2276" t="str">
            <v>ARMAÇÃO DE ESTRUTURAS DE CONCRETO ARMADO, EXCETO VIGAS, PILARES, LAJES E FUNDAÇÕES, UTILIZANDO AÇO CA-50 DE 25,0 MM - MONTAGEM. AF_12/2015</v>
          </cell>
          <cell r="C2276" t="str">
            <v>KG</v>
          </cell>
          <cell r="D2276">
            <v>6.56</v>
          </cell>
        </row>
        <row r="2277">
          <cell r="A2277">
            <v>95445</v>
          </cell>
          <cell r="B2277" t="str">
            <v>CORTE E DOBRA DE AÇO CA-60, DIÂMETRO DE 5,0 MM, UTILIZADO EM ESTRIBO CONTÍNUO HELICOIDAL. AF_10/2016</v>
          </cell>
          <cell r="C2277" t="str">
            <v>KG</v>
          </cell>
          <cell r="D2277">
            <v>5.67</v>
          </cell>
        </row>
        <row r="2278">
          <cell r="A2278">
            <v>95446</v>
          </cell>
          <cell r="B2278" t="str">
            <v>CORTE E DOBRA DE AÇO CA-50, DIÂMETRO DE 6,3 MM, UTILIZADO EM ESTRIBO CONTÍNUO HELICOIDAL. AF_10/2016</v>
          </cell>
          <cell r="C2278" t="str">
            <v>KG</v>
          </cell>
          <cell r="D2278">
            <v>5.74</v>
          </cell>
        </row>
        <row r="2279">
          <cell r="A2279">
            <v>95576</v>
          </cell>
          <cell r="B2279" t="str">
            <v>MONTAGEM DE ARMADURA LONGITUDINAL/TRANSVERSAL DE ESTACAS DE SEÇÃO CIRCULAR, DIÂMETRO = 8,0 MM. AF_11/2016</v>
          </cell>
          <cell r="C2279" t="str">
            <v>KG</v>
          </cell>
          <cell r="D2279">
            <v>9.9600000000000009</v>
          </cell>
        </row>
        <row r="2280">
          <cell r="A2280">
            <v>95577</v>
          </cell>
          <cell r="B2280" t="str">
            <v>MONTAGEM DE ARMADURA LONGITUDINAL DE ESTACAS DE SEÇÃO CIRCULAR, DIÂMETRO = 10,0 MM. AF_11/2016</v>
          </cell>
          <cell r="C2280" t="str">
            <v>KG</v>
          </cell>
          <cell r="D2280">
            <v>8.19</v>
          </cell>
        </row>
        <row r="2281">
          <cell r="A2281">
            <v>95578</v>
          </cell>
          <cell r="B2281" t="str">
            <v>MONTAGEM DE ARMADURA LONGITUDINAL/TRANSVERSAL DE ESTACAS DE SEÇÃO CIRCULAR, DIÂMETRO = 12,5 MM. AF_11/2016</v>
          </cell>
          <cell r="C2281" t="str">
            <v>KG</v>
          </cell>
          <cell r="D2281">
            <v>7.35</v>
          </cell>
        </row>
        <row r="2282">
          <cell r="A2282">
            <v>95579</v>
          </cell>
          <cell r="B2282" t="str">
            <v>MONTAGEM DE ARMADURA LONGITUDINAL DE ESTACAS DE SEÇÃO CIRCULAR, DIÂMETRO = 16,0 MM. AF_11/2016</v>
          </cell>
          <cell r="C2282" t="str">
            <v>KG</v>
          </cell>
          <cell r="D2282">
            <v>6.87</v>
          </cell>
        </row>
        <row r="2283">
          <cell r="A2283">
            <v>95580</v>
          </cell>
          <cell r="B2283" t="str">
            <v>MONTAGEM DE ARMADURA LONGITUDINAL DE ESTACAS DE SEÇÃO CIRCULAR, DIÂMETRO = 20,0 MM. AF_11/2016</v>
          </cell>
          <cell r="C2283" t="str">
            <v>KG</v>
          </cell>
          <cell r="D2283">
            <v>6.37</v>
          </cell>
        </row>
        <row r="2284">
          <cell r="A2284">
            <v>95581</v>
          </cell>
          <cell r="B2284" t="str">
            <v>MONTAGEM DE ARMADURA LONGITUDINAL DE ESTACAS DE SEÇÃO CIRCULAR, DIÂMETRO = 25,0 MM. AF_11/2016</v>
          </cell>
          <cell r="C2284" t="str">
            <v>KG</v>
          </cell>
          <cell r="D2284">
            <v>6.92</v>
          </cell>
        </row>
        <row r="2285">
          <cell r="A2285">
            <v>95583</v>
          </cell>
          <cell r="B2285" t="str">
            <v>MONTAGEM DE ARMADURA TRANSVERSAL DE ESTACAS DE SEÇÃO CIRCULAR, DIÂMETRO = 5,0 MM. AF_11/2016</v>
          </cell>
          <cell r="C2285" t="str">
            <v>KG</v>
          </cell>
          <cell r="D2285">
            <v>14.24</v>
          </cell>
        </row>
        <row r="2286">
          <cell r="A2286">
            <v>95584</v>
          </cell>
          <cell r="B2286" t="str">
            <v>MONTAGEM DE ARMADURA TRANSVERSAL DE ESTACAS DE SEÇÃO CIRCULAR, DIÂMETRO = 6,3 MM. AF_11/2016</v>
          </cell>
          <cell r="C2286" t="str">
            <v>KG</v>
          </cell>
          <cell r="D2286">
            <v>11.17</v>
          </cell>
        </row>
        <row r="2287">
          <cell r="A2287">
            <v>95585</v>
          </cell>
          <cell r="B2287" t="str">
            <v>MONTAGEM DE ARMADURA LONGITUDINAL/TRANSVERSAL DE ESTACAS DE SEÇÃO RETANGULAR (BARRETE), DIÂMETRO = 8,0 MM. AF_11/2016</v>
          </cell>
          <cell r="C2287" t="str">
            <v>KG</v>
          </cell>
          <cell r="D2287">
            <v>10.49</v>
          </cell>
        </row>
        <row r="2288">
          <cell r="A2288">
            <v>95586</v>
          </cell>
          <cell r="B2288" t="str">
            <v>MONTAGEM DE ARMADURA LONGITUDINAL DE ESTACAS DE SEÇÃO RETANGULAR (BARRETE), DIÂMETRO = 10,0 MM. AF_11/2016</v>
          </cell>
          <cell r="C2288" t="str">
            <v>KG</v>
          </cell>
          <cell r="D2288">
            <v>8.6</v>
          </cell>
        </row>
        <row r="2289">
          <cell r="A2289">
            <v>95587</v>
          </cell>
          <cell r="B2289" t="str">
            <v>MONTAGEM DE ARMADURA LONGITUDINAL/TRANSVERSAL DE ESTACAS DE SEÇÃO RETANGULAR (BARRETE), DIÂMETRO = 12,5 MM. AF_11/2016</v>
          </cell>
          <cell r="C2289" t="str">
            <v>KG</v>
          </cell>
          <cell r="D2289">
            <v>7.71</v>
          </cell>
        </row>
        <row r="2290">
          <cell r="A2290">
            <v>95588</v>
          </cell>
          <cell r="B2290" t="str">
            <v>MONTAGEM DE ARMADURA LONGITUDINAL DE ESTACAS DE SEÇÃO RETANGULAR (BARRETE), DIÂMETRO = 16,0 MM. AF_11/2016</v>
          </cell>
          <cell r="C2290" t="str">
            <v>KG</v>
          </cell>
          <cell r="D2290">
            <v>7.13</v>
          </cell>
        </row>
        <row r="2291">
          <cell r="A2291">
            <v>95589</v>
          </cell>
          <cell r="B2291" t="str">
            <v>MONTAGEM DE ARMADURA LONGITUDINAL DE ESTACAS DE SEÇÃO RETANGULAR (BARRETE), DIÂMETRO = 20,0 MM. AF_11/2016</v>
          </cell>
          <cell r="C2291" t="str">
            <v>KG</v>
          </cell>
          <cell r="D2291">
            <v>6.58</v>
          </cell>
        </row>
        <row r="2292">
          <cell r="A2292">
            <v>95590</v>
          </cell>
          <cell r="B2292" t="str">
            <v>MONTAGEM DE ARMADURA LONGITUDINAL DE ESTACAS DE SEÇÃO RETANGULAR (BARRETE), DIÂMETRO = 25,0 MM. AF_11/2016</v>
          </cell>
          <cell r="C2292" t="str">
            <v>KG</v>
          </cell>
          <cell r="D2292">
            <v>7.11</v>
          </cell>
        </row>
        <row r="2293">
          <cell r="A2293">
            <v>95592</v>
          </cell>
          <cell r="B2293" t="str">
            <v>MONTAGEM DE ARMADURA TRANSVERSAL DE ESTACAS DE SEÇÃO RETANGULAR (BARRETE), DIÂMETRO = 5,0 MM. AF_11/2016</v>
          </cell>
          <cell r="C2293" t="str">
            <v>KG</v>
          </cell>
          <cell r="D2293">
            <v>17.809999999999999</v>
          </cell>
        </row>
        <row r="2294">
          <cell r="A2294">
            <v>95593</v>
          </cell>
          <cell r="B2294" t="str">
            <v>MONTAGEM DE ARMADURA TRANSVERSAL DE ESTACAS DE SEÇÃO RETANGULAR (BARRETE), DIÂMETRO = 6,3 MM. AF_11/2016</v>
          </cell>
          <cell r="C2294" t="str">
            <v>KG</v>
          </cell>
          <cell r="D2294">
            <v>13.25</v>
          </cell>
        </row>
        <row r="2295">
          <cell r="A2295">
            <v>95943</v>
          </cell>
          <cell r="B2295" t="str">
            <v>ARMAÇÃO DE ESCADA, COM 2 LANCES, DE UMA ESTRUTURA CONVENCIONAL DE CONCRETO ARMADO UTILIZANDO AÇO CA-60 DE 5,0 MM - MONTAGEM. AF_01/2017</v>
          </cell>
          <cell r="C2295" t="str">
            <v>KG</v>
          </cell>
          <cell r="D2295">
            <v>18.899999999999999</v>
          </cell>
        </row>
        <row r="2296">
          <cell r="A2296">
            <v>95944</v>
          </cell>
          <cell r="B2296" t="str">
            <v>ARMAÇÃO DE ESCADA, COM 2 LANCES, DE UMA ESTRUTURA CONVENCIONAL DE CONCRETO ARMADO UTILIZANDO AÇO CA-50 DE 6,3 MM - MONTAGEM. AF_01/2017</v>
          </cell>
          <cell r="C2296" t="str">
            <v>KG</v>
          </cell>
          <cell r="D2296">
            <v>16.18</v>
          </cell>
        </row>
        <row r="2297">
          <cell r="A2297">
            <v>95945</v>
          </cell>
          <cell r="B2297" t="str">
            <v>ARMAÇÃO DE ESCADA, COM 2 LANCES, DE UMA ESTRUTURA CONVENCIONAL DE CONCRETO ARMADO UTILIZANDO AÇO CA-50 DE 8,0 MM - MONTAGEM. AF_01/2017</v>
          </cell>
          <cell r="C2297" t="str">
            <v>KG</v>
          </cell>
          <cell r="D2297">
            <v>12.8</v>
          </cell>
        </row>
        <row r="2298">
          <cell r="A2298">
            <v>95946</v>
          </cell>
          <cell r="B2298" t="str">
            <v>ARMAÇÃO DE ESCADA, COM 2 LANCES, DE UMA ESTRUTURA CONVENCIONAL DE CONCRETO ARMADO UTILIZANDO AÇO CA-50 DE 10,0 MM - MONTAGEM. AF_01/2017</v>
          </cell>
          <cell r="C2298" t="str">
            <v>KG</v>
          </cell>
          <cell r="D2298">
            <v>9.06</v>
          </cell>
        </row>
        <row r="2299">
          <cell r="A2299">
            <v>95947</v>
          </cell>
          <cell r="B2299" t="str">
            <v>ARMAÇÃO DE ESCADA, COM 2 LANCES, DE UMA ESTRUTURA CONVENCIONAL DE CONCRETO ARMADO UTILIZANDO AÇO CA-50 DE 12,5 MM - MONTAGEM. AF_01/2017</v>
          </cell>
          <cell r="C2299" t="str">
            <v>KG</v>
          </cell>
          <cell r="D2299">
            <v>7.02</v>
          </cell>
        </row>
        <row r="2300">
          <cell r="A2300">
            <v>95948</v>
          </cell>
          <cell r="B2300" t="str">
            <v>ARMAÇÃO DE ESCADA, COM 2 LANCES, DE UMA ESTRUTURA CONVENCIONAL DE CONCRETO ARMADO UTILIZANDO AÇO CA-50 DE 16,0 MM - MONTAGEM. AF_01/2017</v>
          </cell>
          <cell r="C2300" t="str">
            <v>KG</v>
          </cell>
          <cell r="D2300">
            <v>5.83</v>
          </cell>
        </row>
        <row r="2301">
          <cell r="A2301">
            <v>96544</v>
          </cell>
          <cell r="B2301" t="str">
            <v>ARMAÇÃO DE BLOCO, VIGA BALDRAME OU SAPATA UTILIZANDO AÇO CA-50 DE 6,3 MM - MONTAGEM. AF_06/2017</v>
          </cell>
          <cell r="C2301" t="str">
            <v>KG</v>
          </cell>
          <cell r="D2301">
            <v>12.63</v>
          </cell>
        </row>
        <row r="2302">
          <cell r="A2302">
            <v>96545</v>
          </cell>
          <cell r="B2302" t="str">
            <v>ARMAÇÃO DE BLOCO, VIGA BALDRAME OU SAPATA UTILIZANDO AÇO CA-50 DE 8 MM - MONTAGEM. AF_06/2017</v>
          </cell>
          <cell r="C2302" t="str">
            <v>KG</v>
          </cell>
          <cell r="D2302">
            <v>11.58</v>
          </cell>
        </row>
        <row r="2303">
          <cell r="A2303">
            <v>96546</v>
          </cell>
          <cell r="B2303" t="str">
            <v>ARMAÇÃO DE BLOCO, VIGA BALDRAME OU SAPATA UTILIZANDO AÇO CA-50 DE 10 MM - MONTAGEM. AF_06/2017</v>
          </cell>
          <cell r="C2303" t="str">
            <v>KG</v>
          </cell>
          <cell r="D2303">
            <v>9.34</v>
          </cell>
        </row>
        <row r="2304">
          <cell r="A2304">
            <v>96547</v>
          </cell>
          <cell r="B2304" t="str">
            <v>ARMAÇÃO DE BLOCO, VIGA BALDRAME OU SAPATA UTILIZANDO AÇO CA-50 DE 12,5 MM - MONTAGEM. AF_06/2017</v>
          </cell>
          <cell r="C2304" t="str">
            <v>KG</v>
          </cell>
          <cell r="D2304">
            <v>8.14</v>
          </cell>
        </row>
        <row r="2305">
          <cell r="A2305">
            <v>96548</v>
          </cell>
          <cell r="B2305" t="str">
            <v>ARMAÇÃO DE BLOCO, VIGA BALDRAME OU SAPATA UTILIZANDO AÇO CA-50 DE 16 MM - MONTAGEM. AF_06/2017</v>
          </cell>
          <cell r="C2305" t="str">
            <v>KG</v>
          </cell>
          <cell r="D2305">
            <v>7.37</v>
          </cell>
        </row>
        <row r="2306">
          <cell r="A2306">
            <v>96549</v>
          </cell>
          <cell r="B2306" t="str">
            <v>ARMAÇÃO DE BLOCO, VIGA BALDRAME OU SAPATA UTILIZANDO AÇO CA-50 DE 20 MM - MONTAGEM. AF_06/2017</v>
          </cell>
          <cell r="C2306" t="str">
            <v>KG</v>
          </cell>
          <cell r="D2306">
            <v>6.64</v>
          </cell>
        </row>
        <row r="2307">
          <cell r="A2307">
            <v>96550</v>
          </cell>
          <cell r="B2307" t="str">
            <v>ARMAÇÃO DE BLOCO, VIGA BALDRAME OU SAPATA UTILIZANDO AÇO CA-50 DE 25 MM - MONTAGEM. AF_06/2017</v>
          </cell>
          <cell r="C2307" t="str">
            <v>KG</v>
          </cell>
          <cell r="D2307">
            <v>7.04</v>
          </cell>
        </row>
        <row r="2308">
          <cell r="A2308">
            <v>100066</v>
          </cell>
          <cell r="B2308" t="str">
            <v>ARMAÇÃO DO SISTEMA DE PAREDES DE CONCRETO, EXECUTADA COMO ARMADURA POSITIVA DE LAJES, TELA Q-196. AF_06/2019</v>
          </cell>
          <cell r="C2308" t="str">
            <v>KG</v>
          </cell>
          <cell r="D2308">
            <v>7.86</v>
          </cell>
        </row>
        <row r="2309">
          <cell r="A2309">
            <v>100067</v>
          </cell>
          <cell r="B2309" t="str">
            <v>ARMAÇÃO DO SISTEMA DE PAREDES DE CONCRETO, EXECUTADA COMO REFORÇO, VERGALHÃO DE 5,0 MM DE DIÂMETRO. AF_06/2019</v>
          </cell>
          <cell r="C2309" t="str">
            <v>KG</v>
          </cell>
          <cell r="D2309">
            <v>8.89</v>
          </cell>
        </row>
        <row r="2310">
          <cell r="A2310">
            <v>100068</v>
          </cell>
          <cell r="B2310" t="str">
            <v>ARMAÇÃO DO SISTEMA DE PAREDES DE CONCRETO, EXECUTADA COMO REFORÇO, VERGALHÃO DE 12,5 MM DE DIÂMETRO. AF_06/2019</v>
          </cell>
          <cell r="C2310" t="str">
            <v>KG</v>
          </cell>
          <cell r="D2310">
            <v>6.5</v>
          </cell>
        </row>
        <row r="2311">
          <cell r="A2311">
            <v>40780</v>
          </cell>
          <cell r="B2311" t="str">
            <v>REGULARIZAÇÃO DE SUPERFICIE DE CONCRETO APARENTE</v>
          </cell>
          <cell r="C2311" t="str">
            <v>M2</v>
          </cell>
          <cell r="D2311">
            <v>12.86</v>
          </cell>
        </row>
        <row r="2312">
          <cell r="A2312" t="str">
            <v>74157/4</v>
          </cell>
          <cell r="B2312" t="str">
            <v>LANCAMENTO/APLICACAO MANUAL DE CONCRETO EM FUNDACOES</v>
          </cell>
          <cell r="C2312" t="str">
            <v>M3</v>
          </cell>
          <cell r="D2312">
            <v>141.66</v>
          </cell>
        </row>
        <row r="2313">
          <cell r="A2313">
            <v>89993</v>
          </cell>
          <cell r="B2313" t="str">
            <v>GRAUTEAMENTO VERTICAL EM ALVENARIA ESTRUTURAL. AF_01/2015</v>
          </cell>
          <cell r="C2313" t="str">
            <v>M3</v>
          </cell>
          <cell r="D2313">
            <v>703.17</v>
          </cell>
        </row>
        <row r="2314">
          <cell r="A2314">
            <v>89994</v>
          </cell>
          <cell r="B2314" t="str">
            <v>GRAUTEAMENTO DE CINTA INTERMEDIÁRIA OU DE CONTRAVERGA EM ALVENARIA ESTRUTURAL. AF_01/2015</v>
          </cell>
          <cell r="C2314" t="str">
            <v>M3</v>
          </cell>
          <cell r="D2314">
            <v>559.29999999999995</v>
          </cell>
        </row>
        <row r="2315">
          <cell r="A2315">
            <v>89995</v>
          </cell>
          <cell r="B2315" t="str">
            <v>GRAUTEAMENTO DE CINTA SUPERIOR OU DE VERGA EM ALVENARIA ESTRUTURAL. AF_01/2015</v>
          </cell>
          <cell r="C2315" t="str">
            <v>M3</v>
          </cell>
          <cell r="D2315">
            <v>666.37</v>
          </cell>
        </row>
        <row r="2316">
          <cell r="A2316">
            <v>90278</v>
          </cell>
          <cell r="B2316" t="str">
            <v>GRAUTE FGK=15 MPA; TRAÇO 1:0,04:2,0:2,4 (CIMENTO/ CAL/ AREIA GROSSA/ BRITA 0) - PREPARO MECÂNICO COM BETONEIRA 400 L. AF_02/2015</v>
          </cell>
          <cell r="C2316" t="str">
            <v>M3</v>
          </cell>
          <cell r="D2316">
            <v>285.89</v>
          </cell>
        </row>
        <row r="2317">
          <cell r="A2317">
            <v>90279</v>
          </cell>
          <cell r="B2317" t="str">
            <v>GRAUTE FGK=20 MPA; TRAÇO 1:0,04:1,6:1,9 (CIMENTO/ CAL/ AREIA GROSSA/ BRITA 0) - PREPARO MECÂNICO COM BETONEIRA 400 L. AF_02/2015</v>
          </cell>
          <cell r="C2317" t="str">
            <v>M3</v>
          </cell>
          <cell r="D2317">
            <v>296.95</v>
          </cell>
        </row>
        <row r="2318">
          <cell r="A2318">
            <v>90280</v>
          </cell>
          <cell r="B2318" t="str">
            <v>GRAUTE FGK=25 MPA; TRAÇO 1:0,02:1,2:1,5 (CIMENTO/ CAL/ AREIA GROSSA/ BRITA 0) - PREPARO MECÂNICO COM BETONEIRA 400 L. AF_02/2015</v>
          </cell>
          <cell r="C2318" t="str">
            <v>M3</v>
          </cell>
          <cell r="D2318">
            <v>326.14</v>
          </cell>
        </row>
        <row r="2319">
          <cell r="A2319">
            <v>90281</v>
          </cell>
          <cell r="B2319" t="str">
            <v>GRAUTE FGK=30 MPA; TRAÇO 1:0,02:0,8:1,1 (CIMENTO/ CAL/ AREIA GROSSA/ BRITA 0) - PREPARO MECÂNICO COM BETONEIRA 400 L. AF_02/2015</v>
          </cell>
          <cell r="C2319" t="str">
            <v>M3</v>
          </cell>
          <cell r="D2319">
            <v>362.95</v>
          </cell>
        </row>
        <row r="2320">
          <cell r="A2320">
            <v>90282</v>
          </cell>
          <cell r="B2320" t="str">
            <v>GRAUTE FGK=15 MPA; TRAÇO 1:2,0:2,4 (CIMENTO/ AREIA GROSSA/ BRITA 0/ ADITIVO) - PREPARO MECÂNICO COM BETONEIRA 400 L. AF_02/2015</v>
          </cell>
          <cell r="C2320" t="str">
            <v>M3</v>
          </cell>
          <cell r="D2320">
            <v>289.70999999999998</v>
          </cell>
        </row>
        <row r="2321">
          <cell r="A2321">
            <v>90283</v>
          </cell>
          <cell r="B2321" t="str">
            <v>GRAUTE FGK=20 MPA; TRAÇO 1:1,6:1,9 (CIMENTO/ AREIA GROSSA/ BRITA 0/ ADITIVO) - PREPARO MECÂNICO COM BETONEIRA 400 L. AF_02/2015</v>
          </cell>
          <cell r="C2321" t="str">
            <v>M3</v>
          </cell>
          <cell r="D2321">
            <v>301.70999999999998</v>
          </cell>
        </row>
        <row r="2322">
          <cell r="A2322">
            <v>90284</v>
          </cell>
          <cell r="B2322" t="str">
            <v>GRAUTE FGK=25 MPA; TRAÇO 1:1,2:1,5 (CIMENTO/ AREIA GROSSA/ BRITA 0/ ADITIVO) - PREPARO MECÂNICO COM BETONEIRA 400 L. AF_02/2015</v>
          </cell>
          <cell r="C2322" t="str">
            <v>M3</v>
          </cell>
          <cell r="D2322">
            <v>332.52</v>
          </cell>
        </row>
        <row r="2323">
          <cell r="A2323">
            <v>90285</v>
          </cell>
          <cell r="B2323" t="str">
            <v>GRAUTE FGK=30 MPA; TRAÇO 1:0,8:1,1 (CIMENTO/ AREIA GROSSA/ BRITA 0/ ADITIVO) - PREPARO MECÂNICO COM BETONEIRA 400 L. AF_02/2015</v>
          </cell>
          <cell r="C2323" t="str">
            <v>M3</v>
          </cell>
          <cell r="D2323">
            <v>371.73</v>
          </cell>
        </row>
        <row r="2324">
          <cell r="A2324">
            <v>90853</v>
          </cell>
          <cell r="B2324" t="str">
            <v>CONCRETAGEM DE LAJES EM EDIFICAÇÕES UNIFAMILIARES FEITAS COM SISTEMA DE FÔRMAS MANUSEÁVEIS, COM CONCRETO USINADO BOMBEÁVEL FCK 20 MPA - LANÇAMENTO, ADENSAMENTO E ACABAMENTO. AF_06/2015</v>
          </cell>
          <cell r="C2324" t="str">
            <v>M3</v>
          </cell>
          <cell r="D2324">
            <v>367.69</v>
          </cell>
        </row>
        <row r="2325">
          <cell r="A2325">
            <v>90854</v>
          </cell>
          <cell r="B2325" t="str">
            <v>CONCRETAGEM DE PAREDES EM EDIFICAÇÕES UNIFAMILIARES FEITAS COM SISTEMA DE FÔRMAS MANUSEÁVEIS, COM CONCRETO USINADO BOMBEÁVEL FCK 20 MPA - LANÇAMENTO, ADENSAMENTO E ACABAMENTO. AF_06/2015</v>
          </cell>
          <cell r="C2325" t="str">
            <v>M3</v>
          </cell>
          <cell r="D2325">
            <v>355.66</v>
          </cell>
        </row>
        <row r="2326">
          <cell r="A2326">
            <v>90855</v>
          </cell>
          <cell r="B2326" t="str">
            <v>CONCRETAGEM DE PLATIBANDA EM EDIFICAÇÕES UNIFAMILIARES FEITAS COM SISTEMA DE FÔRMAS MANUSEÁVEIS, COM CONCRETO USINADO BOMBEÁVEL FCK 20 MPA - LANÇAMENTO, ADENSAMENTO E ACABAMENTO. AF_06/2015</v>
          </cell>
          <cell r="C2326" t="str">
            <v>M3</v>
          </cell>
          <cell r="D2326">
            <v>395.63</v>
          </cell>
        </row>
        <row r="2327">
          <cell r="A2327">
            <v>90856</v>
          </cell>
          <cell r="B2327" t="str">
            <v>CONCRETAGEM DE LAJES EM EDIFICAÇÕES MULTIFAMILIARES FEITAS COM SISTEMA DE FÔRMAS MANUSEÁVEIS, COM CONCRETO USINADO BOMBEÁVEL FCK 20 MPA - LANÇAMENTO, ADENSAMENTO E ACABAMENTO. AF_06/2015</v>
          </cell>
          <cell r="C2327" t="str">
            <v>M3</v>
          </cell>
          <cell r="D2327">
            <v>372.59</v>
          </cell>
        </row>
        <row r="2328">
          <cell r="A2328">
            <v>90857</v>
          </cell>
          <cell r="B2328" t="str">
            <v>CONCRETAGEM DE PAREDES EM EDIFICAÇÕES MULTIFAMILIARES FEITAS COM SISTEMA DE FÔRMAS MANUSEÁVEIS, COM CONCRETO USINADO BOMBEÁVEL FCK 20 MPA - LANÇAMENTO, ADENSAMENTO E ACABAMENTO. AF_06/2015</v>
          </cell>
          <cell r="C2328" t="str">
            <v>M3</v>
          </cell>
          <cell r="D2328">
            <v>358.91</v>
          </cell>
        </row>
        <row r="2329">
          <cell r="A2329">
            <v>90858</v>
          </cell>
          <cell r="B2329" t="str">
            <v>CONCRETAGEM DE PLATIBANDA EM EDIFICAÇÕES MULTIFAMILIARES FEITAS COM SISTEMA DE FÔRMAS MANUSEÁVEIS, COM CONCRETO USINADO BOMBEÁVEL FCK 20 MPA - LANÇAMENTO, ADENSAMENTO E ACABAMENTO. AF_06/2015</v>
          </cell>
          <cell r="C2329" t="str">
            <v>M3</v>
          </cell>
          <cell r="D2329">
            <v>418.08</v>
          </cell>
        </row>
        <row r="2330">
          <cell r="A2330">
            <v>90859</v>
          </cell>
          <cell r="B2330" t="str">
            <v>CONCRETAGEM DE PLATIBANDA EM EDIFICAÇÕES UNIFAMILIARES FEITAS COM SISTEMA DE FÔRMAS MANUSEÁVEIS, COM CONCRETO USINADO AUTOADENSÁVEL FCK 20 MPA - LANÇAMENTO E ACABAMENTO. AF_06/2015</v>
          </cell>
          <cell r="C2330" t="str">
            <v>M3</v>
          </cell>
          <cell r="D2330">
            <v>347.18</v>
          </cell>
        </row>
        <row r="2331">
          <cell r="A2331">
            <v>90860</v>
          </cell>
          <cell r="B2331" t="str">
            <v>CONCRETAGEM DE PLATIBANDA EM EDIFICAÇÕES MULTIFAMILIARES FEITAS COM SISTEMA DE FÔRMAS MANUSEÁVEIS, COM CONCRETO USINADO AUTOADENSÁVEL FCK 20 MPA - LANÇAMENTO E ACABAMENTO. AF_06/2015</v>
          </cell>
          <cell r="C2331" t="str">
            <v>M3</v>
          </cell>
          <cell r="D2331">
            <v>353.97</v>
          </cell>
        </row>
        <row r="2332">
          <cell r="A2332">
            <v>90861</v>
          </cell>
          <cell r="B2332" t="str">
            <v>CONCRETAGEM DE EDIFICAÇÕES (PAREDES E LAJES) FEITAS COM SISTEMA DE FÔRMAS MANUSEÁVEIS, COM CONCRETO USINADO BOMBEÁVEL FCK 20 MPA - LANÇAMENTO, ADENSAMENTO E ACABAMENTO. AF_06/2015</v>
          </cell>
          <cell r="C2332" t="str">
            <v>M3</v>
          </cell>
          <cell r="D2332">
            <v>362.4</v>
          </cell>
        </row>
        <row r="2333">
          <cell r="A2333">
            <v>90862</v>
          </cell>
          <cell r="B2333" t="str">
            <v>CONCRETAGEM DE EDIFICAÇÕES (PAREDES E LAJES) FEITAS COM SISTEMA DE FÔRMAS MANUSEÁVEIS, COM CONCRETO USINADO AUTOADENSÁVEL FCK 20 MPA - LANÇAMENTO E ACABAMENTO. AF_06/2015</v>
          </cell>
          <cell r="C2333" t="str">
            <v>M3</v>
          </cell>
          <cell r="D2333">
            <v>324.47000000000003</v>
          </cell>
        </row>
        <row r="2334">
          <cell r="A2334">
            <v>92718</v>
          </cell>
          <cell r="B2334" t="str">
            <v>CONCRETAGEM DE PILARES, FCK = 25 MPA,  COM USO DE BALDES EM EDIFICAÇÃO COM SEÇÃO MÉDIA DE PILARES MENOR OU IGUAL A 0,25 M² - LANÇAMENTO, ADENSAMENTO E ACABAMENTO. AF_12/2015</v>
          </cell>
          <cell r="C2334" t="str">
            <v>M3</v>
          </cell>
          <cell r="D2334">
            <v>497.56</v>
          </cell>
        </row>
        <row r="2335">
          <cell r="A2335">
            <v>92719</v>
          </cell>
          <cell r="B2335" t="str">
            <v>CONCRETAGEM DE PILARES, FCK = 25 MPA, COM USO DE GRUA EM EDIFICAÇÃO COM SEÇÃO MÉDIA DE PILARES MENOR OU IGUAL A 0,25 M² - LANÇAMENTO, ADENSAMENTO E ACABAMENTO. AF_12/2015</v>
          </cell>
          <cell r="C2335" t="str">
            <v>M3</v>
          </cell>
          <cell r="D2335">
            <v>320.18</v>
          </cell>
        </row>
        <row r="2336">
          <cell r="A2336">
            <v>92720</v>
          </cell>
          <cell r="B2336" t="str">
            <v>CONCRETAGEM DE PILARES, FCK = 25 MPA, COM USO DE BOMBA EM EDIFICAÇÃO COM SEÇÃO MÉDIA DE PILARES MENOR OU IGUAL A 0,25 M² - LANÇAMENTO, ADENSAMENTO E ACABAMENTO. AF_12/2015</v>
          </cell>
          <cell r="C2336" t="str">
            <v>M3</v>
          </cell>
          <cell r="D2336">
            <v>360.97</v>
          </cell>
        </row>
        <row r="2337">
          <cell r="A2337">
            <v>92721</v>
          </cell>
          <cell r="B2337" t="str">
            <v>CONCRETAGEM DE PILARES, FCK = 25 MPA, COM USO DE GRUA EM EDIFICAÇÃO COM SEÇÃO MÉDIA DE PILARES MAIOR QUE 0,25 M² - LANÇAMENTO, ADENSAMENTO E ACABAMENTO. AF_12/2015</v>
          </cell>
          <cell r="C2337" t="str">
            <v>M3</v>
          </cell>
          <cell r="D2337">
            <v>309.33</v>
          </cell>
        </row>
        <row r="2338">
          <cell r="A2338">
            <v>92722</v>
          </cell>
          <cell r="B2338" t="str">
            <v>CONCRETAGEM DE PILARES, FCK = 25 MPA, COM USO DE BOMBA EM EDIFICAÇÃO COM SEÇÃO MÉDIA DE PILARES MAIOR QUE 0,25 M² - LANÇAMENTO, ADENSAMENTO E ACABAMENTO. AF_12/2015</v>
          </cell>
          <cell r="C2338" t="str">
            <v>M3</v>
          </cell>
          <cell r="D2338">
            <v>356.46</v>
          </cell>
        </row>
        <row r="2339">
          <cell r="A2339">
            <v>92723</v>
          </cell>
          <cell r="B2339" t="str">
            <v>CONCRETAGEM DE VIGAS E LAJES, FCK=20 MPA, PARA LAJES PREMOLDADAS COM USO DE BOMBA EM EDIFICAÇÃO COM ÁREA MÉDIA DE LAJES MENOR OU IGUAL A 20 M² - LANÇAMENTO, ADENSAMENTO E ACABAMENTO. AF_12/2015</v>
          </cell>
          <cell r="C2339" t="str">
            <v>M3</v>
          </cell>
          <cell r="D2339">
            <v>349.06</v>
          </cell>
        </row>
        <row r="2340">
          <cell r="A2340">
            <v>92724</v>
          </cell>
          <cell r="B2340" t="str">
            <v>CONCRETAGEM DE VIGAS E LAJES, FCK=20 MPA, PARA LAJES PREMOLDADAS COM USO DE BOMBA EM EDIFICAÇÃO COM ÁREA MÉDIA DE LAJES MAIOR QUE 20 M² - LANÇAMENTO, ADENSAMENTO E ACABAMENTO. AF_12/2015</v>
          </cell>
          <cell r="C2340" t="str">
            <v>M3</v>
          </cell>
          <cell r="D2340">
            <v>345.05</v>
          </cell>
        </row>
        <row r="2341">
          <cell r="A2341">
            <v>92725</v>
          </cell>
          <cell r="B2341" t="str">
            <v>CONCRETAGEM DE VIGAS E LAJES, FCK=20 MPA, PARA LAJES MACIÇAS OU NERVURADAS COM USO DE BOMBA EM EDIFICAÇÃO COM ÁREA MÉDIA DE LAJES MENOR OU IGUAL A 20 M² - LANÇAMENTO, ADENSAMENTO E ACABAMENTO. AF_12/2015</v>
          </cell>
          <cell r="C2341" t="str">
            <v>M3</v>
          </cell>
          <cell r="D2341">
            <v>343.37</v>
          </cell>
        </row>
        <row r="2342">
          <cell r="A2342">
            <v>92726</v>
          </cell>
          <cell r="B2342" t="str">
            <v>CONCRETAGEM DE VIGAS E LAJES, FCK=20 MPA, PARA LAJES MACIÇAS OU NERVURADAS COM USO DE BOMBA EM EDIFICAÇÃO COM ÁREA MÉDIA DE LAJES MAIOR QUE 20 M² - LANÇAMENTO, ADENSAMENTO E ACABAMENTO. AF_12/2015</v>
          </cell>
          <cell r="C2342" t="str">
            <v>M3</v>
          </cell>
          <cell r="D2342">
            <v>340.56</v>
          </cell>
        </row>
        <row r="2343">
          <cell r="A2343">
            <v>92727</v>
          </cell>
          <cell r="B2343" t="str">
            <v>CONCRETAGEM DE VIGAS E LAJES, FCK=20 MPA, PARA LAJES PREMOLDADAS COM JERICAS EM ELEVADOR DE CABO EM EDIFICAÇÃO DE MULTIPAVIMENTOS ATÉ 16 ANDARES, COM ÁREA MÉDIA DE LAJES MENOR OU IGUAL A 20 M² - LANÇAMENTO, ADENSAMENTO E ACABAMENTO. AF_12/2015</v>
          </cell>
          <cell r="C2343" t="str">
            <v>M3</v>
          </cell>
          <cell r="D2343">
            <v>422.21</v>
          </cell>
        </row>
        <row r="2344">
          <cell r="A2344">
            <v>92728</v>
          </cell>
          <cell r="B2344" t="str">
            <v>CONCRETAGEM DE VIGAS E LAJES, FCK=20 MPA, PARA LAJES PREMOLDADAS COM JERICAS EM ELEVADOR DE CABO EM EDIFICAÇÃO DE MULTIPAVIMENTOS ATÉ 16 ANDARES, COM ÁREA MÉDIA DE LAJES MAIOR QUE 20 M² - LANÇAMENTO, ADENSAMENTO E ACABAMENTO. AF_12/2015</v>
          </cell>
          <cell r="C2344" t="str">
            <v>M3</v>
          </cell>
          <cell r="D2344">
            <v>393.89</v>
          </cell>
        </row>
        <row r="2345">
          <cell r="A2345">
            <v>92729</v>
          </cell>
          <cell r="B2345" t="str">
            <v>CONCRETAGEM DE VIGAS E LAJES, FCK=20 MPA, PARA LAJES MACIÇAS OU NERVURADAS COM JERICAS EM ELEVADOR DE CABO EM EDIFICAÇÃO DE ATÉ 16 ANDARES, COM ÁREA MÉDIA DE LAJES MENOR OU IGUAL A 20 M² - LANÇAMENTO, ADENSAMENTO E ACABAMENTO. AF_12/2015</v>
          </cell>
          <cell r="C2345" t="str">
            <v>M3</v>
          </cell>
          <cell r="D2345">
            <v>381.87</v>
          </cell>
        </row>
        <row r="2346">
          <cell r="A2346">
            <v>92730</v>
          </cell>
          <cell r="B2346" t="str">
            <v>CONCRETAGEM DE VIGAS E LAJES, FCK=20 MPA, PARA LAJES MACIÇAS OU NERVURADAS COM JERICAS EM ELEVADOR DE CABO EM EDIFICAÇÃO DE MULTIPAVIMENTOS ATÉ 16 ANDARES, COM ÁREA MÉDIA DE LAJES MAIOR QUE 20 M² - LANÇAMENTO, ADENSAMENTO E ACABAMENTO. AF_12/2015</v>
          </cell>
          <cell r="C2346" t="str">
            <v>M3</v>
          </cell>
          <cell r="D2346">
            <v>361.86</v>
          </cell>
        </row>
        <row r="2347">
          <cell r="A2347">
            <v>92731</v>
          </cell>
          <cell r="B2347" t="str">
            <v>CONCRETAGEM DE VIGAS E LAJES, FCK=20 MPA, PARA LAJES PREMOLDADAS COM JERICAS EM CREMALHEIRA EM EDIFICAÇÃO DE MULTIPAVIMENTOS ATÉ 16 ANDARES, COM ÁREA MÉDIA DE LAJES MENOR OU IGUAL A 20 M² - LANÇAMENTO, ADENSAMENTO E ACABAMENTO. AF_12/2015</v>
          </cell>
          <cell r="C2347" t="str">
            <v>M3</v>
          </cell>
          <cell r="D2347">
            <v>385.08</v>
          </cell>
        </row>
        <row r="2348">
          <cell r="A2348">
            <v>92732</v>
          </cell>
          <cell r="B2348" t="str">
            <v>CONCRETAGEM DE VIGAS E LAJES, FCK=20 MPA, PARA LAJES PREMOLDADAS COM JERICAS EM CREMALHEIRA EM EDIFICAÇÃO DE MULTIPAVIMENTOS ATÉ 16 ANDARES, COM ÁREA MÉDIA DE LAJES MAIOR QUE 20 M² - LANÇAMENTO, ADENSAMENTO E ACABAMENTO. AF_12/2015</v>
          </cell>
          <cell r="C2348" t="str">
            <v>M3</v>
          </cell>
          <cell r="D2348">
            <v>365.64</v>
          </cell>
        </row>
        <row r="2349">
          <cell r="A2349">
            <v>92733</v>
          </cell>
          <cell r="B2349" t="str">
            <v>CONCRETAGEM DE VIGAS E LAJES, FCK=20 MPA, PARA LAJES MACIÇAS OU NERVURADAS COM JERICAS EM CREMALHEIRA EM EDIFICAÇÃO DE MULTIPAVIMENTOS ATÉ 16 ANDARES, COM ÁREA MÉDIA DE LAJES MENOR OU IGUAL A 20 M² - LANÇAMENTO, ADENSAMENTO E ACABAMENTO. AF_12/2015</v>
          </cell>
          <cell r="C2349" t="str">
            <v>M3</v>
          </cell>
          <cell r="D2349">
            <v>357.39</v>
          </cell>
        </row>
        <row r="2350">
          <cell r="A2350">
            <v>92734</v>
          </cell>
          <cell r="B2350" t="str">
            <v>CONCRETAGEM DE VIGAS E LAJES, FCK=20 MPA, PARA LAJES MACIÇAS OU NERVURADAS COM JERICAS EM CREMALHEIRA EM EDIFICAÇÃO DE MULTIPAVIMENTOS ATÉ 16 ANDARES, COM ÁREA MÉDIA DE LAJES MAIOR QUE 20 M² - LANÇAMENTO, ADENSAMENTO E ACABAMENTO. AF_12/2015</v>
          </cell>
          <cell r="C2350" t="str">
            <v>M3</v>
          </cell>
          <cell r="D2350">
            <v>343.66</v>
          </cell>
        </row>
        <row r="2351">
          <cell r="A2351">
            <v>92735</v>
          </cell>
          <cell r="B2351" t="str">
            <v>CONCRETAGEM DE VIGAS E LAJES, FCK=20 MPA, PARA LAJES PREMOLDADAS COM GRUA DE CAÇAMBA DE 350 L EM EDIFICAÇÃO DE MULTIPAVIMENTOS ATÉ 16 ANDARES, COM ÁREA MÉDIA DE LAJES MENOR OU IGUAL A 20 M² - LANÇAMENTO, ADENSAMENTO E ACABAMENTO. AF_12/2015</v>
          </cell>
          <cell r="C2351" t="str">
            <v>M3</v>
          </cell>
          <cell r="D2351">
            <v>352.23</v>
          </cell>
        </row>
        <row r="2352">
          <cell r="A2352">
            <v>92736</v>
          </cell>
          <cell r="B2352" t="str">
            <v>CONCRETAGEM DE VIGAS E LAJES, FCK=20 MPA, PARA LAJES PREMOLDADAS COM GRUA DE CAÇAMBA DE 350 L EM EDIFICAÇÃO DE MULTIPAVIMENTOS ATÉ 16 ANDARES, COM ÁREA MÉDIA DE LAJES MAIOR QUE 20 M² - LANÇAMENTO, ADENSAMENTO E ACABAMENTO. AF_12/2015</v>
          </cell>
          <cell r="C2352" t="str">
            <v>M3</v>
          </cell>
          <cell r="D2352">
            <v>337.3</v>
          </cell>
        </row>
        <row r="2353">
          <cell r="A2353">
            <v>92739</v>
          </cell>
          <cell r="B2353" t="str">
            <v>CONCRETAGEM DE VIGAS E LAJES, FCK=20 MPA, PARA LAJES MACIÇAS OU NERVURADAS COM GRUA DE CAÇAMBA DE 500 L EM EDIFICAÇÃO DE MULTIPAVIMENTOS ATÉ 16 ANDARES, COM ÁREA MÉDIA DE LAJES MENOR OU IGUAL A 20 M² - LANÇAMENTO, ADENSAMENTO E ACABAMENTO. AF_12/2015</v>
          </cell>
          <cell r="C2353" t="str">
            <v>M3</v>
          </cell>
          <cell r="D2353">
            <v>315.62</v>
          </cell>
        </row>
        <row r="2354">
          <cell r="A2354">
            <v>92740</v>
          </cell>
          <cell r="B2354" t="str">
            <v>CONCRETAGEM DE VIGAS E LAJES, FCK=20 MPA, PARA LAJES MACIÇAS OU NERVURADAS COM GRUA DE CAÇAMBA DE 500 L EM EDIFICAÇÃO DE MULTIPAVIMENTOS ATÉ 16 ANDARES, COM ÁREA MÉDIA DE LAJES MAIOR QUE 20 M² - LANÇAMENTO, ADENSAMENTO E ACABAMENTO. AF_12/2015</v>
          </cell>
          <cell r="C2354" t="str">
            <v>M3</v>
          </cell>
          <cell r="D2354">
            <v>308.20999999999998</v>
          </cell>
        </row>
        <row r="2355">
          <cell r="A2355">
            <v>92741</v>
          </cell>
          <cell r="B2355" t="str">
            <v>CONCRETAGEM DE VIGAS E LAJES, FCK=20 MPA, PARA QUALQUER TIPO DE LAJE COM BALDES EM EDIFICAÇÃO TÉRREA, COM ÁREA MÉDIA DE LAJES MENOR OU IGUAL A 20 M² - LANÇAMENTO, ADENSAMENTO E ACABAMENTO. AF_12/2015</v>
          </cell>
          <cell r="C2355" t="str">
            <v>M3</v>
          </cell>
          <cell r="D2355">
            <v>578.09</v>
          </cell>
        </row>
        <row r="2356">
          <cell r="A2356">
            <v>92742</v>
          </cell>
          <cell r="B2356" t="str">
            <v>CONCRETAGEM DE VIGAS E LAJES, FCK=20 MPA, PARA QUALQUER TIPO DE LAJE COM BALDES EM EDIFICAÇÃO DE MULTIPAVIMENTOS ATÉ 04 ANDARES, COM ÁREA MÉDIA DE LAJES MENOR OU IGUAL A 20 M² - LANÇAMENTO, ADENSAMENTO E ACABAMENTO. AF_12/2015</v>
          </cell>
          <cell r="C2356" t="str">
            <v>M3</v>
          </cell>
          <cell r="D2356">
            <v>862.16</v>
          </cell>
        </row>
        <row r="2357">
          <cell r="A2357">
            <v>92873</v>
          </cell>
          <cell r="B2357" t="str">
            <v>LANÇAMENTO COM USO DE BALDES, ADENSAMENTO E ACABAMENTO DE CONCRETO EM ESTRUTURAS. AF_12/2015</v>
          </cell>
          <cell r="C2357" t="str">
            <v>M3</v>
          </cell>
          <cell r="D2357">
            <v>219.32</v>
          </cell>
        </row>
        <row r="2358">
          <cell r="A2358">
            <v>92874</v>
          </cell>
          <cell r="B2358" t="str">
            <v>LANÇAMENTO COM USO DE BOMBA, ADENSAMENTO E ACABAMENTO DE CONCRETO EM ESTRUTURAS. AF_12/2015</v>
          </cell>
          <cell r="C2358" t="str">
            <v>M3</v>
          </cell>
          <cell r="D2358">
            <v>36.26</v>
          </cell>
        </row>
        <row r="2359">
          <cell r="A2359">
            <v>94962</v>
          </cell>
          <cell r="B2359" t="str">
            <v>CONCRETO MAGRO PARA LASTRO, TRAÇO 1:4,5:4,5 (CIMENTO/ AREIA MÉDIA/ BRITA 1)  - PREPARO MECÂNICO COM BETONEIRA 400 L. AF_07/2016</v>
          </cell>
          <cell r="C2359" t="str">
            <v>M3</v>
          </cell>
          <cell r="D2359">
            <v>243.99</v>
          </cell>
        </row>
        <row r="2360">
          <cell r="A2360">
            <v>94963</v>
          </cell>
          <cell r="B2360" t="str">
            <v>CONCRETO FCK = 15MPA, TRAÇO 1:3,4:3,5 (CIMENTO/ AREIA MÉDIA/ BRITA 1)  - PREPARO MECÂNICO COM BETONEIRA 400 L. AF_07/2016</v>
          </cell>
          <cell r="C2360" t="str">
            <v>M3</v>
          </cell>
          <cell r="D2360">
            <v>266.91000000000003</v>
          </cell>
        </row>
        <row r="2361">
          <cell r="A2361">
            <v>94964</v>
          </cell>
          <cell r="B2361" t="str">
            <v>CONCRETO FCK = 20MPA, TRAÇO 1:2,7:3 (CIMENTO/ AREIA MÉDIA/ BRITA 1)  - PREPARO MECÂNICO COM BETONEIRA 400 L. AF_07/2016</v>
          </cell>
          <cell r="C2361" t="str">
            <v>M3</v>
          </cell>
          <cell r="D2361">
            <v>292.02</v>
          </cell>
        </row>
        <row r="2362">
          <cell r="A2362">
            <v>94965</v>
          </cell>
          <cell r="B2362" t="str">
            <v>CONCRETO FCK = 25MPA, TRAÇO 1:2,3:2,7 (CIMENTO/ AREIA MÉDIA/ BRITA 1)  - PREPARO MECÂNICO COM BETONEIRA 400 L. AF_07/2016</v>
          </cell>
          <cell r="C2362" t="str">
            <v>M3</v>
          </cell>
          <cell r="D2362">
            <v>298.67</v>
          </cell>
        </row>
        <row r="2363">
          <cell r="A2363">
            <v>94966</v>
          </cell>
          <cell r="B2363" t="str">
            <v>CONCRETO FCK = 30MPA, TRAÇO 1:2,1:2,5 (CIMENTO/ AREIA MÉDIA/ BRITA 1)  - PREPARO MECÂNICO COM BETONEIRA 400 L. AF_07/2016</v>
          </cell>
          <cell r="C2363" t="str">
            <v>M3</v>
          </cell>
          <cell r="D2363">
            <v>307.72000000000003</v>
          </cell>
        </row>
        <row r="2364">
          <cell r="A2364">
            <v>94967</v>
          </cell>
          <cell r="B2364" t="str">
            <v>CONCRETO FCK = 40MPA, TRAÇO 1:1,6:1,9 (CIMENTO/ AREIA MÉDIA/ BRITA 1)  - PREPARO MECÂNICO COM BETONEIRA 400 L. AF_07/2016</v>
          </cell>
          <cell r="C2364" t="str">
            <v>M3</v>
          </cell>
          <cell r="D2364">
            <v>348.62</v>
          </cell>
        </row>
        <row r="2365">
          <cell r="A2365">
            <v>94968</v>
          </cell>
          <cell r="B2365" t="str">
            <v>CONCRETO MAGRO PARA LASTRO, TRAÇO 1:4,5:4,5 (CIMENTO/ AREIA MÉDIA/ BRITA 1)  - PREPARO MECÂNICO COM BETONEIRA 600 L. AF_07/2016</v>
          </cell>
          <cell r="C2365" t="str">
            <v>M3</v>
          </cell>
          <cell r="D2365">
            <v>239.14</v>
          </cell>
        </row>
        <row r="2366">
          <cell r="A2366">
            <v>94969</v>
          </cell>
          <cell r="B2366" t="str">
            <v>CONCRETO FCK = 15MPA, TRAÇO 1:3,4:3,5 (CIMENTO/ AREIA MÉDIA/ BRITA 1)  - PREPARO MECÂNICO COM BETONEIRA 600 L. AF_07/2016</v>
          </cell>
          <cell r="C2366" t="str">
            <v>M3</v>
          </cell>
          <cell r="D2366">
            <v>259.13</v>
          </cell>
        </row>
        <row r="2367">
          <cell r="A2367">
            <v>94970</v>
          </cell>
          <cell r="B2367" t="str">
            <v>CONCRETO FCK = 20MPA, TRAÇO 1:2,7:3 (CIMENTO/ AREIA MÉDIA/ BRITA 1)  - PREPARO MECÂNICO COM BETONEIRA 600 L. AF_07/2016</v>
          </cell>
          <cell r="C2367" t="str">
            <v>M3</v>
          </cell>
          <cell r="D2367">
            <v>277.73</v>
          </cell>
        </row>
        <row r="2368">
          <cell r="A2368">
            <v>94971</v>
          </cell>
          <cell r="B2368" t="str">
            <v>CONCRETO FCK = 25MPA, TRAÇO 1:2,3:2,7 (CIMENTO/ AREIA MÉDIA/ BRITA 1)  - PREPARO MECÂNICO COM BETONEIRA 600 L. AF_07/2016</v>
          </cell>
          <cell r="C2368" t="str">
            <v>M3</v>
          </cell>
          <cell r="D2368">
            <v>290.43</v>
          </cell>
        </row>
        <row r="2369">
          <cell r="A2369">
            <v>94972</v>
          </cell>
          <cell r="B2369" t="str">
            <v>CONCRETO FCK = 30MPA, TRAÇO 1:2,1:2,5 (CIMENTO/ AREIA MÉDIA/ BRITA 1)  - PREPARO MECÂNICO COM BETONEIRA 600 L. AF_07/2016</v>
          </cell>
          <cell r="C2369" t="str">
            <v>M3</v>
          </cell>
          <cell r="D2369">
            <v>299.27</v>
          </cell>
        </row>
        <row r="2370">
          <cell r="A2370">
            <v>94973</v>
          </cell>
          <cell r="B2370" t="str">
            <v>CONCRETO FCK = 40MPA, TRAÇO 1:1,6:1,9 (CIMENTO/ AREIA MÉDIA/ BRITA 1)  - PREPARO MECÂNICO COM BETONEIRA 600 L. AF_07/2016</v>
          </cell>
          <cell r="C2370" t="str">
            <v>M3</v>
          </cell>
          <cell r="D2370">
            <v>338.15</v>
          </cell>
        </row>
        <row r="2371">
          <cell r="A2371">
            <v>94974</v>
          </cell>
          <cell r="B2371" t="str">
            <v>CONCRETO MAGRO PARA LASTRO, TRAÇO 1:4,5:4,5 (CIMENTO/ AREIA MÉDIA/ BRITA 1)  - PREPARO MANUAL. AF_07/2016</v>
          </cell>
          <cell r="C2371" t="str">
            <v>M3</v>
          </cell>
          <cell r="D2371">
            <v>378.09</v>
          </cell>
        </row>
        <row r="2372">
          <cell r="A2372">
            <v>94975</v>
          </cell>
          <cell r="B2372" t="str">
            <v>CONCRETO FCK = 15MPA, TRAÇO 1:3,4:3,5 (CIMENTO/ AREIA MÉDIA/ BRITA 1)  - PREPARO MANUAL. AF_07/2016</v>
          </cell>
          <cell r="C2372" t="str">
            <v>M3</v>
          </cell>
          <cell r="D2372">
            <v>399.92</v>
          </cell>
        </row>
        <row r="2373">
          <cell r="A2373">
            <v>96555</v>
          </cell>
          <cell r="B2373" t="str">
            <v>CONCRETAGEM DE BLOCOS DE COROAMENTO E VIGAS BALDRAME, FCK 30 MPA, COM USO DE JERICA  LANÇAMENTO, ADENSAMENTO E ACABAMENTO. AF_06/2017</v>
          </cell>
          <cell r="C2373" t="str">
            <v>M3</v>
          </cell>
          <cell r="D2373">
            <v>462.9</v>
          </cell>
        </row>
        <row r="2374">
          <cell r="A2374">
            <v>96556</v>
          </cell>
          <cell r="B2374" t="str">
            <v>CONCRETAGEM DE SAPATAS, FCK 30 MPA, COM USO DE JERICA  LANÇAMENTO, ADENSAMENTO E ACABAMENTO. AF_06/2017</v>
          </cell>
          <cell r="C2374" t="str">
            <v>M3</v>
          </cell>
          <cell r="D2374">
            <v>550.86</v>
          </cell>
        </row>
        <row r="2375">
          <cell r="A2375">
            <v>96557</v>
          </cell>
          <cell r="B2375" t="str">
            <v>CONCRETAGEM DE BLOCOS DE COROAMENTO E VIGAS BALDRAMES, FCK 30 MPA, COM USO DE BOMBA  LANÇAMENTO, ADENSAMENTO E ACABAMENTO. AF_06/2017</v>
          </cell>
          <cell r="C2375" t="str">
            <v>M3</v>
          </cell>
          <cell r="D2375">
            <v>371.66</v>
          </cell>
        </row>
        <row r="2376">
          <cell r="A2376">
            <v>96558</v>
          </cell>
          <cell r="B2376" t="str">
            <v>CONCRETAGEM DE SAPATAS, FCK 30 MPA, COM USO DE BOMBA  LANÇAMENTO, ADENSAMENTO E ACABAMENTO. AF_11/2016</v>
          </cell>
          <cell r="C2376" t="str">
            <v>M3</v>
          </cell>
          <cell r="D2376">
            <v>379.47</v>
          </cell>
        </row>
        <row r="2377">
          <cell r="A2377">
            <v>99235</v>
          </cell>
          <cell r="B2377" t="str">
            <v>CONCRETAGEM DE EDIFICAÇÕES (PAREDES E LAJES) FEITAS COM SISTEMA DE FÔRMAS MANUSEÁVEIS, COM CONCRETO USINADO AUTOADENSÁVEL FCK 25 MPA - LANÇAMENTO E ACABAMENTO. AF_06/2015</v>
          </cell>
          <cell r="C2377" t="str">
            <v>M3</v>
          </cell>
          <cell r="D2377">
            <v>335.28</v>
          </cell>
        </row>
        <row r="2378">
          <cell r="A2378">
            <v>99431</v>
          </cell>
          <cell r="B2378" t="str">
            <v>CONCRETAGEM DE LAJES EM EDIFICAÇÕES UNIFAMILIARES FEITAS COM SISTEMA DE FÔRMAS MANUSEÁVEIS, COM CONCRETO USINADO BOMBEÁVEL FCK 25 MPA - LANÇAMENTO, ADENSAMENTO E ACABAMENTO (EXCLUSIVE BOMBA LANÇA). AF_06/2015</v>
          </cell>
          <cell r="C2378" t="str">
            <v>M3</v>
          </cell>
          <cell r="D2378">
            <v>402.25</v>
          </cell>
        </row>
        <row r="2379">
          <cell r="A2379">
            <v>99432</v>
          </cell>
          <cell r="B2379" t="str">
            <v>CONCRETAGEM DE PAREDES EM EDIFICAÇÕES UNIFAMILIARES FEITAS COM SISTEMA DE FÔRMAS MANUSEÁVEIS, COM CONCRETO USINADO BOMBEÁVEL FCK 25 MPA - LANÇAMENTO, ADENSAMENTO E ACABAMENTO (EXCLUSIVE BOMBA LANÇA). AF_06/2015</v>
          </cell>
          <cell r="C2379" t="str">
            <v>M3</v>
          </cell>
          <cell r="D2379">
            <v>375.22</v>
          </cell>
        </row>
        <row r="2380">
          <cell r="A2380">
            <v>99433</v>
          </cell>
          <cell r="B2380" t="str">
            <v>CONCRETAGEM DE PLATIBANDA EM EDIFICAÇÕES UNIFAMILIARES FEITAS COM SISTEMA DE FÔRMAS MANUSEÁVEIS, COM CONCRETO USINADO BOMBEÁVEL FCK 25 MPA, - LANÇAMENTO, ADENSAMENTO E ACABAMENTO (EXCLUSIVE BOMBA LANÇA). AF_06/2015</v>
          </cell>
          <cell r="C2380" t="str">
            <v>M3</v>
          </cell>
          <cell r="D2380">
            <v>431.43</v>
          </cell>
        </row>
        <row r="2381">
          <cell r="A2381">
            <v>99434</v>
          </cell>
          <cell r="B2381" t="str">
            <v>CONCRETAGEM DE LAJES EM EDIFICAÇÕES MULTIFAMILIARES FEITAS COM SISTEMA DE FÔRMAS MANUSEÁVEIS, COM CONCRETO USINADO BOMBEÁVEL FCK 25 MPA - LANÇAMENTO, ADENSAMENTO E ACABAMENTO (EXCLUSIVE BOMBA LANÇA). AF_06/2015</v>
          </cell>
          <cell r="C2381" t="str">
            <v>M3</v>
          </cell>
          <cell r="D2381">
            <v>407.15</v>
          </cell>
        </row>
        <row r="2382">
          <cell r="A2382">
            <v>99435</v>
          </cell>
          <cell r="B2382" t="str">
            <v>CONCRETAGEM DE PAREDES EM EDIFICAÇÕES MULTIFAMILIARES FEITAS COM SISTEMA DE FÔRMAS MANUSEÁVEIS, COM CONCRETO USINADO BOMBEÁVEL FCK 25 MPA - LANÇAMENTO, ADENSAMENTO E ACABAMENTO (EXCLUSIVE BOMBA LANÇA). AF_06/2015</v>
          </cell>
          <cell r="C2382" t="str">
            <v>M3</v>
          </cell>
          <cell r="D2382">
            <v>392.53</v>
          </cell>
        </row>
        <row r="2383">
          <cell r="A2383">
            <v>99436</v>
          </cell>
          <cell r="B2383" t="str">
            <v>CONCRETAGEM DE PLATIBANDA EM EDIFICAÇÕES MULTIFAMILIARES FEITAS COM SISTEMA DE FÔRMAS MANUSEÁVEIS, COM CONCRETO USINADO BOMBEÁVEL FCK 25 MPA - LANÇAMENTO, ADENSAMENTO E ACABAMENTO (EXCLUSIVE BOMBA LANÇA). AF_06/2015</v>
          </cell>
          <cell r="C2383" t="str">
            <v>M3</v>
          </cell>
          <cell r="D2383">
            <v>453.88</v>
          </cell>
        </row>
        <row r="2384">
          <cell r="A2384">
            <v>99437</v>
          </cell>
          <cell r="B2384" t="str">
            <v>CONCRETAGEM DE PLATIBANDA EM EDIFICAÇÕES UNIFAMILIARES FEITAS COM SISTEMA DE FÔRMAS MANUSEÁVEIS, COM CONCRETO USINADO AUTOADENSÁVEL FCK 25 MPA - LANÇAMENTO E ACABAMENTO. AF_06/2015</v>
          </cell>
          <cell r="C2384" t="str">
            <v>M3</v>
          </cell>
          <cell r="D2384">
            <v>358.57</v>
          </cell>
        </row>
        <row r="2385">
          <cell r="A2385">
            <v>99438</v>
          </cell>
          <cell r="B2385" t="str">
            <v>CONCRETAGEM DE PLATIBANDA EM EDIFICAÇÕES MULTIFAMILIARES FEITAS COM SISTEMA DE FÔRMAS MANUSEÁVEIS, COM CONCRETO USINADO AUTOADENSÁVEL FCK 25 MPA - LANÇAMENTO E ACABAMENTO. AF_06/2015</v>
          </cell>
          <cell r="C2385" t="str">
            <v>M3</v>
          </cell>
          <cell r="D2385">
            <v>365.36</v>
          </cell>
        </row>
        <row r="2386">
          <cell r="A2386">
            <v>99439</v>
          </cell>
          <cell r="B2386" t="str">
            <v>CONCRETAGEM DE EDIFICAÇÕES (PAREDES E LAJES) FEITAS COM SISTEMA DE FÔRMAS MANUSEÁVEIS, COM CONCRETO USINADO BOMBEÁVEL FCK 25 MPA - LANÇAMENTO, ADENSAMENTO E ACABAMENTO (EXCLUSIVE BOMBA LANÇA). AF_06/2015</v>
          </cell>
          <cell r="C2386" t="str">
            <v>M3</v>
          </cell>
          <cell r="D2386">
            <v>396.33</v>
          </cell>
        </row>
        <row r="2387">
          <cell r="A2387" t="str">
            <v>74141/1</v>
          </cell>
          <cell r="B2387" t="str">
            <v>LAJE PRE-MOLD BETA 11 P/1KN/M2 VAOS 4,40M/INCL VIGOTAS TIJOLOS ARMADURA NEGATIVA CAPEAMENTO 3CM CONCRETO 20MPA ESCORAMENTO MATERIAL E MAO  DE OBRA.</v>
          </cell>
          <cell r="C2387" t="str">
            <v>M2</v>
          </cell>
          <cell r="D2387">
            <v>77.98</v>
          </cell>
        </row>
        <row r="2388">
          <cell r="A2388" t="str">
            <v>74141/2</v>
          </cell>
          <cell r="B2388" t="str">
            <v>LAJE PRE-MOLD BETA 12 P/3,5KN/M2 VAO 4,1M INCL VIGOTAS TIJOLOS ARMADU-RA NEGATIVA CAPEAMENTO 3CM CONCRETO 15MPA ESCORAMENTO MATERIAIS E MAO DE OBRA.</v>
          </cell>
          <cell r="C2388" t="str">
            <v>M2</v>
          </cell>
          <cell r="D2388">
            <v>86.36</v>
          </cell>
        </row>
        <row r="2389">
          <cell r="A2389" t="str">
            <v>74141/3</v>
          </cell>
          <cell r="B2389" t="str">
            <v>LAJE PRE-MOLD BETA 16 P/3,5KN/M2 VAO 5,2M INCL VIGOTAS TIJOLOS ARMADU-RA NEGATIVA CAPEAMENTO 3CM CONCRETO 15MPA ESCORAMENTO MATERIAL E MAO  DE OBRA.</v>
          </cell>
          <cell r="C2389" t="str">
            <v>M2</v>
          </cell>
          <cell r="D2389">
            <v>102.04</v>
          </cell>
        </row>
        <row r="2390">
          <cell r="A2390" t="str">
            <v>74141/4</v>
          </cell>
          <cell r="B2390" t="str">
            <v>LAJE PRE-MOLD BETA 20 P/3,5KN/M2 VAO 6,2M INCL VIGOTAS TIJOLOS ARMADU-RA NEGATIVA CAPEAMENTO 3CM CONCRETO 15MPA ESCORAMENTO MATERIAL E MAO  DE OBRA.</v>
          </cell>
          <cell r="C2390" t="str">
            <v>M2</v>
          </cell>
          <cell r="D2390">
            <v>115.56</v>
          </cell>
        </row>
        <row r="2391">
          <cell r="A2391" t="str">
            <v>74202/1</v>
          </cell>
          <cell r="B2391" t="str">
            <v>LAJE PRE-MOLDADA P/FORRO, SOBRECARGA 100KG/M2, VAOS ATE 3,50M/E=8CM, C/LAJOTAS E CAP.C/CONC FCK=20MPA, 3CM, INTER-EIXO 38CM, C/ESCORAMENTO (REAPR.3X) E FERRAGEM NEGATIVA</v>
          </cell>
          <cell r="C2391" t="str">
            <v>M2</v>
          </cell>
          <cell r="D2391">
            <v>69.400000000000006</v>
          </cell>
        </row>
        <row r="2392">
          <cell r="A2392" t="str">
            <v>74202/2</v>
          </cell>
          <cell r="B2392" t="str">
            <v>LAJE PRE-MOLDADA P/PISO, SOBRECARGA 200KG/M2, VAOS ATE 3,50M/E=8CM, C/LAJOTAS E CAP.C/CONC FCK=20MPA, 4CM, INTER-EIXO 38CM, C/ESCORAMENTO (REAPR.3X) E FERRAGEM NEGATIVA</v>
          </cell>
          <cell r="C2392" t="str">
            <v>M2</v>
          </cell>
          <cell r="D2392">
            <v>76.709999999999994</v>
          </cell>
        </row>
        <row r="2393">
          <cell r="A2393" t="str">
            <v>73817/1</v>
          </cell>
          <cell r="B2393" t="str">
            <v>EMBASAMENTO DE MATERIAL GRANULAR - PO DE PEDRA</v>
          </cell>
          <cell r="C2393" t="str">
            <v>M3</v>
          </cell>
          <cell r="D2393">
            <v>90.74</v>
          </cell>
        </row>
        <row r="2394">
          <cell r="A2394" t="str">
            <v>73817/2</v>
          </cell>
          <cell r="B2394" t="str">
            <v>EMBASAMENTO DE MATERIAL GRANULAR - RACHAO</v>
          </cell>
          <cell r="C2394" t="str">
            <v>M3</v>
          </cell>
          <cell r="D2394">
            <v>125.25</v>
          </cell>
        </row>
        <row r="2395">
          <cell r="A2395" t="str">
            <v>74078/1</v>
          </cell>
          <cell r="B2395" t="str">
            <v>AGULHAMENTO FUNDO DE VALAS C/MACO 30KG PEDRA-DE-MAO H=10CM</v>
          </cell>
          <cell r="C2395" t="str">
            <v>M2</v>
          </cell>
          <cell r="D2395">
            <v>37.880000000000003</v>
          </cell>
        </row>
        <row r="2396">
          <cell r="A2396">
            <v>83518</v>
          </cell>
          <cell r="B2396" t="str">
            <v>ALVENARIA EMBASAMENTO E=20 CM BLOCO CONCRETO</v>
          </cell>
          <cell r="C2396" t="str">
            <v>M3</v>
          </cell>
          <cell r="D2396">
            <v>350.27</v>
          </cell>
        </row>
        <row r="2397">
          <cell r="A2397">
            <v>95467</v>
          </cell>
          <cell r="B2397" t="str">
            <v>EMBASAMENTO C/PEDRA ARGAMASSADA UTILIZANDO ARG.CIM/AREIA 1:4</v>
          </cell>
          <cell r="C2397" t="str">
            <v>M3</v>
          </cell>
          <cell r="D2397">
            <v>453.66</v>
          </cell>
        </row>
        <row r="2398">
          <cell r="A2398">
            <v>68328</v>
          </cell>
          <cell r="B2398" t="str">
            <v>JUNTA DE DILATACAO COM ISOPOR 10 MM</v>
          </cell>
          <cell r="C2398" t="str">
            <v>M2</v>
          </cell>
          <cell r="D2398">
            <v>15.43</v>
          </cell>
        </row>
        <row r="2399">
          <cell r="A2399" t="str">
            <v>73898/1</v>
          </cell>
          <cell r="B2399" t="str">
            <v>JUNTA DE DILATACAO ELASTICA (PVC) O-220/6 PRESSAO ATE 30 MCA</v>
          </cell>
          <cell r="C2399" t="str">
            <v>M</v>
          </cell>
          <cell r="D2399">
            <v>98.09</v>
          </cell>
        </row>
        <row r="2400">
          <cell r="A2400">
            <v>79471</v>
          </cell>
          <cell r="B2400" t="str">
            <v>PINTURA ADESIVA P/ CONCRETO, A BASE DE RESINA EPOXI ( SIKADUR 32 )</v>
          </cell>
          <cell r="C2400" t="str">
            <v>KG</v>
          </cell>
          <cell r="D2400">
            <v>69.010000000000005</v>
          </cell>
        </row>
        <row r="2401">
          <cell r="A2401">
            <v>98576</v>
          </cell>
          <cell r="B2401" t="str">
            <v>TRATAMENTO DE JUNTA DE DILATAÇÃO COM MANTA ASFÁLTICA ADERIDA COM MAÇARICO. AF_06/2018</v>
          </cell>
          <cell r="C2401" t="str">
            <v>M</v>
          </cell>
          <cell r="D2401">
            <v>15.02</v>
          </cell>
        </row>
        <row r="2402">
          <cell r="A2402">
            <v>93182</v>
          </cell>
          <cell r="B2402" t="str">
            <v>VERGA PRÉ-MOLDADA PARA JANELAS COM ATÉ 1,5 M DE VÃO. AF_03/2016</v>
          </cell>
          <cell r="C2402" t="str">
            <v>M</v>
          </cell>
          <cell r="D2402">
            <v>26.67</v>
          </cell>
        </row>
        <row r="2403">
          <cell r="A2403">
            <v>93183</v>
          </cell>
          <cell r="B2403" t="str">
            <v>VERGA PRÉ-MOLDADA PARA JANELAS COM MAIS DE 1,5 M DE VÃO. AF_03/2016</v>
          </cell>
          <cell r="C2403" t="str">
            <v>M</v>
          </cell>
          <cell r="D2403">
            <v>33.200000000000003</v>
          </cell>
        </row>
        <row r="2404">
          <cell r="A2404">
            <v>93184</v>
          </cell>
          <cell r="B2404" t="str">
            <v>VERGA PRÉ-MOLDADA PARA PORTAS COM ATÉ 1,5 M DE VÃO. AF_03/2016</v>
          </cell>
          <cell r="C2404" t="str">
            <v>M</v>
          </cell>
          <cell r="D2404">
            <v>21.15</v>
          </cell>
        </row>
        <row r="2405">
          <cell r="A2405">
            <v>93185</v>
          </cell>
          <cell r="B2405" t="str">
            <v>VERGA PRÉ-MOLDADA PARA PORTAS COM MAIS DE 1,5 M DE VÃO. AF_03/2016</v>
          </cell>
          <cell r="C2405" t="str">
            <v>M</v>
          </cell>
          <cell r="D2405">
            <v>32.549999999999997</v>
          </cell>
        </row>
        <row r="2406">
          <cell r="A2406">
            <v>93186</v>
          </cell>
          <cell r="B2406" t="str">
            <v>VERGA MOLDADA IN LOCO EM CONCRETO PARA JANELAS COM ATÉ 1,5 M DE VÃO. AF_03/2016</v>
          </cell>
          <cell r="C2406" t="str">
            <v>M</v>
          </cell>
          <cell r="D2406">
            <v>49.48</v>
          </cell>
        </row>
        <row r="2407">
          <cell r="A2407">
            <v>93187</v>
          </cell>
          <cell r="B2407" t="str">
            <v>VERGA MOLDADA IN LOCO EM CONCRETO PARA JANELAS COM MAIS DE 1,5 M DE VÃO. AF_03/2016</v>
          </cell>
          <cell r="C2407" t="str">
            <v>M</v>
          </cell>
          <cell r="D2407">
            <v>55.68</v>
          </cell>
        </row>
        <row r="2408">
          <cell r="A2408">
            <v>93188</v>
          </cell>
          <cell r="B2408" t="str">
            <v>VERGA MOLDADA IN LOCO EM CONCRETO PARA PORTAS COM ATÉ 1,5 M DE VÃO. AF_03/2016</v>
          </cell>
          <cell r="C2408" t="str">
            <v>M</v>
          </cell>
          <cell r="D2408">
            <v>47.29</v>
          </cell>
        </row>
        <row r="2409">
          <cell r="A2409">
            <v>93189</v>
          </cell>
          <cell r="B2409" t="str">
            <v>VERGA MOLDADA IN LOCO EM CONCRETO PARA PORTAS COM MAIS DE 1,5 M DE VÃO. AF_03/2016</v>
          </cell>
          <cell r="C2409" t="str">
            <v>M</v>
          </cell>
          <cell r="D2409">
            <v>55.92</v>
          </cell>
        </row>
        <row r="2410">
          <cell r="A2410">
            <v>93190</v>
          </cell>
          <cell r="B2410" t="str">
            <v>VERGA MOLDADA IN LOCO COM UTILIZAÇÃO DE BLOCOS CANALETA PARA JANELAS COM ATÉ 1,5 M DE VÃO. AF_03/2016</v>
          </cell>
          <cell r="C2410" t="str">
            <v>M</v>
          </cell>
          <cell r="D2410">
            <v>30.31</v>
          </cell>
        </row>
        <row r="2411">
          <cell r="A2411">
            <v>93191</v>
          </cell>
          <cell r="B2411" t="str">
            <v>VERGA MOLDADA IN LOCO COM UTILIZAÇÃO DE BLOCOS CANALETA PARA JANELAS COM MAIS DE 1,5 M DE VÃO. AF_03/2016</v>
          </cell>
          <cell r="C2411" t="str">
            <v>M</v>
          </cell>
          <cell r="D2411">
            <v>31.51</v>
          </cell>
        </row>
        <row r="2412">
          <cell r="A2412">
            <v>93192</v>
          </cell>
          <cell r="B2412" t="str">
            <v>VERGA MOLDADA IN LOCO COM UTILIZAÇÃO DE BLOCOS CANALETA PARA PORTAS COM ATÉ 1,5 M DE VÃO. AF_03/2016</v>
          </cell>
          <cell r="C2412" t="str">
            <v>M</v>
          </cell>
          <cell r="D2412">
            <v>33.119999999999997</v>
          </cell>
        </row>
        <row r="2413">
          <cell r="A2413">
            <v>93193</v>
          </cell>
          <cell r="B2413" t="str">
            <v>VERGA MOLDADA IN LOCO COM UTILIZAÇÃO DE BLOCOS CANALETA PARA PORTAS COM MAIS DE 1,5 M DE VÃO. AF_03/2016</v>
          </cell>
          <cell r="C2413" t="str">
            <v>M</v>
          </cell>
          <cell r="D2413">
            <v>31.82</v>
          </cell>
        </row>
        <row r="2414">
          <cell r="A2414">
            <v>93194</v>
          </cell>
          <cell r="B2414" t="str">
            <v>CONTRAVERGA PRÉ-MOLDADA PARA VÃOS DE ATÉ 1,5 M DE COMPRIMENTO. AF_03/2016</v>
          </cell>
          <cell r="C2414" t="str">
            <v>M</v>
          </cell>
          <cell r="D2414">
            <v>26.26</v>
          </cell>
        </row>
        <row r="2415">
          <cell r="A2415">
            <v>93195</v>
          </cell>
          <cell r="B2415" t="str">
            <v>CONTRAVERGA PRÉ-MOLDADA PARA VÃOS DE MAIS DE 1,5 M DE COMPRIMENTO. AF_03/2016</v>
          </cell>
          <cell r="C2415" t="str">
            <v>M</v>
          </cell>
          <cell r="D2415">
            <v>30.65</v>
          </cell>
        </row>
        <row r="2416">
          <cell r="A2416">
            <v>93196</v>
          </cell>
          <cell r="B2416" t="str">
            <v>CONTRAVERGA MOLDADA IN LOCO EM CONCRETO PARA VÃOS DE ATÉ 1,5 M DE COMPRIMENTO. AF_03/2016</v>
          </cell>
          <cell r="C2416" t="str">
            <v>M</v>
          </cell>
          <cell r="D2416">
            <v>48.08</v>
          </cell>
        </row>
        <row r="2417">
          <cell r="A2417">
            <v>93197</v>
          </cell>
          <cell r="B2417" t="str">
            <v>CONTRAVERGA MOLDADA IN LOCO EM CONCRETO PARA VÃOS DE MAIS DE 1,5 M DE COMPRIMENTO. AF_03/2016</v>
          </cell>
          <cell r="C2417" t="str">
            <v>M</v>
          </cell>
          <cell r="D2417">
            <v>52.53</v>
          </cell>
        </row>
        <row r="2418">
          <cell r="A2418">
            <v>93198</v>
          </cell>
          <cell r="B2418" t="str">
            <v>CONTRAVERGA MOLDADA IN LOCO COM UTILIZAÇÃO DE BLOCOS CANALETA PARA VÃOS DE ATÉ 1,5 M DE COMPRIMENTO. AF_03/2016</v>
          </cell>
          <cell r="C2418" t="str">
            <v>M</v>
          </cell>
          <cell r="D2418">
            <v>27.45</v>
          </cell>
        </row>
        <row r="2419">
          <cell r="A2419">
            <v>93199</v>
          </cell>
          <cell r="B2419" t="str">
            <v>CONTRAVERGA MOLDADA IN LOCO COM UTILIZAÇÃO DE BLOCOS CANALETA PARA VÃOS DE MAIS DE 1,5 M DE COMPRIMENTO. AF_03/2016</v>
          </cell>
          <cell r="C2419" t="str">
            <v>M</v>
          </cell>
          <cell r="D2419">
            <v>26.84</v>
          </cell>
        </row>
        <row r="2420">
          <cell r="A2420">
            <v>93200</v>
          </cell>
          <cell r="B2420" t="str">
            <v>FIXAÇÃO (ENCUNHAMENTO) DE ALVENARIA DE VEDAÇÃO COM ARGAMASSA APLICADA COM BISNAGA. AF_03/2016</v>
          </cell>
          <cell r="C2420" t="str">
            <v>M</v>
          </cell>
          <cell r="D2420">
            <v>2.62</v>
          </cell>
        </row>
        <row r="2421">
          <cell r="A2421">
            <v>93201</v>
          </cell>
          <cell r="B2421" t="str">
            <v>FIXAÇÃO (ENCUNHAMENTO) DE ALVENARIA DE VEDAÇÃO COM ARGAMASSA APLICADA COM COLHER. AF_03/2016</v>
          </cell>
          <cell r="C2421" t="str">
            <v>M</v>
          </cell>
          <cell r="D2421">
            <v>6.02</v>
          </cell>
        </row>
        <row r="2422">
          <cell r="A2422">
            <v>93202</v>
          </cell>
          <cell r="B2422" t="str">
            <v>FIXAÇÃO (ENCUNHAMENTO) DE ALVENARIA DE VEDAÇÃO COM TIJOLO MACIÇO. AF_03/2016</v>
          </cell>
          <cell r="C2422" t="str">
            <v>M</v>
          </cell>
          <cell r="D2422">
            <v>21.53</v>
          </cell>
        </row>
        <row r="2423">
          <cell r="A2423">
            <v>93203</v>
          </cell>
          <cell r="B2423" t="str">
            <v>FIXAÇÃO (ENCUNHAMENTO) DE ALVENARIA DE VEDAÇÃO COM ESPUMA DE POLIURETANO EXPANSIVA. AF_03/2016</v>
          </cell>
          <cell r="C2423" t="str">
            <v>M</v>
          </cell>
          <cell r="D2423">
            <v>13.03</v>
          </cell>
        </row>
        <row r="2424">
          <cell r="A2424">
            <v>93204</v>
          </cell>
          <cell r="B2424" t="str">
            <v>CINTA DE AMARRAÇÃO DE ALVENARIA MOLDADA IN LOCO EM CONCRETO. AF_03/2016</v>
          </cell>
          <cell r="C2424" t="str">
            <v>M</v>
          </cell>
          <cell r="D2424">
            <v>38.880000000000003</v>
          </cell>
        </row>
        <row r="2425">
          <cell r="A2425">
            <v>93205</v>
          </cell>
          <cell r="B2425" t="str">
            <v>CINTA DE AMARRAÇÃO DE ALVENARIA MOLDADA IN LOCO COM UTILIZAÇÃO DE BLOCOS CANALETA. AF_03/2016</v>
          </cell>
          <cell r="C2425" t="str">
            <v>M</v>
          </cell>
          <cell r="D2425">
            <v>25.29</v>
          </cell>
        </row>
        <row r="2426">
          <cell r="A2426">
            <v>71623</v>
          </cell>
          <cell r="B2426" t="str">
            <v>CHAPIM DE CONCRETO APARENTE COM ACABAMENTO DESEMPENADO, FORMA DE COMPENSADO PLASTIFICADO (MADEIRIT) DE 14 X 10 CM, FUNDIDO NO LOCAL.</v>
          </cell>
          <cell r="C2426" t="str">
            <v>M</v>
          </cell>
          <cell r="D2426">
            <v>32</v>
          </cell>
        </row>
        <row r="2427">
          <cell r="A2427" t="str">
            <v>74144/2</v>
          </cell>
          <cell r="B2427" t="str">
            <v>SUPORTE APOIO CAIXA D AGUA BARROTES MADEIRA DE 1</v>
          </cell>
          <cell r="C2427" t="str">
            <v>UN</v>
          </cell>
          <cell r="D2427">
            <v>19.36</v>
          </cell>
        </row>
        <row r="2428">
          <cell r="A2428">
            <v>83513</v>
          </cell>
          <cell r="B2428" t="str">
            <v>FORNECIMENTO DE PERFIL SIMPLES "I" OU "H" ATE 8" INCLUSIVE PERDAS</v>
          </cell>
          <cell r="C2428" t="str">
            <v>KG</v>
          </cell>
          <cell r="D2428">
            <v>8.0500000000000007</v>
          </cell>
        </row>
        <row r="2429">
          <cell r="A2429">
            <v>83514</v>
          </cell>
          <cell r="B2429" t="str">
            <v>FORNECIMENTO DE PERFIL SIMPLES "I" OU "H" 8 A 12" INCLUSIVE PERDAS</v>
          </cell>
          <cell r="C2429" t="str">
            <v>KG</v>
          </cell>
          <cell r="D2429">
            <v>6.74</v>
          </cell>
        </row>
        <row r="2430">
          <cell r="A2430">
            <v>84153</v>
          </cell>
          <cell r="B2430" t="str">
            <v>APARELHO DE APOIO NEOPRENE NAO FRETADO (1,4KG/DM3)</v>
          </cell>
          <cell r="C2430" t="str">
            <v>KG</v>
          </cell>
          <cell r="D2430">
            <v>48.35</v>
          </cell>
        </row>
        <row r="2431">
          <cell r="A2431">
            <v>84154</v>
          </cell>
          <cell r="B2431" t="str">
            <v>APARELHO APOIO NEOPRENE FRETADO</v>
          </cell>
          <cell r="C2431" t="str">
            <v>DM3</v>
          </cell>
          <cell r="D2431">
            <v>97.38</v>
          </cell>
        </row>
        <row r="2432">
          <cell r="A2432">
            <v>85233</v>
          </cell>
          <cell r="B2432" t="str">
            <v>ESCADA EM CONCRETO ARMADO, FCK = 15 MPA, MOLDADA IN LOCO</v>
          </cell>
          <cell r="C2432" t="str">
            <v>M3</v>
          </cell>
          <cell r="D2432">
            <v>2684.95</v>
          </cell>
        </row>
        <row r="2433">
          <cell r="A2433">
            <v>95952</v>
          </cell>
          <cell r="B2433" t="str">
            <v>(COMPOSIÇÃO REPRESENTATIVA) EXECUÇÃO DE ESTRUTURAS DE CONCRETO ARMADO CONVENCIONAL, PARA EDIFICAÇÃO HABITACIONAL MULTIFAMILIAR (PRÉDIO), FCK = 25 MPA. AF_01/2017</v>
          </cell>
          <cell r="C2433" t="str">
            <v>M3</v>
          </cell>
          <cell r="D2433">
            <v>1562.14</v>
          </cell>
        </row>
        <row r="2434">
          <cell r="A2434">
            <v>95953</v>
          </cell>
          <cell r="B2434" t="str">
            <v>(COMPOSIÇÃO REPRESENTATIVA) EXECUÇÃO DE ESTRUTURAS DE CONCRETO ARMADO, PARA EDIFICAÇÃO HABITACIONAL UNIFAMILIAR COM DOIS PAVIMENTOS (CASA ISOLADA), FCK = 25 MPA. AF_01/2017</v>
          </cell>
          <cell r="C2434" t="str">
            <v>M3</v>
          </cell>
          <cell r="D2434">
            <v>2710.78</v>
          </cell>
        </row>
        <row r="2435">
          <cell r="A2435">
            <v>95954</v>
          </cell>
          <cell r="B2435" t="str">
            <v>(COMPOSIÇÃO REPRESENTATIVA) EXECUÇÃO DE ESTRUTURAS DE CONCRETO ARMADO, PARA EDIFICAÇÃO HABITACIONAL UNIFAMILIAR COM DOIS PAVIMENTOS (CASA EM EMPREENDIMENTOS), FCK = 25 MPA. AF_01/2017</v>
          </cell>
          <cell r="C2435" t="str">
            <v>M3</v>
          </cell>
          <cell r="D2435">
            <v>1855.47</v>
          </cell>
        </row>
        <row r="2436">
          <cell r="A2436">
            <v>95955</v>
          </cell>
          <cell r="B2436" t="str">
            <v>(COMPOSIÇÃO REPRESENTATIVA) EXECUÇÃO DE ESTRUTURAS DE CONCRETO ARMADO, PARA EDIFICAÇÃO HABITACIONAL UNIFAMILIAR TÉRREA (CASA ISOLADA), FCK = 25 MPA. AF_01/2017</v>
          </cell>
          <cell r="C2436" t="str">
            <v>M3</v>
          </cell>
          <cell r="D2436">
            <v>2363.15</v>
          </cell>
        </row>
        <row r="2437">
          <cell r="A2437">
            <v>95956</v>
          </cell>
          <cell r="B2437" t="str">
            <v>(COMPOSIÇÃO REPRESENTATIVA) EXECUÇÃO DE ESTRUTURAS DE CONCRETO ARMADO, PARA EDIFICAÇÃO HABITACIONAL UNIFAMILIAR TÉRREA (CASA EM EMPREENDIMENTOS), FCK = 25 MPA. AF_01/2017</v>
          </cell>
          <cell r="C2437" t="str">
            <v>M3</v>
          </cell>
          <cell r="D2437">
            <v>1795.39</v>
          </cell>
        </row>
        <row r="2438">
          <cell r="A2438">
            <v>95957</v>
          </cell>
          <cell r="B2438" t="str">
            <v>(COMPOSIÇÃO REPRESENTATIVA) EXECUÇÃO DE ESTRUTURAS DE CONCRETO ARMADO, PARA EDIFICAÇÃO INSTITUCIONAL TÉRREA, FCK = 25 MPA. AF_01/2017</v>
          </cell>
          <cell r="C2438" t="str">
            <v>M3</v>
          </cell>
          <cell r="D2438">
            <v>2294.61</v>
          </cell>
        </row>
        <row r="2439">
          <cell r="A2439">
            <v>95969</v>
          </cell>
          <cell r="B2439" t="str">
            <v>(COMPOSIÇÃO REPRESENTATIVA) EXECUÇÃO DE ESCADA EM CONCRETO ARMADO, MOLDADA IN LOCO, FCK = 25 MPA. AF_02/2017</v>
          </cell>
          <cell r="C2439" t="str">
            <v>M3</v>
          </cell>
          <cell r="D2439">
            <v>2313.1799999999998</v>
          </cell>
        </row>
        <row r="2440">
          <cell r="A2440">
            <v>97733</v>
          </cell>
          <cell r="B2440" t="str">
            <v>PEÇA RETANGULAR PRÉ-MOLDADA, VOLUME DE CONCRETO DE ATÉ 10 LITROS, TAXA DE AÇO APROXIMADA DE 30KG/M³. AF_01/2018</v>
          </cell>
          <cell r="C2440" t="str">
            <v>M3</v>
          </cell>
          <cell r="D2440">
            <v>3030.64</v>
          </cell>
        </row>
        <row r="2441">
          <cell r="A2441">
            <v>97734</v>
          </cell>
          <cell r="B2441" t="str">
            <v>PEÇA RETANGULAR PRÉ-MOLDADA, VOLUME DE CONCRETO DE 10 A 30 LITROS, TAXA DE AÇO APROXIMADA DE 30KG/M³. AF_01/2018</v>
          </cell>
          <cell r="C2441" t="str">
            <v>M3</v>
          </cell>
          <cell r="D2441">
            <v>2629.86</v>
          </cell>
        </row>
        <row r="2442">
          <cell r="A2442">
            <v>97735</v>
          </cell>
          <cell r="B2442" t="str">
            <v>PEÇA RETANGULAR PRÉ-MOLDADA, VOLUME DE CONCRETO DE 30 A 100 LITROS, TAXA DE AÇO APROXIMADA DE 30KG/M³. AF_01/2018</v>
          </cell>
          <cell r="C2442" t="str">
            <v>M3</v>
          </cell>
          <cell r="D2442">
            <v>2116.71</v>
          </cell>
        </row>
        <row r="2443">
          <cell r="A2443">
            <v>97736</v>
          </cell>
          <cell r="B2443" t="str">
            <v>PEÇA RETANGULAR PRÉ-MOLDADA, VOLUME DE CONCRETO ACIMA DE 100 LITROS, TAXA DE AÇO APROXIMADA DE 30KG/M³. AF_01/2018</v>
          </cell>
          <cell r="C2443" t="str">
            <v>M3</v>
          </cell>
          <cell r="D2443">
            <v>1176.6300000000001</v>
          </cell>
        </row>
        <row r="2444">
          <cell r="A2444">
            <v>97737</v>
          </cell>
          <cell r="B2444" t="str">
            <v>PEÇA RETANGULAR PRÉ-MOLDADA, VOLUME DE CONCRETO DE 30 A 70 LITROS , TAXA DE AÇO APROXIMADA DE 70KG/M³. AF_01/2018</v>
          </cell>
          <cell r="C2444" t="str">
            <v>M3</v>
          </cell>
          <cell r="D2444">
            <v>2892.22</v>
          </cell>
        </row>
        <row r="2445">
          <cell r="A2445">
            <v>97738</v>
          </cell>
          <cell r="B2445" t="str">
            <v>PEÇA CIRCULAR PRÉ-MOLDADA, VOLUME DE CONCRETO DE 10 A 30 LITROS, TAXA DE FIBRA DE POLIPROPILENO APROXIMADA DE 6 KG/M³. AF_01/2018_P</v>
          </cell>
          <cell r="C2445" t="str">
            <v>M3</v>
          </cell>
          <cell r="D2445">
            <v>4074.75</v>
          </cell>
        </row>
        <row r="2446">
          <cell r="A2446">
            <v>97739</v>
          </cell>
          <cell r="B2446" t="str">
            <v>PEÇA CIRCULAR PRÉ-MOLDADA, VOLUME DE CONCRETO DE 30 A 100 LITROS, TAXA DE AÇO APROXIMADA DE 30KG/M³. AF_01/2018</v>
          </cell>
          <cell r="C2446" t="str">
            <v>M3</v>
          </cell>
          <cell r="D2446">
            <v>2414.2199999999998</v>
          </cell>
        </row>
        <row r="2447">
          <cell r="A2447">
            <v>97740</v>
          </cell>
          <cell r="B2447" t="str">
            <v>PEÇA CIRCULAR PRÉ-MOLDADA, VOLUME DE CONCRETO ACIMA DE 100 LITROS, TAXA DE AÇO APROXIMADA DE 30KG/M³. AF_01/2018</v>
          </cell>
          <cell r="C2447" t="str">
            <v>M3</v>
          </cell>
          <cell r="D2447">
            <v>1601.59</v>
          </cell>
        </row>
        <row r="2448">
          <cell r="A2448">
            <v>98615</v>
          </cell>
          <cell r="B2448" t="str">
            <v>CONTENÇÃO EM CORTINA COM ESTACAS ESPAÇADAS COM 30 CM DE DIÂMETRO E PROFUNDIDADE MENOR OU IGUAL A 10 M. AF_06/2018</v>
          </cell>
          <cell r="C2448" t="str">
            <v>M2</v>
          </cell>
          <cell r="D2448">
            <v>82.57</v>
          </cell>
        </row>
        <row r="2449">
          <cell r="A2449">
            <v>98616</v>
          </cell>
          <cell r="B2449" t="str">
            <v>CONTENÇÃO EM CORTINA COM ESTACAS ESPAÇADAS COM 30 CM DE DIÂMETRO E PROFUNDIDADE MAIOR QUE 10 M E MENOR OU IGUAL A 15 M. AF_06/2018</v>
          </cell>
          <cell r="C2449" t="str">
            <v>M2</v>
          </cell>
          <cell r="D2449">
            <v>63.55</v>
          </cell>
        </row>
        <row r="2450">
          <cell r="A2450">
            <v>98617</v>
          </cell>
          <cell r="B2450" t="str">
            <v>CONTENÇÃO EM CORTINA COM ESTACAS ESPAÇADAS COM 30 CM DE DIÂMETRO E PROFUNDIDADE MAIOR QUE 15 M. AF_06/2018</v>
          </cell>
          <cell r="C2450" t="str">
            <v>M2</v>
          </cell>
          <cell r="D2450">
            <v>57.84</v>
          </cell>
        </row>
        <row r="2451">
          <cell r="A2451">
            <v>98618</v>
          </cell>
          <cell r="B2451" t="str">
            <v>CONTENÇÃO EM CORTINA COM ESTACAS ESPAÇADAS COM 40 CM DE DIÂMETRO E PROFUNDIDADE MENOR OU IGUAL A 10 M. AF_06/2018</v>
          </cell>
          <cell r="C2451" t="str">
            <v>M2</v>
          </cell>
          <cell r="D2451">
            <v>79.89</v>
          </cell>
        </row>
        <row r="2452">
          <cell r="A2452">
            <v>98619</v>
          </cell>
          <cell r="B2452" t="str">
            <v>CONTENÇÃO EM CORTINA COM ESTACAS ESPAÇADAS COM 40 CM DE DIÂMETRO E PROFUNDIDADE MAIOR QUE 10 M E MENOR OU IGUAL A 15 M. AF_06/2018</v>
          </cell>
          <cell r="C2452" t="str">
            <v>M2</v>
          </cell>
          <cell r="D2452">
            <v>71.25</v>
          </cell>
        </row>
        <row r="2453">
          <cell r="A2453">
            <v>98620</v>
          </cell>
          <cell r="B2453" t="str">
            <v>CONTENÇÃO EM CORTINA COM ESTACAS ESPAÇADAS COM 40 CM DE DIÂMETRO E PROFUNDIDADE MAIOR QUE 15 M. AF_06/2018</v>
          </cell>
          <cell r="C2453" t="str">
            <v>M2</v>
          </cell>
          <cell r="D2453">
            <v>66.88</v>
          </cell>
        </row>
        <row r="2454">
          <cell r="A2454">
            <v>98621</v>
          </cell>
          <cell r="B2454" t="str">
            <v>CONTENÇÃO EM CORTINA COM ESTACAS ESPAÇADAS COM 50 CM DE DIÂMETRO E PROFUNDIDADE MENOR OU IGUAL A 10 M. AF_06/2018</v>
          </cell>
          <cell r="C2454" t="str">
            <v>M2</v>
          </cell>
          <cell r="D2454">
            <v>88.59</v>
          </cell>
        </row>
        <row r="2455">
          <cell r="A2455">
            <v>98622</v>
          </cell>
          <cell r="B2455" t="str">
            <v>CONTENÇÃO EM CORTINA COM ESTACAS ESPAÇADAS COM 50 CM DE DIÂMETRO E PROFUNDIDADE MAIOR QUE 10 M E MENOR OU IGUAL A 15 M. AF_06/2018</v>
          </cell>
          <cell r="C2455" t="str">
            <v>M2</v>
          </cell>
          <cell r="D2455">
            <v>81.64</v>
          </cell>
        </row>
        <row r="2456">
          <cell r="A2456">
            <v>98623</v>
          </cell>
          <cell r="B2456" t="str">
            <v>CONTENÇÃO EM CORTINA COM ESTACAS ESPAÇADAS COM 50 CM DE DIÂMETRO E PROFUNDIDADE MAIOR QUE 15 M. AF_06/2018</v>
          </cell>
          <cell r="C2456" t="str">
            <v>M2</v>
          </cell>
          <cell r="D2456">
            <v>78.14</v>
          </cell>
        </row>
        <row r="2457">
          <cell r="A2457">
            <v>98624</v>
          </cell>
          <cell r="B2457" t="str">
            <v>CONTENÇÃO EM CORTINA COM ESTACAS ESPAÇADAS COM 60 CM DE DIÂMETRO E PROFUNDIDADE MENOR OU IGUAL A 10 M. AF_06/2018</v>
          </cell>
          <cell r="C2457" t="str">
            <v>M2</v>
          </cell>
          <cell r="D2457">
            <v>98.56</v>
          </cell>
        </row>
        <row r="2458">
          <cell r="A2458">
            <v>98625</v>
          </cell>
          <cell r="B2458" t="str">
            <v>CONTENÇÃO EM CORTINA COM ESTACAS ESPAÇADAS COM 60 CM DE DIÂMETRO E PROFUNDIDADE MAIOR QUE 10 M E MENOR OU IGUAL A 15 M. AF_06/2018</v>
          </cell>
          <cell r="C2458" t="str">
            <v>M2</v>
          </cell>
          <cell r="D2458">
            <v>92.71</v>
          </cell>
        </row>
        <row r="2459">
          <cell r="A2459">
            <v>98626</v>
          </cell>
          <cell r="B2459" t="str">
            <v>CONTENÇÃO EM CORTINA COM ESTACAS ESPAÇADAS COM 60 CM DE DIÂMETRO E PROFUNDIDADE MAIOR QUE 15 M. AF_06/2018</v>
          </cell>
          <cell r="C2459" t="str">
            <v>M2</v>
          </cell>
          <cell r="D2459">
            <v>89.72</v>
          </cell>
        </row>
        <row r="2460">
          <cell r="A2460">
            <v>98655</v>
          </cell>
          <cell r="B2460" t="str">
            <v>EXECUÇÃO DE MURETA GUIA PARA CONTENÇÃO/ FUNDAÇÃO COM 30 CM DE ESPESSURA. AF_06/2018</v>
          </cell>
          <cell r="C2460" t="str">
            <v>M</v>
          </cell>
          <cell r="D2460">
            <v>461.67</v>
          </cell>
        </row>
        <row r="2461">
          <cell r="A2461">
            <v>98656</v>
          </cell>
          <cell r="B2461" t="str">
            <v>EXECUÇÃO DE MURETA GUIA PARA CONTENÇÃO/ FUNDAÇÃO COM 40 CM DE ESPESSURA. AF_06/2018</v>
          </cell>
          <cell r="C2461" t="str">
            <v>M</v>
          </cell>
          <cell r="D2461">
            <v>468.57</v>
          </cell>
        </row>
        <row r="2462">
          <cell r="A2462">
            <v>98657</v>
          </cell>
          <cell r="B2462" t="str">
            <v>EXECUÇÃO DE MURETA GUIA PARA CONTENÇÃO/ FUNDAÇÃO COM 50 CM DE ESPESSURA. AF_06/2018</v>
          </cell>
          <cell r="C2462" t="str">
            <v>M</v>
          </cell>
          <cell r="D2462">
            <v>475.48</v>
          </cell>
        </row>
        <row r="2463">
          <cell r="A2463">
            <v>98658</v>
          </cell>
          <cell r="B2463" t="str">
            <v>EXECUÇÃO DE MURETA GUIA PARA CONTENÇÃO/ FUNDAÇÃO COM 60 CM DE ESPESSURA. AF_06/2018</v>
          </cell>
          <cell r="C2463" t="str">
            <v>M</v>
          </cell>
          <cell r="D2463">
            <v>482.38</v>
          </cell>
        </row>
        <row r="2464">
          <cell r="A2464">
            <v>98659</v>
          </cell>
          <cell r="B2464" t="str">
            <v>EXECUÇÃO DE MURETA GUIA PARA CONTENÇÃO/ FUNDAÇÃO COM 80 CM DE ESPESSURA. AF_06/2018</v>
          </cell>
          <cell r="C2464" t="str">
            <v>M</v>
          </cell>
          <cell r="D2464">
            <v>496.2</v>
          </cell>
        </row>
        <row r="2465">
          <cell r="A2465">
            <v>98746</v>
          </cell>
          <cell r="B2465" t="str">
            <v>SOLDA DE TOPO EM CHAPA/PERFIL/TUBO DE AÇO CHANFRADO, ESPESSURA=1/4''. AF_06/2018</v>
          </cell>
          <cell r="C2465" t="str">
            <v>M</v>
          </cell>
          <cell r="D2465">
            <v>65.06</v>
          </cell>
        </row>
        <row r="2466">
          <cell r="A2466">
            <v>98749</v>
          </cell>
          <cell r="B2466" t="str">
            <v>SOLDA DE TOPO EM CHAPA/PERFIL/TUBO DE AÇO CHANFRADO, ESPESSURA=5/16''. AF_06/2018</v>
          </cell>
          <cell r="C2466" t="str">
            <v>M</v>
          </cell>
          <cell r="D2466">
            <v>76.72</v>
          </cell>
        </row>
        <row r="2467">
          <cell r="A2467">
            <v>98750</v>
          </cell>
          <cell r="B2467" t="str">
            <v>SOLDA DE TOPO EM CHAPA/PERFIL/TUBO DE AÇO CHANFRADO, ESPESSURA=3/8''. AF_06/2018</v>
          </cell>
          <cell r="C2467" t="str">
            <v>M</v>
          </cell>
          <cell r="D2467">
            <v>90.73</v>
          </cell>
        </row>
        <row r="2468">
          <cell r="A2468">
            <v>98751</v>
          </cell>
          <cell r="B2468" t="str">
            <v>SOLDA DE TOPO EM CHAPA/PERFIL/TUBO DE AÇO CHANFRADO, ESPESSURA=1/2''. AF_06/2018</v>
          </cell>
          <cell r="C2468" t="str">
            <v>M</v>
          </cell>
          <cell r="D2468">
            <v>127.25</v>
          </cell>
        </row>
        <row r="2469">
          <cell r="A2469">
            <v>98752</v>
          </cell>
          <cell r="B2469" t="str">
            <v>SOLDA DE TOPO EM CHAPA/PERFIL/TUBO DE AÇO CHANFRADO, ESPESSURA=5/8''. AF_06/2018</v>
          </cell>
          <cell r="C2469" t="str">
            <v>M</v>
          </cell>
          <cell r="D2469">
            <v>171.06</v>
          </cell>
        </row>
        <row r="2470">
          <cell r="A2470">
            <v>98753</v>
          </cell>
          <cell r="B2470" t="str">
            <v>SOLDA DE TOPO EM CHAPA/PERFIL/TUBO DE AÇO CHANFRADO, ESPESSURA=3/4''. AF_06/2018</v>
          </cell>
          <cell r="C2470" t="str">
            <v>M</v>
          </cell>
          <cell r="D2470">
            <v>225.45</v>
          </cell>
        </row>
        <row r="2471">
          <cell r="A2471">
            <v>98560</v>
          </cell>
          <cell r="B2471" t="str">
            <v>IMPERMEABILIZAÇÃO DE PISO COM ARGAMASSA DE CIMENTO E AREIA, COM ADITIVO IMPERMEABILIZANTE, E = 2CM. AF_06/2018</v>
          </cell>
          <cell r="C2471" t="str">
            <v>M2</v>
          </cell>
          <cell r="D2471">
            <v>42.53</v>
          </cell>
        </row>
        <row r="2472">
          <cell r="A2472">
            <v>98561</v>
          </cell>
          <cell r="B2472" t="str">
            <v>IMPERMEABILIZAÇÃO DE PAREDES COM ARGAMASSA DE CIMENTO E AREIA, COM ADITIVO IMPERMEABILIZANTE, E = 2CM. AF_06/2018</v>
          </cell>
          <cell r="C2472" t="str">
            <v>M2</v>
          </cell>
          <cell r="D2472">
            <v>39.1</v>
          </cell>
        </row>
        <row r="2473">
          <cell r="A2473">
            <v>98562</v>
          </cell>
          <cell r="B2473" t="str">
            <v>IMPERMEABILIZAÇÃO DE FLOREIRA OU VIGA BALDRAME COM ARGAMASSA DE CIMENTO E AREIA, COM ADITIVO IMPERMEABILIZANTE, E = 2 CM. AF_06/2018</v>
          </cell>
          <cell r="C2473" t="str">
            <v>M2</v>
          </cell>
          <cell r="D2473">
            <v>36.229999999999997</v>
          </cell>
        </row>
        <row r="2474">
          <cell r="A2474">
            <v>83735</v>
          </cell>
          <cell r="B2474" t="str">
            <v>IMPERMEABILIZACAO DE SUPERFICIE COM CIMENTO IMPERMEABILIZANTE DE PEGA ULTRA RAPIDA, TRACO 1:1, E=0,5 CM</v>
          </cell>
          <cell r="C2474" t="str">
            <v>M2</v>
          </cell>
          <cell r="D2474">
            <v>67.39</v>
          </cell>
        </row>
        <row r="2475">
          <cell r="A2475">
            <v>98555</v>
          </cell>
          <cell r="B2475" t="str">
            <v>IMPERMEABILIZAÇÃO DE SUPERFÍCIE COM ARGAMASSA POLIMÉRICA / MEMBRANA ACRÍLICA, 3 DEMÃOS. AF_06/2018</v>
          </cell>
          <cell r="C2475" t="str">
            <v>M2</v>
          </cell>
          <cell r="D2475">
            <v>34.86</v>
          </cell>
        </row>
        <row r="2476">
          <cell r="A2476">
            <v>98556</v>
          </cell>
          <cell r="B2476" t="str">
            <v>IMPERMEABILIZAÇÃO DE SUPERFÍCIE COM ARGAMASSA POLIMÉRICA / MEMBRANA ACRÍLICA, 4 DEMÃOS, REFORÇADA COM VÉU DE POLIÉSTER (MAV). AF_06/2018</v>
          </cell>
          <cell r="C2476" t="str">
            <v>M2</v>
          </cell>
          <cell r="D2476">
            <v>58.09</v>
          </cell>
        </row>
        <row r="2477">
          <cell r="A2477">
            <v>98558</v>
          </cell>
          <cell r="B2477" t="str">
            <v>TRATAMENTO DE RALO OU PONTO EMERGENTE COM ARGAMASSA POLIMÉRICA / MEMBRANA ACRÍLICA REFORÇADO COM VÉU DE POLIÉSTER (MAV). AF_06/2018</v>
          </cell>
          <cell r="C2477" t="str">
            <v>UN</v>
          </cell>
          <cell r="D2477">
            <v>8.81</v>
          </cell>
        </row>
        <row r="2478">
          <cell r="A2478">
            <v>98559</v>
          </cell>
          <cell r="B2478" t="str">
            <v>TRATAMENTO DE RODAPÉ COM VÉU DE POLIÉSTER. AF_06/2018</v>
          </cell>
          <cell r="C2478" t="str">
            <v>M</v>
          </cell>
          <cell r="D2478">
            <v>3.77</v>
          </cell>
        </row>
        <row r="2479">
          <cell r="A2479">
            <v>68053</v>
          </cell>
          <cell r="B2479" t="str">
            <v>FORNECIMENTO/INSTALACAO LONA PLASTICA PRETA, PARA IMPERMEABILIZACAO, ESPESSURA 150 MICRAS.</v>
          </cell>
          <cell r="C2479" t="str">
            <v>M2</v>
          </cell>
          <cell r="D2479">
            <v>6.25</v>
          </cell>
        </row>
        <row r="2480">
          <cell r="A2480" t="str">
            <v>74033/1</v>
          </cell>
          <cell r="B2480" t="str">
            <v>IMPERMEABILIZACAO DE SUPERFICIE COM GEOMEMBRANA (MANTA TERMOPLASTICA LISA) TIPO PEAD, E=2MM.</v>
          </cell>
          <cell r="C2480" t="str">
            <v>M2</v>
          </cell>
          <cell r="D2480">
            <v>45.72</v>
          </cell>
        </row>
        <row r="2481">
          <cell r="A2481">
            <v>98546</v>
          </cell>
          <cell r="B2481" t="str">
            <v>IMPERMEABILIZAÇÃO DE SUPERFÍCIE COM MANTA ASFÁLTICA, UMA CAMADA, INCLUSIVE APLICAÇÃO DE PRIMER ASFÁLTICO, E=3MM. AF_06/2018</v>
          </cell>
          <cell r="C2481" t="str">
            <v>M2</v>
          </cell>
          <cell r="D2481">
            <v>80.84</v>
          </cell>
        </row>
        <row r="2482">
          <cell r="A2482">
            <v>98547</v>
          </cell>
          <cell r="B2482" t="str">
            <v>IMPERMEABILIZAÇÃO DE SUPERFÍCIE COM MANTA ASFÁLTICA, DUAS CAMADAS, INCLUSIVE APLICAÇÃO DE PRIMER ASFÁLTICO, E=3MM E E=4MM. AF_06/2018</v>
          </cell>
          <cell r="C2482" t="str">
            <v>M2</v>
          </cell>
          <cell r="D2482">
            <v>145.82</v>
          </cell>
        </row>
        <row r="2483">
          <cell r="A2483" t="str">
            <v>73762/4</v>
          </cell>
          <cell r="B2483" t="str">
            <v>IMPERMEABILIZACAO DE SUPERFICIE COM ASFALTO ELASTOMERICO, INCLUSOS PRIMER E VEU DE FIBRA DE VIDRO.</v>
          </cell>
          <cell r="C2483" t="str">
            <v>M2</v>
          </cell>
          <cell r="D2483">
            <v>146.79</v>
          </cell>
        </row>
        <row r="2484">
          <cell r="A2484" t="str">
            <v>74066/2</v>
          </cell>
          <cell r="B2484" t="str">
            <v>IMPERMEABILIZACAO DE SUPERFICIE, COM IMPERMEABILIZANTE FLEXIVEL A BASE ACRILICA.</v>
          </cell>
          <cell r="C2484" t="str">
            <v>M2</v>
          </cell>
          <cell r="D2484">
            <v>95.14</v>
          </cell>
        </row>
        <row r="2485">
          <cell r="A2485" t="str">
            <v>74106/1</v>
          </cell>
          <cell r="B2485" t="str">
            <v>IMPERMEABILIZACAO DE ESTRUTURAS ENTERRADAS, COM TINTA ASFALTICA, DUAS DEMAOS.</v>
          </cell>
          <cell r="C2485" t="str">
            <v>M2</v>
          </cell>
          <cell r="D2485">
            <v>11.13</v>
          </cell>
        </row>
        <row r="2486">
          <cell r="A2486">
            <v>98557</v>
          </cell>
          <cell r="B2486" t="str">
            <v>IMPERMEABILIZAÇÃO DE SUPERFÍCIE COM EMULSÃO ASFÁLTICA, 2 DEMÃOS AF_06/2018</v>
          </cell>
          <cell r="C2486" t="str">
            <v>M2</v>
          </cell>
          <cell r="D2486">
            <v>29.32</v>
          </cell>
        </row>
        <row r="2487">
          <cell r="A2487" t="str">
            <v>73872/1</v>
          </cell>
          <cell r="B2487" t="str">
            <v>IMPERMEABILIZACAO COM PINTURA A BASE DE RESINA EPOXI ALCATRAO, UMA DEMAO.</v>
          </cell>
          <cell r="C2487" t="str">
            <v>M2</v>
          </cell>
          <cell r="D2487">
            <v>34.85</v>
          </cell>
        </row>
        <row r="2488">
          <cell r="A2488" t="str">
            <v>73872/2</v>
          </cell>
          <cell r="B2488" t="str">
            <v>IMPERMEABILIZACAO COM PINTURA A BASE DE RESINA EPOXI ALCATRAO, DUAS DEMAOS.</v>
          </cell>
          <cell r="C2488" t="str">
            <v>M2</v>
          </cell>
          <cell r="D2488">
            <v>68.209999999999994</v>
          </cell>
        </row>
        <row r="2489">
          <cell r="A2489">
            <v>72124</v>
          </cell>
          <cell r="B2489" t="str">
            <v>IMPERMEABILIZACAO DE SUPERFICIE COM MASTIQUE ELASTICO A BASE DE SILICONE, POR VOLUME.</v>
          </cell>
          <cell r="C2489" t="str">
            <v>DM3</v>
          </cell>
          <cell r="D2489">
            <v>115.74</v>
          </cell>
        </row>
        <row r="2490">
          <cell r="A2490" t="str">
            <v>74025/1</v>
          </cell>
          <cell r="B2490" t="str">
            <v>IMPERMEABILIZACAO DE SUPERFICIE COM MASTIQUE BETUMINOSO A FRIO, POR METRO.</v>
          </cell>
          <cell r="C2490" t="str">
            <v>M</v>
          </cell>
          <cell r="D2490">
            <v>52.43</v>
          </cell>
        </row>
        <row r="2491">
          <cell r="A2491" t="str">
            <v>74190/1</v>
          </cell>
          <cell r="B2491" t="str">
            <v>IMPERMEABILIZACAO DE SUPERFICIE COM MASTIQUE BETUMINOSO A FRIO, POR AREA.</v>
          </cell>
          <cell r="C2491" t="str">
            <v>M2</v>
          </cell>
          <cell r="D2491">
            <v>174.03</v>
          </cell>
        </row>
        <row r="2492">
          <cell r="A2492">
            <v>98563</v>
          </cell>
          <cell r="B2492" t="str">
            <v>PROTEÇÃO MECÂNICA DE SUPERFÍCIE HORIZONTAL COM ARGAMASSA DE CIMENTO E AREIA, TRAÇO 1:3, E=2CM. AF_06/2018</v>
          </cell>
          <cell r="C2492" t="str">
            <v>M2</v>
          </cell>
          <cell r="D2492">
            <v>28.26</v>
          </cell>
        </row>
        <row r="2493">
          <cell r="A2493">
            <v>98564</v>
          </cell>
          <cell r="B2493" t="str">
            <v>PROTEÇÃO MECÂNICA DE SUPERFÍCIE VERTICAL COM ARGAMASSA DE CIMENTO E AREIA, TRAÇO 1:3, E=2CM. AF_06/2018</v>
          </cell>
          <cell r="C2493" t="str">
            <v>M2</v>
          </cell>
          <cell r="D2493">
            <v>39.520000000000003</v>
          </cell>
        </row>
        <row r="2494">
          <cell r="A2494">
            <v>98565</v>
          </cell>
          <cell r="B2494" t="str">
            <v>PROTEÇÃO MECÂNICA DE SUPERFICIE HORIZONTAL COM ARGAMASSA DE CIMENTO E AREIA, TRAÇO 1:3, E=3CM. AF_06/2018</v>
          </cell>
          <cell r="C2494" t="str">
            <v>M2</v>
          </cell>
          <cell r="D2494">
            <v>41.3</v>
          </cell>
        </row>
        <row r="2495">
          <cell r="A2495">
            <v>98566</v>
          </cell>
          <cell r="B2495" t="str">
            <v>PROTEÇÃO MECÂNICA DE SUPERFÍCIE VERTICAL COM ARGAMASSA DE CIMENTO E AREIA, TRAÇO 1:3, E=3CM. AF_06/2018</v>
          </cell>
          <cell r="C2495" t="str">
            <v>M2</v>
          </cell>
          <cell r="D2495">
            <v>52.55</v>
          </cell>
        </row>
        <row r="2496">
          <cell r="A2496">
            <v>98567</v>
          </cell>
          <cell r="B2496" t="str">
            <v>PROTEÇÃO MECÂNICA DE SUPERFICIE HORIZONTAL COM ARGAMASSA DE CIMENTO E AREIA, TRAÇO 1:3, E=4CM. AF_06/2018</v>
          </cell>
          <cell r="C2496" t="str">
            <v>M2</v>
          </cell>
          <cell r="D2496">
            <v>53.81</v>
          </cell>
        </row>
        <row r="2497">
          <cell r="A2497">
            <v>98568</v>
          </cell>
          <cell r="B2497" t="str">
            <v>PROTEÇÃO MECÂNICA DE SUPERFÍCIE VERTICAL COM ARGAMASSA DE CIMENTO E AREIA, TRAÇO 1:3, E=4CM. AF_06/2018</v>
          </cell>
          <cell r="C2497" t="str">
            <v>M2</v>
          </cell>
          <cell r="D2497">
            <v>65.040000000000006</v>
          </cell>
        </row>
        <row r="2498">
          <cell r="A2498">
            <v>98569</v>
          </cell>
          <cell r="B2498" t="str">
            <v>PROTEÇÃO MECÂNICA DE SUPERFICIE HORIZONTAL COM ARGAMASSA DE CIMENTO E AREIA, TRAÇO 1:3, E=5CM. AF_06/2018</v>
          </cell>
          <cell r="C2498" t="str">
            <v>M2</v>
          </cell>
          <cell r="D2498">
            <v>66.819999999999993</v>
          </cell>
        </row>
        <row r="2499">
          <cell r="A2499">
            <v>98570</v>
          </cell>
          <cell r="B2499" t="str">
            <v>PROTEÇÃO MECÂNICA DE SUPERFÍCIE VERTICAL COM ARGAMASSA DE CIMENTO E AREIA, TRAÇO 1:3, E=5CM. AF_06/2018</v>
          </cell>
          <cell r="C2499" t="str">
            <v>M2</v>
          </cell>
          <cell r="D2499">
            <v>78.11</v>
          </cell>
        </row>
        <row r="2500">
          <cell r="A2500">
            <v>98571</v>
          </cell>
          <cell r="B2500" t="str">
            <v>PROTEÇÃO MECÂNICA DE SUPERFICIE HORIZONTAL COM CONCRETO 15 MPA, E=4CM. AF_06/2018</v>
          </cell>
          <cell r="C2500" t="str">
            <v>M2</v>
          </cell>
          <cell r="D2500">
            <v>32.57</v>
          </cell>
        </row>
        <row r="2501">
          <cell r="A2501">
            <v>98572</v>
          </cell>
          <cell r="B2501" t="str">
            <v>PROTEÇÃO MECÂNICA DE SUPERFICIE HORIZONTAL COM CONCRETO 15 MPA, E=5CM. AF_06/2018</v>
          </cell>
          <cell r="C2501" t="str">
            <v>M2</v>
          </cell>
          <cell r="D2501">
            <v>40.39</v>
          </cell>
        </row>
        <row r="2502">
          <cell r="A2502">
            <v>98573</v>
          </cell>
          <cell r="B2502" t="str">
            <v>PROTEÇÃO MECÂNICA DE SUPERFÍCIE VERTICAL COM CONCRETO 15 MPA, E=5CM. AF_06/2018</v>
          </cell>
          <cell r="C2502" t="str">
            <v>M2</v>
          </cell>
          <cell r="D2502">
            <v>51.22</v>
          </cell>
        </row>
        <row r="2503">
          <cell r="A2503" t="str">
            <v>73798/1</v>
          </cell>
          <cell r="B2503" t="str">
            <v>DUTO ESPIRAL FLEXIVEL SINGELO PEAD D=50MM(2") REVESTIDO COM PVC COM FIO GUIA DE ACO GALVANIZADO, LANCADO DIRETO NO SOLO, INCL CONEXOES</v>
          </cell>
          <cell r="C2503" t="str">
            <v>M</v>
          </cell>
          <cell r="D2503">
            <v>29.48</v>
          </cell>
        </row>
        <row r="2504">
          <cell r="A2504" t="str">
            <v>73798/3</v>
          </cell>
          <cell r="B2504" t="str">
            <v>DUTO ESPIRAL FLEXIVEL SINGELO PEAD D=75MM(3") REVESTIDO COM PVC COM FIO GUIA DE ACO GALVANIZADO, LANCADO DIRETO NO SOLO, INCL CONEXOES</v>
          </cell>
          <cell r="C2504" t="str">
            <v>M</v>
          </cell>
          <cell r="D2504">
            <v>46.09</v>
          </cell>
        </row>
        <row r="2505">
          <cell r="A2505">
            <v>91831</v>
          </cell>
          <cell r="B2505" t="str">
            <v>ELETRODUTO FLEXÍVEL CORRUGADO, PVC, DN 20 MM (1/2"), PARA CIRCUITOS TERMINAIS, INSTALADO EM FORRO - FORNECIMENTO E INSTALAÇÃO. AF_12/2015</v>
          </cell>
          <cell r="C2505" t="str">
            <v>M</v>
          </cell>
          <cell r="D2505">
            <v>6.88</v>
          </cell>
        </row>
        <row r="2506">
          <cell r="A2506">
            <v>91833</v>
          </cell>
          <cell r="B2506" t="str">
            <v>ELETRODUTO FLEXÍVEL CORRUGADO REFORÇADO, PVC, DN 20 MM (1/2"), PARA CIRCUITOS TERMINAIS, INSTALADO EM FORRO - FORNECIMENTO E INSTALAÇÃO. AF_12/2015</v>
          </cell>
          <cell r="C2506" t="str">
            <v>M</v>
          </cell>
          <cell r="D2506">
            <v>7.25</v>
          </cell>
        </row>
        <row r="2507">
          <cell r="A2507">
            <v>91834</v>
          </cell>
          <cell r="B2507" t="str">
            <v>ELETRODUTO FLEXÍVEL CORRUGADO, PVC, DN 25 MM (3/4"), PARA CIRCUITOS TERMINAIS, INSTALADO EM FORRO - FORNECIMENTO E INSTALAÇÃO. AF_12/2015</v>
          </cell>
          <cell r="C2507" t="str">
            <v>M</v>
          </cell>
          <cell r="D2507">
            <v>7.73</v>
          </cell>
        </row>
        <row r="2508">
          <cell r="A2508">
            <v>91835</v>
          </cell>
          <cell r="B2508" t="str">
            <v>ELETRODUTO FLEXÍVEL CORRUGADO REFORÇADO, PVC, DN 25 MM (3/4"), PARA CIRCUITOS TERMINAIS, INSTALADO EM FORRO - FORNECIMENTO E INSTALAÇÃO. AF_12/2015</v>
          </cell>
          <cell r="C2508" t="str">
            <v>M</v>
          </cell>
          <cell r="D2508">
            <v>8.6999999999999993</v>
          </cell>
        </row>
        <row r="2509">
          <cell r="A2509">
            <v>91836</v>
          </cell>
          <cell r="B2509" t="str">
            <v>ELETRODUTO FLEXÍVEL CORRUGADO, PVC, DN 32 MM (1"), PARA CIRCUITOS TERMINAIS, INSTALADO EM FORRO - FORNECIMENTO E INSTALAÇÃO. AF_12/2015</v>
          </cell>
          <cell r="C2509" t="str">
            <v>M</v>
          </cell>
          <cell r="D2509">
            <v>10.02</v>
          </cell>
        </row>
        <row r="2510">
          <cell r="A2510">
            <v>91837</v>
          </cell>
          <cell r="B2510" t="str">
            <v>ELETRODUTO FLEXÍVEL CORRUGADO REFORÇADO, PVC, DN 32 MM (1"), PARA CIRCUITOS TERMINAIS, INSTALADO EM FORRO - FORNECIMENTO E INSTALAÇÃO. AF_12/2015</v>
          </cell>
          <cell r="C2510" t="str">
            <v>M</v>
          </cell>
          <cell r="D2510">
            <v>12.28</v>
          </cell>
        </row>
        <row r="2511">
          <cell r="A2511">
            <v>91839</v>
          </cell>
          <cell r="B2511" t="str">
            <v>ELETRODUTO FLEXÍVEL LISO, PEAD, DN 32 MM (1"), PARA CIRCUITOS TERMINAIS, INSTALADO EM FORRO - FORNECIMENTO E INSTALAÇÃO. AF_12/2015</v>
          </cell>
          <cell r="C2511" t="str">
            <v>M</v>
          </cell>
          <cell r="D2511">
            <v>9.2200000000000006</v>
          </cell>
        </row>
        <row r="2512">
          <cell r="A2512">
            <v>91840</v>
          </cell>
          <cell r="B2512" t="str">
            <v>ELETRODUTO FLEXÍVEL CORRUGADO, PEAD, DN 40 MM (1 1/4"), PARA CIRCUITOS TERMINAIS, INSTALADO EM FORRO - FORNECIMENTO E INSTALAÇÃO. AF_12/2015</v>
          </cell>
          <cell r="C2512" t="str">
            <v>M</v>
          </cell>
          <cell r="D2512">
            <v>11.55</v>
          </cell>
        </row>
        <row r="2513">
          <cell r="A2513">
            <v>91841</v>
          </cell>
          <cell r="B2513" t="str">
            <v>ELETRODUTO FLEXÍVEL LISO, PEAD, DN 40 MM (1 1/4"), PARA CIRCUITOS TERMINAIS, INSTALADO EM FORRO - FORNECIMENTO E INSTALAÇÃO. AF_12/2015</v>
          </cell>
          <cell r="C2513" t="str">
            <v>M</v>
          </cell>
          <cell r="D2513">
            <v>11</v>
          </cell>
        </row>
        <row r="2514">
          <cell r="A2514">
            <v>91842</v>
          </cell>
          <cell r="B2514" t="str">
            <v>ELETRODUTO FLEXÍVEL CORRUGADO, PVC, DN 20 MM (1/2"), PARA CIRCUITOS TERMINAIS, INSTALADO EM LAJE - FORNECIMENTO E INSTALAÇÃO. AF_12/2015</v>
          </cell>
          <cell r="C2514" t="str">
            <v>M</v>
          </cell>
          <cell r="D2514">
            <v>5.19</v>
          </cell>
        </row>
        <row r="2515">
          <cell r="A2515">
            <v>91843</v>
          </cell>
          <cell r="B2515" t="str">
            <v>ELETRODUTO FLEXÍVEL CORRUGADO REFORÇADO, PVC, DN 20 MM (1/2"), PARA CIRCUITOS TERMINAIS, INSTALADO EM LAJE - FORNECIMENTO E INSTALAÇÃO. AF_12/2015</v>
          </cell>
          <cell r="C2515" t="str">
            <v>M</v>
          </cell>
          <cell r="D2515">
            <v>5.56</v>
          </cell>
        </row>
        <row r="2516">
          <cell r="A2516">
            <v>91844</v>
          </cell>
          <cell r="B2516" t="str">
            <v>ELETRODUTO FLEXÍVEL CORRUGADO, PVC, DN 25 MM (3/4"), PARA CIRCUITOS TERMINAIS, INSTALADO EM LAJE - FORNECIMENTO E INSTALAÇÃO. AF_12/2015</v>
          </cell>
          <cell r="C2516" t="str">
            <v>M</v>
          </cell>
          <cell r="D2516">
            <v>6.04</v>
          </cell>
        </row>
        <row r="2517">
          <cell r="A2517">
            <v>91845</v>
          </cell>
          <cell r="B2517" t="str">
            <v>ELETRODUTO FLEXÍVEL CORRUGADO REFORÇADO, PVC, DN 25 MM (3/4"), PARA CIRCUITOS TERMINAIS, INSTALADO EM LAJE - FORNECIMENTO E INSTALAÇÃO. AF_12/2015</v>
          </cell>
          <cell r="C2517" t="str">
            <v>M</v>
          </cell>
          <cell r="D2517">
            <v>7.01</v>
          </cell>
        </row>
        <row r="2518">
          <cell r="A2518">
            <v>91846</v>
          </cell>
          <cell r="B2518" t="str">
            <v>ELETRODUTO FLEXÍVEL CORRUGADO, PVC, DN 32 MM (1"), PARA CIRCUITOS TERMINAIS, INSTALADO EM LAJE - FORNECIMENTO E INSTALAÇÃO. AF_12/2015</v>
          </cell>
          <cell r="C2518" t="str">
            <v>M</v>
          </cell>
          <cell r="D2518">
            <v>8.32</v>
          </cell>
        </row>
        <row r="2519">
          <cell r="A2519">
            <v>91847</v>
          </cell>
          <cell r="B2519" t="str">
            <v>ELETRODUTO FLEXÍVEL CORRUGADO REFORÇADO, PVC, DN 32 MM (1"), PARA CIRCUITOS TERMINAIS, INSTALADO EM LAJE - FORNECIMENTO E INSTALAÇÃO. AF_12/2015</v>
          </cell>
          <cell r="C2519" t="str">
            <v>M</v>
          </cell>
          <cell r="D2519">
            <v>10.58</v>
          </cell>
        </row>
        <row r="2520">
          <cell r="A2520">
            <v>91849</v>
          </cell>
          <cell r="B2520" t="str">
            <v>ELETRODUTO FLEXÍVEL LISO, PEAD, DN 32 MM (1"), PARA CIRCUITOS TERMINAIS, INSTALADO EM LAJE - FORNECIMENTO E INSTALAÇÃO. AF_12/2015</v>
          </cell>
          <cell r="C2520" t="str">
            <v>M</v>
          </cell>
          <cell r="D2520">
            <v>7.52</v>
          </cell>
        </row>
        <row r="2521">
          <cell r="A2521">
            <v>91850</v>
          </cell>
          <cell r="B2521" t="str">
            <v>ELETRODUTO FLEXÍVEL CORRUGADO, PEAD, DN 40 MM (1 1/4"), PARA CIRCUITOS TERMINAIS, INSTALADO EM LAJE - FORNECIMENTO E INSTALAÇÃO. AF_12/2015</v>
          </cell>
          <cell r="C2521" t="str">
            <v>M</v>
          </cell>
          <cell r="D2521">
            <v>9.92</v>
          </cell>
        </row>
        <row r="2522">
          <cell r="A2522">
            <v>91851</v>
          </cell>
          <cell r="B2522" t="str">
            <v>ELETRODUTO FLEXÍVEL LISO, PEAD, DN 40 MM (1 1/4"), PARA CIRCUITOS TERMINAIS, INSTALADO EM LAJE - FORNECIMENTO E INSTALAÇÃO. AF_12/2015</v>
          </cell>
          <cell r="C2522" t="str">
            <v>M</v>
          </cell>
          <cell r="D2522">
            <v>9.3699999999999992</v>
          </cell>
        </row>
        <row r="2523">
          <cell r="A2523">
            <v>91852</v>
          </cell>
          <cell r="B2523" t="str">
            <v>ELETRODUTO FLEXÍVEL CORRUGADO, PVC, DN 20 MM (1/2"), PARA CIRCUITOS TERMINAIS, INSTALADO EM PAREDE - FORNECIMENTO E INSTALAÇÃO. AF_12/2015</v>
          </cell>
          <cell r="C2523" t="str">
            <v>M</v>
          </cell>
          <cell r="D2523">
            <v>7.78</v>
          </cell>
        </row>
        <row r="2524">
          <cell r="A2524">
            <v>91853</v>
          </cell>
          <cell r="B2524" t="str">
            <v>ELETRODUTO FLEXÍVEL CORRUGADO REFORÇADO, PVC, DN 20 MM (1/2"), PARA CIRCUITOS TERMINAIS, INSTALADO EM PAREDE - FORNECIMENTO E INSTALAÇÃO. AF_12/2015</v>
          </cell>
          <cell r="C2524" t="str">
            <v>M</v>
          </cell>
          <cell r="D2524">
            <v>8.1300000000000008</v>
          </cell>
        </row>
        <row r="2525">
          <cell r="A2525">
            <v>91854</v>
          </cell>
          <cell r="B2525" t="str">
            <v>ELETRODUTO FLEXÍVEL CORRUGADO, PVC, DN 25 MM (3/4"), PARA CIRCUITOS TERMINAIS, INSTALADO EM PAREDE - FORNECIMENTO E INSTALAÇÃO. AF_12/2015</v>
          </cell>
          <cell r="C2525" t="str">
            <v>M</v>
          </cell>
          <cell r="D2525">
            <v>8.64</v>
          </cell>
        </row>
        <row r="2526">
          <cell r="A2526">
            <v>91855</v>
          </cell>
          <cell r="B2526" t="str">
            <v>ELETRODUTO FLEXÍVEL CORRUGADO REFORÇADO, PVC, DN 25 MM (3/4"), PARA CIRCUITOS TERMINAIS, INSTALADO EM PAREDE - FORNECIMENTO E INSTALAÇÃO. AF_12/2015</v>
          </cell>
          <cell r="C2526" t="str">
            <v>M</v>
          </cell>
          <cell r="D2526">
            <v>9.5399999999999991</v>
          </cell>
        </row>
        <row r="2527">
          <cell r="A2527">
            <v>91856</v>
          </cell>
          <cell r="B2527" t="str">
            <v>ELETRODUTO FLEXÍVEL CORRUGADO, PVC, DN 32 MM (1"), PARA CIRCUITOS TERMINAIS, INSTALADO EM PAREDE - FORNECIMENTO E INSTALAÇÃO. AF_12/2015</v>
          </cell>
          <cell r="C2527" t="str">
            <v>M</v>
          </cell>
          <cell r="D2527">
            <v>10.82</v>
          </cell>
        </row>
        <row r="2528">
          <cell r="A2528">
            <v>91857</v>
          </cell>
          <cell r="B2528" t="str">
            <v>ELETRODUTO FLEXÍVEL CORRUGADO REFORÇADO, PVC, DN 32 MM (1"), PARA CIRCUITOS TERMINAIS, INSTALADO EM PAREDE - FORNECIMENTO E INSTALAÇÃO. AF_12/2015</v>
          </cell>
          <cell r="C2528" t="str">
            <v>M</v>
          </cell>
          <cell r="D2528">
            <v>12.91</v>
          </cell>
        </row>
        <row r="2529">
          <cell r="A2529">
            <v>91859</v>
          </cell>
          <cell r="B2529" t="str">
            <v>ELETRODUTO FLEXÍVEL LISO, PEAD, DN 32 MM (1"), PARA CIRCUITOS TERMINAIS, INSTALADO EM PAREDE - FORNECIMENTO E INSTALAÇÃO. AF_12/2015</v>
          </cell>
          <cell r="C2529" t="str">
            <v>M</v>
          </cell>
          <cell r="D2529">
            <v>10.08</v>
          </cell>
        </row>
        <row r="2530">
          <cell r="A2530">
            <v>91860</v>
          </cell>
          <cell r="B2530" t="str">
            <v>ELETRODUTO FLEXÍVEL CORRUGADO, PEAD, DN 40 MM (1 1/4"), PARA CIRCUITOS TERMINAIS, INSTALADO EM PAREDE - FORNECIMENTO E INSTALAÇÃO. AF_12/2015</v>
          </cell>
          <cell r="C2530" t="str">
            <v>M</v>
          </cell>
          <cell r="D2530">
            <v>12.37</v>
          </cell>
        </row>
        <row r="2531">
          <cell r="A2531">
            <v>91861</v>
          </cell>
          <cell r="B2531" t="str">
            <v>ELETRODUTO FLEXÍVEL LISO, PEAD, DN 40 MM (1 1/4"), PARA CIRCUITOS TERMINAIS, INSTALADO EM PAREDE - FORNECIMENTO E INSTALAÇÃO. AF_12/2015</v>
          </cell>
          <cell r="C2531" t="str">
            <v>M</v>
          </cell>
          <cell r="D2531">
            <v>11.86</v>
          </cell>
        </row>
        <row r="2532">
          <cell r="A2532">
            <v>91862</v>
          </cell>
          <cell r="B2532" t="str">
            <v>ELETRODUTO RÍGIDO ROSCÁVEL, PVC, DN 20 MM (1/2"), PARA CIRCUITOS TERMINAIS, INSTALADO EM FORRO - FORNECIMENTO E INSTALAÇÃO. AF_12/2015</v>
          </cell>
          <cell r="C2532" t="str">
            <v>M</v>
          </cell>
          <cell r="D2532">
            <v>8.27</v>
          </cell>
        </row>
        <row r="2533">
          <cell r="A2533">
            <v>91863</v>
          </cell>
          <cell r="B2533" t="str">
            <v>ELETRODUTO RÍGIDO ROSCÁVEL, PVC, DN 25 MM (3/4"), PARA CIRCUITOS TERMINAIS, INSTALADO EM FORRO - FORNECIMENTO E INSTALAÇÃO. AF_12/2015</v>
          </cell>
          <cell r="C2533" t="str">
            <v>M</v>
          </cell>
          <cell r="D2533">
            <v>9.73</v>
          </cell>
        </row>
        <row r="2534">
          <cell r="A2534">
            <v>91864</v>
          </cell>
          <cell r="B2534" t="str">
            <v>ELETRODUTO RÍGIDO ROSCÁVEL, PVC, DN 32 MM (1"), PARA CIRCUITOS TERMINAIS, INSTALADO EM FORRO - FORNECIMENTO E INSTALAÇÃO. AF_12/2015</v>
          </cell>
          <cell r="C2534" t="str">
            <v>M</v>
          </cell>
          <cell r="D2534">
            <v>12.71</v>
          </cell>
        </row>
        <row r="2535">
          <cell r="A2535">
            <v>91865</v>
          </cell>
          <cell r="B2535" t="str">
            <v>ELETRODUTO RÍGIDO ROSCÁVEL, PVC, DN 40 MM (1 1/4"), PARA CIRCUITOS TERMINAIS, INSTALADO EM FORRO - FORNECIMENTO E INSTALAÇÃO. AF_12/2015</v>
          </cell>
          <cell r="C2535" t="str">
            <v>M</v>
          </cell>
          <cell r="D2535">
            <v>15.76</v>
          </cell>
        </row>
        <row r="2536">
          <cell r="A2536">
            <v>91866</v>
          </cell>
          <cell r="B2536" t="str">
            <v>ELETRODUTO RÍGIDO ROSCÁVEL, PVC, DN 20 MM (1/2"), PARA CIRCUITOS TERMINAIS, INSTALADO EM LAJE - FORNECIMENTO E INSTALAÇÃO. AF_12/2015</v>
          </cell>
          <cell r="C2536" t="str">
            <v>M</v>
          </cell>
          <cell r="D2536">
            <v>6.72</v>
          </cell>
        </row>
        <row r="2537">
          <cell r="A2537">
            <v>91867</v>
          </cell>
          <cell r="B2537" t="str">
            <v>ELETRODUTO RÍGIDO ROSCÁVEL, PVC, DN 25 MM (3/4"), PARA CIRCUITOS TERMINAIS, INSTALADO EM LAJE - FORNECIMENTO E INSTALAÇÃO. AF_12/2015</v>
          </cell>
          <cell r="C2537" t="str">
            <v>M</v>
          </cell>
          <cell r="D2537">
            <v>8.18</v>
          </cell>
        </row>
        <row r="2538">
          <cell r="A2538">
            <v>91868</v>
          </cell>
          <cell r="B2538" t="str">
            <v>ELETRODUTO RÍGIDO ROSCÁVEL, PVC, DN 32 MM (1"), PARA CIRCUITOS TERMINAIS, INSTALADO EM LAJE - FORNECIMENTO E INSTALAÇÃO. AF_12/2015</v>
          </cell>
          <cell r="C2538" t="str">
            <v>M</v>
          </cell>
          <cell r="D2538">
            <v>11.17</v>
          </cell>
        </row>
        <row r="2539">
          <cell r="A2539">
            <v>91869</v>
          </cell>
          <cell r="B2539" t="str">
            <v>ELETRODUTO RÍGIDO ROSCÁVEL, PVC, DN 40 MM (1 1/4"), PARA CIRCUITOS TERMINAIS, INSTALADO EM LAJE - FORNECIMENTO E INSTALAÇÃO. AF_12/2015</v>
          </cell>
          <cell r="C2539" t="str">
            <v>M</v>
          </cell>
          <cell r="D2539">
            <v>14.22</v>
          </cell>
        </row>
        <row r="2540">
          <cell r="A2540">
            <v>91870</v>
          </cell>
          <cell r="B2540" t="str">
            <v>ELETRODUTO RÍGIDO ROSCÁVEL, PVC, DN 20 MM (1/2"), PARA CIRCUITOS TERMINAIS, INSTALADO EM PAREDE - FORNECIMENTO E INSTALAÇÃO. AF_12/2015</v>
          </cell>
          <cell r="C2540" t="str">
            <v>M</v>
          </cell>
          <cell r="D2540">
            <v>9.93</v>
          </cell>
        </row>
        <row r="2541">
          <cell r="A2541">
            <v>91871</v>
          </cell>
          <cell r="B2541" t="str">
            <v>ELETRODUTO RÍGIDO ROSCÁVEL, PVC, DN 25 MM (3/4"), PARA CIRCUITOS TERMINAIS, INSTALADO EM PAREDE - FORNECIMENTO E INSTALAÇÃO. AF_12/2015</v>
          </cell>
          <cell r="C2541" t="str">
            <v>M</v>
          </cell>
          <cell r="D2541">
            <v>11.44</v>
          </cell>
        </row>
        <row r="2542">
          <cell r="A2542">
            <v>91872</v>
          </cell>
          <cell r="B2542" t="str">
            <v>ELETRODUTO RÍGIDO ROSCÁVEL, PVC, DN 32 MM (1"), PARA CIRCUITOS TERMINAIS, INSTALADO EM PAREDE - FORNECIMENTO E INSTALAÇÃO. AF_12/2015</v>
          </cell>
          <cell r="C2542" t="str">
            <v>M</v>
          </cell>
          <cell r="D2542">
            <v>14.42</v>
          </cell>
        </row>
        <row r="2543">
          <cell r="A2543">
            <v>91873</v>
          </cell>
          <cell r="B2543" t="str">
            <v>ELETRODUTO RÍGIDO ROSCÁVEL, PVC, DN 40 MM (1 1/4"), PARA CIRCUITOS TERMINAIS, INSTALADO EM PAREDE - FORNECIMENTO E INSTALAÇÃO. AF_12/2015</v>
          </cell>
          <cell r="C2543" t="str">
            <v>M</v>
          </cell>
          <cell r="D2543">
            <v>17.41</v>
          </cell>
        </row>
        <row r="2544">
          <cell r="A2544">
            <v>93008</v>
          </cell>
          <cell r="B2544" t="str">
            <v>ELETRODUTO RÍGIDO ROSCÁVEL, PVC, DN 50 MM (1 1/2") - FORNECIMENTO E INSTALAÇÃO. AF_12/2015</v>
          </cell>
          <cell r="C2544" t="str">
            <v>M</v>
          </cell>
          <cell r="D2544">
            <v>13.44</v>
          </cell>
        </row>
        <row r="2545">
          <cell r="A2545">
            <v>93009</v>
          </cell>
          <cell r="B2545" t="str">
            <v>ELETRODUTO RÍGIDO ROSCÁVEL, PVC, DN 60 MM (2") - FORNECIMENTO E INSTALAÇÃO. AF_12/2015</v>
          </cell>
          <cell r="C2545" t="str">
            <v>M</v>
          </cell>
          <cell r="D2545">
            <v>19.36</v>
          </cell>
        </row>
        <row r="2546">
          <cell r="A2546">
            <v>93010</v>
          </cell>
          <cell r="B2546" t="str">
            <v>ELETRODUTO RÍGIDO ROSCÁVEL, PVC, DN 75 MM (2 1/2") - FORNECIMENTO E INSTALAÇÃO. AF_12/2015</v>
          </cell>
          <cell r="C2546" t="str">
            <v>M</v>
          </cell>
          <cell r="D2546">
            <v>26.6</v>
          </cell>
        </row>
        <row r="2547">
          <cell r="A2547">
            <v>93011</v>
          </cell>
          <cell r="B2547" t="str">
            <v>ELETRODUTO RÍGIDO ROSCÁVEL, PVC, DN 85 MM (3") - FORNECIMENTO E INSTALAÇÃO. AF_12/2015</v>
          </cell>
          <cell r="C2547" t="str">
            <v>M</v>
          </cell>
          <cell r="D2547">
            <v>32.299999999999997</v>
          </cell>
        </row>
        <row r="2548">
          <cell r="A2548">
            <v>93012</v>
          </cell>
          <cell r="B2548" t="str">
            <v>ELETRODUTO RÍGIDO ROSCÁVEL, PVC, DN 110 MM (4") - FORNECIMENTO E INSTALAÇÃO. AF_12/2015</v>
          </cell>
          <cell r="C2548" t="str">
            <v>M</v>
          </cell>
          <cell r="D2548">
            <v>48.17</v>
          </cell>
        </row>
        <row r="2549">
          <cell r="A2549">
            <v>95726</v>
          </cell>
          <cell r="B2549" t="str">
            <v>ELETRODUTO RÍGIDO SOLDÁVEL, PVC, DN 20 MM (½), APARENTE, INSTALADO EM TETO - FORNECIMENTO E INSTALAÇÃO. AF_11/2016_P</v>
          </cell>
          <cell r="C2549" t="str">
            <v>M</v>
          </cell>
          <cell r="D2549">
            <v>5.57</v>
          </cell>
        </row>
        <row r="2550">
          <cell r="A2550">
            <v>95727</v>
          </cell>
          <cell r="B2550" t="str">
            <v>ELETRODUTO RÍGIDO SOLDÁVEL, PVC, DN 25 MM (3/4), APARENTE, INSTALADO EM TETO - FORNECIMENTO E INSTALAÇÃO. AF_11/2016_P</v>
          </cell>
          <cell r="C2550" t="str">
            <v>M</v>
          </cell>
          <cell r="D2550">
            <v>6.35</v>
          </cell>
        </row>
        <row r="2551">
          <cell r="A2551">
            <v>95728</v>
          </cell>
          <cell r="B2551" t="str">
            <v>ELETRODUTO RÍGIDO SOLDÁVEL, PVC, DN 32 MM (1), APARENTE, INSTALADO EM TETO - FORNECIMENTO E INSTALAÇÃO. AF_11/2016_P</v>
          </cell>
          <cell r="C2551" t="str">
            <v>M</v>
          </cell>
          <cell r="D2551">
            <v>7.97</v>
          </cell>
        </row>
        <row r="2552">
          <cell r="A2552">
            <v>95729</v>
          </cell>
          <cell r="B2552" t="str">
            <v>ELETRODUTO RÍGIDO SOLDÁVEL, PVC, DN 20 MM (½), APARENTE, INSTALADO EM PAREDE - FORNECIMENTO E INSTALAÇÃO. AF_11/2016_P</v>
          </cell>
          <cell r="C2552" t="str">
            <v>M</v>
          </cell>
          <cell r="D2552">
            <v>7.62</v>
          </cell>
        </row>
        <row r="2553">
          <cell r="A2553">
            <v>95730</v>
          </cell>
          <cell r="B2553" t="str">
            <v>ELETRODUTO RÍGIDO SOLDÁVEL, PVC, DN 25 MM (3/4), APARENTE, INSTALADO EM PAREDE - FORNECIMENTO E INSTALAÇÃO. AF_11/2016_P</v>
          </cell>
          <cell r="C2553" t="str">
            <v>M</v>
          </cell>
          <cell r="D2553">
            <v>8.41</v>
          </cell>
        </row>
        <row r="2554">
          <cell r="A2554">
            <v>95731</v>
          </cell>
          <cell r="B2554" t="str">
            <v>ELETRODUTO RÍGIDO SOLDÁVEL, PVC, DN 32 MM (1), APARENTE, INSTALADO EM PAREDE - FORNECIMENTO E INSTALAÇÃO. AF_11/2016_P</v>
          </cell>
          <cell r="C2554" t="str">
            <v>M</v>
          </cell>
          <cell r="D2554">
            <v>10.02</v>
          </cell>
        </row>
        <row r="2555">
          <cell r="A2555">
            <v>95732</v>
          </cell>
          <cell r="B2555" t="str">
            <v>LUVA PARA ELETRODUTO, PVC, SOLDÁVEL, DN 20 MM (1/2), APARENTE, INSTALADA EM TETO - FORNECIMENTO E INSTALAÇÃO. AF_11/2016_P</v>
          </cell>
          <cell r="C2555" t="str">
            <v>UN</v>
          </cell>
          <cell r="D2555">
            <v>4.07</v>
          </cell>
        </row>
        <row r="2556">
          <cell r="A2556">
            <v>95745</v>
          </cell>
          <cell r="B2556" t="str">
            <v>ELETRODUTO DE AÇO GALVANIZADO, CLASSE LEVE, DN 20 MM (3/4), APARENTE, INSTALADO EM TETO - FORNECIMENTO E INSTALAÇÃO. AF_11/2016_P</v>
          </cell>
          <cell r="C2556" t="str">
            <v>M</v>
          </cell>
          <cell r="D2556">
            <v>18.36</v>
          </cell>
        </row>
        <row r="2557">
          <cell r="A2557">
            <v>95746</v>
          </cell>
          <cell r="B2557" t="str">
            <v>ELETRODUTO DE AÇO GALVANIZADO, CLASSE LEVE, DN 25 MM (1), APARENTE, INSTALADO EM TETO - FORNECIMENTO E INSTALAÇÃO. AF_11/2016_P</v>
          </cell>
          <cell r="C2557" t="str">
            <v>M</v>
          </cell>
          <cell r="D2557">
            <v>22.8</v>
          </cell>
        </row>
        <row r="2558">
          <cell r="A2558">
            <v>95747</v>
          </cell>
          <cell r="B2558" t="str">
            <v>ELETRODUTO DE AÇO GALVANIZADO, CLASSE SEMI PESADO, DN 32 MM (1 1/4), APARENTE, INSTALADO EM TETO - FORNECIMENTO E INSTALAÇÃO. AF_11/2016_P</v>
          </cell>
          <cell r="C2558" t="str">
            <v>M</v>
          </cell>
          <cell r="D2558">
            <v>36.92</v>
          </cell>
        </row>
        <row r="2559">
          <cell r="A2559">
            <v>95748</v>
          </cell>
          <cell r="B2559" t="str">
            <v>ELETRODUTO DE AÇO GALVANIZADO, CLASSE SEMI PESADO, DN 40 MM (1 1/2 ), APARENTE, INSTALADO EM TETO - FORNECIMENTO E INSTALAÇÃO. AF_11/2016_P</v>
          </cell>
          <cell r="C2559" t="str">
            <v>M</v>
          </cell>
          <cell r="D2559">
            <v>40.28</v>
          </cell>
        </row>
        <row r="2560">
          <cell r="A2560">
            <v>95749</v>
          </cell>
          <cell r="B2560" t="str">
            <v>ELETRODUTO DE AÇO GALVANIZADO, CLASSE LEVE, DN 20 MM (3/4), APARENTE, INSTALADO EM PAREDE - FORNECIMENTO E INSTALAÇÃO. AF_11/2016_P</v>
          </cell>
          <cell r="C2560" t="str">
            <v>M</v>
          </cell>
          <cell r="D2560">
            <v>25.02</v>
          </cell>
        </row>
        <row r="2561">
          <cell r="A2561">
            <v>95750</v>
          </cell>
          <cell r="B2561" t="str">
            <v>ELETRODUTO DE AÇO GALVANIZADO, CLASSE LEVE, DN 25 MM (1), APARENTE, INSTALADO EM PAREDE - FORNECIMENTO E INSTALAÇÃO. AF_11/2016_P</v>
          </cell>
          <cell r="C2561" t="str">
            <v>M</v>
          </cell>
          <cell r="D2561">
            <v>29.32</v>
          </cell>
        </row>
        <row r="2562">
          <cell r="A2562">
            <v>95751</v>
          </cell>
          <cell r="B2562" t="str">
            <v>ELETRODUTO DE AÇO GALVANIZADO, CLASSE SEMI PESADO, DN 32 MM (1 1/4), APARENTE, INSTALADO EM PAREDE - FORNECIMENTO E INSTALAÇÃO. AF_11/2016_P</v>
          </cell>
          <cell r="C2562" t="str">
            <v>M</v>
          </cell>
          <cell r="D2562">
            <v>43.24</v>
          </cell>
        </row>
        <row r="2563">
          <cell r="A2563">
            <v>95752</v>
          </cell>
          <cell r="B2563" t="str">
            <v>ELETRODUTO DE AÇO GALVANIZADO, CLASSE SEMI PESADO, DN 40 MM (1 1/2  ), APARENTE, INSTALADO EM PAREDE - FORNECIMENTO E INSTALAÇÃO. AF_11/2016_P</v>
          </cell>
          <cell r="C2563" t="str">
            <v>M</v>
          </cell>
          <cell r="D2563">
            <v>46.36</v>
          </cell>
        </row>
        <row r="2564">
          <cell r="A2564">
            <v>97667</v>
          </cell>
          <cell r="B2564" t="str">
            <v>ELETRODUTO FLEXÍVEL CORRUGADO, PEAD, DN 50 (1 ½)  - FORNECIMENTO E INSTALAÇÃO. AF_04/2016</v>
          </cell>
          <cell r="C2564" t="str">
            <v>M</v>
          </cell>
          <cell r="D2564">
            <v>7.09</v>
          </cell>
        </row>
        <row r="2565">
          <cell r="A2565">
            <v>97668</v>
          </cell>
          <cell r="B2565" t="str">
            <v>ELETRODUTO FLEXÍVEL CORRUGADO, PEAD, DN 63 (2")  - FORNECIMENTO E INSTALAÇÃO. AF_04/2016</v>
          </cell>
          <cell r="C2565" t="str">
            <v>M</v>
          </cell>
          <cell r="D2565">
            <v>10.95</v>
          </cell>
        </row>
        <row r="2566">
          <cell r="A2566">
            <v>97669</v>
          </cell>
          <cell r="B2566" t="str">
            <v>ELETRODUTO FLEXÍVEL CORRUGADO, PEAD, DN 90 (3) - FORNECIMENTO E INSTALAÇÃO. AF_04/2016</v>
          </cell>
          <cell r="C2566" t="str">
            <v>M</v>
          </cell>
          <cell r="D2566">
            <v>17.71</v>
          </cell>
        </row>
        <row r="2567">
          <cell r="A2567">
            <v>97670</v>
          </cell>
          <cell r="B2567" t="str">
            <v>ELETRODUTO FLEXÍVEL CORRUGADO, PEAD, DN 100 (4) - FORNECIMENTO E INSTALAÇÃO. AF_04/2016</v>
          </cell>
          <cell r="C2567" t="str">
            <v>M</v>
          </cell>
          <cell r="D2567">
            <v>22.6</v>
          </cell>
        </row>
        <row r="2568">
          <cell r="A2568">
            <v>72263</v>
          </cell>
          <cell r="B2568" t="str">
            <v>TERMINAL OU CONECTOR DE PRESSAO - PARA CABO 50MM2 - FORNECIMENTO E INSTALACAO</v>
          </cell>
          <cell r="C2568" t="str">
            <v>UN</v>
          </cell>
          <cell r="D2568">
            <v>25.02</v>
          </cell>
        </row>
        <row r="2569">
          <cell r="A2569">
            <v>72271</v>
          </cell>
          <cell r="B2569" t="str">
            <v>CONECTOR PARAFUSO FENDIDO SPLIT-BOLT - PARA CABO DE 16MM2 - FORNECIMENTO E INSTALACAO</v>
          </cell>
          <cell r="C2569" t="str">
            <v>UN</v>
          </cell>
          <cell r="D2569">
            <v>14.29</v>
          </cell>
        </row>
        <row r="2570">
          <cell r="A2570">
            <v>72272</v>
          </cell>
          <cell r="B2570" t="str">
            <v>CONECTOR PARAFUSO FENDIDO SPLIT-BOLT - PARA CABO DE 35MM2 - FORNECIMENTO E INSTALACAO</v>
          </cell>
          <cell r="C2570" t="str">
            <v>UN</v>
          </cell>
          <cell r="D2570">
            <v>15.77</v>
          </cell>
        </row>
        <row r="2571">
          <cell r="A2571" t="str">
            <v>73782/2</v>
          </cell>
          <cell r="B2571" t="str">
            <v>TERMINAL METALICO A PRESSAO PARA 1 CABO DE 50 MM2 - FORNECIMENTO E INSTALACAO</v>
          </cell>
          <cell r="C2571" t="str">
            <v>UN</v>
          </cell>
          <cell r="D2571">
            <v>44.42</v>
          </cell>
        </row>
        <row r="2572">
          <cell r="A2572" t="str">
            <v>73782/3</v>
          </cell>
          <cell r="B2572" t="str">
            <v>TERMINAL METALICO A PRESSAO PARA 1 CABO DE 95 MM2 - FORNECIMENTO E INSTALACAO</v>
          </cell>
          <cell r="C2572" t="str">
            <v>UN</v>
          </cell>
          <cell r="D2572">
            <v>68.44</v>
          </cell>
        </row>
        <row r="2573">
          <cell r="A2573" t="str">
            <v>73782/4</v>
          </cell>
          <cell r="B2573" t="str">
            <v>TERMINAL A PRESSAO REFORCADO PARA CONEXAO DE CABO DE COBRE A BARRA, CABO 150 E 185MM2 - FORNECIMENTO E INSTALACAO</v>
          </cell>
          <cell r="C2573" t="str">
            <v>UN</v>
          </cell>
          <cell r="D2573">
            <v>148.69999999999999</v>
          </cell>
        </row>
        <row r="2574">
          <cell r="A2574" t="str">
            <v>73782/5</v>
          </cell>
          <cell r="B2574" t="str">
            <v>TERMINAL METALICO A PRESSAO P/ 1 CABO DE COBRE DE 25 MM2 COM 1 FURO DE FIXAÇÃO - FORNECIMENTO E INSTALACAO</v>
          </cell>
          <cell r="C2574" t="str">
            <v>UN</v>
          </cell>
          <cell r="D2574">
            <v>28.28</v>
          </cell>
        </row>
        <row r="2575">
          <cell r="A2575">
            <v>83377</v>
          </cell>
          <cell r="B2575" t="str">
            <v>CONECTOR DE PARAFUSO FENDIDO EM LIGA DE COBRE COM SEPARADOR DE CABOS PARA CABO 50 MM2 - FORNECIMENTO E INSTALACAO</v>
          </cell>
          <cell r="C2575" t="str">
            <v>UN</v>
          </cell>
          <cell r="D2575">
            <v>11.79</v>
          </cell>
        </row>
        <row r="2576">
          <cell r="A2576">
            <v>91874</v>
          </cell>
          <cell r="B2576" t="str">
            <v>LUVA PARA ELETRODUTO, PVC, ROSCÁVEL, DN 20 MM (1/2"), PARA CIRCUITOS TERMINAIS, INSTALADA EM FORRO - FORNECIMENTO E INSTALAÇÃO. AF_12/2015</v>
          </cell>
          <cell r="C2576" t="str">
            <v>UN</v>
          </cell>
          <cell r="D2576">
            <v>4.67</v>
          </cell>
        </row>
        <row r="2577">
          <cell r="A2577">
            <v>91875</v>
          </cell>
          <cell r="B2577" t="str">
            <v>LUVA PARA ELETRODUTO, PVC, ROSCÁVEL, DN 25 MM (3/4"), PARA CIRCUITOS TERMINAIS, INSTALADA EM FORRO - FORNECIMENTO E INSTALAÇÃO. AF_12/2015</v>
          </cell>
          <cell r="C2577" t="str">
            <v>UN</v>
          </cell>
          <cell r="D2577">
            <v>6.14</v>
          </cell>
        </row>
        <row r="2578">
          <cell r="A2578">
            <v>91876</v>
          </cell>
          <cell r="B2578" t="str">
            <v>LUVA PARA ELETRODUTO, PVC, ROSCÁVEL, DN 32 MM (1"), PARA CIRCUITOS TERMINAIS, INSTALADA EM FORRO - FORNECIMENTO E INSTALAÇÃO. AF_12/2015</v>
          </cell>
          <cell r="C2578" t="str">
            <v>UN</v>
          </cell>
          <cell r="D2578">
            <v>8.09</v>
          </cell>
        </row>
        <row r="2579">
          <cell r="A2579">
            <v>91877</v>
          </cell>
          <cell r="B2579" t="str">
            <v>LUVA PARA ELETRODUTO, PVC, ROSCÁVEL, DN 40 MM (1 1/4"), PARA CIRCUITOS TERMINAIS, INSTALADA EM FORRO - FORNECIMENTO E INSTALAÇÃO. AF_12/2015</v>
          </cell>
          <cell r="C2579" t="str">
            <v>UN</v>
          </cell>
          <cell r="D2579">
            <v>10.64</v>
          </cell>
        </row>
        <row r="2580">
          <cell r="A2580">
            <v>91878</v>
          </cell>
          <cell r="B2580" t="str">
            <v>LUVA PARA ELETRODUTO, PVC, ROSCÁVEL, DN 20 MM (1/2"), PARA CIRCUITOS TERMINAIS, INSTALADA EM LAJE - FORNECIMENTO E INSTALAÇÃO. AF_12/2015</v>
          </cell>
          <cell r="C2580" t="str">
            <v>UN</v>
          </cell>
          <cell r="D2580">
            <v>6.07</v>
          </cell>
        </row>
        <row r="2581">
          <cell r="A2581">
            <v>91879</v>
          </cell>
          <cell r="B2581" t="str">
            <v>LUVA PARA ELETRODUTO, PVC, ROSCÁVEL, DN 25 MM (3/4"), PARA CIRCUITOS TERMINAIS, INSTALADA EM LAJE - FORNECIMENTO E INSTALAÇÃO. AF_12/2015</v>
          </cell>
          <cell r="C2581" t="str">
            <v>UN</v>
          </cell>
          <cell r="D2581">
            <v>7.5</v>
          </cell>
        </row>
        <row r="2582">
          <cell r="A2582">
            <v>91880</v>
          </cell>
          <cell r="B2582" t="str">
            <v>LUVA PARA ELETRODUTO, PVC, ROSCÁVEL, DN 32 MM (1"), PARA CIRCUITOS TERMINAIS, INSTALADA EM LAJE - FORNECIMENTO E INSTALAÇÃO. AF_12/2015</v>
          </cell>
          <cell r="C2582" t="str">
            <v>UN</v>
          </cell>
          <cell r="D2582">
            <v>9.49</v>
          </cell>
        </row>
        <row r="2583">
          <cell r="A2583">
            <v>91881</v>
          </cell>
          <cell r="B2583" t="str">
            <v>LUVA PARA ELETRODUTO, PVC, ROSCÁVEL, DN 40 MM (1 1/4"), PARA CIRCUITOS TERMINAIS, INSTALADA EM LAJE - FORNECIMENTO E INSTALAÇÃO. AF_12/2015</v>
          </cell>
          <cell r="C2583" t="str">
            <v>UN</v>
          </cell>
          <cell r="D2583">
            <v>12.04</v>
          </cell>
        </row>
        <row r="2584">
          <cell r="A2584">
            <v>91882</v>
          </cell>
          <cell r="B2584" t="str">
            <v>LUVA PARA ELETRODUTO, PVC, ROSCÁVEL, DN 20 MM (1/2"), PARA CIRCUITOS TERMINAIS, INSTALADA EM PAREDE - FORNECIMENTO E INSTALAÇÃO. AF_12/2015</v>
          </cell>
          <cell r="C2584" t="str">
            <v>UN</v>
          </cell>
          <cell r="D2584">
            <v>7.57</v>
          </cell>
        </row>
        <row r="2585">
          <cell r="A2585">
            <v>91884</v>
          </cell>
          <cell r="B2585" t="str">
            <v>LUVA PARA ELETRODUTO, PVC, ROSCÁVEL, DN 25 MM (3/4"), PARA CIRCUITOS TERMINAIS, INSTALADA EM PAREDE - FORNECIMENTO E INSTALAÇÃO. AF_12/2015</v>
          </cell>
          <cell r="C2585" t="str">
            <v>UN</v>
          </cell>
          <cell r="D2585">
            <v>8.65</v>
          </cell>
        </row>
        <row r="2586">
          <cell r="A2586">
            <v>91885</v>
          </cell>
          <cell r="B2586" t="str">
            <v>LUVA PARA ELETRODUTO, PVC, ROSCÁVEL, DN 32 MM (1"), PARA CIRCUITOS TERMINAIS, INSTALADA EM PAREDE - FORNECIMENTO E INSTALAÇÃO. AF_12/2015</v>
          </cell>
          <cell r="C2586" t="str">
            <v>UN</v>
          </cell>
          <cell r="D2586">
            <v>10.17</v>
          </cell>
        </row>
        <row r="2587">
          <cell r="A2587">
            <v>91886</v>
          </cell>
          <cell r="B2587" t="str">
            <v>LUVA PARA ELETRODUTO, PVC, ROSCÁVEL, DN 40 MM (1 1/4"), PARA CIRCUITOS TERMINAIS, INSTALADA EM PAREDE - FORNECIMENTO E INSTALAÇÃO. AF_12/2015</v>
          </cell>
          <cell r="C2587" t="str">
            <v>UN</v>
          </cell>
          <cell r="D2587">
            <v>12.19</v>
          </cell>
        </row>
        <row r="2588">
          <cell r="A2588">
            <v>91887</v>
          </cell>
          <cell r="B2588" t="str">
            <v>CURVA 90 GRAUS PARA ELETRODUTO, PVC, ROSCÁVEL, DN 20 MM (1/2"), PARA CIRCUITOS TERMINAIS, INSTALADA EM FORRO - FORNECIMENTO E INSTALAÇÃO. AF_12/2015</v>
          </cell>
          <cell r="C2588" t="str">
            <v>UN</v>
          </cell>
          <cell r="D2588">
            <v>8.3000000000000007</v>
          </cell>
        </row>
        <row r="2589">
          <cell r="A2589">
            <v>91889</v>
          </cell>
          <cell r="B2589" t="str">
            <v>CURVA 180 GRAUS PARA ELETRODUTO, PVC, ROSCÁVEL, DN 20 MM (1/2"), PARA CIRCUITOS TERMINAIS, INSTALADA EM FORRO - FORNECIMENTO E INSTALAÇÃO. AF_12/2015</v>
          </cell>
          <cell r="C2589" t="str">
            <v>UN</v>
          </cell>
          <cell r="D2589">
            <v>8.0500000000000007</v>
          </cell>
        </row>
        <row r="2590">
          <cell r="A2590">
            <v>91890</v>
          </cell>
          <cell r="B2590" t="str">
            <v>CURVA 90 GRAUS PARA ELETRODUTO, PVC, ROSCÁVEL, DN 25 MM (3/4"), PARA CIRCUITOS TERMINAIS, INSTALADA EM FORRO - FORNECIMENTO E INSTALAÇÃO. AF_12/2015</v>
          </cell>
          <cell r="C2590" t="str">
            <v>UN</v>
          </cell>
          <cell r="D2590">
            <v>10.01</v>
          </cell>
        </row>
        <row r="2591">
          <cell r="A2591">
            <v>91892</v>
          </cell>
          <cell r="B2591" t="str">
            <v>CURVA 180 GRAUS PARA ELETRODUTO, PVC, ROSCÁVEL, DN 25 MM (3/4"), PARA CIRCUITOS TERMINAIS, INSTALADA EM FORRO - FORNECIMENTO E INSTALAÇÃO. AF_12/2015</v>
          </cell>
          <cell r="C2591" t="str">
            <v>UN</v>
          </cell>
          <cell r="D2591">
            <v>11.66</v>
          </cell>
        </row>
        <row r="2592">
          <cell r="A2592">
            <v>91893</v>
          </cell>
          <cell r="B2592" t="str">
            <v>CURVA 90 GRAUS PARA ELETRODUTO, PVC, ROSCÁVEL, DN 32 MM (1"), PARA CIRCUITOS TERMINAIS, INSTALADA EM FORRO - FORNECIMENTO E INSTALAÇÃO. AF_12/2015</v>
          </cell>
          <cell r="C2592" t="str">
            <v>UN</v>
          </cell>
          <cell r="D2592">
            <v>13.57</v>
          </cell>
        </row>
        <row r="2593">
          <cell r="A2593">
            <v>91895</v>
          </cell>
          <cell r="B2593" t="str">
            <v>CURVA 180 GRAUS PARA ELETRODUTO, PVC, ROSCÁVEL, DN 32 MM (1"), PARA CIRCUITOS TERMINAIS, INSTALADA EM FORRO - FORNECIMENTO E INSTALAÇÃO. AF_12/2015</v>
          </cell>
          <cell r="C2593" t="str">
            <v>UN</v>
          </cell>
          <cell r="D2593">
            <v>15.25</v>
          </cell>
        </row>
        <row r="2594">
          <cell r="A2594">
            <v>91896</v>
          </cell>
          <cell r="B2594" t="str">
            <v>CURVA 90 GRAUS PARA ELETRODUTO, PVC, ROSCÁVEL, DN 40 MM (1 1/4"), PARA CIRCUITOS TERMINAIS, INSTALADA EM FORRO - FORNECIMENTO E INSTALAÇÃO. AF_12/2015</v>
          </cell>
          <cell r="C2594" t="str">
            <v>UN</v>
          </cell>
          <cell r="D2594">
            <v>16.670000000000002</v>
          </cell>
        </row>
        <row r="2595">
          <cell r="A2595">
            <v>91898</v>
          </cell>
          <cell r="B2595" t="str">
            <v>CURVA 180 GRAUS PARA ELETRODUTO, PVC, ROSCÁVEL, DN 40 MM (1 1/4"), PARA CIRCUITOS TERMINAIS, INSTALADA EM FORRO - FORNECIMENTO E INSTALAÇÃO. AF_12/2015</v>
          </cell>
          <cell r="C2595" t="str">
            <v>UN</v>
          </cell>
          <cell r="D2595">
            <v>18.46</v>
          </cell>
        </row>
        <row r="2596">
          <cell r="A2596">
            <v>91899</v>
          </cell>
          <cell r="B2596" t="str">
            <v>CURVA 90 GRAUS PARA ELETRODUTO, PVC, ROSCÁVEL, DN 20 MM (1/2"), PARA CIRCUITOS TERMINAIS, INSTALADA EM LAJE - FORNECIMENTO E INSTALAÇÃO. AF_12/2015</v>
          </cell>
          <cell r="C2596" t="str">
            <v>UN</v>
          </cell>
          <cell r="D2596">
            <v>10.32</v>
          </cell>
        </row>
        <row r="2597">
          <cell r="A2597">
            <v>91901</v>
          </cell>
          <cell r="B2597" t="str">
            <v>CURVA 180 GRAUS PARA ELETRODUTO, PVC, ROSCÁVEL, DN 20 MM (1/2"), PARA CIRCUITOS TERMINAIS, INSTALADA EM LAJE - FORNECIMENTO E INSTALAÇÃO. AF_12/2015</v>
          </cell>
          <cell r="C2597" t="str">
            <v>UN</v>
          </cell>
          <cell r="D2597">
            <v>10.07</v>
          </cell>
        </row>
        <row r="2598">
          <cell r="A2598">
            <v>91902</v>
          </cell>
          <cell r="B2598" t="str">
            <v>CURVA 90 GRAUS PARA ELETRODUTO, PVC, ROSCÁVEL, DN 25 MM (3/4"), PARA CIRCUITOS TERMINAIS, INSTALADA EM LAJE - FORNECIMENTO E INSTALAÇÃO. AF_12/2015</v>
          </cell>
          <cell r="C2598" t="str">
            <v>UN</v>
          </cell>
          <cell r="D2598">
            <v>12.04</v>
          </cell>
        </row>
        <row r="2599">
          <cell r="A2599">
            <v>91904</v>
          </cell>
          <cell r="B2599" t="str">
            <v>CURVA 180 GRAUS PARA ELETRODUTO, PVC, ROSCÁVEL, DN 25 MM (3/4"), PARA CIRCUITOS TERMINAIS, INSTALADA EM LAJE - FORNECIMENTO E INSTALAÇÃO. AF_12/2015</v>
          </cell>
          <cell r="C2599" t="str">
            <v>UN</v>
          </cell>
          <cell r="D2599">
            <v>13.69</v>
          </cell>
        </row>
        <row r="2600">
          <cell r="A2600">
            <v>91905</v>
          </cell>
          <cell r="B2600" t="str">
            <v>CURVA 90 GRAUS PARA ELETRODUTO, PVC, ROSCÁVEL, DN 32 MM (1"), PARA CIRCUITOS TERMINAIS, INSTALADA EM LAJE - FORNECIMENTO E INSTALAÇÃO. AF_12/2015</v>
          </cell>
          <cell r="C2600" t="str">
            <v>UN</v>
          </cell>
          <cell r="D2600">
            <v>15.6</v>
          </cell>
        </row>
        <row r="2601">
          <cell r="A2601">
            <v>91907</v>
          </cell>
          <cell r="B2601" t="str">
            <v>CURVA 180 GRAUS PARA ELETRODUTO, PVC, ROSCÁVEL, DN 32 MM (1), PARA CIRCUITOS TERMINAIS, INSTALADA EM LAJE - FORNECIMENTO E INSTALAÇÃO. AF_12/2015</v>
          </cell>
          <cell r="C2601" t="str">
            <v>UN</v>
          </cell>
          <cell r="D2601">
            <v>17.28</v>
          </cell>
        </row>
        <row r="2602">
          <cell r="A2602">
            <v>91908</v>
          </cell>
          <cell r="B2602" t="str">
            <v>CURVA 90 GRAUS PARA ELETRODUTO, PVC, ROSCÁVEL, DN 40 MM (1 1/4"), PARA CIRCUITOS TERMINAIS, INSTALADA EM LAJE - FORNECIMENTO E INSTALAÇÃO. AF_12/2015</v>
          </cell>
          <cell r="C2602" t="str">
            <v>UN</v>
          </cell>
          <cell r="D2602">
            <v>18.739999999999998</v>
          </cell>
        </row>
        <row r="2603">
          <cell r="A2603">
            <v>91910</v>
          </cell>
          <cell r="B2603" t="str">
            <v>CURVA 180 GRAUS PARA ELETRODUTO, PVC, ROSCÁVEL, DN 40 MM (1 1/4"), PARA CIRCUITOS TERMINAIS, INSTALADA EM LAJE - FORNECIMENTO E INSTALAÇÃO. AF_12/2015</v>
          </cell>
          <cell r="C2603" t="str">
            <v>UN</v>
          </cell>
          <cell r="D2603">
            <v>20.53</v>
          </cell>
        </row>
        <row r="2604">
          <cell r="A2604">
            <v>91911</v>
          </cell>
          <cell r="B2604" t="str">
            <v>CURVA 90 GRAUS PARA ELETRODUTO, PVC, ROSCÁVEL, DN 20 MM (1/2"), PARA CIRCUITOS TERMINAIS, INSTALADA EM PAREDE - FORNECIMENTO E INSTALAÇÃO. AF_12/2015</v>
          </cell>
          <cell r="C2604" t="str">
            <v>UN</v>
          </cell>
          <cell r="D2604">
            <v>12.64</v>
          </cell>
        </row>
        <row r="2605">
          <cell r="A2605">
            <v>91913</v>
          </cell>
          <cell r="B2605" t="str">
            <v>CURVA 180 GRAUS PARA ELETRODUTO, PVC, ROSCÁVEL, DN 20 MM (1/2"), PARA CIRCUITOS TERMINAIS, INSTALADA EM PAREDE - FORNECIMENTO E INSTALAÇÃO. AF_12/2015</v>
          </cell>
          <cell r="C2605" t="str">
            <v>UN</v>
          </cell>
          <cell r="D2605">
            <v>12.39</v>
          </cell>
        </row>
        <row r="2606">
          <cell r="A2606">
            <v>91914</v>
          </cell>
          <cell r="B2606" t="str">
            <v>CURVA 90 GRAUS PARA ELETRODUTO, PVC, ROSCÁVEL, DN 25 MM (3/4"), PARA CIRCUITOS TERMINAIS, INSTALADA EM PAREDE - FORNECIMENTO E INSTALAÇÃO. AF_12/2015</v>
          </cell>
          <cell r="C2606" t="str">
            <v>UN</v>
          </cell>
          <cell r="D2606">
            <v>13.82</v>
          </cell>
        </row>
        <row r="2607">
          <cell r="A2607">
            <v>91916</v>
          </cell>
          <cell r="B2607" t="str">
            <v>CURVA 180 GRAUS PARA ELETRODUTO, PVC, ROSCÁVEL, DN 25 MM (3/4"), PARA CIRCUITOS TERMINAIS, INSTALADA EM PAREDE - FORNECIMENTO E INSTALAÇÃO. AF_12/2015</v>
          </cell>
          <cell r="C2607" t="str">
            <v>UN</v>
          </cell>
          <cell r="D2607">
            <v>15.47</v>
          </cell>
        </row>
        <row r="2608">
          <cell r="A2608">
            <v>91917</v>
          </cell>
          <cell r="B2608" t="str">
            <v>CURVA 90 GRAUS PARA ELETRODUTO, PVC, ROSCÁVEL, DN 32 MM (1"), PARA CIRCUITOS TERMINAIS, INSTALADA EM PAREDE - FORNECIMENTO E INSTALAÇÃO. AF_12/2015</v>
          </cell>
          <cell r="C2608" t="str">
            <v>UN</v>
          </cell>
          <cell r="D2608">
            <v>16.649999999999999</v>
          </cell>
        </row>
        <row r="2609">
          <cell r="A2609">
            <v>91919</v>
          </cell>
          <cell r="B2609" t="str">
            <v>CURVA 180 GRAUS PARA ELETRODUTO, PVC, ROSCÁVEL, DN 32 MM (1), PARA CIRCUITOS TERMINAIS, INSTALADA EM PAREDE - FORNECIMENTO E INSTALAÇÃO. AF_12/2015</v>
          </cell>
          <cell r="C2609" t="str">
            <v>UN</v>
          </cell>
          <cell r="D2609">
            <v>18.329999999999998</v>
          </cell>
        </row>
        <row r="2610">
          <cell r="A2610">
            <v>91920</v>
          </cell>
          <cell r="B2610" t="str">
            <v>CURVA 90 GRAUS PARA ELETRODUTO, PVC, ROSCÁVEL, DN 40 MM (1 1/4"), PARA CIRCUITOS TERMINAIS, INSTALADA EM PAREDE - FORNECIMENTO E INSTALAÇÃO. AF_12/2015</v>
          </cell>
          <cell r="C2610" t="str">
            <v>UN</v>
          </cell>
          <cell r="D2610">
            <v>18.98</v>
          </cell>
        </row>
        <row r="2611">
          <cell r="A2611">
            <v>91922</v>
          </cell>
          <cell r="B2611" t="str">
            <v>CURVA 180 GRAUS PARA ELETRODUTO, PVC, ROSCÁVEL, DN 40 MM (1 1/4"), PARA CIRCUITOS TERMINAIS, INSTALADA EM PAREDE - FORNECIMENTO E INSTALAÇÃO. AF_12/2015</v>
          </cell>
          <cell r="C2611" t="str">
            <v>UN</v>
          </cell>
          <cell r="D2611">
            <v>20.77</v>
          </cell>
        </row>
        <row r="2612">
          <cell r="A2612">
            <v>93013</v>
          </cell>
          <cell r="B2612" t="str">
            <v>LUVA PARA ELETRODUTO, PVC, ROSCÁVEL, DN 50 MM (1 1/2") - FORNECIMENTO E INSTALAÇÃO. AF_12/2015</v>
          </cell>
          <cell r="C2612" t="str">
            <v>UN</v>
          </cell>
          <cell r="D2612">
            <v>13.78</v>
          </cell>
        </row>
        <row r="2613">
          <cell r="A2613">
            <v>93014</v>
          </cell>
          <cell r="B2613" t="str">
            <v>LUVA PARA ELETRODUTO, PVC, ROSCÁVEL, DN 60 MM (2") - FORNECIMENTO E INSTALAÇÃO. AF_12/2015</v>
          </cell>
          <cell r="C2613" t="str">
            <v>UN</v>
          </cell>
          <cell r="D2613">
            <v>16.75</v>
          </cell>
        </row>
        <row r="2614">
          <cell r="A2614">
            <v>93015</v>
          </cell>
          <cell r="B2614" t="str">
            <v>LUVA PARA ELETRODUTO, PVC, ROSCÁVEL, DN 75 MM (2 1/2") - FORNECIMENTO E INSTALAÇÃO. AF_12/2015</v>
          </cell>
          <cell r="C2614" t="str">
            <v>UN</v>
          </cell>
          <cell r="D2614">
            <v>24.44</v>
          </cell>
        </row>
        <row r="2615">
          <cell r="A2615">
            <v>93016</v>
          </cell>
          <cell r="B2615" t="str">
            <v>LUVA PARA ELETRODUTO, PVC, ROSCÁVEL, DN 85 MM (3") - FORNECIMENTO E INSTALAÇÃO. AF_12/2015</v>
          </cell>
          <cell r="C2615" t="str">
            <v>UN</v>
          </cell>
          <cell r="D2615">
            <v>29.38</v>
          </cell>
        </row>
        <row r="2616">
          <cell r="A2616">
            <v>93017</v>
          </cell>
          <cell r="B2616" t="str">
            <v>LUVA PARA ELETRODUTO, PVC, ROSCÁVEL, DN 110 MM (4") - FORNECIMENTO E INSTALAÇÃO. AF_12/2015</v>
          </cell>
          <cell r="C2616" t="str">
            <v>UN</v>
          </cell>
          <cell r="D2616">
            <v>43.19</v>
          </cell>
        </row>
        <row r="2617">
          <cell r="A2617">
            <v>93018</v>
          </cell>
          <cell r="B2617" t="str">
            <v>CURVA 90 GRAUS PARA ELETRODUTO, PVC, ROSCÁVEL, DN 50 MM (1 1/2") - FORNECIMENTO E INSTALAÇÃO. AF_12/2015</v>
          </cell>
          <cell r="C2617" t="str">
            <v>UN</v>
          </cell>
          <cell r="D2617">
            <v>20.97</v>
          </cell>
        </row>
        <row r="2618">
          <cell r="A2618">
            <v>93020</v>
          </cell>
          <cell r="B2618" t="str">
            <v>CURVA 90 GRAUS PARA ELETRODUTO, PVC, ROSCÁVEL, DN 60 MM (2") - FORNECIMENTO E INSTALAÇÃO. AF_12/2015</v>
          </cell>
          <cell r="C2618" t="str">
            <v>UN</v>
          </cell>
          <cell r="D2618">
            <v>26.42</v>
          </cell>
        </row>
        <row r="2619">
          <cell r="A2619">
            <v>93022</v>
          </cell>
          <cell r="B2619" t="str">
            <v>CURVA 90 GRAUS PARA ELETRODUTO, PVC, ROSCÁVEL, DN 75 MM (2 1/2") - FORNECIMENTO E INSTALAÇÃO. AF_12/2015</v>
          </cell>
          <cell r="C2619" t="str">
            <v>UN</v>
          </cell>
          <cell r="D2619">
            <v>42.13</v>
          </cell>
        </row>
        <row r="2620">
          <cell r="A2620">
            <v>93024</v>
          </cell>
          <cell r="B2620" t="str">
            <v>CURVA 90 GRAUS PARA ELETRODUTO, PVC, ROSCÁVEL, DN 85 MM (3") - FORNECIMENTO E INSTALAÇÃO. AF_12/2015</v>
          </cell>
          <cell r="C2620" t="str">
            <v>UN</v>
          </cell>
          <cell r="D2620">
            <v>44.58</v>
          </cell>
        </row>
        <row r="2621">
          <cell r="A2621">
            <v>93026</v>
          </cell>
          <cell r="B2621" t="str">
            <v>CURVA 90 GRAUS PARA ELETRODUTO, PVC, ROSCÁVEL, DN 110 MM (4") - FORNECIMENTO E INSTALAÇÃO. AF_12/2015</v>
          </cell>
          <cell r="C2621" t="str">
            <v>UN</v>
          </cell>
          <cell r="D2621">
            <v>70.680000000000007</v>
          </cell>
        </row>
        <row r="2622">
          <cell r="A2622">
            <v>95733</v>
          </cell>
          <cell r="B2622" t="str">
            <v>LUVA PARA ELETRODUTO, PVC, SOLDÁVEL, DN 25 MM (3/4), APARENTE, INSTALADA EM TETO - FORNECIMENTO E INSTALAÇÃO. AF_11/2016_P</v>
          </cell>
          <cell r="C2622" t="str">
            <v>UN</v>
          </cell>
          <cell r="D2622">
            <v>5.31</v>
          </cell>
        </row>
        <row r="2623">
          <cell r="A2623">
            <v>95734</v>
          </cell>
          <cell r="B2623" t="str">
            <v>LUVA PARA ELETRODUTO, PVC, SOLDÁVEL, DN 32 MM (1), APARENTE, INSTALADA EM TETO - FORNECIMENTO E INSTALAÇÃO. AF_11/2016_P</v>
          </cell>
          <cell r="C2623" t="str">
            <v>UN</v>
          </cell>
          <cell r="D2623">
            <v>7.05</v>
          </cell>
        </row>
        <row r="2624">
          <cell r="A2624">
            <v>95735</v>
          </cell>
          <cell r="B2624" t="str">
            <v>LUVA PARA ELETRODUTO, PVC, SOLDÁVEL, DN 20 MM (1/2), APARENTE, INSTALADA EM PAREDE - FORNECIMENTO E INSTALAÇÃO. AF_11/2016_P</v>
          </cell>
          <cell r="C2624" t="str">
            <v>UN</v>
          </cell>
          <cell r="D2624">
            <v>6.2</v>
          </cell>
        </row>
        <row r="2625">
          <cell r="A2625">
            <v>95736</v>
          </cell>
          <cell r="B2625" t="str">
            <v>LUVA PARA ELETRODUTO, PVC, SOLDÁVEL, DN 25 MM (3/4), APARENTE, INSTALADA EM PAREDE - FORNECIMENTO E INSTALAÇÃO. AF_11/2016_P</v>
          </cell>
          <cell r="C2625" t="str">
            <v>UN</v>
          </cell>
          <cell r="D2625">
            <v>7.2</v>
          </cell>
        </row>
        <row r="2626">
          <cell r="A2626">
            <v>95738</v>
          </cell>
          <cell r="B2626" t="str">
            <v>LUVA PARA ELETRODUTO, PVC, SOLDÁVEL, DN 32 MM (1), APARENTE, INSTALADA EM PAREDE - FORNECIMENTO E INSTALAÇÃO. AF_11/2016_P</v>
          </cell>
          <cell r="C2626" t="str">
            <v>UN</v>
          </cell>
          <cell r="D2626">
            <v>8.59</v>
          </cell>
        </row>
        <row r="2627">
          <cell r="A2627">
            <v>95753</v>
          </cell>
          <cell r="B2627" t="str">
            <v>LUVA DE EMENDA PARA ELETRODUTO, AÇO GALVANIZADO, DN 20 MM (3/4  ), APARENTE, INSTALADA EM TETO - FORNECIMENTO E INSTALAÇÃO. AF_11/2016_P</v>
          </cell>
          <cell r="C2627" t="str">
            <v>UN</v>
          </cell>
          <cell r="D2627">
            <v>6.77</v>
          </cell>
        </row>
        <row r="2628">
          <cell r="A2628">
            <v>95754</v>
          </cell>
          <cell r="B2628" t="str">
            <v>LUVA DE EMENDA PARA ELETRODUTO, AÇO GALVANIZADO, DN 25 MM (1''), APARENTE, INSTALADA EM TETO - FORNECIMENTO E INSTALAÇÃO. AF_11/2016_P</v>
          </cell>
          <cell r="C2628" t="str">
            <v>UN</v>
          </cell>
          <cell r="D2628">
            <v>8.4700000000000006</v>
          </cell>
        </row>
        <row r="2629">
          <cell r="A2629">
            <v>95755</v>
          </cell>
          <cell r="B2629" t="str">
            <v>LUVA DE EMENDA PARA ELETRODUTO, AÇO GALVANIZADO, DN 32 MM (1 1/4''), APARENTE, INSTALADA EM TETO - FORNECIMENTO E INSTALAÇÃO. AF_11/2016_P</v>
          </cell>
          <cell r="C2629" t="str">
            <v>UN</v>
          </cell>
          <cell r="D2629">
            <v>12</v>
          </cell>
        </row>
        <row r="2630">
          <cell r="A2630">
            <v>95756</v>
          </cell>
          <cell r="B2630" t="str">
            <v>LUVA DE EMENDA PARA ELETRODUTO, AÇO GALVANIZADO, DN 40 MM (1 1/2''), APARENTE, INSTALADA EM TETO - FORNECIMENTO E INSTALAÇÃO. AF_11/2016_P</v>
          </cell>
          <cell r="C2630" t="str">
            <v>UN</v>
          </cell>
          <cell r="D2630">
            <v>15.85</v>
          </cell>
        </row>
        <row r="2631">
          <cell r="A2631">
            <v>95757</v>
          </cell>
          <cell r="B2631" t="str">
            <v>LUVA DE EMENDA PARA ELETRODUTO, AÇO GALVANIZADO, DN 20 MM (3/4''), APARENTE, INSTALADA EM PAREDE - FORNECIMENTO E INSTALAÇÃO. AF_11/2016_P</v>
          </cell>
          <cell r="C2631" t="str">
            <v>UN</v>
          </cell>
          <cell r="D2631">
            <v>10.48</v>
          </cell>
        </row>
        <row r="2632">
          <cell r="A2632">
            <v>95758</v>
          </cell>
          <cell r="B2632" t="str">
            <v>LUVA DE EMENDA PARA ELETRODUTO, AÇO GALVANIZADO, DN 25 MM (1''), APARENTE, INSTALADA EM PAREDE - FORNECIMENTO E INSTALAÇÃO. AF_11/2016_P</v>
          </cell>
          <cell r="C2632" t="str">
            <v>UN</v>
          </cell>
          <cell r="D2632">
            <v>11.75</v>
          </cell>
        </row>
        <row r="2633">
          <cell r="A2633">
            <v>95759</v>
          </cell>
          <cell r="B2633" t="str">
            <v>LUVA DE EMENDA PARA ELETRODUTO, AÇO GALVANIZADO, DN 32 MM (1 1/4''), APARENTE, INSTALADA EM PAREDE - FORNECIMENTO E INSTALAÇÃO. AF_11/2016_P</v>
          </cell>
          <cell r="C2633" t="str">
            <v>UN</v>
          </cell>
          <cell r="D2633">
            <v>14.67</v>
          </cell>
        </row>
        <row r="2634">
          <cell r="A2634">
            <v>95760</v>
          </cell>
          <cell r="B2634" t="str">
            <v>LUVA DE EMENDA PARA ELETRODUTO, AÇO GALVANIZADO, DN 40 MM (1 1/2''), APARENTE, INSTALADA EM PAREDE - FORNECIMENTO E INSTALAÇÃO. AF_11/2016_P</v>
          </cell>
          <cell r="C2634" t="str">
            <v>UN</v>
          </cell>
          <cell r="D2634">
            <v>17.8</v>
          </cell>
        </row>
        <row r="2635">
          <cell r="A2635">
            <v>97559</v>
          </cell>
          <cell r="B2635" t="str">
            <v>CURVA 135 GRAUS PARA ELETRODUTO, PVC, ROSCÁVEL, DN 25 MM (3/4), PARA CIRCUITOS TERMINAIS, INSTALADA EM FORRO - FORNECIMENTO E INSTALAÇÃO. AF_12/2015</v>
          </cell>
          <cell r="C2635" t="str">
            <v>UN</v>
          </cell>
          <cell r="D2635">
            <v>9.82</v>
          </cell>
        </row>
        <row r="2636">
          <cell r="A2636">
            <v>97562</v>
          </cell>
          <cell r="B2636" t="str">
            <v>CURVA 135 GRAUS PARA ELETRODUTO, PVC, ROSCÁVEL, DN 25 MM (3/4), PARA CIRCUITOS TERMINAIS, INSTALADA EM LAJE - FORNECIMENTO E INSTALAÇÃO. AF_12/2015</v>
          </cell>
          <cell r="C2636" t="str">
            <v>UN</v>
          </cell>
          <cell r="D2636">
            <v>11.85</v>
          </cell>
        </row>
        <row r="2637">
          <cell r="A2637">
            <v>97564</v>
          </cell>
          <cell r="B2637" t="str">
            <v>CURVA 135 GRAUS PARA ELETRODUTO, PVC, ROSCÁVEL, DN 25 MM (3/4), PARA CIRCUITOS TERMINAIS, INSTALADA EM PAREDE - FORNECIMENTO E INSTALAÇÃO. AF_12/2015</v>
          </cell>
          <cell r="C2637" t="str">
            <v>UN</v>
          </cell>
          <cell r="D2637">
            <v>13.63</v>
          </cell>
        </row>
        <row r="2638">
          <cell r="A2638">
            <v>91924</v>
          </cell>
          <cell r="B2638" t="str">
            <v>CABO DE COBRE FLEXÍVEL ISOLADO, 1,5 MM², ANTI-CHAMA 450/750 V, PARA CIRCUITOS TERMINAIS - FORNECIMENTO E INSTALAÇÃO. AF_12/2015</v>
          </cell>
          <cell r="C2638" t="str">
            <v>M</v>
          </cell>
          <cell r="D2638">
            <v>2.2000000000000002</v>
          </cell>
        </row>
        <row r="2639">
          <cell r="A2639">
            <v>91925</v>
          </cell>
          <cell r="B2639" t="str">
            <v>CABO DE COBRE FLEXÍVEL ISOLADO, 1,5 MM², ANTI-CHAMA 0,6/1,0 KV, PARA CIRCUITOS TERMINAIS - FORNECIMENTO E INSTALAÇÃO. AF_12/2015</v>
          </cell>
          <cell r="C2639" t="str">
            <v>M</v>
          </cell>
          <cell r="D2639">
            <v>2.92</v>
          </cell>
        </row>
        <row r="2640">
          <cell r="A2640">
            <v>91926</v>
          </cell>
          <cell r="B2640" t="str">
            <v>CABO DE COBRE FLEXÍVEL ISOLADO, 2,5 MM², ANTI-CHAMA 450/750 V, PARA CIRCUITOS TERMINAIS - FORNECIMENTO E INSTALAÇÃO. AF_12/2015</v>
          </cell>
          <cell r="C2640" t="str">
            <v>M</v>
          </cell>
          <cell r="D2640">
            <v>3.1</v>
          </cell>
        </row>
        <row r="2641">
          <cell r="A2641">
            <v>91927</v>
          </cell>
          <cell r="B2641" t="str">
            <v>CABO DE COBRE FLEXÍVEL ISOLADO, 2,5 MM², ANTI-CHAMA 0,6/1,0 KV, PARA CIRCUITOS TERMINAIS - FORNECIMENTO E INSTALAÇÃO. AF_12/2015</v>
          </cell>
          <cell r="C2641" t="str">
            <v>M</v>
          </cell>
          <cell r="D2641">
            <v>3.89</v>
          </cell>
        </row>
        <row r="2642">
          <cell r="A2642">
            <v>91928</v>
          </cell>
          <cell r="B2642" t="str">
            <v>CABO DE COBRE FLEXÍVEL ISOLADO, 4 MM², ANTI-CHAMA 450/750 V, PARA CIRCUITOS TERMINAIS - FORNECIMENTO E INSTALAÇÃO. AF_12/2015</v>
          </cell>
          <cell r="C2642" t="str">
            <v>M</v>
          </cell>
          <cell r="D2642">
            <v>4.8600000000000003</v>
          </cell>
        </row>
        <row r="2643">
          <cell r="A2643">
            <v>91929</v>
          </cell>
          <cell r="B2643" t="str">
            <v>CABO DE COBRE FLEXÍVEL ISOLADO, 4 MM², ANTI-CHAMA 0,6/1,0 KV, PARA CIRCUITOS TERMINAIS - FORNECIMENTO E INSTALAÇÃO. AF_12/2015</v>
          </cell>
          <cell r="C2643" t="str">
            <v>M</v>
          </cell>
          <cell r="D2643">
            <v>5.42</v>
          </cell>
        </row>
        <row r="2644">
          <cell r="A2644">
            <v>91930</v>
          </cell>
          <cell r="B2644" t="str">
            <v>CABO DE COBRE FLEXÍVEL ISOLADO, 6 MM², ANTI-CHAMA 450/750 V, PARA CIRCUITOS TERMINAIS - FORNECIMENTO E INSTALAÇÃO. AF_12/2015</v>
          </cell>
          <cell r="C2644" t="str">
            <v>M</v>
          </cell>
          <cell r="D2644">
            <v>6.6</v>
          </cell>
        </row>
        <row r="2645">
          <cell r="A2645">
            <v>91931</v>
          </cell>
          <cell r="B2645" t="str">
            <v>CABO DE COBRE FLEXÍVEL ISOLADO, 6 MM², ANTI-CHAMA 0,6/1,0 KV, PARA CIRCUITOS TERMINAIS - FORNECIMENTO E INSTALAÇÃO. AF_12/2015</v>
          </cell>
          <cell r="C2645" t="str">
            <v>M</v>
          </cell>
          <cell r="D2645">
            <v>7.26</v>
          </cell>
        </row>
        <row r="2646">
          <cell r="A2646">
            <v>91932</v>
          </cell>
          <cell r="B2646" t="str">
            <v>CABO DE COBRE FLEXÍVEL ISOLADO, 10 MM², ANTI-CHAMA 450/750 V, PARA CIRCUITOS TERMINAIS - FORNECIMENTO E INSTALAÇÃO. AF_12/2015</v>
          </cell>
          <cell r="C2646" t="str">
            <v>M</v>
          </cell>
          <cell r="D2646">
            <v>10.71</v>
          </cell>
        </row>
        <row r="2647">
          <cell r="A2647">
            <v>91933</v>
          </cell>
          <cell r="B2647" t="str">
            <v>CABO DE COBRE FLEXÍVEL ISOLADO, 10 MM², ANTI-CHAMA 0,6/1,0 KV, PARA CIRCUITOS TERMINAIS - FORNECIMENTO E INSTALAÇÃO. AF_12/2015</v>
          </cell>
          <cell r="C2647" t="str">
            <v>M</v>
          </cell>
          <cell r="D2647">
            <v>11.34</v>
          </cell>
        </row>
        <row r="2648">
          <cell r="A2648">
            <v>91934</v>
          </cell>
          <cell r="B2648" t="str">
            <v>CABO DE COBRE FLEXÍVEL ISOLADO, 16 MM², ANTI-CHAMA 450/750 V, PARA CIRCUITOS TERMINAIS - FORNECIMENTO E INSTALAÇÃO. AF_12/2015</v>
          </cell>
          <cell r="C2648" t="str">
            <v>M</v>
          </cell>
          <cell r="D2648">
            <v>16.32</v>
          </cell>
        </row>
        <row r="2649">
          <cell r="A2649">
            <v>91935</v>
          </cell>
          <cell r="B2649" t="str">
            <v>CABO DE COBRE FLEXÍVEL ISOLADO, 16 MM², ANTI-CHAMA 0,6/1,0 KV, PARA CIRCUITOS TERMINAIS - FORNECIMENTO E INSTALAÇÃO. AF_12/2015</v>
          </cell>
          <cell r="C2649" t="str">
            <v>M</v>
          </cell>
          <cell r="D2649">
            <v>17.239999999999998</v>
          </cell>
        </row>
        <row r="2650">
          <cell r="A2650">
            <v>92979</v>
          </cell>
          <cell r="B2650" t="str">
            <v>CABO DE COBRE FLEXÍVEL ISOLADO, 10 MM², ANTI-CHAMA 450/750 V, PARA DISTRIBUIÇÃO - FORNECIMENTO E INSTALAÇÃO. AF_12/2015</v>
          </cell>
          <cell r="C2650" t="str">
            <v>M</v>
          </cell>
          <cell r="D2650">
            <v>6.49</v>
          </cell>
        </row>
        <row r="2651">
          <cell r="A2651">
            <v>92980</v>
          </cell>
          <cell r="B2651" t="str">
            <v>CABO DE COBRE FLEXÍVEL ISOLADO, 10 MM², ANTI-CHAMA 0,6/1,0 KV, PARA DISTRIBUIÇÃO - FORNECIMENTO E INSTALAÇÃO. AF_12/2015</v>
          </cell>
          <cell r="C2651" t="str">
            <v>M</v>
          </cell>
          <cell r="D2651">
            <v>7.04</v>
          </cell>
        </row>
        <row r="2652">
          <cell r="A2652">
            <v>92981</v>
          </cell>
          <cell r="B2652" t="str">
            <v>CABO DE COBRE FLEXÍVEL ISOLADO, 16 MM², ANTI-CHAMA 450/750 V, PARA DISTRIBUIÇÃO - FORNECIMENTO E INSTALAÇÃO. AF_12/2015</v>
          </cell>
          <cell r="C2652" t="str">
            <v>M</v>
          </cell>
          <cell r="D2652">
            <v>9.9499999999999993</v>
          </cell>
        </row>
        <row r="2653">
          <cell r="A2653">
            <v>92982</v>
          </cell>
          <cell r="B2653" t="str">
            <v>CABO DE COBRE FLEXÍVEL ISOLADO, 16 MM², ANTI-CHAMA 0,6/1,0 KV, PARA DISTRIBUIÇÃO - FORNECIMENTO E INSTALAÇÃO. AF_12/2015</v>
          </cell>
          <cell r="C2653" t="str">
            <v>M</v>
          </cell>
          <cell r="D2653">
            <v>10.74</v>
          </cell>
        </row>
        <row r="2654">
          <cell r="A2654">
            <v>92983</v>
          </cell>
          <cell r="B2654" t="str">
            <v>CABO DE COBRE FLEXÍVEL ISOLADO, 25 MM², ANTI-CHAMA 450/750 V, PARA DISTRIBUIÇÃO - FORNECIMENTO E INSTALAÇÃO. AF_12/2015</v>
          </cell>
          <cell r="C2654" t="str">
            <v>M</v>
          </cell>
          <cell r="D2654">
            <v>17.84</v>
          </cell>
        </row>
        <row r="2655">
          <cell r="A2655">
            <v>92984</v>
          </cell>
          <cell r="B2655" t="str">
            <v>CABO DE COBRE FLEXÍVEL ISOLADO, 25 MM², ANTI-CHAMA 0,6/1,0 KV, PARA DISTRIBUIÇÃO - FORNECIMENTO E INSTALAÇÃO. AF_12/2015</v>
          </cell>
          <cell r="C2655" t="str">
            <v>M</v>
          </cell>
          <cell r="D2655">
            <v>18.28</v>
          </cell>
        </row>
        <row r="2656">
          <cell r="A2656">
            <v>92985</v>
          </cell>
          <cell r="B2656" t="str">
            <v>CABO DE COBRE FLEXÍVEL ISOLADO, 35 MM², ANTI-CHAMA 450/750 V, PARA DISTRIBUIÇÃO - FORNECIMENTO E INSTALAÇÃO. AF_12/2015</v>
          </cell>
          <cell r="C2656" t="str">
            <v>M</v>
          </cell>
          <cell r="D2656">
            <v>23.79</v>
          </cell>
        </row>
        <row r="2657">
          <cell r="A2657">
            <v>92986</v>
          </cell>
          <cell r="B2657" t="str">
            <v>CABO DE COBRE FLEXÍVEL ISOLADO, 35 MM², ANTI-CHAMA 0,6/1,0 KV, PARA DISTRIBUIÇÃO - FORNECIMENTO E INSTALAÇÃO. AF_12/2015</v>
          </cell>
          <cell r="C2657" t="str">
            <v>M</v>
          </cell>
          <cell r="D2657">
            <v>24.45</v>
          </cell>
        </row>
        <row r="2658">
          <cell r="A2658">
            <v>92987</v>
          </cell>
          <cell r="B2658" t="str">
            <v>CABO DE COBRE FLEXÍVEL ISOLADO, 50 MM², ANTI-CHAMA 450/750 V, PARA DISTRIBUIÇÃO - FORNECIMENTO E INSTALAÇÃO. AF_12/2015</v>
          </cell>
          <cell r="C2658" t="str">
            <v>M</v>
          </cell>
          <cell r="D2658">
            <v>33.93</v>
          </cell>
        </row>
        <row r="2659">
          <cell r="A2659">
            <v>92988</v>
          </cell>
          <cell r="B2659" t="str">
            <v>CABO DE COBRE FLEXÍVEL ISOLADO, 50 MM², ANTI-CHAMA 0,6/1,0 KV, PARA DISTRIBUIÇÃO - FORNECIMENTO E INSTALAÇÃO. AF_12/2015</v>
          </cell>
          <cell r="C2659" t="str">
            <v>M</v>
          </cell>
          <cell r="D2659">
            <v>34.020000000000003</v>
          </cell>
        </row>
        <row r="2660">
          <cell r="A2660">
            <v>92989</v>
          </cell>
          <cell r="B2660" t="str">
            <v>CABO DE COBRE FLEXÍVEL ISOLADO, 70 MM², ANTI-CHAMA 450/750 V, PARA DISTRIBUIÇÃO - FORNECIMENTO E INSTALAÇÃO. AF_12/2015</v>
          </cell>
          <cell r="C2660" t="str">
            <v>M</v>
          </cell>
          <cell r="D2660">
            <v>46.89</v>
          </cell>
        </row>
        <row r="2661">
          <cell r="A2661">
            <v>92990</v>
          </cell>
          <cell r="B2661" t="str">
            <v>CABO DE COBRE FLEXÍVEL ISOLADO, 70 MM², ANTI-CHAMA 0,6/1,0 KV, PARA DISTRIBUIÇÃO - FORNECIMENTO E INSTALAÇÃO. AF_12/2015</v>
          </cell>
          <cell r="C2661" t="str">
            <v>M</v>
          </cell>
          <cell r="D2661">
            <v>46.38</v>
          </cell>
        </row>
        <row r="2662">
          <cell r="A2662">
            <v>92991</v>
          </cell>
          <cell r="B2662" t="str">
            <v>CABO DE COBRE FLEXÍVEL ISOLADO, 95 MM², ANTI-CHAMA 450/750 V, PARA DISTRIBUIÇÃO - FORNECIMENTO E INSTALAÇÃO. AF_12/2015</v>
          </cell>
          <cell r="C2662" t="str">
            <v>M</v>
          </cell>
          <cell r="D2662">
            <v>61.01</v>
          </cell>
        </row>
        <row r="2663">
          <cell r="A2663">
            <v>92992</v>
          </cell>
          <cell r="B2663" t="str">
            <v>CABO DE COBRE FLEXÍVEL ISOLADO, 95 MM², ANTI-CHAMA 0,6/1,0 KV, PARA DISTRIBUIÇÃO - FORNECIMENTO E INSTALAÇÃO. AF_12/2015</v>
          </cell>
          <cell r="C2663" t="str">
            <v>M</v>
          </cell>
          <cell r="D2663">
            <v>61.05</v>
          </cell>
        </row>
        <row r="2664">
          <cell r="A2664">
            <v>92993</v>
          </cell>
          <cell r="B2664" t="str">
            <v>CABO DE COBRE FLEXÍVEL ISOLADO, 120 MM², ANTI-CHAMA 450/750 V, PARA DISTRIBUIÇÃO - FORNECIMENTO E INSTALAÇÃO. AF_12/2015</v>
          </cell>
          <cell r="C2664" t="str">
            <v>M</v>
          </cell>
          <cell r="D2664">
            <v>78.010000000000005</v>
          </cell>
        </row>
        <row r="2665">
          <cell r="A2665">
            <v>92994</v>
          </cell>
          <cell r="B2665" t="str">
            <v>CABO DE COBRE FLEXÍVEL ISOLADO, 120 MM², ANTI-CHAMA 0,6/1,0 KV, PARA DISTRIBUIÇÃO - FORNECIMENTO E INSTALAÇÃO. AF_12/2015</v>
          </cell>
          <cell r="C2665" t="str">
            <v>M</v>
          </cell>
          <cell r="D2665">
            <v>78.760000000000005</v>
          </cell>
        </row>
        <row r="2666">
          <cell r="A2666">
            <v>92995</v>
          </cell>
          <cell r="B2666" t="str">
            <v>CABO DE COBRE FLEXÍVEL ISOLADO, 150 MM², ANTI-CHAMA 450/750 V, PARA DISTRIBUIÇÃO - FORNECIMENTO E INSTALAÇÃO. AF_12/2015</v>
          </cell>
          <cell r="C2666" t="str">
            <v>M</v>
          </cell>
          <cell r="D2666">
            <v>96.89</v>
          </cell>
        </row>
        <row r="2667">
          <cell r="A2667">
            <v>92996</v>
          </cell>
          <cell r="B2667" t="str">
            <v>CABO DE COBRE FLEXÍVEL ISOLADO, 150 MM², ANTI-CHAMA 0,6/1,0 KV, PARA DISTRIBUIÇÃO - FORNECIMENTO E INSTALAÇÃO. AF_12/2015</v>
          </cell>
          <cell r="C2667" t="str">
            <v>M</v>
          </cell>
          <cell r="D2667">
            <v>97.14</v>
          </cell>
        </row>
        <row r="2668">
          <cell r="A2668">
            <v>92997</v>
          </cell>
          <cell r="B2668" t="str">
            <v>CABO DE COBRE FLEXÍVEL ISOLADO, 185 MM², ANTI-CHAMA 450/750 V, PARA DISTRIBUIÇÃO - FORNECIMENTO E INSTALAÇÃO. AF_12/2015</v>
          </cell>
          <cell r="C2668" t="str">
            <v>M</v>
          </cell>
          <cell r="D2668">
            <v>117.61</v>
          </cell>
        </row>
        <row r="2669">
          <cell r="A2669">
            <v>92998</v>
          </cell>
          <cell r="B2669" t="str">
            <v>CABO DE COBRE FLEXÍVEL ISOLADO, 185 MM², ANTI-CHAMA 0,6/1,0 KV, PARA DISTRIBUIÇÃO - FORNECIMENTO E INSTALAÇÃO. AF_12/2015</v>
          </cell>
          <cell r="C2669" t="str">
            <v>M</v>
          </cell>
          <cell r="D2669">
            <v>118.71</v>
          </cell>
        </row>
        <row r="2670">
          <cell r="A2670">
            <v>92999</v>
          </cell>
          <cell r="B2670" t="str">
            <v>CABO DE COBRE FLEXÍVEL ISOLADO, 240 MM², ANTI-CHAMA 450/750 V, PARA DISTRIBUIÇÃO - FORNECIMENTO E INSTALAÇÃO. AF_12/2015</v>
          </cell>
          <cell r="C2670" t="str">
            <v>M</v>
          </cell>
          <cell r="D2670">
            <v>154.61000000000001</v>
          </cell>
        </row>
        <row r="2671">
          <cell r="A2671">
            <v>93000</v>
          </cell>
          <cell r="B2671" t="str">
            <v>CABO DE COBRE FLEXÍVEL ISOLADO, 240 MM², ANTI-CHAMA 0,6/1,0 KV, PARA DISTRIBUIÇÃO - FORNECIMENTO E INSTALAÇÃO. AF_12/2015</v>
          </cell>
          <cell r="C2671" t="str">
            <v>M</v>
          </cell>
          <cell r="D2671">
            <v>155.54</v>
          </cell>
        </row>
        <row r="2672">
          <cell r="A2672">
            <v>93001</v>
          </cell>
          <cell r="B2672" t="str">
            <v>CABO DE COBRE RÍGIDO ISOLADO, 300 MM², ANTI-CHAMA 450/750 V, PARA DISTRIBUIÇÃO - FORNECIMENTO E INSTALAÇÃO. AF_12/2015</v>
          </cell>
          <cell r="C2672" t="str">
            <v>M</v>
          </cell>
          <cell r="D2672">
            <v>188.65</v>
          </cell>
        </row>
        <row r="2673">
          <cell r="A2673">
            <v>93002</v>
          </cell>
          <cell r="B2673" t="str">
            <v>CABO DE COBRE FLEXÍVEL ISOLADO, 300 MM², ANTI-CHAMA 0,6/1,0 KV, PARA DISTRIBUIÇÃO - FORNECIMENTO E INSTALAÇÃO. AF_12/2015</v>
          </cell>
          <cell r="C2673" t="str">
            <v>M</v>
          </cell>
          <cell r="D2673">
            <v>193.76</v>
          </cell>
        </row>
        <row r="2674">
          <cell r="A2674">
            <v>83446</v>
          </cell>
          <cell r="B2674" t="str">
            <v>CAIXA DE PASSAGEM 30X30X40 COM TAMPA E DRENO BRITA</v>
          </cell>
          <cell r="C2674" t="str">
            <v>UN</v>
          </cell>
          <cell r="D2674">
            <v>184.65</v>
          </cell>
        </row>
        <row r="2675">
          <cell r="A2675">
            <v>91936</v>
          </cell>
          <cell r="B2675" t="str">
            <v>CAIXA OCTOGONAL 4" X 4", PVC, INSTALADA EM LAJE - FORNECIMENTO E INSTALAÇÃO. AF_12/2015</v>
          </cell>
          <cell r="C2675" t="str">
            <v>UN</v>
          </cell>
          <cell r="D2675">
            <v>12.04</v>
          </cell>
        </row>
        <row r="2676">
          <cell r="A2676">
            <v>91937</v>
          </cell>
          <cell r="B2676" t="str">
            <v>CAIXA OCTOGONAL 3" X 3", PVC, INSTALADA EM LAJE - FORNECIMENTO E INSTALAÇÃO. AF_12/2015</v>
          </cell>
          <cell r="C2676" t="str">
            <v>UN</v>
          </cell>
          <cell r="D2676">
            <v>10.45</v>
          </cell>
        </row>
        <row r="2677">
          <cell r="A2677">
            <v>91939</v>
          </cell>
          <cell r="B2677" t="str">
            <v>CAIXA RETANGULAR 4" X 2" ALTA (2,00 M DO PISO), PVC, INSTALADA EM PAREDE - FORNECIMENTO E INSTALAÇÃO. AF_12/2015</v>
          </cell>
          <cell r="C2677" t="str">
            <v>UN</v>
          </cell>
          <cell r="D2677">
            <v>27.39</v>
          </cell>
        </row>
        <row r="2678">
          <cell r="A2678">
            <v>91940</v>
          </cell>
          <cell r="B2678" t="str">
            <v>CAIXA RETANGULAR 4" X 2" MÉDIA (1,30 M DO PISO), PVC, INSTALADA EM PAREDE - FORNECIMENTO E INSTALAÇÃO. AF_12/2015</v>
          </cell>
          <cell r="C2678" t="str">
            <v>UN</v>
          </cell>
          <cell r="D2678">
            <v>14.27</v>
          </cell>
        </row>
        <row r="2679">
          <cell r="A2679">
            <v>91941</v>
          </cell>
          <cell r="B2679" t="str">
            <v>CAIXA RETANGULAR 4" X 2" BAIXA (0,30 M DO PISO), PVC, INSTALADA EM PAREDE - FORNECIMENTO E INSTALAÇÃO. AF_12/2015</v>
          </cell>
          <cell r="C2679" t="str">
            <v>UN</v>
          </cell>
          <cell r="D2679">
            <v>9.35</v>
          </cell>
        </row>
        <row r="2680">
          <cell r="A2680">
            <v>91942</v>
          </cell>
          <cell r="B2680" t="str">
            <v>CAIXA RETANGULAR 4" X 4" ALTA (2,00 M DO PISO), PVC, INSTALADA EM PAREDE - FORNECIMENTO E INSTALAÇÃO. AF_12/2015</v>
          </cell>
          <cell r="C2680" t="str">
            <v>UN</v>
          </cell>
          <cell r="D2680">
            <v>33.200000000000003</v>
          </cell>
        </row>
        <row r="2681">
          <cell r="A2681">
            <v>91943</v>
          </cell>
          <cell r="B2681" t="str">
            <v>CAIXA RETANGULAR 4" X 4" MÉDIA (1,30 M DO PISO), PVC, INSTALADA EM PAREDE - FORNECIMENTO E INSTALAÇÃO. AF_12/2015</v>
          </cell>
          <cell r="C2681" t="str">
            <v>UN</v>
          </cell>
          <cell r="D2681">
            <v>18.100000000000001</v>
          </cell>
        </row>
        <row r="2682">
          <cell r="A2682">
            <v>91944</v>
          </cell>
          <cell r="B2682" t="str">
            <v>CAIXA RETANGULAR 4" X 4" BAIXA (0,30 M DO PISO), PVC, INSTALADA EM PAREDE - FORNECIMENTO E INSTALAÇÃO. AF_12/2015</v>
          </cell>
          <cell r="C2682" t="str">
            <v>UN</v>
          </cell>
          <cell r="D2682">
            <v>12.46</v>
          </cell>
        </row>
        <row r="2683">
          <cell r="A2683">
            <v>92865</v>
          </cell>
          <cell r="B2683" t="str">
            <v>CAIXA OCTOGONAL 4" X 4", METÁLICA, INSTALADA EM LAJE - FORNECIMENTO E INSTALAÇÃO. AF_12/2015</v>
          </cell>
          <cell r="C2683" t="str">
            <v>UN</v>
          </cell>
          <cell r="D2683">
            <v>8.61</v>
          </cell>
        </row>
        <row r="2684">
          <cell r="A2684">
            <v>92866</v>
          </cell>
          <cell r="B2684" t="str">
            <v>CAIXA SEXTAVADA 3" X 3", METÁLICA, INSTALADA EM LAJE - FORNECIMENTO E INSTALAÇÃO. AF_12/2015</v>
          </cell>
          <cell r="C2684" t="str">
            <v>UN</v>
          </cell>
          <cell r="D2684">
            <v>7.78</v>
          </cell>
        </row>
        <row r="2685">
          <cell r="A2685">
            <v>92867</v>
          </cell>
          <cell r="B2685" t="str">
            <v>CAIXA RETANGULAR 4" X 2" ALTA (2,00 M DO PISO), METÁLICA, INSTALADA EM PAREDE - FORNECIMENTO E INSTALAÇÃO. AF_12/2015</v>
          </cell>
          <cell r="C2685" t="str">
            <v>UN</v>
          </cell>
          <cell r="D2685">
            <v>26.22</v>
          </cell>
        </row>
        <row r="2686">
          <cell r="A2686">
            <v>92868</v>
          </cell>
          <cell r="B2686" t="str">
            <v>CAIXA RETANGULAR 4" X 2" MÉDIA (1,30 M DO PISO), METÁLICA, INSTALADA EM PAREDE - FORNECIMENTO E INSTALAÇÃO. AF_12/2015</v>
          </cell>
          <cell r="C2686" t="str">
            <v>UN</v>
          </cell>
          <cell r="D2686">
            <v>13.1</v>
          </cell>
        </row>
        <row r="2687">
          <cell r="A2687">
            <v>92869</v>
          </cell>
          <cell r="B2687" t="str">
            <v>CAIXA RETANGULAR 4" X 2" BAIXA (0,30 M DO PISO), METÁLICA, INSTALADA EM PAREDE - FORNECIMENTO E INSTALAÇÃO. AF_12/2015</v>
          </cell>
          <cell r="C2687" t="str">
            <v>UN</v>
          </cell>
          <cell r="D2687">
            <v>8.18</v>
          </cell>
        </row>
        <row r="2688">
          <cell r="A2688">
            <v>92870</v>
          </cell>
          <cell r="B2688" t="str">
            <v>CAIXA RETANGULAR 4" X 4" ALTA (2,00 M DO PISO), METÁLICA, INSTALADA EM PAREDE - FORNECIMENTO E INSTALAÇÃO. AF_12/2015</v>
          </cell>
          <cell r="C2688" t="str">
            <v>UN</v>
          </cell>
          <cell r="D2688">
            <v>30.97</v>
          </cell>
        </row>
        <row r="2689">
          <cell r="A2689">
            <v>92871</v>
          </cell>
          <cell r="B2689" t="str">
            <v>CAIXA RETANGULAR 4" X 4" MÉDIA (1,30 M DO PISO), METÁLICA, INSTALADA EM PAREDE - FORNECIMENTO E INSTALAÇÃO. AF_12/2015</v>
          </cell>
          <cell r="C2689" t="str">
            <v>UN</v>
          </cell>
          <cell r="D2689">
            <v>15.87</v>
          </cell>
        </row>
        <row r="2690">
          <cell r="A2690">
            <v>92872</v>
          </cell>
          <cell r="B2690" t="str">
            <v>CAIXA RETANGULAR 4" X 4" BAIXA (0,30 M DO PISO), METÁLICA, INSTALADA EM PAREDE - FORNECIMENTO E INSTALAÇÃO. AF_12/2015</v>
          </cell>
          <cell r="C2690" t="str">
            <v>UN</v>
          </cell>
          <cell r="D2690">
            <v>10.23</v>
          </cell>
        </row>
        <row r="2691">
          <cell r="A2691">
            <v>95777</v>
          </cell>
          <cell r="B2691" t="str">
            <v>CONDULETE DE ALUMÍNIO, TIPO B, PARA ELETRODUTO DE AÇO GALVANIZADO DN 20 MM (3/4''), APARENTE - FORNECIMENTO E INSTALAÇÃO. AF_11/2016_P</v>
          </cell>
          <cell r="C2691" t="str">
            <v>UN</v>
          </cell>
          <cell r="D2691">
            <v>25.95</v>
          </cell>
        </row>
        <row r="2692">
          <cell r="A2692">
            <v>95778</v>
          </cell>
          <cell r="B2692" t="str">
            <v>CONDULETE DE ALUMÍNIO, TIPO C, PARA ELETRODUTO DE AÇO GALVANIZADO DN 20 MM (3/4''), APARENTE - FORNECIMENTO E INSTALAÇÃO. AF_11/2016_P</v>
          </cell>
          <cell r="C2692" t="str">
            <v>UN</v>
          </cell>
          <cell r="D2692">
            <v>26.49</v>
          </cell>
        </row>
        <row r="2693">
          <cell r="A2693">
            <v>95779</v>
          </cell>
          <cell r="B2693" t="str">
            <v>CONDULETE DE ALUMÍNIO, TIPO E, PARA ELETRODUTO DE AÇO GALVANIZADO DN 20 MM (3/4''), APARENTE - FORNECIMENTO E INSTALAÇÃO. AF_11/2016_P</v>
          </cell>
          <cell r="C2693" t="str">
            <v>UN</v>
          </cell>
          <cell r="D2693">
            <v>24.68</v>
          </cell>
        </row>
        <row r="2694">
          <cell r="A2694">
            <v>95780</v>
          </cell>
          <cell r="B2694" t="str">
            <v>CONDULETE DE ALUMÍNIO, TIPO B, PARA ELETRODUTO DE AÇO GALVANIZADO DN 25 MM (1''), APARENTE - FORNECIMENTO E INSTALAÇÃO. AF_11/2016_P</v>
          </cell>
          <cell r="C2694" t="str">
            <v>UN</v>
          </cell>
          <cell r="D2694">
            <v>29.12</v>
          </cell>
        </row>
        <row r="2695">
          <cell r="A2695">
            <v>95781</v>
          </cell>
          <cell r="B2695" t="str">
            <v>CONDULETE DE ALUMÍNIO, TIPO C, PARA ELETRODUTO DE AÇO GALVANIZADO DN 25 MM (1''), APARENTE - FORNECIMENTO E INSTALAÇÃO. AF_11/2016_P</v>
          </cell>
          <cell r="C2695" t="str">
            <v>UN</v>
          </cell>
          <cell r="D2695">
            <v>29.53</v>
          </cell>
        </row>
        <row r="2696">
          <cell r="A2696">
            <v>95782</v>
          </cell>
          <cell r="B2696" t="str">
            <v>CONDULETE DE ALUMÍNIO, TIPO E, ELETRODUTO DE AÇO GALVANIZADO DN 25 MM (1''), APARENTE - FORNECIMENTO E INSTALAÇÃO. AF_11/2016_P</v>
          </cell>
          <cell r="C2696" t="str">
            <v>UN</v>
          </cell>
          <cell r="D2696">
            <v>30.58</v>
          </cell>
        </row>
        <row r="2697">
          <cell r="A2697">
            <v>95785</v>
          </cell>
          <cell r="B2697" t="str">
            <v>CONDULETE DE ALUMÍNIO, TIPO E, PARA ELETRODUTO DE AÇO GALVANIZADO DN 32 MM (1 1/4''), APARENTE - FORNECIMENTO E INSTALAÇÃO. AF_11/2016_P</v>
          </cell>
          <cell r="C2697" t="str">
            <v>UN</v>
          </cell>
          <cell r="D2697">
            <v>34.44</v>
          </cell>
        </row>
        <row r="2698">
          <cell r="A2698">
            <v>95787</v>
          </cell>
          <cell r="B2698" t="str">
            <v>CONDULETE DE ALUMÍNIO, TIPO LR, PARA ELETRODUTO DE AÇO GALVANIZADO DN 20 MM (3/4''), APARENTE - FORNECIMENTO E INSTALAÇÃO. AF_11/2016_P</v>
          </cell>
          <cell r="C2698" t="str">
            <v>UN</v>
          </cell>
          <cell r="D2698">
            <v>26.55</v>
          </cell>
        </row>
        <row r="2699">
          <cell r="A2699">
            <v>95789</v>
          </cell>
          <cell r="B2699" t="str">
            <v>CONDULETE DE ALUMÍNIO, TIPO LR, PARA ELETRODUTO DE AÇO GALVANIZADO DN 25 MM (1''), APARENTE - FORNECIMENTO E INSTALAÇÃO. AF_11/2016_P</v>
          </cell>
          <cell r="C2699" t="str">
            <v>UN</v>
          </cell>
          <cell r="D2699">
            <v>32.130000000000003</v>
          </cell>
        </row>
        <row r="2700">
          <cell r="A2700">
            <v>95791</v>
          </cell>
          <cell r="B2700" t="str">
            <v>CONDULETE DE ALUMÍNIO, TIPO LR, PARA ELETRODUTO DE AÇO GALVANIZADO DN 32 MM (1 1/4''), APARENTE - FORNECIMENTO E INSTALAÇÃO. AF_11/2016_P</v>
          </cell>
          <cell r="C2700" t="str">
            <v>UN</v>
          </cell>
          <cell r="D2700">
            <v>40.42</v>
          </cell>
        </row>
        <row r="2701">
          <cell r="A2701">
            <v>95795</v>
          </cell>
          <cell r="B2701" t="str">
            <v>CONDULETE DE ALUMÍNIO, TIPO T, PARA ELETRODUTO DE AÇO GALVANIZADO DN 20 MM (3/4''), APARENTE - FORNECIMENTO E INSTALAÇÃO. AF_11/2016_P</v>
          </cell>
          <cell r="C2701" t="str">
            <v>UN</v>
          </cell>
          <cell r="D2701">
            <v>30.66</v>
          </cell>
        </row>
        <row r="2702">
          <cell r="A2702">
            <v>95796</v>
          </cell>
          <cell r="B2702" t="str">
            <v>CONDULETE DE ALUMÍNIO, TIPO T, PARA ELETRODUTO DE AÇO GALVANIZADO DN 25 MM (1''), APARENTE - FORNECIMENTO E INSTALAÇÃO. AF_11/2016_P</v>
          </cell>
          <cell r="C2702" t="str">
            <v>UN</v>
          </cell>
          <cell r="D2702">
            <v>37.79</v>
          </cell>
        </row>
        <row r="2703">
          <cell r="A2703">
            <v>95797</v>
          </cell>
          <cell r="B2703" t="str">
            <v>CONDULETE DE ALUMÍNIO, TIPO T, PARA ELETRODUTO DE AÇO GALVANIZADO DN 32 MM (1 1/4''), APARENTE - FORNECIMENTO E INSTALAÇÃO. AF_11/2016_P</v>
          </cell>
          <cell r="C2703" t="str">
            <v>UN</v>
          </cell>
          <cell r="D2703">
            <v>47.11</v>
          </cell>
        </row>
        <row r="2704">
          <cell r="A2704">
            <v>95801</v>
          </cell>
          <cell r="B2704" t="str">
            <v>CONDULETE DE ALUMÍNIO, TIPO X, PARA ELETRODUTO DE AÇO GALVANIZADO DN 20 MM (3/4''), APARENTE - FORNECIMENTO E INSTALAÇÃO. AF_11/2016_P</v>
          </cell>
          <cell r="C2704" t="str">
            <v>UN</v>
          </cell>
          <cell r="D2704">
            <v>36.5</v>
          </cell>
        </row>
        <row r="2705">
          <cell r="A2705">
            <v>95802</v>
          </cell>
          <cell r="B2705" t="str">
            <v>CONDULETE DE ALUMÍNIO, TIPO X, PARA ELETRODUTO DE AÇO GALVANIZADO DN 25 MM (1''), APARENTE - FORNECIMENTO E INSTALAÇÃO. AF_11/2016_P</v>
          </cell>
          <cell r="C2705" t="str">
            <v>UN</v>
          </cell>
          <cell r="D2705">
            <v>40.549999999999997</v>
          </cell>
        </row>
        <row r="2706">
          <cell r="A2706">
            <v>95803</v>
          </cell>
          <cell r="B2706" t="str">
            <v>CONDULETE DE ALUMÍNIO, TIPO X, PARA ELETRODUTO DE AÇO GALVANIZADO DN 32 MM (1 1/4''), APARENTE - FORNECIMENTO E INSTALAÇÃO. AF_11/2016_P</v>
          </cell>
          <cell r="C2706" t="str">
            <v>UN</v>
          </cell>
          <cell r="D2706">
            <v>52.49</v>
          </cell>
        </row>
        <row r="2707">
          <cell r="A2707">
            <v>95804</v>
          </cell>
          <cell r="B2707" t="str">
            <v>CONDULETE DE PVC, TIPO B, PARA ELETRODUTO DE PVC SOLDÁVEL DN 20 MM (1/2''), APARENTE - FORNECIMENTO E INSTALAÇÃO. AF_11/2016</v>
          </cell>
          <cell r="C2707" t="str">
            <v>UN</v>
          </cell>
          <cell r="D2707">
            <v>22.47</v>
          </cell>
        </row>
        <row r="2708">
          <cell r="A2708">
            <v>95805</v>
          </cell>
          <cell r="B2708" t="str">
            <v>CONDULETE DE PVC, TIPO B, PARA ELETRODUTO DE PVC SOLDÁVEL DN 25 MM (3/4''), APARENTE - FORNECIMENTO E INSTALAÇÃO. AF_11/2016</v>
          </cell>
          <cell r="C2708" t="str">
            <v>UN</v>
          </cell>
          <cell r="D2708">
            <v>22.69</v>
          </cell>
        </row>
        <row r="2709">
          <cell r="A2709">
            <v>95806</v>
          </cell>
          <cell r="B2709" t="str">
            <v>CONDULETE DE PVC, TIPO B, PARA ELETRODUTO DE PVC SOLDÁVEL DN 32 MM (1''), APARENTE - FORNECIMENTO E INSTALAÇÃO. AF_11/2016</v>
          </cell>
          <cell r="C2709" t="str">
            <v>UN</v>
          </cell>
          <cell r="D2709">
            <v>23.4</v>
          </cell>
        </row>
        <row r="2710">
          <cell r="A2710">
            <v>95807</v>
          </cell>
          <cell r="B2710" t="str">
            <v>CONDULETE DE PVC, TIPO LL, PARA ELETRODUTO DE PVC SOLDÁVEL DN 20 MM (1/2''), APARENTE - FORNECIMENTO E INSTALAÇÃO. AF_11/2016</v>
          </cell>
          <cell r="C2710" t="str">
            <v>UN</v>
          </cell>
          <cell r="D2710">
            <v>25.93</v>
          </cell>
        </row>
        <row r="2711">
          <cell r="A2711">
            <v>95808</v>
          </cell>
          <cell r="B2711" t="str">
            <v>CONDULETE DE PVC, TIPO LL, PARA ELETRODUTO DE PVC SOLDÁVEL DN 25 MM (3/4''), APARENTE - FORNECIMENTO E INSTALAÇÃO. AF_11/2016</v>
          </cell>
          <cell r="C2711" t="str">
            <v>UN</v>
          </cell>
          <cell r="D2711">
            <v>26.61</v>
          </cell>
        </row>
        <row r="2712">
          <cell r="A2712">
            <v>95809</v>
          </cell>
          <cell r="B2712" t="str">
            <v>CONDULETE DE PVC, TIPO LL, PARA ELETRODUTO DE PVC SOLDÁVEL DN 32 MM (1''), APARENTE - FORNECIMENTO E INSTALAÇÃO. AF_11/2016</v>
          </cell>
          <cell r="C2712" t="str">
            <v>UN</v>
          </cell>
          <cell r="D2712">
            <v>29.08</v>
          </cell>
        </row>
        <row r="2713">
          <cell r="A2713">
            <v>95810</v>
          </cell>
          <cell r="B2713" t="str">
            <v>CONDULETE DE PVC, TIPO LB, PARA ELETRODUTO DE PVC SOLDÁVEL DN 20 MM (1/2''), APARENTE - FORNECIMENTO E INSTALAÇÃO. AF_11/2016</v>
          </cell>
          <cell r="C2713" t="str">
            <v>UN</v>
          </cell>
          <cell r="D2713">
            <v>13.13</v>
          </cell>
        </row>
        <row r="2714">
          <cell r="A2714">
            <v>95811</v>
          </cell>
          <cell r="B2714" t="str">
            <v>CONDULETE DE PVC, TIPO LB, PARA ELETRODUTO DE PVC SOLDÁVEL DN 25 MM (3/4''), APARENTE - FORNECIMENTO E INSTALAÇÃO. AF_11/2016</v>
          </cell>
          <cell r="C2714" t="str">
            <v>UN</v>
          </cell>
          <cell r="D2714">
            <v>13.81</v>
          </cell>
        </row>
        <row r="2715">
          <cell r="A2715">
            <v>95812</v>
          </cell>
          <cell r="B2715" t="str">
            <v>CONDULETE DE PVC, TIPO LB, PARA ELETRODUTO DE PVC SOLDÁVEL DN 32 MM (1''), APARENTE - FORNECIMENTO E INSTALAÇÃO. AF_11/2016</v>
          </cell>
          <cell r="C2715" t="str">
            <v>UN</v>
          </cell>
          <cell r="D2715">
            <v>16.27</v>
          </cell>
        </row>
        <row r="2716">
          <cell r="A2716">
            <v>95813</v>
          </cell>
          <cell r="B2716" t="str">
            <v>CONDULETE DE PVC, TIPO TB, PARA ELETRODUTO DE PVC SOLDÁVEL DN 20 MM (1/2''), APARENTE - FORNECIMENTO E INSTALAÇÃO. AF_11/2016</v>
          </cell>
          <cell r="C2716" t="str">
            <v>UN</v>
          </cell>
          <cell r="D2716">
            <v>16.03</v>
          </cell>
        </row>
        <row r="2717">
          <cell r="A2717">
            <v>95814</v>
          </cell>
          <cell r="B2717" t="str">
            <v>CONDULETE DE PVC, TIPO TB, PARA ELETRODUTO DE PVC SOLDÁVEL DN 25 MM (3/4''), APARENTE - FORNECIMENTO E INSTALAÇÃO. AF_11/2016</v>
          </cell>
          <cell r="C2717" t="str">
            <v>UN</v>
          </cell>
          <cell r="D2717">
            <v>17.05</v>
          </cell>
        </row>
        <row r="2718">
          <cell r="A2718">
            <v>95815</v>
          </cell>
          <cell r="B2718" t="str">
            <v>CONDULETE DE PVC, TIPO TB, PARA ELETRODUTO DE PVC SOLDÁVEL DN 32 MM (1''), APARENTE - FORNECIMENTO E INSTALAÇÃO. AF_11/2016</v>
          </cell>
          <cell r="C2718" t="str">
            <v>UN</v>
          </cell>
          <cell r="D2718">
            <v>21.73</v>
          </cell>
        </row>
        <row r="2719">
          <cell r="A2719">
            <v>95816</v>
          </cell>
          <cell r="B2719" t="str">
            <v>CONDULETE DE PVC, TIPO X, PARA ELETRODUTO DE PVC SOLDÁVEL DN 20 MM (1/2''), APARENTE - FORNECIMENTO E INSTALAÇÃO. AF_11/2016</v>
          </cell>
          <cell r="C2719" t="str">
            <v>UN</v>
          </cell>
          <cell r="D2719">
            <v>31.95</v>
          </cell>
        </row>
        <row r="2720">
          <cell r="A2720">
            <v>95817</v>
          </cell>
          <cell r="B2720" t="str">
            <v>CONDULETE DE PVC, TIPO X, PARA ELETRODUTO DE PVC SOLDÁVEL DN 25 MM (3/4''), APARENTE - FORNECIMENTO E INSTALAÇÃO. AF_11/2016</v>
          </cell>
          <cell r="C2720" t="str">
            <v>UN</v>
          </cell>
          <cell r="D2720">
            <v>32.93</v>
          </cell>
        </row>
        <row r="2721">
          <cell r="A2721">
            <v>95818</v>
          </cell>
          <cell r="B2721" t="str">
            <v>CONDULETE DE PVC, TIPO X, PARA ELETRODUTO DE PVC SOLDÁVEL DN 32 MM (1''), APARENTE - FORNECIMENTO E INSTALAÇÃO. AF_11/2016</v>
          </cell>
          <cell r="C2721" t="str">
            <v>UN</v>
          </cell>
          <cell r="D2721">
            <v>39.22</v>
          </cell>
        </row>
        <row r="2722">
          <cell r="A2722">
            <v>97886</v>
          </cell>
          <cell r="B2722" t="str">
            <v>CAIXA ENTERRADA ELÉTRICA RETANGULAR, EM ALVENARIA COM TIJOLOS CERÂMICOS MACIÇOS, FUNDO COM BRITA, DIMENSÕES INTERNAS: 0,3X0,3X0,3 M. AF_05/2018</v>
          </cell>
          <cell r="C2722" t="str">
            <v>UN</v>
          </cell>
          <cell r="D2722">
            <v>151.03</v>
          </cell>
        </row>
        <row r="2723">
          <cell r="A2723">
            <v>97887</v>
          </cell>
          <cell r="B2723" t="str">
            <v>CAIXA ENTERRADA ELÉTRICA RETANGULAR, EM ALVENARIA COM TIJOLOS CERÂMICOS MACIÇOS, FUNDO COM BRITA, DIMENSÕES INTERNAS: 0,4X0,4X0,4 M. AF_05/2018</v>
          </cell>
          <cell r="C2723" t="str">
            <v>UN</v>
          </cell>
          <cell r="D2723">
            <v>238.16</v>
          </cell>
        </row>
        <row r="2724">
          <cell r="A2724">
            <v>97888</v>
          </cell>
          <cell r="B2724" t="str">
            <v>CAIXA ENTERRADA ELÉTRICA RETANGULAR, EM ALVENARIA COM TIJOLOS CERÂMICOS MACIÇOS, FUNDO COM BRITA, DIMENSÕES INTERNAS: 0,6X0,6X0,6 M. AF_05/2018</v>
          </cell>
          <cell r="C2724" t="str">
            <v>UN</v>
          </cell>
          <cell r="D2724">
            <v>453.9</v>
          </cell>
        </row>
        <row r="2725">
          <cell r="A2725">
            <v>97889</v>
          </cell>
          <cell r="B2725" t="str">
            <v>CAIXA ENTERRADA ELÉTRICA RETANGULAR, EM ALVENARIA COM TIJOLOS CERÂMICOS MACIÇOS, FUNDO COM BRITA, DIMENSÕES INTERNAS: 0,8X0,8X0,6 M. AF_05/2018</v>
          </cell>
          <cell r="C2725" t="str">
            <v>UN</v>
          </cell>
          <cell r="D2725">
            <v>608.74</v>
          </cell>
        </row>
        <row r="2726">
          <cell r="A2726">
            <v>97890</v>
          </cell>
          <cell r="B2726" t="str">
            <v>CAIXA ENTERRADA ELÉTRICA RETANGULAR, EM ALVENARIA COM TIJOLOS CERÂMICOS MACIÇOS, FUNDO COM BRITA, DIMENSÕES INTERNAS: 1X1X0,6 M. AF_05/2018</v>
          </cell>
          <cell r="C2726" t="str">
            <v>UN</v>
          </cell>
          <cell r="D2726">
            <v>683.81</v>
          </cell>
        </row>
        <row r="2727">
          <cell r="A2727">
            <v>97891</v>
          </cell>
          <cell r="B2727" t="str">
            <v>CAIXA ENTERRADA ELÉTRICA RETANGULAR, EM ALVENARIA COM BLOCOS DE CONCRETO, FUNDO COM BRITA, DIMENSÕES INTERNAS: 0,4X0,4X0,4 M. AF_05/2018</v>
          </cell>
          <cell r="C2727" t="str">
            <v>UN</v>
          </cell>
          <cell r="D2727">
            <v>183.46</v>
          </cell>
        </row>
        <row r="2728">
          <cell r="A2728">
            <v>97892</v>
          </cell>
          <cell r="B2728" t="str">
            <v>CAIXA ENTERRADA ELÉTRICA RETANGULAR, EM ALVENARIA COM BLOCOS DE CONCRETO, FUNDO COM BRITA, DIMENSÕES INTERNAS: 0,6X0,6X0,6 M. AF_05/2018</v>
          </cell>
          <cell r="C2728" t="str">
            <v>UN</v>
          </cell>
          <cell r="D2728">
            <v>338.23</v>
          </cell>
        </row>
        <row r="2729">
          <cell r="A2729">
            <v>97893</v>
          </cell>
          <cell r="B2729" t="str">
            <v>CAIXA ENTERRADA ELÉTRICA RETANGULAR, EM ALVENARIA COM BLOCOS DE CONCRETO, FUNDO COM BRITA, DIMENSÕES INTERNAS: 0,8X0,8X0,6 M. AF_05/2018</v>
          </cell>
          <cell r="C2729" t="str">
            <v>UN</v>
          </cell>
          <cell r="D2729">
            <v>461.25</v>
          </cell>
        </row>
        <row r="2730">
          <cell r="A2730">
            <v>97894</v>
          </cell>
          <cell r="B2730" t="str">
            <v>CAIXA ENTERRADA ELÉTRICA RETANGULAR, EM ALVENARIA COM BLOCOS DE CONCRETO, FUNDO COM BRITA, DIMENSÕES INTERNAS: 1X1X0,6 M. AF_05/2018</v>
          </cell>
          <cell r="C2730" t="str">
            <v>UN</v>
          </cell>
          <cell r="D2730">
            <v>505.06</v>
          </cell>
        </row>
        <row r="2731">
          <cell r="A2731">
            <v>68066</v>
          </cell>
          <cell r="B2731" t="str">
            <v>CAIXA DE PROTECAO PARA MEDIDOR MONOFASICO, FORNECIMENTO E INSTALACAO</v>
          </cell>
          <cell r="C2731" t="str">
            <v>UN</v>
          </cell>
          <cell r="D2731">
            <v>119.07</v>
          </cell>
        </row>
        <row r="2732">
          <cell r="A2732">
            <v>72319</v>
          </cell>
          <cell r="B2732" t="str">
            <v>DISJUNTOR BAIXA TENSAO TRIPOLAR A SECO  800A/600V, INCLUSIVE ELETROTÉCNICO</v>
          </cell>
          <cell r="C2732" t="str">
            <v>UN</v>
          </cell>
          <cell r="D2732">
            <v>4776.6899999999996</v>
          </cell>
        </row>
        <row r="2733">
          <cell r="A2733">
            <v>72341</v>
          </cell>
          <cell r="B2733" t="str">
            <v>CONTATOR TRIPOLAR I NOMINAL 12A - FORNECIMENTO E INSTALACAO INCLUSIVE ELETROTÉCNICO</v>
          </cell>
          <cell r="C2733" t="str">
            <v>UN</v>
          </cell>
          <cell r="D2733">
            <v>307.5</v>
          </cell>
        </row>
        <row r="2734">
          <cell r="A2734">
            <v>72343</v>
          </cell>
          <cell r="B2734" t="str">
            <v>CONTATOR TRIPOLAR I NOMINAL 22A - FORNECIMENTO E INSTALACAO INCLUSIVE ELETROTÉCNICO</v>
          </cell>
          <cell r="C2734" t="str">
            <v>UN</v>
          </cell>
          <cell r="D2734">
            <v>365.07</v>
          </cell>
        </row>
        <row r="2735">
          <cell r="A2735">
            <v>72344</v>
          </cell>
          <cell r="B2735" t="str">
            <v>CONTATOR TRIPOLAR I NOMINAL 36A - FORNECIMENTO E INSTALACAO INCLUSIVE ELETROTÉCNICO</v>
          </cell>
          <cell r="C2735" t="str">
            <v>UN</v>
          </cell>
          <cell r="D2735">
            <v>580.28</v>
          </cell>
        </row>
        <row r="2736">
          <cell r="A2736">
            <v>72345</v>
          </cell>
          <cell r="B2736" t="str">
            <v>CONTATOR TRIPOLAR I NOMIMAL 94A - FORNECIMENTO E INSTALACAO INCLUSIVE ELETROTÉCNICO</v>
          </cell>
          <cell r="C2736" t="str">
            <v>UN</v>
          </cell>
          <cell r="D2736">
            <v>1685.53</v>
          </cell>
        </row>
        <row r="2737">
          <cell r="A2737" t="str">
            <v>74130/1</v>
          </cell>
          <cell r="B2737" t="str">
            <v>DISJUNTOR TERMOMAGNETICO MONOPOLAR PADRAO NEMA (AMERICANO) 10 A 30A 240V, FORNECIMENTO E INSTALACAO</v>
          </cell>
          <cell r="C2737" t="str">
            <v>UN</v>
          </cell>
          <cell r="D2737">
            <v>14.58</v>
          </cell>
        </row>
        <row r="2738">
          <cell r="A2738" t="str">
            <v>74130/2</v>
          </cell>
          <cell r="B2738" t="str">
            <v>DISJUNTOR TERMOMAGNETICO MONOPOLAR PADRAO NEMA (AMERICANO) 35 A 50A 240V, FORNECIMENTO E INSTALACAO</v>
          </cell>
          <cell r="C2738" t="str">
            <v>UN</v>
          </cell>
          <cell r="D2738">
            <v>22.17</v>
          </cell>
        </row>
        <row r="2739">
          <cell r="A2739" t="str">
            <v>74130/3</v>
          </cell>
          <cell r="B2739" t="str">
            <v>DISJUNTOR TERMOMAGNETICO BIPOLAR PADRAO NEMA (AMERICANO) 10 A 50A 240V, FORNECIMENTO E INSTALACAO</v>
          </cell>
          <cell r="C2739" t="str">
            <v>UN</v>
          </cell>
          <cell r="D2739">
            <v>64.34</v>
          </cell>
        </row>
        <row r="2740">
          <cell r="A2740" t="str">
            <v>74130/4</v>
          </cell>
          <cell r="B2740" t="str">
            <v>DISJUNTOR TERMOMAGNETICO TRIPOLAR PADRAO NEMA (AMERICANO) 10 A 50A 240V, FORNECIMENTO E INSTALACAO</v>
          </cell>
          <cell r="C2740" t="str">
            <v>UN</v>
          </cell>
          <cell r="D2740">
            <v>94.46</v>
          </cell>
        </row>
        <row r="2741">
          <cell r="A2741" t="str">
            <v>74130/5</v>
          </cell>
          <cell r="B2741" t="str">
            <v>DISJUNTOR TERMOMAGNETICO TRIPOLAR PADRAO NEMA (AMERICANO) 60 A 100A 240V, FORNECIMENTO E INSTALACAO</v>
          </cell>
          <cell r="C2741" t="str">
            <v>UN</v>
          </cell>
          <cell r="D2741">
            <v>125.21</v>
          </cell>
        </row>
        <row r="2742">
          <cell r="A2742" t="str">
            <v>74130/6</v>
          </cell>
          <cell r="B2742" t="str">
            <v>DISJUNTOR TERMOMAGNETICO TRIPOLAR PADRAO NEMA (AMERICANO) 125 A 150A 240V, FORNECIMENTO E INSTALACAO</v>
          </cell>
          <cell r="C2742" t="str">
            <v>UN</v>
          </cell>
          <cell r="D2742">
            <v>350.55</v>
          </cell>
        </row>
        <row r="2743">
          <cell r="A2743" t="str">
            <v>74130/7</v>
          </cell>
          <cell r="B2743" t="str">
            <v>DISJUNTOR TERMOMAGNETICO TRIPOLAR EM CAIXA MOLDADA 250A 600V, FORNECIMENTO E INSTALACAO</v>
          </cell>
          <cell r="C2743" t="str">
            <v>UN</v>
          </cell>
          <cell r="D2743">
            <v>902.51</v>
          </cell>
        </row>
        <row r="2744">
          <cell r="A2744" t="str">
            <v>74130/8</v>
          </cell>
          <cell r="B2744" t="str">
            <v>DISJUNTOR TERMOMAGNETICO TRIPOLAR EM CAIXA MOLDADA 300 A 400A 600V, FORNECIMENTO E INSTALACAO</v>
          </cell>
          <cell r="C2744" t="str">
            <v>UN</v>
          </cell>
          <cell r="D2744">
            <v>1232.51</v>
          </cell>
        </row>
        <row r="2745">
          <cell r="A2745" t="str">
            <v>74130/9</v>
          </cell>
          <cell r="B2745" t="str">
            <v>DISJUNTOR TERMOMAGNETICO TRIPOLAR EM CAIXA MOLDADA 500 A 600A 600V, FORNECIMENTO E INSTALACAO</v>
          </cell>
          <cell r="C2745" t="str">
            <v>UN</v>
          </cell>
          <cell r="D2745">
            <v>2017.47</v>
          </cell>
        </row>
        <row r="2746">
          <cell r="A2746" t="str">
            <v>74130/10</v>
          </cell>
          <cell r="B2746" t="str">
            <v>DISJUNTOR TERMOMAGNETICO TRIPOLAR EM CAIXA MOLDADA 175 A 225A 240V, FORNECIMENTO E INSTALACAO</v>
          </cell>
          <cell r="C2746" t="str">
            <v>UN</v>
          </cell>
          <cell r="D2746">
            <v>546.70000000000005</v>
          </cell>
        </row>
        <row r="2747">
          <cell r="A2747" t="str">
            <v>74131/1</v>
          </cell>
          <cell r="B2747" t="str">
            <v>QUADRO DE DISTRIBUICAO DE ENERGIA DE EMBUTIR, EM CHAPA METALICA, PARA 3 DISJUNTORES TERMOMAGNETICOS MONOPOLARES SEM BARRAMENTO FORNECIMENTO E INSTALACAO</v>
          </cell>
          <cell r="C2747" t="str">
            <v>UN</v>
          </cell>
          <cell r="D2747">
            <v>64.08</v>
          </cell>
        </row>
        <row r="2748">
          <cell r="A2748" t="str">
            <v>74131/4</v>
          </cell>
          <cell r="B2748" t="str">
            <v>QUADRO DE DISTRIBUICAO DE ENERGIA DE EMBUTIR, EM CHAPA METALICA, PARA 18 DISJUNTORES TERMOMAGNETICOS MONOPOLARES, COM BARRAMENTO TRIFASICO E NEUTRO, FORNECIMENTO E INSTALACAO</v>
          </cell>
          <cell r="C2748" t="str">
            <v>UN</v>
          </cell>
          <cell r="D2748">
            <v>322.2</v>
          </cell>
        </row>
        <row r="2749">
          <cell r="A2749" t="str">
            <v>74131/5</v>
          </cell>
          <cell r="B2749" t="str">
            <v>QUADRO DE DISTRIBUICAO DE ENERGIA DE EMBUTIR, EM CHAPA METALICA, PARA 24 DISJUNTORES TERMOMAGNETICOS MONOPOLARES, COM BARRAMENTO TRIFASICO E NEUTRO, FORNECIMENTO E INSTALACAO</v>
          </cell>
          <cell r="C2749" t="str">
            <v>UN</v>
          </cell>
          <cell r="D2749">
            <v>376.27</v>
          </cell>
        </row>
        <row r="2750">
          <cell r="A2750" t="str">
            <v>74131/6</v>
          </cell>
          <cell r="B2750" t="str">
            <v>QUADRO DE DISTRIBUICAO DE ENERGIA DE EMBUTIR, EM CHAPA METALICA, PARA 32 DISJUNTORES TERMOMAGNETICOS MONOPOLARES, COM BARRAMENTO TRIFASICO E NEUTRO, FORNECIMENTO E INSTALACAO</v>
          </cell>
          <cell r="C2750" t="str">
            <v>UN</v>
          </cell>
          <cell r="D2750">
            <v>675.48</v>
          </cell>
        </row>
        <row r="2751">
          <cell r="A2751" t="str">
            <v>74131/7</v>
          </cell>
          <cell r="B2751" t="str">
            <v>QUADRO DE DISTRIBUICAO DE ENERGIA DE EMBUTIR, EM CHAPA METALICA, PARA 40 DISJUNTORES TERMOMAGNETICOS MONOPOLARES, COM BARRAMENTO TRIFASICO E NEUTRO, FORNECIMENTO E INSTALACAO</v>
          </cell>
          <cell r="C2751" t="str">
            <v>UN</v>
          </cell>
          <cell r="D2751">
            <v>587.73</v>
          </cell>
        </row>
        <row r="2752">
          <cell r="A2752" t="str">
            <v>74131/8</v>
          </cell>
          <cell r="B2752" t="str">
            <v>QUADRO DE DISTRIBUICAO DE ENERGIA DE EMBUTIR, EM CHAPA METALICA, PARA 50 DISJUNTORES TERMOMAGNETICOS MONOPOLARES, COM BARRAMENTO TRIFASICO E NEUTRO, FORNECIMENTO E INSTALACAO</v>
          </cell>
          <cell r="C2752" t="str">
            <v>UN</v>
          </cell>
          <cell r="D2752">
            <v>873.6</v>
          </cell>
        </row>
        <row r="2753">
          <cell r="A2753">
            <v>83463</v>
          </cell>
          <cell r="B2753" t="str">
            <v>QUADRO DE DISTRIBUICAO DE ENERGIA EM CHAPA DE ACO GALVANIZADO, PARA 12 DISJUNTORES TERMOMAGNETICOS MONOPOLARES, COM BARRAMENTO TRIFASICO E NEUTRO - FORNECIMENTO E INSTALACAO</v>
          </cell>
          <cell r="C2753" t="str">
            <v>UN</v>
          </cell>
          <cell r="D2753">
            <v>240.79</v>
          </cell>
        </row>
        <row r="2754">
          <cell r="A2754">
            <v>84402</v>
          </cell>
          <cell r="B2754" t="str">
            <v>QUADRO DE DISTRIBUICAO DE ENERGIA P/ 6 DISJUNTORES TERMOMAGNETICOS MONOPOLARES SEM BARRAMENTO, DE EMBUTIR, EM CHAPA METALICA - FORNECIMENTO E INSTALACAO</v>
          </cell>
          <cell r="C2754" t="str">
            <v>UN</v>
          </cell>
          <cell r="D2754">
            <v>70.03</v>
          </cell>
        </row>
        <row r="2755">
          <cell r="A2755">
            <v>93653</v>
          </cell>
          <cell r="B2755" t="str">
            <v>DISJUNTOR MONOPOLAR TIPO DIN, CORRENTE NOMINAL DE 10A - FORNECIMENTO E INSTALAÇÃO. AF_04/2016</v>
          </cell>
          <cell r="C2755" t="str">
            <v>UN</v>
          </cell>
          <cell r="D2755">
            <v>10.91</v>
          </cell>
        </row>
        <row r="2756">
          <cell r="A2756">
            <v>93654</v>
          </cell>
          <cell r="B2756" t="str">
            <v>DISJUNTOR MONOPOLAR TIPO DIN, CORRENTE NOMINAL DE 16A - FORNECIMENTO E INSTALAÇÃO. AF_04/2016</v>
          </cell>
          <cell r="C2756" t="str">
            <v>UN</v>
          </cell>
          <cell r="D2756">
            <v>11.55</v>
          </cell>
        </row>
        <row r="2757">
          <cell r="A2757">
            <v>93655</v>
          </cell>
          <cell r="B2757" t="str">
            <v>DISJUNTOR MONOPOLAR TIPO DIN, CORRENTE NOMINAL DE 20A - FORNECIMENTO E INSTALAÇÃO. AF_04/2016</v>
          </cell>
          <cell r="C2757" t="str">
            <v>UN</v>
          </cell>
          <cell r="D2757">
            <v>12.59</v>
          </cell>
        </row>
        <row r="2758">
          <cell r="A2758">
            <v>93656</v>
          </cell>
          <cell r="B2758" t="str">
            <v>DISJUNTOR MONOPOLAR TIPO DIN, CORRENTE NOMINAL DE 25A - FORNECIMENTO E INSTALAÇÃO. AF_04/2016</v>
          </cell>
          <cell r="C2758" t="str">
            <v>UN</v>
          </cell>
          <cell r="D2758">
            <v>12.59</v>
          </cell>
        </row>
        <row r="2759">
          <cell r="A2759">
            <v>93657</v>
          </cell>
          <cell r="B2759" t="str">
            <v>DISJUNTOR MONOPOLAR TIPO DIN, CORRENTE NOMINAL DE 32A - FORNECIMENTO E INSTALAÇÃO. AF_04/2016</v>
          </cell>
          <cell r="C2759" t="str">
            <v>UN</v>
          </cell>
          <cell r="D2759">
            <v>13.95</v>
          </cell>
        </row>
        <row r="2760">
          <cell r="A2760">
            <v>93658</v>
          </cell>
          <cell r="B2760" t="str">
            <v>DISJUNTOR MONOPOLAR TIPO DIN, CORRENTE NOMINAL DE 40A - FORNECIMENTO E INSTALAÇÃO. AF_04/2016</v>
          </cell>
          <cell r="C2760" t="str">
            <v>UN</v>
          </cell>
          <cell r="D2760">
            <v>20.329999999999998</v>
          </cell>
        </row>
        <row r="2761">
          <cell r="A2761">
            <v>93659</v>
          </cell>
          <cell r="B2761" t="str">
            <v>DISJUNTOR MONOPOLAR TIPO DIN, CORRENTE NOMINAL DE 50A - FORNECIMENTO E INSTALAÇÃO. AF_04/2016</v>
          </cell>
          <cell r="C2761" t="str">
            <v>UN</v>
          </cell>
          <cell r="D2761">
            <v>23.13</v>
          </cell>
        </row>
        <row r="2762">
          <cell r="A2762">
            <v>93660</v>
          </cell>
          <cell r="B2762" t="str">
            <v>DISJUNTOR BIPOLAR TIPO DIN, CORRENTE NOMINAL DE 10A - FORNECIMENTO E INSTALAÇÃO. AF_04/2016</v>
          </cell>
          <cell r="C2762" t="str">
            <v>UN</v>
          </cell>
          <cell r="D2762">
            <v>54.13</v>
          </cell>
        </row>
        <row r="2763">
          <cell r="A2763">
            <v>93661</v>
          </cell>
          <cell r="B2763" t="str">
            <v>DISJUNTOR BIPOLAR TIPO DIN, CORRENTE NOMINAL DE 16A - FORNECIMENTO E INSTALAÇÃO. AF_04/2016</v>
          </cell>
          <cell r="C2763" t="str">
            <v>UN</v>
          </cell>
          <cell r="D2763">
            <v>55.34</v>
          </cell>
        </row>
        <row r="2764">
          <cell r="A2764">
            <v>93662</v>
          </cell>
          <cell r="B2764" t="str">
            <v>DISJUNTOR BIPOLAR TIPO DIN, CORRENTE NOMINAL DE 20A - FORNECIMENTO E INSTALAÇÃO. AF_04/2016</v>
          </cell>
          <cell r="C2764" t="str">
            <v>UN</v>
          </cell>
          <cell r="D2764">
            <v>57.53</v>
          </cell>
        </row>
        <row r="2765">
          <cell r="A2765">
            <v>93663</v>
          </cell>
          <cell r="B2765" t="str">
            <v>DISJUNTOR BIPOLAR TIPO DIN, CORRENTE NOMINAL DE 25A - FORNECIMENTO E INSTALAÇÃO. AF_04/2016</v>
          </cell>
          <cell r="C2765" t="str">
            <v>UN</v>
          </cell>
          <cell r="D2765">
            <v>57.53</v>
          </cell>
        </row>
        <row r="2766">
          <cell r="A2766">
            <v>93664</v>
          </cell>
          <cell r="B2766" t="str">
            <v>DISJUNTOR BIPOLAR TIPO DIN, CORRENTE NOMINAL DE 32A - FORNECIMENTO E INSTALAÇÃO. AF_04/2016</v>
          </cell>
          <cell r="C2766" t="str">
            <v>UN</v>
          </cell>
          <cell r="D2766">
            <v>60.2</v>
          </cell>
        </row>
        <row r="2767">
          <cell r="A2767">
            <v>93665</v>
          </cell>
          <cell r="B2767" t="str">
            <v>DISJUNTOR BIPOLAR TIPO DIN, CORRENTE NOMINAL DE 40A - FORNECIMENTO E INSTALAÇÃO. AF_04/2016</v>
          </cell>
          <cell r="C2767" t="str">
            <v>UN</v>
          </cell>
          <cell r="D2767">
            <v>63.84</v>
          </cell>
        </row>
        <row r="2768">
          <cell r="A2768">
            <v>93666</v>
          </cell>
          <cell r="B2768" t="str">
            <v>DISJUNTOR BIPOLAR TIPO DIN, CORRENTE NOMINAL DE 50A - FORNECIMENTO E INSTALAÇÃO. AF_04/2016</v>
          </cell>
          <cell r="C2768" t="str">
            <v>UN</v>
          </cell>
          <cell r="D2768">
            <v>69.430000000000007</v>
          </cell>
        </row>
        <row r="2769">
          <cell r="A2769">
            <v>93667</v>
          </cell>
          <cell r="B2769" t="str">
            <v>DISJUNTOR TRIPOLAR TIPO DIN, CORRENTE NOMINAL DE 10A - FORNECIMENTO E INSTALAÇÃO. AF_04/2016</v>
          </cell>
          <cell r="C2769" t="str">
            <v>UN</v>
          </cell>
          <cell r="D2769">
            <v>67.58</v>
          </cell>
        </row>
        <row r="2770">
          <cell r="A2770">
            <v>93668</v>
          </cell>
          <cell r="B2770" t="str">
            <v>DISJUNTOR TRIPOLAR TIPO DIN, CORRENTE NOMINAL DE 16A - FORNECIMENTO E INSTALAÇÃO. AF_04/2016</v>
          </cell>
          <cell r="C2770" t="str">
            <v>UN</v>
          </cell>
          <cell r="D2770">
            <v>69.42</v>
          </cell>
        </row>
        <row r="2771">
          <cell r="A2771">
            <v>93669</v>
          </cell>
          <cell r="B2771" t="str">
            <v>DISJUNTOR TRIPOLAR TIPO DIN, CORRENTE NOMINAL DE 20A - FORNECIMENTO E INSTALAÇÃO. AF_04/2016</v>
          </cell>
          <cell r="C2771" t="str">
            <v>UN</v>
          </cell>
          <cell r="D2771">
            <v>72.66</v>
          </cell>
        </row>
        <row r="2772">
          <cell r="A2772">
            <v>93670</v>
          </cell>
          <cell r="B2772" t="str">
            <v>DISJUNTOR TRIPOLAR TIPO DIN, CORRENTE NOMINAL DE 25A - FORNECIMENTO E INSTALAÇÃO. AF_04/2016</v>
          </cell>
          <cell r="C2772" t="str">
            <v>UN</v>
          </cell>
          <cell r="D2772">
            <v>72.66</v>
          </cell>
        </row>
        <row r="2773">
          <cell r="A2773">
            <v>93671</v>
          </cell>
          <cell r="B2773" t="str">
            <v>DISJUNTOR TRIPOLAR TIPO DIN, CORRENTE NOMINAL DE 32A - FORNECIMENTO E INSTALAÇÃO. AF_04/2016</v>
          </cell>
          <cell r="C2773" t="str">
            <v>UN</v>
          </cell>
          <cell r="D2773">
            <v>76.67</v>
          </cell>
        </row>
        <row r="2774">
          <cell r="A2774">
            <v>93672</v>
          </cell>
          <cell r="B2774" t="str">
            <v>DISJUNTOR TRIPOLAR TIPO DIN, CORRENTE NOMINAL DE 40A - FORNECIMENTO E INSTALAÇÃO. AF_04/2016</v>
          </cell>
          <cell r="C2774" t="str">
            <v>UN</v>
          </cell>
          <cell r="D2774">
            <v>83.33</v>
          </cell>
        </row>
        <row r="2775">
          <cell r="A2775">
            <v>93673</v>
          </cell>
          <cell r="B2775" t="str">
            <v>DISJUNTOR TRIPOLAR TIPO DIN, CORRENTE NOMINAL DE 50A - FORNECIMENTO E INSTALAÇÃO. AF_04/2016</v>
          </cell>
          <cell r="C2775" t="str">
            <v>UN</v>
          </cell>
          <cell r="D2775">
            <v>91.71</v>
          </cell>
        </row>
        <row r="2776">
          <cell r="A2776">
            <v>72339</v>
          </cell>
          <cell r="B2776" t="str">
            <v>TOMADA 3P+T 30A/440V SEM PLACA - FORNECIMENTO E INSTALACAO</v>
          </cell>
          <cell r="C2776" t="str">
            <v>UN</v>
          </cell>
          <cell r="D2776">
            <v>55.56</v>
          </cell>
        </row>
        <row r="2777">
          <cell r="A2777">
            <v>83403</v>
          </cell>
          <cell r="B2777" t="str">
            <v>INTERRUPTOR PULSADOR DE CAMPAINHA OU MINUTERIA 2A/250V C/ CAIXA - FORNECIMENTO E INSTALACAO</v>
          </cell>
          <cell r="C2777" t="str">
            <v>UN</v>
          </cell>
          <cell r="D2777">
            <v>18.489999999999998</v>
          </cell>
        </row>
        <row r="2778">
          <cell r="A2778">
            <v>83465</v>
          </cell>
          <cell r="B2778" t="str">
            <v>INTERRUPTOR INTERMEDIARIO (FOUR-WAY) - FORNECIMENTO E INSTALACAO</v>
          </cell>
          <cell r="C2778" t="str">
            <v>UN</v>
          </cell>
          <cell r="D2778">
            <v>47.98</v>
          </cell>
        </row>
        <row r="2779">
          <cell r="A2779">
            <v>91945</v>
          </cell>
          <cell r="B2779" t="str">
            <v>SUPORTE PARAFUSADO COM PLACA DE ENCAIXE 4" X 2" ALTO (2,00 M DO PISO) PARA PONTO ELÉTRICO - FORNECIMENTO E INSTALAÇÃO. AF_12/2015</v>
          </cell>
          <cell r="C2779" t="str">
            <v>UN</v>
          </cell>
          <cell r="D2779">
            <v>8.44</v>
          </cell>
        </row>
        <row r="2780">
          <cell r="A2780">
            <v>91946</v>
          </cell>
          <cell r="B2780" t="str">
            <v>SUPORTE PARAFUSADO COM PLACA DE ENCAIXE 4" X 2" MÉDIO (1,30 M DO PISO) PARA PONTO ELÉTRICO - FORNECIMENTO E INSTALAÇÃO. AF_12/2015</v>
          </cell>
          <cell r="C2780" t="str">
            <v>UN</v>
          </cell>
          <cell r="D2780">
            <v>6.87</v>
          </cell>
        </row>
        <row r="2781">
          <cell r="A2781">
            <v>91947</v>
          </cell>
          <cell r="B2781" t="str">
            <v>SUPORTE PARAFUSADO COM PLACA DE ENCAIXE 4" X 2" BAIXO (0,30 M DO PISO) PARA PONTO ELÉTRICO - FORNECIMENTO E INSTALAÇÃO. AF_12/2015</v>
          </cell>
          <cell r="C2781" t="str">
            <v>UN</v>
          </cell>
          <cell r="D2781">
            <v>5.89</v>
          </cell>
        </row>
        <row r="2782">
          <cell r="A2782">
            <v>91949</v>
          </cell>
          <cell r="B2782" t="str">
            <v>SUPORTE PARAFUSADO COM PLACA DE ENCAIXE 4" X 4" ALTO (2,00 M DO PISO) PARA PONTO ELÉTRICO - FORNECIMENTO E INSTALAÇÃO. AF_12/2015</v>
          </cell>
          <cell r="C2782" t="str">
            <v>UN</v>
          </cell>
          <cell r="D2782">
            <v>12.51</v>
          </cell>
        </row>
        <row r="2783">
          <cell r="A2783">
            <v>91950</v>
          </cell>
          <cell r="B2783" t="str">
            <v>SUPORTE PARAFUSADO COM PLACA DE ENCAIXE 4" X 4" MÉDIO (1,30 M DO PISO) PARA PONTO ELÉTRICO - FORNECIMENTO E INSTALAÇÃO. AF_12/2015</v>
          </cell>
          <cell r="C2783" t="str">
            <v>UN</v>
          </cell>
          <cell r="D2783">
            <v>10.61</v>
          </cell>
        </row>
        <row r="2784">
          <cell r="A2784">
            <v>91951</v>
          </cell>
          <cell r="B2784" t="str">
            <v>SUPORTE PARAFUSADO COM PLACA DE ENCAIXE 4" X 4" BAIXO (0,30 M DO PISO) PARA PONTO ELÉTRICO - FORNECIMENTO E INSTALAÇÃO. AF_12/2015</v>
          </cell>
          <cell r="C2784" t="str">
            <v>UN</v>
          </cell>
          <cell r="D2784">
            <v>9.4700000000000006</v>
          </cell>
        </row>
        <row r="2785">
          <cell r="A2785">
            <v>91952</v>
          </cell>
          <cell r="B2785" t="str">
            <v>INTERRUPTOR SIMPLES (1 MÓDULO), 10A/250V, SEM SUPORTE E SEM PLACA - FORNECIMENTO E INSTALAÇÃO. AF_12/2015</v>
          </cell>
          <cell r="C2785" t="str">
            <v>UN</v>
          </cell>
          <cell r="D2785">
            <v>16.3</v>
          </cell>
        </row>
        <row r="2786">
          <cell r="A2786">
            <v>91953</v>
          </cell>
          <cell r="B2786" t="str">
            <v>INTERRUPTOR SIMPLES (1 MÓDULO), 10A/250V, INCLUINDO SUPORTE E PLACA - FORNECIMENTO E INSTALAÇÃO. AF_12/2015</v>
          </cell>
          <cell r="C2786" t="str">
            <v>UN</v>
          </cell>
          <cell r="D2786">
            <v>23.17</v>
          </cell>
        </row>
        <row r="2787">
          <cell r="A2787">
            <v>91954</v>
          </cell>
          <cell r="B2787" t="str">
            <v>INTERRUPTOR PARALELO (1 MÓDULO), 10A/250V, SEM SUPORTE E SEM PLACA - FORNECIMENTO E INSTALAÇÃO. AF_12/2015</v>
          </cell>
          <cell r="C2787" t="str">
            <v>UN</v>
          </cell>
          <cell r="D2787">
            <v>21.95</v>
          </cell>
        </row>
        <row r="2788">
          <cell r="A2788">
            <v>91955</v>
          </cell>
          <cell r="B2788" t="str">
            <v>INTERRUPTOR PARALELO (1 MÓDULO), 10A/250V, INCLUINDO SUPORTE E PLACA - FORNECIMENTO E INSTALAÇÃO. AF_12/2015</v>
          </cell>
          <cell r="C2788" t="str">
            <v>UN</v>
          </cell>
          <cell r="D2788">
            <v>28.82</v>
          </cell>
        </row>
        <row r="2789">
          <cell r="A2789">
            <v>91956</v>
          </cell>
          <cell r="B2789" t="str">
            <v>INTERRUPTOR SIMPLES (1 MÓDULO) COM INTERRUPTOR PARALELO (1 MÓDULO), 10A/250V, SEM SUPORTE E SEM PLACA - FORNECIMENTO E INSTALAÇÃO. AF_12/2015</v>
          </cell>
          <cell r="C2789" t="str">
            <v>UN</v>
          </cell>
          <cell r="D2789">
            <v>35.32</v>
          </cell>
        </row>
        <row r="2790">
          <cell r="A2790">
            <v>91957</v>
          </cell>
          <cell r="B2790" t="str">
            <v>INTERRUPTOR SIMPLES (1 MÓDULO) COM INTERRUPTOR PARALELO (1 MÓDULO), 10A/250V, INCLUINDO SUPORTE E PLACA - FORNECIMENTO E INSTALAÇÃO. AF_12/2015</v>
          </cell>
          <cell r="C2790" t="str">
            <v>UN</v>
          </cell>
          <cell r="D2790">
            <v>42.19</v>
          </cell>
        </row>
        <row r="2791">
          <cell r="A2791">
            <v>91958</v>
          </cell>
          <cell r="B2791" t="str">
            <v>INTERRUPTOR SIMPLES (2 MÓDULOS), 10A/250V, SEM SUPORTE E SEM PLACA - FORNECIMENTO E INSTALAÇÃO. AF_12/2015</v>
          </cell>
          <cell r="C2791" t="str">
            <v>UN</v>
          </cell>
          <cell r="D2791">
            <v>29.71</v>
          </cell>
        </row>
        <row r="2792">
          <cell r="A2792">
            <v>91959</v>
          </cell>
          <cell r="B2792" t="str">
            <v>INTERRUPTOR SIMPLES (2 MÓDULOS), 10A/250V, INCLUINDO SUPORTE E PLACA - FORNECIMENTO E INSTALAÇÃO. AF_12/2015</v>
          </cell>
          <cell r="C2792" t="str">
            <v>UN</v>
          </cell>
          <cell r="D2792">
            <v>36.58</v>
          </cell>
        </row>
        <row r="2793">
          <cell r="A2793">
            <v>91960</v>
          </cell>
          <cell r="B2793" t="str">
            <v>INTERRUPTOR PARALELO (2 MÓDULOS), 10A/250V, SEM SUPORTE E SEM PLACA - FORNECIMENTO E INSTALAÇÃO. AF_12/2015</v>
          </cell>
          <cell r="C2793" t="str">
            <v>UN</v>
          </cell>
          <cell r="D2793">
            <v>40.98</v>
          </cell>
        </row>
        <row r="2794">
          <cell r="A2794">
            <v>91961</v>
          </cell>
          <cell r="B2794" t="str">
            <v>INTERRUPTOR PARALELO (2 MÓDULOS), 10A/250V, INCLUINDO SUPORTE E PLACA - FORNECIMENTO E INSTALAÇÃO. AF_12/2015</v>
          </cell>
          <cell r="C2794" t="str">
            <v>UN</v>
          </cell>
          <cell r="D2794">
            <v>47.85</v>
          </cell>
        </row>
        <row r="2795">
          <cell r="A2795">
            <v>91962</v>
          </cell>
          <cell r="B2795" t="str">
            <v>INTERRUPTOR SIMPLES (1 MÓDULO) COM INTERRUPTOR PARALELO (2 MÓDULOS), 10A/250V, SEM SUPORTE E SEM PLACA - FORNECIMENTO E INSTALAÇÃO. AF_12/2015</v>
          </cell>
          <cell r="C2795" t="str">
            <v>UN</v>
          </cell>
          <cell r="D2795">
            <v>54.39</v>
          </cell>
        </row>
        <row r="2796">
          <cell r="A2796">
            <v>91963</v>
          </cell>
          <cell r="B2796" t="str">
            <v>INTERRUPTOR SIMPLES (1 MÓDULO) COM INTERRUPTOR PARALELO (2 MÓDULOS), 10A/250V, INCLUINDO SUPORTE E PLACA - FORNECIMENTO E INSTALAÇÃO. AF_12/2015</v>
          </cell>
          <cell r="C2796" t="str">
            <v>UN</v>
          </cell>
          <cell r="D2796">
            <v>61.26</v>
          </cell>
        </row>
        <row r="2797">
          <cell r="A2797">
            <v>91964</v>
          </cell>
          <cell r="B2797" t="str">
            <v>INTERRUPTOR SIMPLES (2 MÓDULOS) COM INTERRUPTOR PARALELO (1 MÓDULO), 10A/250V, SEM SUPORTE E SEM PLACA - FORNECIMENTO E INSTALAÇÃO. AF_12/2015</v>
          </cell>
          <cell r="C2797" t="str">
            <v>UN</v>
          </cell>
          <cell r="D2797">
            <v>48.74</v>
          </cell>
        </row>
        <row r="2798">
          <cell r="A2798">
            <v>91965</v>
          </cell>
          <cell r="B2798" t="str">
            <v>INTERRUPTOR SIMPLES (2 MÓDULOS) COM INTERRUPTOR PARALELO (1 MÓDULO), 10A/250V, INCLUINDO SUPORTE E PLACA - FORNECIMENTO E INSTALAÇÃO. AF_12/2015</v>
          </cell>
          <cell r="C2798" t="str">
            <v>UN</v>
          </cell>
          <cell r="D2798">
            <v>55.61</v>
          </cell>
        </row>
        <row r="2799">
          <cell r="A2799">
            <v>91966</v>
          </cell>
          <cell r="B2799" t="str">
            <v>INTERRUPTOR SIMPLES (3 MÓDULOS), 10A/250V, SEM SUPORTE E SEM PLACA - FORNECIMENTO E INSTALAÇÃO. AF_12/2015</v>
          </cell>
          <cell r="C2799" t="str">
            <v>UN</v>
          </cell>
          <cell r="D2799">
            <v>43.14</v>
          </cell>
        </row>
        <row r="2800">
          <cell r="A2800">
            <v>91967</v>
          </cell>
          <cell r="B2800" t="str">
            <v>INTERRUPTOR SIMPLES (3 MÓDULOS), 10A/250V, INCLUINDO SUPORTE E PLACA - FORNECIMENTO E INSTALAÇÃO. AF_12/2015</v>
          </cell>
          <cell r="C2800" t="str">
            <v>UN</v>
          </cell>
          <cell r="D2800">
            <v>50.01</v>
          </cell>
        </row>
        <row r="2801">
          <cell r="A2801">
            <v>91968</v>
          </cell>
          <cell r="B2801" t="str">
            <v>INTERRUPTOR PARALELO (3 MÓDULOS), 10A/250V, SEM SUPORTE E SEM PLACA - FORNECIMENTO E INSTALAÇÃO. AF_12/2015</v>
          </cell>
          <cell r="C2801" t="str">
            <v>UN</v>
          </cell>
          <cell r="D2801">
            <v>59.99</v>
          </cell>
        </row>
        <row r="2802">
          <cell r="A2802">
            <v>91969</v>
          </cell>
          <cell r="B2802" t="str">
            <v>INTERRUPTOR PARALELO (3 MÓDULOS), 10A/250V, INCLUINDO SUPORTE E PLACA - FORNECIMENTO E INSTALAÇÃO. AF_12/2015</v>
          </cell>
          <cell r="C2802" t="str">
            <v>UN</v>
          </cell>
          <cell r="D2802">
            <v>66.86</v>
          </cell>
        </row>
        <row r="2803">
          <cell r="A2803">
            <v>91970</v>
          </cell>
          <cell r="B2803" t="str">
            <v>INTERRUPTOR SIMPLES (3 MÓDULOS) COM INTERRUPTOR PARALELO (1 MÓDULO), 10A/250V, SEM SUPORTE E SEM PLACA - FORNECIMENTO E INSTALAÇÃO. AF_12/2015</v>
          </cell>
          <cell r="C2803" t="str">
            <v>UN</v>
          </cell>
          <cell r="D2803">
            <v>62.49</v>
          </cell>
        </row>
        <row r="2804">
          <cell r="A2804">
            <v>91971</v>
          </cell>
          <cell r="B2804" t="str">
            <v>INTERRUPTOR SIMPLES (3 MÓDULOS) COM INTERRUPTOR PARALELO (1 MÓDULO), 10A/250V, INCLUINDO SUPORTE E PLACA - FORNECIMENTO E INSTALAÇÃO. AF_12/2015</v>
          </cell>
          <cell r="C2804" t="str">
            <v>UN</v>
          </cell>
          <cell r="D2804">
            <v>73.099999999999994</v>
          </cell>
        </row>
        <row r="2805">
          <cell r="A2805">
            <v>91972</v>
          </cell>
          <cell r="B2805" t="str">
            <v>INTERRUPTOR SIMPLES (2 MÓDULOS) COM INTERRUPTOR PARALELO (2 MÓDULOS), 10A/250V, SEM SUPORTE E SEM PLACA - FORNECIMENTO E INSTALAÇÃO. AF_12/2015</v>
          </cell>
          <cell r="C2805" t="str">
            <v>UN</v>
          </cell>
          <cell r="D2805">
            <v>68.14</v>
          </cell>
        </row>
        <row r="2806">
          <cell r="A2806">
            <v>91973</v>
          </cell>
          <cell r="B2806" t="str">
            <v>INTERRUPTOR SIMPLES (2 MÓDULOS) COM INTERRUPTOR PARALELO (2 MÓDULOS), 10A/250V, INCLUINDO SUPORTE E PLACA - FORNECIMENTO E INSTALAÇÃO. AF_12/2015</v>
          </cell>
          <cell r="C2806" t="str">
            <v>UN</v>
          </cell>
          <cell r="D2806">
            <v>78.75</v>
          </cell>
        </row>
        <row r="2807">
          <cell r="A2807">
            <v>91974</v>
          </cell>
          <cell r="B2807" t="str">
            <v>INTERRUPTOR SIMPLES (4 MÓDULOS), 10A/250V, SEM SUPORTE E SEM PLACA - FORNECIMENTO E INSTALAÇÃO. AF_12/2015</v>
          </cell>
          <cell r="C2807" t="str">
            <v>UN</v>
          </cell>
          <cell r="D2807">
            <v>56.84</v>
          </cell>
        </row>
        <row r="2808">
          <cell r="A2808">
            <v>91975</v>
          </cell>
          <cell r="B2808" t="str">
            <v>INTERRUPTOR SIMPLES (4 MÓDULOS), 10A/250V, INCLUINDO SUPORTE E PLACA - FORNECIMENTO E INSTALAÇÃO. AF_12/2015</v>
          </cell>
          <cell r="C2808" t="str">
            <v>UN</v>
          </cell>
          <cell r="D2808">
            <v>67.45</v>
          </cell>
        </row>
        <row r="2809">
          <cell r="A2809">
            <v>91976</v>
          </cell>
          <cell r="B2809" t="str">
            <v>INTERRUPTOR SIMPLES (6 MÓDULOS), 10A/250V, SEM SUPORTE E SEM PLACA - FORNECIMENTO E INSTALAÇÃO. AF_12/2015</v>
          </cell>
          <cell r="C2809" t="str">
            <v>UN</v>
          </cell>
          <cell r="D2809">
            <v>83.77</v>
          </cell>
        </row>
        <row r="2810">
          <cell r="A2810">
            <v>91977</v>
          </cell>
          <cell r="B2810" t="str">
            <v>INTERRUPTOR SIMPLES (6 MÓDULOS), 10A/250V, INCLUINDO SUPORTE E PLACA - FORNECIMENTO E INSTALAÇÃO. AF_12/2015</v>
          </cell>
          <cell r="C2810" t="str">
            <v>UN</v>
          </cell>
          <cell r="D2810">
            <v>94.38</v>
          </cell>
        </row>
        <row r="2811">
          <cell r="A2811">
            <v>91978</v>
          </cell>
          <cell r="B2811" t="str">
            <v>INTERRUPTOR INTERMEDIÁRIO (1 MÓDULO), 10A/250V, SEM SUPORTE E SEM PLACA - FORNECIMENTO E INSTALAÇÃO. AF_09/2017</v>
          </cell>
          <cell r="C2811" t="str">
            <v>UN</v>
          </cell>
          <cell r="D2811">
            <v>33.89</v>
          </cell>
        </row>
        <row r="2812">
          <cell r="A2812">
            <v>91979</v>
          </cell>
          <cell r="B2812" t="str">
            <v>INTERRUPTOR INTERMEDIÁRIO (1 MÓDULO), 10A/250V, INCLUINDO SUPORTE E PLACA - FORNECIMENTO E INSTALAÇÃO. AF_09/2017</v>
          </cell>
          <cell r="C2812" t="str">
            <v>UN</v>
          </cell>
          <cell r="D2812">
            <v>40.76</v>
          </cell>
        </row>
        <row r="2813">
          <cell r="A2813">
            <v>91980</v>
          </cell>
          <cell r="B2813" t="str">
            <v>INTERRUPTOR BIPOLAR (1 MÓDULO), 10A/250V, SEM SUPORTE E SEM PLACA - FORNECIMENTO E INSTALAÇÃO. AF_09/2017</v>
          </cell>
          <cell r="C2813" t="str">
            <v>UN</v>
          </cell>
          <cell r="D2813">
            <v>32.93</v>
          </cell>
        </row>
        <row r="2814">
          <cell r="A2814">
            <v>91981</v>
          </cell>
          <cell r="B2814" t="str">
            <v>INTERRUPTOR BIPOLAR (1 MÓDULO), 10A/250V, INCLUINDO SUPORTE E PLACA - FORNECIMENTO E INSTALAÇÃO. AF_09/2017</v>
          </cell>
          <cell r="C2814" t="str">
            <v>UN</v>
          </cell>
          <cell r="D2814">
            <v>39.799999999999997</v>
          </cell>
        </row>
        <row r="2815">
          <cell r="A2815">
            <v>91982</v>
          </cell>
          <cell r="B2815" t="str">
            <v>DIMMER ROTATIVO (1 MÓDULO), 220V/600W, SEM SUPORTE E SEM PLACA - FORNECIMENTO E INSTALAÇÃO. AF_09/2017</v>
          </cell>
          <cell r="C2815" t="str">
            <v>UN</v>
          </cell>
          <cell r="D2815">
            <v>71.599999999999994</v>
          </cell>
        </row>
        <row r="2816">
          <cell r="A2816">
            <v>91983</v>
          </cell>
          <cell r="B2816" t="str">
            <v>DIMMER ROTATIVO (1 MÓDULO), 220V/600W, INCLUINDO SUPORTE E PLACA - FORNECIMENTO E INSTALAÇÃO. AF_09/2017</v>
          </cell>
          <cell r="C2816" t="str">
            <v>UN</v>
          </cell>
          <cell r="D2816">
            <v>78.47</v>
          </cell>
        </row>
        <row r="2817">
          <cell r="A2817">
            <v>91984</v>
          </cell>
          <cell r="B2817" t="str">
            <v>INTERRUPTOR PULSADOR CAMPAINHA (1 MÓDULO), 10A/250V, SEM SUPORTE E SEM PLACA - FORNECIMENTO E INSTALAÇÃO. AF_09/2017</v>
          </cell>
          <cell r="C2817" t="str">
            <v>UN</v>
          </cell>
          <cell r="D2817">
            <v>15.41</v>
          </cell>
        </row>
        <row r="2818">
          <cell r="A2818">
            <v>91985</v>
          </cell>
          <cell r="B2818" t="str">
            <v>INTERRUPTOR PULSADOR CAMPAINHA (1 MÓDULO), 10A/250V, INCLUINDO SUPORTE E PLACA - FORNECIMENTO E INSTALAÇÃO. AF_09/2017</v>
          </cell>
          <cell r="C2818" t="str">
            <v>UN</v>
          </cell>
          <cell r="D2818">
            <v>22.28</v>
          </cell>
        </row>
        <row r="2819">
          <cell r="A2819">
            <v>91986</v>
          </cell>
          <cell r="B2819" t="str">
            <v>CAMPAINHA CIGARRA (1 MÓDULO), 10A/250V, SEM SUPORTE E SEM PLACA - FORNECIMENTO E INSTALAÇÃO. AF_09/2017</v>
          </cell>
          <cell r="C2819" t="str">
            <v>UN</v>
          </cell>
          <cell r="D2819">
            <v>31.55</v>
          </cell>
        </row>
        <row r="2820">
          <cell r="A2820">
            <v>91987</v>
          </cell>
          <cell r="B2820" t="str">
            <v>CAMPAINHA CIGARRA (1 MÓDULO), 10A/250V, INCLUINDO SUPORTE E PLACA - FORNECIMENTO E INSTALAÇÃO. AF_09/2017</v>
          </cell>
          <cell r="C2820" t="str">
            <v>UN</v>
          </cell>
          <cell r="D2820">
            <v>38.42</v>
          </cell>
        </row>
        <row r="2821">
          <cell r="A2821">
            <v>91988</v>
          </cell>
          <cell r="B2821" t="str">
            <v>INTERRUPTOR PULSADOR MINUTERIA (1 MÓDULO), 10A/250V, SEM SUPORTE E SEM PLACA - FORNECIMENTO E INSTALAÇÃO. AF_09/2017</v>
          </cell>
          <cell r="C2821" t="str">
            <v>UN</v>
          </cell>
          <cell r="D2821">
            <v>18.63</v>
          </cell>
        </row>
        <row r="2822">
          <cell r="A2822">
            <v>91989</v>
          </cell>
          <cell r="B2822" t="str">
            <v>INTERRUPTOR PULSADOR MINUTERIA (1 MÓDULO), 10A/250V, INCLUINDO SUPORTE E PLACA - FORNECIMENTO E INSTALAÇÃO. AF_09/2017</v>
          </cell>
          <cell r="C2822" t="str">
            <v>UN</v>
          </cell>
          <cell r="D2822">
            <v>25.5</v>
          </cell>
        </row>
        <row r="2823">
          <cell r="A2823">
            <v>91990</v>
          </cell>
          <cell r="B2823" t="str">
            <v>TOMADA ALTA DE EMBUTIR (1 MÓDULO), 2P+T 10 A, SEM SUPORTE E SEM PLACA - FORNECIMENTO E INSTALAÇÃO. AF_12/2015</v>
          </cell>
          <cell r="C2823" t="str">
            <v>UN</v>
          </cell>
          <cell r="D2823">
            <v>30.12</v>
          </cell>
        </row>
        <row r="2824">
          <cell r="A2824">
            <v>91991</v>
          </cell>
          <cell r="B2824" t="str">
            <v>TOMADA ALTA DE EMBUTIR (1 MÓDULO), 2P+T 20 A, SEM SUPORTE E SEM PLACA - FORNECIMENTO E INSTALAÇÃO. AF_12/2015</v>
          </cell>
          <cell r="C2824" t="str">
            <v>UN</v>
          </cell>
          <cell r="D2824">
            <v>31.85</v>
          </cell>
        </row>
        <row r="2825">
          <cell r="A2825">
            <v>91992</v>
          </cell>
          <cell r="B2825" t="str">
            <v>TOMADA ALTA DE EMBUTIR (1 MÓDULO), 2P+T 10 A, INCLUINDO SUPORTE E PLACA - FORNECIMENTO E INSTALAÇÃO. AF_12/2015</v>
          </cell>
          <cell r="C2825" t="str">
            <v>UN</v>
          </cell>
          <cell r="D2825">
            <v>36.99</v>
          </cell>
        </row>
        <row r="2826">
          <cell r="A2826">
            <v>91993</v>
          </cell>
          <cell r="B2826" t="str">
            <v>TOMADA ALTA DE EMBUTIR (1 MÓDULO), 2P+T 20 A, INCLUINDO SUPORTE E PLACA - FORNECIMENTO E INSTALAÇÃO. AF_12/2015</v>
          </cell>
          <cell r="C2826" t="str">
            <v>UN</v>
          </cell>
          <cell r="D2826">
            <v>38.72</v>
          </cell>
        </row>
        <row r="2827">
          <cell r="A2827">
            <v>91994</v>
          </cell>
          <cell r="B2827" t="str">
            <v>TOMADA MÉDIA DE EMBUTIR (1 MÓDULO), 2P+T 10 A, SEM SUPORTE E SEM PLACA - FORNECIMENTO E INSTALAÇÃO. AF_12/2015</v>
          </cell>
          <cell r="C2827" t="str">
            <v>UN</v>
          </cell>
          <cell r="D2827">
            <v>21.05</v>
          </cell>
        </row>
        <row r="2828">
          <cell r="A2828">
            <v>91995</v>
          </cell>
          <cell r="B2828" t="str">
            <v>TOMADA MÉDIA DE EMBUTIR (1 MÓDULO), 2P+T 20 A, SEM SUPORTE E SEM PLACA - FORNECIMENTO E INSTALAÇÃO. AF_12/2015</v>
          </cell>
          <cell r="C2828" t="str">
            <v>UN</v>
          </cell>
          <cell r="D2828">
            <v>22.78</v>
          </cell>
        </row>
        <row r="2829">
          <cell r="A2829">
            <v>91996</v>
          </cell>
          <cell r="B2829" t="str">
            <v>TOMADA MÉDIA DE EMBUTIR (1 MÓDULO), 2P+T 10 A, INCLUINDO SUPORTE E PLACA - FORNECIMENTO E INSTALAÇÃO. AF_12/2015</v>
          </cell>
          <cell r="C2829" t="str">
            <v>UN</v>
          </cell>
          <cell r="D2829">
            <v>27.92</v>
          </cell>
        </row>
        <row r="2830">
          <cell r="A2830">
            <v>91997</v>
          </cell>
          <cell r="B2830" t="str">
            <v>TOMADA MÉDIA DE EMBUTIR (1 MÓDULO), 2P+T 20 A, INCLUINDO SUPORTE E PLACA - FORNECIMENTO E INSTALAÇÃO. AF_12/2015</v>
          </cell>
          <cell r="C2830" t="str">
            <v>UN</v>
          </cell>
          <cell r="D2830">
            <v>29.65</v>
          </cell>
        </row>
        <row r="2831">
          <cell r="A2831">
            <v>91998</v>
          </cell>
          <cell r="B2831" t="str">
            <v>TOMADA BAIXA DE EMBUTIR (1 MÓDULO), 2P+T 10 A, SEM SUPORTE E SEM PLACA - FORNECIMENTO E INSTALAÇÃO. AF_12/2015</v>
          </cell>
          <cell r="C2831" t="str">
            <v>UN</v>
          </cell>
          <cell r="D2831">
            <v>17.53</v>
          </cell>
        </row>
        <row r="2832">
          <cell r="A2832">
            <v>91999</v>
          </cell>
          <cell r="B2832" t="str">
            <v>TOMADA BAIXA DE EMBUTIR (1 MÓDULO), 2P+T 20 A, SEM SUPORTE E SEM PLACA - FORNECIMENTO E INSTALAÇÃO. AF_12/2015</v>
          </cell>
          <cell r="C2832" t="str">
            <v>UN</v>
          </cell>
          <cell r="D2832">
            <v>19.260000000000002</v>
          </cell>
        </row>
        <row r="2833">
          <cell r="A2833">
            <v>92000</v>
          </cell>
          <cell r="B2833" t="str">
            <v>TOMADA BAIXA DE EMBUTIR (1 MÓDULO), 2P+T 10 A, INCLUINDO SUPORTE E PLACA - FORNECIMENTO E INSTALAÇÃO. AF_12/2015</v>
          </cell>
          <cell r="C2833" t="str">
            <v>UN</v>
          </cell>
          <cell r="D2833">
            <v>24.4</v>
          </cell>
        </row>
        <row r="2834">
          <cell r="A2834">
            <v>92001</v>
          </cell>
          <cell r="B2834" t="str">
            <v>TOMADA BAIXA DE EMBUTIR (1 MÓDULO), 2P+T 20 A, INCLUINDO SUPORTE E PLACA - FORNECIMENTO E INSTALAÇÃO. AF_12/2015</v>
          </cell>
          <cell r="C2834" t="str">
            <v>UN</v>
          </cell>
          <cell r="D2834">
            <v>26.13</v>
          </cell>
        </row>
        <row r="2835">
          <cell r="A2835">
            <v>92002</v>
          </cell>
          <cell r="B2835" t="str">
            <v>TOMADA MÉDIA DE EMBUTIR (2 MÓDULOS), 2P+T 10 A, SEM SUPORTE E SEM PLACA - FORNECIMENTO E INSTALAÇÃO. AF_12/2015</v>
          </cell>
          <cell r="C2835" t="str">
            <v>UN</v>
          </cell>
          <cell r="D2835">
            <v>39.18</v>
          </cell>
        </row>
        <row r="2836">
          <cell r="A2836">
            <v>92003</v>
          </cell>
          <cell r="B2836" t="str">
            <v>TOMADA MÉDIA DE EMBUTIR (2 MÓDULOS), 2P+T 20 A, SEM SUPORTE E SEM PLACA - FORNECIMENTO E INSTALAÇÃO. AF_12/2015</v>
          </cell>
          <cell r="C2836" t="str">
            <v>UN</v>
          </cell>
          <cell r="D2836">
            <v>42.64</v>
          </cell>
        </row>
        <row r="2837">
          <cell r="A2837">
            <v>92004</v>
          </cell>
          <cell r="B2837" t="str">
            <v>TOMADA MÉDIA DE EMBUTIR (2 MÓDULOS), 2P+T 10 A, INCLUINDO SUPORTE E PLACA - FORNECIMENTO E INSTALAÇÃO. AF_12/2015</v>
          </cell>
          <cell r="C2837" t="str">
            <v>UN</v>
          </cell>
          <cell r="D2837">
            <v>46.05</v>
          </cell>
        </row>
        <row r="2838">
          <cell r="A2838">
            <v>92005</v>
          </cell>
          <cell r="B2838" t="str">
            <v>TOMADA MÉDIA DE EMBUTIR (2 MÓDULOS), 2P+T 20 A, INCLUINDO SUPORTE E PLACA - FORNECIMENTO E INSTALAÇÃO. AF_12/2015</v>
          </cell>
          <cell r="C2838" t="str">
            <v>UN</v>
          </cell>
          <cell r="D2838">
            <v>49.51</v>
          </cell>
        </row>
        <row r="2839">
          <cell r="A2839">
            <v>92006</v>
          </cell>
          <cell r="B2839" t="str">
            <v>TOMADA BAIXA DE EMBUTIR (2 MÓDULOS), 2P+T 10 A, SEM SUPORTE E SEM PLACA - FORNECIMENTO E INSTALAÇÃO. AF_12/2015</v>
          </cell>
          <cell r="C2839" t="str">
            <v>UN</v>
          </cell>
          <cell r="D2839">
            <v>32.130000000000003</v>
          </cell>
        </row>
        <row r="2840">
          <cell r="A2840">
            <v>92007</v>
          </cell>
          <cell r="B2840" t="str">
            <v>TOMADA BAIXA DE EMBUTIR (2 MÓDULOS), 2P+T 20 A, SEM SUPORTE E SEM PLACA - FORNECIMENTO E INSTALAÇÃO. AF_12/2015</v>
          </cell>
          <cell r="C2840" t="str">
            <v>UN</v>
          </cell>
          <cell r="D2840">
            <v>35.590000000000003</v>
          </cell>
        </row>
        <row r="2841">
          <cell r="A2841">
            <v>92008</v>
          </cell>
          <cell r="B2841" t="str">
            <v>TOMADA BAIXA DE EMBUTIR (2 MÓDULOS), 2P+T 10 A, INCLUINDO SUPORTE E PLACA - FORNECIMENTO E INSTALAÇÃO. AF_12/2015</v>
          </cell>
          <cell r="C2841" t="str">
            <v>UN</v>
          </cell>
          <cell r="D2841">
            <v>39</v>
          </cell>
        </row>
        <row r="2842">
          <cell r="A2842">
            <v>92009</v>
          </cell>
          <cell r="B2842" t="str">
            <v>TOMADA BAIXA DE EMBUTIR (2 MÓDULOS), 2P+T 20 A, INCLUINDO SUPORTE E PLACA - FORNECIMENTO E INSTALAÇÃO. AF_12/2015</v>
          </cell>
          <cell r="C2842" t="str">
            <v>UN</v>
          </cell>
          <cell r="D2842">
            <v>42.46</v>
          </cell>
        </row>
        <row r="2843">
          <cell r="A2843">
            <v>92010</v>
          </cell>
          <cell r="B2843" t="str">
            <v>TOMADA MÉDIA DE EMBUTIR (3 MÓDULOS), 2P+T 10 A, SEM SUPORTE E SEM PLACA - FORNECIMENTO E INSTALAÇÃO. AF_12/2015</v>
          </cell>
          <cell r="C2843" t="str">
            <v>UN</v>
          </cell>
          <cell r="D2843">
            <v>57.29</v>
          </cell>
        </row>
        <row r="2844">
          <cell r="A2844">
            <v>92011</v>
          </cell>
          <cell r="B2844" t="str">
            <v>TOMADA MÉDIA DE EMBUTIR (3 MÓDULOS), 2P+T 20 A, SEM SUPORTE E SEM PLACA - FORNECIMENTO E INSTALAÇÃO. AF_12/2015</v>
          </cell>
          <cell r="C2844" t="str">
            <v>UN</v>
          </cell>
          <cell r="D2844">
            <v>62.48</v>
          </cell>
        </row>
        <row r="2845">
          <cell r="A2845">
            <v>92012</v>
          </cell>
          <cell r="B2845" t="str">
            <v>TOMADA MÉDIA DE EMBUTIR (3 MÓDULOS), 2P+T 10 A, INCLUINDO SUPORTE E PLACA - FORNECIMENTO E INSTALAÇÃO. AF_12/2015</v>
          </cell>
          <cell r="C2845" t="str">
            <v>UN</v>
          </cell>
          <cell r="D2845">
            <v>64.16</v>
          </cell>
        </row>
        <row r="2846">
          <cell r="A2846">
            <v>92013</v>
          </cell>
          <cell r="B2846" t="str">
            <v>TOMADA MÉDIA DE EMBUTIR (3 MÓDULOS), 2P+T 20 A, INCLUINDO SUPORTE E PLACA - FORNECIMENTO E INSTALAÇÃO. AF_12/2015</v>
          </cell>
          <cell r="C2846" t="str">
            <v>UN</v>
          </cell>
          <cell r="D2846">
            <v>69.349999999999994</v>
          </cell>
        </row>
        <row r="2847">
          <cell r="A2847">
            <v>92014</v>
          </cell>
          <cell r="B2847" t="str">
            <v>TOMADA BAIXA DE EMBUTIR (3 MÓDULOS), 2P+T 10 A, SEM SUPORTE E SEM PLACA - FORNECIMENTO E INSTALAÇÃO. AF_12/2015</v>
          </cell>
          <cell r="C2847" t="str">
            <v>UN</v>
          </cell>
          <cell r="D2847">
            <v>46.73</v>
          </cell>
        </row>
        <row r="2848">
          <cell r="A2848">
            <v>92015</v>
          </cell>
          <cell r="B2848" t="str">
            <v>TOMADA BAIXA DE EMBUTIR (3 MÓDULOS), 2P+T 20 A, SEM SUPORTE E SEM PLACA - FORNECIMENTO E INSTALAÇÃO. AF_12/2015</v>
          </cell>
          <cell r="C2848" t="str">
            <v>UN</v>
          </cell>
          <cell r="D2848">
            <v>51.92</v>
          </cell>
        </row>
        <row r="2849">
          <cell r="A2849">
            <v>92016</v>
          </cell>
          <cell r="B2849" t="str">
            <v>TOMADA BAIXA DE EMBUTIR (3 MÓDULOS), 2P+T 10 A, INCLUINDO SUPORTE E PLACA - FORNECIMENTO E INSTALAÇÃO. AF_12/2015</v>
          </cell>
          <cell r="C2849" t="str">
            <v>UN</v>
          </cell>
          <cell r="D2849">
            <v>53.6</v>
          </cell>
        </row>
        <row r="2850">
          <cell r="A2850">
            <v>92017</v>
          </cell>
          <cell r="B2850" t="str">
            <v>TOMADA BAIXA DE EMBUTIR (3 MÓDULOS), 2P+T 20 A, INCLUINDO SUPORTE E PLACA - FORNECIMENTO E INSTALAÇÃO. AF_12/2015</v>
          </cell>
          <cell r="C2850" t="str">
            <v>UN</v>
          </cell>
          <cell r="D2850">
            <v>58.79</v>
          </cell>
        </row>
        <row r="2851">
          <cell r="A2851">
            <v>92018</v>
          </cell>
          <cell r="B2851" t="str">
            <v>TOMADA BAIXA DE EMBUTIR (4 MÓDULOS), 2P+T 10 A, SEM SUPORTE E SEM PLACA - FORNECIMENTO E INSTALAÇÃO. AF_12/2015</v>
          </cell>
          <cell r="C2851" t="str">
            <v>UN</v>
          </cell>
          <cell r="D2851">
            <v>61.81</v>
          </cell>
        </row>
        <row r="2852">
          <cell r="A2852">
            <v>92019</v>
          </cell>
          <cell r="B2852" t="str">
            <v>TOMADA BAIXA DE EMBUTIR (4 MÓDULOS), 2P+T 10 A, INCLUINDO SUPORTE E PLACA - FORNECIMENTO E INSTALAÇÃO. AF_12/2015</v>
          </cell>
          <cell r="C2852" t="str">
            <v>UN</v>
          </cell>
          <cell r="D2852">
            <v>72.42</v>
          </cell>
        </row>
        <row r="2853">
          <cell r="A2853">
            <v>92020</v>
          </cell>
          <cell r="B2853" t="str">
            <v>TOMADA BAIXA DE EMBUTIR (6 MÓDULOS), 2P+T 10 A, SEM SUPORTE E SEM PLACA - FORNECIMENTO E INSTALAÇÃO. AF_12/2015</v>
          </cell>
          <cell r="C2853" t="str">
            <v>UN</v>
          </cell>
          <cell r="D2853">
            <v>91.26</v>
          </cell>
        </row>
        <row r="2854">
          <cell r="A2854">
            <v>92021</v>
          </cell>
          <cell r="B2854" t="str">
            <v>TOMADA BAIXA DE EMBUTIR (6 MÓDULOS), 2P+T 10 A, INCLUINDO SUPORTE E PLACA - FORNECIMENTO E INSTALAÇÃO. AF_12/2015</v>
          </cell>
          <cell r="C2854" t="str">
            <v>UN</v>
          </cell>
          <cell r="D2854">
            <v>101.87</v>
          </cell>
        </row>
        <row r="2855">
          <cell r="A2855">
            <v>92022</v>
          </cell>
          <cell r="B2855" t="str">
            <v>INTERRUPTOR SIMPLES (1 MÓDULO) COM 1 TOMADA DE EMBUTIR 2P+T 10 A,  SEM SUPORTE E SEM PLACA - FORNECIMENTO E INSTALAÇÃO. AF_12/2015</v>
          </cell>
          <cell r="C2855" t="str">
            <v>UN</v>
          </cell>
          <cell r="D2855">
            <v>34.42</v>
          </cell>
        </row>
        <row r="2856">
          <cell r="A2856">
            <v>92023</v>
          </cell>
          <cell r="B2856" t="str">
            <v>INTERRUPTOR SIMPLES (1 MÓDULO) COM 1 TOMADA DE EMBUTIR 2P+T 10 A,  INCLUINDO SUPORTE E PLACA - FORNECIMENTO E INSTALAÇÃO. AF_12/2015</v>
          </cell>
          <cell r="C2856" t="str">
            <v>UN</v>
          </cell>
          <cell r="D2856">
            <v>41.29</v>
          </cell>
        </row>
        <row r="2857">
          <cell r="A2857">
            <v>92024</v>
          </cell>
          <cell r="B2857" t="str">
            <v>INTERRUPTOR SIMPLES (1 MÓDULO) COM 2 TOMADAS DE EMBUTIR 2P+T 10 A,  SEM SUPORTE E SEM PLACA - FORNECIMENTO E INSTALAÇÃO. AF_12/2015</v>
          </cell>
          <cell r="C2857" t="str">
            <v>UN</v>
          </cell>
          <cell r="D2857">
            <v>52.59</v>
          </cell>
        </row>
        <row r="2858">
          <cell r="A2858">
            <v>92025</v>
          </cell>
          <cell r="B2858" t="str">
            <v>INTERRUPTOR SIMPLES (1 MÓDULO) COM 2 TOMADAS DE EMBUTIR 2P+T 10 A,  INCLUINDO SUPORTE E PLACA - FORNECIMENTO E INSTALAÇÃO. AF_12/2015</v>
          </cell>
          <cell r="C2858" t="str">
            <v>UN</v>
          </cell>
          <cell r="D2858">
            <v>59.46</v>
          </cell>
        </row>
        <row r="2859">
          <cell r="A2859">
            <v>92026</v>
          </cell>
          <cell r="B2859" t="str">
            <v>INTERRUPTOR SIMPLES (2 MÓDULOS) COM 1 TOMADA DE EMBUTIR 2P+T 10 A,  SEM SUPORTE E SEM PLACA - FORNECIMENTO E INSTALAÇÃO. AF_12/2015</v>
          </cell>
          <cell r="C2859" t="str">
            <v>UN</v>
          </cell>
          <cell r="D2859">
            <v>47.84</v>
          </cell>
        </row>
        <row r="2860">
          <cell r="A2860">
            <v>92027</v>
          </cell>
          <cell r="B2860" t="str">
            <v>INTERRUPTOR SIMPLES (2 MÓDULOS) COM 1 TOMADA DE EMBUTIR 2P+T 10 A,  INCLUINDO SUPORTE E PLACA - FORNECIMENTO E INSTALAÇÃO. AF_12/2015</v>
          </cell>
          <cell r="C2860" t="str">
            <v>UN</v>
          </cell>
          <cell r="D2860">
            <v>54.71</v>
          </cell>
        </row>
        <row r="2861">
          <cell r="A2861">
            <v>92028</v>
          </cell>
          <cell r="B2861" t="str">
            <v>INTERRUPTOR PARALELO (1 MÓDULO) COM 1 TOMADA DE EMBUTIR 2P+T 10 A,  SEM SUPORTE E SEM PLACA - FORNECIMENTO E INSTALAÇÃO. AF_12/2015</v>
          </cell>
          <cell r="C2861" t="str">
            <v>UN</v>
          </cell>
          <cell r="D2861">
            <v>40.08</v>
          </cell>
        </row>
        <row r="2862">
          <cell r="A2862">
            <v>92029</v>
          </cell>
          <cell r="B2862" t="str">
            <v>INTERRUPTOR PARALELO (1 MÓDULO) COM 1 TOMADA DE EMBUTIR 2P+T 10 A,  INCLUINDO SUPORTE E PLACA - FORNECIMENTO E INSTALAÇÃO. AF_12/2015</v>
          </cell>
          <cell r="C2862" t="str">
            <v>UN</v>
          </cell>
          <cell r="D2862">
            <v>46.95</v>
          </cell>
        </row>
        <row r="2863">
          <cell r="A2863">
            <v>92030</v>
          </cell>
          <cell r="B2863" t="str">
            <v>INTERRUPTOR PARALELO (1 MÓDULO) COM 2 TOMADAS DE EMBUTIR 2P+T 10 A,  SEM SUPORTE E SEM PLACA - FORNECIMENTO E INSTALAÇÃO. AF_12/2015</v>
          </cell>
          <cell r="C2863" t="str">
            <v>UN</v>
          </cell>
          <cell r="D2863">
            <v>58.19</v>
          </cell>
        </row>
        <row r="2864">
          <cell r="A2864">
            <v>92031</v>
          </cell>
          <cell r="B2864" t="str">
            <v>INTERRUPTOR PARALELO (1 MÓDULO) COM 2 TOMADAS DE EMBUTIR 2P+T 10 A,  INCLUINDO SUPORTE E PLACA - FORNECIMENTO E INSTALAÇÃO. AF_12/2015</v>
          </cell>
          <cell r="C2864" t="str">
            <v>UN</v>
          </cell>
          <cell r="D2864">
            <v>65.06</v>
          </cell>
        </row>
        <row r="2865">
          <cell r="A2865">
            <v>92032</v>
          </cell>
          <cell r="B2865" t="str">
            <v>INTERRUPTOR PARALELO (2 MÓDULOS) COM 1 TOMADA DE EMBUTIR 2P+T 10 A,  SEM SUPORTE E SEM PLACA - FORNECIMENTO E INSTALAÇÃO. AF_12/2015</v>
          </cell>
          <cell r="C2865" t="str">
            <v>UN</v>
          </cell>
          <cell r="D2865">
            <v>59.09</v>
          </cell>
        </row>
        <row r="2866">
          <cell r="A2866">
            <v>92033</v>
          </cell>
          <cell r="B2866" t="str">
            <v>INTERRUPTOR PARALELO (2 MÓDULOS) COM 1 TOMADA DE EMBUTIR 2P+T 10 A,  INCLUINDO SUPORTE E PLACA - FORNECIMENTO E INSTALAÇÃO. AF_12/2015</v>
          </cell>
          <cell r="C2866" t="str">
            <v>UN</v>
          </cell>
          <cell r="D2866">
            <v>65.959999999999994</v>
          </cell>
        </row>
        <row r="2867">
          <cell r="A2867">
            <v>92034</v>
          </cell>
          <cell r="B2867" t="str">
            <v>INTERRUPTOR SIMPLES (1 MÓDULO), INTERRUPTOR PARALELO (1 MÓDULO) E 1 TOMADA DE EMBUTIR 2P+T 10 A,  SEM SUPORTE E SEM PLACA - FORNECIMENTO E INSTALAÇÃO. AF_12/2015</v>
          </cell>
          <cell r="C2867" t="str">
            <v>UN</v>
          </cell>
          <cell r="D2867">
            <v>53.49</v>
          </cell>
        </row>
        <row r="2868">
          <cell r="A2868">
            <v>92035</v>
          </cell>
          <cell r="B2868" t="str">
            <v>INTERRUPTOR SIMPLES (1 MÓDULO), INTERRUPTOR PARALELO (1 MÓDULO) E 1 TOMADA DE EMBUTIR 2P+T 10 A,  INCLUINDO SUPORTE E PLACA - FORNECIMENTO E INSTALAÇÃO. AF_12/2015</v>
          </cell>
          <cell r="C2868" t="str">
            <v>UN</v>
          </cell>
          <cell r="D2868">
            <v>60.36</v>
          </cell>
        </row>
        <row r="2869">
          <cell r="A2869">
            <v>72278</v>
          </cell>
          <cell r="B2869" t="str">
            <v>LAMPADA VAPOR METALICO 400W - FORNECIMENTO E INSTALACAO</v>
          </cell>
          <cell r="C2869" t="str">
            <v>UN</v>
          </cell>
          <cell r="D2869">
            <v>125.81</v>
          </cell>
        </row>
        <row r="2870">
          <cell r="A2870">
            <v>72280</v>
          </cell>
          <cell r="B2870" t="str">
            <v>IGNITOR PARA PARTIDA LÂMPADA VAPOR SÓDIO ALTA PRESSÃO ATÉ 400W</v>
          </cell>
          <cell r="C2870" t="str">
            <v>UN</v>
          </cell>
          <cell r="D2870">
            <v>45.61</v>
          </cell>
        </row>
        <row r="2871">
          <cell r="A2871" t="str">
            <v>73953/4</v>
          </cell>
          <cell r="B2871" t="str">
            <v>LUMINÁRIAS TIPO CALHA, DE SOBREPOR, COM REATORES DE PARTIDA RÁPIDA E LÂMPADAS FLUORESCENTES 2X2X18W, COMPLETAS, FORNECIMENTO E INSTALAÇÃO</v>
          </cell>
          <cell r="C2871" t="str">
            <v>UN</v>
          </cell>
          <cell r="D2871">
            <v>151.9</v>
          </cell>
        </row>
        <row r="2872">
          <cell r="A2872" t="str">
            <v>73953/8</v>
          </cell>
          <cell r="B2872" t="str">
            <v>LUMINÁRIAS TIPO CALHA, DE SOBREPOR, COM REATORES DE PARTIDA RÁPIDA E LÂMPADAS FLUORESCENTES 2X2X36W, COMPLETAS, FORNECIMENTO E INSTALAÇÃO</v>
          </cell>
          <cell r="C2872" t="str">
            <v>UN</v>
          </cell>
          <cell r="D2872">
            <v>198.04</v>
          </cell>
        </row>
        <row r="2873">
          <cell r="A2873" t="str">
            <v>73953/9</v>
          </cell>
          <cell r="B2873" t="str">
            <v>LUMINARIA SOBREPOR TP CALHA C/REATOR PART CONVENC LAMP 1X20W E STARTERFIX EM LAJE OU FORRO - FORNECIMENTO E COLOCACAO</v>
          </cell>
          <cell r="C2873" t="str">
            <v>UN</v>
          </cell>
          <cell r="D2873">
            <v>58.04</v>
          </cell>
        </row>
        <row r="2874">
          <cell r="A2874">
            <v>83391</v>
          </cell>
          <cell r="B2874" t="str">
            <v>REATOR PARA LAMPADA FLUORESCENTE 2X40W PARTIDA RAPIDA FORNECIMENTO E INSTALACAO</v>
          </cell>
          <cell r="C2874" t="str">
            <v>UN</v>
          </cell>
          <cell r="D2874">
            <v>31.1</v>
          </cell>
        </row>
        <row r="2875">
          <cell r="A2875">
            <v>83392</v>
          </cell>
          <cell r="B2875" t="str">
            <v>REATOR PARA LAMPADA FLUORESCENTE 1X20W PARTIDA RAPIDA FORNECIMENTO E INSTALACAO</v>
          </cell>
          <cell r="C2875" t="str">
            <v>UN</v>
          </cell>
          <cell r="D2875">
            <v>22.87</v>
          </cell>
        </row>
        <row r="2876">
          <cell r="A2876">
            <v>83393</v>
          </cell>
          <cell r="B2876" t="str">
            <v>REATOR PARA LAMPADA FLUORESCENTE 1X40W PARTIDA RAPIDA FORNECIMENTO E INSTALACAO</v>
          </cell>
          <cell r="C2876" t="str">
            <v>UN</v>
          </cell>
          <cell r="D2876">
            <v>29.59</v>
          </cell>
        </row>
        <row r="2877">
          <cell r="A2877">
            <v>83470</v>
          </cell>
          <cell r="B2877" t="str">
            <v>LAMPADA FLUORESCENTE TP HO 85W - FORNECIMENTO E INSTALACAO</v>
          </cell>
          <cell r="C2877" t="str">
            <v>UN</v>
          </cell>
          <cell r="D2877">
            <v>122.9</v>
          </cell>
        </row>
        <row r="2878">
          <cell r="A2878">
            <v>93040</v>
          </cell>
          <cell r="B2878" t="str">
            <v>LÂMPADA FLUORESCENTE COMPACTA 15 W 2U, BASE E27 - FORNECIMENTO E INSTALAÇÃO</v>
          </cell>
          <cell r="C2878" t="str">
            <v>UN</v>
          </cell>
          <cell r="D2878">
            <v>19.350000000000001</v>
          </cell>
        </row>
        <row r="2879">
          <cell r="A2879">
            <v>93041</v>
          </cell>
          <cell r="B2879" t="str">
            <v>LÂMPADA FLUORESCENTE ESPIRAL BRANCA 65 W, BASE E27 - FORNECIMENTO E INSTALAÇÃO</v>
          </cell>
          <cell r="C2879" t="str">
            <v>UN</v>
          </cell>
          <cell r="D2879">
            <v>122.3</v>
          </cell>
        </row>
        <row r="2880">
          <cell r="A2880">
            <v>93042</v>
          </cell>
          <cell r="B2880" t="str">
            <v>LÂMPADA LED 6 W BIVOLT BRANCA, FORMATO TRADICIONAL (BASE E27) - FORNECIMENTO E INSTALAÇÃO</v>
          </cell>
          <cell r="C2880" t="str">
            <v>UN</v>
          </cell>
          <cell r="D2880">
            <v>39.46</v>
          </cell>
        </row>
        <row r="2881">
          <cell r="A2881">
            <v>93043</v>
          </cell>
          <cell r="B2881" t="str">
            <v>LÂMPADA LED 10 W BIVOLT BRANCA, FORMATO TRADICIONAL (BASE E27) - FORNECIMENTO E INSTALAÇÃO</v>
          </cell>
          <cell r="C2881" t="str">
            <v>UN</v>
          </cell>
          <cell r="D2881">
            <v>52.61</v>
          </cell>
        </row>
        <row r="2882">
          <cell r="A2882">
            <v>93044</v>
          </cell>
          <cell r="B2882" t="str">
            <v>LÂMPADA FLUORESCENTE COMPACTA 3U BRANCA 20 W, BASE E27 - FORNECIMENTO E INSTALAÇÃO</v>
          </cell>
          <cell r="C2882" t="str">
            <v>UN</v>
          </cell>
          <cell r="D2882">
            <v>21.79</v>
          </cell>
        </row>
        <row r="2883">
          <cell r="A2883">
            <v>93045</v>
          </cell>
          <cell r="B2883" t="str">
            <v>LÂMPADA FLUORESCENTE ESPIRAL BRANCA 45 W, BASE E27 - FORNECIMENTO E INSTALAÇÃO</v>
          </cell>
          <cell r="C2883" t="str">
            <v>UN</v>
          </cell>
          <cell r="D2883">
            <v>68.53</v>
          </cell>
        </row>
        <row r="2884">
          <cell r="A2884">
            <v>97583</v>
          </cell>
          <cell r="B2884" t="str">
            <v>LUMINÁRIA TIPO CALHA, DE SOBREPOR, COM 1 LÂMPADA TUBULAR DE 18 W - FORNECIMENTO E INSTALAÇÃO. AF_11/2017</v>
          </cell>
          <cell r="C2884" t="str">
            <v>UN</v>
          </cell>
          <cell r="D2884">
            <v>46.94</v>
          </cell>
        </row>
        <row r="2885">
          <cell r="A2885">
            <v>97584</v>
          </cell>
          <cell r="B2885" t="str">
            <v>LUMINÁRIA TIPO CALHA, DE SOBREPOR, COM 1 LÂMPADA TUBULAR DE 36 W - FORNECIMENTO E INSTALAÇÃO. AF_11/2017</v>
          </cell>
          <cell r="C2885" t="str">
            <v>UN</v>
          </cell>
          <cell r="D2885">
            <v>63.05</v>
          </cell>
        </row>
        <row r="2886">
          <cell r="A2886">
            <v>97585</v>
          </cell>
          <cell r="B2886" t="str">
            <v>LUMINÁRIA TIPO CALHA, DE SOBREPOR, COM 2 LÂMPADAS TUBULARES DE 18 W - FORNECIMENTO E INSTALAÇÃO. AF_11/2017</v>
          </cell>
          <cell r="C2886" t="str">
            <v>UN</v>
          </cell>
          <cell r="D2886">
            <v>63.84</v>
          </cell>
        </row>
        <row r="2887">
          <cell r="A2887">
            <v>97586</v>
          </cell>
          <cell r="B2887" t="str">
            <v>LUMINÁRIA TIPO CALHA, DE SOBREPOR, COM 2 LÂMPADAS TUBULARES DE 36 W - FORNECIMENTO E INSTALAÇÃO. AF_11/2017</v>
          </cell>
          <cell r="C2887" t="str">
            <v>UN</v>
          </cell>
          <cell r="D2887">
            <v>83.29</v>
          </cell>
        </row>
        <row r="2888">
          <cell r="A2888">
            <v>97587</v>
          </cell>
          <cell r="B2888" t="str">
            <v>LUMINÁRIA TIPO CALHA, DE EMBUTIR, COM 2 LÂMPADAS DE 14 W COM REFLETOR - FORNECIMENTO E INSTALAÇÃO. AF_11/2017</v>
          </cell>
          <cell r="C2888" t="str">
            <v>UN</v>
          </cell>
          <cell r="D2888">
            <v>139.4</v>
          </cell>
        </row>
        <row r="2889">
          <cell r="A2889">
            <v>97589</v>
          </cell>
          <cell r="B2889" t="str">
            <v>LUMINÁRIA TIPO PLAFON EM PLÁSTICO, DE SOBREPOR, COM 1 LÂMPADA DE 15 W, - FORNECIMENTO E INSTALAÇÃO. AF_11/2017</v>
          </cell>
          <cell r="C2889" t="str">
            <v>UN</v>
          </cell>
          <cell r="D2889">
            <v>39.64</v>
          </cell>
        </row>
        <row r="2890">
          <cell r="A2890">
            <v>97590</v>
          </cell>
          <cell r="B2890" t="str">
            <v>LUMINÁRIA TIPO PLAFON REDONDO COM VIDRO FOSCO, DE SOBREPOR, COM 1 LÂMPADA DE 15 W - FORNECIMENTO E INSTALAÇÃO. AF_11/2017</v>
          </cell>
          <cell r="C2890" t="str">
            <v>UN</v>
          </cell>
          <cell r="D2890">
            <v>66.52</v>
          </cell>
        </row>
        <row r="2891">
          <cell r="A2891">
            <v>97591</v>
          </cell>
          <cell r="B2891" t="str">
            <v>LUMINÁRIA TIPO PLAFON REDONDO COM VIDRO FOSCO, DE SOBREPOR, COM 2 LÂMPADAS DE 15 W - FORNECIMENTO E INSTALAÇÃO. AF_11/2017</v>
          </cell>
          <cell r="C2891" t="str">
            <v>UN</v>
          </cell>
          <cell r="D2891">
            <v>94.11</v>
          </cell>
        </row>
        <row r="2892">
          <cell r="A2892">
            <v>97592</v>
          </cell>
          <cell r="B2892" t="str">
            <v>LUMINÁRIA TIPO PLAFON, DE SOBREPOR, COM 1 LÂMPADA LED - FORNECIMENTO E INSTALAÇÃO. AF_11/2017</v>
          </cell>
          <cell r="C2892" t="str">
            <v>UN</v>
          </cell>
          <cell r="D2892">
            <v>103.25</v>
          </cell>
        </row>
        <row r="2893">
          <cell r="A2893">
            <v>97593</v>
          </cell>
          <cell r="B2893" t="str">
            <v>LUMINÁRIA TIPO SPOT, DE SOBREPOR, COM 1 LÂMPADA DE 15 W - FORNECIMENTO E INSTALAÇÃO. AF_11/2017</v>
          </cell>
          <cell r="C2893" t="str">
            <v>UN</v>
          </cell>
          <cell r="D2893">
            <v>85.55</v>
          </cell>
        </row>
        <row r="2894">
          <cell r="A2894">
            <v>97594</v>
          </cell>
          <cell r="B2894" t="str">
            <v>LUMINÁRIA TIPO SPOT, DE SOBREPOR, COM 2 LÂMPADAS DE 15 W - FORNECIMENTO E INSTALAÇÃO. AF_11/2017</v>
          </cell>
          <cell r="C2894" t="str">
            <v>UN</v>
          </cell>
          <cell r="D2894">
            <v>92.44</v>
          </cell>
        </row>
        <row r="2895">
          <cell r="A2895">
            <v>97595</v>
          </cell>
          <cell r="B2895" t="str">
            <v>SENSOR DE PRESENÇA COM FOTOCÉLULA, FIXAÇÃO EM PAREDE - FORNECIMENTO E INSTALAÇÃO. AF_11/2017</v>
          </cell>
          <cell r="C2895" t="str">
            <v>UN</v>
          </cell>
          <cell r="D2895">
            <v>51.52</v>
          </cell>
        </row>
        <row r="2896">
          <cell r="A2896">
            <v>97596</v>
          </cell>
          <cell r="B2896" t="str">
            <v>SENSOR DE PRESENÇA SEM FOTOCÉLULA, FIXAÇÃO EM PAREDE - FORNECIMENTO E INSTALAÇÃO. AF_11/2017</v>
          </cell>
          <cell r="C2896" t="str">
            <v>UN</v>
          </cell>
          <cell r="D2896">
            <v>37.01</v>
          </cell>
        </row>
        <row r="2897">
          <cell r="A2897">
            <v>97597</v>
          </cell>
          <cell r="B2897" t="str">
            <v>SENSOR DE PRESENÇA COM FOTOCÉLULA, FIXAÇÃO EM TETO - FORNECIMENTO E INSTALAÇÃO. AF_11/2017</v>
          </cell>
          <cell r="C2897" t="str">
            <v>UN</v>
          </cell>
          <cell r="D2897">
            <v>46.73</v>
          </cell>
        </row>
        <row r="2898">
          <cell r="A2898">
            <v>97598</v>
          </cell>
          <cell r="B2898" t="str">
            <v>SENSOR DE PRESENÇA SEM FOTOCÉLULA, FIXAÇÃO EM TETO - FORNECIMENTO E INSTALAÇÃO. AF_11/2017</v>
          </cell>
          <cell r="C2898" t="str">
            <v>UN</v>
          </cell>
          <cell r="D2898">
            <v>44.87</v>
          </cell>
        </row>
        <row r="2899">
          <cell r="A2899">
            <v>97599</v>
          </cell>
          <cell r="B2899" t="str">
            <v>LUMINÁRIA DE EMERGÊNCIA - FORNECIMENTO E INSTALAÇÃO. AF_11/2017</v>
          </cell>
          <cell r="C2899" t="str">
            <v>UN</v>
          </cell>
          <cell r="D2899">
            <v>38.56</v>
          </cell>
        </row>
        <row r="2900">
          <cell r="A2900">
            <v>97609</v>
          </cell>
          <cell r="B2900" t="str">
            <v>LÂMPADA COMPACTA DE LED 6 W, BASE E27 - FORNECIMENTO E INSTALAÇÃO. AF_11/2017</v>
          </cell>
          <cell r="C2900" t="str">
            <v>UN</v>
          </cell>
          <cell r="D2900">
            <v>45.47</v>
          </cell>
        </row>
        <row r="2901">
          <cell r="A2901">
            <v>97610</v>
          </cell>
          <cell r="B2901" t="str">
            <v>LÂMPADA COMPACTA DE LED 10 W, BASE E27 - FORNECIMENTO E INSTALAÇÃO. AF_11/2017</v>
          </cell>
          <cell r="C2901" t="str">
            <v>UN</v>
          </cell>
          <cell r="D2901">
            <v>58.62</v>
          </cell>
        </row>
        <row r="2902">
          <cell r="A2902">
            <v>97611</v>
          </cell>
          <cell r="B2902" t="str">
            <v>LÂMPADA COMPACTA FLUORESCENTE DE 15 W, BASE E27 - FORNECIMENTO E INSTALAÇÃO. AF_11/2017</v>
          </cell>
          <cell r="C2902" t="str">
            <v>UN</v>
          </cell>
          <cell r="D2902">
            <v>25.36</v>
          </cell>
        </row>
        <row r="2903">
          <cell r="A2903">
            <v>97612</v>
          </cell>
          <cell r="B2903" t="str">
            <v>LÂMPADA COMPACTA FLUORESCENTE DE 20 W, BASE E27 - FORNECIMENTO E INSTALAÇÃO. AF_11/2017</v>
          </cell>
          <cell r="C2903" t="str">
            <v>UN</v>
          </cell>
          <cell r="D2903">
            <v>27.8</v>
          </cell>
        </row>
        <row r="2904">
          <cell r="A2904">
            <v>97613</v>
          </cell>
          <cell r="B2904" t="str">
            <v>LÂMPADA COMPACTA DE VAPOR MERCURIO 125 W, BASE E27 - FORNECIMENTO E INSTALAÇÃO. AF_11/2017</v>
          </cell>
          <cell r="C2904" t="str">
            <v>UN</v>
          </cell>
          <cell r="D2904">
            <v>35.869999999999997</v>
          </cell>
        </row>
        <row r="2905">
          <cell r="A2905">
            <v>97614</v>
          </cell>
          <cell r="B2905" t="str">
            <v>LÂMPADA COMPACTA DE VAPOR METÁLICO OVOIDE 150 W, BASE E27 - FORNECIMENTO E INSTALAÇÃO. AF_11/2017</v>
          </cell>
          <cell r="C2905" t="str">
            <v>UN</v>
          </cell>
          <cell r="D2905">
            <v>65.02</v>
          </cell>
        </row>
        <row r="2906">
          <cell r="A2906">
            <v>97615</v>
          </cell>
          <cell r="B2906" t="str">
            <v>LÂMPADA TUBULAR FLUORESCENTE T8 DE 16/18 W, BASE G13 - FORNECIMENTO E INSTALAÇÃO. AF_11/2017_P</v>
          </cell>
          <cell r="C2906" t="str">
            <v>UN</v>
          </cell>
          <cell r="D2906">
            <v>37.479999999999997</v>
          </cell>
        </row>
        <row r="2907">
          <cell r="A2907">
            <v>97616</v>
          </cell>
          <cell r="B2907" t="str">
            <v>LÂMPADA TUBULAR FLUORESCENTE T8 DE 32/36 W, BASE G13 - FORNECIMENTO E INSTALAÇÃO. AF_11/2017_P</v>
          </cell>
          <cell r="C2907" t="str">
            <v>UN</v>
          </cell>
          <cell r="D2907">
            <v>41.57</v>
          </cell>
        </row>
        <row r="2908">
          <cell r="A2908">
            <v>97617</v>
          </cell>
          <cell r="B2908" t="str">
            <v>LÂMPADA TUBULAR FLUORESCENTE T10 DE 20/40 W, BASE G13 - FORNECIMENTO E INSTALAÇÃO. AF_11/2017_P</v>
          </cell>
          <cell r="C2908" t="str">
            <v>UN</v>
          </cell>
          <cell r="D2908">
            <v>41.19</v>
          </cell>
        </row>
        <row r="2909">
          <cell r="A2909">
            <v>97618</v>
          </cell>
          <cell r="B2909" t="str">
            <v>LÂMPADA TUBULAR FLUORESCENTE T5 DE 14 W, BASE G13 - FORNECIMENTO E INSTALAÇÃO. AF_11/2017_P</v>
          </cell>
          <cell r="C2909" t="str">
            <v>UN</v>
          </cell>
          <cell r="D2909">
            <v>40.9</v>
          </cell>
        </row>
        <row r="2910">
          <cell r="A2910">
            <v>41598</v>
          </cell>
          <cell r="B2910" t="str">
            <v>ENTRADA PROVISORIA DE ENERGIA ELETRICA AEREA TRIFASICA 40A EM POSTE MADEIRA</v>
          </cell>
          <cell r="C2910" t="str">
            <v>UN</v>
          </cell>
          <cell r="D2910">
            <v>1520.71</v>
          </cell>
        </row>
        <row r="2911">
          <cell r="A2911">
            <v>72941</v>
          </cell>
          <cell r="B2911" t="str">
            <v>APARELHO SINALIZADOR DE SAIDA DE GARAGEM, COM CELULA FOTOELETRICA - FORNECIMENTO E INSTALACAO</v>
          </cell>
          <cell r="C2911" t="str">
            <v>UN</v>
          </cell>
          <cell r="D2911">
            <v>193.93</v>
          </cell>
        </row>
        <row r="2912">
          <cell r="A2912">
            <v>73624</v>
          </cell>
          <cell r="B2912" t="str">
            <v>SUPORTE PARA TRANSFORMADOR EM POSTE DE CONCRETO CIRCULAR</v>
          </cell>
          <cell r="C2912" t="str">
            <v>UN</v>
          </cell>
          <cell r="D2912">
            <v>95.88</v>
          </cell>
        </row>
        <row r="2913">
          <cell r="A2913" t="str">
            <v>73767/1</v>
          </cell>
          <cell r="B2913" t="str">
            <v>GRAMPO PARALELO EM ALUMINIO FUNDIDO OU ESTRUDADO DE 2 PARAFUSOS, PARA CABO DE 6 A 50 MM2, PASTA ANTIOXIDANTE. FORNEC E INSTALAÇÃO.</v>
          </cell>
          <cell r="C2913" t="str">
            <v>UN</v>
          </cell>
          <cell r="D2913">
            <v>12.49</v>
          </cell>
        </row>
        <row r="2914">
          <cell r="A2914" t="str">
            <v>73767/2</v>
          </cell>
          <cell r="B2914" t="str">
            <v>ALCA PRE-FORMADA DISTRIBUIÇÃO EM  ACO RECOBERTO COM ALUMINIO PARA CABO 25MM2, ENCAPADO. FORNECIMENTO E INSTALAÇÃO.</v>
          </cell>
          <cell r="C2914" t="str">
            <v>UN</v>
          </cell>
          <cell r="D2914">
            <v>10.75</v>
          </cell>
        </row>
        <row r="2915">
          <cell r="A2915" t="str">
            <v>73767/3</v>
          </cell>
          <cell r="B2915" t="str">
            <v>LACO DE ROLDANA PRE-FORMADO ACO RECOBERTO DE ALUMINIO PARA CABO DE ALUMINIO NU BITOLA 25MM2 - FORNECIMENTO E COLOCACAO</v>
          </cell>
          <cell r="C2915" t="str">
            <v>UN</v>
          </cell>
          <cell r="D2915">
            <v>7.99</v>
          </cell>
        </row>
        <row r="2916">
          <cell r="A2916" t="str">
            <v>73767/4</v>
          </cell>
          <cell r="B2916" t="str">
            <v>ALCA PRE-FORMADA DISTRIBUICAO EM ACO RECOBERTO COM ALUMINIO NU PARA CABO 25MM2, ENCAPADO. FORNECIMENTO E INSTALACAO.</v>
          </cell>
          <cell r="C2916" t="str">
            <v>UN</v>
          </cell>
          <cell r="D2916">
            <v>5.47</v>
          </cell>
        </row>
        <row r="2917">
          <cell r="A2917" t="str">
            <v>73767/5</v>
          </cell>
          <cell r="B2917" t="str">
            <v>ALCA PRE-FORMADA SERV DE ACO RECOB C/ALUM NU ENCAPADO 25MM2 (BITOLA)  CONF PROJ A4-148-CP RIOLUZ FORNECIMENTO E COLOCACAO</v>
          </cell>
          <cell r="C2917" t="str">
            <v>UN</v>
          </cell>
          <cell r="D2917">
            <v>5.07</v>
          </cell>
        </row>
        <row r="2918">
          <cell r="A2918" t="str">
            <v>73781/1</v>
          </cell>
          <cell r="B2918" t="str">
            <v>MUFLA TERMINAL PRIMARIA UNIPOLAR USO INTERNO PARA CABO 35/120MM2, ISOLACAO 15/25KV EM EPR - BORRACHA DE SILICONE. FORNECIMENTO E INSTALACAO.</v>
          </cell>
          <cell r="C2918" t="str">
            <v>UN</v>
          </cell>
          <cell r="D2918">
            <v>368.72</v>
          </cell>
        </row>
        <row r="2919">
          <cell r="A2919" t="str">
            <v>73781/2</v>
          </cell>
          <cell r="B2919" t="str">
            <v>ISOLADOR DE PINO TP HI-POT CILINDRICO CLASSE 15KV. FORNECIMENTO E INSTALACAO.</v>
          </cell>
          <cell r="C2919" t="str">
            <v>UN</v>
          </cell>
          <cell r="D2919">
            <v>29.02</v>
          </cell>
        </row>
        <row r="2920">
          <cell r="A2920" t="str">
            <v>73781/3</v>
          </cell>
          <cell r="B2920" t="str">
            <v>ISOLADOR DE SUSPENSAO (DISCO) TP CAVILHA CLASSE 15KV - 6''. FORNECIMENTO E INSTALACAO.</v>
          </cell>
          <cell r="C2920" t="str">
            <v>UN</v>
          </cell>
          <cell r="D2920">
            <v>87.38</v>
          </cell>
        </row>
        <row r="2921">
          <cell r="A2921">
            <v>88543</v>
          </cell>
          <cell r="B2921" t="str">
            <v>ARMACAO SECUNDARIA OU REX COMPLETA PARA TRESLINHAS-FORNECIMENTO E INSTALACAO.</v>
          </cell>
          <cell r="C2921" t="str">
            <v>UN</v>
          </cell>
          <cell r="D2921">
            <v>156</v>
          </cell>
        </row>
        <row r="2922">
          <cell r="A2922">
            <v>88544</v>
          </cell>
          <cell r="B2922" t="str">
            <v>ARMACAO SECUNDARIA OU REX COMPLETA PARA DUAS LINHAS-FORNECIMENTO E INSTALACAO.</v>
          </cell>
          <cell r="C2922" t="str">
            <v>UN</v>
          </cell>
          <cell r="D2922">
            <v>103.35</v>
          </cell>
        </row>
        <row r="2923">
          <cell r="A2923">
            <v>88545</v>
          </cell>
          <cell r="B2923" t="str">
            <v>ARMACAO SECUNDARIA OU REX COMPLETA PARA QUATRO LINHAS-FORNECIMENTO E INSTALACAO.</v>
          </cell>
          <cell r="C2923" t="str">
            <v>UN</v>
          </cell>
          <cell r="D2923">
            <v>180.36</v>
          </cell>
        </row>
        <row r="2924">
          <cell r="A2924">
            <v>83397</v>
          </cell>
          <cell r="B2924" t="str">
            <v>POSTE DE CONCRETO DUPLO T H=9M CARGA NOMINAL 500KG INCLUSIVE ESCAVACAO, EXCLUSIVE TRANSPORTE - FORNECIMENTO E INSTALACAO</v>
          </cell>
          <cell r="C2924" t="str">
            <v>UN</v>
          </cell>
          <cell r="D2924">
            <v>1153.72</v>
          </cell>
        </row>
        <row r="2925">
          <cell r="A2925" t="str">
            <v>73769/1</v>
          </cell>
          <cell r="B2925" t="str">
            <v>POSTE ACO CONICO CONTINUO CURVO SIMPLES SEM BASE C/JANELA 9M (INSPECAO) - FORNECIMENTO E INSTALACAO</v>
          </cell>
          <cell r="C2925" t="str">
            <v>UN</v>
          </cell>
          <cell r="D2925">
            <v>1194.8699999999999</v>
          </cell>
        </row>
        <row r="2926">
          <cell r="A2926" t="str">
            <v>73769/2</v>
          </cell>
          <cell r="B2926" t="str">
            <v>POSTE DE AÇO CONICO CONTÍNUO CURVO SIMPLES, FLANGEADO, COM JANELA DE INSPEÇÃO H=9M - FORNECIMENTO E INSTALACAO</v>
          </cell>
          <cell r="C2926" t="str">
            <v>UN</v>
          </cell>
          <cell r="D2926">
            <v>1196.33</v>
          </cell>
        </row>
        <row r="2927">
          <cell r="A2927" t="str">
            <v>73769/3</v>
          </cell>
          <cell r="B2927" t="str">
            <v>POSTE DE ACO CONICO CONTINUO CURVO DUPLO, FLANGEADO, COM JANELA DE INSPECAO H=9M - FORNECIMENTO E INSTALACAO</v>
          </cell>
          <cell r="C2927" t="str">
            <v>UN</v>
          </cell>
          <cell r="D2927">
            <v>1231.08</v>
          </cell>
        </row>
        <row r="2928">
          <cell r="A2928" t="str">
            <v>73769/4</v>
          </cell>
          <cell r="B2928" t="str">
            <v>POSTE DE ACO CONICO CONTINUO RETO, ENGASTADO, H=9M - FORNECIMENTO E INSTALACAO</v>
          </cell>
          <cell r="C2928" t="str">
            <v>UN</v>
          </cell>
          <cell r="D2928">
            <v>1241.9100000000001</v>
          </cell>
        </row>
        <row r="2929">
          <cell r="A2929" t="str">
            <v>73855/1</v>
          </cell>
          <cell r="B2929" t="str">
            <v>CHUMBADOR DE AÇO PARA FIXAÇÃO DE POSTE DE ACO RETO OU CURVO 7 A 9M COM FLANGE - FORNECIMENTO E INSTALACAO</v>
          </cell>
          <cell r="C2929" t="str">
            <v>UN</v>
          </cell>
          <cell r="D2929">
            <v>941.88</v>
          </cell>
        </row>
        <row r="2930">
          <cell r="A2930">
            <v>72281</v>
          </cell>
          <cell r="B2930" t="str">
            <v>REATOR PARA LAMPADA VAPOR DE MERCURIO USO EXTERNO 220V/400W</v>
          </cell>
          <cell r="C2930" t="str">
            <v>UN</v>
          </cell>
          <cell r="D2930">
            <v>113.43</v>
          </cell>
        </row>
        <row r="2931">
          <cell r="A2931">
            <v>72282</v>
          </cell>
          <cell r="B2931" t="str">
            <v>REATOR PARA LAMPADA VAPOR DE SODIO ALTA PRESSAO - 220V/250W - USO EXTERNO</v>
          </cell>
          <cell r="C2931" t="str">
            <v>UN</v>
          </cell>
          <cell r="D2931">
            <v>147.83000000000001</v>
          </cell>
        </row>
        <row r="2932">
          <cell r="A2932" t="str">
            <v>73831/2</v>
          </cell>
          <cell r="B2932" t="str">
            <v>LAMPADA DE VAPOR DE MERCURIO DE 250W - FORNECIMENTO E INSTALACAO</v>
          </cell>
          <cell r="C2932" t="str">
            <v>UN</v>
          </cell>
          <cell r="D2932">
            <v>54.88</v>
          </cell>
        </row>
        <row r="2933">
          <cell r="A2933" t="str">
            <v>73831/3</v>
          </cell>
          <cell r="B2933" t="str">
            <v>LAMPADA DE VAPOR DE MERCURIO DE 400W/250V - FORNECIMENTO E INSTALACAO</v>
          </cell>
          <cell r="C2933" t="str">
            <v>UN</v>
          </cell>
          <cell r="D2933">
            <v>72.92</v>
          </cell>
        </row>
        <row r="2934">
          <cell r="A2934" t="str">
            <v>73831/4</v>
          </cell>
          <cell r="B2934" t="str">
            <v>LAMPADA MISTA DE 160W - FORNECIMENTO E INSTALACAO</v>
          </cell>
          <cell r="C2934" t="str">
            <v>UN</v>
          </cell>
          <cell r="D2934">
            <v>35.17</v>
          </cell>
        </row>
        <row r="2935">
          <cell r="A2935" t="str">
            <v>73831/5</v>
          </cell>
          <cell r="B2935" t="str">
            <v>LAMPADA MISTA DE 250W - FORNECIMENTO E INSTALACAO</v>
          </cell>
          <cell r="C2935" t="str">
            <v>UN</v>
          </cell>
          <cell r="D2935">
            <v>45.9</v>
          </cell>
        </row>
        <row r="2936">
          <cell r="A2936" t="str">
            <v>73831/6</v>
          </cell>
          <cell r="B2936" t="str">
            <v>LAMPADA MISTA DE 500W - FORNECIMENTO E INSTALACAO</v>
          </cell>
          <cell r="C2936" t="str">
            <v>UN</v>
          </cell>
          <cell r="D2936">
            <v>82.24</v>
          </cell>
        </row>
        <row r="2937">
          <cell r="A2937" t="str">
            <v>73831/7</v>
          </cell>
          <cell r="B2937" t="str">
            <v>LAMPADA DE VAPOR DE SODIO DE 150WX220V - FORNECIMENTO E INSTALACAO</v>
          </cell>
          <cell r="C2937" t="str">
            <v>UN</v>
          </cell>
          <cell r="D2937">
            <v>65.53</v>
          </cell>
        </row>
        <row r="2938">
          <cell r="A2938" t="str">
            <v>73831/8</v>
          </cell>
          <cell r="B2938" t="str">
            <v>LAMPADA DE VAPOR DE SODIO DE 250WX220V - FORNECIMENTO E INSTALACAO</v>
          </cell>
          <cell r="C2938" t="str">
            <v>UN</v>
          </cell>
          <cell r="D2938">
            <v>74.92</v>
          </cell>
        </row>
        <row r="2939">
          <cell r="A2939" t="str">
            <v>73831/9</v>
          </cell>
          <cell r="B2939" t="str">
            <v>LAMPADA DE VAPOR DE SODIO DE 400WX220V - FORNECIMENTO E INSTALACAO</v>
          </cell>
          <cell r="C2939" t="str">
            <v>UN</v>
          </cell>
          <cell r="D2939">
            <v>86.46</v>
          </cell>
        </row>
        <row r="2940">
          <cell r="A2940" t="str">
            <v>74231/1</v>
          </cell>
          <cell r="B2940" t="str">
            <v>LUMINARIA ABERTA PARA ILUMINACAO PUBLICA, PARA LAMPADA A VAPOR DE MERCURIO ATE 400W E MISTA ATE 500W, COM BRACO EM TUBO DE ACO GALV D=50MM PROJ HOR=2.500MM E PROJ VERT= 2.200MM, FORNECIMENTO E INSTALACAO</v>
          </cell>
          <cell r="C2940" t="str">
            <v>UN</v>
          </cell>
          <cell r="D2940">
            <v>156.22999999999999</v>
          </cell>
        </row>
        <row r="2941">
          <cell r="A2941" t="str">
            <v>74246/1</v>
          </cell>
          <cell r="B2941" t="str">
            <v>REFLETOR RETANGULAR FECHADO COM LAMPADA VAPOR METALICO 400 W</v>
          </cell>
          <cell r="C2941" t="str">
            <v>UN</v>
          </cell>
          <cell r="D2941">
            <v>335.1</v>
          </cell>
        </row>
        <row r="2942">
          <cell r="A2942">
            <v>83399</v>
          </cell>
          <cell r="B2942" t="str">
            <v>RELE FOTOELETRICO P/ COMANDO DE ILUMINACAO EXTERNA 220V/1000W - FORNECIMENTO E INSTALACAO</v>
          </cell>
          <cell r="C2942" t="str">
            <v>UN</v>
          </cell>
          <cell r="D2942">
            <v>34.130000000000003</v>
          </cell>
        </row>
        <row r="2943">
          <cell r="A2943">
            <v>83400</v>
          </cell>
          <cell r="B2943" t="str">
            <v>BRACO P/ ILUMINACAO DE RUAS EM TUBO ACO GALV 1" COMP = 1,20M E INCLINACAO 25GRAUS EM RELACAO AO PLANO VERTICAL P/ FIXACAO EM POSTE OU PAREDE - FORNECIMENTO E INSTALACAO</v>
          </cell>
          <cell r="C2943" t="str">
            <v>UN</v>
          </cell>
          <cell r="D2943">
            <v>109.6</v>
          </cell>
        </row>
        <row r="2944">
          <cell r="A2944">
            <v>83401</v>
          </cell>
          <cell r="B2944" t="str">
            <v>BRACO P/ LUMINARIA PUBLICA 1 X 1,50 M, EM TUBO ACO GALV 3/4, P/ FIXACAO EM POSTE OU PAREDE - FORNECIMENTO E INSTALACAO</v>
          </cell>
          <cell r="C2944" t="str">
            <v>UN</v>
          </cell>
          <cell r="D2944">
            <v>109.6</v>
          </cell>
        </row>
        <row r="2945">
          <cell r="A2945">
            <v>83402</v>
          </cell>
          <cell r="B2945" t="str">
            <v>ABRACADEIRA DE FIXACAO DE BRACOS DE LUMINARIAS DE 4" - FORNECIMENTO E INSTALACAO</v>
          </cell>
          <cell r="C2945" t="str">
            <v>UN</v>
          </cell>
          <cell r="D2945">
            <v>56.27</v>
          </cell>
        </row>
        <row r="2946">
          <cell r="A2946">
            <v>83475</v>
          </cell>
          <cell r="B2946" t="str">
            <v>LUMINARIA FECHADA PARA ILUMINACAO PUBLICA COM REATOR DE PARTIDA RAPIDA COM LAMPADA A VAPOR DE MERCURIO 250W - FORNECIMENTO E INSTALACAO</v>
          </cell>
          <cell r="C2946" t="str">
            <v>UN</v>
          </cell>
          <cell r="D2946">
            <v>392.86</v>
          </cell>
        </row>
        <row r="2947">
          <cell r="A2947">
            <v>83478</v>
          </cell>
          <cell r="B2947" t="str">
            <v>LUMINARIA FECHADA PARA ILUMINACAO PUBLICA - LAMPADAS DE 250/500W - FORNECIMENTO E INSTALACAO (EXCLUINDO LAMPADAS)</v>
          </cell>
          <cell r="C2947" t="str">
            <v>UN</v>
          </cell>
          <cell r="D2947">
            <v>277.91000000000003</v>
          </cell>
        </row>
        <row r="2948">
          <cell r="A2948">
            <v>83479</v>
          </cell>
          <cell r="B2948" t="str">
            <v>LUMINARIA ESTANQUE - PROTECAO CONTRA AGUA, POEIRA OU IMPACTOS - TIPO AQUATIC PIAL OU EQUIVALENTE</v>
          </cell>
          <cell r="C2948" t="str">
            <v>UN</v>
          </cell>
          <cell r="D2948">
            <v>115.68</v>
          </cell>
        </row>
        <row r="2949">
          <cell r="A2949">
            <v>83480</v>
          </cell>
          <cell r="B2949" t="str">
            <v>REATOR PARA LAMPADA VAPOR DE MERCURIO 125W  USO EXTERNO</v>
          </cell>
          <cell r="C2949" t="str">
            <v>UN</v>
          </cell>
          <cell r="D2949">
            <v>93.06</v>
          </cell>
        </row>
        <row r="2950">
          <cell r="A2950">
            <v>83481</v>
          </cell>
          <cell r="B2950" t="str">
            <v>REATOR PARA LAMPADA VAPOR DE MERCURIO 250W USO EXTERNO</v>
          </cell>
          <cell r="C2950" t="str">
            <v>UN</v>
          </cell>
          <cell r="D2950">
            <v>103.55</v>
          </cell>
        </row>
        <row r="2951">
          <cell r="A2951">
            <v>97600</v>
          </cell>
          <cell r="B2951" t="str">
            <v>REFLETOR EM ALUMÍNIO COM SUPORTE E ALÇA, LÂMPADA 125 W - FORNECIMENTO E INSTALAÇÃO. AF_11/2017</v>
          </cell>
          <cell r="C2951" t="str">
            <v>UN</v>
          </cell>
          <cell r="D2951">
            <v>245.6</v>
          </cell>
        </row>
        <row r="2952">
          <cell r="A2952">
            <v>97601</v>
          </cell>
          <cell r="B2952" t="str">
            <v>REFLETOR EM ALUMÍNIO COM SUPORTE E ALÇA, LÂMPADA 250 W - FORNECIMENTO E INSTALAÇÃO. AF_11/2017</v>
          </cell>
          <cell r="C2952" t="str">
            <v>UN</v>
          </cell>
          <cell r="D2952">
            <v>267.31</v>
          </cell>
        </row>
        <row r="2953">
          <cell r="A2953">
            <v>97605</v>
          </cell>
          <cell r="B2953" t="str">
            <v>LUMINÁRIA ARANDELA TIPO MEIA-LUA, PARA 1 LÂMPADA LED - FORNECIMENTO E INSTALAÇÃO. AF_11/2017</v>
          </cell>
          <cell r="C2953" t="str">
            <v>UN</v>
          </cell>
          <cell r="D2953">
            <v>86.03</v>
          </cell>
        </row>
        <row r="2954">
          <cell r="A2954">
            <v>97606</v>
          </cell>
          <cell r="B2954" t="str">
            <v>LUMINÁRIA ARANDELA TIPO MEIA-LUA, PARA 1 LÂMPADA DE 15 W - FORNECIMENTO E INSTALAÇÃO. AF_11/2017</v>
          </cell>
          <cell r="C2954" t="str">
            <v>UN</v>
          </cell>
          <cell r="D2954">
            <v>65.92</v>
          </cell>
        </row>
        <row r="2955">
          <cell r="A2955">
            <v>97607</v>
          </cell>
          <cell r="B2955" t="str">
            <v>LUMINÁRIA ARANDELA TIPO TARTARUGA PARA 1 LÂMPADA LED - FORNECIMENTO E INSTALAÇÃO. AF_11/2017</v>
          </cell>
          <cell r="C2955" t="str">
            <v>UN</v>
          </cell>
          <cell r="D2955">
            <v>96.39</v>
          </cell>
        </row>
        <row r="2956">
          <cell r="A2956">
            <v>97608</v>
          </cell>
          <cell r="B2956" t="str">
            <v>LUMINÁRIA ARANDELA TIPO TARTARUGA, COM GRADE, PARA 1 LÂMPADA DE 15 W - FORNECIMENTO E INSTALAÇÃO. AF_11/2017</v>
          </cell>
          <cell r="C2956" t="str">
            <v>UN</v>
          </cell>
          <cell r="D2956">
            <v>76.28</v>
          </cell>
        </row>
        <row r="2957">
          <cell r="A2957" t="str">
            <v>73857/1</v>
          </cell>
          <cell r="B2957" t="str">
            <v>TRANSFORMADOR DISTRIBUICAO  75KVA TRIFASICO 60HZ CLASSE 15KV IMERSO EM ÓLEO MINERAL FORNECIMENTO E INSTALACAO</v>
          </cell>
          <cell r="C2957" t="str">
            <v>UN</v>
          </cell>
          <cell r="D2957">
            <v>6644.7</v>
          </cell>
        </row>
        <row r="2958">
          <cell r="A2958" t="str">
            <v>73857/2</v>
          </cell>
          <cell r="B2958" t="str">
            <v>TRANSFORMADOR DISTRIBUICAO  112,5KVA TRIFASICO 60HZ CLASSE 15KV IMERSO EM ÓLEO MINERAL FORNECIMENTO E INSTALACAO</v>
          </cell>
          <cell r="C2958" t="str">
            <v>UN</v>
          </cell>
          <cell r="D2958">
            <v>8211.75</v>
          </cell>
        </row>
        <row r="2959">
          <cell r="A2959" t="str">
            <v>73857/3</v>
          </cell>
          <cell r="B2959" t="str">
            <v>TRANSFORMADOR DISTRIBUICAO  150KVA TRIFASICO 60HZ CLASSE 15KV IMERSO EM ÓLEO MINERAL FORNECIMENTO E INSTALACAO</v>
          </cell>
          <cell r="C2959" t="str">
            <v>UN</v>
          </cell>
          <cell r="D2959">
            <v>10349.59</v>
          </cell>
        </row>
        <row r="2960">
          <cell r="A2960" t="str">
            <v>73857/4</v>
          </cell>
          <cell r="B2960" t="str">
            <v>TRANSFORMADOR DISTRIBUICAO  225KVA TRIFASICO 60HZ CLASSE 15KV IMERSO EM ÓLEO MINERAL FORNECIMENTO E INSTALACAO</v>
          </cell>
          <cell r="C2960" t="str">
            <v>UN</v>
          </cell>
          <cell r="D2960">
            <v>14484.68</v>
          </cell>
        </row>
        <row r="2961">
          <cell r="A2961" t="str">
            <v>73857/5</v>
          </cell>
          <cell r="B2961" t="str">
            <v>TRANSFORMADOR DISTRIBUICAO  300KVA TRIFASICO 60HZ CLASSE 15KV IMERSO EM ÓLEO MINERAL FORNECIMENTO E INSTALACAO</v>
          </cell>
          <cell r="C2961" t="str">
            <v>UN</v>
          </cell>
          <cell r="D2961">
            <v>16894.77</v>
          </cell>
        </row>
        <row r="2962">
          <cell r="A2962" t="str">
            <v>73857/6</v>
          </cell>
          <cell r="B2962" t="str">
            <v>TRANSFORMADOR DISTRIBUICAO  500KVA TRIFASICO 60HZ CLASSE 15KV IMERSO EM ÓLEO MINERAL FORNECIMENTO E INSTALACAO</v>
          </cell>
          <cell r="C2962" t="str">
            <v>UN</v>
          </cell>
          <cell r="D2962">
            <v>27471.56</v>
          </cell>
        </row>
        <row r="2963">
          <cell r="A2963" t="str">
            <v>73857/7</v>
          </cell>
          <cell r="B2963" t="str">
            <v>TRANSFORMADOR DISTRIBUICAO  30KVA TRIFASICO 60HZ CLASSE 15KV IMERSO EM ÓLEO MINERAL FORNECIMENTO E INSTALACAO</v>
          </cell>
          <cell r="C2963" t="str">
            <v>UN</v>
          </cell>
          <cell r="D2963">
            <v>4581.58</v>
          </cell>
        </row>
        <row r="2964">
          <cell r="A2964" t="str">
            <v>73857/8</v>
          </cell>
          <cell r="B2964" t="str">
            <v>TRANSFORMADOR DISTRIBUICAO  45KVA TRIFASICO 60HZ CLASSE 15KV IMERSO EM ÓLEO MINERAL FORNECIMENTO E INSTALACAO</v>
          </cell>
          <cell r="C2964" t="str">
            <v>UN</v>
          </cell>
          <cell r="D2964">
            <v>5135.95</v>
          </cell>
        </row>
        <row r="2965">
          <cell r="A2965" t="str">
            <v>73857/9</v>
          </cell>
          <cell r="B2965" t="str">
            <v>TRANSFORMADOR DISTRIBUICAO  750KVA TRIFASICO 60HZ CLASSE 15KV IMERSO EM ÓLEO MINERAL FORNECIMENTO E INSTALACAO</v>
          </cell>
          <cell r="C2965" t="str">
            <v>UN</v>
          </cell>
          <cell r="D2965">
            <v>37625.26</v>
          </cell>
        </row>
        <row r="2966">
          <cell r="A2966" t="str">
            <v>73857/10</v>
          </cell>
          <cell r="B2966" t="str">
            <v>TRANSFORMADOR DISTRIBUICAO  1000KVA TRIFASICO 60HZ CLASSE 15KV IMERSO EM ÓLEO MINERAL FORNECIMENTO E INSTALACAO</v>
          </cell>
          <cell r="C2966" t="str">
            <v>UN</v>
          </cell>
          <cell r="D2966">
            <v>52607.5</v>
          </cell>
        </row>
        <row r="2967">
          <cell r="A2967">
            <v>93128</v>
          </cell>
          <cell r="B2967" t="str">
            <v>PONTO DE ILUMINAÇÃO RESIDENCIAL INCLUINDO INTERRUPTOR SIMPLES, CAIXA ELÉTRICA, ELETRODUTO, CABO, RASGO, QUEBRA E CHUMBAMENTO (EXCLUINDO LUMINÁRIA E LÂMPADA). AF_01/2016</v>
          </cell>
          <cell r="C2967" t="str">
            <v>UN</v>
          </cell>
          <cell r="D2967">
            <v>134.02000000000001</v>
          </cell>
        </row>
        <row r="2968">
          <cell r="A2968">
            <v>93137</v>
          </cell>
          <cell r="B2968" t="str">
            <v>PONTO DE ILUMINAÇÃO RESIDENCIAL INCLUINDO INTERRUPTOR SIMPLES (2 MÓDULOS), CAIXA ELÉTRICA, ELETRODUTO, CABO, RASGO, QUEBRA E CHUMBAMENTO (EXCLUINDO LUMINÁRIA E LÂMPADA). AF_01/2016</v>
          </cell>
          <cell r="C2968" t="str">
            <v>UN</v>
          </cell>
          <cell r="D2968">
            <v>156.66999999999999</v>
          </cell>
        </row>
        <row r="2969">
          <cell r="A2969">
            <v>93138</v>
          </cell>
          <cell r="B2969" t="str">
            <v>PONTO DE ILUMINAÇÃO RESIDENCIAL INCLUINDO INTERRUPTOR PARALELO, CAIXA ELÉTRICA, ELETRODUTO, CABO, RASGO, QUEBRA E CHUMBAMENTO (EXCLUINDO LUMINÁRIA E LÂMPADA). AF_01/2016</v>
          </cell>
          <cell r="C2969" t="str">
            <v>UN</v>
          </cell>
          <cell r="D2969">
            <v>148.91</v>
          </cell>
        </row>
        <row r="2970">
          <cell r="A2970">
            <v>93139</v>
          </cell>
          <cell r="B2970" t="str">
            <v>PONTO DE ILUMINAÇÃO RESIDENCIAL INCLUINDO INTERRUPTOR PARALELO (2 MÓDULOS), CAIXA ELÉTRICA, ELETRODUTO, CABO, RASGO, QUEBRA E CHUMBAMENTO (EXCLUINDO LUMINÁRIA E LÂMPADA). AF_01/2016</v>
          </cell>
          <cell r="C2970" t="str">
            <v>UN</v>
          </cell>
          <cell r="D2970">
            <v>186.42</v>
          </cell>
        </row>
        <row r="2971">
          <cell r="A2971">
            <v>93140</v>
          </cell>
          <cell r="B2971" t="str">
            <v>PONTO DE ILUMINAÇÃO RESIDENCIAL INCLUINDO INTERRUPTOR SIMPLES CONJUGADO COM PARALELO, CAIXA ELÉTRICA, ELETRODUTO, CABO, RASGO, QUEBRA E CHUMBAMENTO (EXCLUINDO LUMINÁRIA E LÂMPADA). AF_01/2016</v>
          </cell>
          <cell r="C2971" t="str">
            <v>UN</v>
          </cell>
          <cell r="D2971">
            <v>176.14</v>
          </cell>
        </row>
        <row r="2972">
          <cell r="A2972">
            <v>93141</v>
          </cell>
          <cell r="B2972" t="str">
            <v>PONTO DE TOMADA RESIDENCIAL INCLUINDO TOMADA 10A/250V, CAIXA ELÉTRICA, ELETRODUTO, CABO, RASGO, QUEBRA E CHUMBAMENTO. AF_01/2016</v>
          </cell>
          <cell r="C2972" t="str">
            <v>UN</v>
          </cell>
          <cell r="D2972">
            <v>159.35</v>
          </cell>
        </row>
        <row r="2973">
          <cell r="A2973">
            <v>93142</v>
          </cell>
          <cell r="B2973" t="str">
            <v>PONTO DE TOMADA RESIDENCIAL INCLUINDO TOMADA (2 MÓDULOS) 10A/250V, CAIXA ELÉTRICA, ELETRODUTO, CABO, RASGO, QUEBRA E CHUMBAMENTO. AF_01/2016</v>
          </cell>
          <cell r="C2973" t="str">
            <v>UN</v>
          </cell>
          <cell r="D2973">
            <v>177.48</v>
          </cell>
        </row>
        <row r="2974">
          <cell r="A2974">
            <v>93143</v>
          </cell>
          <cell r="B2974" t="str">
            <v>PONTO DE TOMADA RESIDENCIAL INCLUINDO TOMADA 20A/250V, CAIXA ELÉTRICA, ELETRODUTO, CABO, RASGO, QUEBRA E CHUMBAMENTO. AF_01/2016</v>
          </cell>
          <cell r="C2974" t="str">
            <v>UN</v>
          </cell>
          <cell r="D2974">
            <v>161.08000000000001</v>
          </cell>
        </row>
        <row r="2975">
          <cell r="A2975">
            <v>93144</v>
          </cell>
          <cell r="B2975" t="str">
            <v>PONTO DE UTILIZAÇÃO DE EQUIPAMENTOS ELÉTRICOS, RESIDENCIAL, INCLUINDO SUPORTE E PLACA, CAIXA ELÉTRICA, ELETRODUTO, CABO, RASGO, QUEBRA E CHUMBAMENTO. AF_01/2016</v>
          </cell>
          <cell r="C2975" t="str">
            <v>UN</v>
          </cell>
          <cell r="D2975">
            <v>198.67</v>
          </cell>
        </row>
        <row r="2976">
          <cell r="A2976">
            <v>93145</v>
          </cell>
          <cell r="B2976" t="str">
            <v>PONTO DE ILUMINAÇÃO E TOMADA, RESIDENCIAL, INCLUINDO INTERRUPTOR SIMPLES E TOMADA 10A/250V, CAIXA ELÉTRICA, ELETRODUTO, CABO, RASGO, QUEBRA E CHUMBAMENTO (EXCLUINDO LUMINÁRIA E LÂMPADA). AF_01/2016</v>
          </cell>
          <cell r="C2976" t="str">
            <v>UN</v>
          </cell>
          <cell r="D2976">
            <v>191.2</v>
          </cell>
        </row>
        <row r="2977">
          <cell r="A2977">
            <v>93146</v>
          </cell>
          <cell r="B2977" t="str">
            <v>PONTO DE ILUMINAÇÃO E TOMADA, RESIDENCIAL, INCLUINDO INTERRUPTOR PARALELO E TOMADA 10A/250V, CAIXA ELÉTRICA, ELETRODUTO, CABO, RASGO, QUEBRA E CHUMBAMENTO (EXCLUINDO LUMINÁRIA E LÂMPADA). AF_01/2016</v>
          </cell>
          <cell r="C2977" t="str">
            <v>UN</v>
          </cell>
          <cell r="D2977">
            <v>206.1</v>
          </cell>
        </row>
        <row r="2978">
          <cell r="A2978">
            <v>93147</v>
          </cell>
          <cell r="B2978" t="str">
            <v>PONTO DE ILUMINAÇÃO E TOMADA, RESIDENCIAL, INCLUINDO INTERRUPTOR SIMPLES, INTERRUPTOR PARALELO E TOMADA 10A/250V, CAIXA ELÉTRICA, ELETRODUTO, CABO, RASGO, QUEBRA E CHUMBAMENTO (EXCLUINDO LUMINÁRIA E LÂMPADA). AF_01/2016</v>
          </cell>
          <cell r="C2978" t="str">
            <v>UN</v>
          </cell>
          <cell r="D2978">
            <v>233.37</v>
          </cell>
        </row>
        <row r="2979">
          <cell r="A2979">
            <v>8260</v>
          </cell>
          <cell r="B2979" t="str">
            <v>INSTALACAO PARA-RAIOS P/RESERVATORIO</v>
          </cell>
          <cell r="C2979" t="str">
            <v>UN</v>
          </cell>
          <cell r="D2979">
            <v>3183.81</v>
          </cell>
        </row>
        <row r="2980">
          <cell r="A2980">
            <v>72315</v>
          </cell>
          <cell r="B2980" t="str">
            <v>TERMINAL AEREO EM ACO GALVANIZADO COM BASE DE FIXACAO H = 30CM</v>
          </cell>
          <cell r="C2980" t="str">
            <v>UN</v>
          </cell>
          <cell r="D2980">
            <v>33.590000000000003</v>
          </cell>
        </row>
        <row r="2981">
          <cell r="A2981">
            <v>96971</v>
          </cell>
          <cell r="B2981" t="str">
            <v>CORDOALHA DE COBRE NU 16 MM², NÃO ENTERRADA, COM ISOLADOR - FORNECIMENTO E INSTALAÇÃO. AF_12/2017</v>
          </cell>
          <cell r="C2981" t="str">
            <v>M</v>
          </cell>
          <cell r="D2981">
            <v>26.3</v>
          </cell>
        </row>
        <row r="2982">
          <cell r="A2982">
            <v>96972</v>
          </cell>
          <cell r="B2982" t="str">
            <v>CORDOALHA DE COBRE NU 25 MM², NÃO ENTERRADA, COM ISOLADOR - FORNECIMENTO E INSTALAÇÃO. AF_12/2017</v>
          </cell>
          <cell r="C2982" t="str">
            <v>M</v>
          </cell>
          <cell r="D2982">
            <v>36.06</v>
          </cell>
        </row>
        <row r="2983">
          <cell r="A2983">
            <v>96973</v>
          </cell>
          <cell r="B2983" t="str">
            <v>CORDOALHA DE COBRE NU 35 MM², NÃO ENTERRADA, COM ISOLADOR - FORNECIMENTO E INSTALAÇÃO. AF_12/2017</v>
          </cell>
          <cell r="C2983" t="str">
            <v>M</v>
          </cell>
          <cell r="D2983">
            <v>45.23</v>
          </cell>
        </row>
        <row r="2984">
          <cell r="A2984">
            <v>96974</v>
          </cell>
          <cell r="B2984" t="str">
            <v>CORDOALHA DE COBRE NU 50 MM², NÃO ENTERRADA, COM ISOLADOR - FORNECIMENTO E INSTALAÇÃO. AF_12/2017</v>
          </cell>
          <cell r="C2984" t="str">
            <v>M</v>
          </cell>
          <cell r="D2984">
            <v>57.09</v>
          </cell>
        </row>
        <row r="2985">
          <cell r="A2985">
            <v>96975</v>
          </cell>
          <cell r="B2985" t="str">
            <v>CORDOALHA DE COBRE NU 70 MM², NÃO ENTERRADA, COM ISOLADOR - FORNECIMENTO E INSTALAÇÃO. AF_12/2017</v>
          </cell>
          <cell r="C2985" t="str">
            <v>M</v>
          </cell>
          <cell r="D2985">
            <v>72.510000000000005</v>
          </cell>
        </row>
        <row r="2986">
          <cell r="A2986">
            <v>96976</v>
          </cell>
          <cell r="B2986" t="str">
            <v>CORDOALHA DE COBRE NU 95 MM², NÃO ENTERRADA, COM ISOLADOR - FORNECIMENTO E INSTALAÇÃO. AF_12/2017</v>
          </cell>
          <cell r="C2986" t="str">
            <v>M</v>
          </cell>
          <cell r="D2986">
            <v>92.58</v>
          </cell>
        </row>
        <row r="2987">
          <cell r="A2987">
            <v>96977</v>
          </cell>
          <cell r="B2987" t="str">
            <v>CORDOALHA DE COBRE NU 50 MM², ENTERRADA, SEM ISOLADOR - FORNECIMENTO E INSTALAÇÃO. AF_12/2017</v>
          </cell>
          <cell r="C2987" t="str">
            <v>M</v>
          </cell>
          <cell r="D2987">
            <v>32.770000000000003</v>
          </cell>
        </row>
        <row r="2988">
          <cell r="A2988">
            <v>96978</v>
          </cell>
          <cell r="B2988" t="str">
            <v>CORDOALHA DE COBRE NU 70 MM², ENTERRADA, SEM ISOLADOR - FORNECIMENTO E INSTALAÇÃO. AF_12/2017</v>
          </cell>
          <cell r="C2988" t="str">
            <v>M</v>
          </cell>
          <cell r="D2988">
            <v>45.84</v>
          </cell>
        </row>
        <row r="2989">
          <cell r="A2989">
            <v>96979</v>
          </cell>
          <cell r="B2989" t="str">
            <v>CORDOALHA DE COBRE NU 95 MM², ENTERRADA, SEM ISOLADOR - FORNECIMENTO E INSTALAÇÃO. AF_12/2017</v>
          </cell>
          <cell r="C2989" t="str">
            <v>M</v>
          </cell>
          <cell r="D2989">
            <v>64.06</v>
          </cell>
        </row>
        <row r="2990">
          <cell r="A2990">
            <v>96984</v>
          </cell>
          <cell r="B2990" t="str">
            <v>ELETRODUTO PVC 40MM (1 ¼ ) PARA SPDA - FORNECIMENTO E INSTALAÇÃO. AF_12/2017</v>
          </cell>
          <cell r="C2990" t="str">
            <v>UN</v>
          </cell>
          <cell r="D2990">
            <v>52.66</v>
          </cell>
        </row>
        <row r="2991">
          <cell r="A2991">
            <v>96985</v>
          </cell>
          <cell r="B2991" t="str">
            <v>HASTE DE ATERRAMENTO 5/8  PARA SPDA - FORNECIMENTO E INSTALAÇÃO. AF_12/2017</v>
          </cell>
          <cell r="C2991" t="str">
            <v>UN</v>
          </cell>
          <cell r="D2991">
            <v>56.9</v>
          </cell>
        </row>
        <row r="2992">
          <cell r="A2992">
            <v>96986</v>
          </cell>
          <cell r="B2992" t="str">
            <v>HASTE DE ATERRAMENTO 3/4  PARA SPDA - FORNECIMENTO E INSTALAÇÃO. AF_12/2017</v>
          </cell>
          <cell r="C2992" t="str">
            <v>UN</v>
          </cell>
          <cell r="D2992">
            <v>85.21</v>
          </cell>
        </row>
        <row r="2993">
          <cell r="A2993">
            <v>96987</v>
          </cell>
          <cell r="B2993" t="str">
            <v>BASE METÁLICA PARA MASTRO 1 ½  PARA SPDA - FORNECIMENTO E INSTALAÇÃO. AF_12/2017</v>
          </cell>
          <cell r="C2993" t="str">
            <v>UN</v>
          </cell>
          <cell r="D2993">
            <v>114.77</v>
          </cell>
        </row>
        <row r="2994">
          <cell r="A2994">
            <v>96988</v>
          </cell>
          <cell r="B2994" t="str">
            <v>MASTRO 1 ½  PARA SPDA - FORNECIMENTO E INSTALAÇÃO. AF_12/2017</v>
          </cell>
          <cell r="C2994" t="str">
            <v>UN</v>
          </cell>
          <cell r="D2994">
            <v>145.5</v>
          </cell>
        </row>
        <row r="2995">
          <cell r="A2995">
            <v>96989</v>
          </cell>
          <cell r="B2995" t="str">
            <v>CAPTOR TIPO FRANKLIN PARA SPDA - FORNECIMENTO E INSTALAÇÃO. AF_12/2017</v>
          </cell>
          <cell r="C2995" t="str">
            <v>UN</v>
          </cell>
          <cell r="D2995">
            <v>96.08</v>
          </cell>
        </row>
        <row r="2996">
          <cell r="A2996">
            <v>98463</v>
          </cell>
          <cell r="B2996" t="str">
            <v>SUPORTE ISOLADOR PARA CORDOALHA DE COBRE - FORNECIMENTO E INSTALAÇÃO. AF_12/2017</v>
          </cell>
          <cell r="C2996" t="str">
            <v>UN</v>
          </cell>
          <cell r="D2996">
            <v>23.38</v>
          </cell>
        </row>
        <row r="2997">
          <cell r="A2997">
            <v>9535</v>
          </cell>
          <cell r="B2997" t="str">
            <v>CHUVEIRO ELETRICO COMUM CORPO PLASTICO TIPO DUCHA, FORNECIMENTO E INSTALACAO</v>
          </cell>
          <cell r="C2997" t="str">
            <v>UN</v>
          </cell>
          <cell r="D2997">
            <v>74.66</v>
          </cell>
        </row>
        <row r="2998">
          <cell r="A2998">
            <v>72327</v>
          </cell>
          <cell r="B2998" t="str">
            <v>FUSÍVEL TIPO "DIAZED", TIPO RÁPIDO OU RETARDADO - 2/25A - FORNECIMENTO E INSTALACAO</v>
          </cell>
          <cell r="C2998" t="str">
            <v>UN</v>
          </cell>
          <cell r="D2998">
            <v>8.0399999999999991</v>
          </cell>
        </row>
        <row r="2999">
          <cell r="A2999">
            <v>72328</v>
          </cell>
          <cell r="B2999" t="str">
            <v>FUSÍVEL TIPO "DIAZED", TIPO RÁPIDO OU RETARDADO - 35/63A - FORNECIMENTO E INSTALACAO</v>
          </cell>
          <cell r="C2999" t="str">
            <v>UN</v>
          </cell>
          <cell r="D2999">
            <v>9.48</v>
          </cell>
        </row>
        <row r="3000">
          <cell r="A3000">
            <v>72330</v>
          </cell>
          <cell r="B3000" t="str">
            <v>FUSÍVEL TIPO NH 200A - TAMANHO 01 - FORNECIMENTO E INSTALACAO</v>
          </cell>
          <cell r="C3000" t="str">
            <v>UN</v>
          </cell>
          <cell r="D3000">
            <v>40.85</v>
          </cell>
        </row>
        <row r="3001">
          <cell r="A3001" t="str">
            <v>73780/2</v>
          </cell>
          <cell r="B3001" t="str">
            <v>CHAVE BLINDADA TRIPOLAR 250V, 30A - FORNECIMENTO E INSTALACAO</v>
          </cell>
          <cell r="C3001" t="str">
            <v>UN</v>
          </cell>
          <cell r="D3001">
            <v>234.36</v>
          </cell>
        </row>
        <row r="3002">
          <cell r="A3002" t="str">
            <v>73780/3</v>
          </cell>
          <cell r="B3002" t="str">
            <v>CHAVE BLINDADA TRIPOLAR 250V, 60A - FORNECIMENTO E INSTALACAO</v>
          </cell>
          <cell r="C3002" t="str">
            <v>UN</v>
          </cell>
          <cell r="D3002">
            <v>357.27</v>
          </cell>
        </row>
        <row r="3003">
          <cell r="A3003" t="str">
            <v>73780/4</v>
          </cell>
          <cell r="B3003" t="str">
            <v>CHAVE BLINDADA TRIPOLAR 250V, 100A - FORNECIMENTO E INSTALACAO</v>
          </cell>
          <cell r="C3003" t="str">
            <v>UN</v>
          </cell>
          <cell r="D3003">
            <v>655.16999999999996</v>
          </cell>
        </row>
        <row r="3004">
          <cell r="A3004">
            <v>83482</v>
          </cell>
          <cell r="B3004" t="str">
            <v>FUSIVEL TIPO NH 250 A, TAMANHO 1 - FORNECIMENTO E INSTALACAO</v>
          </cell>
          <cell r="C3004" t="str">
            <v>UN</v>
          </cell>
          <cell r="D3004">
            <v>40.85</v>
          </cell>
        </row>
        <row r="3005">
          <cell r="A3005">
            <v>83487</v>
          </cell>
          <cell r="B3005" t="str">
            <v>BASE PARA FUSIVEL (PORTA-FUSIVEL) NH 01 250A</v>
          </cell>
          <cell r="C3005" t="str">
            <v>UN</v>
          </cell>
          <cell r="D3005">
            <v>114.07</v>
          </cell>
        </row>
        <row r="3006">
          <cell r="A3006">
            <v>83490</v>
          </cell>
          <cell r="B3006" t="str">
            <v>CHAVE FACA TRIPOLAR BLINDADA 250V/30A - FORNECIMENTO E INSTALACAO</v>
          </cell>
          <cell r="C3006" t="str">
            <v>UN</v>
          </cell>
          <cell r="D3006">
            <v>229.48</v>
          </cell>
        </row>
        <row r="3007">
          <cell r="A3007">
            <v>83491</v>
          </cell>
          <cell r="B3007" t="str">
            <v>CHAVE GUARDA MOTOR TRIFASICO 5CV/220V C/ CHAVE MAGNETICA - FORNECIMENTO E INSTALACAO</v>
          </cell>
          <cell r="C3007" t="str">
            <v>UN</v>
          </cell>
          <cell r="D3007">
            <v>330</v>
          </cell>
        </row>
        <row r="3008">
          <cell r="A3008">
            <v>83492</v>
          </cell>
          <cell r="B3008" t="str">
            <v>CHAVE GUARDA MOTOR TRIFISICA 10CV/220V C/ CHAVE MAGNETICA - FORNECIMENTO E INSTALACAO</v>
          </cell>
          <cell r="C3008" t="str">
            <v>UN</v>
          </cell>
          <cell r="D3008">
            <v>492.73</v>
          </cell>
        </row>
        <row r="3009">
          <cell r="A3009">
            <v>83493</v>
          </cell>
          <cell r="B3009" t="str">
            <v>FUSIVEL TIPO NH 250A - TAMANHO 01 - FORNECIMENTO E INSTALACAO</v>
          </cell>
          <cell r="C3009" t="str">
            <v>UN</v>
          </cell>
          <cell r="D3009">
            <v>40.85</v>
          </cell>
        </row>
        <row r="3010">
          <cell r="A3010">
            <v>85195</v>
          </cell>
          <cell r="B3010" t="str">
            <v>CHAVE DE BOIA AUTOMÁTICA</v>
          </cell>
          <cell r="C3010" t="str">
            <v>UN</v>
          </cell>
          <cell r="D3010">
            <v>78.91</v>
          </cell>
        </row>
        <row r="3011">
          <cell r="A3011">
            <v>88547</v>
          </cell>
          <cell r="B3011" t="str">
            <v>CHAVE DE BOIA AUTOMÁTICA SUPERIOR 10A/250V - FORNECIMENTO E INSTALACAO</v>
          </cell>
          <cell r="C3011" t="str">
            <v>UN</v>
          </cell>
          <cell r="D3011">
            <v>88.12</v>
          </cell>
        </row>
        <row r="3012">
          <cell r="A3012">
            <v>72283</v>
          </cell>
          <cell r="B3012" t="str">
            <v>ABRIGO PARA HIDRANTE, 75X45X17CM, COM REGISTRO GLOBO ANGULAR 45º 2.1/2", ADAPTADOR STORZ 2.1/2", MANGUEIRA DE INCÊNDIO 15M, REDUÇÃO 2.1/2X1.1/2" E ESGUICHO EM LATÃO 1.1/2" - FORNECIMENTO E INSTALAÇÃO</v>
          </cell>
          <cell r="C3012" t="str">
            <v>UN</v>
          </cell>
          <cell r="D3012">
            <v>1081.71</v>
          </cell>
        </row>
        <row r="3013">
          <cell r="A3013">
            <v>72287</v>
          </cell>
          <cell r="B3013" t="str">
            <v>CAIXA DE INCÊNDIO 45X75X17CM - FORNECIMENTO E INSTALAÇÃO</v>
          </cell>
          <cell r="C3013" t="str">
            <v>UN</v>
          </cell>
          <cell r="D3013">
            <v>215.8</v>
          </cell>
        </row>
        <row r="3014">
          <cell r="A3014">
            <v>72288</v>
          </cell>
          <cell r="B3014" t="str">
            <v>CAIXA DE INCÊNDIO 60X75X17CM - FORNECIMENTO E INSTALAÇÃO</v>
          </cell>
          <cell r="C3014" t="str">
            <v>UN</v>
          </cell>
          <cell r="D3014">
            <v>266.41000000000003</v>
          </cell>
        </row>
        <row r="3015">
          <cell r="A3015">
            <v>72553</v>
          </cell>
          <cell r="B3015" t="str">
            <v>EXTINTOR DE PQS 4KG - FORNECIMENTO E INSTALACAO</v>
          </cell>
          <cell r="C3015" t="str">
            <v>UN</v>
          </cell>
          <cell r="D3015">
            <v>142.47999999999999</v>
          </cell>
        </row>
        <row r="3016">
          <cell r="A3016">
            <v>72554</v>
          </cell>
          <cell r="B3016" t="str">
            <v>EXTINTOR DE CO2 6KG - FORNECIMENTO E INSTALACAO</v>
          </cell>
          <cell r="C3016" t="str">
            <v>UN</v>
          </cell>
          <cell r="D3016">
            <v>467.72</v>
          </cell>
        </row>
        <row r="3017">
          <cell r="A3017" t="str">
            <v>73775/1</v>
          </cell>
          <cell r="B3017" t="str">
            <v>EXTINTOR INCENDIO TP PO QUIMICO 4KG FORNECIMENTO E COLOCACAO</v>
          </cell>
          <cell r="C3017" t="str">
            <v>UN</v>
          </cell>
          <cell r="D3017">
            <v>152.22</v>
          </cell>
        </row>
        <row r="3018">
          <cell r="A3018" t="str">
            <v>73775/2</v>
          </cell>
          <cell r="B3018" t="str">
            <v>EXTINTOR INCENDIO AGUA-PRESSURIZADA 10L INCL SUPORTE PAREDE CARGA     COMPLETA FORNECIMENTO E COLOCACAO</v>
          </cell>
          <cell r="C3018" t="str">
            <v>UN</v>
          </cell>
          <cell r="D3018">
            <v>156.58000000000001</v>
          </cell>
        </row>
        <row r="3019">
          <cell r="A3019">
            <v>83633</v>
          </cell>
          <cell r="B3019" t="str">
            <v>HIDRANTE SUBTERRANEO FERRO FUNDIDO C/ CURVA LONGA E CAIXA DN=75MM</v>
          </cell>
          <cell r="C3019" t="str">
            <v>UN</v>
          </cell>
          <cell r="D3019">
            <v>1909.32</v>
          </cell>
        </row>
        <row r="3020">
          <cell r="A3020">
            <v>83634</v>
          </cell>
          <cell r="B3020" t="str">
            <v>EXTINTOR INCENDIO TP GAS CARBONICO 4KG COMPLETO - FORNECIMENTO E INSTALACAO</v>
          </cell>
          <cell r="C3020" t="str">
            <v>UN</v>
          </cell>
          <cell r="D3020">
            <v>442.61</v>
          </cell>
        </row>
        <row r="3021">
          <cell r="A3021">
            <v>83635</v>
          </cell>
          <cell r="B3021" t="str">
            <v>EXTINTOR INCENDIO TP PO QUIMICO 6KG - FORNECIMENTO E INSTALACAO</v>
          </cell>
          <cell r="C3021" t="str">
            <v>UN</v>
          </cell>
          <cell r="D3021">
            <v>175.46</v>
          </cell>
        </row>
        <row r="3022">
          <cell r="A3022">
            <v>96765</v>
          </cell>
          <cell r="B3022" t="str">
            <v>ABRIGO PARA HIDRANTE, 90X60X17CM, COM REGISTRO GLOBO ANGULAR 45 GRAUS 2 1/2", ADAPTADOR STORZ 2 1/2", MANGUEIRA DE INCÊNDIO 20M, REDUÇÃO 2 1/2 X 1 1/2" E ESGUICHO EM LATÃO 1 1/2" - FORNECIMENTO E INSTALAÇÃO. AF_08/2017</v>
          </cell>
          <cell r="C3022" t="str">
            <v>UN</v>
          </cell>
          <cell r="D3022">
            <v>1254.6400000000001</v>
          </cell>
        </row>
        <row r="3023">
          <cell r="A3023">
            <v>72337</v>
          </cell>
          <cell r="B3023" t="str">
            <v>TOMADA PARA TELEFONE DE 4 POLOS PADRAO TELEBRAS - FORNECIMENTO E INSTALACAO</v>
          </cell>
          <cell r="C3023" t="str">
            <v>UN</v>
          </cell>
          <cell r="D3023">
            <v>25.11</v>
          </cell>
        </row>
        <row r="3024">
          <cell r="A3024" t="str">
            <v>73749/1</v>
          </cell>
          <cell r="B3024" t="str">
            <v>CAIXA ENTERRADA PARA INSTALACOES TELEFONICAS TIPO R1 0,60X0,35X0,50M EM BLOCOS DE CONCRETO ESTRUTURAL</v>
          </cell>
          <cell r="C3024" t="str">
            <v>UN</v>
          </cell>
          <cell r="D3024">
            <v>205.44</v>
          </cell>
        </row>
        <row r="3025">
          <cell r="A3025" t="str">
            <v>73749/2</v>
          </cell>
          <cell r="B3025" t="str">
            <v>CAIXA ENTERRADA PARA INSTALACOES TELEFONICAS TIPO R2 1,07X0,52X0,50M EM BLOCOS DE CONCRETO ESTRUTURAL</v>
          </cell>
          <cell r="C3025" t="str">
            <v>UN</v>
          </cell>
          <cell r="D3025">
            <v>369.76</v>
          </cell>
        </row>
        <row r="3026">
          <cell r="A3026" t="str">
            <v>73749/3</v>
          </cell>
          <cell r="B3026" t="str">
            <v>CAIXA ENTERRADA PARA INSTALACOES TELEFONICAS TIPO R3 1,30X1,20X1,20M EM BLOCOS DE CONCRETO ESTRUTURAL</v>
          </cell>
          <cell r="C3026" t="str">
            <v>UN</v>
          </cell>
          <cell r="D3026">
            <v>1210.72</v>
          </cell>
        </row>
        <row r="3027">
          <cell r="A3027">
            <v>83366</v>
          </cell>
          <cell r="B3027" t="str">
            <v>CAIXA DE PASSAGEM PARA TELEFONE 15X15X10CM (SOBREPOR), FORNECIMENTO E INSTALACAO.</v>
          </cell>
          <cell r="C3027" t="str">
            <v>UN</v>
          </cell>
          <cell r="D3027">
            <v>69.849999999999994</v>
          </cell>
        </row>
        <row r="3028">
          <cell r="A3028">
            <v>83367</v>
          </cell>
          <cell r="B3028" t="str">
            <v>CAIXA DE PASSAGEM PARA TELEFONE 80X80X15CM (SOBREPOR) FORNECIMENTO E INSTALACAO</v>
          </cell>
          <cell r="C3028" t="str">
            <v>UN</v>
          </cell>
          <cell r="D3028">
            <v>327.36</v>
          </cell>
        </row>
        <row r="3029">
          <cell r="A3029">
            <v>83368</v>
          </cell>
          <cell r="B3029" t="str">
            <v>CAIXA DE PASSAGEM PARA TELEFONE 150X150X15CM (SOBREPOR) FORNECIMENTO E INSTALACAO</v>
          </cell>
          <cell r="C3029" t="str">
            <v>UN</v>
          </cell>
          <cell r="D3029">
            <v>942.02</v>
          </cell>
        </row>
        <row r="3030">
          <cell r="A3030">
            <v>83369</v>
          </cell>
          <cell r="B3030" t="str">
            <v>QUADRO DE DISTRIBUICAO PARA TELEFONE N.4, 60X60X12CM EM CHAPA METALICA, DE EMBUTIR, SEM ACESSORIOS, PADRAO TELEBRAS, FORNECIMENTO E INSTALACAO</v>
          </cell>
          <cell r="C3030" t="str">
            <v>UN</v>
          </cell>
          <cell r="D3030">
            <v>240.41</v>
          </cell>
        </row>
        <row r="3031">
          <cell r="A3031">
            <v>83370</v>
          </cell>
          <cell r="B3031" t="str">
            <v>QUADRO DE DISTRIBUICAO PARA TELEFONE N.3, 40X40X12CM EM CHAPA METALICA, DE EMBUTIR, SEM ACESSORIOS, PADRAO TELEBRAS, FORNECIMENTO E INSTALACAO</v>
          </cell>
          <cell r="C3031" t="str">
            <v>UN</v>
          </cell>
          <cell r="D3031">
            <v>165.44</v>
          </cell>
        </row>
        <row r="3032">
          <cell r="A3032">
            <v>83371</v>
          </cell>
          <cell r="B3032" t="str">
            <v>QUADRO DE DISTRIBUICAO PARA TELEFONE N.2, 20X20X12CM EM CHAPA METALICA, DE EMBUTIR, SEM ACESSORIOS, PADRAO TELEBRAS, FORNECIMENTO E INSTALACAO</v>
          </cell>
          <cell r="C3032" t="str">
            <v>UN</v>
          </cell>
          <cell r="D3032">
            <v>108.3</v>
          </cell>
        </row>
        <row r="3033">
          <cell r="A3033">
            <v>84676</v>
          </cell>
          <cell r="B3033" t="str">
            <v>QUADRO DE DISTRIBUICAO PARA TELEFONE N.5, 80X80X12CM EM CHAPA METALICA, SEM ACESSORIOS, PADRAO TELEBRAS, FORNECIMENTO E INSTALACAO</v>
          </cell>
          <cell r="C3033" t="str">
            <v>UN</v>
          </cell>
          <cell r="D3033">
            <v>314.13</v>
          </cell>
        </row>
        <row r="3034">
          <cell r="A3034">
            <v>84796</v>
          </cell>
          <cell r="B3034" t="str">
            <v>TAMPAO FOFO P/ CAIXA R2 PADRAO TELEBRAS COMPLETO - FORNECIMENTO E INSTALACAO</v>
          </cell>
          <cell r="C3034" t="str">
            <v>UN</v>
          </cell>
          <cell r="D3034">
            <v>556.55999999999995</v>
          </cell>
        </row>
        <row r="3035">
          <cell r="A3035">
            <v>84798</v>
          </cell>
          <cell r="B3035" t="str">
            <v>TAMPAO FOFO P/ CAIXA R1 PADRAO TELEBRAS COMPLETO - FORNECIMENTO E INSTALACAO</v>
          </cell>
          <cell r="C3035" t="str">
            <v>UN</v>
          </cell>
          <cell r="D3035">
            <v>260.51</v>
          </cell>
        </row>
        <row r="3036">
          <cell r="A3036">
            <v>98261</v>
          </cell>
          <cell r="B3036" t="str">
            <v>CABO TELEFÔNICO CCI-50 1 PAR, INSTALADO EM ENTRADA DE EDIFICAÇÃO - FORNECIMENTO E INSTALAÇÃO. AF_03/2018</v>
          </cell>
          <cell r="C3036" t="str">
            <v>M</v>
          </cell>
          <cell r="D3036">
            <v>3.41</v>
          </cell>
        </row>
        <row r="3037">
          <cell r="A3037">
            <v>98262</v>
          </cell>
          <cell r="B3037" t="str">
            <v>CABO TELEFÔNICO CCI-50 2 PARES, SEM BLINDAGEM, INSTALADO EM ENTRADA DE EDIFICAÇÃO - FORNECIMENTO E INSTALAÇÃO. AF_03/2018</v>
          </cell>
          <cell r="C3037" t="str">
            <v>M</v>
          </cell>
          <cell r="D3037">
            <v>3.87</v>
          </cell>
        </row>
        <row r="3038">
          <cell r="A3038">
            <v>98263</v>
          </cell>
          <cell r="B3038" t="str">
            <v>CABO TELEFÔNICO CCI-50 3 PARES, SEM BLINDAGEM, INSTALADO EM ENTRADA DE EDIFICAÇÃO - FORNECIMENTO E INSTALAÇÃO. AF_03/2018</v>
          </cell>
          <cell r="C3038" t="str">
            <v>M</v>
          </cell>
          <cell r="D3038">
            <v>4.43</v>
          </cell>
        </row>
        <row r="3039">
          <cell r="A3039">
            <v>98264</v>
          </cell>
          <cell r="B3039" t="str">
            <v>CABO TELEFÔNICO CCI-50 4 PARES, SEM BLINDAGEM, INSTALADO EM ENTRADA DE EDIFICAÇÃO - FORNECIMENTO E INSTALAÇÃO. AF_03/2018</v>
          </cell>
          <cell r="C3039" t="str">
            <v>M</v>
          </cell>
          <cell r="D3039">
            <v>4.87</v>
          </cell>
        </row>
        <row r="3040">
          <cell r="A3040">
            <v>98265</v>
          </cell>
          <cell r="B3040" t="str">
            <v>CABO TELEFÔNICO CCI-50 5 PARES, SEM BLINDAGEM, INSTALADO EM ENTRADA DE EDIFICAÇÃO - FORNECIMENTO E INSTALAÇÃO. AF_03/2018</v>
          </cell>
          <cell r="C3040" t="str">
            <v>M</v>
          </cell>
          <cell r="D3040">
            <v>5.51</v>
          </cell>
        </row>
        <row r="3041">
          <cell r="A3041">
            <v>98266</v>
          </cell>
          <cell r="B3041" t="str">
            <v>CABO TELEFÔNICO CCI-50 6 PARES, SEM BLINDAGEM, INSTALADO EM ENTRADA DE EDIFICAÇÃO - FORNECIMENTO E INSTALAÇÃO. AF_03/2018</v>
          </cell>
          <cell r="C3041" t="str">
            <v>M</v>
          </cell>
          <cell r="D3041">
            <v>5.86</v>
          </cell>
        </row>
        <row r="3042">
          <cell r="A3042">
            <v>98267</v>
          </cell>
          <cell r="B3042" t="str">
            <v>CABO TELEFÔNICO CI-50 10 PARES INSTALADO EM ENTRADA DE EDIFICAÇÃO - FORNECIMENTO E INSTALAÇÃO. AF_03/2018</v>
          </cell>
          <cell r="C3042" t="str">
            <v>M</v>
          </cell>
          <cell r="D3042">
            <v>9.23</v>
          </cell>
        </row>
        <row r="3043">
          <cell r="A3043">
            <v>98268</v>
          </cell>
          <cell r="B3043" t="str">
            <v>CABO TELEFÔNICO CI-50 20 PARES INSTALADO EM ENTRADA DE EDIFICAÇÃO - FORNECIMENTO E INSTALAÇÃO. AF_03/2018</v>
          </cell>
          <cell r="C3043" t="str">
            <v>M</v>
          </cell>
          <cell r="D3043">
            <v>14.33</v>
          </cell>
        </row>
        <row r="3044">
          <cell r="A3044">
            <v>98269</v>
          </cell>
          <cell r="B3044" t="str">
            <v>CABO TELEFÔNICO CI-50 30 PARES INSTALADO EM ENTRADA DE EDIFICAÇÃO - FORNECIMENTO E INSTALAÇÃO. AF_03/2018</v>
          </cell>
          <cell r="C3044" t="str">
            <v>M</v>
          </cell>
          <cell r="D3044">
            <v>18.18</v>
          </cell>
        </row>
        <row r="3045">
          <cell r="A3045">
            <v>98270</v>
          </cell>
          <cell r="B3045" t="str">
            <v>CABO TELEFÔNICO CI-50 50 PARES INSTALADO EM ENTRADA DE EDIFICAÇÃO - FORNECIMENTO E INSTALAÇÃO. AF_03/2018</v>
          </cell>
          <cell r="C3045" t="str">
            <v>M</v>
          </cell>
          <cell r="D3045">
            <v>28.63</v>
          </cell>
        </row>
        <row r="3046">
          <cell r="A3046">
            <v>98271</v>
          </cell>
          <cell r="B3046" t="str">
            <v>CABO TELEFÔNICO CI-50 75 PARES INSTALADO EM ENTRADA DE EDIFICAÇÃO - FORNECIMENTO E INSTALAÇÃO. AF_03/2018</v>
          </cell>
          <cell r="C3046" t="str">
            <v>M</v>
          </cell>
          <cell r="D3046">
            <v>43.49</v>
          </cell>
        </row>
        <row r="3047">
          <cell r="A3047">
            <v>98272</v>
          </cell>
          <cell r="B3047" t="str">
            <v>CABO TELEFÔNICO CI-50 200 PARES INSTALADO EM ENTRADA DE EDIFICAÇÃO - FORNECIMENTO E INSTALAÇÃO. AF_03/2018</v>
          </cell>
          <cell r="C3047" t="str">
            <v>M</v>
          </cell>
          <cell r="D3047">
            <v>99.79</v>
          </cell>
        </row>
        <row r="3048">
          <cell r="A3048">
            <v>98273</v>
          </cell>
          <cell r="B3048" t="str">
            <v>CABO TELEFÔNICO CCI-50 4 PARES, SEM BLINDAGEM, INSTALADO EM PRUMADA - FORNECIMENTO E INSTALAÇÃO. AF_03/2018</v>
          </cell>
          <cell r="C3048" t="str">
            <v>M</v>
          </cell>
          <cell r="D3048">
            <v>1.97</v>
          </cell>
        </row>
        <row r="3049">
          <cell r="A3049">
            <v>98274</v>
          </cell>
          <cell r="B3049" t="str">
            <v>CABO TELEFÔNICO CCI-50 5 PARES, SEM BLINDAGEM, INSTALADO EM PRUMADA - FORNECIMENTO E INSTALAÇÃO. AF_03/2018</v>
          </cell>
          <cell r="C3049" t="str">
            <v>M</v>
          </cell>
          <cell r="D3049">
            <v>2.61</v>
          </cell>
        </row>
        <row r="3050">
          <cell r="A3050">
            <v>98275</v>
          </cell>
          <cell r="B3050" t="str">
            <v>CABO TELEFÔNICO CCI-50 6 PARES, SEM BLINDAGEM, INSTALADO EM PRUMADA - FORNECIMENTO E INSTALAÇÃO. AF_03/2018</v>
          </cell>
          <cell r="C3050" t="str">
            <v>M</v>
          </cell>
          <cell r="D3050">
            <v>2.95</v>
          </cell>
        </row>
        <row r="3051">
          <cell r="A3051">
            <v>98276</v>
          </cell>
          <cell r="B3051" t="str">
            <v>CABO TELEFÔNICO CI-50 10 PARES INSTALADO EM PRUMADA - FORNECIMENTO E INSTALAÇÃO. AF_03/2018</v>
          </cell>
          <cell r="C3051" t="str">
            <v>M</v>
          </cell>
          <cell r="D3051">
            <v>6.31</v>
          </cell>
        </row>
        <row r="3052">
          <cell r="A3052">
            <v>98277</v>
          </cell>
          <cell r="B3052" t="str">
            <v>CABO TELEFÔNICO CI-50 20 PARES INSTALADO EM PRUMADA - FORNECIMENTO E INSTALAÇÃO. AF_03/2018</v>
          </cell>
          <cell r="C3052" t="str">
            <v>M</v>
          </cell>
          <cell r="D3052">
            <v>11.42</v>
          </cell>
        </row>
        <row r="3053">
          <cell r="A3053">
            <v>98278</v>
          </cell>
          <cell r="B3053" t="str">
            <v>CABO TELEFÔNICO CI-50 30 PARES INSTALADO EM PRUMADA - FORNECIMENTO E INSTALAÇÃO. AF_03/2018</v>
          </cell>
          <cell r="C3053" t="str">
            <v>M</v>
          </cell>
          <cell r="D3053">
            <v>15.28</v>
          </cell>
        </row>
        <row r="3054">
          <cell r="A3054">
            <v>98279</v>
          </cell>
          <cell r="B3054" t="str">
            <v>CABO TELEFÔNICO CI-50 50 PARES INSTALADO EM PRUMADA - FORNECIMENTO E INSTALAÇÃO. AF_03/2018</v>
          </cell>
          <cell r="C3054" t="str">
            <v>M</v>
          </cell>
          <cell r="D3054">
            <v>25.72</v>
          </cell>
        </row>
        <row r="3055">
          <cell r="A3055">
            <v>98280</v>
          </cell>
          <cell r="B3055" t="str">
            <v>CABO TELEFÔNICO CCI-50 1 PAR, SEM BLINDAGEM, INSTALADO EM DISTRIBUIÇÃO DE EDIFICAÇÃO RESIDENCIAL - FORNECIMENTO E INSTALAÇÃO. AF_03/2018</v>
          </cell>
          <cell r="C3055" t="str">
            <v>M</v>
          </cell>
          <cell r="D3055">
            <v>7.15</v>
          </cell>
        </row>
        <row r="3056">
          <cell r="A3056">
            <v>98281</v>
          </cell>
          <cell r="B3056" t="str">
            <v>CABO TELEFÔNICO CCI-50 2 PARES, SEM BLINDAGEM, INSTALADO EM DISTRIBUIÇÃO DE EDIFICAÇÃO RESIDENCIAL - FORNECIMENTO E INSTALAÇÃO. AF_03/2018</v>
          </cell>
          <cell r="C3056" t="str">
            <v>M</v>
          </cell>
          <cell r="D3056">
            <v>7.61</v>
          </cell>
        </row>
        <row r="3057">
          <cell r="A3057">
            <v>98282</v>
          </cell>
          <cell r="B3057" t="str">
            <v>CABO TELEFÔNICO CCI-50 3 PARES, SEM BLINDAGEM, INSTALADO EM DISTRIBUIÇÃO DE EDIFICAÇÃO RESIDENCIAL - FORNECIMENTO E INSTALAÇÃO. AF_03/2018</v>
          </cell>
          <cell r="C3057" t="str">
            <v>M</v>
          </cell>
          <cell r="D3057">
            <v>8.17</v>
          </cell>
        </row>
        <row r="3058">
          <cell r="A3058">
            <v>98283</v>
          </cell>
          <cell r="B3058" t="str">
            <v>CABO TELEFÔNICO CCI-50 4 PARES, SEM BLINDAGEM, INSTALADO EM DISTRIBUIÇÃO DE EDIFICAÇÃO RESIDENCIAL - FORNECIMENTO E INSTALAÇÃO. AF_03/2018</v>
          </cell>
          <cell r="C3058" t="str">
            <v>M</v>
          </cell>
          <cell r="D3058">
            <v>8.61</v>
          </cell>
        </row>
        <row r="3059">
          <cell r="A3059">
            <v>98284</v>
          </cell>
          <cell r="B3059" t="str">
            <v>CABO TELEFÔNICO CCI-50 5 PARES, SEM BLINDAGEM, INSTALADO EM DISTRIBUIÇÃO DE EDIFICAÇÃO RESIDENCIAL - FORNECIMENTO E INSTALAÇÃO. AF_03/2018</v>
          </cell>
          <cell r="C3059" t="str">
            <v>M</v>
          </cell>
          <cell r="D3059">
            <v>9.24</v>
          </cell>
        </row>
        <row r="3060">
          <cell r="A3060">
            <v>98285</v>
          </cell>
          <cell r="B3060" t="str">
            <v>CABO TELEFÔNICO CCI-50 6 PARES, SEM BLINDAGEM, INSTALADO EM DISTRIBUIÇÃO DE EDIFICAÇÃO RESIDENCIAL - FORNECIMENTO E INSTALAÇÃO. AF_03/2018</v>
          </cell>
          <cell r="C3060" t="str">
            <v>M</v>
          </cell>
          <cell r="D3060">
            <v>9.59</v>
          </cell>
        </row>
        <row r="3061">
          <cell r="A3061">
            <v>98286</v>
          </cell>
          <cell r="B3061" t="str">
            <v>CABO TELEFÔNICO CI-50 10 PARES INSTALADO EM DISTRIBUIÇÃO DE EDIFICAÇÃO RESIDENCIAL - FORNECIMENTO E INSTALAÇÃO. AF_03/2018</v>
          </cell>
          <cell r="C3061" t="str">
            <v>M</v>
          </cell>
          <cell r="D3061">
            <v>12.96</v>
          </cell>
        </row>
        <row r="3062">
          <cell r="A3062">
            <v>98287</v>
          </cell>
          <cell r="B3062" t="str">
            <v>CABO TELEFÔNICO CCI-50 1 PAR, SEM BLINDAGEM, INSTALADO EM DISTRIBUIÇÃO DE EDIFICAÇÃO INSTITUCIONAL - FORNECIMENTO E INSTALAÇÃO. AF_03/2018</v>
          </cell>
          <cell r="C3062" t="str">
            <v>M</v>
          </cell>
          <cell r="D3062">
            <v>1.17</v>
          </cell>
        </row>
        <row r="3063">
          <cell r="A3063">
            <v>98288</v>
          </cell>
          <cell r="B3063" t="str">
            <v>CABO TELEFÔNICO CCI-50 2 PARES, SEM BLINDAGEM, INSTALADO EM DISTRIBUIÇÃO DE EDIFICAÇÃO INSTITUCIONAL - FORNECIMENTO E INSTALAÇÃO. AF_03/2018</v>
          </cell>
          <cell r="C3063" t="str">
            <v>M</v>
          </cell>
          <cell r="D3063">
            <v>1.63</v>
          </cell>
        </row>
        <row r="3064">
          <cell r="A3064">
            <v>98289</v>
          </cell>
          <cell r="B3064" t="str">
            <v>CABO TELEFÔNICO CCI-50 3 PARES, SEM BLINDAGEM, INSTALADO EM DISTRIBUIÇÃO DE EDIFICAÇÃO INSTITUCIONAL - FORNECIMENTO E INSTALAÇÃO. AF_03/2018</v>
          </cell>
          <cell r="C3064" t="str">
            <v>M</v>
          </cell>
          <cell r="D3064">
            <v>2.19</v>
          </cell>
        </row>
        <row r="3065">
          <cell r="A3065">
            <v>98290</v>
          </cell>
          <cell r="B3065" t="str">
            <v>CABO TELEFÔNICO CCI-50 4 PARES, SEM BLINDAGEM, INSTALADO EM DISTRIBUIÇÃO DE EDIFICAÇÃO INSTITUCIONAL - FORNECIMENTO E INSTALAÇÃO. AF_03/2018</v>
          </cell>
          <cell r="C3065" t="str">
            <v>M</v>
          </cell>
          <cell r="D3065">
            <v>2.63</v>
          </cell>
        </row>
        <row r="3066">
          <cell r="A3066">
            <v>98291</v>
          </cell>
          <cell r="B3066" t="str">
            <v>CABO TELEFÔNICO CCI-50 5 PARES, SEM BLINDAGEM, INSTALADO EM DISTRIBUIÇÃO DE EDIFICAÇÃO INSTITUCIONAL - FORNECIMENTO E INSTALAÇÃO. AF_03/2018</v>
          </cell>
          <cell r="C3066" t="str">
            <v>M</v>
          </cell>
          <cell r="D3066">
            <v>3.27</v>
          </cell>
        </row>
        <row r="3067">
          <cell r="A3067">
            <v>98292</v>
          </cell>
          <cell r="B3067" t="str">
            <v>CABO TELEFÔNICO CCI-50 6 PARES, SEM BLINDAGEM, INSTALADO EM DISTRIBUIÇÃO DE EDIFICAÇÃO INSTITUCIONAL - FORNECIMENTO E INSTALAÇÃO. AF_03/2018</v>
          </cell>
          <cell r="C3067" t="str">
            <v>M</v>
          </cell>
          <cell r="D3067">
            <v>3.61</v>
          </cell>
        </row>
        <row r="3068">
          <cell r="A3068">
            <v>98293</v>
          </cell>
          <cell r="B3068" t="str">
            <v>CABO TELEFÔNICO CI-50 10 PARES INSTALADO EM DISTRIBUIÇÃO DE EDIFICAÇÃO INSTITUCIONAL - FORNECIMENTO E INSTALAÇÃO. AF_03/2018</v>
          </cell>
          <cell r="C3068" t="str">
            <v>M</v>
          </cell>
          <cell r="D3068">
            <v>6.98</v>
          </cell>
        </row>
        <row r="3069">
          <cell r="A3069">
            <v>98400</v>
          </cell>
          <cell r="B3069" t="str">
            <v>CABO TELEFÔNICO CTP-APL-50 10 PARES INSTALADO EM ENTRADA DE EDIFICAÇÃO - FORNECIMENTO E INSTALAÇÃO. AF_04/2018</v>
          </cell>
          <cell r="C3069" t="str">
            <v>M</v>
          </cell>
          <cell r="D3069">
            <v>10.67</v>
          </cell>
        </row>
        <row r="3070">
          <cell r="A3070">
            <v>98401</v>
          </cell>
          <cell r="B3070" t="str">
            <v>CABO TELEFÔNICO CTP-APL-50 20 PARES INSTALADO EM ENTRADA DE EDIFICAÇÃO - FORNECIMENTO E INSTALAÇÃO. AF_04/2018</v>
          </cell>
          <cell r="C3070" t="str">
            <v>M</v>
          </cell>
          <cell r="D3070">
            <v>15.87</v>
          </cell>
        </row>
        <row r="3071">
          <cell r="A3071">
            <v>98402</v>
          </cell>
          <cell r="B3071" t="str">
            <v>CABO TELEFÔNICO CTP-APL-50 30 PARES INSTALADO EM ENTRADA DE EDIFICAÇÃO - FORNECIMENTO E INSTALAÇÃO. AF_04/2018</v>
          </cell>
          <cell r="C3071" t="str">
            <v>M</v>
          </cell>
          <cell r="D3071">
            <v>20.239999999999998</v>
          </cell>
        </row>
        <row r="3072">
          <cell r="A3072">
            <v>98397</v>
          </cell>
          <cell r="B3072" t="str">
            <v>PINTURA ANTICORROSIVA DE DUTO METÁLICO. AF_04/2018</v>
          </cell>
          <cell r="C3072" t="str">
            <v>M2</v>
          </cell>
          <cell r="D3072">
            <v>10.95</v>
          </cell>
        </row>
        <row r="3073">
          <cell r="A3073" t="str">
            <v>74003/1</v>
          </cell>
          <cell r="B3073" t="str">
            <v>INSTALACOES GAS CENTRAL P/ EDIFICIO RESIDENCIAL C/ 4 PAVTOS 16 UNID.  UMA CENTRAL POR BLOCO COM 16 PONTOS</v>
          </cell>
          <cell r="C3073" t="str">
            <v>UN</v>
          </cell>
          <cell r="D3073">
            <v>6903.05</v>
          </cell>
        </row>
        <row r="3074">
          <cell r="A3074">
            <v>85120</v>
          </cell>
          <cell r="B3074" t="str">
            <v>MANOMETRO 0 A 200 PSI (0 A 14 KGF/CM2), D = 50MM - FORNECIMENTO E COLOCACAO</v>
          </cell>
          <cell r="C3074" t="str">
            <v>UN</v>
          </cell>
          <cell r="D3074">
            <v>130.94</v>
          </cell>
        </row>
        <row r="3075">
          <cell r="A3075">
            <v>83486</v>
          </cell>
          <cell r="B3075" t="str">
            <v>BOMBA CENTRIFUGA C/ MOTOR ELETRICO TRIFASICO 1CV</v>
          </cell>
          <cell r="C3075" t="str">
            <v>UN</v>
          </cell>
          <cell r="D3075">
            <v>1290.08</v>
          </cell>
        </row>
        <row r="3076">
          <cell r="A3076">
            <v>83643</v>
          </cell>
          <cell r="B3076" t="str">
            <v>BOMBA SUBMERSIVEL ELETRICA, TRIFASICA, POTÊNCIA 3,75 HP, DIAMETRO DO ROTOR 90 MM SEMIABERTO, BOCAL DE SAIDA DIAMETRO DE 2 POLEGADAS, HM/Q = 5 M / 61,2 M3/H A 25,5 M / 3,6 M3/H</v>
          </cell>
          <cell r="C3076" t="str">
            <v>UN</v>
          </cell>
          <cell r="D3076">
            <v>2752.63</v>
          </cell>
        </row>
        <row r="3077">
          <cell r="A3077">
            <v>83644</v>
          </cell>
          <cell r="B3077" t="str">
            <v>BOMBA RECALQUE D'AGUA TRIFASICA 10,0 HP</v>
          </cell>
          <cell r="C3077" t="str">
            <v>UN</v>
          </cell>
          <cell r="D3077">
            <v>5177.4799999999996</v>
          </cell>
        </row>
        <row r="3078">
          <cell r="A3078">
            <v>83645</v>
          </cell>
          <cell r="B3078" t="str">
            <v>BOMBA RECALQUE D'AGUA TRIFASICA 3,0 HP</v>
          </cell>
          <cell r="C3078" t="str">
            <v>UN</v>
          </cell>
          <cell r="D3078">
            <v>1722.32</v>
          </cell>
        </row>
        <row r="3079">
          <cell r="A3079">
            <v>83646</v>
          </cell>
          <cell r="B3079" t="str">
            <v>BOMBA RECALQUE D'AGUA DE ESTAGIOS TRIFASICA 2,0 HP</v>
          </cell>
          <cell r="C3079" t="str">
            <v>UN</v>
          </cell>
          <cell r="D3079">
            <v>1981.19</v>
          </cell>
        </row>
        <row r="3080">
          <cell r="A3080">
            <v>83647</v>
          </cell>
          <cell r="B3080" t="str">
            <v>BOMBA RECALQUE D'AGUA TRIFASICA 1,5HP</v>
          </cell>
          <cell r="C3080" t="str">
            <v>UN</v>
          </cell>
          <cell r="D3080">
            <v>1334.92</v>
          </cell>
        </row>
        <row r="3081">
          <cell r="A3081">
            <v>83648</v>
          </cell>
          <cell r="B3081" t="str">
            <v>BOMBA RECALQUE D'AGUA TRIFASICA 0,5 HP</v>
          </cell>
          <cell r="C3081" t="str">
            <v>UN</v>
          </cell>
          <cell r="D3081">
            <v>897.26</v>
          </cell>
        </row>
        <row r="3082">
          <cell r="A3082">
            <v>83649</v>
          </cell>
          <cell r="B3082" t="str">
            <v>BOMBA RECALQUE D'AGUA PREDIO 6 A 10 PAVTOS - 2UD</v>
          </cell>
          <cell r="C3082" t="str">
            <v>UN</v>
          </cell>
          <cell r="D3082">
            <v>5196.3900000000003</v>
          </cell>
        </row>
        <row r="3083">
          <cell r="A3083">
            <v>83650</v>
          </cell>
          <cell r="B3083" t="str">
            <v>BOMBA RECALQUE D'AGUA PREDIO 3 A 5 PAVTOS - 2UD</v>
          </cell>
          <cell r="C3083" t="str">
            <v>UN</v>
          </cell>
          <cell r="D3083">
            <v>4421.59</v>
          </cell>
        </row>
        <row r="3084">
          <cell r="A3084">
            <v>98294</v>
          </cell>
          <cell r="B3084" t="str">
            <v>CABO ELETRÔNICO CATEGORIA 5E, INSTALADO EM EDIFICAÇÃO RESIDENCIAL - FORNECIMENTO E INSTALAÇÃO. AF_03/2018</v>
          </cell>
          <cell r="C3084" t="str">
            <v>M</v>
          </cell>
          <cell r="D3084">
            <v>1.75</v>
          </cell>
        </row>
        <row r="3085">
          <cell r="A3085">
            <v>98295</v>
          </cell>
          <cell r="B3085" t="str">
            <v>CABO ELETRÔNICO CATEGORIA 5E, INSTALADO EM EDIFICAÇÃO INSTITUCIONAL - FORNECIMENTO E INSTALAÇÃO. AF_03/2018</v>
          </cell>
          <cell r="C3085" t="str">
            <v>M</v>
          </cell>
          <cell r="D3085">
            <v>1.07</v>
          </cell>
        </row>
        <row r="3086">
          <cell r="A3086">
            <v>98296</v>
          </cell>
          <cell r="B3086" t="str">
            <v>CABO ELETRÔNICO CATEGORIA 6, INSTALADO EM EDIFICAÇÃO RESIDENCIAL - FORNECIMENTO E INSTALAÇÃO. AF_03/2018</v>
          </cell>
          <cell r="C3086" t="str">
            <v>M</v>
          </cell>
          <cell r="D3086">
            <v>2.72</v>
          </cell>
        </row>
        <row r="3087">
          <cell r="A3087">
            <v>98297</v>
          </cell>
          <cell r="B3087" t="str">
            <v>CABO ELETRÔNICO CATEGORIA 6, INSTALADO EM EDIFICAÇÃO INSTITUCIONAL - FORNECIMENTO E INSTALAÇÃO. AF_03/2018</v>
          </cell>
          <cell r="C3087" t="str">
            <v>M</v>
          </cell>
          <cell r="D3087">
            <v>1.65</v>
          </cell>
        </row>
        <row r="3088">
          <cell r="A3088">
            <v>98301</v>
          </cell>
          <cell r="B3088" t="str">
            <v>PATCH PANEL 24 PORTAS, CATEGORIA 5E - FORNECIMENTO E INSTALAÇÃO. AF_03/2018</v>
          </cell>
          <cell r="C3088" t="str">
            <v>UN</v>
          </cell>
          <cell r="D3088">
            <v>446.48</v>
          </cell>
        </row>
        <row r="3089">
          <cell r="A3089">
            <v>98302</v>
          </cell>
          <cell r="B3089" t="str">
            <v>PATCH PANEL 24 PORTAS, CATEGORIA 6 - FORNECIMENTO E INSTALAÇÃO. AF_03/2018</v>
          </cell>
          <cell r="C3089" t="str">
            <v>UN</v>
          </cell>
          <cell r="D3089">
            <v>556.05999999999995</v>
          </cell>
        </row>
        <row r="3090">
          <cell r="A3090">
            <v>98304</v>
          </cell>
          <cell r="B3090" t="str">
            <v>PATCH PANEL 48 PORTAS, CATEGORIA 6 - FORNECIMENTO E INSTALAÇÃO. AF_03/2018</v>
          </cell>
          <cell r="C3090" t="str">
            <v>UN</v>
          </cell>
          <cell r="D3090">
            <v>940.92</v>
          </cell>
        </row>
        <row r="3091">
          <cell r="A3091">
            <v>98307</v>
          </cell>
          <cell r="B3091" t="str">
            <v>TOMADA DE REDE RJ45 - FORNECIMENTO E INSTALAÇÃO. AF_03/2018</v>
          </cell>
          <cell r="C3091" t="str">
            <v>UN</v>
          </cell>
          <cell r="D3091">
            <v>38.32</v>
          </cell>
        </row>
        <row r="3092">
          <cell r="A3092">
            <v>98308</v>
          </cell>
          <cell r="B3092" t="str">
            <v>TOMADA PARA TELEFONE RJ11 - FORNECIMENTO E INSTALAÇÃO. AF_03/2018</v>
          </cell>
          <cell r="C3092" t="str">
            <v>UN</v>
          </cell>
          <cell r="D3092">
            <v>26.02</v>
          </cell>
        </row>
        <row r="3093">
          <cell r="A3093">
            <v>98593</v>
          </cell>
          <cell r="B3093" t="str">
            <v>PATCH PANEL 48 PORTAS, CATEGORIA 5E - FORNECIMENTO E INSTALAÇÃO. AF_04/2018</v>
          </cell>
          <cell r="C3093" t="str">
            <v>UN</v>
          </cell>
          <cell r="D3093">
            <v>810.03</v>
          </cell>
        </row>
        <row r="3094">
          <cell r="A3094">
            <v>89355</v>
          </cell>
          <cell r="B3094" t="str">
            <v>TUBO, PVC, SOLDÁVEL, DN 20MM, INSTALADO EM RAMAL OU SUB-RAMAL DE ÁGUA - FORNECIMENTO E INSTALAÇÃO. AF_12/2014</v>
          </cell>
          <cell r="C3094" t="str">
            <v>M</v>
          </cell>
          <cell r="D3094">
            <v>17.059999999999999</v>
          </cell>
        </row>
        <row r="3095">
          <cell r="A3095">
            <v>89356</v>
          </cell>
          <cell r="B3095" t="str">
            <v>TUBO, PVC, SOLDÁVEL, DN 25MM, INSTALADO EM RAMAL OU SUB-RAMAL DE ÁGUA - FORNECIMENTO E INSTALAÇÃO. AF_12/2014</v>
          </cell>
          <cell r="C3095" t="str">
            <v>M</v>
          </cell>
          <cell r="D3095">
            <v>19.989999999999998</v>
          </cell>
        </row>
        <row r="3096">
          <cell r="A3096">
            <v>89357</v>
          </cell>
          <cell r="B3096" t="str">
            <v>TUBO, PVC, SOLDÁVEL, DN 32MM, INSTALADO EM RAMAL OU SUB-RAMAL DE ÁGUA - FORNECIMENTO E INSTALAÇÃO. AF_12/2014</v>
          </cell>
          <cell r="C3096" t="str">
            <v>M</v>
          </cell>
          <cell r="D3096">
            <v>26.43</v>
          </cell>
        </row>
        <row r="3097">
          <cell r="A3097">
            <v>89401</v>
          </cell>
          <cell r="B3097" t="str">
            <v>TUBO, PVC, SOLDÁVEL, DN 20MM, INSTALADO EM RAMAL DE DISTRIBUIÇÃO DE ÁGUA - FORNECIMENTO E INSTALAÇÃO. AF_12/2014</v>
          </cell>
          <cell r="C3097" t="str">
            <v>M</v>
          </cell>
          <cell r="D3097">
            <v>6.5</v>
          </cell>
        </row>
        <row r="3098">
          <cell r="A3098">
            <v>89402</v>
          </cell>
          <cell r="B3098" t="str">
            <v>TUBO, PVC, SOLDÁVEL, DN 25MM, INSTALADO EM RAMAL DE DISTRIBUIÇÃO DE ÁGUA - FORNECIMENTO E INSTALAÇÃO. AF_12/2014</v>
          </cell>
          <cell r="C3098" t="str">
            <v>M</v>
          </cell>
          <cell r="D3098">
            <v>7.82</v>
          </cell>
        </row>
        <row r="3099">
          <cell r="A3099">
            <v>89403</v>
          </cell>
          <cell r="B3099" t="str">
            <v>TUBO, PVC, SOLDÁVEL, DN 32MM, INSTALADO EM RAMAL DE DISTRIBUIÇÃO DE ÁGUA - FORNECIMENTO E INSTALAÇÃO. AF_12/2014</v>
          </cell>
          <cell r="C3099" t="str">
            <v>M</v>
          </cell>
          <cell r="D3099">
            <v>11.9</v>
          </cell>
        </row>
        <row r="3100">
          <cell r="A3100">
            <v>89446</v>
          </cell>
          <cell r="B3100" t="str">
            <v>TUBO, PVC, SOLDÁVEL, DN 25MM, INSTALADO EM PRUMADA DE ÁGUA - FORNECIMENTO E INSTALAÇÃO. AF_12/2014</v>
          </cell>
          <cell r="C3100" t="str">
            <v>M</v>
          </cell>
          <cell r="D3100">
            <v>3.21</v>
          </cell>
        </row>
        <row r="3101">
          <cell r="A3101">
            <v>89447</v>
          </cell>
          <cell r="B3101" t="str">
            <v>TUBO, PVC, SOLDÁVEL, DN 32MM, INSTALADO EM PRUMADA DE ÁGUA - FORNECIMENTO E INSTALAÇÃO. AF_12/2014</v>
          </cell>
          <cell r="C3101" t="str">
            <v>M</v>
          </cell>
          <cell r="D3101">
            <v>6.47</v>
          </cell>
        </row>
        <row r="3102">
          <cell r="A3102">
            <v>89448</v>
          </cell>
          <cell r="B3102" t="str">
            <v>TUBO, PVC, SOLDÁVEL, DN 40MM, INSTALADO EM PRUMADA DE ÁGUA - FORNECIMENTO E INSTALAÇÃO. AF_12/2014</v>
          </cell>
          <cell r="C3102" t="str">
            <v>M</v>
          </cell>
          <cell r="D3102">
            <v>9.1999999999999993</v>
          </cell>
        </row>
        <row r="3103">
          <cell r="A3103">
            <v>89449</v>
          </cell>
          <cell r="B3103" t="str">
            <v>TUBO, PVC, SOLDÁVEL, DN 50MM, INSTALADO EM PRUMADA DE ÁGUA - FORNECIMENTO E INSTALAÇÃO. AF_12/2014</v>
          </cell>
          <cell r="C3103" t="str">
            <v>M</v>
          </cell>
          <cell r="D3103">
            <v>10.61</v>
          </cell>
        </row>
        <row r="3104">
          <cell r="A3104">
            <v>89450</v>
          </cell>
          <cell r="B3104" t="str">
            <v>TUBO, PVC, SOLDÁVEL, DN 60MM, INSTALADO EM PRUMADA DE ÁGUA - FORNECIMENTO E INSTALAÇÃO. AF_12/2014</v>
          </cell>
          <cell r="C3104" t="str">
            <v>M</v>
          </cell>
          <cell r="D3104">
            <v>17.21</v>
          </cell>
        </row>
        <row r="3105">
          <cell r="A3105">
            <v>89451</v>
          </cell>
          <cell r="B3105" t="str">
            <v>TUBO, PVC, SOLDÁVEL, DN 75MM, INSTALADO EM PRUMADA DE ÁGUA - FORNECIMENTO E INSTALAÇÃO. AF_12/2014</v>
          </cell>
          <cell r="C3105" t="str">
            <v>M</v>
          </cell>
          <cell r="D3105">
            <v>28.14</v>
          </cell>
        </row>
        <row r="3106">
          <cell r="A3106">
            <v>89452</v>
          </cell>
          <cell r="B3106" t="str">
            <v>TUBO, PVC, SOLDÁVEL, DN 85MM, INSTALADO EM PRUMADA DE ÁGUA - FORNECIMENTO E INSTALAÇÃO. AF_12/2014</v>
          </cell>
          <cell r="C3106" t="str">
            <v>M</v>
          </cell>
          <cell r="D3106">
            <v>34.9</v>
          </cell>
        </row>
        <row r="3107">
          <cell r="A3107">
            <v>89508</v>
          </cell>
          <cell r="B3107" t="str">
            <v>TUBO PVC, SÉRIE R, ÁGUA PLUVIAL, DN 40 MM, FORNECIDO E INSTALADO EM RAMAL DE ENCAMINHAMENTO. AF_12/2014</v>
          </cell>
          <cell r="C3107" t="str">
            <v>M</v>
          </cell>
          <cell r="D3107">
            <v>16.739999999999998</v>
          </cell>
        </row>
        <row r="3108">
          <cell r="A3108">
            <v>89509</v>
          </cell>
          <cell r="B3108" t="str">
            <v>TUBO PVC, SÉRIE R, ÁGUA PLUVIAL, DN 50 MM, FORNECIDO E INSTALADO EM RAMAL DE ENCAMINHAMENTO. AF_12/2014</v>
          </cell>
          <cell r="C3108" t="str">
            <v>M</v>
          </cell>
          <cell r="D3108">
            <v>22.6</v>
          </cell>
        </row>
        <row r="3109">
          <cell r="A3109">
            <v>89511</v>
          </cell>
          <cell r="B3109" t="str">
            <v>TUBO PVC, SÉRIE R, ÁGUA PLUVIAL, DN 75 MM, FORNECIDO E INSTALADO EM RAMAL DE ENCAMINHAMENTO. AF_12/2014</v>
          </cell>
          <cell r="C3109" t="str">
            <v>M</v>
          </cell>
          <cell r="D3109">
            <v>33.630000000000003</v>
          </cell>
        </row>
        <row r="3110">
          <cell r="A3110">
            <v>89512</v>
          </cell>
          <cell r="B3110" t="str">
            <v>TUBO PVC, SÉRIE R, ÁGUA PLUVIAL, DN 100 MM, FORNECIDO E INSTALADO EM RAMAL DE ENCAMINHAMENTO. AF_12/2014</v>
          </cell>
          <cell r="C3110" t="str">
            <v>M</v>
          </cell>
          <cell r="D3110">
            <v>52.16</v>
          </cell>
        </row>
        <row r="3111">
          <cell r="A3111">
            <v>89576</v>
          </cell>
          <cell r="B3111" t="str">
            <v>TUBO PVC, SÉRIE R, ÁGUA PLUVIAL, DN 75 MM, FORNECIDO E INSTALADO EM CONDUTORES VERTICAIS DE ÁGUAS PLUVIAIS. AF_12/2014</v>
          </cell>
          <cell r="C3111" t="str">
            <v>M</v>
          </cell>
          <cell r="D3111">
            <v>18.34</v>
          </cell>
        </row>
        <row r="3112">
          <cell r="A3112">
            <v>89578</v>
          </cell>
          <cell r="B3112" t="str">
            <v>TUBO PVC, SÉRIE R, ÁGUA PLUVIAL, DN 100 MM, FORNECIDO E INSTALADO EM CONDUTORES VERTICAIS DE ÁGUAS PLUVIAIS. AF_12/2014</v>
          </cell>
          <cell r="C3112" t="str">
            <v>M</v>
          </cell>
          <cell r="D3112">
            <v>31.45</v>
          </cell>
        </row>
        <row r="3113">
          <cell r="A3113">
            <v>89580</v>
          </cell>
          <cell r="B3113" t="str">
            <v>TUBO PVC, SÉRIE R, ÁGUA PLUVIAL, DN 150 MM, FORNECIDO E INSTALADO EM CONDUTORES VERTICAIS DE ÁGUAS PLUVIAIS. AF_12/2014</v>
          </cell>
          <cell r="C3113" t="str">
            <v>M</v>
          </cell>
          <cell r="D3113">
            <v>61.39</v>
          </cell>
        </row>
        <row r="3114">
          <cell r="A3114">
            <v>89633</v>
          </cell>
          <cell r="B3114" t="str">
            <v>TUBO, CPVC, SOLDÁVEL, DN 15MM, INSTALADO EM RAMAL OU SUB-RAMAL DE ÁGUA - FORNECIMENTO E INSTALAÇÃO. AF_12/2014</v>
          </cell>
          <cell r="C3114" t="str">
            <v>M</v>
          </cell>
          <cell r="D3114">
            <v>17.78</v>
          </cell>
        </row>
        <row r="3115">
          <cell r="A3115">
            <v>89634</v>
          </cell>
          <cell r="B3115" t="str">
            <v>TUBO, CPVC, SOLDÁVEL, DN 22MM, INSTALADO EM RAMAL OU SUB-RAMAL DE ÁGUA - FORNECIMENTO E INSTALAÇÃO. AF_12/2014</v>
          </cell>
          <cell r="C3115" t="str">
            <v>M</v>
          </cell>
          <cell r="D3115">
            <v>25.14</v>
          </cell>
        </row>
        <row r="3116">
          <cell r="A3116">
            <v>89635</v>
          </cell>
          <cell r="B3116" t="str">
            <v>TUBO, CPVC, SOLDÁVEL, DN 28MM, INSTALADO EM RAMAL OU SUB-RAMAL DE ÁGUA - FORNECIMENTO E INSTALAÇÃO. AF_12/2014</v>
          </cell>
          <cell r="C3116" t="str">
            <v>M</v>
          </cell>
          <cell r="D3116">
            <v>33.58</v>
          </cell>
        </row>
        <row r="3117">
          <cell r="A3117">
            <v>89636</v>
          </cell>
          <cell r="B3117" t="str">
            <v>TUBO, CPVC, SOLDÁVEL, DN 35MM, INSTALADO EM RAMAL OU SUB-RAMAL DE ÁGUA  FORNECIMENTO E INSTALAÇÃO. AF_12/2014</v>
          </cell>
          <cell r="C3117" t="str">
            <v>M</v>
          </cell>
          <cell r="D3117">
            <v>40.43</v>
          </cell>
        </row>
        <row r="3118">
          <cell r="A3118">
            <v>89711</v>
          </cell>
          <cell r="B3118" t="str">
            <v>TUBO PVC, SERIE NORMAL, ESGOTO PREDIAL, DN 40 MM, FORNECIDO E INSTALADO EM RAMAL DE DESCARGA OU RAMAL DE ESGOTO SANITÁRIO. AF_12/2014</v>
          </cell>
          <cell r="C3118" t="str">
            <v>M</v>
          </cell>
          <cell r="D3118">
            <v>18.02</v>
          </cell>
        </row>
        <row r="3119">
          <cell r="A3119">
            <v>89712</v>
          </cell>
          <cell r="B3119" t="str">
            <v>TUBO PVC, SERIE NORMAL, ESGOTO PREDIAL, DN 50 MM, FORNECIDO E INSTALADO EM RAMAL DE DESCARGA OU RAMAL DE ESGOTO SANITÁRIO. AF_12/2014</v>
          </cell>
          <cell r="C3119" t="str">
            <v>M</v>
          </cell>
          <cell r="D3119">
            <v>25.75</v>
          </cell>
        </row>
        <row r="3120">
          <cell r="A3120">
            <v>89713</v>
          </cell>
          <cell r="B3120" t="str">
            <v>TUBO PVC, SERIE NORMAL, ESGOTO PREDIAL, DN 75 MM, FORNECIDO E INSTALADO EM RAMAL DE DESCARGA OU RAMAL DE ESGOTO SANITÁRIO. AF_12/2014</v>
          </cell>
          <cell r="C3120" t="str">
            <v>M</v>
          </cell>
          <cell r="D3120">
            <v>38.9</v>
          </cell>
        </row>
        <row r="3121">
          <cell r="A3121">
            <v>89714</v>
          </cell>
          <cell r="B3121" t="str">
            <v>TUBO PVC, SERIE NORMAL, ESGOTO PREDIAL, DN 100 MM, FORNECIDO E INSTALADO EM RAMAL DE DESCARGA OU RAMAL DE ESGOTO SANITÁRIO. AF_12/2014</v>
          </cell>
          <cell r="C3121" t="str">
            <v>M</v>
          </cell>
          <cell r="D3121">
            <v>50.19</v>
          </cell>
        </row>
        <row r="3122">
          <cell r="A3122">
            <v>89716</v>
          </cell>
          <cell r="B3122" t="str">
            <v>TUBO, CPVC, SOLDÁVEL, DN 22MM, INSTALADO EM RAMAL DE DISTRIBUIÇÃO DE ÁGUA - FORNECIMENTO E INSTALAÇÃO. AF_12/2014</v>
          </cell>
          <cell r="C3122" t="str">
            <v>M</v>
          </cell>
          <cell r="D3122">
            <v>14.05</v>
          </cell>
        </row>
        <row r="3123">
          <cell r="A3123">
            <v>89717</v>
          </cell>
          <cell r="B3123" t="str">
            <v>TUBO, CPVC, SOLDÁVEL, DN 28MM, INSTALADO EM RAMAL DE DISTRIBUIÇÃO DE ÁGUA - FORNECIMENTO E INSTALAÇÃO. AF_12/2014</v>
          </cell>
          <cell r="C3123" t="str">
            <v>M</v>
          </cell>
          <cell r="D3123">
            <v>20.51</v>
          </cell>
        </row>
        <row r="3124">
          <cell r="A3124">
            <v>89770</v>
          </cell>
          <cell r="B3124" t="str">
            <v>TUBO, CPVC, SOLDÁVEL, DN 35MM, INSTALADO EM PRUMADA DE ÁGUA  FORNECIMENTO E INSTALAÇÃO. AF_12/2014</v>
          </cell>
          <cell r="C3124" t="str">
            <v>M</v>
          </cell>
          <cell r="D3124">
            <v>19.29</v>
          </cell>
        </row>
        <row r="3125">
          <cell r="A3125">
            <v>89771</v>
          </cell>
          <cell r="B3125" t="str">
            <v>TUBO, CPVC, SOLDÁVEL, DN 42MM, INSTALADO EM PRUMADA DE ÁGUA  FORNECIMENTO E INSTALAÇÃO. AF_12/2014</v>
          </cell>
          <cell r="C3125" t="str">
            <v>M</v>
          </cell>
          <cell r="D3125">
            <v>26.26</v>
          </cell>
        </row>
        <row r="3126">
          <cell r="A3126">
            <v>89773</v>
          </cell>
          <cell r="B3126" t="str">
            <v>TUBO, CPVC, SOLDÁVEL, DN 73MM, INSTALADO EM PRUMADA DE ÁGUA  FORNECIMENTO E INSTALAÇÃO. AF_12/2014</v>
          </cell>
          <cell r="C3126" t="str">
            <v>M</v>
          </cell>
          <cell r="D3126">
            <v>60.69</v>
          </cell>
        </row>
        <row r="3127">
          <cell r="A3127">
            <v>89775</v>
          </cell>
          <cell r="B3127" t="str">
            <v>TUBO, CPVC, SOLDÁVEL, DN 89MM, INSTALADO EM PRUMADA DE ÁGUA  FORNECIMENTO E INSTALAÇÃO. AF_12/2014</v>
          </cell>
          <cell r="C3127" t="str">
            <v>M</v>
          </cell>
          <cell r="D3127">
            <v>95.43</v>
          </cell>
        </row>
        <row r="3128">
          <cell r="A3128">
            <v>89798</v>
          </cell>
          <cell r="B3128" t="str">
            <v>TUBO PVC, SERIE NORMAL, ESGOTO PREDIAL, DN 50 MM, FORNECIDO E INSTALADO EM PRUMADA DE ESGOTO SANITÁRIO OU VENTILAÇÃO. AF_12/2014</v>
          </cell>
          <cell r="C3128" t="str">
            <v>M</v>
          </cell>
          <cell r="D3128">
            <v>9.18</v>
          </cell>
        </row>
        <row r="3129">
          <cell r="A3129">
            <v>89799</v>
          </cell>
          <cell r="B3129" t="str">
            <v>TUBO PVC, SERIE NORMAL, ESGOTO PREDIAL, DN 75 MM, FORNECIDO E INSTALADO EM PRUMADA DE ESGOTO SANITÁRIO OU VENTILAÇÃO. AF_12/2014</v>
          </cell>
          <cell r="C3129" t="str">
            <v>M</v>
          </cell>
          <cell r="D3129">
            <v>15.47</v>
          </cell>
        </row>
        <row r="3130">
          <cell r="A3130">
            <v>89800</v>
          </cell>
          <cell r="B3130" t="str">
            <v>TUBO PVC, SERIE NORMAL, ESGOTO PREDIAL, DN 100 MM, FORNECIDO E INSTALADO EM PRUMADA DE ESGOTO SANITÁRIO OU VENTILAÇÃO. AF_12/2014</v>
          </cell>
          <cell r="C3130" t="str">
            <v>M</v>
          </cell>
          <cell r="D3130">
            <v>19.54</v>
          </cell>
        </row>
        <row r="3131">
          <cell r="A3131">
            <v>89848</v>
          </cell>
          <cell r="B3131" t="str">
            <v>TUBO PVC, SERIE NORMAL, ESGOTO PREDIAL, DN 100 MM, FORNECIDO E INSTALADO EM SUBCOLETOR AÉREO DE ESGOTO SANITÁRIO. AF_12/2014</v>
          </cell>
          <cell r="C3131" t="str">
            <v>M</v>
          </cell>
          <cell r="D3131">
            <v>25.04</v>
          </cell>
        </row>
        <row r="3132">
          <cell r="A3132">
            <v>89849</v>
          </cell>
          <cell r="B3132" t="str">
            <v>TUBO PVC, SERIE NORMAL, ESGOTO PREDIAL, DN 150 MM, FORNECIDO E INSTALADO EM SUBCOLETOR AÉREO DE ESGOTO SANITÁRIO. AF_12/2014</v>
          </cell>
          <cell r="C3132" t="str">
            <v>M</v>
          </cell>
          <cell r="D3132">
            <v>46.55</v>
          </cell>
        </row>
        <row r="3133">
          <cell r="A3133">
            <v>89865</v>
          </cell>
          <cell r="B3133" t="str">
            <v>TUBO, PVC, SOLDÁVEL, DN 25MM, INSTALADO EM DRENO DE AR-CONDICIONADO - FORNECIMENTO E INSTALAÇÃO. AF_12/2014</v>
          </cell>
          <cell r="C3133" t="str">
            <v>M</v>
          </cell>
          <cell r="D3133">
            <v>11.45</v>
          </cell>
        </row>
        <row r="3134">
          <cell r="A3134">
            <v>91784</v>
          </cell>
          <cell r="B3134" t="str">
            <v>(COMPOSIÇÃO REPRESENTATIVA) DO SERVIÇO DE INSTALAÇÃO DE TUBOS DE PVC, SOLDÁVEL, ÁGUA FRIA, DN 20 MM (INSTALADO EM RAMAL, SUB-RAMAL OU RAMAL DE DISTRIBUIÇÃO), INCLUSIVE CONEXÕES, CORTES E FIXAÇÕES, PARA PRÉDIOS. AF_10/2015</v>
          </cell>
          <cell r="C3134" t="str">
            <v>M</v>
          </cell>
          <cell r="D3134">
            <v>39.83</v>
          </cell>
        </row>
        <row r="3135">
          <cell r="A3135">
            <v>91785</v>
          </cell>
          <cell r="B3135" t="str">
            <v>(COMPOSIÇÃO REPRESENTATIVA) DO SERVIÇO DE INSTALAÇÃO DE TUBOS DE PVC, SOLDÁVEL, ÁGUA FRIA, DN 25 MM (INSTALADO EM RAMAL, SUB-RAMAL, RAMAL DE DISTRIBUIÇÃO OU PRUMADA), INCLUSIVE CONEXÕES, CORTES E FIXAÇÕES, PARA PRÉDIOS. AF_10/2015</v>
          </cell>
          <cell r="C3135" t="str">
            <v>M</v>
          </cell>
          <cell r="D3135">
            <v>39.21</v>
          </cell>
        </row>
        <row r="3136">
          <cell r="A3136">
            <v>91786</v>
          </cell>
          <cell r="B3136" t="str">
            <v>(COMPOSIÇÃO REPRESENTATIVA) DO SERVIÇO DE INSTALAÇÃO TUBOS DE PVC, SOLDÁVEL, ÁGUA FRIA, DN 32 MM (INSTALADO EM RAMAL, SUB-RAMAL, RAMAL DE DISTRIBUIÇÃO OU PRUMADA), INCLUSIVE CONEXÕES, CORTES E FIXAÇÕES, PARA PRÉDIOS. AF_10/2015</v>
          </cell>
          <cell r="C3136" t="str">
            <v>M</v>
          </cell>
          <cell r="D3136">
            <v>22.45</v>
          </cell>
        </row>
        <row r="3137">
          <cell r="A3137">
            <v>91787</v>
          </cell>
          <cell r="B3137" t="str">
            <v>(COMPOSIÇÃO REPRESENTATIVA) DO SERVIÇO DE INSTALAÇÃO DE TUBOS DE PVC, SOLDÁVEL, ÁGUA FRIA, DN 40 MM (INSTALADO EM PRUMADA), INCLUSIVE CONEXÕES, CORTES E FIXAÇÕES, PARA PRÉDIOS. AF_10/2015</v>
          </cell>
          <cell r="C3137" t="str">
            <v>M</v>
          </cell>
          <cell r="D3137">
            <v>21.4</v>
          </cell>
        </row>
        <row r="3138">
          <cell r="A3138">
            <v>91788</v>
          </cell>
          <cell r="B3138" t="str">
            <v>(COMPOSIÇÃO REPRESENTATIVA) DO SERVIÇO DE INSTALAÇÃO DE TUBOS DE PVC, SOLDÁVEL, ÁGUA FRIA, DN 50 MM (INSTALADO EM PRUMADA), INCLUSIVE CONEXÕES, CORTES E FIXAÇÕES, PARA PRÉDIOS. AF_10/2015</v>
          </cell>
          <cell r="C3138" t="str">
            <v>M</v>
          </cell>
          <cell r="D3138">
            <v>28.59</v>
          </cell>
        </row>
        <row r="3139">
          <cell r="A3139">
            <v>91789</v>
          </cell>
          <cell r="B3139" t="str">
            <v>(COMPOSIÇÃO REPRESENTATIVA) DO SERVIÇO DE INSTALAÇÃO DE TUBOS DE PVC, SÉRIE R, ÁGUA PLUVIAL, DN 75 MM (INSTALADO EM RAMAL DE ENCAMINHAMENTO, OU CONDUTORES VERTICAIS), INCLUSIVE CONEXÕES, CORTE E FIXAÇÕES, PARA PRÉDIOS. AF_10/2015</v>
          </cell>
          <cell r="C3139" t="str">
            <v>M</v>
          </cell>
          <cell r="D3139">
            <v>33.78</v>
          </cell>
        </row>
        <row r="3140">
          <cell r="A3140">
            <v>91790</v>
          </cell>
          <cell r="B3140" t="str">
            <v>(COMPOSIÇÃO REPRESENTATIVA) DO SERVIÇO DE INSTALAÇÃO DE TUBOS DE PVC, SÉRIE R, ÁGUA PLUVIAL, DN 100 MM (INSTALADO EM RAMAL DE ENCAMINHAMENTO, OU CONDUTORES VERTICAIS), INCLUSIVE CONEXÕES, CORTES E FIXAÇÕES, PARA PRÉDIOS. AF_10/2015</v>
          </cell>
          <cell r="C3140" t="str">
            <v>M</v>
          </cell>
          <cell r="D3140">
            <v>52.46</v>
          </cell>
        </row>
        <row r="3141">
          <cell r="A3141">
            <v>91791</v>
          </cell>
          <cell r="B3141" t="str">
            <v>(COMPOSIÇÃO REPRESENTATIVA) DO SERVIÇO DE INSTALAÇÃO DE TUBOS DE PVC, SÉRIE R, ÁGUA PLUVIAL, DN 150 MM (INSTALADO EM CONDUTORES VERTICAIS), INCLUSIVE CONEXÕES, CORTES E FIXAÇÕES, PARA PRÉDIOS. AF_10/2015</v>
          </cell>
          <cell r="C3141" t="str">
            <v>M</v>
          </cell>
          <cell r="D3141">
            <v>65.39</v>
          </cell>
        </row>
        <row r="3142">
          <cell r="A3142">
            <v>91792</v>
          </cell>
          <cell r="B3142" t="str">
            <v>(COMPOSIÇÃO REPRESENTATIVA) DO SERVIÇO DE INSTALAÇÃO DE TUBO DE PVC, SÉRIE NORMAL, ESGOTO PREDIAL, DN 40 MM (INSTALADO EM RAMAL DE DESCARGA OU RAMAL DE ESGOTO SANITÁRIO), INCLUSIVE CONEXÕES, CORTES E FIXAÇÕES, PARA PRÉDIOS. AF_10/2015</v>
          </cell>
          <cell r="C3142" t="str">
            <v>M</v>
          </cell>
          <cell r="D3142">
            <v>53.19</v>
          </cell>
        </row>
        <row r="3143">
          <cell r="A3143">
            <v>91793</v>
          </cell>
          <cell r="B3143" t="str">
            <v>(COMPOSIÇÃO REPRESENTATIVA) DO SERVIÇO DE INSTALAÇÃO DE TUBO DE PVC, SÉRIE NORMAL, ESGOTO PREDIAL, DN 50 MM (INSTALADO EM RAMAL DE DESCARGA OU RAMAL DE ESGOTO SANITÁRIO), INCLUSIVE CONEXÕES, CORTES E FIXAÇÕES PARA, PRÉDIOS. AF_10/2015</v>
          </cell>
          <cell r="C3143" t="str">
            <v>M</v>
          </cell>
          <cell r="D3143">
            <v>76.22</v>
          </cell>
        </row>
        <row r="3144">
          <cell r="A3144">
            <v>91794</v>
          </cell>
          <cell r="B3144" t="str">
            <v>(COMPOSIÇÃO REPRESENTATIVA) DO SERVIÇO DE INST. TUBO PVC, SÉRIE N, ESGOTO PREDIAL, DN 75 MM, (INST. EM RAMAL DE DESCARGA, RAMAL DE ESG. SANITÁRIO, PRUMADA DE ESG. SANITÁRIO OU VENTILAÇÃO), INCL. CONEXÕES, CORTES E FIXAÇÕES, P/ PRÉDIOS. AF_10/2015</v>
          </cell>
          <cell r="C3144" t="str">
            <v>M</v>
          </cell>
          <cell r="D3144">
            <v>32.92</v>
          </cell>
        </row>
        <row r="3145">
          <cell r="A3145">
            <v>91795</v>
          </cell>
          <cell r="B3145" t="str">
            <v>(COMPOSIÇÃO REPRESENTATIVA) DO SERVIÇO DE INST. TUBO PVC, SÉRIE N, ESGOTO PREDIAL, 100 MM (INST. RAMAL DESCARGA, RAMAL DE ESG. SANIT., PRUMADA ESG. SANIT., VENTILAÇÃO OU SUB-COLETOR AÉREO), INCL. CONEXÕES E CORTES, FIXAÇÕES, P/ PRÉDIOS. AF_10/2015</v>
          </cell>
          <cell r="C3145" t="str">
            <v>M</v>
          </cell>
          <cell r="D3145">
            <v>56.72</v>
          </cell>
        </row>
        <row r="3146">
          <cell r="A3146">
            <v>91796</v>
          </cell>
          <cell r="B3146" t="str">
            <v>(COMPOSIÇÃO REPRESENTATIVA) DO SERVIÇO DE INSTALAÇÃO DE TUBO DE PVC, SÉRIE NORMAL, ESGOTO PREDIAL, DN 150 MM (INSTALADO EM SUB-COLETOR AÉREO), INCLUSIVE CONEXÕES, CORTES E FIXAÇÕES, PARA PRÉDIOS. AF_10/2015</v>
          </cell>
          <cell r="C3146" t="str">
            <v>M</v>
          </cell>
          <cell r="D3146">
            <v>59.38</v>
          </cell>
        </row>
        <row r="3147">
          <cell r="A3147">
            <v>92275</v>
          </cell>
          <cell r="B3147" t="str">
            <v>TUBO EM COBRE RÍGIDO, DN 22 MM, CLASSE E, SEM ISOLAMENTO, INSTALADO EM PRUMADA  FORNECIMENTO E INSTALAÇÃO. AF_12/2015</v>
          </cell>
          <cell r="C3147" t="str">
            <v>M</v>
          </cell>
          <cell r="D3147">
            <v>36.729999999999997</v>
          </cell>
        </row>
        <row r="3148">
          <cell r="A3148">
            <v>92276</v>
          </cell>
          <cell r="B3148" t="str">
            <v>TUBO EM COBRE RÍGIDO, DN 28 MM, CLASSE E, SEM ISOLAMENTO, INSTALADO EM PRUMADA  FORNECIMENTO E INSTALAÇÃO. AF_12/2015</v>
          </cell>
          <cell r="C3148" t="str">
            <v>M</v>
          </cell>
          <cell r="D3148">
            <v>46.44</v>
          </cell>
        </row>
        <row r="3149">
          <cell r="A3149">
            <v>92277</v>
          </cell>
          <cell r="B3149" t="str">
            <v>TUBO EM COBRE RÍGIDO, DN 35 MM, CLASSE E, SEM ISOLAMENTO, INSTALADO EM PRUMADA  FORNECIMENTO E INSTALAÇÃO. AF_12/2015</v>
          </cell>
          <cell r="C3149" t="str">
            <v>M</v>
          </cell>
          <cell r="D3149">
            <v>66.73</v>
          </cell>
        </row>
        <row r="3150">
          <cell r="A3150">
            <v>92278</v>
          </cell>
          <cell r="B3150" t="str">
            <v>TUBO EM COBRE RÍGIDO, DN 42 MM, CLASSE E, SEM ISOLAMENTO, INSTALADO EM PRUMADA  FORNECIMENTO E INSTALAÇÃO. AF_12/2015</v>
          </cell>
          <cell r="C3150" t="str">
            <v>M</v>
          </cell>
          <cell r="D3150">
            <v>89.5</v>
          </cell>
        </row>
        <row r="3151">
          <cell r="A3151">
            <v>92279</v>
          </cell>
          <cell r="B3151" t="str">
            <v>TUBO EM COBRE RÍGIDO, DN 54 MM, CLASSE E, SEM ISOLAMENTO, INSTALADO EM PRUMADA  FORNECIMENTO E INSTALAÇÃO. AF_12/2015</v>
          </cell>
          <cell r="C3151" t="str">
            <v>M</v>
          </cell>
          <cell r="D3151">
            <v>129.04</v>
          </cell>
        </row>
        <row r="3152">
          <cell r="A3152">
            <v>92280</v>
          </cell>
          <cell r="B3152" t="str">
            <v>TUBO EM COBRE RÍGIDO, DN 66 MM, CLASSE E, SEM ISOLAMENTO, INSTALADO EM PRUMADA  FORNECIMENTO E INSTALAÇÃO. AF_12/2015</v>
          </cell>
          <cell r="C3152" t="str">
            <v>M</v>
          </cell>
          <cell r="D3152">
            <v>180.79</v>
          </cell>
        </row>
        <row r="3153">
          <cell r="A3153">
            <v>92281</v>
          </cell>
          <cell r="B3153" t="str">
            <v>TUBO EM COBRE RÍGIDO, DN 22 MM, CLASSE E, COM ISOLAMENTO, INSTALADO EM PRUMADA  FORNECIMENTO E INSTALAÇÃO. AF_12/2015</v>
          </cell>
          <cell r="C3153" t="str">
            <v>M</v>
          </cell>
          <cell r="D3153">
            <v>130.30000000000001</v>
          </cell>
        </row>
        <row r="3154">
          <cell r="A3154">
            <v>92282</v>
          </cell>
          <cell r="B3154" t="str">
            <v>TUBO EM COBRE RÍGIDO, DN 28 MM, CLASSE E, COM ISOLAMENTO, INSTALADO EM PRUMADA  FORNECIMENTO E INSTALAÇÃO. AF_12/2015</v>
          </cell>
          <cell r="C3154" t="str">
            <v>M</v>
          </cell>
          <cell r="D3154">
            <v>143.79</v>
          </cell>
        </row>
        <row r="3155">
          <cell r="A3155">
            <v>92283</v>
          </cell>
          <cell r="B3155" t="str">
            <v>TUBO EM COBRE RÍGIDO, DN 35 MM, CLASSE E, COM ISOLAMENTO, INSTALADO EM PRUMADA  FORNECIMENTO E INSTALAÇÃO. AF_12/2015</v>
          </cell>
          <cell r="C3155" t="str">
            <v>M</v>
          </cell>
          <cell r="D3155">
            <v>189.81</v>
          </cell>
        </row>
        <row r="3156">
          <cell r="A3156">
            <v>92284</v>
          </cell>
          <cell r="B3156" t="str">
            <v>TUBO EM COBRE RÍGIDO, DN 42 MM, CLASSE E, COM ISOLAMENTO, INSTALADO EM PRUMADA  FORNECIMENTO E INSTALAÇÃO. AF_12/2015</v>
          </cell>
          <cell r="C3156" t="str">
            <v>M</v>
          </cell>
          <cell r="D3156">
            <v>229.86</v>
          </cell>
        </row>
        <row r="3157">
          <cell r="A3157">
            <v>92285</v>
          </cell>
          <cell r="B3157" t="str">
            <v>TUBO EM COBRE RÍGIDO, DN 54 MM, CLASSE E, COM ISOLAMENTO, INSTALADO EM PRUMADA  FORNECIMENTO E INSTALAÇÃO. AF_12/2015</v>
          </cell>
          <cell r="C3157" t="str">
            <v>M</v>
          </cell>
          <cell r="D3157">
            <v>296.77</v>
          </cell>
        </row>
        <row r="3158">
          <cell r="A3158">
            <v>92286</v>
          </cell>
          <cell r="B3158" t="str">
            <v>TUBO EM COBRE RÍGIDO, DN 66 MM, CLASSE E, COM ISOLAMENTO, INSTALADO EM PRUMADA  FORNECIMENTO E INSTALAÇÃO. AF_12/2015</v>
          </cell>
          <cell r="C3158" t="str">
            <v>M</v>
          </cell>
          <cell r="D3158">
            <v>350.89</v>
          </cell>
        </row>
        <row r="3159">
          <cell r="A3159">
            <v>92305</v>
          </cell>
          <cell r="B3159" t="str">
            <v>TUBO EM COBRE RÍGIDO, DN 15 MM, CLASSE E, SEM ISOLAMENTO, INSTALADO EM RAMAL DE DISTRIBUIÇÃO  FORNECIMENTO E INSTALAÇÃO. AF_12/2015</v>
          </cell>
          <cell r="C3159" t="str">
            <v>M</v>
          </cell>
          <cell r="D3159">
            <v>25.93</v>
          </cell>
        </row>
        <row r="3160">
          <cell r="A3160">
            <v>92306</v>
          </cell>
          <cell r="B3160" t="str">
            <v>TUBO EM COBRE RÍGIDO, DN 22 MM, CLASSE E, SEM ISOLAMENTO, INSTALADO EM RAMAL DE DISTRIBUIÇÃO  FORNECIMENTO E INSTALAÇÃO. AF_12/2015</v>
          </cell>
          <cell r="C3160" t="str">
            <v>M</v>
          </cell>
          <cell r="D3160">
            <v>41.29</v>
          </cell>
        </row>
        <row r="3161">
          <cell r="A3161">
            <v>92307</v>
          </cell>
          <cell r="B3161" t="str">
            <v>TUBO EM COBRE RÍGIDO, DN 28 MM, CLASSE E, SEM ISOLAMENTO, INSTALADO EM RAMAL DE DISTRIBUIÇÃO  FORNECIMENTO E INSTALAÇÃO. AF_12/2015</v>
          </cell>
          <cell r="C3161" t="str">
            <v>M</v>
          </cell>
          <cell r="D3161">
            <v>51.33</v>
          </cell>
        </row>
        <row r="3162">
          <cell r="A3162">
            <v>92308</v>
          </cell>
          <cell r="B3162" t="str">
            <v>TUBO EM COBRE RÍGIDO, DN 15 MM, CLASSE E, COM ISOLAMENTO, INSTALADO EM RAMAL DE DISTRIBUIÇÃO  FORNECIMENTO E INSTALAÇÃO. AF_12/2015</v>
          </cell>
          <cell r="C3162" t="str">
            <v>M</v>
          </cell>
          <cell r="D3162">
            <v>47.95</v>
          </cell>
        </row>
        <row r="3163">
          <cell r="A3163">
            <v>92309</v>
          </cell>
          <cell r="B3163" t="str">
            <v>TUBO EM COBRE RÍGIDO, DN 22 MM, CLASSE E, COM ISOLAMENTO, INSTALADO EM RAMAL DE DISTRIBUIÇÃO  FORNECIMENTO E INSTALAÇÃO. AF_12/2015</v>
          </cell>
          <cell r="C3163" t="str">
            <v>M</v>
          </cell>
          <cell r="D3163">
            <v>137.15</v>
          </cell>
        </row>
        <row r="3164">
          <cell r="A3164">
            <v>92310</v>
          </cell>
          <cell r="B3164" t="str">
            <v>TUBO EM COBRE RÍGIDO, DN 28 MM, CLASSE E, COM ISOLAMENTO, INSTALADO EM RAMAL DE DISTRIBUIÇÃO  FORNECIMENTO E INSTALAÇÃO. AF_12/2015</v>
          </cell>
          <cell r="C3164" t="str">
            <v>M</v>
          </cell>
          <cell r="D3164">
            <v>151.02000000000001</v>
          </cell>
        </row>
        <row r="3165">
          <cell r="A3165">
            <v>92320</v>
          </cell>
          <cell r="B3165" t="str">
            <v>TUBO EM COBRE RÍGIDO, DN 15 MM, CLASSE E, SEM ISOLAMENTO, INSTALADO EM RAMAL E SUB-RAMAL  FORNECIMENTO E INSTALAÇÃO. AF_12/2015</v>
          </cell>
          <cell r="C3165" t="str">
            <v>M</v>
          </cell>
          <cell r="D3165">
            <v>35.94</v>
          </cell>
        </row>
        <row r="3166">
          <cell r="A3166">
            <v>92321</v>
          </cell>
          <cell r="B3166" t="str">
            <v>TUBO EM COBRE RÍGIDO, DN 22 MM, CLASSE E, SEM ISOLAMENTO, INSTALADO EM RAMAL E SUB-RAMAL  FORNECIMENTO E INSTALAÇÃO. AF_12/2015</v>
          </cell>
          <cell r="C3166" t="str">
            <v>M</v>
          </cell>
          <cell r="D3166">
            <v>58.48</v>
          </cell>
        </row>
        <row r="3167">
          <cell r="A3167">
            <v>92322</v>
          </cell>
          <cell r="B3167" t="str">
            <v>TUBO EM COBRE RÍGIDO, DN 28 MM, CLASSE E, SEM ISOLAMENTO, INSTALADO EM RAMAL E SUB-RAMAL  FORNECIMENTO E INSTALAÇÃO. AF_12/2015</v>
          </cell>
          <cell r="C3167" t="str">
            <v>M</v>
          </cell>
          <cell r="D3167">
            <v>74.78</v>
          </cell>
        </row>
        <row r="3168">
          <cell r="A3168">
            <v>92323</v>
          </cell>
          <cell r="B3168" t="str">
            <v>TUBO EM COBRE RÍGIDO, DN 15 MM, CLASSE E, COM ISOLAMENTO, INSTALADO EM RAMAL E SUB-RAMAL  FORNECIMENTO E INSTALAÇÃO. AF_12/2015</v>
          </cell>
          <cell r="C3168" t="str">
            <v>M</v>
          </cell>
          <cell r="D3168">
            <v>55.57</v>
          </cell>
        </row>
        <row r="3169">
          <cell r="A3169">
            <v>92324</v>
          </cell>
          <cell r="B3169" t="str">
            <v>TUBO EM COBRE RÍGIDO, DN 22 MM, CLASSE E, COM ISOLAMENTO, INSTALADO EM RAMAL E SUB-RAMAL  FORNECIMENTO E INSTALAÇÃO. AF_12/2015</v>
          </cell>
          <cell r="C3169" t="str">
            <v>M</v>
          </cell>
          <cell r="D3169">
            <v>151.94999999999999</v>
          </cell>
        </row>
        <row r="3170">
          <cell r="A3170">
            <v>92325</v>
          </cell>
          <cell r="B3170" t="str">
            <v>TUBO EM COBRE RÍGIDO, DN 28 MM, CLASSE E, COM ISOLAMENTO, INSTALADO EM RAMAL E SUB-RAMAL  FORNECIMENTO E INSTALAÇÃO. AF_12/2015</v>
          </cell>
          <cell r="C3170" t="str">
            <v>M</v>
          </cell>
          <cell r="D3170">
            <v>172.03</v>
          </cell>
        </row>
        <row r="3171">
          <cell r="A3171">
            <v>92335</v>
          </cell>
          <cell r="B3171" t="str">
            <v>TUBO DE AÇO GALVANIZADO COM COSTURA, CLASSE MÉDIA, CONEXÃO RANHURADA, DN 50 (2"), INSTALADO EM PRUMADAS - FORNECIMENTO E INSTALAÇÃO. AF_12/2015</v>
          </cell>
          <cell r="C3171" t="str">
            <v>M</v>
          </cell>
          <cell r="D3171">
            <v>77.31</v>
          </cell>
        </row>
        <row r="3172">
          <cell r="A3172">
            <v>92336</v>
          </cell>
          <cell r="B3172" t="str">
            <v>TUBO DE AÇO GALVANIZADO COM COSTURA, CLASSE MÉDIA, CONEXÃO RANHURADA, DN 65 (2 1/2"), INSTALADO EM PRUMADAS - FORNECIMENTO E INSTALAÇÃO. AF_12/2015</v>
          </cell>
          <cell r="C3172" t="str">
            <v>M</v>
          </cell>
          <cell r="D3172">
            <v>94.88</v>
          </cell>
        </row>
        <row r="3173">
          <cell r="A3173">
            <v>92337</v>
          </cell>
          <cell r="B3173" t="str">
            <v>TUBO DE AÇO GALVANIZADO COM COSTURA, CLASSE MÉDIA, CONEXÃO RANHURADA, DN 80 (3"), INSTALADO EM PRUMADAS - FORNECIMENTO E INSTALAÇÃO. AF_12/2015</v>
          </cell>
          <cell r="C3173" t="str">
            <v>M</v>
          </cell>
          <cell r="D3173">
            <v>124.59</v>
          </cell>
        </row>
        <row r="3174">
          <cell r="A3174">
            <v>92338</v>
          </cell>
          <cell r="B3174" t="str">
            <v>TUBO DE AÇO PRETO SEM COSTURA, CONEXÃO SOLDADA, DN 50 (2"), INSTALADO EM PRUMADAS - FORNECIMENTO E INSTALAÇÃO. AF_12/2015</v>
          </cell>
          <cell r="C3174" t="str">
            <v>M</v>
          </cell>
          <cell r="D3174">
            <v>87.8</v>
          </cell>
        </row>
        <row r="3175">
          <cell r="A3175">
            <v>92339</v>
          </cell>
          <cell r="B3175" t="str">
            <v>TUBO DE AÇO PRETO SEM COSTURA, CONEXÃO SOLDADA, DN 65 (2 1/2"), INSTALADO EM PRUMADAS - FORNECIMENTO E INSTALAÇÃO. AF_12/2015</v>
          </cell>
          <cell r="C3175" t="str">
            <v>M</v>
          </cell>
          <cell r="D3175">
            <v>127.52</v>
          </cell>
        </row>
        <row r="3176">
          <cell r="A3176">
            <v>92341</v>
          </cell>
          <cell r="B3176" t="str">
            <v>TUBO DE AÇO GALVANIZADO COM COSTURA, CLASSE MÉDIA, DN 50 (2"), CONEXÃO ROSQUEADA, INSTALADO EM PRUMADAS - FORNECIMENTO E INSTALAÇÃO. AF_12/2015</v>
          </cell>
          <cell r="C3176" t="str">
            <v>M</v>
          </cell>
          <cell r="D3176">
            <v>87.32</v>
          </cell>
        </row>
        <row r="3177">
          <cell r="A3177">
            <v>92342</v>
          </cell>
          <cell r="B3177" t="str">
            <v>TUBO DE AÇO GALVANIZADO COM COSTURA, CLASSE MÉDIA, DN 65 (2 1/2"), CONEXÃO ROSQUEADA, INSTALADO EM PRUMADAS - FORNECIMENTO E INSTALAÇÃO. AF_12/2015</v>
          </cell>
          <cell r="C3177" t="str">
            <v>M</v>
          </cell>
          <cell r="D3177">
            <v>104.94</v>
          </cell>
        </row>
        <row r="3178">
          <cell r="A3178">
            <v>92343</v>
          </cell>
          <cell r="B3178" t="str">
            <v>TUBO DE AÇO GALVANIZADO COM COSTURA, CLASSE MÉDIA, DN 80 (3"), CONEXÃO ROSQUEADA, INSTALADO EM PRUMADAS - FORNECIMENTO E INSTALAÇÃO. AF_12/2015</v>
          </cell>
          <cell r="C3178" t="str">
            <v>M</v>
          </cell>
          <cell r="D3178">
            <v>134.74</v>
          </cell>
        </row>
        <row r="3179">
          <cell r="A3179">
            <v>92361</v>
          </cell>
          <cell r="B3179" t="str">
            <v>TUBO DE AÇO PRETO SEM COSTURA, CONEXÃO SOLDADA, DN 50 (2"), INSTALADO EM REDE DE ALIMENTAÇÃO PARA HIDRANTE - FORNECIMENTO E INSTALAÇÃO. AF_12/2015</v>
          </cell>
          <cell r="C3179" t="str">
            <v>M</v>
          </cell>
          <cell r="D3179">
            <v>66.62</v>
          </cell>
        </row>
        <row r="3180">
          <cell r="A3180">
            <v>92362</v>
          </cell>
          <cell r="B3180" t="str">
            <v>TUBO DE AÇO PRETO SEM COSTURA, CONEXÃO SOLDADA, DN 65 (2 1/2"), INSTALADO EM REDE DE ALIMENTAÇÃO PARA HIDRANTE - FORNECIMENTO E INSTALAÇÃO. AF_12/2015</v>
          </cell>
          <cell r="C3180" t="str">
            <v>M</v>
          </cell>
          <cell r="D3180">
            <v>105.49</v>
          </cell>
        </row>
        <row r="3181">
          <cell r="A3181">
            <v>92364</v>
          </cell>
          <cell r="B3181" t="str">
            <v>TUBO DE AÇO GALVANIZADO COM COSTURA, CLASSE MÉDIA, DN 32 (1 1/4"), CONEXÃO ROSQUEADA, INSTALADO EM REDE DE ALIMENTAÇÃO PARA HIDRANTE - FORNECIMENTO E INSTALAÇÃO. AF_12/2015</v>
          </cell>
          <cell r="C3181" t="str">
            <v>M</v>
          </cell>
          <cell r="D3181">
            <v>47.07</v>
          </cell>
        </row>
        <row r="3182">
          <cell r="A3182">
            <v>92365</v>
          </cell>
          <cell r="B3182" t="str">
            <v>TUBO DE AÇO GALVANIZADO COM COSTURA, CLASSE MÉDIA, DN 40 (1 1/2"), CONEXÃO ROSQUEADA, INSTALADO EM REDE DE ALIMENTAÇÃO PARA HIDRANTE - FORNECIMENTO E INSTALAÇÃO. AF_12/2015</v>
          </cell>
          <cell r="C3182" t="str">
            <v>M</v>
          </cell>
          <cell r="D3182">
            <v>54.08</v>
          </cell>
        </row>
        <row r="3183">
          <cell r="A3183">
            <v>92366</v>
          </cell>
          <cell r="B3183" t="str">
            <v>TUBO DE AÇO GALVANIZADO COM COSTURA, CLASSE MÉDIA, DN 50 (2"), CONEXÃO ROSQUEADA, INSTALADO EM REDE DE ALIMENTAÇÃO PARA HIDRANTE - FORNECIMENTO E INSTALAÇÃO. AF_12/2015</v>
          </cell>
          <cell r="C3183" t="str">
            <v>M</v>
          </cell>
          <cell r="D3183">
            <v>74.959999999999994</v>
          </cell>
        </row>
        <row r="3184">
          <cell r="A3184">
            <v>92367</v>
          </cell>
          <cell r="B3184" t="str">
            <v>TUBO DE AÇO GALVANIZADO COM COSTURA, CLASSE MÉDIA, DN 65 (2 1/2"), CONEXÃO ROSQUEADA, INSTALADO EM REDE DE ALIMENTAÇÃO PARA HIDRANTE - FORNECIMENTO E INSTALAÇÃO. AF_12/2015</v>
          </cell>
          <cell r="C3184" t="str">
            <v>M</v>
          </cell>
          <cell r="D3184">
            <v>92.01</v>
          </cell>
        </row>
        <row r="3185">
          <cell r="A3185">
            <v>92368</v>
          </cell>
          <cell r="B3185" t="str">
            <v>TUBO DE AÇO GALVANIZADO COM COSTURA, CLASSE MÉDIA, DN 80 (3"), CONEXÃO ROSQUEADA, INSTALADO EM REDE DE ALIMENTAÇÃO PARA HIDRANTE - FORNECIMENTO E INSTALAÇÃO. AF_12/2015</v>
          </cell>
          <cell r="C3185" t="str">
            <v>M</v>
          </cell>
          <cell r="D3185">
            <v>121.3</v>
          </cell>
        </row>
        <row r="3186">
          <cell r="A3186">
            <v>92648</v>
          </cell>
          <cell r="B3186" t="str">
            <v>TUBO DE AÇO PRETO SEM COSTURA, CONEXÃO SOLDADA, DN 40 (1 1/2"), INSTALADO EM REDE DE ALIMENTAÇÃO PARA SPRINKLER - FORNECIMENTO E INSTALAÇÃO. AF_12/2015</v>
          </cell>
          <cell r="C3186" t="str">
            <v>M</v>
          </cell>
          <cell r="D3186">
            <v>57.97</v>
          </cell>
        </row>
        <row r="3187">
          <cell r="A3187">
            <v>92649</v>
          </cell>
          <cell r="B3187" t="str">
            <v>TUBO DE AÇO PRETO SEM COSTURA, CONEXÃO SOLDADA, DN 50 (2"), INSTALADO EM REDE DE ALIMENTAÇÃO PARA SPRINKLER - FORNECIMENTO E INSTALAÇÃO. AF_12/2015</v>
          </cell>
          <cell r="C3187" t="str">
            <v>M</v>
          </cell>
          <cell r="D3187">
            <v>70.430000000000007</v>
          </cell>
        </row>
        <row r="3188">
          <cell r="A3188">
            <v>92650</v>
          </cell>
          <cell r="B3188" t="str">
            <v>TUBO DE AÇO PRETO SEM COSTURA, CONEXÃO SOLDADA, DN 65 (2 1/2"), INSTALADO EM REDE DE ALIMENTAÇÃO PARA SPRINKLER - FORNECIMENTO E INSTALAÇÃO. AF_12/2015</v>
          </cell>
          <cell r="C3188" t="str">
            <v>M</v>
          </cell>
          <cell r="D3188">
            <v>109.31</v>
          </cell>
        </row>
        <row r="3189">
          <cell r="A3189">
            <v>92652</v>
          </cell>
          <cell r="B3189" t="str">
            <v>TUBO DE AÇO GALVANIZADO COM COSTURA, CLASSE MÉDIA, CONEXÃO ROSQUEADA, DN 32 (1 1/4"), INSTALADO EM REDE DE ALIMENTAÇÃO PARA SPRINKLER - FORNECIMENTO E INSTALAÇÃO. AF_12/2015</v>
          </cell>
          <cell r="C3189" t="str">
            <v>M</v>
          </cell>
          <cell r="D3189">
            <v>51.63</v>
          </cell>
        </row>
        <row r="3190">
          <cell r="A3190">
            <v>92653</v>
          </cell>
          <cell r="B3190" t="str">
            <v>TUBO DE AÇO GALVANIZADO COM COSTURA, CLASSE MÉDIA, CONEXÃO ROSQUEADA, DN 40 (1 1/2"), INSTALADO EM REDE DE ALIMENTAÇÃO PARA SPRINKLER - FORNECIMENTO E INSTALAÇÃO. AF_12/2015</v>
          </cell>
          <cell r="C3190" t="str">
            <v>M</v>
          </cell>
          <cell r="D3190">
            <v>58.69</v>
          </cell>
        </row>
        <row r="3191">
          <cell r="A3191">
            <v>92654</v>
          </cell>
          <cell r="B3191" t="str">
            <v>TUBO DE AÇO GALVANIZADO COM COSTURA, CLASSE MÉDIA, CONEXÃO ROSQUEADA, DN 50 (2"), INSTALADO EM REDE DE ALIMENTAÇÃO PARA SPRINKLER - FORNECIMENTO E INSTALAÇÃO. AF_12/2015</v>
          </cell>
          <cell r="C3191" t="str">
            <v>M</v>
          </cell>
          <cell r="D3191">
            <v>79.569999999999993</v>
          </cell>
        </row>
        <row r="3192">
          <cell r="A3192">
            <v>92655</v>
          </cell>
          <cell r="B3192" t="str">
            <v>TUBO DE AÇO GALVANIZADO COM COSTURA, CLASSE MÉDIA, CONEXÃO ROSQUEADA, DN 65 (2 1/2"), INSTALADO EM REDE DE ALIMENTAÇÃO PARA SPRINKLER - FORNECIMENTO E INSTALAÇÃO. AF_12/2015</v>
          </cell>
          <cell r="C3192" t="str">
            <v>M</v>
          </cell>
          <cell r="D3192">
            <v>96.71</v>
          </cell>
        </row>
        <row r="3193">
          <cell r="A3193">
            <v>92656</v>
          </cell>
          <cell r="B3193" t="str">
            <v>TUBO DE AÇO GALVANIZADO COM COSTURA, CLASSE MÉDIA, CONEXÃO ROSQUEADA, DN 80 (3"), INSTALADO EM REDE DE ALIMENTAÇÃO PARA SPRINKLER - FORNECIMENTO E INSTALAÇÃO. AF_12/2015</v>
          </cell>
          <cell r="C3193" t="str">
            <v>M</v>
          </cell>
          <cell r="D3193">
            <v>126</v>
          </cell>
        </row>
        <row r="3194">
          <cell r="A3194">
            <v>92687</v>
          </cell>
          <cell r="B3194" t="str">
            <v>TUBO DE AÇO GALVANIZADO COM COSTURA, CLASSE MÉDIA, CONEXÃO ROSQUEADA, DN 15 (1/2"), INSTALADO EM RAMAIS E SUB-RAMAIS DE GÁS - FORNECIMENTO E INSTALAÇÃO. AF_12/2015</v>
          </cell>
          <cell r="C3194" t="str">
            <v>M</v>
          </cell>
          <cell r="D3194">
            <v>24.48</v>
          </cell>
        </row>
        <row r="3195">
          <cell r="A3195">
            <v>92688</v>
          </cell>
          <cell r="B3195" t="str">
            <v>TUBO DE AÇO GALVANIZADO COM COSTURA, CLASSE MÉDIA, CONEXÃO ROSQUEADA, DN 20 (3/4"), INSTALADO EM RAMAIS E SUB-RAMAIS DE GÁS - FORNECIMENTO E INSTALAÇÃO. AF_12/2015</v>
          </cell>
          <cell r="C3195" t="str">
            <v>M</v>
          </cell>
          <cell r="D3195">
            <v>34.630000000000003</v>
          </cell>
        </row>
        <row r="3196">
          <cell r="A3196">
            <v>92689</v>
          </cell>
          <cell r="B3196" t="str">
            <v>TUBO DE AÇO PRETO SEM COSTURA, CLASSE MÉDIA, CONEXÃO SOLDADA, DN 15 (1/2"), INSTALADO EM RAMAIS E SUB-RAMAIS DE GÁS - FORNECIMENTO E INSTALAÇÃO. AF_12/2015</v>
          </cell>
          <cell r="C3196" t="str">
            <v>M</v>
          </cell>
          <cell r="D3196">
            <v>30.11</v>
          </cell>
        </row>
        <row r="3197">
          <cell r="A3197">
            <v>92690</v>
          </cell>
          <cell r="B3197" t="str">
            <v>TUBO DE AÇO PRETO SEM COSTURA, CLASSE MÉDIA, CONEXÃO SOLDADA, DN 20 (3/4"), INSTALADO EM RAMAIS E SUB-RAMAIS DE GÁS - FORNECIMENTO E INSTALAÇÃO. AF_12/2015</v>
          </cell>
          <cell r="C3197" t="str">
            <v>M</v>
          </cell>
          <cell r="D3197">
            <v>44.17</v>
          </cell>
        </row>
        <row r="3198">
          <cell r="A3198">
            <v>94462</v>
          </cell>
          <cell r="B3198" t="str">
            <v>TUBO DE AÇO GALVANIZADO COM COSTURA, CLASSE MÉDIA, DN 50 (2), CONEXÃO ROSQUEADA, INSTALADO EM RESERVAÇÃO DE ÁGUA DE EDIFICAÇÃO QUE POSSUA RESERVATÓRIO DE FIBRA/FIBROCIMENTO  FORNECIMENTO E INSTALAÇÃO. AF_06/2016</v>
          </cell>
          <cell r="C3198" t="str">
            <v>M</v>
          </cell>
          <cell r="D3198">
            <v>87.05</v>
          </cell>
        </row>
        <row r="3199">
          <cell r="A3199">
            <v>94463</v>
          </cell>
          <cell r="B3199" t="str">
            <v>TUBO DE AÇO GALVANIZADO COM COSTURA, CLASSE MÉDIA, DN 65 (2 1/2), CONEXÃO ROSQUEADA, INSTALADO EM RESERVAÇÃO DE ÁGUA DE EDIFICAÇÃO QUE POSSUA RESERVATÓRIO DE FIBRA/FIBROCIMENTO  FORNECIMENTO E INSTALAÇÃO. AF_06/2016</v>
          </cell>
          <cell r="C3199" t="str">
            <v>M</v>
          </cell>
          <cell r="D3199">
            <v>101.47</v>
          </cell>
        </row>
        <row r="3200">
          <cell r="A3200">
            <v>94464</v>
          </cell>
          <cell r="B3200" t="str">
            <v>TUBO DE AÇO GALVANIZADO COM COSTURA, CLASSE MÉDIA, DN 80 (3), CONEXÃO ROSQUEADA, INSTALADO EM RESERVAÇÃO DE ÁGUA DE EDIFICAÇÃO QUE POSSUA RESERVATÓRIO DE FIBRA/FIBROCIMENTO  FORNECIMENTO E INSTALAÇÃO. AF_06/2016</v>
          </cell>
          <cell r="C3200" t="str">
            <v>M</v>
          </cell>
          <cell r="D3200">
            <v>142.4</v>
          </cell>
        </row>
        <row r="3201">
          <cell r="A3201">
            <v>94602</v>
          </cell>
          <cell r="B3201" t="str">
            <v>TUBO EM COBRE RÍGIDO, DN 54 MM, CLASSE E, SEM ISOLAMENTO, INSTALADO EM RESERVAÇÃO DE ÁGUA DE EDIFICAÇÃO QUE POSSUA RESERVATÓRIO DE FIBRA/FIBROCIMENTO  FORNECIMENTO E INSTALAÇÃO. AF_06/2016</v>
          </cell>
          <cell r="C3201" t="str">
            <v>M</v>
          </cell>
          <cell r="D3201">
            <v>148.22999999999999</v>
          </cell>
        </row>
        <row r="3202">
          <cell r="A3202">
            <v>94603</v>
          </cell>
          <cell r="B3202" t="str">
            <v>TUBO EM COBRE RÍGIDO, DN 66 MM, CLASSE E, SEM ISOLAMENTO, INSTALADO EM RESERVAÇÃO DE ÁGUA DE EDIFICAÇÃO QUE POSSUA RESERVATÓRIO DE FIBRA/FIBROCIMENTO  FORNECIMENTO E INSTALAÇÃO. AF_06/2016</v>
          </cell>
          <cell r="C3202" t="str">
            <v>M</v>
          </cell>
          <cell r="D3202">
            <v>195.74</v>
          </cell>
        </row>
        <row r="3203">
          <cell r="A3203">
            <v>94604</v>
          </cell>
          <cell r="B3203" t="str">
            <v>TUBO EM COBRE RÍGIDO, DN 79 MM, CLASSE E, SEM ISOLAMENTO, INSTALADO EM RESERVAÇÃO DE ÁGUA DE EDIFICAÇÃO QUE POSSUA RESERVATÓRIO DE FIBRA/FIBROCIMENTO  FORNECIMENTO E INSTALAÇÃO. AF_06/2016</v>
          </cell>
          <cell r="C3203" t="str">
            <v>M</v>
          </cell>
          <cell r="D3203">
            <v>264.67</v>
          </cell>
        </row>
        <row r="3204">
          <cell r="A3204">
            <v>94605</v>
          </cell>
          <cell r="B3204" t="str">
            <v>TUBO EM COBRE RÍGIDO, DN 104 MM, CLASSE E, SEM ISOLAMENTO, INSTALADO EM RESERVAÇÃO DE ÁGUA DE EDIFICAÇÃO QUE POSSUA RESERVATÓRIO DE FIBRA/FIBROCIMENTO  FORNECIMENTO E INSTALAÇÃO. AF_06/2016</v>
          </cell>
          <cell r="C3204" t="str">
            <v>M</v>
          </cell>
          <cell r="D3204">
            <v>373.71</v>
          </cell>
        </row>
        <row r="3205">
          <cell r="A3205">
            <v>94648</v>
          </cell>
          <cell r="B3205" t="str">
            <v>TUBO, PVC, SOLDÁVEL, DN  25 MM, INSTALADO EM RESERVAÇÃO DE ÁGUA DE EDIFICAÇÃO QUE POSSUA RESERVATÓRIO DE FIBRA/FIBROCIMENTO   FORNECIMENTO E INSTALAÇÃO. AF_06/2016</v>
          </cell>
          <cell r="C3205" t="str">
            <v>M</v>
          </cell>
          <cell r="D3205">
            <v>8.66</v>
          </cell>
        </row>
        <row r="3206">
          <cell r="A3206">
            <v>94649</v>
          </cell>
          <cell r="B3206" t="str">
            <v>TUBO, PVC, SOLDÁVEL, DN 32 MM, INSTALADO EM RESERVAÇÃO DE ÁGUA DE EDIFICAÇÃO QUE POSSUA RESERVATÓRIO DE FIBRA/FIBROCIMENTO   FORNECIMENTO E INSTALAÇÃO. AF_06/2016</v>
          </cell>
          <cell r="C3206" t="str">
            <v>M</v>
          </cell>
          <cell r="D3206">
            <v>11.68</v>
          </cell>
        </row>
        <row r="3207">
          <cell r="A3207">
            <v>94650</v>
          </cell>
          <cell r="B3207" t="str">
            <v>TUBO, PVC, SOLDÁVEL, DN 40 MM, INSTALADO EM RESERVAÇÃO DE ÁGUA DE EDIFICAÇÃO QUE POSSUA RESERVATÓRIO DE FIBRA/FIBROCIMENTO   FORNECIMENTO E INSTALAÇÃO. AF_06/2016</v>
          </cell>
          <cell r="C3207" t="str">
            <v>M</v>
          </cell>
          <cell r="D3207">
            <v>16.690000000000001</v>
          </cell>
        </row>
        <row r="3208">
          <cell r="A3208">
            <v>94651</v>
          </cell>
          <cell r="B3208" t="str">
            <v>TUBO, PVC, SOLDÁVEL, DN 50 MM, INSTALADO EM RESERVAÇÃO DE ÁGUA DE EDIFICAÇÃO QUE POSSUA RESERVATÓRIO DE FIBRA/FIBROCIMENTO   FORNECIMENTO E INSTALAÇÃO. AF_06/2016</v>
          </cell>
          <cell r="C3208" t="str">
            <v>M</v>
          </cell>
          <cell r="D3208">
            <v>17.829999999999998</v>
          </cell>
        </row>
        <row r="3209">
          <cell r="A3209">
            <v>94652</v>
          </cell>
          <cell r="B3209" t="str">
            <v>TUBO, PVC, SOLDÁVEL, DN 60 MM, INSTALADO EM RESERVAÇÃO DE ÁGUA DE EDIFICAÇÃO QUE POSSUA RESERVATÓRIO DE FIBRA/FIBROCIMENTO   FORNECIMENTO E INSTALAÇÃO. AF_06/2016</v>
          </cell>
          <cell r="C3209" t="str">
            <v>M</v>
          </cell>
          <cell r="D3209">
            <v>29.02</v>
          </cell>
        </row>
        <row r="3210">
          <cell r="A3210">
            <v>94653</v>
          </cell>
          <cell r="B3210" t="str">
            <v>TUBO, PVC, SOLDÁVEL, DN 75 MM, INSTALADO EM RESERVAÇÃO DE ÁGUA DE EDIFICAÇÃO QUE POSSUA RESERVATÓRIO DE FIBRA/FIBROCIMENTO   FORNECIMENTO E INSTALAÇÃO. AF_06/2016</v>
          </cell>
          <cell r="C3210" t="str">
            <v>M</v>
          </cell>
          <cell r="D3210">
            <v>38.869999999999997</v>
          </cell>
        </row>
        <row r="3211">
          <cell r="A3211">
            <v>94654</v>
          </cell>
          <cell r="B3211" t="str">
            <v>TUBO, PVC, SOLDÁVEL, DN 85 MM, INSTALADO EM RESERVAÇÃO DE ÁGUA DE EDIFICAÇÃO QUE POSSUA RESERVATÓRIO DE FIBRA/FIBROCIMENTO   FORNECIMENTO E INSTALAÇÃO. AF_06/2016</v>
          </cell>
          <cell r="C3211" t="str">
            <v>M</v>
          </cell>
          <cell r="D3211">
            <v>54.33</v>
          </cell>
        </row>
        <row r="3212">
          <cell r="A3212">
            <v>94655</v>
          </cell>
          <cell r="B3212" t="str">
            <v>TUBO, PVC, SOLDÁVEL, DN 110 MM, INSTALADO EM RESERVAÇÃO DE ÁGUA DE EDIFICAÇÃO QUE POSSUA RESERVATÓRIO DE FIBRA/FIBROCIMENTO   FORNECIMENTO E INSTALAÇÃO. AF_06/2016</v>
          </cell>
          <cell r="C3212" t="str">
            <v>M</v>
          </cell>
          <cell r="D3212">
            <v>71.87</v>
          </cell>
        </row>
        <row r="3213">
          <cell r="A3213">
            <v>94716</v>
          </cell>
          <cell r="B3213" t="str">
            <v>TUBO, CPVC, SOLDÁVEL, DN 22 MM, INSTALADO EM RESERVAÇÃO DE ÁGUA DE EDIFICAÇÃO QUE POSSUA RESERVATÓRIO DE FIBRA/FIBROCIMENTO  FORNECIMENTO E INSTALAÇÃO. AF_06/2016</v>
          </cell>
          <cell r="C3213" t="str">
            <v>M</v>
          </cell>
          <cell r="D3213">
            <v>14.74</v>
          </cell>
        </row>
        <row r="3214">
          <cell r="A3214">
            <v>94717</v>
          </cell>
          <cell r="B3214" t="str">
            <v>TUBO, CPVC, SOLDÁVEL, DN 28 MM, INSTALADO EM RESERVAÇÃO DE ÁGUA DE EDIFICAÇÃO QUE POSSUA RESERVATÓRIO DE FIBRA/FIBROCIMENTO  FORNECIMENTO E INSTALAÇÃO. AF_06/2016</v>
          </cell>
          <cell r="C3214" t="str">
            <v>M</v>
          </cell>
          <cell r="D3214">
            <v>20.13</v>
          </cell>
        </row>
        <row r="3215">
          <cell r="A3215">
            <v>94718</v>
          </cell>
          <cell r="B3215" t="str">
            <v>TUBO, CPVC, SOLDÁVEL, DN 35 MM, INSTALADO EM RESERVAÇÃO DE ÁGUA DE EDIFICAÇÃO QUE POSSUA RESERVATÓRIO DE FIBRA/FIBROCIMENTO  FORNECIMENTO E INSTALAÇÃO. AF_06/2016</v>
          </cell>
          <cell r="C3215" t="str">
            <v>M</v>
          </cell>
          <cell r="D3215">
            <v>25.17</v>
          </cell>
        </row>
        <row r="3216">
          <cell r="A3216">
            <v>94719</v>
          </cell>
          <cell r="B3216" t="str">
            <v>TUBO, CPVC, SOLDÁVEL, DN 42 MM, INSTALADO EM RESERVAÇÃO DE ÁGUA DE EDIFICAÇÃO QUE POSSUA RESERVATÓRIO DE FIBRA/FIBROCIMENTO  FORNECIMENTO E INSTALAÇÃO. AF_06/2016</v>
          </cell>
          <cell r="C3216" t="str">
            <v>M</v>
          </cell>
          <cell r="D3216">
            <v>31.65</v>
          </cell>
        </row>
        <row r="3217">
          <cell r="A3217">
            <v>94720</v>
          </cell>
          <cell r="B3217" t="str">
            <v>TUBO, CPVC, SOLDÁVEL, DN 54 MM, INSTALADO EM RESERVAÇÃO DE ÁGUA DE EDIFICAÇÃO QUE POSSUA RESERVATÓRIO DE FIBRA/FIBROCIMENTO  FORNECIMENTO E INSTALAÇÃO. AF_06/2016</v>
          </cell>
          <cell r="C3217" t="str">
            <v>M</v>
          </cell>
          <cell r="D3217">
            <v>48.76</v>
          </cell>
        </row>
        <row r="3218">
          <cell r="A3218">
            <v>94721</v>
          </cell>
          <cell r="B3218" t="str">
            <v>TUBO, CPVC, SOLDÁVEL, DN 73 MM, INSTALADO EM RESERVAÇÃO DE ÁGUA DE EDIFICAÇÃO QUE POSSUA RESERVATÓRIO DE FIBRA/FIBROCIMENTO  FORNECIMENTO E INSTALAÇÃO. AF_06/2016</v>
          </cell>
          <cell r="C3218" t="str">
            <v>M</v>
          </cell>
          <cell r="D3218">
            <v>67.739999999999995</v>
          </cell>
        </row>
        <row r="3219">
          <cell r="A3219">
            <v>94722</v>
          </cell>
          <cell r="B3219" t="str">
            <v>TUBO, CPVC, SOLDÁVEL, DN 89 MM, INSTALADO EM RESERVAÇÃO DE ÁGUA DE EDIFICAÇÃO QUE POSSUA RESERVATÓRIO DE FIBRA/FIBROCIMENTO  FORNECIMENTO E INSTALAÇÃO. AF_06/2016</v>
          </cell>
          <cell r="C3219" t="str">
            <v>M</v>
          </cell>
          <cell r="D3219">
            <v>120.15</v>
          </cell>
        </row>
        <row r="3220">
          <cell r="A3220">
            <v>95697</v>
          </cell>
          <cell r="B3220" t="str">
            <v>TUBO DE AÇO PRETO SEM COSTURA, CONEXÃO SOLDADA, DN 40 (1 1/2"), INSTALADO EM REDE DE ALIMENTAÇÃO PARA HIDRANTE - FORNECIMENTO E INSTALAÇÃO. AF_12/2015</v>
          </cell>
          <cell r="C3220" t="str">
            <v>M</v>
          </cell>
          <cell r="D3220">
            <v>54.16</v>
          </cell>
        </row>
        <row r="3221">
          <cell r="A3221">
            <v>96635</v>
          </cell>
          <cell r="B3221" t="str">
            <v>TUBO, PPR, DN 25, CLASSE PN 20,  INSTALADO EM RAMAL OU SUB-RAMAL DE ÁGUA  FORNECIMENTO E INSTALAÇÃO. AF_06/2015</v>
          </cell>
          <cell r="C3221" t="str">
            <v>M</v>
          </cell>
          <cell r="D3221">
            <v>26.43</v>
          </cell>
        </row>
        <row r="3222">
          <cell r="A3222">
            <v>96636</v>
          </cell>
          <cell r="B3222" t="str">
            <v>TUBO, PPR, DN 25, CLASSE PN 25 INSTALADO EM RAMAL OU SUB-RAMAL DE ÁGUA  FORNECIMENTO E INSTALAÇÃO. AF_06/2015</v>
          </cell>
          <cell r="C3222" t="str">
            <v>M</v>
          </cell>
          <cell r="D3222">
            <v>28.12</v>
          </cell>
        </row>
        <row r="3223">
          <cell r="A3223">
            <v>96644</v>
          </cell>
          <cell r="B3223" t="str">
            <v>TUBO, PPR, DN 25, CLASSE PN 20,  INSTALADO EM RAMAL DE DISTRIBUIÇÃO DE ÁGUA  FORNECIMENTO E INSTALAÇÃO. AF_06/2015</v>
          </cell>
          <cell r="C3223" t="str">
            <v>M</v>
          </cell>
          <cell r="D3223">
            <v>16.05</v>
          </cell>
        </row>
        <row r="3224">
          <cell r="A3224">
            <v>96645</v>
          </cell>
          <cell r="B3224" t="str">
            <v>TUBO, PPR, DN 32, CLASSE PN 12,  INSTALADO EM RAMAL DE DISTRIBUIÇÃO DE ÁGUA  FORNECIMENTO E INSTALAÇÃO. AF_06/2015</v>
          </cell>
          <cell r="C3224" t="str">
            <v>M</v>
          </cell>
          <cell r="D3224">
            <v>20.92</v>
          </cell>
        </row>
        <row r="3225">
          <cell r="A3225">
            <v>96646</v>
          </cell>
          <cell r="B3225" t="str">
            <v>TUBO, PPR, DN 40, CLASSE PN 12,  INSTALADO EM RAMAL DE DISTRIBUIÇÃO DE ÁGUA  FORNECIMENTO E INSTALAÇÃO. AF_06/2015</v>
          </cell>
          <cell r="C3225" t="str">
            <v>M</v>
          </cell>
          <cell r="D3225">
            <v>32.56</v>
          </cell>
        </row>
        <row r="3226">
          <cell r="A3226">
            <v>96647</v>
          </cell>
          <cell r="B3226" t="str">
            <v>TUBO, PPR, DN 25, CLASSE PN 25,  INSTALADO EM RAMAL DE DISTRIBUIÇÃO DE ÁGUA  FORNECIMENTO E INSTALAÇÃO. AF_06/2015</v>
          </cell>
          <cell r="C3226" t="str">
            <v>M</v>
          </cell>
          <cell r="D3226">
            <v>14.16</v>
          </cell>
        </row>
        <row r="3227">
          <cell r="A3227">
            <v>96648</v>
          </cell>
          <cell r="B3227" t="str">
            <v>TUBO, PPR, DN 32, CLASSE PN 25,  INSTALADO EM RAMAL DE DISTRIBUIÇÃO DE ÁGUA  FORNECIMENTO E INSTALAÇÃO. AF_06/2015</v>
          </cell>
          <cell r="C3227" t="str">
            <v>M</v>
          </cell>
          <cell r="D3227">
            <v>26.3</v>
          </cell>
        </row>
        <row r="3228">
          <cell r="A3228">
            <v>96649</v>
          </cell>
          <cell r="B3228" t="str">
            <v>TUBO, PPR, DN 40, CLASSE PN 25,  INSTALADO EM RAMAL DE DISTRIBUIÇÃO DE ÁGUA  FORNECIMENTO E INSTALAÇÃO. AF_06/2015</v>
          </cell>
          <cell r="C3228" t="str">
            <v>M</v>
          </cell>
          <cell r="D3228">
            <v>39.270000000000003</v>
          </cell>
        </row>
        <row r="3229">
          <cell r="A3229">
            <v>96668</v>
          </cell>
          <cell r="B3229" t="str">
            <v>TUBO, PPR, DN 25, CLASSE PN 20,  INSTALADO EM PRUMADA DE ÁGUA  FORNECIMENTO E INSTALAÇÃO. AF_06/2015</v>
          </cell>
          <cell r="C3229" t="str">
            <v>M</v>
          </cell>
          <cell r="D3229">
            <v>8.8000000000000007</v>
          </cell>
        </row>
        <row r="3230">
          <cell r="A3230">
            <v>96669</v>
          </cell>
          <cell r="B3230" t="str">
            <v>TUBO, PPR, DN 32, CLASSE PN 12,  INSTALADO EM PRUMADA DE ÁGUA  FORNECIMENTO E INSTALAÇÃO. AF_06/2015</v>
          </cell>
          <cell r="C3230" t="str">
            <v>M</v>
          </cell>
          <cell r="D3230">
            <v>10.92</v>
          </cell>
        </row>
        <row r="3231">
          <cell r="A3231">
            <v>96670</v>
          </cell>
          <cell r="B3231" t="str">
            <v>TUBO, PPR, DN 40, CLASSE PN 12,  INSTALADO EM PRUMADA DE ÁGUA  FORNECIMENTO E INSTALAÇÃO. AF_06/2015</v>
          </cell>
          <cell r="C3231" t="str">
            <v>M</v>
          </cell>
          <cell r="D3231">
            <v>16.54</v>
          </cell>
        </row>
        <row r="3232">
          <cell r="A3232">
            <v>96671</v>
          </cell>
          <cell r="B3232" t="str">
            <v>TUBO, PPR, DN 50, CLASSE PN 12,  INSTALADO EM PRUMADA DE ÁGUA  FORNECIMENTO E INSTALAÇÃO. AF_06/2015</v>
          </cell>
          <cell r="C3232" t="str">
            <v>M</v>
          </cell>
          <cell r="D3232">
            <v>22.25</v>
          </cell>
        </row>
        <row r="3233">
          <cell r="A3233">
            <v>96672</v>
          </cell>
          <cell r="B3233" t="str">
            <v>TUBO, PPR, DN 63, CLASSE PN 12,  INSTALADO EM PRUMADA DE ÁGUA  FORNECIMENTO E INSTALAÇÃO. AF_06/2015</v>
          </cell>
          <cell r="C3233" t="str">
            <v>M</v>
          </cell>
          <cell r="D3233">
            <v>32.76</v>
          </cell>
        </row>
        <row r="3234">
          <cell r="A3234">
            <v>96673</v>
          </cell>
          <cell r="B3234" t="str">
            <v>TUBO, PPR, DN 75, CLASSE PN 12,  INSTALADO EM PRUMADA DE ÁGUA  FORNECIMENTO E INSTALAÇÃO. AF_06/2015</v>
          </cell>
          <cell r="C3234" t="str">
            <v>M</v>
          </cell>
          <cell r="D3234">
            <v>53.05</v>
          </cell>
        </row>
        <row r="3235">
          <cell r="A3235">
            <v>96674</v>
          </cell>
          <cell r="B3235" t="str">
            <v>TUBO, PPR, DN 90, CLASSE PN 12,  INSTALADO EM PRUMADA DE ÁGUA  FORNECIMENTO E INSTALAÇÃO. AF_06/2015</v>
          </cell>
          <cell r="C3235" t="str">
            <v>M</v>
          </cell>
          <cell r="D3235">
            <v>74.61</v>
          </cell>
        </row>
        <row r="3236">
          <cell r="A3236">
            <v>96675</v>
          </cell>
          <cell r="B3236" t="str">
            <v>TUBO, PPR, DN 110, CLASSE PN 12,  INSTALADO EM PRUMADA DE ÁGUA  FORNECIMENTO E INSTALAÇÃO. AF_06/2015</v>
          </cell>
          <cell r="C3236" t="str">
            <v>M</v>
          </cell>
          <cell r="D3236">
            <v>128.65</v>
          </cell>
        </row>
        <row r="3237">
          <cell r="A3237">
            <v>96676</v>
          </cell>
          <cell r="B3237" t="str">
            <v>TUBO, PPR, DN 25, CLASSE PN 25,  INSTALADO EM PRUMADA DE ÁGUA  FORNECIMENTO E INSTALAÇÃO. AF_06/2015</v>
          </cell>
          <cell r="C3237" t="str">
            <v>M</v>
          </cell>
          <cell r="D3237">
            <v>8.76</v>
          </cell>
        </row>
        <row r="3238">
          <cell r="A3238">
            <v>96677</v>
          </cell>
          <cell r="B3238" t="str">
            <v>TUBO, PPR, DN 32, CLASSE PN 25,  INSTALADO EM PRUMADA DE ÁGUA  FORNECIMENTO E INSTALAÇÃO. AF_06/2015</v>
          </cell>
          <cell r="C3238" t="str">
            <v>M</v>
          </cell>
          <cell r="D3238">
            <v>14.37</v>
          </cell>
        </row>
        <row r="3239">
          <cell r="A3239">
            <v>96678</v>
          </cell>
          <cell r="B3239" t="str">
            <v>TUBO, PPR, DN 40, CLASSE PN 25,  INSTALADO EM PRUMADA DE ÁGUA  FORNECIMENTO E INSTALAÇÃO. AF_06/2015</v>
          </cell>
          <cell r="C3239" t="str">
            <v>M</v>
          </cell>
          <cell r="D3239">
            <v>20</v>
          </cell>
        </row>
        <row r="3240">
          <cell r="A3240">
            <v>96679</v>
          </cell>
          <cell r="B3240" t="str">
            <v>TUBO, PPR, DN 50, CLASSE PN 25,  INSTALADO EM PRUMADA DE ÁGUA  FORNECIMENTO E INSTALAÇÃO. AF_06/2015</v>
          </cell>
          <cell r="C3240" t="str">
            <v>M</v>
          </cell>
          <cell r="D3240">
            <v>29.22</v>
          </cell>
        </row>
        <row r="3241">
          <cell r="A3241">
            <v>96680</v>
          </cell>
          <cell r="B3241" t="str">
            <v>TUBO, PPR, DN 63, CLASSE PN 25,  INSTALADO EM PRUMADA DE ÁGUA  FORNECIMENTO E INSTALAÇÃO. AF_06/2015</v>
          </cell>
          <cell r="C3241" t="str">
            <v>M</v>
          </cell>
          <cell r="D3241">
            <v>39.659999999999997</v>
          </cell>
        </row>
        <row r="3242">
          <cell r="A3242">
            <v>96681</v>
          </cell>
          <cell r="B3242" t="str">
            <v>TUBO, PPR, DN 75, CLASSE PN 25,  INSTALADO EM PRUMADA DE ÁGUA  FORNECIMENTO E INSTALAÇÃO. AF_06/2015</v>
          </cell>
          <cell r="C3242" t="str">
            <v>M</v>
          </cell>
          <cell r="D3242">
            <v>72.900000000000006</v>
          </cell>
        </row>
        <row r="3243">
          <cell r="A3243">
            <v>96682</v>
          </cell>
          <cell r="B3243" t="str">
            <v>TUBO, PPR, DN 90, CLASSE PN 25,  INSTALADO EM PRUMADA DE ÁGUA  FORNECIMENTO E INSTALAÇÃO. AF_06/2015</v>
          </cell>
          <cell r="C3243" t="str">
            <v>M</v>
          </cell>
          <cell r="D3243">
            <v>107.34</v>
          </cell>
        </row>
        <row r="3244">
          <cell r="A3244">
            <v>96683</v>
          </cell>
          <cell r="B3244" t="str">
            <v>TUBO, PPR, DN 110, CLASSE PN 25,  INSTALADO EM PRUMADA DE ÁGUA  FORNECIMENTO E INSTALAÇÃO. AF_06/2015</v>
          </cell>
          <cell r="C3244" t="str">
            <v>M</v>
          </cell>
          <cell r="D3244">
            <v>147.46</v>
          </cell>
        </row>
        <row r="3245">
          <cell r="A3245">
            <v>96718</v>
          </cell>
          <cell r="B3245" t="str">
            <v>TUBO, PPR, DN 20, CLASSE PN 20,  INSTALADO EM RESERVAÇÃO DE ÁGUA DE EDIFICAÇÃO QUE POSSUA RESERVATÓRIO DE FIBRA/FIBROCIMENTO  FORNECIMENTO E INSTALAÇÃO. AF_06/2016</v>
          </cell>
          <cell r="C3245" t="str">
            <v>M</v>
          </cell>
          <cell r="D3245">
            <v>5.56</v>
          </cell>
        </row>
        <row r="3246">
          <cell r="A3246">
            <v>96719</v>
          </cell>
          <cell r="B3246" t="str">
            <v>TUBO, PPR, DN 25, CLASSE PN 20,  INSTALADO EM RESERVAÇÃO DE ÁGUA DE EDIFICAÇÃO QUE POSSUA RESERVATÓRIO DE FIBRA/FIBROCIMENTO  FORNECIMENTO E INSTALAÇÃO. AF_06/2016</v>
          </cell>
          <cell r="C3246" t="str">
            <v>M</v>
          </cell>
          <cell r="D3246">
            <v>13.25</v>
          </cell>
        </row>
        <row r="3247">
          <cell r="A3247">
            <v>96720</v>
          </cell>
          <cell r="B3247" t="str">
            <v>TUBO, PPR, DN 32, CLASSE PN 12,  INSTALADO EM RESERVAÇÃO DE ÁGUA DE EDIFICAÇÃO QUE POSSUA RESERVATÓRIO DE FIBRA/FIBROCIMENTO  FORNECIMENTO E INSTALAÇÃO. AF_06/2016</v>
          </cell>
          <cell r="C3247" t="str">
            <v>M</v>
          </cell>
          <cell r="D3247">
            <v>16</v>
          </cell>
        </row>
        <row r="3248">
          <cell r="A3248">
            <v>96721</v>
          </cell>
          <cell r="B3248" t="str">
            <v>TUBO, PPR, DN 40, CLASSE PN 12,  INSTALADO EM RESERVAÇÃO DE ÁGUA DE EDIFICAÇÃO QUE POSSUA RESERVATÓRIO DE FIBRA/FIBROCIMENTO  FORNECIMENTO E INSTALAÇÃO. AF_06/2016</v>
          </cell>
          <cell r="C3248" t="str">
            <v>M</v>
          </cell>
          <cell r="D3248">
            <v>20.62</v>
          </cell>
        </row>
        <row r="3249">
          <cell r="A3249">
            <v>96722</v>
          </cell>
          <cell r="B3249" t="str">
            <v>TUBO, PPR, DN 50, CLASSE PN 12,  INSTALADO EM RESERVAÇÃO DE ÁGUA DE EDIFICAÇÃO QUE POSSUA RESERVATÓRIO DE FIBRA/FIBROCIMENTO  FORNECIMENTO E INSTALAÇÃO. AF_06/2016</v>
          </cell>
          <cell r="C3249" t="str">
            <v>M</v>
          </cell>
          <cell r="D3249">
            <v>28.55</v>
          </cell>
        </row>
        <row r="3250">
          <cell r="A3250">
            <v>96723</v>
          </cell>
          <cell r="B3250" t="str">
            <v>TUBO, PPR, DN 63, CLASSE PN 12,  INSTALADO EM RESERVAÇÃO DE ÁGUA DE EDIFICAÇÃO QUE POSSUA RESERVATÓRIO DE FIBRA/FIBROCIMENTO  FORNECIMENTO E INSTALAÇÃO. AF_06/2016</v>
          </cell>
          <cell r="C3250" t="str">
            <v>M</v>
          </cell>
          <cell r="D3250">
            <v>36.630000000000003</v>
          </cell>
        </row>
        <row r="3251">
          <cell r="A3251">
            <v>96724</v>
          </cell>
          <cell r="B3251" t="str">
            <v>TUBO, PPR, DN 75, CLASSE PN 12,  INSTALADO EM RESERVAÇÃO DE ÁGUA DE EDIFICAÇÃO QUE POSSUA RESERVATÓRIO DE FIBRA/FIBROCIMENTO  FORNECIMENTO E INSTALAÇÃO. AF_06/2016</v>
          </cell>
          <cell r="C3251" t="str">
            <v>M</v>
          </cell>
          <cell r="D3251">
            <v>59.9</v>
          </cell>
        </row>
        <row r="3252">
          <cell r="A3252">
            <v>96725</v>
          </cell>
          <cell r="B3252" t="str">
            <v>TUBO, PPR, DN 90, CLASSE PN 12,  INSTALADO EM RESERVAÇÃO DE ÁGUA DE EDIFICAÇÃO QUE POSSUA RESERVATÓRIO DE FIBRA/FIBROCIMENTO  FORNECIMENTO E INSTALAÇÃO. AF_06/2016</v>
          </cell>
          <cell r="C3252" t="str">
            <v>M</v>
          </cell>
          <cell r="D3252">
            <v>76.760000000000005</v>
          </cell>
        </row>
        <row r="3253">
          <cell r="A3253">
            <v>96726</v>
          </cell>
          <cell r="B3253" t="str">
            <v>TUBO, PPR, DN 110, CLASSE PN 12,  INSTALADO EM RESERVAÇÃO DE ÁGUA DE EDIFICAÇÃO QUE POSSUA RESERVATÓRIO DE FIBRA/FIBROCIMENTO  FORNECIMENTO E INSTALAÇÃO. AF_06/2016</v>
          </cell>
          <cell r="C3253" t="str">
            <v>M</v>
          </cell>
          <cell r="D3253">
            <v>124.76</v>
          </cell>
        </row>
        <row r="3254">
          <cell r="A3254">
            <v>96727</v>
          </cell>
          <cell r="B3254" t="str">
            <v>TUBO, PPR, DN 20, CLASSE PN 25,  INSTALADO EM RESERVAÇÃO DE ÁGUA DE EDIFICAÇÃO QUE POSSUA RESERVATÓRIO DE FIBRA/FIBROCIMENTO  FORNECIMENTO E INSTALAÇÃO. AF_06/2016</v>
          </cell>
          <cell r="C3254" t="str">
            <v>M</v>
          </cell>
          <cell r="D3254">
            <v>11.95</v>
          </cell>
        </row>
        <row r="3255">
          <cell r="A3255">
            <v>96728</v>
          </cell>
          <cell r="B3255" t="str">
            <v>TUBO, PPR, DN 25, CLASSE PN 25,  INSTALADO EM RESERVAÇÃO DE ÁGUA DE EDIFICAÇÃO QUE POSSUA RESERVATÓRIO DE FIBRA/FIBROCIMENTO  FORNECIMENTO E INSTALAÇÃO. AF_06/2016</v>
          </cell>
          <cell r="C3255" t="str">
            <v>M</v>
          </cell>
          <cell r="D3255">
            <v>13.82</v>
          </cell>
        </row>
        <row r="3256">
          <cell r="A3256">
            <v>96729</v>
          </cell>
          <cell r="B3256" t="str">
            <v>TUBO, PPR, DN 32, CLASSE PN 25,  INSTALADO EM RESERVAÇÃO DE ÁGUA DE EDIFICAÇÃO QUE POSSUA RESERVATÓRIO DE FIBRA/FIBROCIMENTO  FORNECIMENTO E INSTALAÇÃO. AF_06/2016</v>
          </cell>
          <cell r="C3256" t="str">
            <v>M</v>
          </cell>
          <cell r="D3256">
            <v>20.34</v>
          </cell>
        </row>
        <row r="3257">
          <cell r="A3257">
            <v>96730</v>
          </cell>
          <cell r="B3257" t="str">
            <v>TUBO, PPR, DN 40, CLASSE PN 25,  INSTALADO EM RESERVAÇÃO DE ÁGUA DE EDIFICAÇÃO QUE POSSUA RESERVATÓRIO DE FIBRA/FIBROCIMENTO  FORNECIMENTO E INSTALAÇÃO. AF_06/2016</v>
          </cell>
          <cell r="C3257" t="str">
            <v>M</v>
          </cell>
          <cell r="D3257">
            <v>24.87</v>
          </cell>
        </row>
        <row r="3258">
          <cell r="A3258">
            <v>96731</v>
          </cell>
          <cell r="B3258" t="str">
            <v>TUBO, PPR, DN 50, CLASSE PN 25,  INSTALADO EM RESERVAÇÃO DE ÁGUA DE EDIFICAÇÃO QUE POSSUA RESERVATÓRIO DE FIBRA/FIBROCIMENTO  FORNECIMENTO E INSTALAÇÃO. AF_06/2016</v>
          </cell>
          <cell r="C3258" t="str">
            <v>M</v>
          </cell>
          <cell r="D3258">
            <v>36.6</v>
          </cell>
        </row>
        <row r="3259">
          <cell r="A3259">
            <v>96732</v>
          </cell>
          <cell r="B3259" t="str">
            <v>TUBO, PPR, DN 63, CLASSE PN 25,  INSTALADO EM RESERVAÇÃO DE ÁGUA DE EDIFICAÇÃO QUE POSSUA RESERVATÓRIO DE FIBRA/FIBROCIMENTO  FORNECIMENTO E INSTALAÇÃO. AF_06/2016</v>
          </cell>
          <cell r="C3259" t="str">
            <v>M</v>
          </cell>
          <cell r="D3259">
            <v>44.27</v>
          </cell>
        </row>
        <row r="3260">
          <cell r="A3260">
            <v>96733</v>
          </cell>
          <cell r="B3260" t="str">
            <v>TUBO, PPR, DN 75, CLASSE PN 25,  INSTALADO EM RESERVAÇÃO DE ÁGUA DE EDIFICAÇÃO QUE POSSUA RESERVATÓRIO DE FIBRA/FIBROCIMENTO  FORNECIMENTO E INSTALAÇÃO. AF_06/2016</v>
          </cell>
          <cell r="C3260" t="str">
            <v>M</v>
          </cell>
          <cell r="D3260">
            <v>80.400000000000006</v>
          </cell>
        </row>
        <row r="3261">
          <cell r="A3261">
            <v>96734</v>
          </cell>
          <cell r="B3261" t="str">
            <v>TUBO, PPR, DN 90, CLASSE PN 25,  INSTALADO EM RESERVAÇÃO DE ÁGUA DE EDIFICAÇÃO QUE POSSUA RESERVATÓRIO DE FIBRA/FIBROCIMENTO  FORNECIMENTO E INSTALAÇÃO. AF_06/2016</v>
          </cell>
          <cell r="C3261" t="str">
            <v>M</v>
          </cell>
          <cell r="D3261">
            <v>108.63</v>
          </cell>
        </row>
        <row r="3262">
          <cell r="A3262">
            <v>96735</v>
          </cell>
          <cell r="B3262" t="str">
            <v>TUBO, PPR, DN 110, CLASSE PN 25,  INSTALADO EM RESERVAÇÃO DE ÁGUA DE EDIFICAÇÃO QUE POSSUA RESERVATÓRIO DE FIBRA/FIBROCIMENTO  FORNECIMENTO E INSTALAÇÃO. AF_06/2016</v>
          </cell>
          <cell r="C3262" t="str">
            <v>M</v>
          </cell>
          <cell r="D3262">
            <v>143.74</v>
          </cell>
        </row>
        <row r="3263">
          <cell r="A3263">
            <v>96794</v>
          </cell>
          <cell r="B3263" t="str">
            <v>TUBO, PEX, MONOCAMADA, DN 16, INSTALADO EM RAMAL OU SUB-RAMAL DE ÁGUA  FORNECIMENTO E INSTALAÇÃO. AF_06/2015</v>
          </cell>
          <cell r="C3263" t="str">
            <v>M</v>
          </cell>
          <cell r="D3263">
            <v>7.69</v>
          </cell>
        </row>
        <row r="3264">
          <cell r="A3264">
            <v>96795</v>
          </cell>
          <cell r="B3264" t="str">
            <v>TUBO, PEX, MONOCAMADA, DN 20, INSTALADO EM RAMAL OU SUB-RAMAL DE ÁGUA  FORNECIMENTO E INSTALAÇÃO. AF_06/2015</v>
          </cell>
          <cell r="C3264" t="str">
            <v>M</v>
          </cell>
          <cell r="D3264">
            <v>9.7200000000000006</v>
          </cell>
        </row>
        <row r="3265">
          <cell r="A3265">
            <v>96796</v>
          </cell>
          <cell r="B3265" t="str">
            <v>TUBO, PEX, MONOCAMADA, DN 25, INSTALADO EM RAMAL OU SUB-RAMAL DE ÁGUA  FORNECIMENTO E INSTALAÇÃO. AF_06/2015</v>
          </cell>
          <cell r="C3265" t="str">
            <v>M</v>
          </cell>
          <cell r="D3265">
            <v>13.44</v>
          </cell>
        </row>
        <row r="3266">
          <cell r="A3266">
            <v>96797</v>
          </cell>
          <cell r="B3266" t="str">
            <v>TUBO, PEX, MONOCAMADA, DN 32, INSTALADO EM RAMAL OU SUB-RAMAL DE ÁGUA  FORNECIMENTO E INSTALAÇÃO. AF_06/2015</v>
          </cell>
          <cell r="C3266" t="str">
            <v>M</v>
          </cell>
          <cell r="D3266">
            <v>20.010000000000002</v>
          </cell>
        </row>
        <row r="3267">
          <cell r="A3267">
            <v>96798</v>
          </cell>
          <cell r="B3267" t="str">
            <v>TUBO, PEX, MONOCAMADA, DN 16, INSTALADO EM RAMAL DE DISTRIBUIÇÃO DE ÁGUA  FORNECIMENTO E INSTALAÇÃO. AF_06/2015</v>
          </cell>
          <cell r="C3267" t="str">
            <v>M</v>
          </cell>
          <cell r="D3267">
            <v>7.83</v>
          </cell>
        </row>
        <row r="3268">
          <cell r="A3268">
            <v>96799</v>
          </cell>
          <cell r="B3268" t="str">
            <v>TUBO, PEX, MONOCAMADA, DN 20, INSTALADO EM RAMAL DE DISTRIBUIÇÃO DE ÁGUA  FORNECIMENTO E INSTALAÇÃO. AF_06/2015</v>
          </cell>
          <cell r="C3268" t="str">
            <v>M</v>
          </cell>
          <cell r="D3268">
            <v>10.54</v>
          </cell>
        </row>
        <row r="3269">
          <cell r="A3269">
            <v>96800</v>
          </cell>
          <cell r="B3269" t="str">
            <v>TUBO, PEX, MONOCAMADA, DN 25, INSTALADO EM RAMAL DE DISTRIBUIÇÃO DE ÁGUA  FORNECIMENTO E INSTALAÇÃO. AF_06/2015</v>
          </cell>
          <cell r="C3269" t="str">
            <v>M</v>
          </cell>
          <cell r="D3269">
            <v>15.14</v>
          </cell>
        </row>
        <row r="3270">
          <cell r="A3270">
            <v>96801</v>
          </cell>
          <cell r="B3270" t="str">
            <v>TUBO, PEX, MONOCAMADA, DN 32, INSTALADO EM RAMAL DE DISTRIBUIÇÃO DE ÁGUA  FORNECIMENTO E INSTALAÇÃO. AF_06/2015</v>
          </cell>
          <cell r="C3270" t="str">
            <v>M</v>
          </cell>
          <cell r="D3270">
            <v>22.92</v>
          </cell>
        </row>
        <row r="3271">
          <cell r="A3271">
            <v>97327</v>
          </cell>
          <cell r="B3271" t="str">
            <v>TUBO EM COBRE FLEXÍVEL, DN 1/4, COM ISOLAMENTO, INSTALADO EM RAMAL DE ALIMENTAÇÃO DE AR CONDICIONADO COM CONDENSADORA INDIVIDUAL   FORNECIMENTO E INSTALAÇÃO. AF_12/2015</v>
          </cell>
          <cell r="C3271" t="str">
            <v>M</v>
          </cell>
          <cell r="D3271">
            <v>21.89</v>
          </cell>
        </row>
        <row r="3272">
          <cell r="A3272">
            <v>97328</v>
          </cell>
          <cell r="B3272" t="str">
            <v>TUBO EM COBRE FLEXÍVEL, DN 3/8", COM ISOLAMENTO, INSTALADO EM RAMAL DE ALIMENTAÇÃO DE AR CONDICIONADO COM CONDENSADORA INDIVIDUAL  FORNECIMENTO E INSTALAÇÃO. AF_12/2015</v>
          </cell>
          <cell r="C3272" t="str">
            <v>M</v>
          </cell>
          <cell r="D3272">
            <v>39.21</v>
          </cell>
        </row>
        <row r="3273">
          <cell r="A3273">
            <v>97329</v>
          </cell>
          <cell r="B3273" t="str">
            <v>TUBO EM COBRE FLEXÍVEL, DN 1/2", COM ISOLAMENTO, INSTALADO EM RAMAL DE ALIMENTAÇÃO DE AR CONDICIONADO COM CONDENSADORA INDIVIDUAL  FORNECIMENTO E INSTALAÇÃO. AF_12/2015</v>
          </cell>
          <cell r="C3273" t="str">
            <v>M</v>
          </cell>
          <cell r="D3273">
            <v>48.02</v>
          </cell>
        </row>
        <row r="3274">
          <cell r="A3274">
            <v>97330</v>
          </cell>
          <cell r="B3274" t="str">
            <v>TUBO EM COBRE FLEXÍVEL, DN 5/8", COM ISOLAMENTO, INSTALADO EM RAMAL DE ALIMENTAÇÃO DE AR CONDICIONADO COM CONDENSADORA INDIVIDUAL  FORNECIMENTO E INSTALAÇÃO. AF_12/2015</v>
          </cell>
          <cell r="C3274" t="str">
            <v>M</v>
          </cell>
          <cell r="D3274">
            <v>58.27</v>
          </cell>
        </row>
        <row r="3275">
          <cell r="A3275">
            <v>97331</v>
          </cell>
          <cell r="B3275" t="str">
            <v>TUBO EM COBRE FLEXÍVEL, DN 1/4", COM ISOLAMENTO, INSTALADO EM RAMAL DE ALIMENTAÇÃO DE AR CONDICIONADO COM CONDENSADORA CENTRAL  FORNECIMENTO E INSTALAÇÃO. AF_12/2015</v>
          </cell>
          <cell r="C3275" t="str">
            <v>M</v>
          </cell>
          <cell r="D3275">
            <v>22.21</v>
          </cell>
        </row>
        <row r="3276">
          <cell r="A3276">
            <v>97332</v>
          </cell>
          <cell r="B3276" t="str">
            <v>TUBO EM COBRE FLEXÍVEL, DN 3/8", COM ISOLAMENTO, INSTALADO EM RAMAL DE ALIMENTAÇÃO DE AR CONDICIONADO COM CONDENSADORA CENTRAL  FORNECIMENTO E INSTALAÇÃO. AF_12/2015</v>
          </cell>
          <cell r="C3276" t="str">
            <v>M</v>
          </cell>
          <cell r="D3276">
            <v>39.58</v>
          </cell>
        </row>
        <row r="3277">
          <cell r="A3277">
            <v>97333</v>
          </cell>
          <cell r="B3277" t="str">
            <v>TUBO EM COBRE FLEXÍVEL, DN 1/2", COM ISOLAMENTO, INSTALADO EM RAMAL DE ALIMENTAÇÃO DE AR CONDICIONADO COM CONDENSADORA CENTRAL  FORNECIMENTO E INSTALAÇÃO. AF_12/2015</v>
          </cell>
          <cell r="C3277" t="str">
            <v>M</v>
          </cell>
          <cell r="D3277">
            <v>48.5</v>
          </cell>
        </row>
        <row r="3278">
          <cell r="A3278">
            <v>97334</v>
          </cell>
          <cell r="B3278" t="str">
            <v>TUBO EM COBRE FLEXÍVEL, DN 5/8, COM ISOLAMENTO, INSTALADO EM RAMAL DE ALIMENTAÇÃO DE AR CONDICIONADO COM CONDENSADORA CENTRAL   FORNECIMENTO E INSTALAÇÃO. AF_12/2015</v>
          </cell>
          <cell r="C3278" t="str">
            <v>M</v>
          </cell>
          <cell r="D3278">
            <v>58.79</v>
          </cell>
        </row>
        <row r="3279">
          <cell r="A3279">
            <v>97335</v>
          </cell>
          <cell r="B3279" t="str">
            <v>TUBO EM COBRE RÍGIDO, DN 22 MM, CLASSE A, SEM ISOLAMENTO, INSTALADO EM PRUMADA  FORNECIMENTO E INSTALAÇÃO. AF_12/2015</v>
          </cell>
          <cell r="C3279" t="str">
            <v>M</v>
          </cell>
          <cell r="D3279">
            <v>52.48</v>
          </cell>
        </row>
        <row r="3280">
          <cell r="A3280">
            <v>97336</v>
          </cell>
          <cell r="B3280" t="str">
            <v>TUBO EM COBRE RÍGIDO, DN 28 MM, CLASSE A, SEM ISOLAMENTO, INSTALADO EM PRUMADA  FORNECIMENTO E INSTALAÇÃO. AF_12/2015</v>
          </cell>
          <cell r="C3280" t="str">
            <v>M</v>
          </cell>
          <cell r="D3280">
            <v>66.59</v>
          </cell>
        </row>
        <row r="3281">
          <cell r="A3281">
            <v>97337</v>
          </cell>
          <cell r="B3281" t="str">
            <v>TUBO EM COBRE RÍGIDO, DN 35 MM, CLASSE A, SEM ISOLAMENTO, INSTALADO EM PRUMADA  FORNECIMENTO E INSTALAÇÃO. AF_12/2015</v>
          </cell>
          <cell r="C3281" t="str">
            <v>M</v>
          </cell>
          <cell r="D3281">
            <v>99.71</v>
          </cell>
        </row>
        <row r="3282">
          <cell r="A3282">
            <v>97338</v>
          </cell>
          <cell r="B3282" t="str">
            <v>TUBO EM COBRE RÍGIDO, DN 42 MM, CLASSE A, SEM ISOLAMENTO, INSTALADO EM PRUMADA  FORNECIMENTO E INSTALAÇÃO. AF_12/2015</v>
          </cell>
          <cell r="C3282" t="str">
            <v>M</v>
          </cell>
          <cell r="D3282">
            <v>119.81</v>
          </cell>
        </row>
        <row r="3283">
          <cell r="A3283">
            <v>97339</v>
          </cell>
          <cell r="B3283" t="str">
            <v>TUBO EM COBRE RÍGIDO, DN 54 MM, CLASSE A, SEM ISOLAMENTO, INSTALADO EM PRUMADA  FORNECIMENTO E INSTALAÇÃO. AF_12/2015</v>
          </cell>
          <cell r="C3283" t="str">
            <v>M</v>
          </cell>
          <cell r="D3283">
            <v>129.04</v>
          </cell>
        </row>
        <row r="3284">
          <cell r="A3284">
            <v>97340</v>
          </cell>
          <cell r="B3284" t="str">
            <v>TUBO EM COBRE RÍGIDO, DN 66 MM, CLASSE A, SEM ISOLAMENTO, INSTALADO EM PRUMADA  FORNECIMENTO E INSTALAÇÃO. AF_12/2015</v>
          </cell>
          <cell r="C3284" t="str">
            <v>M</v>
          </cell>
          <cell r="D3284">
            <v>129.83000000000001</v>
          </cell>
        </row>
        <row r="3285">
          <cell r="A3285">
            <v>97341</v>
          </cell>
          <cell r="B3285" t="str">
            <v>TUBO EM COBRE RÍGIDO, DN 15 MM, CLASSE A, SEM ISOLAMENTO, INSTALADO EM RAMAL DE DISTRIBUIÇÃO  FORNECIMENTO E INSTALAÇÃO. AF_12/2015</v>
          </cell>
          <cell r="C3285" t="str">
            <v>M</v>
          </cell>
          <cell r="D3285">
            <v>36.94</v>
          </cell>
        </row>
        <row r="3286">
          <cell r="A3286">
            <v>97342</v>
          </cell>
          <cell r="B3286" t="str">
            <v>TUBO EM COBRE RÍGIDO, DN 22 MM, CLASSE A, SEM ISOLAMENTO, INSTALADO EM RAMAL DE DISTRIBUIÇÃO FORNECIMENTO E INSTALAÇÃO. AF_12/2015</v>
          </cell>
          <cell r="C3286" t="str">
            <v>M</v>
          </cell>
          <cell r="D3286">
            <v>57.04</v>
          </cell>
        </row>
        <row r="3287">
          <cell r="A3287">
            <v>97343</v>
          </cell>
          <cell r="B3287" t="str">
            <v>TUBO EM COBRE RÍGIDO, DN 28 MM, CLASSE A, SEM ISOLAMENTO, INSTALADO EM RAMAL DE DISTRIBUIÇÃO FORNECIMENTO E INSTALAÇÃO. AF_12/2015</v>
          </cell>
          <cell r="C3287" t="str">
            <v>M</v>
          </cell>
          <cell r="D3287">
            <v>71.48</v>
          </cell>
        </row>
        <row r="3288">
          <cell r="A3288">
            <v>97344</v>
          </cell>
          <cell r="B3288" t="str">
            <v>TUBO EM COBRE RÍGIDO, DN 15 MM, CLASSE A, SEM ISOLAMENTO, INSTALADO EM RAMAL E SUB-RAMAL  FORNECIMENTO E INSTALAÇÃO. AF_12/2015</v>
          </cell>
          <cell r="C3288" t="str">
            <v>M</v>
          </cell>
          <cell r="D3288">
            <v>46.95</v>
          </cell>
        </row>
        <row r="3289">
          <cell r="A3289">
            <v>97345</v>
          </cell>
          <cell r="B3289" t="str">
            <v>TUBO EM COBRE RÍGIDO, DN 22 MM, CLASSE A, SEM ISOLAMENTO, INSTALADO EM RAMAL E SUB-RAMAL  FORNECIMENTO E INSTALAÇÃO. AF_12/2015</v>
          </cell>
          <cell r="C3289" t="str">
            <v>M</v>
          </cell>
          <cell r="D3289">
            <v>74.23</v>
          </cell>
        </row>
        <row r="3290">
          <cell r="A3290">
            <v>97346</v>
          </cell>
          <cell r="B3290" t="str">
            <v>TUBO EM COBRE RÍGIDO, DN 28 MM, CLASSE A, SEM ISOLAMENTO, INSTALADO EM RAMAL E SUB-RAMAL  FORNECIMENTO E INSTALAÇÃO. AF_12/2015</v>
          </cell>
          <cell r="C3290" t="str">
            <v>M</v>
          </cell>
          <cell r="D3290">
            <v>94.93</v>
          </cell>
        </row>
        <row r="3291">
          <cell r="A3291">
            <v>97347</v>
          </cell>
          <cell r="B3291" t="str">
            <v>TUBO EM COBRE RÍGIDO, DN 22 MM, CLASSE I, SEM ISOLAMENTO, INSTALADO EM PRUMADA  FORNECIMENTO E INSTALAÇÃO. AF_12/2015</v>
          </cell>
          <cell r="C3291" t="str">
            <v>M</v>
          </cell>
          <cell r="D3291">
            <v>63.04</v>
          </cell>
        </row>
        <row r="3292">
          <cell r="A3292">
            <v>97348</v>
          </cell>
          <cell r="B3292" t="str">
            <v>TUBO EM COBRE RÍGIDO, DN 28 MM, CLASSE I, SEM ISOLAMENTO, INSTALADO EM PRUMADA  FORNECIMENTO E INSTALAÇÃO. AF_12/2015</v>
          </cell>
          <cell r="C3292" t="str">
            <v>M</v>
          </cell>
          <cell r="D3292">
            <v>86.93</v>
          </cell>
        </row>
        <row r="3293">
          <cell r="A3293">
            <v>97349</v>
          </cell>
          <cell r="B3293" t="str">
            <v>TUBO EM COBRE RÍGIDO, DN 35 MM, CLASSE I, SEM ISOLAMENTO, INSTALADO EM PRUMADA  FORNECIMENTO E INSTALAÇÃO. AF_12/2015</v>
          </cell>
          <cell r="C3293" t="str">
            <v>M</v>
          </cell>
          <cell r="D3293">
            <v>125.02</v>
          </cell>
        </row>
        <row r="3294">
          <cell r="A3294">
            <v>97350</v>
          </cell>
          <cell r="B3294" t="str">
            <v>TUBO EM COBRE RÍGIDO, DN 42 MM, CLASSE I, SEM ISOLAMENTO, INSTALADO EM PRUMADA  FORNECIMENTO E INSTALAÇÃO. AF_12/2015</v>
          </cell>
          <cell r="C3294" t="str">
            <v>M</v>
          </cell>
          <cell r="D3294">
            <v>151.74</v>
          </cell>
        </row>
        <row r="3295">
          <cell r="A3295">
            <v>97351</v>
          </cell>
          <cell r="B3295" t="str">
            <v>TUBO EM COBRE RÍGIDO, DN 54 MM, CLASSE I, SEM ISOLAMENTO, INSTALADO EM PRUMADA  FORNECIMENTO E INSTALAÇÃO. AF_12/2015</v>
          </cell>
          <cell r="C3295" t="str">
            <v>M</v>
          </cell>
          <cell r="D3295">
            <v>209.61</v>
          </cell>
        </row>
        <row r="3296">
          <cell r="A3296">
            <v>97352</v>
          </cell>
          <cell r="B3296" t="str">
            <v>TUBO EM COBRE RÍGIDO, DN 66 MM, CLASSE I, SEM ISOLAMENTO, INSTALADO EM PRUMADA  FORNECIMENTO E INSTALAÇÃO. AF_12/2015</v>
          </cell>
          <cell r="C3296" t="str">
            <v>M</v>
          </cell>
          <cell r="D3296">
            <v>271.44</v>
          </cell>
        </row>
        <row r="3297">
          <cell r="A3297">
            <v>97353</v>
          </cell>
          <cell r="B3297" t="str">
            <v>TUBO EM COBRE RÍGIDO, DN 15 MM, CLASSE I, SEM ISOLAMENTO, INSTALADO EM RAMAL DE DISTRIBUIÇÃO  FORNECIMENTO E INSTALAÇÃO. AF_12/2015</v>
          </cell>
          <cell r="C3297" t="str">
            <v>M</v>
          </cell>
          <cell r="D3297">
            <v>43.19</v>
          </cell>
        </row>
        <row r="3298">
          <cell r="A3298">
            <v>97354</v>
          </cell>
          <cell r="B3298" t="str">
            <v>TUBO EM COBRE RÍGIDO, DN 22 MM, CLASSE I, SEM ISOLAMENTO, INSTALADO EM RAMAL DE DISTRIBUIÇÃO FORNECIMENTO E INSTALAÇÃO. AF_12/2015</v>
          </cell>
          <cell r="C3298" t="str">
            <v>M</v>
          </cell>
          <cell r="D3298">
            <v>67.599999999999994</v>
          </cell>
        </row>
        <row r="3299">
          <cell r="A3299">
            <v>97355</v>
          </cell>
          <cell r="B3299" t="str">
            <v>TUBO EM COBRE RÍGIDO, DN 28 MM, CLASSE I, SEM ISOLAMENTO, INSTALADO EM RAMAL DE DISTRIBUIÇÃO FORNECIMENTO E INSTALAÇÃO. AF_12/2015</v>
          </cell>
          <cell r="C3299" t="str">
            <v>M</v>
          </cell>
          <cell r="D3299">
            <v>91.82</v>
          </cell>
        </row>
        <row r="3300">
          <cell r="A3300">
            <v>97356</v>
          </cell>
          <cell r="B3300" t="str">
            <v>TUBO EM COBRE RÍGIDO, DN 15 MM, CLASSE I, SEM ISOLAMENTO, INSTALADO EM RAMAL E SUB-RAMAL  FORNECIMENTO E INSTALAÇÃO. AF_12/2015</v>
          </cell>
          <cell r="C3300" t="str">
            <v>M</v>
          </cell>
          <cell r="D3300">
            <v>53.2</v>
          </cell>
        </row>
        <row r="3301">
          <cell r="A3301">
            <v>97357</v>
          </cell>
          <cell r="B3301" t="str">
            <v>TUBO EM COBRE RÍGIDO, DN 22 MM, CLASSE I, SEM ISOLAMENTO, INSTALADO EM RAMAL E SUB-RAMAL  FORNECIMENTO E INSTALAÇÃO. AF_12/2015</v>
          </cell>
          <cell r="C3301" t="str">
            <v>M</v>
          </cell>
          <cell r="D3301">
            <v>84.79</v>
          </cell>
        </row>
        <row r="3302">
          <cell r="A3302">
            <v>97358</v>
          </cell>
          <cell r="B3302" t="str">
            <v>TUBO EM COBRE RÍGIDO, DN 28 MM, CLASSE I, SEM ISOLAMENTO, INSTALADO EM RAMAL E SUB-RAMAL  FORNECIMENTO E INSTALAÇÃO. AF_12/2015</v>
          </cell>
          <cell r="C3302" t="str">
            <v>M</v>
          </cell>
          <cell r="D3302">
            <v>115.27</v>
          </cell>
        </row>
        <row r="3303">
          <cell r="A3303">
            <v>97498</v>
          </cell>
          <cell r="B3303" t="str">
            <v>TUBO DE AÇO GALVANIZADO COM COSTURA, CLASSE MÉDIA, DN 25 (1"), CONEXÃO ROSQUEADA, INSTALADO EM REDE DE ALIMENTAÇÃO PARA HIDRANTE - FORNECIMENTO E INSTALAÇÃO. AF_12/2015</v>
          </cell>
          <cell r="C3303" t="str">
            <v>M</v>
          </cell>
          <cell r="D3303">
            <v>38.36</v>
          </cell>
        </row>
        <row r="3304">
          <cell r="A3304">
            <v>97535</v>
          </cell>
          <cell r="B3304" t="str">
            <v>TUBO DE AÇO GALVANIZADO COM COSTURA, CLASSE MÉDIA, CONEXÃO ROSQUEADA, DN 25 (1"), INSTALADO EM REDE DE ALIMENTAÇÃO PARA SPRINKLER - FORNECIMENTO E INSTALAÇÃO. AF_12/2015</v>
          </cell>
          <cell r="C3304" t="str">
            <v>M</v>
          </cell>
          <cell r="D3304">
            <v>42.92</v>
          </cell>
        </row>
        <row r="3305">
          <cell r="A3305">
            <v>97536</v>
          </cell>
          <cell r="B3305" t="str">
            <v>TUBO DE AÇO GALVANIZADO COM COSTURA, CLASSE MÉDIA, CONEXÃO ROSQUEADA, DN 25 (1"), INSTALADO EM RAMAIS  E SUB-RAMAIS DE GÁS - FORNECIMENTO E INSTALAÇÃO. AF_12/2015</v>
          </cell>
          <cell r="C3305" t="str">
            <v>M</v>
          </cell>
          <cell r="D3305">
            <v>53.39</v>
          </cell>
        </row>
        <row r="3306">
          <cell r="A3306">
            <v>72293</v>
          </cell>
          <cell r="B3306" t="str">
            <v>CAP PVC ESGOTO 50MM (TAMPÃO) - FORNECIMENTO E INSTALAÇÃO</v>
          </cell>
          <cell r="C3306" t="str">
            <v>UN</v>
          </cell>
          <cell r="D3306">
            <v>6.47</v>
          </cell>
        </row>
        <row r="3307">
          <cell r="A3307">
            <v>72294</v>
          </cell>
          <cell r="B3307" t="str">
            <v>CAP PVC ESGOTO 75MM (TAMPÃO) - FORNECIMENTO E INSTALAÇÃO</v>
          </cell>
          <cell r="C3307" t="str">
            <v>UN</v>
          </cell>
          <cell r="D3307">
            <v>9.5500000000000007</v>
          </cell>
        </row>
        <row r="3308">
          <cell r="A3308">
            <v>72295</v>
          </cell>
          <cell r="B3308" t="str">
            <v>CAP PVC ESGOTO 100MM (TAMPÃO) - FORNECIMENTO E INSTALAÇÃO</v>
          </cell>
          <cell r="C3308" t="str">
            <v>UN</v>
          </cell>
          <cell r="D3308">
            <v>13.12</v>
          </cell>
        </row>
        <row r="3309">
          <cell r="A3309">
            <v>72306</v>
          </cell>
          <cell r="B3309" t="str">
            <v>COTOVELO DE AÇO GALVANIZADO 4" - FORNECIMENTO E INSTALAÇÃO</v>
          </cell>
          <cell r="C3309" t="str">
            <v>UN</v>
          </cell>
          <cell r="D3309">
            <v>193.74</v>
          </cell>
        </row>
        <row r="3310">
          <cell r="A3310">
            <v>72307</v>
          </cell>
          <cell r="B3310" t="str">
            <v>COTOVELO DE AÇO GALVANIZADO 5" - FORNECIMENTO E INSTALAÇÃO</v>
          </cell>
          <cell r="C3310" t="str">
            <v>UN</v>
          </cell>
          <cell r="D3310">
            <v>269.06</v>
          </cell>
        </row>
        <row r="3311">
          <cell r="A3311">
            <v>72313</v>
          </cell>
          <cell r="B3311" t="str">
            <v>COTOVELO DE AÇO GALVANIZADO 6" - FORNECIMENTO E INSTALAÇÃO</v>
          </cell>
          <cell r="C3311" t="str">
            <v>UN</v>
          </cell>
          <cell r="D3311">
            <v>613.35</v>
          </cell>
        </row>
        <row r="3312">
          <cell r="A3312">
            <v>72482</v>
          </cell>
          <cell r="B3312" t="str">
            <v>UNIAO DE ACO GALVANIZADO 4" - FORNECIMENTO E INSTALACAO</v>
          </cell>
          <cell r="C3312" t="str">
            <v>UN</v>
          </cell>
          <cell r="D3312">
            <v>267.08</v>
          </cell>
        </row>
        <row r="3313">
          <cell r="A3313">
            <v>72619</v>
          </cell>
          <cell r="B3313" t="str">
            <v>LUVA DE ACO GALVANIZADO 4" - FORNECIMENTO E INSTALACAO</v>
          </cell>
          <cell r="C3313" t="str">
            <v>UN</v>
          </cell>
          <cell r="D3313">
            <v>111.98</v>
          </cell>
        </row>
        <row r="3314">
          <cell r="A3314">
            <v>72620</v>
          </cell>
          <cell r="B3314" t="str">
            <v>LUVA DE ACO GALVANIZADO 5" - FORNECIMENTO E INSTALACAO</v>
          </cell>
          <cell r="C3314" t="str">
            <v>UN</v>
          </cell>
          <cell r="D3314">
            <v>193.11</v>
          </cell>
        </row>
        <row r="3315">
          <cell r="A3315">
            <v>72621</v>
          </cell>
          <cell r="B3315" t="str">
            <v>LUVA DE ACO GALVANIZADO 6" - FORNECIMENTO E INSTALACAO</v>
          </cell>
          <cell r="C3315" t="str">
            <v>UN</v>
          </cell>
          <cell r="D3315">
            <v>307.82</v>
          </cell>
        </row>
        <row r="3316">
          <cell r="A3316">
            <v>72667</v>
          </cell>
          <cell r="B3316" t="str">
            <v>LUVA REDUCAO ACO GALVANIZADO 4X2.1/2" - FORNECIMENTO E INSTALACAO</v>
          </cell>
          <cell r="C3316" t="str">
            <v>UN</v>
          </cell>
          <cell r="D3316">
            <v>158.44999999999999</v>
          </cell>
        </row>
        <row r="3317">
          <cell r="A3317">
            <v>72668</v>
          </cell>
          <cell r="B3317" t="str">
            <v>LUVA REDUCAO ACO GALVANIZADO 4X2" - FORNECIMENTO E INSTALACAO</v>
          </cell>
          <cell r="C3317" t="str">
            <v>UN</v>
          </cell>
          <cell r="D3317">
            <v>157.46</v>
          </cell>
        </row>
        <row r="3318">
          <cell r="A3318">
            <v>72669</v>
          </cell>
          <cell r="B3318" t="str">
            <v>LUVA REDUCAO ACO GALVANIZADO 4X3" - FORNECIMENTO E INSTALACAO</v>
          </cell>
          <cell r="C3318" t="str">
            <v>UN</v>
          </cell>
          <cell r="D3318">
            <v>163.25</v>
          </cell>
        </row>
        <row r="3319">
          <cell r="A3319">
            <v>72681</v>
          </cell>
          <cell r="B3319" t="str">
            <v>NIPLE DE ACO GALVANIZADO 4" - FORNECIMENTO E INSTALACAO</v>
          </cell>
          <cell r="C3319" t="str">
            <v>UN</v>
          </cell>
          <cell r="D3319">
            <v>109.71</v>
          </cell>
        </row>
        <row r="3320">
          <cell r="A3320">
            <v>72682</v>
          </cell>
          <cell r="B3320" t="str">
            <v>NIPLE DE ACO GALVANIZADO 5" - FORNECIMENTO E INSTALACAO</v>
          </cell>
          <cell r="C3320" t="str">
            <v>UN</v>
          </cell>
          <cell r="D3320">
            <v>215.8</v>
          </cell>
        </row>
        <row r="3321">
          <cell r="A3321">
            <v>72683</v>
          </cell>
          <cell r="B3321" t="str">
            <v>NIPLE DE ACO GALVANIZADO 6" - FORNECIMENTO E INSTALACAO</v>
          </cell>
          <cell r="C3321" t="str">
            <v>UN</v>
          </cell>
          <cell r="D3321">
            <v>343.63</v>
          </cell>
        </row>
        <row r="3322">
          <cell r="A3322">
            <v>72719</v>
          </cell>
          <cell r="B3322" t="str">
            <v>TE DE ACO GALVANIZADO 4" - FORNECIMENTO E INSTALACAO</v>
          </cell>
          <cell r="C3322" t="str">
            <v>UN</v>
          </cell>
          <cell r="D3322">
            <v>242.01</v>
          </cell>
        </row>
        <row r="3323">
          <cell r="A3323">
            <v>72720</v>
          </cell>
          <cell r="B3323" t="str">
            <v>TE DE ACO GALVANIZADO 5" - FORNECIMENTO E INSTALACAO</v>
          </cell>
          <cell r="C3323" t="str">
            <v>UN</v>
          </cell>
          <cell r="D3323">
            <v>330.4</v>
          </cell>
        </row>
        <row r="3324">
          <cell r="A3324">
            <v>72721</v>
          </cell>
          <cell r="B3324" t="str">
            <v>TE DE ACO GALVANIZADO 6" - FORNECIMENTO E INSTALACAO</v>
          </cell>
          <cell r="C3324" t="str">
            <v>UN</v>
          </cell>
          <cell r="D3324">
            <v>701.56</v>
          </cell>
        </row>
        <row r="3325">
          <cell r="A3325">
            <v>89358</v>
          </cell>
          <cell r="B3325" t="str">
            <v>JOELHO 90 GRAUS, PVC, SOLDÁVEL, DN 20MM, INSTALADO EM RAMAL OU SUB-RAMAL DE ÁGUA - FORNECIMENTO E INSTALAÇÃO. AF_12/2014</v>
          </cell>
          <cell r="C3325" t="str">
            <v>UN</v>
          </cell>
          <cell r="D3325">
            <v>7.02</v>
          </cell>
        </row>
        <row r="3326">
          <cell r="A3326">
            <v>89359</v>
          </cell>
          <cell r="B3326" t="str">
            <v>JOELHO 45 GRAUS, PVC, SOLDÁVEL, DN 20MM, INSTALADO EM RAMAL OU SUB-RAMAL DE ÁGUA - FORNECIMENTO E INSTALAÇÃO. AF_12/2014</v>
          </cell>
          <cell r="C3326" t="str">
            <v>UN</v>
          </cell>
          <cell r="D3326">
            <v>7.24</v>
          </cell>
        </row>
        <row r="3327">
          <cell r="A3327">
            <v>89360</v>
          </cell>
          <cell r="B3327" t="str">
            <v>CURVA 90 GRAUS, PVC, SOLDÁVEL, DN 20MM, INSTALADO EM RAMAL OU SUB-RAMAL DE ÁGUA - FORNECIMENTO E INSTALAÇÃO. AF_12/2014</v>
          </cell>
          <cell r="C3327" t="str">
            <v>UN</v>
          </cell>
          <cell r="D3327">
            <v>8.18</v>
          </cell>
        </row>
        <row r="3328">
          <cell r="A3328">
            <v>89361</v>
          </cell>
          <cell r="B3328" t="str">
            <v>CURVA 45 GRAUS, PVC, SOLDÁVEL, DN 20MM, INSTALADO EM RAMAL OU SUB-RAMAL DE ÁGUA - FORNECIMENTO E INSTALAÇÃO. AF_12/2014</v>
          </cell>
          <cell r="C3328" t="str">
            <v>UN</v>
          </cell>
          <cell r="D3328">
            <v>7.81</v>
          </cell>
        </row>
        <row r="3329">
          <cell r="A3329">
            <v>89362</v>
          </cell>
          <cell r="B3329" t="str">
            <v>JOELHO 90 GRAUS, PVC, SOLDÁVEL, DN 25MM, INSTALADO EM RAMAL OU SUB-RAMAL DE ÁGUA - FORNECIMENTO E INSTALAÇÃO. AF_12/2014</v>
          </cell>
          <cell r="C3329" t="str">
            <v>UN</v>
          </cell>
          <cell r="D3329">
            <v>8.2899999999999991</v>
          </cell>
        </row>
        <row r="3330">
          <cell r="A3330">
            <v>89363</v>
          </cell>
          <cell r="B3330" t="str">
            <v>JOELHO 45 GRAUS, PVC, SOLDÁVEL, DN 25MM, INSTALADO EM RAMAL OU SUB-RAMAL DE ÁGUA - FORNECIMENTO E INSTALAÇÃO. AF_12/2014</v>
          </cell>
          <cell r="C3330" t="str">
            <v>UN</v>
          </cell>
          <cell r="D3330">
            <v>8.77</v>
          </cell>
        </row>
        <row r="3331">
          <cell r="A3331">
            <v>89364</v>
          </cell>
          <cell r="B3331" t="str">
            <v>CURVA 90 GRAUS, PVC, SOLDÁVEL, DN 25MM, INSTALADO EM RAMAL OU SUB-RAMAL DE ÁGUA - FORNECIMENTO E INSTALAÇÃO. AF_12/2014</v>
          </cell>
          <cell r="C3331" t="str">
            <v>UN</v>
          </cell>
          <cell r="D3331">
            <v>9.76</v>
          </cell>
        </row>
        <row r="3332">
          <cell r="A3332">
            <v>89365</v>
          </cell>
          <cell r="B3332" t="str">
            <v>CURVA 45 GRAUS, PVC, SOLDÁVEL, DN 25MM, INSTALADO EM RAMAL OU SUB-RAMAL DE ÁGUA - FORNECIMENTO E INSTALAÇÃO. AF_12/2014</v>
          </cell>
          <cell r="C3332" t="str">
            <v>UN</v>
          </cell>
          <cell r="D3332">
            <v>9.31</v>
          </cell>
        </row>
        <row r="3333">
          <cell r="A3333">
            <v>89366</v>
          </cell>
          <cell r="B3333" t="str">
            <v>JOELHO 90 GRAUS COM BUCHA DE LATÃO, PVC, SOLDÁVEL, DN 25MM, X 3/4 INSTALADO EM RAMAL OU SUB-RAMAL DE ÁGUA - FORNECIMENTO E INSTALAÇÃO. AF_12/2014</v>
          </cell>
          <cell r="C3333" t="str">
            <v>UN</v>
          </cell>
          <cell r="D3333">
            <v>12.38</v>
          </cell>
        </row>
        <row r="3334">
          <cell r="A3334">
            <v>89367</v>
          </cell>
          <cell r="B3334" t="str">
            <v>JOELHO 90 GRAUS, PVC, SOLDÁVEL, DN 32MM, INSTALADO EM RAMAL OU SUB-RAMAL DE ÁGUA - FORNECIMENTO E INSTALAÇÃO. AF_12/2014</v>
          </cell>
          <cell r="C3334" t="str">
            <v>UN</v>
          </cell>
          <cell r="D3334">
            <v>10.81</v>
          </cell>
        </row>
        <row r="3335">
          <cell r="A3335">
            <v>89368</v>
          </cell>
          <cell r="B3335" t="str">
            <v>JOELHO 45 GRAUS, PVC, SOLDÁVEL, DN 32MM, INSTALADO EM RAMAL OU SUB-RAMAL DE ÁGUA - FORNECIMENTO E INSTALAÇÃO. AF_12/2014</v>
          </cell>
          <cell r="C3335" t="str">
            <v>UN</v>
          </cell>
          <cell r="D3335">
            <v>12.15</v>
          </cell>
        </row>
        <row r="3336">
          <cell r="A3336">
            <v>89369</v>
          </cell>
          <cell r="B3336" t="str">
            <v>CURVA 90 GRAUS, PVC, SOLDÁVEL, DN 32MM, INSTALADO EM RAMAL OU SUB-RAMAL DE ÁGUA - FORNECIMENTO E INSTALAÇÃO. AF_12/2014</v>
          </cell>
          <cell r="C3336" t="str">
            <v>UN</v>
          </cell>
          <cell r="D3336">
            <v>13.82</v>
          </cell>
        </row>
        <row r="3337">
          <cell r="A3337">
            <v>89370</v>
          </cell>
          <cell r="B3337" t="str">
            <v>CURVA 45 GRAUS, PVC, SOLDÁVEL, DN 32MM, INSTALADO EM RAMAL OU SUB-RAMAL DE ÁGUA - FORNECIMENTO E INSTALAÇÃO. AF_12/2014</v>
          </cell>
          <cell r="C3337" t="str">
            <v>UN</v>
          </cell>
          <cell r="D3337">
            <v>11.87</v>
          </cell>
        </row>
        <row r="3338">
          <cell r="A3338">
            <v>89371</v>
          </cell>
          <cell r="B3338" t="str">
            <v>LUVA, PVC, SOLDÁVEL, DN 20MM, INSTALADO EM RAMAL OU SUB-RAMAL DE ÁGUA - FORNECIMENTO E INSTALAÇÃO. AF_12/2014</v>
          </cell>
          <cell r="C3338" t="str">
            <v>UN</v>
          </cell>
          <cell r="D3338">
            <v>5.07</v>
          </cell>
        </row>
        <row r="3339">
          <cell r="A3339">
            <v>89372</v>
          </cell>
          <cell r="B3339" t="str">
            <v>LUVA DE CORRER, PVC, SOLDÁVEL, DN 20MM, INSTALADO EM RAMAL OU SUB-RAMAL DE ÁGUA - FORNECIMENTO E INSTALAÇÃO. AF_12/2014</v>
          </cell>
          <cell r="C3339" t="str">
            <v>UN</v>
          </cell>
          <cell r="D3339">
            <v>9.51</v>
          </cell>
        </row>
        <row r="3340">
          <cell r="A3340">
            <v>89373</v>
          </cell>
          <cell r="B3340" t="str">
            <v>LUVA DE REDUÇÃO, PVC, SOLDÁVEL, DN 25MM X 20MM, INSTALADO EM RAMAL OU SUB-RAMAL DE ÁGUA - FORNECIMENTO E INSTALAÇÃO. AF_12/2014</v>
          </cell>
          <cell r="C3340" t="str">
            <v>UN</v>
          </cell>
          <cell r="D3340">
            <v>5.47</v>
          </cell>
        </row>
        <row r="3341">
          <cell r="A3341">
            <v>89374</v>
          </cell>
          <cell r="B3341" t="str">
            <v>LUVA COM BUCHA DE LATÃO, PVC, SOLDÁVEL, DN 20MM X 1/2, INSTALADO EM RAMAL OU SUB-RAMAL DE ÁGUA - FORNECIMENTO E INSTALAÇÃO. AF_12/2014</v>
          </cell>
          <cell r="C3341" t="str">
            <v>UN</v>
          </cell>
          <cell r="D3341">
            <v>7.88</v>
          </cell>
        </row>
        <row r="3342">
          <cell r="A3342">
            <v>89375</v>
          </cell>
          <cell r="B3342" t="str">
            <v>UNIÃO, PVC, SOLDÁVEL, DN 20MM, INSTALADO EM RAMAL OU SUB-RAMAL DE ÁGUA - FORNECIMENTO E INSTALAÇÃO. AF_12/2014</v>
          </cell>
          <cell r="C3342" t="str">
            <v>UN</v>
          </cell>
          <cell r="D3342">
            <v>9.33</v>
          </cell>
        </row>
        <row r="3343">
          <cell r="A3343">
            <v>89376</v>
          </cell>
          <cell r="B3343" t="str">
            <v>ADAPTADOR CURTO COM BOLSA E ROSCA PARA REGISTRO, PVC, SOLDÁVEL, DN 20MM X 1/2, INSTALADO EM RAMAL OU SUB-RAMAL DE ÁGUA - FORNECIMENTO E INSTALAÇÃO. AF_12/2014</v>
          </cell>
          <cell r="C3343" t="str">
            <v>UN</v>
          </cell>
          <cell r="D3343">
            <v>5.1100000000000003</v>
          </cell>
        </row>
        <row r="3344">
          <cell r="A3344">
            <v>89377</v>
          </cell>
          <cell r="B3344" t="str">
            <v>CURVA DE TRANSPOSIÇÃO, PVC, SOLDÁVEL, DN 20MM, INSTALADO EM RAMAL OU SUB-RAMAL DE ÁGUA - FORNECIMENTO E INSTALAÇÃO. AF_12/2014</v>
          </cell>
          <cell r="C3344" t="str">
            <v>UN</v>
          </cell>
          <cell r="D3344">
            <v>7.26</v>
          </cell>
        </row>
        <row r="3345">
          <cell r="A3345">
            <v>89378</v>
          </cell>
          <cell r="B3345" t="str">
            <v>LUVA, PVC, SOLDÁVEL, DN 25MM, INSTALADO EM RAMAL OU SUB-RAMAL DE ÁGUA - FORNECIMENTO E INSTALAÇÃO. AF_12/2014</v>
          </cell>
          <cell r="C3345" t="str">
            <v>UN</v>
          </cell>
          <cell r="D3345">
            <v>5.97</v>
          </cell>
        </row>
        <row r="3346">
          <cell r="A3346">
            <v>89379</v>
          </cell>
          <cell r="B3346" t="str">
            <v>LUVA DE CORRER, PVC, SOLDÁVEL, DN 25MM, INSTALADO EM RAMAL OU SUB-RAMAL DE ÁGUA - FORNECIMENTO E INSTALAÇÃO. AF_12/2014</v>
          </cell>
          <cell r="C3346" t="str">
            <v>UN</v>
          </cell>
          <cell r="D3346">
            <v>11.89</v>
          </cell>
        </row>
        <row r="3347">
          <cell r="A3347">
            <v>89380</v>
          </cell>
          <cell r="B3347" t="str">
            <v>LUVA DE REDUÇÃO, PVC, SOLDÁVEL, DN 32MM X 25MM, INSTALADO EM RAMAL OU SUB-RAMAL DE ÁGUA - FORNECIMENTO E INSTALAÇÃO. AF_12/2014</v>
          </cell>
          <cell r="C3347" t="str">
            <v>UN</v>
          </cell>
          <cell r="D3347">
            <v>7.79</v>
          </cell>
        </row>
        <row r="3348">
          <cell r="A3348">
            <v>89381</v>
          </cell>
          <cell r="B3348" t="str">
            <v>LUVA COM BUCHA DE LATÃO, PVC, SOLDÁVEL, DN 25MM X 3/4, INSTALADO EM RAMAL OU SUB-RAMAL DE ÁGUA - FORNECIMENTO E INSTALAÇÃO. AF_12/2014</v>
          </cell>
          <cell r="C3348" t="str">
            <v>UN</v>
          </cell>
          <cell r="D3348">
            <v>9.7100000000000009</v>
          </cell>
        </row>
        <row r="3349">
          <cell r="A3349">
            <v>89382</v>
          </cell>
          <cell r="B3349" t="str">
            <v>UNIÃO, PVC, SOLDÁVEL, DN 25MM, INSTALADO EM RAMAL OU SUB-RAMAL DE ÁGUA - FORNECIMENTO E INSTALAÇÃO. AF_12/2014</v>
          </cell>
          <cell r="C3349" t="str">
            <v>UN</v>
          </cell>
          <cell r="D3349">
            <v>11.07</v>
          </cell>
        </row>
        <row r="3350">
          <cell r="A3350">
            <v>89383</v>
          </cell>
          <cell r="B3350" t="str">
            <v>ADAPTADOR CURTO COM BOLSA E ROSCA PARA REGISTRO, PVC, SOLDÁVEL, DN 25MM X 3/4, INSTALADO EM RAMAL OU SUB-RAMAL DE ÁGUA - FORNECIMENTO E INSTALAÇÃO. AF_12/2014</v>
          </cell>
          <cell r="C3350" t="str">
            <v>UN</v>
          </cell>
          <cell r="D3350">
            <v>6.03</v>
          </cell>
        </row>
        <row r="3351">
          <cell r="A3351">
            <v>89384</v>
          </cell>
          <cell r="B3351" t="str">
            <v>CURVA DE TRANSPOSIÇÃO, PVC, SOLDÁVEL, DN 25MM, INSTALADO EM RAMAL OU SUB-RAMAL DE ÁGUA   FORNECIMENTO E INSTALAÇÃO. AF_12/2014</v>
          </cell>
          <cell r="C3351" t="str">
            <v>UN</v>
          </cell>
          <cell r="D3351">
            <v>9.81</v>
          </cell>
        </row>
        <row r="3352">
          <cell r="A3352">
            <v>89385</v>
          </cell>
          <cell r="B3352" t="str">
            <v>LUVA SOLDÁVEL E COM ROSCA, PVC, SOLDÁVEL, DN 25MM X 3/4, INSTALADO EM RAMAL OU SUB-RAMAL DE ÁGUA - FORNECIMENTO E INSTALAÇÃO. AF_12/2014</v>
          </cell>
          <cell r="C3352" t="str">
            <v>UN</v>
          </cell>
          <cell r="D3352">
            <v>6.5</v>
          </cell>
        </row>
        <row r="3353">
          <cell r="A3353">
            <v>89386</v>
          </cell>
          <cell r="B3353" t="str">
            <v>LUVA, PVC, SOLDÁVEL, DN 32MM, INSTALADO EM RAMAL OU SUB-RAMAL DE ÁGUA - FORNECIMENTO E INSTALAÇÃO. AF_12/2014</v>
          </cell>
          <cell r="C3353" t="str">
            <v>UN</v>
          </cell>
          <cell r="D3353">
            <v>7.83</v>
          </cell>
        </row>
        <row r="3354">
          <cell r="A3354">
            <v>89387</v>
          </cell>
          <cell r="B3354" t="str">
            <v>LUVA DE CORRER, PVC, SOLDÁVEL, DN 32MM, INSTALADO EM RAMAL OU SUB-RAMAL DE ÁGUA   FORNECIMENTO E INSTALAÇÃO. AF_12/2014</v>
          </cell>
          <cell r="C3354" t="str">
            <v>UN</v>
          </cell>
          <cell r="D3354">
            <v>21.95</v>
          </cell>
        </row>
        <row r="3355">
          <cell r="A3355">
            <v>89388</v>
          </cell>
          <cell r="B3355" t="str">
            <v>LUVA DE REDUÇÃO, PVC, SOLDÁVEL, DN 40MM X 32MM, INSTALADO EM RAMAL OU SUB-RAMAL DE ÁGUA - FORNECIMENTO E INSTALAÇÃO. AF_12/2014</v>
          </cell>
          <cell r="C3355" t="str">
            <v>UN</v>
          </cell>
          <cell r="D3355">
            <v>9.43</v>
          </cell>
        </row>
        <row r="3356">
          <cell r="A3356">
            <v>89389</v>
          </cell>
          <cell r="B3356" t="str">
            <v>LUVA SOLDÁVEL E COM ROSCA, PVC, SOLDÁVEL, DN 32MM X 1, INSTALADO EM RAMAL OU SUB-RAMAL DE ÁGUA - FORNECIMENTO E INSTALAÇÃO. AF_12/2014</v>
          </cell>
          <cell r="C3356" t="str">
            <v>UN</v>
          </cell>
          <cell r="D3356">
            <v>9.98</v>
          </cell>
        </row>
        <row r="3357">
          <cell r="A3357">
            <v>89390</v>
          </cell>
          <cell r="B3357" t="str">
            <v>UNIÃO, PVC, SOLDÁVEL, DN 32MM, INSTALADO EM RAMAL OU SUB-RAMAL DE ÁGUA - FORNECIMENTO E INSTALAÇÃO. AF_12/2014</v>
          </cell>
          <cell r="C3357" t="str">
            <v>UN</v>
          </cell>
          <cell r="D3357">
            <v>15.8</v>
          </cell>
        </row>
        <row r="3358">
          <cell r="A3358">
            <v>89391</v>
          </cell>
          <cell r="B3358" t="str">
            <v>ADAPTADOR CURTO COM BOLSA E ROSCA PARA REGISTRO, PVC, SOLDÁVEL, DN 32MM X 1, INSTALADO EM RAMAL OU SUB-RAMAL DE ÁGUA - FORNECIMENTO E INSTALAÇÃO. AF_12/2014</v>
          </cell>
          <cell r="C3358" t="str">
            <v>UN</v>
          </cell>
          <cell r="D3358">
            <v>7.77</v>
          </cell>
        </row>
        <row r="3359">
          <cell r="A3359">
            <v>89392</v>
          </cell>
          <cell r="B3359" t="str">
            <v>CURVA DE TRANSPOSIÇÃO, PVC, SOLDÁVEL, DN 32MM, INSTALADO EM RAMAL OU SUB-RAMAL DE ÁGUA   FORNECIMENTO E INSTALAÇÃO. AF_12/2014</v>
          </cell>
          <cell r="C3359" t="str">
            <v>UN</v>
          </cell>
          <cell r="D3359">
            <v>18.23</v>
          </cell>
        </row>
        <row r="3360">
          <cell r="A3360">
            <v>89393</v>
          </cell>
          <cell r="B3360" t="str">
            <v>TE, PVC, SOLDÁVEL, DN 20MM, INSTALADO EM RAMAL OU SUB-RAMAL DE ÁGUA - FORNECIMENTO E INSTALAÇÃO. AF_12/2014</v>
          </cell>
          <cell r="C3360" t="str">
            <v>UN</v>
          </cell>
          <cell r="D3360">
            <v>9.6199999999999992</v>
          </cell>
        </row>
        <row r="3361">
          <cell r="A3361">
            <v>89394</v>
          </cell>
          <cell r="B3361" t="str">
            <v>TÊ COM BUCHA DE LATÃO NA BOLSA CENTRAL, PVC, SOLDÁVEL, DN 20MM X 1/2, INSTALADO EM RAMAL OU SUB-RAMAL DE ÁGUA - FORNECIMENTO E INSTALAÇÃO. AF_12/2014</v>
          </cell>
          <cell r="C3361" t="str">
            <v>UN</v>
          </cell>
          <cell r="D3361">
            <v>15.16</v>
          </cell>
        </row>
        <row r="3362">
          <cell r="A3362">
            <v>89395</v>
          </cell>
          <cell r="B3362" t="str">
            <v>TE, PVC, SOLDÁVEL, DN 25MM, INSTALADO EM RAMAL OU SUB-RAMAL DE ÁGUA - FORNECIMENTO E INSTALAÇÃO. AF_12/2014</v>
          </cell>
          <cell r="C3362" t="str">
            <v>UN</v>
          </cell>
          <cell r="D3362">
            <v>11.39</v>
          </cell>
        </row>
        <row r="3363">
          <cell r="A3363">
            <v>89396</v>
          </cell>
          <cell r="B3363" t="str">
            <v>TÊ COM BUCHA DE LATÃO NA BOLSA CENTRAL, PVC, SOLDÁVEL, DN 25MM X 1/2, INSTALADO EM RAMAL OU SUB-RAMAL DE ÁGUA - FORNECIMENTO E INSTALAÇÃO. AF_12/2014</v>
          </cell>
          <cell r="C3363" t="str">
            <v>UN</v>
          </cell>
          <cell r="D3363">
            <v>16.13</v>
          </cell>
        </row>
        <row r="3364">
          <cell r="A3364">
            <v>89397</v>
          </cell>
          <cell r="B3364" t="str">
            <v>TÊ DE REDUÇÃO, PVC, SOLDÁVEL, DN 25MM X 20MM, INSTALADO EM RAMAL OU SUB-RAMAL DE ÁGUA - FORNECIMENTO E INSTALAÇÃO. AF_12/2014</v>
          </cell>
          <cell r="C3364" t="str">
            <v>UN</v>
          </cell>
          <cell r="D3364">
            <v>12.65</v>
          </cell>
        </row>
        <row r="3365">
          <cell r="A3365">
            <v>89398</v>
          </cell>
          <cell r="B3365" t="str">
            <v>TE, PVC, SOLDÁVEL, DN 32MM, INSTALADO EM RAMAL OU SUB-RAMAL DE ÁGUA - FORNECIMENTO E INSTALAÇÃO. AF_12/2014</v>
          </cell>
          <cell r="C3365" t="str">
            <v>UN</v>
          </cell>
          <cell r="D3365">
            <v>15.4</v>
          </cell>
        </row>
        <row r="3366">
          <cell r="A3366">
            <v>89399</v>
          </cell>
          <cell r="B3366" t="str">
            <v>TÊ COM BUCHA DE LATÃO NA BOLSA CENTRAL, PVC, SOLDÁVEL, DN 32MM X 3/4, INSTALADO EM RAMAL OU SUB-RAMAL DE ÁGUA - FORNECIMENTO E INSTALAÇÃO. AF_12/2014</v>
          </cell>
          <cell r="C3366" t="str">
            <v>UN</v>
          </cell>
          <cell r="D3366">
            <v>23.44</v>
          </cell>
        </row>
        <row r="3367">
          <cell r="A3367">
            <v>89400</v>
          </cell>
          <cell r="B3367" t="str">
            <v>TÊ DE REDUÇÃO, PVC, SOLDÁVEL, DN 32MM X 25MM, INSTALADO EM RAMAL OU SUB-RAMAL DE ÁGUA - FORNECIMENTO E INSTALAÇÃO. AF_12/2014</v>
          </cell>
          <cell r="C3367" t="str">
            <v>UN</v>
          </cell>
          <cell r="D3367">
            <v>16.649999999999999</v>
          </cell>
        </row>
        <row r="3368">
          <cell r="A3368">
            <v>89404</v>
          </cell>
          <cell r="B3368" t="str">
            <v>JOELHO 90 GRAUS, PVC, SOLDÁVEL, DN 20MM, INSTALADO EM RAMAL DE DISTRIBUIÇÃO DE ÁGUA - FORNECIMENTO E INSTALAÇÃO. AF_12/2014</v>
          </cell>
          <cell r="C3368" t="str">
            <v>UN</v>
          </cell>
          <cell r="D3368">
            <v>4.5599999999999996</v>
          </cell>
        </row>
        <row r="3369">
          <cell r="A3369">
            <v>89405</v>
          </cell>
          <cell r="B3369" t="str">
            <v>JOELHO 45 GRAUS, PVC, SOLDÁVEL, DN 20MM, INSTALADO EM RAMAL DE DISTRIBUIÇÃO DE ÁGUA - FORNECIMENTO E INSTALAÇÃO. AF_12/2014</v>
          </cell>
          <cell r="C3369" t="str">
            <v>UN</v>
          </cell>
          <cell r="D3369">
            <v>4.78</v>
          </cell>
        </row>
        <row r="3370">
          <cell r="A3370">
            <v>89406</v>
          </cell>
          <cell r="B3370" t="str">
            <v>CURVA 90 GRAUS, PVC, SOLDÁVEL, DN 20MM, INSTALADO EM RAMAL DE DISTRIBUIÇÃO DE ÁGUA - FORNECIMENTO E INSTALAÇÃO. AF_12/2014</v>
          </cell>
          <cell r="C3370" t="str">
            <v>UN</v>
          </cell>
          <cell r="D3370">
            <v>5.72</v>
          </cell>
        </row>
        <row r="3371">
          <cell r="A3371">
            <v>89407</v>
          </cell>
          <cell r="B3371" t="str">
            <v>CURVA 45 GRAUS, PVC, SOLDÁVEL, DN 20MM, INSTALADO EM RAMAL DE DISTRIBUIÇÃO DE ÁGUA - FORNECIMENTO E INSTALAÇÃO. AF_12/2014</v>
          </cell>
          <cell r="C3371" t="str">
            <v>UN</v>
          </cell>
          <cell r="D3371">
            <v>5.35</v>
          </cell>
        </row>
        <row r="3372">
          <cell r="A3372">
            <v>89408</v>
          </cell>
          <cell r="B3372" t="str">
            <v>JOELHO 90 GRAUS, PVC, SOLDÁVEL, DN 25MM, INSTALADO EM RAMAL DE DISTRIBUIÇÃO DE ÁGUA - FORNECIMENTO E INSTALAÇÃO. AF_12/2014</v>
          </cell>
          <cell r="C3372" t="str">
            <v>UN</v>
          </cell>
          <cell r="D3372">
            <v>5.44</v>
          </cell>
        </row>
        <row r="3373">
          <cell r="A3373">
            <v>89409</v>
          </cell>
          <cell r="B3373" t="str">
            <v>JOELHO 45 GRAUS, PVC, SOLDÁVEL, DN 25MM, INSTALADO EM RAMAL DE DISTRIBUIÇÃO DE ÁGUA - FORNECIMENTO E INSTALAÇÃO. AF_12/2014</v>
          </cell>
          <cell r="C3373" t="str">
            <v>UN</v>
          </cell>
          <cell r="D3373">
            <v>5.92</v>
          </cell>
        </row>
        <row r="3374">
          <cell r="A3374">
            <v>89410</v>
          </cell>
          <cell r="B3374" t="str">
            <v>CURVA 90 GRAUS, PVC, SOLDÁVEL, DN 25MM, INSTALADO EM RAMAL DE DISTRIBUIÇÃO DE ÁGUA - FORNECIMENTO E INSTALAÇÃO. AF_12/2014</v>
          </cell>
          <cell r="C3374" t="str">
            <v>UN</v>
          </cell>
          <cell r="D3374">
            <v>6.91</v>
          </cell>
        </row>
        <row r="3375">
          <cell r="A3375">
            <v>89411</v>
          </cell>
          <cell r="B3375" t="str">
            <v>CURVA 45 GRAUS, PVC, SOLDÁVEL, DN 25MM, INSTALADO EM RAMAL DE DISTRIBUIÇÃO DE ÁGUA - FORNECIMENTO E INSTALAÇÃO. AF_12/2014</v>
          </cell>
          <cell r="C3375" t="str">
            <v>UN</v>
          </cell>
          <cell r="D3375">
            <v>6.46</v>
          </cell>
        </row>
        <row r="3376">
          <cell r="A3376">
            <v>89412</v>
          </cell>
          <cell r="B3376" t="str">
            <v>JOELHO 90 GRAUS, PVC, SOLDÁVEL, DN 25MM, X 3/4 INSTALADO EM RAMAL DE DISTRIBUIÇÃO DE ÁGUA - FORNECIMENTO E INSTALAÇÃO. AF_12/2014</v>
          </cell>
          <cell r="C3376" t="str">
            <v>UN</v>
          </cell>
          <cell r="D3376">
            <v>7.07</v>
          </cell>
        </row>
        <row r="3377">
          <cell r="A3377">
            <v>89413</v>
          </cell>
          <cell r="B3377" t="str">
            <v>JOELHO 90 GRAUS, PVC, SOLDÁVEL, DN 32MM, INSTALADO EM RAMAL DE DISTRIBUIÇÃO DE ÁGUA - FORNECIMENTO E INSTALAÇÃO. AF_12/2014</v>
          </cell>
          <cell r="C3377" t="str">
            <v>UN</v>
          </cell>
          <cell r="D3377">
            <v>7.39</v>
          </cell>
        </row>
        <row r="3378">
          <cell r="A3378">
            <v>89414</v>
          </cell>
          <cell r="B3378" t="str">
            <v>JOELHO 45 GRAUS, PVC, SOLDÁVEL, DN 32MM, INSTALADO EM RAMAL DE DISTRIBUIÇÃO DE ÁGUA - FORNECIMENTO E INSTALAÇÃO. AF_12/2014</v>
          </cell>
          <cell r="C3378" t="str">
            <v>UN</v>
          </cell>
          <cell r="D3378">
            <v>8.73</v>
          </cell>
        </row>
        <row r="3379">
          <cell r="A3379">
            <v>89415</v>
          </cell>
          <cell r="B3379" t="str">
            <v>CURVA 90 GRAUS, PVC, SOLDÁVEL, DN 32MM, INSTALADO EM RAMAL DE DISTRIBUIÇÃO DE ÁGUA - FORNECIMENTO E INSTALAÇÃO. AF_12/2014</v>
          </cell>
          <cell r="C3379" t="str">
            <v>UN</v>
          </cell>
          <cell r="D3379">
            <v>10.4</v>
          </cell>
        </row>
        <row r="3380">
          <cell r="A3380">
            <v>89416</v>
          </cell>
          <cell r="B3380" t="str">
            <v>CURVA 45 GRAUS, PVC, SOLDÁVEL, DN 32MM, INSTALADO EM RAMAL DE DISTRIBUIÇÃO DE ÁGUA - FORNECIMENTO E INSTALAÇÃO. AF_12/2014</v>
          </cell>
          <cell r="C3380" t="str">
            <v>UN</v>
          </cell>
          <cell r="D3380">
            <v>8.4499999999999993</v>
          </cell>
        </row>
        <row r="3381">
          <cell r="A3381">
            <v>89417</v>
          </cell>
          <cell r="B3381" t="str">
            <v>LUVA, PVC, SOLDÁVEL, DN 20MM, INSTALADO EM RAMAL DE DISTRIBUIÇÃO DE ÁGUA - FORNECIMENTO E INSTALAÇÃO. AF_12/2014</v>
          </cell>
          <cell r="C3381" t="str">
            <v>UN</v>
          </cell>
          <cell r="D3381">
            <v>3.46</v>
          </cell>
        </row>
        <row r="3382">
          <cell r="A3382">
            <v>89418</v>
          </cell>
          <cell r="B3382" t="str">
            <v>LUVA DE CORRER, PVC, SOLDÁVEL, DN 20MM, INSTALADO EM RAMAL DE DISTRIBUIÇÃO DE ÁGUA - FORNECIMENTO E INSTALAÇÃO. AF_12/2014</v>
          </cell>
          <cell r="C3382" t="str">
            <v>UN</v>
          </cell>
          <cell r="D3382">
            <v>7.9</v>
          </cell>
        </row>
        <row r="3383">
          <cell r="A3383">
            <v>89419</v>
          </cell>
          <cell r="B3383" t="str">
            <v>LUVA DE REDUÇÃO, PVC, SOLDÁVEL, DN 25MM X 20MM, INSTALADO EM RAMAL DE DISTRIBUIÇÃO DE ÁGUA - FORNECIMENTO E INSTALAÇÃO. AF_12/2014</v>
          </cell>
          <cell r="C3383" t="str">
            <v>UN</v>
          </cell>
          <cell r="D3383">
            <v>3.86</v>
          </cell>
        </row>
        <row r="3384">
          <cell r="A3384">
            <v>89420</v>
          </cell>
          <cell r="B3384" t="str">
            <v>LUVA COM BUCHA DE LATÃO, PVC, SOLDÁVEL, DN 20MM X 1/2, INSTALADO EM RAMAL DE DISTRIBUIÇÃO DE ÁGUA - FORNECIMENTO E INSTALAÇÃO. AF_12/2014</v>
          </cell>
          <cell r="C3384" t="str">
            <v>UN</v>
          </cell>
          <cell r="D3384">
            <v>6.27</v>
          </cell>
        </row>
        <row r="3385">
          <cell r="A3385">
            <v>89421</v>
          </cell>
          <cell r="B3385" t="str">
            <v>UNIÃO, PVC, SOLDÁVEL, DN 20MM, INSTALADO EM RAMAL DE DISTRIBUIÇÃO DE ÁGUA - FORNECIMENTO E INSTALAÇÃO. AF_12/2014</v>
          </cell>
          <cell r="C3385" t="str">
            <v>UN</v>
          </cell>
          <cell r="D3385">
            <v>7.72</v>
          </cell>
        </row>
        <row r="3386">
          <cell r="A3386">
            <v>89422</v>
          </cell>
          <cell r="B3386" t="str">
            <v>ADAPTADOR CURTO COM BOLSA E ROSCA PARA REGISTRO, PVC, SOLDÁVEL, DN 20MM X 1/2, INSTALADO EM RAMAL DE DISTRIBUIÇÃO DE ÁGUA - FORNECIMENTO E INSTALAÇÃO. AF_12/2014</v>
          </cell>
          <cell r="C3386" t="str">
            <v>UN</v>
          </cell>
          <cell r="D3386">
            <v>3.5</v>
          </cell>
        </row>
        <row r="3387">
          <cell r="A3387">
            <v>89423</v>
          </cell>
          <cell r="B3387" t="str">
            <v>CURVA DE TRANSPOSIÇÃO, PVC, SOLDÁVEL, DN 20MM, INSTALADO EM RAMAL DE DISTRIBUIÇÃO DE ÁGUA   FORNECIMENTO E INSTALAÇÃO. AF_12/2014</v>
          </cell>
          <cell r="C3387" t="str">
            <v>UN</v>
          </cell>
          <cell r="D3387">
            <v>6.01</v>
          </cell>
        </row>
        <row r="3388">
          <cell r="A3388">
            <v>89424</v>
          </cell>
          <cell r="B3388" t="str">
            <v>LUVA, PVC, SOLDÁVEL, DN 25MM, INSTALADO EM RAMAL DE DISTRIBUIÇÃO DE ÁGUA - FORNECIMENTO E INSTALAÇÃO. AF_12/2014</v>
          </cell>
          <cell r="C3388" t="str">
            <v>UN</v>
          </cell>
          <cell r="D3388">
            <v>4.0599999999999996</v>
          </cell>
        </row>
        <row r="3389">
          <cell r="A3389">
            <v>89425</v>
          </cell>
          <cell r="B3389" t="str">
            <v>LUVA DE CORRER, PVC, SOLDÁVEL, DN 25MM, INSTALADO EM RAMAL DE DISTRIBUIÇÃO DE ÁGUA - FORNECIMENTO E INSTALAÇÃO. AF_12/2014</v>
          </cell>
          <cell r="C3389" t="str">
            <v>UN</v>
          </cell>
          <cell r="D3389">
            <v>9.98</v>
          </cell>
        </row>
        <row r="3390">
          <cell r="A3390">
            <v>89426</v>
          </cell>
          <cell r="B3390" t="str">
            <v>LUVA DE REDUÇÃO, PVC, SOLDÁVEL, DN 32MM X 25MM, INSTALADO EM RAMAL DE DISTRIBUIÇÃO DE ÁGUA - FORNECIMENTO E INSTALAÇÃO. AF_12/2014</v>
          </cell>
          <cell r="C3390" t="str">
            <v>UN</v>
          </cell>
          <cell r="D3390">
            <v>5.88</v>
          </cell>
        </row>
        <row r="3391">
          <cell r="A3391">
            <v>89427</v>
          </cell>
          <cell r="B3391" t="str">
            <v>LUVA COM BUCHA DE LATÃO, PVC, SOLDÁVEL, DN 25MM X 3/4, INSTALADO EM RAMAL DE DISTRIBUIÇÃO DE ÁGUA - FORNECIMENTO E INSTALAÇÃO. AF_12/2014</v>
          </cell>
          <cell r="C3391" t="str">
            <v>UN</v>
          </cell>
          <cell r="D3391">
            <v>7.8</v>
          </cell>
        </row>
        <row r="3392">
          <cell r="A3392">
            <v>89428</v>
          </cell>
          <cell r="B3392" t="str">
            <v>UNIÃO, PVC, SOLDÁVEL, DN 25MM, INSTALADO EM RAMAL DE DISTRIBUIÇÃO DE ÁGUA - FORNECIMENTO E INSTALAÇÃO. AF_12/2014</v>
          </cell>
          <cell r="C3392" t="str">
            <v>UN</v>
          </cell>
          <cell r="D3392">
            <v>9.16</v>
          </cell>
        </row>
        <row r="3393">
          <cell r="A3393">
            <v>89429</v>
          </cell>
          <cell r="B3393" t="str">
            <v>ADAPTADOR CURTO COM BOLSA E ROSCA PARA REGISTRO, PVC, SOLDÁVEL, DN 25MM X 3/4, INSTALADO EM RAMAL DE DISTRIBUIÇÃO DE ÁGUA - FORNECIMENTO E INSTALAÇÃO. AF_12/2014</v>
          </cell>
          <cell r="C3393" t="str">
            <v>UN</v>
          </cell>
          <cell r="D3393">
            <v>4.12</v>
          </cell>
        </row>
        <row r="3394">
          <cell r="A3394">
            <v>89430</v>
          </cell>
          <cell r="B3394" t="str">
            <v>CURVA DE TRANSPOSIÇÃO, PVC, SOLDÁVEL, DN 25MM, INSTALADO EM RAMAL DE DISTRIBUIÇÃO DE ÁGUA   FORNECIMENTO E INSTALAÇÃO. AF_12/2014</v>
          </cell>
          <cell r="C3394" t="str">
            <v>UN</v>
          </cell>
          <cell r="D3394">
            <v>7.9</v>
          </cell>
        </row>
        <row r="3395">
          <cell r="A3395">
            <v>89431</v>
          </cell>
          <cell r="B3395" t="str">
            <v>LUVA, PVC, SOLDÁVEL, DN 32MM, INSTALADO EM RAMAL DE DISTRIBUIÇÃO DE ÁGUA - FORNECIMENTO E INSTALAÇÃO. AF_12/2014</v>
          </cell>
          <cell r="C3395" t="str">
            <v>UN</v>
          </cell>
          <cell r="D3395">
            <v>5.53</v>
          </cell>
        </row>
        <row r="3396">
          <cell r="A3396">
            <v>89432</v>
          </cell>
          <cell r="B3396" t="str">
            <v>LUVA DE CORRER, PVC, SOLDÁVEL, DN 32MM, INSTALADO EM RAMAL DE DISTRIBUIÇÃO DE ÁGUA   FORNECIMENTO E INSTALAÇÃO. AF_12/2014</v>
          </cell>
          <cell r="C3396" t="str">
            <v>UN</v>
          </cell>
          <cell r="D3396">
            <v>19.649999999999999</v>
          </cell>
        </row>
        <row r="3397">
          <cell r="A3397">
            <v>89433</v>
          </cell>
          <cell r="B3397" t="str">
            <v>LUVA DE REDUÇÃO, PVC, SOLDÁVEL, DN 40MM X 32MM, INSTALADO EM RAMAL DE DISTRIBUIÇÃO DE ÁGUA - FORNECIMENTO E INSTALAÇÃO. AF_12/2014</v>
          </cell>
          <cell r="C3397" t="str">
            <v>UN</v>
          </cell>
          <cell r="D3397">
            <v>7.13</v>
          </cell>
        </row>
        <row r="3398">
          <cell r="A3398">
            <v>89434</v>
          </cell>
          <cell r="B3398" t="str">
            <v>LUVA SOLDÁVEL E COM ROSCA, PVC, SOLDÁVEL, DN 32MM X 1, INSTALADO EM RAMAL DE DISTRIBUIÇÃO DE ÁGUA - FORNECIMENTO E INSTALAÇÃO. AF_12/2014</v>
          </cell>
          <cell r="C3398" t="str">
            <v>UN</v>
          </cell>
          <cell r="D3398">
            <v>7.68</v>
          </cell>
        </row>
        <row r="3399">
          <cell r="A3399">
            <v>89435</v>
          </cell>
          <cell r="B3399" t="str">
            <v>UNIÃO, PVC, SOLDÁVEL, DN 32MM, INSTALADO EM RAMAL DE DISTRIBUIÇÃO DE ÁGUA - FORNECIMENTO E INSTALAÇÃO. AF_12/2014</v>
          </cell>
          <cell r="C3399" t="str">
            <v>UN</v>
          </cell>
          <cell r="D3399">
            <v>13.5</v>
          </cell>
        </row>
        <row r="3400">
          <cell r="A3400">
            <v>89436</v>
          </cell>
          <cell r="B3400" t="str">
            <v>ADAPTADOR CURTO COM BOLSA E ROSCA PARA REGISTRO, PVC, SOLDÁVEL, DN 32MM X 1, INSTALADO EM RAMAL DE DISTRIBUIÇÃO DE ÁGUA - FORNECIMENTO E INSTALAÇÃO. AF_12/2014</v>
          </cell>
          <cell r="C3400" t="str">
            <v>UN</v>
          </cell>
          <cell r="D3400">
            <v>5.47</v>
          </cell>
        </row>
        <row r="3401">
          <cell r="A3401">
            <v>89437</v>
          </cell>
          <cell r="B3401" t="str">
            <v>CURVA DE TRANSPOSIÇÃO, PVC, SOLDÁVEL, DN 32MM, INSTALADO EM RAMAL DE DISTRIBUIÇÃO DE ÁGUA   FORNECIMENTO E INSTALAÇÃO. AF_12/2014</v>
          </cell>
          <cell r="C3401" t="str">
            <v>UN</v>
          </cell>
          <cell r="D3401">
            <v>15.93</v>
          </cell>
        </row>
        <row r="3402">
          <cell r="A3402">
            <v>89438</v>
          </cell>
          <cell r="B3402" t="str">
            <v>TE, PVC, SOLDÁVEL, DN 20MM, INSTALADO EM RAMAL DE DISTRIBUIÇÃO DE ÁGUA - FORNECIMENTO E INSTALAÇÃO. AF_12/2014</v>
          </cell>
          <cell r="C3402" t="str">
            <v>UN</v>
          </cell>
          <cell r="D3402">
            <v>6.34</v>
          </cell>
        </row>
        <row r="3403">
          <cell r="A3403">
            <v>89439</v>
          </cell>
          <cell r="B3403" t="str">
            <v>TÊ SOLDÁVEL E COM ROSCA NA BOLSA CENTRAL, PVC, SOLDÁVEL, DN 20MM X 1/2, INSTALADO EM RAMAL DE DISTRIBUIÇÃO DE ÁGUA - FORNECIMENTO E INSTALAÇÃO. AF_12/2014</v>
          </cell>
          <cell r="C3403" t="str">
            <v>UN</v>
          </cell>
          <cell r="D3403">
            <v>7.61</v>
          </cell>
        </row>
        <row r="3404">
          <cell r="A3404">
            <v>89440</v>
          </cell>
          <cell r="B3404" t="str">
            <v>TE, PVC, SOLDÁVEL, DN 25MM, INSTALADO EM RAMAL DE DISTRIBUIÇÃO DE ÁGUA - FORNECIMENTO E INSTALAÇÃO. AF_12/2014</v>
          </cell>
          <cell r="C3404" t="str">
            <v>UN</v>
          </cell>
          <cell r="D3404">
            <v>7.59</v>
          </cell>
        </row>
        <row r="3405">
          <cell r="A3405">
            <v>89441</v>
          </cell>
          <cell r="B3405" t="str">
            <v>TÊ COM BUCHA DE LATÃO NA BOLSA CENTRAL, PVC, SOLDÁVEL, DN 25MM X 1/2, INSTALADO EM RAMAL DE DISTRIBUIÇÃO DE ÁGUA - FORNECIMENTO E INSTALAÇÃO. AF_12/2014</v>
          </cell>
          <cell r="C3405" t="str">
            <v>UN</v>
          </cell>
          <cell r="D3405">
            <v>12.33</v>
          </cell>
        </row>
        <row r="3406">
          <cell r="A3406">
            <v>89442</v>
          </cell>
          <cell r="B3406" t="str">
            <v>TÊ DE REDUÇÃO, PVC, SOLDÁVEL, DN 25MM X 20MM, INSTALADO EM RAMAL DE DISTRIBUIÇÃO DE ÁGUA - FORNECIMENTO E INSTALAÇÃO. AF_12/2014</v>
          </cell>
          <cell r="C3406" t="str">
            <v>UN</v>
          </cell>
          <cell r="D3406">
            <v>8.85</v>
          </cell>
        </row>
        <row r="3407">
          <cell r="A3407">
            <v>89443</v>
          </cell>
          <cell r="B3407" t="str">
            <v>TE, PVC, SOLDÁVEL, DN 32MM, INSTALADO EM RAMAL DE DISTRIBUIÇÃO DE ÁGUA - FORNECIMENTO E INSTALAÇÃO. AF_12/2014</v>
          </cell>
          <cell r="C3407" t="str">
            <v>UN</v>
          </cell>
          <cell r="D3407">
            <v>10.88</v>
          </cell>
        </row>
        <row r="3408">
          <cell r="A3408">
            <v>89444</v>
          </cell>
          <cell r="B3408" t="str">
            <v>TÊ COM BUCHA DE LATÃO NA BOLSA CENTRAL, PVC, SOLDÁVEL, DN 32MM X 3/4, INSTALADO EM RAMAL DE DISTRIBUIÇÃO DE ÁGUA - FORNECIMENTO E INSTALAÇÃO. AF_12/2014</v>
          </cell>
          <cell r="C3408" t="str">
            <v>UN</v>
          </cell>
          <cell r="D3408">
            <v>18.920000000000002</v>
          </cell>
        </row>
        <row r="3409">
          <cell r="A3409">
            <v>89445</v>
          </cell>
          <cell r="B3409" t="str">
            <v>TÊ DE REDUÇÃO, PVC, SOLDÁVEL, DN 32MM X 25MM, INSTALADO EM RAMAL DE DISTRIBUIÇÃO DE ÁGUA - FORNECIMENTO E INSTALAÇÃO. AF_12/2014</v>
          </cell>
          <cell r="C3409" t="str">
            <v>UN</v>
          </cell>
          <cell r="D3409">
            <v>12.13</v>
          </cell>
        </row>
        <row r="3410">
          <cell r="A3410">
            <v>89481</v>
          </cell>
          <cell r="B3410" t="str">
            <v>JOELHO 90 GRAUS, PVC, SOLDÁVEL, DN 25MM, INSTALADO EM PRUMADA DE ÁGUA - FORNECIMENTO E INSTALAÇÃO. AF_12/2014</v>
          </cell>
          <cell r="C3410" t="str">
            <v>UN</v>
          </cell>
          <cell r="D3410">
            <v>4.01</v>
          </cell>
        </row>
        <row r="3411">
          <cell r="A3411">
            <v>89485</v>
          </cell>
          <cell r="B3411" t="str">
            <v>JOELHO 45 GRAUS, PVC, SOLDÁVEL, DN 25MM, INSTALADO EM PRUMADA DE ÁGUA - FORNECIMENTO E INSTALAÇÃO. AF_12/2014</v>
          </cell>
          <cell r="C3411" t="str">
            <v>UN</v>
          </cell>
          <cell r="D3411">
            <v>4.49</v>
          </cell>
        </row>
        <row r="3412">
          <cell r="A3412">
            <v>89489</v>
          </cell>
          <cell r="B3412" t="str">
            <v>CURVA 90 GRAUS, PVC, SOLDÁVEL, DN 25MM, INSTALADO EM PRUMADA DE ÁGUA - FORNECIMENTO E INSTALAÇÃO. AF_12/2014</v>
          </cell>
          <cell r="C3412" t="str">
            <v>UN</v>
          </cell>
          <cell r="D3412">
            <v>5.48</v>
          </cell>
        </row>
        <row r="3413">
          <cell r="A3413">
            <v>89490</v>
          </cell>
          <cell r="B3413" t="str">
            <v>CURVA 45 GRAUS, PVC, SOLDÁVEL, DN 25MM, INSTALADO EM PRUMADA DE ÁGUA - FORNECIMENTO E INSTALAÇÃO. AF_12/2014</v>
          </cell>
          <cell r="C3413" t="str">
            <v>UN</v>
          </cell>
          <cell r="D3413">
            <v>5.03</v>
          </cell>
        </row>
        <row r="3414">
          <cell r="A3414">
            <v>89492</v>
          </cell>
          <cell r="B3414" t="str">
            <v>JOELHO 90 GRAUS, PVC, SOLDÁVEL, DN 32MM, INSTALADO EM PRUMADA DE ÁGUA - FORNECIMENTO E INSTALAÇÃO. AF_12/2014</v>
          </cell>
          <cell r="C3414" t="str">
            <v>UN</v>
          </cell>
          <cell r="D3414">
            <v>5.76</v>
          </cell>
        </row>
        <row r="3415">
          <cell r="A3415">
            <v>89493</v>
          </cell>
          <cell r="B3415" t="str">
            <v>JOELHO 45 GRAUS, PVC, SOLDÁVEL, DN 32MM, INSTALADO EM PRUMADA DE ÁGUA - FORNECIMENTO E INSTALAÇÃO. AF_12/2014</v>
          </cell>
          <cell r="C3415" t="str">
            <v>UN</v>
          </cell>
          <cell r="D3415">
            <v>7.1</v>
          </cell>
        </row>
        <row r="3416">
          <cell r="A3416">
            <v>89494</v>
          </cell>
          <cell r="B3416" t="str">
            <v>CURVA 90 GRAUS, PVC, SOLDÁVEL, DN 32MM, INSTALADO EM PRUMADA DE ÁGUA - FORNECIMENTO E INSTALAÇÃO. AF_12/2014</v>
          </cell>
          <cell r="C3416" t="str">
            <v>UN</v>
          </cell>
          <cell r="D3416">
            <v>8.77</v>
          </cell>
        </row>
        <row r="3417">
          <cell r="A3417">
            <v>89496</v>
          </cell>
          <cell r="B3417" t="str">
            <v>CURVA 45 GRAUS, PVC, SOLDÁVEL, DN 32MM, INSTALADO EM PRUMADA DE ÁGUA - FORNECIMENTO E INSTALAÇÃO. AF_12/2014</v>
          </cell>
          <cell r="C3417" t="str">
            <v>UN</v>
          </cell>
          <cell r="D3417">
            <v>6.82</v>
          </cell>
        </row>
        <row r="3418">
          <cell r="A3418">
            <v>89497</v>
          </cell>
          <cell r="B3418" t="str">
            <v>JOELHO 90 GRAUS, PVC, SOLDÁVEL, DN 40MM, INSTALADO EM PRUMADA DE ÁGUA - FORNECIMENTO E INSTALAÇÃO. AF_12/2014</v>
          </cell>
          <cell r="C3418" t="str">
            <v>UN</v>
          </cell>
          <cell r="D3418">
            <v>8.6999999999999993</v>
          </cell>
        </row>
        <row r="3419">
          <cell r="A3419">
            <v>89498</v>
          </cell>
          <cell r="B3419" t="str">
            <v>JOELHO 45 GRAUS, PVC, SOLDÁVEL, DN 40MM, INSTALADO EM PRUMADA DE ÁGUA - FORNECIMENTO E INSTALAÇÃO. AF_12/2014</v>
          </cell>
          <cell r="C3419" t="str">
            <v>UN</v>
          </cell>
          <cell r="D3419">
            <v>9.31</v>
          </cell>
        </row>
        <row r="3420">
          <cell r="A3420">
            <v>89499</v>
          </cell>
          <cell r="B3420" t="str">
            <v>CURVA 90 GRAUS, PVC, SOLDÁVEL, DN 40MM, INSTALADO EM PRUMADA DE ÁGUA - FORNECIMENTO E INSTALAÇÃO. AF_12/2014</v>
          </cell>
          <cell r="C3420" t="str">
            <v>UN</v>
          </cell>
          <cell r="D3420">
            <v>13.23</v>
          </cell>
        </row>
        <row r="3421">
          <cell r="A3421">
            <v>89500</v>
          </cell>
          <cell r="B3421" t="str">
            <v>CURVA 45 GRAUS, PVC, SOLDÁVEL, DN 40MM, INSTALADO EM PRUMADA DE ÁGUA - FORNECIMENTO E INSTALAÇÃO. AF_12/2014</v>
          </cell>
          <cell r="C3421" t="str">
            <v>UN</v>
          </cell>
          <cell r="D3421">
            <v>9.43</v>
          </cell>
        </row>
        <row r="3422">
          <cell r="A3422">
            <v>89501</v>
          </cell>
          <cell r="B3422" t="str">
            <v>JOELHO 90 GRAUS, PVC, SOLDÁVEL, DN 50MM, INSTALADO EM PRUMADA DE ÁGUA - FORNECIMENTO E INSTALAÇÃO. AF_12/2014</v>
          </cell>
          <cell r="C3422" t="str">
            <v>UN</v>
          </cell>
          <cell r="D3422">
            <v>10.54</v>
          </cell>
        </row>
        <row r="3423">
          <cell r="A3423">
            <v>89502</v>
          </cell>
          <cell r="B3423" t="str">
            <v>JOELHO 45 GRAUS, PVC, SOLDÁVEL, DN 50MM, INSTALADO EM PRUMADA DE ÁGUA - FORNECIMENTO E INSTALAÇÃO. AF_12/2014</v>
          </cell>
          <cell r="C3423" t="str">
            <v>UN</v>
          </cell>
          <cell r="D3423">
            <v>11.65</v>
          </cell>
        </row>
        <row r="3424">
          <cell r="A3424">
            <v>89503</v>
          </cell>
          <cell r="B3424" t="str">
            <v>CURVA 90 GRAUS, PVC, SOLDÁVEL, DN 50MM, INSTALADO EM PRUMADA DE ÁGUA - FORNECIMENTO E INSTALAÇÃO. AF_12/2014</v>
          </cell>
          <cell r="C3424" t="str">
            <v>UN</v>
          </cell>
          <cell r="D3424">
            <v>16.510000000000002</v>
          </cell>
        </row>
        <row r="3425">
          <cell r="A3425">
            <v>89504</v>
          </cell>
          <cell r="B3425" t="str">
            <v>CURVA 45 GRAUS, PVC, SOLDÁVEL, DN 50MM, INSTALADO EM PRUMADA DE ÁGUA - FORNECIMENTO E INSTALAÇÃO. AF_12/2014</v>
          </cell>
          <cell r="C3425" t="str">
            <v>UN</v>
          </cell>
          <cell r="D3425">
            <v>14.75</v>
          </cell>
        </row>
        <row r="3426">
          <cell r="A3426">
            <v>89505</v>
          </cell>
          <cell r="B3426" t="str">
            <v>JOELHO 90 GRAUS, PVC, SOLDÁVEL, DN 60MM, INSTALADO EM PRUMADA DE ÁGUA - FORNECIMENTO E INSTALAÇÃO. AF_12/2014</v>
          </cell>
          <cell r="C3426" t="str">
            <v>UN</v>
          </cell>
          <cell r="D3426">
            <v>23.93</v>
          </cell>
        </row>
        <row r="3427">
          <cell r="A3427">
            <v>89506</v>
          </cell>
          <cell r="B3427" t="str">
            <v>JOELHO 45 GRAUS, PVC, SOLDÁVEL, DN 60MM, INSTALADO EM PRUMADA DE ÁGUA - FORNECIMENTO E INSTALAÇÃO. AF_12/2014</v>
          </cell>
          <cell r="C3427" t="str">
            <v>UN</v>
          </cell>
          <cell r="D3427">
            <v>26.58</v>
          </cell>
        </row>
        <row r="3428">
          <cell r="A3428">
            <v>89507</v>
          </cell>
          <cell r="B3428" t="str">
            <v>CURVA 90 GRAUS, PVC, SOLDÁVEL, DN 60MM, INSTALADO EM PRUMADA DE ÁGUA - FORNECIMENTO E INSTALAÇÃO. AF_12/2014</v>
          </cell>
          <cell r="C3428" t="str">
            <v>UN</v>
          </cell>
          <cell r="D3428">
            <v>32.11</v>
          </cell>
        </row>
        <row r="3429">
          <cell r="A3429">
            <v>89510</v>
          </cell>
          <cell r="B3429" t="str">
            <v>CURVA 45 GRAUS, PVC, SOLDÁVEL, DN 60MM, INSTALADO EM PRUMADA DE ÁGUA - FORNECIMENTO E INSTALAÇÃO. AF_12/2014</v>
          </cell>
          <cell r="C3429" t="str">
            <v>UN</v>
          </cell>
          <cell r="D3429">
            <v>21.97</v>
          </cell>
        </row>
        <row r="3430">
          <cell r="A3430">
            <v>89513</v>
          </cell>
          <cell r="B3430" t="str">
            <v>JOELHO 90 GRAUS, PVC, SOLDÁVEL, DN 75MM, INSTALADO EM PRUMADA DE ÁGUA - FORNECIMENTO E INSTALAÇÃO. AF_12/2014</v>
          </cell>
          <cell r="C3430" t="str">
            <v>UN</v>
          </cell>
          <cell r="D3430">
            <v>69.209999999999994</v>
          </cell>
        </row>
        <row r="3431">
          <cell r="A3431">
            <v>89514</v>
          </cell>
          <cell r="B3431" t="str">
            <v>JOELHO 90 GRAUS, PVC, SERIE R, ÁGUA PLUVIAL, DN 40 MM, JUNTA SOLDÁVEL, FORNECIDO E INSTALADO EM RAMAL DE ENCAMINHAMENTO. AF_12/2014</v>
          </cell>
          <cell r="C3431" t="str">
            <v>UN</v>
          </cell>
          <cell r="D3431">
            <v>7.59</v>
          </cell>
        </row>
        <row r="3432">
          <cell r="A3432">
            <v>89515</v>
          </cell>
          <cell r="B3432" t="str">
            <v>JOELHO 45 GRAUS, PVC, SOLDÁVEL, DN 75MM, INSTALADO EM PRUMADA DE ÁGUA - FORNECIMENTO E INSTALAÇÃO. AF_12/2014</v>
          </cell>
          <cell r="C3432" t="str">
            <v>UN</v>
          </cell>
          <cell r="D3432">
            <v>53.06</v>
          </cell>
        </row>
        <row r="3433">
          <cell r="A3433">
            <v>89516</v>
          </cell>
          <cell r="B3433" t="str">
            <v>JOELHO 45 GRAUS, PVC, SERIE R, ÁGUA PLUVIAL, DN 40 MM, JUNTA SOLDÁVEL, FORNECIDO E INSTALADO EM RAMAL DE ENCAMINHAMENTO. AF_12/2014</v>
          </cell>
          <cell r="C3433" t="str">
            <v>UN</v>
          </cell>
          <cell r="D3433">
            <v>6.69</v>
          </cell>
        </row>
        <row r="3434">
          <cell r="A3434">
            <v>89517</v>
          </cell>
          <cell r="B3434" t="str">
            <v>CURVA 90 GRAUS, PVC, SOLDÁVEL, DN 75MM, INSTALADO EM PRUMADA DE ÁGUA - FORNECIMENTO E INSTALAÇÃO. AF_12/2014</v>
          </cell>
          <cell r="C3434" t="str">
            <v>UN</v>
          </cell>
          <cell r="D3434">
            <v>45.2</v>
          </cell>
        </row>
        <row r="3435">
          <cell r="A3435">
            <v>89518</v>
          </cell>
          <cell r="B3435" t="str">
            <v>JOELHO 90 GRAUS, PVC, SERIE R, ÁGUA PLUVIAL, DN 50 MM, JUNTA ELÁSTICA, FORNECIDO E INSTALADO EM RAMAL DE ENCAMINHAMENTO. AF_12/2014</v>
          </cell>
          <cell r="C3435" t="str">
            <v>UN</v>
          </cell>
          <cell r="D3435">
            <v>10.66</v>
          </cell>
        </row>
        <row r="3436">
          <cell r="A3436">
            <v>89519</v>
          </cell>
          <cell r="B3436" t="str">
            <v>CURVA 45 GRAUS, PVC, SOLDÁVEL, DN 75MM, INSTALADO EM PRUMADA DE ÁGUA - FORNECIMENTO E INSTALAÇÃO. AF_12/2014</v>
          </cell>
          <cell r="C3436" t="str">
            <v>UN</v>
          </cell>
          <cell r="D3436">
            <v>31.64</v>
          </cell>
        </row>
        <row r="3437">
          <cell r="A3437">
            <v>89520</v>
          </cell>
          <cell r="B3437" t="str">
            <v>JOELHO 45 GRAUS, PVC, SERIE R, ÁGUA PLUVIAL, DN 50 MM, JUNTA ELÁSTICA, FORNECIDO E INSTALADO EM RAMAL DE ENCAMINHAMENTO. AF_12/2014</v>
          </cell>
          <cell r="C3437" t="str">
            <v>UN</v>
          </cell>
          <cell r="D3437">
            <v>9.48</v>
          </cell>
        </row>
        <row r="3438">
          <cell r="A3438">
            <v>89521</v>
          </cell>
          <cell r="B3438" t="str">
            <v>JOELHO 90 GRAUS, PVC, SOLDÁVEL, DN 85MM, INSTALADO EM PRUMADA DE ÁGUA - FORNECIMENTO E INSTALAÇÃO. AF_12/2014</v>
          </cell>
          <cell r="C3438" t="str">
            <v>UN</v>
          </cell>
          <cell r="D3438">
            <v>81.400000000000006</v>
          </cell>
        </row>
        <row r="3439">
          <cell r="A3439">
            <v>89522</v>
          </cell>
          <cell r="B3439" t="str">
            <v>JOELHO 90 GRAUS, PVC, SERIE R, ÁGUA PLUVIAL, DN 75 MM, JUNTA ELÁSTICA, FORNECIDO E INSTALADO EM RAMAL DE ENCAMINHAMENTO. AF_12/2014</v>
          </cell>
          <cell r="C3439" t="str">
            <v>UN</v>
          </cell>
          <cell r="D3439">
            <v>21.02</v>
          </cell>
        </row>
        <row r="3440">
          <cell r="A3440">
            <v>89523</v>
          </cell>
          <cell r="B3440" t="str">
            <v>JOELHO 45 GRAUS, PVC, SOLDÁVEL, DN 85MM, INSTALADO EM PRUMADA DE ÁGUA - FORNECIMENTO E INSTALAÇÃO. AF_12/2014</v>
          </cell>
          <cell r="C3440" t="str">
            <v>UN</v>
          </cell>
          <cell r="D3440">
            <v>62.38</v>
          </cell>
        </row>
        <row r="3441">
          <cell r="A3441">
            <v>89524</v>
          </cell>
          <cell r="B3441" t="str">
            <v>JOELHO 45 GRAUS, PVC, SERIE R, ÁGUA PLUVIAL, DN 75 MM, JUNTA ELÁSTICA, FORNECIDO E INSTALADO EM RAMAL DE ENCAMINHAMENTO. AF_12/2014</v>
          </cell>
          <cell r="C3441" t="str">
            <v>UN</v>
          </cell>
          <cell r="D3441">
            <v>18.760000000000002</v>
          </cell>
        </row>
        <row r="3442">
          <cell r="A3442">
            <v>89525</v>
          </cell>
          <cell r="B3442" t="str">
            <v>CURVA 90 GRAUS, PVC, SOLDÁVEL, DN 85MM, INSTALADO EM PRUMADA DE ÁGUA - FORNECIMENTO E INSTALAÇÃO. AF_12/2014</v>
          </cell>
          <cell r="C3442" t="str">
            <v>UN</v>
          </cell>
          <cell r="D3442">
            <v>61.41</v>
          </cell>
        </row>
        <row r="3443">
          <cell r="A3443">
            <v>89526</v>
          </cell>
          <cell r="B3443" t="str">
            <v>CURVA 87 GRAUS E 30 MINUTOS, PVC, SERIE R, ÁGUA PLUVIAL, DN 75 MM, JUNTA ELÁSTICA, FORNECIDO E INSTALADO EM RAMAL DE ENCAMINHAMENTO. AF_12/2014</v>
          </cell>
          <cell r="C3443" t="str">
            <v>UN</v>
          </cell>
          <cell r="D3443">
            <v>27</v>
          </cell>
        </row>
        <row r="3444">
          <cell r="A3444">
            <v>89527</v>
          </cell>
          <cell r="B3444" t="str">
            <v>CURVA 45 GRAUS, PVC, SOLDÁVEL, DN 85MM, INSTALADO EM PRUMADA DE ÁGUA - FORNECIMENTO E INSTALAÇÃO. AF_12/2014</v>
          </cell>
          <cell r="C3444" t="str">
            <v>UN</v>
          </cell>
          <cell r="D3444">
            <v>48.07</v>
          </cell>
        </row>
        <row r="3445">
          <cell r="A3445">
            <v>89528</v>
          </cell>
          <cell r="B3445" t="str">
            <v>LUVA, PVC, SOLDÁVEL, DN 25MM, INSTALADO EM PRUMADA DE ÁGUA - FORNECIMENTO E INSTALAÇÃO. AF_12/2014</v>
          </cell>
          <cell r="C3445" t="str">
            <v>UN</v>
          </cell>
          <cell r="D3445">
            <v>3.1</v>
          </cell>
        </row>
        <row r="3446">
          <cell r="A3446">
            <v>89529</v>
          </cell>
          <cell r="B3446" t="str">
            <v>JOELHO 90 GRAUS, PVC, SERIE R, ÁGUA PLUVIAL, DN 100 MM, JUNTA ELÁSTICA, FORNECIDO E INSTALADO EM RAMAL DE ENCAMINHAMENTO. AF_12/2014</v>
          </cell>
          <cell r="C3446" t="str">
            <v>UN</v>
          </cell>
          <cell r="D3446">
            <v>31.1</v>
          </cell>
        </row>
        <row r="3447">
          <cell r="A3447">
            <v>89530</v>
          </cell>
          <cell r="B3447" t="str">
            <v>LUVA DE CORRER, PVC, SOLDÁVEL, DN 25MM, INSTALADO EM PRUMADA DE ÁGUA - FORNECIMENTO E INSTALAÇÃO. AF_12/2014</v>
          </cell>
          <cell r="C3447" t="str">
            <v>UN</v>
          </cell>
          <cell r="D3447">
            <v>9.02</v>
          </cell>
        </row>
        <row r="3448">
          <cell r="A3448">
            <v>89531</v>
          </cell>
          <cell r="B3448" t="str">
            <v>JOELHO 45 GRAUS, PVC, SERIE R, ÁGUA PLUVIAL, DN 100 MM, JUNTA ELÁSTICA, FORNECIDO E INSTALADO EM RAMAL DE ENCAMINHAMENTO. AF_12/2014</v>
          </cell>
          <cell r="C3448" t="str">
            <v>UN</v>
          </cell>
          <cell r="D3448">
            <v>25.6</v>
          </cell>
        </row>
        <row r="3449">
          <cell r="A3449">
            <v>89532</v>
          </cell>
          <cell r="B3449" t="str">
            <v>LUVA DE REDUÇÃO, PVC, SOLDÁVEL, DN 32MM X 25MM, INSTALADO EM PRUMADA DE ÁGUA - FORNECIMENTO E INSTALAÇÃO. AF_12/2014</v>
          </cell>
          <cell r="C3449" t="str">
            <v>UN</v>
          </cell>
          <cell r="D3449">
            <v>4.92</v>
          </cell>
        </row>
        <row r="3450">
          <cell r="A3450">
            <v>89533</v>
          </cell>
          <cell r="B3450" t="str">
            <v>JOELHO 45 GRAUS PARA PÉ DE COLUNA, PVC, SERIE R, ÁGUA PLUVIAL, DN 100 MM, JUNTA ELÁSTICA, FORNECIDO E INSTALADO EM RAMAL DE ENCAMINHAMENTO. AF_12/2014</v>
          </cell>
          <cell r="C3450" t="str">
            <v>UN</v>
          </cell>
          <cell r="D3450">
            <v>25.6</v>
          </cell>
        </row>
        <row r="3451">
          <cell r="A3451">
            <v>89534</v>
          </cell>
          <cell r="B3451" t="str">
            <v>LUVA SOLDÁVEL E COM ROSCA, PVC, SOLDÁVEL, DN 25MM X 3/4, INSTALADO EM PRUMADA DE ÁGUA - FORNECIMENTO E INSTALAÇÃO. AF_12/2014</v>
          </cell>
          <cell r="C3451" t="str">
            <v>UN</v>
          </cell>
          <cell r="D3451">
            <v>3.63</v>
          </cell>
        </row>
        <row r="3452">
          <cell r="A3452">
            <v>89535</v>
          </cell>
          <cell r="B3452" t="str">
            <v>CURVA 87 GRAUS E 30 MINUTOS, PVC, SERIE R, ÁGUA PLUVIAL, DN 100 MM, JUNTA ELÁSTICA, FORNECIDO E INSTALADO EM RAMAL DE ENCAMINHAMENTO. AF_12/2014</v>
          </cell>
          <cell r="C3452" t="str">
            <v>UN</v>
          </cell>
          <cell r="D3452">
            <v>39.729999999999997</v>
          </cell>
        </row>
        <row r="3453">
          <cell r="A3453">
            <v>89536</v>
          </cell>
          <cell r="B3453" t="str">
            <v>UNIÃO, PVC, SOLDÁVEL, DN 25MM, INSTALADO EM PRUMADA DE ÁGUA - FORNECIMENTO E INSTALAÇÃO. AF_12/2014</v>
          </cell>
          <cell r="C3453" t="str">
            <v>UN</v>
          </cell>
          <cell r="D3453">
            <v>8.1999999999999993</v>
          </cell>
        </row>
        <row r="3454">
          <cell r="A3454">
            <v>89538</v>
          </cell>
          <cell r="B3454" t="str">
            <v>ADAPTADOR CURTO COM BOLSA E ROSCA PARA REGISTRO, PVC, SOLDÁVEL, DN 25MM X 3/4, INSTALADO EM PRUMADA DE ÁGUA - FORNECIMENTO E INSTALAÇÃO. AF_12/2014</v>
          </cell>
          <cell r="C3454" t="str">
            <v>UN</v>
          </cell>
          <cell r="D3454">
            <v>3.16</v>
          </cell>
        </row>
        <row r="3455">
          <cell r="A3455">
            <v>89540</v>
          </cell>
          <cell r="B3455" t="str">
            <v>CURVA DE TRANSPOSIÇÃO, PVC, SOLDÁVEL, DN 25MM, INSTALADO EM PRUMADA DE ÁGUA  - FORNECIMENTO E INSTALAÇÃO. AF_12/2014</v>
          </cell>
          <cell r="C3455" t="str">
            <v>UN</v>
          </cell>
          <cell r="D3455">
            <v>6.94</v>
          </cell>
        </row>
        <row r="3456">
          <cell r="A3456">
            <v>89541</v>
          </cell>
          <cell r="B3456" t="str">
            <v>LUVA, PVC, SOLDÁVEL, DN 32MM, INSTALADO EM PRUMADA DE ÁGUA - FORNECIMENTO E INSTALAÇÃO. AF_12/2014</v>
          </cell>
          <cell r="C3456" t="str">
            <v>UN</v>
          </cell>
          <cell r="D3456">
            <v>4.46</v>
          </cell>
        </row>
        <row r="3457">
          <cell r="A3457">
            <v>89542</v>
          </cell>
          <cell r="B3457" t="str">
            <v>LUVA DE CORRER, PVC, SOLDÁVEL, DN 32MM, INSTALADO EM PRUMADA DE ÁGUA - FORNECIMENTO E INSTALAÇÃO. AF_12/2014</v>
          </cell>
          <cell r="C3457" t="str">
            <v>UN</v>
          </cell>
          <cell r="D3457">
            <v>18.579999999999998</v>
          </cell>
        </row>
        <row r="3458">
          <cell r="A3458">
            <v>89544</v>
          </cell>
          <cell r="B3458" t="str">
            <v>LUVA SIMPLES, PVC, SERIE R, ÁGUA PLUVIAL, DN 40 MM, JUNTA SOLDÁVEL, FORNECIDO E INSTALADO EM RAMAL DE ENCAMINHAMENTO. AF_12/2014</v>
          </cell>
          <cell r="C3458" t="str">
            <v>UN</v>
          </cell>
          <cell r="D3458">
            <v>6.54</v>
          </cell>
        </row>
        <row r="3459">
          <cell r="A3459">
            <v>89545</v>
          </cell>
          <cell r="B3459" t="str">
            <v>LUVA SIMPLES, PVC, SERIE R, ÁGUA PLUVIAL, DN 50 MM, JUNTA ELÁSTICA, FORNECIDO E INSTALADO EM RAMAL DE ENCAMINHAMENTO. AF_12/2014</v>
          </cell>
          <cell r="C3459" t="str">
            <v>UN</v>
          </cell>
          <cell r="D3459">
            <v>9.4600000000000009</v>
          </cell>
        </row>
        <row r="3460">
          <cell r="A3460">
            <v>89546</v>
          </cell>
          <cell r="B3460" t="str">
            <v>BUCHA DE REDUÇÃO LONGA, PVC, SERIE R, ÁGUA PLUVIAL, DN 50 X 40 MM, JUNTA ELÁSTICA, FORNECIDO E INSTALADO EM RAMAL DE ENCAMINHAMENTO. AF_12/2014</v>
          </cell>
          <cell r="C3460" t="str">
            <v>UN</v>
          </cell>
          <cell r="D3460">
            <v>8.27</v>
          </cell>
        </row>
        <row r="3461">
          <cell r="A3461">
            <v>89547</v>
          </cell>
          <cell r="B3461" t="str">
            <v>LUVA SIMPLES, PVC, SERIE R, ÁGUA PLUVIAL, DN 75 MM, JUNTA ELÁSTICA, FORNECIDO E INSTALADO EM RAMAL DE ENCAMINHAMENTO. AF_12/2014</v>
          </cell>
          <cell r="C3461" t="str">
            <v>UN</v>
          </cell>
          <cell r="D3461">
            <v>14.22</v>
          </cell>
        </row>
        <row r="3462">
          <cell r="A3462">
            <v>89548</v>
          </cell>
          <cell r="B3462" t="str">
            <v>LUVA DE CORRER, PVC, SERIE R, ÁGUA PLUVIAL, DN 75 MM, JUNTA ELÁSTICA, FORNECIDO E INSTALADO EM RAMAL DE ENCAMINHAMENTO. AF_12/2014</v>
          </cell>
          <cell r="C3462" t="str">
            <v>UN</v>
          </cell>
          <cell r="D3462">
            <v>15.34</v>
          </cell>
        </row>
        <row r="3463">
          <cell r="A3463">
            <v>89549</v>
          </cell>
          <cell r="B3463" t="str">
            <v>REDUÇÃO EXCÊNTRICA, PVC, SERIE R, ÁGUA PLUVIAL, DN 75 X 50 MM, JUNTA ELÁSTICA, FORNECIDO E INSTALADO EM RAMAL DE ENCAMINHAMENTO. AF_12/2014</v>
          </cell>
          <cell r="C3463" t="str">
            <v>UN</v>
          </cell>
          <cell r="D3463">
            <v>11.2</v>
          </cell>
        </row>
        <row r="3464">
          <cell r="A3464">
            <v>89550</v>
          </cell>
          <cell r="B3464" t="str">
            <v>TÊ DE INSPEÇÃO, PVC, SERIE R, ÁGUA PLUVIAL, DN 75 MM, JUNTA ELÁSTICA, FORNECIDO E INSTALADO EM RAMAL DE ENCAMINHAMENTO. AF_12/2014</v>
          </cell>
          <cell r="C3464" t="str">
            <v>UN</v>
          </cell>
          <cell r="D3464">
            <v>26.57</v>
          </cell>
        </row>
        <row r="3465">
          <cell r="A3465">
            <v>89551</v>
          </cell>
          <cell r="B3465" t="str">
            <v>LUVA SOLDÁVEL E COM ROSCA, PVC, SOLDÁVEL, DN 32MM X 1, INSTALADO EM PRUMADA DE ÁGUA - FORNECIMENTO E INSTALAÇÃO. AF_12/2014</v>
          </cell>
          <cell r="C3465" t="str">
            <v>UN</v>
          </cell>
          <cell r="D3465">
            <v>6.61</v>
          </cell>
        </row>
        <row r="3466">
          <cell r="A3466">
            <v>89552</v>
          </cell>
          <cell r="B3466" t="str">
            <v>UNIÃO, PVC, SOLDÁVEL, DN 32MM, INSTALADO EM PRUMADA DE ÁGUA - FORNECIMENTO E INSTALAÇÃO. AF_12/2014</v>
          </cell>
          <cell r="C3466" t="str">
            <v>UN</v>
          </cell>
          <cell r="D3466">
            <v>12.43</v>
          </cell>
        </row>
        <row r="3467">
          <cell r="A3467">
            <v>89553</v>
          </cell>
          <cell r="B3467" t="str">
            <v>ADAPTADOR CURTO COM BOLSA E ROSCA PARA REGISTRO, PVC, SOLDÁVEL, DN 32MM X 1, INSTALADO EM PRUMADA DE ÁGUA - FORNECIMENTO E INSTALAÇÃO. AF_12/2014</v>
          </cell>
          <cell r="C3467" t="str">
            <v>UN</v>
          </cell>
          <cell r="D3467">
            <v>4.4000000000000004</v>
          </cell>
        </row>
        <row r="3468">
          <cell r="A3468">
            <v>89554</v>
          </cell>
          <cell r="B3468" t="str">
            <v>LUVA SIMPLES, PVC, SERIE R, ÁGUA PLUVIAL, DN 100 MM, JUNTA ELÁSTICA, FORNECIDO E INSTALADO EM RAMAL DE ENCAMINHAMENTO. AF_12/2014</v>
          </cell>
          <cell r="C3468" t="str">
            <v>UN</v>
          </cell>
          <cell r="D3468">
            <v>17.63</v>
          </cell>
        </row>
        <row r="3469">
          <cell r="A3469">
            <v>89555</v>
          </cell>
          <cell r="B3469" t="str">
            <v>CURVA DE TRANSPOSIÇÃO, PVC, SOLDÁVEL, DN 32MM, INSTALADO EM PRUMADA DE ÁGUA   FORNECIMENTO E INSTALAÇÃO. AF_12/2014</v>
          </cell>
          <cell r="C3469" t="str">
            <v>UN</v>
          </cell>
          <cell r="D3469">
            <v>14.86</v>
          </cell>
        </row>
        <row r="3470">
          <cell r="A3470">
            <v>89556</v>
          </cell>
          <cell r="B3470" t="str">
            <v>LUVA DE CORRER, PVC, SERIE R, ÁGUA PLUVIAL, DN 100 MM, JUNTA ELÁSTICA, FORNECIDO E INSTALADO EM RAMAL DE ENCAMINHAMENTO. AF_12/2014</v>
          </cell>
          <cell r="C3470" t="str">
            <v>UN</v>
          </cell>
          <cell r="D3470">
            <v>25.33</v>
          </cell>
        </row>
        <row r="3471">
          <cell r="A3471">
            <v>89557</v>
          </cell>
          <cell r="B3471" t="str">
            <v>REDUÇÃO EXCÊNTRICA, PVC, SERIE R, ÁGUA PLUVIAL, DN 100 X 75 MM, JUNTA ELÁSTICA, FORNECIDO E INSTALADO EM RAMAL DE ENCAMINHAMENTO. AF_12/2014</v>
          </cell>
          <cell r="C3471" t="str">
            <v>UN</v>
          </cell>
          <cell r="D3471">
            <v>20.28</v>
          </cell>
        </row>
        <row r="3472">
          <cell r="A3472">
            <v>89558</v>
          </cell>
          <cell r="B3472" t="str">
            <v>LUVA, PVC, SOLDÁVEL, DN 40MM, INSTALADO EM PRUMADA DE ÁGUA - FORNECIMENTO E INSTALAÇÃO. AF_12/2014</v>
          </cell>
          <cell r="C3472" t="str">
            <v>UN</v>
          </cell>
          <cell r="D3472">
            <v>6.5</v>
          </cell>
        </row>
        <row r="3473">
          <cell r="A3473">
            <v>89559</v>
          </cell>
          <cell r="B3473" t="str">
            <v>TÊ DE INSPEÇÃO, PVC, SERIE R, ÁGUA PLUVIAL, DN 100 MM, JUNTA ELÁSTICA, FORNECIDO E INSTALADO EM RAMAL DE ENCAMINHAMENTO. AF_12/2014</v>
          </cell>
          <cell r="C3473" t="str">
            <v>UN</v>
          </cell>
          <cell r="D3473">
            <v>43.68</v>
          </cell>
        </row>
        <row r="3474">
          <cell r="A3474">
            <v>89561</v>
          </cell>
          <cell r="B3474" t="str">
            <v>JUNÇÃO SIMPLES, PVC, SERIE R, ÁGUA PLUVIAL, DN 40 MM, JUNTA SOLDÁVEL, FORNECIDO E INSTALADO EM RAMAL DE ENCAMINHAMENTO. AF_12/2014</v>
          </cell>
          <cell r="C3474" t="str">
            <v>UN</v>
          </cell>
          <cell r="D3474">
            <v>9.89</v>
          </cell>
        </row>
        <row r="3475">
          <cell r="A3475">
            <v>89562</v>
          </cell>
          <cell r="B3475" t="str">
            <v>LUVA DE REDUÇÃO, PVC, SOLDÁVEL, DN 40MM X 32MM, INSTALADO EM PRUMADA DE ÁGUA - FORNECIMENTO E INSTALAÇÃO. AF_12/2014</v>
          </cell>
          <cell r="C3475" t="str">
            <v>UN</v>
          </cell>
          <cell r="D3475">
            <v>6.84</v>
          </cell>
        </row>
        <row r="3476">
          <cell r="A3476">
            <v>89563</v>
          </cell>
          <cell r="B3476" t="str">
            <v>JUNÇÃO SIMPLES, PVC, SERIE R, ÁGUA PLUVIAL, DN 50 MM, JUNTA ELÁSTICA, FORNECIDO E INSTALADO EM RAMAL DE ENCAMINHAMENTO. AF_12/2014</v>
          </cell>
          <cell r="C3476" t="str">
            <v>UN</v>
          </cell>
          <cell r="D3476">
            <v>15.77</v>
          </cell>
        </row>
        <row r="3477">
          <cell r="A3477">
            <v>89564</v>
          </cell>
          <cell r="B3477" t="str">
            <v>LUVA COM ROSCA, PVC, SOLDÁVEL, DN 40MM X 1.1/4, INSTALADO EM PRUMADA DE ÁGUA - FORNECIMENTO E INSTALAÇÃO. AF_12/2014</v>
          </cell>
          <cell r="C3477" t="str">
            <v>UN</v>
          </cell>
          <cell r="D3477">
            <v>11.45</v>
          </cell>
        </row>
        <row r="3478">
          <cell r="A3478">
            <v>89565</v>
          </cell>
          <cell r="B3478" t="str">
            <v>JUNÇÃO SIMPLES, PVC, SERIE R, ÁGUA PLUVIAL, DN 75 X 75 MM, JUNTA ELÁSTICA, FORNECIDO E INSTALADO EM RAMAL DE ENCAMINHAMENTO. AF_12/2014</v>
          </cell>
          <cell r="C3478" t="str">
            <v>UN</v>
          </cell>
          <cell r="D3478">
            <v>37.46</v>
          </cell>
        </row>
        <row r="3479">
          <cell r="A3479">
            <v>89566</v>
          </cell>
          <cell r="B3479" t="str">
            <v>TÊ, PVC, SERIE R, ÁGUA PLUVIAL, DN 75 MM, JUNTA ELÁSTICA, FORNECIDO E INSTALADO EM RAMAL DE ENCAMINHAMENTO. AF_12/2014</v>
          </cell>
          <cell r="C3479" t="str">
            <v>UN</v>
          </cell>
          <cell r="D3479">
            <v>32.58</v>
          </cell>
        </row>
        <row r="3480">
          <cell r="A3480">
            <v>89567</v>
          </cell>
          <cell r="B3480" t="str">
            <v>JUNÇÃO SIMPLES, PVC, SERIE R, ÁGUA PLUVIAL, DN 100 X 100 MM, JUNTA ELÁSTICA, FORNECIDO E INSTALADO EM RAMAL DE ENCAMINHAMENTO. AF_12/2014</v>
          </cell>
          <cell r="C3480" t="str">
            <v>UN</v>
          </cell>
          <cell r="D3480">
            <v>55.3</v>
          </cell>
        </row>
        <row r="3481">
          <cell r="A3481">
            <v>89568</v>
          </cell>
          <cell r="B3481" t="str">
            <v>UNIÃO, PVC, SOLDÁVEL, DN 40MM, INSTALADO EM PRUMADA DE ÁGUA - FORNECIMENTO E INSTALAÇÃO. AF_12/2014</v>
          </cell>
          <cell r="C3481" t="str">
            <v>UN</v>
          </cell>
          <cell r="D3481">
            <v>21.9</v>
          </cell>
        </row>
        <row r="3482">
          <cell r="A3482">
            <v>89569</v>
          </cell>
          <cell r="B3482" t="str">
            <v>JUNÇÃO SIMPLES, PVC, SERIE R, ÁGUA PLUVIAL, DN 100 X 75 MM, JUNTA ELÁSTICA, FORNECIDO E INSTALADO EM RAMAL DE ENCAMINHAMENTO. AF_12/2014</v>
          </cell>
          <cell r="C3482" t="str">
            <v>UN</v>
          </cell>
          <cell r="D3482">
            <v>52.44</v>
          </cell>
        </row>
        <row r="3483">
          <cell r="A3483">
            <v>89570</v>
          </cell>
          <cell r="B3483" t="str">
            <v>ADAPTADOR CURTO COM BOLSA E ROSCA PARA REGISTRO, PVC, SOLDÁVEL, DN 40MM X 1.1/2, INSTALADO EM PRUMADA DE ÁGUA - FORNECIMENTO E INSTALAÇÃO. AF_12/2014</v>
          </cell>
          <cell r="C3483" t="str">
            <v>UN</v>
          </cell>
          <cell r="D3483">
            <v>8.4499999999999993</v>
          </cell>
        </row>
        <row r="3484">
          <cell r="A3484">
            <v>89571</v>
          </cell>
          <cell r="B3484" t="str">
            <v>TÊ, PVC, SERIE R, ÁGUA PLUVIAL, DN 100 X 100 MM, JUNTA ELÁSTICA, FORNECIDO E INSTALADO EM RAMAL DE ENCAMINHAMENTO. AF_12/2014</v>
          </cell>
          <cell r="C3484" t="str">
            <v>UN</v>
          </cell>
          <cell r="D3484">
            <v>51.02</v>
          </cell>
        </row>
        <row r="3485">
          <cell r="A3485">
            <v>89572</v>
          </cell>
          <cell r="B3485" t="str">
            <v>ADAPTADOR CURTO COM BOLSA E ROSCA PARA REGISTRO, PVC, SOLDÁVEL, DN 40MM X 1.1/4, INSTALADO EM PRUMADA DE ÁGUA - FORNECIMENTO E INSTALAÇÃO. AF_12/2014</v>
          </cell>
          <cell r="C3485" t="str">
            <v>UN</v>
          </cell>
          <cell r="D3485">
            <v>6.21</v>
          </cell>
        </row>
        <row r="3486">
          <cell r="A3486">
            <v>89573</v>
          </cell>
          <cell r="B3486" t="str">
            <v>TÊ, PVC, SERIE R, ÁGUA PLUVIAL, DN 100 X 75 MM, JUNTA ELÁSTICA, FORNECIDO E INSTALADO EM RAMAL DE ENCAMINHAMENTO. AF_12/2014</v>
          </cell>
          <cell r="C3486" t="str">
            <v>UN</v>
          </cell>
          <cell r="D3486">
            <v>46.65</v>
          </cell>
        </row>
        <row r="3487">
          <cell r="A3487">
            <v>89574</v>
          </cell>
          <cell r="B3487" t="str">
            <v>JUNÇÃO DUPLA, PVC, SERIE R, ÁGUA PLUVIAL, DN 100 X 100 X 100 MM, JUNTA ELÁSTICA, FORNECIDO E INSTALADO EM RAMAL DE ENCAMINHAMENTO. AF_12/2014</v>
          </cell>
          <cell r="C3487" t="str">
            <v>UN</v>
          </cell>
          <cell r="D3487">
            <v>90.24</v>
          </cell>
        </row>
        <row r="3488">
          <cell r="A3488">
            <v>89575</v>
          </cell>
          <cell r="B3488" t="str">
            <v>LUVA, PVC, SOLDÁVEL, DN 50MM, INSTALADO EM PRUMADA DE ÁGUA - FORNECIMENTO E INSTALAÇÃO. AF_12/2014</v>
          </cell>
          <cell r="C3488" t="str">
            <v>UN</v>
          </cell>
          <cell r="D3488">
            <v>8.2100000000000009</v>
          </cell>
        </row>
        <row r="3489">
          <cell r="A3489">
            <v>89577</v>
          </cell>
          <cell r="B3489" t="str">
            <v>LUVA DE CORRER, PVC, SOLDÁVEL, DN 50MM, INSTALADO EM PRUMADA DE ÁGUA - FORNECIMENTO E INSTALAÇÃO. AF_12/2014</v>
          </cell>
          <cell r="C3489" t="str">
            <v>UN</v>
          </cell>
          <cell r="D3489">
            <v>22.72</v>
          </cell>
        </row>
        <row r="3490">
          <cell r="A3490">
            <v>89579</v>
          </cell>
          <cell r="B3490" t="str">
            <v>LUVA DE REDUÇÃO, PVC, SOLDÁVEL, DN 50MM X 25MM, INSTALADO EM PRUMADA DE ÁGUA   FORNECIMENTO E INSTALAÇÃO. AF_12/2014</v>
          </cell>
          <cell r="C3490" t="str">
            <v>UN</v>
          </cell>
          <cell r="D3490">
            <v>8.3800000000000008</v>
          </cell>
        </row>
        <row r="3491">
          <cell r="A3491">
            <v>89581</v>
          </cell>
          <cell r="B3491" t="str">
            <v>JOELHO 90 GRAUS, PVC, SERIE R, ÁGUA PLUVIAL, DN 75 MM, JUNTA ELÁSTICA, FORNECIDO E INSTALADO EM CONDUTORES VERTICAIS DE ÁGUAS PLUVIAIS. AF_12/2014</v>
          </cell>
          <cell r="C3491" t="str">
            <v>UN</v>
          </cell>
          <cell r="D3491">
            <v>19.14</v>
          </cell>
        </row>
        <row r="3492">
          <cell r="A3492">
            <v>89582</v>
          </cell>
          <cell r="B3492" t="str">
            <v>JOELHO 45 GRAUS, PVC, SERIE R, ÁGUA PLUVIAL, DN 75 MM, JUNTA ELÁSTICA, FORNECIDO E INSTALADO EM CONDUTORES VERTICAIS DE ÁGUAS PLUVIAIS. AF_12/2014</v>
          </cell>
          <cell r="C3492" t="str">
            <v>UN</v>
          </cell>
          <cell r="D3492">
            <v>16.88</v>
          </cell>
        </row>
        <row r="3493">
          <cell r="A3493">
            <v>89583</v>
          </cell>
          <cell r="B3493" t="str">
            <v>CURVA 87 GRAUS E 30 MINUTOS, PVC, SERIE R, ÁGUA PLUVIAL, DN 75 MM, JUNTA ELÁSTICA, FORNECIDO E INSTALADO EM CONDUTORES VERTICAIS DE ÁGUAS PLUVIAIS. AF_12/2014</v>
          </cell>
          <cell r="C3493" t="str">
            <v>UN</v>
          </cell>
          <cell r="D3493">
            <v>25.12</v>
          </cell>
        </row>
        <row r="3494">
          <cell r="A3494">
            <v>89584</v>
          </cell>
          <cell r="B3494" t="str">
            <v>JOELHO 90 GRAUS, PVC, SERIE R, ÁGUA PLUVIAL, DN 100 MM, JUNTA ELÁSTICA, FORNECIDO E INSTALADO EM CONDUTORES VERTICAIS DE ÁGUAS PLUVIAIS. AF_12/2014</v>
          </cell>
          <cell r="C3494" t="str">
            <v>UN</v>
          </cell>
          <cell r="D3494">
            <v>29.22</v>
          </cell>
        </row>
        <row r="3495">
          <cell r="A3495">
            <v>89585</v>
          </cell>
          <cell r="B3495" t="str">
            <v>JOELHO 45 GRAUS, PVC, SERIE R, ÁGUA PLUVIAL, DN 100 MM, JUNTA ELÁSTICA, FORNECIDO E INSTALADO EM CONDUTORES VERTICAIS DE ÁGUAS PLUVIAIS. AF_12/2014</v>
          </cell>
          <cell r="C3495" t="str">
            <v>UN</v>
          </cell>
          <cell r="D3495">
            <v>23.72</v>
          </cell>
        </row>
        <row r="3496">
          <cell r="A3496">
            <v>89586</v>
          </cell>
          <cell r="B3496" t="str">
            <v>JOELHO 45 GRAUS PARA PÉ DE COLUNA, PVC, SERIE R, ÁGUA PLUVIAL, DN 100 MM, JUNTA ELÁSTICA, FORNECIDO E INSTALADO EM CONDUTORES VERTICAIS DE ÁGUAS PLUVIAIS. AF_12/2014</v>
          </cell>
          <cell r="C3496" t="str">
            <v>UN</v>
          </cell>
          <cell r="D3496">
            <v>23.72</v>
          </cell>
        </row>
        <row r="3497">
          <cell r="A3497">
            <v>89587</v>
          </cell>
          <cell r="B3497" t="str">
            <v>CURVA 87 GRAUS E 30 MINUTOS, PVC, SERIE R, ÁGUA PLUVIAL, DN 100 MM, JUNTA ELÁSTICA, FORNECIDO E INSTALADO EM CONDUTORES VERTICAIS DE ÁGUAS PLUVIAIS. AF_12/2014</v>
          </cell>
          <cell r="C3497" t="str">
            <v>UN</v>
          </cell>
          <cell r="D3497">
            <v>37.85</v>
          </cell>
        </row>
        <row r="3498">
          <cell r="A3498">
            <v>89590</v>
          </cell>
          <cell r="B3498" t="str">
            <v>JOELHO 90 GRAUS, PVC, SERIE R, ÁGUA PLUVIAL, DN 150 MM, JUNTA ELÁSTICA, FORNECIDO E INSTALADO EM CONDUTORES VERTICAIS DE ÁGUAS PLUVIAIS. AF_12/2014</v>
          </cell>
          <cell r="C3498" t="str">
            <v>UN</v>
          </cell>
          <cell r="D3498">
            <v>90.02</v>
          </cell>
        </row>
        <row r="3499">
          <cell r="A3499">
            <v>89591</v>
          </cell>
          <cell r="B3499" t="str">
            <v>JOELHO 45 GRAUS, PVC, SERIE R, ÁGUA PLUVIAL, DN 150 MM, JUNTA ELÁSTICA, FORNECIDO E INSTALADO EM CONDUTORES VERTICAIS DE ÁGUAS PLUVIAIS. AF_12/2014</v>
          </cell>
          <cell r="C3499" t="str">
            <v>UN</v>
          </cell>
          <cell r="D3499">
            <v>74.22</v>
          </cell>
        </row>
        <row r="3500">
          <cell r="A3500">
            <v>89592</v>
          </cell>
          <cell r="B3500" t="str">
            <v>CURVA 87 GRAUS E 30 MINUTOS, PVC, SERIE R, ÁGUA PLUVIAL, DN 150 MM, JUNTA ELÁSTICA, FORNECIDO E INSTALADO EM CONDUTORES VERTICAIS DE ÁGUAS PLUVIAIS. AF_12/2014</v>
          </cell>
          <cell r="C3500" t="str">
            <v>UN</v>
          </cell>
          <cell r="D3500">
            <v>120.17</v>
          </cell>
        </row>
        <row r="3501">
          <cell r="A3501">
            <v>89593</v>
          </cell>
          <cell r="B3501" t="str">
            <v>LUVA COM ROSCA, PVC, SOLDÁVEL, DN 50MM X 1.1/2, INSTALADO EM PRUMADA DE ÁGUA - FORNECIMENTO E INSTALAÇÃO. AF_12/2014</v>
          </cell>
          <cell r="C3501" t="str">
            <v>UN</v>
          </cell>
          <cell r="D3501">
            <v>20.72</v>
          </cell>
        </row>
        <row r="3502">
          <cell r="A3502">
            <v>89594</v>
          </cell>
          <cell r="B3502" t="str">
            <v>UNIÃO, PVC, SOLDÁVEL, DN 50MM, INSTALADO EM PRUMADA DE ÁGUA - FORNECIMENTO E INSTALAÇÃO. AF_12/2014</v>
          </cell>
          <cell r="C3502" t="str">
            <v>UN</v>
          </cell>
          <cell r="D3502">
            <v>24.67</v>
          </cell>
        </row>
        <row r="3503">
          <cell r="A3503">
            <v>89595</v>
          </cell>
          <cell r="B3503" t="str">
            <v>ADAPTADOR CURTO COM BOLSA E ROSCA PARA REGISTRO, PVC, SOLDÁVEL, DN 50MM X 1.1/4, INSTALADO EM PRUMADA DE ÁGUA - FORNECIMENTO E INSTALAÇÃO. AF_12/2014</v>
          </cell>
          <cell r="C3503" t="str">
            <v>UN</v>
          </cell>
          <cell r="D3503">
            <v>10.42</v>
          </cell>
        </row>
        <row r="3504">
          <cell r="A3504">
            <v>89596</v>
          </cell>
          <cell r="B3504" t="str">
            <v>ADAPTADOR CURTO COM BOLSA E ROSCA PARA REGISTRO, PVC, SOLDÁVEL, DN 50MM X 1.1/2, INSTALADO EM PRUMADA DE ÁGUA - FORNECIMENTO E INSTALAÇÃO. AF_12/2014</v>
          </cell>
          <cell r="C3504" t="str">
            <v>UN</v>
          </cell>
          <cell r="D3504">
            <v>8.1</v>
          </cell>
        </row>
        <row r="3505">
          <cell r="A3505">
            <v>89597</v>
          </cell>
          <cell r="B3505" t="str">
            <v>LUVA, PVC, SOLDÁVEL, DN 60MM, INSTALADO EM PRUMADA DE ÁGUA - FORNECIMENTO E INSTALAÇÃO. AF_12/2014</v>
          </cell>
          <cell r="C3505" t="str">
            <v>UN</v>
          </cell>
          <cell r="D3505">
            <v>14.15</v>
          </cell>
        </row>
        <row r="3506">
          <cell r="A3506">
            <v>89598</v>
          </cell>
          <cell r="B3506" t="str">
            <v>LUVA DE CORRER, PVC, SOLDÁVEL, DN 60MM, INSTALADO EM PRUMADA DE ÁGUA   FORNECIMENTO E INSTALAÇÃO. AF_12/2014</v>
          </cell>
          <cell r="C3506" t="str">
            <v>UN</v>
          </cell>
          <cell r="D3506">
            <v>33.81</v>
          </cell>
        </row>
        <row r="3507">
          <cell r="A3507">
            <v>89599</v>
          </cell>
          <cell r="B3507" t="str">
            <v>LUVA SIMPLES, PVC, SERIE R, ÁGUA PLUVIAL, DN 75 MM, JUNTA ELÁSTICA, FORNECIDO E INSTALADO EM CONDUTORES VERTICAIS DE ÁGUAS PLUVIAIS. AF_12/2014</v>
          </cell>
          <cell r="C3507" t="str">
            <v>UN</v>
          </cell>
          <cell r="D3507">
            <v>12.81</v>
          </cell>
        </row>
        <row r="3508">
          <cell r="A3508">
            <v>89600</v>
          </cell>
          <cell r="B3508" t="str">
            <v>LUVA DE CORRER, PVC, SERIE R, ÁGUA PLUVIAL, DN 75 MM, JUNTA ELÁSTICA, FORNECIDO E INSTALADO EM CONDUTORES VERTICAIS DE ÁGUAS PLUVIAIS. AF_12/2014</v>
          </cell>
          <cell r="C3508" t="str">
            <v>UN</v>
          </cell>
          <cell r="D3508">
            <v>13.93</v>
          </cell>
        </row>
        <row r="3509">
          <cell r="A3509">
            <v>89605</v>
          </cell>
          <cell r="B3509" t="str">
            <v>LUVA DE REDUÇÃO, PVC, SOLDÁVEL, DN 60MM X 50MM, INSTALADO EM PRUMADA DE ÁGUA - FORNECIMENTO E INSTALAÇÃO. AF_12/2014</v>
          </cell>
          <cell r="C3509" t="str">
            <v>UN</v>
          </cell>
          <cell r="D3509">
            <v>13.86</v>
          </cell>
        </row>
        <row r="3510">
          <cell r="A3510">
            <v>89609</v>
          </cell>
          <cell r="B3510" t="str">
            <v>UNIÃO, PVC, SOLDÁVEL, DN 60MM, INSTALADO EM PRUMADA DE ÁGUA - FORNECIMENTO E INSTALAÇÃO. AF_12/2014</v>
          </cell>
          <cell r="C3510" t="str">
            <v>UN</v>
          </cell>
          <cell r="D3510">
            <v>55.32</v>
          </cell>
        </row>
        <row r="3511">
          <cell r="A3511">
            <v>89610</v>
          </cell>
          <cell r="B3511" t="str">
            <v>ADAPTADOR CURTO COM BOLSA E ROSCA PARA REGISTRO, PVC, SOLDÁVEL, DN 60MM X 2, INSTALADO EM PRUMADA DE ÁGUA - FORNECIMENTO E INSTALAÇÃO. AF_12/2014</v>
          </cell>
          <cell r="C3511" t="str">
            <v>UN</v>
          </cell>
          <cell r="D3511">
            <v>14.16</v>
          </cell>
        </row>
        <row r="3512">
          <cell r="A3512">
            <v>89611</v>
          </cell>
          <cell r="B3512" t="str">
            <v>LUVA, PVC, SOLDÁVEL, DN 75MM, INSTALADO EM PRUMADA DE ÁGUA - FORNECIMENTO E INSTALAÇÃO. AF_12/2014</v>
          </cell>
          <cell r="C3512" t="str">
            <v>UN</v>
          </cell>
          <cell r="D3512">
            <v>22.43</v>
          </cell>
        </row>
        <row r="3513">
          <cell r="A3513">
            <v>89612</v>
          </cell>
          <cell r="B3513" t="str">
            <v>UNIÃO, PVC, SOLDÁVEL, DN 75MM, INSTALADO EM PRUMADA DE ÁGUA - FORNECIMENTO E INSTALAÇÃO. AF_12/2014</v>
          </cell>
          <cell r="C3513" t="str">
            <v>UN</v>
          </cell>
          <cell r="D3513">
            <v>107.59</v>
          </cell>
        </row>
        <row r="3514">
          <cell r="A3514">
            <v>89613</v>
          </cell>
          <cell r="B3514" t="str">
            <v>ADAPTADOR CURTO COM BOLSA E ROSCA PARA REGISTRO, PVC, SOLDÁVEL, DN 75MM X 2.1/2, INSTALADO EM PRUMADA DE ÁGUA - FORNECIMENTO E INSTALAÇÃO. AF_12/2014</v>
          </cell>
          <cell r="C3514" t="str">
            <v>UN</v>
          </cell>
          <cell r="D3514">
            <v>20.3</v>
          </cell>
        </row>
        <row r="3515">
          <cell r="A3515">
            <v>89614</v>
          </cell>
          <cell r="B3515" t="str">
            <v>LUVA, PVC, SOLDÁVEL, DN 85MM, INSTALADO EM PRUMADA DE ÁGUA - FORNECIMENTO E INSTALAÇÃO. AF_12/2014</v>
          </cell>
          <cell r="C3515" t="str">
            <v>UN</v>
          </cell>
          <cell r="D3515">
            <v>40.64</v>
          </cell>
        </row>
        <row r="3516">
          <cell r="A3516">
            <v>89615</v>
          </cell>
          <cell r="B3516" t="str">
            <v>UNIÃO, PVC, SOLDÁVEL, DN 85MM, INSTALADO EM PRUMADA DE ÁGUA - FORNECIMENTO E INSTALAÇÃO. AF_12/2014</v>
          </cell>
          <cell r="C3516" t="str">
            <v>UN</v>
          </cell>
          <cell r="D3516">
            <v>161.76</v>
          </cell>
        </row>
        <row r="3517">
          <cell r="A3517">
            <v>89616</v>
          </cell>
          <cell r="B3517" t="str">
            <v>ADAPTADOR CURTO COM BOLSA E ROSCA PARA REGISTRO, PVC, SOLDÁVEL, DN 85MM X 3, INSTALADO EM PRUMADA DE ÁGUA - FORNECIMENTO E INSTALAÇÃO. AF_12/2014</v>
          </cell>
          <cell r="C3517" t="str">
            <v>UN</v>
          </cell>
          <cell r="D3517">
            <v>28.68</v>
          </cell>
        </row>
        <row r="3518">
          <cell r="A3518">
            <v>89617</v>
          </cell>
          <cell r="B3518" t="str">
            <v>TE, PVC, SOLDÁVEL, DN 25MM, INSTALADO EM PRUMADA DE ÁGUA - FORNECIMENTO E INSTALAÇÃO. AF_12/2014</v>
          </cell>
          <cell r="C3518" t="str">
            <v>UN</v>
          </cell>
          <cell r="D3518">
            <v>5.67</v>
          </cell>
        </row>
        <row r="3519">
          <cell r="A3519">
            <v>89618</v>
          </cell>
          <cell r="B3519" t="str">
            <v>TÊ COM BUCHA DE LATÃO NA BOLSA CENTRAL, PVC, SOLDÁVEL, DN 25MM X 1/2, INSTALADO EM PRUMADA DE ÁGUA - FORNECIMENTO E INSTALAÇÃO. AF_12/2014</v>
          </cell>
          <cell r="C3519" t="str">
            <v>UN</v>
          </cell>
          <cell r="D3519">
            <v>10.41</v>
          </cell>
        </row>
        <row r="3520">
          <cell r="A3520">
            <v>89619</v>
          </cell>
          <cell r="B3520" t="str">
            <v>TÊ DE REDUÇÃO, PVC, SOLDÁVEL, DN 25MM X 20MM, INSTALADO EM PRUMADA DE ÁGUA - FORNECIMENTO E INSTALAÇÃO. AF_12/2014</v>
          </cell>
          <cell r="C3520" t="str">
            <v>UN</v>
          </cell>
          <cell r="D3520">
            <v>6.93</v>
          </cell>
        </row>
        <row r="3521">
          <cell r="A3521">
            <v>89620</v>
          </cell>
          <cell r="B3521" t="str">
            <v>TE, PVC, SOLDÁVEL, DN 32MM, INSTALADO EM PRUMADA DE ÁGUA - FORNECIMENTO E INSTALAÇÃO. AF_12/2014</v>
          </cell>
          <cell r="C3521" t="str">
            <v>UN</v>
          </cell>
          <cell r="D3521">
            <v>8.7100000000000009</v>
          </cell>
        </row>
        <row r="3522">
          <cell r="A3522">
            <v>89621</v>
          </cell>
          <cell r="B3522" t="str">
            <v>TÊ COM BUCHA DE LATÃO NA BOLSA CENTRAL, PVC, SOLDÁVEL, DN 32MM X 3/4, INSTALADO EM PRUMADA DE ÁGUA - FORNECIMENTO E INSTALAÇÃO. AF_12/2014</v>
          </cell>
          <cell r="C3522" t="str">
            <v>UN</v>
          </cell>
          <cell r="D3522">
            <v>16.75</v>
          </cell>
        </row>
        <row r="3523">
          <cell r="A3523">
            <v>89622</v>
          </cell>
          <cell r="B3523" t="str">
            <v>TÊ DE REDUÇÃO, PVC, SOLDÁVEL, DN 32MM X 25MM, INSTALADO EM PRUMADA DE ÁGUA - FORNECIMENTO E INSTALAÇÃO. AF_12/2014</v>
          </cell>
          <cell r="C3523" t="str">
            <v>UN</v>
          </cell>
          <cell r="D3523">
            <v>9.9600000000000009</v>
          </cell>
        </row>
        <row r="3524">
          <cell r="A3524">
            <v>89623</v>
          </cell>
          <cell r="B3524" t="str">
            <v>TE, PVC, SOLDÁVEL, DN 40MM, INSTALADO EM PRUMADA DE ÁGUA - FORNECIMENTO E INSTALAÇÃO. AF_12/2014</v>
          </cell>
          <cell r="C3524" t="str">
            <v>UN</v>
          </cell>
          <cell r="D3524">
            <v>13.18</v>
          </cell>
        </row>
        <row r="3525">
          <cell r="A3525">
            <v>89624</v>
          </cell>
          <cell r="B3525" t="str">
            <v>TÊ DE REDUÇÃO, PVC, SOLDÁVEL, DN 40MM X 32MM, INSTALADO EM PRUMADA DE ÁGUA - FORNECIMENTO E INSTALAÇÃO. AF_12/2014</v>
          </cell>
          <cell r="C3525" t="str">
            <v>UN</v>
          </cell>
          <cell r="D3525">
            <v>13.81</v>
          </cell>
        </row>
        <row r="3526">
          <cell r="A3526">
            <v>89625</v>
          </cell>
          <cell r="B3526" t="str">
            <v>TE, PVC, SOLDÁVEL, DN 50MM, INSTALADO EM PRUMADA DE ÁGUA - FORNECIMENTO E INSTALAÇÃO. AF_12/2014</v>
          </cell>
          <cell r="C3526" t="str">
            <v>UN</v>
          </cell>
          <cell r="D3526">
            <v>15.99</v>
          </cell>
        </row>
        <row r="3527">
          <cell r="A3527">
            <v>89626</v>
          </cell>
          <cell r="B3527" t="str">
            <v>TÊ DE REDUÇÃO, PVC, SOLDÁVEL, DN 50MM X 40MM, INSTALADO EM PRUMADA DE ÁGUA - FORNECIMENTO E INSTALAÇÃO. AF_12/2014</v>
          </cell>
          <cell r="C3527" t="str">
            <v>UN</v>
          </cell>
          <cell r="D3527">
            <v>20.87</v>
          </cell>
        </row>
        <row r="3528">
          <cell r="A3528">
            <v>89627</v>
          </cell>
          <cell r="B3528" t="str">
            <v>TÊ DE REDUÇÃO, PVC, SOLDÁVEL, DN 50MM X 25MM, INSTALADO EM PRUMADA DE ÁGUA - FORNECIMENTO E INSTALAÇÃO. AF_12/2014</v>
          </cell>
          <cell r="C3528" t="str">
            <v>UN</v>
          </cell>
          <cell r="D3528">
            <v>15.26</v>
          </cell>
        </row>
        <row r="3529">
          <cell r="A3529">
            <v>89628</v>
          </cell>
          <cell r="B3529" t="str">
            <v>TE, PVC, SOLDÁVEL, DN 60MM, INSTALADO EM PRUMADA DE ÁGUA - FORNECIMENTO E INSTALAÇÃO. AF_12/2014</v>
          </cell>
          <cell r="C3529" t="str">
            <v>UN</v>
          </cell>
          <cell r="D3529">
            <v>30.79</v>
          </cell>
        </row>
        <row r="3530">
          <cell r="A3530">
            <v>89629</v>
          </cell>
          <cell r="B3530" t="str">
            <v>TE, PVC, SOLDÁVEL, DN 75MM, INSTALADO EM PRUMADA DE ÁGUA - FORNECIMENTO E INSTALAÇÃO. AF_12/2014</v>
          </cell>
          <cell r="C3530" t="str">
            <v>UN</v>
          </cell>
          <cell r="D3530">
            <v>54.34</v>
          </cell>
        </row>
        <row r="3531">
          <cell r="A3531">
            <v>89630</v>
          </cell>
          <cell r="B3531" t="str">
            <v>TE DE REDUÇÃO, PVC, SOLDÁVEL, DN 75MM X 50MM, INSTALADO EM PRUMADA DE ÁGUA - FORNECIMENTO E INSTALAÇÃO. AF_12/2014</v>
          </cell>
          <cell r="C3531" t="str">
            <v>UN</v>
          </cell>
          <cell r="D3531">
            <v>47.7</v>
          </cell>
        </row>
        <row r="3532">
          <cell r="A3532">
            <v>89631</v>
          </cell>
          <cell r="B3532" t="str">
            <v>TE, PVC, SOLDÁVEL, DN 85MM, INSTALADO EM PRUMADA DE ÁGUA - FORNECIMENTO E INSTALAÇÃO. AF_12/2014</v>
          </cell>
          <cell r="C3532" t="str">
            <v>UN</v>
          </cell>
          <cell r="D3532">
            <v>80.89</v>
          </cell>
        </row>
        <row r="3533">
          <cell r="A3533">
            <v>89632</v>
          </cell>
          <cell r="B3533" t="str">
            <v>TE DE REDUÇÃO, PVC, SOLDÁVEL, DN 85MM X 60MM, INSTALADO EM PRUMADA DE ÁGUA - FORNECIMENTO E INSTALAÇÃO. AF_12/2014</v>
          </cell>
          <cell r="C3533" t="str">
            <v>UN</v>
          </cell>
          <cell r="D3533">
            <v>67.290000000000006</v>
          </cell>
        </row>
        <row r="3534">
          <cell r="A3534">
            <v>89637</v>
          </cell>
          <cell r="B3534" t="str">
            <v>JOELHO 90 GRAUS, CPVC, SOLDÁVEL, DN 15MM, INSTALADO EM RAMAL OU SUB-RAMAL DE ÁGUA - FORNECIMENTO E INSTALAÇÃO. AF_12/2014</v>
          </cell>
          <cell r="C3534" t="str">
            <v>UN</v>
          </cell>
          <cell r="D3534">
            <v>8.07</v>
          </cell>
        </row>
        <row r="3535">
          <cell r="A3535">
            <v>89638</v>
          </cell>
          <cell r="B3535" t="str">
            <v>JOELHO 45 GRAUS, CPVC, SOLDÁVEL, DN 15MM, INSTALADO EM RAMAL OU SUB-RAMAL DE ÁGUA - FORNECIMENTO E INSTALAÇÃO. AF_12/2014</v>
          </cell>
          <cell r="C3535" t="str">
            <v>UN</v>
          </cell>
          <cell r="D3535">
            <v>8.7799999999999994</v>
          </cell>
        </row>
        <row r="3536">
          <cell r="A3536">
            <v>89639</v>
          </cell>
          <cell r="B3536" t="str">
            <v>CURVA 90 GRAUS, CPVC, SOLDÁVEL, DN 15MM, INSTALADO EM RAMAL OU SUB-RAMAL DE ÁGUA - FORNECIMENTO E INSTALAÇÃO. AF_12/2014</v>
          </cell>
          <cell r="C3536" t="str">
            <v>UN</v>
          </cell>
          <cell r="D3536">
            <v>9.0500000000000007</v>
          </cell>
        </row>
        <row r="3537">
          <cell r="A3537">
            <v>89640</v>
          </cell>
          <cell r="B3537" t="str">
            <v>JOELHO DE TRANSIÇÃO, 90 GRAUS, CPVC, SOLDÁVEL, DN 15MM X 1/2", INSTALADO EM RAMAL OU SUB-RAMAL DE ÁGUA - FORNECIMENTO E INSTALAÇÃO. AF_12/2014</v>
          </cell>
          <cell r="C3537" t="str">
            <v>UN</v>
          </cell>
          <cell r="D3537">
            <v>13.27</v>
          </cell>
        </row>
        <row r="3538">
          <cell r="A3538">
            <v>89641</v>
          </cell>
          <cell r="B3538" t="str">
            <v>JOELHO 90 GRAUS, CPVC, SOLDÁVEL, DN 22MM, INSTALADO EM RAMAL OU SUB-RAMAL DE ÁGUA - FORNECIMENTO E INSTALAÇÃO. AF_12/2014</v>
          </cell>
          <cell r="C3538" t="str">
            <v>UN</v>
          </cell>
          <cell r="D3538">
            <v>11.12</v>
          </cell>
        </row>
        <row r="3539">
          <cell r="A3539">
            <v>89642</v>
          </cell>
          <cell r="B3539" t="str">
            <v>JOELHO 45 GRAUS, CPVC, SOLDÁVEL, DN 22MM, INSTALADO EM RAMAL OU SUB-RAMAL DE ÁGUA - FORNECIMENTO E INSTALAÇÃO. AF_12/2014</v>
          </cell>
          <cell r="C3539" t="str">
            <v>UN</v>
          </cell>
          <cell r="D3539">
            <v>12.48</v>
          </cell>
        </row>
        <row r="3540">
          <cell r="A3540">
            <v>89643</v>
          </cell>
          <cell r="B3540" t="str">
            <v>CURVA 90 GRAUS, CPVC, SOLDÁVEL, DN 22MM, INSTALADO EM RAMAL OU SUB-RAMAL DE ÁGUA - FORNECIMENTO E INSTALAÇÃO. AF_12/2014</v>
          </cell>
          <cell r="C3540" t="str">
            <v>UN</v>
          </cell>
          <cell r="D3540">
            <v>12.93</v>
          </cell>
        </row>
        <row r="3541">
          <cell r="A3541">
            <v>89644</v>
          </cell>
          <cell r="B3541" t="str">
            <v>JOELHO DE TRANSIÇÃO, 90 GRAUS, CPVC, SOLDÁVEL, DN 22MM X 1/2", INSTALADO EM RAMAL OU SUB-RAMAL DE ÁGUA - FORNECIMENTO E INSTALAÇÃO. AF_12/2014</v>
          </cell>
          <cell r="C3541" t="str">
            <v>UN</v>
          </cell>
          <cell r="D3541">
            <v>19.36</v>
          </cell>
        </row>
        <row r="3542">
          <cell r="A3542">
            <v>89645</v>
          </cell>
          <cell r="B3542" t="str">
            <v>JOELHO DE TRANSIÇÃO, 90 GRAUS, CPVC, SOLDÁVEL, DN 22MM X 3/4", INSTALADO EM RAMAL OU SUB-RAMAL DE ÁGUA - FORNECIMENTO E INSTALAÇÃO. AF_12/2014</v>
          </cell>
          <cell r="C3542" t="str">
            <v>UN</v>
          </cell>
          <cell r="D3542">
            <v>20.85</v>
          </cell>
        </row>
        <row r="3543">
          <cell r="A3543">
            <v>89646</v>
          </cell>
          <cell r="B3543" t="str">
            <v>JOELHO 90 GRAUS, CPVC, SOLDÁVEL, DN 28MM, INSTALADO EM RAMAL OU SUB-RAMAL DE ÁGUA - FORNECIMENTO E INSTALAÇÃO. AF_12/2014</v>
          </cell>
          <cell r="C3543" t="str">
            <v>UN</v>
          </cell>
          <cell r="D3543">
            <v>16.47</v>
          </cell>
        </row>
        <row r="3544">
          <cell r="A3544">
            <v>89647</v>
          </cell>
          <cell r="B3544" t="str">
            <v>JOELHO 45 GRAUS, CPVC, SOLDÁVEL, DN 28MM, INSTALADO EM RAMAL OU SUB-RAMAL DE ÁGUA  FORNECIMENTO E INSTALAÇÃO. AF_12/2014</v>
          </cell>
          <cell r="C3544" t="str">
            <v>UN</v>
          </cell>
          <cell r="D3544">
            <v>16.16</v>
          </cell>
        </row>
        <row r="3545">
          <cell r="A3545">
            <v>89648</v>
          </cell>
          <cell r="B3545" t="str">
            <v>CURVA 90 GRAUS, CPVC, SOLDÁVEL, DN 28MM, INSTALADO EM RAMAL OU SUB-RAMAL DE ÁGUA  FORNECIMENTO E INSTALAÇÃO. AF_12/2014</v>
          </cell>
          <cell r="C3545" t="str">
            <v>UN</v>
          </cell>
          <cell r="D3545">
            <v>17.62</v>
          </cell>
        </row>
        <row r="3546">
          <cell r="A3546">
            <v>89649</v>
          </cell>
          <cell r="B3546" t="str">
            <v>JOELHO 90 GRAUS, CPVC, SOLDÁVEL, DN 35MM, INSTALADO EM RAMAL OU SUB-RAMAL DE ÁGUA  FORNECIMENTO E INSTALAÇÃO. AF_12/2014</v>
          </cell>
          <cell r="C3546" t="str">
            <v>UN</v>
          </cell>
          <cell r="D3546">
            <v>23.59</v>
          </cell>
        </row>
        <row r="3547">
          <cell r="A3547">
            <v>89650</v>
          </cell>
          <cell r="B3547" t="str">
            <v>JOELHO 45 GRAUS, CPVC, SOLDÁVEL, DN 35MM, INSTALADO EM RAMAL OU SUB-RAMAL DE ÁGUA  FORNECIMENTO E INSTALAÇÃO. AF_12/2014</v>
          </cell>
          <cell r="C3547" t="str">
            <v>UN</v>
          </cell>
          <cell r="D3547">
            <v>23.59</v>
          </cell>
        </row>
        <row r="3548">
          <cell r="A3548">
            <v>89651</v>
          </cell>
          <cell r="B3548" t="str">
            <v>LUVA, CPVC, SOLDÁVEL, DN 15MM, INSTALADO EM RAMAL OU SUB-RAMAL DE ÁGUA - FORNECIMENTO E INSTALAÇÃO. AF_12/2014</v>
          </cell>
          <cell r="C3548" t="str">
            <v>UN</v>
          </cell>
          <cell r="D3548">
            <v>5.49</v>
          </cell>
        </row>
        <row r="3549">
          <cell r="A3549">
            <v>89652</v>
          </cell>
          <cell r="B3549" t="str">
            <v>LUVA DE CORRER, CPVC, SOLDÁVEL, DN 15MM, INSTALADO EM RAMAL OU SUB-RAMAL DE ÁGUA  FORNECIMENTO E INSTALAÇÃO. AF_12/2014</v>
          </cell>
          <cell r="C3549" t="str">
            <v>UN</v>
          </cell>
          <cell r="D3549">
            <v>8.6</v>
          </cell>
        </row>
        <row r="3550">
          <cell r="A3550">
            <v>89653</v>
          </cell>
          <cell r="B3550" t="str">
            <v>LUVA DE TRANSIÇÃO, CPVC, SOLDÁVEL, DN15MM X 1/2", INSTALADO EM RAMAL OU SUB-RAMAL DE ÁGUA - FORNECIMENTO E INSTALAÇÃO. AF_12/2014</v>
          </cell>
          <cell r="C3550" t="str">
            <v>UN</v>
          </cell>
          <cell r="D3550">
            <v>13.4</v>
          </cell>
        </row>
        <row r="3551">
          <cell r="A3551">
            <v>89654</v>
          </cell>
          <cell r="B3551" t="str">
            <v>UNIÃO, CPVC, SOLDÁVEL, DN15MM, INSTALADO EM RAMAL OU SUB-RAMAL DE ÁGUA  FORNECIMENTO E INSTALAÇÃO. AF_12/2014</v>
          </cell>
          <cell r="C3551" t="str">
            <v>UN</v>
          </cell>
          <cell r="D3551">
            <v>13.08</v>
          </cell>
        </row>
        <row r="3552">
          <cell r="A3552">
            <v>89655</v>
          </cell>
          <cell r="B3552" t="str">
            <v>CONECTOR, CPVC, SOLDÁVEL, DN 15MM X 1/2, INSTALADO EM RAMAL OU SUB-RAMAL DE ÁGUA  FORNECIMENTO E INSTALAÇÃO. AF_12/2014</v>
          </cell>
          <cell r="C3552" t="str">
            <v>UN</v>
          </cell>
          <cell r="D3552">
            <v>18.940000000000001</v>
          </cell>
        </row>
        <row r="3553">
          <cell r="A3553">
            <v>89656</v>
          </cell>
          <cell r="B3553" t="str">
            <v>ADAPTADOR, CPVC, SOLDÁVEL, DN15MM, INSTALADO EM RAMAL OU SUB-RAMAL DE ÁGUA  FORNECIMENTO E INSTALAÇÃO. AF_12/2014</v>
          </cell>
          <cell r="C3553" t="str">
            <v>UN</v>
          </cell>
          <cell r="D3553">
            <v>9.1</v>
          </cell>
        </row>
        <row r="3554">
          <cell r="A3554">
            <v>89657</v>
          </cell>
          <cell r="B3554" t="str">
            <v>CURVA DE TRANSPOSIÇÃO, CPVC, SOLDÁVEL, DN15MM, INSTALADO EM RAMAL OU SUB-RAMAL DE ÁGUA  FORNECIMENTO E INSTALAÇÃO. AF_12/2014</v>
          </cell>
          <cell r="C3554" t="str">
            <v>UN</v>
          </cell>
          <cell r="D3554">
            <v>9.26</v>
          </cell>
        </row>
        <row r="3555">
          <cell r="A3555">
            <v>89658</v>
          </cell>
          <cell r="B3555" t="str">
            <v>LUVA, CPVC, SOLDÁVEL, DN 22MM, INSTALADO EM RAMAL OU SUB-RAMAL DE ÁGUA  FORNECIMENTO E INSTALAÇÃO. AF_12/2014</v>
          </cell>
          <cell r="C3555" t="str">
            <v>UN</v>
          </cell>
          <cell r="D3555">
            <v>7.41</v>
          </cell>
        </row>
        <row r="3556">
          <cell r="A3556">
            <v>89659</v>
          </cell>
          <cell r="B3556" t="str">
            <v>LUVA DE CORRER, CPVC, SOLDÁVEL, DN 22MM, INSTALADO EM RAMAL OU SUB-RAMAL DE ÁGUA  FORNECIMENTO E INSTALAÇÃO. AF_12/2014</v>
          </cell>
          <cell r="C3556" t="str">
            <v>UN</v>
          </cell>
          <cell r="D3556">
            <v>12.18</v>
          </cell>
        </row>
        <row r="3557">
          <cell r="A3557">
            <v>89660</v>
          </cell>
          <cell r="B3557" t="str">
            <v>LUVA DE TRANSIÇÃO, CPVC, SOLDÁVEL, DN22MM X 25MM, INSTALADO EM RAMAL OU SUB-RAMAL DE ÁGUA - FORNECIMENTO E INSTALAÇÃO. AF_12/2014</v>
          </cell>
          <cell r="C3557" t="str">
            <v>UN</v>
          </cell>
          <cell r="D3557">
            <v>6.99</v>
          </cell>
        </row>
        <row r="3558">
          <cell r="A3558">
            <v>89661</v>
          </cell>
          <cell r="B3558" t="str">
            <v>UNIÃO, CPVC, SOLDÁVEL, DN22MM, INSTALADO EM RAMAL OU SUB-RAMAL DE ÁGUA  FORNECIMENTO E INSTALAÇÃO. AF_12/2014</v>
          </cell>
          <cell r="C3558" t="str">
            <v>UN</v>
          </cell>
          <cell r="D3558">
            <v>15.81</v>
          </cell>
        </row>
        <row r="3559">
          <cell r="A3559">
            <v>89662</v>
          </cell>
          <cell r="B3559" t="str">
            <v>CONECTOR, CPVC, SOLDÁVEL, DN 22MM X 1/2, INSTALADO EM RAMAL OU SUB-RAMAL DE ÁGUA  FORNECIMENTO E INSTALAÇÃO. AF_12/2014</v>
          </cell>
          <cell r="C3559" t="str">
            <v>UN</v>
          </cell>
          <cell r="D3559">
            <v>23.59</v>
          </cell>
        </row>
        <row r="3560">
          <cell r="A3560">
            <v>89663</v>
          </cell>
          <cell r="B3560" t="str">
            <v>ADAPTADOR, CPVC, SOLDÁVEL, DN22MM, INSTALADO EM RAMAL OU SUB-RAMAL DE ÁGUA  FORNECIMENTO E INSTALAÇÃO. AF_12/2014</v>
          </cell>
          <cell r="C3560" t="str">
            <v>UN</v>
          </cell>
          <cell r="D3560">
            <v>10.57</v>
          </cell>
        </row>
        <row r="3561">
          <cell r="A3561">
            <v>89664</v>
          </cell>
          <cell r="B3561" t="str">
            <v>CURVA DE TRANSPOSIÇÃO, CPVC, SOLDÁVEL, DN22MM, INSTALADO EM RAMAL OU SUB-RAMAL DE ÁGUA  FORNECIMENTO E INSTALAÇÃO. AF_12/2014</v>
          </cell>
          <cell r="C3561" t="str">
            <v>UN</v>
          </cell>
          <cell r="D3561">
            <v>12.18</v>
          </cell>
        </row>
        <row r="3562">
          <cell r="A3562">
            <v>89665</v>
          </cell>
          <cell r="B3562" t="str">
            <v>REDUÇÃO EXCÊNTRICA, PVC, SERIE R, ÁGUA PLUVIAL, DN 75 X 50 MM, JUNTA ELÁSTICA, FORNECIDO E INSTALADO EM CONDUTORES VERTICAIS DE ÁGUAS PLUVIAIS. AF_12/2014</v>
          </cell>
          <cell r="C3562" t="str">
            <v>UN</v>
          </cell>
          <cell r="D3562">
            <v>9.7899999999999991</v>
          </cell>
        </row>
        <row r="3563">
          <cell r="A3563">
            <v>89666</v>
          </cell>
          <cell r="B3563" t="str">
            <v>BUCHA DE REDUÇÃO, CPVC, SOLDÁVEL, DN22MM X 15MM, INSTALADO EM RAMAL OU SUB-RAMAL DE ÁGUA  FORNECIMENTO E INSTALAÇÃO. AF_12/2014</v>
          </cell>
          <cell r="C3563" t="str">
            <v>UN</v>
          </cell>
          <cell r="D3563">
            <v>6.28</v>
          </cell>
        </row>
        <row r="3564">
          <cell r="A3564">
            <v>89667</v>
          </cell>
          <cell r="B3564" t="str">
            <v>TÊ DE INSPEÇÃO, PVC, SERIE R, ÁGUA PLUVIAL, DN 75 MM, JUNTA ELÁSTICA, FORNECIDO E INSTALADO EM CONDUTORES VERTICAIS DE ÁGUAS PLUVIAIS. AF_12/2014</v>
          </cell>
          <cell r="C3564" t="str">
            <v>UN</v>
          </cell>
          <cell r="D3564">
            <v>25.16</v>
          </cell>
        </row>
        <row r="3565">
          <cell r="A3565">
            <v>89668</v>
          </cell>
          <cell r="B3565" t="str">
            <v>CONECTOR, CPVC, SOLDÁVEL, DN22MM X 3/4", INSTALADO EM RAMAL OU SUB-RAMAL DE ÁGUA - FORNECIMENTO E INSTALAÇÃO. AF_12/2014</v>
          </cell>
          <cell r="C3565" t="str">
            <v>UN</v>
          </cell>
          <cell r="D3565">
            <v>22.44</v>
          </cell>
        </row>
        <row r="3566">
          <cell r="A3566">
            <v>89669</v>
          </cell>
          <cell r="B3566" t="str">
            <v>LUVA SIMPLES, PVC, SERIE R, ÁGUA PLUVIAL, DN 100 MM, JUNTA ELÁSTICA, FORNECIDO E INSTALADO EM CONDUTORES VERTICAIS DE ÁGUAS PLUVIAIS. AF_12/2014</v>
          </cell>
          <cell r="C3566" t="str">
            <v>UN</v>
          </cell>
          <cell r="D3566">
            <v>16.46</v>
          </cell>
        </row>
        <row r="3567">
          <cell r="A3567">
            <v>89670</v>
          </cell>
          <cell r="B3567" t="str">
            <v>LUVA, CPVC, SOLDÁVEL, DN 28MM, INSTALADO EM RAMAL OU SUB-RAMAL DE ÁGUA  FORNECIMENTO E INSTALAÇÃO. AF_12/2014</v>
          </cell>
          <cell r="C3567" t="str">
            <v>UN</v>
          </cell>
          <cell r="D3567">
            <v>10.55</v>
          </cell>
        </row>
        <row r="3568">
          <cell r="A3568">
            <v>89671</v>
          </cell>
          <cell r="B3568" t="str">
            <v>LUVA DE CORRER, PVC, SERIE R, ÁGUA PLUVIAL, DN 100 MM, JUNTA ELÁSTICA, FORNECIDO E INSTALADO EM CONDUTORES VERTICAIS DE ÁGUAS PLUVIAIS. AF_12/2014</v>
          </cell>
          <cell r="C3568" t="str">
            <v>UN</v>
          </cell>
          <cell r="D3568">
            <v>24.16</v>
          </cell>
        </row>
        <row r="3569">
          <cell r="A3569">
            <v>89672</v>
          </cell>
          <cell r="B3569" t="str">
            <v>LUVA DE CORRER, CPVC, SOLDÁVEL, DN 28MM, INSTALADO EM RAMAL OU SUB-RAMAL DE ÁGUA  FORNECIMENTO E INSTALAÇÃO. AF_12/2014</v>
          </cell>
          <cell r="C3569" t="str">
            <v>UN</v>
          </cell>
          <cell r="D3569">
            <v>16.02</v>
          </cell>
        </row>
        <row r="3570">
          <cell r="A3570">
            <v>89673</v>
          </cell>
          <cell r="B3570" t="str">
            <v>REDUÇÃO EXCÊNTRICA, PVC, SERIE R, ÁGUA PLUVIAL, DN 100 X 75 MM, JUNTA ELÁSTICA, FORNECIDO E INSTALADO EM CONDUTORES VERTICAIS DE ÁGUAS PLUVIAIS. AF_12/2014</v>
          </cell>
          <cell r="C3570" t="str">
            <v>UN</v>
          </cell>
          <cell r="D3570">
            <v>19.11</v>
          </cell>
        </row>
        <row r="3571">
          <cell r="A3571">
            <v>89674</v>
          </cell>
          <cell r="B3571" t="str">
            <v>UNIÃO, CPVC, SOLDÁVEL, DN28MM, INSTALADO EM RAMAL OU SUB-RAMAL DE ÁGUA  FORNECIMENTO E INSTALAÇÃO. AF_12/2014</v>
          </cell>
          <cell r="C3571" t="str">
            <v>UN</v>
          </cell>
          <cell r="D3571">
            <v>22.98</v>
          </cell>
        </row>
        <row r="3572">
          <cell r="A3572">
            <v>89675</v>
          </cell>
          <cell r="B3572" t="str">
            <v>TÊ DE INSPEÇÃO, PVC, SERIE R, ÁGUA PLUVIAL, DN 100 MM, JUNTA ELÁSTICA, FORNECIDO E INSTALADO EM CONDUTORES VERTICAIS DE ÁGUAS PLUVIAIS. AF_12/2014</v>
          </cell>
          <cell r="C3572" t="str">
            <v>UN</v>
          </cell>
          <cell r="D3572">
            <v>42.51</v>
          </cell>
        </row>
        <row r="3573">
          <cell r="A3573">
            <v>89676</v>
          </cell>
          <cell r="B3573" t="str">
            <v>CONECTOR, CPVC, SOLDÁVEL, DN 28MM X 1, INSTALADO EM RAMAL OU SUB-RAMAL DE ÁGUA  FORNECIMENTO E INSTALAÇÃO. AF_12/2014</v>
          </cell>
          <cell r="C3573" t="str">
            <v>UN</v>
          </cell>
          <cell r="D3573">
            <v>34.35</v>
          </cell>
        </row>
        <row r="3574">
          <cell r="A3574">
            <v>89677</v>
          </cell>
          <cell r="B3574" t="str">
            <v>LUVA SIMPLES, PVC, SERIE R, ÁGUA PLUVIAL, DN 150 MM, JUNTA ELÁSTICA, FORNECIDO E INSTALADO EM CONDUTORES VERTICAIS DE ÁGUAS PLUVIAIS. AF_12/2014</v>
          </cell>
          <cell r="C3574" t="str">
            <v>UN</v>
          </cell>
          <cell r="D3574">
            <v>46.02</v>
          </cell>
        </row>
        <row r="3575">
          <cell r="A3575">
            <v>89678</v>
          </cell>
          <cell r="B3575" t="str">
            <v>BUCHA DE REDUÇÃO, CPVC, SOLDÁVEL, DN28MM X 22MM, INSTALADO EM RAMAL OU SUB-RAMAL DE ÁGUA  FORNECIMENTO E INSTALAÇÃO. AF_12/2014</v>
          </cell>
          <cell r="C3575" t="str">
            <v>UN</v>
          </cell>
          <cell r="D3575">
            <v>8.1199999999999992</v>
          </cell>
        </row>
        <row r="3576">
          <cell r="A3576">
            <v>89679</v>
          </cell>
          <cell r="B3576" t="str">
            <v>LUVA DE CORRER, PVC, SERIE R, ÁGUA PLUVIAL, DN 150 MM, JUNTA ELÁSTICA, FORNECIDO E INSTALADO EM CONDUTORES VERTICAIS DE ÁGUAS PLUVIAIS. AF_12/2014</v>
          </cell>
          <cell r="C3576" t="str">
            <v>UN</v>
          </cell>
          <cell r="D3576">
            <v>73.5</v>
          </cell>
        </row>
        <row r="3577">
          <cell r="A3577">
            <v>89680</v>
          </cell>
          <cell r="B3577" t="str">
            <v>LUVA, CPVC, SOLDÁVEL, DN 35MM, INSTALADO EM RAMAL OU SUB-RAMAL DE ÁGUA  FORNECIMENTO E INSTALAÇÃO. AF_12/2014</v>
          </cell>
          <cell r="C3577" t="str">
            <v>UN</v>
          </cell>
          <cell r="D3577">
            <v>15.94</v>
          </cell>
        </row>
        <row r="3578">
          <cell r="A3578">
            <v>89681</v>
          </cell>
          <cell r="B3578" t="str">
            <v>REDUÇÃO EXCÊNTRICA, PVC, SERIE R, ÁGUA PLUVIAL, DN 150 X 100 MM, JUNTA ELÁSTICA, FORNECIDO E INSTALADO EM CONDUTORES VERTICAIS DE ÁGUAS PLUVIAIS. AF_12/2014</v>
          </cell>
          <cell r="C3578" t="str">
            <v>UN</v>
          </cell>
          <cell r="D3578">
            <v>50.89</v>
          </cell>
        </row>
        <row r="3579">
          <cell r="A3579">
            <v>89682</v>
          </cell>
          <cell r="B3579" t="str">
            <v>LUVA DE CORRER, CPVC, SOLDÁVEL, DN 35MM, INSTALADO EM RAMAL OU SUB-RAMAL DE ÁGUA  FORNECIMENTO E INSTALAÇÃO. AF_12/2014</v>
          </cell>
          <cell r="C3579" t="str">
            <v>UN</v>
          </cell>
          <cell r="D3579">
            <v>24.11</v>
          </cell>
        </row>
        <row r="3580">
          <cell r="A3580">
            <v>89684</v>
          </cell>
          <cell r="B3580" t="str">
            <v>UNIÃO, CPVC, SOLDÁVEL, DN35MM, INSTALADO EM RAMAL OU SUB-RAMAL DE ÁGUA  FORNECIMENTO E INSTALAÇÃO. AF_12/2014</v>
          </cell>
          <cell r="C3580" t="str">
            <v>UN</v>
          </cell>
          <cell r="D3580">
            <v>32.869999999999997</v>
          </cell>
        </row>
        <row r="3581">
          <cell r="A3581">
            <v>89685</v>
          </cell>
          <cell r="B3581" t="str">
            <v>JUNÇÃO SIMPLES, PVC, SERIE R, ÁGUA PLUVIAL, DN 75 X 75 MM, JUNTA ELÁSTICA, FORNECIDO E INSTALADO EM CONDUTORES VERTICAIS DE ÁGUAS PLUVIAIS. AF_12/2014</v>
          </cell>
          <cell r="C3581" t="str">
            <v>UN</v>
          </cell>
          <cell r="D3581">
            <v>34.869999999999997</v>
          </cell>
        </row>
        <row r="3582">
          <cell r="A3582">
            <v>89686</v>
          </cell>
          <cell r="B3582" t="str">
            <v>CONECTOR, CPVC, SOLDÁVEL, DN 35MM X 1 1/4, INSTALADO EM RAMAL OU SUB-RAMAL DE ÁGUA  FORNECIMENTO E INSTALAÇÃO. AF_12/2014</v>
          </cell>
          <cell r="C3582" t="str">
            <v>UN</v>
          </cell>
          <cell r="D3582">
            <v>119.53</v>
          </cell>
        </row>
        <row r="3583">
          <cell r="A3583">
            <v>89687</v>
          </cell>
          <cell r="B3583" t="str">
            <v>TÊ, PVC, SERIE R, ÁGUA PLUVIAL, DN 75 X 75 MM, JUNTA ELÁSTICA, FORNECIDO E INSTALADO EM CONDUTORES VERTICAIS DE ÁGUAS PLUVIAIS. AF_12/2014</v>
          </cell>
          <cell r="C3583" t="str">
            <v>UN</v>
          </cell>
          <cell r="D3583">
            <v>29.99</v>
          </cell>
        </row>
        <row r="3584">
          <cell r="A3584">
            <v>89689</v>
          </cell>
          <cell r="B3584" t="str">
            <v>BUCHA DE REDUÇÃO, CPVC, SOLDÁVEL, DN35MM X 28MM, INSTALADO EM RAMAL OU SUB-RAMAL DE ÁGUA  FORNECIMENTO E INSTALAÇÃO. AF_12/2014</v>
          </cell>
          <cell r="C3584" t="str">
            <v>UN</v>
          </cell>
          <cell r="D3584">
            <v>25.87</v>
          </cell>
        </row>
        <row r="3585">
          <cell r="A3585">
            <v>89690</v>
          </cell>
          <cell r="B3585" t="str">
            <v>JUNÇÃO SIMPLES, PVC, SERIE R, ÁGUA PLUVIAL, DN 100 X 100 MM, JUNTA ELÁSTICA, FORNECIDO E INSTALADO EM CONDUTORES VERTICAIS DE ÁGUAS PLUVIAIS. AF_12/2014</v>
          </cell>
          <cell r="C3585" t="str">
            <v>UN</v>
          </cell>
          <cell r="D3585">
            <v>52.71</v>
          </cell>
        </row>
        <row r="3586">
          <cell r="A3586">
            <v>89691</v>
          </cell>
          <cell r="B3586" t="str">
            <v>TE, CPVC, SOLDÁVEL, DN 15MM, INSTALADO EM RAMAL OU SUB-RAMAL DE ÁGUA - FORNECIMENTO E INSTALAÇÃO. AF_12/2014</v>
          </cell>
          <cell r="C3586" t="str">
            <v>UN</v>
          </cell>
          <cell r="D3586">
            <v>10.45</v>
          </cell>
        </row>
        <row r="3587">
          <cell r="A3587">
            <v>89692</v>
          </cell>
          <cell r="B3587" t="str">
            <v>JUNÇÃO SIMPLES, PVC, SERIE R, ÁGUA PLUVIAL, DN 100 X 75 MM, JUNTA ELÁSTICA, FORNECIDO E INSTALADO EM CONDUTORES VERTICAIS DE ÁGUAS PLUVIAIS. AF_12/2014</v>
          </cell>
          <cell r="C3587" t="str">
            <v>UN</v>
          </cell>
          <cell r="D3587">
            <v>49.85</v>
          </cell>
        </row>
        <row r="3588">
          <cell r="A3588">
            <v>89693</v>
          </cell>
          <cell r="B3588" t="str">
            <v>TÊ, PVC, SERIE R, ÁGUA PLUVIAL, DN 100 X 100 MM, JUNTA ELÁSTICA, FORNECIDO E INSTALADO EM CONDUTORES VERTICAIS DE ÁGUAS PLUVIAIS. AF_12/2014</v>
          </cell>
          <cell r="C3588" t="str">
            <v>UN</v>
          </cell>
          <cell r="D3588">
            <v>48.43</v>
          </cell>
        </row>
        <row r="3589">
          <cell r="A3589">
            <v>89694</v>
          </cell>
          <cell r="B3589" t="str">
            <v>TE DE TRANSIÇÃO, CPVC, SOLDÁVEL, DN 15MM X 1/2, INSTALADO EM RAMAL OU SUB-RAMAL DE ÁGUA  FORNECIMENTO E INSTALAÇÃO. AF_12/2014</v>
          </cell>
          <cell r="C3589" t="str">
            <v>UN</v>
          </cell>
          <cell r="D3589">
            <v>15.8</v>
          </cell>
        </row>
        <row r="3590">
          <cell r="A3590">
            <v>89695</v>
          </cell>
          <cell r="B3590" t="str">
            <v>TÊ MISTURADOR, CPVC, SOLDÁVEL, DN15MM, INSTALADO EM RAMAL OU SUB-RAMAL DE ÁGUA  FORNECIMENTO E INSTALAÇÃO. AF_12/2014</v>
          </cell>
          <cell r="C3590" t="str">
            <v>UN</v>
          </cell>
          <cell r="D3590">
            <v>14.79</v>
          </cell>
        </row>
        <row r="3591">
          <cell r="A3591">
            <v>89696</v>
          </cell>
          <cell r="B3591" t="str">
            <v>TÊ, PVC, SERIE R, ÁGUA PLUVIAL, DN 100 X 75 MM, JUNTA ELÁSTICA, FORNECIDO E INSTALADO EM CONDUTORES VERTICAIS DE ÁGUAS PLUVIAIS. AF_12/2014</v>
          </cell>
          <cell r="C3591" t="str">
            <v>UN</v>
          </cell>
          <cell r="D3591">
            <v>44.06</v>
          </cell>
        </row>
        <row r="3592">
          <cell r="A3592">
            <v>89697</v>
          </cell>
          <cell r="B3592" t="str">
            <v>TE, CPVC, SOLDÁVEL, DN 22MM, INSTALADO EM RAMAL OU SUB-RAMAL DE ÁGUA - FORNECIMENTO E INSTALAÇÃO. AF_12/2014</v>
          </cell>
          <cell r="C3592" t="str">
            <v>UN</v>
          </cell>
          <cell r="D3592">
            <v>12.81</v>
          </cell>
        </row>
        <row r="3593">
          <cell r="A3593">
            <v>89698</v>
          </cell>
          <cell r="B3593" t="str">
            <v>JUNÇÃO SIMPLES, PVC, SERIE R, ÁGUA PLUVIAL, DN 150 X 150 MM, JUNTA ELÁSTICA, FORNECIDO E INSTALADO EM CONDUTORES VERTICAIS DE ÁGUAS PLUVIAIS. AF_12/2014</v>
          </cell>
          <cell r="C3593" t="str">
            <v>UN</v>
          </cell>
          <cell r="D3593">
            <v>153.34</v>
          </cell>
        </row>
        <row r="3594">
          <cell r="A3594">
            <v>89699</v>
          </cell>
          <cell r="B3594" t="str">
            <v>JUNÇÃO SIMPLES, PVC, SERIE R, ÁGUA PLUVIAL, DN 150 X 100 MM, JUNTA ELÁSTICA, FORNECIDO E INSTALADO EM CONDUTORES VERTICAIS DE ÁGUAS PLUVIAIS. AF_12/2014</v>
          </cell>
          <cell r="C3594" t="str">
            <v>UN</v>
          </cell>
          <cell r="D3594">
            <v>132.11000000000001</v>
          </cell>
        </row>
        <row r="3595">
          <cell r="A3595">
            <v>89700</v>
          </cell>
          <cell r="B3595" t="str">
            <v>TE DE TRANSIÇÃO, CPVC, SOLDÁVEL, DN 22MM X 1/2, INSTALADO EM RAMAL OU SUB-RAMAL DE ÁGUA  FORNECIMENTO E INSTALAÇÃO. AF_12/2014</v>
          </cell>
          <cell r="C3595" t="str">
            <v>UN</v>
          </cell>
          <cell r="D3595">
            <v>17.39</v>
          </cell>
        </row>
        <row r="3596">
          <cell r="A3596">
            <v>89701</v>
          </cell>
          <cell r="B3596" t="str">
            <v>TÊ, PVC, SERIE R, ÁGUA PLUVIAL, DN 150 X 150 MM, JUNTA ELÁSTICA, FORNECIDO E INSTALADO EM CONDUTORES VERTICAIS DE ÁGUAS PLUVIAIS. AF_12/2014</v>
          </cell>
          <cell r="C3596" t="str">
            <v>UN</v>
          </cell>
          <cell r="D3596">
            <v>104.46</v>
          </cell>
        </row>
        <row r="3597">
          <cell r="A3597">
            <v>89702</v>
          </cell>
          <cell r="B3597" t="str">
            <v>TÊ MISTURADOR, CPVC, SOLDÁVEL, DN22MM, INSTALADO EM RAMAL OU SUB-RAMAL DE ÁGUA  FORNECIMENTO E INSTALAÇÃO. AF_12/2014</v>
          </cell>
          <cell r="C3597" t="str">
            <v>UN</v>
          </cell>
          <cell r="D3597">
            <v>17.39</v>
          </cell>
        </row>
        <row r="3598">
          <cell r="A3598">
            <v>89703</v>
          </cell>
          <cell r="B3598" t="str">
            <v>TE MISTURADOR DE TRANSIÇÃO, CPVC, SOLDÁVEL, DN 22MM X 3/4", INSTALADO EM RAMAL OU SUB-RAMAL DE ÁGUA - FORNECIMENTO E INSTALAÇÃO. AF_12/2014</v>
          </cell>
          <cell r="C3598" t="str">
            <v>UN</v>
          </cell>
          <cell r="D3598">
            <v>35.97</v>
          </cell>
        </row>
        <row r="3599">
          <cell r="A3599">
            <v>89704</v>
          </cell>
          <cell r="B3599" t="str">
            <v>TÊ, PVC, SERIE R, ÁGUA PLUVIAL, DN 150 X 100 MM, JUNTA ELÁSTICA, FORNECIDO E INSTALADO EM CONDUTORES VERTICAIS DE ÁGUAS PLUVIAIS. AF_12/2014</v>
          </cell>
          <cell r="C3599" t="str">
            <v>UN</v>
          </cell>
          <cell r="D3599">
            <v>84.05</v>
          </cell>
        </row>
        <row r="3600">
          <cell r="A3600">
            <v>89705</v>
          </cell>
          <cell r="B3600" t="str">
            <v>TÊ, CPVC, SOLDÁVEL, DN28MM, INSTALADO EM RAMAL OU SUB-RAMAL DE ÁGUA   FORNECIMENTO E INSTALAÇÃO. AF_12/2014</v>
          </cell>
          <cell r="C3600" t="str">
            <v>UN</v>
          </cell>
          <cell r="D3600">
            <v>19.97</v>
          </cell>
        </row>
        <row r="3601">
          <cell r="A3601">
            <v>89706</v>
          </cell>
          <cell r="B3601" t="str">
            <v>TÊ, CPVC, SOLDÁVEL, DN35MM, INSTALADO EM RAMAL OU SUB-RAMAL DE ÁGUA  FORNECIMENTO E INSTALAÇÃO. AF_12/2014</v>
          </cell>
          <cell r="C3601" t="str">
            <v>UN</v>
          </cell>
          <cell r="D3601">
            <v>40.5</v>
          </cell>
        </row>
        <row r="3602">
          <cell r="A3602">
            <v>89718</v>
          </cell>
          <cell r="B3602" t="str">
            <v>TUBO, CPVC, SOLDÁVEL, DN 35MM, INSTALADO EM RAMAL DE DISTRIBUIÇÃO DE ÁGUA   FORNECIMENTO E INSTALAÇÃO. AF_12/2014</v>
          </cell>
          <cell r="C3602" t="str">
            <v>M</v>
          </cell>
          <cell r="D3602">
            <v>25.07</v>
          </cell>
        </row>
        <row r="3603">
          <cell r="A3603">
            <v>89719</v>
          </cell>
          <cell r="B3603" t="str">
            <v>JOELHO 90 GRAUS, CPVC, SOLDÁVEL, DN 22MM, INSTALADO EM RAMAL DE DISTRIBUIÇÃO DE ÁGUA   FORNECIMENTO E INSTALAÇÃO. AF_12/2014</v>
          </cell>
          <cell r="C3603" t="str">
            <v>UN</v>
          </cell>
          <cell r="D3603">
            <v>8.48</v>
          </cell>
        </row>
        <row r="3604">
          <cell r="A3604">
            <v>89720</v>
          </cell>
          <cell r="B3604" t="str">
            <v>JOELHO 45 GRAUS, CPVC, SOLDÁVEL, DN 22MM, INSTALADO EM RAMAL DE DISTRIBUIÇÃO DE ÁGUA   FORNECIMENTO E INSTALAÇÃO. AF_12/2014</v>
          </cell>
          <cell r="C3604" t="str">
            <v>UN</v>
          </cell>
          <cell r="D3604">
            <v>9.84</v>
          </cell>
        </row>
        <row r="3605">
          <cell r="A3605">
            <v>89721</v>
          </cell>
          <cell r="B3605" t="str">
            <v>CURVA 90 GRAUS, CPVC, SOLDÁVEL, DN 22MM, INSTALADO EM RAMAL DE DISTRIBUIÇÃO DE ÁGUA - FORNECIMENTO E INSTALAÇÃO. AF_12/2014</v>
          </cell>
          <cell r="C3605" t="str">
            <v>UN</v>
          </cell>
          <cell r="D3605">
            <v>10.29</v>
          </cell>
        </row>
        <row r="3606">
          <cell r="A3606">
            <v>89722</v>
          </cell>
          <cell r="B3606" t="str">
            <v>JOELHO DE TRANSIÇÃO, 90 GRAUS, CPVC, SOLDÁVEL, DN 22MM X 1/2", INSTALADO EM RAMAL DE ALIMENTAÇAÕ DE ÁGUA - FORNECIMENTO E INSTALAÇÃO. AF_12/2014</v>
          </cell>
          <cell r="C3606" t="str">
            <v>UN</v>
          </cell>
          <cell r="D3606">
            <v>16.72</v>
          </cell>
        </row>
        <row r="3607">
          <cell r="A3607">
            <v>89723</v>
          </cell>
          <cell r="B3607" t="str">
            <v>JOELHO 90 GRAUS, CPVC, SOLDÁVEL, DN 28MM, INSTALADO EM RAMAL DE DISTRIBUIÇÃO DE ÁGUA   FORNECIMENTO E INSTALAÇÃO. AF_12/2014</v>
          </cell>
          <cell r="C3607" t="str">
            <v>UN</v>
          </cell>
          <cell r="D3607">
            <v>13.41</v>
          </cell>
        </row>
        <row r="3608">
          <cell r="A3608">
            <v>89724</v>
          </cell>
          <cell r="B3608" t="str">
            <v>JOELHO 90 GRAUS, PVC, SERIE NORMAL, ESGOTO PREDIAL, DN 40 MM, JUNTA SOLDÁVEL, FORNECIDO E INSTALADO EM RAMAL DE DESCARGA OU RAMAL DE ESGOTO SANITÁRIO. AF_12/2014</v>
          </cell>
          <cell r="C3608" t="str">
            <v>UN</v>
          </cell>
          <cell r="D3608">
            <v>8.41</v>
          </cell>
        </row>
        <row r="3609">
          <cell r="A3609">
            <v>89725</v>
          </cell>
          <cell r="B3609" t="str">
            <v>JOELHO 45 GRAUS, CPVC, SOLDÁVEL, DN 28MM, INSTALADO EM RAMAL DE DISTRIBUIÇÃO DE ÁGUA   FORNECIMENTO E INSTALAÇÃO. AF_12/2014</v>
          </cell>
          <cell r="C3609" t="str">
            <v>UN</v>
          </cell>
          <cell r="D3609">
            <v>13.1</v>
          </cell>
        </row>
        <row r="3610">
          <cell r="A3610">
            <v>89726</v>
          </cell>
          <cell r="B3610" t="str">
            <v>JOELHO 45 GRAUS, PVC, SERIE NORMAL, ESGOTO PREDIAL, DN 40 MM, JUNTA SOLDÁVEL, FORNECIDO E INSTALADO EM RAMAL DE DESCARGA OU RAMAL DE ESGOTO SANITÁRIO. AF_12/2014</v>
          </cell>
          <cell r="C3610" t="str">
            <v>UN</v>
          </cell>
          <cell r="D3610">
            <v>6.62</v>
          </cell>
        </row>
        <row r="3611">
          <cell r="A3611">
            <v>89727</v>
          </cell>
          <cell r="B3611" t="str">
            <v>CURVA 90 GRAUS, CPVC, SOLDÁVEL, DN 28MM, INSTALADO EM RAMAL DE DISTRIBUIÇÃO DE ÁGUA   FORNECIMENTO E INSTALAÇÃO. AF_12/2014</v>
          </cell>
          <cell r="C3611" t="str">
            <v>UN</v>
          </cell>
          <cell r="D3611">
            <v>14.56</v>
          </cell>
        </row>
        <row r="3612">
          <cell r="A3612">
            <v>89728</v>
          </cell>
          <cell r="B3612" t="str">
            <v>CURVA CURTA 90 GRAUS, PVC, SERIE NORMAL, ESGOTO PREDIAL, DN 40 MM, JUNTA SOLDÁVEL, FORNECIDO E INSTALADO EM RAMAL DE DESCARGA OU RAMAL DE ESGOTO SANITÁRIO. AF_12/2014</v>
          </cell>
          <cell r="C3612" t="str">
            <v>UN</v>
          </cell>
          <cell r="D3612">
            <v>8.85</v>
          </cell>
        </row>
        <row r="3613">
          <cell r="A3613">
            <v>89729</v>
          </cell>
          <cell r="B3613" t="str">
            <v>JOELHO 90 GRAUS, CPVC, SOLDÁVEL, DN 35MM, INSTALADO EM RAMAL DE DISTRIBUIÇÃO DE ÁGUA   FORNECIMENTO E INSTALAÇÃO. AF_12/2014</v>
          </cell>
          <cell r="C3613" t="str">
            <v>UN</v>
          </cell>
          <cell r="D3613">
            <v>19.96</v>
          </cell>
        </row>
        <row r="3614">
          <cell r="A3614">
            <v>89730</v>
          </cell>
          <cell r="B3614" t="str">
            <v>CURVA LONGA 90 GRAUS, PVC, SERIE NORMAL, ESGOTO PREDIAL, DN 40 MM, JUNTA SOLDÁVEL, FORNECIDO E INSTALADO EM RAMAL DE DESCARGA OU RAMAL DE ESGOTO SANITÁRIO. AF_12/2014</v>
          </cell>
          <cell r="C3614" t="str">
            <v>UN</v>
          </cell>
          <cell r="D3614">
            <v>9.43</v>
          </cell>
        </row>
        <row r="3615">
          <cell r="A3615">
            <v>89731</v>
          </cell>
          <cell r="B3615" t="str">
            <v>JOELHO 90 GRAUS, PVC, SERIE NORMAL, ESGOTO PREDIAL, DN 50 MM, JUNTA ELÁSTICA, FORNECIDO E INSTALADO EM RAMAL DE DESCARGA OU RAMAL DE ESGOTO SANITÁRIO. AF_12/2014</v>
          </cell>
          <cell r="C3615" t="str">
            <v>UN</v>
          </cell>
          <cell r="D3615">
            <v>9.5500000000000007</v>
          </cell>
        </row>
        <row r="3616">
          <cell r="A3616">
            <v>89732</v>
          </cell>
          <cell r="B3616" t="str">
            <v>JOELHO 45 GRAUS, PVC, SERIE NORMAL, ESGOTO PREDIAL, DN 50 MM, JUNTA ELÁSTICA, FORNECIDO E INSTALADO EM RAMAL DE DESCARGA OU RAMAL DE ESGOTO SANITÁRIO. AF_12/2014</v>
          </cell>
          <cell r="C3616" t="str">
            <v>UN</v>
          </cell>
          <cell r="D3616">
            <v>9.9700000000000006</v>
          </cell>
        </row>
        <row r="3617">
          <cell r="A3617">
            <v>89733</v>
          </cell>
          <cell r="B3617" t="str">
            <v>CURVA CURTA 90 GRAUS, PVC, SERIE NORMAL, ESGOTO PREDIAL, DN 50 MM, JUNTA ELÁSTICA, FORNECIDO E INSTALADO EM RAMAL DE DESCARGA OU RAMAL DE ESGOTO SANITÁRIO. AF_12/2014</v>
          </cell>
          <cell r="C3617" t="str">
            <v>UN</v>
          </cell>
          <cell r="D3617">
            <v>14.51</v>
          </cell>
        </row>
        <row r="3618">
          <cell r="A3618">
            <v>89734</v>
          </cell>
          <cell r="B3618" t="str">
            <v>JOELHO 45 GRAUS, CPVC, SOLDÁVEL, DN 35MM, INSTALADO EM RAMAL DE DISTRIBUIÇÃO DE ÁGUA   FORNECIMENTO E INSTALAÇÃO. AF_12/2014</v>
          </cell>
          <cell r="C3618" t="str">
            <v>UN</v>
          </cell>
          <cell r="D3618">
            <v>19.96</v>
          </cell>
        </row>
        <row r="3619">
          <cell r="A3619">
            <v>89735</v>
          </cell>
          <cell r="B3619" t="str">
            <v>CURVA LONGA 90 GRAUS, PVC, SERIE NORMAL, ESGOTO PREDIAL, DN 50 MM, JUNTA ELÁSTICA, FORNECIDO E INSTALADO EM RAMAL DE DESCARGA OU RAMAL DE ESGOTO SANITÁRIO. AF_12/2014</v>
          </cell>
          <cell r="C3619" t="str">
            <v>UN</v>
          </cell>
          <cell r="D3619">
            <v>15.2</v>
          </cell>
        </row>
        <row r="3620">
          <cell r="A3620">
            <v>89736</v>
          </cell>
          <cell r="B3620" t="str">
            <v>LUVA, CPVC, SOLDÁVEL, DN 22MM, INSTALADO EM RAMAL DE DISTRIBUIÇÃO DE ÁGUA   FORNECIMENTO E INSTALAÇÃO. AF_12/2014</v>
          </cell>
          <cell r="C3620" t="str">
            <v>UN</v>
          </cell>
          <cell r="D3620">
            <v>5.68</v>
          </cell>
        </row>
        <row r="3621">
          <cell r="A3621">
            <v>89737</v>
          </cell>
          <cell r="B3621" t="str">
            <v>JOELHO 90 GRAUS, PVC, SERIE NORMAL, ESGOTO PREDIAL, DN 75 MM, JUNTA ELÁSTICA, FORNECIDO E INSTALADO EM RAMAL DE DESCARGA OU RAMAL DE ESGOTO SANITÁRIO. AF_12/2014</v>
          </cell>
          <cell r="C3621" t="str">
            <v>UN</v>
          </cell>
          <cell r="D3621">
            <v>15.86</v>
          </cell>
        </row>
        <row r="3622">
          <cell r="A3622">
            <v>89738</v>
          </cell>
          <cell r="B3622" t="str">
            <v>LUVA DE CORRER, CPVC, SOLDÁVEL, DN 22MM, INSTALADO EM RAMAL DE DISTRIBUIÇÃO DE ÁGUA   FORNECIMENTO E INSTALAÇÃO. AF_12/2014</v>
          </cell>
          <cell r="C3622" t="str">
            <v>UN</v>
          </cell>
          <cell r="D3622">
            <v>10.45</v>
          </cell>
        </row>
        <row r="3623">
          <cell r="A3623">
            <v>89739</v>
          </cell>
          <cell r="B3623" t="str">
            <v>JOELHO 45 GRAUS, PVC, SERIE NORMAL, ESGOTO PREDIAL, DN 75 MM, JUNTA ELÁSTICA, FORNECIDO E INSTALADO EM RAMAL DE DESCARGA OU RAMAL DE ESGOTO SANITÁRIO. AF_12/2014</v>
          </cell>
          <cell r="C3623" t="str">
            <v>UN</v>
          </cell>
          <cell r="D3623">
            <v>16.47</v>
          </cell>
        </row>
        <row r="3624">
          <cell r="A3624">
            <v>89740</v>
          </cell>
          <cell r="B3624" t="str">
            <v>LUVA DE TRANSIÇÃO, CPVC, SOLDÁVEL, DN 22MM X 25MM, INSTALADO EM RAMAL DE DISTRIBUIÇÃO DE ÁGUA   FORNECIMENTO E INSTALAÇÃO. AF_12/2014</v>
          </cell>
          <cell r="C3624" t="str">
            <v>UN</v>
          </cell>
          <cell r="D3624">
            <v>5.26</v>
          </cell>
        </row>
        <row r="3625">
          <cell r="A3625">
            <v>89741</v>
          </cell>
          <cell r="B3625" t="str">
            <v>UNIÃO, CPVC, SOLDÁVEL, DN 22MM, INSTALADO EM RAMAL DE DISTRIBUIÇÃO DE ÁGUA   FORNECIMENTO E INSTALAÇÃO. AF_12/2014</v>
          </cell>
          <cell r="C3625" t="str">
            <v>UN</v>
          </cell>
          <cell r="D3625">
            <v>14.08</v>
          </cell>
        </row>
        <row r="3626">
          <cell r="A3626">
            <v>89742</v>
          </cell>
          <cell r="B3626" t="str">
            <v>CURVA CURTA 90 GRAUS, PVC, SERIE NORMAL, ESGOTO PREDIAL, DN 75 MM, JUNTA ELÁSTICA, FORNECIDO E INSTALADO EM RAMAL DE DESCARGA OU RAMAL DE ESGOTO SANITÁRIO. AF_12/2014</v>
          </cell>
          <cell r="C3626" t="str">
            <v>UN</v>
          </cell>
          <cell r="D3626">
            <v>24.47</v>
          </cell>
        </row>
        <row r="3627">
          <cell r="A3627">
            <v>89743</v>
          </cell>
          <cell r="B3627" t="str">
            <v>CURVA LONGA 90 GRAUS, PVC, SERIE NORMAL, ESGOTO PREDIAL, DN 75 MM, JUNTA ELÁSTICA, FORNECIDO E INSTALADO EM RAMAL DE DESCARGA OU RAMAL DE ESGOTO SANITÁRIO. AF_12/2014</v>
          </cell>
          <cell r="C3627" t="str">
            <v>UN</v>
          </cell>
          <cell r="D3627">
            <v>33.1</v>
          </cell>
        </row>
        <row r="3628">
          <cell r="A3628">
            <v>89744</v>
          </cell>
          <cell r="B3628" t="str">
            <v>JOELHO 90 GRAUS, PVC, SERIE NORMAL, ESGOTO PREDIAL, DN 100 MM, JUNTA ELÁSTICA, FORNECIDO E INSTALADO EM RAMAL DE DESCARGA OU RAMAL DE ESGOTO SANITÁRIO. AF_12/2014</v>
          </cell>
          <cell r="C3628" t="str">
            <v>UN</v>
          </cell>
          <cell r="D3628">
            <v>20.69</v>
          </cell>
        </row>
        <row r="3629">
          <cell r="A3629">
            <v>89745</v>
          </cell>
          <cell r="B3629" t="str">
            <v>CONECTOR, CPVC, SOLDÁVEL, DN 22MM X 1/2 , INSTALADO EM RAMAL DE DISTRIBUIÇÃO DE ÁGUA   FORNECIMENTO E INSTALAÇÃO. AF_12/2014</v>
          </cell>
          <cell r="C3629" t="str">
            <v>UN</v>
          </cell>
          <cell r="D3629">
            <v>21.86</v>
          </cell>
        </row>
        <row r="3630">
          <cell r="A3630">
            <v>89746</v>
          </cell>
          <cell r="B3630" t="str">
            <v>JOELHO 45 GRAUS, PVC, SERIE NORMAL, ESGOTO PREDIAL, DN 100 MM, JUNTA ELÁSTICA, FORNECIDO E INSTALADO EM RAMAL DE DESCARGA OU RAMAL DE ESGOTO SANITÁRIO. AF_12/2014</v>
          </cell>
          <cell r="C3630" t="str">
            <v>UN</v>
          </cell>
          <cell r="D3630">
            <v>20.65</v>
          </cell>
        </row>
        <row r="3631">
          <cell r="A3631">
            <v>89747</v>
          </cell>
          <cell r="B3631" t="str">
            <v>ADAPTADOR, CPVC, SOLDÁVEL, DN 22MM, INSTALADO EM RAMAL DE DISTRIBUIÇÃO DE ÁGUA   FORNECIMENTO E INSTALAÇÃO. AF_12/2014</v>
          </cell>
          <cell r="C3631" t="str">
            <v>UN</v>
          </cell>
          <cell r="D3631">
            <v>8.84</v>
          </cell>
        </row>
        <row r="3632">
          <cell r="A3632">
            <v>89748</v>
          </cell>
          <cell r="B3632" t="str">
            <v>CURVA CURTA 90 GRAUS, PVC, SERIE NORMAL, ESGOTO PREDIAL, DN 100 MM, JUNTA ELÁSTICA, FORNECIDO E INSTALADO EM RAMAL DE DESCARGA OU RAMAL DE ESGOTO SANITÁRIO. AF_12/2014</v>
          </cell>
          <cell r="C3632" t="str">
            <v>UN</v>
          </cell>
          <cell r="D3632">
            <v>30.04</v>
          </cell>
        </row>
        <row r="3633">
          <cell r="A3633">
            <v>89749</v>
          </cell>
          <cell r="B3633" t="str">
            <v>CURVA DE TRANSPOSIÇÃO, CPVC, SOLDÁVEL, DN 22MM, INSTALADO EM RAMAL DE DISTRIBUIÇÃO DE ÁGUA   FORNECIMENTO E INSTALAÇÃO. AF_12/2014</v>
          </cell>
          <cell r="C3633" t="str">
            <v>UN</v>
          </cell>
          <cell r="D3633">
            <v>10.45</v>
          </cell>
        </row>
        <row r="3634">
          <cell r="A3634">
            <v>89750</v>
          </cell>
          <cell r="B3634" t="str">
            <v>CURVA LONGA 90 GRAUS, PVC, SERIE NORMAL, ESGOTO PREDIAL, DN 100 MM, JUNTA ELÁSTICA, FORNECIDO E INSTALADO EM RAMAL DE DESCARGA OU RAMAL DE ESGOTO SANITÁRIO. AF_12/2014</v>
          </cell>
          <cell r="C3634" t="str">
            <v>UN</v>
          </cell>
          <cell r="D3634">
            <v>46.65</v>
          </cell>
        </row>
        <row r="3635">
          <cell r="A3635">
            <v>89751</v>
          </cell>
          <cell r="B3635" t="str">
            <v>BUCHA DE REDUÇÃO, CPVC, SOLDÁVEL, DN 22MM X 15MM, INSTALADO EM RAMAL DE DISTRIBUIÇÃO DE ÁGUA   FORNECIMENTO E INSTALAÇÃO. AF_12/2014</v>
          </cell>
          <cell r="C3635" t="str">
            <v>UN</v>
          </cell>
          <cell r="D3635">
            <v>4.55</v>
          </cell>
        </row>
        <row r="3636">
          <cell r="A3636">
            <v>89752</v>
          </cell>
          <cell r="B3636" t="str">
            <v>LUVA SIMPLES, PVC, SERIE NORMAL, ESGOTO PREDIAL, DN 40 MM, JUNTA SOLDÁVEL, FORNECIDO E INSTALADO EM RAMAL DE DESCARGA OU RAMAL DE ESGOTO SANITÁRIO. AF_12/2014</v>
          </cell>
          <cell r="C3636" t="str">
            <v>UN</v>
          </cell>
          <cell r="D3636">
            <v>5.38</v>
          </cell>
        </row>
        <row r="3637">
          <cell r="A3637">
            <v>89753</v>
          </cell>
          <cell r="B3637" t="str">
            <v>LUVA SIMPLES, PVC, SERIE NORMAL, ESGOTO PREDIAL, DN 50 MM, JUNTA ELÁSTICA, FORNECIDO E INSTALADO EM RAMAL DE DESCARGA OU RAMAL DE ESGOTO SANITÁRIO. AF_12/2014</v>
          </cell>
          <cell r="C3637" t="str">
            <v>UN</v>
          </cell>
          <cell r="D3637">
            <v>7.45</v>
          </cell>
        </row>
        <row r="3638">
          <cell r="A3638">
            <v>89754</v>
          </cell>
          <cell r="B3638" t="str">
            <v>LUVA DE CORRER, PVC, SERIE NORMAL, ESGOTO PREDIAL, DN 50 MM, JUNTA ELÁSTICA, FORNECIDO E INSTALADO EM RAMAL DE DESCARGA OU RAMAL DE ESGOTO SANITÁRIO. AF_12/2014</v>
          </cell>
          <cell r="C3638" t="str">
            <v>UN</v>
          </cell>
          <cell r="D3638">
            <v>12.49</v>
          </cell>
        </row>
        <row r="3639">
          <cell r="A3639">
            <v>89755</v>
          </cell>
          <cell r="B3639" t="str">
            <v>LUVA, CPVC, SOLDÁVEL, DN 28MM, INSTALADO EM RAMAL DE DISTRIBUIÇÃO DE ÁGUA   FORNECIMENTO E INSTALAÇÃO. AF_12/2014</v>
          </cell>
          <cell r="C3639" t="str">
            <v>UN</v>
          </cell>
          <cell r="D3639">
            <v>8.52</v>
          </cell>
        </row>
        <row r="3640">
          <cell r="A3640">
            <v>89756</v>
          </cell>
          <cell r="B3640" t="str">
            <v>LUVA DE CORRER, CPVC, SOLDÁVEL, DN 28MM, INSTALADO EM RAMAL DE DISTRIBUIÇÃO DE ÁGUA   FORNECIMENTO E INSTALAÇÃO. AF_12/2014</v>
          </cell>
          <cell r="C3640" t="str">
            <v>UN</v>
          </cell>
          <cell r="D3640">
            <v>13.99</v>
          </cell>
        </row>
        <row r="3641">
          <cell r="A3641">
            <v>89757</v>
          </cell>
          <cell r="B3641" t="str">
            <v>UNIÃO, CPVC, SOLDÁVEL, DN 28MM, INSTALADO EM RAMAL DE DISTRIBUIÇÃO DE ÁGUA   FORNECIMENTO E INSTALAÇÃO. AF_12/2014</v>
          </cell>
          <cell r="C3641" t="str">
            <v>UN</v>
          </cell>
          <cell r="D3641">
            <v>20.95</v>
          </cell>
        </row>
        <row r="3642">
          <cell r="A3642">
            <v>89758</v>
          </cell>
          <cell r="B3642" t="str">
            <v>CONECTOR, CPVC, SOLDÁVEL, DN 28MM X 1 , INSTALADO EM RAMAL DE DISTRIBUIÇÃO DE ÁGUA   FORNECIMENTO E INSTALAÇÃO. AF_12/2014</v>
          </cell>
          <cell r="C3642" t="str">
            <v>UN</v>
          </cell>
          <cell r="D3642">
            <v>32.32</v>
          </cell>
        </row>
        <row r="3643">
          <cell r="A3643">
            <v>89759</v>
          </cell>
          <cell r="B3643" t="str">
            <v>BUCHA DE REDUÇÃO, CPVC, SOLDÁVEL, DN 28MM X 22MM, INSTALADO EM RAMAL DE DISTRIBUIÇÃO DE ÁGUA - FORNECIMENTO E INSTALAÇÃO. AF_12/2014</v>
          </cell>
          <cell r="C3643" t="str">
            <v>UN</v>
          </cell>
          <cell r="D3643">
            <v>6.09</v>
          </cell>
        </row>
        <row r="3644">
          <cell r="A3644">
            <v>89760</v>
          </cell>
          <cell r="B3644" t="str">
            <v>LUVA, CPVC, SOLDÁVEL, DN 35MM, INSTALADO EM RAMAL DE DISTRIBUIÇÃO DE ÁGUA - FORNECIMENTO E INSTALAÇÃO. AF_12/2014</v>
          </cell>
          <cell r="C3644" t="str">
            <v>UN</v>
          </cell>
          <cell r="D3644">
            <v>13.54</v>
          </cell>
        </row>
        <row r="3645">
          <cell r="A3645">
            <v>89761</v>
          </cell>
          <cell r="B3645" t="str">
            <v>LUVA DE CORRER, CPVC, SOLDÁVEL, DN 35MM, INSTALADO EM RAMAL DE DISTRIBUIÇÃO DE ÁGUA - FORNECIMENTO E INSTALAÇÃO. AF_12/2014</v>
          </cell>
          <cell r="C3645" t="str">
            <v>UN</v>
          </cell>
          <cell r="D3645">
            <v>21.71</v>
          </cell>
        </row>
        <row r="3646">
          <cell r="A3646">
            <v>89762</v>
          </cell>
          <cell r="B3646" t="str">
            <v>UNIÃO, CPVC, SOLDÁVEL, DN35MM, INSTALADO EM RAMAL DE DISTRIBUIÇÃO DE ÁGUA - FORNECIMENTO E INSTALAÇÃO. AF_12/2014</v>
          </cell>
          <cell r="C3646" t="str">
            <v>UN</v>
          </cell>
          <cell r="D3646">
            <v>30.47</v>
          </cell>
        </row>
        <row r="3647">
          <cell r="A3647">
            <v>89763</v>
          </cell>
          <cell r="B3647" t="str">
            <v>CONECTOR, CPVC, SOLDÁVEL, DN 35MM X 1 1/4 , INSTALADO EM RAMAL DE DISTRIBUIÇÃO DE ÁGUA - FORNECIMENTO E INSTALAÇÃO. AF_12/2014</v>
          </cell>
          <cell r="C3647" t="str">
            <v>UN</v>
          </cell>
          <cell r="D3647">
            <v>117.13</v>
          </cell>
        </row>
        <row r="3648">
          <cell r="A3648">
            <v>89764</v>
          </cell>
          <cell r="B3648" t="str">
            <v>BUCHA DE REDUÇÃO, CPVC, SOLDÁVEL, DN35MM X 28MM, INSTALADO EM RAMAL DE DISTRIBUIÇÃO DE ÁGUA - FORNECIMENTO E INSTALAÇÃO. AF_12/2014</v>
          </cell>
          <cell r="C3648" t="str">
            <v>UN</v>
          </cell>
          <cell r="D3648">
            <v>23.47</v>
          </cell>
        </row>
        <row r="3649">
          <cell r="A3649">
            <v>89765</v>
          </cell>
          <cell r="B3649" t="str">
            <v>TE, CPVC, SOLDÁVEL, DN 22MM, INSTALADO EM RAMAL DE DISTRIBUIÇÃO DE ÁGUA - FORNECIMENTO E INSTALAÇÃO. AF_12/2014</v>
          </cell>
          <cell r="C3649" t="str">
            <v>UN</v>
          </cell>
          <cell r="D3649">
            <v>10.97</v>
          </cell>
        </row>
        <row r="3650">
          <cell r="A3650">
            <v>89766</v>
          </cell>
          <cell r="B3650" t="str">
            <v>TE DE TRANSIÇÃO, CPVC, SOLDÁVEL, DN 22MM X 1/2 , INSTALADO EM RAMAL DE DISTRIBUIÇÃO DE ÁGUA   FORNECIMENTO E INSTALAÇÃO. AF_12/2014</v>
          </cell>
          <cell r="C3650" t="str">
            <v>UN</v>
          </cell>
          <cell r="D3650">
            <v>15.55</v>
          </cell>
        </row>
        <row r="3651">
          <cell r="A3651">
            <v>89767</v>
          </cell>
          <cell r="B3651" t="str">
            <v>TÊ MISTURADOR, CPVC, SOLDÁVEL, DN 22MM, INSTALADO EM RAMAL DE DISTRIBUIÇÃO DE ÁGUA - FORNECIMENTO E INSTALAÇÃO. AF_12/2014</v>
          </cell>
          <cell r="C3651" t="str">
            <v>UN</v>
          </cell>
          <cell r="D3651">
            <v>15.55</v>
          </cell>
        </row>
        <row r="3652">
          <cell r="A3652">
            <v>89768</v>
          </cell>
          <cell r="B3652" t="str">
            <v>TÊ, CPVC, SOLDÁVEL, DN 28MM, INSTALADO EM RAMAL DE DISTRIBUIÇÃO DE ÁGUA - FORNECIMENTO E INSTALAÇÃO. AF_12/2014</v>
          </cell>
          <cell r="C3652" t="str">
            <v>UN</v>
          </cell>
          <cell r="D3652">
            <v>15.88</v>
          </cell>
        </row>
        <row r="3653">
          <cell r="A3653">
            <v>89769</v>
          </cell>
          <cell r="B3653" t="str">
            <v>TÊ, CPVC, SOLDÁVEL, DN35MM, INSTALADO EM RAMAL DE DISTRIBUIÇÃO DE ÁGUA - FORNECIMENTO E INSTALAÇÃO. AF_12/2014</v>
          </cell>
          <cell r="C3653" t="str">
            <v>UN</v>
          </cell>
          <cell r="D3653">
            <v>35.67</v>
          </cell>
        </row>
        <row r="3654">
          <cell r="A3654">
            <v>89772</v>
          </cell>
          <cell r="B3654" t="str">
            <v>TUBO, CPVC, SOLDÁVEL, DN 54MM, INSTALADO EM PRUMADA DE ÁGUA  FORNECIMENTO E INSTALAÇÃO. AF_12/2014</v>
          </cell>
          <cell r="C3654" t="str">
            <v>M</v>
          </cell>
          <cell r="D3654">
            <v>39.71</v>
          </cell>
        </row>
        <row r="3655">
          <cell r="A3655">
            <v>89774</v>
          </cell>
          <cell r="B3655" t="str">
            <v>LUVA SIMPLES, PVC, SERIE NORMAL, ESGOTO PREDIAL, DN 75 MM, JUNTA ELÁSTICA, FORNECIDO E INSTALADO EM RAMAL DE DESCARGA OU RAMAL DE ESGOTO SANITÁRIO. AF_12/2014</v>
          </cell>
          <cell r="C3655" t="str">
            <v>UN</v>
          </cell>
          <cell r="D3655">
            <v>12.31</v>
          </cell>
        </row>
        <row r="3656">
          <cell r="A3656">
            <v>89776</v>
          </cell>
          <cell r="B3656" t="str">
            <v>LUVA DE CORRER, PVC, SERIE NORMAL, ESGOTO PREDIAL, DN 75 MM, JUNTA ELÁSTICA, FORNECIDO E INSTALADO EM RAMAL DE DESCARGA OU RAMAL DE ESGOTO SANITÁRIO. AF_12/2014</v>
          </cell>
          <cell r="C3656" t="str">
            <v>UN</v>
          </cell>
          <cell r="D3656">
            <v>16.21</v>
          </cell>
        </row>
        <row r="3657">
          <cell r="A3657">
            <v>89777</v>
          </cell>
          <cell r="B3657" t="str">
            <v>JOELHO 90 GRAUS, CPVC, SOLDÁVEL, DN 35MM, INSTALADO EM PRUMADA DE ÁGUA  FORNECIMENTO E INSTALAÇÃO. AF_12/2014</v>
          </cell>
          <cell r="C3657" t="str">
            <v>UN</v>
          </cell>
          <cell r="D3657">
            <v>18.32</v>
          </cell>
        </row>
        <row r="3658">
          <cell r="A3658">
            <v>89778</v>
          </cell>
          <cell r="B3658" t="str">
            <v>LUVA SIMPLES, PVC, SERIE NORMAL, ESGOTO PREDIAL, DN 100 MM, JUNTA ELÁSTICA, FORNECIDO E INSTALADO EM RAMAL DE DESCARGA OU RAMAL DE ESGOTO SANITÁRIO. AF_12/2014</v>
          </cell>
          <cell r="C3658" t="str">
            <v>UN</v>
          </cell>
          <cell r="D3658">
            <v>15.58</v>
          </cell>
        </row>
        <row r="3659">
          <cell r="A3659">
            <v>89779</v>
          </cell>
          <cell r="B3659" t="str">
            <v>LUVA DE CORRER, PVC, SERIE NORMAL, ESGOTO PREDIAL, DN 100 MM, JUNTA ELÁSTICA, FORNECIDO E INSTALADO EM RAMAL DE DESCARGA OU RAMAL DE ESGOTO SANITÁRIO. AF_12/2014</v>
          </cell>
          <cell r="C3659" t="str">
            <v>UN</v>
          </cell>
          <cell r="D3659">
            <v>22.79</v>
          </cell>
        </row>
        <row r="3660">
          <cell r="A3660">
            <v>89780</v>
          </cell>
          <cell r="B3660" t="str">
            <v>JOELHO 45 GRAUS, CPVC, SOLDÁVEL, DN 35MM, INSTALADO EM PRUMADA DE ÁGUA - FORNECIMENTO E INSTALAÇÃO. AF_12/2014</v>
          </cell>
          <cell r="C3660" t="str">
            <v>UN</v>
          </cell>
          <cell r="D3660">
            <v>18.32</v>
          </cell>
        </row>
        <row r="3661">
          <cell r="A3661">
            <v>89781</v>
          </cell>
          <cell r="B3661" t="str">
            <v>JOELHO 90 GRAUS, CPVC, SOLDÁVEL, DN 42MM, INSTALADO EM PRUMADA DE ÁGUA  FORNECIMENTO E INSTALAÇÃO. AF_12/2014</v>
          </cell>
          <cell r="C3661" t="str">
            <v>UN</v>
          </cell>
          <cell r="D3661">
            <v>27.04</v>
          </cell>
        </row>
        <row r="3662">
          <cell r="A3662">
            <v>89782</v>
          </cell>
          <cell r="B3662" t="str">
            <v>TE, PVC, SERIE NORMAL, ESGOTO PREDIAL, DN 40 X 40 MM, JUNTA SOLDÁVEL, FORNECIDO E INSTALADO EM RAMAL DE DESCARGA OU RAMAL DE ESGOTO SANITÁRIO. AF_12/2014</v>
          </cell>
          <cell r="C3662" t="str">
            <v>UN</v>
          </cell>
          <cell r="D3662">
            <v>10.4</v>
          </cell>
        </row>
        <row r="3663">
          <cell r="A3663">
            <v>89783</v>
          </cell>
          <cell r="B3663" t="str">
            <v>JUNÇÃO SIMPLES, PVC, SERIE NORMAL, ESGOTO PREDIAL, DN 40 MM, JUNTA SOLDÁVEL, FORNECIDO E INSTALADO EM RAMAL DE DESCARGA OU RAMAL DE ESGOTO SANITÁRIO. AF_12/2014</v>
          </cell>
          <cell r="C3663" t="str">
            <v>UN</v>
          </cell>
          <cell r="D3663">
            <v>10.59</v>
          </cell>
        </row>
        <row r="3664">
          <cell r="A3664">
            <v>89784</v>
          </cell>
          <cell r="B3664" t="str">
            <v>TE, PVC, SERIE NORMAL, ESGOTO PREDIAL, DN 50 X 50 MM, JUNTA ELÁSTICA, FORNECIDO E INSTALADO EM RAMAL DE DESCARGA OU RAMAL DE ESGOTO SANITÁRIO. AF_12/2014</v>
          </cell>
          <cell r="C3664" t="str">
            <v>UN</v>
          </cell>
          <cell r="D3664">
            <v>16.28</v>
          </cell>
        </row>
        <row r="3665">
          <cell r="A3665">
            <v>89785</v>
          </cell>
          <cell r="B3665" t="str">
            <v>JUNÇÃO SIMPLES, PVC, SERIE NORMAL, ESGOTO PREDIAL, DN 50 X 50 MM, JUNTA ELÁSTICA, FORNECIDO E INSTALADO EM RAMAL DE DESCARGA OU RAMAL DE ESGOTO SANITÁRIO. AF_12/2014</v>
          </cell>
          <cell r="C3665" t="str">
            <v>UN</v>
          </cell>
          <cell r="D3665">
            <v>17.48</v>
          </cell>
        </row>
        <row r="3666">
          <cell r="A3666">
            <v>89786</v>
          </cell>
          <cell r="B3666" t="str">
            <v>TE, PVC, SERIE NORMAL, ESGOTO PREDIAL, DN 75 X 75 MM, JUNTA ELÁSTICA, FORNECIDO E INSTALADO EM RAMAL DE DESCARGA OU RAMAL DE ESGOTO SANITÁRIO. AF_12/2014</v>
          </cell>
          <cell r="C3666" t="str">
            <v>UN</v>
          </cell>
          <cell r="D3666">
            <v>26.37</v>
          </cell>
        </row>
        <row r="3667">
          <cell r="A3667">
            <v>89787</v>
          </cell>
          <cell r="B3667" t="str">
            <v>JOELHO 45 GRAUS, CPVC, SOLDÁVEL, DN 42MM, INSTALADO EM PRUMADA DE ÁGUA  FORNECIMENTO E INSTALAÇÃO. AF_12/2014</v>
          </cell>
          <cell r="C3667" t="str">
            <v>UN</v>
          </cell>
          <cell r="D3667">
            <v>27.04</v>
          </cell>
        </row>
        <row r="3668">
          <cell r="A3668">
            <v>89788</v>
          </cell>
          <cell r="B3668" t="str">
            <v>JOELHO 90 GRAUS, CPVC, SOLDÁVEL, DN 54MM, INSTALADO EM PRUMADA DE ÁGUA  FORNECIMENTO E INSTALAÇÃO. AF_12/2014</v>
          </cell>
          <cell r="C3668" t="str">
            <v>UN</v>
          </cell>
          <cell r="D3668">
            <v>52.17</v>
          </cell>
        </row>
        <row r="3669">
          <cell r="A3669">
            <v>89789</v>
          </cell>
          <cell r="B3669" t="str">
            <v>JOELHO 45 GRAUS, CPVC, SOLDÁVEL, DN 54MM, INSTALADO EM PRUMADA DE ÁGUA  FORNECIMENTO E INSTALAÇÃO. AF_12/2014</v>
          </cell>
          <cell r="C3669" t="str">
            <v>UN</v>
          </cell>
          <cell r="D3669">
            <v>52.97</v>
          </cell>
        </row>
        <row r="3670">
          <cell r="A3670">
            <v>89790</v>
          </cell>
          <cell r="B3670" t="str">
            <v>JOELHO 90 GRAUS, CPVC, SOLDÁVEL, DN 73MM, INSTALADO EM PRUMADA DE ÁGUA  FORNECIMENTO E INSTALAÇÃO. AF_12/2014</v>
          </cell>
          <cell r="C3670" t="str">
            <v>UN</v>
          </cell>
          <cell r="D3670">
            <v>127.67</v>
          </cell>
        </row>
        <row r="3671">
          <cell r="A3671">
            <v>89791</v>
          </cell>
          <cell r="B3671" t="str">
            <v>JOELHO 45 GRAUS, CPVC, SOLDÁVEL, DN 73MM, INSTALADO EM PRUMADA DE ÁGUA  FORNECIMENTO E INSTALAÇÃO. AF_12/2014</v>
          </cell>
          <cell r="C3671" t="str">
            <v>UN</v>
          </cell>
          <cell r="D3671">
            <v>130.63</v>
          </cell>
        </row>
        <row r="3672">
          <cell r="A3672">
            <v>89792</v>
          </cell>
          <cell r="B3672" t="str">
            <v>JOELHO 90 GRAUS, CPVC, SOLDÁVEL, DN 89MM, INSTALADO EM PRUMADA DE ÁGUA  FORNECIMENTO E INSTALAÇÃO. AF_12/2014</v>
          </cell>
          <cell r="C3672" t="str">
            <v>UN</v>
          </cell>
          <cell r="D3672">
            <v>149.91999999999999</v>
          </cell>
        </row>
        <row r="3673">
          <cell r="A3673">
            <v>89793</v>
          </cell>
          <cell r="B3673" t="str">
            <v>JOELHO 45 GRAUS, CPVC, SOLDÁVEL, DN 89MM, INSTALADO EM PRUMADA DE ÁGUA  FORNECIMENTO E INSTALAÇÃO. AF_12/2014</v>
          </cell>
          <cell r="C3673" t="str">
            <v>UN</v>
          </cell>
          <cell r="D3673">
            <v>153.9</v>
          </cell>
        </row>
        <row r="3674">
          <cell r="A3674">
            <v>89794</v>
          </cell>
          <cell r="B3674" t="str">
            <v>LUVA, CPVC, SOLDÁVEL, DN 35MM, INSTALADO EM PRUMADA DE ÁGUA  FORNECIMENTO E INSTALAÇÃO. AF_12/2014</v>
          </cell>
          <cell r="C3674" t="str">
            <v>UN</v>
          </cell>
          <cell r="D3674">
            <v>12.46</v>
          </cell>
        </row>
        <row r="3675">
          <cell r="A3675">
            <v>89795</v>
          </cell>
          <cell r="B3675" t="str">
            <v>JUNÇÃO SIMPLES, PVC, SERIE NORMAL, ESGOTO PREDIAL, DN 75 X 75 MM, JUNTA ELÁSTICA, FORNECIDO E INSTALADO EM RAMAL DE DESCARGA OU RAMAL DE ESGOTO SANITÁRIO. AF_12/2014</v>
          </cell>
          <cell r="C3675" t="str">
            <v>UN</v>
          </cell>
          <cell r="D3675">
            <v>28.02</v>
          </cell>
        </row>
        <row r="3676">
          <cell r="A3676">
            <v>89796</v>
          </cell>
          <cell r="B3676" t="str">
            <v>TE, PVC, SERIE NORMAL, ESGOTO PREDIAL, DN 100 X 100 MM, JUNTA ELÁSTICA, FORNECIDO E INSTALADO EM RAMAL DE DESCARGA OU RAMAL DE ESGOTO SANITÁRIO. AF_12/2014</v>
          </cell>
          <cell r="C3676" t="str">
            <v>UN</v>
          </cell>
          <cell r="D3676">
            <v>32.950000000000003</v>
          </cell>
        </row>
        <row r="3677">
          <cell r="A3677">
            <v>89797</v>
          </cell>
          <cell r="B3677" t="str">
            <v>JUNÇÃO SIMPLES, PVC, SERIE NORMAL, ESGOTO PREDIAL, DN 100 X 100 MM, JUNTA ELÁSTICA, FORNECIDO E INSTALADO EM RAMAL DE DESCARGA OU RAMAL DE ESGOTO SANITÁRIO. AF_12/2014</v>
          </cell>
          <cell r="C3677" t="str">
            <v>UN</v>
          </cell>
          <cell r="D3677">
            <v>36.81</v>
          </cell>
        </row>
        <row r="3678">
          <cell r="A3678">
            <v>89801</v>
          </cell>
          <cell r="B3678" t="str">
            <v>JOELHO 90 GRAUS, PVC, SERIE NORMAL, ESGOTO PREDIAL, DN 50 MM, JUNTA ELÁSTICA, FORNECIDO E INSTALADO EM PRUMADA DE ESGOTO SANITÁRIO OU VENTILAÇÃO. AF_12/2014</v>
          </cell>
          <cell r="C3678" t="str">
            <v>UN</v>
          </cell>
          <cell r="D3678">
            <v>5.32</v>
          </cell>
        </row>
        <row r="3679">
          <cell r="A3679">
            <v>89802</v>
          </cell>
          <cell r="B3679" t="str">
            <v>JOELHO 45 GRAUS, PVC, SERIE NORMAL, ESGOTO PREDIAL, DN 50 MM, JUNTA ELÁSTICA, FORNECIDO E INSTALADO EM PRUMADA DE ESGOTO SANITÁRIO OU VENTILAÇÃO. AF_12/2014</v>
          </cell>
          <cell r="C3679" t="str">
            <v>UN</v>
          </cell>
          <cell r="D3679">
            <v>5.74</v>
          </cell>
        </row>
        <row r="3680">
          <cell r="A3680">
            <v>89803</v>
          </cell>
          <cell r="B3680" t="str">
            <v>CURVA CURTA 90 GRAUS, PVC, SERIE NORMAL, ESGOTO PREDIAL, DN 50 MM, JUNTA ELÁSTICA, FORNECIDO E INSTALADO EM PRUMADA DE ESGOTO SANITÁRIO OU VENTILAÇÃO. AF_12/2014</v>
          </cell>
          <cell r="C3680" t="str">
            <v>UN</v>
          </cell>
          <cell r="D3680">
            <v>10.28</v>
          </cell>
        </row>
        <row r="3681">
          <cell r="A3681">
            <v>89804</v>
          </cell>
          <cell r="B3681" t="str">
            <v>CURVA LONGA 90 GRAUS, PVC, SERIE NORMAL, ESGOTO PREDIAL, DN 50 MM, JUNTA ELÁSTICA, FORNECIDO E INSTALADO EM PRUMADA DE ESGOTO SANITÁRIO OU VENTILAÇÃO. AF_12/2014</v>
          </cell>
          <cell r="C3681" t="str">
            <v>UN</v>
          </cell>
          <cell r="D3681">
            <v>10.97</v>
          </cell>
        </row>
        <row r="3682">
          <cell r="A3682">
            <v>89805</v>
          </cell>
          <cell r="B3682" t="str">
            <v>JOELHO 90 GRAUS, PVC, SERIE NORMAL, ESGOTO PREDIAL, DN 75 MM, JUNTA ELÁSTICA, FORNECIDO E INSTALADO EM PRUMADA DE ESGOTO SANITÁRIO OU VENTILAÇÃO. AF_12/2014</v>
          </cell>
          <cell r="C3682" t="str">
            <v>UN</v>
          </cell>
          <cell r="D3682">
            <v>10.69</v>
          </cell>
        </row>
        <row r="3683">
          <cell r="A3683">
            <v>89806</v>
          </cell>
          <cell r="B3683" t="str">
            <v>JOELHO 45 GRAUS, PVC, SERIE NORMAL, ESGOTO PREDIAL, DN 75 MM, JUNTA ELÁSTICA, FORNECIDO E INSTALADO EM PRUMADA DE ESGOTO SANITÁRIO OU VENTILAÇÃO. AF_12/2014</v>
          </cell>
          <cell r="C3683" t="str">
            <v>UN</v>
          </cell>
          <cell r="D3683">
            <v>11.3</v>
          </cell>
        </row>
        <row r="3684">
          <cell r="A3684">
            <v>89807</v>
          </cell>
          <cell r="B3684" t="str">
            <v>CURVA CURTA 90 GRAUS, PVC, SERIE NORMAL, ESGOTO PREDIAL, DN 75 MM, JUNTA ELÁSTICA, FORNECIDO E INSTALADO EM PRUMADA DE ESGOTO SANITÁRIO OU VENTILAÇÃO. AF_12/2014</v>
          </cell>
          <cell r="C3684" t="str">
            <v>UN</v>
          </cell>
          <cell r="D3684">
            <v>19.3</v>
          </cell>
        </row>
        <row r="3685">
          <cell r="A3685">
            <v>89808</v>
          </cell>
          <cell r="B3685" t="str">
            <v>CURVA LONGA 90 GRAUS, PVC, SERIE NORMAL, ESGOTO PREDIAL, DN 75 MM, JUNTA ELÁSTICA, FORNECIDO E INSTALADO EM PRUMADA DE ESGOTO SANITÁRIO OU VENTILAÇÃO. AF_12/2014</v>
          </cell>
          <cell r="C3685" t="str">
            <v>UN</v>
          </cell>
          <cell r="D3685">
            <v>27.93</v>
          </cell>
        </row>
        <row r="3686">
          <cell r="A3686">
            <v>89809</v>
          </cell>
          <cell r="B3686" t="str">
            <v>JOELHO 90 GRAUS, PVC, SERIE NORMAL, ESGOTO PREDIAL, DN 100 MM, JUNTA ELÁSTICA, FORNECIDO E INSTALADO EM PRUMADA DE ESGOTO SANITÁRIO OU VENTILAÇÃO. AF_12/2014</v>
          </cell>
          <cell r="C3686" t="str">
            <v>UN</v>
          </cell>
          <cell r="D3686">
            <v>14.58</v>
          </cell>
        </row>
        <row r="3687">
          <cell r="A3687">
            <v>89810</v>
          </cell>
          <cell r="B3687" t="str">
            <v>JOELHO 45 GRAUS, PVC, SERIE NORMAL, ESGOTO PREDIAL, DN 100 MM, JUNTA ELÁSTICA, FORNECIDO E INSTALADO EM PRUMADA DE ESGOTO SANITÁRIO OU VENTILAÇÃO. AF_12/2014</v>
          </cell>
          <cell r="C3687" t="str">
            <v>UN</v>
          </cell>
          <cell r="D3687">
            <v>14.54</v>
          </cell>
        </row>
        <row r="3688">
          <cell r="A3688">
            <v>89811</v>
          </cell>
          <cell r="B3688" t="str">
            <v>CURVA CURTA 90 GRAUS, PVC, SERIE NORMAL, ESGOTO PREDIAL, DN 100 MM, JUNTA ELÁSTICA, FORNECIDO E INSTALADO EM PRUMADA DE ESGOTO SANITÁRIO OU VENTILAÇÃO. AF_12/2014</v>
          </cell>
          <cell r="C3688" t="str">
            <v>UN</v>
          </cell>
          <cell r="D3688">
            <v>23.93</v>
          </cell>
        </row>
        <row r="3689">
          <cell r="A3689">
            <v>89812</v>
          </cell>
          <cell r="B3689" t="str">
            <v>CURVA LONGA 90 GRAUS, PVC, SERIE NORMAL, ESGOTO PREDIAL, DN 100 MM, JUNTA ELÁSTICA, FORNECIDO E INSTALADO EM PRUMADA DE ESGOTO SANITÁRIO OU VENTILAÇÃO. AF_12/2014</v>
          </cell>
          <cell r="C3689" t="str">
            <v>UN</v>
          </cell>
          <cell r="D3689">
            <v>40.54</v>
          </cell>
        </row>
        <row r="3690">
          <cell r="A3690">
            <v>89813</v>
          </cell>
          <cell r="B3690" t="str">
            <v>LUVA SIMPLES, PVC, SERIE NORMAL, ESGOTO PREDIAL, DN 50 MM, JUNTA ELÁSTICA, FORNECIDO E INSTALADO EM PRUMADA DE ESGOTO SANITÁRIO OU VENTILAÇÃO. AF_12/2014</v>
          </cell>
          <cell r="C3690" t="str">
            <v>UN</v>
          </cell>
          <cell r="D3690">
            <v>5.0999999999999996</v>
          </cell>
        </row>
        <row r="3691">
          <cell r="A3691">
            <v>89814</v>
          </cell>
          <cell r="B3691" t="str">
            <v>LUVA DE CORRER, PVC, SERIE NORMAL, ESGOTO PREDIAL, DN 50 MM, JUNTA ELÁSTICA, FORNECIDO E INSTALADO EM PRUMADA DE ESGOTO SANITÁRIO OU VENTILAÇÃO. AF_12/2014</v>
          </cell>
          <cell r="C3691" t="str">
            <v>UN</v>
          </cell>
          <cell r="D3691">
            <v>10.14</v>
          </cell>
        </row>
        <row r="3692">
          <cell r="A3692">
            <v>89815</v>
          </cell>
          <cell r="B3692" t="str">
            <v>LUVA DE CORRER, CPVC, SOLDÁVEL, DN 35MM, INSTALADO EM PRUMADA DE ÁGUA  FORNECIMENTO E INSTALAÇÃO. AF_12/2014</v>
          </cell>
          <cell r="C3692" t="str">
            <v>UN</v>
          </cell>
          <cell r="D3692">
            <v>20.63</v>
          </cell>
        </row>
        <row r="3693">
          <cell r="A3693">
            <v>89816</v>
          </cell>
          <cell r="B3693" t="str">
            <v>UNIÃO, CPVC, SOLDÁVEL, DN35MM, INSTALADO EM PRUMADA DE ÁGUA  FORNECIMENTO E INSTALAÇÃO. AF_12/2014</v>
          </cell>
          <cell r="C3693" t="str">
            <v>UN</v>
          </cell>
          <cell r="D3693">
            <v>29.39</v>
          </cell>
        </row>
        <row r="3694">
          <cell r="A3694">
            <v>89817</v>
          </cell>
          <cell r="B3694" t="str">
            <v>LUVA SIMPLES, PVC, SERIE NORMAL, ESGOTO PREDIAL, DN 75 MM, JUNTA ELÁSTICA, FORNECIDO E INSTALADO EM PRUMADA DE ESGOTO SANITÁRIO OU VENTILAÇÃO. AF_12/2014</v>
          </cell>
          <cell r="C3694" t="str">
            <v>UN</v>
          </cell>
          <cell r="D3694">
            <v>9.02</v>
          </cell>
        </row>
        <row r="3695">
          <cell r="A3695">
            <v>89818</v>
          </cell>
          <cell r="B3695" t="str">
            <v>CONECTOR, CPVC, SOLDÁVEL, DN 35MM X 1 1/4, INSTALADO EM PRUMADA DE ÁGUA  FORNECIMENTO E INSTALAÇÃO. AF_12/2014</v>
          </cell>
          <cell r="C3695" t="str">
            <v>UN</v>
          </cell>
          <cell r="D3695">
            <v>116.05</v>
          </cell>
        </row>
        <row r="3696">
          <cell r="A3696">
            <v>89819</v>
          </cell>
          <cell r="B3696" t="str">
            <v>LUVA DE CORRER, PVC, SERIE NORMAL, ESGOTO PREDIAL, DN 75 MM, JUNTA ELÁSTICA, FORNECIDO E INSTALADO EM PRUMADA DE ESGOTO SANITÁRIO OU VENTILAÇÃO. AF_12/2014</v>
          </cell>
          <cell r="C3696" t="str">
            <v>UN</v>
          </cell>
          <cell r="D3696">
            <v>12.92</v>
          </cell>
        </row>
        <row r="3697">
          <cell r="A3697">
            <v>89820</v>
          </cell>
          <cell r="B3697" t="str">
            <v>BUCHA DE REDUÇÃO, CPVC, SOLDÁVEL, DN35MM X 28MM, INSTALADO EM PRUMADA DE ÁGUA  FORNECIMENTO E INSTALAÇÃO. AF_12/2014</v>
          </cell>
          <cell r="C3697" t="str">
            <v>UN</v>
          </cell>
          <cell r="D3697">
            <v>22.39</v>
          </cell>
        </row>
        <row r="3698">
          <cell r="A3698">
            <v>89821</v>
          </cell>
          <cell r="B3698" t="str">
            <v>LUVA SIMPLES, PVC, SERIE NORMAL, ESGOTO PREDIAL, DN 100 MM, JUNTA ELÁSTICA, FORNECIDO E INSTALADO EM PRUMADA DE ESGOTO SANITÁRIO OU VENTILAÇÃO. AF_12/2014</v>
          </cell>
          <cell r="C3698" t="str">
            <v>UN</v>
          </cell>
          <cell r="D3698">
            <v>11.35</v>
          </cell>
        </row>
        <row r="3699">
          <cell r="A3699">
            <v>89822</v>
          </cell>
          <cell r="B3699" t="str">
            <v>LUVA, CPVC, SOLDÁVEL, DN 42MM, INSTALADO EM PRUMADA DE ÁGUA  FORNECIMENTO E INSTALAÇÃO. AF_12/2014</v>
          </cell>
          <cell r="C3699" t="str">
            <v>UN</v>
          </cell>
          <cell r="D3699">
            <v>16.3</v>
          </cell>
        </row>
        <row r="3700">
          <cell r="A3700">
            <v>89823</v>
          </cell>
          <cell r="B3700" t="str">
            <v>LUVA DE CORRER, PVC, SERIE NORMAL, ESGOTO PREDIAL, DN 100 MM, JUNTA ELÁSTICA, FORNECIDO E INSTALADO EM PRUMADA DE ESGOTO SANITÁRIO OU VENTILAÇÃO. AF_12/2014</v>
          </cell>
          <cell r="C3700" t="str">
            <v>UN</v>
          </cell>
          <cell r="D3700">
            <v>18.559999999999999</v>
          </cell>
        </row>
        <row r="3701">
          <cell r="A3701">
            <v>89824</v>
          </cell>
          <cell r="B3701" t="str">
            <v>LUVA DE CORRER, CPVC, SOLDÁVEL, DN 42MM, INSTALADO EM PRUMADA DE ÁGUA  FORNECIMENTO E INSTALAÇÃO. AF_12/2014</v>
          </cell>
          <cell r="C3701" t="str">
            <v>UN</v>
          </cell>
          <cell r="D3701">
            <v>27.94</v>
          </cell>
        </row>
        <row r="3702">
          <cell r="A3702">
            <v>89825</v>
          </cell>
          <cell r="B3702" t="str">
            <v>TE, PVC, SERIE NORMAL, ESGOTO PREDIAL, DN 50 X 50 MM, JUNTA ELÁSTICA, FORNECIDO E INSTALADO EM PRUMADA DE ESGOTO SANITÁRIO OU VENTILAÇÃO. AF_12/2014</v>
          </cell>
          <cell r="C3702" t="str">
            <v>UN</v>
          </cell>
          <cell r="D3702">
            <v>11.11</v>
          </cell>
        </row>
        <row r="3703">
          <cell r="A3703">
            <v>89826</v>
          </cell>
          <cell r="B3703" t="str">
            <v>LUVA DE TRANSIÇÃO, CPVC, SOLDÁVEL, DN42MM X 1.1/2, INSTALADO EM PRUMADA DE ÁGUA  FORNECIMENTO E INSTALAÇÃO. AF_12/2014</v>
          </cell>
          <cell r="C3703" t="str">
            <v>UN</v>
          </cell>
          <cell r="D3703">
            <v>118.56</v>
          </cell>
        </row>
        <row r="3704">
          <cell r="A3704">
            <v>89827</v>
          </cell>
          <cell r="B3704" t="str">
            <v>JUNÇÃO SIMPLES, PVC, SERIE NORMAL, ESGOTO PREDIAL, DN 50 X 50 MM, JUNTA ELÁSTICA, FORNECIDO E INSTALADO EM PRUMADA DE ESGOTO SANITÁRIO OU VENTILAÇÃO. AF_12/2014</v>
          </cell>
          <cell r="C3704" t="str">
            <v>UN</v>
          </cell>
          <cell r="D3704">
            <v>12.31</v>
          </cell>
        </row>
        <row r="3705">
          <cell r="A3705">
            <v>89828</v>
          </cell>
          <cell r="B3705" t="str">
            <v>UNIÃO, CPVC, SOLDÁVEL, DN42MM, INSTALADO EM PRUMADA DE ÁGUA  FORNECIMENTO E INSTALAÇÃO. AF_12/2014</v>
          </cell>
          <cell r="C3705" t="str">
            <v>UN</v>
          </cell>
          <cell r="D3705">
            <v>42.31</v>
          </cell>
        </row>
        <row r="3706">
          <cell r="A3706">
            <v>89829</v>
          </cell>
          <cell r="B3706" t="str">
            <v>TE, PVC, SERIE NORMAL, ESGOTO PREDIAL, DN 75 X 75 MM, JUNTA ELÁSTICA, FORNECIDO E INSTALADO EM PRUMADA DE ESGOTO SANITÁRIO OU VENTILAÇÃO. AF_12/2014</v>
          </cell>
          <cell r="C3706" t="str">
            <v>UN</v>
          </cell>
          <cell r="D3706">
            <v>19.79</v>
          </cell>
        </row>
        <row r="3707">
          <cell r="A3707">
            <v>89830</v>
          </cell>
          <cell r="B3707" t="str">
            <v>JUNÇÃO SIMPLES, PVC, SERIE NORMAL, ESGOTO PREDIAL, DN 75 X 75 MM, JUNTA ELÁSTICA, FORNECIDO E INSTALADO EM PRUMADA DE ESGOTO SANITÁRIO OU VENTILAÇÃO. AF_12/2014</v>
          </cell>
          <cell r="C3707" t="str">
            <v>UN</v>
          </cell>
          <cell r="D3707">
            <v>21.44</v>
          </cell>
        </row>
        <row r="3708">
          <cell r="A3708">
            <v>89831</v>
          </cell>
          <cell r="B3708" t="str">
            <v>CONECTOR, CPVC, SOLDÁVEL, DN 42MM X 1.1/2, INSTALADO EM PRUMADA DE ÁGUA  FORNECIMENTO E INSTALAÇÃO. AF_12/2014</v>
          </cell>
          <cell r="C3708" t="str">
            <v>UN</v>
          </cell>
          <cell r="D3708">
            <v>141.66999999999999</v>
          </cell>
        </row>
        <row r="3709">
          <cell r="A3709">
            <v>89832</v>
          </cell>
          <cell r="B3709" t="str">
            <v>BUCHA DE REDUÇÃO, CPVC, SOLDÁVEL, DN 42MM X 22MM, INSTALADO EM RAMAL DE DISTRIBUIÇÃO DE ÁGUA - FORNECIMENTO E INSTALAÇÃO. AF_12/2014</v>
          </cell>
          <cell r="C3709" t="str">
            <v>UN</v>
          </cell>
          <cell r="D3709">
            <v>29.27</v>
          </cell>
        </row>
        <row r="3710">
          <cell r="A3710">
            <v>89833</v>
          </cell>
          <cell r="B3710" t="str">
            <v>TE, PVC, SERIE NORMAL, ESGOTO PREDIAL, DN 100 X 100 MM, JUNTA ELÁSTICA, FORNECIDO E INSTALADO EM PRUMADA DE ESGOTO SANITÁRIO OU VENTILAÇÃO. AF_12/2014</v>
          </cell>
          <cell r="C3710" t="str">
            <v>UN</v>
          </cell>
          <cell r="D3710">
            <v>24.97</v>
          </cell>
        </row>
        <row r="3711">
          <cell r="A3711">
            <v>89834</v>
          </cell>
          <cell r="B3711" t="str">
            <v>JUNÇÃO SIMPLES, PVC, SERIE NORMAL, ESGOTO PREDIAL, DN 100 X 100 MM, JUNTA ELÁSTICA, FORNECIDO E INSTALADO EM PRUMADA DE ESGOTO SANITÁRIO OU VENTILAÇÃO. AF_12/2014</v>
          </cell>
          <cell r="C3711" t="str">
            <v>UN</v>
          </cell>
          <cell r="D3711">
            <v>28.83</v>
          </cell>
        </row>
        <row r="3712">
          <cell r="A3712">
            <v>89835</v>
          </cell>
          <cell r="B3712" t="str">
            <v>LUVA, CPVC, SOLDÁVEL, DN 54MM, INSTALADO EM PRUMADA DE ÁGUA  FORNECIMENTO E INSTALAÇÃO. AF_12/2014</v>
          </cell>
          <cell r="C3712" t="str">
            <v>UN</v>
          </cell>
          <cell r="D3712">
            <v>28.97</v>
          </cell>
        </row>
        <row r="3713">
          <cell r="A3713">
            <v>89836</v>
          </cell>
          <cell r="B3713" t="str">
            <v>LUVA DE TRANSIÇÃO, CPVC, SOLDÁVEL, DN 54MM X 2, INSTALADO EM PRUMADA DE ÁGUA  FORNECIMENTO E INSTALAÇÃO. AF_12/2014</v>
          </cell>
          <cell r="C3713" t="str">
            <v>UN</v>
          </cell>
          <cell r="D3713">
            <v>191.38</v>
          </cell>
        </row>
        <row r="3714">
          <cell r="A3714">
            <v>89837</v>
          </cell>
          <cell r="B3714" t="str">
            <v>UNIÃO, CPVC, SOLDÁVEL, DN 54MM, INSTALADO EM PRUMADA DE ÁGUA  FORNECIMENTO E INSTALAÇÃO. AF_12/2014</v>
          </cell>
          <cell r="C3714" t="str">
            <v>UN</v>
          </cell>
          <cell r="D3714">
            <v>95.61</v>
          </cell>
        </row>
        <row r="3715">
          <cell r="A3715">
            <v>89838</v>
          </cell>
          <cell r="B3715" t="str">
            <v>LUVA, CPVC, SOLDÁVEL, DN 73MM, INSTALADO EM PRUMADA DE ÁGUA  FORNECIMENTO E INSTALAÇÃO. AF_12/2014</v>
          </cell>
          <cell r="C3715" t="str">
            <v>UN</v>
          </cell>
          <cell r="D3715">
            <v>104.66</v>
          </cell>
        </row>
        <row r="3716">
          <cell r="A3716">
            <v>89839</v>
          </cell>
          <cell r="B3716" t="str">
            <v>UNIÃO, CPVC, SOLDÁVEL, DN 73MM, INSTALADO EM PRUMADA DE ÁGUA  FORNECIMENTO E INSTALAÇÃO. AF_12/2014</v>
          </cell>
          <cell r="C3716" t="str">
            <v>UN</v>
          </cell>
          <cell r="D3716">
            <v>138.36000000000001</v>
          </cell>
        </row>
        <row r="3717">
          <cell r="A3717">
            <v>89840</v>
          </cell>
          <cell r="B3717" t="str">
            <v>LUVA, CPVC, SOLDÁVEL, DN 89MM, INSTALADO EM PRUMADA DE ÁGUA  FORNECIMENTO E INSTALAÇÃO. AF_12/2014</v>
          </cell>
          <cell r="C3717" t="str">
            <v>UN</v>
          </cell>
          <cell r="D3717">
            <v>120.31</v>
          </cell>
        </row>
        <row r="3718">
          <cell r="A3718">
            <v>89841</v>
          </cell>
          <cell r="B3718" t="str">
            <v>UNIÃO, CPVC, SOLDÁVEL, DN 89MM, INSTALADO EM PRUMADA DE ÁGUA  FORNECIMENTO E INSTALAÇÃO. AF_12/2014</v>
          </cell>
          <cell r="C3718" t="str">
            <v>UN</v>
          </cell>
          <cell r="D3718">
            <v>202.64</v>
          </cell>
        </row>
        <row r="3719">
          <cell r="A3719">
            <v>89842</v>
          </cell>
          <cell r="B3719" t="str">
            <v>TÊ, CPVC, SOLDÁVEL, DN 35MM, INSTALADO EM PRUMADA DE ÁGUA  FORNECIMENTO E INSTALAÇÃO. AF_12/2014</v>
          </cell>
          <cell r="C3719" t="str">
            <v>UN</v>
          </cell>
          <cell r="D3719">
            <v>33.5</v>
          </cell>
        </row>
        <row r="3720">
          <cell r="A3720">
            <v>89844</v>
          </cell>
          <cell r="B3720" t="str">
            <v>TE, CPVC, SOLDÁVEL, DN  42MM, INSTALADO EM PRUMADA DE ÁGUA  FORNECIMENTO E INSTALAÇÃO. AF_12/2014</v>
          </cell>
          <cell r="C3720" t="str">
            <v>UN</v>
          </cell>
          <cell r="D3720">
            <v>42.57</v>
          </cell>
        </row>
        <row r="3721">
          <cell r="A3721">
            <v>89845</v>
          </cell>
          <cell r="B3721" t="str">
            <v>TÊ, CPVC, SOLDÁVEL, DN 54 MM, INSTALADO EM PRUMADA DE ÁGUA  FORNECIMENTO E INSTALAÇÃO. AF_12/2014</v>
          </cell>
          <cell r="C3721" t="str">
            <v>UN</v>
          </cell>
          <cell r="D3721">
            <v>65.760000000000005</v>
          </cell>
        </row>
        <row r="3722">
          <cell r="A3722">
            <v>89846</v>
          </cell>
          <cell r="B3722" t="str">
            <v>TÊ, CPVC, SOLDÁVEL, DN 73MM, INSTALADO EM PRUMADA DE ÁGUA  FORNECIMENTO E INSTALAÇÃO. AF_12/2014</v>
          </cell>
          <cell r="C3722" t="str">
            <v>UN</v>
          </cell>
          <cell r="D3722">
            <v>146.65</v>
          </cell>
        </row>
        <row r="3723">
          <cell r="A3723">
            <v>89847</v>
          </cell>
          <cell r="B3723" t="str">
            <v>TÊ, CPVC, SOLDÁVEL, DN 89MM, INSTALADO EM PRUMADA DE ÁGUA  FORNECIMENTO E INSTALAÇÃO. AF_12/2014</v>
          </cell>
          <cell r="C3723" t="str">
            <v>UN</v>
          </cell>
          <cell r="D3723">
            <v>179.81</v>
          </cell>
        </row>
        <row r="3724">
          <cell r="A3724">
            <v>89850</v>
          </cell>
          <cell r="B3724" t="str">
            <v>JOELHO 90 GRAUS, PVC, SERIE NORMAL, ESGOTO PREDIAL, DN 100 MM, JUNTA ELÁSTICA, FORNECIDO E INSTALADO EM SUBCOLETOR AÉREO DE ESGOTO SANITÁRIO. AF_12/2014</v>
          </cell>
          <cell r="C3724" t="str">
            <v>UN</v>
          </cell>
          <cell r="D3724">
            <v>20.22</v>
          </cell>
        </row>
        <row r="3725">
          <cell r="A3725">
            <v>89851</v>
          </cell>
          <cell r="B3725" t="str">
            <v>JOELHO 45 GRAUS, PVC, SERIE NORMAL, ESGOTO PREDIAL, DN 100 MM, JUNTA ELÁSTICA, FORNECIDO E INSTALADO EM SUBCOLETOR AÉREO DE ESGOTO SANITÁRIO. AF_12/2014</v>
          </cell>
          <cell r="C3725" t="str">
            <v>UN</v>
          </cell>
          <cell r="D3725">
            <v>20.18</v>
          </cell>
        </row>
        <row r="3726">
          <cell r="A3726">
            <v>89852</v>
          </cell>
          <cell r="B3726" t="str">
            <v>CURVA CURTA 90 GRAUS, PVC, SERIE NORMAL, ESGOTO PREDIAL, DN 100 MM, JUNTA ELÁSTICA, FORNECIDO E INSTALADO EM SUBCOLETOR AÉREO DE ESGOTO SANITÁRIO. AF_12/2014</v>
          </cell>
          <cell r="C3726" t="str">
            <v>UN</v>
          </cell>
          <cell r="D3726">
            <v>29.57</v>
          </cell>
        </row>
        <row r="3727">
          <cell r="A3727">
            <v>89853</v>
          </cell>
          <cell r="B3727" t="str">
            <v>CURVA LONGA 90 GRAUS, PVC, SERIE NORMAL, ESGOTO PREDIAL, DN 100 MM, JUNTA ELÁSTICA, FORNECIDO E INSTALADO EM SUBCOLETOR AÉREO DE ESGOTO SANITÁRIO. AF_12/2014</v>
          </cell>
          <cell r="C3727" t="str">
            <v>UN</v>
          </cell>
          <cell r="D3727">
            <v>46.18</v>
          </cell>
        </row>
        <row r="3728">
          <cell r="A3728">
            <v>89854</v>
          </cell>
          <cell r="B3728" t="str">
            <v>JOELHO 90 GRAUS, PVC, SERIE NORMAL, ESGOTO PREDIAL, DN 150 MM, JUNTA ELÁSTICA, FORNECIDO E INSTALADO EM SUBCOLETOR AÉREO DE ESGOTO SANITÁRIO. AF_12/2014</v>
          </cell>
          <cell r="C3728" t="str">
            <v>UN</v>
          </cell>
          <cell r="D3728">
            <v>60.34</v>
          </cell>
        </row>
        <row r="3729">
          <cell r="A3729">
            <v>89855</v>
          </cell>
          <cell r="B3729" t="str">
            <v>JOELHO 45 GRAUS, PVC, SERIE NORMAL, ESGOTO PREDIAL, DN 150 MM, JUNTA ELÁSTICA, FORNECIDO E INSTALADO EM SUBCOLETOR AÉREO DE ESGOTO SANITÁRIO. AF_12/2014</v>
          </cell>
          <cell r="C3729" t="str">
            <v>UN</v>
          </cell>
          <cell r="D3729">
            <v>63.68</v>
          </cell>
        </row>
        <row r="3730">
          <cell r="A3730">
            <v>89856</v>
          </cell>
          <cell r="B3730" t="str">
            <v>LUVA SIMPLES, PVC, SERIE NORMAL, ESGOTO PREDIAL, DN 100 MM, JUNTA ELÁSTICA, FORNECIDO E INSTALADO EM SUBCOLETOR AÉREO DE ESGOTO SANITÁRIO. AF_12/2014</v>
          </cell>
          <cell r="C3730" t="str">
            <v>UN</v>
          </cell>
          <cell r="D3730">
            <v>15.11</v>
          </cell>
        </row>
        <row r="3731">
          <cell r="A3731">
            <v>89857</v>
          </cell>
          <cell r="B3731" t="str">
            <v>LUVA DE CORRER, PVC, SERIE NORMAL, ESGOTO PREDIAL, DN 100 MM, JUNTA ELÁSTICA, FORNECIDO E INSTALADO EM SUBCOLETOR AÉREO DE ESGOTO SANITÁRIO. AF_12/2014</v>
          </cell>
          <cell r="C3731" t="str">
            <v>UN</v>
          </cell>
          <cell r="D3731">
            <v>22.32</v>
          </cell>
        </row>
        <row r="3732">
          <cell r="A3732">
            <v>89859</v>
          </cell>
          <cell r="B3732" t="str">
            <v>LUVA DE CORRER, PVC, SERIE NORMAL, ESGOTO PREDIAL, DN 150 MM, JUNTA ELÁSTICA, FORNECIDO E INSTALADO EM SUBCOLETOR AÉREO DE ESGOTO SANITÁRIO. AF_12/2014</v>
          </cell>
          <cell r="C3732" t="str">
            <v>UN</v>
          </cell>
          <cell r="D3732">
            <v>62.6</v>
          </cell>
        </row>
        <row r="3733">
          <cell r="A3733">
            <v>89860</v>
          </cell>
          <cell r="B3733" t="str">
            <v>TE, PVC, SERIE NORMAL, ESGOTO PREDIAL, DN 100 X 100 MM, JUNTA ELÁSTICA, FORNECIDO E INSTALADO EM SUBCOLETOR AÉREO DE ESGOTO SANITÁRIO. AF_12/2014</v>
          </cell>
          <cell r="C3733" t="str">
            <v>UN</v>
          </cell>
          <cell r="D3733">
            <v>32.49</v>
          </cell>
        </row>
        <row r="3734">
          <cell r="A3734">
            <v>89861</v>
          </cell>
          <cell r="B3734" t="str">
            <v>JUNÇÃO SIMPLES, PVC, SERIE NORMAL, ESGOTO PREDIAL, DN 100 X 100 MM, JUNTA ELÁSTICA, FORNECIDO E INSTALADO EM SUBCOLETOR AÉREO DE ESGOTO SANITÁRIO. AF_12/2014</v>
          </cell>
          <cell r="C3734" t="str">
            <v>UN</v>
          </cell>
          <cell r="D3734">
            <v>36.35</v>
          </cell>
        </row>
        <row r="3735">
          <cell r="A3735">
            <v>89862</v>
          </cell>
          <cell r="B3735" t="str">
            <v>TE, PVC, SERIE NORMAL, ESGOTO PREDIAL, DN 150 X 150 MM, JUNTA ELÁSTICA, FORNECIDO E INSTALADO EM SUBCOLETOR AÉREO DE ESGOTO SANITÁRIO. AF_12/2014</v>
          </cell>
          <cell r="C3735" t="str">
            <v>UN</v>
          </cell>
          <cell r="D3735">
            <v>66.98</v>
          </cell>
        </row>
        <row r="3736">
          <cell r="A3736">
            <v>89863</v>
          </cell>
          <cell r="B3736" t="str">
            <v>JUNÇÃO SIMPLES, PVC, SERIE NORMAL, ESGOTO PREDIAL, DN 150 X 150 MM, JUNTA ELÁSTICA, FORNECIDO E INSTALADO EM SUBCOLETOR AÉREO DE ESGOTO SANITÁRIO. AF_12/2014</v>
          </cell>
          <cell r="C3736" t="str">
            <v>UN</v>
          </cell>
          <cell r="D3736">
            <v>131.6</v>
          </cell>
        </row>
        <row r="3737">
          <cell r="A3737">
            <v>89866</v>
          </cell>
          <cell r="B3737" t="str">
            <v>JOELHO 90 GRAUS, PVC, SOLDÁVEL, DN 25MM, INSTALADO EM DRENO DE AR-CONDICIONADO - FORNECIMENTO E INSTALAÇÃO. AF_12/2014</v>
          </cell>
          <cell r="C3737" t="str">
            <v>UN</v>
          </cell>
          <cell r="D3737">
            <v>4.5</v>
          </cell>
        </row>
        <row r="3738">
          <cell r="A3738">
            <v>89867</v>
          </cell>
          <cell r="B3738" t="str">
            <v>JOELHO 45 GRAUS, PVC, SOLDÁVEL, DN 25MM, INSTALADO EM DRENO DE AR-CONDICIONADO - FORNECIMENTO E INSTALAÇÃO. AF_12/2014</v>
          </cell>
          <cell r="C3738" t="str">
            <v>UN</v>
          </cell>
          <cell r="D3738">
            <v>4.9800000000000004</v>
          </cell>
        </row>
        <row r="3739">
          <cell r="A3739">
            <v>89868</v>
          </cell>
          <cell r="B3739" t="str">
            <v>LUVA, PVC, SOLDÁVEL, DN 25MM, INSTALADO EM DRENO DE AR-CONDICIONADO - FORNECIMENTO E INSTALAÇÃO. AF_12/2014</v>
          </cell>
          <cell r="C3739" t="str">
            <v>UN</v>
          </cell>
          <cell r="D3739">
            <v>3.12</v>
          </cell>
        </row>
        <row r="3740">
          <cell r="A3740">
            <v>89869</v>
          </cell>
          <cell r="B3740" t="str">
            <v>TE, PVC, SOLDÁVEL, DN 25MM, INSTALADO EM DRENO DE AR-CONDICIONADO - FORNECIMENTO E INSTALAÇÃO. AF_12/2014</v>
          </cell>
          <cell r="C3740" t="str">
            <v>UN</v>
          </cell>
          <cell r="D3740">
            <v>6.83</v>
          </cell>
        </row>
        <row r="3741">
          <cell r="A3741">
            <v>89979</v>
          </cell>
          <cell r="B3741" t="str">
            <v>LUVA COM BUCHA DE LATÃO, PVC, SOLDÁVEL, DN 32MM X 1 , INSTALADO EM RAMAL OU SUB-RAMAL DE ÁGUA   FORNECIMENTO E INSTALAÇÃO. AF_12/2014</v>
          </cell>
          <cell r="C3741" t="str">
            <v>UN</v>
          </cell>
          <cell r="D3741">
            <v>18.149999999999999</v>
          </cell>
        </row>
        <row r="3742">
          <cell r="A3742">
            <v>89980</v>
          </cell>
          <cell r="B3742" t="str">
            <v>LUVA COM BUCHA DE LATÃO, PVC, SOLDÁVEL, DN 25MM X 3/4, INSTALADO EM PRUMADA DE ÁGUA - FORNECIMENTO E INSTALAÇÃO. AF_12/2014</v>
          </cell>
          <cell r="C3742" t="str">
            <v>UN</v>
          </cell>
          <cell r="D3742">
            <v>6.84</v>
          </cell>
        </row>
        <row r="3743">
          <cell r="A3743">
            <v>89981</v>
          </cell>
          <cell r="B3743" t="str">
            <v>LUVA SOLDÁVEL E COM BUCHA DE LATÃO, PVC, SOLDÁVEL, DN 32MM X 1 , INSTALADO EM PRUMADA DE ÁGUA   FORNECIMENTO E INSTALAÇÃO. AF_12/2014</v>
          </cell>
          <cell r="C3743" t="str">
            <v>UN</v>
          </cell>
          <cell r="D3743">
            <v>14.78</v>
          </cell>
        </row>
        <row r="3744">
          <cell r="A3744">
            <v>90373</v>
          </cell>
          <cell r="B3744" t="str">
            <v>JOELHO 90 GRAUS COM BUCHA DE LATÃO, PVC, SOLDÁVEL, DN 25MM, X 1/2 INSTALADO EM RAMAL OU SUB-RAMAL DE ÁGUA - FORNECIMENTO E INSTALAÇÃO. AF_12/2014</v>
          </cell>
          <cell r="C3744" t="str">
            <v>UN</v>
          </cell>
          <cell r="D3744">
            <v>11.66</v>
          </cell>
        </row>
        <row r="3745">
          <cell r="A3745">
            <v>90374</v>
          </cell>
          <cell r="B3745" t="str">
            <v>TÊ COM BUCHA DE LATÃO NA BOLSA CENTRAL, PVC, SOLDÁVEL, DN 25MM X 3/4, INSTALADO EM RAMAL OU SUB-RAMAL DE ÁGUA - FORNECIMENTO E INSTALAÇÃO. AF_03/2015</v>
          </cell>
          <cell r="C3745" t="str">
            <v>UN</v>
          </cell>
          <cell r="D3745">
            <v>17.510000000000002</v>
          </cell>
        </row>
        <row r="3746">
          <cell r="A3746">
            <v>90375</v>
          </cell>
          <cell r="B3746" t="str">
            <v>BUCHA DE REDUÇÃO, PVC, SOLDÁVEL, DN 40MM X 32MM, INSTALADO EM RAMAL OU SUB-RAMAL DE ÁGUA - FORNECIMENTO E INSTALAÇÃO. AF_03/2015</v>
          </cell>
          <cell r="C3746" t="str">
            <v>UN</v>
          </cell>
          <cell r="D3746">
            <v>7.86</v>
          </cell>
        </row>
        <row r="3747">
          <cell r="A3747">
            <v>92287</v>
          </cell>
          <cell r="B3747" t="str">
            <v>COTOVELO EM COBRE, DN 22 MM, 90 GRAUS, SEM ANEL DE SOLDA, INSTALADO EM PRUMADA   FORNECIMENTO E INSTALAÇÃO. AF_12/2015</v>
          </cell>
          <cell r="C3747" t="str">
            <v>UN</v>
          </cell>
          <cell r="D3747">
            <v>13.11</v>
          </cell>
        </row>
        <row r="3748">
          <cell r="A3748">
            <v>92288</v>
          </cell>
          <cell r="B3748" t="str">
            <v>COTOVELO EM COBRE, DN 28 MM, 90 GRAUS, SEM ANEL DE SOLDA, INSTALADO EM PRUMADA  FORNECIMENTO E INSTALAÇÃO. AF_12/2015</v>
          </cell>
          <cell r="C3748" t="str">
            <v>UN</v>
          </cell>
          <cell r="D3748">
            <v>19.670000000000002</v>
          </cell>
        </row>
        <row r="3749">
          <cell r="A3749">
            <v>92289</v>
          </cell>
          <cell r="B3749" t="str">
            <v>COTOVELO EM COBRE, DN 35 MM, 90 GRAUS, SEM ANEL DE SOLDA, INSTALADO EM PRUMADA  FORNECIMENTO E INSTALAÇÃO. AF_12/2015</v>
          </cell>
          <cell r="C3749" t="str">
            <v>UN</v>
          </cell>
          <cell r="D3749">
            <v>33.46</v>
          </cell>
        </row>
        <row r="3750">
          <cell r="A3750">
            <v>92290</v>
          </cell>
          <cell r="B3750" t="str">
            <v>COTOVELO EM COBRE, DN 42 MM, 90 GRAUS, SEM ANEL DE SOLDA, INSTALADO EM PRUMADA  FORNECIMENTO E INSTALAÇÃO. AF_12/2015</v>
          </cell>
          <cell r="C3750" t="str">
            <v>UN</v>
          </cell>
          <cell r="D3750">
            <v>50.05</v>
          </cell>
        </row>
        <row r="3751">
          <cell r="A3751">
            <v>92291</v>
          </cell>
          <cell r="B3751" t="str">
            <v>COTOVELO EM COBRE, DN 54 MM, 90 GRAUS, SEM ANEL DE SOLDA, INSTALADO EM PRUMADA  FORNECIMENTO E INSTALAÇÃO. AF_12/2015</v>
          </cell>
          <cell r="C3751" t="str">
            <v>UN</v>
          </cell>
          <cell r="D3751">
            <v>75.87</v>
          </cell>
        </row>
        <row r="3752">
          <cell r="A3752">
            <v>92292</v>
          </cell>
          <cell r="B3752" t="str">
            <v>COTOVELO EM COBRE, DN 66 MM, 90 GRAUS, SEM ANEL DE SOLDA, INSTALADO EM PRUMADA  FORNECIMENTO E INSTALAÇÃO. AF_12/2015</v>
          </cell>
          <cell r="C3752" t="str">
            <v>UN</v>
          </cell>
          <cell r="D3752">
            <v>230.95</v>
          </cell>
        </row>
        <row r="3753">
          <cell r="A3753">
            <v>92293</v>
          </cell>
          <cell r="B3753" t="str">
            <v>LUVA EM COBRE, DN 22 MM, SEM ANEL DE SOLDA, INSTALADO EM PRUMADA  FORNECIMENTO E INSTALAÇÃO. AF_12/2015</v>
          </cell>
          <cell r="C3753" t="str">
            <v>UN</v>
          </cell>
          <cell r="D3753">
            <v>7.68</v>
          </cell>
        </row>
        <row r="3754">
          <cell r="A3754">
            <v>92294</v>
          </cell>
          <cell r="B3754" t="str">
            <v>LUVA EM COBRE, DN 28 MM, SEM ANEL DE SOLDA, INSTALADO EM PRUMADA  FORNECIMENTO E INSTALAÇÃO. AF_12/2015</v>
          </cell>
          <cell r="C3754" t="str">
            <v>UN</v>
          </cell>
          <cell r="D3754">
            <v>12.17</v>
          </cell>
        </row>
        <row r="3755">
          <cell r="A3755">
            <v>92295</v>
          </cell>
          <cell r="B3755" t="str">
            <v>LUVA EM COBRE, DN 35 MM, SEM ANEL DE SOLDA, INSTALADO EM PRUMADA  FORNECIMENTO E INSTALAÇÃO. AF_12/2015</v>
          </cell>
          <cell r="C3755" t="str">
            <v>UN</v>
          </cell>
          <cell r="D3755">
            <v>21.81</v>
          </cell>
        </row>
        <row r="3756">
          <cell r="A3756">
            <v>92296</v>
          </cell>
          <cell r="B3756" t="str">
            <v>LUVA EM COBRE, DN 42 MM, SEM ANEL DE SOLDA, INSTALADO EM PRUMADA  FORNECIMENTO E INSTALAÇÃO. AF_12/2015</v>
          </cell>
          <cell r="C3756" t="str">
            <v>UN</v>
          </cell>
          <cell r="D3756">
            <v>28.8</v>
          </cell>
        </row>
        <row r="3757">
          <cell r="A3757">
            <v>92297</v>
          </cell>
          <cell r="B3757" t="str">
            <v>LUVA EM COBRE, DN 54 MM, SEM ANEL DE SOLDA, INSTALADO EM PRUMADA  FORNECIMENTO E INSTALAÇÃO. AF_12/2015</v>
          </cell>
          <cell r="C3757" t="str">
            <v>UN</v>
          </cell>
          <cell r="D3757">
            <v>43.99</v>
          </cell>
        </row>
        <row r="3758">
          <cell r="A3758">
            <v>92298</v>
          </cell>
          <cell r="B3758" t="str">
            <v>LUVA EM COBRE, DN 66 MM, SEM ANEL DE SOLDA, INSTALADO EM PRUMADA  FORNECIMENTO E INSTALAÇÃO. AF_12/2015</v>
          </cell>
          <cell r="C3758" t="str">
            <v>UN</v>
          </cell>
          <cell r="D3758">
            <v>120.09</v>
          </cell>
        </row>
        <row r="3759">
          <cell r="A3759">
            <v>92299</v>
          </cell>
          <cell r="B3759" t="str">
            <v>TE EM COBRE, DN 22 MM, SEM ANEL DE SOLDA, INSTALADO EM PRUMADA  FORNECIMENTO E INSTALAÇÃO. AF_12/2015</v>
          </cell>
          <cell r="C3759" t="str">
            <v>UN</v>
          </cell>
          <cell r="D3759">
            <v>17.32</v>
          </cell>
        </row>
        <row r="3760">
          <cell r="A3760">
            <v>92300</v>
          </cell>
          <cell r="B3760" t="str">
            <v>TE EM COBRE, DN 28 MM, SEM ANEL DE SOLDA, INSTALADO EM PRUMADA  FORNECIMENTO E INSTALAÇÃO. AF_12/2015</v>
          </cell>
          <cell r="C3760" t="str">
            <v>UN</v>
          </cell>
          <cell r="D3760">
            <v>25.19</v>
          </cell>
        </row>
        <row r="3761">
          <cell r="A3761">
            <v>92301</v>
          </cell>
          <cell r="B3761" t="str">
            <v>TE EM COBRE, DN 35 MM, SEM ANEL DE SOLDA, INSTALADO EM PRUMADA  FORNECIMENTO E INSTALAÇÃO. AF_12/2015</v>
          </cell>
          <cell r="C3761" t="str">
            <v>UN</v>
          </cell>
          <cell r="D3761">
            <v>47.41</v>
          </cell>
        </row>
        <row r="3762">
          <cell r="A3762">
            <v>92302</v>
          </cell>
          <cell r="B3762" t="str">
            <v>TE EM COBRE, DN 42 MM, SEM ANEL DE SOLDA, INSTALADO EM PRUMADA  FORNECIMENTO E INSTALAÇÃO. AF_12/2015</v>
          </cell>
          <cell r="C3762" t="str">
            <v>UN</v>
          </cell>
          <cell r="D3762">
            <v>62.27</v>
          </cell>
        </row>
        <row r="3763">
          <cell r="A3763">
            <v>92303</v>
          </cell>
          <cell r="B3763" t="str">
            <v>TE EM COBRE, DN 54 MM, SEM ANEL DE SOLDA, INSTALADO EM PRUMADA  FORNECIMENTO E INSTALAÇÃO. AF_12/2015</v>
          </cell>
          <cell r="C3763" t="str">
            <v>UN</v>
          </cell>
          <cell r="D3763">
            <v>112</v>
          </cell>
        </row>
        <row r="3764">
          <cell r="A3764">
            <v>92304</v>
          </cell>
          <cell r="B3764" t="str">
            <v>TE EM COBRE, DN 66 MM, SEM ANEL DE SOLDA, INSTALADO EM PRUMADA  FORNECIMENTO E INSTALAÇÃO. AF_12/2015</v>
          </cell>
          <cell r="C3764" t="str">
            <v>UN</v>
          </cell>
          <cell r="D3764">
            <v>285.39</v>
          </cell>
        </row>
        <row r="3765">
          <cell r="A3765">
            <v>92311</v>
          </cell>
          <cell r="B3765" t="str">
            <v>COTOVELO EM COBRE, DN 15 MM, 90 GRAUS, SEM ANEL DE SOLDA, INSTALADO EM RAMAL DE DISTRIBUIÇÃO  FORNECIMENTO E INSTALAÇÃO. AF_12/2015</v>
          </cell>
          <cell r="C3765" t="str">
            <v>UN</v>
          </cell>
          <cell r="D3765">
            <v>10.44</v>
          </cell>
        </row>
        <row r="3766">
          <cell r="A3766">
            <v>92312</v>
          </cell>
          <cell r="B3766" t="str">
            <v>COTOVELO EM COBRE, DN 22 MM, 90 GRAUS, SEM ANEL DE SOLDA, INSTALADO EM RAMAL DE DISTRIBUIÇÃO  FORNECIMENTO E INSTALAÇÃO. AF_12/2015</v>
          </cell>
          <cell r="C3766" t="str">
            <v>UN</v>
          </cell>
          <cell r="D3766">
            <v>16.04</v>
          </cell>
        </row>
        <row r="3767">
          <cell r="A3767">
            <v>92313</v>
          </cell>
          <cell r="B3767" t="str">
            <v>COTOVELO EM COBRE, DN 28 MM, 90 GRAUS, SEM ANEL DE SOLDA, INSTALADO EM RAMAL DE DISTRIBUIÇÃO  FORNECIMENTO E INSTALAÇÃO. AF_12/2015</v>
          </cell>
          <cell r="C3767" t="str">
            <v>UN</v>
          </cell>
          <cell r="D3767">
            <v>22.61</v>
          </cell>
        </row>
        <row r="3768">
          <cell r="A3768">
            <v>92314</v>
          </cell>
          <cell r="B3768" t="str">
            <v>LUVA EM COBRE, DN 15 MM, SEM ANEL DE SOLDA, INSTALADO EM RAMAL DE DISTRIBUIÇÃO  FORNECIMENTO E INSTALAÇÃO. AF_12/2015</v>
          </cell>
          <cell r="C3768" t="str">
            <v>UN</v>
          </cell>
          <cell r="D3768">
            <v>6.81</v>
          </cell>
        </row>
        <row r="3769">
          <cell r="A3769">
            <v>92315</v>
          </cell>
          <cell r="B3769" t="str">
            <v>LUVA EM COBRE, DN 22 MM, SEM ANEL DE SOLDA, INSTALADO EM RAMAL DE DISTRIBUIÇÃO  FORNECIMENTO E INSTALAÇÃO. AF_12/2015</v>
          </cell>
          <cell r="C3769" t="str">
            <v>UN</v>
          </cell>
          <cell r="D3769">
            <v>9.68</v>
          </cell>
        </row>
        <row r="3770">
          <cell r="A3770">
            <v>92316</v>
          </cell>
          <cell r="B3770" t="str">
            <v>LUVA EM COBRE, DN 28 MM, SEM ANEL DE SOLDA, INSTALADO EM RAMAL DE DISTRIBUIÇÃO  FORNECIMENTO E INSTALAÇÃO. AF_12/2015</v>
          </cell>
          <cell r="C3770" t="str">
            <v>UN</v>
          </cell>
          <cell r="D3770">
            <v>14.17</v>
          </cell>
        </row>
        <row r="3771">
          <cell r="A3771">
            <v>92317</v>
          </cell>
          <cell r="B3771" t="str">
            <v>TE EM COBRE, DN 15 MM, SEM ANEL DE SOLDA, INSTALADO EM RAMAL DE DISTRIBUIÇÃO  FORNECIMENTO E INSTALAÇÃO. AF_12/2015</v>
          </cell>
          <cell r="C3771" t="str">
            <v>UN</v>
          </cell>
          <cell r="D3771">
            <v>14.14</v>
          </cell>
        </row>
        <row r="3772">
          <cell r="A3772">
            <v>92318</v>
          </cell>
          <cell r="B3772" t="str">
            <v>TE EM COBRE, DN 22 MM, SEM ANEL DE SOLDA, INSTALADO EM RAMAL DE DISTRIBUIÇÃO  FORNECIMENTO E INSTALAÇÃO. AF_12/2015</v>
          </cell>
          <cell r="C3772" t="str">
            <v>UN</v>
          </cell>
          <cell r="D3772">
            <v>21.24</v>
          </cell>
        </row>
        <row r="3773">
          <cell r="A3773">
            <v>92319</v>
          </cell>
          <cell r="B3773" t="str">
            <v>TE EM COBRE, DN 28 MM, SEM ANEL DE SOLDA, INSTALADO EM RAMAL DE DISTRIBUIÇÃO  FORNECIMENTO E INSTALAÇÃO. AF_12/2015</v>
          </cell>
          <cell r="C3773" t="str">
            <v>UN</v>
          </cell>
          <cell r="D3773">
            <v>29.11</v>
          </cell>
        </row>
        <row r="3774">
          <cell r="A3774">
            <v>92326</v>
          </cell>
          <cell r="B3774" t="str">
            <v>COTOVELO EM COBRE, DN 15 MM, 90 GRAUS, SEM ANEL DE SOLDA, INSTALADO EM RAMAL E SUB-RAMAL  FORNECIMENTO E INSTALAÇÃO. AF_12/2015</v>
          </cell>
          <cell r="C3774" t="str">
            <v>UN</v>
          </cell>
          <cell r="D3774">
            <v>11.34</v>
          </cell>
        </row>
        <row r="3775">
          <cell r="A3775">
            <v>92327</v>
          </cell>
          <cell r="B3775" t="str">
            <v>COTOVELO EM COBRE, DN 22 MM, 90 GRAUS, SEM ANEL DE SOLDA, INSTALADO EM RAMAL E SUB-RAMAL  FORNECIMENTO E INSTALAÇÃO. AF_12/2015</v>
          </cell>
          <cell r="C3775" t="str">
            <v>UN</v>
          </cell>
          <cell r="D3775">
            <v>18.75</v>
          </cell>
        </row>
        <row r="3776">
          <cell r="A3776">
            <v>92328</v>
          </cell>
          <cell r="B3776" t="str">
            <v>COTOVELO EM COBRE, DN 28 MM, 90 GRAUS, SEM ANEL DE SOLDA, INSTALADO EM RAMAL E SUB-RAMAL  FORNECIMENTO E INSTALAÇÃO. AF_12/2015</v>
          </cell>
          <cell r="C3776" t="str">
            <v>UN</v>
          </cell>
          <cell r="D3776">
            <v>27.41</v>
          </cell>
        </row>
        <row r="3777">
          <cell r="A3777">
            <v>92329</v>
          </cell>
          <cell r="B3777" t="str">
            <v>LUVA EM COBRE, DN 15 MM, SEM ANEL DE SOLDA, INSTALADO EM RAMAL E SUB-RAMAL  FORNECIMENTO E INSTALAÇÃO. AF_12/2015</v>
          </cell>
          <cell r="C3777" t="str">
            <v>UN</v>
          </cell>
          <cell r="D3777">
            <v>6.99</v>
          </cell>
        </row>
        <row r="3778">
          <cell r="A3778">
            <v>92330</v>
          </cell>
          <cell r="B3778" t="str">
            <v>LUVA EM COBRE, DN 22 MM, SEM ANEL DE SOLDA, INSTALADO EM RAMAL E SUB-RAMAL  FORNECIMENTO E INSTALAÇÃO. AF_12/2015</v>
          </cell>
          <cell r="C3778" t="str">
            <v>UN</v>
          </cell>
          <cell r="D3778">
            <v>11.45</v>
          </cell>
        </row>
        <row r="3779">
          <cell r="A3779">
            <v>92331</v>
          </cell>
          <cell r="B3779" t="str">
            <v>LUVA EM COBRE, DN 28 MM, SEM ANEL DE SOLDA, INSTALADO EM RAMAL E SUB-RAMAL  FORNECIMENTO E INSTALAÇÃO. AF_12/2015</v>
          </cell>
          <cell r="C3779" t="str">
            <v>UN</v>
          </cell>
          <cell r="D3779">
            <v>17.37</v>
          </cell>
        </row>
        <row r="3780">
          <cell r="A3780">
            <v>92332</v>
          </cell>
          <cell r="B3780" t="str">
            <v>TE EM COBRE, DN 15 MM, SEM ANEL DE SOLDA, INSTALADO EM RAMAL E SUB-RAMAL  FORNECIMENTO E INSTALAÇÃO. AF_12/2015</v>
          </cell>
          <cell r="C3780" t="str">
            <v>UN</v>
          </cell>
          <cell r="D3780">
            <v>14.44</v>
          </cell>
        </row>
        <row r="3781">
          <cell r="A3781">
            <v>92333</v>
          </cell>
          <cell r="B3781" t="str">
            <v>TE EM COBRE, DN 22 MM, SEM ANEL DE SOLDA, INSTALADO EM RAMAL E SUB-RAMAL  FORNECIMENTO E INSTALAÇÃO. AF_12/2015</v>
          </cell>
          <cell r="C3781" t="str">
            <v>UN</v>
          </cell>
          <cell r="D3781">
            <v>24.81</v>
          </cell>
        </row>
        <row r="3782">
          <cell r="A3782">
            <v>92334</v>
          </cell>
          <cell r="B3782" t="str">
            <v>TE EM COBRE, DN 28 MM, SEM ANEL DE SOLDA, INSTALADO EM RAMAL E SUB-RAMAL  FORNECIMENTO E INSTALAÇÃO. AF_12/2015</v>
          </cell>
          <cell r="C3782" t="str">
            <v>UN</v>
          </cell>
          <cell r="D3782">
            <v>35.479999999999997</v>
          </cell>
        </row>
        <row r="3783">
          <cell r="A3783">
            <v>92344</v>
          </cell>
          <cell r="B3783" t="str">
            <v>NIPLE, EM FERRO GALVANIZADO, DN 50 (2"), CONEXÃO ROSQUEADA, INSTALADO EM PRUMADAS - FORNECIMENTO E INSTALAÇÃO. AF_12/2015</v>
          </cell>
          <cell r="C3783" t="str">
            <v>UN</v>
          </cell>
          <cell r="D3783">
            <v>52.15</v>
          </cell>
        </row>
        <row r="3784">
          <cell r="A3784">
            <v>92345</v>
          </cell>
          <cell r="B3784" t="str">
            <v>LUVA, EM FERRO GALVANIZADO, DN 50 (2"), CONEXÃO ROSQUEADA, INSTALADO EM PRUMADAS - FORNECIMENTO E INSTALAÇÃO. AF_12/2015</v>
          </cell>
          <cell r="C3784" t="str">
            <v>UN</v>
          </cell>
          <cell r="D3784">
            <v>52.13</v>
          </cell>
        </row>
        <row r="3785">
          <cell r="A3785">
            <v>92346</v>
          </cell>
          <cell r="B3785" t="str">
            <v>NIPLE, EM FERRO GALVANIZADO, DN 65 (2 1/2"), CONEXÃO ROSQUEADA, INSTALADO EM PRUMADAS - FORNECIMENTO E INSTALAÇÃO. AF_12/2015</v>
          </cell>
          <cell r="C3785" t="str">
            <v>UN</v>
          </cell>
          <cell r="D3785">
            <v>66.290000000000006</v>
          </cell>
        </row>
        <row r="3786">
          <cell r="A3786">
            <v>92347</v>
          </cell>
          <cell r="B3786" t="str">
            <v>LUVA, EM FERRO GALVANIZADO, DN 65 (2 1/2"), CONEXÃO ROSQUEADA, INSTALADO EM PRUMADAS - FORNECIMENTO E INSTALAÇÃO. AF_12/2015</v>
          </cell>
          <cell r="C3786" t="str">
            <v>UN</v>
          </cell>
          <cell r="D3786">
            <v>72.55</v>
          </cell>
        </row>
        <row r="3787">
          <cell r="A3787">
            <v>92348</v>
          </cell>
          <cell r="B3787" t="str">
            <v>NIPLE, EM FERRO GALVANIZADO, DN 80 (3"), CONEXÃO ROSQUEADA, INSTALADO EM PRUMADAS - FORNECIMENTO E INSTALAÇÃO. AF_12/2015</v>
          </cell>
          <cell r="C3787" t="str">
            <v>UN</v>
          </cell>
          <cell r="D3787">
            <v>89.55</v>
          </cell>
        </row>
        <row r="3788">
          <cell r="A3788">
            <v>92349</v>
          </cell>
          <cell r="B3788" t="str">
            <v>LUVA, EM FERRO GALVANIZADO, DN 80 (3"), CONEXÃO ROSQUEADA, INSTALADO EM PRUMADAS - FORNECIMENTO E INSTALAÇÃO. AF_12/2015</v>
          </cell>
          <cell r="C3788" t="str">
            <v>UN</v>
          </cell>
          <cell r="D3788">
            <v>95.13</v>
          </cell>
        </row>
        <row r="3789">
          <cell r="A3789">
            <v>92350</v>
          </cell>
          <cell r="B3789" t="str">
            <v>JOELHO 45 GRAUS, EM FERRO GALVANIZADO, DN 50 (2"), CONEXÃO ROSQUEADA, INSTALADO EM PRUMADAS - FORNECIMENTO E INSTALAÇÃO. AF_12/2015</v>
          </cell>
          <cell r="C3789" t="str">
            <v>UN</v>
          </cell>
          <cell r="D3789">
            <v>77.66</v>
          </cell>
        </row>
        <row r="3790">
          <cell r="A3790">
            <v>92351</v>
          </cell>
          <cell r="B3790" t="str">
            <v>JOELHO 90 GRAUS, EM FERRO GALVANIZADO, DN 50 (2"), CONEXÃO ROSQUEADA, INSTALADO EM PRUMADAS - FORNECIMENTO E INSTALAÇÃO. AF_12/2015</v>
          </cell>
          <cell r="C3790" t="str">
            <v>UN</v>
          </cell>
          <cell r="D3790">
            <v>76.27</v>
          </cell>
        </row>
        <row r="3791">
          <cell r="A3791">
            <v>92352</v>
          </cell>
          <cell r="B3791" t="str">
            <v>JOELHO 45 GRAUS, EM FERRO GALVANIZADO, DN 65 (2 1/2"), CONEXÃO ROSQUEADA, INSTALADO EM PRUMADAS - FORNECIMENTO E INSTALAÇÃO. AF_12/2015</v>
          </cell>
          <cell r="C3791" t="str">
            <v>UN</v>
          </cell>
          <cell r="D3791">
            <v>111.43</v>
          </cell>
        </row>
        <row r="3792">
          <cell r="A3792">
            <v>92353</v>
          </cell>
          <cell r="B3792" t="str">
            <v>JOELHO 90 GRAUS, EM FERRO GALVANIZADO, DN 65 (2 1/2"), CONEXÃO ROSQUEADA, INSTALADO EM PRUMADAS - FORNECIMENTO E INSTALAÇÃO. AF_12/2015</v>
          </cell>
          <cell r="C3792" t="str">
            <v>UN</v>
          </cell>
          <cell r="D3792">
            <v>105.3</v>
          </cell>
        </row>
        <row r="3793">
          <cell r="A3793">
            <v>92354</v>
          </cell>
          <cell r="B3793" t="str">
            <v>JOELHO 45 GRAUS, EM FERRO GALVANIZADO, DN 80 (3"), CONEXÃO ROSQUEADA, INSTALADO EM PRUMADAS - FORNECIMENTO E INSTALAÇÃO. AF_12/2015</v>
          </cell>
          <cell r="C3793" t="str">
            <v>UN</v>
          </cell>
          <cell r="D3793">
            <v>143.91</v>
          </cell>
        </row>
        <row r="3794">
          <cell r="A3794">
            <v>92355</v>
          </cell>
          <cell r="B3794" t="str">
            <v>JOELHO 90 GRAUS, EM FERRO GALVANIZADO, DN 80 (3"), CONEXÃO ROSQUEADA, INSTALADO EM PRUMADAS - FORNECIMENTO E INSTALAÇÃO. AF_12/2015</v>
          </cell>
          <cell r="C3794" t="str">
            <v>UN</v>
          </cell>
          <cell r="D3794">
            <v>132.09</v>
          </cell>
        </row>
        <row r="3795">
          <cell r="A3795">
            <v>92356</v>
          </cell>
          <cell r="B3795" t="str">
            <v>TÊ, EM FERRO GALVANIZADO, DN 50 (2"), CONEXÃO ROSQUEADA, INSTALADO EM PRUMADAS - FORNECIMENTO E INSTALAÇÃO. AF_12/2015</v>
          </cell>
          <cell r="C3795" t="str">
            <v>UN</v>
          </cell>
          <cell r="D3795">
            <v>101.68</v>
          </cell>
        </row>
        <row r="3796">
          <cell r="A3796">
            <v>92357</v>
          </cell>
          <cell r="B3796" t="str">
            <v>TÊ, EM FERRO GALVANIZADO, DN 65 (2 1/2"), CONEXÃO ROSQUEADA, INSTALADO EM PRUMADAS - FORNECIMENTO E INSTALAÇÃO. AF_12/2015</v>
          </cell>
          <cell r="C3796" t="str">
            <v>UN</v>
          </cell>
          <cell r="D3796">
            <v>143.5</v>
          </cell>
        </row>
        <row r="3797">
          <cell r="A3797">
            <v>92358</v>
          </cell>
          <cell r="B3797" t="str">
            <v>TÊ, EM FERRO GALVANIZADO, DN 80 (3"), CONEXÃO ROSQUEADA, INSTALADO EM PRUMADAS - FORNECIMENTO E INSTALAÇÃO. AF_12/2015</v>
          </cell>
          <cell r="C3797" t="str">
            <v>UN</v>
          </cell>
          <cell r="D3797">
            <v>175</v>
          </cell>
        </row>
        <row r="3798">
          <cell r="A3798">
            <v>92369</v>
          </cell>
          <cell r="B3798" t="str">
            <v>NIPLE, EM FERRO GALVANIZADO, DN 25 (1"), CONEXÃO ROSQUEADA, INSTALADO EM REDE DE ALIMENTAÇÃO PARA HIDRANTE - FORNECIMENTO E INSTALAÇÃO. AF_12/2015</v>
          </cell>
          <cell r="C3798" t="str">
            <v>UN</v>
          </cell>
          <cell r="D3798">
            <v>30.28</v>
          </cell>
        </row>
        <row r="3799">
          <cell r="A3799">
            <v>92370</v>
          </cell>
          <cell r="B3799" t="str">
            <v>LUVA, EM FERRO GALVANIZADO, DN 25 (1"), CONEXÃO ROSQUEADA, INSTALADO EM REDE DE ALIMENTAÇÃO PARA HIDRANTE - FORNECIMENTO E INSTALAÇÃO. AF_12/2015</v>
          </cell>
          <cell r="C3799" t="str">
            <v>UN</v>
          </cell>
          <cell r="D3799">
            <v>31.41</v>
          </cell>
        </row>
        <row r="3800">
          <cell r="A3800">
            <v>92371</v>
          </cell>
          <cell r="B3800" t="str">
            <v>NIPLE, EM FERRO GALVANIZADO, DN 32 (1 1/4"), CONEXÃO ROSQUEADA, INSTALADO EM REDE DE ALIMENTAÇÃO PARA HIDRANTE - FORNECIMENTO E INSTALAÇÃO. AF_12/2015</v>
          </cell>
          <cell r="C3800" t="str">
            <v>UN</v>
          </cell>
          <cell r="D3800">
            <v>35.68</v>
          </cell>
        </row>
        <row r="3801">
          <cell r="A3801">
            <v>92372</v>
          </cell>
          <cell r="B3801" t="str">
            <v>LUVA, EM FERRO GALVANIZADO, DN 32 (1 1/4"), CONEXÃO ROSQUEADA, INSTALADO EM REDE DE ALIMENTAÇÃO PARA HIDRANTE - FORNECIMENTO E INSTALAÇÃO. AF_12/2015</v>
          </cell>
          <cell r="C3801" t="str">
            <v>UN</v>
          </cell>
          <cell r="D3801">
            <v>36.729999999999997</v>
          </cell>
        </row>
        <row r="3802">
          <cell r="A3802">
            <v>92373</v>
          </cell>
          <cell r="B3802" t="str">
            <v>NIPLE, EM FERRO GALVANIZADO, DN 40 (1 1/2"), CONEXÃO ROSQUEADA, INSTALADO EM REDE DE ALIMENTAÇÃO PARA HIDRANTE - FORNECIMENTO E INSTALAÇÃO. AF_12/2015</v>
          </cell>
          <cell r="C3802" t="str">
            <v>UN</v>
          </cell>
          <cell r="D3802">
            <v>41.44</v>
          </cell>
        </row>
        <row r="3803">
          <cell r="A3803">
            <v>92374</v>
          </cell>
          <cell r="B3803" t="str">
            <v>LUVA, EM FERRO GALVANIZADO, DN 40 (1 1/2"), CONEXÃO ROSQUEADA, INSTALADO EM REDE DE ALIMENTAÇÃO PARA HIDRANTE - FORNECIMENTO E INSTALAÇÃO. AF_12/2015</v>
          </cell>
          <cell r="C3803" t="str">
            <v>UN</v>
          </cell>
          <cell r="D3803">
            <v>41.64</v>
          </cell>
        </row>
        <row r="3804">
          <cell r="A3804">
            <v>92375</v>
          </cell>
          <cell r="B3804" t="str">
            <v>NIPLE, EM FERRO GALVANIZADO, DN 50 (2"), CONEXÃO ROSQUEADA, INSTALADO EM REDE DE ALIMENTAÇÃO PARA HIDRANTE - FORNECIMENTO E INSTALAÇÃO. AF_12/2015</v>
          </cell>
          <cell r="C3804" t="str">
            <v>UN</v>
          </cell>
          <cell r="D3804">
            <v>52.1</v>
          </cell>
        </row>
        <row r="3805">
          <cell r="A3805">
            <v>92376</v>
          </cell>
          <cell r="B3805" t="str">
            <v>LUVA, EM FERRO GALVANIZADO, DN 50 (2"), CONEXÃO ROSQUEADA, INSTALADO EM REDE DE ALIMENTAÇÃO PARA HIDRANTE - FORNECIMENTO E INSTALAÇÃO. AF_12/2015</v>
          </cell>
          <cell r="C3805" t="str">
            <v>UN</v>
          </cell>
          <cell r="D3805">
            <v>52.08</v>
          </cell>
        </row>
        <row r="3806">
          <cell r="A3806">
            <v>92377</v>
          </cell>
          <cell r="B3806" t="str">
            <v>NIPLE, EM FERRO GALVANIZADO, DN 65 (2 1/2"), CONEXÃO ROSQUEADA, INSTALADO EM REDE DE ALIMENTAÇÃO PARA HIDRANTE - FORNECIMENTO E INSTALAÇÃO. AF_12/2015</v>
          </cell>
          <cell r="C3806" t="str">
            <v>UN</v>
          </cell>
          <cell r="D3806">
            <v>67.89</v>
          </cell>
        </row>
        <row r="3807">
          <cell r="A3807">
            <v>92378</v>
          </cell>
          <cell r="B3807" t="str">
            <v>LUVA, EM FERRO GALVANIZADO, DN 65 (2 1/2"), CONEXÃO ROSQUEADA, INSTALADO EM REDE DE ALIMENTAÇÃO PARA HIDRANTE - FORNECIMENTO E INSTALAÇÃO. AF_12/2015</v>
          </cell>
          <cell r="C3807" t="str">
            <v>UN</v>
          </cell>
          <cell r="D3807">
            <v>74.150000000000006</v>
          </cell>
        </row>
        <row r="3808">
          <cell r="A3808">
            <v>92379</v>
          </cell>
          <cell r="B3808" t="str">
            <v>NIPLE, EM FERRO GALVANIZADO, DN 80 (3"), CONEXÃO ROSQUEADA, INSTALADO EM REDE DE ALIMENTAÇÃO PARA HIDRANTE - FORNECIMENTO E INSTALAÇÃO. AF_12/2015</v>
          </cell>
          <cell r="C3808" t="str">
            <v>UN</v>
          </cell>
          <cell r="D3808">
            <v>92.84</v>
          </cell>
        </row>
        <row r="3809">
          <cell r="A3809">
            <v>92380</v>
          </cell>
          <cell r="B3809" t="str">
            <v>LUVA, EM FERRO GALVANIZADO, DN 80 (3"), CONEXÃO ROSQUEADA, INSTALADO EM REDE DE ALIMENTAÇÃO PARA HIDRANTE - FORNECIMENTO E INSTALAÇÃO. AF_12/2015</v>
          </cell>
          <cell r="C3809" t="str">
            <v>UN</v>
          </cell>
          <cell r="D3809">
            <v>98.42</v>
          </cell>
        </row>
        <row r="3810">
          <cell r="A3810">
            <v>92381</v>
          </cell>
          <cell r="B3810" t="str">
            <v>JOELHO 45 GRAUS, EM FERRO GALVANIZADO, DN 25 (1"), CONEXÃO ROSQUEADA, INSTALADO EM REDE DE ALIMENTAÇÃO PARA HIDRANTE - FORNECIMENTO E INSTALAÇÃO. AF_12/2015</v>
          </cell>
          <cell r="C3810" t="str">
            <v>UN</v>
          </cell>
          <cell r="D3810">
            <v>45.74</v>
          </cell>
        </row>
        <row r="3811">
          <cell r="A3811">
            <v>92382</v>
          </cell>
          <cell r="B3811" t="str">
            <v>JOELHO 90 GRAUS, EM FERRO GALVANIZADO, DN 25 (1"), CONEXÃO ROSQUEADA, INSTALADO EM REDE DE ALIMENTAÇÃO PARA HIDRANTE - FORNECIMENTO E INSTALAÇÃO. AF_12/2015</v>
          </cell>
          <cell r="C3811" t="str">
            <v>UN</v>
          </cell>
          <cell r="D3811">
            <v>44.24</v>
          </cell>
        </row>
        <row r="3812">
          <cell r="A3812">
            <v>92383</v>
          </cell>
          <cell r="B3812" t="str">
            <v>JOELHO 45 GRAUS, EM FERRO GALVANIZADO, DN 32 (1 1/4"), CONEXÃO ROSQUEADA, INSTALADO EM REDE DE ALIMENTAÇÃO PARA HIDRANTE - FORNECIMENTO E INSTALAÇÃO. AF_12/2015</v>
          </cell>
          <cell r="C3812" t="str">
            <v>UN</v>
          </cell>
          <cell r="D3812">
            <v>55.67</v>
          </cell>
        </row>
        <row r="3813">
          <cell r="A3813">
            <v>92384</v>
          </cell>
          <cell r="B3813" t="str">
            <v>JOELHO 90 GRAUS, EM FERRO GALVANIZADO, DN 32 (1 1/4"), CONEXÃO ROSQUEADA, INSTALADO EM REDE DE ALIMENTAÇÃO PARA HIDRANTE - FORNECIMENTO E INSTALAÇÃO. AF_12/2015</v>
          </cell>
          <cell r="C3813" t="str">
            <v>UN</v>
          </cell>
          <cell r="D3813">
            <v>52.69</v>
          </cell>
        </row>
        <row r="3814">
          <cell r="A3814">
            <v>92385</v>
          </cell>
          <cell r="B3814" t="str">
            <v>JOELHO 45 GRAUS, EM FERRO GALVANIZADO, DN 40 (1 1/2"), CONEXÃO ROSQUEADA, INSTALADO EM REDE DE ALIMENTAÇÃO PARA HIDRANTE - FORNECIMENTO E INSTALAÇÃO. AF_12/2015</v>
          </cell>
          <cell r="C3814" t="str">
            <v>UN</v>
          </cell>
          <cell r="D3814">
            <v>63.16</v>
          </cell>
        </row>
        <row r="3815">
          <cell r="A3815">
            <v>92386</v>
          </cell>
          <cell r="B3815" t="str">
            <v>JOELHO 90 GRAUS, EM FERRO GALVANIZADO, DN 40 (1 1/2"), CONEXÃO ROSQUEADA, INSTALADO EM REDE DE ALIMENTAÇÃO PARA HIDRANTE - FORNECIMENTO E INSTALAÇÃO. AF_12/2015</v>
          </cell>
          <cell r="C3815" t="str">
            <v>UN</v>
          </cell>
          <cell r="D3815">
            <v>61.11</v>
          </cell>
        </row>
        <row r="3816">
          <cell r="A3816">
            <v>92387</v>
          </cell>
          <cell r="B3816" t="str">
            <v>JOELHO 45 GRAUS, EM FERRO GALVANIZADO, DN 50 (2"), CONEXÃO ROSQUEADA, INSTALADO EM REDE DE ALIMENTAÇÃO PARA HIDRANTE - FORNECIMENTO E INSTALAÇÃO. AF_12/2015</v>
          </cell>
          <cell r="C3816" t="str">
            <v>UN</v>
          </cell>
          <cell r="D3816">
            <v>77.56</v>
          </cell>
        </row>
        <row r="3817">
          <cell r="A3817">
            <v>92388</v>
          </cell>
          <cell r="B3817" t="str">
            <v>JOELHO 90 GRAUS, EM FERRO GALVANIZADO, DN 50 (2"), CONEXÃO ROSQUEADA, INSTALADO EM REDE DE ALIMENTAÇÃO PARA HIDRANTE - FORNECIMENTO E INSTALAÇÃO. AF_12/2015</v>
          </cell>
          <cell r="C3817" t="str">
            <v>UN</v>
          </cell>
          <cell r="D3817">
            <v>76.17</v>
          </cell>
        </row>
        <row r="3818">
          <cell r="A3818">
            <v>92389</v>
          </cell>
          <cell r="B3818" t="str">
            <v>JOELHO 45 GRAUS, EM FERRO GALVANIZADO, DN 65 (2 1/2"), CONEXÃO ROSQUEADA, INSTALADO EM REDE DE ALIMENTAÇÃO PARA HIDRANTE - FORNECIMENTO E INSTALAÇÃO. AF_12/2015</v>
          </cell>
          <cell r="C3818" t="str">
            <v>UN</v>
          </cell>
          <cell r="D3818">
            <v>113.87</v>
          </cell>
        </row>
        <row r="3819">
          <cell r="A3819">
            <v>92390</v>
          </cell>
          <cell r="B3819" t="str">
            <v>JOELHO 90 GRAUS, EM FERRO GALVANIZADO, DN 65 (2 1/2"), CONEXÃO ROSQUEADA, INSTALADO EM REDE DE ALIMENTAÇÃO PARA HIDRANTE - FORNECIMENTO E INSTALAÇÃO. AF_12/2015</v>
          </cell>
          <cell r="C3819" t="str">
            <v>UN</v>
          </cell>
          <cell r="D3819">
            <v>107.74</v>
          </cell>
        </row>
        <row r="3820">
          <cell r="A3820">
            <v>92635</v>
          </cell>
          <cell r="B3820" t="str">
            <v>JOELHO 45 GRAUS, EM FERRO GALVANIZADO, CONEXÃO ROSQUEADA, DN 80 (3"), INSTALADO EM REDE DE ALIMENTAÇÃO PARA HIDRANTE - FORNECIMENTO E INSTALAÇÃO. AF_12/2015</v>
          </cell>
          <cell r="C3820" t="str">
            <v>UN</v>
          </cell>
          <cell r="D3820">
            <v>148.84</v>
          </cell>
        </row>
        <row r="3821">
          <cell r="A3821">
            <v>92636</v>
          </cell>
          <cell r="B3821" t="str">
            <v>JOELHO 90 GRAUS, EM FERRO GALVANIZADO, CONEXÃO ROSQUEADA, DN 80 (3"), INSTALADO EM REDE DE ALIMENTAÇÃO PARA HIDRANTE - FORNECIMENTO E INSTALAÇÃO. AF_12/2015</v>
          </cell>
          <cell r="C3821" t="str">
            <v>UN</v>
          </cell>
          <cell r="D3821">
            <v>137.02000000000001</v>
          </cell>
        </row>
        <row r="3822">
          <cell r="A3822">
            <v>92637</v>
          </cell>
          <cell r="B3822" t="str">
            <v>TÊ, EM FERRO GALVANIZADO, CONEXÃO ROSQUEADA, DN 25 (1"), INSTALADO EM REDE DE ALIMENTAÇÃO PARA HIDRANTE - FORNECIMENTO E INSTALAÇÃO. AF_12/2015</v>
          </cell>
          <cell r="C3822" t="str">
            <v>UN</v>
          </cell>
          <cell r="D3822">
            <v>59.55</v>
          </cell>
        </row>
        <row r="3823">
          <cell r="A3823">
            <v>92638</v>
          </cell>
          <cell r="B3823" t="str">
            <v>TÊ, EM FERRO GALVANIZADO, CONEXÃO ROSQUEADA, DN 32 (1 1/4"), INSTALADO EM REDE DE ALIMENTAÇÃO PARA HIDRANTE - FORNECIMENTO E INSTALAÇÃO. AF_12/2015</v>
          </cell>
          <cell r="C3823" t="str">
            <v>UN</v>
          </cell>
          <cell r="D3823">
            <v>70.66</v>
          </cell>
        </row>
        <row r="3824">
          <cell r="A3824">
            <v>92639</v>
          </cell>
          <cell r="B3824" t="str">
            <v>TÊ, EM FERRO GALVANIZADO, CONEXÃO ROSQUEADA, DN 40 (1 1/2"), INSTALADO EM REDE DE ALIMENTAÇÃO PARA HIDRANTE - FORNECIMENTO E INSTALAÇÃO. AF_12/2015</v>
          </cell>
          <cell r="C3824" t="str">
            <v>UN</v>
          </cell>
          <cell r="D3824">
            <v>80.709999999999994</v>
          </cell>
        </row>
        <row r="3825">
          <cell r="A3825">
            <v>92640</v>
          </cell>
          <cell r="B3825" t="str">
            <v>TÊ, EM FERRO GALVANIZADO, CONEXÃO ROSQUEADA, DN 50 (2"), INSTALADO EM REDE DE ALIMENTAÇÃO PARA HIDRANTE - FORNECIMENTO E INSTALAÇÃO. AF_12/2015</v>
          </cell>
          <cell r="C3825" t="str">
            <v>UN</v>
          </cell>
          <cell r="D3825">
            <v>101.54</v>
          </cell>
        </row>
        <row r="3826">
          <cell r="A3826">
            <v>92642</v>
          </cell>
          <cell r="B3826" t="str">
            <v>TÊ, EM FERRO GALVANIZADO, CONEXÃO ROSQUEADA, DN 65 (2 1/2"), INSTALADO EM REDE DE ALIMENTAÇÃO PARA HIDRANTE - FORNECIMENTO E INSTALAÇÃO. AF_12/2015</v>
          </cell>
          <cell r="C3826" t="str">
            <v>UN</v>
          </cell>
          <cell r="D3826">
            <v>146.69</v>
          </cell>
        </row>
        <row r="3827">
          <cell r="A3827">
            <v>92644</v>
          </cell>
          <cell r="B3827" t="str">
            <v>TÊ, EM FERRO GALVANIZADO, CONEXÃO ROSQUEADA, DN 80 (3"), INSTALADO EM REDE DE ALIMENTAÇÃO PARA HIDRANTE - FORNECIMENTO E INSTALAÇÃO. AF_12/2015</v>
          </cell>
          <cell r="C3827" t="str">
            <v>UN</v>
          </cell>
          <cell r="D3827">
            <v>181.59</v>
          </cell>
        </row>
        <row r="3828">
          <cell r="A3828">
            <v>92657</v>
          </cell>
          <cell r="B3828" t="str">
            <v>NIPLE, EM FERRO GALVANIZADO, CONEXÃO ROSQUEADA, DN 25 (1"), INSTALADO EM REDE DE ALIMENTAÇÃO PARA SPRINKLER - FORNECIMENTO E INSTALAÇÃO. AF_12/2015</v>
          </cell>
          <cell r="C3828" t="str">
            <v>UN</v>
          </cell>
          <cell r="D3828">
            <v>21.4</v>
          </cell>
        </row>
        <row r="3829">
          <cell r="A3829">
            <v>92658</v>
          </cell>
          <cell r="B3829" t="str">
            <v>LUVA, EM FERRO GALVANIZADO, CONEXÃO ROSQUEADA, DN 25 (1"), INSTALADO EM REDE DE ALIMENTAÇÃO PARA SPRINKLER - FORNECIMENTO E INSTALAÇÃO. AF_12/2015</v>
          </cell>
          <cell r="C3829" t="str">
            <v>UN</v>
          </cell>
          <cell r="D3829">
            <v>22.53</v>
          </cell>
        </row>
        <row r="3830">
          <cell r="A3830">
            <v>92659</v>
          </cell>
          <cell r="B3830" t="str">
            <v>NIPLE, EM FERRO GALVANIZADO, CONEXÃO ROSQUEADA, DN 32 (1 1/4"), INSTALADO EM REDE DE ALIMENTAÇÃO PARA SPRINKLER - FORNECIMENTO E INSTALAÇÃO. AF_12/2015</v>
          </cell>
          <cell r="C3830" t="str">
            <v>UN</v>
          </cell>
          <cell r="D3830">
            <v>25.59</v>
          </cell>
        </row>
        <row r="3831">
          <cell r="A3831">
            <v>92660</v>
          </cell>
          <cell r="B3831" t="str">
            <v>LUVA, EM FERRO GALVANIZADO, CONEXÃO ROSQUEADA, DN 32 (1 1/4"), INSTALADO EM REDE DE ALIMENTAÇÃO PARA SPRINKLER - FORNECIMENTO E INSTALAÇÃO. AF_12/2015</v>
          </cell>
          <cell r="C3831" t="str">
            <v>UN</v>
          </cell>
          <cell r="D3831">
            <v>26.64</v>
          </cell>
        </row>
        <row r="3832">
          <cell r="A3832">
            <v>92661</v>
          </cell>
          <cell r="B3832" t="str">
            <v>NIPLE, EM FERRO GALVANIZADO, CONEXÃO ROSQUEADA, DN 40 (1 1/2"), INSTALADO EM REDE DE ALIMENTAÇÃO PARA SPRINKLER - FORNECIMENTO E INSTALAÇÃO. AF_12/2015</v>
          </cell>
          <cell r="C3832" t="str">
            <v>UN</v>
          </cell>
          <cell r="D3832">
            <v>29.94</v>
          </cell>
        </row>
        <row r="3833">
          <cell r="A3833">
            <v>92662</v>
          </cell>
          <cell r="B3833" t="str">
            <v>LUVA, EM FERRO GALVANIZADO, CONEXÃO ROSQUEADA, DN 40 (1 1/2"), INSTALADO EM REDE DE ALIMENTAÇÃO PARA SPRINKLER - FORNECIMENTO E INSTALAÇÃO. AF_12/2015</v>
          </cell>
          <cell r="C3833" t="str">
            <v>UN</v>
          </cell>
          <cell r="D3833">
            <v>30.14</v>
          </cell>
        </row>
        <row r="3834">
          <cell r="A3834">
            <v>92663</v>
          </cell>
          <cell r="B3834" t="str">
            <v>NIPLE, EM FERRO GALVANIZADO, CONEXÃO ROSQUEADA, DN 50 (2"), INSTALADO EM REDE DE ALIMENTAÇÃO PARA SPRINKLER - FORNECIMENTO E INSTALAÇÃO. AF_12/2015</v>
          </cell>
          <cell r="C3834" t="str">
            <v>UN</v>
          </cell>
          <cell r="D3834">
            <v>38.85</v>
          </cell>
        </row>
        <row r="3835">
          <cell r="A3835">
            <v>92664</v>
          </cell>
          <cell r="B3835" t="str">
            <v>LUVA, EM FERRO GALVANIZADO, CONEXÃO ROSQUEADA, DN 50 (2"), INSTALADO EM REDE DE ALIMENTAÇÃO PARA SPRINKLER - FORNECIMENTO E INSTALAÇÃO. AF_12/2015</v>
          </cell>
          <cell r="C3835" t="str">
            <v>UN</v>
          </cell>
          <cell r="D3835">
            <v>38.83</v>
          </cell>
        </row>
        <row r="3836">
          <cell r="A3836">
            <v>92665</v>
          </cell>
          <cell r="B3836" t="str">
            <v>NIPLE, EM FERRO GALVANIZADO, CONEXÃO ROSQUEADA, DN 65 (2 1/2"), INSTALADO EM REDE DE ALIMENTAÇÃO PARA SPRINKLER - FORNECIMENTO E INSTALAÇÃO. AF_12/2015</v>
          </cell>
          <cell r="C3836" t="str">
            <v>UN</v>
          </cell>
          <cell r="D3836">
            <v>52</v>
          </cell>
        </row>
        <row r="3837">
          <cell r="A3837">
            <v>92666</v>
          </cell>
          <cell r="B3837" t="str">
            <v>LUVA, EM FERRO GALVANIZADO, CONEXÃO ROSQUEADA, DN 65 (2 1/2"), INSTALADO EM REDE DE ALIMENTAÇÃO PARA SPRINKLER - FORNECIMENTO E INSTALAÇÃO. AF_12/2015</v>
          </cell>
          <cell r="C3837" t="str">
            <v>UN</v>
          </cell>
          <cell r="D3837">
            <v>58.26</v>
          </cell>
        </row>
        <row r="3838">
          <cell r="A3838">
            <v>92667</v>
          </cell>
          <cell r="B3838" t="str">
            <v>NIPLE, EM FERRO GALVANIZADO, CONEXÃO ROSQUEADA, DN 80 (3"), INSTALADO EM REDE DE ALIMENTAÇÃO PARA SPRINKLER - FORNECIMENTO E INSTALAÇÃO. AF_12/2015</v>
          </cell>
          <cell r="C3838" t="str">
            <v>UN</v>
          </cell>
          <cell r="D3838">
            <v>74.37</v>
          </cell>
        </row>
        <row r="3839">
          <cell r="A3839">
            <v>92668</v>
          </cell>
          <cell r="B3839" t="str">
            <v>LUVA, EM FERRO GALVANIZADO, CONEXÃO ROSQUEADA, DN 80 (3"), INSTALADO EM REDE DE ALIMENTAÇÃO PARA SPRINKLER - FORNECIMENTO E INSTALAÇÃO. AF_12/2015</v>
          </cell>
          <cell r="C3839" t="str">
            <v>UN</v>
          </cell>
          <cell r="D3839">
            <v>79.95</v>
          </cell>
        </row>
        <row r="3840">
          <cell r="A3840">
            <v>92669</v>
          </cell>
          <cell r="B3840" t="str">
            <v>JOELHO 45 GRAUS, EM FERRO GALVANIZADO, CONEXÃO ROSQUEADA, DN 25 (1"), INSTALADO EM REDE DE ALIMENTAÇÃO PARA SPRINKLER - FORNECIMENTO E INSTALAÇÃO. AF_12/2015</v>
          </cell>
          <cell r="C3840" t="str">
            <v>UN</v>
          </cell>
          <cell r="D3840">
            <v>32.4</v>
          </cell>
        </row>
        <row r="3841">
          <cell r="A3841">
            <v>92670</v>
          </cell>
          <cell r="B3841" t="str">
            <v>JOELHO 90 GRAUS, EM FERRO GALVANIZADO, CONEXÃO ROSQUEADA, DN 25 (1"), INSTALADO EM REDE DE ALIMENTAÇÃO PARA SPRINKLER - FORNECIMENTO E INSTALAÇÃO. AF_12/2015</v>
          </cell>
          <cell r="C3841" t="str">
            <v>UN</v>
          </cell>
          <cell r="D3841">
            <v>30.9</v>
          </cell>
        </row>
        <row r="3842">
          <cell r="A3842">
            <v>92671</v>
          </cell>
          <cell r="B3842" t="str">
            <v>JOELHO 45 GRAUS, EM FERRO GALVANIZADO, CONEXÃO ROSQUEADA, DN 32 (1 1/4"), INSTALADO EM REDE DE ALIMENTAÇÃO PARA SPRINKLER - FORNECIMENTO E INSTALAÇÃO. AF_12/2015</v>
          </cell>
          <cell r="C3842" t="str">
            <v>UN</v>
          </cell>
          <cell r="D3842">
            <v>40.54</v>
          </cell>
        </row>
        <row r="3843">
          <cell r="A3843">
            <v>92672</v>
          </cell>
          <cell r="B3843" t="str">
            <v>JOELHO 90 GRAUS, EM FERRO GALVANIZADO, CONEXÃO ROSQUEADA, DN 32 (1 1/4"), INSTALADO EM REDE DE ALIMENTAÇÃO PARA SPRINKLER - FORNECIMENTO E INSTALAÇÃO. AF_12/2015</v>
          </cell>
          <cell r="C3843" t="str">
            <v>UN</v>
          </cell>
          <cell r="D3843">
            <v>37.56</v>
          </cell>
        </row>
        <row r="3844">
          <cell r="A3844">
            <v>92673</v>
          </cell>
          <cell r="B3844" t="str">
            <v>JOELHO 45 GRAUS, EM FERRO GALVANIZADO, CONEXÃO ROSQUEADA, DN 40 (1 1/2"), INSTALADO EM REDE DE ALIMENTAÇÃO PARA SPRINKLER - FORNECIMENTO E INSTALAÇÃO. AF_12/2015</v>
          </cell>
          <cell r="C3844" t="str">
            <v>UN</v>
          </cell>
          <cell r="D3844">
            <v>45.92</v>
          </cell>
        </row>
        <row r="3845">
          <cell r="A3845">
            <v>92674</v>
          </cell>
          <cell r="B3845" t="str">
            <v>JOELHO 90 GRAUS, EM FERRO GALVANIZADO, CONEXÃO ROSQUEADA, DN 40 (1 1/2"), INSTALADO EM REDE DE ALIMENTAÇÃO PARA SPRINKLER - FORNECIMENTO E INSTALAÇÃO. AF_12/2015</v>
          </cell>
          <cell r="C3845" t="str">
            <v>UN</v>
          </cell>
          <cell r="D3845">
            <v>43.87</v>
          </cell>
        </row>
        <row r="3846">
          <cell r="A3846">
            <v>92675</v>
          </cell>
          <cell r="B3846" t="str">
            <v>JOELHO 45 GRAUS, EM FERRO GALVANIZADO, CONEXÃO ROSQUEADA, DN 50 (2"), INSTALADO EM REDE DE ALIMENTAÇÃO PARA SPRINKLER - FORNECIMENTO E INSTALAÇÃO. AF_12/2015</v>
          </cell>
          <cell r="C3846" t="str">
            <v>UN</v>
          </cell>
          <cell r="D3846">
            <v>57.73</v>
          </cell>
        </row>
        <row r="3847">
          <cell r="A3847">
            <v>92676</v>
          </cell>
          <cell r="B3847" t="str">
            <v>JOELHO 90 GRAUS, EM FERRO GALVANIZADO, CONEXÃO ROSQUEADA, DN 50 (2"), INSTALADO EM REDE DE ALIMENTAÇÃO PARA SPRINKLER - FORNECIMENTO E INSTALAÇÃO. AF_12/2015</v>
          </cell>
          <cell r="C3847" t="str">
            <v>UN</v>
          </cell>
          <cell r="D3847">
            <v>56.34</v>
          </cell>
        </row>
        <row r="3848">
          <cell r="A3848">
            <v>92677</v>
          </cell>
          <cell r="B3848" t="str">
            <v>JOELHO 45 GRAUS, EM FERRO GALVANIZADO, CONEXÃO ROSQUEADA, DN 65 (2 1/2"), INSTALADO EM REDE DE ALIMENTAÇÃO PARA SPRINKLER - FORNECIMENTO E INSTALAÇÃO. AF_12/2015</v>
          </cell>
          <cell r="C3848" t="str">
            <v>UN</v>
          </cell>
          <cell r="D3848">
            <v>90.09</v>
          </cell>
        </row>
        <row r="3849">
          <cell r="A3849">
            <v>92678</v>
          </cell>
          <cell r="B3849" t="str">
            <v>JOELHO 90 GRAUS, EM FERRO GALVANIZADO, CONEXÃO ROSQUEADA, DN 65 (2 1/2"), INSTALADO EM REDE DE ALIMENTAÇÃO PARA SPRINKLER - FORNECIMENTO E INSTALAÇÃO. AF_12/2015</v>
          </cell>
          <cell r="C3849" t="str">
            <v>UN</v>
          </cell>
          <cell r="D3849">
            <v>83.96</v>
          </cell>
        </row>
        <row r="3850">
          <cell r="A3850">
            <v>92679</v>
          </cell>
          <cell r="B3850" t="str">
            <v>JOELHO 45 GRAUS, EM FERRO GALVANIZADO, CONEXÃO ROSQUEADA, DN 80 (3"), INSTALADO EM REDE DE ALIMENTAÇÃO PARA SPRINKLER - FORNECIMENTO E INSTALAÇÃO. AF_12/2015</v>
          </cell>
          <cell r="C3850" t="str">
            <v>UN</v>
          </cell>
          <cell r="D3850">
            <v>121.17</v>
          </cell>
        </row>
        <row r="3851">
          <cell r="A3851">
            <v>92680</v>
          </cell>
          <cell r="B3851" t="str">
            <v>JOELHO 90 GRAUS, EM FERRO GALVANIZADO, CONEXÃO ROSQUEADA, DN 80 (3"), INSTALADO EM REDE DE ALIMENTAÇÃO PARA SPRINKLER - FORNECIMENTO E INSTALAÇÃO. AF_12/2015</v>
          </cell>
          <cell r="C3851" t="str">
            <v>UN</v>
          </cell>
          <cell r="D3851">
            <v>109.35</v>
          </cell>
        </row>
        <row r="3852">
          <cell r="A3852">
            <v>92681</v>
          </cell>
          <cell r="B3852" t="str">
            <v>TÊ, EM FERRO GALVANIZADO, CONEXÃO ROSQUEADA, DN 25 (1"), INSTALADO EM REDE DE ALIMENTAÇÃO PARA SPRINKLER - FORNECIMENTO E INSTALAÇÃO. AF_12/2015</v>
          </cell>
          <cell r="C3852" t="str">
            <v>UN</v>
          </cell>
          <cell r="D3852">
            <v>41.75</v>
          </cell>
        </row>
        <row r="3853">
          <cell r="A3853">
            <v>92682</v>
          </cell>
          <cell r="B3853" t="str">
            <v>TÊ, EM FERRO GALVANIZADO, CONEXÃO ROSQUEADA, DN 32 (1 1/4"), INSTALADO EM REDE DE ALIMENTAÇÃO PARA SPRINKLER - FORNECIMENTO E INSTALAÇÃO. AF_12/2015</v>
          </cell>
          <cell r="C3853" t="str">
            <v>UN</v>
          </cell>
          <cell r="D3853">
            <v>50.41</v>
          </cell>
        </row>
        <row r="3854">
          <cell r="A3854">
            <v>92683</v>
          </cell>
          <cell r="B3854" t="str">
            <v>TÊ, EM FERRO GALVANIZADO, CONEXÃO ROSQUEADA, DN 40 (1 1/2"), INSTALADO EM REDE DE ALIMENTAÇÃO PARA SPRINKLER - FORNECIMENTO E INSTALAÇÃO. AF_12/2015</v>
          </cell>
          <cell r="C3854" t="str">
            <v>UN</v>
          </cell>
          <cell r="D3854">
            <v>57.74</v>
          </cell>
        </row>
        <row r="3855">
          <cell r="A3855">
            <v>92684</v>
          </cell>
          <cell r="B3855" t="str">
            <v>TÊ, EM FERRO GALVANIZADO, CONEXÃO ROSQUEADA, DN 50 (2"), INSTALADO EM REDE DE ALIMENTAÇÃO PARA SPRINKLER - FORNECIMENTO E INSTALAÇÃO. AF_12/2015</v>
          </cell>
          <cell r="C3855" t="str">
            <v>UN</v>
          </cell>
          <cell r="D3855">
            <v>75.08</v>
          </cell>
        </row>
        <row r="3856">
          <cell r="A3856">
            <v>92685</v>
          </cell>
          <cell r="B3856" t="str">
            <v>TÊ, EM FERRO GALVANIZADO, CONEXÃO ROSQUEADA, DN 65 (2 1/2"), INSTALADO EM REDE DE ALIMENTAÇÃO PARA SPRINKLER - FORNECIMENTO E INSTALAÇÃO. AF_12/2015</v>
          </cell>
          <cell r="C3856" t="str">
            <v>UN</v>
          </cell>
          <cell r="D3856">
            <v>115.02</v>
          </cell>
        </row>
        <row r="3857">
          <cell r="A3857">
            <v>92686</v>
          </cell>
          <cell r="B3857" t="str">
            <v>TÊ, EM FERRO GALVANIZADO, CONEXÃO ROSQUEADA, DN 80 (3"), INSTALADO EM REDE DE ALIMENTAÇÃO PARA SPRINKLER - FORNECIMENTO E INSTALAÇÃO. AF_12/2015</v>
          </cell>
          <cell r="C3857" t="str">
            <v>UN</v>
          </cell>
          <cell r="D3857">
            <v>144.65</v>
          </cell>
        </row>
        <row r="3858">
          <cell r="A3858">
            <v>92692</v>
          </cell>
          <cell r="B3858" t="str">
            <v>NIPLE, EM FERRO GALVANIZADO, CONEXÃO ROSQUEADA, DN 15 (1/2"), INSTALADO EM RAMAIS E SUB-RAMAIS DE GÁS - FORNECIMENTO E INSTALAÇÃO. AF_12/2015</v>
          </cell>
          <cell r="C3858" t="str">
            <v>UN</v>
          </cell>
          <cell r="D3858">
            <v>11.69</v>
          </cell>
        </row>
        <row r="3859">
          <cell r="A3859">
            <v>92693</v>
          </cell>
          <cell r="B3859" t="str">
            <v>LUVA, EM FERRO GALVANIZADO, CONEXÃO ROSQUEADA, DN 15 (1/2"), INSTALADO EM RAMAIS E SUB-RAMAIS DE GÁS - FORNECIMENTO E INSTALAÇÃO. AF_12/2015</v>
          </cell>
          <cell r="C3859" t="str">
            <v>UN</v>
          </cell>
          <cell r="D3859">
            <v>11.94</v>
          </cell>
        </row>
        <row r="3860">
          <cell r="A3860">
            <v>92694</v>
          </cell>
          <cell r="B3860" t="str">
            <v>NIPLE, EM FERRO GALVANIZADO, CONEXÃO ROSQUEADA, DN 20 (3/4"), INSTALADO EM RAMAIS E SUB-RAMAIS DE GÁS - FORNECIMENTO E INSTALAÇÃO. AF_12/2015</v>
          </cell>
          <cell r="C3860" t="str">
            <v>UN</v>
          </cell>
          <cell r="D3860">
            <v>18.91</v>
          </cell>
        </row>
        <row r="3861">
          <cell r="A3861">
            <v>92695</v>
          </cell>
          <cell r="B3861" t="str">
            <v>LUVA, EM FERRO GALVANIZADO, CONEXÃO ROSQUEADA, DN 20 (3/4"), INSTALADO EM RAMAIS E SUB-RAMAIS DE GÁS - FORNECIMENTO E INSTALAÇÃO. AF_12/2015</v>
          </cell>
          <cell r="C3861" t="str">
            <v>UN</v>
          </cell>
          <cell r="D3861">
            <v>19.16</v>
          </cell>
        </row>
        <row r="3862">
          <cell r="A3862">
            <v>92696</v>
          </cell>
          <cell r="B3862" t="str">
            <v>NIPLE, EM FERRO GALVANIZADO, CONEXÃO ROSQUEADA, DN 25 (1"), INSTALADO EM RAMAIS E SUB-RAMAIS DE GÁS - FORNECIMENTO E INSTALAÇÃO. AF_12/2015</v>
          </cell>
          <cell r="C3862" t="str">
            <v>UN</v>
          </cell>
          <cell r="D3862">
            <v>29.89</v>
          </cell>
        </row>
        <row r="3863">
          <cell r="A3863">
            <v>92697</v>
          </cell>
          <cell r="B3863" t="str">
            <v>LUVA, EM FERRO GALVANIZADO, CONEXÃO ROSQUEADA, DN 25 (1"), INSTALADO EM RAMAIS E SUB-RAMAIS DE GÁS - FORNECIMENTO E INSTALAÇÃO. AF_12/2015</v>
          </cell>
          <cell r="C3863" t="str">
            <v>UN</v>
          </cell>
          <cell r="D3863">
            <v>31.02</v>
          </cell>
        </row>
        <row r="3864">
          <cell r="A3864">
            <v>92698</v>
          </cell>
          <cell r="B3864" t="str">
            <v>JOELHO 45 GRAUS, EM FERRO GALVANIZADO, CONEXÃO ROSQUEADA, DN 15 (1/2"), INSTALADO EM RAMAIS E SUB-RAMAIS DE GÁS - FORNECIMENTO E INSTALAÇÃO. AF_12/2015</v>
          </cell>
          <cell r="C3864" t="str">
            <v>UN</v>
          </cell>
          <cell r="D3864">
            <v>17.329999999999998</v>
          </cell>
        </row>
        <row r="3865">
          <cell r="A3865">
            <v>92699</v>
          </cell>
          <cell r="B3865" t="str">
            <v>JOELHO 90 GRAUS, EM FERRO GALVANIZADO, CONEXÃO ROSQUEADA, DN 15 (1/2"), INSTALADO EM RAMAIS E SUB-RAMAIS DE GÁS - FORNECIMENTO E INSTALAÇÃO. AF_12/2015</v>
          </cell>
          <cell r="C3865" t="str">
            <v>UN</v>
          </cell>
          <cell r="D3865">
            <v>16.510000000000002</v>
          </cell>
        </row>
        <row r="3866">
          <cell r="A3866">
            <v>92700</v>
          </cell>
          <cell r="B3866" t="str">
            <v>JOELHO 45 GRAUS, EM FERRO GALVANIZADO, CONEXÃO ROSQUEADA, DN 20 (3/4"), INSTALADO EM RAMAIS E SUB-RAMAIS DE GÁS - FORNECIMENTO E INSTALAÇÃO. AF_12/2015</v>
          </cell>
          <cell r="C3866" t="str">
            <v>UN</v>
          </cell>
          <cell r="D3866">
            <v>28.64</v>
          </cell>
        </row>
        <row r="3867">
          <cell r="A3867">
            <v>92701</v>
          </cell>
          <cell r="B3867" t="str">
            <v>JOELHO 90 GRAUS, EM FERRO GALVANIZADO, CONEXÃO ROSQUEADA, DN 20 (3/4"), INSTALADO EM RAMAIS E SUB-RAMAIS DE GÁS - FORNECIMENTO E INSTALAÇÃO. AF_12/2015</v>
          </cell>
          <cell r="C3867" t="str">
            <v>UN</v>
          </cell>
          <cell r="D3867">
            <v>27.42</v>
          </cell>
        </row>
        <row r="3868">
          <cell r="A3868">
            <v>92702</v>
          </cell>
          <cell r="B3868" t="str">
            <v>JOELHO 45 GRAUS, EM FERRO GALVANIZADO, CONEXÃO ROSQUEADA, DN 25 (1"), INSTALADO EM RAMAIS E SUB-RAMAIS DE GÁS - FORNECIMENTO E INSTALAÇÃO. AF_12/2015</v>
          </cell>
          <cell r="C3868" t="str">
            <v>UN</v>
          </cell>
          <cell r="D3868">
            <v>45.22</v>
          </cell>
        </row>
        <row r="3869">
          <cell r="A3869">
            <v>92703</v>
          </cell>
          <cell r="B3869" t="str">
            <v>JOELHO 90 GRAUS, EM FERRO GALVANIZADO, CONEXÃO ROSQUEADA, DN 25 (1"), INSTALADO EM RAMAIS E SUB-RAMAIS DE GÁS - FORNECIMENTO E INSTALAÇÃO. AF_12/2015</v>
          </cell>
          <cell r="C3869" t="str">
            <v>UN</v>
          </cell>
          <cell r="D3869">
            <v>43.72</v>
          </cell>
        </row>
        <row r="3870">
          <cell r="A3870">
            <v>92704</v>
          </cell>
          <cell r="B3870" t="str">
            <v>TÊ, EM FERRO GALVANIZADO, CONEXÃO ROSQUEADA, DN 15 (1/2"), INSTALADO EM RAMAIS E SUB-RAMAIS DE GÁS - FORNECIMENTO E INSTALAÇÃO. AF_12/2015</v>
          </cell>
          <cell r="C3870" t="str">
            <v>UN</v>
          </cell>
          <cell r="D3870">
            <v>22.21</v>
          </cell>
        </row>
        <row r="3871">
          <cell r="A3871">
            <v>92705</v>
          </cell>
          <cell r="B3871" t="str">
            <v>TÊ, EM FERRO GALVANIZADO, CONEXÃO ROSQUEADA, DN 20 (3/4"), INSTALADO EM RAMAIS E SUB-RAMAIS DE GÁS - FORNECIMENTO E INSTALAÇÃO. AF_12/2015</v>
          </cell>
          <cell r="C3871" t="str">
            <v>UN</v>
          </cell>
          <cell r="D3871">
            <v>36.299999999999997</v>
          </cell>
        </row>
        <row r="3872">
          <cell r="A3872">
            <v>92706</v>
          </cell>
          <cell r="B3872" t="str">
            <v>TÊ, EM FERRO GALVANIZADO, CONEXÃO ROSQUEADA, DN 25 (1"), INSTALADO EM RAMAIS E SUB-RAMAIS DE GÁS - FORNECIMENTO E INSTALAÇÃO. AF_12/2015</v>
          </cell>
          <cell r="C3872" t="str">
            <v>UN</v>
          </cell>
          <cell r="D3872">
            <v>58.84</v>
          </cell>
        </row>
        <row r="3873">
          <cell r="A3873">
            <v>92889</v>
          </cell>
          <cell r="B3873" t="str">
            <v>UNIÃO, EM FERRO GALVANIZADO, DN 50 (2"), CONEXÃO ROSQUEADA, INSTALADO EM PRUMADAS - FORNECIMENTO E INSTALAÇÃO. AF_12/2015</v>
          </cell>
          <cell r="C3873" t="str">
            <v>UN</v>
          </cell>
          <cell r="D3873">
            <v>92.81</v>
          </cell>
        </row>
        <row r="3874">
          <cell r="A3874">
            <v>92890</v>
          </cell>
          <cell r="B3874" t="str">
            <v>UNIÃO, EM FERRO GALVANIZADO, DN 65 (2 1/2"), CONEXÃO ROSQUEADA, INSTALADO EM PRUMADAS - FORNECIMENTO E INSTALAÇÃO. AF_12/2015</v>
          </cell>
          <cell r="C3874" t="str">
            <v>UN</v>
          </cell>
          <cell r="D3874">
            <v>136.22</v>
          </cell>
        </row>
        <row r="3875">
          <cell r="A3875">
            <v>92891</v>
          </cell>
          <cell r="B3875" t="str">
            <v>UNIÃO, EM FERRO GALVANIZADO, DN 80 (3"), CONEXÃO ROSQUEADA, INSTALADO EM PRUMADAS - FORNECIMENTO E INSTALAÇÃO. AF_12/2015</v>
          </cell>
          <cell r="C3875" t="str">
            <v>UN</v>
          </cell>
          <cell r="D3875">
            <v>195.36</v>
          </cell>
        </row>
        <row r="3876">
          <cell r="A3876">
            <v>92892</v>
          </cell>
          <cell r="B3876" t="str">
            <v>UNIÃO, EM FERRO GALVANIZADO, DN 25 (1"), CONEXÃO ROSQUEADA, INSTALADO EM REDE DE ALIMENTAÇÃO PARA HIDRANTE - FORNECIMENTO E INSTALAÇÃO. AF_12/2015</v>
          </cell>
          <cell r="C3876" t="str">
            <v>UN</v>
          </cell>
          <cell r="D3876">
            <v>43.52</v>
          </cell>
        </row>
        <row r="3877">
          <cell r="A3877">
            <v>92893</v>
          </cell>
          <cell r="B3877" t="str">
            <v>UNIÃO, EM FERRO GALVANIZADO, DN 32 (1 1/4"), CONEXÃO ROSQUEADA, INSTALADO EM REDE DE ALIMENTAÇÃO PARA HIDRANTE - FORNECIMENTO E INSTALAÇÃO. AF_12/2015</v>
          </cell>
          <cell r="C3877" t="str">
            <v>UN</v>
          </cell>
          <cell r="D3877">
            <v>59.23</v>
          </cell>
        </row>
        <row r="3878">
          <cell r="A3878">
            <v>92894</v>
          </cell>
          <cell r="B3878" t="str">
            <v>UNIÃO, EM FERRO GALVANIZADO, DN 40 (1 1/2"), CONEXÃO ROSQUEADA, INSTALADO EM REDE DE ALIMENTAÇÃO PARA HIDRANTE - FORNECIMENTO E INSTALAÇÃO. AF_12/2015</v>
          </cell>
          <cell r="C3878" t="str">
            <v>UN</v>
          </cell>
          <cell r="D3878">
            <v>69.89</v>
          </cell>
        </row>
        <row r="3879">
          <cell r="A3879">
            <v>92895</v>
          </cell>
          <cell r="B3879" t="str">
            <v>UNIÃO, EM FERRO GALVANIZADO, DN 50 (2"), CONEXÃO ROSQUEADA, INSTALADO EM REDE DE ALIMENTAÇÃO PARA HIDRANTE - FORNECIMENTO E INSTALAÇÃO. AF_12/2015</v>
          </cell>
          <cell r="C3879" t="str">
            <v>UN</v>
          </cell>
          <cell r="D3879">
            <v>92.76</v>
          </cell>
        </row>
        <row r="3880">
          <cell r="A3880">
            <v>92896</v>
          </cell>
          <cell r="B3880" t="str">
            <v>UNIÃO, EM FERRO GALVANIZADO, DN 65 (2 1/2"), CONEXÃO ROSQUEADA, INSTALADO EM REDE DE ALIMENTAÇÃO PARA HIDRANTE - FORNECIMENTO E INSTALAÇÃO. AF_12/2015</v>
          </cell>
          <cell r="C3880" t="str">
            <v>UN</v>
          </cell>
          <cell r="D3880">
            <v>137.82</v>
          </cell>
        </row>
        <row r="3881">
          <cell r="A3881">
            <v>92897</v>
          </cell>
          <cell r="B3881" t="str">
            <v>UNIÃO, EM FERRO GALVANIZADO, DN 80 (3"), CONEXÃO ROSQUEADA, INSTALADO EM REDE DE ALIMENTAÇÃO PARA HIDRANTE - FORNECIMENTO E INSTALAÇÃO. AF_12/2015</v>
          </cell>
          <cell r="C3881" t="str">
            <v>UN</v>
          </cell>
          <cell r="D3881">
            <v>198.65</v>
          </cell>
        </row>
        <row r="3882">
          <cell r="A3882">
            <v>92898</v>
          </cell>
          <cell r="B3882" t="str">
            <v>UNIÃO, EM FERRO GALVANIZADO, CONEXÃO ROSQUEADA, DN 25 (1"), INSTALADO EM REDE DE ALIMENTAÇÃO PARA SPRINKLER - FORNECIMENTO E INSTALAÇÃO. AF_12/2015</v>
          </cell>
          <cell r="C3882" t="str">
            <v>UN</v>
          </cell>
          <cell r="D3882">
            <v>34.64</v>
          </cell>
        </row>
        <row r="3883">
          <cell r="A3883">
            <v>92899</v>
          </cell>
          <cell r="B3883" t="str">
            <v>UNIÃO, EM FERRO GALVANIZADO, CONEXÃO ROSQUEADA, DN 32 (1 1/4"), INSTALADO EM REDE DE ALIMENTAÇÃO PARA SPRINKLER - FORNECIMENTO E INSTALAÇÃO. AF_12/2015</v>
          </cell>
          <cell r="C3883" t="str">
            <v>UN</v>
          </cell>
          <cell r="D3883">
            <v>49.14</v>
          </cell>
        </row>
        <row r="3884">
          <cell r="A3884">
            <v>92900</v>
          </cell>
          <cell r="B3884" t="str">
            <v>UNIÃO, EM FERRO GALVANIZADO, CONEXÃO ROSQUEADA, DN 40 (1 1/2"), INSTALADO EM REDE DE ALIMENTAÇÃO PARA SPRINKLER - FORNECIMENTO E INSTALAÇÃO. AF_12/2015</v>
          </cell>
          <cell r="C3884" t="str">
            <v>UN</v>
          </cell>
          <cell r="D3884">
            <v>58.39</v>
          </cell>
        </row>
        <row r="3885">
          <cell r="A3885">
            <v>92901</v>
          </cell>
          <cell r="B3885" t="str">
            <v>UNIÃO, EM FERRO GALVANIZADO, CONEXÃO ROSQUEADA, DN 50 (2"), INSTALADO EM REDE DE ALIMENTAÇÃO PARA SPRINKLER - FORNECIMENTO E INSTALAÇÃO. AF_12/2015</v>
          </cell>
          <cell r="C3885" t="str">
            <v>UN</v>
          </cell>
          <cell r="D3885">
            <v>79.510000000000005</v>
          </cell>
        </row>
        <row r="3886">
          <cell r="A3886">
            <v>92902</v>
          </cell>
          <cell r="B3886" t="str">
            <v>UNIÃO, EM FERRO GALVANIZADO, CONEXÃO ROSQUEADA, DN 65 (2 1/2"), INSTALADO EM REDE DE ALIMENTAÇÃO PARA SPRINKLER - FORNECIMENTO E INSTALAÇÃO. AF_12/2015</v>
          </cell>
          <cell r="C3886" t="str">
            <v>UN</v>
          </cell>
          <cell r="D3886">
            <v>121.93</v>
          </cell>
        </row>
        <row r="3887">
          <cell r="A3887">
            <v>92903</v>
          </cell>
          <cell r="B3887" t="str">
            <v>UNIÃO, EM FERRO GALVANIZADO, CONEXÃO ROSQUEADA, DN 80 (3"), INSTALADO EM REDE DE ALIMENTAÇÃO PARA SPRINKLER - FORNECIMENTO E INSTALAÇÃO. AF_12/2015</v>
          </cell>
          <cell r="C3887" t="str">
            <v>UN</v>
          </cell>
          <cell r="D3887">
            <v>180.18</v>
          </cell>
        </row>
        <row r="3888">
          <cell r="A3888">
            <v>92904</v>
          </cell>
          <cell r="B3888" t="str">
            <v>UNIÃO, EM FERRO GALVANIZADO, CONEXÃO ROSQUEADA, DN 15 (1/2"), INSTALADO EM RAMAIS E SUB-RAMAIS DE GÁS - FORNECIMENTO E INSTALAÇÃO. AF_12/2015</v>
          </cell>
          <cell r="C3888" t="str">
            <v>UN</v>
          </cell>
          <cell r="D3888">
            <v>23.05</v>
          </cell>
        </row>
        <row r="3889">
          <cell r="A3889">
            <v>92905</v>
          </cell>
          <cell r="B3889" t="str">
            <v>UNIÃO, EM FERRO GALVANIZADO, CONEXÃO ROSQUEADA, DN 20 (3/4"), INSTALADO EM RAMAIS E SUB-RAMAIS DE GÁS - FORNECIMENTO E INSTALAÇÃO. AF_12/2015</v>
          </cell>
          <cell r="C3889" t="str">
            <v>UN</v>
          </cell>
          <cell r="D3889">
            <v>33.74</v>
          </cell>
        </row>
        <row r="3890">
          <cell r="A3890">
            <v>92906</v>
          </cell>
          <cell r="B3890" t="str">
            <v>UNIÃO, EM FERRO GALVANIZADO, CONEXÃO ROSQUEADA, DN 25 (1"), INSTALADO EM RAMAIS E SUB-RAMAIS DE GÁS - FORNECIMENTO E INSTALAÇÃO. AF_12/2015</v>
          </cell>
          <cell r="C3890" t="str">
            <v>UN</v>
          </cell>
          <cell r="D3890">
            <v>43.13</v>
          </cell>
        </row>
        <row r="3891">
          <cell r="A3891">
            <v>92907</v>
          </cell>
          <cell r="B3891" t="str">
            <v>LUVA DE REDUÇÃO, EM FERRO GALVANIZADO, 2" X 1 1/2", CONEXÃO ROSQUEADA, INSTALADO EM PRUMADAS - FORNECIMENTO E INSTALAÇÃO. AF_12/2015</v>
          </cell>
          <cell r="C3891" t="str">
            <v>UN</v>
          </cell>
          <cell r="D3891">
            <v>54.5</v>
          </cell>
        </row>
        <row r="3892">
          <cell r="A3892">
            <v>92908</v>
          </cell>
          <cell r="B3892" t="str">
            <v>LUVA DE REDUÇÃO, EM FERRO GALVANIZADO, 2" X 1 1/4", CONEXÃO ROSQUEADA, INSTALADO EM PRUMADAS - FORNECIMENTO E INSTALAÇÃO. AF_12/2015</v>
          </cell>
          <cell r="C3892" t="str">
            <v>UN</v>
          </cell>
          <cell r="D3892">
            <v>54.5</v>
          </cell>
        </row>
        <row r="3893">
          <cell r="A3893">
            <v>92909</v>
          </cell>
          <cell r="B3893" t="str">
            <v>LUVA DE REDUÇÃO, EM FERRO GALVANIZADO, 2" X 1", CONEXÃO ROSQUEADA, INSTALADO EM PRUMADAS - FORNECIMENTO E INSTALAÇÃO. AF_12/2015</v>
          </cell>
          <cell r="C3893" t="str">
            <v>UN</v>
          </cell>
          <cell r="D3893">
            <v>54.5</v>
          </cell>
        </row>
        <row r="3894">
          <cell r="A3894">
            <v>92910</v>
          </cell>
          <cell r="B3894" t="str">
            <v>LUVA DE REDUÇÃO, EM FERRO GALVANIZADO, 2 1/2" X 1 1/2", CONEXÃO ROSQUEADA, INSTALADO EM PRUMADAS - FORNECIMENTO E INSTALAÇÃO. AF_12/2015</v>
          </cell>
          <cell r="C3894" t="str">
            <v>UN</v>
          </cell>
          <cell r="D3894">
            <v>75.2</v>
          </cell>
        </row>
        <row r="3895">
          <cell r="A3895">
            <v>92911</v>
          </cell>
          <cell r="B3895" t="str">
            <v>LUVA DE REDUÇÃO, EM FERRO GALVANIZADO, 2 1/2" X 2", CONEXÃO ROSQUEADA, INSTALADO EM PRUMADAS - FORNECIMENTO E INSTALAÇÃO. AF_12/2015</v>
          </cell>
          <cell r="C3895" t="str">
            <v>UN</v>
          </cell>
          <cell r="D3895">
            <v>75.2</v>
          </cell>
        </row>
        <row r="3896">
          <cell r="A3896">
            <v>92912</v>
          </cell>
          <cell r="B3896" t="str">
            <v>LUVA DE REDUÇÃO, EM FERRO GALVANIZADO, 3" X 1 1/2", CONEXÃO ROSQUEADA, INSTALADO EM PRUMADAS - FORNECIMENTO E INSTALAÇÃO. AF_12/2015</v>
          </cell>
          <cell r="C3896" t="str">
            <v>UN</v>
          </cell>
          <cell r="D3896">
            <v>97.04</v>
          </cell>
        </row>
        <row r="3897">
          <cell r="A3897">
            <v>92913</v>
          </cell>
          <cell r="B3897" t="str">
            <v>LUVA DE REDUÇÃO, EM FERRO GALVANIZADO, 3" X 2 1/2", CONEXÃO ROSQUEADA, INSTALADO EM PRUMADAS - FORNECIMENTO E INSTALAÇÃO. AF_12/2015</v>
          </cell>
          <cell r="C3897" t="str">
            <v>UN</v>
          </cell>
          <cell r="D3897">
            <v>99.75</v>
          </cell>
        </row>
        <row r="3898">
          <cell r="A3898">
            <v>92914</v>
          </cell>
          <cell r="B3898" t="str">
            <v>LUVA DE REDUÇÃO, EM FERRO GALVANIZADO, 3" X 2", CONEXÃO ROSQUEADA, INSTALADO EM PRUMADAS - FORNECIMENTO E INSTALAÇÃO. AF_12/2015</v>
          </cell>
          <cell r="C3898" t="str">
            <v>UN</v>
          </cell>
          <cell r="D3898">
            <v>99.75</v>
          </cell>
        </row>
        <row r="3899">
          <cell r="A3899">
            <v>92918</v>
          </cell>
          <cell r="B3899" t="str">
            <v>LUVA DE REDUÇÃO, EM FERRO GALVANIZADO, 1" X 1/2", CONEXÃO ROSQUEADA, INSTALADO EM REDE DE ALIMENTAÇÃO PARA HIDRANTE - FORNECIMENTO E INSTALAÇÃO. AF_12/2015</v>
          </cell>
          <cell r="C3899" t="str">
            <v>UN</v>
          </cell>
          <cell r="D3899">
            <v>31.32</v>
          </cell>
        </row>
        <row r="3900">
          <cell r="A3900">
            <v>92920</v>
          </cell>
          <cell r="B3900" t="str">
            <v>LUVA DE REDUÇÃO, EM FERRO GALVANIZADO, 1" X 3/4", CONEXÃO ROSQUEADA, INSTALADO EM REDE DE ALIMENTAÇÃO PARA HIDRANTE - FORNECIMENTO E INSTALAÇÃO. AF_12/2015</v>
          </cell>
          <cell r="C3900" t="str">
            <v>UN</v>
          </cell>
          <cell r="D3900">
            <v>31.47</v>
          </cell>
        </row>
        <row r="3901">
          <cell r="A3901">
            <v>92925</v>
          </cell>
          <cell r="B3901" t="str">
            <v>LUVA DE REDUÇÃO, EM FERRO GALVANIZADO, 1 1/4" X 1", CONEXÃO ROSQUEADA, INSTALADO EM REDE DE ALIMENTAÇÃO PARA HIDRANTE - FORNECIMENTO E INSTALAÇÃO. AF_12/2015</v>
          </cell>
          <cell r="C3901" t="str">
            <v>UN</v>
          </cell>
          <cell r="D3901">
            <v>37.57</v>
          </cell>
        </row>
        <row r="3902">
          <cell r="A3902">
            <v>92926</v>
          </cell>
          <cell r="B3902" t="str">
            <v>LUVA DE REDUÇÃO, EM FERRO GALVANIZADO, 1 1/4" X 1/2", CONEXÃO ROSQUEADA, INSTALADO EM REDE DE ALIMENTAÇÃO PARA HIDRANTE - FORNECIMENTO E INSTALAÇÃO. AF_12/2015</v>
          </cell>
          <cell r="C3902" t="str">
            <v>UN</v>
          </cell>
          <cell r="D3902">
            <v>37.56</v>
          </cell>
        </row>
        <row r="3903">
          <cell r="A3903">
            <v>92927</v>
          </cell>
          <cell r="B3903" t="str">
            <v>LUVA DE REDUÇÃO, EM FERRO GALVANIZADO, 1 1/4" X 3/4", CONEXÃO ROSQUEADA, INSTALADO EM REDE DE ALIMENTAÇÃO PARA HIDRANTE - FORNECIMENTO E INSTALAÇÃO. AF_12/2015</v>
          </cell>
          <cell r="C3903" t="str">
            <v>UN</v>
          </cell>
          <cell r="D3903">
            <v>37.56</v>
          </cell>
        </row>
        <row r="3904">
          <cell r="A3904">
            <v>92928</v>
          </cell>
          <cell r="B3904" t="str">
            <v>LUVA DE REDUÇÃO, EM FERRO GALVANIZADO, 1 1/2" X 1 1/4", CONEXÃO ROSQUEADA, INSTALADO EM REDE DE ALIMENTAÇÃO PARA HIDRANTE - FORNECIMENTO E INSTALAÇÃO. AF_12/2015</v>
          </cell>
          <cell r="C3904" t="str">
            <v>UN</v>
          </cell>
          <cell r="D3904">
            <v>42.51</v>
          </cell>
        </row>
        <row r="3905">
          <cell r="A3905">
            <v>92929</v>
          </cell>
          <cell r="B3905" t="str">
            <v>LUVA DE REDUÇÃO, EM FERRO GALVANIZADO, 1 1/2" X 1", CONEXÃO ROSQUEADA, INSTALADO EM REDE DE ALIMENTAÇÃO PARA HIDRANTE - FORNECIMENTO E INSTALAÇÃO. AF_12/2015</v>
          </cell>
          <cell r="C3905" t="str">
            <v>UN</v>
          </cell>
          <cell r="D3905">
            <v>42.51</v>
          </cell>
        </row>
        <row r="3906">
          <cell r="A3906">
            <v>92930</v>
          </cell>
          <cell r="B3906" t="str">
            <v>LUVA DE REDUÇÃO, EM FERRO GALVANIZADO, 1 1/2" X 3/4", CONEXÃO ROSQUEADA, INSTALADO EM REDE DE ALIMENTAÇÃO PARA HIDRANTE - FORNECIMENTO E INSTALAÇÃO. AF_12/2015</v>
          </cell>
          <cell r="C3906" t="str">
            <v>UN</v>
          </cell>
          <cell r="D3906">
            <v>42.51</v>
          </cell>
        </row>
        <row r="3907">
          <cell r="A3907">
            <v>92931</v>
          </cell>
          <cell r="B3907" t="str">
            <v>LUVA DE REDUÇÃO, EM FERRO GALVANIZADO, 2" X 1 1/2", CONEXÃO ROSQUEADA, INSTALADO EM REDE DE ALIMENTAÇÃO PARA HIDRANTE - FORNECIMENTO E INSTALAÇÃO. AF_12/2015</v>
          </cell>
          <cell r="C3907" t="str">
            <v>UN</v>
          </cell>
          <cell r="D3907">
            <v>54.45</v>
          </cell>
        </row>
        <row r="3908">
          <cell r="A3908">
            <v>92932</v>
          </cell>
          <cell r="B3908" t="str">
            <v>LUVA DE REDUÇÃO, EM FERRO GALVANIZADO, 2" X 1 1/4", CONEXÃO ROSQUEADA, INSTALADO EM REDE DE ALIMENTAÇÃO PARA HIDRANTE - FORNECIMENTO E INSTALAÇÃO. AF_12/2015</v>
          </cell>
          <cell r="C3908" t="str">
            <v>UN</v>
          </cell>
          <cell r="D3908">
            <v>54.45</v>
          </cell>
        </row>
        <row r="3909">
          <cell r="A3909">
            <v>92933</v>
          </cell>
          <cell r="B3909" t="str">
            <v>LUVA DE REDUÇÃO, EM FERRO GALVANIZADO, 2" X 1", CONEXÃO ROSQUEADA, INSTALADO EM REDE DE ALIMENTAÇÃO PARA HIDRANTE - FORNECIMENTO E INSTALAÇÃO. AF_12/2015</v>
          </cell>
          <cell r="C3909" t="str">
            <v>UN</v>
          </cell>
          <cell r="D3909">
            <v>54.45</v>
          </cell>
        </row>
        <row r="3910">
          <cell r="A3910">
            <v>92934</v>
          </cell>
          <cell r="B3910" t="str">
            <v>LUVA DE REDUÇÃO, EM FERRO GALVANIZADO, 2 1/2" X 1 1/2", CONEXÃO ROSQUEADA, INSTALADO EM REDE DE ALIMENTAÇÃO PARA HIDRANTE - FORNECIMENTO E INSTALAÇÃO. AF_12/2015</v>
          </cell>
          <cell r="C3910" t="str">
            <v>UN</v>
          </cell>
          <cell r="D3910">
            <v>76.8</v>
          </cell>
        </row>
        <row r="3911">
          <cell r="A3911">
            <v>92935</v>
          </cell>
          <cell r="B3911" t="str">
            <v>LUVA DE REDUÇÃO, EM FERRO GALVANIZADO, 2 1/2" X 2", CONEXÃO ROSQUEADA, INSTALADO EM REDE DE ALIMENTAÇÃO PARA HIDRANTE - FORNECIMENTO E INSTALAÇÃO. AF_12/2015</v>
          </cell>
          <cell r="C3911" t="str">
            <v>UN</v>
          </cell>
          <cell r="D3911">
            <v>76.8</v>
          </cell>
        </row>
        <row r="3912">
          <cell r="A3912">
            <v>92936</v>
          </cell>
          <cell r="B3912" t="str">
            <v>LUVA DE REDUÇÃO, EM FERRO GALVANIZADO, 3" X 2 1/2", CONEXÃO ROSQUEADA, INSTALADO EM REDE DE ALIMENTAÇÃO PARA HIDRANTE - FORNECIMENTO E INSTALAÇÃO. AF_12/2015</v>
          </cell>
          <cell r="C3912" t="str">
            <v>UN</v>
          </cell>
          <cell r="D3912">
            <v>103.04</v>
          </cell>
        </row>
        <row r="3913">
          <cell r="A3913">
            <v>92937</v>
          </cell>
          <cell r="B3913" t="str">
            <v>LUVA DE REDUÇÃO, EM FERRO GALVANIZADO, 3" X 2", CONEXÃO ROSQUEADA, INSTALADO EM REDE DE ALIMENTAÇÃO PARA HIDRANTE - FORNECIMENTO E INSTALAÇÃO. AF_12/2015</v>
          </cell>
          <cell r="C3913" t="str">
            <v>UN</v>
          </cell>
          <cell r="D3913">
            <v>103.04</v>
          </cell>
        </row>
        <row r="3914">
          <cell r="A3914">
            <v>92938</v>
          </cell>
          <cell r="B3914" t="str">
            <v>LUVA DE REDUÇÃO, EM FERRO GALVANIZADO, 1" X 1/2", CONEXÃO ROSQUEADA, INSTALADO EM REDE DE ALIMENTAÇÃO PARA SPRINKLER - FORNECIMENTO E INSTALAÇÃO. AF_12/2015</v>
          </cell>
          <cell r="C3914" t="str">
            <v>UN</v>
          </cell>
          <cell r="D3914">
            <v>22.44</v>
          </cell>
        </row>
        <row r="3915">
          <cell r="A3915">
            <v>92939</v>
          </cell>
          <cell r="B3915" t="str">
            <v>LUVA DE REDUÇÃO, EM FERRO GALVANIZADO, 1" X 3/4", CONEXÃO ROSQUEADA, INSTALADO EM REDE DE ALIMENTAÇÃO PARA SPRINKLER - FORNECIMENTO E INSTALAÇÃO. AF_12/2015</v>
          </cell>
          <cell r="C3915" t="str">
            <v>UN</v>
          </cell>
          <cell r="D3915">
            <v>22.59</v>
          </cell>
        </row>
        <row r="3916">
          <cell r="A3916">
            <v>92940</v>
          </cell>
          <cell r="B3916" t="str">
            <v>LUVA DE REDUÇÃO, EM FERRO GALVANIZADO, 1 1/4" X 1", CONEXÃO ROSQUEADA, INSTALADO EM REDE DE ALIMENTAÇÃO PARA SPRINKLER - FORNECIMENTO E INSTALAÇÃO. AF_12/2015</v>
          </cell>
          <cell r="C3916" t="str">
            <v>UN</v>
          </cell>
          <cell r="D3916">
            <v>27.48</v>
          </cell>
        </row>
        <row r="3917">
          <cell r="A3917">
            <v>92941</v>
          </cell>
          <cell r="B3917" t="str">
            <v>LUVA DE REDUÇÃO, EM FERRO GALVANIZADO, 1 1/4" X 1/2", CONEXÃO ROSQUEADA, INSTALADO EM REDE DE ALIMENTAÇÃO PARA SPRINKLER - FORNECIMENTO E INSTALAÇÃO. AF_12/2015</v>
          </cell>
          <cell r="C3917" t="str">
            <v>UN</v>
          </cell>
          <cell r="D3917">
            <v>27.47</v>
          </cell>
        </row>
        <row r="3918">
          <cell r="A3918">
            <v>92942</v>
          </cell>
          <cell r="B3918" t="str">
            <v>LUVA DE REDUÇÃO, EM FERRO GALVANIZADO, 1 1/4" X 3/4", CONEXÃO ROSQUEADA, INSTALADO EM REDE DE ALIMENTAÇÃO PARA SPRINKLER - FORNECIMENTO E INSTALAÇÃO. AF_12/2015</v>
          </cell>
          <cell r="C3918" t="str">
            <v>UN</v>
          </cell>
          <cell r="D3918">
            <v>27.47</v>
          </cell>
        </row>
        <row r="3919">
          <cell r="A3919">
            <v>92943</v>
          </cell>
          <cell r="B3919" t="str">
            <v>LUVA DE REDUÇÃO, EM FERRO GALVANIZADO, 1 1/2" X 1 1/4", CONEXÃO ROSQUEADA, INSTALADO EM REDE DE ALIMENTAÇÃO PARA SPRINKLER - FORNECIMENTO E INSTALAÇÃO. AF_12/2015</v>
          </cell>
          <cell r="C3919" t="str">
            <v>UN</v>
          </cell>
          <cell r="D3919">
            <v>31.01</v>
          </cell>
        </row>
        <row r="3920">
          <cell r="A3920">
            <v>92944</v>
          </cell>
          <cell r="B3920" t="str">
            <v>LUVA DE REDUÇÃO, EM FERRO GALVANIZADO, 1 1/2" X 1", CONEXÃO ROSQUEADA, INSTALADO EM REDE DE ALIMENTAÇÃO PARA SPRINKLER - FORNECIMENTO E INSTALAÇÃO. AF_12/2015</v>
          </cell>
          <cell r="C3920" t="str">
            <v>UN</v>
          </cell>
          <cell r="D3920">
            <v>31.01</v>
          </cell>
        </row>
        <row r="3921">
          <cell r="A3921">
            <v>92945</v>
          </cell>
          <cell r="B3921" t="str">
            <v>LUVA DE REDUÇÃO, EM FERRO GALVANIZADO, 1 1/2" X 3/4", CONEXÃO ROSQUEADA, INSTALADO EM REDE DE ALIMENTAÇÃO PARA SPRINKLER - FORNECIMENTO E INSTALAÇÃO. AF_12/2015</v>
          </cell>
          <cell r="C3921" t="str">
            <v>UN</v>
          </cell>
          <cell r="D3921">
            <v>31.01</v>
          </cell>
        </row>
        <row r="3922">
          <cell r="A3922">
            <v>92946</v>
          </cell>
          <cell r="B3922" t="str">
            <v>LUVA DE REDUÇÃO, EM FERRO GALVANIZADO, 2" X 1 1/2", CONEXÃO ROSQUEADA, INSTALADO EM REDE DE ALIMENTAÇÃO PARA SPRINKLER - FORNECIMENTO E INSTALAÇÃO. AF_12/2015</v>
          </cell>
          <cell r="C3922" t="str">
            <v>UN</v>
          </cell>
          <cell r="D3922">
            <v>41.2</v>
          </cell>
        </row>
        <row r="3923">
          <cell r="A3923">
            <v>92947</v>
          </cell>
          <cell r="B3923" t="str">
            <v>LUVA DE REDUÇÃO, EM FERRO GALVANIZADO, 2" X 1 1/4", CONEXÃO ROSQUEADA, INSTALADO EM REDE DE ALIMENTAÇÃO PARA SPRINKLER - FORNECIMENTO E INSTALAÇÃO. AF_12/2015</v>
          </cell>
          <cell r="C3923" t="str">
            <v>UN</v>
          </cell>
          <cell r="D3923">
            <v>41.2</v>
          </cell>
        </row>
        <row r="3924">
          <cell r="A3924">
            <v>92948</v>
          </cell>
          <cell r="B3924" t="str">
            <v>LUVA DE REDUÇÃO, EM FERRO GALVANIZADO, 2" X 1", CONEXÃO ROSQUEADA, INSTALADO EM REDE DE ALIMENTAÇÃO PARA SPRINKLER - FORNECIMENTO E INSTALAÇÃO. AF_12/2015</v>
          </cell>
          <cell r="C3924" t="str">
            <v>UN</v>
          </cell>
          <cell r="D3924">
            <v>41.2</v>
          </cell>
        </row>
        <row r="3925">
          <cell r="A3925">
            <v>92949</v>
          </cell>
          <cell r="B3925" t="str">
            <v>LUVA DE REDUÇÃO, EM FERRO GALVANIZADO, 2 1/2" X 1 1/2", CONEXÃO ROSQUEADA, INSTALADO EM REDE DE ALIMENTAÇÃO PARA SPRINKLER - FORNECIMENTO E INSTALAÇÃO. AF_12/2015</v>
          </cell>
          <cell r="C3925" t="str">
            <v>UN</v>
          </cell>
          <cell r="D3925">
            <v>60.91</v>
          </cell>
        </row>
        <row r="3926">
          <cell r="A3926">
            <v>92950</v>
          </cell>
          <cell r="B3926" t="str">
            <v>LUVA DE REDUÇÃO, EM FERRO GALVANIZADO, 2 1/2" X 2", CONEXÃO ROSQUEADA, INSTALADO EM REDE DE ALIMENTAÇÃO PARA SPRINKLER - FORNECIMENTO E INSTALAÇÃO. AF_12/2015</v>
          </cell>
          <cell r="C3926" t="str">
            <v>UN</v>
          </cell>
          <cell r="D3926">
            <v>60.91</v>
          </cell>
        </row>
        <row r="3927">
          <cell r="A3927">
            <v>92951</v>
          </cell>
          <cell r="B3927" t="str">
            <v>LUVA DE REDUÇÃO, EM FERRO GALVANIZADO, 3" X 2 1/2", CONEXÃO ROSQUEADA, INSTALADO EM REDE DE ALIMENTAÇÃO PARA SPRINKLER - FORNECIMENTO E INSTALAÇÃO. AF_12/2015</v>
          </cell>
          <cell r="C3927" t="str">
            <v>UN</v>
          </cell>
          <cell r="D3927">
            <v>84.57</v>
          </cell>
        </row>
        <row r="3928">
          <cell r="A3928">
            <v>92952</v>
          </cell>
          <cell r="B3928" t="str">
            <v>LUVA DE REDUÇÃO, EM FERRO GALVANIZADO, 3" X 2", CONEXÃO ROSQUEADA, INSTALADO EM REDE DE ALIMENTAÇÃO PARA SPRINKLER - FORNECIMENTO E INSTALAÇÃO. AF_12/2015</v>
          </cell>
          <cell r="C3928" t="str">
            <v>UN</v>
          </cell>
          <cell r="D3928">
            <v>84.57</v>
          </cell>
        </row>
        <row r="3929">
          <cell r="A3929">
            <v>92953</v>
          </cell>
          <cell r="B3929" t="str">
            <v>LUVA DE REDUÇÃO, EM FERRO GALVANIZADO, 3/4" X 1/2", CONEXÃO ROSQUEADA, INSTALADO EM RAMAIS E SUB-RAMAIS DE GÁS - FORNECIMENTO E INSTALAÇÃO. AF_12/2015</v>
          </cell>
          <cell r="C3929" t="str">
            <v>UN</v>
          </cell>
          <cell r="D3929">
            <v>19.98</v>
          </cell>
        </row>
        <row r="3930">
          <cell r="A3930">
            <v>93050</v>
          </cell>
          <cell r="B3930" t="str">
            <v>LUVA PASSANTE EM COBRE, DN 22 MM, SEM ANEL DE SOLDA, INSTALADO EM PRUMADA  FORNECIMENTO E INSTALAÇÃO. AF_01/2016</v>
          </cell>
          <cell r="C3930" t="str">
            <v>UN</v>
          </cell>
          <cell r="D3930">
            <v>8.52</v>
          </cell>
        </row>
        <row r="3931">
          <cell r="A3931">
            <v>93051</v>
          </cell>
          <cell r="B3931" t="str">
            <v>BUCHA DE REDUÇÃO EM COBRE, DN 22 MM X 15 MM, SEM ANEL DE SOLDA, BOLSA X BOLSA, INSTALADO EM PRUMADA  FORNECIMENTO E INSTALAÇÃO. AF_01/2016</v>
          </cell>
          <cell r="C3931" t="str">
            <v>UN</v>
          </cell>
          <cell r="D3931">
            <v>7.95</v>
          </cell>
        </row>
        <row r="3932">
          <cell r="A3932">
            <v>93052</v>
          </cell>
          <cell r="B3932" t="str">
            <v>JUNTA DE EXPANSÃO EM COBRE, DN 22 MM, PONTA X PONTA, INSTALADO EM PRUMADA  FORNECIMENTO E INSTALAÇÃO. AF_01/2016</v>
          </cell>
          <cell r="C3932" t="str">
            <v>UN</v>
          </cell>
          <cell r="D3932">
            <v>334.42</v>
          </cell>
        </row>
        <row r="3933">
          <cell r="A3933">
            <v>93054</v>
          </cell>
          <cell r="B3933" t="str">
            <v>CONECTOR EM BRONZE/LATÃO, DN 22 MM X 3/4", SEM ANEL DE SOLDA, BOLSA X ROSCA F, INSTALADO EM PRUMADA  FORNECIMENTO E INSTALAÇÃO. AF_01/2016</v>
          </cell>
          <cell r="C3933" t="str">
            <v>UN</v>
          </cell>
          <cell r="D3933">
            <v>15.32</v>
          </cell>
        </row>
        <row r="3934">
          <cell r="A3934">
            <v>93055</v>
          </cell>
          <cell r="B3934" t="str">
            <v>CURVA DE TRANSPOSIÇÃO EM BRONZE/LATÃO, DN 22 MM, SEM ANEL DE SOLDA, BOLSA X BOLSA, INSTALADO EM PRUMADA  FORNECIMENTO E INSTALAÇÃO. AF_01/2016</v>
          </cell>
          <cell r="C3934" t="str">
            <v>UN</v>
          </cell>
          <cell r="D3934">
            <v>30.11</v>
          </cell>
        </row>
        <row r="3935">
          <cell r="A3935">
            <v>93056</v>
          </cell>
          <cell r="B3935" t="str">
            <v>LUVA PASSANTE EM COBRE, DN 28 MM, SEM ANEL DE SOLDA, INSTALADO EM PRUMADA  FORNECIMENTO E INSTALAÇÃO. AF_01/2016</v>
          </cell>
          <cell r="C3935" t="str">
            <v>UN</v>
          </cell>
          <cell r="D3935">
            <v>12.17</v>
          </cell>
        </row>
        <row r="3936">
          <cell r="A3936">
            <v>93057</v>
          </cell>
          <cell r="B3936" t="str">
            <v>BUCHA DE REDUÇÃO EM COBRE, DN 28 MM X 22 MM, SEM ANEL DE SOLDA, PONTA X BOLSA, INSTALADO EM PRUMADA  FORNECIMENTO E INSTALAÇÃO. AF_01/2016</v>
          </cell>
          <cell r="C3936" t="str">
            <v>UN</v>
          </cell>
          <cell r="D3936">
            <v>10.79</v>
          </cell>
        </row>
        <row r="3937">
          <cell r="A3937">
            <v>93058</v>
          </cell>
          <cell r="B3937" t="str">
            <v>JUNTA DE EXPANSÃO EM COBRE, DN 28 MM, PONTA X PONTA, INSTALADO EM PRUMADA  FORNECIMENTO E INSTALAÇÃO. AF_01/2016</v>
          </cell>
          <cell r="C3937" t="str">
            <v>UN</v>
          </cell>
          <cell r="D3937">
            <v>367.85</v>
          </cell>
        </row>
        <row r="3938">
          <cell r="A3938">
            <v>93059</v>
          </cell>
          <cell r="B3938" t="str">
            <v>CONECTOR EM BRONZE/LATÃO, DN 28 MM X 1/2", SEM ANEL DE SOLDA, BOLSA X ROSCA F, INSTALADO EM PRUMADA  FORNECIMENTO E INSTALAÇÃO. AF_01/2016</v>
          </cell>
          <cell r="C3938" t="str">
            <v>UN</v>
          </cell>
          <cell r="D3938">
            <v>20.83</v>
          </cell>
        </row>
        <row r="3939">
          <cell r="A3939">
            <v>93060</v>
          </cell>
          <cell r="B3939" t="str">
            <v>CURVA DE TRANSPOSIÇÃO EM BRONZE/LATÃO, DN 28 MM, SEM ANEL DE SOLDA, BOLSA X BOLSA, INSTALADO EM PRUMADA  FORNECIMENTO E INSTALAÇÃO. AF_01/2016</v>
          </cell>
          <cell r="C3939" t="str">
            <v>UN</v>
          </cell>
          <cell r="D3939">
            <v>51.85</v>
          </cell>
        </row>
        <row r="3940">
          <cell r="A3940">
            <v>93061</v>
          </cell>
          <cell r="B3940" t="str">
            <v>LUVA PASSANTE EM COBRE, DN 35 MM, SEM ANEL DE SOLDA, INSTALADO EM PRUMADA  FORNECIMENTO E INSTALAÇÃO. AF_01/2016</v>
          </cell>
          <cell r="C3940" t="str">
            <v>UN</v>
          </cell>
          <cell r="D3940">
            <v>21.89</v>
          </cell>
        </row>
        <row r="3941">
          <cell r="A3941">
            <v>93062</v>
          </cell>
          <cell r="B3941" t="str">
            <v>BUCHA DE REDUÇÃO EM COBRE, DN 35 MM X 28 MM, SEM ANEL DE SOLDA, PONTA X BOLSA, INSTALADO EM PRUMADA  FORNECIMENTO E INSTALAÇÃO. AF_01/2016</v>
          </cell>
          <cell r="C3941" t="str">
            <v>UN</v>
          </cell>
          <cell r="D3941">
            <v>19.21</v>
          </cell>
        </row>
        <row r="3942">
          <cell r="A3942">
            <v>93063</v>
          </cell>
          <cell r="B3942" t="str">
            <v>JUNTA DE EXPANSÃO EM BRONZE/LATÃO, DN 35 MM, PONTA X PONTA, INSTALADO EM PRUMADA  FORNECIMENTO E INSTALAÇÃO. AF_01/2016</v>
          </cell>
          <cell r="C3942" t="str">
            <v>UN</v>
          </cell>
          <cell r="D3942">
            <v>421.38</v>
          </cell>
        </row>
        <row r="3943">
          <cell r="A3943">
            <v>93064</v>
          </cell>
          <cell r="B3943" t="str">
            <v>LUVA PASSANTE EM COBRE, DN 42 MM, SEM ANEL DE SOLDA, INSTALADO EM PRUMADA  FORNECIMENTO E INSTALAÇÃO. AF_01/2016</v>
          </cell>
          <cell r="C3943" t="str">
            <v>UN</v>
          </cell>
          <cell r="D3943">
            <v>33.200000000000003</v>
          </cell>
        </row>
        <row r="3944">
          <cell r="A3944">
            <v>93065</v>
          </cell>
          <cell r="B3944" t="str">
            <v>BUCHA DE REDUÇÃO EM COBRE, DN 42 MM X 35 MM, SEM ANEL DE SOLDA, PONTA X BOLSA, INSTALADO EM PRUMADA  FORNECIMENTO E INSTALAÇÃO. AF_01/2016</v>
          </cell>
          <cell r="C3944" t="str">
            <v>UN</v>
          </cell>
          <cell r="D3944">
            <v>31.22</v>
          </cell>
        </row>
        <row r="3945">
          <cell r="A3945">
            <v>93066</v>
          </cell>
          <cell r="B3945" t="str">
            <v>JUNTA DE EXPANSÃO EM BRONZE/LATÃO, DN 42 MM, PONTA X PONTA, INSTALADO EM PRUMADA  FORNECIMENTO E INSTALAÇÃO. AF_01/2016</v>
          </cell>
          <cell r="C3945" t="str">
            <v>UN</v>
          </cell>
          <cell r="D3945">
            <v>528.80999999999995</v>
          </cell>
        </row>
        <row r="3946">
          <cell r="A3946">
            <v>93067</v>
          </cell>
          <cell r="B3946" t="str">
            <v>LUVA PASSANTE EM COBRE, DN 54 MM, SEM ANEL DE SOLDA, INSTALADO EM PRUMADA  FORNECIMENTO E INSTALAÇÃO. AF_01/2016</v>
          </cell>
          <cell r="C3946" t="str">
            <v>UN</v>
          </cell>
          <cell r="D3946">
            <v>48.78</v>
          </cell>
        </row>
        <row r="3947">
          <cell r="A3947">
            <v>93068</v>
          </cell>
          <cell r="B3947" t="str">
            <v>BUCHA DE REDUÇÃO EM COBRE, DN 54 MM X 42 MM, SEM ANEL DE SOLDA, PONTA X BOLSA, INSTALADO EM PRUMADA  FORNECIMENTO E INSTALAÇÃO. AF_01/2016</v>
          </cell>
          <cell r="C3947" t="str">
            <v>UN</v>
          </cell>
          <cell r="D3947">
            <v>42.97</v>
          </cell>
        </row>
        <row r="3948">
          <cell r="A3948">
            <v>93069</v>
          </cell>
          <cell r="B3948" t="str">
            <v>JUNTA DE EXPANSÃO EM BRONZE/LATÃO, DN 54 MM, PONTA X PONTA, INSTALADO EM PRUMADA  FORNECIMENTO E INSTALAÇÃO. AF_01/2016</v>
          </cell>
          <cell r="C3948" t="str">
            <v>UN</v>
          </cell>
          <cell r="D3948">
            <v>732.6</v>
          </cell>
        </row>
        <row r="3949">
          <cell r="A3949">
            <v>93070</v>
          </cell>
          <cell r="B3949" t="str">
            <v>LUVA PASSANTE EM COBRE, DN 66 MM, SEM ANEL DE SOLDA, INSTALADO EM PRUMADA  FORNECIMENTO E INSTALAÇÃO. AF_01/2016</v>
          </cell>
          <cell r="C3949" t="str">
            <v>UN</v>
          </cell>
          <cell r="D3949">
            <v>120.09</v>
          </cell>
        </row>
        <row r="3950">
          <cell r="A3950">
            <v>93071</v>
          </cell>
          <cell r="B3950" t="str">
            <v>BUCHA DE REDUÇÃO EM COBRE, DN 66 MM X 54 MM, SEM ANEL DE SOLDA, PONTA X BOLSA, INSTALADO EM PRUMADA  FORNECIMENTO E INSTALAÇÃO. AF_01/2016</v>
          </cell>
          <cell r="C3950" t="str">
            <v>UN</v>
          </cell>
          <cell r="D3950">
            <v>111.71</v>
          </cell>
        </row>
        <row r="3951">
          <cell r="A3951">
            <v>93072</v>
          </cell>
          <cell r="B3951" t="str">
            <v>JUNTA DE EXPANSÃO EM BRONZE/LATÃO, DN 66 MM, PONTA X PONTA, INSTALADO EM PRUMADA  FORNECIMENTO E INSTALAÇÃO. AF_01/2016</v>
          </cell>
          <cell r="C3951" t="str">
            <v>UN</v>
          </cell>
          <cell r="D3951">
            <v>966.26</v>
          </cell>
        </row>
        <row r="3952">
          <cell r="A3952">
            <v>93073</v>
          </cell>
          <cell r="B3952" t="str">
            <v>TE DUPLA CURVA EM BRONZE/LATÃO, DN 3/4" X 22 MM X 3/4", SEM ANEL DE SOLDA, ROSCA F X BOLSA X ROSCA F, INSTALADO EM PRUMADA  FORNECIMENTO E INSTALAÇÃO. AF_01/2016</v>
          </cell>
          <cell r="C3952" t="str">
            <v>UN</v>
          </cell>
          <cell r="D3952">
            <v>55.27</v>
          </cell>
        </row>
        <row r="3953">
          <cell r="A3953">
            <v>93074</v>
          </cell>
          <cell r="B3953" t="str">
            <v>CURVA EM COBRE, DN 15 MM, 45 GRAUS, SEM ANEL DE SOLDA, BOLSA X BOLSA, INSTALADO EM RAMAL DE DISTRIBUIÇÃO  FORNECIMENTO E INSTALAÇÃO. AF_01/2016</v>
          </cell>
          <cell r="C3953" t="str">
            <v>UN</v>
          </cell>
          <cell r="D3953">
            <v>10.42</v>
          </cell>
        </row>
        <row r="3954">
          <cell r="A3954">
            <v>93075</v>
          </cell>
          <cell r="B3954" t="str">
            <v>COTOVELO EM BRONZE/LATÃO, DN 15 MM X 1/2", 90 GRAUS, SEM ANEL DE SOLDA, BOLSA X ROSCA F, INSTALADO EM RAMAL DE DISTRIBUIÇÃO  FORNECIMENTO E INSTALAÇÃO. AF_01/2016</v>
          </cell>
          <cell r="C3954" t="str">
            <v>UN</v>
          </cell>
          <cell r="D3954">
            <v>15.95</v>
          </cell>
        </row>
        <row r="3955">
          <cell r="A3955">
            <v>93076</v>
          </cell>
          <cell r="B3955" t="str">
            <v>CURVA EM COBRE, DN 22 MM, 45 GRAUS, SEM ANEL DE SOLDA, BOLSA X BOLSA, INSTALADO EM RAMAL DE DISTRIBUIÇÃO  FORNECIMENTO E INSTALAÇÃO. AF_01/2016</v>
          </cell>
          <cell r="C3955" t="str">
            <v>UN</v>
          </cell>
          <cell r="D3955">
            <v>15.86</v>
          </cell>
        </row>
        <row r="3956">
          <cell r="A3956">
            <v>93077</v>
          </cell>
          <cell r="B3956" t="str">
            <v>COTOVELO EM BRONZE/LATÃO, DN 22 MM X 1/2", 90 GRAUS, SEM ANEL DE SOLDA, BOLSA X ROSCA F, INSTALADO EM RAMAL DE DISTRIBUIÇÃO  FORNECIMENTO E INSTALAÇÃO. AF_01/2016</v>
          </cell>
          <cell r="C3956" t="str">
            <v>UN</v>
          </cell>
          <cell r="D3956">
            <v>22.07</v>
          </cell>
        </row>
        <row r="3957">
          <cell r="A3957">
            <v>93078</v>
          </cell>
          <cell r="B3957" t="str">
            <v>COTOVELO EM BRONZE/LATÃO, DN 22 MM X 3/4", 90 GRAUS, SEM ANEL DE SOLDA, BOLSA X ROSCA F, INSTALADO EM RAMAL DE DISTRIBUIÇÃO  FORNECIMENTO E INSTALAÇÃO. AF_01/2016</v>
          </cell>
          <cell r="C3957" t="str">
            <v>UN</v>
          </cell>
          <cell r="D3957">
            <v>23.7</v>
          </cell>
        </row>
        <row r="3958">
          <cell r="A3958">
            <v>93079</v>
          </cell>
          <cell r="B3958" t="str">
            <v>CURVA EM COBRE, DN 28 MM, 45 GRAUS, SEM ANEL DE SOLDA, BOLSA X BOLSA, INSTALADO EM RAMAL DE DISTRIBUIÇÃO  FORNECIMENTO E INSTALAÇÃO. AF_01/2016</v>
          </cell>
          <cell r="C3958" t="str">
            <v>UN</v>
          </cell>
          <cell r="D3958">
            <v>21.47</v>
          </cell>
        </row>
        <row r="3959">
          <cell r="A3959">
            <v>93080</v>
          </cell>
          <cell r="B3959" t="str">
            <v>LUVA PASSANTE EM COBRE, DN 15 MM, SEM ANEL DE SOLDA, INSTALADO EM RAMAL DE DISTRIBUIÇÃO  FORNECIMENTO E INSTALAÇÃO. AF_01/2016</v>
          </cell>
          <cell r="C3959" t="str">
            <v>UN</v>
          </cell>
          <cell r="D3959">
            <v>6.83</v>
          </cell>
        </row>
        <row r="3960">
          <cell r="A3960">
            <v>93081</v>
          </cell>
          <cell r="B3960" t="str">
            <v>CONECTOR EM BRONZE/LATÃO, DN 15 MM X 1/2", SEM ANEL DE SOLDA, BOLSA X ROSCA F, INSTALADO EM RAMAL DE DISTRIBUIÇÃO  FORNECIMENTO E INSTALAÇÃO. AF_01/2016</v>
          </cell>
          <cell r="C3960" t="str">
            <v>UN</v>
          </cell>
          <cell r="D3960">
            <v>13.86</v>
          </cell>
        </row>
        <row r="3961">
          <cell r="A3961">
            <v>93082</v>
          </cell>
          <cell r="B3961" t="str">
            <v>CURVA DE TRANSPOSIÇÃO EM BRONZE/LATÃO, DN 15 MM, SEM ANEL DE SOLDA, BOLSA X BOLSA, INSTALADO EM RAMAL DE DISTRIBUIÇÃO  FORNECIMENTO E INSTALAÇÃO. AF_01/2016</v>
          </cell>
          <cell r="C3961" t="str">
            <v>UN</v>
          </cell>
          <cell r="D3961">
            <v>16.649999999999999</v>
          </cell>
        </row>
        <row r="3962">
          <cell r="A3962">
            <v>93083</v>
          </cell>
          <cell r="B3962" t="str">
            <v>JUNTA DE EXPANSÃO EM COBRE, DN 15 MM, PONTA X PONTA, INSTALADO EM RAMAL DE DISTRIBUIÇÃO  FORNECIMENTO E INSTALAÇÃO. AF_01/2016</v>
          </cell>
          <cell r="C3962" t="str">
            <v>UN</v>
          </cell>
          <cell r="D3962">
            <v>289.70999999999998</v>
          </cell>
        </row>
        <row r="3963">
          <cell r="A3963">
            <v>93084</v>
          </cell>
          <cell r="B3963" t="str">
            <v>LUVA PASSANTE EM COBRE, DN 22 MM, SEM ANEL DE SOLDA, INSTALADO EM RAMAL DE DISTRIBUIÇÃO  FORNECIMENTO E INSTALAÇÃO. AF_01/2016</v>
          </cell>
          <cell r="C3963" t="str">
            <v>UN</v>
          </cell>
          <cell r="D3963">
            <v>10.52</v>
          </cell>
        </row>
        <row r="3964">
          <cell r="A3964">
            <v>93085</v>
          </cell>
          <cell r="B3964" t="str">
            <v>BUCHA DE REDUÇÃO EM COBRE, DN 22 MM X 15 MM, SEM ANEL DE SOLDA, PONTA X BOLSA, INSTALADO EM RAMAL DE DISTRIBUIÇÃO  FORNECIMENTO E INSTALAÇÃO. AF_01/2016</v>
          </cell>
          <cell r="C3964" t="str">
            <v>UN</v>
          </cell>
          <cell r="D3964">
            <v>9.9499999999999993</v>
          </cell>
        </row>
        <row r="3965">
          <cell r="A3965">
            <v>93086</v>
          </cell>
          <cell r="B3965" t="str">
            <v>JUNTA DE EXPANSÃO EM COBRE, DN 22 MM, PONTA X PONTA, INSTALADO EM RAMAL DE DISTRIBUIÇÃO  FORNECIMENTO E INSTALAÇÃO. AF_01/2016</v>
          </cell>
          <cell r="C3965" t="str">
            <v>UN</v>
          </cell>
          <cell r="D3965">
            <v>336.42</v>
          </cell>
        </row>
        <row r="3966">
          <cell r="A3966">
            <v>93087</v>
          </cell>
          <cell r="B3966" t="str">
            <v>CONECTOR EM BRONZE/LATÃO, DN 22 MM X 1/2", SEM ANEL DE SOLDA, BOLSA X ROSCA F, INSTALADO EM RAMAL DE DISTRIBUIÇÃO  FORNECIMENTO E INSTALAÇÃO. AF_01/2016</v>
          </cell>
          <cell r="C3966" t="str">
            <v>UN</v>
          </cell>
          <cell r="D3966">
            <v>15.15</v>
          </cell>
        </row>
        <row r="3967">
          <cell r="A3967">
            <v>93088</v>
          </cell>
          <cell r="B3967" t="str">
            <v>CONECTOR EM BRONZE/LATÃO, DN 22 MM X 3/4", SEM ANEL DE SOLDA, BOLSA X ROSCA F, INSTALADO EM RAMAL DE DISTRIBUIÇÃO  FORNECIMENTO E INSTALAÇÃO. AF_01/2016</v>
          </cell>
          <cell r="C3967" t="str">
            <v>UN</v>
          </cell>
          <cell r="D3967">
            <v>17.440000000000001</v>
          </cell>
        </row>
        <row r="3968">
          <cell r="A3968">
            <v>93089</v>
          </cell>
          <cell r="B3968" t="str">
            <v>CURVA DE TRANSPOSIÇÃO EM BRONZE/LATÃO, DN 22 MM, SEM ANEL DE SOLDA, BOLSA X BOLSA, INSTALADO EM RAMAL DE DISTRIBUIÇÃO  FORNECIMENTO E INSTALAÇÃO. AF_01/2016</v>
          </cell>
          <cell r="C3968" t="str">
            <v>UN</v>
          </cell>
          <cell r="D3968">
            <v>32.11</v>
          </cell>
        </row>
        <row r="3969">
          <cell r="A3969">
            <v>93090</v>
          </cell>
          <cell r="B3969" t="str">
            <v>LUVA PASSANTE EM COBRE, DN 28 MM, SEM ANEL DE SOLDA, INSTALADO EM RAMAL DE DISTRIBUIÇÃO  FORNECIMENTO E INSTALAÇÃO. AF_01/2016</v>
          </cell>
          <cell r="C3969" t="str">
            <v>UN</v>
          </cell>
          <cell r="D3969">
            <v>14.17</v>
          </cell>
        </row>
        <row r="3970">
          <cell r="A3970">
            <v>93091</v>
          </cell>
          <cell r="B3970" t="str">
            <v>BUCHA DE REDUÇÃO EM COBRE, DN 28 MM X 22 MM, SEM ANEL DE SOLDA, INSTALADO EM RAMAL DE DISTRIBUIÇÃO  FORNECIMENTO E INSTALAÇÃO. AF_01/2016</v>
          </cell>
          <cell r="C3970" t="str">
            <v>UN</v>
          </cell>
          <cell r="D3970">
            <v>12.79</v>
          </cell>
        </row>
        <row r="3971">
          <cell r="A3971">
            <v>93092</v>
          </cell>
          <cell r="B3971" t="str">
            <v>JUNTA DE EXPANSÃO EM COBRE, DN 28 MM, PONTA X PONTA, INSTALADO EM RAMAL DE DISTRIBUIÇÃO  FORNECIMENTO E INSTALAÇÃO. AF_01/2016</v>
          </cell>
          <cell r="C3971" t="str">
            <v>UN</v>
          </cell>
          <cell r="D3971">
            <v>369.85</v>
          </cell>
        </row>
        <row r="3972">
          <cell r="A3972">
            <v>93093</v>
          </cell>
          <cell r="B3972" t="str">
            <v>CONECTOR EM BRONZE/LATÃO, DN 28 MM X 1/2", SEM ANEL DE SOLDA, BOLSA X ROSCA F, INSTALADO EM RAMAL DE DISTRIBUIÇÃO  FORNECIMENTO E INSTALAÇÃO. AF_01/2016</v>
          </cell>
          <cell r="C3972" t="str">
            <v>UN</v>
          </cell>
          <cell r="D3972">
            <v>22.83</v>
          </cell>
        </row>
        <row r="3973">
          <cell r="A3973">
            <v>93094</v>
          </cell>
          <cell r="B3973" t="str">
            <v>CURVA DE TRANSPOSIÇÃO EM BRONZE/LATÃO, DN 28 MM, SEM ANEL DE SOLDA, BOLSA X BOLSA, INSTALADO EM RAMAL DE DISTRIBUIÇÃO  FORNECIMENTO E INSTALAÇÃO. AF_01/2016</v>
          </cell>
          <cell r="C3973" t="str">
            <v>UN</v>
          </cell>
          <cell r="D3973">
            <v>53.85</v>
          </cell>
        </row>
        <row r="3974">
          <cell r="A3974">
            <v>93095</v>
          </cell>
          <cell r="B3974" t="str">
            <v>TE DUPLA CURVA EM BRONZE/LATÃO, DN 1/2" X 15 MM X 1/2", SEM ANEL DE SOLDA, ROSCA F X BOLSA X ROSCA F, INSTALADO EM RAMAL DE DISTRIBUIÇÃO  FORNECIMENTO E INSTALAÇÃO. AF_01/2016</v>
          </cell>
          <cell r="C3974" t="str">
            <v>UN</v>
          </cell>
          <cell r="D3974">
            <v>42.07</v>
          </cell>
        </row>
        <row r="3975">
          <cell r="A3975">
            <v>93096</v>
          </cell>
          <cell r="B3975" t="str">
            <v>TE DUPLA CURVA EM BRONZE/LATÃO, DN 3/4" X 22 MM X 3/4", SEM ANEL DE SOLDA, ROSCA F X BOLSA X ROSCA F, INSTALADO EM RAMAL DE DISTRIBUIÇÃO  FORNECIMENTO E INSTALAÇÃO. AF_01/2016</v>
          </cell>
          <cell r="C3975" t="str">
            <v>UN</v>
          </cell>
          <cell r="D3975">
            <v>59.19</v>
          </cell>
        </row>
        <row r="3976">
          <cell r="A3976">
            <v>93097</v>
          </cell>
          <cell r="B3976" t="str">
            <v>CURVA EM COBRE, DN 15 MM, 45 GRAUS, SEM ANEL DE SOLDA, BOLSA X BOLSA, INSTALADO EM RAMAL E SUB-RAMAL  FORNECIMENTO E INSTALAÇÃO. AF_01/2016</v>
          </cell>
          <cell r="C3976" t="str">
            <v>UN</v>
          </cell>
          <cell r="D3976">
            <v>10.65</v>
          </cell>
        </row>
        <row r="3977">
          <cell r="A3977">
            <v>93098</v>
          </cell>
          <cell r="B3977" t="str">
            <v>COTOVELO EM BRONZE/LATÃO, DN 15 MM X 1/2", 90 GRAUS, SEM ANEL DE SOLDA, BOLSA X ROSCA F, INSTALADO EM RAMAL E SUB-RAMAL  FORNECIMENTO E INSTALAÇÃO. AF_01/2016</v>
          </cell>
          <cell r="C3977" t="str">
            <v>UN</v>
          </cell>
          <cell r="D3977">
            <v>16.18</v>
          </cell>
        </row>
        <row r="3978">
          <cell r="A3978">
            <v>93099</v>
          </cell>
          <cell r="B3978" t="str">
            <v>CURVA EM COBRE, DN 22 MM, 45 GRAUS, SEM ANEL DE SOLDA, BOLSA X BOLSA, INSTALADO EM RAMAL E SUB-RAMAL  FORNECIMENTO E INSTALAÇÃO. AF_01/2016</v>
          </cell>
          <cell r="C3978" t="str">
            <v>UN</v>
          </cell>
          <cell r="D3978">
            <v>18.57</v>
          </cell>
        </row>
        <row r="3979">
          <cell r="A3979">
            <v>93100</v>
          </cell>
          <cell r="B3979" t="str">
            <v>COTOVELO EM BRONZE/LATÃO, DN 22 MM X 1/2", 90 GRAUS, SEM ANEL DE SOLDA, BOLSA X ROSCA F, INSTALADO EM RAMAL E SUB-RAMAL  FORNECIMENTO E INSTALAÇÃO. AF_01/2016</v>
          </cell>
          <cell r="C3979" t="str">
            <v>UN</v>
          </cell>
          <cell r="D3979">
            <v>24.78</v>
          </cell>
        </row>
        <row r="3980">
          <cell r="A3980">
            <v>93101</v>
          </cell>
          <cell r="B3980" t="str">
            <v>COTOVELO EM BRONZE/LATÃO, DN 22 MM X 3/4", 90 GRAUS, SEM ANEL DE SOLDA, BOLSA X ROSCA F, INSTALADO EM RAMAL E SUB-RAMAL  FORNECIMENTO E INSTALAÇÃO. AF_01/2016</v>
          </cell>
          <cell r="C3980" t="str">
            <v>UN</v>
          </cell>
          <cell r="D3980">
            <v>26.41</v>
          </cell>
        </row>
        <row r="3981">
          <cell r="A3981">
            <v>93102</v>
          </cell>
          <cell r="B3981" t="str">
            <v>CURVA EM COBRE, DN 28 MM, 45 GRAUS, SEM ANEL DE SOLDA, BOLSA X BOLSA, INSTALADO EM RAMAL E SUB-RAMAL  FORNECIMENTO E INSTALAÇÃO. AF_01/2016</v>
          </cell>
          <cell r="C3981" t="str">
            <v>UN</v>
          </cell>
          <cell r="D3981">
            <v>23.92</v>
          </cell>
        </row>
        <row r="3982">
          <cell r="A3982">
            <v>93103</v>
          </cell>
          <cell r="B3982" t="str">
            <v>LUVA PASSANTE EM COBRE, DN 15 MM, SEM ANEL DE SOLDA, INSTALADO EM RAMAL E SUB-RAMAL  FORNECIMENTO E INSTALAÇÃO. AF_01/2016</v>
          </cell>
          <cell r="C3982" t="str">
            <v>UN</v>
          </cell>
          <cell r="D3982">
            <v>7.01</v>
          </cell>
        </row>
        <row r="3983">
          <cell r="A3983">
            <v>93104</v>
          </cell>
          <cell r="B3983" t="str">
            <v>CONECTOR EM BRONZE/LATÃO, DN 15 MM X 1/2", SEM ANEL DE SOLDA, BOLSA X ROSCA F, INSTALADO EM RAMAL E SUB-RAMAL  FORNECIMENTO E INSTALAÇÃO. AF_01/2016</v>
          </cell>
          <cell r="C3983" t="str">
            <v>UN</v>
          </cell>
          <cell r="D3983">
            <v>14.04</v>
          </cell>
        </row>
        <row r="3984">
          <cell r="A3984">
            <v>93105</v>
          </cell>
          <cell r="B3984" t="str">
            <v>CURVA DE TRANSPOSIÇÃO EM BRONZE/LATÃO, DN 15 MM, SEM ANEL DE SOLDA, BOLSA X BOLSA, INSTALADO EM RAMAL E SUB-RAMAL  FORNECIMENTO E INSTALAÇÃO. AF_01/2016</v>
          </cell>
          <cell r="C3984" t="str">
            <v>UN</v>
          </cell>
          <cell r="D3984">
            <v>16.829999999999998</v>
          </cell>
        </row>
        <row r="3985">
          <cell r="A3985">
            <v>93106</v>
          </cell>
          <cell r="B3985" t="str">
            <v>JUNTA DE EXPANSÃO EM COBRE, DN 15 MM, PONTA X PONTA, INSTALADO EM RAMAL E SUB-RAMAL  FORNECIMENTO E INSTALAÇÃO. AF_01/2016</v>
          </cell>
          <cell r="C3985" t="str">
            <v>UN</v>
          </cell>
          <cell r="D3985">
            <v>289.89</v>
          </cell>
        </row>
        <row r="3986">
          <cell r="A3986">
            <v>93107</v>
          </cell>
          <cell r="B3986" t="str">
            <v>LUVA PASSANTE EM COBRE, DN 22 MM, SEM ANEL DE SOLDA, INSTALADO EM RAMAL E SUB-RAMAL  FORNECIMENTO E INSTALAÇÃO. AF_01/2016</v>
          </cell>
          <cell r="C3986" t="str">
            <v>UN</v>
          </cell>
          <cell r="D3986">
            <v>12.29</v>
          </cell>
        </row>
        <row r="3987">
          <cell r="A3987">
            <v>93108</v>
          </cell>
          <cell r="B3987" t="str">
            <v>BUCHA DE REDUÇÃO EM COBRE, DN 22 MM X 15 MM, SEM ANEL DE SOLDA, PONTA X BOLSA, INSTALADO EM RAMAL E SUB-RAMAL  FORNECIMENTO E INSTALAÇÃO. AF_01/2016</v>
          </cell>
          <cell r="C3987" t="str">
            <v>UN</v>
          </cell>
          <cell r="D3987">
            <v>11.72</v>
          </cell>
        </row>
        <row r="3988">
          <cell r="A3988">
            <v>93109</v>
          </cell>
          <cell r="B3988" t="str">
            <v>JUNTA DE EXPANSÃO EM COBRE, DN 22 MM, PONTA X PONTA, INSTALADO EM RAMAL E SUB-RAMAL  FORNECIMENTO E INSTALAÇÃO. AF_01/2016</v>
          </cell>
          <cell r="C3988" t="str">
            <v>UN</v>
          </cell>
          <cell r="D3988">
            <v>338.19</v>
          </cell>
        </row>
        <row r="3989">
          <cell r="A3989">
            <v>93110</v>
          </cell>
          <cell r="B3989" t="str">
            <v>CONECTOR EM BRONZE/LATÃO, DN 22 MM X 1/2", SEM ANEL DE SOLDA, BOLSA X ROSCA F, INSTALADO EM RAMAL E SUB-RAMAL  FORNECIMENTO E INSTALAÇÃO. AF_01/2016</v>
          </cell>
          <cell r="C3989" t="str">
            <v>UN</v>
          </cell>
          <cell r="D3989">
            <v>16.920000000000002</v>
          </cell>
        </row>
        <row r="3990">
          <cell r="A3990">
            <v>93111</v>
          </cell>
          <cell r="B3990" t="str">
            <v>CONECTOR EM BRONZE/LATÃO, DN 22 MM X 3/4", SEM ANEL DE SOLDA, BOLSA X ROSCA F, INSTALADO EM RAMAL E SUB-RAMAL  FORNECIMENTO E INSTALAÇÃO. AF_01/2016</v>
          </cell>
          <cell r="C3990" t="str">
            <v>UN</v>
          </cell>
          <cell r="D3990">
            <v>19.09</v>
          </cell>
        </row>
        <row r="3991">
          <cell r="A3991">
            <v>93112</v>
          </cell>
          <cell r="B3991" t="str">
            <v>CURVA DE TRANSPOSIÇÃO EM BRONZE/LATÃO, DN 22 MM, SEM ANEL DE SOLDA, BOLSA X BOLSA, INSTALADO EM RAMAL E SUB-RAMAL  FORNECIMENTO E INSTALAÇÃO. AF_01/2016</v>
          </cell>
          <cell r="C3991" t="str">
            <v>UN</v>
          </cell>
          <cell r="D3991">
            <v>33.880000000000003</v>
          </cell>
        </row>
        <row r="3992">
          <cell r="A3992">
            <v>93113</v>
          </cell>
          <cell r="B3992" t="str">
            <v>LUVA PASSANTE EM COBRE, DN 28 MM, SEM ANEL DE SOLDA, INSTALADO EM RAMAL E SUB-RAMAL  FORNECIMENTO E INSTALAÇÃO. AF_01/2016</v>
          </cell>
          <cell r="C3992" t="str">
            <v>UN</v>
          </cell>
          <cell r="D3992">
            <v>17.37</v>
          </cell>
        </row>
        <row r="3993">
          <cell r="A3993">
            <v>93114</v>
          </cell>
          <cell r="B3993" t="str">
            <v>CONECTOR EM BRONZE/LATÃO, DN 28 MM X 1/2", SEM ANEL DE SOLDA, BOLSA X ROSCA F, INSTALADO EM RAMAL E SUB-RAMAL  FORNECIMENTO E INSTALAÇÃO. AF_01/2016</v>
          </cell>
          <cell r="C3993" t="str">
            <v>UN</v>
          </cell>
          <cell r="D3993">
            <v>26.03</v>
          </cell>
        </row>
        <row r="3994">
          <cell r="A3994">
            <v>93115</v>
          </cell>
          <cell r="B3994" t="str">
            <v>CURVA DE TRANSPOSIÇÃO EM BRONZE/LATÃO, DN 28 MM, SEM ANEL DE SOLDA, BOLSA X BOLSA, INSTALADO EM RAMAL E SUB-RAMAL  FORNECIMENTO E INSTALAÇÃO. AF_01/2016</v>
          </cell>
          <cell r="C3994" t="str">
            <v>UN</v>
          </cell>
          <cell r="D3994">
            <v>57.05</v>
          </cell>
        </row>
        <row r="3995">
          <cell r="A3995">
            <v>93116</v>
          </cell>
          <cell r="B3995" t="str">
            <v>JUNTA DE EXPANSÃO EM COBRE, DN 28 MM, PONTA X PONTA, INSTALADO EM RAMAL E SUB-RAMAL  FORNECIMENTO E INSTALAÇÃO. AF_01/2016</v>
          </cell>
          <cell r="C3995" t="str">
            <v>UN</v>
          </cell>
          <cell r="D3995">
            <v>373.05</v>
          </cell>
        </row>
        <row r="3996">
          <cell r="A3996">
            <v>93117</v>
          </cell>
          <cell r="B3996" t="str">
            <v>TE DUPLA CURVA EM BRONZE/LATÃO, DN 1/2" X 15 MM X 1/2", SEM ANEL DE SOLDA, ROSCA F X BOLSA X ROSCA F, INSTALADO EM RAMAL E SUB-RAMAL  FORNECIMENTO E INSTALAÇÃO. AF_01/2016</v>
          </cell>
          <cell r="C3996" t="str">
            <v>UN</v>
          </cell>
          <cell r="D3996">
            <v>42.37</v>
          </cell>
        </row>
        <row r="3997">
          <cell r="A3997">
            <v>93118</v>
          </cell>
          <cell r="B3997" t="str">
            <v>TE DUPLA CURVA EM BRONZE/LATÃO, DN 3/4" X 22 MM X 3/4", SEM ANEL DE SOLDA, ROSCA F X BOLSA X ROSCA F, INSTALADO EM RAMAL E SUB-RAMAL  FORNECIMENTO E INSTALAÇÃO. AF_01/2016</v>
          </cell>
          <cell r="C3997" t="str">
            <v>UN</v>
          </cell>
          <cell r="D3997">
            <v>62.76</v>
          </cell>
        </row>
        <row r="3998">
          <cell r="A3998">
            <v>93119</v>
          </cell>
          <cell r="B3998" t="str">
            <v>CURVA EM COBRE, DN 22 MM, 45 GRAUS, SEM ANEL DE SOLDA, BOLSA X BOLSA, INSTALADO EM PRUMADA  FORNECIMENTO E INSTALAÇÃO. AF_01/2016</v>
          </cell>
          <cell r="C3998" t="str">
            <v>UN</v>
          </cell>
          <cell r="D3998">
            <v>12.93</v>
          </cell>
        </row>
        <row r="3999">
          <cell r="A3999">
            <v>93120</v>
          </cell>
          <cell r="B3999" t="str">
            <v>COTOVELO EM BRONZE/LATÃO, DN 22 MM X 1/2", 90 GRAUS, SEM ANEL DE SOLDA, BOLSA X ROSCA F, INSTALADO EM PRUMADA  FORNECIMENTO E INSTALAÇÃO. AF_01/2016</v>
          </cell>
          <cell r="C3999" t="str">
            <v>UN</v>
          </cell>
          <cell r="D3999">
            <v>19.14</v>
          </cell>
        </row>
        <row r="4000">
          <cell r="A4000">
            <v>93121</v>
          </cell>
          <cell r="B4000" t="str">
            <v>COTOVELO EM BRONZE/LATÃO, DN 22 MM X 3/4", 90 GRAUS, SEM ANEL DE SOLDA, BOLSA X ROSCA F, INSTALADO EM PRUMADA  FORNECIMENTO E INSTALAÇÃO. AF_01/2016</v>
          </cell>
          <cell r="C4000" t="str">
            <v>UN</v>
          </cell>
          <cell r="D4000">
            <v>20.77</v>
          </cell>
        </row>
        <row r="4001">
          <cell r="A4001">
            <v>93122</v>
          </cell>
          <cell r="B4001" t="str">
            <v>CURVA EM COBRE, DN 28 MM, 45 GRAUS, SEM ANEL DE SOLDA, BOLSA X BOLSA, INSTALADO EM PRUMADA  FORNECIMENTO E INSTALAÇÃO. AF_01/2016</v>
          </cell>
          <cell r="C4001" t="str">
            <v>UN</v>
          </cell>
          <cell r="D4001">
            <v>18.53</v>
          </cell>
        </row>
        <row r="4002">
          <cell r="A4002">
            <v>93123</v>
          </cell>
          <cell r="B4002" t="str">
            <v>CURVA EM COBRE, DN 35 MM, 45 GRAUS, SEM ANEL DE SOLDA, BOLSA X BOLSA, INSTALADO EM PRUMADA  FORNECIMENTO E INSTALAÇÃO. AF_01/2016</v>
          </cell>
          <cell r="C4002" t="str">
            <v>UN</v>
          </cell>
          <cell r="D4002">
            <v>39.03</v>
          </cell>
        </row>
        <row r="4003">
          <cell r="A4003">
            <v>93124</v>
          </cell>
          <cell r="B4003" t="str">
            <v>CURVA EM COBRE, DN 42 MM, 45 GRAUS, SEM ANEL DE SOLDA, BOLSA X BOLSA, INSTALADO EM PRUMADA  FORNECIMENTO E INSTALAÇÃO. AF_01/2016</v>
          </cell>
          <cell r="C4003" t="str">
            <v>UN</v>
          </cell>
          <cell r="D4003">
            <v>60.5</v>
          </cell>
        </row>
        <row r="4004">
          <cell r="A4004">
            <v>93125</v>
          </cell>
          <cell r="B4004" t="str">
            <v>CURVA EM COBRE, DN 54 MM, 45 GRAUS, SEM ANEL DE SOLDA, BOLSA X BOLSA, INSTALADO EM PRUMADA  FORNECIMENTO E INSTALAÇÃO. AF_01/2016</v>
          </cell>
          <cell r="C4004" t="str">
            <v>UN</v>
          </cell>
          <cell r="D4004">
            <v>87.45</v>
          </cell>
        </row>
        <row r="4005">
          <cell r="A4005">
            <v>93126</v>
          </cell>
          <cell r="B4005" t="str">
            <v>CURVA EM COBRE, DN 66 MM, 45 GRAUS, SEM ANEL DE SOLDA, BOLSA X BOLSA, INSTALADO EM PRUMADA  FORNECIMENTO E INSTALAÇÃO. AF_01/2016</v>
          </cell>
          <cell r="C4005" t="str">
            <v>UN</v>
          </cell>
          <cell r="D4005">
            <v>190.7</v>
          </cell>
        </row>
        <row r="4006">
          <cell r="A4006">
            <v>93133</v>
          </cell>
          <cell r="B4006" t="str">
            <v>BUCHA DE REDUÇÃO EM COBRE, DN 28 MM X 22 MM, SEM ANEL DE SOLDA, INSTALADO EM RAMAL E SUB-RAMAL  FORNECIMENTO E INSTALAÇÃO. AF_01/2016</v>
          </cell>
          <cell r="C4006" t="str">
            <v>UN</v>
          </cell>
          <cell r="D4006">
            <v>15.99</v>
          </cell>
        </row>
        <row r="4007">
          <cell r="A4007">
            <v>94465</v>
          </cell>
          <cell r="B4007" t="str">
            <v>LUVA, EM FERRO GALVANIZADO, CONEXÃO ROSQUEADA, DN 50 (2), INSTALADO EM RESERVAÇÃO DE ÁGUA DE EDIFICAÇÃO QUE POSSUA RESERVATÓRIO DE FIBRA/FIBROCIMENTO  FORNECIMENTO E INSTALAÇÃO. AF_06/2016</v>
          </cell>
          <cell r="C4007" t="str">
            <v>UN</v>
          </cell>
          <cell r="D4007">
            <v>38.119999999999997</v>
          </cell>
        </row>
        <row r="4008">
          <cell r="A4008">
            <v>94466</v>
          </cell>
          <cell r="B4008" t="str">
            <v>NIPLE, EM FERRO GALVANIZADO, CONEXÃO ROSQUEADA, DN 50 (2), INSTALADO EM RESERVAÇÃO DE ÁGUA DE EDIFICAÇÃO QUE POSSUA RESERVATÓRIO DE FIBRA/FIBROCIMENTO  FORNECIMENTO E INSTALAÇÃO. AF_06/2016</v>
          </cell>
          <cell r="C4008" t="str">
            <v>UN</v>
          </cell>
          <cell r="D4008">
            <v>38.14</v>
          </cell>
        </row>
        <row r="4009">
          <cell r="A4009">
            <v>94467</v>
          </cell>
          <cell r="B4009" t="str">
            <v>LUVA, EM FERRO GALVANIZADO, CONEXÃO ROSQUEADA, DN 65 (2 1/2), INSTALADO EM RESERVAÇÃO DE ÁGUA DE EDIFICAÇÃO QUE POSSUA RESERVATÓRIO DE FIBRA/FIBROCIMENTO  FORNECIMENTO E INSTALAÇÃO. AF_06/2016</v>
          </cell>
          <cell r="C4009" t="str">
            <v>UN</v>
          </cell>
          <cell r="D4009">
            <v>55.77</v>
          </cell>
        </row>
        <row r="4010">
          <cell r="A4010">
            <v>94468</v>
          </cell>
          <cell r="B4010" t="str">
            <v>NIPLE, EM FERRO GALVANIZADO, CONEXÃO ROSQUEADA, DN 65 (2 1/2), INSTALADO EM RESERVAÇÃO DE ÁGUA DE EDIFICAÇÃO QUE POSSUA RESERVATÓRIO DE FIBRA/FIBROCIMENTO  FORNECIMENTO E INSTALAÇÃO. AF_06/2016</v>
          </cell>
          <cell r="C4010" t="str">
            <v>UN</v>
          </cell>
          <cell r="D4010">
            <v>49.51</v>
          </cell>
        </row>
        <row r="4011">
          <cell r="A4011">
            <v>94469</v>
          </cell>
          <cell r="B4011" t="str">
            <v>LUVA, EM FERRO GALVANIZADO, CONEXÃO ROSQUEADA, DN 80 (3), INSTALADO EM RESERVAÇÃO DE ÁGUA DE EDIFICAÇÃO QUE POSSUA RESERVATÓRIO DE FIBRA/FIBROCIMENTO  FORNECIMENTO E INSTALAÇÃO. AF_06/2016</v>
          </cell>
          <cell r="C4011" t="str">
            <v>UN</v>
          </cell>
          <cell r="D4011">
            <v>79.84</v>
          </cell>
        </row>
        <row r="4012">
          <cell r="A4012">
            <v>94470</v>
          </cell>
          <cell r="B4012" t="str">
            <v>NIPLE, EM FERRO GALVANIZADO, CONEXÃO ROSQUEADA, DN 80 (3), INSTALADO EM RESERVAÇÃO DE ÁGUA DE EDIFICAÇÃO QUE POSSUA RESERVATÓRIO DE FIBRA/FIBROCIMENTO  FORNECIMENTO E INSTALAÇÃO. AF_06/2016</v>
          </cell>
          <cell r="C4012" t="str">
            <v>UN</v>
          </cell>
          <cell r="D4012">
            <v>74.260000000000005</v>
          </cell>
        </row>
        <row r="4013">
          <cell r="A4013">
            <v>94471</v>
          </cell>
          <cell r="B4013" t="str">
            <v>COTOVELO 90 GRAUS, EM FERRO GALVANIZADO, CONEXÃO ROSQUEADA, DN 50 (2), INSTALADO EM RESERVAÇÃO DE ÁGUA DE EDIFICAÇÃO QUE POSSUA RESERVATÓRIO DE FIBRA/FIBROCIMENTO  FORNECIMENTO E INSTALAÇÃO. AF_06/2016</v>
          </cell>
          <cell r="C4013" t="str">
            <v>UN</v>
          </cell>
          <cell r="D4013">
            <v>55.31</v>
          </cell>
        </row>
        <row r="4014">
          <cell r="A4014">
            <v>94472</v>
          </cell>
          <cell r="B4014" t="str">
            <v>COTOVELO 45 GRAUS, EM FERRO GALVANIZADO, CONEXÃO ROSQUEADA, DN 50 (2), INSTALADO EM RESERVAÇÃO DE ÁGUA DE EDIFICAÇÃO QUE POSSUA RESERVATÓRIO DE FIBRA/FIBROCIMENTO  FORNECIMENTO E INSTALAÇÃO. AF_06/2016</v>
          </cell>
          <cell r="C4014" t="str">
            <v>UN</v>
          </cell>
          <cell r="D4014">
            <v>56.7</v>
          </cell>
        </row>
        <row r="4015">
          <cell r="A4015">
            <v>94473</v>
          </cell>
          <cell r="B4015" t="str">
            <v>COTOVELO 90 GRAUS, EM FERRO GALVANIZADO, CONEXÃO ROSQUEADA, DN 65 (2 1/2), INSTALADO EM RESERVAÇÃO DE ÁGUA DE EDIFICAÇÃO QUE POSSUA RESERVATÓRIO DE FIBRA/FIBROCIMENTO  FORNECIMENTO E INSTALAÇÃO. AF_06/2016</v>
          </cell>
          <cell r="C4015" t="str">
            <v>UN</v>
          </cell>
          <cell r="D4015">
            <v>80.25</v>
          </cell>
        </row>
        <row r="4016">
          <cell r="A4016">
            <v>94474</v>
          </cell>
          <cell r="B4016" t="str">
            <v>COTOVELO 45 GRAUS, EM FERRO GALVANIZADO, CONEXÃO ROSQUEADA, DN 65 (2 1/2), INSTALADO EM RESERVAÇÃO DE ÁGUA DE EDIFICAÇÃO QUE POSSUA RESERVATÓRIO DE FIBRA/FIBROCIMENTO  FORNECIMENTO E INSTALAÇÃO. AF_06/2016</v>
          </cell>
          <cell r="C4016" t="str">
            <v>UN</v>
          </cell>
          <cell r="D4016">
            <v>86.38</v>
          </cell>
        </row>
        <row r="4017">
          <cell r="A4017">
            <v>94475</v>
          </cell>
          <cell r="B4017" t="str">
            <v>COTOVELO 90 GRAUS, EM FERRO GALVANIZADO, CONEXÃO ROSQUEADA, DN 80 (3), INSTALADO EM RESERVAÇÃO DE ÁGUA DE EDIFICAÇÃO QUE POSSUA RESERVATÓRIO DE FIBRA/FIBROCIMENTO  FORNECIMENTO E INSTALAÇÃO. AF_06/2016</v>
          </cell>
          <cell r="C4017" t="str">
            <v>UN</v>
          </cell>
          <cell r="D4017">
            <v>109.19</v>
          </cell>
        </row>
        <row r="4018">
          <cell r="A4018">
            <v>94476</v>
          </cell>
          <cell r="B4018" t="str">
            <v>COTOVELO 45 GRAUS, EM FERRO GALVANIZADO, CONEXÃO ROSQUEADA, DN 80 (3), INSTALADO EM RESERVAÇÃO DE ÁGUA DE EDIFICAÇÃO QUE POSSUA RESERVATÓRIO DE FIBRA/FIBROCIMENTO  FORNECIMENTO E INSTALAÇÃO. AF_06/2016</v>
          </cell>
          <cell r="C4018" t="str">
            <v>UN</v>
          </cell>
          <cell r="D4018">
            <v>121.01</v>
          </cell>
        </row>
        <row r="4019">
          <cell r="A4019">
            <v>94477</v>
          </cell>
          <cell r="B4019" t="str">
            <v>TÊ, EM FERRO GALVANIZADO, CONEXÃO ROSQUEADA, DN 50 (2), INSTALADO EM RESERVAÇÃO DE ÁGUA DE EDIFICAÇÃO QUE POSSUA RESERVATÓRIO DE FIBRA/FIBROCIMENTO  FORNECIMENTO E INSTALAÇÃO. AF_06/2016</v>
          </cell>
          <cell r="C4019" t="str">
            <v>UN</v>
          </cell>
          <cell r="D4019">
            <v>73.61</v>
          </cell>
        </row>
        <row r="4020">
          <cell r="A4020">
            <v>94478</v>
          </cell>
          <cell r="B4020" t="str">
            <v>TÊ, EM FERRO GALVANIZADO, CONEXÃO ROSQUEADA, DN 65 (2 1/2), INSTALADO EM RESERVAÇÃO DE ÁGUA DE EDIFICAÇÃO QUE POSSUA RESERVATÓRIO DE FIBRA/FIBROCIMENTO  FORNECIMENTO E INSTALAÇÃO. AF_06/2016</v>
          </cell>
          <cell r="C4020" t="str">
            <v>UN</v>
          </cell>
          <cell r="D4020">
            <v>109.96</v>
          </cell>
        </row>
        <row r="4021">
          <cell r="A4021">
            <v>94479</v>
          </cell>
          <cell r="B4021" t="str">
            <v>TÊ, EM FERRO GALVANIZADO, CONEXÃO ROSQUEADA, DN 80 (3), INSTALADO EM RESERVAÇÃO DE ÁGUA DE EDIFICAÇÃO QUE POSSUA RESERVATÓRIO DE FIBRA/FIBROCIMENTO  FORNECIMENTO E INSTALAÇÃO. AF_06/2016</v>
          </cell>
          <cell r="C4021" t="str">
            <v>UN</v>
          </cell>
          <cell r="D4021">
            <v>144.36000000000001</v>
          </cell>
        </row>
        <row r="4022">
          <cell r="A4022">
            <v>94606</v>
          </cell>
          <cell r="B4022" t="str">
            <v>LUVA EM COBRE, DN 54 MM, SEM ANEL DE SOLDA, INSTALADO EM RESERVAÇÃO DE ÁGUA DE EDIFICAÇÃO QUE POSSUA RESERVATÓRIO DE FIBRA/FIBROCIMENTO  FORNECIMENTO E INSTALAÇÃO. AF_06/2016</v>
          </cell>
          <cell r="C4022" t="str">
            <v>UN</v>
          </cell>
          <cell r="D4022">
            <v>57.78</v>
          </cell>
        </row>
        <row r="4023">
          <cell r="A4023">
            <v>94608</v>
          </cell>
          <cell r="B4023" t="str">
            <v>LUVA EM COBRE, DN 66 MM, SEM ANEL DE SOLDA, INSTALADO EM RESERVAÇÃO DE ÁGUA DE EDIFICAÇÃO QUE POSSUA RESERVATÓRIO DE FIBRA/FIBROCIMENTO  FORNECIMENTO E INSTALAÇÃO. AF_06/2016</v>
          </cell>
          <cell r="C4023" t="str">
            <v>UN</v>
          </cell>
          <cell r="D4023">
            <v>131.53</v>
          </cell>
        </row>
        <row r="4024">
          <cell r="A4024">
            <v>94610</v>
          </cell>
          <cell r="B4024" t="str">
            <v>LUVA EM COBRE, DN 79 MM, SEM ANEL DE SOLDA, INSTALADO EM RESERVAÇÃO DE ÁGUA DE EDIFICAÇÃO QUE POSSUA RESERVATÓRIO DE FIBRA/FIBROCIMENTO  FORNECIMENTO E INSTALAÇÃO. AF_06/2016</v>
          </cell>
          <cell r="C4024" t="str">
            <v>UN</v>
          </cell>
          <cell r="D4024">
            <v>192.56</v>
          </cell>
        </row>
        <row r="4025">
          <cell r="A4025">
            <v>94612</v>
          </cell>
          <cell r="B4025" t="str">
            <v>LUVA DE COBRE, DN 104 MM, SEM ANEL DE SOLDA, INSTALADO EM RESERVAÇÃO DE ÁGUA DE EDIFICAÇÃO QUE POSSUA RESERVATÓRIO DE FIBRA/FIBROCIMENTO  FORNECIMENTO E INSTALAÇÃO. AF_06/2016</v>
          </cell>
          <cell r="C4025" t="str">
            <v>UN</v>
          </cell>
          <cell r="D4025">
            <v>267.01</v>
          </cell>
        </row>
        <row r="4026">
          <cell r="A4026">
            <v>94614</v>
          </cell>
          <cell r="B4026" t="str">
            <v>COTOVELO EM COBRE, DN 54 MM, 90 GRAUS, SEM ANEL DE SOLDA, INSTALADO EM RESERVAÇÃO DE ÁGUA DE EDIFICAÇÃO QUE POSSUA RESERVATÓRIO DE FIBRA/FIBROCIMENTO  FORNECIMENTO E INSTALAÇÃO. AF_06/2016</v>
          </cell>
          <cell r="C4026" t="str">
            <v>UN</v>
          </cell>
          <cell r="D4026">
            <v>96.36</v>
          </cell>
        </row>
        <row r="4027">
          <cell r="A4027">
            <v>94615</v>
          </cell>
          <cell r="B4027" t="str">
            <v>CURVA EM COBRE, DN 54 MM, 45 GRAUS, SEM ANEL DE SOLDA, BOLSA X BOLSA, INSTALADO EM RESERVAÇÃO DE ÁGUA DE EDIFICAÇÃO QUE POSSUA RESERVATÓRIO DE FIBRA/FIBROCIMENTO  FORNECIMENTO E INSTALAÇÃO. AF_06/2016</v>
          </cell>
          <cell r="C4027" t="str">
            <v>UN</v>
          </cell>
          <cell r="D4027">
            <v>107.94</v>
          </cell>
        </row>
        <row r="4028">
          <cell r="A4028">
            <v>94616</v>
          </cell>
          <cell r="B4028" t="str">
            <v>COTOVELO EM COBRE, DN 66 MM, 90 GRAUS, SEM ANEL DE SOLDA, INSTALADO EM RESERVAÇÃO DE ÁGUA DE EDIFICAÇÃO QUE POSSUA RESERVATÓRIO DE FIBRA/FIBROCIMENTO  FORNECIMENTO E INSTALAÇÃO. AF_06/2016</v>
          </cell>
          <cell r="C4028" t="str">
            <v>UN</v>
          </cell>
          <cell r="D4028">
            <v>248.53</v>
          </cell>
        </row>
        <row r="4029">
          <cell r="A4029">
            <v>94617</v>
          </cell>
          <cell r="B4029" t="str">
            <v>CURVA EM COBRE, DN 66 MM, 45 GRAUS, SEM ANEL DE SOLDA, BOLSA X BOLSA, INSTALADO EM RESERVAÇÃO DE ÁGUA DE EDIFICAÇÃO QUE POSSUA RESERVATÓRIO DE FIBRA/FIBROCIMENTO  FORNECIMENTO E INSTALAÇÃO. AF_06/2016</v>
          </cell>
          <cell r="C4029" t="str">
            <v>UN</v>
          </cell>
          <cell r="D4029">
            <v>208.28</v>
          </cell>
        </row>
        <row r="4030">
          <cell r="A4030">
            <v>94618</v>
          </cell>
          <cell r="B4030" t="str">
            <v>COTOVELO EM COBRE, DN 79 MM, 90 GRAUS, SEM ANEL DE SOLDA, INSTALADO EM RESERVAÇÃO DE ÁGUA DE EDIFICAÇÃO QUE POSSUA RESERVATÓRIO DE FIBRA/FIBROCIMENTO  FORNECIMENTO E INSTALAÇÃO. AF_06/2016</v>
          </cell>
          <cell r="C4030" t="str">
            <v>UN</v>
          </cell>
          <cell r="D4030">
            <v>245.23</v>
          </cell>
        </row>
        <row r="4031">
          <cell r="A4031">
            <v>94620</v>
          </cell>
          <cell r="B4031" t="str">
            <v>COTOVELO EM COBRE, DN 104 MM, 90 GRAUS, SEM ANEL DE SOLDA, INSTALADO EM RESERVAÇÃO DE ÁGUA DE EDIFICAÇÃO QUE POSSUA RESERVATÓRIO DE FIBRA/FIBROCIMENTO  FORNECIMENTO E INSTALAÇÃO. AF_06/2016</v>
          </cell>
          <cell r="C4031" t="str">
            <v>UN</v>
          </cell>
          <cell r="D4031">
            <v>546.35</v>
          </cell>
        </row>
        <row r="4032">
          <cell r="A4032">
            <v>94622</v>
          </cell>
          <cell r="B4032" t="str">
            <v>TE EM COBRE, DN 54 MM, SEM ANEL DE SOLDA, INSTALADO EM RESERVAÇÃO DE ÁGUA DE EDIFICAÇÃO QUE POSSUA RESERVATÓRIO DE FIBRA/FIBROCIMENTO  FORNECIMENTO E INSTALAÇÃO. AF_06/2016</v>
          </cell>
          <cell r="C4032" t="str">
            <v>UN</v>
          </cell>
          <cell r="D4032">
            <v>139.59</v>
          </cell>
        </row>
        <row r="4033">
          <cell r="A4033">
            <v>94623</v>
          </cell>
          <cell r="B4033" t="str">
            <v>TE EM COBRE, DN 66 MM, SEM ANEL DE SOLDA, INSTALADO EM RESERVAÇÃO DE ÁGUA DE EDIFICAÇÃO QUE POSSUA RESERVATÓRIO DE FIBRA/FIBROCIMENTO  FORNECIMENTO E INSTALAÇÃO. AF_06/2016</v>
          </cell>
          <cell r="C4033" t="str">
            <v>UN</v>
          </cell>
          <cell r="D4033">
            <v>308.85000000000002</v>
          </cell>
        </row>
        <row r="4034">
          <cell r="A4034">
            <v>94624</v>
          </cell>
          <cell r="B4034" t="str">
            <v>TE EM COBRE, DN 79 MM, SEM ANEL DE SOLDA, INSTALADO EM RESERVAÇÃO DE ÁGUA DE EDIFICAÇÃO QUE POSSUA RESERVATÓRIO DE FIBRA/FIBROCIMENTO  FORNECIMENTO E INSTALAÇÃO. AF_06/2016</v>
          </cell>
          <cell r="C4034" t="str">
            <v>UN</v>
          </cell>
          <cell r="D4034">
            <v>463.74</v>
          </cell>
        </row>
        <row r="4035">
          <cell r="A4035">
            <v>94625</v>
          </cell>
          <cell r="B4035" t="str">
            <v>TE EM COBRE, DN 104 MM, SEM ANEL DE SOLDA, INSTALADO EM RESERVAÇÃO DE ÁGUA DE EDIFICAÇÃO QUE POSSUA RESERVATÓRIO DE FIBRA/FIBROCIMENTO  FORNECIMENTO E INSTALAÇÃO. AF_06/2016</v>
          </cell>
          <cell r="C4035" t="str">
            <v>UN</v>
          </cell>
          <cell r="D4035">
            <v>948.06</v>
          </cell>
        </row>
        <row r="4036">
          <cell r="A4036">
            <v>94656</v>
          </cell>
          <cell r="B4036" t="str">
            <v>ADAPTADOR CURTO COM BOLSA E ROSCA PARA REGISTRO, PVC, SOLDÁVEL, DN  25 MM X 3/4 , INSTALADO EM RESERVAÇÃO DE ÁGUA DE EDIFICAÇÃO QUE POSSUA RESERVATÓRIO DE FIBRA/FIBROCIMENTO   FORNECIMENTO E INSTALAÇÃO. AF_06/2016</v>
          </cell>
          <cell r="C4036" t="str">
            <v>UN</v>
          </cell>
          <cell r="D4036">
            <v>5.42</v>
          </cell>
        </row>
        <row r="4037">
          <cell r="A4037">
            <v>94657</v>
          </cell>
          <cell r="B4037" t="str">
            <v>LUVA PVC, SOLDÁVEL, DN  25 MM, INSTALADA EM RESERVAÇÃO DE ÁGUA DE EDIFICAÇÃO QUE POSSUA RESERVATÓRIO DE FIBRA/FIBROCIMENTO   FORNECIMENTO E INSTALAÇÃO. AF_06/2016</v>
          </cell>
          <cell r="C4037" t="str">
            <v>UN</v>
          </cell>
          <cell r="D4037">
            <v>5.36</v>
          </cell>
        </row>
        <row r="4038">
          <cell r="A4038">
            <v>94658</v>
          </cell>
          <cell r="B4038" t="str">
            <v>ADAPTADOR CURTO COM BOLSA E ROSCA PARA REGISTRO, PVC, SOLDÁVEL, DN 32 MM X 1 , INSTALADO EM RESERVAÇÃO DE ÁGUA DE EDIFICAÇÃO QUE POSSUA RESERVATÓRIO DE FIBRA/FIBROCIMENTO   FORNECIMENTO E INSTALAÇÃO. AF_06/2016</v>
          </cell>
          <cell r="C4038" t="str">
            <v>UN</v>
          </cell>
          <cell r="D4038">
            <v>6.01</v>
          </cell>
        </row>
        <row r="4039">
          <cell r="A4039">
            <v>94659</v>
          </cell>
          <cell r="B4039" t="str">
            <v>LUVA PVC, SOLDÁVEL, DN 32 MM, INSTALADA EM RESERVAÇÃO DE ÁGUA DE EDIFICAÇÃO QUE POSSUA RESERVATÓRIO DE FIBRA/FIBROCIMENTO   FORNECIMENTO E INSTALAÇÃO. AF_06/2016</v>
          </cell>
          <cell r="C4039" t="str">
            <v>UN</v>
          </cell>
          <cell r="D4039">
            <v>6.07</v>
          </cell>
        </row>
        <row r="4040">
          <cell r="A4040">
            <v>94660</v>
          </cell>
          <cell r="B4040" t="str">
            <v>ADAPTADOR CURTO COM BOLSA E ROSCA PARA REGISTRO, PVC, SOLDÁVEL, DN 40 MM X 1 1/4 , INSTALADO EM RESERVAÇÃO DE ÁGUA DE EDIFICAÇÃO QUE POSSUA RESERVATÓRIO DE FIBRA/FIBROCIMENTO   FORNECIMENTO E INSTALAÇÃO. AF_06/2016</v>
          </cell>
          <cell r="C4040" t="str">
            <v>UN</v>
          </cell>
          <cell r="D4040">
            <v>9.5</v>
          </cell>
        </row>
        <row r="4041">
          <cell r="A4041">
            <v>94661</v>
          </cell>
          <cell r="B4041" t="str">
            <v>LUVA, PVC, SOLDÁVEL, DN 40 MM, INSTALADO EM RESERVAÇÃO DE ÁGUA DE EDIFICAÇÃO QUE POSSUA RESERVATÓRIO DE FIBRA/FIBROCIMENTO   FORNECIMENTO E INSTALAÇÃO. AF_06/2016</v>
          </cell>
          <cell r="C4041" t="str">
            <v>UN</v>
          </cell>
          <cell r="D4041">
            <v>9.7899999999999991</v>
          </cell>
        </row>
        <row r="4042">
          <cell r="A4042">
            <v>94662</v>
          </cell>
          <cell r="B4042" t="str">
            <v>ADAPTADOR CURTO COM BOLSA E ROSCA PARA REGISTRO, PVC, SOLDÁVEL, DN 50 MM X 1 1/2 , INSTALADO EM RESERVAÇÃO DE ÁGUA DE EDIFICAÇÃO QUE POSSUA RESERVATÓRIO DE FIBRA/FIBROCIMENTO   FORNECIMENTO E INSTALAÇÃO. AF_06/2016</v>
          </cell>
          <cell r="C4042" t="str">
            <v>UN</v>
          </cell>
          <cell r="D4042">
            <v>10.1</v>
          </cell>
        </row>
        <row r="4043">
          <cell r="A4043">
            <v>94663</v>
          </cell>
          <cell r="B4043" t="str">
            <v>LUVA, PVC, SOLDÁVEL, DN 50 MM, INSTALADO EM RESERVAÇÃO DE ÁGUA DE EDIFICAÇÃO QUE POSSUA RESERVATÓRIO DE FIBRA/FIBROCIMENTO   FORNECIMENTO E INSTALAÇÃO. AF_06/2016</v>
          </cell>
          <cell r="C4043" t="str">
            <v>UN</v>
          </cell>
          <cell r="D4043">
            <v>10.210000000000001</v>
          </cell>
        </row>
        <row r="4044">
          <cell r="A4044">
            <v>94664</v>
          </cell>
          <cell r="B4044" t="str">
            <v>ADAPTADOR CURTO COM BOLSA E ROSCA PARA REGISTRO, PVC, SOLDÁVEL, DN 60 MM X 2 , INSTALADO EM RESERVAÇÃO DE ÁGUA DE EDIFICAÇÃO QUE POSSUA RESERVATÓRIO DE FIBRA/FIBROCIMENTO   FORNECIMENTO E INSTALAÇÃO. AF_06/2016</v>
          </cell>
          <cell r="C4044" t="str">
            <v>UN</v>
          </cell>
          <cell r="D4044">
            <v>20.58</v>
          </cell>
        </row>
        <row r="4045">
          <cell r="A4045">
            <v>94665</v>
          </cell>
          <cell r="B4045" t="str">
            <v>LUVA, PVC, SOLDÁVEL, DN 60 MM, INSTALADO EM RESERVAÇÃO DE ÁGUA DE EDIFICAÇÃO QUE POSSUA RESERVATÓRIO DE FIBRA/FIBROCIMENTO   FORNECIMENTO E INSTALAÇÃO. AF_06/2016</v>
          </cell>
          <cell r="C4045" t="str">
            <v>UN</v>
          </cell>
          <cell r="D4045">
            <v>20.57</v>
          </cell>
        </row>
        <row r="4046">
          <cell r="A4046">
            <v>94666</v>
          </cell>
          <cell r="B4046" t="str">
            <v>ADAPTADOR CURTO COM BOLSA E ROSCA PARA REGISTRO, PVC, SOLDÁVEL, DN 75 MM X 2 1/2 , INSTALADO EM RESERVAÇÃO DE ÁGUA DE EDIFICAÇÃO QUE POSSUA RESERVATÓRIO DE FIBRA/FIBROCIMENTO   FORNECIMENTO E INSTALAÇÃO. AF_06/2016</v>
          </cell>
          <cell r="C4046" t="str">
            <v>UN</v>
          </cell>
          <cell r="D4046">
            <v>24</v>
          </cell>
        </row>
        <row r="4047">
          <cell r="A4047">
            <v>94667</v>
          </cell>
          <cell r="B4047" t="str">
            <v>LUVA, PVC, SOLDÁVEL, DN 75 MM, INSTALADO EM RESERVAÇÃO DE ÁGUA DE EDIFICAÇÃO QUE POSSUA RESERVATÓRIO DE FIBRA/FIBROCIMENTO   FORNECIMENTO E INSTALAÇÃO. AF_06/2016</v>
          </cell>
          <cell r="C4047" t="str">
            <v>UN</v>
          </cell>
          <cell r="D4047">
            <v>26.13</v>
          </cell>
        </row>
        <row r="4048">
          <cell r="A4048">
            <v>94668</v>
          </cell>
          <cell r="B4048" t="str">
            <v>ADAPTADOR CURTO COM BOLSA E ROSCA PARA REGISTRO, PVC, SOLDÁVEL, DN 85 MM X 3 , INSTALADO EM RESERVAÇÃO DE ÁGUA DE EDIFICAÇÃO QUE POSSUA RESERVATÓRIO DE FIBRA/FIBROCIMENTO   FORNECIMENTO E INSTALAÇÃO. AF_06/2016</v>
          </cell>
          <cell r="C4048" t="str">
            <v>UN</v>
          </cell>
          <cell r="D4048">
            <v>41.39</v>
          </cell>
        </row>
        <row r="4049">
          <cell r="A4049">
            <v>94669</v>
          </cell>
          <cell r="B4049" t="str">
            <v>LUVA, PVC, SOLDÁVEL, DN 85 MM, INSTALADO EM RESERVAÇÃO DE ÁGUA DE EDIFICAÇÃO QUE POSSUA RESERVATÓRIO DE FIBRA/FIBROCIMENTO   FORNECIMENTO E INSTALAÇÃO. AF_06/2016</v>
          </cell>
          <cell r="C4049" t="str">
            <v>UN</v>
          </cell>
          <cell r="D4049">
            <v>53.35</v>
          </cell>
        </row>
        <row r="4050">
          <cell r="A4050">
            <v>94670</v>
          </cell>
          <cell r="B4050" t="str">
            <v>ADAPTADOR CURTO COM BOLSA E ROSCA PARA REGISTRO, PVC, SOLDÁVEL, DN 110 MM X 4 , INSTALADO EM RESERVAÇÃO DE ÁGUA DE EDIFICAÇÃO QUE POSSUA RESERVATÓRIO DE FIBRA/FIBROCIMENTO   FORNECIMENTO E INSTALAÇÃO. AF_06/2016</v>
          </cell>
          <cell r="C4050" t="str">
            <v>UN</v>
          </cell>
          <cell r="D4050">
            <v>52.04</v>
          </cell>
        </row>
        <row r="4051">
          <cell r="A4051">
            <v>94671</v>
          </cell>
          <cell r="B4051" t="str">
            <v>LUVA, PVC, SOLDÁVEL, DN 110 MM, INSTALADO EM RESERVAÇÃO DE ÁGUA DE EDIFICAÇÃO QUE POSSUA RESERVATÓRIO DE FIBRA/FIBROCIMENTO   FORNECIMENTO E INSTALAÇÃO. AF_06/2016</v>
          </cell>
          <cell r="C4051" t="str">
            <v>UN</v>
          </cell>
          <cell r="D4051">
            <v>71.959999999999994</v>
          </cell>
        </row>
        <row r="4052">
          <cell r="A4052">
            <v>94672</v>
          </cell>
          <cell r="B4052" t="str">
            <v>JOELHO 90 GRAUS COM BUCHA DE LATÃO, PVC, SOLDÁVEL, DN  25 MM, X 3/4 INSTALADO EM RESERVAÇÃO DE ÁGUA DE EDIFICAÇÃO QUE POSSUA RESERVATÓRIO DE FIBRA/FIBROCIMENTO   FORNECIMENTO E INSTALAÇÃO. AF_06/2016</v>
          </cell>
          <cell r="C4052" t="str">
            <v>UN</v>
          </cell>
          <cell r="D4052">
            <v>8.84</v>
          </cell>
        </row>
        <row r="4053">
          <cell r="A4053">
            <v>94673</v>
          </cell>
          <cell r="B4053" t="str">
            <v>CURVA 90 GRAUS, PVC, SOLDÁVEL, DN  25 MM, INSTALADO EM RESERVAÇÃO DE ÁGUA DE EDIFICAÇÃO QUE POSSUA RESERVATÓRIO DE FIBRA/FIBROCIMENTO   FORNECIMENTO E INSTALAÇÃO. AF_06/2016</v>
          </cell>
          <cell r="C4053" t="str">
            <v>UN</v>
          </cell>
          <cell r="D4053">
            <v>8.68</v>
          </cell>
        </row>
        <row r="4054">
          <cell r="A4054">
            <v>94674</v>
          </cell>
          <cell r="B4054" t="str">
            <v>JOELHO 90 GRAUS, PVC, SOLDÁVEL, DN 32 MM INSTALADO EM RESERVAÇÃO DE ÁGUA DE EDIFICAÇÃO QUE POSSUA RESERVATÓRIO DE FIBRA/FIBROCIMENTO   FORNECIMENTO E INSTALAÇÃO. AF_06/2016</v>
          </cell>
          <cell r="C4054" t="str">
            <v>UN</v>
          </cell>
          <cell r="D4054">
            <v>8.1199999999999992</v>
          </cell>
        </row>
        <row r="4055">
          <cell r="A4055">
            <v>94675</v>
          </cell>
          <cell r="B4055" t="str">
            <v>CURVA 90 GRAUS, PVC, SOLDÁVEL, DN 32 MM, INSTALADO EM RESERVAÇÃO DE ÁGUA DE EDIFICAÇÃO QUE POSSUA RESERVATÓRIO DE FIBRA/FIBROCIMENTO   FORNECIMENTO E INSTALAÇÃO. AF_06/2016</v>
          </cell>
          <cell r="C4055" t="str">
            <v>UN</v>
          </cell>
          <cell r="D4055">
            <v>11.13</v>
          </cell>
        </row>
        <row r="4056">
          <cell r="A4056">
            <v>94676</v>
          </cell>
          <cell r="B4056" t="str">
            <v>JOELHO 90 GRAUS, PVC, SOLDÁVEL, DN 40 MM INSTALADO EM RESERVAÇÃO DE ÁGUA DE EDIFICAÇÃO QUE POSSUA RESERVATÓRIO DE FIBRA/FIBROCIMENTO   FORNECIMENTO E INSTALAÇÃO. AF_06/2016</v>
          </cell>
          <cell r="C4056" t="str">
            <v>UN</v>
          </cell>
          <cell r="D4056">
            <v>13.28</v>
          </cell>
        </row>
        <row r="4057">
          <cell r="A4057">
            <v>94677</v>
          </cell>
          <cell r="B4057" t="str">
            <v>CURVA 90 GRAUS, PVC, SOLDÁVEL, DN 40 MM, INSTALADO EM RESERVAÇÃO DE ÁGUA DE EDIFICAÇÃO QUE POSSUA RESERVATÓRIO DE FIBRA/FIBROCIMENTO   FORNECIMENTO E INSTALAÇÃO. AF_06/2016</v>
          </cell>
          <cell r="C4057" t="str">
            <v>UN</v>
          </cell>
          <cell r="D4057">
            <v>17.809999999999999</v>
          </cell>
        </row>
        <row r="4058">
          <cell r="A4058">
            <v>94678</v>
          </cell>
          <cell r="B4058" t="str">
            <v>JOELHO 90 GRAUS, PVC, SOLDÁVEL, DN 50 MM INSTALADO EM RESERVAÇÃO DE ÁGUA DE EDIFICAÇÃO QUE POSSUA RESERVATÓRIO DE FIBRA/FIBROCIMENTO   FORNECIMENTO E INSTALAÇÃO. AF_06/2016</v>
          </cell>
          <cell r="C4058" t="str">
            <v>UN</v>
          </cell>
          <cell r="D4058">
            <v>13.55</v>
          </cell>
        </row>
        <row r="4059">
          <cell r="A4059">
            <v>94679</v>
          </cell>
          <cell r="B4059" t="str">
            <v>CURVA 90 GRAUS, PVC, SOLDÁVEL, DN 50 MM, INSTALADO EM RESERVAÇÃO DE ÁGUA DE EDIFICAÇÃO QUE POSSUA RESERVATÓRIO DE FIBRA/FIBROCIMENTO   FORNECIMENTO E INSTALAÇÃO. AF_06/2016</v>
          </cell>
          <cell r="C4059" t="str">
            <v>UN</v>
          </cell>
          <cell r="D4059">
            <v>19.52</v>
          </cell>
        </row>
        <row r="4060">
          <cell r="A4060">
            <v>94680</v>
          </cell>
          <cell r="B4060" t="str">
            <v>JOELHO 90 GRAUS, PVC, SOLDÁVEL, DN 60 MM INSTALADO EM RESERVAÇÃO DE ÁGUA DE EDIFICAÇÃO QUE POSSUA RESERVATÓRIO DE FIBRA/FIBROCIMENTO   FORNECIMENTO E INSTALAÇÃO. AF_06/2016</v>
          </cell>
          <cell r="C4060" t="str">
            <v>UN</v>
          </cell>
          <cell r="D4060">
            <v>32.68</v>
          </cell>
        </row>
        <row r="4061">
          <cell r="A4061">
            <v>94681</v>
          </cell>
          <cell r="B4061" t="str">
            <v>CURVA 90 GRAUS, PVC, SOLDÁVEL, DN 60 MM, INSTALADO EM RESERVAÇÃO DE ÁGUA DE EDIFICAÇÃO QUE POSSUA RESERVATÓRIO DE FIBRA/FIBROCIMENTO   FORNECIMENTO E INSTALAÇÃO. AF_06/2016</v>
          </cell>
          <cell r="C4061" t="str">
            <v>UN</v>
          </cell>
          <cell r="D4061">
            <v>40.86</v>
          </cell>
        </row>
        <row r="4062">
          <cell r="A4062">
            <v>94682</v>
          </cell>
          <cell r="B4062" t="str">
            <v>JOELHO 90 GRAUS, PVC, SOLDÁVEL, DN 75 MM INSTALADO EM RESERVAÇÃO DE ÁGUA DE EDIFICAÇÃO QUE POSSUA RESERVATÓRIO DE FIBRA/FIBROCIMENTO   FORNECIMENTO E INSTALAÇÃO. AF_06/2016</v>
          </cell>
          <cell r="C4062" t="str">
            <v>UN</v>
          </cell>
          <cell r="D4062">
            <v>74.760000000000005</v>
          </cell>
        </row>
        <row r="4063">
          <cell r="A4063">
            <v>94683</v>
          </cell>
          <cell r="B4063" t="str">
            <v>CURVA 90 GRAUS, PVC, SOLDÁVEL, DN 75 MM, INSTALADO EM RESERVAÇÃO DE ÁGUA DE EDIFICAÇÃO QUE POSSUA RESERVATÓRIO DE FIBRA/FIBROCIMENTO   FORNECIMENTO E INSTALAÇÃO. AF_06/2016</v>
          </cell>
          <cell r="C4063" t="str">
            <v>UN</v>
          </cell>
          <cell r="D4063">
            <v>50.75</v>
          </cell>
        </row>
        <row r="4064">
          <cell r="A4064">
            <v>94684</v>
          </cell>
          <cell r="B4064" t="str">
            <v>JOELHO 90 GRAUS, PVC, SOLDÁVEL, DN 85 MM INSTALADO EM RESERVAÇÃO DE ÁGUA DE EDIFICAÇÃO QUE POSSUA RESERVATÓRIO DE FIBRA/FIBROCIMENTO   FORNECIMENTO E INSTALAÇÃO. AF_06/2016</v>
          </cell>
          <cell r="C4064" t="str">
            <v>UN</v>
          </cell>
          <cell r="D4064">
            <v>98.98</v>
          </cell>
        </row>
        <row r="4065">
          <cell r="A4065">
            <v>94685</v>
          </cell>
          <cell r="B4065" t="str">
            <v>CURVA 90 GRAUS, PVC, SOLDÁVEL, DN 85 MM, INSTALADO EM RESERVAÇÃO DE ÁGUA DE EDIFICAÇÃO QUE POSSUA RESERVATÓRIO DE FIBRA/FIBROCIMENTO   FORNECIMENTO E INSTALAÇÃO. AF_06/2016</v>
          </cell>
          <cell r="C4065" t="str">
            <v>UN</v>
          </cell>
          <cell r="D4065">
            <v>78.989999999999995</v>
          </cell>
        </row>
        <row r="4066">
          <cell r="A4066">
            <v>94686</v>
          </cell>
          <cell r="B4066" t="str">
            <v>JOELHO 90 GRAUS, PVC, SOLDÁVEL, DN 110 MM INSTALADO EM RESERVAÇÃO DE ÁGUA DE EDIFICAÇÃO QUE POSSUA RESERVATÓRIO DE FIBRA/FIBROCIMENTO   FORNECIMENTO E INSTALAÇÃO. AF_06/2016</v>
          </cell>
          <cell r="C4066" t="str">
            <v>UN</v>
          </cell>
          <cell r="D4066">
            <v>174.34</v>
          </cell>
        </row>
        <row r="4067">
          <cell r="A4067">
            <v>94687</v>
          </cell>
          <cell r="B4067" t="str">
            <v>CURVA 90 GRAUS, PVC, SOLDÁVEL, DN 110 MM, INSTALADO EM RESERVAÇÃO DE ÁGUA DE EDIFICAÇÃO QUE POSSUA RESERVATÓRIO DE FIBRA/FIBROCIMENTO   FORNECIMENTO E INSTALAÇÃO. AF_06/2016</v>
          </cell>
          <cell r="C4067" t="str">
            <v>UN</v>
          </cell>
          <cell r="D4067">
            <v>144.19999999999999</v>
          </cell>
        </row>
        <row r="4068">
          <cell r="A4068">
            <v>94688</v>
          </cell>
          <cell r="B4068" t="str">
            <v>TÊ, PVC, SOLDÁVEL, DN  25 MM INSTALADO EM RESERVAÇÃO DE ÁGUA DE EDIFICAÇÃO QUE POSSUA RESERVATÓRIO DE FIBRA/FIBROCIMENTO   FORNECIMENTO E INSTALAÇÃO. AF_06/2016</v>
          </cell>
          <cell r="C4068" t="str">
            <v>UN</v>
          </cell>
          <cell r="D4068">
            <v>9.89</v>
          </cell>
        </row>
        <row r="4069">
          <cell r="A4069">
            <v>94689</v>
          </cell>
          <cell r="B4069" t="str">
            <v>TÊ COM BUCHA DE LATÃO NA BOLSA CENTRAL, PVC, SOLDÁVEL, DN  25 MM X 3/4 , INSTALADO EM RESERVAÇÃO DE ÁGUA DE EDIFICAÇÃO QUE POSSUA RESERVATÓRIO DE FIBRA/FIBROCIMENTO   FORNECIMENTO E INSTALAÇÃO. AF_06/2016</v>
          </cell>
          <cell r="C4069" t="str">
            <v>UN</v>
          </cell>
          <cell r="D4069">
            <v>12.05</v>
          </cell>
        </row>
        <row r="4070">
          <cell r="A4070">
            <v>94690</v>
          </cell>
          <cell r="B4070" t="str">
            <v>TÊ, PVC, SOLDÁVEL, DN 32 MM INSTALADO EM RESERVAÇÃO DE ÁGUA DE EDIFICAÇÃO QUE POSSUA RESERVATÓRIO DE FIBRA/FIBROCIMENTO   FORNECIMENTO E INSTALAÇÃO. AF_06/2016</v>
          </cell>
          <cell r="C4070" t="str">
            <v>UN</v>
          </cell>
          <cell r="D4070">
            <v>11.7</v>
          </cell>
        </row>
        <row r="4071">
          <cell r="A4071">
            <v>94691</v>
          </cell>
          <cell r="B4071" t="str">
            <v>TÊ DE REDUÇÃO, PVC, SOLDÁVEL, DN 32 MM X  25 MM, INSTALADO EM RESERVAÇÃO DE ÁGUA DE EDIFICAÇÃO QUE POSSUA RESERVATÓRIO DE FIBRA/FIBROCIMENTO   FORNECIMENTO E INSTALAÇÃO. AF_06/2016</v>
          </cell>
          <cell r="C4071" t="str">
            <v>UN</v>
          </cell>
          <cell r="D4071">
            <v>12.95</v>
          </cell>
        </row>
        <row r="4072">
          <cell r="A4072">
            <v>94692</v>
          </cell>
          <cell r="B4072" t="str">
            <v>TÊ, PVC, SOLDÁVEL, DN 40 MM INSTALADO EM RESERVAÇÃO DE ÁGUA DE EDIFICAÇÃO QUE POSSUA RESERVATÓRIO DE FIBRA/FIBROCIMENTO   FORNECIMENTO E INSTALAÇÃO. AF_06/2016</v>
          </cell>
          <cell r="C4072" t="str">
            <v>UN</v>
          </cell>
          <cell r="D4072">
            <v>19.37</v>
          </cell>
        </row>
        <row r="4073">
          <cell r="A4073">
            <v>94693</v>
          </cell>
          <cell r="B4073" t="str">
            <v>TÊ DE REDUÇÃO, PVC, SOLDÁVEL, DN 40 MM X 32 MM, INSTALADO EM RESERVAÇÃO DE ÁGUA DE EDIFICAÇÃO QUE POSSUA RESERVATÓRIO DE FIBRA/FIBROCIMENTO   FORNECIMENTO E INSTALAÇÃO. AF_06/2016</v>
          </cell>
          <cell r="C4073" t="str">
            <v>UN</v>
          </cell>
          <cell r="D4073">
            <v>20</v>
          </cell>
        </row>
        <row r="4074">
          <cell r="A4074">
            <v>94694</v>
          </cell>
          <cell r="B4074" t="str">
            <v>TÊ, PVC, SOLDÁVEL, DN 50 MM INSTALADO EM RESERVAÇÃO DE ÁGUA DE EDIFICAÇÃO QUE POSSUA RESERVATÓRIO DE FIBRA/FIBROCIMENTO   FORNECIMENTO E INSTALAÇÃO. AF_06/2016</v>
          </cell>
          <cell r="C4074" t="str">
            <v>UN</v>
          </cell>
          <cell r="D4074">
            <v>20.04</v>
          </cell>
        </row>
        <row r="4075">
          <cell r="A4075">
            <v>94695</v>
          </cell>
          <cell r="B4075" t="str">
            <v>TÊ DE REDUÇÃO, PVC, SOLDÁVEL, DN 50 MM X 40 MM, INSTALADO EM RESERVAÇÃO DE ÁGUA DE EDIFICAÇÃO QUE POSSUA RESERVATÓRIO DE FIBRA/FIBROCIMENTO   FORNECIMENTO E INSTALAÇÃO. AF_06/2016</v>
          </cell>
          <cell r="C4075" t="str">
            <v>UN</v>
          </cell>
          <cell r="D4075">
            <v>24.92</v>
          </cell>
        </row>
        <row r="4076">
          <cell r="A4076">
            <v>94696</v>
          </cell>
          <cell r="B4076" t="str">
            <v>TÊ, PVC, SOLDÁVEL, DN 60 MM INSTALADO EM RESERVAÇÃO DE ÁGUA DE EDIFICAÇÃO QUE POSSUA RESERVATÓRIO DE FIBRA/FIBROCIMENTO   FORNECIMENTO E INSTALAÇÃO. AF_06/2016</v>
          </cell>
          <cell r="C4076" t="str">
            <v>UN</v>
          </cell>
          <cell r="D4076">
            <v>42.89</v>
          </cell>
        </row>
        <row r="4077">
          <cell r="A4077">
            <v>94697</v>
          </cell>
          <cell r="B4077" t="str">
            <v>TÊ, PVC, SOLDÁVEL, DN 75 MM INSTALADO EM RESERVAÇÃO DE ÁGUA DE EDIFICAÇÃO QUE POSSUA RESERVATÓRIO DE FIBRA/FIBROCIMENTO   FORNECIMENTO E INSTALAÇÃO. AF_06/2016</v>
          </cell>
          <cell r="C4077" t="str">
            <v>UN</v>
          </cell>
          <cell r="D4077">
            <v>61.79</v>
          </cell>
        </row>
        <row r="4078">
          <cell r="A4078">
            <v>94698</v>
          </cell>
          <cell r="B4078" t="str">
            <v>TÊ DE REDUÇÃO, PVC, SOLDÁVEL, DN 75 MM X 50 MM, INSTALADO EM RESERVAÇÃO DE ÁGUA DE EDIFICAÇÃO QUE POSSUA RESERVATÓRIO DE FIBRA/FIBROCIMENTO   FORNECIMENTO E INSTALAÇÃO. AF_06/2016</v>
          </cell>
          <cell r="C4078" t="str">
            <v>UN</v>
          </cell>
          <cell r="D4078">
            <v>55.15</v>
          </cell>
        </row>
        <row r="4079">
          <cell r="A4079">
            <v>94699</v>
          </cell>
          <cell r="B4079" t="str">
            <v>TÊ, PVC, SOLDÁVEL, DN 85 MM INSTALADO EM RESERVAÇÃO DE ÁGUA DE EDIFICAÇÃO QUE POSSUA RESERVATÓRIO DE FIBRA/FIBROCIMENTO   FORNECIMENTO E INSTALAÇÃO. AF_06/2016</v>
          </cell>
          <cell r="C4079" t="str">
            <v>UN</v>
          </cell>
          <cell r="D4079">
            <v>104.8</v>
          </cell>
        </row>
        <row r="4080">
          <cell r="A4080">
            <v>94700</v>
          </cell>
          <cell r="B4080" t="str">
            <v>TÊ DE REDUÇÃO, PVC, SOLDÁVEL, DN 85 MM X 60 MM, INSTALADO EM RESERVAÇÃO DE ÁGUA DE EDIFICAÇÃO QUE POSSUA RESERVATÓRIO DE FIBRA/FIBROCIMENTO   FORNECIMENTO E INSTALAÇÃO. AF_06/2016</v>
          </cell>
          <cell r="C4080" t="str">
            <v>UN</v>
          </cell>
          <cell r="D4080">
            <v>91.2</v>
          </cell>
        </row>
        <row r="4081">
          <cell r="A4081">
            <v>94701</v>
          </cell>
          <cell r="B4081" t="str">
            <v>TÊ, PVC, SOLDÁVEL, DN 110 MM INSTALADO EM RESERVAÇÃO DE ÁGUA DE EDIFICAÇÃO QUE POSSUA RESERVATÓRIO DE FIBRA/FIBROCIMENTO   FORNECIMENTO E INSTALAÇÃO. AF_06/2016</v>
          </cell>
          <cell r="C4081" t="str">
            <v>UN</v>
          </cell>
          <cell r="D4081">
            <v>147.93</v>
          </cell>
        </row>
        <row r="4082">
          <cell r="A4082">
            <v>94702</v>
          </cell>
          <cell r="B4082" t="str">
            <v>TÊ DE REDUÇÃO, PVC, SOLDÁVEL, DN 110 MM X 60 MM, INSTALADO EM RESERVAÇÃO DE ÁGUA DE EDIFICAÇÃO QUE POSSUA RESERVATÓRIO DE FIBRA/FIBROCIMENTO   FORNECIMENTO E INSTALAÇÃO. AF_06/2016</v>
          </cell>
          <cell r="C4082" t="str">
            <v>UN</v>
          </cell>
          <cell r="D4082">
            <v>140.97</v>
          </cell>
        </row>
        <row r="4083">
          <cell r="A4083">
            <v>94703</v>
          </cell>
          <cell r="B4083" t="str">
            <v>ADAPTADOR COM FLANGE E ANEL DE VEDAÇÃO, PVC, SOLDÁVEL, DN  25 MM X 3/4 , INSTALADO EM RESERVAÇÃO DE ÁGUA DE EDIFICAÇÃO QUE POSSUA RESERVATÓRIO DE FIBRA/FIBROCIMENTO   FORNECIMENTO E INSTALAÇÃO. AF_06/2016</v>
          </cell>
          <cell r="C4083" t="str">
            <v>UN</v>
          </cell>
          <cell r="D4083">
            <v>14.64</v>
          </cell>
        </row>
        <row r="4084">
          <cell r="A4084">
            <v>94704</v>
          </cell>
          <cell r="B4084" t="str">
            <v>ADAPTADOR COM FLANGE E ANEL DE VEDAÇÃO, PVC, SOLDÁVEL, DN 32 MM X 1 , INSTALADO EM RESERVAÇÃO DE ÁGUA DE EDIFICAÇÃO QUE POSSUA RESERVATÓRIO DE FIBRA/FIBROCIMENTO   FORNECIMENTO E INSTALAÇÃO. AF_06/2016</v>
          </cell>
          <cell r="C4084" t="str">
            <v>UN</v>
          </cell>
          <cell r="D4084">
            <v>16.73</v>
          </cell>
        </row>
        <row r="4085">
          <cell r="A4085">
            <v>94705</v>
          </cell>
          <cell r="B4085" t="str">
            <v>ADAPTADOR COM FLANGE E ANEL DE VEDAÇÃO, PVC, SOLDÁVEL, DN 40 MM X 1 1/4 , INSTALADO EM RESERVAÇÃO DE ÁGUA DE EDIFICAÇÃO QUE POSSUA RESERVATÓRIO DE FIBRA/FIBROCIMENTO   FORNECIMENTO E INSTALAÇÃO. AF_06/2016</v>
          </cell>
          <cell r="C4085" t="str">
            <v>UN</v>
          </cell>
          <cell r="D4085">
            <v>19.89</v>
          </cell>
        </row>
        <row r="4086">
          <cell r="A4086">
            <v>94706</v>
          </cell>
          <cell r="B4086" t="str">
            <v>ADAPTADOR COM FLANGE E ANEL DE VEDAÇÃO, PVC, SOLDÁVEL, DN 50 MM X 1 1/2 , INSTALADO EM RESERVAÇÃO DE ÁGUA DE EDIFICAÇÃO QUE POSSUA RESERVATÓRIO DE FIBRA/FIBROCIMENTO   FORNECIMENTO E INSTALAÇÃO. AF_06/2016</v>
          </cell>
          <cell r="C4086" t="str">
            <v>UN</v>
          </cell>
          <cell r="D4086">
            <v>28.91</v>
          </cell>
        </row>
        <row r="4087">
          <cell r="A4087">
            <v>94707</v>
          </cell>
          <cell r="B4087" t="str">
            <v>ADAPTADOR COM FLANGE E ANEL DE VEDAÇÃO, PVC, SOLDÁVEL, DN 60 MM X 2 , INSTALADO EM RESERVAÇÃO DE ÁGUA DE EDIFICAÇÃO QUE POSSUA RESERVATÓRIO DE FIBRA/FIBROCIMENTO   FORNECIMENTO E INSTALAÇÃO. AF_06/2016</v>
          </cell>
          <cell r="C4087" t="str">
            <v>UN</v>
          </cell>
          <cell r="D4087">
            <v>34.78</v>
          </cell>
        </row>
        <row r="4088">
          <cell r="A4088">
            <v>94708</v>
          </cell>
          <cell r="B4088" t="str">
            <v>ADAPTADOR COM FLANGES LIVRES, PVC, SOLDÁVEL, DN  25 MM X 3/4 , INSTALADO EM RESERVAÇÃO DE ÁGUA DE EDIFICAÇÃO QUE POSSUA RESERVATÓRIO DE FIBRA/FIBROCIMENTO   FORNECIMENTO E INSTALAÇÃO. AF_06/2016</v>
          </cell>
          <cell r="C4088" t="str">
            <v>UN</v>
          </cell>
          <cell r="D4088">
            <v>19.98</v>
          </cell>
        </row>
        <row r="4089">
          <cell r="A4089">
            <v>94709</v>
          </cell>
          <cell r="B4089" t="str">
            <v>ADAPTADOR COM FLANGES LIVRES, PVC, SOLDÁVEL, DN 32 MM X 1 , INSTALADO EM RESERVAÇÃO DE ÁGUA DE EDIFICAÇÃO QUE POSSUA RESERVATÓRIO DE FIBRA/FIBROCIMENTO   FORNECIMENTO E INSTALAÇÃO. AF_06/2016</v>
          </cell>
          <cell r="C4089" t="str">
            <v>UN</v>
          </cell>
          <cell r="D4089">
            <v>24.15</v>
          </cell>
        </row>
        <row r="4090">
          <cell r="A4090">
            <v>94710</v>
          </cell>
          <cell r="B4090" t="str">
            <v>ADAPTADOR COM FLANGES LIVRES, PVC, SOLDÁVEL, DN 40 MM X 1 1/4 , INSTALADO EM RESERVAÇÃO DE ÁGUA DE EDIFICAÇÃO QUE POSSUA RESERVATÓRIO DE FIBRA/FIBROCIMENTO   FORNECIMENTO E INSTALAÇÃO. AF_06/2016</v>
          </cell>
          <cell r="C4090" t="str">
            <v>UN</v>
          </cell>
          <cell r="D4090">
            <v>34.479999999999997</v>
          </cell>
        </row>
        <row r="4091">
          <cell r="A4091">
            <v>94711</v>
          </cell>
          <cell r="B4091" t="str">
            <v>ADAPTADOR COM FLANGES LIVRES, PVC, SOLDÁVEL, DN 50 MM X 1 1/2 , INSTALADO EM RESERVAÇÃO DE ÁGUA DE EDIFICAÇÃO QUE POSSUA RESERVATÓRIO DE FIBRA/FIBROCIMENTO   FORNECIMENTO E INSTALAÇÃO. AF_06/2016</v>
          </cell>
          <cell r="C4091" t="str">
            <v>UN</v>
          </cell>
          <cell r="D4091">
            <v>42.5</v>
          </cell>
        </row>
        <row r="4092">
          <cell r="A4092">
            <v>94712</v>
          </cell>
          <cell r="B4092" t="str">
            <v>ADAPTADOR COM FLANGES LIVRES, PVC, SOLDÁVEL, DN 60 MM X 2 , INSTALADO EM RESERVAÇÃO DE ÁGUA DE EDIFICAÇÃO QUE POSSUA RESERVATÓRIO DE FIBRA/FIBROCIMENTO   FORNECIMENTO E INSTALAÇÃO. AF_06/2016</v>
          </cell>
          <cell r="C4092" t="str">
            <v>UN</v>
          </cell>
          <cell r="D4092">
            <v>54.36</v>
          </cell>
        </row>
        <row r="4093">
          <cell r="A4093">
            <v>94713</v>
          </cell>
          <cell r="B4093" t="str">
            <v>ADAPTADOR COM FLANGES LIVRES, PVC, SOLDÁVEL, DN 75 MM X 2 1/2 , INSTALADO EM RESERVAÇÃO DE ÁGUA DE EDIFICAÇÃO QUE POSSUA RESERVATÓRIO DE FIBRA/FIBROCIMENTO   FORNECIMENTO E INSTALAÇÃO. AF_06/2016</v>
          </cell>
          <cell r="C4093" t="str">
            <v>UN</v>
          </cell>
          <cell r="D4093">
            <v>129.61000000000001</v>
          </cell>
        </row>
        <row r="4094">
          <cell r="A4094">
            <v>94714</v>
          </cell>
          <cell r="B4094" t="str">
            <v>ADAPTADOR COM FLANGES LIVRES, PVC, SOLDÁVEL, DN 85 MM X 3 , INSTALADO EM RESERVAÇÃO DE ÁGUA DE EDIFICAÇÃO QUE POSSUA RESERVATÓRIO DE FIBRA/FIBROCIMENTO   FORNECIMENTO E INSTALAÇÃO. AF_06/2016</v>
          </cell>
          <cell r="C4094" t="str">
            <v>UN</v>
          </cell>
          <cell r="D4094">
            <v>173</v>
          </cell>
        </row>
        <row r="4095">
          <cell r="A4095">
            <v>94715</v>
          </cell>
          <cell r="B4095" t="str">
            <v>ADAPTADOR COM FLANGES LIVRES, PVC, SOLDÁVEL, DN 110 MM X 4 , INSTALADO EM RESERVAÇÃO DE ÁGUA DE EDIFICAÇÃO QUE POSSUA RESERVATÓRIO DE FIBRA/FIBROCIMENTO   FORNECIMENTO E INSTALAÇÃO. AF_06/2016</v>
          </cell>
          <cell r="C4095" t="str">
            <v>UN</v>
          </cell>
          <cell r="D4095">
            <v>235.92</v>
          </cell>
        </row>
        <row r="4096">
          <cell r="A4096">
            <v>94724</v>
          </cell>
          <cell r="B4096" t="str">
            <v>CONECTOR, CPVC, SOLDÁVEL, DN 22 MM X 3/4, INSTALADO EM RESERVAÇÃO DE ÁGUA DE EDIFICAÇÃO QUE POSSUA RESERVATÓRIO DE FIBRA/FIBROCIMENTO  FORNECIMENTO E INSTALAÇÃO. AF_06/2016</v>
          </cell>
          <cell r="C4096" t="str">
            <v>UN</v>
          </cell>
          <cell r="D4096">
            <v>20.88</v>
          </cell>
        </row>
        <row r="4097">
          <cell r="A4097">
            <v>94725</v>
          </cell>
          <cell r="B4097" t="str">
            <v>LUVA, CPVC, SOLDÁVEL, DN 22 MM, INSTALADO EM RESERVAÇÃO DE ÁGUA DE EDIFICAÇÃO QUE POSSUA RESERVATÓRIO DE FIBRA/FIBROCIMENTO  FORNECIMENTO E INSTALAÇÃO. AF_06/2016</v>
          </cell>
          <cell r="C4097" t="str">
            <v>UN</v>
          </cell>
          <cell r="D4097">
            <v>5.85</v>
          </cell>
        </row>
        <row r="4098">
          <cell r="A4098">
            <v>94726</v>
          </cell>
          <cell r="B4098" t="str">
            <v>CONECTOR, CPVC, SOLDÁVEL, DN 28 MM X 1, INSTALADO EM RESERVAÇÃO DE ÁGUA DE EDIFICAÇÃO QUE POSSUA RESERVATÓRIO DE FIBRA/FIBROCIMENTO  FORNECIMENTO E INSTALAÇÃO. AF_06/2016</v>
          </cell>
          <cell r="C4098" t="str">
            <v>UN</v>
          </cell>
          <cell r="D4098">
            <v>31.64</v>
          </cell>
        </row>
        <row r="4099">
          <cell r="A4099">
            <v>94727</v>
          </cell>
          <cell r="B4099" t="str">
            <v>LUVA, CPVC, SOLDÁVEL, DN 28 MM, INSTALADO EM RESERVAÇÃO DE ÁGUA DE EDIFICAÇÃO QUE POSSUA RESERVATÓRIO DE FIBRA/FIBROCIMENTO  FORNECIMENTO E INSTALAÇÃO. AF_06/2016</v>
          </cell>
          <cell r="C4099" t="str">
            <v>UN</v>
          </cell>
          <cell r="D4099">
            <v>7.84</v>
          </cell>
        </row>
        <row r="4100">
          <cell r="A4100">
            <v>94728</v>
          </cell>
          <cell r="B4100" t="str">
            <v>CONECTOR, CPVC, SOLDÁVEL, DN 35 MM X 1 1/4, INSTALADO EM RESERVAÇÃO DE ÁGUA DE EDIFICAÇÃO QUE POSSUA RESERVATÓRIO DE FIBRA/FIBROCIMENTO  FORNECIMENTO E INSTALAÇÃO. AF_06/2016</v>
          </cell>
          <cell r="C4100" t="str">
            <v>UN</v>
          </cell>
          <cell r="D4100">
            <v>116.94</v>
          </cell>
        </row>
        <row r="4101">
          <cell r="A4101">
            <v>94729</v>
          </cell>
          <cell r="B4101" t="str">
            <v>LUVA, CPVC, SOLDÁVEL, DN 35 MM, INSTALADO EM RESERVAÇÃO DE ÁGUA DE EDIFICAÇÃO QUE POSSUA RESERVATÓRIO DE FIBRA/FIBROCIMENTO  FORNECIMENTO E INSTALAÇÃO. AF_06/2016</v>
          </cell>
          <cell r="C4101" t="str">
            <v>UN</v>
          </cell>
          <cell r="D4101">
            <v>13.35</v>
          </cell>
        </row>
        <row r="4102">
          <cell r="A4102">
            <v>94730</v>
          </cell>
          <cell r="B4102" t="str">
            <v>CONECTOR, CPVC, SOLDÁVEL, DN 42 MM X 1 1/2, INSTALADO EM RESERVAÇÃO DE ÁGUA DE EDIFICAÇÃO QUE POSSUA RESERVATÓRIO DE FIBRA/FIBROCIMENTO  FORNECIMENTO E INSTALAÇÃO. AF_06/2016</v>
          </cell>
          <cell r="C4102" t="str">
            <v>UN</v>
          </cell>
          <cell r="D4102">
            <v>141.74</v>
          </cell>
        </row>
        <row r="4103">
          <cell r="A4103">
            <v>94731</v>
          </cell>
          <cell r="B4103" t="str">
            <v>LUVA, CPVC, SOLDÁVEL, DN 42 MM, INSTALADO EM RESERVAÇÃO DE ÁGUA DE EDIFICAÇÃO QUE POSSUA RESERVATÓRIO DE FIBRA/FIBROCIMENTO  FORNECIMENTO E INSTALAÇÃO. AF_06/2016</v>
          </cell>
          <cell r="C4103" t="str">
            <v>UN</v>
          </cell>
          <cell r="D4103">
            <v>16.37</v>
          </cell>
        </row>
        <row r="4104">
          <cell r="A4104">
            <v>94733</v>
          </cell>
          <cell r="B4104" t="str">
            <v>LUVA, CPVC, SOLDÁVEL, DN 54 MM, INSTALADO EM RESERVAÇÃO DE ÁGUA DE EDIFICAÇÃO QUE POSSUA RESERVATÓRIO DE FIBRA/FIBROCIMENTO  FORNECIMENTO E INSTALAÇÃO. AF_06/2016</v>
          </cell>
          <cell r="C4104" t="str">
            <v>UN</v>
          </cell>
          <cell r="D4104">
            <v>31.45</v>
          </cell>
        </row>
        <row r="4105">
          <cell r="A4105">
            <v>94737</v>
          </cell>
          <cell r="B4105" t="str">
            <v>LUVA, CPVC, SOLDÁVEL, DN 89 MM, INSTALADO EM RESERVAÇÃO DE ÁGUA DE EDIFICAÇÃO QUE POSSUA RESERVATÓRIO DE FIBRA/FIBROCIMENTO  FORNECIMENTO E INSTALAÇÃO. AF_06/2016</v>
          </cell>
          <cell r="C4105" t="str">
            <v>UN</v>
          </cell>
          <cell r="D4105">
            <v>125.84</v>
          </cell>
        </row>
        <row r="4106">
          <cell r="A4106">
            <v>94740</v>
          </cell>
          <cell r="B4106" t="str">
            <v>JOELHO 90 GRAUS, CPVC, SOLDÁVEL, DN 22 MM, INSTALADO EM RESERVAÇÃO DE ÁGUA DE EDIFICAÇÃO QUE POSSUA RESERVATÓRIO DE FIBRA/FIBROCIMENTO  FORNECIMENTO E INSTALAÇÃO. AF_06/2016</v>
          </cell>
          <cell r="C4106" t="str">
            <v>UN</v>
          </cell>
          <cell r="D4106">
            <v>9.1300000000000008</v>
          </cell>
        </row>
        <row r="4107">
          <cell r="A4107">
            <v>94741</v>
          </cell>
          <cell r="B4107" t="str">
            <v>CURVA 90 GRAUS, CPVC, SOLDÁVEL, DN 22 MM, INSTALADO EM RESERVAÇÃO DE ÁGUA DE EDIFICAÇÃO QUE POSSUA RESERVATÓRIO DE FIBRA/FIBROCIMENTO  FORNECIMENTO E INSTALAÇÃO. AF_06/2016</v>
          </cell>
          <cell r="C4107" t="str">
            <v>UN</v>
          </cell>
          <cell r="D4107">
            <v>10.94</v>
          </cell>
        </row>
        <row r="4108">
          <cell r="A4108">
            <v>94742</v>
          </cell>
          <cell r="B4108" t="str">
            <v>JOELHO 90 GRAUS, CPVC, SOLDÁVEL, DN 28 MM, INSTALADO EM RESERVAÇÃO DE ÁGUA DE EDIFICAÇÃO QUE POSSUA RESERVATÓRIO DE FIBRA/FIBROCIMENTO  FORNECIMENTO E INSTALAÇÃO. AF_06/2016</v>
          </cell>
          <cell r="C4108" t="str">
            <v>UN</v>
          </cell>
          <cell r="D4108">
            <v>12.97</v>
          </cell>
        </row>
        <row r="4109">
          <cell r="A4109">
            <v>94743</v>
          </cell>
          <cell r="B4109" t="str">
            <v>CURVA 90 GRAUS, CPVC, SOLDÁVEL, DN 28 MM, INSTALADO EM RESERVAÇÃO DE ÁGUA DE EDIFICAÇÃO QUE POSSUA RESERVATÓRIO DE FIBRA/FIBROCIMENTO  FORNECIMENTO E INSTALAÇÃO. AF_06/2016</v>
          </cell>
          <cell r="C4109" t="str">
            <v>UN</v>
          </cell>
          <cell r="D4109">
            <v>14.12</v>
          </cell>
        </row>
        <row r="4110">
          <cell r="A4110">
            <v>94744</v>
          </cell>
          <cell r="B4110" t="str">
            <v>JOELHO 90 GRAUS, CPVC, SOLDÁVEL, DN 35 MM, INSTALADO EM RESERVAÇÃO DE ÁGUA DE EDIFICAÇÃO QUE POSSUA RESERVATÓRIO DE FIBRA/FIBROCIMENTO  FORNECIMENTO E INSTALAÇÃO. AF_06/2016</v>
          </cell>
          <cell r="C4110" t="str">
            <v>UN</v>
          </cell>
          <cell r="D4110">
            <v>20.239999999999998</v>
          </cell>
        </row>
        <row r="4111">
          <cell r="A4111">
            <v>94746</v>
          </cell>
          <cell r="B4111" t="str">
            <v>JOELHO 90 GRAUS, CPVC, SOLDÁVEL, DN 42 MM, INSTALADO EM RESERVAÇÃO DE ÁGUA DE EDIFICAÇÃO QUE POSSUA RESERVATÓRIO DE FIBRA/FIBROCIMENTO  FORNECIMENTO E INSTALAÇÃO. AF_06/2016</v>
          </cell>
          <cell r="C4111" t="str">
            <v>UN</v>
          </cell>
          <cell r="D4111">
            <v>27.9</v>
          </cell>
        </row>
        <row r="4112">
          <cell r="A4112">
            <v>94748</v>
          </cell>
          <cell r="B4112" t="str">
            <v>JOELHO 90 GRAUS, CPVC, SOLDÁVEL, DN 54 MM, INSTALADO EM RESERVAÇÃO DE ÁGUA DE EDIFICAÇÃO QUE POSSUA RESERVATÓRIO DE FIBRA/FIBROCIMENTO  FORNECIMENTO E INSTALAÇÃO. AF_06/2016</v>
          </cell>
          <cell r="C4112" t="str">
            <v>UN</v>
          </cell>
          <cell r="D4112">
            <v>56.81</v>
          </cell>
        </row>
        <row r="4113">
          <cell r="A4113">
            <v>94750</v>
          </cell>
          <cell r="B4113" t="str">
            <v>JOELHO 90 GRAUS, CPVC, SOLDÁVEL, DN 73 MM, INSTALADO EM RESERVAÇÃO DE ÁGUA DE EDIFICAÇÃO QUE POSSUA RESERVATÓRIO DE FIBRA/FIBROCIMENTO  FORNECIMENTO E INSTALAÇÃO. AF_06/2016</v>
          </cell>
          <cell r="C4113" t="str">
            <v>UN</v>
          </cell>
          <cell r="D4113">
            <v>129.21</v>
          </cell>
        </row>
        <row r="4114">
          <cell r="A4114">
            <v>94752</v>
          </cell>
          <cell r="B4114" t="str">
            <v>JOELHO 90 GRAUS, CPVC, SOLDÁVEL, DN 89 MM, INSTALADO EM RESERVAÇÃO DE ÁGUA DE EDIFICAÇÃO QUE POSSUA RESERVATÓRIO DE FIBRA/FIBROCIMENTO  FORNECIMENTO E INSTALAÇÃO. AF_06/2016</v>
          </cell>
          <cell r="C4114" t="str">
            <v>UN</v>
          </cell>
          <cell r="D4114">
            <v>160.72</v>
          </cell>
        </row>
        <row r="4115">
          <cell r="A4115">
            <v>94756</v>
          </cell>
          <cell r="B4115" t="str">
            <v>TE, CPVC, SOLDÁVEL, DN 22 MM, INSTALADO EM RESERVAÇÃO DE ÁGUA DE EDIFICAÇÃO QUE POSSUA RESERVATÓRIO DE FIBRA/FIBROCIMENTO  FORNECIMENTO E INSTALAÇÃO. AF_06/2016</v>
          </cell>
          <cell r="C4115" t="str">
            <v>UN</v>
          </cell>
          <cell r="D4115">
            <v>11.67</v>
          </cell>
        </row>
        <row r="4116">
          <cell r="A4116">
            <v>94757</v>
          </cell>
          <cell r="B4116" t="str">
            <v>TE, CPVC, SOLDÁVEL, DN 28 MM, INSTALADO EM RESERVAÇÃO DE ÁGUA DE EDIFICAÇÃO QUE POSSUA RESERVATÓRIO DE FIBRA/FIBROCIMENTO  FORNECIMENTO E INSTALAÇÃO. AF_06/2016</v>
          </cell>
          <cell r="C4116" t="str">
            <v>UN</v>
          </cell>
          <cell r="D4116">
            <v>15.1</v>
          </cell>
        </row>
        <row r="4117">
          <cell r="A4117">
            <v>94758</v>
          </cell>
          <cell r="B4117" t="str">
            <v>TE, CPVC, SOLDÁVEL, DN 35 MM, INSTALADO EM RESERVAÇÃO DE ÁGUA DE EDIFICAÇÃO QUE POSSUA RESERVATÓRIO DE FIBRA/FIBROCIMENTO  FORNECIMENTO E INSTALAÇÃO. AF_06/2016</v>
          </cell>
          <cell r="C4117" t="str">
            <v>UN</v>
          </cell>
          <cell r="D4117">
            <v>35.79</v>
          </cell>
        </row>
        <row r="4118">
          <cell r="A4118">
            <v>94759</v>
          </cell>
          <cell r="B4118" t="str">
            <v>TE, CPVC, SOLDÁVEL, DN 42 MM, INSTALADO EM RESERVAÇÃO DE ÁGUA DE EDIFICAÇÃO QUE POSSUA RESERVATÓRIO DE FIBRA/FIBROCIMENTO  FORNECIMENTO E INSTALAÇÃO. AF_06/2016</v>
          </cell>
          <cell r="C4118" t="str">
            <v>UN</v>
          </cell>
          <cell r="D4118">
            <v>43.43</v>
          </cell>
        </row>
        <row r="4119">
          <cell r="A4119">
            <v>94760</v>
          </cell>
          <cell r="B4119" t="str">
            <v>TE, CPVC, SOLDÁVEL, DN 54 MM, INSTALADO EM RESERVAÇÃO DE ÁGUA DE EDIFICAÇÃO QUE POSSUA RESERVATÓRIO DE FIBRA/FIBROCIMENTO  FORNECIMENTO E INSTALAÇÃO. AF_06/2016</v>
          </cell>
          <cell r="C4119" t="str">
            <v>UN</v>
          </cell>
          <cell r="D4119">
            <v>71.61</v>
          </cell>
        </row>
        <row r="4120">
          <cell r="A4120">
            <v>94761</v>
          </cell>
          <cell r="B4120" t="str">
            <v>TE, CPVC, SOLDÁVEL, DN 73 MM, INSTALADO EM RESERVAÇÃO DE ÁGUA DE EDIFICAÇÃO QUE POSSUA RESERVATÓRIO DE FIBRA/FIBROCIMENTO  FORNECIMENTO E INSTALAÇÃO. AF_06/2016</v>
          </cell>
          <cell r="C4120" t="str">
            <v>UN</v>
          </cell>
          <cell r="D4120">
            <v>148.15</v>
          </cell>
        </row>
        <row r="4121">
          <cell r="A4121">
            <v>94762</v>
          </cell>
          <cell r="B4121" t="str">
            <v>TE, CPVC, SOLDÁVEL, DN 89 MM, INSTALADO EM RESERVAÇÃO DE ÁGUA DE EDIFICAÇÃO QUE POSSUA RESERVATÓRIO DE FIBRA/FIBROCIMENTO  FORNECIMENTO E INSTALAÇÃO. AF_06/2016</v>
          </cell>
          <cell r="C4121" t="str">
            <v>UN</v>
          </cell>
          <cell r="D4121">
            <v>193.43</v>
          </cell>
        </row>
        <row r="4122">
          <cell r="A4122">
            <v>94783</v>
          </cell>
          <cell r="B4122" t="str">
            <v>ADAPTADOR COM FLANGE E ANEL DE VEDAÇÃO, PVC, SOLDÁVEL, DN  20 MM X 1/2 , INSTALADO EM RESERVAÇÃO DE ÁGUA DE EDIFICAÇÃO QUE POSSUA RESERVATÓRIO DE FIBRA/FIBROCIMENTO   FORNECIMENTO E INSTALAÇÃO. AF_06/2016</v>
          </cell>
          <cell r="C4122" t="str">
            <v>UN</v>
          </cell>
          <cell r="D4122">
            <v>13.73</v>
          </cell>
        </row>
        <row r="4123">
          <cell r="A4123">
            <v>94785</v>
          </cell>
          <cell r="B4123" t="str">
            <v>ADAPTADOR COM FLANGES LIVRES, PVC, SOLDÁVEL LONGO, DN 32 MM X 1 , INSTALADO EM RESERVAÇÃO DE ÁGUA DE EDIFICAÇÃO QUE POSSUA RESERVATÓRIO DE FIBRA/FIBROCIMENTO   FORNECIMENTO E INSTALAÇÃO. AF_06/2016</v>
          </cell>
          <cell r="C4123" t="str">
            <v>UN</v>
          </cell>
          <cell r="D4123">
            <v>24.44</v>
          </cell>
        </row>
        <row r="4124">
          <cell r="A4124">
            <v>94786</v>
          </cell>
          <cell r="B4124" t="str">
            <v>ADAPTADOR COM FLANGES LIVRES, PVC, SOLDÁVEL LONGO, DN 40 MM X 1 1/4 , INSTALADO EM RESERVAÇÃO DE ÁGUA DE EDIFICAÇÃO QUE POSSUA RESERVATÓRIO DE FIBRA/FIBROCIMENTO   FORNECIMENTO E INSTALAÇÃO. AF_06/2016</v>
          </cell>
          <cell r="C4124" t="str">
            <v>UN</v>
          </cell>
          <cell r="D4124">
            <v>30.34</v>
          </cell>
        </row>
        <row r="4125">
          <cell r="A4125">
            <v>94787</v>
          </cell>
          <cell r="B4125" t="str">
            <v>ADAPTADOR COM FLANGES LIVRES, PVC, SOLDÁVEL LONGO, DN 50 MM X 1 1/2 , INSTALADO EM RESERVAÇÃO DE ÁGUA DE EDIFICAÇÃO QUE POSSUA RESERVATÓRIO DE FIBRA/FIBROCIMENTO   FORNECIMENTO E INSTALAÇÃO. AF_06/2016</v>
          </cell>
          <cell r="C4125" t="str">
            <v>UN</v>
          </cell>
          <cell r="D4125">
            <v>40.94</v>
          </cell>
        </row>
        <row r="4126">
          <cell r="A4126">
            <v>94788</v>
          </cell>
          <cell r="B4126" t="str">
            <v>ADAPTADOR COM FLANGES LIVRES, PVC, SOLDÁVEL LONGO, DN 60 MM X 2 , INSTALADO EM RESERVAÇÃO DE ÁGUA DE EDIFICAÇÃO QUE POSSUA RESERVATÓRIO DE FIBRA/FIBROCIMENTO   FORNECIMENTO E INSTALAÇÃO. AF_06/2016</v>
          </cell>
          <cell r="C4126" t="str">
            <v>UN</v>
          </cell>
          <cell r="D4126">
            <v>55.77</v>
          </cell>
        </row>
        <row r="4127">
          <cell r="A4127">
            <v>94789</v>
          </cell>
          <cell r="B4127" t="str">
            <v>ADAPTADOR COM FLANGES LIVRES, PVC, SOLDÁVEL LONGO, DN 75 MM X 2 1/2 , INSTALADO EM RESERVAÇÃO DE ÁGUA DE EDIFICAÇÃO QUE POSSUA RESERVATÓRIO DE FIBRA/FIBROCIMENTO   FORNECIMENTO E INSTALAÇÃO. AF_06/2016</v>
          </cell>
          <cell r="C4127" t="str">
            <v>UN</v>
          </cell>
          <cell r="D4127">
            <v>158.69</v>
          </cell>
        </row>
        <row r="4128">
          <cell r="A4128">
            <v>94790</v>
          </cell>
          <cell r="B4128" t="str">
            <v>ADAPTADOR COM FLANGES LIVRES, PVC, SOLDÁVEL LONGO, DN 85 MM X 3 , INSTALADO EM RESERVAÇÃO DE ÁGUA DE EDIFICAÇÃO QUE POSSUA RESERVATÓRIO DE FIBRA/FIBROCIMENTO   FORNECIMENTO E INSTALAÇÃO. AF_06/2016</v>
          </cell>
          <cell r="C4128" t="str">
            <v>UN</v>
          </cell>
          <cell r="D4128">
            <v>182.36</v>
          </cell>
        </row>
        <row r="4129">
          <cell r="A4129">
            <v>94791</v>
          </cell>
          <cell r="B4129" t="str">
            <v>ADAPTADOR COM FLANGES LIVRES, PVC, SOLDÁVEL LONGO, DN 110 MM X 4 , INSTALADO EM RESERVAÇÃO DE ÁGUA DE EDIFICAÇÃO QUE POSSUA RESERVATÓRIO DE FIBRA/FIBROCIMENTO   FORNECIMENTO E INSTALAÇÃO. AF_06/2016</v>
          </cell>
          <cell r="C4129" t="str">
            <v>UN</v>
          </cell>
          <cell r="D4129">
            <v>252.4</v>
          </cell>
        </row>
        <row r="4130">
          <cell r="A4130">
            <v>94863</v>
          </cell>
          <cell r="B4130" t="str">
            <v>LUVA, CPVC, SOLDÁVEL, DN 73 MM, INSTALADO EM RESERVAÇÃO DE ÁGUA DE EDIFICAÇÃO QUE POSSUA RESERVATÓRIO DE FIBRA/FIBROCIMENTO  FORNECIMENTO E INSTALAÇÃO. AF_06/2016</v>
          </cell>
          <cell r="C4130" t="str">
            <v>UN</v>
          </cell>
          <cell r="D4130">
            <v>105.38</v>
          </cell>
        </row>
        <row r="4131">
          <cell r="A4131">
            <v>95141</v>
          </cell>
          <cell r="B4131" t="str">
            <v>ADAPTADOR COM FLANGES LIVRES, PVC, SOLDÁVEL LONGO, DN  25 MM X 3/4 , INSTALADO EM RESERVAÇÃO DE ÁGUA DE EDIFICAÇÃO QUE POSSUA RESERVATÓRIO DE FIBRA/FIBROCIMENTO    FORNECIMENTO E INSTALAÇÃO. AF_06/2016</v>
          </cell>
          <cell r="C4131" t="str">
            <v>UN</v>
          </cell>
          <cell r="D4131">
            <v>23.16</v>
          </cell>
        </row>
        <row r="4132">
          <cell r="A4132">
            <v>95237</v>
          </cell>
          <cell r="B4132" t="str">
            <v>LUVA COM BUCHA DE LATÃO, PVC, SOLDÁVEL, DN 32MM X 1 , INSTALADO EM RAMAL DE DISTRIBUIÇÃO DE ÁGUA   FORNECIMENTO E INSTALAÇÃO. AF_12/2014</v>
          </cell>
          <cell r="C4132" t="str">
            <v>UN</v>
          </cell>
          <cell r="D4132">
            <v>15.85</v>
          </cell>
        </row>
        <row r="4133">
          <cell r="A4133">
            <v>95693</v>
          </cell>
          <cell r="B4133" t="str">
            <v>LUVA SIMPLES, PVC, SÉRIE NORMAL, ESGOTO PREDIAL, DN 150 MM, JUNTA ELÁSTICA, FORNECIDO E INSTALADO EM SUBCOLETOR AÉREO DE ESGOTO SANITÁRIO. AF_12/2014</v>
          </cell>
          <cell r="C4133" t="str">
            <v>UN</v>
          </cell>
          <cell r="D4133">
            <v>39.950000000000003</v>
          </cell>
        </row>
        <row r="4134">
          <cell r="A4134">
            <v>95694</v>
          </cell>
          <cell r="B4134" t="str">
            <v>CURVA 90 GRAUS, PVC, SERIE R, ÁGUA PLUVIAL, DN 100 MM, JUNTA ELÁSTICA, FORNECIDO E INSTALADO EM RAMAL DE ENCAMINHAMENTO. AF_12/2014</v>
          </cell>
          <cell r="C4134" t="str">
            <v>UN</v>
          </cell>
          <cell r="D4134">
            <v>49.06</v>
          </cell>
        </row>
        <row r="4135">
          <cell r="A4135">
            <v>95695</v>
          </cell>
          <cell r="B4135" t="str">
            <v>CURVA 90 GRAUS, PVC, SERIE R, ÁGUA PLUVIAL, DN 100 MM, JUNTA ELÁSTICA, FORNECIDO E INSTALADO EM CONDUTORES VERTICAIS DE ÁGUAS PLUVIAIS. AF_12/2014</v>
          </cell>
          <cell r="C4135" t="str">
            <v>UN</v>
          </cell>
          <cell r="D4135">
            <v>47.18</v>
          </cell>
        </row>
        <row r="4136">
          <cell r="A4136">
            <v>95696</v>
          </cell>
          <cell r="B4136" t="str">
            <v>SPRINKLER TIPO PENDENTE, 68 °C, UNIÃO POR ROSCA DN 15 (1/2") - FORNECIMENTO E INSTALAÇÃO. AF_12/2015</v>
          </cell>
          <cell r="C4136" t="str">
            <v>UN</v>
          </cell>
          <cell r="D4136">
            <v>40.549999999999997</v>
          </cell>
        </row>
        <row r="4137">
          <cell r="A4137">
            <v>96637</v>
          </cell>
          <cell r="B4137" t="str">
            <v>JOELHO 90 GRAUS, PPR, DN 25 MM, CLASSE PN 25, INSTALADO EM RAMAL OU SUB-RAMAL DE ÁGUA  FORNECIMENTO E INSTALAÇÃO . AF_06/2015</v>
          </cell>
          <cell r="C4137" t="str">
            <v>UN</v>
          </cell>
          <cell r="D4137">
            <v>12.98</v>
          </cell>
        </row>
        <row r="4138">
          <cell r="A4138">
            <v>96638</v>
          </cell>
          <cell r="B4138" t="str">
            <v>JOELHO 45 GRAUS, PPR, DN 25 MM, CLASSE PN 25, INSTALADO EM RAMAL OU SUB-RAMAL DE ÁGUA  FORNECIMENTO E INSTALAÇÃO . AF_06/2015</v>
          </cell>
          <cell r="C4138" t="str">
            <v>UN</v>
          </cell>
          <cell r="D4138">
            <v>12.63</v>
          </cell>
        </row>
        <row r="4139">
          <cell r="A4139">
            <v>96639</v>
          </cell>
          <cell r="B4139" t="str">
            <v>LUVA, PPR, DN 25 MM, CLASSE PN 25, INSTALADO EM RAMAL OU SUB-RAMAL DE ÁGUA  FORNECIMENTO E INSTALAÇÃO . AF_06/2015</v>
          </cell>
          <cell r="C4139" t="str">
            <v>UN</v>
          </cell>
          <cell r="D4139">
            <v>8.94</v>
          </cell>
        </row>
        <row r="4140">
          <cell r="A4140">
            <v>96640</v>
          </cell>
          <cell r="B4140" t="str">
            <v>CONECTOR MACHO, PPR, 25 X 1/2'', CLASSE PN 25, INSTALADO EM RAMAL OU SUB-RAMAL DE ÁGUA   FORNECIMENTO E INSTALAÇÃO . AF_06/2015</v>
          </cell>
          <cell r="C4140" t="str">
            <v>UN</v>
          </cell>
          <cell r="D4140">
            <v>18.71</v>
          </cell>
        </row>
        <row r="4141">
          <cell r="A4141">
            <v>96641</v>
          </cell>
          <cell r="B4141" t="str">
            <v>CONECTOR FÊMEA, PPR, 25 X 1/2'', CLASSE PN 25, INSTALADO EM RAMAL OU SUB-RAMAL DE ÁGUA   FORNECIMENTO E INSTALAÇÃO . AF_06/2015</v>
          </cell>
          <cell r="C4141" t="str">
            <v>UN</v>
          </cell>
          <cell r="D4141">
            <v>15.22</v>
          </cell>
        </row>
        <row r="4142">
          <cell r="A4142">
            <v>96642</v>
          </cell>
          <cell r="B4142" t="str">
            <v>TÊ NORMAL, PPR, DN 25 MM, CLASSE PN 25, INSTALADO EM RAMAL OU SUB-RAMAL DE ÁGUA  FORNECIMENTO E INSTALAÇÃO . AF_06/2015</v>
          </cell>
          <cell r="C4142" t="str">
            <v>UN</v>
          </cell>
          <cell r="D4142">
            <v>17.22</v>
          </cell>
        </row>
        <row r="4143">
          <cell r="A4143">
            <v>96643</v>
          </cell>
          <cell r="B4143" t="str">
            <v>TÊ MISTURADOR, PPR, 25 X 3/4'' , CLASSE PN 25, INSTALADO EM RAMAL OU SUB-RAMAL DE ÁGUA  FORNECIMENTO E INSTALAÇÃO . AF_06/2015</v>
          </cell>
          <cell r="C4143" t="str">
            <v>UN</v>
          </cell>
          <cell r="D4143">
            <v>37.69</v>
          </cell>
        </row>
        <row r="4144">
          <cell r="A4144">
            <v>96650</v>
          </cell>
          <cell r="B4144" t="str">
            <v>JOELHO 90 GRAUS, PPR, DN 25 MM, CLASSE PN 25, INSTALADO EM RAMAL DE DISTRIBUIÇÃO  FORNECIMENTO E INSTALAÇÃO . AF_06/2015</v>
          </cell>
          <cell r="C4144" t="str">
            <v>UN</v>
          </cell>
          <cell r="D4144">
            <v>9.41</v>
          </cell>
        </row>
        <row r="4145">
          <cell r="A4145">
            <v>96651</v>
          </cell>
          <cell r="B4145" t="str">
            <v>JOELHO 45 GRAUS, PPR, DN 25 MM, CLASSE PN 25, INSTALADO EM RAMAL DE DISTRIBUIÇÃO DE ÁGUA  FORNECIMENTO E INSTALAÇÃO . AF_06/2015</v>
          </cell>
          <cell r="C4145" t="str">
            <v>UN</v>
          </cell>
          <cell r="D4145">
            <v>9.06</v>
          </cell>
        </row>
        <row r="4146">
          <cell r="A4146">
            <v>96652</v>
          </cell>
          <cell r="B4146" t="str">
            <v>JOELHO 90 GRAUS, PPR, DN 32 MM, CLASSE PN 25, INSTALADO EM RAMAL DE DISTRIBUIÇÃO  FORNECIMENTO E INSTALAÇÃO . AF_06/2015</v>
          </cell>
          <cell r="C4146" t="str">
            <v>UN</v>
          </cell>
          <cell r="D4146">
            <v>18.309999999999999</v>
          </cell>
        </row>
        <row r="4147">
          <cell r="A4147">
            <v>96653</v>
          </cell>
          <cell r="B4147" t="str">
            <v>JOELHO 45 GRAUS, PPR, DN 32 MM, CLASSE PN 25, INSTALADO EM RAMAL DE DISTRIBUIÇÃO DE ÁGUA  FORNECIMENTO E INSTALAÇÃO . AF_06/2015</v>
          </cell>
          <cell r="C4147" t="str">
            <v>UN</v>
          </cell>
          <cell r="D4147">
            <v>18.27</v>
          </cell>
        </row>
        <row r="4148">
          <cell r="A4148">
            <v>96654</v>
          </cell>
          <cell r="B4148" t="str">
            <v>JOELHO 90 GRAUS, PPR, DN 40 MM, CLASSE PN 25, INSTALADO EM RAMAL DE DISTRIBUIÇÃO  FORNECIMENTO E INSTALAÇÃO . AF_06/2015</v>
          </cell>
          <cell r="C4148" t="str">
            <v>UN</v>
          </cell>
          <cell r="D4148">
            <v>29.96</v>
          </cell>
        </row>
        <row r="4149">
          <cell r="A4149">
            <v>96655</v>
          </cell>
          <cell r="B4149" t="str">
            <v>JOELHO 45 GRAUS, PPR, DN 40 MM, CLASSE PN 25, INSTALADO EM RAMAL DE DISTRIBUIÇÃO DE ÁGUA  FORNECIMENTO E INSTALAÇÃO . AF_06/2015</v>
          </cell>
          <cell r="C4149" t="str">
            <v>UN</v>
          </cell>
          <cell r="D4149">
            <v>29.58</v>
          </cell>
        </row>
        <row r="4150">
          <cell r="A4150">
            <v>96656</v>
          </cell>
          <cell r="B4150" t="str">
            <v>LUVA, PPR, DN 25 MM, CLASSE PN 25, INSTALADO EM RAMAL DE DISTRIBUIÇÃO DE ÁGUA  FORNECIMENTO E INSTALAÇÃO . AF_06/2015</v>
          </cell>
          <cell r="C4150" t="str">
            <v>UN</v>
          </cell>
          <cell r="D4150">
            <v>6.59</v>
          </cell>
        </row>
        <row r="4151">
          <cell r="A4151">
            <v>96657</v>
          </cell>
          <cell r="B4151" t="str">
            <v>CONECTOR MACHO, PPR, 25 X 1/2, CLASSE PN 25, INSTALADO EM RAMAL DE DISTRIBUIÇÃO DE ÁGUA  FORNECIMENTO E INSTALAÇÃO . AF_06/2015</v>
          </cell>
          <cell r="C4151" t="str">
            <v>UN</v>
          </cell>
          <cell r="D4151">
            <v>16.36</v>
          </cell>
        </row>
        <row r="4152">
          <cell r="A4152">
            <v>96658</v>
          </cell>
          <cell r="B4152" t="str">
            <v>CONECTOR FÊMEA, PPR, 25 X 1/2'', CLASSE PN 25, INSTALADO EM RAMAL DE DISTRIBUIÇÃO DE ÁGUA   FORNECIMENTO E INSTALAÇÃO . AF_06/2015</v>
          </cell>
          <cell r="C4152" t="str">
            <v>UN</v>
          </cell>
          <cell r="D4152">
            <v>12.87</v>
          </cell>
        </row>
        <row r="4153">
          <cell r="A4153">
            <v>96659</v>
          </cell>
          <cell r="B4153" t="str">
            <v>LUVA, PPR, DN 32 MM, CLASSE PN 25, INSTALADO EM RAMAL DE DISTRIBUIÇÃO DE ÁGUA  FORNECIMENTO E INSTALAÇÃO. AF_06/2015</v>
          </cell>
          <cell r="C4153" t="str">
            <v>UN</v>
          </cell>
          <cell r="D4153">
            <v>12.34</v>
          </cell>
        </row>
        <row r="4154">
          <cell r="A4154">
            <v>96660</v>
          </cell>
          <cell r="B4154" t="str">
            <v>CONECTOR MACHO, PPR, 32 X 3/4'', CLASSE PN 25, INSTALADO EM RAMAL DE DISTRIBUIÇÃO DE ÁGUA   FORNECIMENTO E INSTALAÇÃO. AF_06/2015</v>
          </cell>
          <cell r="C4154" t="str">
            <v>UN</v>
          </cell>
          <cell r="D4154">
            <v>28.63</v>
          </cell>
        </row>
        <row r="4155">
          <cell r="A4155">
            <v>96661</v>
          </cell>
          <cell r="B4155" t="str">
            <v>CONECTOR FÊMEA, PPR, 32 X 3/4'', CLASSE PN 25, INSTALADO EM RAMAL DE DISTRIBUIÇÃO DE ÁGUA   FORNECIMENTO E INSTALAÇÃO . AF_06/2015</v>
          </cell>
          <cell r="C4155" t="str">
            <v>UN</v>
          </cell>
          <cell r="D4155">
            <v>23.27</v>
          </cell>
        </row>
        <row r="4156">
          <cell r="A4156">
            <v>96662</v>
          </cell>
          <cell r="B4156" t="str">
            <v>BUCHA DE REDUÇÃO, PPR, 32 X 25, CLASSE PN 25, INSTALADO EM RAMAL DE DISTRIBUIÇÃO DE ÁGUA  FORNECIMENTO E INSTALAÇÃO . AF_06/2015</v>
          </cell>
          <cell r="C4156" t="str">
            <v>UN</v>
          </cell>
          <cell r="D4156">
            <v>12.52</v>
          </cell>
        </row>
        <row r="4157">
          <cell r="A4157">
            <v>96663</v>
          </cell>
          <cell r="B4157" t="str">
            <v>LUVA, PPR, DN 40 MM, CLASSE PN 25, INSTALADO EM RAMAL DE DISTRIBUIÇÃO DE ÁGUA  FORNECIMENTO E INSTALAÇÃO. AF_06/2015</v>
          </cell>
          <cell r="C4157" t="str">
            <v>UN</v>
          </cell>
          <cell r="D4157">
            <v>21.52</v>
          </cell>
        </row>
        <row r="4158">
          <cell r="A4158">
            <v>96664</v>
          </cell>
          <cell r="B4158" t="str">
            <v>BUCHA DE REDUÇÃO, PPR, 40 X 25, CLASSE PN 25, INSTALADO EM RAMAL DE DISTRIBUIÇÃO DE ÁGUA  FORNECIMENTO E INSTALAÇÃO . AF_06/2015</v>
          </cell>
          <cell r="C4158" t="str">
            <v>UN</v>
          </cell>
          <cell r="D4158">
            <v>22.67</v>
          </cell>
        </row>
        <row r="4159">
          <cell r="A4159">
            <v>96665</v>
          </cell>
          <cell r="B4159" t="str">
            <v>TÊ NORMAL, PPR, DN 25 MM, CLASSE PN 25, INSTALADO EM RAMAL DE DISTRIBUIÇÃO DE ÁGUA  FORNECIMENTO E INSTALAÇÃO . AF_06/2015</v>
          </cell>
          <cell r="C4159" t="str">
            <v>UN</v>
          </cell>
          <cell r="D4159">
            <v>12.43</v>
          </cell>
        </row>
        <row r="4160">
          <cell r="A4160">
            <v>96666</v>
          </cell>
          <cell r="B4160" t="str">
            <v>TÊ NORMAL, PPR, DN 32 MM, CLASSE PN 25, INSTALADO EM RAMAL DE DISTRIBUIÇÃO DE ÁGUA  FORNECIMENTO E INSTALAÇÃO . AF_06/2015</v>
          </cell>
          <cell r="C4160" t="str">
            <v>UN</v>
          </cell>
          <cell r="D4160">
            <v>24.5</v>
          </cell>
        </row>
        <row r="4161">
          <cell r="A4161">
            <v>96667</v>
          </cell>
          <cell r="B4161" t="str">
            <v>TÊ NORMAL, PPR, DN 40 MM, CLASSE PN 25, INSTALADO EM RAMAL DE DISTRIBUIÇÃO DE ÁGUA  FORNECIMENTO E INSTALAÇÃO . AF_06/2015</v>
          </cell>
          <cell r="C4161" t="str">
            <v>UN</v>
          </cell>
          <cell r="D4161">
            <v>41.55</v>
          </cell>
        </row>
        <row r="4162">
          <cell r="A4162">
            <v>96684</v>
          </cell>
          <cell r="B4162" t="str">
            <v>JOELHO 90 GRAUS, PPR, DN 25 MM, CLASSE PN 25, INSTALADO EM PRUMADA DE ÁGUA  FORNECIMENTO E INSTALAÇÃO . AF_06/2015</v>
          </cell>
          <cell r="C4162" t="str">
            <v>UN</v>
          </cell>
          <cell r="D4162">
            <v>4.05</v>
          </cell>
        </row>
        <row r="4163">
          <cell r="A4163">
            <v>96685</v>
          </cell>
          <cell r="B4163" t="str">
            <v>JOELHO 45 GRAUS, PPR, DN 25 MM, CLASSE PN 25, INSTALADO EM PRUMADA DE ÁGUA  FORNECIMENTO E INSTALAÇÃO . AF_06/2015</v>
          </cell>
          <cell r="C4163" t="str">
            <v>UN</v>
          </cell>
          <cell r="D4163">
            <v>3.7</v>
          </cell>
        </row>
        <row r="4164">
          <cell r="A4164">
            <v>96686</v>
          </cell>
          <cell r="B4164" t="str">
            <v>JOELHO 90 GRAUS, PPR, DN 32 MM, CLASSE PN 25, INSTALADO EM PRUMADA DE ÁGUA  FORNECIMENTO E INSTALAÇÃO . AF_06/2015</v>
          </cell>
          <cell r="C4164" t="str">
            <v>UN</v>
          </cell>
          <cell r="D4164">
            <v>6.05</v>
          </cell>
        </row>
        <row r="4165">
          <cell r="A4165">
            <v>96687</v>
          </cell>
          <cell r="B4165" t="str">
            <v>JOELHO 45 GRAUS, PPR, DN 32 MM, CLASSE PN 25, INSTALADO EM PRUMADA DE ÁGUA  FORNECIMENTO E INSTALAÇÃO . AF_06/2015</v>
          </cell>
          <cell r="C4165" t="str">
            <v>UN</v>
          </cell>
          <cell r="D4165">
            <v>6.01</v>
          </cell>
        </row>
        <row r="4166">
          <cell r="A4166">
            <v>96688</v>
          </cell>
          <cell r="B4166" t="str">
            <v>JOELHO 90 GRAUS, PPR, DN 40 MM, CLASSE PN 25, INSTALADO EM PRUMADA DE ÁGUA  FORNECIMENTO E INSTALAÇÃO . AF_06/2015</v>
          </cell>
          <cell r="C4166" t="str">
            <v>UN</v>
          </cell>
          <cell r="D4166">
            <v>10.119999999999999</v>
          </cell>
        </row>
        <row r="4167">
          <cell r="A4167">
            <v>96689</v>
          </cell>
          <cell r="B4167" t="str">
            <v>JOELHO 45 GRAUS, PPR, DN 40 MM, CLASSE PN 25, INSTALADO EM PRUMADA DE ÁGUA  FORNECIMENTO E INSTALAÇÃO . AF_06/2015</v>
          </cell>
          <cell r="C4167" t="str">
            <v>UN</v>
          </cell>
          <cell r="D4167">
            <v>9.74</v>
          </cell>
        </row>
        <row r="4168">
          <cell r="A4168">
            <v>96690</v>
          </cell>
          <cell r="B4168" t="str">
            <v>JOELHO 90 GRAUS, PPR, DN 50 MM, CLASSE PN 25, INSTALADO EM PRUMADA DE ÁGUA  FORNECIMENTO E INSTALAÇÃO . AF_06/2015</v>
          </cell>
          <cell r="C4168" t="str">
            <v>UN</v>
          </cell>
          <cell r="D4168">
            <v>18.239999999999998</v>
          </cell>
        </row>
        <row r="4169">
          <cell r="A4169">
            <v>96691</v>
          </cell>
          <cell r="B4169" t="str">
            <v>JOELHO 45 GRAUS, PPR, DN 50 MM, CLASSE PN 25, INSTALADO EM PRUMADA DE ÁGUA  FORNECIMENTO E INSTALAÇÃO . AF_06/2015</v>
          </cell>
          <cell r="C4169" t="str">
            <v>UN</v>
          </cell>
          <cell r="D4169">
            <v>18.760000000000002</v>
          </cell>
        </row>
        <row r="4170">
          <cell r="A4170">
            <v>96692</v>
          </cell>
          <cell r="B4170" t="str">
            <v>JOELHO 90 GRAUS, PPR, DN 63 MM, CLASSE PN 25, INSTALADO EM PRUMADA DE ÁGUA  FORNECIMENTO E INSTALAÇÃO . AF_06/2015</v>
          </cell>
          <cell r="C4170" t="str">
            <v>UN</v>
          </cell>
          <cell r="D4170">
            <v>27.65</v>
          </cell>
        </row>
        <row r="4171">
          <cell r="A4171">
            <v>96693</v>
          </cell>
          <cell r="B4171" t="str">
            <v>JOELHO 45 GRAUS, PPR, DN 63 MM, CLASSE PN 25, INSTALADO EM PRUMADA DE ÁGUA  FORNECIMENTO E INSTALAÇÃO . AF_06/2015</v>
          </cell>
          <cell r="C4171" t="str">
            <v>UN</v>
          </cell>
          <cell r="D4171">
            <v>26.37</v>
          </cell>
        </row>
        <row r="4172">
          <cell r="A4172">
            <v>96694</v>
          </cell>
          <cell r="B4172" t="str">
            <v>JOELHO 90 GRAUS, PPR, DN 75 MM, CLASSE PN 25, INSTALADO EM PRUMADA DE ÁGUA  FORNECIMENTO E INSTALAÇÃO . AF_06/2015</v>
          </cell>
          <cell r="C4172" t="str">
            <v>UN</v>
          </cell>
          <cell r="D4172">
            <v>57.97</v>
          </cell>
        </row>
        <row r="4173">
          <cell r="A4173">
            <v>96695</v>
          </cell>
          <cell r="B4173" t="str">
            <v>JOELHO 45 GRAUS, PPR, DN 75 MM, CLASSE PN 25, INSTALADO EM PRUMADA DE ÁGUA  FORNECIMENTO E INSTALAÇÃO . AF_06/2015</v>
          </cell>
          <cell r="C4173" t="str">
            <v>UN</v>
          </cell>
          <cell r="D4173">
            <v>56.47</v>
          </cell>
        </row>
        <row r="4174">
          <cell r="A4174">
            <v>96696</v>
          </cell>
          <cell r="B4174" t="str">
            <v>JOELHO 90 GRAUS, PPR, DN 90 MM, CLASSE PN 25, INSTALADO EM PRUMADA DE ÁGUA  FORNECIMENTO E INSTALAÇÃO . AF_06/2015</v>
          </cell>
          <cell r="C4174" t="str">
            <v>UN</v>
          </cell>
          <cell r="D4174">
            <v>86.88</v>
          </cell>
        </row>
        <row r="4175">
          <cell r="A4175">
            <v>96697</v>
          </cell>
          <cell r="B4175" t="str">
            <v>JOELHO 90 GRAUS, PPR, DN 110 MM, CLASSE PN 25, INSTALADO EM PRUMADA DE ÁGUA  FORNECIMENTO E INSTALAÇÃO . AF_06/2015</v>
          </cell>
          <cell r="C4175" t="str">
            <v>UN</v>
          </cell>
          <cell r="D4175">
            <v>129.88</v>
          </cell>
        </row>
        <row r="4176">
          <cell r="A4176">
            <v>96698</v>
          </cell>
          <cell r="B4176" t="str">
            <v>LUVA, PPR, DN 25 MM, CLASSE PN 25, INSTALADO EM PRUMADA DE ÁGUA  FORNECIMENTO E INSTALAÇÃO . AF_06/2015</v>
          </cell>
          <cell r="C4176" t="str">
            <v>UN</v>
          </cell>
          <cell r="D4176">
            <v>3.01</v>
          </cell>
        </row>
        <row r="4177">
          <cell r="A4177">
            <v>96699</v>
          </cell>
          <cell r="B4177" t="str">
            <v>CONECTOR MACHO, PPR, 25 X 1/2'', CLASSE PN 25, INSTALADO EM PRUMADA DE ÁGUA   FORNECIMENTO E INSTALAÇÃO . AF_06/2015</v>
          </cell>
          <cell r="C4177" t="str">
            <v>UN</v>
          </cell>
          <cell r="D4177">
            <v>12.78</v>
          </cell>
        </row>
        <row r="4178">
          <cell r="A4178">
            <v>96700</v>
          </cell>
          <cell r="B4178" t="str">
            <v>CONECTOR FÊMEA, PPR, 25 X 1/2'', CLASSE PN 25, INSTALADO EM PRUMADA DE ÁGUA   FORNECIMENTO E INSTALAÇÃO . AF_06/2015</v>
          </cell>
          <cell r="C4178" t="str">
            <v>UN</v>
          </cell>
          <cell r="D4178">
            <v>9.2899999999999991</v>
          </cell>
        </row>
        <row r="4179">
          <cell r="A4179">
            <v>96701</v>
          </cell>
          <cell r="B4179" t="str">
            <v>LUVA, PPR, DN 32 MM, CLASSE PN 25, INSTALADO EM PRUMADA DE ÁGUA  FORNECIMENTO E INSTALAÇÃO. AF_06/2015</v>
          </cell>
          <cell r="C4179" t="str">
            <v>UN</v>
          </cell>
          <cell r="D4179">
            <v>4.16</v>
          </cell>
        </row>
        <row r="4180">
          <cell r="A4180">
            <v>96702</v>
          </cell>
          <cell r="B4180" t="str">
            <v>BUCHA DE REDUÇÃO, PPR, 32 X 25, CLASSE PN 25, INSTALADO EM PRUMADA DE ÁGUA  FORNECIMENTO E INSTALAÇÃO . AF_06/2015</v>
          </cell>
          <cell r="C4180" t="str">
            <v>UN</v>
          </cell>
          <cell r="D4180">
            <v>4.34</v>
          </cell>
        </row>
        <row r="4181">
          <cell r="A4181">
            <v>96703</v>
          </cell>
          <cell r="B4181" t="str">
            <v>LUVA, PPR, DN 40 MM, CLASSE PN 25, INSTALADO EM PRUMADA DE ÁGUA  FORNECIMENTO E INSTALAÇÃO. AF_06/2015</v>
          </cell>
          <cell r="C4181" t="str">
            <v>UN</v>
          </cell>
          <cell r="D4181">
            <v>8.27</v>
          </cell>
        </row>
        <row r="4182">
          <cell r="A4182">
            <v>96704</v>
          </cell>
          <cell r="B4182" t="str">
            <v>BUCHA DE REDUÇÃO, PPR, 40 X 25, CLASSE PN 25, INSTALADO EM PRUMADA DE ÁGUA  FORNECIMENTO E INSTALAÇÃO . AF_06/2015</v>
          </cell>
          <cell r="C4182" t="str">
            <v>UN</v>
          </cell>
          <cell r="D4182">
            <v>9.42</v>
          </cell>
        </row>
        <row r="4183">
          <cell r="A4183">
            <v>96705</v>
          </cell>
          <cell r="B4183" t="str">
            <v>LUVA, PPR, DN 50 MM, CLASSE PN 25, INSTALADO EM PRUMADA DE ÁGUA  FORNECIMENTO E INSTALAÇÃO. AF_06/2015</v>
          </cell>
          <cell r="C4183" t="str">
            <v>UN</v>
          </cell>
          <cell r="D4183">
            <v>12.45</v>
          </cell>
        </row>
        <row r="4184">
          <cell r="A4184">
            <v>96706</v>
          </cell>
          <cell r="B4184" t="str">
            <v>LUVA, PPR, DN 63 MM, CLASSE PN 25, INSTALADO EM PRUMADA DE ÁGUA  FORNECIMENTO E INSTALAÇÃO. AF_06/2015</v>
          </cell>
          <cell r="C4184" t="str">
            <v>UN</v>
          </cell>
          <cell r="D4184">
            <v>18.760000000000002</v>
          </cell>
        </row>
        <row r="4185">
          <cell r="A4185">
            <v>96707</v>
          </cell>
          <cell r="B4185" t="str">
            <v>LUVA, PPR, DN 75 MM, CLASSE PN 25, INSTALADO EM PRUMADA DE ÁGUA  FORNECIMENTO E INSTALAÇÃO. AF_06/2015</v>
          </cell>
          <cell r="C4185" t="str">
            <v>UN</v>
          </cell>
          <cell r="D4185">
            <v>37.380000000000003</v>
          </cell>
        </row>
        <row r="4186">
          <cell r="A4186">
            <v>96708</v>
          </cell>
          <cell r="B4186" t="str">
            <v>LUVA, PPR, DN 90 MM, CLASSE PN 25, INSTALADO EM PRUMADA DE ÁGUA  FORNECIMENTO E INSTALAÇÃO. AF_06/2015</v>
          </cell>
          <cell r="C4186" t="str">
            <v>UN</v>
          </cell>
          <cell r="D4186">
            <v>58.44</v>
          </cell>
        </row>
        <row r="4187">
          <cell r="A4187">
            <v>96709</v>
          </cell>
          <cell r="B4187" t="str">
            <v>LUVA, PPR, DN 110 MM, CLASSE PN 25, INSTALADO EM PRUMADA DE ÁGUA  FORNECIMENTO E INSTALAÇÃO. AF_06/2015</v>
          </cell>
          <cell r="C4187" t="str">
            <v>UN</v>
          </cell>
          <cell r="D4187">
            <v>91.86</v>
          </cell>
        </row>
        <row r="4188">
          <cell r="A4188">
            <v>96710</v>
          </cell>
          <cell r="B4188" t="str">
            <v>TÊ NORMAL, PPR, DN 25 MM, CLASSE PN 25, INSTALADO EM PRUMADA DE ÁGUA  FORNECIMENTO E INSTALAÇÃO . AF_06/2015</v>
          </cell>
          <cell r="C4188" t="str">
            <v>UN</v>
          </cell>
          <cell r="D4188">
            <v>5.33</v>
          </cell>
        </row>
        <row r="4189">
          <cell r="A4189">
            <v>96711</v>
          </cell>
          <cell r="B4189" t="str">
            <v>TÊ NORMAL, PPR, DN 32 MM, CLASSE PN 25, INSTALADO EM PRUMADA DE ÁGUA  FORNECIMENTO E INSTALAÇÃO . AF_06/2015</v>
          </cell>
          <cell r="C4189" t="str">
            <v>UN</v>
          </cell>
          <cell r="D4189">
            <v>8.19</v>
          </cell>
        </row>
        <row r="4190">
          <cell r="A4190">
            <v>96712</v>
          </cell>
          <cell r="B4190" t="str">
            <v>TÊ NORMAL, PPR, DN 40 MM, CLASSE PN 25, INSTALADO EM PRUMADA DE ÁGUA  FORNECIMENTO E INSTALAÇÃO . AF_06/2015</v>
          </cell>
          <cell r="C4190" t="str">
            <v>UN</v>
          </cell>
          <cell r="D4190">
            <v>15.05</v>
          </cell>
        </row>
        <row r="4191">
          <cell r="A4191">
            <v>96713</v>
          </cell>
          <cell r="B4191" t="str">
            <v>TÊ NORMAL, PPR, DN 50 MM, CLASSE PN 25, INSTALADO EM PRUMADA DE ÁGUA  FORNECIMENTO E INSTALAÇÃO . AF_06/2015</v>
          </cell>
          <cell r="C4191" t="str">
            <v>UN</v>
          </cell>
          <cell r="D4191">
            <v>21.1</v>
          </cell>
        </row>
        <row r="4192">
          <cell r="A4192">
            <v>96714</v>
          </cell>
          <cell r="B4192" t="str">
            <v>TÊ NORMAL, PPR, DN 63 MM, CLASSE PN 25, INSTALADO EM PRUMADA DE ÁGUA  FORNECIMENTO E INSTALAÇÃO . AF_06/2015</v>
          </cell>
          <cell r="C4192" t="str">
            <v>UN</v>
          </cell>
          <cell r="D4192">
            <v>35.119999999999997</v>
          </cell>
        </row>
        <row r="4193">
          <cell r="A4193">
            <v>96715</v>
          </cell>
          <cell r="B4193" t="str">
            <v>TÊ NORMAL, PPR, DN 75 MM, CLASSE PN 25, INSTALADO EM PRUMADA DE ÁGUA  FORNECIMENTO E INSTALAÇÃO . AF_06/2015</v>
          </cell>
          <cell r="C4193" t="str">
            <v>UN</v>
          </cell>
          <cell r="D4193">
            <v>63.67</v>
          </cell>
        </row>
        <row r="4194">
          <cell r="A4194">
            <v>96716</v>
          </cell>
          <cell r="B4194" t="str">
            <v>TÊ NORMAL, PPR, DN 90 MM, CLASSE PN 25, INSTALADO EM PRUMADA DE ÁGUA  FORNECIMENTO E INSTALAÇÃO . AF_06/2015</v>
          </cell>
          <cell r="C4194" t="str">
            <v>UN</v>
          </cell>
          <cell r="D4194">
            <v>95.09</v>
          </cell>
        </row>
        <row r="4195">
          <cell r="A4195">
            <v>96717</v>
          </cell>
          <cell r="B4195" t="str">
            <v>TÊ NORMAL, PPR, DN 110 MM, CLASSE PN 25, INSTALADO EM PRUMADA DE ÁGUA  FORNECIMENTO E INSTALAÇÃO . AF_06/2015</v>
          </cell>
          <cell r="C4195" t="str">
            <v>UN</v>
          </cell>
          <cell r="D4195">
            <v>148.85</v>
          </cell>
        </row>
        <row r="4196">
          <cell r="A4196">
            <v>96736</v>
          </cell>
          <cell r="B4196" t="str">
            <v>LUVA, PPR, DN 20 MM, CLASSE PN 25, INSTALADO EM RESERVAÇÃO DE ÁGUA DE EDIFICAÇÃO QUE POSSUA RESERVATÓRIO DE FIBRA/FIBROCIMENTO  FORNECIMENTO E INSTALAÇÃO. AF_06/2016</v>
          </cell>
          <cell r="C4196" t="str">
            <v>UN</v>
          </cell>
          <cell r="D4196">
            <v>5.0599999999999996</v>
          </cell>
        </row>
        <row r="4197">
          <cell r="A4197">
            <v>96737</v>
          </cell>
          <cell r="B4197" t="str">
            <v>LUVA, PPR, DN 25 MM, CLASSE PN 25, INSTALADO EM RESERVAÇÃO DE ÁGUA DE EDIFICAÇÃO QUE POSSUA RESERVATÓRIO DE FIBRA/FIBROCIMENTO  FORNECIMENTO E INSTALAÇÃO. AF_06/2016</v>
          </cell>
          <cell r="C4197" t="str">
            <v>UN</v>
          </cell>
          <cell r="D4197">
            <v>5.6</v>
          </cell>
        </row>
        <row r="4198">
          <cell r="A4198">
            <v>96738</v>
          </cell>
          <cell r="B4198" t="str">
            <v>CONECTOR MACHO, PPR, 25 X 1/2'', CLASSE PN 25,  INSTALADO EM RESERVAÇÃO DE ÁGUA DE EDIFICAÇÃO QUE POSSUA RESERVATÓRIO DE FIBRA/FIBROCIMENTO   FORNECIMENTO E INSTALAÇÃO. AF_06/2016</v>
          </cell>
          <cell r="C4198" t="str">
            <v>UN</v>
          </cell>
          <cell r="D4198">
            <v>15.37</v>
          </cell>
        </row>
        <row r="4199">
          <cell r="A4199">
            <v>96739</v>
          </cell>
          <cell r="B4199" t="str">
            <v>LUVA, PPR, DN 32 MM, CLASSE PN 25, INSTALADO EM RESERVAÇÃO DE ÁGUA DE EDIFICAÇÃO QUE POSSUA RESERVATÓRIO DE FIBRA/FIBROCIMENTO  FORNECIMENTO E INSTALAÇÃO. AF_06/2016</v>
          </cell>
          <cell r="C4199" t="str">
            <v>UN</v>
          </cell>
          <cell r="D4199">
            <v>7.22</v>
          </cell>
        </row>
        <row r="4200">
          <cell r="A4200">
            <v>96740</v>
          </cell>
          <cell r="B4200" t="str">
            <v>CONECTOR MACHO, PPR, 32 X 3/4'', CLASSE PN 25,  INSTALADO EM RESERVAÇÃO DE ÁGUA DE EDIFICAÇÃO QUE POSSUA RESERVATÓRIO DE FIBRA/FIBROCIMENTO   FORNECIMENTO E INSTALAÇÃO. AF_06/2016</v>
          </cell>
          <cell r="C4200" t="str">
            <v>UN</v>
          </cell>
          <cell r="D4200">
            <v>23.51</v>
          </cell>
        </row>
        <row r="4201">
          <cell r="A4201">
            <v>96741</v>
          </cell>
          <cell r="B4201" t="str">
            <v>LUVA, PPR, DN 40 MM, CLASSE PN 25, INSTALADO EM RESERVAÇÃO DE ÁGUA DE EDIFICAÇÃO QUE POSSUA RESERVATÓRIO DE FIBRA/FIBROCIMENTO  FORNECIMENTO E INSTALAÇÃO. AF_06/2016</v>
          </cell>
          <cell r="C4201" t="str">
            <v>UN</v>
          </cell>
          <cell r="D4201">
            <v>10.39</v>
          </cell>
        </row>
        <row r="4202">
          <cell r="A4202">
            <v>96742</v>
          </cell>
          <cell r="B4202" t="str">
            <v>LUVA, PPR, DN 50 MM, CLASSE PN 25, INSTALADO EM RESERVAÇÃO DE ÁGUA DE EDIFICAÇÃO QUE POSSUA RESERVATÓRIO DE FIBRA/FIBROCIMENTO  FORNECIMENTO E INSTALAÇÃO. AF_06/2016</v>
          </cell>
          <cell r="C4202" t="str">
            <v>UN</v>
          </cell>
          <cell r="D4202">
            <v>15.8</v>
          </cell>
        </row>
        <row r="4203">
          <cell r="A4203">
            <v>96743</v>
          </cell>
          <cell r="B4203" t="str">
            <v>LUVA, PPR, DN 63 MM, CLASSE PN 25, INSTALADO EM RESERVAÇÃO DE ÁGUA DE EDIFICAÇÃO QUE POSSUA RESERVATÓRIO DE FIBRA/FIBROCIMENTO  FORNECIMENTO E INSTALAÇÃO. AF_06/2016</v>
          </cell>
          <cell r="C4203" t="str">
            <v>UN</v>
          </cell>
          <cell r="D4203">
            <v>19.66</v>
          </cell>
        </row>
        <row r="4204">
          <cell r="A4204">
            <v>96744</v>
          </cell>
          <cell r="B4204" t="str">
            <v>LUVA, PPR, DN 75 MM, CLASSE PN 25, INSTALADO EM RESERVAÇÃO DE ÁGUA DE EDIFICAÇÃO QUE POSSUA RESERVATÓRIO DE FIBRA/FIBROCIMENTO  FORNECIMENTO E INSTALAÇÃO. AF_06/2016</v>
          </cell>
          <cell r="C4204" t="str">
            <v>UN</v>
          </cell>
          <cell r="D4204">
            <v>40.67</v>
          </cell>
        </row>
        <row r="4205">
          <cell r="A4205">
            <v>96745</v>
          </cell>
          <cell r="B4205" t="str">
            <v>LUVA, PPR, DN 90 MM, CLASSE PN 25, INSTALADO EM RESERVAÇÃO DE ÁGUA DE EDIFICAÇÃO QUE POSSUA RESERVATÓRIO DE FIBRA/FIBROCIMENTO  FORNECIMENTO E INSTALAÇÃO. AF_06/2016</v>
          </cell>
          <cell r="C4205" t="str">
            <v>UN</v>
          </cell>
          <cell r="D4205">
            <v>57.65</v>
          </cell>
        </row>
        <row r="4206">
          <cell r="A4206">
            <v>96746</v>
          </cell>
          <cell r="B4206" t="str">
            <v>LUVA, PPR, DN 110 MM, CLASSE PN 25, INSTALADO EM RESERVAÇÃO DE ÁGUA DE EDIFICAÇÃO QUE POSSUA RESERVATÓRIO DE FIBRA/FIBROCIMENTO  FORNECIMENTO E INSTALAÇÃO. AF_06/2016</v>
          </cell>
          <cell r="C4206" t="str">
            <v>UN</v>
          </cell>
          <cell r="D4206">
            <v>91.82</v>
          </cell>
        </row>
        <row r="4207">
          <cell r="A4207">
            <v>96747</v>
          </cell>
          <cell r="B4207" t="str">
            <v>JOELHO 90 GRAUS, PPR, DN 20 MM, CLASSE PN 25,  INSTALADO EM RESERVAÇÃO DE ÁGUA DE EDIFICAÇÃO QUE POSSUA RESERVATÓRIO DE FIBRA/FIBROCIMENTO  FORNECIMENTO E INSTALAÇÃO. AF_06/2016</v>
          </cell>
          <cell r="C4207" t="str">
            <v>UN</v>
          </cell>
          <cell r="D4207">
            <v>7.28</v>
          </cell>
        </row>
        <row r="4208">
          <cell r="A4208">
            <v>96748</v>
          </cell>
          <cell r="B4208" t="str">
            <v>JOELHO 90 GRAUS, PPR, DN 25 MM, CLASSE PN 25,  INSTALADO EM RESERVAÇÃO DE ÁGUA DE EDIFICAÇÃO QUE POSSUA RESERVATÓRIO DE FIBRA/FIBROCIMENTO  FORNECIMENTO E INSTALAÇÃO. AF_06/2016</v>
          </cell>
          <cell r="C4208" t="str">
            <v>UN</v>
          </cell>
          <cell r="D4208">
            <v>7.95</v>
          </cell>
        </row>
        <row r="4209">
          <cell r="A4209">
            <v>96749</v>
          </cell>
          <cell r="B4209" t="str">
            <v>JOELHO 90 GRAUS, PPR, DN 32 MM, CLASSE PN 25,  INSTALADO EM RESERVAÇÃO DE ÁGUA DE EDIFICAÇÃO QUE POSSUA RESERVATÓRIO DE FIBRA/FIBROCIMENTO  FORNECIMENTO E INSTALAÇÃO. AF_06/2016</v>
          </cell>
          <cell r="C4209" t="str">
            <v>UN</v>
          </cell>
          <cell r="D4209">
            <v>10.65</v>
          </cell>
        </row>
        <row r="4210">
          <cell r="A4210">
            <v>96750</v>
          </cell>
          <cell r="B4210" t="str">
            <v>JOELHO 90 GRAUS, PPR, DN 40 MM, CLASSE PN 25,  INSTALADO EM RESERVAÇÃO DE ÁGUA DE EDIFICAÇÃO QUE POSSUA RESERVATÓRIO DE FIBRA/FIBROCIMENTO  FORNECIMENTO E INSTALAÇÃO. AF_06/2016</v>
          </cell>
          <cell r="C4210" t="str">
            <v>UN</v>
          </cell>
          <cell r="D4210">
            <v>13.27</v>
          </cell>
        </row>
        <row r="4211">
          <cell r="A4211">
            <v>96751</v>
          </cell>
          <cell r="B4211" t="str">
            <v>JOELHO 90 GRAUS, PPR, DN 50 MM, CLASSE PN 25,  INSTALADO EM RESERVAÇÃO DE ÁGUA DE EDIFICAÇÃO QUE POSSUA RESERVATÓRIO DE FIBRA/FIBROCIMENTO  FORNECIMENTO E INSTALAÇÃO. AF_06/2016</v>
          </cell>
          <cell r="C4211" t="str">
            <v>UN</v>
          </cell>
          <cell r="D4211">
            <v>23.23</v>
          </cell>
        </row>
        <row r="4212">
          <cell r="A4212">
            <v>96752</v>
          </cell>
          <cell r="B4212" t="str">
            <v>JOELHO 90 GRAUS, PPR, DN 63 MM, CLASSE PN 25,  INSTALADO EM RESERVAÇÃO DE ÁGUA DE EDIFICAÇÃO QUE POSSUA RESERVATÓRIO DE FIBRA/FIBROCIMENTO  FORNECIMENTO E INSTALAÇÃO. AF_06/2016</v>
          </cell>
          <cell r="C4212" t="str">
            <v>UN</v>
          </cell>
          <cell r="D4212">
            <v>28.97</v>
          </cell>
        </row>
        <row r="4213">
          <cell r="A4213">
            <v>96753</v>
          </cell>
          <cell r="B4213" t="str">
            <v>JOELHO 90 GRAUS, PPR, DN 75 MM, CLASSE PN 25,  INSTALADO EM RESERVAÇÃO DE ÁGUA DE EDIFICAÇÃO QUE POSSUA RESERVATÓRIO DE FIBRA/FIBROCIMENTO  FORNECIMENTO E INSTALAÇÃO. AF_06/2016</v>
          </cell>
          <cell r="C4213" t="str">
            <v>UN</v>
          </cell>
          <cell r="D4213">
            <v>62.9</v>
          </cell>
        </row>
        <row r="4214">
          <cell r="A4214">
            <v>96754</v>
          </cell>
          <cell r="B4214" t="str">
            <v>JOELHO 90 GRAUS, PPR, DN 90 MM, CLASSE PN 25,  INSTALADO EM RESERVAÇÃO DE ÁGUA DE EDIFICAÇÃO QUE POSSUA RESERVATÓRIO DE FIBRA/FIBROCIMENTO  FORNECIMENTO E INSTALAÇÃO. AF_06/2016</v>
          </cell>
          <cell r="C4214" t="str">
            <v>UN</v>
          </cell>
          <cell r="D4214">
            <v>85.66</v>
          </cell>
        </row>
        <row r="4215">
          <cell r="A4215">
            <v>96755</v>
          </cell>
          <cell r="B4215" t="str">
            <v>JOELHO 90 GRAUS, PPR, DN 110 MM, CLASSE PN 25,  INSTALADO EM RESERVAÇÃO DE ÁGUA DE EDIFICAÇÃO QUE POSSUA RESERVATÓRIO DE FIBRA/FIBROCIMENTO  FORNECIMENTO E INSTALAÇÃO. AF_06/2016</v>
          </cell>
          <cell r="C4215" t="str">
            <v>UN</v>
          </cell>
          <cell r="D4215">
            <v>129.83000000000001</v>
          </cell>
        </row>
        <row r="4216">
          <cell r="A4216">
            <v>96756</v>
          </cell>
          <cell r="B4216" t="str">
            <v>TÊ MISTURADOR, PPR, DN 20 MM, CLASSE PN 25,  INSTALADO EM RESERVAÇÃO DE ÁGUA DE EDIFICAÇÃO QUE POSSUA RESERVATÓRIO DE FIBRA/FIBROCIMENTO  FORNECIMENTO E INSTALAÇÃO. AF_06/2016</v>
          </cell>
          <cell r="C4216" t="str">
            <v>UN</v>
          </cell>
          <cell r="D4216">
            <v>12.25</v>
          </cell>
        </row>
        <row r="4217">
          <cell r="A4217">
            <v>96757</v>
          </cell>
          <cell r="B4217" t="str">
            <v>TÊ MISTURADOR, PPR, DN 25 MM, CLASSE PN 25,  INSTALADO EM RESERVAÇÃO DE ÁGUA DE EDIFICAÇÃO QUE POSSUA RESERVATÓRIO DE FIBRA/FIBROCIMENTO  FORNECIMENTO E INSTALAÇÃO. AF_06/2016</v>
          </cell>
          <cell r="C4217" t="str">
            <v>UN</v>
          </cell>
          <cell r="D4217">
            <v>11.89</v>
          </cell>
        </row>
        <row r="4218">
          <cell r="A4218">
            <v>96758</v>
          </cell>
          <cell r="B4218" t="str">
            <v>TÊ, PPR, DN 32 MM, CLASSE PN 25,  INSTALADO EM RESERVAÇÃO DE ÁGUA DE EDIFICAÇÃO QUE POSSUA RESERVATÓRIO DE FIBRA/FIBROCIMENTO  FORNECIMENTO E INSTALAÇÃO. AF_06/2016</v>
          </cell>
          <cell r="C4218" t="str">
            <v>UN</v>
          </cell>
          <cell r="D4218">
            <v>14.3</v>
          </cell>
        </row>
        <row r="4219">
          <cell r="A4219">
            <v>96759</v>
          </cell>
          <cell r="B4219" t="str">
            <v>TÊ, PPR, DN 40 MM, CLASSE PN 25,  INSTALADO EM RESERVAÇÃO DE ÁGUA DE EDIFICAÇÃO QUE POSSUA RESERVATÓRIO DE FIBRA/FIBROCIMENTO  FORNECIMENTO E INSTALAÇÃO. AF_06/2016</v>
          </cell>
          <cell r="C4219" t="str">
            <v>UN</v>
          </cell>
          <cell r="D4219">
            <v>19.28</v>
          </cell>
        </row>
        <row r="4220">
          <cell r="A4220">
            <v>96760</v>
          </cell>
          <cell r="B4220" t="str">
            <v>TÊ, PPR, DN 50 MM, CLASSE PN 25,  INSTALADO EM RESERVAÇÃO DE ÁGUA DE EDIFICAÇÃO QUE POSSUA RESERVATÓRIO DE FIBRA/FIBROCIMENTO  FORNECIMENTO E INSTALAÇÃO. AF_06/2016</v>
          </cell>
          <cell r="C4220" t="str">
            <v>UN</v>
          </cell>
          <cell r="D4220">
            <v>27.74</v>
          </cell>
        </row>
        <row r="4221">
          <cell r="A4221">
            <v>96761</v>
          </cell>
          <cell r="B4221" t="str">
            <v>TÊ, PPR, DN 63 MM, CLASSE PN 25,  INSTALADO EM RESERVAÇÃO DE ÁGUA DE EDIFICAÇÃO QUE POSSUA RESERVATÓRIO DE FIBRA/FIBROCIMENTO  FORNECIMENTO E INSTALAÇÃO. AF_06/2016</v>
          </cell>
          <cell r="C4221" t="str">
            <v>UN</v>
          </cell>
          <cell r="D4221">
            <v>36.92</v>
          </cell>
        </row>
        <row r="4222">
          <cell r="A4222">
            <v>96762</v>
          </cell>
          <cell r="B4222" t="str">
            <v>TÊ, PPR, DN 75 MM, CLASSE PN 25,  INSTALADO EM RESERVAÇÃO DE ÁGUA DE EDIFICAÇÃO QUE POSSUA RESERVATÓRIO DE FIBRA/FIBROCIMENTO  FORNECIMENTO E INSTALAÇÃO. AF_06/2016</v>
          </cell>
          <cell r="C4222" t="str">
            <v>UN</v>
          </cell>
          <cell r="D4222">
            <v>70.209999999999994</v>
          </cell>
        </row>
        <row r="4223">
          <cell r="A4223">
            <v>96763</v>
          </cell>
          <cell r="B4223" t="str">
            <v>TÊ, PPR, DN 90 MM, CLASSE PN 25,  INSTALADO EM RESERVAÇÃO DE ÁGUA DE EDIFICAÇÃO QUE POSSUA RESERVATÓRIO DE FIBRA/FIBROCIMENTO  FORNECIMENTO E INSTALAÇÃO. AF_06/2016</v>
          </cell>
          <cell r="C4223" t="str">
            <v>UN</v>
          </cell>
          <cell r="D4223">
            <v>93.45</v>
          </cell>
        </row>
        <row r="4224">
          <cell r="A4224">
            <v>96764</v>
          </cell>
          <cell r="B4224" t="str">
            <v>TÊ, PPR, DN 110 MM, CLASSE PN 25,  INSTALADO EM RESERVAÇÃO DE ÁGUA DE EDIFICAÇÃO QUE POSSUA RESERVATÓRIO DE FIBRA/FIBROCIMENTO  FORNECIMENTO E INSTALAÇÃO. AF_06/2016</v>
          </cell>
          <cell r="C4224" t="str">
            <v>UN</v>
          </cell>
          <cell r="D4224">
            <v>148.76</v>
          </cell>
        </row>
        <row r="4225">
          <cell r="A4225">
            <v>96802</v>
          </cell>
          <cell r="B4225" t="str">
            <v>KIT CHASSI PEX, PRÉ-FABRICADO, PARA CHUVEIRO COM REGISTROS DE PRESSÃO E CONEXÕES POR CRIMPAGEM  FORNECIMENTO E INSTALAÇÃO. AF_06/2015</v>
          </cell>
          <cell r="C4225" t="str">
            <v>UN</v>
          </cell>
          <cell r="D4225">
            <v>219.52</v>
          </cell>
        </row>
        <row r="4226">
          <cell r="A4226">
            <v>96803</v>
          </cell>
          <cell r="B4226" t="str">
            <v>KIT CHASSI PEX, PRÉ-FABRICADO, PARA COZINHA COM CUBA SIMPLES E CONEXÕES POR CRIMPAGEM  FORNECIMENTO E INSTALAÇÃO. AF_06/2015</v>
          </cell>
          <cell r="C4226" t="str">
            <v>UN</v>
          </cell>
          <cell r="D4226">
            <v>113.61</v>
          </cell>
        </row>
        <row r="4227">
          <cell r="A4227">
            <v>96804</v>
          </cell>
          <cell r="B4227" t="str">
            <v>KIT CHASSI PEX, PRÉ-FABRICADO, PARA ÁREA DE SERVIÇO COM TANQUE E MÁQUINA DE LAVAR ROUPA, E CONEXÕES POR CRIMPAGEM  FORNECIMENTO E INSTALAÇÃO. AF_06/2015</v>
          </cell>
          <cell r="C4227" t="str">
            <v>UN</v>
          </cell>
          <cell r="D4227">
            <v>205.82</v>
          </cell>
        </row>
        <row r="4228">
          <cell r="A4228">
            <v>96805</v>
          </cell>
          <cell r="B4228" t="str">
            <v>KIT CHASSI PEX, PRÉ-FABRICADO, PARA CHUVEIRO COM REGISTROS DE PRESSÃO E CONEXÕES POR ANEL DESLIZANTE  FORNECIMENTO E INSTALAÇÃO. AF_06/2015</v>
          </cell>
          <cell r="C4228" t="str">
            <v>UN</v>
          </cell>
          <cell r="D4228">
            <v>228.38</v>
          </cell>
        </row>
        <row r="4229">
          <cell r="A4229">
            <v>96806</v>
          </cell>
          <cell r="B4229" t="str">
            <v>KIT CHASSI PEX, PRÉ-FABRICADO, PARA COZINHA COM CUBA SIMPLES E CONEXÕES POR ANEL DESLIZANTE  FORNECIMENTO E INSTALAÇÃO. AF_06/2015</v>
          </cell>
          <cell r="C4229" t="str">
            <v>UN</v>
          </cell>
          <cell r="D4229">
            <v>112.76</v>
          </cell>
        </row>
        <row r="4230">
          <cell r="A4230">
            <v>96807</v>
          </cell>
          <cell r="B4230" t="str">
            <v>KIT CHASSI PEX, PRÉ-FABRICADO, PARA ÁREA DE SERVIÇO COM TANQUE E MÁQUINA DE LAVAR ROUPA, E CONEXÕES POR ANEL DESLIZANTE  FORNECIMENTO E INSTALAÇÃO. AF_06/2015</v>
          </cell>
          <cell r="C4230" t="str">
            <v>UN</v>
          </cell>
          <cell r="D4230">
            <v>189.55</v>
          </cell>
        </row>
        <row r="4231">
          <cell r="A4231">
            <v>96808</v>
          </cell>
          <cell r="B4231" t="str">
            <v>UNIÃO METÁLICA PARA INSTALAÇÕES EM PEX, DN 16 MM, FIXAÇÃO DAS CONEXÕES POR ANEL DESLIZANTE  FORNECIMENTO E INSTALAÇÃO . AF_06/2015</v>
          </cell>
          <cell r="C4231" t="str">
            <v>UN</v>
          </cell>
          <cell r="D4231">
            <v>11.3</v>
          </cell>
        </row>
        <row r="4232">
          <cell r="A4232">
            <v>96809</v>
          </cell>
          <cell r="B4232" t="str">
            <v>CONEXÃO FIXA, ROSCA FÊMEA, METÁLICA, PARA INSTALAÇÕES EM PEX, DN 16 MM X 1/2", COM ANEL DESLIZANTE. FORNECIMENTO E INSTALAÇÃO. AF_06/2015</v>
          </cell>
          <cell r="C4232" t="str">
            <v>UN</v>
          </cell>
          <cell r="D4232">
            <v>12.77</v>
          </cell>
        </row>
        <row r="4233">
          <cell r="A4233">
            <v>96810</v>
          </cell>
          <cell r="B4233" t="str">
            <v>CONEXÃO MÓVEL, ROSCA FÊMEA, METÁLICA, PARA INSTALAÇÕES EM PEX, DN 16 MM X 3/4", COM ANEL DESLIZANTE. FORNECIMENTO E INSTALAÇÃO. AF_06/2015</v>
          </cell>
          <cell r="C4233" t="str">
            <v>UN</v>
          </cell>
          <cell r="D4233">
            <v>13.76</v>
          </cell>
        </row>
        <row r="4234">
          <cell r="A4234">
            <v>96811</v>
          </cell>
          <cell r="B4234" t="str">
            <v>UNIÃO METÁLICA PARA INSTALAÇÕES EM PEX, DN 20 MM, FIXAÇÃO DAS CONEXÕES POR ANEL DESLIZANTE  FORNECIMENTO E INSTALAÇÃO . AF_06/2015</v>
          </cell>
          <cell r="C4234" t="str">
            <v>UN</v>
          </cell>
          <cell r="D4234">
            <v>14.92</v>
          </cell>
        </row>
        <row r="4235">
          <cell r="A4235">
            <v>96812</v>
          </cell>
          <cell r="B4235" t="str">
            <v>CONEXÃO FIXA, ROSCA FÊMEA, METÁLICA, PARA INSTALAÇÕES EM PEX, DN 20 MM X 1/2", COM ANEL DESLIZANTE. FORNECIMENTO E INSTALAÇÃO. AF_06/2015</v>
          </cell>
          <cell r="C4235" t="str">
            <v>UN</v>
          </cell>
          <cell r="D4235">
            <v>14.4</v>
          </cell>
        </row>
        <row r="4236">
          <cell r="A4236">
            <v>96813</v>
          </cell>
          <cell r="B4236" t="str">
            <v>CONEXÃO FIXA, ROSCA FÊMEA, METÁLICA, PARA INSTALAÇÕES EM PEX, DN 20 MM X 3/4", COM ANEL DESLIZANTE. FORNECIMENTO E INSTALAÇÃO. AF_06/2015</v>
          </cell>
          <cell r="C4236" t="str">
            <v>UN</v>
          </cell>
          <cell r="D4236">
            <v>16.36</v>
          </cell>
        </row>
        <row r="4237">
          <cell r="A4237">
            <v>96814</v>
          </cell>
          <cell r="B4237" t="str">
            <v>UNIÃO DE REDUÇÃO, METÁLICA, PARA INSTALAÇÕES EM PEX, DN 20 X 16 MM, CONEXÃO POR ANEL DESLIZANTE  FORNECIMENTO E INSTALAÇÃO. AF_06/2015</v>
          </cell>
          <cell r="C4237" t="str">
            <v>UN</v>
          </cell>
          <cell r="D4237">
            <v>14.07</v>
          </cell>
        </row>
        <row r="4238">
          <cell r="A4238">
            <v>96815</v>
          </cell>
          <cell r="B4238" t="str">
            <v>UNIÃO METÁLICA PARA INSTALAÇÕES EM PEX, DN 25 MM, FIXAÇÃO DAS CONEXÕES POR ANEL DESLIZANTE   FORNECIMENTO E INSTALAÇÃO. AF_06/2015</v>
          </cell>
          <cell r="C4238" t="str">
            <v>UN</v>
          </cell>
          <cell r="D4238">
            <v>22.98</v>
          </cell>
        </row>
        <row r="4239">
          <cell r="A4239">
            <v>96816</v>
          </cell>
          <cell r="B4239" t="str">
            <v>CONEXÃO FIXA, ROSCA FÊMEA, METÁLICA, PARA INSTALAÇÕES EM PEX, DN 25 MM X 3/4", COM ANEL DESLIZANTE. FORNECIMENTO E INSTALAÇÃO. AF_06/2015</v>
          </cell>
          <cell r="C4239" t="str">
            <v>UN</v>
          </cell>
          <cell r="D4239">
            <v>19.239999999999998</v>
          </cell>
        </row>
        <row r="4240">
          <cell r="A4240">
            <v>96817</v>
          </cell>
          <cell r="B4240" t="str">
            <v>CONEXÃO FIXA, ROSCA FÊMEA, METÁLICA, PARA INSTALAÇÕES EM PEX, DN 25 MM X 1", COM ANEL DESLIZANTE. FORNECIMENTO E INSTALAÇÃO. AF_06/2015</v>
          </cell>
          <cell r="C4240" t="str">
            <v>UN</v>
          </cell>
          <cell r="D4240">
            <v>21.62</v>
          </cell>
        </row>
        <row r="4241">
          <cell r="A4241">
            <v>96818</v>
          </cell>
          <cell r="B4241" t="str">
            <v>UNIÃO DE REDUÇÃO, METÁLICA, PEX, DN 25 X 16 MM, CONEXÃO POR ANEL DESLIZANTE  FORNECIMENTO E INSTALAÇÃO. AF_06/2015</v>
          </cell>
          <cell r="C4241" t="str">
            <v>UN</v>
          </cell>
          <cell r="D4241">
            <v>20.260000000000002</v>
          </cell>
        </row>
        <row r="4242">
          <cell r="A4242">
            <v>96819</v>
          </cell>
          <cell r="B4242" t="str">
            <v>UNIÃO DE REDUÇÃO, METÁLICA, PEX, DN 25 X 20 MM, CONEXÃO POR ANEL DESLIZANTE  FORNECIMENTO E INSTALAÇÃO. AF_06/2015</v>
          </cell>
          <cell r="C4242" t="str">
            <v>UN</v>
          </cell>
          <cell r="D4242">
            <v>20.260000000000002</v>
          </cell>
        </row>
        <row r="4243">
          <cell r="A4243">
            <v>96820</v>
          </cell>
          <cell r="B4243" t="str">
            <v>UNIÃO METÁLICA PARA INSTALAÇÕES EM PEX, DN 32 MM, FIXAÇÃO DAS CONEXÕES POR ANEL DESLIZANTE   FORNECIMENTO E INSTALAÇÃO. AF_06/2015</v>
          </cell>
          <cell r="C4243" t="str">
            <v>UN</v>
          </cell>
          <cell r="D4243">
            <v>35.76</v>
          </cell>
        </row>
        <row r="4244">
          <cell r="A4244">
            <v>96821</v>
          </cell>
          <cell r="B4244" t="str">
            <v>CONEXÃO FIXA, ROSCA FÊMEA, METÁLICA, PARA INSTALAÇÕES EM PEX, DN 32 MM X 1", COM ANEL DESLIZANTE  FORNECIMENTO E INSTALAÇÃO. AF_06/2015</v>
          </cell>
          <cell r="C4244" t="str">
            <v>UN</v>
          </cell>
          <cell r="D4244">
            <v>30.8</v>
          </cell>
        </row>
        <row r="4245">
          <cell r="A4245">
            <v>96822</v>
          </cell>
          <cell r="B4245" t="str">
            <v>UNIÃO DE REDUÇÃO, METÁLICA, PEX, DN 32 X 25 MM, CONEXÃO POR ANEL DESLIZANTE  FORNECIMENTO E INSTALAÇÃO. AF_06/2015</v>
          </cell>
          <cell r="C4245" t="str">
            <v>UN</v>
          </cell>
          <cell r="D4245">
            <v>31.18</v>
          </cell>
        </row>
        <row r="4246">
          <cell r="A4246">
            <v>96823</v>
          </cell>
          <cell r="B4246" t="str">
            <v>LUVA PARA INSTALAÇÕES EM PEX, DN 16 MM, CONEXÃO POR CRIMPAGEM  FORNECIMENTO E INSTALAÇÃO . AF_06/2015</v>
          </cell>
          <cell r="C4246" t="str">
            <v>UN</v>
          </cell>
          <cell r="D4246">
            <v>12.91</v>
          </cell>
        </row>
        <row r="4247">
          <cell r="A4247">
            <v>96824</v>
          </cell>
          <cell r="B4247" t="str">
            <v>CONEXÃO FIXA, ROSCA FÊMEA, PARA INSTALAÇÕES EM PEX, DN 16MM X 1/2", CONEXÃO POR CRIMPAGEM  FORNECIMENTO E INSTALAÇÃO. AF_06/2015</v>
          </cell>
          <cell r="C4247" t="str">
            <v>UN</v>
          </cell>
          <cell r="D4247">
            <v>14.44</v>
          </cell>
        </row>
        <row r="4248">
          <cell r="A4248">
            <v>96825</v>
          </cell>
          <cell r="B4248" t="str">
            <v>CONEXÃO FIXA, ROSCA FÊMEA, PARA INSTALAÇÕES EM PEX, DN 16MM X 3/4", CONEXÃO POR CRIMPAGEM  FORNECIMENTO E INSTALAÇÃO. AF_06/2015</v>
          </cell>
          <cell r="C4248" t="str">
            <v>UN</v>
          </cell>
          <cell r="D4248">
            <v>19.21</v>
          </cell>
        </row>
        <row r="4249">
          <cell r="A4249">
            <v>96826</v>
          </cell>
          <cell r="B4249" t="str">
            <v>LUVA PARA INSTALAÇÕES EM PEX, DN 20 MM, CONEXÃO POR CRIMPAGEM   FORNECIMENTO E INSTALAÇÃO. AF_06/2015</v>
          </cell>
          <cell r="C4249" t="str">
            <v>UN</v>
          </cell>
          <cell r="D4249">
            <v>17.7</v>
          </cell>
        </row>
        <row r="4250">
          <cell r="A4250">
            <v>96827</v>
          </cell>
          <cell r="B4250" t="str">
            <v>CONEXÃO FIXA, ROSCA FÊMEA, PARA INSTALAÇÕES EM PEX, DN 20MM X 1/2", CONEXÃO POR CRIMPAGEM  FORNECIMENTO E INSTALAÇÃO. AF_06/2015</v>
          </cell>
          <cell r="C4250" t="str">
            <v>UN</v>
          </cell>
          <cell r="D4250">
            <v>18.32</v>
          </cell>
        </row>
        <row r="4251">
          <cell r="A4251">
            <v>96828</v>
          </cell>
          <cell r="B4251" t="str">
            <v>CONEXÃO FIXA, ROSCA FÊMEA, PARA INSTALAÇÕES EM PEX, DN 20MM X 3/4", CONEXÃO POR CRIMPAGEM  FORNECIMENTO E INSTALAÇÃO. AF_06/2015</v>
          </cell>
          <cell r="C4251" t="str">
            <v>UN</v>
          </cell>
          <cell r="D4251">
            <v>22.7</v>
          </cell>
        </row>
        <row r="4252">
          <cell r="A4252">
            <v>96829</v>
          </cell>
          <cell r="B4252" t="str">
            <v>LUVA DE REDUÇÃO PARA INSTALAÇÕES EM PEX, DN 20 X 16 MM, CONEXÃO POR CRIMPAGEM  FORNECIMENTO E INSTALAÇÃO. AF_06/2015</v>
          </cell>
          <cell r="C4252" t="str">
            <v>UN</v>
          </cell>
          <cell r="D4252">
            <v>17.68</v>
          </cell>
        </row>
        <row r="4253">
          <cell r="A4253">
            <v>96830</v>
          </cell>
          <cell r="B4253" t="str">
            <v>LUVA PARA INSTALAÇÕES EM PEX, DN 25 MM, CONEXÃO POR CRIMPAGEM   FORNECIMENTO E INSTALAÇÃO. AF_06/2015</v>
          </cell>
          <cell r="C4253" t="str">
            <v>UN</v>
          </cell>
          <cell r="D4253">
            <v>25.39</v>
          </cell>
        </row>
        <row r="4254">
          <cell r="A4254">
            <v>96831</v>
          </cell>
          <cell r="B4254" t="str">
            <v>CONEXÃO FIXA, ROSCA FÊMEA, PARA INSTALAÇÕES EM PEX, DN 25MM X 1/2", CONEXÃO POR CRIMPAGEM  FORNECIMENTO E INSTALAÇÃO. AF_06/2015</v>
          </cell>
          <cell r="C4254" t="str">
            <v>UN</v>
          </cell>
          <cell r="D4254">
            <v>20.97</v>
          </cell>
        </row>
        <row r="4255">
          <cell r="A4255">
            <v>96832</v>
          </cell>
          <cell r="B4255" t="str">
            <v>CONEXÃO FIXA, ROSCA FÊMEA, PARA INSTALAÇÕES EM PEX, DN 25MM X 3/4", CONEXÃO POR CRIMPAGEM  FORNECIMENTO E INSTALAÇÃO. AF_06/2015</v>
          </cell>
          <cell r="C4255" t="str">
            <v>UN</v>
          </cell>
          <cell r="D4255">
            <v>24.01</v>
          </cell>
        </row>
        <row r="4256">
          <cell r="A4256">
            <v>96833</v>
          </cell>
          <cell r="B4256" t="str">
            <v>LUVA DE REDUÇÃO PARA INSTALAÇÕES EM PEX, DN 25 X 16 MM, CONEXÃO POR CRIMPAGEM  FORNECIMENTO E INSTALAÇÃO. AF_06/2015</v>
          </cell>
          <cell r="C4256" t="str">
            <v>UN</v>
          </cell>
          <cell r="D4256">
            <v>22.58</v>
          </cell>
        </row>
        <row r="4257">
          <cell r="A4257">
            <v>96834</v>
          </cell>
          <cell r="B4257" t="str">
            <v>LUVA PARA INSTALAÇÕES EM PEX, DN 32 MM, CONEXÃO POR CRIMPAGEM  FORNECIMENTO E INSTALAÇÃO . AF_06/2015</v>
          </cell>
          <cell r="C4257" t="str">
            <v>UN</v>
          </cell>
          <cell r="D4257">
            <v>36.68</v>
          </cell>
        </row>
        <row r="4258">
          <cell r="A4258">
            <v>96835</v>
          </cell>
          <cell r="B4258" t="str">
            <v>CONEXÃO FIXA, ROSCA FÊMEA, PARA INSTALAÇÕES EM PEX, DN 32 MM X 3/4", CONEXÃO POR CRIMPAGEM  FORNECIMENTO E INSTALAÇÃO. AF_06/2015</v>
          </cell>
          <cell r="C4258" t="str">
            <v>UN</v>
          </cell>
          <cell r="D4258">
            <v>31.95</v>
          </cell>
        </row>
        <row r="4259">
          <cell r="A4259">
            <v>96836</v>
          </cell>
          <cell r="B4259" t="str">
            <v>LUVA DE REDUÇÃO PARA INSTALAÇÕES EM PEX, DN 32 X 25 MM, CONEXÃO POR CRIMPAGEM  FORNECIMENTO E INSTALAÇÃO. AF_06/2015</v>
          </cell>
          <cell r="C4259" t="str">
            <v>UN</v>
          </cell>
          <cell r="D4259">
            <v>33.909999999999997</v>
          </cell>
        </row>
        <row r="4260">
          <cell r="A4260">
            <v>96837</v>
          </cell>
          <cell r="B4260" t="str">
            <v>JOELHO 90 GRAUS, METÁLICO, PARA INSTALAÇÕES EM PEX, DN 16 MM, CONEXÃO POR ANEL DESLIZANTE   FORNECIMENTO E INSTALAÇÃO. AF_06/2015</v>
          </cell>
          <cell r="C4260" t="str">
            <v>UN</v>
          </cell>
          <cell r="D4260">
            <v>19.43</v>
          </cell>
        </row>
        <row r="4261">
          <cell r="A4261">
            <v>96838</v>
          </cell>
          <cell r="B4261" t="str">
            <v>JOELHO 90 GRAUS, ROSCA FÊMEA TERMINAL, METÁLICO, PARA INSTALAÇÕES EM PEX, DN 16MM X 1/2", CONEXÃO POR ANEL DESLIZANTE  FORNECIMENTO E INSTALAÇÃO. AF_06/2015</v>
          </cell>
          <cell r="C4261" t="str">
            <v>UN</v>
          </cell>
          <cell r="D4261">
            <v>18.010000000000002</v>
          </cell>
        </row>
        <row r="4262">
          <cell r="A4262">
            <v>96839</v>
          </cell>
          <cell r="B4262" t="str">
            <v>JOELHO, ROSCA FÊMEA, COM BASE FIXA, METÁLICO, PARA INSTALAÇÕES EM PEX, DN 16MM X 1/2", CONEXÃO POR ANEL DESLIZANTE  FORNECIMENTO E INSTALAÇÃO. AF_06/2015</v>
          </cell>
          <cell r="C4262" t="str">
            <v>UN</v>
          </cell>
          <cell r="D4262">
            <v>17.760000000000002</v>
          </cell>
        </row>
        <row r="4263">
          <cell r="A4263">
            <v>96840</v>
          </cell>
          <cell r="B4263" t="str">
            <v>JOELHO 90 GRAUS, METÁLICO, PARA INSTALAÇÕES EM PEX, DN 20 MM, CONEXÃO POR ANEL DESLIZANTE  FORNECIMENTO E INSTALAÇÃO . AF_06/2015</v>
          </cell>
          <cell r="C4263" t="str">
            <v>UN</v>
          </cell>
          <cell r="D4263">
            <v>22.73</v>
          </cell>
        </row>
        <row r="4264">
          <cell r="A4264">
            <v>96841</v>
          </cell>
          <cell r="B4264" t="str">
            <v>JOELHO 90 GRAUS, ROSCA FÊMEA TERMINAL, METÁLICO, PARA INSTALAÇÕES EM PEX, DN 20 MM X 1/2", CONEXÃO POR ANEL DESLIZANTE  FORNECIMENTO E INSTALAÇÃO. AF_06/2015</v>
          </cell>
          <cell r="C4264" t="str">
            <v>UN</v>
          </cell>
          <cell r="D4264">
            <v>20.190000000000001</v>
          </cell>
        </row>
        <row r="4265">
          <cell r="A4265">
            <v>96842</v>
          </cell>
          <cell r="B4265" t="str">
            <v>JOELHO 90 GRAUS, ROSCA FÊMEA TERMINAL, METÁLICO, PARA INSTALAÇÕES EM PEX, DN 20 MM X 3/4", CONEXÃO POR ANEL DESLIZANTE  FORNECIMENTO E INSTALAÇÃO. AF_06/2015</v>
          </cell>
          <cell r="C4265" t="str">
            <v>UN</v>
          </cell>
          <cell r="D4265">
            <v>25.05</v>
          </cell>
        </row>
        <row r="4266">
          <cell r="A4266">
            <v>96843</v>
          </cell>
          <cell r="B4266" t="str">
            <v>JOELHO ROSCA FÊMEA, COM BASE FIXA, METÁLICO, PARA INSTALAÇÕES EM PEX, DN 20MM X 1/2", CONEXÃO POR ANEL DESLIZANTE  FORNECIMENTO E INSTALAÇÃO. AF_06/2015</v>
          </cell>
          <cell r="C4266" t="str">
            <v>UN</v>
          </cell>
          <cell r="D4266">
            <v>24.18</v>
          </cell>
        </row>
        <row r="4267">
          <cell r="A4267">
            <v>96844</v>
          </cell>
          <cell r="B4267" t="str">
            <v>JOELHO ROSCA FÊMEA, MÓVEL, METÁLICO, PARA INSTALAÇÕES EM PEX, DN 20MM X 3/4", CONEXÃO POR ANEL DESLIZANTE  FORNECIMENTO E INSTALAÇÃO. AF_06/2015</v>
          </cell>
          <cell r="C4267" t="str">
            <v>UN</v>
          </cell>
          <cell r="D4267">
            <v>32.119999999999997</v>
          </cell>
        </row>
        <row r="4268">
          <cell r="A4268">
            <v>96845</v>
          </cell>
          <cell r="B4268" t="str">
            <v>JOELHO 90 GRAUS, METÁLICO, PARA INSTALAÇÕES EM PEX, DN 25 MM, CONEXÃO POR ANEL DESLIZANTE   FORNECIMENTO E INSTALAÇÃO. AF_06/2015</v>
          </cell>
          <cell r="C4268" t="str">
            <v>UN</v>
          </cell>
          <cell r="D4268">
            <v>34.69</v>
          </cell>
        </row>
        <row r="4269">
          <cell r="A4269">
            <v>96846</v>
          </cell>
          <cell r="B4269" t="str">
            <v>JOELHO 90 GRAUS, ROSCA FÊMEA TERMINAL, METÁLICO, PARA INSTALAÇÕES EM PEX, DN 25 MM X 3/4", CONEXÃO POR ANEL DESLIZANTE  FORNECIMENTO E INSTALAÇÃO. AF_06/2015</v>
          </cell>
          <cell r="C4269" t="str">
            <v>UN</v>
          </cell>
          <cell r="D4269">
            <v>27.91</v>
          </cell>
        </row>
        <row r="4270">
          <cell r="A4270">
            <v>96847</v>
          </cell>
          <cell r="B4270" t="str">
            <v>JOELHO ROSCA FÊMEA, COM BASE FIXA, METÁLICO, PARA INSTALAÇÕES EM PEX, DN 25MM X 3/4", CONEXÃO POR ANEL DESLIZANTE  FORNECIMENTO E INSTALAÇÃO. AF_06/2015</v>
          </cell>
          <cell r="C4270" t="str">
            <v>UN</v>
          </cell>
          <cell r="D4270">
            <v>30.4</v>
          </cell>
        </row>
        <row r="4271">
          <cell r="A4271">
            <v>96848</v>
          </cell>
          <cell r="B4271" t="str">
            <v>JOELHO 90 GRAUS, METÁLICO, PARA INSTALAÇÕES EM PEX, DN 32 MM, CONEXÃO POR ANEL DESLIZANTE  FORNECIMENTO E INSTALAÇÃO . AF_06/2015</v>
          </cell>
          <cell r="C4271" t="str">
            <v>UN</v>
          </cell>
          <cell r="D4271">
            <v>44.78</v>
          </cell>
        </row>
        <row r="4272">
          <cell r="A4272">
            <v>96849</v>
          </cell>
          <cell r="B4272" t="str">
            <v>JOELHO 90 GRAUS, PARA INSTALAÇÕES EM PEX, DN 16 MM, CONEXÃO POR CRIMPAGEM   FORNECIMENTO E INSTALAÇÃO. AF_06/2015</v>
          </cell>
          <cell r="C4272" t="str">
            <v>UN</v>
          </cell>
          <cell r="D4272">
            <v>16.52</v>
          </cell>
        </row>
        <row r="4273">
          <cell r="A4273">
            <v>96850</v>
          </cell>
          <cell r="B4273" t="str">
            <v>JOELHO 90 GRAUS, ROSCA FÊMEA TERMINAL, PARA INSTALAÇÕES EM PEX, DN 16MM X 1/2", CONEXÃO POR CRIMPAGEM  FORNECIMENTO E INSTALAÇÃO. AF_06/2015</v>
          </cell>
          <cell r="C4273" t="str">
            <v>UN</v>
          </cell>
          <cell r="D4273">
            <v>19.059999999999999</v>
          </cell>
        </row>
        <row r="4274">
          <cell r="A4274">
            <v>96851</v>
          </cell>
          <cell r="B4274" t="str">
            <v>JOELHO 90 GRAUS, ROSCA FÊMEA TERMINAL, PARA INSTALAÇÕES EM PEX, DN 16MM X 3/4", CONEXÃO POR CRIMPAGEM  FORNECIMENTO E INSTALAÇÃO. AF_06/2015</v>
          </cell>
          <cell r="C4274" t="str">
            <v>UN</v>
          </cell>
          <cell r="D4274">
            <v>24.74</v>
          </cell>
        </row>
        <row r="4275">
          <cell r="A4275">
            <v>96852</v>
          </cell>
          <cell r="B4275" t="str">
            <v>JOELHO 90 GRAUS, PARA INSTALAÇÕES EM PEX, DN 20 MM, CONEXÃO POR CRIMPAGEM   FORNECIMENTO E INSTALAÇÃO. AF_06/2015</v>
          </cell>
          <cell r="C4275" t="str">
            <v>UN</v>
          </cell>
          <cell r="D4275">
            <v>21.76</v>
          </cell>
        </row>
        <row r="4276">
          <cell r="A4276">
            <v>96853</v>
          </cell>
          <cell r="B4276" t="str">
            <v>JOELHO 90 GRAUS, ROSCA FÊMEA TERMINAL, PARA INSTALAÇÕES EM PEX, DN 20MM X 1/2", CONEXÃO POR CRIMPAGEM  FORNECIMENTO E INSTALAÇÃO. AF_06/2015</v>
          </cell>
          <cell r="C4276" t="str">
            <v>UN</v>
          </cell>
          <cell r="D4276">
            <v>24.24</v>
          </cell>
        </row>
        <row r="4277">
          <cell r="A4277">
            <v>96854</v>
          </cell>
          <cell r="B4277" t="str">
            <v>JOELHO 90 GRAUS, ROSCA FÊMEA TERMINAL, PARA INSTALAÇÕES EM PEX, DN 20MM X 3/4", CONEXÃO POR CRIMPAGEM  FORNECIMENTO E INSTALAÇÃO. AF_06/2015</v>
          </cell>
          <cell r="C4277" t="str">
            <v>UN</v>
          </cell>
          <cell r="D4277">
            <v>28.63</v>
          </cell>
        </row>
        <row r="4278">
          <cell r="A4278">
            <v>96855</v>
          </cell>
          <cell r="B4278" t="str">
            <v>JOELHO 90 GRAUS, PARA INSTALAÇÕES EM PEX, DN 25 MM, CONEXÃO POR CRIMPAGEM   FORNECIMENTO E INSTALAÇÃO. AF_06/2015</v>
          </cell>
          <cell r="C4278" t="str">
            <v>UN</v>
          </cell>
          <cell r="D4278">
            <v>26.93</v>
          </cell>
        </row>
        <row r="4279">
          <cell r="A4279">
            <v>96856</v>
          </cell>
          <cell r="B4279" t="str">
            <v>JOELHO 90 GRAUS, ROSCA FÊMEA TERMINAL, PARA INSTALAÇÕES EM PEX, DN 25MM X 1/2", CONEXÃO POR CRIMPAGEM  FORNECIMENTO E INSTALAÇÃO. AF_06/2015</v>
          </cell>
          <cell r="C4279" t="str">
            <v>UN</v>
          </cell>
          <cell r="D4279">
            <v>27.29</v>
          </cell>
        </row>
        <row r="4280">
          <cell r="A4280">
            <v>96857</v>
          </cell>
          <cell r="B4280" t="str">
            <v>JOELHO 90 GRAUS, ROSCA FÊMEA TERMINAL, PARA INSTALAÇÕES EM PEX, DN 25MM X 1, CONEXÃO POR CRIMPAGEM  FORNECIMENTO E INSTALAÇÃO. AF_06/2015</v>
          </cell>
          <cell r="C4280" t="str">
            <v>UN</v>
          </cell>
          <cell r="D4280">
            <v>42.15</v>
          </cell>
        </row>
        <row r="4281">
          <cell r="A4281">
            <v>96858</v>
          </cell>
          <cell r="B4281" t="str">
            <v>JOELHO 90 GRAUS, PARA INSTALAÇÕES EM PEX, DN 32 MM, CONEXÃO POR CRIMPAGEM   FORNECIMENTO E INSTALAÇÃO. AF_06/2015</v>
          </cell>
          <cell r="C4281" t="str">
            <v>UN</v>
          </cell>
          <cell r="D4281">
            <v>43.12</v>
          </cell>
        </row>
        <row r="4282">
          <cell r="A4282">
            <v>96859</v>
          </cell>
          <cell r="B4282" t="str">
            <v>JOELHO 90 GRAUS, ROSCA FÊMEA TERMINAL, PARA INSTALAÇÕES EM PEX, DN 32 MM X 1", CONEXÃO POR CRIMPAGEM  FORNECIMENTO E INSTALAÇÃO. AF_06/2015</v>
          </cell>
          <cell r="C4282" t="str">
            <v>UN</v>
          </cell>
          <cell r="D4282">
            <v>52.77</v>
          </cell>
        </row>
        <row r="4283">
          <cell r="A4283">
            <v>96860</v>
          </cell>
          <cell r="B4283" t="str">
            <v>TÊ, METÁLICO, PARA INSTALAÇÕES EM PEX, DN 16 MM, CONEXÃO POR ANEL DESLIZANTE  FORNECIMENTO E INSTALAÇÃO. AF_06/2015</v>
          </cell>
          <cell r="C4283" t="str">
            <v>UN</v>
          </cell>
          <cell r="D4283">
            <v>22.91</v>
          </cell>
        </row>
        <row r="4284">
          <cell r="A4284">
            <v>96861</v>
          </cell>
          <cell r="B4284" t="str">
            <v>TÊ, ROSCA FÊMEA, METÁLICO, PARA INSTALAÇÕES EM PEX, DN 16 MM X ½, CONEXÃO POR ANEL DESLIZANTE   FORNECIMENTO E INSTALAÇÃO. AF_06/2015</v>
          </cell>
          <cell r="C4284" t="str">
            <v>UN</v>
          </cell>
          <cell r="D4284">
            <v>24.51</v>
          </cell>
        </row>
        <row r="4285">
          <cell r="A4285">
            <v>96862</v>
          </cell>
          <cell r="B4285" t="str">
            <v>TÊ, METÁLICO, PARA INSTALAÇÕES EM PEX, DN 20 MM, CONEXÃO POR ANEL DESLIZANTE  FORNECIMENTO E INSTALAÇÃO. AF_06/2015</v>
          </cell>
          <cell r="C4285" t="str">
            <v>UN</v>
          </cell>
          <cell r="D4285">
            <v>27.55</v>
          </cell>
        </row>
        <row r="4286">
          <cell r="A4286">
            <v>96863</v>
          </cell>
          <cell r="B4286" t="str">
            <v>TÊ, ROSCA FÊMEA, METÁLICO, PARA INSTALAÇÕES EM PEX, DN 20 MM X ½, CONEXÃO POR ANEL DESLIZANTE   FORNECIMENTO E INSTALAÇÃO. AF_06/2015</v>
          </cell>
          <cell r="C4286" t="str">
            <v>UN</v>
          </cell>
          <cell r="D4286">
            <v>27.28</v>
          </cell>
        </row>
        <row r="4287">
          <cell r="A4287">
            <v>96864</v>
          </cell>
          <cell r="B4287" t="str">
            <v>TÊ, METÁLICO, PARA INSTALAÇÕES EM PEX, DN 25 MM, CONEXÃO POR ANEL DESLIZANTE  FORNECIMENTO E INSTALAÇÃO. AF_06/2015</v>
          </cell>
          <cell r="C4287" t="str">
            <v>UN</v>
          </cell>
          <cell r="D4287">
            <v>41.93</v>
          </cell>
        </row>
        <row r="4288">
          <cell r="A4288">
            <v>96865</v>
          </cell>
          <cell r="B4288" t="str">
            <v>TÊ, ROSCA FÊMEA, METÁLICO, PARA INSTALAÇÕES EM PEX, DN 25 MM X 3/4", CONEXÃO POR ANEL DESLIZANTE  FORNECIMENTO E INSTALAÇÃO. AF_06/2015</v>
          </cell>
          <cell r="C4288" t="str">
            <v>UN</v>
          </cell>
          <cell r="D4288">
            <v>41.15</v>
          </cell>
        </row>
        <row r="4289">
          <cell r="A4289">
            <v>96866</v>
          </cell>
          <cell r="B4289" t="str">
            <v>TÊ, METÁLICO, PARA INSTALAÇÕES EM PEX, DN 32 MM, CONEXÃO POR ANEL DESLIZANTE  FORNECIMENTO E INSTALAÇÃO. AF_06/2015</v>
          </cell>
          <cell r="C4289" t="str">
            <v>UN</v>
          </cell>
          <cell r="D4289">
            <v>54.8</v>
          </cell>
        </row>
        <row r="4290">
          <cell r="A4290">
            <v>96867</v>
          </cell>
          <cell r="B4290" t="str">
            <v>TÊ, ROSCA MACHO, METÁLICO, PARA INSTALAÇÕES EM PEX, DN 32 MM X 1", CONEXÃO POR ANEL DESLIZANTE  FORNECIMENTO E INSTALAÇÃO. AF_06/2015</v>
          </cell>
          <cell r="C4290" t="str">
            <v>UN</v>
          </cell>
          <cell r="D4290">
            <v>62.9</v>
          </cell>
        </row>
        <row r="4291">
          <cell r="A4291">
            <v>96868</v>
          </cell>
          <cell r="B4291" t="str">
            <v>TÊ, PARA INSTALAÇÕES EM PEX, DN 16 MM, CONEXÃO POR CRIMPAGEM  FORNECIMENTO E INSTALAÇÃO. AF_06/2015</v>
          </cell>
          <cell r="C4291" t="str">
            <v>UN</v>
          </cell>
          <cell r="D4291">
            <v>25.27</v>
          </cell>
        </row>
        <row r="4292">
          <cell r="A4292">
            <v>96869</v>
          </cell>
          <cell r="B4292" t="str">
            <v>TÊ, PARA INSTALAÇÕES EM PEX, DN 20 MM, CONEXÃO POR CRIMPAGEM  FORNECIMENTO E INSTALAÇÃO. AF_06/2015</v>
          </cell>
          <cell r="C4292" t="str">
            <v>UN</v>
          </cell>
          <cell r="D4292">
            <v>30.16</v>
          </cell>
        </row>
        <row r="4293">
          <cell r="A4293">
            <v>96870</v>
          </cell>
          <cell r="B4293" t="str">
            <v>TÊ, PEX, DN 25 MM, CONEXÃO POR CRIMPAGEM  FORNECIMENTO E INSTALAÇÃO. AF_06/2015</v>
          </cell>
          <cell r="C4293" t="str">
            <v>UN</v>
          </cell>
          <cell r="D4293">
            <v>46.69</v>
          </cell>
        </row>
        <row r="4294">
          <cell r="A4294">
            <v>96871</v>
          </cell>
          <cell r="B4294" t="str">
            <v>TÊ, PARA INSTALAÇÕES EM PEX, DN 32 MM, CONEXÃO POR CRIMPAGEM  FORNECIMENTO E INSTALAÇÃO. AF_06/2015</v>
          </cell>
          <cell r="C4294" t="str">
            <v>UN</v>
          </cell>
          <cell r="D4294">
            <v>67.010000000000005</v>
          </cell>
        </row>
        <row r="4295">
          <cell r="A4295">
            <v>96872</v>
          </cell>
          <cell r="B4295" t="str">
            <v>DISTRIBUIDOR 2 SAÍDAS, METÁLICO, PARA INSTALAÇÕES EM PEX, ENTRADA DE 3/4" X 2 SAÍDAS DE 1/2", CONEXÃO POR ANEL DESLIZANTE  FORNECIMENTO E INSTALAÇÃO. AF_06/2015</v>
          </cell>
          <cell r="C4295" t="str">
            <v>UN</v>
          </cell>
          <cell r="D4295">
            <v>63.83</v>
          </cell>
        </row>
        <row r="4296">
          <cell r="A4296">
            <v>96873</v>
          </cell>
          <cell r="B4296" t="str">
            <v>DISTRIBUIDOR 2 SAÍDAS, METÁLICO, PARA INSTALAÇÕES EM PEX, ENTRADA DE 1" X 2 SAÍDAS DE 1/2", CONEXÃO POR ANEL DESLIZANTE  FORNECIMENTO E INSTALAÇÃO. AF_06/2015</v>
          </cell>
          <cell r="C4296" t="str">
            <v>UN</v>
          </cell>
          <cell r="D4296">
            <v>72.77</v>
          </cell>
        </row>
        <row r="4297">
          <cell r="A4297">
            <v>96874</v>
          </cell>
          <cell r="B4297" t="str">
            <v>DISTRIBUIDOR 3 SAÍDAS, METÁLICO, PARA INSTALAÇÕES EM PEX, ENTRADA DE 3/4" X 3 SAÍDAS DE 1/2", CONEXÃO POR ANEL DESLIZANTE  FORNECIMENTO E INSTALAÇÃO . AF_06/2015</v>
          </cell>
          <cell r="C4297" t="str">
            <v>UN</v>
          </cell>
          <cell r="D4297">
            <v>78.31</v>
          </cell>
        </row>
        <row r="4298">
          <cell r="A4298">
            <v>96875</v>
          </cell>
          <cell r="B4298" t="str">
            <v>DISTRIBUIDOR 3 SAÍDAS, METÁLICO, PARA INSTALAÇÕES EM PEX, ENTRADA DE 1 X 3 SAÍDAS DE 1/2, CONEXÃO POR ANEL DESLIZANTE   FORNECIMENTO E INSTALAÇÃO. AF_06/2015</v>
          </cell>
          <cell r="C4298" t="str">
            <v>UN</v>
          </cell>
          <cell r="D4298">
            <v>92.69</v>
          </cell>
        </row>
        <row r="4299">
          <cell r="A4299">
            <v>96876</v>
          </cell>
          <cell r="B4299" t="str">
            <v>DISTRIBUIDOR 2 SAÍDAS, PARA INSTALAÇÕES EM PEX, ENTRADA DE 32 MM X 2 SAÍDAS DE 16 MM, CONEXÃO POR CRIMPAGEM FORNECIMENTO E INSTALAÇÃO. AF_06/2015</v>
          </cell>
          <cell r="C4299" t="str">
            <v>UN</v>
          </cell>
          <cell r="D4299">
            <v>155.13999999999999</v>
          </cell>
        </row>
        <row r="4300">
          <cell r="A4300">
            <v>96877</v>
          </cell>
          <cell r="B4300" t="str">
            <v>DISTRIBUIDOR 2 SAÍDAS, PARA INSTALAÇÕES EM PEX, ENTRADA DE 32 MM X 2 SAÍDAS DE 20 MM, CONEXÃO POR CRIMPAGEM  FORNECIMENTO E INSTALAÇÃO. AF_06/2015</v>
          </cell>
          <cell r="C4300" t="str">
            <v>UN</v>
          </cell>
          <cell r="D4300">
            <v>165.58</v>
          </cell>
        </row>
        <row r="4301">
          <cell r="A4301">
            <v>96878</v>
          </cell>
          <cell r="B4301" t="str">
            <v>DISTRIBUIDOR 2 SAÍDAS, PARA INSTALAÇÕES EM PEX, ENTRADA DE 32 MM X 2 SAÍDAS DE 25 MM, CONEXÃO POR CRIMPAGEM  FORNECIMENTO E INSTALAÇÃO. AF_06/2015</v>
          </cell>
          <cell r="C4301" t="str">
            <v>UN</v>
          </cell>
          <cell r="D4301">
            <v>167.53</v>
          </cell>
        </row>
        <row r="4302">
          <cell r="A4302">
            <v>96879</v>
          </cell>
          <cell r="B4302" t="str">
            <v>DISTRIBUIDOR 3 SAÍDAS, PARA INSTALAÇÕES EM PEX, ENTRADA DE 32 MM X 3 SAÍDAS DE 16 MM, CONEXÃO POR CRIMPAGEM  FORNECIMENTO E INSTALAÇÃO. AF_06/2015</v>
          </cell>
          <cell r="C4302" t="str">
            <v>UN</v>
          </cell>
          <cell r="D4302">
            <v>169.58</v>
          </cell>
        </row>
        <row r="4303">
          <cell r="A4303">
            <v>96880</v>
          </cell>
          <cell r="B4303" t="str">
            <v>DISTRIBUIDOR 3 SAÍDAS, PARA INSTALAÇÕES EM PEX, ENTRADA DE 32 MM X 3 SAÍDAS DE 20 MM, CONEXÃO POR CRIMPAGEM  FORNECIMENTO E INSTALAÇÃO. AF_06/2015</v>
          </cell>
          <cell r="C4303" t="str">
            <v>UN</v>
          </cell>
          <cell r="D4303">
            <v>192.95</v>
          </cell>
        </row>
        <row r="4304">
          <cell r="A4304">
            <v>96881</v>
          </cell>
          <cell r="B4304" t="str">
            <v>DISTRIBUIDOR 3 SAÍDAS, PARA INSTALAÇÕES EM PEX, ENTRADA DE 32 MM X 3 SAÍDAS DE 25 MM, CONEXÃO POR CRIMPAGEM  FORNECIMENTO E INSTALAÇÃO. AF_06/2015</v>
          </cell>
          <cell r="C4304" t="str">
            <v>UN</v>
          </cell>
          <cell r="D4304">
            <v>203.54</v>
          </cell>
        </row>
        <row r="4305">
          <cell r="A4305">
            <v>97425</v>
          </cell>
          <cell r="B4305" t="str">
            <v>FLANGE EM AÇO, DN 15 MM X 1/2'', INSTALADO EM RESERVAÇÃO DE ÁGUA DE EDIFICAÇÃO QUE POSSUA RESERVATÓRIO DE FIBRA/FIBROCIMENTO - FORNECIMENTO E INSTALAÇÃO. AF_06/2016</v>
          </cell>
          <cell r="C4305" t="str">
            <v>UN</v>
          </cell>
          <cell r="D4305">
            <v>23.7</v>
          </cell>
        </row>
        <row r="4306">
          <cell r="A4306">
            <v>97426</v>
          </cell>
          <cell r="B4306" t="str">
            <v>FLANGE EM AÇO, DN 20 MM X 3/4'', INSTALADO EM RESERVAÇÃO DE ÁGUA DE EDIFICAÇÃO QUE POSSUA RESERVATÓRIO DE FIBRA/FIBROCIMENTO - FORNECIMENTO E INSTALAÇÃO. AF_06/2016</v>
          </cell>
          <cell r="C4306" t="str">
            <v>UN</v>
          </cell>
          <cell r="D4306">
            <v>27.8</v>
          </cell>
        </row>
        <row r="4307">
          <cell r="A4307">
            <v>97427</v>
          </cell>
          <cell r="B4307" t="str">
            <v>FLANGE EM AÇO, DN 25 MM X 1'', INSTALADO EM RESERVAÇÃO DE ÁGUA DE EDIFICAÇÃO QUE POSSUA RESERVATÓRIO DE FIBRA/FIBROCIMENTO - FORNECIMENTO E INSTALAÇÃO. AF_06/2016</v>
          </cell>
          <cell r="C4307" t="str">
            <v>UN</v>
          </cell>
          <cell r="D4307">
            <v>30.9</v>
          </cell>
        </row>
        <row r="4308">
          <cell r="A4308">
            <v>97428</v>
          </cell>
          <cell r="B4308" t="str">
            <v>FLANGE EM AÇO, DN 32 MM X 1 1/4'', INSTALADO EM RESERVAÇÃO DE ÁGUA DE EDIFICAÇÃO QUE POSSUA RESERVATÓRIO DE FIBRA/FIBROCIMENTO - FORNECIMENTO E INSTALAÇÃO. AF_06/2016</v>
          </cell>
          <cell r="C4308" t="str">
            <v>UN</v>
          </cell>
          <cell r="D4308">
            <v>38.1</v>
          </cell>
        </row>
        <row r="4309">
          <cell r="A4309">
            <v>97429</v>
          </cell>
          <cell r="B4309" t="str">
            <v>FLANGE EM AÇO, DN 40 MM X 1 1/2'', INSTALADO EM RESERVAÇÃO DE ÁGUA DE EDIFICAÇÃO QUE POSSUA RESERVATÓRIO DE FIBRA/FIBROCIMENTO - FORNECIMENTO E INSTALAÇÃO. AF_06/2016</v>
          </cell>
          <cell r="C4309" t="str">
            <v>UN</v>
          </cell>
          <cell r="D4309">
            <v>44.72</v>
          </cell>
        </row>
        <row r="4310">
          <cell r="A4310">
            <v>97430</v>
          </cell>
          <cell r="B4310" t="str">
            <v>ACOPLAMENTO RÍGIDO EM AÇO, CONEXÃO RANHURADA, DN 50 (2"), INSTALADO EM PRUMADAS - FORNECIMENTO E INSTALAÇÃO. AF_12/2015</v>
          </cell>
          <cell r="C4310" t="str">
            <v>UN</v>
          </cell>
          <cell r="D4310">
            <v>30.51</v>
          </cell>
        </row>
        <row r="4311">
          <cell r="A4311">
            <v>97431</v>
          </cell>
          <cell r="B4311" t="str">
            <v>ACOPLAMENTO RÍGIDO EM AÇO, CONEXÃO RANHURADA, DN 65 (2 1/2"), INSTALADO EM PRUMADAS - FORNECIMENTO E INSTALAÇÃO. AF_12/2015</v>
          </cell>
          <cell r="C4311" t="str">
            <v>UN</v>
          </cell>
          <cell r="D4311">
            <v>34.29</v>
          </cell>
        </row>
        <row r="4312">
          <cell r="A4312">
            <v>97432</v>
          </cell>
          <cell r="B4312" t="str">
            <v>ACOPLAMENTO RÍGIDO EM AÇO, CONEXÃO RANHURADA, DN 80 (3"), INSTALADO EM PRUMADAS - FORNECIMENTO E INSTALAÇÃO. AF_12/2015</v>
          </cell>
          <cell r="C4312" t="str">
            <v>UN</v>
          </cell>
          <cell r="D4312">
            <v>38.729999999999997</v>
          </cell>
        </row>
        <row r="4313">
          <cell r="A4313">
            <v>97433</v>
          </cell>
          <cell r="B4313" t="str">
            <v>CURVA 45 GRAUS, EM AÇO, CONEXÃO RANHURADA, DN 50 (2), INSTALADO EM PRUMADAS - FORNECIMENTO E INSTALAÇÃO. AF_12/2015</v>
          </cell>
          <cell r="C4313" t="str">
            <v>UN</v>
          </cell>
          <cell r="D4313">
            <v>64.53</v>
          </cell>
        </row>
        <row r="4314">
          <cell r="A4314">
            <v>97434</v>
          </cell>
          <cell r="B4314" t="str">
            <v>CURVA 90 GRAUS, EM AÇO, CONEXÃO RANHURADA, DN 50 (2"), INSTALADO EM PRUMADAS - FORNECIMENTO E INSTALAÇÃO. AF_12/2015</v>
          </cell>
          <cell r="C4314" t="str">
            <v>UN</v>
          </cell>
          <cell r="D4314">
            <v>65.55</v>
          </cell>
        </row>
        <row r="4315">
          <cell r="A4315">
            <v>97435</v>
          </cell>
          <cell r="B4315" t="str">
            <v>CURVA 45 GRAUS, EM AÇO, CONEXÃO RANHURADA, DN 65 (2 1/2"), INSTALADO EM PRUMADAS - FORNECIMENTO E INSTALAÇÃO. AF_12/2015</v>
          </cell>
          <cell r="C4315" t="str">
            <v>UN</v>
          </cell>
          <cell r="D4315">
            <v>75.31</v>
          </cell>
        </row>
        <row r="4316">
          <cell r="A4316">
            <v>97436</v>
          </cell>
          <cell r="B4316" t="str">
            <v>CURVA 90 GRAUS, EM AÇO, CONEXÃO RANHURADA, DN 65 (2 1/2), INSTALADO EM PRUMADAS - FORNECIMENTO E INSTALAÇÃO. AF_12/2015</v>
          </cell>
          <cell r="C4316" t="str">
            <v>UN</v>
          </cell>
          <cell r="D4316">
            <v>77.28</v>
          </cell>
        </row>
        <row r="4317">
          <cell r="A4317">
            <v>97437</v>
          </cell>
          <cell r="B4317" t="str">
            <v>CURVA 45 GRAUS, EM AÇO, CONEXÃO RANHURADA, DN 80 (3"), INSTALADO EM PRUMADAS - FORNECIMENTO E INSTALAÇÃO. AF_12/2015</v>
          </cell>
          <cell r="C4317" t="str">
            <v>UN</v>
          </cell>
          <cell r="D4317">
            <v>86.08</v>
          </cell>
        </row>
        <row r="4318">
          <cell r="A4318">
            <v>97438</v>
          </cell>
          <cell r="B4318" t="str">
            <v>CURVA 90 GRAUS, EM AÇO, CONEXÃO RANHURADA, DN 80 (3"), INSTALADO EM PRUMADAS - FORNECIMENTO E INSTALAÇÃO. AF_12/2015</v>
          </cell>
          <cell r="C4318" t="str">
            <v>UN</v>
          </cell>
          <cell r="D4318">
            <v>88.19</v>
          </cell>
        </row>
        <row r="4319">
          <cell r="A4319">
            <v>97439</v>
          </cell>
          <cell r="B4319" t="str">
            <v>TÊ, EM AÇO, CONEXÃO RANHURADA, DN 50 (2"), INSTALADO EM PRUMADAS - FORNECIMENTO E INSTALAÇÃO. AF_12/2015</v>
          </cell>
          <cell r="C4319" t="str">
            <v>UN</v>
          </cell>
          <cell r="D4319">
            <v>95.86</v>
          </cell>
        </row>
        <row r="4320">
          <cell r="A4320">
            <v>97440</v>
          </cell>
          <cell r="B4320" t="str">
            <v>TÊ, EM AÇO, CONEXÃO RANHURADA, DN 65 (2 1/2"), INSTALADO EM PRUMADAS - FORNECIMENTO E INSTALAÇÃO. AF_12/2015</v>
          </cell>
          <cell r="C4320" t="str">
            <v>UN</v>
          </cell>
          <cell r="D4320">
            <v>114.32</v>
          </cell>
        </row>
        <row r="4321">
          <cell r="A4321">
            <v>97442</v>
          </cell>
          <cell r="B4321" t="str">
            <v>TÊ, EM AÇO, CONEXÃO RANHURADA, DN 80 (3"), INSTALADO EM PRUMADAS - FORNECIMENTO E INSTALAÇÃO. AF_12/2015</v>
          </cell>
          <cell r="C4321" t="str">
            <v>UN</v>
          </cell>
          <cell r="D4321">
            <v>126.67</v>
          </cell>
        </row>
        <row r="4322">
          <cell r="A4322">
            <v>97443</v>
          </cell>
          <cell r="B4322" t="str">
            <v>LUVA, EM AÇO, CONEXÃO SOLDADA, DN 50 (2"), INSTALADO EM PRUMADAS - FORNECIMENTO E INSTALAÇÃO. AF_12/2015</v>
          </cell>
          <cell r="C4322" t="str">
            <v>UN</v>
          </cell>
          <cell r="D4322">
            <v>81.430000000000007</v>
          </cell>
        </row>
        <row r="4323">
          <cell r="A4323">
            <v>97444</v>
          </cell>
          <cell r="B4323" t="str">
            <v>LUVA COM REDUÇÃO, EM AÇO, CONEXÃO SOLDADA, DN 50 X 40 MM (2 X 1 1/2), INSTALADO EM PRUMADAS - FORNECIMENTO E INSTALAÇÃO. AF_12/2015</v>
          </cell>
          <cell r="C4323" t="str">
            <v>UN</v>
          </cell>
          <cell r="D4323">
            <v>93.12</v>
          </cell>
        </row>
        <row r="4324">
          <cell r="A4324">
            <v>97446</v>
          </cell>
          <cell r="B4324" t="str">
            <v>LUVA, EM AÇO, CONEXÃO SOLDADA, DN 65 (2 1/2"), INSTALADO EM PRUMADAS - FORNECIMENTO E INSTALAÇÃO. AF_12/2015</v>
          </cell>
          <cell r="C4324" t="str">
            <v>UN</v>
          </cell>
          <cell r="D4324">
            <v>151.74</v>
          </cell>
        </row>
        <row r="4325">
          <cell r="A4325">
            <v>97447</v>
          </cell>
          <cell r="B4325" t="str">
            <v>LUVA COM REDUÇÃO, EM AÇO, CONEXÃO SOLDADA, DN 65 X 50 MM (2 1/2" X 2"), INSTALADO EM PRUMADAS - FORNECIMENTO E INSTALAÇÃO. AF_12/2015</v>
          </cell>
          <cell r="C4325" t="str">
            <v>UN</v>
          </cell>
          <cell r="D4325">
            <v>151.74</v>
          </cell>
        </row>
        <row r="4326">
          <cell r="A4326">
            <v>97449</v>
          </cell>
          <cell r="B4326" t="str">
            <v>LUVA, EM AÇO, CONEXÃO SOLDADA, DN 80 (3), INSTALADO EM PRUMADAS - FORNECIMENTO E INSTALAÇÃO. AF_12/2015</v>
          </cell>
          <cell r="C4326" t="str">
            <v>UN</v>
          </cell>
          <cell r="D4326">
            <v>162.35</v>
          </cell>
        </row>
        <row r="4327">
          <cell r="A4327">
            <v>97450</v>
          </cell>
          <cell r="B4327" t="str">
            <v>LUVA COM REDUÇÃO, EM AÇO, CONEXÃO SOLDADA, DN 80 X 65 MM (3" X 2 1/2"), INSTALADO EM PRUMADAS - FORNECIMENTO E INSTALAÇÃO. AF_12/2015</v>
          </cell>
          <cell r="C4327" t="str">
            <v>UN</v>
          </cell>
          <cell r="D4327">
            <v>194.19</v>
          </cell>
        </row>
        <row r="4328">
          <cell r="A4328">
            <v>97452</v>
          </cell>
          <cell r="B4328" t="str">
            <v>CURVA 45 GRAUS, EM AÇO, CONEXÃO SOLDADA, DN 50 (2), INSTALADO EM PRUMADAS - FORNECIMENTO E INSTALAÇÃO. AF_12/2015</v>
          </cell>
          <cell r="C4328" t="str">
            <v>UN</v>
          </cell>
          <cell r="D4328">
            <v>131.51</v>
          </cell>
        </row>
        <row r="4329">
          <cell r="A4329">
            <v>97453</v>
          </cell>
          <cell r="B4329" t="str">
            <v>CURVA 90 GRAUS, EM AÇO, CONEXÃO SOLDADA, DN 50 (2), INSTALADO EM PRUMADAS - FORNECIMENTO E INSTALAÇÃO. AF_12/2015</v>
          </cell>
          <cell r="C4329" t="str">
            <v>UN</v>
          </cell>
          <cell r="D4329">
            <v>138.18</v>
          </cell>
        </row>
        <row r="4330">
          <cell r="A4330">
            <v>97454</v>
          </cell>
          <cell r="B4330" t="str">
            <v>CURVA 45 GRAUS, EM AÇO, CONEXÃO SOLDADA, DN 65 (2 1/2), INSTALADO EM PRUMADAS - FORNECIMENTO E INSTALAÇÃO. AF_12/2015</v>
          </cell>
          <cell r="C4330" t="str">
            <v>UN</v>
          </cell>
          <cell r="D4330">
            <v>210.41</v>
          </cell>
        </row>
        <row r="4331">
          <cell r="A4331">
            <v>97455</v>
          </cell>
          <cell r="B4331" t="str">
            <v>CURVA 90 GRAUS, EM AÇO, CONEXÃO SOLDADA, DN 65 (2 1/2), INSTALADO EM PRUMADAS - FORNECIMENTO E INSTALAÇÃO. AF_12/2015</v>
          </cell>
          <cell r="C4331" t="str">
            <v>UN</v>
          </cell>
          <cell r="D4331">
            <v>221.08</v>
          </cell>
        </row>
        <row r="4332">
          <cell r="A4332">
            <v>97456</v>
          </cell>
          <cell r="B4332" t="str">
            <v>CURVA 45 GRAUS, EM AÇO, CONEXÃO SOLDADA, DN 80 (3), INSTALADO EM PRUMADAS - FORNECIMENTO E INSTALAÇÃO. AF_12/2015</v>
          </cell>
          <cell r="C4332" t="str">
            <v>UN</v>
          </cell>
          <cell r="D4332">
            <v>446.74</v>
          </cell>
        </row>
        <row r="4333">
          <cell r="A4333">
            <v>97457</v>
          </cell>
          <cell r="B4333" t="str">
            <v>CURVA 90 GRAUS, EM AÇO, CONEXÃO SOLDADA, DN 80 (3), INSTALADO EM PRUMADAS - FORNECIMENTO E INSTALAÇÃO. AF_12/2015</v>
          </cell>
          <cell r="C4333" t="str">
            <v>UN</v>
          </cell>
          <cell r="D4333">
            <v>398.86</v>
          </cell>
        </row>
        <row r="4334">
          <cell r="A4334">
            <v>97458</v>
          </cell>
          <cell r="B4334" t="str">
            <v>TÊ, EM AÇO, CONEXÃO SOLDADA, DN 50 (2"), INSTALADO EM PRUMADAS - FORNECIMENTO E INSTALAÇÃO. AF_12/2015</v>
          </cell>
          <cell r="C4334" t="str">
            <v>UN</v>
          </cell>
          <cell r="D4334">
            <v>202.27</v>
          </cell>
        </row>
        <row r="4335">
          <cell r="A4335">
            <v>97459</v>
          </cell>
          <cell r="B4335" t="str">
            <v>TÊ, EM AÇO, CONEXÃO SOLDADA, DN 65 (2 1/2"), INSTALADO EM PRUMADAS - FORNECIMENTO E INSTALAÇÃO. AF_12/2015</v>
          </cell>
          <cell r="C4335" t="str">
            <v>UN</v>
          </cell>
          <cell r="D4335">
            <v>328.63</v>
          </cell>
        </row>
        <row r="4336">
          <cell r="A4336">
            <v>97460</v>
          </cell>
          <cell r="B4336" t="str">
            <v>TÊ, EM AÇO, CONEXÃO SOLDADA, DN 80 (3"), INSTALADO EM PRUMADAS - FORNECIMENTO E INSTALAÇÃO. AF_12/2015</v>
          </cell>
          <cell r="C4336" t="str">
            <v>UN</v>
          </cell>
          <cell r="D4336">
            <v>490.18</v>
          </cell>
        </row>
        <row r="4337">
          <cell r="A4337">
            <v>97461</v>
          </cell>
          <cell r="B4337" t="str">
            <v>LUVA, EM AÇO, CONEXÃO SOLDADA, DN 25 (1), INSTALADO EM REDE DE ALIMENTAÇÃO PARA HIDRANTE - FORNECIMENTO E INSTALAÇÃO. AF_12/2015</v>
          </cell>
          <cell r="C4337" t="str">
            <v>UN</v>
          </cell>
          <cell r="D4337">
            <v>25.4</v>
          </cell>
        </row>
        <row r="4338">
          <cell r="A4338">
            <v>97462</v>
          </cell>
          <cell r="B4338" t="str">
            <v>LUVA COM REDUÇÃO, EM AÇO, CONEXÃO SOLDADA, DN 25 X 20 MM (1 X 3/4), INSTALADO EM REDE DE ALIMENTAÇÃO PARA HIDRANTE - FORNECIMENTO E INSTALAÇÃO. AF_12/2015</v>
          </cell>
          <cell r="C4338" t="str">
            <v>UN</v>
          </cell>
          <cell r="D4338">
            <v>21.98</v>
          </cell>
        </row>
        <row r="4339">
          <cell r="A4339">
            <v>97464</v>
          </cell>
          <cell r="B4339" t="str">
            <v>LUVA, EM AÇO, CONEXÃO SOLDADA, DN 32 (1 1/4), INSTALADO EM REDE DE ALIMENTAÇÃO PARA HIDRANTE - FORNECIMENTO E INSTALAÇÃO. AF_12/2015</v>
          </cell>
          <cell r="C4339" t="str">
            <v>UN</v>
          </cell>
          <cell r="D4339">
            <v>35.85</v>
          </cell>
        </row>
        <row r="4340">
          <cell r="A4340">
            <v>97465</v>
          </cell>
          <cell r="B4340" t="str">
            <v>LUVA COM REDUÇÃO, EM AÇO, CONEXÃO SOLDADA, DN 32 X 25 MM (1 1/4  X 1), INSTALADO EM REDE DE ALIMENTAÇÃO PARA HIDRANTE - FORNECIMENTO E INSTALAÇÃO. AF_12/2015</v>
          </cell>
          <cell r="C4340" t="str">
            <v>UN</v>
          </cell>
          <cell r="D4340">
            <v>41.63</v>
          </cell>
        </row>
        <row r="4341">
          <cell r="A4341">
            <v>97467</v>
          </cell>
          <cell r="B4341" t="str">
            <v>LUVA, EM AÇO, CONEXÃO SOLDADA, DN 40 (1 1/2), INSTALADO EM REDE DE ALIMENTAÇÃO PARA HIDRANTE - FORNECIMENTO E INSTALAÇÃO. AF_12/2015</v>
          </cell>
          <cell r="C4341" t="str">
            <v>UN</v>
          </cell>
          <cell r="D4341">
            <v>45.37</v>
          </cell>
        </row>
        <row r="4342">
          <cell r="A4342">
            <v>97468</v>
          </cell>
          <cell r="B4342" t="str">
            <v>LUVA COM REDUÇÃO, EM AÇO, CONEXÃO SOLDADA, DN 40  X 32 MM (1 1/2 X 1 1/4), INSTALADO EM REDE DE ALIMENTAÇÃO PARA HIDRANTE - FORNECIMENTO E INSTALAÇÃO. AF_12/2015</v>
          </cell>
          <cell r="C4342" t="str">
            <v>UN</v>
          </cell>
          <cell r="D4342">
            <v>52.77</v>
          </cell>
        </row>
        <row r="4343">
          <cell r="A4343">
            <v>97470</v>
          </cell>
          <cell r="B4343" t="str">
            <v>LUVA, EM AÇO, CONEXÃO SOLDADA, DN 50 (2), INSTALADO EM REDE DE ALIMENTAÇÃO PARA HIDRANTE - FORNECIMENTO E INSTALAÇÃO. AF_12/2015</v>
          </cell>
          <cell r="C4343" t="str">
            <v>UN</v>
          </cell>
          <cell r="D4343">
            <v>65.349999999999994</v>
          </cell>
        </row>
        <row r="4344">
          <cell r="A4344">
            <v>97471</v>
          </cell>
          <cell r="B4344" t="str">
            <v>LUVA COM REDUÇÃO, EM AÇO, CONEXÃO SOLDADA, DN 50 X 40 MM (2 X 1 1/2), INSTALADO EM REDE DE ALIMENTAÇÃO PARA HIDRANTE - FORNECIMENTO E INSTALAÇÃO. AF_12/2015</v>
          </cell>
          <cell r="C4344" t="str">
            <v>UN</v>
          </cell>
          <cell r="D4344">
            <v>77.040000000000006</v>
          </cell>
        </row>
        <row r="4345">
          <cell r="A4345">
            <v>97474</v>
          </cell>
          <cell r="B4345" t="str">
            <v>LUVA, EM AÇO, CONEXÃO SOLDADA, DN 65 (2 1/2), INSTALADO EM REDE DE ALIMENTAÇÃO PARA HIDRANTE - FORNECIMENTO E INSTALAÇÃO. AF_12/2015</v>
          </cell>
          <cell r="C4345" t="str">
            <v>UN</v>
          </cell>
          <cell r="D4345">
            <v>114.77</v>
          </cell>
        </row>
        <row r="4346">
          <cell r="A4346">
            <v>97475</v>
          </cell>
          <cell r="B4346" t="str">
            <v>LUVA COM REDUÇÃO, EM AÇO, CONEXÃO SOLDADA, DN 65 X 50 MM (2 1/2 X 2), INSTALADO EM REDE DE ALIMENTAÇÃO PARA HIDRANTE - FORNECIMENTO E INSTALAÇÃO. AF_12/2015</v>
          </cell>
          <cell r="C4346" t="str">
            <v>UN</v>
          </cell>
          <cell r="D4346">
            <v>138.4</v>
          </cell>
        </row>
        <row r="4347">
          <cell r="A4347">
            <v>97477</v>
          </cell>
          <cell r="B4347" t="str">
            <v>LUVA, EM AÇO, CONEXÃO SOLDADA, DN 80 (3), INSTALADO EM REDE DE ALIMENTAÇÃO PARA HIDRANTE - FORNECIMENTO E INSTALAÇÃO. AF_12/2015</v>
          </cell>
          <cell r="C4347" t="str">
            <v>UN</v>
          </cell>
          <cell r="D4347">
            <v>151.74</v>
          </cell>
        </row>
        <row r="4348">
          <cell r="A4348">
            <v>97478</v>
          </cell>
          <cell r="B4348" t="str">
            <v>LUVA COM REDUÇÃO, EM AÇO, CONEXÃO SOLDADA, DN 80 X 65 MM (3 X 2 1/2), INSTALADO EM REDE DE ALIMENTAÇÃO PARA HIDRANTE - FORNECIMENTO E INSTALAÇÃO. AF_12/2015</v>
          </cell>
          <cell r="C4348" t="str">
            <v>UN</v>
          </cell>
          <cell r="D4348">
            <v>183.58</v>
          </cell>
        </row>
        <row r="4349">
          <cell r="A4349">
            <v>97479</v>
          </cell>
          <cell r="B4349" t="str">
            <v>CURVA 45 GRAUS, EM AÇO, CONEXÃO SOLDADA, DN 25 (1), INSTALADO EM REDE DE ALIMENTAÇÃO PARA HIDRANTE - FORNECIMENTO E INSTALAÇÃO. AF_12/2015</v>
          </cell>
          <cell r="C4349" t="str">
            <v>UN</v>
          </cell>
          <cell r="D4349">
            <v>40.340000000000003</v>
          </cell>
        </row>
        <row r="4350">
          <cell r="A4350">
            <v>97480</v>
          </cell>
          <cell r="B4350" t="str">
            <v>CURVA 90 GRAUS, EM AÇO, CONEXÃO SOLDADA, DN 25 (1), INSTALADO EM REDE DE ALIMENTAÇÃO PARA HIDRANTE - FORNECIMENTO E INSTALAÇÃO. AF_12/2015</v>
          </cell>
          <cell r="C4350" t="str">
            <v>UN</v>
          </cell>
          <cell r="D4350">
            <v>40.340000000000003</v>
          </cell>
        </row>
        <row r="4351">
          <cell r="A4351">
            <v>97481</v>
          </cell>
          <cell r="B4351" t="str">
            <v>CURVA 45 GRAUS, EM AÇO, CONEXÃO SOLDADA, DN 32 (1 1/4), INSTALADO EM REDE DE ALIMENTAÇÃO PARA HIDRANTE - FORNECIMENTO E INSTALAÇÃO. AF_12/2015</v>
          </cell>
          <cell r="C4351" t="str">
            <v>UN</v>
          </cell>
          <cell r="D4351">
            <v>57.31</v>
          </cell>
        </row>
        <row r="4352">
          <cell r="A4352">
            <v>97482</v>
          </cell>
          <cell r="B4352" t="str">
            <v>CURVA 90 GRAUS, EM AÇO, CONEXÃO SOLDADA, DN 32 (1 1/4), INSTALADO EM REDE DE ALIMENTAÇÃO PARA HIDRANTE - FORNECIMENTO E INSTALAÇÃO. AF_12/2015</v>
          </cell>
          <cell r="C4352" t="str">
            <v>UN</v>
          </cell>
          <cell r="D4352">
            <v>57.31</v>
          </cell>
        </row>
        <row r="4353">
          <cell r="A4353">
            <v>97483</v>
          </cell>
          <cell r="B4353" t="str">
            <v>CURVA 45 GRAUS, EM AÇO, CONEXÃO SOLDADA, DN 40 (1 1/2"), INSTALADO EM REDE DE ALIMENTAÇÃO PARA HIDRANTE - FORNECIMENTO E INSTALAÇÃO. AF_12/2015</v>
          </cell>
          <cell r="C4353" t="str">
            <v>UN</v>
          </cell>
          <cell r="D4353">
            <v>78.92</v>
          </cell>
        </row>
        <row r="4354">
          <cell r="A4354">
            <v>97484</v>
          </cell>
          <cell r="B4354" t="str">
            <v>CURVA 90 GRAUS, EM AÇO, CONEXÃO SOLDADA, DN 40 (1 1/2"), INSTALADO EM REDE DE ALIMENTAÇÃO PARA HIDRANTE - FORNECIMENTO E INSTALAÇÃO. AF_12/2015</v>
          </cell>
          <cell r="C4354" t="str">
            <v>UN</v>
          </cell>
          <cell r="D4354">
            <v>78.92</v>
          </cell>
        </row>
        <row r="4355">
          <cell r="A4355">
            <v>97485</v>
          </cell>
          <cell r="B4355" t="str">
            <v>CURVA 45 GRAUS, EM AÇO, CONEXÃO SOLDADA, DN 50 (2"), INSTALADO EM REDE DE ALIMENTAÇÃO PARA HIDRANTE - FORNECIMENTO E INSTALAÇÃO. AF_12/2015</v>
          </cell>
          <cell r="C4355" t="str">
            <v>UN</v>
          </cell>
          <cell r="D4355">
            <v>107.43</v>
          </cell>
        </row>
        <row r="4356">
          <cell r="A4356">
            <v>97486</v>
          </cell>
          <cell r="B4356" t="str">
            <v>CURVA 90 GRAUS, EM AÇO, CONEXÃO SOLDADA, DN 50 (2"), INSTALADO EM REDE DE ALIMENTAÇÃO PARA HIDRANTE - FORNECIMENTO E INSTALAÇÃO. AF_12/2015</v>
          </cell>
          <cell r="C4356" t="str">
            <v>UN</v>
          </cell>
          <cell r="D4356">
            <v>114.1</v>
          </cell>
        </row>
        <row r="4357">
          <cell r="A4357">
            <v>97487</v>
          </cell>
          <cell r="B4357" t="str">
            <v>CURVA 45 GRAUS, EM AÇO, CONEXÃO SOLDADA, DN 65 (2 1/2"), INSTALADO EM REDE DE ALIMENTAÇÃO PARA HIDRANTE - FORNECIMENTO E INSTALAÇÃO. AF_12/2015</v>
          </cell>
          <cell r="C4357" t="str">
            <v>UN</v>
          </cell>
          <cell r="D4357">
            <v>190.45</v>
          </cell>
        </row>
        <row r="4358">
          <cell r="A4358">
            <v>97488</v>
          </cell>
          <cell r="B4358" t="str">
            <v>CURVA 90 GRAUS, EM AÇO, CONEXÃO SOLDADA, DN 65 (2 1/2"), INSTALADO EM REDE DE ALIMENTAÇÃO PARA HIDRANTE - FORNECIMENTO E INSTALAÇÃO. AF_12/2015</v>
          </cell>
          <cell r="C4358" t="str">
            <v>UN</v>
          </cell>
          <cell r="D4358">
            <v>201.12</v>
          </cell>
        </row>
        <row r="4359">
          <cell r="A4359">
            <v>97489</v>
          </cell>
          <cell r="B4359" t="str">
            <v>CURVA 45 GRAUS, EM AÇO, CONEXÃO SOLDADA, DN 80 (3"), INSTALADO EM REDE DE ALIMENTAÇÃO PARA HIDRANTE - FORNECIMENTO E INSTALAÇÃO. AF_12/2015</v>
          </cell>
          <cell r="C4359" t="str">
            <v>UN</v>
          </cell>
          <cell r="D4359">
            <v>430.81</v>
          </cell>
        </row>
        <row r="4360">
          <cell r="A4360">
            <v>97490</v>
          </cell>
          <cell r="B4360" t="str">
            <v>CURVA 90 GRAUS, EM AÇO, CONEXÃO SOLDADA, DN 80 (3"), INSTALADO EM REDE DE ALIMENTAÇÃO PARA HIDRANTE - FORNECIMENTO E INSTALAÇÃO. AF_12/2015</v>
          </cell>
          <cell r="C4360" t="str">
            <v>UN</v>
          </cell>
          <cell r="D4360">
            <v>382.93</v>
          </cell>
        </row>
        <row r="4361">
          <cell r="A4361">
            <v>97491</v>
          </cell>
          <cell r="B4361" t="str">
            <v>TÊ, EM AÇO, CONEXÃO SOLDADA, DN 25 (1"), INSTALADO EM REDE DE ALIMENTAÇÃO PARA HIDRANTE - FORNECIMENTO E INSTALAÇÃO. AF_12/2015</v>
          </cell>
          <cell r="C4361" t="str">
            <v>UN</v>
          </cell>
          <cell r="D4361">
            <v>60.86</v>
          </cell>
        </row>
        <row r="4362">
          <cell r="A4362">
            <v>97492</v>
          </cell>
          <cell r="B4362" t="str">
            <v>TÊ, EM AÇO, CONEXÃO SOLDADA, DN 32 (1 1/4"), INSTALADO EM REDE DE ALIMENTAÇÃO PARA HIDRANTE - FORNECIMENTO E INSTALAÇÃO. AF_12/2015</v>
          </cell>
          <cell r="C4362" t="str">
            <v>UN</v>
          </cell>
          <cell r="D4362">
            <v>87.64</v>
          </cell>
        </row>
        <row r="4363">
          <cell r="A4363">
            <v>97493</v>
          </cell>
          <cell r="B4363" t="str">
            <v>TÊ, EM AÇO, CONEXÃO SOLDADA, DN 40 (1 1/2"), INSTALADO EM REDE DE ALIMENTAÇÃO PARA HIDRANTE - FORNECIMENTO E INSTALAÇÃO. AF_12/2015</v>
          </cell>
          <cell r="C4363" t="str">
            <v>UN</v>
          </cell>
          <cell r="D4363">
            <v>112.52</v>
          </cell>
        </row>
        <row r="4364">
          <cell r="A4364">
            <v>97494</v>
          </cell>
          <cell r="B4364" t="str">
            <v>TÊ, EM AÇO, CONEXÃO SOLDADA, DN 50 (2"), INSTALADO EM REDE DE ALIMENTAÇÃO PARA HIDRANTE - FORNECIMENTO E INSTALAÇÃO. AF_12/2015</v>
          </cell>
          <cell r="C4364" t="str">
            <v>UN</v>
          </cell>
          <cell r="D4364">
            <v>170.1</v>
          </cell>
        </row>
        <row r="4365">
          <cell r="A4365">
            <v>97495</v>
          </cell>
          <cell r="B4365" t="str">
            <v>TÊ, EM AÇO, CONEXÃO SOLDADA, DN 65 (2 1/2"), INSTALADO EM REDE DE ALIMENTAÇÃO PARA HIDRANTE - FORNECIMENTO E INSTALAÇÃO. AF_12/2015</v>
          </cell>
          <cell r="C4365" t="str">
            <v>UN</v>
          </cell>
          <cell r="D4365">
            <v>301.95999999999998</v>
          </cell>
        </row>
        <row r="4366">
          <cell r="A4366">
            <v>97496</v>
          </cell>
          <cell r="B4366" t="str">
            <v>TÊ, EM AÇO, CONEXÃO SOLDADA, DN 80 (3"), INSTALADO EM REDE DE ALIMENTAÇÃO PARA HIDRANTE - FORNECIMENTO E INSTALAÇÃO. AF_12/2015</v>
          </cell>
          <cell r="C4366" t="str">
            <v>UN</v>
          </cell>
          <cell r="D4366">
            <v>468.98</v>
          </cell>
        </row>
        <row r="4367">
          <cell r="A4367">
            <v>97499</v>
          </cell>
          <cell r="B4367" t="str">
            <v>LUVA, EM AÇO, CONEXÃO SOLDADA, DN 25 (1"), INSTALADO EM REDE DE ALIMENTAÇÃO PARA SPRINKLER - FORNECIMENTO E INSTALAÇÃO. AF_12/2015</v>
          </cell>
          <cell r="C4367" t="str">
            <v>UN</v>
          </cell>
          <cell r="D4367">
            <v>22.81</v>
          </cell>
        </row>
        <row r="4368">
          <cell r="A4368">
            <v>97500</v>
          </cell>
          <cell r="B4368" t="str">
            <v>LUVA COM REDUÇÃO, EM AÇO, CONEXÃO SOLDADA, DN 25 X 20 MM (1" X 3/4"), INSTALADO EM REDE DE ALIMENTAÇÃO PARA SPRINKLER - FORNECIMENTO E INSTALAÇÃO. AF_12/2015</v>
          </cell>
          <cell r="C4368" t="str">
            <v>UN</v>
          </cell>
          <cell r="D4368">
            <v>19.39</v>
          </cell>
        </row>
        <row r="4369">
          <cell r="A4369">
            <v>97502</v>
          </cell>
          <cell r="B4369" t="str">
            <v>LUVA, EM AÇO, CONEXÃO SOLDADA, DN 32 (1 1/4"), INSTALADO EM REDE DE ALIMENTAÇÃO PARA SPRINKLER - FORNECIMENTO E INSTALAÇÃO. AF_12/2015</v>
          </cell>
          <cell r="C4369" t="str">
            <v>UN</v>
          </cell>
          <cell r="D4369">
            <v>31.03</v>
          </cell>
        </row>
        <row r="4370">
          <cell r="A4370">
            <v>97503</v>
          </cell>
          <cell r="B4370" t="str">
            <v>LUVA COM REDUÇÃO, EM AÇO, CONEXÃO SOLDADA, DN 32 X 25 MM (1 1/4"  X 1"), INSTALADO EM REDE DE ALIMENTAÇÃO PARA SPRINKLER - FORNECIMENTO E INSTALAÇÃO. AF_12/2015</v>
          </cell>
          <cell r="C4370" t="str">
            <v>UN</v>
          </cell>
          <cell r="D4370">
            <v>37.049999999999997</v>
          </cell>
        </row>
        <row r="4371">
          <cell r="A4371">
            <v>97505</v>
          </cell>
          <cell r="B4371" t="str">
            <v>LUVA, EM AÇO, CONEXÃO SOLDADA, DN 40 (1 1/2"), INSTALADO EM REDE DE ALIMENTAÇÃO PARA SPRINKLER - FORNECIMENTO E INSTALAÇÃO. AF_12/2015</v>
          </cell>
          <cell r="C4371" t="str">
            <v>UN</v>
          </cell>
          <cell r="D4371">
            <v>38.590000000000003</v>
          </cell>
        </row>
        <row r="4372">
          <cell r="A4372">
            <v>97506</v>
          </cell>
          <cell r="B4372" t="str">
            <v>LUVA COM REDUÇÃO, EM AÇO, CONEXÃO SOLDADA, DN 40  X 32 MM (1 1/2" X 1 1/4"), INSTALADO EM REDE DE ALIMENTAÇÃO PARA SPRINKLER - FORNECIMENTO E INSTALAÇÃO. AF_12/2015</v>
          </cell>
          <cell r="C4372" t="str">
            <v>UN</v>
          </cell>
          <cell r="D4372">
            <v>45.99</v>
          </cell>
        </row>
        <row r="4373">
          <cell r="A4373">
            <v>97508</v>
          </cell>
          <cell r="B4373" t="str">
            <v>LUVA, EM AÇO, CONEXÃO SOLDADA, DN 50 (2"), INSTALADO EM REDE DE ALIMENTAÇÃO PARA SPRINKLER - FORNECIMENTO E INSTALAÇÃO. AF_12/2015</v>
          </cell>
          <cell r="C4373" t="str">
            <v>UN</v>
          </cell>
          <cell r="D4373">
            <v>55.75</v>
          </cell>
        </row>
        <row r="4374">
          <cell r="A4374">
            <v>97509</v>
          </cell>
          <cell r="B4374" t="str">
            <v>LUVA COM REDUÇÃO, EM AÇO, CONEXÃO SOLDADA, DN 50 X 40 MM (2" X 1 1/2"), INSTALADO EM REDE DE ALIMENTAÇÃO PARA SPRINKLER - FORNECIMENTO E INSTALAÇÃO. AF_12/2015</v>
          </cell>
          <cell r="C4374" t="str">
            <v>UN</v>
          </cell>
          <cell r="D4374">
            <v>67.44</v>
          </cell>
        </row>
        <row r="4375">
          <cell r="A4375">
            <v>97511</v>
          </cell>
          <cell r="B4375" t="str">
            <v>LUVA, EM AÇO, CONEXÃO SOLDADA, DN 65 (2 1/2"), INSTALADO EM REDE DE ALIMENTAÇÃO PARA SPRINKLER - FORNECIMENTO E INSTALAÇÃO. AF_12/2015</v>
          </cell>
          <cell r="C4375" t="str">
            <v>UN</v>
          </cell>
          <cell r="D4375">
            <v>100.97</v>
          </cell>
        </row>
        <row r="4376">
          <cell r="A4376">
            <v>97512</v>
          </cell>
          <cell r="B4376" t="str">
            <v>LUVA COM REDUÇÃO, EM AÇO, CONEXÃO SOLDADA, DN 65 X 50 MM (2 1/2" X 2"), INSTALADO EM REDE DE ALIMENTAÇÃO PARA SPRINKLER - FORNECIMENTO E INSTALAÇÃO. AF_12/2015</v>
          </cell>
          <cell r="C4376" t="str">
            <v>UN</v>
          </cell>
          <cell r="D4376">
            <v>124.6</v>
          </cell>
        </row>
        <row r="4377">
          <cell r="A4377">
            <v>97514</v>
          </cell>
          <cell r="B4377" t="str">
            <v>LUVA, EM AÇO, CONEXÃO SOLDADA, DN 80 (3"), INSTALADO EM REDE DE ALIMENTAÇÃO PARA SPRINKLER - FORNECIMENTO E INSTALAÇÃO. AF_12/2015</v>
          </cell>
          <cell r="C4377" t="str">
            <v>UN</v>
          </cell>
          <cell r="D4377">
            <v>133.61000000000001</v>
          </cell>
        </row>
        <row r="4378">
          <cell r="A4378">
            <v>97515</v>
          </cell>
          <cell r="B4378" t="str">
            <v>LUVA COM REDUÇÃO, EM AÇO, CONEXÃO SOLDADA, DN 80 X 65 MM (3" X 2 1/2"), INSTALADO EM REDE DE ALIMENTAÇÃO PARA SPRINKLER - FORNECIMENTO E INSTALAÇÃO. AF_12/2015</v>
          </cell>
          <cell r="C4378" t="str">
            <v>UN</v>
          </cell>
          <cell r="D4378">
            <v>165.45</v>
          </cell>
        </row>
        <row r="4379">
          <cell r="A4379">
            <v>97517</v>
          </cell>
          <cell r="B4379" t="str">
            <v>CURVA 45 GRAUS, EM AÇO, CONEXÃO SOLDADA, DN 25 (1"), INSTALADO EM REDE DE ALIMENTAÇÃO PARA SPRINKLER - FORNECIMENTO E INSTALAÇÃO. AF_12/2015</v>
          </cell>
          <cell r="C4379" t="str">
            <v>UN</v>
          </cell>
          <cell r="D4379">
            <v>36.46</v>
          </cell>
        </row>
        <row r="4380">
          <cell r="A4380">
            <v>97518</v>
          </cell>
          <cell r="B4380" t="str">
            <v>CURVA 90 GRAUS, EM AÇO, CONEXÃO SOLDADA, DN 25 (1"), INSTALADO EM REDE DE ALIMENTAÇÃO PARA SPRINKLER - FORNECIMENTO E INSTALAÇÃO. AF_12/2015</v>
          </cell>
          <cell r="C4380" t="str">
            <v>UN</v>
          </cell>
          <cell r="D4380">
            <v>36.46</v>
          </cell>
        </row>
        <row r="4381">
          <cell r="A4381">
            <v>97519</v>
          </cell>
          <cell r="B4381" t="str">
            <v>CURVA 45 GRAUS, EM AÇO, CONEXÃO SOLDADA, DN 32 (1 1/4"), INSTALADO EM REDE DE ALIMENTAÇÃO PARA SPRINKLER - FORNECIMENTO E INSTALAÇÃO. AF_12/2015</v>
          </cell>
          <cell r="C4381" t="str">
            <v>UN</v>
          </cell>
          <cell r="D4381">
            <v>50.44</v>
          </cell>
        </row>
        <row r="4382">
          <cell r="A4382">
            <v>97520</v>
          </cell>
          <cell r="B4382" t="str">
            <v>CURVA 90 GRAUS, EM AÇO, CONEXÃO SOLDADA, DN 32 (1 1/4"), INSTALADO EM REDE DE ALIMENTAÇÃO PARA SPRINKLER - FORNECIMENTO E INSTALAÇÃO. AF_12/2015</v>
          </cell>
          <cell r="C4382" t="str">
            <v>UN</v>
          </cell>
          <cell r="D4382">
            <v>50.44</v>
          </cell>
        </row>
        <row r="4383">
          <cell r="A4383">
            <v>97521</v>
          </cell>
          <cell r="B4383" t="str">
            <v>CURVA 45 GRAUS, EM AÇO, CONEXÃO SOLDADA, DN 40 (1 1/2"), INSTALADO EM REDE DE ALIMENTAÇÃO PARA SPRINKLER - FORNECIMENTO E INSTALAÇÃO. AF_12/2015</v>
          </cell>
          <cell r="C4383" t="str">
            <v>UN</v>
          </cell>
          <cell r="D4383">
            <v>68.7</v>
          </cell>
        </row>
        <row r="4384">
          <cell r="A4384">
            <v>97522</v>
          </cell>
          <cell r="B4384" t="str">
            <v>CURVA 90 GRAUS, EM AÇO, CONEXÃO SOLDADA, DN 40 (1 1/2"), INSTALADO EM REDE DE ALIMENTAÇÃO PARA SPRINKLER - FORNECIMENTO E INSTALAÇÃO. AF_12/2015</v>
          </cell>
          <cell r="C4384" t="str">
            <v>UN</v>
          </cell>
          <cell r="D4384">
            <v>68.7</v>
          </cell>
        </row>
        <row r="4385">
          <cell r="A4385">
            <v>97523</v>
          </cell>
          <cell r="B4385" t="str">
            <v>CURVA 45 GRAUS, EM AÇO, CONEXÃO SOLDADA, DN 50 (2"), INSTALADO EM REDE DE ALIMENTAÇÃO PARA SPRINKLER - FORNECIMENTO E INSTALAÇÃO. AF_12/2015</v>
          </cell>
          <cell r="C4385" t="str">
            <v>UN</v>
          </cell>
          <cell r="D4385">
            <v>93.01</v>
          </cell>
        </row>
        <row r="4386">
          <cell r="A4386">
            <v>97524</v>
          </cell>
          <cell r="B4386" t="str">
            <v>CURVA 90 GRAUS, EM AÇO, CONEXÃO SOLDADA, DN 50 (2"), INSTALADO EM REDE DE ALIMENTAÇÃO PARA SPRINKLER - FORNECIMENTO E INSTALAÇÃO. AF_12/2015</v>
          </cell>
          <cell r="C4386" t="str">
            <v>UN</v>
          </cell>
          <cell r="D4386">
            <v>99.68</v>
          </cell>
        </row>
        <row r="4387">
          <cell r="A4387">
            <v>97525</v>
          </cell>
          <cell r="B4387" t="str">
            <v>CURVA 45 GRAUS, EM AÇO, CONEXÃO SOLDADA, DN 65 (2 1/2"), INSTALADO EM REDE DE ALIMENTAÇÃO PARA SPRINKLER - FORNECIMENTO E INSTALAÇÃO. AF_12/2015</v>
          </cell>
          <cell r="C4387" t="str">
            <v>UN</v>
          </cell>
          <cell r="D4387">
            <v>169.64</v>
          </cell>
        </row>
        <row r="4388">
          <cell r="A4388">
            <v>97526</v>
          </cell>
          <cell r="B4388" t="str">
            <v>CURVA 90 GRAUS, EM AÇO, CONEXÃO SOLDADA, DN 65 (2 1/2"), INSTALADO EM REDE DE ALIMENTAÇÃO PARA SPRINKLER - FORNECIMENTO E INSTALAÇÃO. AF_12/2015</v>
          </cell>
          <cell r="C4388" t="str">
            <v>UN</v>
          </cell>
          <cell r="D4388">
            <v>180.31</v>
          </cell>
        </row>
        <row r="4389">
          <cell r="A4389">
            <v>97527</v>
          </cell>
          <cell r="B4389" t="str">
            <v>CURVA 45 GRAUS, EM AÇO, CONEXÃO SOLDADA, DN 80 (3"), INSTALADO EM REDE DE ALIMENTAÇÃO PARA SPRINKLER - FORNECIMENTO E INSTALAÇÃO. AF_12/2015</v>
          </cell>
          <cell r="C4389" t="str">
            <v>UN</v>
          </cell>
          <cell r="D4389">
            <v>403.67</v>
          </cell>
        </row>
        <row r="4390">
          <cell r="A4390">
            <v>97528</v>
          </cell>
          <cell r="B4390" t="str">
            <v>CURVA 90 GRAUS, EM AÇO, CONEXÃO SOLDADA, DN 80 (3"), INSTALADO EM REDE DE ALIMENTAÇÃO PARA SPRINKLER - FORNECIMENTO E INSTALAÇÃO. AF_12/2015</v>
          </cell>
          <cell r="C4390" t="str">
            <v>UN</v>
          </cell>
          <cell r="D4390">
            <v>355.79</v>
          </cell>
        </row>
        <row r="4391">
          <cell r="A4391">
            <v>97529</v>
          </cell>
          <cell r="B4391" t="str">
            <v>TÊ, EM AÇO, CONEXÃO SOLDADA, DN 25 (1"), INSTALADO EM REDE DE ALIMENTAÇÃO PARA SPRINKLER - FORNECIMENTO E INSTALAÇÃO. AF_12/2015</v>
          </cell>
          <cell r="C4391" t="str">
            <v>UN</v>
          </cell>
          <cell r="D4391">
            <v>55.76</v>
          </cell>
        </row>
        <row r="4392">
          <cell r="A4392">
            <v>97530</v>
          </cell>
          <cell r="B4392" t="str">
            <v>TÊ, EM AÇO, CONEXÃO SOLDADA, DN 32 (1 1/4"), INSTALADO EM REDE DE ALIMENTAÇÃO PARA SPRINKLER - FORNECIMENTO E INSTALAÇÃO. AF_12/2015</v>
          </cell>
          <cell r="C4392" t="str">
            <v>UN</v>
          </cell>
          <cell r="D4392">
            <v>78.48</v>
          </cell>
        </row>
        <row r="4393">
          <cell r="A4393">
            <v>97531</v>
          </cell>
          <cell r="B4393" t="str">
            <v>TÊ, EM AÇO, CONEXÃO SOLDADA, DN 40 (1 1/2"), INSTALADO EM REDE DE ALIMENTAÇÃO PARA SPRINKLER - FORNECIMENTO E INSTALAÇÃO. AF_12/2015</v>
          </cell>
          <cell r="C4393" t="str">
            <v>UN</v>
          </cell>
          <cell r="D4393">
            <v>98.88</v>
          </cell>
        </row>
        <row r="4394">
          <cell r="A4394">
            <v>97532</v>
          </cell>
          <cell r="B4394" t="str">
            <v>TÊ, EM AÇO, CONEXÃO SOLDADA, DN 50 (2"), INSTALADO EM REDE DE ALIMENTAÇÃO PARA SPRINKLER - FORNECIMENTO E INSTALAÇÃO. AF_12/2015</v>
          </cell>
          <cell r="C4394" t="str">
            <v>UN</v>
          </cell>
          <cell r="D4394">
            <v>150.88999999999999</v>
          </cell>
        </row>
        <row r="4395">
          <cell r="A4395">
            <v>97533</v>
          </cell>
          <cell r="B4395" t="str">
            <v>TÊ, EM AÇO, CONEXÃO SOLDADA, DN 65 (2 1/2"), INSTALADO EM REDE DE ALIMENTAÇÃO PARA SPRINKLER - FORNECIMENTO E INSTALAÇÃO. AF_12/2015</v>
          </cell>
          <cell r="C4395" t="str">
            <v>UN</v>
          </cell>
          <cell r="D4395">
            <v>278.33</v>
          </cell>
        </row>
        <row r="4396">
          <cell r="A4396">
            <v>97534</v>
          </cell>
          <cell r="B4396" t="str">
            <v>TÊ, EM AÇO, CONEXÃO SOLDADA, DN 80 (3"), INSTALADO EM REDE DE ALIMENTAÇÃO PARA SPRINKLER - FORNECIMENTO E INSTALAÇÃO. AF_12/2015</v>
          </cell>
          <cell r="C4396" t="str">
            <v>UN</v>
          </cell>
          <cell r="D4396">
            <v>432.79</v>
          </cell>
        </row>
        <row r="4397">
          <cell r="A4397">
            <v>97537</v>
          </cell>
          <cell r="B4397" t="str">
            <v>LUVA, EM AÇO, CONEXÃO SOLDADA, DN 15 (1/2"), INSTALADO EM RAMAIS E SUB-RAMAIS DE GÁS - FORNECIMENTO E INSTALAÇÃO. AF_12/2015</v>
          </cell>
          <cell r="C4397" t="str">
            <v>UN</v>
          </cell>
          <cell r="D4397">
            <v>17.87</v>
          </cell>
        </row>
        <row r="4398">
          <cell r="A4398">
            <v>97540</v>
          </cell>
          <cell r="B4398" t="str">
            <v>LUVA, EM AÇO, CONEXÃO SOLDADA, DN 20 (3/4"), INSTALADO EM RAMAIS E SUB-RAMAIS DE GÁS - FORNECIMENTO E INSTALAÇÃO. AF_12/2015</v>
          </cell>
          <cell r="C4398" t="str">
            <v>UN</v>
          </cell>
          <cell r="D4398">
            <v>25.3</v>
          </cell>
        </row>
        <row r="4399">
          <cell r="A4399">
            <v>97541</v>
          </cell>
          <cell r="B4399" t="str">
            <v>LUVA COM REDUÇÃO, EM AÇO, CONEXÃO SOLDADA, DN 20 X 15 MM (3/4 " X 1/2"), INSTALADO EM RAMAIS E SUB-RAMAIS DE GÁS - FORNECIMENTO E INSTALAÇÃO. AF_12/2015</v>
          </cell>
          <cell r="C4399" t="str">
            <v>UN</v>
          </cell>
          <cell r="D4399">
            <v>22.45</v>
          </cell>
        </row>
        <row r="4400">
          <cell r="A4400">
            <v>97543</v>
          </cell>
          <cell r="B4400" t="str">
            <v>LUVA, EM AÇO, CONEXÃO SOLDADA, DN 25 (1"), INSTALADO EM RAMAIS E SUB-RAMAIS DE GÁS - FORNECIMENTO E INSTALAÇÃO. AF_12/2015</v>
          </cell>
          <cell r="C4400" t="str">
            <v>UN</v>
          </cell>
          <cell r="D4400">
            <v>43</v>
          </cell>
        </row>
        <row r="4401">
          <cell r="A4401">
            <v>97544</v>
          </cell>
          <cell r="B4401" t="str">
            <v>LUVA COM REDUÇÃO, EM AÇO, CONEXÃO SOLDADA, DN 25 X 20 MM (1" X 3/4"), INSTALADO EM RAMAIS E SUB-RAMAIS DE GÁS - FORNECIMENTO E INSTALAÇÃO. AF_12/2015</v>
          </cell>
          <cell r="C4401" t="str">
            <v>UN</v>
          </cell>
          <cell r="D4401">
            <v>39.58</v>
          </cell>
        </row>
        <row r="4402">
          <cell r="A4402">
            <v>97546</v>
          </cell>
          <cell r="B4402" t="str">
            <v>CURVA 45 GRAUS, EM AÇO, CONEXÃO SOLDADA, DN 15 (1/2"), INSTALADO EM RAMAIS E SUB-RAMAIS DE GÁS - FORNECIMENTO E INSTALAÇÃO. AF_12/2015</v>
          </cell>
          <cell r="C4402" t="str">
            <v>UN</v>
          </cell>
          <cell r="D4402">
            <v>25.34</v>
          </cell>
        </row>
        <row r="4403">
          <cell r="A4403">
            <v>97547</v>
          </cell>
          <cell r="B4403" t="str">
            <v>CURVA 90 GRAUS, EM AÇO, CONEXÃO SOLDADA, DN 15 (1/2"), INSTALADO EM RAMAIS E SUB-RAMAIS DE GÁS - FORNECIMENTO E INSTALAÇÃO. AF_12/2015</v>
          </cell>
          <cell r="C4403" t="str">
            <v>UN</v>
          </cell>
          <cell r="D4403">
            <v>25.34</v>
          </cell>
        </row>
        <row r="4404">
          <cell r="A4404">
            <v>97548</v>
          </cell>
          <cell r="B4404" t="str">
            <v>CURVA 45 GRAUS, EM AÇO, CONEXÃO SOLDADA, DN 20 (3/4"), INSTALADO EM RAMAIS E SUB-RAMAIS DE GÁS - FORNECIMENTO E INSTALAÇÃO. AF_12/2015</v>
          </cell>
          <cell r="C4404" t="str">
            <v>UN</v>
          </cell>
          <cell r="D4404">
            <v>38.72</v>
          </cell>
        </row>
        <row r="4405">
          <cell r="A4405">
            <v>97549</v>
          </cell>
          <cell r="B4405" t="str">
            <v>CURVA 90 GRAUS, EM AÇO, CONEXÃO SOLDADA, DN 20 (3/4"), INSTALADO EM RAMAIS E SUB-RAMAIS DE GÁS - FORNECIMENTO E INSTALAÇÃO. AF_12/2015</v>
          </cell>
          <cell r="C4405" t="str">
            <v>UN</v>
          </cell>
          <cell r="D4405">
            <v>38.72</v>
          </cell>
        </row>
        <row r="4406">
          <cell r="A4406">
            <v>97550</v>
          </cell>
          <cell r="B4406" t="str">
            <v>CURVA 45 GRAUS, EM AÇO, CONEXÃO SOLDADA, DN 25 (1"), INSTALADO EM RAMAIS E SUB-RAMAIS DE GÁS - FORNECIMENTO E INSTALAÇÃO. AF_12/2015</v>
          </cell>
          <cell r="C4406" t="str">
            <v>UN</v>
          </cell>
          <cell r="D4406">
            <v>66.790000000000006</v>
          </cell>
        </row>
        <row r="4407">
          <cell r="A4407">
            <v>97551</v>
          </cell>
          <cell r="B4407" t="str">
            <v>CURVA 90 GRAUS, EM AÇO, CONEXÃO SOLDADA, DN 25 (1"), INSTALADO EM RAMAIS E SUB-RAMAIS DE GÁS - FORNECIMENTO E INSTALAÇÃO. AF_12/2015</v>
          </cell>
          <cell r="C4407" t="str">
            <v>UN</v>
          </cell>
          <cell r="D4407">
            <v>66.790000000000006</v>
          </cell>
        </row>
        <row r="4408">
          <cell r="A4408">
            <v>97552</v>
          </cell>
          <cell r="B4408" t="str">
            <v>TÊ, EM AÇO, CONEXÃO SOLDADA, DN 15 (1/2"), INSTALADO EM RAMAIS E SUB-RAMAIS DE GÁS - FORNECIMENTO E INSTALAÇÃO. AF_12/2015</v>
          </cell>
          <cell r="C4408" t="str">
            <v>UN</v>
          </cell>
          <cell r="D4408">
            <v>36.28</v>
          </cell>
        </row>
        <row r="4409">
          <cell r="A4409">
            <v>97553</v>
          </cell>
          <cell r="B4409" t="str">
            <v>TÊ, EM AÇO, CONEXÃO SOLDADA, DN 20 (3/4"), INSTALADO EM RAMAIS E SUB-RAMAIS DE GÁS - FORNECIMENTO E INSTALAÇÃO. AF_12/2015</v>
          </cell>
          <cell r="C4409" t="str">
            <v>UN</v>
          </cell>
          <cell r="D4409">
            <v>54.13</v>
          </cell>
        </row>
        <row r="4410">
          <cell r="A4410">
            <v>97554</v>
          </cell>
          <cell r="B4410" t="str">
            <v>TÊ, EM AÇO, CONEXÃO SOLDADA, DN 25 (1"), INSTALADO EM RAMAIS E SUB-RAMAIS DE GÁS - FORNECIMENTO E INSTALAÇÃO. AF_12/2015</v>
          </cell>
          <cell r="C4410" t="str">
            <v>UN</v>
          </cell>
          <cell r="D4410">
            <v>96.23</v>
          </cell>
        </row>
        <row r="4411">
          <cell r="A4411">
            <v>98602</v>
          </cell>
          <cell r="B4411" t="str">
            <v>CONECTOR EM BRONZE/LATÃO, DN 22 MM X 1/2", SEM ANEL DE SOLDA, BOLSA X ROSCA F, INSTALADO EM PRUMADA  FORNECIMENTO E INSTALAÇÃO. AF_01/2016</v>
          </cell>
          <cell r="C4411" t="str">
            <v>UN</v>
          </cell>
          <cell r="D4411">
            <v>13.15</v>
          </cell>
        </row>
        <row r="4412">
          <cell r="A4412">
            <v>6171</v>
          </cell>
          <cell r="B4412" t="str">
            <v>TAMPA DE CONCRETO ARMADO 60X60X5CM PARA CAIXA</v>
          </cell>
          <cell r="C4412" t="str">
            <v>UN</v>
          </cell>
          <cell r="D4412">
            <v>24.87</v>
          </cell>
        </row>
        <row r="4413">
          <cell r="A4413" t="str">
            <v>74166/1</v>
          </cell>
          <cell r="B4413" t="str">
            <v>CAIXA DE INSPEÇÃO EM CONCRETO PRÉ-MOLDADO DN 60CM COM TAMPA H= 60CM - FORNECIMENTO E INSTALACAO</v>
          </cell>
          <cell r="C4413" t="str">
            <v>UN</v>
          </cell>
          <cell r="D4413">
            <v>227.77</v>
          </cell>
        </row>
        <row r="4414">
          <cell r="A4414" t="str">
            <v>74166/2</v>
          </cell>
          <cell r="B4414" t="str">
            <v>CAIXA DE INSPECAO EM ANEL DE CONCRETO PRE MOLDADO, COM 950MM DE ALTURA TOTAL. ANEIS COM ESP=50MM, DIAM.=600MM. EXCLUSIVE TAMPAO E ESCAVACAO - FORNECIMENTO E INSTALACAO</v>
          </cell>
          <cell r="C4414" t="str">
            <v>UN</v>
          </cell>
          <cell r="D4414">
            <v>278.3</v>
          </cell>
        </row>
        <row r="4415">
          <cell r="A4415">
            <v>88503</v>
          </cell>
          <cell r="B4415" t="str">
            <v>CAIXA D´ÁGUA EM POLIETILENO, 1000 LITROS, COM ACESSÓRIOS</v>
          </cell>
          <cell r="C4415" t="str">
            <v>UN</v>
          </cell>
          <cell r="D4415">
            <v>767.63</v>
          </cell>
        </row>
        <row r="4416">
          <cell r="A4416">
            <v>88504</v>
          </cell>
          <cell r="B4416" t="str">
            <v>CAIXA D´AGUA EM POLIETILENO, 500 LITROS, COM ACESSÓRIOS</v>
          </cell>
          <cell r="C4416" t="str">
            <v>UN</v>
          </cell>
          <cell r="D4416">
            <v>645.41</v>
          </cell>
        </row>
        <row r="4417">
          <cell r="A4417">
            <v>97900</v>
          </cell>
          <cell r="B4417" t="str">
            <v>CAIXA ENTERRADA HIDRÁULICA RETANGULAR EM ALVENARIA COM TIJOLOS CERÂMICOS MACIÇOS, DIMENSÕES INTERNAS: 0,3X0,3X0,3 M PARA REDE DE ESGOTO. AF_05/2018</v>
          </cell>
          <cell r="C4417" t="str">
            <v>UN</v>
          </cell>
          <cell r="D4417">
            <v>165.42</v>
          </cell>
        </row>
        <row r="4418">
          <cell r="A4418">
            <v>97901</v>
          </cell>
          <cell r="B4418" t="str">
            <v>CAIXA ENTERRADA HIDRÁULICA RETANGULAR EM ALVENARIA COM TIJOLOS CERÂMICOS MACIÇOS, DIMENSÕES INTERNAS: 0,4X0,4X0,4 M PARA REDE DE ESGOTO. AF_05/2018</v>
          </cell>
          <cell r="C4418" t="str">
            <v>UN</v>
          </cell>
          <cell r="D4418">
            <v>262.37</v>
          </cell>
        </row>
        <row r="4419">
          <cell r="A4419">
            <v>97902</v>
          </cell>
          <cell r="B4419" t="str">
            <v>CAIXA ENTERRADA HIDRÁULICA RETANGULAR EM ALVENARIA COM TIJOLOS CERÂMICOS MACIÇOS, DIMENSÕES INTERNAS: 0,6X0,6X0,6 M PARA REDE DE ESGOTO. AF_05/2018</v>
          </cell>
          <cell r="C4419" t="str">
            <v>UN</v>
          </cell>
          <cell r="D4419">
            <v>513.14</v>
          </cell>
        </row>
        <row r="4420">
          <cell r="A4420">
            <v>97903</v>
          </cell>
          <cell r="B4420" t="str">
            <v>CAIXA ENTERRADA HIDRÁULICA RETANGULAR EM ALVENARIA COM TIJOLOS CERÂMICOS MACIÇOS, DIMENSÕES INTERNAS: 0,8X0,8X0,6 M PARA REDE DE ESGOTO. AF_05/2018</v>
          </cell>
          <cell r="C4420" t="str">
            <v>UN</v>
          </cell>
          <cell r="D4420">
            <v>708.32</v>
          </cell>
        </row>
        <row r="4421">
          <cell r="A4421">
            <v>97904</v>
          </cell>
          <cell r="B4421" t="str">
            <v>CAIXA ENTERRADA HIDRÁULICA RETANGULAR EM ALVENARIA COM TIJOLOS CERÂMICOS MACIÇOS, DIMENSÕES INTERNAS: 1X1X0,6 M PARA REDE DE ESGOTO. AF_05/2018</v>
          </cell>
          <cell r="C4421" t="str">
            <v>UN</v>
          </cell>
          <cell r="D4421">
            <v>821.38</v>
          </cell>
        </row>
        <row r="4422">
          <cell r="A4422">
            <v>97905</v>
          </cell>
          <cell r="B4422" t="str">
            <v>CAIXA ENTERRADA HIDRÁULICA RETANGULAR, EM ALVENARIA COM BLOCOS DE CONCRETO, DIMENSÕES INTERNAS: 0,4X0,4X0,4 M PARA REDE DE ESGOTO. AF_05/2018</v>
          </cell>
          <cell r="C4422" t="str">
            <v>UN</v>
          </cell>
          <cell r="D4422">
            <v>213.35</v>
          </cell>
        </row>
        <row r="4423">
          <cell r="A4423">
            <v>97906</v>
          </cell>
          <cell r="B4423" t="str">
            <v>CAIXA ENTERRADA HIDRÁULICA RETANGULAR, EM ALVENARIA COM BLOCOS DE CONCRETO, DIMENSÕES INTERNAS: 0,6X0,6X0,6 M PARA REDE DE ESGOTO. AF_05/2018</v>
          </cell>
          <cell r="C4423" t="str">
            <v>UN</v>
          </cell>
          <cell r="D4423">
            <v>395.25</v>
          </cell>
        </row>
        <row r="4424">
          <cell r="A4424">
            <v>97907</v>
          </cell>
          <cell r="B4424" t="str">
            <v>CAIXA ENTERRADA HIDRÁULICA RETANGULAR, EM ALVENARIA COM BLOCOS DE CONCRETO, DIMENSÕES INTERNAS: 0,8X0,8X0,6 M PARA REDE DE ESGOTO. AF_05/2018</v>
          </cell>
          <cell r="C4424" t="str">
            <v>UN</v>
          </cell>
          <cell r="D4424">
            <v>557.88</v>
          </cell>
        </row>
        <row r="4425">
          <cell r="A4425">
            <v>97908</v>
          </cell>
          <cell r="B4425" t="str">
            <v>CAIXA ENTERRADA HIDRÁULICA RETANGULAR, EM ALVENARIA COM BLOCOS DE CONCRETO, DIMENSÕES INTERNAS: 1X1X0,6 M PARA REDE DE ESGOTO. AF_05/2018</v>
          </cell>
          <cell r="C4425" t="str">
            <v>UN</v>
          </cell>
          <cell r="D4425">
            <v>643.38</v>
          </cell>
        </row>
        <row r="4426">
          <cell r="A4426">
            <v>98102</v>
          </cell>
          <cell r="B4426" t="str">
            <v>CAIXA DE GORDURA SIMPLES, CIRCULAR, EM CONCRETO PRÉ-MOLDADO, DIÂMETRO INTERNO = 0,4 M, ALTURA INTERNA = 0,4 M. AF_05/2018</v>
          </cell>
          <cell r="C4426" t="str">
            <v>UN</v>
          </cell>
          <cell r="D4426">
            <v>66.959999999999994</v>
          </cell>
        </row>
        <row r="4427">
          <cell r="A4427">
            <v>98103</v>
          </cell>
          <cell r="B4427" t="str">
            <v>CAIXA DE GORDURA DUPLA, CIRCULAR, EM CONCRETO PRÉ-MOLDADO, DIÂMETRO INTERNO = 0,6 M, ALTURA INTERNA = 0,6 M. AF_05/2018</v>
          </cell>
          <cell r="C4427" t="str">
            <v>UN</v>
          </cell>
          <cell r="D4427">
            <v>139.44999999999999</v>
          </cell>
        </row>
        <row r="4428">
          <cell r="A4428">
            <v>98104</v>
          </cell>
          <cell r="B4428" t="str">
            <v>CAIXA DE GORDURA SIMPLES (CAPACIDADE: 36L), RETANGULAR, EM ALVENARIA COM TIJOLOS CERÂMICOS MACIÇOS, DIMENSÕES INTERNAS = 0,2X0,4 M, ALTURA INTERNA = 0,8 M. AF_05/2018</v>
          </cell>
          <cell r="C4428" t="str">
            <v>UN</v>
          </cell>
          <cell r="D4428">
            <v>347.21</v>
          </cell>
        </row>
        <row r="4429">
          <cell r="A4429">
            <v>98105</v>
          </cell>
          <cell r="B4429" t="str">
            <v>CAIXA DE GORDURA DUPLA (CAPACIDADE: 126 L), RETANGULAR, EM ALVENARIA COM TIJOLOS CERÂMICOS MACIÇOS, DIMENSÕES INTERNAS = 0,4X0,7 M, ALTURA INTERNA = 0,8 M. AF_05/2018</v>
          </cell>
          <cell r="C4429" t="str">
            <v>UN</v>
          </cell>
          <cell r="D4429">
            <v>602.86</v>
          </cell>
        </row>
        <row r="4430">
          <cell r="A4430">
            <v>98106</v>
          </cell>
          <cell r="B4430" t="str">
            <v>CAIXA DE GORDURA ESPECIAL (CAPACIDADE: 312 L - PARA ATÉ 146 PESSOAS SERVIDAS NO PICO), RETANGULAR, EM ALVENARIA COM TIJOLOS CERÂMICOS MACIÇOS, DIMENSÕES INTERNAS = 0,4X1,2 M, ALTURA INTERNA = 1 M. AF_05/2018</v>
          </cell>
          <cell r="C4430" t="str">
            <v>UN</v>
          </cell>
          <cell r="D4430">
            <v>995.55</v>
          </cell>
        </row>
        <row r="4431">
          <cell r="A4431">
            <v>98107</v>
          </cell>
          <cell r="B4431" t="str">
            <v>CAIXA DE GORDURA SIMPLES (CAPACIDADE: 36 L), RETANGULAR, EM ALVENARIA COM BLOCOS DE CONCRETO, DIMENSÕES INTERNAS = 0,2X0,4 M, ALTURA INTERNA = 0,8 M. AF_05/2018</v>
          </cell>
          <cell r="C4431" t="str">
            <v>UN</v>
          </cell>
          <cell r="D4431">
            <v>255.47</v>
          </cell>
        </row>
        <row r="4432">
          <cell r="A4432">
            <v>98108</v>
          </cell>
          <cell r="B4432" t="str">
            <v>CAIXA DE GORDURA DUPLA (CAPACIDADE: 126 L), RETANGULAR, EM ALVENARIA COM BLOCOS DE CONCRETO, DIMENSÕES INTERNAS = 0,4X0,7 M, ALTURA INTERNA = 0,8 M. AF_05/2018</v>
          </cell>
          <cell r="C4432" t="str">
            <v>UN</v>
          </cell>
          <cell r="D4432">
            <v>454.97</v>
          </cell>
        </row>
        <row r="4433">
          <cell r="A4433">
            <v>99250</v>
          </cell>
          <cell r="B4433" t="str">
            <v>CAIXA ENTERRADA HIDRÁULICA RETANGULAR EM ALVENARIA COM TIJOLOS CERÂMICOS MACIÇOS, DIMENSÕES INTERNAS: 0,3X0,3X0,3 M PARA REDE DE DRENAGEM. AF_05/2018</v>
          </cell>
          <cell r="C4433" t="str">
            <v>UN</v>
          </cell>
          <cell r="D4433">
            <v>162.11000000000001</v>
          </cell>
        </row>
        <row r="4434">
          <cell r="A4434">
            <v>99251</v>
          </cell>
          <cell r="B4434" t="str">
            <v>CAIXA ENTERRADA HIDRÁULICA RETANGULAR EM ALVENARIA COM TIJOLOS CERÂMICOS MACIÇOS, DIMENSÕES INTERNAS: 0,4X0,4X0,4 M PARA REDE DE DRENAGEM. AF_05/2018</v>
          </cell>
          <cell r="C4434" t="str">
            <v>UN</v>
          </cell>
          <cell r="D4434">
            <v>256.68</v>
          </cell>
        </row>
        <row r="4435">
          <cell r="A4435">
            <v>99253</v>
          </cell>
          <cell r="B4435" t="str">
            <v>CAIXA ENTERRADA HIDRÁULICA RETANGULAR EM ALVENARIA COM TIJOLOS CERÂMICOS MACIÇOS, DIMENSÕES INTERNAS: 0,6X0,6X0,6 M PARA REDE DE DRENAGEM. AF_05/2018</v>
          </cell>
          <cell r="C4435" t="str">
            <v>UN</v>
          </cell>
          <cell r="D4435">
            <v>500.37</v>
          </cell>
        </row>
        <row r="4436">
          <cell r="A4436">
            <v>99255</v>
          </cell>
          <cell r="B4436" t="str">
            <v>CAIXA ENTERRADA HIDRÁULICA RETANGULAR EM ALVENARIA COM TIJOLOS CERÂMICOS MACIÇOS, DIMENSÕES INTERNAS: 0,8X0,8X0,6 M PARA REDE DE DRENAGEM. AF_05/2018</v>
          </cell>
          <cell r="C4436" t="str">
            <v>UN</v>
          </cell>
          <cell r="D4436">
            <v>690.8</v>
          </cell>
        </row>
        <row r="4437">
          <cell r="A4437">
            <v>99257</v>
          </cell>
          <cell r="B4437" t="str">
            <v>CAIXA ENTERRADA HIDRÁULICA RETANGULAR EM ALVENARIA COM TIJOLOS CERÂMICOS MACIÇOS, DIMENSÕES INTERNAS: 1X1X0,6 M PARA REDE DE DRENAGEM. AF_05/2018</v>
          </cell>
          <cell r="C4437" t="str">
            <v>UN</v>
          </cell>
          <cell r="D4437">
            <v>798.72</v>
          </cell>
        </row>
        <row r="4438">
          <cell r="A4438">
            <v>99258</v>
          </cell>
          <cell r="B4438" t="str">
            <v>CAIXA ENTERRADA HIDRÁULICA RETANGULAR, EM ALVENARIA COM BLOCOS DE CONCRETO, DIMENSÕES INTERNAS: 0,4X0,4X0,4 M PARA REDE DE DRENAGEM. AF_05/2018</v>
          </cell>
          <cell r="C4438" t="str">
            <v>UN</v>
          </cell>
          <cell r="D4438">
            <v>208.66</v>
          </cell>
        </row>
        <row r="4439">
          <cell r="A4439">
            <v>99260</v>
          </cell>
          <cell r="B4439" t="str">
            <v>CAIXA ENTERRADA HIDRÁULICA RETANGULAR, EM ALVENARIA COM BLOCOS DE CONCRETO, DIMENSÕES INTERNAS: 0,6X0,6X0,6 M PARA REDE DE DRENAGEM. AF_05/2018</v>
          </cell>
          <cell r="C4439" t="str">
            <v>UN</v>
          </cell>
          <cell r="D4439">
            <v>387.21</v>
          </cell>
        </row>
        <row r="4440">
          <cell r="A4440">
            <v>99262</v>
          </cell>
          <cell r="B4440" t="str">
            <v>CAIXA ENTERRADA HIDRÁULICA RETANGULAR, EM ALVENARIA COM BLOCOS DE CONCRETO, DIMENSÕES INTERNAS: 0,8X0,8X0,6 M PARA REDE DE DRENAGEM. AF_05/2018</v>
          </cell>
          <cell r="C4440" t="str">
            <v>UN</v>
          </cell>
          <cell r="D4440">
            <v>546.4</v>
          </cell>
        </row>
        <row r="4441">
          <cell r="A4441">
            <v>99264</v>
          </cell>
          <cell r="B4441" t="str">
            <v>CAIXA ENTERRADA HIDRÁULICA RETANGULAR, EM ALVENARIA COM BLOCOS DE CONCRETO, DIMENSÕES INTERNAS: 1X1X0,6 M PARA REDE DE DRENAGEM. AF_05/2018</v>
          </cell>
          <cell r="C4441" t="str">
            <v>UN</v>
          </cell>
          <cell r="D4441">
            <v>627.86</v>
          </cell>
        </row>
        <row r="4442">
          <cell r="A4442">
            <v>89482</v>
          </cell>
          <cell r="B4442" t="str">
            <v>CAIXA SIFONADA, PVC, DN 100 X 100 X 50 MM, FORNECIDA E INSTALADA EM RAMAIS DE ENCAMINHAMENTO DE ÁGUA PLUVIAL. AF_12/2014</v>
          </cell>
          <cell r="C4442" t="str">
            <v>UN</v>
          </cell>
          <cell r="D4442">
            <v>24.37</v>
          </cell>
        </row>
        <row r="4443">
          <cell r="A4443">
            <v>89491</v>
          </cell>
          <cell r="B4443" t="str">
            <v>CAIXA SIFONADA, PVC, DN 150 X 185 X 75 MM, FORNECIDA E INSTALADA EM RAMAIS DE ENCAMINHAMENTO DE ÁGUA PLUVIAL. AF_12/2014</v>
          </cell>
          <cell r="C4443" t="str">
            <v>UN</v>
          </cell>
          <cell r="D4443">
            <v>60.42</v>
          </cell>
        </row>
        <row r="4444">
          <cell r="A4444">
            <v>89495</v>
          </cell>
          <cell r="B4444" t="str">
            <v>RALO SIFONADO, PVC, DN 100 X 40 MM, JUNTA SOLDÁVEL, FORNECIDO E INSTALADO EM RAMAIS DE ENCAMINHAMENTO DE ÁGUA PLUVIAL. AF_12/2014</v>
          </cell>
          <cell r="C4444" t="str">
            <v>UN</v>
          </cell>
          <cell r="D4444">
            <v>9.76</v>
          </cell>
        </row>
        <row r="4445">
          <cell r="A4445">
            <v>89707</v>
          </cell>
          <cell r="B4445" t="str">
            <v>CAIXA SIFONADA, PVC, DN 100 X 100 X 50 MM, JUNTA ELÁSTICA, FORNECIDA E INSTALADA EM RAMAL DE DESCARGA OU EM RAMAL DE ESGOTO SANITÁRIO. AF_12/2014</v>
          </cell>
          <cell r="C4445" t="str">
            <v>UN</v>
          </cell>
          <cell r="D4445">
            <v>29.95</v>
          </cell>
        </row>
        <row r="4446">
          <cell r="A4446">
            <v>89708</v>
          </cell>
          <cell r="B4446" t="str">
            <v>CAIXA SIFONADA, PVC, DN 150 X 185 X 75 MM, JUNTA ELÁSTICA, FORNECIDA E INSTALADA EM RAMAL DE DESCARGA OU EM RAMAL DE ESGOTO SANITÁRIO. AF_12/2014</v>
          </cell>
          <cell r="C4446" t="str">
            <v>UN</v>
          </cell>
          <cell r="D4446">
            <v>68.150000000000006</v>
          </cell>
        </row>
        <row r="4447">
          <cell r="A4447">
            <v>89709</v>
          </cell>
          <cell r="B4447" t="str">
            <v>RALO SIFONADO, PVC, DN 100 X 40 MM, JUNTA SOLDÁVEL, FORNECIDO E INSTALADO EM RAMAL DE DESCARGA OU EM RAMAL DE ESGOTO SANITÁRIO. AF_12/2014</v>
          </cell>
          <cell r="C4447" t="str">
            <v>UN</v>
          </cell>
          <cell r="D4447">
            <v>11.41</v>
          </cell>
        </row>
        <row r="4448">
          <cell r="A4448">
            <v>89710</v>
          </cell>
          <cell r="B4448" t="str">
            <v>RALO SECO, PVC, DN 100 X 40 MM, JUNTA SOLDÁVEL, FORNECIDO E INSTALADO EM RAMAL DE DESCARGA OU EM RAMAL DE ESGOTO SANITÁRIO. AF_12/2014</v>
          </cell>
          <cell r="C4448" t="str">
            <v>UN</v>
          </cell>
          <cell r="D4448">
            <v>11.19</v>
          </cell>
        </row>
        <row r="4449">
          <cell r="A4449">
            <v>72739</v>
          </cell>
          <cell r="B4449" t="str">
            <v>VASO SANITARIO INFANTIL SIFONADO, PARA VALVULA DE DESCARGA, EM LOUCA BRANCA, COM ACESSORIOS, INCLUSIVE ASSENTO PLASTICO, BOLSA DE BORRACHA PARA LIGACAO, TUBO PVC LIGACAO - FORNECIMENTO E INSTALACAO</v>
          </cell>
          <cell r="C4449" t="str">
            <v>UN</v>
          </cell>
          <cell r="D4449">
            <v>546.13</v>
          </cell>
        </row>
        <row r="4450">
          <cell r="A4450" t="str">
            <v>74234/1</v>
          </cell>
          <cell r="B4450" t="str">
            <v>MICTORIO SIFONADO DE LOUCA BRANCA COM PERTENCES, COM REGISTRO DE PRESSAO 1/2" COM CANOPLA CROMADA ACABAMENTO SIMPLES E CONJUNTO PARA FIXACAO  - FORNECIMENTO E INSTALACAO</v>
          </cell>
          <cell r="C4450" t="str">
            <v>UN</v>
          </cell>
          <cell r="D4450">
            <v>571.4</v>
          </cell>
        </row>
        <row r="4451">
          <cell r="A4451">
            <v>86872</v>
          </cell>
          <cell r="B4451" t="str">
            <v>TANQUE DE LOUÇA BRANCA COM COLUNA, 30L OU EQUIVALENTE - FORNECIMENTO E INSTALAÇÃO. AF_12/2013</v>
          </cell>
          <cell r="C4451" t="str">
            <v>UN</v>
          </cell>
          <cell r="D4451">
            <v>747.1</v>
          </cell>
        </row>
        <row r="4452">
          <cell r="A4452">
            <v>86874</v>
          </cell>
          <cell r="B4452" t="str">
            <v>TANQUE DE LOUÇA BRANCA SUSPENSO, 18L OU EQUIVALENTE - FORNECIMENTO E INSTALAÇÃO. AF_12/2013</v>
          </cell>
          <cell r="C4452" t="str">
            <v>UN</v>
          </cell>
          <cell r="D4452">
            <v>456.77</v>
          </cell>
        </row>
        <row r="4453">
          <cell r="A4453">
            <v>86875</v>
          </cell>
          <cell r="B4453" t="str">
            <v>TANQUE DE MÁRMORE SINTÉTICO COM COLUNA, 22L OU EQUIVALENTE  FORNECIMENTO E INSTALAÇÃO. AF_12/2013</v>
          </cell>
          <cell r="C4453" t="str">
            <v>UN</v>
          </cell>
          <cell r="D4453">
            <v>424.55</v>
          </cell>
        </row>
        <row r="4454">
          <cell r="A4454">
            <v>86876</v>
          </cell>
          <cell r="B4454" t="str">
            <v>TANQUE DE MÁRMORE SINTÉTICO SUSPENSO, 22L OU EQUIVALENTE - FORNECIMENTO E INSTALAÇÃO. AF_12/2013</v>
          </cell>
          <cell r="C4454" t="str">
            <v>UN</v>
          </cell>
          <cell r="D4454">
            <v>241.96</v>
          </cell>
        </row>
        <row r="4455">
          <cell r="A4455">
            <v>86877</v>
          </cell>
          <cell r="B4455" t="str">
            <v>VÁLVULA EM METAL CROMADO 1.1/2" X 1.1/2" PARA TANQUE OU LAVATÓRIO, COM OU SEM LADRÃO - FORNECIMENTO E INSTALAÇÃO. AF_12/2013</v>
          </cell>
          <cell r="C4455" t="str">
            <v>UN</v>
          </cell>
          <cell r="D4455">
            <v>24.13</v>
          </cell>
        </row>
        <row r="4456">
          <cell r="A4456">
            <v>86878</v>
          </cell>
          <cell r="B4456" t="str">
            <v>VÁLVULA EM METAL CROMADO TIPO AMERICANA 3.1/2" X 1.1/2" PARA PIA - FORNECIMENTO E INSTALAÇÃO. AF_12/2013</v>
          </cell>
          <cell r="C4456" t="str">
            <v>UN</v>
          </cell>
          <cell r="D4456">
            <v>44.84</v>
          </cell>
        </row>
        <row r="4457">
          <cell r="A4457">
            <v>86879</v>
          </cell>
          <cell r="B4457" t="str">
            <v>VÁLVULA EM PLÁSTICO 1" PARA PIA, TANQUE OU LAVATÓRIO, COM OU SEM LADRÃO - FORNECIMENTO E INSTALAÇÃO. AF_12/2013</v>
          </cell>
          <cell r="C4457" t="str">
            <v>UN</v>
          </cell>
          <cell r="D4457">
            <v>7.33</v>
          </cell>
        </row>
        <row r="4458">
          <cell r="A4458">
            <v>86880</v>
          </cell>
          <cell r="B4458" t="str">
            <v>VÁLVULA EM PLÁSTICO CROMADO TIPO AMERICANA 3.1/2" X 1.1/2" SEM ADAPTADOR PARA PIA - FORNECIMENTO E INSTALAÇÃO. AF_12/2013</v>
          </cell>
          <cell r="C4458" t="str">
            <v>UN</v>
          </cell>
          <cell r="D4458">
            <v>19.95</v>
          </cell>
        </row>
        <row r="4459">
          <cell r="A4459">
            <v>86881</v>
          </cell>
          <cell r="B4459" t="str">
            <v>SIFÃO DO TIPO GARRAFA EM METAL CROMADO 1 X 1.1/2" - FORNECIMENTO E INSTALAÇÃO. AF_12/2013</v>
          </cell>
          <cell r="C4459" t="str">
            <v>UN</v>
          </cell>
          <cell r="D4459">
            <v>123.92</v>
          </cell>
        </row>
        <row r="4460">
          <cell r="A4460">
            <v>86882</v>
          </cell>
          <cell r="B4460" t="str">
            <v>SIFÃO DO TIPO GARRAFA/COPO EM PVC 1.1/4 X 1.1/2" - FORNECIMENTO E INSTALAÇÃO. AF_12/2013</v>
          </cell>
          <cell r="C4460" t="str">
            <v>UN</v>
          </cell>
          <cell r="D4460">
            <v>20.66</v>
          </cell>
        </row>
        <row r="4461">
          <cell r="A4461">
            <v>86883</v>
          </cell>
          <cell r="B4461" t="str">
            <v>SIFÃO DO TIPO FLEXÍVEL EM PVC 1 X 1.1/2 - FORNECIMENTO E INSTALAÇÃO. AF_12/2013</v>
          </cell>
          <cell r="C4461" t="str">
            <v>UN</v>
          </cell>
          <cell r="D4461">
            <v>11.78</v>
          </cell>
        </row>
        <row r="4462">
          <cell r="A4462">
            <v>86884</v>
          </cell>
          <cell r="B4462" t="str">
            <v>ENGATE FLEXÍVEL EM PLÁSTICO BRANCO, 1/2" X 30CM - FORNECIMENTO E INSTALAÇÃO. AF_12/2013</v>
          </cell>
          <cell r="C4462" t="str">
            <v>UN</v>
          </cell>
          <cell r="D4462">
            <v>9.06</v>
          </cell>
        </row>
        <row r="4463">
          <cell r="A4463">
            <v>86885</v>
          </cell>
          <cell r="B4463" t="str">
            <v>ENGATE FLEXÍVEL EM PLÁSTICO BRANCO, 1/2" X 40CM - FORNECIMENTO E INSTALAÇÃO. AF_12/2013</v>
          </cell>
          <cell r="C4463" t="str">
            <v>UN</v>
          </cell>
          <cell r="D4463">
            <v>10.26</v>
          </cell>
        </row>
        <row r="4464">
          <cell r="A4464">
            <v>86886</v>
          </cell>
          <cell r="B4464" t="str">
            <v>ENGATE FLEXÍVEL EM INOX, 1/2 X 30CM - FORNECIMENTO E INSTALAÇÃO. AF_12/2013</v>
          </cell>
          <cell r="C4464" t="str">
            <v>UN</v>
          </cell>
          <cell r="D4464">
            <v>31.37</v>
          </cell>
        </row>
        <row r="4465">
          <cell r="A4465">
            <v>86887</v>
          </cell>
          <cell r="B4465" t="str">
            <v>ENGATE FLEXÍVEL EM INOX, 1/2 X 40CM - FORNECIMENTO E INSTALAÇÃO. AF_12/2013</v>
          </cell>
          <cell r="C4465" t="str">
            <v>UN</v>
          </cell>
          <cell r="D4465">
            <v>33.86</v>
          </cell>
        </row>
        <row r="4466">
          <cell r="A4466">
            <v>86888</v>
          </cell>
          <cell r="B4466" t="str">
            <v>VASO SANITÁRIO SIFONADO COM CAIXA ACOPLADA LOUÇA BRANCA - FORNECIMENTO E INSTALAÇÃO. AF_12/2013</v>
          </cell>
          <cell r="C4466" t="str">
            <v>UN</v>
          </cell>
          <cell r="D4466">
            <v>442.91</v>
          </cell>
        </row>
        <row r="4467">
          <cell r="A4467">
            <v>86889</v>
          </cell>
          <cell r="B4467" t="str">
            <v>BANCADA DE GRANITO CINZA POLIDO PARA PIA DE COZINHA 1,50 X 0,60 M - FORNECIMENTO E INSTALAÇÃO. AF_12/2013</v>
          </cell>
          <cell r="C4467" t="str">
            <v>UN</v>
          </cell>
          <cell r="D4467">
            <v>587.28</v>
          </cell>
        </row>
        <row r="4468">
          <cell r="A4468">
            <v>86893</v>
          </cell>
          <cell r="B4468" t="str">
            <v>BANCADA DE MÁRMORE BRANCO POLIDO PARA PIA DE COZINHA 1,50 X 0,60 M - FORNECIMENTO E INSTALAÇÃO. AF_12/2013</v>
          </cell>
          <cell r="C4468" t="str">
            <v>UN</v>
          </cell>
          <cell r="D4468">
            <v>510.02</v>
          </cell>
        </row>
        <row r="4469">
          <cell r="A4469">
            <v>86894</v>
          </cell>
          <cell r="B4469" t="str">
            <v>BANCADA DE MÁRMORE SINTÉTICO 120 X 60CM, COM CUBA INTEGRADA - FORNECIMENTO E INSTALAÇÃO. AF_12/2013</v>
          </cell>
          <cell r="C4469" t="str">
            <v>UN</v>
          </cell>
          <cell r="D4469">
            <v>285.35000000000002</v>
          </cell>
        </row>
        <row r="4470">
          <cell r="A4470">
            <v>86895</v>
          </cell>
          <cell r="B4470" t="str">
            <v>BANCADA DE GRANITO CINZA POLIDO PARA LAVATÓRIO 0,50 X 0,60 M - FORNECIMENTO E INSTALAÇÃO. AF_12/2013</v>
          </cell>
          <cell r="C4470" t="str">
            <v>UN</v>
          </cell>
          <cell r="D4470">
            <v>298.82</v>
          </cell>
        </row>
        <row r="4471">
          <cell r="A4471">
            <v>86899</v>
          </cell>
          <cell r="B4471" t="str">
            <v>BANCADA DE MÁRMORE BRANCO POLIDO PARA LAVATÓRIO 0,50 X 0,60 M - FORNECIMENTO E INSTALAÇÃO. AF_12/2013</v>
          </cell>
          <cell r="C4471" t="str">
            <v>UN</v>
          </cell>
          <cell r="D4471">
            <v>269.83999999999997</v>
          </cell>
        </row>
        <row r="4472">
          <cell r="A4472">
            <v>86900</v>
          </cell>
          <cell r="B4472" t="str">
            <v>CUBA DE EMBUTIR DE AÇO INOXIDÁVEL MÉDIA - FORNECIMENTO E INSTALAÇÃO. AF_12/2013</v>
          </cell>
          <cell r="C4472" t="str">
            <v>UN</v>
          </cell>
          <cell r="D4472">
            <v>157.71</v>
          </cell>
        </row>
        <row r="4473">
          <cell r="A4473">
            <v>86901</v>
          </cell>
          <cell r="B4473" t="str">
            <v>CUBA DE EMBUTIR OVAL EM LOUÇA BRANCA, 35 X 50CM OU EQUIVALENTE - FORNECIMENTO E INSTALAÇÃO. AF_12/2013</v>
          </cell>
          <cell r="C4473" t="str">
            <v>UN</v>
          </cell>
          <cell r="D4473">
            <v>133.53</v>
          </cell>
        </row>
        <row r="4474">
          <cell r="A4474">
            <v>86902</v>
          </cell>
          <cell r="B4474" t="str">
            <v>LAVATÓRIO LOUÇA BRANCA COM COLUNA, *44 X 35,5* CM, PADRÃO POPULAR - FORNECIMENTO E INSTALAÇÃO. AF_12/2013</v>
          </cell>
          <cell r="C4474" t="str">
            <v>UN</v>
          </cell>
          <cell r="D4474">
            <v>251.25</v>
          </cell>
        </row>
        <row r="4475">
          <cell r="A4475">
            <v>86903</v>
          </cell>
          <cell r="B4475" t="str">
            <v>LAVATÓRIO LOUÇA BRANCA COM COLUNA, 45 X 55CM OU EQUIVALENTE, PADRÃO MÉDIO - FORNECIMENTO E INSTALAÇÃO. AF_12/2013</v>
          </cell>
          <cell r="C4475" t="str">
            <v>UN</v>
          </cell>
          <cell r="D4475">
            <v>335.32</v>
          </cell>
        </row>
        <row r="4476">
          <cell r="A4476">
            <v>86904</v>
          </cell>
          <cell r="B4476" t="str">
            <v>LAVATÓRIO LOUÇA BRANCA SUSPENSO, 29,5 X 39CM OU EQUIVALENTE, PADRÃO POPULAR - FORNECIMENTO E INSTALAÇÃO. AF_12/2013</v>
          </cell>
          <cell r="C4476" t="str">
            <v>UN</v>
          </cell>
          <cell r="D4476">
            <v>130.96</v>
          </cell>
        </row>
        <row r="4477">
          <cell r="A4477">
            <v>86905</v>
          </cell>
          <cell r="B4477" t="str">
            <v>APARELHO MISTURADOR DE MESA PARA LAVATÓRIO, PADRÃO MÉDIO - FORNECIMENTO E INSTALAÇÃO. AF_12/2013</v>
          </cell>
          <cell r="C4477" t="str">
            <v>UN</v>
          </cell>
          <cell r="D4477">
            <v>189.7</v>
          </cell>
        </row>
        <row r="4478">
          <cell r="A4478">
            <v>86906</v>
          </cell>
          <cell r="B4478" t="str">
            <v>TORNEIRA CROMADA DE MESA, 1/2" OU 3/4", PARA LAVATÓRIO, PADRÃO POPULAR - FORNECIMENTO E INSTALAÇÃO. AF_12/2013</v>
          </cell>
          <cell r="C4478" t="str">
            <v>UN</v>
          </cell>
          <cell r="D4478">
            <v>44.25</v>
          </cell>
        </row>
        <row r="4479">
          <cell r="A4479">
            <v>86908</v>
          </cell>
          <cell r="B4479" t="str">
            <v>APARELHO MISTURADOR DE MESA PARA PIA DE COZINHA, PADRÃO MÉDIO - FORNECIMENTO E INSTALAÇÃO. AF_12/2013</v>
          </cell>
          <cell r="C4479" t="str">
            <v>UN</v>
          </cell>
          <cell r="D4479">
            <v>223.8</v>
          </cell>
        </row>
        <row r="4480">
          <cell r="A4480">
            <v>86909</v>
          </cell>
          <cell r="B4480" t="str">
            <v>TORNEIRA CROMADA TUBO MÓVEL, DE MESA, 1/2" OU 3/4", PARA PIA DE COZINHA, PADRÃO ALTO - FORNECIMENTO E INSTALAÇÃO. AF_12/2013</v>
          </cell>
          <cell r="C4480" t="str">
            <v>UN</v>
          </cell>
          <cell r="D4480">
            <v>88.1</v>
          </cell>
        </row>
        <row r="4481">
          <cell r="A4481">
            <v>86910</v>
          </cell>
          <cell r="B4481" t="str">
            <v>TORNEIRA CROMADA TUBO MÓVEL, DE PAREDE, 1/2" OU 3/4", PARA PIA DE COZINHA, PADRÃO MÉDIO - FORNECIMENTO E INSTALAÇÃO. AF_12/2013</v>
          </cell>
          <cell r="C4481" t="str">
            <v>UN</v>
          </cell>
          <cell r="D4481">
            <v>84.36</v>
          </cell>
        </row>
        <row r="4482">
          <cell r="A4482">
            <v>86911</v>
          </cell>
          <cell r="B4482" t="str">
            <v>TORNEIRA CROMADA LONGA, DE PAREDE, 1/2" OU 3/4", PARA PIA DE COZINHA, PADRÃO POPULAR - FORNECIMENTO E INSTALAÇÃO. AF_12/2013</v>
          </cell>
          <cell r="C4482" t="str">
            <v>UN</v>
          </cell>
          <cell r="D4482">
            <v>37.97</v>
          </cell>
        </row>
        <row r="4483">
          <cell r="A4483">
            <v>86912</v>
          </cell>
          <cell r="B4483" t="str">
            <v>TORNEIRA CROMADA LONGA, DE PAREDE, 1/2" OU 3/4", PARA PIA DE COZINHA, PADRÃO MÉDIO - FORNECIMENTO E INSTALAÇÃO. AF_12/2013</v>
          </cell>
          <cell r="C4483" t="str">
            <v>UN</v>
          </cell>
          <cell r="D4483">
            <v>37.97</v>
          </cell>
        </row>
        <row r="4484">
          <cell r="A4484">
            <v>86913</v>
          </cell>
          <cell r="B4484" t="str">
            <v>TORNEIRA CROMADA 1/2" OU 3/4" PARA TANQUE, PADRÃO POPULAR - FORNECIMENTO E INSTALAÇÃO. AF_12/2013</v>
          </cell>
          <cell r="C4484" t="str">
            <v>UN</v>
          </cell>
          <cell r="D4484">
            <v>18.04</v>
          </cell>
        </row>
        <row r="4485">
          <cell r="A4485">
            <v>86914</v>
          </cell>
          <cell r="B4485" t="str">
            <v>TORNEIRA CROMADA 1/2" OU 3/4" PARA TANQUE, PADRÃO MÉDIO - FORNECIMENTO E INSTALAÇÃO. AF_12/2013</v>
          </cell>
          <cell r="C4485" t="str">
            <v>UN</v>
          </cell>
          <cell r="D4485">
            <v>34.979999999999997</v>
          </cell>
        </row>
        <row r="4486">
          <cell r="A4486">
            <v>86915</v>
          </cell>
          <cell r="B4486" t="str">
            <v>TORNEIRA CROMADA DE MESA, 1/2" OU 3/4", PARA LAVATÓRIO, PADRÃO MÉDIO - FORNECIMENTO E INSTALAÇÃO. AF_12/2013</v>
          </cell>
          <cell r="C4486" t="str">
            <v>UN</v>
          </cell>
          <cell r="D4486">
            <v>73.709999999999994</v>
          </cell>
        </row>
        <row r="4487">
          <cell r="A4487">
            <v>86916</v>
          </cell>
          <cell r="B4487" t="str">
            <v>TORNEIRA PLÁSTICA 3/4" PARA TANQUE - FORNECIMENTO E INSTALAÇÃO. AF_12/2013</v>
          </cell>
          <cell r="C4487" t="str">
            <v>UN</v>
          </cell>
          <cell r="D4487">
            <v>28.11</v>
          </cell>
        </row>
        <row r="4488">
          <cell r="A4488">
            <v>86919</v>
          </cell>
          <cell r="B4488" t="str">
            <v>TANQUE DE LOUÇA BRANCA COM COLUNA, 30L OU EQUIVALENTE, INCLUSO SIFÃO FLEXÍVEL EM PVC, VÁLVULA METÁLICA E TORNEIRA DE METAL CROMADO PADRÃO MÉDIO - FORNECIMENTO E INSTALAÇÃO. AF_12/2013</v>
          </cell>
          <cell r="C4488" t="str">
            <v>UN</v>
          </cell>
          <cell r="D4488">
            <v>817.99</v>
          </cell>
        </row>
        <row r="4489">
          <cell r="A4489">
            <v>86920</v>
          </cell>
          <cell r="B4489" t="str">
            <v>TANQUE DE LOUÇA BRANCA COM COLUNA, 30L OU EQUIVALENTE, INCLUSO SIFÃO FLEXÍVEL EM PVC, VÁLVULA PLÁSTICA E TORNEIRA DE METAL CROMADO PADRÃO POPULAR - FORNECIMENTO E INSTALAÇÃO. AF_12/2013</v>
          </cell>
          <cell r="C4489" t="str">
            <v>UN</v>
          </cell>
          <cell r="D4489">
            <v>784.25</v>
          </cell>
        </row>
        <row r="4490">
          <cell r="A4490">
            <v>86921</v>
          </cell>
          <cell r="B4490" t="str">
            <v>TANQUE DE LOUÇA BRANCA COM COLUNA, 30L OU EQUIVALENTE, INCLUSO SIFÃO FLEXÍVEL EM PVC, VÁLVULA PLÁSTICA E TORNEIRA DE PLÁSTICO - FORNECIMENTO E INSTALAÇÃO. AF_12/2013</v>
          </cell>
          <cell r="C4490" t="str">
            <v>UN</v>
          </cell>
          <cell r="D4490">
            <v>794.32</v>
          </cell>
        </row>
        <row r="4491">
          <cell r="A4491">
            <v>86922</v>
          </cell>
          <cell r="B4491" t="str">
            <v>TANQUE DE LOUÇA BRANCA SUSPENSO, 18L OU EQUIVALENTE, INCLUSO SIFÃO TIPO GARRAFA EM METAL CROMADO, VÁLVULA METÁLICA E TORNEIRA DE METAL CROMADO PADRÃO MÉDIO - FORNECIMENTO E INSTALAÇÃO. AF_12/2013</v>
          </cell>
          <cell r="C4491" t="str">
            <v>UN</v>
          </cell>
          <cell r="D4491">
            <v>639.79999999999995</v>
          </cell>
        </row>
        <row r="4492">
          <cell r="A4492">
            <v>86923</v>
          </cell>
          <cell r="B4492" t="str">
            <v>TANQUE DE LOUÇA BRANCA SUSPENSO, 18L OU EQUIVALENTE, INCLUSO SIFÃO TIPO GARRAFA EM PVC, VÁLVULA PLÁSTICA E TORNEIRA DE METAL CROMADO PADRÃO POPULAR - FORNECIMENTO E INSTALAÇÃO. AF_12/2013</v>
          </cell>
          <cell r="C4492" t="str">
            <v>UN</v>
          </cell>
          <cell r="D4492">
            <v>502.8</v>
          </cell>
        </row>
        <row r="4493">
          <cell r="A4493">
            <v>86924</v>
          </cell>
          <cell r="B4493" t="str">
            <v>TANQUE DE LOUÇA BRANCA SUSPENSO, 18L OU EQUIVALENTE, INCLUSO SIFÃO TIPO GARRAFA EM PVC, VÁLVULA PLÁSTICA E TORNEIRA DE PLÁSTICO - FORNECIMENTO E INSTALAÇÃO. AF_12/2013</v>
          </cell>
          <cell r="C4493" t="str">
            <v>UN</v>
          </cell>
          <cell r="D4493">
            <v>512.87</v>
          </cell>
        </row>
        <row r="4494">
          <cell r="A4494">
            <v>86925</v>
          </cell>
          <cell r="B4494" t="str">
            <v>TANQUE DE MÁRMORE SINTÉTICO COM COLUNA, 22L OU EQUIVALENTE, INCLUSO SIFÃO FLEXÍVEL EM PVC, VÁLVULA PLÁSTICA E TORNEIRA DE METAL CROMADO PADRÃO POPULAR - FORNECIMENTO E INSTALAÇÃO. AF_12/2013</v>
          </cell>
          <cell r="C4494" t="str">
            <v>UN</v>
          </cell>
          <cell r="D4494">
            <v>461.7</v>
          </cell>
        </row>
        <row r="4495">
          <cell r="A4495">
            <v>86926</v>
          </cell>
          <cell r="B4495" t="str">
            <v>TANQUE DE MÁRMORE SINTÉTICO COM COLUNA, 22L OU EQUIVALENTE, INCLUSO SIFÃO FLEXÍVEL EM PVC, VÁLVULA PLÁSTICA E TORNEIRA DE PLÁSTICO - FORNECIMENTO E INSTALAÇÃO. AF_12/2013</v>
          </cell>
          <cell r="C4495" t="str">
            <v>UN</v>
          </cell>
          <cell r="D4495">
            <v>471.77</v>
          </cell>
        </row>
        <row r="4496">
          <cell r="A4496">
            <v>86927</v>
          </cell>
          <cell r="B4496" t="str">
            <v>TANQUE DE MÁRMORE SINTÉTICO SUSPENSO, 22L OU EQUIVALENTE, INCLUSO SIFÃO TIPO GARRAFA EM PVC, VÁLVULA PLÁSTICA E TORNEIRA DE METAL CROMADO PADRÃO POPULAR - FORNECIMENTO E INSTALAÇÃO. AF_12/2013</v>
          </cell>
          <cell r="C4496" t="str">
            <v>UN</v>
          </cell>
          <cell r="D4496">
            <v>287.99</v>
          </cell>
        </row>
        <row r="4497">
          <cell r="A4497">
            <v>86928</v>
          </cell>
          <cell r="B4497" t="str">
            <v>TANQUE DE MÁRMORE SINTÉTICO SUSPENSO, 22L OU EQUIVALENTE, INCLUSO SIFÃO TIPO GARRAFA EM PVC, VÁLVULA PLÁSTICA E TORNEIRA DE PLÁSTICO - FORNECIMENTO E INSTALAÇÃO. AF_12/2013</v>
          </cell>
          <cell r="C4497" t="str">
            <v>UN</v>
          </cell>
          <cell r="D4497">
            <v>298.06</v>
          </cell>
        </row>
        <row r="4498">
          <cell r="A4498">
            <v>86929</v>
          </cell>
          <cell r="B4498" t="str">
            <v>TANQUE DE MÁRMORE SINTÉTICO SUSPENSO, 22L OU EQUIVALENTE, INCLUSO SIFÃO FLEXÍVEL EM PVC, VÁLVULA PLÁSTICA E TORNEIRA DE METAL CROMADO PADRÃO POPULAR - FORNECIMENTO E INSTALAÇÃO. AF_12/2013</v>
          </cell>
          <cell r="C4498" t="str">
            <v>UN</v>
          </cell>
          <cell r="D4498">
            <v>279.11</v>
          </cell>
        </row>
        <row r="4499">
          <cell r="A4499">
            <v>86930</v>
          </cell>
          <cell r="B4499" t="str">
            <v>TANQUE DE MÁRMORE SINTÉTICO SUSPENSO, 22L OU EQUIVALENTE, INCLUSO SIFÃO FLEXÍVEL EM PVC, VÁLVULA PLÁSTICA E TORNEIRA DE PLÁSTICO - FORNECIMENTO E INSTALAÇÃO. AF_12/2013</v>
          </cell>
          <cell r="C4499" t="str">
            <v>UN</v>
          </cell>
          <cell r="D4499">
            <v>289.18</v>
          </cell>
        </row>
        <row r="4500">
          <cell r="A4500">
            <v>86931</v>
          </cell>
          <cell r="B4500" t="str">
            <v>VASO SANITÁRIO SIFONADO COM CAIXA ACOPLADA LOUÇA BRANCA, INCLUSO ENGATE FLEXÍVEL EM PLÁSTICO BRANCO, 1/2  X 40CM - FORNECIMENTO E INSTALAÇÃO. AF_12/2013</v>
          </cell>
          <cell r="C4500" t="str">
            <v>UN</v>
          </cell>
          <cell r="D4500">
            <v>453.17</v>
          </cell>
        </row>
        <row r="4501">
          <cell r="A4501">
            <v>86932</v>
          </cell>
          <cell r="B4501" t="str">
            <v>VASO SANITÁRIO SIFONADO COM CAIXA ACOPLADA LOUÇA BRANCA - PADRÃO MÉDIO, INCLUSO ENGATE FLEXÍVEL EM METAL CROMADO, 1/2 X 40CM - FORNECIMENTO E INSTALAÇÃO. AF_12/2013</v>
          </cell>
          <cell r="C4501" t="str">
            <v>UN</v>
          </cell>
          <cell r="D4501">
            <v>476.77</v>
          </cell>
        </row>
        <row r="4502">
          <cell r="A4502">
            <v>86933</v>
          </cell>
          <cell r="B4502" t="str">
            <v>BANCADA DE MÁRMORE SINTÉTICO 120 X 60CM, COM CUBA INTEGRADA, INCLUSO SIFÃO TIPO GARRAFA EM PVC, VÁLVULA EM PLÁSTICO CROMADO TIPO AMERICANA E TORNEIRA CROMADA LONGA, DE PAREDE, PADRÃO POPULAR - FORNECIMENTO E INSTALAÇÃO. AF_12/2013</v>
          </cell>
          <cell r="C4502" t="str">
            <v>UN</v>
          </cell>
          <cell r="D4502">
            <v>363.93</v>
          </cell>
        </row>
        <row r="4503">
          <cell r="A4503">
            <v>86934</v>
          </cell>
          <cell r="B4503" t="str">
            <v>BANCADA DE MÁRMORE SINTÉTICO 120 X 60CM, COM CUBA INTEGRADA, INCLUSO SIFÃO TIPO FLEXÍVEL EM PVC, VÁLVULA EM PLÁSTICO CROMADO TIPO AMERICANA E TORNEIRA CROMADA LONGA, DE PAREDE, PADRÃO POPULAR - FORNECIMENTO E INSTALAÇÃO. AF_12/2013</v>
          </cell>
          <cell r="C4503" t="str">
            <v>UN</v>
          </cell>
          <cell r="D4503">
            <v>355.05</v>
          </cell>
        </row>
        <row r="4504">
          <cell r="A4504">
            <v>86935</v>
          </cell>
          <cell r="B4504" t="str">
            <v>CUBA DE EMBUTIR DE AÇO INOXIDÁVEL MÉDIA, INCLUSO VÁLVULA TIPO AMERICANA EM METAL CROMADO E SIFÃO FLEXÍVEL EM PVC - FORNECIMENTO E INSTALAÇÃO. AF_12/2013</v>
          </cell>
          <cell r="C4504" t="str">
            <v>UN</v>
          </cell>
          <cell r="D4504">
            <v>214.33</v>
          </cell>
        </row>
        <row r="4505">
          <cell r="A4505">
            <v>86936</v>
          </cell>
          <cell r="B4505" t="str">
            <v>CUBA DE EMBUTIR DE AÇO INOXIDÁVEL MÉDIA, INCLUSO VÁLVULA TIPO AMERICANA E SIFÃO TIPO GARRAFA EM METAL CROMADO - FORNECIMENTO E INSTALAÇÃO. AF_12/2013</v>
          </cell>
          <cell r="C4505" t="str">
            <v>UN</v>
          </cell>
          <cell r="D4505">
            <v>326.47000000000003</v>
          </cell>
        </row>
        <row r="4506">
          <cell r="A4506">
            <v>86937</v>
          </cell>
          <cell r="B4506" t="str">
            <v>CUBA DE EMBUTIR OVAL EM LOUÇA BRANCA, 35 X 50CM OU EQUIVALENTE, INCLUSO VÁLVULA EM METAL CROMADO E SIFÃO FLEXÍVEL EM PVC - FORNECIMENTO E INSTALAÇÃO. AF_12/2013</v>
          </cell>
          <cell r="C4506" t="str">
            <v>UN</v>
          </cell>
          <cell r="D4506">
            <v>169.44</v>
          </cell>
        </row>
        <row r="4507">
          <cell r="A4507">
            <v>86938</v>
          </cell>
          <cell r="B4507" t="str">
            <v>CUBA DE EMBUTIR OVAL EM LOUÇA BRANCA, 35 X 50CM OU EQUIVALENTE, INCLUSO VÁLVULA E SIFÃO TIPO GARRAFA EM METAL CROMADO - FORNECIMENTO E INSTALAÇÃO. AF_12/2013</v>
          </cell>
          <cell r="C4507" t="str">
            <v>UN</v>
          </cell>
          <cell r="D4507">
            <v>281.58</v>
          </cell>
        </row>
        <row r="4508">
          <cell r="A4508">
            <v>86939</v>
          </cell>
          <cell r="B4508" t="str">
            <v>LAVATÓRIO LOUÇA BRANCA COM COLUNA, *44 X 35,5* CM, PADRÃO POPULAR, INCLUSO SIFÃO FLEXÍVEL EM PVC, VÁLVULA E ENGATE FLEXÍVEL 30CM EM PLÁSTICO E COM TORNEIRA CROMADA PADRÃO POPULAR - FORNECIMENTO E INSTALAÇÃO. AF_12/2013</v>
          </cell>
          <cell r="C4508" t="str">
            <v>UN</v>
          </cell>
          <cell r="D4508">
            <v>323.67</v>
          </cell>
        </row>
        <row r="4509">
          <cell r="A4509">
            <v>86940</v>
          </cell>
          <cell r="B4509" t="str">
            <v>LAVATÓRIO LOUÇA BRANCA COM COLUNA, 45 X 55CM OU EQUIVALENTE, PADRÃO MÉDIO, INCLUSO SIFÃO TIPO GARRAFA, VÁLVULA E ENGATE FLEXÍVEL DE 40CM EM METAL CROMADO, COM APARELHO MISTURADOR PADRÃO MÉDIO - FORNECIMENTO E INSTALAÇÃO. AF_12/2013</v>
          </cell>
          <cell r="C4509" t="str">
            <v>UN</v>
          </cell>
          <cell r="D4509">
            <v>740.79</v>
          </cell>
        </row>
        <row r="4510">
          <cell r="A4510">
            <v>86941</v>
          </cell>
          <cell r="B4510" t="str">
            <v>LAVATÓRIO LOUÇA BRANCA COM COLUNA, 45 X 55CM OU EQUIVALENTE, PADRÃO MÉDIO, INCLUSO SIFÃO TIPO GARRAFA, VÁLVULA E ENGATE FLEXÍVEL DE 40CM EM METAL CROMADO, COM TORNEIRA CROMADA DE MESA, PADRÃO MÉDIO - FORNECIMENTO E INSTALAÇÃO. AF_12/2013</v>
          </cell>
          <cell r="C4510" t="str">
            <v>UN</v>
          </cell>
          <cell r="D4510">
            <v>590.94000000000005</v>
          </cell>
        </row>
        <row r="4511">
          <cell r="A4511">
            <v>86942</v>
          </cell>
          <cell r="B4511" t="str">
            <v>LAVATÓRIO LOUÇA BRANCA SUSPENSO, 29,5 X 39CM OU EQUIVALENTE, PADRÃO POPULAR, INCLUSO SIFÃO TIPO GARRAFA EM PVC, VÁLVULA E ENGATE FLEXÍVEL 30CM EM PLÁSTICO E TORNEIRA CROMADA DE MESA, PADRÃO POPULAR - FORNECIMENTO E INSTALAÇÃO. AF_12/2013</v>
          </cell>
          <cell r="C4511" t="str">
            <v>UN</v>
          </cell>
          <cell r="D4511">
            <v>212.26</v>
          </cell>
        </row>
        <row r="4512">
          <cell r="A4512">
            <v>86943</v>
          </cell>
          <cell r="B4512" t="str">
            <v>LAVATÓRIO LOUÇA BRANCA SUSPENSO, 29,5 X 39CM OU EQUIVALENTE, PADRÃO POPULAR, INCLUSO SIFÃO FLEXÍVEL EM PVC, VÁLVULA E ENGATE FLEXÍVEL 30CM EM PLÁSTICO E TORNEIRA CROMADA DE MESA, PADRÃO POPULAR - FORNECIMENTO E INSTALAÇÃO. AF_12/2013</v>
          </cell>
          <cell r="C4512" t="str">
            <v>UN</v>
          </cell>
          <cell r="D4512">
            <v>203.38</v>
          </cell>
        </row>
        <row r="4513">
          <cell r="A4513">
            <v>86947</v>
          </cell>
          <cell r="B4513" t="str">
            <v>BANCADA MÁRMORE BRANCO POLIDO 0,50X0,60M, INCLUSO CUBA DE EMBUTIR OVAL EM LOUÇA BRANCA 35 X 50CM, VÁLVULA, SIFÃO TIPO GARRAFA E ENGATE FLEXÍVEL 40CM EM METAL CROMADO E APARELHO MISTURADOR DE MESA, PADRÃO MÉDIO - FORNECIMENTO E INSTALAÇÃO. AF_12/2013</v>
          </cell>
          <cell r="C4513" t="str">
            <v>UN</v>
          </cell>
          <cell r="D4513">
            <v>808.84</v>
          </cell>
        </row>
        <row r="4514">
          <cell r="A4514">
            <v>88571</v>
          </cell>
          <cell r="B4514" t="str">
            <v>SABONETEIRA DE SOBREPOR (FIXADA NA PAREDE), TIPO CONCHA, EM ACO INOXIDAVEL - FORNECIMENTO E INSTALACAO</v>
          </cell>
          <cell r="C4514" t="str">
            <v>UN</v>
          </cell>
          <cell r="D4514">
            <v>53.94</v>
          </cell>
        </row>
        <row r="4515">
          <cell r="A4515">
            <v>93396</v>
          </cell>
          <cell r="B4515" t="str">
            <v>BANCADA GRANITO CINZA POLIDO 0,50 X 0,60M, INCL. CUBA DE EMBUTIR OVAL LOUÇA BRANCA 35 X 50CM, VÁLVULA METAL CROMADO, SIFÃO FLEXÍVEL PVC, ENGATE 30CM FLEXÍVEL PLÁSTICO E TORNEIRA CROMADA DE MESA, PADRÃO POPULAR - FORNEC. E INSTALAÇÃO. AF_12/2013</v>
          </cell>
          <cell r="C4515" t="str">
            <v>UN</v>
          </cell>
          <cell r="D4515">
            <v>521.57000000000005</v>
          </cell>
        </row>
        <row r="4516">
          <cell r="A4516">
            <v>93441</v>
          </cell>
          <cell r="B4516" t="str">
            <v>BANCADA DE GRANITO CINZA POLIDO 150 X 60 CM, COM CUBA DE EMBUTIR DE AÇO INOXIDÁVEL MÉDIA, VÁLVULA AMERICANA EM METAL CROMADO, SIFÃO FLEXÍVEL EM PVC, ENGATE FLEXÍVEL 30 CM, TORNEIRA CROMADA LONGA DE PAREDE, 1/2 OU 3/4, PARA PIA DE COZINHA, PADRÃO POPULAR- FORNEC. E INSTAL. AF_12/2013</v>
          </cell>
          <cell r="C4516" t="str">
            <v>UN</v>
          </cell>
          <cell r="D4516">
            <v>848.64</v>
          </cell>
        </row>
        <row r="4517">
          <cell r="A4517">
            <v>93442</v>
          </cell>
          <cell r="B4517" t="str">
            <v>BANCADA MÁRMORE BRANCO POLIDO 150 X 60 CM, COM CUBA DE EMBUTIR DE AÇO INOXIDÁVEL MÉDIA, VÁLVULA AMERICANA EM METAL CROMADO, SIFÃO  TIPO GARRAFA EM METAL CROMADO, ENGATE FLEXÍVEL 30 CM, TORNEIRA  CROMADA TUBO MÓVEL, DE MESA, 1/2 OU 3/4, PARA PIA DE COZINHA, PADRÃO ALTO - FORNEC. E INSTAL. AF_12/2013</v>
          </cell>
          <cell r="C4517" t="str">
            <v>UN</v>
          </cell>
          <cell r="D4517">
            <v>933.65</v>
          </cell>
        </row>
        <row r="4518">
          <cell r="A4518">
            <v>95469</v>
          </cell>
          <cell r="B4518" t="str">
            <v>VASO SANITARIO SIFONADO CONVENCIONAL COM  LOUÇA BRANCA - FORNECIMENTO E INSTALAÇÃO. AF_10/2016</v>
          </cell>
          <cell r="C4518" t="str">
            <v>UN</v>
          </cell>
          <cell r="D4518">
            <v>209.79</v>
          </cell>
        </row>
        <row r="4519">
          <cell r="A4519">
            <v>95470</v>
          </cell>
          <cell r="B4519" t="str">
            <v>VASO SANITARIO SIFONADO CONVENCIONAL COM LOUÇA BRANCA, INCLUSO CONJUNTO DE LIGAÇÃO PARA BACIA SANITÁRIA AJUSTÁVEL - FORNECIMENTO E INSTALAÇÃO. AF_10/2016</v>
          </cell>
          <cell r="C4519" t="str">
            <v>UN</v>
          </cell>
          <cell r="D4519">
            <v>216.12</v>
          </cell>
        </row>
        <row r="4520">
          <cell r="A4520">
            <v>95471</v>
          </cell>
          <cell r="B4520" t="str">
            <v>VASO SANITARIO SIFONADO CONVENCIONAL PARA PCD SEM FURO FRONTAL COM  LOUÇA BRANCA SEM ASSENTO -  FORNECIMENTO E INSTALAÇÃO. AF_10/2016</v>
          </cell>
          <cell r="C4520" t="str">
            <v>UN</v>
          </cell>
          <cell r="D4520">
            <v>766.89</v>
          </cell>
        </row>
        <row r="4521">
          <cell r="A4521">
            <v>95472</v>
          </cell>
          <cell r="B4521" t="str">
            <v>VASO SANITARIO SIFONADO CONVENCIONAL PARA PCD SEM FURO FRONTAL COM LOUÇA BRANCA SEM ASSENTO, INCLUSO CONJUNTO DE LIGAÇÃO PARA BACIA SANITÁRIA AJUSTÁVEL - FORNECIMENTO E INSTALAÇÃO. AF_10/2016</v>
          </cell>
          <cell r="C4521" t="str">
            <v>UN</v>
          </cell>
          <cell r="D4521">
            <v>773.22</v>
          </cell>
        </row>
        <row r="4522">
          <cell r="A4522">
            <v>95542</v>
          </cell>
          <cell r="B4522" t="str">
            <v>PORTA TOALHA ROSTO EM METAL CROMADO, TIPO ARGOLA, INCLUSO FIXAÇÃO. AF_10/2016</v>
          </cell>
          <cell r="C4522" t="str">
            <v>UN</v>
          </cell>
          <cell r="D4522">
            <v>28.59</v>
          </cell>
        </row>
        <row r="4523">
          <cell r="A4523">
            <v>95543</v>
          </cell>
          <cell r="B4523" t="str">
            <v>PORTA TOALHA BANHO EM METAL CROMADO, TIPO BARRA, INCLUSO FIXAÇÃO. AF_10/2016</v>
          </cell>
          <cell r="C4523" t="str">
            <v>UN</v>
          </cell>
          <cell r="D4523">
            <v>46.62</v>
          </cell>
        </row>
        <row r="4524">
          <cell r="A4524">
            <v>95544</v>
          </cell>
          <cell r="B4524" t="str">
            <v>PAPELEIRA DE PAREDE EM METAL CROMADO SEM TAMPA, INCLUSO FIXAÇÃO. AF_10/2016</v>
          </cell>
          <cell r="C4524" t="str">
            <v>UN</v>
          </cell>
          <cell r="D4524">
            <v>35.96</v>
          </cell>
        </row>
        <row r="4525">
          <cell r="A4525">
            <v>95545</v>
          </cell>
          <cell r="B4525" t="str">
            <v>SABONETEIRA DE PAREDE EM METAL CROMADO, INCLUSO FIXAÇÃO. AF_10/2016</v>
          </cell>
          <cell r="C4525" t="str">
            <v>UN</v>
          </cell>
          <cell r="D4525">
            <v>35.18</v>
          </cell>
        </row>
        <row r="4526">
          <cell r="A4526">
            <v>95546</v>
          </cell>
          <cell r="B4526" t="str">
            <v>KIT DE ACESSORIOS PARA BANHEIRO EM METAL CROMADO, 5 PECAS, INCLUSO FIXAÇÃO. AF_10/2016</v>
          </cell>
          <cell r="C4526" t="str">
            <v>UN</v>
          </cell>
          <cell r="D4526">
            <v>108.65</v>
          </cell>
        </row>
        <row r="4527">
          <cell r="A4527">
            <v>95547</v>
          </cell>
          <cell r="B4527" t="str">
            <v>SABONETEIRA PLASTICA TIPO DISPENSER PARA SABONETE LIQUIDO COM RESERVATORIO 800 A 1500 ML, INCLUSO FIXAÇÃO. AF_10/2016</v>
          </cell>
          <cell r="C4527" t="str">
            <v>UN</v>
          </cell>
          <cell r="D4527">
            <v>47.41</v>
          </cell>
        </row>
        <row r="4528">
          <cell r="A4528">
            <v>6087</v>
          </cell>
          <cell r="B4528" t="str">
            <v>TAMPA EM CONCRETO ARMADO 60X60X5CM P/CX INSPECAO/FOSSA SEPTICA</v>
          </cell>
          <cell r="C4528" t="str">
            <v>UN</v>
          </cell>
          <cell r="D4528">
            <v>24.45</v>
          </cell>
        </row>
        <row r="4529">
          <cell r="A4529">
            <v>98052</v>
          </cell>
          <cell r="B4529" t="str">
            <v>TANQUE SÉPTICO CIRCULAR, EM CONCRETO PRÉ-MOLDADO, DIÂMETRO INTERNO = 1,10 M, ALTURA INTERNA = 2,50 M, VOLUME ÚTIL: 2138,2 L (PARA 5 CONTRIBUINTES). AF_05/2018</v>
          </cell>
          <cell r="C4529" t="str">
            <v>UN</v>
          </cell>
          <cell r="D4529">
            <v>1212.26</v>
          </cell>
        </row>
        <row r="4530">
          <cell r="A4530">
            <v>98053</v>
          </cell>
          <cell r="B4530" t="str">
            <v>TANQUE SÉPTICO CIRCULAR, EM CONCRETO PRÉ-MOLDADO, DIÂMETRO INTERNO = 1,40 M, ALTURA INTERNA = 2,50 M, VOLUME ÚTIL: 3463,6 L (PARA 13 CONTRIBUINTES). AF_05/2018</v>
          </cell>
          <cell r="C4530" t="str">
            <v>UN</v>
          </cell>
          <cell r="D4530">
            <v>1763.54</v>
          </cell>
        </row>
        <row r="4531">
          <cell r="A4531">
            <v>98054</v>
          </cell>
          <cell r="B4531" t="str">
            <v>TANQUE SÉPTICO CIRCULAR, EM CONCRETO PRÉ-MOLDADO, DIÂMETRO INTERNO = 1,88 M, ALTURA INTERNA = 2,50 M, VOLUME ÚTIL: 6245,8 L (PARA 32 CONTRIBUINTES). AF_05/2018</v>
          </cell>
          <cell r="C4531" t="str">
            <v>UN</v>
          </cell>
          <cell r="D4531">
            <v>2541.54</v>
          </cell>
        </row>
        <row r="4532">
          <cell r="A4532">
            <v>98055</v>
          </cell>
          <cell r="B4532" t="str">
            <v>TANQUE SÉPTICO CIRCULAR, EM CONCRETO PRÉ-MOLDADO, DIÂMETRO INTERNO = 2,38 M, ALTURA INTERNA = 2,50 M, VOLUME ÚTIL: 10009,8 L (PARA 69 CONTRIBUINTES). AF_05/2018</v>
          </cell>
          <cell r="C4532" t="str">
            <v>UN</v>
          </cell>
          <cell r="D4532">
            <v>3375.61</v>
          </cell>
        </row>
        <row r="4533">
          <cell r="A4533">
            <v>98056</v>
          </cell>
          <cell r="B4533" t="str">
            <v>TANQUE SÉPTICO CIRCULAR, EM CONCRETO PRÉ-MOLDADO, DIÂMETRO INTERNO = 2,38 M, ALTURA INTERNA = 3,0 M, VOLUME ÚTIL: 12234,2 L (PARA 86 CONTRIBUINTES). AF_05/2018</v>
          </cell>
          <cell r="C4533" t="str">
            <v>UN</v>
          </cell>
          <cell r="D4533">
            <v>3887.78</v>
          </cell>
        </row>
        <row r="4534">
          <cell r="A4534">
            <v>98057</v>
          </cell>
          <cell r="B4534" t="str">
            <v>TANQUE SÉPTICO CIRCULAR, EM CONCRETO PRÉ-MOLDADO, DIÂMETRO INTERNO = 2,88 M, ALTURA INTERNA = 2,50 M, VOLUME ÚTIL: 14657,4 L (PARA 105 CONTRIBUINTES). AF_05/2018</v>
          </cell>
          <cell r="C4534" t="str">
            <v>UN</v>
          </cell>
          <cell r="D4534">
            <v>5100.54</v>
          </cell>
        </row>
        <row r="4535">
          <cell r="A4535">
            <v>98066</v>
          </cell>
          <cell r="B4535" t="str">
            <v>TANQUE SÉPTICO RETANGULAR, EM ALVENARIA COM TIJOLOS CERÂMICOS MACIÇOS, DIMENSÕES INTERNAS: 1,0 X 2,0 X 1,4 M, VOLUME ÚTIL: 2000 L (PARA 5 CONTRIBUINTES). AF_05/2018</v>
          </cell>
          <cell r="C4535" t="str">
            <v>UN</v>
          </cell>
          <cell r="D4535">
            <v>4134.75</v>
          </cell>
        </row>
        <row r="4536">
          <cell r="A4536">
            <v>98067</v>
          </cell>
          <cell r="B4536" t="str">
            <v>TANQUE SÉPTICO RETANGULAR, EM ALVENARIA COM TIJOLOS CERÂMICOS MACIÇOS, DIMENSÕES INTERNAS: 1,2 X 2,4 X 1,6 M, VOLUME ÚTIL: 3456 L (PARA 13 CONTRIBUINTES). AF_05/2018</v>
          </cell>
          <cell r="C4536" t="str">
            <v>UN</v>
          </cell>
          <cell r="D4536">
            <v>5526.42</v>
          </cell>
        </row>
        <row r="4537">
          <cell r="A4537">
            <v>98068</v>
          </cell>
          <cell r="B4537" t="str">
            <v>TANQUE SÉPTICO RETANGULAR, EM ALVENARIA COM TIJOLOS CERÂMICOS MACIÇOS, DIMENSÕES INTERNAS: 1,4 X 3,2 X 1,8 M, VOLUME ÚTIL: 6272 L (PARA 32 CONTRIBUINTES). AF_05/2018</v>
          </cell>
          <cell r="C4537" t="str">
            <v>UN</v>
          </cell>
          <cell r="D4537">
            <v>7821.63</v>
          </cell>
        </row>
        <row r="4538">
          <cell r="A4538">
            <v>98069</v>
          </cell>
          <cell r="B4538" t="str">
            <v>TANQUE SÉPTICO RETANGULAR, EM ALVENARIA COM TIJOLOS CERÂMICOS MACIÇOS, DIMENSÕES INTERNAS: 1,6 X 4,4 X 1,8 M, VOLUME ÚTIL: 9856 L (PARA 68 CONTRIBUINTES). AF_05/2018</v>
          </cell>
          <cell r="C4538" t="str">
            <v>UN</v>
          </cell>
          <cell r="D4538">
            <v>10510.16</v>
          </cell>
        </row>
        <row r="4539">
          <cell r="A4539">
            <v>98070</v>
          </cell>
          <cell r="B4539" t="str">
            <v>TANQUE SÉPTICO RETANGULAR, EM ALVENARIA COM TIJOLOS CERÂMICOS MACIÇOS, DIMENSÕES INTERNAS: 1,6 X 4,8 X 2,0 M, VOLUME ÚTIL: 12288 L (PARA 86 CONTRIBUINTES). AF_05/2018</v>
          </cell>
          <cell r="C4539" t="str">
            <v>UN</v>
          </cell>
          <cell r="D4539">
            <v>12032.5</v>
          </cell>
        </row>
        <row r="4540">
          <cell r="A4540">
            <v>98071</v>
          </cell>
          <cell r="B4540" t="str">
            <v>TANQUE SÉPTICO RETANGULAR, EM ALVENARIA COM TIJOLOS CERÂMICOS MACIÇOS, DIMENSÕES INTERNAS: 1,6 X 4,6 X 2,4 M, VOLUME ÚTIL: 14720 L (PARA 105 CONTRIBUINTES). AF_05/2018</v>
          </cell>
          <cell r="C4540" t="str">
            <v>UN</v>
          </cell>
          <cell r="D4540">
            <v>13174.99</v>
          </cell>
        </row>
        <row r="4541">
          <cell r="A4541">
            <v>98072</v>
          </cell>
          <cell r="B4541" t="str">
            <v>FILTRO ANAERÓBIO RETANGULAR, EM ALVENARIA COM TIJOLOS CERÂMICOS MACIÇOS, DIMENSÕES INTERNAS: 0,8 X 1,2 X 1,67 M, VOLUME ÚTIL: 1152 L (PARA 5 CONTRIBUINTES). AF_05/2018</v>
          </cell>
          <cell r="C4541" t="str">
            <v>UN</v>
          </cell>
          <cell r="D4541">
            <v>3452.41</v>
          </cell>
        </row>
        <row r="4542">
          <cell r="A4542">
            <v>98073</v>
          </cell>
          <cell r="B4542" t="str">
            <v>FILTRO ANAERÓBIO RETANGULAR, EM ALVENARIA COM TIJOLOS CERÂMICOS MACIÇOS, DIMENSÕES INTERNAS: 1,2 X 1,8 X 1,67 M, VOLUME ÚTIL: 2592 L (PARA 13 CONTRIBUINTES). AF_05/2018</v>
          </cell>
          <cell r="C4542" t="str">
            <v>UN</v>
          </cell>
          <cell r="D4542">
            <v>5400.78</v>
          </cell>
        </row>
        <row r="4543">
          <cell r="A4543">
            <v>98074</v>
          </cell>
          <cell r="B4543" t="str">
            <v>FILTRO ANAERÓBIO RETANGULAR, EM ALVENARIA COM TIJOLOS CERÂMICOS MACIÇOS, DIMENSÕES INTERNAS: 1,4 X 3,0 X 1,67 M, VOLUME ÚTIL: 5040 L (PARA 32 CONTRIBUINTES). AF_05/2018</v>
          </cell>
          <cell r="C4543" t="str">
            <v>UN</v>
          </cell>
          <cell r="D4543">
            <v>8386.06</v>
          </cell>
        </row>
        <row r="4544">
          <cell r="A4544">
            <v>98075</v>
          </cell>
          <cell r="B4544" t="str">
            <v>FILTRO ANAERÓBIO RETANGULAR, EM ALVENARIA COM TIJOLOS CERÂMICOS MACIÇOS, DIMENSÕES INTERNAS: 1,4 X 4,2 X 1,67 M, VOLUME ÚTIL: 7056 L (PARA 67 CONTRIBUINTES). AF_05/2018</v>
          </cell>
          <cell r="C4544" t="str">
            <v>UN</v>
          </cell>
          <cell r="D4544">
            <v>10902.94</v>
          </cell>
        </row>
        <row r="4545">
          <cell r="A4545">
            <v>98076</v>
          </cell>
          <cell r="B4545" t="str">
            <v>FILTRO ANAERÓBIO RETANGULAR, EM ALVENARIA COM TIJOLOS CERÂMICOS MACIÇOS, DIMENSÕES INTERNAS: 1,6 X 4,6 X 1,67 M, VOLUME ÚTIL: 8832 L (PARA 84 CONTRIBUINTES). AF_05/2018</v>
          </cell>
          <cell r="C4545" t="str">
            <v>UN</v>
          </cell>
          <cell r="D4545">
            <v>12565.14</v>
          </cell>
        </row>
        <row r="4546">
          <cell r="A4546">
            <v>98077</v>
          </cell>
          <cell r="B4546" t="str">
            <v>FILTRO ANAERÓBIO RETANGULAR, EM ALVENARIA COM TIJOLOS CERÂMICOS MACIÇOS, DIMENSÕES INTERNAS: 1,6 X 5,6 X 1,67 M, VOLUME ÚTIL: 10752 L (PARA 103 CONTRIBUINTES). AF_05/2018</v>
          </cell>
          <cell r="C4546" t="str">
            <v>UN</v>
          </cell>
          <cell r="D4546">
            <v>14791.7</v>
          </cell>
        </row>
        <row r="4547">
          <cell r="A4547">
            <v>98078</v>
          </cell>
          <cell r="B4547" t="str">
            <v>SUMIDOURO RETANGULAR, EM ALVENARIA COM TIJOLOS CERÂMICOS MACIÇOS, DIMENSÕES INTERNAS: 0,8 X 1,4 X 3,0 M, ÁREA DE INFILTRAÇÃO: 13,2 M² (PARA 5 CONTRIBUINTES). AF_05/2018</v>
          </cell>
          <cell r="C4547" t="str">
            <v>UN</v>
          </cell>
          <cell r="D4547">
            <v>3420.14</v>
          </cell>
        </row>
        <row r="4548">
          <cell r="A4548">
            <v>98079</v>
          </cell>
          <cell r="B4548" t="str">
            <v>SUMIDOURO RETANGULAR, EM ALVENARIA COM TIJOLOS CERÂMICOS MACIÇOS, DIMENSÕES INTERNAS: 1,0 X 3,0 X 3,0 M, ÁREA DE INFILTRAÇÃO: 25 M² (PARA 10 CONTRIBUINTES). AF_05/2018</v>
          </cell>
          <cell r="C4548" t="str">
            <v>UN</v>
          </cell>
          <cell r="D4548">
            <v>5995.94</v>
          </cell>
        </row>
        <row r="4549">
          <cell r="A4549">
            <v>98080</v>
          </cell>
          <cell r="B4549" t="str">
            <v>SUMIDOURO RETANGULAR, EM ALVENARIA COM TIJOLOS CERÂMICOS MACIÇOS, DIMENSÕES INTERNAS: 1,6 X 3,4 X 3,0 M, ÁREA DE INFILTRAÇÃO: 32,9 M² (PARA 13 CONTRIBUINTES). AF_05/2018</v>
          </cell>
          <cell r="C4549" t="str">
            <v>UN</v>
          </cell>
          <cell r="D4549">
            <v>7723.26</v>
          </cell>
        </row>
        <row r="4550">
          <cell r="A4550">
            <v>98081</v>
          </cell>
          <cell r="B4550" t="str">
            <v>SUMIDOURO RETANGULAR, EM ALVENARIA COM TIJOLOS CERÂMICOS MACIÇOS, DIMENSÕES INTERNAS: 1,6 X 5,8 X 3,0 M, ÁREA DE INFILTRAÇÃO: 50 M² (PARA 20 CONTRIBUINTES). AF_05/2018</v>
          </cell>
          <cell r="C4550" t="str">
            <v>UN</v>
          </cell>
          <cell r="D4550">
            <v>11451.8</v>
          </cell>
        </row>
        <row r="4551">
          <cell r="A4551">
            <v>98082</v>
          </cell>
          <cell r="B4551" t="str">
            <v>TANQUE SÉPTICO RETANGULAR, EM ALVENARIA COM BLOCOS DE CONCRETO, DIMENSÕES INTERNAS: 1,0 X 2,0 X 1,4 M, VOLUME ÚTIL: 2000 L (PARA 5 CONTRIBUINTES). AF_05/2018</v>
          </cell>
          <cell r="C4551" t="str">
            <v>UN</v>
          </cell>
          <cell r="D4551">
            <v>3272.12</v>
          </cell>
        </row>
        <row r="4552">
          <cell r="A4552">
            <v>98083</v>
          </cell>
          <cell r="B4552" t="str">
            <v>TANQUE SÉPTICO RETANGULAR, EM ALVENARIA COM BLOCOS DE CONCRETO, DIMENSÕES INTERNAS: 1,2 X 2,4 X 1,6 M, VOLUME ÚTIL: 3456 L (PARA 13 CONTRIBUINTES). AF_05/2018</v>
          </cell>
          <cell r="C4552" t="str">
            <v>UN</v>
          </cell>
          <cell r="D4552">
            <v>4335.28</v>
          </cell>
        </row>
        <row r="4553">
          <cell r="A4553">
            <v>98084</v>
          </cell>
          <cell r="B4553" t="str">
            <v>TANQUE SÉPTICO RETANGULAR, EM ALVENARIA COM BLOCOS DE CONCRETO, DIMENSÕES INTERNAS: 1,4 X 3,2 X 1,8 M, VOLUME ÚTIL: 6272 L (PARA 32 CONTRIBUINTES). AF_05/2018</v>
          </cell>
          <cell r="C4553" t="str">
            <v>UN</v>
          </cell>
          <cell r="D4553">
            <v>6103.42</v>
          </cell>
        </row>
        <row r="4554">
          <cell r="A4554">
            <v>98085</v>
          </cell>
          <cell r="B4554" t="str">
            <v>TANQUE SÉPTICO RETANGULAR, EM ALVENARIA COM BLOCOS DE CONCRETO, DIMENSÕES INTERNAS: 1,6 X 4,4 X 1,8 M, VOLUME ÚTIL: 9856 L (PARA 68 CONTRIBUINTES). AF_05/2018</v>
          </cell>
          <cell r="C4554" t="str">
            <v>UN</v>
          </cell>
          <cell r="D4554">
            <v>8282.94</v>
          </cell>
        </row>
        <row r="4555">
          <cell r="A4555">
            <v>98086</v>
          </cell>
          <cell r="B4555" t="str">
            <v>TANQUE SÉPTICO RETANGULAR, EM ALVENARIA COM BLOCOS DE CONCRETO, DIMENSÕES INTERNAS: 1,6 X 4,8 X 2,0 M, VOLUME ÚTIL: 12288 L (PARA 86 CONTRIBUINTES). AF_05/2018</v>
          </cell>
          <cell r="C4555" t="str">
            <v>UN</v>
          </cell>
          <cell r="D4555">
            <v>9374.09</v>
          </cell>
        </row>
        <row r="4556">
          <cell r="A4556">
            <v>98087</v>
          </cell>
          <cell r="B4556" t="str">
            <v>TANQUE SÉPTICO RETANGULAR, EM ALVENARIA COM BLOCOS DE CONCRETO, DIMENSÕES INTERNAS: 1,6 X 4,6 X 2,4 M, VOLUME ÚTIL: 14720 L (PARA 105 CONTRIBUINTES). AF_05/2018</v>
          </cell>
          <cell r="C4556" t="str">
            <v>UN</v>
          </cell>
          <cell r="D4556">
            <v>10045.379999999999</v>
          </cell>
        </row>
        <row r="4557">
          <cell r="A4557">
            <v>98088</v>
          </cell>
          <cell r="B4557" t="str">
            <v>FILTRO ANAERÓBIO RETANGULAR, EM ALVENARIA COM BLOCOS DE CONCRETO, DIMENSÕES INTERNAS: 0,8 X 1,2 X 1,67 M, VOLUME ÚTIL: 1152 L (PARA 5 CONTRIBUINTES). AF_05/2018</v>
          </cell>
          <cell r="C4557" t="str">
            <v>UN</v>
          </cell>
          <cell r="D4557">
            <v>2778.88</v>
          </cell>
        </row>
        <row r="4558">
          <cell r="A4558">
            <v>98089</v>
          </cell>
          <cell r="B4558" t="str">
            <v>FILTRO ANAERÓBIO RETANGULAR, EM ALVENARIA COM BLOCOS DE CONCRETO, DIMENSÕES INTERNAS: 1,2 X 1,8 X 1,67 M, VOLUME ÚTIL: 2592 L (PARA 13 CONTRIBUINTES). AF_05/2018</v>
          </cell>
          <cell r="C4558" t="str">
            <v>UN</v>
          </cell>
          <cell r="D4558">
            <v>4400.7700000000004</v>
          </cell>
        </row>
        <row r="4559">
          <cell r="A4559">
            <v>98090</v>
          </cell>
          <cell r="B4559" t="str">
            <v>FILTRO ANAERÓBIO RETANGULAR, EM ALVENARIA COM BLOCOS DE CONCRETO, DIMENSÕES INTERNAS: 1,4 X 3,0 X 1,67 M, VOLUME ÚTIL: 5040 L (PARA 32 CONTRIBUINTES). AF_05/2018</v>
          </cell>
          <cell r="C4559" t="str">
            <v>UN</v>
          </cell>
          <cell r="D4559">
            <v>6914.34</v>
          </cell>
        </row>
        <row r="4560">
          <cell r="A4560">
            <v>98091</v>
          </cell>
          <cell r="B4560" t="str">
            <v>FILTRO ANAERÓBIO RETANGULAR, EM ALVENARIA COM BLOCOS DE CONCRETO, DIMENSÕES INTERNAS: 1,4 X 4,2 X 1,67 M, VOLUME ÚTIL: 7056 L (PARA 67 CONTRIBUINTES). AF_05/2018</v>
          </cell>
          <cell r="C4560" t="str">
            <v>UN</v>
          </cell>
          <cell r="D4560">
            <v>8925.8700000000008</v>
          </cell>
        </row>
        <row r="4561">
          <cell r="A4561">
            <v>98092</v>
          </cell>
          <cell r="B4561" t="str">
            <v>FILTRO ANAERÓBIO RETANGULAR, EM ALVENARIA COM BLOCOS DE CONCRETO, DIMENSÕES INTERNAS: 1,6 X 4,6 X 1,67 M, VOLUME ÚTIL: 8832 L (PARA 84 CONTRIBUINTES). AF_05/2018</v>
          </cell>
          <cell r="C4561" t="str">
            <v>UN</v>
          </cell>
          <cell r="D4561">
            <v>10485.700000000001</v>
          </cell>
        </row>
        <row r="4562">
          <cell r="A4562">
            <v>98093</v>
          </cell>
          <cell r="B4562" t="str">
            <v>FILTRO ANAERÓBIO RETANGULAR, EM ALVENARIA COM BLOCOS DE CONCRETO, DIMENSÕES INTERNAS: 1,6 X 5,6 X 1,67 M, VOLUME ÚTIL: 10752 L (PARA 103 CONTRIBUINTES). AF_05/2018</v>
          </cell>
          <cell r="C4562" t="str">
            <v>UN</v>
          </cell>
          <cell r="D4562">
            <v>12376.63</v>
          </cell>
        </row>
        <row r="4563">
          <cell r="A4563">
            <v>98094</v>
          </cell>
          <cell r="B4563" t="str">
            <v>SUMIDOURO RETANGULAR, EM ALVENARIA COM BLOCOS DE CONCRETO, DIMENSÕES INTERNAS: 0,8 X 1,4 X 3,0 M, ÁREA DE INFILTRAÇÃO: 13,2 M² (PARA 5 CONTRIBUINTES). AF_05/2018</v>
          </cell>
          <cell r="C4563" t="str">
            <v>UN</v>
          </cell>
          <cell r="D4563">
            <v>2274.87</v>
          </cell>
        </row>
        <row r="4564">
          <cell r="A4564">
            <v>98099</v>
          </cell>
          <cell r="B4564" t="str">
            <v>SUMIDOURO RETANGULAR, EM ALVENARIA COM BLOCOS DE CONCRETO, DIMENSÕES INTERNAS: 1,0 X 3,0 X 3,0 M, ÁREA DE INFILTRAÇÃO: 25 M² (PARA 10 CONTRIBUINTES). AF_05/2018</v>
          </cell>
          <cell r="C4564" t="str">
            <v>UN</v>
          </cell>
          <cell r="D4564">
            <v>3909.48</v>
          </cell>
        </row>
        <row r="4565">
          <cell r="A4565">
            <v>98100</v>
          </cell>
          <cell r="B4565" t="str">
            <v>SUMIDOURO RETANGULAR, EM ALVENARIA COM BLOCOS DE CONCRETO, DIMENSÕES INTERNAS: 1,6 X 3,4 X 3,0 M, ÁREA DE INFILTRAÇÃO: 32,9 M² (PARA 13 CONTRIBUINTES). AF_05/2018</v>
          </cell>
          <cell r="C4565" t="str">
            <v>UN</v>
          </cell>
          <cell r="D4565">
            <v>5113.91</v>
          </cell>
        </row>
        <row r="4566">
          <cell r="A4566">
            <v>98101</v>
          </cell>
          <cell r="B4566" t="str">
            <v>SUMIDOURO RETANGULAR, EM ALVENARIA COM BLOCOS DE CONCRETO, DIMENSÕES INTERNAS: 1,6 X 5,8 X 3,0 M, ÁREA DE INFILTRAÇÃO: 50 M² (PARA 20 CONTRIBUINTES). AF_05/2018</v>
          </cell>
          <cell r="C4566" t="str">
            <v>UN</v>
          </cell>
          <cell r="D4566">
            <v>7574.24</v>
          </cell>
        </row>
        <row r="4567">
          <cell r="A4567">
            <v>98109</v>
          </cell>
          <cell r="B4567" t="str">
            <v>CAIXA DE GORDURA ESPECIAL (CAPACIDADE: 312 L - PARA ATÉ 146 PESSOAS SERVIDAS NO PICO), RETANGULAR, EM ALVENARIA COM BLOCOS DE CONCRETO, DIMENSÕES INTERNAS = 0,4X1,2 M, ALTURA INTERNA = 1 M. AF_05/2018</v>
          </cell>
          <cell r="C4567" t="str">
            <v>UN</v>
          </cell>
          <cell r="D4567">
            <v>740.37</v>
          </cell>
        </row>
        <row r="4568">
          <cell r="A4568">
            <v>98110</v>
          </cell>
          <cell r="B4568" t="str">
            <v>CAIXA DE GORDURA PEQUENA (CAPACIDADE: 19 L), CIRCULAR, EM PVC, DIÂMETRO INTERNO= 0,3 M. AF_05/2018</v>
          </cell>
          <cell r="C4568" t="str">
            <v>UN</v>
          </cell>
          <cell r="D4568">
            <v>499.57</v>
          </cell>
        </row>
        <row r="4569">
          <cell r="A4569">
            <v>98111</v>
          </cell>
          <cell r="B4569" t="str">
            <v>CAIXA DE INSPEÇÃO PARA ATERRAMENTO, CIRCULAR, EM POLIETILENO, DIÂMETRO INTERNO = 0,3 M. AF_05/2018</v>
          </cell>
          <cell r="C4569" t="str">
            <v>UN</v>
          </cell>
          <cell r="D4569">
            <v>26.38</v>
          </cell>
        </row>
        <row r="4570">
          <cell r="A4570">
            <v>98114</v>
          </cell>
          <cell r="B4570" t="str">
            <v>TAMPA CIRCULAR PARA ESGOTO E DRENAGEM, EM FERRO FUNDIDO, DIÂMETRO INTERNO = 0,6 M. AF_05/2018</v>
          </cell>
          <cell r="C4570" t="str">
            <v>UN</v>
          </cell>
          <cell r="D4570">
            <v>439.76</v>
          </cell>
        </row>
        <row r="4571">
          <cell r="A4571">
            <v>98115</v>
          </cell>
          <cell r="B4571" t="str">
            <v>TAMPA CIRCULAR PARA ESGOTO E DRENAGEM, EM CONCRETO PRÉ-MOLDADO, DIÂMETRO INTERNO = 0,6 M. AF_05/2018</v>
          </cell>
          <cell r="C4571" t="str">
            <v>UN</v>
          </cell>
          <cell r="D4571">
            <v>111.53</v>
          </cell>
        </row>
        <row r="4572">
          <cell r="A4572">
            <v>89957</v>
          </cell>
          <cell r="B4572" t="str">
            <v>PONTO DE CONSUMO TERMINAL DE ÁGUA FRIA (SUBRAMAL) COM TUBULAÇÃO DE PVC, DN 25 MM, INSTALADO EM RAMAL DE ÁGUA, INCLUSOS RASGO E CHUMBAMENTO EM ALVENARIA. AF_12/2014</v>
          </cell>
          <cell r="C4572" t="str">
            <v>UN</v>
          </cell>
          <cell r="D4572">
            <v>130.71</v>
          </cell>
        </row>
        <row r="4573">
          <cell r="A4573">
            <v>89959</v>
          </cell>
          <cell r="B4573" t="str">
            <v>PONTO DE CONSUMO TERMINAL DE ÁGUA QUENTE (SUBRAMAL) COM TUBULAÇÃO DE CPVC, DN 22 MM, INSTALADO EM RAMAL DE ÁGUA, INCLUSOS RASGO E CHUMBAMENTO EM ALVENARIA. AF_12/2014</v>
          </cell>
          <cell r="C4573" t="str">
            <v>UN</v>
          </cell>
          <cell r="D4573">
            <v>190.63</v>
          </cell>
        </row>
        <row r="4574">
          <cell r="A4574" t="str">
            <v>74093/1</v>
          </cell>
          <cell r="B4574" t="str">
            <v>VALVULA PE COM CRIVO BRONZE 1.1/4" - FORNECIMENTO E INSTALACAO</v>
          </cell>
          <cell r="C4574" t="str">
            <v>UN</v>
          </cell>
          <cell r="D4574">
            <v>83.85</v>
          </cell>
        </row>
        <row r="4575">
          <cell r="A4575" t="str">
            <v>74169/1</v>
          </cell>
          <cell r="B4575" t="str">
            <v>REGISTRO/VALVULA GLOBO ANGULAR 45 GRAUS EM LATAO PARA HIDRANTES DE INCÊNDIO PREDIAL DN 2.1/2, COM VOLANTE, CLASSE DE PRESSAO DE ATE 200 PSI - FORNECIMENTO E INSTALACAO</v>
          </cell>
          <cell r="C4575" t="str">
            <v>UN</v>
          </cell>
          <cell r="D4575">
            <v>285.77</v>
          </cell>
        </row>
        <row r="4576">
          <cell r="A4576">
            <v>89349</v>
          </cell>
          <cell r="B4576" t="str">
            <v>REGISTRO DE PRESSÃO BRUTO, LATÃO, ROSCÁVEL, 1/2", FORNECIDO E INSTALADO EM RAMAL DE ÁGUA. AF_12/2014</v>
          </cell>
          <cell r="C4576" t="str">
            <v>UN</v>
          </cell>
          <cell r="D4576">
            <v>25.64</v>
          </cell>
        </row>
        <row r="4577">
          <cell r="A4577">
            <v>89351</v>
          </cell>
          <cell r="B4577" t="str">
            <v>REGISTRO DE PRESSÃO BRUTO, LATÃO,  ROSCÁVEL, 3/4, FORNECIDO E INSTALADO EM RAMAL DE ÁGUA. AF_12/2014</v>
          </cell>
          <cell r="C4577" t="str">
            <v>UN</v>
          </cell>
          <cell r="D4577">
            <v>28.76</v>
          </cell>
        </row>
        <row r="4578">
          <cell r="A4578">
            <v>89352</v>
          </cell>
          <cell r="B4578" t="str">
            <v>REGISTRO DE GAVETA BRUTO, LATÃO, ROSCÁVEL, 1/2", FORNECIDO E INSTALADO EM RAMAL DE ÁGUA. AF_12/2014</v>
          </cell>
          <cell r="C4578" t="str">
            <v>UN</v>
          </cell>
          <cell r="D4578">
            <v>32.26</v>
          </cell>
        </row>
        <row r="4579">
          <cell r="A4579">
            <v>89353</v>
          </cell>
          <cell r="B4579" t="str">
            <v>REGISTRO DE GAVETA BRUTO, LATÃO, ROSCÁVEL, 3/4", FORNECIDO E INSTALADO EM RAMAL DE ÁGUA. AF_12/2014</v>
          </cell>
          <cell r="C4579" t="str">
            <v>UN</v>
          </cell>
          <cell r="D4579">
            <v>33.51</v>
          </cell>
        </row>
        <row r="4580">
          <cell r="A4580">
            <v>89354</v>
          </cell>
          <cell r="B4580" t="str">
            <v>MISTURADOR MONOCOMANDO PARA CHUVEIRO, BASE BRUTA E ACABAMENTO CROMADO, FORNECIDO E INSTALADO EM RAMAL DE ÁGUA. AF_12/2014</v>
          </cell>
          <cell r="C4580" t="str">
            <v>UN</v>
          </cell>
          <cell r="D4580">
            <v>215.54</v>
          </cell>
        </row>
        <row r="4581">
          <cell r="A4581">
            <v>89969</v>
          </cell>
          <cell r="B4581" t="str">
            <v>KIT DE REGISTRO DE PRESSÃO BRUTO DE LATÃO ½", INCLUSIVE CONEXÕES,  ROSCÁVEL, INSTALADO EM RAMAL DE ÁGUA FRIA - FORNECIMENTO E INSTALAÇÃO. AF_12/2014</v>
          </cell>
          <cell r="C4581" t="str">
            <v>UN</v>
          </cell>
          <cell r="D4581">
            <v>37.020000000000003</v>
          </cell>
        </row>
        <row r="4582">
          <cell r="A4582">
            <v>89970</v>
          </cell>
          <cell r="B4582" t="str">
            <v>KIT DE REGISTRO DE PRESSÃO BRUTO DE LATÃO ¾", INCLUSIVE CONEXÕES, ROSCÁVEL, INSTALADO EM RAMAL DE ÁGUA FRIA - FORNECIMENTO E INSTALAÇÃO. AF_12/2014</v>
          </cell>
          <cell r="C4582" t="str">
            <v>UN</v>
          </cell>
          <cell r="D4582">
            <v>41.29</v>
          </cell>
        </row>
        <row r="4583">
          <cell r="A4583">
            <v>89971</v>
          </cell>
          <cell r="B4583" t="str">
            <v>KIT DE REGISTRO DE GAVETA BRUTO DE LATÃO ½", INCLUSIVE CONEXÕES, ROSCÁVEL, INSTALADO EM RAMAL DE ÁGUA FRIA - FORNECIMENTO E INSTALAÇÃO. AF_12/2014</v>
          </cell>
          <cell r="C4583" t="str">
            <v>UN</v>
          </cell>
          <cell r="D4583">
            <v>42.48</v>
          </cell>
        </row>
        <row r="4584">
          <cell r="A4584">
            <v>89972</v>
          </cell>
          <cell r="B4584" t="str">
            <v>KIT DE REGISTRO DE GAVETA BRUTO DE LATÃO ¾", INCLUSIVE CONEXÕES, ROSCÁVEL, INSTALADO EM RAMAL DE ÁGUA FRIA - FORNECIMENTO E INSTALAÇÃO. AF_12/2014</v>
          </cell>
          <cell r="C4584" t="str">
            <v>UN</v>
          </cell>
          <cell r="D4584">
            <v>45.57</v>
          </cell>
        </row>
        <row r="4585">
          <cell r="A4585">
            <v>89973</v>
          </cell>
          <cell r="B4585" t="str">
            <v>KIT DE MISTURADOR BASE BRUTA DE LATÃO ¾" MONOCOMANDO PARA CHUVEIRO, INCLUSIVE CONEXÕES, INSTALADO EM RAMAL DE ÁGUA - FORNECIMENTO E INSTALAÇÃO. AF_12/2014</v>
          </cell>
          <cell r="C4585" t="str">
            <v>UN</v>
          </cell>
          <cell r="D4585">
            <v>372.1</v>
          </cell>
        </row>
        <row r="4586">
          <cell r="A4586">
            <v>89974</v>
          </cell>
          <cell r="B4586" t="str">
            <v>KIT DE TÊ MISTURADOR EM CPVC ¾" COM DUPLO COMANDO PARA CHUVEIRO, INCLUSIVE CONEXÕES, INSTALADO EM RAMAL DE ÁGUA - FORNECIMENTO E INSTALAÇÃO. AF_12/2014</v>
          </cell>
          <cell r="C4586" t="str">
            <v>UN</v>
          </cell>
          <cell r="D4586">
            <v>227.61</v>
          </cell>
        </row>
        <row r="4587">
          <cell r="A4587">
            <v>89984</v>
          </cell>
          <cell r="B4587" t="str">
            <v>REGISTRO DE PRESSÃO BRUTO, LATÃO, ROSCÁVEL, 1/2", COM ACABAMENTO E CANOPLA CROMADOS. FORNECIDO E INSTALADO EM RAMAL DE ÁGUA. AF_12/2014</v>
          </cell>
          <cell r="C4587" t="str">
            <v>UN</v>
          </cell>
          <cell r="D4587">
            <v>66.150000000000006</v>
          </cell>
        </row>
        <row r="4588">
          <cell r="A4588">
            <v>89985</v>
          </cell>
          <cell r="B4588" t="str">
            <v>REGISTRO DE PRESSÃO BRUTO, LATÃO, ROSCÁVEL, 3/4", COM ACABAMENTO E CANOPLA CROMADOS. FORNECIDO E INSTALADO EM RAMAL DE ÁGUA. AF_12/2014</v>
          </cell>
          <cell r="C4588" t="str">
            <v>UN</v>
          </cell>
          <cell r="D4588">
            <v>67.95</v>
          </cell>
        </row>
        <row r="4589">
          <cell r="A4589">
            <v>89986</v>
          </cell>
          <cell r="B4589" t="str">
            <v>REGISTRO DE GAVETA BRUTO, LATÃO, ROSCÁVEL, 1/2", COM ACABAMENTO E CANOPLA CROMADOS. FORNECIDO E INSTALADO EM RAMAL DE ÁGUA. AF_12/2014</v>
          </cell>
          <cell r="C4589" t="str">
            <v>UN</v>
          </cell>
          <cell r="D4589">
            <v>64.64</v>
          </cell>
        </row>
        <row r="4590">
          <cell r="A4590">
            <v>89987</v>
          </cell>
          <cell r="B4590" t="str">
            <v>REGISTRO DE GAVETA BRUTO, LATÃO, ROSCÁVEL, 3/4", COM ACABAMENTO E CANOPLA CROMADOS. FORNECIDO E INSTALADO EM RAMAL DE ÁGUA. AF_12/2014</v>
          </cell>
          <cell r="C4590" t="str">
            <v>UN</v>
          </cell>
          <cell r="D4590">
            <v>71.28</v>
          </cell>
        </row>
        <row r="4591">
          <cell r="A4591">
            <v>90371</v>
          </cell>
          <cell r="B4591" t="str">
            <v>REGISTRO DE ESFERA, PVC, ROSCÁVEL, 3/4", FORNECIDO E INSTALADO EM RAMAL DE ÁGUA. AF_03/2015</v>
          </cell>
          <cell r="C4591" t="str">
            <v>UN</v>
          </cell>
          <cell r="D4591">
            <v>32.58</v>
          </cell>
        </row>
        <row r="4592">
          <cell r="A4592">
            <v>94489</v>
          </cell>
          <cell r="B4592" t="str">
            <v>REGISTRO DE ESFERA, PVC, SOLDÁVEL, DN  25 MM, INSTALADO EM RESERVAÇÃO DE ÁGUA DE EDIFICAÇÃO QUE POSSUA RESERVATÓRIO DE FIBRA/FIBROCIMENTO   FORNECIMENTO E INSTALAÇÃO. AF_06/2016</v>
          </cell>
          <cell r="C4592" t="str">
            <v>UN</v>
          </cell>
          <cell r="D4592">
            <v>27.5</v>
          </cell>
        </row>
        <row r="4593">
          <cell r="A4593">
            <v>94490</v>
          </cell>
          <cell r="B4593" t="str">
            <v>REGISTRO DE ESFERA, PVC, SOLDÁVEL, DN  32 MM, INSTALADO EM RESERVAÇÃO DE ÁGUA DE EDIFICAÇÃO QUE POSSUA RESERVATÓRIO DE FIBRA/FIBROCIMENTO   FORNECIMENTO E INSTALAÇÃO. AF_06/2016</v>
          </cell>
          <cell r="C4593" t="str">
            <v>UN</v>
          </cell>
          <cell r="D4593">
            <v>46.22</v>
          </cell>
        </row>
        <row r="4594">
          <cell r="A4594">
            <v>94491</v>
          </cell>
          <cell r="B4594" t="str">
            <v>REGISTRO DE ESFERA, PVC, SOLDÁVEL, DN  40 MM, INSTALADO EM RESERVAÇÃO DE ÁGUA DE EDIFICAÇÃO QUE POSSUA RESERVATÓRIO DE FIBRA/FIBROCIMENTO   FORNECIMENTO E INSTALAÇÃO. AF_06/2016</v>
          </cell>
          <cell r="C4594" t="str">
            <v>UN</v>
          </cell>
          <cell r="D4594">
            <v>63.33</v>
          </cell>
        </row>
        <row r="4595">
          <cell r="A4595">
            <v>94492</v>
          </cell>
          <cell r="B4595" t="str">
            <v>REGISTRO DE ESFERA, PVC, SOLDÁVEL, DN  50 MM, INSTALADO EM RESERVAÇÃO DE ÁGUA DE EDIFICAÇÃO QUE POSSUA RESERVATÓRIO DE FIBRA/FIBROCIMENTO   FORNECIMENTO E INSTALAÇÃO. AF_06/2016</v>
          </cell>
          <cell r="C4595" t="str">
            <v>UN</v>
          </cell>
          <cell r="D4595">
            <v>64.959999999999994</v>
          </cell>
        </row>
        <row r="4596">
          <cell r="A4596">
            <v>94493</v>
          </cell>
          <cell r="B4596" t="str">
            <v>REGISTRO DE ESFERA, PVC, SOLDÁVEL, DN  60 MM, INSTALADO EM RESERVAÇÃO DE ÁGUA DE EDIFICAÇÃO QUE POSSUA RESERVATÓRIO DE FIBRA/FIBROCIMENTO   FORNECIMENTO E INSTALAÇÃO. AF_06/2016</v>
          </cell>
          <cell r="C4596" t="str">
            <v>UN</v>
          </cell>
          <cell r="D4596">
            <v>117.88</v>
          </cell>
        </row>
        <row r="4597">
          <cell r="A4597">
            <v>94494</v>
          </cell>
          <cell r="B4597" t="str">
            <v>REGISTRO DE GAVETA BRUTO, LATÃO, ROSCÁVEL, 3/4, INSTALADO EM RESERVAÇÃO DE ÁGUA DE EDIFICAÇÃO QUE POSSUA RESERVATÓRIO DE FIBRA/FIBROCIMENTO  FORNECIMENTO E INSTALAÇÃO. AF_06/2016</v>
          </cell>
          <cell r="C4597" t="str">
            <v>UN</v>
          </cell>
          <cell r="D4597">
            <v>60.46</v>
          </cell>
        </row>
        <row r="4598">
          <cell r="A4598">
            <v>94495</v>
          </cell>
          <cell r="B4598" t="str">
            <v>REGISTRO DE GAVETA BRUTO, LATÃO, ROSCÁVEL, 1, INSTALADO EM RESERVAÇÃO DE ÁGUA DE EDIFICAÇÃO QUE POSSUA RESERVATÓRIO DE FIBRA/FIBROCIMENTO  FORNECIMENTO E INSTALAÇÃO. AF_06/2016</v>
          </cell>
          <cell r="C4598" t="str">
            <v>UN</v>
          </cell>
          <cell r="D4598">
            <v>74.33</v>
          </cell>
        </row>
        <row r="4599">
          <cell r="A4599">
            <v>94496</v>
          </cell>
          <cell r="B4599" t="str">
            <v>REGISTRO DE GAVETA BRUTO, LATÃO, ROSCÁVEL, 1 1/4, INSTALADO EM RESERVAÇÃO DE ÁGUA DE EDIFICAÇÃO QUE POSSUA RESERVATÓRIO DE FIBRA/FIBROCIMENTO  FORNECIMENTO E INSTALAÇÃO. AF_06/2016</v>
          </cell>
          <cell r="C4599" t="str">
            <v>UN</v>
          </cell>
          <cell r="D4599">
            <v>88.85</v>
          </cell>
        </row>
        <row r="4600">
          <cell r="A4600">
            <v>94497</v>
          </cell>
          <cell r="B4600" t="str">
            <v>REGISTRO DE GAVETA BRUTO, LATÃO, ROSCÁVEL, 1 1/2, INSTALADO EM RESERVAÇÃO DE ÁGUA DE EDIFICAÇÃO QUE POSSUA RESERVATÓRIO DE FIBRA/FIBROCIMENTO  FORNECIMENTO E INSTALAÇÃO. AF_06/2016</v>
          </cell>
          <cell r="C4600" t="str">
            <v>UN</v>
          </cell>
          <cell r="D4600">
            <v>102.39</v>
          </cell>
        </row>
        <row r="4601">
          <cell r="A4601">
            <v>94498</v>
          </cell>
          <cell r="B4601" t="str">
            <v>REGISTRO DE GAVETA BRUTO, LATÃO, ROSCÁVEL, 2, INSTALADO EM RESERVAÇÃO DE ÁGUA DE EDIFICAÇÃO QUE POSSUA RESERVATÓRIO DE FIBRA/FIBROCIMENTO  FORNECIMENTO E INSTALAÇÃO. AF_06/2016</v>
          </cell>
          <cell r="C4601" t="str">
            <v>UN</v>
          </cell>
          <cell r="D4601">
            <v>129.55000000000001</v>
          </cell>
        </row>
        <row r="4602">
          <cell r="A4602">
            <v>94499</v>
          </cell>
          <cell r="B4602" t="str">
            <v>REGISTRO DE GAVETA BRUTO, LATÃO, ROSCÁVEL, 2 1/2, INSTALADO EM RESERVAÇÃO DE ÁGUA DE EDIFICAÇÃO QUE POSSUA RESERVATÓRIO DE FIBRA/FIBROCIMENTO  FORNECIMENTO E INSTALAÇÃO. AF_06/2016</v>
          </cell>
          <cell r="C4602" t="str">
            <v>UN</v>
          </cell>
          <cell r="D4602">
            <v>226.97</v>
          </cell>
        </row>
        <row r="4603">
          <cell r="A4603">
            <v>94500</v>
          </cell>
          <cell r="B4603" t="str">
            <v>REGISTRO DE GAVETA BRUTO, LATÃO, ROSCÁVEL, 3, INSTALADO EM RESERVAÇÃO DE ÁGUA DE EDIFICAÇÃO QUE POSSUA RESERVATÓRIO DE FIBRA/FIBROCIMENTO  FORNECIMENTO E INSTALAÇÃO. AF_06/2016</v>
          </cell>
          <cell r="C4603" t="str">
            <v>UN</v>
          </cell>
          <cell r="D4603">
            <v>268.17</v>
          </cell>
        </row>
        <row r="4604">
          <cell r="A4604">
            <v>94501</v>
          </cell>
          <cell r="B4604" t="str">
            <v>REGISTRO DE GAVETA BRUTO, LATÃO, ROSCÁVEL, 4, INSTALADO EM RESERVAÇÃO DE ÁGUA DE EDIFICAÇÃO QUE POSSUA RESERVATÓRIO DE FIBRA/FIBROCIMENTO  FORNECIMENTO E INSTALAÇÃO. AF_06/2016</v>
          </cell>
          <cell r="C4604" t="str">
            <v>UN</v>
          </cell>
          <cell r="D4604">
            <v>514.98</v>
          </cell>
        </row>
        <row r="4605">
          <cell r="A4605">
            <v>94792</v>
          </cell>
          <cell r="B4605" t="str">
            <v>REGISTRO DE GAVETA BRUTO, LATÃO, ROSCÁVEL, 1, COM ACABAMENTO E CANOPLA CROMADOS, INSTALADO EM RESERVAÇÃO DE ÁGUA DE EDIFICAÇÃO QUE POSSUA RESERVATÓRIO DE FIBRA/FIBROCIMENTO  FORNECIMENTO E INSTALAÇÃO. AF_06/2016</v>
          </cell>
          <cell r="C4605" t="str">
            <v>UN</v>
          </cell>
          <cell r="D4605">
            <v>108.09</v>
          </cell>
        </row>
        <row r="4606">
          <cell r="A4606">
            <v>94793</v>
          </cell>
          <cell r="B4606" t="str">
            <v>REGISTRO DE GAVETA BRUTO, LATÃO, ROSCÁVEL, 1 1/4, COM ACABAMENTO E CANOPLA CROMADOS, INSTALADO EM RESERVAÇÃO DE ÁGUA DE EDIFICAÇÃO QUE POSSUA RESERVATÓRIO DE FIBRA/FIBROCIMENTO  FORNECIMENTO E INSTALAÇÃO. AF_06/2016</v>
          </cell>
          <cell r="C4606" t="str">
            <v>UN</v>
          </cell>
          <cell r="D4606">
            <v>136.83000000000001</v>
          </cell>
        </row>
        <row r="4607">
          <cell r="A4607">
            <v>94794</v>
          </cell>
          <cell r="B4607" t="str">
            <v>REGISTRO DE GAVETA BRUTO, LATÃO, ROSCÁVEL, 1 1/2, COM ACABAMENTO E CANOPLA CROMADOS, INSTALADO EM RESERVAÇÃO DE ÁGUA DE EDIFICAÇÃO QUE POSSUA RESERVATÓRIO DE FIBRA/FIBROCIMENTO  FORNECIMENTO E INSTALAÇÃO. AF_06/2016</v>
          </cell>
          <cell r="C4607" t="str">
            <v>UN</v>
          </cell>
          <cell r="D4607">
            <v>141.41</v>
          </cell>
        </row>
        <row r="4608">
          <cell r="A4608">
            <v>94795</v>
          </cell>
          <cell r="B4608" t="str">
            <v>TORNEIRA DE BOIA, ROSCÁVEL, 1/2 , FORNECIDA E INSTALADA EM RESERVAÇÃO DE ÁGUA. AF_06/2016</v>
          </cell>
          <cell r="C4608" t="str">
            <v>UN</v>
          </cell>
          <cell r="D4608">
            <v>24.85</v>
          </cell>
        </row>
        <row r="4609">
          <cell r="A4609">
            <v>94796</v>
          </cell>
          <cell r="B4609" t="str">
            <v>TORNEIRA DE BOIA, ROSCÁVEL, 3/4 , FORNECIDA E INSTALADA EM RESERVAÇÃO DE ÁGUA. AF_06/2016</v>
          </cell>
          <cell r="C4609" t="str">
            <v>UN</v>
          </cell>
          <cell r="D4609">
            <v>29.53</v>
          </cell>
        </row>
        <row r="4610">
          <cell r="A4610">
            <v>94797</v>
          </cell>
          <cell r="B4610" t="str">
            <v>TORNEIRA DE BOIA, ROSCÁVEL, 1, FORNECIDA E INSTALADA EM RESERVAÇÃO DE ÁGUA. AF_06/2016</v>
          </cell>
          <cell r="C4610" t="str">
            <v>UN</v>
          </cell>
          <cell r="D4610">
            <v>44.43</v>
          </cell>
        </row>
        <row r="4611">
          <cell r="A4611">
            <v>94798</v>
          </cell>
          <cell r="B4611" t="str">
            <v>TORNEIRA DE BOIA, ROSCÁVEL, 1 1/4 , FORNECIDA E INSTALADA EM RESERVAÇÃO DE ÁGUA. AF_06/2016</v>
          </cell>
          <cell r="C4611" t="str">
            <v>UN</v>
          </cell>
          <cell r="D4611">
            <v>93.05</v>
          </cell>
        </row>
        <row r="4612">
          <cell r="A4612">
            <v>94799</v>
          </cell>
          <cell r="B4612" t="str">
            <v>TORNEIRA DE BOIA, ROSCÁVEL, 1 1/2 , FORNECIDA E INSTALADA EM RESERVAÇÃO DE ÁGUA. AF_06/2016</v>
          </cell>
          <cell r="C4612" t="str">
            <v>UN</v>
          </cell>
          <cell r="D4612">
            <v>91.33</v>
          </cell>
        </row>
        <row r="4613">
          <cell r="A4613">
            <v>94800</v>
          </cell>
          <cell r="B4613" t="str">
            <v>TORNEIRA DE BOIA, ROSCÁVEL, 2, FORNECIDA E INSTALADA EM RESERVAÇÃO DE ÁGUA. AF_06/2016</v>
          </cell>
          <cell r="C4613" t="str">
            <v>UN</v>
          </cell>
          <cell r="D4613">
            <v>153.51</v>
          </cell>
        </row>
        <row r="4614">
          <cell r="A4614">
            <v>95248</v>
          </cell>
          <cell r="B4614" t="str">
            <v>VÁLVULA DE ESFERA BRUTA, BRONZE, ROSCÁVEL, 1/2  , INSTALADO EM RESERVAÇÃO DE ÁGUA DE EDIFICAÇÃO QUE POSSUA RESERVATÓRIO DE FIBRA/FIBROCIMENTO - FORNECIMENTO E INSTALAÇÃO. AF_06/2016</v>
          </cell>
          <cell r="C4614" t="str">
            <v>UN</v>
          </cell>
          <cell r="D4614">
            <v>70.56</v>
          </cell>
        </row>
        <row r="4615">
          <cell r="A4615">
            <v>95249</v>
          </cell>
          <cell r="B4615" t="str">
            <v>VÁLVULA DE ESFERA BRUTA, BRONZE, ROSCÁVEL, 3/4'', INSTALADO EM RESERVAÇÃO DE ÁGUA DE EDIFICAÇÃO QUE POSSUA RESERVATÓRIO DE FIBRA/FIBROCIMENTO - FORNECIMENTO E INSTALAÇÃO. AF_06/2016</v>
          </cell>
          <cell r="C4615" t="str">
            <v>UN</v>
          </cell>
          <cell r="D4615">
            <v>75.81</v>
          </cell>
        </row>
        <row r="4616">
          <cell r="A4616">
            <v>95250</v>
          </cell>
          <cell r="B4616" t="str">
            <v>VÁLVULA DE ESFERA BRUTA, BRONZE, ROSCÁVEL, 1'', INSTALADO EM RESERVAÇÃO DE ÁGUA DE EDIFICAÇÃO QUE POSSUA RESERVATÓRIO DE FIBRA/FIBROCIMENTO -   FORNECIMENTO E INSTALAÇÃO. AF_06/2016</v>
          </cell>
          <cell r="C4616" t="str">
            <v>UN</v>
          </cell>
          <cell r="D4616">
            <v>89.58</v>
          </cell>
        </row>
        <row r="4617">
          <cell r="A4617">
            <v>95251</v>
          </cell>
          <cell r="B4617" t="str">
            <v>VÁLVULA DE ESFERA BRUTA, BRONZE, ROSCÁVEL, 1 1/4'', INSTALADO EM RESERVAÇÃO DE ÁGUA DE EDIFICAÇÃO QUE POSSUA RESERVATÓRIO DE FIBRA/FIBROCIMENTO -   FORNECIMENTO E INSTALAÇÃO. AF_06/2016</v>
          </cell>
          <cell r="C4617" t="str">
            <v>UN</v>
          </cell>
          <cell r="D4617">
            <v>116.42</v>
          </cell>
        </row>
        <row r="4618">
          <cell r="A4618">
            <v>95252</v>
          </cell>
          <cell r="B4618" t="str">
            <v>VÁLVULA DE ESFERA BRUTA, BRONZE, ROSCÁVEL, 1 1/2'', INSTALADO EM RESERVAÇÃO DE ÁGUA DE EDIFICAÇÃO QUE POSSUA RESERVATÓRIO DE FIBRA/FIBROCIMENTO -   FORNECIMENTO E INSTALAÇÃO. AF_06/2016</v>
          </cell>
          <cell r="C4618" t="str">
            <v>UN</v>
          </cell>
          <cell r="D4618">
            <v>132.63999999999999</v>
          </cell>
        </row>
        <row r="4619">
          <cell r="A4619">
            <v>95253</v>
          </cell>
          <cell r="B4619" t="str">
            <v>VÁLVULA DE ESFERA BRUTA, BRONZE, ROSCÁVEL, 2'', INSTALADO EM RESERVAÇÃO DE ÁGUA DE EDIFICAÇÃO QUE POSSUA RESERVATÓRIO DE FIBRA/FIBROCIMENTO - FORNECIMENTO E INSTALAÇÃO. AF_06/2016</v>
          </cell>
          <cell r="C4619" t="str">
            <v>UN</v>
          </cell>
          <cell r="D4619">
            <v>185.91</v>
          </cell>
        </row>
        <row r="4620">
          <cell r="A4620">
            <v>99619</v>
          </cell>
          <cell r="B4620" t="str">
            <v>VÁLVULA DE RETENÇÃO HORIZONTAL, DE BRONZE, ROSCÁVEL, 3/4" - FORNECIMENTO E INSTALAÇÃO. AF_01/2019</v>
          </cell>
          <cell r="C4620" t="str">
            <v>UN</v>
          </cell>
          <cell r="D4620">
            <v>60.59</v>
          </cell>
        </row>
        <row r="4621">
          <cell r="A4621">
            <v>99620</v>
          </cell>
          <cell r="B4621" t="str">
            <v>VÁLVULA DE RETENÇÃO HORIZONTAL, DE BRONZE, ROSCÁVEL, 1" - FORNECIMENTO E INSTALAÇÃO. AF_01/2019</v>
          </cell>
          <cell r="C4621" t="str">
            <v>UN</v>
          </cell>
          <cell r="D4621">
            <v>105.88</v>
          </cell>
        </row>
        <row r="4622">
          <cell r="A4622">
            <v>99621</v>
          </cell>
          <cell r="B4622" t="str">
            <v>VÁLVULA DE RETENÇÃO HORIZONTAL, DE BRONZE, ROSCÁVEL, 1 1/4" - FORNECIMENTO E INSTALAÇÃO. AF_01/2019</v>
          </cell>
          <cell r="C4622" t="str">
            <v>UN</v>
          </cell>
          <cell r="D4622">
            <v>141.16999999999999</v>
          </cell>
        </row>
        <row r="4623">
          <cell r="A4623">
            <v>99622</v>
          </cell>
          <cell r="B4623" t="str">
            <v>VÁLVULA DE RETENÇÃO HORIZONTAL, DE BRONZE, ROSCÁVEL, 1 1/2"  - FORNECIMENTO E INSTALAÇÃO. AF_01/2019</v>
          </cell>
          <cell r="C4623" t="str">
            <v>UN</v>
          </cell>
          <cell r="D4623">
            <v>153.38999999999999</v>
          </cell>
        </row>
        <row r="4624">
          <cell r="A4624">
            <v>99623</v>
          </cell>
          <cell r="B4624" t="str">
            <v>VÁLVULA DE RETENÇÃO HORIZONTAL, DE BRONZE, ROSCÁVEL, 2"  - FORNECIMENTO E INSTALAÇÃO. AF_01/2019</v>
          </cell>
          <cell r="C4624" t="str">
            <v>UN</v>
          </cell>
          <cell r="D4624">
            <v>201.52</v>
          </cell>
        </row>
        <row r="4625">
          <cell r="A4625">
            <v>99624</v>
          </cell>
          <cell r="B4625" t="str">
            <v>VÁLVULA DE RETENÇÃO HORIZONTAL, DE BRONZE, ROSCÁVEL, 2 1/2" - FORNECIMENTO E INSTALAÇÃO. AF_01/2019</v>
          </cell>
          <cell r="C4625" t="str">
            <v>UN</v>
          </cell>
          <cell r="D4625">
            <v>271.48</v>
          </cell>
        </row>
        <row r="4626">
          <cell r="A4626">
            <v>99625</v>
          </cell>
          <cell r="B4626" t="str">
            <v>VÁLVULA DE RETENÇÃO HORIZONTAL, DE BRONZE, ROSCÁVEL, 3" - FORNECIMENTO E INSTALAÇÃO. AF_01/2019</v>
          </cell>
          <cell r="C4626" t="str">
            <v>UN</v>
          </cell>
          <cell r="D4626">
            <v>361.74</v>
          </cell>
        </row>
        <row r="4627">
          <cell r="A4627">
            <v>99626</v>
          </cell>
          <cell r="B4627" t="str">
            <v>VÁLVULA DE RETENÇÃO HORIZONTAL, DE BRONZE, ROSCÁVEL, 4" - FORNECIMENTO E INSTALAÇÃO. AF_01/2019</v>
          </cell>
          <cell r="C4627" t="str">
            <v>UN</v>
          </cell>
          <cell r="D4627">
            <v>538.79</v>
          </cell>
        </row>
        <row r="4628">
          <cell r="A4628">
            <v>99627</v>
          </cell>
          <cell r="B4628" t="str">
            <v>VÁLVULA DE RETENÇÃO VERTICAL, DE BRONZE, ROSCÁVEL, 1/2" - FORNECIMENTO E INSTALAÇÃO. AF_01/2019</v>
          </cell>
          <cell r="C4628" t="str">
            <v>UN</v>
          </cell>
          <cell r="D4628">
            <v>67.94</v>
          </cell>
        </row>
        <row r="4629">
          <cell r="A4629">
            <v>99628</v>
          </cell>
          <cell r="B4629" t="str">
            <v>VÁLVULA DE RETENÇÃO VERTICAL, DE BRONZE, ROSCÁVEL, 3/4" - FORNECIMENTO E INSTALAÇÃO. AF_01/2019</v>
          </cell>
          <cell r="C4629" t="str">
            <v>UN</v>
          </cell>
          <cell r="D4629">
            <v>42.26</v>
          </cell>
        </row>
        <row r="4630">
          <cell r="A4630">
            <v>99629</v>
          </cell>
          <cell r="B4630" t="str">
            <v>VÁLVULA DE RETENÇÃO VERTICAL, DE BRONZE, ROSCÁVEL, 1" - FORNECIMENTO E INSTALAÇÃO. AF_01/2019</v>
          </cell>
          <cell r="C4630" t="str">
            <v>UN</v>
          </cell>
          <cell r="D4630">
            <v>72.239999999999995</v>
          </cell>
        </row>
        <row r="4631">
          <cell r="A4631">
            <v>99630</v>
          </cell>
          <cell r="B4631" t="str">
            <v>VÁLVULA DE RETENÇÃO VERTICAL, DE BRONZE, ROSCÁVEL, 1 1/4" - FORNECIMENTO E INSTALAÇÃO. AF_01/2019</v>
          </cell>
          <cell r="C4631" t="str">
            <v>UN</v>
          </cell>
          <cell r="D4631">
            <v>90.93</v>
          </cell>
        </row>
        <row r="4632">
          <cell r="A4632">
            <v>99631</v>
          </cell>
          <cell r="B4632" t="str">
            <v>VÁLVULA DE RETENÇÃO VERTICAL, DE BRONZE, ROSCÁVEL, 1 1/2" - FORNECIMENTO E INSTALAÇÃO. AF_01/2019</v>
          </cell>
          <cell r="C4632" t="str">
            <v>UN</v>
          </cell>
          <cell r="D4632">
            <v>99.09</v>
          </cell>
        </row>
        <row r="4633">
          <cell r="A4633">
            <v>99632</v>
          </cell>
          <cell r="B4633" t="str">
            <v>VÁLVULA DE RETENÇÃO VERTICAL, DE BRONZE, ROSCÁVEL, 2" - FORNECIMENTO E INSTALAÇÃO. AF_01/2019</v>
          </cell>
          <cell r="C4633" t="str">
            <v>UN</v>
          </cell>
          <cell r="D4633">
            <v>128.91</v>
          </cell>
        </row>
        <row r="4634">
          <cell r="A4634">
            <v>99633</v>
          </cell>
          <cell r="B4634" t="str">
            <v>VÁLVULA DE RETENÇÃO VERTICAL, DE BRONZE, ROSCÁVEL, 3" - FORNECIMENTO E INSTALAÇÃO. AF_01/2019</v>
          </cell>
          <cell r="C4634" t="str">
            <v>UN</v>
          </cell>
          <cell r="D4634">
            <v>237.51</v>
          </cell>
        </row>
        <row r="4635">
          <cell r="A4635">
            <v>99634</v>
          </cell>
          <cell r="B4635" t="str">
            <v>VÁLVULA DE RETENÇÃO VERTICAL, DE BRONZE, ROSCÁVEL, 4" - FORNECIMENTO E INSTALAÇÃO. AF_01/2019</v>
          </cell>
          <cell r="C4635" t="str">
            <v>UN</v>
          </cell>
          <cell r="D4635">
            <v>382.48</v>
          </cell>
        </row>
        <row r="4636">
          <cell r="A4636">
            <v>99635</v>
          </cell>
          <cell r="B4636" t="str">
            <v>VÁLVULA DE DESCARGA METÁLICA, BASE 1 1/2 ", ACABAMENTO METALICO CROMADO - FORNECIMENTO E INSTALAÇÃO. AF_01/2019</v>
          </cell>
          <cell r="C4636" t="str">
            <v>UN</v>
          </cell>
          <cell r="D4636">
            <v>265.67</v>
          </cell>
        </row>
        <row r="4637">
          <cell r="A4637">
            <v>95634</v>
          </cell>
          <cell r="B4637" t="str">
            <v>KIT CAVALETE PARA MEDIÇÃO DE ÁGUA - ENTRADA PRINCIPAL, EM PVC SOLDÁVEL DN 20 (½")   FORNECIMENTO E INSTALAÇÃO (EXCLUSIVE HIDRÔMETRO). AF_11/2016</v>
          </cell>
          <cell r="C4637" t="str">
            <v>UN</v>
          </cell>
          <cell r="D4637">
            <v>125.06</v>
          </cell>
        </row>
        <row r="4638">
          <cell r="A4638">
            <v>95635</v>
          </cell>
          <cell r="B4638" t="str">
            <v>KIT CAVALETE PARA MEDIÇÃO DE ÁGUA - ENTRADA PRINCIPAL, EM PVC SOLDÁVEL DN 25 (¾")   FORNECIMENTO E INSTALAÇÃO (EXCLUSIVE HIDRÔMETRO). AF_11/2016</v>
          </cell>
          <cell r="C4638" t="str">
            <v>UN</v>
          </cell>
          <cell r="D4638">
            <v>137.57</v>
          </cell>
        </row>
        <row r="4639">
          <cell r="A4639">
            <v>95637</v>
          </cell>
          <cell r="B4639" t="str">
            <v>KIT CAVALETE PARA MEDIÇÃO DE ÁGUA - ENTRADA PRINCIPAL, EM AÇO GALVANIZADO DN 32 (1 ¼)  FORNECIMENTO E INSTALAÇÃO (EXCLUSIVE HIDRÔMETRO). AF_11/2016</v>
          </cell>
          <cell r="C4639" t="str">
            <v>UN</v>
          </cell>
          <cell r="D4639">
            <v>461.13</v>
          </cell>
        </row>
        <row r="4640">
          <cell r="A4640">
            <v>95638</v>
          </cell>
          <cell r="B4640" t="str">
            <v>KIT CAVALETE PARA MEDIÇÃO DE ÁGUA - ENTRADA PRINCIPAL, EM AÇO GALVANIZADO DN 40 (1 ½)  FORNECIMENTO E INSTALAÇÃO (EXCLUSIVE HIDRÔMETRO). AF_11/2016</v>
          </cell>
          <cell r="C4640" t="str">
            <v>UN</v>
          </cell>
          <cell r="D4640">
            <v>554.29</v>
          </cell>
        </row>
        <row r="4641">
          <cell r="A4641">
            <v>95639</v>
          </cell>
          <cell r="B4641" t="str">
            <v>KIT CAVALETE PARA MEDIÇÃO DE ÁGUA - ENTRADA PRINCIPAL, EM AÇO GALVANIZADO DN 50 (2)  FORNECIMENTO E INSTALAÇÃO (EXCLUSIVE HIDRÔMETRO). AF_11/2016</v>
          </cell>
          <cell r="C4641" t="str">
            <v>UN</v>
          </cell>
          <cell r="D4641">
            <v>684.09</v>
          </cell>
        </row>
        <row r="4642">
          <cell r="A4642">
            <v>95641</v>
          </cell>
          <cell r="B4642" t="str">
            <v>KIT CAVALETE PARA MEDIÇÃO DE ÁGUA - ENTRADA INDIVIDUALIZADA, EM PVC DN 25 (¾), PARA 2 MEDIDORES  FORNECIMENTO E INSTALAÇÃO (EXCLUSIVE HIDRÔMETRO). AF_11/2016</v>
          </cell>
          <cell r="C4642" t="str">
            <v>UN</v>
          </cell>
          <cell r="D4642">
            <v>237.1</v>
          </cell>
        </row>
        <row r="4643">
          <cell r="A4643">
            <v>95642</v>
          </cell>
          <cell r="B4643" t="str">
            <v>KIT CAVALETE PARA MEDIÇÃO DE ÁGUA - ENTRADA INDIVIDUALIZADA, EM PVC DN 25 (¾), PARA 3 MEDIDORES  FORNECIMENTO E INSTALAÇÃO (EXCLUSIVE HIDRÔMETRO). AF_11/2016</v>
          </cell>
          <cell r="C4643" t="str">
            <v>UN</v>
          </cell>
          <cell r="D4643">
            <v>350.75</v>
          </cell>
        </row>
        <row r="4644">
          <cell r="A4644">
            <v>95643</v>
          </cell>
          <cell r="B4644" t="str">
            <v>KIT CAVALETE PARA MEDIÇÃO DE ÁGUA - ENTRADA INDIVIDUALIZADA, EM PVC DN 25 (¾), PARA 4 MEDIDORES  FORNECIMENTO E INSTALAÇÃO (EXCLUSIVE HIDRÔMETRO). AF_11/2016</v>
          </cell>
          <cell r="C4644" t="str">
            <v>UN</v>
          </cell>
          <cell r="D4644">
            <v>458.98</v>
          </cell>
        </row>
        <row r="4645">
          <cell r="A4645">
            <v>95644</v>
          </cell>
          <cell r="B4645" t="str">
            <v>KIT CAVALETE PARA MEDIÇÃO DE ÁGUA - ENTRADA INDIVIDUALIZADA, EM PVC DN 32 (1), PARA 1 MEDIDOR  FORNECIMENTO E INSTALAÇÃO (EXCLUSIVE HIDRÔMETRO). AF_11/2016</v>
          </cell>
          <cell r="C4645" t="str">
            <v>UN</v>
          </cell>
          <cell r="D4645">
            <v>168.05</v>
          </cell>
        </row>
        <row r="4646">
          <cell r="A4646">
            <v>95645</v>
          </cell>
          <cell r="B4646" t="str">
            <v>KIT CAVALETE PARA MEDIÇÃO DE ÁGUA - ENTRADA INDIVIDUALIZADA, EM PVC DN 32 (1), PARA 2 MEDIDORES  FORNECIMENTO E INSTALAÇÃO (EXCLUSIVE HIDRÔMETRO). AF_11/2016</v>
          </cell>
          <cell r="C4646" t="str">
            <v>UN</v>
          </cell>
          <cell r="D4646">
            <v>308.08999999999997</v>
          </cell>
        </row>
        <row r="4647">
          <cell r="A4647">
            <v>95646</v>
          </cell>
          <cell r="B4647" t="str">
            <v>KIT CAVALETE PARA MEDIÇÃO DE ÁGUA - ENTRADA INDIVIDUALIZADA, EM PVC DN 32 (1), PARA 3 MEDIDORES  FORNECIMENTO E INSTALAÇÃO (EXCLUSIVE HIDRÔMETRO). AF_11/2016</v>
          </cell>
          <cell r="C4647" t="str">
            <v>UN</v>
          </cell>
          <cell r="D4647">
            <v>458.89</v>
          </cell>
        </row>
        <row r="4648">
          <cell r="A4648">
            <v>95647</v>
          </cell>
          <cell r="B4648" t="str">
            <v>KIT CAVALETE PARA MEDIÇÃO DE ÁGUA - ENTRADA INDIVIDUALIZADA, EM PVC DN 32 (1), PARA 4 MEDIDORES  FORNECIMENTO E INSTALAÇÃO (EXCLUSIVE HIDRÔMETRO). AF_11/2016</v>
          </cell>
          <cell r="C4648" t="str">
            <v>UN</v>
          </cell>
          <cell r="D4648">
            <v>601.83000000000004</v>
          </cell>
        </row>
        <row r="4649">
          <cell r="A4649">
            <v>95673</v>
          </cell>
          <cell r="B4649" t="str">
            <v>HIDRÔMETRO DN 20 (½), 1,5 M³/H  FORNECIMENTO E INSTALAÇÃO. AF_11/2016</v>
          </cell>
          <cell r="C4649" t="str">
            <v>UN</v>
          </cell>
          <cell r="D4649">
            <v>186.52</v>
          </cell>
        </row>
        <row r="4650">
          <cell r="A4650">
            <v>95674</v>
          </cell>
          <cell r="B4650" t="str">
            <v>HIDRÔMETRO DN 20 (½), 3,0 M³/H  FORNECIMENTO E INSTALAÇÃO. AF_11/2016</v>
          </cell>
          <cell r="C4650" t="str">
            <v>UN</v>
          </cell>
          <cell r="D4650">
            <v>198.65</v>
          </cell>
        </row>
        <row r="4651">
          <cell r="A4651">
            <v>95675</v>
          </cell>
          <cell r="B4651" t="str">
            <v>HIDRÔMETRO DN 25 (¾ ), 5,0 M³/H FORNECIMENTO E INSTALAÇÃO. AF_11/2016</v>
          </cell>
          <cell r="C4651" t="str">
            <v>UN</v>
          </cell>
          <cell r="D4651">
            <v>243.29</v>
          </cell>
        </row>
        <row r="4652">
          <cell r="A4652">
            <v>95676</v>
          </cell>
          <cell r="B4652" t="str">
            <v>CAIXA EM CONCRETO PRÉ-MOLDADO PARA ABRIGO DE HIDRÔMETRO COM DN 20 (½)  FORNECIMENTO E INSTALAÇÃO. AF_11/2016</v>
          </cell>
          <cell r="C4652" t="str">
            <v>UN</v>
          </cell>
          <cell r="D4652">
            <v>74.72</v>
          </cell>
        </row>
        <row r="4653">
          <cell r="A4653">
            <v>97741</v>
          </cell>
          <cell r="B4653" t="str">
            <v>KIT CAVALETE PARA MEDIÇÃO DE ÁGUA - ENTRADA INDIVIDUALIZADA, EM PVC DN 25 (¾), PARA 1 MEDIDOR  FORNECIMENTO E INSTALAÇÃO (EXCLUSIVE HIDRÔMETRO). AF_11/2016</v>
          </cell>
          <cell r="C4653" t="str">
            <v>UN</v>
          </cell>
          <cell r="D4653">
            <v>132.22999999999999</v>
          </cell>
        </row>
        <row r="4654">
          <cell r="A4654">
            <v>72285</v>
          </cell>
          <cell r="B4654" t="str">
            <v>CAIXA DE AREIA 40X40X40CM EM ALVENARIA - EXECUÇÃO</v>
          </cell>
          <cell r="C4654" t="str">
            <v>UN</v>
          </cell>
          <cell r="D4654">
            <v>94.58</v>
          </cell>
        </row>
        <row r="4655">
          <cell r="A4655">
            <v>90436</v>
          </cell>
          <cell r="B4655" t="str">
            <v>FURO EM ALVENARIA PARA DIÂMETROS MENORES OU IGUAIS A 40 MM. AF_05/2015</v>
          </cell>
          <cell r="C4655" t="str">
            <v>UN</v>
          </cell>
          <cell r="D4655">
            <v>14.61</v>
          </cell>
        </row>
        <row r="4656">
          <cell r="A4656">
            <v>90437</v>
          </cell>
          <cell r="B4656" t="str">
            <v>FURO EM ALVENARIA PARA DIÂMETROS MAIORES QUE 40 MM E MENORES OU IGUAIS A 75 MM. AF_05/2015</v>
          </cell>
          <cell r="C4656" t="str">
            <v>UN</v>
          </cell>
          <cell r="D4656">
            <v>35.51</v>
          </cell>
        </row>
        <row r="4657">
          <cell r="A4657">
            <v>90438</v>
          </cell>
          <cell r="B4657" t="str">
            <v>FURO EM ALVENARIA PARA DIÂMETROS MAIORES QUE 75 MM. AF_05/2015</v>
          </cell>
          <cell r="C4657" t="str">
            <v>UN</v>
          </cell>
          <cell r="D4657">
            <v>50.9</v>
          </cell>
        </row>
        <row r="4658">
          <cell r="A4658">
            <v>90439</v>
          </cell>
          <cell r="B4658" t="str">
            <v>FURO EM CONCRETO PARA DIÂMETROS MENORES OU IGUAIS A 40 MM. AF_05/2015</v>
          </cell>
          <cell r="C4658" t="str">
            <v>UN</v>
          </cell>
          <cell r="D4658">
            <v>65.61</v>
          </cell>
        </row>
        <row r="4659">
          <cell r="A4659">
            <v>90440</v>
          </cell>
          <cell r="B4659" t="str">
            <v>FURO EM CONCRETO PARA DIÂMETROS MAIORES QUE 40 MM E MENORES OU IGUAIS A 75 MM. AF_05/2015</v>
          </cell>
          <cell r="C4659" t="str">
            <v>UN</v>
          </cell>
          <cell r="D4659">
            <v>105.11</v>
          </cell>
        </row>
        <row r="4660">
          <cell r="A4660">
            <v>90441</v>
          </cell>
          <cell r="B4660" t="str">
            <v>FURO EM CONCRETO PARA DIÂMETROS MAIORES QUE 75 MM. AF_05/2015</v>
          </cell>
          <cell r="C4660" t="str">
            <v>UN</v>
          </cell>
          <cell r="D4660">
            <v>134.24</v>
          </cell>
        </row>
        <row r="4661">
          <cell r="A4661">
            <v>90443</v>
          </cell>
          <cell r="B4661" t="str">
            <v>RASGO EM ALVENARIA PARA RAMAIS/ DISTRIBUIÇÃO COM DIAMETROS MENORES OU IGUAIS A 40 MM. AF_05/2015</v>
          </cell>
          <cell r="C4661" t="str">
            <v>M</v>
          </cell>
          <cell r="D4661">
            <v>13.28</v>
          </cell>
        </row>
        <row r="4662">
          <cell r="A4662">
            <v>90444</v>
          </cell>
          <cell r="B4662" t="str">
            <v>RASGO EM CONTRAPISO PARA RAMAIS/ DISTRIBUIÇÃO COM DIÂMETROS MENORES OU IGUAIS A 40 MM. AF_05/2015</v>
          </cell>
          <cell r="C4662" t="str">
            <v>M</v>
          </cell>
          <cell r="D4662">
            <v>28.16</v>
          </cell>
        </row>
        <row r="4663">
          <cell r="A4663">
            <v>90445</v>
          </cell>
          <cell r="B4663" t="str">
            <v>RASGO EM CONTRAPISO PARA RAMAIS/ DISTRIBUIÇÃO COM DIÂMETROS MAIORES QUE 40 MM E MENORES OU IGUAIS A 75 MM. AF_05/2015</v>
          </cell>
          <cell r="C4663" t="str">
            <v>M</v>
          </cell>
          <cell r="D4663">
            <v>30.06</v>
          </cell>
        </row>
        <row r="4664">
          <cell r="A4664">
            <v>90446</v>
          </cell>
          <cell r="B4664" t="str">
            <v>RASGO EM CONTRAPISO PARA RAMAIS/ DISTRIBUIÇÃO COM DIÂMETROS MAIORES QUE 75 MM. AF_05/2015</v>
          </cell>
          <cell r="C4664" t="str">
            <v>M</v>
          </cell>
          <cell r="D4664">
            <v>32.659999999999997</v>
          </cell>
        </row>
        <row r="4665">
          <cell r="A4665">
            <v>90447</v>
          </cell>
          <cell r="B4665" t="str">
            <v>RASGO EM ALVENARIA PARA ELETRODUTOS COM DIAMETROS MENORES OU IGUAIS A 40 MM. AF_05/2015</v>
          </cell>
          <cell r="C4665" t="str">
            <v>M</v>
          </cell>
          <cell r="D4665">
            <v>6.56</v>
          </cell>
        </row>
        <row r="4666">
          <cell r="A4666">
            <v>90451</v>
          </cell>
          <cell r="B4666" t="str">
            <v>PASSANTE TIPO PEÇA EM POLIESTIRENO PARA ABERTURA PARA PASSAGEM DE 1 TUBO, FIXADO EM LAJE. AF_05/2015</v>
          </cell>
          <cell r="C4666" t="str">
            <v>UN</v>
          </cell>
          <cell r="D4666">
            <v>4.09</v>
          </cell>
        </row>
        <row r="4667">
          <cell r="A4667">
            <v>90452</v>
          </cell>
          <cell r="B4667" t="str">
            <v>PASSANTE TIPO PEÇA EM POLIESTIRENO PARA ABERTURA PARA PASSAGEM DE MAIS DE 1 TUBO, FIXADO EM LAJE. AF_05/2015</v>
          </cell>
          <cell r="C4667" t="str">
            <v>UN</v>
          </cell>
          <cell r="D4667">
            <v>13.47</v>
          </cell>
        </row>
        <row r="4668">
          <cell r="A4668">
            <v>90453</v>
          </cell>
          <cell r="B4668" t="str">
            <v>PASSANTE TIPO TUBO DE DIÂMETRO MENOR OU IGUAL A 40 MM, FIXADO EM LAJE. AF_05/2015</v>
          </cell>
          <cell r="C4668" t="str">
            <v>UN</v>
          </cell>
          <cell r="D4668">
            <v>2.54</v>
          </cell>
        </row>
        <row r="4669">
          <cell r="A4669">
            <v>90454</v>
          </cell>
          <cell r="B4669" t="str">
            <v>PASSANTE TIPO TUBO DE DIÂMETRO MAIORES QUE 40 MM E MENORES OU IGUAIS A 75 MM, FIXADO EM LAJE. AF_05/2015</v>
          </cell>
          <cell r="C4669" t="str">
            <v>UN</v>
          </cell>
          <cell r="D4669">
            <v>4.3600000000000003</v>
          </cell>
        </row>
        <row r="4670">
          <cell r="A4670">
            <v>90455</v>
          </cell>
          <cell r="B4670" t="str">
            <v>PASSANTE TIPO TUBO DE DIÂMETRO MAIOR QUE 75 MM, FIXADO EM LAJE. AF_05/2015</v>
          </cell>
          <cell r="C4670" t="str">
            <v>UN</v>
          </cell>
          <cell r="D4670">
            <v>5.9</v>
          </cell>
        </row>
        <row r="4671">
          <cell r="A4671">
            <v>90456</v>
          </cell>
          <cell r="B4671" t="str">
            <v>QUEBRA EM ALVENARIA PARA INSTALAÇÃO DE CAIXA DE TOMADA (4X4 OU 4X2). AF_05/2015</v>
          </cell>
          <cell r="C4671" t="str">
            <v>UN</v>
          </cell>
          <cell r="D4671">
            <v>4.2699999999999996</v>
          </cell>
        </row>
        <row r="4672">
          <cell r="A4672">
            <v>90457</v>
          </cell>
          <cell r="B4672" t="str">
            <v>QUEBRA EM ALVENARIA PARA INSTALAÇÃO DE QUADRO DISTRIBUIÇÃO PEQUENO (19X25 CM). AF_05/2015</v>
          </cell>
          <cell r="C4672" t="str">
            <v>UN</v>
          </cell>
          <cell r="D4672">
            <v>9.73</v>
          </cell>
        </row>
        <row r="4673">
          <cell r="A4673">
            <v>90458</v>
          </cell>
          <cell r="B4673" t="str">
            <v>QUEBRA EM ALVENARIA PARA INSTALAÇÃO DE QUADRO DISTRIBUIÇÃO GRANDE (76X40 CM). AF_05/2015</v>
          </cell>
          <cell r="C4673" t="str">
            <v>UN</v>
          </cell>
          <cell r="D4673">
            <v>27.59</v>
          </cell>
        </row>
        <row r="4674">
          <cell r="A4674">
            <v>90459</v>
          </cell>
          <cell r="B4674" t="str">
            <v>QUEBRA EM ALVENARIA PARA INSTALAÇÃO DE ABRIGO PARA MANGUEIRAS (90X60 CM). AF_05/2015</v>
          </cell>
          <cell r="C4674" t="str">
            <v>UN</v>
          </cell>
          <cell r="D4674">
            <v>38.92</v>
          </cell>
        </row>
        <row r="4675">
          <cell r="A4675">
            <v>90460</v>
          </cell>
          <cell r="B4675" t="str">
            <v>PERFILADO DE SEÇÃO 38X76 MM PARA SUPORTE DE ATÉ 3 TUBOS HORIZONTAIS. AF_05/2015</v>
          </cell>
          <cell r="C4675" t="str">
            <v>M</v>
          </cell>
          <cell r="D4675">
            <v>26.94</v>
          </cell>
        </row>
        <row r="4676">
          <cell r="A4676">
            <v>90461</v>
          </cell>
          <cell r="B4676" t="str">
            <v>PERFILADO DE SEÇÃO 38X76 MM PARA SUPORTE DE MAIS DE 3 TUBOS HORIZONTAIS. AF_05/2015</v>
          </cell>
          <cell r="C4676" t="str">
            <v>M</v>
          </cell>
          <cell r="D4676">
            <v>14.77</v>
          </cell>
        </row>
        <row r="4677">
          <cell r="A4677">
            <v>90462</v>
          </cell>
          <cell r="B4677" t="str">
            <v>PERFILADO DE SEÇÃO 38X38 MM PARA SUPORTE DE ATÉ 3 TUBOS VERTICAIS. AF_05/2015</v>
          </cell>
          <cell r="C4677" t="str">
            <v>M</v>
          </cell>
          <cell r="D4677">
            <v>3.27</v>
          </cell>
        </row>
        <row r="4678">
          <cell r="A4678">
            <v>90463</v>
          </cell>
          <cell r="B4678" t="str">
            <v>PERFILADO DE SEÇÃO 38X38 MM PARA SUPORTE DE MAIS DE 3 TUBOS VERTICAIS. AF_05/2015</v>
          </cell>
          <cell r="C4678" t="str">
            <v>M</v>
          </cell>
          <cell r="D4678">
            <v>2.62</v>
          </cell>
        </row>
        <row r="4679">
          <cell r="A4679">
            <v>90466</v>
          </cell>
          <cell r="B4679" t="str">
            <v>CHUMBAMENTO LINEAR EM ALVENARIA PARA RAMAIS/DISTRIBUIÇÃO COM DIÂMETROS MENORES OU IGUAIS A 40 MM. AF_05/2015</v>
          </cell>
          <cell r="C4679" t="str">
            <v>M</v>
          </cell>
          <cell r="D4679">
            <v>12.73</v>
          </cell>
        </row>
        <row r="4680">
          <cell r="A4680">
            <v>90467</v>
          </cell>
          <cell r="B4680" t="str">
            <v>CHUMBAMENTO LINEAR EM ALVENARIA PARA RAMAIS/DISTRIBUIÇÃO COM DIÂMETROS MAIORES QUE 40 MM E MENORES OU IGUAIS A 75 MM. AF_05/2015</v>
          </cell>
          <cell r="C4680" t="str">
            <v>M</v>
          </cell>
          <cell r="D4680">
            <v>20.09</v>
          </cell>
        </row>
        <row r="4681">
          <cell r="A4681">
            <v>90468</v>
          </cell>
          <cell r="B4681" t="str">
            <v>CHUMBAMENTO LINEAR EM CONTRAPISO PARA RAMAIS/DISTRIBUIÇÃO COM DIÂMETROS MENORES OU IGUAIS A 40 MM. AF_05/2015</v>
          </cell>
          <cell r="C4681" t="str">
            <v>M</v>
          </cell>
          <cell r="D4681">
            <v>5.29</v>
          </cell>
        </row>
        <row r="4682">
          <cell r="A4682">
            <v>90469</v>
          </cell>
          <cell r="B4682" t="str">
            <v>CHUMBAMENTO LINEAR EM CONTRAPISO PARA RAMAIS/DISTRIBUIÇÃO COM DIÂMETROS MAIORES QUE 40 MM E MENORES OU IGUAIS A 75 MM. AF_05/2015</v>
          </cell>
          <cell r="C4682" t="str">
            <v>M</v>
          </cell>
          <cell r="D4682">
            <v>8.43</v>
          </cell>
        </row>
        <row r="4683">
          <cell r="A4683">
            <v>90470</v>
          </cell>
          <cell r="B4683" t="str">
            <v>CHUMBAMENTO LINEAR EM CONTRAPISO PARA RAMAIS/DISTRIBUIÇÃO COM DIÂMETROS MAIORES QUE 75 MM. AF_05/2015</v>
          </cell>
          <cell r="C4683" t="str">
            <v>M</v>
          </cell>
          <cell r="D4683">
            <v>11.39</v>
          </cell>
        </row>
        <row r="4684">
          <cell r="A4684">
            <v>91166</v>
          </cell>
          <cell r="B4684" t="str">
            <v>FIXAÇÃO DE TUBOS HORIZONTAIS DE PEX DIAMETROS IGUAIS OU INFERIORES A 40 MM COM ABRAÇADEIRA PLÁSTICA 390 MM, FIXADA EM LAJE. AF_05/2015</v>
          </cell>
          <cell r="C4684" t="str">
            <v>M</v>
          </cell>
          <cell r="D4684">
            <v>3.21</v>
          </cell>
        </row>
        <row r="4685">
          <cell r="A4685">
            <v>91167</v>
          </cell>
          <cell r="B4685" t="str">
            <v>FIXAÇÃO DE TUBOS HORIZONTAIS DE PPR DIÂMETROS MENORES OU IGUAIS A 40 MM COM ABRAÇADEIRA METÁLICA RÍGIDA TIPO D 1/2", FIXADA EM PERFILADO EM LAJE. AF_05/2015</v>
          </cell>
          <cell r="C4685" t="str">
            <v>M</v>
          </cell>
          <cell r="D4685">
            <v>9.82</v>
          </cell>
        </row>
        <row r="4686">
          <cell r="A4686">
            <v>91168</v>
          </cell>
          <cell r="B4686" t="str">
            <v>FIXAÇÃO DE TUBOS HORIZONTAIS DE PPR DIÂMETROS MAIORES QUE 40 MM E MENORES OU IGUAIS A 75 MM COM ABRAÇADEIRA METÁLICA RÍGIDA TIPO D 1 1/2", FIXADA EM PERFILADO EM LAJE. AF_05/2015</v>
          </cell>
          <cell r="C4686" t="str">
            <v>M</v>
          </cell>
          <cell r="D4686">
            <v>7.35</v>
          </cell>
        </row>
        <row r="4687">
          <cell r="A4687">
            <v>91169</v>
          </cell>
          <cell r="B4687" t="str">
            <v>FIXAÇÃO DE TUBOS HORIZONTAIS DE PPR DIÂMETROS MAIORES QUE 75 MM COM ABRAÇADEIRA METÁLICA RÍGIDA TIPO D 3", FIXADA EM PERFILADO EM LAJE. AF_05/2015</v>
          </cell>
          <cell r="C4687" t="str">
            <v>M</v>
          </cell>
          <cell r="D4687">
            <v>8.75</v>
          </cell>
        </row>
        <row r="4688">
          <cell r="A4688">
            <v>91170</v>
          </cell>
          <cell r="B4688" t="str">
            <v>FIXAÇÃO DE TUBOS HORIZONTAIS DE PVC, CPVC OU COBRE DIÂMETROS MENORES OU IGUAIS A 40 MM OU ELETROCALHAS ATÉ 150MM DE LARGURA, COM ABRAÇADEIRA METÁLICA RÍGIDA TIPO D 1/2, FIXADA EM PERFILADO EM LAJE. AF_05/2015</v>
          </cell>
          <cell r="C4688" t="str">
            <v>M</v>
          </cell>
          <cell r="D4688">
            <v>2.5299999999999998</v>
          </cell>
        </row>
        <row r="4689">
          <cell r="A4689">
            <v>91171</v>
          </cell>
          <cell r="B4689" t="str">
            <v>FIXAÇÃO DE TUBOS HORIZONTAIS DE PVC, CPVC OU COBRE DIÂMETROS MAIORES QUE 40 MM E MENORES OU IGUAIS A 75 MM COM ABRAÇADEIRA METÁLICA RÍGIDA TIPO D 1 1/2", FIXADA EM PERFILADO EM LAJE. AF_05/2015</v>
          </cell>
          <cell r="C4689" t="str">
            <v>M</v>
          </cell>
          <cell r="D4689">
            <v>3.13</v>
          </cell>
        </row>
        <row r="4690">
          <cell r="A4690">
            <v>91172</v>
          </cell>
          <cell r="B4690" t="str">
            <v>FIXAÇÃO DE TUBOS HORIZONTAIS DE PVC, CPVC OU COBRE DIÂMETROS MAIORES QUE 75 MM COM ABRAÇADEIRA METÁLICA RÍGIDA TIPO D 3", FIXADA EM PERFILADO EM LAJE. AF_05/2015</v>
          </cell>
          <cell r="C4690" t="str">
            <v>M</v>
          </cell>
          <cell r="D4690">
            <v>4.62</v>
          </cell>
        </row>
        <row r="4691">
          <cell r="A4691">
            <v>91173</v>
          </cell>
          <cell r="B4691" t="str">
            <v>FIXAÇÃO DE TUBOS VERTICAIS DE PPR DIÂMETROS MENORES OU IGUAIS A 40 MM COM ABRAÇADEIRA METÁLICA RÍGIDA TIPO D 1/2", FIXADA EM PERFILADO EM ALVENARIA. AF_05/2015</v>
          </cell>
          <cell r="C4691" t="str">
            <v>M</v>
          </cell>
          <cell r="D4691">
            <v>1.28</v>
          </cell>
        </row>
        <row r="4692">
          <cell r="A4692">
            <v>91174</v>
          </cell>
          <cell r="B4692" t="str">
            <v>FIXAÇÃO DE TUBOS VERTICAIS DE PPR DIÂMETROS MAIORES QUE 40 MM E MENORES OU IGUAIS A 75 MM COM ABRAÇADEIRA METÁLICA RÍGIDA TIPO D 1 1/2", FIXADA EM PERFILADO EM ALVENARIA. AF_05/2015</v>
          </cell>
          <cell r="C4692" t="str">
            <v>M</v>
          </cell>
          <cell r="D4692">
            <v>2.48</v>
          </cell>
        </row>
        <row r="4693">
          <cell r="A4693">
            <v>91175</v>
          </cell>
          <cell r="B4693" t="str">
            <v>FIXAÇÃO DE TUBOS VERTICAIS DE PPR DIÂMETROS MAIORES QUE 75 MM COM ABRAÇADEIRA METÁLICA RÍGIDA TIPO D 3", FIXADA EM PERFILADO EM ALVENARIA. AF_05/2015</v>
          </cell>
          <cell r="C4693" t="str">
            <v>M</v>
          </cell>
          <cell r="D4693">
            <v>4.0599999999999996</v>
          </cell>
        </row>
        <row r="4694">
          <cell r="A4694">
            <v>91176</v>
          </cell>
          <cell r="B4694" t="str">
            <v>FIXAÇÃO DE TUBOS HORIZONTAIS DE PPR DIÂMETROS MENORES OU IGUAIS A 40 MM COM ABRAÇADEIRA METÁLICA RÍGIDA TIPO  D  1/2" , FIXADA DIRETAMENTE NA LAJE. AF_05/2015</v>
          </cell>
          <cell r="C4694" t="str">
            <v>M</v>
          </cell>
          <cell r="D4694">
            <v>39.53</v>
          </cell>
        </row>
        <row r="4695">
          <cell r="A4695">
            <v>91177</v>
          </cell>
          <cell r="B4695" t="str">
            <v>FIXAÇÃO DE TUBOS HORIZONTAIS DE PPR DIÂMETROS MAIORES QUE 40 MM E MENORES OU IGUAIS A 75 MM COM ABRAÇADEIRA METÁLICA RÍGIDA TIPO  D  1 1/2" , FIXADA DIRETAMENTE NA LAJE. AF_05/2015</v>
          </cell>
          <cell r="C4695" t="str">
            <v>M</v>
          </cell>
          <cell r="D4695">
            <v>18.04</v>
          </cell>
        </row>
        <row r="4696">
          <cell r="A4696">
            <v>91178</v>
          </cell>
          <cell r="B4696" t="str">
            <v>FIXAÇÃO DE TUBOS HORIZONTAIS DE PPR DIÂMETROS MAIORES QUE 75 MM COM ABRAÇADEIRA METÁLICA RÍGIDA TIPO  D  3" , FIXADA DIRETAMENTE NA LAJE. AF_05/2015</v>
          </cell>
          <cell r="C4696" t="str">
            <v>M</v>
          </cell>
          <cell r="D4696">
            <v>17.16</v>
          </cell>
        </row>
        <row r="4697">
          <cell r="A4697">
            <v>91179</v>
          </cell>
          <cell r="B4697" t="str">
            <v>FIXAÇÃO DE TUBOS HORIZONTAIS DE PVC, CPVC OU COBRE DIÂMETROS MENORES OU IGUAIS A 40 MM COM ABRAÇADEIRA METÁLICA RÍGIDA TIPO  D  1/2" , FIXADA DIRETAMENTE NA LAJE. AF_05/2015</v>
          </cell>
          <cell r="C4697" t="str">
            <v>M</v>
          </cell>
          <cell r="D4697">
            <v>10.15</v>
          </cell>
        </row>
        <row r="4698">
          <cell r="A4698">
            <v>91180</v>
          </cell>
          <cell r="B4698" t="str">
            <v>FIXAÇÃO DE TUBOS HORIZONTAIS DE PVC, CPVC OU COBRE DIÂMETROS MAIORES QUE 40 MM E MENORES OU IGUAIS A 75 MM COM ABRAÇADEIRA METÁLICA RÍGIDA TIPO D 1 1/2, FIXADA DIRETAMENTE NA LAJE. AF_05/2015</v>
          </cell>
          <cell r="C4698" t="str">
            <v>M</v>
          </cell>
          <cell r="D4698">
            <v>8.01</v>
          </cell>
        </row>
        <row r="4699">
          <cell r="A4699">
            <v>91181</v>
          </cell>
          <cell r="B4699" t="str">
            <v>FIXAÇÃO DE TUBOS HORIZONTAIS DE PVC, CPVC OU COBRE DIÂMETROS MAIORES QUE 75 MM COM ABRAÇADEIRA METÁLICA RÍGIDA TIPO  D  3" , FIXADA DIRETAMENTE NA LAJE. AF_05/2015</v>
          </cell>
          <cell r="C4699" t="str">
            <v>M</v>
          </cell>
          <cell r="D4699">
            <v>8.69</v>
          </cell>
        </row>
        <row r="4700">
          <cell r="A4700">
            <v>91182</v>
          </cell>
          <cell r="B4700" t="str">
            <v>FIXAÇÃO DE TUBOS HORIZONTAIS DE PPR DIÂMETROS MENORES OU IGUAIS A 40 MM COM ABRAÇADEIRA METÁLICA FLEXÍVEL 18 MM, FIXADA DIRETAMENTE NA LAJE. AF_05/2015</v>
          </cell>
          <cell r="C4700" t="str">
            <v>M</v>
          </cell>
          <cell r="D4700">
            <v>27.2</v>
          </cell>
        </row>
        <row r="4701">
          <cell r="A4701">
            <v>91183</v>
          </cell>
          <cell r="B4701" t="str">
            <v>FIXAÇÃO DE TUBOS HORIZONTAIS DE PPR DIÂMETROS MAIORES QUE 40 MM E MENORES OU IGUAIS A 75 MM COM ABRAÇADEIRA METÁLICA FLEXÍVEL 18 MM, FIXADA DIRETAMENTE NA LAJE. AF_05/2015</v>
          </cell>
          <cell r="C4701" t="str">
            <v>M</v>
          </cell>
          <cell r="D4701">
            <v>13.46</v>
          </cell>
        </row>
        <row r="4702">
          <cell r="A4702">
            <v>91184</v>
          </cell>
          <cell r="B4702" t="str">
            <v>FIXAÇÃO DE TUBOS HORIZONTAIS DE PPR DIÂMETROS MAIORES QUE 75 MM COM ABRAÇADEIRA METÁLICA FLEXÍVEL 18 MM, FIXADA DIRETAMENTE NA LAJE. AF_05/2015</v>
          </cell>
          <cell r="C4702" t="str">
            <v>M</v>
          </cell>
          <cell r="D4702">
            <v>12.62</v>
          </cell>
        </row>
        <row r="4703">
          <cell r="A4703">
            <v>91185</v>
          </cell>
          <cell r="B4703" t="str">
            <v>FIXAÇÃO DE TUBOS HORIZONTAIS DE PVC, CPVC OU COBRE DIÂMETROS MENORES OU IGUAIS A 40 MM COM ABRAÇADEIRA METÁLICA FLEXÍVEL 18 MM, FIXADA DIRETAMENTE NA LAJE. AF_05/2015</v>
          </cell>
          <cell r="C4703" t="str">
            <v>M</v>
          </cell>
          <cell r="D4703">
            <v>6.98</v>
          </cell>
        </row>
        <row r="4704">
          <cell r="A4704">
            <v>91186</v>
          </cell>
          <cell r="B4704" t="str">
            <v>FIXAÇÃO DE TUBOS HORIZONTAIS DE PVC, CPVC OU COBRE DIÂMETROS MAIORES QUE 40 MM E MENORES OU IGUAIS A 75 MM COM ABRAÇADEIRA METÁLICA FLEXÍVEL 18 MM, FIXADA DIRETAMENTE NA LAJE. AF_05/2015</v>
          </cell>
          <cell r="C4704" t="str">
            <v>M</v>
          </cell>
          <cell r="D4704">
            <v>5.74</v>
          </cell>
        </row>
        <row r="4705">
          <cell r="A4705">
            <v>91187</v>
          </cell>
          <cell r="B4705" t="str">
            <v>FIXAÇÃO DE TUBOS HORIZONTAIS DE PVC, CPVC OU COBRE DIÂMETROS MAIORES QUE 75 MM COM ABRAÇADEIRA METÁLICA FLEXÍVEL 18 MM, FIXADA DIRETAMENTE NA LAJE. AF_05/2015</v>
          </cell>
          <cell r="C4705" t="str">
            <v>M</v>
          </cell>
          <cell r="D4705">
            <v>6.66</v>
          </cell>
        </row>
        <row r="4706">
          <cell r="A4706">
            <v>91188</v>
          </cell>
          <cell r="B4706" t="str">
            <v>CHUMBAMENTO PONTUAL DE ABERTURA EM LAJE COM PASSAGEM DE 1 TUBO DE DIAMETRO EQUIVALENTE IGUAL À  50 MM. AF_05/2015</v>
          </cell>
          <cell r="C4706" t="str">
            <v>UN</v>
          </cell>
          <cell r="D4706">
            <v>6.66</v>
          </cell>
        </row>
        <row r="4707">
          <cell r="A4707">
            <v>91189</v>
          </cell>
          <cell r="B4707" t="str">
            <v>CHUMBAMENTO PONTUAL DE ABERTURA EM LAJE COM PASSAGEM DE MAIS DE 1 TUBO DE  DIAMETRO EQUIVALENTE IGUAL À  50 MM. AF_05/2015</v>
          </cell>
          <cell r="C4707" t="str">
            <v>UN</v>
          </cell>
          <cell r="D4707">
            <v>41.11</v>
          </cell>
        </row>
        <row r="4708">
          <cell r="A4708">
            <v>91190</v>
          </cell>
          <cell r="B4708" t="str">
            <v>CHUMBAMENTO PONTUAL EM PASSAGEM DE TUBO COM DIÂMETRO MENOR OU IGUAL A 40 MM. AF_05/2015</v>
          </cell>
          <cell r="C4708" t="str">
            <v>UN</v>
          </cell>
          <cell r="D4708">
            <v>4.97</v>
          </cell>
        </row>
        <row r="4709">
          <cell r="A4709">
            <v>91191</v>
          </cell>
          <cell r="B4709" t="str">
            <v>CHUMBAMENTO PONTUAL EM PASSAGEM DE TUBO COM DIÂMETROS ENTRE 40 MM E 75 MM. AF_05/2015</v>
          </cell>
          <cell r="C4709" t="str">
            <v>UN</v>
          </cell>
          <cell r="D4709">
            <v>5.28</v>
          </cell>
        </row>
        <row r="4710">
          <cell r="A4710">
            <v>91192</v>
          </cell>
          <cell r="B4710" t="str">
            <v>CHUMBAMENTO PONTUAL EM PASSAGEM DE TUBO COM DIÂMETRO MAIOR QUE 75 MM. AF_05/2015</v>
          </cell>
          <cell r="C4710" t="str">
            <v>UN</v>
          </cell>
          <cell r="D4710">
            <v>5.86</v>
          </cell>
        </row>
        <row r="4711">
          <cell r="A4711">
            <v>91222</v>
          </cell>
          <cell r="B4711" t="str">
            <v>RASGO EM ALVENARIA PARA RAMAIS/ DISTRIBUIÇÃO COM DIÂMETROS MAIORES QUE 40 MM E MENORES OU IGUAIS A 75 MM. AF_05/2015</v>
          </cell>
          <cell r="C4711" t="str">
            <v>M</v>
          </cell>
          <cell r="D4711">
            <v>14.3</v>
          </cell>
        </row>
        <row r="4712">
          <cell r="A4712">
            <v>94480</v>
          </cell>
          <cell r="B4712" t="str">
            <v>CONJUNTO HIDRÁULICO PARA INSTALAÇÃO DE BOMBA EM AÇO ROSCÁVEL, DN SUCÇÃO 65 (2½) E DN RECALQUE 50 (2), PARA EDIFICAÇÃO ENTRE 12 E 18 PAVIMENTOS  FORNECIMENTO E INSTALAÇÃO. AF_06/2016</v>
          </cell>
          <cell r="C4712" t="str">
            <v>UN</v>
          </cell>
          <cell r="D4712">
            <v>1985.31</v>
          </cell>
        </row>
        <row r="4713">
          <cell r="A4713">
            <v>94481</v>
          </cell>
          <cell r="B4713" t="str">
            <v>CONJUNTO HIDRÁULICO PARA INSTALAÇÃO DE BOMBA EM AÇO ROSCÁVEL, DN SUCÇÃO 50 (2) E DN RECALQUE 40 (1 1/2), PARA EDIFICAÇÃO ENTRE 8 E 12 PAVIMENTOS  FORNECIMENTO E INSTALAÇÃO. AF_06/2016</v>
          </cell>
          <cell r="C4713" t="str">
            <v>UN</v>
          </cell>
          <cell r="D4713">
            <v>1453.5</v>
          </cell>
        </row>
        <row r="4714">
          <cell r="A4714">
            <v>94482</v>
          </cell>
          <cell r="B4714" t="str">
            <v>CONJUNTO HIDRÁULICO PARA INSTALAÇÃO DE BOMBA EM AÇO ROSCÁVEL, DN SUCÇÃO 40 (1 1/2) E DN RECALQUE 32 (1 1/4), PARA EDIFICAÇÃO ENTRE 4 E 8 PAVIMENTOS  FORNECIMENTO E INSTALAÇÃO. AF_06/2016</v>
          </cell>
          <cell r="C4714" t="str">
            <v>UN</v>
          </cell>
          <cell r="D4714">
            <v>1182.28</v>
          </cell>
        </row>
        <row r="4715">
          <cell r="A4715">
            <v>94483</v>
          </cell>
          <cell r="B4715" t="str">
            <v>CONJUNTO HIDRÁULICO PARA INSTALAÇÃO DE BOMBA EM AÇO ROSCÁVEL, DN SUCÇÃO 32 (1 1/4) E DN RECALQUE 25 (1), PARA EDIFICAÇÃO ATÉ 4 PAVIMENTOS  FORNECIMENTO E INSTALAÇÃO. AF_06/2016</v>
          </cell>
          <cell r="C4715" t="str">
            <v>UN</v>
          </cell>
          <cell r="D4715">
            <v>1014.15</v>
          </cell>
        </row>
        <row r="4716">
          <cell r="A4716">
            <v>95541</v>
          </cell>
          <cell r="B4716" t="str">
            <v>FIXAÇÃO UTILIZANDO PARAFUSO E BUCHA DE NYLON, SOMENTE MÃO DE OBRA. AF_10/2016</v>
          </cell>
          <cell r="C4716" t="str">
            <v>UN</v>
          </cell>
          <cell r="D4716">
            <v>4.7300000000000004</v>
          </cell>
        </row>
        <row r="4717">
          <cell r="A4717">
            <v>95573</v>
          </cell>
          <cell r="B4717" t="str">
            <v>MÃO-FRANCESA EM AÇO, ABAS IGUAIS 40 CM, CAPACIDADE MÍNIMA 70 KG, BRANCO  FORNECIMENTO E INSTALAÇÃO. AF_11/2016</v>
          </cell>
          <cell r="C4717" t="str">
            <v>UN</v>
          </cell>
          <cell r="D4717">
            <v>41.05</v>
          </cell>
        </row>
        <row r="4718">
          <cell r="A4718">
            <v>95574</v>
          </cell>
          <cell r="B4718" t="str">
            <v>MÃO-FRANCESA EM AÇO, ABAS IGUAIS 30 CM, CAPACIDADE MÍNIMA 60 KG, BRANCO  FORNECIMENTO E INSTALAÇÃO. AF_11/2016</v>
          </cell>
          <cell r="C4718" t="str">
            <v>UN</v>
          </cell>
          <cell r="D4718">
            <v>31.51</v>
          </cell>
        </row>
        <row r="4719">
          <cell r="A4719">
            <v>96559</v>
          </cell>
          <cell r="B4719" t="str">
            <v>PERFILADO DE SEÇÃO 38X76 MM PARA SUPORTE DE DUTO EM CHAPA GALVANIZADA BITOLA 26. AF_07/2017</v>
          </cell>
          <cell r="C4719" t="str">
            <v>M2</v>
          </cell>
          <cell r="D4719">
            <v>76.2</v>
          </cell>
        </row>
        <row r="4720">
          <cell r="A4720">
            <v>96560</v>
          </cell>
          <cell r="B4720" t="str">
            <v>PERFILADO DE SEÇÃO 38X76 MM PARA SUPORTE DE DUTO EM CHAPA GALVANIZADA BITOLA 24. AF_07/2017</v>
          </cell>
          <cell r="C4720" t="str">
            <v>M2</v>
          </cell>
          <cell r="D4720">
            <v>38.65</v>
          </cell>
        </row>
        <row r="4721">
          <cell r="A4721">
            <v>96561</v>
          </cell>
          <cell r="B4721" t="str">
            <v>PERFILADO DE SEÇÃO 38X76 MM PARA SUPORTE DE DUTO EM CHAPA GALVANIZADA BITOLA 22. AF_07/2017</v>
          </cell>
          <cell r="C4721" t="str">
            <v>M2</v>
          </cell>
          <cell r="D4721">
            <v>23.38</v>
          </cell>
        </row>
        <row r="4722">
          <cell r="A4722">
            <v>96562</v>
          </cell>
          <cell r="B4722" t="str">
            <v>PERFILADO DE SEÇÃO 38X76 MM PARA SUPORTE DE ELETROCALHA LISA OU PERFURADA EM AÇO GALVANIZADO, LARGURA 200 OU 400 MM E ALTURA 50 MM. AF_07/2017</v>
          </cell>
          <cell r="C4722" t="str">
            <v>M</v>
          </cell>
          <cell r="D4722">
            <v>39.5</v>
          </cell>
        </row>
        <row r="4723">
          <cell r="A4723">
            <v>96563</v>
          </cell>
          <cell r="B4723" t="str">
            <v>PERFILADO DE SEÇÃO 38X76 MM PARA SUPORTE DE ELETROCALHA LISA OU PERFURADA EM AÇO GALVANIZADO, LARGURA 500 OU 800 MM E ALTURA 50 MM. AF_07/2017</v>
          </cell>
          <cell r="C4723" t="str">
            <v>M</v>
          </cell>
          <cell r="D4723">
            <v>42.04</v>
          </cell>
        </row>
        <row r="4724">
          <cell r="A4724" t="str">
            <v>73826/1</v>
          </cell>
          <cell r="B4724" t="str">
            <v>INSTALACAO DE COMPRESSOR DE AR, POTENCIA &lt;= 5 CV</v>
          </cell>
          <cell r="C4724" t="str">
            <v>UN</v>
          </cell>
          <cell r="D4724">
            <v>577.20000000000005</v>
          </cell>
        </row>
        <row r="4725">
          <cell r="A4725" t="str">
            <v>73826/2</v>
          </cell>
          <cell r="B4725" t="str">
            <v>INSTALACAO DE COMPRESSOR DE AR, POTENCIA &gt; 5 E &lt;= 10 CV</v>
          </cell>
          <cell r="C4725" t="str">
            <v>UN</v>
          </cell>
          <cell r="D4725">
            <v>750.36</v>
          </cell>
        </row>
        <row r="4726">
          <cell r="A4726" t="str">
            <v>73834/1</v>
          </cell>
          <cell r="B4726" t="str">
            <v>INSTALACAO DE CONJ.MOTO BOMBA SUBMERSIVEL ATE 10 CV</v>
          </cell>
          <cell r="C4726" t="str">
            <v>UN</v>
          </cell>
          <cell r="D4726">
            <v>231.59</v>
          </cell>
        </row>
        <row r="4727">
          <cell r="A4727" t="str">
            <v>73834/2</v>
          </cell>
          <cell r="B4727" t="str">
            <v>INSTALACAO DE CONJ.MOTO BOMBA SUBMERSIVEL DE 11 A 25 CV</v>
          </cell>
          <cell r="C4727" t="str">
            <v>UN</v>
          </cell>
          <cell r="D4727">
            <v>370.56</v>
          </cell>
        </row>
        <row r="4728">
          <cell r="A4728" t="str">
            <v>73834/3</v>
          </cell>
          <cell r="B4728" t="str">
            <v>INSTALACAO DE CONJ.MOTO BOMBA SUBMERSIVEL DE 26 A 50 CV</v>
          </cell>
          <cell r="C4728" t="str">
            <v>UN</v>
          </cell>
          <cell r="D4728">
            <v>741.12</v>
          </cell>
        </row>
        <row r="4729">
          <cell r="A4729" t="str">
            <v>73834/4</v>
          </cell>
          <cell r="B4729" t="str">
            <v>INSTALACAO DE CONJ.MOTO BOMBA SUBMERSIVEL DE 51 A 100 CV</v>
          </cell>
          <cell r="C4729" t="str">
            <v>UN</v>
          </cell>
          <cell r="D4729">
            <v>1111.68</v>
          </cell>
        </row>
        <row r="4730">
          <cell r="A4730" t="str">
            <v>73835/1</v>
          </cell>
          <cell r="B4730" t="str">
            <v>INSTALACAO DE CONJ.MOTO BOMBA VERTICAL POT &lt;= 100 CV</v>
          </cell>
          <cell r="C4730" t="str">
            <v>UN</v>
          </cell>
          <cell r="D4730">
            <v>1454.12</v>
          </cell>
        </row>
        <row r="4731">
          <cell r="A4731" t="str">
            <v>73835/2</v>
          </cell>
          <cell r="B4731" t="str">
            <v>INSTALACAO DE CONJ.MOTO BOMBA VERTICAL 100 &lt; POT &lt;= 200 CV</v>
          </cell>
          <cell r="C4731" t="str">
            <v>UN</v>
          </cell>
          <cell r="D4731">
            <v>1977.61</v>
          </cell>
        </row>
        <row r="4732">
          <cell r="A4732" t="str">
            <v>73835/3</v>
          </cell>
          <cell r="B4732" t="str">
            <v>INSTALACAO DE CONJ.MOTO BOMBA VERTICAL 200 &lt; POT &lt;= 300 CV</v>
          </cell>
          <cell r="C4732" t="str">
            <v>UN</v>
          </cell>
          <cell r="D4732">
            <v>2210.27</v>
          </cell>
        </row>
        <row r="4733">
          <cell r="A4733" t="str">
            <v>73836/1</v>
          </cell>
          <cell r="B4733" t="str">
            <v>INSTALACAO DE CONJ.MOTO BOMBA HORIZONTAL ATE 10 CV</v>
          </cell>
          <cell r="C4733" t="str">
            <v>UN</v>
          </cell>
          <cell r="D4733">
            <v>581.65</v>
          </cell>
        </row>
        <row r="4734">
          <cell r="A4734" t="str">
            <v>73836/2</v>
          </cell>
          <cell r="B4734" t="str">
            <v>INSTALACAO DE CONJ.MOTO BOMBA HORIZONTAL DE 12,5 A 25 CV</v>
          </cell>
          <cell r="C4734" t="str">
            <v>UN</v>
          </cell>
          <cell r="D4734">
            <v>756.14</v>
          </cell>
        </row>
        <row r="4735">
          <cell r="A4735" t="str">
            <v>73836/3</v>
          </cell>
          <cell r="B4735" t="str">
            <v>INSTALACAO DE CONJ.MOTO BOMBA HORIZONTAL DE 30 A 75 CV</v>
          </cell>
          <cell r="C4735" t="str">
            <v>UN</v>
          </cell>
          <cell r="D4735">
            <v>1163.3</v>
          </cell>
        </row>
        <row r="4736">
          <cell r="A4736" t="str">
            <v>73836/4</v>
          </cell>
          <cell r="B4736" t="str">
            <v>INSTALACAO DE CONJ.MOTO BOMBA HORIZONTAL DE 100 A 150 CV</v>
          </cell>
          <cell r="C4736" t="str">
            <v>UN</v>
          </cell>
          <cell r="D4736">
            <v>1861.28</v>
          </cell>
        </row>
        <row r="4737">
          <cell r="A4737" t="str">
            <v>73837/1</v>
          </cell>
          <cell r="B4737" t="str">
            <v>INSTALACAO DE CONJ.MOTO BOMBA SUBMERSO ATE 5 CV</v>
          </cell>
          <cell r="C4737" t="str">
            <v>UN</v>
          </cell>
          <cell r="D4737">
            <v>231.59</v>
          </cell>
        </row>
        <row r="4738">
          <cell r="A4738" t="str">
            <v>73837/2</v>
          </cell>
          <cell r="B4738" t="str">
            <v>INSTALACAO DE CONJ.MOTO BOMBA SUBMERSO DE 6 A 25 CV</v>
          </cell>
          <cell r="C4738" t="str">
            <v>UN</v>
          </cell>
          <cell r="D4738">
            <v>463.2</v>
          </cell>
        </row>
        <row r="4739">
          <cell r="A4739" t="str">
            <v>73837/3</v>
          </cell>
          <cell r="B4739" t="str">
            <v>INSTALACAO DE CONJ.MOTO BOMBA SUBMERSO DE 26 A 50 CV</v>
          </cell>
          <cell r="C4739" t="str">
            <v>UN</v>
          </cell>
          <cell r="D4739">
            <v>926.4</v>
          </cell>
        </row>
        <row r="4740">
          <cell r="A4740">
            <v>73612</v>
          </cell>
          <cell r="B4740" t="str">
            <v>INSTALACAO DE CLORADOR</v>
          </cell>
          <cell r="C4740" t="str">
            <v>UN</v>
          </cell>
          <cell r="D4740">
            <v>471.9</v>
          </cell>
        </row>
        <row r="4741">
          <cell r="A4741">
            <v>73660</v>
          </cell>
          <cell r="B4741" t="str">
            <v>LEITO FILTRANTE - ASSENTAMENTO DE BLOCOS LEOPOLD</v>
          </cell>
          <cell r="C4741" t="str">
            <v>M2</v>
          </cell>
          <cell r="D4741">
            <v>83.7</v>
          </cell>
        </row>
        <row r="4742">
          <cell r="A4742">
            <v>73693</v>
          </cell>
          <cell r="B4742" t="str">
            <v>LEITO FILTRANTE - COLOCACAO DE LONA PLASTICA</v>
          </cell>
          <cell r="C4742" t="str">
            <v>M2</v>
          </cell>
          <cell r="D4742">
            <v>24.89</v>
          </cell>
        </row>
        <row r="4743">
          <cell r="A4743">
            <v>73694</v>
          </cell>
          <cell r="B4743" t="str">
            <v>INSTALACAO DE BOMBA DOSADORA</v>
          </cell>
          <cell r="C4743" t="str">
            <v>UN</v>
          </cell>
          <cell r="D4743">
            <v>189.17</v>
          </cell>
        </row>
        <row r="4744">
          <cell r="A4744">
            <v>73695</v>
          </cell>
          <cell r="B4744" t="str">
            <v>INSTALACAO DE AGITADOR</v>
          </cell>
          <cell r="C4744" t="str">
            <v>UN</v>
          </cell>
          <cell r="D4744">
            <v>97.29</v>
          </cell>
        </row>
        <row r="4745">
          <cell r="A4745" t="str">
            <v>73824/1</v>
          </cell>
          <cell r="B4745" t="str">
            <v>INSTALACAO DE MISTURADOR VERTICAL</v>
          </cell>
          <cell r="C4745" t="str">
            <v>UN</v>
          </cell>
          <cell r="D4745">
            <v>471.9</v>
          </cell>
        </row>
        <row r="4746">
          <cell r="A4746" t="str">
            <v>73825/2</v>
          </cell>
          <cell r="B4746" t="str">
            <v>VERTEDOR TRIANGULAR DE ALUMINIO</v>
          </cell>
          <cell r="C4746" t="str">
            <v>M2</v>
          </cell>
          <cell r="D4746">
            <v>1019.16</v>
          </cell>
        </row>
        <row r="4747">
          <cell r="A4747" t="str">
            <v>73873/1</v>
          </cell>
          <cell r="B4747" t="str">
            <v>LEITO FILTRANTE - COLOCACAO E APILOAMENTO DE TERRA NO FILTRO</v>
          </cell>
          <cell r="C4747" t="str">
            <v>M3</v>
          </cell>
          <cell r="D4747">
            <v>102.74</v>
          </cell>
        </row>
        <row r="4748">
          <cell r="A4748" t="str">
            <v>73873/2</v>
          </cell>
          <cell r="B4748" t="str">
            <v>LEITO FILTRANTE - FORN.E ENCHIMENTO C/ BRITA NO. 4</v>
          </cell>
          <cell r="C4748" t="str">
            <v>M3</v>
          </cell>
          <cell r="D4748">
            <v>188.18</v>
          </cell>
        </row>
        <row r="4749">
          <cell r="A4749" t="str">
            <v>73873/3</v>
          </cell>
          <cell r="B4749" t="str">
            <v>LEITO FILTRANTE - COLOCACAO DE AREIA NOS FILTROS</v>
          </cell>
          <cell r="C4749" t="str">
            <v>M3</v>
          </cell>
          <cell r="D4749">
            <v>102.74</v>
          </cell>
        </row>
        <row r="4750">
          <cell r="A4750" t="str">
            <v>73873/4</v>
          </cell>
          <cell r="B4750" t="str">
            <v>LEITO FILTRANTE - COLOCACAO DE PEDREGULHOS NOS FILTROS</v>
          </cell>
          <cell r="C4750" t="str">
            <v>M3</v>
          </cell>
          <cell r="D4750">
            <v>112.53</v>
          </cell>
        </row>
        <row r="4751">
          <cell r="A4751" t="str">
            <v>73873/5</v>
          </cell>
          <cell r="B4751" t="str">
            <v>LEITO FILTRANTE - COLOCACAO DE ANTRACITO NOS FILTROS</v>
          </cell>
          <cell r="C4751" t="str">
            <v>M3</v>
          </cell>
          <cell r="D4751">
            <v>102.74</v>
          </cell>
        </row>
        <row r="4752">
          <cell r="A4752" t="str">
            <v>73827/1</v>
          </cell>
          <cell r="B4752" t="str">
            <v>KIT CAVALETE PVC COM REGISTRO 1/2" - FORNECIMENTO E INSTALAÇÃO</v>
          </cell>
          <cell r="C4752" t="str">
            <v>UN</v>
          </cell>
          <cell r="D4752">
            <v>72.150000000000006</v>
          </cell>
        </row>
        <row r="4753">
          <cell r="A4753" t="str">
            <v>74218/1</v>
          </cell>
          <cell r="B4753" t="str">
            <v>KIT CAVALETE PVC COM REGISTRO 3/4" - FORNECIMENTO E INSTALACAO</v>
          </cell>
          <cell r="C4753" t="str">
            <v>UN</v>
          </cell>
          <cell r="D4753">
            <v>68.06</v>
          </cell>
        </row>
        <row r="4754">
          <cell r="A4754" t="str">
            <v>74253/1</v>
          </cell>
          <cell r="B4754" t="str">
            <v>RAMAL PREDIAL EM TUBO PEAD 20MM - FORNECIMENTO, INSTALAÇÃO, ESCAVAÇÃO E REATERRO</v>
          </cell>
          <cell r="C4754" t="str">
            <v>M</v>
          </cell>
          <cell r="D4754">
            <v>29.49</v>
          </cell>
        </row>
        <row r="4755">
          <cell r="A4755">
            <v>83878</v>
          </cell>
          <cell r="B4755" t="str">
            <v>LIGACAO DA REDE 50MM AO RAMAL PREDIAL 1/2"</v>
          </cell>
          <cell r="C4755" t="str">
            <v>UN</v>
          </cell>
          <cell r="D4755">
            <v>52.83</v>
          </cell>
        </row>
        <row r="4756">
          <cell r="A4756">
            <v>83879</v>
          </cell>
          <cell r="B4756" t="str">
            <v>LIGACAO DA REDE 75MM AO RAMAL PREDIAL 1/2"</v>
          </cell>
          <cell r="C4756" t="str">
            <v>UN</v>
          </cell>
          <cell r="D4756">
            <v>61.09</v>
          </cell>
        </row>
        <row r="4757">
          <cell r="A4757">
            <v>73658</v>
          </cell>
          <cell r="B4757" t="str">
            <v>LIGAÇÃO DOMICILIAR DE ESGOTO DN 100MM, DA CASA ATÉ A CAIXA, COMPOSTO POR 10,0M TUBO DE PVC ESGOTO PREDIAL DN 100MM E CAIXA DE ALVENARIA COM TAMPA DE CONCRETO - FORNECIMENTO E INSTALAÇÃO</v>
          </cell>
          <cell r="C4757" t="str">
            <v>UN</v>
          </cell>
          <cell r="D4757">
            <v>634.52</v>
          </cell>
        </row>
        <row r="4758">
          <cell r="A4758">
            <v>93350</v>
          </cell>
          <cell r="B4758" t="str">
            <v>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v>
          </cell>
          <cell r="C4758" t="str">
            <v>UN</v>
          </cell>
          <cell r="D4758">
            <v>937.39</v>
          </cell>
        </row>
        <row r="4759">
          <cell r="A4759">
            <v>93351</v>
          </cell>
          <cell r="B4759" t="str">
            <v>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v>
          </cell>
          <cell r="C4759" t="str">
            <v>UN</v>
          </cell>
          <cell r="D4759">
            <v>762.34</v>
          </cell>
        </row>
        <row r="4760">
          <cell r="A4760">
            <v>93352</v>
          </cell>
          <cell r="B4760" t="str">
            <v>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v>
          </cell>
          <cell r="C4760" t="str">
            <v>UN</v>
          </cell>
          <cell r="D4760">
            <v>589.14</v>
          </cell>
        </row>
        <row r="4761">
          <cell r="A4761">
            <v>93353</v>
          </cell>
          <cell r="B4761" t="str">
            <v>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v>
          </cell>
          <cell r="C4761" t="str">
            <v>UN</v>
          </cell>
          <cell r="D4761">
            <v>420.1</v>
          </cell>
        </row>
        <row r="4762">
          <cell r="A4762">
            <v>93354</v>
          </cell>
          <cell r="B4762" t="str">
            <v>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v>
          </cell>
          <cell r="C4762" t="str">
            <v>UN</v>
          </cell>
          <cell r="D4762">
            <v>548.79</v>
          </cell>
        </row>
        <row r="4763">
          <cell r="A4763">
            <v>93355</v>
          </cell>
          <cell r="B4763" t="str">
            <v>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v>
          </cell>
          <cell r="C4763" t="str">
            <v>UN</v>
          </cell>
          <cell r="D4763">
            <v>455.99</v>
          </cell>
        </row>
        <row r="4764">
          <cell r="A4764">
            <v>93356</v>
          </cell>
          <cell r="B4764" t="str">
            <v>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v>
          </cell>
          <cell r="C4764" t="str">
            <v>UN</v>
          </cell>
          <cell r="D4764">
            <v>362.77</v>
          </cell>
        </row>
        <row r="4765">
          <cell r="A4765">
            <v>93357</v>
          </cell>
          <cell r="B4765" t="str">
            <v>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v>
          </cell>
          <cell r="C4765" t="str">
            <v>UN</v>
          </cell>
          <cell r="D4765">
            <v>271.45</v>
          </cell>
        </row>
        <row r="4766">
          <cell r="A4766">
            <v>83335</v>
          </cell>
          <cell r="B4766" t="str">
            <v>ESCAVACAO SUBMERSA COM DRAGA DE MANDIBULA</v>
          </cell>
          <cell r="C4766" t="str">
            <v>M3</v>
          </cell>
          <cell r="D4766">
            <v>40.01</v>
          </cell>
        </row>
        <row r="4767">
          <cell r="A4767">
            <v>88548</v>
          </cell>
          <cell r="B4767" t="str">
            <v>DRAGAGEM (C/ ESCAVADEIRA DRAG LINE DE ARRASTE 140HP)</v>
          </cell>
          <cell r="C4767" t="str">
            <v>M3</v>
          </cell>
          <cell r="D4767">
            <v>25.48</v>
          </cell>
        </row>
        <row r="4768">
          <cell r="A4768" t="str">
            <v>73903/1</v>
          </cell>
          <cell r="B4768" t="str">
            <v>LIMPEZA SUPERFICIAL DA CAMADA VEGETAL EM JAZIDA</v>
          </cell>
          <cell r="C4768" t="str">
            <v>M2</v>
          </cell>
          <cell r="D4768">
            <v>0.35</v>
          </cell>
        </row>
        <row r="4769">
          <cell r="A4769" t="str">
            <v>74151/1</v>
          </cell>
          <cell r="B4769" t="str">
            <v>ESCAVACAO E CARGA MATERIAL 1A CATEGORIA, UTILIZANDO TRATOR DE ESTEIRAS DE 110 A 160HP COM LAMINA, PESO OPERACIONAL * 13T  E PA CARREGADEIRA COM 170 HP.</v>
          </cell>
          <cell r="C4769" t="str">
            <v>M3</v>
          </cell>
          <cell r="D4769">
            <v>3.17</v>
          </cell>
        </row>
        <row r="4770">
          <cell r="A4770" t="str">
            <v>74153/1</v>
          </cell>
          <cell r="B4770" t="str">
            <v>ESPALHAMENTO MECANIZADO (COM MOTONIVELADORA 140 HP) MATERIAL 1A. CATEGORIA</v>
          </cell>
          <cell r="C4770" t="str">
            <v>M2</v>
          </cell>
          <cell r="D4770">
            <v>0.24</v>
          </cell>
        </row>
        <row r="4771">
          <cell r="A4771" t="str">
            <v>74154/1</v>
          </cell>
          <cell r="B4771" t="str">
            <v>ESCAVACAO, CARGA E TRANSPORTE DE  MATERIAL DE 1A CATEGORIA COM TRATOR SOBRE ESTEIRAS 347 HP E CACAMBA 6M3,  DMT 50 A 200M</v>
          </cell>
          <cell r="C4771" t="str">
            <v>M3</v>
          </cell>
          <cell r="D4771">
            <v>4.72</v>
          </cell>
        </row>
        <row r="4772">
          <cell r="A4772" t="str">
            <v>74155/1</v>
          </cell>
          <cell r="B4772" t="str">
            <v>ESCAVACAO E TRANSPORTE DE MATERIAL DE  1A CAT DMT 50M COM TRATOR SOBRE  ESTEIRAS 347 HP COM LAMINA E ESCARIFICADOR</v>
          </cell>
          <cell r="C4772" t="str">
            <v>M3</v>
          </cell>
          <cell r="D4772">
            <v>1.44</v>
          </cell>
        </row>
        <row r="4773">
          <cell r="A4773" t="str">
            <v>74155/2</v>
          </cell>
          <cell r="B4773" t="str">
            <v>ESCAVACAO E TRANSPORTE DE MATERIAL DE  2A CAT DMT 50M COM TRATOR SOBRE  ESTEIRAS 347 HP COM LAMINA E ESCARIFICADOR</v>
          </cell>
          <cell r="C4773" t="str">
            <v>M3</v>
          </cell>
          <cell r="D4773">
            <v>2.78</v>
          </cell>
        </row>
        <row r="4774">
          <cell r="A4774" t="str">
            <v>74205/1</v>
          </cell>
          <cell r="B4774" t="str">
            <v>ESCAVACAO MECANICA DE MATERIAL 1A. CATEGORIA, PROVENIENTE DE CORTE DE SUBLEITO (C/TRATOR ESTEIRAS  160HP)</v>
          </cell>
          <cell r="C4774" t="str">
            <v>M3</v>
          </cell>
          <cell r="D4774">
            <v>1.49</v>
          </cell>
        </row>
        <row r="4775">
          <cell r="A4775">
            <v>79472</v>
          </cell>
          <cell r="B4775" t="str">
            <v>REGULARIZACAO DE SUPERFICIES EM TERRA COM MOTONIVELADORA</v>
          </cell>
          <cell r="C4775" t="str">
            <v>M2</v>
          </cell>
          <cell r="D4775">
            <v>0.49</v>
          </cell>
        </row>
        <row r="4776">
          <cell r="A4776">
            <v>79473</v>
          </cell>
          <cell r="B4776" t="str">
            <v>CORTE E ATERRO COMPENSADO</v>
          </cell>
          <cell r="C4776" t="str">
            <v>M3</v>
          </cell>
          <cell r="D4776">
            <v>5.16</v>
          </cell>
        </row>
        <row r="4777">
          <cell r="A4777">
            <v>79480</v>
          </cell>
          <cell r="B4777" t="str">
            <v>ESCAVACAO MECANICA CAMPO ABERTO EM SOLO EXCETO ROCHA ATE 2,00M PROFUNDIDADE</v>
          </cell>
          <cell r="C4777" t="str">
            <v>M3</v>
          </cell>
          <cell r="D4777">
            <v>2.16</v>
          </cell>
        </row>
        <row r="4778">
          <cell r="A4778">
            <v>83336</v>
          </cell>
          <cell r="B4778" t="str">
            <v>ESCAVACAO MECANICA PARA ACERTO DE TALUDES, EM MATERIAL DE 1A CATEGORIA, COM ESCAVADEIRA HIDRAULICA</v>
          </cell>
          <cell r="C4778" t="str">
            <v>M3</v>
          </cell>
          <cell r="D4778">
            <v>4.71</v>
          </cell>
        </row>
        <row r="4779">
          <cell r="A4779">
            <v>83338</v>
          </cell>
          <cell r="B4779" t="str">
            <v>ESCAVACAO MECANICA, A CEU ABERTO, EM MATERIAL DE 1A CATEGORIA, COM ESCAVADEIRA HIDRAULICA, CAPACIDADE DE 0,78 M3</v>
          </cell>
          <cell r="C4779" t="str">
            <v>M3</v>
          </cell>
          <cell r="D4779">
            <v>2.52</v>
          </cell>
        </row>
        <row r="4780">
          <cell r="A4780">
            <v>89885</v>
          </cell>
          <cell r="B4780" t="str">
            <v>ESCAVAÇÃO VERTICAL A CÉU ABERTO, INCLUINDO CARGA, DESCARGA E TRANSPORTE, EM SOLO DE 1ª CATEGORIA COM ESCAVADEIRA HIDRÁULICA (CAÇAMBA: 0,8 M³ / 111 HP), FROTA DE 3 CAMINHÕES BASCULANTES DE 14 M³, DMT DE 0,2 KM E VELOCIDADE MÉDIA 4 KM/H. AF_12/2013</v>
          </cell>
          <cell r="C4780" t="str">
            <v>M3</v>
          </cell>
          <cell r="D4780">
            <v>7.93</v>
          </cell>
        </row>
        <row r="4781">
          <cell r="A4781">
            <v>89886</v>
          </cell>
          <cell r="B4781" t="str">
            <v>ESCAVAÇÃO VERTICAL A CÉU ABERTO, INCLUINDO CARGA, DESCARGA E TRANSPORTE, EM SOLO DE 1ª CATEGORIA COM ESCAVADEIRA HIDRÁULICA (CAÇAMBA: 0,8 M³ / 111 HP), FROTA DE 3 CAMINHÕES BASCULANTES DE 14 M³, DMT DE 0,3 KM E VELOCIDADE MÉDIA 5,9 KM/H. AF_12/2013</v>
          </cell>
          <cell r="C4781" t="str">
            <v>M3</v>
          </cell>
          <cell r="D4781">
            <v>7.96</v>
          </cell>
        </row>
        <row r="4782">
          <cell r="A4782">
            <v>89887</v>
          </cell>
          <cell r="B4782" t="str">
            <v>ESCAVAÇÃO VERTICAL A CÉU ABERTO, INCLUINDO CARGA, DESCARGA E TRANSPORTE, EM SOLO DE 1ª CATEGORIA COM ESCAVADEIRA HIDRÁULICA (CAÇAMBA: 0,8 M³ / 111 HP), FROTA DE 3 CAMINHÕES BASCULANTES DE 14 M³, DMT DE 0,6 KM E VELOCIDADE MÉDIA 10 KM/H. AF_12/2013</v>
          </cell>
          <cell r="C4782" t="str">
            <v>M3</v>
          </cell>
          <cell r="D4782">
            <v>8.2200000000000006</v>
          </cell>
        </row>
        <row r="4783">
          <cell r="A4783">
            <v>89888</v>
          </cell>
          <cell r="B4783" t="str">
            <v>ESCAVAÇÃO VERTICAL A CÉU ABERTO, INCLUINDO CARGA, DESCARGA E TRANSPORTE, EM SOLO DE 1ª CATEGORIA COM ESCAVADEIRA HIDRÁULICA (CAÇAMBA: 0,8 M³ / 111 HP), FROTA DE 3 CAMINHÕES BASCULANTES DE 14 M³, DMT DE 0,8 KM E VELOCIDADE MÉDIA 14 KM/H. AF_12/2013</v>
          </cell>
          <cell r="C4783" t="str">
            <v>M3</v>
          </cell>
          <cell r="D4783">
            <v>8.14</v>
          </cell>
        </row>
        <row r="4784">
          <cell r="A4784">
            <v>89889</v>
          </cell>
          <cell r="B4784" t="str">
            <v>ESCAVAÇÃO VERTICAL A CÉU ABERTO, INCLUINDO CARGA, DESCARGA E TRANSPORTE, EM SOLO DE 1ª CATEGORIA COM ESCAVADEIRA HIDRÁULICA (CAÇAMBA: 0,8 M³ / 111 HP), FROTA DE 3 CAMINHÕES BASCULANTES DE 14 M³, DMT DE 1 KM E VELOCIDADE MÉDIA 15 KM/H. AF_12/2013</v>
          </cell>
          <cell r="C4784" t="str">
            <v>M3</v>
          </cell>
          <cell r="D4784">
            <v>8.42</v>
          </cell>
        </row>
        <row r="4785">
          <cell r="A4785">
            <v>89890</v>
          </cell>
          <cell r="B4785" t="str">
            <v>ESCAVAÇÃO VERTICAL A CÉU ABERTO, INCLUINDO CARGA, DESCARGA E TRANSPORTE, EM SOLO DE 1ª CATEGORIA COM ESCAVADEIRA HIDRÁULICA (CAÇAMBA: 0,8 M³ / 111 HP), FROTA DE 4 CAMINHÕES BASCULANTES DE 14 M³, DMT DE 1,5 KM E VELOCIDADE MÉDIA 18 KM/H. AF_12/2013</v>
          </cell>
          <cell r="C4785" t="str">
            <v>M3</v>
          </cell>
          <cell r="D4785">
            <v>11.64</v>
          </cell>
        </row>
        <row r="4786">
          <cell r="A4786">
            <v>89893</v>
          </cell>
          <cell r="B4786" t="str">
            <v>ESCAVAÇÃO VERTICAL A CÉU ABERTO, INCLUINDO CARGA, DESCARGA E TRANSPORTE, EM SOLO DE 1ª CATEGORIA COM ESCAVADEIRA HIDRÁULICA (CAÇAMBA: 0,8 M³ / 111 HP), FROTA DE 5 CAMINHÕES BASCULANTES DE 14 M³, DMT DE 3 KM E VELOCIDADE MÉDIA 20 KM/H. AF_12/2013</v>
          </cell>
          <cell r="C4786" t="str">
            <v>M3</v>
          </cell>
          <cell r="D4786">
            <v>14.3</v>
          </cell>
        </row>
        <row r="4787">
          <cell r="A4787">
            <v>89894</v>
          </cell>
          <cell r="B4787" t="str">
            <v>ESCAVAÇÃO VERTICAL A CÉU ABERTO, INCLUINDO CARGA, DESCARGA E TRANSPORTE, EM SOLO DE 1ª CATEGORIA COM ESCAVADEIRA HIDRÁULICA (CAÇAMBA: 0,8 M³ / 111 HP), FROTA DE 6 CAMINHÕES BASCULANTES DE 14 M³, DMT DE 4 KM E VELOCIDADE MÉDIA 22 KM/H. AF_12/2013</v>
          </cell>
          <cell r="C4787" t="str">
            <v>M3</v>
          </cell>
          <cell r="D4787">
            <v>15.92</v>
          </cell>
        </row>
        <row r="4788">
          <cell r="A4788">
            <v>89895</v>
          </cell>
          <cell r="B4788" t="str">
            <v>ESCAVAÇÃO VERTICAL A CÉU ABERTO, INCLUINDO CARGA, DESCARGA E TRANSPORTE, EM SOLO DE 1ª CATEGORIA COM ESCAVADEIRA HIDRÁULICA (CAÇAMBA: 0,8 M³ / 111 HP), FROTA DE 7 CAMINHÕES BASCULANTES DE 14 M³, DMT DE 6 KM E VELOCIDADE MÉDIA 22 KM/H. AF_12/2013</v>
          </cell>
          <cell r="C4788" t="str">
            <v>M3</v>
          </cell>
          <cell r="D4788">
            <v>19.28</v>
          </cell>
        </row>
        <row r="4789">
          <cell r="A4789">
            <v>89903</v>
          </cell>
          <cell r="B4789" t="str">
            <v>ESCAVAÇÃO VERTICAL A CÉU ABERTO, INCLUINDO CARGA, DESCARGA E TRANSPORTE, EM SOLO DE 1ª CATEGORIA COM ESCAVADEIRA HIDRÁULICA (CAÇAMBA: 0,8 M³ / 111 HP), FROTA DE 2 CAMINHÕES BASCULANTES DE 18 M³, DMT DE 0,2 KM E VELOCIDADE MÉDIA 4 KM/H. AF_12/2013</v>
          </cell>
          <cell r="C4789" t="str">
            <v>M3</v>
          </cell>
          <cell r="D4789">
            <v>6.95</v>
          </cell>
        </row>
        <row r="4790">
          <cell r="A4790">
            <v>89904</v>
          </cell>
          <cell r="B4790" t="str">
            <v>ESCAVAÇÃO VERTICAL A CÉU ABERTO, INCLUINDO CARGA, DESCARGA E TRANSPORTE, EM SOLO DE 1ª CATEGORIA COM ESCAVADEIRA HIDRÁULICA (CAÇAMBA: 0,8 M³ / 111 HP), FROTA DE 2 CAMINHÕES BASCULANTES DE 18 M³, DMT DE 0,3 KM E VELOCIDADE MÉDIA 5,9KM/H. AF_12/2013</v>
          </cell>
          <cell r="C4790" t="str">
            <v>M3</v>
          </cell>
          <cell r="D4790">
            <v>6.99</v>
          </cell>
        </row>
        <row r="4791">
          <cell r="A4791">
            <v>89905</v>
          </cell>
          <cell r="B4791" t="str">
            <v>ESCAVAÇÃO VERTICAL A CÉU ABERTO, INCLUINDO CARGA, DESCARGA E TRANSPORTE, EM SOLO DE 1ª CATEGORIA COM ESCAVADEIRA HIDRÁULICA (CAÇAMBA: 0,8 M³ / 111 HP), FROTA DE 2 CAMINHÕES BASCULANTES DE 18 M³, DMT DE 0,6 KM E VELOCIDADE MÉDIA 10 KM/H. AF_12/2013</v>
          </cell>
          <cell r="C4791" t="str">
            <v>M3</v>
          </cell>
          <cell r="D4791">
            <v>7.22</v>
          </cell>
        </row>
        <row r="4792">
          <cell r="A4792">
            <v>89906</v>
          </cell>
          <cell r="B4792" t="str">
            <v>ESCAVAÇÃO VERTICAL A CÉU ABERTO, INCLUINDO CARGA, DESCARGA E TRANSPORTE, EM SOLO DE 1ª CATEGORIA COM ESCAVADEIRA HIDRÁULICA (CAÇAMBA: 0,8 M³ / 111 HP), FROTA DE 2 CAMINHÕES BASCULANTES DE 18 M³, DMT DE 0,8 KM E VELOCIDADE MÉDIA 14 KM/H. AF_12/2013</v>
          </cell>
          <cell r="C4792" t="str">
            <v>M3</v>
          </cell>
          <cell r="D4792">
            <v>7.14</v>
          </cell>
        </row>
        <row r="4793">
          <cell r="A4793">
            <v>89907</v>
          </cell>
          <cell r="B4793" t="str">
            <v>ESCAVAÇÃO VERTICAL A CÉU ABERTO, INCLUINDO CARGA, DESCARGA E TRANSPORTE, EM SOLO DE 1ª CATEGORIA COM ESCAVADEIRA HIDRÁULICA (CAÇAMBA: 0,8 M³ / 111 HP), FROTA DE 3 CAMINHÕES BASCULANTES DE 18 M³, DMT DE 1 KM E VELOCIDADE MÉDIA 15 KM/H. AF_12/2013</v>
          </cell>
          <cell r="C4793" t="str">
            <v>M3</v>
          </cell>
          <cell r="D4793">
            <v>8.07</v>
          </cell>
        </row>
        <row r="4794">
          <cell r="A4794">
            <v>89908</v>
          </cell>
          <cell r="B4794" t="str">
            <v>ESCAVAÇÃO VERTICAL A CÉU ABERTO, INCLUINDO CARGA, DESCARGA E TRANSPORTE, EM SOLO DE 1ª CATEGORIA COM ESCAVADEIRA HIDRÁULICA (CAÇAMBA: 0,8 M³ / 111 HP), FROTA DE 4 CAMINHÕES BASCULANTES DE 18 M³, DMT DE 1,5 KM E VELOCIDADE MÉDIA 18 KM/H. AF_12/2013</v>
          </cell>
          <cell r="C4794" t="str">
            <v>M3</v>
          </cell>
          <cell r="D4794">
            <v>10.96</v>
          </cell>
        </row>
        <row r="4795">
          <cell r="A4795">
            <v>89911</v>
          </cell>
          <cell r="B4795" t="str">
            <v>ESCAVAÇÃO VERTICAL A CÉU ABERTO, INCLUINDO CARGA, DESCARGA E TRANSPORTE, EM SOLO DE 1ª CATEGORIA COM ESCAVADEIRA HIDRÁULICA (CAÇAMBA: 0,8 M³ / 111 HP), FROTA DE 5 CAMINHÕES BASCULANTES DE 18 M³, DMT DE 3 KM E VELOCIDADE MÉDIA 20 KM/H. AF_12/2013</v>
          </cell>
          <cell r="C4795" t="str">
            <v>M3</v>
          </cell>
          <cell r="D4795">
            <v>13.35</v>
          </cell>
        </row>
        <row r="4796">
          <cell r="A4796">
            <v>89912</v>
          </cell>
          <cell r="B4796" t="str">
            <v>ESCAVAÇÃO VERTICAL A CÉU ABERTO, INCLUINDO CARGA, DESCARGA E TRANSPORTE, EM SOLO DE 1ª CATEGORIA COM ESCAVADEIRA HIDRÁULICA (CAÇAMBA: 0,8 M³ / 111 HP), FROTA DE 5 CAMINHÕES BASCULANTES DE 18 M³, DMT DE 4 KM E VELOCIDADE MÉDIA 22 KM/H. AF_12/2013</v>
          </cell>
          <cell r="C4796" t="str">
            <v>M3</v>
          </cell>
          <cell r="D4796">
            <v>14.21</v>
          </cell>
        </row>
        <row r="4797">
          <cell r="A4797">
            <v>89913</v>
          </cell>
          <cell r="B4797" t="str">
            <v>ESCAVAÇÃO VERTICAL A CÉU ABERTO, INCLUINDO CARGA, DESCARGA E TRANSPORTE, EM SOLO DE 1ª CATEGORIA COM ESCAVADEIRA HIDRÁULICA (CAÇAMBA: 0,8 M³ / 111 HP), FROTA DE 6 CAMINHÕES BASCULANTES DE 18 M³, DMT DE 6 KM E VELOCIDADE MÉDIA 22 KM/H. AF_12/2013</v>
          </cell>
          <cell r="C4797" t="str">
            <v>M3</v>
          </cell>
          <cell r="D4797">
            <v>17.239999999999998</v>
          </cell>
        </row>
        <row r="4798">
          <cell r="A4798">
            <v>89921</v>
          </cell>
          <cell r="B4798" t="str">
            <v>ESCAVAÇÃO VERTICAL A CÉU ABERTO, INCLUINDO CARGA, DESCARGA E TRANSPORTE, EM SOLO DE 1ª CATEGORIA COM ESCAVADEIRA HIDRÁULICA (CAÇAMBA: 1,2 M³ / 155 HP), FROTA DE 3 CAMINHÕES BASCULANTES DE 14 M³, DMT DE 0,2 KM E VELOCIDADE MÉDIA 4 KM/H. AF_12/2013</v>
          </cell>
          <cell r="C4798" t="str">
            <v>M3</v>
          </cell>
          <cell r="D4798">
            <v>6.43</v>
          </cell>
        </row>
        <row r="4799">
          <cell r="A4799">
            <v>89922</v>
          </cell>
          <cell r="B4799" t="str">
            <v>ESCAVAÇÃO VERTICAL A CÉU ABERTO, INCLUINDO CARGA, DESCARGA E TRANSPORTE, EM SOLO DE 1ª CATEGORIA COM ESCAVADEIRA HIDRÁULICA (CAÇAMBA: 1,2 M³ / 155 HP), FROTA DE 3 CAMINHÕES BASCULANTES DE 14 M³, DMT DE 0,3 KM E VELOCIDADE MÉDIA 5,9 KM/H. AF_12/2013</v>
          </cell>
          <cell r="C4799" t="str">
            <v>M3</v>
          </cell>
          <cell r="D4799">
            <v>6.46</v>
          </cell>
        </row>
        <row r="4800">
          <cell r="A4800">
            <v>89923</v>
          </cell>
          <cell r="B4800" t="str">
            <v>ESCAVAÇÃO VERTICAL A CÉU ABERTO, INCLUINDO CARGA, DESCARGA E TRANSPORTE, EM SOLO DE 1ª CATEGORIA COM ESCAVADEIRA HIDRÁULICA (CAÇAMBA: 1,2 M³ / 155 HP), FROTA DE 3 CAMINHÕES BASCULANTES DE 14 M³, DMT DE 0,6 KM E VELOCIDADE MÉDIA 10 KM/H. AF_12/2013</v>
          </cell>
          <cell r="C4800" t="str">
            <v>M3</v>
          </cell>
          <cell r="D4800">
            <v>6.72</v>
          </cell>
        </row>
        <row r="4801">
          <cell r="A4801">
            <v>89924</v>
          </cell>
          <cell r="B4801" t="str">
            <v>ESCAVAÇÃO VERTICAL A CÉU ABERTO, INCLUINDO CARGA, DESCARGA E TRANSPORTE, EM SOLO DE 1ª CATEGORIA COM ESCAVADEIRA HIDRÁULICA (CAÇAMBA: 1,2 M³ / 155 HP), FROTA DE 3 CAMINHÕES BASCULANTES DE 14 M³, DMT DE 0,8 KM E VELOCIDADE MÉDIA 14 KM/H. AF_12/2013</v>
          </cell>
          <cell r="C4801" t="str">
            <v>M3</v>
          </cell>
          <cell r="D4801">
            <v>6.63</v>
          </cell>
        </row>
        <row r="4802">
          <cell r="A4802">
            <v>89925</v>
          </cell>
          <cell r="B4802" t="str">
            <v>ESCAVAÇÃO VERTICAL A CÉU ABERTO, INCLUINDO CARGA, DESCARGA E TRANSPORTE, EM SOLO DE 1ª CATEGORIA COM ESCAVADEIRA HIDRÁULICA (CAÇAMBA: 1,2 M³ / 155 HP), FROTA DE 3 CAMINHÕES BASCULANTES DE 14 M³, DMT DE 1 KM E VELOCIDADE MÉDIA 15 KM/H. AF_12/2013</v>
          </cell>
          <cell r="C4802" t="str">
            <v>M3</v>
          </cell>
          <cell r="D4802">
            <v>6.92</v>
          </cell>
        </row>
        <row r="4803">
          <cell r="A4803">
            <v>89926</v>
          </cell>
          <cell r="B4803" t="str">
            <v>ESCAVAÇÃO VERTICAL A CÉU ABERTO, INCLUINDO CARGA, DESCARGA E TRANSPORTE, EM SOLO DE 1ª CATEGORIA COM ESCAVADEIRA HIDRÁULICA (CAÇAMBA: 1,2 M³ / 155 HP), FROTA DE 5 CAMINHÕES BASCULANTES DE 14 M³, DMT DE 1,5 KM E VELOCIDADE MÉDIA 18 KM/H. AF_12/2013</v>
          </cell>
          <cell r="C4803" t="str">
            <v>M3</v>
          </cell>
          <cell r="D4803">
            <v>10.42</v>
          </cell>
        </row>
        <row r="4804">
          <cell r="A4804">
            <v>89929</v>
          </cell>
          <cell r="B4804" t="str">
            <v>ESCAVAÇÃO VERTICAL A CÉU ABERTO, INCLUINDO CARGA, DESCARGA E TRANSPORTE, EM SOLO DE 1ª CATEGORIA COM ESCAVADEIRA HIDRÁULICA (CAÇAMBA: 1,2 M³ / 155 HP), FROTA DE 7 CAMINHÕES BASCULANTES DE 14 M³, DMT DE 3 KM E VELOCIDADE MÉDIA 20 KM/H. AF_12/2013</v>
          </cell>
          <cell r="C4804" t="str">
            <v>M3</v>
          </cell>
          <cell r="D4804">
            <v>13.39</v>
          </cell>
        </row>
        <row r="4805">
          <cell r="A4805">
            <v>89930</v>
          </cell>
          <cell r="B4805" t="str">
            <v>ESCAVAÇÃO VERTICAL A CÉU ABERTO, INCLUINDO CARGA, DESCARGA E TRANSPORTE, EM SOLO DE 1ª CATEGORIA COM ESCAVADEIRA HIDRÁULICA (CAÇAMBA: 1,2 M³ / 155 HP), FROTA DE 7 CAMINHÕES BASCULANTES DE 14 M³, DMT DE 4 KM E VELOCIDADE MÉDIA 22 KM/H. AF_12/2013</v>
          </cell>
          <cell r="C4805" t="str">
            <v>M3</v>
          </cell>
          <cell r="D4805">
            <v>14.31</v>
          </cell>
        </row>
        <row r="4806">
          <cell r="A4806">
            <v>89931</v>
          </cell>
          <cell r="B4806" t="str">
            <v>ESCAVAÇÃO VERTICAL A CÉU ABERTO, INCLUINDO CARGA, DESCARGA E TRANSPORTE, EM SOLO DE 1ª CATEGORIA COM ESCAVADEIRA HIDRÁULICA (CAÇAMBA: 1,2 M³ / 155 HP), FROTA DE 9 CAMINHÕES BASCULANTES DE 14 M³, DMT DE 6 KM E VELOCIDADE MÉDIA 22 KM/H. AF_12/2013</v>
          </cell>
          <cell r="C4806" t="str">
            <v>M3</v>
          </cell>
          <cell r="D4806">
            <v>17.989999999999998</v>
          </cell>
        </row>
        <row r="4807">
          <cell r="A4807">
            <v>89939</v>
          </cell>
          <cell r="B4807" t="str">
            <v>ESCAVAÇÃO VERTICAL A CÉU ABERTO, INCLUINDO CARGA, DESCARGA E TRANSPORTE, EM SOLO DE 1ª CATEGORIA COM ESCAVADEIRA HIDRÁULICA (CAÇAMBA: 1,2 M³ / 155 HP), FROTA DE 3 CAMINHÕES BASCULANTES DE 18 M³, DMT DE 0,2 KM E VELOCIDADE MÉDIA 4 KM/H. AF_12/2013</v>
          </cell>
          <cell r="C4807" t="str">
            <v>M3</v>
          </cell>
          <cell r="D4807">
            <v>6.02</v>
          </cell>
        </row>
        <row r="4808">
          <cell r="A4808">
            <v>89940</v>
          </cell>
          <cell r="B4808" t="str">
            <v>ESCAVAÇÃO VERTICAL A CÉU ABERTO, INCLUINDO CARGA, DESCARGA E TRANSPORTE, EM SOLO DE 1ª CATEGORIA COM ESCAVADEIRA HIDRÁULICA (CAÇAMBA: 1,2 M³ / 155 HP), FROTA DE 3 CAMINHÕES BASCULANTES DE 18 M³, DMT DE 0,3 KM E VELOCIDADE MÉDIA 5,9 KM/H. AF_12/2013</v>
          </cell>
          <cell r="C4808" t="str">
            <v>M3</v>
          </cell>
          <cell r="D4808">
            <v>6.05</v>
          </cell>
        </row>
        <row r="4809">
          <cell r="A4809">
            <v>89941</v>
          </cell>
          <cell r="B4809" t="str">
            <v>ESCAVAÇÃO VERTICAL A CÉU ABERTO, INCLUINDO CARGA, DESCARGA E TRANSPORTE, EM SOLO DE 1ª CATEGORIA COM ESCAVADEIRA HIDRÁULICA (CAÇAMBA: 1,2 M³ / 155 HP), FROTA DE 3 CAMINHÕES BASCULANTES DE 18 M³, DMT DE 0,6 KM E VELOCIDADE MÉDIA 10 KM/H. AF_12/2013</v>
          </cell>
          <cell r="C4809" t="str">
            <v>M3</v>
          </cell>
          <cell r="D4809">
            <v>6.29</v>
          </cell>
        </row>
        <row r="4810">
          <cell r="A4810">
            <v>89942</v>
          </cell>
          <cell r="B4810" t="str">
            <v>ESCAVAÇÃO VERTICAL A CÉU ABERTO, INCLUINDO CARGA, DESCARGA E TRANSPORTE, EM SOLO DE 1ª CATEGORIA COM ESCAVADEIRA HIDRÁULICA (CAÇAMBA: 1,2 M³ / 155 HP), FROTA DE 3 CAMINHÕES BASCULANTES DE 18 M³, DMT DE 0,8 KM E VELOCIDADE MÉDIA 14 KM/H. AF_12/2013</v>
          </cell>
          <cell r="C4810" t="str">
            <v>M3</v>
          </cell>
          <cell r="D4810">
            <v>6.21</v>
          </cell>
        </row>
        <row r="4811">
          <cell r="A4811">
            <v>89943</v>
          </cell>
          <cell r="B4811" t="str">
            <v>ESCAVAÇÃO VERTICAL A CÉU ABERTO, INCLUINDO CARGA, DESCARGA E TRANSPORTE, EM SOLO DE 1ª CATEGORIA COM ESCAVADEIRA HIDRÁULICA (CAÇAMBA: 1,2 M³ / 155 HP), FROTA DE 3 CAMINHÕES BASCULANTES DE 18 M³, DMT DE 1 KM E VELOCIDADE MÉDIA 15 KM/H. AF_12/2013</v>
          </cell>
          <cell r="C4811" t="str">
            <v>M3</v>
          </cell>
          <cell r="D4811">
            <v>6.46</v>
          </cell>
        </row>
        <row r="4812">
          <cell r="A4812">
            <v>89944</v>
          </cell>
          <cell r="B4812" t="str">
            <v>ESCAVAÇÃO VERTICAL A CÉU ABERTO, INCLUINDO CARGA, DESCARGA E TRANSPORTE, EM SOLO DE 1ª CATEGORIA COM ESCAVADEIRA HIDRÁULICA (CAÇAMBA: 1,2 M³ / 155 HP), FROTA DE 5 CAMINHÕES BASCULANTES DE 18 M³, DMT DE 1,5 KM E VELOCIDADE MÉDIA 18 KM/H. AF_12/2013</v>
          </cell>
          <cell r="C4812" t="str">
            <v>M3</v>
          </cell>
          <cell r="D4812">
            <v>9.61</v>
          </cell>
        </row>
        <row r="4813">
          <cell r="A4813">
            <v>89947</v>
          </cell>
          <cell r="B4813" t="str">
            <v>ESCAVAÇÃO VERTICAL A CÉU ABERTO, INCLUINDO CARGA, DESCARGA E TRANSPORTE, EM SOLO DE 1ª CATEGORIA COM ESCAVADEIRA HIDRÁULICA (CAÇAMBA: 1,2 M³ / 155 HP), FROTA DE 6 CAMINHÕES BASCULANTES DE 18 M³, DMT DE 3 KM E VELOCIDADE MÉDIA 20 KM/H. AF_12/2013</v>
          </cell>
          <cell r="C4813" t="str">
            <v>M3</v>
          </cell>
          <cell r="D4813">
            <v>11.82</v>
          </cell>
        </row>
        <row r="4814">
          <cell r="A4814">
            <v>89948</v>
          </cell>
          <cell r="B4814" t="str">
            <v>ESCAVAÇÃO VERTICAL A CÉU ABERTO, INCLUINDO CARGA, DESCARGA E TRANSPORTE, EM SOLO DE 1ª CATEGORIA COM ESCAVADEIRA HIDRÁULICA (CAÇAMBA: 1,2 M³ / 155 HP), FROTA DE 7 CAMINHÕES BASCULANTES DE 18 M³, DMT DE 4 KM E VELOCIDADE MÉDIA 22 KM/H. AF_12/2013</v>
          </cell>
          <cell r="C4814" t="str">
            <v>M3</v>
          </cell>
          <cell r="D4814">
            <v>13.12</v>
          </cell>
        </row>
        <row r="4815">
          <cell r="A4815">
            <v>89949</v>
          </cell>
          <cell r="B4815" t="str">
            <v>ESCAVAÇÃO VERTICAL A CÉU ABERTO, INCLUINDO CARGA, DESCARGA E TRANSPORTE, EM SOLO DE 1ª CATEGORIA COM ESCAVADEIRA HIDRÁULICA (CAÇAMBA: 1,2 M³ / 155 HP), FROTA DE 8 CAMINHÕES BASCULANTES DE 18 M³, DMT DE 6 KM E VELOCIDADE MÉDIA 22 KM/H. AF_12/2013</v>
          </cell>
          <cell r="C4815" t="str">
            <v>M3</v>
          </cell>
          <cell r="D4815">
            <v>15.94</v>
          </cell>
        </row>
        <row r="4816">
          <cell r="A4816">
            <v>96520</v>
          </cell>
          <cell r="B4816" t="str">
            <v>ESCAVAÇÃO MECANIZADA PARA BLOCO DE COROAMENTO OU SAPATA, SEM PREVISÃO DE FÔRMA, COM RETROESCAVADEIRA. AF_06/2017</v>
          </cell>
          <cell r="C4816" t="str">
            <v>M3</v>
          </cell>
          <cell r="D4816">
            <v>90.13</v>
          </cell>
        </row>
        <row r="4817">
          <cell r="A4817">
            <v>96521</v>
          </cell>
          <cell r="B4817" t="str">
            <v>ESCAVAÇÃO MECANIZADA PARA BLOCO DE COROAMENTO OU SAPATA, COM PREVISÃO DE FÔRMA, COM RETROESCAVADEIRA. AF_06/2017</v>
          </cell>
          <cell r="C4817" t="str">
            <v>M3</v>
          </cell>
          <cell r="D4817">
            <v>35.35</v>
          </cell>
        </row>
        <row r="4818">
          <cell r="A4818">
            <v>96522</v>
          </cell>
          <cell r="B4818" t="str">
            <v>ESCAVAÇÃO MANUAL PARA BLOCO DE COROAMENTO OU SAPATA, SEM PREVISÃO DE FÔRMA. AF_06/2017</v>
          </cell>
          <cell r="C4818" t="str">
            <v>M3</v>
          </cell>
          <cell r="D4818">
            <v>153.47</v>
          </cell>
        </row>
        <row r="4819">
          <cell r="A4819">
            <v>96523</v>
          </cell>
          <cell r="B4819" t="str">
            <v>ESCAVAÇÃO MANUAL PARA BLOCO DE COROAMENTO OU SAPATA, COM PREVISÃO DE FÔRMA. AF_06/2017</v>
          </cell>
          <cell r="C4819" t="str">
            <v>M3</v>
          </cell>
          <cell r="D4819">
            <v>97.78</v>
          </cell>
        </row>
        <row r="4820">
          <cell r="A4820">
            <v>96524</v>
          </cell>
          <cell r="B4820" t="str">
            <v>ESCAVAÇÃO MECANIZADA PARA VIGA BALDRAME, SEM PREVISÃO DE FÔRMA, COM MINI-ESCAVADEIRA. AF_06/2017</v>
          </cell>
          <cell r="C4820" t="str">
            <v>M3</v>
          </cell>
          <cell r="D4820">
            <v>175.9</v>
          </cell>
        </row>
        <row r="4821">
          <cell r="A4821">
            <v>96525</v>
          </cell>
          <cell r="B4821" t="str">
            <v>ESCAVAÇÃO MECANIZADA PARA VIGA BALDRAME, COM PREVISÃO DE FÔRMA, COM MINI-ESCAVADEIRA. AF_06/2017</v>
          </cell>
          <cell r="C4821" t="str">
            <v>M3</v>
          </cell>
          <cell r="D4821">
            <v>33.299999999999997</v>
          </cell>
        </row>
        <row r="4822">
          <cell r="A4822">
            <v>96526</v>
          </cell>
          <cell r="B4822" t="str">
            <v>ESCAVAÇÃO MANUAL DE VALA PARA VIGA BALDRAME, SEM PREVISÃO DE FÔRMA. AF_06/2017</v>
          </cell>
          <cell r="C4822" t="str">
            <v>M3</v>
          </cell>
          <cell r="D4822">
            <v>310.07</v>
          </cell>
        </row>
        <row r="4823">
          <cell r="A4823">
            <v>96527</v>
          </cell>
          <cell r="B4823" t="str">
            <v>ESCAVAÇÃO MANUAL DE VALA PARA VIGA BALDRAME, COM PREVISÃO DE FÔRMA. AF_06/2017</v>
          </cell>
          <cell r="C4823" t="str">
            <v>M3</v>
          </cell>
          <cell r="D4823">
            <v>128.31</v>
          </cell>
        </row>
        <row r="4824">
          <cell r="A4824">
            <v>96528</v>
          </cell>
          <cell r="B4824" t="str">
            <v>FABRICAÇÃO, MONTAGEM E DESMONTAGEM DE FÔRMA PARA BLOCO DE COROAMENTO, EM MADEIRA SERRADA, E=25 MM, 1 UTILIZAÇÃO. AF_06/2017</v>
          </cell>
          <cell r="C4824" t="str">
            <v>M2</v>
          </cell>
          <cell r="D4824">
            <v>131.38999999999999</v>
          </cell>
        </row>
        <row r="4825">
          <cell r="A4825">
            <v>98116</v>
          </cell>
          <cell r="B4825" t="str">
            <v>ESCAVAÇÃO VERTICAL A CÉU ABERTO, INCLUINDO CARGA, DESCARGA E TRANSPORTE, EM SOLO DE 1ª CATEGORIA COM ESCAVADEIRA HIDRÁULICA (CAÇAMBA: 0,8 M³ / 111 HP), FROTA DE 4 CAMINHÕES BASCULANTES DE 14 M³, DMT DE 2 KM E VELOCIDADE MÉDIA 20 KM/H. AF_02/2018</v>
          </cell>
          <cell r="C4825" t="str">
            <v>M3</v>
          </cell>
          <cell r="D4825">
            <v>12.14</v>
          </cell>
        </row>
        <row r="4826">
          <cell r="A4826">
            <v>98117</v>
          </cell>
          <cell r="B4826" t="str">
            <v>ESCAVAÇÃO VERTICAL A CÉU ABERTO, INCLUINDO CARGA, DESCARGA E TRANSPORTE, EM SOLO DE 1ª CATEGORIA COM ESCAVADEIRA HIDRÁULICA (CAÇAMBA: 0,8 M³ / 111 HP), FROTA DE 4 CAMINHÕES BASCULANTES DE 18 M³, DMT DE 2 KM E VELOCIDADE MÉDIA 20 KM/H. AF_02/2018</v>
          </cell>
          <cell r="C4826" t="str">
            <v>M3</v>
          </cell>
          <cell r="D4826">
            <v>11.4</v>
          </cell>
        </row>
        <row r="4827">
          <cell r="A4827">
            <v>98118</v>
          </cell>
          <cell r="B4827" t="str">
            <v>ESCAVAÇÃO VERTICAL A CÉU ABERTO, INCLUINDO CARGA, DESCARGA E TRANSPORTE, EM SOLO DE 1ª CATEGORIA COM ESCAVADEIRA HIDRÁULICA (CAÇAMBA: 1,2 M³ / 155 HP), FROTA DE 6 CAMINHÕES BASCULANTES DE 14 M³, DMT DE 2 KM E VELOCIDADE MÉDIA 20 KM/H. AF_02/2018</v>
          </cell>
          <cell r="C4827" t="str">
            <v>M3</v>
          </cell>
          <cell r="D4827">
            <v>11.41</v>
          </cell>
        </row>
        <row r="4828">
          <cell r="A4828">
            <v>98119</v>
          </cell>
          <cell r="B4828" t="str">
            <v>ESCAVAÇÃO VERTICAL A CÉU ABERTO, INCLUINDO CARGA, DESCARGA E TRANSPORTE, EM SOLO DE 1ª CATEGORIA COM ESCAVADEIRA HIDRÁULICA (CAÇAMBA: 1,2 M³ / 155 HP), FROTA DE 5 CAMINHÕES BASCULANTES DE 18 M³, DMT DE 2 KM E VELOCIDADE MÉDIA 20 KM/H. AF_02/2018</v>
          </cell>
          <cell r="C4828" t="str">
            <v>M3</v>
          </cell>
          <cell r="D4828">
            <v>10.050000000000001</v>
          </cell>
        </row>
        <row r="4829">
          <cell r="A4829">
            <v>72915</v>
          </cell>
          <cell r="B4829" t="str">
            <v>ESCAVACAO MECANICA DE VALA EM MATERIAL DE 2A. CATEGORIA ATE 2 M DE PROFUNDIDADE COM UTILIZACAO DE ESCAVADEIRA HIDRAULICA</v>
          </cell>
          <cell r="C4829" t="str">
            <v>M3</v>
          </cell>
          <cell r="D4829">
            <v>11.07</v>
          </cell>
        </row>
        <row r="4830">
          <cell r="A4830">
            <v>72917</v>
          </cell>
          <cell r="B4830" t="str">
            <v>ESCAVACAO MECANICA DE VALA EM MATERIAL 2A. CATEGORIA DE 2,01 ATE 4,00 M DE PROFUNDIDADE COM UTILIZACAO DE ESCAVADEIRA HIDRAULICA</v>
          </cell>
          <cell r="C4830" t="str">
            <v>M3</v>
          </cell>
          <cell r="D4830">
            <v>12.65</v>
          </cell>
        </row>
        <row r="4831">
          <cell r="A4831">
            <v>72918</v>
          </cell>
          <cell r="B4831" t="str">
            <v>ESCAVACAO MECANICA DE VALA EM MATERIAL 2A. CATEGORIA DE 4,01 ATE 6,00 M DE PROFUNDIDADE COM UTILIZACAO DE ESCAVADEIRA HIDRAULICA</v>
          </cell>
          <cell r="C4831" t="str">
            <v>M3</v>
          </cell>
          <cell r="D4831">
            <v>14.76</v>
          </cell>
        </row>
        <row r="4832">
          <cell r="A4832" t="str">
            <v>73965/9</v>
          </cell>
          <cell r="B4832" t="str">
            <v>ESCAVACAO MANUAL DE VALA EM LODO, DE 1,5 ATE 3M, EXCLUINDO ESGOTAMENTO/ESCORAMENTO.</v>
          </cell>
          <cell r="C4832" t="str">
            <v>M3</v>
          </cell>
          <cell r="D4832">
            <v>212.5</v>
          </cell>
        </row>
        <row r="4833">
          <cell r="A4833" t="str">
            <v>79506/2</v>
          </cell>
          <cell r="B4833" t="str">
            <v>ESCAVAÇÃO MANUAL DE VALA/CAVA EM LODO, ENTRE 3 E 4,5M DE PROFUNDIDADE</v>
          </cell>
          <cell r="C4833" t="str">
            <v>M3</v>
          </cell>
          <cell r="D4833">
            <v>318.75</v>
          </cell>
        </row>
        <row r="4834">
          <cell r="A4834">
            <v>83343</v>
          </cell>
          <cell r="B4834" t="str">
            <v>ESCAVACAO MECANICA DE VALAS (SOLO COM AGUA), PROFUNDIDADE MAIOR QUE 4,00 M ATE 6,00 M.</v>
          </cell>
          <cell r="C4834" t="str">
            <v>M3</v>
          </cell>
          <cell r="D4834">
            <v>14.24</v>
          </cell>
        </row>
        <row r="4835">
          <cell r="A4835">
            <v>90082</v>
          </cell>
          <cell r="B4835" t="str">
            <v>ESCAVAÇÃO MECANIZADA DE VALA COM PROF. ATÉ 1,5 M (MÉDIA ENTRE MONTANTE E JUSANTE/UMA COMPOSIÇÃO POR TRECHO), COM ESCAVADEIRA HIDRÁULICA (0,8 M3), LARG. DE 1,5 M A 2,5 M, EM SOLO DE 1A CATEGORIA, EM LOCAIS COM ALTO NÍVEL DE INTERFERÊNCIA. AF_01/2015</v>
          </cell>
          <cell r="C4835" t="str">
            <v>M3</v>
          </cell>
          <cell r="D4835">
            <v>8.67</v>
          </cell>
        </row>
        <row r="4836">
          <cell r="A4836">
            <v>90084</v>
          </cell>
          <cell r="B4836" t="str">
            <v>ESCAVAÇÃO MECANIZADA DE VALA COM PROF. MAIOR QUE 1,5 M ATÉ 3,0 M (MÉDIA ENTRE MONTANTE E JUSANTE/UMA COMPOSIÇÃO POR TRECHO), COM ESCAVADEIRA HIDRÁULICA (0,8 M3/111 HP), LARGURA ATÉ 1,5 M, EM SOLO DE 1A CATEGORIA, EM LOCAIS COM ALTO NÍVEL DE INTERFERÊNCIA. AF_01/2015</v>
          </cell>
          <cell r="C4836" t="str">
            <v>M3</v>
          </cell>
          <cell r="D4836">
            <v>8.44</v>
          </cell>
        </row>
        <row r="4837">
          <cell r="A4837">
            <v>90085</v>
          </cell>
          <cell r="B4837" t="str">
            <v>ESCAVAÇÃO MECANIZADA DE VALA COM PROF. MAIOR QUE 1,5 M ATÉ 3,0 M (MÉDIA ENTRE MONTANTE E JUSANTE/UMA COMPOSIÇÃO POR TRECHO), COM ESCAVADEIRA HIDRÁULICA (0,8 M3/111 HP), LARG. DE 1,5 M A 2,5 M, EM SOLO DE 1A CATEGORIA, EM LOCAIS COM ALTO NÍVEL DE INTERFERÊNCIA. AF_01/2015</v>
          </cell>
          <cell r="C4837" t="str">
            <v>M3</v>
          </cell>
          <cell r="D4837">
            <v>7.92</v>
          </cell>
        </row>
        <row r="4838">
          <cell r="A4838">
            <v>90086</v>
          </cell>
          <cell r="B4838" t="str">
            <v>ESCAVAÇÃO MECANIZADA DE VALA COM PROF. MAIOR QUE 3,0 M ATÉ 4,5 M(MÉDIA ENTRE MONTANTE E JUSANTE/UMA COMPOSIÇÃO POR TRECHO), COM ESCAVADEIRA HIDRÁULICA (0,8 M3/111 HP), LARG. MENOR QUE 1,5 M, EM SOLO DE 1A CATEGORIA, EM LOCAIS COM ALTO NÍVEL DE INTERFERÊNCIA. AF_01/2015</v>
          </cell>
          <cell r="C4838" t="str">
            <v>M3</v>
          </cell>
          <cell r="D4838">
            <v>8.01</v>
          </cell>
        </row>
        <row r="4839">
          <cell r="A4839">
            <v>90087</v>
          </cell>
          <cell r="B4839" t="str">
            <v>ESCAVAÇÃO MECANIZADA DE VALA COM PROF. DE 3,0 M ATÉ 4,5 M(MÉDIA ENTRE MONTANTE E JUSANTE/UMA COMPOSIÇÃO POR TRECHO), COM ESCAVADEIRA HIDRÁULICA (1,2 M3/155 HP), LARG. DE 1,5 M A 2,5 M, EM SOLO DE 1A CATEGORIA, EM LOCAIS COM ALTO NÍVEL DE INTERFERÊNCIA. AF_01/2015</v>
          </cell>
          <cell r="C4839" t="str">
            <v>M3</v>
          </cell>
          <cell r="D4839">
            <v>6.88</v>
          </cell>
        </row>
        <row r="4840">
          <cell r="A4840">
            <v>90088</v>
          </cell>
          <cell r="B4840" t="str">
            <v>ESCAVAÇÃO MECANIZADA DE VALA COM PROF. MAIOR QUE 4,5 M ATÉ 6,0 M(MÉDIA ENTRE MONTANTE E JUSANTE/UMA COMPOSIÇÃO POR TRECHO), COM ESCAVADEIRA HIDRÁULICA (1,2 M3/155 HP), LARG. MENOR QUE 1,5 M, EM SOLO DE 1A CATEGORIA, EM LOCAIS COM ALTO NÍVEL DE INTERFERÊNCIA. AF_01/2015</v>
          </cell>
          <cell r="C4840" t="str">
            <v>M3</v>
          </cell>
          <cell r="D4840">
            <v>7.02</v>
          </cell>
        </row>
        <row r="4841">
          <cell r="A4841">
            <v>90090</v>
          </cell>
          <cell r="B4841" t="str">
            <v>ESCAVAÇÃO MECANIZADA DE VALA COM PROF. MAIOR QUE 4,5 M ATÉ 6,0 M(MÉDIA ENTRE MONTANTE E JUSANTE/UMA COMPOSIÇÃO POR TRECHO), COM ESCAVADEIRA HIDRÁULICA (1,2 M3/155 HP), LARG. DE 1,5 M A 2,5 M, EM SOLO DE 1A CATEGORIA, EM LOCAIS COM ALTO NÍVEL DE INTERFERÊNCIA. AF_01/2015</v>
          </cell>
          <cell r="C4841" t="str">
            <v>M3</v>
          </cell>
          <cell r="D4841">
            <v>6.74</v>
          </cell>
        </row>
        <row r="4842">
          <cell r="A4842">
            <v>90091</v>
          </cell>
          <cell r="B4842" t="str">
            <v>ESCAVAÇÃO MECANIZADA DE VALA COM PROF. ATÉ 1,5 M(MÉDIA ENTRE MONTANTE E JUSANTE/UMA COMPOSIÇÃO POR TRECHO), COM ESCAVADEIRA HIDRÁULICA (0,8 M3), LARG. DE 1,5M A 2,5 M, EM SOLO DE 1A CATEGORIA, LOCAIS COM BAIXO NÍVEL DE INTERFERÊNCIA. AF_01/2015</v>
          </cell>
          <cell r="C4842" t="str">
            <v>M3</v>
          </cell>
          <cell r="D4842">
            <v>5.18</v>
          </cell>
        </row>
        <row r="4843">
          <cell r="A4843">
            <v>90092</v>
          </cell>
          <cell r="B4843" t="str">
            <v>ESCAVAÇÃO MECANIZADA DE VALA COM PROF. MAIOR QUE 1,5 M E ATÉ 3,0 M(MÉDIA ENTRE MONTANTE E JUSANTE/UMA COMPOSIÇÃO POR TRECHO), COM ESCAVADEIRA HIDRÁULICA (0,8 M3/111 HP), LARG. MENOR QUE 1,5 M, EM SOLO DE 1A CATEGORIA, LOCAIS COM BAIXO NÍVEL DE INTERFERÊNCIA. AF_01/2015</v>
          </cell>
          <cell r="C4843" t="str">
            <v>M3</v>
          </cell>
          <cell r="D4843">
            <v>5.0199999999999996</v>
          </cell>
        </row>
        <row r="4844">
          <cell r="A4844">
            <v>90093</v>
          </cell>
          <cell r="B4844" t="str">
            <v>ESCAVAÇÃO MECANIZADA DE VALA COM PROF. MAIOR QUE 1,5 M ATÉ 3,0 M (MÉDIA ENTRE MONTANTE E JUSANTE/UMA COMPOSIÇÃO POR TRECHO), COM ESCAVADEIRA HIDRÁULICA (0,8 M3/111 HP), LARG. DE 1,5 M A 2,5 M, EM SOLO DE 1A CATEGORIA, LOCAIS COM BAIXO NÍVEL DE INTERFERÊNCIA. AF_01/2015</v>
          </cell>
          <cell r="C4844" t="str">
            <v>M3</v>
          </cell>
          <cell r="D4844">
            <v>4.7300000000000004</v>
          </cell>
        </row>
        <row r="4845">
          <cell r="A4845">
            <v>90094</v>
          </cell>
          <cell r="B4845" t="str">
            <v>ESCAVAÇÃO MECANIZADA DE VALA COM PROF. MAIOR QUE 3,0 M ATÉ 4,5 M (MÉDIA ENTRE MONTANTE E JUSANTE/UMA COMPOSIÇÃO POR TRECHO), COM ESCAVADEIRA HIDRÁULICA (0,8 M3/111 HP), LARG. MENOR QUE 1,5 M, EM SOLO DE 1A CATEGORIA, LOCAIS COM BAIXO NÍVEL DE INTERFERÊNCIA. AF_01/2015</v>
          </cell>
          <cell r="C4845" t="str">
            <v>M3</v>
          </cell>
          <cell r="D4845">
            <v>4.78</v>
          </cell>
        </row>
        <row r="4846">
          <cell r="A4846">
            <v>90095</v>
          </cell>
          <cell r="B4846" t="str">
            <v>ESCAVAÇÃO MECANIZADA DE VALA COM PROF. MAIOR QUE 3,0 M ATÉ 4,5 M (MÉDIA ENTRE MONTANTE E JUSANTE/UMA COMPOSIÇÃO POR TRECHO), COM ESCAVADEIRA HIDRÁULICA (1,2 M3/155 HP), LARG. DE 1,5 M A 2,5 M, EM SOLO DE 1A CATEGORIA, LOCAIS COM BAIXO NÍVEL DE INTERFERÊNCIA. AF_01/2015</v>
          </cell>
          <cell r="C4846" t="str">
            <v>M3</v>
          </cell>
          <cell r="D4846">
            <v>4.1100000000000003</v>
          </cell>
        </row>
        <row r="4847">
          <cell r="A4847">
            <v>90096</v>
          </cell>
          <cell r="B4847" t="str">
            <v>ESCAVAÇÃO MECANIZADA DE VALA COM PROF. MAIOR QUE 4,5 M ATÉ 6,0 M (MÉDIA ENTRE MONTANTE E JUSANTE/UMA COMPOSIÇÃO POR TRECHO), COM ESCAVADEIRA HIDRÁULICA (1,2 M3/155 HP), LARG. MENOR QUE 1,5 M, EM SOLO DE 1A CATEGORIA, LOCAIS COM BAIXO NÍVEL DE INTERFERÊNCIA. AF_01/2015</v>
          </cell>
          <cell r="C4847" t="str">
            <v>M3</v>
          </cell>
          <cell r="D4847">
            <v>4.18</v>
          </cell>
        </row>
        <row r="4848">
          <cell r="A4848">
            <v>90098</v>
          </cell>
          <cell r="B4848" t="str">
            <v>ESCAVAÇÃO MECANIZADA DE VALA COM PROF. MAIOR QUE 4,5 M ATÉ 6,0 M (MÉDIA ENTRE MONTANTE E JUSANTE/UMA COMPOSIÇÃO POR TRECHO), COM ESCAVADEIRA HIDRÁULICA (1,2 M3/155 HP), LARG. DE 1,5 M A 2,5 M, EM SOLO DE 1A CATEGORIA, LOCAIS COM BAIXO NÍVEL DE INTERFERÊNCIA. AF_01/2015</v>
          </cell>
          <cell r="C4848" t="str">
            <v>M3</v>
          </cell>
          <cell r="D4848">
            <v>4.0199999999999996</v>
          </cell>
        </row>
        <row r="4849">
          <cell r="A4849">
            <v>90099</v>
          </cell>
          <cell r="B4849" t="str">
            <v>ESCAVAÇÃO MECANIZADA DE VALA COM PROF. ATÉ 1,5 M (MÉDIA ENTRE MONTANTE E JUSANTE/UMA COMPOSIÇÃO POR TRECHO), COM RETROESCAVADEIRA (0,26 M3/88 HP), LARG. MENOR QUE 0,8 M, EM SOLO DE 1A CATEGORIA, EM LOCAIS COM ALTO NÍVEL DE INTERFERÊNCIA. AF_01/2015</v>
          </cell>
          <cell r="C4849" t="str">
            <v>M3</v>
          </cell>
          <cell r="D4849">
            <v>12.27</v>
          </cell>
        </row>
        <row r="4850">
          <cell r="A4850">
            <v>90100</v>
          </cell>
          <cell r="B4850" t="str">
            <v>ESCAVAÇÃO MECANIZADA DE VALA COM PROF. ATÉ 1,5 M (MÉDIA ENTRE MONTANTE E JUSANTE/UMA COMPOSIÇÃO POR TRECHO), COM RETROESCAVADEIRA (0,26 M3/88 HP), LARG. DE 0,8 M A 1,5 M, EM SOLO DE 1A CATEGORIA, EM LOCAIS COM ALTO NÍVEL DE INTERFERÊNCIA. AF_01/2015</v>
          </cell>
          <cell r="C4850" t="str">
            <v>M3</v>
          </cell>
          <cell r="D4850">
            <v>10.43</v>
          </cell>
        </row>
        <row r="4851">
          <cell r="A4851">
            <v>90101</v>
          </cell>
          <cell r="B4851" t="str">
            <v>ESCAVAÇÃO MECANIZADA DE VALA COM PROF. MAIOR QUE 1,5 M ATÉ 3,0 M (MÉDIA ENTRE MONTANTE E JUSANTE/UMA COMPOSIÇÃO POR TRECHO), COM RETROESCAVADEIRA (0,26 M3/88 HP), LARG. MENOR QUE 0,8 M, EM SOLO DE 1A CATEGORIA, EM LOCAIS COM ALTO NÍVEL DE INTERFERÊNCIA.AF_01/2015</v>
          </cell>
          <cell r="C4851" t="str">
            <v>M3</v>
          </cell>
          <cell r="D4851">
            <v>10.3</v>
          </cell>
        </row>
        <row r="4852">
          <cell r="A4852">
            <v>90102</v>
          </cell>
          <cell r="B4852" t="str">
            <v>ESCAVAÇÃO MECANIZADA DE VALA COM PROF. MAIOR QUE 1,5 M ATÉ 3,0 M (MÉDIA ENTRE MONTANTE E JUSANTE/UMA COMPOSIÇÃO POR TRECHO), COM RETROESCAVADEIRA (0,26 M3/ POTÊNCIA:88 HP), LARGURA DE 0,8 M A 1,5 M, EM SOLO DE 1A CATEGORIA, EM LOCAIS COM ALTO NÍVEL DE INTERFERÊNCIA. AF_01/2015</v>
          </cell>
          <cell r="C4852" t="str">
            <v>M3</v>
          </cell>
          <cell r="D4852">
            <v>9.3699999999999992</v>
          </cell>
        </row>
        <row r="4853">
          <cell r="A4853">
            <v>90105</v>
          </cell>
          <cell r="B4853" t="str">
            <v>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v>
          </cell>
          <cell r="C4853" t="str">
            <v>M3</v>
          </cell>
          <cell r="D4853">
            <v>7.32</v>
          </cell>
        </row>
        <row r="4854">
          <cell r="A4854">
            <v>90106</v>
          </cell>
          <cell r="B4854" t="str">
            <v>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v>
          </cell>
          <cell r="C4854" t="str">
            <v>M3</v>
          </cell>
          <cell r="D4854">
            <v>6.22</v>
          </cell>
        </row>
        <row r="4855">
          <cell r="A4855">
            <v>90107</v>
          </cell>
          <cell r="B4855" t="str">
            <v>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AF_01/2015</v>
          </cell>
          <cell r="C4855" t="str">
            <v>M3</v>
          </cell>
          <cell r="D4855">
            <v>6.14</v>
          </cell>
        </row>
        <row r="4856">
          <cell r="A4856">
            <v>90108</v>
          </cell>
          <cell r="B4856" t="str">
            <v>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v>
          </cell>
          <cell r="C4856" t="str">
            <v>M3</v>
          </cell>
          <cell r="D4856">
            <v>5.59</v>
          </cell>
        </row>
        <row r="4857">
          <cell r="A4857">
            <v>93358</v>
          </cell>
          <cell r="B4857" t="str">
            <v>ESCAVAÇÃO MANUAL DE VALA COM PROFUNDIDADE MENOR OU IGUAL A 1,30 M. AF_03/2016</v>
          </cell>
          <cell r="C4857" t="str">
            <v>M3</v>
          </cell>
          <cell r="D4857">
            <v>84.06</v>
          </cell>
        </row>
        <row r="4858">
          <cell r="A4858">
            <v>79482</v>
          </cell>
          <cell r="B4858" t="str">
            <v>ATERRO COM AREIA COM ADENSAMENTO HIDRAULICO</v>
          </cell>
          <cell r="C4858" t="str">
            <v>M3</v>
          </cell>
          <cell r="D4858">
            <v>77.02</v>
          </cell>
        </row>
        <row r="4859">
          <cell r="A4859">
            <v>94304</v>
          </cell>
          <cell r="B4859" t="str">
            <v>ATERRO MECANIZADO DE VALA COM ESCAVADEIRA HIDRÁULICA (CAPACIDADE DA CAÇAMBA: 0,8 M³ / POTÊNCIA: 111 HP), LARGURA DE 1,5 A 2,5 M, PROFUNDIDADE ATÉ 1,5 M, COM SOLO ARGILO-ARENOSO. AF_05/2016</v>
          </cell>
          <cell r="C4859" t="str">
            <v>M3</v>
          </cell>
          <cell r="D4859">
            <v>27.49</v>
          </cell>
        </row>
        <row r="4860">
          <cell r="A4860">
            <v>94305</v>
          </cell>
          <cell r="B4860" t="str">
            <v>ATERRO MECANIZADO DE VALA COM ESCAVADEIRA HIDRÁULICA (CAPACIDADE DA CAÇAMBA: 0,8 M³ / POTÊNCIA: 111 HP), LARGURA ATÉ 1,5 M, PROFUNDIDADE DE 1,5 A 3,0 M, COM SOLO ARGILO-ARENOSO. AF_05/2016</v>
          </cell>
          <cell r="C4860" t="str">
            <v>M3</v>
          </cell>
          <cell r="D4860">
            <v>24.17</v>
          </cell>
        </row>
        <row r="4861">
          <cell r="A4861">
            <v>94306</v>
          </cell>
          <cell r="B4861" t="str">
            <v>ATERRO MECANIZADO DE VALA COM ESCAVADEIRA HIDRÁULICA (CAPACIDADE DA CAÇAMBA: 0,8 M³ / POTÊNCIA: 111 HP), LARGURA DE 1,5 A 2,5 M, PROFUNDIDADE DE 1,5 A 3,0 M, COM SOLO ARGILO-ARENOSO. AF_05/2016</v>
          </cell>
          <cell r="C4861" t="str">
            <v>M3</v>
          </cell>
          <cell r="D4861">
            <v>19.96</v>
          </cell>
        </row>
        <row r="4862">
          <cell r="A4862">
            <v>94307</v>
          </cell>
          <cell r="B4862" t="str">
            <v>ATERRO MECANIZADO DE VALA COM ESCAVADEIRA HIDRÁULICA (CAPACIDADE DA CAÇAMBA: 0,8 M³ / POTÊNCIA: 111 HP), LARGURA ATÉ 1,5 M, PROFUNDIDADE DE 3,0 A 4,5 M, COM SOLO ARGILO-ARENOSO. AF_05/2016</v>
          </cell>
          <cell r="C4862" t="str">
            <v>M3</v>
          </cell>
          <cell r="D4862">
            <v>20.91</v>
          </cell>
        </row>
        <row r="4863">
          <cell r="A4863">
            <v>94308</v>
          </cell>
          <cell r="B4863" t="str">
            <v>ATERRO MECANIZADO DE VALA COM ESCAVADEIRA HIDRÁULICA (CAPACIDADE DA CAÇAMBA: 0,8 M³ / POTÊNCIA: 111 HP), LARGURA DE 1,5 A 2,5 M, PROFUNDIDADE DE 3,0 A 4,5 M, COM SOLO ARGILO-ARENOSO. AF_05/2016</v>
          </cell>
          <cell r="C4863" t="str">
            <v>M3</v>
          </cell>
          <cell r="D4863">
            <v>18.45</v>
          </cell>
        </row>
        <row r="4864">
          <cell r="A4864">
            <v>94309</v>
          </cell>
          <cell r="B4864" t="str">
            <v>ATERRO MECANIZADO DE VALA COM ESCAVADEIRA HIDRÁULICA (CAPACIDADE DA CAÇAMBA: 0,8 M³ / POTÊNCIA: 111 HP), LARGURA ATÉ 1,5 M, PROFUNDIDADE DE 4,5 A 6,0 M, COM SOLO ARGILO-ARENOSO. AF_05/2016</v>
          </cell>
          <cell r="C4864" t="str">
            <v>M3</v>
          </cell>
          <cell r="D4864">
            <v>19.52</v>
          </cell>
        </row>
        <row r="4865">
          <cell r="A4865">
            <v>94310</v>
          </cell>
          <cell r="B4865" t="str">
            <v>ATERRO MECANIZADO DE VALA COM ESCAVADEIRA HIDRÁULICA (CAPACIDADE DA CAÇAMBA: 0,8 M³ / POTÊNCIA: 111 HP), LARGURA DE 1,5 A 2,5 M, PROFUNDIDADE DE 4,5 A 6,0 M, COM SOLO ARGILO-ARENOSO. AF_05/2016</v>
          </cell>
          <cell r="C4865" t="str">
            <v>M3</v>
          </cell>
          <cell r="D4865">
            <v>17.71</v>
          </cell>
        </row>
        <row r="4866">
          <cell r="A4866">
            <v>94315</v>
          </cell>
          <cell r="B4866" t="str">
            <v>ATERRO MECANIZADO DE VALA COM RETROESCAVADEIRA (CAPACIDADE DA CAÇAMBA DA RETRO: 0,26 M³ / POTÊNCIA: 88 HP), LARGURA ATÉ 0,8 M, PROFUNDIDADE ATÉ 1,5 M, COM SOLO ARGILO-ARENOSO. AF_05/2016</v>
          </cell>
          <cell r="C4866" t="str">
            <v>M3</v>
          </cell>
          <cell r="D4866">
            <v>36.700000000000003</v>
          </cell>
        </row>
        <row r="4867">
          <cell r="A4867">
            <v>94316</v>
          </cell>
          <cell r="B4867" t="str">
            <v>ATERRO MECANIZADO DE VALA COM RETROESCAVADEIRA (CAPACIDADE DA CAÇAMBA DA RETRO: 0,26 M³ / POTÊNCIA: 88 HP), LARGURA DE 0,8 A 1,5 M, PROFUNDIDADE ATÉ 1,5 M, COM SOLO ARGILO-ARENOSO. AF_05/2016</v>
          </cell>
          <cell r="C4867" t="str">
            <v>M3</v>
          </cell>
          <cell r="D4867">
            <v>28.32</v>
          </cell>
        </row>
        <row r="4868">
          <cell r="A4868">
            <v>94317</v>
          </cell>
          <cell r="B4868" t="str">
            <v>ATERRO MECANIZADO DE VALA COM RETROESCAVADEIRA (CAPACIDADE DA CAÇAMBA DA RETRO: 0,26 M³ / POTÊNCIA: 88 HP), LARGURA ATÉ 0,8 M, PROFUNDIDADE DE 1,5 A 3,0 M, COM SOLO ARGILO-ARENOSO. AF_05/2016</v>
          </cell>
          <cell r="C4868" t="str">
            <v>M3</v>
          </cell>
          <cell r="D4868">
            <v>24.63</v>
          </cell>
        </row>
        <row r="4869">
          <cell r="A4869">
            <v>94318</v>
          </cell>
          <cell r="B4869" t="str">
            <v>ATERRO MECANIZADO DE VALA COM RETROESCAVADEIRA (CAPACIDADE DA CAÇAMBA DA RETRO: 0,26 M³ / POTÊNCIA: 88 HP), LARGURA DE 0,8 A 1,5 M, PROFUNDIDADE DE 1,5 A 3,0 M, COM SOLO ARGILO-ARENOSO. AF_05/2016</v>
          </cell>
          <cell r="C4869" t="str">
            <v>M3</v>
          </cell>
          <cell r="D4869">
            <v>19.82</v>
          </cell>
        </row>
        <row r="4870">
          <cell r="A4870">
            <v>94319</v>
          </cell>
          <cell r="B4870" t="str">
            <v>ATERRO MANUAL DE VALAS COM SOLO ARGILO-ARENOSO E COMPACTAÇÃO MECANIZADA. AF_05/2016</v>
          </cell>
          <cell r="C4870" t="str">
            <v>M3</v>
          </cell>
          <cell r="D4870">
            <v>42.86</v>
          </cell>
        </row>
        <row r="4871">
          <cell r="A4871">
            <v>94327</v>
          </cell>
          <cell r="B4871" t="str">
            <v>ATERRO MECANIZADO DE VALA COM ESCAVADEIRA HIDRÁULICA (CAPACIDADE DA CAÇAMBA: 0,8 M³ / POTÊNCIA: 111 HP), LARGURA DE 1,5 A 2,5 M, PROFUNDIDADE ATÉ 1,5 M, COM AREIA PARA ATERRO. AF_05/2016</v>
          </cell>
          <cell r="C4871" t="str">
            <v>M3</v>
          </cell>
          <cell r="D4871">
            <v>81.61</v>
          </cell>
        </row>
        <row r="4872">
          <cell r="A4872">
            <v>94328</v>
          </cell>
          <cell r="B4872" t="str">
            <v>ATERRO MECANIZADO DE VALA COM ESCAVADEIRA HIDRÁULICA (CAPACIDADE DA CAÇAMBA: 0,8 M³ / POTÊNCIA: 111 HP), LARGURA ATÉ 1,5 M, PROFUNDIDADE DE 1,5 A 3,0 M, COM AREIA PARA ATERRO. AF_05/2016</v>
          </cell>
          <cell r="C4872" t="str">
            <v>M3</v>
          </cell>
          <cell r="D4872">
            <v>78.290000000000006</v>
          </cell>
        </row>
        <row r="4873">
          <cell r="A4873">
            <v>94329</v>
          </cell>
          <cell r="B4873" t="str">
            <v>ATERRO MECANIZADO DE VALA COM ESCAVADEIRA HIDRÁULICA (CAPACIDADE DA CAÇAMBA: 0,8 M³ / POTÊNCIA: 111 HP), LARGURA DE 1,5 A 2,5 M, PROFUNDIDADE DE 1,5 A 3,0 M, COM AREIA PARA ATERRO. AF_05/2016</v>
          </cell>
          <cell r="C4873" t="str">
            <v>M3</v>
          </cell>
          <cell r="D4873">
            <v>74.08</v>
          </cell>
        </row>
        <row r="4874">
          <cell r="A4874">
            <v>94330</v>
          </cell>
          <cell r="B4874" t="str">
            <v>ATERRO MECANIZADO DE VALA COM ESCAVADEIRA HIDRÁULICA (CAPACIDADE DA CAÇAMBA: 0,8 M³ / POTÊNCIA: 111 HP), LARGURA ATÉ 1,5 M, PROFUNDIDADE DE 3,0 A 4,5 M, COM AREIA PARA ATERRO. AF_05/2016</v>
          </cell>
          <cell r="C4874" t="str">
            <v>M3</v>
          </cell>
          <cell r="D4874">
            <v>75.03</v>
          </cell>
        </row>
        <row r="4875">
          <cell r="A4875">
            <v>94331</v>
          </cell>
          <cell r="B4875" t="str">
            <v>ATERRO MECANIZADO DE VALA COM ESCAVADEIRA HIDRÁULICA (CAPACIDADE DA CAÇAMBA: 0,8 M³ / POTÊNCIA: 111 HP), LARGURA DE 1,5 A 2,5 M, PROFUNDIDADE DE 3,0 A 4,5 M, COM AREIA PARA ATERRO. AF_05/2016</v>
          </cell>
          <cell r="C4875" t="str">
            <v>M3</v>
          </cell>
          <cell r="D4875">
            <v>72.569999999999993</v>
          </cell>
        </row>
        <row r="4876">
          <cell r="A4876">
            <v>94332</v>
          </cell>
          <cell r="B4876" t="str">
            <v>ATERRO MECANIZADO DE VALA COM ESCAVADEIRA HIDRÁULICA (CAPACIDADE DA CAÇAMBA: 0,8 M³ / POTÊNCIA: 111 HP), LARGURA ATÉ 1,5 M, PROFUNDIDADE DE 4,5 A 6,0 M, COM AREIA PARA ATERRO. AF_05/2016</v>
          </cell>
          <cell r="C4876" t="str">
            <v>M3</v>
          </cell>
          <cell r="D4876">
            <v>73.64</v>
          </cell>
        </row>
        <row r="4877">
          <cell r="A4877">
            <v>94333</v>
          </cell>
          <cell r="B4877" t="str">
            <v>ATERRO MECANIZADO DE VALA COM ESCAVADEIRA HIDRÁULICA (CAPACIDADE DA CAÇAMBA: 0,8 M³ / POTÊNCIA: 111 HP), LARGURA DE 1,5 A 2,5 M, PROFUNDIDADE DE 4,5 A 6,0 M, COM AREIA PARA ATERRO. AF_05/2016</v>
          </cell>
          <cell r="C4877" t="str">
            <v>M3</v>
          </cell>
          <cell r="D4877">
            <v>71.83</v>
          </cell>
        </row>
        <row r="4878">
          <cell r="A4878">
            <v>94338</v>
          </cell>
          <cell r="B4878" t="str">
            <v>ATERRO MECANIZADO DE VALA COM RETROESCAVADEIRA (CAPACIDADE DA CAÇAMBA DA RETRO: 0,26 M³ / POTÊNCIA: 88 HP), LARGURA ATÉ 0,8 M, PROFUNDIDADE ATÉ 1,5 M, COM AREIA PARA ATERRO. AF_05/2016</v>
          </cell>
          <cell r="C4878" t="str">
            <v>M3</v>
          </cell>
          <cell r="D4878">
            <v>90.82</v>
          </cell>
        </row>
        <row r="4879">
          <cell r="A4879">
            <v>94339</v>
          </cell>
          <cell r="B4879" t="str">
            <v>ATERRO MECANIZADO DE VALA COM RETROESCAVADEIRA (CAPACIDADE DA CAÇAMBA DA RETRO: 0,26 M³ / POTÊNCIA: 88 HP), LARGURA DE 0,8 A 1,5 M, PROFUNDIDADE ATÉ 1,5 M, COM AREIA PARA ATERRO. AF_05/2016</v>
          </cell>
          <cell r="C4879" t="str">
            <v>M3</v>
          </cell>
          <cell r="D4879">
            <v>82.44</v>
          </cell>
        </row>
        <row r="4880">
          <cell r="A4880">
            <v>94340</v>
          </cell>
          <cell r="B4880" t="str">
            <v>ATERRO MECANIZADO DE VALA COM RETROESCAVADEIRA (CAPACIDADE DA CAÇAMBA DA RETRO: 0,26 M³ / POTÊNCIA: 88 HP), LARGURA ATÉ 0,8 M, PROFUNDIDADE DE 1,5 A 3,0 M, COM AREIA PARA ATERRO. AF_05/2016</v>
          </cell>
          <cell r="C4880" t="str">
            <v>M3</v>
          </cell>
          <cell r="D4880">
            <v>78.75</v>
          </cell>
        </row>
        <row r="4881">
          <cell r="A4881">
            <v>94341</v>
          </cell>
          <cell r="B4881" t="str">
            <v>ATERRO MECANIZADO DE VALA COM RETROESCAVADEIRA (CAPACIDADE DA CAÇAMBA DA RETRO: 0,26 M³ / POTÊNCIA: 88 HP), LARGURA DE 0,8 A 1,5 M, PROFUNDIDADE DE 1,5 A 3,0 M, COM AREIA PARA ATERRO. AF_05/2016</v>
          </cell>
          <cell r="C4881" t="str">
            <v>M3</v>
          </cell>
          <cell r="D4881">
            <v>73.94</v>
          </cell>
        </row>
        <row r="4882">
          <cell r="A4882">
            <v>94342</v>
          </cell>
          <cell r="B4882" t="str">
            <v>ATERRO MANUAL DE VALAS COM AREIA PARA ATERRO E COMPACTAÇÃO MECANIZADA. AF_05/2016</v>
          </cell>
          <cell r="C4882" t="str">
            <v>M3</v>
          </cell>
          <cell r="D4882">
            <v>96.98</v>
          </cell>
        </row>
        <row r="4883">
          <cell r="A4883">
            <v>96385</v>
          </cell>
          <cell r="B4883" t="str">
            <v>EXECUÇÃO E COMPACTAÇÃO DE ATERRO COM SOLO PREDOMINANTEMENTE ARGILOSO - EXCLUSIVE ESCAVAÇÃO, CARGA E TRANSPORTE E SOLO. AF_09/2017</v>
          </cell>
          <cell r="C4883" t="str">
            <v>M3</v>
          </cell>
          <cell r="D4883">
            <v>6.07</v>
          </cell>
        </row>
        <row r="4884">
          <cell r="A4884">
            <v>96386</v>
          </cell>
          <cell r="B4884" t="str">
            <v>EXECUÇÃO E COMPACTAÇÃO DE ATERRO COM SOLO PREDOMINANTEMENTE ARENOSO - EXCLUSIVE ESCAVAÇÃO, CARGA E TRANSPORTE E SOLO. AF_09/2017</v>
          </cell>
          <cell r="C4884" t="str">
            <v>M3</v>
          </cell>
          <cell r="D4884">
            <v>5.79</v>
          </cell>
        </row>
        <row r="4885">
          <cell r="A4885">
            <v>83346</v>
          </cell>
          <cell r="B4885" t="str">
            <v>UMEDECIMENTO DE MATERIAL PARA FECHAMENTO DE VALAS.</v>
          </cell>
          <cell r="C4885" t="str">
            <v>M3</v>
          </cell>
          <cell r="D4885">
            <v>0.96</v>
          </cell>
        </row>
        <row r="4886">
          <cell r="A4886">
            <v>93360</v>
          </cell>
          <cell r="B4886" t="str">
            <v>REATERRO MECANIZADO DE VALA COM ESCAVADEIRA HIDRÁULICA (CAPACIDADE DA CAÇAMBA: 0,8 M³ / POTÊNCIA: 111 HP), LARGURA DE 1,5 A 2,5 M, PROFUNDIDADE ATÉ 1,5 M, COM SOLO DE 1ª CATEGORIA EM LOCAIS COM ALTO NÍVEL DE INTERFERÊNCIA. AF_04/2016</v>
          </cell>
          <cell r="C4886" t="str">
            <v>M3</v>
          </cell>
          <cell r="D4886">
            <v>16.98</v>
          </cell>
        </row>
        <row r="4887">
          <cell r="A4887">
            <v>93361</v>
          </cell>
          <cell r="B4887" t="str">
            <v>REATERRO MECANIZADO DE VALA COM ESCAVADEIRA HIDRÁULICA (CAPACIDADE DA CAÇAMBA: 0,8 M³ / POTÊNCIA: 111 HP), LARGURA ATÉ 1,5 M, PROFUNDIDADE DE 1,5 A 3,0 M, COM SOLO DE 1ª CATEGORIA EM LOCAIS COM ALTO NÍVEL DE INTERFERÊNCIA. AF_04/2016</v>
          </cell>
          <cell r="C4887" t="str">
            <v>M3</v>
          </cell>
          <cell r="D4887">
            <v>13.74</v>
          </cell>
        </row>
        <row r="4888">
          <cell r="A4888">
            <v>93362</v>
          </cell>
          <cell r="B4888" t="str">
            <v>REATERRO MECANIZADO DE VALA COM ESCAVADEIRA HIDRÁULICA (CAPACIDADE DA CAÇAMBA: 0,8 M³ / POTÊNCIA: 111 HP), LARGURA DE 1,5 A 2,5 M, PROFUNDIDADE DE 1,5 A 3,0 M, COM SOLO DE 1ª CATEGORIA EM LOCAIS COM ALTO NÍVEL DE INTERFERÊNCIA. AF_04/2016</v>
          </cell>
          <cell r="C4888" t="str">
            <v>M3</v>
          </cell>
          <cell r="D4888">
            <v>9.4700000000000006</v>
          </cell>
        </row>
        <row r="4889">
          <cell r="A4889">
            <v>93363</v>
          </cell>
          <cell r="B4889" t="str">
            <v>REATERRO MECANIZADO DE VALA COM ESCAVADEIRA HIDRÁULICA (CAPACIDADE DA CAÇAMBA: 0,8 M³ / POTÊNCIA: 111 HP), LARGURA ATÉ 1,5 M, PROFUNDIDADE DE 3,0 A 4,5 M COM SOLO DE 1ª CATEGORIA EM LOCAIS COM ALTO NÍVEL DE INTERFERÊNCIA. AF_04/2016</v>
          </cell>
          <cell r="C4889" t="str">
            <v>M3</v>
          </cell>
          <cell r="D4889">
            <v>10.41</v>
          </cell>
        </row>
        <row r="4890">
          <cell r="A4890">
            <v>93364</v>
          </cell>
          <cell r="B4890" t="str">
            <v>REATERRO MECANIZADO DE VALA COM ESCAVADEIRA HIDRÁULICA (CAPACIDADE DA CAÇAMBA: 0,8 M³ / POTÊNCIA: 111 HP), LARGURA DE 1,5 A 2,5 M, PROFUNDIDADE DE 3,0  A 4,5 M, COM SOLO (SEM SUBSTITUIÇÃO) DE 1ª CATEGORIA EM LOCAIS COM ALTO NÍVEL DE INTERFERÊNCIA. AF_04/2016</v>
          </cell>
          <cell r="C4890" t="str">
            <v>M3</v>
          </cell>
          <cell r="D4890">
            <v>7.95</v>
          </cell>
        </row>
        <row r="4891">
          <cell r="A4891">
            <v>93365</v>
          </cell>
          <cell r="B4891" t="str">
            <v>REATERRO MECANIZADO DE VALA COM ESCAVADEIRA HIDRÁULICA (CAPACIDADE DA CAÇAMBA: 0,8 M³ / POTÊNCIA: 111 HP), LARGURA ATÉ 1,5 M, PROFUNDIDADE DE 4,5 A 6,0 M, COM SOLO DE 1ª CATEGORIA EM LOCAIS COM ALTO NÍVEL DE INTERFERÊNCIA. AF_04/2016</v>
          </cell>
          <cell r="C4891" t="str">
            <v>M3</v>
          </cell>
          <cell r="D4891">
            <v>8.9700000000000006</v>
          </cell>
        </row>
        <row r="4892">
          <cell r="A4892">
            <v>93366</v>
          </cell>
          <cell r="B4892" t="str">
            <v>REATERRO MECANIZADO DE VALA COM ESCAVADEIRA HIDRÁULICA (CAPACIDADE DA CAÇAMBA: 0,8 M³ / POTÊNCIA: 111 HP), LARGURA DE 1,5 A 2,5 M, PROFUNDIDADE DE 4,5 A 6,0 M, COM SOLO DE 1ª CATEGORIA EM LOCAIS COM ALTO NÍVEL DE INTERFERÊNCIA. AF_04/2016</v>
          </cell>
          <cell r="C4892" t="str">
            <v>M3</v>
          </cell>
          <cell r="D4892">
            <v>7.22</v>
          </cell>
        </row>
        <row r="4893">
          <cell r="A4893">
            <v>93367</v>
          </cell>
          <cell r="B4893" t="str">
            <v>REATERRO MECANIZADO DE VALA COM ESCAVADEIRA HIDRÁULICA (CAPACIDADE DA CAÇAMBA: 0,8 M³ / POTÊNCIA: 111 HP), LARGURA DE 1,5 A 2,5 M, PROFUNDIDADE ATÉ 1,5 M, COM SOLO DE 1ª CATEGORIA EM LOCAIS COM BAIXO NÍVEL DE INTERFERÊNCIA. AF_04/2016</v>
          </cell>
          <cell r="C4893" t="str">
            <v>M3</v>
          </cell>
          <cell r="D4893">
            <v>15.96</v>
          </cell>
        </row>
        <row r="4894">
          <cell r="A4894">
            <v>93368</v>
          </cell>
          <cell r="B4894" t="str">
            <v>REATERRO MECANIZADO DE VALA COM ESCAVADEIRA HIDRÁULICA (CAPACIDADE DA CAÇAMBA: 0,8 M³ / POTÊNCIA: 111 HP), LARGURA ATÉ 1,5 M, PROFUNDIDADE DE 1,5 A 3,0 M, COM SOLO DE 1ª CATEGORIA EM LOCAIS COM BAIXO NÍVEL DE INTERFERÊNCIA. AF_04/2016</v>
          </cell>
          <cell r="C4894" t="str">
            <v>M3</v>
          </cell>
          <cell r="D4894">
            <v>12.67</v>
          </cell>
        </row>
        <row r="4895">
          <cell r="A4895">
            <v>93369</v>
          </cell>
          <cell r="B4895" t="str">
            <v>REATERRO MECANIZADO DE VALA COM ESCAVADEIRA HIDRÁULICA (CAPACIDADE DA CAÇAMBA: 0,8 M³ / POTÊNCIA: 111 HP), LARGURA DE 1,5 A 2,5 M, PROFUNDIDADE DE 1,5 A 3,0 M, COM SOLO (SEM SUBSTITUIÇÃO) DE 1ª CATEGORIA EM LOCAIS COM BAIXO NÍVEL DE INTERFERÊNCIA. AF_04/2016</v>
          </cell>
          <cell r="C4895" t="str">
            <v>M3</v>
          </cell>
          <cell r="D4895">
            <v>8.4499999999999993</v>
          </cell>
        </row>
        <row r="4896">
          <cell r="A4896">
            <v>93370</v>
          </cell>
          <cell r="B4896" t="str">
            <v>REATERRO MECANIZADO DE VALA COM ESCAVADEIRA HIDRÁULICA (CAPACIDADE DA CAÇAMBA: 0,8 M³ / POTÊNCIA: 111 HP), LARGURA ATÉ 1,5 M, PROFUNDIDADE DE 3,0 A 4,5 M, COM SOLO DE 1ª CATEGORIA EM LOCAIS COM BAIXO NÍVEL DE INTERFERÊNCIA. AF_04/2016</v>
          </cell>
          <cell r="C4896" t="str">
            <v>M3</v>
          </cell>
          <cell r="D4896">
            <v>9.41</v>
          </cell>
        </row>
        <row r="4897">
          <cell r="A4897">
            <v>93371</v>
          </cell>
          <cell r="B4897" t="str">
            <v>REATERRO MECANIZADO DE VALA COM ESCAVADEIRA HIDRÁULICA (CAPACIDADE DA CAÇAMBA: 0,8 M³ / POTÊNCIA: 111 HP), LARGURA DE 1,5 A 2,5 M, PROFUNDIDADE DE 3,0 A 4,5 M, COM SOLO (SEM SUBSTITUIÇÃO) DE 1ª CATEGORIA EM LOCAIS COM BAIXO NÍVEL DE INTERFERÊNCIA. AF_04/2016</v>
          </cell>
          <cell r="C4897" t="str">
            <v>M3</v>
          </cell>
          <cell r="D4897">
            <v>6.95</v>
          </cell>
        </row>
        <row r="4898">
          <cell r="A4898">
            <v>93372</v>
          </cell>
          <cell r="B4898" t="str">
            <v>REATERRO MECANIZADO DE VALA COM ESCAVADEIRA HIDRÁULICA (CAPACIDADE DA CAÇAMBA: 0,8 M³ / POTÊNCIA: 111 HP), LARGURA ATÉ 1,5 M, PROFUNDIDADE DE 4,5 A 6,0 M, COM SOLO DE 1ª CATEGORIA EM LOCAIS COM BAIXO NÍVEL DE INTERFERÊNCIA. AF_04/2016</v>
          </cell>
          <cell r="C4898" t="str">
            <v>M3</v>
          </cell>
          <cell r="D4898">
            <v>8.02</v>
          </cell>
        </row>
        <row r="4899">
          <cell r="A4899">
            <v>93373</v>
          </cell>
          <cell r="B4899" t="str">
            <v>REATERRO MECANIZADO DE VALA COM ESCAVADEIRA HIDRÁULICA (CAPACIDADE DA CAÇAMBA: 0,8 M³ / POTÊNCIA: 111 HP), LARGURA DE 1,5 A 2,5 M, PROFUNDIDADE DE 4,5 A 6,0 M, COM SOLO (SEM SUBSTITUIÇÃO) DE 1ª CATEGORIA EM LOCAIS COM BAIXO NÍVEL DE INTERFERÊNCIA. AF_04/2016</v>
          </cell>
          <cell r="C4899" t="str">
            <v>M3</v>
          </cell>
          <cell r="D4899">
            <v>6.23</v>
          </cell>
        </row>
        <row r="4900">
          <cell r="A4900">
            <v>93374</v>
          </cell>
          <cell r="B4900" t="str">
            <v>REATERRO MECANIZADO DE VALA COM RETROESCAVADEIRA (CAPACIDADE DA CAÇAMBA DA RETRO: 0,26 M³ / POTÊNCIA: 88 HP), LARGURA ATÉ 0,8 M, PROFUNDIDADE ATÉ 1,5 M, COM SOLO (SEM SUBSTITUIÇÃO) DE 1ª CATEGORIA EM LOCAIS COM ALTO NÍVEL DE INTERFERÊNCIA. AF_04/2016</v>
          </cell>
          <cell r="C4900" t="str">
            <v>M3</v>
          </cell>
          <cell r="D4900">
            <v>22.35</v>
          </cell>
        </row>
        <row r="4901">
          <cell r="A4901">
            <v>93375</v>
          </cell>
          <cell r="B4901" t="str">
            <v>REATERRO MECANIZADO DE VALA COM RETROESCAVADEIRA (CAPACIDADE DA CAÇAMBA DA RETRO: 0,26 M³ / POTÊNCIA: 88 HP), LARGURA DE 0,8 A 1,5 M, PROFUNDIDADE ATÉ 1,5 M, COM SOLO DE 1ª CATEGORIA EM LOCAIS COM ALTO NÍVEL DE INTERFERÊNCIA. AF_04/2016</v>
          </cell>
          <cell r="C4901" t="str">
            <v>M3</v>
          </cell>
          <cell r="D4901">
            <v>17.149999999999999</v>
          </cell>
        </row>
        <row r="4902">
          <cell r="A4902">
            <v>93376</v>
          </cell>
          <cell r="B4902" t="str">
            <v>REATERRO MECANIZADO DE VALA COM RETROESCAVADEIRA (CAPACIDADE DA CAÇAMBA DA RETRO: 0,26 M³ / POTÊNCIA: 88 HP), LARGURA ATÉ 0,8 M, PROFUNDIDADE DE 1,5 A 3,0 M, COM SOLO DE 1ª CATEGORIA EM LOCAIS COM ALTO NÍVEL DE INTERFERÊNCIA. AF_04/2016</v>
          </cell>
          <cell r="C4902" t="str">
            <v>M3</v>
          </cell>
          <cell r="D4902">
            <v>13.86</v>
          </cell>
        </row>
        <row r="4903">
          <cell r="A4903">
            <v>93377</v>
          </cell>
          <cell r="B4903" t="str">
            <v>REATERRO MECANIZADO DE VALA COM RETROESCAVADEIRA (CAPACIDADE DA CAÇAMBA DA RETRO: 0,26 M³ / POTÊNCIA: 88 HP), LARGURA DE 0,8 A 1,5 M, PROFUNDIDADE DE 1,5 A 3,0 M, COM SOLO (SEM SUBSTITUIÇÃO) DE 1ª CATEGORIA EM LOCAIS COM ALTO NÍVEL DE INTERFERÊNCIA. AF_04/2016</v>
          </cell>
          <cell r="C4903" t="str">
            <v>M3</v>
          </cell>
          <cell r="D4903">
            <v>8.8699999999999992</v>
          </cell>
        </row>
        <row r="4904">
          <cell r="A4904">
            <v>93378</v>
          </cell>
          <cell r="B4904" t="str">
            <v>REATERRO MECANIZADO DE VALA COM RETROESCAVADEIRA (CAPACIDADE DA CAÇAMBA DA RETRO: 0,26 M³ / POTÊNCIA: 88 HP), LARGURA ATÉ 0,8 M, PROFUNDIDADE ATÉ 1,5 M, COM SOLO DE 1ª CATEGORIA EM LOCAIS COM BAIXO NÍVEL DE INTERFERÊNCIA. AF_04/2016</v>
          </cell>
          <cell r="C4904" t="str">
            <v>M3</v>
          </cell>
          <cell r="D4904">
            <v>21.08</v>
          </cell>
        </row>
        <row r="4905">
          <cell r="A4905">
            <v>93379</v>
          </cell>
          <cell r="B4905" t="str">
            <v>REATERRO MECANIZADO DE VALA COM RETROESCAVADEIRA (CAPACIDADE DA CAÇAMBA DA RETRO: 0,26 M³ / POTÊNCIA: 88 HP), LARGURA DE 0,8 A 1,5 M, PROFUNDIDADE ATÉ 1,5 M, COM SOLO DE 1ª CATEGORIA EM LOCAIS COM BAIXO NÍVEL DE INTERFERÊNCIA. AF_04/2016</v>
          </cell>
          <cell r="C4905" t="str">
            <v>M3</v>
          </cell>
          <cell r="D4905">
            <v>16.170000000000002</v>
          </cell>
        </row>
        <row r="4906">
          <cell r="A4906">
            <v>93380</v>
          </cell>
          <cell r="B4906" t="str">
            <v>REATERRO MECANIZADO DE VALA COM RETROESCAVADEIRA (CAPACIDADE DA CAÇAMBA DA RETRO: 0,26 M³ / POTÊNCIA: 88 HP), LARGURA ATÉ 0,8 M, PROFUNDIDADE DE 1,5 A 3,0 M, COM SOLO DE 1ª CATEGORIA EM LOCAIS COM BAIXO NÍVEL DE INTERFERÊNCIA. AF_04/2016</v>
          </cell>
          <cell r="C4906" t="str">
            <v>M3</v>
          </cell>
          <cell r="D4906">
            <v>13.1</v>
          </cell>
        </row>
        <row r="4907">
          <cell r="A4907">
            <v>93381</v>
          </cell>
          <cell r="B4907" t="str">
            <v>REATERRO MECANIZADO DE VALA COM RETROESCAVADEIRA (CAPACIDADE DA CAÇAMBA DA RETRO: 0,26 M³ / POTÊNCIA: 88 HP), LARGURA DE 0,8 A 1,5 M, PROFUNDIDADE DE 1,5 A 3,0 M, COM SOLO (SEM SUBSTITUIÇÃO) DE 1ª CATEGORIA EM LOCAIS COM BAIXO NÍVEL DE INTERFERÊNCIA. AF_04/2016</v>
          </cell>
          <cell r="C4907" t="str">
            <v>M3</v>
          </cell>
          <cell r="D4907">
            <v>8.32</v>
          </cell>
        </row>
        <row r="4908">
          <cell r="A4908">
            <v>93382</v>
          </cell>
          <cell r="B4908" t="str">
            <v>REATERRO MANUAL DE VALAS COM COMPACTAÇÃO MECANIZADA. AF_04/2016</v>
          </cell>
          <cell r="C4908" t="str">
            <v>M3</v>
          </cell>
          <cell r="D4908">
            <v>31.36</v>
          </cell>
        </row>
        <row r="4909">
          <cell r="A4909">
            <v>96995</v>
          </cell>
          <cell r="B4909" t="str">
            <v>REATERRO MANUAL APILOADO COM SOQUETE. AF_10/2017</v>
          </cell>
          <cell r="C4909" t="str">
            <v>M3</v>
          </cell>
          <cell r="D4909">
            <v>50.97</v>
          </cell>
        </row>
        <row r="4910">
          <cell r="A4910">
            <v>72838</v>
          </cell>
          <cell r="B4910" t="str">
            <v>TRANSPORTE COMERCIAL COM CAMINHAO CARROCERIA 9 T, RODOVIA EM LEITO NATURAL</v>
          </cell>
          <cell r="C4910" t="str">
            <v>TXKM</v>
          </cell>
          <cell r="D4910">
            <v>0.9</v>
          </cell>
        </row>
        <row r="4911">
          <cell r="A4911">
            <v>72839</v>
          </cell>
          <cell r="B4911" t="str">
            <v>TRANSPORTE COMERCIAL COM CAMINHAO CARROCERIA 9 T, RODOVIA COM REVESTIMENTO PRIMARIO</v>
          </cell>
          <cell r="C4911" t="str">
            <v>TXKM</v>
          </cell>
          <cell r="D4911">
            <v>0.72</v>
          </cell>
        </row>
        <row r="4912">
          <cell r="A4912">
            <v>72840</v>
          </cell>
          <cell r="B4912" t="str">
            <v>TRANSPORTE COMERCIAL COM CAMINHAO CARROCERIA 9 T, RODOVIA PAVIMENTADA</v>
          </cell>
          <cell r="C4912" t="str">
            <v>TXKM</v>
          </cell>
          <cell r="D4912">
            <v>0.6</v>
          </cell>
        </row>
        <row r="4913">
          <cell r="A4913">
            <v>72844</v>
          </cell>
          <cell r="B4913" t="str">
            <v>CARGA, MANOBRAS E DESCARGA DE AREIA, BRITA, PEDRA DE MAO E SOLOS COM CAMINHAO BASCULANTE 6 M3 (DESCARGA LIVRE)</v>
          </cell>
          <cell r="C4913" t="str">
            <v>T</v>
          </cell>
          <cell r="D4913">
            <v>0.77</v>
          </cell>
        </row>
        <row r="4914">
          <cell r="A4914">
            <v>72845</v>
          </cell>
          <cell r="B4914" t="str">
            <v>CARGA, MANOBRAS E DESCARGA DE BRITA PARA TRATAMENTOS SUPERFICIAIS, COM CAMINHAO BASCULANTE 6 M3</v>
          </cell>
          <cell r="C4914" t="str">
            <v>T</v>
          </cell>
          <cell r="D4914">
            <v>4.6500000000000004</v>
          </cell>
        </row>
        <row r="4915">
          <cell r="A4915">
            <v>72846</v>
          </cell>
          <cell r="B4915" t="str">
            <v>CARGA, MANOBRAS E DESCARGA DE MISTURA BETUMINOSA A QUENTE, COM CAMINHAO BASCULANTE 6 M3</v>
          </cell>
          <cell r="C4915" t="str">
            <v>T</v>
          </cell>
          <cell r="D4915">
            <v>3.84</v>
          </cell>
        </row>
        <row r="4916">
          <cell r="A4916">
            <v>72847</v>
          </cell>
          <cell r="B4916" t="str">
            <v>CARGA, MANOBRAS E DESCARGA DE MISTURA BETUMINOSA A FRIO, COM CAMINHAO BASCULANTE 6 M3</v>
          </cell>
          <cell r="C4916" t="str">
            <v>T</v>
          </cell>
          <cell r="D4916">
            <v>8.2799999999999994</v>
          </cell>
        </row>
        <row r="4917">
          <cell r="A4917">
            <v>72848</v>
          </cell>
          <cell r="B4917" t="str">
            <v>CARGA, MANOBRAS E DESCARGA DE BRITA PARA BASE DE MACADAME, COM CAMINHAO BASCULANTE 6 M3</v>
          </cell>
          <cell r="C4917" t="str">
            <v>T</v>
          </cell>
          <cell r="D4917">
            <v>2.0699999999999998</v>
          </cell>
        </row>
        <row r="4918">
          <cell r="A4918">
            <v>72849</v>
          </cell>
          <cell r="B4918" t="str">
            <v>CARGA, MANOBRAS E DESCARGA DE MISTURAS DE SOLOS E AGREGADOS (BASES ESTABILIZADAS EM USINA) COM CAMINHAO BASCULANTE 6 M3</v>
          </cell>
          <cell r="C4918" t="str">
            <v>T</v>
          </cell>
          <cell r="D4918">
            <v>2.64</v>
          </cell>
        </row>
        <row r="4919">
          <cell r="A4919">
            <v>72850</v>
          </cell>
          <cell r="B4919" t="str">
            <v>CARGA, MANOBRAS E DESCARGA DE MATERIAIS DIVERSOS, COM CAMINHAO CARROCERIA 9T (CARGA E DESCARGA MANUAIS)</v>
          </cell>
          <cell r="C4919" t="str">
            <v>T</v>
          </cell>
          <cell r="D4919">
            <v>11.33</v>
          </cell>
        </row>
        <row r="4920">
          <cell r="A4920">
            <v>72882</v>
          </cell>
          <cell r="B4920" t="str">
            <v>TRANSPORTE COMERCIAL COM CAMINHAO CARROCERIA 9 T, RODOVIA EM LEITO NATURAL</v>
          </cell>
          <cell r="C4920" t="str">
            <v>M3XKM</v>
          </cell>
          <cell r="D4920">
            <v>1.34</v>
          </cell>
        </row>
        <row r="4921">
          <cell r="A4921">
            <v>72883</v>
          </cell>
          <cell r="B4921" t="str">
            <v>TRANSPORTE COMERCIAL COM CAMINHAO CARROCERIA 9 T, RODOVIA COM REVESTIMENTO PRIMARIO</v>
          </cell>
          <cell r="C4921" t="str">
            <v>M3XKM</v>
          </cell>
          <cell r="D4921">
            <v>1.07</v>
          </cell>
        </row>
        <row r="4922">
          <cell r="A4922">
            <v>72884</v>
          </cell>
          <cell r="B4922" t="str">
            <v>TRANSPORTE COMERCIAL COM CAMINHAO CARROCERIA 9 T, RODOVIA PAVIMENTADA</v>
          </cell>
          <cell r="C4922" t="str">
            <v>M3XKM</v>
          </cell>
          <cell r="D4922">
            <v>0.9</v>
          </cell>
        </row>
        <row r="4923">
          <cell r="A4923">
            <v>72888</v>
          </cell>
          <cell r="B4923" t="str">
            <v>CARGA, MANOBRAS E DESCARGA DE AREIA, BRITA, PEDRA DE MAO E SOLOS COM CAMINHAO BASCULANTE 6 M3 (DESCARGA LIVRE)</v>
          </cell>
          <cell r="C4923" t="str">
            <v>M3</v>
          </cell>
          <cell r="D4923">
            <v>1.1499999999999999</v>
          </cell>
        </row>
        <row r="4924">
          <cell r="A4924">
            <v>72890</v>
          </cell>
          <cell r="B4924" t="str">
            <v>CARGA, MANOBRAS E DESCARGA DE BRITA PARA TRATAMENTOS SUPERFICIAIS, COM CAMINHAO BASCULANTE 6 M3, DESCARGA EM DISTRIBUIDOR</v>
          </cell>
          <cell r="C4924" t="str">
            <v>M3</v>
          </cell>
          <cell r="D4924">
            <v>6.98</v>
          </cell>
        </row>
        <row r="4925">
          <cell r="A4925">
            <v>72891</v>
          </cell>
          <cell r="B4925" t="str">
            <v>CARGA, MANOBRAS E DESCARGA DE MISTURA BETUMINOSA A QUENTE, COM CAMINHAO BASCULANTE 6 M3, DESCARGA EM VIBRO-ACABADORA</v>
          </cell>
          <cell r="C4925" t="str">
            <v>M3</v>
          </cell>
          <cell r="D4925">
            <v>5.76</v>
          </cell>
        </row>
        <row r="4926">
          <cell r="A4926">
            <v>72892</v>
          </cell>
          <cell r="B4926" t="str">
            <v>CARGA, MANOBRAS E DESCARGA DE DE MISTURA BETUMINOSA A FRIO, COM CAMINHAO BASCULANTE 6 M3, DESCARGA EM VIBRO-ACABADORA</v>
          </cell>
          <cell r="C4926" t="str">
            <v>M3</v>
          </cell>
          <cell r="D4926">
            <v>12.42</v>
          </cell>
        </row>
        <row r="4927">
          <cell r="A4927">
            <v>72893</v>
          </cell>
          <cell r="B4927" t="str">
            <v>CARGA, MANOBRAS E DESCARGA DE BRITA PARA BASE DE MACADAME, COM CAMINHAO BASCULANTE 6 M3, DESCARGA EM DISTRIBUIDOR</v>
          </cell>
          <cell r="C4927" t="str">
            <v>M3</v>
          </cell>
          <cell r="D4927">
            <v>3.09</v>
          </cell>
        </row>
        <row r="4928">
          <cell r="A4928">
            <v>72894</v>
          </cell>
          <cell r="B4928" t="str">
            <v>CARGA, MANOBRAS E DESCARGA DE MISTURAS DE SOLOS E AGREGADOS, COM CAMINHAO BASCULANTE 6 M3, DESCARGA EM DISTRIBUIDOR</v>
          </cell>
          <cell r="C4928" t="str">
            <v>M3</v>
          </cell>
          <cell r="D4928">
            <v>3.97</v>
          </cell>
        </row>
        <row r="4929">
          <cell r="A4929">
            <v>72895</v>
          </cell>
          <cell r="B4929" t="str">
            <v>CARGA, MANOBRAS E DESCARGA DE MATERIAIS DIVERSOS, COM CAMINHAO BASCULANTE 6M3 (CARGA E DESCARGA MANUAIS)</v>
          </cell>
          <cell r="C4929" t="str">
            <v>M3</v>
          </cell>
          <cell r="D4929">
            <v>20.94</v>
          </cell>
        </row>
        <row r="4930">
          <cell r="A4930">
            <v>72897</v>
          </cell>
          <cell r="B4930" t="str">
            <v>CARGA MANUAL DE ENTULHO EM CAMINHAO BASCULANTE 6 M3</v>
          </cell>
          <cell r="C4930" t="str">
            <v>M3</v>
          </cell>
          <cell r="D4930">
            <v>24.46</v>
          </cell>
        </row>
        <row r="4931">
          <cell r="A4931">
            <v>72898</v>
          </cell>
          <cell r="B4931" t="str">
            <v>CARGA E DESCARGA MECANIZADAS DE ENTULHO EM CAMINHAO BASCULANTE 6 M3</v>
          </cell>
          <cell r="C4931" t="str">
            <v>M3</v>
          </cell>
          <cell r="D4931">
            <v>4.04</v>
          </cell>
        </row>
        <row r="4932">
          <cell r="A4932">
            <v>72899</v>
          </cell>
          <cell r="B4932" t="str">
            <v>TRANSPORTE DE ENTULHO COM CAMINHÃO BASCULANTE 6 M3, RODOVIA PAVIMENTADA, DMT ATE 0,5 KM</v>
          </cell>
          <cell r="C4932" t="str">
            <v>M3</v>
          </cell>
          <cell r="D4932">
            <v>5.41</v>
          </cell>
        </row>
        <row r="4933">
          <cell r="A4933">
            <v>72900</v>
          </cell>
          <cell r="B4933" t="str">
            <v>TRANSPORTE DE ENTULHO COM CAMINHAO BASCULANTE 6 M3, RODOVIA PAVIMENTADA, DMT 0,5 A 1,0 KM</v>
          </cell>
          <cell r="C4933" t="str">
            <v>M3</v>
          </cell>
          <cell r="D4933">
            <v>5.96</v>
          </cell>
        </row>
        <row r="4934">
          <cell r="A4934" t="str">
            <v>74010/1</v>
          </cell>
          <cell r="B4934" t="str">
            <v>CARGA E DESCARGA MECANICA DE SOLO UTILIZANDO CAMINHAO BASCULANTE 6,0M3/16T E PA CARREGADEIRA SOBRE PNEUS 128 HP, CAPACIDADE DA CAÇAMBA 1,7 A 2,8 M3, PESO OPERACIONAL 11632 KG</v>
          </cell>
          <cell r="C4934" t="str">
            <v>M3</v>
          </cell>
          <cell r="D4934">
            <v>1.77</v>
          </cell>
        </row>
        <row r="4935">
          <cell r="A4935">
            <v>83356</v>
          </cell>
          <cell r="B4935" t="str">
            <v>TRANSPORTE COMERCIAL DE BRITA</v>
          </cell>
          <cell r="C4935" t="str">
            <v>M3XKM</v>
          </cell>
          <cell r="D4935">
            <v>0.78</v>
          </cell>
        </row>
        <row r="4936">
          <cell r="A4936">
            <v>83358</v>
          </cell>
          <cell r="B4936" t="str">
            <v>TRANSPORTE DE PAVIMENTACAO REMOVIDA (RODOVIAS NAO URBANAS)</v>
          </cell>
          <cell r="C4936" t="str">
            <v>M3XKM</v>
          </cell>
          <cell r="D4936">
            <v>1.63</v>
          </cell>
        </row>
        <row r="4937">
          <cell r="A4937">
            <v>95303</v>
          </cell>
          <cell r="B4937" t="str">
            <v>TRANSPORTE COM CAMINHÃO BASCULANTE 10 M3 DE MASSA ASFALTICA PARA PAVIMENTAÇÃO URBANA</v>
          </cell>
          <cell r="C4937" t="str">
            <v>M3XKM</v>
          </cell>
          <cell r="D4937">
            <v>1</v>
          </cell>
        </row>
        <row r="4938">
          <cell r="A4938">
            <v>97912</v>
          </cell>
          <cell r="B4938" t="str">
            <v>TRANSPORTE COM CAMINHÃO BASCULANTE DE 6 M3, EM VIA URBANA EM LEITO NATURAL (UNIDADE: M3XKM). AF_01/2018</v>
          </cell>
          <cell r="C4938" t="str">
            <v>M3XKM</v>
          </cell>
          <cell r="D4938">
            <v>2.2000000000000002</v>
          </cell>
        </row>
        <row r="4939">
          <cell r="A4939">
            <v>97913</v>
          </cell>
          <cell r="B4939" t="str">
            <v>TRANSPORTE COM CAMINHÃO BASCULANTE DE 6 M3, EM VIA URBANA EM REVESTIMENTO PRIMÁRIO (UNIDADE: M3XKM). AF_01/2018</v>
          </cell>
          <cell r="C4939" t="str">
            <v>M3XKM</v>
          </cell>
          <cell r="D4939">
            <v>1.68</v>
          </cell>
        </row>
        <row r="4940">
          <cell r="A4940">
            <v>97914</v>
          </cell>
          <cell r="B4940" t="str">
            <v>TRANSPORTE COM CAMINHÃO BASCULANTE DE 6 M3, EM VIA URBANA PAVIMENTADA, DMT ATÉ 30 KM (UNIDADE: M3XKM). AF_01/2018</v>
          </cell>
          <cell r="C4940" t="str">
            <v>M3XKM</v>
          </cell>
          <cell r="D4940">
            <v>1.58</v>
          </cell>
        </row>
        <row r="4941">
          <cell r="A4941">
            <v>97915</v>
          </cell>
          <cell r="B4941" t="str">
            <v>TRANSPORTE COM CAMINHÃO BASCULANTE DE 6 M3, EM VIA URBANA PAVIMENTADA, DMT ACIMA DE 30 KM (UNIDADE: M3XKM). AF_01/2018</v>
          </cell>
          <cell r="C4941" t="str">
            <v>M3XKM</v>
          </cell>
          <cell r="D4941">
            <v>1.1200000000000001</v>
          </cell>
        </row>
        <row r="4942">
          <cell r="A4942">
            <v>97916</v>
          </cell>
          <cell r="B4942" t="str">
            <v>TRANSPORTE COM CAMINHÃO BASCULANTE DE 6 M3, EM VIA URBANA EM LEITO NATURAL (UNIDADE: TXKM). AF_01/2018</v>
          </cell>
          <cell r="C4942" t="str">
            <v>TXKM</v>
          </cell>
          <cell r="D4942">
            <v>1.47</v>
          </cell>
        </row>
        <row r="4943">
          <cell r="A4943">
            <v>97917</v>
          </cell>
          <cell r="B4943" t="str">
            <v>TRANSPORTE COM CAMINHÃO BASCULANTE DE 6 M3, EM VIA URBANA EM REVESTIMENTO PRIMÁRIO (UNIDADE: TXKM). AF_01/2018</v>
          </cell>
          <cell r="C4943" t="str">
            <v>TXKM</v>
          </cell>
          <cell r="D4943">
            <v>1.1200000000000001</v>
          </cell>
        </row>
        <row r="4944">
          <cell r="A4944">
            <v>97918</v>
          </cell>
          <cell r="B4944" t="str">
            <v>TRANSPORTE COM CAMINHÃO BASCULANTE DE 6 M3, EM VIA URBANA PAVIMENTADA, DMT ATÉ 30 KM (UNIDADE: TXKM). AF_01/2018</v>
          </cell>
          <cell r="C4944" t="str">
            <v>TXKM</v>
          </cell>
          <cell r="D4944">
            <v>1.05</v>
          </cell>
        </row>
        <row r="4945">
          <cell r="A4945">
            <v>97919</v>
          </cell>
          <cell r="B4945" t="str">
            <v>TRANSPORTE COM CAMINHÃO BASCULANTE DE 6 M3, EM VIA URBANA PAVIMENTADA, DMT ACIMA DE 30 KM (UNIDADE: TXKM). AF_01/2018</v>
          </cell>
          <cell r="C4945" t="str">
            <v>TXKM</v>
          </cell>
          <cell r="D4945">
            <v>0.74</v>
          </cell>
        </row>
        <row r="4946">
          <cell r="A4946">
            <v>94097</v>
          </cell>
          <cell r="B4946" t="str">
            <v>PREPARO DE FUNDO DE VALA COM LARGURA MENOR QUE 1,5 M, EM LOCAL COM NÍVEL BAIXO DE INTERFERÊNCIA. AF_06/2016</v>
          </cell>
          <cell r="C4946" t="str">
            <v>M2</v>
          </cell>
          <cell r="D4946">
            <v>6.35</v>
          </cell>
        </row>
        <row r="4947">
          <cell r="A4947">
            <v>94098</v>
          </cell>
          <cell r="B4947" t="str">
            <v>PREPARO DE FUNDO DE VALA  COM LARGURA MENOR QUE 1,5 M, EM LOCAL COM NÍVEL ALTO DE INTERFERÊNCIA. AF_06/2016</v>
          </cell>
          <cell r="C4947" t="str">
            <v>M2</v>
          </cell>
          <cell r="D4947">
            <v>7.26</v>
          </cell>
        </row>
        <row r="4948">
          <cell r="A4948">
            <v>94099</v>
          </cell>
          <cell r="B4948" t="str">
            <v>PREPARO DE FUNDO DE VALA COM LARGURA MAIOR OU IGUAL A 1,5 M E MENOR QUE 2,5 M, EM LOCAL COM NÍVEL BAIXO DE INTERFERÊNCIA. AF_06/2016</v>
          </cell>
          <cell r="C4948" t="str">
            <v>M2</v>
          </cell>
          <cell r="D4948">
            <v>3.19</v>
          </cell>
        </row>
        <row r="4949">
          <cell r="A4949">
            <v>94100</v>
          </cell>
          <cell r="B4949" t="str">
            <v>PREPARO DE FUNDO DE VALA  COM LARGURA MAIOR OU IGUAL A 1,5 M E MENOR QUE 2,5 M, EM LOCAL COM NÍVEL ALTO DE INTERFERÊNCIA. AF_06/2016</v>
          </cell>
          <cell r="C4949" t="str">
            <v>M2</v>
          </cell>
          <cell r="D4949">
            <v>4.08</v>
          </cell>
        </row>
        <row r="4950">
          <cell r="A4950">
            <v>94102</v>
          </cell>
          <cell r="B4950" t="str">
            <v>LASTRO DE VALA COM PREPARO DE FUNDO, LARGURA MENOR QUE 1,5 M, COM CAMADA DE AREIA, LANÇAMENTO MANUAL, EM LOCAL COM NÍVEL BAIXO DE INTERFERÊNCIA. AF_06/2016</v>
          </cell>
          <cell r="C4950" t="str">
            <v>M3</v>
          </cell>
          <cell r="D4950">
            <v>183.61</v>
          </cell>
        </row>
        <row r="4951">
          <cell r="A4951">
            <v>94103</v>
          </cell>
          <cell r="B4951" t="str">
            <v>LASTRO DE VALA COM PREPARO DE FUNDO, LARGURA MENOR QUE 1,5 M, COM CAMADA DE BRITA, LANÇAMENTO MANUAL, EM LOCAL COM NÍVEL BAIXO DE INTERFERÊNCIA. AF_06/2016</v>
          </cell>
          <cell r="C4951" t="str">
            <v>M3</v>
          </cell>
          <cell r="D4951">
            <v>236.46</v>
          </cell>
        </row>
        <row r="4952">
          <cell r="A4952">
            <v>94104</v>
          </cell>
          <cell r="B4952" t="str">
            <v>LASTRO DE VALA COM PREPARO DE FUNDO, LARGURA MENOR QUE 1,5 M, COM CAMADA DE AREIA, LANÇAMENTO MANUAL, EM LOCAL COM NÍVEL ALTO DE INTERFERÊNCIA. AF_06/2016</v>
          </cell>
          <cell r="C4952" t="str">
            <v>M3</v>
          </cell>
          <cell r="D4952">
            <v>188.64</v>
          </cell>
        </row>
        <row r="4953">
          <cell r="A4953">
            <v>94105</v>
          </cell>
          <cell r="B4953" t="str">
            <v>LASTRO DE VALA COM PREPARO DE FUNDO, LARGURA MENOR QUE 1,5 M, COM CAMADA DE BRITA, LANÇAMENTO MANUAL, EM LOCAL COM NÍVEL ALTO DE INTERFERÊNCIA. AF_06/2016</v>
          </cell>
          <cell r="C4953" t="str">
            <v>M3</v>
          </cell>
          <cell r="D4953">
            <v>241.53</v>
          </cell>
        </row>
        <row r="4954">
          <cell r="A4954">
            <v>94106</v>
          </cell>
          <cell r="B4954" t="str">
            <v>LASTRO COM PREPARO DE FUNDO, LARGURA MAIOR OU IGUAL A 1,5 M, COM CAMADA DE AREIA, LANÇAMENTO MANUAL, EM LOCAL COM NÍVEL BAIXO DE INTERFERÊNCIA. AF_06/2016</v>
          </cell>
          <cell r="C4954" t="str">
            <v>M3</v>
          </cell>
          <cell r="D4954">
            <v>158.04</v>
          </cell>
        </row>
        <row r="4955">
          <cell r="A4955">
            <v>94107</v>
          </cell>
          <cell r="B4955" t="str">
            <v>LASTRO COM PREPARO DE FUNDO, LARGURA MAIOR OU IGUAL A 1,5 M, COM CAMADA DE BRITA, LANÇAMENTO MANUAL, EM LOCAL COM NÍVEL BAIXO DE INTERFERÊNCIA. AF_06/2016</v>
          </cell>
          <cell r="C4955" t="str">
            <v>M3</v>
          </cell>
          <cell r="D4955">
            <v>210.91</v>
          </cell>
        </row>
        <row r="4956">
          <cell r="A4956">
            <v>94108</v>
          </cell>
          <cell r="B4956" t="str">
            <v>LASTRO COM PREPARO DE FUNDO, LARGURA MAIOR OU IGUAL A 1,5 M, COM CAMADA DE AREIA, LANÇAMENTO MANUAL, EM LOCAL COM NÍVEL ALTO DE INTERFERÊNCIA. AF_06/2016</v>
          </cell>
          <cell r="C4956" t="str">
            <v>M3</v>
          </cell>
          <cell r="D4956">
            <v>163.09</v>
          </cell>
        </row>
        <row r="4957">
          <cell r="A4957">
            <v>94110</v>
          </cell>
          <cell r="B4957" t="str">
            <v>LASTRO COM PREPARO DE FUNDO, LARGURA MAIOR OU IGUAL A 1,5 M, COM CAMADA DE BRITA, LANÇAMENTO MANUAL, EM LOCAL COM NÍVEL ALTO DE INTERFERÊNCIA. AF_06/2016</v>
          </cell>
          <cell r="C4957" t="str">
            <v>M3</v>
          </cell>
          <cell r="D4957">
            <v>215.93</v>
          </cell>
        </row>
        <row r="4958">
          <cell r="A4958">
            <v>94111</v>
          </cell>
          <cell r="B4958" t="str">
            <v>LASTRO DE VALA COM PREPARO DE FUNDO, LARGURA MENOR QUE 1,5 M, COM CAMADA DE AREIA, LANÇAMENTO MECANIZADO, EM LOCAL COM NÍVEL BAIXO DE INTERFERÊNCIA. AF_06/2016</v>
          </cell>
          <cell r="C4958" t="str">
            <v>M3</v>
          </cell>
          <cell r="D4958">
            <v>141.11000000000001</v>
          </cell>
        </row>
        <row r="4959">
          <cell r="A4959">
            <v>94112</v>
          </cell>
          <cell r="B4959" t="str">
            <v>LASTRO DE VALA COM PREPARO DE FUNDO, LARGURA MENOR QUE 1,5 M, COM CAMADA DE BRITA, LANÇAMENTO MECANIZADO, EM LOCAL COM NÍVEL BAIXO DE INTERFERÊNCIA. AF_06/2016</v>
          </cell>
          <cell r="C4959" t="str">
            <v>M3</v>
          </cell>
          <cell r="D4959">
            <v>184.08</v>
          </cell>
        </row>
        <row r="4960">
          <cell r="A4960">
            <v>94113</v>
          </cell>
          <cell r="B4960" t="str">
            <v>LASTRO DE VALA COM PREPARO DE FUNDO, LARGURA MENOR QUE 1,5 M, COM CAMADA DE AREIA, LANÇAMENTO MECANIZADO, EM LOCAL COM NÍVEL ALTO DE INTERFERÊNCIA. AF_06/2016</v>
          </cell>
          <cell r="C4960" t="str">
            <v>M3</v>
          </cell>
          <cell r="D4960">
            <v>148.44999999999999</v>
          </cell>
        </row>
        <row r="4961">
          <cell r="A4961">
            <v>94114</v>
          </cell>
          <cell r="B4961" t="str">
            <v>LASTRO DE VALA COM PREPARO DE FUNDO, LARGURA MENOR QUE 1,5 M, COM CAMADA DE BRITA, LANÇAMENTO MECANIZADO, EM LOCAL COM NÍVEL ALTO DE INTERFERÊNCIA. AF_06/2016</v>
          </cell>
          <cell r="C4961" t="str">
            <v>M3</v>
          </cell>
          <cell r="D4961">
            <v>192.37</v>
          </cell>
        </row>
        <row r="4962">
          <cell r="A4962">
            <v>94115</v>
          </cell>
          <cell r="B4962" t="str">
            <v>LASTRO COM PREPARO DE FUNDO, LARGURA MAIOR OU IGUAL A 1,5 M, COM CAMADA DE AREIA, LANÇAMENTO MECANIZADO, EM LOCAL COM NÍVEL BAIXO DE INTERFERÊNCIA. AF_06/2016</v>
          </cell>
          <cell r="C4962" t="str">
            <v>M3</v>
          </cell>
          <cell r="D4962">
            <v>106.28</v>
          </cell>
        </row>
        <row r="4963">
          <cell r="A4963">
            <v>94116</v>
          </cell>
          <cell r="B4963" t="str">
            <v>LASTRO COM PREPARO DE FUNDO, LARGURA MAIOR OU IGUAL A 1,5 M, COM CAMADA DE BRITA, LANÇAMENTO MECANIZADO, EM LOCAL COM NÍVEL BAIXO DE INTERFERÊNCIA. AF_06/2016</v>
          </cell>
          <cell r="C4963" t="str">
            <v>M3</v>
          </cell>
          <cell r="D4963">
            <v>144.25</v>
          </cell>
        </row>
        <row r="4964">
          <cell r="A4964">
            <v>94117</v>
          </cell>
          <cell r="B4964" t="str">
            <v>LASTRO COM PREPARO DE FUNDO, LARGURA MAIOR OU IGUAL A 1,5 M, COM CAMADA DE AREIA, LANÇAMENTO MECANIZADO, EM LOCAL COM NÍVEL ALTO DE INTERFERÊNCIA. AF_06/2016</v>
          </cell>
          <cell r="C4964" t="str">
            <v>M3</v>
          </cell>
          <cell r="D4964">
            <v>113.11</v>
          </cell>
        </row>
        <row r="4965">
          <cell r="A4965">
            <v>94118</v>
          </cell>
          <cell r="B4965" t="str">
            <v>LASTRO COM PREPARO DE FUNDO, LARGURA MAIOR OU IGUAL A 1,5 M, COM CAMADA DE BRITA, LANÇAMENTO MECANIZADO, EM LOCAL COM NÍVEL ALTO DE INTERFERÊNCIA. AF_06/2016</v>
          </cell>
          <cell r="C4965" t="str">
            <v>M3</v>
          </cell>
          <cell r="D4965">
            <v>152.28</v>
          </cell>
        </row>
        <row r="4966">
          <cell r="A4966">
            <v>6514</v>
          </cell>
          <cell r="B4966" t="str">
            <v>FORNECIMENTO E LANCAMENTO DE BRITA N. 4</v>
          </cell>
          <cell r="C4966" t="str">
            <v>M3</v>
          </cell>
          <cell r="D4966">
            <v>108.36</v>
          </cell>
        </row>
        <row r="4967">
          <cell r="A4967">
            <v>88549</v>
          </cell>
          <cell r="B4967" t="str">
            <v>FORNECIMENTO E ASSENTAMENTO DE BRITA 2-DRENOS E FILTROS   MM</v>
          </cell>
          <cell r="C4967" t="str">
            <v>M3</v>
          </cell>
          <cell r="D4967">
            <v>81.62</v>
          </cell>
        </row>
        <row r="4968">
          <cell r="A4968">
            <v>41721</v>
          </cell>
          <cell r="B4968" t="str">
            <v>COMPACTACAO MECANICA A 95% DO PROCTOR NORMAL - PAVIMENTACAO URBANA</v>
          </cell>
          <cell r="C4968" t="str">
            <v>M3</v>
          </cell>
          <cell r="D4968">
            <v>3.18</v>
          </cell>
        </row>
        <row r="4969">
          <cell r="A4969">
            <v>41722</v>
          </cell>
          <cell r="B4969" t="str">
            <v>COMPACTACAO MECANICA A 100% DO PROCTOR NORMAL - PAVIMENTACAO URBANA</v>
          </cell>
          <cell r="C4969" t="str">
            <v>M3</v>
          </cell>
          <cell r="D4969">
            <v>4.75</v>
          </cell>
        </row>
        <row r="4970">
          <cell r="A4970" t="str">
            <v>74005/1</v>
          </cell>
          <cell r="B4970" t="str">
            <v>COMPACTACAO MECANICA, SEM CONTROLE DO GC (C/COMPACTADOR PLACA 400 KG)</v>
          </cell>
          <cell r="C4970" t="str">
            <v>M3</v>
          </cell>
          <cell r="D4970">
            <v>5.94</v>
          </cell>
        </row>
        <row r="4971">
          <cell r="A4971" t="str">
            <v>74005/2</v>
          </cell>
          <cell r="B4971" t="str">
            <v>COMPACTACAO MECANICA C/ CONTROLE DO GC&gt;=95% DO PN (AREAS) (C/MONIVELADORA 140 HP E ROLO COMPRESSOR VIBRATORIO 80 HP)</v>
          </cell>
          <cell r="C4971" t="str">
            <v>M3</v>
          </cell>
          <cell r="D4971">
            <v>5.56</v>
          </cell>
        </row>
        <row r="4972">
          <cell r="A4972" t="str">
            <v>74034/1</v>
          </cell>
          <cell r="B4972" t="str">
            <v>ESPALHAMENTO DE MATERIAL DE 1A CATEGORIA COM TRATOR DE ESTEIRA COM 153HP</v>
          </cell>
          <cell r="C4972" t="str">
            <v>M3</v>
          </cell>
          <cell r="D4972">
            <v>1.69</v>
          </cell>
        </row>
        <row r="4973">
          <cell r="A4973">
            <v>83344</v>
          </cell>
          <cell r="B4973" t="str">
            <v>ESPALHAMENTO DE MATERIAL EM BOTA FORA, COM UTILIZACAO DE TRATOR DE ESTEIRAS DE 165 HP</v>
          </cell>
          <cell r="C4973" t="str">
            <v>M3</v>
          </cell>
          <cell r="D4973">
            <v>1.04</v>
          </cell>
        </row>
        <row r="4974">
          <cell r="A4974">
            <v>95606</v>
          </cell>
          <cell r="B4974" t="str">
            <v>UMIDIFICAÇÃO DE MATERIAL PARA VALAS COM CAMINHÃO PIPA 10000L. AF_11/2016</v>
          </cell>
          <cell r="C4974" t="str">
            <v>M3</v>
          </cell>
          <cell r="D4974">
            <v>1.3</v>
          </cell>
        </row>
        <row r="4975">
          <cell r="A4975">
            <v>72131</v>
          </cell>
          <cell r="B4975" t="str">
            <v>ALVENARIA EM TIJOLO CERAMICO MACICO 5X10X20CM 1 VEZ (ESPESSURA 20CM), ASSENTADO COM ARGAMASSA TRACO 1:2:8 (CIMENTO, CAL E AREIA)</v>
          </cell>
          <cell r="C4975" t="str">
            <v>M2</v>
          </cell>
          <cell r="D4975">
            <v>128.37</v>
          </cell>
        </row>
        <row r="4976">
          <cell r="A4976">
            <v>72132</v>
          </cell>
          <cell r="B4976" t="str">
            <v>ALVENARIA EM TIJOLO CERAMICO MACICO 5X10X20CM 1/2 VEZ (ESPESSURA 10CM), ASSENTADO COM ARGAMASSA TRACO 1:2:8 (CIMENTO, CAL E AREIA)</v>
          </cell>
          <cell r="C4976" t="str">
            <v>M2</v>
          </cell>
          <cell r="D4976">
            <v>67.16</v>
          </cell>
        </row>
        <row r="4977">
          <cell r="A4977">
            <v>72133</v>
          </cell>
          <cell r="B4977" t="str">
            <v>ALVENARIA EM TIJOLO CERAMICO MACICO 5X10X20CM 1 1/2 VEZ (ESPESSURA 30CM), ASSENTADO COM ARGAMASSA TRACO 1:2:8 (CIMENTO, CAL E AREIA)</v>
          </cell>
          <cell r="C4977" t="str">
            <v>M2</v>
          </cell>
          <cell r="D4977">
            <v>234.04</v>
          </cell>
        </row>
        <row r="4978">
          <cell r="A4978">
            <v>87471</v>
          </cell>
          <cell r="B4978" t="str">
            <v>ALVENARIA DE VEDAÇÃO DE BLOCOS CERÂMICOS FURADOS NA VERTICAL DE 9X19X39CM (ESPESSURA 9CM) DE PAREDES COM ÁREA LÍQUIDA MENOR QUE 6M² SEM VÃOS E ARGAMASSA DE ASSENTAMENTO COM PREPARO EM BETONEIRA. AF_06/2014</v>
          </cell>
          <cell r="C4978" t="str">
            <v>M2</v>
          </cell>
          <cell r="D4978">
            <v>40.97</v>
          </cell>
        </row>
        <row r="4979">
          <cell r="A4979">
            <v>87472</v>
          </cell>
          <cell r="B4979" t="str">
            <v>ALVENARIA DE VEDAÇÃO DE BLOCOS CERÂMICOS FURADOS NA VERTICAL DE 9X19X39CM (ESPESSURA 9CM) DE PAREDES COM ÁREA LÍQUIDA MENOR QUE 6M² SEM VÃOS E ARGAMASSA DE ASSENTAMENTO COM PREPARO MANUAL. AF_06/2014</v>
          </cell>
          <cell r="C4979" t="str">
            <v>M2</v>
          </cell>
          <cell r="D4979">
            <v>42.32</v>
          </cell>
        </row>
        <row r="4980">
          <cell r="A4980">
            <v>87473</v>
          </cell>
          <cell r="B4980" t="str">
            <v>ALVENARIA DE VEDAÇÃO DE BLOCOS CERÂMICOS FURADOS NA VERTICAL DE 14X19X39CM (ESPESSURA 14CM) DE PAREDES COM ÁREA LÍQUIDA MENOR QUE 6M² SEM VÃOS E ARGAMASSA DE ASSENTAMENTO COM PREPARO EM BETONEIRA. AF_06/2014</v>
          </cell>
          <cell r="C4980" t="str">
            <v>M2</v>
          </cell>
          <cell r="D4980">
            <v>57.37</v>
          </cell>
        </row>
        <row r="4981">
          <cell r="A4981">
            <v>87474</v>
          </cell>
          <cell r="B4981" t="str">
            <v>ALVENARIA DE VEDAÇÃO DE BLOCOS CERÂMICOS FURADOS NA VERTICAL DE 14X19X39CM (ESPESSURA 14CM) DE PAREDES COM ÁREA LÍQUIDA MENOR QUE 6M² SEM VÃOS E ARGAMASSA DE ASSENTAMENTO COM PREPARO MANUAL. AF_06/2014</v>
          </cell>
          <cell r="C4981" t="str">
            <v>M2</v>
          </cell>
          <cell r="D4981">
            <v>58.9</v>
          </cell>
        </row>
        <row r="4982">
          <cell r="A4982">
            <v>87475</v>
          </cell>
          <cell r="B4982" t="str">
            <v>ALVENARIA DE VEDAÇÃO DE BLOCOS CERÂMICOS FURADOS NA VERTICAL DE 19X19X39CM (ESPESSURA 19CM) DE PAREDES COM ÁREA LÍQUIDA MENOR QUE 6M² SEM VÃOS E ARGAMASSA DE ASSENTAMENTO COM PREPARO EM BETONEIRA. AF_06/2014</v>
          </cell>
          <cell r="C4982" t="str">
            <v>M2</v>
          </cell>
          <cell r="D4982">
            <v>67.06</v>
          </cell>
        </row>
        <row r="4983">
          <cell r="A4983">
            <v>87476</v>
          </cell>
          <cell r="B4983" t="str">
            <v>ALVENARIA DE VEDAÇÃO DE BLOCOS CERÂMICOS FURADOS NA VERTICAL DE 19X19X39CM (ESPESSURA 19CM) DE PAREDES COM ÁREA LÍQUIDA MENOR QUE 6M² SEM VÃOS E ARGAMASSA DE ASSENTAMENTO COM PREPARO MANUAL. AF_06/2014</v>
          </cell>
          <cell r="C4983" t="str">
            <v>M2</v>
          </cell>
          <cell r="D4983">
            <v>68.86</v>
          </cell>
        </row>
        <row r="4984">
          <cell r="A4984">
            <v>87477</v>
          </cell>
          <cell r="B4984" t="str">
            <v>ALVENARIA DE VEDAÇÃO DE BLOCOS CERÂMICOS FURADOS NA VERTICAL DE 9X19X39CM (ESPESSURA 9CM) DE PAREDES COM ÁREA LÍQUIDA MAIOR OU IGUAL A 6M² SEM VÃOS E ARGAMASSA DE ASSENTAMENTO COM PREPARO EM BETONEIRA. AF_06/2014</v>
          </cell>
          <cell r="C4984" t="str">
            <v>M2</v>
          </cell>
          <cell r="D4984">
            <v>36.01</v>
          </cell>
        </row>
        <row r="4985">
          <cell r="A4985">
            <v>87478</v>
          </cell>
          <cell r="B4985" t="str">
            <v>ALVENARIA DE VEDAÇÃO DE BLOCOS CERÂMICOS FURADOS NA VERTICAL DE 9X19X39CM (ESPESSURA 9CM) DE PAREDES COM ÁREA LÍQUIDA MAIOR OU IGUAL A 6M² SEM VÃOS E ARGAMASSA DE ASSENTAMENTO COM PREPARO MANUAL. AF_06/2014</v>
          </cell>
          <cell r="C4985" t="str">
            <v>M2</v>
          </cell>
          <cell r="D4985">
            <v>37.36</v>
          </cell>
        </row>
        <row r="4986">
          <cell r="A4986">
            <v>87479</v>
          </cell>
          <cell r="B4986" t="str">
            <v>ALVENARIA DE VEDAÇÃO DE BLOCOS CERÂMICOS FURADOS NA VERTICAL DE 14X19X39CM (ESPESSURA 14CM) DE PAREDES COM ÁREA LÍQUIDA MAIOR OU IGUAL A 6M² SEM VÃOS E ARGAMASSA DE ASSENTAMENTO COM PREPARO EM BETONEIRA. AF_06/2014</v>
          </cell>
          <cell r="C4986" t="str">
            <v>M2</v>
          </cell>
          <cell r="D4986">
            <v>51.89</v>
          </cell>
        </row>
        <row r="4987">
          <cell r="A4987">
            <v>87480</v>
          </cell>
          <cell r="B4987" t="str">
            <v>ALVENARIA DE VEDAÇÃO DE BLOCOS CERÂMICOS FURADOS NA VERTICAL DE 14X19X39CM (ESPESSURA 14CM) DE PAREDES COM ÁREA LÍQUIDA MAIOR OU IGUAL A 6M² SEM VÃOS E ARGAMASSA DE ASSENTAMENTO COM PREPARO MANUAL. AF_06/2014</v>
          </cell>
          <cell r="C4987" t="str">
            <v>M2</v>
          </cell>
          <cell r="D4987">
            <v>53.42</v>
          </cell>
        </row>
        <row r="4988">
          <cell r="A4988">
            <v>87481</v>
          </cell>
          <cell r="B4988" t="str">
            <v>ALVENARIA DE VEDAÇÃO DE BLOCOS CERÂMICOS FURADOS NA VERTICAL DE 19X19X39CM (ESPESSURA 19CM) DE PAREDES COM ÁREA LÍQUIDA MAIOR OU IGUAL A 6M² SEM VÃOS E ARGAMASSA DE ASSENTAMENTO COM PREPARO EM BETONEIRA. AF_06/2014</v>
          </cell>
          <cell r="C4988" t="str">
            <v>M2</v>
          </cell>
          <cell r="D4988">
            <v>61.6</v>
          </cell>
        </row>
        <row r="4989">
          <cell r="A4989">
            <v>87482</v>
          </cell>
          <cell r="B4989" t="str">
            <v>ALVENARIA DE VEDAÇÃO DE BLOCOS CERÂMICOS FURADOS NA VERTICAL DE 19X19X39CM (ESPESSURA 19CM) DE PAREDES COM ÁREA LÍQUIDA MAIOR OU IGUAL A 6M² SEM VÃOS E ARGAMASSA DE ASSENTAMENTO COM PREPARO MANUAL. AF_06/2014</v>
          </cell>
          <cell r="C4989" t="str">
            <v>M2</v>
          </cell>
          <cell r="D4989">
            <v>63.4</v>
          </cell>
        </row>
        <row r="4990">
          <cell r="A4990">
            <v>87483</v>
          </cell>
          <cell r="B4990" t="str">
            <v>ALVENARIA DE VEDAÇÃO DE BLOCOS CERÂMICOS FURADOS NA VERTICAL DE 9X19X39CM (ESPESSURA 9CM) DE PAREDES COM ÁREA LÍQUIDA MENOR QUE 6M² COM VÃOS E ARGAMASSA DE ASSENTAMENTO COM PREPARO EM BETONEIRA. AF_06/2014</v>
          </cell>
          <cell r="C4990" t="str">
            <v>M2</v>
          </cell>
          <cell r="D4990">
            <v>48.88</v>
          </cell>
        </row>
        <row r="4991">
          <cell r="A4991">
            <v>87484</v>
          </cell>
          <cell r="B4991" t="str">
            <v>ALVENARIA DE VEDAÇÃO DE BLOCOS CERÂMICOS FURADOS NA VERTICAL DE 9X19X39CM (ESPESSURA 9CM) DE PAREDES COM ÁREA LÍQUIDA MENOR QUE 6M² COM VÃOS E ARGAMASSA DE ASSENTAMENTO COM PREPARO MANUAL. AF_06/2014</v>
          </cell>
          <cell r="C4991" t="str">
            <v>M2</v>
          </cell>
          <cell r="D4991">
            <v>50.23</v>
          </cell>
        </row>
        <row r="4992">
          <cell r="A4992">
            <v>87485</v>
          </cell>
          <cell r="B4992" t="str">
            <v>ALVENARIA DE VEDAÇÃO DE BLOCOS CERÂMICOS FURADOS NA VERTICAL DE 14X19X39CM (ESPESSURA 14CM) DE PAREDES COM ÁREA LÍQUIDA MENOR QUE 6M² COM VÃOS E ARGAMASSA DE ASSENTAMENTO COM PREPARO EM BETONEIRA. AF_06/2014</v>
          </cell>
          <cell r="C4992" t="str">
            <v>M2</v>
          </cell>
          <cell r="D4992">
            <v>65.37</v>
          </cell>
        </row>
        <row r="4993">
          <cell r="A4993">
            <v>87487</v>
          </cell>
          <cell r="B4993" t="str">
            <v>ALVENARIA DE VEDAÇÃO DE BLOCOS CERÂMICOS FURADOS NA VERTICAL DE 19X19X39CM (ESPESSURA 19CM) DE PAREDES COM ÁREA LÍQUIDA MENOR QUE 6M² COM VÃOS E ARGAMASSA DE ASSENTAMENTO COM PREPARO EM BETONEIRA. AF_06/2014</v>
          </cell>
          <cell r="C4993" t="str">
            <v>M2</v>
          </cell>
          <cell r="D4993">
            <v>74.739999999999995</v>
          </cell>
        </row>
        <row r="4994">
          <cell r="A4994">
            <v>87488</v>
          </cell>
          <cell r="B4994" t="str">
            <v>ALVENARIA DE VEDAÇÃO DE BLOCOS CERÂMICOS FURADOS NA VERTICAL DE 19X19X39CM (ESPESSURA 19CM) DE PAREDES COM ÁREA LÍQUIDA MENOR QUE 6M² COM VÃOS E ARGAMASSA DE ASSENTAMENTO COM PREPARO MANUAL. AF_06/2014</v>
          </cell>
          <cell r="C4994" t="str">
            <v>M2</v>
          </cell>
          <cell r="D4994">
            <v>76.540000000000006</v>
          </cell>
        </row>
        <row r="4995">
          <cell r="A4995">
            <v>87489</v>
          </cell>
          <cell r="B4995" t="str">
            <v>ALVENARIA DE VEDAÇÃO DE BLOCOS CERÂMICOS FURADOS NA VERTICAL DE 9X19X39CM (ESPESSURA 9CM) DE PAREDES COM ÁREA LÍQUIDA MAIOR OU IGUAL A 6M² COM VÃOS E ARGAMASSA DE ASSENTAMENTO COM PREPARO EM BETONEIRA. AF_06/2014</v>
          </cell>
          <cell r="C4995" t="str">
            <v>M2</v>
          </cell>
          <cell r="D4995">
            <v>40.47</v>
          </cell>
        </row>
        <row r="4996">
          <cell r="A4996">
            <v>87490</v>
          </cell>
          <cell r="B4996" t="str">
            <v>ALVENARIA DE VEDAÇÃO DE BLOCOS CERÂMICOS FURADOS NA VERTICAL DE 9X19X39CM (ESPESSURA 9CM) DE PAREDES COM ÁREA LÍQUIDA MAIOR OU IGUAL A 6M² COM VÃOS E ARGAMASSA DE ASSENTAMENTO COM PREPARO MANUAL. AF_06/2014</v>
          </cell>
          <cell r="C4996" t="str">
            <v>M2</v>
          </cell>
          <cell r="D4996">
            <v>41.82</v>
          </cell>
        </row>
        <row r="4997">
          <cell r="A4997">
            <v>87491</v>
          </cell>
          <cell r="B4997" t="str">
            <v>ALVENARIA DE VEDAÇÃO DE BLOCOS CERÂMICOS FURADOS NA VERTICAL DE 14X19X39CM (ESPESSURA 14CM) DE PAREDES COM ÁREA LÍQUIDA MAIOR OU IGUAL A 6M² COM VÃOS E ARGAMASSA DE ASSENTAMENTO COM PREPARO EM BETONEIRA. AF_06/2014</v>
          </cell>
          <cell r="C4997" t="str">
            <v>M2</v>
          </cell>
          <cell r="D4997">
            <v>56.43</v>
          </cell>
        </row>
        <row r="4998">
          <cell r="A4998">
            <v>87492</v>
          </cell>
          <cell r="B4998" t="str">
            <v>ALVENARIA DE VEDAÇÃO DE BLOCOS CERÂMICOS FURADOS NA VERTICAL DE 14X19X39CM (ESPESSURA 14CM) DE PAREDES COM ÁREA LÍQUIDA MAIOR OU IGUAL A 6M² COM VÃOS E ARGAMASSA DE ASSENTAMENTO COM PREPARO MANUAL. AF_06/2014</v>
          </cell>
          <cell r="C4998" t="str">
            <v>M2</v>
          </cell>
          <cell r="D4998">
            <v>57.96</v>
          </cell>
        </row>
        <row r="4999">
          <cell r="A4999">
            <v>87493</v>
          </cell>
          <cell r="B4999" t="str">
            <v>ALVENARIA DE VEDAÇÃO DE BLOCOS CERÂMICOS FURADOS NA VERTICAL DE 19X19X39CM (ESPESSURA 19CM) DE PAREDES COM ÁREA LÍQUIDA MAIOR OU IGUAL A 6M² COM VÃOS E ARGAMASSA DE ASSENTAMENTO COM PREPARO EM BETONEIRA. AF_06/2014</v>
          </cell>
          <cell r="C4999" t="str">
            <v>M2</v>
          </cell>
          <cell r="D4999">
            <v>66.209999999999994</v>
          </cell>
        </row>
        <row r="5000">
          <cell r="A5000">
            <v>87494</v>
          </cell>
          <cell r="B5000" t="str">
            <v>ALVENARIA DE VEDAÇÃO DE BLOCOS CERÂMICOS FURADOS NA VERTICAL DE 19X19X39CM (ESPESSURA 19CM) DE PAREDES COM ÁREA LÍQUIDA MAIOR OU IGUAL A 6M² COM VÃOS E ARGAMASSA DE ASSENTAMENTO COM PREPARO MANUAL. AF_06/2014</v>
          </cell>
          <cell r="C5000" t="str">
            <v>M2</v>
          </cell>
          <cell r="D5000">
            <v>68.010000000000005</v>
          </cell>
        </row>
        <row r="5001">
          <cell r="A5001">
            <v>87495</v>
          </cell>
          <cell r="B5001" t="str">
            <v>ALVENARIA DE VEDAÇÃO DE BLOCOS CERÂMICOS FURADOS NA HORIZONTAL DE 9X19X19CM (ESPESSURA 9CM) DE PAREDES COM ÁREA LÍQUIDA MENOR QUE 6M² SEM VÃOS E ARGAMASSA DE ASSENTAMENTO COM PREPARO EM BETONEIRA. AF_06/2014</v>
          </cell>
          <cell r="C5001" t="str">
            <v>M2</v>
          </cell>
          <cell r="D5001">
            <v>81.11</v>
          </cell>
        </row>
        <row r="5002">
          <cell r="A5002">
            <v>87496</v>
          </cell>
          <cell r="B5002" t="str">
            <v>ALVENARIA DE VEDAÇÃO DE BLOCOS CERÂMICOS FURADOS NA HORIZONTAL DE 9X19X19CM (ESPESSURA 9CM) DE PAREDES COM ÁREA LÍQUIDA MENOR QUE 6M² SEM VÃOS E ARGAMASSA DE ASSENTAMENTO COM PREPARO MANUAL. AF_06/2014</v>
          </cell>
          <cell r="C5002" t="str">
            <v>M2</v>
          </cell>
          <cell r="D5002">
            <v>82.38</v>
          </cell>
        </row>
        <row r="5003">
          <cell r="A5003">
            <v>87497</v>
          </cell>
          <cell r="B5003" t="str">
            <v>ALVENARIA DE VEDAÇÃO DE BLOCOS CERÂMICOS FURADOS NA HORIZONTAL DE 11,5X19X19CM (ESPESSURA 11,5CM) DE PAREDES COM ÁREA LÍQUIDA MENOR QUE 6M² SEM VÃOS E ARGAMASSA DE ASSENTAMENTO COM PREPARO EM BETONEIRA. AF_06/2014</v>
          </cell>
          <cell r="C5003" t="str">
            <v>M2</v>
          </cell>
          <cell r="D5003">
            <v>75</v>
          </cell>
        </row>
        <row r="5004">
          <cell r="A5004">
            <v>87498</v>
          </cell>
          <cell r="B5004" t="str">
            <v>ALVENARIA DE VEDAÇÃO DE BLOCOS CERÂMICOS FURADOS NA HORIZONTAL DE 11,5X19X19CM (ESPESSURA 11,5CM) DE PAREDES COM ÁREA LÍQUIDA MENOR QUE 6M² SEM VÃOS E ARGAMASSA DE ASSENTAMENTO COM PREPARO MANUAL. AF_06/2014</v>
          </cell>
          <cell r="C5004" t="str">
            <v>M2</v>
          </cell>
          <cell r="D5004">
            <v>76.62</v>
          </cell>
        </row>
        <row r="5005">
          <cell r="A5005">
            <v>87499</v>
          </cell>
          <cell r="B5005" t="str">
            <v>ALVENARIA DE VEDAÇÃO DE BLOCOS CERÂMICOS FURADOS NA HORIZONTAL DE 9X14X19CM (ESPESSURA 9CM) DE PAREDES COM ÁREA LÍQUIDA MENOR QUE 6M² SEM VÃOS E ARGAMASSA DE ASSENTAMENTO COM PREPARO EM BETONEIRA. AF_06/2014</v>
          </cell>
          <cell r="C5005" t="str">
            <v>M2</v>
          </cell>
          <cell r="D5005">
            <v>89.99</v>
          </cell>
        </row>
        <row r="5006">
          <cell r="A5006">
            <v>87500</v>
          </cell>
          <cell r="B5006" t="str">
            <v>ALVENARIA DE VEDAÇÃO DE BLOCOS CERÂMICOS FURADOS NA HORIZONTAL DE 9X14X19CM (ESPESSURA 9CM) DE PAREDES COM ÁREA LÍQUIDA MENOR QUE 6M² SEM VÃOS E ARGAMASSA DE ASSENTAMENTO COM PREPARO MANUAL. AF_06/2014</v>
          </cell>
          <cell r="C5006" t="str">
            <v>M2</v>
          </cell>
          <cell r="D5006">
            <v>91.37</v>
          </cell>
        </row>
        <row r="5007">
          <cell r="A5007">
            <v>87501</v>
          </cell>
          <cell r="B5007" t="str">
            <v>ALVENARIA DE VEDAÇÃO DE BLOCOS CERÂMICOS FURADOS NA HORIZONTAL DE 14X9X19CM (ESPESSURA 14CM, BLOCO DEITADO) DE PAREDES COM ÁREA LÍQUIDA MENOR QUE 6M² SEM VÃOS E ARGAMASSA DE ASSENTAMENTO COM PREPARO EM BETONEIRA. AF_06/2014</v>
          </cell>
          <cell r="C5007" t="str">
            <v>M2</v>
          </cell>
          <cell r="D5007">
            <v>140.13999999999999</v>
          </cell>
        </row>
        <row r="5008">
          <cell r="A5008">
            <v>87502</v>
          </cell>
          <cell r="B5008" t="str">
            <v>ALVENARIA DE VEDAÇÃO DE BLOCOS CERÂMICOS FURADOS NA HORIZONTAL DE 14X9X19CM (ESPESSURA 14CM, BLOCO DEITADO) DE PAREDES COM ÁREA LÍQUIDA MENOR QUE 6M² SEM VÃOS E ARGAMASSA DE ASSENTAMENTO COM PREPARO MANUAL. AF_06/2014</v>
          </cell>
          <cell r="C5008" t="str">
            <v>M2</v>
          </cell>
          <cell r="D5008">
            <v>141.9</v>
          </cell>
        </row>
        <row r="5009">
          <cell r="A5009">
            <v>87503</v>
          </cell>
          <cell r="B5009" t="str">
            <v>ALVENARIA DE VEDAÇÃO DE BLOCOS CERÂMICOS FURADOS NA HORIZONTAL DE 9X19X19CM (ESPESSURA 9CM) DE PAREDES COM ÁREA LÍQUIDA MAIOR OU IGUAL A 6M² SEM VÃOS E ARGAMASSA DE ASSENTAMENTO COM PREPARO EM BETONEIRA. AF_06/2014</v>
          </cell>
          <cell r="C5009" t="str">
            <v>M2</v>
          </cell>
          <cell r="D5009">
            <v>68.11</v>
          </cell>
        </row>
        <row r="5010">
          <cell r="A5010">
            <v>87504</v>
          </cell>
          <cell r="B5010" t="str">
            <v>ALVENARIA DE VEDAÇÃO DE BLOCOS CERÂMICOS FURADOS NA HORIZONTAL DE 9X19X19CM (ESPESSURA 9CM) DE PAREDES COM ÁREA LÍQUIDA MAIOR OU IGUAL A 6M² SEM VÃOS E ARGAMASSA DE ASSENTAMENTO COM PREPARO MANUAL. AF_06/2014</v>
          </cell>
          <cell r="C5010" t="str">
            <v>M2</v>
          </cell>
          <cell r="D5010">
            <v>69.38</v>
          </cell>
        </row>
        <row r="5011">
          <cell r="A5011">
            <v>87505</v>
          </cell>
          <cell r="B5011" t="str">
            <v>ALVENARIA DE VEDAÇÃO DE BLOCOS CERÂMICOS FURADOS NA HORIZONTAL DE 11,5X19X19CM (ESPESSURA 11,5M) DE PAREDES COM ÁREA LÍQUIDA MAIOR OU IGUAL A 6M² SEM VÃOS E ARGAMASSA DE ASSENTAMENTO COM PREPARO EM BETONEIRA. AF_06/2014</v>
          </cell>
          <cell r="C5011" t="str">
            <v>M2</v>
          </cell>
          <cell r="D5011">
            <v>62.18</v>
          </cell>
        </row>
        <row r="5012">
          <cell r="A5012">
            <v>87506</v>
          </cell>
          <cell r="B5012" t="str">
            <v>ALVENARIA DE VEDAÇÃO DE BLOCOS CERÂMICOS FURADOS NA HORIZONTAL DE 11,5X19X19CM (ESPESSURA 11,5M) DE PAREDES COM ÁREA LÍQUIDA MAIOR OU IGUAL A 6M² SEM VÃOS E ARGAMASSA DE ASSENTAMENTO COM PREPARO MANUAL. AF_06/2014</v>
          </cell>
          <cell r="C5012" t="str">
            <v>M2</v>
          </cell>
          <cell r="D5012">
            <v>63.8</v>
          </cell>
        </row>
        <row r="5013">
          <cell r="A5013">
            <v>87507</v>
          </cell>
          <cell r="B5013" t="str">
            <v>ALVENARIA DE VEDAÇÃO DE BLOCOS CERÂMICOS FURADOS NA HORIZONTAL DE 9X14X19CM (ESPESSURA 9CM) DE PAREDES COM ÁREA LÍQUIDA MAIOR OU IGUAL A 6M² SEM VÃOS E ARGAMASSA DE ASSENTAMENTO COM PREPARO EM BETONEIRA. AF_06/2014</v>
          </cell>
          <cell r="C5013" t="str">
            <v>M2</v>
          </cell>
          <cell r="D5013">
            <v>72.83</v>
          </cell>
        </row>
        <row r="5014">
          <cell r="A5014">
            <v>87508</v>
          </cell>
          <cell r="B5014" t="str">
            <v>ALVENARIA DE VEDAÇÃO DE BLOCOS CERÂMICOS FURADOS NA HORIZONTAL DE 9X14X19CM (ESPESSURA 9CM) DE PAREDES COM ÁREA LÍQUIDA MAIOR OU IGUAL A 6M² SEM VÃOS E ARGAMASSA DE ASSENTAMENTO COM PREPARO MANUAL. AF_06/2014</v>
          </cell>
          <cell r="C5014" t="str">
            <v>M2</v>
          </cell>
          <cell r="D5014">
            <v>74.209999999999994</v>
          </cell>
        </row>
        <row r="5015">
          <cell r="A5015">
            <v>87509</v>
          </cell>
          <cell r="B5015" t="str">
            <v>ALVENARIA DE VEDAÇÃO DE BLOCOS CERÂMICOS FURADOS NA HORIZONTAL DE 14X9X19CM (ESPESSURA 14CM, BLOCO DEITADO) DE PAREDES COM ÁREA LÍQUIDA MAIOR OU IGUAL A 6M² SEM VÃOS E ARGAMASSA DE ASSENTAMENTO COM PREPARO EM BETONEIRA. AF_06/2014</v>
          </cell>
          <cell r="C5015" t="str">
            <v>M2</v>
          </cell>
          <cell r="D5015">
            <v>112.62</v>
          </cell>
        </row>
        <row r="5016">
          <cell r="A5016">
            <v>87510</v>
          </cell>
          <cell r="B5016" t="str">
            <v>ALVENARIA DE VEDAÇÃO DE BLOCOS CERÂMICOS FURADOS NA HORIZONTAL DE 14X9X19CM (ESPESSURA 14CM, BLOCO DEITADO) DE PAREDES COM ÁREA LÍQUIDA MAIOR OU IGUAL A 6M² SEM VÃOS E ARGAMASSA DE ASSENTAMENTO COM PREPARO MANUAL. AF_06/2014</v>
          </cell>
          <cell r="C5016" t="str">
            <v>M2</v>
          </cell>
          <cell r="D5016">
            <v>114.38</v>
          </cell>
        </row>
        <row r="5017">
          <cell r="A5017">
            <v>87511</v>
          </cell>
          <cell r="B5017" t="str">
            <v>ALVENARIA DE VEDAÇÃO DE BLOCOS CERÂMICOS FURADOS NA HORIZONTAL DE 9X19X19CM (ESPESSURA 9CM) DE PAREDES COM ÁREA LÍQUIDA MENOR QUE 6M² COM VÃOS E ARGAMASSA DE ASSENTAMENTO COM PREPARO EM BETONEIRA. AF_06/2014</v>
          </cell>
          <cell r="C5017" t="str">
            <v>M2</v>
          </cell>
          <cell r="D5017">
            <v>92.37</v>
          </cell>
        </row>
        <row r="5018">
          <cell r="A5018">
            <v>87512</v>
          </cell>
          <cell r="B5018" t="str">
            <v>ALVENARIA DE VEDAÇÃO DE BLOCOS CERÂMICOS FURADOS NA HORIZONTAL DE 9X19X19CM (ESPESSURA 9CM) DE PAREDES COM ÁREA LÍQUIDA MENOR QUE 6M² COM VÃOS E ARGAMASSA DE ASSENTAMENTO COM PREPARO MANUAL. AF_06/2014</v>
          </cell>
          <cell r="C5018" t="str">
            <v>M2</v>
          </cell>
          <cell r="D5018">
            <v>93.64</v>
          </cell>
        </row>
        <row r="5019">
          <cell r="A5019">
            <v>87513</v>
          </cell>
          <cell r="B5019" t="str">
            <v>ALVENARIA DE VEDAÇÃO DE BLOCOS CERÂMICOS FURADOS NA HORIZONTAL DE 11,5X19X19CM (ESPESSURA 11,5CM) DE PAREDES COM ÁREA LÍQUIDA MENOR QUE 6M² COM VÃOS E ARGAMASSA DE ASSENTAMENTO COM PREPARO EM BETONEIRA. AF_06/2014</v>
          </cell>
          <cell r="C5019" t="str">
            <v>M2</v>
          </cell>
          <cell r="D5019">
            <v>86.68</v>
          </cell>
        </row>
        <row r="5020">
          <cell r="A5020">
            <v>87514</v>
          </cell>
          <cell r="B5020" t="str">
            <v>ALVENARIA DE VEDAÇÃO DE BLOCOS CERÂMICOS FURADOS NA HORIZONTAL DE 11,5X19X19CM (ESPESSURA 11,5CM) DE PAREDES COM ÁREA LÍQUIDA MENOR QUE 6M² COM VÃOS E ARGAMASSA DE ASSENTAMENTO COM PREPARO MANUAL. AF_06/2014</v>
          </cell>
          <cell r="C5020" t="str">
            <v>M2</v>
          </cell>
          <cell r="D5020">
            <v>88.3</v>
          </cell>
        </row>
        <row r="5021">
          <cell r="A5021">
            <v>87515</v>
          </cell>
          <cell r="B5021" t="str">
            <v>ALVENARIA DE VEDAÇÃO DE BLOCOS CERÂMICOS FURADOS NA HORIZONTAL DE 9X14X19CM (ESPESSURA 9CM) DE PAREDES COM ÁREA LÍQUIDA MENOR QUE 6M² COM VÃOS E ARGAMASSA DE ASSENTAMENTO COM PREPARO EM BETONEIRA. AF_06/2014</v>
          </cell>
          <cell r="C5021" t="str">
            <v>M2</v>
          </cell>
          <cell r="D5021">
            <v>105.7</v>
          </cell>
        </row>
        <row r="5022">
          <cell r="A5022">
            <v>87516</v>
          </cell>
          <cell r="B5022" t="str">
            <v>ALVENARIA DE VEDAÇÃO DE BLOCOS CERÂMICOS FURADOS NA HORIZONTAL DE 9X14X19CM (ESPESSURA 9CM) DE PAREDES COM ÁREA LÍQUIDA MENOR QUE 6M² COM VÃOS E ARGAMASSA DE ASSENTAMENTO COM PREPARO MANUAL. AF_06/2014</v>
          </cell>
          <cell r="C5022" t="str">
            <v>M2</v>
          </cell>
          <cell r="D5022">
            <v>107.08</v>
          </cell>
        </row>
        <row r="5023">
          <cell r="A5023">
            <v>87517</v>
          </cell>
          <cell r="B5023" t="str">
            <v>ALVENARIA DE VEDAÇÃO DE BLOCOS CERÂMICOS FURADOS NA HORIZONTAL DE 14X9X19CM (ESPESSURA 14CM, BLOCO DEITADO) DE PAREDES COM ÁREA LÍQUIDA MENOR QUE 6M² COM VÃOS E ARGAMASSA DE ASSENTAMENTO COM PREPARO EM BETONEIRA. AF_06/2014</v>
          </cell>
          <cell r="C5023" t="str">
            <v>M2</v>
          </cell>
          <cell r="D5023">
            <v>164.61</v>
          </cell>
        </row>
        <row r="5024">
          <cell r="A5024">
            <v>87518</v>
          </cell>
          <cell r="B5024" t="str">
            <v>ALVENARIA DE VEDAÇÃO DE BLOCOS CERÂMICOS FURADOS NA HORIZONTAL DE 14X9X19CM (ESPESSURA 14CM, BLOCO DEITADO) DE PAREDES COM ÁREA LÍQUIDA MENOR QUE 6M² COM VÃOS E ARGAMASSA DE ASSENTAMENTO COM PREPARO MANUAL. AF_06/2014</v>
          </cell>
          <cell r="C5024" t="str">
            <v>M2</v>
          </cell>
          <cell r="D5024">
            <v>166.37</v>
          </cell>
        </row>
        <row r="5025">
          <cell r="A5025">
            <v>87519</v>
          </cell>
          <cell r="B5025" t="str">
            <v>ALVENARIA DE VEDAÇÃO DE BLOCOS CERÂMICOS FURADOS NA HORIZONTAL DE 9X19X19CM (ESPESSURA 9CM) DE PAREDES COM ÁREA LÍQUIDA MAIOR OU IGUAL A 6M² COM VÃOS E ARGAMASSA DE ASSENTAMENTO COM PREPARO EM BETONEIRA. AF_06/2014</v>
          </cell>
          <cell r="C5025" t="str">
            <v>M2</v>
          </cell>
          <cell r="D5025">
            <v>75.150000000000006</v>
          </cell>
        </row>
        <row r="5026">
          <cell r="A5026">
            <v>87520</v>
          </cell>
          <cell r="B5026" t="str">
            <v>ALVENARIA DE VEDAÇÃO DE BLOCOS CERÂMICOS FURADOS NA HORIZONTAL DE 9X19X19CM (ESPESSURA 9CM) DE PAREDES COM ÁREA LÍQUIDA MAIOR OU IGUAL A 6M² COM VÃOS E ARGAMASSA DE ASSENTAMENTO COM PREPARO MANUAL. AF_06/2014</v>
          </cell>
          <cell r="C5026" t="str">
            <v>M2</v>
          </cell>
          <cell r="D5026">
            <v>76.42</v>
          </cell>
        </row>
        <row r="5027">
          <cell r="A5027">
            <v>87521</v>
          </cell>
          <cell r="B5027" t="str">
            <v>ALVENARIA DE VEDAÇÃO DE BLOCOS CERÂMICOS FURADOS NA HORIZONTAL DE 11,5X19X19CM (ESPESSURA 11,5CM) DE PAREDES COM ÁREA LÍQUIDA MAIOR OU IGUAL A 6M² COM VÃOS E ARGAMASSA DE ASSENTAMENTO COM PREPARO EM BETONEIRA. AF_06/2014</v>
          </cell>
          <cell r="C5027" t="str">
            <v>M2</v>
          </cell>
          <cell r="D5027">
            <v>69.260000000000005</v>
          </cell>
        </row>
        <row r="5028">
          <cell r="A5028">
            <v>87522</v>
          </cell>
          <cell r="B5028" t="str">
            <v>ALVENARIA DE VEDAÇÃO DE BLOCOS CERÂMICOS FURADOS NA HORIZONTAL DE 11,5X19X19CM (ESPESSURA 11,5CM) DE PAREDES COM ÁREA LÍQUIDA MAIOR OU IGUAL A 6M² COM VÃOS E ARGAMASSA DE ASSENTAMENTO COM PREPARO MANUAL. AF_06/2014</v>
          </cell>
          <cell r="C5028" t="str">
            <v>M2</v>
          </cell>
          <cell r="D5028">
            <v>70.88</v>
          </cell>
        </row>
        <row r="5029">
          <cell r="A5029">
            <v>87523</v>
          </cell>
          <cell r="B5029" t="str">
            <v>ALVENARIA DE VEDAÇÃO DE BLOCOS CERÂMICOS FURADOS NA HORIZONTAL DE 9X14X19CM (ESPESSURA 9CM) DE PAREDES COM ÁREA LÍQUIDA MAIOR OU IGUAL A 6M² COM VÃOS E ARGAMASSA DE ASSENTAMENTO COM PREPARO EM BETONEIRA. AF_06/2014</v>
          </cell>
          <cell r="C5029" t="str">
            <v>M2</v>
          </cell>
          <cell r="D5029">
            <v>82.35</v>
          </cell>
        </row>
        <row r="5030">
          <cell r="A5030">
            <v>87524</v>
          </cell>
          <cell r="B5030" t="str">
            <v>ALVENARIA DE VEDAÇÃO DE BLOCOS CERÂMICOS FURADOS NA HORIZONTAL DE 9X14X19CM (ESPESSURA 9CM) DE PAREDES COM ÁREA LÍQUIDA MAIOR OU IGUAL A 6M² COM VÃOS E ARGAMASSA DE ASSENTAMENTO COM PREPARO MANUAL. AF_06/2014</v>
          </cell>
          <cell r="C5030" t="str">
            <v>M2</v>
          </cell>
          <cell r="D5030">
            <v>83.73</v>
          </cell>
        </row>
        <row r="5031">
          <cell r="A5031">
            <v>87525</v>
          </cell>
          <cell r="B5031" t="str">
            <v>ALVENARIA DE VEDAÇÃO DE BLOCOS CERÂMICOS FURADOS NA HORIZONTAL DE 14X9X19CM (ESPESSURA 14CM, BLOCO DEITADO) DE PAREDES COM ÁREA LÍQUIDA MAIOR OU IGUAL A 6M² COM VÃOS E ARGAMASSA DE ASSENTAMENTO COM PREPARO EM BETONEIRA. AF_06/2014</v>
          </cell>
          <cell r="C5031" t="str">
            <v>M2</v>
          </cell>
          <cell r="D5031">
            <v>127.39</v>
          </cell>
        </row>
        <row r="5032">
          <cell r="A5032">
            <v>87526</v>
          </cell>
          <cell r="B5032" t="str">
            <v>ALVENARIA DE VEDAÇÃO DE BLOCOS CERÂMICOS FURADOS NA HORIZONTAL DE 14X9X19CM (ESPESSURA 14CM, BLOCO DEITADO) DE PAREDES COM ÁREA LÍQUIDA MAIOR OU IGUAL A 6M² COM VÃOS E ARGAMASSA DE ASSENTAMENTO COM PREPARO MANUAL. AF_06/2014</v>
          </cell>
          <cell r="C5032" t="str">
            <v>M2</v>
          </cell>
          <cell r="D5032">
            <v>129.15</v>
          </cell>
        </row>
        <row r="5033">
          <cell r="A5033">
            <v>89043</v>
          </cell>
          <cell r="B5033" t="str">
            <v>(COMPOSIÇÃO REPRESENTATIVA) DO SERVIÇO DE ALVENARIA DE VEDAÇÃO DE BLOCOS VAZADOS DE CERÂMICA DE 9X19X19CM (ESPESSURA 9CM), PARA EDIFICAÇÃO HABITACIONAL MULTIFAMILIAR (PRÉDIO). AF_11/2014</v>
          </cell>
          <cell r="C5033" t="str">
            <v>M2</v>
          </cell>
          <cell r="D5033">
            <v>76.81</v>
          </cell>
        </row>
        <row r="5034">
          <cell r="A5034">
            <v>89168</v>
          </cell>
          <cell r="B5034" t="str">
            <v>(COMPOSIÇÃO REPRESENTATIVA) DO SERVIÇO DE ALVENARIA DE VEDAÇÃO DE BLOCOS VAZADOS DE CERÂMICA DE 9X19X19CM (ESPESSURA 9CM), PARA EDIFICAÇÃO HABITACIONAL UNIFAMILIAR (CASA) E EDIFICAÇÃO PÚBLICA PADRÃO. AF_11/2014</v>
          </cell>
          <cell r="C5034" t="str">
            <v>M2</v>
          </cell>
          <cell r="D5034">
            <v>79.349999999999994</v>
          </cell>
        </row>
        <row r="5035">
          <cell r="A5035">
            <v>89977</v>
          </cell>
          <cell r="B5035" t="str">
            <v>(COMPOSIÇÃO REPRESENTATIVA) DO SERVIÇO DE ALVENARIA DE VEDAÇÃO DE BLOCOS VAZADOS DE CERÂMICA DE 14X9X19CM (ESPESSURA 14CM, BLOCO DEITADO), PARA EDIFICAÇÃO HABITACIONAL UNIFAMILIAR (CASA) E EDIFICAÇÃO PÚBLICA PADRÃO. AF_12/2014</v>
          </cell>
          <cell r="C5035" t="str">
            <v>M2</v>
          </cell>
          <cell r="D5035">
            <v>136.53</v>
          </cell>
        </row>
        <row r="5036">
          <cell r="A5036">
            <v>90112</v>
          </cell>
          <cell r="B5036" t="str">
            <v>ALVENARIA DE VEDAÇÃO DE BLOCOS CERÂMICOS FURADOS NA VERTICAL DE 14X19X39CM (ESPESSURA 14CM) DE PAREDES COM ÁREA LÍQUIDA MENOR QUE 6M2 COM VÃOS E ARGAMASSA DE ASSENTAMENTO COM PREPARO MANUAL. AF_06/2014</v>
          </cell>
          <cell r="C5036" t="str">
            <v>M2</v>
          </cell>
          <cell r="D5036">
            <v>66.900000000000006</v>
          </cell>
        </row>
        <row r="5037">
          <cell r="A5037">
            <v>95474</v>
          </cell>
          <cell r="B5037" t="str">
            <v>ALVENARIA DE EMBASAMENTO EM TIJOLOS CERAMICOS MACICOS 5X10X20CM, ASSENTADO  COM ARGAMASSA TRACO 1:2:8 (CIMENTO, CAL E AREIA)</v>
          </cell>
          <cell r="C5037" t="str">
            <v>M3</v>
          </cell>
          <cell r="D5037">
            <v>644.6</v>
          </cell>
        </row>
        <row r="5038">
          <cell r="A5038">
            <v>89282</v>
          </cell>
          <cell r="B5038" t="str">
            <v>ALVENARIA ESTRUTURAL DE BLOCOS CERÂMICOS 14X19X39, (ESPESSURA DE 14 CM), PARA PAREDES COM ÁREA LÍQUIDA MENOR QUE 6M², SEM VÃOS, UTILIZANDO PALHETA E ARGAMASSA DE ASSENTAMENTO COM PREPARO EM BETONEIRA. AF_12/2014</v>
          </cell>
          <cell r="C5038" t="str">
            <v>M2</v>
          </cell>
          <cell r="D5038">
            <v>51.51</v>
          </cell>
        </row>
        <row r="5039">
          <cell r="A5039">
            <v>89283</v>
          </cell>
          <cell r="B5039" t="str">
            <v>ALVENARIA ESTRUTURAL DE BLOCOS CERÂMICOS 14X19X39, (ESPESSURA DE 14 CM), PARA PAREDES COM ÁREA LÍQUIDA MENOR QUE 6M², SEM VÃOS, UTILIZANDO PALHETA E ARGAMASSA DE ASSENTAMENTO COM PREPARO MANUAL. AF_12/2014</v>
          </cell>
          <cell r="C5039" t="str">
            <v>M2</v>
          </cell>
          <cell r="D5039">
            <v>53.05</v>
          </cell>
        </row>
        <row r="5040">
          <cell r="A5040">
            <v>89284</v>
          </cell>
          <cell r="B5040" t="str">
            <v>ALVENARIA ESTRUTURAL DE BLOCOS CERÂMICOS 14X19X39, (ESPESSURA DE 14 CM), PARA PAREDES COM ÁREA LÍQUIDA MAIOR OU IGUAL QUE 6M², SEM VÃOS, UTILIZANDO PALHETA E ARGAMASSA DE ASSENTAMENTO COM PREPARO EM BETONEIRA. AF_12/2014</v>
          </cell>
          <cell r="C5040" t="str">
            <v>M2</v>
          </cell>
          <cell r="D5040">
            <v>45.99</v>
          </cell>
        </row>
        <row r="5041">
          <cell r="A5041">
            <v>89285</v>
          </cell>
          <cell r="B5041" t="str">
            <v>ALVENARIA ESTRUTURAL DE BLOCOS CERÂMICOS 14X19X39, (ESPESSURA DE 14 CM), PARA PAREDES COM ÁREA LÍQUIDA MAIOR OU IGUAL QUE 6M², SEM VÃOS, UTILIZANDO PALHETA E ARGAMASSA DE ASSENTAMENTO COM PREPARO MANUAL. AF_12/2014</v>
          </cell>
          <cell r="C5041" t="str">
            <v>M2</v>
          </cell>
          <cell r="D5041">
            <v>47.53</v>
          </cell>
        </row>
        <row r="5042">
          <cell r="A5042">
            <v>89286</v>
          </cell>
          <cell r="B5042" t="str">
            <v>ALVENARIA ESTRUTURAL DE BLOCOS CERÂMICOS 14X19X39, (ESPESSURA DE 14 CM), PARA PAREDES COM ÁREA LÍQUIDA MENOR QUE 6M², COM VÃOS, UTILIZANDO PALHETA E ARGAMASSA DE ASSENTAMENTO COM PREPARO EM BETONEIRA. AF_12/2014</v>
          </cell>
          <cell r="C5042" t="str">
            <v>M2</v>
          </cell>
          <cell r="D5042">
            <v>56.55</v>
          </cell>
        </row>
        <row r="5043">
          <cell r="A5043">
            <v>89287</v>
          </cell>
          <cell r="B5043" t="str">
            <v>ALVENARIA ESTRUTURAL DE BLOCOS CERÂMICOS 14X19X39, (ESPESSURA DE 14 CM), PARA PAREDES COM ÁREA LÍQUIDA MENOR QUE 6M², COM VÃOS, UTILIZANDO PALHETA E ARGAMASSA DE ASSENTAMENTO COM PREPARO MANUAL. AF_12/2014</v>
          </cell>
          <cell r="C5043" t="str">
            <v>M2</v>
          </cell>
          <cell r="D5043">
            <v>58.09</v>
          </cell>
        </row>
        <row r="5044">
          <cell r="A5044">
            <v>89288</v>
          </cell>
          <cell r="B5044" t="str">
            <v>ALVENARIA ESTRUTURAL DE BLOCOS CERÂMICOS 14X19X39, (ESPESSURA DE 14 CM), PARA PAREDES COM ÁREA LÍQUIDA MAIOR OU IGUAL A 6M², COM VÃOS, UTILIZANDO PALHETA E ARGAMASSA DE ASSENTAMENTO COM PREPARO EM BETONEIRA. AF_12/2014</v>
          </cell>
          <cell r="C5044" t="str">
            <v>M2</v>
          </cell>
          <cell r="D5044">
            <v>48.84</v>
          </cell>
        </row>
        <row r="5045">
          <cell r="A5045">
            <v>89289</v>
          </cell>
          <cell r="B5045" t="str">
            <v>ALVENARIA ESTRUTURAL DE BLOCOS CERÂMICOS 14X19X39, (ESPESSURA DE 14 CM), PARA PAREDES COM ÁREA LÍQUIDA MAIOR OU IGUAL A 6M², COM VÃOS, UTILIZANDO PALHETA E ARGAMASSA DE ASSENTAMENTO COM PREPARO MANUAL. AF_12/2014</v>
          </cell>
          <cell r="C5045" t="str">
            <v>M2</v>
          </cell>
          <cell r="D5045">
            <v>50.38</v>
          </cell>
        </row>
        <row r="5046">
          <cell r="A5046">
            <v>89290</v>
          </cell>
          <cell r="B5046" t="str">
            <v>ALVENARIA ESTRUTURAL DE BLOCOS CERÂMICOS 14X19X29, (ESPESSURA DE 14 CM), PARA PAREDES COM ÁREA LÍQUIDA MENOR QUE 6M², SEM VÃOS, UTILIZANDO PALHETA E ARGAMASSA DE ASSENTAMENTO COM PREPARO EM BETONEIRA. AF_12/2014</v>
          </cell>
          <cell r="C5046" t="str">
            <v>M2</v>
          </cell>
          <cell r="D5046">
            <v>62.56</v>
          </cell>
        </row>
        <row r="5047">
          <cell r="A5047">
            <v>89291</v>
          </cell>
          <cell r="B5047" t="str">
            <v>ALVENARIA ESTRUTURAL DE BLOCOS CERÂMICOS 14X19X29, (ESPESSURA DE 14 CM), PARA PAREDES COM ÁREA LÍQUIDA MENOR QUE 6M², SEM VÃOS, UTILIZANDO PALHETA E ARGAMASSA DE ASSENTAMENTO COM PREPARO MANUAL. AF_12/2014</v>
          </cell>
          <cell r="C5047" t="str">
            <v>M2</v>
          </cell>
          <cell r="D5047">
            <v>64.27</v>
          </cell>
        </row>
        <row r="5048">
          <cell r="A5048">
            <v>89292</v>
          </cell>
          <cell r="B5048" t="str">
            <v>ALVENARIA ESTRUTURAL DE BLOCOS CERÂMICOS 14X19X29, (ESPESSURA DE 14 CM), PARA PAREDES COM ÁREA LÍQUIDA MAIOR OU IGUAL A 6M², SEM VÃOS, UTILIZANDO PALHETA E ARGAMASSA DE ASSENTAMENTO COM PREPARO EM BETONEIRA. AF_12/2014</v>
          </cell>
          <cell r="C5048" t="str">
            <v>M2</v>
          </cell>
          <cell r="D5048">
            <v>57.08</v>
          </cell>
        </row>
        <row r="5049">
          <cell r="A5049">
            <v>89293</v>
          </cell>
          <cell r="B5049" t="str">
            <v>ALVENARIA ESTRUTURAL DE BLOCOS CERÂMICOS 14X19X29, (ESPESSURA DE 14 CM), PARA PAREDES COM ÁREA LÍQUIDA MAIOR OU IGUAL A 6M2, SEM VÃOS, UTILIZANDO PALHETA E ARGAMASSA DE ASSENTAMENTO COM PREPARO MANUAL. AF_12/2014</v>
          </cell>
          <cell r="C5049" t="str">
            <v>M2</v>
          </cell>
          <cell r="D5049">
            <v>58.79</v>
          </cell>
        </row>
        <row r="5050">
          <cell r="A5050">
            <v>89294</v>
          </cell>
          <cell r="B5050" t="str">
            <v>ALVENARIA ESTRUTURAL DE BLOCOS CERÂMICOS 14X19X29, (ESPESSURA DE 14 CM), PARA PAREDES COM ÁREA LÍQUIDA MENOR QUE 6M², COM VÃOS, UTILIZANDO PALHETA E ARGAMASSA DE ASSENTAMENTO COM PREPARO EM BETONEIRA. AF_12/2014</v>
          </cell>
          <cell r="C5050" t="str">
            <v>M2</v>
          </cell>
          <cell r="D5050">
            <v>69.650000000000006</v>
          </cell>
        </row>
        <row r="5051">
          <cell r="A5051">
            <v>89295</v>
          </cell>
          <cell r="B5051" t="str">
            <v>ALVENARIA ESTRUTURAL DE BLOCOS CERÂMICOS 14X19X29, (ESPESSURA DE 14 CM), PARA PAREDES COM ÁREA LÍQUIDA MENOR QUE 6M², COM VÃOS, UTILIZANDO PALHETA E ARGAMASSA DE ASSENTAMENTO COM PREPARO MANUAL. AF_12/2014</v>
          </cell>
          <cell r="C5051" t="str">
            <v>M2</v>
          </cell>
          <cell r="D5051">
            <v>71.36</v>
          </cell>
        </row>
        <row r="5052">
          <cell r="A5052">
            <v>89296</v>
          </cell>
          <cell r="B5052" t="str">
            <v>ALVENARIA ESTRUTURAL DE BLOCOS CERÂMICOS 14X19X29, (ESPESSURA DE 14 CM), PARA PAREDES COM ÁREA LÍQUIDA MAIOR OU IGUAL A 6M², COM VÃOS, UTILIZANDO PALHETA E ARGAMASSA DE ASSENTAMENTO COM PREPARO EM BETONEIRA. AF_12/2014</v>
          </cell>
          <cell r="C5052" t="str">
            <v>M2</v>
          </cell>
          <cell r="D5052">
            <v>61.09</v>
          </cell>
        </row>
        <row r="5053">
          <cell r="A5053">
            <v>89297</v>
          </cell>
          <cell r="B5053" t="str">
            <v>ALVENARIA ESTRUTURAL DE BLOCOS CERÂMICOS 14X19X29, (ESPESSURA DE 14 CM), PARA PAREDES COM ÁREA LÍQUIDA MAIOR OU IGUAL A 6M², COM VÃOS, UTILIZANDO PALHETA E ARGAMASSA DE ASSENTAMENTO COM PREPARO MANUAL. AF_12/2014</v>
          </cell>
          <cell r="C5053" t="str">
            <v>M2</v>
          </cell>
          <cell r="D5053">
            <v>62.8</v>
          </cell>
        </row>
        <row r="5054">
          <cell r="A5054">
            <v>89298</v>
          </cell>
          <cell r="B5054" t="str">
            <v>ALVENARIA ESTRUTURAL DE BLOCOS CERÂMICOS 14X19X39, (ESPESSURA DE 14 CM), PARA PAREDES COM ÁREA LÍQUIDA MENOR QUE 6M², SEM VÃOS, UTILIZANDO COLHER DE PEDREIRO E ARGAMASSA DE ASSENTAMENTO COM PREPARO EM BETONEIRA. AF_12/2014</v>
          </cell>
          <cell r="C5054" t="str">
            <v>M2</v>
          </cell>
          <cell r="D5054">
            <v>64.48</v>
          </cell>
        </row>
        <row r="5055">
          <cell r="A5055">
            <v>89299</v>
          </cell>
          <cell r="B5055" t="str">
            <v>ALVENARIA ESTRUTURAL DE BLOCOS CERÂMICOS 14X19X39, (ESPESSURA DE 14 CM), PARA PAREDES COM ÁREA LÍQUIDA MENOR QUE 6M², SEM VÃOS, UTILIZANDO COLHER DE PEDREIRO E ARGAMASSA DE ASSENTAMENTO COM PREPARO MANUAL. AF_12/2014</v>
          </cell>
          <cell r="C5055" t="str">
            <v>M2</v>
          </cell>
          <cell r="D5055">
            <v>66.650000000000006</v>
          </cell>
        </row>
        <row r="5056">
          <cell r="A5056">
            <v>89300</v>
          </cell>
          <cell r="B5056" t="str">
            <v>ALVENARIA ESTRUTURAL DE BLOCOS CERÂMICOS 14X19X39, (ESPESSURA DE 14 CM), PARA PAREDES COM ÁREA LÍQUIDA MAIOR OU IGUAL A 6M², SEM VÃOS, UTILIZANDO COLHER DE PEDREIRO E ARGAMASSA DE ASSENTAMENTO COM PREPARO EM BETONEIRA. AF_12/2014</v>
          </cell>
          <cell r="C5056" t="str">
            <v>M2</v>
          </cell>
          <cell r="D5056">
            <v>58.96</v>
          </cell>
        </row>
        <row r="5057">
          <cell r="A5057">
            <v>89301</v>
          </cell>
          <cell r="B5057" t="str">
            <v>ALVENARIA ESTRUTURAL DE BLOCOS CERÂMICOS 14X19X39, (ESPESSURA DE 14 CM), PARA PAREDES COM ÁREA LÍQUIDA MAIOR OU IGUAL A 6M², SEM VÃOS, UTILIZANDO COLHER DE PEDREIRO E ARGAMASSA DE ASSENTAMENTO COM PREPARO MANUAL. AF_12/2014</v>
          </cell>
          <cell r="C5057" t="str">
            <v>M2</v>
          </cell>
          <cell r="D5057">
            <v>61.13</v>
          </cell>
        </row>
        <row r="5058">
          <cell r="A5058">
            <v>89302</v>
          </cell>
          <cell r="B5058" t="str">
            <v>ALVENARIA ESTRUTURAL DE BLOCOS CERÂMICOS 14X19X39, (ESPESSURA DE 14 CM), PARA PAREDES COM ÁREA LÍQUIDA MENOR QUE 6M², COM VÃOS, UTILIZANDO COLHER DE PEDREIRO E ARGAMASSA DE ASSENTAMENTO COM PREPARO EM BETONEIRA. AF_12/2014</v>
          </cell>
          <cell r="C5058" t="str">
            <v>M2</v>
          </cell>
          <cell r="D5058">
            <v>73.56</v>
          </cell>
        </row>
        <row r="5059">
          <cell r="A5059">
            <v>89303</v>
          </cell>
          <cell r="B5059" t="str">
            <v>ALVENARIA ESTRUTURAL DE BLOCOS CERÂMICOS 14X19X39, (ESPESSURA DE 14 CM), PARA PAREDES COM ÁREA LÍQUIDA MENOR QUE 6M², COM VÃOS, UTILIZANDO COLHER DE PEDREIRO E ARGAMASSA DE ASSENTAMENTO COM PREPARO MANUAL. AF_12/2014</v>
          </cell>
          <cell r="C5059" t="str">
            <v>M2</v>
          </cell>
          <cell r="D5059">
            <v>75.73</v>
          </cell>
        </row>
        <row r="5060">
          <cell r="A5060">
            <v>89304</v>
          </cell>
          <cell r="B5060" t="str">
            <v>ALVENARIA ESTRUTURAL DE BLOCOS CERÂMICOS 14X19X39, (ESPESSURA DE 14 CM), PARA PAREDES COM ÁREA LÍQUIDA MAIOR OU IGUAL A 6M², COM VÃOS, UTILIZANDO COLHER DE PEDREIRO E ARGAMASSA DE ASSENTAMENTO COM PREPARO EM BETONEIRA. AF_12/2014</v>
          </cell>
          <cell r="C5060" t="str">
            <v>M2</v>
          </cell>
          <cell r="D5060">
            <v>64.33</v>
          </cell>
        </row>
        <row r="5061">
          <cell r="A5061">
            <v>89305</v>
          </cell>
          <cell r="B5061" t="str">
            <v>ALVENARIA ESTRUTURAL DE BLOCOS CERÂMICOS 14X19X39, (ESPESSURA DE 14 CM), PARA PAREDES COM ÁREA LÍQUIDA MAIOR OU IGUAL A 6M², COM VÃOS, UTILIZANDO COLHER DE PEDREIRO E ARGAMASSA DE ASSENTAMENTO COM PREPARO MANUAL. AF_12/2014</v>
          </cell>
          <cell r="C5061" t="str">
            <v>M2</v>
          </cell>
          <cell r="D5061">
            <v>66.5</v>
          </cell>
        </row>
        <row r="5062">
          <cell r="A5062">
            <v>89306</v>
          </cell>
          <cell r="B5062" t="str">
            <v>ALVENARIA ESTRUTURAL DE BLOCOS CERÂMICOS 14X19X29, (ESPESSURA DE 14 CM), PARA PAREDES COM ÁREA LÍQUIDA MENOR QUE 6M², SEM VÃOS, UTILIZANDO COLHER DE PEDREIRO E ARGAMASSA DE ASSENTAMENTO COM PREPARO EM BETONEIRA. AF_12/2014</v>
          </cell>
          <cell r="C5062" t="str">
            <v>M2</v>
          </cell>
          <cell r="D5062">
            <v>75.760000000000005</v>
          </cell>
        </row>
        <row r="5063">
          <cell r="A5063">
            <v>89307</v>
          </cell>
          <cell r="B5063" t="str">
            <v>ALVENARIA ESTRUTURAL DE BLOCOS CERÂMICOS 14X19X29, (ESPESSURA DE 14 CM), PARA PAREDES COM ÁREA LÍQUIDA MENOR QUE 6M², SEM VÃOS, UTILIZANDO COLHER DE PEDREIRO E ARGAMASSA DE ASSENTAMENTO COM PREPARO MANUAL. AF_12/2014</v>
          </cell>
          <cell r="C5063" t="str">
            <v>M2</v>
          </cell>
          <cell r="D5063">
            <v>78.17</v>
          </cell>
        </row>
        <row r="5064">
          <cell r="A5064">
            <v>89308</v>
          </cell>
          <cell r="B5064" t="str">
            <v>ALVENARIA ESTRUTURAL DE BLOCOS CERÂMICOS 14X19X29, (ESPESSURA DE 14 CM), PARA PAREDES COM ÁREA LÍQUIDA MAIOR OU IGUAL A 6M², SEM VÃOS, UTILIZANDO COLHER DE PEDREIRO E ARGAMASSA DE ASSENTAMENTO COM PREPARO EM BETONEIRA. AF_12/2014</v>
          </cell>
          <cell r="C5064" t="str">
            <v>M2</v>
          </cell>
          <cell r="D5064">
            <v>70.260000000000005</v>
          </cell>
        </row>
        <row r="5065">
          <cell r="A5065">
            <v>89309</v>
          </cell>
          <cell r="B5065" t="str">
            <v>ALVENARIA ESTRUTURAL DE BLOCOS CERÂMICOS 14X19X29, (ESPESSURA DE 14 CM), PARA PAREDES COM ÁREA LÍQUIDA MAIOR OU IGUAL A 6M², SEM VÃOS, UTILIZANDO COLHER DE PEDREIRO E ARGAMASSA DE ASSENTAMENTO COM PREPARO MANUAL. AF_12/2014</v>
          </cell>
          <cell r="C5065" t="str">
            <v>M2</v>
          </cell>
          <cell r="D5065">
            <v>72.67</v>
          </cell>
        </row>
        <row r="5066">
          <cell r="A5066">
            <v>89310</v>
          </cell>
          <cell r="B5066" t="str">
            <v>ALVENARIA ESTRUTURAL DE BLOCOS CERÂMICOS 14X19X29, (ESPESSURA DE 14 CM), PARA PAREDES COM ÁREA LÍQUIDA MENOR QUE 6M², COM VÃOS, UTILIZANDO COLHER DE PEDREIRO E ARGAMASSA DE ASSENTAMENTO COM PREPARO EM BETONEIRA. AF_12/2014</v>
          </cell>
          <cell r="C5066" t="str">
            <v>M2</v>
          </cell>
          <cell r="D5066">
            <v>86.83</v>
          </cell>
        </row>
        <row r="5067">
          <cell r="A5067">
            <v>89311</v>
          </cell>
          <cell r="B5067" t="str">
            <v>ALVENARIA ESTRUTURAL DE BLOCOS CERÂMICOS 14X19X29, (ESPESSURA DE 14 CM), PARA PAREDES COM ÁREA LÍQUIDA MENOR QUE 6M², COM VÃOS, UTILIZANDO COLHER DE PEDREIRO E ARGAMASSA DE ASSENTAMENTO COM PREPARO MANUAL. AF_12/2014</v>
          </cell>
          <cell r="C5067" t="str">
            <v>M2</v>
          </cell>
          <cell r="D5067">
            <v>89.24</v>
          </cell>
        </row>
        <row r="5068">
          <cell r="A5068">
            <v>89312</v>
          </cell>
          <cell r="B5068" t="str">
            <v>ALVENARIA ESTRUTURAL DE BLOCOS CERÂMICOS 14X19X29, (ESPESSURA DE 14 CM), PARA PAREDES COM ÁREA LÍQUIDA MAIOR OU IGUAL A 6M², COM VÃOS, UTILIZANDO COLHER DE PEDREIRO E ARGAMASSA DE ASSENTAMENTO COM PREPARO EM BETONEIRA. AF_12/2014</v>
          </cell>
          <cell r="C5068" t="str">
            <v>M2</v>
          </cell>
          <cell r="D5068">
            <v>76.790000000000006</v>
          </cell>
        </row>
        <row r="5069">
          <cell r="A5069">
            <v>89313</v>
          </cell>
          <cell r="B5069" t="str">
            <v>ALVENARIA ESTRUTURAL DE BLOCOS CERÂMICOS 14X19X29, (ESPESSURA DE 14 CM), PARA PAREDES COM ÁREA LÍQUIDA MAIOR OU IGUAL A 6M², COM VÃOS, UTILIZANDO COLHER DE PEDREIRO E ARGAMASSA DE ASSENTAMENTO COM PREPARO MANUAL. AF_12/2014</v>
          </cell>
          <cell r="C5069" t="str">
            <v>M2</v>
          </cell>
          <cell r="D5069">
            <v>79.2</v>
          </cell>
        </row>
        <row r="5070">
          <cell r="A5070">
            <v>95465</v>
          </cell>
          <cell r="B5070" t="str">
            <v>COBOGO CERAMICO (ELEMENTO VAZADO), 9X20X20CM, ASSENTADO COM ARGAMASSA TRACO 1:4 DE CIMENTO E AREIA</v>
          </cell>
          <cell r="C5070" t="str">
            <v>M2</v>
          </cell>
          <cell r="D5070">
            <v>120.86</v>
          </cell>
        </row>
        <row r="5071">
          <cell r="A5071">
            <v>87447</v>
          </cell>
          <cell r="B5071" t="str">
            <v>ALVENARIA DE VEDAÇÃO DE BLOCOS VAZADOS DE CONCRETO DE 9X19X39CM (ESPESSURA 9CM) DE PAREDES COM ÁREA LÍQUIDA MENOR QUE 6M² SEM VÃOS E ARGAMASSA DE ASSENTAMENTO COM PREPARO EM BETONEIRA. AF_06/2014</v>
          </cell>
          <cell r="C5071" t="str">
            <v>M2</v>
          </cell>
          <cell r="D5071">
            <v>52.66</v>
          </cell>
        </row>
        <row r="5072">
          <cell r="A5072">
            <v>87448</v>
          </cell>
          <cell r="B5072" t="str">
            <v>ALVENARIA DE VEDAÇÃO DE BLOCOS VAZADOS DE CONCRETO DE 9X19X39CM (ESPESSURA 9CM) DE PAREDES COM ÁREA LÍQUIDA MENOR QUE 6M² SEM VÃOS E ARGAMASSA DE ASSENTAMENTO COM PREPARO MANUAL. AF_06/2014</v>
          </cell>
          <cell r="C5072" t="str">
            <v>M2</v>
          </cell>
          <cell r="D5072">
            <v>53.41</v>
          </cell>
        </row>
        <row r="5073">
          <cell r="A5073">
            <v>87449</v>
          </cell>
          <cell r="B5073" t="str">
            <v>ALVENARIA DE VEDAÇÃO DE BLOCOS VAZADOS DE CONCRETO DE 14X19X39CM (ESPESSURA 14CM) DE PAREDES COM ÁREA LÍQUIDA MENOR QUE 6M² SEM VÃOS E ARGAMASSA DE ASSENTAMENTO COM PREPARO EM BETONEIRA. AF_06/2014</v>
          </cell>
          <cell r="C5073" t="str">
            <v>M2</v>
          </cell>
          <cell r="D5073">
            <v>68.2</v>
          </cell>
        </row>
        <row r="5074">
          <cell r="A5074">
            <v>87450</v>
          </cell>
          <cell r="B5074" t="str">
            <v>ALVENARIA DE VEDAÇÃO DE BLOCOS VAZADOS DE CONCRETO DE 14X19X39CM (ESPESSURA 14CM) DE PAREDES COM ÁREA LÍQUIDA MENOR QUE 6M² SEM VÃOS E ARGAMASSA DE ASSENTAMENTO COM PREPARO MANUAL. AF_06/2014</v>
          </cell>
          <cell r="C5074" t="str">
            <v>M2</v>
          </cell>
          <cell r="D5074">
            <v>69.540000000000006</v>
          </cell>
        </row>
        <row r="5075">
          <cell r="A5075">
            <v>87451</v>
          </cell>
          <cell r="B5075" t="str">
            <v>ALVENARIA DE VEDAÇÃO DE BLOCOS VAZADOS DE CONCRETO DE 19X19X39CM (ESPESSURA 19CM) DE PAREDES COM ÁREA LÍQUIDA MENOR QUE 6M² SEM VÃOS E ARGAMASSA DE ASSENTAMENTO COM PREPARO EM BETONEIRA. AF_06/2014</v>
          </cell>
          <cell r="C5075" t="str">
            <v>M2</v>
          </cell>
          <cell r="D5075">
            <v>82.33</v>
          </cell>
        </row>
        <row r="5076">
          <cell r="A5076">
            <v>87452</v>
          </cell>
          <cell r="B5076" t="str">
            <v>ALVENARIA DE VEDAÇÃO DE BLOCOS VAZADOS DE CONCRETO DE 19X19X39CM (ESPESSURA 19CM) DE PAREDES COM ÁREA LÍQUIDA MENOR QUE 6M² SEM VÃOS E ARGAMASSA DE ASSENTAMENTO COM PREPARO MANUAL. AF_06/2014</v>
          </cell>
          <cell r="C5076" t="str">
            <v>M2</v>
          </cell>
          <cell r="D5076">
            <v>82.67</v>
          </cell>
        </row>
        <row r="5077">
          <cell r="A5077">
            <v>87453</v>
          </cell>
          <cell r="B5077" t="str">
            <v>ALVENARIA DE VEDAÇÃO DE BLOCOS VAZADOS DE CONCRETO DE 9X19X39CM (ESPESSURA 9CM) DE PAREDES COM ÁREA LÍQUIDA MAIOR OU IGUAL A 6M² SEM VÃOS E ARGAMASSA DE ASSENTAMENTO COM PREPARO EM BETONEIRA. AF_06/2014</v>
          </cell>
          <cell r="C5077" t="str">
            <v>M2</v>
          </cell>
          <cell r="D5077">
            <v>48.08</v>
          </cell>
        </row>
        <row r="5078">
          <cell r="A5078">
            <v>87454</v>
          </cell>
          <cell r="B5078" t="str">
            <v>ALVENARIA DE VEDAÇÃO DE BLOCOS VAZADOS DE CONCRETO DE 9X19X39CM (ESPESSURA 9CM) DE PAREDES COM ÁREA LÍQUIDA MAIOR OU IGUAL A 6M² SEM VÃOS E ARGAMASSA DE ASSENTAMENTO COM PREPARO MANUAL. AF_06/2014</v>
          </cell>
          <cell r="C5078" t="str">
            <v>M2</v>
          </cell>
          <cell r="D5078">
            <v>49.23</v>
          </cell>
        </row>
        <row r="5079">
          <cell r="A5079">
            <v>87455</v>
          </cell>
          <cell r="B5079" t="str">
            <v>ALVENARIA DE VEDAÇÃO DE BLOCOS VAZADOS DE CONCRETO DE 14X19X39CM (ESPESSURA 14CM) DE PAREDES COM ÁREA LÍQUIDA MAIOR OU IGUAL A 6M² SEM VÃOS E ARGAMASSA DE ASSENTAMENTO COM PREPARO EM BETONEIRA. AF_06/2014</v>
          </cell>
          <cell r="C5079" t="str">
            <v>M2</v>
          </cell>
          <cell r="D5079">
            <v>62.83</v>
          </cell>
        </row>
        <row r="5080">
          <cell r="A5080">
            <v>87456</v>
          </cell>
          <cell r="B5080" t="str">
            <v>ALVENARIA DE VEDAÇÃO DE BLOCOS VAZADOS DE CONCRETO DE 14X19X39CM (ESPESSURA 14CM) DE PAREDES COM ÁREA LÍQUIDA MAIOR OU IGUAL A 6M² SEM VÃOS E ARGAMASSA DE ASSENTAMENTO COM PREPARO MANUAL. AF_06/2014</v>
          </cell>
          <cell r="C5080" t="str">
            <v>M2</v>
          </cell>
          <cell r="D5080">
            <v>64.44</v>
          </cell>
        </row>
        <row r="5081">
          <cell r="A5081">
            <v>87457</v>
          </cell>
          <cell r="B5081" t="str">
            <v>ALVENARIA DE VEDAÇÃO DE BLOCOS VAZADOS DE CONCRETO DE 19X19X39CM (ESPESSURA 19CM) DE PAREDES COM ÁREA LÍQUIDA MAIOR OU IGUAL A 6M² SEM VÃOS E ARGAMASSA DE ASSENTAMENTO COM PREPARO EM BETONEIRA. AF_06/2014</v>
          </cell>
          <cell r="C5081" t="str">
            <v>M2</v>
          </cell>
          <cell r="D5081">
            <v>75.569999999999993</v>
          </cell>
        </row>
        <row r="5082">
          <cell r="A5082">
            <v>87458</v>
          </cell>
          <cell r="B5082" t="str">
            <v>ALVENARIA DE VEDAÇÃO DE BLOCOS VAZADOS DE CONCRETO DE 19X19X39CM (ESPESSURA 19CM) DE PAREDES COM ÁREA LÍQUIDA MAIOR OU IGUAL A 6M² SEM VÃOS E ARGAMASSA DE ASSENTAMENTO COM PREPARO MANUAL. AF_06/2014</v>
          </cell>
          <cell r="C5082" t="str">
            <v>M2</v>
          </cell>
          <cell r="D5082">
            <v>77.239999999999995</v>
          </cell>
        </row>
        <row r="5083">
          <cell r="A5083">
            <v>87459</v>
          </cell>
          <cell r="B5083" t="str">
            <v>ALVENARIA DE VEDAÇÃO DE BLOCOS VAZADOS DE CONCRETO DE 9X19X39CM (ESPESSURA 9CM) DE PAREDES COM ÁREA LÍQUIDA MENOR QUE 6M² COM VÃOS E ARGAMASSA DE ASSENTAMENTO COM PREPARO EM BETONEIRA. AF_06/2014</v>
          </cell>
          <cell r="C5083" t="str">
            <v>M2</v>
          </cell>
          <cell r="D5083">
            <v>60.47</v>
          </cell>
        </row>
        <row r="5084">
          <cell r="A5084">
            <v>87460</v>
          </cell>
          <cell r="B5084" t="str">
            <v>ALVENARIA DE VEDAÇÃO DE BLOCOS VAZADOS DE CONCRETO DE 9X19X39CM (ESPESSURA 9CM) DE PAREDES COM ÁREA LÍQUIDA MENOR QUE 6M² COM VÃOS E ARGAMASSA DE ASSENTAMENTO COM PREPARO MANUAL. AF_06/2014</v>
          </cell>
          <cell r="C5084" t="str">
            <v>M2</v>
          </cell>
          <cell r="D5084">
            <v>61.62</v>
          </cell>
        </row>
        <row r="5085">
          <cell r="A5085">
            <v>87461</v>
          </cell>
          <cell r="B5085" t="str">
            <v>ALVENARIA DE VEDAÇÃO DE BLOCOS VAZADOS DE CONCRETO DE 14X19X39CM (ESPESSURA 14CM) DE PAREDES COM ÁREA LÍQUIDA MENOR QUE 6M² COM VÃOS E ARGAMASSA DE ASSENTAMENTO COM PREPARO EM BETONEIRA. AF_06/2014</v>
          </cell>
          <cell r="C5085" t="str">
            <v>M2</v>
          </cell>
          <cell r="D5085">
            <v>76.03</v>
          </cell>
        </row>
        <row r="5086">
          <cell r="A5086">
            <v>87462</v>
          </cell>
          <cell r="B5086" t="str">
            <v>ALVENARIA DE VEDAÇÃO DE BLOCOS VAZADOS DE CONCRETO DE 14X19X39CM (ESPESSURA 14CM) DE PAREDES COM ÁREA LÍQUIDA MENOR QUE 6M² COM VÃOS E ARGAMASSA DE ASSENTAMENTO COM PREPARO MANUAL. AF_06/2014</v>
          </cell>
          <cell r="C5086" t="str">
            <v>M2</v>
          </cell>
          <cell r="D5086">
            <v>77.37</v>
          </cell>
        </row>
        <row r="5087">
          <cell r="A5087">
            <v>87463</v>
          </cell>
          <cell r="B5087" t="str">
            <v>ALVENARIA DE VEDAÇÃO DE BLOCOS VAZADOS DE CONCRETO DE 19X19X39CM (ESPESSURA 19CM) DE PAREDES COM ÁREA LÍQUIDA MENOR QUE 6M² COM VÃOS E ARGAMASSA DE ASSENTAMENTO COM PREPARO EM BETONEIRA. AF_06/2014</v>
          </cell>
          <cell r="C5087" t="str">
            <v>M2</v>
          </cell>
          <cell r="D5087">
            <v>88.88</v>
          </cell>
        </row>
        <row r="5088">
          <cell r="A5088">
            <v>87464</v>
          </cell>
          <cell r="B5088" t="str">
            <v>ALVENARIA DE VEDAÇÃO DE BLOCOS VAZADOS DE CONCRETO DE 19X19X39CM (ESPESSURA 19CM) DE PAREDES COM ÁREA LÍQUIDA MENOR QUE 6M² COM VÃOS E ARGAMASSA DE ASSENTAMENTO COM PREPARO MANUAL. AF_06/2014</v>
          </cell>
          <cell r="C5088" t="str">
            <v>M2</v>
          </cell>
          <cell r="D5088">
            <v>90.55</v>
          </cell>
        </row>
        <row r="5089">
          <cell r="A5089">
            <v>87465</v>
          </cell>
          <cell r="B5089" t="str">
            <v>ALVENARIA DE VEDAÇÃO DE BLOCOS VAZADOS DE CONCRETO DE 9X19X39CM (ESPESSURA 9CM) DE PAREDES COM ÁREA LÍQUIDA MAIOR OU IGUAL A 6M² COM VÃOS E ARGAMASSA DE ASSENTAMENTO COM PREPARO EM BETONEIRA. AF_06/2014</v>
          </cell>
          <cell r="C5089" t="str">
            <v>M2</v>
          </cell>
          <cell r="D5089">
            <v>52.44</v>
          </cell>
        </row>
        <row r="5090">
          <cell r="A5090">
            <v>87466</v>
          </cell>
          <cell r="B5090" t="str">
            <v>ALVENARIA DE VEDAÇÃO DE BLOCOS VAZADOS DE CONCRETO DE 9X19X39CM (ESPESSURA 9CM) DE PAREDES COM ÁREA LÍQUIDA MAIOR OU IGUAL A 6M² COM VÃOS E ARGAMASSA DE ASSENTAMENTO COM PREPARO MANUAL. AF_06/2014</v>
          </cell>
          <cell r="C5090" t="str">
            <v>M2</v>
          </cell>
          <cell r="D5090">
            <v>53.59</v>
          </cell>
        </row>
        <row r="5091">
          <cell r="A5091">
            <v>87467</v>
          </cell>
          <cell r="B5091" t="str">
            <v>ALVENARIA DE VEDAÇÃO DE BLOCOS VAZADOS DE CONCRETO DE 14X19X39CM (ESPESSURA 14CM) DE PAREDES COM ÁREA LÍQUIDA MAIOR OU IGUAL A 6M² COM VÃOS E ARGAMASSA DE ASSENTAMENTO COM PREPARO EM BETONEIRA. AF_06/2014</v>
          </cell>
          <cell r="C5091" t="str">
            <v>M2</v>
          </cell>
          <cell r="D5091">
            <v>67.489999999999995</v>
          </cell>
        </row>
        <row r="5092">
          <cell r="A5092">
            <v>87468</v>
          </cell>
          <cell r="B5092" t="str">
            <v>ALVENARIA DE VEDAÇÃO DE BLOCOS VAZADOS DE CONCRETO DE 14X19X39CM (ESPESSURA 14CM) DE PAREDES COM ÁREA LÍQUIDA MAIOR OU IGUAL A 6M² COM VÃOS E ARGAMASSA DE ASSENTAMENTO COM PREPARO MANUAL. AF_06/2014</v>
          </cell>
          <cell r="C5092" t="str">
            <v>M2</v>
          </cell>
          <cell r="D5092">
            <v>68.83</v>
          </cell>
        </row>
        <row r="5093">
          <cell r="A5093">
            <v>87469</v>
          </cell>
          <cell r="B5093" t="str">
            <v>ALVENARIA DE VEDAÇÃO DE BLOCOS VAZADOS DE CONCRETO DE 19X19X39CM (ESPESSURA 19CM) DE PAREDES COM ÁREA LÍQUIDA MAIOR OU IGUAL A 6M² COM VÃOS E ARGAMASSA DE ASSENTAMENTO COM PREPARO EM BETONEIRA. AF_06/2014</v>
          </cell>
          <cell r="C5093" t="str">
            <v>M2</v>
          </cell>
          <cell r="D5093">
            <v>80.349999999999994</v>
          </cell>
        </row>
        <row r="5094">
          <cell r="A5094">
            <v>87470</v>
          </cell>
          <cell r="B5094" t="str">
            <v>ALVENARIA DE VEDAÇÃO DE BLOCOS VAZADOS DE CONCRETO DE 19X19X39CM (ESPESSURA 19CM) DE PAREDES COM ÁREA LÍQUIDA MAIOR OU IGUAL A 6M² COM VÃOS E ARGAMASSA DE ASSENTAMENTO COM PREPARO MANUAL. AF_06/2014</v>
          </cell>
          <cell r="C5094" t="str">
            <v>M2</v>
          </cell>
          <cell r="D5094">
            <v>82.02</v>
          </cell>
        </row>
        <row r="5095">
          <cell r="A5095">
            <v>89044</v>
          </cell>
          <cell r="B5095" t="str">
            <v>(COMPOSIÇÃO REPRESENTATIVA) DO SERVIÇO DE ALVENARIA DE VEDAÇÃO DE BLOCOS VAZADOS DE CONCRETO DE 9X19X39CM (ESPESSURA 9CM), PARA EDIFICAÇÃO HABITACIONAL MULTIFAMILIAR (PRÉDIO). AF_11/2014</v>
          </cell>
          <cell r="C5095" t="str">
            <v>M2</v>
          </cell>
          <cell r="D5095">
            <v>52.57</v>
          </cell>
        </row>
        <row r="5096">
          <cell r="A5096">
            <v>89169</v>
          </cell>
          <cell r="B5096" t="str">
            <v>(COMPOSIÇÃO REPRESENTATIVA) DO SERVIÇO DE ALVENARIA DE VEDAÇÃO DE BLOCOS VAZADOS DE CONCRETO DE 9X19X39CM (ESPESSURA 9CM), PARA EDIFICAÇÃO HABITACIONAL UNIFAMILIAR (CASA) E EDIFICAÇÃO PÚBLICA PADRÃO. AF_11/2014</v>
          </cell>
          <cell r="C5096" t="str">
            <v>M2</v>
          </cell>
          <cell r="D5096">
            <v>53.58</v>
          </cell>
        </row>
        <row r="5097">
          <cell r="A5097">
            <v>89978</v>
          </cell>
          <cell r="B5097" t="str">
            <v>(COMPOSIÇÃO REPRESENTATIVA) DO SERVIÇO DE ALVENARIA DE VEDAÇÃO DE BLOCOS VAZADOS DE CONCRETO DE 14X19X39CM (ESPESSURA 14CM), PARA EDIFICAÇÃO HABITACIONAL UNIFAMILIAR (CASA) E EDIFICAÇÃO PÚBLICA PADRÃO. AF_12/2014</v>
          </cell>
          <cell r="C5097" t="str">
            <v>M2</v>
          </cell>
          <cell r="D5097">
            <v>68.8</v>
          </cell>
        </row>
        <row r="5098">
          <cell r="A5098" t="str">
            <v>73937/1</v>
          </cell>
          <cell r="B5098" t="str">
            <v>COBOGO DE CONCRETO (ELEMENTO VAZADO), 7X50X50CM, ASSENTADO COM ARGAMASSA TRACO 1:4 (CIMENTO E AREIA)</v>
          </cell>
          <cell r="C5098" t="str">
            <v>M2</v>
          </cell>
          <cell r="D5098">
            <v>111.09</v>
          </cell>
        </row>
        <row r="5099">
          <cell r="A5099" t="str">
            <v>73937/3</v>
          </cell>
          <cell r="B5099" t="str">
            <v>COBOGO DE CONCRETO (ELEMENTO VAZADO), 7X50X50CM, ASSENTADO COM ARGAMASSA TRACO 1:3 (CIMENTO E AREIA)</v>
          </cell>
          <cell r="C5099" t="str">
            <v>M2</v>
          </cell>
          <cell r="D5099">
            <v>111.28</v>
          </cell>
        </row>
        <row r="5100">
          <cell r="A5100" t="str">
            <v>73937/5</v>
          </cell>
          <cell r="B5100" t="str">
            <v>COBOGO DE CONCRETO (ELEMENTO VAZADO), 10X29X39CM ABERTURA COM VIDRO, ASSENTADO COM ARGAMASSA TRACO 1:4 (CIMENTO E AREIA MEDIA NAO PENEIRADA)</v>
          </cell>
          <cell r="C5100" t="str">
            <v>M2</v>
          </cell>
          <cell r="D5100">
            <v>185.26</v>
          </cell>
        </row>
        <row r="5101">
          <cell r="A5101">
            <v>89453</v>
          </cell>
          <cell r="B5101" t="str">
            <v>ALVENARIA DE BLOCOS DE CONCRETO ESTRUTURAL 14X19X39 CM, (ESPESSURA 14 CM), FBK = 4,5 MPA, PARA PAREDES COM ÁREA LÍQUIDA MENOR QUE 6M², SEM VÃOS, UTILIZANDO PALHETA. AF_12/2014</v>
          </cell>
          <cell r="C5101" t="str">
            <v>M2</v>
          </cell>
          <cell r="D5101">
            <v>56.16</v>
          </cell>
        </row>
        <row r="5102">
          <cell r="A5102">
            <v>89454</v>
          </cell>
          <cell r="B5102" t="str">
            <v>ALVENARIA DE BLOCOS DE CONCRETO ESTRUTURAL 14X19X39 CM, (ESPESSURA 14 CM), FBK = 4,5 MPA, PARA PAREDES COM ÁREA LÍQUIDA MAIOR OU IGUAL A 6M², SEM VÃOS, UTILIZANDO PALHETA. AF_12/2014</v>
          </cell>
          <cell r="C5102" t="str">
            <v>M2</v>
          </cell>
          <cell r="D5102">
            <v>53.28</v>
          </cell>
        </row>
        <row r="5103">
          <cell r="A5103">
            <v>89455</v>
          </cell>
          <cell r="B5103" t="str">
            <v>ALVENARIA DE BLOCOS DE CONCRETO ESTRUTURAL 14X19X39 CM, (ESPESSURA 14 CM) FBK = 14,0 MPA, PARA PAREDES COM ÁREA LÍQUIDA MENOR QUE 6M², SEM VÃOS, UTILIZANDO PALHETA. AF_12/2014</v>
          </cell>
          <cell r="C5103" t="str">
            <v>M2</v>
          </cell>
          <cell r="D5103">
            <v>68.98</v>
          </cell>
        </row>
        <row r="5104">
          <cell r="A5104">
            <v>89456</v>
          </cell>
          <cell r="B5104" t="str">
            <v>ALVENARIA DE BLOCOS DE CONCRETO ESTRUTURAL 14X19X39 CM, (ESPESSURA 14 CM) FBK = 14,0 MPA, PARA PAREDES COM ÁREA LÍQUIDA MAIOR OU IGUAL A 6M², SEM VÃOS, UTILIZANDO PALHETA. AF_12/2014</v>
          </cell>
          <cell r="C5104" t="str">
            <v>M2</v>
          </cell>
          <cell r="D5104">
            <v>65.430000000000007</v>
          </cell>
        </row>
        <row r="5105">
          <cell r="A5105">
            <v>89457</v>
          </cell>
          <cell r="B5105" t="str">
            <v>ALVENARIA DE BLOCOS DE CONCRETO ESTRUTURAL 14X19X39 CM, (ESPESSURA 14 CM), FBK = 4,5 MPA, PARA PAREDES COM ÁREA LÍQUIDA MENOR QUE 6M², COM VÃOS, UTILIZANDO PALHETA. AF_12/2014</v>
          </cell>
          <cell r="C5105" t="str">
            <v>M2</v>
          </cell>
          <cell r="D5105">
            <v>60.61</v>
          </cell>
        </row>
        <row r="5106">
          <cell r="A5106">
            <v>89458</v>
          </cell>
          <cell r="B5106" t="str">
            <v>ALVENARIA DE BLOCOS DE CONCRETO ESTRUTURAL 14X19X39 CM, (ESPESSURA 14 CM), FBK = 4,5 MPA, PARA PAREDES COM ÁREA LÍQUIDA MAIOR OU IGUAL A 6M², COM VÃOS, UTILIZANDO PALHETA. AF_12/2014</v>
          </cell>
          <cell r="C5106" t="str">
            <v>M2</v>
          </cell>
          <cell r="D5106">
            <v>55.8</v>
          </cell>
        </row>
        <row r="5107">
          <cell r="A5107">
            <v>89459</v>
          </cell>
          <cell r="B5107" t="str">
            <v>ALVENARIA DE BLOCOS DE CONCRETO ESTRUTURAL 14X19X39 CM, (ESPESSURA 14 CM) FBK = 14,0 MPA, PARA PAREDES COM ÁREA LÍQUIDA MENOR QUE 6M², COM VÃOS, UTILIZANDO PALHETA. AF_12/2014</v>
          </cell>
          <cell r="C5107" t="str">
            <v>M2</v>
          </cell>
          <cell r="D5107">
            <v>74.8</v>
          </cell>
        </row>
        <row r="5108">
          <cell r="A5108">
            <v>89460</v>
          </cell>
          <cell r="B5108" t="str">
            <v>ALVENARIA DE BLOCOS DE CONCRETO ESTRUTURAL 14X19X39 CM, (ESPESSURA 14 CM) FBK = 14,0 MPA, PARA PAREDES COM ÁREA LÍQUIDA MAIOR OU IGUAL A 6M², COM VÃOS, UTILIZANDO PALHETA. AF_12/2014</v>
          </cell>
          <cell r="C5108" t="str">
            <v>M2</v>
          </cell>
          <cell r="D5108">
            <v>68.989999999999995</v>
          </cell>
        </row>
        <row r="5109">
          <cell r="A5109">
            <v>89462</v>
          </cell>
          <cell r="B5109" t="str">
            <v>ALVENARIA DE BLOCOS DE CONCRETO ESTRUTURAL 14X19X29 CM, (ESPESSURA 14 CM), FBK = 4,5 MPA, PARA PAREDES COM ÁREA LÍQUIDA MENOR QUE 6M², SEM VÃOS, UTILIZANDO PALHETA. AF_12/2014</v>
          </cell>
          <cell r="C5109" t="str">
            <v>M2</v>
          </cell>
          <cell r="D5109">
            <v>65.31</v>
          </cell>
        </row>
        <row r="5110">
          <cell r="A5110">
            <v>89463</v>
          </cell>
          <cell r="B5110" t="str">
            <v>ALVENARIA DE BLOCOS DE CONCRETO ESTRUTURAL 14X19X29 CM, (ESPESSURA 14 CM), FBK = 4,5 MPA, PARA PAREDES COM ÁREA LÍQUIDA MAIOR OU IGUAL A 6M², SEM VÃOS, UTILIZANDO PALHETA. AF_12/2014</v>
          </cell>
          <cell r="C5110" t="str">
            <v>M2</v>
          </cell>
          <cell r="D5110">
            <v>62.63</v>
          </cell>
        </row>
        <row r="5111">
          <cell r="A5111">
            <v>89464</v>
          </cell>
          <cell r="B5111" t="str">
            <v>ALVENARIA DE BLOCOS DE CONCRETO ESTRUTURAL 14X19X29 CM, (ESPESSURA 14 CM) FBK = 14,0 MPA, PARA PAREDES COM ÁREA LÍQUIDA MENOR QUE 6M², SEM VÃOS, UTILIZANDO PALHETA. AF_12/2014</v>
          </cell>
          <cell r="C5111" t="str">
            <v>M2</v>
          </cell>
          <cell r="D5111">
            <v>84.88</v>
          </cell>
        </row>
        <row r="5112">
          <cell r="A5112">
            <v>89465</v>
          </cell>
          <cell r="B5112" t="str">
            <v>ALVENARIA DE BLOCOS DE CONCRETO ESTRUTURAL 14X19X29 CM, (ESPESSURA 14 CM) FBK = 14,0 MPA, PARA PAREDES COM ÁREA LÍQUIDA MAIOR OU IGUAL A 6M², SEM VÃOS, UTILIZANDO PALHETA. AF_12/2014</v>
          </cell>
          <cell r="C5112" t="str">
            <v>M2</v>
          </cell>
          <cell r="D5112">
            <v>81.709999999999994</v>
          </cell>
        </row>
        <row r="5113">
          <cell r="A5113">
            <v>89466</v>
          </cell>
          <cell r="B5113" t="str">
            <v>ALVENARIA DE BLOCOS DE CONCRETO ESTRUTURAL 14X19X29 CM, (ESPESSURA 14 CM), FBK = 4,5 MPA, PARA PAREDES COM ÁREA LÍQUIDA MENOR QUE 6M², COM VÃOS, UTILIZANDO PALHETA. AF_12/2014</v>
          </cell>
          <cell r="C5113" t="str">
            <v>M2</v>
          </cell>
          <cell r="D5113">
            <v>70.34</v>
          </cell>
        </row>
        <row r="5114">
          <cell r="A5114">
            <v>89467</v>
          </cell>
          <cell r="B5114" t="str">
            <v>ALVENARIA DE BLOCOS DE CONCRETO ESTRUTURAL 14X19X29 CM, (ESPESSURA 14 CM), FBK = 4,5 MPA, PARA PAREDES COM ÁREA LÍQUIDA MAIOR OU IGUAL A 6M², COM VÃOS, UTILIZANDO PALHETA. AF_12/2014</v>
          </cell>
          <cell r="C5114" t="str">
            <v>M2</v>
          </cell>
          <cell r="D5114">
            <v>65.37</v>
          </cell>
        </row>
        <row r="5115">
          <cell r="A5115">
            <v>89468</v>
          </cell>
          <cell r="B5115" t="str">
            <v>ALVENARIA DE BLOCOS DE CONCRETO ESTRUTURAL 14X19X29 CM, (ESPESSURA 14 CM) FBK = 14,0 MPA, PARA PAREDES COM ÁREA LÍQUIDA MENOR QUE 6M², COM VÃOS, UTILIZANDO PALHETA. AF_12/2014</v>
          </cell>
          <cell r="C5115" t="str">
            <v>M2</v>
          </cell>
          <cell r="D5115">
            <v>90.8</v>
          </cell>
        </row>
        <row r="5116">
          <cell r="A5116">
            <v>89469</v>
          </cell>
          <cell r="B5116" t="str">
            <v>ALVENARIA DE BLOCOS DE CONCRETO ESTRUTURAL 14X19X29 CM, (ESPESSURA 14 CM) FBK = 14,0 MPA, PARA PAREDES COM ÁREA LÍQUIDA MAIOR OU IGUAL A 6M², COM VÃOS, UTILIZANDO PALHETA. AF_12/2014</v>
          </cell>
          <cell r="C5116" t="str">
            <v>M2</v>
          </cell>
          <cell r="D5116">
            <v>85.04</v>
          </cell>
        </row>
        <row r="5117">
          <cell r="A5117">
            <v>89470</v>
          </cell>
          <cell r="B5117" t="str">
            <v>ALVENARIA DE BLOCOS DE CONCRETO ESTRUTURAL 14X19X39 CM, (ESPESSURA 14 CM), FBK = 4,5 MPA, PARA PAREDES COM ÁREA LÍQUIDA MENOR QUE 6M², SEM VÃOS, UTILIZANDO COLHER DE PEDREIRO. AF_12/2014</v>
          </cell>
          <cell r="C5117" t="str">
            <v>M2</v>
          </cell>
          <cell r="D5117">
            <v>71.22</v>
          </cell>
        </row>
        <row r="5118">
          <cell r="A5118">
            <v>89471</v>
          </cell>
          <cell r="B5118" t="str">
            <v>ALVENARIA DE BLOCOS DE CONCRETO ESTRUTURAL 14X19X39 CM, (ESPESSURA 14 CM), FBK = 4,5 MPA, PARA PAREDES COM ÁREA LÍQUIDA MAIOR OU IGUAL A 6M², SEM VÃOS, UTILIZANDO COLHER DE PEDREIRO. AF_12/2014</v>
          </cell>
          <cell r="C5118" t="str">
            <v>M2</v>
          </cell>
          <cell r="D5118">
            <v>68.349999999999994</v>
          </cell>
        </row>
        <row r="5119">
          <cell r="A5119">
            <v>89472</v>
          </cell>
          <cell r="B5119" t="str">
            <v>ALVENARIA DE BLOCOS DE CONCRETO ESTRUTURAL 14X19X39 CM, (ESPESSURA 14 CM) FBK = 14,0 MPA, PARA PAREDES COM ÁREA LÍQUIDA MENOR QUE 6M², SEM VÃOS, UTILIZANDO COLHER DE PEDREIRO. AF_12/2014</v>
          </cell>
          <cell r="C5119" t="str">
            <v>M2</v>
          </cell>
          <cell r="D5119">
            <v>83.71</v>
          </cell>
        </row>
        <row r="5120">
          <cell r="A5120">
            <v>89473</v>
          </cell>
          <cell r="B5120" t="str">
            <v>ALVENARIA DE BLOCOS DE CONCRETO ESTRUTURAL 14X19X39 CM, (ESPESSURA 14 CM) FBK = 14,0 MPA, PARA PAREDES COM ÁREA LÍQUIDA MAIOR OU IGUAL A 6M², SEM VÃOS, UTILIZANDO COLHER DE PEDREIRO. AF_12/2014</v>
          </cell>
          <cell r="C5120" t="str">
            <v>M2</v>
          </cell>
          <cell r="D5120">
            <v>80.44</v>
          </cell>
        </row>
        <row r="5121">
          <cell r="A5121">
            <v>89474</v>
          </cell>
          <cell r="B5121" t="str">
            <v>ALVENARIA DE BLOCOS DE CONCRETO ESTRUTURAL 14X19X39 CM, (ESPESSURA 14 CM), FBK = 4,5 MPA, PARA PAREDES COM ÁREA LÍQUIDA MENOR QUE 6M², COM VÃOS, UTILIZANDO COLHER DE PEDREIRO. AF_12/2014</v>
          </cell>
          <cell r="C5121" t="str">
            <v>M2</v>
          </cell>
          <cell r="D5121">
            <v>80.150000000000006</v>
          </cell>
        </row>
        <row r="5122">
          <cell r="A5122">
            <v>89475</v>
          </cell>
          <cell r="B5122" t="str">
            <v>ALVENARIA DE BLOCOS DE CONCRETO ESTRUTURAL 14X19X39 CM, (ESPESSURA 14 CM), FBK = 4,5 MPA, PARA PAREDES COM ÁREA LÍQUIDA MAIOR OU IGUAL A 6M², COM VÃOS, UTILIZANDO COLHER DE PEDREIRO. AF_12/2014</v>
          </cell>
          <cell r="C5122" t="str">
            <v>M2</v>
          </cell>
          <cell r="D5122">
            <v>73.319999999999993</v>
          </cell>
        </row>
        <row r="5123">
          <cell r="A5123">
            <v>89476</v>
          </cell>
          <cell r="B5123" t="str">
            <v>ALVENARIA DE BLOCOS DE CONCRETO ESTRUTURAL 14X19X39 CM, (ESPESSURA 14 CM) FBK = 14,0 MPA, PARA PAREDES COM ÁREA LÍQUIDA MENOR QUE 6M², COM VÃOS, UTILIZANDO COLHER DE PEDREIRO. AF_12/2014</v>
          </cell>
          <cell r="C5123" t="str">
            <v>M2</v>
          </cell>
          <cell r="D5123">
            <v>94.28</v>
          </cell>
        </row>
        <row r="5124">
          <cell r="A5124">
            <v>89477</v>
          </cell>
          <cell r="B5124" t="str">
            <v>ALVENARIA DE BLOCOS DE CONCRETO ESTRUTURAL 14X19X39 CM, (ESPESSURA 14 CM) FBK = 14,0 MPA, PARA PAREDES COM ÁREA LÍQUIDA MAIOR OU IGUAL A 6M², COM VÃOS, UTILIZANDO COLHER DE PEDREIRO. AF_12/2014</v>
          </cell>
          <cell r="C5124" t="str">
            <v>M2</v>
          </cell>
          <cell r="D5124">
            <v>86.72</v>
          </cell>
        </row>
        <row r="5125">
          <cell r="A5125">
            <v>89478</v>
          </cell>
          <cell r="B5125" t="str">
            <v>ALVENARIA DE BLOCOS DE CONCRETO ESTRUTURAL 14X19X29 CM, (ESPESSURA 14 CM), FBK = 4,5 MPA, PARA PAREDES COM ÁREA LÍQUIDA MENOR QUE 6M², SEM VÃOS, UTILIZANDO COLHER DE PEDREIRO. AF_12/2014</v>
          </cell>
          <cell r="C5125" t="str">
            <v>M2</v>
          </cell>
          <cell r="D5125">
            <v>80.59</v>
          </cell>
        </row>
        <row r="5126">
          <cell r="A5126">
            <v>89479</v>
          </cell>
          <cell r="B5126" t="str">
            <v>ALVENARIA DE BLOCOS DE CONCRETO ESTRUTURAL 14X19X29 CM, (ESPESSURA 14 CM), FBK = 4,5 MPA, PARA PAREDES COM ÁREA LÍQUIDA MAIOR OU IGUAL A 6M², SEM VÃOS, UTILIZANDO COLHER DE PEDREIRO. AF_12/2014</v>
          </cell>
          <cell r="C5126" t="str">
            <v>M2</v>
          </cell>
          <cell r="D5126">
            <v>77.92</v>
          </cell>
        </row>
        <row r="5127">
          <cell r="A5127">
            <v>89480</v>
          </cell>
          <cell r="B5127" t="str">
            <v>ALVENARIA DE BLOCOS DE CONCRETO ESTRUTURAL 14X19X29 CM, (ESPESSURA 14 CM) FBK = 14,0 MPA, PARA PAREDES COM ÁREA LÍQUIDA MENOR QUE 6M², SEM VÃOS, UTILIZANDO COLHER DE PEDREIRO. AF_12/2014</v>
          </cell>
          <cell r="C5127" t="str">
            <v>M2</v>
          </cell>
          <cell r="D5127">
            <v>99.82</v>
          </cell>
        </row>
        <row r="5128">
          <cell r="A5128">
            <v>89483</v>
          </cell>
          <cell r="B5128" t="str">
            <v>ALVENARIA DE BLOCOS DE CONCRETO ESTRUTURAL 14X19X29 CM, (ESPESSURA 14 CM) FBK = 14,0 MPA, PARA PAREDES COM ÁREA LÍQUIDA MAIOR OU IGUAL A 6M², SEM VÃOS, UTILIZANDO COLHER DE PEDREIRO. AF_12/2014</v>
          </cell>
          <cell r="C5128" t="str">
            <v>M2</v>
          </cell>
          <cell r="D5128">
            <v>96.93</v>
          </cell>
        </row>
        <row r="5129">
          <cell r="A5129">
            <v>89484</v>
          </cell>
          <cell r="B5129" t="str">
            <v>ALVENARIA DE BLOCOS DE CONCRETO ESTRUTURAL 14X19X29 CM, (ESPESSURA 14 CM), FBK = 4,5 MPA, PARA PAREDES COM ÁREA LÍQUIDA MENOR QUE 6M², COM VÃOS, UTILIZANDO COLHER DE PEDREIRO. AF_12/2014</v>
          </cell>
          <cell r="C5129" t="str">
            <v>M2</v>
          </cell>
          <cell r="D5129">
            <v>90.08</v>
          </cell>
        </row>
        <row r="5130">
          <cell r="A5130">
            <v>89486</v>
          </cell>
          <cell r="B5130" t="str">
            <v>ALVENARIA DE BLOCOS DE CONCRETO ESTRUTURAL 14X19X29 CM, (ESPESSURA 14 CM), FBK = 4,5 MPA, PARA PAREDES COM ÁREA LÍQUIDA MAIOR OU IGUAL A 6M², COM VÃOS, UTILIZANDO COLHER DE PEDREIRO. AF_12/2014</v>
          </cell>
          <cell r="C5130" t="str">
            <v>M2</v>
          </cell>
          <cell r="D5130">
            <v>83.38</v>
          </cell>
        </row>
        <row r="5131">
          <cell r="A5131">
            <v>89487</v>
          </cell>
          <cell r="B5131" t="str">
            <v>ALVENARIA DE BLOCOS DE CONCRETO ESTRUTURAL 14X19X29 CM, (ESPESSURA 14 CM) FBK = 14,0 MPA, PARA PAREDES COM ÁREA LÍQUIDA MENOR QUE 6M², COM VÃOS, UTILIZANDO COLHER DE PEDREIRO. AF_12/2014</v>
          </cell>
          <cell r="C5131" t="str">
            <v>M2</v>
          </cell>
          <cell r="D5131">
            <v>110.49</v>
          </cell>
        </row>
        <row r="5132">
          <cell r="A5132">
            <v>89488</v>
          </cell>
          <cell r="B5132" t="str">
            <v>ALVENARIA DE BLOCOS DE CONCRETO ESTRUTURAL 14X19X29 CM, (ESPESSURA 14 CM) FBK = 14,0 MPA, PARA PAREDES COM ÁREA LÍQUIDA MAIOR OU IGUAL A 6M², COM VÃOS, UTILIZANDO COLHER DE PEDREIRO. AF_12/2014</v>
          </cell>
          <cell r="C5132" t="str">
            <v>M2</v>
          </cell>
          <cell r="D5132">
            <v>102.97</v>
          </cell>
        </row>
        <row r="5133">
          <cell r="A5133">
            <v>91815</v>
          </cell>
          <cell r="B5133" t="str">
            <v>(COMPOSIÇÃO REPRESENTATIVA) DE ALVENARIA DE BLOCOS DE CONCRETO ESTRUTURAL 14X19X39 CM, (ESPESSURA 14 CM), FBK = 4,5 MPA, UTILIZANDO PALHETA, PARA EDIFICAÇÃO HABITACIONAL. AF_10/2015</v>
          </cell>
          <cell r="C5133" t="str">
            <v>M2</v>
          </cell>
          <cell r="D5133">
            <v>56.31</v>
          </cell>
        </row>
        <row r="5134">
          <cell r="A5134">
            <v>91816</v>
          </cell>
          <cell r="B5134" t="str">
            <v>COMPOSIÇÃO REPRESENTATIVA DE SERVIÇOS DE ALVENARIA DE BLOCOS DE CONCRETO ESTRUTURAL 14X19X29 CM, (ESPESSURA 14 CM), FBK = 4,5 MPA, UTILIZANDO PALHETA, PARA EDIFICAÇÃO HABITACIONAL. AF_10/2015</v>
          </cell>
          <cell r="C5134" t="str">
            <v>M2</v>
          </cell>
          <cell r="D5134">
            <v>65.73</v>
          </cell>
        </row>
        <row r="5135">
          <cell r="A5135">
            <v>72139</v>
          </cell>
          <cell r="B5135" t="str">
            <v>BLOCOS DE VIDRO TIPO CANELADO 19X19X8CM, ASSENTADO COM ARGAMASSA TRACO 1:3 (CIMENTO E AREIA GROSSA) PREPARO MECANICO, COM REJUNTAMENTO EM CIMENTO BRANCO E BARRAS DE ACO</v>
          </cell>
          <cell r="C5135" t="str">
            <v>M2</v>
          </cell>
          <cell r="D5135">
            <v>502.04</v>
          </cell>
        </row>
        <row r="5136">
          <cell r="A5136">
            <v>72175</v>
          </cell>
          <cell r="B5136" t="str">
            <v>BLOCOS DE VIDRO TIPO XADREZ 20X20X10CM, ASSENTADO COM ARGAMASSA TRACO 1:3 (CIMENTO E AREIA GROSSA) PREPARO MECANICO, COM REJUNTAMENTO EM CIMENTO BRANCO E BARRAS DE ACO</v>
          </cell>
          <cell r="C5136" t="str">
            <v>M2</v>
          </cell>
          <cell r="D5136">
            <v>505.29</v>
          </cell>
        </row>
        <row r="5137">
          <cell r="A5137">
            <v>72176</v>
          </cell>
          <cell r="B5137" t="str">
            <v>BLOCOS DE VIDRO TIPO XADREZ 20X10X8CM, ASSENTADO COM ARGAMASSA TRACO 1:3 (CIMENTO E AREIA GROSSA) PREPARO MECANICO, COM REJUNTAMENTO EM CIMENTO BRANCO E BARRAS DE ACO</v>
          </cell>
          <cell r="C5137" t="str">
            <v>M2</v>
          </cell>
          <cell r="D5137">
            <v>508.29</v>
          </cell>
        </row>
        <row r="5138">
          <cell r="A5138">
            <v>72178</v>
          </cell>
          <cell r="B5138" t="str">
            <v>RETIRADA DE DIVISORIAS EM CHAPAS DE MADEIRA, COM MONTANTES METALICOS</v>
          </cell>
          <cell r="C5138" t="str">
            <v>M2</v>
          </cell>
          <cell r="D5138">
            <v>33.97</v>
          </cell>
        </row>
        <row r="5139">
          <cell r="A5139">
            <v>72179</v>
          </cell>
          <cell r="B5139" t="str">
            <v>RECOLOCACAO DE PLACAS DIVISORIAS DE GRANILITE, CONSIDERANDO REAPROVEITAMENTO DO MATERIAL</v>
          </cell>
          <cell r="C5139" t="str">
            <v>M2</v>
          </cell>
          <cell r="D5139">
            <v>69.2</v>
          </cell>
        </row>
        <row r="5140">
          <cell r="A5140">
            <v>72180</v>
          </cell>
          <cell r="B5140" t="str">
            <v>RECOLOCACAO DE DIVISORIAS TIPO CHAPAS OU TABUAS, EXCLUSIVE ENTARUGAMENTO, CONSIDERANDO REAPROVEITAMENTO DO MATERIAL</v>
          </cell>
          <cell r="C5140" t="str">
            <v>M2</v>
          </cell>
          <cell r="D5140">
            <v>20.69</v>
          </cell>
        </row>
        <row r="5141">
          <cell r="A5141">
            <v>72181</v>
          </cell>
          <cell r="B5141" t="str">
            <v>RECOLOCACAO DE DIVISORIAS TIPO CHAPAS OU TABUAS, INCLUSIVE ENTARUGAMENTO, CONSIDERANDO REAPROVEITAMENTO DO MATERIAL</v>
          </cell>
          <cell r="C5141" t="str">
            <v>M2</v>
          </cell>
          <cell r="D5141">
            <v>41.82</v>
          </cell>
        </row>
        <row r="5142">
          <cell r="A5142" t="str">
            <v>73774/1</v>
          </cell>
          <cell r="B5142" t="str">
            <v>DIVISORIA EM MARMORITE ESPESSURA 35MM, CHUMBAMENTO NO PISO E PAREDE COM ARGAMASSA DE CIMENTO E AREIA, POLIMENTO MANUAL, EXCLUSIVE FERRAGENS</v>
          </cell>
          <cell r="C5142" t="str">
            <v>M2</v>
          </cell>
          <cell r="D5142">
            <v>345.47</v>
          </cell>
        </row>
        <row r="5143">
          <cell r="A5143" t="str">
            <v>73909/1</v>
          </cell>
          <cell r="B5143" t="str">
            <v>DIVISORIA EM MADEIRA COMPENSADA RESINADA ESPESSURA 6MM, ESTRUTURADA EM MADEIRA DE LEI 3"X3"</v>
          </cell>
          <cell r="C5143" t="str">
            <v>M2</v>
          </cell>
          <cell r="D5143">
            <v>269.86</v>
          </cell>
        </row>
        <row r="5144">
          <cell r="A5144" t="str">
            <v>74229/1</v>
          </cell>
          <cell r="B5144" t="str">
            <v>DIVISORIA EM MARMORE BRANCO POLIDO, ESPESSURA 3 CM, ASSENTADO COM ARGAMASSA TRACO 1:4 (CIMENTO E AREIA), ARREMATE COM CIMENTO BRANCO, EXCLUSIVE FERRAGENS</v>
          </cell>
          <cell r="C5144" t="str">
            <v>M2</v>
          </cell>
          <cell r="D5144">
            <v>626.19000000000005</v>
          </cell>
        </row>
        <row r="5145">
          <cell r="A5145">
            <v>79627</v>
          </cell>
          <cell r="B5145" t="str">
            <v>DIVISORIA EM GRANITO BRANCO POLIDO, ESP = 3CM, ASSENTADO COM ARGAMASSA TRACO 1:4, ARREMATE EM CIMENTO BRANCO, EXCLUSIVE FERRAGENS</v>
          </cell>
          <cell r="C5145" t="str">
            <v>M2</v>
          </cell>
          <cell r="D5145">
            <v>654.04999999999995</v>
          </cell>
        </row>
        <row r="5146">
          <cell r="A5146">
            <v>96358</v>
          </cell>
          <cell r="B5146" t="str">
            <v>PAREDE COM PLACAS DE GESSO ACARTONADO (DRYWALL), PARA USO INTERNO, COM DUAS FACES SIMPLES E ESTRUTURA METÁLICA COM GUIAS SIMPLES, SEM VÃOS. AF_06/2017_P</v>
          </cell>
          <cell r="C5146" t="str">
            <v>M2</v>
          </cell>
          <cell r="D5146">
            <v>84.9</v>
          </cell>
        </row>
        <row r="5147">
          <cell r="A5147">
            <v>96359</v>
          </cell>
          <cell r="B5147" t="str">
            <v>PAREDE COM PLACAS DE GESSO ACARTONADO (DRYWALL), PARA USO INTERNO, COM DUAS FACES SIMPLES E ESTRUTURA METÁLICA COM GUIAS SIMPLES, COM VÃOS AF_06/2017_P</v>
          </cell>
          <cell r="C5147" t="str">
            <v>M2</v>
          </cell>
          <cell r="D5147">
            <v>93.19</v>
          </cell>
        </row>
        <row r="5148">
          <cell r="A5148">
            <v>96360</v>
          </cell>
          <cell r="B5148" t="str">
            <v>PAREDE COM PLACAS DE GESSO ACARTONADO (DRYWALL), PARA USO INTERNO, COM DUAS FACES SIMPLES E ESTRUTURA METÁLICA COM GUIAS DUPLAS, SEM VÃOS. AF_06/2017_P</v>
          </cell>
          <cell r="C5148" t="str">
            <v>M2</v>
          </cell>
          <cell r="D5148">
            <v>106.45</v>
          </cell>
        </row>
        <row r="5149">
          <cell r="A5149">
            <v>96361</v>
          </cell>
          <cell r="B5149" t="str">
            <v>PAREDE COM PLACAS DE GESSO ACARTONADO (DRYWALL), PARA USO INTERNO, COM DUAS FACES SIMPLES E ESTRUTURA METÁLICA COM GUIAS DUPLAS, COM VÃOS. AF_06/2017_P</v>
          </cell>
          <cell r="C5149" t="str">
            <v>M2</v>
          </cell>
          <cell r="D5149">
            <v>122.37</v>
          </cell>
        </row>
        <row r="5150">
          <cell r="A5150">
            <v>96362</v>
          </cell>
          <cell r="B5150" t="str">
            <v>PAREDE COM PLACAS DE GESSO ACARTONADO (DRYWALL), PARA USO INTERNO, COM UMA FACE SIMPLES E OUTRA FACE DUPLA E ESTRUTURA METÁLICA COM GUIAS SIMPLES, SEM VÃOS. AF_06/2017_P</v>
          </cell>
          <cell r="C5150" t="str">
            <v>M2</v>
          </cell>
          <cell r="D5150">
            <v>111.79</v>
          </cell>
        </row>
        <row r="5151">
          <cell r="A5151">
            <v>96363</v>
          </cell>
          <cell r="B5151" t="str">
            <v>PAREDE COM PLACAS DE GESSO ACARTONADO (DRYWALL), PARA USO INTERNO, COM UMA FACE SIMPLES E OUTRA FACE DUPLA E ESTRUTURA METÁLICA COM GUIAS SIMPLES, COM VÃOS. AF_06/2017_P</v>
          </cell>
          <cell r="C5151" t="str">
            <v>M2</v>
          </cell>
          <cell r="D5151">
            <v>120.49</v>
          </cell>
        </row>
        <row r="5152">
          <cell r="A5152">
            <v>96364</v>
          </cell>
          <cell r="B5152" t="str">
            <v>PAREDE COM PLACAS DE GESSO ACARTONADO (DRYWALL), PARA USO INTERNO COM UMA FACE SIMPLES E OUTRA FACE DUPLA E ESTRUTURA METÁLICA COM GUIAS DUPLAS, SEM VÃOS. AF_06/2017_P</v>
          </cell>
          <cell r="C5152" t="str">
            <v>M2</v>
          </cell>
          <cell r="D5152">
            <v>133.34</v>
          </cell>
        </row>
        <row r="5153">
          <cell r="A5153">
            <v>96365</v>
          </cell>
          <cell r="B5153" t="str">
            <v>PAREDE COM PLACAS DE GESSO ACARTONADO (DRYWALL), PARA USO INTERNO, COM UMA FACE SIMPLES E OUTRA FACE DUPLA E   ESTRUTURA METÁLICA COM GUIAS DUPLAS, COM VÃOS. AF_06/2017_P</v>
          </cell>
          <cell r="C5153" t="str">
            <v>M2</v>
          </cell>
          <cell r="D5153">
            <v>149.68</v>
          </cell>
        </row>
        <row r="5154">
          <cell r="A5154">
            <v>96366</v>
          </cell>
          <cell r="B5154" t="str">
            <v>PAREDE COM PLACAS DE GESSO ACARTONADO (DRYWALL), PARA USO INTERNO, COM DUAS FACES DUPLAS E ESTRUTURA METÁLICA COM GUIAS SIMPLES, SEM VÃOS. AF_06/2017_P</v>
          </cell>
          <cell r="C5154" t="str">
            <v>M2</v>
          </cell>
          <cell r="D5154">
            <v>138.68</v>
          </cell>
        </row>
        <row r="5155">
          <cell r="A5155">
            <v>96367</v>
          </cell>
          <cell r="B5155" t="str">
            <v>PAREDE COM PLACAS DE GESSO ACARTONADO (DRYWALL), PARA USO INTERNO, COM DUAS FACES DUPLAS E ESTRUTURA METÁLICA COM GUIAS SIMPLES, COM VÃOS. AF_06/2017_P</v>
          </cell>
          <cell r="C5155" t="str">
            <v>M2</v>
          </cell>
          <cell r="D5155">
            <v>147.81</v>
          </cell>
        </row>
        <row r="5156">
          <cell r="A5156">
            <v>96368</v>
          </cell>
          <cell r="B5156" t="str">
            <v>PAREDE COM PLACAS DE GESSO ACARTONADO (DRYWALL), PARA USO INTERNO COM DUAS FACES DUPLAS E ESTRUTURA METÁLICA COM GUIAS DUPLAS, SEM VÃOS. AF_06/2017</v>
          </cell>
          <cell r="C5156" t="str">
            <v>M2</v>
          </cell>
          <cell r="D5156">
            <v>160.24</v>
          </cell>
        </row>
        <row r="5157">
          <cell r="A5157">
            <v>96369</v>
          </cell>
          <cell r="B5157" t="str">
            <v>PAREDE COM PLACAS DE GESSO ACARTONADO (DRYWALL), PARA USO INTERNO, COM DUAS FACES DUPLAS E ESTRUTURA METÁLICA COM GUIAS DUPLAS, COM VÃOS. AF_06/2017_P</v>
          </cell>
          <cell r="C5157" t="str">
            <v>M2</v>
          </cell>
          <cell r="D5157">
            <v>176.99</v>
          </cell>
        </row>
        <row r="5158">
          <cell r="A5158">
            <v>96370</v>
          </cell>
          <cell r="B5158" t="str">
            <v>PAREDE COM PLACAS DE GESSO ACARTONADO (DRYWALL), PARA USO INTERNO, COM UMA FACE SIMPLES E ESTRUTURA METÁLICA COM GUIAS SIMPLES, SEM VÃOS. AF_06/2017_P</v>
          </cell>
          <cell r="C5158" t="str">
            <v>M2</v>
          </cell>
          <cell r="D5158">
            <v>53.83</v>
          </cell>
        </row>
        <row r="5159">
          <cell r="A5159">
            <v>96371</v>
          </cell>
          <cell r="B5159" t="str">
            <v>PAREDE COM PLACAS DE GESSO ACARTONADO (DRYWALL), PARA USO INTERNO, COM UMA FACE SIMPLES E ESTRUTURA METÁLICA COM GUIAS SIMPLES, COM VÃOS. AF_06/2017_P</v>
          </cell>
          <cell r="C5159" t="str">
            <v>M2</v>
          </cell>
          <cell r="D5159">
            <v>61.89</v>
          </cell>
        </row>
        <row r="5160">
          <cell r="A5160">
            <v>96372</v>
          </cell>
          <cell r="B5160" t="str">
            <v>INSTALAÇÃO DE ISOLAMENTO COM LÃ DE ROCHA EM PAREDES DRYWALL. AF_06/2017</v>
          </cell>
          <cell r="C5160" t="str">
            <v>M2</v>
          </cell>
          <cell r="D5160">
            <v>20.25</v>
          </cell>
        </row>
        <row r="5161">
          <cell r="A5161">
            <v>96373</v>
          </cell>
          <cell r="B5161" t="str">
            <v>INSTALAÇÃO DE REFORÇO METÁLICO EM PAREDE DRYWALL. AF_06/2017</v>
          </cell>
          <cell r="C5161" t="str">
            <v>M</v>
          </cell>
          <cell r="D5161">
            <v>7.79</v>
          </cell>
        </row>
        <row r="5162">
          <cell r="A5162">
            <v>96374</v>
          </cell>
          <cell r="B5162" t="str">
            <v>INSTALAÇÃO DE REFORÇO DE MADEIRA EM PAREDE DRYWALL. AF_06/2017</v>
          </cell>
          <cell r="C5162" t="str">
            <v>M</v>
          </cell>
          <cell r="D5162">
            <v>23.02</v>
          </cell>
        </row>
        <row r="5163">
          <cell r="A5163" t="str">
            <v>73863/1</v>
          </cell>
          <cell r="B5163" t="str">
            <v>ALVENARIA COM BLOCOS DE CONCRETO CELULAR 10X30X60CM, ESPESSURA 10CM, ASSENTADOS COM ARGAMASSA TRACO 1:2:9 (CIMENTO, CAL E AREIA) PREPARO MANUAL</v>
          </cell>
          <cell r="C5163" t="str">
            <v>M2</v>
          </cell>
          <cell r="D5163">
            <v>58.37</v>
          </cell>
        </row>
        <row r="5164">
          <cell r="A5164" t="str">
            <v>73863/2</v>
          </cell>
          <cell r="B5164" t="str">
            <v>ALVENARIA COM BLOCOS DE CONCRETO CELULAR 20X30X60CM, ESPESSURA 20CM, ASSENTADOS COM ARGAMASSA TRACO 1:2:9 (CIMENTO, CAL E AREIA) PREPARO MANUAL</v>
          </cell>
          <cell r="C5164" t="str">
            <v>M2</v>
          </cell>
          <cell r="D5164">
            <v>118.81</v>
          </cell>
        </row>
        <row r="5165">
          <cell r="A5165" t="str">
            <v>73790/2</v>
          </cell>
          <cell r="B5165" t="str">
            <v>REASSENTAMENTO DE PARALELEPIPEDO SOBRE COLCHAO DE PO DE PEDRA ESPESSURA 10CM, REJUNTADO COM BETUME E PEDRISCO, CONSIDERANDO APROVEITAMENTO DO PARALELEPIPEDO</v>
          </cell>
          <cell r="C5165" t="str">
            <v>M2</v>
          </cell>
          <cell r="D5165">
            <v>63.19</v>
          </cell>
        </row>
        <row r="5166">
          <cell r="A5166" t="str">
            <v>73790/4</v>
          </cell>
          <cell r="B5166" t="str">
            <v>REASSENTAMENTO DE PARALELEPIPEDO SOBRE COLCHAO DE PO DE PEDRA ESPESSURA 10CM, REJUNTADO COM ARGAMASSA TRACO 1:3 (CIMENTO E AREIA), CONSIDERANDO APROVEITAMENTO DO PARALELEPIPEDO</v>
          </cell>
          <cell r="C5166" t="str">
            <v>M2</v>
          </cell>
          <cell r="D5166">
            <v>50.87</v>
          </cell>
        </row>
        <row r="5167">
          <cell r="A5167">
            <v>83694</v>
          </cell>
          <cell r="B5167" t="str">
            <v>RECOMPOSICAO DE PAVIMENTACAO TIPO BLOKRET SOBRE COLCHAO DE AREIA COM REAPROVEITAMENTO DE MATERIAL</v>
          </cell>
          <cell r="C5167" t="str">
            <v>M2</v>
          </cell>
          <cell r="D5167">
            <v>18.829999999999998</v>
          </cell>
        </row>
        <row r="5168">
          <cell r="A5168" t="str">
            <v>83695/1</v>
          </cell>
          <cell r="B5168" t="str">
            <v>REJUNTAMENTO PAVIMENTACAO PARALELEPIPEDO BETUME CASCALH INCL MATERIAIS</v>
          </cell>
          <cell r="C5168" t="str">
            <v>M2</v>
          </cell>
          <cell r="D5168">
            <v>29.71</v>
          </cell>
        </row>
        <row r="5169">
          <cell r="A5169">
            <v>83771</v>
          </cell>
          <cell r="B5169" t="str">
            <v>RECOMPOSICAO DE REVESTIMENTO PRIMARIO MEDIDO P/ VOLUME COMPACTADO</v>
          </cell>
          <cell r="C5169" t="str">
            <v>M3</v>
          </cell>
          <cell r="D5169">
            <v>8.1199999999999992</v>
          </cell>
        </row>
        <row r="5170">
          <cell r="A5170">
            <v>92970</v>
          </cell>
          <cell r="B5170" t="str">
            <v>DEMOLIÇÃO DE PAVIMENTAÇÃO ASFÁLTICA COM UTILIZAÇÃO DE MARTELO PERFURADOR, ESPESSURA ATÉ 15 CM, EXCLUSIVE CARGA E TRANSPORTE</v>
          </cell>
          <cell r="C5170" t="str">
            <v>M2</v>
          </cell>
          <cell r="D5170">
            <v>14.83</v>
          </cell>
        </row>
        <row r="5171">
          <cell r="A5171">
            <v>72916</v>
          </cell>
          <cell r="B5171" t="str">
            <v>BASE DE SOLO CIMENTO 2% MISTURA EM USINA, COMPACTACAO 100% PROCTOR INTERMEDIARIO, EXCLUSIVE ESCAVACAO, CARGA E TRANSPORTE DO SOLO</v>
          </cell>
          <cell r="C5171" t="str">
            <v>M3</v>
          </cell>
          <cell r="D5171">
            <v>28.45</v>
          </cell>
        </row>
        <row r="5172">
          <cell r="A5172">
            <v>72919</v>
          </cell>
          <cell r="B5172" t="str">
            <v>BASE DE SOLO CIMENTO 4% MISTURA EM USINA, COMPACTACAO 100% PROCTOR NORMAL, EXCLUSIVE ESCAVACAO, CARGA E TRANSPORTE DO SOLO</v>
          </cell>
          <cell r="C5172" t="str">
            <v>M3</v>
          </cell>
          <cell r="D5172">
            <v>39.090000000000003</v>
          </cell>
        </row>
        <row r="5173">
          <cell r="A5173">
            <v>72922</v>
          </cell>
          <cell r="B5173" t="str">
            <v>BASE DE SOLO CIMENTO 6% COM MISTURA EM USINA, COMPACTACAO 100% PROCTOR NORMAL, EXCLUSIVE ESCAVACAO, CARGA E TRANSPORTE DO SOLO</v>
          </cell>
          <cell r="C5173" t="str">
            <v>M3</v>
          </cell>
          <cell r="D5173">
            <v>52.69</v>
          </cell>
        </row>
        <row r="5174">
          <cell r="A5174">
            <v>72923</v>
          </cell>
          <cell r="B5174" t="str">
            <v>BASE DE SOLO - BRITA (40/60), MISTURA EM USINA, COMPACTACAO 100% PROCTOR MODIFICADO, EXCLUSIVE ESCAVACAO, CARGA E TRANSPORTE</v>
          </cell>
          <cell r="C5174" t="str">
            <v>M3</v>
          </cell>
          <cell r="D5174">
            <v>61.22</v>
          </cell>
        </row>
        <row r="5175">
          <cell r="A5175">
            <v>72924</v>
          </cell>
          <cell r="B5175" t="str">
            <v>BASE DE SOLO - BRITA (50/50), MISTURA EM USINA, COMPACTACAO 100% PROCTOR MODIFICADO, EXCLUSIVE ESCAVACAO, CARGA E TRANSPORTE</v>
          </cell>
          <cell r="C5175" t="str">
            <v>M3</v>
          </cell>
          <cell r="D5175">
            <v>52.74</v>
          </cell>
        </row>
        <row r="5176">
          <cell r="A5176">
            <v>72961</v>
          </cell>
          <cell r="B5176" t="str">
            <v>REGULARIZACAO E COMPACTACAO DE SUBLEITO ATE 20 CM DE ESPESSURA</v>
          </cell>
          <cell r="C5176" t="str">
            <v>M2</v>
          </cell>
          <cell r="D5176">
            <v>1.4</v>
          </cell>
        </row>
        <row r="5177">
          <cell r="A5177">
            <v>96387</v>
          </cell>
          <cell r="B5177" t="str">
            <v>EXECUÇÃO E COMPACTAÇÃO DE BASE E OU SUB BASE COM SOLO ESTABILIZADO GRANULOMETRICAMENTE - EXCLUSIVE ESCAVAÇÃO, CARGA E TRANSPORTE E SOLO. AF_09/2017</v>
          </cell>
          <cell r="C5177" t="str">
            <v>M3</v>
          </cell>
          <cell r="D5177">
            <v>7.67</v>
          </cell>
        </row>
        <row r="5178">
          <cell r="A5178">
            <v>96388</v>
          </cell>
          <cell r="B5178" t="str">
            <v>EXECUÇÃO E COMPACTAÇÃO DE BASE E OU SUB BASE COM SOLO PREDOMINANTEMENTE ARENOSO - EXCLUSIVE ESCAVAÇÃO, CARGA E TRANSPORTE E SOLO. AF_09/2017</v>
          </cell>
          <cell r="C5178" t="str">
            <v>M3</v>
          </cell>
          <cell r="D5178">
            <v>7.23</v>
          </cell>
        </row>
        <row r="5179">
          <cell r="A5179">
            <v>96389</v>
          </cell>
          <cell r="B5179" t="str">
            <v>EXECUÇÃO E COMPACTAÇÃO DE BASE E OU SUB BASE COM SOLO MELHORADO COM CIMENTO (TEOR DE 2%) - EXCLUSIVE ESCAVAÇÃO, CARGA E TRANSPORTE E SOLO. AF_09/2017</v>
          </cell>
          <cell r="C5179" t="str">
            <v>M3</v>
          </cell>
          <cell r="D5179">
            <v>29.11</v>
          </cell>
        </row>
        <row r="5180">
          <cell r="A5180">
            <v>96390</v>
          </cell>
          <cell r="B5180" t="str">
            <v>EXECUÇÃO E COMPACTAÇÃO DE BASE E OU SUB BASE COM SOLO MELHORADO COM CIMENTO (TEOR DE 4%) - EXCLUSIVE ESCAVAÇÃO, CARGA E TRANSPORTE E SOLO. AF_09/2017</v>
          </cell>
          <cell r="C5180" t="str">
            <v>M3</v>
          </cell>
          <cell r="D5180">
            <v>47.11</v>
          </cell>
        </row>
        <row r="5181">
          <cell r="A5181">
            <v>96391</v>
          </cell>
          <cell r="B5181" t="str">
            <v>EXECUÇÃO E COMPACTAÇÃO DE BASE E OU SUB BASE COM SOLO CIMENTO (TEOR DE CIMENTO IGUAL A 6%) - EXCLUSIVE ESCAVAÇÃO, CARGA E TRANSPORTE E SOLO. AF_09/2017</v>
          </cell>
          <cell r="C5181" t="str">
            <v>M3</v>
          </cell>
          <cell r="D5181">
            <v>64.959999999999994</v>
          </cell>
        </row>
        <row r="5182">
          <cell r="A5182">
            <v>96392</v>
          </cell>
          <cell r="B5182" t="str">
            <v>EXECUÇÃO E COMPACTAÇÃO DE BASE E OU SUB BASE COM SOLO CIMENTO (TEOR DE CIMENTO IGUAL A 8%) - EXCLUSIVE ESCAVAÇÃO, CARGA E TRANSPORTE E SOLO. AF_09/2017</v>
          </cell>
          <cell r="C5182" t="str">
            <v>M3</v>
          </cell>
          <cell r="D5182">
            <v>86.09</v>
          </cell>
        </row>
        <row r="5183">
          <cell r="A5183">
            <v>96396</v>
          </cell>
          <cell r="B5183" t="str">
            <v>EXECUÇÃO E COMPACTAÇÃO DE BASE E OU SUB BASE COM BRITA GRADUADA SIMPLES - EXCLUSIVE CARGA E TRANSPORTE. AF_09/2017</v>
          </cell>
          <cell r="C5183" t="str">
            <v>M3</v>
          </cell>
          <cell r="D5183">
            <v>103.38</v>
          </cell>
        </row>
        <row r="5184">
          <cell r="A5184">
            <v>96397</v>
          </cell>
          <cell r="B5184" t="str">
            <v>EXECUÇÃO E COMPACTAÇÃO DE BASE E OU SUB BASE COM BRITA GRADUADA TRATADA COM CIMENTO - EXCLUSIVE CARGA E TRANSPORTE. AF_09/2017</v>
          </cell>
          <cell r="C5184" t="str">
            <v>M3</v>
          </cell>
          <cell r="D5184">
            <v>135.72</v>
          </cell>
        </row>
        <row r="5185">
          <cell r="A5185">
            <v>96398</v>
          </cell>
          <cell r="B5185" t="str">
            <v>EXECUÇÃO E COMPACTAÇÃO DE BASE E OU SUB BASE COM CONCRETO COMPACTADO COM ROLO - EXCLUSIVE CARGA E TRANSPORTE. AF_09/2017</v>
          </cell>
          <cell r="C5185" t="str">
            <v>M3</v>
          </cell>
          <cell r="D5185">
            <v>148.38</v>
          </cell>
        </row>
        <row r="5186">
          <cell r="A5186">
            <v>96399</v>
          </cell>
          <cell r="B5186" t="str">
            <v>EXECUÇÃO E COMPACTAÇÃO DE BASE E OU SUB BASE COM PEDRA RACHÃO - EXCLUSIVE ESCAVAÇÃO, CARGA E TRANSPORTE. AF_09/2017</v>
          </cell>
          <cell r="C5186" t="str">
            <v>M3</v>
          </cell>
          <cell r="D5186">
            <v>84.69</v>
          </cell>
        </row>
        <row r="5187">
          <cell r="A5187">
            <v>96400</v>
          </cell>
          <cell r="B5187" t="str">
            <v>EXECUÇÃO E COMPACTAÇÃO DE BASE E OU SUB BASE COM MACADAME SECO - EXCLUSIVE ESCAVAÇÃO, CARGA E TRANSPORTE. AF_09/2017</v>
          </cell>
          <cell r="C5187" t="str">
            <v>M3</v>
          </cell>
          <cell r="D5187">
            <v>93.08</v>
          </cell>
        </row>
        <row r="5188">
          <cell r="A5188">
            <v>96401</v>
          </cell>
          <cell r="B5188" t="str">
            <v>EXECUÇÃO DE IMPRIMAÇÃO COM ASFALTO DILUÍDO CM-30. AF_09/2017</v>
          </cell>
          <cell r="C5188" t="str">
            <v>M2</v>
          </cell>
          <cell r="D5188">
            <v>7.06</v>
          </cell>
        </row>
        <row r="5189">
          <cell r="A5189">
            <v>96402</v>
          </cell>
          <cell r="B5189" t="str">
            <v>EXECUÇÃO DE IMPRIMAÇÃO LIGANTE (PINTURA DE LIGAÇÃO) COM EMULSÃO ASFÁLTICA RR-2C. AF_09/2017</v>
          </cell>
          <cell r="C5189" t="str">
            <v>M2</v>
          </cell>
          <cell r="D5189">
            <v>1.55</v>
          </cell>
        </row>
        <row r="5190">
          <cell r="A5190">
            <v>72799</v>
          </cell>
          <cell r="B5190" t="str">
            <v>PAVIMENTO EM PARALELEPIPEDO SOBRE COLCHAO DE AREIA REJUNTADO COM ARGAMASSA DE CIMENTO E AREIA NO TRAÇO 1:3 (PEDRAS PEQUENAS 30 A 35 PECAS POR M2)</v>
          </cell>
          <cell r="C5190" t="str">
            <v>M2</v>
          </cell>
          <cell r="D5190">
            <v>83.99</v>
          </cell>
        </row>
        <row r="5191">
          <cell r="A5191">
            <v>72942</v>
          </cell>
          <cell r="B5191" t="str">
            <v>PINTURA DE LIGACAO COM EMULSAO RR-1C</v>
          </cell>
          <cell r="C5191" t="str">
            <v>M2</v>
          </cell>
          <cell r="D5191">
            <v>1.74</v>
          </cell>
        </row>
        <row r="5192">
          <cell r="A5192">
            <v>72943</v>
          </cell>
          <cell r="B5192" t="str">
            <v>PINTURA DE LIGACAO COM EMULSAO RR-2C</v>
          </cell>
          <cell r="C5192" t="str">
            <v>M2</v>
          </cell>
          <cell r="D5192">
            <v>2.0699999999999998</v>
          </cell>
        </row>
        <row r="5193">
          <cell r="A5193">
            <v>72972</v>
          </cell>
          <cell r="B5193" t="str">
            <v>CONTENCAO LATERAL COM SOLO LOCAL PARA PAVIMENTO POLIEDRICO</v>
          </cell>
          <cell r="C5193" t="str">
            <v>M2</v>
          </cell>
          <cell r="D5193">
            <v>1.1299999999999999</v>
          </cell>
        </row>
        <row r="5194">
          <cell r="A5194">
            <v>72973</v>
          </cell>
          <cell r="B5194" t="str">
            <v>CORTE E PREPARO DE CORDAO DE PEDRA PARA PAVIMENTO POLIEDRICO</v>
          </cell>
          <cell r="C5194" t="str">
            <v>M</v>
          </cell>
          <cell r="D5194">
            <v>2.12</v>
          </cell>
        </row>
        <row r="5195">
          <cell r="A5195">
            <v>72974</v>
          </cell>
          <cell r="B5195" t="str">
            <v>CORTE E PREPARO DE PEDRA PARA PAVIMENTO POLIEDRICO</v>
          </cell>
          <cell r="C5195" t="str">
            <v>M2</v>
          </cell>
          <cell r="D5195">
            <v>7.08</v>
          </cell>
        </row>
        <row r="5196">
          <cell r="A5196">
            <v>72975</v>
          </cell>
          <cell r="B5196" t="str">
            <v>DESMONTE MANUAL DE PEDRA PARA PAVIMENTO POLIEDRICO</v>
          </cell>
          <cell r="C5196" t="str">
            <v>M2</v>
          </cell>
          <cell r="D5196">
            <v>0.79</v>
          </cell>
        </row>
        <row r="5197">
          <cell r="A5197">
            <v>72978</v>
          </cell>
          <cell r="B5197" t="str">
            <v>EXTRACAO, CARGA E ASSENTAMENTO DE CORDAO DE PEDRA PARA PAVIMENTO POLIEDRICO, EXCLUSIVE TRANSPORTE DE PEDRA E INDENIZACAO PEDREIRA</v>
          </cell>
          <cell r="C5197" t="str">
            <v>M</v>
          </cell>
          <cell r="D5197">
            <v>7.07</v>
          </cell>
        </row>
        <row r="5198">
          <cell r="A5198">
            <v>72979</v>
          </cell>
          <cell r="B5198" t="str">
            <v>EXTRACAO, CARGA, PREPARO E ASSENTAMENTO DE PEDRAS POLIEDRICAS, EXCLUSIVE TRANSPORTE DE PEDRA E INDENIZACAO PEDREIRA</v>
          </cell>
          <cell r="C5198" t="str">
            <v>M2</v>
          </cell>
          <cell r="D5198">
            <v>13.53</v>
          </cell>
        </row>
        <row r="5199">
          <cell r="A5199" t="str">
            <v>73760/1</v>
          </cell>
          <cell r="B5199" t="str">
            <v>CAPA SELANTE COMPREENDENDO APLICAÇÃO DE ASFALTO NA PROPORÇÃO DE 0,7 A 1,5L / M2, DISTRIBUIÇÃO DE AGREGADOS DE 5 A 15KG/M2 E COMPACTAÇÃO COM ROLO - COM USO DA EMULSAO RR-2C, INCLUSO APLICACAO E COMPACTACAO</v>
          </cell>
          <cell r="C5199" t="str">
            <v>M2</v>
          </cell>
          <cell r="D5199">
            <v>4.5599999999999996</v>
          </cell>
        </row>
        <row r="5200">
          <cell r="A5200" t="str">
            <v>73849/1</v>
          </cell>
          <cell r="B5200" t="str">
            <v>AREIA ASFALTO A QUENTE (AAUQ) COM CAP 50/70, INCLUSO USINAGEM E APLICACAO, EXCLUSIVE TRANSPORTE</v>
          </cell>
          <cell r="C5200" t="str">
            <v>M3</v>
          </cell>
          <cell r="D5200">
            <v>845.93</v>
          </cell>
        </row>
        <row r="5201">
          <cell r="A5201" t="str">
            <v>73849/2</v>
          </cell>
          <cell r="B5201" t="str">
            <v>AREIA ASFALTO A FRIO (AAUF), COM EMULSAO RR-2C INCLUSO USINAGEM E APLICACAO, EXCLUSIVE TRANSPORTE</v>
          </cell>
          <cell r="C5201" t="str">
            <v>M3</v>
          </cell>
          <cell r="D5201">
            <v>676.54</v>
          </cell>
        </row>
        <row r="5202">
          <cell r="A5202">
            <v>92391</v>
          </cell>
          <cell r="B5202" t="str">
            <v>EXECUÇÃO DE PAVIMENTO EM PISO INTERTRAVADO, COM BLOCO PISOGRAMA DE 35 X 25 CM, ESPESSURA 6 CM. AF_12/2015</v>
          </cell>
          <cell r="C5202" t="str">
            <v>M2</v>
          </cell>
          <cell r="D5202">
            <v>50.08</v>
          </cell>
        </row>
        <row r="5203">
          <cell r="A5203">
            <v>92392</v>
          </cell>
          <cell r="B5203" t="str">
            <v>EXECUÇÃO DE PAVIMENTO EM PISO INTERTRAVADO, COM BLOCO PISOGRAMA DE 35 X 25 CM, ESPESSURA 8 CM. AF_12/2015</v>
          </cell>
          <cell r="C5203" t="str">
            <v>M2</v>
          </cell>
          <cell r="D5203">
            <v>52.72</v>
          </cell>
        </row>
        <row r="5204">
          <cell r="A5204">
            <v>92393</v>
          </cell>
          <cell r="B5204" t="str">
            <v>EXECUÇÃO DE PAVIMENTO EM PISO INTERTRAVADO, COM BLOCO SEXTAVADO DE 25 X 25 CM, ESPESSURA 6 CM. AF_12/2015</v>
          </cell>
          <cell r="C5204" t="str">
            <v>M2</v>
          </cell>
          <cell r="D5204">
            <v>45.73</v>
          </cell>
        </row>
        <row r="5205">
          <cell r="A5205">
            <v>92394</v>
          </cell>
          <cell r="B5205" t="str">
            <v>EXECUÇÃO DE PAVIMENTO EM PISO INTERTRAVADO, COM BLOCO SEXTAVADO DE 25 X 25 CM, ESPESSURA 8 CM. AF_12/2015</v>
          </cell>
          <cell r="C5205" t="str">
            <v>M2</v>
          </cell>
          <cell r="D5205">
            <v>50.19</v>
          </cell>
        </row>
        <row r="5206">
          <cell r="A5206">
            <v>92395</v>
          </cell>
          <cell r="B5206" t="str">
            <v>EXECUÇÃO DE PAVIMENTO EM PISO INTERTRAVADO, COM BLOCO SEXTAVADO DE 25 X 25 CM, ESPESSURA 10 CM. AF_12/2015</v>
          </cell>
          <cell r="C5206" t="str">
            <v>M2</v>
          </cell>
          <cell r="D5206">
            <v>64.48</v>
          </cell>
        </row>
        <row r="5207">
          <cell r="A5207">
            <v>92396</v>
          </cell>
          <cell r="B5207" t="str">
            <v>EXECUÇÃO DE PASSEIO EM PISO INTERTRAVADO, COM BLOCO RETANGULAR COR NATURAL DE 20 X 10 CM, ESPESSURA 6 CM. AF_12/2015</v>
          </cell>
          <cell r="C5207" t="str">
            <v>M2</v>
          </cell>
          <cell r="D5207">
            <v>59.6</v>
          </cell>
        </row>
        <row r="5208">
          <cell r="A5208">
            <v>92397</v>
          </cell>
          <cell r="B5208" t="str">
            <v>EXECUÇÃO DE PÁTIO/ESTACIONAMENTO EM PISO INTERTRAVADO, COM BLOCO RETANGULAR COR NATURAL DE 20 X 10 CM, ESPESSURA 6 CM. AF_12/2015</v>
          </cell>
          <cell r="C5208" t="str">
            <v>M2</v>
          </cell>
          <cell r="D5208">
            <v>45.81</v>
          </cell>
        </row>
        <row r="5209">
          <cell r="A5209">
            <v>92398</v>
          </cell>
          <cell r="B5209" t="str">
            <v>EXECUÇÃO DE PÁTIO/ESTACIONAMENTO EM PISO INTERTRAVADO, COM BLOCO RETANGULAR COR NATURAL DE 20 X 10 CM, ESPESSURA 8 CM. AF_12/2015</v>
          </cell>
          <cell r="C5209" t="str">
            <v>M2</v>
          </cell>
          <cell r="D5209">
            <v>53.02</v>
          </cell>
        </row>
        <row r="5210">
          <cell r="A5210">
            <v>92399</v>
          </cell>
          <cell r="B5210" t="str">
            <v>EXECUÇÃO DE VIA EM PISO INTERTRAVADO, COM BLOCO RETANGULAR COR NATURAL DE 20 X 10 CM, ESPESSURA 8 CM. AF_12/2015</v>
          </cell>
          <cell r="C5210" t="str">
            <v>M2</v>
          </cell>
          <cell r="D5210">
            <v>54.34</v>
          </cell>
        </row>
        <row r="5211">
          <cell r="A5211">
            <v>92400</v>
          </cell>
          <cell r="B5211" t="str">
            <v>EXECUÇÃO DE PÁTIO/ESTACIONAMENTO EM PISO INTERTRAVADO, COM BLOCO RETANGULAR DE 20 X 10 CM, ESPESSURA 10 CM. AF_12/2015</v>
          </cell>
          <cell r="C5211" t="str">
            <v>M2</v>
          </cell>
          <cell r="D5211">
            <v>65.790000000000006</v>
          </cell>
        </row>
        <row r="5212">
          <cell r="A5212">
            <v>92401</v>
          </cell>
          <cell r="B5212" t="str">
            <v>EXECUÇÃO DE VIA EM PISO INTERTRAVADO, COM BLOCO RETANGULAR DE 20 X 10 CM, ESPESSURA 10 CM. AF_12/2015</v>
          </cell>
          <cell r="C5212" t="str">
            <v>M2</v>
          </cell>
          <cell r="D5212">
            <v>67.19</v>
          </cell>
        </row>
        <row r="5213">
          <cell r="A5213">
            <v>92402</v>
          </cell>
          <cell r="B5213" t="str">
            <v>EXECUÇÃO DE PASSEIO EM PISO INTERTRAVADO, COM BLOCO 16 FACES DE 22 X 11 CM, ESPESSURA 6 CM. AF_12/2015</v>
          </cell>
          <cell r="C5213" t="str">
            <v>M2</v>
          </cell>
          <cell r="D5213">
            <v>61.63</v>
          </cell>
        </row>
        <row r="5214">
          <cell r="A5214">
            <v>92403</v>
          </cell>
          <cell r="B5214" t="str">
            <v>EXECUÇÃO DE PÁTIO/ESTACIONAMENTO EM PISO INTERTRAVADO, COM BLOCO 16 FACES DE 22 X 11 CM, ESPESSURA 6 CM. AF_12/2015</v>
          </cell>
          <cell r="C5214" t="str">
            <v>M2</v>
          </cell>
          <cell r="D5214">
            <v>47.75</v>
          </cell>
        </row>
        <row r="5215">
          <cell r="A5215">
            <v>92404</v>
          </cell>
          <cell r="B5215" t="str">
            <v>EXECUÇÃO DE PÁTIO/ESTACIONAMENTO EM PISO INTERTRAVADO, COM BLOCO 16 FACES DE 22 X 11 CM, ESPESSURA 8 CM. AF_12/2015</v>
          </cell>
          <cell r="C5215" t="str">
            <v>M2</v>
          </cell>
          <cell r="D5215">
            <v>54.95</v>
          </cell>
        </row>
        <row r="5216">
          <cell r="A5216">
            <v>92405</v>
          </cell>
          <cell r="B5216" t="str">
            <v>EXECUÇÃO DE VIA EM PISO INTERTRAVADO, COM BLOCO 16 FACES DE 22 X 11 CM, ESPESSURA 8 CM. AF_12/2015</v>
          </cell>
          <cell r="C5216" t="str">
            <v>M2</v>
          </cell>
          <cell r="D5216">
            <v>56.25</v>
          </cell>
        </row>
        <row r="5217">
          <cell r="A5217">
            <v>92406</v>
          </cell>
          <cell r="B5217" t="str">
            <v>EXECUÇÃO DE PÁTIO/ESTACIONAMENTO EM PISO INTERTRAVADO, COM BLOCO 16 FACES DE 22 X 11 CM, ESPESSURA 10 CM. AF_12/2015</v>
          </cell>
          <cell r="C5217" t="str">
            <v>M2</v>
          </cell>
          <cell r="D5217">
            <v>67.72</v>
          </cell>
        </row>
        <row r="5218">
          <cell r="A5218">
            <v>92407</v>
          </cell>
          <cell r="B5218" t="str">
            <v>EXECUÇÃO DE VIA EM PISO INTERTRAVADO, COM BLOCO 16 FACES DE 22 X 11 CM, ESPESSURA 10 CM. AF_12/2015</v>
          </cell>
          <cell r="C5218" t="str">
            <v>M2</v>
          </cell>
          <cell r="D5218">
            <v>69.11</v>
          </cell>
        </row>
        <row r="5219">
          <cell r="A5219">
            <v>93679</v>
          </cell>
          <cell r="B5219" t="str">
            <v>EXECUÇÃO DE PASSEIO EM PISO INTERTRAVADO, COM BLOCO RETANGULAR COLORIDO DE 20 X 10 CM, ESPESSURA 6 CM. AF_12/2015</v>
          </cell>
          <cell r="C5219" t="str">
            <v>M2</v>
          </cell>
          <cell r="D5219">
            <v>64.260000000000005</v>
          </cell>
        </row>
        <row r="5220">
          <cell r="A5220">
            <v>93680</v>
          </cell>
          <cell r="B5220" t="str">
            <v>EXECUÇÃO DE PÁTIO/ESTACIONAMENTO EM PISO INTERTRAVADO, COM BLOCO RETANGULAR COLORIDO DE 20 X 10 CM, ESPESSURA 6 CM. AF_12/2015</v>
          </cell>
          <cell r="C5220" t="str">
            <v>M2</v>
          </cell>
          <cell r="D5220">
            <v>50.28</v>
          </cell>
        </row>
        <row r="5221">
          <cell r="A5221">
            <v>93681</v>
          </cell>
          <cell r="B5221" t="str">
            <v>EXECUÇÃO DE PÁTIO/ESTACIONAMENTO EM PISO INTERTRAVADO, COM BLOCO RETANGULAR COLORIDO DE 20 X 10 CM, ESPESSURA 8 CM. AF_12/2015</v>
          </cell>
          <cell r="C5221" t="str">
            <v>M2</v>
          </cell>
          <cell r="D5221">
            <v>61.94</v>
          </cell>
        </row>
        <row r="5222">
          <cell r="A5222">
            <v>93682</v>
          </cell>
          <cell r="B5222" t="str">
            <v>EXECUÇÃO DE VIA EM PISO INTERTRAVADO, COM BLOCO RETANGULAR COLORIDO DE 20 X 10 CM, ESPESSURA 8 CM. AF_12/2015</v>
          </cell>
          <cell r="C5222" t="str">
            <v>M2</v>
          </cell>
          <cell r="D5222">
            <v>63.35</v>
          </cell>
        </row>
        <row r="5223">
          <cell r="A5223">
            <v>97114</v>
          </cell>
          <cell r="B5223" t="str">
            <v>EXECUÇÃO DE JUNTAS DE CONTRAÇÃO PARA PAVIMENTOS DE CONCRETO. AF_11/2017</v>
          </cell>
          <cell r="C5223" t="str">
            <v>M</v>
          </cell>
          <cell r="D5223">
            <v>0.43</v>
          </cell>
        </row>
        <row r="5224">
          <cell r="A5224">
            <v>97115</v>
          </cell>
          <cell r="B5224" t="str">
            <v>APLICAÇÃO DE GRAXA EM BARRAS DE TRANSFERÊNCIA PARA EXECUÇÃO DE PAVIMENTO DE CONCRETO. AF_11/2017</v>
          </cell>
          <cell r="C5224" t="str">
            <v>KG</v>
          </cell>
          <cell r="D5224">
            <v>42.25</v>
          </cell>
        </row>
        <row r="5225">
          <cell r="A5225">
            <v>97120</v>
          </cell>
          <cell r="B5225" t="str">
            <v>BARRAS DE LIGAÇÃO, AÇO CA-50 DE 10 MM, PARA EXECUÇÃO DE PAVIMENTO DE CONCRETO  FORNECIMENTO E INSTALAÇÃO. AF_11/2017</v>
          </cell>
          <cell r="C5225" t="str">
            <v>KG</v>
          </cell>
          <cell r="D5225">
            <v>7.2</v>
          </cell>
        </row>
        <row r="5226">
          <cell r="A5226">
            <v>97802</v>
          </cell>
          <cell r="B5226" t="str">
            <v>CONSTRUÇÃO DE PAVIMENTO COM TRATAMENTO SUPERFICIAL SIMPLES, COM EMULSÃO ASFÁLTICA RR-2C. AF_01/2018</v>
          </cell>
          <cell r="C5226" t="str">
            <v>M2</v>
          </cell>
          <cell r="D5226">
            <v>4.12</v>
          </cell>
        </row>
        <row r="5227">
          <cell r="A5227">
            <v>97803</v>
          </cell>
          <cell r="B5227" t="str">
            <v>CONSTRUÇÃO DE PAVIMENTO COM TRATAMENTO SUPERFICIAL SIMPLES, COM EMULSÃO ASFÁLTICA RR-2C, COM BANHO DILUÍDO. AF_01/2018</v>
          </cell>
          <cell r="C5227" t="str">
            <v>M2</v>
          </cell>
          <cell r="D5227">
            <v>4.99</v>
          </cell>
        </row>
        <row r="5228">
          <cell r="A5228">
            <v>97805</v>
          </cell>
          <cell r="B5228" t="str">
            <v>CONSTRUÇÃO DE PAVIMENTO COM TRATAMENTO SUPERFICIAL DUPLO, COM EMULSÃO ASFÁLTICA RR-2C. AF_01/2018</v>
          </cell>
          <cell r="C5228" t="str">
            <v>M2</v>
          </cell>
          <cell r="D5228">
            <v>8.85</v>
          </cell>
        </row>
        <row r="5229">
          <cell r="A5229">
            <v>97806</v>
          </cell>
          <cell r="B5229" t="str">
            <v>CONSTRUÇÃO DE PAVIMENTO COM TRATAMENTO SUPERFICIAL DUPLO, COM EMULSÃO ASFÁLTICA RR-2C, COM BANHO DILUÍDO. AF_01/2018</v>
          </cell>
          <cell r="C5229" t="str">
            <v>M2</v>
          </cell>
          <cell r="D5229">
            <v>10.89</v>
          </cell>
        </row>
        <row r="5230">
          <cell r="A5230">
            <v>97807</v>
          </cell>
          <cell r="B5230" t="str">
            <v>CONSTRUÇÃO DE PAVIMENTO COM TRATAMENTO SUPERFICIAL DUPLO, COM EMULSÃO ASFÁLTICA RR-2C, COM CAPA SELANTE. AF_01/2018</v>
          </cell>
          <cell r="C5230" t="str">
            <v>M2</v>
          </cell>
          <cell r="D5230">
            <v>12.6</v>
          </cell>
        </row>
        <row r="5231">
          <cell r="A5231">
            <v>97809</v>
          </cell>
          <cell r="B5231" t="str">
            <v>CONSTRUÇÃO DE PAVIMENTO COM TRATAMENTO SUPERFICIAL TRIPLO, COM EMULSÃO ASFÁLTICA RR-2C. AF_01/2018</v>
          </cell>
          <cell r="C5231" t="str">
            <v>M2</v>
          </cell>
          <cell r="D5231">
            <v>15.73</v>
          </cell>
        </row>
        <row r="5232">
          <cell r="A5232">
            <v>97810</v>
          </cell>
          <cell r="B5232" t="str">
            <v>CONSTRUÇÃO DE PAVIMENTO COM TRATAMENTO SUPERFICIAL TRIPLO, COM EMULSÃO ASFÁLTICA RR-2C, COM BANHO DILUÍDO. AF_01/2018</v>
          </cell>
          <cell r="C5232" t="str">
            <v>M2</v>
          </cell>
          <cell r="D5232">
            <v>17.77</v>
          </cell>
        </row>
        <row r="5233">
          <cell r="A5233">
            <v>97811</v>
          </cell>
          <cell r="B5233" t="str">
            <v>CONSTRUÇÃO DE PAVIMENTO COM TRATAMENTO SUPERFICIAL TRIPLO, COM EMULSÃO ASFÁLTICA RR-2C, COM CAPA SELANTE. AF_01/2018</v>
          </cell>
          <cell r="C5233" t="str">
            <v>M2</v>
          </cell>
          <cell r="D5233">
            <v>19.5</v>
          </cell>
        </row>
        <row r="5234">
          <cell r="A5234">
            <v>97813</v>
          </cell>
          <cell r="B5234" t="str">
            <v>RECONSTRUÇÃO DE PAVIMENTO COM TRATAMENTO SUPERFICIAL SIMPLES, COM EMULSÃO ASFÁLTICA RR-2C. AF_01/2018</v>
          </cell>
          <cell r="C5234" t="str">
            <v>M2</v>
          </cell>
          <cell r="D5234">
            <v>4.29</v>
          </cell>
        </row>
        <row r="5235">
          <cell r="A5235">
            <v>97814</v>
          </cell>
          <cell r="B5235" t="str">
            <v>RECONSTRUÇÃO DE PAVIMENTO COM TRATAMENTO SUPERFICIAL SIMPLES, COM EMULSÃO ASFÁLTICA RR-2C, COM BANHO DILUÍDO. AF_01/2018</v>
          </cell>
          <cell r="C5235" t="str">
            <v>M2</v>
          </cell>
          <cell r="D5235">
            <v>5.16</v>
          </cell>
        </row>
        <row r="5236">
          <cell r="A5236">
            <v>97816</v>
          </cell>
          <cell r="B5236" t="str">
            <v>RECONSTRUÇÃO DE PAVIMENTO COM TRATAMENTO SUPERFICIAL DUPLO, COM EMULSÃO ASFÁLTICA RR-2C. AF_01/2018</v>
          </cell>
          <cell r="C5236" t="str">
            <v>M2</v>
          </cell>
          <cell r="D5236">
            <v>9.39</v>
          </cell>
        </row>
        <row r="5237">
          <cell r="A5237">
            <v>97817</v>
          </cell>
          <cell r="B5237" t="str">
            <v>RECONSTRUÇÃO DE PAVIMENTO COM TRATAMENTO SUPERFICIAL DUPLO, COM EMULSÃO ASFÁLTICA RR-2C, COM BANHO DILUÍDO. AF_01/2018</v>
          </cell>
          <cell r="C5237" t="str">
            <v>M2</v>
          </cell>
          <cell r="D5237">
            <v>11.43</v>
          </cell>
        </row>
        <row r="5238">
          <cell r="A5238">
            <v>97818</v>
          </cell>
          <cell r="B5238" t="str">
            <v>RECONSTRUÇÃO DE PAVIMENTO COM TRATAMENTO SUPERFICIAL DUPLO, COM EMULSÃO ASFÁLTICA RR-2C, COM CAPA SELANTE. AF_01/2018</v>
          </cell>
          <cell r="C5238" t="str">
            <v>M2</v>
          </cell>
          <cell r="D5238">
            <v>13.32</v>
          </cell>
        </row>
        <row r="5239">
          <cell r="A5239">
            <v>97820</v>
          </cell>
          <cell r="B5239" t="str">
            <v>RECONSTRUÇÃO DE PAVIMENTO COM TRATAMENTO SUPERFICIAL TRIPLO, COM EMULSÃO ASFÁLTICA RR-2C. AF_01/2018</v>
          </cell>
          <cell r="C5239" t="str">
            <v>M2</v>
          </cell>
          <cell r="D5239">
            <v>16.82</v>
          </cell>
        </row>
        <row r="5240">
          <cell r="A5240">
            <v>97821</v>
          </cell>
          <cell r="B5240" t="str">
            <v>RECONSTRUÇÃO DE PAVIMENTO COM TRATAMENTO SUPERFICIAL TRIPLO, COM EMULSÃO ASFÁLTICA RR-2C, COM BANHO DILUÍDO. AF_01/2018</v>
          </cell>
          <cell r="C5240" t="str">
            <v>M2</v>
          </cell>
          <cell r="D5240">
            <v>18.87</v>
          </cell>
        </row>
        <row r="5241">
          <cell r="A5241">
            <v>97822</v>
          </cell>
          <cell r="B5241" t="str">
            <v>RECONSTRUÇÃO DE PAVIMENTO COM TRATAMENTO SUPERFICIAL TRIPLO, COM EMULSÃO ASFÁLTICA RR-2C, COM CAPA SELANTE. AF_01/2018</v>
          </cell>
          <cell r="C5241" t="str">
            <v>M2</v>
          </cell>
          <cell r="D5241">
            <v>20.78</v>
          </cell>
        </row>
        <row r="5242">
          <cell r="A5242">
            <v>72947</v>
          </cell>
          <cell r="B5242" t="str">
            <v>SINALIZACAO HORIZONTAL COM TINTA RETRORREFLETIVA A BASE DE RESINA ACRILICA COM MICROESFERAS DE VIDRO</v>
          </cell>
          <cell r="C5242" t="str">
            <v>M2</v>
          </cell>
          <cell r="D5242">
            <v>14.34</v>
          </cell>
        </row>
        <row r="5243">
          <cell r="A5243">
            <v>83693</v>
          </cell>
          <cell r="B5243" t="str">
            <v>CAIACAO EM MEIO FIO</v>
          </cell>
          <cell r="C5243" t="str">
            <v>M2</v>
          </cell>
          <cell r="D5243">
            <v>4.7</v>
          </cell>
        </row>
        <row r="5244">
          <cell r="A5244" t="str">
            <v>73770/1</v>
          </cell>
          <cell r="B5244" t="str">
            <v>BARREIRA PRE-MOLDADA EXTERNA CONCRETO ARMADO 0,25X0,40X1,14M FCK=25MPA ACO CA-50 INCL VIGOTA HORIZONTAL MONTANTE A CADA 1,00M  FERROS DE LIGACAO E MATERIAIS.</v>
          </cell>
          <cell r="C5244" t="str">
            <v>M</v>
          </cell>
          <cell r="D5244">
            <v>550</v>
          </cell>
        </row>
        <row r="5245">
          <cell r="A5245" t="str">
            <v>73770/2</v>
          </cell>
          <cell r="B5245" t="str">
            <v>BARREIRA DUPLA PRE-MOL INTER CONCRETO ARMADO 0,15X0,65X0,77M FCK=25MPA ACO CA-50 INCL FERROS DE LIGACAO E MATERIAIS.</v>
          </cell>
          <cell r="C5245" t="str">
            <v>M</v>
          </cell>
          <cell r="D5245">
            <v>476.37</v>
          </cell>
        </row>
        <row r="5246">
          <cell r="A5246" t="str">
            <v>83696/1</v>
          </cell>
          <cell r="B5246" t="str">
            <v>PINTURA GUARDA-CORPO GUARDA-RODA E MURETA PROTECAO COM CAL EM PONTES EVIADUTOS MEDIDA PELO DOBRO DA AREA TOTAL (LARGURAXALTURA).</v>
          </cell>
          <cell r="C5246" t="str">
            <v>M2</v>
          </cell>
          <cell r="D5246">
            <v>6.94</v>
          </cell>
        </row>
        <row r="5247">
          <cell r="A5247">
            <v>72962</v>
          </cell>
          <cell r="B5247" t="str">
            <v>USINAGEM DE CBUQ COM CAP 50/70, PARA CAPA DE ROLAMENTO</v>
          </cell>
          <cell r="C5247" t="str">
            <v>T</v>
          </cell>
          <cell r="D5247">
            <v>297.69</v>
          </cell>
        </row>
        <row r="5248">
          <cell r="A5248">
            <v>72963</v>
          </cell>
          <cell r="B5248" t="str">
            <v>USINAGEM DE CBUQ COM CAP 50/70, PARA BINDER</v>
          </cell>
          <cell r="C5248" t="str">
            <v>T</v>
          </cell>
          <cell r="D5248">
            <v>250.05</v>
          </cell>
        </row>
        <row r="5249">
          <cell r="A5249" t="str">
            <v>73759/2</v>
          </cell>
          <cell r="B5249" t="str">
            <v>PRE-MISTURADO A FRIO COM EMULSAO RL-1C, INCLUSO USINAGEM E APLICACAO, EXCLUSIVE TRANSPORTE</v>
          </cell>
          <cell r="C5249" t="str">
            <v>M3</v>
          </cell>
          <cell r="D5249">
            <v>501.07</v>
          </cell>
        </row>
        <row r="5250">
          <cell r="A5250">
            <v>95990</v>
          </cell>
          <cell r="B5250" t="str">
            <v>CONSTRUÇÃO DE PAVIMENTO COM APLICAÇÃO DE CONCRETO BETUMINOSO USINADO A QUENTE (CBUQ), CAMADA DE ROLAMENTO, COM ESPESSURA DE 3,0 CM - EXCLUSIVE TRANSPORTE. AF_03/2017</v>
          </cell>
          <cell r="C5250" t="str">
            <v>M3</v>
          </cell>
          <cell r="D5250">
            <v>985.4</v>
          </cell>
        </row>
        <row r="5251">
          <cell r="A5251">
            <v>95992</v>
          </cell>
          <cell r="B5251" t="str">
            <v>CONSTRUÇÃO DE PAVIMENTO COM APLICAÇÃO DE CONCRETO BETUMINOSO USINADO A QUENTE (CBUQ), BINDER, COM ESPESSURA DE 3,0 CM - EXCLUSIVE TRANSPORTE. AF_03/2017</v>
          </cell>
          <cell r="C5251" t="str">
            <v>M3</v>
          </cell>
          <cell r="D5251">
            <v>915.95</v>
          </cell>
        </row>
        <row r="5252">
          <cell r="A5252">
            <v>95993</v>
          </cell>
          <cell r="B5252" t="str">
            <v>CONSTRUÇÃO DE PAVIMENTO COM APLICAÇÃO DE CONCRETO BETUMINOSO USINADO A QUENTE (CBUQ), CAMADA DE ROLAMENTO, COM ESPESSURA DE 4,0 CM - EXCLUSIVE TRANSPORTE. AF_03/2017</v>
          </cell>
          <cell r="C5252" t="str">
            <v>M3</v>
          </cell>
          <cell r="D5252">
            <v>948.13</v>
          </cell>
        </row>
        <row r="5253">
          <cell r="A5253">
            <v>95994</v>
          </cell>
          <cell r="B5253" t="str">
            <v>CONSTRUÇÃO DE PAVIMENTO COM APLICAÇÃO DE CONCRETO BETUMINOSO USINADO A QUENTE (CBUQ), BINDER, COM ESPESSURA DE 4,0 CM - EXCLUSIVE TRANSPORTE. AF_03/2017</v>
          </cell>
          <cell r="C5253" t="str">
            <v>M3</v>
          </cell>
          <cell r="D5253">
            <v>889.13</v>
          </cell>
        </row>
        <row r="5254">
          <cell r="A5254">
            <v>95995</v>
          </cell>
          <cell r="B5254" t="str">
            <v>CONSTRUÇÃO DE PAVIMENTO COM APLICAÇÃO DE CONCRETO BETUMINOSO USINADO A QUENTE (CBUQ), CAMADA DE ROLAMENTO, COM ESPESSURA DE 5,0 CM - EXCLUSIVE TRANSPORTE. AF_03/2017</v>
          </cell>
          <cell r="C5254" t="str">
            <v>M3</v>
          </cell>
          <cell r="D5254">
            <v>925.11</v>
          </cell>
        </row>
        <row r="5255">
          <cell r="A5255">
            <v>95996</v>
          </cell>
          <cell r="B5255" t="str">
            <v>CONSTRUÇÃO DE PAVIMENTO COM APLICAÇÃO DE CONCRETO BETUMINOSO USINADO A QUENTE (CBUQ), BINDER, COM ESPESSURA DE 5,0 CM - EXCLUSIVE TRANSPORTE. AF_03/2017</v>
          </cell>
          <cell r="C5255" t="str">
            <v>M3</v>
          </cell>
          <cell r="D5255">
            <v>872.55</v>
          </cell>
        </row>
        <row r="5256">
          <cell r="A5256">
            <v>95997</v>
          </cell>
          <cell r="B5256" t="str">
            <v>CONSTRUÇÃO DE PAVIMENTO COM APLICAÇÃO DE CONCRETO BETUMINOSO USINADO A QUENTE (CBUQ), CAMADA DE ROLAMENTO, COM ESPESSURA DE 6,0 CM - EXCLUSIVE TRANSPORTE. AF_03/2017</v>
          </cell>
          <cell r="C5256" t="str">
            <v>M3</v>
          </cell>
          <cell r="D5256">
            <v>910.76</v>
          </cell>
        </row>
        <row r="5257">
          <cell r="A5257">
            <v>95998</v>
          </cell>
          <cell r="B5257" t="str">
            <v>CONSTRUÇÃO DE PAVIMENTO COM APLICAÇÃO DE CONCRETO BETUMINOSO USINADO A QUENTE (CBUQ), BINDER, COM ESPESSURA DE 6,0 CM - EXCLUSIVE TRANSPORTE. AF_03/2017</v>
          </cell>
          <cell r="C5257" t="str">
            <v>M3</v>
          </cell>
          <cell r="D5257">
            <v>862.26</v>
          </cell>
        </row>
        <row r="5258">
          <cell r="A5258">
            <v>95999</v>
          </cell>
          <cell r="B5258" t="str">
            <v>CONSTRUÇÃO DE PAVIMENTO COM APLICAÇÃO DE CONCRETO BETUMINOSO USINADO A QUENTE (CBUQ), CAMADA DE ROLAMENTO, COM ESPESSURA DE 7,0 CM - EXCLUSIVE TRANSPORTE. AF_03/2017</v>
          </cell>
          <cell r="C5258" t="str">
            <v>M3</v>
          </cell>
          <cell r="D5258">
            <v>900.55</v>
          </cell>
        </row>
        <row r="5259">
          <cell r="A5259">
            <v>96000</v>
          </cell>
          <cell r="B5259" t="str">
            <v>CONSTRUÇÃO DE PAVIMENTO COM APLICAÇÃO DE CONCRETO BETUMINOSO USINADO A QUENTE (CBUQ), BINDER, COM ESPESSURA DE 7,0 CM - EXCLUSIVE TRANSPORTE. AF_03/2017</v>
          </cell>
          <cell r="C5259" t="str">
            <v>M3</v>
          </cell>
          <cell r="D5259">
            <v>854.91</v>
          </cell>
        </row>
        <row r="5260">
          <cell r="A5260">
            <v>96001</v>
          </cell>
          <cell r="B5260" t="str">
            <v>FRESAGEM DE PAVIMENTO ASFÁLTICO (PROFUNDIDADE ATÉ 5,0 CM), EM LOCAIS COM NIVEL BAIXO DE INTERFERÊNCIA. AF_03/2017</v>
          </cell>
          <cell r="C5260" t="str">
            <v>M2</v>
          </cell>
          <cell r="D5260">
            <v>5.65</v>
          </cell>
        </row>
        <row r="5261">
          <cell r="A5261">
            <v>96002</v>
          </cell>
          <cell r="B5261" t="str">
            <v>FRESAGEM DE PAVIMENTO ASFÁLTICO (PROFUNDIDADE ATÉ 5,0 CM), EM LOCAIS COM NIVEL ALTO DE INTERFERÊNCIA. AF_03/2017</v>
          </cell>
          <cell r="C5261" t="str">
            <v>M2</v>
          </cell>
          <cell r="D5261">
            <v>6.61</v>
          </cell>
        </row>
        <row r="5262">
          <cell r="A5262">
            <v>96393</v>
          </cell>
          <cell r="B5262" t="str">
            <v>USINAGEM DE BRITA GRADUADA SIMPLES, UTILIZANDO BRITA COMERCIAL COM USINA 300 T/H. AF_06/2017</v>
          </cell>
          <cell r="C5262" t="str">
            <v>M3</v>
          </cell>
          <cell r="D5262">
            <v>96.59</v>
          </cell>
        </row>
        <row r="5263">
          <cell r="A5263">
            <v>96394</v>
          </cell>
          <cell r="B5263" t="str">
            <v>USINAGEM DE BRITA GRADUADA TRATADA COM CIMENTO, UTILIZANDO BRITA COMERCIAL COM USINA 300 T/H. AF_06/2017</v>
          </cell>
          <cell r="C5263" t="str">
            <v>M3</v>
          </cell>
          <cell r="D5263">
            <v>128.1</v>
          </cell>
        </row>
        <row r="5264">
          <cell r="A5264">
            <v>96395</v>
          </cell>
          <cell r="B5264" t="str">
            <v>USINAGEM DE CONCRETO PARA COMPACTAÇÃO COM ROLO, UTILIZANDO BRITA COMERCIAL. AF_06/2017</v>
          </cell>
          <cell r="C5264" t="str">
            <v>M3</v>
          </cell>
          <cell r="D5264">
            <v>141.61000000000001</v>
          </cell>
        </row>
        <row r="5265">
          <cell r="A5265">
            <v>73445</v>
          </cell>
          <cell r="B5265" t="str">
            <v>CAIACAO INT OU EXT SOBRE REVESTIMENTO LISO C/ADOCAO DE FIXADOR COM    COM DUAS DEMAOS</v>
          </cell>
          <cell r="C5265" t="str">
            <v>M2</v>
          </cell>
          <cell r="D5265">
            <v>11.41</v>
          </cell>
        </row>
        <row r="5266">
          <cell r="A5266">
            <v>73446</v>
          </cell>
          <cell r="B5266" t="str">
            <v>PINTURA DE SUPERFICIE C/TINTA GRAFITE</v>
          </cell>
          <cell r="C5266" t="str">
            <v>M2</v>
          </cell>
          <cell r="D5266">
            <v>24.98</v>
          </cell>
        </row>
        <row r="5267">
          <cell r="A5267" t="str">
            <v>74133/1</v>
          </cell>
          <cell r="B5267" t="str">
            <v>EMASSAMENTO COM MASSA A OLEO, UMA DEMAO</v>
          </cell>
          <cell r="C5267" t="str">
            <v>M2</v>
          </cell>
          <cell r="D5267">
            <v>20.010000000000002</v>
          </cell>
        </row>
        <row r="5268">
          <cell r="A5268" t="str">
            <v>74133/2</v>
          </cell>
          <cell r="B5268" t="str">
            <v>EMASSAMENTO COM MASSA A OLEO, DUAS DEMAOS</v>
          </cell>
          <cell r="C5268" t="str">
            <v>M2</v>
          </cell>
          <cell r="D5268">
            <v>24.9</v>
          </cell>
        </row>
        <row r="5269">
          <cell r="A5269">
            <v>79462</v>
          </cell>
          <cell r="B5269" t="str">
            <v>EMASSAMENTO COM MASSA EPOXI, 2 DEMAOS</v>
          </cell>
          <cell r="C5269" t="str">
            <v>M2</v>
          </cell>
          <cell r="D5269">
            <v>59.72</v>
          </cell>
        </row>
        <row r="5270">
          <cell r="A5270" t="str">
            <v>79494/1</v>
          </cell>
          <cell r="B5270" t="str">
            <v>PINTURA DE QUADRO ESCOLAR COM TINTA ESMALTE ACABAMENTO FOSCO, DUAS DEMAOS SOBRE MASSA ACRILICA</v>
          </cell>
          <cell r="C5270" t="str">
            <v>M2</v>
          </cell>
          <cell r="D5270">
            <v>14.44</v>
          </cell>
        </row>
        <row r="5271">
          <cell r="A5271">
            <v>84651</v>
          </cell>
          <cell r="B5271" t="str">
            <v>PINTURA COM TINTA IMPERMEAVEL MINERAL EM PO, DUAS DEMAOS</v>
          </cell>
          <cell r="C5271" t="str">
            <v>M2</v>
          </cell>
          <cell r="D5271">
            <v>12.38</v>
          </cell>
        </row>
        <row r="5272">
          <cell r="A5272">
            <v>88411</v>
          </cell>
          <cell r="B5272" t="str">
            <v>APLICAÇÃO MANUAL DE FUNDO SELADOR ACRÍLICO EM PANOS COM PRESENÇA DE VÃOS DE EDIFÍCIOS DE MÚLTIPLOS PAVIMENTOS. AF_06/2014</v>
          </cell>
          <cell r="C5272" t="str">
            <v>M2</v>
          </cell>
          <cell r="D5272">
            <v>2.76</v>
          </cell>
        </row>
        <row r="5273">
          <cell r="A5273">
            <v>88412</v>
          </cell>
          <cell r="B5273" t="str">
            <v>APLICAÇÃO MANUAL DE FUNDO SELADOR ACRÍLICO EM PANOS CEGOS DE FACHADA (SEM PRESENÇA DE VÃOS) DE EDIFÍCIOS DE MÚLTIPLOS PAVIMENTOS. AF_06/2014</v>
          </cell>
          <cell r="C5273" t="str">
            <v>M2</v>
          </cell>
          <cell r="D5273">
            <v>2.0099999999999998</v>
          </cell>
        </row>
        <row r="5274">
          <cell r="A5274">
            <v>88413</v>
          </cell>
          <cell r="B5274" t="str">
            <v>APLICAÇÃO MANUAL DE FUNDO SELADOR ACRÍLICO EM SUPERFÍCIES EXTERNAS DE SACADA DE EDIFÍCIOS DE MÚLTIPLOS PAVIMENTOS. AF_06/2014</v>
          </cell>
          <cell r="C5274" t="str">
            <v>M2</v>
          </cell>
          <cell r="D5274">
            <v>4.24</v>
          </cell>
        </row>
        <row r="5275">
          <cell r="A5275">
            <v>88414</v>
          </cell>
          <cell r="B5275" t="str">
            <v>APLICAÇÃO MANUAL DE FUNDO SELADOR ACRÍLICO EM SUPERFÍCIES INTERNAS DA SACADA DE EDIFÍCIOS DE MÚLTIPLOS PAVIMENTOS. AF_06/2014</v>
          </cell>
          <cell r="C5275" t="str">
            <v>M2</v>
          </cell>
          <cell r="D5275">
            <v>4.72</v>
          </cell>
        </row>
        <row r="5276">
          <cell r="A5276">
            <v>88415</v>
          </cell>
          <cell r="B5276" t="str">
            <v>APLICAÇÃO MANUAL DE FUNDO SELADOR ACRÍLICO EM PAREDES EXTERNAS DE CASAS. AF_06/2014</v>
          </cell>
          <cell r="C5276" t="str">
            <v>M2</v>
          </cell>
          <cell r="D5276">
            <v>2.99</v>
          </cell>
        </row>
        <row r="5277">
          <cell r="A5277">
            <v>88416</v>
          </cell>
          <cell r="B5277" t="str">
            <v>APLICAÇÃO MANUAL DE PINTURA COM TINTA TEXTURIZADA ACRÍLICA EM PANOS COM PRESENÇA DE VÃOS DE EDIFÍCIOS DE MÚLTIPLOS PAVIMENTOS, UMA COR. AF_06/2014</v>
          </cell>
          <cell r="C5277" t="str">
            <v>M2</v>
          </cell>
          <cell r="D5277">
            <v>16.5</v>
          </cell>
        </row>
        <row r="5278">
          <cell r="A5278">
            <v>88417</v>
          </cell>
          <cell r="B5278" t="str">
            <v>APLICAÇÃO MANUAL DE PINTURA COM TINTA TEXTURIZADA ACRÍLICA EM PANOS CEGOS DE FACHADA (SEM PRESENÇA DE VÃOS) DE EDIFÍCIOS DE MÚLTIPLOS PAVIMENTOS, UMA COR. AF_06/2014</v>
          </cell>
          <cell r="C5278" t="str">
            <v>M2</v>
          </cell>
          <cell r="D5278">
            <v>13.87</v>
          </cell>
        </row>
        <row r="5279">
          <cell r="A5279">
            <v>88420</v>
          </cell>
          <cell r="B5279" t="str">
            <v>APLICAÇÃO MANUAL DE PINTURA COM TINTA TEXTURIZADA ACRÍLICA EM SUPERFÍCIES EXTERNAS DE SACADA DE EDIFÍCIOS DE MÚLTIPLOS PAVIMENTOS, UMA COR. AF_06/2014</v>
          </cell>
          <cell r="C5279" t="str">
            <v>M2</v>
          </cell>
          <cell r="D5279">
            <v>21.81</v>
          </cell>
        </row>
        <row r="5280">
          <cell r="A5280">
            <v>88421</v>
          </cell>
          <cell r="B5280" t="str">
            <v>APLICAÇÃO MANUAL DE PINTURA COM TINTA TEXTURIZADA ACRÍLICA EM SUPERFÍCIES INTERNAS DA SACADA DE EDIFÍCIOS DE MÚLTIPLOS PAVIMENTOS, UMA COR. AF_06/2014</v>
          </cell>
          <cell r="C5280" t="str">
            <v>M2</v>
          </cell>
          <cell r="D5280">
            <v>23.49</v>
          </cell>
        </row>
        <row r="5281">
          <cell r="A5281">
            <v>88423</v>
          </cell>
          <cell r="B5281" t="str">
            <v>APLICAÇÃO MANUAL DE PINTURA COM TINTA TEXTURIZADA ACRÍLICA EM PAREDES EXTERNAS DE CASAS, UMA COR. AF_06/2014</v>
          </cell>
          <cell r="C5281" t="str">
            <v>M2</v>
          </cell>
          <cell r="D5281">
            <v>17.329999999999998</v>
          </cell>
        </row>
        <row r="5282">
          <cell r="A5282">
            <v>88424</v>
          </cell>
          <cell r="B5282" t="str">
            <v>APLICAÇÃO MANUAL DE PINTURA COM TINTA TEXTURIZADA ACRÍLICA EM PANOS COM PRESENÇA DE VÃOS DE EDIFÍCIOS DE MÚLTIPLOS PAVIMENTOS, DUAS CORES. AF_06/2014</v>
          </cell>
          <cell r="C5282" t="str">
            <v>M2</v>
          </cell>
          <cell r="D5282">
            <v>20.12</v>
          </cell>
        </row>
        <row r="5283">
          <cell r="A5283">
            <v>88426</v>
          </cell>
          <cell r="B5283" t="str">
            <v>APLICAÇÃO MANUAL DE PINTURA COM TINTA TEXTURIZADA ACRÍLICA EM PANOS CEGOS DE FACHADA (SEM PRESENÇA DE VÃOS) DE EDIFÍCIOS DE MÚLTIPLOS PAVIMENTOS, DUAS CORES. AF_06/2014</v>
          </cell>
          <cell r="C5283" t="str">
            <v>M2</v>
          </cell>
          <cell r="D5283">
            <v>15.57</v>
          </cell>
        </row>
        <row r="5284">
          <cell r="A5284">
            <v>88428</v>
          </cell>
          <cell r="B5284" t="str">
            <v>APLICAÇÃO MANUAL DE PINTURA COM TINTA TEXTURIZADA ACRÍLICA EM SUPERFÍCIES EXTERNAS DE SACADA DE EDIFÍCIOS DE MÚLTIPLOS PAVIMENTOS, DUAS CORES. AF_06/2014</v>
          </cell>
          <cell r="C5284" t="str">
            <v>M2</v>
          </cell>
          <cell r="D5284">
            <v>29.25</v>
          </cell>
        </row>
        <row r="5285">
          <cell r="A5285">
            <v>88429</v>
          </cell>
          <cell r="B5285" t="str">
            <v>APLICAÇÃO MANUAL DE PINTURA COM TINTA TEXTURIZADA ACRÍLICA EM SUPERFÍCIES INTERNAS DA SACADA DE EDIFÍCIOS DE MÚLTIPLOS PAVIMENTOS, DUAS CORES. AF_06/2014</v>
          </cell>
          <cell r="C5285" t="str">
            <v>M2</v>
          </cell>
          <cell r="D5285">
            <v>32.18</v>
          </cell>
        </row>
        <row r="5286">
          <cell r="A5286">
            <v>88431</v>
          </cell>
          <cell r="B5286" t="str">
            <v>APLICAÇÃO MANUAL DE PINTURA COM TINTA TEXTURIZADA ACRÍLICA EM PAREDES EXTERNAS DE CASAS, DUAS CORES. AF_06/2014</v>
          </cell>
          <cell r="C5286" t="str">
            <v>M2</v>
          </cell>
          <cell r="D5286">
            <v>21.55</v>
          </cell>
        </row>
        <row r="5287">
          <cell r="A5287">
            <v>88432</v>
          </cell>
          <cell r="B5287" t="str">
            <v>APLICAÇÃO MANUAL DE PINTURA COM TINTA TEXTURIZADA ACRÍLICA EM MOLDURAS DE EPS, PRÉ-FABRICADOS, OU OUTROS. AF_06/2014</v>
          </cell>
          <cell r="C5287" t="str">
            <v>M2</v>
          </cell>
          <cell r="D5287">
            <v>17.03</v>
          </cell>
        </row>
        <row r="5288">
          <cell r="A5288">
            <v>88482</v>
          </cell>
          <cell r="B5288" t="str">
            <v>APLICAÇÃO DE FUNDO SELADOR LÁTEX PVA EM TETO, UMA DEMÃO. AF_06/2014</v>
          </cell>
          <cell r="C5288" t="str">
            <v>M2</v>
          </cell>
          <cell r="D5288">
            <v>3.55</v>
          </cell>
        </row>
        <row r="5289">
          <cell r="A5289">
            <v>88483</v>
          </cell>
          <cell r="B5289" t="str">
            <v>APLICAÇÃO DE FUNDO SELADOR LÁTEX PVA EM PAREDES, UMA DEMÃO. AF_06/2014</v>
          </cell>
          <cell r="C5289" t="str">
            <v>M2</v>
          </cell>
          <cell r="D5289">
            <v>3.24</v>
          </cell>
        </row>
        <row r="5290">
          <cell r="A5290">
            <v>88484</v>
          </cell>
          <cell r="B5290" t="str">
            <v>APLICAÇÃO DE FUNDO SELADOR ACRÍLICO EM TETO, UMA DEMÃO. AF_06/2014</v>
          </cell>
          <cell r="C5290" t="str">
            <v>M2</v>
          </cell>
          <cell r="D5290">
            <v>3.02</v>
          </cell>
        </row>
        <row r="5291">
          <cell r="A5291">
            <v>88485</v>
          </cell>
          <cell r="B5291" t="str">
            <v>APLICAÇÃO DE FUNDO SELADOR ACRÍLICO EM PAREDES, UMA DEMÃO. AF_06/2014</v>
          </cell>
          <cell r="C5291" t="str">
            <v>M2</v>
          </cell>
          <cell r="D5291">
            <v>2.57</v>
          </cell>
        </row>
        <row r="5292">
          <cell r="A5292">
            <v>88486</v>
          </cell>
          <cell r="B5292" t="str">
            <v>APLICAÇÃO MANUAL DE PINTURA COM TINTA LÁTEX PVA EM TETO, DUAS DEMÃOS. AF_06/2014</v>
          </cell>
          <cell r="C5292" t="str">
            <v>M2</v>
          </cell>
          <cell r="D5292">
            <v>11.54</v>
          </cell>
        </row>
        <row r="5293">
          <cell r="A5293">
            <v>88487</v>
          </cell>
          <cell r="B5293" t="str">
            <v>APLICAÇÃO MANUAL DE PINTURA COM TINTA LÁTEX PVA EM PAREDES, DUAS DEMÃOS. AF_06/2014</v>
          </cell>
          <cell r="C5293" t="str">
            <v>M2</v>
          </cell>
          <cell r="D5293">
            <v>10.130000000000001</v>
          </cell>
        </row>
        <row r="5294">
          <cell r="A5294">
            <v>88488</v>
          </cell>
          <cell r="B5294" t="str">
            <v>APLICAÇÃO MANUAL DE PINTURA COM TINTA LÁTEX ACRÍLICA EM TETO, DUAS DEMÃOS. AF_06/2014</v>
          </cell>
          <cell r="C5294" t="str">
            <v>M2</v>
          </cell>
          <cell r="D5294">
            <v>15.04</v>
          </cell>
        </row>
        <row r="5295">
          <cell r="A5295">
            <v>88489</v>
          </cell>
          <cell r="B5295" t="str">
            <v>APLICAÇÃO MANUAL DE PINTURA COM TINTA LÁTEX ACRÍLICA EM PAREDES, DUAS DEMÃOS. AF_06/2014</v>
          </cell>
          <cell r="C5295" t="str">
            <v>M2</v>
          </cell>
          <cell r="D5295">
            <v>13.02</v>
          </cell>
        </row>
        <row r="5296">
          <cell r="A5296">
            <v>88490</v>
          </cell>
          <cell r="B5296" t="str">
            <v>APLICAÇÃO MECÂNICA DE PINTURA COM TINTA LÁTEX PVA EM TETO, DUAS DEMÃOS. AF_06/2014</v>
          </cell>
          <cell r="C5296" t="str">
            <v>M2</v>
          </cell>
          <cell r="D5296">
            <v>7.62</v>
          </cell>
        </row>
        <row r="5297">
          <cell r="A5297">
            <v>88491</v>
          </cell>
          <cell r="B5297" t="str">
            <v>APLICAÇÃO MECÂNICA DE PINTURA COM TINTA LÁTEX PVA EM PAREDES, DUAS DEMÃOS. AF_06/2014</v>
          </cell>
          <cell r="C5297" t="str">
            <v>M2</v>
          </cell>
          <cell r="D5297">
            <v>7.29</v>
          </cell>
        </row>
        <row r="5298">
          <cell r="A5298">
            <v>88492</v>
          </cell>
          <cell r="B5298" t="str">
            <v>APLICAÇÃO MECÂNICA DE PINTURA COM TINTA LÁTEX ACRÍLICA EM TETO, DUAS DEMÃOS. AF_06/2014</v>
          </cell>
          <cell r="C5298" t="str">
            <v>M2</v>
          </cell>
          <cell r="D5298">
            <v>9.23</v>
          </cell>
        </row>
        <row r="5299">
          <cell r="A5299">
            <v>88493</v>
          </cell>
          <cell r="B5299" t="str">
            <v>APLICAÇÃO MECÂNICA DE PINTURA COM TINTA LÁTEX ACRÍLICA EM PAREDES, DUAS DEMÃOS. AF_06/2014</v>
          </cell>
          <cell r="C5299" t="str">
            <v>M2</v>
          </cell>
          <cell r="D5299">
            <v>8.75</v>
          </cell>
        </row>
        <row r="5300">
          <cell r="A5300">
            <v>88494</v>
          </cell>
          <cell r="B5300" t="str">
            <v>APLICAÇÃO E LIXAMENTO DE MASSA LÁTEX EM TETO, UMA DEMÃO. AF_06/2014</v>
          </cell>
          <cell r="C5300" t="str">
            <v>M2</v>
          </cell>
          <cell r="D5300">
            <v>20.58</v>
          </cell>
        </row>
        <row r="5301">
          <cell r="A5301">
            <v>88495</v>
          </cell>
          <cell r="B5301" t="str">
            <v>APLICAÇÃO E LIXAMENTO DE MASSA LÁTEX EM PAREDES, UMA DEMÃO. AF_06/2014</v>
          </cell>
          <cell r="C5301" t="str">
            <v>M2</v>
          </cell>
          <cell r="D5301">
            <v>10.93</v>
          </cell>
        </row>
        <row r="5302">
          <cell r="A5302">
            <v>88496</v>
          </cell>
          <cell r="B5302" t="str">
            <v>APLICAÇÃO E LIXAMENTO DE MASSA LÁTEX EM TETO, DUAS DEMÃOS. AF_06/2014</v>
          </cell>
          <cell r="C5302" t="str">
            <v>M2</v>
          </cell>
          <cell r="D5302">
            <v>27.84</v>
          </cell>
        </row>
        <row r="5303">
          <cell r="A5303">
            <v>88497</v>
          </cell>
          <cell r="B5303" t="str">
            <v>APLICAÇÃO E LIXAMENTO DE MASSA LÁTEX EM PAREDES, DUAS DEMÃOS. AF_06/2014</v>
          </cell>
          <cell r="C5303" t="str">
            <v>M2</v>
          </cell>
          <cell r="D5303">
            <v>14.98</v>
          </cell>
        </row>
        <row r="5304">
          <cell r="A5304">
            <v>95305</v>
          </cell>
          <cell r="B5304" t="str">
            <v>TEXTURA ACRÍLICA, APLICAÇÃO MANUAL EM PAREDE, UMA DEMÃO. AF_09/2016</v>
          </cell>
          <cell r="C5304" t="str">
            <v>M2</v>
          </cell>
          <cell r="D5304">
            <v>13.46</v>
          </cell>
        </row>
        <row r="5305">
          <cell r="A5305">
            <v>95306</v>
          </cell>
          <cell r="B5305" t="str">
            <v>TEXTURA ACRÍLICA, APLICAÇÃO MANUAL EM TETO, UMA DEMÃO. AF_09/2016</v>
          </cell>
          <cell r="C5305" t="str">
            <v>M2</v>
          </cell>
          <cell r="D5305">
            <v>16.02</v>
          </cell>
        </row>
        <row r="5306">
          <cell r="A5306">
            <v>95622</v>
          </cell>
          <cell r="B5306" t="str">
            <v>APLICAÇÃO MANUAL DE TINTA LÁTEX ACRÍLICA EM PANOS COM PRESENÇA DE VÃOS DE EDIFÍCIOS DE MÚLTIPLOS PAVIMENTOS, DUAS DEMÃOS. AF_11/2016</v>
          </cell>
          <cell r="C5306" t="str">
            <v>M2</v>
          </cell>
          <cell r="D5306">
            <v>14.1</v>
          </cell>
        </row>
        <row r="5307">
          <cell r="A5307">
            <v>95623</v>
          </cell>
          <cell r="B5307" t="str">
            <v>APLICAÇÃO MANUAL DE TINTA LÁTEX ACRÍLICA EM PANOS SEM PRESENÇA DE VÃOS DE EDIFÍCIOS DE MÚLTIPLOS PAVIMENTOS, DUAS DEMÃOS. AF_11/2016</v>
          </cell>
          <cell r="C5307" t="str">
            <v>M2</v>
          </cell>
          <cell r="D5307">
            <v>10.51</v>
          </cell>
        </row>
        <row r="5308">
          <cell r="A5308">
            <v>95624</v>
          </cell>
          <cell r="B5308" t="str">
            <v>APLICAÇÃO MANUAL DE TINTA LÁTEX ACRÍLICA EM SUPERFÍCIES EXTERNAS DE SACADA DE EDIFÍCIOS DE MÚLTIPLOS PAVIMENTOS, DUAS DEMÃOS. AF_11/2016</v>
          </cell>
          <cell r="C5308" t="str">
            <v>M2</v>
          </cell>
          <cell r="D5308">
            <v>21.4</v>
          </cell>
        </row>
        <row r="5309">
          <cell r="A5309">
            <v>95625</v>
          </cell>
          <cell r="B5309" t="str">
            <v>APLICAÇÃO MANUAL DE TINTA LÁTEX ACRÍLICA EM SUPERFÍCIES INTERNAS DE SACADA DE EDIFÍCIOS DE MÚLTIPLOS PAVIMENTOS, DUAS DEMÃOS. AF_11/2016</v>
          </cell>
          <cell r="C5309" t="str">
            <v>M2</v>
          </cell>
          <cell r="D5309">
            <v>23.71</v>
          </cell>
        </row>
        <row r="5310">
          <cell r="A5310">
            <v>95626</v>
          </cell>
          <cell r="B5310" t="str">
            <v>APLICAÇÃO MANUAL DE TINTA LÁTEX ACRÍLICA EM PAREDE EXTERNAS DE CASAS, DUAS DEMÃOS. AF_11/2016</v>
          </cell>
          <cell r="C5310" t="str">
            <v>M2</v>
          </cell>
          <cell r="D5310">
            <v>15.26</v>
          </cell>
        </row>
        <row r="5311">
          <cell r="A5311">
            <v>96126</v>
          </cell>
          <cell r="B5311" t="str">
            <v>APLICAÇÃO MANUAL DE MASSA ACRÍLICA EM PANOS DE FACHADA COM PRESENÇA DE VÃOS, DE EDIFÍCIOS DE MÚLTIPLOS PAVIMENTOS, UMA DEMÃO. AF_05/2017</v>
          </cell>
          <cell r="C5311" t="str">
            <v>M2</v>
          </cell>
          <cell r="D5311">
            <v>17.97</v>
          </cell>
        </row>
        <row r="5312">
          <cell r="A5312">
            <v>96127</v>
          </cell>
          <cell r="B5312" t="str">
            <v>APLICAÇÃO MANUAL DE MASSA ACRÍLICA EM PANOS DE FACHADA SEM PRESENÇA DE VÃOS, DE EDIFÍCIOS DE MÚLTIPLOS PAVIMENTOS, UMA DEMÃO. AF_05/2017</v>
          </cell>
          <cell r="C5312" t="str">
            <v>M2</v>
          </cell>
          <cell r="D5312">
            <v>13.48</v>
          </cell>
        </row>
        <row r="5313">
          <cell r="A5313">
            <v>96128</v>
          </cell>
          <cell r="B5313" t="str">
            <v>APLICAÇÃO MANUAL DE MASSA ACRÍLICA EM SUPERFÍCIES EXTERNAS DE SACADA DE EDIFÍCIOS DE MÚLTIPLOS PAVIMENTOS, UMA DEMÃO. AF_05/2017</v>
          </cell>
          <cell r="C5313" t="str">
            <v>M2</v>
          </cell>
          <cell r="D5313">
            <v>27.06</v>
          </cell>
        </row>
        <row r="5314">
          <cell r="A5314">
            <v>96129</v>
          </cell>
          <cell r="B5314" t="str">
            <v>APLICAÇÃO MANUAL DE MASSA ACRÍLICA EM SUPERFÍCIES INTERNAS DE SACADA DE EDIFÍCIOS DE MÚLTIPLOS PAVIMENTOS, UMA DEMÃO. AF_05/2017</v>
          </cell>
          <cell r="C5314" t="str">
            <v>M2</v>
          </cell>
          <cell r="D5314">
            <v>29.96</v>
          </cell>
        </row>
        <row r="5315">
          <cell r="A5315">
            <v>96130</v>
          </cell>
          <cell r="B5315" t="str">
            <v>APLICAÇÃO MANUAL DE MASSA ACRÍLICA EM PAREDES EXTERNAS DE CASAS, UMA DEMÃO. AF_05/2017</v>
          </cell>
          <cell r="C5315" t="str">
            <v>M2</v>
          </cell>
          <cell r="D5315">
            <v>19.38</v>
          </cell>
        </row>
        <row r="5316">
          <cell r="A5316">
            <v>96131</v>
          </cell>
          <cell r="B5316" t="str">
            <v>APLICAÇÃO MANUAL DE MASSA ACRÍLICA EM PANOS DE FACHADA COM PRESENÇA DE VÃOS, DE EDIFÍCIOS DE MÚLTIPLOS PAVIMENTOS, DUAS DEMÃOS. AF_05/2017</v>
          </cell>
          <cell r="C5316" t="str">
            <v>M2</v>
          </cell>
          <cell r="D5316">
            <v>24.73</v>
          </cell>
        </row>
        <row r="5317">
          <cell r="A5317">
            <v>96132</v>
          </cell>
          <cell r="B5317" t="str">
            <v>APLICAÇÃO MANUAL DE MASSA ACRÍLICA EM PANOS DE FACHADA SEM PRESENÇA DE VÃOS, DE EDIFÍCIOS DE MÚLTIPLOS PAVIMENTOS, DUAS DEMÃOS. AF_05/2017</v>
          </cell>
          <cell r="C5317" t="str">
            <v>M2</v>
          </cell>
          <cell r="D5317">
            <v>18.739999999999998</v>
          </cell>
        </row>
        <row r="5318">
          <cell r="A5318">
            <v>96133</v>
          </cell>
          <cell r="B5318" t="str">
            <v>APLICAÇÃO MANUAL DE MASSA ACRÍLICA EM SUPERFÍCIES EXTERNAS DE SACADA DE EDIFÍCIOS DE MÚLTIPLOS PAVIMENTOS, DUAS DEMÃOS. AF_05/2017</v>
          </cell>
          <cell r="C5318" t="str">
            <v>M2</v>
          </cell>
          <cell r="D5318">
            <v>36.81</v>
          </cell>
        </row>
        <row r="5319">
          <cell r="A5319">
            <v>96134</v>
          </cell>
          <cell r="B5319" t="str">
            <v>APLICAÇÃO MANUAL DE MASSA ACRÍLICA EM SUPERFÍCIES INTERNAS DE SACADA DE EDIFÍCIOS DE MÚLTIPLOS PAVIMENTOS, DUAS DEMÃOS. AF_05/2017</v>
          </cell>
          <cell r="C5319" t="str">
            <v>M2</v>
          </cell>
          <cell r="D5319">
            <v>40.67</v>
          </cell>
        </row>
        <row r="5320">
          <cell r="A5320">
            <v>96135</v>
          </cell>
          <cell r="B5320" t="str">
            <v>APLICAÇÃO MANUAL DE MASSA ACRÍLICA EM PAREDES EXTERNAS DE CASAS, DUAS DEMÃOS. AF_05/2017</v>
          </cell>
          <cell r="C5320" t="str">
            <v>M2</v>
          </cell>
          <cell r="D5320">
            <v>26.63</v>
          </cell>
        </row>
        <row r="5321">
          <cell r="A5321">
            <v>79460</v>
          </cell>
          <cell r="B5321" t="str">
            <v>PINTURA EPOXI, DUAS DEMAOS</v>
          </cell>
          <cell r="C5321" t="str">
            <v>M2</v>
          </cell>
          <cell r="D5321">
            <v>50.53</v>
          </cell>
        </row>
        <row r="5322">
          <cell r="A5322">
            <v>79465</v>
          </cell>
          <cell r="B5322" t="str">
            <v>PINTURA COM TINTA A BASE DE BORRACHA CLORADA, 2 DEMAOS</v>
          </cell>
          <cell r="C5322" t="str">
            <v>M2</v>
          </cell>
          <cell r="D5322">
            <v>45.63</v>
          </cell>
        </row>
        <row r="5323">
          <cell r="A5323" t="str">
            <v>79514/1</v>
          </cell>
          <cell r="B5323" t="str">
            <v>PINTURA EPOXI, TRES DEMAOS</v>
          </cell>
          <cell r="C5323" t="str">
            <v>M2</v>
          </cell>
          <cell r="D5323">
            <v>70.180000000000007</v>
          </cell>
        </row>
        <row r="5324">
          <cell r="A5324">
            <v>84647</v>
          </cell>
          <cell r="B5324" t="str">
            <v>PINTURA EPOXI INCLUSO EMASSAMENTO E FUNDO PREPARADOR</v>
          </cell>
          <cell r="C5324" t="str">
            <v>M2</v>
          </cell>
          <cell r="D5324">
            <v>161.16999999999999</v>
          </cell>
        </row>
        <row r="5325">
          <cell r="A5325">
            <v>84656</v>
          </cell>
          <cell r="B5325" t="str">
            <v>TRATAMENTO EM  CONCRETO COM ESTUQUE E LIXAMENTO</v>
          </cell>
          <cell r="C5325" t="str">
            <v>M2</v>
          </cell>
          <cell r="D5325">
            <v>42.04</v>
          </cell>
        </row>
        <row r="5326">
          <cell r="A5326">
            <v>6082</v>
          </cell>
          <cell r="B5326" t="str">
            <v>PINTURA EM VERNIZ SINTETICO BRILHANTE EM MADEIRA, TRES DEMAOS</v>
          </cell>
          <cell r="C5326" t="str">
            <v>M2</v>
          </cell>
          <cell r="D5326">
            <v>20.7</v>
          </cell>
        </row>
        <row r="5327">
          <cell r="A5327">
            <v>40905</v>
          </cell>
          <cell r="B5327" t="str">
            <v>VERNIZ SINTETICO EM MADEIRA, DUAS DEMAOS</v>
          </cell>
          <cell r="C5327" t="str">
            <v>M2</v>
          </cell>
          <cell r="D5327">
            <v>25.02</v>
          </cell>
        </row>
        <row r="5328">
          <cell r="A5328" t="str">
            <v>73739/1</v>
          </cell>
          <cell r="B5328" t="str">
            <v>PINTURA ESMALTE ACETINADO EM MADEIRA, DUAS DEMAOS</v>
          </cell>
          <cell r="C5328" t="str">
            <v>M2</v>
          </cell>
          <cell r="D5328">
            <v>20.5</v>
          </cell>
        </row>
        <row r="5329">
          <cell r="A5329" t="str">
            <v>74065/1</v>
          </cell>
          <cell r="B5329" t="str">
            <v>PINTURA ESMALTE FOSCO PARA MADEIRA, DUAS DEMAOS, SOBRE FUNDO NIVELADOR BRANCO</v>
          </cell>
          <cell r="C5329" t="str">
            <v>M2</v>
          </cell>
          <cell r="D5329">
            <v>28.43</v>
          </cell>
        </row>
        <row r="5330">
          <cell r="A5330" t="str">
            <v>74065/2</v>
          </cell>
          <cell r="B5330" t="str">
            <v>PINTURA ESMALTE ACETINADO PARA MADEIRA, DUAS DEMAOS, SOBRE FUNDO NIVELADOR BRANCO</v>
          </cell>
          <cell r="C5330" t="str">
            <v>M2</v>
          </cell>
          <cell r="D5330">
            <v>27.99</v>
          </cell>
        </row>
        <row r="5331">
          <cell r="A5331" t="str">
            <v>74065/3</v>
          </cell>
          <cell r="B5331" t="str">
            <v>PINTURA ESMALTE BRILHANTE PARA MADEIRA, DUAS DEMAOS, SOBRE FUNDO NIVELADOR BRANCO</v>
          </cell>
          <cell r="C5331" t="str">
            <v>M2</v>
          </cell>
          <cell r="D5331">
            <v>27.87</v>
          </cell>
        </row>
        <row r="5332">
          <cell r="A5332">
            <v>79463</v>
          </cell>
          <cell r="B5332" t="str">
            <v>PINTURA A OLEO, 1 DEMAO</v>
          </cell>
          <cell r="C5332" t="str">
            <v>M2</v>
          </cell>
          <cell r="D5332">
            <v>17.600000000000001</v>
          </cell>
        </row>
        <row r="5333">
          <cell r="A5333">
            <v>79464</v>
          </cell>
          <cell r="B5333" t="str">
            <v>PINTURA A OLEO, 2 DEMAOS</v>
          </cell>
          <cell r="C5333" t="str">
            <v>M2</v>
          </cell>
          <cell r="D5333">
            <v>23.4</v>
          </cell>
        </row>
        <row r="5334">
          <cell r="A5334">
            <v>79466</v>
          </cell>
          <cell r="B5334" t="str">
            <v>PINTURA COM VERNIZ POLIURETANO, 2 DEMAOS</v>
          </cell>
          <cell r="C5334" t="str">
            <v>M2</v>
          </cell>
          <cell r="D5334">
            <v>21.52</v>
          </cell>
        </row>
        <row r="5335">
          <cell r="A5335" t="str">
            <v>79497/1</v>
          </cell>
          <cell r="B5335" t="str">
            <v>PINTURA A OLEO, 3 DEMAOS</v>
          </cell>
          <cell r="C5335" t="str">
            <v>M2</v>
          </cell>
          <cell r="D5335">
            <v>28.94</v>
          </cell>
        </row>
        <row r="5336">
          <cell r="A5336">
            <v>84645</v>
          </cell>
          <cell r="B5336" t="str">
            <v>VERNIZ SINTETICO BRILHANTE, 2 DEMAOS</v>
          </cell>
          <cell r="C5336" t="str">
            <v>M2</v>
          </cell>
          <cell r="D5336">
            <v>21.28</v>
          </cell>
        </row>
        <row r="5337">
          <cell r="A5337">
            <v>84657</v>
          </cell>
          <cell r="B5337" t="str">
            <v>FUNDO SINTETICO NIVELADOR BRANCO</v>
          </cell>
          <cell r="C5337" t="str">
            <v>M2</v>
          </cell>
          <cell r="D5337">
            <v>11.2</v>
          </cell>
        </row>
        <row r="5338">
          <cell r="A5338">
            <v>84659</v>
          </cell>
          <cell r="B5338" t="str">
            <v>PINTURA ESMALTE FOSCO EM MADEIRA, DUAS DEMAOS</v>
          </cell>
          <cell r="C5338" t="str">
            <v>M2</v>
          </cell>
          <cell r="D5338">
            <v>18.940000000000001</v>
          </cell>
        </row>
        <row r="5339">
          <cell r="A5339">
            <v>84679</v>
          </cell>
          <cell r="B5339" t="str">
            <v>PINTURA IMUNIZANTE PARA MADEIRA, DUAS DEMAOS</v>
          </cell>
          <cell r="C5339" t="str">
            <v>M2</v>
          </cell>
          <cell r="D5339">
            <v>22.33</v>
          </cell>
        </row>
        <row r="5340">
          <cell r="A5340">
            <v>95464</v>
          </cell>
          <cell r="B5340" t="str">
            <v>PINTURA VERNIZ POLIURETANO BRILHANTE EM MADEIRA, TRES DEMAOS</v>
          </cell>
          <cell r="C5340" t="str">
            <v>M2</v>
          </cell>
          <cell r="D5340">
            <v>25.1</v>
          </cell>
        </row>
        <row r="5341">
          <cell r="A5341" t="str">
            <v>73794/1</v>
          </cell>
          <cell r="B5341" t="str">
            <v>PINTURA COM TINTA PROTETORA ACABAMENTO GRAFITE ESMALTE SOBRE SUPERFICIE METALICA, 2 DEMAOS</v>
          </cell>
          <cell r="C5341" t="str">
            <v>M2</v>
          </cell>
          <cell r="D5341">
            <v>44.14</v>
          </cell>
        </row>
        <row r="5342">
          <cell r="A5342" t="str">
            <v>73865/1</v>
          </cell>
          <cell r="B5342" t="str">
            <v>FUNDO PREPARADOR PRIMER A BASE DE EPOXI, PARA ESTRUTURA METALICA, UMA DEMAO, ESPESSURA DE 25 MICRA.</v>
          </cell>
          <cell r="C5342" t="str">
            <v>M2</v>
          </cell>
          <cell r="D5342">
            <v>9.75</v>
          </cell>
        </row>
        <row r="5343">
          <cell r="A5343" t="str">
            <v>73924/1</v>
          </cell>
          <cell r="B5343" t="str">
            <v>PINTURA ESMALTE ALTO BRILHO, DUAS DEMAOS, SOBRE SUPERFICIE METALICA</v>
          </cell>
          <cell r="C5343" t="str">
            <v>M2</v>
          </cell>
          <cell r="D5343">
            <v>31.34</v>
          </cell>
        </row>
        <row r="5344">
          <cell r="A5344" t="str">
            <v>73924/2</v>
          </cell>
          <cell r="B5344" t="str">
            <v>PINTURA ESMALTE ACETINADO, DUAS DEMAOS, SOBRE SUPERFICIE METALICA</v>
          </cell>
          <cell r="C5344" t="str">
            <v>M2</v>
          </cell>
          <cell r="D5344">
            <v>31.46</v>
          </cell>
        </row>
        <row r="5345">
          <cell r="A5345" t="str">
            <v>73924/3</v>
          </cell>
          <cell r="B5345" t="str">
            <v>PINTURA ESMALTE FOSCO, DUAS DEMAOS, SOBRE SUPERFICIE METALICA</v>
          </cell>
          <cell r="C5345" t="str">
            <v>M2</v>
          </cell>
          <cell r="D5345">
            <v>31.9</v>
          </cell>
        </row>
        <row r="5346">
          <cell r="A5346" t="str">
            <v>74064/1</v>
          </cell>
          <cell r="B5346" t="str">
            <v>FUNDO ANTICORROSIVO A BASE DE OXIDO DE FERRO (ZARCAO), DUAS DEMAOS</v>
          </cell>
          <cell r="C5346" t="str">
            <v>M2</v>
          </cell>
          <cell r="D5346">
            <v>24.1</v>
          </cell>
        </row>
        <row r="5347">
          <cell r="A5347" t="str">
            <v>74064/2</v>
          </cell>
          <cell r="B5347" t="str">
            <v>FUNDO ANTICORROSIVO A BASE DE OXIDO DE FERRO (ZARCAO), UMA DEMAO</v>
          </cell>
          <cell r="C5347" t="str">
            <v>M2</v>
          </cell>
          <cell r="D5347">
            <v>15.9</v>
          </cell>
        </row>
        <row r="5348">
          <cell r="A5348" t="str">
            <v>74145/1</v>
          </cell>
          <cell r="B5348" t="str">
            <v>PINTURA ESMALTE FOSCO, DUAS DEMAOS, SOBRE SUPERFICIE METALICA, INCLUSO UMA DEMAO DE FUNDO ANTICORROSIVO. UTILIZACAO DE REVOLVER ( AR-COMPRIMIDO).</v>
          </cell>
          <cell r="C5348" t="str">
            <v>M2</v>
          </cell>
          <cell r="D5348">
            <v>20.04</v>
          </cell>
        </row>
        <row r="5349">
          <cell r="A5349" t="str">
            <v>79498/1</v>
          </cell>
          <cell r="B5349" t="str">
            <v>PINTURA A OLEO BRILHANTE SOBRE SUPERFICIE METALICA, UMA DEMAO INCLUSO UMA DEMAO DE FUNDO ANTICORROSIVO</v>
          </cell>
          <cell r="C5349" t="str">
            <v>M2</v>
          </cell>
          <cell r="D5349">
            <v>19.5</v>
          </cell>
        </row>
        <row r="5350">
          <cell r="A5350" t="str">
            <v>79499/1</v>
          </cell>
          <cell r="B5350" t="str">
            <v>PINTURA POSTE RETO DE ACO 3,5 A 6M C/1 DEMAO D/TINTA GRAFITE C/PROPRIEDADES DE PRIMER E ACABAMENTO - OBS: C/ALTO TEOR DE ZARCAO</v>
          </cell>
          <cell r="C5350" t="str">
            <v>UN</v>
          </cell>
          <cell r="D5350">
            <v>24.68</v>
          </cell>
        </row>
        <row r="5351">
          <cell r="A5351" t="str">
            <v>79515/1</v>
          </cell>
          <cell r="B5351" t="str">
            <v>PINTURA COM TINTA PROTETORA ACABAMENTO ALUMINIO, TRES DEMAOS</v>
          </cell>
          <cell r="C5351" t="str">
            <v>M2</v>
          </cell>
          <cell r="D5351">
            <v>40.049999999999997</v>
          </cell>
        </row>
        <row r="5352">
          <cell r="A5352">
            <v>84660</v>
          </cell>
          <cell r="B5352" t="str">
            <v>FUNDO PREPARADOR PRIMER SINTETICO, PARA ESTRUTURA METALICA, UMA DEMÃO, ESPESSURA DE 25 MICRA</v>
          </cell>
          <cell r="C5352" t="str">
            <v>M2</v>
          </cell>
          <cell r="D5352">
            <v>7.14</v>
          </cell>
        </row>
        <row r="5353">
          <cell r="A5353">
            <v>84661</v>
          </cell>
          <cell r="B5353" t="str">
            <v>PINTURA COM TINTA PROTETORA ACABAMENTO ALUMINIO, UMA DEMAO SOBRE SUPERFCIE METALICA</v>
          </cell>
          <cell r="C5353" t="str">
            <v>M2</v>
          </cell>
          <cell r="D5353">
            <v>20.12</v>
          </cell>
        </row>
        <row r="5354">
          <cell r="A5354">
            <v>84662</v>
          </cell>
          <cell r="B5354" t="str">
            <v>PINTURA COM TINTA PROTETORA ACABAMENTO ALUMINIO, DUAS DEMAOS SOBRE SUPERFICIE METALICA</v>
          </cell>
          <cell r="C5354" t="str">
            <v>M2</v>
          </cell>
          <cell r="D5354">
            <v>32.06</v>
          </cell>
        </row>
        <row r="5355">
          <cell r="A5355">
            <v>95468</v>
          </cell>
          <cell r="B5355" t="str">
            <v>PINTURA ESMALTE BRILHANTE (2 DEMAOS) SOBRE SUPERFICIE METALICA, INCLUSIVE PROTECAO COM ZARCAO (1 DEMAO)</v>
          </cell>
          <cell r="C5355" t="str">
            <v>M2</v>
          </cell>
          <cell r="D5355">
            <v>47.61</v>
          </cell>
        </row>
        <row r="5356">
          <cell r="A5356">
            <v>41595</v>
          </cell>
          <cell r="B5356" t="str">
            <v>PINTURA ACRILICA DE FAIXAS DE DEMARCACAO EM QUADRA POLIESPORTIVA, 5 CM DE LARGURA</v>
          </cell>
          <cell r="C5356" t="str">
            <v>M</v>
          </cell>
          <cell r="D5356">
            <v>13.91</v>
          </cell>
        </row>
        <row r="5357">
          <cell r="A5357" t="str">
            <v>73978/1</v>
          </cell>
          <cell r="B5357" t="str">
            <v>PINTURA HIDROFUGANTE COM SILICONE SOBRE PISO CIMENTADO, UMA DEMAO</v>
          </cell>
          <cell r="C5357" t="str">
            <v>M2</v>
          </cell>
          <cell r="D5357">
            <v>20.79</v>
          </cell>
        </row>
        <row r="5358">
          <cell r="A5358" t="str">
            <v>74245/1</v>
          </cell>
          <cell r="B5358" t="str">
            <v>PINTURA ACRILICA EM PISO CIMENTADO DUAS DEMAOS</v>
          </cell>
          <cell r="C5358" t="str">
            <v>M2</v>
          </cell>
          <cell r="D5358">
            <v>17.25</v>
          </cell>
        </row>
        <row r="5359">
          <cell r="A5359">
            <v>79467</v>
          </cell>
          <cell r="B5359" t="str">
            <v>PINTURA COM TINTA A BASE DE BORRACHA CLORADA , DE FAIXAS DE DEMARCACAO, EM QUADRA POLIESPORTIVA, 5 CM DE LARGURA.</v>
          </cell>
          <cell r="C5359" t="str">
            <v>ML</v>
          </cell>
          <cell r="D5359">
            <v>16.36</v>
          </cell>
        </row>
        <row r="5360">
          <cell r="A5360" t="str">
            <v>79500/2</v>
          </cell>
          <cell r="B5360" t="str">
            <v>PINTURA ACRILICA EM PISO CIMENTADO, TRES DEMAOS</v>
          </cell>
          <cell r="C5360" t="str">
            <v>M2</v>
          </cell>
          <cell r="D5360">
            <v>23.9</v>
          </cell>
        </row>
        <row r="5361">
          <cell r="A5361">
            <v>84663</v>
          </cell>
          <cell r="B5361" t="str">
            <v>APLICACAO DE VERNIZ POLIURETANO FOSCO SOBRE PISO DE PEDRAS DECORATIVAS, 3 DEMAOS</v>
          </cell>
          <cell r="C5361" t="str">
            <v>M2</v>
          </cell>
          <cell r="D5361">
            <v>25.78</v>
          </cell>
        </row>
        <row r="5362">
          <cell r="A5362">
            <v>84665</v>
          </cell>
          <cell r="B5362" t="str">
            <v>PINTURA ACRILICA PARA SINALIZAÇÃO HORIZONTAL EM PISO CIMENTADO</v>
          </cell>
          <cell r="C5362" t="str">
            <v>M2</v>
          </cell>
          <cell r="D5362">
            <v>25.76</v>
          </cell>
        </row>
        <row r="5363">
          <cell r="A5363">
            <v>84666</v>
          </cell>
          <cell r="B5363" t="str">
            <v>POLIMENTO E ENCERAMENTO DE PISO EM MADEIRA</v>
          </cell>
          <cell r="C5363" t="str">
            <v>M2</v>
          </cell>
          <cell r="D5363">
            <v>26.78</v>
          </cell>
        </row>
        <row r="5364">
          <cell r="A5364">
            <v>75889</v>
          </cell>
          <cell r="B5364" t="str">
            <v>PINTURA PARA TELHAS DE ALUMINIO COM TINTA ESMALTE AUTOMOTIVA</v>
          </cell>
          <cell r="C5364" t="str">
            <v>M2</v>
          </cell>
          <cell r="D5364">
            <v>22.38</v>
          </cell>
        </row>
        <row r="5365">
          <cell r="A5365">
            <v>72191</v>
          </cell>
          <cell r="B5365" t="str">
            <v>RECOLOCACAO DE TACOS DE MADEIRA COM REAPROVEITAMENTO DE MATERIAL E ASSENTAMENTO COM ARGAMASSA 1:4 (CIMENTO E AREIA)</v>
          </cell>
          <cell r="C5365" t="str">
            <v>M2</v>
          </cell>
          <cell r="D5365">
            <v>98.34</v>
          </cell>
        </row>
        <row r="5366">
          <cell r="A5366">
            <v>72192</v>
          </cell>
          <cell r="B5366" t="str">
            <v>RECOLOCACAO DE PISO DE TABUAS DE MADEIRA, CONSIDERANDO REAPROVEITAMENTO DO MATERIAL, EXCLUSIVE VIGAMENTO</v>
          </cell>
          <cell r="C5366" t="str">
            <v>M2</v>
          </cell>
          <cell r="D5366">
            <v>27.6</v>
          </cell>
        </row>
        <row r="5367">
          <cell r="A5367">
            <v>72193</v>
          </cell>
          <cell r="B5367" t="str">
            <v>RECOLOCACAO DE PISO DE TABUAS DE MADEIRA, CONSIDERANDO REAPROVEITAMENTO DO MATERIAL, INCLUSIVE VIGAMENTO</v>
          </cell>
          <cell r="C5367" t="str">
            <v>M2</v>
          </cell>
          <cell r="D5367">
            <v>77.16</v>
          </cell>
        </row>
        <row r="5368">
          <cell r="A5368">
            <v>73655</v>
          </cell>
          <cell r="B5368" t="str">
            <v>PISO EM TABUA CORRIDA DE MADEIRA ESPESSURA 2,5CM FIXADO EM PECAS DE MADEIRA E ASSENTADO EM ARGAMASSA TRACO 1:4 (CIMENTO/AREIA)</v>
          </cell>
          <cell r="C5368" t="str">
            <v>M2</v>
          </cell>
          <cell r="D5368">
            <v>195.4</v>
          </cell>
        </row>
        <row r="5369">
          <cell r="A5369" t="str">
            <v>73734/1</v>
          </cell>
          <cell r="B5369" t="str">
            <v>PISO EM TACO DE MADEIRA 7X21CM, ASSENTADO COM ARGAMASSA TRACO 1:4 (CIMENTO E AREIA MEDIA)</v>
          </cell>
          <cell r="C5369" t="str">
            <v>M2</v>
          </cell>
          <cell r="D5369">
            <v>176.55</v>
          </cell>
        </row>
        <row r="5370">
          <cell r="A5370">
            <v>84181</v>
          </cell>
          <cell r="B5370" t="str">
            <v>PISO EM TACO DE MADEIRA 7X21CM, FIXADO COM COLA BASE DE PVA</v>
          </cell>
          <cell r="C5370" t="str">
            <v>M2</v>
          </cell>
          <cell r="D5370">
            <v>142.28</v>
          </cell>
        </row>
        <row r="5371">
          <cell r="A5371">
            <v>87246</v>
          </cell>
          <cell r="B5371" t="str">
            <v>REVESTIMENTO CERÂMICO PARA PISO COM PLACAS TIPO ESMALTADA EXTRA DE DIMENSÕES 35X35 CM APLICADA EM AMBIENTES DE ÁREA MENOR QUE 5 M2. AF_06/2014</v>
          </cell>
          <cell r="C5371" t="str">
            <v>M2</v>
          </cell>
          <cell r="D5371">
            <v>46.73</v>
          </cell>
        </row>
        <row r="5372">
          <cell r="A5372">
            <v>87247</v>
          </cell>
          <cell r="B5372" t="str">
            <v>REVESTIMENTO CERÂMICO PARA PISO COM PLACAS TIPO ESMALTADA EXTRA DE DIMENSÕES 35X35 CM APLICADA EM AMBIENTES DE ÁREA ENTRE 5 M2 E 10 M2. AF_06/2014</v>
          </cell>
          <cell r="C5372" t="str">
            <v>M2</v>
          </cell>
          <cell r="D5372">
            <v>38.99</v>
          </cell>
        </row>
        <row r="5373">
          <cell r="A5373">
            <v>87248</v>
          </cell>
          <cell r="B5373" t="str">
            <v>REVESTIMENTO CERÂMICO PARA PISO COM PLACAS TIPO ESMALTADA EXTRA DE DIMENSÕES 35X35 CM APLICADA EM AMBIENTES DE ÁREA MAIOR QUE 10 M2. AF_06/2014</v>
          </cell>
          <cell r="C5373" t="str">
            <v>M2</v>
          </cell>
          <cell r="D5373">
            <v>32.380000000000003</v>
          </cell>
        </row>
        <row r="5374">
          <cell r="A5374">
            <v>87249</v>
          </cell>
          <cell r="B5374" t="str">
            <v>REVESTIMENTO CERÂMICO PARA PISO COM PLACAS TIPO ESMALTADA EXTRA DE DIMENSÕES 45X45 CM APLICADA EM AMBIENTES DE ÁREA MENOR QUE 5 M2. AF_06/2014</v>
          </cell>
          <cell r="C5374" t="str">
            <v>M2</v>
          </cell>
          <cell r="D5374">
            <v>53.88</v>
          </cell>
        </row>
        <row r="5375">
          <cell r="A5375">
            <v>87250</v>
          </cell>
          <cell r="B5375" t="str">
            <v>REVESTIMENTO CERÂMICO PARA PISO COM PLACAS TIPO ESMALTADA EXTRA DE DIMENSÕES 45X45 CM APLICADA EM AMBIENTES DE ÁREA ENTRE 5 M2 E 10 M2. AF_06/2014</v>
          </cell>
          <cell r="C5375" t="str">
            <v>M2</v>
          </cell>
          <cell r="D5375">
            <v>41.6</v>
          </cell>
        </row>
        <row r="5376">
          <cell r="A5376">
            <v>87251</v>
          </cell>
          <cell r="B5376" t="str">
            <v>REVESTIMENTO CERÂMICO PARA PISO COM PLACAS TIPO ESMALTADA EXTRA DE DIMENSÕES 45X45 CM APLICADA EM AMBIENTES DE ÁREA MAIOR QUE 10 M2. AF_06/2014</v>
          </cell>
          <cell r="C5376" t="str">
            <v>M2</v>
          </cell>
          <cell r="D5376">
            <v>33.44</v>
          </cell>
        </row>
        <row r="5377">
          <cell r="A5377">
            <v>87255</v>
          </cell>
          <cell r="B5377" t="str">
            <v>REVESTIMENTO CERÂMICO PARA PISO COM PLACAS TIPO ESMALTADA EXTRA DE DIMENSÕES 60X60 CM APLICADA EM AMBIENTES DE ÁREA MENOR QUE 5 M2. AF_06/2014</v>
          </cell>
          <cell r="C5377" t="str">
            <v>M2</v>
          </cell>
          <cell r="D5377">
            <v>80.05</v>
          </cell>
        </row>
        <row r="5378">
          <cell r="A5378">
            <v>87256</v>
          </cell>
          <cell r="B5378" t="str">
            <v>REVESTIMENTO CERÂMICO PARA PISO COM PLACAS TIPO ESMALTADA EXTRA DE DIMENSÕES 60X60 CM APLICADA EM AMBIENTES DE ÁREA ENTRE 5 M2 E 10 M2. AF_06/2014</v>
          </cell>
          <cell r="C5378" t="str">
            <v>M2</v>
          </cell>
          <cell r="D5378">
            <v>65.959999999999994</v>
          </cell>
        </row>
        <row r="5379">
          <cell r="A5379">
            <v>87257</v>
          </cell>
          <cell r="B5379" t="str">
            <v>REVESTIMENTO CERÂMICO PARA PISO COM PLACAS TIPO ESMALTADA EXTRA DE DIMENSÕES 60X60 CM APLICADA EM AMBIENTES DE ÁREA MAIOR QUE 10 M2. AF_06/2014</v>
          </cell>
          <cell r="C5379" t="str">
            <v>M2</v>
          </cell>
          <cell r="D5379">
            <v>56.54</v>
          </cell>
        </row>
        <row r="5380">
          <cell r="A5380">
            <v>87258</v>
          </cell>
          <cell r="B5380" t="str">
            <v>REVESTIMENTO CERÂMICO PARA PISO COM PLACAS TIPO PORCELANATO DE DIMENSÕES 45X45 CM APLICADA EM AMBIENTES DE ÁREA MENOR QUE 5 M². AF_06/2014</v>
          </cell>
          <cell r="C5380" t="str">
            <v>M2</v>
          </cell>
          <cell r="D5380">
            <v>102.4</v>
          </cell>
        </row>
        <row r="5381">
          <cell r="A5381">
            <v>87259</v>
          </cell>
          <cell r="B5381" t="str">
            <v>REVESTIMENTO CERÂMICO PARA PISO COM PLACAS TIPO PORCELANATO DE DIMENSÕES 45X45 CM APLICADA EM AMBIENTES DE ÁREA ENTRE 5 M² E 10 M². AF_06/2014</v>
          </cell>
          <cell r="C5381" t="str">
            <v>M2</v>
          </cell>
          <cell r="D5381">
            <v>89.12</v>
          </cell>
        </row>
        <row r="5382">
          <cell r="A5382">
            <v>87260</v>
          </cell>
          <cell r="B5382" t="str">
            <v>REVESTIMENTO CERÂMICO PARA PISO COM PLACAS TIPO PORCELANATO DE DIMENSÕES 45X45 CM APLICADA EM AMBIENTES DE ÁREA MAIOR QUE 10 M². AF_06/2014</v>
          </cell>
          <cell r="C5382" t="str">
            <v>M2</v>
          </cell>
          <cell r="D5382">
            <v>80.94</v>
          </cell>
        </row>
        <row r="5383">
          <cell r="A5383">
            <v>87261</v>
          </cell>
          <cell r="B5383" t="str">
            <v>REVESTIMENTO CERÂMICO PARA PISO COM PLACAS TIPO PORCELANATO DE DIMENSÕES 60X60 CM APLICADA EM AMBIENTES DE ÁREA MENOR QUE 5 M². AF_06/2014</v>
          </cell>
          <cell r="C5383" t="str">
            <v>M2</v>
          </cell>
          <cell r="D5383">
            <v>116.79</v>
          </cell>
        </row>
        <row r="5384">
          <cell r="A5384">
            <v>87262</v>
          </cell>
          <cell r="B5384" t="str">
            <v>REVESTIMENTO CERÂMICO PARA PISO COM PLACAS TIPO PORCELANATO DE DIMENSÕES 60X60 CM APLICADA EM AMBIENTES DE ÁREA ENTRE 5 M² E 10 M². AF_06/2014</v>
          </cell>
          <cell r="C5384" t="str">
            <v>M2</v>
          </cell>
          <cell r="D5384">
            <v>101.86</v>
          </cell>
        </row>
        <row r="5385">
          <cell r="A5385">
            <v>87263</v>
          </cell>
          <cell r="B5385" t="str">
            <v>REVESTIMENTO CERÂMICO PARA PISO COM PLACAS TIPO PORCELANATO DE DIMENSÕES 60X60 CM APLICADA EM AMBIENTES DE ÁREA MAIOR QUE 10 M². AF_06/2014</v>
          </cell>
          <cell r="C5385" t="str">
            <v>M2</v>
          </cell>
          <cell r="D5385">
            <v>92.24</v>
          </cell>
        </row>
        <row r="5386">
          <cell r="A5386">
            <v>89046</v>
          </cell>
          <cell r="B5386" t="str">
            <v>(COMPOSIÇÃO REPRESENTATIVA) DO SERVIÇO DE REVESTIMENTO CERÂMICO PARA PISO COM PLACAS TIPO GRÉS DE DIMENSÕES 35X35 CM, PARA EDIFICAÇÃO HABITACIONAL MULTIFAMILIAR (PRÉDIO). AF_11/2014</v>
          </cell>
          <cell r="C5386" t="str">
            <v>M2</v>
          </cell>
          <cell r="D5386">
            <v>38.549999999999997</v>
          </cell>
        </row>
        <row r="5387">
          <cell r="A5387">
            <v>89171</v>
          </cell>
          <cell r="B5387" t="str">
            <v>(COMPOSIÇÃO REPRESENTATIVA) DO SERVIÇO DE REVESTIMENTO CERÂMICO PARA PISO COM PLACAS TIPO GRÉS DE DIMENSÕES 35X35 CM, PARA EDIFICAÇÃO HABITACIONAL UNIFAMILIAR (CASA) E EDIFICAÇÃO PÚBLICA PADRÃO. AF_11/2014</v>
          </cell>
          <cell r="C5387" t="str">
            <v>M2</v>
          </cell>
          <cell r="D5387">
            <v>35.380000000000003</v>
          </cell>
        </row>
        <row r="5388">
          <cell r="A5388">
            <v>93389</v>
          </cell>
          <cell r="B5388" t="str">
            <v>REVESTIMENTO CERÂMICO PARA PISO COM PLACAS TIPO ESMALTADA PADRÃO POPULAR DE DIMENSÕES 35X35 CM APLICADA EM AMBIENTES DE ÁREA MENOR QUE 5 M2. AF_06/2014</v>
          </cell>
          <cell r="C5388" t="str">
            <v>M2</v>
          </cell>
          <cell r="D5388">
            <v>43.43</v>
          </cell>
        </row>
        <row r="5389">
          <cell r="A5389">
            <v>93390</v>
          </cell>
          <cell r="B5389" t="str">
            <v>REVESTIMENTO CERÂMICO PARA PISO COM PLACAS TIPO ESMALTADA PADRÃO POPULAR DE DIMENSÕES 35X35 CM APLICADA EM AMBIENTES DE ÁREA ENTRE 5 M2 E 10 M2. AF_06/2014</v>
          </cell>
          <cell r="C5389" t="str">
            <v>M2</v>
          </cell>
          <cell r="D5389">
            <v>35.75</v>
          </cell>
        </row>
        <row r="5390">
          <cell r="A5390">
            <v>93391</v>
          </cell>
          <cell r="B5390" t="str">
            <v>REVESTIMENTO CERÂMICO PARA PISO COM PLACAS TIPO ESMALTADA PADRÃO POPULAR DE DIMENSÕES 35X35 CM APLICADA EM AMBIENTES DE ÁREA MAIOR QUE 10 M2. AF_06/2014</v>
          </cell>
          <cell r="C5390" t="str">
            <v>M2</v>
          </cell>
          <cell r="D5390">
            <v>29.14</v>
          </cell>
        </row>
        <row r="5391">
          <cell r="A5391" t="str">
            <v>73743/1</v>
          </cell>
          <cell r="B5391" t="str">
            <v>PISO EM PEDRA SÃO TOME ASSENTADO SOBRE ARGAMASSA 1:3 (CIMENTO E AREIA) REJUNTADO COM CIMENTO BRANCO</v>
          </cell>
          <cell r="C5391" t="str">
            <v>M2</v>
          </cell>
          <cell r="D5391">
            <v>153.88</v>
          </cell>
        </row>
        <row r="5392">
          <cell r="A5392" t="str">
            <v>73921/2</v>
          </cell>
          <cell r="B5392" t="str">
            <v>PISO EM PEDRA ARDOSIA ASSENTADO SOBRE ARGAMASSA COLANTE REJUNTADO COM CIMENTO COMUM</v>
          </cell>
          <cell r="C5392" t="str">
            <v>M2</v>
          </cell>
          <cell r="D5392">
            <v>35.22</v>
          </cell>
        </row>
        <row r="5393">
          <cell r="A5393">
            <v>84183</v>
          </cell>
          <cell r="B5393" t="str">
            <v>PISO EM PEDRA PORTUGUESA ASSENTADO SOBRE BASE DE AREIA, REJUNTADO COM CIMENTO COMUM</v>
          </cell>
          <cell r="C5393" t="str">
            <v>M2</v>
          </cell>
          <cell r="D5393">
            <v>120.91</v>
          </cell>
        </row>
        <row r="5394">
          <cell r="A5394">
            <v>98670</v>
          </cell>
          <cell r="B5394" t="str">
            <v>PISO EM LADRILHO HIDRÁULICO APLICADO EM AMBIENTES INTERNOS, INCLUSO APLICAÇÃO DE RESINA. AF_06/2018</v>
          </cell>
          <cell r="C5394" t="str">
            <v>M2</v>
          </cell>
          <cell r="D5394">
            <v>153.79</v>
          </cell>
        </row>
        <row r="5395">
          <cell r="A5395">
            <v>98671</v>
          </cell>
          <cell r="B5395" t="str">
            <v>PISO EM GRANITO APLICADO EM AMBIENTES INTERNOS. AF_06/2018</v>
          </cell>
          <cell r="C5395" t="str">
            <v>M2</v>
          </cell>
          <cell r="D5395">
            <v>308.95999999999998</v>
          </cell>
        </row>
        <row r="5396">
          <cell r="A5396">
            <v>98672</v>
          </cell>
          <cell r="B5396" t="str">
            <v>PISO EM MÁRMORE APLICADO EM AMBIENTES INTERNOS. AF_06/2018</v>
          </cell>
          <cell r="C5396" t="str">
            <v>M2</v>
          </cell>
          <cell r="D5396">
            <v>403.09</v>
          </cell>
        </row>
        <row r="5397">
          <cell r="A5397">
            <v>98673</v>
          </cell>
          <cell r="B5397" t="str">
            <v>PISO VINÍLICO SEMI-FLEXÍVEL EM PLACAS, PADRÃO LISO, ESPESSURA 3,2 MM, FIXADO COM COLA. AF_06/2018</v>
          </cell>
          <cell r="C5397" t="str">
            <v>M2</v>
          </cell>
          <cell r="D5397">
            <v>132.43</v>
          </cell>
        </row>
        <row r="5398">
          <cell r="A5398">
            <v>98679</v>
          </cell>
          <cell r="B5398" t="str">
            <v>PISO CIMENTADO, TRAÇO 1:3 (CIMENTO E AREIA), ACABAMENTO LISO, ESPESSURA 2,0 CM, PREPARO MECÂNICO DA ARGAMASSA. AF_06/2018</v>
          </cell>
          <cell r="C5398" t="str">
            <v>M2</v>
          </cell>
          <cell r="D5398">
            <v>27.43</v>
          </cell>
        </row>
        <row r="5399">
          <cell r="A5399">
            <v>98680</v>
          </cell>
          <cell r="B5399" t="str">
            <v>PISO CIMENTADO, TRAÇO 1:3 (CIMENTO E AREIA), ACABAMENTO LISO, ESPESSURA 3,0 CM, PREPARO MECÂNICO DA ARGAMASSA. AF_06/2018</v>
          </cell>
          <cell r="C5399" t="str">
            <v>M2</v>
          </cell>
          <cell r="D5399">
            <v>33.549999999999997</v>
          </cell>
        </row>
        <row r="5400">
          <cell r="A5400">
            <v>98681</v>
          </cell>
          <cell r="B5400" t="str">
            <v>PISO CIMENTADO, TRAÇO 1:3 (CIMENTO E AREIA), ACABAMENTO RÚSTICO, ESPESSURA 2,0 CM, PREPARO MECÂNICO DA ARGAMASSA. AF_06/2018</v>
          </cell>
          <cell r="C5400" t="str">
            <v>M2</v>
          </cell>
          <cell r="D5400">
            <v>25.08</v>
          </cell>
        </row>
        <row r="5401">
          <cell r="A5401">
            <v>98682</v>
          </cell>
          <cell r="B5401" t="str">
            <v>PISO CIMENTADO, TRAÇO 1:3 (CIMENTO E AREIA), ACABAMENTO RÚSTICO, ESPESSURA 3,0 CM, PREPARO MECÂNICO DA ARGAMASSA. AF_06/2018</v>
          </cell>
          <cell r="C5401" t="str">
            <v>M2</v>
          </cell>
          <cell r="D5401">
            <v>31.2</v>
          </cell>
        </row>
        <row r="5402">
          <cell r="A5402">
            <v>98685</v>
          </cell>
          <cell r="B5402" t="str">
            <v>RODAPÉ EM GRANITO, ALTURA 10 CM. AF_06/2018</v>
          </cell>
          <cell r="C5402" t="str">
            <v>M</v>
          </cell>
          <cell r="D5402">
            <v>56.99</v>
          </cell>
        </row>
        <row r="5403">
          <cell r="A5403">
            <v>98686</v>
          </cell>
          <cell r="B5403" t="str">
            <v>RODAPÉ EM LADRILHO HIDRÁULICO, ALTURA 7 CM. AF_06/2018</v>
          </cell>
          <cell r="C5403" t="str">
            <v>M</v>
          </cell>
          <cell r="D5403">
            <v>40.369999999999997</v>
          </cell>
        </row>
        <row r="5404">
          <cell r="A5404">
            <v>98688</v>
          </cell>
          <cell r="B5404" t="str">
            <v>RODAPÉ EM POLIESTIRENO, ALTURA 5 CM. AF_06/2018</v>
          </cell>
          <cell r="C5404" t="str">
            <v>M</v>
          </cell>
          <cell r="D5404">
            <v>41.23</v>
          </cell>
        </row>
        <row r="5405">
          <cell r="A5405">
            <v>98689</v>
          </cell>
          <cell r="B5405" t="str">
            <v>SOLEIRA EM GRANITO, LARGURA 15 CM, ESPESSURA 2,0 CM. AF_06/2018</v>
          </cell>
          <cell r="C5405" t="str">
            <v>M</v>
          </cell>
          <cell r="D5405">
            <v>82.2</v>
          </cell>
        </row>
        <row r="5406">
          <cell r="A5406">
            <v>72187</v>
          </cell>
          <cell r="B5406" t="str">
            <v>PISO DE BORRACHA FRISADO, ESPESSURA 7MM, ASSENTADO COM ARGAMASSA TRACO 1:3 (CIMENTO E AREIA)</v>
          </cell>
          <cell r="C5406" t="str">
            <v>M2</v>
          </cell>
          <cell r="D5406">
            <v>173.94</v>
          </cell>
        </row>
        <row r="5407">
          <cell r="A5407">
            <v>72188</v>
          </cell>
          <cell r="B5407" t="str">
            <v>PISO DE BORRACHA PASTILHADO, ESPESSURA 7MM, ASSENTADO COM ARGAMASSA TRACO 1:3 (CIMENTO E AREIA)</v>
          </cell>
          <cell r="C5407" t="str">
            <v>M2</v>
          </cell>
          <cell r="D5407">
            <v>173.94</v>
          </cell>
        </row>
        <row r="5408">
          <cell r="A5408" t="str">
            <v>73876/1</v>
          </cell>
          <cell r="B5408" t="str">
            <v>PISO DE BORRACHA PASTILHADO, ESPESSURA 7MM, FIXADO COM COLA</v>
          </cell>
          <cell r="C5408" t="str">
            <v>M2</v>
          </cell>
          <cell r="D5408">
            <v>157.13</v>
          </cell>
        </row>
        <row r="5409">
          <cell r="A5409">
            <v>84186</v>
          </cell>
          <cell r="B5409" t="str">
            <v>PISO DE BORRACHA CANELADA, ESPESSURA 3,5MM, FIXADO COM COLA</v>
          </cell>
          <cell r="C5409" t="str">
            <v>M2</v>
          </cell>
          <cell r="D5409">
            <v>71.06</v>
          </cell>
        </row>
        <row r="5410">
          <cell r="A5410">
            <v>84187</v>
          </cell>
          <cell r="B5410" t="str">
            <v>ASSENTAMENTO DE PISO DE BORRACHA PASTILHADA FIXADO COM COLA</v>
          </cell>
          <cell r="C5410" t="str">
            <v>M2</v>
          </cell>
          <cell r="D5410">
            <v>17.98</v>
          </cell>
        </row>
        <row r="5411">
          <cell r="A5411">
            <v>72137</v>
          </cell>
          <cell r="B5411" t="str">
            <v>PISO INDUSTRIAL ALTA RESISTENCIA, ESPESSURA 12MM, INCLUSO JUNTAS DE DILATACAO PLASTICAS E POLIMENTO MECANIZADO</v>
          </cell>
          <cell r="C5411" t="str">
            <v>M2</v>
          </cell>
          <cell r="D5411">
            <v>116.18</v>
          </cell>
        </row>
        <row r="5412">
          <cell r="A5412">
            <v>72815</v>
          </cell>
          <cell r="B5412" t="str">
            <v>APLICACAO DE TINTA A BASE DE EPOXI SOBRE PISO</v>
          </cell>
          <cell r="C5412" t="str">
            <v>M2</v>
          </cell>
          <cell r="D5412">
            <v>57.4</v>
          </cell>
        </row>
        <row r="5413">
          <cell r="A5413">
            <v>84191</v>
          </cell>
          <cell r="B5413" t="str">
            <v>PISO EM GRANILITE, MARMORITE OU GRANITINA ESPESSURA 8 MM, INCLUSO JUNTAS DE DILATACAO PLASTICAS</v>
          </cell>
          <cell r="C5413" t="str">
            <v>M2</v>
          </cell>
          <cell r="D5413">
            <v>113.55</v>
          </cell>
        </row>
        <row r="5414">
          <cell r="A5414" t="str">
            <v>74111/1</v>
          </cell>
          <cell r="B5414" t="str">
            <v>SOLEIRA / TABEIRA EM MARMORE BRANCO COMUM, POLIDO, LARGURA 5 CM, ESPESSURA 2 CM, ASSENTADA COM ARGAMASSA COLANTE</v>
          </cell>
          <cell r="C5414" t="str">
            <v>M</v>
          </cell>
          <cell r="D5414">
            <v>35.520000000000003</v>
          </cell>
        </row>
        <row r="5415">
          <cell r="A5415">
            <v>98695</v>
          </cell>
          <cell r="B5415" t="str">
            <v>SOLEIRA EM MÁRMORE, LARGURA 15 CM, ESPESSURA 2,0 CM. AF_06/2018</v>
          </cell>
          <cell r="C5415" t="str">
            <v>M</v>
          </cell>
          <cell r="D5415">
            <v>74.400000000000006</v>
          </cell>
        </row>
        <row r="5416">
          <cell r="A5416">
            <v>98697</v>
          </cell>
          <cell r="B5416" t="str">
            <v>RODAPÉ EM MÁRMORE, ALTURA 7 CM. AF_06/2018</v>
          </cell>
          <cell r="C5416" t="str">
            <v>M</v>
          </cell>
          <cell r="D5416">
            <v>48.75</v>
          </cell>
        </row>
        <row r="5417">
          <cell r="A5417" t="str">
            <v>73886/1</v>
          </cell>
          <cell r="B5417" t="str">
            <v>RODAPE EM MADEIRA, ALTURA 7CM, FIXADO EM PECAS DE MADEIRA</v>
          </cell>
          <cell r="C5417" t="str">
            <v>M</v>
          </cell>
          <cell r="D5417">
            <v>18.7</v>
          </cell>
        </row>
        <row r="5418">
          <cell r="A5418">
            <v>84162</v>
          </cell>
          <cell r="B5418" t="str">
            <v>RODAPE EM MADEIRA, ALTURA 7CM, FIXADO COM COLA</v>
          </cell>
          <cell r="C5418" t="str">
            <v>M</v>
          </cell>
          <cell r="D5418">
            <v>19.73</v>
          </cell>
        </row>
        <row r="5419">
          <cell r="A5419">
            <v>88648</v>
          </cell>
          <cell r="B5419" t="str">
            <v>RODAPÉ CERÂMICO DE 7CM DE ALTURA COM PLACAS TIPO ESMALTADA EXTRA  DE DIMENSÕES 35X35CM. AF_06/2014</v>
          </cell>
          <cell r="C5419" t="str">
            <v>M</v>
          </cell>
          <cell r="D5419">
            <v>5.45</v>
          </cell>
        </row>
        <row r="5420">
          <cell r="A5420">
            <v>88649</v>
          </cell>
          <cell r="B5420" t="str">
            <v>RODAPÉ CERÂMICO DE 7CM DE ALTURA COM PLACAS TIPO ESMALTADA EXTRA DE DIMENSÕES 45X45CM. AF_06/2014</v>
          </cell>
          <cell r="C5420" t="str">
            <v>M</v>
          </cell>
          <cell r="D5420">
            <v>6.05</v>
          </cell>
        </row>
        <row r="5421">
          <cell r="A5421">
            <v>88650</v>
          </cell>
          <cell r="B5421" t="str">
            <v>RODAPÉ CERÂMICO DE 7CM DE ALTURA COM PLACAS TIPO ESMALTADA EXTRA DE DIMENSÕES 60X60CM. AF_06/2014</v>
          </cell>
          <cell r="C5421" t="str">
            <v>M</v>
          </cell>
          <cell r="D5421">
            <v>10.55</v>
          </cell>
        </row>
        <row r="5422">
          <cell r="A5422">
            <v>96467</v>
          </cell>
          <cell r="B5422" t="str">
            <v>RODAPÉ CERÂMICO DE 7CM DE ALTURA COM PLACAS TIPO ESMALTADA COMERCIAL DE DIMENSÕES 35X35CM (PADRAO POPULAR). AF_06/2017</v>
          </cell>
          <cell r="C5422" t="str">
            <v>M</v>
          </cell>
          <cell r="D5422">
            <v>5.08</v>
          </cell>
        </row>
        <row r="5423">
          <cell r="A5423" t="str">
            <v>73850/1</v>
          </cell>
          <cell r="B5423" t="str">
            <v>RODAPE EM MARMORITE, ALTURA 10CM</v>
          </cell>
          <cell r="C5423" t="str">
            <v>M</v>
          </cell>
          <cell r="D5423">
            <v>31.22</v>
          </cell>
        </row>
        <row r="5424">
          <cell r="A5424">
            <v>84168</v>
          </cell>
          <cell r="B5424" t="str">
            <v>RODAPE EM ARDOSIA ASSENTADO COM ARGAMASSA TRACO 1:4 (CIMENTO E AREIA) ALTURA 10CM</v>
          </cell>
          <cell r="C5424" t="str">
            <v>M</v>
          </cell>
          <cell r="D5424">
            <v>17.510000000000002</v>
          </cell>
        </row>
        <row r="5425">
          <cell r="A5425">
            <v>68325</v>
          </cell>
          <cell r="B5425" t="str">
            <v>PISO EM CONCRETO 20 MPA PREPARO MECANICO, ESPESSURA 7CM, INCLUSO SELANTE ELASTICO A BASE DE POLIURETANO</v>
          </cell>
          <cell r="C5425" t="str">
            <v>M2</v>
          </cell>
          <cell r="D5425">
            <v>48.75</v>
          </cell>
        </row>
        <row r="5426">
          <cell r="A5426">
            <v>68333</v>
          </cell>
          <cell r="B5426" t="str">
            <v>PISO EM CONCRETO 20 MPA PREPARO MECANICO, ESPESSURA 7CM, INCLUSO JUNTAS DE DILATACAO EM MADEIRA</v>
          </cell>
          <cell r="C5426" t="str">
            <v>M2</v>
          </cell>
          <cell r="D5426">
            <v>50.66</v>
          </cell>
        </row>
        <row r="5427">
          <cell r="A5427">
            <v>72183</v>
          </cell>
          <cell r="B5427" t="str">
            <v>PISO EM CONCRETO 20MPA PREPARO MECANICO, ESPESSURA 7 CM, COM ARMACAO EM TELA SOLDADA</v>
          </cell>
          <cell r="C5427" t="str">
            <v>M2</v>
          </cell>
          <cell r="D5427">
            <v>88.95</v>
          </cell>
        </row>
        <row r="5428">
          <cell r="A5428">
            <v>84175</v>
          </cell>
          <cell r="B5428" t="str">
            <v>JUNTA 5X5CM COM ARGAMASSA TRACO 1:3 (CIMENTO E AREIA) PARA PISO EM PLACAS</v>
          </cell>
          <cell r="C5428" t="str">
            <v>M</v>
          </cell>
          <cell r="D5428">
            <v>15.65</v>
          </cell>
        </row>
        <row r="5429">
          <cell r="A5429">
            <v>84176</v>
          </cell>
          <cell r="B5429" t="str">
            <v>JUNTA 2,5X2,5CM COM ARGAMASSA 1:1:3 IMPERMEABILIZANTE DE HIDRO-ASFALTO CIMENTO E AREIA PARA PISO EM PLACAS</v>
          </cell>
          <cell r="C5429" t="str">
            <v>M</v>
          </cell>
          <cell r="D5429">
            <v>27.52</v>
          </cell>
        </row>
        <row r="5430">
          <cell r="A5430">
            <v>94990</v>
          </cell>
          <cell r="B5430" t="str">
            <v>EXECUÇÃO DE PASSEIO (CALÇADA) OU PISO DE CONCRETO COM CONCRETO MOLDADO IN LOCO, FEITO EM OBRA, ACABAMENTO CONVENCIONAL, NÃO ARMADO. AF_07/2016</v>
          </cell>
          <cell r="C5430" t="str">
            <v>M3</v>
          </cell>
          <cell r="D5430">
            <v>580.66999999999996</v>
          </cell>
        </row>
        <row r="5431">
          <cell r="A5431">
            <v>94991</v>
          </cell>
          <cell r="B5431" t="str">
            <v>EXECUÇÃO DE PASSEIO (CALÇADA) OU PISO DE CONCRETO COM CONCRETO MOLDADO IN LOCO, USINADO, ACABAMENTO CONVENCIONAL, NÃO ARMADO. AF_07/2016</v>
          </cell>
          <cell r="C5431" t="str">
            <v>M3</v>
          </cell>
          <cell r="D5431">
            <v>436.72</v>
          </cell>
        </row>
        <row r="5432">
          <cell r="A5432">
            <v>94992</v>
          </cell>
          <cell r="B5432" t="str">
            <v>EXECUÇÃO DE PASSEIO (CALÇADA) OU PISO DE CONCRETO COM CONCRETO MOLDADO IN LOCO, FEITO EM OBRA, ACABAMENTO CONVENCIONAL, ESPESSURA 6 CM, ARMADO. AF_07/2016</v>
          </cell>
          <cell r="C5432" t="str">
            <v>M2</v>
          </cell>
          <cell r="D5432">
            <v>61.93</v>
          </cell>
        </row>
        <row r="5433">
          <cell r="A5433">
            <v>94993</v>
          </cell>
          <cell r="B5433" t="str">
            <v>EXECUÇÃO DE PASSEIO (CALÇADA) OU PISO DE CONCRETO COM CONCRETO MOLDADO IN LOCO, USINADO, ACABAMENTO CONVENCIONAL, ESPESSURA 6 CM, ARMADO. AF_07/2016</v>
          </cell>
          <cell r="C5433" t="str">
            <v>M2</v>
          </cell>
          <cell r="D5433">
            <v>53.3</v>
          </cell>
        </row>
        <row r="5434">
          <cell r="A5434">
            <v>94994</v>
          </cell>
          <cell r="B5434" t="str">
            <v>EXECUÇÃO DE PASSEIO (CALÇADA) OU PISO DE CONCRETO COM CONCRETO MOLDADO IN LOCO, FEITO EM OBRA, ACABAMENTO CONVENCIONAL, ESPESSURA 8 CM, ARMADO. AF_07/2016</v>
          </cell>
          <cell r="C5434" t="str">
            <v>M2</v>
          </cell>
          <cell r="D5434">
            <v>75.319999999999993</v>
          </cell>
        </row>
        <row r="5435">
          <cell r="A5435">
            <v>94995</v>
          </cell>
          <cell r="B5435" t="str">
            <v>EXECUÇÃO DE PASSEIO (CALÇADA) OU PISO DE CONCRETO COM CONCRETO MOLDADO IN LOCO, USINADO, ACABAMENTO CONVENCIONAL, ESPESSURA 8 CM, ARMADO. AF_07/2016</v>
          </cell>
          <cell r="C5435" t="str">
            <v>M2</v>
          </cell>
          <cell r="D5435">
            <v>63.81</v>
          </cell>
        </row>
        <row r="5436">
          <cell r="A5436">
            <v>94996</v>
          </cell>
          <cell r="B5436" t="str">
            <v>EXECUÇÃO DE PASSEIO (CALÇADA) OU PISO DE CONCRETO COM CONCRETO MOLDADO IN LOCO, FEITO EM OBRA, ACABAMENTO CONVENCIONAL, ESPESSURA 10 CM, ARMADO. AF_07/2016</v>
          </cell>
          <cell r="C5436" t="str">
            <v>M2</v>
          </cell>
          <cell r="D5436">
            <v>87.29</v>
          </cell>
        </row>
        <row r="5437">
          <cell r="A5437">
            <v>94997</v>
          </cell>
          <cell r="B5437" t="str">
            <v>EXECUÇÃO DE PASSEIO (CALÇADA) OU PISO DE CONCRETO COM CONCRETO MOLDADO IN LOCO, USINADO, ACABAMENTO CONVENCIONAL, ESPESSURA 10 CM, ARMADO. AF_07/2016</v>
          </cell>
          <cell r="C5437" t="str">
            <v>M2</v>
          </cell>
          <cell r="D5437">
            <v>72.89</v>
          </cell>
        </row>
        <row r="5438">
          <cell r="A5438">
            <v>94998</v>
          </cell>
          <cell r="B5438" t="str">
            <v>EXECUÇÃO DE PASSEIO (CALÇADA) OU PISO DE CONCRETO COM CONCRETO MOLDADO IN LOCO, FEITO EM OBRA, ACABAMENTO CONVENCIONAL, ESPESSURA 12 CM, ARMADO. AF_07/2016</v>
          </cell>
          <cell r="C5438" t="str">
            <v>M2</v>
          </cell>
          <cell r="D5438">
            <v>98.89</v>
          </cell>
        </row>
        <row r="5439">
          <cell r="A5439">
            <v>94999</v>
          </cell>
          <cell r="B5439" t="str">
            <v>EXECUÇÃO DE PASSEIO (CALÇADA) OU PISO DE CONCRETO COM CONCRETO MOLDADO IN LOCO, USINADO, ACABAMENTO CONVENCIONAL, ESPESSURA 12 CM, ARMADO. AF_07/2016</v>
          </cell>
          <cell r="C5439" t="str">
            <v>M2</v>
          </cell>
          <cell r="D5439">
            <v>81.62</v>
          </cell>
        </row>
        <row r="5440">
          <cell r="A5440">
            <v>87620</v>
          </cell>
          <cell r="B5440" t="str">
            <v>CONTRAPISO EM ARGAMASSA TRAÇO 1:4 (CIMENTO E AREIA), PREPARO MECÂNICO COM BETONEIRA 400 L, APLICADO EM ÁREAS SECAS SOBRE LAJE, ADERIDO, ESPESSURA 2CM. AF_06/2014</v>
          </cell>
          <cell r="C5440" t="str">
            <v>M2</v>
          </cell>
          <cell r="D5440">
            <v>26.18</v>
          </cell>
        </row>
        <row r="5441">
          <cell r="A5441">
            <v>87622</v>
          </cell>
          <cell r="B5441" t="str">
            <v>CONTRAPISO EM ARGAMASSA TRAÇO 1:4 (CIMENTO E AREIA), PREPARO MANUAL, APLICADO EM ÁREAS SECAS SOBRE LAJE, ADERIDO, ESPESSURA 2CM. AF_06/2014</v>
          </cell>
          <cell r="C5441" t="str">
            <v>M2</v>
          </cell>
          <cell r="D5441">
            <v>29.97</v>
          </cell>
        </row>
        <row r="5442">
          <cell r="A5442">
            <v>87623</v>
          </cell>
          <cell r="B5442" t="str">
            <v>CONTRAPISO EM ARGAMASSA PRONTA, PREPARO MECÂNICO COM MISTURADOR 300 KG, APLICADO EM ÁREAS SECAS SOBRE LAJE, ADERIDO, ESPESSURA 2CM. AF_06/2014</v>
          </cell>
          <cell r="C5442" t="str">
            <v>M2</v>
          </cell>
          <cell r="D5442">
            <v>55.24</v>
          </cell>
        </row>
        <row r="5443">
          <cell r="A5443">
            <v>87624</v>
          </cell>
          <cell r="B5443" t="str">
            <v>CONTRAPISO EM ARGAMASSA PRONTA, PREPARO MANUAL, APLICADO EM ÁREAS SECAS SOBRE LAJE, ADERIDO, ESPESSURA 2CM. AF_06/2014</v>
          </cell>
          <cell r="C5443" t="str">
            <v>M2</v>
          </cell>
          <cell r="D5443">
            <v>61.79</v>
          </cell>
        </row>
        <row r="5444">
          <cell r="A5444">
            <v>87630</v>
          </cell>
          <cell r="B5444" t="str">
            <v>CONTRAPISO EM ARGAMASSA TRAÇO 1:4 (CIMENTO E AREIA), PREPARO MECÂNICO COM BETONEIRA 400 L, APLICADO EM ÁREAS SECAS SOBRE LAJE, ADERIDO, ESPESSURA 3CM. AF_06/2014</v>
          </cell>
          <cell r="C5444" t="str">
            <v>M2</v>
          </cell>
          <cell r="D5444">
            <v>32.1</v>
          </cell>
        </row>
        <row r="5445">
          <cell r="A5445">
            <v>87632</v>
          </cell>
          <cell r="B5445" t="str">
            <v>CONTRAPISO EM ARGAMASSA TRAÇO 1:4 (CIMENTO E AREIA), PREPARO MANUAL, APLICADO EM ÁREAS SECAS SOBRE LAJE, ADERIDO, ESPESSURA 3CM. AF_06/2014</v>
          </cell>
          <cell r="C5445" t="str">
            <v>M2</v>
          </cell>
          <cell r="D5445">
            <v>37.380000000000003</v>
          </cell>
        </row>
        <row r="5446">
          <cell r="A5446">
            <v>87633</v>
          </cell>
          <cell r="B5446" t="str">
            <v>CONTRAPISO EM ARGAMASSA PRONTA, PREPARO MECÂNICO COM MISTURADOR 300 KG, APLICADO EM ÁREAS SECAS SOBRE LAJE, ADERIDO, ESPESSURA 3CM. AF_06/2014</v>
          </cell>
          <cell r="C5446" t="str">
            <v>M2</v>
          </cell>
          <cell r="D5446">
            <v>72.510000000000005</v>
          </cell>
        </row>
        <row r="5447">
          <cell r="A5447">
            <v>87634</v>
          </cell>
          <cell r="B5447" t="str">
            <v>CONTRAPISO EM ARGAMASSA PRONTA, PREPARO MANUAL, APLICADO EM ÁREAS SECAS SOBRE LAJE, ADERIDO, ESPESSURA 3CM. AF_06/2014</v>
          </cell>
          <cell r="C5447" t="str">
            <v>M2</v>
          </cell>
          <cell r="D5447">
            <v>81.61</v>
          </cell>
        </row>
        <row r="5448">
          <cell r="A5448">
            <v>87640</v>
          </cell>
          <cell r="B5448" t="str">
            <v>CONTRAPISO EM ARGAMASSA TRAÇO 1:4 (CIMENTO E AREIA), PREPARO MECÂNICO COM BETONEIRA 400 L, APLICADO EM ÁREAS SECAS SOBRE LAJE, ADERIDO, ESPESSURA 4CM. AF_06/2014</v>
          </cell>
          <cell r="C5448" t="str">
            <v>M2</v>
          </cell>
          <cell r="D5448">
            <v>36.840000000000003</v>
          </cell>
        </row>
        <row r="5449">
          <cell r="A5449">
            <v>87642</v>
          </cell>
          <cell r="B5449" t="str">
            <v>CONTRAPISO EM ARGAMASSA TRAÇO 1:4 (CIMENTO E AREIA), PREPARO MANUAL, APLICADO EM ÁREAS SECAS SOBRE LAJE, ADERIDO, ESPESSURA 4CM. AF_06/2014</v>
          </cell>
          <cell r="C5449" t="str">
            <v>M2</v>
          </cell>
          <cell r="D5449">
            <v>43.33</v>
          </cell>
        </row>
        <row r="5450">
          <cell r="A5450">
            <v>87643</v>
          </cell>
          <cell r="B5450" t="str">
            <v>CONTRAPISO EM ARGAMASSA PRONTA, PREPARO MECÂNICO COM MISTURADOR 300 KG, APLICADO EM ÁREAS SECAS SOBRE LAJE, ADERIDO, ESPESSURA 4CM. AF_06/2014</v>
          </cell>
          <cell r="C5450" t="str">
            <v>M2</v>
          </cell>
          <cell r="D5450">
            <v>86.53</v>
          </cell>
        </row>
        <row r="5451">
          <cell r="A5451">
            <v>87644</v>
          </cell>
          <cell r="B5451" t="str">
            <v>CONTRAPISO EM ARGAMASSA PRONTA, PREPARO MANUAL, APLICADO EM ÁREAS SECAS SOBRE LAJE, ADERIDO, ESPESSURA 4CM. AF_06/2014</v>
          </cell>
          <cell r="C5451" t="str">
            <v>M2</v>
          </cell>
          <cell r="D5451">
            <v>97.73</v>
          </cell>
        </row>
        <row r="5452">
          <cell r="A5452">
            <v>87680</v>
          </cell>
          <cell r="B5452" t="str">
            <v>CONTRAPISO EM ARGAMASSA TRAÇO 1:4 (CIMENTO E AREIA), PREPARO MECÂNICO COM BETONEIRA 400 L, APLICADO EM ÁREAS SECAS SOBRE LAJE, NÃO ADERIDO, ESPESSURA 4CM. AF_06/2014</v>
          </cell>
          <cell r="C5452" t="str">
            <v>M2</v>
          </cell>
          <cell r="D5452">
            <v>30.33</v>
          </cell>
        </row>
        <row r="5453">
          <cell r="A5453">
            <v>87682</v>
          </cell>
          <cell r="B5453" t="str">
            <v>CONTRAPISO EM ARGAMASSA TRAÇO 1:4 (CIMENTO E AREIA), PREPARO MANUAL, APLICADO EM ÁREAS SECAS SOBRE LAJE, NÃO ADERIDO, ESPESSURA 4CM. AF_06/2014</v>
          </cell>
          <cell r="C5453" t="str">
            <v>M2</v>
          </cell>
          <cell r="D5453">
            <v>36.82</v>
          </cell>
        </row>
        <row r="5454">
          <cell r="A5454">
            <v>87683</v>
          </cell>
          <cell r="B5454" t="str">
            <v>CONTRAPISO EM ARGAMASSA PRONTA, PREPARO MECÂNICO COM MISTURADOR 300 KG, APLICADO EM ÁREAS SECAS SOBRE LAJE, NÃO ADERIDO, ESPESSURA 4CM. AF_06/2014</v>
          </cell>
          <cell r="C5454" t="str">
            <v>M2</v>
          </cell>
          <cell r="D5454">
            <v>80.02</v>
          </cell>
        </row>
        <row r="5455">
          <cell r="A5455">
            <v>87684</v>
          </cell>
          <cell r="B5455" t="str">
            <v>CONTRAPISO EM ARGAMASSA PRONTA, PREPARO MANUAL, APLICADO EM ÁREAS SECAS SOBRE LAJE, NÃO ADERIDO, ESPESSURA 4CM. AF_06/2014</v>
          </cell>
          <cell r="C5455" t="str">
            <v>M2</v>
          </cell>
          <cell r="D5455">
            <v>91.22</v>
          </cell>
        </row>
        <row r="5456">
          <cell r="A5456">
            <v>87690</v>
          </cell>
          <cell r="B5456" t="str">
            <v>CONTRAPISO EM ARGAMASSA TRAÇO 1:4 (CIMENTO E AREIA), PREPARO MECÂNICO COM BETONEIRA 400 L, APLICADO EM ÁREAS SECAS SOBRE LAJE, NÃO ADERIDO, ESPESSURA 5CM. AF_06/2014</v>
          </cell>
          <cell r="C5456" t="str">
            <v>M2</v>
          </cell>
          <cell r="D5456">
            <v>35.42</v>
          </cell>
        </row>
        <row r="5457">
          <cell r="A5457">
            <v>87692</v>
          </cell>
          <cell r="B5457" t="str">
            <v>CONTRAPISO EM ARGAMASSA TRAÇO 1:4 (CIMENTO E AREIA), PREPARO MANUAL, APLICADO EM ÁREAS SECAS SOBRE LAJE, NÃO ADERIDO, ESPESSURA 5CM. AF_06/2014</v>
          </cell>
          <cell r="C5457" t="str">
            <v>M2</v>
          </cell>
          <cell r="D5457">
            <v>42.85</v>
          </cell>
        </row>
        <row r="5458">
          <cell r="A5458">
            <v>87693</v>
          </cell>
          <cell r="B5458" t="str">
            <v>CONTRAPISO EM ARGAMASSA PRONTA, PREPARO MECÂNICO COM MISTURADOR 300 KG, APLICADO EM ÁREAS SECAS SOBRE LAJE, NÃO ADERIDO, ESPESSURA 5CM. AF_06/2014</v>
          </cell>
          <cell r="C5458" t="str">
            <v>M2</v>
          </cell>
          <cell r="D5458">
            <v>92.33</v>
          </cell>
        </row>
        <row r="5459">
          <cell r="A5459">
            <v>87694</v>
          </cell>
          <cell r="B5459" t="str">
            <v>CONTRAPISO EM ARGAMASSA PRONTA, PREPARO MANUAL, APLICADO EM ÁREAS SECAS SOBRE LAJE, NÃO ADERIDO, ESPESSURA 5CM. AF_06/2014</v>
          </cell>
          <cell r="C5459" t="str">
            <v>M2</v>
          </cell>
          <cell r="D5459">
            <v>105.15</v>
          </cell>
        </row>
        <row r="5460">
          <cell r="A5460">
            <v>87700</v>
          </cell>
          <cell r="B5460" t="str">
            <v>CONTRAPISO EM ARGAMASSA TRAÇO 1:4 (CIMENTO E AREIA), PREPARO MECÂNICO COM BETONEIRA 400 L, APLICADO EM ÁREAS SECAS SOBRE LAJE, NÃO ADERIDO, ESPESSURA 6CM. AF_06/2014</v>
          </cell>
          <cell r="C5460" t="str">
            <v>M2</v>
          </cell>
          <cell r="D5460">
            <v>38.159999999999997</v>
          </cell>
        </row>
        <row r="5461">
          <cell r="A5461">
            <v>87702</v>
          </cell>
          <cell r="B5461" t="str">
            <v>CONTRAPISO EM ARGAMASSA TRAÇO 1:4 (CIMENTO E AREIA), PREPARO MANUAL, APLICADO EM ÁREAS SECAS SOBRE LAJE, NÃO ADERIDO, ESPESSURA 6CM. AF_06/2014</v>
          </cell>
          <cell r="C5461" t="str">
            <v>M2</v>
          </cell>
          <cell r="D5461">
            <v>46.25</v>
          </cell>
        </row>
        <row r="5462">
          <cell r="A5462">
            <v>87703</v>
          </cell>
          <cell r="B5462" t="str">
            <v>CONTRAPISO EM ARGAMASSA PRONTA, PREPARO MECÂNICO COM MISTURADOR 300 KG, APLICADO EM ÁREAS SECAS SOBRE LAJE, NÃO ADERIDO, ESPESSURA 6CM. AF_06/2014</v>
          </cell>
          <cell r="C5462" t="str">
            <v>M2</v>
          </cell>
          <cell r="D5462">
            <v>100.13</v>
          </cell>
        </row>
        <row r="5463">
          <cell r="A5463">
            <v>87704</v>
          </cell>
          <cell r="B5463" t="str">
            <v>CONTRAPISO EM ARGAMASSA PRONTA, PREPARO MANUAL, APLICADO EM ÁREAS SECAS SOBRE LAJE, NÃO ADERIDO, ESPESSURA 6CM. AF_06/2014</v>
          </cell>
          <cell r="C5463" t="str">
            <v>M2</v>
          </cell>
          <cell r="D5463">
            <v>114.1</v>
          </cell>
        </row>
        <row r="5464">
          <cell r="A5464">
            <v>87735</v>
          </cell>
          <cell r="B5464" t="str">
            <v>CONTRAPISO EM ARGAMASSA TRAÇO 1:4 (CIMENTO E AREIA), PREPARO MECÂNICO COM BETONEIRA 400 L, APLICADO EM ÁREAS MOLHADAS SOBRE LAJE, ADERIDO, ESPESSURA 2CM. AF_06/2014</v>
          </cell>
          <cell r="C5464" t="str">
            <v>M2</v>
          </cell>
          <cell r="D5464">
            <v>37.67</v>
          </cell>
        </row>
        <row r="5465">
          <cell r="A5465">
            <v>87737</v>
          </cell>
          <cell r="B5465" t="str">
            <v>CONTRAPISO EM ARGAMASSA TRAÇO 1:4 (CIMENTO E AREIA), PREPARO MANUAL, APLICADO EM ÁREAS MOLHADAS SOBRE LAJE, ADERIDO, ESPESSURA 2CM. AF_06/2014</v>
          </cell>
          <cell r="C5465" t="str">
            <v>M2</v>
          </cell>
          <cell r="D5465">
            <v>41.46</v>
          </cell>
        </row>
        <row r="5466">
          <cell r="A5466">
            <v>87738</v>
          </cell>
          <cell r="B5466" t="str">
            <v>CONTRAPISO EM ARGAMASSA PRONTA, PREPARO MECÂNICO COM MISTURADOR 300 KG, APLICADO EM ÁREAS MOLHADAS SOBRE LAJE, ADERIDO, ESPESSURA 2CM. AF_06/2014</v>
          </cell>
          <cell r="C5466" t="str">
            <v>M2</v>
          </cell>
          <cell r="D5466">
            <v>66.73</v>
          </cell>
        </row>
        <row r="5467">
          <cell r="A5467">
            <v>87739</v>
          </cell>
          <cell r="B5467" t="str">
            <v>CONTRAPISO EM ARGAMASSA PRONTA, PREPARO MANUAL, APLICADO EM ÁREAS MOLHADAS SOBRE LAJE, ADERIDO, ESPESSURA 2CM. AF_06/2014</v>
          </cell>
          <cell r="C5467" t="str">
            <v>M2</v>
          </cell>
          <cell r="D5467">
            <v>73.28</v>
          </cell>
        </row>
        <row r="5468">
          <cell r="A5468">
            <v>87745</v>
          </cell>
          <cell r="B5468" t="str">
            <v>CONTRAPISO EM ARGAMASSA TRAÇO 1:4 (CIMENTO E AREIA), PREPARO MECÂNICO COM BETONEIRA 400 L, APLICADO EM ÁREAS MOLHADAS SOBRE LAJE, ADERIDO, ESPESSURA 3CM. AF_06/2014</v>
          </cell>
          <cell r="C5468" t="str">
            <v>M2</v>
          </cell>
          <cell r="D5468">
            <v>43.59</v>
          </cell>
        </row>
        <row r="5469">
          <cell r="A5469">
            <v>87747</v>
          </cell>
          <cell r="B5469" t="str">
            <v>CONTRAPISO EM ARGAMASSA TRAÇO 1:4 (CIMENTO E AREIA), PREPARO MANUAL, APLICADO EM ÁREAS MOLHADAS SOBRE LAJE, ADERIDO, ESPESSURA 3CM. AF_06/2014</v>
          </cell>
          <cell r="C5469" t="str">
            <v>M2</v>
          </cell>
          <cell r="D5469">
            <v>48.87</v>
          </cell>
        </row>
        <row r="5470">
          <cell r="A5470">
            <v>87748</v>
          </cell>
          <cell r="B5470" t="str">
            <v>CONTRAPISO EM ARGAMASSA PRONTA, PREPARO MECÂNICO COM MISTURADOR 300 KG, APLICADO EM ÁREAS MOLHADAS SOBRE LAJE, ADERIDO, ESPESSURA 3CM. AF_06/2014</v>
          </cell>
          <cell r="C5470" t="str">
            <v>M2</v>
          </cell>
          <cell r="D5470">
            <v>84</v>
          </cell>
        </row>
        <row r="5471">
          <cell r="A5471">
            <v>87749</v>
          </cell>
          <cell r="B5471" t="str">
            <v>CONTRAPISO EM ARGAMASSA PRONTA, PREPARO MANUAL, APLICADO EM ÁREAS MOLHADAS SOBRE LAJE, ADERIDO, ESPESSURA 3CM. AF_06/2014</v>
          </cell>
          <cell r="C5471" t="str">
            <v>M2</v>
          </cell>
          <cell r="D5471">
            <v>93.1</v>
          </cell>
        </row>
        <row r="5472">
          <cell r="A5472">
            <v>87755</v>
          </cell>
          <cell r="B5472" t="str">
            <v>CONTRAPISO EM ARGAMASSA TRAÇO 1:4 (CIMENTO E AREIA), PREPARO MECÂNICO COM BETONEIRA 400 L, APLICADO EM ÁREAS MOLHADAS SOBRE IMPERMEABILIZAÇÃO, ESPESSURA 3CM. AF_06/2014</v>
          </cell>
          <cell r="C5472" t="str">
            <v>M2</v>
          </cell>
          <cell r="D5472">
            <v>41.11</v>
          </cell>
        </row>
        <row r="5473">
          <cell r="A5473">
            <v>87757</v>
          </cell>
          <cell r="B5473" t="str">
            <v>CONTRAPISO EM ARGAMASSA TRAÇO 1:4 (CIMENTO E AREIA), PREPARO MANUAL, APLICADO EM ÁREAS MOLHADAS SOBRE IMPERMEABILIZAÇÃO, ESPESSURA 3CM. AF_06/2014</v>
          </cell>
          <cell r="C5473" t="str">
            <v>M2</v>
          </cell>
          <cell r="D5473">
            <v>46.39</v>
          </cell>
        </row>
        <row r="5474">
          <cell r="A5474">
            <v>87758</v>
          </cell>
          <cell r="B5474" t="str">
            <v>CONTRAPISO EM ARGAMASSA PRONTA, PREPARO MECÂNICO COM MISTURADOR 300 KG, APLICADO EM ÁREAS MOLHADAS SOBRE IMPERMEABILIZAÇÃO, ESPESSURA 3CM. AF_06/2014</v>
          </cell>
          <cell r="C5474" t="str">
            <v>M2</v>
          </cell>
          <cell r="D5474">
            <v>81.52</v>
          </cell>
        </row>
        <row r="5475">
          <cell r="A5475">
            <v>87759</v>
          </cell>
          <cell r="B5475" t="str">
            <v>CONTRAPISO EM ARGAMASSA PRONTA, PREPARO MANUAL, APLICADO EM ÁREAS MOLHADAS SOBRE IMPERMEABILIZAÇÃO, ESPESSURA 3CM. AF_06/2014</v>
          </cell>
          <cell r="C5475" t="str">
            <v>M2</v>
          </cell>
          <cell r="D5475">
            <v>90.62</v>
          </cell>
        </row>
        <row r="5476">
          <cell r="A5476">
            <v>87765</v>
          </cell>
          <cell r="B5476" t="str">
            <v>CONTRAPISO EM ARGAMASSA TRAÇO 1:4 (CIMENTO E AREIA), PREPARO MECÂNICO COM BETONEIRA 400 L, APLICADO EM ÁREAS MOLHADAS SOBRE IMPERMEABILIZAÇÃO, ESPESSURA 4CM. AF_06/2014</v>
          </cell>
          <cell r="C5476" t="str">
            <v>M2</v>
          </cell>
          <cell r="D5476">
            <v>45.85</v>
          </cell>
        </row>
        <row r="5477">
          <cell r="A5477">
            <v>87767</v>
          </cell>
          <cell r="B5477" t="str">
            <v>CONTRAPISO EM ARGAMASSA TRAÇO 1:4 (CIMENTO E AREIA), PREPARO MANUAL, APLICADO EM ÁREAS MOLHADAS SOBRE IMPERMEABILIZAÇÃO, ESPESSURA 4CM. AF_06/2014</v>
          </cell>
          <cell r="C5477" t="str">
            <v>M2</v>
          </cell>
          <cell r="D5477">
            <v>52.34</v>
          </cell>
        </row>
        <row r="5478">
          <cell r="A5478">
            <v>87768</v>
          </cell>
          <cell r="B5478" t="str">
            <v>CONTRAPISO EM ARGAMASSA PRONTA, PREPARO MECÂNICO COM MISTURADOR 300 KG, APLICADO EM ÁREAS MOLHADAS SOBRE IMPERMEABILIZAÇÃO, ESPESSURA 4CM. AF_06/2014</v>
          </cell>
          <cell r="C5478" t="str">
            <v>M2</v>
          </cell>
          <cell r="D5478">
            <v>95.54</v>
          </cell>
        </row>
        <row r="5479">
          <cell r="A5479">
            <v>87769</v>
          </cell>
          <cell r="B5479" t="str">
            <v>CONTRAPISO EM ARGAMASSA PRONTA, PREPARO MANUAL, APLICADO EM ÁREAS MOLHADAS SOBRE IMPERMEABILIZAÇÃO, ESPESSURA 4CM. AF_06/2014</v>
          </cell>
          <cell r="C5479" t="str">
            <v>M2</v>
          </cell>
          <cell r="D5479">
            <v>106.74</v>
          </cell>
        </row>
        <row r="5480">
          <cell r="A5480">
            <v>88470</v>
          </cell>
          <cell r="B5480" t="str">
            <v>CONTRAPISO AUTONIVELANTE, APLICADO SOBRE LAJE, NÃO ADERIDO, ESPESSURA 3CM. AF_06/2014</v>
          </cell>
          <cell r="C5480" t="str">
            <v>M2</v>
          </cell>
          <cell r="D5480">
            <v>19.75</v>
          </cell>
        </row>
        <row r="5481">
          <cell r="A5481">
            <v>88471</v>
          </cell>
          <cell r="B5481" t="str">
            <v>CONTRAPISO AUTONIVELANTE, APLICADO SOBRE LAJE, NÃO ADERIDO, ESPESSURA 4CM. AF_06/2014</v>
          </cell>
          <cell r="C5481" t="str">
            <v>M2</v>
          </cell>
          <cell r="D5481">
            <v>24.48</v>
          </cell>
        </row>
        <row r="5482">
          <cell r="A5482">
            <v>88472</v>
          </cell>
          <cell r="B5482" t="str">
            <v>CONTRAPISO AUTONIVELANTE, APLICADO SOBRE LAJE, NÃO ADERIDO, ESPESSURA 5CM. AF_06/2014</v>
          </cell>
          <cell r="C5482" t="str">
            <v>M2</v>
          </cell>
          <cell r="D5482">
            <v>28.2</v>
          </cell>
        </row>
        <row r="5483">
          <cell r="A5483">
            <v>88476</v>
          </cell>
          <cell r="B5483" t="str">
            <v>CONTRAPISO AUTONIVELANTE, APLICADO SOBRE LAJE, ADERIDO, ESPESSURA 2CM. AF_06/2014</v>
          </cell>
          <cell r="C5483" t="str">
            <v>M2</v>
          </cell>
          <cell r="D5483">
            <v>15.96</v>
          </cell>
        </row>
        <row r="5484">
          <cell r="A5484">
            <v>88477</v>
          </cell>
          <cell r="B5484" t="str">
            <v>CONTRAPISO AUTONIVELANTE, APLICADO SOBRE LAJE, ADERIDO, ESPESSURA 3CM. AF_06/2014</v>
          </cell>
          <cell r="C5484" t="str">
            <v>M2</v>
          </cell>
          <cell r="D5484">
            <v>22.17</v>
          </cell>
        </row>
        <row r="5485">
          <cell r="A5485">
            <v>88478</v>
          </cell>
          <cell r="B5485" t="str">
            <v>CONTRAPISO AUTONIVELANTE, APLICADO SOBRE LAJE, ADERIDO, ESPESSURA 4CM. AF_06/2014</v>
          </cell>
          <cell r="C5485" t="str">
            <v>M2</v>
          </cell>
          <cell r="D5485">
            <v>27.17</v>
          </cell>
        </row>
        <row r="5486">
          <cell r="A5486">
            <v>90900</v>
          </cell>
          <cell r="B5486" t="str">
            <v>CONTRAPISO ACÚSTICO EM ARGAMASSA TRAÇO 1:4 (CIMENTO E AREIA), PREPARO MECÂNICO COM BETONEIRA 400L, APLICADO EM ÁREAS SECAS MENORES QUE 15M2, ESPESSURA 5CM. AF_10/2014</v>
          </cell>
          <cell r="C5486" t="str">
            <v>M2</v>
          </cell>
          <cell r="D5486">
            <v>64.72</v>
          </cell>
        </row>
        <row r="5487">
          <cell r="A5487">
            <v>90902</v>
          </cell>
          <cell r="B5487" t="str">
            <v>CONTRAPISO ACÚSTICO EM ARGAMASSA TRAÇO 1:4 (CIMENTO E AREIA), PREPARO MANUAL, APLICADO EM ÁREAS SECAS MENORES QUE 15M2, ESPESSURA 5CM. AF_10/2014</v>
          </cell>
          <cell r="C5487" t="str">
            <v>M2</v>
          </cell>
          <cell r="D5487">
            <v>72.150000000000006</v>
          </cell>
        </row>
        <row r="5488">
          <cell r="A5488">
            <v>90903</v>
          </cell>
          <cell r="B5488" t="str">
            <v>CONTRAPISO ACÚSTICO EM ARGAMASSA PRONTA, PREPARO MECÂNICO COM MISTURADOR 300 KG, APLICADO EM ÁREAS SECAS MENORES QUE 15M2, ESPESSURA 5CM. AF_10/2014</v>
          </cell>
          <cell r="C5488" t="str">
            <v>M2</v>
          </cell>
          <cell r="D5488">
            <v>121.63</v>
          </cell>
        </row>
        <row r="5489">
          <cell r="A5489">
            <v>90904</v>
          </cell>
          <cell r="B5489" t="str">
            <v>CONTRAPISO ACÚSTICO EM ARGAMASSA PRONTA, PREPARO MANUAL, APLICADO EM ÁREAS SECAS MENORES QUE 15M2, ESPESSURA 5CM. AF_10/2014</v>
          </cell>
          <cell r="C5489" t="str">
            <v>M2</v>
          </cell>
          <cell r="D5489">
            <v>134.44999999999999</v>
          </cell>
        </row>
        <row r="5490">
          <cell r="A5490">
            <v>90910</v>
          </cell>
          <cell r="B5490" t="str">
            <v>CONTRAPISO ACÚSTICO EM ARGAMASSA TRAÇO 1:4 (CIMENTO E AREIA), PREPARO MECÂNICO COM BETONEIRA 400L, APLICADO EM ÁREAS SECAS MENORES QUE 15M2, ESPESSURA 6CM. AF_10/2014</v>
          </cell>
          <cell r="C5490" t="str">
            <v>M2</v>
          </cell>
          <cell r="D5490">
            <v>68.48</v>
          </cell>
        </row>
        <row r="5491">
          <cell r="A5491">
            <v>90912</v>
          </cell>
          <cell r="B5491" t="str">
            <v>CONTRAPISO ACÚSTICO EM ARGAMASSA TRAÇO 1:4 (CIMENTO E AREIA), PREPARO MANUAL, APLICADO EM ÁREAS SECAS MENORES QUE 15M2, ESPESSURA 6CM. AF_10/2014</v>
          </cell>
          <cell r="C5491" t="str">
            <v>M2</v>
          </cell>
          <cell r="D5491">
            <v>76.569999999999993</v>
          </cell>
        </row>
        <row r="5492">
          <cell r="A5492">
            <v>90913</v>
          </cell>
          <cell r="B5492" t="str">
            <v>CONTRAPISO ACÚSTICO EM ARGAMASSA PRONTA, PREPARO MECÂNICO COM MISTURADOR 300 KG, APLICADO EM ÁREAS SECAS MENORES QUE 15M2, ESPESSURA 6CM. AF_10/2014</v>
          </cell>
          <cell r="C5492" t="str">
            <v>M2</v>
          </cell>
          <cell r="D5492">
            <v>130.44999999999999</v>
          </cell>
        </row>
        <row r="5493">
          <cell r="A5493">
            <v>90914</v>
          </cell>
          <cell r="B5493" t="str">
            <v>CONTRAPISO ACÚSTICO EM ARGAMASSA PRONTA, PREPARO MANUAL, APLICADO EM ÁREAS SECAS MENORES QUE 15M2, ESPESSURA 6CM. AF_10/2014</v>
          </cell>
          <cell r="C5493" t="str">
            <v>M2</v>
          </cell>
          <cell r="D5493">
            <v>144.41999999999999</v>
          </cell>
        </row>
        <row r="5494">
          <cell r="A5494">
            <v>90920</v>
          </cell>
          <cell r="B5494" t="str">
            <v>CONTRAPISO ACÚSTICO EM ARGAMASSA TRAÇO 1:4 (CIMENTO E AREIA), PREPARO MECÂNICO COM BETONEIRA 400L, APLICADO EM ÁREAS SECAS MENORES QUE 15M2, ESPESSURA 7CM. AF_10/2014</v>
          </cell>
          <cell r="C5494" t="str">
            <v>M2</v>
          </cell>
          <cell r="D5494">
            <v>75.44</v>
          </cell>
        </row>
        <row r="5495">
          <cell r="A5495">
            <v>90922</v>
          </cell>
          <cell r="B5495" t="str">
            <v>CONTRAPISO ACÚSTICO EM ARGAMASSA TRAÇO 1:4 (CIMENTO E AREIA), PREPARO MANUAL, APLICADO EM ÁREAS SECAS MENORES QUE 15M2, ESPESSURA 7CM. AF_10/2014</v>
          </cell>
          <cell r="C5495" t="str">
            <v>M2</v>
          </cell>
          <cell r="D5495">
            <v>84.75</v>
          </cell>
        </row>
        <row r="5496">
          <cell r="A5496">
            <v>90923</v>
          </cell>
          <cell r="B5496" t="str">
            <v>CONTRAPISO ACÚSTICO EM ARGAMASSA PRONTA, PREPARO MECÂNICO COM MISTURADOR 300 KG, APLICADO EM ÁREAS SECAS MENORES QUE 15M2, ESPESSURA 7CM. AF_10/2014</v>
          </cell>
          <cell r="C5496" t="str">
            <v>M2</v>
          </cell>
          <cell r="D5496">
            <v>146.69999999999999</v>
          </cell>
        </row>
        <row r="5497">
          <cell r="A5497">
            <v>90924</v>
          </cell>
          <cell r="B5497" t="str">
            <v>CONTRAPISO ACÚSTICO EM ARGAMASSA PRONTA, PREPARO MANUAL, APLICADO EM ÁREAS SECAS MENORES QUE 15M2, ESPESSURA 7CM. AF_10/2014</v>
          </cell>
          <cell r="C5497" t="str">
            <v>M2</v>
          </cell>
          <cell r="D5497">
            <v>162.75</v>
          </cell>
        </row>
        <row r="5498">
          <cell r="A5498">
            <v>90930</v>
          </cell>
          <cell r="B5498" t="str">
            <v>CONTRAPISO ACÚSTICO EM ARGAMASSA TRAÇO 1:4 (CIMENTO E AREIA), PREPARO MECÂNICO COM BETONEIRA 400L, APLICADO EM ÁREAS SECAS MAIORES QUE 15M2, ESPESSURA 5CM. AF_10/2014</v>
          </cell>
          <cell r="C5498" t="str">
            <v>M2</v>
          </cell>
          <cell r="D5498">
            <v>57.57</v>
          </cell>
        </row>
        <row r="5499">
          <cell r="A5499">
            <v>90932</v>
          </cell>
          <cell r="B5499" t="str">
            <v>CONTRAPISO ACÚSTICO EM ARGAMASSA TRAÇO 1:4 (CIMENTO E AREIA), PREPARO MANUAL, APLICADO EM ÁREAS SECAS MAIORES QUE 15M2, ESPESSURA 5CM. AF_10/2014</v>
          </cell>
          <cell r="C5499" t="str">
            <v>M2</v>
          </cell>
          <cell r="D5499">
            <v>65</v>
          </cell>
        </row>
        <row r="5500">
          <cell r="A5500">
            <v>90933</v>
          </cell>
          <cell r="B5500" t="str">
            <v>CONTRAPISO ACÚSTICO EM ARGAMASSA PRONTA, PREPARO MECÂNICO COM MISTURADOR 300 KG, APLICADO EM ÁREAS SECAS MAIORES QUE 15M2, ESPESSURA 5CM. AF_10/2014</v>
          </cell>
          <cell r="C5500" t="str">
            <v>M2</v>
          </cell>
          <cell r="D5500">
            <v>114.48</v>
          </cell>
        </row>
        <row r="5501">
          <cell r="A5501">
            <v>90934</v>
          </cell>
          <cell r="B5501" t="str">
            <v>CONTRAPISO ACÚSTICO EM ARGAMASSA PRONTA, PREPARO MANUAL, APLICADO EM ÁREAS SECAS MAIORES QUE 15M2, ESPESSURA 5CM. AF_10/2014</v>
          </cell>
          <cell r="C5501" t="str">
            <v>M2</v>
          </cell>
          <cell r="D5501">
            <v>127.3</v>
          </cell>
        </row>
        <row r="5502">
          <cell r="A5502">
            <v>90940</v>
          </cell>
          <cell r="B5502" t="str">
            <v>CONTRAPISO ACÚSTICO EM ARGAMASSA TRAÇO 1:4 (CIMENTO E AREIA), PREPARO MECÂNICO COM BETONEIRA 400L, APLICADO EM ÁREAS SECAS MAIORES QUE 15M2, ESPESSURA 6CM. AF_10/2014</v>
          </cell>
          <cell r="C5502" t="str">
            <v>M2</v>
          </cell>
          <cell r="D5502">
            <v>61.37</v>
          </cell>
        </row>
        <row r="5503">
          <cell r="A5503">
            <v>90942</v>
          </cell>
          <cell r="B5503" t="str">
            <v>CONTRAPISO ACÚSTICO EM ARGAMASSA TRAÇO 1:4 (CIMENTO E AREIA), PREPARO MANUAL, APLICADO EM ÁREAS SECAS MAIORES QUE 15M2, ESPESSURA 6CM. AF_10/2014</v>
          </cell>
          <cell r="C5503" t="str">
            <v>M2</v>
          </cell>
          <cell r="D5503">
            <v>69.459999999999994</v>
          </cell>
        </row>
        <row r="5504">
          <cell r="A5504">
            <v>90943</v>
          </cell>
          <cell r="B5504" t="str">
            <v>CONTRAPISO ACÚSTICO EM ARGAMASSA PRONTA, PREPARO MECÂNICO COM MISTURADOR 300 KG, APLICADO EM ÁREAS SECAS MAIORES QUE 15M2, ESPESSURA 6CM. AF_10/2014</v>
          </cell>
          <cell r="C5504" t="str">
            <v>M2</v>
          </cell>
          <cell r="D5504">
            <v>123.34</v>
          </cell>
        </row>
        <row r="5505">
          <cell r="A5505">
            <v>90944</v>
          </cell>
          <cell r="B5505" t="str">
            <v>CONTRAPISO ACÚSTICO EM ARGAMASSA PRONTA, PREPARO MANUAL, APLICADO EM ÁREAS SECAS MAIORES QUE 15M2, ESPESSURA 6CM. AF_10/2014</v>
          </cell>
          <cell r="C5505" t="str">
            <v>M2</v>
          </cell>
          <cell r="D5505">
            <v>137.31</v>
          </cell>
        </row>
        <row r="5506">
          <cell r="A5506">
            <v>90950</v>
          </cell>
          <cell r="B5506" t="str">
            <v>CONTRAPISO ACÚSTICO EM ARGAMASSA TRAÇO 1:4 (CIMENTO E AREIA), PREPARO MECÂNICO COM BETONEIRA 400L, APLICADO EM ÁREAS SECAS MAIORES QUE 15M2, ESPESSURA 7CM. AF_10/2014</v>
          </cell>
          <cell r="C5506" t="str">
            <v>M2</v>
          </cell>
          <cell r="D5506">
            <v>68.290000000000006</v>
          </cell>
        </row>
        <row r="5507">
          <cell r="A5507">
            <v>90952</v>
          </cell>
          <cell r="B5507" t="str">
            <v>CONTRAPISO ACÚSTICO EM ARGAMASSA TRAÇO 1:4 (CIMENTO E AREIA), PREPARO MANUAL, APLICADO EM ÁREAS SECAS MAIORES QUE 15M2, ESPESSURA 7CM. AF_10/2014</v>
          </cell>
          <cell r="C5507" t="str">
            <v>M2</v>
          </cell>
          <cell r="D5507">
            <v>77.599999999999994</v>
          </cell>
        </row>
        <row r="5508">
          <cell r="A5508">
            <v>90953</v>
          </cell>
          <cell r="B5508" t="str">
            <v>CONTRAPISO ACÚSTICO EM ARGAMASSA PRONTA, PREPARO MECÂNICO COM MISTURADOR 300 KG, APLICADO EM ÁREAS SECAS MAIORES QUE 15M2, ESPESSURA 7CM. AF_10/2014</v>
          </cell>
          <cell r="C5508" t="str">
            <v>M2</v>
          </cell>
          <cell r="D5508">
            <v>139.55000000000001</v>
          </cell>
        </row>
        <row r="5509">
          <cell r="A5509">
            <v>90954</v>
          </cell>
          <cell r="B5509" t="str">
            <v>CONTRAPISO ACÚSTICO EM ARGAMASSA PRONTA, PREPARO MANUAL, APLICADO EM ÁREAS SECAS MAIORES QUE 15M2, ESPESSURA 7CM. AF_10/2014</v>
          </cell>
          <cell r="C5509" t="str">
            <v>M2</v>
          </cell>
          <cell r="D5509">
            <v>155.6</v>
          </cell>
        </row>
        <row r="5510">
          <cell r="A5510">
            <v>94438</v>
          </cell>
          <cell r="B5510" t="str">
            <v>(COMPOSIÇÃO REPRESENTATIVA) DO SERVIÇO DE CONTRAPISO EM ARGAMASSA TRAÇO 1:4 (CIM E AREIA), EM BETONEIRA 400 L, ESPESSURA 3 CM ÁREAS SECAS E 3 CM ÁREAS MOLHADAS, PARA EDIFICAÇÃO HABITACIONAL UNIFAMILIAR (CASA) E EDIFICAÇÃO PÚBLICA PADRÃO. AF_11/2014</v>
          </cell>
          <cell r="C5510" t="str">
            <v>M2</v>
          </cell>
          <cell r="D5510">
            <v>35.85</v>
          </cell>
        </row>
        <row r="5511">
          <cell r="A5511">
            <v>94439</v>
          </cell>
          <cell r="B5511" t="str">
            <v>(COMPOSIÇÃO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v>
          </cell>
          <cell r="C5511" t="str">
            <v>M2</v>
          </cell>
          <cell r="D5511">
            <v>39.64</v>
          </cell>
        </row>
        <row r="5512">
          <cell r="A5512">
            <v>94779</v>
          </cell>
          <cell r="B5512" t="str">
            <v>(COMPOSIÇÃO REPRESENTATIVA) DO SERVIÇO DE CONTRAPISO EM ARGAMASSA TRAÇO 1:4 (CIM E AREIA), EM BETONEIRA 400 L, ESPESSURA 3 CM ÁREAS SECAS E 3 CM ÁREAS MOLHADAS, PARA EDIFICAÇÃO HABITACIONAL MULTIFAMILIAR (PRÉDIO). AF_11/2014</v>
          </cell>
          <cell r="C5512" t="str">
            <v>M2</v>
          </cell>
          <cell r="D5512">
            <v>34.39</v>
          </cell>
        </row>
        <row r="5513">
          <cell r="A5513">
            <v>94782</v>
          </cell>
          <cell r="B5513" t="str">
            <v>(COMPOSIÇÃO REPRESENTATIVA) DO SERVIÇO DE CONTRAPISO EM ARGAMASSA TRAÇO 1:4 (CIM E AREIA), EM BETONEIRA 400 L, ESPESSURA 4 CM ÁREAS SECAS E AREAS MOLHADAS SOBRE LAJE E 3 CM ÁREAS MOLHADAS SOBRE IMPERMEABILIZAÇÃO, PARA EDIFICAÇÃO HABITACIONAL MULTIFAMILIAR (PRÉDIO). AF_11/2014</v>
          </cell>
          <cell r="C5513" t="str">
            <v>M2</v>
          </cell>
          <cell r="D5513">
            <v>38.6</v>
          </cell>
        </row>
        <row r="5514">
          <cell r="A5514">
            <v>72190</v>
          </cell>
          <cell r="B5514" t="str">
            <v>RODAPE BORRACHA LISO, ALTURA = 7CM, ESPESSURA = 2 MM, PARA ARGAMASSA</v>
          </cell>
          <cell r="C5514" t="str">
            <v>M</v>
          </cell>
          <cell r="D5514">
            <v>31.91</v>
          </cell>
        </row>
        <row r="5515">
          <cell r="A5515">
            <v>87871</v>
          </cell>
          <cell r="B5515" t="str">
            <v>CHAPISCO APLICADO SOMENTE EM ESTRUTURAS DE CONCRETO EM ALVENARIAS INTERNAS, COM DESEMPENADEIRA DENTADA. ARGAMASSA INDUSTRIALIZADA COM PREPARO MANUAL. AF_06/2014</v>
          </cell>
          <cell r="C5515" t="str">
            <v>M2</v>
          </cell>
          <cell r="D5515">
            <v>16.05</v>
          </cell>
        </row>
        <row r="5516">
          <cell r="A5516">
            <v>87872</v>
          </cell>
          <cell r="B5516" t="str">
            <v>CHAPISCO APLICADO SOMENTE EM ESTRUTURAS DE CONCRETO EM ALVENARIAS INTERNAS, COM DESEMPENADEIRA DENTADA.  ARGAMASSA INDUSTRIALIZADA COM PREPARO EM MISTURADOR 300 KG. AF_06/2014</v>
          </cell>
          <cell r="C5516" t="str">
            <v>M2</v>
          </cell>
          <cell r="D5516">
            <v>15.25</v>
          </cell>
        </row>
        <row r="5517">
          <cell r="A5517">
            <v>87873</v>
          </cell>
          <cell r="B5517" t="str">
            <v>CHAPISCO APLICADO EM ALVENARIAS E ESTRUTURAS DE CONCRETO INTERNAS, COM ROLO PARA TEXTURA ACRÍLICA.  ARGAMASSA TRAÇO 1:4 E EMULSÃO POLIMÉRICA (ADESIVO) COM PREPARO MANUAL. AF_06/2014</v>
          </cell>
          <cell r="C5517" t="str">
            <v>M2</v>
          </cell>
          <cell r="D5517">
            <v>4.18</v>
          </cell>
        </row>
        <row r="5518">
          <cell r="A5518">
            <v>87874</v>
          </cell>
          <cell r="B5518" t="str">
            <v>CHAPISCO APLICADO EM ALVENARIAS E ESTRUTURAS DE CONCRETO INTERNAS, COM ROLO PARA TEXTURA ACRÍLICA.  ARGAMASSA TRAÇO 1:4 E EMULSÃO POLIMÉRICA (ADESIVO) COM PREPARO EM BETONEIRA 400L. AF_06/2014</v>
          </cell>
          <cell r="C5518" t="str">
            <v>M2</v>
          </cell>
          <cell r="D5518">
            <v>4.01</v>
          </cell>
        </row>
        <row r="5519">
          <cell r="A5519">
            <v>87876</v>
          </cell>
          <cell r="B5519" t="str">
            <v>CHAPISCO APLICADO EM ALVENARIAS E ESTRUTURAS DE CONCRETO INTERNAS, COM ROLO PARA TEXTURA ACRÍLICA.  ARGAMASSA INDUSTRIALIZADA COM PREPARO MANUAL. AF_06/2014</v>
          </cell>
          <cell r="C5519" t="str">
            <v>M2</v>
          </cell>
          <cell r="D5519">
            <v>8.23</v>
          </cell>
        </row>
        <row r="5520">
          <cell r="A5520">
            <v>87877</v>
          </cell>
          <cell r="B5520" t="str">
            <v>CHAPISCO APLICADO EM ALVENARIAS E ESTRUTURAS DE CONCRETO INTERNAS, COM ROLO PARA TEXTURA ACRÍLICA.  ARGAMASSA INDUSTRIALIZADA COM PREPARO EM MISTURADOR 300 KG. AF_06/2014</v>
          </cell>
          <cell r="C5520" t="str">
            <v>M2</v>
          </cell>
          <cell r="D5520">
            <v>7.85</v>
          </cell>
        </row>
        <row r="5521">
          <cell r="A5521">
            <v>87878</v>
          </cell>
          <cell r="B5521" t="str">
            <v>CHAPISCO APLICADO EM ALVENARIAS E ESTRUTURAS DE CONCRETO INTERNAS, COM COLHER DE PEDREIRO.  ARGAMASSA TRAÇO 1:3 COM PREPARO MANUAL. AF_06/2014</v>
          </cell>
          <cell r="C5521" t="str">
            <v>M2</v>
          </cell>
          <cell r="D5521">
            <v>4.03</v>
          </cell>
        </row>
        <row r="5522">
          <cell r="A5522">
            <v>87879</v>
          </cell>
          <cell r="B5522" t="str">
            <v>CHAPISCO APLICADO EM ALVENARIAS E ESTRUTURAS DE CONCRETO INTERNAS, COM COLHER DE PEDREIRO.  ARGAMASSA TRAÇO 1:3 COM PREPARO EM BETONEIRA 400L. AF_06/2014</v>
          </cell>
          <cell r="C5522" t="str">
            <v>M2</v>
          </cell>
          <cell r="D5522">
            <v>3.47</v>
          </cell>
        </row>
        <row r="5523">
          <cell r="A5523">
            <v>87881</v>
          </cell>
          <cell r="B5523" t="str">
            <v>CHAPISCO APLICADO NO TETO, COM ROLO PARA TEXTURA ACRÍLICA. ARGAMASSA TRAÇO 1:4 E EMULSÃO POLIMÉRICA (ADESIVO) COM PREPARO MANUAL. AF_06/2014</v>
          </cell>
          <cell r="C5523" t="str">
            <v>M2</v>
          </cell>
          <cell r="D5523">
            <v>4.07</v>
          </cell>
        </row>
        <row r="5524">
          <cell r="A5524">
            <v>87882</v>
          </cell>
          <cell r="B5524" t="str">
            <v>CHAPISCO APLICADO NO TETO, COM ROLO PARA TEXTURA ACRÍLICA. ARGAMASSA TRAÇO 1:4 E EMULSÃO POLIMÉRICA (ADESIVO) COM PREPARO EM BETONEIRA 400L. AF_06/2014</v>
          </cell>
          <cell r="C5524" t="str">
            <v>M2</v>
          </cell>
          <cell r="D5524">
            <v>3.9</v>
          </cell>
        </row>
        <row r="5525">
          <cell r="A5525">
            <v>87884</v>
          </cell>
          <cell r="B5525" t="str">
            <v>CHAPISCO APLICADO NO TETO, COM ROLO PARA TEXTURA ACRÍLICA. ARGAMASSA INDUSTRIALIZADA COM PREPARO MANUAL. AF_06/2014</v>
          </cell>
          <cell r="C5525" t="str">
            <v>M2</v>
          </cell>
          <cell r="D5525">
            <v>8.1199999999999992</v>
          </cell>
        </row>
        <row r="5526">
          <cell r="A5526">
            <v>87885</v>
          </cell>
          <cell r="B5526" t="str">
            <v>CHAPISCO APLICADO NO TETO, COM ROLO PARA TEXTURA ACRÍLICA. ARGAMASSA INDUSTRIALIZADA COM PREPARO EM MISTURADOR 300 KG. AF_06/2014</v>
          </cell>
          <cell r="C5526" t="str">
            <v>M2</v>
          </cell>
          <cell r="D5526">
            <v>7.74</v>
          </cell>
        </row>
        <row r="5527">
          <cell r="A5527">
            <v>87886</v>
          </cell>
          <cell r="B5527" t="str">
            <v>CHAPISCO APLICADO NO TETO, COM DESEMPENADEIRA DENTADA. ARGAMASSA INDUSTRIALIZADA COM PREPARO MANUAL. AF_06/2014</v>
          </cell>
          <cell r="C5527" t="str">
            <v>M2</v>
          </cell>
          <cell r="D5527">
            <v>23.29</v>
          </cell>
        </row>
        <row r="5528">
          <cell r="A5528">
            <v>87887</v>
          </cell>
          <cell r="B5528" t="str">
            <v>CHAPISCO APLICADO NO TETO, COM DESEMPENADEIRA DENTADA. ARGAMASSA INDUSTRIALIZADA COM PREPARO EM MISTURADOR 300 KG. AF_06/2014</v>
          </cell>
          <cell r="C5528" t="str">
            <v>M2</v>
          </cell>
          <cell r="D5528">
            <v>22.49</v>
          </cell>
        </row>
        <row r="5529">
          <cell r="A5529">
            <v>87888</v>
          </cell>
          <cell r="B5529" t="str">
            <v>CHAPISCO APLICADO EM ALVENARIA (SEM PRESENÇA DE VÃOS) E ESTRUTURAS DE CONCRETO DE FACHADA, COM ROLO PARA TEXTURA ACRÍLICA.  ARGAMASSA TRAÇO 1:4 E EMULSÃO POLIMÉRICA (ADESIVO) COM PREPARO MANUAL. AF_06/2014</v>
          </cell>
          <cell r="C5529" t="str">
            <v>M2</v>
          </cell>
          <cell r="D5529">
            <v>5.72</v>
          </cell>
        </row>
        <row r="5530">
          <cell r="A5530">
            <v>87889</v>
          </cell>
          <cell r="B5530" t="str">
            <v>CHAPISCO APLICADO EM ALVENARIA (SEM PRESENÇA DE VÃOS) E ESTRUTURAS DE CONCRETO DE FACHADA, COM ROLO PARA TEXTURA ACRÍLICA.  ARGAMASSA TRAÇO 1:4 E EMULSÃO POLIMÉRICA (ADESIVO) COM PREPARO EM BETONEIRA 400L. AF_06/2014</v>
          </cell>
          <cell r="C5530" t="str">
            <v>M2</v>
          </cell>
          <cell r="D5530">
            <v>5.55</v>
          </cell>
        </row>
        <row r="5531">
          <cell r="A5531">
            <v>87891</v>
          </cell>
          <cell r="B5531" t="str">
            <v>CHAPISCO APLICADO EM ALVENARIA (SEM PRESENÇA DE VÃOS) E ESTRUTURAS DE CONCRETO DE FACHADA, COM ROLO PARA TEXTURA ACRÍLICA.  ARGAMASSA INDUSTRIALIZADA COM PREPARO MANUAL. AF_06/2014</v>
          </cell>
          <cell r="C5531" t="str">
            <v>M2</v>
          </cell>
          <cell r="D5531">
            <v>9.77</v>
          </cell>
        </row>
        <row r="5532">
          <cell r="A5532">
            <v>87892</v>
          </cell>
          <cell r="B5532" t="str">
            <v>CHAPISCO APLICADO EM ALVENARIA (SEM PRESENÇA DE VÃOS) E ESTRUTURAS DE CONCRETO DE FACHADA, COM ROLO PARA TEXTURA ACRÍLICA.  ARGAMASSA INDUSTRIALIZADA COM PREPARO EM MISTURADOR 300 KG. AF_06/2014</v>
          </cell>
          <cell r="C5532" t="str">
            <v>M2</v>
          </cell>
          <cell r="D5532">
            <v>9.39</v>
          </cell>
        </row>
        <row r="5533">
          <cell r="A5533">
            <v>87893</v>
          </cell>
          <cell r="B5533" t="str">
            <v>CHAPISCO APLICADO EM ALVENARIA (SEM PRESENÇA DE VÃOS) E ESTRUTURAS DE CONCRETO DE FACHADA, COM COLHER DE PEDREIRO.  ARGAMASSA TRAÇO 1:3 COM PREPARO MANUAL. AF_06/2014</v>
          </cell>
          <cell r="C5533" t="str">
            <v>M2</v>
          </cell>
          <cell r="D5533">
            <v>6.7</v>
          </cell>
        </row>
        <row r="5534">
          <cell r="A5534">
            <v>87894</v>
          </cell>
          <cell r="B5534" t="str">
            <v>CHAPISCO APLICADO EM ALVENARIA (SEM PRESENÇA DE VÃOS) E ESTRUTURAS DE CONCRETO DE FACHADA, COM COLHER DE PEDREIRO.  ARGAMASSA TRAÇO 1:3 COM PREPARO EM BETONEIRA 400L. AF_06/2014</v>
          </cell>
          <cell r="C5534" t="str">
            <v>M2</v>
          </cell>
          <cell r="D5534">
            <v>6.14</v>
          </cell>
        </row>
        <row r="5535">
          <cell r="A5535">
            <v>87896</v>
          </cell>
          <cell r="B5535" t="str">
            <v>CHAPISCO APLICADO EM ALVENARIA (SEM PRESENÇA DE VÃOS) E ESTRUTURAS DE CONCRETO DE FACHADA, COM EQUIPAMENTO DE PROJEÇÃO.  ARGAMASSA TRAÇO 1:3 COM PREPARO MANUAL. AF_06/2014</v>
          </cell>
          <cell r="C5535" t="str">
            <v>M2</v>
          </cell>
          <cell r="D5535">
            <v>5.83</v>
          </cell>
        </row>
        <row r="5536">
          <cell r="A5536">
            <v>87897</v>
          </cell>
          <cell r="B5536" t="str">
            <v>CHAPISCO APLICADO EM ALVENARIA (SEM PRESENÇA DE VÃOS) E ESTRUTURAS DE CONCRETO DE FACHADA, COM EQUIPAMENTO DE PROJEÇÃO.  ARGAMASSA TRAÇO 1:3 COM PREPARO EM BETONEIRA 400 L. AF_06/2014</v>
          </cell>
          <cell r="C5536" t="str">
            <v>M2</v>
          </cell>
          <cell r="D5536">
            <v>5.27</v>
          </cell>
        </row>
        <row r="5537">
          <cell r="A5537">
            <v>87899</v>
          </cell>
          <cell r="B5537" t="str">
            <v>CHAPISCO APLICADO EM ALVENARIA (COM PRESENÇA DE VÃOS) E ESTRUTURAS DE CONCRETO DE FACHADA, COM ROLO PARA TEXTURA ACRÍLICA.  ARGAMASSA TRAÇO 1:4 E EMULSÃO POLIMÉRICA (ADESIVO) COM PREPARO MANUAL. AF_06/2014</v>
          </cell>
          <cell r="C5537" t="str">
            <v>M2</v>
          </cell>
          <cell r="D5537">
            <v>7.06</v>
          </cell>
        </row>
        <row r="5538">
          <cell r="A5538">
            <v>87900</v>
          </cell>
          <cell r="B5538" t="str">
            <v>CHAPISCO APLICADO EM ALVENARIA (COM PRESENÇA DE VÃOS) E ESTRUTURAS DE CONCRETO DE FACHADA, COM ROLO PARA TEXTURA ACRÍLICA.  ARGAMASSA TRAÇO 1:4 E EMULSÃO POLIMÉRICA (ADESIVO) COM PREPARO EM BETONEIRA 400L. AF_06/2014</v>
          </cell>
          <cell r="C5538" t="str">
            <v>M2</v>
          </cell>
          <cell r="D5538">
            <v>6.89</v>
          </cell>
        </row>
        <row r="5539">
          <cell r="A5539">
            <v>87902</v>
          </cell>
          <cell r="B5539" t="str">
            <v>CHAPISCO APLICADO EM ALVENARIA (COM PRESENÇA DE VÃOS) E ESTRUTURAS DE CONCRETO DE FACHADA, COM ROLO PARA TEXTURA ACRÍLICA.  ARGAMASSA INDUSTRIALIZADA COM PREPARO MANUAL. AF_06/2014</v>
          </cell>
          <cell r="C5539" t="str">
            <v>M2</v>
          </cell>
          <cell r="D5539">
            <v>11.11</v>
          </cell>
        </row>
        <row r="5540">
          <cell r="A5540">
            <v>87903</v>
          </cell>
          <cell r="B5540" t="str">
            <v>CHAPISCO APLICADO EM ALVENARIA (COM PRESENÇA DE VÃOS) E ESTRUTURAS DE CONCRETO DE FACHADA, COM ROLO PARA TEXTURA ACRÍLICA.  ARGAMASSA INDUSTRIALIZADA COM PREPARO EM MISTURADOR 300 KG. AF_06/2014</v>
          </cell>
          <cell r="C5540" t="str">
            <v>M2</v>
          </cell>
          <cell r="D5540">
            <v>10.73</v>
          </cell>
        </row>
        <row r="5541">
          <cell r="A5541">
            <v>87904</v>
          </cell>
          <cell r="B5541" t="str">
            <v>CHAPISCO APLICADO EM ALVENARIA (COM PRESENÇA DE VÃOS) E ESTRUTURAS DE CONCRETO DE FACHADA, COM COLHER DE PEDREIRO.  ARGAMASSA TRAÇO 1:3 COM PREPARO MANUAL. AF_06/2014</v>
          </cell>
          <cell r="C5541" t="str">
            <v>M2</v>
          </cell>
          <cell r="D5541">
            <v>8.9499999999999993</v>
          </cell>
        </row>
        <row r="5542">
          <cell r="A5542">
            <v>87905</v>
          </cell>
          <cell r="B5542" t="str">
            <v>CHAPISCO APLICADO EM ALVENARIA (COM PRESENÇA DE VÃOS) E ESTRUTURAS DE CONCRETO DE FACHADA, COM COLHER DE PEDREIRO.  ARGAMASSA TRAÇO 1:3 COM PREPARO EM BETONEIRA 400L. AF_06/2014</v>
          </cell>
          <cell r="C5542" t="str">
            <v>M2</v>
          </cell>
          <cell r="D5542">
            <v>8.39</v>
          </cell>
        </row>
        <row r="5543">
          <cell r="A5543">
            <v>87907</v>
          </cell>
          <cell r="B5543" t="str">
            <v>CHAPISCO APLICADO EM ALVENARIA (COM PRESENÇA DE VÃOS) E ESTRUTURAS DE CONCRETO DE FACHADA, COM EQUIPAMENTO DE PROJEÇÃO.  ARGAMASSA TRAÇO 1:3 COM PREPARO MANUAL. AF_06/2014</v>
          </cell>
          <cell r="C5543" t="str">
            <v>M2</v>
          </cell>
          <cell r="D5543">
            <v>7.7</v>
          </cell>
        </row>
        <row r="5544">
          <cell r="A5544">
            <v>87908</v>
          </cell>
          <cell r="B5544" t="str">
            <v>CHAPISCO APLICADO EM ALVENARIA (COM PRESENÇA DE VÃOS) E ESTRUTURAS DE CONCRETO DE FACHADA, COM EQUIPAMENTO DE PROJEÇÃO.  ARGAMASSA TRAÇO 1:3 COM PREPARO EM BETONEIRA 400 L. AF_06/2014</v>
          </cell>
          <cell r="C5544" t="str">
            <v>M2</v>
          </cell>
          <cell r="D5544">
            <v>7.14</v>
          </cell>
        </row>
        <row r="5545">
          <cell r="A5545">
            <v>87910</v>
          </cell>
          <cell r="B5545" t="str">
            <v>CHAPISCO APLICADO SOMENTE NA ESTRUTURA DE CONCRETO DA FACHADA, COM DESEMPENADEIRA DENTADA. ARGAMASSA INDUSTRIALIZADA COM PREPARO MANUAL. AF_06/2014</v>
          </cell>
          <cell r="C5545" t="str">
            <v>M2</v>
          </cell>
          <cell r="D5545">
            <v>23.04</v>
          </cell>
        </row>
        <row r="5546">
          <cell r="A5546">
            <v>87911</v>
          </cell>
          <cell r="B5546" t="str">
            <v>CHAPISCO APLICADO SOMENTE NA ESTRUTURA DE CONCRETO DA FACHADA, COM DESEMPENADEIRA DENTADA. ARGAMASSA INDUSTRIALIZADA COM PREPARO EM MISTURADOR 300 KG. AF_06/2014</v>
          </cell>
          <cell r="C5546" t="str">
            <v>M2</v>
          </cell>
          <cell r="D5546">
            <v>22.24</v>
          </cell>
        </row>
        <row r="5547">
          <cell r="A5547">
            <v>5991</v>
          </cell>
          <cell r="B5547" t="str">
            <v>BARRA LISA COM ARGAMASSA TRACO 1:4 (CIMENTO E AREIA GROSSA), ESPESSURA 2,0CM, INCLUSO ADITIVO IMPERMEABILIZANTE, PREPARO MECANICO DA ARGAMASSA</v>
          </cell>
          <cell r="C5547" t="str">
            <v>M2</v>
          </cell>
          <cell r="D5547">
            <v>53.43</v>
          </cell>
        </row>
        <row r="5548">
          <cell r="A5548">
            <v>84023</v>
          </cell>
          <cell r="B5548" t="str">
            <v>BARRA LISA TRACO 1:3 (CIMENTO E AREIA MEDIA), ESPESSURA 1,5CM, PREPARO MANUAL DA ARGAMASSA</v>
          </cell>
          <cell r="C5548" t="str">
            <v>M2</v>
          </cell>
          <cell r="D5548">
            <v>50.88</v>
          </cell>
        </row>
        <row r="5549">
          <cell r="A5549">
            <v>84024</v>
          </cell>
          <cell r="B5549" t="str">
            <v>BARRA LISA TRACO 1:3 (CIMENTO E AREIA MEDIA), ESPESSURA 1,0CM, PREPARO MANUAL DA ARGAMASSA</v>
          </cell>
          <cell r="C5549" t="str">
            <v>M2</v>
          </cell>
          <cell r="D5549">
            <v>48.73</v>
          </cell>
        </row>
        <row r="5550">
          <cell r="A5550">
            <v>84026</v>
          </cell>
          <cell r="B5550" t="str">
            <v>BARRA LISA TRACO 1:4 (CIMENTO E AREIA MEDIA), ESPESSURA 2,0CM, PREPARO MANUAL DA ARGAMASSA</v>
          </cell>
          <cell r="C5550" t="str">
            <v>M2</v>
          </cell>
          <cell r="D5550">
            <v>59.03</v>
          </cell>
        </row>
        <row r="5551">
          <cell r="A5551">
            <v>84027</v>
          </cell>
          <cell r="B5551" t="str">
            <v>BARRA LISA TRACO 1:3 (CIMENTO E AREIA MEDIA), ESPESSURA 0,5CM, PREPARO MANUAL DA ARGAMASSA</v>
          </cell>
          <cell r="C5551" t="str">
            <v>M2</v>
          </cell>
          <cell r="D5551">
            <v>41.69</v>
          </cell>
        </row>
        <row r="5552">
          <cell r="A5552">
            <v>84028</v>
          </cell>
          <cell r="B5552" t="str">
            <v>BARRA LISA TRACO 1:4 (CIMENTO E AREIA MEDIA), COM CORANTE AMARELO, ESPESSURA 2,0CM, PREPARO MANUAL DA ARGAMASSA</v>
          </cell>
          <cell r="C5552" t="str">
            <v>M2</v>
          </cell>
          <cell r="D5552">
            <v>64.819999999999993</v>
          </cell>
        </row>
        <row r="5553">
          <cell r="A5553">
            <v>84072</v>
          </cell>
          <cell r="B5553" t="str">
            <v>BARRA LISA TRACO 1:3 (CIMENTO E AREIA MEDIA NAO PENEIRADA), INCLUSO ADITIVO IMPERMEABILIZANTE, ESPESSURA 0,5CM, PREPARO MANUAL DA ARGAMASSA</v>
          </cell>
          <cell r="C5553" t="str">
            <v>M2</v>
          </cell>
          <cell r="D5553">
            <v>42.23</v>
          </cell>
        </row>
        <row r="5554">
          <cell r="A5554">
            <v>87411</v>
          </cell>
          <cell r="B5554" t="str">
            <v>APLICAÇÃO MANUAL DE GESSO DESEMPENADO (SEM TALISCAS) EM TETO DE AMBIENTES DE ÁREA MAIOR QUE 10M², ESPESSURA DE 0,5CM. AF_06/2014</v>
          </cell>
          <cell r="C5554" t="str">
            <v>M2</v>
          </cell>
          <cell r="D5554">
            <v>15.4</v>
          </cell>
        </row>
        <row r="5555">
          <cell r="A5555">
            <v>87412</v>
          </cell>
          <cell r="B5555" t="str">
            <v>APLICAÇÃO MANUAL DE GESSO DESEMPENADO (SEM TALISCAS) EM TETO DE AMBIENTES DE ÁREA ENTRE 5M² E 10M², ESPESSURA DE 0,5CM. AF_06/2014</v>
          </cell>
          <cell r="C5555" t="str">
            <v>M2</v>
          </cell>
          <cell r="D5555">
            <v>22.79</v>
          </cell>
        </row>
        <row r="5556">
          <cell r="A5556">
            <v>87413</v>
          </cell>
          <cell r="B5556" t="str">
            <v>APLICAÇÃO MANUAL DE GESSO DESEMPENADO (SEM TALISCAS) EM TETO DE AMBIENTES DE ÁREA MENOR QUE 5M², ESPESSURA DE 0,5CM. AF_06/2014</v>
          </cell>
          <cell r="C5556" t="str">
            <v>M2</v>
          </cell>
          <cell r="D5556">
            <v>27.01</v>
          </cell>
        </row>
        <row r="5557">
          <cell r="A5557">
            <v>87414</v>
          </cell>
          <cell r="B5557" t="str">
            <v>APLICAÇÃO MANUAL DE GESSO DESEMPENADO (SEM TALISCAS) EM TETO DE AMBIENTES DE ÁREA MAIOR QUE 10M², ESPESSURA DE 1,0CM. AF_06/2014</v>
          </cell>
          <cell r="C5557" t="str">
            <v>M2</v>
          </cell>
          <cell r="D5557">
            <v>22.32</v>
          </cell>
        </row>
        <row r="5558">
          <cell r="A5558">
            <v>87415</v>
          </cell>
          <cell r="B5558" t="str">
            <v>APLICAÇÃO MANUAL DE GESSO DESEMPENADO (SEM TALISCAS) EM TETO DE AMBIENTES DE ÁREA ENTRE 5M² E 10M², ESPESSURA DE 1,0CM. AF_06/2014</v>
          </cell>
          <cell r="C5558" t="str">
            <v>M2</v>
          </cell>
          <cell r="D5558">
            <v>29.5</v>
          </cell>
        </row>
        <row r="5559">
          <cell r="A5559">
            <v>87416</v>
          </cell>
          <cell r="B5559" t="str">
            <v>APLICAÇÃO MANUAL DE GESSO DESEMPENADO (SEM TALISCAS) EM TETO DE AMBIENTES DE ÁREA MENOR QUE 5M², ESPESSURA DE 1,0CM. AF_06/2014</v>
          </cell>
          <cell r="C5559" t="str">
            <v>M2</v>
          </cell>
          <cell r="D5559">
            <v>33.979999999999997</v>
          </cell>
        </row>
        <row r="5560">
          <cell r="A5560">
            <v>87417</v>
          </cell>
          <cell r="B5560" t="str">
            <v>APLICAÇÃO MANUAL DE GESSO DESEMPENADO (SEM TALISCAS) EM PAREDES DE AMBIENTES DE ÁREA MAIOR QUE 10M², ESPESSURA DE 0,5CM. AF_06/2014</v>
          </cell>
          <cell r="C5560" t="str">
            <v>M2</v>
          </cell>
          <cell r="D5560">
            <v>16.440000000000001</v>
          </cell>
        </row>
        <row r="5561">
          <cell r="A5561">
            <v>87418</v>
          </cell>
          <cell r="B5561" t="str">
            <v>APLICAÇÃO MANUAL DE GESSO DESEMPENADO (SEM TALISCAS) EM PAREDES DE AMBIENTES DE ÁREA ENTRE 5M² E 10M², ESPESSURA DE 0,5CM. AF_06/2014</v>
          </cell>
          <cell r="C5561" t="str">
            <v>M2</v>
          </cell>
          <cell r="D5561">
            <v>16.989999999999998</v>
          </cell>
        </row>
        <row r="5562">
          <cell r="A5562">
            <v>87419</v>
          </cell>
          <cell r="B5562" t="str">
            <v>APLICAÇÃO MANUAL DE GESSO DESEMPENADO (SEM TALISCAS) EM PAREDES DE AMBIENTES DE ÁREA MENOR QUE 5M², ESPESSURA DE 0,5CM. AF_06/2014</v>
          </cell>
          <cell r="C5562" t="str">
            <v>M2</v>
          </cell>
          <cell r="D5562">
            <v>18.579999999999998</v>
          </cell>
        </row>
        <row r="5563">
          <cell r="A5563">
            <v>87420</v>
          </cell>
          <cell r="B5563" t="str">
            <v>APLICAÇÃO MANUAL DE GESSO DESEMPENADO (SEM TALISCAS) EM PAREDES DE AMBIENTES DE ÁREA MAIOR QUE 10M², ESPESSURA DE 1,0CM. AF_06/2014</v>
          </cell>
          <cell r="C5563" t="str">
            <v>M2</v>
          </cell>
          <cell r="D5563">
            <v>24.18</v>
          </cell>
        </row>
        <row r="5564">
          <cell r="A5564">
            <v>87421</v>
          </cell>
          <cell r="B5564" t="str">
            <v>APLICAÇÃO MANUAL DE GESSO DESEMPENADO (SEM TALISCAS) EM PAREDES DE AMBIENTES DE ÁREA ENTRE 5M² E 10M², ESPESSURA DE 1,0CM. AF_06/2014</v>
          </cell>
          <cell r="C5564" t="str">
            <v>M2</v>
          </cell>
          <cell r="D5564">
            <v>24.73</v>
          </cell>
        </row>
        <row r="5565">
          <cell r="A5565">
            <v>87422</v>
          </cell>
          <cell r="B5565" t="str">
            <v>APLICAÇÃO MANUAL DE GESSO DESEMPENADO (SEM TALISCAS) EM PAREDES DE AMBIENTES DE ÁREA MENOR QUE 5M², ESPESSURA DE 1,0CM. AF_06/2014</v>
          </cell>
          <cell r="C5565" t="str">
            <v>M2</v>
          </cell>
          <cell r="D5565">
            <v>26.32</v>
          </cell>
        </row>
        <row r="5566">
          <cell r="A5566">
            <v>87423</v>
          </cell>
          <cell r="B5566" t="str">
            <v>APLICAÇÃO MANUAL DE GESSO SARRAFEADO (COM TALISCAS) EM PAREDES DE AMBIENTES DE ÁREA MAIOR QUE 10M², ESPESSURA DE 1,0CM. AF_06/2014</v>
          </cell>
          <cell r="C5566" t="str">
            <v>M2</v>
          </cell>
          <cell r="D5566">
            <v>33.15</v>
          </cell>
        </row>
        <row r="5567">
          <cell r="A5567">
            <v>87424</v>
          </cell>
          <cell r="B5567" t="str">
            <v>APLICAÇÃO MANUAL DE GESSO SARRAFEADO (COM TALISCAS) EM PAREDES DE AMBIENTES DE ÁREA ENTRE 5M² E 10M², ESPESSURA DE 1,0CM. AF_06/2014</v>
          </cell>
          <cell r="C5567" t="str">
            <v>M2</v>
          </cell>
          <cell r="D5567">
            <v>33.979999999999997</v>
          </cell>
        </row>
        <row r="5568">
          <cell r="A5568">
            <v>87425</v>
          </cell>
          <cell r="B5568" t="str">
            <v>APLICAÇÃO MANUAL DE GESSO SARRAFEADO (COM TALISCAS) EM PAREDES DE AMBIENTES DE ÁREA MENOR QUE 5M², ESPESSURA DE 1,0CM. AF_06/2014</v>
          </cell>
          <cell r="C5568" t="str">
            <v>M2</v>
          </cell>
          <cell r="D5568">
            <v>35.299999999999997</v>
          </cell>
        </row>
        <row r="5569">
          <cell r="A5569">
            <v>87426</v>
          </cell>
          <cell r="B5569" t="str">
            <v>APLICAÇÃO MANUAL DE GESSO SARRAFEADO (COM TALISCAS) EM PAREDES DE AMBIENTES DE ÁREA MAIOR QUE 10M², ESPESSURA DE 1,5CM. AF_06/2014</v>
          </cell>
          <cell r="C5569" t="str">
            <v>M2</v>
          </cell>
          <cell r="D5569">
            <v>38.54</v>
          </cell>
        </row>
        <row r="5570">
          <cell r="A5570">
            <v>87427</v>
          </cell>
          <cell r="B5570" t="str">
            <v>APLICAÇÃO MANUAL DE GESSO SARRAFEADO (COM TALISCAS) EM PAREDES DE AMBIENTES DE ÁREA ENTRE 5M² E 10M², ESPESSURA DE 1,5CM. AF_06/2014</v>
          </cell>
          <cell r="C5570" t="str">
            <v>M2</v>
          </cell>
          <cell r="D5570">
            <v>39.369999999999997</v>
          </cell>
        </row>
        <row r="5571">
          <cell r="A5571">
            <v>87428</v>
          </cell>
          <cell r="B5571" t="str">
            <v>APLICAÇÃO MANUAL DE GESSO SARRAFEADO (COM TALISCAS) EM PAREDES DE AMBIENTES DE ÁREA MENOR QUE 5M², ESPESSURA DE 1,5CM. AF_06/2014</v>
          </cell>
          <cell r="C5571" t="str">
            <v>M2</v>
          </cell>
          <cell r="D5571">
            <v>40.68</v>
          </cell>
        </row>
        <row r="5572">
          <cell r="A5572">
            <v>87429</v>
          </cell>
          <cell r="B5572" t="str">
            <v>APLICAÇÃO DE GESSO PROJETADO COM EQUIPAMENTO DE PROJEÇÃO EM PAREDES DE AMBIENTES DE ÁREA MAIOR QUE 10M², DESEMPENADO (SEM TALISCAS), ESPESSURA DE 0,5CM. AF_06/2014</v>
          </cell>
          <cell r="C5572" t="str">
            <v>M2</v>
          </cell>
          <cell r="D5572">
            <v>18.64</v>
          </cell>
        </row>
        <row r="5573">
          <cell r="A5573">
            <v>87430</v>
          </cell>
          <cell r="B5573" t="str">
            <v>APLICAÇÃO DE GESSO PROJETADO COM EQUIPAMENTO DE PROJEÇÃO EM PAREDES DE AMBIENTES DE ÁREA ENTRE 5M² E 10M², DESEMPENADO (SEM TALISCAS), ESPESSURA DE 0,5CM. AF_06/2014</v>
          </cell>
          <cell r="C5573" t="str">
            <v>M2</v>
          </cell>
          <cell r="D5573">
            <v>19.190000000000001</v>
          </cell>
        </row>
        <row r="5574">
          <cell r="A5574">
            <v>87431</v>
          </cell>
          <cell r="B5574" t="str">
            <v>APLICAÇÃO DE GESSO PROJETADO COM EQUIPAMENTO DE PROJEÇÃO EM PAREDES DE AMBIENTES DE ÁREA MENOR QUE 5M², DESEMPENADO (SEM TALISCAS), ESPESSURA DE 0,5CM. AF_06/2014</v>
          </cell>
          <cell r="C5574" t="str">
            <v>M2</v>
          </cell>
          <cell r="D5574">
            <v>19.46</v>
          </cell>
        </row>
        <row r="5575">
          <cell r="A5575">
            <v>87432</v>
          </cell>
          <cell r="B5575" t="str">
            <v>APLICAÇÃO DE GESSO PROJETADO COM EQUIPAMENTO DE PROJEÇÃO EM PAREDES DE AMBIENTES DE ÁREA MAIOR QUE 10M², DESEMPENADO (SEM TALISCAS), ESPESSURA DE 1,0CM. AF_06/2014</v>
          </cell>
          <cell r="C5575" t="str">
            <v>M2</v>
          </cell>
          <cell r="D5575">
            <v>26.22</v>
          </cell>
        </row>
        <row r="5576">
          <cell r="A5576">
            <v>87433</v>
          </cell>
          <cell r="B5576" t="str">
            <v>APLICAÇÃO DE GESSO PROJETADO COM EQUIPAMENTO DE PROJEÇÃO EM PAREDES DE AMBIENTES DE ÁREA ENTRE 5M² E 10M², DESEMPENADO (SEM TALISCAS), ESPESSURA DE 1,0CM. AF_06/2014</v>
          </cell>
          <cell r="C5576" t="str">
            <v>M2</v>
          </cell>
          <cell r="D5576">
            <v>27.32</v>
          </cell>
        </row>
        <row r="5577">
          <cell r="A5577">
            <v>87434</v>
          </cell>
          <cell r="B5577" t="str">
            <v>APLICAÇÃO DE GESSO PROJETADO COM EQUIPAMENTO DE PROJEÇÃO EM PAREDES DE AMBIENTES DE ÁREA MENOR QUE 5M², DESEMPENADO (SEM TALISCAS), ESPESSURA DE 1,0CM. AF_06/2014</v>
          </cell>
          <cell r="C5577" t="str">
            <v>M2</v>
          </cell>
          <cell r="D5577">
            <v>28.08</v>
          </cell>
        </row>
        <row r="5578">
          <cell r="A5578">
            <v>87435</v>
          </cell>
          <cell r="B5578" t="str">
            <v>APLICAÇÃO DE GESSO PROJETADO COM EQUIPAMENTO DE PROJEÇÃO EM PAREDES DE AMBIENTES DE ÁREA MAIOR QUE 10M², SARRAFEADO (COM TALISCAS), ESPESSURA DE 1,0CM. AF_06/2014</v>
          </cell>
          <cell r="C5578" t="str">
            <v>M2</v>
          </cell>
          <cell r="D5578">
            <v>29.66</v>
          </cell>
        </row>
        <row r="5579">
          <cell r="A5579">
            <v>87436</v>
          </cell>
          <cell r="B5579" t="str">
            <v>APLICAÇÃO DE GESSO PROJETADO COM EQUIPAMENTO DE PROJEÇÃO EM PAREDES DE AMBIENTES DE ÁREA ENTRE 5M² E 10M², SARRAFEADO (COM TALISCAS), ESPESSURA DE 1,0CM. AF_06/2014</v>
          </cell>
          <cell r="C5579" t="str">
            <v>M2</v>
          </cell>
          <cell r="D5579">
            <v>31.53</v>
          </cell>
        </row>
        <row r="5580">
          <cell r="A5580">
            <v>87437</v>
          </cell>
          <cell r="B5580" t="str">
            <v>APLICAÇÃO DE GESSO PROJETADO COM EQUIPAMENTO DE PROJEÇÃO EM PAREDES DE AMBIENTES DE ÁREA MENOR QUE 5M², SARRAFEADO (COM TALISCAS), ESPESSURA DE 1,0CM. AF_06/2014</v>
          </cell>
          <cell r="C5580" t="str">
            <v>M2</v>
          </cell>
          <cell r="D5580">
            <v>32.85</v>
          </cell>
        </row>
        <row r="5581">
          <cell r="A5581">
            <v>87438</v>
          </cell>
          <cell r="B5581" t="str">
            <v>APLICAÇÃO DE GESSO PROJETADO COM EQUIPAMENTO DE PROJEÇÃO EM PAREDES DE AMBIENTES DE ÁREA MAIOR QUE 10M², SARRAFEADO (COM TALISCAS), ESPESSURA DE 1,5CM. AF_06/2014</v>
          </cell>
          <cell r="C5581" t="str">
            <v>M2</v>
          </cell>
          <cell r="D5581">
            <v>36.299999999999997</v>
          </cell>
        </row>
        <row r="5582">
          <cell r="A5582">
            <v>87439</v>
          </cell>
          <cell r="B5582" t="str">
            <v>APLICAÇÃO DE GESSO PROJETADO COM EQUIPAMENTO DE PROJEÇÃO EM PAREDES DE AMBIENTES DE ÁREA ENTRE 5M² E 10M², SARRAFEADO (COM TALISCAS), ESPESSURA DE 1,5CM. AF_06/2014</v>
          </cell>
          <cell r="C5582" t="str">
            <v>M2</v>
          </cell>
          <cell r="D5582">
            <v>38.659999999999997</v>
          </cell>
        </row>
        <row r="5583">
          <cell r="A5583">
            <v>87440</v>
          </cell>
          <cell r="B5583" t="str">
            <v>APLICAÇÃO DE GESSO PROJETADO COM EQUIPAMENTO DE PROJEÇÃO EM PAREDES DE AMBIENTES DE ÁREA MENOR QUE 5M², SARRAFEADO (COM TALISCAS), ESPESSURA DE 1,5CM. AF_06/2014</v>
          </cell>
          <cell r="C5583" t="str">
            <v>M2</v>
          </cell>
          <cell r="D5583">
            <v>39.76</v>
          </cell>
        </row>
        <row r="5584">
          <cell r="A5584">
            <v>87527</v>
          </cell>
          <cell r="B5584" t="str">
            <v>EMBOÇO, PARA RECEBIMENTO DE CERÂMICA, EM ARGAMASSA TRAÇO 1:2:8, PREPARO MECÂNICO COM BETONEIRA 400L, APLICADO MANUALMENTE EM FACES INTERNAS DE PAREDES, PARA AMBIENTE COM ÁREA MENOR QUE 5M2, ESPESSURA DE 20MM, COM EXECUÇÃO DE TALISCAS. AF_06/2014</v>
          </cell>
          <cell r="C5584" t="str">
            <v>M2</v>
          </cell>
          <cell r="D5584">
            <v>34.5</v>
          </cell>
        </row>
        <row r="5585">
          <cell r="A5585">
            <v>87528</v>
          </cell>
          <cell r="B5585" t="str">
            <v>EMBOÇO, PARA RECEBIMENTO DE CERÂMICA, EM ARGAMASSA TRAÇO 1:2:8, PREPARO MANUAL, APLICADO MANUALMENTE EM FACES INTERNAS DE PAREDES, PARA AMBIENTE COM ÁREA MENOR QUE 5M2, ESPESSURA DE 20MM, COM EXECUÇÃO DE TALISCAS. AF_06/2014</v>
          </cell>
          <cell r="C5585" t="str">
            <v>M2</v>
          </cell>
          <cell r="D5585">
            <v>39.380000000000003</v>
          </cell>
        </row>
        <row r="5586">
          <cell r="A5586">
            <v>87529</v>
          </cell>
          <cell r="B5586" t="str">
            <v>MASSA ÚNICA, PARA RECEBIMENTO DE PINTURA, EM ARGAMASSA TRAÇO 1:2:8, PREPARO MECÂNICO COM BETONEIRA 400L, APLICADA MANUALMENTE EM FACES INTERNAS DE PAREDES, ESPESSURA DE 20MM, COM EXECUÇÃO DE TALISCAS. AF_06/2014</v>
          </cell>
          <cell r="C5586" t="str">
            <v>M2</v>
          </cell>
          <cell r="D5586">
            <v>30.6</v>
          </cell>
        </row>
        <row r="5587">
          <cell r="A5587">
            <v>87530</v>
          </cell>
          <cell r="B5587" t="str">
            <v>MASSA ÚNICA, PARA RECEBIMENTO DE PINTURA, EM ARGAMASSA TRAÇO 1:2:8, PREPARO MANUAL, APLICADA MANUALMENTE EM FACES INTERNAS DE PAREDES, ESPESSURA DE 20MM, COM EXECUÇÃO DE TALISCAS. AF_06/2014</v>
          </cell>
          <cell r="C5587" t="str">
            <v>M2</v>
          </cell>
          <cell r="D5587">
            <v>35.479999999999997</v>
          </cell>
        </row>
        <row r="5588">
          <cell r="A5588">
            <v>87531</v>
          </cell>
          <cell r="B5588" t="str">
            <v>EMBOÇO, PARA RECEBIMENTO DE CERÂMICA, EM ARGAMASSA TRAÇO 1:2:8, PREPARO MECÂNICO COM BETONEIRA 400L, APLICADO MANUALMENTE EM FACES INTERNAS DE PAREDES, PARA AMBIENTE COM ÁREA ENTRE 5M2 E 10M2, ESPESSURA DE 20MM, COM EXECUÇÃO DE TALISCAS. AF_06/2014</v>
          </cell>
          <cell r="C5588" t="str">
            <v>M2</v>
          </cell>
          <cell r="D5588">
            <v>29.22</v>
          </cell>
        </row>
        <row r="5589">
          <cell r="A5589">
            <v>87532</v>
          </cell>
          <cell r="B5589" t="str">
            <v>EMBOÇO, PARA RECEBIMENTO DE CERÂMICA, EM ARGAMASSA TRAÇO 1:2:8, PREPARO MANUAL, APLICADO MANUALMENTE EM FACES INTERNAS DE PAREDES, PARA AMBIENTE COM ÁREA  ENTRE 5M2 E 10M2, ESPESSURA DE 20MM, COM EXECUÇÃO DE TALISCAS. AF_06/2014</v>
          </cell>
          <cell r="C5589" t="str">
            <v>M2</v>
          </cell>
          <cell r="D5589">
            <v>34.1</v>
          </cell>
        </row>
        <row r="5590">
          <cell r="A5590">
            <v>87535</v>
          </cell>
          <cell r="B5590" t="str">
            <v>EMBOÇO, PARA RECEBIMENTO DE CERÂMICA, EM ARGAMASSA TRAÇO 1:2:8, PREPARO MECÂNICO COM BETONEIRA 400L, APLICADO MANUALMENTE EM FACES INTERNAS DE PAREDES, PARA AMBIENTE COM ÁREA  MAIOR QUE 10M2, ESPESSURA DE 20MM, COM EXECUÇÃO DE TALISCAS. AF_06/2014</v>
          </cell>
          <cell r="C5590" t="str">
            <v>M2</v>
          </cell>
          <cell r="D5590">
            <v>25.32</v>
          </cell>
        </row>
        <row r="5591">
          <cell r="A5591">
            <v>87536</v>
          </cell>
          <cell r="B5591" t="str">
            <v>EMBOÇO, PARA RECEBIMENTO DE CERÂMICA, EM ARGAMASSA TRAÇO 1:2:8, PREPARO MANUAL, APLICADO MANUALMENTE EM FACES INTERNAS DE PAREDES, PARA AMBIENTE COM ÁREA  MAIOR QUE 10M2, ESPESSURA DE 20MM, COM EXECUÇÃO DE TALISCAS. AF_06/2014</v>
          </cell>
          <cell r="C5591" t="str">
            <v>M2</v>
          </cell>
          <cell r="D5591">
            <v>30.2</v>
          </cell>
        </row>
        <row r="5592">
          <cell r="A5592">
            <v>87537</v>
          </cell>
          <cell r="B5592" t="str">
            <v>EMBOÇO, PARA RECEBIMENTO DE CERÂMICA, EM ARGAMASSA INDUSTRIALIZADA, PREPARO MECÂNICO, APLICADO COM EQUIPAMENTO DE MISTURA E PROJEÇÃO DE 1,5 M3/H DE ARGAMASSA EM FACES INTERNAS DE PAREDES, PARA AMBIENTE COM ÁREA  MENOR QUE 5M2, ESPESSURA DE 20MM, COM EXECUÇÃO DE TALISCAS. AF_06/2014</v>
          </cell>
          <cell r="C5592" t="str">
            <v>M2</v>
          </cell>
          <cell r="D5592">
            <v>52.31</v>
          </cell>
        </row>
        <row r="5593">
          <cell r="A5593">
            <v>87538</v>
          </cell>
          <cell r="B5593" t="str">
            <v>MASSA ÚNICA, PARA RECEBIMENTO DE PINTURA, EM ARGAMASSA INDUSTRIALIZADA, PREPARO MECÂNICO, APLICADO COM EQUIPAMENTO DE MISTURA E PROJEÇÃO DE 1,5 M3/H DE ARGAMASSA EM FACES INTERNAS DE PAREDES, ESPESSURA DE 20MM, COM EXECUÇÃO DE TALISCAS. AF_06/2014</v>
          </cell>
          <cell r="C5593" t="str">
            <v>M2</v>
          </cell>
          <cell r="D5593">
            <v>48.97</v>
          </cell>
        </row>
        <row r="5594">
          <cell r="A5594">
            <v>87539</v>
          </cell>
          <cell r="B5594" t="str">
            <v>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v>
          </cell>
          <cell r="C5594" t="str">
            <v>M2</v>
          </cell>
          <cell r="D5594">
            <v>47.78</v>
          </cell>
        </row>
        <row r="5595">
          <cell r="A5595">
            <v>87541</v>
          </cell>
          <cell r="B5595" t="str">
            <v>EMBOÇO, PARA RECEBIMENTO DE CERÂMICA, EM ARGAMASSA INDUSTRIALIZADA, PREPARO MECÂNICO, APLICADO COM EQUIPAMENTO DE MISTURA E PROJEÇÃO DE 1,5 M3/H DE ARGAMASSA EM FACES INTERNAS DE PAREDES, PARA AMBIENTE COM ÁREA MAIOR QUE 10M2, ESPESSURA DE 20MM, COM EXECUÇÃO DE TALISCAS. AF_06/2014</v>
          </cell>
          <cell r="C5595" t="str">
            <v>M2</v>
          </cell>
          <cell r="D5595">
            <v>44.44</v>
          </cell>
        </row>
        <row r="5596">
          <cell r="A5596">
            <v>87543</v>
          </cell>
          <cell r="B5596" t="str">
            <v>MASSA ÚNICA, PARA RECEBIMENTO DE PINTURA OU CERÂMICA, ARGAMASSA INDUSTRIALIZADA, PREPARO MECÂNICO, APLICADO COM EQUIPAMENTO DE MISTURA E PROJEÇÃO DE 1,5 M3/H EM FACES INTERNAS DE PAREDES, ESPESSURA DE 5MM, SEM EXECUÇÃO DE TALISCAS. AF_06/2014</v>
          </cell>
          <cell r="C5596" t="str">
            <v>M2</v>
          </cell>
          <cell r="D5596">
            <v>16.86</v>
          </cell>
        </row>
        <row r="5597">
          <cell r="A5597">
            <v>87545</v>
          </cell>
          <cell r="B5597" t="str">
            <v>EMBOÇO, PARA RECEBIMENTO DE CERÂMICA, EM ARGAMASSA TRAÇO 1:2:8, PREPARO MECÂNICO COM BETONEIRA 400L, APLICADO MANUALMENTE EM FACES INTERNAS DE PAREDES, PARA AMBIENTE COM ÁREA MENOR QUE 5M2, ESPESSURA DE 10MM, COM EXECUÇÃO DE TALISCAS. AF_06/2014</v>
          </cell>
          <cell r="C5597" t="str">
            <v>M2</v>
          </cell>
          <cell r="D5597">
            <v>24.18</v>
          </cell>
        </row>
        <row r="5598">
          <cell r="A5598">
            <v>87546</v>
          </cell>
          <cell r="B5598" t="str">
            <v>EMBOÇO, PARA RECEBIMENTO DE CERÂMICA, EM ARGAMASSA TRAÇO 1:2:8, PREPARO MANUAL, APLICADO MANUALMENTE EM FACES INTERNAS DE PAREDES, PARA AMBIENTE COM ÁREA MENOR QUE 5M2, ESPESSURA DE 10MM, COM EXECUÇÃO DE TALISCAS. AF_06/2014</v>
          </cell>
          <cell r="C5598" t="str">
            <v>M2</v>
          </cell>
          <cell r="D5598">
            <v>26.95</v>
          </cell>
        </row>
        <row r="5599">
          <cell r="A5599">
            <v>87547</v>
          </cell>
          <cell r="B5599" t="str">
            <v>MASSA ÚNICA, PARA RECEBIMENTO DE PINTURA, EM ARGAMASSA TRAÇO 1:2:8, PREPARO MECÂNICO COM BETONEIRA 400L, APLICADA MANUALMENTE EM FACES INTERNAS DE PAREDES, ESPESSURA DE 10MM, COM EXECUÇÃO DE TALISCAS. AF_06/2014</v>
          </cell>
          <cell r="C5599" t="str">
            <v>M2</v>
          </cell>
          <cell r="D5599">
            <v>20.309999999999999</v>
          </cell>
        </row>
        <row r="5600">
          <cell r="A5600">
            <v>87548</v>
          </cell>
          <cell r="B5600" t="str">
            <v>MASSA ÚNICA, PARA RECEBIMENTO DE PINTURA, EM ARGAMASSA TRAÇO 1:2:8, PREPARO MANUAL, APLICADA MANUALMENTE EM FACES INTERNAS DE PAREDES, ESPESSURA DE 10MM, COM EXECUÇÃO DE TALISCAS. AF_06/2014</v>
          </cell>
          <cell r="C5600" t="str">
            <v>M2</v>
          </cell>
          <cell r="D5600">
            <v>23.08</v>
          </cell>
        </row>
        <row r="5601">
          <cell r="A5601">
            <v>87549</v>
          </cell>
          <cell r="B5601" t="str">
            <v>EMBOÇO, PARA RECEBIMENTO DE CERÂMICA, EM ARGAMASSA TRAÇO 1:2:8, PREPARO MECÂNICO COM BETONEIRA 400L, APLICADO MANUALMENTE EM FACES INTERNAS DE PAREDES, PARA AMBIENTE COM ÁREA ENTRE 5M2 E 10M2, ESPESSURA DE 10MM, COM EXECUÇÃO DE TALISCAS. AF_06/2014</v>
          </cell>
          <cell r="C5601" t="str">
            <v>M2</v>
          </cell>
          <cell r="D5601">
            <v>18.91</v>
          </cell>
        </row>
        <row r="5602">
          <cell r="A5602">
            <v>87550</v>
          </cell>
          <cell r="B5602" t="str">
            <v>EMBOÇO, PARA RECEBIMENTO DE CERÂMICA, EM ARGAMASSA TRAÇO 1:2:8, PREPARO MANUAL, APLICADO MANUALMENTE EM FACES INTERNAS DE PAREDES, PARA AMBIENTE COM ÁREA ENTRE 5M2 E 10M2, ESPESSURA DE 10MM, COM EXECUÇÃO DE TALISCAS. AF_06/2014</v>
          </cell>
          <cell r="C5602" t="str">
            <v>M2</v>
          </cell>
          <cell r="D5602">
            <v>21.68</v>
          </cell>
        </row>
        <row r="5603">
          <cell r="A5603">
            <v>87553</v>
          </cell>
          <cell r="B5603" t="str">
            <v>EMBOÇO, PARA RECEBIMENTO DE CERÂMICA, EM ARGAMASSA TRAÇO 1:2:8, PREPARO MECÂNICO COM BETONEIRA 400L, APLICADO MANUALMENTE EM FACES INTERNAS DE PAREDES, PARA AMBIENTE COM ÁREA MAIOR QUE 10M2, ESPESSURA DE 10MM, COM EXECUÇÃO DE TALISCAS. AF_06/2014</v>
          </cell>
          <cell r="C5603" t="str">
            <v>M2</v>
          </cell>
          <cell r="D5603">
            <v>15.01</v>
          </cell>
        </row>
        <row r="5604">
          <cell r="A5604">
            <v>87554</v>
          </cell>
          <cell r="B5604" t="str">
            <v>EMBOÇO, PARA RECEBIMENTO DE CERÂMICA, EM ARGAMASSA TRAÇO 1:2:8, PREPARO MANUAL, APLICADO MANUALMENTE EM FACES INTERNAS DE PAREDES, PARA AMBIENTE COM ÁREA MAIOR QUE 10M2, ESPESSURA DE 10MM, COM EXECUÇÃO DE TALISCAS. AF_06/2014</v>
          </cell>
          <cell r="C5604" t="str">
            <v>M2</v>
          </cell>
          <cell r="D5604">
            <v>17.78</v>
          </cell>
        </row>
        <row r="5605">
          <cell r="A5605">
            <v>87555</v>
          </cell>
          <cell r="B5605" t="str">
            <v>EMBOÇO, PARA RECEBIMENTO DE CERÂMICA, EM ARGAMASSA INDUSTRIALIZADA, PREPARO MECÂNICO, APLICADO COM EQUIPAMENTO DE MISTURA E PROJEÇÃO DE 1,5 M3/H DE ARGAMASSA EM FACES INTERNAS DE PAREDES, PARA AMBIENTE COM ÁREA MENOR QUE 5M2, ESPESSURA DE 10MM, COM EXECUÇÃO DE TALISCAS. AF_06/2014</v>
          </cell>
          <cell r="C5605" t="str">
            <v>M2</v>
          </cell>
          <cell r="D5605">
            <v>33.08</v>
          </cell>
        </row>
        <row r="5606">
          <cell r="A5606">
            <v>87556</v>
          </cell>
          <cell r="B5606" t="str">
            <v>MASSA ÚNICA, PARA RECEBIMENTO DE PINTURA, EM ARGAMASSA INDUSTRIALIZADA, PREPARO MECÂNICO, APLICADO COM EQUIPAMENTO DE MISTURA E PROJEÇÃO DE 1,5 M3/H DE ARGAMASSA EM FACES INTERNAS DE PAREDES, ESPESSURA DE 10MM, COM EXECUÇÃO DE TALISCAS. AF_06/2014</v>
          </cell>
          <cell r="C5606" t="str">
            <v>M2</v>
          </cell>
          <cell r="D5606">
            <v>29.76</v>
          </cell>
        </row>
        <row r="5607">
          <cell r="A5607">
            <v>87557</v>
          </cell>
          <cell r="B5607" t="str">
            <v>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v>
          </cell>
          <cell r="C5607" t="str">
            <v>M2</v>
          </cell>
          <cell r="D5607">
            <v>28.55</v>
          </cell>
        </row>
        <row r="5608">
          <cell r="A5608">
            <v>87559</v>
          </cell>
          <cell r="B5608" t="str">
            <v>EMBOÇO, PARA RECEBIMENTO DE CERÂMICA, EM ARGAMASSA INDUSTRIALIZADA, PREPARO MECÂNICO, APLICADO COM EQUIPAMENTO DE MISTURA E PROJEÇÃO DE 1,5 M3/H DE ARGAMASSA EM FACES INTERNAS DE PAREDES, PARA AMBIENTE COM ÁREA MAIOR QUE 10M2, ESPESSURA DE 10MM, COM EXECUÇÃO DE TALISCAS. AF_06/2014</v>
          </cell>
          <cell r="C5608" t="str">
            <v>M2</v>
          </cell>
          <cell r="D5608">
            <v>25.2</v>
          </cell>
        </row>
        <row r="5609">
          <cell r="A5609">
            <v>87561</v>
          </cell>
          <cell r="B5609" t="str">
            <v>MASSA ÚNICA, PARA RECEBIMENTO DE PINTURA OU CERÂMICA, EM ARGAMASSA INDUSTRIALIZADA, PREPARO MECÂNICO, APLICADO COM EQUIPAMENTO DE MISTURA E PROJEÇÃO DE 1,5 M3/H DE ARGAMASSA EM FACES INTERNAS DE PAREDES, ESPESSURA DE 10MM, SEM EXECUÇÃO DE TALISCAS. AF_06/2014</v>
          </cell>
          <cell r="C5609" t="str">
            <v>M2</v>
          </cell>
          <cell r="D5609">
            <v>28.85</v>
          </cell>
        </row>
        <row r="5610">
          <cell r="A5610">
            <v>87775</v>
          </cell>
          <cell r="B5610" t="str">
            <v>EMBOÇO OU MASSA ÚNICA EM ARGAMASSA TRAÇO 1:2:8, PREPARO MECÂNICO COM BETONEIRA 400 L, APLICADA MANUALMENTE EM PANOS DE FACHADA COM PRESENÇA DE VÃOS, ESPESSURA DE 25 MM. AF_06/2014</v>
          </cell>
          <cell r="C5610" t="str">
            <v>M2</v>
          </cell>
          <cell r="D5610">
            <v>51.56</v>
          </cell>
        </row>
        <row r="5611">
          <cell r="A5611">
            <v>87777</v>
          </cell>
          <cell r="B5611" t="str">
            <v>EMBOÇO OU MASSA ÚNICA EM ARGAMASSA TRAÇO 1:2:8, PREPARO MANUAL, APLICADA MANUALMENTE EM PANOS DE FACHADA COM PRESENÇA DE VÃOS, ESPESSURA DE 25 MM. AF_06/2014</v>
          </cell>
          <cell r="C5611" t="str">
            <v>M2</v>
          </cell>
          <cell r="D5611">
            <v>55.64</v>
          </cell>
        </row>
        <row r="5612">
          <cell r="A5612">
            <v>87778</v>
          </cell>
          <cell r="B5612" t="str">
            <v>EMBOÇO OU MASSA ÚNICA EM ARGAMASSA INDUSTRIALIZADA, PREPARO MECÂNICO E APLICAÇÃO COM EQUIPAMENTO DE MISTURA E PROJEÇÃO DE 1,5 M3/H DE ARGAMASSA EM PANOS DE FACHADA COM PRESENÇA DE VÃOS, ESPESSURA DE 25 MM. AF_06/2014</v>
          </cell>
          <cell r="C5612" t="str">
            <v>M2</v>
          </cell>
          <cell r="D5612">
            <v>63.56</v>
          </cell>
        </row>
        <row r="5613">
          <cell r="A5613">
            <v>87779</v>
          </cell>
          <cell r="B5613" t="str">
            <v>EMBOÇO OU MASSA ÚNICA EM ARGAMASSA TRAÇO 1:2:8, PREPARO MECÂNICO COM BETONEIRA 400 L, APLICADA MANUALMENTE EM PANOS DE FACHADA COM PRESENÇA DE VÃOS, ESPESSURA DE 35 MM. AF_06/2014</v>
          </cell>
          <cell r="C5613" t="str">
            <v>M2</v>
          </cell>
          <cell r="D5613">
            <v>59.45</v>
          </cell>
        </row>
        <row r="5614">
          <cell r="A5614">
            <v>87781</v>
          </cell>
          <cell r="B5614" t="str">
            <v>EMBOÇO OU MASSA ÚNICA EM ARGAMASSA TRAÇO 1:2:8, PREPARO MANUAL, APLICADA MANUALMENTE EM PANOS DE FACHADA COM PRESENÇA DE VÃOS, ESPESSURA DE 35 MM. AF_06/2014</v>
          </cell>
          <cell r="C5614" t="str">
            <v>M2</v>
          </cell>
          <cell r="D5614">
            <v>64.92</v>
          </cell>
        </row>
        <row r="5615">
          <cell r="A5615">
            <v>87783</v>
          </cell>
          <cell r="B5615" t="str">
            <v>EMBOÇO OU MASSA ÚNICA EM ARGAMASSA INDUSTRIALIZADA, PREPARO MECÂNICO E APLICAÇÃO COM EQUIPAMENTO DE MISTURA E PROJEÇÃO DE 1,5 M3/H DE ARGAMASSA EM PANOS DE FACHADA COM PRESENÇA DE VÃOS, ESPESSURA DE 35 MM. AF_06/2014</v>
          </cell>
          <cell r="C5615" t="str">
            <v>M2</v>
          </cell>
          <cell r="D5615">
            <v>77.7</v>
          </cell>
        </row>
        <row r="5616">
          <cell r="A5616">
            <v>87784</v>
          </cell>
          <cell r="B5616" t="str">
            <v>EMBOÇO OU MASSA ÚNICA EM ARGAMASSA TRAÇO 1:2:8, PREPARO MECÂNICO COM BETONEIRA 400 L, APLICADA MANUALMENTE EM PANOS DE FACHADA COM PRESENÇA DE VÃOS, ESPESSURA DE 45 MM. AF_06/2014</v>
          </cell>
          <cell r="C5616" t="str">
            <v>M2</v>
          </cell>
          <cell r="D5616">
            <v>67.33</v>
          </cell>
        </row>
        <row r="5617">
          <cell r="A5617">
            <v>87786</v>
          </cell>
          <cell r="B5617" t="str">
            <v>EMBOÇO OU MASSA ÚNICA EM ARGAMASSA TRAÇO 1:2:8, PREPARO MANUAL, APLICADA MANUALMENTE EM PANOS DE FACHADA COM PRESENÇA DE VÃOS, ESPESSURA DE 45 MM. AF_06/2014</v>
          </cell>
          <cell r="C5617" t="str">
            <v>M2</v>
          </cell>
          <cell r="D5617">
            <v>74.2</v>
          </cell>
        </row>
        <row r="5618">
          <cell r="A5618">
            <v>87787</v>
          </cell>
          <cell r="B5618" t="str">
            <v>EMBOÇO OU MASSA ÚNICA EM ARGAMASSA INDUSTRIALIZADA, PREPARO MECÂNICO E APLICAÇÃO COM EQUIPAMENTO DE MISTURA E PROJEÇÃO DE 1,5 M3/H DE ARGAMASSA EM PANOS DE FACHADA COM PRESENÇA DE VÃOS, ESPESSURA DE 45 MM. AF_06/2014</v>
          </cell>
          <cell r="C5618" t="str">
            <v>M2</v>
          </cell>
          <cell r="D5618">
            <v>91.86</v>
          </cell>
        </row>
        <row r="5619">
          <cell r="A5619">
            <v>87788</v>
          </cell>
          <cell r="B5619" t="str">
            <v>EMBOÇO OU MASSA ÚNICA EM ARGAMASSA TRAÇO 1:2:8, PREPARO MECÂNICO COM BETONEIRA 400 L, APLICADA MANUALMENTE EM PANOS DE FACHADA COM PRESENÇA DE VÃOS, ESPESSURA MAIOR OU IGUAL A 50 MM. AF_06/2014</v>
          </cell>
          <cell r="C5619" t="str">
            <v>M2</v>
          </cell>
          <cell r="D5619">
            <v>88.39</v>
          </cell>
        </row>
        <row r="5620">
          <cell r="A5620">
            <v>87790</v>
          </cell>
          <cell r="B5620" t="str">
            <v>EMBOÇO OU MASSA ÚNICA EM ARGAMASSA TRAÇO 1:2:8, PREPARO MANUAL, APLICADA MANUALMENTE EM PANOS DE FACHADA COM PRESENÇA DE VÃOS, ESPESSURA MAIOR OU IGUAL A 50 MM. AF_06/2014</v>
          </cell>
          <cell r="C5620" t="str">
            <v>M2</v>
          </cell>
          <cell r="D5620">
            <v>95.95</v>
          </cell>
        </row>
        <row r="5621">
          <cell r="A5621">
            <v>87791</v>
          </cell>
          <cell r="B5621" t="str">
            <v>EMBOÇO OU MASSA ÚNICA EM ARGAMASSA INDUSTRIALIZADA, PREPARO MECÂNICO E APLICAÇÃO COM EQUIPAMENTO DE MISTURA E PROJEÇÃO DE 1,5 M3/H DE ARGAMASSA EM PANOS DE FACHADA COM PRESENÇA DE VÃOS, ESPESSURA MAIOR OU IGUAL A 50 MM. AF_06/2014</v>
          </cell>
          <cell r="C5621" t="str">
            <v>M2</v>
          </cell>
          <cell r="D5621">
            <v>111.59</v>
          </cell>
        </row>
        <row r="5622">
          <cell r="A5622">
            <v>87792</v>
          </cell>
          <cell r="B5622" t="str">
            <v>EMBOÇO OU MASSA ÚNICA EM ARGAMASSA TRAÇO 1:2:8, PREPARO MECÂNICO COM BETONEIRA 400 L, APLICADA MANUALMENTE EM PANOS CEGOS DE FACHADA (SEM PRESENÇA DE VÃOS), ESPESSURA DE 25 MM. AF_06/2014</v>
          </cell>
          <cell r="C5622" t="str">
            <v>M2</v>
          </cell>
          <cell r="D5622">
            <v>32.43</v>
          </cell>
        </row>
        <row r="5623">
          <cell r="A5623">
            <v>87794</v>
          </cell>
          <cell r="B5623" t="str">
            <v>EMBOÇO OU MASSA ÚNICA EM ARGAMASSA TRAÇO 1:2:8, PREPARO MANUAL, APLICADA MANUALMENTE EM PANOS CEGOS DE FACHADA (SEM PRESENÇA DE VÃOS), ESPESSURA DE 25 MM. AF_06/2014</v>
          </cell>
          <cell r="C5623" t="str">
            <v>M2</v>
          </cell>
          <cell r="D5623">
            <v>36.24</v>
          </cell>
        </row>
        <row r="5624">
          <cell r="A5624">
            <v>87795</v>
          </cell>
          <cell r="B5624" t="str">
            <v>EMBOÇO OU MASSA ÚNICA EM ARGAMASSA INDUSTRIALIZADA, PREPARO MECÂNICO E APLICAÇÃO COM EQUIPAMENTO DE MISTURA E PROJEÇÃO DE 1,5 M3/H DE ARGAMASSA EM PANOS CEGOS DE FACHADA (SEM PRESENÇA DE VÃOS), ESPESSURA DE 25 MM. AF_06/2014</v>
          </cell>
          <cell r="C5624" t="str">
            <v>M2</v>
          </cell>
          <cell r="D5624">
            <v>43.19</v>
          </cell>
        </row>
        <row r="5625">
          <cell r="A5625">
            <v>87797</v>
          </cell>
          <cell r="B5625" t="str">
            <v>EMBOÇO OU MASSA ÚNICA EM ARGAMASSA TRAÇO 1:2:8, PREPARO MECÂNICO COM BETONEIRA 400 L, APLICADA MANUALMENTE EM PANOS CEGOS DE FACHADA (SEM PRESENÇA DE VÃOS), ESPESSURA DE 35 MM. AF_06/2014</v>
          </cell>
          <cell r="C5625" t="str">
            <v>M2</v>
          </cell>
          <cell r="D5625">
            <v>40.06</v>
          </cell>
        </row>
        <row r="5626">
          <cell r="A5626">
            <v>87799</v>
          </cell>
          <cell r="B5626" t="str">
            <v>EMBOÇO OU MASSA ÚNICA EM ARGAMASSA TRAÇO 1:2:8, PREPARO MANUAL, APLICADA MANUALMENTE EM PANOS CEGOS DE FACHADA (SEM PRESENÇA DE VÃOS), ESPESSURA DE 35 MM. AF_06/2014</v>
          </cell>
          <cell r="C5626" t="str">
            <v>M2</v>
          </cell>
          <cell r="D5626">
            <v>45.17</v>
          </cell>
        </row>
        <row r="5627">
          <cell r="A5627">
            <v>87800</v>
          </cell>
          <cell r="B5627" t="str">
            <v>EMBOÇO OU MASSA ÚNICA EM ARGAMASSA INDUSTRIALIZADA, PREPARO MECÂNICO E APLICAÇÃO COM EQUIPAMENTO DE MISTURA E PROJEÇÃO DE 1,5 M3/H DE ARGAMASSA EM PANOS CEGOS DE FACHADA (SEM PRESENÇA DE VÃOS), ESPESSURA DE 35 MM. AF_06/2014</v>
          </cell>
          <cell r="C5627" t="str">
            <v>M2</v>
          </cell>
          <cell r="D5627">
            <v>56.67</v>
          </cell>
        </row>
        <row r="5628">
          <cell r="A5628">
            <v>87801</v>
          </cell>
          <cell r="B5628" t="str">
            <v>EMBOÇO OU MASSA ÚNICA EM ARGAMASSA TRAÇO 1:2:8, PREPARO MECÂNICO COM BETONEIRA 400 L, APLICADA MANUALMENTE EM PANOS CEGOS DE FACHADA (SEM PRESENÇA DE VÃOS), ESPESSURA DE 45 MM. AF_06/2014</v>
          </cell>
          <cell r="C5628" t="str">
            <v>M2</v>
          </cell>
          <cell r="D5628">
            <v>47.69</v>
          </cell>
        </row>
        <row r="5629">
          <cell r="A5629">
            <v>87803</v>
          </cell>
          <cell r="B5629" t="str">
            <v>EMBOÇO OU MASSA ÚNICA EM ARGAMASSA TRAÇO 1:2:8, PREPARO MANUAL, APLICADA MANUALMENTE EM PANOS CEGOS DE FACHADA (SEM PRESENÇA DE VÃOS), ESPESSURA DE 45 MM. AF_06/2014</v>
          </cell>
          <cell r="C5629" t="str">
            <v>M2</v>
          </cell>
          <cell r="D5629">
            <v>54.1</v>
          </cell>
        </row>
        <row r="5630">
          <cell r="A5630">
            <v>87804</v>
          </cell>
          <cell r="B5630" t="str">
            <v>EMBOÇO OU MASSA ÚNICA EM ARGAMASSA INDUSTRIALIZADA, PREPARO MECÂNICO E APLICAÇÃO COM EQUIPAMENTO DE MISTURA E PROJEÇÃO DE 1,5 M3/H DE ARGAMASSA EM PANOS CEGOS DE FACHADA (SEM PRESENÇA DE VÃOS), ESPESSURA DE 45 MM. AF_06/2014</v>
          </cell>
          <cell r="C5630" t="str">
            <v>M2</v>
          </cell>
          <cell r="D5630">
            <v>70.150000000000006</v>
          </cell>
        </row>
        <row r="5631">
          <cell r="A5631">
            <v>87805</v>
          </cell>
          <cell r="B5631" t="str">
            <v>EMBOÇO OU MASSA ÚNICA EM ARGAMASSA TRAÇO 1:2:8, PREPARO MECÂNICO COM BETONEIRA 400 L, APLICADA MANUALMENTE EM PANOS CEGOS DE FACHADA (SEM PRESENÇA DE VÃOS), ESPESSURA MAIOR OU IGUAL A 50 MM. AF_06/2014</v>
          </cell>
          <cell r="C5631" t="str">
            <v>M2</v>
          </cell>
          <cell r="D5631">
            <v>55.42</v>
          </cell>
        </row>
        <row r="5632">
          <cell r="A5632">
            <v>87807</v>
          </cell>
          <cell r="B5632" t="str">
            <v>EMBOÇO OU MASSA ÚNICA EM ARGAMASSA TRAÇO 1:2:8, PREPARO MANUAL, APLICADA MANUALMENTE EM PANOS CEGOS DE FACHADA (SEM PRESENÇA DE VÃOS), ESPESSURA MAIOR OU IGUAL A 50 MM. AF_06/2014</v>
          </cell>
          <cell r="C5632" t="str">
            <v>M2</v>
          </cell>
          <cell r="D5632">
            <v>62.48</v>
          </cell>
        </row>
        <row r="5633">
          <cell r="A5633">
            <v>87808</v>
          </cell>
          <cell r="B5633" t="str">
            <v>EMBOÇO OU MASSA ÚNICA EM ARGAMASSA INDUSTRIALIZADA, PREPARO MECÂNICO E APLICAÇÃO COM EQUIPAMENTO DE MISTURA E PROJEÇÃO DE 1,5 M3/H DE ARGAMASSA EM PANOS CEGOS DE FACHADA (SEM PRESENÇA DE VÃOS), ESPESSURA MAIOR OU IGUAL A 50 MM. AF_06/2014</v>
          </cell>
          <cell r="C5633" t="str">
            <v>M2</v>
          </cell>
          <cell r="D5633">
            <v>76.400000000000006</v>
          </cell>
        </row>
        <row r="5634">
          <cell r="A5634">
            <v>87809</v>
          </cell>
          <cell r="B5634" t="str">
            <v>EMBOÇO OU MASSA ÚNICA EM ARGAMASSA TRAÇO 1:2:8, PREPARO MECÂNICO COM BETONEIRA 400 L, APLICADA MANUALMENTE EM SUPERFÍCIES EXTERNAS DA SACADA, ESPESSURA DE 25 MM, SEM USO DE TELA METÁLICA DE REFORÇO CONTRA FISSURAÇÃO. AF_06/2014</v>
          </cell>
          <cell r="C5634" t="str">
            <v>M2</v>
          </cell>
          <cell r="D5634">
            <v>86.71</v>
          </cell>
        </row>
        <row r="5635">
          <cell r="A5635">
            <v>87811</v>
          </cell>
          <cell r="B5635" t="str">
            <v>EMBOÇO OU MASSA ÚNICA EM ARGAMASSA TRAÇO 1:2:8, PREPARO MANUAL, APLICADA MANUALMENTE EM SUPERFÍCIES EXTERNAS DA SACADA, ESPESSURA DE 25 MM, SEM USO DE TELA METÁLICA DE REFORÇO CONTRA FISSURAÇÃO. AF_06/2014</v>
          </cell>
          <cell r="C5635" t="str">
            <v>M2</v>
          </cell>
          <cell r="D5635">
            <v>90.52</v>
          </cell>
        </row>
        <row r="5636">
          <cell r="A5636">
            <v>87812</v>
          </cell>
          <cell r="B5636" t="str">
            <v>EMBOÇO OU MASSA ÚNICA EM ARGAMASSA INDUSTRIALIZADA, PREPARO MECÂNICO E APLICAÇÃO COM EQUIPAMENTO DE MISTURA E PROJEÇÃO DE 1,5 M3/H EM SUPERFÍCIES EXTERNAS DA SACADA, ESPESSURA 25 MM, SEM USO DE TELA METÁLICA. AF_06/2014</v>
          </cell>
          <cell r="C5636" t="str">
            <v>M2</v>
          </cell>
          <cell r="D5636">
            <v>96.99</v>
          </cell>
        </row>
        <row r="5637">
          <cell r="A5637">
            <v>87813</v>
          </cell>
          <cell r="B5637" t="str">
            <v>EMBOÇO OU MASSA ÚNICA EM ARGAMASSA TRAÇO 1:2:8, PREPARO MECÂNICO COM BETONEIRA 400 L, APLICADA MANUALMENTE EM SUPERFÍCIES EXTERNAS DA SACADA, ESPESSURA DE 35 MM, SEM USO DE TELA METÁLICA DE REFORÇO CONTRA FISSURAÇÃO. AF_06/2014</v>
          </cell>
          <cell r="C5637" t="str">
            <v>M2</v>
          </cell>
          <cell r="D5637">
            <v>94.34</v>
          </cell>
        </row>
        <row r="5638">
          <cell r="A5638">
            <v>87815</v>
          </cell>
          <cell r="B5638" t="str">
            <v>EMBOÇO OU MASSA ÚNICA EM ARGAMASSA TRAÇO 1:2:8, PREPARO MANUAL, APLICADA MANUALMENTE EM SUPERFÍCIES EXTERNAS DA SACADA, ESPESSURA DE 35 MM, SEM USO DE TELA METÁLICA DE REFORÇO CONTRA FISSURAÇÃO. AF_06/2014</v>
          </cell>
          <cell r="C5638" t="str">
            <v>M2</v>
          </cell>
          <cell r="D5638">
            <v>99.45</v>
          </cell>
        </row>
        <row r="5639">
          <cell r="A5639">
            <v>87816</v>
          </cell>
          <cell r="B5639" t="str">
            <v>EMBOÇO OU MASSA ÚNICA EM ARGAMASSA INDUSTRIALIZADA, PREPARO MECÂNICO E APLICAÇÃO COM EQUIPAMENTO DE MISTURA E PROJEÇÃO DE 1,5 M3/H EM SUPERFÍCIES EXTERNAS DA SACADA, ESPESSURA 35 MM, SEM USO DE TELA METÁLICA. AF_06/2014</v>
          </cell>
          <cell r="C5639" t="str">
            <v>M2</v>
          </cell>
          <cell r="D5639">
            <v>110.48</v>
          </cell>
        </row>
        <row r="5640">
          <cell r="A5640">
            <v>87817</v>
          </cell>
          <cell r="B5640" t="str">
            <v>EMBOÇO OU MASSA ÚNICA EM ARGAMASSA TRAÇO 1:2:8, PREPARO MECÂNICO COM BETONEIRA 400 L, APLICADA MANUALMENTE EM SUPERFÍCIES EXTERNAS DA SACADA, ESPESSURA DE 45 MM, SEM USO DE TELA METÁLICA DE REFORÇO CONTRA FISSURAÇÃO. AF_06/2014</v>
          </cell>
          <cell r="C5640" t="str">
            <v>M2</v>
          </cell>
          <cell r="D5640">
            <v>101.48</v>
          </cell>
        </row>
        <row r="5641">
          <cell r="A5641">
            <v>87819</v>
          </cell>
          <cell r="B5641" t="str">
            <v>EMBOÇO OU MASSA ÚNICA EM ARGAMASSA TRAÇO 1:2:8, PREPARO MANUAL, APLICADA MANUALMENTE EM SUPERFÍCIES EXTERNAS DA SACADA, ESPESSURA DE 45 MM, SEM USO DE TELA METÁLICA DE REFORÇO CONTRA FISSURAÇÃO. AF_06/2014</v>
          </cell>
          <cell r="C5641" t="str">
            <v>M2</v>
          </cell>
          <cell r="D5641">
            <v>107.89</v>
          </cell>
        </row>
        <row r="5642">
          <cell r="A5642">
            <v>87820</v>
          </cell>
          <cell r="B5642" t="str">
            <v>EMBOÇO OU MASSA ÚNICA EM ARGAMASSA INDUSTRIALIZADA, PREPARO MECÂNICO E APLICAÇÃO COM EQUIPAMENTO DE MISTURA E PROJEÇÃO DE 1,5 M3/H EM SUPERFÍCIES EXTERNAS DA SACADA, ESPESSURA 45 MM, SEM USO DE TELA METÁLICA. AF_06/2014</v>
          </cell>
          <cell r="C5642" t="str">
            <v>M2</v>
          </cell>
          <cell r="D5642">
            <v>123.95</v>
          </cell>
        </row>
        <row r="5643">
          <cell r="A5643">
            <v>87821</v>
          </cell>
          <cell r="B5643" t="str">
            <v>EMBOÇO OU MASSA ÚNICA EM ARGAMASSA TRAÇO 1:2:8, PREPARO MECÂNICO COM BETONEIRA 400 L, APLICADA MANUALMENTE EM SUPERFÍCIES EXTERNAS DA SACADA, ESPESSURA MAIOR OU IGUAL A 50 MM, SEM USO DE TELA METÁLICA DE REFORÇO CONTRA FISSURAÇÃO. AF_06/2014</v>
          </cell>
          <cell r="C5643" t="str">
            <v>M2</v>
          </cell>
          <cell r="D5643">
            <v>148.84</v>
          </cell>
        </row>
        <row r="5644">
          <cell r="A5644">
            <v>87823</v>
          </cell>
          <cell r="B5644" t="str">
            <v>EMBOÇO OU MASSA ÚNICA EM ARGAMASSA TRAÇO 1:2:8, PREPARO MANUAL, APLICADA MANUALMENTE EM SUPERFÍCIES EXTERNAS DA SACADA, ESPESSURA MAIOR OU IGUAL A 50 MM, SEM USO DE TELA METÁLICA DE REFORÇO CONTRA FISSURAÇÃO. AF_06/2014</v>
          </cell>
          <cell r="C5644" t="str">
            <v>M2</v>
          </cell>
          <cell r="D5644">
            <v>155.9</v>
          </cell>
        </row>
        <row r="5645">
          <cell r="A5645">
            <v>87824</v>
          </cell>
          <cell r="B5645" t="str">
            <v>EMBOÇO OU MASSA ÚNICA EM ARGAMASSA INDUSTRIALIZADA, PREPARO MECÂNICO E APLICAÇÃO COM EQUIPAMENTO DE MISTURA E PROJEÇÃO DE 1,5 M3/H EM SUPERFÍCIES EXTERNAS DA SACADA, ESPESSURA MAIOR OU IGUAL A 50 MM, SEM USO DE TELA METÁLICA. AF_06/2014</v>
          </cell>
          <cell r="C5645" t="str">
            <v>M2</v>
          </cell>
          <cell r="D5645">
            <v>169.35</v>
          </cell>
        </row>
        <row r="5646">
          <cell r="A5646">
            <v>87825</v>
          </cell>
          <cell r="B5646" t="str">
            <v>EMBOÇO OU MASSA ÚNICA EM ARGAMASSA TRAÇO 1:2:8, PREPARO MECÂNICO COM BETONEIRA 400 L, APLICADA MANUALMENTE NAS PAREDES INTERNAS DA SACADA, ESPESSURA DE 25 MM, SEM USO DE TELA METÁLICA DE REFORÇO CONTRA FISSURAÇÃO. AF_06/2014</v>
          </cell>
          <cell r="C5646" t="str">
            <v>M2</v>
          </cell>
          <cell r="D5646">
            <v>66.66</v>
          </cell>
        </row>
        <row r="5647">
          <cell r="A5647">
            <v>87827</v>
          </cell>
          <cell r="B5647" t="str">
            <v>EMBOÇO OU MASSA ÚNICA EM ARGAMASSA TRAÇO 1:2:8, PREPARO MANUAL, APLICADA MANUALMENTE NAS PAREDES INTERNAS DA SACADA, ESPESSURA DE 25 MM, SEM USO DE TELA METÁLICA DE REFORÇO CONTRA FISSURAÇÃO. AF_06/2014</v>
          </cell>
          <cell r="C5647" t="str">
            <v>M2</v>
          </cell>
          <cell r="D5647">
            <v>71.33</v>
          </cell>
        </row>
        <row r="5648">
          <cell r="A5648">
            <v>87828</v>
          </cell>
          <cell r="B5648" t="str">
            <v>EMBOÇO OU MASSA ÚNICA EM ARGAMASSA INDUSTRIALIZADA, PREPARO MECÂNICO E APLICAÇÃO COM EQUIPAMENTO DE MISTURA E PROJEÇÃO DE 1,5 M3/H NAS PAREDES INTERNAS DA SACADA, ESPESSURA 25 MM, SEM USO DE TELA METÁLICA. AF_06/2014</v>
          </cell>
          <cell r="C5648" t="str">
            <v>M2</v>
          </cell>
          <cell r="D5648">
            <v>81.290000000000006</v>
          </cell>
        </row>
        <row r="5649">
          <cell r="A5649">
            <v>87829</v>
          </cell>
          <cell r="B5649" t="str">
            <v>EMBOÇO OU MASSA ÚNICA EM ARGAMASSA TRAÇO 1:2:8, PREPARO MECÂNICO COM BETONEIRA 400 L, APLICADA MANUALMENTE NAS PAREDES INTERNAS DA SACADA, ESPESSURA DE 35 MM, SEM USO DE TELA METÁLICA DE REFORÇO CONTRA FISSURAÇÃO. AF_06/2014</v>
          </cell>
          <cell r="C5649" t="str">
            <v>M2</v>
          </cell>
          <cell r="D5649">
            <v>75.11</v>
          </cell>
        </row>
        <row r="5650">
          <cell r="A5650">
            <v>87831</v>
          </cell>
          <cell r="B5650" t="str">
            <v>EMBOÇO OU MASSA ÚNICA EM ARGAMASSA TRAÇO 1:2:8, PREPARO MANUAL, APLICADA MANUALMENTE NAS PAREDES INTERNAS DA SACADA, ESPESSURA DE 35 MM, SEM USO DE TELA METÁLICA DE REFORÇO CONTRA FISSURAÇÃO. AF_06/2014</v>
          </cell>
          <cell r="C5650" t="str">
            <v>M2</v>
          </cell>
          <cell r="D5650">
            <v>81.36</v>
          </cell>
        </row>
        <row r="5651">
          <cell r="A5651">
            <v>87832</v>
          </cell>
          <cell r="B5651" t="str">
            <v>EMBOÇO OU MASSA ÚNICA EM ARGAMASSA INDUSTRIALIZADA, PREPARO MECÂNICO E APLICAÇÃO COM EQUIPAMENTO DE MISTURA E PROJEÇÃO DE 1,5 M3/H DE ARGAMASSA NAS PAREDES INTERNAS DA SACADA, ESPESSURA 35 MM, SEM USO DE TELA METÁLICA. AF_06/2014</v>
          </cell>
          <cell r="C5651" t="str">
            <v>M2</v>
          </cell>
          <cell r="D5651">
            <v>96.87</v>
          </cell>
        </row>
        <row r="5652">
          <cell r="A5652">
            <v>87834</v>
          </cell>
          <cell r="B5652" t="str">
            <v>REVESTIMENTO DECORATIVO MONOCAMADA APLICADO MANUALMENTE EM PANOS CEGOS DA FACHADA DE UM EDIFÍCIO DE ESTRUTURA CONVENCIONAL, COM ACABAMENTO RASPADO. AF_06/2014</v>
          </cell>
          <cell r="C5652" t="str">
            <v>M2</v>
          </cell>
          <cell r="D5652">
            <v>133.43</v>
          </cell>
        </row>
        <row r="5653">
          <cell r="A5653">
            <v>87835</v>
          </cell>
          <cell r="B5653" t="str">
            <v>REVESTIMENTO DECORATIVO MONOCAMADA APLICADO MANUALMENTE EM PANOS CEGOS DA FACHADA DE UM EDIFÍCIO DE ALVENARIA ESTRUTURAL, COM ACABAMENTO RASPADO. AF_06/2014</v>
          </cell>
          <cell r="C5653" t="str">
            <v>M2</v>
          </cell>
          <cell r="D5653">
            <v>92.62</v>
          </cell>
        </row>
        <row r="5654">
          <cell r="A5654">
            <v>87836</v>
          </cell>
          <cell r="B5654" t="str">
            <v>REVESTIMENTO DECORATIVO MONOCAMADA APLICADO COM EQUIPAMENTO DE PROJEÇÃO EM PANOS CEGOS DA FACHADA DE UM EDIFÍCIO DE ESTRUTURA CONVENCIONAL, COM ACABAMENTO RASPADO. AF_06/2014</v>
          </cell>
          <cell r="C5654" t="str">
            <v>M2</v>
          </cell>
          <cell r="D5654">
            <v>125.64</v>
          </cell>
        </row>
        <row r="5655">
          <cell r="A5655">
            <v>87837</v>
          </cell>
          <cell r="B5655" t="str">
            <v>REVESTIMENTO DECORATIVO MONOCAMADA APLICADO COM EQUIPAMENTO DE PROJEÇÃO EM PANOS CEGOS DA FACHADA DE UM EDIFÍCIO DE ALVENARIA ESTRUTURAL, COM ACABAMENTO RASPADO. AF_06/2014</v>
          </cell>
          <cell r="C5655" t="str">
            <v>M2</v>
          </cell>
          <cell r="D5655">
            <v>85.55</v>
          </cell>
        </row>
        <row r="5656">
          <cell r="A5656">
            <v>87838</v>
          </cell>
          <cell r="B5656" t="str">
            <v>REVESTIMENTO DECORATIVO MONOCAMADA APLICADO MANUALMENTE EM PANOS DA FACHADA COM PRESENÇA DE VÃOS, DE UM EDIFÍCIO DE ESTRUTURA CONVENCIONAL E ACABAMENTO RASPADO. AF_06/2014</v>
          </cell>
          <cell r="C5656" t="str">
            <v>M2</v>
          </cell>
          <cell r="D5656">
            <v>141.06</v>
          </cell>
        </row>
        <row r="5657">
          <cell r="A5657">
            <v>87839</v>
          </cell>
          <cell r="B5657" t="str">
            <v>REVESTIMENTO DECORATIVO MONOCAMADA APLICADO MANUALMENTE EM PANOS DA FACHADA COM PRESENÇA DE VÃOS, DE UM EDIFÍCIO DE ALVENARIA ESTRUTURAL E ACABAMENTO RASPADO. AF_06/2014</v>
          </cell>
          <cell r="C5657" t="str">
            <v>M2</v>
          </cell>
          <cell r="D5657">
            <v>98.51</v>
          </cell>
        </row>
        <row r="5658">
          <cell r="A5658">
            <v>87840</v>
          </cell>
          <cell r="B5658" t="str">
            <v>REVESTIMENTO DECORATIVO MONOCAMADA APLICADO COM EQUIPAMENTO DE PROJEÇÃO EM PANOS DA FACHADA COM PRESENÇA DE VÃOS, DE UM EDIFÍCIO DE ESTRUTURA CONVENCIONAL E ACABAMENTO RASPADO. AF_06/2014</v>
          </cell>
          <cell r="C5658" t="str">
            <v>M2</v>
          </cell>
          <cell r="D5658">
            <v>131.31</v>
          </cell>
        </row>
        <row r="5659">
          <cell r="A5659">
            <v>87841</v>
          </cell>
          <cell r="B5659" t="str">
            <v>REVESTIMENTO DECORATIVO MONOCAMADA APLICADO COM EQUIPAMENTO DE PROJEÇÃO EM PANOS DA FACHADA COM PRESENÇA DE VÃOS, DE UM EDIFÍCIO DE ALVENARIA ESTRUTURAL E ACABAMENTO RASPADO. AF_06/2014</v>
          </cell>
          <cell r="C5659" t="str">
            <v>M2</v>
          </cell>
          <cell r="D5659">
            <v>89.48</v>
          </cell>
        </row>
        <row r="5660">
          <cell r="A5660">
            <v>87842</v>
          </cell>
          <cell r="B5660" t="str">
            <v>REVESTIMENTO DECORATIVO MONOCAMADA APLICADO MANUALMENTE EM SUPERFÍCIES EXTERNAS DA SACADA DE UM EDIFÍCIO DE ESTRUTURA CONVENCIONAL E ACABAMENTO RASPADO. AF_06/2014</v>
          </cell>
          <cell r="C5660" t="str">
            <v>M2</v>
          </cell>
          <cell r="D5660">
            <v>145.13</v>
          </cell>
        </row>
        <row r="5661">
          <cell r="A5661">
            <v>87843</v>
          </cell>
          <cell r="B5661" t="str">
            <v>REVESTIMENTO DECORATIVO MONOCAMADA APLICADO MANUALMENTE EM SUPERFÍCIES EXTERNAS DA SACADA DE UM EDIFÍCIO DE ALVENARIA ESTRUTURAL E ACABAMENTO RASPADO. AF_06/2014</v>
          </cell>
          <cell r="C5661" t="str">
            <v>M2</v>
          </cell>
          <cell r="D5661">
            <v>109.87</v>
          </cell>
        </row>
        <row r="5662">
          <cell r="A5662">
            <v>87844</v>
          </cell>
          <cell r="B5662" t="str">
            <v>REVESTIMENTO DECORATIVO MONOCAMADA APLICADO COM EQUIPAMENTO DE PROJEÇÃO EM SUPERFÍCIES EXTERNAS DA SACADA DE UM EDIFÍCIO DE ESTRUTURA CONVENCIONAL E ACABAMENTO RASPADO. AF_06/2014</v>
          </cell>
          <cell r="C5662" t="str">
            <v>M2</v>
          </cell>
          <cell r="D5662">
            <v>130.21</v>
          </cell>
        </row>
        <row r="5663">
          <cell r="A5663">
            <v>87845</v>
          </cell>
          <cell r="B5663" t="str">
            <v>REVESTIMENTO DECORATIVO MONOCAMADA APLICADO COM EQUIPAMENTO DE PROJEÇÃO EM SUPERFÍCIES EXTERNAS DA SACADA DE UM EDIFÍCIO DE ALVENARIA ESTRUTURAL E ACABAMENTO RASPADO. AF_06/2014</v>
          </cell>
          <cell r="C5663" t="str">
            <v>M2</v>
          </cell>
          <cell r="D5663">
            <v>95.72</v>
          </cell>
        </row>
        <row r="5664">
          <cell r="A5664">
            <v>87846</v>
          </cell>
          <cell r="B5664" t="str">
            <v>REVESTIMENTO DECORATIVO MONOCAMADA APLICADO MANUALMENTE EM PANOS CEGOS DA FACHADA DE UM EDIFÍCIO DE ESTRUTURA CONVENCIONAL, COM ACABAMENTO TRAVERTINO. AF_06/2014</v>
          </cell>
          <cell r="C5664" t="str">
            <v>M2</v>
          </cell>
          <cell r="D5664">
            <v>145.80000000000001</v>
          </cell>
        </row>
        <row r="5665">
          <cell r="A5665">
            <v>87847</v>
          </cell>
          <cell r="B5665" t="str">
            <v>REVESTIMENTO DECORATIVO MONOCAMADA APLICADO MANUALMENTE EM PANOS CEGOS DA FACHADA DE UM EDIFÍCIO DE ALVENARIA ESTRUTURAL, COM ACABAMENTO TRAVERTINO. AF_06/2014</v>
          </cell>
          <cell r="C5665" t="str">
            <v>M2</v>
          </cell>
          <cell r="D5665">
            <v>104.99</v>
          </cell>
        </row>
        <row r="5666">
          <cell r="A5666">
            <v>87848</v>
          </cell>
          <cell r="B5666" t="str">
            <v>REVESTIMENTO DECORATIVO MONOCAMADA APLICADO COM EQUIPAMENTO DE PROJEÇÃO EM PANOS CEGOS DA FACHADA DE UM EDIFÍCIO DE ESTRUTURA CONVENCIONAL, COM ACABAMENTO TRAVERTINO. AF_06/2014</v>
          </cell>
          <cell r="C5666" t="str">
            <v>M2</v>
          </cell>
          <cell r="D5666">
            <v>136.5</v>
          </cell>
        </row>
        <row r="5667">
          <cell r="A5667">
            <v>87849</v>
          </cell>
          <cell r="B5667" t="str">
            <v>REVESTIMENTO DECORATIVO MONOCAMADA APLICADO COM EQUIPAMENTO DE PROJEÇÃO EM PANOS CEGOS DA FACHADA DE UM EDIFÍCIO DE ALVENARIA ESTRUTURAL, COM ACABAMENTO TRAVERTINO. AF_06/2014</v>
          </cell>
          <cell r="C5667" t="str">
            <v>M2</v>
          </cell>
          <cell r="D5667">
            <v>96.42</v>
          </cell>
        </row>
        <row r="5668">
          <cell r="A5668">
            <v>87850</v>
          </cell>
          <cell r="B5668" t="str">
            <v>REVESTIMENTO DECORATIVO MONOCAMADA APLICADO MANUALMENTE EM PANOS DA FACHADA COM PRESENÇA DE VÃOS, DE UM EDIFÍCIO DE ESTRUTURA CONVENCIONAL E ACABAMENTO TRAVERTINO. AF_06/2014</v>
          </cell>
          <cell r="C5668" t="str">
            <v>M2</v>
          </cell>
          <cell r="D5668">
            <v>153.44999999999999</v>
          </cell>
        </row>
        <row r="5669">
          <cell r="A5669">
            <v>87851</v>
          </cell>
          <cell r="B5669" t="str">
            <v>REVESTIMENTO DECORATIVO MONOCAMADA APLICADO MANUALMENTE EM PANOS DA FACHADA COM PRESENÇA DE VÃOS, DE UM EDIFÍCIO DE ALVENARIA ESTRUTURAL E ACABAMENTO TRAVERTINO. AF_06/2014</v>
          </cell>
          <cell r="C5669" t="str">
            <v>M2</v>
          </cell>
          <cell r="D5669">
            <v>110.91</v>
          </cell>
        </row>
        <row r="5670">
          <cell r="A5670">
            <v>87852</v>
          </cell>
          <cell r="B5670" t="str">
            <v>REVESTIMENTO DECORATIVO MONOCAMADA APLICADO COM EQUIPAMENTO DE PROJEÇÃO EM PANOS DA FACHADA COM PRESENÇA DE VÃOS, DE UM EDIFÍCIO DE ESTRUTURA CONVENCIONAL E ACABAMENTO TRAVERTINO. AF_06/2014</v>
          </cell>
          <cell r="C5670" t="str">
            <v>M2</v>
          </cell>
          <cell r="D5670">
            <v>142.13999999999999</v>
          </cell>
        </row>
        <row r="5671">
          <cell r="A5671">
            <v>87853</v>
          </cell>
          <cell r="B5671" t="str">
            <v>REVESTIMENTO DECORATIVO MONOCAMADA APLICADO COM EQUIPAMENTO DE PROJEÇÃO EM PANOS DA FACHADA COM PRESENÇA DE VÃOS, DE UM EDIFÍCIO DE ALVENARIA ESTRUTURAL E ACABAMENTO TRAVERTINO. AF_06/2014</v>
          </cell>
          <cell r="C5671" t="str">
            <v>M2</v>
          </cell>
          <cell r="D5671">
            <v>100.32</v>
          </cell>
        </row>
        <row r="5672">
          <cell r="A5672">
            <v>87854</v>
          </cell>
          <cell r="B5672" t="str">
            <v>REVESTIMENTO DECORATIVO MONOCAMADA APLICADO MANUALMENTE EM SUPERFÍCIES EXTERNAS DA SACADA DE UM EDIFÍCIO DE ESTRUTURA CONVENCIONAL E ACABAMENTO TRAVERTINO. AF_06/2014</v>
          </cell>
          <cell r="C5672" t="str">
            <v>M2</v>
          </cell>
          <cell r="D5672">
            <v>157.5</v>
          </cell>
        </row>
        <row r="5673">
          <cell r="A5673">
            <v>87855</v>
          </cell>
          <cell r="B5673" t="str">
            <v>REVESTIMENTO DECORATIVO MONOCAMADA APLICADO MANUALMENTE EM SUPERFÍCIES EXTERNAS DA SACADA DE UM EDIFÍCIO DE ALVENARIA ESTRUTURAL E ACABAMENTO TRAVERTINO. AF_06/2014</v>
          </cell>
          <cell r="C5673" t="str">
            <v>M2</v>
          </cell>
          <cell r="D5673">
            <v>122.27</v>
          </cell>
        </row>
        <row r="5674">
          <cell r="A5674">
            <v>87856</v>
          </cell>
          <cell r="B5674" t="str">
            <v>REVESTIMENTO DECORATIVO MONOCAMADA APLICADO COM EQUIPAMENTO DE PROJEÇÃO EM SUPERFÍCIES EXTERNAS DA SACADA DE UM EDIFÍCIO DE ESTRUTURA CONVENCIONAL E ACABAMENTO TRAVERTINO. AF_06/2014</v>
          </cell>
          <cell r="C5674" t="str">
            <v>M2</v>
          </cell>
          <cell r="D5674">
            <v>141.08000000000001</v>
          </cell>
        </row>
        <row r="5675">
          <cell r="A5675">
            <v>87857</v>
          </cell>
          <cell r="B5675" t="str">
            <v>REVESTIMENTO DECORATIVO MONOCAMADA APLICADO COM EQUIPAMENTO DE PROJEÇÃO EM SUPERFÍCIES EXTERNAS DA SACADA DE UM EDIFÍCIO DE ALVENARIA ESTRUTURAL E ACABAMENTO TRAVERTINO. AF_06/2014</v>
          </cell>
          <cell r="C5675" t="str">
            <v>M2</v>
          </cell>
          <cell r="D5675">
            <v>106.56</v>
          </cell>
        </row>
        <row r="5676">
          <cell r="A5676">
            <v>87858</v>
          </cell>
          <cell r="B5676" t="str">
            <v>REVESTIMENTO DECORATIVO MONOCAMADA APLICADO MANUALMENTE NAS PAREDES INTERNAS DA SACADA COM ACABAMENTO RASPADO. AF_06/2014</v>
          </cell>
          <cell r="C5676" t="str">
            <v>M2</v>
          </cell>
          <cell r="D5676">
            <v>103.81</v>
          </cell>
        </row>
        <row r="5677">
          <cell r="A5677">
            <v>87859</v>
          </cell>
          <cell r="B5677" t="str">
            <v>REVESTIMENTO DECORATIVO MONOCAMADA APLICADO MANUALMENTE NAS PAREDES INTERNAS DA SACADA COM ACABAMENTO TRAVERTINO. AF_06/2014</v>
          </cell>
          <cell r="C5677" t="str">
            <v>M2</v>
          </cell>
          <cell r="D5677">
            <v>122.59</v>
          </cell>
        </row>
        <row r="5678">
          <cell r="A5678">
            <v>89048</v>
          </cell>
          <cell r="B5678" t="str">
            <v>(COMPOSIÇÃO REPRESENTATIVA) DO SERVIÇO DE EMBOÇO/MASSA ÚNICA, TRAÇO 1:2:8, PREPARO MECÂNICO, COM BETONEIRA DE 400L, EM PAREDES DE AMBIENTES INTERNOS, COM EXECUÇÃO DE TALISCAS, PARA EDIFICAÇÃO HABITACIONAL MULTIFAMILIAR (PRÉDIO). AF_11/2014</v>
          </cell>
          <cell r="C5678" t="str">
            <v>M2</v>
          </cell>
          <cell r="D5678">
            <v>31.43</v>
          </cell>
        </row>
        <row r="5679">
          <cell r="A5679">
            <v>89049</v>
          </cell>
          <cell r="B5679" t="str">
            <v>(COMPOSIÇÃO REPRESENTATIVA) DO SERVIÇO DE APLICAÇÃO MANUAL DE GESSO DESEMPENADO (SEM TALISCAS) EM TETO, ESPESSURA 0,5 CM, PARA EDIFICAÇÃO HABITACIONAL MULTIFAMILIAR (PRÉDIO). AF_11/2014</v>
          </cell>
          <cell r="C5679" t="str">
            <v>M2</v>
          </cell>
          <cell r="D5679">
            <v>22.16</v>
          </cell>
        </row>
        <row r="5680">
          <cell r="A5680">
            <v>89173</v>
          </cell>
          <cell r="B5680" t="str">
            <v>(COMPOSIÇÃO REPRESENTATIVA) DO SERVIÇO DE EMBOÇO/MASSA ÚNICA, APLICADO MANUALMENTE, TRAÇO 1:2:8, EM BETONEIRA DE 400L, PAREDES INTERNAS, COM EXECUÇÃO DE TALISCAS, EDIFICAÇÃO HABITACIONAL UNIFAMILIAR (CASAS) E EDIFICAÇÃO PÚBLICA PADRÃO. AF_12/2014</v>
          </cell>
          <cell r="C5680" t="str">
            <v>M2</v>
          </cell>
          <cell r="D5680">
            <v>30.8</v>
          </cell>
        </row>
        <row r="5681">
          <cell r="A5681">
            <v>90406</v>
          </cell>
          <cell r="B5681" t="str">
            <v>MASSA ÚNICA, PARA RECEBIMENTO DE PINTURA, EM ARGAMASSA TRAÇO 1:2:8, PREPARO MECÂNICO COM BETONEIRA 400L, APLICADA MANUALMENTE EM TETO, ESPESSURA DE 20MM, COM EXECUÇÃO DE TALISCAS. AF_03/2015</v>
          </cell>
          <cell r="C5681" t="str">
            <v>M2</v>
          </cell>
          <cell r="D5681">
            <v>41.97</v>
          </cell>
        </row>
        <row r="5682">
          <cell r="A5682">
            <v>90407</v>
          </cell>
          <cell r="B5682" t="str">
            <v>MASSA ÚNICA, PARA RECEBIMENTO DE PINTURA, EM ARGAMASSA TRAÇO 1:2:8, PREPARO MANUAL, APLICADA MANUALMENTE EM TETO, ESPESSURA DE 20MM, COM EXECUÇÃO DE TALISCAS. AF_03/2015</v>
          </cell>
          <cell r="C5682" t="str">
            <v>M2</v>
          </cell>
          <cell r="D5682">
            <v>46.85</v>
          </cell>
        </row>
        <row r="5683">
          <cell r="A5683">
            <v>90408</v>
          </cell>
          <cell r="B5683" t="str">
            <v>MASSA ÚNICA, PARA RECEBIMENTO DE PINTURA, EM ARGAMASSA TRAÇO 1:2:8, PREPARO MECÂNICO COM BETONEIRA 400L, APLICADA MANUALMENTE EM TETO, ESPESSURA DE 10MM, COM EXECUÇÃO DE TALISCAS. AF_03/2015</v>
          </cell>
          <cell r="C5683" t="str">
            <v>M2</v>
          </cell>
          <cell r="D5683">
            <v>31.33</v>
          </cell>
        </row>
        <row r="5684">
          <cell r="A5684">
            <v>90409</v>
          </cell>
          <cell r="B5684" t="str">
            <v>MASSA ÚNICA, PARA RECEBIMENTO DE PINTURA, EM ARGAMASSA TRAÇO 1:2:8, PREPARO MANUAL, APLICADA MANUALMENTE EM TETO, ESPESSURA DE 10MM, COM EXECUÇÃO DE TALISCAS. AF_03/2015</v>
          </cell>
          <cell r="C5684" t="str">
            <v>M2</v>
          </cell>
          <cell r="D5684">
            <v>34.1</v>
          </cell>
        </row>
        <row r="5685">
          <cell r="A5685">
            <v>84084</v>
          </cell>
          <cell r="B5685" t="str">
            <v>APICOAMENTO MANUAL DE SUPERFICIE DE CONCRETO</v>
          </cell>
          <cell r="C5685" t="str">
            <v>M2</v>
          </cell>
          <cell r="D5685">
            <v>8.5</v>
          </cell>
        </row>
        <row r="5686">
          <cell r="A5686">
            <v>87242</v>
          </cell>
          <cell r="B5686" t="str">
            <v>REVESTIMENTO CERÂMICO PARA PAREDES EXTERNAS EM PASTILHAS DE PORCELANA 5 X 5 CM (PLACAS DE 30 X 30 CM), ALINHADAS A PRUMO, APLICADO EM PANOS COM VÃOS. AF_06/2014</v>
          </cell>
          <cell r="C5686" t="str">
            <v>M2</v>
          </cell>
          <cell r="D5686">
            <v>174.49</v>
          </cell>
        </row>
        <row r="5687">
          <cell r="A5687">
            <v>87243</v>
          </cell>
          <cell r="B5687" t="str">
            <v>REVESTIMENTO CERÂMICO PARA PAREDES EXTERNAS EM PASTILHAS DE PORCELANA 5 X 5 CM (PLACAS DE 30 X 30 CM), ALINHADAS A PRUMO, APLICADO EM PANOS SEM VÃOS. AF_06/2014</v>
          </cell>
          <cell r="C5687" t="str">
            <v>M2</v>
          </cell>
          <cell r="D5687">
            <v>157.55000000000001</v>
          </cell>
        </row>
        <row r="5688">
          <cell r="A5688">
            <v>87244</v>
          </cell>
          <cell r="B5688" t="str">
            <v>REVESTIMENTO CERÂMICO PARA PAREDES EXTERNAS EM PASTILHAS DE PORCELANA 5 X 5 CM (PLACAS DE 30 X 30 CM), ALINHADAS A PRUMO, APLICADO EM SUPERFÍCIES EXTERNAS DA SACADA. AF_06/2014</v>
          </cell>
          <cell r="C5688" t="str">
            <v>M2</v>
          </cell>
          <cell r="D5688">
            <v>171.58</v>
          </cell>
        </row>
        <row r="5689">
          <cell r="A5689">
            <v>87245</v>
          </cell>
          <cell r="B5689" t="str">
            <v>REVESTIMENTO CERÂMICO PARA PAREDES EXTERNAS EM PASTILHAS DE PORCELANA 5 X 5 CM (PLACAS DE 30 X 30 CM), ALINHADAS A PRUMO, APLICADO EM SUPERFÍCIES INTERNAS DA SACADA. AF_06/2014</v>
          </cell>
          <cell r="C5689" t="str">
            <v>M2</v>
          </cell>
          <cell r="D5689">
            <v>206.17</v>
          </cell>
        </row>
        <row r="5690">
          <cell r="A5690">
            <v>87264</v>
          </cell>
          <cell r="B5690" t="str">
            <v>REVESTIMENTO CERÂMICO PARA PAREDES INTERNAS COM PLACAS TIPO ESMALTADA EXTRA DE DIMENSÕES 20X20 CM APLICADAS EM AMBIENTES DE ÁREA MENOR QUE 5 M² NA ALTURA INTEIRA DAS PAREDES. AF_06/2014</v>
          </cell>
          <cell r="C5690" t="str">
            <v>M2</v>
          </cell>
          <cell r="D5690">
            <v>51.83</v>
          </cell>
        </row>
        <row r="5691">
          <cell r="A5691">
            <v>87265</v>
          </cell>
          <cell r="B5691" t="str">
            <v>REVESTIMENTO CERÂMICO PARA PAREDES INTERNAS COM PLACAS TIPO ESMALTADA EXTRA DE DIMENSÕES 20X20 CM APLICADAS EM AMBIENTES DE ÁREA MAIOR QUE 5 M² NA ALTURA INTEIRA DAS PAREDES. AF_06/2014</v>
          </cell>
          <cell r="C5691" t="str">
            <v>M2</v>
          </cell>
          <cell r="D5691">
            <v>43.03</v>
          </cell>
        </row>
        <row r="5692">
          <cell r="A5692">
            <v>87266</v>
          </cell>
          <cell r="B5692" t="str">
            <v>REVESTIMENTO CERÂMICO PARA PAREDES INTERNAS COM PLACAS TIPO ESMALTADA EXTRA DE DIMENSÕES 20X20 CM APLICADAS EM AMBIENTES DE ÁREA MENOR QUE 5 M² A MEIA ALTURA DAS PAREDES. AF_06/2014</v>
          </cell>
          <cell r="C5692" t="str">
            <v>M2</v>
          </cell>
          <cell r="D5692">
            <v>55.01</v>
          </cell>
        </row>
        <row r="5693">
          <cell r="A5693">
            <v>87267</v>
          </cell>
          <cell r="B5693" t="str">
            <v>REVESTIMENTO CERÂMICO PARA PAREDES INTERNAS COM PLACAS TIPO ESMALTADA EXTRA DE DIMENSÕES 20X20 CM APLICADAS EM AMBIENTES DE ÁREA MAIOR QUE 5 M² A MEIA ALTURA DAS PAREDES. AF_06/2014</v>
          </cell>
          <cell r="C5693" t="str">
            <v>M2</v>
          </cell>
          <cell r="D5693">
            <v>51.03</v>
          </cell>
        </row>
        <row r="5694">
          <cell r="A5694">
            <v>87268</v>
          </cell>
          <cell r="B5694" t="str">
            <v>REVESTIMENTO CERÂMICO PARA PAREDES INTERNAS COM PLACAS TIPO ESMALTADA EXTRA DE DIMENSÕES 25X35 CM APLICADAS EM AMBIENTES DE ÁREA MENOR QUE 5 M² NA ALTURA INTEIRA DAS PAREDES. AF_06/2014</v>
          </cell>
          <cell r="C5694" t="str">
            <v>M2</v>
          </cell>
          <cell r="D5694">
            <v>57.14</v>
          </cell>
        </row>
        <row r="5695">
          <cell r="A5695">
            <v>87269</v>
          </cell>
          <cell r="B5695" t="str">
            <v>REVESTIMENTO CERÂMICO PARA PAREDES INTERNAS COM PLACAS TIPO ESMALTADA EXTRA DE DIMENSÕES 25X35 CM APLICADAS EM AMBIENTES DE ÁREA MAIOR QUE 5 M² NA ALTURA INTEIRA DAS PAREDES. AF_06/2014</v>
          </cell>
          <cell r="C5695" t="str">
            <v>M2</v>
          </cell>
          <cell r="D5695">
            <v>47.54</v>
          </cell>
        </row>
        <row r="5696">
          <cell r="A5696">
            <v>87270</v>
          </cell>
          <cell r="B5696" t="str">
            <v>REVESTIMENTO CERÂMICO PARA PAREDES INTERNAS COM PLACAS TIPO ESMALTADA EXTRA DE DIMENSÕES 25X35 CM APLICADAS EM AMBIENTES DE ÁREA MENOR QUE 5 M² A MEIA ALTURA DAS PAREDES. AF_06/2014</v>
          </cell>
          <cell r="C5696" t="str">
            <v>M2</v>
          </cell>
          <cell r="D5696">
            <v>59.81</v>
          </cell>
        </row>
        <row r="5697">
          <cell r="A5697">
            <v>87271</v>
          </cell>
          <cell r="B5697" t="str">
            <v>REVESTIMENTO CERÂMICO PARA PAREDES INTERNAS COM PLACAS TIPO ESMALTADA EXTRA DE DIMENSÕES 25X35 CM APLICADAS EM AMBIENTES DE ÁREA MAIOR QUE 5 M² A MEIA ALTURA DAS PAREDES. AF_06/2014</v>
          </cell>
          <cell r="C5697" t="str">
            <v>M2</v>
          </cell>
          <cell r="D5697">
            <v>55.36</v>
          </cell>
        </row>
        <row r="5698">
          <cell r="A5698">
            <v>87272</v>
          </cell>
          <cell r="B5698" t="str">
            <v>REVESTIMENTO CERÂMICO PARA PAREDES INTERNAS COM PLACAS TIPO ESMALTADA EXTRA  DE DIMENSÕES 33X45 CM APLICADAS EM AMBIENTES DE ÁREA MENOR QUE 5 M² NA ALTURA INTEIRA DAS PAREDES. AF_06/2014</v>
          </cell>
          <cell r="C5698" t="str">
            <v>M2</v>
          </cell>
          <cell r="D5698">
            <v>61.78</v>
          </cell>
        </row>
        <row r="5699">
          <cell r="A5699">
            <v>87273</v>
          </cell>
          <cell r="B5699" t="str">
            <v>REVESTIMENTO CERÂMICO PARA PAREDES INTERNAS COM PLACAS TIPO ESMALTADA EXTRA DE DIMENSÕES 33X45 CM APLICADAS EM AMBIENTES DE ÁREA MAIOR QUE 5 M² NA ALTURA INTEIRA DAS PAREDES. AF_06/2014</v>
          </cell>
          <cell r="C5699" t="str">
            <v>M2</v>
          </cell>
          <cell r="D5699">
            <v>50.02</v>
          </cell>
        </row>
        <row r="5700">
          <cell r="A5700">
            <v>87274</v>
          </cell>
          <cell r="B5700" t="str">
            <v>REVESTIMENTO CERÂMICO PARA PAREDES INTERNAS COM PLACAS TIPO ESMALTADA EXTRA DE DIMENSÕES 33X45 CM APLICADAS EM AMBIENTES DE ÁREA MENOR QUE 5 M² A MEIA ALTURA DAS PAREDES. AF_06/2014</v>
          </cell>
          <cell r="C5700" t="str">
            <v>M2</v>
          </cell>
          <cell r="D5700">
            <v>63.66</v>
          </cell>
        </row>
        <row r="5701">
          <cell r="A5701">
            <v>87275</v>
          </cell>
          <cell r="B5701" t="str">
            <v>REVESTIMENTO CERÂMICO PARA PAREDES INTERNAS COM PLACAS TIPO ESMALTADA EXTRA  DE DIMENSÕES 33X45 CM APLICADAS EM AMBIENTES DE ÁREA MAIOR QUE 5 M² A MEIA ALTURA DAS PAREDES. AF_06/2014</v>
          </cell>
          <cell r="C5701" t="str">
            <v>M2</v>
          </cell>
          <cell r="D5701">
            <v>59.6</v>
          </cell>
        </row>
        <row r="5702">
          <cell r="A5702">
            <v>88786</v>
          </cell>
          <cell r="B5702" t="str">
            <v>REVESTIMENTO CERÂMICO PARA PAREDES EXTERNAS EM PASTILHAS DE PORCELANA 2,5 X 2,5 CM (PLACAS DE 30 X 30 CM), ALINHADAS A PRUMO, APLICADO EM PANOS COM VÃOS. AF_10/2014</v>
          </cell>
          <cell r="C5702" t="str">
            <v>M2</v>
          </cell>
          <cell r="D5702">
            <v>191.95</v>
          </cell>
        </row>
        <row r="5703">
          <cell r="A5703">
            <v>88787</v>
          </cell>
          <cell r="B5703" t="str">
            <v>REVESTIMENTO CERÂMICO PARA PAREDES EXTERNAS EM PASTILHAS DE PORCELANA 2,5 X 2,5 CM (PLACAS DE 30 X 30 CM), ALINHADAS A PRUMO, APLICADO EM PANOS SEM VÃOS. AF_10/2014</v>
          </cell>
          <cell r="C5703" t="str">
            <v>M2</v>
          </cell>
          <cell r="D5703">
            <v>174.25</v>
          </cell>
        </row>
        <row r="5704">
          <cell r="A5704">
            <v>88788</v>
          </cell>
          <cell r="B5704" t="str">
            <v>REVESTIMENTO CERÂMICO PARA PAREDES EXTERNAS EM PASTILHAS DE PORCELANA 2,5 X 2,5 CM (PLACAS DE 30 X 30 CM), ALINHADAS A PRUMO, APLICADO EM SUPERFÍCIES EXTERNAS DA SACADA. AF_10/2014</v>
          </cell>
          <cell r="C5704" t="str">
            <v>M2</v>
          </cell>
          <cell r="D5704">
            <v>188.28</v>
          </cell>
        </row>
        <row r="5705">
          <cell r="A5705">
            <v>88789</v>
          </cell>
          <cell r="B5705" t="str">
            <v>REVESTIMENTO CERÂMICO PARA PAREDES EXTERNAS EM PASTILHAS DE PORCELANA 2,5 X 2,5 CM (PLACAS DE 30 X 30 CM), ALINHADAS A PRUMO, APLICADO EM SUPERFÍCIES INTERNAS DA SACADA. AF_10/2014</v>
          </cell>
          <cell r="C5705" t="str">
            <v>M2</v>
          </cell>
          <cell r="D5705">
            <v>225.48</v>
          </cell>
        </row>
        <row r="5706">
          <cell r="A5706">
            <v>89045</v>
          </cell>
          <cell r="B5706" t="str">
            <v>(COMPOSIÇÃO REPRESENTATIVA) DO SERVIÇO DE REVESTIMENTO CERÂMICO PARA AMBIENTES DE ÁREAS MOLHADAS, MEIA PAREDE OU PAREDE INTEIRA, COM PLACAS TIPO GRÊS OU SEMI-GRÊS, DIMENSÕES 20X20 CM, PARA EDIFICAÇÃO HABITACIONAL MULTIFAMILIAR (PRÉDIO). AF_11/2014</v>
          </cell>
          <cell r="C5706" t="str">
            <v>M2</v>
          </cell>
          <cell r="D5706">
            <v>51.61</v>
          </cell>
        </row>
        <row r="5707">
          <cell r="A5707">
            <v>89170</v>
          </cell>
          <cell r="B5707" t="str">
            <v>(COMPOSIÇÃO REPRESENTATIVA) DO SERVIÇO DE REVESTIMENTO CERÂMICO PARA PAREDES INTERNAS, MEIA PAREDE, OU PAREDE INTEIRA, PLACAS GRÊS OU SEMI-GRÊS DE 20X20 CM, PARA EDIFICAÇÕES HABITACIONAIS UNIFAMILIAR (CASAS) E EDIFICAÇÕES PÚBLICAS PADRÃO. AF_11/2014</v>
          </cell>
          <cell r="C5707" t="str">
            <v>M2</v>
          </cell>
          <cell r="D5707">
            <v>49.4</v>
          </cell>
        </row>
        <row r="5708">
          <cell r="A5708">
            <v>93392</v>
          </cell>
          <cell r="B5708" t="str">
            <v>REVESTIMENTO CERÂMICO PARA PAREDES INTERNAS COM PLACAS TIPO ESMALTADA PADRÃO POPULAR DE DIMENSÕES 20X20 CM, ARGAMASSA TIPO AC I, APLICADAS EM AMBIENTES DE ÁREA MENOR QUE 5 M2 NA ALTURA INTEIRA DAS PAREDES. AF_06/2014</v>
          </cell>
          <cell r="C5708" t="str">
            <v>M2</v>
          </cell>
          <cell r="D5708">
            <v>44.03</v>
          </cell>
        </row>
        <row r="5709">
          <cell r="A5709">
            <v>93393</v>
          </cell>
          <cell r="B5709" t="str">
            <v>REVESTIMENTO CERÂMICO PARA PAREDES INTERNAS COM PLACAS TIPO ESMALTADA PADRÃO POPULAR DE DIMENSÕES 20X20 CM, ARGAMASSA TIPO AC I, APLICADAS EM AMBIENTES DE ÁREA MAIOR QUE 5 M2 NA ALTURA INTEIRA DAS PAREDES. AF_06/2014</v>
          </cell>
          <cell r="C5709" t="str">
            <v>M2</v>
          </cell>
          <cell r="D5709">
            <v>35.299999999999997</v>
          </cell>
        </row>
        <row r="5710">
          <cell r="A5710">
            <v>93394</v>
          </cell>
          <cell r="B5710" t="str">
            <v>REVESTIMENTO CERÂMICO PARA PAREDES INTERNAS COM PLACAS TIPO ESMALTADA PADRÃO POPULAR DE DIMENSÕES 20X20 CM, ARGAMASSA TIPO AC I, APLICADAS EM AMBIENTES DE ÁREA MENOR QUE 5 M2 A MEIA ALTURA DAS PAREDES. AF_06/2014</v>
          </cell>
          <cell r="C5710" t="str">
            <v>M2</v>
          </cell>
          <cell r="D5710">
            <v>47.21</v>
          </cell>
        </row>
        <row r="5711">
          <cell r="A5711">
            <v>93395</v>
          </cell>
          <cell r="B5711" t="str">
            <v>REVESTIMENTO CERÂMICO PARA PAREDES INTERNAS COM PLACAS TIPO ESMALTADA PADRÃO POPULAR DE DIMENSÕES 20X20 CM, ARGAMASSA TIPO AC I, APLICADAS EM AMBIENTES DE ÁREA MAIOR QUE 5 M2 A MEIA ALTURA DAS PAREDES. AF_06/2014</v>
          </cell>
          <cell r="C5711" t="str">
            <v>M2</v>
          </cell>
          <cell r="D5711">
            <v>43.23</v>
          </cell>
        </row>
        <row r="5712">
          <cell r="A5712">
            <v>99194</v>
          </cell>
          <cell r="B5712" t="str">
            <v>REVESTIMENTO CERÂMICO PARA PAREDES INTERNAS COM PLACAS TIPO ESMALTADA PADRÃO POPULAR DE DIMENSÕES 20X20 CM, ARGAMASSA TIPO AC III, APLICADAS EM AMBIENTES DE ÁREA MENOR QUE 5 M2 NA ALTURA INTEIRA DAS PAREDES. AF_06/2014</v>
          </cell>
          <cell r="C5712" t="str">
            <v>M2</v>
          </cell>
          <cell r="D5712">
            <v>48.98</v>
          </cell>
        </row>
        <row r="5713">
          <cell r="A5713">
            <v>99195</v>
          </cell>
          <cell r="B5713" t="str">
            <v>REVESTIMENTO CERÂMICO PARA PAREDES INTERNAS COM PLACAS TIPO ESMALTADA PADRÃO POPULAR DE DIMENSÕES 20X20 CM, ARGAMASSA TIPO AC III, APLICADAS EM AMBIENTES DE ÁREA MAIOR QUE 5 M2 NA ALTURA INTEIRA DAS PAREDES. AF_06/2014</v>
          </cell>
          <cell r="C5713" t="str">
            <v>M2</v>
          </cell>
          <cell r="D5713">
            <v>40.25</v>
          </cell>
        </row>
        <row r="5714">
          <cell r="A5714">
            <v>99196</v>
          </cell>
          <cell r="B5714" t="str">
            <v>REVESTIMENTO CERÂMICO PARA PAREDES INTERNAS COM PLACAS TIPO ESMALTADA PADRÃO POPULAR DE DIMENSÕES 20X20 CM, ARGAMASSA TIPO AC III, APLICADAS EM AMBIENTES DE ÁREA MENOR QUE 5 M2 A MEIA ALTURA DAS PAREDES. AF_06/2014</v>
          </cell>
          <cell r="C5714" t="str">
            <v>M2</v>
          </cell>
          <cell r="D5714">
            <v>52.16</v>
          </cell>
        </row>
        <row r="5715">
          <cell r="A5715">
            <v>99198</v>
          </cell>
          <cell r="B5715" t="str">
            <v>REVESTIMENTO CERÂMICO PARA PAREDES INTERNAS COM PLACAS TIPO ESMALTADA PADRÃO POPULAR DE DIMENSÕES 20X20 CM, ARGAMASSA TIPO AC III, APLICADAS EM AMBIENTES DE ÁREA MAIOR QUE 5 M2 A MEIA ALTURA DAS PAREDES. AF_06/2014</v>
          </cell>
          <cell r="C5715" t="str">
            <v>M2</v>
          </cell>
          <cell r="D5715">
            <v>48.18</v>
          </cell>
        </row>
        <row r="5716">
          <cell r="A5716">
            <v>84088</v>
          </cell>
          <cell r="B5716" t="str">
            <v>PEITORIL EM MARMORE BRANCO, LARGURA DE 15CM, ASSENTADO COM ARGAMASSA TRACO 1:4 (CIMENTO E AREIA MEDIA), PREPARO MANUAL DA ARGAMASSA</v>
          </cell>
          <cell r="C5716" t="str">
            <v>M</v>
          </cell>
          <cell r="D5716">
            <v>95.59</v>
          </cell>
        </row>
        <row r="5717">
          <cell r="A5717">
            <v>84089</v>
          </cell>
          <cell r="B5717" t="str">
            <v>PEITORIL EM MARMORE BRANCO, LARGURA DE 25CM, ASSENTADO COM ARGAMASSA TRACO 1:3 (CIMENTO E AREIA MEDIA), PREPARO MANUAL DA ARGAMASSA</v>
          </cell>
          <cell r="C5717" t="str">
            <v>M</v>
          </cell>
          <cell r="D5717">
            <v>135.18</v>
          </cell>
        </row>
        <row r="5718">
          <cell r="A5718">
            <v>40675</v>
          </cell>
          <cell r="B5718" t="str">
            <v>ASSENTAMENTO DE PEITORIL COM ARGAMASSA DE CIMENTO COLANTE</v>
          </cell>
          <cell r="C5718" t="str">
            <v>M</v>
          </cell>
          <cell r="D5718">
            <v>5.75</v>
          </cell>
        </row>
        <row r="5719">
          <cell r="A5719">
            <v>84093</v>
          </cell>
          <cell r="B5719" t="str">
            <v>TABEIRA DE MADEIRA LEI, 1A QUALIDADE, 2,5X30,0CM PARA BEIRAL DE TELHADO</v>
          </cell>
          <cell r="C5719" t="str">
            <v>M</v>
          </cell>
          <cell r="D5719">
            <v>35.229999999999997</v>
          </cell>
        </row>
        <row r="5720">
          <cell r="A5720">
            <v>96112</v>
          </cell>
          <cell r="B5720" t="str">
            <v>FORRO EM MADEIRA PINUS, PARA AMBIENTES RESIDENCIAIS, INCLUSIVE ESTRUTURA DE FIXAÇÃO. AF_05/2017</v>
          </cell>
          <cell r="C5720" t="str">
            <v>M2</v>
          </cell>
          <cell r="D5720">
            <v>113.55</v>
          </cell>
        </row>
        <row r="5721">
          <cell r="A5721">
            <v>96117</v>
          </cell>
          <cell r="B5721" t="str">
            <v>FORRO EM MADEIRA PINUS, PARA AMBIENTES COMERCIAIS, INCLUSIVE ESTRUTURA DE FIXAÇÃO. AF_05/2017</v>
          </cell>
          <cell r="C5721" t="str">
            <v>M2</v>
          </cell>
          <cell r="D5721">
            <v>127.59</v>
          </cell>
        </row>
        <row r="5722">
          <cell r="A5722">
            <v>96122</v>
          </cell>
          <cell r="B5722" t="str">
            <v>ACABAMENTOS PARA FORRO (RODA-FORRO EM MADEIRA PINUS). AF_05/2017</v>
          </cell>
          <cell r="C5722" t="str">
            <v>M</v>
          </cell>
          <cell r="D5722">
            <v>29.72</v>
          </cell>
        </row>
        <row r="5723">
          <cell r="A5723">
            <v>96109</v>
          </cell>
          <cell r="B5723" t="str">
            <v>FORRO EM PLACAS DE GESSO, PARA AMBIENTES RESIDENCIAIS. AF_05/2017_P</v>
          </cell>
          <cell r="C5723" t="str">
            <v>M2</v>
          </cell>
          <cell r="D5723">
            <v>46.41</v>
          </cell>
        </row>
        <row r="5724">
          <cell r="A5724">
            <v>96110</v>
          </cell>
          <cell r="B5724" t="str">
            <v>FORRO EM DRYWALL, PARA AMBIENTES RESIDENCIAIS, INCLUSIVE ESTRUTURA DE FIXAÇÃO. AF_05/2017_P</v>
          </cell>
          <cell r="C5724" t="str">
            <v>M2</v>
          </cell>
          <cell r="D5724">
            <v>63.09</v>
          </cell>
        </row>
        <row r="5725">
          <cell r="A5725">
            <v>96113</v>
          </cell>
          <cell r="B5725" t="str">
            <v>FORRO EM PLACAS DE GESSO, PARA AMBIENTES COMERCIAIS. AF_05/2017_P</v>
          </cell>
          <cell r="C5725" t="str">
            <v>M2</v>
          </cell>
          <cell r="D5725">
            <v>40.69</v>
          </cell>
        </row>
        <row r="5726">
          <cell r="A5726">
            <v>96114</v>
          </cell>
          <cell r="B5726" t="str">
            <v>FORRO EM DRYWALL, PARA AMBIENTES COMERCIAIS, INCLUSIVE ESTRUTURA DE FIXAÇÃO. AF_05/2017_P</v>
          </cell>
          <cell r="C5726" t="str">
            <v>M2</v>
          </cell>
          <cell r="D5726">
            <v>62.97</v>
          </cell>
        </row>
        <row r="5727">
          <cell r="A5727">
            <v>96120</v>
          </cell>
          <cell r="B5727" t="str">
            <v>ACABAMENTOS PARA FORRO (MOLDURA DE GESSO). AF_05/2017</v>
          </cell>
          <cell r="C5727" t="str">
            <v>M</v>
          </cell>
          <cell r="D5727">
            <v>3.11</v>
          </cell>
        </row>
        <row r="5728">
          <cell r="A5728">
            <v>96123</v>
          </cell>
          <cell r="B5728" t="str">
            <v>ACABAMENTOS PARA FORRO (MOLDURA EM DRYWALL, COM LARGURA DE 15 CM). AF_05/2017_P</v>
          </cell>
          <cell r="C5728" t="str">
            <v>M</v>
          </cell>
          <cell r="D5728">
            <v>26.04</v>
          </cell>
        </row>
        <row r="5729">
          <cell r="A5729">
            <v>99054</v>
          </cell>
          <cell r="B5729" t="str">
            <v>ACABAMENTOS PARA FORRO (SANCA DE GESSO MONTADA NA OBRA). AF_05/2017_P</v>
          </cell>
          <cell r="C5729" t="str">
            <v>M2</v>
          </cell>
          <cell r="D5729">
            <v>57.63</v>
          </cell>
        </row>
        <row r="5730">
          <cell r="A5730">
            <v>72200</v>
          </cell>
          <cell r="B5730" t="str">
            <v>REVESTIMENTO EM LAMINADO MELAMINICO TEXTURIZADO, ESPESSURA 0,8 MM, FIXADO COM COLA</v>
          </cell>
          <cell r="C5730" t="str">
            <v>M2</v>
          </cell>
          <cell r="D5730">
            <v>106.93</v>
          </cell>
        </row>
        <row r="5731">
          <cell r="A5731" t="str">
            <v>73807/1</v>
          </cell>
          <cell r="B5731" t="str">
            <v>CORRIMAO EM MARMORITE, LARGURA 15CM</v>
          </cell>
          <cell r="C5731" t="str">
            <v>M</v>
          </cell>
          <cell r="D5731">
            <v>118.07</v>
          </cell>
        </row>
        <row r="5732">
          <cell r="A5732">
            <v>72201</v>
          </cell>
          <cell r="B5732" t="str">
            <v>RECOLOCACO DE FORROS EM REGUA DE PVC E PERFIS, CONSIDERANDO REAPROVEITAMENTO DO MATERIAL</v>
          </cell>
          <cell r="C5732" t="str">
            <v>M2</v>
          </cell>
          <cell r="D5732">
            <v>14.86</v>
          </cell>
        </row>
        <row r="5733">
          <cell r="A5733">
            <v>96111</v>
          </cell>
          <cell r="B5733" t="str">
            <v>FORRO EM RÉGUAS DE PVC, FRISADO, PARA AMBIENTES RESIDENCIAIS, INCLUSIVE ESTRUTURA DE FIXAÇÃO. AF_05/2017_P</v>
          </cell>
          <cell r="C5733" t="str">
            <v>M2</v>
          </cell>
          <cell r="D5733">
            <v>43.44</v>
          </cell>
        </row>
        <row r="5734">
          <cell r="A5734">
            <v>96116</v>
          </cell>
          <cell r="B5734" t="str">
            <v>FORRO EM RÉGUAS DE PVC, FRISADO, PARA AMBIENTES COMERCIAIS, INCLUSIVE ESTRUTURA DE FIXAÇÃO. AF_05/2017_P</v>
          </cell>
          <cell r="C5734" t="str">
            <v>M2</v>
          </cell>
          <cell r="D5734">
            <v>46.31</v>
          </cell>
        </row>
        <row r="5735">
          <cell r="A5735">
            <v>96121</v>
          </cell>
          <cell r="B5735" t="str">
            <v>ACABAMENTOS PARA FORRO (RODA-FORRO EM PERFIL METÁLICO E PLÁSTICO). AF_05/2017</v>
          </cell>
          <cell r="C5735" t="str">
            <v>M</v>
          </cell>
          <cell r="D5735">
            <v>9.2100000000000009</v>
          </cell>
        </row>
        <row r="5736">
          <cell r="A5736">
            <v>96485</v>
          </cell>
          <cell r="B5736" t="str">
            <v>FORRO EM RÉGUAS DE PVC, LISO, PARA AMBIENTES RESIDENCIAIS, INCLUSIVE ESTRUTURA DE FIXAÇÃO. AF_05/2017_P</v>
          </cell>
          <cell r="C5736" t="str">
            <v>M2</v>
          </cell>
          <cell r="D5736">
            <v>49.8</v>
          </cell>
        </row>
        <row r="5737">
          <cell r="A5737">
            <v>96486</v>
          </cell>
          <cell r="B5737" t="str">
            <v>FORRO DE PVC, LISO, PARA AMBIENTES COMERCIAIS, INCLUSIVE ESTRUTURA DE FIXAÇÃO. AF_05/2017_P</v>
          </cell>
          <cell r="C5737" t="str">
            <v>M2</v>
          </cell>
          <cell r="D5737">
            <v>53.05</v>
          </cell>
        </row>
        <row r="5738">
          <cell r="A5738">
            <v>72198</v>
          </cell>
          <cell r="B5738" t="str">
            <v>ISOLAMENTO TERMICO COM ARGAMASSA TRACO 1:3 (CIMENTO E AREIA GROSSA NAO PENEIRADA), COM ADICAO DE PEROLAS DE ISOPOR, ESPESSURA 6CM, PREPARO MANUAL DA ARGAMASSA</v>
          </cell>
          <cell r="C5738" t="str">
            <v>M2</v>
          </cell>
          <cell r="D5738">
            <v>119.98</v>
          </cell>
        </row>
        <row r="5739">
          <cell r="A5739" t="str">
            <v>73833/1</v>
          </cell>
          <cell r="B5739" t="str">
            <v>ISOLAMENTO TERMICO COM MANTA DE LA DE VIDRO, ESPESSURA 2,5CM</v>
          </cell>
          <cell r="C5739" t="str">
            <v>M2</v>
          </cell>
          <cell r="D5739">
            <v>64.56</v>
          </cell>
        </row>
        <row r="5740">
          <cell r="A5740">
            <v>83730</v>
          </cell>
          <cell r="B5740" t="str">
            <v>REPARO ESTRUTURAL DE ESTRUTURAS DE CONCRETO COM ARGAMASSA POLIMERICA DE ALTO DESEMPENHO, E=2 CM</v>
          </cell>
          <cell r="C5740" t="str">
            <v>M2</v>
          </cell>
          <cell r="D5740">
            <v>217.04</v>
          </cell>
        </row>
        <row r="5741">
          <cell r="A5741">
            <v>83736</v>
          </cell>
          <cell r="B5741" t="str">
            <v>REPARO/COLAGEM DE ESTRUTURAS DE CONCRETO COM ADESIVO ESTRUTURAL A BASE DE EPOXI, E=2 MM</v>
          </cell>
          <cell r="C5741" t="str">
            <v>M2</v>
          </cell>
          <cell r="D5741">
            <v>204.07</v>
          </cell>
        </row>
        <row r="5742">
          <cell r="A5742">
            <v>91514</v>
          </cell>
          <cell r="B5742" t="str">
            <v>ESTUCAMENTO DE PANOS DE FACHADA SEM VÃOS DO SISTEMA DE PAREDES DE CONCRETO EM EDIFICAÇÕES DE MÚLTIPLOS PAVIMENTOS. AF_06/2015</v>
          </cell>
          <cell r="C5742" t="str">
            <v>M2</v>
          </cell>
          <cell r="D5742">
            <v>7.19</v>
          </cell>
        </row>
        <row r="5743">
          <cell r="A5743">
            <v>91515</v>
          </cell>
          <cell r="B5743" t="str">
            <v>ESTUCAMENTO DE PANOS DE FACHADA COM VÃOS DO SISTEMA DE PAREDES DE CONCRETO EM EDIFICAÇÕES DE MÚLTIPLOS PAVIMENTOS. AF_06/2015</v>
          </cell>
          <cell r="C5743" t="str">
            <v>M2</v>
          </cell>
          <cell r="D5743">
            <v>9.52</v>
          </cell>
        </row>
        <row r="5744">
          <cell r="A5744">
            <v>91516</v>
          </cell>
          <cell r="B5744" t="str">
            <v>ESTUCAMENTO DE SUPERFÍCIE EXTERNA DA SACADA DO SISTEMA DE PAREDES DE CONCRETO EM EDIFICAÇÕES DE MÚLTIPLOS PAVIMENTOS. AF_06/2015</v>
          </cell>
          <cell r="C5744" t="str">
            <v>M2</v>
          </cell>
          <cell r="D5744">
            <v>13.91</v>
          </cell>
        </row>
        <row r="5745">
          <cell r="A5745">
            <v>91517</v>
          </cell>
          <cell r="B5745" t="str">
            <v>ESTUCAMENTO DE PANOS DE FACHADA SEM VÃOS DO SISTEMA DE PAREDES DE CONCRETO EM EDIFICAÇÕES DE PAVIMENTO ÚNICO. AF_06/2015</v>
          </cell>
          <cell r="C5745" t="str">
            <v>M2</v>
          </cell>
          <cell r="D5745">
            <v>15.51</v>
          </cell>
        </row>
        <row r="5746">
          <cell r="A5746">
            <v>91519</v>
          </cell>
          <cell r="B5746" t="str">
            <v>ESTUCAMENTO DE PANOS DE FACHADA COM VÃOS DO SISTEMA DE PAREDES DE CONCRETO EM EDIFICAÇÕES DE PAVIMENTO ÚNICO. AF_06/2015</v>
          </cell>
          <cell r="C5746" t="str">
            <v>M2</v>
          </cell>
          <cell r="D5746">
            <v>17.82</v>
          </cell>
        </row>
        <row r="5747">
          <cell r="A5747">
            <v>91520</v>
          </cell>
          <cell r="B5747" t="str">
            <v>ESTUCAMENTO DE DENSIDADE BAIXA NAS FACES INTERNAS DE PAREDES DO SISTEMA DE PAREDES DE CONCRETO. AF_06/2015</v>
          </cell>
          <cell r="C5747" t="str">
            <v>M2</v>
          </cell>
          <cell r="D5747">
            <v>2.58</v>
          </cell>
        </row>
        <row r="5748">
          <cell r="A5748">
            <v>91522</v>
          </cell>
          <cell r="B5748" t="str">
            <v>ESTUCAMENTO, PARA QUALQUER REVESTIMENTO, EM TETO DO SISTEMA DE PAREDES DE CONCRETO. AF_06/2015</v>
          </cell>
          <cell r="C5748" t="str">
            <v>M2</v>
          </cell>
          <cell r="D5748">
            <v>3.1</v>
          </cell>
        </row>
        <row r="5749">
          <cell r="A5749">
            <v>91525</v>
          </cell>
          <cell r="B5749" t="str">
            <v>ESTUCAMENTO DE DENSIDADE ALTA, NAS FACES INTERNAS DE PAREDES DO SISTEMA DE PAREDES DE CONCRETO. AF_06/2015</v>
          </cell>
          <cell r="C5749" t="str">
            <v>M2</v>
          </cell>
          <cell r="D5749">
            <v>5.52</v>
          </cell>
        </row>
        <row r="5750">
          <cell r="A5750">
            <v>87280</v>
          </cell>
          <cell r="B5750" t="str">
            <v>ARGAMASSA TRAÇO 1:7 (EM VOLUME DE CIMENTO E AREIA MÉDIA ÚMIDA) COM ADIÇÃO DE PLASTIFICANTE PARA EMBOÇO/MASSA ÚNICA/ASSENTAMENTO DE ALVENARIA DE VEDAÇÃO, PREPARO MECÂNICO COM BETONEIRA 400 L. AF_08/2019</v>
          </cell>
          <cell r="C5750" t="str">
            <v>M3</v>
          </cell>
          <cell r="D5750">
            <v>281.24</v>
          </cell>
        </row>
        <row r="5751">
          <cell r="A5751">
            <v>87281</v>
          </cell>
          <cell r="B5751" t="str">
            <v>ARGAMASSA TRAÇO 1:7 (EM VOLUME DE CIMENTO E AREIA MÉDIA ÚMIDA) COM ADIÇÃO DE PLASTIFICANTE PARA EMBOÇO/MASSA ÚNICA/ASSENTAMENTO DE ALVENARIA DE VEDAÇÃO, PREPARO MECÂNICO COM BETONEIRA 600 L. AF_08/2019</v>
          </cell>
          <cell r="C5751" t="str">
            <v>M3</v>
          </cell>
          <cell r="D5751">
            <v>272.86</v>
          </cell>
        </row>
        <row r="5752">
          <cell r="A5752">
            <v>87283</v>
          </cell>
          <cell r="B5752" t="str">
            <v>ARGAMASSA TRAÇO 1:6 (EM VOLUME DE CIMENTO E AREIA MÉDIA ÚMIDA) COM ADIÇÃO DE PLASTIFICANTE PARA EMBOÇO/MASSA ÚNICA/ASSENTAMENTO DE ALVENARIA DE VEDAÇÃO, PREPARO MECÂNICO COM BETONEIRA 400 L. AF_08/2019</v>
          </cell>
          <cell r="C5752" t="str">
            <v>M3</v>
          </cell>
          <cell r="D5752">
            <v>285.91000000000003</v>
          </cell>
        </row>
        <row r="5753">
          <cell r="A5753">
            <v>87284</v>
          </cell>
          <cell r="B5753" t="str">
            <v>ARGAMASSA TRAÇO 1:6 (EM VOLUME DE CIMENTO E AREIA MÉDIA ÚMIDA) COM ADIÇÃO DE PLASTIFICANTE PARA EMBOÇO/MASSA ÚNICA/ASSENTAMENTO DE ALVENARIA DE VEDAÇÃO, PREPARO MECÂNICO COM BETONEIRA 600 L. AF_08/2019</v>
          </cell>
          <cell r="C5753" t="str">
            <v>M3</v>
          </cell>
          <cell r="D5753">
            <v>276.74</v>
          </cell>
        </row>
        <row r="5754">
          <cell r="A5754">
            <v>87286</v>
          </cell>
          <cell r="B5754" t="str">
            <v>ARGAMASSA TRAÇO 1:1:6 (EM VOLUME DE CIMENTO, CAL E AREIA MÉDIA ÚMIDA) PARA EMBOÇO/MASSA ÚNICA/ASSENTAMENTO DE ALVENARIA DE VEDAÇÃO, PREPARO MECÂNICO COM BETONEIRA 400 L. AF_08/2019</v>
          </cell>
          <cell r="C5754" t="str">
            <v>M3</v>
          </cell>
          <cell r="D5754">
            <v>370.84</v>
          </cell>
        </row>
        <row r="5755">
          <cell r="A5755">
            <v>87287</v>
          </cell>
          <cell r="B5755" t="str">
            <v>ARGAMASSA TRAÇO 1:1:6 (EM VOLUME DE CIMENTO, CAL E AREIA MÉDIA ÚMIDA) PARA EMBOÇO/MASSA ÚNICA/ASSENTAMENTO DE ALVENARIA DE VEDAÇÃO, PREPARO MECÂNICO COM BETONEIRA 600 L. AF_08/2019</v>
          </cell>
          <cell r="C5755" t="str">
            <v>M3</v>
          </cell>
          <cell r="D5755">
            <v>349.11</v>
          </cell>
        </row>
        <row r="5756">
          <cell r="A5756">
            <v>87289</v>
          </cell>
          <cell r="B5756" t="str">
            <v>ARGAMASSA TRAÇO 1:1,5:7,5 (EM VOLUME DE CIMENTO, CAL E AREIA MÉDIA ÚMIDA) PARA EMBOÇO/MASSA ÚNICA/ASSENTAMENTO DE ALVENARIA DE VEDAÇÃO, PREPARO MECÂNICO COM BETONEIRA 400 L. AF_08/2019</v>
          </cell>
          <cell r="C5756" t="str">
            <v>M3</v>
          </cell>
          <cell r="D5756">
            <v>362.1</v>
          </cell>
        </row>
        <row r="5757">
          <cell r="A5757">
            <v>87290</v>
          </cell>
          <cell r="B5757" t="str">
            <v>ARGAMASSA TRAÇO 1:1,5:7,5 (EM VOLUME DE CIMENTO, CAL E AREIA MÉDIA ÚMIDA) PARA EMBOÇO/MASSA ÚNICA/ASSENTAMENTO DE ALVENARIA DE VEDAÇÃO, PREPARO MECÂNICO COM BETONEIRA 600 L. AF_08/2019</v>
          </cell>
          <cell r="C5757" t="str">
            <v>M3</v>
          </cell>
          <cell r="D5757">
            <v>350.76</v>
          </cell>
        </row>
        <row r="5758">
          <cell r="A5758">
            <v>87292</v>
          </cell>
          <cell r="B5758" t="str">
            <v>ARGAMASSA TRAÇO 1:2:8 (EM VOLUME DE CIMENTO, CAL E AREIA MÉDIA ÚMIDA) PARA EMBOÇO/MASSA ÚNICA/ASSENTAMENTO DE ALVENARIA DE VEDAÇÃO, PREPARO MECÂNICO COM BETONEIRA 400 L. AF_08/2019</v>
          </cell>
          <cell r="C5758" t="str">
            <v>M3</v>
          </cell>
          <cell r="D5758">
            <v>371.55</v>
          </cell>
        </row>
        <row r="5759">
          <cell r="A5759">
            <v>87294</v>
          </cell>
          <cell r="B5759" t="str">
            <v>ARGAMASSA TRAÇO 1:2:9 (EM VOLUME DE CIMENTO, CAL E AREIA MÉDIA ÚMIDA) PARA EMBOÇO/MASSA ÚNICA/ASSENTAMENTO DE ALVENARIA DE VEDAÇÃO, PREPARO MECÂNICO COM BETONEIRA 600 L. AF_08/2019</v>
          </cell>
          <cell r="C5759" t="str">
            <v>M3</v>
          </cell>
          <cell r="D5759">
            <v>355.01</v>
          </cell>
        </row>
        <row r="5760">
          <cell r="A5760">
            <v>87295</v>
          </cell>
          <cell r="B5760" t="str">
            <v>ARGAMASSA TRAÇO 1:3:12 (EM VOLUME DE CIMENTO, CAL E AREIA MÉDIA ÚMIDA) PARA EMBOÇO/MASSA ÚNICA/ASSENTAMENTO DE ALVENARIA DE VEDAÇÃO, PREPARO MECÂNICO COM BETONEIRA 400 L. AF_08/2019</v>
          </cell>
          <cell r="C5760" t="str">
            <v>M3</v>
          </cell>
          <cell r="D5760">
            <v>376.59</v>
          </cell>
        </row>
        <row r="5761">
          <cell r="A5761">
            <v>87296</v>
          </cell>
          <cell r="B5761" t="str">
            <v>ARGAMASSA TRAÇO 1:3:12 (EM VOLUME DE CIMENTO, CAL E AREIA MÉDIA ÚMIDA) PARA EMBOÇO/MASSA ÚNICA/ASSENTAMENTO DE ALVENARIA DE VEDAÇÃO, PREPARO MECÂNICO COM BETONEIRA 600 L. AF_08/2019</v>
          </cell>
          <cell r="C5761" t="str">
            <v>M3</v>
          </cell>
          <cell r="D5761">
            <v>346.05</v>
          </cell>
        </row>
        <row r="5762">
          <cell r="A5762">
            <v>87298</v>
          </cell>
          <cell r="B5762" t="str">
            <v>ARGAMASSA TRAÇO 1:3 (EM VOLUME DE CIMENTO E AREIA MÉDIA ÚMIDA) PARA CONTRAPISO, PREPARO MECÂNICO COM BETONEIRA 400 L. AF_08/2019</v>
          </cell>
          <cell r="C5762" t="str">
            <v>M3</v>
          </cell>
          <cell r="D5762">
            <v>394.2</v>
          </cell>
        </row>
        <row r="5763">
          <cell r="A5763">
            <v>87299</v>
          </cell>
          <cell r="B5763" t="str">
            <v>ARGAMASSA TRAÇO 1:3 (EM VOLUME DE CIMENTO E AREIA MÉDIA ÚMIDA) PARA CONTRAPISO, PREPARO MECÂNICO COM BETONEIRA 600 L. AF_08/2019</v>
          </cell>
          <cell r="C5763" t="str">
            <v>M3</v>
          </cell>
          <cell r="D5763">
            <v>270.17</v>
          </cell>
        </row>
        <row r="5764">
          <cell r="A5764">
            <v>87301</v>
          </cell>
          <cell r="B5764" t="str">
            <v>ARGAMASSA TRAÇO 1:4 (EM VOLUME DE CIMENTO E AREIA MÉDIA ÚMIDA) PARA CONTRAPISO, PREPARO MECÂNICO COM BETONEIRA 400 L. AF_08/2019</v>
          </cell>
          <cell r="C5764" t="str">
            <v>M3</v>
          </cell>
          <cell r="D5764">
            <v>363.01</v>
          </cell>
        </row>
        <row r="5765">
          <cell r="A5765">
            <v>87302</v>
          </cell>
          <cell r="B5765" t="str">
            <v>ARGAMASSA TRAÇO 1:4 (EM VOLUME DE CIMENTO E AREIA MÉDIA ÚMIDA) PARA CONTRAPISO, PREPARO MECÂNICO COM BETONEIRA 600 L. AF_08/2019</v>
          </cell>
          <cell r="C5765" t="str">
            <v>M3</v>
          </cell>
          <cell r="D5765">
            <v>351.3</v>
          </cell>
        </row>
        <row r="5766">
          <cell r="A5766">
            <v>87304</v>
          </cell>
          <cell r="B5766" t="str">
            <v>ARGAMASSA TRAÇO 1:5 (EM VOLUME DE CIMENTO E AREIA MÉDIA ÚMIDA) PARA CONTRAPISO, PREPARO MECÂNICO COM BETONEIRA 400 L. AF_08/2019</v>
          </cell>
          <cell r="C5766" t="str">
            <v>M3</v>
          </cell>
          <cell r="D5766">
            <v>327.42</v>
          </cell>
        </row>
        <row r="5767">
          <cell r="A5767">
            <v>87305</v>
          </cell>
          <cell r="B5767" t="str">
            <v>ARGAMASSA TRAÇO 1:5 (EM VOLUME DE CIMENTO E AREIA MÉDIA ÚMIDA) PARA CONTRAPISO, PREPARO MECÂNICO COM BETONEIRA 600 L. AF_08/2019</v>
          </cell>
          <cell r="C5767" t="str">
            <v>M3</v>
          </cell>
          <cell r="D5767">
            <v>328.28</v>
          </cell>
        </row>
        <row r="5768">
          <cell r="A5768">
            <v>87307</v>
          </cell>
          <cell r="B5768" t="str">
            <v>ARGAMASSA TRAÇO 1:6 (EM VOLUME DE CIMENTO E AREIA MÉDIA ÚMIDA) PARA CONTRAPISO, PREPARO MECÂNICO COM BETONEIRA 400 L. AF_08/2019</v>
          </cell>
          <cell r="C5768" t="str">
            <v>M3</v>
          </cell>
          <cell r="D5768">
            <v>318.19</v>
          </cell>
        </row>
        <row r="5769">
          <cell r="A5769">
            <v>87308</v>
          </cell>
          <cell r="B5769" t="str">
            <v>ARGAMASSA TRAÇO 1:6 (EM VOLUME DE CIMENTO E AREIA MÉDIA ÚMIDA) PARA CONTRAPISO, PREPARO MECÂNICO COM BETONEIRA 600 L. AF_08/2019</v>
          </cell>
          <cell r="C5769" t="str">
            <v>M3</v>
          </cell>
          <cell r="D5769">
            <v>307.56</v>
          </cell>
        </row>
        <row r="5770">
          <cell r="A5770">
            <v>87310</v>
          </cell>
          <cell r="B5770" t="str">
            <v>ARGAMASSA TRAÇO 1:5 (EM VOLUME DE CIMENTO E AREIA GROSSA ÚMIDA) PARA CHAPISCO CONVENCIONAL, PREPARO MECÂNICO COM BETONEIRA 400 L. AF_08/2019</v>
          </cell>
          <cell r="C5770" t="str">
            <v>M3</v>
          </cell>
          <cell r="D5770">
            <v>287.38</v>
          </cell>
        </row>
        <row r="5771">
          <cell r="A5771">
            <v>87311</v>
          </cell>
          <cell r="B5771" t="str">
            <v>ARGAMASSA TRAÇO 1:5 (EM VOLUME DE CIMENTO E AREIA GROSSA ÚMIDA) PARA CHAPISCO CONVENCIONAL, PREPARO MECÂNICO COM BETONEIRA 600 L. AF_08/2019</v>
          </cell>
          <cell r="C5771" t="str">
            <v>M3</v>
          </cell>
          <cell r="D5771">
            <v>276.44</v>
          </cell>
        </row>
        <row r="5772">
          <cell r="A5772">
            <v>87313</v>
          </cell>
          <cell r="B5772" t="str">
            <v>ARGAMASSA TRAÇO 1:3 (EM VOLUME DE CIMENTO E AREIA GROSSA ÚMIDA) PARA CHAPISCO CONVENCIONAL, PREPARO MECÂNICO COM BETONEIRA 400 L. AF_08/2019</v>
          </cell>
          <cell r="C5772" t="str">
            <v>M3</v>
          </cell>
          <cell r="D5772">
            <v>334.29</v>
          </cell>
        </row>
        <row r="5773">
          <cell r="A5773">
            <v>87314</v>
          </cell>
          <cell r="B5773" t="str">
            <v>ARGAMASSA TRAÇO 1:3 (EM VOLUME DE CIMENTO E AREIA GROSSA ÚMIDA) PARA CHAPISCO CONVENCIONAL, PREPARO MECÂNICO COM BETONEIRA 600 L. AF_08/2019</v>
          </cell>
          <cell r="C5773" t="str">
            <v>M3</v>
          </cell>
          <cell r="D5773">
            <v>324.33</v>
          </cell>
        </row>
        <row r="5774">
          <cell r="A5774">
            <v>87316</v>
          </cell>
          <cell r="B5774" t="str">
            <v>ARGAMASSA TRAÇO 1:4 (EM VOLUME DE CIMENTO E AREIA GROSSA ÚMIDA) PARA CHAPISCO CONVENCIONAL, PREPARO MECÂNICO COM BETONEIRA 400 L. AF_08/2019</v>
          </cell>
          <cell r="C5774" t="str">
            <v>M3</v>
          </cell>
          <cell r="D5774">
            <v>313.2</v>
          </cell>
        </row>
        <row r="5775">
          <cell r="A5775">
            <v>87317</v>
          </cell>
          <cell r="B5775" t="str">
            <v>ARGAMASSA TRAÇO 1:4 (EM VOLUME DE CIMENTO E AREIA GROSSA ÚMIDA) PARA CHAPISCO CONVENCIONAL, PREPARO MECÂNICO COM BETONEIRA 600 L. AF_08/2019</v>
          </cell>
          <cell r="C5775" t="str">
            <v>M3</v>
          </cell>
          <cell r="D5775">
            <v>296.14</v>
          </cell>
        </row>
        <row r="5776">
          <cell r="A5776">
            <v>87319</v>
          </cell>
          <cell r="B5776" t="str">
            <v>ARGAMASSA TRAÇO 1:5 (EM VOLUME DE CIMENTO E AREIA GROSSA ÚMIDA) COM ADIÇÃO DE EMULSÃO POLIMÉRICA PARA CHAPISCO ROLADO, PREPARO MECÂNICO COM BETONEIRA 400 L. AF_08/2019</v>
          </cell>
          <cell r="C5776" t="str">
            <v>M3</v>
          </cell>
          <cell r="D5776">
            <v>1831.14</v>
          </cell>
        </row>
        <row r="5777">
          <cell r="A5777">
            <v>87320</v>
          </cell>
          <cell r="B5777" t="str">
            <v>ARGAMASSA TRAÇO 1:5 (EM VOLUME DE CIMENTO E AREIA GROSSA ÚMIDA) COM ADIÇÃO DE EMULSÃO POLIMÉRICA PARA CHAPISCO ROLADO, PREPARO MECÂNICO COM BETONEIRA 600 L. AF_08/2019</v>
          </cell>
          <cell r="C5777" t="str">
            <v>M3</v>
          </cell>
          <cell r="D5777">
            <v>1828.62</v>
          </cell>
        </row>
        <row r="5778">
          <cell r="A5778">
            <v>87322</v>
          </cell>
          <cell r="B5778" t="str">
            <v>ARGAMASSA TRAÇO 1:3 (EM VOLUME DE CIMENTO E AREIA GROSSA ÚMIDA) COM ADIÇÃO DE EMULSÃO POLIMÉRICA PARA CHAPISCO ROLADO, PREPARO MECÂNICO COM BETONEIRA 400 L. AF_08/2019</v>
          </cell>
          <cell r="C5778" t="str">
            <v>M3</v>
          </cell>
          <cell r="D5778">
            <v>1889.27</v>
          </cell>
        </row>
        <row r="5779">
          <cell r="A5779">
            <v>87323</v>
          </cell>
          <cell r="B5779" t="str">
            <v>ARGAMASSA TRAÇO 1:3 (EM VOLUME DE CIMENTO E AREIA GROSSA ÚMIDA) COM ADIÇÃO DE EMULSÃO POLIMÉRICA PARA CHAPISCO ROLADO, PREPARO MECÂNICO COM BETONEIRA 600 L. AF_08/2019</v>
          </cell>
          <cell r="C5779" t="str">
            <v>M3</v>
          </cell>
          <cell r="D5779">
            <v>1879.21</v>
          </cell>
        </row>
        <row r="5780">
          <cell r="A5780">
            <v>87325</v>
          </cell>
          <cell r="B5780" t="str">
            <v>ARGAMASSA TRAÇO 1:4 (EM VOLUME DE CIMENTO E AREIA GROSSA ÚMIDA) COM ADIÇÃO DE EMULSÃO POLIMÉRICA PARA CHAPISCO ROLADO, PREPARO MECÂNICO COM BETONEIRA 400 L. AF_08/2019</v>
          </cell>
          <cell r="C5780" t="str">
            <v>M3</v>
          </cell>
          <cell r="D5780">
            <v>1849.26</v>
          </cell>
        </row>
        <row r="5781">
          <cell r="A5781">
            <v>87326</v>
          </cell>
          <cell r="B5781" t="str">
            <v>ARGAMASSA TRAÇO 1:4 (EM VOLUME DE CIMENTO E AREIA GROSSA ÚMIDA) COM ADIÇÃO DE EMULSÃO POLIMÉRICA PARA CHAPISCO ROLADO, PREPARO MECÂNICO COM BETONEIRA 600 L. AF_08/2019</v>
          </cell>
          <cell r="C5781" t="str">
            <v>M3</v>
          </cell>
          <cell r="D5781">
            <v>1840.53</v>
          </cell>
        </row>
        <row r="5782">
          <cell r="A5782">
            <v>87327</v>
          </cell>
          <cell r="B5782" t="str">
            <v>ARGAMASSA TRAÇO 1:7 (EM VOLUME DE CIMENTO E AREIA MÉDIA ÚMIDA) COM ADIÇÃO DE PLASTIFICANTE PARA EMBOÇO/MASSA ÚNICA/ASSENTAMENTO DE ALVENARIA DE VEDAÇÃO, PREPARO MECÂNICO COM MISTURADOR DE EIXO HORIZONTAL DE 300 KG. AF_08/2019</v>
          </cell>
          <cell r="C5782" t="str">
            <v>M3</v>
          </cell>
          <cell r="D5782">
            <v>305.98</v>
          </cell>
        </row>
        <row r="5783">
          <cell r="A5783">
            <v>87328</v>
          </cell>
          <cell r="B5783" t="str">
            <v>ARGAMASSA TRAÇO 1:7 (EM VOLUME DE CIMENTO E AREIA MÉDIA ÚMIDA) COM ADIÇÃO DE PLASTIFICANTE PARA EMBOÇO/MASSA ÚNICA/ASSENTAMENTO DE ALVENARIA DE VEDAÇÃO, PREPARO MECÂNICO COM MISTURADOR DE EIXO HORIZONTAL DE 600 KG. AF_08/2019</v>
          </cell>
          <cell r="C5783" t="str">
            <v>M3</v>
          </cell>
          <cell r="D5783">
            <v>246.63</v>
          </cell>
        </row>
        <row r="5784">
          <cell r="A5784">
            <v>87329</v>
          </cell>
          <cell r="B5784" t="str">
            <v>ARGAMASSA TRAÇO 1:6 (EM VOLUME DE CIMENTO E AREIA MÉDIA ÚMIDA) COM ADIÇÃO DE PLASTIFICANTE PARA EMBOÇO/MASSA ÚNICA/ASSENTAMENTO DE ALVENARIA DE VEDAÇÃO, PREPARO MECÂNICO COM MISTURADOR DE EIXO HORIZONTAL DE 300 KG. AF_08/2019</v>
          </cell>
          <cell r="C5784" t="str">
            <v>M3</v>
          </cell>
          <cell r="D5784">
            <v>329.96</v>
          </cell>
        </row>
        <row r="5785">
          <cell r="A5785">
            <v>87330</v>
          </cell>
          <cell r="B5785" t="str">
            <v>ARGAMASSA TRAÇO 1:6 (EM VOLUME DE CIMENTO E AREIA MÉDIA ÚMIDA) COM ADIÇÃO DE PLASTIFICANTE PARA EMBOÇO/MASSA ÚNICA/ASSENTAMENTO DE ALVENARIA DE VEDAÇÃO, PREPARO MECÂNICO COM MISTURADOR DE EIXO HORIZONTAL DE 600 KG. AF_08/2019</v>
          </cell>
          <cell r="C5785" t="str">
            <v>M3</v>
          </cell>
          <cell r="D5785">
            <v>262.91000000000003</v>
          </cell>
        </row>
        <row r="5786">
          <cell r="A5786">
            <v>87331</v>
          </cell>
          <cell r="B5786" t="str">
            <v>ARGAMASSA TRAÇO 1:1:6 (EM VOLUME DE CIMENTO, CAL E AREIA MÉDIA ÚMIDA) PARA EMBOÇO/MASSA ÚNICA/ASSENTAMENTO DE ALVENARIA DE VEDAÇÃO, PREPARO MECÂNICO COM MISTURADOR DE EIXO HORIZONTAL DE 300 KG. AF_08/2019</v>
          </cell>
          <cell r="C5786" t="str">
            <v>M3</v>
          </cell>
          <cell r="D5786">
            <v>394.92</v>
          </cell>
        </row>
        <row r="5787">
          <cell r="A5787">
            <v>87332</v>
          </cell>
          <cell r="B5787" t="str">
            <v>ARGAMASSA TRAÇO 1:1:6 (EM VOLUME DE CIMENTO, CAL E AREIA MÉDIA ÚMIDA) PARA EMBOÇO/MASSA ÚNICA/ASSENTAMENTO DE ALVENARIA DE VEDAÇÃO, PREPARO MECÂNICO COM MISTURADOR DE EIXO HORIZONTAL DE 600 KG. AF_08/2019</v>
          </cell>
          <cell r="C5787" t="str">
            <v>M3</v>
          </cell>
          <cell r="D5787">
            <v>332.79</v>
          </cell>
        </row>
        <row r="5788">
          <cell r="A5788">
            <v>87333</v>
          </cell>
          <cell r="B5788" t="str">
            <v>ARGAMASSA TRAÇO 1:1,5:7,5 (EM VOLUME DE CIMENTO, CAL E AREIA MÉDIA ÚMIDA) PARA EMBOÇO/MASSA ÚNICA/ASSENTAMENTO DE ALVENARIA DE VEDAÇÃO, PREPARO MECÂNICO COM MISTURADOR DE EIXO HORIZONTAL DE 300 KG. AF_08/2019</v>
          </cell>
          <cell r="C5788" t="str">
            <v>M3</v>
          </cell>
          <cell r="D5788">
            <v>370.69</v>
          </cell>
        </row>
        <row r="5789">
          <cell r="A5789">
            <v>87334</v>
          </cell>
          <cell r="B5789" t="str">
            <v>ARGAMASSA TRAÇO 1:1,5:7,5 (EM VOLUME DE CIMENTO, CAL E AREIA MÉDIA ÚMIDA) PARA EMBOÇO/MASSA ÚNICA/ASSENTAMENTO DE ALVENARIA DE VEDAÇÃO, PREPARO MECÂNICO COM MISTURADOR DE EIXO HORIZONTAL DE 600 KG. AF_08/2019</v>
          </cell>
          <cell r="C5789" t="str">
            <v>M3</v>
          </cell>
          <cell r="D5789">
            <v>332.87</v>
          </cell>
        </row>
        <row r="5790">
          <cell r="A5790">
            <v>87335</v>
          </cell>
          <cell r="B5790" t="str">
            <v>ARGAMASSA TRAÇO 1:2:8 (EM VOLUME DE CIMENTO, CAL E AREIA MÉDIA ÚMIDA) PARA EMBOÇO/MASSA ÚNICA/ASSENTAMENTO DE ALVENARIA DE VEDAÇÃO, PREPARO MECÂNICO COM MISTURADOR DE EIXO HORIZONTAL DE 300 KG. AF_08/2019</v>
          </cell>
          <cell r="C5790" t="str">
            <v>M3</v>
          </cell>
          <cell r="D5790">
            <v>362.62</v>
          </cell>
        </row>
        <row r="5791">
          <cell r="A5791">
            <v>87336</v>
          </cell>
          <cell r="B5791" t="str">
            <v>ARGAMASSA TRAÇO 1:2:8 (EM VOLUME DE CIMENTO, CAL E AREIA MÉDIA ÚMIDA) PARA EMBOÇO/MASSA ÚNICA/ASSENTAMENTO DE ALVENARIA DE VEDAÇÃO, PREPARO MECÂNICO COM MISTURADOR DE EIXO HORIZONTAL DE 600 KG. AF_08/2019</v>
          </cell>
          <cell r="C5791" t="str">
            <v>M3</v>
          </cell>
          <cell r="D5791">
            <v>346.9</v>
          </cell>
        </row>
        <row r="5792">
          <cell r="A5792">
            <v>87337</v>
          </cell>
          <cell r="B5792" t="str">
            <v>ARGAMASSA TRAÇO 1:2:9 (EM VOLUME DE CIMENTO, CAL E AREIA MÉDIA ÚMIDA) PARA EMBOÇO/MASSA ÚNICA/ASSENTAMENTO DE ALVENARIA DE VEDAÇÃO, PREPARO MECÂNICO COM MISTURADOR DE EIXO HORIZONTAL DE 300 KG. AF_08/2019</v>
          </cell>
          <cell r="C5792" t="str">
            <v>M3</v>
          </cell>
          <cell r="D5792">
            <v>360.98</v>
          </cell>
        </row>
        <row r="5793">
          <cell r="A5793">
            <v>87338</v>
          </cell>
          <cell r="B5793" t="str">
            <v>ARGAMASSA TRAÇO 1:3:12 (EM VOLUME DE CIMENTO, CAL E AREIA MÉDIA ÚMIDA) PARA EMBOÇO/MASSA ÚNICA/ASSENTAMENTO DE ALVENARIA DE VEDAÇÃO, PREPARO MECÂNICO COM MISTURADOR DE EIXO HORIZONTAL DE 600 KG. AF_08/2019</v>
          </cell>
          <cell r="C5793" t="str">
            <v>M3</v>
          </cell>
          <cell r="D5793">
            <v>348.95</v>
          </cell>
        </row>
        <row r="5794">
          <cell r="A5794">
            <v>87339</v>
          </cell>
          <cell r="B5794" t="str">
            <v>ARGAMASSA TRAÇO 1:3 (EM VOLUME DE CIMENTO E AREIA MÉDIA ÚMIDA) PARA CONTRAPISO, PREPARO MECÂNICO COM MISTURADOR DE EIXO HORIZONTAL DE 160 KG. AF_08/2019</v>
          </cell>
          <cell r="C5794" t="str">
            <v>M3</v>
          </cell>
          <cell r="D5794">
            <v>523.46</v>
          </cell>
        </row>
        <row r="5795">
          <cell r="A5795">
            <v>87340</v>
          </cell>
          <cell r="B5795" t="str">
            <v>ARGAMASSA TRAÇO 1:3 (EM VOLUME DE CIMENTO E AREIA MÉDIA ÚMIDA) PARA CONTRAPISO, PREPARO MECÂNICO COM MISTURADOR DE EIXO HORIZONTAL DE 300 KG. AF_08/2019</v>
          </cell>
          <cell r="C5795" t="str">
            <v>M3</v>
          </cell>
          <cell r="D5795">
            <v>398.56</v>
          </cell>
        </row>
        <row r="5796">
          <cell r="A5796">
            <v>87341</v>
          </cell>
          <cell r="B5796" t="str">
            <v>ARGAMASSA TRAÇO 1:3 (EM VOLUME DE CIMENTO E AREIA MÉDIA ÚMIDA) PARA CONTRAPISO, PREPARO MECÂNICO COM MISTURADOR DE EIXO HORIZONTAL DE 600 KG. AF_08/2019</v>
          </cell>
          <cell r="C5796" t="str">
            <v>M3</v>
          </cell>
          <cell r="D5796">
            <v>366.68</v>
          </cell>
        </row>
        <row r="5797">
          <cell r="A5797">
            <v>87342</v>
          </cell>
          <cell r="B5797" t="str">
            <v>ARGAMASSA TRAÇO 1:4 (EM VOLUME DE CIMENTO E AREIA MÉDIA ÚMIDA) PARA CONTRAPISO, PREPARO MECÂNICO COM MISTURADOR DE EIXO HORIZONTAL DE 160 KG. AF_08/2019</v>
          </cell>
          <cell r="C5797" t="str">
            <v>M3</v>
          </cell>
          <cell r="D5797">
            <v>439.54</v>
          </cell>
        </row>
        <row r="5798">
          <cell r="A5798">
            <v>87343</v>
          </cell>
          <cell r="B5798" t="str">
            <v>ARGAMASSA TRAÇO 1:4 (EM VOLUME DE CIMENTO E AREIA MÉDIA ÚMIDA) PARA CONTRAPISO, PREPARO MECÂNICO COM MISTURADOR DE EIXO HORIZONTAL DE 300 KG. AF_08/2019</v>
          </cell>
          <cell r="C5798" t="str">
            <v>M3</v>
          </cell>
          <cell r="D5798">
            <v>368.83</v>
          </cell>
        </row>
        <row r="5799">
          <cell r="A5799">
            <v>87344</v>
          </cell>
          <cell r="B5799" t="str">
            <v>ARGAMASSA TRAÇO 1:4 (EM VOLUME DE CIMENTO E AREIA MÉDIA ÚMIDA) PARA CONTRAPISO, PREPARO MECÂNICO COM MISTURADOR DE EIXO HORIZONTAL DE 600 KG. AF_08/2019</v>
          </cell>
          <cell r="C5799" t="str">
            <v>M3</v>
          </cell>
          <cell r="D5799">
            <v>328.46</v>
          </cell>
        </row>
        <row r="5800">
          <cell r="A5800">
            <v>87345</v>
          </cell>
          <cell r="B5800" t="str">
            <v>ARGAMASSA TRAÇO 1:5 (EM VOLUME DE CIMENTO E AREIA MÉDIA ÚMIDA) PARA CONTRAPISO, PREPARO MECÂNICO COM MISTURADOR DE EIXO HORIZONTAL DE 160 KG. AF_08/2019</v>
          </cell>
          <cell r="C5800" t="str">
            <v>M3</v>
          </cell>
          <cell r="D5800">
            <v>392.95</v>
          </cell>
        </row>
        <row r="5801">
          <cell r="A5801">
            <v>87346</v>
          </cell>
          <cell r="B5801" t="str">
            <v>ARGAMASSA TRAÇO 1:5 (EM VOLUME DE CIMENTO E AREIA MÉDIA ÚMIDA) PARA CONTRAPISO, PREPARO MECÂNICO COM MISTURADOR DE EIXO HORIZONTAL DE 300 KG. AF_08/2019</v>
          </cell>
          <cell r="C5801" t="str">
            <v>M3</v>
          </cell>
          <cell r="D5801">
            <v>334.25</v>
          </cell>
        </row>
        <row r="5802">
          <cell r="A5802">
            <v>87347</v>
          </cell>
          <cell r="B5802" t="str">
            <v>ARGAMASSA TRAÇO 1:5 (EM VOLUME DE CIMENTO E AREIA MÉDIA ÚMIDA) PARA CONTRAPISO, PREPARO MECÂNICO COM MISTURADOR DE EIXO HORIZONTAL DE 600 KG. AF_08/2019</v>
          </cell>
          <cell r="C5802" t="str">
            <v>M3</v>
          </cell>
          <cell r="D5802">
            <v>302.49</v>
          </cell>
        </row>
        <row r="5803">
          <cell r="A5803">
            <v>87348</v>
          </cell>
          <cell r="B5803" t="str">
            <v>ARGAMASSA TRAÇO 1:6 (EM VOLUME DE CIMENTO E AREIA MÉDIA ÚMIDA) PARA CONTRAPISO, PREPARO MECÂNICO COM MISTURADOR DE EIXO HORIZONTAL DE 160 KG. AF_08/2019</v>
          </cell>
          <cell r="C5803" t="str">
            <v>M3</v>
          </cell>
          <cell r="D5803">
            <v>357.5</v>
          </cell>
        </row>
        <row r="5804">
          <cell r="A5804">
            <v>87349</v>
          </cell>
          <cell r="B5804" t="str">
            <v>ARGAMASSA TRAÇO 1:6 (EM VOLUME DE CIMENTO E AREIA MÉDIA ÚMIDA) PARA CONTRAPISO, PREPARO MECÂNICO COM MISTURADOR DE EIXO HORIZONTAL DE 600 KG. AF_08/2019</v>
          </cell>
          <cell r="C5804" t="str">
            <v>M3</v>
          </cell>
          <cell r="D5804">
            <v>279.62</v>
          </cell>
        </row>
        <row r="5805">
          <cell r="A5805">
            <v>87350</v>
          </cell>
          <cell r="B5805" t="str">
            <v>ARGAMASSA TRAÇO 1:5 (EM VOLUME DE CIMENTO E AREIA GROSSA ÚMIDA) PARA CHAPISCO CONVENCIONAL, PREPARO MECÂNICO COM MISTURADOR DE EIXO HORIZONTAL DE 300 KG. AF_08/2019</v>
          </cell>
          <cell r="C5805" t="str">
            <v>M3</v>
          </cell>
          <cell r="D5805">
            <v>335.28</v>
          </cell>
        </row>
        <row r="5806">
          <cell r="A5806">
            <v>87351</v>
          </cell>
          <cell r="B5806" t="str">
            <v>ARGAMASSA TRAÇO 1:5 (EM VOLUME DE CIMENTO E AREIA GROSSA ÚMIDA) PARA CHAPISCO CONVENCIONAL, PREPARO MECÂNICO COM MISTURADOR DE EIXO HORIZONTAL DE 600 KG. AF_08/2019</v>
          </cell>
          <cell r="C5806" t="str">
            <v>M3</v>
          </cell>
          <cell r="D5806">
            <v>263.58</v>
          </cell>
        </row>
        <row r="5807">
          <cell r="A5807">
            <v>87352</v>
          </cell>
          <cell r="B5807" t="str">
            <v>ARGAMASSA TRAÇO 1:3 (EM VOLUME DE CIMENTO E AREIA GROSSA ÚMIDA) PARA CHAPISCO CONVENCIONAL, PREPARO MECÂNICO COM MISTURADOR DE EIXO HORIZONTAL DE 160 KG. AF_08/2019</v>
          </cell>
          <cell r="C5807" t="str">
            <v>M3</v>
          </cell>
          <cell r="D5807">
            <v>418.67</v>
          </cell>
        </row>
        <row r="5808">
          <cell r="A5808">
            <v>87353</v>
          </cell>
          <cell r="B5808" t="str">
            <v>ARGAMASSA TRAÇO 1:3 (EM VOLUME DE CIMENTO E AREIA GROSSA ÚMIDA) PARA CHAPISCO CONVENCIONAL, PREPARO MECÂNICO COM MISTURADOR DE EIXO HORIZONTAL DE 300 KG. AF_08/2019</v>
          </cell>
          <cell r="C5808" t="str">
            <v>M3</v>
          </cell>
          <cell r="D5808">
            <v>342.31</v>
          </cell>
        </row>
        <row r="5809">
          <cell r="A5809">
            <v>87354</v>
          </cell>
          <cell r="B5809" t="str">
            <v>ARGAMASSA TRAÇO 1:3 (EM VOLUME DE CIMENTO E AREIA GROSSA ÚMIDA) PARA CHAPISCO CONVENCIONAL, PREPARO MECÂNICO COM MISTURADOR DE EIXO HORIZONTAL DE 600 KG. AF_08/2019</v>
          </cell>
          <cell r="C5809" t="str">
            <v>M3</v>
          </cell>
          <cell r="D5809">
            <v>306.52</v>
          </cell>
        </row>
        <row r="5810">
          <cell r="A5810">
            <v>87355</v>
          </cell>
          <cell r="B5810" t="str">
            <v>ARGAMASSA TRAÇO 1:4 (EM VOLUME DE CIMENTO E AREIA GROSSA ÚMIDA) PARA CHAPISCO CONVENCIONAL, PREPARO MECÂNICO COM MISTURADOR DE EIXO HORIZONTAL DE 160 KG. AF_08/2019</v>
          </cell>
          <cell r="C5810" t="str">
            <v>M3</v>
          </cell>
          <cell r="D5810">
            <v>354.68</v>
          </cell>
        </row>
        <row r="5811">
          <cell r="A5811">
            <v>87356</v>
          </cell>
          <cell r="B5811" t="str">
            <v>ARGAMASSA TRAÇO 1:4 (EM VOLUME DE CIMENTO E AREIA GROSSA ÚMIDA) PARA CHAPISCO CONVENCIONAL, PREPARO MECÂNICO COM MISTURADOR DE EIXO HORIZONTAL DE 300 KG. AF_08/2019</v>
          </cell>
          <cell r="C5811" t="str">
            <v>M3</v>
          </cell>
          <cell r="D5811">
            <v>302.37</v>
          </cell>
        </row>
        <row r="5812">
          <cell r="A5812">
            <v>87357</v>
          </cell>
          <cell r="B5812" t="str">
            <v>ARGAMASSA TRAÇO 1:4 (EM VOLUME DE CIMENTO E AREIA GROSSA ÚMIDA) PARA CHAPISCO CONVENCIONAL, PREPARO MECÂNICO COM MISTURADOR DE EIXO HORIZONTAL DE 600 KG. AF_08/2019</v>
          </cell>
          <cell r="C5812" t="str">
            <v>M3</v>
          </cell>
          <cell r="D5812">
            <v>276.7</v>
          </cell>
        </row>
        <row r="5813">
          <cell r="A5813">
            <v>87358</v>
          </cell>
          <cell r="B5813" t="str">
            <v>ARGAMASSA TRAÇO 1:5 (EM VOLUME DE CIMENTO E AREIA GROSSA ÚMIDA) COM ADIÇÃO DE EMULSÃO POLIMÉRICA PARA CHAPISCO ROLADO, PREPARO MECÂNICO COM MISTURADOR DE EIXO HORIZONTAL DE 300 KG. AF_08/2019</v>
          </cell>
          <cell r="C5813" t="str">
            <v>M3</v>
          </cell>
          <cell r="D5813">
            <v>1824.92</v>
          </cell>
        </row>
        <row r="5814">
          <cell r="A5814">
            <v>87359</v>
          </cell>
          <cell r="B5814" t="str">
            <v>ARGAMASSA TRAÇO 1:5 (EM VOLUME DE CIMENTO E AREIA GROSSA ÚMIDA) COM ADIÇÃO DE EMULSÃO POLIMÉRICA PARA CHAPISCO ROLADO, PREPARO MECÂNICO COM MISTURADOR DE EIXO HORIZONTAL DE 600 KG. AF_08/2019</v>
          </cell>
          <cell r="C5814" t="str">
            <v>M3</v>
          </cell>
          <cell r="D5814">
            <v>1790.44</v>
          </cell>
        </row>
        <row r="5815">
          <cell r="A5815">
            <v>87360</v>
          </cell>
          <cell r="B5815" t="str">
            <v>ARGAMASSA TRAÇO 1:3 (EM VOLUME DE CIMENTO E AREIA GROSSA ÚMIDA) COM ADIÇÃO DE EMULSÃO POLIMÉRICA PARA CHAPISCO ROLADO, PREPARO MECÂNICO COM MISTURADOR DE EIXO HORIZONTAL DE 160 KG. AF_08/2019</v>
          </cell>
          <cell r="C5815" t="str">
            <v>M3</v>
          </cell>
          <cell r="D5815">
            <v>1895.12</v>
          </cell>
        </row>
        <row r="5816">
          <cell r="A5816">
            <v>87361</v>
          </cell>
          <cell r="B5816" t="str">
            <v>ARGAMASSA TRAÇO 1:3 (EM VOLUME DE CIMENTO E AREIA GROSSA ÚMIDA) COM ADIÇÃO DE EMULSÃO POLIMÉRICA PARA CHAPISCO ROLADO, PREPARO MECÂNICO COM MISTURADOR DE EIXO HORIZONTAL DE 300 KG. AF_08/2019</v>
          </cell>
          <cell r="C5816" t="str">
            <v>M3</v>
          </cell>
          <cell r="D5816">
            <v>1842.35</v>
          </cell>
        </row>
        <row r="5817">
          <cell r="A5817">
            <v>87362</v>
          </cell>
          <cell r="B5817" t="str">
            <v>ARGAMASSA TRAÇO 1:3 (EM VOLUME DE CIMENTO E AREIA GROSSA ÚMIDA) COM ADIÇÃO DE EMULSÃO POLIMÉRICA PARA CHAPISCO ROLADO, PREPARO MECÂNICO COM MISTURADOR DE EIXO HORIZONTAL DE 600 KG. AF_08/2019</v>
          </cell>
          <cell r="C5817" t="str">
            <v>M3</v>
          </cell>
          <cell r="D5817">
            <v>1829.34</v>
          </cell>
        </row>
        <row r="5818">
          <cell r="A5818">
            <v>87363</v>
          </cell>
          <cell r="B5818" t="str">
            <v>ARGAMASSA TRAÇO 1:4 (EM VOLUME DE CIMENTO E AREIA GROSSA ÚMIDA) COM ADIÇÃO DE EMULSÃO POLIMÉRICA PARA CHAPISCO ROLADO, PREPARO MECÂNICO COM MISTURADOR DE EIXO HORIZONTAL DE 300 KG. AF_08/2019</v>
          </cell>
          <cell r="C5818" t="str">
            <v>M3</v>
          </cell>
          <cell r="D5818">
            <v>1849.27</v>
          </cell>
        </row>
        <row r="5819">
          <cell r="A5819">
            <v>87364</v>
          </cell>
          <cell r="B5819" t="str">
            <v>ARGAMASSA TRAÇO 1:4 (EM VOLUME DE CIMENTO E AREIA GROSSA ÚMIDA) COM ADIÇÃO DE EMULSÃO POLIMÉRICA PARA CHAPISCO ROLADO, PREPARO MECÂNICO COM MISTURADOR DE EIXO HORIZONTAL DE 600 KG. AF_08/2019</v>
          </cell>
          <cell r="C5819" t="str">
            <v>M3</v>
          </cell>
          <cell r="D5819">
            <v>1804.92</v>
          </cell>
        </row>
        <row r="5820">
          <cell r="A5820">
            <v>87365</v>
          </cell>
          <cell r="B5820" t="str">
            <v>ARGAMASSA TRAÇO 1:7 (EM VOLUME DE CIMENTO E AREIA MÉDIA ÚMIDA) COM ADIÇÃO DE PLASTIFICANTE PARA EMBOÇO/MASSA ÚNICA/ASSENTAMENTO DE ALVENARIA DE VEDAÇÃO, PREPARO MANUAL. AF_08/2019</v>
          </cell>
          <cell r="C5820" t="str">
            <v>M3</v>
          </cell>
          <cell r="D5820">
            <v>401.13</v>
          </cell>
        </row>
        <row r="5821">
          <cell r="A5821">
            <v>87366</v>
          </cell>
          <cell r="B5821" t="str">
            <v>ARGAMASSA TRAÇO 1:6 (EM VOLUME DE CIMENTO E AREIA MÉDIA ÚMIDA) COM ADIÇÃO DE PLASTIFICANTE PARA EMBOÇO/MASSA ÚNICA/ASSENTAMENTO DE ALVENARIA DE VEDAÇÃO, PREPARO MANUAL. AF_08/2019</v>
          </cell>
          <cell r="C5821" t="str">
            <v>M3</v>
          </cell>
          <cell r="D5821">
            <v>421.46</v>
          </cell>
        </row>
        <row r="5822">
          <cell r="A5822">
            <v>87367</v>
          </cell>
          <cell r="B5822" t="str">
            <v>ARGAMASSA TRAÇO 1:1:6 (EM VOLUME DE CIMENTO, CAL E AREIA MÉDIA ÚMIDA) PARA EMBOÇO/MASSA ÚNICA/ASSENTAMENTO DE ALVENARIA DE VEDAÇÃO, PREPARO MANUAL. AF_08/2019</v>
          </cell>
          <cell r="C5822" t="str">
            <v>M3</v>
          </cell>
          <cell r="D5822">
            <v>491.49</v>
          </cell>
        </row>
        <row r="5823">
          <cell r="A5823">
            <v>87368</v>
          </cell>
          <cell r="B5823" t="str">
            <v>ARGAMASSA TRAÇO 1:1,5:7,5 (EM VOLUME DE CIMENTO, CAL E AREIA MÉDIA ÚMIDA) PARA EMBOÇO/MASSA ÚNICA/ASSENTAMENTO DE ALVENARIA DE VEDAÇÃO, PREPARO MANUAL. AF_08/2019</v>
          </cell>
          <cell r="C5823" t="str">
            <v>M3</v>
          </cell>
          <cell r="D5823">
            <v>488.78</v>
          </cell>
        </row>
        <row r="5824">
          <cell r="A5824">
            <v>87369</v>
          </cell>
          <cell r="B5824" t="str">
            <v>ARGAMASSA TRAÇO 1:2:8 (EM VOLUME DE CIMENTO, CAL E AREIA MÉDIA ÚMIDA) PARA EMBOÇO/MASSA ÚNICA/ASSENTAMENTO DE ALVENARIA DE VEDAÇÃO, PREPARO MANUAL. AF_08/2019</v>
          </cell>
          <cell r="C5824" t="str">
            <v>M3</v>
          </cell>
          <cell r="D5824">
            <v>501.55</v>
          </cell>
        </row>
        <row r="5825">
          <cell r="A5825">
            <v>87370</v>
          </cell>
          <cell r="B5825" t="str">
            <v>ARGAMASSA TRAÇO 1:2:9 (EM VOLUME DE CIMENTO, CAL E AREIA MÉDIA ÚMIDA) PARA EMBOÇO/MASSA ÚNICA/ASSENTAMENTO DE ALVENARIA DE VEDAÇÃO, PREPARO MANUAL. AF_08/2019</v>
          </cell>
          <cell r="C5825" t="str">
            <v>M3</v>
          </cell>
          <cell r="D5825">
            <v>486.11</v>
          </cell>
        </row>
        <row r="5826">
          <cell r="A5826">
            <v>87371</v>
          </cell>
          <cell r="B5826" t="str">
            <v>ARGAMASSA TRAÇO 1:3:12 (EM VOLUME DE CIMENTO, CAL E AREIA MÉDIA ÚMIDA) PARA EMBOÇO/MASSA ÚNICA/ASSENTAMENTO DE ALVENARIA DE VEDAÇÃO, PREPARO MANUAL. AF_08/2019</v>
          </cell>
          <cell r="C5826" t="str">
            <v>M3</v>
          </cell>
          <cell r="D5826">
            <v>480.98</v>
          </cell>
        </row>
        <row r="5827">
          <cell r="A5827">
            <v>87372</v>
          </cell>
          <cell r="B5827" t="str">
            <v>ARGAMASSA TRAÇO 1:3 (EM VOLUME DE CIMENTO E AREIA MÉDIA ÚMIDA) PARA CONTRAPISO, PREPARO MANUAL. AF_08/2019</v>
          </cell>
          <cell r="C5827" t="str">
            <v>M3</v>
          </cell>
          <cell r="D5827">
            <v>537.27</v>
          </cell>
        </row>
        <row r="5828">
          <cell r="A5828">
            <v>87373</v>
          </cell>
          <cell r="B5828" t="str">
            <v>ARGAMASSA TRAÇO 1:4 (EM VOLUME DE CIMENTO E AREIA MÉDIA ÚMIDA) PARA CONTRAPISO, PREPARO MANUAL. AF_08/2019</v>
          </cell>
          <cell r="C5828" t="str">
            <v>M3</v>
          </cell>
          <cell r="D5828">
            <v>485.43</v>
          </cell>
        </row>
        <row r="5829">
          <cell r="A5829">
            <v>87374</v>
          </cell>
          <cell r="B5829" t="str">
            <v>ARGAMASSA TRAÇO 1:5 (EM VOLUME DE CIMENTO E AREIA MÉDIA ÚMIDA) PARA CONTRAPISO, PREPARO MANUAL. AF_08/2019</v>
          </cell>
          <cell r="C5829" t="str">
            <v>M3</v>
          </cell>
          <cell r="D5829">
            <v>460.74</v>
          </cell>
        </row>
        <row r="5830">
          <cell r="A5830">
            <v>87375</v>
          </cell>
          <cell r="B5830" t="str">
            <v>ARGAMASSA TRAÇO 1:6 (EM VOLUME DE CIMENTO E AREIA MÉDIA ÚMIDA) PARA CONTRAPISO, PREPARO MANUAL. AF_08/2019</v>
          </cell>
          <cell r="C5830" t="str">
            <v>M3</v>
          </cell>
          <cell r="D5830">
            <v>446.52</v>
          </cell>
        </row>
        <row r="5831">
          <cell r="A5831">
            <v>87376</v>
          </cell>
          <cell r="B5831" t="str">
            <v>ARGAMASSA TRAÇO 1:5 (EM VOLUME DE CIMENTO E AREIA GROSSA ÚMIDA) PARA CHAPISCO CONVENCIONAL, PREPARO MANUAL. AF_08/2019</v>
          </cell>
          <cell r="C5831" t="str">
            <v>M3</v>
          </cell>
          <cell r="D5831">
            <v>417.68</v>
          </cell>
        </row>
        <row r="5832">
          <cell r="A5832">
            <v>87377</v>
          </cell>
          <cell r="B5832" t="str">
            <v>ARGAMASSA TRAÇO 1:3 (EM VOLUME DE CIMENTO E AREIA GROSSA ÚMIDA) PARA CHAPISCO CONVENCIONAL, PREPARO MANUAL. AF_08/2019</v>
          </cell>
          <cell r="C5832" t="str">
            <v>M3</v>
          </cell>
          <cell r="D5832">
            <v>469.02</v>
          </cell>
        </row>
        <row r="5833">
          <cell r="A5833">
            <v>87378</v>
          </cell>
          <cell r="B5833" t="str">
            <v>ARGAMASSA TRAÇO 1:4 (EM VOLUME DE CIMENTO E AREIA GROSSA ÚMIDA) PARA CHAPISCO CONVENCIONAL, PREPARO MANUAL. AF_08/2019</v>
          </cell>
          <cell r="C5833" t="str">
            <v>M3</v>
          </cell>
          <cell r="D5833">
            <v>433.38</v>
          </cell>
        </row>
        <row r="5834">
          <cell r="A5834">
            <v>87379</v>
          </cell>
          <cell r="B5834" t="str">
            <v>ARGAMASSA TRAÇO 1:5 (EM VOLUME DE CIMENTO E AREIA GROSSA ÚMIDA) COM ADIÇÃO DE EMULSÃO POLIMÉRICA PARA CHAPISCO ROLADO, PREPARO MANUAL. AF_08/2019</v>
          </cell>
          <cell r="C5834" t="str">
            <v>M3</v>
          </cell>
          <cell r="D5834">
            <v>1949.13</v>
          </cell>
        </row>
        <row r="5835">
          <cell r="A5835">
            <v>87380</v>
          </cell>
          <cell r="B5835" t="str">
            <v>ARGAMASSA TRAÇO 1:3 (EM VOLUME DE CIMENTO E AREIA GROSSA ÚMIDA) COM ADIÇÃO DE EMULSÃO POLIMÉRICA PARA CHAPISCO ROLADO, PREPARO MANUAL. AF_08/2019</v>
          </cell>
          <cell r="C5835" t="str">
            <v>M3</v>
          </cell>
          <cell r="D5835">
            <v>1999.13</v>
          </cell>
        </row>
        <row r="5836">
          <cell r="A5836">
            <v>87381</v>
          </cell>
          <cell r="B5836" t="str">
            <v>ARGAMASSA TRAÇO 1:4 (EM VOLUME DE CIMENTO E AREIA GROSSA ÚMIDA) COM ADIÇÃO DE EMULSÃO POLIMÉRICA PARA CHAPISCO ROLADO, PREPARO MANUAL. AF_08/2019</v>
          </cell>
          <cell r="C5836" t="str">
            <v>M3</v>
          </cell>
          <cell r="D5836">
            <v>1964.13</v>
          </cell>
        </row>
        <row r="5837">
          <cell r="A5837">
            <v>87382</v>
          </cell>
          <cell r="B5837" t="str">
            <v>ARGAMASSA INDUSTRIALIZADA MULTIUSO PARA REVESTIMENTOS E ASSENTAMENTO DA ALVENARIA, PREPARO COM MISTURADOR DE EIXO HORIZONTAL DE 160 KG. AF_08/2019</v>
          </cell>
          <cell r="C5837" t="str">
            <v>M3</v>
          </cell>
          <cell r="D5837">
            <v>931.37</v>
          </cell>
        </row>
        <row r="5838">
          <cell r="A5838">
            <v>87383</v>
          </cell>
          <cell r="B5838" t="str">
            <v>ARGAMASSA INDUSTRIALIZADA MULTIUSO PARA REVESTIMENTOS E ASSENTAMENTO DA ALVENARIA, PREPARO COM MISTURADOR DE EIXO HORIZONTAL DE 300 KG. AF_08/2019</v>
          </cell>
          <cell r="C5838" t="str">
            <v>M3</v>
          </cell>
          <cell r="D5838">
            <v>918.32</v>
          </cell>
        </row>
        <row r="5839">
          <cell r="A5839">
            <v>87384</v>
          </cell>
          <cell r="B5839" t="str">
            <v>ARGAMASSA INDUSTRIALIZADA MULTIUSO PARA REVESTIMENTOS E ASSENTAMENTO DA ALVENARIA, PREPARO COM MISTURADOR DE EIXO HORIZONTAL DE 600 KG. AF_08/2019</v>
          </cell>
          <cell r="C5839" t="str">
            <v>M3</v>
          </cell>
          <cell r="D5839">
            <v>904.22</v>
          </cell>
        </row>
        <row r="5840">
          <cell r="A5840">
            <v>87385</v>
          </cell>
          <cell r="B5840" t="str">
            <v>ARGAMASSA PRONTA PARA CONTRAPISO, PREPARO COM MISTURADOR DE EIXO HORIZONTAL DE 160 KG. AF_08/2019</v>
          </cell>
          <cell r="C5840" t="str">
            <v>M3</v>
          </cell>
          <cell r="D5840">
            <v>1317.69</v>
          </cell>
        </row>
        <row r="5841">
          <cell r="A5841">
            <v>87386</v>
          </cell>
          <cell r="B5841" t="str">
            <v>ARGAMASSA PRONTA PARA CONTRAPISO, PREPARO COM MISTURADOR DE EIXO HORIZONTAL DE 300 KG. AF_08/2019</v>
          </cell>
          <cell r="C5841" t="str">
            <v>M3</v>
          </cell>
          <cell r="D5841">
            <v>1300.56</v>
          </cell>
        </row>
        <row r="5842">
          <cell r="A5842">
            <v>87387</v>
          </cell>
          <cell r="B5842" t="str">
            <v>ARGAMASSA PRONTA PARA CONTRAPISO, PREPARO COM MISTURADOR DE EIXO HORIZONTAL DE 600 KG. AF_08/2019</v>
          </cell>
          <cell r="C5842" t="str">
            <v>M3</v>
          </cell>
          <cell r="D5842">
            <v>1288.5899999999999</v>
          </cell>
        </row>
        <row r="5843">
          <cell r="A5843">
            <v>87388</v>
          </cell>
          <cell r="B5843" t="str">
            <v>ARGAMASSA PARA REVESTIMENTO DECORATIVO MONOCAMADA (MONOCAPA), PREPARO COM MISTURADOR DE EIXO HORIZONTAL DE 160 KG. AF_08/2019</v>
          </cell>
          <cell r="C5843" t="str">
            <v>M3</v>
          </cell>
          <cell r="D5843">
            <v>3023.13</v>
          </cell>
        </row>
        <row r="5844">
          <cell r="A5844">
            <v>87389</v>
          </cell>
          <cell r="B5844" t="str">
            <v>ARGAMASSA PARA REVESTIMENTO DECORATIVO MONOCAMADA (MONOCAPA), PREPARO COM MISTURADOR DE EIXO HORIZONTAL DE 300 KG. AF_08/2019</v>
          </cell>
          <cell r="C5844" t="str">
            <v>M3</v>
          </cell>
          <cell r="D5844">
            <v>3024.95</v>
          </cell>
        </row>
        <row r="5845">
          <cell r="A5845">
            <v>87390</v>
          </cell>
          <cell r="B5845" t="str">
            <v>ARGAMASSA PARA REVESTIMENTO DECORATIVO MONOCAMADA (MONOCAPA), PREPARO COM MISTURADOR DE EIXO HORIZONTAL DE 600 KG. AF_08/2019</v>
          </cell>
          <cell r="C5845" t="str">
            <v>M3</v>
          </cell>
          <cell r="D5845">
            <v>3032.12</v>
          </cell>
        </row>
        <row r="5846">
          <cell r="A5846">
            <v>87391</v>
          </cell>
          <cell r="B5846" t="str">
            <v>ARGAMASSA INDUSTRIALIZADA PARA CHAPISCO ROLADO, PREPARO COM MISTURADOR DE EIXO HORIZONTAL DE 160 KG. AF_08/2019</v>
          </cell>
          <cell r="C5846" t="str">
            <v>M3</v>
          </cell>
          <cell r="D5846">
            <v>4377.3900000000003</v>
          </cell>
        </row>
        <row r="5847">
          <cell r="A5847">
            <v>87393</v>
          </cell>
          <cell r="B5847" t="str">
            <v>ARGAMASSA INDUSTRIALIZADA PARA CHAPISCO ROLADO, PREPARO COM MISTURADOR DE EIXO HORIZONTAL DE 300 KG. AF_08/2019</v>
          </cell>
          <cell r="C5847" t="str">
            <v>M3</v>
          </cell>
          <cell r="D5847">
            <v>4409.96</v>
          </cell>
        </row>
        <row r="5848">
          <cell r="A5848">
            <v>87394</v>
          </cell>
          <cell r="B5848" t="str">
            <v>ARGAMASSA INDUSTRIALIZADA PARA CHAPISCO ROLADO, PREPARO COM MISTURADOR DE EIXO HORIZONTAL DE 600 KG. AF_08/2019</v>
          </cell>
          <cell r="C5848" t="str">
            <v>M3</v>
          </cell>
          <cell r="D5848">
            <v>4443.3599999999997</v>
          </cell>
        </row>
        <row r="5849">
          <cell r="A5849">
            <v>87395</v>
          </cell>
          <cell r="B5849" t="str">
            <v>ARGAMASSA INDUSTRIALIZADA PARA CHAPISCO COLANTE, PREPARO COM MISTURADOR DE EIXO HORIZONTAL DE 160 KG. AF_08/2019</v>
          </cell>
          <cell r="C5849" t="str">
            <v>M3</v>
          </cell>
          <cell r="D5849">
            <v>3439</v>
          </cell>
        </row>
        <row r="5850">
          <cell r="A5850">
            <v>87396</v>
          </cell>
          <cell r="B5850" t="str">
            <v>ARGAMASSA INDUSTRIALIZADA PARA CHAPISCO COLANTE, PREPARO COM MISTURADOR DE EIXO HORIZONTAL DE 300 KG. AF_08/2019</v>
          </cell>
          <cell r="C5850" t="str">
            <v>M3</v>
          </cell>
          <cell r="D5850">
            <v>3458.97</v>
          </cell>
        </row>
        <row r="5851">
          <cell r="A5851">
            <v>87397</v>
          </cell>
          <cell r="B5851" t="str">
            <v>ARGAMASSA INDUSTRIALIZADA PARA CHAPISCO COLANTE, PREPARO COM MISTURADOR DE EIXO HORIZONTAL DE 600 KG. AF_08/2019</v>
          </cell>
          <cell r="C5851" t="str">
            <v>M3</v>
          </cell>
          <cell r="D5851">
            <v>3480.33</v>
          </cell>
        </row>
        <row r="5852">
          <cell r="A5852">
            <v>87398</v>
          </cell>
          <cell r="B5852" t="str">
            <v>ARGAMASSA INDUSTRIALIZADA MULTIUSO PARA REVESTIMENTOS E ASSENTAMENTO DA ALVENARIA, PREPARO MANUAL. AF_08/2019</v>
          </cell>
          <cell r="C5852" t="str">
            <v>M3</v>
          </cell>
          <cell r="D5852">
            <v>1118.03</v>
          </cell>
        </row>
        <row r="5853">
          <cell r="A5853">
            <v>87399</v>
          </cell>
          <cell r="B5853" t="str">
            <v>ARGAMASSA PRONTA PARA CONTRAPISO, PREPARO MANUAL. AF_08/2019</v>
          </cell>
          <cell r="C5853" t="str">
            <v>M3</v>
          </cell>
          <cell r="D5853">
            <v>1511.81</v>
          </cell>
        </row>
        <row r="5854">
          <cell r="A5854">
            <v>87401</v>
          </cell>
          <cell r="B5854" t="str">
            <v>ARGAMASSA INDUSTRIALIZADA PARA CHAPISCO ROLADO, PREPARO MANUAL. AF_08/2019</v>
          </cell>
          <cell r="C5854" t="str">
            <v>M3</v>
          </cell>
          <cell r="D5854">
            <v>4664.47</v>
          </cell>
        </row>
        <row r="5855">
          <cell r="A5855">
            <v>87402</v>
          </cell>
          <cell r="B5855" t="str">
            <v>ARGAMASSA INDUSTRIALIZADA PARA CHAPISCO COLANTE, PREPARO MANUAL. AF_08/2019</v>
          </cell>
          <cell r="C5855" t="str">
            <v>M3</v>
          </cell>
          <cell r="D5855">
            <v>3706.87</v>
          </cell>
        </row>
        <row r="5856">
          <cell r="A5856">
            <v>87404</v>
          </cell>
          <cell r="B5856" t="str">
            <v>ARGAMASSA PARA REVESTIMENTO DECORATIVO MONOCAMADA (MONOCAPA), MISTURA E PROJEÇÃO DE 1,5 M3/H DE ARGAMASSA. AF_08/2019</v>
          </cell>
          <cell r="C5856" t="str">
            <v>M3</v>
          </cell>
          <cell r="D5856">
            <v>3166.48</v>
          </cell>
        </row>
        <row r="5857">
          <cell r="A5857">
            <v>87405</v>
          </cell>
          <cell r="B5857" t="str">
            <v>ARGAMASSA PARA REVESTIMENTO DECORATIVO MONOCAMADA (MONOCAPA), MISTURA E PROJEÇÃO DE 2 M3/H DE ARGAMASSA. AF_06/2014</v>
          </cell>
          <cell r="C5857" t="str">
            <v>M3</v>
          </cell>
          <cell r="D5857">
            <v>3158.67</v>
          </cell>
        </row>
        <row r="5858">
          <cell r="A5858">
            <v>87407</v>
          </cell>
          <cell r="B5858" t="str">
            <v>ARGAMASSA INDUSTRIALIZADA PARA REVESTIMENTOS, MISTURA E PROJEÇÃO DE 1,5 M³/H DE ARGAMASSA. AF_08/2019</v>
          </cell>
          <cell r="C5858" t="str">
            <v>M3</v>
          </cell>
          <cell r="D5858">
            <v>956.25</v>
          </cell>
        </row>
        <row r="5859">
          <cell r="A5859">
            <v>87408</v>
          </cell>
          <cell r="B5859" t="str">
            <v>ARGAMASSA INDUSTRIALIZADA PARA REVESTIMENTOS, MISTURA E PROJEÇÃO DE 2 M³/H DE ARGAMASSA. AF_06/2014</v>
          </cell>
          <cell r="C5859" t="str">
            <v>M3</v>
          </cell>
          <cell r="D5859">
            <v>937.55</v>
          </cell>
        </row>
        <row r="5860">
          <cell r="A5860">
            <v>87410</v>
          </cell>
          <cell r="B5860" t="str">
            <v>ARGAMASSA À BASE DE GESSO, MISTURA E PROJEÇÃO DE 1,5 M³/H DE ARGAMASSA. AF_08/2019</v>
          </cell>
          <cell r="C5860" t="str">
            <v>M3</v>
          </cell>
          <cell r="D5860">
            <v>833.74</v>
          </cell>
        </row>
        <row r="5861">
          <cell r="A5861">
            <v>88626</v>
          </cell>
          <cell r="B5861" t="str">
            <v>ARGAMASSA TRAÇO 1:0,5:4,5 (EM VOLUME DE CIMENTO, CAL E AREIA MÉDIA ÚMIDA), PREPARO MECÂNICO COM BETONEIRA 400 L. AF_08/2019</v>
          </cell>
          <cell r="C5861" t="str">
            <v>M3</v>
          </cell>
          <cell r="D5861">
            <v>338.59</v>
          </cell>
        </row>
        <row r="5862">
          <cell r="A5862">
            <v>88627</v>
          </cell>
          <cell r="B5862" t="str">
            <v>ARGAMASSA TRAÇO 1:0,5:4,5 (EM VOLUME DE CIMENTO, CAL E AREIA MÉDIA ÚMIDA) PARA ASSENTAMENTO DE ALVENARIA, PREPARO MANUAL. AF_08/2019</v>
          </cell>
          <cell r="C5862" t="str">
            <v>M3</v>
          </cell>
          <cell r="D5862">
            <v>437.87</v>
          </cell>
        </row>
        <row r="5863">
          <cell r="A5863">
            <v>88628</v>
          </cell>
          <cell r="B5863" t="str">
            <v>ARGAMASSA TRAÇO 1:3 (EM VOLUME DE CIMENTO E AREIA MÉDIA ÚMIDA), PREPARO MECÂNICO COM BETONEIRA 400 L. AF_08/2019</v>
          </cell>
          <cell r="C5863" t="str">
            <v>M3</v>
          </cell>
          <cell r="D5863">
            <v>325.45999999999998</v>
          </cell>
        </row>
        <row r="5864">
          <cell r="A5864">
            <v>88629</v>
          </cell>
          <cell r="B5864" t="str">
            <v>ARGAMASSA TRAÇO 1:3 (EM VOLUME DE CIMENTO E AREIA MÉDIA ÚMIDA), PREPARO MANUAL. AF_08/2019</v>
          </cell>
          <cell r="C5864" t="str">
            <v>M3</v>
          </cell>
          <cell r="D5864">
            <v>430.32</v>
          </cell>
        </row>
        <row r="5865">
          <cell r="A5865">
            <v>88630</v>
          </cell>
          <cell r="B5865" t="str">
            <v>ARGAMASSA TRAÇO 1:4 (CIMENTO E AREIA MÉDIA), PREPARO MECÂNICO COM BETONEIRA 400 L. AF_08/2014</v>
          </cell>
          <cell r="C5865" t="str">
            <v>M3</v>
          </cell>
          <cell r="D5865">
            <v>280.85000000000002</v>
          </cell>
        </row>
        <row r="5866">
          <cell r="A5866">
            <v>88631</v>
          </cell>
          <cell r="B5866" t="str">
            <v>ARGAMASSA TRAÇO 1:4 (EM VOLUME DE CIMENTO E AREIA MÉDIA ÚMIDA), PREPARO MANUAL. AF_08/2019</v>
          </cell>
          <cell r="C5866" t="str">
            <v>M3</v>
          </cell>
          <cell r="D5866">
            <v>391.11</v>
          </cell>
        </row>
        <row r="5867">
          <cell r="A5867">
            <v>88715</v>
          </cell>
          <cell r="B5867" t="str">
            <v>ARGAMASSA TRAÇO 1:2:9 (EM VOLUME DE CIMENTO, CAL E AREIA MÉDIA ÚMIDA) PARA EMBOÇO/MASSA ÚNICA/ASSENTAMENTO DE ALVENARIA DE VEDAÇÃO, PREPARO MECÂNICO COM BETONEIRA 400 L. AF_08/2019</v>
          </cell>
          <cell r="C5867" t="str">
            <v>M3</v>
          </cell>
          <cell r="D5867">
            <v>349.36</v>
          </cell>
        </row>
        <row r="5868">
          <cell r="A5868">
            <v>95563</v>
          </cell>
          <cell r="B5868" t="str">
            <v>ARGAMASSA TRAÇO 1:1,65 (CIMENTO E AREIA MÉDIA), FCK 20 MPA, PREPARO MECÂNICO COM MISTURADOR DUPLO HORIZONTAL DE ALTA TURBULÊNCIA. AF_11/2016</v>
          </cell>
          <cell r="C5868" t="str">
            <v>M3</v>
          </cell>
          <cell r="D5868">
            <v>525.76</v>
          </cell>
        </row>
        <row r="5869">
          <cell r="A5869">
            <v>100464</v>
          </cell>
          <cell r="B5869" t="str">
            <v>ARGAMASSA TRAÇO 1:0,5:4,5  (EM VOLUME DE CIMENTO, CAL E AREIA MÉDIA ÚMIDA), PREPARO MECÂNICO COM MISTURADOR DE EIXO HORIZONTAL DE 160 KG. AF_08/2019</v>
          </cell>
          <cell r="C5869" t="str">
            <v>M3</v>
          </cell>
          <cell r="D5869">
            <v>368.27</v>
          </cell>
        </row>
        <row r="5870">
          <cell r="A5870">
            <v>100465</v>
          </cell>
          <cell r="B5870" t="str">
            <v>ARGAMASSA TRAÇO 1:0,5:4,5  (EM VOLUME DE CIMENTO, CAL E AREIA MÉDIA ÚMIDA), PREPARO MECÂNICO COM MISTURADOR DE EIXO HORIZONTAL DE 300 KG. AF_08/2019</v>
          </cell>
          <cell r="C5870" t="str">
            <v>M3</v>
          </cell>
          <cell r="D5870">
            <v>328.93</v>
          </cell>
        </row>
        <row r="5871">
          <cell r="A5871">
            <v>100466</v>
          </cell>
          <cell r="B5871" t="str">
            <v>ARGAMASSA TRAÇO 1:0,5:4,5  (EM VOLUME DE CIMENTO, CAL E AREIA MÉDIA ÚMIDA), PREPARO MECÂNICO COM MISTURADOR DE EIXO HORIZONTAL DE 600 KG. AF_08/2019</v>
          </cell>
          <cell r="C5871" t="str">
            <v>M3</v>
          </cell>
          <cell r="D5871">
            <v>309.06</v>
          </cell>
        </row>
        <row r="5872">
          <cell r="A5872">
            <v>100468</v>
          </cell>
          <cell r="B5872" t="str">
            <v>ARGAMASSA TRAÇO 1:3 (EM VOLUME DE CIMENTO E AREIA MÉDIA ÚMIDA), PREPARO MECÂNICO COM MISTURADOR DE EIXO HORIZONTAL DE 160 KG. AF_08/2019</v>
          </cell>
          <cell r="C5872" t="str">
            <v>M3</v>
          </cell>
          <cell r="D5872">
            <v>436.37</v>
          </cell>
        </row>
        <row r="5873">
          <cell r="A5873">
            <v>100469</v>
          </cell>
          <cell r="B5873" t="str">
            <v>ARGAMASSA TRAÇO 1:3 (EM VOLUME DE CIMENTO E AREIA MÉDIA ÚMIDA), PREPARO MECÂNICO COM MISTURADOR DE EIXO HORIZONTAL DE 300 KG. AF_08/2019</v>
          </cell>
          <cell r="C5873" t="str">
            <v>M3</v>
          </cell>
          <cell r="D5873">
            <v>319.63</v>
          </cell>
        </row>
        <row r="5874">
          <cell r="A5874">
            <v>100470</v>
          </cell>
          <cell r="B5874" t="str">
            <v>ARGAMASSA TRAÇO 1:3 (EM VOLUME DE CIMENTO E AREIA MÉDIA ÚMIDA), PREPARO MECÂNICO COM MISTURADOR DE EIXO HORIZONTAL DE 600 KG. AF_08/2019</v>
          </cell>
          <cell r="C5874" t="str">
            <v>M3</v>
          </cell>
          <cell r="D5874">
            <v>287.88</v>
          </cell>
        </row>
        <row r="5875">
          <cell r="A5875">
            <v>100472</v>
          </cell>
          <cell r="B5875" t="str">
            <v>ARGAMASSA TRAÇO 1:4 (EM VOLUME DE CIMENTO E AREIA MÉDIA ÚMIDA), PREPARO MECÂNICO COM MISTURADOR DE EIXO HORIZONTAL DE 160 KG. AF_08/2019</v>
          </cell>
          <cell r="C5875" t="str">
            <v>M3</v>
          </cell>
          <cell r="D5875">
            <v>342.44</v>
          </cell>
        </row>
        <row r="5876">
          <cell r="A5876">
            <v>100473</v>
          </cell>
          <cell r="B5876" t="str">
            <v>ARGAMASSA TRAÇO 1:4 (EM VOLUME DE CIMENTO E AREIA MÉDIA ÚMIDA), PREPARO MECÂNICO COM MISTURADOR DE EIXO HORIZONTAL DE 300 KG. AF_08/2019</v>
          </cell>
          <cell r="C5876" t="str">
            <v>M3</v>
          </cell>
          <cell r="D5876">
            <v>293.2</v>
          </cell>
        </row>
        <row r="5877">
          <cell r="A5877">
            <v>100474</v>
          </cell>
          <cell r="B5877" t="str">
            <v>ARGAMASSA TRAÇO 1:4 (EM VOLUME DE CIMENTO E AREIA MÉDIA ÚMIDA), PREPARO MECÂNICO COM MISTURADOR DE EIXO HORIZONTAL DE 600 KG. AF_08/2019</v>
          </cell>
          <cell r="C5877" t="str">
            <v>M3</v>
          </cell>
          <cell r="D5877">
            <v>270.57</v>
          </cell>
        </row>
        <row r="5878">
          <cell r="A5878">
            <v>100475</v>
          </cell>
          <cell r="B5878" t="str">
            <v>ARGAMASSA TRAÇO 1:3 (EM VOLUME DE CIMENTO E AREIA MÉDIA ÚMIDA) COM ADIÇÃO DE IMPERMEABILIZANTE, PREPARO MECÂNICO COM BETONEIRA 400 L. AF_08/2019</v>
          </cell>
          <cell r="C5878" t="str">
            <v>M3</v>
          </cell>
          <cell r="D5878">
            <v>435.98</v>
          </cell>
        </row>
        <row r="5879">
          <cell r="A5879">
            <v>100477</v>
          </cell>
          <cell r="B5879" t="str">
            <v>ARGAMASSA TRAÇO 1:3 (EM VOLUME DE CIMENTO E AREIA MÉDIA ÚMIDA) COM ADIÇÃO DE IMPERMEABILIZANTE, PREPARO MECÂNICO COM MISTURADOR DE EIXO HORIZONTAL DE 160 KG. AF_08/2019</v>
          </cell>
          <cell r="C5879" t="str">
            <v>M3</v>
          </cell>
          <cell r="D5879">
            <v>504.98</v>
          </cell>
        </row>
        <row r="5880">
          <cell r="A5880">
            <v>100478</v>
          </cell>
          <cell r="B5880" t="str">
            <v>ARGAMASSA TRAÇO 1:3 (EM VOLUME DE CIMENTO E AREIA MÉDIA ÚMIDA) COM ADIÇÃO DE IMPERMEABILIZANTE, PREPARO MECÂNICO COM MISTURADOR DE EIXO HORIZONTAL DE 300 KG. AF_08/2019</v>
          </cell>
          <cell r="C5880" t="str">
            <v>M3</v>
          </cell>
          <cell r="D5880">
            <v>427.7</v>
          </cell>
        </row>
        <row r="5881">
          <cell r="A5881">
            <v>100479</v>
          </cell>
          <cell r="B5881" t="str">
            <v>ARGAMASSA TRAÇO 1:3 (EM VOLUME DE CIMENTO E AREIA MÉDIA ÚMIDA) COM ADIÇÃO DE IMPERMEABILIZANTE, PREPARO MECÂNICO COM MISTURADOR DE EIXO HORIZONTAL DE 600 KG. AF_08/2019</v>
          </cell>
          <cell r="C5881" t="str">
            <v>M3</v>
          </cell>
          <cell r="D5881">
            <v>410.68</v>
          </cell>
        </row>
        <row r="5882">
          <cell r="A5882">
            <v>100480</v>
          </cell>
          <cell r="B5882" t="str">
            <v>ARGAMASSA TRAÇO 1:3 (EM VOLUME DE CIMENTO E AREIA MÉDIA ÚMIDA) COM ADIÇÃO DE IMPERMEABILIZANTE, PREPARO MANUAL. AF_08/2019</v>
          </cell>
          <cell r="C5882" t="str">
            <v>M3</v>
          </cell>
          <cell r="D5882">
            <v>539.91999999999996</v>
          </cell>
        </row>
        <row r="5883">
          <cell r="A5883">
            <v>100481</v>
          </cell>
          <cell r="B5883" t="str">
            <v>ARGAMASSA TRAÇO 1:4 (EM VOLUME DE CIMENTO E AREIA MÉDIA ÚMIDA) COM ADIÇÃO DE IMPERMEABILIZANTE, PREPARO MECÂNICO COM BETONEIRA 400 L. AF_08/2019</v>
          </cell>
          <cell r="C5883" t="str">
            <v>M3</v>
          </cell>
          <cell r="D5883">
            <v>376.51</v>
          </cell>
        </row>
        <row r="5884">
          <cell r="A5884">
            <v>100483</v>
          </cell>
          <cell r="B5884" t="str">
            <v>ARGAMASSA TRAÇO 1:4 (EM VOLUME DE CIMENTO E AREIA MÉDIA ÚMIDA) COM ADIÇÃO DE IMPERMEABILIZANTE, PREPARO MECÂNICO COM MISTURADOR DE EIXO HORIZONTAL DE 160 KG. AF_08/2019</v>
          </cell>
          <cell r="C5884" t="str">
            <v>M3</v>
          </cell>
          <cell r="D5884">
            <v>428.17</v>
          </cell>
        </row>
        <row r="5885">
          <cell r="A5885">
            <v>100484</v>
          </cell>
          <cell r="B5885" t="str">
            <v>ARGAMASSA TRAÇO 1:4 (EM VOLUME DE CIMENTO E AREIA MÉDIA ÚMIDA) COM ADIÇÃO DE IMPERMEABILIZANTE, PREPARO MECÂNICO COM MISTURADOR DE EIXO HORIZONTAL DE 300 KG. AF_08/2019</v>
          </cell>
          <cell r="C5885" t="str">
            <v>M3</v>
          </cell>
          <cell r="D5885">
            <v>379.66</v>
          </cell>
        </row>
        <row r="5886">
          <cell r="A5886">
            <v>100485</v>
          </cell>
          <cell r="B5886" t="str">
            <v>ARGAMASSA TRAÇO 1:4 (EM VOLUME DE CIMENTO E AREIA MÉDIA ÚMIDA) COM ADIÇÃO DE IMPERMEABILIZANTE, PREPARO MECÂNICO COM MISTURADOR DE EIXO HORIZONTAL DE 600 KG. AF_08/2019</v>
          </cell>
          <cell r="C5886" t="str">
            <v>M3</v>
          </cell>
          <cell r="D5886">
            <v>358.47</v>
          </cell>
        </row>
        <row r="5887">
          <cell r="A5887">
            <v>100486</v>
          </cell>
          <cell r="B5887" t="str">
            <v>ARGAMASSA TRAÇO 1:4 (EM VOLUME DE CIMENTO E AREIA MÉDIA ÚMIDA) COM ADIÇÃO DE IMPERMEABILIZANTE, PREPARO MANUAL. AF_08/2019</v>
          </cell>
          <cell r="C5887" t="str">
            <v>M3</v>
          </cell>
          <cell r="D5887">
            <v>482.33</v>
          </cell>
        </row>
        <row r="5888">
          <cell r="A5888">
            <v>100487</v>
          </cell>
          <cell r="B5888" t="str">
            <v>ARGAMASSA TRAÇO 1:2:9 (EM VOLUME DE CIMENTO, CAL E AREIA MÉDIA ÚMIDA) PARA EMBOÇO/MASSA ÚNICA/ASSENTAMENTO DE ALVENARIA DE VEDAÇÃO, PREPARO MECÂNICO COM MISTURADOR DE EIXO HORIZONTAL DE 600 KG. AF_08/2019</v>
          </cell>
          <cell r="C5888" t="str">
            <v>M3</v>
          </cell>
          <cell r="D5888">
            <v>327.36</v>
          </cell>
        </row>
        <row r="5889">
          <cell r="A5889">
            <v>100488</v>
          </cell>
          <cell r="B5889" t="str">
            <v>ARGAMASSA TRAÇO 1:0,5:4,5 (EM VOLUME DE CIMENTO, CAL E AREIA MÉDIA ÚMIDA), PREPARO MECÂNICO COM BETONEIRA 600 L. AF_08/2019</v>
          </cell>
          <cell r="C5889" t="str">
            <v>M3</v>
          </cell>
          <cell r="D5889">
            <v>328.16</v>
          </cell>
        </row>
        <row r="5890">
          <cell r="A5890">
            <v>100489</v>
          </cell>
          <cell r="B5890" t="str">
            <v>ARGAMASSA TRAÇO 1:3 (EM VOLUME DE CIMENTO E AREIA MÉDIA ÚMIDA), PREPARO MECÂNICO COM BETONEIRA 600 L. AF_08/2019</v>
          </cell>
          <cell r="C5890" t="str">
            <v>M3</v>
          </cell>
          <cell r="D5890">
            <v>322.64</v>
          </cell>
        </row>
        <row r="5891">
          <cell r="A5891">
            <v>100490</v>
          </cell>
          <cell r="B5891" t="str">
            <v>ARGAMASSA TRAÇO 1:4 (EM VOLUME DE CIMENTO E AREIA MÉDIA ÚMIDA), PREPARO MECÂNICO COM BETONEIRA 600 L. AF_08/2019</v>
          </cell>
          <cell r="C5891" t="str">
            <v>M3</v>
          </cell>
          <cell r="D5891">
            <v>285.64999999999998</v>
          </cell>
        </row>
        <row r="5892">
          <cell r="A5892">
            <v>100491</v>
          </cell>
          <cell r="B5892" t="str">
            <v>ARGAMASSA TRAÇO 1:3 (EM VOLUME DE CIMENTO E AREIA MÉDIA ÚMIDA) COM ADIÇÃO DE IMPERMEABILIZANTE, PREPARO MECÂNICO COM BETONEIRA 600 L. AF_08/2019</v>
          </cell>
          <cell r="C5892" t="str">
            <v>M3</v>
          </cell>
          <cell r="D5892">
            <v>434.22</v>
          </cell>
        </row>
        <row r="5893">
          <cell r="A5893">
            <v>100492</v>
          </cell>
          <cell r="B5893" t="str">
            <v>ARGAMASSA TRAÇO 1:4 (EM VOLUME DE CIMENTO E AREIA MÉDIA ÚMIDA) COM ADIÇÃO DE IMPERMEABILIZANTE, PREPARO MECÂNICO COM BETONEIRA 600 L. AF_08/2019</v>
          </cell>
          <cell r="C5893" t="str">
            <v>M3</v>
          </cell>
          <cell r="D5893">
            <v>374.85</v>
          </cell>
        </row>
        <row r="5894">
          <cell r="A5894">
            <v>92121</v>
          </cell>
          <cell r="B5894" t="str">
            <v>PENEIRAMENTO DE AREIA COM PENEIRA ELÉTRICA. AF_11/2015</v>
          </cell>
          <cell r="C5894" t="str">
            <v>M3</v>
          </cell>
          <cell r="D5894">
            <v>29.84</v>
          </cell>
        </row>
        <row r="5895">
          <cell r="A5895">
            <v>92122</v>
          </cell>
          <cell r="B5895" t="str">
            <v>PENEIRAMENTO DE AREIA COM PENEIRA MANUAL. AF_11/2015</v>
          </cell>
          <cell r="C5895" t="str">
            <v>M3</v>
          </cell>
          <cell r="D5895">
            <v>50.95</v>
          </cell>
        </row>
        <row r="5896">
          <cell r="A5896">
            <v>92123</v>
          </cell>
          <cell r="B5896" t="str">
            <v>ENSACAMENTO DE AREIA. AF_11/2015</v>
          </cell>
          <cell r="C5896" t="str">
            <v>M3</v>
          </cell>
          <cell r="D5896">
            <v>46.22</v>
          </cell>
        </row>
        <row r="5897">
          <cell r="A5897">
            <v>100195</v>
          </cell>
          <cell r="B5897" t="str">
            <v>TRANSPORTE HORIZONTAL MANUAL, DE SACOS DE 50 KG (UNIDADE: KGXKM). AF_07/2019</v>
          </cell>
          <cell r="C5897" t="str">
            <v>KGXKM</v>
          </cell>
          <cell r="D5897">
            <v>0.77</v>
          </cell>
        </row>
        <row r="5898">
          <cell r="A5898">
            <v>100196</v>
          </cell>
          <cell r="B5898" t="str">
            <v>TRANSPORTE HORIZONTAL MANUAL, DE SACOS DE 30 KG (UNIDADE: KGXKM). AF_07/2019</v>
          </cell>
          <cell r="C5898" t="str">
            <v>KGXKM</v>
          </cell>
          <cell r="D5898">
            <v>1.3</v>
          </cell>
        </row>
        <row r="5899">
          <cell r="A5899">
            <v>100197</v>
          </cell>
          <cell r="B5899" t="str">
            <v>TRANSPORTE HORIZONTAL MANUAL, DE SACOS DE 20 KG (UNIDADE: KGXKM). AF_07/2019</v>
          </cell>
          <cell r="C5899" t="str">
            <v>KGXKM</v>
          </cell>
          <cell r="D5899">
            <v>1.95</v>
          </cell>
        </row>
        <row r="5900">
          <cell r="A5900">
            <v>100198</v>
          </cell>
          <cell r="B5900" t="str">
            <v>TRANSPORTE HORIZONTAL COM CARRINHO PLATAFORMA, DE SACOS DE 50 KG (UNIDADE: KGXKM). AF_07/2019</v>
          </cell>
          <cell r="C5900" t="str">
            <v>KGXKM</v>
          </cell>
          <cell r="D5900">
            <v>0.27</v>
          </cell>
        </row>
        <row r="5901">
          <cell r="A5901">
            <v>100199</v>
          </cell>
          <cell r="B5901" t="str">
            <v>TRANSPORTE HORIZONTAL COM CARRINHO PLATAFORMA, DE SACOS DE 30 KG (UNIDADE: KGXKM). AF_07/2019</v>
          </cell>
          <cell r="C5901" t="str">
            <v>KGXKM</v>
          </cell>
          <cell r="D5901">
            <v>0.32</v>
          </cell>
        </row>
        <row r="5902">
          <cell r="A5902">
            <v>100200</v>
          </cell>
          <cell r="B5902" t="str">
            <v>TRANSPORTE HORIZONTAL COM CARRINHO PLATAFORMA, DE SACOS DE 20 KG (UNIDADE: KGXKM). AF_07/2019</v>
          </cell>
          <cell r="C5902" t="str">
            <v>KGXKM</v>
          </cell>
          <cell r="D5902">
            <v>0.39</v>
          </cell>
        </row>
        <row r="5903">
          <cell r="A5903">
            <v>100201</v>
          </cell>
          <cell r="B5903" t="str">
            <v>TRANSPORTE HORIZONTAL COM CARRINHO DE MÃO, DE SACOS DE 50 KG (UNIDADE: KGXKM). AF_07/2019</v>
          </cell>
          <cell r="C5903" t="str">
            <v>KGXKM</v>
          </cell>
          <cell r="D5903">
            <v>0.79</v>
          </cell>
        </row>
        <row r="5904">
          <cell r="A5904">
            <v>100202</v>
          </cell>
          <cell r="B5904" t="str">
            <v>TRANSPORTE HORIZONTAL COM CARRINHO DE MÃO, DE SACOS DE 30 KG (UNIDADE: KGXKM). AF_07/2019</v>
          </cell>
          <cell r="C5904" t="str">
            <v>KGXKM</v>
          </cell>
          <cell r="D5904">
            <v>0.92</v>
          </cell>
        </row>
        <row r="5905">
          <cell r="A5905">
            <v>100203</v>
          </cell>
          <cell r="B5905" t="str">
            <v>TRANSPORTE HORIZONTAL COM CARRINHO DE MÃO, DE SACOS DE 20 KG (UNIDADE: KGXKM). AF_07/2019</v>
          </cell>
          <cell r="C5905" t="str">
            <v>KGXKM</v>
          </cell>
          <cell r="D5905">
            <v>1.0900000000000001</v>
          </cell>
        </row>
        <row r="5906">
          <cell r="A5906">
            <v>100204</v>
          </cell>
          <cell r="B5906" t="str">
            <v>TRANSPORTE HORIZONTAL COM MANIPULADOR TELESCÓPICO, DE PÁLETE DE SACOS (UNIDADE: KGXKM). AF_07/2019</v>
          </cell>
          <cell r="C5906" t="str">
            <v>KGXKM</v>
          </cell>
          <cell r="D5906">
            <v>0.1</v>
          </cell>
        </row>
        <row r="5907">
          <cell r="A5907">
            <v>100205</v>
          </cell>
          <cell r="B5907" t="str">
            <v>TRANSPORTE HORIZONTAL COM JERICA DE 60 L, DE MASSA/ GRANEL (UNIDADE: M3XKM). AF_07/2019</v>
          </cell>
          <cell r="C5907" t="str">
            <v>M3XKM</v>
          </cell>
          <cell r="D5907">
            <v>1451.51</v>
          </cell>
        </row>
        <row r="5908">
          <cell r="A5908">
            <v>100206</v>
          </cell>
          <cell r="B5908" t="str">
            <v>TRANSPORTE HORIZONTAL COM JERICA DE 90 L, DE MASSA/ GRANEL (UNIDADE: M3XKM). AF_07/2019</v>
          </cell>
          <cell r="C5908" t="str">
            <v>M3XKM</v>
          </cell>
          <cell r="D5908">
            <v>1049.19</v>
          </cell>
        </row>
        <row r="5909">
          <cell r="A5909">
            <v>100207</v>
          </cell>
          <cell r="B5909" t="str">
            <v>TRANSPORTE HORIZONTAL COM CARREGADEIRA, DE MASSA/ GRANEL (UNIDADE: M3XKM). AF_07/2019</v>
          </cell>
          <cell r="C5909" t="str">
            <v>M3XKM</v>
          </cell>
          <cell r="D5909">
            <v>341.43</v>
          </cell>
        </row>
        <row r="5910">
          <cell r="A5910">
            <v>100208</v>
          </cell>
          <cell r="B5910" t="str">
            <v>TRANSPORTE HORIZONTAL MANUAL, DE BLOCOS VAZADOS DE CONCRETO OU CERÂMICO DE 19X19X39CM (UNIDADE: BLOCOXKM). AF_07/2019</v>
          </cell>
          <cell r="C5910" t="str">
            <v>UNXKM</v>
          </cell>
          <cell r="D5910">
            <v>19.2</v>
          </cell>
        </row>
        <row r="5911">
          <cell r="A5911">
            <v>100209</v>
          </cell>
          <cell r="B5911" t="str">
            <v>TRANSPORTE HORIZONTAL MANUAL, DE BLOCOS CERÂMICOS FURADOS NA HORIZONTAL DE 9X19X19CM (UNIDADE: BLOCOXKM). AF_07/2019</v>
          </cell>
          <cell r="C5911" t="str">
            <v>UNXKM</v>
          </cell>
          <cell r="D5911">
            <v>9.6</v>
          </cell>
        </row>
        <row r="5912">
          <cell r="A5912">
            <v>100210</v>
          </cell>
          <cell r="B5912" t="str">
            <v>TRANSPORTE HORIZONTAL COM CARRINHO DE MÃO, DE BLOCOS VAZADOS DE CONCRETO OU CERÂMICO DE 19X19X39CM (UNIDADE: BLOCOXKM). AF_07/2019</v>
          </cell>
          <cell r="C5912" t="str">
            <v>UNXKM</v>
          </cell>
          <cell r="D5912">
            <v>17.690000000000001</v>
          </cell>
        </row>
        <row r="5913">
          <cell r="A5913">
            <v>100211</v>
          </cell>
          <cell r="B5913" t="str">
            <v>TRANSPORTE HORIZONTAL COM CARRINHO DE MÃO, DE BLOCOS CERÂMICOS FURADOS NA HORIZONTAL DE 9X19X19CM (UNIDADE: BLOCOXKM). AF_07/2019</v>
          </cell>
          <cell r="C5913" t="str">
            <v>UNXKM</v>
          </cell>
          <cell r="D5913">
            <v>6.82</v>
          </cell>
        </row>
        <row r="5914">
          <cell r="A5914">
            <v>100212</v>
          </cell>
          <cell r="B5914" t="str">
            <v>TRANSPORTE HORIZONTAL COM CARRINHO PLATAFORMA, DE BLOCOS VAZADOS DE CONCRETO OU CERÂMICO DE 19X19X39CM (UNIDADE: BLOCOXKM). AF_07/2019</v>
          </cell>
          <cell r="C5914" t="str">
            <v>UNXKM</v>
          </cell>
          <cell r="D5914">
            <v>7.53</v>
          </cell>
        </row>
        <row r="5915">
          <cell r="A5915">
            <v>100213</v>
          </cell>
          <cell r="B5915" t="str">
            <v>TRANSPORTE HORIZONTAL COM CARRINHO PLATAFORMA, DE BLOCOS CERÂMICOS FURADOS NA HORIZONTAL DE 9X19X19CM (UNIDADE: BLOCOXKM). AF_07/2019</v>
          </cell>
          <cell r="C5915" t="str">
            <v>UNXKM</v>
          </cell>
          <cell r="D5915">
            <v>2.7</v>
          </cell>
        </row>
        <row r="5916">
          <cell r="A5916">
            <v>100214</v>
          </cell>
          <cell r="B5916" t="str">
            <v>TRANSPORTE HORIZONTAL COM CARRINHO MINI PÁLETES, DE BLOCOS VAZADOS DE CONCRETO DE 19X19X39CM (UNIDADE: BLOCOXKM). AF_07/2019</v>
          </cell>
          <cell r="C5916" t="str">
            <v>UNXKM</v>
          </cell>
          <cell r="D5916">
            <v>4.1500000000000004</v>
          </cell>
        </row>
        <row r="5917">
          <cell r="A5917">
            <v>100215</v>
          </cell>
          <cell r="B5917" t="str">
            <v>TRANSPORTE HORIZONTAL COM CARRINHO MINI PÁLETES, DE BLOCOS CERÂMICOS FURADOS NA VERTICAL DE 19X19X39CM (UNIDADE: BLOCOXKM). AF_07/2019</v>
          </cell>
          <cell r="C5917" t="str">
            <v>UNXKM</v>
          </cell>
          <cell r="D5917">
            <v>3.56</v>
          </cell>
        </row>
        <row r="5918">
          <cell r="A5918">
            <v>100216</v>
          </cell>
          <cell r="B5918" t="str">
            <v>TRANSPORTE HORIZONTAL COM CARRINHO MINI PÁLETES, DE BLOCOS CERÂMICOS FURADOS NA HORIZONTAL DE 9X19X19CM (UNIDADE: BLOCOXKM). AF_07/2019</v>
          </cell>
          <cell r="C5918" t="str">
            <v>UNXKM</v>
          </cell>
          <cell r="D5918">
            <v>0.96</v>
          </cell>
        </row>
        <row r="5919">
          <cell r="A5919">
            <v>100217</v>
          </cell>
          <cell r="B5919" t="str">
            <v>TRANSPORTE HORIZONTAL COM MANIPULADOR TELESCÓPICO, DE BLOCOS VAZADOS DE CONCRETO DE 19X19X39CM (UNIDADE: BLOCOXKM). AF_07/2019</v>
          </cell>
          <cell r="C5919" t="str">
            <v>UNXKM</v>
          </cell>
          <cell r="D5919">
            <v>2.68</v>
          </cell>
        </row>
        <row r="5920">
          <cell r="A5920">
            <v>100218</v>
          </cell>
          <cell r="B5920" t="str">
            <v>TRANSPORTE HORIZONTAL COM MANIPULADOR TELESCÓPICO, DE BLOCOS CERÂMICOS FURADOS NA VERTICAL DE 19X19X39CM (UNIDADE: BLOCOXKM). AF_07/2019</v>
          </cell>
          <cell r="C5920" t="str">
            <v>UNXKM</v>
          </cell>
          <cell r="D5920">
            <v>1.83</v>
          </cell>
        </row>
        <row r="5921">
          <cell r="A5921">
            <v>100219</v>
          </cell>
          <cell r="B5921" t="str">
            <v>TRANSPORTE HORIZONTAL COM MANIPULADOR TELESCÓPICO, DE BLOCOS CERÂMICOS FURADOS NA HORIZONTAL DE 9X19X19CM (UNIDADE: BLOCOXKM). AF_07/2019</v>
          </cell>
          <cell r="C5921" t="str">
            <v>UNXKM</v>
          </cell>
          <cell r="D5921">
            <v>0.4</v>
          </cell>
        </row>
        <row r="5922">
          <cell r="A5922">
            <v>100220</v>
          </cell>
          <cell r="B5922" t="str">
            <v>TRANSPORTE HORIZONTAL MANUAL, DE CAIXA COM REVESTIMENTO CERÂMICO (UNIDADE: M2XKM). AF_07/2019</v>
          </cell>
          <cell r="C5922" t="str">
            <v>M2XKM</v>
          </cell>
          <cell r="D5922">
            <v>27.58</v>
          </cell>
        </row>
        <row r="5923">
          <cell r="A5923">
            <v>100221</v>
          </cell>
          <cell r="B5923" t="str">
            <v>TRANSPORTE HORIZONTAL COM CARRINHO DE MÃO, DE CAIXA COM REVESTIMENTO CERÂMICO (UNIDADE: M2XKM). AF_07/2019</v>
          </cell>
          <cell r="C5923" t="str">
            <v>M2XKM</v>
          </cell>
          <cell r="D5923">
            <v>31.27</v>
          </cell>
        </row>
        <row r="5924">
          <cell r="A5924">
            <v>100222</v>
          </cell>
          <cell r="B5924" t="str">
            <v>TRANSPORTE HORIZONTAL COM CARRINHO PLATAFORMA, DE CAIXA COM REVESTIMENTO CERÂMICO (UNIDADE: M2XKM). AF_07/2019</v>
          </cell>
          <cell r="C5924" t="str">
            <v>M2XKM</v>
          </cell>
          <cell r="D5924">
            <v>11.84</v>
          </cell>
        </row>
        <row r="5925">
          <cell r="A5925">
            <v>100223</v>
          </cell>
          <cell r="B5925" t="str">
            <v>TRANSPORTE HORIZONTAL COM CARRINHO MINI PÁLETES, DE CAIXA COM REVESTIMENTO CERÂMICO (UNIDADE: M2XKM). AF_07/2019</v>
          </cell>
          <cell r="C5925" t="str">
            <v>M2XKM</v>
          </cell>
          <cell r="D5925">
            <v>5.54</v>
          </cell>
        </row>
        <row r="5926">
          <cell r="A5926">
            <v>100224</v>
          </cell>
          <cell r="B5926" t="str">
            <v>TRANSPORTE HORIZONTAL COM MANIPULADOR TELESCÓPICO, DE CAIXA COM REVESTIMENTO CERÂMICO (UNIDADE: M2XKM). AF_07/2019</v>
          </cell>
          <cell r="C5926" t="str">
            <v>M2XKM</v>
          </cell>
          <cell r="D5926">
            <v>2.68</v>
          </cell>
        </row>
        <row r="5927">
          <cell r="A5927">
            <v>100225</v>
          </cell>
          <cell r="B5927" t="str">
            <v>TRANSPORTE HORIZONTAL MANUAL, DE LATA DE 18 LITROS (UNIDADE: LXKM). AF_07/2019</v>
          </cell>
          <cell r="C5927" t="str">
            <v>LXKM</v>
          </cell>
          <cell r="D5927">
            <v>2.16</v>
          </cell>
        </row>
        <row r="5928">
          <cell r="A5928">
            <v>100226</v>
          </cell>
          <cell r="B5928" t="str">
            <v>TRANSPORTE HORIZONTAL COM CARRINHO PLATAFORMA, DE LATA DE 18 LITROS (UNIDADE: LXKM). AF_07/2019</v>
          </cell>
          <cell r="C5928" t="str">
            <v>LXKM</v>
          </cell>
          <cell r="D5928">
            <v>0.68</v>
          </cell>
        </row>
        <row r="5929">
          <cell r="A5929">
            <v>100227</v>
          </cell>
          <cell r="B5929" t="str">
            <v>TRANSPORTE HORIZONTAL COM CARRINHO RACIONAL, DE LATA DE 18 LITROS (UNIDADE: LXKM). AF_07/2019</v>
          </cell>
          <cell r="C5929" t="str">
            <v>LXKM</v>
          </cell>
          <cell r="D5929">
            <v>1</v>
          </cell>
        </row>
        <row r="5930">
          <cell r="A5930">
            <v>100228</v>
          </cell>
          <cell r="B5930" t="str">
            <v>TRANSPORTE HORIZONTAL COM MANIPULADOR TELESCÓPICO, DE LATA DE 18 LITROS (UNIDADE: LXKM). AF_07/2019</v>
          </cell>
          <cell r="C5930" t="str">
            <v>LXKM</v>
          </cell>
          <cell r="D5930">
            <v>0.27</v>
          </cell>
        </row>
        <row r="5931">
          <cell r="A5931">
            <v>100229</v>
          </cell>
          <cell r="B5931" t="str">
            <v>TRANSPORTE VERTICAL MANUAL, 1 PAVIMENTO, DE SACOS DE 50 KG (UNIDADE: KG). AF_07/2019</v>
          </cell>
          <cell r="C5931" t="str">
            <v>KG</v>
          </cell>
          <cell r="D5931">
            <v>0.01</v>
          </cell>
        </row>
        <row r="5932">
          <cell r="A5932">
            <v>100230</v>
          </cell>
          <cell r="B5932" t="str">
            <v>TRANSPORTE VERTICAL MANUAL, 1 PAVIMENTO, DE SACOS DE 30 KG (UNIDADE: KG). AF_07/2019</v>
          </cell>
          <cell r="C5932" t="str">
            <v>KG</v>
          </cell>
          <cell r="D5932">
            <v>0.02</v>
          </cell>
        </row>
        <row r="5933">
          <cell r="A5933">
            <v>100231</v>
          </cell>
          <cell r="B5933" t="str">
            <v>TRANSPORTE VERTICAL MANUAL, 1 PAVIMENTO, DE SACOS DE 20 KG (UNIDADE: KG). AF_07/2019</v>
          </cell>
          <cell r="C5933" t="str">
            <v>KG</v>
          </cell>
          <cell r="D5933">
            <v>0.03</v>
          </cell>
        </row>
        <row r="5934">
          <cell r="A5934">
            <v>100232</v>
          </cell>
          <cell r="B5934" t="str">
            <v>TRANSPORTE VERTICAL MANUAL, 1 PAVIMENTO, DE BLOCOS VAZADOS DE CONCRETO OU CERÂMICO DE 19X19X39CM (UNIDADE: BLOCO). AF_07/2019</v>
          </cell>
          <cell r="C5934" t="str">
            <v>UN</v>
          </cell>
          <cell r="D5934">
            <v>0.36</v>
          </cell>
        </row>
        <row r="5935">
          <cell r="A5935">
            <v>100233</v>
          </cell>
          <cell r="B5935" t="str">
            <v>TRANSPORTE VERTICAL MANUAL, 1 PAVIMENTO, DE BLOCOS CERÂMICOS FURADOS NA HORIZONTAL DE 9X19X19CM (UNIDADE: BLOCO). AF_07/2019</v>
          </cell>
          <cell r="C5935" t="str">
            <v>UN</v>
          </cell>
          <cell r="D5935">
            <v>0.18</v>
          </cell>
        </row>
        <row r="5936">
          <cell r="A5936">
            <v>100234</v>
          </cell>
          <cell r="B5936" t="str">
            <v>TRANSPORTE VERTICAL MANUAL, 1 PAVIMENTO, DE CAIXA COM REVESTIMENTO CERÂMICO (UNIDADE: M2). AF_07/2019</v>
          </cell>
          <cell r="C5936" t="str">
            <v>M2</v>
          </cell>
          <cell r="D5936">
            <v>0.54</v>
          </cell>
        </row>
        <row r="5937">
          <cell r="A5937">
            <v>100235</v>
          </cell>
          <cell r="B5937" t="str">
            <v>TRANSPORTE VERTICAL MANUAL, 1 PAVIMENTO, DE LATA DE 18 LITROS (UNIDADE: L). AF_07/2019</v>
          </cell>
          <cell r="C5937" t="str">
            <v>L</v>
          </cell>
          <cell r="D5937">
            <v>0.04</v>
          </cell>
        </row>
        <row r="5938">
          <cell r="A5938">
            <v>100236</v>
          </cell>
          <cell r="B5938" t="str">
            <v>TRANSPORTE HORIZONTAL MANUAL, DE TUBO DE PVC SOLDÁVEL COM DIÂMETRO MENOR OU IGUAL A 60 MM (UNIDADE: MXKM). AF_07/2019</v>
          </cell>
          <cell r="C5938" t="str">
            <v>MXKM</v>
          </cell>
          <cell r="D5938">
            <v>2.75</v>
          </cell>
        </row>
        <row r="5939">
          <cell r="A5939">
            <v>100237</v>
          </cell>
          <cell r="B5939" t="str">
            <v>TRANSPORTE HORIZONTAL MANUAL, DE TUBO DE PVC SOLDÁVEL COM DIÂMETRO MAIOR QUE 60 MM E MENOR OU IGUAL A 85 MM (UNIDADE: MXKM). AF_07/2019</v>
          </cell>
          <cell r="C5939" t="str">
            <v>MXKM</v>
          </cell>
          <cell r="D5939">
            <v>3.3</v>
          </cell>
        </row>
        <row r="5940">
          <cell r="A5940">
            <v>100238</v>
          </cell>
          <cell r="B5940" t="str">
            <v>TRANSPORTE HORIZONTAL MANUAL, DE TUBO DE CPVC COM DIÂMETRO MENOR OU IGUAL A 73 MM (UNIDADE: MXKM). AF_07/2019</v>
          </cell>
          <cell r="C5940" t="str">
            <v>MXKM</v>
          </cell>
          <cell r="D5940">
            <v>5.28</v>
          </cell>
        </row>
        <row r="5941">
          <cell r="A5941">
            <v>100239</v>
          </cell>
          <cell r="B5941" t="str">
            <v>TRANSPORTE HORIZONTAL MANUAL, DE TUBO DE CPVC COM DIÂMETRO MAIOR QUE 73 MM E MENOR OU IGUAL A 89 MM (UNIDADE: MXKM). AF_07/2019</v>
          </cell>
          <cell r="C5941" t="str">
            <v>MXKM</v>
          </cell>
          <cell r="D5941">
            <v>6.6</v>
          </cell>
        </row>
        <row r="5942">
          <cell r="A5942">
            <v>100240</v>
          </cell>
          <cell r="B5942" t="str">
            <v>TRANSPORTE HORIZONTAL MANUAL, DE TUBO DE PPR - PN12 OU PN25 - COM DIÂMETRO MENOR OU IGUAL A 50 MM (UNIDADE: MXKM). AF_07/2019</v>
          </cell>
          <cell r="C5942" t="str">
            <v>MXKM</v>
          </cell>
          <cell r="D5942">
            <v>3.95</v>
          </cell>
        </row>
        <row r="5943">
          <cell r="A5943">
            <v>100241</v>
          </cell>
          <cell r="B5943" t="str">
            <v>TRANSPORTE HORIZONTAL MANUAL, DE TUBO DE PPR - PN12 OU PN25 - COM DIÂMETRO MAIOR QUE 50 MM E MENOR OU IGUAL A 75 MM (UNIDADE: MXKM). AF_07/2019</v>
          </cell>
          <cell r="C5943" t="str">
            <v>MXKM</v>
          </cell>
          <cell r="D5943">
            <v>6.6</v>
          </cell>
        </row>
        <row r="5944">
          <cell r="A5944">
            <v>100242</v>
          </cell>
          <cell r="B5944" t="str">
            <v>TRANSPORTE HORIZONTAL MANUAL, DE TUBO DE PPR - PN12 OU PN25 - COM DIÂMETRO MAIOR QUE 75 MM E MENOR OU IGUAL A 110 MM (UNIDADE: MXKM). AF_07/2019</v>
          </cell>
          <cell r="C5944" t="str">
            <v>MXKM</v>
          </cell>
          <cell r="D5944">
            <v>19.5</v>
          </cell>
        </row>
        <row r="5945">
          <cell r="A5945">
            <v>100243</v>
          </cell>
          <cell r="B5945" t="str">
            <v>TRANSPORTE HORIZONTAL MANUAL, DE TUBO DE COBRE - CLASSE E - COM DIÂMETRO MENOR OU IGUAL A 54 MM (UNIDADE: MXKM). AF_07/2019</v>
          </cell>
          <cell r="C5945" t="str">
            <v>MXKM</v>
          </cell>
          <cell r="D5945">
            <v>3.16</v>
          </cell>
        </row>
        <row r="5946">
          <cell r="A5946">
            <v>100244</v>
          </cell>
          <cell r="B5946" t="str">
            <v>TRANSPORTE HORIZONTAL MANUAL, DE TUBO DE COBRE - CLASSE E - COM DIÂMETRO MAIOR QUE 54 MM E MENOR OU IGUAL A 79 MM (UNIDADE: MXKM). AF_07/2019</v>
          </cell>
          <cell r="C5946" t="str">
            <v>MXKM</v>
          </cell>
          <cell r="D5946">
            <v>3.95</v>
          </cell>
        </row>
        <row r="5947">
          <cell r="A5947">
            <v>100245</v>
          </cell>
          <cell r="B5947" t="str">
            <v>TRANSPORTE HORIZONTAL MANUAL, DE TUBO DE COBRE - CLASSE E - COM DIÂMETRO MAIOR QUE 79 MM E MENOR OU IGUAL A 104 MM (UNIDADE: MXKM). AF_07/2019</v>
          </cell>
          <cell r="C5947" t="str">
            <v>MXKM</v>
          </cell>
          <cell r="D5947">
            <v>7.91</v>
          </cell>
        </row>
        <row r="5948">
          <cell r="A5948">
            <v>100246</v>
          </cell>
          <cell r="B5948" t="str">
            <v>TRANSPORTE HORIZONTAL MANUAL, DE TUBO DE PVC SÉRIE NORMAL - ESGOTO PREDIAL, OU REFORÇADO PARA ESGOTO OU ÁGUAS PLUVIAIS PREDIAL, COM DIÂMETRO MENOR OU IGUAL A 75 MM (UNIDADE: MXKM). AF_07/2019</v>
          </cell>
          <cell r="C5948" t="str">
            <v>MXKM</v>
          </cell>
          <cell r="D5948">
            <v>2.63</v>
          </cell>
        </row>
        <row r="5949">
          <cell r="A5949">
            <v>100247</v>
          </cell>
          <cell r="B5949" t="str">
            <v>TRANSPORTE HORIZONTAL MANUAL, DE TUBO DE PVC SÉRIE NORMAL - ESGOTO PREDIAL, OU REFORÇADO PARA ESGOTO OU ÁGUAS PLUVIAIS PREDIAL, COM DIÂMETRO MAIOR QUE 75 MM E MENOR OU IGUAL A 100 MM (UNIDADE: MXKM). AF_07/2019</v>
          </cell>
          <cell r="C5949" t="str">
            <v>MXKM</v>
          </cell>
          <cell r="D5949">
            <v>3.3</v>
          </cell>
        </row>
        <row r="5950">
          <cell r="A5950">
            <v>100248</v>
          </cell>
          <cell r="B5950" t="str">
            <v>TRANSPORTE HORIZONTAL MANUAL, DE TUBO DE PVC SÉRIE NORMAL - ESGOTO PREDIAL, OU REFORÇADO PARA ESGOTO OU ÁGUAS PLUVIAIS PREDIAL, COM DIÂMETRO MAIOR QUE 100 MM E MENOR OU IGUAL A 150 MM (UNIDADE: MXKM). AF_07/2019</v>
          </cell>
          <cell r="C5950" t="str">
            <v>MXKM</v>
          </cell>
          <cell r="D5950">
            <v>13</v>
          </cell>
        </row>
        <row r="5951">
          <cell r="A5951">
            <v>100249</v>
          </cell>
          <cell r="B5951" t="str">
            <v>TRANSPORTE HORIZONTAL MANUAL, DE TUBO DE AÇO CARBONO LEVE OU MÉDIO, PRETO OU GALVANIZADO, COM DIÂMETRO MENOR OU IGUAL A 20 MM (UNIDADE: MXKM). AF_07/2019</v>
          </cell>
          <cell r="C5951" t="str">
            <v>MXKM</v>
          </cell>
          <cell r="D5951">
            <v>2.63</v>
          </cell>
        </row>
        <row r="5952">
          <cell r="A5952">
            <v>100250</v>
          </cell>
          <cell r="B5952" t="str">
            <v>TRANSPORTE HORIZONTAL MANUAL, DE TUBO DE AÇO CARBONO LEVE OU MÉDIO, PRETO OU GALVANIZADO, COM DIÂMETRO MAIOR QUE 20 MM E MENOR OU IGUAL A 32 MM (UNIDADE: MXKM). AF_07/2019</v>
          </cell>
          <cell r="C5952" t="str">
            <v>MXKM</v>
          </cell>
          <cell r="D5952">
            <v>4.3899999999999997</v>
          </cell>
        </row>
        <row r="5953">
          <cell r="A5953">
            <v>100251</v>
          </cell>
          <cell r="B5953" t="str">
            <v>TRANSPORTE HORIZONTAL MANUAL, DE TUBO DE AÇO CARBONO LEVE OU MÉDIO, PRETO OU GALVANIZADO, COM DIÂMETRO MAIOR QUE 32 MM E MENOR OU IGUAL A 65 MM (UNIDADE: MXKM). AF_07/2019</v>
          </cell>
          <cell r="C5953" t="str">
            <v>MXKM</v>
          </cell>
          <cell r="D5953">
            <v>13</v>
          </cell>
        </row>
        <row r="5954">
          <cell r="A5954">
            <v>100252</v>
          </cell>
          <cell r="B5954" t="str">
            <v>TRANSPORTE HORIZONTAL MANUAL, DE TUBO DE AÇO CARBONO LEVE OU MÉDIO, PRETO OU GALVANIZADO, COM DIÂMETRO MAIOR QUE 65 MM E MENOR OU IGUAL A 90 MM (UNIDADE: MXKM). AF_07/2019</v>
          </cell>
          <cell r="C5954" t="str">
            <v>MXKM</v>
          </cell>
          <cell r="D5954">
            <v>19.5</v>
          </cell>
        </row>
        <row r="5955">
          <cell r="A5955">
            <v>100253</v>
          </cell>
          <cell r="B5955" t="str">
            <v>TRANSPORTE HORIZONTAL MANUAL, DE TUBO DE AÇO CARBONO LEVE OU MÉDIO, PRETO OU GALVANIZADO, COM DIÂMETRO MAIOR QUE 90 MM E MENOR OU IGUAL A 125 MM (UNIDADE: MXKM). AF_07/2019</v>
          </cell>
          <cell r="C5955" t="str">
            <v>MXKM</v>
          </cell>
          <cell r="D5955">
            <v>26</v>
          </cell>
        </row>
        <row r="5956">
          <cell r="A5956">
            <v>100254</v>
          </cell>
          <cell r="B5956" t="str">
            <v>TRANSPORTE HORIZONTAL MANUAL, DE TUBO DE AÇO CARBONO LEVE OU MÉDIO, PRETO OU GALVANIZADO, COM DIÂMETRO MAIOR QUE 125 MM E MENOR OU IGUAL A 150 MM (UNIDADE: MXKM). AF_07/2019</v>
          </cell>
          <cell r="C5956" t="str">
            <v>MXKM</v>
          </cell>
          <cell r="D5956">
            <v>39</v>
          </cell>
        </row>
        <row r="5957">
          <cell r="A5957">
            <v>100255</v>
          </cell>
          <cell r="B5957" t="str">
            <v>TRANSPORTE HORIZONTAL MANUAL, DE TÁBUAS DE MADEIRA COM SEÇÃO TRANSVERSAL DE 2,5 X 25 CM E 2,5 X 30 CM (UNIDADE: MXKM). AF_07/2019</v>
          </cell>
          <cell r="C5957" t="str">
            <v>MXKM</v>
          </cell>
          <cell r="D5957">
            <v>13.19</v>
          </cell>
        </row>
        <row r="5958">
          <cell r="A5958">
            <v>100256</v>
          </cell>
          <cell r="B5958" t="str">
            <v>TRANSPORTE HORIZONTAL MANUAL, DE CAIBROS DE MADEIRA COM SEÇÃO TRANSVERSAL DE 7,5 X 6 CM E 6 X 8 CM (UNIDADE: MXKM). AF_07/2019</v>
          </cell>
          <cell r="C5958" t="str">
            <v>MXKM</v>
          </cell>
          <cell r="D5958">
            <v>8.7899999999999991</v>
          </cell>
        </row>
        <row r="5959">
          <cell r="A5959">
            <v>100257</v>
          </cell>
          <cell r="B5959" t="str">
            <v>TRANSPORTE HORIZONTAL MANUAL, DE RIPAS DE MADEIRA COM SEÇÃO TRANSVERSAL DE 1 X 5 CM E 2 X 5 CM (UNIDADE: MXKM). AF_07/2019</v>
          </cell>
          <cell r="C5959" t="str">
            <v>MXKM</v>
          </cell>
          <cell r="D5959">
            <v>5.28</v>
          </cell>
        </row>
        <row r="5960">
          <cell r="A5960">
            <v>100258</v>
          </cell>
          <cell r="B5960" t="str">
            <v>TRANSPORTE HORIZONTAL MANUAL, DE VIGAS DE MADEIRA COM SEÇÃO TRANSVERSAL DE 5 X 12 CM (UNIDADE: MXKM). AF_07/2019</v>
          </cell>
          <cell r="C5960" t="str">
            <v>MXKM</v>
          </cell>
          <cell r="D5960">
            <v>13.19</v>
          </cell>
        </row>
        <row r="5961">
          <cell r="A5961">
            <v>100259</v>
          </cell>
          <cell r="B5961" t="str">
            <v>TRANSPORTE HORIZONTAL MANUAL, DE VIGAS DE MADEIRA COM SEÇÃO TRANSVERSAL DE 6 X 16 CM (UNIDADE: MXKM). AF_07/2019</v>
          </cell>
          <cell r="C5961" t="str">
            <v>MXKM</v>
          </cell>
          <cell r="D5961">
            <v>26</v>
          </cell>
        </row>
        <row r="5962">
          <cell r="A5962">
            <v>100260</v>
          </cell>
          <cell r="B5962" t="str">
            <v>TRANSPORTE HORIZONTAL MANUAL, DE VERGALHÕES DE AÇO COM DIÂMETRO DE 5 MM (UNIDADE: KGXKM). AF_07/2019</v>
          </cell>
          <cell r="C5962" t="str">
            <v>KGXKM</v>
          </cell>
          <cell r="D5962">
            <v>8.57</v>
          </cell>
        </row>
        <row r="5963">
          <cell r="A5963">
            <v>100261</v>
          </cell>
          <cell r="B5963" t="str">
            <v>TRANSPORTE HORIZONTAL MANUAL, DE VERGALHÕES DE AÇO COM DIÂMETRO DE 6,3 MM (UNIDADE: KGXKM). AF_07/2019</v>
          </cell>
          <cell r="C5963" t="str">
            <v>KGXKM</v>
          </cell>
          <cell r="D5963">
            <v>5.38</v>
          </cell>
        </row>
        <row r="5964">
          <cell r="A5964">
            <v>100262</v>
          </cell>
          <cell r="B5964" t="str">
            <v>TRANSPORTE HORIZONTAL MANUAL, DE VERGALHÕES DE AÇO COM DIÂMETRO DE 8 MM (UNIDADE: KGXKM). AF_07/2019</v>
          </cell>
          <cell r="C5964" t="str">
            <v>KGXKM</v>
          </cell>
          <cell r="D5964">
            <v>3.34</v>
          </cell>
        </row>
        <row r="5965">
          <cell r="A5965">
            <v>100263</v>
          </cell>
          <cell r="B5965" t="str">
            <v>TRANSPORTE HORIZONTAL MANUAL, DE VERGALHÕES DE AÇO COM DIÂMETRO DE 10 MM; 12,5 MM; 16 MM; 20 MM; 25 MM OU 32 MM (UNIDADE: KGXKM). AF_07/2019</v>
          </cell>
          <cell r="C5965" t="str">
            <v>KGXKM</v>
          </cell>
          <cell r="D5965">
            <v>2.13</v>
          </cell>
        </row>
        <row r="5966">
          <cell r="A5966">
            <v>100264</v>
          </cell>
          <cell r="B5966" t="str">
            <v>TRANSPORTE HORIZONTAL MANUAL, DE JANELA (UNIDADE: M2XKM). AF_07/2019</v>
          </cell>
          <cell r="C5966" t="str">
            <v>M2XKM</v>
          </cell>
          <cell r="D5966">
            <v>38.94</v>
          </cell>
        </row>
        <row r="5967">
          <cell r="A5967">
            <v>100265</v>
          </cell>
          <cell r="B5967" t="str">
            <v>TRANSPORTE VERTICAL MANUAL, 1 PAVIMENTO, DE JANELA (UNIDADE: M2). AF_07/2019</v>
          </cell>
          <cell r="C5967" t="str">
            <v>M2</v>
          </cell>
          <cell r="D5967">
            <v>0.81</v>
          </cell>
        </row>
        <row r="5968">
          <cell r="A5968">
            <v>100266</v>
          </cell>
          <cell r="B5968" t="str">
            <v>TRANSPORTE HORIZONTAL MANUAL, DE PORTA (UNIDADE: UNIDXKM). AF_07/2019</v>
          </cell>
          <cell r="C5968" t="str">
            <v>UNXKM</v>
          </cell>
          <cell r="D5968">
            <v>82.76</v>
          </cell>
        </row>
        <row r="5969">
          <cell r="A5969">
            <v>100267</v>
          </cell>
          <cell r="B5969" t="str">
            <v>TRANSPORTE VERTICAL MANUAL, 1 PAVIMENTO, DE PORTA (UNIDADE: UNID). AF_07/2019</v>
          </cell>
          <cell r="C5969" t="str">
            <v>UN</v>
          </cell>
          <cell r="D5969">
            <v>1.64</v>
          </cell>
        </row>
        <row r="5970">
          <cell r="A5970">
            <v>100268</v>
          </cell>
          <cell r="B5970" t="str">
            <v>TRANSPORTE HORIZONTAL MANUAL, DE BANCADA DE MÁRMORE OU GRANITO PARA COZINHA/LAVATÓRIO OU MÁRMORE SINTÉTICO COM CUBA INTEGRADA (UNIDADE: UNIDXKM). AF_07/2019</v>
          </cell>
          <cell r="C5970" t="str">
            <v>UNXKM</v>
          </cell>
          <cell r="D5970">
            <v>82.76</v>
          </cell>
        </row>
        <row r="5971">
          <cell r="A5971">
            <v>100269</v>
          </cell>
          <cell r="B5971" t="str">
            <v>TRANSPORTE VERTICAL, BANCADA DE MÁRMORE OU GRANITO PARA COZINHA/LAVATÓRIO OU MÁRMORE SINTÉTICO COM CUBA INTEGRADA, MANUAL, 1 PAVIMENTO, (UNIDADE: UNID). AF_07/2019</v>
          </cell>
          <cell r="C5971" t="str">
            <v>UN</v>
          </cell>
          <cell r="D5971">
            <v>1.64</v>
          </cell>
        </row>
        <row r="5972">
          <cell r="A5972">
            <v>100270</v>
          </cell>
          <cell r="B5972" t="str">
            <v>TRANSPORTE HORIZONTAL COM CARRINHO PLATAFORMA, DE BANCADA DE MÁRMORE OU GRANITO PARA COZINHA/LAVATÓRIO OU MÁRMORE SINTÉTICO COM CUBA INTEGRADA (UNIDADE: UNIDXKM). AF_07/2019</v>
          </cell>
          <cell r="C5972" t="str">
            <v>UNXKM</v>
          </cell>
          <cell r="D5972">
            <v>62.03</v>
          </cell>
        </row>
        <row r="5973">
          <cell r="A5973">
            <v>100271</v>
          </cell>
          <cell r="B5973" t="str">
            <v>TRANSPORTE HORIZONTAL MANUAL, DE VIDRO (UNIDADE: M2XKM). AF_07/2019</v>
          </cell>
          <cell r="C5973" t="str">
            <v>M2XKM</v>
          </cell>
          <cell r="D5973">
            <v>62.07</v>
          </cell>
        </row>
        <row r="5974">
          <cell r="A5974">
            <v>100272</v>
          </cell>
          <cell r="B5974" t="str">
            <v>TRANSPORTE VERTICAL MANUAL, 1 PAVIMENTO, DE VIDRO (UNIDADE: M2). AF_07/2019</v>
          </cell>
          <cell r="C5974" t="str">
            <v>M2</v>
          </cell>
          <cell r="D5974">
            <v>1.23</v>
          </cell>
        </row>
        <row r="5975">
          <cell r="A5975">
            <v>100273</v>
          </cell>
          <cell r="B5975" t="str">
            <v>TRANSPORTE HORIZONTAL MANUAL, DE TELA DE AÇO (UNIDADE: KGXKM). AF_07/2019</v>
          </cell>
          <cell r="C5975" t="str">
            <v>KGXKM</v>
          </cell>
          <cell r="D5975">
            <v>3.23</v>
          </cell>
        </row>
        <row r="5976">
          <cell r="A5976">
            <v>100274</v>
          </cell>
          <cell r="B5976" t="str">
            <v>TRANSPORTE HORIZONTAL MANUAL, DE COMPENSADO DE MADEIRA (UNIDADE: M2XKM). AF_07/2019</v>
          </cell>
          <cell r="C5976" t="str">
            <v>M2XKM</v>
          </cell>
          <cell r="D5976">
            <v>27.6</v>
          </cell>
        </row>
        <row r="5977">
          <cell r="A5977">
            <v>100275</v>
          </cell>
          <cell r="B5977" t="str">
            <v>TRANSPORTE HORIZONTAL MANUAL, DE TELHA TERMOACÚSTICA OU TELHA DE AÇO ZINCADO (UNIDADE: M2XKM). AF_07/2019</v>
          </cell>
          <cell r="C5977" t="str">
            <v>M2XKM</v>
          </cell>
          <cell r="D5977">
            <v>17.84</v>
          </cell>
        </row>
        <row r="5978">
          <cell r="A5978">
            <v>100276</v>
          </cell>
          <cell r="B5978" t="str">
            <v>TRANSPORTE HORIZONTAL MANUAL, DE TELHA DE FIBROCIMENTO OU TELHA ESTRUTURAL DE FIBROCIMENTO, CANALETE 90 OU KALHETÃO (UNIDADE: M2XKM). AF_07/2019</v>
          </cell>
          <cell r="C5978" t="str">
            <v>M2XKM</v>
          </cell>
          <cell r="D5978">
            <v>32.56</v>
          </cell>
        </row>
        <row r="5979">
          <cell r="A5979">
            <v>100277</v>
          </cell>
          <cell r="B5979" t="str">
            <v>TRANSPORTE HORIZONTAL COM MANIPULADOR TELESCÓPICO, DE TELHAS TERMOACÚSTICAS, FIBROCIMENTO, AÇO ZINCADO, FIBROCIMENTO ESTRUTURAL, CANALETE 90 OU KALHETÃO (UNIDADE: M2XKM). AF_07/2019</v>
          </cell>
          <cell r="C5979" t="str">
            <v>M2XKM</v>
          </cell>
          <cell r="D5979">
            <v>1.71</v>
          </cell>
        </row>
        <row r="5980">
          <cell r="A5980">
            <v>100278</v>
          </cell>
          <cell r="B5980" t="str">
            <v>TRANSPORTE HORIZONTAL MANUAL, DE BACIA SANITÁRIA, CAIXA ACOPLADA, TANQUE OU PIA (UNIDADE: UNIDXKM). AF_07/2019</v>
          </cell>
          <cell r="C5980" t="str">
            <v>UNXKM</v>
          </cell>
          <cell r="D5980">
            <v>39.590000000000003</v>
          </cell>
        </row>
        <row r="5981">
          <cell r="A5981">
            <v>100279</v>
          </cell>
          <cell r="B5981" t="str">
            <v>TRANSPORTE VERTICAL MANUAL, 1 PAVIMENTO, DE BACIA SANITÁRIA, CAIXA ACOPLADA, TANQUE OU PIA (UNIDADE: UNID). AF_07/2019</v>
          </cell>
          <cell r="C5981" t="str">
            <v>UN</v>
          </cell>
          <cell r="D5981">
            <v>0.76</v>
          </cell>
        </row>
        <row r="5982">
          <cell r="A5982">
            <v>100280</v>
          </cell>
          <cell r="B5982" t="str">
            <v>TRANSPORTE HORIZONTAL COM CARRINHO PLATAFORMA, DE BACIA SANITÁRIA, CAIXA ACOPLADA, TANQUE OU PIA (UNIDADE: UNIDXKM). AF_07/2019</v>
          </cell>
          <cell r="C5982" t="str">
            <v>UNXKM</v>
          </cell>
          <cell r="D5982">
            <v>18.18</v>
          </cell>
        </row>
        <row r="5983">
          <cell r="A5983">
            <v>100281</v>
          </cell>
          <cell r="B5983" t="str">
            <v>TRANSPORTE HORIZONTAL COM MANIPULADOR TELESCÓPICO, DE BACIA SANITÁRIA, CAIXA ACOPLADA, TANQUE OU PIA (UNIDADE: UNIDXKM). AF_07/2019</v>
          </cell>
          <cell r="C5983" t="str">
            <v>UNXKM</v>
          </cell>
          <cell r="D5983">
            <v>3.29</v>
          </cell>
        </row>
        <row r="5984">
          <cell r="A5984">
            <v>100282</v>
          </cell>
          <cell r="B5984" t="str">
            <v>TRANSPORTE HORIZONTAL MANUAL, DE TELHA DE CONCRETO OU CERÂMICA (UNIDADE: M2XKM). AF_07/2019</v>
          </cell>
          <cell r="C5984" t="str">
            <v>M2XKM</v>
          </cell>
          <cell r="D5984">
            <v>155.05000000000001</v>
          </cell>
        </row>
        <row r="5985">
          <cell r="A5985">
            <v>100283</v>
          </cell>
          <cell r="B5985" t="str">
            <v>TRANSPORTE HORIZONTAL COM CARRINHO PLATAFORMA, DE TELHA DE CONCRETO OU CERÂMICA (UNIDADE: M2XKM). AF_07/2019</v>
          </cell>
          <cell r="C5985" t="str">
            <v>M2XKM</v>
          </cell>
          <cell r="D5985">
            <v>25.04</v>
          </cell>
        </row>
        <row r="5986">
          <cell r="A5986">
            <v>100284</v>
          </cell>
          <cell r="B5986" t="str">
            <v>TRANSPORTE HORIZONTAL COM MANIPULADOR TELESCÓPICO, DE TELHA DE CONCRETO OU CERÂMICA (UNIDADE: M2XKM). AF_07/2019</v>
          </cell>
          <cell r="C5986" t="str">
            <v>M2XKM</v>
          </cell>
          <cell r="D5986">
            <v>9.6199999999999992</v>
          </cell>
        </row>
        <row r="5987">
          <cell r="A5987">
            <v>100285</v>
          </cell>
          <cell r="B5987" t="str">
            <v>TRANSPORTE HORIZONTAL MANUAL, DE BARRAMENTO BLINDADO (UNIDADE: MXKM). AF_07/2019</v>
          </cell>
          <cell r="C5987" t="str">
            <v>MXKM</v>
          </cell>
          <cell r="D5987">
            <v>41.66</v>
          </cell>
        </row>
        <row r="5988">
          <cell r="A5988">
            <v>100286</v>
          </cell>
          <cell r="B5988" t="str">
            <v>TRANSPORTE HORIZONTAL COM CARRINHO PLATAFORMA, DE BARRAMENTO BLINDADO (UNIDADE: MXKM). AF_07/2019</v>
          </cell>
          <cell r="C5988" t="str">
            <v>MXKM</v>
          </cell>
          <cell r="D5988">
            <v>13.57</v>
          </cell>
        </row>
        <row r="5989">
          <cell r="A5989">
            <v>100287</v>
          </cell>
          <cell r="B5989" t="str">
            <v>TRANSPORTE HORIZONTAL MANUAL, DE CALHA QUADRADA NÚMERO 24  CORTE 33 (UNIDADE: MXKM). AF_07/2019</v>
          </cell>
          <cell r="C5989" t="str">
            <v>MXKM</v>
          </cell>
          <cell r="D5989">
            <v>13</v>
          </cell>
        </row>
        <row r="5990">
          <cell r="A5990">
            <v>84117</v>
          </cell>
          <cell r="B5990" t="str">
            <v>RASPAGEM / CALAFETACAO TACOS MADEIRA 1 DEMAO CERA</v>
          </cell>
          <cell r="C5990" t="str">
            <v>M2</v>
          </cell>
          <cell r="D5990">
            <v>26.08</v>
          </cell>
        </row>
        <row r="5991">
          <cell r="A5991">
            <v>84120</v>
          </cell>
          <cell r="B5991" t="str">
            <v>ENCERAMENTO MANUAL EM MADEIRA - 3 DEMAOS</v>
          </cell>
          <cell r="C5991" t="str">
            <v>M2</v>
          </cell>
          <cell r="D5991">
            <v>14.66</v>
          </cell>
        </row>
        <row r="5992">
          <cell r="A5992">
            <v>99802</v>
          </cell>
          <cell r="B5992" t="str">
            <v>LIMPEZA DE PISO CERÂMICO OU PORCELANATO COM VASSOURA A SECO. AF_04/2019</v>
          </cell>
          <cell r="C5992" t="str">
            <v>M2</v>
          </cell>
          <cell r="D5992">
            <v>0.53</v>
          </cell>
        </row>
        <row r="5993">
          <cell r="A5993">
            <v>99803</v>
          </cell>
          <cell r="B5993" t="str">
            <v>LIMPEZA DE PISO CERÂMICO OU PORCELANATO COM PANO ÚMIDO. AF_04/2019</v>
          </cell>
          <cell r="C5993" t="str">
            <v>M2</v>
          </cell>
          <cell r="D5993">
            <v>2.06</v>
          </cell>
        </row>
        <row r="5994">
          <cell r="A5994">
            <v>99805</v>
          </cell>
          <cell r="B5994" t="str">
            <v>LIMPEZA DE PISO CERÂMICO OU COM PEDRAS RÚSTICAS UTILIZANDO ÁCIDO MURIÁTICO. AF_04/2019</v>
          </cell>
          <cell r="C5994" t="str">
            <v>M2</v>
          </cell>
          <cell r="D5994">
            <v>10.68</v>
          </cell>
        </row>
        <row r="5995">
          <cell r="A5995">
            <v>99806</v>
          </cell>
          <cell r="B5995" t="str">
            <v>LIMPEZA DE REVESTIMENTO CERÂMICO EM PAREDE COM PANO ÚMIDO AF_04/2019</v>
          </cell>
          <cell r="C5995" t="str">
            <v>M2</v>
          </cell>
          <cell r="D5995">
            <v>0.85</v>
          </cell>
        </row>
        <row r="5996">
          <cell r="A5996">
            <v>99808</v>
          </cell>
          <cell r="B5996" t="str">
            <v>LIMPEZA DE REVESTIMENTO CERÂMICO EM PAREDE UTILIZANDO ÁCIDO MURIÁTICO. AF_04/2019</v>
          </cell>
          <cell r="C5996" t="str">
            <v>M2</v>
          </cell>
          <cell r="D5996">
            <v>3.46</v>
          </cell>
        </row>
        <row r="5997">
          <cell r="A5997">
            <v>99809</v>
          </cell>
          <cell r="B5997" t="str">
            <v>LIMPEZA DE PISO DE LADRILHO HIDRÁULICO COM PANO ÚMIDO. AF_04/2019</v>
          </cell>
          <cell r="C5997" t="str">
            <v>M2</v>
          </cell>
          <cell r="D5997">
            <v>5.86</v>
          </cell>
        </row>
        <row r="5998">
          <cell r="A5998">
            <v>99811</v>
          </cell>
          <cell r="B5998" t="str">
            <v>LIMPEZA DE CONTRAPISO COM VASSOURA A SECO. AF_04/2019</v>
          </cell>
          <cell r="C5998" t="str">
            <v>M2</v>
          </cell>
          <cell r="D5998">
            <v>3.5</v>
          </cell>
        </row>
        <row r="5999">
          <cell r="A5999">
            <v>99812</v>
          </cell>
          <cell r="B5999" t="str">
            <v>LIMPEZA DE LADRILHO HIDRÁULICO EM PAREDE COM PANO ÚMIDO. AF_04/2019</v>
          </cell>
          <cell r="C5999" t="str">
            <v>M2</v>
          </cell>
          <cell r="D5999">
            <v>1.1200000000000001</v>
          </cell>
        </row>
        <row r="6000">
          <cell r="A6000">
            <v>99814</v>
          </cell>
          <cell r="B6000" t="str">
            <v>LIMPEZA DE SUPERFÍCIE COM JATO DE ALTA PRESSÃO. AF_04/2019</v>
          </cell>
          <cell r="C6000" t="str">
            <v>M2</v>
          </cell>
          <cell r="D6000">
            <v>1.9</v>
          </cell>
        </row>
        <row r="6001">
          <cell r="A6001">
            <v>99822</v>
          </cell>
          <cell r="B6001" t="str">
            <v>LIMPEZA DE PORTA DE MADEIRA. AF_04/2019</v>
          </cell>
          <cell r="C6001" t="str">
            <v>M2</v>
          </cell>
          <cell r="D6001">
            <v>0.99</v>
          </cell>
        </row>
        <row r="6002">
          <cell r="A6002">
            <v>99826</v>
          </cell>
          <cell r="B6002" t="str">
            <v>LIMPEZA DE FORRO REMOVÍVEL COM PANO ÚMIDO. AF_04/2019</v>
          </cell>
          <cell r="C6002" t="str">
            <v>M2</v>
          </cell>
          <cell r="D6002">
            <v>1.53</v>
          </cell>
        </row>
        <row r="6003">
          <cell r="A6003" t="str">
            <v>74163/1</v>
          </cell>
          <cell r="B6003" t="str">
            <v>PERFURACAO DE POCO COM PERFURATRIZ PNEUMATICA</v>
          </cell>
          <cell r="C6003" t="str">
            <v>M</v>
          </cell>
          <cell r="D6003">
            <v>51.65</v>
          </cell>
        </row>
        <row r="6004">
          <cell r="A6004" t="str">
            <v>74163/2</v>
          </cell>
          <cell r="B6004" t="str">
            <v>PERFURACAO DE POCO COM PERFURATRIZ A PERCUSSAO</v>
          </cell>
          <cell r="C6004" t="str">
            <v>M</v>
          </cell>
          <cell r="D6004">
            <v>103.97</v>
          </cell>
        </row>
        <row r="6005">
          <cell r="A6005">
            <v>84127</v>
          </cell>
          <cell r="B6005" t="str">
            <v>REVESTIMENTO DE POCOS C/ TUBOS DE CONCRETO</v>
          </cell>
          <cell r="C6005" t="str">
            <v>M</v>
          </cell>
          <cell r="D6005">
            <v>344.79</v>
          </cell>
        </row>
        <row r="6006">
          <cell r="A6006">
            <v>40841</v>
          </cell>
          <cell r="B6006" t="str">
            <v>ABRACADEIRA P/POCOS PROFUNDOS</v>
          </cell>
          <cell r="C6006" t="str">
            <v>UN</v>
          </cell>
          <cell r="D6006">
            <v>143.72999999999999</v>
          </cell>
        </row>
        <row r="6007">
          <cell r="A6007">
            <v>71516</v>
          </cell>
          <cell r="B6007" t="str">
            <v>CONJUNTO DE MANGUEIRA PARA COMBATE A INCENDIO EM FIBRA DE POLIESTER PURA, COM 1.1/2", REVESTIDA INTERNAMENTE, COM 2 LANCES DE 15M CADA</v>
          </cell>
          <cell r="C6007" t="str">
            <v>UN</v>
          </cell>
          <cell r="D6007">
            <v>478</v>
          </cell>
        </row>
        <row r="6008">
          <cell r="A6008">
            <v>73361</v>
          </cell>
          <cell r="B6008" t="str">
            <v>CONCRETO CICLOPICO FCK=10MPA 30% PEDRA DE MAO INCLUSIVE LANCAMENTO</v>
          </cell>
          <cell r="C6008" t="str">
            <v>M3</v>
          </cell>
          <cell r="D6008">
            <v>408.03</v>
          </cell>
        </row>
        <row r="6009">
          <cell r="A6009">
            <v>73714</v>
          </cell>
          <cell r="B6009" t="str">
            <v>CAIXA PARA RALO C OM GRELHA FOFO 135 KG DE ALV TIJOLO MACICO (7X10X20) PAREDES DE UMA VEZ (0.20 M) DE 0.90X1.20X1.50 M (EXTERNA) COM ARGAMASSA 1:4 CIMENTO:AREIA, BASE CONC FCK=10 MPA, EXCLUSIVE ESCAVACAO E REATERRO.</v>
          </cell>
          <cell r="C6009" t="str">
            <v>UN</v>
          </cell>
          <cell r="D6009">
            <v>1498.48</v>
          </cell>
        </row>
        <row r="6010">
          <cell r="A6010">
            <v>86957</v>
          </cell>
          <cell r="B6010" t="str">
            <v>MÃO FRANCESA EM BARRA DE FERRO CHATO RETANGULAR 2" X 1/4", REFORÇADA, 40 X 30 CM</v>
          </cell>
          <cell r="C6010" t="str">
            <v>UN</v>
          </cell>
          <cell r="D6010">
            <v>23.43</v>
          </cell>
        </row>
        <row r="6011">
          <cell r="A6011">
            <v>86958</v>
          </cell>
          <cell r="B6011" t="str">
            <v>MÃO FRANCESA EM BARRA DE FERRO CHATO RETANGULAR 2" X 1/4", REFORÇADA, 30 X 25 CM</v>
          </cell>
          <cell r="C6011" t="str">
            <v>UN</v>
          </cell>
          <cell r="D6011">
            <v>19.61</v>
          </cell>
        </row>
        <row r="6012">
          <cell r="A6012">
            <v>97010</v>
          </cell>
          <cell r="B6012" t="str">
            <v>GUARDA-CORPO FIXADO EM FÔRMA DE MADEIRA COM TRAVESSÕES EM MADEIRA PREGADA E FECHAMENTO EM TELA DE POLIPROPILENO PARA EDIFICAÇÕES COM ATÉ 2 PAVIMENTOS. AF_11/2017</v>
          </cell>
          <cell r="C6012" t="str">
            <v>M</v>
          </cell>
          <cell r="D6012">
            <v>46.16</v>
          </cell>
        </row>
        <row r="6013">
          <cell r="A6013">
            <v>97011</v>
          </cell>
          <cell r="B6013" t="str">
            <v>GUARDA-CORPO FIXADO EM FÔRMA DE MADEIRA COM TRAVESSÕES EM MADEIRA PREGADA E FECHAMENTO EM TELA DE POLIPROPILENO PARA EDIFICAÇÕES COM  3 PAVIMENTOS. AF_11/2017</v>
          </cell>
          <cell r="C6013" t="str">
            <v>M</v>
          </cell>
          <cell r="D6013">
            <v>37.11</v>
          </cell>
        </row>
        <row r="6014">
          <cell r="A6014">
            <v>97012</v>
          </cell>
          <cell r="B6014" t="str">
            <v>GUARDA-CORPO FIXADO EM FÔRMA DE MADEIRA COM TRAVESSÕES EM MADEIRA PREGADA E FECHAMENTO EM TELA DE POLIPROPILENO PARA EDIFICAÇÕES COM ALTURA IGUAL OU SUPERIOR A 4 PAVIMENTOS. AF_11/2017</v>
          </cell>
          <cell r="C6014" t="str">
            <v>M</v>
          </cell>
          <cell r="D6014">
            <v>32.58</v>
          </cell>
        </row>
        <row r="6015">
          <cell r="A6015">
            <v>97013</v>
          </cell>
          <cell r="B6015" t="str">
            <v>GUARDA-CORPO FIXADO EM FÔRMA DE MADEIRA COM TRAVESSÕES EM MADEIRA PREGADA E FECHAMENTO EM PAINEL COMPENSADO PARA EDIFICAÇÕES COM ATÉ 2 PAVIMENTOS. AF_11/2017</v>
          </cell>
          <cell r="C6015" t="str">
            <v>M</v>
          </cell>
          <cell r="D6015">
            <v>53.96</v>
          </cell>
        </row>
        <row r="6016">
          <cell r="A6016">
            <v>97014</v>
          </cell>
          <cell r="B6016" t="str">
            <v>GUARDA-CORPO FIXADO EM FÔRMA DE MADEIRA COM TRAVESSÕES EM MADEIRA PREGADA E FECHAMENTO EM PAINEL COMPENSADO PARA EDIFICAÇÕES COM 3 PAVIMENTOS. AF_11/2017</v>
          </cell>
          <cell r="C6016" t="str">
            <v>M</v>
          </cell>
          <cell r="D6016">
            <v>42.62</v>
          </cell>
        </row>
        <row r="6017">
          <cell r="A6017">
            <v>97015</v>
          </cell>
          <cell r="B6017" t="str">
            <v>GUARDA-CORPO FIXADO EM FÔRMA DE MADEIRA COM TRAVESSÕES EM MADEIRA PREGADA E FECHAMENTO EM PAINEL COMPENSADO PARA EDIFICAÇÕES COM ALTURA IGUAL OU SUPERIOR A 4 PAVIMENTOS. AF_11/2017</v>
          </cell>
          <cell r="C6017" t="str">
            <v>M</v>
          </cell>
          <cell r="D6017">
            <v>36.869999999999997</v>
          </cell>
        </row>
        <row r="6018">
          <cell r="A6018">
            <v>97016</v>
          </cell>
          <cell r="B6018" t="str">
            <v>GUARDA-CORPO FIXADO EM FÔRMA DE MADEIRA COM TRAVESSÕES EM MADEIRA PREGADA PRÉ-MONTADA E ENCAIXE NA FÔRMA. PARA EDIFICAÇÕES COM ATÉ 2 PAVIMENTOS. AF_11/2017</v>
          </cell>
          <cell r="C6018" t="str">
            <v>M</v>
          </cell>
          <cell r="D6018">
            <v>38.96</v>
          </cell>
        </row>
        <row r="6019">
          <cell r="A6019">
            <v>97017</v>
          </cell>
          <cell r="B6019" t="str">
            <v>GUARDA-CORPO FIXADO EM FÔRMA DE MADEIRA COM TRAVESSÕES EM MADEIRA PREGADA PRÉ-MONTADA E ENCAIXE NA FÔRMA PARA EDIFICAÇÕES COM 3 PAVIMENTOS. AF_11/2017</v>
          </cell>
          <cell r="C6019" t="str">
            <v>M</v>
          </cell>
          <cell r="D6019">
            <v>30.38</v>
          </cell>
        </row>
        <row r="6020">
          <cell r="A6020">
            <v>97018</v>
          </cell>
          <cell r="B6020" t="str">
            <v>GUARDA-CORPO FIXADO EM FÔRMA DE MADEIRA COM TRAVESSÕES EM MADEIRA PREGADA PRÉ-MONTADA E ENCAIXE NA FÔRMA. PARA EDIFICAÇÕES COM ALTURA IGUAL OU SUPERIOR A 4 PAVIMENTOS. AF_11/2017</v>
          </cell>
          <cell r="C6020" t="str">
            <v>M</v>
          </cell>
          <cell r="D6020">
            <v>25.91</v>
          </cell>
        </row>
        <row r="6021">
          <cell r="A6021">
            <v>97031</v>
          </cell>
          <cell r="B6021" t="str">
            <v>GUARDA-CORPO EM LAJE PÓS-DESFÔRMA, PARA ESTRUTURAS EM CONCRETO, COM ESCORAS DE MADEIRA ESTRONCADAS NA ESTRUTURA, TRAVESSÕES DE MADEIRA PREGADOS E FECHAMENTO EM TELA DE POLIPROPILENO PARA EDIFICAÇÕES COM ALTURA ATÉ 4 PAVIMENTOS (1 MONTAGEM POR OBRA). AF_11/2017</v>
          </cell>
          <cell r="C6021" t="str">
            <v>M</v>
          </cell>
          <cell r="D6021">
            <v>64.05</v>
          </cell>
        </row>
        <row r="6022">
          <cell r="A6022">
            <v>97032</v>
          </cell>
          <cell r="B6022" t="str">
            <v>GUARDA-CORPO EM LAJE PÓS-DESFÔRMA, PARA ESTRUTURAS EM CONCRETO, COM ESCORAS DE MADEIRA ESTRONCADAS NA ESTRUTURA, TRAVESSÕES DE MADEIRA PREGADOS E FECHAMENTO EM TELA DE POLIPROPILENO PARA EDIFICAÇÕES ACIMA DE 4 PAV. (2 MONTAGENS POR OBRA). AF_11/2017</v>
          </cell>
          <cell r="C6022" t="str">
            <v>M</v>
          </cell>
          <cell r="D6022">
            <v>42.05</v>
          </cell>
        </row>
        <row r="6023">
          <cell r="A6023">
            <v>97033</v>
          </cell>
          <cell r="B6023" t="str">
            <v>GUARDA-CORPO EM LAJE PÓS-DESFORMA, PARA ESTRUTURAS EM CONCRETO, COM ESCORAS METÁLICAS ESTRONCADAS NA ESTRUTURA, TRAVESSÕES DE MADEIRA E FECHAMENTO EM TELA DE POLIPROPILENO PARA EDIFICAÇÕES COM ALTURA ATÉ 4 PAVIMENTOS (1 MONTAGEM POR OBRA). AF_11/2017</v>
          </cell>
          <cell r="C6023" t="str">
            <v>M</v>
          </cell>
          <cell r="D6023">
            <v>75.13</v>
          </cell>
        </row>
        <row r="6024">
          <cell r="A6024">
            <v>97034</v>
          </cell>
          <cell r="B6024" t="str">
            <v>GUARDA-CORPO EM LAJE PÓS-DESFORMA, PARA ESTRUTURAS EM CONCRETO, COM ESCORAS METÁLICAS ESTRONCADAS NA ESTRUTURA, TRAVESSÕES DE MADEIRA E FECHAMENTO EM TELA DE POLIPROPILENO PARA EDIFICAÇÕES ACIMA DE 4 PAVIMENTOS (2 MONTAGENS POR OBRA). AF_11/2017</v>
          </cell>
          <cell r="C6024" t="str">
            <v>M</v>
          </cell>
          <cell r="D6024">
            <v>46.74</v>
          </cell>
        </row>
        <row r="6025">
          <cell r="A6025">
            <v>97039</v>
          </cell>
          <cell r="B6025" t="str">
            <v>FECHAMENTO REMOVÍVEL DE VÃO DE PORTAS, EM MADEIRA (VÃO DO ELEVADOR)  1 MONTAGEM EM OBRA. AF_11/2017</v>
          </cell>
          <cell r="C6025" t="str">
            <v>M2</v>
          </cell>
          <cell r="D6025">
            <v>35.79</v>
          </cell>
        </row>
        <row r="6026">
          <cell r="A6026">
            <v>97040</v>
          </cell>
          <cell r="B6026" t="str">
            <v>FECHAMENTO REMOVÍVEL DE ABERTURA DE CAIXILHO, EM MADEIRA  4 MONTAGENS EM OBRA. AF_11/2017</v>
          </cell>
          <cell r="C6026" t="str">
            <v>M2</v>
          </cell>
          <cell r="D6026">
            <v>13.76</v>
          </cell>
        </row>
        <row r="6027">
          <cell r="A6027">
            <v>97041</v>
          </cell>
          <cell r="B6027" t="str">
            <v>FECHAMENTO REMOVÍVEL DE ABERTURA NO PISO, EM MADEIRA  1 MONTAGEM EM OBRA. AF_11/2017</v>
          </cell>
          <cell r="C6027" t="str">
            <v>M2</v>
          </cell>
          <cell r="D6027">
            <v>132.72999999999999</v>
          </cell>
        </row>
        <row r="6028">
          <cell r="A6028">
            <v>97046</v>
          </cell>
          <cell r="B6028" t="str">
            <v>PONTEIRAS DE PROTEÇÃO DE VERGALHÕES EXPOSTOS EM FUNDAÇÕES. AF_11/2017</v>
          </cell>
          <cell r="C6028" t="str">
            <v>M2</v>
          </cell>
          <cell r="D6028">
            <v>0.45</v>
          </cell>
        </row>
        <row r="6029">
          <cell r="A6029">
            <v>97047</v>
          </cell>
          <cell r="B6029" t="str">
            <v>PONTEIRAS DE PROTEÇÃO DE VERGALHÕES EXPOSTOS EM ESTRUTURAS DE CONCRETO ARMADO CONVENCIONAL. AF_11/2017</v>
          </cell>
          <cell r="C6029" t="str">
            <v>M2</v>
          </cell>
          <cell r="D6029">
            <v>0.17</v>
          </cell>
        </row>
        <row r="6030">
          <cell r="A6030">
            <v>97048</v>
          </cell>
          <cell r="B6030" t="str">
            <v>PONTEIRAS DE PROTEÇÃO DE VERGALHÕES EXPOSTOS EM ALVENARIA ESTRUTURAL. AF_11/2017</v>
          </cell>
          <cell r="C6030" t="str">
            <v>M2</v>
          </cell>
          <cell r="D6030">
            <v>0.13</v>
          </cell>
        </row>
        <row r="6031">
          <cell r="A6031">
            <v>97051</v>
          </cell>
          <cell r="B6031" t="str">
            <v>SINALIZAÇÃO COM FITA FIXADA NA ESTRUTURA. AF_11/2017</v>
          </cell>
          <cell r="C6031" t="str">
            <v>M</v>
          </cell>
          <cell r="D6031">
            <v>0.63</v>
          </cell>
        </row>
        <row r="6032">
          <cell r="A6032">
            <v>97053</v>
          </cell>
          <cell r="B6032" t="str">
            <v>SINALIZAÇÃO COM FITA FIXADA EM CONE PLÁSTICO, INCLUINDO CONE. AF_11/2017</v>
          </cell>
          <cell r="C6032" t="str">
            <v>M</v>
          </cell>
          <cell r="D6032">
            <v>33.72</v>
          </cell>
        </row>
        <row r="6033">
          <cell r="A6033">
            <v>97062</v>
          </cell>
          <cell r="B6033" t="str">
            <v>COLOCAÇÃO DE TELA EM ANDAIME FACHADEIRO. AF_11/2017</v>
          </cell>
          <cell r="C6033" t="str">
            <v>M2</v>
          </cell>
          <cell r="D6033">
            <v>5.59</v>
          </cell>
        </row>
        <row r="6034">
          <cell r="A6034">
            <v>97063</v>
          </cell>
          <cell r="B6034" t="str">
            <v>MONTAGEM E DESMONTAGEM DE ANDAIME MODULAR FACHADEIRO, COM PISO METÁLICO, PARA EDIFICAÇÕES COM MÚLTIPLOS PAVIMENTOS (EXCLUSIVE ANDAIME E LIMPEZA). AF_11/2017</v>
          </cell>
          <cell r="C6034" t="str">
            <v>M2</v>
          </cell>
          <cell r="D6034">
            <v>10.82</v>
          </cell>
        </row>
        <row r="6035">
          <cell r="A6035">
            <v>97064</v>
          </cell>
          <cell r="B6035" t="str">
            <v>MONTAGEM E DESMONTAGEM DE ANDAIME TUBULAR TIPO TORRE (EXCLUSIVE ANDAIME E LIMPEZA). AF_11/2017</v>
          </cell>
          <cell r="C6035" t="str">
            <v>M</v>
          </cell>
          <cell r="D6035">
            <v>19.88</v>
          </cell>
        </row>
        <row r="6036">
          <cell r="A6036">
            <v>97065</v>
          </cell>
          <cell r="B6036" t="str">
            <v>MONTAGEM E DESMONTAGEM DE ANDAIME MULTIDIRECIONAL (EXCLUSIVE ANDAIME E LIMPEZA). AF_11/2017</v>
          </cell>
          <cell r="C6036" t="str">
            <v>M3</v>
          </cell>
          <cell r="D6036">
            <v>6.84</v>
          </cell>
        </row>
        <row r="6037">
          <cell r="A6037">
            <v>97066</v>
          </cell>
          <cell r="B6037" t="str">
            <v>COBERTURA PARA PROTEÇÃO DE PEDESTRES SOBRE ESTRUTURA DE ANDAIME, INCLUSIVE MONTAGEM E DESMONTAGEM. AF_11/2017</v>
          </cell>
          <cell r="C6037" t="str">
            <v>M2</v>
          </cell>
          <cell r="D6037">
            <v>57.41</v>
          </cell>
        </row>
        <row r="6038">
          <cell r="A6038">
            <v>97067</v>
          </cell>
          <cell r="B6038" t="str">
            <v>PLATAFORMA DE PROTEÇÃO PRINCIPAL PARA ALVENARIA ESTRUTURAL PARA SER APOIADA EM ANDAIME, INCLUSIVE MONTAGEM E DESMONTAGEM. AF_11/2017</v>
          </cell>
          <cell r="C6038" t="str">
            <v>M</v>
          </cell>
          <cell r="D6038">
            <v>577.38</v>
          </cell>
        </row>
        <row r="6039">
          <cell r="A6039" t="str">
            <v>73916/2</v>
          </cell>
          <cell r="B6039" t="str">
            <v>PLACA ESMALTADA PARA IDENTIFICAÇÃO NR DE RUA, DIMENSÕES 45X25CM</v>
          </cell>
          <cell r="C6039" t="str">
            <v>UN</v>
          </cell>
          <cell r="D6039">
            <v>88.5</v>
          </cell>
        </row>
        <row r="6040">
          <cell r="A6040">
            <v>73672</v>
          </cell>
          <cell r="B6040" t="str">
            <v>DESMATAMENTO E LIMPEZA MECANIZADA DE TERRENO COM ARVORES ATE Ø 15CM, UTILIZANDO TRATOR DE ESTEIRAS</v>
          </cell>
          <cell r="C6040" t="str">
            <v>M2</v>
          </cell>
          <cell r="D6040">
            <v>0.35</v>
          </cell>
        </row>
        <row r="6041">
          <cell r="A6041" t="str">
            <v>73822/2</v>
          </cell>
          <cell r="B6041" t="str">
            <v>LIMPEZA MECANIZADA DE TERRENO COM REMOCAO DE CAMADA VEGETAL, UTILIZANDO MOTONIVELADORA</v>
          </cell>
          <cell r="C6041" t="str">
            <v>M2</v>
          </cell>
          <cell r="D6041">
            <v>0.55000000000000004</v>
          </cell>
        </row>
        <row r="6042">
          <cell r="A6042" t="str">
            <v>73859/1</v>
          </cell>
          <cell r="B6042" t="str">
            <v>DESMATAMENTO E LIMPEZA MECANIZADA DE TERRENO COM REMOCAO DE CAMADA VEGETAL, UTILIZANDO TRATOR DE ESTEIRAS</v>
          </cell>
          <cell r="C6042" t="str">
            <v>M2</v>
          </cell>
          <cell r="D6042">
            <v>0.15</v>
          </cell>
        </row>
        <row r="6043">
          <cell r="A6043" t="str">
            <v>73859/2</v>
          </cell>
          <cell r="B6043" t="str">
            <v>CAPINA E LIMPEZA MANUAL DE TERRENO</v>
          </cell>
          <cell r="C6043" t="str">
            <v>M2</v>
          </cell>
          <cell r="D6043">
            <v>1.7</v>
          </cell>
        </row>
        <row r="6044">
          <cell r="A6044">
            <v>85331</v>
          </cell>
          <cell r="B6044" t="str">
            <v>CORTE DE CAPOEIRA FINA A FOICE</v>
          </cell>
          <cell r="C6044" t="str">
            <v>M2</v>
          </cell>
          <cell r="D6044">
            <v>1.64</v>
          </cell>
        </row>
        <row r="6045">
          <cell r="A6045">
            <v>85422</v>
          </cell>
          <cell r="B6045" t="str">
            <v>PREPARO MANUAL DE TERRENO S/ RASPAGEM SUPERFICIAL</v>
          </cell>
          <cell r="C6045" t="str">
            <v>M2</v>
          </cell>
          <cell r="D6045">
            <v>8.5</v>
          </cell>
        </row>
        <row r="6046">
          <cell r="A6046" t="str">
            <v>74220/1</v>
          </cell>
          <cell r="B6046" t="str">
            <v>TAPUME DE CHAPA DE MADEIRA COMPENSADA, E= 6MM, COM PINTURA A CAL E REAPROVEITAMENTO DE 2X</v>
          </cell>
          <cell r="C6046" t="str">
            <v>M2</v>
          </cell>
          <cell r="D6046">
            <v>65.41</v>
          </cell>
        </row>
        <row r="6047">
          <cell r="A6047" t="str">
            <v>74221/1</v>
          </cell>
          <cell r="B6047" t="str">
            <v>SINALIZACAO DE TRANSITO - NOTURNA</v>
          </cell>
          <cell r="C6047" t="str">
            <v>M</v>
          </cell>
          <cell r="D6047">
            <v>3.16</v>
          </cell>
        </row>
        <row r="6048">
          <cell r="A6048" t="str">
            <v>74219/1</v>
          </cell>
          <cell r="B6048" t="str">
            <v>PASSADICOS COM TABUAS DE MADEIRA PARA PEDESTRES</v>
          </cell>
          <cell r="C6048" t="str">
            <v>M2</v>
          </cell>
          <cell r="D6048">
            <v>68.69</v>
          </cell>
        </row>
        <row r="6049">
          <cell r="A6049" t="str">
            <v>74219/2</v>
          </cell>
          <cell r="B6049" t="str">
            <v>PASSADICOS COM TABUAS DE MADEIRA PARA VEICULOS</v>
          </cell>
          <cell r="C6049" t="str">
            <v>M2</v>
          </cell>
          <cell r="D6049">
            <v>61.96</v>
          </cell>
        </row>
        <row r="6050">
          <cell r="A6050">
            <v>84126</v>
          </cell>
          <cell r="B6050" t="str">
            <v>CHAPA DE ACO CARBONO 3/8 (COLOC/ USO/ RETIR) P/ PASS VEICULO SOBRE VALA MEDIDA P/ AREA CHAPA EM CADA APLICACAO</v>
          </cell>
          <cell r="C6050" t="str">
            <v>M2</v>
          </cell>
          <cell r="D6050">
            <v>44.09</v>
          </cell>
        </row>
        <row r="6051">
          <cell r="A6051">
            <v>85421</v>
          </cell>
          <cell r="B6051" t="str">
            <v>REMOCAO DE VIDRO COMUM</v>
          </cell>
          <cell r="C6051" t="str">
            <v>M2</v>
          </cell>
          <cell r="D6051">
            <v>17.52</v>
          </cell>
        </row>
        <row r="6052">
          <cell r="A6052">
            <v>97621</v>
          </cell>
          <cell r="B6052" t="str">
            <v>DEMOLIÇÃO DE ALVENARIA DE BLOCO FURADO, DE FORMA MANUAL, COM REAPROVEITAMENTO. AF_12/2017</v>
          </cell>
          <cell r="C6052" t="str">
            <v>M3</v>
          </cell>
          <cell r="D6052">
            <v>114.12</v>
          </cell>
        </row>
        <row r="6053">
          <cell r="A6053">
            <v>97622</v>
          </cell>
          <cell r="B6053" t="str">
            <v>DEMOLIÇÃO DE ALVENARIA DE BLOCO FURADO, DE FORMA MANUAL, SEM REAPROVEITAMENTO. AF_12/2017</v>
          </cell>
          <cell r="C6053" t="str">
            <v>M3</v>
          </cell>
          <cell r="D6053">
            <v>55.62</v>
          </cell>
        </row>
        <row r="6054">
          <cell r="A6054">
            <v>97623</v>
          </cell>
          <cell r="B6054" t="str">
            <v>DEMOLIÇÃO DE ALVENARIA DE TIJOLO MACIÇO, DE FORMA MANUAL, COM REAPROVEITAMENTO. AF_12/2017</v>
          </cell>
          <cell r="C6054" t="str">
            <v>M3</v>
          </cell>
          <cell r="D6054">
            <v>170.39</v>
          </cell>
        </row>
        <row r="6055">
          <cell r="A6055">
            <v>97624</v>
          </cell>
          <cell r="B6055" t="str">
            <v>DEMOLIÇÃO DE ALVENARIA DE TIJOLO MACIÇO, DE FORMA MANUAL, SEM REAPROVEITAMENTO. AF_12/2017</v>
          </cell>
          <cell r="C6055" t="str">
            <v>M3</v>
          </cell>
          <cell r="D6055">
            <v>104.57</v>
          </cell>
        </row>
        <row r="6056">
          <cell r="A6056">
            <v>97625</v>
          </cell>
          <cell r="B6056" t="str">
            <v>DEMOLIÇÃO DE ALVENARIA PARA QUALQUER TIPO DE BLOCO, DE FORMA MECANIZADA, SEM REAPROVEITAMENTO. AF_12/2017</v>
          </cell>
          <cell r="C6056" t="str">
            <v>M3</v>
          </cell>
          <cell r="D6056">
            <v>40.99</v>
          </cell>
        </row>
        <row r="6057">
          <cell r="A6057">
            <v>97626</v>
          </cell>
          <cell r="B6057" t="str">
            <v>DEMOLIÇÃO DE PILARES E VIGAS EM CONCRETO ARMADO, DE FORMA MANUAL, SEM REAPROVEITAMENTO. AF_12/2017</v>
          </cell>
          <cell r="C6057" t="str">
            <v>M3</v>
          </cell>
          <cell r="D6057">
            <v>576.29999999999995</v>
          </cell>
        </row>
        <row r="6058">
          <cell r="A6058">
            <v>97627</v>
          </cell>
          <cell r="B6058" t="str">
            <v>DEMOLIÇÃO DE PILARES E VIGAS EM CONCRETO ARMADO, DE FORMA MECANIZADA COM MARTELETE, SEM REAPROVEITAMENTO. AF_12/2017</v>
          </cell>
          <cell r="C6058" t="str">
            <v>M3</v>
          </cell>
          <cell r="D6058">
            <v>272.23</v>
          </cell>
        </row>
        <row r="6059">
          <cell r="A6059">
            <v>97628</v>
          </cell>
          <cell r="B6059" t="str">
            <v>DEMOLIÇÃO DE LAJES, DE FORMA MANUAL, SEM REAPROVEITAMENTO. AF_12/2017</v>
          </cell>
          <cell r="C6059" t="str">
            <v>M3</v>
          </cell>
          <cell r="D6059">
            <v>274.89</v>
          </cell>
        </row>
        <row r="6060">
          <cell r="A6060">
            <v>97629</v>
          </cell>
          <cell r="B6060" t="str">
            <v>DEMOLIÇÃO DE LAJES, DE FORMA MECANIZADA COM MARTELETE, SEM REAPROVEITAMENTO. AF_12/2017</v>
          </cell>
          <cell r="C6060" t="str">
            <v>M3</v>
          </cell>
          <cell r="D6060">
            <v>129.13999999999999</v>
          </cell>
        </row>
        <row r="6061">
          <cell r="A6061">
            <v>97631</v>
          </cell>
          <cell r="B6061" t="str">
            <v>DEMOLIÇÃO DE ARGAMASSAS, DE FORMA MANUAL, SEM REAPROVEITAMENTO. AF_12/2017</v>
          </cell>
          <cell r="C6061" t="str">
            <v>M2</v>
          </cell>
          <cell r="D6061">
            <v>3.26</v>
          </cell>
        </row>
        <row r="6062">
          <cell r="A6062">
            <v>97632</v>
          </cell>
          <cell r="B6062" t="str">
            <v>DEMOLIÇÃO DE RODAPÉ CERÂMICO, DE FORMA MANUAL, SEM REAPROVEITAMENTO. AF_12/2017</v>
          </cell>
          <cell r="C6062" t="str">
            <v>M</v>
          </cell>
          <cell r="D6062">
            <v>2.6</v>
          </cell>
        </row>
        <row r="6063">
          <cell r="A6063">
            <v>97633</v>
          </cell>
          <cell r="B6063" t="str">
            <v>DEMOLIÇÃO DE REVESTIMENTO CERÂMICO, DE FORMA MANUAL, SEM REAPROVEITAMENTO. AF_12/2017</v>
          </cell>
          <cell r="C6063" t="str">
            <v>M2</v>
          </cell>
          <cell r="D6063">
            <v>22.71</v>
          </cell>
        </row>
        <row r="6064">
          <cell r="A6064">
            <v>97634</v>
          </cell>
          <cell r="B6064" t="str">
            <v>DEMOLIÇÃO DE REVESTIMENTO CERÂMICO, DE FORMA MECANIZADA COM MARTELETE, SEM REAPROVEITAMENTO. AF_12/2017</v>
          </cell>
          <cell r="C6064" t="str">
            <v>M2</v>
          </cell>
          <cell r="D6064">
            <v>12.52</v>
          </cell>
        </row>
        <row r="6065">
          <cell r="A6065">
            <v>97635</v>
          </cell>
          <cell r="B6065" t="str">
            <v>DEMOLIÇÃO DE PAVIMENTO INTERTRAVADO, DE FORMA MANUAL, COM REAPROVEITAMENTO. AF_12/2017</v>
          </cell>
          <cell r="C6065" t="str">
            <v>M2</v>
          </cell>
          <cell r="D6065">
            <v>15.99</v>
          </cell>
        </row>
        <row r="6066">
          <cell r="A6066">
            <v>97636</v>
          </cell>
          <cell r="B6066" t="str">
            <v>DEMOLIÇÃO PARCIAL DE PAVIMENTO ASFÁLTICO, DE FORMA MECANIZADA, SEM REAPROVEITAMENTO. AF_12/2017</v>
          </cell>
          <cell r="C6066" t="str">
            <v>M2</v>
          </cell>
          <cell r="D6066">
            <v>10.19</v>
          </cell>
        </row>
        <row r="6067">
          <cell r="A6067">
            <v>97637</v>
          </cell>
          <cell r="B6067" t="str">
            <v>REMOÇÃO DE TAPUME/ CHAPAS METÁLICAS E DE MADEIRA, DE FORMA MANUAL, SEM REAPROVEITAMENTO. AF_12/2017</v>
          </cell>
          <cell r="C6067" t="str">
            <v>M2</v>
          </cell>
          <cell r="D6067">
            <v>2.72</v>
          </cell>
        </row>
        <row r="6068">
          <cell r="A6068">
            <v>97638</v>
          </cell>
          <cell r="B6068" t="str">
            <v>REMOÇÃO DE CHAPAS E PERFIS DE DRYWALL, DE FORMA MANUAL, SEM REAPROVEITAMENTO. AF_12/2017</v>
          </cell>
          <cell r="C6068" t="str">
            <v>M2</v>
          </cell>
          <cell r="D6068">
            <v>7.91</v>
          </cell>
        </row>
        <row r="6069">
          <cell r="A6069">
            <v>97639</v>
          </cell>
          <cell r="B6069" t="str">
            <v>REMOÇÃO DE PLACAS E PILARETES DE CONCRETO, DE FORMA MANUAL, SEM REAPROVEITAMENTO. AF_12/2017</v>
          </cell>
          <cell r="C6069" t="str">
            <v>M2</v>
          </cell>
          <cell r="D6069">
            <v>19.739999999999998</v>
          </cell>
        </row>
        <row r="6070">
          <cell r="A6070">
            <v>97640</v>
          </cell>
          <cell r="B6070" t="str">
            <v>REMOÇÃO DE FORROS DE DRYWALL, PVC E FIBROMINERAL, DE FORMA MANUAL, SEM REAPROVEITAMENTO. AF_12/2017</v>
          </cell>
          <cell r="C6070" t="str">
            <v>M2</v>
          </cell>
          <cell r="D6070">
            <v>1.71</v>
          </cell>
        </row>
        <row r="6071">
          <cell r="A6071">
            <v>97641</v>
          </cell>
          <cell r="B6071" t="str">
            <v>REMOÇÃO DE FORRO DE GESSO, DE FORMA MANUAL, SEM REAPROVEITAMENTO. AF_12/2017</v>
          </cell>
          <cell r="C6071" t="str">
            <v>M2</v>
          </cell>
          <cell r="D6071">
            <v>4.93</v>
          </cell>
        </row>
        <row r="6072">
          <cell r="A6072">
            <v>97642</v>
          </cell>
          <cell r="B6072" t="str">
            <v>REMOÇÃO DE TRAMA METÁLICA OU DE MADEIRA PARA FORRO, DE FORMA MANUAL, SEM REAPROVEITAMENTO. AF_12/2017</v>
          </cell>
          <cell r="C6072" t="str">
            <v>M2</v>
          </cell>
          <cell r="D6072">
            <v>3.07</v>
          </cell>
        </row>
        <row r="6073">
          <cell r="A6073">
            <v>97643</v>
          </cell>
          <cell r="B6073" t="str">
            <v>REMOÇÃO DE PISO DE MADEIRA (ASSOALHO E BARROTE), DE FORMA MANUAL, SEM REAPROVEITAMENTO. AF_12/2017</v>
          </cell>
          <cell r="C6073" t="str">
            <v>M2</v>
          </cell>
          <cell r="D6073">
            <v>23.98</v>
          </cell>
        </row>
        <row r="6074">
          <cell r="A6074">
            <v>97644</v>
          </cell>
          <cell r="B6074" t="str">
            <v>REMOÇÃO DE PORTAS, DE FORMA MANUAL, SEM REAPROVEITAMENTO. AF_12/2017</v>
          </cell>
          <cell r="C6074" t="str">
            <v>M2</v>
          </cell>
          <cell r="D6074">
            <v>9.11</v>
          </cell>
        </row>
        <row r="6075">
          <cell r="A6075">
            <v>97645</v>
          </cell>
          <cell r="B6075" t="str">
            <v>REMOÇÃO DE JANELAS, DE FORMA MANUAL, SEM REAPROVEITAMENTO. AF_12/2017</v>
          </cell>
          <cell r="C6075" t="str">
            <v>M2</v>
          </cell>
          <cell r="D6075">
            <v>26.23</v>
          </cell>
        </row>
        <row r="6076">
          <cell r="A6076">
            <v>97647</v>
          </cell>
          <cell r="B6076" t="str">
            <v>REMOÇÃO DE TELHAS, DE FIBROCIMENTO, METÁLICA E CERÂMICA, DE FORMA MANUAL, SEM REAPROVEITAMENTO. AF_12/2017</v>
          </cell>
          <cell r="C6076" t="str">
            <v>M2</v>
          </cell>
          <cell r="D6076">
            <v>3.26</v>
          </cell>
        </row>
        <row r="6077">
          <cell r="A6077">
            <v>97648</v>
          </cell>
          <cell r="B6077" t="str">
            <v>REMOÇÃO DE PROTEÇÃO TÉRMICA PARA COBERTURA EM EPS, DE FORMA MANUAL, SEM REAPROVEITAMENTO. AF_12/2017</v>
          </cell>
          <cell r="C6077" t="str">
            <v>M2</v>
          </cell>
          <cell r="D6077">
            <v>1.87</v>
          </cell>
        </row>
        <row r="6078">
          <cell r="A6078">
            <v>97649</v>
          </cell>
          <cell r="B6078" t="str">
            <v>REMOÇÃO DE TELHAS DE FIBROCIMENTO, METÁLICA E CERÂMICA, DE FORMA MECANIZADA, COM USO DE GUINDASTE, SEM REAPROVEITAMENTO. AF_12/2017</v>
          </cell>
          <cell r="C6078" t="str">
            <v>M2</v>
          </cell>
          <cell r="D6078">
            <v>3.92</v>
          </cell>
        </row>
        <row r="6079">
          <cell r="A6079">
            <v>97650</v>
          </cell>
          <cell r="B6079" t="str">
            <v>REMOÇÃO DE TRAMA DE MADEIRA PARA COBERTURA, DE FORMA MANUAL, SEM REAPROVEITAMENTO. AF_12/2017</v>
          </cell>
          <cell r="C6079" t="str">
            <v>M2</v>
          </cell>
          <cell r="D6079">
            <v>7.02</v>
          </cell>
        </row>
        <row r="6080">
          <cell r="A6080">
            <v>97651</v>
          </cell>
          <cell r="B6080" t="str">
            <v>REMOÇÃO DE TESOURAS DE MADEIRA, COM VÃO MENOR QUE 8M, DE FORMA MANUAL, SEM REAPROVEITAMENTO. AF_12/2017</v>
          </cell>
          <cell r="C6080" t="str">
            <v>UN</v>
          </cell>
          <cell r="D6080">
            <v>77.69</v>
          </cell>
        </row>
        <row r="6081">
          <cell r="A6081">
            <v>97652</v>
          </cell>
          <cell r="B6081" t="str">
            <v>REMOÇÃO DE TESOURAS DE MADEIRA, COM VÃO MAIOR OU IGUAL A 8M, DE FORMA MANUAL, SEM REAPROVEITAMENTO. AF_12/2017</v>
          </cell>
          <cell r="C6081" t="str">
            <v>UN</v>
          </cell>
          <cell r="D6081">
            <v>176.14</v>
          </cell>
        </row>
        <row r="6082">
          <cell r="A6082">
            <v>97653</v>
          </cell>
          <cell r="B6082" t="str">
            <v>REMOÇÃO DE TESOURAS DE MADEIRA, COM VÃO MENOR QUE 8M, DE FORMA MECANIZADA, COM REAPROVEITAMENTO. AF_12/2017</v>
          </cell>
          <cell r="C6082" t="str">
            <v>UN</v>
          </cell>
          <cell r="D6082">
            <v>93.92</v>
          </cell>
        </row>
        <row r="6083">
          <cell r="A6083">
            <v>97654</v>
          </cell>
          <cell r="B6083" t="str">
            <v>REMOÇÃO DE TESOURAS DE MADEIRA, COM VÃO MAIOR OU IGUAL A 8M, DE FORMA MECANIZADA, COM REAPROVEITAMENTO. AF_12/2017</v>
          </cell>
          <cell r="C6083" t="str">
            <v>UN</v>
          </cell>
          <cell r="D6083">
            <v>120.87</v>
          </cell>
        </row>
        <row r="6084">
          <cell r="A6084">
            <v>97655</v>
          </cell>
          <cell r="B6084" t="str">
            <v>REMOÇÃO DE TRAMA METÁLICA PARA COBERTURA, DE FORMA MANUAL, SEM REAPROVEITAMENTO. AF_12/2017</v>
          </cell>
          <cell r="C6084" t="str">
            <v>M2</v>
          </cell>
          <cell r="D6084">
            <v>18.59</v>
          </cell>
        </row>
        <row r="6085">
          <cell r="A6085">
            <v>97656</v>
          </cell>
          <cell r="B6085" t="str">
            <v>REMOÇÃO DE TESOURAS METÁLICAS, COM VÃO MENOR QUE 8M, DE FORMA MANUAL, SEM REAPROVEITAMENTO. AF_12/2017</v>
          </cell>
          <cell r="C6085" t="str">
            <v>UN</v>
          </cell>
          <cell r="D6085">
            <v>189.97</v>
          </cell>
        </row>
        <row r="6086">
          <cell r="A6086">
            <v>97657</v>
          </cell>
          <cell r="B6086" t="str">
            <v>REMOÇÃO DE TESOURAS METÁLICAS, COM VÃO MAIOR OU IGUAL A 8M, DE FORMA MANUAL, SEM REAPROVEITAMENTO. AF_12/2017</v>
          </cell>
          <cell r="C6086" t="str">
            <v>UN</v>
          </cell>
          <cell r="D6086">
            <v>376.56</v>
          </cell>
        </row>
        <row r="6087">
          <cell r="A6087">
            <v>97658</v>
          </cell>
          <cell r="B6087" t="str">
            <v>REMOÇÃO DE TESOURAS METÁLICAS, COM VÃO MENOR QUE 8M, DE FORMA MECANIZADA, COM REAPROVEITAMENTO. AF_12/2017</v>
          </cell>
          <cell r="C6087" t="str">
            <v>UN</v>
          </cell>
          <cell r="D6087">
            <v>139.91</v>
          </cell>
        </row>
        <row r="6088">
          <cell r="A6088">
            <v>97659</v>
          </cell>
          <cell r="B6088" t="str">
            <v>REMOÇÃO DE TESOURAS METÁLICAS, COM VÃO MAIOR OU IGUAL A 8M, DE FORMA MECANIZADA, COM REAPROVEITAMENTO. AF_12/2017</v>
          </cell>
          <cell r="C6088" t="str">
            <v>UN</v>
          </cell>
          <cell r="D6088">
            <v>194.48</v>
          </cell>
        </row>
        <row r="6089">
          <cell r="A6089">
            <v>97660</v>
          </cell>
          <cell r="B6089" t="str">
            <v>REMOÇÃO DE INTERRUPTORES/TOMADAS ELÉTRICAS, DE FORMA MANUAL, SEM REAPROVEITAMENTO. AF_12/2017</v>
          </cell>
          <cell r="C6089" t="str">
            <v>UN</v>
          </cell>
          <cell r="D6089">
            <v>0.64</v>
          </cell>
        </row>
        <row r="6090">
          <cell r="A6090">
            <v>97661</v>
          </cell>
          <cell r="B6090" t="str">
            <v>REMOÇÃO DE CABOS ELÉTRICOS, DE FORMA MANUAL, SEM REAPROVEITAMENTO. AF_12/2017</v>
          </cell>
          <cell r="C6090" t="str">
            <v>M</v>
          </cell>
          <cell r="D6090">
            <v>0.65</v>
          </cell>
        </row>
        <row r="6091">
          <cell r="A6091">
            <v>97662</v>
          </cell>
          <cell r="B6091" t="str">
            <v>REMOÇÃO DE TUBULAÇÕES (TUBOS E CONEXÕES) DE ÁGUA FRIA, DE FORMA MANUAL, SEM REAPROVEITAMENTO. AF_12/2017</v>
          </cell>
          <cell r="C6091" t="str">
            <v>M</v>
          </cell>
          <cell r="D6091">
            <v>0.47</v>
          </cell>
        </row>
        <row r="6092">
          <cell r="A6092">
            <v>97663</v>
          </cell>
          <cell r="B6092" t="str">
            <v>REMOÇÃO DE LOUÇAS, DE FORMA MANUAL, SEM REAPROVEITAMENTO. AF_12/2017</v>
          </cell>
          <cell r="C6092" t="str">
            <v>UN</v>
          </cell>
          <cell r="D6092">
            <v>11.95</v>
          </cell>
        </row>
        <row r="6093">
          <cell r="A6093">
            <v>97664</v>
          </cell>
          <cell r="B6093" t="str">
            <v>REMOÇÃO DE ACESSÓRIOS, DE FORMA MANUAL, SEM REAPROVEITAMENTO. AF_12/2017</v>
          </cell>
          <cell r="C6093" t="str">
            <v>UN</v>
          </cell>
          <cell r="D6093">
            <v>1.48</v>
          </cell>
        </row>
        <row r="6094">
          <cell r="A6094">
            <v>97665</v>
          </cell>
          <cell r="B6094" t="str">
            <v>REMOÇÃO DE LUMINÁRIAS, DE FORMA MANUAL, SEM REAPROVEITAMENTO. AF_12/2017</v>
          </cell>
          <cell r="C6094" t="str">
            <v>UN</v>
          </cell>
          <cell r="D6094">
            <v>1.25</v>
          </cell>
        </row>
        <row r="6095">
          <cell r="A6095">
            <v>97666</v>
          </cell>
          <cell r="B6095" t="str">
            <v>REMOÇÃO DE METAIS SANITÁRIOS, DE FORMA MANUAL, SEM REAPROVEITAMENTO. AF_12/2017</v>
          </cell>
          <cell r="C6095" t="str">
            <v>UN</v>
          </cell>
          <cell r="D6095">
            <v>8.7100000000000009</v>
          </cell>
        </row>
        <row r="6096">
          <cell r="A6096">
            <v>85423</v>
          </cell>
          <cell r="B6096" t="str">
            <v>ISOLAMENTO DE OBRA COM TELA PLASTICA COM MALHA DE 5MM</v>
          </cell>
          <cell r="C6096" t="str">
            <v>M2</v>
          </cell>
          <cell r="D6096">
            <v>7.92</v>
          </cell>
        </row>
        <row r="6097">
          <cell r="A6097">
            <v>85424</v>
          </cell>
          <cell r="B6097" t="str">
            <v>ISOLAMENTO DE OBRA COM TELA PLASTICA COM MALHA DE 5MM E ESTRUTURA DE MADEIRA PONTALETEADA</v>
          </cell>
          <cell r="C6097" t="str">
            <v>M2</v>
          </cell>
          <cell r="D6097">
            <v>26.29</v>
          </cell>
        </row>
        <row r="6098">
          <cell r="A6098">
            <v>95967</v>
          </cell>
          <cell r="B6098" t="str">
            <v>SERVIÇOS TÉCNICOS ESPECIALIZADOS PARA ACOMPANHAMENTO DE EXECUÇÃO DE FUNDAÇÕES PROFUNDAS E ESTRUTURAS DE CONTENÇÃO</v>
          </cell>
          <cell r="C6098" t="str">
            <v>H</v>
          </cell>
          <cell r="D6098">
            <v>143.04</v>
          </cell>
        </row>
        <row r="6099">
          <cell r="A6099">
            <v>99058</v>
          </cell>
          <cell r="B6099" t="str">
            <v>LOCAÇÃO DE PONTO PARA REFERÊNCIA TOPOGRÁFICA. AF_10/2018</v>
          </cell>
          <cell r="C6099" t="str">
            <v>UN</v>
          </cell>
          <cell r="D6099">
            <v>8.25</v>
          </cell>
        </row>
        <row r="6100">
          <cell r="A6100">
            <v>99059</v>
          </cell>
          <cell r="B6100" t="str">
            <v>LOCACAO CONVENCIONAL DE OBRA, UTILIZANDO GABARITO DE TÁBUAS CORRIDAS PONTALETADAS A CADA 2,00M -  2 UTILIZAÇÕES. AF_10/2018</v>
          </cell>
          <cell r="C6100" t="str">
            <v>M</v>
          </cell>
          <cell r="D6100">
            <v>44.63</v>
          </cell>
        </row>
        <row r="6101">
          <cell r="A6101">
            <v>99060</v>
          </cell>
          <cell r="B6101" t="str">
            <v>CAVALETE DE OBRA COM ALTURA DE 1,00 M - 2 UTILIZAÇÕES. AF_10/2018</v>
          </cell>
          <cell r="C6101" t="str">
            <v>UN</v>
          </cell>
          <cell r="D6101">
            <v>117.52</v>
          </cell>
        </row>
        <row r="6102">
          <cell r="A6102">
            <v>99061</v>
          </cell>
          <cell r="B6102" t="str">
            <v>CAVALETE DE OBRA COM ALTURA DE 0,50 M - 2 UTILIZAÇÕES. AF_10/2018</v>
          </cell>
          <cell r="C6102" t="str">
            <v>UN</v>
          </cell>
          <cell r="D6102">
            <v>80.58</v>
          </cell>
        </row>
        <row r="6103">
          <cell r="A6103">
            <v>99062</v>
          </cell>
          <cell r="B6103" t="str">
            <v>MARCAÇÃO DE PONTOS EM GABARITO OU CAVALETE. AF_10/2018</v>
          </cell>
          <cell r="C6103" t="str">
            <v>UN</v>
          </cell>
          <cell r="D6103">
            <v>2.4700000000000002</v>
          </cell>
        </row>
        <row r="6104">
          <cell r="A6104">
            <v>99063</v>
          </cell>
          <cell r="B6104" t="str">
            <v>LOCAÇÃO DE REDE DE ÁGUA OU ESGOTO. AF_10/2018</v>
          </cell>
          <cell r="C6104" t="str">
            <v>M</v>
          </cell>
          <cell r="D6104">
            <v>4.0199999999999996</v>
          </cell>
        </row>
        <row r="6105">
          <cell r="A6105">
            <v>99064</v>
          </cell>
          <cell r="B6105" t="str">
            <v>LOCAÇÃO DE PAVIMENTAÇÃO. AF_10/2018</v>
          </cell>
          <cell r="C6105" t="str">
            <v>M</v>
          </cell>
          <cell r="D6105">
            <v>0.41</v>
          </cell>
        </row>
        <row r="6106">
          <cell r="A6106">
            <v>78472</v>
          </cell>
          <cell r="B6106" t="str">
            <v>SERVICOS TOPOGRAFICOS PARA PAVIMENTACAO, INCLUSIVE NOTA DE SERVICOS, ACOMPANHAMENTO E GREIDE</v>
          </cell>
          <cell r="C6106" t="str">
            <v>M2</v>
          </cell>
          <cell r="D6106">
            <v>0.39</v>
          </cell>
        </row>
        <row r="6107">
          <cell r="A6107">
            <v>93588</v>
          </cell>
          <cell r="B6107" t="str">
            <v>TRANSPORTE COM CAMINHÃO BASCULANTE DE 10 M3, EM VIA URBANA EM LEITO NATURAL (UNIDADE: M3XKM). AF_04/2016</v>
          </cell>
          <cell r="C6107" t="str">
            <v>M3XKM</v>
          </cell>
          <cell r="D6107">
            <v>1.56</v>
          </cell>
        </row>
        <row r="6108">
          <cell r="A6108">
            <v>93589</v>
          </cell>
          <cell r="B6108" t="str">
            <v>TRANSPORTE COM CAMINHÃO BASCULANTE DE 10 M3, EM VIA URBANA EM REVESTIMENTO PRIMÁRIO (UNIDADE: M3XKM). AF_04/2016</v>
          </cell>
          <cell r="C6108" t="str">
            <v>M3XKM</v>
          </cell>
          <cell r="D6108">
            <v>1.19</v>
          </cell>
        </row>
        <row r="6109">
          <cell r="A6109">
            <v>93590</v>
          </cell>
          <cell r="B6109" t="str">
            <v>TRANSPORTE COM CAMINHÃO BASCULANTE DE 10 M3, EM VIA URBANA PAVIMENTADA, DMT ACIMA DE 30KM (UNIDADE: M3XKM). AF_04/2016</v>
          </cell>
          <cell r="C6109" t="str">
            <v>M3XKM</v>
          </cell>
          <cell r="D6109">
            <v>0.79</v>
          </cell>
        </row>
        <row r="6110">
          <cell r="A6110">
            <v>93591</v>
          </cell>
          <cell r="B6110" t="str">
            <v>TRANSPORTE COM CAMINHÃO BASCULANTE DE 14 M3, EM VIA URBANA EM LEITO NATURAL (UNIDADE: M3XKM). AF_04/2016</v>
          </cell>
          <cell r="C6110" t="str">
            <v>M3XKM</v>
          </cell>
          <cell r="D6110">
            <v>1.39</v>
          </cell>
        </row>
        <row r="6111">
          <cell r="A6111">
            <v>93592</v>
          </cell>
          <cell r="B6111" t="str">
            <v>TRANSPORTE COM CAMINHÃO BASCULANTE DE 14 M3, EM VIA URBANA EM REVESTIMENTO PRIMÁRIO (UNIDADE: M3XKM). AF_04/2016</v>
          </cell>
          <cell r="C6111" t="str">
            <v>M3XKM</v>
          </cell>
          <cell r="D6111">
            <v>1.06</v>
          </cell>
        </row>
        <row r="6112">
          <cell r="A6112">
            <v>93593</v>
          </cell>
          <cell r="B6112" t="str">
            <v>TRANSPORTE COM CAMINHÃO BASCULANTE DE 14 M3, EM VIA URBANA PAVIMENTADA, DMT ACIMA DE 30 KM (UNIDADE: M3XKM). AF_04/2016</v>
          </cell>
          <cell r="C6112" t="str">
            <v>M3XKM</v>
          </cell>
          <cell r="D6112">
            <v>0.7</v>
          </cell>
        </row>
        <row r="6113">
          <cell r="A6113">
            <v>93594</v>
          </cell>
          <cell r="B6113" t="str">
            <v>TRANSPORTE COM CAMINHÃO BASCULANTE DE 10 M3, EM VIA URBANA EM LEITO NATURAL (UNIDADE: TXKM). AF_04/2016</v>
          </cell>
          <cell r="C6113" t="str">
            <v>TXKM</v>
          </cell>
          <cell r="D6113">
            <v>1.03</v>
          </cell>
        </row>
        <row r="6114">
          <cell r="A6114">
            <v>93595</v>
          </cell>
          <cell r="B6114" t="str">
            <v>TRANSPORTE COM CAMINHÃO BASCULANTE DE 10 M3, EM VIA URBANA EM REVESTIMENTO PRIMÁRIO (UNIDADE: TXKM). AF_04/2016</v>
          </cell>
          <cell r="C6114" t="str">
            <v>TXKM</v>
          </cell>
          <cell r="D6114">
            <v>0.79</v>
          </cell>
        </row>
        <row r="6115">
          <cell r="A6115">
            <v>93596</v>
          </cell>
          <cell r="B6115" t="str">
            <v>TRANSPORTE COM CAMINHÃO BASCULANTE DE 10 M3, EM VIA URBANA PAVIMENTADA, DMT ACIMA DE 30 KM (UNIDADE: TXKM). AF_04/2016</v>
          </cell>
          <cell r="C6115" t="str">
            <v>TXKM</v>
          </cell>
          <cell r="D6115">
            <v>0.52</v>
          </cell>
        </row>
        <row r="6116">
          <cell r="A6116">
            <v>93597</v>
          </cell>
          <cell r="B6116" t="str">
            <v>TRANSPORTE COM CAMINHÃO BASCULANTE DE 14 M3, EM VIA URBANA EM LEITO NATURAL (UNIDADE: TXKM). AF_04/2016</v>
          </cell>
          <cell r="C6116" t="str">
            <v>TXKM</v>
          </cell>
          <cell r="D6116">
            <v>0.92</v>
          </cell>
        </row>
        <row r="6117">
          <cell r="A6117">
            <v>93598</v>
          </cell>
          <cell r="B6117" t="str">
            <v>TRANSPORTE COM CAMINHÃO BASCULANTE DE 14 M3, EM VIA URBANA EM REVESTIMENTO PRIMÁRIO (UNIDADE: TXKM). AF_04/2016</v>
          </cell>
          <cell r="C6117" t="str">
            <v>TXKM</v>
          </cell>
          <cell r="D6117">
            <v>0.7</v>
          </cell>
        </row>
        <row r="6118">
          <cell r="A6118">
            <v>93599</v>
          </cell>
          <cell r="B6118" t="str">
            <v>TRANSPORTE COM CAMINHÃO BASCULANTE DE 14 M3, EM VIA URBANA PAVIMENTADA, DMT ACIMA DE 30 KM (UNIDADE: TXKM). AF_04/2016</v>
          </cell>
          <cell r="C6118" t="str">
            <v>TXKM</v>
          </cell>
          <cell r="D6118">
            <v>0.47</v>
          </cell>
        </row>
        <row r="6119">
          <cell r="A6119">
            <v>95425</v>
          </cell>
          <cell r="B6119" t="str">
            <v>TRANSPORTE COM CAMINHÃO BASCULANTE DE 18 M3, EM VIA URBANA EM LEITO NATURAL (UNIDADE: M3XKM). AF_09/2016</v>
          </cell>
          <cell r="C6119" t="str">
            <v>M3XKM</v>
          </cell>
          <cell r="D6119">
            <v>1.19</v>
          </cell>
        </row>
        <row r="6120">
          <cell r="A6120">
            <v>95426</v>
          </cell>
          <cell r="B6120" t="str">
            <v>TRANSPORTE COM CAMINHÃO BASCULANTE DE 18 M3, EM VIA URBANA EM REVESTIMENTO PRIMÁRIO (UNIDADE: M3XKM). AF_09/2016</v>
          </cell>
          <cell r="C6120" t="str">
            <v>M3XKM</v>
          </cell>
          <cell r="D6120">
            <v>0.91</v>
          </cell>
        </row>
        <row r="6121">
          <cell r="A6121">
            <v>95427</v>
          </cell>
          <cell r="B6121" t="str">
            <v>TRANSPORTE COM CAMINHÃO BASCULANTE DE 18 M3, EM VIA URBANA PAVIMENTADA, DMT ACIMA DE 30 KM(UNIDADE: M3XKM). AF_09/2016</v>
          </cell>
          <cell r="C6121" t="str">
            <v>M3XKM</v>
          </cell>
          <cell r="D6121">
            <v>0.61</v>
          </cell>
        </row>
        <row r="6122">
          <cell r="A6122">
            <v>95428</v>
          </cell>
          <cell r="B6122" t="str">
            <v>TRANSPORTE COM CAMINHÃO BASCULANTE DE 18 M3, EM VIA URBANA EM LEITO NATURAL (UNIDADE: TXKM). AF_09/2016</v>
          </cell>
          <cell r="C6122" t="str">
            <v>TXKM</v>
          </cell>
          <cell r="D6122">
            <v>0.79</v>
          </cell>
        </row>
        <row r="6123">
          <cell r="A6123">
            <v>95429</v>
          </cell>
          <cell r="B6123" t="str">
            <v>TRANSPORTE COM CAMINHÃO BASCULANTE DE 18 M3, EM VIA URBANA EM REVESTIMENTO PRIMÁRIO (UNIDADE: TXKM). AF_09/2016</v>
          </cell>
          <cell r="C6123" t="str">
            <v>TXKM</v>
          </cell>
          <cell r="D6123">
            <v>0.61</v>
          </cell>
        </row>
        <row r="6124">
          <cell r="A6124">
            <v>95430</v>
          </cell>
          <cell r="B6124" t="str">
            <v>TRANSPORTE COM CAMINHÃO BASCULANTE DE 18 M3, EM VIA URBANA PAVIMENTADA, DMT ACIMA DE 30 KM (UNIDADE: TXKM). AF_09/2016</v>
          </cell>
          <cell r="C6124" t="str">
            <v>TXKM</v>
          </cell>
          <cell r="D6124">
            <v>0.41</v>
          </cell>
        </row>
        <row r="6125">
          <cell r="A6125">
            <v>95875</v>
          </cell>
          <cell r="B6125" t="str">
            <v>TRANSPORTE COM CAMINHÃO BASCULANTE DE 10 M3, EM VIA URBANA PAVIMENTADA, DMT ATÉ 30 KM (UNIDADE: M3XKM). AF_12/2016</v>
          </cell>
          <cell r="C6125" t="str">
            <v>M3XKM</v>
          </cell>
          <cell r="D6125">
            <v>1.1200000000000001</v>
          </cell>
        </row>
        <row r="6126">
          <cell r="A6126">
            <v>95876</v>
          </cell>
          <cell r="B6126" t="str">
            <v>TRANSPORTE COM CAMINHÃO BASCULANTE DE 14 M3, EM VIA URBANA PAVIMENTADA, DMT ATÉ 30 KM (UNIDADE: M3XKM). AF_12/2016</v>
          </cell>
          <cell r="C6126" t="str">
            <v>M3XKM</v>
          </cell>
          <cell r="D6126">
            <v>1</v>
          </cell>
        </row>
        <row r="6127">
          <cell r="A6127">
            <v>95877</v>
          </cell>
          <cell r="B6127" t="str">
            <v>TRANSPORTE COM CAMINHÃO BASCULANTE DE 18 M3, EM VIA URBANA PAVIMENTADA, DMT ATÉ 30 KM (UNIDADE: M3XKM). AF_12/2016</v>
          </cell>
          <cell r="C6127" t="str">
            <v>M3XKM</v>
          </cell>
          <cell r="D6127">
            <v>0.86</v>
          </cell>
        </row>
        <row r="6128">
          <cell r="A6128">
            <v>95878</v>
          </cell>
          <cell r="B6128" t="str">
            <v>TRANSPORTE COM CAMINHÃO BASCULANTE DE 10 M3, EM VIA URBANA PAVIMENTADA, DMT ATÉ 30 KM (UNIDADE: TXKM). AF_12/2016</v>
          </cell>
          <cell r="C6128" t="str">
            <v>TXKM</v>
          </cell>
          <cell r="D6128">
            <v>0.75</v>
          </cell>
        </row>
        <row r="6129">
          <cell r="A6129">
            <v>95879</v>
          </cell>
          <cell r="B6129" t="str">
            <v>TRANSPORTE COM CAMINHÃO BASCULANTE DE 14 M3, EM VIA URBANA PAVIMENTADA, DMT ATÉ 30 KM (UNIDADE: TXKM). AF_12/2016</v>
          </cell>
          <cell r="C6129" t="str">
            <v>TXKM</v>
          </cell>
          <cell r="D6129">
            <v>0.66</v>
          </cell>
        </row>
        <row r="6130">
          <cell r="A6130">
            <v>95880</v>
          </cell>
          <cell r="B6130" t="str">
            <v>TRANSPORTE COM CAMINHÃO BASCULANTE DE 18 M3, EM VIA URBANA PAVIMENTADA, DMT ATÉ 30 KM (UNIDADE: TXKM). AF_12/2016</v>
          </cell>
          <cell r="C6130" t="str">
            <v>TXKM</v>
          </cell>
          <cell r="D6130">
            <v>0.56000000000000005</v>
          </cell>
        </row>
        <row r="6131">
          <cell r="A6131">
            <v>93176</v>
          </cell>
          <cell r="B6131" t="str">
            <v>TRANSPORTE DE MATERIAL ASFALTICO, COM CAMINHÃO COM CAPACIDADE DE 30000 L EM RODOVIA PAVIMENTADA PARA DISTÂNCIAS MÉDIAS DE TRANSPORTE SUPERIORES A 100 KM. AF_02/2016</v>
          </cell>
          <cell r="C6131" t="str">
            <v>TXKM</v>
          </cell>
          <cell r="D6131">
            <v>0.46</v>
          </cell>
        </row>
        <row r="6132">
          <cell r="A6132">
            <v>93177</v>
          </cell>
          <cell r="B6132" t="str">
            <v>TRANSPORTE DE MATERIAL ASFALTICO, COM CAMINHÃO COM CAPACIDADE DE 20000 L EM RODOVIA PAVIMENTADA PARA DISTÂNCIAS MÉDIAS DE TRANSPORTE IGUAL OU INFERIOR A 100 KM. AF_02/2016</v>
          </cell>
          <cell r="C6132" t="str">
            <v>TXKM</v>
          </cell>
          <cell r="D6132">
            <v>1.64</v>
          </cell>
        </row>
        <row r="6133">
          <cell r="A6133">
            <v>93178</v>
          </cell>
          <cell r="B6133" t="str">
            <v>TRANSPORTE DE MATERIAL ASFALTICO, COM CAMINHÃO COM CAPACIDADE DE 30000 L EM RODOVIA NÃO PAVIMENTADA PARA DISTÂNCIAS MÉDIAS DE TRANSPORTE SUPERIORES A 100 KM. AF_02/2016</v>
          </cell>
          <cell r="C6133" t="str">
            <v>TXKM</v>
          </cell>
          <cell r="D6133">
            <v>0.52</v>
          </cell>
        </row>
        <row r="6134">
          <cell r="A6134">
            <v>93179</v>
          </cell>
          <cell r="B6134" t="str">
            <v>TRANSPORTE DE MATERIAL ASFALTICO, COM CAMINHÃO COM CAPACIDADE DE 20000 L EM RODOVIA NÃO PAVIMENTADA PARA DISTÂNCIAS MÉDIAS DE TRANSPORTE IGUAL OU INFERIOR A 100 KM. AF_02/2016</v>
          </cell>
          <cell r="C6134" t="str">
            <v>TXKM</v>
          </cell>
          <cell r="D6134">
            <v>1.82</v>
          </cell>
        </row>
        <row r="6135">
          <cell r="A6135" t="str">
            <v>74038/1</v>
          </cell>
          <cell r="B6135" t="str">
            <v>PORTAO COM MOUROES DE MADEIRA ROLICA, DIAMETRO 11CM, COM 5 FIOS DE ARAME FARPADO Nº 14 CLASSE 250, SEM DOBRADICAS</v>
          </cell>
          <cell r="C6135" t="str">
            <v>M</v>
          </cell>
          <cell r="D6135">
            <v>34.5</v>
          </cell>
        </row>
        <row r="6136">
          <cell r="A6136" t="str">
            <v>74039/1</v>
          </cell>
          <cell r="B6136" t="str">
            <v>CERCA COM MOUROES DE MADEIRA ROLICA, DIAMETRO 11CM, ESPACAMENTO DE 2M, ALTURA LIVRE DE 1M, CRAVADOS 0,5M, COM 5 FIOS DE ARAME FARPADO Nº 14 CLASSE 250</v>
          </cell>
          <cell r="C6136" t="str">
            <v>M</v>
          </cell>
          <cell r="D6136">
            <v>34.5</v>
          </cell>
        </row>
        <row r="6137">
          <cell r="A6137" t="str">
            <v>74142/1</v>
          </cell>
          <cell r="B6137" t="str">
            <v>CERCA COM MOUROES DE CONCRETO, RETO, ESPACAMENTO DE 3M, CRAVADOS 0,5M, COM 4 FIOS DE ARAME FARPADO Nº 14 CLASSE 250</v>
          </cell>
          <cell r="C6137" t="str">
            <v>M</v>
          </cell>
          <cell r="D6137">
            <v>59.81</v>
          </cell>
        </row>
        <row r="6138">
          <cell r="A6138" t="str">
            <v>74142/2</v>
          </cell>
          <cell r="B6138" t="str">
            <v>CERCA COM MOUROES DE MADEIRA, 7,5X7,5CM, ESPACAMENTO DE 2M, ALTURA LIVRE DE 2M, CRAVADOS 0,5M, COM 4 FIOS DE ARAME FARPADO Nº 14 CLASSE 250</v>
          </cell>
          <cell r="C6138" t="str">
            <v>M</v>
          </cell>
          <cell r="D6138">
            <v>24.37</v>
          </cell>
        </row>
        <row r="6139">
          <cell r="A6139" t="str">
            <v>74142/3</v>
          </cell>
          <cell r="B6139" t="str">
            <v>CERCA COM MOUROES DE MADEIRA, 7,5X7,5CM, ESPACAMENTO DE 2M, ALTURA LIVRE DE 2M, CRAVADOS 0,5M, COM 8 FIOS DE ARAME FARPADO Nº 14 CLASSE 250</v>
          </cell>
          <cell r="C6139" t="str">
            <v>M</v>
          </cell>
          <cell r="D6139">
            <v>39.08</v>
          </cell>
        </row>
        <row r="6140">
          <cell r="A6140" t="str">
            <v>74142/4</v>
          </cell>
          <cell r="B6140" t="str">
            <v>CERCA COM MOUROES DE CONCRETO, SECAO "T" PONTA INCLINADA, 10X10CM, ESPACAMENTO DE 3M, CRAVADOS 0,5M, COM 11 FIOS DE ARAME FARPADO Nº 16</v>
          </cell>
          <cell r="C6140" t="str">
            <v>M</v>
          </cell>
          <cell r="D6140">
            <v>72.569999999999993</v>
          </cell>
        </row>
        <row r="6141">
          <cell r="A6141" t="str">
            <v>74143/1</v>
          </cell>
          <cell r="B6141" t="str">
            <v>CERCA COM MOUROES DE CONCRETO, RETO, 15X15CM, ESPACAMENTO DE 3M, CRAVADOS 0,5M, ESCORAS DE 10X10CM NOS CANTOS, COM 12 FIOS DE ARAME DE ACO OVALADO 15X17</v>
          </cell>
          <cell r="C6141" t="str">
            <v>M</v>
          </cell>
          <cell r="D6141">
            <v>72.34</v>
          </cell>
        </row>
        <row r="6142">
          <cell r="A6142" t="str">
            <v>74143/2</v>
          </cell>
          <cell r="B6142" t="str">
            <v>CERCA COM MOUROES DE CONCRETO, RETO, 15X15CM, ESPACAMENTO DE 3M, CRAVADOS 0,5M, ESCORAS DE 10X10CM NOS CANTOS, COM 9 FIOS DE ARAME DE ACO OVALADO 15X17</v>
          </cell>
          <cell r="C6142" t="str">
            <v>M</v>
          </cell>
          <cell r="D6142">
            <v>70.08</v>
          </cell>
        </row>
        <row r="6143">
          <cell r="A6143">
            <v>85171</v>
          </cell>
          <cell r="B6143" t="str">
            <v>RECOMPOSICAO PARCIAL DO ARAME FARPADO Nº 14 CLASSE 250, FIXADO EM CERCA COM MOURÕES DE CONCRETO, RETO, 15X15CM</v>
          </cell>
          <cell r="C6143" t="str">
            <v>M</v>
          </cell>
          <cell r="D6143">
            <v>4.7699999999999996</v>
          </cell>
        </row>
        <row r="6144">
          <cell r="A6144" t="str">
            <v>73787/1</v>
          </cell>
          <cell r="B6144" t="str">
            <v>ALAMBRADO EM TUBOS DE ACO GALVANIZADO, COM COSTURA, DIN 2440, DIAMETRO 2", ALTURA 3M, FIXADOS A CADA 2M EM BLOCOS DE CONCRETO, COM TELA DE ARAME GALVANIZADO REVESTIDO COM PVC, FIO 12 BWG E MALHA 7,5X7,5CM</v>
          </cell>
          <cell r="C6144" t="str">
            <v>M2</v>
          </cell>
          <cell r="D6144">
            <v>246.17</v>
          </cell>
        </row>
        <row r="6145">
          <cell r="A6145" t="str">
            <v>74244/1</v>
          </cell>
          <cell r="B6145" t="str">
            <v>ALAMBRADO PARA QUADRA POLIESPORTIVA, ESTRUTURADO POR TUBOS DE ACO GALVANIZADO, COM COSTURA, DIN 2440, DIAMETRO 2", COM TELA DE ARAME GALVANIZADO, FIO 14 BWG E MALHA QUADRADA 5X5CM</v>
          </cell>
          <cell r="C6145" t="str">
            <v>M2</v>
          </cell>
          <cell r="D6145">
            <v>159.22</v>
          </cell>
        </row>
        <row r="6146">
          <cell r="A6146" t="str">
            <v>73788/2</v>
          </cell>
          <cell r="B6146" t="str">
            <v>GRADE EM MADEIRA PARA PROTECAO DE MUDAS DE ARVORES</v>
          </cell>
          <cell r="C6146" t="str">
            <v>UN</v>
          </cell>
          <cell r="D6146">
            <v>128.44999999999999</v>
          </cell>
        </row>
        <row r="6147">
          <cell r="A6147">
            <v>98509</v>
          </cell>
          <cell r="B6147" t="str">
            <v>PLANTIO DE ARBUSTO OU  CERCA VIVA. AF_05/2018</v>
          </cell>
          <cell r="C6147" t="str">
            <v>UN</v>
          </cell>
          <cell r="D6147">
            <v>15.84</v>
          </cell>
        </row>
        <row r="6148">
          <cell r="A6148">
            <v>98510</v>
          </cell>
          <cell r="B6148" t="str">
            <v>PLANTIO DE ÁRVORE ORNAMENTAL COM ALTURA DE MUDA MENOR OU IGUAL A 2,00 M. AF_05/2018</v>
          </cell>
          <cell r="C6148" t="str">
            <v>UN</v>
          </cell>
          <cell r="D6148">
            <v>35.83</v>
          </cell>
        </row>
        <row r="6149">
          <cell r="A6149">
            <v>98511</v>
          </cell>
          <cell r="B6149" t="str">
            <v>PLANTIO DE ÁRVORE ORNAMENTAL COM ALTURA DE MUDA MAIOR QUE 2,00 M E MENOR OU IGUAL A 4,00 M. AF_05/2018</v>
          </cell>
          <cell r="C6149" t="str">
            <v>UN</v>
          </cell>
          <cell r="D6149">
            <v>60.93</v>
          </cell>
        </row>
        <row r="6150">
          <cell r="A6150">
            <v>98516</v>
          </cell>
          <cell r="B6150" t="str">
            <v>PLANTIO DE PALMEIRA COM ALTURA DE MUDA MENOR OU IGUAL A 2,00 M. AF_05/2018</v>
          </cell>
          <cell r="C6150" t="str">
            <v>UN</v>
          </cell>
          <cell r="D6150">
            <v>226.61</v>
          </cell>
        </row>
        <row r="6151">
          <cell r="A6151">
            <v>98519</v>
          </cell>
          <cell r="B6151" t="str">
            <v>REVOLVIMENTO E LIMPEZA MANUAL DE SOLO. AF_05/2018</v>
          </cell>
          <cell r="C6151" t="str">
            <v>M2</v>
          </cell>
          <cell r="D6151">
            <v>2.11</v>
          </cell>
        </row>
        <row r="6152">
          <cell r="A6152">
            <v>98520</v>
          </cell>
          <cell r="B6152" t="str">
            <v>APLICAÇÃO DE ADUBO EM SOLO. AF_05/2018</v>
          </cell>
          <cell r="C6152" t="str">
            <v>M2</v>
          </cell>
          <cell r="D6152">
            <v>3.84</v>
          </cell>
        </row>
        <row r="6153">
          <cell r="A6153">
            <v>98521</v>
          </cell>
          <cell r="B6153" t="str">
            <v>APLICAÇÃO DE CALCÁRIO PARA CORREÇÃO DO PH DO SOLO. AF_05/2018</v>
          </cell>
          <cell r="C6153" t="str">
            <v>M2</v>
          </cell>
          <cell r="D6153">
            <v>0.37</v>
          </cell>
        </row>
        <row r="6154">
          <cell r="A6154">
            <v>98522</v>
          </cell>
          <cell r="B6154" t="str">
            <v>ALAMBRADO EM MOURÕES DE CONCRETO, COM TELA DE ARAME GALVANIZADO (INCLUSIVE MURETA EM CONCRETO). AF_05/2018</v>
          </cell>
          <cell r="C6154" t="str">
            <v>M</v>
          </cell>
          <cell r="D6154">
            <v>148.01</v>
          </cell>
        </row>
        <row r="6155">
          <cell r="A6155">
            <v>98524</v>
          </cell>
          <cell r="B6155" t="str">
            <v>LIMPEZA MANUAL DE VEGETAÇÃO EM TERRENO COM ENXADA.AF_05/2018</v>
          </cell>
          <cell r="C6155" t="str">
            <v>M2</v>
          </cell>
          <cell r="D6155">
            <v>3.44</v>
          </cell>
        </row>
        <row r="6156">
          <cell r="A6156">
            <v>85179</v>
          </cell>
          <cell r="B6156" t="str">
            <v>PLANTIO DE GRAMA SAO CARLOS EM LEIVAS</v>
          </cell>
          <cell r="C6156" t="str">
            <v>M2</v>
          </cell>
          <cell r="D6156">
            <v>14.49</v>
          </cell>
        </row>
        <row r="6157">
          <cell r="A6157">
            <v>85180</v>
          </cell>
          <cell r="B6157" t="str">
            <v>PLANTIO DE GRAMA ESMERALDA EM ROLO</v>
          </cell>
          <cell r="C6157" t="str">
            <v>M2</v>
          </cell>
          <cell r="D6157">
            <v>14.49</v>
          </cell>
        </row>
        <row r="6158">
          <cell r="A6158">
            <v>98503</v>
          </cell>
          <cell r="B6158" t="str">
            <v>PLANTIO DE GRAMA EM PAVIMENTO CONCREGRAMA. AF_05/2018</v>
          </cell>
          <cell r="C6158" t="str">
            <v>M2</v>
          </cell>
          <cell r="D6158">
            <v>13.79</v>
          </cell>
        </row>
        <row r="6159">
          <cell r="A6159">
            <v>98504</v>
          </cell>
          <cell r="B6159" t="str">
            <v>PLANTIO DE GRAMA EM PLACAS. AF_05/2018</v>
          </cell>
          <cell r="C6159" t="str">
            <v>M2</v>
          </cell>
          <cell r="D6159">
            <v>9.5299999999999994</v>
          </cell>
        </row>
        <row r="6160">
          <cell r="A6160">
            <v>98505</v>
          </cell>
          <cell r="B6160" t="str">
            <v>PLANTIO DE FORRAÇÃO. AF_05/2018</v>
          </cell>
          <cell r="C6160" t="str">
            <v>M2</v>
          </cell>
          <cell r="D6160">
            <v>24.14</v>
          </cell>
        </row>
        <row r="6161">
          <cell r="A6161">
            <v>85184</v>
          </cell>
          <cell r="B6161" t="str">
            <v>RETIRADA DE GRAMA EM PLACAS</v>
          </cell>
          <cell r="C6161" t="str">
            <v>M2</v>
          </cell>
          <cell r="D6161">
            <v>5.31</v>
          </cell>
        </row>
        <row r="6162">
          <cell r="A6162">
            <v>85185</v>
          </cell>
          <cell r="B6162" t="str">
            <v>PODA E LIMPEZA DE ARBUSTO TIPO CERCA VIVA</v>
          </cell>
          <cell r="C6162" t="str">
            <v>M2</v>
          </cell>
          <cell r="D6162">
            <v>6.68</v>
          </cell>
        </row>
        <row r="6163">
          <cell r="A6163">
            <v>98525</v>
          </cell>
          <cell r="B6163" t="str">
            <v>LIMPEZA MECANIZADA DE CAMADA VEGETAL, VEGETAÇÃO E PEQUENAS ÁRVORES (DIÂMETRO DE TRONCO MENOR QUE 0,20 M), COM TRATOR DE ESTEIRAS.AF_05/2018</v>
          </cell>
          <cell r="C6163" t="str">
            <v>M2</v>
          </cell>
          <cell r="D6163">
            <v>0.32</v>
          </cell>
        </row>
        <row r="6164">
          <cell r="A6164">
            <v>98526</v>
          </cell>
          <cell r="B6164" t="str">
            <v>REMOÇÃO DE RAÍZES REMANESCENTES DE TRONCO DE ÁRVORE COM DIÂMETRO MAIOR OU IGUAL A 0,20 M E MENOR QUE 0,40 M.AF_05/2018</v>
          </cell>
          <cell r="C6164" t="str">
            <v>UN</v>
          </cell>
          <cell r="D6164">
            <v>70.17</v>
          </cell>
        </row>
        <row r="6165">
          <cell r="A6165">
            <v>98527</v>
          </cell>
          <cell r="B6165" t="str">
            <v>REMOÇÃO DE RAÍZES REMANESCENTES DE TRONCO DE ÁRVORE COM DIÂMETRO MAIOR OU IGUAL A 0,40 M E MENOR QUE 0,60 M.AF_05/2018</v>
          </cell>
          <cell r="C6165" t="str">
            <v>UN</v>
          </cell>
          <cell r="D6165">
            <v>151.08000000000001</v>
          </cell>
        </row>
        <row r="6166">
          <cell r="A6166">
            <v>98528</v>
          </cell>
          <cell r="B6166" t="str">
            <v>REMOÇÃO DE RAÍZES REMANESCENTES DE TRONCO DE ÁRVORE COM DIÂMETRO MAIOR OU IGUAL A 0,60 M.AF_05/2018</v>
          </cell>
          <cell r="C6166" t="str">
            <v>UN</v>
          </cell>
          <cell r="D6166">
            <v>220.93</v>
          </cell>
        </row>
        <row r="6167">
          <cell r="A6167">
            <v>98529</v>
          </cell>
          <cell r="B6167" t="str">
            <v>CORTE RASO E RECORTE DE ÁRVORE COM DIÂMETRO DE TRONCO MAIOR OU IGUAL A 0,20 M E MENOR QUE 0,40 M.AF_05/2018</v>
          </cell>
          <cell r="C6167" t="str">
            <v>UN</v>
          </cell>
          <cell r="D6167">
            <v>74.12</v>
          </cell>
        </row>
        <row r="6168">
          <cell r="A6168">
            <v>98530</v>
          </cell>
          <cell r="B6168" t="str">
            <v>CORTE RASO E RECORTE DE ÁRVORE COM DIÂMETRO DE TRONCO MAIOR OU IGUAL A 0,40 M E MENOR QUE 0,60 M.AF_05/2018</v>
          </cell>
          <cell r="C6168" t="str">
            <v>UN</v>
          </cell>
          <cell r="D6168">
            <v>132.05000000000001</v>
          </cell>
        </row>
        <row r="6169">
          <cell r="A6169">
            <v>98531</v>
          </cell>
          <cell r="B6169" t="str">
            <v>CORTE RASO E RECORTE DE ÁRVORE COM DIÂMETRO DE TRONCO MAIOR OU IGUAL A 0,60 M.AF_05/2018</v>
          </cell>
          <cell r="C6169" t="str">
            <v>UN</v>
          </cell>
          <cell r="D6169">
            <v>258.10000000000002</v>
          </cell>
        </row>
        <row r="6170">
          <cell r="A6170">
            <v>98532</v>
          </cell>
          <cell r="B6170" t="str">
            <v>PODA EM ALTURA DE ÁRVORE COM DIÂMETRO DE TRONCO MENOR QUE 0,20 M.AF_05/2018</v>
          </cell>
          <cell r="C6170" t="str">
            <v>UN</v>
          </cell>
          <cell r="D6170">
            <v>76.319999999999993</v>
          </cell>
        </row>
        <row r="6171">
          <cell r="A6171">
            <v>98533</v>
          </cell>
          <cell r="B6171" t="str">
            <v>PODA EM ALTURA DE ÁRVORE COM DIÂMETRO DE TRONCO MAIOR OU IGUAL A 0,20 M E MENOR QUE 0,40 M.AF_05/2018</v>
          </cell>
          <cell r="C6171" t="str">
            <v>UN</v>
          </cell>
          <cell r="D6171">
            <v>214.41</v>
          </cell>
        </row>
        <row r="6172">
          <cell r="A6172">
            <v>98534</v>
          </cell>
          <cell r="B6172" t="str">
            <v>PODA EM ALTURA DE ÁRVORE COM DIÂMETRO DE TRONCO MAIOR OU IGUAL A 0,40 M E MENOR QUE 0,60 M.AF_05/2018</v>
          </cell>
          <cell r="C6172" t="str">
            <v>UN</v>
          </cell>
          <cell r="D6172">
            <v>542.94000000000005</v>
          </cell>
        </row>
        <row r="6173">
          <cell r="A6173">
            <v>98535</v>
          </cell>
          <cell r="B6173" t="str">
            <v>PODA EM ALTURA DE ÁRVORE COM DIÂMETRO DE TRONCO MAIOR OU IGUAL A 0,60 M.AF_05/2018</v>
          </cell>
          <cell r="C6173" t="str">
            <v>UN</v>
          </cell>
          <cell r="D6173">
            <v>870.21</v>
          </cell>
        </row>
        <row r="6174">
          <cell r="A6174">
            <v>88238</v>
          </cell>
          <cell r="B6174" t="str">
            <v>AJUDANTE DE ARMADOR COM ENCARGOS COMPLEMENTARES</v>
          </cell>
          <cell r="C6174" t="str">
            <v>H</v>
          </cell>
          <cell r="D6174">
            <v>21.29</v>
          </cell>
        </row>
        <row r="6175">
          <cell r="A6175">
            <v>88239</v>
          </cell>
          <cell r="B6175" t="str">
            <v>AJUDANTE DE CARPINTEIRO COM ENCARGOS COMPLEMENTARES</v>
          </cell>
          <cell r="C6175" t="str">
            <v>H</v>
          </cell>
          <cell r="D6175">
            <v>22.56</v>
          </cell>
        </row>
        <row r="6176">
          <cell r="A6176">
            <v>88240</v>
          </cell>
          <cell r="B6176" t="str">
            <v>AJUDANTE DE ESTRUTURA METÁLICA COM ENCARGOS COMPLEMENTARES</v>
          </cell>
          <cell r="C6176" t="str">
            <v>H</v>
          </cell>
          <cell r="D6176">
            <v>19.850000000000001</v>
          </cell>
        </row>
        <row r="6177">
          <cell r="A6177">
            <v>88241</v>
          </cell>
          <cell r="B6177" t="str">
            <v>AJUDANTE DE OPERAÇÃO EM GERAL COM ENCARGOS COMPLEMENTARES</v>
          </cell>
          <cell r="C6177" t="str">
            <v>H</v>
          </cell>
          <cell r="D6177">
            <v>21.79</v>
          </cell>
        </row>
        <row r="6178">
          <cell r="A6178">
            <v>88242</v>
          </cell>
          <cell r="B6178" t="str">
            <v>AJUDANTE DE PEDREIRO COM ENCARGOS COMPLEMENTARES</v>
          </cell>
          <cell r="C6178" t="str">
            <v>H</v>
          </cell>
          <cell r="D6178">
            <v>21.87</v>
          </cell>
        </row>
        <row r="6179">
          <cell r="A6179">
            <v>88243</v>
          </cell>
          <cell r="B6179" t="str">
            <v>AJUDANTE ESPECIALIZADO COM ENCARGOS COMPLEMENTARES</v>
          </cell>
          <cell r="C6179" t="str">
            <v>H</v>
          </cell>
          <cell r="D6179">
            <v>25.39</v>
          </cell>
        </row>
        <row r="6180">
          <cell r="A6180">
            <v>88245</v>
          </cell>
          <cell r="B6180" t="str">
            <v>ARMADOR COM ENCARGOS COMPLEMENTARES</v>
          </cell>
          <cell r="C6180" t="str">
            <v>H</v>
          </cell>
          <cell r="D6180">
            <v>27.52</v>
          </cell>
        </row>
        <row r="6181">
          <cell r="A6181">
            <v>88246</v>
          </cell>
          <cell r="B6181" t="str">
            <v>ASSENTADOR DE TUBOS COM ENCARGOS COMPLEMENTARES</v>
          </cell>
          <cell r="C6181" t="str">
            <v>H</v>
          </cell>
          <cell r="D6181">
            <v>25.94</v>
          </cell>
        </row>
        <row r="6182">
          <cell r="A6182">
            <v>88247</v>
          </cell>
          <cell r="B6182" t="str">
            <v>AUXILIAR DE ELETRICISTA COM ENCARGOS COMPLEMENTARES</v>
          </cell>
          <cell r="C6182" t="str">
            <v>H</v>
          </cell>
          <cell r="D6182">
            <v>21.12</v>
          </cell>
        </row>
        <row r="6183">
          <cell r="A6183">
            <v>88248</v>
          </cell>
          <cell r="B6183" t="str">
            <v>AUXILIAR DE ENCANADOR OU BOMBEIRO HIDRÁULICO COM ENCARGOS COMPLEMENTARES</v>
          </cell>
          <cell r="C6183" t="str">
            <v>H</v>
          </cell>
          <cell r="D6183">
            <v>20.6</v>
          </cell>
        </row>
        <row r="6184">
          <cell r="A6184">
            <v>88249</v>
          </cell>
          <cell r="B6184" t="str">
            <v>AUXILIAR DE LABORATÓRIO COM ENCARGOS COMPLEMENTARES</v>
          </cell>
          <cell r="C6184" t="str">
            <v>H</v>
          </cell>
          <cell r="D6184">
            <v>30.41</v>
          </cell>
        </row>
        <row r="6185">
          <cell r="A6185">
            <v>88250</v>
          </cell>
          <cell r="B6185" t="str">
            <v>AUXILIAR DE MECÂNICO COM ENCARGOS COMPLEMENTARES</v>
          </cell>
          <cell r="C6185" t="str">
            <v>H</v>
          </cell>
          <cell r="D6185">
            <v>20.5</v>
          </cell>
        </row>
        <row r="6186">
          <cell r="A6186">
            <v>88251</v>
          </cell>
          <cell r="B6186" t="str">
            <v>AUXILIAR DE SERRALHEIRO COM ENCARGOS COMPLEMENTARES</v>
          </cell>
          <cell r="C6186" t="str">
            <v>H</v>
          </cell>
          <cell r="D6186">
            <v>22.34</v>
          </cell>
        </row>
        <row r="6187">
          <cell r="A6187">
            <v>88252</v>
          </cell>
          <cell r="B6187" t="str">
            <v>AUXILIAR DE SERVIÇOS GERAIS COM ENCARGOS COMPLEMENTARES</v>
          </cell>
          <cell r="C6187" t="str">
            <v>H</v>
          </cell>
          <cell r="D6187">
            <v>22.23</v>
          </cell>
        </row>
        <row r="6188">
          <cell r="A6188">
            <v>88253</v>
          </cell>
          <cell r="B6188" t="str">
            <v>AUXILIAR DE TOPÓGRAFO COM ENCARGOS COMPLEMENTARES</v>
          </cell>
          <cell r="C6188" t="str">
            <v>H</v>
          </cell>
          <cell r="D6188">
            <v>13.87</v>
          </cell>
        </row>
        <row r="6189">
          <cell r="A6189">
            <v>88255</v>
          </cell>
          <cell r="B6189" t="str">
            <v>AUXILIAR TÉCNICO DE ENGENHARIA COM ENCARGOS COMPLEMENTARES</v>
          </cell>
          <cell r="C6189" t="str">
            <v>H</v>
          </cell>
          <cell r="D6189">
            <v>37.450000000000003</v>
          </cell>
        </row>
        <row r="6190">
          <cell r="A6190">
            <v>88256</v>
          </cell>
          <cell r="B6190" t="str">
            <v>AZULEJISTA OU LADRILHISTA COM ENCARGOS COMPLEMENTARES</v>
          </cell>
          <cell r="C6190" t="str">
            <v>H</v>
          </cell>
          <cell r="D6190">
            <v>29.14</v>
          </cell>
        </row>
        <row r="6191">
          <cell r="A6191">
            <v>88257</v>
          </cell>
          <cell r="B6191" t="str">
            <v>BLASTER, DINAMITADOR OU CABO DE FOGO COM ENCARGOS COMPLEMENTARES</v>
          </cell>
          <cell r="C6191" t="str">
            <v>H</v>
          </cell>
          <cell r="D6191">
            <v>24.63</v>
          </cell>
        </row>
        <row r="6192">
          <cell r="A6192">
            <v>88258</v>
          </cell>
          <cell r="B6192" t="str">
            <v>CADASTRISTA DE REDES DE AGUA E ESGOTO COM ENCARGOS COMPLEMENTARES</v>
          </cell>
          <cell r="C6192" t="str">
            <v>H</v>
          </cell>
          <cell r="D6192">
            <v>20.04</v>
          </cell>
        </row>
        <row r="6193">
          <cell r="A6193">
            <v>88259</v>
          </cell>
          <cell r="B6193" t="str">
            <v>CALAFETADOR/CALAFATE COM ENCARGOS COMPLEMENTARES</v>
          </cell>
          <cell r="C6193" t="str">
            <v>H</v>
          </cell>
          <cell r="D6193">
            <v>32.090000000000003</v>
          </cell>
        </row>
        <row r="6194">
          <cell r="A6194">
            <v>88260</v>
          </cell>
          <cell r="B6194" t="str">
            <v>CALCETEIRO COM ENCARGOS COMPLEMENTARES</v>
          </cell>
          <cell r="C6194" t="str">
            <v>H</v>
          </cell>
          <cell r="D6194">
            <v>27.52</v>
          </cell>
        </row>
        <row r="6195">
          <cell r="A6195">
            <v>88261</v>
          </cell>
          <cell r="B6195" t="str">
            <v>CARPINTEIRO DE ESQUADRIA COM ENCARGOS COMPLEMENTARES</v>
          </cell>
          <cell r="C6195" t="str">
            <v>H</v>
          </cell>
          <cell r="D6195">
            <v>28.31</v>
          </cell>
        </row>
        <row r="6196">
          <cell r="A6196">
            <v>88262</v>
          </cell>
          <cell r="B6196" t="str">
            <v>CARPINTEIRO DE FORMAS COM ENCARGOS COMPLEMENTARES</v>
          </cell>
          <cell r="C6196" t="str">
            <v>H</v>
          </cell>
          <cell r="D6196">
            <v>26.75</v>
          </cell>
        </row>
        <row r="6197">
          <cell r="A6197">
            <v>88263</v>
          </cell>
          <cell r="B6197" t="str">
            <v>CAVOUQUEIRO OU OPERADOR PERFURATRIZ/ROMPEDOR COM ENCARGOS COMPLEMENTARES</v>
          </cell>
          <cell r="C6197" t="str">
            <v>H</v>
          </cell>
          <cell r="D6197">
            <v>18.37</v>
          </cell>
        </row>
        <row r="6198">
          <cell r="A6198">
            <v>88264</v>
          </cell>
          <cell r="B6198" t="str">
            <v>ELETRICISTA COM ENCARGOS COMPLEMENTARES</v>
          </cell>
          <cell r="C6198" t="str">
            <v>H</v>
          </cell>
          <cell r="D6198">
            <v>27.1</v>
          </cell>
        </row>
        <row r="6199">
          <cell r="A6199">
            <v>88265</v>
          </cell>
          <cell r="B6199" t="str">
            <v>ELETRICISTA INDUSTRIAL COM ENCARGOS COMPLEMENTARES</v>
          </cell>
          <cell r="C6199" t="str">
            <v>H</v>
          </cell>
          <cell r="D6199">
            <v>24.36</v>
          </cell>
        </row>
        <row r="6200">
          <cell r="A6200">
            <v>88266</v>
          </cell>
          <cell r="B6200" t="str">
            <v>ELETROTÉCNICO COM ENCARGOS COMPLEMENTARES</v>
          </cell>
          <cell r="C6200" t="str">
            <v>H</v>
          </cell>
          <cell r="D6200">
            <v>29.79</v>
          </cell>
        </row>
        <row r="6201">
          <cell r="A6201">
            <v>88267</v>
          </cell>
          <cell r="B6201" t="str">
            <v>ENCANADOR OU BOMBEIRO HIDRÁULICO COM ENCARGOS COMPLEMENTARES</v>
          </cell>
          <cell r="C6201" t="str">
            <v>H</v>
          </cell>
          <cell r="D6201">
            <v>26.39</v>
          </cell>
        </row>
        <row r="6202">
          <cell r="A6202">
            <v>88268</v>
          </cell>
          <cell r="B6202" t="str">
            <v>ESTUCADOR COM ENCARGOS COMPLEMENTARES</v>
          </cell>
          <cell r="C6202" t="str">
            <v>H</v>
          </cell>
          <cell r="D6202">
            <v>28.53</v>
          </cell>
        </row>
        <row r="6203">
          <cell r="A6203">
            <v>88269</v>
          </cell>
          <cell r="B6203" t="str">
            <v>GESSEIRO COM ENCARGOS COMPLEMENTARES</v>
          </cell>
          <cell r="C6203" t="str">
            <v>H</v>
          </cell>
          <cell r="D6203">
            <v>27.52</v>
          </cell>
        </row>
        <row r="6204">
          <cell r="A6204">
            <v>88270</v>
          </cell>
          <cell r="B6204" t="str">
            <v>IMPERMEABILIZADOR COM ENCARGOS COMPLEMENTARES</v>
          </cell>
          <cell r="C6204" t="str">
            <v>H</v>
          </cell>
          <cell r="D6204">
            <v>27.68</v>
          </cell>
        </row>
        <row r="6205">
          <cell r="A6205">
            <v>88272</v>
          </cell>
          <cell r="B6205" t="str">
            <v>MACARIQUEIRO COM ENCARGOS COMPLEMENTARES</v>
          </cell>
          <cell r="C6205" t="str">
            <v>H</v>
          </cell>
          <cell r="D6205">
            <v>28.3</v>
          </cell>
        </row>
        <row r="6206">
          <cell r="A6206">
            <v>88273</v>
          </cell>
          <cell r="B6206" t="str">
            <v>MARCENEIRO COM ENCARGOS COMPLEMENTARES</v>
          </cell>
          <cell r="C6206" t="str">
            <v>H</v>
          </cell>
          <cell r="D6206">
            <v>27.23</v>
          </cell>
        </row>
        <row r="6207">
          <cell r="A6207">
            <v>88274</v>
          </cell>
          <cell r="B6207" t="str">
            <v>MARMORISTA/GRANITEIRO COM ENCARGOS COMPLEMENTARES</v>
          </cell>
          <cell r="C6207" t="str">
            <v>H</v>
          </cell>
          <cell r="D6207">
            <v>24.39</v>
          </cell>
        </row>
        <row r="6208">
          <cell r="A6208">
            <v>88275</v>
          </cell>
          <cell r="B6208" t="str">
            <v>MECÃNICO DE EQUIPAMENTOS PESADOS COM ENCARGOS COMPLEMENTARES</v>
          </cell>
          <cell r="C6208" t="str">
            <v>H</v>
          </cell>
          <cell r="D6208">
            <v>31.19</v>
          </cell>
        </row>
        <row r="6209">
          <cell r="A6209">
            <v>88277</v>
          </cell>
          <cell r="B6209" t="str">
            <v>MONTADOR (TUBO AÇO/EQUIPAMENTOS) COM ENCARGOS COMPLEMENTARES</v>
          </cell>
          <cell r="C6209" t="str">
            <v>H</v>
          </cell>
          <cell r="D6209">
            <v>23.69</v>
          </cell>
        </row>
        <row r="6210">
          <cell r="A6210">
            <v>88278</v>
          </cell>
          <cell r="B6210" t="str">
            <v>MONTADOR DE ESTRUTURA METÁLICA COM ENCARGOS COMPLEMENTARES</v>
          </cell>
          <cell r="C6210" t="str">
            <v>H</v>
          </cell>
          <cell r="D6210">
            <v>25.08</v>
          </cell>
        </row>
        <row r="6211">
          <cell r="A6211">
            <v>88279</v>
          </cell>
          <cell r="B6211" t="str">
            <v>MONTADOR ELETROMECÃNICO COM ENCARGOS COMPLEMENTARES</v>
          </cell>
          <cell r="C6211" t="str">
            <v>H</v>
          </cell>
          <cell r="D6211">
            <v>32.799999999999997</v>
          </cell>
        </row>
        <row r="6212">
          <cell r="A6212">
            <v>88281</v>
          </cell>
          <cell r="B6212" t="str">
            <v>MOTORISTA DE BASCULANTE COM ENCARGOS COMPLEMENTARES</v>
          </cell>
          <cell r="C6212" t="str">
            <v>H</v>
          </cell>
          <cell r="D6212">
            <v>23.24</v>
          </cell>
        </row>
        <row r="6213">
          <cell r="A6213">
            <v>88282</v>
          </cell>
          <cell r="B6213" t="str">
            <v>MOTORISTA DE CAMINHÃO COM ENCARGOS COMPLEMENTARES</v>
          </cell>
          <cell r="C6213" t="str">
            <v>H</v>
          </cell>
          <cell r="D6213">
            <v>24.27</v>
          </cell>
        </row>
        <row r="6214">
          <cell r="A6214">
            <v>88283</v>
          </cell>
          <cell r="B6214" t="str">
            <v>MOTORISTA DE CAMINHÃO E CARRETA COM ENCARGOS COMPLEMENTARES</v>
          </cell>
          <cell r="C6214" t="str">
            <v>H</v>
          </cell>
          <cell r="D6214">
            <v>30.36</v>
          </cell>
        </row>
        <row r="6215">
          <cell r="A6215">
            <v>88284</v>
          </cell>
          <cell r="B6215" t="str">
            <v>MOTORISTA DE VEIÍCULO LEVE COM ENCARGOS COMPLEMENTARES</v>
          </cell>
          <cell r="C6215" t="str">
            <v>H</v>
          </cell>
          <cell r="D6215">
            <v>18.61</v>
          </cell>
        </row>
        <row r="6216">
          <cell r="A6216">
            <v>88285</v>
          </cell>
          <cell r="B6216" t="str">
            <v>MOTORISTA DE VEÍCULO PESADO COM ENCARGOS COMPLEMENTARES</v>
          </cell>
          <cell r="C6216" t="str">
            <v>H</v>
          </cell>
          <cell r="D6216">
            <v>26.55</v>
          </cell>
        </row>
        <row r="6217">
          <cell r="A6217">
            <v>88286</v>
          </cell>
          <cell r="B6217" t="str">
            <v>MOTORISTA OPERADOR DE MUNCK COM ENCARGOS COMPLEMENTARES</v>
          </cell>
          <cell r="C6217" t="str">
            <v>H</v>
          </cell>
          <cell r="D6217">
            <v>19.27</v>
          </cell>
        </row>
        <row r="6218">
          <cell r="A6218">
            <v>88288</v>
          </cell>
          <cell r="B6218" t="str">
            <v>NIVELADOR COM ENCARGOS COMPLEMENTARES</v>
          </cell>
          <cell r="C6218" t="str">
            <v>H</v>
          </cell>
          <cell r="D6218">
            <v>15.89</v>
          </cell>
        </row>
        <row r="6219">
          <cell r="A6219">
            <v>88291</v>
          </cell>
          <cell r="B6219" t="str">
            <v>OPERADOR DE BETONEIRA (CAMINHÃO) COM ENCARGOS COMPLEMENTARES</v>
          </cell>
          <cell r="C6219" t="str">
            <v>H</v>
          </cell>
          <cell r="D6219">
            <v>22.53</v>
          </cell>
        </row>
        <row r="6220">
          <cell r="A6220">
            <v>88292</v>
          </cell>
          <cell r="B6220" t="str">
            <v>OPERADOR DE COMPRESSOR OU COMPRESSORISTA COM ENCARGOS COMPLEMENTARES</v>
          </cell>
          <cell r="C6220" t="str">
            <v>H</v>
          </cell>
          <cell r="D6220">
            <v>23.47</v>
          </cell>
        </row>
        <row r="6221">
          <cell r="A6221">
            <v>88293</v>
          </cell>
          <cell r="B6221" t="str">
            <v>OPERADOR DE DEMARCADORA DE FAIXAS COM ENCARGOS COMPLEMENTARES</v>
          </cell>
          <cell r="C6221" t="str">
            <v>H</v>
          </cell>
          <cell r="D6221">
            <v>26.32</v>
          </cell>
        </row>
        <row r="6222">
          <cell r="A6222">
            <v>88294</v>
          </cell>
          <cell r="B6222" t="str">
            <v>OPERADOR DE ESCAVADEIRA COM ENCARGOS COMPLEMENTARES</v>
          </cell>
          <cell r="C6222" t="str">
            <v>H</v>
          </cell>
          <cell r="D6222">
            <v>28.31</v>
          </cell>
        </row>
        <row r="6223">
          <cell r="A6223">
            <v>88295</v>
          </cell>
          <cell r="B6223" t="str">
            <v>OPERADOR DE GUINCHO COM ENCARGOS COMPLEMENTARES</v>
          </cell>
          <cell r="C6223" t="str">
            <v>H</v>
          </cell>
          <cell r="D6223">
            <v>27.49</v>
          </cell>
        </row>
        <row r="6224">
          <cell r="A6224">
            <v>88296</v>
          </cell>
          <cell r="B6224" t="str">
            <v>OPERADOR DE GUINDASTE COM ENCARGOS COMPLEMENTARES</v>
          </cell>
          <cell r="C6224" t="str">
            <v>H</v>
          </cell>
          <cell r="D6224">
            <v>27.49</v>
          </cell>
        </row>
        <row r="6225">
          <cell r="A6225">
            <v>88297</v>
          </cell>
          <cell r="B6225" t="str">
            <v>OPERADOR DE MÁQUINAS E EQUIPAMENTOS COM ENCARGOS COMPLEMENTARES</v>
          </cell>
          <cell r="C6225" t="str">
            <v>H</v>
          </cell>
          <cell r="D6225">
            <v>27.99</v>
          </cell>
        </row>
        <row r="6226">
          <cell r="A6226">
            <v>88298</v>
          </cell>
          <cell r="B6226" t="str">
            <v>OPERADOR DE MARTELETE OU MARTELETEIRO COM ENCARGOS COMPLEMENTARES</v>
          </cell>
          <cell r="C6226" t="str">
            <v>H</v>
          </cell>
          <cell r="D6226">
            <v>25.03</v>
          </cell>
        </row>
        <row r="6227">
          <cell r="A6227">
            <v>88299</v>
          </cell>
          <cell r="B6227" t="str">
            <v>OPERADOR DE MOTO-ESCREIPER COM ENCARGOS COMPLEMENTARES</v>
          </cell>
          <cell r="C6227" t="str">
            <v>H</v>
          </cell>
          <cell r="D6227">
            <v>26.66</v>
          </cell>
        </row>
        <row r="6228">
          <cell r="A6228">
            <v>88300</v>
          </cell>
          <cell r="B6228" t="str">
            <v>OPERADOR DE MOTONIVELADORA COM ENCARGOS COMPLEMENTARES</v>
          </cell>
          <cell r="C6228" t="str">
            <v>H</v>
          </cell>
          <cell r="D6228">
            <v>31.32</v>
          </cell>
        </row>
        <row r="6229">
          <cell r="A6229">
            <v>88301</v>
          </cell>
          <cell r="B6229" t="str">
            <v>OPERADOR DE PÁ CARREGADEIRA COM ENCARGOS COMPLEMENTARES</v>
          </cell>
          <cell r="C6229" t="str">
            <v>H</v>
          </cell>
          <cell r="D6229">
            <v>27.36</v>
          </cell>
        </row>
        <row r="6230">
          <cell r="A6230">
            <v>88302</v>
          </cell>
          <cell r="B6230" t="str">
            <v>OPERADOR DE PAVIMENTADORA COM ENCARGOS COMPLEMENTARES</v>
          </cell>
          <cell r="C6230" t="str">
            <v>H</v>
          </cell>
          <cell r="D6230">
            <v>27.32</v>
          </cell>
        </row>
        <row r="6231">
          <cell r="A6231">
            <v>88303</v>
          </cell>
          <cell r="B6231" t="str">
            <v>OPERADOR DE ROLO COMPACTADOR COM ENCARGOS COMPLEMENTARES</v>
          </cell>
          <cell r="C6231" t="str">
            <v>H</v>
          </cell>
          <cell r="D6231">
            <v>25.73</v>
          </cell>
        </row>
        <row r="6232">
          <cell r="A6232">
            <v>88304</v>
          </cell>
          <cell r="B6232" t="str">
            <v>OPERADOR DE USINA DE ASFALTO, DE SOLOS OU DE CONCRETO COM ENCARGOS COMPLEMENTARES</v>
          </cell>
          <cell r="C6232" t="str">
            <v>H</v>
          </cell>
          <cell r="D6232">
            <v>24.34</v>
          </cell>
        </row>
        <row r="6233">
          <cell r="A6233">
            <v>88306</v>
          </cell>
          <cell r="B6233" t="str">
            <v>OPERADOR JATO DE AREIA OU JATISTA COM ENCARGOS COMPLEMENTARES</v>
          </cell>
          <cell r="C6233" t="str">
            <v>H</v>
          </cell>
          <cell r="D6233">
            <v>28.85</v>
          </cell>
        </row>
        <row r="6234">
          <cell r="A6234">
            <v>88307</v>
          </cell>
          <cell r="B6234" t="str">
            <v>OPERADOR PARA BATE ESTACAS COM ENCARGOS COMPLEMENTARES</v>
          </cell>
          <cell r="C6234" t="str">
            <v>H</v>
          </cell>
          <cell r="D6234">
            <v>27.14</v>
          </cell>
        </row>
        <row r="6235">
          <cell r="A6235">
            <v>88308</v>
          </cell>
          <cell r="B6235" t="str">
            <v>PASTILHEIRO COM ENCARGOS COMPLEMENTARES</v>
          </cell>
          <cell r="C6235" t="str">
            <v>H</v>
          </cell>
          <cell r="D6235">
            <v>27.1</v>
          </cell>
        </row>
        <row r="6236">
          <cell r="A6236">
            <v>88309</v>
          </cell>
          <cell r="B6236" t="str">
            <v>PEDREIRO COM ENCARGOS COMPLEMENTARES</v>
          </cell>
          <cell r="C6236" t="str">
            <v>H</v>
          </cell>
          <cell r="D6236">
            <v>27.68</v>
          </cell>
        </row>
        <row r="6237">
          <cell r="A6237">
            <v>88310</v>
          </cell>
          <cell r="B6237" t="str">
            <v>PINTOR COM ENCARGOS COMPLEMENTARES</v>
          </cell>
          <cell r="C6237" t="str">
            <v>H</v>
          </cell>
          <cell r="D6237">
            <v>27.9</v>
          </cell>
        </row>
        <row r="6238">
          <cell r="A6238">
            <v>88311</v>
          </cell>
          <cell r="B6238" t="str">
            <v>PINTOR DE LETREIROS COM ENCARGOS COMPLEMENTARES</v>
          </cell>
          <cell r="C6238" t="str">
            <v>H</v>
          </cell>
          <cell r="D6238">
            <v>29.99</v>
          </cell>
        </row>
        <row r="6239">
          <cell r="A6239">
            <v>88312</v>
          </cell>
          <cell r="B6239" t="str">
            <v>PINTOR PARA TINTA EPÓXI COM ENCARGOS COMPLEMENTARES</v>
          </cell>
          <cell r="C6239" t="str">
            <v>H</v>
          </cell>
          <cell r="D6239">
            <v>29.38</v>
          </cell>
        </row>
        <row r="6240">
          <cell r="A6240">
            <v>88313</v>
          </cell>
          <cell r="B6240" t="str">
            <v>POCEIRO COM ENCARGOS COMPLEMENTARES</v>
          </cell>
          <cell r="C6240" t="str">
            <v>H</v>
          </cell>
          <cell r="D6240">
            <v>21.16</v>
          </cell>
        </row>
        <row r="6241">
          <cell r="A6241">
            <v>88314</v>
          </cell>
          <cell r="B6241" t="str">
            <v>RASTELEIRO COM ENCARGOS COMPLEMENTARES</v>
          </cell>
          <cell r="C6241" t="str">
            <v>H</v>
          </cell>
          <cell r="D6241">
            <v>20.420000000000002</v>
          </cell>
        </row>
        <row r="6242">
          <cell r="A6242">
            <v>88315</v>
          </cell>
          <cell r="B6242" t="str">
            <v>SERRALHEIRO COM ENCARGOS COMPLEMENTARES</v>
          </cell>
          <cell r="C6242" t="str">
            <v>H</v>
          </cell>
          <cell r="D6242">
            <v>27.52</v>
          </cell>
        </row>
        <row r="6243">
          <cell r="A6243">
            <v>88316</v>
          </cell>
          <cell r="B6243" t="str">
            <v>SERVENTE COM ENCARGOS COMPLEMENTARES</v>
          </cell>
          <cell r="C6243" t="str">
            <v>H</v>
          </cell>
          <cell r="D6243">
            <v>21.25</v>
          </cell>
        </row>
        <row r="6244">
          <cell r="A6244">
            <v>88317</v>
          </cell>
          <cell r="B6244" t="str">
            <v>SOLDADOR COM ENCARGOS COMPLEMENTARES</v>
          </cell>
          <cell r="C6244" t="str">
            <v>H</v>
          </cell>
          <cell r="D6244">
            <v>29.23</v>
          </cell>
        </row>
        <row r="6245">
          <cell r="A6245">
            <v>88318</v>
          </cell>
          <cell r="B6245" t="str">
            <v>SOLDADOR A (PARA SOLDA A SER TESTADA COM RAIOS "X") COM ENCARGOS COMPLEMENTARES</v>
          </cell>
          <cell r="C6245" t="str">
            <v>H</v>
          </cell>
          <cell r="D6245">
            <v>31.39</v>
          </cell>
        </row>
        <row r="6246">
          <cell r="A6246">
            <v>88320</v>
          </cell>
          <cell r="B6246" t="str">
            <v>TAQUEADOR OU TAQUEIRO COM ENCARGOS COMPLEMENTARES</v>
          </cell>
          <cell r="C6246" t="str">
            <v>H</v>
          </cell>
          <cell r="D6246">
            <v>31.24</v>
          </cell>
        </row>
        <row r="6247">
          <cell r="A6247">
            <v>88321</v>
          </cell>
          <cell r="B6247" t="str">
            <v>TÉCNICO DE LABORATÓRIO COM ENCARGOS COMPLEMENTARES</v>
          </cell>
          <cell r="C6247" t="str">
            <v>H</v>
          </cell>
          <cell r="D6247">
            <v>43.09</v>
          </cell>
        </row>
        <row r="6248">
          <cell r="A6248">
            <v>88322</v>
          </cell>
          <cell r="B6248" t="str">
            <v>TÉCNICO DE SONDAGEM COM ENCARGOS COMPLEMENTARES</v>
          </cell>
          <cell r="C6248" t="str">
            <v>H</v>
          </cell>
          <cell r="D6248">
            <v>27.82</v>
          </cell>
        </row>
        <row r="6249">
          <cell r="A6249">
            <v>88323</v>
          </cell>
          <cell r="B6249" t="str">
            <v>TELHADISTA COM ENCARGOS COMPLEMENTARES</v>
          </cell>
          <cell r="C6249" t="str">
            <v>H</v>
          </cell>
          <cell r="D6249">
            <v>24.42</v>
          </cell>
        </row>
        <row r="6250">
          <cell r="A6250">
            <v>88324</v>
          </cell>
          <cell r="B6250" t="str">
            <v>TRATORISTA COM ENCARGOS COMPLEMENTARES</v>
          </cell>
          <cell r="C6250" t="str">
            <v>H</v>
          </cell>
          <cell r="D6250">
            <v>27.09</v>
          </cell>
        </row>
        <row r="6251">
          <cell r="A6251">
            <v>88325</v>
          </cell>
          <cell r="B6251" t="str">
            <v>VIDRACEIRO COM ENCARGOS COMPLEMENTARES</v>
          </cell>
          <cell r="C6251" t="str">
            <v>H</v>
          </cell>
          <cell r="D6251">
            <v>26.54</v>
          </cell>
        </row>
        <row r="6252">
          <cell r="A6252">
            <v>88326</v>
          </cell>
          <cell r="B6252" t="str">
            <v>VIGIA NOTURNO COM ENCARGOS COMPLEMENTARES</v>
          </cell>
          <cell r="C6252" t="str">
            <v>H</v>
          </cell>
          <cell r="D6252">
            <v>27.14</v>
          </cell>
        </row>
        <row r="6253">
          <cell r="A6253">
            <v>88377</v>
          </cell>
          <cell r="B6253" t="str">
            <v>OPERADOR DE BETONEIRA ESTACIONÁRIA/MISTURADOR COM ENCARGOS COMPLEMENTARES</v>
          </cell>
          <cell r="C6253" t="str">
            <v>H</v>
          </cell>
          <cell r="D6253">
            <v>21.96</v>
          </cell>
        </row>
        <row r="6254">
          <cell r="A6254">
            <v>88441</v>
          </cell>
          <cell r="B6254" t="str">
            <v>JARDINEIRO COM ENCARGOS COMPLEMENTARES</v>
          </cell>
          <cell r="C6254" t="str">
            <v>H</v>
          </cell>
          <cell r="D6254">
            <v>26.75</v>
          </cell>
        </row>
        <row r="6255">
          <cell r="A6255">
            <v>88597</v>
          </cell>
          <cell r="B6255" t="str">
            <v>DESENHISTA DETALHISTA COM ENCARGOS COMPLEMENTARES</v>
          </cell>
          <cell r="C6255" t="str">
            <v>H</v>
          </cell>
          <cell r="D6255">
            <v>31.19</v>
          </cell>
        </row>
        <row r="6256">
          <cell r="A6256">
            <v>90766</v>
          </cell>
          <cell r="B6256" t="str">
            <v>ALMOXARIFE COM ENCARGOS COMPLEMENTARES</v>
          </cell>
          <cell r="C6256" t="str">
            <v>H</v>
          </cell>
          <cell r="D6256">
            <v>29.35</v>
          </cell>
        </row>
        <row r="6257">
          <cell r="A6257">
            <v>90767</v>
          </cell>
          <cell r="B6257" t="str">
            <v>APONTADOR OU APROPRIADOR COM ENCARGOS COMPLEMENTARES</v>
          </cell>
          <cell r="C6257" t="str">
            <v>H</v>
          </cell>
          <cell r="D6257">
            <v>36.020000000000003</v>
          </cell>
        </row>
        <row r="6258">
          <cell r="A6258">
            <v>90768</v>
          </cell>
          <cell r="B6258" t="str">
            <v>ARQUITETO DE OBRA JUNIOR COM ENCARGOS COMPLEMENTARES</v>
          </cell>
          <cell r="C6258" t="str">
            <v>H</v>
          </cell>
          <cell r="D6258">
            <v>66.98</v>
          </cell>
        </row>
        <row r="6259">
          <cell r="A6259">
            <v>90769</v>
          </cell>
          <cell r="B6259" t="str">
            <v>ARQUITETO DE OBRA PLENO COM ENCARGOS COMPLEMENTARES</v>
          </cell>
          <cell r="C6259" t="str">
            <v>H</v>
          </cell>
          <cell r="D6259">
            <v>94.74</v>
          </cell>
        </row>
        <row r="6260">
          <cell r="A6260">
            <v>90770</v>
          </cell>
          <cell r="B6260" t="str">
            <v>ARQUITETO DE OBRA SENIOR COM ENCARGOS COMPLEMENTARES</v>
          </cell>
          <cell r="C6260" t="str">
            <v>H</v>
          </cell>
          <cell r="D6260">
            <v>124.96</v>
          </cell>
        </row>
        <row r="6261">
          <cell r="A6261">
            <v>90771</v>
          </cell>
          <cell r="B6261" t="str">
            <v>AUXILIAR DE DESENHISTA COM ENCARGOS COMPLEMENTARES</v>
          </cell>
          <cell r="C6261" t="str">
            <v>H</v>
          </cell>
          <cell r="D6261">
            <v>27.47</v>
          </cell>
        </row>
        <row r="6262">
          <cell r="A6262">
            <v>90772</v>
          </cell>
          <cell r="B6262" t="str">
            <v>AUXILIAR DE ESCRITORIO COM ENCARGOS COMPLEMENTARES</v>
          </cell>
          <cell r="C6262" t="str">
            <v>H</v>
          </cell>
          <cell r="D6262">
            <v>24.23</v>
          </cell>
        </row>
        <row r="6263">
          <cell r="A6263">
            <v>90773</v>
          </cell>
          <cell r="B6263" t="str">
            <v>DESENHISTA COPISTA COM ENCARGOS COMPLEMENTARES</v>
          </cell>
          <cell r="C6263" t="str">
            <v>H</v>
          </cell>
          <cell r="D6263">
            <v>30.23</v>
          </cell>
        </row>
        <row r="6264">
          <cell r="A6264">
            <v>90775</v>
          </cell>
          <cell r="B6264" t="str">
            <v>DESENHISTA PROJETISTA COM ENCARGOS COMPLEMENTARES</v>
          </cell>
          <cell r="C6264" t="str">
            <v>H</v>
          </cell>
          <cell r="D6264">
            <v>30.67</v>
          </cell>
        </row>
        <row r="6265">
          <cell r="A6265">
            <v>90776</v>
          </cell>
          <cell r="B6265" t="str">
            <v>ENCARREGADO GERAL COM ENCARGOS COMPLEMENTARES</v>
          </cell>
          <cell r="C6265" t="str">
            <v>H</v>
          </cell>
          <cell r="D6265">
            <v>39.590000000000003</v>
          </cell>
        </row>
        <row r="6266">
          <cell r="A6266">
            <v>90777</v>
          </cell>
          <cell r="B6266" t="str">
            <v>ENGENHEIRO CIVIL DE OBRA JUNIOR COM ENCARGOS COMPLEMENTARES</v>
          </cell>
          <cell r="C6266" t="str">
            <v>H</v>
          </cell>
          <cell r="D6266">
            <v>91</v>
          </cell>
        </row>
        <row r="6267">
          <cell r="A6267">
            <v>90778</v>
          </cell>
          <cell r="B6267" t="str">
            <v>ENGENHEIRO CIVIL DE OBRA PLENO COM ENCARGOS COMPLEMENTARES</v>
          </cell>
          <cell r="C6267" t="str">
            <v>H</v>
          </cell>
          <cell r="D6267">
            <v>103.45</v>
          </cell>
        </row>
        <row r="6268">
          <cell r="A6268">
            <v>90779</v>
          </cell>
          <cell r="B6268" t="str">
            <v>ENGENHEIRO CIVIL DE OBRA SENIOR COM ENCARGOS COMPLEMENTARES</v>
          </cell>
          <cell r="C6268" t="str">
            <v>H</v>
          </cell>
          <cell r="D6268">
            <v>141.06</v>
          </cell>
        </row>
        <row r="6269">
          <cell r="A6269">
            <v>90780</v>
          </cell>
          <cell r="B6269" t="str">
            <v>MESTRE DE OBRAS COM ENCARGOS COMPLEMENTARES</v>
          </cell>
          <cell r="C6269" t="str">
            <v>H</v>
          </cell>
          <cell r="D6269">
            <v>51.59</v>
          </cell>
        </row>
        <row r="6270">
          <cell r="A6270">
            <v>90781</v>
          </cell>
          <cell r="B6270" t="str">
            <v>TOPOGRAFO COM ENCARGOS COMPLEMENTARES</v>
          </cell>
          <cell r="C6270" t="str">
            <v>H</v>
          </cell>
          <cell r="D6270">
            <v>25.18</v>
          </cell>
        </row>
        <row r="6271">
          <cell r="A6271">
            <v>91677</v>
          </cell>
          <cell r="B6271" t="str">
            <v>ENGENHEIRO ELETRICISTA COM ENCARGOS COMPLEMENTARES</v>
          </cell>
          <cell r="C6271" t="str">
            <v>H</v>
          </cell>
          <cell r="D6271">
            <v>93.31</v>
          </cell>
        </row>
        <row r="6272">
          <cell r="A6272">
            <v>91678</v>
          </cell>
          <cell r="B6272" t="str">
            <v>ENGENHEIRO SANITARISTA COM ENCARGOS COMPLEMENTARES</v>
          </cell>
          <cell r="C6272" t="str">
            <v>H</v>
          </cell>
          <cell r="D6272">
            <v>86.99</v>
          </cell>
        </row>
        <row r="6273">
          <cell r="A6273">
            <v>93558</v>
          </cell>
          <cell r="B6273" t="str">
            <v>MOTORISTA DE CAMINHAO COM ENCARGOS COMPLEMENTARES</v>
          </cell>
          <cell r="C6273" t="str">
            <v>MES</v>
          </cell>
          <cell r="D6273">
            <v>5030.76</v>
          </cell>
        </row>
        <row r="6274">
          <cell r="A6274">
            <v>93559</v>
          </cell>
          <cell r="B6274" t="str">
            <v>DESENHISTA DETALHISTA COM ENCARGOS COMPLEMENTARES</v>
          </cell>
          <cell r="C6274" t="str">
            <v>MES</v>
          </cell>
          <cell r="D6274">
            <v>4096.24</v>
          </cell>
        </row>
        <row r="6275">
          <cell r="A6275">
            <v>93560</v>
          </cell>
          <cell r="B6275" t="str">
            <v>DESENHISTA COPISTA COM ENCARGOS COMPLEMENTARES</v>
          </cell>
          <cell r="C6275" t="str">
            <v>MES</v>
          </cell>
          <cell r="D6275">
            <v>3983.49</v>
          </cell>
        </row>
        <row r="6276">
          <cell r="A6276">
            <v>93561</v>
          </cell>
          <cell r="B6276" t="str">
            <v>DESENHISTA PROJETISTA COM ENCARGOS COMPLEMENTARES</v>
          </cell>
          <cell r="C6276" t="str">
            <v>MES</v>
          </cell>
          <cell r="D6276">
            <v>4345.55</v>
          </cell>
        </row>
        <row r="6277">
          <cell r="A6277">
            <v>93562</v>
          </cell>
          <cell r="B6277" t="str">
            <v>AUXILIAR DE DESENHISTA COM ENCARGOS COMPLEMENTARES</v>
          </cell>
          <cell r="C6277" t="str">
            <v>MES</v>
          </cell>
          <cell r="D6277">
            <v>3661.94</v>
          </cell>
        </row>
        <row r="6278">
          <cell r="A6278">
            <v>93563</v>
          </cell>
          <cell r="B6278" t="str">
            <v>ALMOXARIFE COM ENCARGOS COMPLEMENTARES</v>
          </cell>
          <cell r="C6278" t="str">
            <v>MES</v>
          </cell>
          <cell r="D6278">
            <v>5232.67</v>
          </cell>
        </row>
        <row r="6279">
          <cell r="A6279">
            <v>93564</v>
          </cell>
          <cell r="B6279" t="str">
            <v>APONTADOR OU APROPRIADOR COM ENCARGOS COMPLEMENTARES</v>
          </cell>
          <cell r="C6279" t="str">
            <v>MES</v>
          </cell>
          <cell r="D6279">
            <v>6391.26</v>
          </cell>
        </row>
        <row r="6280">
          <cell r="A6280">
            <v>93565</v>
          </cell>
          <cell r="B6280" t="str">
            <v>ENGENHEIRO CIVIL DE OBRA JUNIOR COM ENCARGOS COMPLEMENTARES</v>
          </cell>
          <cell r="C6280" t="str">
            <v>MES</v>
          </cell>
          <cell r="D6280">
            <v>15959.68</v>
          </cell>
        </row>
        <row r="6281">
          <cell r="A6281">
            <v>93566</v>
          </cell>
          <cell r="B6281" t="str">
            <v>AUXILIAR DE ESCRITORIO COM ENCARGOS COMPLEMENTARES</v>
          </cell>
          <cell r="C6281" t="str">
            <v>MES</v>
          </cell>
          <cell r="D6281">
            <v>4335.8100000000004</v>
          </cell>
        </row>
        <row r="6282">
          <cell r="A6282">
            <v>93567</v>
          </cell>
          <cell r="B6282" t="str">
            <v>ENGENHEIRO CIVIL DE OBRA PLENO COM ENCARGOS COMPLEMENTARES</v>
          </cell>
          <cell r="C6282" t="str">
            <v>MES</v>
          </cell>
          <cell r="D6282">
            <v>18140.349999999999</v>
          </cell>
        </row>
        <row r="6283">
          <cell r="A6283">
            <v>93568</v>
          </cell>
          <cell r="B6283" t="str">
            <v>ENGENHEIRO CIVIL DE OBRA SENIOR COM ENCARGOS COMPLEMENTARES</v>
          </cell>
          <cell r="C6283" t="str">
            <v>MES</v>
          </cell>
          <cell r="D6283">
            <v>24730.85</v>
          </cell>
        </row>
        <row r="6284">
          <cell r="A6284">
            <v>93569</v>
          </cell>
          <cell r="B6284" t="str">
            <v>ARQUITETO JUNIOR COM ENCARGOS COMPLEMENTARES</v>
          </cell>
          <cell r="C6284" t="str">
            <v>MES</v>
          </cell>
          <cell r="D6284">
            <v>11765.43</v>
          </cell>
        </row>
        <row r="6285">
          <cell r="A6285">
            <v>93570</v>
          </cell>
          <cell r="B6285" t="str">
            <v>ARQUITETO PLENO COM ENCARGOS COMPLEMENTARES</v>
          </cell>
          <cell r="C6285" t="str">
            <v>MES</v>
          </cell>
          <cell r="D6285">
            <v>16635.63</v>
          </cell>
        </row>
        <row r="6286">
          <cell r="A6286">
            <v>93571</v>
          </cell>
          <cell r="B6286" t="str">
            <v>ARQUITETO SENIOR COM ENCARGOS COMPLEMENTARES</v>
          </cell>
          <cell r="C6286" t="str">
            <v>MES</v>
          </cell>
          <cell r="D6286">
            <v>21935.39</v>
          </cell>
        </row>
        <row r="6287">
          <cell r="A6287">
            <v>93572</v>
          </cell>
          <cell r="B6287" t="str">
            <v>ENCARREGADO GERAL DE OBRAS COM ENCARGOS COMPLEMENTARES</v>
          </cell>
          <cell r="C6287" t="str">
            <v>MES</v>
          </cell>
          <cell r="D6287">
            <v>7017.52</v>
          </cell>
        </row>
        <row r="6288">
          <cell r="A6288">
            <v>94295</v>
          </cell>
          <cell r="B6288" t="str">
            <v>MESTRE DE OBRAS COM ENCARGOS COMPLEMENTARES</v>
          </cell>
          <cell r="C6288" t="str">
            <v>MES</v>
          </cell>
          <cell r="D6288">
            <v>9048.64</v>
          </cell>
        </row>
        <row r="6289">
          <cell r="A6289">
            <v>94296</v>
          </cell>
          <cell r="B6289" t="str">
            <v>TOPOGRAFO COM ENCARGOS COMPLEMENTARES</v>
          </cell>
          <cell r="C6289" t="str">
            <v>MES</v>
          </cell>
          <cell r="D6289">
            <v>4661.7299999999996</v>
          </cell>
        </row>
        <row r="6290">
          <cell r="A6290">
            <v>95308</v>
          </cell>
          <cell r="B6290" t="str">
            <v>CURSO DE CAPACITAÇÃO PARA AJUDANTE DE ARMADOR (ENCARGOS COMPLEMENTARES) - HORISTA</v>
          </cell>
          <cell r="C6290" t="str">
            <v>H</v>
          </cell>
          <cell r="D6290">
            <v>0.13</v>
          </cell>
        </row>
        <row r="6291">
          <cell r="A6291">
            <v>95309</v>
          </cell>
          <cell r="B6291" t="str">
            <v>CURSO DE CAPACITAÇÃO PARA AJUDANTE DE CARPINTEIRO (ENCARGOS COMPLEMENTARES) - HORISTA</v>
          </cell>
          <cell r="C6291" t="str">
            <v>H</v>
          </cell>
          <cell r="D6291">
            <v>0.18</v>
          </cell>
        </row>
        <row r="6292">
          <cell r="A6292">
            <v>95310</v>
          </cell>
          <cell r="B6292" t="str">
            <v>CURSO DE CAPACITAÇÃO PARA AJUDANTE DE ESTRUTURA METÁLICA (ENCARGOS COMPLEMENTARES) - HORISTA</v>
          </cell>
          <cell r="C6292" t="str">
            <v>H</v>
          </cell>
          <cell r="D6292">
            <v>0.12</v>
          </cell>
        </row>
        <row r="6293">
          <cell r="A6293">
            <v>95311</v>
          </cell>
          <cell r="B6293" t="str">
            <v>CURSO DE CAPACITAÇÃO PARA AJUDANTE DE OPERAÇÃO EM GERAL (ENCARGOS COMPLEMENTARES) - HORISTA</v>
          </cell>
          <cell r="C6293" t="str">
            <v>H</v>
          </cell>
          <cell r="D6293">
            <v>0.13</v>
          </cell>
        </row>
        <row r="6294">
          <cell r="A6294">
            <v>95312</v>
          </cell>
          <cell r="B6294" t="str">
            <v>CURSO DE CAPACITAÇÃO PARA AJUDANTE DE PEDREIRO (ENCARGOS COMPLEMENTARES) - HORISTA</v>
          </cell>
          <cell r="C6294" t="str">
            <v>H</v>
          </cell>
          <cell r="D6294">
            <v>0.17</v>
          </cell>
        </row>
        <row r="6295">
          <cell r="A6295">
            <v>95313</v>
          </cell>
          <cell r="B6295" t="str">
            <v>CURSO DE CAPACITAÇÃO PARA AJUDANTE ESPECIALIZADO (ENCARGOS COMPLEMENTARES) - HORISTA</v>
          </cell>
          <cell r="C6295" t="str">
            <v>H</v>
          </cell>
          <cell r="D6295">
            <v>0.17</v>
          </cell>
        </row>
        <row r="6296">
          <cell r="A6296">
            <v>95314</v>
          </cell>
          <cell r="B6296" t="str">
            <v>CURSO DE CAPACITAÇÃO PARA ARMADOR (ENCARGOS COMPLEMENTARES) - HORISTA</v>
          </cell>
          <cell r="C6296" t="str">
            <v>H</v>
          </cell>
          <cell r="D6296">
            <v>0.18</v>
          </cell>
        </row>
        <row r="6297">
          <cell r="A6297">
            <v>95315</v>
          </cell>
          <cell r="B6297" t="str">
            <v>CURSO DE CAPACITAÇÃO PARA ASSENTADOR DE TUBOS (ENCARGOS COMPLEMENTARES) - HORISTA</v>
          </cell>
          <cell r="C6297" t="str">
            <v>H</v>
          </cell>
          <cell r="D6297">
            <v>0.23</v>
          </cell>
        </row>
        <row r="6298">
          <cell r="A6298">
            <v>95316</v>
          </cell>
          <cell r="B6298" t="str">
            <v>CURSO DE CAPACITAÇÃO PARA AUXILIAR DE ELETRICISTA (ENCARGOS COMPLEMENTARES) - HORISTA</v>
          </cell>
          <cell r="C6298" t="str">
            <v>H</v>
          </cell>
          <cell r="D6298">
            <v>0.41</v>
          </cell>
        </row>
        <row r="6299">
          <cell r="A6299">
            <v>95317</v>
          </cell>
          <cell r="B6299" t="str">
            <v>CURSO DE CAPACITAÇÃO PARA AUXILIAR DE ENCANADOR OU BOMBEIRO HIDRÁULICO (ENCARGOS COMPLEMENTARES) - HORISTA</v>
          </cell>
          <cell r="C6299" t="str">
            <v>H</v>
          </cell>
          <cell r="D6299">
            <v>0.2</v>
          </cell>
        </row>
        <row r="6300">
          <cell r="A6300">
            <v>95318</v>
          </cell>
          <cell r="B6300" t="str">
            <v>CURSO DE CAPACITAÇÃO PARA AUXILIAR DE LABORATÓRIO (ENCARGOS COMPLEMENTARES) - HORISTA</v>
          </cell>
          <cell r="C6300" t="str">
            <v>H</v>
          </cell>
          <cell r="D6300">
            <v>0.16</v>
          </cell>
        </row>
        <row r="6301">
          <cell r="A6301">
            <v>95319</v>
          </cell>
          <cell r="B6301" t="str">
            <v>CURSO DE CAPACITAÇÃO PARA AUXILIAR DE MECÂNICO (ENCARGOS COMPLEMENTARES) - HORISTA</v>
          </cell>
          <cell r="C6301" t="str">
            <v>H</v>
          </cell>
          <cell r="D6301">
            <v>0.13</v>
          </cell>
        </row>
        <row r="6302">
          <cell r="A6302">
            <v>95320</v>
          </cell>
          <cell r="B6302" t="str">
            <v>CURSO DE CAPACITAÇÃO PARA AUXILIAR DE SERRALHEIRO (ENCARGOS COMPLEMENTARES) - HORISTA</v>
          </cell>
          <cell r="C6302" t="str">
            <v>H</v>
          </cell>
          <cell r="D6302">
            <v>0.14000000000000001</v>
          </cell>
        </row>
        <row r="6303">
          <cell r="A6303">
            <v>95321</v>
          </cell>
          <cell r="B6303" t="str">
            <v>CURSO DE CAPACITAÇÃO PARA AUXILIAR DE SERVIÇOS GERAIS (ENCARGOS COMPLEMENTARES) - HORISTA</v>
          </cell>
          <cell r="C6303" t="str">
            <v>H</v>
          </cell>
          <cell r="D6303">
            <v>0.14000000000000001</v>
          </cell>
        </row>
        <row r="6304">
          <cell r="A6304">
            <v>95322</v>
          </cell>
          <cell r="B6304" t="str">
            <v>CURSO DE CAPACITAÇÃO PARA AUXILIAR DE TOPÓGRAFO (ENCARGOS COMPLEMENTARES) - HORISTA</v>
          </cell>
          <cell r="C6304" t="str">
            <v>H</v>
          </cell>
          <cell r="D6304">
            <v>0.05</v>
          </cell>
        </row>
        <row r="6305">
          <cell r="A6305">
            <v>95323</v>
          </cell>
          <cell r="B6305" t="str">
            <v>CURSO DE CAPACITAÇÃO PARA AUXILIAR TÉCNICO DE ENGENHARIA (ENCARGOS COMPLEMENTARES) - HORISTA</v>
          </cell>
          <cell r="C6305" t="str">
            <v>H</v>
          </cell>
          <cell r="D6305">
            <v>0.2</v>
          </cell>
        </row>
        <row r="6306">
          <cell r="A6306">
            <v>95324</v>
          </cell>
          <cell r="B6306" t="str">
            <v>CURSO DE CAPACITAÇÃO PARA AZULEJISTA OU LADRILHISTA (ENCARGOS COMPLEMENTARES) - HORISTA</v>
          </cell>
          <cell r="C6306" t="str">
            <v>H</v>
          </cell>
          <cell r="D6306">
            <v>0.26</v>
          </cell>
        </row>
        <row r="6307">
          <cell r="A6307">
            <v>95325</v>
          </cell>
          <cell r="B6307" t="str">
            <v>CURSO DE CAPACITAÇÃO PARA BLASTER, DINAMITADOR OU CABO DE FOGO (ENCARGOS COMPLEMENTARES) - HORISTA</v>
          </cell>
          <cell r="C6307" t="str">
            <v>H</v>
          </cell>
          <cell r="D6307">
            <v>0.26</v>
          </cell>
        </row>
        <row r="6308">
          <cell r="A6308">
            <v>95326</v>
          </cell>
          <cell r="B6308" t="str">
            <v>CURSO DE CAPACITAÇÃO PARA CADASTRISTA DE REDES DE AGUA E ESGOTO (ENCARGOS COMPLEMENTARES) - HORISTA</v>
          </cell>
          <cell r="C6308" t="str">
            <v>H</v>
          </cell>
          <cell r="D6308">
            <v>0.05</v>
          </cell>
        </row>
        <row r="6309">
          <cell r="A6309">
            <v>95327</v>
          </cell>
          <cell r="B6309" t="str">
            <v>CURSO DE CAPACITAÇÃO PARA CALAFETADOR/CALAFATE (ENCARGOS COMPLEMENTARES) - HORISTA</v>
          </cell>
          <cell r="C6309" t="str">
            <v>H</v>
          </cell>
          <cell r="D6309">
            <v>0.28999999999999998</v>
          </cell>
        </row>
        <row r="6310">
          <cell r="A6310">
            <v>95328</v>
          </cell>
          <cell r="B6310" t="str">
            <v>CURSO DE CAPACITAÇÃO PARA CALCETEIRO (ENCARGOS COMPLEMENTARES) - HORISTA</v>
          </cell>
          <cell r="C6310" t="str">
            <v>H</v>
          </cell>
          <cell r="D6310">
            <v>0.18</v>
          </cell>
        </row>
        <row r="6311">
          <cell r="A6311">
            <v>95329</v>
          </cell>
          <cell r="B6311" t="str">
            <v>CURSO DE CAPACITAÇÃO PARA CARPINTEIRO DE ESQUADRIA (ENCARGOS COMPLEMENTARES) - HORISTA</v>
          </cell>
          <cell r="C6311" t="str">
            <v>H</v>
          </cell>
          <cell r="D6311">
            <v>0.25</v>
          </cell>
        </row>
        <row r="6312">
          <cell r="A6312">
            <v>95330</v>
          </cell>
          <cell r="B6312" t="str">
            <v>CURSO DE CAPACITAÇÃO PARA CARPINTEIRO DE FÔRMAS (ENCARGOS COMPLEMENTARES) - HORISTA</v>
          </cell>
          <cell r="C6312" t="str">
            <v>H</v>
          </cell>
          <cell r="D6312">
            <v>0.18</v>
          </cell>
        </row>
        <row r="6313">
          <cell r="A6313">
            <v>95331</v>
          </cell>
          <cell r="B6313" t="str">
            <v>CURSO DE CAPACITAÇÃO PARA CAVOUQUEIRO OU OPERADOR PERFURATRIZ/ROMPEDOR (ENCARGOS COMPLEMENTARES) - HORISTA</v>
          </cell>
          <cell r="C6313" t="str">
            <v>H</v>
          </cell>
          <cell r="D6313">
            <v>0.11</v>
          </cell>
        </row>
        <row r="6314">
          <cell r="A6314">
            <v>95332</v>
          </cell>
          <cell r="B6314" t="str">
            <v>CURSO DE CAPACITAÇÃO PARA ELETRICISTA (ENCARGOS COMPLEMENTARES) - HORISTA</v>
          </cell>
          <cell r="C6314" t="str">
            <v>H</v>
          </cell>
          <cell r="D6314">
            <v>0.57999999999999996</v>
          </cell>
        </row>
        <row r="6315">
          <cell r="A6315">
            <v>95333</v>
          </cell>
          <cell r="B6315" t="str">
            <v>CURSO DE CAPACITAÇÃO PARA ELETRICISTA INDUSTRIAL (ENCARGOS COMPLEMENTARES) - HORISTA</v>
          </cell>
          <cell r="C6315" t="str">
            <v>H</v>
          </cell>
          <cell r="D6315">
            <v>0.5</v>
          </cell>
        </row>
        <row r="6316">
          <cell r="A6316">
            <v>95334</v>
          </cell>
          <cell r="B6316" t="str">
            <v>CURSO DE CAPACITAÇÃO PARA ELETROTÉCNICO (ENCARGOS COMPLEMENTARES) - HORISTA</v>
          </cell>
          <cell r="C6316" t="str">
            <v>H</v>
          </cell>
          <cell r="D6316">
            <v>0.55000000000000004</v>
          </cell>
        </row>
        <row r="6317">
          <cell r="A6317">
            <v>95335</v>
          </cell>
          <cell r="B6317" t="str">
            <v>CURSO DE CAPACITAÇÃO PARA ENCANADOR OU BOMBEIRO HIDRÁULICO (ENCARGOS COMPLEMENTARES) - HORISTA</v>
          </cell>
          <cell r="C6317" t="str">
            <v>H</v>
          </cell>
          <cell r="D6317">
            <v>0.28000000000000003</v>
          </cell>
        </row>
        <row r="6318">
          <cell r="A6318">
            <v>95336</v>
          </cell>
          <cell r="B6318" t="str">
            <v>CURSO DE CAPACITAÇÃO PARA ESTUCADOR (ENCARGOS COMPLEMENTARES) - HORISTA</v>
          </cell>
          <cell r="C6318" t="str">
            <v>H</v>
          </cell>
          <cell r="D6318">
            <v>0.19</v>
          </cell>
        </row>
        <row r="6319">
          <cell r="A6319">
            <v>95337</v>
          </cell>
          <cell r="B6319" t="str">
            <v>CURSO DE CAPACITAÇÃO PARA GESSEIRO (ENCARGOS COMPLEMENTARES) - HORISTA</v>
          </cell>
          <cell r="C6319" t="str">
            <v>H</v>
          </cell>
          <cell r="D6319">
            <v>0.18</v>
          </cell>
        </row>
        <row r="6320">
          <cell r="A6320">
            <v>95338</v>
          </cell>
          <cell r="B6320" t="str">
            <v>CURSO DE CAPACITAÇÃO PARA IMPERMEABILIZADOR (ENCARGOS COMPLEMENTARES) - HORISTA</v>
          </cell>
          <cell r="C6320" t="str">
            <v>H</v>
          </cell>
          <cell r="D6320">
            <v>0.34</v>
          </cell>
        </row>
        <row r="6321">
          <cell r="A6321">
            <v>95339</v>
          </cell>
          <cell r="B6321" t="str">
            <v>CURSO DE CAPACITAÇÃO PARA MAÇARIQUEIRO (ENCARGOS COMPLEMENTARES) - HORISTA</v>
          </cell>
          <cell r="C6321" t="str">
            <v>H</v>
          </cell>
          <cell r="D6321">
            <v>0.28999999999999998</v>
          </cell>
        </row>
        <row r="6322">
          <cell r="A6322">
            <v>95340</v>
          </cell>
          <cell r="B6322" t="str">
            <v>CURSO DE CAPACITAÇÃO PARA MARCENEIRO (ENCARGOS COMPLEMENTARES) - HORISTA</v>
          </cell>
          <cell r="C6322" t="str">
            <v>H</v>
          </cell>
          <cell r="D6322">
            <v>0.23</v>
          </cell>
        </row>
        <row r="6323">
          <cell r="A6323">
            <v>95341</v>
          </cell>
          <cell r="B6323" t="str">
            <v>CURSO DE CAPACITAÇÃO PARA MARMORISTA/GRANITEIRO (ENCARGOS COMPLEMENTARES) - HORISTA</v>
          </cell>
          <cell r="C6323" t="str">
            <v>H</v>
          </cell>
          <cell r="D6323">
            <v>0.2</v>
          </cell>
        </row>
        <row r="6324">
          <cell r="A6324">
            <v>95342</v>
          </cell>
          <cell r="B6324" t="str">
            <v>CURSO DE CAPACITAÇÃO PARA MECÂNICO DE EQUIPAMENTOS PESADOS (ENCARGOS COMPLEMENTARES) - HORISTA</v>
          </cell>
          <cell r="C6324" t="str">
            <v>H</v>
          </cell>
          <cell r="D6324">
            <v>0.16</v>
          </cell>
        </row>
        <row r="6325">
          <cell r="A6325">
            <v>95343</v>
          </cell>
          <cell r="B6325" t="str">
            <v>CURSO DE CAPACITAÇÃO PARA MONTADOR  DE TUBO AÇO/EQUIPAMENTOS (ENCARGOS COMPLEMENTARES) - HORISTA</v>
          </cell>
          <cell r="C6325" t="str">
            <v>H</v>
          </cell>
          <cell r="D6325">
            <v>0.2</v>
          </cell>
        </row>
        <row r="6326">
          <cell r="A6326">
            <v>95344</v>
          </cell>
          <cell r="B6326" t="str">
            <v>CURSO DE CAPACITAÇÃO PARA MONTADOR DE ESTRUTURA METÁLICA (ENCARGOS COMPLEMENTARES) - HORISTA</v>
          </cell>
          <cell r="C6326" t="str">
            <v>H</v>
          </cell>
          <cell r="D6326">
            <v>0.17</v>
          </cell>
        </row>
        <row r="6327">
          <cell r="A6327">
            <v>95345</v>
          </cell>
          <cell r="B6327" t="str">
            <v>CURSO DE CAPACITAÇÃO PARA MONTADOR ELETROMECÂNICO (ENCARGOS COMPLEMENTARES) - HORISTA</v>
          </cell>
          <cell r="C6327" t="str">
            <v>H</v>
          </cell>
          <cell r="D6327">
            <v>0.62</v>
          </cell>
        </row>
        <row r="6328">
          <cell r="A6328">
            <v>95346</v>
          </cell>
          <cell r="B6328" t="str">
            <v>CURSO DE CAPACITAÇÃO PARA MOTORISTA DE BASCULANTE (ENCARGOS COMPLEMENTARES) - HORISTA</v>
          </cell>
          <cell r="C6328" t="str">
            <v>H</v>
          </cell>
          <cell r="D6328">
            <v>0.06</v>
          </cell>
        </row>
        <row r="6329">
          <cell r="A6329">
            <v>95347</v>
          </cell>
          <cell r="B6329" t="str">
            <v>CURSO DE CAPACITAÇÃO PARA MOTORISTA DE CAMINHÃO (ENCARGOS COMPLEMENTARES) - HORISTA</v>
          </cell>
          <cell r="C6329" t="str">
            <v>H</v>
          </cell>
          <cell r="D6329">
            <v>7.0000000000000007E-2</v>
          </cell>
        </row>
        <row r="6330">
          <cell r="A6330">
            <v>95348</v>
          </cell>
          <cell r="B6330" t="str">
            <v>CURSO DE CAPACITAÇÃO PARA MOTORISTA DE CAMINHÃO E CARRETA (ENCARGOS COMPLEMENTARES) - HORISTA</v>
          </cell>
          <cell r="C6330" t="str">
            <v>H</v>
          </cell>
          <cell r="D6330">
            <v>0.09</v>
          </cell>
        </row>
        <row r="6331">
          <cell r="A6331">
            <v>95349</v>
          </cell>
          <cell r="B6331" t="str">
            <v>CURSO DE CAPACITAÇÃO PARA MOTORISTA DE VEÍCULO LEVE (ENCARGOS COMPLEMENTARES) - HORISTA</v>
          </cell>
          <cell r="C6331" t="str">
            <v>H</v>
          </cell>
          <cell r="D6331">
            <v>0.05</v>
          </cell>
        </row>
        <row r="6332">
          <cell r="A6332">
            <v>95350</v>
          </cell>
          <cell r="B6332" t="str">
            <v>CURSO DE CAPACITAÇÃO PARA MOTORISTA DE VEÍCULO PESADO (ENCARGOS COMPLEMENTARES) - HORISTA</v>
          </cell>
          <cell r="C6332" t="str">
            <v>H</v>
          </cell>
          <cell r="D6332">
            <v>0.08</v>
          </cell>
        </row>
        <row r="6333">
          <cell r="A6333">
            <v>95351</v>
          </cell>
          <cell r="B6333" t="str">
            <v>CURSO DE CAPACITAÇÃO PARA MOTORISTA OPERADOR DE MUNCK (ENCARGOS COMPLEMENTARES) - HORISTA</v>
          </cell>
          <cell r="C6333" t="str">
            <v>H</v>
          </cell>
          <cell r="D6333">
            <v>0.17</v>
          </cell>
        </row>
        <row r="6334">
          <cell r="A6334">
            <v>95352</v>
          </cell>
          <cell r="B6334" t="str">
            <v>CURSO DE CAPACITAÇÃO PARA NIVELADOR (ENCARGOS COMPLEMENTARES) - HORISTA</v>
          </cell>
          <cell r="C6334" t="str">
            <v>H</v>
          </cell>
          <cell r="D6334">
            <v>0.06</v>
          </cell>
        </row>
        <row r="6335">
          <cell r="A6335">
            <v>95354</v>
          </cell>
          <cell r="B6335" t="str">
            <v>CURSO DE CAPACITAÇÃO PARA OPERADOR DE BETONEIRA (CAMINHÃO) (ENCARGOS COMPLEMENTARES) - HORISTA</v>
          </cell>
          <cell r="C6335" t="str">
            <v>H</v>
          </cell>
          <cell r="D6335">
            <v>0.1</v>
          </cell>
        </row>
        <row r="6336">
          <cell r="A6336">
            <v>95355</v>
          </cell>
          <cell r="B6336" t="str">
            <v>CURSO DE CAPACITAÇÃO PARA OPERADOR DE COMPRESSOR OU COMPRESSORISTA (ENCARGOS COMPLEMENTARES) - HORISTA</v>
          </cell>
          <cell r="C6336" t="str">
            <v>H</v>
          </cell>
          <cell r="D6336">
            <v>0.11</v>
          </cell>
        </row>
        <row r="6337">
          <cell r="A6337">
            <v>95356</v>
          </cell>
          <cell r="B6337" t="str">
            <v>CURSO DE CAPACITAÇÃO PARA OPERADOR DE DEMARCADORA DE FAIXAS (ENCARGOS COMPLEMENTARES) - HORISTA</v>
          </cell>
          <cell r="C6337" t="str">
            <v>H</v>
          </cell>
          <cell r="D6337">
            <v>0.13</v>
          </cell>
        </row>
        <row r="6338">
          <cell r="A6338">
            <v>95357</v>
          </cell>
          <cell r="B6338" t="str">
            <v>CURSO DE CAPACITAÇÃO PARA OPERADOR DE ESCAVADEIRA (ENCARGOS COMPLEMENTARES) - HORISTA</v>
          </cell>
          <cell r="C6338" t="str">
            <v>H</v>
          </cell>
          <cell r="D6338">
            <v>0.2</v>
          </cell>
        </row>
        <row r="6339">
          <cell r="A6339">
            <v>95358</v>
          </cell>
          <cell r="B6339" t="str">
            <v>CURSO DE CAPACITAÇÃO PARA OPERADOR DE GUINCHO (ENCARGOS COMPLEMENTARES) - HORISTA</v>
          </cell>
          <cell r="C6339" t="str">
            <v>H</v>
          </cell>
          <cell r="D6339">
            <v>0.27</v>
          </cell>
        </row>
        <row r="6340">
          <cell r="A6340">
            <v>95359</v>
          </cell>
          <cell r="B6340" t="str">
            <v>CURSO DE CAPACITAÇÃO PARA OPERADOR DE GUINDASTE (ENCARGOS COMPLEMENTARES) - HORISTA</v>
          </cell>
          <cell r="C6340" t="str">
            <v>H</v>
          </cell>
          <cell r="D6340">
            <v>0.27</v>
          </cell>
        </row>
        <row r="6341">
          <cell r="A6341">
            <v>95360</v>
          </cell>
          <cell r="B6341" t="str">
            <v>CURSO DE CAPACITAÇÃO PARA OPERADOR DE MÁQUINAS E EQUIPAMENTOS (ENCARGOS COMPLEMENTARES) - HORISTA</v>
          </cell>
          <cell r="C6341" t="str">
            <v>H</v>
          </cell>
          <cell r="D6341">
            <v>0.2</v>
          </cell>
        </row>
        <row r="6342">
          <cell r="A6342">
            <v>95361</v>
          </cell>
          <cell r="B6342" t="str">
            <v>CURSO DE CAPACITAÇÃO PARA OPERADOR DE MARTELETE OU MARTELETEIRO (ENCARGOS COMPLEMENTARES) - HORISTA</v>
          </cell>
          <cell r="C6342" t="str">
            <v>H</v>
          </cell>
          <cell r="D6342">
            <v>0.12</v>
          </cell>
        </row>
        <row r="6343">
          <cell r="A6343">
            <v>95362</v>
          </cell>
          <cell r="B6343" t="str">
            <v>CURSO DE CAPACITAÇÃO PARA OPERADOR DE MOTO-ESCREIPER (ENCARGOS COMPLEMENTARES) - HORISTA</v>
          </cell>
          <cell r="C6343" t="str">
            <v>H</v>
          </cell>
          <cell r="D6343">
            <v>0.13</v>
          </cell>
        </row>
        <row r="6344">
          <cell r="A6344">
            <v>95363</v>
          </cell>
          <cell r="B6344" t="str">
            <v>CURSO DE CAPACITAÇÃO PARA OPERADOR DE MOTONIVELADORA (ENCARGOS COMPLEMENTARES) - HORISTA</v>
          </cell>
          <cell r="C6344" t="str">
            <v>H</v>
          </cell>
          <cell r="D6344">
            <v>0.16</v>
          </cell>
        </row>
        <row r="6345">
          <cell r="A6345">
            <v>95364</v>
          </cell>
          <cell r="B6345" t="str">
            <v>CURSO DE CAPACITAÇÃO PARA OPERADOR DE PÁ CARREGADEIRA (ENCARGOS COMPLEMENTARES) - HORISTA</v>
          </cell>
          <cell r="C6345" t="str">
            <v>H</v>
          </cell>
          <cell r="D6345">
            <v>0.14000000000000001</v>
          </cell>
        </row>
        <row r="6346">
          <cell r="A6346">
            <v>95365</v>
          </cell>
          <cell r="B6346" t="str">
            <v>CURSO DE CAPACITAÇÃO PARA OPERADOR DE PAVIMENTADORA (ENCARGOS COMPLEMENTARES) - HORISTA</v>
          </cell>
          <cell r="C6346" t="str">
            <v>H</v>
          </cell>
          <cell r="D6346">
            <v>0.14000000000000001</v>
          </cell>
        </row>
        <row r="6347">
          <cell r="A6347">
            <v>95366</v>
          </cell>
          <cell r="B6347" t="str">
            <v>CURSO DE CAPACITAÇÃO PARA OPERADOR DE ROLO COMPACTADOR (ENCARGOS COMPLEMENTARES) - HORISTA</v>
          </cell>
          <cell r="C6347" t="str">
            <v>H</v>
          </cell>
          <cell r="D6347">
            <v>0.13</v>
          </cell>
        </row>
        <row r="6348">
          <cell r="A6348">
            <v>95367</v>
          </cell>
          <cell r="B6348" t="str">
            <v>CURSO DE CAPACITAÇÃO PARA OPERADOR DE USINA DE ASFALTO, DE SOLOS OU DE CONCRETO (ENCARGOS COMPLEMENTARES) - HORISTA</v>
          </cell>
          <cell r="C6348" t="str">
            <v>H</v>
          </cell>
          <cell r="D6348">
            <v>0.12</v>
          </cell>
        </row>
        <row r="6349">
          <cell r="A6349">
            <v>95368</v>
          </cell>
          <cell r="B6349" t="str">
            <v>CURSO DE CAPACITAÇÃO PARA OPERADOR JATO DE AREIA OU JATISTA (ENCARGOS COMPLEMENTARES) - HORISTA</v>
          </cell>
          <cell r="C6349" t="str">
            <v>H</v>
          </cell>
          <cell r="D6349">
            <v>0.2</v>
          </cell>
        </row>
        <row r="6350">
          <cell r="A6350">
            <v>95369</v>
          </cell>
          <cell r="B6350" t="str">
            <v>CURSO DE CAPACITAÇÃO PARA OPERADOR PARA BATE ESTACAS (ENCARGOS COMPLEMENTARES) - HORISTA</v>
          </cell>
          <cell r="C6350" t="str">
            <v>H</v>
          </cell>
          <cell r="D6350">
            <v>0.13</v>
          </cell>
        </row>
        <row r="6351">
          <cell r="A6351">
            <v>95370</v>
          </cell>
          <cell r="B6351" t="str">
            <v>CURSO DE CAPACITAÇÃO PARA PASTILHEIRO (ENCARGOS COMPLEMENTARES) - HORISTA</v>
          </cell>
          <cell r="C6351" t="str">
            <v>H</v>
          </cell>
          <cell r="D6351">
            <v>0.23</v>
          </cell>
        </row>
        <row r="6352">
          <cell r="A6352">
            <v>95371</v>
          </cell>
          <cell r="B6352" t="str">
            <v>CURSO DE CAPACITAÇÃO PARA PEDREIRO (ENCARGOS COMPLEMENTARES) - HORISTA</v>
          </cell>
          <cell r="C6352" t="str">
            <v>H</v>
          </cell>
          <cell r="D6352">
            <v>0.34</v>
          </cell>
        </row>
        <row r="6353">
          <cell r="A6353">
            <v>95372</v>
          </cell>
          <cell r="B6353" t="str">
            <v>CURSO DE CAPACITAÇÃO PARA PINTOR (ENCARGOS COMPLEMENTARES) - HORISTA</v>
          </cell>
          <cell r="C6353" t="str">
            <v>H</v>
          </cell>
          <cell r="D6353">
            <v>0.23</v>
          </cell>
        </row>
        <row r="6354">
          <cell r="A6354">
            <v>95373</v>
          </cell>
          <cell r="B6354" t="str">
            <v>CURSO DE CAPACITAÇÃO PARA PINTOR DE LETREIROS (ENCARGOS COMPLEMENTARES) - HORISTA</v>
          </cell>
          <cell r="C6354" t="str">
            <v>H</v>
          </cell>
          <cell r="D6354">
            <v>0.25</v>
          </cell>
        </row>
        <row r="6355">
          <cell r="A6355">
            <v>95374</v>
          </cell>
          <cell r="B6355" t="str">
            <v>CURSO DE CAPACITAÇÃO PARA PINTOR PARA TINTA EPÓXI (ENCARGOS COMPLEMENTARES) - HORISTA</v>
          </cell>
          <cell r="C6355" t="str">
            <v>H</v>
          </cell>
          <cell r="D6355">
            <v>0.24</v>
          </cell>
        </row>
        <row r="6356">
          <cell r="A6356">
            <v>95375</v>
          </cell>
          <cell r="B6356" t="str">
            <v>CURSO DE CAPACITAÇÃO PARA POCEIRO (ENCARGOS COMPLEMENTARES) - HORISTA</v>
          </cell>
          <cell r="C6356" t="str">
            <v>H</v>
          </cell>
          <cell r="D6356">
            <v>0.25</v>
          </cell>
        </row>
        <row r="6357">
          <cell r="A6357">
            <v>95376</v>
          </cell>
          <cell r="B6357" t="str">
            <v>CURSO DE CAPACITAÇÃO PARA RASTELEIRO (ENCARGOS COMPLEMENTARES) - HORISTA</v>
          </cell>
          <cell r="C6357" t="str">
            <v>H</v>
          </cell>
          <cell r="D6357">
            <v>0.05</v>
          </cell>
        </row>
        <row r="6358">
          <cell r="A6358">
            <v>95377</v>
          </cell>
          <cell r="B6358" t="str">
            <v>CURSO DE CAPACITAÇÃO PARA SERRALHEIRO (ENCARGOS COMPLEMENTARES) - HORISTA</v>
          </cell>
          <cell r="C6358" t="str">
            <v>H</v>
          </cell>
          <cell r="D6358">
            <v>0.18</v>
          </cell>
        </row>
        <row r="6359">
          <cell r="A6359">
            <v>95378</v>
          </cell>
          <cell r="B6359" t="str">
            <v>CURSO DE CAPACITAÇÃO PARA SERVENTE (ENCARGOS COMPLEMENTARES) - HORISTA</v>
          </cell>
          <cell r="C6359" t="str">
            <v>H</v>
          </cell>
          <cell r="D6359">
            <v>0.24</v>
          </cell>
        </row>
        <row r="6360">
          <cell r="A6360">
            <v>95379</v>
          </cell>
          <cell r="B6360" t="str">
            <v>CURSO DE CAPACITAÇÃO PARA SOLDADOR (ENCARGOS COMPLEMENTARES) - HORISTA</v>
          </cell>
          <cell r="C6360" t="str">
            <v>H</v>
          </cell>
          <cell r="D6360">
            <v>0.19</v>
          </cell>
        </row>
        <row r="6361">
          <cell r="A6361">
            <v>95380</v>
          </cell>
          <cell r="B6361" t="str">
            <v>CURSO DE CAPACITAÇÃO PARA SOLDADOR A (PARA SOLDA A SER TESTADA COM RAIOS  X ) (ENCARGOS COMPLEMENTARES) - HORISTA</v>
          </cell>
          <cell r="C6361" t="str">
            <v>H</v>
          </cell>
          <cell r="D6361">
            <v>0.21</v>
          </cell>
        </row>
        <row r="6362">
          <cell r="A6362">
            <v>95382</v>
          </cell>
          <cell r="B6362" t="str">
            <v>CURSO DE CAPACITAÇÃO PARA TAQUEADOR OU TAQUEIRO (ENCARGOS COMPLEMENTARES) - HORISTA</v>
          </cell>
          <cell r="C6362" t="str">
            <v>H</v>
          </cell>
          <cell r="D6362">
            <v>0.22</v>
          </cell>
        </row>
        <row r="6363">
          <cell r="A6363">
            <v>95383</v>
          </cell>
          <cell r="B6363" t="str">
            <v>CURSO DE CAPACITAÇÃO PARA TÉCNICO DE LABORATÓRIO (ENCARGOS COMPLEMENTARES) - HORISTA</v>
          </cell>
          <cell r="C6363" t="str">
            <v>H</v>
          </cell>
          <cell r="D6363">
            <v>0.24</v>
          </cell>
        </row>
        <row r="6364">
          <cell r="A6364">
            <v>95384</v>
          </cell>
          <cell r="B6364" t="str">
            <v>CURSO DE CAPACITAÇÃO PARA TÉCNICO DE SONDAGEM (ENCARGOS COMPLEMENTARES) - HORISTA</v>
          </cell>
          <cell r="C6364" t="str">
            <v>H</v>
          </cell>
          <cell r="D6364">
            <v>0.19</v>
          </cell>
        </row>
        <row r="6365">
          <cell r="A6365">
            <v>95385</v>
          </cell>
          <cell r="B6365" t="str">
            <v>CURSO DE CAPACITAÇÃO PARA TELHADISTA (ENCARGOS COMPLEMENTARES) - HORISTA</v>
          </cell>
          <cell r="C6365" t="str">
            <v>H</v>
          </cell>
          <cell r="D6365">
            <v>0.16</v>
          </cell>
        </row>
        <row r="6366">
          <cell r="A6366">
            <v>95386</v>
          </cell>
          <cell r="B6366" t="str">
            <v>CURSO DE CAPACITAÇÃO PARA TRATORISTA (ENCARGOS COMPLEMENTARES) - HORISTA</v>
          </cell>
          <cell r="C6366" t="str">
            <v>H</v>
          </cell>
          <cell r="D6366">
            <v>0.19</v>
          </cell>
        </row>
        <row r="6367">
          <cell r="A6367">
            <v>95387</v>
          </cell>
          <cell r="B6367" t="str">
            <v>CURSO DE CAPACITAÇÃO PARA VIDRACEIRO (ENCARGOS COMPLEMENTARES) - HORISTA</v>
          </cell>
          <cell r="C6367" t="str">
            <v>H</v>
          </cell>
          <cell r="D6367">
            <v>0.23</v>
          </cell>
        </row>
        <row r="6368">
          <cell r="A6368">
            <v>95388</v>
          </cell>
          <cell r="B6368" t="str">
            <v>CURSO DE CAPACITAÇÃO PARA VIGIA NOTURNO (ENCARGOS COMPLEMENTARES) - HORISTA</v>
          </cell>
          <cell r="C6368" t="str">
            <v>H</v>
          </cell>
          <cell r="D6368">
            <v>0.08</v>
          </cell>
        </row>
        <row r="6369">
          <cell r="A6369">
            <v>95389</v>
          </cell>
          <cell r="B6369" t="str">
            <v>CURSO DE CAPACITAÇÃO PARA OPERADOR DE BETONEIRA ESTACIONÁRIA/MISTURADOR (ENCARGOS COMPLEMENTARES) - HORISTA</v>
          </cell>
          <cell r="C6369" t="str">
            <v>H</v>
          </cell>
          <cell r="D6369">
            <v>0.1</v>
          </cell>
        </row>
        <row r="6370">
          <cell r="A6370">
            <v>95390</v>
          </cell>
          <cell r="B6370" t="str">
            <v>CURSO DE CAPACITAÇÃO PARA JARDINEIRO (ENCARGOS COMPLEMENTARES) - HORISTA</v>
          </cell>
          <cell r="C6370" t="str">
            <v>H</v>
          </cell>
          <cell r="D6370">
            <v>0.08</v>
          </cell>
        </row>
        <row r="6371">
          <cell r="A6371">
            <v>95391</v>
          </cell>
          <cell r="B6371" t="str">
            <v>CURSO DE CAPACITAÇÃO PARA DESENHISTA DETALHISTA (ENCARGOS COMPLEMENTARES) - HORISTA</v>
          </cell>
          <cell r="C6371" t="str">
            <v>H</v>
          </cell>
          <cell r="D6371">
            <v>0.1</v>
          </cell>
        </row>
        <row r="6372">
          <cell r="A6372">
            <v>95392</v>
          </cell>
          <cell r="B6372" t="str">
            <v>CURSO DE CAPACITAÇÃO PARA ALMOXARIFE (ENCARGOS COMPLEMENTARES) - HORISTA</v>
          </cell>
          <cell r="C6372" t="str">
            <v>H</v>
          </cell>
          <cell r="D6372">
            <v>0.09</v>
          </cell>
        </row>
        <row r="6373">
          <cell r="A6373">
            <v>95393</v>
          </cell>
          <cell r="B6373" t="str">
            <v>CURSO DE CAPACITAÇÃO PARA APONTADOR OU APROPRIADOR (ENCARGOS COMPLEMENTARES) - HORISTA</v>
          </cell>
          <cell r="C6373" t="str">
            <v>H</v>
          </cell>
          <cell r="D6373">
            <v>0.5</v>
          </cell>
        </row>
        <row r="6374">
          <cell r="A6374">
            <v>95394</v>
          </cell>
          <cell r="B6374" t="str">
            <v>CURSO DE CAPACITAÇÃO PARA ARQUITETO DE OBRA JÚNIOR (ENCARGOS COMPLEMENTARES) - HORISTA</v>
          </cell>
          <cell r="C6374" t="str">
            <v>H</v>
          </cell>
          <cell r="D6374">
            <v>0.43</v>
          </cell>
        </row>
        <row r="6375">
          <cell r="A6375">
            <v>95395</v>
          </cell>
          <cell r="B6375" t="str">
            <v>CURSO DE CAPACITAÇÃO PARA ARQUITETO DE OBRA PLENO (ENCARGOS COMPLEMENTARES) - HORISTA</v>
          </cell>
          <cell r="C6375" t="str">
            <v>H</v>
          </cell>
          <cell r="D6375">
            <v>0.62</v>
          </cell>
        </row>
        <row r="6376">
          <cell r="A6376">
            <v>95396</v>
          </cell>
          <cell r="B6376" t="str">
            <v>CURSO DE CAPACITAÇÃO PARA ARQUITETO DE OBRA SÊNIOR (ENCARGOS COMPLEMENTARES) - HORISTA</v>
          </cell>
          <cell r="C6376" t="str">
            <v>H</v>
          </cell>
          <cell r="D6376">
            <v>0.82</v>
          </cell>
        </row>
        <row r="6377">
          <cell r="A6377">
            <v>95397</v>
          </cell>
          <cell r="B6377" t="str">
            <v>CURSO DE CAPACITAÇÃO PARA AUXILIAR DE DESENHISTA (ENCARGOS COMPLEMENTARES) - HORISTA</v>
          </cell>
          <cell r="C6377" t="str">
            <v>H</v>
          </cell>
          <cell r="D6377">
            <v>0.08</v>
          </cell>
        </row>
        <row r="6378">
          <cell r="A6378">
            <v>95398</v>
          </cell>
          <cell r="B6378" t="str">
            <v>CURSO DE CAPACITAÇÃO PARA AUXILIAR DE ESCRITÓRIO (ENCARGOS COMPLEMENTARES) - HORISTA</v>
          </cell>
          <cell r="C6378" t="str">
            <v>H</v>
          </cell>
          <cell r="D6378">
            <v>7.0000000000000007E-2</v>
          </cell>
        </row>
        <row r="6379">
          <cell r="A6379">
            <v>95399</v>
          </cell>
          <cell r="B6379" t="str">
            <v>CURSO DE CAPACITAÇÃO PARA DESENHISTA COPISTA (ENCARGOS COMPLEMENTARES) - HORISTA</v>
          </cell>
          <cell r="C6379" t="str">
            <v>H</v>
          </cell>
          <cell r="D6379">
            <v>0.09</v>
          </cell>
        </row>
        <row r="6380">
          <cell r="A6380">
            <v>95400</v>
          </cell>
          <cell r="B6380" t="str">
            <v>CURSO DE CAPACITAÇÃO PARA DESENHISTA PROJETISTA (ENCARGOS COMPLEMENTARES) - HORISTA</v>
          </cell>
          <cell r="C6380" t="str">
            <v>H</v>
          </cell>
          <cell r="D6380">
            <v>0.12</v>
          </cell>
        </row>
        <row r="6381">
          <cell r="A6381">
            <v>95401</v>
          </cell>
          <cell r="B6381" t="str">
            <v>CURSO DE CAPACITAÇÃO PARA ENCARREGADO GERAL (ENCARGOS COMPLEMENTARES) - HORISTA</v>
          </cell>
          <cell r="C6381" t="str">
            <v>H</v>
          </cell>
          <cell r="D6381">
            <v>0.55000000000000004</v>
          </cell>
        </row>
        <row r="6382">
          <cell r="A6382">
            <v>95402</v>
          </cell>
          <cell r="B6382" t="str">
            <v>CURSO DE CAPACITAÇÃO PARA ENGENHEIRO CIVIL DE OBRA JÚNIOR (ENCARGOS COMPLEMENTARES) - HORISTA</v>
          </cell>
          <cell r="C6382" t="str">
            <v>H</v>
          </cell>
          <cell r="D6382">
            <v>1.05</v>
          </cell>
        </row>
        <row r="6383">
          <cell r="A6383">
            <v>95403</v>
          </cell>
          <cell r="B6383" t="str">
            <v>CURSO DE CAPACITAÇÃO PARA ENGENHEIRO CIVIL DE OBRA PLENO (ENCARGOS COMPLEMENTARES) - HORISTA</v>
          </cell>
          <cell r="C6383" t="str">
            <v>H</v>
          </cell>
          <cell r="D6383">
            <v>1.2</v>
          </cell>
        </row>
        <row r="6384">
          <cell r="A6384">
            <v>95404</v>
          </cell>
          <cell r="B6384" t="str">
            <v>CURSO DE CAPACITAÇÃO PARA ENGENHEIRO CIVIL DE OBRA SÊNIOR (ENCARGOS COMPLEMENTARES) - HORISTA</v>
          </cell>
          <cell r="C6384" t="str">
            <v>H</v>
          </cell>
          <cell r="D6384">
            <v>1.64</v>
          </cell>
        </row>
        <row r="6385">
          <cell r="A6385">
            <v>95405</v>
          </cell>
          <cell r="B6385" t="str">
            <v>CURSO DE CAPACITAÇÃO PARA MESTRE DE OBRAS (ENCARGOS COMPLEMENTARES) - HORISTA</v>
          </cell>
          <cell r="C6385" t="str">
            <v>H</v>
          </cell>
          <cell r="D6385">
            <v>0.84</v>
          </cell>
        </row>
        <row r="6386">
          <cell r="A6386">
            <v>95406</v>
          </cell>
          <cell r="B6386" t="str">
            <v>CURSO DE CAPACITAÇÃO PARA TOPÓGRAFO (ENCARGOS COMPLEMENTARES) - HORISTA</v>
          </cell>
          <cell r="C6386" t="str">
            <v>H</v>
          </cell>
          <cell r="D6386">
            <v>0.12</v>
          </cell>
        </row>
        <row r="6387">
          <cell r="A6387">
            <v>95407</v>
          </cell>
          <cell r="B6387" t="str">
            <v>CURSO DE CAPACITAÇÃO PARA ENGENHEIRO ELETRICISTA (ENCARGOS COMPLEMENTARES) - HORISTA</v>
          </cell>
          <cell r="C6387" t="str">
            <v>H</v>
          </cell>
          <cell r="D6387">
            <v>2.4700000000000002</v>
          </cell>
        </row>
        <row r="6388">
          <cell r="A6388">
            <v>95408</v>
          </cell>
          <cell r="B6388" t="str">
            <v>CURSO DE CAPACITAÇÃO  PARA MOTORISTA DE CAMINHÃO (ENCARGOS COMPLEMENTARES) - MENSALISTA</v>
          </cell>
          <cell r="C6388" t="str">
            <v>MES</v>
          </cell>
          <cell r="D6388">
            <v>11.95</v>
          </cell>
        </row>
        <row r="6389">
          <cell r="A6389">
            <v>95409</v>
          </cell>
          <cell r="B6389" t="str">
            <v>CURSO DE CAPACITAÇÃO PARA DESENHISTA DETALHISTA (ENCARGOS COMPLEMENTARES) - MENSALISTA</v>
          </cell>
          <cell r="C6389" t="str">
            <v>MES</v>
          </cell>
          <cell r="D6389">
            <v>9.1</v>
          </cell>
        </row>
        <row r="6390">
          <cell r="A6390">
            <v>95410</v>
          </cell>
          <cell r="B6390" t="str">
            <v>CURSO DE CAPACITAÇÃO PARA DESENHISTA COPISTA (ENCARGOS COMPLEMENTARES) - MENSALISTA</v>
          </cell>
          <cell r="C6390" t="str">
            <v>MES</v>
          </cell>
          <cell r="D6390">
            <v>8.75</v>
          </cell>
        </row>
        <row r="6391">
          <cell r="A6391">
            <v>95411</v>
          </cell>
          <cell r="B6391" t="str">
            <v>CURSO DE CAPACITAÇÃO PARA DESENHISTA PROJETISTA (ENCARGOS COMPLEMENTARES) - MENSALISTA</v>
          </cell>
          <cell r="C6391" t="str">
            <v>MES</v>
          </cell>
          <cell r="D6391">
            <v>10.77</v>
          </cell>
        </row>
        <row r="6392">
          <cell r="A6392">
            <v>95412</v>
          </cell>
          <cell r="B6392" t="str">
            <v>CURSO DE CAPACITAÇÃO PARA AUXILIAR DE DESENHISTA (ENCARGOS COMPLEMENTARES) - MENSALISTA</v>
          </cell>
          <cell r="C6392" t="str">
            <v>MES</v>
          </cell>
          <cell r="D6392">
            <v>7.76</v>
          </cell>
        </row>
        <row r="6393">
          <cell r="A6393">
            <v>95413</v>
          </cell>
          <cell r="B6393" t="str">
            <v>CURSO DE CAPACITAÇÃO PARA ALMOXARIFE (ENCARGOS COMPLEMENTARES) - MENSALISTA</v>
          </cell>
          <cell r="C6393" t="str">
            <v>MES</v>
          </cell>
          <cell r="D6393">
            <v>12.59</v>
          </cell>
        </row>
        <row r="6394">
          <cell r="A6394">
            <v>95414</v>
          </cell>
          <cell r="B6394" t="str">
            <v>CURSO DE CAPACITAÇÃO PARA APONTADOR OU APROPRIADOR (ENCARGOS COMPLEMENTARES) - MENSALISTA</v>
          </cell>
          <cell r="C6394" t="str">
            <v>MES</v>
          </cell>
          <cell r="D6394">
            <v>67.150000000000006</v>
          </cell>
        </row>
        <row r="6395">
          <cell r="A6395">
            <v>95415</v>
          </cell>
          <cell r="B6395" t="str">
            <v>CURSO DE CAPACITAÇÃO PARA ENGENHEIRO CIVIL DE OBRA JÚNIOR (ENCARGOS COMPLEMENTARES) - MENSALISTA</v>
          </cell>
          <cell r="C6395" t="str">
            <v>MES</v>
          </cell>
          <cell r="D6395">
            <v>142.28</v>
          </cell>
        </row>
        <row r="6396">
          <cell r="A6396">
            <v>95416</v>
          </cell>
          <cell r="B6396" t="str">
            <v>CURSO DE CAPACITAÇÃO PARA AUXILIAR DE ESCRITÓRIO (ENCARGOS COMPLEMENTARES) - MENSALISTA</v>
          </cell>
          <cell r="C6396" t="str">
            <v>MES</v>
          </cell>
          <cell r="D6396">
            <v>9.81</v>
          </cell>
        </row>
        <row r="6397">
          <cell r="A6397">
            <v>95417</v>
          </cell>
          <cell r="B6397" t="str">
            <v>CURSO DE CAPACITAÇÃO PARA ENGENHEIRO CIVIL DE OBRA PLENO (ENCARGOS COMPLEMENTARES) - MENSALISTA</v>
          </cell>
          <cell r="C6397" t="str">
            <v>MES</v>
          </cell>
          <cell r="D6397">
            <v>161.94999999999999</v>
          </cell>
        </row>
        <row r="6398">
          <cell r="A6398">
            <v>95418</v>
          </cell>
          <cell r="B6398" t="str">
            <v>CURSO DE CAPACITAÇÃO PARA ENGENHEIRO CIVIL DE OBRA SÊNIOR (ENCARGOS COMPLEMENTARES) - MENSALISTA</v>
          </cell>
          <cell r="C6398" t="str">
            <v>MES</v>
          </cell>
          <cell r="D6398">
            <v>221.38</v>
          </cell>
        </row>
        <row r="6399">
          <cell r="A6399">
            <v>95419</v>
          </cell>
          <cell r="B6399" t="str">
            <v>CURSO DE CAPACITAÇÃO PARA ARQUITETO JÚNIOR (ENCARGOS COMPLEMENTARES) - MENSALISTA</v>
          </cell>
          <cell r="C6399" t="str">
            <v>MES</v>
          </cell>
          <cell r="D6399">
            <v>58.77</v>
          </cell>
        </row>
        <row r="6400">
          <cell r="A6400">
            <v>95420</v>
          </cell>
          <cell r="B6400" t="str">
            <v>CURSO DE CAPACITAÇÃO PARA ARQUITETO PLENO (ENCARGOS COMPLEMENTARES) - MENSALISTA</v>
          </cell>
          <cell r="C6400" t="str">
            <v>MES</v>
          </cell>
          <cell r="D6400">
            <v>83.49</v>
          </cell>
        </row>
        <row r="6401">
          <cell r="A6401">
            <v>95421</v>
          </cell>
          <cell r="B6401" t="str">
            <v>CURSO DE CAPACITAÇÃO PARA ARQUITETO SÊNIOR (ENCARGOS COMPLEMENTARES) - MENSALISTA</v>
          </cell>
          <cell r="C6401" t="str">
            <v>MES</v>
          </cell>
          <cell r="D6401">
            <v>110.38</v>
          </cell>
        </row>
        <row r="6402">
          <cell r="A6402">
            <v>95422</v>
          </cell>
          <cell r="B6402" t="str">
            <v>CURSO DE CAPACITAÇÃO PARA ENCARREGADO GERAL DE OBRAS (ENCARGOS COMPLEMENTARES) - MENSALISTA</v>
          </cell>
          <cell r="C6402" t="str">
            <v>MES</v>
          </cell>
          <cell r="D6402">
            <v>74.27</v>
          </cell>
        </row>
        <row r="6403">
          <cell r="A6403">
            <v>95423</v>
          </cell>
          <cell r="B6403" t="str">
            <v>CURSO DE CAPACITAÇÃO PARA MESTRE DE OBRAS (ENCARGOS COMPLEMENTARES) - MENSALISTA</v>
          </cell>
          <cell r="C6403" t="str">
            <v>MES</v>
          </cell>
          <cell r="D6403">
            <v>112.72</v>
          </cell>
        </row>
        <row r="6404">
          <cell r="A6404">
            <v>95424</v>
          </cell>
          <cell r="B6404" t="str">
            <v>CURSO DE CAPACITAÇÃO PARA TOPÓGRAFO (ENCARGOS COMPLEMENTARES) - MENSALISTA</v>
          </cell>
          <cell r="C6404" t="str">
            <v>MES</v>
          </cell>
          <cell r="D6404">
            <v>17.809999999999999</v>
          </cell>
        </row>
        <row r="6405">
          <cell r="A6405">
            <v>100288</v>
          </cell>
          <cell r="B6405" t="str">
            <v>CURSO DE CAPACITAÇÃO PARA VIGIA DIURNO (ENCARGOS COMPLEMENTARES) - HORISTA</v>
          </cell>
          <cell r="C6405" t="str">
            <v>H</v>
          </cell>
          <cell r="D6405">
            <v>0.06</v>
          </cell>
        </row>
        <row r="6406">
          <cell r="A6406">
            <v>100289</v>
          </cell>
          <cell r="B6406" t="str">
            <v>VIGIA DIURNO COM ENCARGOS COMPLEMENTARES</v>
          </cell>
          <cell r="C6406" t="str">
            <v>H</v>
          </cell>
          <cell r="D6406">
            <v>21.65</v>
          </cell>
        </row>
        <row r="6407">
          <cell r="A6407">
            <v>100290</v>
          </cell>
          <cell r="B6407" t="str">
            <v>CURSO DE CAPACITAÇÃO PARA AUXILIAR DE ALMOXARIFE (ENCARGOS COMPLEMENTARES) - HORISTA</v>
          </cell>
          <cell r="C6407" t="str">
            <v>H</v>
          </cell>
          <cell r="D6407">
            <v>7.0000000000000007E-2</v>
          </cell>
        </row>
        <row r="6408">
          <cell r="A6408">
            <v>100291</v>
          </cell>
          <cell r="B6408" t="str">
            <v>CURSO DE CAPACITAÇÃO PARA AJUDANTE DE PINTOR (ENCARGOS COMPLEMENTARES) - HORISTA</v>
          </cell>
          <cell r="C6408" t="str">
            <v>H</v>
          </cell>
          <cell r="D6408">
            <v>0.16</v>
          </cell>
        </row>
        <row r="6409">
          <cell r="A6409">
            <v>100292</v>
          </cell>
          <cell r="B6409" t="str">
            <v>CURSO DE CAPACITAÇÃO PARA COORDENADOR/GERENTE DE OBRA (ENCARGOS COMPLEMENTARES) - HORISTA</v>
          </cell>
          <cell r="C6409" t="str">
            <v>H</v>
          </cell>
          <cell r="D6409">
            <v>1.55</v>
          </cell>
        </row>
        <row r="6410">
          <cell r="A6410">
            <v>100293</v>
          </cell>
          <cell r="B6410" t="str">
            <v>CURSO DE CAPACITAÇÃO PARA AUXILIAR DE AZULEJISTA (ENCARGOS COMPLEMENTARES) - HORISTA</v>
          </cell>
          <cell r="C6410" t="str">
            <v>H</v>
          </cell>
          <cell r="D6410">
            <v>0.17</v>
          </cell>
        </row>
        <row r="6411">
          <cell r="A6411">
            <v>100294</v>
          </cell>
          <cell r="B6411" t="str">
            <v>CURSO DE CAPACITAÇÃO PARA ARQUITETO PAISAGISTA (ENCARGOS COMPLEMENTARES) - HORISTA</v>
          </cell>
          <cell r="C6411" t="str">
            <v>H</v>
          </cell>
          <cell r="D6411">
            <v>0.49</v>
          </cell>
        </row>
        <row r="6412">
          <cell r="A6412">
            <v>100295</v>
          </cell>
          <cell r="B6412" t="str">
            <v>CURSO DE CAPACITAÇÃO PARA MONTADOR DE ELETROELETRONICOS (ENCARGOS COMPLEMENTARES) - HORISTA</v>
          </cell>
          <cell r="C6412" t="str">
            <v>H</v>
          </cell>
          <cell r="D6412">
            <v>0.49</v>
          </cell>
        </row>
        <row r="6413">
          <cell r="A6413">
            <v>100296</v>
          </cell>
          <cell r="B6413" t="str">
            <v>CURSO DE CAPACITAÇÃO PARA ENGENHEIRO CIVIL JUNIOR (ENCARGOS COMPLEMENTARES) - HORISTA</v>
          </cell>
          <cell r="C6413" t="str">
            <v>H</v>
          </cell>
          <cell r="D6413">
            <v>1.07</v>
          </cell>
        </row>
        <row r="6414">
          <cell r="A6414">
            <v>100297</v>
          </cell>
          <cell r="B6414" t="str">
            <v>CURSO DE CAPACITAÇÃO PARA ENGENHEIRO CIVIL PLENO (ENCARGOS COMPLEMENTARES) - HORISTA</v>
          </cell>
          <cell r="C6414" t="str">
            <v>H</v>
          </cell>
          <cell r="D6414">
            <v>1.21</v>
          </cell>
        </row>
        <row r="6415">
          <cell r="A6415">
            <v>100298</v>
          </cell>
          <cell r="B6415" t="str">
            <v>CURSO DE CAPACITAÇÃO PARA MECÂNICO DE REFRIGERAÇÃO (ENCARGOS COMPLEMENTARES) - HORISTA</v>
          </cell>
          <cell r="C6415" t="str">
            <v>H</v>
          </cell>
          <cell r="D6415">
            <v>0.55000000000000004</v>
          </cell>
        </row>
        <row r="6416">
          <cell r="A6416">
            <v>100299</v>
          </cell>
          <cell r="B6416" t="str">
            <v>CURSO DE CAPACITAÇÃO PARA TÉCNICO EM SEGURANÇA DO TRABALHO (ENCARGOS COMPLEMENTARES) - HORISTA</v>
          </cell>
          <cell r="C6416" t="str">
            <v>H</v>
          </cell>
          <cell r="D6416">
            <v>0.14000000000000001</v>
          </cell>
        </row>
        <row r="6417">
          <cell r="A6417">
            <v>100300</v>
          </cell>
          <cell r="B6417" t="str">
            <v>AUXILIAR DE ALMOXARIFE COM ENCARGOS COMPLEMENTARES</v>
          </cell>
          <cell r="C6417" t="str">
            <v>H</v>
          </cell>
          <cell r="D6417">
            <v>23.9</v>
          </cell>
        </row>
        <row r="6418">
          <cell r="A6418">
            <v>100301</v>
          </cell>
          <cell r="B6418" t="str">
            <v>AJUDANTE DE PINTOR COM ENCARGOS COMPLEMENTARES</v>
          </cell>
          <cell r="C6418" t="str">
            <v>H</v>
          </cell>
          <cell r="D6418">
            <v>22.38</v>
          </cell>
        </row>
        <row r="6419">
          <cell r="A6419">
            <v>100302</v>
          </cell>
          <cell r="B6419" t="str">
            <v>COORDENADOR/GERENTE DE OBRA COM ENCARGOS COMPLEMENTARES</v>
          </cell>
          <cell r="C6419" t="str">
            <v>H</v>
          </cell>
          <cell r="D6419">
            <v>132.97</v>
          </cell>
        </row>
        <row r="6420">
          <cell r="A6420">
            <v>100303</v>
          </cell>
          <cell r="B6420" t="str">
            <v>AUXILIAR DE AZULEJISTA COM ENCARGOS COMPLEMENTARES</v>
          </cell>
          <cell r="C6420" t="str">
            <v>H</v>
          </cell>
          <cell r="D6420">
            <v>21.98</v>
          </cell>
        </row>
        <row r="6421">
          <cell r="A6421">
            <v>100304</v>
          </cell>
          <cell r="B6421" t="str">
            <v>ARQUITETO PAISAGISTA COM ENCARGOS COMPLEMENTARES</v>
          </cell>
          <cell r="C6421" t="str">
            <v>H</v>
          </cell>
          <cell r="D6421">
            <v>75.64</v>
          </cell>
        </row>
        <row r="6422">
          <cell r="A6422">
            <v>100305</v>
          </cell>
          <cell r="B6422" t="str">
            <v>ENGENHEIRO CIVIL JUNIOR COM ENCARGOS COMPLEMENTARES</v>
          </cell>
          <cell r="C6422" t="str">
            <v>H</v>
          </cell>
          <cell r="D6422">
            <v>92.32</v>
          </cell>
        </row>
        <row r="6423">
          <cell r="A6423">
            <v>100306</v>
          </cell>
          <cell r="B6423" t="str">
            <v>ENGENHEIRO CIVIL PLENO COM ENCARGOS COMPLEMENTARES</v>
          </cell>
          <cell r="C6423" t="str">
            <v>H</v>
          </cell>
          <cell r="D6423">
            <v>104.02</v>
          </cell>
        </row>
        <row r="6424">
          <cell r="A6424">
            <v>100307</v>
          </cell>
          <cell r="B6424" t="str">
            <v>MONTADOR DE ELETROELETRÔNICOS COM ENCARGOS COMPLEMENTARES</v>
          </cell>
          <cell r="C6424" t="str">
            <v>H</v>
          </cell>
          <cell r="D6424">
            <v>24.01</v>
          </cell>
        </row>
        <row r="6425">
          <cell r="A6425">
            <v>100308</v>
          </cell>
          <cell r="B6425" t="str">
            <v>MECÂNICO DE REFRIGERAÇÃO COM ENCARGOS COMPLEMENTARES</v>
          </cell>
          <cell r="C6425" t="str">
            <v>H</v>
          </cell>
          <cell r="D6425">
            <v>26.03</v>
          </cell>
        </row>
        <row r="6426">
          <cell r="A6426">
            <v>100309</v>
          </cell>
          <cell r="B6426" t="str">
            <v>TÉCNICO EM SEGURAÇA DO TRABALHO COM ENCARGOS COMPLEMENTARES</v>
          </cell>
          <cell r="C6426" t="str">
            <v>H</v>
          </cell>
          <cell r="D6426">
            <v>41.2</v>
          </cell>
        </row>
        <row r="6427">
          <cell r="A6427">
            <v>100310</v>
          </cell>
          <cell r="B6427" t="str">
            <v>CURSO DE CAPACITAÇÃO PARA AUXILIAR DE ALMOXARIFE (ENCARGOS COMPLEMENTARES) - MENSALISTA</v>
          </cell>
          <cell r="C6427" t="str">
            <v>MES</v>
          </cell>
          <cell r="D6427">
            <v>9.64</v>
          </cell>
        </row>
        <row r="6428">
          <cell r="A6428">
            <v>100311</v>
          </cell>
          <cell r="B6428" t="str">
            <v>CURSO DE CAPACITAÇÃO PARA COORDENADOR/GERENTE DE OBRA (ENCARGOS COMPLEMENTARES) - MENSALISTA</v>
          </cell>
          <cell r="C6428" t="str">
            <v>MES</v>
          </cell>
          <cell r="D6428">
            <v>208.58</v>
          </cell>
        </row>
        <row r="6429">
          <cell r="A6429">
            <v>100312</v>
          </cell>
          <cell r="B6429" t="str">
            <v>CURSO DE CAPACITAÇÃO PARA ARQUITETO PAISAGISTA (ENCARGOS COMPLEMENTARES) - MENSALISTA</v>
          </cell>
          <cell r="C6429" t="str">
            <v>MES</v>
          </cell>
          <cell r="D6429">
            <v>66.489999999999995</v>
          </cell>
        </row>
        <row r="6430">
          <cell r="A6430">
            <v>100313</v>
          </cell>
          <cell r="B6430" t="str">
            <v>CURSO DE CAPACITAÇÃO PARA ENGENHEIRO CIVIL JUNIOR (ENCARGOS COMPLEMENTARES) - MENSALISTA</v>
          </cell>
          <cell r="C6430" t="str">
            <v>MES</v>
          </cell>
          <cell r="D6430">
            <v>144.36000000000001</v>
          </cell>
        </row>
        <row r="6431">
          <cell r="A6431">
            <v>100314</v>
          </cell>
          <cell r="B6431" t="str">
            <v>CURSO DE CAPACITAÇÃO PARA ENGENHEIRO CIVIL PLENO (ENCARGOS COMPLEMENTARES) - MENSALISTA</v>
          </cell>
          <cell r="C6431" t="str">
            <v>MES</v>
          </cell>
          <cell r="D6431">
            <v>162.87</v>
          </cell>
        </row>
        <row r="6432">
          <cell r="A6432">
            <v>100315</v>
          </cell>
          <cell r="B6432" t="str">
            <v>CURSO DE CAPACITAÇÃO PARA TÉCNICO EM SEGURANÇA DO TRABALHO (ENCARGOS COMPLEMENTARES) - MENSALISTA</v>
          </cell>
          <cell r="C6432" t="str">
            <v>MES</v>
          </cell>
          <cell r="D6432">
            <v>19.02</v>
          </cell>
        </row>
        <row r="6433">
          <cell r="A6433">
            <v>100316</v>
          </cell>
          <cell r="B6433" t="str">
            <v>AUXILIAR DE ALMOXARIFE COM ENCARGOS COMPLEMENTARES</v>
          </cell>
          <cell r="C6433" t="str">
            <v>MES</v>
          </cell>
          <cell r="D6433">
            <v>4280.2700000000004</v>
          </cell>
        </row>
        <row r="6434">
          <cell r="A6434">
            <v>100317</v>
          </cell>
          <cell r="B6434" t="str">
            <v>COORDENADOR / GERENTE DE OBRA COM ENCARGOS COMPLEMENTARES</v>
          </cell>
          <cell r="C6434" t="str">
            <v>MES</v>
          </cell>
          <cell r="D6434">
            <v>23310.99</v>
          </cell>
        </row>
        <row r="6435">
          <cell r="A6435">
            <v>100318</v>
          </cell>
          <cell r="B6435" t="str">
            <v>ARQUITETO PAISAGISTA COM ENCARGOS COMPLEMENTARES</v>
          </cell>
          <cell r="C6435" t="str">
            <v>MES</v>
          </cell>
          <cell r="D6435">
            <v>13286.55</v>
          </cell>
        </row>
        <row r="6436">
          <cell r="A6436">
            <v>100319</v>
          </cell>
          <cell r="B6436" t="str">
            <v>ENGENHEIRO CIVIL JUNIOR COM ENCARGOS COMPLEMENTARES</v>
          </cell>
          <cell r="C6436" t="str">
            <v>MES</v>
          </cell>
          <cell r="D6436">
            <v>16189.85</v>
          </cell>
        </row>
        <row r="6437">
          <cell r="A6437">
            <v>100320</v>
          </cell>
          <cell r="B6437" t="str">
            <v>ENGENHEIRO CIVIL PLENO COM ENCARGOS COMPLEMENTARES</v>
          </cell>
          <cell r="C6437" t="str">
            <v>MES</v>
          </cell>
          <cell r="D6437">
            <v>18242.13</v>
          </cell>
        </row>
        <row r="6438">
          <cell r="A6438">
            <v>100321</v>
          </cell>
          <cell r="B6438" t="str">
            <v>TÉCNICO EM SEGURANÇA DO TRABALHO COM ENCARGOS COMPLEMENTARES</v>
          </cell>
          <cell r="C6438" t="str">
            <v>MES</v>
          </cell>
          <cell r="D6438">
            <v>7314.93</v>
          </cell>
        </row>
        <row r="6439">
          <cell r="A6439">
            <v>7325</v>
          </cell>
          <cell r="B6439" t="str">
            <v xml:space="preserve">!EM PROCESSO DE DESATIVACAO! ADITIVO IMPERMEABILIZANTE DE PEGA NORMAL PARA ARGAMASSAS E CONCRETOS SEM ARMACAO                                                                                                                                                                                                                                                                                                                                                                                             </v>
          </cell>
          <cell r="C6439" t="str">
            <v xml:space="preserve">KG    </v>
          </cell>
          <cell r="D6439" t="str">
            <v>5,44</v>
          </cell>
        </row>
        <row r="6440">
          <cell r="A6440">
            <v>39847</v>
          </cell>
          <cell r="B6440" t="str">
            <v xml:space="preserve">!EM PROCESSO DE DESATIVACAO! AR-CONDICIONADO FRIO SPLIT HI-WALL (PAREDE) 12000 BTU/H                                                                                                                                                                                                                                                                                                                                                                                                                      </v>
          </cell>
          <cell r="C6440" t="str">
            <v xml:space="preserve">UN    </v>
          </cell>
          <cell r="D6440" t="str">
            <v>1.458,74</v>
          </cell>
        </row>
        <row r="6441">
          <cell r="A6441">
            <v>39844</v>
          </cell>
          <cell r="B6441" t="str">
            <v xml:space="preserve">!EM PROCESSO DE DESATIVACAO! AR-CONDICIONADO FRIO SPLIT HI-WALL (PAREDE) 18000 BTU/H                                                                                                                                                                                                                                                                                                                                                                                                                      </v>
          </cell>
          <cell r="C6441" t="str">
            <v xml:space="preserve">UN    </v>
          </cell>
          <cell r="D6441" t="str">
            <v>2.152,82</v>
          </cell>
        </row>
        <row r="6442">
          <cell r="A6442">
            <v>39846</v>
          </cell>
          <cell r="B6442" t="str">
            <v xml:space="preserve">!EM PROCESSO DE DESATIVACAO! AR-CONDICIONADO FRIO SPLIT HI-WALL (PAREDE) 9000 BTU/H                                                                                                                                                                                                                                                                                                                                                                                                                       </v>
          </cell>
          <cell r="C6442" t="str">
            <v xml:space="preserve">UN    </v>
          </cell>
          <cell r="D6442" t="str">
            <v>1.315,32</v>
          </cell>
        </row>
        <row r="6443">
          <cell r="A6443">
            <v>39838</v>
          </cell>
          <cell r="B6443" t="str">
            <v xml:space="preserve">!EM PROCESSO DE DESATIVACAO! AR-CONDICIONADO FRIO SPLIT PISO-TETO 18000 BTU/H                                                                                                                                                                                                                                                                                                                                                                                                                             </v>
          </cell>
          <cell r="C6443" t="str">
            <v xml:space="preserve">UN    </v>
          </cell>
          <cell r="D6443" t="str">
            <v>3.645,64</v>
          </cell>
        </row>
        <row r="6444">
          <cell r="A6444">
            <v>39839</v>
          </cell>
          <cell r="B6444" t="str">
            <v xml:space="preserve">!EM PROCESSO DE DESATIVACAO! AR-CONDICIONADO FRIO SPLIT PISO-TETO 24000 BTU/H                                                                                                                                                                                                                                                                                                                                                                                                                             </v>
          </cell>
          <cell r="C6444" t="str">
            <v xml:space="preserve">UN    </v>
          </cell>
          <cell r="D6444" t="str">
            <v>3.808,87</v>
          </cell>
        </row>
        <row r="6445">
          <cell r="A6445">
            <v>39841</v>
          </cell>
          <cell r="B6445" t="str">
            <v xml:space="preserve">!EM PROCESSO DE DESATIVACAO! AR-CONDICIONADO FRIO SPLIT PISO-TETO 36000 BTU/H                                                                                                                                                                                                                                                                                                                                                                                                                             </v>
          </cell>
          <cell r="C6445" t="str">
            <v xml:space="preserve">UN    </v>
          </cell>
          <cell r="D6445" t="str">
            <v>5.161,22</v>
          </cell>
        </row>
        <row r="6446">
          <cell r="A6446">
            <v>39842</v>
          </cell>
          <cell r="B6446" t="str">
            <v xml:space="preserve">!EM PROCESSO DE DESATIVACAO! AR-CONDICIONADO FRIO SPLIT PISO-TETO 48000 BTU/H                                                                                                                                                                                                                                                                                                                                                                                                                             </v>
          </cell>
          <cell r="C6446" t="str">
            <v xml:space="preserve">UN    </v>
          </cell>
          <cell r="D6446" t="str">
            <v>6.556,68</v>
          </cell>
        </row>
        <row r="6447">
          <cell r="A6447">
            <v>39843</v>
          </cell>
          <cell r="B6447" t="str">
            <v xml:space="preserve">!EM PROCESSO DE DESATIVACAO! AR-CONDICIONADO FRIO SPLIT PISO-TETO 60000 BTU/H                                                                                                                                                                                                                                                                                                                                                                                                                             </v>
          </cell>
          <cell r="C6447" t="str">
            <v xml:space="preserve">UN    </v>
          </cell>
          <cell r="D6447" t="str">
            <v>7.237,84</v>
          </cell>
        </row>
        <row r="6448">
          <cell r="A6448">
            <v>2404</v>
          </cell>
          <cell r="B6448" t="str">
            <v xml:space="preserve">!EM PROCESSO DE DESATIVACAO! DIVISORIA COLMEIA CEGA COM MONTANTE E RODAPE DE ALUMINIO ANODIZADO SIMPLES (SEM COLOCACAO)                                                                                                                                                                                                                                                                                                                                                                                   </v>
          </cell>
          <cell r="C6448" t="str">
            <v xml:space="preserve">M2    </v>
          </cell>
          <cell r="D6448" t="str">
            <v>99,00</v>
          </cell>
        </row>
        <row r="6449">
          <cell r="A6449">
            <v>2720</v>
          </cell>
          <cell r="B6449" t="str">
            <v xml:space="preserve">!EM PROCESSO DE DESATIVACAO! ESCAVADEIRA DRAGA DE ARRASTE, CAP. 3/4 JC 140HP (INCL MANUTENCAO/OPERACAO)                                                                                                                                                                                                                                                                                                                                                                                                   </v>
          </cell>
          <cell r="C6449" t="str">
            <v xml:space="preserve">H     </v>
          </cell>
          <cell r="D6449" t="str">
            <v>148,71</v>
          </cell>
        </row>
        <row r="6450">
          <cell r="A6450">
            <v>2719</v>
          </cell>
          <cell r="B6450" t="str">
            <v xml:space="preserve">!EM PROCESSO DE DESATIVACAO! ESCAVADEIRA HIDRAULICA SOBRE ESTEIRAS DE 99 HP, PESO OPERACIONAL DE *16* T E CAPACIDADE DE 0,85 A 1,00 M3 (LOCACAO COM OPERADOR, COMBUSTIVEL E MANUTENCAO)                                                                                                                                                                                                                                                                                                                   </v>
          </cell>
          <cell r="C6450" t="str">
            <v xml:space="preserve">H     </v>
          </cell>
          <cell r="D6450" t="str">
            <v>126,00</v>
          </cell>
        </row>
        <row r="6451">
          <cell r="A6451">
            <v>3378</v>
          </cell>
          <cell r="B6451" t="str">
            <v xml:space="preserve">!EM PROCESSO DE DESATIVACAO! HASTE DE ATERRAMENTO EM ACO COM 3,00 M DE COMPRIMENTO E DN = 3/4", REVESTIDA COM BAIXA CAMADA DE COBRE, SEM CONECTOR                                                                                                                                                                                                                                                                                                                                                         </v>
          </cell>
          <cell r="C6451" t="str">
            <v xml:space="preserve">UN    </v>
          </cell>
          <cell r="D6451" t="str">
            <v>66,15</v>
          </cell>
        </row>
        <row r="6452">
          <cell r="A6452">
            <v>3380</v>
          </cell>
          <cell r="B6452" t="str">
            <v xml:space="preserve">!EM PROCESSO DE DESATIVACAO! HASTE DE ATERRAMENTO EM ACO COM 3,00 M DE COMPRIMENTO E DN = 5/8", REVESTIDA COM BAIXA CAMADA DE COBRE, COM CONECTOR TIPO GRAMPO                                                                                                                                                                                                                                                                                                                                             </v>
          </cell>
          <cell r="C6452" t="str">
            <v xml:space="preserve">UN    </v>
          </cell>
          <cell r="D6452" t="str">
            <v>46,31</v>
          </cell>
        </row>
        <row r="6453">
          <cell r="A6453">
            <v>3379</v>
          </cell>
          <cell r="B6453" t="str">
            <v xml:space="preserve">!EM PROCESSO DE DESATIVACAO! HASTE DE ATERRAMENTO EM ACO COM 3,00 M DE COMPRIMENTO E DN = 5/8", REVESTIDA COM BAIXA CAMADA DE COBRE, SEM CONECTOR                                                                                                                                                                                                                                                                                                                                                         </v>
          </cell>
          <cell r="C6453" t="str">
            <v xml:space="preserve">UN    </v>
          </cell>
          <cell r="D6453" t="str">
            <v>44,71</v>
          </cell>
        </row>
        <row r="6454">
          <cell r="A6454">
            <v>3346</v>
          </cell>
          <cell r="B6454" t="str">
            <v xml:space="preserve">!EM PROCESSO DE DESATIVACAO! LOCACAO DE GRUPO GERADOR *80 A 125* KVA, MOTOR DIESEL, REBOCAVEL, ACIONAMENTO MANUAL                                                                                                                                                                                                                                                                                                                                                                                         </v>
          </cell>
          <cell r="C6454" t="str">
            <v xml:space="preserve">H     </v>
          </cell>
          <cell r="D6454" t="str">
            <v>15,75</v>
          </cell>
        </row>
        <row r="6455">
          <cell r="A6455">
            <v>3348</v>
          </cell>
          <cell r="B6455" t="str">
            <v xml:space="preserve">!EM PROCESSO DE DESATIVACAO! LOCACAO DE GRUPO GERADOR ACIMA DE * 125 ATE 180* KVA, MOTOR DIESEL, REBOCAVEL, ACIONAMENTO MANUAL                                                                                                                                                                                                                                                                                                                                                                            </v>
          </cell>
          <cell r="C6455" t="str">
            <v xml:space="preserve">H     </v>
          </cell>
          <cell r="D6455" t="str">
            <v>18,84</v>
          </cell>
        </row>
        <row r="6456">
          <cell r="A6456">
            <v>3345</v>
          </cell>
          <cell r="B6456" t="str">
            <v xml:space="preserve">!EM PROCESSO DE DESATIVACAO! LOCACAO DE GRUPO GERADOR ACIMA DE * 20 A 80* KVA, MOTOR DIESEL, REBOCAVEL, ACIONAMENTO MANUAL                                                                                                                                                                                                                                                                                                                                                                                </v>
          </cell>
          <cell r="C6456" t="str">
            <v xml:space="preserve">H     </v>
          </cell>
          <cell r="D6456" t="str">
            <v>12,17</v>
          </cell>
        </row>
        <row r="6457">
          <cell r="A6457">
            <v>39833</v>
          </cell>
          <cell r="B6457" t="str">
            <v xml:space="preserve">!EM PROCESSO DE DESATIVACAO! LOCACAO DE GRUPO GERADOR DE *260* KVA, DIESEL REBOCAVEL, ACIONAMENTO MANUAL                                                                                                                                                                                                                                                                                                                                                                                                  </v>
          </cell>
          <cell r="C6457" t="str">
            <v xml:space="preserve">H     </v>
          </cell>
          <cell r="D6457" t="str">
            <v>25,81</v>
          </cell>
        </row>
        <row r="6458">
          <cell r="A6458">
            <v>39834</v>
          </cell>
          <cell r="B6458" t="str">
            <v xml:space="preserve">!EM PROCESSO DE DESATIVACAO! LOCACAO DE GRUPO GERADOR DE *400* KVA, DIESEL REBOCAVEL, ACIONAMENTO MANUAL                                                                                                                                                                                                                                                                                                                                                                                                  </v>
          </cell>
          <cell r="C6458" t="str">
            <v xml:space="preserve">H     </v>
          </cell>
          <cell r="D6458" t="str">
            <v>44,29</v>
          </cell>
        </row>
        <row r="6459">
          <cell r="A6459">
            <v>39835</v>
          </cell>
          <cell r="B6459" t="str">
            <v xml:space="preserve">!EM PROCESSO DE DESATIVACAO! LOCACAO DE GRUPO GERADOR DE *550* KVA, DIESEL REBOCAVEL, ACIONAMENTO MANUAL                                                                                                                                                                                                                                                                                                                                                                                                  </v>
          </cell>
          <cell r="C6459" t="str">
            <v xml:space="preserve">H     </v>
          </cell>
          <cell r="D6459" t="str">
            <v>53,99</v>
          </cell>
        </row>
        <row r="6460">
          <cell r="A6460">
            <v>13382</v>
          </cell>
          <cell r="B6460" t="str">
            <v xml:space="preserve">!EM PROCESSO DE DESATIVACAO! LUMINARIA FECHADA P/ ILUMINACAO PUBLICA, TIPO ABL 50/F OU EQUIV, P/ LAMPADA A VAPOR DE MERCURIO 400W                                                                                                                                                                                                                                                                                                                                                                         </v>
          </cell>
          <cell r="C6460" t="str">
            <v xml:space="preserve">UN    </v>
          </cell>
          <cell r="D6460" t="str">
            <v>189,42</v>
          </cell>
        </row>
        <row r="6461">
          <cell r="A6461">
            <v>4126</v>
          </cell>
          <cell r="B6461" t="str">
            <v xml:space="preserve">!EM PROCESSO DE DESATIVACAO! TERMINAL DE PORCELANA (MUFLA) UNIPOLAR, USO EXTERNO, TENSAO 3,6/6 KV, PARA CABO DE 10/16 MM2, COM ISOLAMENTO EPR                                                                                                                                                                                                                                                                                                                                                             </v>
          </cell>
          <cell r="C6461" t="str">
            <v xml:space="preserve">UN    </v>
          </cell>
          <cell r="D6461" t="str">
            <v>209,97</v>
          </cell>
        </row>
        <row r="6462">
          <cell r="A6462">
            <v>10615</v>
          </cell>
          <cell r="B6462" t="str">
            <v xml:space="preserve">!EM PROCESSO DE DESATIVACAO! VEICULO DE PASSEIO COM MOTOR 1.0 FLEX, POTENCIA 72/85 CV, 5 PORTAS, COR SOLIDA, BASICO                                                                                                                                                                                                                                                                                                                                                                                       </v>
          </cell>
          <cell r="C6462" t="str">
            <v xml:space="preserve">UN    </v>
          </cell>
          <cell r="D6462" t="str">
            <v>37.240,00</v>
          </cell>
        </row>
        <row r="6463">
          <cell r="A6463">
            <v>21136</v>
          </cell>
          <cell r="B6463" t="str">
            <v xml:space="preserve">!EM PROCESSO DESATIVACAO! ELETRODUTO EM ACO GALVANIZADO ELETROLITICO, LEVE, DIAMETRO 1", PAREDE DE 0,90 MM                                                                                                                                                                                                                                                                                                                                                                                                </v>
          </cell>
          <cell r="C6463" t="str">
            <v xml:space="preserve">M     </v>
          </cell>
          <cell r="D6463" t="str">
            <v>11,84</v>
          </cell>
        </row>
        <row r="6464">
          <cell r="A6464">
            <v>21128</v>
          </cell>
          <cell r="B6464" t="str">
            <v xml:space="preserve">!EM PROCESSO DESATIVACAO! ELETRODUTO EM ACO GALVANIZADO ELETROLITICO, LEVE, DIAMETRO 3/4", PAREDE DE 0,90 MM                                                                                                                                                                                                                                                                                                                                                                                              </v>
          </cell>
          <cell r="C6464" t="str">
            <v xml:space="preserve">M     </v>
          </cell>
          <cell r="D6464" t="str">
            <v>9,16</v>
          </cell>
        </row>
        <row r="6465">
          <cell r="A6465">
            <v>21130</v>
          </cell>
          <cell r="B6465" t="str">
            <v xml:space="preserve">!EM PROCESSO DESATIVACAO! ELETRODUTO EM ACO GALVANIZADO ELETROLITICO, SEMI-PESADO, DIAMETRO 1 1/2", PAREDE DE 1,20 MM                                                                                                                                                                                                                                                                                                                                                                                     </v>
          </cell>
          <cell r="C6465" t="str">
            <v xml:space="preserve">M     </v>
          </cell>
          <cell r="D6465" t="str">
            <v>23,13</v>
          </cell>
        </row>
        <row r="6466">
          <cell r="A6466">
            <v>21135</v>
          </cell>
          <cell r="B6466" t="str">
            <v xml:space="preserve">!EM PROCESSO DESATIVACAO! ELETRODUTO EM ACO GALVANIZADO ELETROLITICO, SEMI-PESADO, DIAMETRO 1 1/4", PAREDE DE 1,20 MM                                                                                                                                                                                                                                                                                                                                                                                     </v>
          </cell>
          <cell r="C6466" t="str">
            <v xml:space="preserve">M     </v>
          </cell>
          <cell r="D6466" t="str">
            <v>22,77</v>
          </cell>
        </row>
        <row r="6467">
          <cell r="A6467">
            <v>38605</v>
          </cell>
          <cell r="B6467" t="str">
            <v xml:space="preserve">ABERTURA PARA ENCAIXE DE CUBA OU LAVATORIO EM BANCADA DE MARMORE/ GRANITO OU OUTRO TIPO DE PEDRA NATURAL                                                                                                                                                                                                                                                                                                                                                                                                  </v>
          </cell>
          <cell r="C6467" t="str">
            <v xml:space="preserve">UN    </v>
          </cell>
          <cell r="D6467" t="str">
            <v>106,61</v>
          </cell>
        </row>
        <row r="6468">
          <cell r="A6468">
            <v>11270</v>
          </cell>
          <cell r="B6468" t="str">
            <v xml:space="preserve">ABRACADEIRA DE LATAO PARA FIXACAO DE CABO PARA-RAIO, DIMENSOES 32 X 24 X 24 MM                                                                                                                                                                                                                                                                                                                                                                                                                            </v>
          </cell>
          <cell r="C6468" t="str">
            <v xml:space="preserve">UN    </v>
          </cell>
          <cell r="D6468" t="str">
            <v>1,80</v>
          </cell>
        </row>
        <row r="6469">
          <cell r="A6469">
            <v>412</v>
          </cell>
          <cell r="B6469" t="str">
            <v xml:space="preserve">ABRACADEIRA DE NYLON PARA AMARRACAO DE CABOS, COMPRIMENTO DE *230* X *7,6* MM                                                                                                                                                                                                                                                                                                                                                                                                                             </v>
          </cell>
          <cell r="C6469" t="str">
            <v xml:space="preserve">UN    </v>
          </cell>
          <cell r="D6469" t="str">
            <v>0,72</v>
          </cell>
        </row>
        <row r="6470">
          <cell r="A6470">
            <v>414</v>
          </cell>
          <cell r="B6470" t="str">
            <v xml:space="preserve">ABRACADEIRA DE NYLON PARA AMARRACAO DE CABOS, COMPRIMENTO DE 100 X 2,5 MM                                                                                                                                                                                                                                                                                                                                                                                                                                 </v>
          </cell>
          <cell r="C6470" t="str">
            <v xml:space="preserve">UN    </v>
          </cell>
          <cell r="D6470" t="str">
            <v>0,04</v>
          </cell>
        </row>
        <row r="6471">
          <cell r="A6471">
            <v>410</v>
          </cell>
          <cell r="B6471" t="str">
            <v xml:space="preserve">ABRACADEIRA DE NYLON PARA AMARRACAO DE CABOS, COMPRIMENTO DE 150 X *3,6* MM                                                                                                                                                                                                                                                                                                                                                                                                                               </v>
          </cell>
          <cell r="C6471" t="str">
            <v xml:space="preserve">UN    </v>
          </cell>
          <cell r="D6471" t="str">
            <v>0,11</v>
          </cell>
        </row>
        <row r="6472">
          <cell r="A6472">
            <v>411</v>
          </cell>
          <cell r="B6472" t="str">
            <v xml:space="preserve">ABRACADEIRA DE NYLON PARA AMARRACAO DE CABOS, COMPRIMENTO DE 200 X *4,6* MM                                                                                                                                                                                                                                                                                                                                                                                                                               </v>
          </cell>
          <cell r="C6472" t="str">
            <v xml:space="preserve">UN    </v>
          </cell>
          <cell r="D6472" t="str">
            <v>0,14</v>
          </cell>
        </row>
        <row r="6473">
          <cell r="A6473">
            <v>408</v>
          </cell>
          <cell r="B6473" t="str">
            <v xml:space="preserve">ABRACADEIRA DE NYLON PARA AMARRACAO DE CABOS, COMPRIMENTO DE 390 X *4,6* MM                                                                                                                                                                                                                                                                                                                                                                                                                               </v>
          </cell>
          <cell r="C6473" t="str">
            <v xml:space="preserve">UN    </v>
          </cell>
          <cell r="D6473" t="str">
            <v>0,69</v>
          </cell>
        </row>
        <row r="6474">
          <cell r="A6474">
            <v>39131</v>
          </cell>
          <cell r="B6474" t="str">
            <v xml:space="preserve">ABRACADEIRA EM ACO PARA AMARRACAO DE ELETRODUTOS, TIPO D, COM 1 1/2" E CUNHA DE FIXACAO                                                                                                                                                                                                                                                                                                                                                                                                                   </v>
          </cell>
          <cell r="C6474" t="str">
            <v xml:space="preserve">UN    </v>
          </cell>
          <cell r="D6474" t="str">
            <v>1,61</v>
          </cell>
        </row>
        <row r="6475">
          <cell r="A6475">
            <v>394</v>
          </cell>
          <cell r="B6475" t="str">
            <v xml:space="preserve">ABRACADEIRA EM ACO PARA AMARRACAO DE ELETRODUTOS, TIPO D, COM 1 1/2" E PARAFUSO DE FIXACAO                                                                                                                                                                                                                                                                                                                                                                                                                </v>
          </cell>
          <cell r="C6475" t="str">
            <v xml:space="preserve">UN    </v>
          </cell>
          <cell r="D6475" t="str">
            <v>1,63</v>
          </cell>
        </row>
        <row r="6476">
          <cell r="A6476">
            <v>39130</v>
          </cell>
          <cell r="B6476" t="str">
            <v xml:space="preserve">ABRACADEIRA EM ACO PARA AMARRACAO DE ELETRODUTOS, TIPO D, COM 1 1/4" E CUNHA DE FIXACAO                                                                                                                                                                                                                                                                                                                                                                                                                   </v>
          </cell>
          <cell r="C6476" t="str">
            <v xml:space="preserve">UN    </v>
          </cell>
          <cell r="D6476" t="str">
            <v>1,47</v>
          </cell>
        </row>
        <row r="6477">
          <cell r="A6477">
            <v>395</v>
          </cell>
          <cell r="B6477" t="str">
            <v xml:space="preserve">ABRACADEIRA EM ACO PARA AMARRACAO DE ELETRODUTOS, TIPO D, COM 1 1/4" E PARAFUSO DE FIXACAO                                                                                                                                                                                                                                                                                                                                                                                                                </v>
          </cell>
          <cell r="C6477" t="str">
            <v xml:space="preserve">UN    </v>
          </cell>
          <cell r="D6477" t="str">
            <v>1,57</v>
          </cell>
        </row>
        <row r="6478">
          <cell r="A6478">
            <v>39127</v>
          </cell>
          <cell r="B6478" t="str">
            <v xml:space="preserve">ABRACADEIRA EM ACO PARA AMARRACAO DE ELETRODUTOS, TIPO D, COM 1/2" E CUNHA DE FIXACAO                                                                                                                                                                                                                                                                                                                                                                                                                     </v>
          </cell>
          <cell r="C6478" t="str">
            <v xml:space="preserve">UN    </v>
          </cell>
          <cell r="D6478" t="str">
            <v>0,77</v>
          </cell>
        </row>
        <row r="6479">
          <cell r="A6479">
            <v>392</v>
          </cell>
          <cell r="B6479" t="str">
            <v xml:space="preserve">ABRACADEIRA EM ACO PARA AMARRACAO DE ELETRODUTOS, TIPO D, COM 1/2" E PARAFUSO DE FIXACAO                                                                                                                                                                                                                                                                                                                                                                                                                  </v>
          </cell>
          <cell r="C6479" t="str">
            <v xml:space="preserve">UN    </v>
          </cell>
          <cell r="D6479" t="str">
            <v>0,79</v>
          </cell>
        </row>
        <row r="6480">
          <cell r="A6480">
            <v>39129</v>
          </cell>
          <cell r="B6480" t="str">
            <v xml:space="preserve">ABRACADEIRA EM ACO PARA AMARRACAO DE ELETRODUTOS, TIPO D, COM 1" E CUNHA DE FIXACAO                                                                                                                                                                                                                                                                                                                                                                                                                       </v>
          </cell>
          <cell r="C6480" t="str">
            <v xml:space="preserve">UN    </v>
          </cell>
          <cell r="D6480" t="str">
            <v>0,90</v>
          </cell>
        </row>
        <row r="6481">
          <cell r="A6481">
            <v>393</v>
          </cell>
          <cell r="B6481" t="str">
            <v xml:space="preserve">ABRACADEIRA EM ACO PARA AMARRACAO DE ELETRODUTOS, TIPO D, COM 1" E PARAFUSO DE FIXACAO                                                                                                                                                                                                                                                                                                                                                                                                                    </v>
          </cell>
          <cell r="C6481" t="str">
            <v xml:space="preserve">UN    </v>
          </cell>
          <cell r="D6481" t="str">
            <v>0,95</v>
          </cell>
        </row>
        <row r="6482">
          <cell r="A6482">
            <v>39133</v>
          </cell>
          <cell r="B6482" t="str">
            <v xml:space="preserve">ABRACADEIRA EM ACO PARA AMARRACAO DE ELETRODUTOS, TIPO D, COM 2 1/2" E CUNHA DE FIXACAO                                                                                                                                                                                                                                                                                                                                                                                                                   </v>
          </cell>
          <cell r="C6482" t="str">
            <v xml:space="preserve">UN    </v>
          </cell>
          <cell r="D6482" t="str">
            <v>2,12</v>
          </cell>
        </row>
        <row r="6483">
          <cell r="A6483">
            <v>397</v>
          </cell>
          <cell r="B6483" t="str">
            <v xml:space="preserve">ABRACADEIRA EM ACO PARA AMARRACAO DE ELETRODUTOS, TIPO D, COM 2 1/2" E PARAFUSO DE FIXACAO                                                                                                                                                                                                                                                                                                                                                                                                                </v>
          </cell>
          <cell r="C6483" t="str">
            <v xml:space="preserve">UN    </v>
          </cell>
          <cell r="D6483" t="str">
            <v>2,34</v>
          </cell>
        </row>
        <row r="6484">
          <cell r="A6484">
            <v>39132</v>
          </cell>
          <cell r="B6484" t="str">
            <v xml:space="preserve">ABRACADEIRA EM ACO PARA AMARRACAO DE ELETRODUTOS, TIPO D, COM 2" E CUNHA DE FIXACAO                                                                                                                                                                                                                                                                                                                                                                                                                       </v>
          </cell>
          <cell r="C6484" t="str">
            <v xml:space="preserve">UN    </v>
          </cell>
          <cell r="D6484" t="str">
            <v>1,69</v>
          </cell>
        </row>
        <row r="6485">
          <cell r="A6485">
            <v>396</v>
          </cell>
          <cell r="B6485" t="str">
            <v xml:space="preserve">ABRACADEIRA EM ACO PARA AMARRACAO DE ELETRODUTOS, TIPO D, COM 2" E PARAFUSO DE FIXACAO                                                                                                                                                                                                                                                                                                                                                                                                                    </v>
          </cell>
          <cell r="C6485" t="str">
            <v xml:space="preserve">UN    </v>
          </cell>
          <cell r="D6485" t="str">
            <v>1,81</v>
          </cell>
        </row>
        <row r="6486">
          <cell r="A6486">
            <v>39135</v>
          </cell>
          <cell r="B6486" t="str">
            <v xml:space="preserve">ABRACADEIRA EM ACO PARA AMARRACAO DE ELETRODUTOS, TIPO D, COM 3 1/2" E CUNHA DE FIXACAO                                                                                                                                                                                                                                                                                                                                                                                                                   </v>
          </cell>
          <cell r="C6486" t="str">
            <v xml:space="preserve">UN    </v>
          </cell>
          <cell r="D6486" t="str">
            <v>3,39</v>
          </cell>
        </row>
        <row r="6487">
          <cell r="A6487">
            <v>39128</v>
          </cell>
          <cell r="B6487" t="str">
            <v xml:space="preserve">ABRACADEIRA EM ACO PARA AMARRACAO DE ELETRODUTOS, TIPO D, COM 3/4" E CUNHA DE FIXACAO                                                                                                                                                                                                                                                                                                                                                                                                                     </v>
          </cell>
          <cell r="C6487" t="str">
            <v xml:space="preserve">UN    </v>
          </cell>
          <cell r="D6487" t="str">
            <v>0,84</v>
          </cell>
        </row>
        <row r="6488">
          <cell r="A6488">
            <v>400</v>
          </cell>
          <cell r="B6488" t="str">
            <v xml:space="preserve">ABRACADEIRA EM ACO PARA AMARRACAO DE ELETRODUTOS, TIPO D, COM 3/4" E PARAFUSO DE FIXACAO                                                                                                                                                                                                                                                                                                                                                                                                                  </v>
          </cell>
          <cell r="C6488" t="str">
            <v xml:space="preserve">UN    </v>
          </cell>
          <cell r="D6488" t="str">
            <v>0,82</v>
          </cell>
        </row>
        <row r="6489">
          <cell r="A6489">
            <v>39125</v>
          </cell>
          <cell r="B6489" t="str">
            <v xml:space="preserve">ABRACADEIRA EM ACO PARA AMARRACAO DE ELETRODUTOS, TIPO D, COM 3/8" E PARAFUSO DE FIXACAO                                                                                                                                                                                                                                                                                                                                                                                                                  </v>
          </cell>
          <cell r="C6489" t="str">
            <v xml:space="preserve">UN    </v>
          </cell>
          <cell r="D6489" t="str">
            <v>0,84</v>
          </cell>
        </row>
        <row r="6490">
          <cell r="A6490">
            <v>39134</v>
          </cell>
          <cell r="B6490" t="str">
            <v xml:space="preserve">ABRACADEIRA EM ACO PARA AMARRACAO DE ELETRODUTOS, TIPO D, COM 3" E CUNHA DE FIXACAO                                                                                                                                                                                                                                                                                                                                                                                                                       </v>
          </cell>
          <cell r="C6490" t="str">
            <v xml:space="preserve">UN    </v>
          </cell>
          <cell r="D6490" t="str">
            <v>2,82</v>
          </cell>
        </row>
        <row r="6491">
          <cell r="A6491">
            <v>398</v>
          </cell>
          <cell r="B6491" t="str">
            <v xml:space="preserve">ABRACADEIRA EM ACO PARA AMARRACAO DE ELETRODUTOS, TIPO D, COM 3" E PARAFUSO DE FIXACAO                                                                                                                                                                                                                                                                                                                                                                                                                    </v>
          </cell>
          <cell r="C6491" t="str">
            <v xml:space="preserve">UN    </v>
          </cell>
          <cell r="D6491" t="str">
            <v>2,60</v>
          </cell>
        </row>
        <row r="6492">
          <cell r="A6492">
            <v>39126</v>
          </cell>
          <cell r="B6492" t="str">
            <v xml:space="preserve">ABRACADEIRA EM ACO PARA AMARRACAO DE ELETRODUTOS, TIPO D, COM 4" E CUNHA DE FIXACAO                                                                                                                                                                                                                                                                                                                                                                                                                       </v>
          </cell>
          <cell r="C6492" t="str">
            <v xml:space="preserve">UN    </v>
          </cell>
          <cell r="D6492" t="str">
            <v>3,82</v>
          </cell>
        </row>
        <row r="6493">
          <cell r="A6493">
            <v>399</v>
          </cell>
          <cell r="B6493" t="str">
            <v xml:space="preserve">ABRACADEIRA EM ACO PARA AMARRACAO DE ELETRODUTOS, TIPO D, COM 4" E PARAFUSO DE FIXACAO                                                                                                                                                                                                                                                                                                                                                                                                                    </v>
          </cell>
          <cell r="C6493" t="str">
            <v xml:space="preserve">UN    </v>
          </cell>
          <cell r="D6493" t="str">
            <v>3,36</v>
          </cell>
        </row>
        <row r="6494">
          <cell r="A6494">
            <v>39158</v>
          </cell>
          <cell r="B6494" t="str">
            <v xml:space="preserve">ABRACADEIRA EM ACO PARA AMARRACAO DE ELETRODUTOS, TIPO ECONOMICA (GOTA), COM 8"                                                                                                                                                                                                                                                                                                                                                                                                                           </v>
          </cell>
          <cell r="C6494" t="str">
            <v xml:space="preserve">UN    </v>
          </cell>
          <cell r="D6494" t="str">
            <v>9,03</v>
          </cell>
        </row>
        <row r="6495">
          <cell r="A6495">
            <v>39141</v>
          </cell>
          <cell r="B6495" t="str">
            <v xml:space="preserve">ABRACADEIRA EM ACO PARA AMARRACAO DE ELETRODUTOS, TIPO U SIMPLES, COM 1 1/2"                                                                                                                                                                                                                                                                                                                                                                                                                              </v>
          </cell>
          <cell r="C6495" t="str">
            <v xml:space="preserve">UN    </v>
          </cell>
          <cell r="D6495" t="str">
            <v>0,65</v>
          </cell>
        </row>
        <row r="6496">
          <cell r="A6496">
            <v>39140</v>
          </cell>
          <cell r="B6496" t="str">
            <v xml:space="preserve">ABRACADEIRA EM ACO PARA AMARRACAO DE ELETRODUTOS, TIPO U SIMPLES, COM 1 1/4"                                                                                                                                                                                                                                                                                                                                                                                                                              </v>
          </cell>
          <cell r="C6496" t="str">
            <v xml:space="preserve">UN    </v>
          </cell>
          <cell r="D6496" t="str">
            <v>0,59</v>
          </cell>
        </row>
        <row r="6497">
          <cell r="A6497">
            <v>39137</v>
          </cell>
          <cell r="B6497" t="str">
            <v xml:space="preserve">ABRACADEIRA EM ACO PARA AMARRACAO DE ELETRODUTOS, TIPO U SIMPLES, COM 1/2"                                                                                                                                                                                                                                                                                                                                                                                                                                </v>
          </cell>
          <cell r="C6497" t="str">
            <v xml:space="preserve">UN    </v>
          </cell>
          <cell r="D6497" t="str">
            <v>0,34</v>
          </cell>
        </row>
        <row r="6498">
          <cell r="A6498">
            <v>39139</v>
          </cell>
          <cell r="B6498" t="str">
            <v xml:space="preserve">ABRACADEIRA EM ACO PARA AMARRACAO DE ELETRODUTOS, TIPO U SIMPLES, COM 1"                                                                                                                                                                                                                                                                                                                                                                                                                                  </v>
          </cell>
          <cell r="C6498" t="str">
            <v xml:space="preserve">UN    </v>
          </cell>
          <cell r="D6498" t="str">
            <v>0,49</v>
          </cell>
        </row>
        <row r="6499">
          <cell r="A6499">
            <v>39143</v>
          </cell>
          <cell r="B6499" t="str">
            <v xml:space="preserve">ABRACADEIRA EM ACO PARA AMARRACAO DE ELETRODUTOS, TIPO U SIMPLES, COM 2 1/2"                                                                                                                                                                                                                                                                                                                                                                                                                              </v>
          </cell>
          <cell r="C6499" t="str">
            <v xml:space="preserve">UN    </v>
          </cell>
          <cell r="D6499" t="str">
            <v>1,35</v>
          </cell>
        </row>
        <row r="6500">
          <cell r="A6500">
            <v>39142</v>
          </cell>
          <cell r="B6500" t="str">
            <v xml:space="preserve">ABRACADEIRA EM ACO PARA AMARRACAO DE ELETRODUTOS, TIPO U SIMPLES, COM 2"                                                                                                                                                                                                                                                                                                                                                                                                                                  </v>
          </cell>
          <cell r="C6500" t="str">
            <v xml:space="preserve">UN    </v>
          </cell>
          <cell r="D6500" t="str">
            <v>0,97</v>
          </cell>
        </row>
        <row r="6501">
          <cell r="A6501">
            <v>39138</v>
          </cell>
          <cell r="B6501" t="str">
            <v xml:space="preserve">ABRACADEIRA EM ACO PARA AMARRACAO DE ELETRODUTOS, TIPO U SIMPLES, COM 3/4"                                                                                                                                                                                                                                                                                                                                                                                                                                </v>
          </cell>
          <cell r="C6501" t="str">
            <v xml:space="preserve">UN    </v>
          </cell>
          <cell r="D6501" t="str">
            <v>0,36</v>
          </cell>
        </row>
        <row r="6502">
          <cell r="A6502">
            <v>39136</v>
          </cell>
          <cell r="B6502" t="str">
            <v xml:space="preserve">ABRACADEIRA EM ACO PARA AMARRACAO DE ELETRODUTOS, TIPO U SIMPLES, COM 3/8"                                                                                                                                                                                                                                                                                                                                                                                                                                </v>
          </cell>
          <cell r="C6502" t="str">
            <v xml:space="preserve">UN    </v>
          </cell>
          <cell r="D6502" t="str">
            <v>0,24</v>
          </cell>
        </row>
        <row r="6503">
          <cell r="A6503">
            <v>39144</v>
          </cell>
          <cell r="B6503" t="str">
            <v xml:space="preserve">ABRACADEIRA EM ACO PARA AMARRACAO DE ELETRODUTOS, TIPO U SIMPLES, COM 3"                                                                                                                                                                                                                                                                                                                                                                                                                                  </v>
          </cell>
          <cell r="C6503" t="str">
            <v xml:space="preserve">UN    </v>
          </cell>
          <cell r="D6503" t="str">
            <v>1,57</v>
          </cell>
        </row>
        <row r="6504">
          <cell r="A6504">
            <v>39145</v>
          </cell>
          <cell r="B6504" t="str">
            <v xml:space="preserve">ABRACADEIRA EM ACO PARA AMARRACAO DE ELETRODUTOS, TIPO U SIMPLES, COM 4"                                                                                                                                                                                                                                                                                                                                                                                                                                  </v>
          </cell>
          <cell r="C6504" t="str">
            <v xml:space="preserve">UN    </v>
          </cell>
          <cell r="D6504" t="str">
            <v>2,59</v>
          </cell>
        </row>
        <row r="6505">
          <cell r="A6505">
            <v>12615</v>
          </cell>
          <cell r="B6505" t="str">
            <v xml:space="preserve">ABRACADEIRA PVC, PARA CALHA PLUVIAL, DIAMETRO ENTRE 80 E 100 MM, PARA DRENAGEM PREDIAL                                                                                                                                                                                                                                                                                                                                                                                                                    </v>
          </cell>
          <cell r="C6505" t="str">
            <v xml:space="preserve">UN    </v>
          </cell>
          <cell r="D6505" t="str">
            <v>3,70</v>
          </cell>
        </row>
        <row r="6506">
          <cell r="A6506">
            <v>11927</v>
          </cell>
          <cell r="B6506" t="str">
            <v xml:space="preserve">ABRACADEIRA, GALVANIZADA/ZINCADA, ROSCA SEM FIM, PARAFUSO INOX, LARGURA  FITA *12,6 A *14 MM, D = 2" A 2 1/2"                                                                                                                                                                                                                                                                                                                                                                                             </v>
          </cell>
          <cell r="C6506" t="str">
            <v xml:space="preserve">UN    </v>
          </cell>
          <cell r="D6506" t="str">
            <v>5,37</v>
          </cell>
        </row>
        <row r="6507">
          <cell r="A6507">
            <v>11928</v>
          </cell>
          <cell r="B6507" t="str">
            <v xml:space="preserve">ABRACADEIRA, GALVANIZADA/ZINCADA, ROSCA SEM FIM, PARAFUSO INOX, LARGURA  FITA *12,6 A *14 MM, D = 3" A 3 3/4"                                                                                                                                                                                                                                                                                                                                                                                             </v>
          </cell>
          <cell r="C6507" t="str">
            <v xml:space="preserve">UN    </v>
          </cell>
          <cell r="D6507" t="str">
            <v>6,15</v>
          </cell>
        </row>
        <row r="6508">
          <cell r="A6508">
            <v>11929</v>
          </cell>
          <cell r="B6508" t="str">
            <v xml:space="preserve">ABRACADEIRA, GALVANIZADA/ZINCADA, ROSCA SEM FIM, PARAFUSO INOX, LARGURA  FITA *12,6 A *14 MM, D = 4" A 4 3/4"                                                                                                                                                                                                                                                                                                                                                                                             </v>
          </cell>
          <cell r="C6508" t="str">
            <v xml:space="preserve">UN    </v>
          </cell>
          <cell r="D6508" t="str">
            <v>9,52</v>
          </cell>
        </row>
        <row r="6509">
          <cell r="A6509">
            <v>36801</v>
          </cell>
          <cell r="B6509" t="str">
            <v xml:space="preserve">ACABAMENTO CROMADO PARA REGISTRO PEQUENO, 1/2 " OU 3/4 "                                                                                                                                                                                                                                                                                                                                                                                                                                                  </v>
          </cell>
          <cell r="C6509" t="str">
            <v xml:space="preserve">UN    </v>
          </cell>
          <cell r="D6509" t="str">
            <v>18,47</v>
          </cell>
        </row>
        <row r="6510">
          <cell r="A6510">
            <v>36246</v>
          </cell>
          <cell r="B6510" t="str">
            <v xml:space="preserve">ACABAMENTO SIMPLES/CONVENCIONAL PARA FORRO PVC, TIPO "U" OU "C", COR BRANCA, COMPRIMENTO 6 M                                                                                                                                                                                                                                                                                                                                                                                                              </v>
          </cell>
          <cell r="C6510" t="str">
            <v xml:space="preserve">M     </v>
          </cell>
          <cell r="D6510" t="str">
            <v>2,62</v>
          </cell>
        </row>
        <row r="6511">
          <cell r="A6511">
            <v>37600</v>
          </cell>
          <cell r="B6511" t="str">
            <v xml:space="preserve">ACESSORIO DE LIGACAO NAO ELETRICO PARA CARGAS EXPLOSIVAS, TUBO DE 6 M                                                                                                                                                                                                                                                                                                                                                                                                                                     </v>
          </cell>
          <cell r="C6511" t="str">
            <v xml:space="preserve">UN    </v>
          </cell>
          <cell r="D6511" t="str">
            <v>51,99</v>
          </cell>
        </row>
        <row r="6512">
          <cell r="A6512">
            <v>37599</v>
          </cell>
          <cell r="B6512" t="str">
            <v xml:space="preserve">ACESSORIO INICIADOR NAO ELETRICO, TUBO DE 6 M, TEMPO DE RETARDO DE *160* MS                                                                                                                                                                                                                                                                                                                                                                                                                               </v>
          </cell>
          <cell r="C6512" t="str">
            <v xml:space="preserve">UN    </v>
          </cell>
          <cell r="D6512" t="str">
            <v>48,39</v>
          </cell>
        </row>
        <row r="6513">
          <cell r="A6513">
            <v>1</v>
          </cell>
          <cell r="B6513" t="str">
            <v xml:space="preserve">ACETILENO (RECARGA PARA CILINDRO DE CONJUNTO OXICORTE GRANDE)                                                                                                                                                                                                                                                                                                                                                                                                                                             </v>
          </cell>
          <cell r="C6513" t="str">
            <v xml:space="preserve">KG    </v>
          </cell>
          <cell r="D6513" t="str">
            <v>36,28</v>
          </cell>
        </row>
        <row r="6514">
          <cell r="A6514">
            <v>3</v>
          </cell>
          <cell r="B6514" t="str">
            <v xml:space="preserve">ACIDO MURIATICO, DILUICAO 10% A 12% PARA USO EM LIMPEZA                                                                                                                                                                                                                                                                                                                                                                                                                                                   </v>
          </cell>
          <cell r="C6514" t="str">
            <v xml:space="preserve">L     </v>
          </cell>
          <cell r="D6514" t="str">
            <v>4,83</v>
          </cell>
        </row>
        <row r="6515">
          <cell r="A6515">
            <v>26</v>
          </cell>
          <cell r="B6515" t="str">
            <v xml:space="preserve">ACO CA-25, 10,0 MM, VERGALHAO                                                                                                                                                                                                                                                                                                                                                                                                                                                                             </v>
          </cell>
          <cell r="C6515" t="str">
            <v xml:space="preserve">KG    </v>
          </cell>
          <cell r="D6515" t="str">
            <v>4,68</v>
          </cell>
        </row>
        <row r="6516">
          <cell r="A6516">
            <v>20</v>
          </cell>
          <cell r="B6516" t="str">
            <v xml:space="preserve">ACO CA-25, 12,5 MM, VERGALHAO                                                                                                                                                                                                                                                                                                                                                                                                                                                                             </v>
          </cell>
          <cell r="C6516" t="str">
            <v xml:space="preserve">KG    </v>
          </cell>
          <cell r="D6516" t="str">
            <v>4,71</v>
          </cell>
        </row>
        <row r="6517">
          <cell r="A6517">
            <v>21</v>
          </cell>
          <cell r="B6517" t="str">
            <v xml:space="preserve">ACO CA-25, 16,0 MM, VERGALHAO                                                                                                                                                                                                                                                                                                                                                                                                                                                                             </v>
          </cell>
          <cell r="C6517" t="str">
            <v xml:space="preserve">KG    </v>
          </cell>
          <cell r="D6517" t="str">
            <v>4,71</v>
          </cell>
        </row>
        <row r="6518">
          <cell r="A6518">
            <v>24</v>
          </cell>
          <cell r="B6518" t="str">
            <v xml:space="preserve">ACO CA-25, 20,0 MM, VERGALHAO                                                                                                                                                                                                                                                                                                                                                                                                                                                                             </v>
          </cell>
          <cell r="C6518" t="str">
            <v xml:space="preserve">KG    </v>
          </cell>
          <cell r="D6518" t="str">
            <v>4,71</v>
          </cell>
        </row>
        <row r="6519">
          <cell r="A6519">
            <v>25</v>
          </cell>
          <cell r="B6519" t="str">
            <v xml:space="preserve">ACO CA-25, 25,0 MM, VERGALHAO                                                                                                                                                                                                                                                                                                                                                                                                                                                                             </v>
          </cell>
          <cell r="C6519" t="str">
            <v xml:space="preserve">KG    </v>
          </cell>
          <cell r="D6519" t="str">
            <v>4,71</v>
          </cell>
        </row>
        <row r="6520">
          <cell r="A6520">
            <v>43065</v>
          </cell>
          <cell r="B6520" t="str">
            <v xml:space="preserve">ACO CA-25, 32,0 MM, BARRA DE TRANSFERENCIA (COLETADO CAIXA)                                                                                                                                                                                                                                                                                                                                                                                                                                               </v>
          </cell>
          <cell r="C6520" t="str">
            <v xml:space="preserve">KG    </v>
          </cell>
          <cell r="D6520" t="str">
            <v>7,17</v>
          </cell>
        </row>
        <row r="6521">
          <cell r="A6521">
            <v>34341</v>
          </cell>
          <cell r="B6521" t="str">
            <v xml:space="preserve">ACO CA-25, 32,0 MM, VERGALHAO                                                                                                                                                                                                                                                                                                                                                                                                                                                                             </v>
          </cell>
          <cell r="C6521" t="str">
            <v xml:space="preserve">KG    </v>
          </cell>
          <cell r="D6521" t="str">
            <v>4,43</v>
          </cell>
        </row>
        <row r="6522">
          <cell r="A6522">
            <v>22</v>
          </cell>
          <cell r="B6522" t="str">
            <v xml:space="preserve">ACO CA-25, 6,3 MM, VERGALHAO                                                                                                                                                                                                                                                                                                                                                                                                                                                                              </v>
          </cell>
          <cell r="C6522" t="str">
            <v xml:space="preserve">KG    </v>
          </cell>
          <cell r="D6522" t="str">
            <v>5,04</v>
          </cell>
        </row>
        <row r="6523">
          <cell r="A6523">
            <v>23</v>
          </cell>
          <cell r="B6523" t="str">
            <v xml:space="preserve">ACO CA-25, 8,0 MM, VERGALHAO                                                                                                                                                                                                                                                                                                                                                                                                                                                                              </v>
          </cell>
          <cell r="C6523" t="str">
            <v xml:space="preserve">KG    </v>
          </cell>
          <cell r="D6523" t="str">
            <v>5,00</v>
          </cell>
        </row>
        <row r="6524">
          <cell r="A6524">
            <v>34439</v>
          </cell>
          <cell r="B6524" t="str">
            <v xml:space="preserve">ACO CA-50, 10,0 MM, DOBRADO E CORTADO                                                                                                                                                                                                                                                                                                                                                                                                                                                                     </v>
          </cell>
          <cell r="C6524" t="str">
            <v xml:space="preserve">KG    </v>
          </cell>
          <cell r="D6524" t="str">
            <v>5,55</v>
          </cell>
        </row>
        <row r="6525">
          <cell r="A6525">
            <v>34</v>
          </cell>
          <cell r="B6525" t="str">
            <v xml:space="preserve">ACO CA-50, 10,0 MM, VERGALHAO                                                                                                                                                                                                                                                                                                                                                                                                                                                                             </v>
          </cell>
          <cell r="C6525" t="str">
            <v xml:space="preserve">KG    </v>
          </cell>
          <cell r="D6525" t="str">
            <v>4,94</v>
          </cell>
        </row>
        <row r="6526">
          <cell r="A6526">
            <v>34441</v>
          </cell>
          <cell r="B6526" t="str">
            <v xml:space="preserve">ACO CA-50, 12,5 MM, DOBRADO E CORTADO                                                                                                                                                                                                                                                                                                                                                                                                                                                                     </v>
          </cell>
          <cell r="C6526" t="str">
            <v xml:space="preserve">KG    </v>
          </cell>
          <cell r="D6526" t="str">
            <v>5,27</v>
          </cell>
        </row>
        <row r="6527">
          <cell r="A6527">
            <v>31</v>
          </cell>
          <cell r="B6527" t="str">
            <v xml:space="preserve">ACO CA-50, 12,5 MM, VERGALHAO                                                                                                                                                                                                                                                                                                                                                                                                                                                                             </v>
          </cell>
          <cell r="C6527" t="str">
            <v xml:space="preserve">KG    </v>
          </cell>
          <cell r="D6527" t="str">
            <v>4,70</v>
          </cell>
        </row>
        <row r="6528">
          <cell r="A6528">
            <v>34443</v>
          </cell>
          <cell r="B6528" t="str">
            <v xml:space="preserve">ACO CA-50, 16 MM, DOBRADO E CORTADO                                                                                                                                                                                                                                                                                                                                                                                                                                                                       </v>
          </cell>
          <cell r="C6528" t="str">
            <v xml:space="preserve">KG    </v>
          </cell>
          <cell r="D6528" t="str">
            <v>5,27</v>
          </cell>
        </row>
        <row r="6529">
          <cell r="A6529">
            <v>27</v>
          </cell>
          <cell r="B6529" t="str">
            <v xml:space="preserve">ACO CA-50, 16,0 MM, VERGALHAO                                                                                                                                                                                                                                                                                                                                                                                                                                                                             </v>
          </cell>
          <cell r="C6529" t="str">
            <v xml:space="preserve">KG    </v>
          </cell>
          <cell r="D6529" t="str">
            <v>4,70</v>
          </cell>
        </row>
        <row r="6530">
          <cell r="A6530">
            <v>34446</v>
          </cell>
          <cell r="B6530" t="str">
            <v xml:space="preserve">ACO CA-50, 20 MM, DOBRADO E CORTADO                                                                                                                                                                                                                                                                                                                                                                                                                                                                       </v>
          </cell>
          <cell r="C6530" t="str">
            <v xml:space="preserve">KG    </v>
          </cell>
          <cell r="D6530" t="str">
            <v>5,27</v>
          </cell>
        </row>
        <row r="6531">
          <cell r="A6531">
            <v>29</v>
          </cell>
          <cell r="B6531" t="str">
            <v xml:space="preserve">ACO CA-50, 20,0 MM, VERGALHAO                                                                                                                                                                                                                                                                                                                                                                                                                                                                             </v>
          </cell>
          <cell r="C6531" t="str">
            <v xml:space="preserve">KG    </v>
          </cell>
          <cell r="D6531" t="str">
            <v>4,39</v>
          </cell>
        </row>
        <row r="6532">
          <cell r="A6532">
            <v>28</v>
          </cell>
          <cell r="B6532" t="str">
            <v xml:space="preserve">ACO CA-50, 25,0 MM, VERGALHAO                                                                                                                                                                                                                                                                                                                                                                                                                                                                             </v>
          </cell>
          <cell r="C6532" t="str">
            <v xml:space="preserve">KG    </v>
          </cell>
          <cell r="D6532" t="str">
            <v>5,08</v>
          </cell>
        </row>
        <row r="6533">
          <cell r="A6533">
            <v>34449</v>
          </cell>
          <cell r="B6533" t="str">
            <v xml:space="preserve">ACO CA-50, 6,3 MM, DOBRADO E CORTADO                                                                                                                                                                                                                                                                                                                                                                                                                                                                      </v>
          </cell>
          <cell r="C6533" t="str">
            <v xml:space="preserve">KG    </v>
          </cell>
          <cell r="D6533" t="str">
            <v>5,80</v>
          </cell>
        </row>
        <row r="6534">
          <cell r="A6534">
            <v>32</v>
          </cell>
          <cell r="B6534" t="str">
            <v xml:space="preserve">ACO CA-50, 6,3 MM, VERGALHAO                                                                                                                                                                                                                                                                                                                                                                                                                                                                              </v>
          </cell>
          <cell r="C6534" t="str">
            <v xml:space="preserve">KG    </v>
          </cell>
          <cell r="D6534" t="str">
            <v>5,17</v>
          </cell>
        </row>
        <row r="6535">
          <cell r="A6535">
            <v>33</v>
          </cell>
          <cell r="B6535" t="str">
            <v xml:space="preserve">ACO CA-50, 8,0 MM, VERGALHAO                                                                                                                                                                                                                                                                                                                                                                                                                                                                              </v>
          </cell>
          <cell r="C6535" t="str">
            <v xml:space="preserve">KG    </v>
          </cell>
          <cell r="D6535" t="str">
            <v>5,81</v>
          </cell>
        </row>
        <row r="6536">
          <cell r="A6536">
            <v>34343</v>
          </cell>
          <cell r="B6536" t="str">
            <v xml:space="preserve">ACO CA-60, VERGALHAO, 9,5 MM                                                                                                                                                                                                                                                                                                                                                                                                                                                                              </v>
          </cell>
          <cell r="C6536" t="str">
            <v xml:space="preserve">KG    </v>
          </cell>
          <cell r="D6536" t="str">
            <v>5,58</v>
          </cell>
        </row>
        <row r="6537">
          <cell r="A6537">
            <v>34452</v>
          </cell>
          <cell r="B6537" t="str">
            <v xml:space="preserve">ACO CA-60, 4,2 MM, DOBRADO E CORTADO                                                                                                                                                                                                                                                                                                                                                                                                                                                                      </v>
          </cell>
          <cell r="C6537" t="str">
            <v xml:space="preserve">KG    </v>
          </cell>
          <cell r="D6537" t="str">
            <v>5,14</v>
          </cell>
        </row>
        <row r="6538">
          <cell r="A6538">
            <v>36</v>
          </cell>
          <cell r="B6538" t="str">
            <v xml:space="preserve">ACO CA-60, 4,2 MM, VERGALHAO                                                                                                                                                                                                                                                                                                                                                                                                                                                                              </v>
          </cell>
          <cell r="C6538" t="str">
            <v xml:space="preserve">KG    </v>
          </cell>
          <cell r="D6538" t="str">
            <v>4,90</v>
          </cell>
        </row>
        <row r="6539">
          <cell r="A6539">
            <v>34456</v>
          </cell>
          <cell r="B6539" t="str">
            <v xml:space="preserve">ACO CA-60, 5,0 MM, DOBRADO E CORTADO                                                                                                                                                                                                                                                                                                                                                                                                                                                                      </v>
          </cell>
          <cell r="C6539" t="str">
            <v xml:space="preserve">KG    </v>
          </cell>
          <cell r="D6539" t="str">
            <v>5,14</v>
          </cell>
        </row>
        <row r="6540">
          <cell r="A6540">
            <v>39</v>
          </cell>
          <cell r="B6540" t="str">
            <v xml:space="preserve">ACO CA-60, 5,0 MM, VERGALHAO                                                                                                                                                                                                                                                                                                                                                                                                                                                                              </v>
          </cell>
          <cell r="C6540" t="str">
            <v xml:space="preserve">KG    </v>
          </cell>
          <cell r="D6540" t="str">
            <v>4,90</v>
          </cell>
        </row>
        <row r="6541">
          <cell r="A6541">
            <v>34457</v>
          </cell>
          <cell r="B6541" t="str">
            <v xml:space="preserve">ACO CA-60, 6,0 MM, DOBRADO E CORTADO                                                                                                                                                                                                                                                                                                                                                                                                                                                                      </v>
          </cell>
          <cell r="C6541" t="str">
            <v xml:space="preserve">KG    </v>
          </cell>
          <cell r="D6541" t="str">
            <v>5,51</v>
          </cell>
        </row>
        <row r="6542">
          <cell r="A6542">
            <v>40</v>
          </cell>
          <cell r="B6542" t="str">
            <v xml:space="preserve">ACO CA-60, 6,0 MM, VERGALHAO                                                                                                                                                                                                                                                                                                                                                                                                                                                                              </v>
          </cell>
          <cell r="C6542" t="str">
            <v xml:space="preserve">KG    </v>
          </cell>
          <cell r="D6542" t="str">
            <v>5,01</v>
          </cell>
        </row>
        <row r="6543">
          <cell r="A6543">
            <v>34460</v>
          </cell>
          <cell r="B6543" t="str">
            <v xml:space="preserve">ACO CA-60, 7,0 MM, DOBRADO E CORTADO                                                                                                                                                                                                                                                                                                                                                                                                                                                                      </v>
          </cell>
          <cell r="C6543" t="str">
            <v xml:space="preserve">KG    </v>
          </cell>
          <cell r="D6543" t="str">
            <v>5,63</v>
          </cell>
        </row>
        <row r="6544">
          <cell r="A6544">
            <v>42</v>
          </cell>
          <cell r="B6544" t="str">
            <v xml:space="preserve">ACO CA-60, 7,0 MM, VERGALHAO                                                                                                                                                                                                                                                                                                                                                                                                                                                                              </v>
          </cell>
          <cell r="C6544" t="str">
            <v xml:space="preserve">KG    </v>
          </cell>
          <cell r="D6544" t="str">
            <v>5,08</v>
          </cell>
        </row>
        <row r="6545">
          <cell r="A6545">
            <v>38</v>
          </cell>
          <cell r="B6545" t="str">
            <v xml:space="preserve">ACO CA-60, 8,0 MM, VERGALHAO                                                                                                                                                                                                                                                                                                                                                                                                                                                                              </v>
          </cell>
          <cell r="C6545" t="str">
            <v xml:space="preserve">KG    </v>
          </cell>
          <cell r="D6545" t="str">
            <v>5,66</v>
          </cell>
        </row>
        <row r="6546">
          <cell r="A6546">
            <v>20063</v>
          </cell>
          <cell r="B6546" t="str">
            <v xml:space="preserve">ACOPLAMENTO DE CONDUTOR PLUVIAL, EM PVC, DIAMETRO ENTRE 80 E 100 MM, PARA DRENAGEM PREDIAL                                                                                                                                                                                                                                                                                                                                                                                                                </v>
          </cell>
          <cell r="C6546" t="str">
            <v xml:space="preserve">UN    </v>
          </cell>
          <cell r="D6546" t="str">
            <v>3,68</v>
          </cell>
        </row>
        <row r="6547">
          <cell r="A6547">
            <v>40410</v>
          </cell>
          <cell r="B6547" t="str">
            <v xml:space="preserve">ACOPLAMENTO RIGIDO EM FERRO FUNDIDO PARA SISTEMA DE TUBULACAO RANHURADA, DN 50 MM (2")                                                                                                                                                                                                                                                                                                                                                                                                                    </v>
          </cell>
          <cell r="C6547" t="str">
            <v xml:space="preserve">UN    </v>
          </cell>
          <cell r="D6547" t="str">
            <v>13,58</v>
          </cell>
        </row>
        <row r="6548">
          <cell r="A6548">
            <v>40411</v>
          </cell>
          <cell r="B6548" t="str">
            <v xml:space="preserve">ACOPLAMENTO RIGIDO EM FERRO FUNDIDO PARA SISTEMA DE TUBULACAO RANHURADA, DN 65 MM (2 1/2")                                                                                                                                                                                                                                                                                                                                                                                                                </v>
          </cell>
          <cell r="C6548" t="str">
            <v xml:space="preserve">UN    </v>
          </cell>
          <cell r="D6548" t="str">
            <v>14,73</v>
          </cell>
        </row>
        <row r="6549">
          <cell r="A6549">
            <v>40412</v>
          </cell>
          <cell r="B6549" t="str">
            <v xml:space="preserve">ACOPLAMENTO RIGIDO EM FERRO FUNDIDO PARA SISTEMA DE TUBULACAO RANHURADA, DN 80 MM (3")                                                                                                                                                                                                                                                                                                                                                                                                                    </v>
          </cell>
          <cell r="C6549" t="str">
            <v xml:space="preserve">UN    </v>
          </cell>
          <cell r="D6549" t="str">
            <v>16,54</v>
          </cell>
        </row>
        <row r="6550">
          <cell r="A6550">
            <v>38838</v>
          </cell>
          <cell r="B6550" t="str">
            <v xml:space="preserve">ADAPTADOR DE COBRE PARA TUBULACAO PEX, DN 16 X 15 MM                                                                                                                                                                                                                                                                                                                                                                                                                                                      </v>
          </cell>
          <cell r="C6550" t="str">
            <v xml:space="preserve">UN    </v>
          </cell>
          <cell r="D6550" t="str">
            <v>7,57</v>
          </cell>
        </row>
        <row r="6551">
          <cell r="A6551">
            <v>38839</v>
          </cell>
          <cell r="B6551" t="str">
            <v xml:space="preserve">ADAPTADOR DE COBRE PARA TUBULACAO PEX, DN 20 X 22 MM                                                                                                                                                                                                                                                                                                                                                                                                                                                      </v>
          </cell>
          <cell r="C6551" t="str">
            <v xml:space="preserve">UN    </v>
          </cell>
          <cell r="D6551" t="str">
            <v>8,92</v>
          </cell>
        </row>
        <row r="6552">
          <cell r="A6552">
            <v>55</v>
          </cell>
          <cell r="B6552" t="str">
            <v xml:space="preserve">ADAPTADOR DE COMPRESSAO EM POLIPROPILENO (PP), PARA TUBO EM PEAD, 20 MM X 1/2", PARA LIGACAO PREDIAL DE AGUA (NTS 179)                                                                                                                                                                                                                                                                                                                                                                                    </v>
          </cell>
          <cell r="C6552" t="str">
            <v xml:space="preserve">UN    </v>
          </cell>
          <cell r="D6552" t="str">
            <v>2,61</v>
          </cell>
        </row>
        <row r="6553">
          <cell r="A6553">
            <v>61</v>
          </cell>
          <cell r="B6553" t="str">
            <v xml:space="preserve">ADAPTADOR DE COMPRESSAO EM POLIPROPILENO (PP), PARA TUBO EM PEAD, 20 MM X 3/4", PARA LIGACAO PREDIAL DE AGUA (NTS 179)                                                                                                                                                                                                                                                                                                                                                                                    </v>
          </cell>
          <cell r="C6553" t="str">
            <v xml:space="preserve">UN    </v>
          </cell>
          <cell r="D6553" t="str">
            <v>2,47</v>
          </cell>
        </row>
        <row r="6554">
          <cell r="A6554">
            <v>62</v>
          </cell>
          <cell r="B6554" t="str">
            <v xml:space="preserve">ADAPTADOR DE COMPRESSAO EM POLIPROPILENO (PP), PARA TUBO EM PEAD, 32 MM X 1", PARA LIGACAO PREDIAL DE AGUA (NTS 179)                                                                                                                                                                                                                                                                                                                                                                                      </v>
          </cell>
          <cell r="C6554" t="str">
            <v xml:space="preserve">UN    </v>
          </cell>
          <cell r="D6554" t="str">
            <v>5,11</v>
          </cell>
        </row>
        <row r="6555">
          <cell r="A6555">
            <v>77</v>
          </cell>
          <cell r="B6555" t="str">
            <v xml:space="preserve">ADAPTADOR PVC PARA SIFAO METALICO, SOLDAVEL, COM ANEL BORRACHA (JE), 40 MM X 1 1/2"                                                                                                                                                                                                                                                                                                                                                                                                                       </v>
          </cell>
          <cell r="C6555" t="str">
            <v xml:space="preserve">UN    </v>
          </cell>
          <cell r="D6555" t="str">
            <v>0,71</v>
          </cell>
        </row>
        <row r="6556">
          <cell r="A6556">
            <v>76</v>
          </cell>
          <cell r="B6556" t="str">
            <v xml:space="preserve">ADAPTADOR PVC PARA SIFAO, ROSCAVEL, 40 MM X 1 1/4"                                                                                                                                                                                                                                                                                                                                                                                                                                                        </v>
          </cell>
          <cell r="C6556" t="str">
            <v xml:space="preserve">UN    </v>
          </cell>
          <cell r="D6556" t="str">
            <v>0,72</v>
          </cell>
        </row>
        <row r="6557">
          <cell r="A6557">
            <v>67</v>
          </cell>
          <cell r="B6557" t="str">
            <v xml:space="preserve">ADAPTADOR PVC ROSCAVEL, COM FLANGES E ANEL DE VEDACAO, 1/2", PARA CAIXA D' AGUA                                                                                                                                                                                                                                                                                                                                                                                                                           </v>
          </cell>
          <cell r="C6557" t="str">
            <v xml:space="preserve">UN    </v>
          </cell>
          <cell r="D6557" t="str">
            <v>7,01</v>
          </cell>
        </row>
        <row r="6558">
          <cell r="A6558">
            <v>71</v>
          </cell>
          <cell r="B6558" t="str">
            <v xml:space="preserve">ADAPTADOR PVC ROSCAVEL, COM FLANGES E ANEL DE VEDACAO, 1", PARA CAIXA D' AGUA                                                                                                                                                                                                                                                                                                                                                                                                                             </v>
          </cell>
          <cell r="C6558" t="str">
            <v xml:space="preserve">UN    </v>
          </cell>
          <cell r="D6558" t="str">
            <v>12,88</v>
          </cell>
        </row>
        <row r="6559">
          <cell r="A6559">
            <v>73</v>
          </cell>
          <cell r="B6559" t="str">
            <v xml:space="preserve">ADAPTADOR PVC ROSCAVEL, COM FLANGES E ANEL DE VEDACAO, 3/4", PARA CAIXA D' AGUA                                                                                                                                                                                                                                                                                                                                                                                                                           </v>
          </cell>
          <cell r="C6559" t="str">
            <v xml:space="preserve">UN    </v>
          </cell>
          <cell r="D6559" t="str">
            <v>9,62</v>
          </cell>
        </row>
        <row r="6560">
          <cell r="A6560">
            <v>103</v>
          </cell>
          <cell r="B6560" t="str">
            <v xml:space="preserve">ADAPTADOR PVC SOLDAVEL CURTO COM BOLSA E ROSCA, 110 MM X 4", PARA AGUA FRIA                                                                                                                                                                                                                                                                                                                                                                                                                               </v>
          </cell>
          <cell r="C6560" t="str">
            <v xml:space="preserve">UN    </v>
          </cell>
          <cell r="D6560" t="str">
            <v>28,61</v>
          </cell>
        </row>
        <row r="6561">
          <cell r="A6561">
            <v>107</v>
          </cell>
          <cell r="B6561" t="str">
            <v xml:space="preserve">ADAPTADOR PVC SOLDAVEL CURTO COM BOLSA E ROSCA, 20 MM X 1/2", PARA AGUA FRIA                                                                                                                                                                                                                                                                                                                                                                                                                              </v>
          </cell>
          <cell r="C6561" t="str">
            <v xml:space="preserve">UN    </v>
          </cell>
          <cell r="D6561" t="str">
            <v>0,44</v>
          </cell>
        </row>
        <row r="6562">
          <cell r="A6562">
            <v>65</v>
          </cell>
          <cell r="B6562" t="str">
            <v xml:space="preserve">ADAPTADOR PVC SOLDAVEL CURTO COM BOLSA E ROSCA, 25 MM X 3/4", PARA AGUA FRIA                                                                                                                                                                                                                                                                                                                                                                                                                              </v>
          </cell>
          <cell r="C6562" t="str">
            <v xml:space="preserve">UN    </v>
          </cell>
          <cell r="D6562" t="str">
            <v>0,55</v>
          </cell>
        </row>
        <row r="6563">
          <cell r="A6563">
            <v>108</v>
          </cell>
          <cell r="B6563" t="str">
            <v xml:space="preserve">ADAPTADOR PVC SOLDAVEL CURTO COM BOLSA E ROSCA, 32 MM X 1", PARA AGUA FRIA                                                                                                                                                                                                                                                                                                                                                                                                                                </v>
          </cell>
          <cell r="C6563" t="str">
            <v xml:space="preserve">UN    </v>
          </cell>
          <cell r="D6563" t="str">
            <v>1,14</v>
          </cell>
        </row>
        <row r="6564">
          <cell r="A6564">
            <v>110</v>
          </cell>
          <cell r="B6564" t="str">
            <v xml:space="preserve">ADAPTADOR PVC SOLDAVEL CURTO COM BOLSA E ROSCA, 40 MM X 1 1/2", PARA AGUA FRIA                                                                                                                                                                                                                                                                                                                                                                                                                            </v>
          </cell>
          <cell r="C6564" t="str">
            <v xml:space="preserve">UN    </v>
          </cell>
          <cell r="D6564" t="str">
            <v>4,41</v>
          </cell>
        </row>
        <row r="6565">
          <cell r="A6565">
            <v>109</v>
          </cell>
          <cell r="B6565" t="str">
            <v xml:space="preserve">ADAPTADOR PVC SOLDAVEL CURTO COM BOLSA E ROSCA, 40 MM X 1 1/4", PARA AGUA FRIA                                                                                                                                                                                                                                                                                                                                                                                                                            </v>
          </cell>
          <cell r="C6565" t="str">
            <v xml:space="preserve">UN    </v>
          </cell>
          <cell r="D6565" t="str">
            <v>2,17</v>
          </cell>
        </row>
        <row r="6566">
          <cell r="A6566">
            <v>111</v>
          </cell>
          <cell r="B6566" t="str">
            <v xml:space="preserve">ADAPTADOR PVC SOLDAVEL CURTO COM BOLSA E ROSCA, 50 MM X 1 1/4", PARA AGUA FRIA                                                                                                                                                                                                                                                                                                                                                                                                                            </v>
          </cell>
          <cell r="C6566" t="str">
            <v xml:space="preserve">UN    </v>
          </cell>
          <cell r="D6566" t="str">
            <v>5,09</v>
          </cell>
        </row>
        <row r="6567">
          <cell r="A6567">
            <v>112</v>
          </cell>
          <cell r="B6567" t="str">
            <v xml:space="preserve">ADAPTADOR PVC SOLDAVEL CURTO COM BOLSA E ROSCA, 50 MM X1 1/2", PARA AGUA FRIA                                                                                                                                                                                                                                                                                                                                                                                                                             </v>
          </cell>
          <cell r="C6567" t="str">
            <v xml:space="preserve">UN    </v>
          </cell>
          <cell r="D6567" t="str">
            <v>2,77</v>
          </cell>
        </row>
        <row r="6568">
          <cell r="A6568">
            <v>113</v>
          </cell>
          <cell r="B6568" t="str">
            <v xml:space="preserve">ADAPTADOR PVC SOLDAVEL CURTO COM BOLSA E ROSCA, 60 MM X 2", PARA AGUA FRIA                                                                                                                                                                                                                                                                                                                                                                                                                                </v>
          </cell>
          <cell r="C6568" t="str">
            <v xml:space="preserve">UN    </v>
          </cell>
          <cell r="D6568" t="str">
            <v>7,52</v>
          </cell>
        </row>
        <row r="6569">
          <cell r="A6569">
            <v>104</v>
          </cell>
          <cell r="B6569" t="str">
            <v xml:space="preserve">ADAPTADOR PVC SOLDAVEL CURTO COM BOLSA E ROSCA, 75 MM X 2 1/2", PARA AGUA FRIA                                                                                                                                                                                                                                                                                                                                                                                                                            </v>
          </cell>
          <cell r="C6569" t="str">
            <v xml:space="preserve">UN    </v>
          </cell>
          <cell r="D6569" t="str">
            <v>10,94</v>
          </cell>
        </row>
        <row r="6570">
          <cell r="A6570">
            <v>102</v>
          </cell>
          <cell r="B6570" t="str">
            <v xml:space="preserve">ADAPTADOR PVC SOLDAVEL CURTO COM BOLSA E ROSCA, 85 MM X 3", PARA AGUA FRIA                                                                                                                                                                                                                                                                                                                                                                                                                                </v>
          </cell>
          <cell r="C6570" t="str">
            <v xml:space="preserve">UN    </v>
          </cell>
          <cell r="D6570" t="str">
            <v>17,96</v>
          </cell>
        </row>
        <row r="6571">
          <cell r="A6571">
            <v>95</v>
          </cell>
          <cell r="B6571" t="str">
            <v xml:space="preserve">ADAPTADOR PVC SOLDAVEL, COM FLANGE E ANEL DE VEDACAO, 20 MM X 1/2", PARA CAIXA D'AGUA                                                                                                                                                                                                                                                                                                                                                                                                                     </v>
          </cell>
          <cell r="C6571" t="str">
            <v xml:space="preserve">UN    </v>
          </cell>
          <cell r="D6571" t="str">
            <v>6,08</v>
          </cell>
        </row>
        <row r="6572">
          <cell r="A6572">
            <v>96</v>
          </cell>
          <cell r="B6572" t="str">
            <v xml:space="preserve">ADAPTADOR PVC SOLDAVEL, COM FLANGE E ANEL DE VEDACAO, 25 MM X 3/4", PARA CAIXA D'AGUA                                                                                                                                                                                                                                                                                                                                                                                                                     </v>
          </cell>
          <cell r="C6572" t="str">
            <v xml:space="preserve">UN    </v>
          </cell>
          <cell r="D6572" t="str">
            <v>6,99</v>
          </cell>
        </row>
        <row r="6573">
          <cell r="A6573">
            <v>97</v>
          </cell>
          <cell r="B6573" t="str">
            <v xml:space="preserve">ADAPTADOR PVC SOLDAVEL, COM FLANGE E ANEL DE VEDACAO, 32 MM X 1", PARA CAIXA D'AGUA                                                                                                                                                                                                                                                                                                                                                                                                                       </v>
          </cell>
          <cell r="C6573" t="str">
            <v xml:space="preserve">UN    </v>
          </cell>
          <cell r="D6573" t="str">
            <v>9,08</v>
          </cell>
        </row>
        <row r="6574">
          <cell r="A6574">
            <v>98</v>
          </cell>
          <cell r="B6574" t="str">
            <v xml:space="preserve">ADAPTADOR PVC SOLDAVEL, COM FLANGE E ANEL DE VEDACAO, 40 MM X 1 1/4", PARA CAIXA D'AGUA                                                                                                                                                                                                                                                                                                                                                                                                                   </v>
          </cell>
          <cell r="C6574" t="str">
            <v xml:space="preserve">UN    </v>
          </cell>
          <cell r="D6574" t="str">
            <v>12,24</v>
          </cell>
        </row>
        <row r="6575">
          <cell r="A6575">
            <v>99</v>
          </cell>
          <cell r="B6575" t="str">
            <v xml:space="preserve">ADAPTADOR PVC SOLDAVEL, COM FLANGE E ANEL DE VEDACAO, 50 MM X 1 1/2", PARA CAIXA D'AGUA                                                                                                                                                                                                                                                                                                                                                                                                                   </v>
          </cell>
          <cell r="C6575" t="str">
            <v xml:space="preserve">UN    </v>
          </cell>
          <cell r="D6575" t="str">
            <v>14,84</v>
          </cell>
        </row>
        <row r="6576">
          <cell r="A6576">
            <v>100</v>
          </cell>
          <cell r="B6576" t="str">
            <v xml:space="preserve">ADAPTADOR PVC SOLDAVEL, COM FLANGES E ANEL DE VEDACAO, 60 MM X 2", PARA CAIXA D' AGUA                                                                                                                                                                                                                                                                                                                                                                                                                     </v>
          </cell>
          <cell r="C6576" t="str">
            <v xml:space="preserve">UN    </v>
          </cell>
          <cell r="D6576" t="str">
            <v>20,71</v>
          </cell>
        </row>
        <row r="6577">
          <cell r="A6577">
            <v>75</v>
          </cell>
          <cell r="B6577" t="str">
            <v xml:space="preserve">ADAPTADOR PVC SOLDAVEL, COM FLANGES LIVRES, 110 MM X 4", PARA CAIXA D' AGUA                                                                                                                                                                                                                                                                                                                                                                                                                               </v>
          </cell>
          <cell r="C6577" t="str">
            <v xml:space="preserve">UN    </v>
          </cell>
          <cell r="D6577" t="str">
            <v>215,86</v>
          </cell>
        </row>
        <row r="6578">
          <cell r="A6578">
            <v>114</v>
          </cell>
          <cell r="B6578" t="str">
            <v xml:space="preserve">ADAPTADOR PVC SOLDAVEL, COM FLANGES LIVRES, 25 MM X 3/4", PARA CAIXA D' AGUA                                                                                                                                                                                                                                                                                                                                                                                                                              </v>
          </cell>
          <cell r="C6578" t="str">
            <v xml:space="preserve">UN    </v>
          </cell>
          <cell r="D6578" t="str">
            <v>7,86</v>
          </cell>
        </row>
        <row r="6579">
          <cell r="A6579">
            <v>68</v>
          </cell>
          <cell r="B6579" t="str">
            <v xml:space="preserve">ADAPTADOR PVC SOLDAVEL, COM FLANGES LIVRES, 32 MM X 1", PARA CAIXA D' AGUA                                                                                                                                                                                                                                                                                                                                                                                                                                </v>
          </cell>
          <cell r="C6579" t="str">
            <v xml:space="preserve">UN    </v>
          </cell>
          <cell r="D6579" t="str">
            <v>12,03</v>
          </cell>
        </row>
        <row r="6580">
          <cell r="A6580">
            <v>86</v>
          </cell>
          <cell r="B6580" t="str">
            <v xml:space="preserve">ADAPTADOR PVC SOLDAVEL, COM FLANGES LIVRES, 40 MM X 1  1/4", PARA CAIXA D' AGUA                                                                                                                                                                                                                                                                                                                                                                                                                           </v>
          </cell>
          <cell r="C6580" t="str">
            <v xml:space="preserve">UN    </v>
          </cell>
          <cell r="D6580" t="str">
            <v>22,36</v>
          </cell>
        </row>
        <row r="6581">
          <cell r="A6581">
            <v>66</v>
          </cell>
          <cell r="B6581" t="str">
            <v xml:space="preserve">ADAPTADOR PVC SOLDAVEL, COM FLANGES LIVRES, 50 MM X 1  1/2", PARA CAIXA D' AGUA                                                                                                                                                                                                                                                                                                                                                                                                                           </v>
          </cell>
          <cell r="C6581" t="str">
            <v xml:space="preserve">UN    </v>
          </cell>
          <cell r="D6581" t="str">
            <v>22,44</v>
          </cell>
        </row>
        <row r="6582">
          <cell r="A6582">
            <v>69</v>
          </cell>
          <cell r="B6582" t="str">
            <v xml:space="preserve">ADAPTADOR PVC SOLDAVEL, COM FLANGES LIVRES, 60 MM X 2", PARA CAIXA D' AGUA                                                                                                                                                                                                                                                                                                                                                                                                                                </v>
          </cell>
          <cell r="C6582" t="str">
            <v xml:space="preserve">UN    </v>
          </cell>
          <cell r="D6582" t="str">
            <v>34,30</v>
          </cell>
        </row>
        <row r="6583">
          <cell r="A6583">
            <v>83</v>
          </cell>
          <cell r="B6583" t="str">
            <v xml:space="preserve">ADAPTADOR PVC SOLDAVEL, COM FLANGES LIVRES, 75 MM X 2  1/2", PARA CAIXA D' AGUA                                                                                                                                                                                                                                                                                                                                                                                                                           </v>
          </cell>
          <cell r="C6583" t="str">
            <v xml:space="preserve">UN    </v>
          </cell>
          <cell r="D6583" t="str">
            <v>109,55</v>
          </cell>
        </row>
        <row r="6584">
          <cell r="A6584">
            <v>74</v>
          </cell>
          <cell r="B6584" t="str">
            <v xml:space="preserve">ADAPTADOR PVC SOLDAVEL, COM FLANGES LIVRES, 85 MM X 3", PARA CAIXA D' AGUA                                                                                                                                                                                                                                                                                                                                                                                                                                </v>
          </cell>
          <cell r="C6584" t="str">
            <v xml:space="preserve">UN    </v>
          </cell>
          <cell r="D6584" t="str">
            <v>152,94</v>
          </cell>
        </row>
        <row r="6585">
          <cell r="A6585">
            <v>106</v>
          </cell>
          <cell r="B6585" t="str">
            <v xml:space="preserve">ADAPTADOR PVC SOLDAVEL, LONGO, COM FLANGE LIVRE,  110 MM X 4", PARA CAIXA D' AGUA                                                                                                                                                                                                                                                                                                                                                                                                                         </v>
          </cell>
          <cell r="C6585" t="str">
            <v xml:space="preserve">UN    </v>
          </cell>
          <cell r="D6585" t="str">
            <v>232,34</v>
          </cell>
        </row>
        <row r="6586">
          <cell r="A6586">
            <v>87</v>
          </cell>
          <cell r="B6586" t="str">
            <v xml:space="preserve">ADAPTADOR PVC SOLDAVEL, LONGO, COM FLANGE LIVRE,  25 MM X 3/4", PARA CAIXA D' AGUA                                                                                                                                                                                                                                                                                                                                                                                                                        </v>
          </cell>
          <cell r="C6586" t="str">
            <v xml:space="preserve">UN    </v>
          </cell>
          <cell r="D6586" t="str">
            <v>11,04</v>
          </cell>
        </row>
        <row r="6587">
          <cell r="A6587">
            <v>88</v>
          </cell>
          <cell r="B6587" t="str">
            <v xml:space="preserve">ADAPTADOR PVC SOLDAVEL, LONGO, COM FLANGE LIVRE,  32 MM X 1", PARA CAIXA D' AGUA                                                                                                                                                                                                                                                                                                                                                                                                                          </v>
          </cell>
          <cell r="C6587" t="str">
            <v xml:space="preserve">UN    </v>
          </cell>
          <cell r="D6587" t="str">
            <v>12,32</v>
          </cell>
        </row>
        <row r="6588">
          <cell r="A6588">
            <v>89</v>
          </cell>
          <cell r="B6588" t="str">
            <v xml:space="preserve">ADAPTADOR PVC SOLDAVEL, LONGO, COM FLANGE LIVRE,  40 MM X 1 1/4", PARA CAIXA D' AGUA                                                                                                                                                                                                                                                                                                                                                                                                                      </v>
          </cell>
          <cell r="C6588" t="str">
            <v xml:space="preserve">UN    </v>
          </cell>
          <cell r="D6588" t="str">
            <v>18,22</v>
          </cell>
        </row>
        <row r="6589">
          <cell r="A6589">
            <v>90</v>
          </cell>
          <cell r="B6589" t="str">
            <v xml:space="preserve">ADAPTADOR PVC SOLDAVEL, LONGO, COM FLANGE LIVRE,  50 MM X 1 1/2", PARA CAIXA D' AGUA                                                                                                                                                                                                                                                                                                                                                                                                                      </v>
          </cell>
          <cell r="C6589" t="str">
            <v xml:space="preserve">UN    </v>
          </cell>
          <cell r="D6589" t="str">
            <v>20,88</v>
          </cell>
        </row>
        <row r="6590">
          <cell r="A6590">
            <v>81</v>
          </cell>
          <cell r="B6590" t="str">
            <v xml:space="preserve">ADAPTADOR PVC SOLDAVEL, LONGO, COM FLANGE LIVRE,  60 MM X 2", PARA CAIXA D' AGUA                                                                                                                                                                                                                                                                                                                                                                                                                          </v>
          </cell>
          <cell r="C6590" t="str">
            <v xml:space="preserve">UN    </v>
          </cell>
          <cell r="D6590" t="str">
            <v>35,71</v>
          </cell>
        </row>
        <row r="6591">
          <cell r="A6591">
            <v>82</v>
          </cell>
          <cell r="B6591" t="str">
            <v xml:space="preserve">ADAPTADOR PVC SOLDAVEL, LONGO, COM FLANGE LIVRE,  75 MM X 2 1/2", PARA CAIXA D' AGUA                                                                                                                                                                                                                                                                                                                                                                                                                      </v>
          </cell>
          <cell r="C6591" t="str">
            <v xml:space="preserve">UN    </v>
          </cell>
          <cell r="D6591" t="str">
            <v>138,63</v>
          </cell>
        </row>
        <row r="6592">
          <cell r="A6592">
            <v>105</v>
          </cell>
          <cell r="B6592" t="str">
            <v xml:space="preserve">ADAPTADOR PVC SOLDAVEL, LONGO, COM FLANGE LIVRE,  85 MM X 3", PARA CAIXA D' AGUA                                                                                                                                                                                                                                                                                                                                                                                                                          </v>
          </cell>
          <cell r="C6592" t="str">
            <v xml:space="preserve">UN    </v>
          </cell>
          <cell r="D6592" t="str">
            <v>162,30</v>
          </cell>
        </row>
        <row r="6593">
          <cell r="A6593">
            <v>60</v>
          </cell>
          <cell r="B6593" t="str">
            <v xml:space="preserve">ADAPTADOR PVC, COM REGISTRO, PARA PEAD, 20 MM X 3/4", PARA LIGACAO PREDIAL DE AGUA                                                                                                                                                                                                                                                                                                                                                                                                                        </v>
          </cell>
          <cell r="C6593" t="str">
            <v xml:space="preserve">UN    </v>
          </cell>
          <cell r="D6593" t="str">
            <v>3,38</v>
          </cell>
        </row>
        <row r="6594">
          <cell r="A6594">
            <v>72</v>
          </cell>
          <cell r="B6594" t="str">
            <v xml:space="preserve">ADAPTADOR PVC, ROSCAVEL, COM FLANGES E ANEL DE VEDACAO, 1 1/2", PARA CAIXA D'AGUA                                                                                                                                                                                                                                                                                                                                                                                                                         </v>
          </cell>
          <cell r="C6594" t="str">
            <v xml:space="preserve">UN    </v>
          </cell>
          <cell r="D6594" t="str">
            <v>21,83</v>
          </cell>
        </row>
        <row r="6595">
          <cell r="A6595">
            <v>70</v>
          </cell>
          <cell r="B6595" t="str">
            <v xml:space="preserve">ADAPTADOR PVC, ROSCAVEL, COM FLANGES E ANEL DE VEDACAO, 1 1/4", PARA CAIXA D' AGUA                                                                                                                                                                                                                                                                                                                                                                                                                        </v>
          </cell>
          <cell r="C6595" t="str">
            <v xml:space="preserve">UN    </v>
          </cell>
          <cell r="D6595" t="str">
            <v>18,25</v>
          </cell>
        </row>
        <row r="6596">
          <cell r="A6596">
            <v>85</v>
          </cell>
          <cell r="B6596" t="str">
            <v xml:space="preserve">ADAPTADOR PVC, ROSCAVEL, COM FLANGES E ANEL DE VEDACAO, 2", PARA CAIXA D' AGUA                                                                                                                                                                                                                                                                                                                                                                                                                            </v>
          </cell>
          <cell r="C6596" t="str">
            <v xml:space="preserve">UN    </v>
          </cell>
          <cell r="D6596" t="str">
            <v>26,49</v>
          </cell>
        </row>
        <row r="6597">
          <cell r="A6597">
            <v>84</v>
          </cell>
          <cell r="B6597" t="str">
            <v xml:space="preserve">ADAPTADOR PVC, ROSCAVEL, PARA VALVULA PIA OU LAVATORIO, 40 MM                                                                                                                                                                                                                                                                                                                                                                                                                                             </v>
          </cell>
          <cell r="C6597" t="str">
            <v xml:space="preserve">UN    </v>
          </cell>
          <cell r="D6597" t="str">
            <v>0,30</v>
          </cell>
        </row>
        <row r="6598">
          <cell r="A6598">
            <v>37997</v>
          </cell>
          <cell r="B6598" t="str">
            <v xml:space="preserve">ADAPTADOR, CPVC, SOLDAVEL, 15 MM, PARA AGUA QUENTE                                                                                                                                                                                                                                                                                                                                                                                                                                                        </v>
          </cell>
          <cell r="C6598" t="str">
            <v xml:space="preserve">UN    </v>
          </cell>
          <cell r="D6598" t="str">
            <v>4,91</v>
          </cell>
        </row>
        <row r="6599">
          <cell r="A6599">
            <v>37998</v>
          </cell>
          <cell r="B6599" t="str">
            <v xml:space="preserve">ADAPTADOR, CPVC, SOLDAVEL, 22 MM, PARA AGUA QUENTE                                                                                                                                                                                                                                                                                                                                                                                                                                                        </v>
          </cell>
          <cell r="C6599" t="str">
            <v xml:space="preserve">UN    </v>
          </cell>
          <cell r="D6599" t="str">
            <v>5,09</v>
          </cell>
        </row>
        <row r="6600">
          <cell r="A6600">
            <v>10899</v>
          </cell>
          <cell r="B6600" t="str">
            <v xml:space="preserve">ADAPTADOR, EM LATAO, ENGATE RAPIDO 2 1/2" X ROSCA INTERNA 5 FIOS 2 1/2",  PARA INSTALACAO PREDIAL DE COMBATE A INCENDIO                                                                                                                                                                                                                                                                                                                                                                                   </v>
          </cell>
          <cell r="C6600" t="str">
            <v xml:space="preserve">UN    </v>
          </cell>
          <cell r="D6600" t="str">
            <v>86,30</v>
          </cell>
        </row>
        <row r="6601">
          <cell r="A6601">
            <v>10900</v>
          </cell>
          <cell r="B6601" t="str">
            <v xml:space="preserve">ADAPTADOR, EM LATAO, ENGATE RAPIDO1 1/2" X ROSCA INTERNA 5 FIOS 2 1/2",  PARA INSTALACAO PREDIAL DE COMBATE A INCENDIO                                                                                                                                                                                                                                                                                                                                                                                    </v>
          </cell>
          <cell r="C6601" t="str">
            <v xml:space="preserve">UN    </v>
          </cell>
          <cell r="D6601" t="str">
            <v>67,54</v>
          </cell>
        </row>
        <row r="6602">
          <cell r="A6602">
            <v>46</v>
          </cell>
          <cell r="B6602" t="str">
            <v xml:space="preserve">ADAPTADOR, PVC PBA,  BOLSA/ROSCA, JE, DN 75 / DE  85 MM                                                                                                                                                                                                                                                                                                                                                                                                                                                   </v>
          </cell>
          <cell r="C6602" t="str">
            <v xml:space="preserve">UN    </v>
          </cell>
          <cell r="D6602" t="str">
            <v>35,38</v>
          </cell>
        </row>
        <row r="6603">
          <cell r="A6603">
            <v>51</v>
          </cell>
          <cell r="B6603" t="str">
            <v xml:space="preserve">ADAPTADOR, PVC PBA, A BOLSA DEFOFO, JE, DN 100 / DE 110 MM                                                                                                                                                                                                                                                                                                                                                                                                                                                </v>
          </cell>
          <cell r="C6603" t="str">
            <v xml:space="preserve">UN    </v>
          </cell>
          <cell r="D6603" t="str">
            <v>97,60</v>
          </cell>
        </row>
        <row r="6604">
          <cell r="A6604">
            <v>12863</v>
          </cell>
          <cell r="B6604" t="str">
            <v xml:space="preserve">ADAPTADOR, PVC PBA, A BOLSA DEFOFO, JE, DN 50 / DE 60 MM                                                                                                                                                                                                                                                                                                                                                                                                                                                  </v>
          </cell>
          <cell r="C6604" t="str">
            <v xml:space="preserve">UN    </v>
          </cell>
          <cell r="D6604" t="str">
            <v>22,48</v>
          </cell>
        </row>
        <row r="6605">
          <cell r="A6605">
            <v>50</v>
          </cell>
          <cell r="B6605" t="str">
            <v xml:space="preserve">ADAPTADOR, PVC PBA, A BOLSA DEFOFO, JE, DN 75 / DE  85 MM                                                                                                                                                                                                                                                                                                                                                                                                                                                 </v>
          </cell>
          <cell r="C6605" t="str">
            <v xml:space="preserve">UN    </v>
          </cell>
          <cell r="D6605" t="str">
            <v>50,97</v>
          </cell>
        </row>
        <row r="6606">
          <cell r="A6606">
            <v>47</v>
          </cell>
          <cell r="B6606" t="str">
            <v xml:space="preserve">ADAPTADOR, PVC PBA, BOLSA/ROSCA, JE, DN 100 / DE 110 MM                                                                                                                                                                                                                                                                                                                                                                                                                                                   </v>
          </cell>
          <cell r="C6606" t="str">
            <v xml:space="preserve">UN    </v>
          </cell>
          <cell r="D6606" t="str">
            <v>60,49</v>
          </cell>
        </row>
        <row r="6607">
          <cell r="A6607">
            <v>48</v>
          </cell>
          <cell r="B6607" t="str">
            <v xml:space="preserve">ADAPTADOR, PVC PBA, BOLSA/ROSCA, JE, DN 50 / DE 60 MM                                                                                                                                                                                                                                                                                                                                                                                                                                                     </v>
          </cell>
          <cell r="C6607" t="str">
            <v xml:space="preserve">UN    </v>
          </cell>
          <cell r="D6607" t="str">
            <v>15,78</v>
          </cell>
        </row>
        <row r="6608">
          <cell r="A6608">
            <v>52</v>
          </cell>
          <cell r="B6608" t="str">
            <v xml:space="preserve">ADAPTADOR, PVC PBA, PONTA/ROSCA, JE, DN 50 / DE  60 MM                                                                                                                                                                                                                                                                                                                                                                                                                                                    </v>
          </cell>
          <cell r="C6608" t="str">
            <v xml:space="preserve">UN    </v>
          </cell>
          <cell r="D6608" t="str">
            <v>11,99</v>
          </cell>
        </row>
        <row r="6609">
          <cell r="A6609">
            <v>43</v>
          </cell>
          <cell r="B6609" t="str">
            <v xml:space="preserve">ADAPTADOR, PVC PBA, PONTA/ROSCA, JE, DN 75 / DE  85 MM                                                                                                                                                                                                                                                                                                                                                                                                                                                    </v>
          </cell>
          <cell r="C6609" t="str">
            <v xml:space="preserve">UN    </v>
          </cell>
          <cell r="D6609" t="str">
            <v>40,46</v>
          </cell>
        </row>
        <row r="6610">
          <cell r="A6610">
            <v>4791</v>
          </cell>
          <cell r="B6610" t="str">
            <v xml:space="preserve">ADESIVO ACRILICO/COLA DE CONTATO                                                                                                                                                                                                                                                                                                                                                                                                                                                                          </v>
          </cell>
          <cell r="C6610" t="str">
            <v xml:space="preserve">KG    </v>
          </cell>
          <cell r="D6610" t="str">
            <v>24,18</v>
          </cell>
        </row>
        <row r="6611">
          <cell r="A6611">
            <v>157</v>
          </cell>
          <cell r="B6611" t="str">
            <v xml:space="preserve">ADESIVO ESTRUTURAL A BASE DE RESINA EPOXI PARA INJECAO EM TRINCAS, BICOMPONENTE, BAIXA VISCOSIDADE                                                                                                                                                                                                                                                                                                                                                                                                        </v>
          </cell>
          <cell r="C6611" t="str">
            <v xml:space="preserve">KG    </v>
          </cell>
          <cell r="D6611" t="str">
            <v>105,73</v>
          </cell>
        </row>
        <row r="6612">
          <cell r="A6612">
            <v>156</v>
          </cell>
          <cell r="B6612" t="str">
            <v xml:space="preserve">ADESIVO ESTRUTURAL A BASE DE RESINA EPOXI, BICOMPONENTE, FLUIDO                                                                                                                                                                                                                                                                                                                                                                                                                                           </v>
          </cell>
          <cell r="C6612" t="str">
            <v xml:space="preserve">KG    </v>
          </cell>
          <cell r="D6612" t="str">
            <v>47,19</v>
          </cell>
        </row>
        <row r="6613">
          <cell r="A6613">
            <v>131</v>
          </cell>
          <cell r="B6613" t="str">
            <v xml:space="preserve">ADESIVO ESTRUTURAL A BASE DE RESINA EPOXI, BICOMPONENTE, PASTOSO (TIXOTROPICO)                                                                                                                                                                                                                                                                                                                                                                                                                            </v>
          </cell>
          <cell r="C6613" t="str">
            <v xml:space="preserve">KG    </v>
          </cell>
          <cell r="D6613" t="str">
            <v>45,30</v>
          </cell>
        </row>
        <row r="6614">
          <cell r="A6614">
            <v>39719</v>
          </cell>
          <cell r="B6614" t="str">
            <v xml:space="preserve">ADESIVO LIQUIDO A BASE DE RESINAS PARA COLAGEM DE ESPUMA DE ISOLAMENTO TERMICO FLEXIVEL                                                                                                                                                                                                                                                                                                                                                                                                                   </v>
          </cell>
          <cell r="C6614" t="str">
            <v xml:space="preserve">L     </v>
          </cell>
          <cell r="D6614" t="str">
            <v>68,37</v>
          </cell>
        </row>
        <row r="6615">
          <cell r="A6615">
            <v>21114</v>
          </cell>
          <cell r="B6615" t="str">
            <v xml:space="preserve">ADESIVO PARA TUBOS CPVC, *75* G                                                                                                                                                                                                                                                                                                                                                                                                                                                                           </v>
          </cell>
          <cell r="C6615" t="str">
            <v xml:space="preserve">UN    </v>
          </cell>
          <cell r="D6615" t="str">
            <v>14,65</v>
          </cell>
        </row>
        <row r="6616">
          <cell r="A6616">
            <v>119</v>
          </cell>
          <cell r="B6616" t="str">
            <v xml:space="preserve">ADESIVO PLASTICO PARA PVC, BISNAGA COM 75 GR                                                                                                                                                                                                                                                                                                                                                                                                                                                              </v>
          </cell>
          <cell r="C6616" t="str">
            <v xml:space="preserve">UN    </v>
          </cell>
          <cell r="D6616" t="str">
            <v>5,78</v>
          </cell>
        </row>
        <row r="6617">
          <cell r="A6617">
            <v>20080</v>
          </cell>
          <cell r="B6617" t="str">
            <v xml:space="preserve">ADESIVO PLASTICO PARA PVC, FRASCO COM 175 GR                                                                                                                                                                                                                                                                                                                                                                                                                                                              </v>
          </cell>
          <cell r="C6617" t="str">
            <v xml:space="preserve">UN    </v>
          </cell>
          <cell r="D6617" t="str">
            <v>16,57</v>
          </cell>
        </row>
        <row r="6618">
          <cell r="A6618">
            <v>122</v>
          </cell>
          <cell r="B6618" t="str">
            <v xml:space="preserve">ADESIVO PLASTICO PARA PVC, FRASCO COM 850 GR                                                                                                                                                                                                                                                                                                                                                                                                                                                              </v>
          </cell>
          <cell r="C6618" t="str">
            <v xml:space="preserve">UN    </v>
          </cell>
          <cell r="D6618" t="str">
            <v>52,21</v>
          </cell>
        </row>
        <row r="6619">
          <cell r="A6619">
            <v>3410</v>
          </cell>
          <cell r="B6619" t="str">
            <v xml:space="preserve">ADESIVO/COLA PARA EPS (ISOPOR) E OUTROS MATERIAIS                                                                                                                                                                                                                                                                                                                                                                                                                                                         </v>
          </cell>
          <cell r="C6619" t="str">
            <v xml:space="preserve">KG    </v>
          </cell>
          <cell r="D6619" t="str">
            <v>16,92</v>
          </cell>
        </row>
        <row r="6620">
          <cell r="A6620">
            <v>124</v>
          </cell>
          <cell r="B6620" t="str">
            <v xml:space="preserve">ADITIVO ACELERADOR DE PEGA E ENDURECIMENTO PARA ARGAMASSAS E CONCRETOS                                                                                                                                                                                                                                                                                                                                                                                                                                    </v>
          </cell>
          <cell r="C6620" t="str">
            <v xml:space="preserve">L     </v>
          </cell>
          <cell r="D6620" t="str">
            <v>11,77</v>
          </cell>
        </row>
        <row r="6621">
          <cell r="A6621">
            <v>7334</v>
          </cell>
          <cell r="B6621" t="str">
            <v xml:space="preserve">ADITIVO ADESIVO LIQUIDO PARA ARGAMASSAS DE REVESTIMENTOS CIMENTICIOS                                                                                                                                                                                                                                                                                                                                                                                                                                      </v>
          </cell>
          <cell r="C6621" t="str">
            <v xml:space="preserve">L     </v>
          </cell>
          <cell r="D6621" t="str">
            <v>8,36</v>
          </cell>
        </row>
        <row r="6622">
          <cell r="A6622">
            <v>123</v>
          </cell>
          <cell r="B6622" t="str">
            <v xml:space="preserve">ADITIVO IMPERMEABILIZANTE DE PEGA NORMAL PARA ARGAMASSAS E CONCRETOS SEM ARMACAO                                                                                                                                                                                                                                                                                                                                                                                                                          </v>
          </cell>
          <cell r="C6622" t="str">
            <v xml:space="preserve">L     </v>
          </cell>
          <cell r="D6622" t="str">
            <v>5,23</v>
          </cell>
        </row>
        <row r="6623">
          <cell r="A6623">
            <v>127</v>
          </cell>
          <cell r="B6623" t="str">
            <v xml:space="preserve">ADITIVO IMPERMEABILIZANTE DE PEGA ULTRARRAPIDA                                                                                                                                                                                                                                                                                                                                                                                                                                                            </v>
          </cell>
          <cell r="C6623" t="str">
            <v xml:space="preserve">L     </v>
          </cell>
          <cell r="D6623" t="str">
            <v>12,28</v>
          </cell>
        </row>
        <row r="6624">
          <cell r="A6624">
            <v>133</v>
          </cell>
          <cell r="B6624" t="str">
            <v xml:space="preserve">ADITIVO LIQUIDO INCORPORADOR DE AR PARA CONCRETO E ARGAMASSA                                                                                                                                                                                                                                                                                                                                                                                                                                              </v>
          </cell>
          <cell r="C6624" t="str">
            <v xml:space="preserve">L     </v>
          </cell>
          <cell r="D6624" t="str">
            <v>5,27</v>
          </cell>
        </row>
        <row r="6625">
          <cell r="A6625">
            <v>37538</v>
          </cell>
          <cell r="B6625" t="str">
            <v xml:space="preserve">ADITIVO PLASTIFICANTE E ESTABILIZADOR PARA ARGAMASSAS DE ASSENTAMENTO E REBOCO                                                                                                                                                                                                                                                                                                                                                                                                                            </v>
          </cell>
          <cell r="C6625" t="str">
            <v xml:space="preserve">18L   </v>
          </cell>
          <cell r="D6625" t="str">
            <v>130,94</v>
          </cell>
        </row>
        <row r="6626">
          <cell r="A6626">
            <v>132</v>
          </cell>
          <cell r="B6626" t="str">
            <v xml:space="preserve">ADITIVO PLASTIFICANTE RETARDADOR DE PEGA E REDUTOR DE AGUA PARA CONCRETO                                                                                                                                                                                                                                                                                                                                                                                                                                  </v>
          </cell>
          <cell r="C6626" t="str">
            <v xml:space="preserve">L     </v>
          </cell>
          <cell r="D6626" t="str">
            <v>5,80</v>
          </cell>
        </row>
        <row r="6627">
          <cell r="A6627">
            <v>13408</v>
          </cell>
          <cell r="B6627" t="str">
            <v xml:space="preserve">ADITIVO SUPERPLASTIFICANTE DE PEGA NORMAL PARA CONCRETO (TAMBOR 200 KG)                                                                                                                                                                                                                                                                                                                                                                                                                                   </v>
          </cell>
          <cell r="C6627" t="str">
            <v xml:space="preserve">200KG </v>
          </cell>
          <cell r="D6627" t="str">
            <v>2.062,80</v>
          </cell>
        </row>
        <row r="6628">
          <cell r="A6628">
            <v>37476</v>
          </cell>
          <cell r="B6628" t="str">
            <v xml:space="preserve">ADUELA/GALERIA DE CONCRETO ARMADO, SECAO RETANGULAR 1.50 X 1.50 M (L X A), C = 1.00 M, E = 20 CM                                                                                                                                                                                                                                                                                                                                                                                                          </v>
          </cell>
          <cell r="C6628" t="str">
            <v xml:space="preserve">UN    </v>
          </cell>
          <cell r="D6628" t="str">
            <v>1.551,75</v>
          </cell>
        </row>
        <row r="6629">
          <cell r="A6629">
            <v>37478</v>
          </cell>
          <cell r="B6629" t="str">
            <v xml:space="preserve">ADUELA/GALERIA DE CONCRETO ARMADO, SECAO RETANGULAR 2.00 X 2.00 M (L X A), C = 1.00 M, E = 20 CM                                                                                                                                                                                                                                                                                                                                                                                                          </v>
          </cell>
          <cell r="C6629" t="str">
            <v xml:space="preserve">UN    </v>
          </cell>
          <cell r="D6629" t="str">
            <v>2.195,32</v>
          </cell>
        </row>
        <row r="6630">
          <cell r="A6630">
            <v>37477</v>
          </cell>
          <cell r="B6630" t="str">
            <v xml:space="preserve">ADUELA/GALERIA DE CONCRETO ARMADO, SECAO RETANGULAR 2.50 X 2.50 M (L X A), C = 1.00 M, E = 20 CM                                                                                                                                                                                                                                                                                                                                                                                                          </v>
          </cell>
          <cell r="C6630" t="str">
            <v xml:space="preserve">UN    </v>
          </cell>
          <cell r="D6630" t="str">
            <v>2.686,30</v>
          </cell>
        </row>
        <row r="6631">
          <cell r="A6631">
            <v>37479</v>
          </cell>
          <cell r="B6631" t="str">
            <v xml:space="preserve">ADUELA/GALERIA DE CONCRETO ARMADO, SECAO RETANGULAR 3.00 X 3.00 M (L X A), C = 1.00 M, E = 20 CM                                                                                                                                                                                                                                                                                                                                                                                                          </v>
          </cell>
          <cell r="C6631" t="str">
            <v xml:space="preserve">UN    </v>
          </cell>
          <cell r="D6631" t="str">
            <v>3.358,91</v>
          </cell>
        </row>
        <row r="6632">
          <cell r="A6632">
            <v>4319</v>
          </cell>
          <cell r="B6632" t="str">
            <v xml:space="preserve">AFASTADOR PARA TELHA DE FIBROCIMENTO CANALETE 90 OU KALHETAO                                                                                                                                                                                                                                                                                                                                                                                                                                              </v>
          </cell>
          <cell r="C6632" t="str">
            <v xml:space="preserve">UN    </v>
          </cell>
          <cell r="D6632" t="str">
            <v>1,51</v>
          </cell>
        </row>
        <row r="6633">
          <cell r="A6633">
            <v>43064</v>
          </cell>
          <cell r="B6633" t="str">
            <v xml:space="preserve">AGENTE DE CURA, PROTETOR DA EVAPORACAO DA AGUA DE HIDRATACAO DO CONCRETO (COLETADO CAIXA)                                                                                                                                                                                                                                                                                                                                                                                                                 </v>
          </cell>
          <cell r="C6633" t="str">
            <v xml:space="preserve">KG    </v>
          </cell>
          <cell r="D6633" t="str">
            <v>7,52</v>
          </cell>
        </row>
        <row r="6634">
          <cell r="A6634">
            <v>40553</v>
          </cell>
          <cell r="B6634" t="str">
            <v xml:space="preserve">AGREGADO RECICLADO, TIPO RACHAO RECICLADO CINZA, CLASSE A                                                                                                                                                                                                                                                                                                                                                                                                                                                 </v>
          </cell>
          <cell r="C6634" t="str">
            <v xml:space="preserve">M3    </v>
          </cell>
          <cell r="D6634" t="str">
            <v>34,08</v>
          </cell>
        </row>
        <row r="6635">
          <cell r="A6635">
            <v>13003</v>
          </cell>
          <cell r="B6635" t="str">
            <v xml:space="preserve">AGUA SANITARIA                                                                                                                                                                                                                                                                                                                                                                                                                                                                                            </v>
          </cell>
          <cell r="C6635" t="str">
            <v xml:space="preserve">L     </v>
          </cell>
          <cell r="D6635" t="str">
            <v>2,38</v>
          </cell>
        </row>
        <row r="6636">
          <cell r="A6636">
            <v>6114</v>
          </cell>
          <cell r="B6636" t="str">
            <v xml:space="preserve">AJUDANTE DE ARMADOR                                                                                                                                                                                                                                                                                                                                                                                                                                                                                       </v>
          </cell>
          <cell r="C6636" t="str">
            <v xml:space="preserve">H     </v>
          </cell>
          <cell r="D6636" t="str">
            <v>14,21</v>
          </cell>
        </row>
        <row r="6637">
          <cell r="A6637">
            <v>40912</v>
          </cell>
          <cell r="B6637" t="str">
            <v xml:space="preserve">AJUDANTE DE ARMADOR (MENSALISTA)                                                                                                                                                                                                                                                                                                                                                                                                                                                                          </v>
          </cell>
          <cell r="C6637" t="str">
            <v xml:space="preserve">MES   </v>
          </cell>
          <cell r="D6637" t="str">
            <v>2.499,76</v>
          </cell>
        </row>
        <row r="6638">
          <cell r="A6638">
            <v>247</v>
          </cell>
          <cell r="B6638" t="str">
            <v xml:space="preserve">AJUDANTE DE ELETRICISTA                                                                                                                                                                                                                                                                                                                                                                                                                                                                                   </v>
          </cell>
          <cell r="C6638" t="str">
            <v xml:space="preserve">H     </v>
          </cell>
          <cell r="D6638" t="str">
            <v>13,72</v>
          </cell>
        </row>
        <row r="6639">
          <cell r="A6639">
            <v>40919</v>
          </cell>
          <cell r="B6639" t="str">
            <v xml:space="preserve">AJUDANTE DE ELETRICISTA (MENSALISTA)                                                                                                                                                                                                                                                                                                                                                                                                                                                                      </v>
          </cell>
          <cell r="C6639" t="str">
            <v xml:space="preserve">MES   </v>
          </cell>
          <cell r="D6639" t="str">
            <v>2.413,99</v>
          </cell>
        </row>
        <row r="6640">
          <cell r="A6640">
            <v>25958</v>
          </cell>
          <cell r="B6640" t="str">
            <v xml:space="preserve">AJUDANTE DE ESTRUTURAS METALICAS                                                                                                                                                                                                                                                                                                                                                                                                                                                                          </v>
          </cell>
          <cell r="C6640" t="str">
            <v xml:space="preserve">H     </v>
          </cell>
          <cell r="D6640" t="str">
            <v>13,57</v>
          </cell>
        </row>
        <row r="6641">
          <cell r="A6641">
            <v>40984</v>
          </cell>
          <cell r="B6641" t="str">
            <v xml:space="preserve">AJUDANTE DE ESTRUTURAS METALICAS (MENSALISTA)                                                                                                                                                                                                                                                                                                                                                                                                                                                             </v>
          </cell>
          <cell r="C6641" t="str">
            <v xml:space="preserve">MES   </v>
          </cell>
          <cell r="D6641" t="str">
            <v>2.385,91</v>
          </cell>
        </row>
        <row r="6642">
          <cell r="A6642">
            <v>248</v>
          </cell>
          <cell r="B6642" t="str">
            <v xml:space="preserve">AJUDANTE DE OPERACAO EM GERAL                                                                                                                                                                                                                                                                                                                                                                                                                                                                             </v>
          </cell>
          <cell r="C6642" t="str">
            <v xml:space="preserve">H     </v>
          </cell>
          <cell r="D6642" t="str">
            <v>14,71</v>
          </cell>
        </row>
        <row r="6643">
          <cell r="A6643">
            <v>41086</v>
          </cell>
          <cell r="B6643" t="str">
            <v xml:space="preserve">AJUDANTE DE OPERACAO EM GERAL (MENSALISTA)                                                                                                                                                                                                                                                                                                                                                                                                                                                                </v>
          </cell>
          <cell r="C6643" t="str">
            <v xml:space="preserve">MES   </v>
          </cell>
          <cell r="D6643" t="str">
            <v>2.586,66</v>
          </cell>
        </row>
        <row r="6644">
          <cell r="A6644">
            <v>34466</v>
          </cell>
          <cell r="B6644" t="str">
            <v xml:space="preserve">AJUDANTE DE PINTOR                                                                                                                                                                                                                                                                                                                                                                                                                                                                                        </v>
          </cell>
          <cell r="C6644" t="str">
            <v xml:space="preserve">H     </v>
          </cell>
          <cell r="D6644" t="str">
            <v>14,08</v>
          </cell>
        </row>
        <row r="6645">
          <cell r="A6645">
            <v>41083</v>
          </cell>
          <cell r="B6645" t="str">
            <v xml:space="preserve">AJUDANTE DE PINTOR (MENSALISTA)                                                                                                                                                                                                                                                                                                                                                                                                                                                                           </v>
          </cell>
          <cell r="C6645" t="str">
            <v xml:space="preserve">MES   </v>
          </cell>
          <cell r="D6645" t="str">
            <v>2.477,05</v>
          </cell>
        </row>
        <row r="6646">
          <cell r="A6646">
            <v>252</v>
          </cell>
          <cell r="B6646" t="str">
            <v xml:space="preserve">AJUDANTE DE SERRALHEIRO                                                                                                                                                                                                                                                                                                                                                                                                                                                                                   </v>
          </cell>
          <cell r="C6646" t="str">
            <v xml:space="preserve">H     </v>
          </cell>
          <cell r="D6646" t="str">
            <v>15,25</v>
          </cell>
        </row>
        <row r="6647">
          <cell r="A6647">
            <v>40909</v>
          </cell>
          <cell r="B6647" t="str">
            <v xml:space="preserve">AJUDANTE DE SERRALHEIRO (MENSALISTA)                                                                                                                                                                                                                                                                                                                                                                                                                                                                      </v>
          </cell>
          <cell r="C6647" t="str">
            <v xml:space="preserve">MES   </v>
          </cell>
          <cell r="D6647" t="str">
            <v>2.681,23</v>
          </cell>
        </row>
        <row r="6648">
          <cell r="A6648">
            <v>242</v>
          </cell>
          <cell r="B6648" t="str">
            <v xml:space="preserve">AJUDANTE ESPECIALIZADO                                                                                                                                                                                                                                                                                                                                                                                                                                                                                    </v>
          </cell>
          <cell r="C6648" t="str">
            <v xml:space="preserve">H     </v>
          </cell>
          <cell r="D6648" t="str">
            <v>18,36</v>
          </cell>
        </row>
        <row r="6649">
          <cell r="A6649">
            <v>41085</v>
          </cell>
          <cell r="B6649" t="str">
            <v xml:space="preserve">AJUDANTE ESPECIALIZADO (MENSALISTA)                                                                                                                                                                                                                                                                                                                                                                                                                                                                       </v>
          </cell>
          <cell r="C6649" t="str">
            <v xml:space="preserve">MES   </v>
          </cell>
          <cell r="D6649" t="str">
            <v>3.227,08</v>
          </cell>
        </row>
        <row r="6650">
          <cell r="A6650">
            <v>427</v>
          </cell>
          <cell r="B6650" t="str">
            <v xml:space="preserve">ALCA PREFORMADA DE CONTRA POSTE, EM ACO GALVANIZADO, PARA CABO 3/16", COMPRIMENTO *860* MM                                                                                                                                                                                                                                                                                                                                                                                                                </v>
          </cell>
          <cell r="C6650" t="str">
            <v xml:space="preserve">UN    </v>
          </cell>
          <cell r="D6650" t="str">
            <v>4,76</v>
          </cell>
        </row>
        <row r="6651">
          <cell r="A6651">
            <v>417</v>
          </cell>
          <cell r="B6651" t="str">
            <v xml:space="preserve">ALCA PREFORMADA DE DISTRIBUICAO, EM ACO GALVANIZADO, PARA CABO DE ALUMINIO DIAMETRO 16 A 25 MM                                                                                                                                                                                                                                                                                                                                                                                                            </v>
          </cell>
          <cell r="C6651" t="str">
            <v xml:space="preserve">UN    </v>
          </cell>
          <cell r="D6651" t="str">
            <v>2,24</v>
          </cell>
        </row>
        <row r="6652">
          <cell r="A6652">
            <v>11273</v>
          </cell>
          <cell r="B6652" t="str">
            <v xml:space="preserve">ALCA PREFORMADA DE DISTRIBUICAO, EM ACO GALVANIZADO, PARA CONDUTORES DE ALUMINIO AWG 1/0 (CAA 6/1 OU CA 7 FIOS)                                                                                                                                                                                                                                                                                                                                                                                           </v>
          </cell>
          <cell r="C6652" t="str">
            <v xml:space="preserve">UN    </v>
          </cell>
          <cell r="D6652" t="str">
            <v>6,96</v>
          </cell>
        </row>
        <row r="6653">
          <cell r="A6653">
            <v>11272</v>
          </cell>
          <cell r="B6653" t="str">
            <v xml:space="preserve">ALCA PREFORMADA DE DISTRIBUICAO, EM ACO GALVANIZADO, PARA CONDUTORES DE ALUMINIO AWG 2 (CAA 6/1 OU CA 7 FIOS)                                                                                                                                                                                                                                                                                                                                                                                             </v>
          </cell>
          <cell r="C6653" t="str">
            <v xml:space="preserve">UN    </v>
          </cell>
          <cell r="D6653" t="str">
            <v>4,20</v>
          </cell>
        </row>
        <row r="6654">
          <cell r="A6654">
            <v>11275</v>
          </cell>
          <cell r="B6654" t="str">
            <v xml:space="preserve">ALCA PREFORMADA DE SERVICO, EM ACO GALVANIZADO, PARA CONDUTORES DE ALUMINIO AWG 4 (CAA 6/1)                                                                                                                                                                                                                                                                                                                                                                                                               </v>
          </cell>
          <cell r="C6654" t="str">
            <v xml:space="preserve">UN    </v>
          </cell>
          <cell r="D6654" t="str">
            <v>1,68</v>
          </cell>
        </row>
        <row r="6655">
          <cell r="A6655">
            <v>11274</v>
          </cell>
          <cell r="B6655" t="str">
            <v xml:space="preserve">ALCA PREFORMADA DE SERVICO, EM ACO GALVANIZADO, PARA CONDUTORES DE ALUMINIO AWG 6 (CAA 6/1)                                                                                                                                                                                                                                                                                                                                                                                                               </v>
          </cell>
          <cell r="C6655" t="str">
            <v xml:space="preserve">UN    </v>
          </cell>
          <cell r="D6655" t="str">
            <v>1,28</v>
          </cell>
        </row>
        <row r="6656">
          <cell r="A6656">
            <v>38470</v>
          </cell>
          <cell r="B6656" t="str">
            <v xml:space="preserve">ALICATE DE CORTE DIAGONAL 6 " COM ISOLAMENTO                                                                                                                                                                                                                                                                                                                                                                                                                                                              </v>
          </cell>
          <cell r="C6656" t="str">
            <v xml:space="preserve">UN    </v>
          </cell>
          <cell r="D6656" t="str">
            <v>38,28</v>
          </cell>
        </row>
        <row r="6657">
          <cell r="A6657">
            <v>38547</v>
          </cell>
          <cell r="B6657" t="str">
            <v xml:space="preserve">ALICATE DE CRIMPAR RJ11, RJ12 E RJ45                                                                                                                                                                                                                                                                                                                                                                                                                                                                      </v>
          </cell>
          <cell r="C6657" t="str">
            <v xml:space="preserve">UN    </v>
          </cell>
          <cell r="D6657" t="str">
            <v>104,46</v>
          </cell>
        </row>
        <row r="6658">
          <cell r="A6658">
            <v>38469</v>
          </cell>
          <cell r="B6658" t="str">
            <v xml:space="preserve">ALICATE DE PRESSAO PARA SOLDA DE CHAPA 18 "                                                                                                                                                                                                                                                                                                                                                                                                                                                               </v>
          </cell>
          <cell r="C6658" t="str">
            <v xml:space="preserve">UN    </v>
          </cell>
          <cell r="D6658" t="str">
            <v>112,32</v>
          </cell>
        </row>
        <row r="6659">
          <cell r="A6659">
            <v>38467</v>
          </cell>
          <cell r="B6659" t="str">
            <v xml:space="preserve">ALICATE DE PRESSAO 11 " PARA SOLDA, TIPO C                                                                                                                                                                                                                                                                                                                                                                                                                                                                </v>
          </cell>
          <cell r="C6659" t="str">
            <v xml:space="preserve">UN    </v>
          </cell>
          <cell r="D6659" t="str">
            <v>63,20</v>
          </cell>
        </row>
        <row r="6660">
          <cell r="A6660">
            <v>38468</v>
          </cell>
          <cell r="B6660" t="str">
            <v xml:space="preserve">ALICATE DE PRESSAO 11 " PARA SOLDA, TIPO U                                                                                                                                                                                                                                                                                                                                                                                                                                                                </v>
          </cell>
          <cell r="C6660" t="str">
            <v xml:space="preserve">UN    </v>
          </cell>
          <cell r="D6660" t="str">
            <v>69,54</v>
          </cell>
        </row>
        <row r="6661">
          <cell r="A6661">
            <v>38471</v>
          </cell>
          <cell r="B6661" t="str">
            <v xml:space="preserve">ALICATE PARA ANEIS DE PISTAO, CAPACIDADE 50 A 100 MM                                                                                                                                                                                                                                                                                                                                                                                                                                                      </v>
          </cell>
          <cell r="C6661" t="str">
            <v xml:space="preserve">UN    </v>
          </cell>
          <cell r="D6661" t="str">
            <v>90,31</v>
          </cell>
        </row>
        <row r="6662">
          <cell r="A6662">
            <v>37370</v>
          </cell>
          <cell r="B6662" t="str">
            <v xml:space="preserve">ALIMENTACAO - HORISTA (COLETADO CAIXA)                                                                                                                                                                                                                                                                                                                                                                                                                                                                    </v>
          </cell>
          <cell r="C6662" t="str">
            <v xml:space="preserve">H     </v>
          </cell>
          <cell r="D6662" t="str">
            <v>3,57</v>
          </cell>
        </row>
        <row r="6663">
          <cell r="A6663">
            <v>40862</v>
          </cell>
          <cell r="B6663" t="str">
            <v xml:space="preserve">ALIMENTACAO - MENSALISTA (COLETADO CAIXA)                                                                                                                                                                                                                                                                                                                                                                                                                                                                 </v>
          </cell>
          <cell r="C6663" t="str">
            <v xml:space="preserve">MES   </v>
          </cell>
          <cell r="D6663" t="str">
            <v>673,13</v>
          </cell>
        </row>
        <row r="6664">
          <cell r="A6664">
            <v>10658</v>
          </cell>
          <cell r="B6664" t="str">
            <v xml:space="preserve">ALISADORA DE CONCRETO COM MOTOR A GASOLINA DE 5,5 HP, PESO COM MOTOR DE 78 KG, 4 PAS                                                                                                                                                                                                                                                                                                                                                                                                                      </v>
          </cell>
          <cell r="C6664" t="str">
            <v xml:space="preserve">UN    </v>
          </cell>
          <cell r="D6664" t="str">
            <v>6.900,00</v>
          </cell>
        </row>
        <row r="6665">
          <cell r="A6665">
            <v>253</v>
          </cell>
          <cell r="B6665" t="str">
            <v xml:space="preserve">ALMOXARIFE                                                                                                                                                                                                                                                                                                                                                                                                                                                                                                </v>
          </cell>
          <cell r="C6665" t="str">
            <v xml:space="preserve">H     </v>
          </cell>
          <cell r="D6665" t="str">
            <v>23,12</v>
          </cell>
        </row>
        <row r="6666">
          <cell r="A6666">
            <v>40809</v>
          </cell>
          <cell r="B6666" t="str">
            <v xml:space="preserve">ALMOXARIFE (MENSALISTA)                                                                                                                                                                                                                                                                                                                                                                                                                                                                                   </v>
          </cell>
          <cell r="C6666" t="str">
            <v xml:space="preserve">MES   </v>
          </cell>
          <cell r="D6666" t="str">
            <v>4.061,82</v>
          </cell>
        </row>
        <row r="6667">
          <cell r="A6667">
            <v>42428</v>
          </cell>
          <cell r="B6667" t="str">
            <v xml:space="preserve">ALONGADOR COM TRES ALTURAS, EM TUBO DE ACO CARBONO, PINTURA NO PROCESSO ELETROSTATICO - EQUIPAMENTO DE GINASTICA PARA ACADEMIA AO AR LIVRE / ACADEMIA DA TERCEIRA IDADE - ATI                                                                                                                                                                                                                                                                                                                             </v>
          </cell>
          <cell r="C6667" t="str">
            <v xml:space="preserve">UN    </v>
          </cell>
          <cell r="D6667" t="str">
            <v>1.290,00</v>
          </cell>
        </row>
        <row r="6668">
          <cell r="A6668">
            <v>583</v>
          </cell>
          <cell r="B6668" t="str">
            <v xml:space="preserve">ALUMINIO ANODIZADO                                                                                                                                                                                                                                                                                                                                                                                                                                                                                        </v>
          </cell>
          <cell r="C6668" t="str">
            <v xml:space="preserve">KG    </v>
          </cell>
          <cell r="D6668" t="str">
            <v>24,52</v>
          </cell>
        </row>
        <row r="6669">
          <cell r="A6669">
            <v>299</v>
          </cell>
          <cell r="B6669" t="str">
            <v xml:space="preserve">ANEL BORRACHA DN 100 MM, PARA TUBO SERIE REFORCADA ESGOTO PREDIAL                                                                                                                                                                                                                                                                                                                                                                                                                                         </v>
          </cell>
          <cell r="C6669" t="str">
            <v xml:space="preserve">UN    </v>
          </cell>
          <cell r="D6669" t="str">
            <v>2,18</v>
          </cell>
        </row>
        <row r="6670">
          <cell r="A6670">
            <v>298</v>
          </cell>
          <cell r="B6670" t="str">
            <v xml:space="preserve">ANEL BORRACHA DN 75 MM, PARA TUBO SERIE REFORCADA ESGOTO PREDIAL                                                                                                                                                                                                                                                                                                                                                                                                                                          </v>
          </cell>
          <cell r="C6670" t="str">
            <v xml:space="preserve">UN    </v>
          </cell>
          <cell r="D6670" t="str">
            <v>2,19</v>
          </cell>
        </row>
        <row r="6671">
          <cell r="A6671">
            <v>295</v>
          </cell>
          <cell r="B6671" t="str">
            <v xml:space="preserve">ANEL BORRACHA PARA TUBO ESGOTO PREDIAL DN 40 MM (NBR 5688)                                                                                                                                                                                                                                                                                                                                                                                                                                                </v>
          </cell>
          <cell r="C6671" t="str">
            <v xml:space="preserve">UN    </v>
          </cell>
          <cell r="D6671" t="str">
            <v>1,30</v>
          </cell>
        </row>
        <row r="6672">
          <cell r="A6672">
            <v>296</v>
          </cell>
          <cell r="B6672" t="str">
            <v xml:space="preserve">ANEL BORRACHA PARA TUBO ESGOTO PREDIAL DN 50 MM (NBR 5688)                                                                                                                                                                                                                                                                                                                                                                                                                                                </v>
          </cell>
          <cell r="C6672" t="str">
            <v xml:space="preserve">UN    </v>
          </cell>
          <cell r="D6672" t="str">
            <v>1,35</v>
          </cell>
        </row>
        <row r="6673">
          <cell r="A6673">
            <v>297</v>
          </cell>
          <cell r="B6673" t="str">
            <v xml:space="preserve">ANEL BORRACHA PARA TUBO ESGOTO PREDIAL DN 75 MM (NBR 5688)                                                                                                                                                                                                                                                                                                                                                                                                                                                </v>
          </cell>
          <cell r="C6673" t="str">
            <v xml:space="preserve">UN    </v>
          </cell>
          <cell r="D6673" t="str">
            <v>1,91</v>
          </cell>
        </row>
        <row r="6674">
          <cell r="A6674">
            <v>301</v>
          </cell>
          <cell r="B6674" t="str">
            <v xml:space="preserve">ANEL BORRACHA PARA TUBO ESGOTO PREDIAL, DN 100 MM (NBR 5688)                                                                                                                                                                                                                                                                                                                                                                                                                                              </v>
          </cell>
          <cell r="C6674" t="str">
            <v xml:space="preserve">UN    </v>
          </cell>
          <cell r="D6674" t="str">
            <v>2,40</v>
          </cell>
        </row>
        <row r="6675">
          <cell r="A6675">
            <v>300</v>
          </cell>
          <cell r="B6675" t="str">
            <v xml:space="preserve">ANEL BORRACHA, DN 150 MM, PARA TUBO SERIE REFORCADA ESGOTO PREDIAL                                                                                                                                                                                                                                                                                                                                                                                                                                        </v>
          </cell>
          <cell r="C6675" t="str">
            <v xml:space="preserve">UN    </v>
          </cell>
          <cell r="D6675" t="str">
            <v>10,08</v>
          </cell>
        </row>
        <row r="6676">
          <cell r="A6676">
            <v>20084</v>
          </cell>
          <cell r="B6676" t="str">
            <v xml:space="preserve">ANEL BORRACHA, DN 40 MM, PARA TUBO SERIE REFORCADA ESGOTO PREDIAL                                                                                                                                                                                                                                                                                                                                                                                                                                         </v>
          </cell>
          <cell r="C6676" t="str">
            <v xml:space="preserve">UN    </v>
          </cell>
          <cell r="D6676" t="str">
            <v>1,30</v>
          </cell>
        </row>
        <row r="6677">
          <cell r="A6677">
            <v>20085</v>
          </cell>
          <cell r="B6677" t="str">
            <v xml:space="preserve">ANEL BORRACHA, DN 50 MM, PARA TUBO SERIE REFORCADA ESGOTO PREDIAL                                                                                                                                                                                                                                                                                                                                                                                                                                         </v>
          </cell>
          <cell r="C6677" t="str">
            <v xml:space="preserve">UN    </v>
          </cell>
          <cell r="D6677" t="str">
            <v>1,21</v>
          </cell>
        </row>
        <row r="6678">
          <cell r="A6678">
            <v>311</v>
          </cell>
          <cell r="B6678" t="str">
            <v xml:space="preserve">ANEL BORRACHA, PARA TUBO PVC DEFOFO, DN 100 MM (NBR 7665)                                                                                                                                                                                                                                                                                                                                                                                                                                                 </v>
          </cell>
          <cell r="C6678" t="str">
            <v xml:space="preserve">UN    </v>
          </cell>
          <cell r="D6678" t="str">
            <v>7,80</v>
          </cell>
        </row>
        <row r="6679">
          <cell r="A6679">
            <v>318</v>
          </cell>
          <cell r="B6679" t="str">
            <v xml:space="preserve">ANEL BORRACHA, PARA TUBO PVC DEFOFO, DN 150 MM (NBR 7665)                                                                                                                                                                                                                                                                                                                                                                                                                                                 </v>
          </cell>
          <cell r="C6679" t="str">
            <v xml:space="preserve">UN    </v>
          </cell>
          <cell r="D6679" t="str">
            <v>13,67</v>
          </cell>
        </row>
        <row r="6680">
          <cell r="A6680">
            <v>319</v>
          </cell>
          <cell r="B6680" t="str">
            <v xml:space="preserve">ANEL BORRACHA, PARA TUBO PVC DEFOFO, DN 200 MM (NBR 7665)                                                                                                                                                                                                                                                                                                                                                                                                                                                 </v>
          </cell>
          <cell r="C6680" t="str">
            <v xml:space="preserve">UN    </v>
          </cell>
          <cell r="D6680" t="str">
            <v>25,81</v>
          </cell>
        </row>
        <row r="6681">
          <cell r="A6681">
            <v>320</v>
          </cell>
          <cell r="B6681" t="str">
            <v xml:space="preserve">ANEL BORRACHA, PARA TUBO PVC DEFOFO, DN 250 MM (NBR 7665)                                                                                                                                                                                                                                                                                                                                                                                                                                                 </v>
          </cell>
          <cell r="C6681" t="str">
            <v xml:space="preserve">UN    </v>
          </cell>
          <cell r="D6681" t="str">
            <v>82,07</v>
          </cell>
        </row>
        <row r="6682">
          <cell r="A6682">
            <v>314</v>
          </cell>
          <cell r="B6682" t="str">
            <v xml:space="preserve">ANEL BORRACHA, PARA TUBO PVC DEFOFO, DN 300 MM (NBR 7665)                                                                                                                                                                                                                                                                                                                                                                                                                                                 </v>
          </cell>
          <cell r="C6682" t="str">
            <v xml:space="preserve">UN    </v>
          </cell>
          <cell r="D6682" t="str">
            <v>126,06</v>
          </cell>
        </row>
        <row r="6683">
          <cell r="A6683">
            <v>303</v>
          </cell>
          <cell r="B6683" t="str">
            <v xml:space="preserve">ANEL BORRACHA, PARA TUBO PVC, REDE COLETOR ESGOTO, DN 100 MM (NBR 7362)                                                                                                                                                                                                                                                                                                                                                                                                                                   </v>
          </cell>
          <cell r="C6683" t="str">
            <v xml:space="preserve">UN    </v>
          </cell>
          <cell r="D6683" t="str">
            <v>3,27</v>
          </cell>
        </row>
        <row r="6684">
          <cell r="A6684">
            <v>304</v>
          </cell>
          <cell r="B6684" t="str">
            <v xml:space="preserve">ANEL BORRACHA, PARA TUBO PVC, REDE COLETOR ESGOTO, DN 125 MM (NBR 7362)                                                                                                                                                                                                                                                                                                                                                                                                                                   </v>
          </cell>
          <cell r="C6684" t="str">
            <v xml:space="preserve">UN    </v>
          </cell>
          <cell r="D6684" t="str">
            <v>4,99</v>
          </cell>
        </row>
        <row r="6685">
          <cell r="A6685">
            <v>305</v>
          </cell>
          <cell r="B6685" t="str">
            <v xml:space="preserve">ANEL BORRACHA, PARA TUBO PVC, REDE COLETOR ESGOTO, DN 150 MM (NBR 7362)                                                                                                                                                                                                                                                                                                                                                                                                                                   </v>
          </cell>
          <cell r="C6685" t="str">
            <v xml:space="preserve">UN    </v>
          </cell>
          <cell r="D6685" t="str">
            <v>8,53</v>
          </cell>
        </row>
        <row r="6686">
          <cell r="A6686">
            <v>306</v>
          </cell>
          <cell r="B6686" t="str">
            <v xml:space="preserve">ANEL BORRACHA, PARA TUBO PVC, REDE COLETOR ESGOTO, DN 200 MM (NBR 7362)                                                                                                                                                                                                                                                                                                                                                                                                                                   </v>
          </cell>
          <cell r="C6686" t="str">
            <v xml:space="preserve">UN    </v>
          </cell>
          <cell r="D6686" t="str">
            <v>10,25</v>
          </cell>
        </row>
        <row r="6687">
          <cell r="A6687">
            <v>307</v>
          </cell>
          <cell r="B6687" t="str">
            <v xml:space="preserve">ANEL BORRACHA, PARA TUBO PVC, REDE COLETOR ESGOTO, DN 250 MM (NBR 7362)                                                                                                                                                                                                                                                                                                                                                                                                                                   </v>
          </cell>
          <cell r="C6687" t="str">
            <v xml:space="preserve">UN    </v>
          </cell>
          <cell r="D6687" t="str">
            <v>20,24</v>
          </cell>
        </row>
        <row r="6688">
          <cell r="A6688">
            <v>309</v>
          </cell>
          <cell r="B6688" t="str">
            <v xml:space="preserve">ANEL BORRACHA, PARA TUBO PVC, REDE COLETOR ESGOTO, DN 350 MM (NBR 7362)                                                                                                                                                                                                                                                                                                                                                                                                                                   </v>
          </cell>
          <cell r="C6688" t="str">
            <v xml:space="preserve">UN    </v>
          </cell>
          <cell r="D6688" t="str">
            <v>41,47</v>
          </cell>
        </row>
        <row r="6689">
          <cell r="A6689">
            <v>310</v>
          </cell>
          <cell r="B6689" t="str">
            <v xml:space="preserve">ANEL BORRACHA, PARA TUBO PVC, REDE COLETOR ESGOTO, DN 400 MM (NBR 7362)                                                                                                                                                                                                                                                                                                                                                                                                                                   </v>
          </cell>
          <cell r="C6689" t="str">
            <v xml:space="preserve">UN    </v>
          </cell>
          <cell r="D6689" t="str">
            <v>52,60</v>
          </cell>
        </row>
        <row r="6690">
          <cell r="A6690">
            <v>328</v>
          </cell>
          <cell r="B6690" t="str">
            <v xml:space="preserve">ANEL BORRACHA, PARA TUBO/CONEXAO PVC PBA, DN 100 MM, PARA REDE AGUA                                                                                                                                                                                                                                                                                                                                                                                                                                       </v>
          </cell>
          <cell r="C6690" t="str">
            <v xml:space="preserve">UN    </v>
          </cell>
          <cell r="D6690" t="str">
            <v>6,27</v>
          </cell>
        </row>
        <row r="6691">
          <cell r="A6691">
            <v>325</v>
          </cell>
          <cell r="B6691" t="str">
            <v xml:space="preserve">ANEL BORRACHA, PARA TUBO/CONEXAO PVC PBA, DN 50 MM, PARA REDE AGUA                                                                                                                                                                                                                                                                                                                                                                                                                                        </v>
          </cell>
          <cell r="C6691" t="str">
            <v xml:space="preserve">UN    </v>
          </cell>
          <cell r="D6691" t="str">
            <v>2,43</v>
          </cell>
        </row>
        <row r="6692">
          <cell r="A6692">
            <v>20326</v>
          </cell>
          <cell r="B6692" t="str">
            <v xml:space="preserve">ANEL BORRACHA, PARA TUBO/CONEXAO PVC PBA, DN 60 MM, PARA REDE AGUA                                                                                                                                                                                                                                                                                                                                                                                                                                        </v>
          </cell>
          <cell r="C6692" t="str">
            <v xml:space="preserve">UN    </v>
          </cell>
          <cell r="D6692" t="str">
            <v>6,52</v>
          </cell>
        </row>
        <row r="6693">
          <cell r="A6693">
            <v>329</v>
          </cell>
          <cell r="B6693" t="str">
            <v xml:space="preserve">ANEL BORRACHA, PARA TUBO/CONEXAO PVC PBA, DN 75 MM, PARA REDE AGUA                                                                                                                                                                                                                                                                                                                                                                                                                                        </v>
          </cell>
          <cell r="C6693" t="str">
            <v xml:space="preserve">UN    </v>
          </cell>
          <cell r="D6693" t="str">
            <v>8,02</v>
          </cell>
        </row>
        <row r="6694">
          <cell r="A6694">
            <v>308</v>
          </cell>
          <cell r="B6694" t="str">
            <v xml:space="preserve">ANEL BORRACHA, PARA TUBO, PVC REDE COLETOR ESGOTO, DN 300 MM (NBR 7362)                                                                                                                                                                                                                                                                                                                                                                                                                                   </v>
          </cell>
          <cell r="C6694" t="str">
            <v xml:space="preserve">UN    </v>
          </cell>
          <cell r="D6694" t="str">
            <v>27,03</v>
          </cell>
        </row>
        <row r="6695">
          <cell r="A6695">
            <v>39642</v>
          </cell>
          <cell r="B6695" t="str">
            <v xml:space="preserve">ANEL DE BORRACHA PARA VEDACAO DE DUTO PEAD CORRUGADO PARA ELETRICA, DN 1 1/2"                                                                                                                                                                                                                                                                                                                                                                                                                             </v>
          </cell>
          <cell r="C6695" t="str">
            <v xml:space="preserve">UN    </v>
          </cell>
          <cell r="D6695" t="str">
            <v>1,64</v>
          </cell>
        </row>
        <row r="6696">
          <cell r="A6696">
            <v>39641</v>
          </cell>
          <cell r="B6696" t="str">
            <v xml:space="preserve">ANEL DE BORRACHA PARA VEDACAO DE DUTO PEAD CORRUGADO PARA ELETRICA, DN 1 1/4"                                                                                                                                                                                                                                                                                                                                                                                                                             </v>
          </cell>
          <cell r="C6696" t="str">
            <v xml:space="preserve">UN    </v>
          </cell>
          <cell r="D6696" t="str">
            <v>1,14</v>
          </cell>
        </row>
        <row r="6697">
          <cell r="A6697">
            <v>39643</v>
          </cell>
          <cell r="B6697" t="str">
            <v xml:space="preserve">ANEL DE BORRACHA PARA VEDACAO DE DUTO PEAD CORRUGADO PARA ELETRICA, DN 2"                                                                                                                                                                                                                                                                                                                                                                                                                                 </v>
          </cell>
          <cell r="C6697" t="str">
            <v xml:space="preserve">UN    </v>
          </cell>
          <cell r="D6697" t="str">
            <v>4,56</v>
          </cell>
        </row>
        <row r="6698">
          <cell r="A6698">
            <v>39644</v>
          </cell>
          <cell r="B6698" t="str">
            <v xml:space="preserve">ANEL DE BORRACHA PARA VEDACAO DE DUTO PEAD CORRUGADO PARA ELETRICA, DN 3"                                                                                                                                                                                                                                                                                                                                                                                                                                 </v>
          </cell>
          <cell r="C6698" t="str">
            <v xml:space="preserve">UN    </v>
          </cell>
          <cell r="D6698" t="str">
            <v>5,88</v>
          </cell>
        </row>
        <row r="6699">
          <cell r="A6699">
            <v>39645</v>
          </cell>
          <cell r="B6699" t="str">
            <v xml:space="preserve">ANEL DE BORRACHA PARA VEDACAO DE DUTO PEAD CORRUGADO PARA ELETRICA, DN 4"                                                                                                                                                                                                                                                                                                                                                                                                                                 </v>
          </cell>
          <cell r="C6699" t="str">
            <v xml:space="preserve">UN    </v>
          </cell>
          <cell r="D6699" t="str">
            <v>7,60</v>
          </cell>
        </row>
        <row r="6700">
          <cell r="A6700">
            <v>12548</v>
          </cell>
          <cell r="B6700" t="str">
            <v xml:space="preserve">ANEL DE CONCRETO ARMADO, D = *1,10* M, H = 0,30 M                                                                                                                                                                                                                                                                                                                                                                                                                                                         </v>
          </cell>
          <cell r="C6700" t="str">
            <v xml:space="preserve">UN    </v>
          </cell>
          <cell r="D6700" t="str">
            <v>77,61</v>
          </cell>
        </row>
        <row r="6701">
          <cell r="A6701">
            <v>13113</v>
          </cell>
          <cell r="B6701" t="str">
            <v xml:space="preserve">ANEL DE CONCRETO ARMADO, D = 0,60 M, H = 0,10 M                                                                                                                                                                                                                                                                                                                                                                                                                                                           </v>
          </cell>
          <cell r="C6701" t="str">
            <v xml:space="preserve">UN    </v>
          </cell>
          <cell r="D6701" t="str">
            <v>31,80</v>
          </cell>
        </row>
        <row r="6702">
          <cell r="A6702">
            <v>13114</v>
          </cell>
          <cell r="B6702" t="str">
            <v xml:space="preserve">ANEL DE CONCRETO ARMADO, D = 0,60 M, H = 0,15 M                                                                                                                                                                                                                                                                                                                                                                                                                                                           </v>
          </cell>
          <cell r="C6702" t="str">
            <v xml:space="preserve">UN    </v>
          </cell>
          <cell r="D6702" t="str">
            <v>38,72</v>
          </cell>
        </row>
        <row r="6703">
          <cell r="A6703">
            <v>12530</v>
          </cell>
          <cell r="B6703" t="str">
            <v xml:space="preserve">ANEL DE CONCRETO ARMADO, D = 0,60 M, H = 0,30 M                                                                                                                                                                                                                                                                                                                                                                                                                                                           </v>
          </cell>
          <cell r="C6703" t="str">
            <v xml:space="preserve">UN    </v>
          </cell>
          <cell r="D6703" t="str">
            <v>47,18</v>
          </cell>
        </row>
        <row r="6704">
          <cell r="A6704">
            <v>12531</v>
          </cell>
          <cell r="B6704" t="str">
            <v xml:space="preserve">ANEL DE CONCRETO ARMADO, D = 0,60 M, H = 0,40 M                                                                                                                                                                                                                                                                                                                                                                                                                                                           </v>
          </cell>
          <cell r="C6704" t="str">
            <v xml:space="preserve">UN    </v>
          </cell>
          <cell r="D6704" t="str">
            <v>52,77</v>
          </cell>
        </row>
        <row r="6705">
          <cell r="A6705">
            <v>12532</v>
          </cell>
          <cell r="B6705" t="str">
            <v xml:space="preserve">ANEL DE CONCRETO ARMADO, D = 0,60 M, H = 0,50 M                                                                                                                                                                                                                                                                                                                                                                                                                                                           </v>
          </cell>
          <cell r="C6705" t="str">
            <v xml:space="preserve">UN    </v>
          </cell>
          <cell r="D6705" t="str">
            <v>64,54</v>
          </cell>
        </row>
        <row r="6706">
          <cell r="A6706">
            <v>12533</v>
          </cell>
          <cell r="B6706" t="str">
            <v xml:space="preserve">ANEL DE CONCRETO ARMADO, D = 0,80 M, H = 0,30 M                                                                                                                                                                                                                                                                                                                                                                                                                                                           </v>
          </cell>
          <cell r="C6706" t="str">
            <v xml:space="preserve">UN    </v>
          </cell>
          <cell r="D6706" t="str">
            <v>76,98</v>
          </cell>
        </row>
        <row r="6707">
          <cell r="A6707">
            <v>12544</v>
          </cell>
          <cell r="B6707" t="str">
            <v xml:space="preserve">ANEL DE CONCRETO ARMADO, D = 0,80 M, H = 0,50 M                                                                                                                                                                                                                                                                                                                                                                                                                                                           </v>
          </cell>
          <cell r="C6707" t="str">
            <v xml:space="preserve">UN    </v>
          </cell>
          <cell r="D6707" t="str">
            <v>94,04</v>
          </cell>
        </row>
        <row r="6708">
          <cell r="A6708">
            <v>12546</v>
          </cell>
          <cell r="B6708" t="str">
            <v xml:space="preserve">ANEL DE CONCRETO ARMADO, D = 1,00 M, H = 0,40 M                                                                                                                                                                                                                                                                                                                                                                                                                                                           </v>
          </cell>
          <cell r="C6708" t="str">
            <v xml:space="preserve">UN    </v>
          </cell>
          <cell r="D6708" t="str">
            <v>97,35</v>
          </cell>
        </row>
        <row r="6709">
          <cell r="A6709">
            <v>12547</v>
          </cell>
          <cell r="B6709" t="str">
            <v xml:space="preserve">ANEL DE CONCRETO ARMADO, D = 1,00 M, H = 0,50 M                                                                                                                                                                                                                                                                                                                                                                                                                                                           </v>
          </cell>
          <cell r="C6709" t="str">
            <v xml:space="preserve">UN    </v>
          </cell>
          <cell r="D6709" t="str">
            <v>113,21</v>
          </cell>
        </row>
        <row r="6710">
          <cell r="A6710">
            <v>12551</v>
          </cell>
          <cell r="B6710" t="str">
            <v xml:space="preserve">ANEL DE CONCRETO ARMADO, D = 1,20 M, H = 0,50 M                                                                                                                                                                                                                                                                                                                                                                                                                                                           </v>
          </cell>
          <cell r="C6710" t="str">
            <v xml:space="preserve">UN    </v>
          </cell>
          <cell r="D6710" t="str">
            <v>123,27</v>
          </cell>
        </row>
        <row r="6711">
          <cell r="A6711">
            <v>12563</v>
          </cell>
          <cell r="B6711" t="str">
            <v xml:space="preserve">ANEL DE CONCRETO ARMADO, D = 1,50 M, H = 0,50 M                                                                                                                                                                                                                                                                                                                                                                                                                                                           </v>
          </cell>
          <cell r="C6711" t="str">
            <v xml:space="preserve">UN    </v>
          </cell>
          <cell r="D6711" t="str">
            <v>193,62</v>
          </cell>
        </row>
        <row r="6712">
          <cell r="A6712">
            <v>12565</v>
          </cell>
          <cell r="B6712" t="str">
            <v xml:space="preserve">ANEL DE CONCRETO ARMADO, D = 2,00 M, H = 0,50 M                                                                                                                                                                                                                                                                                                                                                                                                                                                           </v>
          </cell>
          <cell r="C6712" t="str">
            <v xml:space="preserve">UN    </v>
          </cell>
          <cell r="D6712" t="str">
            <v>304,69</v>
          </cell>
        </row>
        <row r="6713">
          <cell r="A6713">
            <v>12567</v>
          </cell>
          <cell r="B6713" t="str">
            <v xml:space="preserve">ANEL DE CONCRETO ARMADO, D = 2,50 M, H = 0,50 M                                                                                                                                                                                                                                                                                                                                                                                                                                                           </v>
          </cell>
          <cell r="C6713" t="str">
            <v xml:space="preserve">UN    </v>
          </cell>
          <cell r="D6713" t="str">
            <v>396,46</v>
          </cell>
        </row>
        <row r="6714">
          <cell r="A6714">
            <v>12568</v>
          </cell>
          <cell r="B6714" t="str">
            <v xml:space="preserve">ANEL DE CONCRETO ARMADO, D = 3,00 M, H = 0,50 M                                                                                                                                                                                                                                                                                                                                                                                                                                                           </v>
          </cell>
          <cell r="C6714" t="str">
            <v xml:space="preserve">UN    </v>
          </cell>
          <cell r="D6714" t="str">
            <v>654,63</v>
          </cell>
        </row>
        <row r="6715">
          <cell r="A6715">
            <v>11789</v>
          </cell>
          <cell r="B6715" t="str">
            <v xml:space="preserve">ANEL DE DISTRIBUICAO EM ACO GALVANIZADO PARA FIO FE-160                                                                                                                                                                                                                                                                                                                                                                                                                                                   </v>
          </cell>
          <cell r="C6715" t="str">
            <v xml:space="preserve">UN    </v>
          </cell>
          <cell r="D6715" t="str">
            <v>0,63</v>
          </cell>
        </row>
        <row r="6716">
          <cell r="A6716">
            <v>20975</v>
          </cell>
          <cell r="B6716" t="str">
            <v xml:space="preserve">ANEL DE EXPANSAO EM COBRE, ENGATE RAPIDO 1 1/2", PARA EMPATACAO MANGUEIRA DE COMBATE A INCENDIO PREDIAL                                                                                                                                                                                                                                                                                                                                                                                                   </v>
          </cell>
          <cell r="C6716" t="str">
            <v xml:space="preserve">UN    </v>
          </cell>
          <cell r="D6716" t="str">
            <v>13,53</v>
          </cell>
        </row>
        <row r="6717">
          <cell r="A6717">
            <v>20976</v>
          </cell>
          <cell r="B6717" t="str">
            <v xml:space="preserve">ANEL DE EXPANSAO EM COBRE, ENGATE RAPIDO 2 1/2", PARA EMPATACAO MANGUEIRA DE COMBATE A INCENDIO PREDIAL                                                                                                                                                                                                                                                                                                                                                                                                   </v>
          </cell>
          <cell r="C6717" t="str">
            <v xml:space="preserve">UN    </v>
          </cell>
          <cell r="D6717" t="str">
            <v>20,45</v>
          </cell>
        </row>
        <row r="6718">
          <cell r="A6718">
            <v>40340</v>
          </cell>
          <cell r="B6718" t="str">
            <v xml:space="preserve">ANEL DE VEDACAO/JUNTA ELASTICA, H = *16* MM, PARA TUBO DE CONCRETO DN 300 MM                                                                                                                                                                                                                                                                                                                                                                                                                              </v>
          </cell>
          <cell r="C6718" t="str">
            <v xml:space="preserve">UN    </v>
          </cell>
          <cell r="D6718" t="str">
            <v>63,55</v>
          </cell>
        </row>
        <row r="6719">
          <cell r="A6719">
            <v>40341</v>
          </cell>
          <cell r="B6719" t="str">
            <v xml:space="preserve">ANEL DE VEDACAO/JUNTA ELASTICA, H = *16* MM, PARA TUBO DE CONCRETO DN 400 MM                                                                                                                                                                                                                                                                                                                                                                                                                              </v>
          </cell>
          <cell r="C6719" t="str">
            <v xml:space="preserve">UN    </v>
          </cell>
          <cell r="D6719" t="str">
            <v>75,25</v>
          </cell>
        </row>
        <row r="6720">
          <cell r="A6720">
            <v>40342</v>
          </cell>
          <cell r="B6720" t="str">
            <v xml:space="preserve">ANEL DE VEDACAO/JUNTA ELASTICA, H = *16* MM, PARA TUBO DE CONCRETO DN 500 MM                                                                                                                                                                                                                                                                                                                                                                                                                              </v>
          </cell>
          <cell r="C6720" t="str">
            <v xml:space="preserve">UN    </v>
          </cell>
          <cell r="D6720" t="str">
            <v>95,41</v>
          </cell>
        </row>
        <row r="6721">
          <cell r="A6721">
            <v>40343</v>
          </cell>
          <cell r="B6721" t="str">
            <v xml:space="preserve">ANEL DE VEDACAO/JUNTA ELASTICA, H = *16* MM, PARA TUBO DE CONCRETO DN 600 MM                                                                                                                                                                                                                                                                                                                                                                                                                              </v>
          </cell>
          <cell r="C6721" t="str">
            <v xml:space="preserve">UN    </v>
          </cell>
          <cell r="D6721" t="str">
            <v>117,04</v>
          </cell>
        </row>
        <row r="6722">
          <cell r="A6722">
            <v>40344</v>
          </cell>
          <cell r="B6722" t="str">
            <v xml:space="preserve">ANEL DE VEDACAO/JUNTA ELASTICA, H = *18* MM, PARA TUBO DE CONCRETO DN 700 MM                                                                                                                                                                                                                                                                                                                                                                                                                              </v>
          </cell>
          <cell r="C6722" t="str">
            <v xml:space="preserve">UN    </v>
          </cell>
          <cell r="D6722" t="str">
            <v>123,76</v>
          </cell>
        </row>
        <row r="6723">
          <cell r="A6723">
            <v>40345</v>
          </cell>
          <cell r="B6723" t="str">
            <v xml:space="preserve">ANEL DE VEDACAO/JUNTA ELASTICA, H = *19* MM, PARA TUBO DE CONCRETO DN 800 MM                                                                                                                                                                                                                                                                                                                                                                                                                              </v>
          </cell>
          <cell r="C6723" t="str">
            <v xml:space="preserve">UN    </v>
          </cell>
          <cell r="D6723" t="str">
            <v>154,51</v>
          </cell>
        </row>
        <row r="6724">
          <cell r="A6724">
            <v>40346</v>
          </cell>
          <cell r="B6724" t="str">
            <v xml:space="preserve">ANEL DE VEDACAO/JUNTA ELASTICA, H = *19* MM, PARA TUBO DE CONCRETO DN 900 MM                                                                                                                                                                                                                                                                                                                                                                                                                              </v>
          </cell>
          <cell r="C6724" t="str">
            <v xml:space="preserve">UN    </v>
          </cell>
          <cell r="D6724" t="str">
            <v>145,36</v>
          </cell>
        </row>
        <row r="6725">
          <cell r="A6725">
            <v>40347</v>
          </cell>
          <cell r="B6725" t="str">
            <v xml:space="preserve">ANEL DE VEDACAO/JUNTA ELASTICA, H = *21* MM, PARA TUBO DE CONCRETO DN 1000 MM                                                                                                                                                                                                                                                                                                                                                                                                                             </v>
          </cell>
          <cell r="C6725" t="str">
            <v xml:space="preserve">UN    </v>
          </cell>
          <cell r="D6725" t="str">
            <v>179,73</v>
          </cell>
        </row>
        <row r="6726">
          <cell r="A6726">
            <v>38840</v>
          </cell>
          <cell r="B6726" t="str">
            <v xml:space="preserve">ANEL DESLIZANTE / TRADICIONAL, METALICO, PARA TUBO PEX, DN 16 MM                                                                                                                                                                                                                                                                                                                                                                                                                                          </v>
          </cell>
          <cell r="C6726" t="str">
            <v xml:space="preserve">UN    </v>
          </cell>
          <cell r="D6726" t="str">
            <v>2,12</v>
          </cell>
        </row>
        <row r="6727">
          <cell r="A6727">
            <v>38841</v>
          </cell>
          <cell r="B6727" t="str">
            <v xml:space="preserve">ANEL DESLIZANTE / TRADICIONAL, METALICO, PARA TUBO PEX, DN 20 MM                                                                                                                                                                                                                                                                                                                                                                                                                                          </v>
          </cell>
          <cell r="C6727" t="str">
            <v xml:space="preserve">UN    </v>
          </cell>
          <cell r="D6727" t="str">
            <v>2,35</v>
          </cell>
        </row>
        <row r="6728">
          <cell r="A6728">
            <v>38842</v>
          </cell>
          <cell r="B6728" t="str">
            <v xml:space="preserve">ANEL DESLIZANTE / TRADICIONAL, METALICO, PARA TUBO PEX, DN 25 MM                                                                                                                                                                                                                                                                                                                                                                                                                                          </v>
          </cell>
          <cell r="C6728" t="str">
            <v xml:space="preserve">UN    </v>
          </cell>
          <cell r="D6728" t="str">
            <v>4,65</v>
          </cell>
        </row>
        <row r="6729">
          <cell r="A6729">
            <v>38843</v>
          </cell>
          <cell r="B6729" t="str">
            <v xml:space="preserve">ANEL DESLIZANTE / TRADICIONAL, METALICO, PARA TUBO PEX, DN 32 MM                                                                                                                                                                                                                                                                                                                                                                                                                                          </v>
          </cell>
          <cell r="C6729" t="str">
            <v xml:space="preserve">UN    </v>
          </cell>
          <cell r="D6729" t="str">
            <v>7,26</v>
          </cell>
        </row>
        <row r="6730">
          <cell r="A6730">
            <v>13761</v>
          </cell>
          <cell r="B6730" t="str">
            <v xml:space="preserve">APARELHO CORTE OXI-ACETILENO PARA SOLDA E CORTE CONTENDO MACARICO SOLDA, BICO DE CORTE, CILINDROS, REGULADORES, MANGUEIRAS E CARRINHO                                                                                                                                                                                                                                                                                                                                                                     </v>
          </cell>
          <cell r="C6730" t="str">
            <v xml:space="preserve">UN    </v>
          </cell>
          <cell r="D6730" t="str">
            <v>2.310,16</v>
          </cell>
        </row>
        <row r="6731">
          <cell r="A6731">
            <v>12888</v>
          </cell>
          <cell r="B6731" t="str">
            <v xml:space="preserve">APARELHO DE APOIO DE NEOPRENE FRETADO, 60 X 45 X 7,6 CM, COM FRETAGEM DE ACO DE 4 MM INTERCALADAS COM ELASTOMERO DE 11 MM E REVESTIMENTO FINAL COM ELASTOMERO DE 6 MM                                                                                                                                                                                                                                                                                                                                     </v>
          </cell>
          <cell r="C6731" t="str">
            <v xml:space="preserve">DM3   </v>
          </cell>
          <cell r="D6731" t="str">
            <v>91,88</v>
          </cell>
        </row>
        <row r="6732">
          <cell r="A6732">
            <v>12889</v>
          </cell>
          <cell r="B6732" t="str">
            <v xml:space="preserve">APARELHO DE APOIO DE NEOPRENE SIMPLES/ NAO FRETADO, 100 X 100 CM, ESPESSURA 6,3 MM                                                                                                                                                                                                                                                                                                                                                                                                                        </v>
          </cell>
          <cell r="C6732" t="str">
            <v xml:space="preserve">DM3   </v>
          </cell>
          <cell r="D6732" t="str">
            <v>60,00</v>
          </cell>
        </row>
        <row r="6733">
          <cell r="A6733">
            <v>4814</v>
          </cell>
          <cell r="B6733" t="str">
            <v xml:space="preserve">APARELHO SINALIZADOR LUMINOSO COM LED, PARA SAIDA GARAGEM, COM 2 LENTES EM POLICARBONATO, BIVOLT (INCLUI SUPORTE DE FIXACAO)                                                                                                                                                                                                                                                                                                                                                                              </v>
          </cell>
          <cell r="C6733" t="str">
            <v xml:space="preserve">UN    </v>
          </cell>
          <cell r="D6733" t="str">
            <v>121,60</v>
          </cell>
        </row>
        <row r="6734">
          <cell r="A6734">
            <v>25967</v>
          </cell>
          <cell r="B6734" t="str">
            <v xml:space="preserve">APOIO DO PORTA DENTE PARA FRESADORA DE ASFALTO                                                                                                                                                                                                                                                                                                                                                                                                                                                            </v>
          </cell>
          <cell r="C6734" t="str">
            <v xml:space="preserve">UN    </v>
          </cell>
          <cell r="D6734" t="str">
            <v>1.695,69</v>
          </cell>
        </row>
        <row r="6735">
          <cell r="A6735">
            <v>6122</v>
          </cell>
          <cell r="B6735" t="str">
            <v xml:space="preserve">APONTADOR OU APROPRIADOR                                                                                                                                                                                                                                                                                                                                                                                                                                                                                  </v>
          </cell>
          <cell r="C6735" t="str">
            <v xml:space="preserve">H     </v>
          </cell>
          <cell r="D6735" t="str">
            <v>29,38</v>
          </cell>
        </row>
        <row r="6736">
          <cell r="A6736">
            <v>40810</v>
          </cell>
          <cell r="B6736" t="str">
            <v xml:space="preserve">APONTADOR OU APROPRIADOR DE MAO DE OBRA (MENSALISTA)                                                                                                                                                                                                                                                                                                                                                                                                                                                      </v>
          </cell>
          <cell r="C6736" t="str">
            <v xml:space="preserve">MES   </v>
          </cell>
          <cell r="D6736" t="str">
            <v>5.165,85</v>
          </cell>
        </row>
        <row r="6737">
          <cell r="A6737">
            <v>21100</v>
          </cell>
          <cell r="B6737" t="str">
            <v xml:space="preserve">AQUECEDOR DE AGUA A GAS GLP/GN COM CAPACIDADE DE ARMAZENAMENTO DE 50 A 80 L                                                                                                                                                                                                                                                                                                                                                                                                                               </v>
          </cell>
          <cell r="C6737" t="str">
            <v xml:space="preserve">UN    </v>
          </cell>
          <cell r="D6737" t="str">
            <v>1.776,86</v>
          </cell>
        </row>
        <row r="6738">
          <cell r="A6738">
            <v>11816</v>
          </cell>
          <cell r="B6738" t="str">
            <v xml:space="preserve">AQUECEDOR DE AGUA ELETRICO  RESERVATORIO DE 100 L CILINDRICO EM COBRE, REFORCADO COM ACO CARBONO, MONOFASICO, TENSAO NOMINAL 220 V                                                                                                                                                                                                                                                                                                                                                                        </v>
          </cell>
          <cell r="C6738" t="str">
            <v xml:space="preserve">UN    </v>
          </cell>
          <cell r="D6738" t="str">
            <v>1.894,65</v>
          </cell>
        </row>
        <row r="6739">
          <cell r="A6739">
            <v>11814</v>
          </cell>
          <cell r="B6739" t="str">
            <v xml:space="preserve">AQUECEDOR DE AGUA ELETRICO  RESERVATORIO DE 500 L CILINDRICO EM COBRE, REFORCADO COM ACO CARBONO, MONOFASICO, TENSAO NOMINAL 220 V                                                                                                                                                                                                                                                                                                                                                                        </v>
          </cell>
          <cell r="C6739" t="str">
            <v xml:space="preserve">UN    </v>
          </cell>
          <cell r="D6739" t="str">
            <v>4.124,17</v>
          </cell>
        </row>
        <row r="6740">
          <cell r="A6740">
            <v>14186</v>
          </cell>
          <cell r="B6740" t="str">
            <v xml:space="preserve">AQUECEDOR DE AGUA ELETRICO  RESERVATORIO DE 500 L CILINDRICO EM COBRE, REFORCADO COM ACO CARBONO, TRIFASICO, TENSAO NOMINAL 220/380/400 V, POTENCIA 24 KW                                                                                                                                                                                                                                                                                                                                                 </v>
          </cell>
          <cell r="C6740" t="str">
            <v xml:space="preserve">UN    </v>
          </cell>
          <cell r="D6740" t="str">
            <v>5.178,46</v>
          </cell>
        </row>
        <row r="6741">
          <cell r="A6741">
            <v>14185</v>
          </cell>
          <cell r="B6741" t="str">
            <v xml:space="preserve">AQUECEDOR DE AGUA ELETRICO  RESERVATORIO DE 700 L CILINDRICO EM COBRE, REFORCADO COM ACO CARBONO, MONOFASICO, TENSAO NOMINAL 220 V                                                                                                                                                                                                                                                                                                                                                                        </v>
          </cell>
          <cell r="C6741" t="str">
            <v xml:space="preserve">UN    </v>
          </cell>
          <cell r="D6741" t="str">
            <v>6.708,12</v>
          </cell>
        </row>
        <row r="6742">
          <cell r="A6742">
            <v>11811</v>
          </cell>
          <cell r="B6742" t="str">
            <v xml:space="preserve">AQUECEDOR DE AGUA ELETRICO HORIZONTAL, RESERVATORIO DE 200 L CILINDRICO EM COBRE, REFORCADO COM ACO CARBONO, MONOFASICO, TENSAO NOMINAL 220 V                                                                                                                                                                                                                                                                                                                                                             </v>
          </cell>
          <cell r="C6742" t="str">
            <v xml:space="preserve">UN    </v>
          </cell>
          <cell r="D6742" t="str">
            <v>2.564,93</v>
          </cell>
        </row>
        <row r="6743">
          <cell r="A6743">
            <v>26038</v>
          </cell>
          <cell r="B6743" t="str">
            <v xml:space="preserve">AQUECEDOR DE OLEO BPF (FLUIDO) TERMICO, CAPACIDADE DE 300.000 KCAL/H                                                                                                                                                                                                                                                                                                                                                                                                                                      </v>
          </cell>
          <cell r="C6743" t="str">
            <v xml:space="preserve">UN    </v>
          </cell>
          <cell r="D6743" t="str">
            <v>202.992,51</v>
          </cell>
        </row>
        <row r="6744">
          <cell r="A6744">
            <v>34482</v>
          </cell>
          <cell r="B6744" t="str">
            <v xml:space="preserve">AQUECEDOR SOLAR  CAPACIDADE DO RESERVATORIO 800 L, INCLUI 8 PLACAS COLETORAS DE 1,42 M2                                                                                                                                                                                                                                                                                                                                                                                                                   </v>
          </cell>
          <cell r="C6744" t="str">
            <v xml:space="preserve">UN    </v>
          </cell>
          <cell r="D6744" t="str">
            <v>7.499,08</v>
          </cell>
        </row>
        <row r="6745">
          <cell r="A6745">
            <v>34469</v>
          </cell>
          <cell r="B6745" t="str">
            <v xml:space="preserve">AQUECEDOR SOLAR CAPACIDADE DO RESERVATORIO 1000 L, INCLUI 10 PLACAS COLETORAS DE 1,42 M2                                                                                                                                                                                                                                                                                                                                                                                                                  </v>
          </cell>
          <cell r="C6745" t="str">
            <v xml:space="preserve">UN    </v>
          </cell>
          <cell r="D6745" t="str">
            <v>11.600,14</v>
          </cell>
        </row>
        <row r="6746">
          <cell r="A6746">
            <v>34472</v>
          </cell>
          <cell r="B6746" t="str">
            <v xml:space="preserve">AQUECEDOR SOLAR CAPACIDADE DO RESERVATORIO 200 L, INCLUI 2 PLACAS COLETORAS DE 1,42 M2                                                                                                                                                                                                                                                                                                                                                                                                                    </v>
          </cell>
          <cell r="C6746" t="str">
            <v xml:space="preserve">UN    </v>
          </cell>
          <cell r="D6746" t="str">
            <v>3.569,00</v>
          </cell>
        </row>
        <row r="6747">
          <cell r="A6747">
            <v>34476</v>
          </cell>
          <cell r="B6747" t="str">
            <v xml:space="preserve">AQUECEDOR SOLAR CAPACIDADE DO RESERVATORIO 400L, INCLUI 4 PLACAS COLETORAS DE 1,42 M2                                                                                                                                                                                                                                                                                                                                                                                                                     </v>
          </cell>
          <cell r="C6747" t="str">
            <v xml:space="preserve">UN    </v>
          </cell>
          <cell r="D6747" t="str">
            <v>6.049,96</v>
          </cell>
        </row>
        <row r="6748">
          <cell r="A6748">
            <v>34477</v>
          </cell>
          <cell r="B6748" t="str">
            <v xml:space="preserve">AQUECEDOR SOLAR CAPACIDADE DO RESERVATORIO 600 L, INCLUI 6 PLACAS COLETORAS DE 1,42 M2                                                                                                                                                                                                                                                                                                                                                                                                                    </v>
          </cell>
          <cell r="C6748" t="str">
            <v xml:space="preserve">UN    </v>
          </cell>
          <cell r="D6748" t="str">
            <v>8.029,47</v>
          </cell>
        </row>
        <row r="6749">
          <cell r="A6749">
            <v>42425</v>
          </cell>
          <cell r="B6749" t="str">
            <v xml:space="preserve">AR CONDICIONADO SPLIT INVERTER, HI-WALL (PAREDE), 12000 BTU/H, CICLO FRIO, 60HZ, CLASSIFICACAO A (SELO PROCEL), GAS HFC, CONTROLE S/FIO                                                                                                                                                                                                                                                                                                                                                                   </v>
          </cell>
          <cell r="C6749" t="str">
            <v xml:space="preserve">UN    </v>
          </cell>
          <cell r="D6749" t="str">
            <v>1.765,87</v>
          </cell>
        </row>
        <row r="6750">
          <cell r="A6750">
            <v>42422</v>
          </cell>
          <cell r="B6750" t="str">
            <v xml:space="preserve">AR CONDICIONADO SPLIT INVERTER, HI-WALL (PAREDE), 18000 BTU/H, CICLO FRIO, 60HZ, CLASSIFICACAO A (SELO PROCEL), GAS HFC, CONTROLE S/FIO                                                                                                                                                                                                                                                                                                                                                                   </v>
          </cell>
          <cell r="C6750" t="str">
            <v xml:space="preserve">UN    </v>
          </cell>
          <cell r="D6750" t="str">
            <v>2.621,50</v>
          </cell>
        </row>
        <row r="6751">
          <cell r="A6751">
            <v>42424</v>
          </cell>
          <cell r="B6751" t="str">
            <v xml:space="preserve">AR CONDICIONADO SPLIT INVERTER, HI-WALL (PAREDE), 9000 BTU/H, CICLO FRIO, 60HZ, CLASSIFICACAO A (SELO PROCEL), GAS HFC, CONTROLE S/FIO                                                                                                                                                                                                                                                                                                                                                                    </v>
          </cell>
          <cell r="C6751" t="str">
            <v xml:space="preserve">UN    </v>
          </cell>
          <cell r="D6751" t="str">
            <v>1.577,08</v>
          </cell>
        </row>
        <row r="6752">
          <cell r="A6752">
            <v>42416</v>
          </cell>
          <cell r="B6752" t="str">
            <v xml:space="preserve">AR CONDICIONADO SPLIT INVERTER, PISO TETO, 18000 BTU/H, CICLO FRIO, 60HZ, CLASSIFICACAO ENERGETICA A OU B (SELO PROCEL), GAS HFC, CONTROLE S/FIO                                                                                                                                                                                                                                                                                                                                                          </v>
          </cell>
          <cell r="C6752" t="str">
            <v xml:space="preserve">UN    </v>
          </cell>
          <cell r="D6752" t="str">
            <v>6.798,61</v>
          </cell>
        </row>
        <row r="6753">
          <cell r="A6753">
            <v>42417</v>
          </cell>
          <cell r="B6753" t="str">
            <v xml:space="preserve">AR CONDICIONADO SPLIT INVERTER, PISO TETO, 24000 BTU/H, CICLO FRIO, 60HZ, CLASSIFICACAO ENERGETICA A OU B (SELO PROCEL), GAS HFC, CONTROLE S/FIO                                                                                                                                                                                                                                                                                                                                                          </v>
          </cell>
          <cell r="C6753" t="str">
            <v xml:space="preserve">UN    </v>
          </cell>
          <cell r="D6753" t="str">
            <v>7.621,80</v>
          </cell>
        </row>
        <row r="6754">
          <cell r="A6754">
            <v>42419</v>
          </cell>
          <cell r="B6754" t="str">
            <v xml:space="preserve">AR CONDICIONADO SPLIT INVERTER, PISO TETO, 36000 BTU/H, CICLO FRIO, 60HZ, CLASSIFICACAO ENERGETICA A OU B (SELO PROCEL), GAS HFC, CONTROLE S/FIO                                                                                                                                                                                                                                                                                                                                                          </v>
          </cell>
          <cell r="C6754" t="str">
            <v xml:space="preserve">UN    </v>
          </cell>
          <cell r="D6754" t="str">
            <v>8.611,01</v>
          </cell>
        </row>
        <row r="6755">
          <cell r="A6755">
            <v>42420</v>
          </cell>
          <cell r="B6755" t="str">
            <v xml:space="preserve">AR CONDICIONADO SPLIT INVERTER, PISO TETO, 48000 BTU/H, CICLO FRIO, 60HZ, CLASSIFICACAO ENERGETICA A OU B (SELO PROCEL), GAS HFC, CONTROLE S/FIO                                                                                                                                                                                                                                                                                                                                                          </v>
          </cell>
          <cell r="C6755" t="str">
            <v xml:space="preserve">UN    </v>
          </cell>
          <cell r="D6755" t="str">
            <v>11.835,20</v>
          </cell>
        </row>
        <row r="6756">
          <cell r="A6756">
            <v>42421</v>
          </cell>
          <cell r="B6756" t="str">
            <v xml:space="preserve">AR CONDICIONADO SPLIT INVERTER, PISO TETO, 60000 BTU/H, CICLO FRIO, 60HZ, CLASSIFICACAO ENERGETICA A OU B (SELO PROCEL), GAS HFC, CONTROLE S/FIO                                                                                                                                                                                                                                                                                                                                                          </v>
          </cell>
          <cell r="C6756" t="str">
            <v xml:space="preserve">UN    </v>
          </cell>
          <cell r="D6756" t="str">
            <v>14.359,14</v>
          </cell>
        </row>
        <row r="6757">
          <cell r="A6757">
            <v>39556</v>
          </cell>
          <cell r="B6757" t="str">
            <v xml:space="preserve">AR CONDICIONADO SPLIT ON/OFF, CASSETE (TETO), 18000 BTUS/H, CICLO QUENTE/FRIO, 60 HZ, CLASSIFICACAO ENERGETICA C - SELO PROCEL, GAS HFC, CONTROLE S/ FIO                                                                                                                                                                                                                                                                                                                                                  </v>
          </cell>
          <cell r="C6757" t="str">
            <v xml:space="preserve">UN    </v>
          </cell>
          <cell r="D6757" t="str">
            <v>4.986,61</v>
          </cell>
        </row>
        <row r="6758">
          <cell r="A6758">
            <v>39557</v>
          </cell>
          <cell r="B6758" t="str">
            <v xml:space="preserve">AR CONDICIONADO SPLIT ON/OFF, CASSETE (TETO), 24000 BTUS/H, CICLO QUENTE/FRIO, 60 HZ, CLASSIFICACAO ENERGETICA C - SELO PROCEL, GAS HFC, CONTROLE S/ FIO                                                                                                                                                                                                                                                                                                                                                  </v>
          </cell>
          <cell r="C6758" t="str">
            <v xml:space="preserve">UN    </v>
          </cell>
          <cell r="D6758" t="str">
            <v>5.369,49</v>
          </cell>
        </row>
        <row r="6759">
          <cell r="A6759">
            <v>39558</v>
          </cell>
          <cell r="B6759" t="str">
            <v xml:space="preserve">AR CONDICIONADO SPLIT ON/OFF, CASSETE (TETO), 30000 BTUS/H, CICLO QUENTE/FRIO, 60 HZ, CLASSIFICACAO ENERGETICA A - SELO PROCEL, GAS HFC, CONTROLE S/ FIO                                                                                                                                                                                                                                                                                                                                                  </v>
          </cell>
          <cell r="C6759" t="str">
            <v xml:space="preserve">UN    </v>
          </cell>
          <cell r="D6759" t="str">
            <v>5.506,92</v>
          </cell>
        </row>
        <row r="6760">
          <cell r="A6760">
            <v>39559</v>
          </cell>
          <cell r="B6760" t="str">
            <v xml:space="preserve">AR CONDICIONADO SPLIT ON/OFF, CASSETE (TETO), 36000 BTUS/H, CICLO QUENTE/FRIO, 60 HZ, CLASSIFICACAO ENERGETICA A - SELO PROCEL, GAS HFC, CONTROLE S/ FIO                                                                                                                                                                                                                                                                                                                                                  </v>
          </cell>
          <cell r="C6760" t="str">
            <v xml:space="preserve">UN    </v>
          </cell>
          <cell r="D6760" t="str">
            <v>7.935,07</v>
          </cell>
        </row>
        <row r="6761">
          <cell r="A6761">
            <v>39560</v>
          </cell>
          <cell r="B6761" t="str">
            <v xml:space="preserve">AR CONDICIONADO SPLIT ON/OFF, CASSETE (TETO), 48000 BTUS/H, CICLO QUENTE/FRIO, 60 HZ, CLASSIFICACAO ENERGETICA A - SELO PROCEL, GAS HFC, CONTROLE S/ FIO                                                                                                                                                                                                                                                                                                                                                  </v>
          </cell>
          <cell r="C6761" t="str">
            <v xml:space="preserve">UN    </v>
          </cell>
          <cell r="D6761" t="str">
            <v>9.180,10</v>
          </cell>
        </row>
        <row r="6762">
          <cell r="A6762">
            <v>39561</v>
          </cell>
          <cell r="B6762" t="str">
            <v xml:space="preserve">AR CONDICIONADO SPLIT ON/OFF, CASSETE (TETO), 60000 BTUS/H, CICLO QUENTE/FRIO, 60 HZ, CLASSIFICACAO ENERGETICA A - SELO PROCEL, GAS HFC, CONTROLE S/ FIO                                                                                                                                                                                                                                                                                                                                                  </v>
          </cell>
          <cell r="C6762" t="str">
            <v xml:space="preserve">UN    </v>
          </cell>
          <cell r="D6762" t="str">
            <v>9.603,56</v>
          </cell>
        </row>
        <row r="6763">
          <cell r="A6763">
            <v>39555</v>
          </cell>
          <cell r="B6763" t="str">
            <v xml:space="preserve">AR CONDICIONADO SPLIT ON/OFF, HI-WALL (PAREDE), 12000 BTUS/H, CICLO QUENTE/FRIO, 60 HZ, CLASSIFICACAO ENERGETICA A - SELO PROCEL, GAS HFC, CONTROLE S/ FIO                                                                                                                                                                                                                                                                                                                                                </v>
          </cell>
          <cell r="C6763" t="str">
            <v xml:space="preserve">UN    </v>
          </cell>
          <cell r="D6763" t="str">
            <v>1.533,08</v>
          </cell>
        </row>
        <row r="6764">
          <cell r="A6764">
            <v>39548</v>
          </cell>
          <cell r="B6764" t="str">
            <v xml:space="preserve">AR CONDICIONADO SPLIT ON/OFF, HI-WALL (PAREDE), 18000 BTUS/H, CICLO QUENTE/FRIO, 60 HZ, CLASSIFICACAO ENERGETICA A - SELO PROCEL, GAS HFC, CONTROLE S/ FIO                                                                                                                                                                                                                                                                                                                                                </v>
          </cell>
          <cell r="C6764" t="str">
            <v xml:space="preserve">UN    </v>
          </cell>
          <cell r="D6764" t="str">
            <v>2.274,03</v>
          </cell>
        </row>
        <row r="6765">
          <cell r="A6765">
            <v>39554</v>
          </cell>
          <cell r="B6765" t="str">
            <v xml:space="preserve">AR CONDICIONADO SPLIT ON/OFF, HI-WALL (PAREDE), 24000 BTUS/H, CICLO QUENTE/FRIO, 60 HZ, CLASSIFICACAO ENERGETICA A - SELO PROCEL, GAS HFC, CONTROLE S/ FIO                                                                                                                                                                                                                                                                                                                                                </v>
          </cell>
          <cell r="C6765" t="str">
            <v xml:space="preserve">UN    </v>
          </cell>
          <cell r="D6765" t="str">
            <v>3.007,06</v>
          </cell>
        </row>
        <row r="6766">
          <cell r="A6766">
            <v>39550</v>
          </cell>
          <cell r="B6766" t="str">
            <v xml:space="preserve">AR CONDICIONADO SPLIT ON/OFF, HI-WALL (PAREDE), 7000 BTUS/H, CICLO QUENTE/FRIO, 60 HZ, CLASSIFICACAO ENERGETICA A - SELO PROCEL, GAS HFC, CONTROLE S/ FIO                                                                                                                                                                                                                                                                                                                                                 </v>
          </cell>
          <cell r="C6766" t="str">
            <v xml:space="preserve">UN    </v>
          </cell>
          <cell r="D6766" t="str">
            <v>1.264,56</v>
          </cell>
        </row>
        <row r="6767">
          <cell r="A6767">
            <v>39551</v>
          </cell>
          <cell r="B6767" t="str">
            <v xml:space="preserve">AR CONDICIONADO SPLIT ON/OFF, HI-WALL (PAREDE), 9000 BTUS/H, CICLO QUENTE/FRIO, 60 HZ, CLASSIFICACAO ENERGETICA A - SELO PROCEL, GAS HFC, CONTROLE S/ FIO                                                                                                                                                                                                                                                                                                                                                 </v>
          </cell>
          <cell r="C6767" t="str">
            <v xml:space="preserve">UN    </v>
          </cell>
          <cell r="D6767" t="str">
            <v>1.336,85</v>
          </cell>
        </row>
        <row r="6768">
          <cell r="A6768">
            <v>39580</v>
          </cell>
          <cell r="B6768" t="str">
            <v xml:space="preserve">AR-CONDICIONADO FRIO SPLITAO INVERTER 30 TR                                                                                                                                                                                                                                                                                                                                                                                                                                                               </v>
          </cell>
          <cell r="C6768" t="str">
            <v xml:space="preserve">UN    </v>
          </cell>
          <cell r="D6768" t="str">
            <v>57.112,57</v>
          </cell>
        </row>
        <row r="6769">
          <cell r="A6769">
            <v>39577</v>
          </cell>
          <cell r="B6769" t="str">
            <v xml:space="preserve">AR-CONDICIONADO FRIO SPLITAO MODULAR 10 TR                                                                                                                                                                                                                                                                                                                                                                                                                                                                </v>
          </cell>
          <cell r="C6769" t="str">
            <v xml:space="preserve">UN    </v>
          </cell>
          <cell r="D6769" t="str">
            <v>26.933,98</v>
          </cell>
        </row>
        <row r="6770">
          <cell r="A6770">
            <v>39578</v>
          </cell>
          <cell r="B6770" t="str">
            <v xml:space="preserve">AR-CONDICIONADO FRIO SPLITAO MODULAR 15 TR                                                                                                                                                                                                                                                                                                                                                                                                                                                                </v>
          </cell>
          <cell r="C6770" t="str">
            <v xml:space="preserve">UN    </v>
          </cell>
          <cell r="D6770" t="str">
            <v>32.565,88</v>
          </cell>
        </row>
        <row r="6771">
          <cell r="A6771">
            <v>39579</v>
          </cell>
          <cell r="B6771" t="str">
            <v xml:space="preserve">AR-CONDICIONADO FRIO SPLITAO MODULAR 20 TR                                                                                                                                                                                                                                                                                                                                                                                                                                                                </v>
          </cell>
          <cell r="C6771" t="str">
            <v xml:space="preserve">UN    </v>
          </cell>
          <cell r="D6771" t="str">
            <v>33.564,28</v>
          </cell>
        </row>
        <row r="6772">
          <cell r="A6772">
            <v>39826</v>
          </cell>
          <cell r="B6772" t="str">
            <v xml:space="preserve">AR-CONDICIONADO SPLIT INVERTER, PISO TETO, 24000 BTU/H, QUENTE/FRIO, 60HZ, CLASSIFICACAO ENERGETICA A - SELO PROCEL, GAS HFC, CONTROLE S/FIO                                                                                                                                                                                                                                                                                                                                                              </v>
          </cell>
          <cell r="C6772" t="str">
            <v xml:space="preserve">UN    </v>
          </cell>
          <cell r="D6772" t="str">
            <v>4.122,30</v>
          </cell>
        </row>
        <row r="6773">
          <cell r="A6773">
            <v>10700</v>
          </cell>
          <cell r="B6773" t="str">
            <v xml:space="preserve">ARADO REVERSIVEL COM 3 DISCOS DE 26" X 6MM REBOCAVEL                                                                                                                                                                                                                                                                                                                                                                                                                                                      </v>
          </cell>
          <cell r="C6773" t="str">
            <v xml:space="preserve">UN    </v>
          </cell>
          <cell r="D6773" t="str">
            <v>13.657,29</v>
          </cell>
        </row>
        <row r="6774">
          <cell r="A6774">
            <v>346</v>
          </cell>
          <cell r="B6774" t="str">
            <v xml:space="preserve">ARAME DE ACO OVALADO 15 X 17 ( 45,7 KG, 700 KGF), ROLO 1000 M                                                                                                                                                                                                                                                                                                                                                                                                                                             </v>
          </cell>
          <cell r="C6774" t="str">
            <v xml:space="preserve">KG    </v>
          </cell>
          <cell r="D6774" t="str">
            <v>13,61</v>
          </cell>
        </row>
        <row r="6775">
          <cell r="A6775">
            <v>3312</v>
          </cell>
          <cell r="B6775" t="str">
            <v xml:space="preserve">ARAME DE AMARRACAO PARA GABIAO GALVANIZADO, DIAMETRO 2,2 MM                                                                                                                                                                                                                                                                                                                                                                                                                                               </v>
          </cell>
          <cell r="C6775" t="str">
            <v xml:space="preserve">KG    </v>
          </cell>
          <cell r="D6775" t="str">
            <v>21,12</v>
          </cell>
        </row>
        <row r="6776">
          <cell r="A6776">
            <v>339</v>
          </cell>
          <cell r="B6776" t="str">
            <v xml:space="preserve">ARAME FARPADO GALVANIZADO 14 BWG, CLASSE 250                                                                                                                                                                                                                                                                                                                                                                                                                                                              </v>
          </cell>
          <cell r="C6776" t="str">
            <v xml:space="preserve">M     </v>
          </cell>
          <cell r="D6776" t="str">
            <v>0,66</v>
          </cell>
        </row>
        <row r="6777">
          <cell r="A6777">
            <v>340</v>
          </cell>
          <cell r="B6777" t="str">
            <v xml:space="preserve">ARAME FARPADO GALVANIZADO, 16 BWG (1,65 MM), CLASSE 250                                                                                                                                                                                                                                                                                                                                                                                                                                                   </v>
          </cell>
          <cell r="C6777" t="str">
            <v xml:space="preserve">M     </v>
          </cell>
          <cell r="D6777" t="str">
            <v>0,91</v>
          </cell>
        </row>
        <row r="6778">
          <cell r="A6778">
            <v>338</v>
          </cell>
          <cell r="B6778" t="str">
            <v xml:space="preserve">ARAME FARPADO 16 BWG (0,047 KG/M)                                                                                                                                                                                                                                                                                                                                                                                                                                                                         </v>
          </cell>
          <cell r="C6778" t="str">
            <v xml:space="preserve">KG    </v>
          </cell>
          <cell r="D6778" t="str">
            <v>17,14</v>
          </cell>
        </row>
        <row r="6779">
          <cell r="A6779">
            <v>334</v>
          </cell>
          <cell r="B6779" t="str">
            <v xml:space="preserve">ARAME GALVANIZADO  8 BWG, D = 4,19MM (0,101 KG/M)                                                                                                                                                                                                                                                                                                                                                                                                                                                         </v>
          </cell>
          <cell r="C6779" t="str">
            <v xml:space="preserve">KG    </v>
          </cell>
          <cell r="D6779" t="str">
            <v>12,31</v>
          </cell>
        </row>
        <row r="6780">
          <cell r="A6780">
            <v>335</v>
          </cell>
          <cell r="B6780" t="str">
            <v xml:space="preserve">ARAME GALVANIZADO 10 BWG, 3,40 MM (0,0713 KG/M)                                                                                                                                                                                                                                                                                                                                                                                                                                                           </v>
          </cell>
          <cell r="C6780" t="str">
            <v xml:space="preserve">KG    </v>
          </cell>
          <cell r="D6780" t="str">
            <v>11,28</v>
          </cell>
        </row>
        <row r="6781">
          <cell r="A6781">
            <v>342</v>
          </cell>
          <cell r="B6781" t="str">
            <v xml:space="preserve">ARAME GALVANIZADO 12 BWG, 2,76 MM (0,048 KG/M)                                                                                                                                                                                                                                                                                                                                                                                                                                                            </v>
          </cell>
          <cell r="C6781" t="str">
            <v xml:space="preserve">KG    </v>
          </cell>
          <cell r="D6781" t="str">
            <v>12,75</v>
          </cell>
        </row>
        <row r="6782">
          <cell r="A6782">
            <v>333</v>
          </cell>
          <cell r="B6782" t="str">
            <v xml:space="preserve">ARAME GALVANIZADO 14 BWG, D = 2,11 MM (0,026 KG/M)                                                                                                                                                                                                                                                                                                                                                                                                                                                        </v>
          </cell>
          <cell r="C6782" t="str">
            <v xml:space="preserve">KG    </v>
          </cell>
          <cell r="D6782" t="str">
            <v>13,05</v>
          </cell>
        </row>
        <row r="6783">
          <cell r="A6783">
            <v>343</v>
          </cell>
          <cell r="B6783" t="str">
            <v xml:space="preserve">ARAME GALVANIZADO 14 BWG, 2,10MM (0,0272 KG/M)                                                                                                                                                                                                                                                                                                                                                                                                                                                            </v>
          </cell>
          <cell r="C6783" t="str">
            <v xml:space="preserve">M     </v>
          </cell>
          <cell r="D6783" t="str">
            <v>0,35</v>
          </cell>
        </row>
        <row r="6784">
          <cell r="A6784">
            <v>344</v>
          </cell>
          <cell r="B6784" t="str">
            <v xml:space="preserve">ARAME GALVANIZADO 16 BWG, 1,65MM (0,0166 KG/M)                                                                                                                                                                                                                                                                                                                                                                                                                                                            </v>
          </cell>
          <cell r="C6784" t="str">
            <v xml:space="preserve">KG    </v>
          </cell>
          <cell r="D6784" t="str">
            <v>14,11</v>
          </cell>
        </row>
        <row r="6785">
          <cell r="A6785">
            <v>345</v>
          </cell>
          <cell r="B6785" t="str">
            <v xml:space="preserve">ARAME GALVANIZADO 18 BWG, 1,24MM (0,009 KG/M)                                                                                                                                                                                                                                                                                                                                                                                                                                                             </v>
          </cell>
          <cell r="C6785" t="str">
            <v xml:space="preserve">KG    </v>
          </cell>
          <cell r="D6785" t="str">
            <v>17,25</v>
          </cell>
        </row>
        <row r="6786">
          <cell r="A6786">
            <v>341</v>
          </cell>
          <cell r="B6786" t="str">
            <v xml:space="preserve">ARAME GALVANIZADO 18 BWG, 1,24MM (0,009 KG/M)                                                                                                                                                                                                                                                                                                                                                                                                                                                             </v>
          </cell>
          <cell r="C6786" t="str">
            <v xml:space="preserve">M     </v>
          </cell>
          <cell r="D6786" t="str">
            <v>0,17</v>
          </cell>
        </row>
        <row r="6787">
          <cell r="A6787">
            <v>11107</v>
          </cell>
          <cell r="B6787" t="str">
            <v xml:space="preserve">ARAME GALVANIZADO 6 BWG, 5,16 MM (0,157 KG/M)                                                                                                                                                                                                                                                                                                                                                                                                                                                             </v>
          </cell>
          <cell r="C6787" t="str">
            <v xml:space="preserve">KG    </v>
          </cell>
          <cell r="D6787" t="str">
            <v>11,20</v>
          </cell>
        </row>
        <row r="6788">
          <cell r="A6788">
            <v>3313</v>
          </cell>
          <cell r="B6788" t="str">
            <v xml:space="preserve">ARAME PROTEGIDO COM POLIMERO PARA GABIAO, DIAMETRO 2,2 MM                                                                                                                                                                                                                                                                                                                                                                                                                                                 </v>
          </cell>
          <cell r="C6788" t="str">
            <v xml:space="preserve">KG    </v>
          </cell>
          <cell r="D6788" t="str">
            <v>27,18</v>
          </cell>
        </row>
        <row r="6789">
          <cell r="A6789">
            <v>34562</v>
          </cell>
          <cell r="B6789" t="str">
            <v xml:space="preserve">ARAME RECOZIDO 16 BWG, 1,60 MM (0,016 KG/M)                                                                                                                                                                                                                                                                                                                                                                                                                                                               </v>
          </cell>
          <cell r="C6789" t="str">
            <v xml:space="preserve">KG    </v>
          </cell>
          <cell r="D6789" t="str">
            <v>13,14</v>
          </cell>
        </row>
        <row r="6790">
          <cell r="A6790">
            <v>337</v>
          </cell>
          <cell r="B6790" t="str">
            <v xml:space="preserve">ARAME RECOZIDO 18 BWG, 1,25 MM (0,01 KG/M)                                                                                                                                                                                                                                                                                                                                                                                                                                                                </v>
          </cell>
          <cell r="C6790" t="str">
            <v xml:space="preserve">KG    </v>
          </cell>
          <cell r="D6790" t="str">
            <v>12,70</v>
          </cell>
        </row>
        <row r="6791">
          <cell r="A6791">
            <v>369</v>
          </cell>
          <cell r="B6791" t="str">
            <v xml:space="preserve">AREIA AMARELA, AREIA BARRADA OU ARENOSO (RETIRADA NO AREAL, SEM TRANSPORTE)                                                                                                                                                                                                                                                                                                                                                                                                                               </v>
          </cell>
          <cell r="C6791" t="str">
            <v xml:space="preserve">M3    </v>
          </cell>
          <cell r="D6791" t="str">
            <v>65,72</v>
          </cell>
        </row>
        <row r="6792">
          <cell r="A6792">
            <v>366</v>
          </cell>
          <cell r="B6792" t="str">
            <v xml:space="preserve">AREIA FINA - POSTO JAZIDA/FORNECEDOR (RETIRADO NA JAZIDA, SEM TRANSPORTE)                                                                                                                                                                                                                                                                                                                                                                                                                                 </v>
          </cell>
          <cell r="C6792" t="str">
            <v xml:space="preserve">M3    </v>
          </cell>
          <cell r="D6792" t="str">
            <v>70,00</v>
          </cell>
        </row>
        <row r="6793">
          <cell r="A6793">
            <v>367</v>
          </cell>
          <cell r="B6793" t="str">
            <v xml:space="preserve">AREIA GROSSA - POSTO JAZIDA/FORNECEDOR (RETIRADO NA JAZIDA, SEM TRANSPORTE)                                                                                                                                                                                                                                                                                                                                                                                                                               </v>
          </cell>
          <cell r="C6793" t="str">
            <v xml:space="preserve">M3    </v>
          </cell>
          <cell r="D6793" t="str">
            <v>70,00</v>
          </cell>
        </row>
        <row r="6794">
          <cell r="A6794">
            <v>370</v>
          </cell>
          <cell r="B6794" t="str">
            <v xml:space="preserve">AREIA MEDIA - POSTO JAZIDA/FORNECEDOR (RETIRADO NA JAZIDA, SEM TRANSPORTE)                                                                                                                                                                                                                                                                                                                                                                                                                                </v>
          </cell>
          <cell r="C6794" t="str">
            <v xml:space="preserve">M3    </v>
          </cell>
          <cell r="D6794" t="str">
            <v>51,43</v>
          </cell>
        </row>
        <row r="6795">
          <cell r="A6795">
            <v>368</v>
          </cell>
          <cell r="B6795" t="str">
            <v xml:space="preserve">AREIA PARA ATERRO - POSTO JAZIDA/FORNECEDOR (RETIRADO NA JAZIDA, SEM TRANSPORTE)                                                                                                                                                                                                                                                                                                                                                                                                                          </v>
          </cell>
          <cell r="C6795" t="str">
            <v xml:space="preserve">M3    </v>
          </cell>
          <cell r="D6795" t="str">
            <v>52,50</v>
          </cell>
        </row>
        <row r="6796">
          <cell r="A6796">
            <v>11075</v>
          </cell>
          <cell r="B6796" t="str">
            <v xml:space="preserve">AREIA PARA LEITO FILTRANTE (0,42 A 1,68 MM) - POSTO JAZIDA/FORNECEDOR (RETIRADO NA JAZIDA, SEM TRANSPORTE)                                                                                                                                                                                                                                                                                                                                                                                                </v>
          </cell>
          <cell r="C6796" t="str">
            <v xml:space="preserve">M3    </v>
          </cell>
          <cell r="D6796" t="str">
            <v>1.146,25</v>
          </cell>
        </row>
        <row r="6797">
          <cell r="A6797">
            <v>11076</v>
          </cell>
          <cell r="B6797" t="str">
            <v xml:space="preserve">AREIA PRETA PARA EMBOCO - POSTO JAZIDA/FORNECEDOR (RETIRADO NA JAZIDA, SEM TRANSPORTE)                                                                                                                                                                                                                                                                                                                                                                                                                    </v>
          </cell>
          <cell r="C6797" t="str">
            <v xml:space="preserve">M3    </v>
          </cell>
          <cell r="D6797" t="str">
            <v>87,50</v>
          </cell>
        </row>
        <row r="6798">
          <cell r="A6798">
            <v>1381</v>
          </cell>
          <cell r="B6798" t="str">
            <v xml:space="preserve">ARGAMASSA COLANTE AC I PARA CERAMICAS                                                                                                                                                                                                                                                                                                                                                                                                                                                                     </v>
          </cell>
          <cell r="C6798" t="str">
            <v xml:space="preserve">KG    </v>
          </cell>
          <cell r="D6798" t="str">
            <v>0,50</v>
          </cell>
        </row>
        <row r="6799">
          <cell r="A6799">
            <v>34353</v>
          </cell>
          <cell r="B6799" t="str">
            <v xml:space="preserve">ARGAMASSA COLANTE AC-II                                                                                                                                                                                                                                                                                                                                                                                                                                                                                   </v>
          </cell>
          <cell r="C6799" t="str">
            <v xml:space="preserve">KG    </v>
          </cell>
          <cell r="D6799" t="str">
            <v>1,00</v>
          </cell>
        </row>
        <row r="6800">
          <cell r="A6800">
            <v>37595</v>
          </cell>
          <cell r="B6800" t="str">
            <v xml:space="preserve">ARGAMASSA COLANTE TIPO ACIII                                                                                                                                                                                                                                                                                                                                                                                                                                                                              </v>
          </cell>
          <cell r="C6800" t="str">
            <v xml:space="preserve">KG    </v>
          </cell>
          <cell r="D6800" t="str">
            <v>1,52</v>
          </cell>
        </row>
        <row r="6801">
          <cell r="A6801">
            <v>37596</v>
          </cell>
          <cell r="B6801" t="str">
            <v xml:space="preserve">ARGAMASSA COLANTE TIPO ACIII E                                                                                                                                                                                                                                                                                                                                                                                                                                                                            </v>
          </cell>
          <cell r="C6801" t="str">
            <v xml:space="preserve">KG    </v>
          </cell>
          <cell r="D6801" t="str">
            <v>2,26</v>
          </cell>
        </row>
        <row r="6802">
          <cell r="A6802">
            <v>371</v>
          </cell>
          <cell r="B6802" t="str">
            <v xml:space="preserve">ARGAMASSA INDUSTRIALIZADA MULTIUSO, PARA REVESTIMENTO INTERNO E EXTERNO E ASSENTAMENTO DE BLOCOS DIVERSOS                                                                                                                                                                                                                                                                                                                                                                                                 </v>
          </cell>
          <cell r="C6802" t="str">
            <v xml:space="preserve">KG    </v>
          </cell>
          <cell r="D6802" t="str">
            <v>0,45</v>
          </cell>
        </row>
        <row r="6803">
          <cell r="A6803">
            <v>37553</v>
          </cell>
          <cell r="B6803" t="str">
            <v xml:space="preserve">ARGAMASSA INDUSTRIALIZADA PARA CHAPISCO COLANTE                                                                                                                                                                                                                                                                                                                                                                                                                                                           </v>
          </cell>
          <cell r="C6803" t="str">
            <v xml:space="preserve">KG    </v>
          </cell>
          <cell r="D6803" t="str">
            <v>1,69</v>
          </cell>
        </row>
        <row r="6804">
          <cell r="A6804">
            <v>37552</v>
          </cell>
          <cell r="B6804" t="str">
            <v xml:space="preserve">ARGAMASSA INDUSTRIALIZADA PARA CHAPISCO ROLADO                                                                                                                                                                                                                                                                                                                                                                                                                                                            </v>
          </cell>
          <cell r="C6804" t="str">
            <v xml:space="preserve">KG    </v>
          </cell>
          <cell r="D6804" t="str">
            <v>2,17</v>
          </cell>
        </row>
        <row r="6805">
          <cell r="A6805">
            <v>36880</v>
          </cell>
          <cell r="B6805" t="str">
            <v xml:space="preserve">ARGAMASSA PARA REVESTIMENTO DECORATIVO MONOCAMADA, CORES CLARAS                                                                                                                                                                                                                                                                                                                                                                                                                                           </v>
          </cell>
          <cell r="C6805" t="str">
            <v xml:space="preserve">KG    </v>
          </cell>
          <cell r="D6805" t="str">
            <v>1,68</v>
          </cell>
        </row>
        <row r="6806">
          <cell r="A6806">
            <v>34355</v>
          </cell>
          <cell r="B6806" t="str">
            <v xml:space="preserve">ARGAMASSA PISO SOBRE PISO                                                                                                                                                                                                                                                                                                                                                                                                                                                                                 </v>
          </cell>
          <cell r="C6806" t="str">
            <v xml:space="preserve">KG    </v>
          </cell>
          <cell r="D6806" t="str">
            <v>1,38</v>
          </cell>
        </row>
        <row r="6807">
          <cell r="A6807">
            <v>130</v>
          </cell>
          <cell r="B6807" t="str">
            <v xml:space="preserve">ARGAMASSA POLIMERICA DE REPARO ESTRUTURAL, BICOMPONENTE                                                                                                                                                                                                                                                                                                                                                                                                                                                   </v>
          </cell>
          <cell r="C6807" t="str">
            <v xml:space="preserve">KG    </v>
          </cell>
          <cell r="D6807" t="str">
            <v>4,22</v>
          </cell>
        </row>
        <row r="6808">
          <cell r="A6808">
            <v>135</v>
          </cell>
          <cell r="B6808" t="str">
            <v xml:space="preserve">ARGAMASSA POLIMERICA IMPERMEABILIZANTE SEMIFLEXIVEL, BICOMPONENTE (MEMBRANA IMPERMEABILIZANTE ACRILICA)                                                                                                                                                                                                                                                                                                                                                                                                   </v>
          </cell>
          <cell r="C6808" t="str">
            <v xml:space="preserve">KG    </v>
          </cell>
          <cell r="D6808" t="str">
            <v>5,44</v>
          </cell>
        </row>
        <row r="6809">
          <cell r="A6809">
            <v>36886</v>
          </cell>
          <cell r="B6809" t="str">
            <v xml:space="preserve">ARGAMASSA PRONTA PARA CONTRAPISO                                                                                                                                                                                                                                                                                                                                                                                                                                                                          </v>
          </cell>
          <cell r="C6809" t="str">
            <v xml:space="preserve">KG    </v>
          </cell>
          <cell r="D6809" t="str">
            <v>0,53</v>
          </cell>
        </row>
        <row r="6810">
          <cell r="A6810">
            <v>374</v>
          </cell>
          <cell r="B6810" t="str">
            <v xml:space="preserve">ARGAMASSA PRONTA PARA REVESTIMENTO INTERNO EM PAREDES                                                                                                                                                                                                                                                                                                                                                                                                                                                     </v>
          </cell>
          <cell r="C6810" t="str">
            <v xml:space="preserve">KG    </v>
          </cell>
          <cell r="D6810" t="str">
            <v>0,38</v>
          </cell>
        </row>
        <row r="6811">
          <cell r="A6811">
            <v>38546</v>
          </cell>
          <cell r="B6811" t="str">
            <v xml:space="preserve">ARGAMASSA USINADA AUTOADENSAVEL E AUTONIVELANTE PARA CONTRAPISO, INCLUI BOMBEAMENTO                                                                                                                                                                                                                                                                                                                                                                                                                       </v>
          </cell>
          <cell r="C6811" t="str">
            <v xml:space="preserve">M3    </v>
          </cell>
          <cell r="D6811" t="str">
            <v>333,95</v>
          </cell>
        </row>
        <row r="6812">
          <cell r="A6812">
            <v>34549</v>
          </cell>
          <cell r="B6812" t="str">
            <v xml:space="preserve">ARGILA EXPANDIDA, GRANULOMETRIA 2215                                                                                                                                                                                                                                                                                                                                                                                                                                                                      </v>
          </cell>
          <cell r="C6812" t="str">
            <v xml:space="preserve">M3    </v>
          </cell>
          <cell r="D6812" t="str">
            <v>197,17</v>
          </cell>
        </row>
        <row r="6813">
          <cell r="A6813">
            <v>6081</v>
          </cell>
          <cell r="B6813" t="str">
            <v xml:space="preserve">ARGILA OU BARRO PARA ATERRO/REATERRO (COM TRANSPORTE ATE 10 KM)                                                                                                                                                                                                                                                                                                                                                                                                                                           </v>
          </cell>
          <cell r="C6813" t="str">
            <v xml:space="preserve">M3    </v>
          </cell>
          <cell r="D6813" t="str">
            <v>27,93</v>
          </cell>
        </row>
        <row r="6814">
          <cell r="A6814">
            <v>6077</v>
          </cell>
          <cell r="B6814" t="str">
            <v xml:space="preserve">ARGILA OU BARRO PARA ATERRO/REATERRO (RETIRADO NA JAZIDA, SEM TRANSPORTE)                                                                                                                                                                                                                                                                                                                                                                                                                                 </v>
          </cell>
          <cell r="C6814" t="str">
            <v xml:space="preserve">M3    </v>
          </cell>
          <cell r="D6814" t="str">
            <v>16,10</v>
          </cell>
        </row>
        <row r="6815">
          <cell r="A6815">
            <v>6079</v>
          </cell>
          <cell r="B6815" t="str">
            <v xml:space="preserve">ARGILA, ARGILA VERMELHA OU ARGILA ARENOSA (RETIRADA NA JAZIDA, SEM TRANSPORTE)                                                                                                                                                                                                                                                                                                                                                                                                                            </v>
          </cell>
          <cell r="C6815" t="str">
            <v xml:space="preserve">M3    </v>
          </cell>
          <cell r="D6815" t="str">
            <v>9,20</v>
          </cell>
        </row>
        <row r="6816">
          <cell r="A6816">
            <v>1091</v>
          </cell>
          <cell r="B6816" t="str">
            <v xml:space="preserve">ARMACAO VERTICAL COM HASTE E CONTRA-PINO, EM CHAPA DE ACO GALVANIZADO 3/16", COM 1 ESTRIBO E 1 ISOLADOR                                                                                                                                                                                                                                                                                                                                                                                                   </v>
          </cell>
          <cell r="C6816" t="str">
            <v xml:space="preserve">UN    </v>
          </cell>
          <cell r="D6816" t="str">
            <v>18,95</v>
          </cell>
        </row>
        <row r="6817">
          <cell r="A6817">
            <v>1094</v>
          </cell>
          <cell r="B6817" t="str">
            <v xml:space="preserve">ARMACAO VERTICAL COM HASTE E CONTRA-PINO, EM CHAPA DE ACO GALVANIZADO 3/16", COM 1 ESTRIBO, SEM ISOLADOR                                                                                                                                                                                                                                                                                                                                                                                                  </v>
          </cell>
          <cell r="C6817" t="str">
            <v xml:space="preserve">UN    </v>
          </cell>
          <cell r="D6817" t="str">
            <v>13,25</v>
          </cell>
        </row>
        <row r="6818">
          <cell r="A6818">
            <v>1095</v>
          </cell>
          <cell r="B6818" t="str">
            <v xml:space="preserve">ARMACAO VERTICAL COM HASTE E CONTRA-PINO, EM CHAPA DE ACO GALVANIZADO 3/16", COM 2 ESTRIBOS, E 2 ISOLADORES                                                                                                                                                                                                                                                                                                                                                                                               </v>
          </cell>
          <cell r="C6818" t="str">
            <v xml:space="preserve">UN    </v>
          </cell>
          <cell r="D6818" t="str">
            <v>28,17</v>
          </cell>
        </row>
        <row r="6819">
          <cell r="A6819">
            <v>1092</v>
          </cell>
          <cell r="B6819" t="str">
            <v xml:space="preserve">ARMACAO VERTICAL COM HASTE E CONTRA-PINO, EM CHAPA DE ACO GALVANIZADO 3/16", COM 2 ESTRIBOS, SEM ISOLADOR                                                                                                                                                                                                                                                                                                                                                                                                 </v>
          </cell>
          <cell r="C6819" t="str">
            <v xml:space="preserve">UN    </v>
          </cell>
          <cell r="D6819" t="str">
            <v>21,80</v>
          </cell>
        </row>
        <row r="6820">
          <cell r="A6820">
            <v>1093</v>
          </cell>
          <cell r="B6820" t="str">
            <v xml:space="preserve">ARMACAO VERTICAL COM HASTE E CONTRA-PINO, EM CHAPA DE ACO GALVANIZADO 3/16", COM 3 ESTRIBOS E 3 ISOLADORES                                                                                                                                                                                                                                                                                                                                                                                                </v>
          </cell>
          <cell r="C6820" t="str">
            <v xml:space="preserve">UN    </v>
          </cell>
          <cell r="D6820" t="str">
            <v>50,91</v>
          </cell>
        </row>
        <row r="6821">
          <cell r="A6821">
            <v>1090</v>
          </cell>
          <cell r="B6821" t="str">
            <v xml:space="preserve">ARMACAO VERTICAL COM HASTE E CONTRA-PINO, EM CHAPA DE ACO GALVANIZADO 3/16", COM 3 ESTRIBOS, SEM ISOLADOR                                                                                                                                                                                                                                                                                                                                                                                                 </v>
          </cell>
          <cell r="C6821" t="str">
            <v xml:space="preserve">UN    </v>
          </cell>
          <cell r="D6821" t="str">
            <v>36,45</v>
          </cell>
        </row>
        <row r="6822">
          <cell r="A6822">
            <v>1096</v>
          </cell>
          <cell r="B6822" t="str">
            <v xml:space="preserve">ARMACAO VERTICAL COM HASTE E CONTRA-PINO, EM CHAPA DE ACO GALVANIZADO 3/16", COM 4 ESTRIBOS E 4 ISOLADORES                                                                                                                                                                                                                                                                                                                                                                                                </v>
          </cell>
          <cell r="C6822" t="str">
            <v xml:space="preserve">UN    </v>
          </cell>
          <cell r="D6822" t="str">
            <v>65,60</v>
          </cell>
        </row>
        <row r="6823">
          <cell r="A6823">
            <v>1097</v>
          </cell>
          <cell r="B6823" t="str">
            <v xml:space="preserve">ARMACAO VERTICAL COM HASTE E CONTRA-PINO, EM CHAPA DE ACO GALVANIZADO 3/16", COM 4 ESTRIBOS, SEM ISOLADOR                                                                                                                                                                                                                                                                                                                                                                                                 </v>
          </cell>
          <cell r="C6823" t="str">
            <v xml:space="preserve">UN    </v>
          </cell>
          <cell r="D6823" t="str">
            <v>55,68</v>
          </cell>
        </row>
        <row r="6824">
          <cell r="A6824">
            <v>378</v>
          </cell>
          <cell r="B6824" t="str">
            <v xml:space="preserve">ARMADOR                                                                                                                                                                                                                                                                                                                                                                                                                                                                                                   </v>
          </cell>
          <cell r="C6824" t="str">
            <v xml:space="preserve">H     </v>
          </cell>
          <cell r="D6824" t="str">
            <v>20,39</v>
          </cell>
        </row>
        <row r="6825">
          <cell r="A6825">
            <v>40911</v>
          </cell>
          <cell r="B6825" t="str">
            <v xml:space="preserve">ARMADOR (MENSALISTA)                                                                                                                                                                                                                                                                                                                                                                                                                                                                                      </v>
          </cell>
          <cell r="C6825" t="str">
            <v xml:space="preserve">MES   </v>
          </cell>
          <cell r="D6825" t="str">
            <v>3.583,51</v>
          </cell>
        </row>
        <row r="6826">
          <cell r="A6826">
            <v>33939</v>
          </cell>
          <cell r="B6826" t="str">
            <v xml:space="preserve">ARQUITETO JUNIOR                                                                                                                                                                                                                                                                                                                                                                                                                                                                                          </v>
          </cell>
          <cell r="C6826" t="str">
            <v xml:space="preserve">H     </v>
          </cell>
          <cell r="D6826" t="str">
            <v>65,60</v>
          </cell>
        </row>
        <row r="6827">
          <cell r="A6827">
            <v>40815</v>
          </cell>
          <cell r="B6827" t="str">
            <v xml:space="preserve">ARQUITETO JUNIOR (MENSALISTA)                                                                                                                                                                                                                                                                                                                                                                                                                                                                             </v>
          </cell>
          <cell r="C6827" t="str">
            <v xml:space="preserve">MES   </v>
          </cell>
          <cell r="D6827" t="str">
            <v>11.525,39</v>
          </cell>
        </row>
        <row r="6828">
          <cell r="A6828">
            <v>34760</v>
          </cell>
          <cell r="B6828" t="str">
            <v xml:space="preserve">ARQUITETO PAISAGISTA                                                                                                                                                                                                                                                                                                                                                                                                                                                                                      </v>
          </cell>
          <cell r="C6828" t="str">
            <v xml:space="preserve">H     </v>
          </cell>
          <cell r="D6828" t="str">
            <v>74,20</v>
          </cell>
        </row>
        <row r="6829">
          <cell r="A6829">
            <v>40935</v>
          </cell>
          <cell r="B6829" t="str">
            <v xml:space="preserve">ARQUITETO PAISAGISTA (MENSALISTA)                                                                                                                                                                                                                                                                                                                                                                                                                                                                         </v>
          </cell>
          <cell r="C6829" t="str">
            <v xml:space="preserve">MES   </v>
          </cell>
          <cell r="D6829" t="str">
            <v>13.038,79</v>
          </cell>
        </row>
        <row r="6830">
          <cell r="A6830">
            <v>33952</v>
          </cell>
          <cell r="B6830" t="str">
            <v xml:space="preserve">ARQUITETO PLENO                                                                                                                                                                                                                                                                                                                                                                                                                                                                                           </v>
          </cell>
          <cell r="C6830" t="str">
            <v xml:space="preserve">H     </v>
          </cell>
          <cell r="D6830" t="str">
            <v>93,17</v>
          </cell>
        </row>
        <row r="6831">
          <cell r="A6831">
            <v>40816</v>
          </cell>
          <cell r="B6831" t="str">
            <v xml:space="preserve">ARQUITETO PLENO (MENSALISTA)                                                                                                                                                                                                                                                                                                                                                                                                                                                                              </v>
          </cell>
          <cell r="C6831" t="str">
            <v xml:space="preserve">MES   </v>
          </cell>
          <cell r="D6831" t="str">
            <v>16.370,87</v>
          </cell>
        </row>
        <row r="6832">
          <cell r="A6832">
            <v>33953</v>
          </cell>
          <cell r="B6832" t="str">
            <v xml:space="preserve">ARQUITETO SENIOR                                                                                                                                                                                                                                                                                                                                                                                                                                                                                          </v>
          </cell>
          <cell r="C6832" t="str">
            <v xml:space="preserve">H     </v>
          </cell>
          <cell r="D6832" t="str">
            <v>123,19</v>
          </cell>
        </row>
        <row r="6833">
          <cell r="A6833">
            <v>40817</v>
          </cell>
          <cell r="B6833" t="str">
            <v xml:space="preserve">ARQUITETO SENIOR (MENSALISTA)                                                                                                                                                                                                                                                                                                                                                                                                                                                                             </v>
          </cell>
          <cell r="C6833" t="str">
            <v xml:space="preserve">MES   </v>
          </cell>
          <cell r="D6833" t="str">
            <v>21.643,74</v>
          </cell>
        </row>
        <row r="6834">
          <cell r="A6834">
            <v>13348</v>
          </cell>
          <cell r="B6834" t="str">
            <v xml:space="preserve">ARRUELA  EM ACO GALVANIZADO, DIAMETRO EXTERNO = 35MM, ESPESSURA = 3MM, DIAMETRO DO FURO= 18MM                                                                                                                                                                                                                                                                                                                                                                                                             </v>
          </cell>
          <cell r="C6834" t="str">
            <v xml:space="preserve">UN    </v>
          </cell>
          <cell r="D6834" t="str">
            <v>0,83</v>
          </cell>
        </row>
        <row r="6835">
          <cell r="A6835">
            <v>39211</v>
          </cell>
          <cell r="B6835" t="str">
            <v xml:space="preserve">ARRUELA EM ALUMINIO, COM ROSCA, DE  1 1/4", PARA ELETRODUTO                                                                                                                                                                                                                                                                                                                                                                                                                                               </v>
          </cell>
          <cell r="C6835" t="str">
            <v xml:space="preserve">UN    </v>
          </cell>
          <cell r="D6835" t="str">
            <v>1,18</v>
          </cell>
        </row>
        <row r="6836">
          <cell r="A6836">
            <v>39212</v>
          </cell>
          <cell r="B6836" t="str">
            <v xml:space="preserve">ARRUELA EM ALUMINIO, COM ROSCA, DE 1 1/2", PARA ELETRODUTO                                                                                                                                                                                                                                                                                                                                                                                                                                                </v>
          </cell>
          <cell r="C6836" t="str">
            <v xml:space="preserve">UN    </v>
          </cell>
          <cell r="D6836" t="str">
            <v>1,31</v>
          </cell>
        </row>
        <row r="6837">
          <cell r="A6837">
            <v>39208</v>
          </cell>
          <cell r="B6837" t="str">
            <v xml:space="preserve">ARRUELA EM ALUMINIO, COM ROSCA, DE 1/2", PARA ELETRODUTO                                                                                                                                                                                                                                                                                                                                                                                                                                                  </v>
          </cell>
          <cell r="C6837" t="str">
            <v xml:space="preserve">UN    </v>
          </cell>
          <cell r="D6837" t="str">
            <v>0,36</v>
          </cell>
        </row>
        <row r="6838">
          <cell r="A6838">
            <v>39210</v>
          </cell>
          <cell r="B6838" t="str">
            <v xml:space="preserve">ARRUELA EM ALUMINIO, COM ROSCA, DE 1", PARA ELETRODUTO                                                                                                                                                                                                                                                                                                                                                                                                                                                    </v>
          </cell>
          <cell r="C6838" t="str">
            <v xml:space="preserve">UN    </v>
          </cell>
          <cell r="D6838" t="str">
            <v>0,66</v>
          </cell>
        </row>
        <row r="6839">
          <cell r="A6839">
            <v>39214</v>
          </cell>
          <cell r="B6839" t="str">
            <v xml:space="preserve">ARRUELA EM ALUMINIO, COM ROSCA, DE 2 1/2", PARA ELETRODUTO                                                                                                                                                                                                                                                                                                                                                                                                                                                </v>
          </cell>
          <cell r="C6839" t="str">
            <v xml:space="preserve">UN    </v>
          </cell>
          <cell r="D6839" t="str">
            <v>2,44</v>
          </cell>
        </row>
        <row r="6840">
          <cell r="A6840">
            <v>39213</v>
          </cell>
          <cell r="B6840" t="str">
            <v xml:space="preserve">ARRUELA EM ALUMINIO, COM ROSCA, DE 2", PARA ELETRODUTO                                                                                                                                                                                                                                                                                                                                                                                                                                                    </v>
          </cell>
          <cell r="C6840" t="str">
            <v xml:space="preserve">UN    </v>
          </cell>
          <cell r="D6840" t="str">
            <v>1,72</v>
          </cell>
        </row>
        <row r="6841">
          <cell r="A6841">
            <v>39209</v>
          </cell>
          <cell r="B6841" t="str">
            <v xml:space="preserve">ARRUELA EM ALUMINIO, COM ROSCA, DE 3/4", PARA ELETRODUTO                                                                                                                                                                                                                                                                                                                                                                                                                                                  </v>
          </cell>
          <cell r="C6841" t="str">
            <v xml:space="preserve">UN    </v>
          </cell>
          <cell r="D6841" t="str">
            <v>0,42</v>
          </cell>
        </row>
        <row r="6842">
          <cell r="A6842">
            <v>39207</v>
          </cell>
          <cell r="B6842" t="str">
            <v xml:space="preserve">ARRUELA EM ALUMINIO, COM ROSCA, DE 3/8", PARA ELETRODUTO                                                                                                                                                                                                                                                                                                                                                                                                                                                  </v>
          </cell>
          <cell r="C6842" t="str">
            <v xml:space="preserve">UN    </v>
          </cell>
          <cell r="D6842" t="str">
            <v>0,66</v>
          </cell>
        </row>
        <row r="6843">
          <cell r="A6843">
            <v>39215</v>
          </cell>
          <cell r="B6843" t="str">
            <v xml:space="preserve">ARRUELA EM ALUMINIO, COM ROSCA, DE 3", PARA ELETRODUTO                                                                                                                                                                                                                                                                                                                                                                                                                                                    </v>
          </cell>
          <cell r="C6843" t="str">
            <v xml:space="preserve">UN    </v>
          </cell>
          <cell r="D6843" t="str">
            <v>4,44</v>
          </cell>
        </row>
        <row r="6844">
          <cell r="A6844">
            <v>39216</v>
          </cell>
          <cell r="B6844" t="str">
            <v xml:space="preserve">ARRUELA EM ALUMINIO, COM ROSCA, DE 4", PARA ELETRODUTO                                                                                                                                                                                                                                                                                                                                                                                                                                                    </v>
          </cell>
          <cell r="C6844" t="str">
            <v xml:space="preserve">UN    </v>
          </cell>
          <cell r="D6844" t="str">
            <v>6,20</v>
          </cell>
        </row>
        <row r="6845">
          <cell r="A6845">
            <v>379</v>
          </cell>
          <cell r="B6845" t="str">
            <v xml:space="preserve">ARRUELA QUADRADA EM ACO GALVANIZADO, DIMENSAO = 38 MM, ESPESSURA = 3MM, DIAMETRO DO FURO= 18 MM                                                                                                                                                                                                                                                                                                                                                                                                           </v>
          </cell>
          <cell r="C6845" t="str">
            <v xml:space="preserve">UN    </v>
          </cell>
          <cell r="D6845" t="str">
            <v>0,73</v>
          </cell>
        </row>
        <row r="6846">
          <cell r="A6846">
            <v>11267</v>
          </cell>
          <cell r="B6846" t="str">
            <v xml:space="preserve">ARRUELA REDONDA DE LATAO, DIAMETRO EXTERNO = 34 MM, ESPESSURA = 2,5 MM, DIAMETRO DO FURO = 17 MM                                                                                                                                                                                                                                                                                                                                                                                                          </v>
          </cell>
          <cell r="C6846" t="str">
            <v xml:space="preserve">UN    </v>
          </cell>
          <cell r="D6846" t="str">
            <v>7,27</v>
          </cell>
        </row>
        <row r="6847">
          <cell r="A6847">
            <v>41901</v>
          </cell>
          <cell r="B6847" t="str">
            <v xml:space="preserve">ASFALTO DILUIDO DE PETROLEO CM-30 (COLETADO CAIXA NA ANP ACRESCIDO DE ICMS)                                                                                                                                                                                                                                                                                                                                                                                                                               </v>
          </cell>
          <cell r="C6847" t="str">
            <v xml:space="preserve">KG    </v>
          </cell>
          <cell r="D6847" t="str">
            <v>5,54</v>
          </cell>
        </row>
        <row r="6848">
          <cell r="A6848">
            <v>510</v>
          </cell>
          <cell r="B6848" t="str">
            <v xml:space="preserve">ASFALTO MODIFICADO TIPO I - NBR 9910 (ASFALTO OXIDADO PARA IMPERMEABILIZACAO, COEFICIENTE DE PENETRACAO 25-40)                                                                                                                                                                                                                                                                                                                                                                                            </v>
          </cell>
          <cell r="C6848" t="str">
            <v xml:space="preserve">KG    </v>
          </cell>
          <cell r="D6848" t="str">
            <v>6,98</v>
          </cell>
        </row>
        <row r="6849">
          <cell r="A6849">
            <v>516</v>
          </cell>
          <cell r="B6849" t="str">
            <v xml:space="preserve">ASFALTO MODIFICADO TIPO II - NBR 9910 (ASFALTO OXIDADO PARA IMPERMEABILIZACAO, COEFICIENTE DE PENETRACAO 20-35)                                                                                                                                                                                                                                                                                                                                                                                           </v>
          </cell>
          <cell r="C6849" t="str">
            <v xml:space="preserve">KG    </v>
          </cell>
          <cell r="D6849" t="str">
            <v>7,44</v>
          </cell>
        </row>
        <row r="6850">
          <cell r="A6850">
            <v>509</v>
          </cell>
          <cell r="B6850" t="str">
            <v xml:space="preserve">ASFALTO MODIFICADO TIPO III - NBR 9910 (ASFALTO OXIDADO PARA IMPERMEABILIZACAO, COEFICIENTE DE PENETRACAO 15-25)                                                                                                                                                                                                                                                                                                                                                                                          </v>
          </cell>
          <cell r="C6850" t="str">
            <v xml:space="preserve">KG    </v>
          </cell>
          <cell r="D6850" t="str">
            <v>7,60</v>
          </cell>
        </row>
        <row r="6851">
          <cell r="A6851">
            <v>40331</v>
          </cell>
          <cell r="B6851" t="str">
            <v xml:space="preserve">ASSENTADOR DE MANILHAS                                                                                                                                                                                                                                                                                                                                                                                                                                                                                    </v>
          </cell>
          <cell r="C6851" t="str">
            <v xml:space="preserve">H     </v>
          </cell>
          <cell r="D6851" t="str">
            <v>19,55</v>
          </cell>
        </row>
        <row r="6852">
          <cell r="A6852">
            <v>40930</v>
          </cell>
          <cell r="B6852" t="str">
            <v xml:space="preserve">ASSENTADOR DE MANILHAS (MENSALISTA)                                                                                                                                                                                                                                                                                                                                                                                                                                                                       </v>
          </cell>
          <cell r="C6852" t="str">
            <v xml:space="preserve">MES   </v>
          </cell>
          <cell r="D6852" t="str">
            <v>3.436,03</v>
          </cell>
        </row>
        <row r="6853">
          <cell r="A6853">
            <v>11761</v>
          </cell>
          <cell r="B6853" t="str">
            <v xml:space="preserve">ASSENTO  VASO SANITARIO INFANTIL EM PLASTICO BRANCO                                                                                                                                                                                                                                                                                                                                                                                                                                                       </v>
          </cell>
          <cell r="C6853" t="str">
            <v xml:space="preserve">UN    </v>
          </cell>
          <cell r="D6853" t="str">
            <v>53,09</v>
          </cell>
        </row>
        <row r="6854">
          <cell r="A6854">
            <v>377</v>
          </cell>
          <cell r="B6854" t="str">
            <v xml:space="preserve">ASSENTO SANITARIO DE PLASTICO, TIPO CONVENCIONAL                                                                                                                                                                                                                                                                                                                                                                                                                                                          </v>
          </cell>
          <cell r="C6854" t="str">
            <v xml:space="preserve">UN    </v>
          </cell>
          <cell r="D6854" t="str">
            <v>24,95</v>
          </cell>
        </row>
        <row r="6855">
          <cell r="A6855">
            <v>7588</v>
          </cell>
          <cell r="B6855" t="str">
            <v xml:space="preserve">AUTOMATICO DE BOIA SUPERIOR / INFERIOR, *15* A / 250 V                                                                                                                                                                                                                                                                                                                                                                                                                                                    </v>
          </cell>
          <cell r="C6855" t="str">
            <v xml:space="preserve">UN    </v>
          </cell>
          <cell r="D6855" t="str">
            <v>39,90</v>
          </cell>
        </row>
        <row r="6856">
          <cell r="A6856">
            <v>34392</v>
          </cell>
          <cell r="B6856" t="str">
            <v xml:space="preserve">AUXILIAR  DE ALMOXARIFE                                                                                                                                                                                                                                                                                                                                                                                                                                                                                   </v>
          </cell>
          <cell r="C6856" t="str">
            <v xml:space="preserve">H     </v>
          </cell>
          <cell r="D6856" t="str">
            <v>17,69</v>
          </cell>
        </row>
        <row r="6857">
          <cell r="A6857">
            <v>40908</v>
          </cell>
          <cell r="B6857" t="str">
            <v xml:space="preserve">AUXILIAR DE ALMOXARIFE (MENSALISTA)                                                                                                                                                                                                                                                                                                                                                                                                                                                                       </v>
          </cell>
          <cell r="C6857" t="str">
            <v xml:space="preserve">MES   </v>
          </cell>
          <cell r="D6857" t="str">
            <v>3.112,37</v>
          </cell>
        </row>
        <row r="6858">
          <cell r="A6858">
            <v>34551</v>
          </cell>
          <cell r="B6858" t="str">
            <v xml:space="preserve">AUXILIAR DE AZULEJISTA                                                                                                                                                                                                                                                                                                                                                                                                                                                                                    </v>
          </cell>
          <cell r="C6858" t="str">
            <v xml:space="preserve">H     </v>
          </cell>
          <cell r="D6858" t="str">
            <v>14,86</v>
          </cell>
        </row>
        <row r="6859">
          <cell r="A6859">
            <v>41078</v>
          </cell>
          <cell r="B6859" t="str">
            <v xml:space="preserve">AUXILIAR DE AZULEJISTA (MENSALISTA)                                                                                                                                                                                                                                                                                                                                                                                                                                                                       </v>
          </cell>
          <cell r="C6859" t="str">
            <v xml:space="preserve">MES   </v>
          </cell>
          <cell r="D6859" t="str">
            <v>2.612,23</v>
          </cell>
        </row>
        <row r="6860">
          <cell r="A6860">
            <v>246</v>
          </cell>
          <cell r="B6860" t="str">
            <v xml:space="preserve">AUXILIAR DE ENCANADOR OU BOMBEIRO HIDRAULICO                                                                                                                                                                                                                                                                                                                                                                                                                                                              </v>
          </cell>
          <cell r="C6860" t="str">
            <v xml:space="preserve">H     </v>
          </cell>
          <cell r="D6860" t="str">
            <v>13,82</v>
          </cell>
        </row>
        <row r="6861">
          <cell r="A6861">
            <v>40927</v>
          </cell>
          <cell r="B6861" t="str">
            <v xml:space="preserve">AUXILIAR DE ENCANADOR OU BOMBEIRO HIDRAULICO (MENSALISTA)                                                                                                                                                                                                                                                                                                                                                                                                                                                 </v>
          </cell>
          <cell r="C6861" t="str">
            <v xml:space="preserve">MES   </v>
          </cell>
          <cell r="D6861" t="str">
            <v>2.433,00</v>
          </cell>
        </row>
        <row r="6862">
          <cell r="A6862">
            <v>2350</v>
          </cell>
          <cell r="B6862" t="str">
            <v xml:space="preserve">AUXILIAR DE ESCRITORIO                                                                                                                                                                                                                                                                                                                                                                                                                                                                                    </v>
          </cell>
          <cell r="C6862" t="str">
            <v xml:space="preserve">H     </v>
          </cell>
          <cell r="D6862" t="str">
            <v>18,02</v>
          </cell>
        </row>
        <row r="6863">
          <cell r="A6863">
            <v>40812</v>
          </cell>
          <cell r="B6863" t="str">
            <v xml:space="preserve">AUXILIAR DE ESCRITORIO (MENSALISTA)                                                                                                                                                                                                                                                                                                                                                                                                                                                                       </v>
          </cell>
          <cell r="C6863" t="str">
            <v xml:space="preserve">MES   </v>
          </cell>
          <cell r="D6863" t="str">
            <v>3.167,74</v>
          </cell>
        </row>
        <row r="6864">
          <cell r="A6864">
            <v>245</v>
          </cell>
          <cell r="B6864" t="str">
            <v xml:space="preserve">AUXILIAR DE LABORATORISTA DE SOLOS E CONCRETO                                                                                                                                                                                                                                                                                                                                                                                                                                                             </v>
          </cell>
          <cell r="C6864" t="str">
            <v xml:space="preserve">H     </v>
          </cell>
          <cell r="D6864" t="str">
            <v>24,11</v>
          </cell>
        </row>
        <row r="6865">
          <cell r="A6865">
            <v>41090</v>
          </cell>
          <cell r="B6865" t="str">
            <v xml:space="preserve">AUXILIAR DE LABORATORISTA DE SOLOS E DE CONCRETO (MENSALISTA)                                                                                                                                                                                                                                                                                                                                                                                                                                             </v>
          </cell>
          <cell r="C6865" t="str">
            <v xml:space="preserve">MES   </v>
          </cell>
          <cell r="D6865" t="str">
            <v>4.240,08</v>
          </cell>
        </row>
        <row r="6866">
          <cell r="A6866">
            <v>251</v>
          </cell>
          <cell r="B6866" t="str">
            <v xml:space="preserve">AUXILIAR DE MECANICO                                                                                                                                                                                                                                                                                                                                                                                                                                                                                      </v>
          </cell>
          <cell r="C6866" t="str">
            <v xml:space="preserve">H     </v>
          </cell>
          <cell r="D6866" t="str">
            <v>14,21</v>
          </cell>
        </row>
        <row r="6867">
          <cell r="A6867">
            <v>40975</v>
          </cell>
          <cell r="B6867" t="str">
            <v xml:space="preserve">AUXILIAR DE MECANICO (MENSALISTA)                                                                                                                                                                                                                                                                                                                                                                                                                                                                         </v>
          </cell>
          <cell r="C6867" t="str">
            <v xml:space="preserve">MES   </v>
          </cell>
          <cell r="D6867" t="str">
            <v>2.500,54</v>
          </cell>
        </row>
        <row r="6868">
          <cell r="A6868">
            <v>6127</v>
          </cell>
          <cell r="B6868" t="str">
            <v xml:space="preserve">AUXILIAR DE PEDREIRO                                                                                                                                                                                                                                                                                                                                                                                                                                                                                      </v>
          </cell>
          <cell r="C6868" t="str">
            <v xml:space="preserve">H     </v>
          </cell>
          <cell r="D6868" t="str">
            <v>14,75</v>
          </cell>
        </row>
        <row r="6869">
          <cell r="A6869">
            <v>41072</v>
          </cell>
          <cell r="B6869" t="str">
            <v xml:space="preserve">AUXILIAR DE PEDREIRO (MENSALISTA)                                                                                                                                                                                                                                                                                                                                                                                                                                                                         </v>
          </cell>
          <cell r="C6869" t="str">
            <v xml:space="preserve">MES   </v>
          </cell>
          <cell r="D6869" t="str">
            <v>2.593,21</v>
          </cell>
        </row>
        <row r="6870">
          <cell r="A6870">
            <v>6121</v>
          </cell>
          <cell r="B6870" t="str">
            <v xml:space="preserve">AUXILIAR DE SERVICOS GERAIS                                                                                                                                                                                                                                                                                                                                                                                                                                                                               </v>
          </cell>
          <cell r="C6870" t="str">
            <v xml:space="preserve">H     </v>
          </cell>
          <cell r="D6870" t="str">
            <v>15,23</v>
          </cell>
        </row>
        <row r="6871">
          <cell r="A6871">
            <v>41071</v>
          </cell>
          <cell r="B6871" t="str">
            <v xml:space="preserve">AUXILIAR DE SERVICOS GERAIS (MENSALISTA)                                                                                                                                                                                                                                                                                                                                                                                                                                                                  </v>
          </cell>
          <cell r="C6871" t="str">
            <v xml:space="preserve">MES   </v>
          </cell>
          <cell r="D6871" t="str">
            <v>2.676,88</v>
          </cell>
        </row>
        <row r="6872">
          <cell r="A6872">
            <v>244</v>
          </cell>
          <cell r="B6872" t="str">
            <v xml:space="preserve">AUXILIAR DE TOPOGRAFO                                                                                                                                                                                                                                                                                                                                                                                                                                                                                     </v>
          </cell>
          <cell r="C6872" t="str">
            <v xml:space="preserve">H     </v>
          </cell>
          <cell r="D6872" t="str">
            <v>7,73</v>
          </cell>
        </row>
        <row r="6873">
          <cell r="A6873">
            <v>41093</v>
          </cell>
          <cell r="B6873" t="str">
            <v xml:space="preserve">AUXILIAR DE TOPOGRAFO (MENSALISTA)                                                                                                                                                                                                                                                                                                                                                                                                                                                                        </v>
          </cell>
          <cell r="C6873" t="str">
            <v xml:space="preserve">MES   </v>
          </cell>
          <cell r="D6873" t="str">
            <v>1.427,24</v>
          </cell>
        </row>
        <row r="6874">
          <cell r="A6874">
            <v>532</v>
          </cell>
          <cell r="B6874" t="str">
            <v xml:space="preserve">AUXILIAR TECNICO / ASSISTENTE DE ENGENHARIA                                                                                                                                                                                                                                                                                                                                                                                                                                                               </v>
          </cell>
          <cell r="C6874" t="str">
            <v xml:space="preserve">H     </v>
          </cell>
          <cell r="D6874" t="str">
            <v>31,18</v>
          </cell>
        </row>
        <row r="6875">
          <cell r="A6875">
            <v>40931</v>
          </cell>
          <cell r="B6875" t="str">
            <v xml:space="preserve">AUXILIAR TECNICO / ASSISTENTE DE ENGENHARIA (MENSALISTA)                                                                                                                                                                                                                                                                                                                                                                                                                                                  </v>
          </cell>
          <cell r="C6875" t="str">
            <v xml:space="preserve">MES   </v>
          </cell>
          <cell r="D6875" t="str">
            <v>5.479,44</v>
          </cell>
        </row>
        <row r="6876">
          <cell r="A6876">
            <v>36150</v>
          </cell>
          <cell r="B6876" t="str">
            <v xml:space="preserve">AVENTAL DE SEGURANCA DE RASPA DE COURO 1,00 X 0,60 M                                                                                                                                                                                                                                                                                                                                                                                                                                                      </v>
          </cell>
          <cell r="C6876" t="str">
            <v xml:space="preserve">UN    </v>
          </cell>
          <cell r="D6876" t="str">
            <v>35,64</v>
          </cell>
        </row>
        <row r="6877">
          <cell r="A6877">
            <v>41069</v>
          </cell>
          <cell r="B6877" t="str">
            <v xml:space="preserve">AZULEJISTA OU LADRILHEIRO (MENSALISTA)                                                                                                                                                                                                                                                                                                                                                                                                                                                                    </v>
          </cell>
          <cell r="C6877" t="str">
            <v xml:space="preserve">MES   </v>
          </cell>
          <cell r="D6877" t="str">
            <v>3.856,26</v>
          </cell>
        </row>
        <row r="6878">
          <cell r="A6878">
            <v>4760</v>
          </cell>
          <cell r="B6878" t="str">
            <v xml:space="preserve">AZULEJISTA OU LADRILHISTA                                                                                                                                                                                                                                                                                                                                                                                                                                                                                 </v>
          </cell>
          <cell r="C6878" t="str">
            <v xml:space="preserve">H     </v>
          </cell>
          <cell r="D6878" t="str">
            <v>21,93</v>
          </cell>
        </row>
        <row r="6879">
          <cell r="A6879">
            <v>10422</v>
          </cell>
          <cell r="B6879" t="str">
            <v xml:space="preserve">BACIA SANITARIA (VASO) COM CAIXA ACOPLADA, DE LOUCA BRANCA                                                                                                                                                                                                                                                                                                                                                                                                                                                </v>
          </cell>
          <cell r="C6879" t="str">
            <v xml:space="preserve">UN    </v>
          </cell>
          <cell r="D6879" t="str">
            <v>373,02</v>
          </cell>
        </row>
        <row r="6880">
          <cell r="A6880">
            <v>10420</v>
          </cell>
          <cell r="B6880" t="str">
            <v xml:space="preserve">BACIA SANITARIA (VASO) CONVENCIONAL DE LOUCA BRANCA                                                                                                                                                                                                                                                                                                                                                                                                                                                       </v>
          </cell>
          <cell r="C6880" t="str">
            <v xml:space="preserve">UN    </v>
          </cell>
          <cell r="D6880" t="str">
            <v>139,90</v>
          </cell>
        </row>
        <row r="6881">
          <cell r="A6881">
            <v>10421</v>
          </cell>
          <cell r="B6881" t="str">
            <v xml:space="preserve">BACIA SANITARIA (VASO) CONVENCIONAL DE LOUCA COR                                                                                                                                                                                                                                                                                                                                                                                                                                                          </v>
          </cell>
          <cell r="C6881" t="str">
            <v xml:space="preserve">UN    </v>
          </cell>
          <cell r="D6881" t="str">
            <v>187,23</v>
          </cell>
        </row>
        <row r="6882">
          <cell r="A6882">
            <v>36520</v>
          </cell>
          <cell r="B6882" t="str">
            <v xml:space="preserve">BACIA SANITARIA (VASO) CONVENCIONAL PARA PCD SEM FURO FRONTAL, DE LOUCA BRANCA, SEM ASSENTO                                                                                                                                                                                                                                                                                                                                                                                                               </v>
          </cell>
          <cell r="C6882" t="str">
            <v xml:space="preserve">UN    </v>
          </cell>
          <cell r="D6882" t="str">
            <v>697,00</v>
          </cell>
        </row>
        <row r="6883">
          <cell r="A6883">
            <v>11784</v>
          </cell>
          <cell r="B6883" t="str">
            <v xml:space="preserve">BACIA SANITARIA TURCA DE LOUCA BRANCA                                                                                                                                                                                                                                                                                                                                                                                                                                                                     </v>
          </cell>
          <cell r="C6883" t="str">
            <v xml:space="preserve">UN    </v>
          </cell>
          <cell r="D6883" t="str">
            <v>523,48</v>
          </cell>
        </row>
        <row r="6884">
          <cell r="A6884">
            <v>10</v>
          </cell>
          <cell r="B6884" t="str">
            <v xml:space="preserve">BALDE PLASTICO CAPACIDADE *10* L                                                                                                                                                                                                                                                                                                                                                                                                                                                                          </v>
          </cell>
          <cell r="C6884" t="str">
            <v xml:space="preserve">UN    </v>
          </cell>
          <cell r="D6884" t="str">
            <v>8,68</v>
          </cell>
        </row>
        <row r="6885">
          <cell r="A6885">
            <v>4815</v>
          </cell>
          <cell r="B6885" t="str">
            <v xml:space="preserve">BALDE VERMELHO PARA SINALIZACAO DE VIAS                                                                                                                                                                                                                                                                                                                                                                                                                                                                   </v>
          </cell>
          <cell r="C6885" t="str">
            <v xml:space="preserve">UN    </v>
          </cell>
          <cell r="D6885" t="str">
            <v>5,04</v>
          </cell>
        </row>
        <row r="6886">
          <cell r="A6886">
            <v>541</v>
          </cell>
          <cell r="B6886" t="str">
            <v xml:space="preserve">BANCADA DE MARMORE SINTETICO COM UMA CUBA, 120 X *60* CM                                                                                                                                                                                                                                                                                                                                                                                                                                                  </v>
          </cell>
          <cell r="C6886" t="str">
            <v xml:space="preserve">UN    </v>
          </cell>
          <cell r="D6886" t="str">
            <v>170,41</v>
          </cell>
        </row>
        <row r="6887">
          <cell r="A6887">
            <v>542</v>
          </cell>
          <cell r="B6887" t="str">
            <v xml:space="preserve">BANCADA DE MARMORE SINTETICO COM UMA CUBA, 150 X *60* CM                                                                                                                                                                                                                                                                                                                                                                                                                                                  </v>
          </cell>
          <cell r="C6887" t="str">
            <v xml:space="preserve">UN    </v>
          </cell>
          <cell r="D6887" t="str">
            <v>213,61</v>
          </cell>
        </row>
        <row r="6888">
          <cell r="A6888">
            <v>540</v>
          </cell>
          <cell r="B6888" t="str">
            <v xml:space="preserve">BANCADA DE MARMORE SINTETICO COM UMA CUBA, 200 X *60* CM                                                                                                                                                                                                                                                                                                                                                                                                                                                  </v>
          </cell>
          <cell r="C6888" t="str">
            <v xml:space="preserve">UN    </v>
          </cell>
          <cell r="D6888" t="str">
            <v>481,37</v>
          </cell>
        </row>
        <row r="6889">
          <cell r="A6889">
            <v>38364</v>
          </cell>
          <cell r="B6889" t="str">
            <v xml:space="preserve">BANCADA/ BANCA EM GRANITO, POLIDO, TIPO ANDORINHA/ QUARTZ/ CASTELO/ CORUMBA OU OUTROS EQUIVALENTES DA REGIAO, COM CUBA INOX, FORMATO *120 X 60* CM, E=  *2* CM                                                                                                                                                                                                                                                                                                                                            </v>
          </cell>
          <cell r="C6889" t="str">
            <v xml:space="preserve">UN    </v>
          </cell>
          <cell r="D6889" t="str">
            <v>607,96</v>
          </cell>
        </row>
        <row r="6890">
          <cell r="A6890">
            <v>11692</v>
          </cell>
          <cell r="B6890" t="str">
            <v xml:space="preserve">BANCADA/ BANCA EM MARMORE, POLIDO, BRANCO COMUM, E=  *3* CM                                                                                                                                                                                                                                                                                                                                                                                                                                               </v>
          </cell>
          <cell r="C6890" t="str">
            <v xml:space="preserve">M2    </v>
          </cell>
          <cell r="D6890" t="str">
            <v>360,85</v>
          </cell>
        </row>
        <row r="6891">
          <cell r="A6891">
            <v>1746</v>
          </cell>
          <cell r="B6891" t="str">
            <v xml:space="preserve">BANCADA/BANCA/PIA DE ACO INOXIDAVEL (AISI 430) COM 1 CUBA CENTRAL, COM VALVULA, ESCORREDOR DUPLO, DE *0,55 X 1,20* M                                                                                                                                                                                                                                                                                                                                                                                      </v>
          </cell>
          <cell r="C6891" t="str">
            <v xml:space="preserve">UN    </v>
          </cell>
          <cell r="D6891" t="str">
            <v>183,40</v>
          </cell>
        </row>
        <row r="6892">
          <cell r="A6892">
            <v>1748</v>
          </cell>
          <cell r="B6892" t="str">
            <v xml:space="preserve">BANCADA/BANCA/PIA DE ACO INOXIDAVEL (AISI 430) COM 1 CUBA CENTRAL, COM VALVULA, ESCORREDOR DUPLO, DE *0,55 X 1,40* M                                                                                                                                                                                                                                                                                                                                                                                      </v>
          </cell>
          <cell r="C6892" t="str">
            <v xml:space="preserve">UN    </v>
          </cell>
          <cell r="D6892" t="str">
            <v>243,87</v>
          </cell>
        </row>
        <row r="6893">
          <cell r="A6893">
            <v>1749</v>
          </cell>
          <cell r="B6893" t="str">
            <v xml:space="preserve">BANCADA/BANCA/PIA DE ACO INOXIDAVEL (AISI 430) COM 1 CUBA CENTRAL, COM VALVULA, ESCORREDOR DUPLO, DE *0,55 X 1,80* M                                                                                                                                                                                                                                                                                                                                                                                      </v>
          </cell>
          <cell r="C6893" t="str">
            <v xml:space="preserve">UN    </v>
          </cell>
          <cell r="D6893" t="str">
            <v>353,33</v>
          </cell>
        </row>
        <row r="6894">
          <cell r="A6894">
            <v>37412</v>
          </cell>
          <cell r="B6894" t="str">
            <v xml:space="preserve">BANCADA/BANCA/PIA DE ACO INOXIDAVEL (AISI 430) COM 1 CUBA CENTRAL, COM VALVULA, LISA (SEM ESCORREDOR), DE *0,55 X 1,20* M                                                                                                                                                                                                                                                                                                                                                                                 </v>
          </cell>
          <cell r="C6894" t="str">
            <v xml:space="preserve">UN    </v>
          </cell>
          <cell r="D6894" t="str">
            <v>179,27</v>
          </cell>
        </row>
        <row r="6895">
          <cell r="A6895">
            <v>1745</v>
          </cell>
          <cell r="B6895" t="str">
            <v xml:space="preserve">BANCADA/BANCA/PIA DE ACO INOXIDAVEL (AISI 430) COM 1 CUBA CENTRAL, SEM VALVULA, ESCORREDOR DUPLO, DE *0,55 X 1,60* M                                                                                                                                                                                                                                                                                                                                                                                      </v>
          </cell>
          <cell r="C6895" t="str">
            <v xml:space="preserve">UN    </v>
          </cell>
          <cell r="D6895" t="str">
            <v>213,18</v>
          </cell>
        </row>
        <row r="6896">
          <cell r="A6896">
            <v>1750</v>
          </cell>
          <cell r="B6896" t="str">
            <v xml:space="preserve">BANCADA/BANCA/PIA DE ACO INOXIDAVEL (AISI 430) COM 2 CUBAS, COM VALVULAS, ESCORREDOR DUPLO, DE *0,55 X 2,00* M                                                                                                                                                                                                                                                                                                                                                                                            </v>
          </cell>
          <cell r="C6896" t="str">
            <v xml:space="preserve">UN    </v>
          </cell>
          <cell r="D6896" t="str">
            <v>498,17</v>
          </cell>
        </row>
        <row r="6897">
          <cell r="A6897">
            <v>11687</v>
          </cell>
          <cell r="B6897" t="str">
            <v xml:space="preserve">BANCADA/TAMPO ACO INOX (AISI 304), LARGURA 60 CM, COM RODABANCA (NAO INCLUI PES DE APOIO)                                                                                                                                                                                                                                                                                                                                                                                                                 </v>
          </cell>
          <cell r="C6897" t="str">
            <v xml:space="preserve">M     </v>
          </cell>
          <cell r="D6897" t="str">
            <v>793,73</v>
          </cell>
        </row>
        <row r="6898">
          <cell r="A6898">
            <v>11689</v>
          </cell>
          <cell r="B6898" t="str">
            <v xml:space="preserve">BANCADA/TAMPO ACO INOX (AISI 304), LARGURA 70 CM, COM RODABANCA (NAO INCLUI PES DE APOIO)                                                                                                                                                                                                                                                                                                                                                                                                                 </v>
          </cell>
          <cell r="C6898" t="str">
            <v xml:space="preserve">M     </v>
          </cell>
          <cell r="D6898" t="str">
            <v>994,50</v>
          </cell>
        </row>
        <row r="6899">
          <cell r="A6899">
            <v>11693</v>
          </cell>
          <cell r="B6899" t="str">
            <v xml:space="preserve">BANCADA/TAMPO LISO (SEM CUBA) EM MARMORE SINTETICO                                                                                                                                                                                                                                                                                                                                                                                                                                                        </v>
          </cell>
          <cell r="C6899" t="str">
            <v xml:space="preserve">M2    </v>
          </cell>
          <cell r="D6899" t="str">
            <v>188,95</v>
          </cell>
        </row>
        <row r="6900">
          <cell r="A6900">
            <v>36215</v>
          </cell>
          <cell r="B6900" t="str">
            <v xml:space="preserve">BANCO ARTICULADO PARA BANHO, EM ACO INOX POLIDO, 70* CM X 45* CM                                                                                                                                                                                                                                                                                                                                                                                                                                          </v>
          </cell>
          <cell r="C6900" t="str">
            <v xml:space="preserve">UN    </v>
          </cell>
          <cell r="D6900" t="str">
            <v>601,93</v>
          </cell>
        </row>
        <row r="6901">
          <cell r="A6901">
            <v>42439</v>
          </cell>
          <cell r="B6901" t="str">
            <v xml:space="preserve">BANCO COM ENCOSTO, 1,60M* DE COMPRIMENTO, EM TUBO DE ACO CARBONO E PINTURA NO PROCESSO ELETROSTATICO - PARA ACADEMIA AO AR LIVRE / ACADEMIA DA TERCEIRA IDADE - ATI                                                                                                                                                                                                                                                                                                                                       </v>
          </cell>
          <cell r="C6901" t="str">
            <v xml:space="preserve">UN    </v>
          </cell>
          <cell r="D6901" t="str">
            <v>686,09</v>
          </cell>
        </row>
        <row r="6902">
          <cell r="A6902">
            <v>38381</v>
          </cell>
          <cell r="B6902" t="str">
            <v xml:space="preserve">BANDEJA DE PINTURA PARA ROLO 23 CM                                                                                                                                                                                                                                                                                                                                                                                                                                                                        </v>
          </cell>
          <cell r="C6902" t="str">
            <v xml:space="preserve">UN    </v>
          </cell>
          <cell r="D6902" t="str">
            <v>7,12</v>
          </cell>
        </row>
        <row r="6903">
          <cell r="A6903">
            <v>39621</v>
          </cell>
          <cell r="B6903" t="str">
            <v xml:space="preserve">BARRA ANTIPANICO DUPLA, CEGA LADO OPOSTO, COR CINZA                                                                                                                                                                                                                                                                                                                                                                                                                                                       </v>
          </cell>
          <cell r="C6903" t="str">
            <v xml:space="preserve">PAR   </v>
          </cell>
          <cell r="D6903" t="str">
            <v>1.418,04</v>
          </cell>
        </row>
        <row r="6904">
          <cell r="A6904">
            <v>39624</v>
          </cell>
          <cell r="B6904" t="str">
            <v xml:space="preserve">BARRA ANTIPANICO DUPLA, PARA PORTA DE VIDRO, COR CINZA                                                                                                                                                                                                                                                                                                                                                                                                                                                    </v>
          </cell>
          <cell r="C6904" t="str">
            <v xml:space="preserve">PAR   </v>
          </cell>
          <cell r="D6904" t="str">
            <v>1.434,97</v>
          </cell>
        </row>
        <row r="6905">
          <cell r="A6905">
            <v>39615</v>
          </cell>
          <cell r="B6905" t="str">
            <v xml:space="preserve">BARRA ANTIPANICO SIMPLES, CEGA LADO OPOSTO, COR CINZA                                                                                                                                                                                                                                                                                                                                                                                                                                                     </v>
          </cell>
          <cell r="C6905" t="str">
            <v xml:space="preserve">UN    </v>
          </cell>
          <cell r="D6905" t="str">
            <v>494,72</v>
          </cell>
        </row>
        <row r="6906">
          <cell r="A6906">
            <v>39620</v>
          </cell>
          <cell r="B6906" t="str">
            <v xml:space="preserve">BARRA ANTIPANICO SIMPLES, COM FECHADURA LADO OPOSTO, COR CINZA                                                                                                                                                                                                                                                                                                                                                                                                                                            </v>
          </cell>
          <cell r="C6906" t="str">
            <v xml:space="preserve">UN    </v>
          </cell>
          <cell r="D6906" t="str">
            <v>756,29</v>
          </cell>
        </row>
        <row r="6907">
          <cell r="A6907">
            <v>39623</v>
          </cell>
          <cell r="B6907" t="str">
            <v xml:space="preserve">BARRA ANTIPANICO SIMPLES, PARA PORTA DE VIDRO, COR CINZA                                                                                                                                                                                                                                                                                                                                                                                                                                                  </v>
          </cell>
          <cell r="C6907" t="str">
            <v xml:space="preserve">UN    </v>
          </cell>
          <cell r="D6907" t="str">
            <v>732,34</v>
          </cell>
        </row>
        <row r="6908">
          <cell r="A6908">
            <v>36207</v>
          </cell>
          <cell r="B6908" t="str">
            <v xml:space="preserve">BARRA DE APOIO EM "L", EM ACO INOX POLIDO 70 X 70 CM, DIAMETRO MINIMO 3 CM                                                                                                                                                                                                                                                                                                                                                                                                                                </v>
          </cell>
          <cell r="C6908" t="str">
            <v xml:space="preserve">UN    </v>
          </cell>
          <cell r="D6908" t="str">
            <v>266,61</v>
          </cell>
        </row>
        <row r="6909">
          <cell r="A6909">
            <v>36209</v>
          </cell>
          <cell r="B6909" t="str">
            <v xml:space="preserve">BARRA DE APOIO EM "L", EM ACO INOX POLIDO 80 X 80 CM, DIAMETRO MINIMO 3 CM                                                                                                                                                                                                                                                                                                                                                                                                                                </v>
          </cell>
          <cell r="C6909" t="str">
            <v xml:space="preserve">UN    </v>
          </cell>
          <cell r="D6909" t="str">
            <v>305,98</v>
          </cell>
        </row>
        <row r="6910">
          <cell r="A6910">
            <v>36210</v>
          </cell>
          <cell r="B6910" t="str">
            <v xml:space="preserve">BARRA DE APOIO LATERAL ARTICULADA, COM TRAVA, EM ACO INOX POLIDO, 70 CM, DIAMETRO MINIMO 3 CM                                                                                                                                                                                                                                                                                                                                                                                                             </v>
          </cell>
          <cell r="C6910" t="str">
            <v xml:space="preserve">UN    </v>
          </cell>
          <cell r="D6910" t="str">
            <v>331,06</v>
          </cell>
        </row>
        <row r="6911">
          <cell r="A6911">
            <v>36204</v>
          </cell>
          <cell r="B6911" t="str">
            <v xml:space="preserve">BARRA DE APOIO RETA, EM ACO INOX POLIDO, COMPRIMENTO 60CM, DIAMETRO MINIMO 3 CM                                                                                                                                                                                                                                                                                                                                                                                                                           </v>
          </cell>
          <cell r="C6911" t="str">
            <v xml:space="preserve">UN    </v>
          </cell>
          <cell r="D6911" t="str">
            <v>117,38</v>
          </cell>
        </row>
        <row r="6912">
          <cell r="A6912">
            <v>36205</v>
          </cell>
          <cell r="B6912" t="str">
            <v xml:space="preserve">BARRA DE APOIO RETA, EM ACO INOX POLIDO, COMPRIMENTO 70CM, DIAMETRO MINIMO 3 CM                                                                                                                                                                                                                                                                                                                                                                                                                           </v>
          </cell>
          <cell r="C6912" t="str">
            <v xml:space="preserve">UN    </v>
          </cell>
          <cell r="D6912" t="str">
            <v>130,36</v>
          </cell>
        </row>
        <row r="6913">
          <cell r="A6913">
            <v>36081</v>
          </cell>
          <cell r="B6913" t="str">
            <v xml:space="preserve">BARRA DE APOIO RETA, EM ACO INOX POLIDO, COMPRIMENTO 80CM, DIAMETRO MINIMO 3 CM                                                                                                                                                                                                                                                                                                                                                                                                                           </v>
          </cell>
          <cell r="C6913" t="str">
            <v xml:space="preserve">UN    </v>
          </cell>
          <cell r="D6913" t="str">
            <v>139,00</v>
          </cell>
        </row>
        <row r="6914">
          <cell r="A6914">
            <v>36206</v>
          </cell>
          <cell r="B6914" t="str">
            <v xml:space="preserve">BARRA DE APOIO RETA, EM ACO INOX POLIDO, COMPRIMENTO 90 CM, DIAMETRO MINIMO 3 CM                                                                                                                                                                                                                                                                                                                                                                                                                          </v>
          </cell>
          <cell r="C6914" t="str">
            <v xml:space="preserve">UN    </v>
          </cell>
          <cell r="D6914" t="str">
            <v>145,62</v>
          </cell>
        </row>
        <row r="6915">
          <cell r="A6915">
            <v>36218</v>
          </cell>
          <cell r="B6915" t="str">
            <v xml:space="preserve">BARRA DE APOIO RETA, EM ALUMINIO, COMPRIMENTO 60CM, DIAMETRO MINIMO 3 CM                                                                                                                                                                                                                                                                                                                                                                                                                                  </v>
          </cell>
          <cell r="C6915" t="str">
            <v xml:space="preserve">UN    </v>
          </cell>
          <cell r="D6915" t="str">
            <v>104,73</v>
          </cell>
        </row>
        <row r="6916">
          <cell r="A6916">
            <v>36220</v>
          </cell>
          <cell r="B6916" t="str">
            <v xml:space="preserve">BARRA DE APOIO RETA, EM ALUMINIO, COMPRIMENTO 70CM, DIAMETRO MINIMO 3 CM                                                                                                                                                                                                                                                                                                                                                                                                                                  </v>
          </cell>
          <cell r="C6916" t="str">
            <v xml:space="preserve">UN    </v>
          </cell>
          <cell r="D6916" t="str">
            <v>120,09</v>
          </cell>
        </row>
        <row r="6917">
          <cell r="A6917">
            <v>36080</v>
          </cell>
          <cell r="B6917" t="str">
            <v xml:space="preserve">BARRA DE APOIO RETA, EM ALUMINIO, COMPRIMENTO 80 CM, DIAMETRO MINIMO 3 CM                                                                                                                                                                                                                                                                                                                                                                                                                                 </v>
          </cell>
          <cell r="C6917" t="str">
            <v xml:space="preserve">UN    </v>
          </cell>
          <cell r="D6917" t="str">
            <v>129,90</v>
          </cell>
        </row>
        <row r="6918">
          <cell r="A6918">
            <v>36223</v>
          </cell>
          <cell r="B6918" t="str">
            <v xml:space="preserve">BARRA DE APOIO RETA, EM ALUMINIO, COMPRIMENTO 90 CM, DIAMETRO MINIMO 3 CM                                                                                                                                                                                                                                                                                                                                                                                                                                 </v>
          </cell>
          <cell r="C6918" t="str">
            <v xml:space="preserve">UN    </v>
          </cell>
          <cell r="D6918" t="str">
            <v>136,02</v>
          </cell>
        </row>
        <row r="6919">
          <cell r="A6919">
            <v>546</v>
          </cell>
          <cell r="B6919" t="str">
            <v xml:space="preserve">BARRA DE FERRO RETANGULAR, BARRA CHATA (QUALQUER DIMENSAO)                                                                                                                                                                                                                                                                                                                                                                                                                                                </v>
          </cell>
          <cell r="C6919" t="str">
            <v xml:space="preserve">KG    </v>
          </cell>
          <cell r="D6919" t="str">
            <v>5,40</v>
          </cell>
        </row>
        <row r="6920">
          <cell r="A6920">
            <v>557</v>
          </cell>
          <cell r="B6920" t="str">
            <v xml:space="preserve">BARRA DE FERRO RETANGULAR, BARRA CHATA, 1 1/2"  X 1/2" (L X E), 3,79 KG/M                                                                                                                                                                                                                                                                                                                                                                                                                                 </v>
          </cell>
          <cell r="C6920" t="str">
            <v xml:space="preserve">M     </v>
          </cell>
          <cell r="D6920" t="str">
            <v>20,72</v>
          </cell>
        </row>
        <row r="6921">
          <cell r="A6921">
            <v>552</v>
          </cell>
          <cell r="B6921" t="str">
            <v xml:space="preserve">BARRA DE FERRO RETANGULAR, BARRA CHATA, 1 1/2" X 1/4" (L X E), 1,89 KG/M                                                                                                                                                                                                                                                                                                                                                                                                                                  </v>
          </cell>
          <cell r="C6921" t="str">
            <v xml:space="preserve">M     </v>
          </cell>
          <cell r="D6921" t="str">
            <v>10,20</v>
          </cell>
        </row>
        <row r="6922">
          <cell r="A6922">
            <v>555</v>
          </cell>
          <cell r="B6922" t="str">
            <v xml:space="preserve">BARRA DE FERRO RETANGULAR, BARRA CHATA, 1" X 1/4" (L X E), 1,2265 KG/M                                                                                                                                                                                                                                                                                                                                                                                                                                    </v>
          </cell>
          <cell r="C6922" t="str">
            <v xml:space="preserve">M     </v>
          </cell>
          <cell r="D6922" t="str">
            <v>6,25</v>
          </cell>
        </row>
        <row r="6923">
          <cell r="A6923">
            <v>565</v>
          </cell>
          <cell r="B6923" t="str">
            <v xml:space="preserve">BARRA DE FERRO RETANGULAR, BARRA CHATA, 1" X 3/16" (L X E), 1,73 KG/M                                                                                                                                                                                                                                                                                                                                                                                                                                     </v>
          </cell>
          <cell r="C6923" t="str">
            <v xml:space="preserve">M     </v>
          </cell>
          <cell r="D6923" t="str">
            <v>9,55</v>
          </cell>
        </row>
        <row r="6924">
          <cell r="A6924">
            <v>549</v>
          </cell>
          <cell r="B6924" t="str">
            <v xml:space="preserve">BARRA DE FERRO RETANGULAR, BARRA CHATA, 2" X 1/2" (L X E), 5,06 KG/M                                                                                                                                                                                                                                                                                                                                                                                                                                      </v>
          </cell>
          <cell r="C6924" t="str">
            <v xml:space="preserve">M     </v>
          </cell>
          <cell r="D6924" t="str">
            <v>27,32</v>
          </cell>
        </row>
        <row r="6925">
          <cell r="A6925">
            <v>559</v>
          </cell>
          <cell r="B6925" t="str">
            <v xml:space="preserve">BARRA DE FERRO RETANGULAR, BARRA CHATA, 2" X 1/4" (L X E), 2,53 KG/M                                                                                                                                                                                                                                                                                                                                                                                                                                      </v>
          </cell>
          <cell r="C6925" t="str">
            <v xml:space="preserve">M     </v>
          </cell>
          <cell r="D6925" t="str">
            <v>13,66</v>
          </cell>
        </row>
        <row r="6926">
          <cell r="A6926">
            <v>551</v>
          </cell>
          <cell r="B6926" t="str">
            <v xml:space="preserve">BARRA DE FERRO RETANGULAR, BARRA CHATA, 2" X 1" (L X E), 10,12 KG/M                                                                                                                                                                                                                                                                                                                                                                                                                                       </v>
          </cell>
          <cell r="C6926" t="str">
            <v xml:space="preserve">M     </v>
          </cell>
          <cell r="D6926" t="str">
            <v>53,38</v>
          </cell>
        </row>
        <row r="6927">
          <cell r="A6927">
            <v>547</v>
          </cell>
          <cell r="B6927" t="str">
            <v xml:space="preserve">BARRA DE FERRO RETANGULAR, BARRA CHATA, 2" X 3/8" (L X E), 3,79KG/M                                                                                                                                                                                                                                                                                                                                                                                                                                       </v>
          </cell>
          <cell r="C6927" t="str">
            <v xml:space="preserve">M     </v>
          </cell>
          <cell r="D6927" t="str">
            <v>20,46</v>
          </cell>
        </row>
        <row r="6928">
          <cell r="A6928">
            <v>560</v>
          </cell>
          <cell r="B6928" t="str">
            <v xml:space="preserve">BARRA DE FERRO RETANGULAR, BARRA CHATA, 2" X 5/16" (L X E), 3,162 KG/M                                                                                                                                                                                                                                                                                                                                                                                                                                    </v>
          </cell>
          <cell r="C6928" t="str">
            <v xml:space="preserve">M     </v>
          </cell>
          <cell r="D6928" t="str">
            <v>17,29</v>
          </cell>
        </row>
        <row r="6929">
          <cell r="A6929">
            <v>566</v>
          </cell>
          <cell r="B6929" t="str">
            <v xml:space="preserve">BARRA DE FERRO RETANGULAR, BARRA CHATA, 3/4" X 1/8" (L X E), 0,47 KG/M                                                                                                                                                                                                                                                                                                                                                                                                                                    </v>
          </cell>
          <cell r="C6929" t="str">
            <v xml:space="preserve">M     </v>
          </cell>
          <cell r="D6929" t="str">
            <v>2,77</v>
          </cell>
        </row>
        <row r="6930">
          <cell r="A6930">
            <v>563</v>
          </cell>
          <cell r="B6930" t="str">
            <v xml:space="preserve">BARRA DE FERRO RETANGULAR, BARRA CHATA, 3/8" X 1 1/2" (L X E), 2,84 KG/M                                                                                                                                                                                                                                                                                                                                                                                                                                  </v>
          </cell>
          <cell r="C6930" t="str">
            <v xml:space="preserve">M     </v>
          </cell>
          <cell r="D6930" t="str">
            <v>15,53</v>
          </cell>
        </row>
        <row r="6931">
          <cell r="A6931">
            <v>38127</v>
          </cell>
          <cell r="B6931" t="str">
            <v xml:space="preserve">BASE DE MISTURADOR MONOCOMANDO PARA CHUVEIRO                                                                                                                                                                                                                                                                                                                                                                                                                                                              </v>
          </cell>
          <cell r="C6931" t="str">
            <v xml:space="preserve">UN    </v>
          </cell>
          <cell r="D6931" t="str">
            <v>323,51</v>
          </cell>
        </row>
        <row r="6932">
          <cell r="A6932">
            <v>38060</v>
          </cell>
          <cell r="B6932" t="str">
            <v xml:space="preserve">BASE PARA MASTRO DE PARA-RAIOS DIAMETRO NOMINAL 1 1/2"                                                                                                                                                                                                                                                                                                                                                                                                                                                    </v>
          </cell>
          <cell r="C6932" t="str">
            <v xml:space="preserve">UN    </v>
          </cell>
          <cell r="D6932" t="str">
            <v>60,16</v>
          </cell>
        </row>
        <row r="6933">
          <cell r="A6933">
            <v>10956</v>
          </cell>
          <cell r="B6933" t="str">
            <v xml:space="preserve">BASE PARA MASTRO DE PARA-RAIOS DIAMETRO NOMINAL 2"                                                                                                                                                                                                                                                                                                                                                                                                                                                        </v>
          </cell>
          <cell r="C6933" t="str">
            <v xml:space="preserve">UN    </v>
          </cell>
          <cell r="D6933" t="str">
            <v>62,50</v>
          </cell>
        </row>
        <row r="6934">
          <cell r="A6934">
            <v>39380</v>
          </cell>
          <cell r="B6934" t="str">
            <v xml:space="preserve">BASE PARA RELE COM SUPORTE METALICO                                                                                                                                                                                                                                                                                                                                                                                                                                                                       </v>
          </cell>
          <cell r="C6934" t="str">
            <v xml:space="preserve">UN    </v>
          </cell>
          <cell r="D6934" t="str">
            <v>9,85</v>
          </cell>
        </row>
        <row r="6935">
          <cell r="A6935">
            <v>13374</v>
          </cell>
          <cell r="B6935" t="str">
            <v xml:space="preserve">BASE UNIPOLAR PARA FUSIVEL NH1, CORRENTE NOMINAL DE 250 A, SEM CAPA                                                                                                                                                                                                                                                                                                                                                                                                                                       </v>
          </cell>
          <cell r="C6935" t="str">
            <v xml:space="preserve">UN    </v>
          </cell>
          <cell r="D6935" t="str">
            <v>89,96</v>
          </cell>
        </row>
        <row r="6936">
          <cell r="A6936">
            <v>37597</v>
          </cell>
          <cell r="B6936" t="str">
            <v xml:space="preserve">BATE-ESTACAS POR GRAVIDADE, POTENCIA160 HP, PESO DO MARTELO ATE 3 TONELADAS                                                                                                                                                                                                                                                                                                                                                                                                                               </v>
          </cell>
          <cell r="C6936" t="str">
            <v xml:space="preserve">UN    </v>
          </cell>
          <cell r="D6936" t="str">
            <v>317.187,50</v>
          </cell>
        </row>
        <row r="6937">
          <cell r="A6937">
            <v>183</v>
          </cell>
          <cell r="B6937" t="str">
            <v xml:space="preserve">BATENTE/ PORTAL/ ADUELA/ MARCO MACICO, E= *3 CM, L= *13 CM, *60 CM A 120* CM X *210 CM,  EM CEDRINHO/ ANGELIM COMERCIAL/ EUCALIPTO/ CURUPIXA/ PEROBA/ CUMARU OU EQUIVALENTE DA REGIAO (NAO INCLUI ALIZARES)                                                                                                                                                                                                                                                                                               </v>
          </cell>
          <cell r="C6937" t="str">
            <v xml:space="preserve">JG    </v>
          </cell>
          <cell r="D6937" t="str">
            <v>106,99</v>
          </cell>
        </row>
        <row r="6938">
          <cell r="A6938">
            <v>184</v>
          </cell>
          <cell r="B6938" t="str">
            <v xml:space="preserve">BATENTE/ PORTAL/ ADUELA/ MARCO MACICO, E= *3* CM, L= *13* CM, *60 CM A 120* CM X *210* CM, EM PINUS/ TAUARI/ VIROLA OU EQUIVALENTE DA REGIAO (NAO INCLUI ALIZARES)                                                                                                                                                                                                                                                                                                                                        </v>
          </cell>
          <cell r="C6938" t="str">
            <v xml:space="preserve">JG    </v>
          </cell>
          <cell r="D6938" t="str">
            <v>70,71</v>
          </cell>
        </row>
        <row r="6939">
          <cell r="A6939">
            <v>195</v>
          </cell>
          <cell r="B6939" t="str">
            <v xml:space="preserve">BATENTE/ PORTAL/ ADUELA/ MARCO MACICO, E= *3* CM, L= *7* CM, *60 CM A 120* CM X *210* CM,  EM CEDRINHO/ ANGELIM COMERCIAL/ EUCALIPTO/ CURUPIXA/ PEROBA/ CUMARU OU EQUIVALENTE DA REGIAO (NAO INCLUI ALIZARES)                                                                                                                                                                                                                                                                                             </v>
          </cell>
          <cell r="C6939" t="str">
            <v xml:space="preserve">JG    </v>
          </cell>
          <cell r="D6939" t="str">
            <v>86,91</v>
          </cell>
        </row>
        <row r="6940">
          <cell r="A6940">
            <v>194</v>
          </cell>
          <cell r="B6940" t="str">
            <v xml:space="preserve">BATENTE/ PORTAL/ ADUELA/ MARCO MACICO, E= *3* CM, L= *7* CM, *60 CM A 120* CM X *210* CM, EM PINUS/ TAUARI/ VIROLA OU EQUIVALENTE DA REGIAO (NAO INCLUI ALIZARES)                                                                                                                                                                                                                                                                                                                                         </v>
          </cell>
          <cell r="C6940" t="str">
            <v xml:space="preserve">JG    </v>
          </cell>
          <cell r="D6940" t="str">
            <v>47,24</v>
          </cell>
        </row>
        <row r="6941">
          <cell r="A6941">
            <v>20001</v>
          </cell>
          <cell r="B6941" t="str">
            <v xml:space="preserve">BATENTE/ PORTAL/ ADUELA/MARCO MACICO, E= *3* CM, L= *15* CM, *60 CM A 120* CM  X *210* CM, EM PINUS/ TAUARI/ VIROLA OU EQUIVALENTE DA REGIAO                                                                                                                                                                                                                                                                                                                                                              </v>
          </cell>
          <cell r="C6941" t="str">
            <v xml:space="preserve">JG    </v>
          </cell>
          <cell r="D6941" t="str">
            <v>86,61</v>
          </cell>
        </row>
        <row r="6942">
          <cell r="A6942">
            <v>181</v>
          </cell>
          <cell r="B6942" t="str">
            <v xml:space="preserve">BATENTE/ PORTAL/ADUELA/ MARCO MACICO, E= *3* CM, L= *15* CM, *60 CM A 120* CM  X *210* CM,  EM CEDRINHO/ ANGELIM COMERCIAL/  EUCALIPTO/ CURUPIXA/ PEROBA/ CUMARU OU EQUIVALENTE DA REGIAO (NAO INCLUI ALIZARES)                                                                                                                                                                                                                                                                                           </v>
          </cell>
          <cell r="C6942" t="str">
            <v xml:space="preserve">JG    </v>
          </cell>
          <cell r="D6942" t="str">
            <v>117,17</v>
          </cell>
        </row>
        <row r="6943">
          <cell r="A6943">
            <v>39837</v>
          </cell>
          <cell r="B6943" t="str">
            <v xml:space="preserve">BATENTE/PORTAL/ADUELA/MARCO, EM MDF/PVC WOOD/POLIESTIRENO OU MADEIRA LAMINADA, L = *9,0* CM COM GUARNICAO REGULAVEL 2 FACES = *35* MM, PRIMER                                                                                                                                                                                                                                                                                                                                                             </v>
          </cell>
          <cell r="C6943" t="str">
            <v xml:space="preserve">JG    </v>
          </cell>
          <cell r="D6943" t="str">
            <v>227,40</v>
          </cell>
        </row>
        <row r="6944">
          <cell r="A6944">
            <v>10535</v>
          </cell>
          <cell r="B6944" t="str">
            <v xml:space="preserve">BETONEIRA CAPACIDADE NOMINAL 400 L, CAPACIDADE DE MISTURA  280 L, MOTOR ELETRICO TRIFASICO 220/380 V POTENCIA 2 CV, SEM CARREGADOR                                                                                                                                                                                                                                                                                                                                                                        </v>
          </cell>
          <cell r="C6944" t="str">
            <v xml:space="preserve">UN    </v>
          </cell>
          <cell r="D6944" t="str">
            <v>4.131,92</v>
          </cell>
        </row>
        <row r="6945">
          <cell r="A6945">
            <v>10537</v>
          </cell>
          <cell r="B6945" t="str">
            <v xml:space="preserve">BETONEIRA CAPACIDADE NOMINAL 400 L, CAPACIDADE DE MISTURA 310 L, MOTOR A DIESEL POTENCIA 5 CV, SEM CARREGADOR                                                                                                                                                                                                                                                                                                                                                                                             </v>
          </cell>
          <cell r="C6945" t="str">
            <v xml:space="preserve">UN    </v>
          </cell>
          <cell r="D6945" t="str">
            <v>5.634,81</v>
          </cell>
        </row>
        <row r="6946">
          <cell r="A6946">
            <v>13891</v>
          </cell>
          <cell r="B6946" t="str">
            <v xml:space="preserve">BETONEIRA CAPACIDADE NOMINAL 400 L, CAPACIDADE DE MISTURA 310 L, MOTOR A GASOLINA POTENCIA 5,5 CV, SEM CARREGADOR                                                                                                                                                                                                                                                                                                                                                                                         </v>
          </cell>
          <cell r="C6946" t="str">
            <v xml:space="preserve">UN    </v>
          </cell>
          <cell r="D6946" t="str">
            <v>5.168,40</v>
          </cell>
        </row>
        <row r="6947">
          <cell r="A6947">
            <v>25975</v>
          </cell>
          <cell r="B6947" t="str">
            <v xml:space="preserve">BETONEIRA CAPACIDADE NOMINAL 600 L, CAPACIDADE DE MISTURA 440 L, MOTOR A GASOLINA POTENCIA 10 HP, COM CARREGADOR                                                                                                                                                                                                                                                                                                                                                                                          </v>
          </cell>
          <cell r="C6947" t="str">
            <v xml:space="preserve">UN    </v>
          </cell>
          <cell r="D6947" t="str">
            <v>22.480,44</v>
          </cell>
        </row>
        <row r="6948">
          <cell r="A6948">
            <v>36396</v>
          </cell>
          <cell r="B6948" t="str">
            <v xml:space="preserve">BETONEIRA, CAPACIDADE NOMINAL 400 L, CAPACIDADE DE MISTURA 310L, MOTOR ELETRICO TRIFASICO 220/380V POTENCIA 2 CV, SEM CARREGADOR                                                                                                                                                                                                                                                                                                                                                                          </v>
          </cell>
          <cell r="C6948" t="str">
            <v xml:space="preserve">UN    </v>
          </cell>
          <cell r="D6948" t="str">
            <v>4.727,19</v>
          </cell>
        </row>
        <row r="6949">
          <cell r="A6949">
            <v>36397</v>
          </cell>
          <cell r="B6949" t="str">
            <v xml:space="preserve">BETONEIRA, CAPACIDADE NOMINAL 600 L, CAPACIDADE DE MISTURA  360L, MOTOR ELETRICO TRIFASICO 220/380V, POTENCIA 4CV, EXCLUSO CARREGADOR                                                                                                                                                                                                                                                                                                                                                                     </v>
          </cell>
          <cell r="C6949" t="str">
            <v xml:space="preserve">UN    </v>
          </cell>
          <cell r="D6949" t="str">
            <v>16.807,81</v>
          </cell>
        </row>
        <row r="6950">
          <cell r="A6950">
            <v>36398</v>
          </cell>
          <cell r="B6950" t="str">
            <v xml:space="preserve">BETONEIRA, CAPACIDADE NOMINAL 600 L, CAPACIDADE DE MISTURA 440 L, MOTOR A DIESEL POTENCIA 10 CV, COM CARREGADOR                                                                                                                                                                                                                                                                                                                                                                                           </v>
          </cell>
          <cell r="C6950" t="str">
            <v xml:space="preserve">UN    </v>
          </cell>
          <cell r="D6950" t="str">
            <v>20.428,49</v>
          </cell>
        </row>
        <row r="6951">
          <cell r="A6951">
            <v>647</v>
          </cell>
          <cell r="B6951" t="str">
            <v xml:space="preserve">BLASTER, DINAMITADOR OU CABO DE FOGO                                                                                                                                                                                                                                                                                                                                                                                                                                                                      </v>
          </cell>
          <cell r="C6951" t="str">
            <v xml:space="preserve">H     </v>
          </cell>
          <cell r="D6951" t="str">
            <v>18,21</v>
          </cell>
        </row>
        <row r="6952">
          <cell r="A6952">
            <v>40920</v>
          </cell>
          <cell r="B6952" t="str">
            <v xml:space="preserve">BLASTER, DINAMITADOR OU CABO DE FOGO (MENSALISTA)                                                                                                                                                                                                                                                                                                                                                                                                                                                         </v>
          </cell>
          <cell r="C6952" t="str">
            <v xml:space="preserve">MES   </v>
          </cell>
          <cell r="D6952" t="str">
            <v>3.200,54</v>
          </cell>
        </row>
        <row r="6953">
          <cell r="A6953">
            <v>7266</v>
          </cell>
          <cell r="B6953" t="str">
            <v xml:space="preserve">BLOCO CERAMICO (ALVENARIA DE VEDACAO), DE 9 X 19 X 19 CM                                                                                                                                                                                                                                                                                                                                                                                                                                                  </v>
          </cell>
          <cell r="C6953" t="str">
            <v xml:space="preserve">MIL   </v>
          </cell>
          <cell r="D6953" t="str">
            <v>400,00</v>
          </cell>
        </row>
        <row r="6954">
          <cell r="A6954">
            <v>7270</v>
          </cell>
          <cell r="B6954" t="str">
            <v xml:space="preserve">BLOCO CERAMICO (ALVENARIA DE VEDACAO), 4 FUROS, DE 9 X 9 X 19 CM                                                                                                                                                                                                                                                                                                                                                                                                                                          </v>
          </cell>
          <cell r="C6954" t="str">
            <v xml:space="preserve">UN    </v>
          </cell>
          <cell r="D6954" t="str">
            <v>0,38</v>
          </cell>
        </row>
        <row r="6955">
          <cell r="A6955">
            <v>7269</v>
          </cell>
          <cell r="B6955" t="str">
            <v xml:space="preserve">BLOCO CERAMICO (ALVENARIA DE VEDACAO), 6 FUROS, DE 9 X 9 X 19 CM                                                                                                                                                                                                                                                                                                                                                                                                                                          </v>
          </cell>
          <cell r="C6955" t="str">
            <v xml:space="preserve">UN    </v>
          </cell>
          <cell r="D6955" t="str">
            <v>0,27</v>
          </cell>
        </row>
        <row r="6956">
          <cell r="A6956">
            <v>7271</v>
          </cell>
          <cell r="B6956" t="str">
            <v xml:space="preserve">BLOCO CERAMICO (ALVENARIA DE VEDACAO), 8 FUROS, DE 9 X 19 X 19 CM                                                                                                                                                                                                                                                                                                                                                                                                                                         </v>
          </cell>
          <cell r="C6956" t="str">
            <v xml:space="preserve">UN    </v>
          </cell>
          <cell r="D6956" t="str">
            <v>0,40</v>
          </cell>
        </row>
        <row r="6957">
          <cell r="A6957">
            <v>7268</v>
          </cell>
          <cell r="B6957" t="str">
            <v xml:space="preserve">BLOCO CERAMICO (ALVENARIA DE VEDACAO), 8 FUROS, DE 9 X 19 X 29 CM                                                                                                                                                                                                                                                                                                                                                                                                                                         </v>
          </cell>
          <cell r="C6957" t="str">
            <v xml:space="preserve">UN    </v>
          </cell>
          <cell r="D6957" t="str">
            <v>0,56</v>
          </cell>
        </row>
        <row r="6958">
          <cell r="A6958">
            <v>7267</v>
          </cell>
          <cell r="B6958" t="str">
            <v xml:space="preserve">BLOCO CERAMICO (ALVENARIA VEDACAO), 6 FUROS, DE 9 X 14 X 19 CM                                                                                                                                                                                                                                                                                                                                                                                                                                            </v>
          </cell>
          <cell r="C6958" t="str">
            <v xml:space="preserve">UN    </v>
          </cell>
          <cell r="D6958" t="str">
            <v>0,27</v>
          </cell>
        </row>
        <row r="6959">
          <cell r="A6959">
            <v>38783</v>
          </cell>
          <cell r="B6959" t="str">
            <v xml:space="preserve">BLOCO CERAMICO DE VEDACAO COM FUROS NA HORIZONTAL, 11,5 X 19 X 19 CM - 4,5 MPA (NBR 15270)                                                                                                                                                                                                                                                                                                                                                                                                                </v>
          </cell>
          <cell r="C6959" t="str">
            <v xml:space="preserve">UN    </v>
          </cell>
          <cell r="D6959" t="str">
            <v>0,50</v>
          </cell>
        </row>
        <row r="6960">
          <cell r="A6960">
            <v>37593</v>
          </cell>
          <cell r="B6960" t="str">
            <v xml:space="preserve">BLOCO CERAMICO DE VEDACAO COM FUROS NA VERTICAL, 14 X 19 X 39 CM - 4,5 MPA (NBR 15270)                                                                                                                                                                                                                                                                                                                                                                                                                    </v>
          </cell>
          <cell r="C6960" t="str">
            <v xml:space="preserve">UN    </v>
          </cell>
          <cell r="D6960" t="str">
            <v>1,30</v>
          </cell>
        </row>
        <row r="6961">
          <cell r="A6961">
            <v>37594</v>
          </cell>
          <cell r="B6961" t="str">
            <v xml:space="preserve">BLOCO CERAMICO DE VEDACAO COM FUROS NA VERTICAL, 19 X 19 X 39 CM - 4,5 MPA (NBR 15270)                                                                                                                                                                                                                                                                                                                                                                                                                    </v>
          </cell>
          <cell r="C6961" t="str">
            <v xml:space="preserve">UN    </v>
          </cell>
          <cell r="D6961" t="str">
            <v>1,60</v>
          </cell>
        </row>
        <row r="6962">
          <cell r="A6962">
            <v>37592</v>
          </cell>
          <cell r="B6962" t="str">
            <v xml:space="preserve">BLOCO CERAMICO DE VEDACAO COM FUROS NA VERTICAL, 9 X 19 X 39 CM - 4,5 MPA (NBR 15270)                                                                                                                                                                                                                                                                                                                                                                                                                     </v>
          </cell>
          <cell r="C6962" t="str">
            <v xml:space="preserve">UN    </v>
          </cell>
          <cell r="D6962" t="str">
            <v>0,97</v>
          </cell>
        </row>
        <row r="6963">
          <cell r="A6963">
            <v>34556</v>
          </cell>
          <cell r="B6963" t="str">
            <v xml:space="preserve">BLOCO CONCRETO ESTRUTURAL 14 X 19 X 29 CM, FBK 10 MPA (NBR 6136)                                                                                                                                                                                                                                                                                                                                                                                                                                          </v>
          </cell>
          <cell r="C6963" t="str">
            <v xml:space="preserve">UN    </v>
          </cell>
          <cell r="D6963" t="str">
            <v>2,21</v>
          </cell>
        </row>
        <row r="6964">
          <cell r="A6964">
            <v>37873</v>
          </cell>
          <cell r="B6964" t="str">
            <v xml:space="preserve">BLOCO CONCRETO ESTRUTURAL 14 X 19 X 29 CM, FBK 12 MPA  (NBR 6136)                                                                                                                                                                                                                                                                                                                                                                                                                                         </v>
          </cell>
          <cell r="C6964" t="str">
            <v xml:space="preserve">UN    </v>
          </cell>
          <cell r="D6964" t="str">
            <v>2,41</v>
          </cell>
        </row>
        <row r="6965">
          <cell r="A6965">
            <v>34564</v>
          </cell>
          <cell r="B6965" t="str">
            <v xml:space="preserve">BLOCO CONCRETO ESTRUTURAL 14 X 19 X 29 CM, FBK 14 MPA (NBR 6136)                                                                                                                                                                                                                                                                                                                                                                                                                                          </v>
          </cell>
          <cell r="C6965" t="str">
            <v xml:space="preserve">UN    </v>
          </cell>
          <cell r="D6965" t="str">
            <v>2,76</v>
          </cell>
        </row>
        <row r="6966">
          <cell r="A6966">
            <v>34565</v>
          </cell>
          <cell r="B6966" t="str">
            <v xml:space="preserve">BLOCO CONCRETO ESTRUTURAL 14 X 19 X 29 CM, FBK 16 MPA (NBR 6136)                                                                                                                                                                                                                                                                                                                                                                                                                                          </v>
          </cell>
          <cell r="C6966" t="str">
            <v xml:space="preserve">UN    </v>
          </cell>
          <cell r="D6966" t="str">
            <v>3,19</v>
          </cell>
        </row>
        <row r="6967">
          <cell r="A6967">
            <v>38590</v>
          </cell>
          <cell r="B6967" t="str">
            <v xml:space="preserve">BLOCO CONCRETO ESTRUTURAL 14 X 19 X 29 CM, FBK 4,5 MPA (NBR 6136)                                                                                                                                                                                                                                                                                                                                                                                                                                         </v>
          </cell>
          <cell r="C6967" t="str">
            <v xml:space="preserve">UN    </v>
          </cell>
          <cell r="D6967" t="str">
            <v>1,85</v>
          </cell>
        </row>
        <row r="6968">
          <cell r="A6968">
            <v>34566</v>
          </cell>
          <cell r="B6968" t="str">
            <v xml:space="preserve">BLOCO CONCRETO ESTRUTURAL 14 X 19 X 29 CM, FBK 6 MPA (NBR 6136)                                                                                                                                                                                                                                                                                                                                                                                                                                           </v>
          </cell>
          <cell r="C6968" t="str">
            <v xml:space="preserve">UN    </v>
          </cell>
          <cell r="D6968" t="str">
            <v>1,73</v>
          </cell>
        </row>
        <row r="6969">
          <cell r="A6969">
            <v>34567</v>
          </cell>
          <cell r="B6969" t="str">
            <v xml:space="preserve">BLOCO CONCRETO ESTRUTURAL 14 X 19 X 29 CM, FBK 8 MPA (NBR 6136)                                                                                                                                                                                                                                                                                                                                                                                                                                           </v>
          </cell>
          <cell r="C6969" t="str">
            <v xml:space="preserve">UN    </v>
          </cell>
          <cell r="D6969" t="str">
            <v>1,94</v>
          </cell>
        </row>
        <row r="6970">
          <cell r="A6970">
            <v>38591</v>
          </cell>
          <cell r="B6970" t="str">
            <v xml:space="preserve">BLOCO CONCRETO ESTRUTURAL 14 X 19 X 34 CM, FBK 4,5 MPA (NBR 6136)                                                                                                                                                                                                                                                                                                                                                                                                                                         </v>
          </cell>
          <cell r="C6970" t="str">
            <v xml:space="preserve">UN    </v>
          </cell>
          <cell r="D6970" t="str">
            <v>2,10</v>
          </cell>
        </row>
        <row r="6971">
          <cell r="A6971">
            <v>34568</v>
          </cell>
          <cell r="B6971" t="str">
            <v xml:space="preserve">BLOCO CONCRETO ESTRUTURAL 14 X 19 X 39 CM, FBK 10 MPA (NBR 6136)                                                                                                                                                                                                                                                                                                                                                                                                                                          </v>
          </cell>
          <cell r="C6971" t="str">
            <v xml:space="preserve">UN    </v>
          </cell>
          <cell r="D6971" t="str">
            <v>2,53</v>
          </cell>
        </row>
        <row r="6972">
          <cell r="A6972">
            <v>34569</v>
          </cell>
          <cell r="B6972" t="str">
            <v xml:space="preserve">BLOCO CONCRETO ESTRUTURAL 14 X 19 X 39 CM, FBK 12 MPA (NBR 6136)                                                                                                                                                                                                                                                                                                                                                                                                                                          </v>
          </cell>
          <cell r="C6972" t="str">
            <v xml:space="preserve">UN    </v>
          </cell>
          <cell r="D6972" t="str">
            <v>2,59</v>
          </cell>
        </row>
        <row r="6973">
          <cell r="A6973">
            <v>34570</v>
          </cell>
          <cell r="B6973" t="str">
            <v xml:space="preserve">BLOCO CONCRETO ESTRUTURAL 14 X 19 X 39 CM, FBK 14 MPA (NBR 6136)                                                                                                                                                                                                                                                                                                                                                                                                                                          </v>
          </cell>
          <cell r="C6973" t="str">
            <v xml:space="preserve">UN    </v>
          </cell>
          <cell r="D6973" t="str">
            <v>2,77</v>
          </cell>
        </row>
        <row r="6974">
          <cell r="A6974">
            <v>25070</v>
          </cell>
          <cell r="B6974" t="str">
            <v xml:space="preserve">BLOCO CONCRETO ESTRUTURAL 14 X 19 X 39 CM, FBK 4,5 MPA (NBR 6136)                                                                                                                                                                                                                                                                                                                                                                                                                                         </v>
          </cell>
          <cell r="C6974" t="str">
            <v xml:space="preserve">UN    </v>
          </cell>
          <cell r="D6974" t="str">
            <v>2,12</v>
          </cell>
        </row>
        <row r="6975">
          <cell r="A6975">
            <v>34571</v>
          </cell>
          <cell r="B6975" t="str">
            <v xml:space="preserve">BLOCO CONCRETO ESTRUTURAL 14 X 19 X 39 CM, FBK 6 MPA (NBR 6136)                                                                                                                                                                                                                                                                                                                                                                                                                                           </v>
          </cell>
          <cell r="C6975" t="str">
            <v xml:space="preserve">UN    </v>
          </cell>
          <cell r="D6975" t="str">
            <v>2,16</v>
          </cell>
        </row>
        <row r="6976">
          <cell r="A6976">
            <v>34573</v>
          </cell>
          <cell r="B6976" t="str">
            <v xml:space="preserve">BLOCO CONCRETO ESTRUTURAL 14 X 19 X 39 CM, FBK 8 MPA (NBR 6136)                                                                                                                                                                                                                                                                                                                                                                                                                                           </v>
          </cell>
          <cell r="C6976" t="str">
            <v xml:space="preserve">UN    </v>
          </cell>
          <cell r="D6976" t="str">
            <v>2,28</v>
          </cell>
        </row>
        <row r="6977">
          <cell r="A6977">
            <v>37107</v>
          </cell>
          <cell r="B6977" t="str">
            <v xml:space="preserve">BLOCO CONCRETO ESTRUTURAL 14 X 19 X 39, FCK 16 MPA - NBR 6136/2007                                                                                                                                                                                                                                                                                                                                                                                                                                        </v>
          </cell>
          <cell r="C6977" t="str">
            <v xml:space="preserve">UN    </v>
          </cell>
          <cell r="D6977" t="str">
            <v>3,37</v>
          </cell>
        </row>
        <row r="6978">
          <cell r="A6978">
            <v>34576</v>
          </cell>
          <cell r="B6978" t="str">
            <v xml:space="preserve">BLOCO CONCRETO ESTRUTURAL 19 X 19 X 39 CM, FBK 10 MPA (NBR 6136)                                                                                                                                                                                                                                                                                                                                                                                                                                          </v>
          </cell>
          <cell r="C6978" t="str">
            <v xml:space="preserve">UN    </v>
          </cell>
          <cell r="D6978" t="str">
            <v>3,16</v>
          </cell>
        </row>
        <row r="6979">
          <cell r="A6979">
            <v>34577</v>
          </cell>
          <cell r="B6979" t="str">
            <v xml:space="preserve">BLOCO CONCRETO ESTRUTURAL 19 X 19 X 39 CM, FBK 12 MPA (NBR 6136)                                                                                                                                                                                                                                                                                                                                                                                                                                          </v>
          </cell>
          <cell r="C6979" t="str">
            <v xml:space="preserve">UN    </v>
          </cell>
          <cell r="D6979" t="str">
            <v>3,37</v>
          </cell>
        </row>
        <row r="6980">
          <cell r="A6980">
            <v>34578</v>
          </cell>
          <cell r="B6980" t="str">
            <v xml:space="preserve">BLOCO CONCRETO ESTRUTURAL 19 X 19 X 39 CM, FBK 14 MPA (NBR 6136)                                                                                                                                                                                                                                                                                                                                                                                                                                          </v>
          </cell>
          <cell r="C6980" t="str">
            <v xml:space="preserve">UN    </v>
          </cell>
          <cell r="D6980" t="str">
            <v>3,74</v>
          </cell>
        </row>
        <row r="6981">
          <cell r="A6981">
            <v>34579</v>
          </cell>
          <cell r="B6981" t="str">
            <v xml:space="preserve">BLOCO CONCRETO ESTRUTURAL 19 X 19 X 39 CM, FBK 16 MPA (NBR 6136)                                                                                                                                                                                                                                                                                                                                                                                                                                          </v>
          </cell>
          <cell r="C6981" t="str">
            <v xml:space="preserve">UN    </v>
          </cell>
          <cell r="D6981" t="str">
            <v>4,79</v>
          </cell>
        </row>
        <row r="6982">
          <cell r="A6982">
            <v>25067</v>
          </cell>
          <cell r="B6982" t="str">
            <v xml:space="preserve">BLOCO CONCRETO ESTRUTURAL 19 X 19 X 39 CM, FBK 4,5 MPA (NBR 6136)                                                                                                                                                                                                                                                                                                                                                                                                                                         </v>
          </cell>
          <cell r="C6982" t="str">
            <v xml:space="preserve">UN    </v>
          </cell>
          <cell r="D6982" t="str">
            <v>2,76</v>
          </cell>
        </row>
        <row r="6983">
          <cell r="A6983">
            <v>34580</v>
          </cell>
          <cell r="B6983" t="str">
            <v xml:space="preserve">BLOCO CONCRETO ESTRUTURAL 19 X 19 X 39 CM, FBK 8 MPA (NBR 6136)                                                                                                                                                                                                                                                                                                                                                                                                                                           </v>
          </cell>
          <cell r="C6983" t="str">
            <v xml:space="preserve">UN    </v>
          </cell>
          <cell r="D6983" t="str">
            <v>3,01</v>
          </cell>
        </row>
        <row r="6984">
          <cell r="A6984">
            <v>25071</v>
          </cell>
          <cell r="B6984" t="str">
            <v xml:space="preserve">BLOCO CONCRETO ESTRUTURAL 9 X 19 X 39 CM, FBK 4,5 MPA (NBR 6136)                                                                                                                                                                                                                                                                                                                                                                                                                                          </v>
          </cell>
          <cell r="C6984" t="str">
            <v xml:space="preserve">UN    </v>
          </cell>
          <cell r="D6984" t="str">
            <v>1,45</v>
          </cell>
        </row>
        <row r="6985">
          <cell r="A6985">
            <v>38395</v>
          </cell>
          <cell r="B6985" t="str">
            <v xml:space="preserve">BLOCO DE ESPUMA MULTIUSO *23 X 13 X 8* CM                                                                                                                                                                                                                                                                                                                                                                                                                                                                 </v>
          </cell>
          <cell r="C6985" t="str">
            <v xml:space="preserve">UN    </v>
          </cell>
          <cell r="D6985" t="str">
            <v>5,95</v>
          </cell>
        </row>
        <row r="6986">
          <cell r="A6986">
            <v>34583</v>
          </cell>
          <cell r="B6986" t="str">
            <v xml:space="preserve">BLOCO DE GESSO COMPACTO, BRANCO, E = 10 CM, *67 X 50* CM                                                                                                                                                                                                                                                                                                                                                                                                                                                  </v>
          </cell>
          <cell r="C6986" t="str">
            <v xml:space="preserve">M2    </v>
          </cell>
          <cell r="D6986" t="str">
            <v>68,97</v>
          </cell>
        </row>
        <row r="6987">
          <cell r="A6987">
            <v>34584</v>
          </cell>
          <cell r="B6987" t="str">
            <v xml:space="preserve">BLOCO DE GESSO VAZADO BRANCO, E = *7* CM, *67 X 50* CM                                                                                                                                                                                                                                                                                                                                                                                                                                                    </v>
          </cell>
          <cell r="C6987" t="str">
            <v xml:space="preserve">M2    </v>
          </cell>
          <cell r="D6987" t="str">
            <v>38,61</v>
          </cell>
        </row>
        <row r="6988">
          <cell r="A6988">
            <v>709</v>
          </cell>
          <cell r="B6988" t="str">
            <v xml:space="preserve">BLOCO DE POLIETILENO ALTA DENSIDADE, *27* X *30* X *100* CM, ACOMPANHADOS PLACAS  TERMINAIS  E LONGARINAS, PARA FUNDO DE FILTRO                                                                                                                                                                                                                                                                                                                                                                           </v>
          </cell>
          <cell r="C6988" t="str">
            <v xml:space="preserve">M2    </v>
          </cell>
          <cell r="D6988" t="str">
            <v>468,66</v>
          </cell>
        </row>
        <row r="6989">
          <cell r="A6989">
            <v>716</v>
          </cell>
          <cell r="B6989" t="str">
            <v xml:space="preserve">BLOCO DE VIDRO INCOLOR XADREZ, DE *20 X 20 X 10* CM                                                                                                                                                                                                                                                                                                                                                                                                                                                       </v>
          </cell>
          <cell r="C6989" t="str">
            <v xml:space="preserve">UN    </v>
          </cell>
          <cell r="D6989" t="str">
            <v>12,03</v>
          </cell>
        </row>
        <row r="6990">
          <cell r="A6990">
            <v>715</v>
          </cell>
          <cell r="B6990" t="str">
            <v xml:space="preserve">BLOCO DE VIDRO INCOLOR, CANELADO, DE *19 X 19 X 8* CM                                                                                                                                                                                                                                                                                                                                                                                                                                                     </v>
          </cell>
          <cell r="C6990" t="str">
            <v xml:space="preserve">UN    </v>
          </cell>
          <cell r="D6990" t="str">
            <v>11,90</v>
          </cell>
        </row>
        <row r="6991">
          <cell r="A6991">
            <v>718</v>
          </cell>
          <cell r="B6991" t="str">
            <v xml:space="preserve">BLOCO DE VIDRO/ELEMENTO VAZADO INCOLOR, VENEZIANA, DE *20 X 20 X 6* CM                                                                                                                                                                                                                                                                                                                                                                                                                                    </v>
          </cell>
          <cell r="C6991" t="str">
            <v xml:space="preserve">UN    </v>
          </cell>
          <cell r="D6991" t="str">
            <v>17,73</v>
          </cell>
        </row>
        <row r="6992">
          <cell r="A6992">
            <v>11981</v>
          </cell>
          <cell r="B6992" t="str">
            <v xml:space="preserve">BLOCO DE VIDRO/ELEMENTO VAZADO, INCOLOR, VENEZIANA, *20 X 10 X 8* CM                                                                                                                                                                                                                                                                                                                                                                                                                                      </v>
          </cell>
          <cell r="C6992" t="str">
            <v xml:space="preserve">UN    </v>
          </cell>
          <cell r="D6992" t="str">
            <v>12,15</v>
          </cell>
        </row>
        <row r="6993">
          <cell r="A6993">
            <v>10610</v>
          </cell>
          <cell r="B6993" t="str">
            <v xml:space="preserve">BLOCO ESTRUTURAL CERAMICO - 14 X 19 X 29 CM - 4,0 MPA -  NBR 15270                                                                                                                                                                                                                                                                                                                                                                                                                                        </v>
          </cell>
          <cell r="C6993" t="str">
            <v xml:space="preserve">UN    </v>
          </cell>
          <cell r="D6993" t="str">
            <v>1,08</v>
          </cell>
        </row>
        <row r="6994">
          <cell r="A6994">
            <v>34585</v>
          </cell>
          <cell r="B6994" t="str">
            <v xml:space="preserve">BLOCO ESTRUTURAL CERAMICO 14 X 19 X 29 CM, 3,0 MPA (NBR 15270)                                                                                                                                                                                                                                                                                                                                                                                                                                            </v>
          </cell>
          <cell r="C6994" t="str">
            <v xml:space="preserve">UN    </v>
          </cell>
          <cell r="D6994" t="str">
            <v>1,10</v>
          </cell>
        </row>
        <row r="6995">
          <cell r="A6995">
            <v>34586</v>
          </cell>
          <cell r="B6995" t="str">
            <v xml:space="preserve">BLOCO ESTRUTURAL CERAMICO 14 X 19 X 29 CM, 6,0 MPA (NBR 15270)                                                                                                                                                                                                                                                                                                                                                                                                                                            </v>
          </cell>
          <cell r="C6995" t="str">
            <v xml:space="preserve">UN    </v>
          </cell>
          <cell r="D6995" t="str">
            <v>1,11</v>
          </cell>
        </row>
        <row r="6996">
          <cell r="A6996">
            <v>38603</v>
          </cell>
          <cell r="B6996" t="str">
            <v xml:space="preserve">BLOCO ESTRUTURAL CERAMICO 14 X 19 X 34 CM, 6,0 MPA (NBR 15270)                                                                                                                                                                                                                                                                                                                                                                                                                                            </v>
          </cell>
          <cell r="C6996" t="str">
            <v xml:space="preserve">UN    </v>
          </cell>
          <cell r="D6996" t="str">
            <v>1,28</v>
          </cell>
        </row>
        <row r="6997">
          <cell r="A6997">
            <v>34588</v>
          </cell>
          <cell r="B6997" t="str">
            <v xml:space="preserve">BLOCO ESTRUTURAL CERAMICO 14 X 19 X 39 CM, 6,0 MPA (NBR 15270)                                                                                                                                                                                                                                                                                                                                                                                                                                            </v>
          </cell>
          <cell r="C6997" t="str">
            <v xml:space="preserve">UN    </v>
          </cell>
          <cell r="D6997" t="str">
            <v>1,43</v>
          </cell>
        </row>
        <row r="6998">
          <cell r="A6998">
            <v>34590</v>
          </cell>
          <cell r="B6998" t="str">
            <v xml:space="preserve">BLOCO ESTRUTURAL CERAMICO 19 X 19 X 29 CM, 6,0 MPA (NBR 15270)                                                                                                                                                                                                                                                                                                                                                                                                                                            </v>
          </cell>
          <cell r="C6998" t="str">
            <v xml:space="preserve">UN    </v>
          </cell>
          <cell r="D6998" t="str">
            <v>1,54</v>
          </cell>
        </row>
        <row r="6999">
          <cell r="A6999">
            <v>34591</v>
          </cell>
          <cell r="B6999" t="str">
            <v xml:space="preserve">BLOCO ESTRUTURAL CERAMICO 19 X 19 X 39 CM, 6,0 MPA (NBR 15270)                                                                                                                                                                                                                                                                                                                                                                                                                                            </v>
          </cell>
          <cell r="C6999" t="str">
            <v xml:space="preserve">UN    </v>
          </cell>
          <cell r="D6999" t="str">
            <v>1,92</v>
          </cell>
        </row>
        <row r="7000">
          <cell r="A7000">
            <v>37103</v>
          </cell>
          <cell r="B7000" t="str">
            <v xml:space="preserve">BLOCO VEDACAO CONCRETO APARENTE 14 X 19 X 39 CM (CLASSE C - NBR 6136)                                                                                                                                                                                                                                                                                                                                                                                                                                     </v>
          </cell>
          <cell r="C7000" t="str">
            <v xml:space="preserve">UN    </v>
          </cell>
          <cell r="D7000" t="str">
            <v>1,81</v>
          </cell>
        </row>
        <row r="7001">
          <cell r="A7001">
            <v>34555</v>
          </cell>
          <cell r="B7001" t="str">
            <v xml:space="preserve">BLOCO VEDACAO CONCRETO APARENTE 19 X 19 X 39 CM  (CLASSE C - NBR 6136)                                                                                                                                                                                                                                                                                                                                                                                                                                    </v>
          </cell>
          <cell r="C7001" t="str">
            <v xml:space="preserve">UN    </v>
          </cell>
          <cell r="D7001" t="str">
            <v>2,26</v>
          </cell>
        </row>
        <row r="7002">
          <cell r="A7002">
            <v>34599</v>
          </cell>
          <cell r="B7002" t="str">
            <v xml:space="preserve">BLOCO VEDACAO CONCRETO APARENTE 9 X 19 X 39 CM (CLASSE C - NBR 6136)                                                                                                                                                                                                                                                                                                                                                                                                                                      </v>
          </cell>
          <cell r="C7002" t="str">
            <v xml:space="preserve">UN    </v>
          </cell>
          <cell r="D7002" t="str">
            <v>1,62</v>
          </cell>
        </row>
        <row r="7003">
          <cell r="A7003">
            <v>674</v>
          </cell>
          <cell r="B7003" t="str">
            <v xml:space="preserve">BLOCO VEDACAO CONCRETO CELULAR AUTOCLAVADO 10 X 30 X 60 CM (E X A X C)                                                                                                                                                                                                                                                                                                                                                                                                                                    </v>
          </cell>
          <cell r="C7003" t="str">
            <v xml:space="preserve">M2    </v>
          </cell>
          <cell r="D7003" t="str">
            <v>43,85</v>
          </cell>
        </row>
        <row r="7004">
          <cell r="A7004">
            <v>34600</v>
          </cell>
          <cell r="B7004" t="str">
            <v xml:space="preserve">BLOCO VEDACAO CONCRETO CELULAR AUTOCLAVADO 15 X 30 X 60 CM (E X A X C)                                                                                                                                                                                                                                                                                                                                                                                                                                    </v>
          </cell>
          <cell r="C7004" t="str">
            <v xml:space="preserve">M2    </v>
          </cell>
          <cell r="D7004" t="str">
            <v>71,25</v>
          </cell>
        </row>
        <row r="7005">
          <cell r="A7005">
            <v>652</v>
          </cell>
          <cell r="B7005" t="str">
            <v xml:space="preserve">BLOCO VEDACAO CONCRETO CELULAR AUTOCLAVADO 20 X 30 X 60 CM                                                                                                                                                                                                                                                                                                                                                                                                                                                </v>
          </cell>
          <cell r="C7005" t="str">
            <v xml:space="preserve">M2    </v>
          </cell>
          <cell r="D7005" t="str">
            <v>90,74</v>
          </cell>
        </row>
        <row r="7006">
          <cell r="A7006">
            <v>34592</v>
          </cell>
          <cell r="B7006" t="str">
            <v xml:space="preserve">BLOCO VEDACAO CONCRETO 14 X 19 X 29 CM (CLASSE C - NBR 6136)                                                                                                                                                                                                                                                                                                                                                                                                                                              </v>
          </cell>
          <cell r="C7006" t="str">
            <v xml:space="preserve">UN    </v>
          </cell>
          <cell r="D7006" t="str">
            <v>1,54</v>
          </cell>
        </row>
        <row r="7007">
          <cell r="A7007">
            <v>651</v>
          </cell>
          <cell r="B7007" t="str">
            <v xml:space="preserve">BLOCO VEDACAO CONCRETO 14 X 19 X 39 CM (CLASSE C - NBR 6136)                                                                                                                                                                                                                                                                                                                                                                                                                                              </v>
          </cell>
          <cell r="C7007" t="str">
            <v xml:space="preserve">UN    </v>
          </cell>
          <cell r="D7007" t="str">
            <v>1,76</v>
          </cell>
        </row>
        <row r="7008">
          <cell r="A7008">
            <v>654</v>
          </cell>
          <cell r="B7008" t="str">
            <v xml:space="preserve">BLOCO VEDACAO CONCRETO 19 X 19 X 39 CM (CLASSE C - NBR 6136)                                                                                                                                                                                                                                                                                                                                                                                                                                              </v>
          </cell>
          <cell r="C7008" t="str">
            <v xml:space="preserve">UN    </v>
          </cell>
          <cell r="D7008" t="str">
            <v>2,27</v>
          </cell>
        </row>
        <row r="7009">
          <cell r="A7009">
            <v>650</v>
          </cell>
          <cell r="B7009" t="str">
            <v xml:space="preserve">BLOCO VEDACAO CONCRETO 9 X 19 X 39 CM (CLASSE C - NBR 6136)                                                                                                                                                                                                                                                                                                                                                                                                                                               </v>
          </cell>
          <cell r="C7009" t="str">
            <v xml:space="preserve">UN    </v>
          </cell>
          <cell r="D7009" t="str">
            <v>1,50</v>
          </cell>
        </row>
        <row r="7010">
          <cell r="A7010">
            <v>40517</v>
          </cell>
          <cell r="B7010" t="str">
            <v xml:space="preserve">BLOQUETE/PISO DE CONCRETO - MODELO BLOCO PISOGRAMA/CONCREGRAMA 2 FUROS, *35  CM X 15* CM, E =  *6* CM, COR NATURAL                                                                                                                                                                                                                                                                                                                                                                                        </v>
          </cell>
          <cell r="C7010" t="str">
            <v xml:space="preserve">M2    </v>
          </cell>
          <cell r="D7010" t="str">
            <v>41,99</v>
          </cell>
        </row>
        <row r="7011">
          <cell r="A7011">
            <v>40520</v>
          </cell>
          <cell r="B7011" t="str">
            <v xml:space="preserve">BLOQUETE/PISO DE CONCRETO - MODELO BLOCO PISOGRAMA/CONCREGRAMA 2 FUROS, *35  CM X 15* CM, E =  *8* CM, COR NATURAL                                                                                                                                                                                                                                                                                                                                                                                        </v>
          </cell>
          <cell r="C7011" t="str">
            <v xml:space="preserve">M2    </v>
          </cell>
          <cell r="D7011" t="str">
            <v>44,00</v>
          </cell>
        </row>
        <row r="7012">
          <cell r="A7012">
            <v>40515</v>
          </cell>
          <cell r="B7012" t="str">
            <v xml:space="preserve">BLOQUETE/PISO DE CONCRETO - MODELO PISOGRAMA/CONCREGRAMA/PAVI-GRADE/GRAMEIRO, *60  CM X 45* CM, E =  *7* CM, COR NATURAL                                                                                                                                                                                                                                                                                                                                                                                  </v>
          </cell>
          <cell r="C7012" t="str">
            <v xml:space="preserve">M2    </v>
          </cell>
          <cell r="D7012" t="str">
            <v>53,12</v>
          </cell>
        </row>
        <row r="7013">
          <cell r="A7013">
            <v>40516</v>
          </cell>
          <cell r="B7013" t="str">
            <v xml:space="preserve">BLOQUETE/PISO DE CONCRETO - MODELO PISOGRAMA/CONCREGRAMA/PAVI-GRADE/GRAMEIRO, *60  CM X 45* CM, E =  *9* CM, COR NATURAL                                                                                                                                                                                                                                                                                                                                                                                  </v>
          </cell>
          <cell r="C7013" t="str">
            <v xml:space="preserve">M2    </v>
          </cell>
          <cell r="D7013" t="str">
            <v>63,25</v>
          </cell>
        </row>
        <row r="7014">
          <cell r="A7014">
            <v>40529</v>
          </cell>
          <cell r="B7014" t="str">
            <v xml:space="preserve">BLOQUETE/PISO INTERTRAVADO DE CONCRETO - MODELO ONDA/16 FACES/RETANGULAR/TIJOLINHO/PAVER/HOLANDES/PARALELEPIPEDO, *22 CM X *11 CM, E = 10 CM, RESISTENCIA DE 50 MPA (NBR 9781), COR NATURAL                                                                                                                                                                                                                                                                                                               </v>
          </cell>
          <cell r="C7014" t="str">
            <v xml:space="preserve">M2    </v>
          </cell>
          <cell r="D7014" t="str">
            <v>49,39</v>
          </cell>
        </row>
        <row r="7015">
          <cell r="A7015">
            <v>36170</v>
          </cell>
          <cell r="B7015" t="str">
            <v xml:space="preserve">BLOQUETE/PISO INTERTRAVADO DE CONCRETO - MODELO ONDA/16 FACES/RETANGULAR/TIJOLINHO/PAVER/HOLANDES/PARALELEPIPEDO, *22 CM X 11* CM, E = 8 CM, RESISTENCIA DE 35 MPA (NBR 9781), COR NATURAL                                                                                                                                                                                                                                                                                                                </v>
          </cell>
          <cell r="C7015" t="str">
            <v xml:space="preserve">M2    </v>
          </cell>
          <cell r="D7015" t="str">
            <v>37,00</v>
          </cell>
        </row>
        <row r="7016">
          <cell r="A7016">
            <v>40524</v>
          </cell>
          <cell r="B7016" t="str">
            <v xml:space="preserve">BLOQUETE/PISO INTERTRAVADO DE CONCRETO - MODELO ONDA/16 FACES/RETANGULAR/TIJOLINHO/PAVER/HOLANDES/PARALELEPIPEDO, 20 CM X 10 CM, E = 10 CM, RESISTENCIA DE 35 MPA (NBR 9781), COR NATURAL                                                                                                                                                                                                                                                                                                                 </v>
          </cell>
          <cell r="C7016" t="str">
            <v xml:space="preserve">M2    </v>
          </cell>
          <cell r="D7016" t="str">
            <v>44,99</v>
          </cell>
        </row>
        <row r="7017">
          <cell r="A7017">
            <v>36156</v>
          </cell>
          <cell r="B7017" t="str">
            <v xml:space="preserve">BLOQUETE/PISO INTERTRAVADO DE CONCRETO - MODELO ONDA/16 FACES/RETANGULAR/TIJOLINHO/PAVER/HOLANDES/PARALELEPIPEDO, 20 CM X 10 CM, E = 6 CM, RESISTENCIA DE 35 MPA (NBR 9781), COLORIDO                                                                                                                                                                                                                                                                                                                     </v>
          </cell>
          <cell r="C7017" t="str">
            <v xml:space="preserve">M2    </v>
          </cell>
          <cell r="D7017" t="str">
            <v>39,00</v>
          </cell>
        </row>
        <row r="7018">
          <cell r="A7018">
            <v>36155</v>
          </cell>
          <cell r="B7018" t="str">
            <v xml:space="preserve">BLOQUETE/PISO INTERTRAVADO DE CONCRETO - MODELO ONDA/16 FACES/RETANGULAR/TIJOLINHO/PAVER/HOLANDES/PARALELEPIPEDO, 20 CM X 10 CM, E = 6 CM, RESISTENCIA DE 35 MPA (NBR 9781), COR NATURAL                                                                                                                                                                                                                                                                                                                  </v>
          </cell>
          <cell r="C7018" t="str">
            <v xml:space="preserve">M2    </v>
          </cell>
          <cell r="D7018" t="str">
            <v>34,55</v>
          </cell>
        </row>
        <row r="7019">
          <cell r="A7019">
            <v>36154</v>
          </cell>
          <cell r="B7019" t="str">
            <v xml:space="preserve">BLOQUETE/PISO INTERTRAVADO DE CONCRETO - MODELO ONDA/16 FACES/RETANGULAR/TIJOLINHO/PAVER/HOLANDES/PARALELEPIPEDO, 20 CM X 10 CM, E = 8 CM, RESISTENCIA DE 35 MPA (NBR 9781), COLORIDO                                                                                                                                                                                                                                                                                                                     </v>
          </cell>
          <cell r="C7019" t="str">
            <v xml:space="preserve">M2    </v>
          </cell>
          <cell r="D7019" t="str">
            <v>45,89</v>
          </cell>
        </row>
        <row r="7020">
          <cell r="A7020">
            <v>695</v>
          </cell>
          <cell r="B7020" t="str">
            <v xml:space="preserve">BLOQUETE/PISO INTERTRAVADO DE CONCRETO - MODELO RAQUETE, *22 CM X 13,5* CM, E = 6 CM, RESISTENCIA DE 35 MPA (NBR 9781), COR NATURAL                                                                                                                                                                                                                                                                                                                                                                       </v>
          </cell>
          <cell r="C7020" t="str">
            <v xml:space="preserve">M2    </v>
          </cell>
          <cell r="D7020" t="str">
            <v>33,92</v>
          </cell>
        </row>
        <row r="7021">
          <cell r="A7021">
            <v>679</v>
          </cell>
          <cell r="B7021" t="str">
            <v xml:space="preserve">BLOQUETE/PISO INTERTRAVADO DE CONCRETO - MODELO SEXTAVADO, 25 CM X 25 CM, E = 10 CM, RESISTENCIA DE 35 MPA (NBR 9781), COR NATURAL                                                                                                                                                                                                                                                                                                                                                                        </v>
          </cell>
          <cell r="C7021" t="str">
            <v xml:space="preserve">M2    </v>
          </cell>
          <cell r="D7021" t="str">
            <v>46,50</v>
          </cell>
        </row>
        <row r="7022">
          <cell r="A7022">
            <v>711</v>
          </cell>
          <cell r="B7022" t="str">
            <v xml:space="preserve">BLOQUETE/PISO INTERTRAVADO DE CONCRETO - MODELO SEXTAVADO, 25 CM X 25 CM, E = 6 CM, RESISTENCIA DE 35 MPA (NBR 9781), COR NATURAL                                                                                                                                                                                                                                                                                                                                                                         </v>
          </cell>
          <cell r="C7022" t="str">
            <v xml:space="preserve">M2    </v>
          </cell>
          <cell r="D7022" t="str">
            <v>35,50</v>
          </cell>
        </row>
        <row r="7023">
          <cell r="A7023">
            <v>712</v>
          </cell>
          <cell r="B7023" t="str">
            <v xml:space="preserve">BLOQUETE/PISO INTERTRAVADO DE CONCRETO - MODELO SEXTAVADO, 25 CM X 25 CM, E = 8 CM, RESISTENCIA DE 35 MPA (NBR 9781), COR NATURAL                                                                                                                                                                                                                                                                                                                                                                         </v>
          </cell>
          <cell r="C7023" t="str">
            <v xml:space="preserve">M2    </v>
          </cell>
          <cell r="D7023" t="str">
            <v>37,00</v>
          </cell>
        </row>
        <row r="7024">
          <cell r="A7024">
            <v>12614</v>
          </cell>
          <cell r="B7024" t="str">
            <v xml:space="preserve">BOCAL PVC, PARA CALHA PLUVIAL, DIAMETRO DA SAIDA ENTRE 80 E 100 MM, PARA DRENAGEM PREDIAL                                                                                                                                                                                                                                                                                                                                                                                                                 </v>
          </cell>
          <cell r="C7024" t="str">
            <v xml:space="preserve">UN    </v>
          </cell>
          <cell r="D7024" t="str">
            <v>17,20</v>
          </cell>
        </row>
        <row r="7025">
          <cell r="A7025">
            <v>6140</v>
          </cell>
          <cell r="B7025" t="str">
            <v xml:space="preserve">BOLSA DE LIGACAO EM PVC FLEXIVEL PARA VASO SANITARIO 1.1/2 " (40 MM)                                                                                                                                                                                                                                                                                                                                                                                                                                      </v>
          </cell>
          <cell r="C7025" t="str">
            <v xml:space="preserve">UN    </v>
          </cell>
          <cell r="D7025" t="str">
            <v>2,91</v>
          </cell>
        </row>
        <row r="7026">
          <cell r="A7026">
            <v>38399</v>
          </cell>
          <cell r="B7026" t="str">
            <v xml:space="preserve">BOLSA DE LONA PARA FERRAMENTAS *50 X 35 X 25* CM                                                                                                                                                                                                                                                                                                                                                                                                                                                          </v>
          </cell>
          <cell r="C7026" t="str">
            <v xml:space="preserve">UN    </v>
          </cell>
          <cell r="D7026" t="str">
            <v>154,34</v>
          </cell>
        </row>
        <row r="7027">
          <cell r="A7027">
            <v>735</v>
          </cell>
          <cell r="B7027" t="str">
            <v xml:space="preserve">BOMBA CENTRIFUGA  MOTOR ELETRICO TRIFASICO 1,48HP  DIAMETRO DE SUCCAO X ELEVACAO 1" X 1", 4 ESTAGIOS, DIAMETRO DOS ROTORES 3 X 107 MM + 1 X 100 MM, HM/Q: 10 M / 5,3 M3/H A 70 M / 1,8 M3/H                                                                                                                                                                                                                                                                                                               </v>
          </cell>
          <cell r="C7027" t="str">
            <v xml:space="preserve">UN    </v>
          </cell>
          <cell r="D7027" t="str">
            <v>1.626,24</v>
          </cell>
        </row>
        <row r="7028">
          <cell r="A7028">
            <v>736</v>
          </cell>
          <cell r="B7028" t="str">
            <v xml:space="preserve">BOMBA CENTRIFUGA  MOTOR ELETRICO TRIFASICO 2,96HP, DIAMETRO DE SUCCAO X ELEVACAO 1 1/2" X 1 1/4", DIAMETRO DO ROTOR 148 MM, HM/Q: 34 M / 14,80 M3/H A 40 M / 8,60 M3/H                                                                                                                                                                                                                                                                                                                                    </v>
          </cell>
          <cell r="C7028" t="str">
            <v xml:space="preserve">UN    </v>
          </cell>
          <cell r="D7028" t="str">
            <v>1.367,37</v>
          </cell>
        </row>
        <row r="7029">
          <cell r="A7029">
            <v>729</v>
          </cell>
          <cell r="B7029" t="str">
            <v xml:space="preserve">BOMBA CENTRIFUGA COM MOTOR ELETRICO MONOFASICO, POTENCIA 0,33 HP,  BOCAIS 1" X 3/4", DIAMETRO DO ROTOR 99 MM, HM/Q = 4 MCA / 8,5 M3/H A 18 MCA / 0,90 M3/H                                                                                                                                                                                                                                                                                                                                                </v>
          </cell>
          <cell r="C7029" t="str">
            <v xml:space="preserve">UN    </v>
          </cell>
          <cell r="D7029" t="str">
            <v>557,22</v>
          </cell>
        </row>
        <row r="7030">
          <cell r="A7030">
            <v>39925</v>
          </cell>
          <cell r="B7030" t="str">
            <v xml:space="preserve">BOMBA CENTRIFUGA MONOESTAGIO COM MOTOR ELETRICO MONOFASICO, POTENCIA 15 HP,  DIAMETRO DO ROTOR *173* MM, HM/Q = *30* MCA / *90* M3/H A *45* MCA / *55* M3/H                                                                                                                                                                                                                                                                                                                                               </v>
          </cell>
          <cell r="C7030" t="str">
            <v xml:space="preserve">UN    </v>
          </cell>
          <cell r="D7030" t="str">
            <v>8.051,78</v>
          </cell>
        </row>
        <row r="7031">
          <cell r="A7031">
            <v>731</v>
          </cell>
          <cell r="B7031" t="str">
            <v xml:space="preserve">BOMBA CENTRIFUGA MOTOR ELETRICO MONOFASICO 0,49 HP  BOCAIS 1" X 3/4", DIAMETRO DO ROTOR 110 MM, HM/Q: 6 M / 8,3 M3/H A 20 M / 1,2 M3/H                                                                                                                                                                                                                                                                                                                                                                    </v>
          </cell>
          <cell r="C7031" t="str">
            <v xml:space="preserve">UN    </v>
          </cell>
          <cell r="D7031" t="str">
            <v>542,31</v>
          </cell>
        </row>
        <row r="7032">
          <cell r="A7032">
            <v>10575</v>
          </cell>
          <cell r="B7032" t="str">
            <v xml:space="preserve">BOMBA CENTRIFUGA MOTOR ELETRICO MONOFASICO 0,50 CV DIAMETRO DE SUCCAO X ELEVACAO 3/4" X 3/4", MONOESTAGIO, DIAMETRO DOS ROTORES 114 MM, HM/Q: 2 M / 2,99 M3/H A 24 M / 0,71 M3/H                                                                                                                                                                                                                                                                                                                          </v>
          </cell>
          <cell r="C7032" t="str">
            <v xml:space="preserve">UN    </v>
          </cell>
          <cell r="D7032" t="str">
            <v>846,32</v>
          </cell>
        </row>
        <row r="7033">
          <cell r="A7033">
            <v>733</v>
          </cell>
          <cell r="B7033" t="str">
            <v xml:space="preserve">BOMBA CENTRIFUGA MOTOR ELETRICO MONOFASICO 0,74HP  DIAMETRO DE SUCCAO X ELEVACAO 1 1/4" X 1", DIAMETRO DO ROTOR 120 MM, HM/Q: 8 M / 7,70 M3/H A 24 M / 2,80 M3/H                                                                                                                                                                                                                                                                                                                                          </v>
          </cell>
          <cell r="C7033" t="str">
            <v xml:space="preserve">UN    </v>
          </cell>
          <cell r="D7033" t="str">
            <v>926,61</v>
          </cell>
        </row>
        <row r="7034">
          <cell r="A7034">
            <v>732</v>
          </cell>
          <cell r="B7034" t="str">
            <v xml:space="preserve">BOMBA CENTRIFUGA MOTOR ELETRICO TRIFASICO 0,99HP  DIAMETRO DE SUCCAO X ELEVACAO 1" X 1", DIAMETRO DO ROTOR 145 MM, HM/Q: 14 M / 8,4 M3/H A 40 M / 0,60 M3/H                                                                                                                                                                                                                                                                                                                                               </v>
          </cell>
          <cell r="C7034" t="str">
            <v xml:space="preserve">UN    </v>
          </cell>
          <cell r="D7034" t="str">
            <v>914,16</v>
          </cell>
        </row>
        <row r="7035">
          <cell r="A7035">
            <v>737</v>
          </cell>
          <cell r="B7035" t="str">
            <v xml:space="preserve">BOMBA CENTRIFUGA MOTOR ELETRICO TRIFASICO 14,8 HP, DIAMETRO DE SUCCAO X ELEVACAO 2 1/2" X 2", DIAMETRO DO ROTOR 195 MM, HM/Q: 62 M / 55,5 M3/H A 80 M / 31,50 M3/H                                                                                                                                                                                                                                                                                                                                        </v>
          </cell>
          <cell r="C7035" t="str">
            <v xml:space="preserve">UN    </v>
          </cell>
          <cell r="D7035" t="str">
            <v>5.126,33</v>
          </cell>
        </row>
        <row r="7036">
          <cell r="A7036">
            <v>738</v>
          </cell>
          <cell r="B7036" t="str">
            <v xml:space="preserve">BOMBA CENTRIFUGA MOTOR ELETRICO TRIFASICO 5HP, DIAMETRO DE SUCCAO X ELEVACAO 2" X 1 1/2", DIAMETRO DO ROTOR 155 MM, HM/Q: 40 M / 20,40 M3/H A 46 M / 9,20 M3/H                                                                                                                                                                                                                                                                                                                                            </v>
          </cell>
          <cell r="C7036" t="str">
            <v xml:space="preserve">UN    </v>
          </cell>
          <cell r="D7036" t="str">
            <v>2.377,04</v>
          </cell>
        </row>
        <row r="7037">
          <cell r="A7037">
            <v>740</v>
          </cell>
          <cell r="B7037" t="str">
            <v xml:space="preserve">BOMBA CENTRIFUGA MOTOR ELETRICO TRIFASICO 9,86 DIAMETRO DE SUCCAO X ELEVACAO 1" X 1", 4 ESTAGIOS, DIAMETRO DOS ROTORES 4 X 146 MM, HM/Q: 85 M / 14,9 M3/H A 140 M / 4,2 M3/H                                                                                                                                                                                                                                                                                                                              </v>
          </cell>
          <cell r="C7037" t="str">
            <v xml:space="preserve">UN    </v>
          </cell>
          <cell r="D7037" t="str">
            <v>4.822,53</v>
          </cell>
        </row>
        <row r="7038">
          <cell r="A7038">
            <v>734</v>
          </cell>
          <cell r="B7038" t="str">
            <v xml:space="preserve">BOMBA CENTRIFUGA,  MOTOR ELETRICO TRIFASICO 1,48HP  DIAMETRO DE SUCCAO X ELEVACAO 1 1/2" X 1", DIAMETRO DO ROTOR 117 MM, HM/Q: 10 M / 21,9 M3/H A 24 M / 6,1 M3/H                                                                                                                                                                                                                                                                                                                                         </v>
          </cell>
          <cell r="C7038" t="str">
            <v xml:space="preserve">UN    </v>
          </cell>
          <cell r="D7038" t="str">
            <v>979,97</v>
          </cell>
        </row>
        <row r="7039">
          <cell r="A7039">
            <v>39008</v>
          </cell>
          <cell r="B7039" t="str">
            <v xml:space="preserve">BOMBA DE PROJECAO DE CONCRETO SECO, POTENCIA 10 CV, VAZAO 3 M3/H                                                                                                                                                                                                                                                                                                                                                                                                                                          </v>
          </cell>
          <cell r="C7039" t="str">
            <v xml:space="preserve">UN    </v>
          </cell>
          <cell r="D7039" t="str">
            <v>50.369,36</v>
          </cell>
        </row>
        <row r="7040">
          <cell r="A7040">
            <v>39009</v>
          </cell>
          <cell r="B7040" t="str">
            <v xml:space="preserve">BOMBA DE PROJECAO DE CONCRETO SECO, POTENCIA 10 CV, VAZAO 6 M3/H                                                                                                                                                                                                                                                                                                                                                                                                                                          </v>
          </cell>
          <cell r="C7040" t="str">
            <v xml:space="preserve">UN    </v>
          </cell>
          <cell r="D7040" t="str">
            <v>53.964,53</v>
          </cell>
        </row>
        <row r="7041">
          <cell r="A7041">
            <v>10587</v>
          </cell>
          <cell r="B7041" t="str">
            <v xml:space="preserve">BOMBA SUBMERSA PARA POCOS TUBULARES PROFUNDOS DIAMETRO DE 4 POLEGADAS, ELETRICA, MONOFASICA, POTENCIA 0,49 HP, 13 ESTAGIOS, BOCAL DE DESCARGA DIAMETRO DE UMA POLEGADA E MEIA, HM/Q = 18 M / 1,90 M3/H A 85 M / 0,60 M3/H                                                                                                                                                                                                                                                                                 </v>
          </cell>
          <cell r="C7041" t="str">
            <v xml:space="preserve">UN    </v>
          </cell>
          <cell r="D7041" t="str">
            <v>1.922,77</v>
          </cell>
        </row>
        <row r="7042">
          <cell r="A7042">
            <v>759</v>
          </cell>
          <cell r="B7042" t="str">
            <v xml:space="preserve">BOMBA SUBMERSA PARA POCOS TUBULARES PROFUNDOS DIAMETRO DE 4 POLEGADAS, ELETRICA, TRIFASICA, POTENCIA 1,97 HP, 20 ESTAGIOS, BOCAL DE DESCARGA DIAMETRO DE UMA POLEGADA E MEIA, HM/Q = 18 M / 5,40 M3/H A 164 M / 0,80 M3/H                                                                                                                                                                                                                                                                                 </v>
          </cell>
          <cell r="C7042" t="str">
            <v xml:space="preserve">UN    </v>
          </cell>
          <cell r="D7042" t="str">
            <v>2.764,56</v>
          </cell>
        </row>
        <row r="7043">
          <cell r="A7043">
            <v>761</v>
          </cell>
          <cell r="B7043" t="str">
            <v xml:space="preserve">BOMBA SUBMERSA PARA POCOS TUBULARES PROFUNDOS DIAMETRO DE 4 POLEGADAS, ELETRICA, TRIFASICA, POTENCIA 5,42 HP, 15 ESTAGIOS, BOCAL DE DESCARGA DIAMETRO DE 2 POLEGADAS, HM/Q = 18 M / 18,10 M3/H A 121 M / 2,90 M3/H                                                                                                                                                                                                                                                                                        </v>
          </cell>
          <cell r="C7043" t="str">
            <v xml:space="preserve">UN    </v>
          </cell>
          <cell r="D7043" t="str">
            <v>4.686,17</v>
          </cell>
        </row>
        <row r="7044">
          <cell r="A7044">
            <v>750</v>
          </cell>
          <cell r="B7044" t="str">
            <v xml:space="preserve">BOMBA SUBMERSA PARA POCOS TUBULARES PROFUNDOS DIAMETRO DE 4 POLEGADAS, ELETRICA, TRIFASICA, POTENCIA 5,42 HP, 29 ESTAGIOS, BOCAL DE DESCARGA DE UMA POLEGADA E MEIA, HM/Q = 18 M / 8,10 M3/H A 201 M / 3,2 M3/H                                                                                                                                                                                                                                                                                           </v>
          </cell>
          <cell r="C7044" t="str">
            <v xml:space="preserve">UN    </v>
          </cell>
          <cell r="D7044" t="str">
            <v>4.449,14</v>
          </cell>
        </row>
        <row r="7045">
          <cell r="A7045">
            <v>755</v>
          </cell>
          <cell r="B7045" t="str">
            <v xml:space="preserve">BOMBA SUBMERSA PARA POCOS TUBULARES PROFUNDOS DIAMETRO DE 6 POLEGADAS, ELETRICA, TRIFASICA, POTENCIA 27,12 HP, 7 ESTAGIOS, BOCAL DE DESCARGA DIAMETRO DE 4 POLEGADAS, HM/Q = 13,9 M / 90 M3/H A 44,0 M / 25,0 M3/H                                                                                                                                                                                                                                                                                        </v>
          </cell>
          <cell r="C7045" t="str">
            <v xml:space="preserve">UN    </v>
          </cell>
          <cell r="D7045" t="str">
            <v>18.257,13</v>
          </cell>
        </row>
        <row r="7046">
          <cell r="A7046">
            <v>749</v>
          </cell>
          <cell r="B7046" t="str">
            <v xml:space="preserve">BOMBA SUBMERSA PARA POCOS TUBULARES PROFUNDOS DIAMETRO DE 6 POLEGADAS, ELETRICA, TRIFASICA, POTENCIA 3,45 HP, 5 ESTAGIOS, BOCAL DE DESCARGA DIAMETRO DE 2 POLEGADAS, HM/Q = 68,5 M / 6,12 M3/H A 39,5 M / 14,04 M3/H                                                                                                                                                                                                                                                                                      </v>
          </cell>
          <cell r="C7046" t="str">
            <v xml:space="preserve">UN    </v>
          </cell>
          <cell r="D7046" t="str">
            <v>6.714,63</v>
          </cell>
        </row>
        <row r="7047">
          <cell r="A7047">
            <v>756</v>
          </cell>
          <cell r="B7047" t="str">
            <v xml:space="preserve">BOMBA SUBMERSA PARA POCOS TUBULARES PROFUNDOS DIAMETRO DE 6 POLEGADAS, ELETRICA, TRIFASICA, POTENCIA 32 HP, 9 ESTAGIOS, BOCAL DE DESCARGA DIAMETRO DE 4 POLEGADAS, HM/Q = 114,0 M / 13,9 M3/H A 57,0 M / 25,0 M3/H                                                                                                                                                                                                                                                                                        </v>
          </cell>
          <cell r="C7047" t="str">
            <v xml:space="preserve">UN    </v>
          </cell>
          <cell r="D7047" t="str">
            <v>19.911,84</v>
          </cell>
        </row>
        <row r="7048">
          <cell r="A7048">
            <v>757</v>
          </cell>
          <cell r="B7048" t="str">
            <v xml:space="preserve">BOMBA SUBMERSIVEL,  ELETRICA, TRIFASICA, POTENCIA 6 HP, DIAMETRO DO ROTOR 127 MM, BOCAL DE SAIDA DIAMETRO DE 3 POLEGADAS, HM/Q = 7 M / 66,90 M3/H A 26 M / 2,88 M3/H                                                                                                                                                                                                                                                                                                                                      </v>
          </cell>
          <cell r="C7048" t="str">
            <v xml:space="preserve">UN    </v>
          </cell>
          <cell r="D7048" t="str">
            <v>9.041,25</v>
          </cell>
        </row>
        <row r="7049">
          <cell r="A7049">
            <v>10588</v>
          </cell>
          <cell r="B7049" t="str">
            <v xml:space="preserve">BOMBA SUBMERSIVEL, ELETRICA, TRIFASICA, POTENCIA 0,98 HP, DIAMETRO DO ROTOR 142 MM SEMIABERTO, BOCAL DE SAIDA DIAMETRO DE 2 POLEGADAS, HM/Q = 2 M / 32 M3/H A 8 M / 16 M3/H                                                                                                                                                                                                                                                                                                                               </v>
          </cell>
          <cell r="C7049" t="str">
            <v xml:space="preserve">UN    </v>
          </cell>
          <cell r="D7049" t="str">
            <v>1.996,08</v>
          </cell>
        </row>
        <row r="7050">
          <cell r="A7050">
            <v>10592</v>
          </cell>
          <cell r="B7050" t="str">
            <v xml:space="preserve">BOMBA SUBMERSIVEL, ELETRICA, TRIFASICA, POTENCIA 0,99 HP, DIAMETRO ROTOR 98 MM SEMIABERTO, BOCAL DE SAIDA DIAMETRO 2 POLEGADAS, HM/Q = 2 M / 28,90 M3/H A 14 M / 7 M3/H                                                                                                                                                                                                                                                                                                                                   </v>
          </cell>
          <cell r="C7050" t="str">
            <v xml:space="preserve">UN    </v>
          </cell>
          <cell r="D7050" t="str">
            <v>2.411,00</v>
          </cell>
        </row>
        <row r="7051">
          <cell r="A7051">
            <v>10589</v>
          </cell>
          <cell r="B7051" t="str">
            <v xml:space="preserve">BOMBA SUBMERSIVEL, ELETRICA, TRIFASICA, POTENCIA 1,97 HP, DIAMETRO DO ROTOR 144 MM SEMIABERTO, BOCAL DE SAIDA DIAMETRO DE 2 POLEGADAS, HM/Q = 2 M / 26,8 M3/H A 28 M / 4,6 M3/H                                                                                                                                                                                                                                                                                                                           </v>
          </cell>
          <cell r="C7051" t="str">
            <v xml:space="preserve">UN    </v>
          </cell>
          <cell r="D7051" t="str">
            <v>3.239,02</v>
          </cell>
        </row>
        <row r="7052">
          <cell r="A7052">
            <v>760</v>
          </cell>
          <cell r="B7052" t="str">
            <v xml:space="preserve">BOMBA SUBMERSIVEL, ELETRICA, TRIFASICA, POTENCIA 13 HP, DIAMETRO DO ROTOR 170 MM, BOCAL DE SAIDA DIAMETRO DE 3 POLEGADAS, HM/Q = 11 M / 68,40 M3/H A 72 M / 3,6 M3/H                                                                                                                                                                                                                                                                                                                                      </v>
          </cell>
          <cell r="C7052" t="str">
            <v xml:space="preserve">UN    </v>
          </cell>
          <cell r="D7052" t="str">
            <v>18.082,50</v>
          </cell>
        </row>
        <row r="7053">
          <cell r="A7053">
            <v>751</v>
          </cell>
          <cell r="B7053" t="str">
            <v xml:space="preserve">BOMBA SUBMERSIVEL, ELETRICA, TRIFASICA, POTENCIA 2,96 HP, DIAMETRO DO ROTOR 144 MM SEMIABERTO, BOCAL DE SAIDA DIAMETRO DE DUAS POLEGADAS, HM/Q = 2 M / 38,8 M3/H A 28 M / 5 M3/H                                                                                                                                                                                                                                                                                                                          </v>
          </cell>
          <cell r="C7053" t="str">
            <v xml:space="preserve">UN    </v>
          </cell>
          <cell r="D7053" t="str">
            <v>2.847,99</v>
          </cell>
        </row>
        <row r="7054">
          <cell r="A7054">
            <v>754</v>
          </cell>
          <cell r="B7054" t="str">
            <v xml:space="preserve">BOMBA SUBMERSIVEL, ELETRICA, TRIFASICA, POTENCIA 3,75 HP, DIAMETRO DO ROTOR 90 MM SEMIABERTO, BOCAL DE SAIDA DIAMETRO DE 2 POLEGADAS, HM/Q = 5 M / 61,2 M3/H A 25,5 M / 3,6 M3/H                                                                                                                                                                                                                                                                                                                          </v>
          </cell>
          <cell r="C7054" t="str">
            <v xml:space="preserve">UN    </v>
          </cell>
          <cell r="D7054" t="str">
            <v>4.520,62</v>
          </cell>
        </row>
        <row r="7055">
          <cell r="A7055">
            <v>14013</v>
          </cell>
          <cell r="B7055" t="str">
            <v xml:space="preserve">BOMBA TRIPLEX COM MOTOR A DIESEL, NACIONAL, DIAMETRO DE SUCCAO DE 2 1/2''                                                                                                                                                                                                                                                                                                                                                                                                                                 </v>
          </cell>
          <cell r="C7055" t="str">
            <v xml:space="preserve">UN    </v>
          </cell>
          <cell r="D7055" t="str">
            <v>138.524,64</v>
          </cell>
        </row>
        <row r="7056">
          <cell r="A7056">
            <v>39917</v>
          </cell>
          <cell r="B7056" t="str">
            <v xml:space="preserve">BOMBA TRIPLEX, PARA INJECAO DE CALDA DE CIMENTO, VAZAO MAXIMA DE *100* LITROS/MINUTO, PRESSAO MAXIMA DE *70* BAR, POTENCIA DE 15 CV                                                                                                                                                                                                                                                                                                                                                                       </v>
          </cell>
          <cell r="C7056" t="str">
            <v xml:space="preserve">UN    </v>
          </cell>
          <cell r="D7056" t="str">
            <v>77.370,98</v>
          </cell>
        </row>
        <row r="7057">
          <cell r="A7057">
            <v>5081</v>
          </cell>
          <cell r="B7057" t="str">
            <v xml:space="preserve">BORBOLETA EM LATAO FUNDIDO CROMADO, PARA TRAVAR JANELA TIPO GUILHOTINA                                                                                                                                                                                                                                                                                                                                                                                                                                    </v>
          </cell>
          <cell r="C7057" t="str">
            <v xml:space="preserve">PAR   </v>
          </cell>
          <cell r="D7057" t="str">
            <v>21,53</v>
          </cell>
        </row>
        <row r="7058">
          <cell r="A7058">
            <v>38167</v>
          </cell>
          <cell r="B7058" t="str">
            <v xml:space="preserve">BORBOLETA EM ZAMAC CROMADO, PARA TRAVAR JANELA TIPO GUILHOTINA                                                                                                                                                                                                                                                                                                                                                                                                                                            </v>
          </cell>
          <cell r="C7058" t="str">
            <v xml:space="preserve">PAR   </v>
          </cell>
          <cell r="D7058" t="str">
            <v>18,56</v>
          </cell>
        </row>
        <row r="7059">
          <cell r="A7059">
            <v>36145</v>
          </cell>
          <cell r="B7059" t="str">
            <v xml:space="preserve">BOTA DE PVC PRETA, CANO MEDIO, SEM FORRO                                                                                                                                                                                                                                                                                                                                                                                                                                                                  </v>
          </cell>
          <cell r="C7059" t="str">
            <v xml:space="preserve">PAR   </v>
          </cell>
          <cell r="D7059" t="str">
            <v>34,56</v>
          </cell>
        </row>
        <row r="7060">
          <cell r="A7060">
            <v>12893</v>
          </cell>
          <cell r="B7060" t="str">
            <v xml:space="preserve">BOTA DE SEGURANCA COM BIQUEIRA DE ACO E COLARINHO ACOLCHOADO                                                                                                                                                                                                                                                                                                                                                                                                                                              </v>
          </cell>
          <cell r="C7060" t="str">
            <v xml:space="preserve">PAR   </v>
          </cell>
          <cell r="D7060" t="str">
            <v>57,60</v>
          </cell>
        </row>
        <row r="7061">
          <cell r="A7061">
            <v>11685</v>
          </cell>
          <cell r="B7061" t="str">
            <v xml:space="preserve">BRACO / CANO PARA CHUVEIRO ELETRICO, EM ALUMINIO, 30 CM X 1/2 "                                                                                                                                                                                                                                                                                                                                                                                                                                           </v>
          </cell>
          <cell r="C7061" t="str">
            <v xml:space="preserve">UN    </v>
          </cell>
          <cell r="D7061" t="str">
            <v>18,55</v>
          </cell>
        </row>
        <row r="7062">
          <cell r="A7062">
            <v>11679</v>
          </cell>
          <cell r="B7062" t="str">
            <v xml:space="preserve">BRACO OU HASTE COM CANOPLA PLASTICA, 1/2 ", PARA CHUVEIRO ELETRICO                                                                                                                                                                                                                                                                                                                                                                                                                                        </v>
          </cell>
          <cell r="C7062" t="str">
            <v xml:space="preserve">UN    </v>
          </cell>
          <cell r="D7062" t="str">
            <v>8,25</v>
          </cell>
        </row>
        <row r="7063">
          <cell r="A7063">
            <v>11680</v>
          </cell>
          <cell r="B7063" t="str">
            <v xml:space="preserve">BRACO OU HASTE COM CANOPLA PLASTICA, 1/2 ", PARA CHUVEIRO SIMPLES                                                                                                                                                                                                                                                                                                                                                                                                                                         </v>
          </cell>
          <cell r="C7063" t="str">
            <v xml:space="preserve">UN    </v>
          </cell>
          <cell r="D7063" t="str">
            <v>6,80</v>
          </cell>
        </row>
        <row r="7064">
          <cell r="A7064">
            <v>2512</v>
          </cell>
          <cell r="B7064" t="str">
            <v xml:space="preserve">BRACO P/ LUMINARIA PUBLICA 1 X 1,50M ROMAGNOLE OU EQUIV                                                                                                                                                                                                                                                                                                                                                                                                                                                   </v>
          </cell>
          <cell r="C7064" t="str">
            <v xml:space="preserve">UN    </v>
          </cell>
          <cell r="D7064" t="str">
            <v>18,94</v>
          </cell>
        </row>
        <row r="7065">
          <cell r="A7065">
            <v>4374</v>
          </cell>
          <cell r="B7065" t="str">
            <v xml:space="preserve">BUCHA DE NYLON SEM ABA S10                                                                                                                                                                                                                                                                                                                                                                                                                                                                                </v>
          </cell>
          <cell r="C7065" t="str">
            <v xml:space="preserve">UN    </v>
          </cell>
          <cell r="D7065" t="str">
            <v>0,37</v>
          </cell>
        </row>
        <row r="7066">
          <cell r="A7066">
            <v>7568</v>
          </cell>
          <cell r="B7066" t="str">
            <v xml:space="preserve">BUCHA DE NYLON SEM ABA S10, COM PARAFUSO DE 6,10 X 65 MM EM ACO ZINCADO COM ROSCA SOBERBA, CABECA CHATA E FENDA PHILLIPS                                                                                                                                                                                                                                                                                                                                                                                  </v>
          </cell>
          <cell r="C7066" t="str">
            <v xml:space="preserve">UN    </v>
          </cell>
          <cell r="D7066" t="str">
            <v>0,61</v>
          </cell>
        </row>
        <row r="7067">
          <cell r="A7067">
            <v>7584</v>
          </cell>
          <cell r="B7067" t="str">
            <v xml:space="preserve">BUCHA DE NYLON SEM ABA S12, COM PARAFUSO DE 5/16" X 80 MM EM ACO ZINCADO COM ROSCA SOBERBA E CABECA SEXTAVADA                                                                                                                                                                                                                                                                                                                                                                                             </v>
          </cell>
          <cell r="C7067" t="str">
            <v xml:space="preserve">UN    </v>
          </cell>
          <cell r="D7067" t="str">
            <v>0,93</v>
          </cell>
        </row>
        <row r="7068">
          <cell r="A7068">
            <v>11945</v>
          </cell>
          <cell r="B7068" t="str">
            <v xml:space="preserve">BUCHA DE NYLON SEM ABA S4                                                                                                                                                                                                                                                                                                                                                                                                                                                                                 </v>
          </cell>
          <cell r="C7068" t="str">
            <v xml:space="preserve">UN    </v>
          </cell>
          <cell r="D7068" t="str">
            <v>0,06</v>
          </cell>
        </row>
        <row r="7069">
          <cell r="A7069">
            <v>11946</v>
          </cell>
          <cell r="B7069" t="str">
            <v xml:space="preserve">BUCHA DE NYLON SEM ABA S5                                                                                                                                                                                                                                                                                                                                                                                                                                                                                 </v>
          </cell>
          <cell r="C7069" t="str">
            <v xml:space="preserve">UN    </v>
          </cell>
          <cell r="D7069" t="str">
            <v>0,06</v>
          </cell>
        </row>
        <row r="7070">
          <cell r="A7070">
            <v>4375</v>
          </cell>
          <cell r="B7070" t="str">
            <v xml:space="preserve">BUCHA DE NYLON SEM ABA S6                                                                                                                                                                                                                                                                                                                                                                                                                                                                                 </v>
          </cell>
          <cell r="C7070" t="str">
            <v xml:space="preserve">UN    </v>
          </cell>
          <cell r="D7070" t="str">
            <v>0,10</v>
          </cell>
        </row>
        <row r="7071">
          <cell r="A7071">
            <v>11950</v>
          </cell>
          <cell r="B7071" t="str">
            <v xml:space="preserve">BUCHA DE NYLON SEM ABA S6, COM PARAFUSO DE 4,20 X 40 MM EM ACO ZINCADO COM ROSCA SOBERBA, CABECA CHATA E FENDA PHILLIPS                                                                                                                                                                                                                                                                                                                                                                                   </v>
          </cell>
          <cell r="C7071" t="str">
            <v xml:space="preserve">UN    </v>
          </cell>
          <cell r="D7071" t="str">
            <v>0,20</v>
          </cell>
        </row>
        <row r="7072">
          <cell r="A7072">
            <v>4376</v>
          </cell>
          <cell r="B7072" t="str">
            <v xml:space="preserve">BUCHA DE NYLON SEM ABA S8                                                                                                                                                                                                                                                                                                                                                                                                                                                                                 </v>
          </cell>
          <cell r="C7072" t="str">
            <v xml:space="preserve">UN    </v>
          </cell>
          <cell r="D7072" t="str">
            <v>0,19</v>
          </cell>
        </row>
        <row r="7073">
          <cell r="A7073">
            <v>7583</v>
          </cell>
          <cell r="B7073" t="str">
            <v xml:space="preserve">BUCHA DE NYLON SEM ABA S8, COM PARAFUSO DE 4,80 X 50 MM EM ACO ZINCADO COM ROSCA SOBERBA, CABECA CHATA E FENDA PHILLIPS                                                                                                                                                                                                                                                                                                                                                                                   </v>
          </cell>
          <cell r="C7073" t="str">
            <v xml:space="preserve">UN    </v>
          </cell>
          <cell r="D7073" t="str">
            <v>0,41</v>
          </cell>
        </row>
        <row r="7074">
          <cell r="A7074">
            <v>4350</v>
          </cell>
          <cell r="B7074" t="str">
            <v xml:space="preserve">BUCHA DE NYLON, DIAMETRO DO FURO 8 MM, COMPRIMENTO 40 MM, COM PARAFUSO DE ROSCA SOBERBA, CABECA CHATA, FENDA SIMPLES, 4,8 X 50 MM                                                                                                                                                                                                                                                                                                                                                                         </v>
          </cell>
          <cell r="C7074" t="str">
            <v xml:space="preserve">UN    </v>
          </cell>
          <cell r="D7074" t="str">
            <v>0,44</v>
          </cell>
        </row>
        <row r="7075">
          <cell r="A7075">
            <v>39886</v>
          </cell>
          <cell r="B7075" t="str">
            <v xml:space="preserve">BUCHA DE REDUCAO DE COBRE (REF 600-2) SEM ANEL DE SOLDA, PONTA X BOLSA, 22 X 15 MM                                                                                                                                                                                                                                                                                                                                                                                                                        </v>
          </cell>
          <cell r="C7075" t="str">
            <v xml:space="preserve">UN    </v>
          </cell>
          <cell r="D7075" t="str">
            <v>3,80</v>
          </cell>
        </row>
        <row r="7076">
          <cell r="A7076">
            <v>39887</v>
          </cell>
          <cell r="B7076" t="str">
            <v xml:space="preserve">BUCHA DE REDUCAO DE COBRE (REF 600-2) SEM ANEL DE SOLDA, PONTA X BOLSA, 28 X 22 MM                                                                                                                                                                                                                                                                                                                                                                                                                        </v>
          </cell>
          <cell r="C7076" t="str">
            <v xml:space="preserve">UN    </v>
          </cell>
          <cell r="D7076" t="str">
            <v>5,70</v>
          </cell>
        </row>
        <row r="7077">
          <cell r="A7077">
            <v>39888</v>
          </cell>
          <cell r="B7077" t="str">
            <v xml:space="preserve">BUCHA DE REDUCAO DE COBRE (REF 600-2) SEM ANEL DE SOLDA, PONTA X BOLSA, 35 X 28 MM                                                                                                                                                                                                                                                                                                                                                                                                                        </v>
          </cell>
          <cell r="C7077" t="str">
            <v xml:space="preserve">UN    </v>
          </cell>
          <cell r="D7077" t="str">
            <v>13,03</v>
          </cell>
        </row>
        <row r="7078">
          <cell r="A7078">
            <v>39890</v>
          </cell>
          <cell r="B7078" t="str">
            <v xml:space="preserve">BUCHA DE REDUCAO DE COBRE (REF 600-2) SEM ANEL DE SOLDA, PONTA X BOLSA, 42 X 35 MM                                                                                                                                                                                                                                                                                                                                                                                                                        </v>
          </cell>
          <cell r="C7078" t="str">
            <v xml:space="preserve">UN    </v>
          </cell>
          <cell r="D7078" t="str">
            <v>22,24</v>
          </cell>
        </row>
        <row r="7079">
          <cell r="A7079">
            <v>39891</v>
          </cell>
          <cell r="B7079" t="str">
            <v xml:space="preserve">BUCHA DE REDUCAO DE COBRE (REF 600-2) SEM ANEL DE SOLDA, PONTA X BOLSA, 54 X 42 MM                                                                                                                                                                                                                                                                                                                                                                                                                        </v>
          </cell>
          <cell r="C7079" t="str">
            <v xml:space="preserve">UN    </v>
          </cell>
          <cell r="D7079" t="str">
            <v>31,36</v>
          </cell>
        </row>
        <row r="7080">
          <cell r="A7080">
            <v>39892</v>
          </cell>
          <cell r="B7080" t="str">
            <v xml:space="preserve">BUCHA DE REDUCAO DE COBRE (REF 600-2) SEM ANEL DE SOLDA, PONTA X BOLSA, 66 X 54 MM                                                                                                                                                                                                                                                                                                                                                                                                                        </v>
          </cell>
          <cell r="C7080" t="str">
            <v xml:space="preserve">UN    </v>
          </cell>
          <cell r="D7080" t="str">
            <v>97,75</v>
          </cell>
        </row>
        <row r="7081">
          <cell r="A7081">
            <v>790</v>
          </cell>
          <cell r="B7081" t="str">
            <v xml:space="preserve">BUCHA DE REDUCAO DE FERRO GALVANIZADO, COM ROSCA BSP, DE 1 1/2" X 1 1/4"                                                                                                                                                                                                                                                                                                                                                                                                                                  </v>
          </cell>
          <cell r="C7081" t="str">
            <v xml:space="preserve">UN    </v>
          </cell>
          <cell r="D7081" t="str">
            <v>12,62</v>
          </cell>
        </row>
        <row r="7082">
          <cell r="A7082">
            <v>766</v>
          </cell>
          <cell r="B7082" t="str">
            <v xml:space="preserve">BUCHA DE REDUCAO DE FERRO GALVANIZADO, COM ROSCA BSP, DE 1 1/2" X 1/2"                                                                                                                                                                                                                                                                                                                                                                                                                                    </v>
          </cell>
          <cell r="C7082" t="str">
            <v xml:space="preserve">UN    </v>
          </cell>
          <cell r="D7082" t="str">
            <v>12,62</v>
          </cell>
        </row>
        <row r="7083">
          <cell r="A7083">
            <v>791</v>
          </cell>
          <cell r="B7083" t="str">
            <v xml:space="preserve">BUCHA DE REDUCAO DE FERRO GALVANIZADO, COM ROSCA BSP, DE 1 1/2" X 1"                                                                                                                                                                                                                                                                                                                                                                                                                                      </v>
          </cell>
          <cell r="C7083" t="str">
            <v xml:space="preserve">UN    </v>
          </cell>
          <cell r="D7083" t="str">
            <v>12,62</v>
          </cell>
        </row>
        <row r="7084">
          <cell r="A7084">
            <v>767</v>
          </cell>
          <cell r="B7084" t="str">
            <v xml:space="preserve">BUCHA DE REDUCAO DE FERRO GALVANIZADO, COM ROSCA BSP, DE 1 1/2" X 3/4"                                                                                                                                                                                                                                                                                                                                                                                                                                    </v>
          </cell>
          <cell r="C7084" t="str">
            <v xml:space="preserve">UN    </v>
          </cell>
          <cell r="D7084" t="str">
            <v>12,62</v>
          </cell>
        </row>
        <row r="7085">
          <cell r="A7085">
            <v>768</v>
          </cell>
          <cell r="B7085" t="str">
            <v xml:space="preserve">BUCHA DE REDUCAO DE FERRO GALVANIZADO, COM ROSCA BSP, DE 1 1/4" X 1/2"                                                                                                                                                                                                                                                                                                                                                                                                                                    </v>
          </cell>
          <cell r="C7085" t="str">
            <v xml:space="preserve">UN    </v>
          </cell>
          <cell r="D7085" t="str">
            <v>9,91</v>
          </cell>
        </row>
        <row r="7086">
          <cell r="A7086">
            <v>789</v>
          </cell>
          <cell r="B7086" t="str">
            <v xml:space="preserve">BUCHA DE REDUCAO DE FERRO GALVANIZADO, COM ROSCA BSP, DE 1 1/4" X 1"                                                                                                                                                                                                                                                                                                                                                                                                                                      </v>
          </cell>
          <cell r="C7086" t="str">
            <v xml:space="preserve">UN    </v>
          </cell>
          <cell r="D7086" t="str">
            <v>9,70</v>
          </cell>
        </row>
        <row r="7087">
          <cell r="A7087">
            <v>769</v>
          </cell>
          <cell r="B7087" t="str">
            <v xml:space="preserve">BUCHA DE REDUCAO DE FERRO GALVANIZADO, COM ROSCA BSP, DE 1 1/4" X 3/4"                                                                                                                                                                                                                                                                                                                                                                                                                                    </v>
          </cell>
          <cell r="C7087" t="str">
            <v xml:space="preserve">UN    </v>
          </cell>
          <cell r="D7087" t="str">
            <v>9,91</v>
          </cell>
        </row>
        <row r="7088">
          <cell r="A7088">
            <v>770</v>
          </cell>
          <cell r="B7088" t="str">
            <v xml:space="preserve">BUCHA DE REDUCAO DE FERRO GALVANIZADO, COM ROSCA BSP, DE 1/2" X 1/4"                                                                                                                                                                                                                                                                                                                                                                                                                                      </v>
          </cell>
          <cell r="C7088" t="str">
            <v xml:space="preserve">UN    </v>
          </cell>
          <cell r="D7088" t="str">
            <v>3,50</v>
          </cell>
        </row>
        <row r="7089">
          <cell r="A7089">
            <v>12394</v>
          </cell>
          <cell r="B7089" t="str">
            <v xml:space="preserve">BUCHA DE REDUCAO DE FERRO GALVANIZADO, COM ROSCA BSP, DE 1/2" X 3/8"                                                                                                                                                                                                                                                                                                                                                                                                                                      </v>
          </cell>
          <cell r="C7089" t="str">
            <v xml:space="preserve">UN    </v>
          </cell>
          <cell r="D7089" t="str">
            <v>3,50</v>
          </cell>
        </row>
        <row r="7090">
          <cell r="A7090">
            <v>764</v>
          </cell>
          <cell r="B7090" t="str">
            <v xml:space="preserve">BUCHA DE REDUCAO DE FERRO GALVANIZADO, COM ROSCA BSP, DE 1" X 1/2"                                                                                                                                                                                                                                                                                                                                                                                                                                        </v>
          </cell>
          <cell r="C7090" t="str">
            <v xml:space="preserve">UN    </v>
          </cell>
          <cell r="D7090" t="str">
            <v>6,10</v>
          </cell>
        </row>
        <row r="7091">
          <cell r="A7091">
            <v>765</v>
          </cell>
          <cell r="B7091" t="str">
            <v xml:space="preserve">BUCHA DE REDUCAO DE FERRO GALVANIZADO, COM ROSCA BSP, DE 1" X 3/4"                                                                                                                                                                                                                                                                                                                                                                                                                                        </v>
          </cell>
          <cell r="C7091" t="str">
            <v xml:space="preserve">UN    </v>
          </cell>
          <cell r="D7091" t="str">
            <v>6,10</v>
          </cell>
        </row>
        <row r="7092">
          <cell r="A7092">
            <v>787</v>
          </cell>
          <cell r="B7092" t="str">
            <v xml:space="preserve">BUCHA DE REDUCAO DE FERRO GALVANIZADO, COM ROSCA BSP, DE 2 1/2" X 1 1/2"                                                                                                                                                                                                                                                                                                                                                                                                                                  </v>
          </cell>
          <cell r="C7092" t="str">
            <v xml:space="preserve">UN    </v>
          </cell>
          <cell r="D7092" t="str">
            <v>27,25</v>
          </cell>
        </row>
        <row r="7093">
          <cell r="A7093">
            <v>774</v>
          </cell>
          <cell r="B7093" t="str">
            <v xml:space="preserve">BUCHA DE REDUCAO DE FERRO GALVANIZADO, COM ROSCA BSP, DE 2 1/2" X 1 1/4"                                                                                                                                                                                                                                                                                                                                                                                                                                  </v>
          </cell>
          <cell r="C7093" t="str">
            <v xml:space="preserve">UN    </v>
          </cell>
          <cell r="D7093" t="str">
            <v>27,25</v>
          </cell>
        </row>
        <row r="7094">
          <cell r="A7094">
            <v>773</v>
          </cell>
          <cell r="B7094" t="str">
            <v xml:space="preserve">BUCHA DE REDUCAO DE FERRO GALVANIZADO, COM ROSCA BSP, DE 2 1/2" X 1"                                                                                                                                                                                                                                                                                                                                                                                                                                      </v>
          </cell>
          <cell r="C7094" t="str">
            <v xml:space="preserve">UN    </v>
          </cell>
          <cell r="D7094" t="str">
            <v>27,25</v>
          </cell>
        </row>
        <row r="7095">
          <cell r="A7095">
            <v>775</v>
          </cell>
          <cell r="B7095" t="str">
            <v xml:space="preserve">BUCHA DE REDUCAO DE FERRO GALVANIZADO, COM ROSCA BSP, DE 2 1/2" X 2"                                                                                                                                                                                                                                                                                                                                                                                                                                      </v>
          </cell>
          <cell r="C7095" t="str">
            <v xml:space="preserve">UN    </v>
          </cell>
          <cell r="D7095" t="str">
            <v>27,25</v>
          </cell>
        </row>
        <row r="7096">
          <cell r="A7096">
            <v>788</v>
          </cell>
          <cell r="B7096" t="str">
            <v xml:space="preserve">BUCHA DE REDUCAO DE FERRO GALVANIZADO, COM ROSCA BSP, DE 2" X 1 1/2"                                                                                                                                                                                                                                                                                                                                                                                                                                      </v>
          </cell>
          <cell r="C7096" t="str">
            <v xml:space="preserve">UN    </v>
          </cell>
          <cell r="D7096" t="str">
            <v>16,93</v>
          </cell>
        </row>
        <row r="7097">
          <cell r="A7097">
            <v>772</v>
          </cell>
          <cell r="B7097" t="str">
            <v xml:space="preserve">BUCHA DE REDUCAO DE FERRO GALVANIZADO, COM ROSCA BSP, DE 2" X 1 1/4"                                                                                                                                                                                                                                                                                                                                                                                                                                      </v>
          </cell>
          <cell r="C7097" t="str">
            <v xml:space="preserve">UN    </v>
          </cell>
          <cell r="D7097" t="str">
            <v>16,93</v>
          </cell>
        </row>
        <row r="7098">
          <cell r="A7098">
            <v>771</v>
          </cell>
          <cell r="B7098" t="str">
            <v xml:space="preserve">BUCHA DE REDUCAO DE FERRO GALVANIZADO, COM ROSCA BSP, DE 2" X 1"                                                                                                                                                                                                                                                                                                                                                                                                                                          </v>
          </cell>
          <cell r="C7098" t="str">
            <v xml:space="preserve">UN    </v>
          </cell>
          <cell r="D7098" t="str">
            <v>16,93</v>
          </cell>
        </row>
        <row r="7099">
          <cell r="A7099">
            <v>779</v>
          </cell>
          <cell r="B7099" t="str">
            <v xml:space="preserve">BUCHA DE REDUCAO DE FERRO GALVANIZADO, COM ROSCA BSP, DE 3/4" X 1/2"                                                                                                                                                                                                                                                                                                                                                                                                                                      </v>
          </cell>
          <cell r="C7099" t="str">
            <v xml:space="preserve">UN    </v>
          </cell>
          <cell r="D7099" t="str">
            <v>4,21</v>
          </cell>
        </row>
        <row r="7100">
          <cell r="A7100">
            <v>776</v>
          </cell>
          <cell r="B7100" t="str">
            <v xml:space="preserve">BUCHA DE REDUCAO DE FERRO GALVANIZADO, COM ROSCA BSP, DE 3" X 1 1/2"                                                                                                                                                                                                                                                                                                                                                                                                                                      </v>
          </cell>
          <cell r="C7100" t="str">
            <v xml:space="preserve">UN    </v>
          </cell>
          <cell r="D7100" t="str">
            <v>40,17</v>
          </cell>
        </row>
        <row r="7101">
          <cell r="A7101">
            <v>777</v>
          </cell>
          <cell r="B7101" t="str">
            <v xml:space="preserve">BUCHA DE REDUCAO DE FERRO GALVANIZADO, COM ROSCA BSP, DE 3" X 1 1/4"                                                                                                                                                                                                                                                                                                                                                                                                                                      </v>
          </cell>
          <cell r="C7101" t="str">
            <v xml:space="preserve">UN    </v>
          </cell>
          <cell r="D7101" t="str">
            <v>39,05</v>
          </cell>
        </row>
        <row r="7102">
          <cell r="A7102">
            <v>780</v>
          </cell>
          <cell r="B7102" t="str">
            <v xml:space="preserve">BUCHA DE REDUCAO DE FERRO GALVANIZADO, COM ROSCA BSP, DE 3" X 2 1/2"                                                                                                                                                                                                                                                                                                                                                                                                                                      </v>
          </cell>
          <cell r="C7102" t="str">
            <v xml:space="preserve">UN    </v>
          </cell>
          <cell r="D7102" t="str">
            <v>39,24</v>
          </cell>
        </row>
        <row r="7103">
          <cell r="A7103">
            <v>778</v>
          </cell>
          <cell r="B7103" t="str">
            <v xml:space="preserve">BUCHA DE REDUCAO DE FERRO GALVANIZADO, COM ROSCA BSP, DE 3" X 2"                                                                                                                                                                                                                                                                                                                                                                                                                                          </v>
          </cell>
          <cell r="C7103" t="str">
            <v xml:space="preserve">UN    </v>
          </cell>
          <cell r="D7103" t="str">
            <v>40,17</v>
          </cell>
        </row>
        <row r="7104">
          <cell r="A7104">
            <v>781</v>
          </cell>
          <cell r="B7104" t="str">
            <v xml:space="preserve">BUCHA DE REDUCAO DE FERRO GALVANIZADO, COM ROSCA BSP, DE 4" X 2 1/2"                                                                                                                                                                                                                                                                                                                                                                                                                                      </v>
          </cell>
          <cell r="C7104" t="str">
            <v xml:space="preserve">UN    </v>
          </cell>
          <cell r="D7104" t="str">
            <v>74,21</v>
          </cell>
        </row>
        <row r="7105">
          <cell r="A7105">
            <v>786</v>
          </cell>
          <cell r="B7105" t="str">
            <v xml:space="preserve">BUCHA DE REDUCAO DE FERRO GALVANIZADO, COM ROSCA BSP, DE 4" X 2"                                                                                                                                                                                                                                                                                                                                                                                                                                          </v>
          </cell>
          <cell r="C7105" t="str">
            <v xml:space="preserve">UN    </v>
          </cell>
          <cell r="D7105" t="str">
            <v>74,21</v>
          </cell>
        </row>
        <row r="7106">
          <cell r="A7106">
            <v>782</v>
          </cell>
          <cell r="B7106" t="str">
            <v xml:space="preserve">BUCHA DE REDUCAO DE FERRO GALVANIZADO, COM ROSCA BSP, DE 4" X 3"                                                                                                                                                                                                                                                                                                                                                                                                                                          </v>
          </cell>
          <cell r="C7106" t="str">
            <v xml:space="preserve">UN    </v>
          </cell>
          <cell r="D7106" t="str">
            <v>74,21</v>
          </cell>
        </row>
        <row r="7107">
          <cell r="A7107">
            <v>783</v>
          </cell>
          <cell r="B7107" t="str">
            <v xml:space="preserve">BUCHA DE REDUCAO DE FERRO GALVANIZADO, COM ROSCA BSP, DE 5" X 4"                                                                                                                                                                                                                                                                                                                                                                                                                                          </v>
          </cell>
          <cell r="C7107" t="str">
            <v xml:space="preserve">UN    </v>
          </cell>
          <cell r="D7107" t="str">
            <v>203,12</v>
          </cell>
        </row>
        <row r="7108">
          <cell r="A7108">
            <v>785</v>
          </cell>
          <cell r="B7108" t="str">
            <v xml:space="preserve">BUCHA DE REDUCAO DE FERRO GALVANIZADO, COM ROSCA BSP, DE 6" X 4"                                                                                                                                                                                                                                                                                                                                                                                                                                          </v>
          </cell>
          <cell r="C7108" t="str">
            <v xml:space="preserve">UN    </v>
          </cell>
          <cell r="D7108" t="str">
            <v>214,61</v>
          </cell>
        </row>
        <row r="7109">
          <cell r="A7109">
            <v>784</v>
          </cell>
          <cell r="B7109" t="str">
            <v xml:space="preserve">BUCHA DE REDUCAO DE FERRO GALVANIZADO, COM ROSCA BSP, DE 6" X 5"                                                                                                                                                                                                                                                                                                                                                                                                                                          </v>
          </cell>
          <cell r="C7109" t="str">
            <v xml:space="preserve">UN    </v>
          </cell>
          <cell r="D7109" t="str">
            <v>230,23</v>
          </cell>
        </row>
        <row r="7110">
          <cell r="A7110">
            <v>831</v>
          </cell>
          <cell r="B7110" t="str">
            <v xml:space="preserve">BUCHA DE REDUCAO DE PVC, SOLDAVEL, CURTA, COM 110 X 85 MM, PARA AGUA FRIA PREDIAL                                                                                                                                                                                                                                                                                                                                                                                                                         </v>
          </cell>
          <cell r="C7110" t="str">
            <v xml:space="preserve">UN    </v>
          </cell>
          <cell r="D7110" t="str">
            <v>46,82</v>
          </cell>
        </row>
        <row r="7111">
          <cell r="A7111">
            <v>828</v>
          </cell>
          <cell r="B7111" t="str">
            <v xml:space="preserve">BUCHA DE REDUCAO DE PVC, SOLDAVEL, CURTA, COM 25 X 20 MM, PARA AGUA FRIA PREDIAL                                                                                                                                                                                                                                                                                                                                                                                                                          </v>
          </cell>
          <cell r="C7111" t="str">
            <v xml:space="preserve">UN    </v>
          </cell>
          <cell r="D7111" t="str">
            <v>0,27</v>
          </cell>
        </row>
        <row r="7112">
          <cell r="A7112">
            <v>829</v>
          </cell>
          <cell r="B7112" t="str">
            <v xml:space="preserve">BUCHA DE REDUCAO DE PVC, SOLDAVEL, CURTA, COM 32 X 25 MM, PARA AGUA FRIA PREDIAL                                                                                                                                                                                                                                                                                                                                                                                                                          </v>
          </cell>
          <cell r="C7112" t="str">
            <v xml:space="preserve">UN    </v>
          </cell>
          <cell r="D7112" t="str">
            <v>0,56</v>
          </cell>
        </row>
        <row r="7113">
          <cell r="A7113">
            <v>812</v>
          </cell>
          <cell r="B7113" t="str">
            <v xml:space="preserve">BUCHA DE REDUCAO DE PVC, SOLDAVEL, CURTA, COM 40 X 32 MM, PARA AGUA FRIA PREDIAL                                                                                                                                                                                                                                                                                                                                                                                                                          </v>
          </cell>
          <cell r="C7113" t="str">
            <v xml:space="preserve">UN    </v>
          </cell>
          <cell r="D7113" t="str">
            <v>1,23</v>
          </cell>
        </row>
        <row r="7114">
          <cell r="A7114">
            <v>819</v>
          </cell>
          <cell r="B7114" t="str">
            <v xml:space="preserve">BUCHA DE REDUCAO DE PVC, SOLDAVEL, CURTA, COM 50 X 40 MM, PARA AGUA FRIA PREDIAL                                                                                                                                                                                                                                                                                                                                                                                                                          </v>
          </cell>
          <cell r="C7114" t="str">
            <v xml:space="preserve">UN    </v>
          </cell>
          <cell r="D7114" t="str">
            <v>2,02</v>
          </cell>
        </row>
        <row r="7115">
          <cell r="A7115">
            <v>818</v>
          </cell>
          <cell r="B7115" t="str">
            <v xml:space="preserve">BUCHA DE REDUCAO DE PVC, SOLDAVEL, CURTA, COM 60 X 50 MM, PARA AGUA FRIA PREDIAL                                                                                                                                                                                                                                                                                                                                                                                                                          </v>
          </cell>
          <cell r="C7115" t="str">
            <v xml:space="preserve">UN    </v>
          </cell>
          <cell r="D7115" t="str">
            <v>3,40</v>
          </cell>
        </row>
        <row r="7116">
          <cell r="A7116">
            <v>823</v>
          </cell>
          <cell r="B7116" t="str">
            <v xml:space="preserve">BUCHA DE REDUCAO DE PVC, SOLDAVEL, CURTA, COM 75 X 60 MM, PARA AGUA FRIA PREDIAL                                                                                                                                                                                                                                                                                                                                                                                                                          </v>
          </cell>
          <cell r="C7116" t="str">
            <v xml:space="preserve">UN    </v>
          </cell>
          <cell r="D7116" t="str">
            <v>10,24</v>
          </cell>
        </row>
        <row r="7117">
          <cell r="A7117">
            <v>830</v>
          </cell>
          <cell r="B7117" t="str">
            <v xml:space="preserve">BUCHA DE REDUCAO DE PVC, SOLDAVEL, CURTA, COM 85 X 75 MM, PARA AGUA FRIA PREDIAL                                                                                                                                                                                                                                                                                                                                                                                                                          </v>
          </cell>
          <cell r="C7117" t="str">
            <v xml:space="preserve">UN    </v>
          </cell>
          <cell r="D7117" t="str">
            <v>8,43</v>
          </cell>
        </row>
        <row r="7118">
          <cell r="A7118">
            <v>826</v>
          </cell>
          <cell r="B7118" t="str">
            <v xml:space="preserve">BUCHA DE REDUCAO DE PVC, SOLDAVEL, LONGA, COM 110 X 60 MM, PARA AGUA FRIA PREDIAL                                                                                                                                                                                                                                                                                                                                                                                                                         </v>
          </cell>
          <cell r="C7118" t="str">
            <v xml:space="preserve">UN    </v>
          </cell>
          <cell r="D7118" t="str">
            <v>26,26</v>
          </cell>
        </row>
        <row r="7119">
          <cell r="A7119">
            <v>827</v>
          </cell>
          <cell r="B7119" t="str">
            <v xml:space="preserve">BUCHA DE REDUCAO DE PVC, SOLDAVEL, LONGA, COM 110 X 75 MM, PARA AGUA FRIA PREDIAL                                                                                                                                                                                                                                                                                                                                                                                                                         </v>
          </cell>
          <cell r="C7119" t="str">
            <v xml:space="preserve">UN    </v>
          </cell>
          <cell r="D7119" t="str">
            <v>22,18</v>
          </cell>
        </row>
        <row r="7120">
          <cell r="A7120">
            <v>832</v>
          </cell>
          <cell r="B7120" t="str">
            <v xml:space="preserve">BUCHA DE REDUCAO DE PVC, SOLDAVEL, LONGA, COM 32 X 20 MM, PARA AGUA FRIA PREDIAL                                                                                                                                                                                                                                                                                                                                                                                                                          </v>
          </cell>
          <cell r="C7120" t="str">
            <v xml:space="preserve">UN    </v>
          </cell>
          <cell r="D7120" t="str">
            <v>1,53</v>
          </cell>
        </row>
        <row r="7121">
          <cell r="A7121">
            <v>833</v>
          </cell>
          <cell r="B7121" t="str">
            <v xml:space="preserve">BUCHA DE REDUCAO DE PVC, SOLDAVEL, LONGA, COM 40 X 20 MM, PARA AGUA FRIA PREDIAL                                                                                                                                                                                                                                                                                                                                                                                                                          </v>
          </cell>
          <cell r="C7121" t="str">
            <v xml:space="preserve">UN    </v>
          </cell>
          <cell r="D7121" t="str">
            <v>2,17</v>
          </cell>
        </row>
        <row r="7122">
          <cell r="A7122">
            <v>834</v>
          </cell>
          <cell r="B7122" t="str">
            <v xml:space="preserve">BUCHA DE REDUCAO DE PVC, SOLDAVEL, LONGA, COM 40 X 25 MM, PARA AGUA FRIA PREDIAL                                                                                                                                                                                                                                                                                                                                                                                                                          </v>
          </cell>
          <cell r="C7122" t="str">
            <v xml:space="preserve">UN    </v>
          </cell>
          <cell r="D7122" t="str">
            <v>2,38</v>
          </cell>
        </row>
        <row r="7123">
          <cell r="A7123">
            <v>825</v>
          </cell>
          <cell r="B7123" t="str">
            <v xml:space="preserve">BUCHA DE REDUCAO DE PVC, SOLDAVEL, LONGA, COM 50 X 20 MM, PARA AGUA FRIA PREDIAL                                                                                                                                                                                                                                                                                                                                                                                                                          </v>
          </cell>
          <cell r="C7123" t="str">
            <v xml:space="preserve">UN    </v>
          </cell>
          <cell r="D7123" t="str">
            <v>2,66</v>
          </cell>
        </row>
        <row r="7124">
          <cell r="A7124">
            <v>813</v>
          </cell>
          <cell r="B7124" t="str">
            <v xml:space="preserve">BUCHA DE REDUCAO DE PVC, SOLDAVEL, LONGA, COM 50 X 25 MM, PARA AGUA FRIA PREDIAL                                                                                                                                                                                                                                                                                                                                                                                                                          </v>
          </cell>
          <cell r="C7124" t="str">
            <v xml:space="preserve">UN    </v>
          </cell>
          <cell r="D7124" t="str">
            <v>2,61</v>
          </cell>
        </row>
        <row r="7125">
          <cell r="A7125">
            <v>820</v>
          </cell>
          <cell r="B7125" t="str">
            <v xml:space="preserve">BUCHA DE REDUCAO DE PVC, SOLDAVEL, LONGA, COM 50 X 32 MM, PARA AGUA FRIA PREDIAL                                                                                                                                                                                                                                                                                                                                                                                                                          </v>
          </cell>
          <cell r="C7125" t="str">
            <v xml:space="preserve">UN    </v>
          </cell>
          <cell r="D7125" t="str">
            <v>3,32</v>
          </cell>
        </row>
        <row r="7126">
          <cell r="A7126">
            <v>816</v>
          </cell>
          <cell r="B7126" t="str">
            <v xml:space="preserve">BUCHA DE REDUCAO DE PVC, SOLDAVEL, LONGA, COM 60 X 25 MM, PARA AGUA FRIA PREDIAL                                                                                                                                                                                                                                                                                                                                                                                                                          </v>
          </cell>
          <cell r="C7126" t="str">
            <v xml:space="preserve">UN    </v>
          </cell>
          <cell r="D7126" t="str">
            <v>5,65</v>
          </cell>
        </row>
        <row r="7127">
          <cell r="A7127">
            <v>814</v>
          </cell>
          <cell r="B7127" t="str">
            <v xml:space="preserve">BUCHA DE REDUCAO DE PVC, SOLDAVEL, LONGA, COM 60 X 32 MM, PARA AGUA FRIA PREDIAL                                                                                                                                                                                                                                                                                                                                                                                                                          </v>
          </cell>
          <cell r="C7127" t="str">
            <v xml:space="preserve">UN    </v>
          </cell>
          <cell r="D7127" t="str">
            <v>6,83</v>
          </cell>
        </row>
        <row r="7128">
          <cell r="A7128">
            <v>815</v>
          </cell>
          <cell r="B7128" t="str">
            <v xml:space="preserve">BUCHA DE REDUCAO DE PVC, SOLDAVEL, LONGA, COM 60 X 40 MM, PARA AGUA FRIA PREDIAL                                                                                                                                                                                                                                                                                                                                                                                                                          </v>
          </cell>
          <cell r="C7128" t="str">
            <v xml:space="preserve">UN    </v>
          </cell>
          <cell r="D7128" t="str">
            <v>7,38</v>
          </cell>
        </row>
        <row r="7129">
          <cell r="A7129">
            <v>822</v>
          </cell>
          <cell r="B7129" t="str">
            <v xml:space="preserve">BUCHA DE REDUCAO DE PVC, SOLDAVEL, LONGA, COM 60 X 50 MM, PARA AGUA FRIA PREDIAL                                                                                                                                                                                                                                                                                                                                                                                                                          </v>
          </cell>
          <cell r="C7129" t="str">
            <v xml:space="preserve">UN    </v>
          </cell>
          <cell r="D7129" t="str">
            <v>8,99</v>
          </cell>
        </row>
        <row r="7130">
          <cell r="A7130">
            <v>821</v>
          </cell>
          <cell r="B7130" t="str">
            <v xml:space="preserve">BUCHA DE REDUCAO DE PVC, SOLDAVEL, LONGA, COM 75 X 50 MM, PARA AGUA FRIA PREDIAL                                                                                                                                                                                                                                                                                                                                                                                                                          </v>
          </cell>
          <cell r="C7130" t="str">
            <v xml:space="preserve">UN    </v>
          </cell>
          <cell r="D7130" t="str">
            <v>10,50</v>
          </cell>
        </row>
        <row r="7131">
          <cell r="A7131">
            <v>817</v>
          </cell>
          <cell r="B7131" t="str">
            <v xml:space="preserve">BUCHA DE REDUCAO DE PVC, SOLDAVEL, LONGA, COM 85 X 60 MM, PARA AGUA FRIA PREDIAL                                                                                                                                                                                                                                                                                                                                                                                                                          </v>
          </cell>
          <cell r="C7131" t="str">
            <v xml:space="preserve">UN    </v>
          </cell>
          <cell r="D7131" t="str">
            <v>12,49</v>
          </cell>
        </row>
        <row r="7132">
          <cell r="A7132">
            <v>20086</v>
          </cell>
          <cell r="B7132" t="str">
            <v xml:space="preserve">BUCHA DE REDUCAO DE PVC, SOLDAVEL, LONGA, 50 X 40 MM, PARA ESGOTO PREDIAL                                                                                                                                                                                                                                                                                                                                                                                                                                 </v>
          </cell>
          <cell r="C7132" t="str">
            <v xml:space="preserve">UN    </v>
          </cell>
          <cell r="D7132" t="str">
            <v>1,58</v>
          </cell>
        </row>
        <row r="7133">
          <cell r="A7133">
            <v>39191</v>
          </cell>
          <cell r="B7133" t="str">
            <v xml:space="preserve">BUCHA DE REDUCAO EM ALUMINIO, COM ROSCA, DE 1 1/2" X 1 1/4", PARA ELETRODUTO                                                                                                                                                                                                                                                                                                                                                                                                                              </v>
          </cell>
          <cell r="C7133" t="str">
            <v xml:space="preserve">UN    </v>
          </cell>
          <cell r="D7133" t="str">
            <v>13,85</v>
          </cell>
        </row>
        <row r="7134">
          <cell r="A7134">
            <v>39190</v>
          </cell>
          <cell r="B7134" t="str">
            <v xml:space="preserve">BUCHA DE REDUCAO EM ALUMINIO, COM ROSCA, DE 1 1/2" X 1", PARA ELETRODUTO                                                                                                                                                                                                                                                                                                                                                                                                                                  </v>
          </cell>
          <cell r="C7134" t="str">
            <v xml:space="preserve">UN    </v>
          </cell>
          <cell r="D7134" t="str">
            <v>14,46</v>
          </cell>
        </row>
        <row r="7135">
          <cell r="A7135">
            <v>39189</v>
          </cell>
          <cell r="B7135" t="str">
            <v xml:space="preserve">BUCHA DE REDUCAO EM ALUMINIO, COM ROSCA, DE 1 1/2" X 3/4", PARA ELETRODUTO                                                                                                                                                                                                                                                                                                                                                                                                                                </v>
          </cell>
          <cell r="C7135" t="str">
            <v xml:space="preserve">UN    </v>
          </cell>
          <cell r="D7135" t="str">
            <v>15,31</v>
          </cell>
        </row>
        <row r="7136">
          <cell r="A7136">
            <v>39186</v>
          </cell>
          <cell r="B7136" t="str">
            <v xml:space="preserve">BUCHA DE REDUCAO EM ALUMINIO, COM ROSCA, DE 1 1/4" X 1/2", PARA ELETRODUTO                                                                                                                                                                                                                                                                                                                                                                                                                                </v>
          </cell>
          <cell r="C7136" t="str">
            <v xml:space="preserve">UN    </v>
          </cell>
          <cell r="D7136" t="str">
            <v>13,69</v>
          </cell>
        </row>
        <row r="7137">
          <cell r="A7137">
            <v>39188</v>
          </cell>
          <cell r="B7137" t="str">
            <v xml:space="preserve">BUCHA DE REDUCAO EM ALUMINIO, COM ROSCA, DE 1 1/4" X 1", PARA ELETRODUTO                                                                                                                                                                                                                                                                                                                                                                                                                                  </v>
          </cell>
          <cell r="C7137" t="str">
            <v xml:space="preserve">UN    </v>
          </cell>
          <cell r="D7137" t="str">
            <v>11,27</v>
          </cell>
        </row>
        <row r="7138">
          <cell r="A7138">
            <v>39187</v>
          </cell>
          <cell r="B7138" t="str">
            <v xml:space="preserve">BUCHA DE REDUCAO EM ALUMINIO, COM ROSCA, DE 1 1/4" X 3/4", PARA ELETRODUTO                                                                                                                                                                                                                                                                                                                                                                                                                                </v>
          </cell>
          <cell r="C7138" t="str">
            <v xml:space="preserve">UN    </v>
          </cell>
          <cell r="D7138" t="str">
            <v>11,81</v>
          </cell>
        </row>
        <row r="7139">
          <cell r="A7139">
            <v>39184</v>
          </cell>
          <cell r="B7139" t="str">
            <v xml:space="preserve">BUCHA DE REDUCAO EM ALUMINIO, COM ROSCA, DE 1" X 1/2", PARA ELETRODUTO                                                                                                                                                                                                                                                                                                                                                                                                                                    </v>
          </cell>
          <cell r="C7139" t="str">
            <v xml:space="preserve">UN    </v>
          </cell>
          <cell r="D7139" t="str">
            <v>4,44</v>
          </cell>
        </row>
        <row r="7140">
          <cell r="A7140">
            <v>39185</v>
          </cell>
          <cell r="B7140" t="str">
            <v xml:space="preserve">BUCHA DE REDUCAO EM ALUMINIO, COM ROSCA, DE 1" X 3/4", PARA ELETRODUTO                                                                                                                                                                                                                                                                                                                                                                                                                                    </v>
          </cell>
          <cell r="C7140" t="str">
            <v xml:space="preserve">UN    </v>
          </cell>
          <cell r="D7140" t="str">
            <v>4,05</v>
          </cell>
        </row>
        <row r="7141">
          <cell r="A7141">
            <v>39198</v>
          </cell>
          <cell r="B7141" t="str">
            <v xml:space="preserve">BUCHA DE REDUCAO EM ALUMINIO, COM ROSCA, DE 2 1/2" X 1 1/2", PARA ELETRODUTO                                                                                                                                                                                                                                                                                                                                                                                                                              </v>
          </cell>
          <cell r="C7141" t="str">
            <v xml:space="preserve">UN    </v>
          </cell>
          <cell r="D7141" t="str">
            <v>45,43</v>
          </cell>
        </row>
        <row r="7142">
          <cell r="A7142">
            <v>39197</v>
          </cell>
          <cell r="B7142" t="str">
            <v xml:space="preserve">BUCHA DE REDUCAO EM ALUMINIO, COM ROSCA, DE 2 1/2" X 1 1/4", PARA ELETRODUTO                                                                                                                                                                                                                                                                                                                                                                                                                              </v>
          </cell>
          <cell r="C7142" t="str">
            <v xml:space="preserve">UN    </v>
          </cell>
          <cell r="D7142" t="str">
            <v>47,45</v>
          </cell>
        </row>
        <row r="7143">
          <cell r="A7143">
            <v>39196</v>
          </cell>
          <cell r="B7143" t="str">
            <v xml:space="preserve">BUCHA DE REDUCAO EM ALUMINIO, COM ROSCA, DE 2 1/2" X 1", PARA ELETRODUTO                                                                                                                                                                                                                                                                                                                                                                                                                                  </v>
          </cell>
          <cell r="C7143" t="str">
            <v xml:space="preserve">UN    </v>
          </cell>
          <cell r="D7143" t="str">
            <v>48,94</v>
          </cell>
        </row>
        <row r="7144">
          <cell r="A7144">
            <v>39199</v>
          </cell>
          <cell r="B7144" t="str">
            <v xml:space="preserve">BUCHA DE REDUCAO EM ALUMINIO, COM ROSCA, DE 2 1/2" X 2", PARA ELETRODUTO                                                                                                                                                                                                                                                                                                                                                                                                                                  </v>
          </cell>
          <cell r="C7144" t="str">
            <v xml:space="preserve">UN    </v>
          </cell>
          <cell r="D7144" t="str">
            <v>43,72</v>
          </cell>
        </row>
        <row r="7145">
          <cell r="A7145">
            <v>39195</v>
          </cell>
          <cell r="B7145" t="str">
            <v xml:space="preserve">BUCHA DE REDUCAO EM ALUMINIO, COM ROSCA, DE 2" X 1 1/2", PARA ELETRODUTO                                                                                                                                                                                                                                                                                                                                                                                                                                  </v>
          </cell>
          <cell r="C7145" t="str">
            <v xml:space="preserve">UN    </v>
          </cell>
          <cell r="D7145" t="str">
            <v>25,23</v>
          </cell>
        </row>
        <row r="7146">
          <cell r="A7146">
            <v>39194</v>
          </cell>
          <cell r="B7146" t="str">
            <v xml:space="preserve">BUCHA DE REDUCAO EM ALUMINIO, COM ROSCA, DE 2" X 1 1/4", PARA ELETRODUTO                                                                                                                                                                                                                                                                                                                                                                                                                                  </v>
          </cell>
          <cell r="C7146" t="str">
            <v xml:space="preserve">UN    </v>
          </cell>
          <cell r="D7146" t="str">
            <v>27,00</v>
          </cell>
        </row>
        <row r="7147">
          <cell r="A7147">
            <v>39193</v>
          </cell>
          <cell r="B7147" t="str">
            <v xml:space="preserve">BUCHA DE REDUCAO EM ALUMINIO, COM ROSCA, DE 2" X 1", PARA ELETRODUTO                                                                                                                                                                                                                                                                                                                                                                                                                                      </v>
          </cell>
          <cell r="C7147" t="str">
            <v xml:space="preserve">UN    </v>
          </cell>
          <cell r="D7147" t="str">
            <v>29,59</v>
          </cell>
        </row>
        <row r="7148">
          <cell r="A7148">
            <v>39192</v>
          </cell>
          <cell r="B7148" t="str">
            <v xml:space="preserve">BUCHA DE REDUCAO EM ALUMINIO, COM ROSCA, DE 2" X 3/4", PARA ELETRODUTO                                                                                                                                                                                                                                                                                                                                                                                                                                    </v>
          </cell>
          <cell r="C7148" t="str">
            <v xml:space="preserve">UN    </v>
          </cell>
          <cell r="D7148" t="str">
            <v>30,79</v>
          </cell>
        </row>
        <row r="7149">
          <cell r="A7149">
            <v>39920</v>
          </cell>
          <cell r="B7149" t="str">
            <v xml:space="preserve">BUCHA DE REDUCAO EM ALUMINIO, COM ROSCA, DE 3/4" X 1/2",  PARA ELETRODUTO                                                                                                                                                                                                                                                                                                                                                                                                                                 </v>
          </cell>
          <cell r="C7149" t="str">
            <v xml:space="preserve">UN    </v>
          </cell>
          <cell r="D7149" t="str">
            <v>3,73</v>
          </cell>
        </row>
        <row r="7150">
          <cell r="A7150">
            <v>39201</v>
          </cell>
          <cell r="B7150" t="str">
            <v xml:space="preserve">BUCHA DE REDUCAO EM ALUMINIO, COM ROSCA, DE 3" X 1 1/2", PARA ELETRODUTO                                                                                                                                                                                                                                                                                                                                                                                                                                  </v>
          </cell>
          <cell r="C7150" t="str">
            <v xml:space="preserve">UN    </v>
          </cell>
          <cell r="D7150" t="str">
            <v>54,31</v>
          </cell>
        </row>
        <row r="7151">
          <cell r="A7151">
            <v>39200</v>
          </cell>
          <cell r="B7151" t="str">
            <v xml:space="preserve">BUCHA DE REDUCAO EM ALUMINIO, COM ROSCA, DE 3" X 1 1/4", PARA ELETRODUTO                                                                                                                                                                                                                                                                                                                                                                                                                                  </v>
          </cell>
          <cell r="C7151" t="str">
            <v xml:space="preserve">UN    </v>
          </cell>
          <cell r="D7151" t="str">
            <v>54,75</v>
          </cell>
        </row>
        <row r="7152">
          <cell r="A7152">
            <v>39203</v>
          </cell>
          <cell r="B7152" t="str">
            <v xml:space="preserve">BUCHA DE REDUCAO EM ALUMINIO, COM ROSCA, DE 3" X 2 1/2", PARA ELETRODUTO                                                                                                                                                                                                                                                                                                                                                                                                                                  </v>
          </cell>
          <cell r="C7152" t="str">
            <v xml:space="preserve">UN    </v>
          </cell>
          <cell r="D7152" t="str">
            <v>44,21</v>
          </cell>
        </row>
        <row r="7153">
          <cell r="A7153">
            <v>39202</v>
          </cell>
          <cell r="B7153" t="str">
            <v xml:space="preserve">BUCHA DE REDUCAO EM ALUMINIO, COM ROSCA, DE 3" X 2", PARA ELETRODUTO                                                                                                                                                                                                                                                                                                                                                                                                                                      </v>
          </cell>
          <cell r="C7153" t="str">
            <v xml:space="preserve">UN    </v>
          </cell>
          <cell r="D7153" t="str">
            <v>51,93</v>
          </cell>
        </row>
        <row r="7154">
          <cell r="A7154">
            <v>39205</v>
          </cell>
          <cell r="B7154" t="str">
            <v xml:space="preserve">BUCHA DE REDUCAO EM ALUMINIO, COM ROSCA, DE 4" X 2 1/2", PARA ELETRODUTO                                                                                                                                                                                                                                                                                                                                                                                                                                  </v>
          </cell>
          <cell r="C7154" t="str">
            <v xml:space="preserve">UN    </v>
          </cell>
          <cell r="D7154" t="str">
            <v>86,64</v>
          </cell>
        </row>
        <row r="7155">
          <cell r="A7155">
            <v>39204</v>
          </cell>
          <cell r="B7155" t="str">
            <v xml:space="preserve">BUCHA DE REDUCAO EM ALUMINIO, COM ROSCA, DE 4" X 2", PARA ELETRODUTO                                                                                                                                                                                                                                                                                                                                                                                                                                      </v>
          </cell>
          <cell r="C7155" t="str">
            <v xml:space="preserve">UN    </v>
          </cell>
          <cell r="D7155" t="str">
            <v>88,73</v>
          </cell>
        </row>
        <row r="7156">
          <cell r="A7156">
            <v>39206</v>
          </cell>
          <cell r="B7156" t="str">
            <v xml:space="preserve">BUCHA DE REDUCAO EM ALUMINIO, COM ROSCA, DE 4" X 3", PARA ELETRODUTO                                                                                                                                                                                                                                                                                                                                                                                                                                      </v>
          </cell>
          <cell r="C7156" t="str">
            <v xml:space="preserve">UN    </v>
          </cell>
          <cell r="D7156" t="str">
            <v>84,18</v>
          </cell>
        </row>
        <row r="7157">
          <cell r="A7157">
            <v>797</v>
          </cell>
          <cell r="B7157" t="str">
            <v xml:space="preserve">BUCHA DE REDUCAO PVC ROSCAVEL 1 1/2" X 1"                                                                                                                                                                                                                                                                                                                                                                                                                                                                 </v>
          </cell>
          <cell r="C7157" t="str">
            <v xml:space="preserve">UN    </v>
          </cell>
          <cell r="D7157" t="str">
            <v>4,88</v>
          </cell>
        </row>
        <row r="7158">
          <cell r="A7158">
            <v>798</v>
          </cell>
          <cell r="B7158" t="str">
            <v xml:space="preserve">BUCHA DE REDUCAO PVC ROSCAVEL 3/4" X 1/2"                                                                                                                                                                                                                                                                                                                                                                                                                                                                 </v>
          </cell>
          <cell r="C7158" t="str">
            <v xml:space="preserve">UN    </v>
          </cell>
          <cell r="D7158" t="str">
            <v>0,67</v>
          </cell>
        </row>
        <row r="7159">
          <cell r="A7159">
            <v>796</v>
          </cell>
          <cell r="B7159" t="str">
            <v xml:space="preserve">BUCHA DE REDUCAO PVC ROSCAVEL, 1 1/2" X 3/4"                                                                                                                                                                                                                                                                                                                                                                                                                                                              </v>
          </cell>
          <cell r="C7159" t="str">
            <v xml:space="preserve">UN    </v>
          </cell>
          <cell r="D7159" t="str">
            <v>4,68</v>
          </cell>
        </row>
        <row r="7160">
          <cell r="A7160">
            <v>799</v>
          </cell>
          <cell r="B7160" t="str">
            <v xml:space="preserve">BUCHA DE REDUCAO PVC ROSCAVEL, 1" X 1/2"                                                                                                                                                                                                                                                                                                                                                                                                                                                                  </v>
          </cell>
          <cell r="C7160" t="str">
            <v xml:space="preserve">UN    </v>
          </cell>
          <cell r="D7160" t="str">
            <v>2,20</v>
          </cell>
        </row>
        <row r="7161">
          <cell r="A7161">
            <v>792</v>
          </cell>
          <cell r="B7161" t="str">
            <v xml:space="preserve">BUCHA DE REDUCAO PVC ROSCAVEL, 1" X 3/4"                                                                                                                                                                                                                                                                                                                                                                                                                                                                  </v>
          </cell>
          <cell r="C7161" t="str">
            <v xml:space="preserve">UN    </v>
          </cell>
          <cell r="D7161" t="str">
            <v>2,23</v>
          </cell>
        </row>
        <row r="7162">
          <cell r="A7162">
            <v>804</v>
          </cell>
          <cell r="B7162" t="str">
            <v xml:space="preserve">BUCHA DE REDUCAO PVC, ROSCAVEL,  2"  X 1 1/2 "                                                                                                                                                                                                                                                                                                                                                                                                                                                            </v>
          </cell>
          <cell r="C7162" t="str">
            <v xml:space="preserve">UN    </v>
          </cell>
          <cell r="D7162" t="str">
            <v>11,09</v>
          </cell>
        </row>
        <row r="7163">
          <cell r="A7163">
            <v>793</v>
          </cell>
          <cell r="B7163" t="str">
            <v xml:space="preserve">BUCHA DE REDUCAO PVC, ROSCAVEL, 1 1/2"  X1 1/4 "                                                                                                                                                                                                                                                                                                                                                                                                                                                          </v>
          </cell>
          <cell r="C7163" t="str">
            <v xml:space="preserve">UN    </v>
          </cell>
          <cell r="D7163" t="str">
            <v>4,76</v>
          </cell>
        </row>
        <row r="7164">
          <cell r="A7164">
            <v>801</v>
          </cell>
          <cell r="B7164" t="str">
            <v xml:space="preserve">BUCHA DE REDUCAO PVC, ROSCAVEL, 1 1/4"  X 3/4 "                                                                                                                                                                                                                                                                                                                                                                                                                                                           </v>
          </cell>
          <cell r="C7164" t="str">
            <v xml:space="preserve">UN    </v>
          </cell>
          <cell r="D7164" t="str">
            <v>3,40</v>
          </cell>
        </row>
        <row r="7165">
          <cell r="A7165">
            <v>794</v>
          </cell>
          <cell r="B7165" t="str">
            <v xml:space="preserve">BUCHA DE REDUCAO PVC, ROSCAVEL, 1 1/4" X 1 "                                                                                                                                                                                                                                                                                                                                                                                                                                                              </v>
          </cell>
          <cell r="C7165" t="str">
            <v xml:space="preserve">UN    </v>
          </cell>
          <cell r="D7165" t="str">
            <v>3,51</v>
          </cell>
        </row>
        <row r="7166">
          <cell r="A7166">
            <v>802</v>
          </cell>
          <cell r="B7166" t="str">
            <v xml:space="preserve">BUCHA DE REDUCAO PVC, ROSCAVEL, 2"  X 1 "                                                                                                                                                                                                                                                                                                                                                                                                                                                                 </v>
          </cell>
          <cell r="C7166" t="str">
            <v xml:space="preserve">UN    </v>
          </cell>
          <cell r="D7166" t="str">
            <v>9,78</v>
          </cell>
        </row>
        <row r="7167">
          <cell r="A7167">
            <v>803</v>
          </cell>
          <cell r="B7167" t="str">
            <v xml:space="preserve">BUCHA DE REDUCAO PVC, ROSCAVEL, 2"  X 1 1/4 "                                                                                                                                                                                                                                                                                                                                                                                                                                                             </v>
          </cell>
          <cell r="C7167" t="str">
            <v xml:space="preserve">UN    </v>
          </cell>
          <cell r="D7167" t="str">
            <v>8,53</v>
          </cell>
        </row>
        <row r="7168">
          <cell r="A7168">
            <v>38001</v>
          </cell>
          <cell r="B7168" t="str">
            <v xml:space="preserve">BUCHA DE REDUCAO, CPVC, SOLDAVEL, 22 X 15 MM, PARA AGUA QUENTE                                                                                                                                                                                                                                                                                                                                                                                                                                            </v>
          </cell>
          <cell r="C7168" t="str">
            <v xml:space="preserve">UN    </v>
          </cell>
          <cell r="D7168" t="str">
            <v>0,80</v>
          </cell>
        </row>
        <row r="7169">
          <cell r="A7169">
            <v>38002</v>
          </cell>
          <cell r="B7169" t="str">
            <v xml:space="preserve">BUCHA DE REDUCAO, CPVC, SOLDAVEL, 28 X 22 MM, PARA AGUA QUENTE                                                                                                                                                                                                                                                                                                                                                                                                                                            </v>
          </cell>
          <cell r="C7169" t="str">
            <v xml:space="preserve">UN    </v>
          </cell>
          <cell r="D7169" t="str">
            <v>1,49</v>
          </cell>
        </row>
        <row r="7170">
          <cell r="A7170">
            <v>38003</v>
          </cell>
          <cell r="B7170" t="str">
            <v xml:space="preserve">BUCHA DE REDUCAO, CPVC, SOLDAVEL, 35 X 28 MM, PARA AGUA QUENTE                                                                                                                                                                                                                                                                                                                                                                                                                                            </v>
          </cell>
          <cell r="C7170" t="str">
            <v xml:space="preserve">UN    </v>
          </cell>
          <cell r="D7170" t="str">
            <v>17,97</v>
          </cell>
        </row>
        <row r="7171">
          <cell r="A7171">
            <v>38004</v>
          </cell>
          <cell r="B7171" t="str">
            <v xml:space="preserve">BUCHA DE REDUCAO, CPVC, SOLDAVEL, 42 X 22 MM, PARA AGUA QUENTE                                                                                                                                                                                                                                                                                                                                                                                                                                            </v>
          </cell>
          <cell r="C7171" t="str">
            <v xml:space="preserve">UN    </v>
          </cell>
          <cell r="D7171" t="str">
            <v>24,03</v>
          </cell>
        </row>
        <row r="7172">
          <cell r="A7172">
            <v>36327</v>
          </cell>
          <cell r="B7172" t="str">
            <v xml:space="preserve">BUCHA DE REDUCAO, PPR, DN 25 X 20 MM, PARA AGUA QUENTE PREDIAL                                                                                                                                                                                                                                                                                                                                                                                                                                            </v>
          </cell>
          <cell r="C7172" t="str">
            <v xml:space="preserve">UN    </v>
          </cell>
          <cell r="D7172" t="str">
            <v>1,40</v>
          </cell>
        </row>
        <row r="7173">
          <cell r="A7173">
            <v>38992</v>
          </cell>
          <cell r="B7173" t="str">
            <v xml:space="preserve">BUCHA DE REDUCAO, PPR, DN 32 X 25 MM, PARA AGUA QUENTE E FRIA PREDIAL                                                                                                                                                                                                                                                                                                                                                                                                                                     </v>
          </cell>
          <cell r="C7173" t="str">
            <v xml:space="preserve">UN    </v>
          </cell>
          <cell r="D7173" t="str">
            <v>2,24</v>
          </cell>
        </row>
        <row r="7174">
          <cell r="A7174">
            <v>38993</v>
          </cell>
          <cell r="B7174" t="str">
            <v xml:space="preserve">BUCHA DE REDUCAO, PPR, DN 40 X 25 MM, PARA AGUA QUENTE E FRIA PREDIAL                                                                                                                                                                                                                                                                                                                                                                                                                                     </v>
          </cell>
          <cell r="C7174" t="str">
            <v xml:space="preserve">UN    </v>
          </cell>
          <cell r="D7174" t="str">
            <v>6,38</v>
          </cell>
        </row>
        <row r="7175">
          <cell r="A7175">
            <v>38418</v>
          </cell>
          <cell r="B7175" t="str">
            <v xml:space="preserve">BUCHA DE REDUCAO, PVC, LONGA, SERIE R, DN 50 X 40 MM, PARA ESGOTO PREDIAL                                                                                                                                                                                                                                                                                                                                                                                                                                 </v>
          </cell>
          <cell r="C7175" t="str">
            <v xml:space="preserve">UN    </v>
          </cell>
          <cell r="D7175" t="str">
            <v>4,58</v>
          </cell>
        </row>
        <row r="7176">
          <cell r="A7176">
            <v>39178</v>
          </cell>
          <cell r="B7176" t="str">
            <v xml:space="preserve">BUCHA EM ALUMINIO, COM ROSCA, DE  1 1/2", PARA ELETRODUTO                                                                                                                                                                                                                                                                                                                                                                                                                                                 </v>
          </cell>
          <cell r="C7176" t="str">
            <v xml:space="preserve">UN    </v>
          </cell>
          <cell r="D7176" t="str">
            <v>1,49</v>
          </cell>
        </row>
        <row r="7177">
          <cell r="A7177">
            <v>39177</v>
          </cell>
          <cell r="B7177" t="str">
            <v xml:space="preserve">BUCHA EM ALUMINIO, COM ROSCA, DE 1 1/4", PARA ELETRODUTO                                                                                                                                                                                                                                                                                                                                                                                                                                                  </v>
          </cell>
          <cell r="C7177" t="str">
            <v xml:space="preserve">UN    </v>
          </cell>
          <cell r="D7177" t="str">
            <v>1,35</v>
          </cell>
        </row>
        <row r="7178">
          <cell r="A7178">
            <v>39174</v>
          </cell>
          <cell r="B7178" t="str">
            <v xml:space="preserve">BUCHA EM ALUMINIO, COM ROSCA, DE 1/2", PARA ELETRODUTO                                                                                                                                                                                                                                                                                                                                                                                                                                                    </v>
          </cell>
          <cell r="C7178" t="str">
            <v xml:space="preserve">UN    </v>
          </cell>
          <cell r="D7178" t="str">
            <v>0,67</v>
          </cell>
        </row>
        <row r="7179">
          <cell r="A7179">
            <v>39176</v>
          </cell>
          <cell r="B7179" t="str">
            <v xml:space="preserve">BUCHA EM ALUMINIO, COM ROSCA, DE 1", PARA ELETRODUTO                                                                                                                                                                                                                                                                                                                                                                                                                                                      </v>
          </cell>
          <cell r="C7179" t="str">
            <v xml:space="preserve">UN    </v>
          </cell>
          <cell r="D7179" t="str">
            <v>0,88</v>
          </cell>
        </row>
        <row r="7180">
          <cell r="A7180">
            <v>39180</v>
          </cell>
          <cell r="B7180" t="str">
            <v xml:space="preserve">BUCHA EM ALUMINIO, COM ROSCA, DE 2 1/2", PARA ELETRODUTO                                                                                                                                                                                                                                                                                                                                                                                                                                                  </v>
          </cell>
          <cell r="C7180" t="str">
            <v xml:space="preserve">UN    </v>
          </cell>
          <cell r="D7180" t="str">
            <v>4,06</v>
          </cell>
        </row>
        <row r="7181">
          <cell r="A7181">
            <v>39179</v>
          </cell>
          <cell r="B7181" t="str">
            <v xml:space="preserve">BUCHA EM ALUMINIO, COM ROSCA, DE 2", PARA ELETRODUTO                                                                                                                                                                                                                                                                                                                                                                                                                                                      </v>
          </cell>
          <cell r="C7181" t="str">
            <v xml:space="preserve">UN    </v>
          </cell>
          <cell r="D7181" t="str">
            <v>3,60</v>
          </cell>
        </row>
        <row r="7182">
          <cell r="A7182">
            <v>39175</v>
          </cell>
          <cell r="B7182" t="str">
            <v xml:space="preserve">BUCHA EM ALUMINIO, COM ROSCA, DE 3/4", PARA ELETRODUTO                                                                                                                                                                                                                                                                                                                                                                                                                                                    </v>
          </cell>
          <cell r="C7182" t="str">
            <v xml:space="preserve">UN    </v>
          </cell>
          <cell r="D7182" t="str">
            <v>0,82</v>
          </cell>
        </row>
        <row r="7183">
          <cell r="A7183">
            <v>39217</v>
          </cell>
          <cell r="B7183" t="str">
            <v xml:space="preserve">BUCHA EM ALUMINIO, COM ROSCA, DE 3/8", PARA ELETRODUTO                                                                                                                                                                                                                                                                                                                                                                                                                                                    </v>
          </cell>
          <cell r="C7183" t="str">
            <v xml:space="preserve">UN    </v>
          </cell>
          <cell r="D7183" t="str">
            <v>0,64</v>
          </cell>
        </row>
        <row r="7184">
          <cell r="A7184">
            <v>39181</v>
          </cell>
          <cell r="B7184" t="str">
            <v xml:space="preserve">BUCHA EM ALUMINIO, COM ROSCA, DE 3", PARA ELETRODUTO                                                                                                                                                                                                                                                                                                                                                                                                                                                      </v>
          </cell>
          <cell r="C7184" t="str">
            <v xml:space="preserve">UN    </v>
          </cell>
          <cell r="D7184" t="str">
            <v>5,45</v>
          </cell>
        </row>
        <row r="7185">
          <cell r="A7185">
            <v>39182</v>
          </cell>
          <cell r="B7185" t="str">
            <v xml:space="preserve">BUCHA EM ALUMINIO, COM ROSCA, DE 4", PARA ELETRODUTO                                                                                                                                                                                                                                                                                                                                                                                                                                                      </v>
          </cell>
          <cell r="C7185" t="str">
            <v xml:space="preserve">UN    </v>
          </cell>
          <cell r="D7185" t="str">
            <v>7,67</v>
          </cell>
        </row>
        <row r="7186">
          <cell r="A7186">
            <v>12616</v>
          </cell>
          <cell r="B7186" t="str">
            <v xml:space="preserve">CABECEIRA DIREITA OU ESQUERDA, PVC, PARA CALHA PLUVIAL, DIAMETRO ENTRE 119 E 170 MM, PARA DRENAGEM PREDIAL                                                                                                                                                                                                                                                                                                                                                                                                </v>
          </cell>
          <cell r="C7186" t="str">
            <v xml:space="preserve">UN    </v>
          </cell>
          <cell r="D7186" t="str">
            <v>5,10</v>
          </cell>
        </row>
        <row r="7187">
          <cell r="A7187">
            <v>1049</v>
          </cell>
          <cell r="B7187" t="str">
            <v xml:space="preserve">CABECOTE PARA ENTRADA DE LINHA DE ALIMENTACAO PARA ELETRODUTO, EM LIGA DE ALUMINIO COM ACABAMENTO ANTI CORROSIVO, COM FIXACAO POR ENCAIXE LISO DE 360 GRAUS, DE 1 1/2"                                                                                                                                                                                                                                                                                                                                    </v>
          </cell>
          <cell r="C7187" t="str">
            <v xml:space="preserve">UN    </v>
          </cell>
          <cell r="D7187" t="str">
            <v>6,42</v>
          </cell>
        </row>
        <row r="7188">
          <cell r="A7188">
            <v>1099</v>
          </cell>
          <cell r="B7188" t="str">
            <v xml:space="preserve">CABECOTE PARA ENTRADA DE LINHA DE ALIMENTACAO PARA ELETRODUTO, EM LIGA DE ALUMINIO COM ACABAMENTO ANTI CORROSIVO, COM FIXACAO POR ENCAIXE LISO DE 360 GRAUS, DE 1 1/4"                                                                                                                                                                                                                                                                                                                                    </v>
          </cell>
          <cell r="C7188" t="str">
            <v xml:space="preserve">UN    </v>
          </cell>
          <cell r="D7188" t="str">
            <v>4,91</v>
          </cell>
        </row>
        <row r="7189">
          <cell r="A7189">
            <v>39678</v>
          </cell>
          <cell r="B7189" t="str">
            <v xml:space="preserve">CABECOTE PARA ENTRADA DE LINHA DE ALIMENTACAO PARA ELETRODUTO, EM LIGA DE ALUMINIO COM ACABAMENTO ANTI CORROSIVO, COM FIXACAO POR ENCAIXE LISO DE 360 GRAUS, DE 1/2"                                                                                                                                                                                                                                                                                                                                      </v>
          </cell>
          <cell r="C7189" t="str">
            <v xml:space="preserve">UN    </v>
          </cell>
          <cell r="D7189" t="str">
            <v>1,98</v>
          </cell>
        </row>
        <row r="7190">
          <cell r="A7190">
            <v>1050</v>
          </cell>
          <cell r="B7190" t="str">
            <v xml:space="preserve">CABECOTE PARA ENTRADA DE LINHA DE ALIMENTACAO PARA ELETRODUTO, EM LIGA DE ALUMINIO COM ACABAMENTO ANTI CORROSIVO, COM FIXACAO POR ENCAIXE LISO DE 360 GRAUS, DE 1"                                                                                                                                                                                                                                                                                                                                        </v>
          </cell>
          <cell r="C7190" t="str">
            <v xml:space="preserve">UN    </v>
          </cell>
          <cell r="D7190" t="str">
            <v>3,36</v>
          </cell>
        </row>
        <row r="7191">
          <cell r="A7191">
            <v>1101</v>
          </cell>
          <cell r="B7191" t="str">
            <v xml:space="preserve">CABECOTE PARA ENTRADA DE LINHA DE ALIMENTACAO PARA ELETRODUTO, EM LIGA DE ALUMINIO COM ACABAMENTO ANTI CORROSIVO, COM FIXACAO POR ENCAIXE LISO DE 360 GRAUS, DE 2 1/2"                                                                                                                                                                                                                                                                                                                                    </v>
          </cell>
          <cell r="C7191" t="str">
            <v xml:space="preserve">UN    </v>
          </cell>
          <cell r="D7191" t="str">
            <v>21,17</v>
          </cell>
        </row>
        <row r="7192">
          <cell r="A7192">
            <v>1100</v>
          </cell>
          <cell r="B7192" t="str">
            <v xml:space="preserve">CABECOTE PARA ENTRADA DE LINHA DE ALIMENTACAO PARA ELETRODUTO, EM LIGA DE ALUMINIO COM ACABAMENTO ANTI CORROSIVO, COM FIXACAO POR ENCAIXE LISO DE 360 GRAUS, DE 2"                                                                                                                                                                                                                                                                                                                                        </v>
          </cell>
          <cell r="C7192" t="str">
            <v xml:space="preserve">UN    </v>
          </cell>
          <cell r="D7192" t="str">
            <v>10,92</v>
          </cell>
        </row>
        <row r="7193">
          <cell r="A7193">
            <v>39679</v>
          </cell>
          <cell r="B7193" t="str">
            <v xml:space="preserve">CABECOTE PARA ENTRADA DE LINHA DE ALIMENTACAO PARA ELETRODUTO, EM LIGA DE ALUMINIO COM ACABAMENTO ANTI CORROSIVO, COM FIXACAO POR ENCAIXE LISO DE 360 GRAUS, DE 3 1/2"                                                                                                                                                                                                                                                                                                                                    </v>
          </cell>
          <cell r="C7193" t="str">
            <v xml:space="preserve">UN    </v>
          </cell>
          <cell r="D7193" t="str">
            <v>42,19</v>
          </cell>
        </row>
        <row r="7194">
          <cell r="A7194">
            <v>1098</v>
          </cell>
          <cell r="B7194" t="str">
            <v xml:space="preserve">CABECOTE PARA ENTRADA DE LINHA DE ALIMENTACAO PARA ELETRODUTO, EM LIGA DE ALUMINIO COM ACABAMENTO ANTI CORROSIVO, COM FIXACAO POR ENCAIXE LISO DE 360 GRAUS, DE 3/4"                                                                                                                                                                                                                                                                                                                                      </v>
          </cell>
          <cell r="C7194" t="str">
            <v xml:space="preserve">UN    </v>
          </cell>
          <cell r="D7194" t="str">
            <v>2,62</v>
          </cell>
        </row>
        <row r="7195">
          <cell r="A7195">
            <v>1102</v>
          </cell>
          <cell r="B7195" t="str">
            <v xml:space="preserve">CABECOTE PARA ENTRADA DE LINHA DE ALIMENTACAO PARA ELETRODUTO, EM LIGA DE ALUMINIO COM ACABAMENTO ANTI CORROSIVO, COM FIXACAO POR ENCAIXE LISO DE 360 GRAUS, DE 3"                                                                                                                                                                                                                                                                                                                                        </v>
          </cell>
          <cell r="C7195" t="str">
            <v xml:space="preserve">UN    </v>
          </cell>
          <cell r="D7195" t="str">
            <v>31,57</v>
          </cell>
        </row>
        <row r="7196">
          <cell r="A7196">
            <v>1051</v>
          </cell>
          <cell r="B7196" t="str">
            <v xml:space="preserve">CABECOTE PARA ENTRADA DE LINHA DE ALIMENTACAO PARA ELETRODUTO, EM LIGA DE ALUMINIO COM ACABAMENTO ANTI CORROSIVO, COM FIXACAO POR ENCAIXE LISO DE 360 GRAUS, DE 4"                                                                                                                                                                                                                                                                                                                                        </v>
          </cell>
          <cell r="C7196" t="str">
            <v xml:space="preserve">UN    </v>
          </cell>
          <cell r="D7196" t="str">
            <v>45,89</v>
          </cell>
        </row>
        <row r="7197">
          <cell r="A7197">
            <v>37399</v>
          </cell>
          <cell r="B7197" t="str">
            <v xml:space="preserve">CABIDE/GANCHO DE BANHEIRO SIMPLES EM METAL CROMADO                                                                                                                                                                                                                                                                                                                                                                                                                                                        </v>
          </cell>
          <cell r="C7197" t="str">
            <v xml:space="preserve">UN    </v>
          </cell>
          <cell r="D7197" t="str">
            <v>20,68</v>
          </cell>
        </row>
        <row r="7198">
          <cell r="A7198">
            <v>42655</v>
          </cell>
          <cell r="B7198" t="str">
            <v xml:space="preserve">CABO DE ACO GALVANIZADO, DIAMETRO 9,53 MM (3/8"), COM ALMA DE FIBRA 6 X 25 F  (COLETADO CAIXA)                                                                                                                                                                                                                                                                                                                                                                                                            </v>
          </cell>
          <cell r="C7198" t="str">
            <v xml:space="preserve">KG    </v>
          </cell>
          <cell r="D7198" t="str">
            <v>9,74</v>
          </cell>
        </row>
        <row r="7199">
          <cell r="A7199">
            <v>25004</v>
          </cell>
          <cell r="B7199" t="str">
            <v xml:space="preserve">CABO DE ALUMINIO NU COM ALMA DE ACO, BITOLA 1/0 AWG                                                                                                                                                                                                                                                                                                                                                                                                                                                       </v>
          </cell>
          <cell r="C7199" t="str">
            <v xml:space="preserve">KG    </v>
          </cell>
          <cell r="D7199" t="str">
            <v>16,49</v>
          </cell>
        </row>
        <row r="7200">
          <cell r="A7200">
            <v>25002</v>
          </cell>
          <cell r="B7200" t="str">
            <v xml:space="preserve">CABO DE ALUMINIO NU COM ALMA DE ACO, BITOLA 2 AWG                                                                                                                                                                                                                                                                                                                                                                                                                                                         </v>
          </cell>
          <cell r="C7200" t="str">
            <v xml:space="preserve">KG    </v>
          </cell>
          <cell r="D7200" t="str">
            <v>16,63</v>
          </cell>
        </row>
        <row r="7201">
          <cell r="A7201">
            <v>37409</v>
          </cell>
          <cell r="B7201" t="str">
            <v xml:space="preserve">CABO DE ALUMINIO NU COM ALMA DE ACO, BITOLA 2/0 AWG                                                                                                                                                                                                                                                                                                                                                                                                                                                       </v>
          </cell>
          <cell r="C7201" t="str">
            <v xml:space="preserve">KG    </v>
          </cell>
          <cell r="D7201" t="str">
            <v>16,36</v>
          </cell>
        </row>
        <row r="7202">
          <cell r="A7202">
            <v>841</v>
          </cell>
          <cell r="B7202" t="str">
            <v xml:space="preserve">CABO DE ALUMINIO NU COM ALMA DE ACO, BITOLA 4 AWG                                                                                                                                                                                                                                                                                                                                                                                                                                                         </v>
          </cell>
          <cell r="C7202" t="str">
            <v xml:space="preserve">KG    </v>
          </cell>
          <cell r="D7202" t="str">
            <v>16,90</v>
          </cell>
        </row>
        <row r="7203">
          <cell r="A7203">
            <v>25005</v>
          </cell>
          <cell r="B7203" t="str">
            <v xml:space="preserve">CABO DE ALUMINIO NU SEM ALMA DE ACO, BITOLA 1/0 AWG                                                                                                                                                                                                                                                                                                                                                                                                                                                       </v>
          </cell>
          <cell r="C7203" t="str">
            <v xml:space="preserve">KG    </v>
          </cell>
          <cell r="D7203" t="str">
            <v>18,53</v>
          </cell>
        </row>
        <row r="7204">
          <cell r="A7204">
            <v>25003</v>
          </cell>
          <cell r="B7204" t="str">
            <v xml:space="preserve">CABO DE ALUMINIO NU SEM ALMA DE ACO, BITOLA 2 AWG                                                                                                                                                                                                                                                                                                                                                                                                                                                         </v>
          </cell>
          <cell r="C7204" t="str">
            <v xml:space="preserve">KG    </v>
          </cell>
          <cell r="D7204" t="str">
            <v>19,79</v>
          </cell>
        </row>
        <row r="7205">
          <cell r="A7205">
            <v>37410</v>
          </cell>
          <cell r="B7205" t="str">
            <v xml:space="preserve">CABO DE ALUMINIO NU SEM ALMA DE ACO, BITOLA 2/0 AWG                                                                                                                                                                                                                                                                                                                                                                                                                                                       </v>
          </cell>
          <cell r="C7205" t="str">
            <v xml:space="preserve">KG    </v>
          </cell>
          <cell r="D7205" t="str">
            <v>18,53</v>
          </cell>
        </row>
        <row r="7206">
          <cell r="A7206">
            <v>842</v>
          </cell>
          <cell r="B7206" t="str">
            <v xml:space="preserve">CABO DE ALUMINIO NU SEM ALMA DE ACO, BITOLA 4 AWG                                                                                                                                                                                                                                                                                                                                                                                                                                                         </v>
          </cell>
          <cell r="C7206" t="str">
            <v xml:space="preserve">KG    </v>
          </cell>
          <cell r="D7206" t="str">
            <v>20,84</v>
          </cell>
        </row>
        <row r="7207">
          <cell r="A7207">
            <v>862</v>
          </cell>
          <cell r="B7207" t="str">
            <v xml:space="preserve">CABO DE COBRE NU 10 MM2 MEIO-DURO                                                                                                                                                                                                                                                                                                                                                                                                                                                                         </v>
          </cell>
          <cell r="C7207" t="str">
            <v xml:space="preserve">M     </v>
          </cell>
          <cell r="D7207" t="str">
            <v>5,99</v>
          </cell>
        </row>
        <row r="7208">
          <cell r="A7208">
            <v>866</v>
          </cell>
          <cell r="B7208" t="str">
            <v xml:space="preserve">CABO DE COBRE NU 120 MM2 MEIO-DURO                                                                                                                                                                                                                                                                                                                                                                                                                                                                        </v>
          </cell>
          <cell r="C7208" t="str">
            <v xml:space="preserve">M     </v>
          </cell>
          <cell r="D7208" t="str">
            <v>73,61</v>
          </cell>
        </row>
        <row r="7209">
          <cell r="A7209">
            <v>892</v>
          </cell>
          <cell r="B7209" t="str">
            <v xml:space="preserve">CABO DE COBRE NU 150 MM2 MEIO-DURO                                                                                                                                                                                                                                                                                                                                                                                                                                                                        </v>
          </cell>
          <cell r="C7209" t="str">
            <v xml:space="preserve">M     </v>
          </cell>
          <cell r="D7209" t="str">
            <v>93,61</v>
          </cell>
        </row>
        <row r="7210">
          <cell r="A7210">
            <v>857</v>
          </cell>
          <cell r="B7210" t="str">
            <v xml:space="preserve">CABO DE COBRE NU 16 MM2 MEIO-DURO                                                                                                                                                                                                                                                                                                                                                                                                                                                                         </v>
          </cell>
          <cell r="C7210" t="str">
            <v xml:space="preserve">M     </v>
          </cell>
          <cell r="D7210" t="str">
            <v>9,53</v>
          </cell>
        </row>
        <row r="7211">
          <cell r="A7211">
            <v>37404</v>
          </cell>
          <cell r="B7211" t="str">
            <v xml:space="preserve">CABO DE COBRE NU 185 MM2 MEIO-DURO                                                                                                                                                                                                                                                                                                                                                                                                                                                                        </v>
          </cell>
          <cell r="C7211" t="str">
            <v xml:space="preserve">M     </v>
          </cell>
          <cell r="D7211" t="str">
            <v>112,57</v>
          </cell>
        </row>
        <row r="7212">
          <cell r="A7212">
            <v>868</v>
          </cell>
          <cell r="B7212" t="str">
            <v xml:space="preserve">CABO DE COBRE NU 25 MM2 MEIO-DURO                                                                                                                                                                                                                                                                                                                                                                                                                                                                         </v>
          </cell>
          <cell r="C7212" t="str">
            <v xml:space="preserve">M     </v>
          </cell>
          <cell r="D7212" t="str">
            <v>14,71</v>
          </cell>
        </row>
        <row r="7213">
          <cell r="A7213">
            <v>870</v>
          </cell>
          <cell r="B7213" t="str">
            <v xml:space="preserve">CABO DE COBRE NU 300 MM2 MEIO-DURO                                                                                                                                                                                                                                                                                                                                                                                                                                                                        </v>
          </cell>
          <cell r="C7213" t="str">
            <v xml:space="preserve">M     </v>
          </cell>
          <cell r="D7213" t="str">
            <v>193,97</v>
          </cell>
        </row>
        <row r="7214">
          <cell r="A7214">
            <v>863</v>
          </cell>
          <cell r="B7214" t="str">
            <v xml:space="preserve">CABO DE COBRE NU 35 MM2 MEIO-DURO                                                                                                                                                                                                                                                                                                                                                                                                                                                                         </v>
          </cell>
          <cell r="C7214" t="str">
            <v xml:space="preserve">M     </v>
          </cell>
          <cell r="D7214" t="str">
            <v>20,33</v>
          </cell>
        </row>
        <row r="7215">
          <cell r="A7215">
            <v>867</v>
          </cell>
          <cell r="B7215" t="str">
            <v xml:space="preserve">CABO DE COBRE NU 50 MM2 MEIO-DURO                                                                                                                                                                                                                                                                                                                                                                                                                                                                         </v>
          </cell>
          <cell r="C7215" t="str">
            <v xml:space="preserve">M     </v>
          </cell>
          <cell r="D7215" t="str">
            <v>28,32</v>
          </cell>
        </row>
        <row r="7216">
          <cell r="A7216">
            <v>891</v>
          </cell>
          <cell r="B7216" t="str">
            <v xml:space="preserve">CABO DE COBRE NU 500 MM2 MEIO-DURO                                                                                                                                                                                                                                                                                                                                                                                                                                                                        </v>
          </cell>
          <cell r="C7216" t="str">
            <v xml:space="preserve">M     </v>
          </cell>
          <cell r="D7216" t="str">
            <v>325,76</v>
          </cell>
        </row>
        <row r="7217">
          <cell r="A7217">
            <v>864</v>
          </cell>
          <cell r="B7217" t="str">
            <v xml:space="preserve">CABO DE COBRE NU 70 MM2 MEIO-DURO                                                                                                                                                                                                                                                                                                                                                                                                                                                                         </v>
          </cell>
          <cell r="C7217" t="str">
            <v xml:space="preserve">M     </v>
          </cell>
          <cell r="D7217" t="str">
            <v>39,90</v>
          </cell>
        </row>
        <row r="7218">
          <cell r="A7218">
            <v>865</v>
          </cell>
          <cell r="B7218" t="str">
            <v xml:space="preserve">CABO DE COBRE NU 95 MM2 MEIO-DURO                                                                                                                                                                                                                                                                                                                                                                                                                                                                         </v>
          </cell>
          <cell r="C7218" t="str">
            <v xml:space="preserve">M     </v>
          </cell>
          <cell r="D7218" t="str">
            <v>56,19</v>
          </cell>
        </row>
        <row r="7219">
          <cell r="A7219">
            <v>1006</v>
          </cell>
          <cell r="B7219" t="str">
            <v xml:space="preserve">CABO DE COBRE RIGIDO, CLASSE 2, ISOLACAO EM PVC, ANTI-CHAMA BWF-B, 1 CONDUTOR, 450/750 V, DIAMETRO 120 MM2                                                                                                                                                                                                                                                                                                                                                                                                </v>
          </cell>
          <cell r="C7219" t="str">
            <v xml:space="preserve">M     </v>
          </cell>
          <cell r="D7219" t="str">
            <v>68,30</v>
          </cell>
        </row>
        <row r="7220">
          <cell r="A7220">
            <v>948</v>
          </cell>
          <cell r="B7220" t="str">
            <v xml:space="preserve">CABO DE COBRE UNIPOLAR 10 MM2, BLINDADO, ISOLACAO 3,6/6 KV EPR, COBERTURA EM PVC                                                                                                                                                                                                                                                                                                                                                                                                                          </v>
          </cell>
          <cell r="C7220" t="str">
            <v xml:space="preserve">M     </v>
          </cell>
          <cell r="D7220" t="str">
            <v>20,60</v>
          </cell>
        </row>
        <row r="7221">
          <cell r="A7221">
            <v>947</v>
          </cell>
          <cell r="B7221" t="str">
            <v xml:space="preserve">CABO DE COBRE UNIPOLAR 16 MM2, BLINDADO, ISOLACAO 3,6/6 KV EPR, COBERTURA EM PVC                                                                                                                                                                                                                                                                                                                                                                                                                          </v>
          </cell>
          <cell r="C7221" t="str">
            <v xml:space="preserve">M     </v>
          </cell>
          <cell r="D7221" t="str">
            <v>20,95</v>
          </cell>
        </row>
        <row r="7222">
          <cell r="A7222">
            <v>911</v>
          </cell>
          <cell r="B7222" t="str">
            <v xml:space="preserve">CABO DE COBRE UNIPOLAR 16 MM2, BLINDADO, ISOLACAO 6/10 KV EPR, COBERTURA EM PVC                                                                                                                                                                                                                                                                                                                                                                                                                           </v>
          </cell>
          <cell r="C7222" t="str">
            <v xml:space="preserve">M     </v>
          </cell>
          <cell r="D7222" t="str">
            <v>30,47</v>
          </cell>
        </row>
        <row r="7223">
          <cell r="A7223">
            <v>925</v>
          </cell>
          <cell r="B7223" t="str">
            <v xml:space="preserve">CABO DE COBRE UNIPOLAR 25 MM2, BLINDADO, ISOLACAO 3,6/6 KV EPR, COBERTURA EM PVC                                                                                                                                                                                                                                                                                                                                                                                                                          </v>
          </cell>
          <cell r="C7223" t="str">
            <v xml:space="preserve">M     </v>
          </cell>
          <cell r="D7223" t="str">
            <v>28,16</v>
          </cell>
        </row>
        <row r="7224">
          <cell r="A7224">
            <v>954</v>
          </cell>
          <cell r="B7224" t="str">
            <v xml:space="preserve">CABO DE COBRE UNIPOLAR 25MM2, BLINDADO, ISOLACAO 6/10 KV EPR, COBERTURA EM PVC                                                                                                                                                                                                                                                                                                                                                                                                                            </v>
          </cell>
          <cell r="C7224" t="str">
            <v xml:space="preserve">M     </v>
          </cell>
          <cell r="D7224" t="str">
            <v>31,11</v>
          </cell>
        </row>
        <row r="7225">
          <cell r="A7225">
            <v>901</v>
          </cell>
          <cell r="B7225" t="str">
            <v xml:space="preserve">CABO DE COBRE UNIPOLAR 35 MM2, BLINDADO, ISOLACAO 12/20 KV EPR, COBERTURA EM PVC                                                                                                                                                                                                                                                                                                                                                                                                                          </v>
          </cell>
          <cell r="C7225" t="str">
            <v xml:space="preserve">M     </v>
          </cell>
          <cell r="D7225" t="str">
            <v>33,30</v>
          </cell>
        </row>
        <row r="7226">
          <cell r="A7226">
            <v>926</v>
          </cell>
          <cell r="B7226" t="str">
            <v xml:space="preserve">CABO DE COBRE UNIPOLAR 35 MM2, BLINDADO, ISOLACAO 3,6/6 KV EPR, COBERTURA EM PVC                                                                                                                                                                                                                                                                                                                                                                                                                          </v>
          </cell>
          <cell r="C7226" t="str">
            <v xml:space="preserve">M     </v>
          </cell>
          <cell r="D7226" t="str">
            <v>35,19</v>
          </cell>
        </row>
        <row r="7227">
          <cell r="A7227">
            <v>912</v>
          </cell>
          <cell r="B7227" t="str">
            <v xml:space="preserve">CABO DE COBRE UNIPOLAR 35 MM2, BLINDADO, ISOLACAO 6/10 KV EPR, COBERTURA EM PVC                                                                                                                                                                                                                                                                                                                                                                                                                           </v>
          </cell>
          <cell r="C7227" t="str">
            <v xml:space="preserve">M     </v>
          </cell>
          <cell r="D7227" t="str">
            <v>35,40</v>
          </cell>
        </row>
        <row r="7228">
          <cell r="A7228">
            <v>955</v>
          </cell>
          <cell r="B7228" t="str">
            <v xml:space="preserve">CABO DE COBRE UNIPOLAR 50 MM2, BLINDADO, ISOLACAO 12/20 KV EPR, COBERTURA EM PVC                                                                                                                                                                                                                                                                                                                                                                                                                          </v>
          </cell>
          <cell r="C7228" t="str">
            <v xml:space="preserve">M     </v>
          </cell>
          <cell r="D7228" t="str">
            <v>42,26</v>
          </cell>
        </row>
        <row r="7229">
          <cell r="A7229">
            <v>946</v>
          </cell>
          <cell r="B7229" t="str">
            <v xml:space="preserve">CABO DE COBRE UNIPOLAR 50 MM2, BLINDADO, ISOLACAO 3,6/6 KV EPR, COBERTURA EM PVC                                                                                                                                                                                                                                                                                                                                                                                                                          </v>
          </cell>
          <cell r="C7229" t="str">
            <v xml:space="preserve">M     </v>
          </cell>
          <cell r="D7229" t="str">
            <v>47,51</v>
          </cell>
        </row>
        <row r="7230">
          <cell r="A7230">
            <v>953</v>
          </cell>
          <cell r="B7230" t="str">
            <v xml:space="preserve">CABO DE COBRE UNIPOLAR 50 MM2, BLINDADO, ISOLACAO 6/10 KV EPR, COBERTURA EM PVC                                                                                                                                                                                                                                                                                                                                                                                                                           </v>
          </cell>
          <cell r="C7230" t="str">
            <v xml:space="preserve">M     </v>
          </cell>
          <cell r="D7230" t="str">
            <v>43,24</v>
          </cell>
        </row>
        <row r="7231">
          <cell r="A7231">
            <v>902</v>
          </cell>
          <cell r="B7231" t="str">
            <v xml:space="preserve">CABO DE COBRE UNIPOLAR 70 MM2, BLINDADO, ISOLACAO 12/20 KV EPR, COBERTURA EM PVC                                                                                                                                                                                                                                                                                                                                                                                                                          </v>
          </cell>
          <cell r="C7231" t="str">
            <v xml:space="preserve">M     </v>
          </cell>
          <cell r="D7231" t="str">
            <v>52,56</v>
          </cell>
        </row>
        <row r="7232">
          <cell r="A7232">
            <v>927</v>
          </cell>
          <cell r="B7232" t="str">
            <v xml:space="preserve">CABO DE COBRE UNIPOLAR 70 MM2, BLINDADO, ISOLACAO 3,6/6 KV EPR, COBERTURA EM PVC                                                                                                                                                                                                                                                                                                                                                                                                                          </v>
          </cell>
          <cell r="C7232" t="str">
            <v xml:space="preserve">M     </v>
          </cell>
          <cell r="D7232" t="str">
            <v>50,95</v>
          </cell>
        </row>
        <row r="7233">
          <cell r="A7233">
            <v>913</v>
          </cell>
          <cell r="B7233" t="str">
            <v xml:space="preserve">CABO DE COBRE UNIPOLAR 70 MM2, BLINDADO, ISOLACAO 6/10 KV EPR, COBERTURA EM PVC                                                                                                                                                                                                                                                                                                                                                                                                                           </v>
          </cell>
          <cell r="C7233" t="str">
            <v xml:space="preserve">M     </v>
          </cell>
          <cell r="D7233" t="str">
            <v>56,86</v>
          </cell>
        </row>
        <row r="7234">
          <cell r="A7234">
            <v>903</v>
          </cell>
          <cell r="B7234" t="str">
            <v xml:space="preserve">CABO DE COBRE UNIPOLAR 95 MM2, BLINDADO, ISOLACAO 12/20 KV EPR, COBERTURA EM PVC                                                                                                                                                                                                                                                                                                                                                                                                                          </v>
          </cell>
          <cell r="C7234" t="str">
            <v xml:space="preserve">M     </v>
          </cell>
          <cell r="D7234" t="str">
            <v>64,35</v>
          </cell>
        </row>
        <row r="7235">
          <cell r="A7235">
            <v>945</v>
          </cell>
          <cell r="B7235" t="str">
            <v xml:space="preserve">CABO DE COBRE UNIPOLAR 95 MM2, BLINDADO, ISOLACAO 3,6/6 KV EPR, COBERTURA EM PVC                                                                                                                                                                                                                                                                                                                                                                                                                          </v>
          </cell>
          <cell r="C7235" t="str">
            <v xml:space="preserve">M     </v>
          </cell>
          <cell r="D7235" t="str">
            <v>68,08</v>
          </cell>
        </row>
        <row r="7236">
          <cell r="A7236">
            <v>914</v>
          </cell>
          <cell r="B7236" t="str">
            <v xml:space="preserve">CABO DE COBRE UNIPOLAR 95 MM2, BLINDADO, ISOLACAO 6/10 KV EPR, COBERTURA EM PVC                                                                                                                                                                                                                                                                                                                                                                                                                           </v>
          </cell>
          <cell r="C7236" t="str">
            <v xml:space="preserve">M     </v>
          </cell>
          <cell r="D7236" t="str">
            <v>69,74</v>
          </cell>
        </row>
        <row r="7237">
          <cell r="A7237">
            <v>993</v>
          </cell>
          <cell r="B7237" t="str">
            <v xml:space="preserve">CABO DE COBRE, FLEXIVEL, CLASSE 4 OU 5, ISOLACAO EM PVC/A, ANTICHAMA BWF-B, COBERTURA PVC-ST1, ANTICHAMA BWF-B, 1 CONDUTOR, 0,6/1 KV, SECAO NOMINAL 1,5 MM2                                                                                                                                                                                                                                                                                                                                               </v>
          </cell>
          <cell r="C7237" t="str">
            <v xml:space="preserve">M     </v>
          </cell>
          <cell r="D7237" t="str">
            <v>1,47</v>
          </cell>
        </row>
        <row r="7238">
          <cell r="A7238">
            <v>1020</v>
          </cell>
          <cell r="B7238" t="str">
            <v xml:space="preserve">CABO DE COBRE, FLEXIVEL, CLASSE 4 OU 5, ISOLACAO EM PVC/A, ANTICHAMA BWF-B, COBERTURA PVC-ST1, ANTICHAMA BWF-B, 1 CONDUTOR, 0,6/1 KV, SECAO NOMINAL 10 MM2                                                                                                                                                                                                                                                                                                                                                </v>
          </cell>
          <cell r="C7238" t="str">
            <v xml:space="preserve">M     </v>
          </cell>
          <cell r="D7238" t="str">
            <v>6,40</v>
          </cell>
        </row>
        <row r="7239">
          <cell r="A7239">
            <v>1017</v>
          </cell>
          <cell r="B7239" t="str">
            <v xml:space="preserve">CABO DE COBRE, FLEXIVEL, CLASSE 4 OU 5, ISOLACAO EM PVC/A, ANTICHAMA BWF-B, COBERTURA PVC-ST1, ANTICHAMA BWF-B, 1 CONDUTOR, 0,6/1 KV, SECAO NOMINAL 120 MM2                                                                                                                                                                                                                                                                                                                                               </v>
          </cell>
          <cell r="C7239" t="str">
            <v xml:space="preserve">M     </v>
          </cell>
          <cell r="D7239" t="str">
            <v>70,36</v>
          </cell>
        </row>
        <row r="7240">
          <cell r="A7240">
            <v>999</v>
          </cell>
          <cell r="B7240" t="str">
            <v xml:space="preserve">CABO DE COBRE, FLEXIVEL, CLASSE 4 OU 5, ISOLACAO EM PVC/A, ANTICHAMA BWF-B, COBERTURA PVC-ST1, ANTICHAMA BWF-B, 1 CONDUTOR, 0,6/1 KV, SECAO NOMINAL 150 MM2                                                                                                                                                                                                                                                                                                                                               </v>
          </cell>
          <cell r="C7240" t="str">
            <v xml:space="preserve">M     </v>
          </cell>
          <cell r="D7240" t="str">
            <v>87,18</v>
          </cell>
        </row>
        <row r="7241">
          <cell r="A7241">
            <v>995</v>
          </cell>
          <cell r="B7241" t="str">
            <v xml:space="preserve">CABO DE COBRE, FLEXIVEL, CLASSE 4 OU 5, ISOLACAO EM PVC/A, ANTICHAMA BWF-B, COBERTURA PVC-ST1, ANTICHAMA BWF-B, 1 CONDUTOR, 0,6/1 KV, SECAO NOMINAL 16 MM2                                                                                                                                                                                                                                                                                                                                                </v>
          </cell>
          <cell r="C7241" t="str">
            <v xml:space="preserve">M     </v>
          </cell>
          <cell r="D7241" t="str">
            <v>9,82</v>
          </cell>
        </row>
        <row r="7242">
          <cell r="A7242">
            <v>1000</v>
          </cell>
          <cell r="B7242" t="str">
            <v xml:space="preserve">CABO DE COBRE, FLEXIVEL, CLASSE 4 OU 5, ISOLACAO EM PVC/A, ANTICHAMA BWF-B, COBERTURA PVC-ST1, ANTICHAMA BWF-B, 1 CONDUTOR, 0,6/1 KV, SECAO NOMINAL 185 MM2                                                                                                                                                                                                                                                                                                                                               </v>
          </cell>
          <cell r="C7242" t="str">
            <v xml:space="preserve">M     </v>
          </cell>
          <cell r="D7242" t="str">
            <v>106,87</v>
          </cell>
        </row>
        <row r="7243">
          <cell r="A7243">
            <v>1022</v>
          </cell>
          <cell r="B7243" t="str">
            <v xml:space="preserve">CABO DE COBRE, FLEXIVEL, CLASSE 4 OU 5, ISOLACAO EM PVC/A, ANTICHAMA BWF-B, COBERTURA PVC-ST1, ANTICHAMA BWF-B, 1 CONDUTOR, 0,6/1 KV, SECAO NOMINAL 2,5 MM2                                                                                                                                                                                                                                                                                                                                               </v>
          </cell>
          <cell r="C7243" t="str">
            <v xml:space="preserve">M     </v>
          </cell>
          <cell r="D7243" t="str">
            <v>2,04</v>
          </cell>
        </row>
        <row r="7244">
          <cell r="A7244">
            <v>1015</v>
          </cell>
          <cell r="B7244" t="str">
            <v xml:space="preserve">CABO DE COBRE, FLEXIVEL, CLASSE 4 OU 5, ISOLACAO EM PVC/A, ANTICHAMA BWF-B, COBERTURA PVC-ST1, ANTICHAMA BWF-B, 1 CONDUTOR, 0,6/1 KV, SECAO NOMINAL 240 MM2                                                                                                                                                                                                                                                                                                                                               </v>
          </cell>
          <cell r="C7244" t="str">
            <v xml:space="preserve">M     </v>
          </cell>
          <cell r="D7244" t="str">
            <v>140,73</v>
          </cell>
        </row>
        <row r="7245">
          <cell r="A7245">
            <v>996</v>
          </cell>
          <cell r="B7245" t="str">
            <v xml:space="preserve">CABO DE COBRE, FLEXIVEL, CLASSE 4 OU 5, ISOLACAO EM PVC/A, ANTICHAMA BWF-B, COBERTURA PVC-ST1, ANTICHAMA BWF-B, 1 CONDUTOR, 0,6/1 KV, SECAO NOMINAL 25 MM2                                                                                                                                                                                                                                                                                                                                                </v>
          </cell>
          <cell r="C7245" t="str">
            <v xml:space="preserve">M     </v>
          </cell>
          <cell r="D7245" t="str">
            <v>14,95</v>
          </cell>
        </row>
        <row r="7246">
          <cell r="A7246">
            <v>1001</v>
          </cell>
          <cell r="B7246" t="str">
            <v xml:space="preserve">CABO DE COBRE, FLEXIVEL, CLASSE 4 OU 5, ISOLACAO EM PVC/A, ANTICHAMA BWF-B, COBERTURA PVC-ST1, ANTICHAMA BWF-B, 1 CONDUTOR, 0,6/1 KV, SECAO NOMINAL 300 MM2                                                                                                                                                                                                                                                                                                                                               </v>
          </cell>
          <cell r="C7246" t="str">
            <v xml:space="preserve">M     </v>
          </cell>
          <cell r="D7246" t="str">
            <v>176,11</v>
          </cell>
        </row>
        <row r="7247">
          <cell r="A7247">
            <v>1019</v>
          </cell>
          <cell r="B7247" t="str">
            <v xml:space="preserve">CABO DE COBRE, FLEXIVEL, CLASSE 4 OU 5, ISOLACAO EM PVC/A, ANTICHAMA BWF-B, COBERTURA PVC-ST1, ANTICHAMA BWF-B, 1 CONDUTOR, 0,6/1 KV, SECAO NOMINAL 35 MM2                                                                                                                                                                                                                                                                                                                                                </v>
          </cell>
          <cell r="C7247" t="str">
            <v xml:space="preserve">M     </v>
          </cell>
          <cell r="D7247" t="str">
            <v>20,61</v>
          </cell>
        </row>
        <row r="7248">
          <cell r="A7248">
            <v>1021</v>
          </cell>
          <cell r="B7248" t="str">
            <v xml:space="preserve">CABO DE COBRE, FLEXIVEL, CLASSE 4 OU 5, ISOLACAO EM PVC/A, ANTICHAMA BWF-B, COBERTURA PVC-ST1, ANTICHAMA BWF-B, 1 CONDUTOR, 0,6/1 KV, SECAO NOMINAL 4 MM2                                                                                                                                                                                                                                                                                                                                                 </v>
          </cell>
          <cell r="C7248" t="str">
            <v xml:space="preserve">M     </v>
          </cell>
          <cell r="D7248" t="str">
            <v>2,92</v>
          </cell>
        </row>
        <row r="7249">
          <cell r="A7249">
            <v>39249</v>
          </cell>
          <cell r="B7249" t="str">
            <v xml:space="preserve">CABO DE COBRE, FLEXIVEL, CLASSE 4 OU 5, ISOLACAO EM PVC/A, ANTICHAMA BWF-B, COBERTURA PVC-ST1, ANTICHAMA BWF-B, 1 CONDUTOR, 0,6/1 KV, SECAO NOMINAL 400 MM2                                                                                                                                                                                                                                                                                                                                               </v>
          </cell>
          <cell r="C7249" t="str">
            <v xml:space="preserve">M     </v>
          </cell>
          <cell r="D7249" t="str">
            <v>229,74</v>
          </cell>
        </row>
        <row r="7250">
          <cell r="A7250">
            <v>1018</v>
          </cell>
          <cell r="B7250" t="str">
            <v xml:space="preserve">CABO DE COBRE, FLEXIVEL, CLASSE 4 OU 5, ISOLACAO EM PVC/A, ANTICHAMA BWF-B, COBERTURA PVC-ST1, ANTICHAMA BWF-B, 1 CONDUTOR, 0,6/1 KV, SECAO NOMINAL 50 MM2                                                                                                                                                                                                                                                                                                                                                </v>
          </cell>
          <cell r="C7250" t="str">
            <v xml:space="preserve">M     </v>
          </cell>
          <cell r="D7250" t="str">
            <v>29,37</v>
          </cell>
        </row>
        <row r="7251">
          <cell r="A7251">
            <v>39250</v>
          </cell>
          <cell r="B7251" t="str">
            <v xml:space="preserve">CABO DE COBRE, FLEXIVEL, CLASSE 4 OU 5, ISOLACAO EM PVC/A, ANTICHAMA BWF-B, COBERTURA PVC-ST1, ANTICHAMA BWF-B, 1 CONDUTOR, 0,6/1 KV, SECAO NOMINAL 500 MM2                                                                                                                                                                                                                                                                                                                                               </v>
          </cell>
          <cell r="C7251" t="str">
            <v xml:space="preserve">M     </v>
          </cell>
          <cell r="D7251" t="str">
            <v>295,12</v>
          </cell>
        </row>
        <row r="7252">
          <cell r="A7252">
            <v>994</v>
          </cell>
          <cell r="B7252" t="str">
            <v xml:space="preserve">CABO DE COBRE, FLEXIVEL, CLASSE 4 OU 5, ISOLACAO EM PVC/A, ANTICHAMA BWF-B, COBERTURA PVC-ST1, ANTICHAMA BWF-B, 1 CONDUTOR, 0,6/1 KV, SECAO NOMINAL 6 MM2                                                                                                                                                                                                                                                                                                                                                 </v>
          </cell>
          <cell r="C7252" t="str">
            <v xml:space="preserve">M     </v>
          </cell>
          <cell r="D7252" t="str">
            <v>3,99</v>
          </cell>
        </row>
        <row r="7253">
          <cell r="A7253">
            <v>977</v>
          </cell>
          <cell r="B7253" t="str">
            <v xml:space="preserve">CABO DE COBRE, FLEXIVEL, CLASSE 4 OU 5, ISOLACAO EM PVC/A, ANTICHAMA BWF-B, COBERTURA PVC-ST1, ANTICHAMA BWF-B, 1 CONDUTOR, 0,6/1 KV, SECAO NOMINAL 70 MM2                                                                                                                                                                                                                                                                                                                                                </v>
          </cell>
          <cell r="C7253" t="str">
            <v xml:space="preserve">M     </v>
          </cell>
          <cell r="D7253" t="str">
            <v>40,69</v>
          </cell>
        </row>
        <row r="7254">
          <cell r="A7254">
            <v>998</v>
          </cell>
          <cell r="B7254" t="str">
            <v xml:space="preserve">CABO DE COBRE, FLEXIVEL, CLASSE 4 OU 5, ISOLACAO EM PVC/A, ANTICHAMA BWF-B, COBERTURA PVC-ST1, ANTICHAMA BWF-B, 1 CONDUTOR, 0,6/1 KV, SECAO NOMINAL 95 MM2                                                                                                                                                                                                                                                                                                                                                </v>
          </cell>
          <cell r="C7254" t="str">
            <v xml:space="preserve">M     </v>
          </cell>
          <cell r="D7254" t="str">
            <v>54,05</v>
          </cell>
        </row>
        <row r="7255">
          <cell r="A7255">
            <v>39251</v>
          </cell>
          <cell r="B7255" t="str">
            <v xml:space="preserve">CABO DE COBRE, FLEXIVEL, CLASSE 4 OU 5, ISOLACAO EM PVC/A, ANTICHAMA BWF-B, 1 CONDUTOR, 450/750 V, SECAO NOMINAL 0,5 MM2                                                                                                                                                                                                                                                                                                                                                                                  </v>
          </cell>
          <cell r="C7255" t="str">
            <v xml:space="preserve">M     </v>
          </cell>
          <cell r="D7255" t="str">
            <v>0,39</v>
          </cell>
        </row>
        <row r="7256">
          <cell r="A7256">
            <v>1011</v>
          </cell>
          <cell r="B7256" t="str">
            <v xml:space="preserve">CABO DE COBRE, FLEXIVEL, CLASSE 4 OU 5, ISOLACAO EM PVC/A, ANTICHAMA BWF-B, 1 CONDUTOR, 450/750 V, SECAO NOMINAL 0,75 MM2                                                                                                                                                                                                                                                                                                                                                                                 </v>
          </cell>
          <cell r="C7256" t="str">
            <v xml:space="preserve">M     </v>
          </cell>
          <cell r="D7256" t="str">
            <v>0,54</v>
          </cell>
        </row>
        <row r="7257">
          <cell r="A7257">
            <v>39252</v>
          </cell>
          <cell r="B7257" t="str">
            <v xml:space="preserve">CABO DE COBRE, FLEXIVEL, CLASSE 4 OU 5, ISOLACAO EM PVC/A, ANTICHAMA BWF-B, 1 CONDUTOR, 450/750 V, SECAO NOMINAL 1,0 MM2                                                                                                                                                                                                                                                                                                                                                                                  </v>
          </cell>
          <cell r="C7257" t="str">
            <v xml:space="preserve">M     </v>
          </cell>
          <cell r="D7257" t="str">
            <v>0,65</v>
          </cell>
        </row>
        <row r="7258">
          <cell r="A7258">
            <v>1013</v>
          </cell>
          <cell r="B7258" t="str">
            <v xml:space="preserve">CABO DE COBRE, FLEXIVEL, CLASSE 4 OU 5, ISOLACAO EM PVC/A, ANTICHAMA BWF-B, 1 CONDUTOR, 450/750 V, SECAO NOMINAL 1,5 MM2                                                                                                                                                                                                                                                                                                                                                                                  </v>
          </cell>
          <cell r="C7258" t="str">
            <v xml:space="preserve">M     </v>
          </cell>
          <cell r="D7258" t="str">
            <v>0,86</v>
          </cell>
        </row>
        <row r="7259">
          <cell r="A7259">
            <v>980</v>
          </cell>
          <cell r="B7259" t="str">
            <v xml:space="preserve">CABO DE COBRE, FLEXIVEL, CLASSE 4 OU 5, ISOLACAO EM PVC/A, ANTICHAMA BWF-B, 1 CONDUTOR, 450/750 V, SECAO NOMINAL 10 MM2                                                                                                                                                                                                                                                                                                                                                                                   </v>
          </cell>
          <cell r="C7259" t="str">
            <v xml:space="preserve">M     </v>
          </cell>
          <cell r="D7259" t="str">
            <v>5,87</v>
          </cell>
        </row>
        <row r="7260">
          <cell r="A7260">
            <v>39237</v>
          </cell>
          <cell r="B7260" t="str">
            <v xml:space="preserve">CABO DE COBRE, FLEXIVEL, CLASSE 4 OU 5, ISOLACAO EM PVC/A, ANTICHAMA BWF-B, 1 CONDUTOR, 450/750 V, SECAO NOMINAL 120 MM2                                                                                                                                                                                                                                                                                                                                                                                  </v>
          </cell>
          <cell r="C7260" t="str">
            <v xml:space="preserve">M     </v>
          </cell>
          <cell r="D7260" t="str">
            <v>69,62</v>
          </cell>
        </row>
        <row r="7261">
          <cell r="A7261">
            <v>39238</v>
          </cell>
          <cell r="B7261" t="str">
            <v xml:space="preserve">CABO DE COBRE, FLEXIVEL, CLASSE 4 OU 5, ISOLACAO EM PVC/A, ANTICHAMA BWF-B, 1 CONDUTOR, 450/750 V, SECAO NOMINAL 150 MM2                                                                                                                                                                                                                                                                                                                                                                                  </v>
          </cell>
          <cell r="C7261" t="str">
            <v xml:space="preserve">M     </v>
          </cell>
          <cell r="D7261" t="str">
            <v>86,93</v>
          </cell>
        </row>
        <row r="7262">
          <cell r="A7262">
            <v>979</v>
          </cell>
          <cell r="B7262" t="str">
            <v xml:space="preserve">CABO DE COBRE, FLEXIVEL, CLASSE 4 OU 5, ISOLACAO EM PVC/A, ANTICHAMA BWF-B, 1 CONDUTOR, 450/750 V, SECAO NOMINAL 16 MM2                                                                                                                                                                                                                                                                                                                                                                                   </v>
          </cell>
          <cell r="C7262" t="str">
            <v xml:space="preserve">M     </v>
          </cell>
          <cell r="D7262" t="str">
            <v>9,05</v>
          </cell>
        </row>
        <row r="7263">
          <cell r="A7263">
            <v>39239</v>
          </cell>
          <cell r="B7263" t="str">
            <v xml:space="preserve">CABO DE COBRE, FLEXIVEL, CLASSE 4 OU 5, ISOLACAO EM PVC/A, ANTICHAMA BWF-B, 1 CONDUTOR, 450/750 V, SECAO NOMINAL 185 MM2                                                                                                                                                                                                                                                                                                                                                                                  </v>
          </cell>
          <cell r="C7263" t="str">
            <v xml:space="preserve">M     </v>
          </cell>
          <cell r="D7263" t="str">
            <v>105,79</v>
          </cell>
        </row>
        <row r="7264">
          <cell r="A7264">
            <v>1014</v>
          </cell>
          <cell r="B7264" t="str">
            <v xml:space="preserve">CABO DE COBRE, FLEXIVEL, CLASSE 4 OU 5, ISOLACAO EM PVC/A, ANTICHAMA BWF-B, 1 CONDUTOR, 450/750 V, SECAO NOMINAL 2,5 MM2                                                                                                                                                                                                                                                                                                                                                                                  </v>
          </cell>
          <cell r="C7264" t="str">
            <v xml:space="preserve">M     </v>
          </cell>
          <cell r="D7264" t="str">
            <v>1,37</v>
          </cell>
        </row>
        <row r="7265">
          <cell r="A7265">
            <v>39240</v>
          </cell>
          <cell r="B7265" t="str">
            <v xml:space="preserve">CABO DE COBRE, FLEXIVEL, CLASSE 4 OU 5, ISOLACAO EM PVC/A, ANTICHAMA BWF-B, 1 CONDUTOR, 450/750 V, SECAO NOMINAL 240 MM2                                                                                                                                                                                                                                                                                                                                                                                  </v>
          </cell>
          <cell r="C7265" t="str">
            <v xml:space="preserve">M     </v>
          </cell>
          <cell r="D7265" t="str">
            <v>139,82</v>
          </cell>
        </row>
        <row r="7266">
          <cell r="A7266">
            <v>39232</v>
          </cell>
          <cell r="B7266" t="str">
            <v xml:space="preserve">CABO DE COBRE, FLEXIVEL, CLASSE 4 OU 5, ISOLACAO EM PVC/A, ANTICHAMA BWF-B, 1 CONDUTOR, 450/750 V, SECAO NOMINAL 25 MM2                                                                                                                                                                                                                                                                                                                                                                                   </v>
          </cell>
          <cell r="C7266" t="str">
            <v xml:space="preserve">M     </v>
          </cell>
          <cell r="D7266" t="str">
            <v>14,52</v>
          </cell>
        </row>
        <row r="7267">
          <cell r="A7267">
            <v>39233</v>
          </cell>
          <cell r="B7267" t="str">
            <v xml:space="preserve">CABO DE COBRE, FLEXIVEL, CLASSE 4 OU 5, ISOLACAO EM PVC/A, ANTICHAMA BWF-B, 1 CONDUTOR, 450/750 V, SECAO NOMINAL 35 MM2                                                                                                                                                                                                                                                                                                                                                                                   </v>
          </cell>
          <cell r="C7267" t="str">
            <v xml:space="preserve">M     </v>
          </cell>
          <cell r="D7267" t="str">
            <v>19,96</v>
          </cell>
        </row>
        <row r="7268">
          <cell r="A7268">
            <v>981</v>
          </cell>
          <cell r="B7268" t="str">
            <v xml:space="preserve">CABO DE COBRE, FLEXIVEL, CLASSE 4 OU 5, ISOLACAO EM PVC/A, ANTICHAMA BWF-B, 1 CONDUTOR, 450/750 V, SECAO NOMINAL 4 MM2                                                                                                                                                                                                                                                                                                                                                                                    </v>
          </cell>
          <cell r="C7268" t="str">
            <v xml:space="preserve">M     </v>
          </cell>
          <cell r="D7268" t="str">
            <v>2,45</v>
          </cell>
        </row>
        <row r="7269">
          <cell r="A7269">
            <v>39234</v>
          </cell>
          <cell r="B7269" t="str">
            <v xml:space="preserve">CABO DE COBRE, FLEXIVEL, CLASSE 4 OU 5, ISOLACAO EM PVC/A, ANTICHAMA BWF-B, 1 CONDUTOR, 450/750 V, SECAO NOMINAL 50 MM2                                                                                                                                                                                                                                                                                                                                                                                   </v>
          </cell>
          <cell r="C7269" t="str">
            <v xml:space="preserve">M     </v>
          </cell>
          <cell r="D7269" t="str">
            <v>29,29</v>
          </cell>
        </row>
        <row r="7270">
          <cell r="A7270">
            <v>982</v>
          </cell>
          <cell r="B7270" t="str">
            <v xml:space="preserve">CABO DE COBRE, FLEXIVEL, CLASSE 4 OU 5, ISOLACAO EM PVC/A, ANTICHAMA BWF-B, 1 CONDUTOR, 450/750 V, SECAO NOMINAL 6 MM2                                                                                                                                                                                                                                                                                                                                                                                    </v>
          </cell>
          <cell r="C7270" t="str">
            <v xml:space="preserve">M     </v>
          </cell>
          <cell r="D7270" t="str">
            <v>3,43</v>
          </cell>
        </row>
        <row r="7271">
          <cell r="A7271">
            <v>39235</v>
          </cell>
          <cell r="B7271" t="str">
            <v xml:space="preserve">CABO DE COBRE, FLEXIVEL, CLASSE 4 OU 5, ISOLACAO EM PVC/A, ANTICHAMA BWF-B, 1 CONDUTOR, 450/750 V, SECAO NOMINAL 70 MM2                                                                                                                                                                                                                                                                                                                                                                                   </v>
          </cell>
          <cell r="C7271" t="str">
            <v xml:space="preserve">M     </v>
          </cell>
          <cell r="D7271" t="str">
            <v>41,20</v>
          </cell>
        </row>
        <row r="7272">
          <cell r="A7272">
            <v>39236</v>
          </cell>
          <cell r="B7272" t="str">
            <v xml:space="preserve">CABO DE COBRE, FLEXIVEL, CLASSE 4 OU 5, ISOLACAO EM PVC/A, ANTICHAMA BWF-B, 1 CONDUTOR, 450/750 V, SECAO NOMINAL 95 MM2                                                                                                                                                                                                                                                                                                                                                                                   </v>
          </cell>
          <cell r="C7272" t="str">
            <v xml:space="preserve">M     </v>
          </cell>
          <cell r="D7272" t="str">
            <v>54,01</v>
          </cell>
        </row>
        <row r="7273">
          <cell r="A7273">
            <v>876</v>
          </cell>
          <cell r="B7273" t="str">
            <v xml:space="preserve">CABO DE COBRE, RIGIDO, CLASSE 2, COMPACTADO, BLINDADO, ISOLACAO EM EPR OU XLPE, COBERTURA ANTICHAMA EM PVC, PEAD OU HFFR, 1 CONDUTOR, 20/35 KV, SECAO NOMINAL 120 MM2                                                                                                                                                                                                                                                                                                                                     </v>
          </cell>
          <cell r="C7273" t="str">
            <v xml:space="preserve">M     </v>
          </cell>
          <cell r="D7273" t="str">
            <v>139,43</v>
          </cell>
        </row>
        <row r="7274">
          <cell r="A7274">
            <v>877</v>
          </cell>
          <cell r="B7274" t="str">
            <v xml:space="preserve">CABO DE COBRE, RIGIDO, CLASSE 2, COMPACTADO, BLINDADO, ISOLACAO EM EPR OU XLPE, COBERTURA ANTICHAMA EM PVC, PEAD OU HFFR, 1 CONDUTOR, 20/35 KV, SECAO NOMINAL 150 MM2                                                                                                                                                                                                                                                                                                                                     </v>
          </cell>
          <cell r="C7274" t="str">
            <v xml:space="preserve">M     </v>
          </cell>
          <cell r="D7274" t="str">
            <v>163,91</v>
          </cell>
        </row>
        <row r="7275">
          <cell r="A7275">
            <v>882</v>
          </cell>
          <cell r="B7275" t="str">
            <v xml:space="preserve">CABO DE COBRE, RIGIDO, CLASSE 2, COMPACTADO, BLINDADO, ISOLACAO EM EPR OU XLPE, COBERTURA ANTICHAMA EM PVC, PEAD OU HFFR, 1 CONDUTOR, 20/35 KV, SECAO NOMINAL 185 MM2                                                                                                                                                                                                                                                                                                                                     </v>
          </cell>
          <cell r="C7275" t="str">
            <v xml:space="preserve">M     </v>
          </cell>
          <cell r="D7275" t="str">
            <v>178,61</v>
          </cell>
        </row>
        <row r="7276">
          <cell r="A7276">
            <v>878</v>
          </cell>
          <cell r="B7276" t="str">
            <v xml:space="preserve">CABO DE COBRE, RIGIDO, CLASSE 2, COMPACTADO, BLINDADO, ISOLACAO EM EPR OU XLPE, COBERTURA ANTICHAMA EM PVC, PEAD OU HFFR, 1 CONDUTOR, 20/35 KV, SECAO NOMINAL 240 MM2                                                                                                                                                                                                                                                                                                                                     </v>
          </cell>
          <cell r="C7276" t="str">
            <v xml:space="preserve">M     </v>
          </cell>
          <cell r="D7276" t="str">
            <v>222,06</v>
          </cell>
        </row>
        <row r="7277">
          <cell r="A7277">
            <v>879</v>
          </cell>
          <cell r="B7277" t="str">
            <v xml:space="preserve">CABO DE COBRE, RIGIDO, CLASSE 2, COMPACTADO, BLINDADO, ISOLACAO EM EPR OU XLPE, COBERTURA ANTICHAMA EM PVC, PEAD OU HFFR, 1 CONDUTOR, 20/35 KV, SECAO NOMINAL 300 MM2                                                                                                                                                                                                                                                                                                                                     </v>
          </cell>
          <cell r="C7277" t="str">
            <v xml:space="preserve">M     </v>
          </cell>
          <cell r="D7277" t="str">
            <v>261,73</v>
          </cell>
        </row>
        <row r="7278">
          <cell r="A7278">
            <v>880</v>
          </cell>
          <cell r="B7278" t="str">
            <v xml:space="preserve">CABO DE COBRE, RIGIDO, CLASSE 2, COMPACTADO, BLINDADO, ISOLACAO EM EPR OU XLPE, COBERTURA ANTICHAMA EM PVC, PEAD OU HFFR, 1 CONDUTOR, 20/35 KV, SECAO NOMINAL 400 MM2                                                                                                                                                                                                                                                                                                                                     </v>
          </cell>
          <cell r="C7278" t="str">
            <v xml:space="preserve">M     </v>
          </cell>
          <cell r="D7278" t="str">
            <v>307,96</v>
          </cell>
        </row>
        <row r="7279">
          <cell r="A7279">
            <v>873</v>
          </cell>
          <cell r="B7279" t="str">
            <v xml:space="preserve">CABO DE COBRE, RIGIDO, CLASSE 2, COMPACTADO, BLINDADO, ISOLACAO EM EPR OU XLPE, COBERTURA ANTICHAMA EM PVC, PEAD OU HFFR, 1 CONDUTOR, 20/35 KV, SECAO NOMINAL 50 MM2                                                                                                                                                                                                                                                                                                                                      </v>
          </cell>
          <cell r="C7279" t="str">
            <v xml:space="preserve">M     </v>
          </cell>
          <cell r="D7279" t="str">
            <v>93,64</v>
          </cell>
        </row>
        <row r="7280">
          <cell r="A7280">
            <v>881</v>
          </cell>
          <cell r="B7280" t="str">
            <v xml:space="preserve">CABO DE COBRE, RIGIDO, CLASSE 2, COMPACTADO, BLINDADO, ISOLACAO EM EPR OU XLPE, COBERTURA ANTICHAMA EM PVC, PEAD OU HFFR, 1 CONDUTOR, 20/35 KV, SECAO NOMINAL 500 MM2                                                                                                                                                                                                                                                                                                                                     </v>
          </cell>
          <cell r="C7280" t="str">
            <v xml:space="preserve">M     </v>
          </cell>
          <cell r="D7280" t="str">
            <v>420,92</v>
          </cell>
        </row>
        <row r="7281">
          <cell r="A7281">
            <v>874</v>
          </cell>
          <cell r="B7281" t="str">
            <v xml:space="preserve">CABO DE COBRE, RIGIDO, CLASSE 2, COMPACTADO, BLINDADO, ISOLACAO EM EPR OU XLPE, COBERTURA ANTICHAMA EM PVC, PEAD OU HFFR, 1 CONDUTOR, 20/35 KV, SECAO NOMINAL 70 MM2                                                                                                                                                                                                                                                                                                                                      </v>
          </cell>
          <cell r="C7281" t="str">
            <v xml:space="preserve">M     </v>
          </cell>
          <cell r="D7281" t="str">
            <v>111,12</v>
          </cell>
        </row>
        <row r="7282">
          <cell r="A7282">
            <v>875</v>
          </cell>
          <cell r="B7282" t="str">
            <v xml:space="preserve">CABO DE COBRE, RIGIDO, CLASSE 2, COMPACTADO, BLINDADO, ISOLACAO EM EPR OU XLPE, COBERTURA ANTICHAMA EM PVC, PEAD OU HFFR, 1 CONDUTOR, 20/35 KV, SECAO NOMINAL 95 MM2                                                                                                                                                                                                                                                                                                                                      </v>
          </cell>
          <cell r="C7282" t="str">
            <v xml:space="preserve">M     </v>
          </cell>
          <cell r="D7282" t="str">
            <v>132,58</v>
          </cell>
        </row>
        <row r="7283">
          <cell r="A7283">
            <v>983</v>
          </cell>
          <cell r="B7283" t="str">
            <v xml:space="preserve">CABO DE COBRE, RIGIDO, CLASSE 2, ISOLACAO EM PVC/A, ANTICHAMA BWF-B, 1 CONDUTOR, 450/750 V, SECAO NOMINAL 1,5 MM2                                                                                                                                                                                                                                                                                                                                                                                         </v>
          </cell>
          <cell r="C7283" t="str">
            <v xml:space="preserve">M     </v>
          </cell>
          <cell r="D7283" t="str">
            <v>0,83</v>
          </cell>
        </row>
        <row r="7284">
          <cell r="A7284">
            <v>985</v>
          </cell>
          <cell r="B7284" t="str">
            <v xml:space="preserve">CABO DE COBRE, RIGIDO, CLASSE 2, ISOLACAO EM PVC/A, ANTICHAMA BWF-B, 1 CONDUTOR, 450/750 V, SECAO NOMINAL 10 MM2                                                                                                                                                                                                                                                                                                                                                                                          </v>
          </cell>
          <cell r="C7284" t="str">
            <v xml:space="preserve">M     </v>
          </cell>
          <cell r="D7284" t="str">
            <v>6,22</v>
          </cell>
        </row>
        <row r="7285">
          <cell r="A7285">
            <v>990</v>
          </cell>
          <cell r="B7285" t="str">
            <v xml:space="preserve">CABO DE COBRE, RIGIDO, CLASSE 2, ISOLACAO EM PVC/A, ANTICHAMA BWF-B, 1 CONDUTOR, 450/750 V, SECAO NOMINAL 150 MM2                                                                                                                                                                                                                                                                                                                                                                                         </v>
          </cell>
          <cell r="C7285" t="str">
            <v xml:space="preserve">M     </v>
          </cell>
          <cell r="D7285" t="str">
            <v>85,23</v>
          </cell>
        </row>
        <row r="7286">
          <cell r="A7286">
            <v>39241</v>
          </cell>
          <cell r="B7286" t="str">
            <v xml:space="preserve">CABO DE COBRE, RIGIDO, CLASSE 2, ISOLACAO EM PVC/A, ANTICHAMA BWF-B, 1 CONDUTOR, 450/750 V, SECAO NOMINAL 16 MM2                                                                                                                                                                                                                                                                                                                                                                                          </v>
          </cell>
          <cell r="C7286" t="str">
            <v xml:space="preserve">M     </v>
          </cell>
          <cell r="D7286" t="str">
            <v>9,74</v>
          </cell>
        </row>
        <row r="7287">
          <cell r="A7287">
            <v>1005</v>
          </cell>
          <cell r="B7287" t="str">
            <v xml:space="preserve">CABO DE COBRE, RIGIDO, CLASSE 2, ISOLACAO EM PVC/A, ANTICHAMA BWF-B, 1 CONDUTOR, 450/750 V, SECAO NOMINAL 185 MM2                                                                                                                                                                                                                                                                                                                                                                                         </v>
          </cell>
          <cell r="C7287" t="str">
            <v xml:space="preserve">M     </v>
          </cell>
          <cell r="D7287" t="str">
            <v>104,61</v>
          </cell>
        </row>
        <row r="7288">
          <cell r="A7288">
            <v>984</v>
          </cell>
          <cell r="B7288" t="str">
            <v xml:space="preserve">CABO DE COBRE, RIGIDO, CLASSE 2, ISOLACAO EM PVC/A, ANTICHAMA BWF-B, 1 CONDUTOR, 450/750 V, SECAO NOMINAL 2,5 MM2                                                                                                                                                                                                                                                                                                                                                                                         </v>
          </cell>
          <cell r="C7288" t="str">
            <v xml:space="preserve">M     </v>
          </cell>
          <cell r="D7288" t="str">
            <v>2,15</v>
          </cell>
        </row>
        <row r="7289">
          <cell r="A7289">
            <v>991</v>
          </cell>
          <cell r="B7289" t="str">
            <v xml:space="preserve">CABO DE COBRE, RIGIDO, CLASSE 2, ISOLACAO EM PVC/A, ANTICHAMA BWF-B, 1 CONDUTOR, 450/750 V, SECAO NOMINAL 240 MM2                                                                                                                                                                                                                                                                                                                                                                                         </v>
          </cell>
          <cell r="C7289" t="str">
            <v xml:space="preserve">M     </v>
          </cell>
          <cell r="D7289" t="str">
            <v>138,23</v>
          </cell>
        </row>
        <row r="7290">
          <cell r="A7290">
            <v>986</v>
          </cell>
          <cell r="B7290" t="str">
            <v xml:space="preserve">CABO DE COBRE, RIGIDO, CLASSE 2, ISOLACAO EM PVC/A, ANTICHAMA BWF-B, 1 CONDUTOR, 450/750 V, SECAO NOMINAL 25 MM2                                                                                                                                                                                                                                                                                                                                                                                          </v>
          </cell>
          <cell r="C7290" t="str">
            <v xml:space="preserve">M     </v>
          </cell>
          <cell r="D7290" t="str">
            <v>14,89</v>
          </cell>
        </row>
        <row r="7291">
          <cell r="A7291">
            <v>1024</v>
          </cell>
          <cell r="B7291" t="str">
            <v xml:space="preserve">CABO DE COBRE, RIGIDO, CLASSE 2, ISOLACAO EM PVC/A, ANTICHAMA BWF-B, 1 CONDUTOR, 450/750 V, SECAO NOMINAL 300 MM2                                                                                                                                                                                                                                                                                                                                                                                         </v>
          </cell>
          <cell r="C7291" t="str">
            <v xml:space="preserve">M     </v>
          </cell>
          <cell r="D7291" t="str">
            <v>171,08</v>
          </cell>
        </row>
        <row r="7292">
          <cell r="A7292">
            <v>987</v>
          </cell>
          <cell r="B7292" t="str">
            <v xml:space="preserve">CABO DE COBRE, RIGIDO, CLASSE 2, ISOLACAO EM PVC/A, ANTICHAMA BWF-B, 1 CONDUTOR, 450/750 V, SECAO NOMINAL 35 MM2                                                                                                                                                                                                                                                                                                                                                                                          </v>
          </cell>
          <cell r="C7292" t="str">
            <v xml:space="preserve">M     </v>
          </cell>
          <cell r="D7292" t="str">
            <v>20,23</v>
          </cell>
        </row>
        <row r="7293">
          <cell r="A7293">
            <v>1003</v>
          </cell>
          <cell r="B7293" t="str">
            <v xml:space="preserve">CABO DE COBRE, RIGIDO, CLASSE 2, ISOLACAO EM PVC/A, ANTICHAMA BWF-B, 1 CONDUTOR, 450/750 V, SECAO NOMINAL 4 MM2                                                                                                                                                                                                                                                                                                                                                                                           </v>
          </cell>
          <cell r="C7293" t="str">
            <v xml:space="preserve">M     </v>
          </cell>
          <cell r="D7293" t="str">
            <v>3,15</v>
          </cell>
        </row>
        <row r="7294">
          <cell r="A7294">
            <v>992</v>
          </cell>
          <cell r="B7294" t="str">
            <v xml:space="preserve">CABO DE COBRE, RIGIDO, CLASSE 2, ISOLACAO EM PVC/A, ANTICHAMA BWF-B, 1 CONDUTOR, 450/750 V, SECAO NOMINAL 400 MM2                                                                                                                                                                                                                                                                                                                                                                                         </v>
          </cell>
          <cell r="C7294" t="str">
            <v xml:space="preserve">M     </v>
          </cell>
          <cell r="D7294" t="str">
            <v>221,35</v>
          </cell>
        </row>
        <row r="7295">
          <cell r="A7295">
            <v>1007</v>
          </cell>
          <cell r="B7295" t="str">
            <v xml:space="preserve">CABO DE COBRE, RIGIDO, CLASSE 2, ISOLACAO EM PVC/A, ANTICHAMA BWF-B, 1 CONDUTOR, 450/750 V, SECAO NOMINAL 50 MM2                                                                                                                                                                                                                                                                                                                                                                                          </v>
          </cell>
          <cell r="C7295" t="str">
            <v xml:space="preserve">M     </v>
          </cell>
          <cell r="D7295" t="str">
            <v>28,70</v>
          </cell>
        </row>
        <row r="7296">
          <cell r="A7296">
            <v>39242</v>
          </cell>
          <cell r="B7296" t="str">
            <v xml:space="preserve">CABO DE COBRE, RIGIDO, CLASSE 2, ISOLACAO EM PVC/A, ANTICHAMA BWF-B, 1 CONDUTOR, 450/750 V, SECAO NOMINAL 500 MM2                                                                                                                                                                                                                                                                                                                                                                                         </v>
          </cell>
          <cell r="C7296" t="str">
            <v xml:space="preserve">M     </v>
          </cell>
          <cell r="D7296" t="str">
            <v>274,26</v>
          </cell>
        </row>
        <row r="7297">
          <cell r="A7297">
            <v>1008</v>
          </cell>
          <cell r="B7297" t="str">
            <v xml:space="preserve">CABO DE COBRE, RIGIDO, CLASSE 2, ISOLACAO EM PVC/A, ANTICHAMA BWF-B, 1 CONDUTOR, 450/750 V, SECAO NOMINAL 6 MM2                                                                                                                                                                                                                                                                                                                                                                                           </v>
          </cell>
          <cell r="C7297" t="str">
            <v xml:space="preserve">M     </v>
          </cell>
          <cell r="D7297" t="str">
            <v>3,57</v>
          </cell>
        </row>
        <row r="7298">
          <cell r="A7298">
            <v>988</v>
          </cell>
          <cell r="B7298" t="str">
            <v xml:space="preserve">CABO DE COBRE, RIGIDO, CLASSE 2, ISOLACAO EM PVC/A, ANTICHAMA BWF-B, 1 CONDUTOR, 450/750 V, SECAO NOMINAL 70 MM2                                                                                                                                                                                                                                                                                                                                                                                          </v>
          </cell>
          <cell r="C7298" t="str">
            <v xml:space="preserve">M     </v>
          </cell>
          <cell r="D7298" t="str">
            <v>39,65</v>
          </cell>
        </row>
        <row r="7299">
          <cell r="A7299">
            <v>989</v>
          </cell>
          <cell r="B7299" t="str">
            <v xml:space="preserve">CABO DE COBRE, RIGIDO, CLASSE 2, ISOLACAO EM PVC/A, ANTICHAMA BWF-B, 1 CONDUTOR, 450/750 V, SECAO NOMINAL 95 MM2                                                                                                                                                                                                                                                                                                                                                                                          </v>
          </cell>
          <cell r="C7299" t="str">
            <v xml:space="preserve">M     </v>
          </cell>
          <cell r="D7299" t="str">
            <v>53,71</v>
          </cell>
        </row>
        <row r="7300">
          <cell r="A7300">
            <v>39598</v>
          </cell>
          <cell r="B7300" t="str">
            <v xml:space="preserve">CABO DE PAR TRANCADO UTP, 4 PARES, CATEGORIA 5E                                                                                                                                                                                                                                                                                                                                                                                                                                                           </v>
          </cell>
          <cell r="C7300" t="str">
            <v xml:space="preserve">M     </v>
          </cell>
          <cell r="D7300" t="str">
            <v>0,91</v>
          </cell>
        </row>
        <row r="7301">
          <cell r="A7301">
            <v>39599</v>
          </cell>
          <cell r="B7301" t="str">
            <v xml:space="preserve">CABO DE PAR TRANCADO UTP, 4 PARES, CATEGORIA 6                                                                                                                                                                                                                                                                                                                                                                                                                                                            </v>
          </cell>
          <cell r="C7301" t="str">
            <v xml:space="preserve">M     </v>
          </cell>
          <cell r="D7301" t="str">
            <v>1,38</v>
          </cell>
        </row>
        <row r="7302">
          <cell r="A7302">
            <v>34602</v>
          </cell>
          <cell r="B7302" t="str">
            <v xml:space="preserve">CABO FLEXIVEL PVC 750 V, 2 CONDUTORES DE 1,5 MM2                                                                                                                                                                                                                                                                                                                                                                                                                                                          </v>
          </cell>
          <cell r="C7302" t="str">
            <v xml:space="preserve">M     </v>
          </cell>
          <cell r="D7302" t="str">
            <v>1,94</v>
          </cell>
        </row>
        <row r="7303">
          <cell r="A7303">
            <v>34603</v>
          </cell>
          <cell r="B7303" t="str">
            <v xml:space="preserve">CABO FLEXIVEL PVC 750 V, 2 CONDUTORES DE 10,0 MM2                                                                                                                                                                                                                                                                                                                                                                                                                                                         </v>
          </cell>
          <cell r="C7303" t="str">
            <v xml:space="preserve">M     </v>
          </cell>
          <cell r="D7303" t="str">
            <v>9,33</v>
          </cell>
        </row>
        <row r="7304">
          <cell r="A7304">
            <v>34607</v>
          </cell>
          <cell r="B7304" t="str">
            <v xml:space="preserve">CABO FLEXIVEL PVC 750 V, 2 CONDUTORES DE 4,0 MM2                                                                                                                                                                                                                                                                                                                                                                                                                                                          </v>
          </cell>
          <cell r="C7304" t="str">
            <v xml:space="preserve">M     </v>
          </cell>
          <cell r="D7304" t="str">
            <v>4,16</v>
          </cell>
        </row>
        <row r="7305">
          <cell r="A7305">
            <v>34609</v>
          </cell>
          <cell r="B7305" t="str">
            <v xml:space="preserve">CABO FLEXIVEL PVC 750 V, 2 CONDUTORES DE 6,0 MM2                                                                                                                                                                                                                                                                                                                                                                                                                                                          </v>
          </cell>
          <cell r="C7305" t="str">
            <v xml:space="preserve">M     </v>
          </cell>
          <cell r="D7305" t="str">
            <v>6,24</v>
          </cell>
        </row>
        <row r="7306">
          <cell r="A7306">
            <v>34618</v>
          </cell>
          <cell r="B7306" t="str">
            <v xml:space="preserve">CABO FLEXIVEL PVC 750 V, 3 CONDUTORES DE 1,5 MM2                                                                                                                                                                                                                                                                                                                                                                                                                                                          </v>
          </cell>
          <cell r="C7306" t="str">
            <v xml:space="preserve">M     </v>
          </cell>
          <cell r="D7306" t="str">
            <v>2,57</v>
          </cell>
        </row>
        <row r="7307">
          <cell r="A7307">
            <v>34620</v>
          </cell>
          <cell r="B7307" t="str">
            <v xml:space="preserve">CABO FLEXIVEL PVC 750 V, 3 CONDUTORES DE 10,0 MM2                                                                                                                                                                                                                                                                                                                                                                                                                                                         </v>
          </cell>
          <cell r="C7307" t="str">
            <v xml:space="preserve">M     </v>
          </cell>
          <cell r="D7307" t="str">
            <v>12,88</v>
          </cell>
        </row>
        <row r="7308">
          <cell r="A7308">
            <v>34621</v>
          </cell>
          <cell r="B7308" t="str">
            <v xml:space="preserve">CABO FLEXIVEL PVC 750 V, 3 CONDUTORES DE 4,0 MM2                                                                                                                                                                                                                                                                                                                                                                                                                                                          </v>
          </cell>
          <cell r="C7308" t="str">
            <v xml:space="preserve">M     </v>
          </cell>
          <cell r="D7308" t="str">
            <v>5,97</v>
          </cell>
        </row>
        <row r="7309">
          <cell r="A7309">
            <v>34622</v>
          </cell>
          <cell r="B7309" t="str">
            <v xml:space="preserve">CABO FLEXIVEL PVC 750 V, 3 CONDUTORES DE 6,0 MM2                                                                                                                                                                                                                                                                                                                                                                                                                                                          </v>
          </cell>
          <cell r="C7309" t="str">
            <v xml:space="preserve">M     </v>
          </cell>
          <cell r="D7309" t="str">
            <v>8,46</v>
          </cell>
        </row>
        <row r="7310">
          <cell r="A7310">
            <v>34624</v>
          </cell>
          <cell r="B7310" t="str">
            <v xml:space="preserve">CABO FLEXIVEL PVC 750 V, 4 CONDUTORES DE 1,5 MM2                                                                                                                                                                                                                                                                                                                                                                                                                                                          </v>
          </cell>
          <cell r="C7310" t="str">
            <v xml:space="preserve">M     </v>
          </cell>
          <cell r="D7310" t="str">
            <v>3,28</v>
          </cell>
        </row>
        <row r="7311">
          <cell r="A7311">
            <v>34626</v>
          </cell>
          <cell r="B7311" t="str">
            <v xml:space="preserve">CABO FLEXIVEL PVC 750 V, 4 CONDUTORES DE 10,0 MM2                                                                                                                                                                                                                                                                                                                                                                                                                                                         </v>
          </cell>
          <cell r="C7311" t="str">
            <v xml:space="preserve">M     </v>
          </cell>
          <cell r="D7311" t="str">
            <v>17,70</v>
          </cell>
        </row>
        <row r="7312">
          <cell r="A7312">
            <v>34627</v>
          </cell>
          <cell r="B7312" t="str">
            <v xml:space="preserve">CABO FLEXIVEL PVC 750 V, 4 CONDUTORES DE 4,0 MM2                                                                                                                                                                                                                                                                                                                                                                                                                                                          </v>
          </cell>
          <cell r="C7312" t="str">
            <v xml:space="preserve">M     </v>
          </cell>
          <cell r="D7312" t="str">
            <v>7,62</v>
          </cell>
        </row>
        <row r="7313">
          <cell r="A7313">
            <v>34629</v>
          </cell>
          <cell r="B7313" t="str">
            <v xml:space="preserve">CABO FLEXIVEL PVC 750 V, 4 CONDUTORES DE 6,0 MM2                                                                                                                                                                                                                                                                                                                                                                                                                                                          </v>
          </cell>
          <cell r="C7313" t="str">
            <v xml:space="preserve">M     </v>
          </cell>
          <cell r="D7313" t="str">
            <v>11,16</v>
          </cell>
        </row>
        <row r="7314">
          <cell r="A7314">
            <v>39257</v>
          </cell>
          <cell r="B7314" t="str">
            <v xml:space="preserve">CABO MULTIPOLAR DE COBRE, FLEXIVEL, CLASSE 4 OU 5, ISOLACAO EM HEPR, COBERTURA EM PVC-ST2, ANTICHAMA BWF-B, 0,6/1 KV, 3 CONDUTORES DE 1,5 MM2                                                                                                                                                                                                                                                                                                                                                             </v>
          </cell>
          <cell r="C7314" t="str">
            <v xml:space="preserve">M     </v>
          </cell>
          <cell r="D7314" t="str">
            <v>3,75</v>
          </cell>
        </row>
        <row r="7315">
          <cell r="A7315">
            <v>39261</v>
          </cell>
          <cell r="B7315" t="str">
            <v xml:space="preserve">CABO MULTIPOLAR DE COBRE, FLEXIVEL, CLASSE 4 OU 5, ISOLACAO EM HEPR, COBERTURA EM PVC-ST2, ANTICHAMA BWF-B, 0,6/1 KV, 3 CONDUTORES DE 10 MM2                                                                                                                                                                                                                                                                                                                                                              </v>
          </cell>
          <cell r="C7315" t="str">
            <v xml:space="preserve">M     </v>
          </cell>
          <cell r="D7315" t="str">
            <v>19,98</v>
          </cell>
        </row>
        <row r="7316">
          <cell r="A7316">
            <v>39268</v>
          </cell>
          <cell r="B7316" t="str">
            <v xml:space="preserve">CABO MULTIPOLAR DE COBRE, FLEXIVEL, CLASSE 4 OU 5, ISOLACAO EM HEPR, COBERTURA EM PVC-ST2, ANTICHAMA BWF-B, 0,6/1 KV, 3 CONDUTORES DE 120 MM2                                                                                                                                                                                                                                                                                                                                                             </v>
          </cell>
          <cell r="C7316" t="str">
            <v xml:space="preserve">M     </v>
          </cell>
          <cell r="D7316" t="str">
            <v>230,53</v>
          </cell>
        </row>
        <row r="7317">
          <cell r="A7317">
            <v>39262</v>
          </cell>
          <cell r="B7317" t="str">
            <v xml:space="preserve">CABO MULTIPOLAR DE COBRE, FLEXIVEL, CLASSE 4 OU 5, ISOLACAO EM HEPR, COBERTURA EM PVC-ST2, ANTICHAMA BWF-B, 0,6/1 KV, 3 CONDUTORES DE 16 MM2                                                                                                                                                                                                                                                                                                                                                              </v>
          </cell>
          <cell r="C7317" t="str">
            <v xml:space="preserve">M     </v>
          </cell>
          <cell r="D7317" t="str">
            <v>31,24</v>
          </cell>
        </row>
        <row r="7318">
          <cell r="A7318">
            <v>39258</v>
          </cell>
          <cell r="B7318" t="str">
            <v xml:space="preserve">CABO MULTIPOLAR DE COBRE, FLEXIVEL, CLASSE 4 OU 5, ISOLACAO EM HEPR, COBERTURA EM PVC-ST2, ANTICHAMA BWF-B, 0,6/1 KV, 3 CONDUTORES DE 2,5 MM2                                                                                                                                                                                                                                                                                                                                                             </v>
          </cell>
          <cell r="C7318" t="str">
            <v xml:space="preserve">M     </v>
          </cell>
          <cell r="D7318" t="str">
            <v>5,56</v>
          </cell>
        </row>
        <row r="7319">
          <cell r="A7319">
            <v>39263</v>
          </cell>
          <cell r="B7319" t="str">
            <v xml:space="preserve">CABO MULTIPOLAR DE COBRE, FLEXIVEL, CLASSE 4 OU 5, ISOLACAO EM HEPR, COBERTURA EM PVC-ST2, ANTICHAMA BWF-B, 0,6/1 KV, 3 CONDUTORES DE 25 MM2                                                                                                                                                                                                                                                                                                                                                              </v>
          </cell>
          <cell r="C7319" t="str">
            <v xml:space="preserve">M     </v>
          </cell>
          <cell r="D7319" t="str">
            <v>48,33</v>
          </cell>
        </row>
        <row r="7320">
          <cell r="A7320">
            <v>39264</v>
          </cell>
          <cell r="B7320" t="str">
            <v xml:space="preserve">CABO MULTIPOLAR DE COBRE, FLEXIVEL, CLASSE 4 OU 5, ISOLACAO EM HEPR, COBERTURA EM PVC-ST2, ANTICHAMA BWF-B, 0,6/1 KV, 3 CONDUTORES DE 35 MM2                                                                                                                                                                                                                                                                                                                                                              </v>
          </cell>
          <cell r="C7320" t="str">
            <v xml:space="preserve">M     </v>
          </cell>
          <cell r="D7320" t="str">
            <v>65,45</v>
          </cell>
        </row>
        <row r="7321">
          <cell r="A7321">
            <v>39259</v>
          </cell>
          <cell r="B7321" t="str">
            <v xml:space="preserve">CABO MULTIPOLAR DE COBRE, FLEXIVEL, CLASSE 4 OU 5, ISOLACAO EM HEPR, COBERTURA EM PVC-ST2, ANTICHAMA BWF-B, 0,6/1 KV, 3 CONDUTORES DE 4 MM2                                                                                                                                                                                                                                                                                                                                                               </v>
          </cell>
          <cell r="C7321" t="str">
            <v xml:space="preserve">M     </v>
          </cell>
          <cell r="D7321" t="str">
            <v>8,46</v>
          </cell>
        </row>
        <row r="7322">
          <cell r="A7322">
            <v>39265</v>
          </cell>
          <cell r="B7322" t="str">
            <v xml:space="preserve">CABO MULTIPOLAR DE COBRE, FLEXIVEL, CLASSE 4 OU 5, ISOLACAO EM HEPR, COBERTURA EM PVC-ST2, ANTICHAMA BWF-B, 0,6/1 KV, 3 CONDUTORES DE 50 MM2                                                                                                                                                                                                                                                                                                                                                              </v>
          </cell>
          <cell r="C7322" t="str">
            <v xml:space="preserve">M     </v>
          </cell>
          <cell r="D7322" t="str">
            <v>96,41</v>
          </cell>
        </row>
        <row r="7323">
          <cell r="A7323">
            <v>39260</v>
          </cell>
          <cell r="B7323" t="str">
            <v xml:space="preserve">CABO MULTIPOLAR DE COBRE, FLEXIVEL, CLASSE 4 OU 5, ISOLACAO EM HEPR, COBERTURA EM PVC-ST2, ANTICHAMA BWF-B, 0,6/1 KV, 3 CONDUTORES DE 6 MM2                                                                                                                                                                                                                                                                                                                                                               </v>
          </cell>
          <cell r="C7323" t="str">
            <v xml:space="preserve">M     </v>
          </cell>
          <cell r="D7323" t="str">
            <v>12,05</v>
          </cell>
        </row>
        <row r="7324">
          <cell r="A7324">
            <v>39266</v>
          </cell>
          <cell r="B7324" t="str">
            <v xml:space="preserve">CABO MULTIPOLAR DE COBRE, FLEXIVEL, CLASSE 4 OU 5, ISOLACAO EM HEPR, COBERTURA EM PVC-ST2, ANTICHAMA BWF-B, 0,6/1 KV, 3 CONDUTORES DE 70 MM2                                                                                                                                                                                                                                                                                                                                                              </v>
          </cell>
          <cell r="C7324" t="str">
            <v xml:space="preserve">M     </v>
          </cell>
          <cell r="D7324" t="str">
            <v>135,28</v>
          </cell>
        </row>
        <row r="7325">
          <cell r="A7325">
            <v>39267</v>
          </cell>
          <cell r="B7325" t="str">
            <v xml:space="preserve">CABO MULTIPOLAR DE COBRE, FLEXIVEL, CLASSE 4 OU 5, ISOLACAO EM HEPR, COBERTURA EM PVC-ST2, ANTICHAMA BWF-B, 0,6/1 KV, 3 CONDUTORES DE 95 MM2                                                                                                                                                                                                                                                                                                                                                              </v>
          </cell>
          <cell r="C7325" t="str">
            <v xml:space="preserve">M     </v>
          </cell>
          <cell r="D7325" t="str">
            <v>177,33</v>
          </cell>
        </row>
        <row r="7326">
          <cell r="A7326">
            <v>11901</v>
          </cell>
          <cell r="B7326" t="str">
            <v xml:space="preserve">CABO TELEFONICO CCI 50, 1 PAR, USO INTERNO, SEM BLINDAGEM                                                                                                                                                                                                                                                                                                                                                                                                                                                 </v>
          </cell>
          <cell r="C7326" t="str">
            <v xml:space="preserve">M     </v>
          </cell>
          <cell r="D7326" t="str">
            <v>0,44</v>
          </cell>
        </row>
        <row r="7327">
          <cell r="A7327">
            <v>11902</v>
          </cell>
          <cell r="B7327" t="str">
            <v xml:space="preserve">CABO TELEFONICO CCI 50, 2 PARES, USO INTERNO, SEM BLINDAGEM                                                                                                                                                                                                                                                                                                                                                                                                                                               </v>
          </cell>
          <cell r="C7327" t="str">
            <v xml:space="preserve">M     </v>
          </cell>
          <cell r="D7327" t="str">
            <v>0,76</v>
          </cell>
        </row>
        <row r="7328">
          <cell r="A7328">
            <v>11903</v>
          </cell>
          <cell r="B7328" t="str">
            <v xml:space="preserve">CABO TELEFONICO CCI 50, 3 PARES, USO INTERNO, SEM BLINDAGEM                                                                                                                                                                                                                                                                                                                                                                                                                                               </v>
          </cell>
          <cell r="C7328" t="str">
            <v xml:space="preserve">M     </v>
          </cell>
          <cell r="D7328" t="str">
            <v>1,18</v>
          </cell>
        </row>
        <row r="7329">
          <cell r="A7329">
            <v>11904</v>
          </cell>
          <cell r="B7329" t="str">
            <v xml:space="preserve">CABO TELEFONICO CCI 50, 4 PARES, USO INTERNO, SEM BLINDAGEM                                                                                                                                                                                                                                                                                                                                                                                                                                               </v>
          </cell>
          <cell r="C7329" t="str">
            <v xml:space="preserve">M     </v>
          </cell>
          <cell r="D7329" t="str">
            <v>1,51</v>
          </cell>
        </row>
        <row r="7330">
          <cell r="A7330">
            <v>11905</v>
          </cell>
          <cell r="B7330" t="str">
            <v xml:space="preserve">CABO TELEFONICO CCI 50, 5 PARES, USO INTERNO, SEM BLINDAGEM                                                                                                                                                                                                                                                                                                                                                                                                                                               </v>
          </cell>
          <cell r="C7330" t="str">
            <v xml:space="preserve">M     </v>
          </cell>
          <cell r="D7330" t="str">
            <v>2,03</v>
          </cell>
        </row>
        <row r="7331">
          <cell r="A7331">
            <v>11906</v>
          </cell>
          <cell r="B7331" t="str">
            <v xml:space="preserve">CABO TELEFONICO CCI 50, 6 PARES, USO INTERNO, SEM BLINDAGEM                                                                                                                                                                                                                                                                                                                                                                                                                                               </v>
          </cell>
          <cell r="C7331" t="str">
            <v xml:space="preserve">M     </v>
          </cell>
          <cell r="D7331" t="str">
            <v>2,33</v>
          </cell>
        </row>
        <row r="7332">
          <cell r="A7332">
            <v>11919</v>
          </cell>
          <cell r="B7332" t="str">
            <v xml:space="preserve">CABO TELEFONICO CI 50, 10 PARES, USO INTERNO                                                                                                                                                                                                                                                                                                                                                                                                                                                              </v>
          </cell>
          <cell r="C7332" t="str">
            <v xml:space="preserve">M     </v>
          </cell>
          <cell r="D7332" t="str">
            <v>4,58</v>
          </cell>
        </row>
        <row r="7333">
          <cell r="A7333">
            <v>11920</v>
          </cell>
          <cell r="B7333" t="str">
            <v xml:space="preserve">CABO TELEFONICO CI 50, 20 PARES, USO INTERNO                                                                                                                                                                                                                                                                                                                                                                                                                                                              </v>
          </cell>
          <cell r="C7333" t="str">
            <v xml:space="preserve">M     </v>
          </cell>
          <cell r="D7333" t="str">
            <v>8,88</v>
          </cell>
        </row>
        <row r="7334">
          <cell r="A7334">
            <v>11924</v>
          </cell>
          <cell r="B7334" t="str">
            <v xml:space="preserve">CABO TELEFONICO CI 50, 200 PARES, USO INTERNO                                                                                                                                                                                                                                                                                                                                                                                                                                                             </v>
          </cell>
          <cell r="C7334" t="str">
            <v xml:space="preserve">M     </v>
          </cell>
          <cell r="D7334" t="str">
            <v>86,34</v>
          </cell>
        </row>
        <row r="7335">
          <cell r="A7335">
            <v>11921</v>
          </cell>
          <cell r="B7335" t="str">
            <v xml:space="preserve">CABO TELEFONICO CI 50, 30 PARES, USO INTERNO                                                                                                                                                                                                                                                                                                                                                                                                                                                              </v>
          </cell>
          <cell r="C7335" t="str">
            <v xml:space="preserve">M     </v>
          </cell>
          <cell r="D7335" t="str">
            <v>12,08</v>
          </cell>
        </row>
        <row r="7336">
          <cell r="A7336">
            <v>11922</v>
          </cell>
          <cell r="B7336" t="str">
            <v xml:space="preserve">CABO TELEFONICO CI 50, 50 PARES, USO INTERNO                                                                                                                                                                                                                                                                                                                                                                                                                                                              </v>
          </cell>
          <cell r="C7336" t="str">
            <v xml:space="preserve">M     </v>
          </cell>
          <cell r="D7336" t="str">
            <v>21,46</v>
          </cell>
        </row>
        <row r="7337">
          <cell r="A7337">
            <v>11923</v>
          </cell>
          <cell r="B7337" t="str">
            <v xml:space="preserve">CABO TELEFONICO CI 50, 75 PARES, USO INTERNO                                                                                                                                                                                                                                                                                                                                                                                                                                                              </v>
          </cell>
          <cell r="C7337" t="str">
            <v xml:space="preserve">M     </v>
          </cell>
          <cell r="D7337" t="str">
            <v>35,05</v>
          </cell>
        </row>
        <row r="7338">
          <cell r="A7338">
            <v>11916</v>
          </cell>
          <cell r="B7338" t="str">
            <v xml:space="preserve">CABO TELEFONICO CTP - APL - 50, 10 PARES, USO EXTERNO                                                                                                                                                                                                                                                                                                                                                                                                                                                     </v>
          </cell>
          <cell r="C7338" t="str">
            <v xml:space="preserve">M     </v>
          </cell>
          <cell r="D7338" t="str">
            <v>5,95</v>
          </cell>
        </row>
        <row r="7339">
          <cell r="A7339">
            <v>11914</v>
          </cell>
          <cell r="B7339" t="str">
            <v xml:space="preserve">CABO TELEFONICO CTP - APL - 50, 100 PARES, USO EXTERNO                                                                                                                                                                                                                                                                                                                                                                                                                                                    </v>
          </cell>
          <cell r="C7339" t="str">
            <v xml:space="preserve">M     </v>
          </cell>
          <cell r="D7339" t="str">
            <v>43,18</v>
          </cell>
        </row>
        <row r="7340">
          <cell r="A7340">
            <v>11917</v>
          </cell>
          <cell r="B7340" t="str">
            <v xml:space="preserve">CABO TELEFONICO CTP - APL - 50, 20 PARES, USO EXTERNO                                                                                                                                                                                                                                                                                                                                                                                                                                                     </v>
          </cell>
          <cell r="C7340" t="str">
            <v xml:space="preserve">M     </v>
          </cell>
          <cell r="D7340" t="str">
            <v>10,35</v>
          </cell>
        </row>
        <row r="7341">
          <cell r="A7341">
            <v>11918</v>
          </cell>
          <cell r="B7341" t="str">
            <v xml:space="preserve">CABO TELEFONICO CTP - APL - 50, 30 PARES, USO EXTERNO                                                                                                                                                                                                                                                                                                                                                                                                                                                     </v>
          </cell>
          <cell r="C7341" t="str">
            <v xml:space="preserve">M     </v>
          </cell>
          <cell r="D7341" t="str">
            <v>14,04</v>
          </cell>
        </row>
        <row r="7342">
          <cell r="A7342">
            <v>37734</v>
          </cell>
          <cell r="B7342" t="str">
            <v xml:space="preserve">CACAMBA METALICA BASCULANTE COM CAPACIDADE DE 10 M3 (INCLUI MONTAGEM, NAO INCLUI CAMINHAO)                                                                                                                                                                                                                                                                                                                                                                                                                </v>
          </cell>
          <cell r="C7342" t="str">
            <v xml:space="preserve">UN    </v>
          </cell>
          <cell r="D7342" t="str">
            <v>46.806,18</v>
          </cell>
        </row>
        <row r="7343">
          <cell r="A7343">
            <v>42251</v>
          </cell>
          <cell r="B7343" t="str">
            <v xml:space="preserve">CACAMBA METALICA BASCULANTE COM CAPACIDADE DE 12 M3 (INCLUI MONTAGEM, NAO INCLUI CAMINHAO)                                                                                                                                                                                                                                                                                                                                                                                                                </v>
          </cell>
          <cell r="C7343" t="str">
            <v xml:space="preserve">UN    </v>
          </cell>
          <cell r="D7343" t="str">
            <v>53.151,28</v>
          </cell>
        </row>
        <row r="7344">
          <cell r="A7344">
            <v>37733</v>
          </cell>
          <cell r="B7344" t="str">
            <v xml:space="preserve">CACAMBA METALICA BASCULANTE COM CAPACIDADE DE 6 M3 (INCLUI MONTAGEM, NAO INCLUI CAMINHAO)                                                                                                                                                                                                                                                                                                                                                                                                                 </v>
          </cell>
          <cell r="C7344" t="str">
            <v xml:space="preserve">UN    </v>
          </cell>
          <cell r="D7344" t="str">
            <v>35.095,10</v>
          </cell>
        </row>
        <row r="7345">
          <cell r="A7345">
            <v>37735</v>
          </cell>
          <cell r="B7345" t="str">
            <v xml:space="preserve">CACAMBA METALICA BASCULANTE COM CAPACIDADE DE 8 M3 (INCLUI MONTAGEM, NAO INCLUI CAMINHAO)                                                                                                                                                                                                                                                                                                                                                                                                                 </v>
          </cell>
          <cell r="C7345" t="str">
            <v xml:space="preserve">UN    </v>
          </cell>
          <cell r="D7345" t="str">
            <v>42.289,60</v>
          </cell>
        </row>
        <row r="7346">
          <cell r="A7346">
            <v>41758</v>
          </cell>
          <cell r="B7346" t="str">
            <v xml:space="preserve">CADEADO EM ACO INOX, LARGURA DE *50* MM, COM HASTE EM ACO TEMPERADO, SEM MOLA - CHAVES INCLUIDAS                                                                                                                                                                                                                                                                                                                                                                                                          </v>
          </cell>
          <cell r="C7346" t="str">
            <v xml:space="preserve">UN    </v>
          </cell>
          <cell r="D7346" t="str">
            <v>149,53</v>
          </cell>
        </row>
        <row r="7347">
          <cell r="A7347">
            <v>5090</v>
          </cell>
          <cell r="B7347" t="str">
            <v xml:space="preserve">CADEADO SIMPLES/COMUM, EM LATAO MACICO CROMADO, LARGURA DE 25 MM,  HASTE DE ACO TEMPERADO, CEMENTADO (NAO LONGA), INCLUI 2 CHAVES                                                                                                                                                                                                                                                                                                                                                                         </v>
          </cell>
          <cell r="C7347" t="str">
            <v xml:space="preserve">UN    </v>
          </cell>
          <cell r="D7347" t="str">
            <v>17,13</v>
          </cell>
        </row>
        <row r="7348">
          <cell r="A7348">
            <v>5085</v>
          </cell>
          <cell r="B7348" t="str">
            <v xml:space="preserve">CADEADO SIMPLES, EM LATAO MACICO CROMADO, LARGURA DE 35 MM,  HASTE DE ACO TEMPERADO, CEMENTADO (NAO LONGA), INCLUI 2 CHAVES                                                                                                                                                                                                                                                                                                                                                                               </v>
          </cell>
          <cell r="C7348" t="str">
            <v xml:space="preserve">UN    </v>
          </cell>
          <cell r="D7348" t="str">
            <v>19,10</v>
          </cell>
        </row>
        <row r="7349">
          <cell r="A7349">
            <v>38374</v>
          </cell>
          <cell r="B7349" t="str">
            <v xml:space="preserve">CADEIRA SUSPENSA MANUAL / BALANCIM INDIVIDUAL (NBR 14751)                                                                                                                                                                                                                                                                                                                                                                                                                                                 </v>
          </cell>
          <cell r="C7349" t="str">
            <v xml:space="preserve">UN    </v>
          </cell>
          <cell r="D7349" t="str">
            <v>866,34</v>
          </cell>
        </row>
        <row r="7350">
          <cell r="A7350">
            <v>20212</v>
          </cell>
          <cell r="B7350" t="str">
            <v xml:space="preserve">CAIBRO DE MADEIRA APARELHADA *6 X 8* CM, MACARANDUBA, ANGELIM OU EQUIVALENTE DA REGIAO                                                                                                                                                                                                                                                                                                                                                                                                                    </v>
          </cell>
          <cell r="C7350" t="str">
            <v xml:space="preserve">M     </v>
          </cell>
          <cell r="D7350" t="str">
            <v>12,61</v>
          </cell>
        </row>
        <row r="7351">
          <cell r="A7351">
            <v>4430</v>
          </cell>
          <cell r="B7351" t="str">
            <v xml:space="preserve">CAIBRO DE MADEIRA NAO APARELHADA *5 X 6* CM, MACARANDUBA, ANGELIM OU EQUIVALENTE DA REGIAO                                                                                                                                                                                                                                                                                                                                                                                                                </v>
          </cell>
          <cell r="C7351" t="str">
            <v xml:space="preserve">M     </v>
          </cell>
          <cell r="D7351" t="str">
            <v>8,00</v>
          </cell>
        </row>
        <row r="7352">
          <cell r="A7352">
            <v>4400</v>
          </cell>
          <cell r="B7352" t="str">
            <v xml:space="preserve">CAIBRO DE MADEIRA NAO APARELHADA *6 X 8* CM, MACARANDUBA, ANGELIM OU EQUIVALENTE DA REGIAO                                                                                                                                                                                                                                                                                                                                                                                                                </v>
          </cell>
          <cell r="C7352" t="str">
            <v xml:space="preserve">M     </v>
          </cell>
          <cell r="D7352" t="str">
            <v>10,10</v>
          </cell>
        </row>
        <row r="7353">
          <cell r="A7353">
            <v>4500</v>
          </cell>
          <cell r="B7353" t="str">
            <v xml:space="preserve">CAIBRO DE MADEIRA NAO APARELHADA *7,5 X 10 CM (3 X 4 ") PINUS, MISTA OU EQUIVALENTE DA REGIAO                                                                                                                                                                                                                                                                                                                                                                                                             </v>
          </cell>
          <cell r="C7353" t="str">
            <v xml:space="preserve">M     </v>
          </cell>
          <cell r="D7353" t="str">
            <v>12,98</v>
          </cell>
        </row>
        <row r="7354">
          <cell r="A7354">
            <v>4513</v>
          </cell>
          <cell r="B7354" t="str">
            <v xml:space="preserve">CAIBRO DE MADEIRA NAO APARELHADA 5 X 5 CM (2 X 2 ") PINUS, MISTA OU EQUIVALENTE DA REGIAO                                                                                                                                                                                                                                                                                                                                                                                                                 </v>
          </cell>
          <cell r="C7354" t="str">
            <v xml:space="preserve">M     </v>
          </cell>
          <cell r="D7354" t="str">
            <v>3,48</v>
          </cell>
        </row>
        <row r="7355">
          <cell r="A7355">
            <v>4496</v>
          </cell>
          <cell r="B7355" t="str">
            <v xml:space="preserve">CAIBRO DE MADEIRA NAO APARELHADA 5 X 5 CM, CEDRINHO OU EQUIVALENTE DA REGIAO                                                                                                                                                                                                                                                                                                                                                                                                                              </v>
          </cell>
          <cell r="C7355" t="str">
            <v xml:space="preserve">M     </v>
          </cell>
          <cell r="D7355" t="str">
            <v>5,42</v>
          </cell>
        </row>
        <row r="7356">
          <cell r="A7356">
            <v>11871</v>
          </cell>
          <cell r="B7356" t="str">
            <v xml:space="preserve">CAIXA D'AGUA DE FIBRA DE VIDRO, PARA 500 LITROS, COM TAMPA                                                                                                                                                                                                                                                                                                                                                                                                                                                </v>
          </cell>
          <cell r="C7356" t="str">
            <v xml:space="preserve">UN    </v>
          </cell>
          <cell r="D7356" t="str">
            <v>261,00</v>
          </cell>
        </row>
        <row r="7357">
          <cell r="A7357">
            <v>34636</v>
          </cell>
          <cell r="B7357" t="str">
            <v xml:space="preserve">CAIXA D'AGUA EM POLIETILENO 1000 LITROS, COM TAMPA                                                                                                                                                                                                                                                                                                                                                                                                                                                        </v>
          </cell>
          <cell r="C7357" t="str">
            <v xml:space="preserve">UN    </v>
          </cell>
          <cell r="D7357" t="str">
            <v>287,00</v>
          </cell>
        </row>
        <row r="7358">
          <cell r="A7358">
            <v>34639</v>
          </cell>
          <cell r="B7358" t="str">
            <v xml:space="preserve">CAIXA D'AGUA EM POLIETILENO 1500 LITROS, COM TAMPA                                                                                                                                                                                                                                                                                                                                                                                                                                                        </v>
          </cell>
          <cell r="C7358" t="str">
            <v xml:space="preserve">UN    </v>
          </cell>
          <cell r="D7358" t="str">
            <v>582,89</v>
          </cell>
        </row>
        <row r="7359">
          <cell r="A7359">
            <v>34640</v>
          </cell>
          <cell r="B7359" t="str">
            <v xml:space="preserve">CAIXA D'AGUA EM POLIETILENO 2000 LITROS, COM TAMPA                                                                                                                                                                                                                                                                                                                                                                                                                                                        </v>
          </cell>
          <cell r="C7359" t="str">
            <v xml:space="preserve">UN    </v>
          </cell>
          <cell r="D7359" t="str">
            <v>654,74</v>
          </cell>
        </row>
        <row r="7360">
          <cell r="A7360">
            <v>34637</v>
          </cell>
          <cell r="B7360" t="str">
            <v xml:space="preserve">CAIXA D'AGUA EM POLIETILENO 500 LITROS, COM TAMPA                                                                                                                                                                                                                                                                                                                                                                                                                                                         </v>
          </cell>
          <cell r="C7360" t="str">
            <v xml:space="preserve">UN    </v>
          </cell>
          <cell r="D7360" t="str">
            <v>164,78</v>
          </cell>
        </row>
        <row r="7361">
          <cell r="A7361">
            <v>34638</v>
          </cell>
          <cell r="B7361" t="str">
            <v xml:space="preserve">CAIXA D'AGUA EM POLIETILENO 750 LITROS, COM TAMPA                                                                                                                                                                                                                                                                                                                                                                                                                                                         </v>
          </cell>
          <cell r="C7361" t="str">
            <v xml:space="preserve">UN    </v>
          </cell>
          <cell r="D7361" t="str">
            <v>282,57</v>
          </cell>
        </row>
        <row r="7362">
          <cell r="A7362">
            <v>11868</v>
          </cell>
          <cell r="B7362" t="str">
            <v xml:space="preserve">CAIXA D'AGUA FIBRA DE VIDRO PARA 1000 LITROS, COM TAMPA                                                                                                                                                                                                                                                                                                                                                                                                                                                   </v>
          </cell>
          <cell r="C7362" t="str">
            <v xml:space="preserve">UN    </v>
          </cell>
          <cell r="D7362" t="str">
            <v>358,71</v>
          </cell>
        </row>
        <row r="7363">
          <cell r="A7363">
            <v>37106</v>
          </cell>
          <cell r="B7363" t="str">
            <v xml:space="preserve">CAIXA D'AGUA FIBRA DE VIDRO PARA 10000 LITROS, COM TAMPA                                                                                                                                                                                                                                                                                                                                                                                                                                                  </v>
          </cell>
          <cell r="C7363" t="str">
            <v xml:space="preserve">UN    </v>
          </cell>
          <cell r="D7363" t="str">
            <v>3.464,72</v>
          </cell>
        </row>
        <row r="7364">
          <cell r="A7364">
            <v>11869</v>
          </cell>
          <cell r="B7364" t="str">
            <v xml:space="preserve">CAIXA D'AGUA FIBRA DE VIDRO PARA 1500 LITROS, COM TAMPA                                                                                                                                                                                                                                                                                                                                                                                                                                                   </v>
          </cell>
          <cell r="C7364" t="str">
            <v xml:space="preserve">UN    </v>
          </cell>
          <cell r="D7364" t="str">
            <v>582,00</v>
          </cell>
        </row>
        <row r="7365">
          <cell r="A7365">
            <v>37104</v>
          </cell>
          <cell r="B7365" t="str">
            <v xml:space="preserve">CAIXA D'AGUA FIBRA DE VIDRO PARA 2000 LITROS, COM TAMPA                                                                                                                                                                                                                                                                                                                                                                                                                                                   </v>
          </cell>
          <cell r="C7365" t="str">
            <v xml:space="preserve">UN    </v>
          </cell>
          <cell r="D7365" t="str">
            <v>750,23</v>
          </cell>
        </row>
        <row r="7366">
          <cell r="A7366">
            <v>37105</v>
          </cell>
          <cell r="B7366" t="str">
            <v xml:space="preserve">CAIXA D'AGUA FIBRA DE VIDRO PARA 5000 LITROS, COM TAMPA                                                                                                                                                                                                                                                                                                                                                                                                                                                   </v>
          </cell>
          <cell r="C7366" t="str">
            <v xml:space="preserve">UN    </v>
          </cell>
          <cell r="D7366" t="str">
            <v>1.670,88</v>
          </cell>
        </row>
        <row r="7367">
          <cell r="A7367">
            <v>11638</v>
          </cell>
          <cell r="B7367" t="str">
            <v xml:space="preserve">CAIXA DE CONCRETO PRE-MOLDADO PARA AR-CONDICIONADO DE JANELA, DE *80 X 54 X 76,5* CM (L X A X P)                                                                                                                                                                                                                                                                                                                                                                                                          </v>
          </cell>
          <cell r="C7367" t="str">
            <v xml:space="preserve">UN    </v>
          </cell>
          <cell r="D7367" t="str">
            <v>111,85</v>
          </cell>
        </row>
        <row r="7368">
          <cell r="A7368">
            <v>1030</v>
          </cell>
          <cell r="B7368" t="str">
            <v xml:space="preserve">CAIXA DE DESCARGA DE PLASTICO EXTERNA, DE *9* L, PUXADOR FIO DE NYLON, NAO INCLUSO CANO, BOLSA, ENGATE                                                                                                                                                                                                                                                                                                                                                                                                    </v>
          </cell>
          <cell r="C7368" t="str">
            <v xml:space="preserve">UN    </v>
          </cell>
          <cell r="D7368" t="str">
            <v>33,48</v>
          </cell>
        </row>
        <row r="7369">
          <cell r="A7369">
            <v>11694</v>
          </cell>
          <cell r="B7369" t="str">
            <v xml:space="preserve">CAIXA DE DESCARGA PLASTICA DE EMBUTIR COMPLETA, COM ESPELHO PLASTICO, CAPACIDADE 6 A 10 L, ACESSORIOS INCLUSOS                                                                                                                                                                                                                                                                                                                                                                                            </v>
          </cell>
          <cell r="C7369" t="str">
            <v xml:space="preserve">UN    </v>
          </cell>
          <cell r="D7369" t="str">
            <v>740,08</v>
          </cell>
        </row>
        <row r="7370">
          <cell r="A7370">
            <v>35277</v>
          </cell>
          <cell r="B7370" t="str">
            <v xml:space="preserve">CAIXA DE GORDURA EM PVC, DIAMETRO MINIMO 300 MM, DIAMETRO DE SAIDA 100 MM, CAPACIDADE  APROXIMADA 18 LITROS, COM TAMPA                                                                                                                                                                                                                                                                                                                                                                                    </v>
          </cell>
          <cell r="C7370" t="str">
            <v xml:space="preserve">UN    </v>
          </cell>
          <cell r="D7370" t="str">
            <v>480,00</v>
          </cell>
        </row>
        <row r="7371">
          <cell r="A7371">
            <v>10521</v>
          </cell>
          <cell r="B7371" t="str">
            <v xml:space="preserve">CAIXA DE INCENDIO/ABRIGO PARA MANGUEIRA, DE EMBUTIR/INTERNA, COM 75 X 45 X 17 CM, EM CHAPA DE ACO, PORTA COM VENTILACAO, VISOR COM A INSCRICAO "INCENDIO", SUPORTE/CESTA INTERNA PARA A MANGUEIRA, PINTURA ELETROSTATICA VERMELHA                                                                                                                                                                                                                                                                         </v>
          </cell>
          <cell r="C7371" t="str">
            <v xml:space="preserve">UN    </v>
          </cell>
          <cell r="D7371" t="str">
            <v>181,36</v>
          </cell>
        </row>
        <row r="7372">
          <cell r="A7372">
            <v>10885</v>
          </cell>
          <cell r="B7372" t="str">
            <v xml:space="preserve">CAIXA DE INCENDIO/ABRIGO PARA MANGUEIRA, DE EMBUTIR/INTERNA, COM 90 X 60 X 17 CM, EM CHAPA DE ACO, PORTA COM VENTILACAO, VISOR COM A INSCRICAO "INCENDIO", SUPORTE/CESTA INTERNA PARA A MANGUEIRA, PINTURA ELETROSTATICA VERMELHA                                                                                                                                                                                                                                                                         </v>
          </cell>
          <cell r="C7372" t="str">
            <v xml:space="preserve">UN    </v>
          </cell>
          <cell r="D7372" t="str">
            <v>229,40</v>
          </cell>
        </row>
        <row r="7373">
          <cell r="A7373">
            <v>20962</v>
          </cell>
          <cell r="B7373" t="str">
            <v xml:space="preserve">CAIXA DE INCENDIO/ABRIGO PARA MANGUEIRA, DE SOBREPOR/EXTERNA, COM 75 X 45 X 17 CM, EM CHAPA DE ACO, PORTA COM VENTILACAO, VISOR COM A INSCRICAO "INCENDIO", SUPORTE/CESTA INTERNA PARA A MANGUEIRA, PINTURA ELETROSTATICA VERMELHA                                                                                                                                                                                                                                                                        </v>
          </cell>
          <cell r="C7373" t="str">
            <v xml:space="preserve">UN    </v>
          </cell>
          <cell r="D7373" t="str">
            <v>190,00</v>
          </cell>
        </row>
        <row r="7374">
          <cell r="A7374">
            <v>20963</v>
          </cell>
          <cell r="B7374" t="str">
            <v xml:space="preserve">CAIXA DE INCENDIO/ABRIGO PARA MANGUEIRA, DE SOBREPOR/EXTERNA, COM 90 X 60 X 17 CM, EM CHAPA DE ACO, PORTA COM VENTILACAO, VISOR COM A INSCRICAO "INCENDIO", SUPORTE/CESTA INTERNA PARA A MANGUEIRA, PINTURA ELETROSTATICA VERMELHA                                                                                                                                                                                                                                                                        </v>
          </cell>
          <cell r="C7374" t="str">
            <v xml:space="preserve">UN    </v>
          </cell>
          <cell r="D7374" t="str">
            <v>232,10</v>
          </cell>
        </row>
        <row r="7375">
          <cell r="A7375">
            <v>2555</v>
          </cell>
          <cell r="B7375" t="str">
            <v xml:space="preserve">CAIXA DE LUZ "3 X 3" EM ACO ESMALTADA                                                                                                                                                                                                                                                                                                                                                                                                                                                                     </v>
          </cell>
          <cell r="C7375" t="str">
            <v xml:space="preserve">UN    </v>
          </cell>
          <cell r="D7375" t="str">
            <v>0,89</v>
          </cell>
        </row>
        <row r="7376">
          <cell r="A7376">
            <v>2556</v>
          </cell>
          <cell r="B7376" t="str">
            <v xml:space="preserve">CAIXA DE LUZ "4 X 2" EM ACO ESMALTADA                                                                                                                                                                                                                                                                                                                                                                                                                                                                     </v>
          </cell>
          <cell r="C7376" t="str">
            <v xml:space="preserve">UN    </v>
          </cell>
          <cell r="D7376" t="str">
            <v>0,82</v>
          </cell>
        </row>
        <row r="7377">
          <cell r="A7377">
            <v>2557</v>
          </cell>
          <cell r="B7377" t="str">
            <v xml:space="preserve">CAIXA DE LUZ "4 X 4" EM ACO ESMALTADA                                                                                                                                                                                                                                                                                                                                                                                                                                                                     </v>
          </cell>
          <cell r="C7377" t="str">
            <v xml:space="preserve">UN    </v>
          </cell>
          <cell r="D7377" t="str">
            <v>1,73</v>
          </cell>
        </row>
        <row r="7378">
          <cell r="A7378">
            <v>39810</v>
          </cell>
          <cell r="B7378" t="str">
            <v xml:space="preserve">CAIXA DE PASSAGEM DE PAREDE, DE EMBUTIR, EM PVC, DIMENSOES *120 X 120 X 75* MM                                                                                                                                                                                                                                                                                                                                                                                                                            </v>
          </cell>
          <cell r="C7378" t="str">
            <v xml:space="preserve">UN    </v>
          </cell>
          <cell r="D7378" t="str">
            <v>18,81</v>
          </cell>
        </row>
        <row r="7379">
          <cell r="A7379">
            <v>39811</v>
          </cell>
          <cell r="B7379" t="str">
            <v xml:space="preserve">CAIXA DE PASSAGEM DE PAREDE, DE EMBUTIR, EM PVC, DIMENSOES *150 X 150 X 75* MM                                                                                                                                                                                                                                                                                                                                                                                                                            </v>
          </cell>
          <cell r="C7379" t="str">
            <v xml:space="preserve">UN    </v>
          </cell>
          <cell r="D7379" t="str">
            <v>23,83</v>
          </cell>
        </row>
        <row r="7380">
          <cell r="A7380">
            <v>39812</v>
          </cell>
          <cell r="B7380" t="str">
            <v xml:space="preserve">CAIXA DE PASSAGEM DE PAREDE, DE EMBUTIR, EM PVC, DIMENSOES *200 X 200 X 90* MM                                                                                                                                                                                                                                                                                                                                                                                                                            </v>
          </cell>
          <cell r="C7380" t="str">
            <v xml:space="preserve">UN    </v>
          </cell>
          <cell r="D7380" t="str">
            <v>36,34</v>
          </cell>
        </row>
        <row r="7381">
          <cell r="A7381">
            <v>20254</v>
          </cell>
          <cell r="B7381" t="str">
            <v xml:space="preserve">CAIXA DE PASSAGEM METALICA DE SOBREPOR COM TAMPA PARAFUSADA, DIMENSOES 15 X 15 X 10 CM                                                                                                                                                                                                                                                                                                                                                                                                                    </v>
          </cell>
          <cell r="C7381" t="str">
            <v xml:space="preserve">UN    </v>
          </cell>
          <cell r="D7381" t="str">
            <v>9,58</v>
          </cell>
        </row>
        <row r="7382">
          <cell r="A7382">
            <v>39771</v>
          </cell>
          <cell r="B7382" t="str">
            <v xml:space="preserve">CAIXA DE PASSAGEM METALICA DE SOBREPOR COM TAMPA PARAFUSADA, DIMENSOES 20 X 20 X 10 CM                                                                                                                                                                                                                                                                                                                                                                                                                    </v>
          </cell>
          <cell r="C7382" t="str">
            <v xml:space="preserve">UN    </v>
          </cell>
          <cell r="D7382" t="str">
            <v>15,86</v>
          </cell>
        </row>
        <row r="7383">
          <cell r="A7383">
            <v>20255</v>
          </cell>
          <cell r="B7383" t="str">
            <v xml:space="preserve">CAIXA DE PASSAGEM METALICA DE SOBREPOR COM TAMPA PARAFUSADA, DIMENSOES 25 X 25 X 10 CM                                                                                                                                                                                                                                                                                                                                                                                                                    </v>
          </cell>
          <cell r="C7383" t="str">
            <v xml:space="preserve">UN    </v>
          </cell>
          <cell r="D7383" t="str">
            <v>26,22</v>
          </cell>
        </row>
        <row r="7384">
          <cell r="A7384">
            <v>39772</v>
          </cell>
          <cell r="B7384" t="str">
            <v xml:space="preserve">CAIXA DE PASSAGEM METALICA DE SOBREPOR COM TAMPA PARAFUSADA, DIMENSOES 30 X 30 X 10 CM                                                                                                                                                                                                                                                                                                                                                                                                                    </v>
          </cell>
          <cell r="C7384" t="str">
            <v xml:space="preserve">UN    </v>
          </cell>
          <cell r="D7384" t="str">
            <v>31,43</v>
          </cell>
        </row>
        <row r="7385">
          <cell r="A7385">
            <v>20253</v>
          </cell>
          <cell r="B7385" t="str">
            <v xml:space="preserve">CAIXA DE PASSAGEM METALICA DE SOBREPOR COM TAMPA PARAFUSADA, DIMENSOES 35 X 35 X 12 CM                                                                                                                                                                                                                                                                                                                                                                                                                    </v>
          </cell>
          <cell r="C7385" t="str">
            <v xml:space="preserve">UN    </v>
          </cell>
          <cell r="D7385" t="str">
            <v>54,79</v>
          </cell>
        </row>
        <row r="7386">
          <cell r="A7386">
            <v>39773</v>
          </cell>
          <cell r="B7386" t="str">
            <v xml:space="preserve">CAIXA DE PASSAGEM METALICA DE SOBREPOR COM TAMPA PARAFUSADA, DIMENSOES 40 X 40 X 15 CM                                                                                                                                                                                                                                                                                                                                                                                                                    </v>
          </cell>
          <cell r="C7386" t="str">
            <v xml:space="preserve">UN    </v>
          </cell>
          <cell r="D7386" t="str">
            <v>56,91</v>
          </cell>
        </row>
        <row r="7387">
          <cell r="A7387">
            <v>39774</v>
          </cell>
          <cell r="B7387" t="str">
            <v xml:space="preserve">CAIXA DE PASSAGEM METALICA DE SOBREPOR COM TAMPA PARAFUSADA, DIMENSOES 50 X 50 X 15 CM                                                                                                                                                                                                                                                                                                                                                                                                                    </v>
          </cell>
          <cell r="C7387" t="str">
            <v xml:space="preserve">UN    </v>
          </cell>
          <cell r="D7387" t="str">
            <v>73,94</v>
          </cell>
        </row>
        <row r="7388">
          <cell r="A7388">
            <v>39775</v>
          </cell>
          <cell r="B7388" t="str">
            <v xml:space="preserve">CAIXA DE PASSAGEM METALICA DE SOBREPOR COM TAMPA PARAFUSADA, DIMENSOES 60 X 60 X 20 CM                                                                                                                                                                                                                                                                                                                                                                                                                    </v>
          </cell>
          <cell r="C7388" t="str">
            <v xml:space="preserve">UN    </v>
          </cell>
          <cell r="D7388" t="str">
            <v>129,50</v>
          </cell>
        </row>
        <row r="7389">
          <cell r="A7389">
            <v>39776</v>
          </cell>
          <cell r="B7389" t="str">
            <v xml:space="preserve">CAIXA DE PASSAGEM METALICA DE SOBREPOR COM TAMPA PARAFUSADA, DIMENSOES 70 X 70 X 20 CM                                                                                                                                                                                                                                                                                                                                                                                                                    </v>
          </cell>
          <cell r="C7389" t="str">
            <v xml:space="preserve">UN    </v>
          </cell>
          <cell r="D7389" t="str">
            <v>159,39</v>
          </cell>
        </row>
        <row r="7390">
          <cell r="A7390">
            <v>39777</v>
          </cell>
          <cell r="B7390" t="str">
            <v xml:space="preserve">CAIXA DE PASSAGEM METALICA DE SOBREPOR COM TAMPA PARAFUSADA, DIMENSOES 80 X 80 X 20 CM                                                                                                                                                                                                                                                                                                                                                                                                                    </v>
          </cell>
          <cell r="C7390" t="str">
            <v xml:space="preserve">UN    </v>
          </cell>
          <cell r="D7390" t="str">
            <v>191,27</v>
          </cell>
        </row>
        <row r="7391">
          <cell r="A7391">
            <v>11250</v>
          </cell>
          <cell r="B7391" t="str">
            <v xml:space="preserve">CAIXA DE PASSAGEM N 2, DE EMBUTIR, PADRAO TELEBRAS, DIMENSOES 20 X 20 X 12 CM, EM CHAPA DE ACO GALVANIZADO                                                                                                                                                                                                                                                                                                                                                                                                </v>
          </cell>
          <cell r="C7391" t="str">
            <v xml:space="preserve">UN    </v>
          </cell>
          <cell r="D7391" t="str">
            <v>28,40</v>
          </cell>
        </row>
        <row r="7392">
          <cell r="A7392">
            <v>39766</v>
          </cell>
          <cell r="B7392" t="str">
            <v xml:space="preserve">CAIXA DE PASSAGEM N 2, DE SOBREPOR, PADRAO TELEBRAS, DIMENSOES 20 X 20 X *12* CM, EM CHAPA DE ACO GALVANIZADO                                                                                                                                                                                                                                                                                                                                                                                             </v>
          </cell>
          <cell r="C7392" t="str">
            <v xml:space="preserve">UN    </v>
          </cell>
          <cell r="D7392" t="str">
            <v>34,66</v>
          </cell>
        </row>
        <row r="7393">
          <cell r="A7393">
            <v>11251</v>
          </cell>
          <cell r="B7393" t="str">
            <v xml:space="preserve">CAIXA DE PASSAGEM N 3, DE EMBUTIR, PADRAO TELEBRAS, DIMENSOES 40 X 40 X 12 CM, EM CHAPA DE ACO GALVANIZADO                                                                                                                                                                                                                                                                                                                                                                                                </v>
          </cell>
          <cell r="C7393" t="str">
            <v xml:space="preserve">UN    </v>
          </cell>
          <cell r="D7393" t="str">
            <v>59,77</v>
          </cell>
        </row>
        <row r="7394">
          <cell r="A7394">
            <v>39767</v>
          </cell>
          <cell r="B7394" t="str">
            <v xml:space="preserve">CAIXA DE PASSAGEM N 3, DE SOBREPOR, PADRAO TELEBRAS, DIMENSOES 40 X 40 X *12* CM, EM CHAPA DE ACO GALVANIZADO                                                                                                                                                                                                                                                                                                                                                                                             </v>
          </cell>
          <cell r="C7394" t="str">
            <v xml:space="preserve">UN    </v>
          </cell>
          <cell r="D7394" t="str">
            <v>78,70</v>
          </cell>
        </row>
        <row r="7395">
          <cell r="A7395">
            <v>11253</v>
          </cell>
          <cell r="B7395" t="str">
            <v xml:space="preserve">CAIXA DE PASSAGEM N 4, DE EMBUTIR, PADRAO TELEBRAS, DIMENSOES 60 X 60 X 12 CM, EM CHAPA DE ACO GALVANIZADO                                                                                                                                                                                                                                                                                                                                                                                                </v>
          </cell>
          <cell r="C7395" t="str">
            <v xml:space="preserve">UN    </v>
          </cell>
          <cell r="D7395" t="str">
            <v>117,55</v>
          </cell>
        </row>
        <row r="7396">
          <cell r="A7396">
            <v>11254</v>
          </cell>
          <cell r="B7396" t="str">
            <v xml:space="preserve">CAIXA DE PASSAGEM N 4, DE SOBREPOR, PADRAO TELEBRAS, DIMENSOES 60 X 60 X *12* CM, EM CHAPA DE ACO GALVANIZADO                                                                                                                                                                                                                                                                                                                                                                                             </v>
          </cell>
          <cell r="C7396" t="str">
            <v xml:space="preserve">UN    </v>
          </cell>
          <cell r="D7396" t="str">
            <v>126,29</v>
          </cell>
        </row>
        <row r="7397">
          <cell r="A7397">
            <v>11255</v>
          </cell>
          <cell r="B7397" t="str">
            <v xml:space="preserve">CAIXA DE PASSAGEM N 5, DE EMBUTIR, PADRAO TELEBRAS, DIMENSOES 80 X 80 X 12 CM, EM CHAPA DE ACO GALVANIZADO                                                                                                                                                                                                                                                                                                                                                                                                </v>
          </cell>
          <cell r="C7397" t="str">
            <v xml:space="preserve">UN    </v>
          </cell>
          <cell r="D7397" t="str">
            <v>191,27</v>
          </cell>
        </row>
        <row r="7398">
          <cell r="A7398">
            <v>11256</v>
          </cell>
          <cell r="B7398" t="str">
            <v xml:space="preserve">CAIXA DE PASSAGEM N 5, DE SOBREPOR, PADRAO TELEBRAS, DIMENSOES 80 X 80 X *12* CM, EM CHAPA DE ACO GALVANIZADO                                                                                                                                                                                                                                                                                                                                                                                             </v>
          </cell>
          <cell r="C7398" t="str">
            <v xml:space="preserve">UN    </v>
          </cell>
          <cell r="D7398" t="str">
            <v>218,87</v>
          </cell>
        </row>
        <row r="7399">
          <cell r="A7399">
            <v>14055</v>
          </cell>
          <cell r="B7399" t="str">
            <v xml:space="preserve">CAIXA DE PASSAGEM N 6, DE EMBUTIR, PADRAO TELEBRAS, DIMENSOES 120 X 120 X 12 CM, EM CHAPA DE ACO GALVANIZADO                                                                                                                                                                                                                                                                                                                                                                                              </v>
          </cell>
          <cell r="C7399" t="str">
            <v xml:space="preserve">UN    </v>
          </cell>
          <cell r="D7399" t="str">
            <v>388,28</v>
          </cell>
        </row>
        <row r="7400">
          <cell r="A7400">
            <v>39768</v>
          </cell>
          <cell r="B7400" t="str">
            <v xml:space="preserve">CAIXA DE PASSAGEM N 6, DE SOBREPOR, PADRAO TELEBRAS, DIMENSOES 120 X 120 X *12* CM, EM CHAPA DE ACO GALVANIZADO                                                                                                                                                                                                                                                                                                                                                                                           </v>
          </cell>
          <cell r="C7400" t="str">
            <v xml:space="preserve">UN    </v>
          </cell>
          <cell r="D7400" t="str">
            <v>414,30</v>
          </cell>
        </row>
        <row r="7401">
          <cell r="A7401">
            <v>11247</v>
          </cell>
          <cell r="B7401" t="str">
            <v xml:space="preserve">CAIXA DE PASSAGEM N 7, DE EMBUTIR, PADRAO TELEBRAS, DIMENSOES 150 X 150 X 15 CM, EM CHAPA DE ACO GALVANIZADO                                                                                                                                                                                                                                                                                                                                                                                              </v>
          </cell>
          <cell r="C7401" t="str">
            <v xml:space="preserve">UN    </v>
          </cell>
          <cell r="D7401" t="str">
            <v>556,26</v>
          </cell>
        </row>
        <row r="7402">
          <cell r="A7402">
            <v>39769</v>
          </cell>
          <cell r="B7402" t="str">
            <v xml:space="preserve">CAIXA DE PASSAGEM N 7, DE SOBREPOR, PADRAO TELEBRAS, DIMENSOES 150 X 150 X *15* CM, EM CHAPA DE ACO GALVANIZADO                                                                                                                                                                                                                                                                                                                                                                                           </v>
          </cell>
          <cell r="C7402" t="str">
            <v xml:space="preserve">UN    </v>
          </cell>
          <cell r="D7402" t="str">
            <v>674,36</v>
          </cell>
        </row>
        <row r="7403">
          <cell r="A7403">
            <v>11249</v>
          </cell>
          <cell r="B7403" t="str">
            <v xml:space="preserve">CAIXA DE PASSAGEM N 8, DE EMBUTIR, PADRAO TELEBRAS, DIMENSOES 200 X 200 X 20 CM, EM CHAPA DE ACO GALVANIZADO                                                                                                                                                                                                                                                                                                                                                                                              </v>
          </cell>
          <cell r="C7403" t="str">
            <v xml:space="preserve">UN    </v>
          </cell>
          <cell r="D7403" t="str">
            <v>1.818,22</v>
          </cell>
        </row>
        <row r="7404">
          <cell r="A7404">
            <v>39770</v>
          </cell>
          <cell r="B7404" t="str">
            <v xml:space="preserve">CAIXA DE PASSAGEM N 8, DE SOBREPOR, PADRAO TELEBRAS, DIMENSOES 200 X 200 X *20* CM, EM CHAPA DE ACO GALVANIZADO                                                                                                                                                                                                                                                                                                                                                                                           </v>
          </cell>
          <cell r="C7404" t="str">
            <v xml:space="preserve">UN    </v>
          </cell>
          <cell r="D7404" t="str">
            <v>2.364,23</v>
          </cell>
        </row>
        <row r="7405">
          <cell r="A7405">
            <v>10569</v>
          </cell>
          <cell r="B7405" t="str">
            <v xml:space="preserve">CAIXA DE PASSAGEM OCTOGONAL 4 X4, EM ACO ESMALTADA, COM FUNDO MOVEL SIMPLES                                                                                                                                                                                                                                                                                                                                                                                                                               </v>
          </cell>
          <cell r="C7405" t="str">
            <v xml:space="preserve">UN    </v>
          </cell>
          <cell r="D7405" t="str">
            <v>1,72</v>
          </cell>
        </row>
        <row r="7406">
          <cell r="A7406">
            <v>1872</v>
          </cell>
          <cell r="B7406" t="str">
            <v xml:space="preserve">CAIXA DE PASSAGEM, EM PVC, DE 4" X 2", PARA ELETRODUTO FLEXIVEL CORRUGADO                                                                                                                                                                                                                                                                                                                                                                                                                                 </v>
          </cell>
          <cell r="C7406" t="str">
            <v xml:space="preserve">UN    </v>
          </cell>
          <cell r="D7406" t="str">
            <v>1,99</v>
          </cell>
        </row>
        <row r="7407">
          <cell r="A7407">
            <v>1873</v>
          </cell>
          <cell r="B7407" t="str">
            <v xml:space="preserve">CAIXA DE PASSAGEM, EM PVC, DE 4" X 4", PARA ELETRODUTO FLEXIVEL CORRUGADO                                                                                                                                                                                                                                                                                                                                                                                                                                 </v>
          </cell>
          <cell r="C7407" t="str">
            <v xml:space="preserve">UN    </v>
          </cell>
          <cell r="D7407" t="str">
            <v>3,96</v>
          </cell>
        </row>
        <row r="7408">
          <cell r="A7408">
            <v>39693</v>
          </cell>
          <cell r="B7408" t="str">
            <v xml:space="preserve">CAIXA DE PROTECAO EXTERNA PARA MEDIDOR HOROSAZONAL, DE BAIXA TENSAO, COM MODULO, EM CHAPA DE ACO (PADRAO DA CONCESSIONARIA LOCAL)                                                                                                                                                                                                                                                                                                                                                                         </v>
          </cell>
          <cell r="C7408" t="str">
            <v xml:space="preserve">UN    </v>
          </cell>
          <cell r="D7408" t="str">
            <v>1.037,58</v>
          </cell>
        </row>
        <row r="7409">
          <cell r="A7409">
            <v>39692</v>
          </cell>
          <cell r="B7409" t="str">
            <v xml:space="preserve">CAIXA DE PROTECAO PARA TRANSFORMADOR CORRENTE, EM CHAPA DE ACO 18 USG (PADRAO DA CONCESSIONARIA LOCAL)                                                                                                                                                                                                                                                                                                                                                                                                    </v>
          </cell>
          <cell r="C7409" t="str">
            <v xml:space="preserve">UN    </v>
          </cell>
          <cell r="D7409" t="str">
            <v>174,66</v>
          </cell>
        </row>
        <row r="7410">
          <cell r="A7410">
            <v>39681</v>
          </cell>
          <cell r="B7410" t="str">
            <v xml:space="preserve">CAIXA DE PROTECAO PARA 1 MEDIDOR BIFASICO, EM CHAPA DE ACO 20 USG (PADRAO DA CONCESSIONARIA LOCAL)                                                                                                                                                                                                                                                                                                                                                                                                        </v>
          </cell>
          <cell r="C7410" t="str">
            <v xml:space="preserve">UN    </v>
          </cell>
          <cell r="D7410" t="str">
            <v>98,62</v>
          </cell>
        </row>
        <row r="7411">
          <cell r="A7411">
            <v>39680</v>
          </cell>
          <cell r="B7411" t="str">
            <v xml:space="preserve">CAIXA DE PROTECAO PARA 1 MEDIDOR MONOFASICO, EM CHAPA DE ACO 20 USG (PADRAO DA CONCESSIONARIA LOCAL)                                                                                                                                                                                                                                                                                                                                                                                                      </v>
          </cell>
          <cell r="C7411" t="str">
            <v xml:space="preserve">UN    </v>
          </cell>
          <cell r="D7411" t="str">
            <v>50,80</v>
          </cell>
        </row>
        <row r="7412">
          <cell r="A7412">
            <v>39682</v>
          </cell>
          <cell r="B7412" t="str">
            <v xml:space="preserve">CAIXA DE PROTECAO PARA 1 MEDIDOR TRIFASICO, EM CHAPA DE ACO 20 USG (PADRAO DA CONCESSIONARIA LOCAL)                                                                                                                                                                                                                                                                                                                                                                                                       </v>
          </cell>
          <cell r="C7412" t="str">
            <v xml:space="preserve">UN    </v>
          </cell>
          <cell r="D7412" t="str">
            <v>99,62</v>
          </cell>
        </row>
        <row r="7413">
          <cell r="A7413">
            <v>39685</v>
          </cell>
          <cell r="B7413" t="str">
            <v xml:space="preserve">CAIXA EXTERNA DE MEDICAO PARA 1 MEDIDOR TRIFASICO, COM VISOR, EM CHAPA DE ACO 18 USG (PADRAO DA CONCESSIONARIA LOCAL)                                                                                                                                                                                                                                                                                                                                                                                     </v>
          </cell>
          <cell r="C7413" t="str">
            <v xml:space="preserve">UN    </v>
          </cell>
          <cell r="D7413" t="str">
            <v>84,51</v>
          </cell>
        </row>
        <row r="7414">
          <cell r="A7414">
            <v>39687</v>
          </cell>
          <cell r="B7414" t="str">
            <v xml:space="preserve">CAIXA EXTERNA DE MEDICAO PARA 4 MEDIDORES MONOFASICOS, COM VISOR, EM CHAPA DE ACO 18 USG (PADRAO DA CONCESSIONARIA LOCAL)                                                                                                                                                                                                                                                                                                                                                                                 </v>
          </cell>
          <cell r="C7414" t="str">
            <v xml:space="preserve">UN    </v>
          </cell>
          <cell r="D7414" t="str">
            <v>159,31</v>
          </cell>
        </row>
        <row r="7415">
          <cell r="A7415">
            <v>3280</v>
          </cell>
          <cell r="B7415" t="str">
            <v xml:space="preserve">CAIXA GORDURA DUPLA, CONCRETO PRE MOLDADO, CIRCULAR, COM TAMPA, D = 60* CM                                                                                                                                                                                                                                                                                                                                                                                                                                </v>
          </cell>
          <cell r="C7415" t="str">
            <v xml:space="preserve">UN    </v>
          </cell>
          <cell r="D7415" t="str">
            <v>123,08</v>
          </cell>
        </row>
        <row r="7416">
          <cell r="A7416">
            <v>11881</v>
          </cell>
          <cell r="B7416" t="str">
            <v xml:space="preserve">CAIXA GORDURA, SIMPLES, CONCRETO PRE MOLDADO, CIRCULAR, COM TAMPA, D = 40 CM                                                                                                                                                                                                                                                                                                                                                                                                                              </v>
          </cell>
          <cell r="C7416" t="str">
            <v xml:space="preserve">UN    </v>
          </cell>
          <cell r="D7416" t="str">
            <v>57,16</v>
          </cell>
        </row>
        <row r="7417">
          <cell r="A7417">
            <v>34641</v>
          </cell>
          <cell r="B7417" t="str">
            <v xml:space="preserve">CAIXA INSPECAO EM CONCRETO PARA ATERRAMENTO E PARA RAIOS DIAMETRO = 300 MM                                                                                                                                                                                                                                                                                                                                                                                                                                </v>
          </cell>
          <cell r="C7417" t="str">
            <v xml:space="preserve">UN    </v>
          </cell>
          <cell r="D7417" t="str">
            <v>46,10</v>
          </cell>
        </row>
        <row r="7418">
          <cell r="A7418">
            <v>34643</v>
          </cell>
          <cell r="B7418" t="str">
            <v xml:space="preserve">CAIXA INSPECAO EM POLIETILENO PARA ATERRAMENTO E PARA RAIOS DIAMETRO = 300 MM                                                                                                                                                                                                                                                                                                                                                                                                                             </v>
          </cell>
          <cell r="C7418" t="str">
            <v xml:space="preserve">UN    </v>
          </cell>
          <cell r="D7418" t="str">
            <v>15,53</v>
          </cell>
        </row>
        <row r="7419">
          <cell r="A7419">
            <v>3278</v>
          </cell>
          <cell r="B7419" t="str">
            <v xml:space="preserve">CAIXA INSPECAO, CONCRETO PRE MOLDADO, CIRCULAR, COM TAMPA, D = 40* CM                                                                                                                                                                                                                                                                                                                                                                                                                                     </v>
          </cell>
          <cell r="C7419" t="str">
            <v xml:space="preserve">UN    </v>
          </cell>
          <cell r="D7419" t="str">
            <v>64,54</v>
          </cell>
        </row>
        <row r="7420">
          <cell r="A7420">
            <v>3279</v>
          </cell>
          <cell r="B7420" t="str">
            <v xml:space="preserve">CAIXA INSPECAO, CONCRETO PRE MOLDADO, CIRCULAR, COM TAMPA, D = 60* CM, H= 60* CM                                                                                                                                                                                                                                                                                                                                                                                                                          </v>
          </cell>
          <cell r="C7420" t="str">
            <v xml:space="preserve">UN    </v>
          </cell>
          <cell r="D7420" t="str">
            <v>106,49</v>
          </cell>
        </row>
        <row r="7421">
          <cell r="A7421">
            <v>1062</v>
          </cell>
          <cell r="B7421" t="str">
            <v xml:space="preserve">CAIXA INTERNA DE MEDICAO PARA 1 MEDIDOR TRIFASICO, COM VISOR, EM CHAPA DE ACO 18 USG (PADRAO DA CONCESSIONARIA LOCAL)                                                                                                                                                                                                                                                                                                                                                                                     </v>
          </cell>
          <cell r="C7421" t="str">
            <v xml:space="preserve">UN    </v>
          </cell>
          <cell r="D7421" t="str">
            <v>89,66</v>
          </cell>
        </row>
        <row r="7422">
          <cell r="A7422">
            <v>39686</v>
          </cell>
          <cell r="B7422" t="str">
            <v xml:space="preserve">CAIXA INTERNA DE MEDICAO PARA 4 MEDIDORES MONOFASICOS, COM VISOR, EM CHAPA DE ACO 18 USG (PADRAO DA CONCESSIONARIA LOCAL)                                                                                                                                                                                                                                                                                                                                                                                 </v>
          </cell>
          <cell r="C7422" t="str">
            <v xml:space="preserve">UN    </v>
          </cell>
          <cell r="D7422" t="str">
            <v>152,94</v>
          </cell>
        </row>
        <row r="7423">
          <cell r="A7423">
            <v>39683</v>
          </cell>
          <cell r="B7423" t="str">
            <v xml:space="preserve">CAIXA INTERNA/EXTERNA DE MEDICAO PARA 1 MEDIDOR MONOFASICO, COM VISOR, EM CHAPA DE ACO 18 USG (PADRAO DA CONCESSIONARIA LOCAL)                                                                                                                                                                                                                                                                                                                                                                            </v>
          </cell>
          <cell r="C7423" t="str">
            <v xml:space="preserve">UN    </v>
          </cell>
          <cell r="D7423" t="str">
            <v>31,10</v>
          </cell>
        </row>
        <row r="7424">
          <cell r="A7424">
            <v>1871</v>
          </cell>
          <cell r="B7424" t="str">
            <v xml:space="preserve">CAIXA OCTOGONAL DE FUNDO MOVEL, EM PVC, DE 3" X 3", PARA ELETRODUTO FLEXIVEL CORRUGADO                                                                                                                                                                                                                                                                                                                                                                                                                    </v>
          </cell>
          <cell r="C7424" t="str">
            <v xml:space="preserve">UN    </v>
          </cell>
          <cell r="D7424" t="str">
            <v>3,56</v>
          </cell>
        </row>
        <row r="7425">
          <cell r="A7425">
            <v>12001</v>
          </cell>
          <cell r="B7425" t="str">
            <v xml:space="preserve">CAIXA OCTOGONAL DE FUNDO MOVEL, EM PVC, DE 4" X 4", PARA ELETRODUTO FLEXIVEL CORRUGADO                                                                                                                                                                                                                                                                                                                                                                                                                    </v>
          </cell>
          <cell r="C7425" t="str">
            <v xml:space="preserve">UN    </v>
          </cell>
          <cell r="D7425" t="str">
            <v>5,15</v>
          </cell>
        </row>
        <row r="7426">
          <cell r="A7426">
            <v>11882</v>
          </cell>
          <cell r="B7426" t="str">
            <v xml:space="preserve">CAIXA PARA HIDROMETRO CONCRETO PRE MOLDADO                                                                                                                                                                                                                                                                                                                                                                                                                                                                </v>
          </cell>
          <cell r="C7426" t="str">
            <v xml:space="preserve">UN    </v>
          </cell>
          <cell r="D7426" t="str">
            <v>64,54</v>
          </cell>
        </row>
        <row r="7427">
          <cell r="A7427">
            <v>39689</v>
          </cell>
          <cell r="B7427" t="str">
            <v xml:space="preserve">CAIXA PARA MEDICAO COLETIVA TIPO H, PADRAO BIFASICO OU TRIFASICO, PARA ATE 6 MEDIDORES (PADRAO DA CONCESSIONARIA LOCAL)                                                                                                                                                                                                                                                                                                                                                                                   </v>
          </cell>
          <cell r="C7427" t="str">
            <v xml:space="preserve">UN    </v>
          </cell>
          <cell r="D7427" t="str">
            <v>1.992,44</v>
          </cell>
        </row>
        <row r="7428">
          <cell r="A7428">
            <v>39688</v>
          </cell>
          <cell r="B7428" t="str">
            <v xml:space="preserve">CAIXA PARA MEDICAO COLETIVA TIPO K, PADRAO BIFASICO OU TRIFASICO, PARA ATE 2 MEDIDORES (PADRAO DA CONCESSIONARIA LOCAL)                                                                                                                                                                                                                                                                                                                                                                                   </v>
          </cell>
          <cell r="C7428" t="str">
            <v xml:space="preserve">UN    </v>
          </cell>
          <cell r="D7428" t="str">
            <v>287,90</v>
          </cell>
        </row>
        <row r="7429">
          <cell r="A7429">
            <v>1068</v>
          </cell>
          <cell r="B7429" t="str">
            <v xml:space="preserve">CAIXA PARA MEDICAO COLETIVA TIPO L, PADRAO BIFASICO OU TRIFASICO, PARA ATE 4 MEDIDORES (PADRAO DA CONCESSIONARIA LOCAL)                                                                                                                                                                                                                                                                                                                                                                                   </v>
          </cell>
          <cell r="C7429" t="str">
            <v xml:space="preserve">UN    </v>
          </cell>
          <cell r="D7429" t="str">
            <v>1.202,44</v>
          </cell>
        </row>
        <row r="7430">
          <cell r="A7430">
            <v>39690</v>
          </cell>
          <cell r="B7430" t="str">
            <v xml:space="preserve">CAIXA PARA MEDICAO COLETIVA TIPO M, PADRAO BIFASICO OU TRIFASICO, PARA ATE 8 MEDIDORES (PADRAO DA CONCESSIONARIA LOCAL)                                                                                                                                                                                                                                                                                                                                                                                   </v>
          </cell>
          <cell r="C7430" t="str">
            <v xml:space="preserve">UN    </v>
          </cell>
          <cell r="D7430" t="str">
            <v>2.704,74</v>
          </cell>
        </row>
        <row r="7431">
          <cell r="A7431">
            <v>39691</v>
          </cell>
          <cell r="B7431" t="str">
            <v xml:space="preserve">CAIXA PARA MEDICAO COLETIVA TIPO N, PADRAO BIFASICO OU TRIFASICO, PARA ATE 12 MEDIDORES (PADRAO DA CONCESSIONARIA LOCAL)                                                                                                                                                                                                                                                                                                                                                                                  </v>
          </cell>
          <cell r="C7431" t="str">
            <v xml:space="preserve">UN    </v>
          </cell>
          <cell r="D7431" t="str">
            <v>3.023,53</v>
          </cell>
        </row>
        <row r="7432">
          <cell r="A7432">
            <v>39808</v>
          </cell>
          <cell r="B7432" t="str">
            <v xml:space="preserve">CAIXA PARA MEDIDOR MONOFASICO, EM POLICARBONATO (TERMOPLASTICO), COM DISJUNTOR                                                                                                                                                                                                                                                                                                                                                                                                                            </v>
          </cell>
          <cell r="C7432" t="str">
            <v xml:space="preserve">UN    </v>
          </cell>
          <cell r="D7432" t="str">
            <v>69,44</v>
          </cell>
        </row>
        <row r="7433">
          <cell r="A7433">
            <v>39809</v>
          </cell>
          <cell r="B7433" t="str">
            <v xml:space="preserve">CAIXA PARA MEDIDOR POLIFASICO, EM POLICARBONATO (TERMOPLASTICO), COM DISJUNTOR                                                                                                                                                                                                                                                                                                                                                                                                                            </v>
          </cell>
          <cell r="C7433" t="str">
            <v xml:space="preserve">UN    </v>
          </cell>
          <cell r="D7433" t="str">
            <v>191,70</v>
          </cell>
        </row>
        <row r="7434">
          <cell r="A7434">
            <v>11713</v>
          </cell>
          <cell r="B7434" t="str">
            <v xml:space="preserve">CAIXA SIFONADA PVC 150 X 150 X 50MM COM TAMPA CEGA QUADRADA BRANCA                                                                                                                                                                                                                                                                                                                                                                                                                                        </v>
          </cell>
          <cell r="C7434" t="str">
            <v xml:space="preserve">UN    </v>
          </cell>
          <cell r="D7434" t="str">
            <v>33,72</v>
          </cell>
        </row>
        <row r="7435">
          <cell r="A7435">
            <v>11716</v>
          </cell>
          <cell r="B7435" t="str">
            <v xml:space="preserve">CAIXA SIFONADA PVC, 100 X 100 X 40 MM, COM GRELHA REDONDA BRANCA                                                                                                                                                                                                                                                                                                                                                                                                                                          </v>
          </cell>
          <cell r="C7435" t="str">
            <v xml:space="preserve">UN    </v>
          </cell>
          <cell r="D7435" t="str">
            <v>14,40</v>
          </cell>
        </row>
        <row r="7436">
          <cell r="A7436">
            <v>5103</v>
          </cell>
          <cell r="B7436" t="str">
            <v xml:space="preserve">CAIXA SIFONADA PVC, 100 X 100 X 50 MM, COM GRELHA REDONDA BRANCA                                                                                                                                                                                                                                                                                                                                                                                                                                          </v>
          </cell>
          <cell r="C7436" t="str">
            <v xml:space="preserve">UN    </v>
          </cell>
          <cell r="D7436" t="str">
            <v>14,60</v>
          </cell>
        </row>
        <row r="7437">
          <cell r="A7437">
            <v>11712</v>
          </cell>
          <cell r="B7437" t="str">
            <v xml:space="preserve">CAIXA SIFONADA PVC, 150 X 150 X 50 MM, COM GRELHA QUADRADA BRANCA (NBR 5688)                                                                                                                                                                                                                                                                                                                                                                                                                              </v>
          </cell>
          <cell r="C7437" t="str">
            <v xml:space="preserve">UN    </v>
          </cell>
          <cell r="D7437" t="str">
            <v>34,00</v>
          </cell>
        </row>
        <row r="7438">
          <cell r="A7438">
            <v>11717</v>
          </cell>
          <cell r="B7438" t="str">
            <v xml:space="preserve">CAIXA SIFONADA PVC, 150 X 150 X 50 MM, COM GRELHA REDONDA BRANCA                                                                                                                                                                                                                                                                                                                                                                                                                                          </v>
          </cell>
          <cell r="C7438" t="str">
            <v xml:space="preserve">UN    </v>
          </cell>
          <cell r="D7438" t="str">
            <v>36,94</v>
          </cell>
        </row>
        <row r="7439">
          <cell r="A7439">
            <v>11714</v>
          </cell>
          <cell r="B7439" t="str">
            <v xml:space="preserve">CAIXA SIFONADA PVC, 150 X 185 X 75 MM, COM GRELHA QUADRADA BRANCA                                                                                                                                                                                                                                                                                                                                                                                                                                         </v>
          </cell>
          <cell r="C7439" t="str">
            <v xml:space="preserve">UN    </v>
          </cell>
          <cell r="D7439" t="str">
            <v>45,96</v>
          </cell>
        </row>
        <row r="7440">
          <cell r="A7440">
            <v>11715</v>
          </cell>
          <cell r="B7440" t="str">
            <v xml:space="preserve">CAIXA SIFONADA PVC, 150 X 185 X 75 MM, COM TAMPA CEGA QUADRADA BRANCA                                                                                                                                                                                                                                                                                                                                                                                                                                     </v>
          </cell>
          <cell r="C7440" t="str">
            <v xml:space="preserve">UN    </v>
          </cell>
          <cell r="D7440" t="str">
            <v>52,89</v>
          </cell>
        </row>
        <row r="7441">
          <cell r="A7441">
            <v>11880</v>
          </cell>
          <cell r="B7441" t="str">
            <v xml:space="preserve">CAIXA SIFONADA PVC, 250 X 230 X 75 MM, COM TAMPA E PORTA TAMPA QUADRADA BRANCA                                                                                                                                                                                                                                                                                                                                                                                                                            </v>
          </cell>
          <cell r="C7441" t="str">
            <v xml:space="preserve">UN    </v>
          </cell>
          <cell r="D7441" t="str">
            <v>95,07</v>
          </cell>
        </row>
        <row r="7442">
          <cell r="A7442">
            <v>1106</v>
          </cell>
          <cell r="B7442" t="str">
            <v xml:space="preserve">CAL HIDRATADA CH-I PARA ARGAMASSAS                                                                                                                                                                                                                                                                                                                                                                                                                                                                        </v>
          </cell>
          <cell r="C7442" t="str">
            <v xml:space="preserve">KG    </v>
          </cell>
          <cell r="D7442" t="str">
            <v>0,76</v>
          </cell>
        </row>
        <row r="7443">
          <cell r="A7443">
            <v>11161</v>
          </cell>
          <cell r="B7443" t="str">
            <v xml:space="preserve">CAL HIDRATADA PARA PINTURA                                                                                                                                                                                                                                                                                                                                                                                                                                                                                </v>
          </cell>
          <cell r="C7443" t="str">
            <v xml:space="preserve">KG    </v>
          </cell>
          <cell r="D7443" t="str">
            <v>1,26</v>
          </cell>
        </row>
        <row r="7444">
          <cell r="A7444">
            <v>1107</v>
          </cell>
          <cell r="B7444" t="str">
            <v xml:space="preserve">CAL VIRGEM COMUM PARA ARGAMASSAS (NBR 6453)                                                                                                                                                                                                                                                                                                                                                                                                                                                               </v>
          </cell>
          <cell r="C7444" t="str">
            <v xml:space="preserve">KG    </v>
          </cell>
          <cell r="D7444" t="str">
            <v>0,87</v>
          </cell>
        </row>
        <row r="7445">
          <cell r="A7445">
            <v>4758</v>
          </cell>
          <cell r="B7445" t="str">
            <v xml:space="preserve">CALAFETADOR / CALAFATE                                                                                                                                                                                                                                                                                                                                                                                                                                                                                    </v>
          </cell>
          <cell r="C7445" t="str">
            <v xml:space="preserve">H     </v>
          </cell>
          <cell r="D7445" t="str">
            <v>24,85</v>
          </cell>
        </row>
        <row r="7446">
          <cell r="A7446">
            <v>41080</v>
          </cell>
          <cell r="B7446" t="str">
            <v xml:space="preserve">CALAFETADOR / CALAFATE (MENSALISTA)                                                                                                                                                                                                                                                                                                                                                                                                                                                                       </v>
          </cell>
          <cell r="C7446" t="str">
            <v xml:space="preserve">MES   </v>
          </cell>
          <cell r="D7446" t="str">
            <v>4.365,65</v>
          </cell>
        </row>
        <row r="7447">
          <cell r="A7447">
            <v>25963</v>
          </cell>
          <cell r="B7447" t="str">
            <v xml:space="preserve">CALCARIO DOLOMITICO A (POSTO PEDREIRA/FORNECEDOR, SEM FRETE)                                                                                                                                                                                                                                                                                                                                                                                                                                              </v>
          </cell>
          <cell r="C7447" t="str">
            <v xml:space="preserve">KG    </v>
          </cell>
          <cell r="D7447" t="str">
            <v>0,08</v>
          </cell>
        </row>
        <row r="7448">
          <cell r="A7448">
            <v>4759</v>
          </cell>
          <cell r="B7448" t="str">
            <v xml:space="preserve">CALCETEIRO                                                                                                                                                                                                                                                                                                                                                                                                                                                                                                </v>
          </cell>
          <cell r="C7448" t="str">
            <v xml:space="preserve">H     </v>
          </cell>
          <cell r="D7448" t="str">
            <v>20,39</v>
          </cell>
        </row>
        <row r="7449">
          <cell r="A7449">
            <v>41068</v>
          </cell>
          <cell r="B7449" t="str">
            <v xml:space="preserve">CALCETEIRO  (MENSALISTA)                                                                                                                                                                                                                                                                                                                                                                                                                                                                                  </v>
          </cell>
          <cell r="C7449" t="str">
            <v xml:space="preserve">MES   </v>
          </cell>
          <cell r="D7449" t="str">
            <v>3.583,51</v>
          </cell>
        </row>
        <row r="7450">
          <cell r="A7450">
            <v>1108</v>
          </cell>
          <cell r="B7450" t="str">
            <v xml:space="preserve">CALHA MOLDURA AMERICANA DE CHAPA DE ACO GALVANIZADA NUM 26, CORTE 33 CM                                                                                                                                                                                                                                                                                                                                                                                                                                   </v>
          </cell>
          <cell r="C7450" t="str">
            <v xml:space="preserve">M     </v>
          </cell>
          <cell r="D7450" t="str">
            <v>21,19</v>
          </cell>
        </row>
        <row r="7451">
          <cell r="A7451">
            <v>1117</v>
          </cell>
          <cell r="B7451" t="str">
            <v xml:space="preserve">CALHA PARA AGUA FURTADA DE CHAPA DE ACO GALVANIZADA NUM 26, CORTE 40 CM                                                                                                                                                                                                                                                                                                                                                                                                                                   </v>
          </cell>
          <cell r="C7451" t="str">
            <v xml:space="preserve">M     </v>
          </cell>
          <cell r="D7451" t="str">
            <v>24,60</v>
          </cell>
        </row>
        <row r="7452">
          <cell r="A7452">
            <v>1118</v>
          </cell>
          <cell r="B7452" t="str">
            <v xml:space="preserve">CALHA PARA AGUA FURTADA DE CHAPA DE ACO GALVANIZADA NUM 26, CORTE 50 CM                                                                                                                                                                                                                                                                                                                                                                                                                                   </v>
          </cell>
          <cell r="C7452" t="str">
            <v xml:space="preserve">M     </v>
          </cell>
          <cell r="D7452" t="str">
            <v>31,63</v>
          </cell>
        </row>
        <row r="7453">
          <cell r="A7453">
            <v>1110</v>
          </cell>
          <cell r="B7453" t="str">
            <v xml:space="preserve">CALHA PLATIBANDA DE CHAPA DE ACO GALVANIZADA NUM 26, CORTE 45 CM                                                                                                                                                                                                                                                                                                                                                                                                                                          </v>
          </cell>
          <cell r="C7453" t="str">
            <v xml:space="preserve">M     </v>
          </cell>
          <cell r="D7453" t="str">
            <v>31,63</v>
          </cell>
        </row>
        <row r="7454">
          <cell r="A7454">
            <v>12618</v>
          </cell>
          <cell r="B7454" t="str">
            <v xml:space="preserve">CALHA PLUVIAL DE PVC, DIAMETRO ENTRE 119 E 170 MM, COMPRIMENTO DE 3 M, PARA DRENAGEM PREDIAL                                                                                                                                                                                                                                                                                                                                                                                                              </v>
          </cell>
          <cell r="C7454" t="str">
            <v xml:space="preserve">UN    </v>
          </cell>
          <cell r="D7454" t="str">
            <v>41,03</v>
          </cell>
        </row>
        <row r="7455">
          <cell r="A7455">
            <v>40871</v>
          </cell>
          <cell r="B7455" t="str">
            <v xml:space="preserve">CALHA QUADRADA DE CHAPA DE ACO GALVANIZADA NUM 24, CORTE 100 CM (COLETADO CAIXA)                                                                                                                                                                                                                                                                                                                                                                                                                          </v>
          </cell>
          <cell r="C7455" t="str">
            <v xml:space="preserve">M     </v>
          </cell>
          <cell r="D7455" t="str">
            <v>71,70</v>
          </cell>
        </row>
        <row r="7456">
          <cell r="A7456">
            <v>40869</v>
          </cell>
          <cell r="B7456" t="str">
            <v xml:space="preserve">CALHA QUADRADA DE CHAPA DE ACO GALVANIZADA NUM 24, CORTE 33 CM (COLETADO CAIXA)                                                                                                                                                                                                                                                                                                                                                                                                                           </v>
          </cell>
          <cell r="C7456" t="str">
            <v xml:space="preserve">M     </v>
          </cell>
          <cell r="D7456" t="str">
            <v>23,54</v>
          </cell>
        </row>
        <row r="7457">
          <cell r="A7457">
            <v>40870</v>
          </cell>
          <cell r="B7457" t="str">
            <v xml:space="preserve">CALHA QUADRADA DE CHAPA DE ACO GALVANIZADA NUM 24, CORTE 50 CM (COLETADO CAIXA)                                                                                                                                                                                                                                                                                                                                                                                                                           </v>
          </cell>
          <cell r="C7457" t="str">
            <v xml:space="preserve">M     </v>
          </cell>
          <cell r="D7457" t="str">
            <v>35,97</v>
          </cell>
        </row>
        <row r="7458">
          <cell r="A7458">
            <v>1109</v>
          </cell>
          <cell r="B7458" t="str">
            <v xml:space="preserve">CALHA QUADRADA DE CHAPA DE ACO GALVANIZADA NUM 26, CORTE 33 CM                                                                                                                                                                                                                                                                                                                                                                                                                                            </v>
          </cell>
          <cell r="C7458" t="str">
            <v xml:space="preserve">M     </v>
          </cell>
          <cell r="D7458" t="str">
            <v>21,08</v>
          </cell>
        </row>
        <row r="7459">
          <cell r="A7459">
            <v>1119</v>
          </cell>
          <cell r="B7459" t="str">
            <v xml:space="preserve">CALHA QUADRADA DE CHAPA DE ACO GALVANIZADA NUM 28, CORTE 25 CM                                                                                                                                                                                                                                                                                                                                                                                                                                            </v>
          </cell>
          <cell r="C7459" t="str">
            <v xml:space="preserve">M     </v>
          </cell>
          <cell r="D7459" t="str">
            <v>15,81</v>
          </cell>
        </row>
        <row r="7460">
          <cell r="A7460">
            <v>13115</v>
          </cell>
          <cell r="B7460" t="str">
            <v xml:space="preserve">CALHA/CANALETA DE CONCRETO SIMPLES, TIPO MEIA CANA, D = 20 CM, PARA AGUA PLUVIAL                                                                                                                                                                                                                                                                                                                                                                                                                          </v>
          </cell>
          <cell r="C7460" t="str">
            <v xml:space="preserve">M     </v>
          </cell>
          <cell r="D7460" t="str">
            <v>18,38</v>
          </cell>
        </row>
        <row r="7461">
          <cell r="A7461">
            <v>10541</v>
          </cell>
          <cell r="B7461" t="str">
            <v xml:space="preserve">CALHA/CANALETA DE CONCRETO SIMPLES, TIPO MEIA CANA, D = 30 CM, PARA AGUA PLUVIAL                                                                                                                                                                                                                                                                                                                                                                                                                          </v>
          </cell>
          <cell r="C7461" t="str">
            <v xml:space="preserve">M     </v>
          </cell>
          <cell r="D7461" t="str">
            <v>21,35</v>
          </cell>
        </row>
        <row r="7462">
          <cell r="A7462">
            <v>10543</v>
          </cell>
          <cell r="B7462" t="str">
            <v xml:space="preserve">CALHA/CANALETA DE CONCRETO SIMPLES, TIPO MEIA CANA, D = 50 CM, PARA AGUA PLUVIAL                                                                                                                                                                                                                                                                                                                                                                                                                          </v>
          </cell>
          <cell r="C7462" t="str">
            <v xml:space="preserve">M     </v>
          </cell>
          <cell r="D7462" t="str">
            <v>41,43</v>
          </cell>
        </row>
        <row r="7463">
          <cell r="A7463">
            <v>10544</v>
          </cell>
          <cell r="B7463" t="str">
            <v xml:space="preserve">CALHA/CANALETA DE CONCRETO SIMPLES, TIPO MEIA CANA, D = 60 CM, PARA AGUA PLUVIAL                                                                                                                                                                                                                                                                                                                                                                                                                          </v>
          </cell>
          <cell r="C7463" t="str">
            <v xml:space="preserve">M     </v>
          </cell>
          <cell r="D7463" t="str">
            <v>49,83</v>
          </cell>
        </row>
        <row r="7464">
          <cell r="A7464">
            <v>10545</v>
          </cell>
          <cell r="B7464" t="str">
            <v xml:space="preserve">CALHA/CANALETA DE CONCRETO SIMPLES, TIPO MEIA CANA, D = 80 CM, PARA AGUA PLUVIAL                                                                                                                                                                                                                                                                                                                                                                                                                          </v>
          </cell>
          <cell r="C7464" t="str">
            <v xml:space="preserve">M     </v>
          </cell>
          <cell r="D7464" t="str">
            <v>76,43</v>
          </cell>
        </row>
        <row r="7465">
          <cell r="A7465">
            <v>10542</v>
          </cell>
          <cell r="B7465" t="str">
            <v xml:space="preserve">CALHA/CANALETA DE CONCRETO SIMPLES, TIPO MEIA CANA, D= 40 CM, PARA AGUA PLUVIAL                                                                                                                                                                                                                                                                                                                                                                                                                           </v>
          </cell>
          <cell r="C7465" t="str">
            <v xml:space="preserve">M     </v>
          </cell>
          <cell r="D7465" t="str">
            <v>29,42</v>
          </cell>
        </row>
        <row r="7466">
          <cell r="A7466">
            <v>38365</v>
          </cell>
          <cell r="B7466" t="str">
            <v xml:space="preserve">CAMADA SEPARADORA DE FILME DE POLIETILENO 20 A 25 MICRA                                                                                                                                                                                                                                                                                                                                                                                                                                                   </v>
          </cell>
          <cell r="C7466" t="str">
            <v xml:space="preserve">M2    </v>
          </cell>
          <cell r="D7466" t="str">
            <v>1,39</v>
          </cell>
        </row>
        <row r="7467">
          <cell r="A7467">
            <v>37745</v>
          </cell>
          <cell r="B7467" t="str">
            <v xml:space="preserve">CAMINHAO TOCO, PESO BRUTO TOTAL 13000 KG, CARGA UTIL MAXIMA 7925 KG, DISTANCIA ENTRE EIXOS 4,80 M, POTENCIA 189 CV (INCLUI CABINE E CHASSI, NAO INCLUI CARROCERIA)                                                                                                                                                                                                                                                                                                                                        </v>
          </cell>
          <cell r="C7467" t="str">
            <v xml:space="preserve">UN    </v>
          </cell>
          <cell r="D7467" t="str">
            <v>197.000,00</v>
          </cell>
        </row>
        <row r="7468">
          <cell r="A7468">
            <v>37754</v>
          </cell>
          <cell r="B7468" t="str">
            <v xml:space="preserve">CAMINHAO TOCO, PESO BRUTO TOTAL 14300 KG, CARGA UTIL MAXIMA 9590 KG, DISTANCIA ENTRE EIXOS 4,76 M, POTENCIA 185 CV (INCLUI CABINE E CHASSI, NAO INCLUI CARROCERIA)                                                                                                                                                                                                                                                                                                                                        </v>
          </cell>
          <cell r="C7468" t="str">
            <v xml:space="preserve">UN    </v>
          </cell>
          <cell r="D7468" t="str">
            <v>205.727,84</v>
          </cell>
        </row>
        <row r="7469">
          <cell r="A7469">
            <v>37748</v>
          </cell>
          <cell r="B7469" t="str">
            <v xml:space="preserve">CAMINHAO TOCO, PESO BRUTO TOTAL 14300 KG, CARGA UTIL MAXIMA 9710 KG, DISTANCIA ENTRE EIXOS 3,56 M, POTENCIA 185 CV (INCLUI CABINE E CHASSI, NAO INCLUI CARROCERIA)                                                                                                                                                                                                                                                                                                                                        </v>
          </cell>
          <cell r="C7469" t="str">
            <v xml:space="preserve">UN    </v>
          </cell>
          <cell r="D7469" t="str">
            <v>209.437,18</v>
          </cell>
        </row>
        <row r="7470">
          <cell r="A7470">
            <v>37761</v>
          </cell>
          <cell r="B7470" t="str">
            <v xml:space="preserve">CAMINHAO TOCO, PESO BRUTO TOTAL 16000 KG, CARGA UTIL MAXIMA DE 10685 KG, DISTANCIA ENTRE EIXOS 4,8M, POTENCIA 189 CV (INCLUI CABINE E CHASSI, NAO INCLUI CARROCERIA)                                                                                                                                                                                                                                                                                                                                      </v>
          </cell>
          <cell r="C7470" t="str">
            <v xml:space="preserve">UN    </v>
          </cell>
          <cell r="D7470" t="str">
            <v>173.310,11</v>
          </cell>
        </row>
        <row r="7471">
          <cell r="A7471">
            <v>37757</v>
          </cell>
          <cell r="B7471" t="str">
            <v xml:space="preserve">CAMINHAO TOCO, PESO BRUTO TOTAL 16000 KG, CARGA UTIL MAXIMA 10600 KG, DISTANCIA ENTRE EIXOS 4,80 M, POTENCIA 275 CV (INCLUI CABINE E CHASSI, NAO INCLUI CARROCERIA)                                                                                                                                                                                                                                                                                                                                       </v>
          </cell>
          <cell r="C7471" t="str">
            <v xml:space="preserve">UN    </v>
          </cell>
          <cell r="D7471" t="str">
            <v>241.262,64</v>
          </cell>
        </row>
        <row r="7472">
          <cell r="A7472">
            <v>37759</v>
          </cell>
          <cell r="B7472" t="str">
            <v xml:space="preserve">CAMINHAO TOCO, PESO BRUTO TOTAL 16000 KG, CARGA UTIL MAXIMA 10780 KG, DISTANCIA ENTRE EIXOS 3,56 M, POTENCIA 275 CV (INCLUI CABINE E CHASSI, NAO INCLUI CARROCERIA)                                                                                                                                                                                                                                                                                                                                       </v>
          </cell>
          <cell r="C7472" t="str">
            <v xml:space="preserve">UN    </v>
          </cell>
          <cell r="D7472" t="str">
            <v>242.197,78</v>
          </cell>
        </row>
        <row r="7473">
          <cell r="A7473">
            <v>37766</v>
          </cell>
          <cell r="B7473" t="str">
            <v xml:space="preserve">CAMINHAO TOCO, PESO BRUTO TOTAL 16000 KG, CARGA UTIL MAXIMA 11030 KG, DISTANCIA ENTRE EIXOS 3,56M, POTENCIA 186 CV (INCLUI CABINE E CHASSI, NAO INCLUI CARROCERIA)                                                                                                                                                                                                                                                                                                                                        </v>
          </cell>
          <cell r="C7473" t="str">
            <v xml:space="preserve">UN    </v>
          </cell>
          <cell r="D7473" t="str">
            <v>242.197,76</v>
          </cell>
        </row>
        <row r="7474">
          <cell r="A7474">
            <v>37752</v>
          </cell>
          <cell r="B7474" t="str">
            <v xml:space="preserve">CAMINHAO TOCO, PESO BRUTO TOTAL 16000 KG, CARGA UTIL MAXIMA 11130 KG, DISTANCIA ENTRE EIXOS 5,36 M, POTENCIA 185 CV (INCLUI CABINE E CHASSI, NAO INCLUI CARROCERIA)                                                                                                                                                                                                                                                                                                                                       </v>
          </cell>
          <cell r="C7474" t="str">
            <v xml:space="preserve">UN    </v>
          </cell>
          <cell r="D7474" t="str">
            <v>219.630,05</v>
          </cell>
        </row>
        <row r="7475">
          <cell r="A7475">
            <v>37760</v>
          </cell>
          <cell r="B7475" t="str">
            <v xml:space="preserve">CAMINHAO TOCO, PESO BRUTO TOTAL 16000 KG, CARGA UTIL MAXIMA 13071 KG, DISTANCIA ENTRE EIXOS 4,80 M, POTENCIA 230 CV (INCLUI CABINE E CHASSI, NAO INCLUI CARROCERIA)                                                                                                                                                                                                                                                                                                                                       </v>
          </cell>
          <cell r="C7475" t="str">
            <v xml:space="preserve">UN    </v>
          </cell>
          <cell r="D7475" t="str">
            <v>231.287,96</v>
          </cell>
        </row>
        <row r="7476">
          <cell r="A7476">
            <v>37765</v>
          </cell>
          <cell r="B7476" t="str">
            <v xml:space="preserve">CAMINHAO TOCO, PESO BRUTO TOTAL 8250 KG, CARGA UTIL MAXIMA 5110 KG, DISTANCIA ENTRE EIXOS 4,30 M, POTENCIA 162 CV (INCLUI CABINE E CHASSI, NAO INCLUI CARROCERIA)                                                                                                                                                                                                                                                                                                                                         </v>
          </cell>
          <cell r="C7476" t="str">
            <v xml:space="preserve">UN    </v>
          </cell>
          <cell r="D7476" t="str">
            <v>161.465,19</v>
          </cell>
        </row>
        <row r="7477">
          <cell r="A7477">
            <v>37746</v>
          </cell>
          <cell r="B7477" t="str">
            <v xml:space="preserve">CAMINHAO TOCO, PESO BRUTO TOTAL 9000 KG, CARGA UTIL MAXIMA 5940 KG, DISTANCIA ENTRE EIXOS 3,69 M, POTENCIA 177 CV (INCLUI CABINE E CHASSI, NAO INCLUI CARROCERIA)                                                                                                                                                                                                                                                                                                                                         </v>
          </cell>
          <cell r="C7477" t="str">
            <v xml:space="preserve">UN    </v>
          </cell>
          <cell r="D7477" t="str">
            <v>177.019,45</v>
          </cell>
        </row>
        <row r="7478">
          <cell r="A7478">
            <v>37750</v>
          </cell>
          <cell r="B7478" t="str">
            <v xml:space="preserve">CAMINHAO TOCO, PESO BRUTO TOTAL 9600 KG, CARGA UTIL MAXIMA 6110 KG, DISTANCIA ENTRE EIXOS 3,70 M, POTENCIA 156 CV (INCLUI CABINE E CHASSI, NAO INCLUI CARROCERIA)                                                                                                                                                                                                                                                                                                                                         </v>
          </cell>
          <cell r="C7478" t="str">
            <v xml:space="preserve">UN    </v>
          </cell>
          <cell r="D7478" t="str">
            <v>176.396,04</v>
          </cell>
        </row>
        <row r="7479">
          <cell r="A7479">
            <v>37753</v>
          </cell>
          <cell r="B7479" t="str">
            <v xml:space="preserve">CAMINHAO TOCO, PESO BRUTO TOTAL 9600 KG, CARGA UTIL MAXIMA 6200 KG, DISTANCIA ENTRE EIXOS 3,10 M, POTENCIA 156 CV (INCLUI CABINE E CHASSI, NAO INCLUI CARROCERIA)                                                                                                                                                                                                                                                                                                                                         </v>
          </cell>
          <cell r="C7479" t="str">
            <v xml:space="preserve">UN    </v>
          </cell>
          <cell r="D7479" t="str">
            <v>175.772,61</v>
          </cell>
        </row>
        <row r="7480">
          <cell r="A7480">
            <v>37756</v>
          </cell>
          <cell r="B7480" t="str">
            <v xml:space="preserve">CAMINHAO TOCO, PESO BRUTO TOTAL 9700 KG, CARGA UTIL MAXIMA 6360 KG, DISTANCIA ENTRE EIXOS 4,30 M, POTENCIA 160 CV (INCLUI CABINE E CHASSI, NAO INCLUI CARROCERIA)                                                                                                                                                                                                                                                                                                                                         </v>
          </cell>
          <cell r="C7480" t="str">
            <v xml:space="preserve">UN    </v>
          </cell>
          <cell r="D7480" t="str">
            <v>173.310,11</v>
          </cell>
        </row>
        <row r="7481">
          <cell r="A7481">
            <v>37755</v>
          </cell>
          <cell r="B7481" t="str">
            <v xml:space="preserve">CAMINHAO TRUCADO, PESO BRUTO TOTAL 22000 KG, CARGA UTIL MAXIMA 15350 KG, DISTANCIA ENTRE EIXOS 5,17 M, POTENCIA 238 CV (INCLUI CABINE E CHASSI, NAO INCLUI CARROCERIA)                                                                                                                                                                                                                                                                                                                                    </v>
          </cell>
          <cell r="C7481" t="str">
            <v xml:space="preserve">UN    </v>
          </cell>
          <cell r="D7481" t="str">
            <v>251.860,75</v>
          </cell>
        </row>
        <row r="7482">
          <cell r="A7482">
            <v>37758</v>
          </cell>
          <cell r="B7482" t="str">
            <v xml:space="preserve">CAMINHAO TRUCADO, PESO BRUTO TOTAL 23000 KG, CARGA UTIL MAXIMA 15378 KG, DISTANCIA ENTRE EIXOS 4,80 M, POTENCIA 326 CV (INCLUI CABINE E CHASSI, NAO INCLUI CARROCERIA)                                                                                                                                                                                                                                                                                                                                    </v>
          </cell>
          <cell r="C7482" t="str">
            <v xml:space="preserve">UN    </v>
          </cell>
          <cell r="D7482" t="str">
            <v>284.278,48</v>
          </cell>
        </row>
        <row r="7483">
          <cell r="A7483">
            <v>37747</v>
          </cell>
          <cell r="B7483" t="str">
            <v xml:space="preserve">CAMINHAO TRUCADO, PESO BRUTO TOTAL 23000 KG, CARGA UTIL MAXIMA 15935 KG, DISTANCIA ENTRE EIXOS 4,80 M, POTENCIA 230 CV (INCLUI CABINE E CHASSI, NAO INCLUI CARROCERIA)                                                                                                                                                                                                                                                                                                                                    </v>
          </cell>
          <cell r="C7483" t="str">
            <v xml:space="preserve">UN    </v>
          </cell>
          <cell r="D7483" t="str">
            <v>255.788,28</v>
          </cell>
        </row>
        <row r="7484">
          <cell r="A7484">
            <v>37767</v>
          </cell>
          <cell r="B7484" t="str">
            <v xml:space="preserve">CAMINHAO TRUCADO, PESO BRUTO TOTAL 23000 KG, CARGA UTIL MAXIMA 15940 KG, DISTANCIA ENTRE EIXOS 3,60 M, POTENCIA 286 CV (INCLUI CABINE E CHASSI, NAO INCLUI CARROCERIA)                                                                                                                                                                                                                                                                                                                                    </v>
          </cell>
          <cell r="C7484" t="str">
            <v xml:space="preserve">UN    </v>
          </cell>
          <cell r="D7484" t="str">
            <v>269.939,88</v>
          </cell>
        </row>
        <row r="7485">
          <cell r="A7485">
            <v>37751</v>
          </cell>
          <cell r="B7485" t="str">
            <v xml:space="preserve">CAMINHAO TRUCADO, PESO BRUTO TOTAL 23000 KG, CARGA UTIL MAXIMA 16190 KG, DISTANCIA ENTRE EIXOS 3,60 M, POTENCIA 286 CV (INCLUI CABINE E CHASSI, NAO INCLUI CARROCERIA)                                                                                                                                                                                                                                                                                                                                    </v>
          </cell>
          <cell r="C7485" t="str">
            <v xml:space="preserve">UN    </v>
          </cell>
          <cell r="D7485" t="str">
            <v>269.939,88</v>
          </cell>
        </row>
        <row r="7486">
          <cell r="A7486">
            <v>37749</v>
          </cell>
          <cell r="B7486" t="str">
            <v xml:space="preserve">CAMINHAO TRUCADO, PESO BRUTO TOTAL 23000 KG, CARGA UTIL MAXIMA 16360 KG, CABINE ESTENDIDA, DISTANCIA ENTRE EIXOS 3,56 M, POTENCIA 275 CV (INCLUI CABINE E CHASSI, NAO INCLUI CARROCERIA)                                                                                                                                                                                                                                                                                                                  </v>
          </cell>
          <cell r="C7486" t="str">
            <v xml:space="preserve">UN    </v>
          </cell>
          <cell r="D7486" t="str">
            <v>266.822,78</v>
          </cell>
        </row>
        <row r="7487">
          <cell r="A7487">
            <v>1159</v>
          </cell>
          <cell r="B7487" t="str">
            <v xml:space="preserve">CAMINHONETE COM MOTOR A DIESEL, POTENCIA *160* CV, CABINE DUPLA, 4X4                                                                                                                                                                                                                                                                                                                                                                                                                                      </v>
          </cell>
          <cell r="C7487" t="str">
            <v xml:space="preserve">UN    </v>
          </cell>
          <cell r="D7487" t="str">
            <v>131.212,69</v>
          </cell>
        </row>
        <row r="7488">
          <cell r="A7488">
            <v>12114</v>
          </cell>
          <cell r="B7488" t="str">
            <v xml:space="preserve">CAMPAINHA ALTA POTENCIA 110V / 220V, DIAMETRO 150 MM                                                                                                                                                                                                                                                                                                                                                                                                                                                      </v>
          </cell>
          <cell r="C7488" t="str">
            <v xml:space="preserve">UN    </v>
          </cell>
          <cell r="D7488" t="str">
            <v>107,65</v>
          </cell>
        </row>
        <row r="7489">
          <cell r="A7489">
            <v>38106</v>
          </cell>
          <cell r="B7489" t="str">
            <v xml:space="preserve">CAMPAINHA CIGARRA 127 V / 220 V (APENAS MODULO)                                                                                                                                                                                                                                                                                                                                                                                                                                                           </v>
          </cell>
          <cell r="C7489" t="str">
            <v xml:space="preserve">UN    </v>
          </cell>
          <cell r="D7489" t="str">
            <v>14,63</v>
          </cell>
        </row>
        <row r="7490">
          <cell r="A7490">
            <v>38085</v>
          </cell>
          <cell r="B7490" t="str">
            <v xml:space="preserve">CAMPAINHA CIGARRA 127 V / 220 V, CONJUNTO MONTADO PARA EMBUTIR 4" X 2" (PLACA + SUPORTE + MODULO)                                                                                                                                                                                                                                                                                                                                                                                                         </v>
          </cell>
          <cell r="C7490" t="str">
            <v xml:space="preserve">UN    </v>
          </cell>
          <cell r="D7490" t="str">
            <v>17,28</v>
          </cell>
        </row>
        <row r="7491">
          <cell r="A7491">
            <v>38599</v>
          </cell>
          <cell r="B7491" t="str">
            <v xml:space="preserve">CANALETA CONCRETO ESTRUTURAL 14 X 19 X 29 CM, FBK 14 MPA (NBR 6136)                                                                                                                                                                                                                                                                                                                                                                                                                                       </v>
          </cell>
          <cell r="C7491" t="str">
            <v xml:space="preserve">UN    </v>
          </cell>
          <cell r="D7491" t="str">
            <v>2,84</v>
          </cell>
        </row>
        <row r="7492">
          <cell r="A7492">
            <v>38596</v>
          </cell>
          <cell r="B7492" t="str">
            <v xml:space="preserve">CANALETA CONCRETO ESTRUTURAL 14 X 19 X 29 CM, FBK 4,5 MPA (NBR 6136)                                                                                                                                                                                                                                                                                                                                                                                                                                      </v>
          </cell>
          <cell r="C7492" t="str">
            <v xml:space="preserve">UN    </v>
          </cell>
          <cell r="D7492" t="str">
            <v>1,94</v>
          </cell>
        </row>
        <row r="7493">
          <cell r="A7493">
            <v>38600</v>
          </cell>
          <cell r="B7493" t="str">
            <v xml:space="preserve">CANALETA CONCRETO ESTRUTURAL 14 X 19 X 39 CM, FBK 14 MPA (NBR 6136)                                                                                                                                                                                                                                                                                                                                                                                                                                       </v>
          </cell>
          <cell r="C7493" t="str">
            <v xml:space="preserve">UN    </v>
          </cell>
          <cell r="D7493" t="str">
            <v>3,35</v>
          </cell>
        </row>
        <row r="7494">
          <cell r="A7494">
            <v>38597</v>
          </cell>
          <cell r="B7494" t="str">
            <v xml:space="preserve">CANALETA CONCRETO ESTRUTURAL 14 X 19 X 39 CM, FBK 4,5 MPA (NBR 6136)                                                                                                                                                                                                                                                                                                                                                                                                                                      </v>
          </cell>
          <cell r="C7494" t="str">
            <v xml:space="preserve">UN    </v>
          </cell>
          <cell r="D7494" t="str">
            <v>2,37</v>
          </cell>
        </row>
        <row r="7495">
          <cell r="A7495">
            <v>659</v>
          </cell>
          <cell r="B7495" t="str">
            <v xml:space="preserve">CANALETA CONCRETO 14 X 19 X 19 CM (CLASSE C - NBR 6136)                                                                                                                                                                                                                                                                                                                                                                                                                                                   </v>
          </cell>
          <cell r="C7495" t="str">
            <v xml:space="preserve">UN    </v>
          </cell>
          <cell r="D7495" t="str">
            <v>1,15</v>
          </cell>
        </row>
        <row r="7496">
          <cell r="A7496">
            <v>660</v>
          </cell>
          <cell r="B7496" t="str">
            <v xml:space="preserve">CANALETA CONCRETO 19 X 19 X 19 CM (CLASSE C - NBR 6136)                                                                                                                                                                                                                                                                                                                                                                                                                                                   </v>
          </cell>
          <cell r="C7496" t="str">
            <v xml:space="preserve">UN    </v>
          </cell>
          <cell r="D7496" t="str">
            <v>1,69</v>
          </cell>
        </row>
        <row r="7497">
          <cell r="A7497">
            <v>658</v>
          </cell>
          <cell r="B7497" t="str">
            <v xml:space="preserve">CANALETA CONCRETO 9 X 19 X 19 CM (CLASSE C - NBR 6136)                                                                                                                                                                                                                                                                                                                                                                                                                                                    </v>
          </cell>
          <cell r="C7497" t="str">
            <v xml:space="preserve">UN    </v>
          </cell>
          <cell r="D7497" t="str">
            <v>0,93</v>
          </cell>
        </row>
        <row r="7498">
          <cell r="A7498">
            <v>38548</v>
          </cell>
          <cell r="B7498" t="str">
            <v xml:space="preserve">CANALETA ESTRUTURAL CERAMICA, 14 X 19 X 19 CM, 6,0 MPA (NBR 15270)                                                                                                                                                                                                                                                                                                                                                                                                                                        </v>
          </cell>
          <cell r="C7498" t="str">
            <v xml:space="preserve">UN    </v>
          </cell>
          <cell r="D7498" t="str">
            <v>0,84</v>
          </cell>
        </row>
        <row r="7499">
          <cell r="A7499">
            <v>34647</v>
          </cell>
          <cell r="B7499" t="str">
            <v xml:space="preserve">CANALETA ESTRUTURAL CERAMICA, 14 X 19 X 29 CM, 4,0 MPA (NBR 15270)                                                                                                                                                                                                                                                                                                                                                                                                                                        </v>
          </cell>
          <cell r="C7499" t="str">
            <v xml:space="preserve">UN    </v>
          </cell>
          <cell r="D7499" t="str">
            <v>1,45</v>
          </cell>
        </row>
        <row r="7500">
          <cell r="A7500">
            <v>34649</v>
          </cell>
          <cell r="B7500" t="str">
            <v xml:space="preserve">CANALETA ESTRUTURAL CERAMICA, 14 X 19 X 29 CM, 6,0 MPA (NBR 15270)                                                                                                                                                                                                                                                                                                                                                                                                                                        </v>
          </cell>
          <cell r="C7500" t="str">
            <v xml:space="preserve">UN    </v>
          </cell>
          <cell r="D7500" t="str">
            <v>1,49</v>
          </cell>
        </row>
        <row r="7501">
          <cell r="A7501">
            <v>34652</v>
          </cell>
          <cell r="B7501" t="str">
            <v xml:space="preserve">CANALETA ESTRUTURAL CERAMICA, 14 X 19 X 39 CM, 4,0 MPA (NBR 15270)                                                                                                                                                                                                                                                                                                                                                                                                                                        </v>
          </cell>
          <cell r="C7501" t="str">
            <v xml:space="preserve">UN    </v>
          </cell>
          <cell r="D7501" t="str">
            <v>2,04</v>
          </cell>
        </row>
        <row r="7502">
          <cell r="A7502">
            <v>34655</v>
          </cell>
          <cell r="B7502" t="str">
            <v xml:space="preserve">CANALETA ESTRUTURAL CERAMICA, 14 X 19 X 39 CM, 6,0 MPA (NBR 15270)                                                                                                                                                                                                                                                                                                                                                                                                                                        </v>
          </cell>
          <cell r="C7502" t="str">
            <v xml:space="preserve">UN    </v>
          </cell>
          <cell r="D7502" t="str">
            <v>1,97</v>
          </cell>
        </row>
        <row r="7503">
          <cell r="A7503">
            <v>40607</v>
          </cell>
          <cell r="B7503" t="str">
            <v xml:space="preserve">CANOPLA ACABAMENTO CROMADO PARA INSTALACAO DE SPRINKLER, SOB FORRO, 15 MM                                                                                                                                                                                                                                                                                                                                                                                                                                 </v>
          </cell>
          <cell r="C7503" t="str">
            <v xml:space="preserve">UN    </v>
          </cell>
          <cell r="D7503" t="str">
            <v>5,23</v>
          </cell>
        </row>
        <row r="7504">
          <cell r="A7504">
            <v>585</v>
          </cell>
          <cell r="B7504" t="str">
            <v xml:space="preserve">CANTONEIRA "U" ALUMINIO ABAS IGUAIS 1 ", E = 3/32 "                                                                                                                                                                                                                                                                                                                                                                                                                                                       </v>
          </cell>
          <cell r="C7504" t="str">
            <v xml:space="preserve">KG    </v>
          </cell>
          <cell r="D7504" t="str">
            <v>19,90</v>
          </cell>
        </row>
        <row r="7505">
          <cell r="A7505">
            <v>4777</v>
          </cell>
          <cell r="B7505" t="str">
            <v xml:space="preserve">CANTONEIRA ACO ABAS IGUAIS (QUALQUER BITOLA), ESPESSURA ENTRE 1/8" E 1/4"                                                                                                                                                                                                                                                                                                                                                                                                                                 </v>
          </cell>
          <cell r="C7505" t="str">
            <v xml:space="preserve">KG    </v>
          </cell>
          <cell r="D7505" t="str">
            <v>4,27</v>
          </cell>
        </row>
        <row r="7506">
          <cell r="A7506">
            <v>587</v>
          </cell>
          <cell r="B7506" t="str">
            <v xml:space="preserve">CANTONEIRA ALUMINIO ABAS DESIGUAIS 1" X 3/4 ", E = 1/8 "                                                                                                                                                                                                                                                                                                                                                                                                                                                  </v>
          </cell>
          <cell r="C7506" t="str">
            <v xml:space="preserve">KG    </v>
          </cell>
          <cell r="D7506" t="str">
            <v>21,33</v>
          </cell>
        </row>
        <row r="7507">
          <cell r="A7507">
            <v>590</v>
          </cell>
          <cell r="B7507" t="str">
            <v xml:space="preserve">CANTONEIRA ALUMINIO ABAS DESIGUAIS 2 1/2" X 1/2 ", E = 3/16 "                                                                                                                                                                                                                                                                                                                                                                                                                                             </v>
          </cell>
          <cell r="C7507" t="str">
            <v xml:space="preserve">KG    </v>
          </cell>
          <cell r="D7507" t="str">
            <v>20,61</v>
          </cell>
        </row>
        <row r="7508">
          <cell r="A7508">
            <v>592</v>
          </cell>
          <cell r="B7508" t="str">
            <v xml:space="preserve">CANTONEIRA ALUMINIO ABAS IGUAIS 1 ", E = 1/8 ", 25,40 X 3,17 MM (0,408 KG/M)                                                                                                                                                                                                                                                                                                                                                                                                                              </v>
          </cell>
          <cell r="C7508" t="str">
            <v xml:space="preserve">KG    </v>
          </cell>
          <cell r="D7508" t="str">
            <v>21,33</v>
          </cell>
        </row>
        <row r="7509">
          <cell r="A7509">
            <v>586</v>
          </cell>
          <cell r="B7509" t="str">
            <v xml:space="preserve">CANTONEIRA ALUMINIO ABAS IGUAIS 1 ", E = 3 /16 "                                                                                                                                                                                                                                                                                                                                                                                                                                                          </v>
          </cell>
          <cell r="C7509" t="str">
            <v xml:space="preserve">M     </v>
          </cell>
          <cell r="D7509" t="str">
            <v>12,54</v>
          </cell>
        </row>
        <row r="7510">
          <cell r="A7510">
            <v>591</v>
          </cell>
          <cell r="B7510" t="str">
            <v xml:space="preserve">CANTONEIRA ALUMINIO ABAS IGUAIS 1 1/2 ", E = 3/16 "                                                                                                                                                                                                                                                                                                                                                                                                                                                       </v>
          </cell>
          <cell r="C7510" t="str">
            <v xml:space="preserve">KG    </v>
          </cell>
          <cell r="D7510" t="str">
            <v>19,90</v>
          </cell>
        </row>
        <row r="7511">
          <cell r="A7511">
            <v>588</v>
          </cell>
          <cell r="B7511" t="str">
            <v xml:space="preserve">CANTONEIRA ALUMINIO ABAS IGUAIS 1 1/4 ", E = 3/16 "                                                                                                                                                                                                                                                                                                                                                                                                                                                       </v>
          </cell>
          <cell r="C7511" t="str">
            <v xml:space="preserve">M     </v>
          </cell>
          <cell r="D7511" t="str">
            <v>19,83</v>
          </cell>
        </row>
        <row r="7512">
          <cell r="A7512">
            <v>589</v>
          </cell>
          <cell r="B7512" t="str">
            <v xml:space="preserve">CANTONEIRA ALUMINIO ABAS IGUAIS 2 ", E = 1/4 "                                                                                                                                                                                                                                                                                                                                                                                                                                                            </v>
          </cell>
          <cell r="C7512" t="str">
            <v xml:space="preserve">M     </v>
          </cell>
          <cell r="D7512" t="str">
            <v>33,53</v>
          </cell>
        </row>
        <row r="7513">
          <cell r="A7513">
            <v>584</v>
          </cell>
          <cell r="B7513" t="str">
            <v xml:space="preserve">CANTONEIRA ALUMINIO ABAS IGUAIS 2 ", E = 1/8 "                                                                                                                                                                                                                                                                                                                                                                                                                                                            </v>
          </cell>
          <cell r="C7513" t="str">
            <v xml:space="preserve">M     </v>
          </cell>
          <cell r="D7513" t="str">
            <v>21,18</v>
          </cell>
        </row>
        <row r="7514">
          <cell r="A7514">
            <v>4912</v>
          </cell>
          <cell r="B7514" t="str">
            <v xml:space="preserve">CANTONEIRA DE ACO 3 "  X  3 "  X  1/4 "                                                                                                                                                                                                                                                                                                                                                                                                                                                                   </v>
          </cell>
          <cell r="C7514" t="str">
            <v xml:space="preserve">KG    </v>
          </cell>
          <cell r="D7514" t="str">
            <v>4,96</v>
          </cell>
        </row>
        <row r="7515">
          <cell r="A7515">
            <v>574</v>
          </cell>
          <cell r="B7515" t="str">
            <v xml:space="preserve">CANTONEIRA FERRO GALVANIZADO DE ABAS IGUAIS, 1 1/2" X 1/4" (L X E), 3,40 KG/M                                                                                                                                                                                                                                                                                                                                                                                                                             </v>
          </cell>
          <cell r="C7515" t="str">
            <v xml:space="preserve">M     </v>
          </cell>
          <cell r="D7515" t="str">
            <v>19,20</v>
          </cell>
        </row>
        <row r="7516">
          <cell r="A7516">
            <v>567</v>
          </cell>
          <cell r="B7516" t="str">
            <v xml:space="preserve">CANTONEIRA FERRO GALVANIZADO DE ABAS IGUAIS, 1" X 1/8" (L X E) , 1,20KG/M                                                                                                                                                                                                                                                                                                                                                                                                                                 </v>
          </cell>
          <cell r="C7516" t="str">
            <v xml:space="preserve">M     </v>
          </cell>
          <cell r="D7516" t="str">
            <v>7,11</v>
          </cell>
        </row>
        <row r="7517">
          <cell r="A7517">
            <v>568</v>
          </cell>
          <cell r="B7517" t="str">
            <v xml:space="preserve">CANTONEIRA FERRO GALVANIZADO DE ABAS IGUAIS, 2" X 3/8" (L X E), 6,9 KG/M                                                                                                                                                                                                                                                                                                                                                                                                                                  </v>
          </cell>
          <cell r="C7517" t="str">
            <v xml:space="preserve">M     </v>
          </cell>
          <cell r="D7517" t="str">
            <v>43,08</v>
          </cell>
        </row>
        <row r="7518">
          <cell r="A7518">
            <v>569</v>
          </cell>
          <cell r="B7518" t="str">
            <v xml:space="preserve">CANTONEIRA FERRO GALVANIZADO DE ABAS IGUAIS, 3/4" X 1/8" (L X E)                                                                                                                                                                                                                                                                                                                                                                                                                                          </v>
          </cell>
          <cell r="C7518" t="str">
            <v xml:space="preserve">KG    </v>
          </cell>
          <cell r="D7518" t="str">
            <v>5,99</v>
          </cell>
        </row>
        <row r="7519">
          <cell r="A7519">
            <v>1165</v>
          </cell>
          <cell r="B7519" t="str">
            <v xml:space="preserve">CAP OU TAMPAO DE FERRO GALVANIZADO, COM ROSCA BSP, DE 1 1/2"                                                                                                                                                                                                                                                                                                                                                                                                                                              </v>
          </cell>
          <cell r="C7519" t="str">
            <v xml:space="preserve">UN    </v>
          </cell>
          <cell r="D7519" t="str">
            <v>11,69</v>
          </cell>
        </row>
        <row r="7520">
          <cell r="A7520">
            <v>1164</v>
          </cell>
          <cell r="B7520" t="str">
            <v xml:space="preserve">CAP OU TAMPAO DE FERRO GALVANIZADO, COM ROSCA BSP, DE 1 1/4"                                                                                                                                                                                                                                                                                                                                                                                                                                              </v>
          </cell>
          <cell r="C7520" t="str">
            <v xml:space="preserve">UN    </v>
          </cell>
          <cell r="D7520" t="str">
            <v>9,47</v>
          </cell>
        </row>
        <row r="7521">
          <cell r="A7521">
            <v>1162</v>
          </cell>
          <cell r="B7521" t="str">
            <v xml:space="preserve">CAP OU TAMPAO DE FERRO GALVANIZADO, COM ROSCA BSP, DE 1/2"                                                                                                                                                                                                                                                                                                                                                                                                                                                </v>
          </cell>
          <cell r="C7521" t="str">
            <v xml:space="preserve">UN    </v>
          </cell>
          <cell r="D7521" t="str">
            <v>3,29</v>
          </cell>
        </row>
        <row r="7522">
          <cell r="A7522">
            <v>12395</v>
          </cell>
          <cell r="B7522" t="str">
            <v xml:space="preserve">CAP OU TAMPAO DE FERRO GALVANIZADO, COM ROSCA BSP, DE 1/4"                                                                                                                                                                                                                                                                                                                                                                                                                                                </v>
          </cell>
          <cell r="C7522" t="str">
            <v xml:space="preserve">UN    </v>
          </cell>
          <cell r="D7522" t="str">
            <v>3,20</v>
          </cell>
        </row>
        <row r="7523">
          <cell r="A7523">
            <v>1170</v>
          </cell>
          <cell r="B7523" t="str">
            <v xml:space="preserve">CAP OU TAMPAO DE FERRO GALVANIZADO, COM ROSCA BSP, DE 1"                                                                                                                                                                                                                                                                                                                                                                                                                                                  </v>
          </cell>
          <cell r="C7523" t="str">
            <v xml:space="preserve">UN    </v>
          </cell>
          <cell r="D7523" t="str">
            <v>6,20</v>
          </cell>
        </row>
        <row r="7524">
          <cell r="A7524">
            <v>1169</v>
          </cell>
          <cell r="B7524" t="str">
            <v xml:space="preserve">CAP OU TAMPAO DE FERRO GALVANIZADO, COM ROSCA BSP, DE 2 1/2"                                                                                                                                                                                                                                                                                                                                                                                                                                              </v>
          </cell>
          <cell r="C7524" t="str">
            <v xml:space="preserve">UN    </v>
          </cell>
          <cell r="D7524" t="str">
            <v>30,47</v>
          </cell>
        </row>
        <row r="7525">
          <cell r="A7525">
            <v>1166</v>
          </cell>
          <cell r="B7525" t="str">
            <v xml:space="preserve">CAP OU TAMPAO DE FERRO GALVANIZADO, COM ROSCA BSP, DE 2"                                                                                                                                                                                                                                                                                                                                                                                                                                                  </v>
          </cell>
          <cell r="C7525" t="str">
            <v xml:space="preserve">UN    </v>
          </cell>
          <cell r="D7525" t="str">
            <v>16,89</v>
          </cell>
        </row>
        <row r="7526">
          <cell r="A7526">
            <v>1163</v>
          </cell>
          <cell r="B7526" t="str">
            <v xml:space="preserve">CAP OU TAMPAO DE FERRO GALVANIZADO, COM ROSCA BSP, DE 3/4"                                                                                                                                                                                                                                                                                                                                                                                                                                                </v>
          </cell>
          <cell r="C7526" t="str">
            <v xml:space="preserve">UN    </v>
          </cell>
          <cell r="D7526" t="str">
            <v>4,25</v>
          </cell>
        </row>
        <row r="7527">
          <cell r="A7527">
            <v>12396</v>
          </cell>
          <cell r="B7527" t="str">
            <v xml:space="preserve">CAP OU TAMPAO DE FERRO GALVANIZADO, COM ROSCA BSP, DE 3/8"                                                                                                                                                                                                                                                                                                                                                                                                                                                </v>
          </cell>
          <cell r="C7527" t="str">
            <v xml:space="preserve">UN    </v>
          </cell>
          <cell r="D7527" t="str">
            <v>3,20</v>
          </cell>
        </row>
        <row r="7528">
          <cell r="A7528">
            <v>1168</v>
          </cell>
          <cell r="B7528" t="str">
            <v xml:space="preserve">CAP OU TAMPAO DE FERRO GALVANIZADO, COM ROSCA BSP, DE 3"                                                                                                                                                                                                                                                                                                                                                                                                                                                  </v>
          </cell>
          <cell r="C7528" t="str">
            <v xml:space="preserve">UN    </v>
          </cell>
          <cell r="D7528" t="str">
            <v>43,44</v>
          </cell>
        </row>
        <row r="7529">
          <cell r="A7529">
            <v>1167</v>
          </cell>
          <cell r="B7529" t="str">
            <v xml:space="preserve">CAP OU TAMPAO DE FERRO GALVANIZADO, COM ROSCA BSP, DE 4"                                                                                                                                                                                                                                                                                                                                                                                                                                                  </v>
          </cell>
          <cell r="C7529" t="str">
            <v xml:space="preserve">UN    </v>
          </cell>
          <cell r="D7529" t="str">
            <v>72,66</v>
          </cell>
        </row>
        <row r="7530">
          <cell r="A7530">
            <v>36331</v>
          </cell>
          <cell r="B7530" t="str">
            <v xml:space="preserve">CAP PPR DN 20 MM, PARA AGUA QUENTE PREDIAL                                                                                                                                                                                                                                                                                                                                                                                                                                                                </v>
          </cell>
          <cell r="C7530" t="str">
            <v xml:space="preserve">UN    </v>
          </cell>
          <cell r="D7530" t="str">
            <v>1,08</v>
          </cell>
        </row>
        <row r="7531">
          <cell r="A7531">
            <v>36346</v>
          </cell>
          <cell r="B7531" t="str">
            <v xml:space="preserve">CAP PPR DN 25 MM, PARA AGUA QUENTE PREDIAL                                                                                                                                                                                                                                                                                                                                                                                                                                                                </v>
          </cell>
          <cell r="C7531" t="str">
            <v xml:space="preserve">UN    </v>
          </cell>
          <cell r="D7531" t="str">
            <v>1,86</v>
          </cell>
        </row>
        <row r="7532">
          <cell r="A7532">
            <v>1210</v>
          </cell>
          <cell r="B7532" t="str">
            <v xml:space="preserve">CAP PVC, ROSCAVEL, 1 1/2",  AGUA FRIA PREDIAL                                                                                                                                                                                                                                                                                                                                                                                                                                                             </v>
          </cell>
          <cell r="C7532" t="str">
            <v xml:space="preserve">UN    </v>
          </cell>
          <cell r="D7532" t="str">
            <v>7,56</v>
          </cell>
        </row>
        <row r="7533">
          <cell r="A7533">
            <v>1203</v>
          </cell>
          <cell r="B7533" t="str">
            <v xml:space="preserve">CAP PVC, ROSCAVEL, 1 1/4",  AGUA FRIA PREDIAL                                                                                                                                                                                                                                                                                                                                                                                                                                                             </v>
          </cell>
          <cell r="C7533" t="str">
            <v xml:space="preserve">UN    </v>
          </cell>
          <cell r="D7533" t="str">
            <v>7,33</v>
          </cell>
        </row>
        <row r="7534">
          <cell r="A7534">
            <v>1197</v>
          </cell>
          <cell r="B7534" t="str">
            <v xml:space="preserve">CAP PVC, ROSCAVEL, 1/2", PARA AGUA FRIA PREDIAL                                                                                                                                                                                                                                                                                                                                                                                                                                                           </v>
          </cell>
          <cell r="C7534" t="str">
            <v xml:space="preserve">UN    </v>
          </cell>
          <cell r="D7534" t="str">
            <v>0,93</v>
          </cell>
        </row>
        <row r="7535">
          <cell r="A7535">
            <v>1202</v>
          </cell>
          <cell r="B7535" t="str">
            <v xml:space="preserve">CAP PVC, ROSCAVEL, 1",  PARA AGUA FRIA PREDIAL                                                                                                                                                                                                                                                                                                                                                                                                                                                            </v>
          </cell>
          <cell r="C7535" t="str">
            <v xml:space="preserve">UN    </v>
          </cell>
          <cell r="D7535" t="str">
            <v>2,52</v>
          </cell>
        </row>
        <row r="7536">
          <cell r="A7536">
            <v>1188</v>
          </cell>
          <cell r="B7536" t="str">
            <v xml:space="preserve">CAP PVC, ROSCAVEL, 2 1/2",  AGUA FRIA PREDIAL                                                                                                                                                                                                                                                                                                                                                                                                                                                             </v>
          </cell>
          <cell r="C7536" t="str">
            <v xml:space="preserve">UN    </v>
          </cell>
          <cell r="D7536" t="str">
            <v>14,90</v>
          </cell>
        </row>
        <row r="7537">
          <cell r="A7537">
            <v>1211</v>
          </cell>
          <cell r="B7537" t="str">
            <v xml:space="preserve">CAP PVC, ROSCAVEL, 2",  AGUA FRIA PREDIAL                                                                                                                                                                                                                                                                                                                                                                                                                                                                 </v>
          </cell>
          <cell r="C7537" t="str">
            <v xml:space="preserve">UN    </v>
          </cell>
          <cell r="D7537" t="str">
            <v>7,69</v>
          </cell>
        </row>
        <row r="7538">
          <cell r="A7538">
            <v>1198</v>
          </cell>
          <cell r="B7538" t="str">
            <v xml:space="preserve">CAP PVC, ROSCAVEL, 3/4",  PARA AGUA FRIA PREDIAL                                                                                                                                                                                                                                                                                                                                                                                                                                                          </v>
          </cell>
          <cell r="C7538" t="str">
            <v xml:space="preserve">UN    </v>
          </cell>
          <cell r="D7538" t="str">
            <v>1,38</v>
          </cell>
        </row>
        <row r="7539">
          <cell r="A7539">
            <v>1199</v>
          </cell>
          <cell r="B7539" t="str">
            <v xml:space="preserve">CAP PVC, ROSCAVEL, 3",  AGUA FRIA PREDIAL                                                                                                                                                                                                                                                                                                                                                                                                                                                                 </v>
          </cell>
          <cell r="C7539" t="str">
            <v xml:space="preserve">UN    </v>
          </cell>
          <cell r="D7539" t="str">
            <v>19,46</v>
          </cell>
        </row>
        <row r="7540">
          <cell r="A7540">
            <v>20088</v>
          </cell>
          <cell r="B7540" t="str">
            <v xml:space="preserve">CAP PVC, SERIE R, DN 100 MM, PARA ESGOTO PREDIAL                                                                                                                                                                                                                                                                                                                                                                                                                                                          </v>
          </cell>
          <cell r="C7540" t="str">
            <v xml:space="preserve">UN    </v>
          </cell>
          <cell r="D7540" t="str">
            <v>10,56</v>
          </cell>
        </row>
        <row r="7541">
          <cell r="A7541">
            <v>20089</v>
          </cell>
          <cell r="B7541" t="str">
            <v xml:space="preserve">CAP PVC, SERIE R, DN 150 MM, PARA ESGOTO PREDIAL                                                                                                                                                                                                                                                                                                                                                                                                                                                          </v>
          </cell>
          <cell r="C7541" t="str">
            <v xml:space="preserve">UN    </v>
          </cell>
          <cell r="D7541" t="str">
            <v>50,32</v>
          </cell>
        </row>
        <row r="7542">
          <cell r="A7542">
            <v>20087</v>
          </cell>
          <cell r="B7542" t="str">
            <v xml:space="preserve">CAP PVC, SERIE R, DN 75 MM, PARA ESGOTO PREDIAL                                                                                                                                                                                                                                                                                                                                                                                                                                                           </v>
          </cell>
          <cell r="C7542" t="str">
            <v xml:space="preserve">UN    </v>
          </cell>
          <cell r="D7542" t="str">
            <v>7,60</v>
          </cell>
        </row>
        <row r="7543">
          <cell r="A7543">
            <v>1200</v>
          </cell>
          <cell r="B7543" t="str">
            <v xml:space="preserve">CAP PVC, SOLDAVEL, DN 100 MM, SERIE NORMAL, PARA ESGOTO PREDIAL                                                                                                                                                                                                                                                                                                                                                                                                                                           </v>
          </cell>
          <cell r="C7543" t="str">
            <v xml:space="preserve">UN    </v>
          </cell>
          <cell r="D7543" t="str">
            <v>6,17</v>
          </cell>
        </row>
        <row r="7544">
          <cell r="A7544">
            <v>12909</v>
          </cell>
          <cell r="B7544" t="str">
            <v xml:space="preserve">CAP PVC, SOLDAVEL, DN 50 MM, SERIE NORMAL, PARA ESGOTO PREDIAL                                                                                                                                                                                                                                                                                                                                                                                                                                            </v>
          </cell>
          <cell r="C7544" t="str">
            <v xml:space="preserve">UN    </v>
          </cell>
          <cell r="D7544" t="str">
            <v>2,80</v>
          </cell>
        </row>
        <row r="7545">
          <cell r="A7545">
            <v>12910</v>
          </cell>
          <cell r="B7545" t="str">
            <v xml:space="preserve">CAP PVC, SOLDAVEL, DN 75 MM, SERIE NORMAL, PARA ESGOTO PREDIAL                                                                                                                                                                                                                                                                                                                                                                                                                                            </v>
          </cell>
          <cell r="C7545" t="str">
            <v xml:space="preserve">UN    </v>
          </cell>
          <cell r="D7545" t="str">
            <v>4,67</v>
          </cell>
        </row>
        <row r="7546">
          <cell r="A7546">
            <v>1184</v>
          </cell>
          <cell r="B7546" t="str">
            <v xml:space="preserve">CAP PVC, SOLDAVEL, 110 MM, PARA AGUA FRIA PREDIAL                                                                                                                                                                                                                                                                                                                                                                                                                                                         </v>
          </cell>
          <cell r="C7546" t="str">
            <v xml:space="preserve">UN    </v>
          </cell>
          <cell r="D7546" t="str">
            <v>47,85</v>
          </cell>
        </row>
        <row r="7547">
          <cell r="A7547">
            <v>1191</v>
          </cell>
          <cell r="B7547" t="str">
            <v xml:space="preserve">CAP PVC, SOLDAVEL, 20 MM, PARA AGUA FRIA PREDIAL                                                                                                                                                                                                                                                                                                                                                                                                                                                          </v>
          </cell>
          <cell r="C7547" t="str">
            <v xml:space="preserve">UN    </v>
          </cell>
          <cell r="D7547" t="str">
            <v>0,68</v>
          </cell>
        </row>
        <row r="7548">
          <cell r="A7548">
            <v>1185</v>
          </cell>
          <cell r="B7548" t="str">
            <v xml:space="preserve">CAP PVC, SOLDAVEL, 25 MM, PARA AGUA FRIA PREDIAL                                                                                                                                                                                                                                                                                                                                                                                                                                                          </v>
          </cell>
          <cell r="C7548" t="str">
            <v xml:space="preserve">UN    </v>
          </cell>
          <cell r="D7548" t="str">
            <v>0,77</v>
          </cell>
        </row>
        <row r="7549">
          <cell r="A7549">
            <v>1189</v>
          </cell>
          <cell r="B7549" t="str">
            <v xml:space="preserve">CAP PVC, SOLDAVEL, 32 MM, PARA AGUA FRIA PREDIAL                                                                                                                                                                                                                                                                                                                                                                                                                                                          </v>
          </cell>
          <cell r="C7549" t="str">
            <v xml:space="preserve">UN    </v>
          </cell>
          <cell r="D7549" t="str">
            <v>1,34</v>
          </cell>
        </row>
        <row r="7550">
          <cell r="A7550">
            <v>1193</v>
          </cell>
          <cell r="B7550" t="str">
            <v xml:space="preserve">CAP PVC, SOLDAVEL, 40 MM, PARA AGUA FRIA PREDIAL                                                                                                                                                                                                                                                                                                                                                                                                                                                          </v>
          </cell>
          <cell r="C7550" t="str">
            <v xml:space="preserve">UN    </v>
          </cell>
          <cell r="D7550" t="str">
            <v>2,59</v>
          </cell>
        </row>
        <row r="7551">
          <cell r="A7551">
            <v>1194</v>
          </cell>
          <cell r="B7551" t="str">
            <v xml:space="preserve">CAP PVC, SOLDAVEL, 50 MM, PARA AGUA FRIA PREDIAL                                                                                                                                                                                                                                                                                                                                                                                                                                                          </v>
          </cell>
          <cell r="C7551" t="str">
            <v xml:space="preserve">UN    </v>
          </cell>
          <cell r="D7551" t="str">
            <v>4,91</v>
          </cell>
        </row>
        <row r="7552">
          <cell r="A7552">
            <v>1195</v>
          </cell>
          <cell r="B7552" t="str">
            <v xml:space="preserve">CAP PVC, SOLDAVEL, 60 MM, PARA AGUA FRIA PREDIAL                                                                                                                                                                                                                                                                                                                                                                                                                                                          </v>
          </cell>
          <cell r="C7552" t="str">
            <v xml:space="preserve">UN    </v>
          </cell>
          <cell r="D7552" t="str">
            <v>7,38</v>
          </cell>
        </row>
        <row r="7553">
          <cell r="A7553">
            <v>1204</v>
          </cell>
          <cell r="B7553" t="str">
            <v xml:space="preserve">CAP PVC, SOLDAVEL, 75 MM, PARA AGUA FRIA PREDIAL                                                                                                                                                                                                                                                                                                                                                                                                                                                          </v>
          </cell>
          <cell r="C7553" t="str">
            <v xml:space="preserve">UN    </v>
          </cell>
          <cell r="D7553" t="str">
            <v>13,42</v>
          </cell>
        </row>
        <row r="7554">
          <cell r="A7554">
            <v>1205</v>
          </cell>
          <cell r="B7554" t="str">
            <v xml:space="preserve">CAP PVC, SOLDAVEL, 85 MM, PARA AGUA FRIA PREDIAL                                                                                                                                                                                                                                                                                                                                                                                                                                                          </v>
          </cell>
          <cell r="C7554" t="str">
            <v xml:space="preserve">UN    </v>
          </cell>
          <cell r="D7554" t="str">
            <v>31,84</v>
          </cell>
        </row>
        <row r="7555">
          <cell r="A7555">
            <v>1207</v>
          </cell>
          <cell r="B7555" t="str">
            <v xml:space="preserve">CAP, PVC PBA, JE, DN 100 / DE 110 MM,  PARA REDE DE AGUA (NBR 10351)                                                                                                                                                                                                                                                                                                                                                                                                                                      </v>
          </cell>
          <cell r="C7555" t="str">
            <v xml:space="preserve">UN    </v>
          </cell>
          <cell r="D7555" t="str">
            <v>24,78</v>
          </cell>
        </row>
        <row r="7556">
          <cell r="A7556">
            <v>1206</v>
          </cell>
          <cell r="B7556" t="str">
            <v xml:space="preserve">CAP, PVC PBA, JE, DN 50 / DE 60 MM,  PARA REDE DE AGUA (NBR 10351)                                                                                                                                                                                                                                                                                                                                                                                                                                        </v>
          </cell>
          <cell r="C7556" t="str">
            <v xml:space="preserve">UN    </v>
          </cell>
          <cell r="D7556" t="str">
            <v>6,21</v>
          </cell>
        </row>
        <row r="7557">
          <cell r="A7557">
            <v>1183</v>
          </cell>
          <cell r="B7557" t="str">
            <v xml:space="preserve">CAP, PVC PBA, JE, DN 75 / DE 85 MM,  PARA REDE DE AGUA (NBR 10351)                                                                                                                                                                                                                                                                                                                                                                                                                                        </v>
          </cell>
          <cell r="C7557" t="str">
            <v xml:space="preserve">UN    </v>
          </cell>
          <cell r="D7557" t="str">
            <v>16,18</v>
          </cell>
        </row>
        <row r="7558">
          <cell r="A7558">
            <v>42685</v>
          </cell>
          <cell r="B7558" t="str">
            <v xml:space="preserve">CAP, PVC, JE, OCRE, DN 150 MM (CONEXAO PARA TUBO COLETOR DE ESGOTO)                                                                                                                                                                                                                                                                                                                                                                                                                                       </v>
          </cell>
          <cell r="C7558" t="str">
            <v xml:space="preserve">UN    </v>
          </cell>
          <cell r="D7558" t="str">
            <v>47,68</v>
          </cell>
        </row>
        <row r="7559">
          <cell r="A7559">
            <v>42686</v>
          </cell>
          <cell r="B7559" t="str">
            <v xml:space="preserve">CAP, PVC, JE, OCRE, DN 200 MM (CONEXAO PARA TUBO COLETOR DE ESGOTO)                                                                                                                                                                                                                                                                                                                                                                                                                                       </v>
          </cell>
          <cell r="C7559" t="str">
            <v xml:space="preserve">UN    </v>
          </cell>
          <cell r="D7559" t="str">
            <v>74,24</v>
          </cell>
        </row>
        <row r="7560">
          <cell r="A7560">
            <v>12894</v>
          </cell>
          <cell r="B7560" t="str">
            <v xml:space="preserve">CAPA PARA CHUVA EM PVC COM FORRO DE POLIESTER, COM CAPUZ (AMARELA OU AZUL)                                                                                                                                                                                                                                                                                                                                                                                                                                </v>
          </cell>
          <cell r="C7560" t="str">
            <v xml:space="preserve">UN    </v>
          </cell>
          <cell r="D7560" t="str">
            <v>15,60</v>
          </cell>
        </row>
        <row r="7561">
          <cell r="A7561">
            <v>12895</v>
          </cell>
          <cell r="B7561" t="str">
            <v xml:space="preserve">CAPACETE DE SEGURANCA ABA FRONTAL COM SUSPENSAO DE POLIETILENO, SEM JUGULAR (CLASSE B)                                                                                                                                                                                                                                                                                                                                                                                                                    </v>
          </cell>
          <cell r="C7561" t="str">
            <v xml:space="preserve">UN    </v>
          </cell>
          <cell r="D7561" t="str">
            <v>12,00</v>
          </cell>
        </row>
        <row r="7562">
          <cell r="A7562">
            <v>1631</v>
          </cell>
          <cell r="B7562" t="str">
            <v xml:space="preserve">CAPACITOR TRIFASICO, POTENCIA 2,5 KVAR, TENSAO 220 V, FORNECIDO COM CAPA PROTETORA, RESISTOR INTERNO A UNIDADE CAPACITIVA                                                                                                                                                                                                                                                                                                                                                                                 </v>
          </cell>
          <cell r="C7562" t="str">
            <v xml:space="preserve">UN    </v>
          </cell>
          <cell r="D7562" t="str">
            <v>173,03</v>
          </cell>
        </row>
        <row r="7563">
          <cell r="A7563">
            <v>1633</v>
          </cell>
          <cell r="B7563" t="str">
            <v xml:space="preserve">CAPACITOR TRIFASICO, POTENCIA 5 KVAR, TENSAO 220 V, FORNECIDO COM CAPA PROTETORA, RESISTOR INTERNO A UNIDADE CAPACITIVA                                                                                                                                                                                                                                                                                                                                                                                   </v>
          </cell>
          <cell r="C7563" t="str">
            <v xml:space="preserve">UN    </v>
          </cell>
          <cell r="D7563" t="str">
            <v>293,99</v>
          </cell>
        </row>
        <row r="7564">
          <cell r="A7564">
            <v>10818</v>
          </cell>
          <cell r="B7564" t="str">
            <v xml:space="preserve">CAPIM BRAQUIARIA DECUMBENS/ BRAQUIARINHA, VC *70*% MINIMO                                                                                                                                                                                                                                                                                                                                                                                                                                                 </v>
          </cell>
          <cell r="C7564" t="str">
            <v xml:space="preserve">KG    </v>
          </cell>
          <cell r="D7564" t="str">
            <v>23,82</v>
          </cell>
        </row>
        <row r="7565">
          <cell r="A7565">
            <v>39359</v>
          </cell>
          <cell r="B7565" t="str">
            <v xml:space="preserve">CARENAGEM /TAMPA, EM PLASTICO, COR BRANCA, UTILIZADO EM KIT CHASSI METALICO PARA INSTALACAO HIDRAULICA DE CUBA SIMPLES SEM MAQUINA DE LAVAR ROUPA, LARGURA *355* MM X ALTURA *670* MM (COM FUROS E DEMAIS ENCAIXES)                                                                                                                                                                                                                                                                                       </v>
          </cell>
          <cell r="C7565" t="str">
            <v xml:space="preserve">UN    </v>
          </cell>
          <cell r="D7565" t="str">
            <v>23,98</v>
          </cell>
        </row>
        <row r="7566">
          <cell r="A7566">
            <v>39360</v>
          </cell>
          <cell r="B7566" t="str">
            <v xml:space="preserve">CARENAGEM /TAMPA, EM PLASTICO, COR BRANCA, UTILIZADO EM KIT CHASSI METALICO PARA INSTALACAO HIDRAULICA DE TANQUE COM MAQUINA DE LAVAR ROUPA, LARGURA *360* MM X ALTURA *470* MM (COM FUROS E DEMAIS ENCAIXES)                                                                                                                                                                                                                                                                                             </v>
          </cell>
          <cell r="C7566" t="str">
            <v xml:space="preserve">UN    </v>
          </cell>
          <cell r="D7566" t="str">
            <v>21,80</v>
          </cell>
        </row>
        <row r="7567">
          <cell r="A7567">
            <v>10710</v>
          </cell>
          <cell r="B7567" t="str">
            <v xml:space="preserve">CARPETE DE NYLON EM MANTA PARA TRAFEGO COMERCIAL PESADO, E = 6 A 7 MM (INSTALADO)                                                                                                                                                                                                                                                                                                                                                                                                                         </v>
          </cell>
          <cell r="C7567" t="str">
            <v xml:space="preserve">M2    </v>
          </cell>
          <cell r="D7567" t="str">
            <v>90,50</v>
          </cell>
        </row>
        <row r="7568">
          <cell r="A7568">
            <v>10709</v>
          </cell>
          <cell r="B7568" t="str">
            <v xml:space="preserve">CARPETE DE NYLON EM MANTA PARA TRAFEGO COMERCIAL PESADO, E = 9 A 10 MM (INSTALADO)                                                                                                                                                                                                                                                                                                                                                                                                                        </v>
          </cell>
          <cell r="C7568" t="str">
            <v xml:space="preserve">M2    </v>
          </cell>
          <cell r="D7568" t="str">
            <v>111,18</v>
          </cell>
        </row>
        <row r="7569">
          <cell r="A7569">
            <v>39636</v>
          </cell>
          <cell r="B7569" t="str">
            <v xml:space="preserve">CARPETE DE NYLON EM PLACAS 50 X 50 CM PARA TRAFEGO COMERCIAL PESADO, E = 6,5 MM (INSTALADO)                                                                                                                                                                                                                                                                                                                                                                                                               </v>
          </cell>
          <cell r="C7569" t="str">
            <v xml:space="preserve">M2    </v>
          </cell>
          <cell r="D7569" t="str">
            <v>113,53</v>
          </cell>
        </row>
        <row r="7570">
          <cell r="A7570">
            <v>10708</v>
          </cell>
          <cell r="B7570" t="str">
            <v xml:space="preserve">CARPETE DE POLIESTER EM MANTA PARA TRAFEGO COMERCIAL PESADO, E = 4 A 5 MM (INSTALADO)                                                                                                                                                                                                                                                                                                                                                                                                                     </v>
          </cell>
          <cell r="C7570" t="str">
            <v xml:space="preserve">M2    </v>
          </cell>
          <cell r="D7570" t="str">
            <v>35,03</v>
          </cell>
        </row>
        <row r="7571">
          <cell r="A7571">
            <v>39635</v>
          </cell>
          <cell r="B7571" t="str">
            <v xml:space="preserve">CARPETE DE POLIPROPILENO EM MANTA PARA TRAFEGO COMERCIAL MEDIO, E = 5 A 6 MM (INSTALADO)                                                                                                                                                                                                                                                                                                                                                                                                                  </v>
          </cell>
          <cell r="C7571" t="str">
            <v xml:space="preserve">M2    </v>
          </cell>
          <cell r="D7571" t="str">
            <v>59,64</v>
          </cell>
        </row>
        <row r="7572">
          <cell r="A7572">
            <v>6117</v>
          </cell>
          <cell r="B7572" t="str">
            <v xml:space="preserve">CARPINTEIRO AUXILIAR                                                                                                                                                                                                                                                                                                                                                                                                                                                                                      </v>
          </cell>
          <cell r="C7572" t="str">
            <v xml:space="preserve">H     </v>
          </cell>
          <cell r="D7572" t="str">
            <v>15,47</v>
          </cell>
        </row>
        <row r="7573">
          <cell r="A7573">
            <v>40913</v>
          </cell>
          <cell r="B7573" t="str">
            <v xml:space="preserve">CARPINTEIRO AUXILIAR (MENSALISTA)                                                                                                                                                                                                                                                                                                                                                                                                                                                                         </v>
          </cell>
          <cell r="C7573" t="str">
            <v xml:space="preserve">MES   </v>
          </cell>
          <cell r="D7573" t="str">
            <v>2.721,59</v>
          </cell>
        </row>
        <row r="7574">
          <cell r="A7574">
            <v>1214</v>
          </cell>
          <cell r="B7574" t="str">
            <v xml:space="preserve">CARPINTEIRO DE ESQUADRIAS                                                                                                                                                                                                                                                                                                                                                                                                                                                                                 </v>
          </cell>
          <cell r="C7574" t="str">
            <v xml:space="preserve">H     </v>
          </cell>
          <cell r="D7574" t="str">
            <v>21,15</v>
          </cell>
        </row>
        <row r="7575">
          <cell r="A7575">
            <v>40915</v>
          </cell>
          <cell r="B7575" t="str">
            <v xml:space="preserve">CARPINTEIRO DE ESQUADRIAS (MENSALISTA)                                                                                                                                                                                                                                                                                                                                                                                                                                                                    </v>
          </cell>
          <cell r="C7575" t="str">
            <v xml:space="preserve">MES   </v>
          </cell>
          <cell r="D7575" t="str">
            <v>3.717,36</v>
          </cell>
        </row>
        <row r="7576">
          <cell r="A7576">
            <v>1213</v>
          </cell>
          <cell r="B7576" t="str">
            <v xml:space="preserve">CARPINTEIRO DE FORMAS                                                                                                                                                                                                                                                                                                                                                                                                                                                                                     </v>
          </cell>
          <cell r="C7576" t="str">
            <v xml:space="preserve">H     </v>
          </cell>
          <cell r="D7576" t="str">
            <v>19,66</v>
          </cell>
        </row>
        <row r="7577">
          <cell r="A7577">
            <v>40914</v>
          </cell>
          <cell r="B7577" t="str">
            <v xml:space="preserve">CARPINTEIRO DE FORMAS (MENSALISTA)                                                                                                                                                                                                                                                                                                                                                                                                                                                                        </v>
          </cell>
          <cell r="C7577" t="str">
            <v xml:space="preserve">MES   </v>
          </cell>
          <cell r="D7577" t="str">
            <v>3.454,45</v>
          </cell>
        </row>
        <row r="7578">
          <cell r="A7578">
            <v>5091</v>
          </cell>
          <cell r="B7578" t="str">
            <v xml:space="preserve">CARRANCA PARA JANELA VENEZIANA DE ABRIR, EM LATAO CROMADO, SIMPLES, PARA APARAFUSAR NA PAREDE                                                                                                                                                                                                                                                                                                                                                                                                             </v>
          </cell>
          <cell r="C7578" t="str">
            <v xml:space="preserve">UN    </v>
          </cell>
          <cell r="D7578" t="str">
            <v>16,72</v>
          </cell>
        </row>
        <row r="7579">
          <cell r="A7579">
            <v>14615</v>
          </cell>
          <cell r="B7579" t="str">
            <v xml:space="preserve">CARRINHO COM 2 PNEUS PARA TRANSPORTAR TUBO CONCRETO, ALTURA ATE 1,0 M E DIAMETRO ATE 1000MM, COM ESTRUTURA EM PERFIL OU TUBO METALICO                                                                                                                                                                                                                                                                                                                                                                     </v>
          </cell>
          <cell r="C7579" t="str">
            <v xml:space="preserve">UN    </v>
          </cell>
          <cell r="D7579" t="str">
            <v>3.324,77</v>
          </cell>
        </row>
        <row r="7580">
          <cell r="A7580">
            <v>2711</v>
          </cell>
          <cell r="B7580" t="str">
            <v xml:space="preserve">CARRINHO DE MAO DE ACO CAPACIDADE 50 A 60 L, PNEU COM CAMARA                                                                                                                                                                                                                                                                                                                                                                                                                                              </v>
          </cell>
          <cell r="C7580" t="str">
            <v xml:space="preserve">UN    </v>
          </cell>
          <cell r="D7580" t="str">
            <v>124,90</v>
          </cell>
        </row>
        <row r="7581">
          <cell r="A7581">
            <v>37727</v>
          </cell>
          <cell r="B7581" t="str">
            <v xml:space="preserve">CARROCERIA FIXA ABERTA DE MADEIRA PARA TRANSPORTE GERAL DE CARGA SECA DIMENSOES APROXIMADAS 2,25 X 4,10 X 0,50 M (INCLUI MONTAGEM, NAO INCLUI CAMINHAO)                                                                                                                                                                                                                                                                                                                                                   </v>
          </cell>
          <cell r="C7581" t="str">
            <v xml:space="preserve">UN    </v>
          </cell>
          <cell r="D7581" t="str">
            <v>10.910,00</v>
          </cell>
        </row>
        <row r="7582">
          <cell r="A7582">
            <v>37728</v>
          </cell>
          <cell r="B7582" t="str">
            <v xml:space="preserve">CARROCERIA FIXA ABERTA DE MADEIRA PARA TRANSPORTE GERAL DE CARGA SECA DIMENSOES APROXIMADAS 2,5 X 5,5 X 0,50 M (INCLUI MONTAGEM, NAO INCLUI CAMINHAO)                                                                                                                                                                                                                                                                                                                                                     </v>
          </cell>
          <cell r="C7582" t="str">
            <v xml:space="preserve">UN    </v>
          </cell>
          <cell r="D7582" t="str">
            <v>14.800,97</v>
          </cell>
        </row>
        <row r="7583">
          <cell r="A7583">
            <v>37729</v>
          </cell>
          <cell r="B7583" t="str">
            <v xml:space="preserve">CARROCERIA FIXA ABERTA DE MADEIRA PARA TRANSPORTE GERAL DE CARGA SECA DIMENSOES APROXIMADAS 2,5 X 6,00 X 0,50 M (INCLUI MONTAGEM, NAO INCLUI CAMINHAO)                                                                                                                                                                                                                                                                                                                                                    </v>
          </cell>
          <cell r="C7583" t="str">
            <v xml:space="preserve">UN    </v>
          </cell>
          <cell r="D7583" t="str">
            <v>16.021,67</v>
          </cell>
        </row>
        <row r="7584">
          <cell r="A7584">
            <v>37730</v>
          </cell>
          <cell r="B7584" t="str">
            <v xml:space="preserve">CARROCERIA FIXA ABERTA DE MADEIRA PARA TRANSPORTE GERAL DE CARGA SECA DIMENSOES APROXIMADAS 2,5 X 6,5 X 0,50 M (INCLUI MONTAGEM, NAO INCLUI CAMINHAO)                                                                                                                                                                                                                                                                                                                                                     </v>
          </cell>
          <cell r="C7584" t="str">
            <v xml:space="preserve">UN    </v>
          </cell>
          <cell r="D7584" t="str">
            <v>17.242,37</v>
          </cell>
        </row>
        <row r="7585">
          <cell r="A7585">
            <v>37731</v>
          </cell>
          <cell r="B7585" t="str">
            <v xml:space="preserve">CARROCERIA FIXA ABERTA DE MADEIRA PARA TRANSPORTE GERAL DE CARGA SECA DIMENSOES APROXIMADAS 2,5 X 7,00 X 0,50 M (INCLUI MONTAGEM, NAO INCLUI CAMINHAO)                                                                                                                                                                                                                                                                                                                                                    </v>
          </cell>
          <cell r="C7585" t="str">
            <v xml:space="preserve">UN    </v>
          </cell>
          <cell r="D7585" t="str">
            <v>18.463,07</v>
          </cell>
        </row>
        <row r="7586">
          <cell r="A7586">
            <v>37732</v>
          </cell>
          <cell r="B7586" t="str">
            <v xml:space="preserve">CARROCERIA FIXA ABERTA DE MADEIRA PARA TRANSPORTE GERAL DE CARGA SECA DIMENSOES APROXIMADAS 2,5 X 7,5 X 0,50 M (INCLUI MONTAGEM, NAO INCLUI CAMINHAO)                                                                                                                                                                                                                                                                                                                                                     </v>
          </cell>
          <cell r="C7586" t="str">
            <v xml:space="preserve">UN    </v>
          </cell>
          <cell r="D7586" t="str">
            <v>21.057,06</v>
          </cell>
        </row>
        <row r="7587">
          <cell r="A7587">
            <v>42250</v>
          </cell>
          <cell r="B7587" t="str">
            <v xml:space="preserve">CARVAO ANTRACITO PARA FILTRO, GRAO VARIANDO DE 0,8 ATE 1,1 MM, COEFICIENTE DE UNIFORMIDADE MENOR QUE 1,7 MM                                                                                                                                                                                                                                                                                                                                                                                               </v>
          </cell>
          <cell r="C7587" t="str">
            <v xml:space="preserve">T     </v>
          </cell>
          <cell r="D7587" t="str">
            <v>1.537,24</v>
          </cell>
        </row>
        <row r="7588">
          <cell r="A7588">
            <v>42256</v>
          </cell>
          <cell r="B7588" t="str">
            <v xml:space="preserve">CARVAO ANTRACITO PARA FILTRO, GRAO VARIANDO DE 0,8 ATE 1,1 MM, COEFICIENTE DE UNIFORMIDADE MENOR QUE 1,7 MM (DISTRIBUIDOR)                                                                                                                                                                                                                                                                                                                                                                                </v>
          </cell>
          <cell r="C7588" t="str">
            <v xml:space="preserve">KG    </v>
          </cell>
          <cell r="D7588" t="str">
            <v>3,22</v>
          </cell>
        </row>
        <row r="7589">
          <cell r="A7589">
            <v>4743</v>
          </cell>
          <cell r="B7589" t="str">
            <v xml:space="preserve">CASCALHO DE CAVA                                                                                                                                                                                                                                                                                                                                                                                                                                                                                          </v>
          </cell>
          <cell r="C7589" t="str">
            <v xml:space="preserve">M3    </v>
          </cell>
          <cell r="D7589" t="str">
            <v>26,66</v>
          </cell>
        </row>
        <row r="7590">
          <cell r="A7590">
            <v>4744</v>
          </cell>
          <cell r="B7590" t="str">
            <v xml:space="preserve">CASCALHO DE RIO                                                                                                                                                                                                                                                                                                                                                                                                                                                                                           </v>
          </cell>
          <cell r="C7590" t="str">
            <v xml:space="preserve">M3    </v>
          </cell>
          <cell r="D7590" t="str">
            <v>34,85</v>
          </cell>
        </row>
        <row r="7591">
          <cell r="A7591">
            <v>4745</v>
          </cell>
          <cell r="B7591" t="str">
            <v xml:space="preserve">CASCALHO LAVADO                                                                                                                                                                                                                                                                                                                                                                                                                                                                                           </v>
          </cell>
          <cell r="C7591" t="str">
            <v xml:space="preserve">M3    </v>
          </cell>
          <cell r="D7591" t="str">
            <v>46,69</v>
          </cell>
        </row>
        <row r="7592">
          <cell r="A7592">
            <v>36496</v>
          </cell>
          <cell r="B7592" t="str">
            <v xml:space="preserve">CAVALETE PARA TALHA COM ESTRUTURA EM TUBO METALICO ALTURA MINIMA 3,2 M EQUIPADO COM RODAS DE BORRACHA PARA MOVIMENTACAO DE TUBOS DE CONCRETO NA CENTRAL DE PREMOLDADOS COM CAPACIDADE DE CARGA DE 3 TONELADAS                                                                                                                                                                                                                                                                                             </v>
          </cell>
          <cell r="C7592" t="str">
            <v xml:space="preserve">UN    </v>
          </cell>
          <cell r="D7592" t="str">
            <v>8.441,53</v>
          </cell>
        </row>
        <row r="7593">
          <cell r="A7593">
            <v>10630</v>
          </cell>
          <cell r="B7593" t="str">
            <v xml:space="preserve">CAVALO MECANICO TRACAO 4X2, PESO BRUTO TOTAL COMBINADO 49000 KG, CAPACIDADE MAXIMA DE TRACAO *66000* KG, POTENCIA *360* CV (INCLUI CABINE E CHASSI, NAO INCLUI SEMIRREBOQUE)                                                                                                                                                                                                                                                                                                                              </v>
          </cell>
          <cell r="C7593" t="str">
            <v xml:space="preserve">UN    </v>
          </cell>
          <cell r="D7593" t="str">
            <v>344.546,03</v>
          </cell>
        </row>
        <row r="7594">
          <cell r="A7594">
            <v>37762</v>
          </cell>
          <cell r="B7594" t="str">
            <v xml:space="preserve">CAVALO MECANICO TRACAO 4X2, PESO BRUTO TOTAL 16000 KG, CAPACIDADE MAXIMA DE TRACAO *36000* KG, DISTANCIA ENTRE EIXOS *3,56* M, POTENCIA *286* CV (INCLUI CABINE E CHASSI, NAO INCLUI SEMIRREBOQUE)                                                                                                                                                                                                                                                                                                        </v>
          </cell>
          <cell r="C7594" t="str">
            <v xml:space="preserve">UN    </v>
          </cell>
          <cell r="D7594" t="str">
            <v>295.496,14</v>
          </cell>
        </row>
        <row r="7595">
          <cell r="A7595">
            <v>37763</v>
          </cell>
          <cell r="B7595" t="str">
            <v xml:space="preserve">CAVALO MECANICO TRACAO 4X2, PESO BRUTO TOTAL 16000 KG, CAPACIDADE MAXIMA DE TRACAO *45000* KG, DISTANCIA ENTRE EIXOS *3,56* M, POTENCIA *330* CV (INCLUI CABINE E CHASSI, NAO INCLUI SEMIRREBOQUE)                                                                                                                                                                                                                                                                                                        </v>
          </cell>
          <cell r="C7595" t="str">
            <v xml:space="preserve">UN    </v>
          </cell>
          <cell r="D7595" t="str">
            <v>299.085,11</v>
          </cell>
        </row>
        <row r="7596">
          <cell r="A7596">
            <v>41992</v>
          </cell>
          <cell r="B7596" t="str">
            <v xml:space="preserve">CAVALO MECANICO TRACAO 4X2, PESO BRUTO TOTAL 16000 KG, CAPACIDADE MAXIMA DE TRACAO *80000* KG, POTENCIA *380* CV (INCLUI CABINE E CHASSI, NAO INCLUI SEMIRREBOQUE)                                                                                                                                                                                                                                                                                                                                        </v>
          </cell>
          <cell r="C7596" t="str">
            <v xml:space="preserve">UN    </v>
          </cell>
          <cell r="D7596" t="str">
            <v>340.000,00</v>
          </cell>
        </row>
        <row r="7597">
          <cell r="A7597">
            <v>13215</v>
          </cell>
          <cell r="B7597" t="str">
            <v xml:space="preserve">CAVALO MECANICO TRACAO 6X2, PESO BRUTO TOTAL COMBINADO 56000 KG, CAPACIDADE MAXIMA DE TRACAO *66000* KG, POTENCIA *360* CV (INCLUI CABINE E CHASSI, NAO INCLUI SEMIRREBOQUE)                                                                                                                                                                                                                                                                                                                              </v>
          </cell>
          <cell r="C7597" t="str">
            <v xml:space="preserve">UN    </v>
          </cell>
          <cell r="D7597" t="str">
            <v>416.924,66</v>
          </cell>
        </row>
        <row r="7598">
          <cell r="A7598">
            <v>4235</v>
          </cell>
          <cell r="B7598" t="str">
            <v xml:space="preserve">CAVOUQUEIRO OU OPERADOR DE PERFURATRIZ / ROMPEDOR                                                                                                                                                                                                                                                                                                                                                                                                                                                         </v>
          </cell>
          <cell r="C7598" t="str">
            <v xml:space="preserve">H     </v>
          </cell>
          <cell r="D7598" t="str">
            <v>12,10</v>
          </cell>
        </row>
        <row r="7599">
          <cell r="A7599">
            <v>40976</v>
          </cell>
          <cell r="B7599" t="str">
            <v xml:space="preserve">CAVOUQUEIRO OU OPERADOR DE PERFURATRIZ / ROMPEDOR (MENSALISTA)                                                                                                                                                                                                                                                                                                                                                                                                                                            </v>
          </cell>
          <cell r="C7599" t="str">
            <v xml:space="preserve">MES   </v>
          </cell>
          <cell r="D7599" t="str">
            <v>2.126,90</v>
          </cell>
        </row>
        <row r="7600">
          <cell r="A7600">
            <v>39013</v>
          </cell>
          <cell r="B7600" t="str">
            <v xml:space="preserve">CENTRALIZADOR DE BARRA DE ACO (CHUMBADOR TIPO CARAMBOLA), PARA ACO ATE 20 MM                                                                                                                                                                                                                                                                                                                                                                                                                              </v>
          </cell>
          <cell r="C7600" t="str">
            <v xml:space="preserve">UN    </v>
          </cell>
          <cell r="D7600" t="str">
            <v>1,89</v>
          </cell>
        </row>
        <row r="7601">
          <cell r="A7601">
            <v>41967</v>
          </cell>
          <cell r="B7601" t="str">
            <v xml:space="preserve">CERA  LIQUIDA                                                                                                                                                                                                                                                                                                                                                                                                                                                                                             </v>
          </cell>
          <cell r="C7601" t="str">
            <v xml:space="preserve">L     </v>
          </cell>
          <cell r="D7601" t="str">
            <v>7,03</v>
          </cell>
        </row>
        <row r="7602">
          <cell r="A7602">
            <v>12760</v>
          </cell>
          <cell r="B7602" t="str">
            <v xml:space="preserve">CHAPA ACO INOX AISI 304 NUMERO 4 (E = 6 MM), ACABAMENTO NUMERO 1 (LAMINADO A QUENTE, FOSCO)                                                                                                                                                                                                                                                                                                                                                                                                               </v>
          </cell>
          <cell r="C7602" t="str">
            <v xml:space="preserve">M2    </v>
          </cell>
          <cell r="D7602" t="str">
            <v>1.066,47</v>
          </cell>
        </row>
        <row r="7603">
          <cell r="A7603">
            <v>12759</v>
          </cell>
          <cell r="B7603" t="str">
            <v xml:space="preserve">CHAPA ACO INOX AISI 304 NUMERO 9 (E = 4 MM), ACABAMENTO NUMERO 1 (LAMINADO A QUENTE, FOSCO)                                                                                                                                                                                                                                                                                                                                                                                                               </v>
          </cell>
          <cell r="C7603" t="str">
            <v xml:space="preserve">M2    </v>
          </cell>
          <cell r="D7603" t="str">
            <v>710,97</v>
          </cell>
        </row>
        <row r="7604">
          <cell r="A7604">
            <v>40424</v>
          </cell>
          <cell r="B7604" t="str">
            <v xml:space="preserve">CHAPA DE ACO CARBONO LAMINADO A QUENTE, QUALIDADE ESTRUTURAL, BITOLA 3/16", E =4,75 MM (37,29 KG/M2)                                                                                                                                                                                                                                                                                                                                                                                                      </v>
          </cell>
          <cell r="C7604" t="str">
            <v xml:space="preserve">KG    </v>
          </cell>
          <cell r="D7604" t="str">
            <v>5,08</v>
          </cell>
        </row>
        <row r="7605">
          <cell r="A7605">
            <v>1325</v>
          </cell>
          <cell r="B7605" t="str">
            <v xml:space="preserve">CHAPA DE ACO FINA A FRIO BITOLA MSG 20, E = 0,90 MM (7,20 KG/M2)                                                                                                                                                                                                                                                                                                                                                                                                                                          </v>
          </cell>
          <cell r="C7605" t="str">
            <v xml:space="preserve">KG    </v>
          </cell>
          <cell r="D7605" t="str">
            <v>6,19</v>
          </cell>
        </row>
        <row r="7606">
          <cell r="A7606">
            <v>1327</v>
          </cell>
          <cell r="B7606" t="str">
            <v xml:space="preserve">CHAPA DE ACO FINA A FRIO BITOLA MSG 24, E = 0,60 MM (4,80 KG/M2)                                                                                                                                                                                                                                                                                                                                                                                                                                          </v>
          </cell>
          <cell r="C7606" t="str">
            <v xml:space="preserve">KG    </v>
          </cell>
          <cell r="D7606" t="str">
            <v>5,55</v>
          </cell>
        </row>
        <row r="7607">
          <cell r="A7607">
            <v>1328</v>
          </cell>
          <cell r="B7607" t="str">
            <v xml:space="preserve">CHAPA DE ACO FINA A FRIO BITOLA MSG 26, E = 0,45 MM (3,60 KG/M2)                                                                                                                                                                                                                                                                                                                                                                                                                                          </v>
          </cell>
          <cell r="C7607" t="str">
            <v xml:space="preserve">KG    </v>
          </cell>
          <cell r="D7607" t="str">
            <v>5,80</v>
          </cell>
        </row>
        <row r="7608">
          <cell r="A7608">
            <v>1321</v>
          </cell>
          <cell r="B7608" t="str">
            <v xml:space="preserve">CHAPA DE ACO FINA A QUENTE BITOLA MSG 13, E = 2,25 MM (18,00 KG/M2)                                                                                                                                                                                                                                                                                                                                                                                                                                       </v>
          </cell>
          <cell r="C7608" t="str">
            <v xml:space="preserve">KG    </v>
          </cell>
          <cell r="D7608" t="str">
            <v>6,22</v>
          </cell>
        </row>
        <row r="7609">
          <cell r="A7609">
            <v>1318</v>
          </cell>
          <cell r="B7609" t="str">
            <v xml:space="preserve">CHAPA DE ACO FINA A QUENTE BITOLA MSG 14, E = 2,00 MM (16,0 KG/M2)                                                                                                                                                                                                                                                                                                                                                                                                                                        </v>
          </cell>
          <cell r="C7609" t="str">
            <v xml:space="preserve">KG    </v>
          </cell>
          <cell r="D7609" t="str">
            <v>5,98</v>
          </cell>
        </row>
        <row r="7610">
          <cell r="A7610">
            <v>1322</v>
          </cell>
          <cell r="B7610" t="str">
            <v xml:space="preserve">CHAPA DE ACO FINA A QUENTE BITOLA MSG 16, E = 1,50 MM (12,00 KG/M2)                                                                                                                                                                                                                                                                                                                                                                                                                                       </v>
          </cell>
          <cell r="C7610" t="str">
            <v xml:space="preserve">KG    </v>
          </cell>
          <cell r="D7610" t="str">
            <v>6,59</v>
          </cell>
        </row>
        <row r="7611">
          <cell r="A7611">
            <v>1323</v>
          </cell>
          <cell r="B7611" t="str">
            <v xml:space="preserve">CHAPA DE ACO FINA A QUENTE BITOLA MSG 18, E = 1,20 MM (9,60 KG/M2)                                                                                                                                                                                                                                                                                                                                                                                                                                        </v>
          </cell>
          <cell r="C7611" t="str">
            <v xml:space="preserve">KG    </v>
          </cell>
          <cell r="D7611" t="str">
            <v>6,45</v>
          </cell>
        </row>
        <row r="7612">
          <cell r="A7612">
            <v>1319</v>
          </cell>
          <cell r="B7612" t="str">
            <v xml:space="preserve">CHAPA DE ACO FINA A QUENTE BITOLA MSG 3/16 ", E = 4,75 MM (38,00 KG/M2)                                                                                                                                                                                                                                                                                                                                                                                                                                   </v>
          </cell>
          <cell r="C7612" t="str">
            <v xml:space="preserve">KG    </v>
          </cell>
          <cell r="D7612" t="str">
            <v>5,70</v>
          </cell>
        </row>
        <row r="7613">
          <cell r="A7613">
            <v>11026</v>
          </cell>
          <cell r="B7613" t="str">
            <v xml:space="preserve">CHAPA DE ACO GALVANIZADA BITOLA GSG 14, E = 1,95 MM (15,60 KG/M2)                                                                                                                                                                                                                                                                                                                                                                                                                                         </v>
          </cell>
          <cell r="C7613" t="str">
            <v xml:space="preserve">KG    </v>
          </cell>
          <cell r="D7613" t="str">
            <v>7,64</v>
          </cell>
        </row>
        <row r="7614">
          <cell r="A7614">
            <v>11027</v>
          </cell>
          <cell r="B7614" t="str">
            <v xml:space="preserve">CHAPA DE ACO GALVANIZADA BITOLA GSG 16, E = 1,55 MM (12,40 KG/M2)                                                                                                                                                                                                                                                                                                                                                                                                                                         </v>
          </cell>
          <cell r="C7614" t="str">
            <v xml:space="preserve">KG    </v>
          </cell>
          <cell r="D7614" t="str">
            <v>8,11</v>
          </cell>
        </row>
        <row r="7615">
          <cell r="A7615">
            <v>11046</v>
          </cell>
          <cell r="B7615" t="str">
            <v xml:space="preserve">CHAPA DE ACO GALVANIZADA BITOLA GSG 18, E = 1,25 MM (10,00 KG/M2)                                                                                                                                                                                                                                                                                                                                                                                                                                         </v>
          </cell>
          <cell r="C7615" t="str">
            <v xml:space="preserve">KG    </v>
          </cell>
          <cell r="D7615" t="str">
            <v>7,88</v>
          </cell>
        </row>
        <row r="7616">
          <cell r="A7616">
            <v>11047</v>
          </cell>
          <cell r="B7616" t="str">
            <v xml:space="preserve">CHAPA DE ACO GALVANIZADA BITOLA GSG 19, E = 1,11 MM (8,88 KG/M2)                                                                                                                                                                                                                                                                                                                                                                                                                                          </v>
          </cell>
          <cell r="C7616" t="str">
            <v xml:space="preserve">KG    </v>
          </cell>
          <cell r="D7616" t="str">
            <v>5,95</v>
          </cell>
        </row>
        <row r="7617">
          <cell r="A7617">
            <v>39630</v>
          </cell>
          <cell r="B7617" t="str">
            <v xml:space="preserve">CHAPA DE ACO GALVANIZADA BITOLA GSG 20, E = 0,95 MM (7,60 KG/M2)                                                                                                                                                                                                                                                                                                                                                                                                                                          </v>
          </cell>
          <cell r="C7617" t="str">
            <v xml:space="preserve">M2    </v>
          </cell>
          <cell r="D7617" t="str">
            <v>55,32</v>
          </cell>
        </row>
        <row r="7618">
          <cell r="A7618">
            <v>11049</v>
          </cell>
          <cell r="B7618" t="str">
            <v xml:space="preserve">CHAPA DE ACO GALVANIZADA BITOLA GSG 22, E = 0,80 MM (6,40 KG/M2)                                                                                                                                                                                                                                                                                                                                                                                                                                          </v>
          </cell>
          <cell r="C7618" t="str">
            <v xml:space="preserve">KG    </v>
          </cell>
          <cell r="D7618" t="str">
            <v>7,34</v>
          </cell>
        </row>
        <row r="7619">
          <cell r="A7619">
            <v>39632</v>
          </cell>
          <cell r="B7619" t="str">
            <v xml:space="preserve">CHAPA DE ACO GALVANIZADA BITOLA GSG 24, E = 0,65 MM (5,20 KG/M2)                                                                                                                                                                                                                                                                                                                                                                                                                                          </v>
          </cell>
          <cell r="C7619" t="str">
            <v xml:space="preserve">M2    </v>
          </cell>
          <cell r="D7619" t="str">
            <v>38,60</v>
          </cell>
        </row>
        <row r="7620">
          <cell r="A7620">
            <v>11051</v>
          </cell>
          <cell r="B7620" t="str">
            <v xml:space="preserve">CHAPA DE ACO GALVANIZADA BITOLA GSG 26, E = 0,50 MM (4,00 KG/M2)                                                                                                                                                                                                                                                                                                                                                                                                                                          </v>
          </cell>
          <cell r="C7620" t="str">
            <v xml:space="preserve">KG    </v>
          </cell>
          <cell r="D7620" t="str">
            <v>7,88</v>
          </cell>
        </row>
        <row r="7621">
          <cell r="A7621">
            <v>11061</v>
          </cell>
          <cell r="B7621" t="str">
            <v xml:space="preserve">CHAPA DE ACO GALVANIZADA BITOLA GSG 30, E = 0,35 MM (2,80 KG/M2)                                                                                                                                                                                                                                                                                                                                                                                                                                          </v>
          </cell>
          <cell r="C7621" t="str">
            <v xml:space="preserve">KG    </v>
          </cell>
          <cell r="D7621" t="str">
            <v>5,51</v>
          </cell>
        </row>
        <row r="7622">
          <cell r="A7622">
            <v>1336</v>
          </cell>
          <cell r="B7622" t="str">
            <v xml:space="preserve">CHAPA DE ACO GROSSA, ASTM A36, E = 1 " (25,40 MM) 199,18 KG/M2                                                                                                                                                                                                                                                                                                                                                                                                                                            </v>
          </cell>
          <cell r="C7622" t="str">
            <v xml:space="preserve">M2    </v>
          </cell>
          <cell r="D7622" t="str">
            <v>1.476,20</v>
          </cell>
        </row>
        <row r="7623">
          <cell r="A7623">
            <v>1333</v>
          </cell>
          <cell r="B7623" t="str">
            <v xml:space="preserve">CHAPA DE ACO GROSSA, ASTM A36, E = 1/2 " (12,70 MM) 99,59 KG/M2                                                                                                                                                                                                                                                                                                                                                                                                                                           </v>
          </cell>
          <cell r="C7623" t="str">
            <v xml:space="preserve">KG    </v>
          </cell>
          <cell r="D7623" t="str">
            <v>5,74</v>
          </cell>
        </row>
        <row r="7624">
          <cell r="A7624">
            <v>1330</v>
          </cell>
          <cell r="B7624" t="str">
            <v xml:space="preserve">CHAPA DE ACO GROSSA, ASTM A36, E = 1/4 " (6,35 MM) 49,79 KG/M2                                                                                                                                                                                                                                                                                                                                                                                                                                            </v>
          </cell>
          <cell r="C7624" t="str">
            <v xml:space="preserve">KG    </v>
          </cell>
          <cell r="D7624" t="str">
            <v>5,88</v>
          </cell>
        </row>
        <row r="7625">
          <cell r="A7625">
            <v>10957</v>
          </cell>
          <cell r="B7625" t="str">
            <v xml:space="preserve">CHAPA DE ACO GROSSA, ASTM A36, E = 3/4 " (19,05 MM) 149,39 KG/M2                                                                                                                                                                                                                                                                                                                                                                                                                                          </v>
          </cell>
          <cell r="C7625" t="str">
            <v xml:space="preserve">KG    </v>
          </cell>
          <cell r="D7625" t="str">
            <v>7,34</v>
          </cell>
        </row>
        <row r="7626">
          <cell r="A7626">
            <v>1332</v>
          </cell>
          <cell r="B7626" t="str">
            <v xml:space="preserve">CHAPA DE ACO GROSSA, ASTM A36, E = 3/8 " (9,53 MM) 74,69 KG/M2                                                                                                                                                                                                                                                                                                                                                                                                                                            </v>
          </cell>
          <cell r="C7626" t="str">
            <v xml:space="preserve">KG    </v>
          </cell>
          <cell r="D7626" t="str">
            <v>6,11</v>
          </cell>
        </row>
        <row r="7627">
          <cell r="A7627">
            <v>1334</v>
          </cell>
          <cell r="B7627" t="str">
            <v xml:space="preserve">CHAPA DE ACO GROSSA, ASTM A36, E = 5/8 " (15,88 MM) 124,49 KG/M2                                                                                                                                                                                                                                                                                                                                                                                                                                          </v>
          </cell>
          <cell r="C7627" t="str">
            <v xml:space="preserve">KG    </v>
          </cell>
          <cell r="D7627" t="str">
            <v>6,77</v>
          </cell>
        </row>
        <row r="7628">
          <cell r="A7628">
            <v>1335</v>
          </cell>
          <cell r="B7628" t="str">
            <v xml:space="preserve">CHAPA DE ACO GROSSA, ASTM A36, E = 7/8 " (22,23 MM) 174,28 KG/M2                                                                                                                                                                                                                                                                                                                                                                                                                                          </v>
          </cell>
          <cell r="C7628" t="str">
            <v xml:space="preserve">KG    </v>
          </cell>
          <cell r="D7628" t="str">
            <v>6,87</v>
          </cell>
        </row>
        <row r="7629">
          <cell r="A7629">
            <v>40425</v>
          </cell>
          <cell r="B7629" t="str">
            <v xml:space="preserve">CHAPA DE ACO GROSSA, SAE 1020, BITOLA 1/4", E = 6,35 MM (49,85 KG/M2)                                                                                                                                                                                                                                                                                                                                                                                                                                     </v>
          </cell>
          <cell r="C7629" t="str">
            <v xml:space="preserve">KG    </v>
          </cell>
          <cell r="D7629" t="str">
            <v>5,11</v>
          </cell>
        </row>
        <row r="7630">
          <cell r="A7630">
            <v>1337</v>
          </cell>
          <cell r="B7630" t="str">
            <v xml:space="preserve">CHAPA DE ACO XADREZ PARA PISOS, E = 1/4 " (6,30 MM) 54,53 KG/M2                                                                                                                                                                                                                                                                                                                                                                                                                                           </v>
          </cell>
          <cell r="C7630" t="str">
            <v xml:space="preserve">KG    </v>
          </cell>
          <cell r="D7630" t="str">
            <v>7,24</v>
          </cell>
        </row>
        <row r="7631">
          <cell r="A7631">
            <v>11122</v>
          </cell>
          <cell r="B7631" t="str">
            <v xml:space="preserve">CHAPA DE ALUMINIO, E = 3 MM, L = 1000 MM - 8,10 KG/M2 (LIGA 1200 - H14)                                                                                                                                                                                                                                                                                                                                                                                                                                   </v>
          </cell>
          <cell r="C7631" t="str">
            <v xml:space="preserve">KG    </v>
          </cell>
          <cell r="D7631" t="str">
            <v>32,19</v>
          </cell>
        </row>
        <row r="7632">
          <cell r="A7632">
            <v>11123</v>
          </cell>
          <cell r="B7632" t="str">
            <v xml:space="preserve">CHAPA DE ALUMINIO, E = 4 MM, L = 1000 MM - 10,8 KG/M2 (LIGA 1200 - H14)                                                                                                                                                                                                                                                                                                                                                                                                                                   </v>
          </cell>
          <cell r="C7632" t="str">
            <v xml:space="preserve">KG    </v>
          </cell>
          <cell r="D7632" t="str">
            <v>32,19</v>
          </cell>
        </row>
        <row r="7633">
          <cell r="A7633">
            <v>11125</v>
          </cell>
          <cell r="B7633" t="str">
            <v xml:space="preserve">CHAPA DE ALUMINIO, E = 5 MM, L = 1060 MM - 13,5 KG/M2 (LIGA 1200 - H14)                                                                                                                                                                                                                                                                                                                                                                                                                                   </v>
          </cell>
          <cell r="C7633" t="str">
            <v xml:space="preserve">KG    </v>
          </cell>
          <cell r="D7633" t="str">
            <v>32,19</v>
          </cell>
        </row>
        <row r="7634">
          <cell r="A7634">
            <v>39416</v>
          </cell>
          <cell r="B7634" t="str">
            <v xml:space="preserve">CHAPA DE GESSO ACARTONADO, RESISTENTE A UMIDADE (RU), COR VERDE, E = 12,5 MM, 1200 X 1800 MM (L X C)                                                                                                                                                                                                                                                                                                                                                                                                      </v>
          </cell>
          <cell r="C7634" t="str">
            <v xml:space="preserve">M2    </v>
          </cell>
          <cell r="D7634" t="str">
            <v>30,35</v>
          </cell>
        </row>
        <row r="7635">
          <cell r="A7635">
            <v>39417</v>
          </cell>
          <cell r="B7635" t="str">
            <v xml:space="preserve">CHAPA DE GESSO ACARTONADO, RESISTENTE A UMIDADE (RU), COR VERDE, E = 12,5 MM, 1200 X 2400 MM (L X C)                                                                                                                                                                                                                                                                                                                                                                                                      </v>
          </cell>
          <cell r="C7635" t="str">
            <v xml:space="preserve">M2    </v>
          </cell>
          <cell r="D7635" t="str">
            <v>31,82</v>
          </cell>
        </row>
        <row r="7636">
          <cell r="A7636">
            <v>39414</v>
          </cell>
          <cell r="B7636" t="str">
            <v xml:space="preserve">CHAPA DE GESSO ACARTONADO, RESISTENTE AO FOGO (RF), COR ROSA, E = 12,5 MM, 1200 X 1800 MM (L X C)                                                                                                                                                                                                                                                                                                                                                                                                         </v>
          </cell>
          <cell r="C7636" t="str">
            <v xml:space="preserve">M2    </v>
          </cell>
          <cell r="D7636" t="str">
            <v>28,50</v>
          </cell>
        </row>
        <row r="7637">
          <cell r="A7637">
            <v>39415</v>
          </cell>
          <cell r="B7637" t="str">
            <v xml:space="preserve">CHAPA DE GESSO ACARTONADO, RESISTENTE AO FOGO (RF), COR ROSA, E = 12,5 MM, 1200 X 2400 MM (L X C)                                                                                                                                                                                                                                                                                                                                                                                                         </v>
          </cell>
          <cell r="C7637" t="str">
            <v xml:space="preserve">M2    </v>
          </cell>
          <cell r="D7637" t="str">
            <v>30,21</v>
          </cell>
        </row>
        <row r="7638">
          <cell r="A7638">
            <v>39412</v>
          </cell>
          <cell r="B7638" t="str">
            <v xml:space="preserve">CHAPA DE GESSO ACARTONADO, STANDARD (ST), COR BRANCA, E = 12,5 MM, 1200 X 1800 MM (L X C)                                                                                                                                                                                                                                                                                                                                                                                                                 </v>
          </cell>
          <cell r="C7638" t="str">
            <v xml:space="preserve">M2    </v>
          </cell>
          <cell r="D7638" t="str">
            <v>21,46</v>
          </cell>
        </row>
        <row r="7639">
          <cell r="A7639">
            <v>39413</v>
          </cell>
          <cell r="B7639" t="str">
            <v xml:space="preserve">CHAPA DE GESSO ACARTONADO, STANDARD (ST), COR BRANCA, E = 12,5 MM, 1200 X 2400 MM (L X C)                                                                                                                                                                                                                                                                                                                                                                                                                 </v>
          </cell>
          <cell r="C7639" t="str">
            <v xml:space="preserve">M2    </v>
          </cell>
          <cell r="D7639" t="str">
            <v>21,25</v>
          </cell>
        </row>
        <row r="7640">
          <cell r="A7640">
            <v>1338</v>
          </cell>
          <cell r="B7640" t="str">
            <v xml:space="preserve">CHAPA DE LAMINADO MELAMINICO, LISO BRILHANTE, DE *1,25 X 3,08* M, E = 0,8 MM                                                                                                                                                                                                                                                                                                                                                                                                                              </v>
          </cell>
          <cell r="C7640" t="str">
            <v xml:space="preserve">M2    </v>
          </cell>
          <cell r="D7640" t="str">
            <v>28,54</v>
          </cell>
        </row>
        <row r="7641">
          <cell r="A7641">
            <v>1340</v>
          </cell>
          <cell r="B7641" t="str">
            <v xml:space="preserve">CHAPA DE LAMINADO MELAMINICO, LISO FOSCO, DE *1,25 X 3,08* M, E = 0,8 MM                                                                                                                                                                                                                                                                                                                                                                                                                                  </v>
          </cell>
          <cell r="C7641" t="str">
            <v xml:space="preserve">M2    </v>
          </cell>
          <cell r="D7641" t="str">
            <v>32,99</v>
          </cell>
        </row>
        <row r="7642">
          <cell r="A7642">
            <v>1341</v>
          </cell>
          <cell r="B7642" t="str">
            <v xml:space="preserve">CHAPA DE LAMINADO MELAMINICO, TEXTURIZADO, DE *1,25 X 3,08* M, E = 0,8 MM                                                                                                                                                                                                                                                                                                                                                                                                                                 </v>
          </cell>
          <cell r="C7642" t="str">
            <v xml:space="preserve">M2    </v>
          </cell>
          <cell r="D7642" t="str">
            <v>31,78</v>
          </cell>
        </row>
        <row r="7643">
          <cell r="A7643">
            <v>1364</v>
          </cell>
          <cell r="B7643" t="str">
            <v xml:space="preserve">CHAPA DE MADEIRA COMPENSADA DE PINUS, VIROLA OU EQUIVALENTE, DE *2,2 X 1,6* M, E = 10 MM                                                                                                                                                                                                                                                                                                                                                                                                                  </v>
          </cell>
          <cell r="C7643" t="str">
            <v xml:space="preserve">M2    </v>
          </cell>
          <cell r="D7643" t="str">
            <v>28,43</v>
          </cell>
        </row>
        <row r="7644">
          <cell r="A7644">
            <v>1361</v>
          </cell>
          <cell r="B7644" t="str">
            <v xml:space="preserve">CHAPA DE MADEIRA COMPENSADA DE PINUS, VIROLA OU EQUIVALENTE, DE *2,2 X 1,6* M, E = 12 MM                                                                                                                                                                                                                                                                                                                                                                                                                  </v>
          </cell>
          <cell r="C7644" t="str">
            <v xml:space="preserve">UN    </v>
          </cell>
          <cell r="D7644" t="str">
            <v>118,58</v>
          </cell>
        </row>
        <row r="7645">
          <cell r="A7645">
            <v>1362</v>
          </cell>
          <cell r="B7645" t="str">
            <v xml:space="preserve">CHAPA DE MADEIRA COMPENSADA DE PINUS, VIROLA OU EQUIVALENTE, DE *2,2 X 1,6* M, E = 15 MM                                                                                                                                                                                                                                                                                                                                                                                                                  </v>
          </cell>
          <cell r="C7645" t="str">
            <v xml:space="preserve">M2    </v>
          </cell>
          <cell r="D7645" t="str">
            <v>39,58</v>
          </cell>
        </row>
        <row r="7646">
          <cell r="A7646">
            <v>11131</v>
          </cell>
          <cell r="B7646" t="str">
            <v xml:space="preserve">CHAPA DE MADEIRA COMPENSADA DE PINUS, VIROLA OU EQUIVALENTE, DE *2,2 X 1,6* M, E = 20 MM                                                                                                                                                                                                                                                                                                                                                                                                                  </v>
          </cell>
          <cell r="C7646" t="str">
            <v xml:space="preserve">M2    </v>
          </cell>
          <cell r="D7646" t="str">
            <v>50,66</v>
          </cell>
        </row>
        <row r="7647">
          <cell r="A7647">
            <v>11132</v>
          </cell>
          <cell r="B7647" t="str">
            <v xml:space="preserve">CHAPA DE MADEIRA COMPENSADA DE PINUS, VIROLA OU EQUIVALENTE, DE *2,2 X 1,6* M, E = 25 MM                                                                                                                                                                                                                                                                                                                                                                                                                  </v>
          </cell>
          <cell r="C7647" t="str">
            <v xml:space="preserve">M2    </v>
          </cell>
          <cell r="D7647" t="str">
            <v>59,89</v>
          </cell>
        </row>
        <row r="7648">
          <cell r="A7648">
            <v>1363</v>
          </cell>
          <cell r="B7648" t="str">
            <v xml:space="preserve">CHAPA DE MADEIRA COMPENSADA DE PINUS, VIROLA OU EQUIVALENTE, DE *2,2 X 1,6* M, E = 6 MM                                                                                                                                                                                                                                                                                                                                                                                                                   </v>
          </cell>
          <cell r="C7648" t="str">
            <v xml:space="preserve">M2    </v>
          </cell>
          <cell r="D7648" t="str">
            <v>20,14</v>
          </cell>
        </row>
        <row r="7649">
          <cell r="A7649">
            <v>11130</v>
          </cell>
          <cell r="B7649" t="str">
            <v xml:space="preserve">CHAPA DE MADEIRA COMPENSADA DE PINUS, VIROLA OU EQUIVALENTE, DE *2,2 X 1,6* M, E = 8 MM                                                                                                                                                                                                                                                                                                                                                                                                                   </v>
          </cell>
          <cell r="C7649" t="str">
            <v xml:space="preserve">M2    </v>
          </cell>
          <cell r="D7649" t="str">
            <v>25,51</v>
          </cell>
        </row>
        <row r="7650">
          <cell r="A7650">
            <v>11134</v>
          </cell>
          <cell r="B7650" t="str">
            <v xml:space="preserve">CHAPA DE MADEIRA COMPENSADA NAVAL (COM COLA FENOLICA), E = 10 MM, DE *1,60 X 2,20* M                                                                                                                                                                                                                                                                                                                                                                                                                      </v>
          </cell>
          <cell r="C7650" t="str">
            <v xml:space="preserve">M2    </v>
          </cell>
          <cell r="D7650" t="str">
            <v>31,22</v>
          </cell>
        </row>
        <row r="7651">
          <cell r="A7651">
            <v>11135</v>
          </cell>
          <cell r="B7651" t="str">
            <v xml:space="preserve">CHAPA DE MADEIRA COMPENSADA NAVAL (COM COLA FENOLICA), E = 12 MM, DE *1,60 X 2,20* M                                                                                                                                                                                                                                                                                                                                                                                                                      </v>
          </cell>
          <cell r="C7651" t="str">
            <v xml:space="preserve">M2    </v>
          </cell>
          <cell r="D7651" t="str">
            <v>38,05</v>
          </cell>
        </row>
        <row r="7652">
          <cell r="A7652">
            <v>11136</v>
          </cell>
          <cell r="B7652" t="str">
            <v xml:space="preserve">CHAPA DE MADEIRA COMPENSADA NAVAL (COM COLA FENOLICA), E = 15 MM, DE *1,60 X 2,20* M                                                                                                                                                                                                                                                                                                                                                                                                                      </v>
          </cell>
          <cell r="C7652" t="str">
            <v xml:space="preserve">M2    </v>
          </cell>
          <cell r="D7652" t="str">
            <v>41,16</v>
          </cell>
        </row>
        <row r="7653">
          <cell r="A7653">
            <v>34743</v>
          </cell>
          <cell r="B7653" t="str">
            <v xml:space="preserve">CHAPA DE MADEIRA COMPENSADA NAVAL (COM COLA FENOLICA), E = 18 MM, DE *1,60 X 2,20* M                                                                                                                                                                                                                                                                                                                                                                                                                      </v>
          </cell>
          <cell r="C7653" t="str">
            <v xml:space="preserve">M2    </v>
          </cell>
          <cell r="D7653" t="str">
            <v>52,40</v>
          </cell>
        </row>
        <row r="7654">
          <cell r="A7654">
            <v>11137</v>
          </cell>
          <cell r="B7654" t="str">
            <v xml:space="preserve">CHAPA DE MADEIRA COMPENSADA NAVAL (COM COLA FENOLICA), E = 20 MM, DE *1,60 X 2,20* M                                                                                                                                                                                                                                                                                                                                                                                                                      </v>
          </cell>
          <cell r="C7654" t="str">
            <v xml:space="preserve">M2    </v>
          </cell>
          <cell r="D7654" t="str">
            <v>58,44</v>
          </cell>
        </row>
        <row r="7655">
          <cell r="A7655">
            <v>34745</v>
          </cell>
          <cell r="B7655" t="str">
            <v xml:space="preserve">CHAPA DE MADEIRA COMPENSADA NAVAL (COM COLA FENOLICA), E = 25 MM, DE *1,60 X 2,20* M                                                                                                                                                                                                                                                                                                                                                                                                                      </v>
          </cell>
          <cell r="C7655" t="str">
            <v xml:space="preserve">M2    </v>
          </cell>
          <cell r="D7655" t="str">
            <v>66,60</v>
          </cell>
        </row>
        <row r="7656">
          <cell r="A7656">
            <v>34746</v>
          </cell>
          <cell r="B7656" t="str">
            <v xml:space="preserve">CHAPA DE MADEIRA COMPENSADA NAVAL (COM COLA FENOLICA), E = 4 MM, DE *1,60 X 2,20* M                                                                                                                                                                                                                                                                                                                                                                                                                       </v>
          </cell>
          <cell r="C7656" t="str">
            <v xml:space="preserve">M2    </v>
          </cell>
          <cell r="D7656" t="str">
            <v>17,15</v>
          </cell>
        </row>
        <row r="7657">
          <cell r="A7657">
            <v>1360</v>
          </cell>
          <cell r="B7657" t="str">
            <v xml:space="preserve">CHAPA DE MADEIRA COMPENSADA NAVAL (COM COLA FENOLICA), E = 6 MM, DE *1,60 X 2,20* M                                                                                                                                                                                                                                                                                                                                                                                                                       </v>
          </cell>
          <cell r="C7657" t="str">
            <v xml:space="preserve">M2    </v>
          </cell>
          <cell r="D7657" t="str">
            <v>21,18</v>
          </cell>
        </row>
        <row r="7658">
          <cell r="A7658">
            <v>1346</v>
          </cell>
          <cell r="B7658" t="str">
            <v xml:space="preserve">CHAPA DE MADEIRA COMPENSADA PLASTIFICADA PARA FORMA DE CONCRETO, DE 2,20 x 1,10 M, E = 10 MM                                                                                                                                                                                                                                                                                                                                                                                                              </v>
          </cell>
          <cell r="C7658" t="str">
            <v xml:space="preserve">M2    </v>
          </cell>
          <cell r="D7658" t="str">
            <v>20,63</v>
          </cell>
        </row>
        <row r="7659">
          <cell r="A7659">
            <v>1345</v>
          </cell>
          <cell r="B7659" t="str">
            <v xml:space="preserve">CHAPA DE MADEIRA COMPENSADA PLASTIFICADA PARA FORMA DE CONCRETO, DE 2,20 x 1,10 M, E = 18 MM                                                                                                                                                                                                                                                                                                                                                                                                              </v>
          </cell>
          <cell r="C7659" t="str">
            <v xml:space="preserve">M2    </v>
          </cell>
          <cell r="D7659" t="str">
            <v>33,44</v>
          </cell>
        </row>
        <row r="7660">
          <cell r="A7660">
            <v>1344</v>
          </cell>
          <cell r="B7660" t="str">
            <v xml:space="preserve">CHAPA DE MADEIRA COMPENSADA PLASTIFICADA PARA FORMA DE CONCRETO, DE 2,20 x 1,10 M, E = 6 MM                                                                                                                                                                                                                                                                                                                                                                                                               </v>
          </cell>
          <cell r="C7660" t="str">
            <v xml:space="preserve">UN    </v>
          </cell>
          <cell r="D7660" t="str">
            <v>35,96</v>
          </cell>
        </row>
        <row r="7661">
          <cell r="A7661">
            <v>1342</v>
          </cell>
          <cell r="B7661" t="str">
            <v xml:space="preserve">CHAPA DE MADEIRA COMPENSADA PLASTIFICADA PARA FORMA DE CONCRETO, DE 2,20 X 1,10 m, E = 14 MM                                                                                                                                                                                                                                                                                                                                                                                                              </v>
          </cell>
          <cell r="C7661" t="str">
            <v xml:space="preserve">UN    </v>
          </cell>
          <cell r="D7661" t="str">
            <v>63,56</v>
          </cell>
        </row>
        <row r="7662">
          <cell r="A7662">
            <v>1347</v>
          </cell>
          <cell r="B7662" t="str">
            <v xml:space="preserve">CHAPA DE MADEIRA COMPENSADA PLASTIFICADA PARA FORMA DE CONCRETO, DE 2,20 X 1,10 M, E = 12 MM                                                                                                                                                                                                                                                                                                                                                                                                              </v>
          </cell>
          <cell r="C7662" t="str">
            <v xml:space="preserve">M2    </v>
          </cell>
          <cell r="D7662" t="str">
            <v>24,66</v>
          </cell>
        </row>
        <row r="7663">
          <cell r="A7663">
            <v>1349</v>
          </cell>
          <cell r="B7663" t="str">
            <v xml:space="preserve">CHAPA DE MADEIRA COMPENSADA PLASTIFICADA PARA FORMA DE CONCRETO, DE 2,20 X 1,10 M, E = 20 MM                                                                                                                                                                                                                                                                                                                                                                                                              </v>
          </cell>
          <cell r="C7663" t="str">
            <v xml:space="preserve">UN    </v>
          </cell>
          <cell r="D7663" t="str">
            <v>90,65</v>
          </cell>
        </row>
        <row r="7664">
          <cell r="A7664">
            <v>1350</v>
          </cell>
          <cell r="B7664" t="str">
            <v xml:space="preserve">CHAPA DE MADEIRA COMPENSADA RESINADA PARA FORMA DE CONCRETO, DE *2,2 X 1,1* M, E = 10 MM                                                                                                                                                                                                                                                                                                                                                                                                                  </v>
          </cell>
          <cell r="C7664" t="str">
            <v xml:space="preserve">UN    </v>
          </cell>
          <cell r="D7664" t="str">
            <v>46,54</v>
          </cell>
        </row>
        <row r="7665">
          <cell r="A7665">
            <v>1357</v>
          </cell>
          <cell r="B7665" t="str">
            <v xml:space="preserve">CHAPA DE MADEIRA COMPENSADA RESINADA PARA FORMA DE CONCRETO, DE *2,2 X 1,1* M, E = 12 MM                                                                                                                                                                                                                                                                                                                                                                                                                  </v>
          </cell>
          <cell r="C7665" t="str">
            <v xml:space="preserve">UN    </v>
          </cell>
          <cell r="D7665" t="str">
            <v>59,29</v>
          </cell>
        </row>
        <row r="7666">
          <cell r="A7666">
            <v>1355</v>
          </cell>
          <cell r="B7666" t="str">
            <v xml:space="preserve">CHAPA DE MADEIRA COMPENSADA RESINADA PARA FORMA DE CONCRETO, DE *2,2 X 1,1* M, E = 14 MM                                                                                                                                                                                                                                                                                                                                                                                                                  </v>
          </cell>
          <cell r="C7666" t="str">
            <v xml:space="preserve">M2    </v>
          </cell>
          <cell r="D7666" t="str">
            <v>27,28</v>
          </cell>
        </row>
        <row r="7667">
          <cell r="A7667">
            <v>1358</v>
          </cell>
          <cell r="B7667" t="str">
            <v xml:space="preserve">CHAPA DE MADEIRA COMPENSADA RESINADA PARA FORMA DE CONCRETO, DE *2,2 X 1,1* M, E = 17 MM                                                                                                                                                                                                                                                                                                                                                                                                                  </v>
          </cell>
          <cell r="C7667" t="str">
            <v xml:space="preserve">M2    </v>
          </cell>
          <cell r="D7667" t="str">
            <v>31,61</v>
          </cell>
        </row>
        <row r="7668">
          <cell r="A7668">
            <v>1359</v>
          </cell>
          <cell r="B7668" t="str">
            <v xml:space="preserve">CHAPA DE MADEIRA COMPENSADA RESINADA PARA FORMA DE CONCRETO, DE *2,2 X 1,1* M, E = 20 MM                                                                                                                                                                                                                                                                                                                                                                                                                  </v>
          </cell>
          <cell r="C7668" t="str">
            <v xml:space="preserve">UN    </v>
          </cell>
          <cell r="D7668" t="str">
            <v>91,59</v>
          </cell>
        </row>
        <row r="7669">
          <cell r="A7669">
            <v>1351</v>
          </cell>
          <cell r="B7669" t="str">
            <v xml:space="preserve">CHAPA DE MADEIRA COMPENSADA RESINADA PARA FORMA DE CONCRETO, DE *2,2 X 1,1* M, E = 6 MM                                                                                                                                                                                                                                                                                                                                                                                                                   </v>
          </cell>
          <cell r="C7669" t="str">
            <v xml:space="preserve">UN    </v>
          </cell>
          <cell r="D7669" t="str">
            <v>29,51</v>
          </cell>
        </row>
        <row r="7670">
          <cell r="A7670">
            <v>34659</v>
          </cell>
          <cell r="B7670" t="str">
            <v xml:space="preserve">CHAPA DE MDF BRANCO LISO 1 FACE, E = 12 MM, DE *2,75 X 1,85* M                                                                                                                                                                                                                                                                                                                                                                                                                                            </v>
          </cell>
          <cell r="C7670" t="str">
            <v xml:space="preserve">M2    </v>
          </cell>
          <cell r="D7670" t="str">
            <v>28,87</v>
          </cell>
        </row>
        <row r="7671">
          <cell r="A7671">
            <v>34514</v>
          </cell>
          <cell r="B7671" t="str">
            <v xml:space="preserve">CHAPA DE MDF BRANCO LISO 1 FACE, E = 15 MM, DE *2,75 X 1,85* M                                                                                                                                                                                                                                                                                                                                                                                                                                            </v>
          </cell>
          <cell r="C7671" t="str">
            <v xml:space="preserve">M2    </v>
          </cell>
          <cell r="D7671" t="str">
            <v>31,98</v>
          </cell>
        </row>
        <row r="7672">
          <cell r="A7672">
            <v>34660</v>
          </cell>
          <cell r="B7672" t="str">
            <v xml:space="preserve">CHAPA DE MDF BRANCO LISO 1 FACE, E = 18 MM, DE *2,75 X 1,85* M                                                                                                                                                                                                                                                                                                                                                                                                                                            </v>
          </cell>
          <cell r="C7672" t="str">
            <v xml:space="preserve">M2    </v>
          </cell>
          <cell r="D7672" t="str">
            <v>40,58</v>
          </cell>
        </row>
        <row r="7673">
          <cell r="A7673">
            <v>34661</v>
          </cell>
          <cell r="B7673" t="str">
            <v xml:space="preserve">CHAPA DE MDF BRANCO LISO 1 FACE, E = 25 MM, DE *2,75 X 1,85* M                                                                                                                                                                                                                                                                                                                                                                                                                                            </v>
          </cell>
          <cell r="C7673" t="str">
            <v xml:space="preserve">M2    </v>
          </cell>
          <cell r="D7673" t="str">
            <v>58,29</v>
          </cell>
        </row>
        <row r="7674">
          <cell r="A7674">
            <v>34667</v>
          </cell>
          <cell r="B7674" t="str">
            <v xml:space="preserve">CHAPA DE MDF BRANCO LISO 1 FACE, E = 6 MM, DE *2,75 X 1,85* M                                                                                                                                                                                                                                                                                                                                                                                                                                             </v>
          </cell>
          <cell r="C7674" t="str">
            <v xml:space="preserve">M2    </v>
          </cell>
          <cell r="D7674" t="str">
            <v>21,11</v>
          </cell>
        </row>
        <row r="7675">
          <cell r="A7675">
            <v>34668</v>
          </cell>
          <cell r="B7675" t="str">
            <v xml:space="preserve">CHAPA DE MDF BRANCO LISO 1 FACE, E = 9 MM, DE *2,75 X 1,85* M                                                                                                                                                                                                                                                                                                                                                                                                                                             </v>
          </cell>
          <cell r="C7675" t="str">
            <v xml:space="preserve">M2    </v>
          </cell>
          <cell r="D7675" t="str">
            <v>27,58</v>
          </cell>
        </row>
        <row r="7676">
          <cell r="A7676">
            <v>34741</v>
          </cell>
          <cell r="B7676" t="str">
            <v xml:space="preserve">CHAPA DE MDF BRANCO LISO 2 FACES, E = 12 MM, DE *2,75 X 1,85* M                                                                                                                                                                                                                                                                                                                                                                                                                                           </v>
          </cell>
          <cell r="C7676" t="str">
            <v xml:space="preserve">M2    </v>
          </cell>
          <cell r="D7676" t="str">
            <v>30,35</v>
          </cell>
        </row>
        <row r="7677">
          <cell r="A7677">
            <v>34664</v>
          </cell>
          <cell r="B7677" t="str">
            <v xml:space="preserve">CHAPA DE MDF BRANCO LISO 2 FACES, E = 15 MM, DE *2,75 X 1,85* M                                                                                                                                                                                                                                                                                                                                                                                                                                           </v>
          </cell>
          <cell r="C7677" t="str">
            <v xml:space="preserve">M2    </v>
          </cell>
          <cell r="D7677" t="str">
            <v>33,12</v>
          </cell>
        </row>
        <row r="7678">
          <cell r="A7678">
            <v>34665</v>
          </cell>
          <cell r="B7678" t="str">
            <v xml:space="preserve">CHAPA DE MDF BRANCO LISO 2 FACES, E = 18 MM, DE *2,75 X 1,85* M                                                                                                                                                                                                                                                                                                                                                                                                                                           </v>
          </cell>
          <cell r="C7678" t="str">
            <v xml:space="preserve">M2    </v>
          </cell>
          <cell r="D7678" t="str">
            <v>41,11</v>
          </cell>
        </row>
        <row r="7679">
          <cell r="A7679">
            <v>34666</v>
          </cell>
          <cell r="B7679" t="str">
            <v xml:space="preserve">CHAPA DE MDF BRANCO LISO 2 FACES, E = 25 MM, DE *2,75 X 1,85* M                                                                                                                                                                                                                                                                                                                                                                                                                                           </v>
          </cell>
          <cell r="C7679" t="str">
            <v xml:space="preserve">M2    </v>
          </cell>
          <cell r="D7679" t="str">
            <v>62,10</v>
          </cell>
        </row>
        <row r="7680">
          <cell r="A7680">
            <v>34669</v>
          </cell>
          <cell r="B7680" t="str">
            <v xml:space="preserve">CHAPA DE MDF BRANCO LISO 2 FACES, E = 6 MM, DE *2,75 X 1,85* M                                                                                                                                                                                                                                                                                                                                                                                                                                            </v>
          </cell>
          <cell r="C7680" t="str">
            <v xml:space="preserve">M2    </v>
          </cell>
          <cell r="D7680" t="str">
            <v>22,77</v>
          </cell>
        </row>
        <row r="7681">
          <cell r="A7681">
            <v>34670</v>
          </cell>
          <cell r="B7681" t="str">
            <v xml:space="preserve">CHAPA DE MDF BRANCO LISO 2 FACES, E = 9 MM, DE *2,75 X 1,85* M                                                                                                                                                                                                                                                                                                                                                                                                                                            </v>
          </cell>
          <cell r="C7681" t="str">
            <v xml:space="preserve">M2    </v>
          </cell>
          <cell r="D7681" t="str">
            <v>27,85</v>
          </cell>
        </row>
        <row r="7682">
          <cell r="A7682">
            <v>34671</v>
          </cell>
          <cell r="B7682" t="str">
            <v xml:space="preserve">CHAPA DE MDF CRU, E = 12 MM, DE *2,75 X 1,85* M                                                                                                                                                                                                                                                                                                                                                                                                                                                           </v>
          </cell>
          <cell r="C7682" t="str">
            <v xml:space="preserve">M2    </v>
          </cell>
          <cell r="D7682" t="str">
            <v>23,24</v>
          </cell>
        </row>
        <row r="7683">
          <cell r="A7683">
            <v>34672</v>
          </cell>
          <cell r="B7683" t="str">
            <v xml:space="preserve">CHAPA DE MDF CRU, E = 15 MM, DE *2,75 X 1,85* M                                                                                                                                                                                                                                                                                                                                                                                                                                                           </v>
          </cell>
          <cell r="C7683" t="str">
            <v xml:space="preserve">M2    </v>
          </cell>
          <cell r="D7683" t="str">
            <v>24,51</v>
          </cell>
        </row>
        <row r="7684">
          <cell r="A7684">
            <v>34673</v>
          </cell>
          <cell r="B7684" t="str">
            <v xml:space="preserve">CHAPA DE MDF CRU, E = 18 MM, DE *2,75 X 1,85* M                                                                                                                                                                                                                                                                                                                                                                                                                                                           </v>
          </cell>
          <cell r="C7684" t="str">
            <v xml:space="preserve">M2    </v>
          </cell>
          <cell r="D7684" t="str">
            <v>29,91</v>
          </cell>
        </row>
        <row r="7685">
          <cell r="A7685">
            <v>34674</v>
          </cell>
          <cell r="B7685" t="str">
            <v xml:space="preserve">CHAPA DE MDF CRU, E = 20 MM, DE *2,75 X 1,85* M                                                                                                                                                                                                                                                                                                                                                                                                                                                           </v>
          </cell>
          <cell r="C7685" t="str">
            <v xml:space="preserve">M2    </v>
          </cell>
          <cell r="D7685" t="str">
            <v>39,77</v>
          </cell>
        </row>
        <row r="7686">
          <cell r="A7686">
            <v>34675</v>
          </cell>
          <cell r="B7686" t="str">
            <v xml:space="preserve">CHAPA DE MDF CRU, E = 25 MM, DE *2,75 X 1,85* M                                                                                                                                                                                                                                                                                                                                                                                                                                                           </v>
          </cell>
          <cell r="C7686" t="str">
            <v xml:space="preserve">M2    </v>
          </cell>
          <cell r="D7686" t="str">
            <v>48,48</v>
          </cell>
        </row>
        <row r="7687">
          <cell r="A7687">
            <v>34676</v>
          </cell>
          <cell r="B7687" t="str">
            <v xml:space="preserve">CHAPA DE MDF CRU, E = 6 MM, DE *2,75 X 1,85* M                                                                                                                                                                                                                                                                                                                                                                                                                                                            </v>
          </cell>
          <cell r="C7687" t="str">
            <v xml:space="preserve">M2    </v>
          </cell>
          <cell r="D7687" t="str">
            <v>13,96</v>
          </cell>
        </row>
        <row r="7688">
          <cell r="A7688">
            <v>34677</v>
          </cell>
          <cell r="B7688" t="str">
            <v xml:space="preserve">CHAPA DE MDF CRU, E = 9 MM, DE *2,75 X 1,85* M                                                                                                                                                                                                                                                                                                                                                                                                                                                            </v>
          </cell>
          <cell r="C7688" t="str">
            <v xml:space="preserve">M2    </v>
          </cell>
          <cell r="D7688" t="str">
            <v>18,76</v>
          </cell>
        </row>
        <row r="7689">
          <cell r="A7689">
            <v>40623</v>
          </cell>
          <cell r="B7689" t="str">
            <v xml:space="preserve">CHAPA PARA EMENDA DE VIGA, EM ACO GROSSO, QUALIDADE ESTRUTURAL, BITOLA 3/16 ", E= 4,75 MM, 4 FUROS, LARGURA 45 MM, COMPRIMENTO 500 MM                                                                                                                                                                                                                                                                                                                                                                     </v>
          </cell>
          <cell r="C7689" t="str">
            <v xml:space="preserve">PAR   </v>
          </cell>
          <cell r="D7689" t="str">
            <v>32,26</v>
          </cell>
        </row>
        <row r="7690">
          <cell r="A7690">
            <v>11112</v>
          </cell>
          <cell r="B7690" t="str">
            <v xml:space="preserve">CHAPA/BOBINA ALUMINIO, E = 0,5 MM, L = 300 MM - 0,41 KG/M (LIGA 1200 - H14)                                                                                                                                                                                                                                                                                                                                                                                                                               </v>
          </cell>
          <cell r="C7690" t="str">
            <v xml:space="preserve">KG    </v>
          </cell>
          <cell r="D7690" t="str">
            <v>32,19</v>
          </cell>
        </row>
        <row r="7691">
          <cell r="A7691">
            <v>11115</v>
          </cell>
          <cell r="B7691" t="str">
            <v xml:space="preserve">CHAPA/BOBINA ALUMINIO, E = 0,8 MM, L = 1000 MM - 2,16 KG/M (LIGA 1200 - H14)                                                                                                                                                                                                                                                                                                                                                                                                                              </v>
          </cell>
          <cell r="C7691" t="str">
            <v xml:space="preserve">M     </v>
          </cell>
          <cell r="D7691" t="str">
            <v>14,90</v>
          </cell>
        </row>
        <row r="7692">
          <cell r="A7692">
            <v>11113</v>
          </cell>
          <cell r="B7692" t="str">
            <v xml:space="preserve">CHAPA/BOBINA ALUMINIO, E = 0,8 MM, L = 500 MM - 1,08 KG/M (LIGA 1200 - H14)                                                                                                                                                                                                                                                                                                                                                                                                                               </v>
          </cell>
          <cell r="C7692" t="str">
            <v xml:space="preserve">KG    </v>
          </cell>
          <cell r="D7692" t="str">
            <v>32,19</v>
          </cell>
        </row>
        <row r="7693">
          <cell r="A7693">
            <v>11114</v>
          </cell>
          <cell r="B7693" t="str">
            <v xml:space="preserve">CHAPA/BOBINA ALUMINIO, E = 0,8 MM, L = 600 MM - 1,30 KG/M (LIGA 1200 - H14)                                                                                                                                                                                                                                                                                                                                                                                                                               </v>
          </cell>
          <cell r="C7693" t="str">
            <v xml:space="preserve">M     </v>
          </cell>
          <cell r="D7693" t="str">
            <v>24,76</v>
          </cell>
        </row>
        <row r="7694">
          <cell r="A7694">
            <v>12083</v>
          </cell>
          <cell r="B7694" t="str">
            <v xml:space="preserve">CHAVE BLINDADA TRIPOLAR PARA MOTORES, DO TIPO FACA, COM PORTA FUSIVEL DO TIPO CARTUCHO, CORRENTE NOMINAL DE 100 A, TENSAO NOMINAL DE 250 V                                                                                                                                                                                                                                                                                                                                                                </v>
          </cell>
          <cell r="C7694" t="str">
            <v xml:space="preserve">UN    </v>
          </cell>
          <cell r="D7694" t="str">
            <v>635,83</v>
          </cell>
        </row>
        <row r="7695">
          <cell r="A7695">
            <v>12081</v>
          </cell>
          <cell r="B7695" t="str">
            <v xml:space="preserve">CHAVE BLINDADA TRIPOLAR PARA MOTORES, DO TIPO FACA, COM PORTA FUSIVEL DO TIPO CARTUCHO, CORRENTE NOMINAL DE 30 A, TENSAO NOMINAL DE 250 V                                                                                                                                                                                                                                                                                                                                                                 </v>
          </cell>
          <cell r="C7695" t="str">
            <v xml:space="preserve">UN    </v>
          </cell>
          <cell r="D7695" t="str">
            <v>215,02</v>
          </cell>
        </row>
        <row r="7696">
          <cell r="A7696">
            <v>12082</v>
          </cell>
          <cell r="B7696" t="str">
            <v xml:space="preserve">CHAVE BLINDADA TRIPOLAR PARA MOTORES, DO TIPO FACA, COM PORTA FUSIVEL DO TIPO CARTUCHO, CORRENTE NOMINAL DE 60 A, TENSAO NOMINAL DE 250 V                                                                                                                                                                                                                                                                                                                                                                 </v>
          </cell>
          <cell r="C7696" t="str">
            <v xml:space="preserve">UN    </v>
          </cell>
          <cell r="D7696" t="str">
            <v>337,93</v>
          </cell>
        </row>
        <row r="7697">
          <cell r="A7697">
            <v>13354</v>
          </cell>
          <cell r="B7697" t="str">
            <v xml:space="preserve">CHAVE DE PARTIDA DIRETA TRIFASICA, COM CAIXA TERMOPLASTICA, COM FUSIVEL DE 25 A, PARA MOTOR COM POTENCIA DE 7,5 CV E TENSAO DE 380 V                                                                                                                                                                                                                                                                                                                                                                      </v>
          </cell>
          <cell r="C7697" t="str">
            <v xml:space="preserve">UN    </v>
          </cell>
          <cell r="D7697" t="str">
            <v>504,70</v>
          </cell>
        </row>
        <row r="7698">
          <cell r="A7698">
            <v>14057</v>
          </cell>
          <cell r="B7698" t="str">
            <v xml:space="preserve">CHAVE DE PARTIDA DIRETA TRIFASICA, COM CAIXA TERMOPLASTICA, COM FUSIVEL DE 35 A, PARA MOTOR COM POTENCIA DE 5 CV E TENSAO DE 220 V                                                                                                                                                                                                                                                                                                                                                                        </v>
          </cell>
          <cell r="C7698" t="str">
            <v xml:space="preserve">UN    </v>
          </cell>
          <cell r="D7698" t="str">
            <v>281,78</v>
          </cell>
        </row>
        <row r="7699">
          <cell r="A7699">
            <v>14058</v>
          </cell>
          <cell r="B7699" t="str">
            <v xml:space="preserve">CHAVE DE PARTIDA DIRETA TRIFASICA, COM CAIXA TERMOPLASTICA, COM FUSIVEL DE 63 A, PARA MOTOR COM POTENCIA DE 10 CV E TENSAO DE 220 V                                                                                                                                                                                                                                                                                                                                                                       </v>
          </cell>
          <cell r="C7699" t="str">
            <v xml:space="preserve">UN    </v>
          </cell>
          <cell r="D7699" t="str">
            <v>444,51</v>
          </cell>
        </row>
        <row r="7700">
          <cell r="A7700">
            <v>20971</v>
          </cell>
          <cell r="B7700" t="str">
            <v xml:space="preserve">CHAVE DUPLA PARA CONEXOES TIPO STORZ, ENGATE RAPIDO 1 1/2" X 2 1/2", EM LATAO, PARA INSTALACAO PREDIAL COMBATE A INCENDIO                                                                                                                                                                                                                                                                                                                                                                                 </v>
          </cell>
          <cell r="C7700" t="str">
            <v xml:space="preserve">UN    </v>
          </cell>
          <cell r="D7700" t="str">
            <v>18,76</v>
          </cell>
        </row>
        <row r="7701">
          <cell r="A7701">
            <v>5047</v>
          </cell>
          <cell r="B7701" t="str">
            <v xml:space="preserve">CHAVE FUSIVEL PARA REDES DE DISTRIBUICAO, TENSAO DE 15,0 KV, CORRENTE NOMINAL DO PORTA FUSIVEL DE 100 A, CAPACIDADE DE INTERRUPCAO SIMETRICA DE 7,10 KA, CAPACIDADE DE INTERRUPCAO ASSIMETRICA 10,00 KA                                                                                                                                                                                                                                                                                                   </v>
          </cell>
          <cell r="C7701" t="str">
            <v xml:space="preserve">UN    </v>
          </cell>
          <cell r="D7701" t="str">
            <v>302,85</v>
          </cell>
        </row>
        <row r="7702">
          <cell r="A7702">
            <v>13369</v>
          </cell>
          <cell r="B7702" t="str">
            <v xml:space="preserve">CHAVE SECCIONADORA-FUSIVEL BLINDADA TRIPOLAR, ABERTURA COM CARGA, PARA FUSIVEL NH00, CORRENTE NOMINAL DE 160 A, TENSAO DE 500 V                                                                                                                                                                                                                                                                                                                                                                           </v>
          </cell>
          <cell r="C7702" t="str">
            <v xml:space="preserve">UN    </v>
          </cell>
          <cell r="D7702" t="str">
            <v>328,51</v>
          </cell>
        </row>
        <row r="7703">
          <cell r="A7703">
            <v>13370</v>
          </cell>
          <cell r="B7703" t="str">
            <v xml:space="preserve">CHAVE SECCIONADORA-FUSIVEL BLINDADA TRIPOLAR, ABERTURA COM CARGA, PARA FUSIVEL NH01, CORRENTE NOMINAL DE 250 A, TENSAO DE 500 V                                                                                                                                                                                                                                                                                                                                                                           </v>
          </cell>
          <cell r="C7703" t="str">
            <v xml:space="preserve">UN    </v>
          </cell>
          <cell r="D7703" t="str">
            <v>455,39</v>
          </cell>
        </row>
        <row r="7704">
          <cell r="A7704">
            <v>13279</v>
          </cell>
          <cell r="B7704" t="str">
            <v xml:space="preserve">CHUMBADOR DE ACO TIPO PARABOLT, * 5/8" X 200* MM,  COM PORCA E ARRUELA                                                                                                                                                                                                                                                                                                                                                                                                                                    </v>
          </cell>
          <cell r="C7704" t="str">
            <v xml:space="preserve">KG    </v>
          </cell>
          <cell r="D7704" t="str">
            <v>14,34</v>
          </cell>
        </row>
        <row r="7705">
          <cell r="A7705">
            <v>11977</v>
          </cell>
          <cell r="B7705" t="str">
            <v xml:space="preserve">CHUMBADOR DE ACO, DIAMETRO 1/2", COMPRIMENTO 75 MM                                                                                                                                                                                                                                                                                                                                                                                                                                                        </v>
          </cell>
          <cell r="C7705" t="str">
            <v xml:space="preserve">UN    </v>
          </cell>
          <cell r="D7705" t="str">
            <v>7,43</v>
          </cell>
        </row>
        <row r="7706">
          <cell r="A7706">
            <v>11975</v>
          </cell>
          <cell r="B7706" t="str">
            <v xml:space="preserve">CHUMBADOR DE ACO, DIAMETRO 5/8", COMPRIMENTO 6", COM PORCA                                                                                                                                                                                                                                                                                                                                                                                                                                                </v>
          </cell>
          <cell r="C7706" t="str">
            <v xml:space="preserve">UN    </v>
          </cell>
          <cell r="D7706" t="str">
            <v>16,29</v>
          </cell>
        </row>
        <row r="7707">
          <cell r="A7707">
            <v>39746</v>
          </cell>
          <cell r="B7707" t="str">
            <v xml:space="preserve">CHUMBADOR DE ACO, 1" X 600 MM, PARA POSTES DE ACO COM BASE, INCLUSO PORCA E ARRUELA                                                                                                                                                                                                                                                                                                                                                                                                                       </v>
          </cell>
          <cell r="C7707" t="str">
            <v xml:space="preserve">UN    </v>
          </cell>
          <cell r="D7707" t="str">
            <v>181,27</v>
          </cell>
        </row>
        <row r="7708">
          <cell r="A7708">
            <v>11976</v>
          </cell>
          <cell r="B7708" t="str">
            <v xml:space="preserve">CHUMBADOR, DIAMETRO 1/4" COM PARAFUSO 1/4" X 40 MM                                                                                                                                                                                                                                                                                                                                                                                                                                                        </v>
          </cell>
          <cell r="C7708" t="str">
            <v xml:space="preserve">UN    </v>
          </cell>
          <cell r="D7708" t="str">
            <v>0,83</v>
          </cell>
        </row>
        <row r="7709">
          <cell r="A7709">
            <v>1368</v>
          </cell>
          <cell r="B7709" t="str">
            <v xml:space="preserve">CHUVEIRO COMUM EM PLASTICO BRANCO, COM CANO, 3 TEMPERATURAS, 5500 W (110/220 V)                                                                                                                                                                                                                                                                                                                                                                                                                           </v>
          </cell>
          <cell r="C7709" t="str">
            <v xml:space="preserve">UN    </v>
          </cell>
          <cell r="D7709" t="str">
            <v>56,00</v>
          </cell>
        </row>
        <row r="7710">
          <cell r="A7710">
            <v>1367</v>
          </cell>
          <cell r="B7710" t="str">
            <v xml:space="preserve">CHUVEIRO COMUM EM PLASTICO CROMADO, COM CANO, 4 TEMPERATURAS (110/220 V)                                                                                                                                                                                                                                                                                                                                                                                                                                  </v>
          </cell>
          <cell r="C7710" t="str">
            <v xml:space="preserve">UN    </v>
          </cell>
          <cell r="D7710" t="str">
            <v>181,14</v>
          </cell>
        </row>
        <row r="7711">
          <cell r="A7711">
            <v>7608</v>
          </cell>
          <cell r="B7711" t="str">
            <v xml:space="preserve">CHUVEIRO PLASTICO BRANCO SIMPLES 5 '' PARA ACOPLAR EM HASTE 1/2 ", AGUA FRIA                                                                                                                                                                                                                                                                                                                                                                                                                              </v>
          </cell>
          <cell r="C7711" t="str">
            <v xml:space="preserve">UN    </v>
          </cell>
          <cell r="D7711" t="str">
            <v>5,84</v>
          </cell>
        </row>
        <row r="7712">
          <cell r="A7712">
            <v>41900</v>
          </cell>
          <cell r="B7712" t="str">
            <v xml:space="preserve">CIMENTO ASFALTICO DE PETROLEO A GRANEL (CAP) 30/45 (COLETADO CAIXA NA ANP ACRESCIDO DE ICMS)                                                                                                                                                                                                                                                                                                                                                                                                              </v>
          </cell>
          <cell r="C7712" t="str">
            <v xml:space="preserve">KG    </v>
          </cell>
          <cell r="D7712" t="str">
            <v>3,26</v>
          </cell>
        </row>
        <row r="7713">
          <cell r="A7713">
            <v>41899</v>
          </cell>
          <cell r="B7713" t="str">
            <v xml:space="preserve">CIMENTO ASFALTICO DE PETROLEO A GRANEL (CAP) 50/70 (COLETADO CAIXA NA ANP ACRESCIDO DE ICMS)                                                                                                                                                                                                                                                                                                                                                                                                              </v>
          </cell>
          <cell r="C7713" t="str">
            <v xml:space="preserve">T     </v>
          </cell>
          <cell r="D7713" t="str">
            <v>3.598,51</v>
          </cell>
        </row>
        <row r="7714">
          <cell r="A7714">
            <v>1380</v>
          </cell>
          <cell r="B7714" t="str">
            <v xml:space="preserve">CIMENTO BRANCO                                                                                                                                                                                                                                                                                                                                                                                                                                                                                            </v>
          </cell>
          <cell r="C7714" t="str">
            <v xml:space="preserve">KG    </v>
          </cell>
          <cell r="D7714" t="str">
            <v>2,39</v>
          </cell>
        </row>
        <row r="7715">
          <cell r="A7715">
            <v>1375</v>
          </cell>
          <cell r="B7715" t="str">
            <v xml:space="preserve">CIMENTO IMPERMEABILIZANTE DE PEGA ULTRARRAPIDA PARA TAMPONAMENTOS                                                                                                                                                                                                                                                                                                                                                                                                                                         </v>
          </cell>
          <cell r="C7715" t="str">
            <v xml:space="preserve">KG    </v>
          </cell>
          <cell r="D7715" t="str">
            <v>11,01</v>
          </cell>
        </row>
        <row r="7716">
          <cell r="A7716">
            <v>1379</v>
          </cell>
          <cell r="B7716" t="str">
            <v xml:space="preserve">CIMENTO PORTLAND COMPOSTO CP II-32                                                                                                                                                                                                                                                                                                                                                                                                                                                                        </v>
          </cell>
          <cell r="C7716" t="str">
            <v xml:space="preserve">KG    </v>
          </cell>
          <cell r="D7716" t="str">
            <v>0,40</v>
          </cell>
        </row>
        <row r="7717">
          <cell r="A7717">
            <v>10511</v>
          </cell>
          <cell r="B7717" t="str">
            <v xml:space="preserve">CIMENTO PORTLAND COMPOSTO CP II-32 (SACO DE 50 KG)                                                                                                                                                                                                                                                                                                                                                                                                                                                        </v>
          </cell>
          <cell r="C7717" t="str">
            <v xml:space="preserve">50KG  </v>
          </cell>
          <cell r="D7717" t="str">
            <v>20,40</v>
          </cell>
        </row>
        <row r="7718">
          <cell r="A7718">
            <v>13284</v>
          </cell>
          <cell r="B7718" t="str">
            <v xml:space="preserve">CIMENTO PORTLAND DE ALTO FORNO (AF) CP III-32                                                                                                                                                                                                                                                                                                                                                                                                                                                             </v>
          </cell>
          <cell r="C7718" t="str">
            <v xml:space="preserve">KG    </v>
          </cell>
          <cell r="D7718" t="str">
            <v>0,34</v>
          </cell>
        </row>
        <row r="7719">
          <cell r="A7719">
            <v>25974</v>
          </cell>
          <cell r="B7719" t="str">
            <v xml:space="preserve">CIMENTO PORTLAND ESTRUTURAL BRANCO CPB-32                                                                                                                                                                                                                                                                                                                                                                                                                                                                 </v>
          </cell>
          <cell r="C7719" t="str">
            <v xml:space="preserve">KG    </v>
          </cell>
          <cell r="D7719" t="str">
            <v>1,36</v>
          </cell>
        </row>
        <row r="7720">
          <cell r="A7720">
            <v>1382</v>
          </cell>
          <cell r="B7720" t="str">
            <v xml:space="preserve">CIMENTO PORTLAND POZOLANICO CP IV- 32                                                                                                                                                                                                                                                                                                                                                                                                                                                                     </v>
          </cell>
          <cell r="C7720" t="str">
            <v xml:space="preserve">50KG  </v>
          </cell>
          <cell r="D7720" t="str">
            <v>19,65</v>
          </cell>
        </row>
        <row r="7721">
          <cell r="A7721">
            <v>34753</v>
          </cell>
          <cell r="B7721" t="str">
            <v xml:space="preserve">CIMENTO PORTLAND POZOLANICO CP IV-32                                                                                                                                                                                                                                                                                                                                                                                                                                                                      </v>
          </cell>
          <cell r="C7721" t="str">
            <v xml:space="preserve">KG    </v>
          </cell>
          <cell r="D7721" t="str">
            <v>0,39</v>
          </cell>
        </row>
        <row r="7722">
          <cell r="A7722">
            <v>420</v>
          </cell>
          <cell r="B7722" t="str">
            <v xml:space="preserve">CINTA CIRCULAR EM ACO GALVANIZADO DE 150 MM DE DIAMETRO PARA FIXACAO DE CAIXA MEDICAO, INCLUI PARAFUSOS E PORCAS                                                                                                                                                                                                                                                                                                                                                                                          </v>
          </cell>
          <cell r="C7722" t="str">
            <v xml:space="preserve">UN    </v>
          </cell>
          <cell r="D7722" t="str">
            <v>19,77</v>
          </cell>
        </row>
        <row r="7723">
          <cell r="A7723">
            <v>12327</v>
          </cell>
          <cell r="B7723" t="str">
            <v xml:space="preserve">CINTA CIRCULAR EM ACO GALVANIZADO DE 210 MM DE DIAMETRO PARA INSTALACAO DE TRANSFORMADOR EM POSTE DE CONCRETO                                                                                                                                                                                                                                                                                                                                                                                             </v>
          </cell>
          <cell r="C7723" t="str">
            <v xml:space="preserve">UN    </v>
          </cell>
          <cell r="D7723" t="str">
            <v>23,55</v>
          </cell>
        </row>
        <row r="7724">
          <cell r="A7724">
            <v>36148</v>
          </cell>
          <cell r="B7724" t="str">
            <v xml:space="preserve">CINTURAO DE SEGURANCA TIPO PARAQUEDISTA, FIVELA EM ACO, AJUSTE NO SUSPENSARIO, CINTURA E PERNAS                                                                                                                                                                                                                                                                                                                                                                                                           </v>
          </cell>
          <cell r="C7724" t="str">
            <v xml:space="preserve">UN    </v>
          </cell>
          <cell r="D7724" t="str">
            <v>57,60</v>
          </cell>
        </row>
        <row r="7725">
          <cell r="A7725">
            <v>12329</v>
          </cell>
          <cell r="B7725" t="str">
            <v xml:space="preserve">COBRE ELETROLITICO EM BARRA OU CHAPA                                                                                                                                                                                                                                                                                                                                                                                                                                                                      </v>
          </cell>
          <cell r="C7725" t="str">
            <v xml:space="preserve">KG    </v>
          </cell>
          <cell r="D7725" t="str">
            <v>87,41</v>
          </cell>
        </row>
        <row r="7726">
          <cell r="A7726">
            <v>1339</v>
          </cell>
          <cell r="B7726" t="str">
            <v xml:space="preserve">COLA A BASE DE RESINA SINTETICA PARA CHAPA DE LAMINADO MELAMINICO                                                                                                                                                                                                                                                                                                                                                                                                                                         </v>
          </cell>
          <cell r="C7726" t="str">
            <v xml:space="preserve">KG    </v>
          </cell>
          <cell r="D7726" t="str">
            <v>28,61</v>
          </cell>
        </row>
        <row r="7727">
          <cell r="A7727">
            <v>11849</v>
          </cell>
          <cell r="B7727" t="str">
            <v xml:space="preserve">COLA BRANCA BASE PVA                                                                                                                                                                                                                                                                                                                                                                                                                                                                                      </v>
          </cell>
          <cell r="C7727" t="str">
            <v xml:space="preserve">L     </v>
          </cell>
          <cell r="D7727" t="str">
            <v>16,60</v>
          </cell>
        </row>
        <row r="7728">
          <cell r="A7728">
            <v>37418</v>
          </cell>
          <cell r="B7728" t="str">
            <v xml:space="preserve">COLAR DE TOMADA EM POLIPROPILENO, PP, COM PARAFUSOS, PARA PEAD, 63 X 1/2" - LIGACAO PREDIAL DE AGUA                                                                                                                                                                                                                                                                                                                                                                                                       </v>
          </cell>
          <cell r="C7728" t="str">
            <v xml:space="preserve">UN    </v>
          </cell>
          <cell r="D7728" t="str">
            <v>10,38</v>
          </cell>
        </row>
        <row r="7729">
          <cell r="A7729">
            <v>37419</v>
          </cell>
          <cell r="B7729" t="str">
            <v xml:space="preserve">COLAR DE TOMADA EM POLIPROPILENO, PP, COM PARAFUSOS, PARA PEAD, 63 X 3/4" - LIGACAO PREDIAL DE AGUA                                                                                                                                                                                                                                                                                                                                                                                                       </v>
          </cell>
          <cell r="C7729" t="str">
            <v xml:space="preserve">UN    </v>
          </cell>
          <cell r="D7729" t="str">
            <v>10,66</v>
          </cell>
        </row>
        <row r="7730">
          <cell r="A7730">
            <v>1427</v>
          </cell>
          <cell r="B7730" t="str">
            <v xml:space="preserve">COLAR TOMADA PVC, COM TRAVAS, SAIDA COM ROSCA, DE 110 MM X 1/2" OU 110 MM X 3/4", PARA LIGACAO PREDIAL DE AGUA                                                                                                                                                                                                                                                                                                                                                                                            </v>
          </cell>
          <cell r="C7730" t="str">
            <v xml:space="preserve">UN    </v>
          </cell>
          <cell r="D7730" t="str">
            <v>14,57</v>
          </cell>
        </row>
        <row r="7731">
          <cell r="A7731">
            <v>1402</v>
          </cell>
          <cell r="B7731" t="str">
            <v xml:space="preserve">COLAR TOMADA PVC, COM TRAVAS, SAIDA COM ROSCA, DE 32 MM X 1/2" OU 32 MM X 3/4", PARA LIGACAO PREDIAL DE AGUA                                                                                                                                                                                                                                                                                                                                                                                              </v>
          </cell>
          <cell r="C7731" t="str">
            <v xml:space="preserve">UN    </v>
          </cell>
          <cell r="D7731" t="str">
            <v>5,04</v>
          </cell>
        </row>
        <row r="7732">
          <cell r="A7732">
            <v>1420</v>
          </cell>
          <cell r="B7732" t="str">
            <v xml:space="preserve">COLAR TOMADA PVC, COM TRAVAS, SAIDA COM ROSCA, DE 40 MM X 1/2" OU 40 MM X 3/4", PARA LIGACAO PREDIAL DE AGUA                                                                                                                                                                                                                                                                                                                                                                                              </v>
          </cell>
          <cell r="C7732" t="str">
            <v xml:space="preserve">UN    </v>
          </cell>
          <cell r="D7732" t="str">
            <v>6,48</v>
          </cell>
        </row>
        <row r="7733">
          <cell r="A7733">
            <v>1419</v>
          </cell>
          <cell r="B7733" t="str">
            <v xml:space="preserve">COLAR TOMADA PVC, COM TRAVAS, SAIDA COM ROSCA, DE 50 MM X 1/2" OU 50 MM X 3/4", PARA LIGACAO PREDIAL DE AGUA                                                                                                                                                                                                                                                                                                                                                                                              </v>
          </cell>
          <cell r="C7733" t="str">
            <v xml:space="preserve">UN    </v>
          </cell>
          <cell r="D7733" t="str">
            <v>7,83</v>
          </cell>
        </row>
        <row r="7734">
          <cell r="A7734">
            <v>1414</v>
          </cell>
          <cell r="B7734" t="str">
            <v xml:space="preserve">COLAR TOMADA PVC, COM TRAVAS, SAIDA COM ROSCA, DE 60 MM X 1/2" OU 60 MM X 3/4", PARA LIGACAO PREDIAL DE AGUA                                                                                                                                                                                                                                                                                                                                                                                              </v>
          </cell>
          <cell r="C7734" t="str">
            <v xml:space="preserve">UN    </v>
          </cell>
          <cell r="D7734" t="str">
            <v>7,66</v>
          </cell>
        </row>
        <row r="7735">
          <cell r="A7735">
            <v>1413</v>
          </cell>
          <cell r="B7735" t="str">
            <v xml:space="preserve">COLAR TOMADA PVC, COM TRAVAS, SAIDA COM ROSCA, DE 75 MM X 1/2" OU 75 MM X 3/4", PARA LIGACAO PREDIAL DE AGUA                                                                                                                                                                                                                                                                                                                                                                                              </v>
          </cell>
          <cell r="C7735" t="str">
            <v xml:space="preserve">UN    </v>
          </cell>
          <cell r="D7735" t="str">
            <v>11,32</v>
          </cell>
        </row>
        <row r="7736">
          <cell r="A7736">
            <v>1412</v>
          </cell>
          <cell r="B7736" t="str">
            <v xml:space="preserve">COLAR TOMADA PVC, COM TRAVAS, SAIDA COM ROSCA, DE 85 MM X 1/2" OU 85 MM X 3/4", PARA LIGACAO PREDIAL DE AGUA                                                                                                                                                                                                                                                                                                                                                                                              </v>
          </cell>
          <cell r="C7736" t="str">
            <v xml:space="preserve">UN    </v>
          </cell>
          <cell r="D7736" t="str">
            <v>9,59</v>
          </cell>
        </row>
        <row r="7737">
          <cell r="A7737">
            <v>1411</v>
          </cell>
          <cell r="B7737" t="str">
            <v xml:space="preserve">COLAR TOMADA PVC, COM TRAVAS, SAIDA ROSCAVEL COM BUCHA DE LATAO, DE 110 MM X 1/2" OU 110 MM X 3/4", PARA LIGACAO PREDIAL DE AGUA                                                                                                                                                                                                                                                                                                                                                                          </v>
          </cell>
          <cell r="C7737" t="str">
            <v xml:space="preserve">UN    </v>
          </cell>
          <cell r="D7737" t="str">
            <v>17,45</v>
          </cell>
        </row>
        <row r="7738">
          <cell r="A7738">
            <v>1406</v>
          </cell>
          <cell r="B7738" t="str">
            <v xml:space="preserve">COLAR TOMADA PVC, COM TRAVAS, SAIDA ROSCAVEL COM BUCHA DE LATAO, DE 60 MM X 1/2" OU 60 MM X 3/4", PARA LIGACAO PREDIAL DE AGUA                                                                                                                                                                                                                                                                                                                                                                            </v>
          </cell>
          <cell r="C7738" t="str">
            <v xml:space="preserve">UN    </v>
          </cell>
          <cell r="D7738" t="str">
            <v>11,57</v>
          </cell>
        </row>
        <row r="7739">
          <cell r="A7739">
            <v>1407</v>
          </cell>
          <cell r="B7739" t="str">
            <v xml:space="preserve">COLAR TOMADA PVC, COM TRAVAS, SAIDA ROSCAVEL COM BUCHA DE LATAO, DE 75 MM X 1/2" OU 75 MM X 3/4", PARA LIGACAO PREDIAL DE AGUA                                                                                                                                                                                                                                                                                                                                                                            </v>
          </cell>
          <cell r="C7739" t="str">
            <v xml:space="preserve">UN    </v>
          </cell>
          <cell r="D7739" t="str">
            <v>14,43</v>
          </cell>
        </row>
        <row r="7740">
          <cell r="A7740">
            <v>1404</v>
          </cell>
          <cell r="B7740" t="str">
            <v xml:space="preserve">COLAR TOMADA PVC, COM TRAVAS, SAIDA ROSCAVEL COM BUCHA DE LATAO, DE 85 MM X 1/2" OU 85 MM X 3/4", PARA LIGACAO PREDIAL DE AGUA                                                                                                                                                                                                                                                                                                                                                                            </v>
          </cell>
          <cell r="C7740" t="str">
            <v xml:space="preserve">UN    </v>
          </cell>
          <cell r="D7740" t="str">
            <v>15,34</v>
          </cell>
        </row>
        <row r="7741">
          <cell r="A7741">
            <v>11281</v>
          </cell>
          <cell r="B7741" t="str">
            <v xml:space="preserve">COMPACTADOR DE SOLO A PERCUSSAO (SOQUETE), COM MOTOR GASOLINA DE 4 TEMPOS, PESO ENTRE 55 E 65 KG, FORCA DE IMPACTO DE 1.000 A 1.500 KGF, FREQUENCIA DE 600 A 700 GOLPES POR MINUTO, VELOCIDADE DE TRABALHO ENTRE 10 E 15 M/MIN, POTENCIA ENTRE 2,00 E 3,00 HP                                                                                                                                                                                                                                             </v>
          </cell>
          <cell r="C7741" t="str">
            <v xml:space="preserve">UN    </v>
          </cell>
          <cell r="D7741" t="str">
            <v>10.577,49</v>
          </cell>
        </row>
        <row r="7742">
          <cell r="A7742">
            <v>1442</v>
          </cell>
          <cell r="B7742" t="str">
            <v xml:space="preserve">COMPACTADOR DE SOLO TIPO PLACA VIBRATORIA REVERSIVEL, A GASOLINA, 4 TEMPOS, PESO DE 125 A 150 KG, FORCA CENTRIFUGA DE 2500 A 2800 KGF, LARG. TRABALHO DE 400 A 450 MM, FREQ VIBRACAO DE 4300 A 4500 RPM, VELOC. TRABALHO DE 15 A 20 M/MIN, POT. DE 5,5 A 6,0 HP                                                                                                                                                                                                                                           </v>
          </cell>
          <cell r="C7742" t="str">
            <v xml:space="preserve">UN    </v>
          </cell>
          <cell r="D7742" t="str">
            <v>8.879,72</v>
          </cell>
        </row>
        <row r="7743">
          <cell r="A7743">
            <v>13457</v>
          </cell>
          <cell r="B7743" t="str">
            <v xml:space="preserve">COMPACTADOR DE SOLO TIPO PLACA VIBRATORIA REVERSIVEL, A GASOLINA, 4 TEMPOS, PESO DE 150 A 175 KG, FORCA CENTRIFUGA DE 2800 A 3100 KGF, LARG. TRABALHO DE 450 A 520 MM, FREQ VIBRACAO DE 4000 A 4300 RPM, VELOC. TRABALHO DE 15 A 20 M/MIN, POT. DE 6,0 A 7,0 HP                                                                                                                                                                                                                                           </v>
          </cell>
          <cell r="C7743" t="str">
            <v xml:space="preserve">UN    </v>
          </cell>
          <cell r="D7743" t="str">
            <v>7.664,84</v>
          </cell>
        </row>
        <row r="7744">
          <cell r="A7744">
            <v>40699</v>
          </cell>
          <cell r="B7744" t="str">
            <v xml:space="preserve">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                                                                                                                                                                                 </v>
          </cell>
          <cell r="C7744" t="str">
            <v xml:space="preserve">UN    </v>
          </cell>
          <cell r="D7744" t="str">
            <v>5.925,22</v>
          </cell>
        </row>
        <row r="7745">
          <cell r="A7745">
            <v>40701</v>
          </cell>
          <cell r="B7745" t="str">
            <v xml:space="preserve">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                                                                                                                                                                                           </v>
          </cell>
          <cell r="C7745" t="str">
            <v xml:space="preserve">UN    </v>
          </cell>
          <cell r="D7745" t="str">
            <v>104.765,97</v>
          </cell>
        </row>
        <row r="7746">
          <cell r="A7746">
            <v>40700</v>
          </cell>
          <cell r="B7746" t="str">
            <v xml:space="preserve">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                                                                                                                                                                                    </v>
          </cell>
          <cell r="C7746" t="str">
            <v xml:space="preserve">UN    </v>
          </cell>
          <cell r="D7746" t="str">
            <v>13.793,13</v>
          </cell>
        </row>
        <row r="7747">
          <cell r="A7747">
            <v>13458</v>
          </cell>
          <cell r="B7747" t="str">
            <v xml:space="preserve">COMPACTADOR DE SOLOS DE PERCURSAO (SOQUETE) COM MOTOR A GASOLINA 4 TEMPOS DE 4 HP (4 CV)                                                                                                                                                                                                                                                                                                                                                                                                                  </v>
          </cell>
          <cell r="C7747" t="str">
            <v xml:space="preserve">UN    </v>
          </cell>
          <cell r="D7747" t="str">
            <v>13.106,88</v>
          </cell>
        </row>
        <row r="7748">
          <cell r="A7748">
            <v>36524</v>
          </cell>
          <cell r="B7748" t="str">
            <v xml:space="preserve">COMPRESSOR DE AR ESTACIONARIO, VAZAO 620 PCM, PRESSAO EFETIVA DE TRABALHO 109 PSI, MOTOR ELETRICO, POTENCIA 127 CV                                                                                                                                                                                                                                                                                                                                                                                        </v>
          </cell>
          <cell r="C7748" t="str">
            <v xml:space="preserve">UN    </v>
          </cell>
          <cell r="D7748" t="str">
            <v>86.280,46</v>
          </cell>
        </row>
        <row r="7749">
          <cell r="A7749">
            <v>36526</v>
          </cell>
          <cell r="B7749" t="str">
            <v xml:space="preserve">COMPRESSOR DE AR REBOCAVEL VAZAO 400 PCM, PRESSAO EFETIVA DE TRABALHO 102 PSI, MOTOR DIESEL, POTENCIA 110 CV                                                                                                                                                                                                                                                                                                                                                                                              </v>
          </cell>
          <cell r="C7749" t="str">
            <v xml:space="preserve">UN    </v>
          </cell>
          <cell r="D7749" t="str">
            <v>69.528,30</v>
          </cell>
        </row>
        <row r="7750">
          <cell r="A7750">
            <v>36523</v>
          </cell>
          <cell r="B7750" t="str">
            <v xml:space="preserve">COMPRESSOR DE AR REBOCAVEL VAZAO 748 PCM, PRESSAO EFETIVA DE TRABALHO 102 PSI, MOTOR DIESEL, POTENCIA 210 CV                                                                                                                                                                                                                                                                                                                                                                                              </v>
          </cell>
          <cell r="C7750" t="str">
            <v xml:space="preserve">UN    </v>
          </cell>
          <cell r="D7750" t="str">
            <v>148.850,72</v>
          </cell>
        </row>
        <row r="7751">
          <cell r="A7751">
            <v>36527</v>
          </cell>
          <cell r="B7751" t="str">
            <v xml:space="preserve">COMPRESSOR DE AR REBOCAVEL VAZAO 860 PCM, PRESSAO EFETIVA DE TRABALHO 102 PSI, MOTOR DIESEL, POTENCIA 250 CV                                                                                                                                                                                                                                                                                                                                                                                              </v>
          </cell>
          <cell r="C7751" t="str">
            <v xml:space="preserve">UN    </v>
          </cell>
          <cell r="D7751" t="str">
            <v>161.682,54</v>
          </cell>
        </row>
        <row r="7752">
          <cell r="A7752">
            <v>13803</v>
          </cell>
          <cell r="B7752" t="str">
            <v xml:space="preserve">COMPRESSOR DE AR REBOCAVEL, VAZAO *89* PCM, PRESSAO EFETIVA DE TRABALHO *102* PSI, MOTOR DIESEL, POTENCIA *20* CV                                                                                                                                                                                                                                                                                                                                                                                         </v>
          </cell>
          <cell r="C7752" t="str">
            <v xml:space="preserve">UN    </v>
          </cell>
          <cell r="D7752" t="str">
            <v>58.463,00</v>
          </cell>
        </row>
        <row r="7753">
          <cell r="A7753">
            <v>38642</v>
          </cell>
          <cell r="B7753" t="str">
            <v xml:space="preserve">COMPRESSOR DE AR REBOCAVEL, VAZAO 152 PCM, PRESSAO EFETIVA DE TRABALHO 102 PSI, MOTOR DIESEL, POTENCIA 31,5 KW                                                                                                                                                                                                                                                                                                                                                                                            </v>
          </cell>
          <cell r="C7753" t="str">
            <v xml:space="preserve">UN    </v>
          </cell>
          <cell r="D7753" t="str">
            <v>37.643,84</v>
          </cell>
        </row>
        <row r="7754">
          <cell r="A7754">
            <v>36522</v>
          </cell>
          <cell r="B7754" t="str">
            <v xml:space="preserve">COMPRESSOR DE AR REBOCAVEL, VAZAO 189 PCM, PRESSAO EFETIVA DE TRABALHO 102 PSI, MOTOR DIESEL, POTENCIA 63 CV                                                                                                                                                                                                                                                                                                                                                                                              </v>
          </cell>
          <cell r="C7754" t="str">
            <v xml:space="preserve">UN    </v>
          </cell>
          <cell r="D7754" t="str">
            <v>43.779,34</v>
          </cell>
        </row>
        <row r="7755">
          <cell r="A7755">
            <v>36525</v>
          </cell>
          <cell r="B7755" t="str">
            <v xml:space="preserve">COMPRESSOR DE AR REBOCAVEL, VAZAO 250 PCM, PRESSAO EFETIVA DE TRABALHO 102 PSI, MOTOR DIESEL, POTENCIA 81 CV                                                                                                                                                                                                                                                                                                                                                                                              </v>
          </cell>
          <cell r="C7755" t="str">
            <v xml:space="preserve">UN    </v>
          </cell>
          <cell r="D7755" t="str">
            <v>58.630,76</v>
          </cell>
        </row>
        <row r="7756">
          <cell r="A7756">
            <v>41991</v>
          </cell>
          <cell r="B7756" t="str">
            <v xml:space="preserve">COMPRESSOR DE AR, VAZAO DE 10 PCM, RESERVATORIO 100 L, PRESSAO DE TRABALHO ENTRE 6,9 E 9,7 BAR,  POTENCIA 2 HP, TENSAO 110/220 V (COLETADO CAIXA)                                                                                                                                                                                                                                                                                                                                                         </v>
          </cell>
          <cell r="C7756" t="str">
            <v xml:space="preserve">UN    </v>
          </cell>
          <cell r="D7756" t="str">
            <v>2.166,49</v>
          </cell>
        </row>
        <row r="7757">
          <cell r="A7757">
            <v>34348</v>
          </cell>
          <cell r="B7757" t="str">
            <v xml:space="preserve">CONCERTINA CLIPADA (DUPLA) EM ACO GALVANIZADO DE ALTA RESISTENCIA, COM ESPIRAL DE 300 MM, D = 2,76 MM                                                                                                                                                                                                                                                                                                                                                                                                     </v>
          </cell>
          <cell r="C7757" t="str">
            <v xml:space="preserve">M     </v>
          </cell>
          <cell r="D7757" t="str">
            <v>29,39</v>
          </cell>
        </row>
        <row r="7758">
          <cell r="A7758">
            <v>34347</v>
          </cell>
          <cell r="B7758" t="str">
            <v xml:space="preserve">CONCERTINA SIMPLES EM ACO GALVANIZADO DE ALTA RESISTENCIA, COM ESPIRAL DE 300 MM, D = 2,76 MM                                                                                                                                                                                                                                                                                                                                                                                                             </v>
          </cell>
          <cell r="C7758" t="str">
            <v xml:space="preserve">M     </v>
          </cell>
          <cell r="D7758" t="str">
            <v>15,18</v>
          </cell>
        </row>
        <row r="7759">
          <cell r="A7759">
            <v>11146</v>
          </cell>
          <cell r="B7759" t="str">
            <v xml:space="preserve">CONCRETO AUTOADENSAVEL (CAA) CLASSE DE RESISTENCIA C15, ESPALHAMENTO SF2, INCLUI SERVICO DE BOMBEAMENTO (NBR 15823)                                                                                                                                                                                                                                                                                                                                                                                       </v>
          </cell>
          <cell r="C7759" t="str">
            <v xml:space="preserve">M3    </v>
          </cell>
          <cell r="D7759" t="str">
            <v>267,63</v>
          </cell>
        </row>
        <row r="7760">
          <cell r="A7760">
            <v>11147</v>
          </cell>
          <cell r="B7760" t="str">
            <v xml:space="preserve">CONCRETO AUTOADENSAVEL (CAA) CLASSE DE RESISTENCIA C20, ESPALHAMENTO SF2, INCLUI SERVICO DE BOMBEAMENTO (NBR 15823)                                                                                                                                                                                                                                                                                                                                                                                       </v>
          </cell>
          <cell r="C7760" t="str">
            <v xml:space="preserve">M3    </v>
          </cell>
          <cell r="D7760" t="str">
            <v>277,54</v>
          </cell>
        </row>
        <row r="7761">
          <cell r="A7761">
            <v>34872</v>
          </cell>
          <cell r="B7761" t="str">
            <v xml:space="preserve">CONCRETO AUTOADENSAVEL (CAA) CLASSE DE RESISTENCIA C25, ESPALHAMENTO SF2, INCLUI SERVICO DE BOMBEAMENTO (NBR 15823)                                                                                                                                                                                                                                                                                                                                                                                       </v>
          </cell>
          <cell r="C7761" t="str">
            <v xml:space="preserve">M3    </v>
          </cell>
          <cell r="D7761" t="str">
            <v>287,45</v>
          </cell>
        </row>
        <row r="7762">
          <cell r="A7762">
            <v>34491</v>
          </cell>
          <cell r="B7762" t="str">
            <v xml:space="preserve">CONCRETO AUTOADENSAVEL (CAA) CLASSE DE RESISTENCIA C30, ESPALHAMENTO SF2, INCLUI SERVICO DE BOMBEAMENTO (NBR 15823)                                                                                                                                                                                                                                                                                                                                                                                       </v>
          </cell>
          <cell r="C7762" t="str">
            <v xml:space="preserve">M3    </v>
          </cell>
          <cell r="D7762" t="str">
            <v>293,27</v>
          </cell>
        </row>
        <row r="7763">
          <cell r="A7763">
            <v>34770</v>
          </cell>
          <cell r="B7763" t="str">
            <v xml:space="preserve">CONCRETO BETUMINOSO USINADO A QUENTE (CBUQ) PARA PAVIMENTACAO ASFALTICA, PADRAO DNIT, FAIXA C, COM CAP 30/45 - AQUISICAO POSTO USINA                                                                                                                                                                                                                                                                                                                                                                      </v>
          </cell>
          <cell r="C7763" t="str">
            <v xml:space="preserve">T     </v>
          </cell>
          <cell r="D7763" t="str">
            <v>301,14</v>
          </cell>
        </row>
        <row r="7764">
          <cell r="A7764">
            <v>1518</v>
          </cell>
          <cell r="B7764" t="str">
            <v xml:space="preserve">CONCRETO BETUMINOSO USINADO A QUENTE (CBUQ) PARA PAVIMENTACAO ASFALTICA, PADRAO DNIT, FAIXA C, COM CAP 50/70 - AQUISICAO POSTO USINA                                                                                                                                                                                                                                                                                                                                                                      </v>
          </cell>
          <cell r="C7764" t="str">
            <v xml:space="preserve">T     </v>
          </cell>
          <cell r="D7764" t="str">
            <v>325,00</v>
          </cell>
        </row>
        <row r="7765">
          <cell r="A7765">
            <v>41965</v>
          </cell>
          <cell r="B7765" t="str">
            <v xml:space="preserve">CONCRETO BETUMINOSO USINADO A QUENTE (CBUQ) PARA PAVIMENTACAO ASFALTICA, PADRAO DNIT, PARA BINDER, COM CAP 50/70 - AQUISICAO POSTO USINA                                                                                                                                                                                                                                                                                                                                                                  </v>
          </cell>
          <cell r="C7765" t="str">
            <v xml:space="preserve">T     </v>
          </cell>
          <cell r="D7765" t="str">
            <v>314,86</v>
          </cell>
        </row>
        <row r="7766">
          <cell r="A7766">
            <v>34492</v>
          </cell>
          <cell r="B7766" t="str">
            <v xml:space="preserve">CONCRETO USINADO BOMBEAVEL, CLASSE DE RESISTENCIA C20, COM BRITA 0 E 1, SLUMP = 100 +/- 20 MM, EXCLUI SERVICO DE BOMBEAMENTO (NBR 8953)                                                                                                                                                                                                                                                                                                                                                                   </v>
          </cell>
          <cell r="C7766" t="str">
            <v xml:space="preserve">M3    </v>
          </cell>
          <cell r="D7766" t="str">
            <v>242,85</v>
          </cell>
        </row>
        <row r="7767">
          <cell r="A7767">
            <v>1524</v>
          </cell>
          <cell r="B7767" t="str">
            <v xml:space="preserve">CONCRETO USINADO BOMBEAVEL, CLASSE DE RESISTENCIA C20, COM BRITA 0 E 1, SLUMP = 100 +/- 20 MM, INCLUI SERVICO DE BOMBEAMENTO (NBR 8953)                                                                                                                                                                                                                                                                                                                                                                   </v>
          </cell>
          <cell r="C7767" t="str">
            <v xml:space="preserve">M3    </v>
          </cell>
          <cell r="D7767" t="str">
            <v>282,50</v>
          </cell>
        </row>
        <row r="7768">
          <cell r="A7768">
            <v>38404</v>
          </cell>
          <cell r="B7768" t="str">
            <v xml:space="preserve">CONCRETO USINADO BOMBEAVEL, CLASSE DE RESISTENCIA C20, COM BRITA 0 E 1, SLUMP = 130 +/- 20 MM, EXCLUI SERVICO DE BOMBEAMENTO (NBR 8953)                                                                                                                                                                                                                                                                                                                                                                   </v>
          </cell>
          <cell r="C7768" t="str">
            <v xml:space="preserve">M3    </v>
          </cell>
          <cell r="D7768" t="str">
            <v>298,17</v>
          </cell>
        </row>
        <row r="7769">
          <cell r="A7769">
            <v>39849</v>
          </cell>
          <cell r="B7769" t="str">
            <v xml:space="preserve">CONCRETO USINADO BOMBEAVEL, CLASSE DE RESISTENCIA C20, COM BRITA 0 E 1, SLUMP = 190 +/- 20 MM, INCLUI SERVICO DE BOMBEAMENTO (NBR 8953)                                                                                                                                                                                                                                                                                                                                                                   </v>
          </cell>
          <cell r="C7769" t="str">
            <v xml:space="preserve">M3    </v>
          </cell>
          <cell r="D7769" t="str">
            <v>297,52</v>
          </cell>
        </row>
        <row r="7770">
          <cell r="A7770">
            <v>38464</v>
          </cell>
          <cell r="B7770" t="str">
            <v xml:space="preserve">CONCRETO USINADO BOMBEAVEL, CLASSE DE RESISTENCIA C20, COM BRITA 0, SLUMP = 220 +/- 20 MM, INCLUI SERVICO DE BOMBEAMENTO (NBR 8953)                                                                                                                                                                                                                                                                                                                                                                       </v>
          </cell>
          <cell r="C7770" t="str">
            <v xml:space="preserve">M3    </v>
          </cell>
          <cell r="D7770" t="str">
            <v>360,19</v>
          </cell>
        </row>
        <row r="7771">
          <cell r="A7771">
            <v>34493</v>
          </cell>
          <cell r="B7771" t="str">
            <v xml:space="preserve">CONCRETO USINADO BOMBEAVEL, CLASSE DE RESISTENCIA C25, COM BRITA 0 E 1, SLUMP = 100 +/- 20 MM, EXCLUI SERVICO DE BOMBEAMENTO (NBR 8953)                                                                                                                                                                                                                                                                                                                                                                   </v>
          </cell>
          <cell r="C7771" t="str">
            <v xml:space="preserve">M3    </v>
          </cell>
          <cell r="D7771" t="str">
            <v>252,26</v>
          </cell>
        </row>
        <row r="7772">
          <cell r="A7772">
            <v>1527</v>
          </cell>
          <cell r="B7772" t="str">
            <v xml:space="preserve">CONCRETO USINADO BOMBEAVEL, CLASSE DE RESISTENCIA C25, COM BRITA 0 E 1, SLUMP = 100 +/- 20 MM, INCLUI SERVICO DE BOMBEAMENTO (NBR 8953)                                                                                                                                                                                                                                                                                                                                                                   </v>
          </cell>
          <cell r="C7772" t="str">
            <v xml:space="preserve">M3    </v>
          </cell>
          <cell r="D7772" t="str">
            <v>294,39</v>
          </cell>
        </row>
        <row r="7773">
          <cell r="A7773">
            <v>38405</v>
          </cell>
          <cell r="B7773" t="str">
            <v xml:space="preserve">CONCRETO USINADO BOMBEAVEL, CLASSE DE RESISTENCIA C25, COM BRITA 0 E 1, SLUMP = 130 +/- 20 MM, EXCLUI SERVICO DE BOMBEAMENTO (NBR 8953)                                                                                                                                                                                                                                                                                                                                                                   </v>
          </cell>
          <cell r="C7773" t="str">
            <v xml:space="preserve">M3    </v>
          </cell>
          <cell r="D7773" t="str">
            <v>316,06</v>
          </cell>
        </row>
        <row r="7774">
          <cell r="A7774">
            <v>38408</v>
          </cell>
          <cell r="B7774" t="str">
            <v xml:space="preserve">CONCRETO USINADO BOMBEAVEL, CLASSE DE RESISTENCIA C25, COM BRITA 0 E 1, SLUMP = 190 +/- 20 MM, EXCLUI SERVICO DE BOMBEAMENTO (NBR 8953)                                                                                                                                                                                                                                                                                                                                                                   </v>
          </cell>
          <cell r="C7774" t="str">
            <v xml:space="preserve">M3    </v>
          </cell>
          <cell r="D7774" t="str">
            <v>328,65</v>
          </cell>
        </row>
        <row r="7775">
          <cell r="A7775">
            <v>34494</v>
          </cell>
          <cell r="B7775" t="str">
            <v xml:space="preserve">CONCRETO USINADO BOMBEAVEL, CLASSE DE RESISTENCIA C30, COM BRITA 0 E 1, SLUMP = 100 +/- 20 MM, EXCLUI SERVICO DE BOMBEAMENTO (NBR 8953)                                                                                                                                                                                                                                                                                                                                                                   </v>
          </cell>
          <cell r="C7775" t="str">
            <v xml:space="preserve">M3    </v>
          </cell>
          <cell r="D7775" t="str">
            <v>263,46</v>
          </cell>
        </row>
        <row r="7776">
          <cell r="A7776">
            <v>1525</v>
          </cell>
          <cell r="B7776" t="str">
            <v xml:space="preserve">CONCRETO USINADO BOMBEAVEL, CLASSE DE RESISTENCIA C30, COM BRITA 0 E 1, SLUMP = 100 +/- 20 MM, INCLUI SERVICO DE BOMBEAMENTO (NBR 8953)                                                                                                                                                                                                                                                                                                                                                                   </v>
          </cell>
          <cell r="C7776" t="str">
            <v xml:space="preserve">M3    </v>
          </cell>
          <cell r="D7776" t="str">
            <v>304,30</v>
          </cell>
        </row>
        <row r="7777">
          <cell r="A7777">
            <v>38406</v>
          </cell>
          <cell r="B7777" t="str">
            <v xml:space="preserve">CONCRETO USINADO BOMBEAVEL, CLASSE DE RESISTENCIA C30, COM BRITA 0 E 1, SLUMP = 130 +/- 20 MM, EXCLUI SERVICO DE BOMBEAMENTO (NBR 8953)                                                                                                                                                                                                                                                                                                                                                                   </v>
          </cell>
          <cell r="C7777" t="str">
            <v xml:space="preserve">M3    </v>
          </cell>
          <cell r="D7777" t="str">
            <v>332,08</v>
          </cell>
        </row>
        <row r="7778">
          <cell r="A7778">
            <v>38409</v>
          </cell>
          <cell r="B7778" t="str">
            <v xml:space="preserve">CONCRETO USINADO BOMBEAVEL, CLASSE DE RESISTENCIA C30, COM BRITA 0 E 1, SLUMP = 190 +/- 20 MM, EXCLUI SERVICO DE BOMBEAMENTO (NBR 8953)                                                                                                                                                                                                                                                                                                                                                                   </v>
          </cell>
          <cell r="C7778" t="str">
            <v xml:space="preserve">M3    </v>
          </cell>
          <cell r="D7778" t="str">
            <v>354,26</v>
          </cell>
        </row>
        <row r="7779">
          <cell r="A7779">
            <v>34495</v>
          </cell>
          <cell r="B7779" t="str">
            <v xml:space="preserve">CONCRETO USINADO BOMBEAVEL, CLASSE DE RESISTENCIA C35, COM BRITA 0 E 1, SLUMP = 100 +/- 20 MM, EXCLUI SERVICO DE BOMBEAMENTO (NBR 8953)                                                                                                                                                                                                                                                                                                                                                                   </v>
          </cell>
          <cell r="C7779" t="str">
            <v xml:space="preserve">M3    </v>
          </cell>
          <cell r="D7779" t="str">
            <v>274,71</v>
          </cell>
        </row>
        <row r="7780">
          <cell r="A7780">
            <v>11145</v>
          </cell>
          <cell r="B7780" t="str">
            <v xml:space="preserve">CONCRETO USINADO BOMBEAVEL, CLASSE DE RESISTENCIA C35, COM BRITA 0 E 1, SLUMP = 100 +/- 20 MM, INCLUI SERVICO DE BOMBEAMENTO (NBR 8953)                                                                                                                                                                                                                                                                                                                                                                   </v>
          </cell>
          <cell r="C7780" t="str">
            <v xml:space="preserve">M3    </v>
          </cell>
          <cell r="D7780" t="str">
            <v>315,21</v>
          </cell>
        </row>
        <row r="7781">
          <cell r="A7781">
            <v>34496</v>
          </cell>
          <cell r="B7781" t="str">
            <v xml:space="preserve">CONCRETO USINADO BOMBEAVEL, CLASSE DE RESISTENCIA C40, COM BRITA 0 E 1, SLUMP = 100 +/- 20 MM, EXCLUI SERVICO DE BOMBEAMENTO (NBR 8953)                                                                                                                                                                                                                                                                                                                                                                   </v>
          </cell>
          <cell r="C7781" t="str">
            <v xml:space="preserve">M3    </v>
          </cell>
          <cell r="D7781" t="str">
            <v>286,96</v>
          </cell>
        </row>
        <row r="7782">
          <cell r="A7782">
            <v>34479</v>
          </cell>
          <cell r="B7782" t="str">
            <v xml:space="preserve">CONCRETO USINADO BOMBEAVEL, CLASSE DE RESISTENCIA C40, COM BRITA 0 E 1, SLUMP = 100 +/- 20 MM, INCLUI SERVICO DE BOMBEAMENTO (NBR 8953)                                                                                                                                                                                                                                                                                                                                                                   </v>
          </cell>
          <cell r="C7782" t="str">
            <v xml:space="preserve">M3    </v>
          </cell>
          <cell r="D7782" t="str">
            <v>327,10</v>
          </cell>
        </row>
        <row r="7783">
          <cell r="A7783">
            <v>34481</v>
          </cell>
          <cell r="B7783" t="str">
            <v xml:space="preserve">CONCRETO USINADO BOMBEAVEL, CLASSE DE RESISTENCIA C45, COM BRITA 0 E 1, SLUMP = 100 +/- 20 MM, INCLUI SERVICO DE BOMBEAMENTO (NBR 8953)                                                                                                                                                                                                                                                                                                                                                                   </v>
          </cell>
          <cell r="C7783" t="str">
            <v xml:space="preserve">M3    </v>
          </cell>
          <cell r="D7783" t="str">
            <v>367,74</v>
          </cell>
        </row>
        <row r="7784">
          <cell r="A7784">
            <v>34483</v>
          </cell>
          <cell r="B7784" t="str">
            <v xml:space="preserve">CONCRETO USINADO BOMBEAVEL, CLASSE DE RESISTENCIA C50, COM BRITA 0 E 1, SLUMP = 100 +/- 20 MM, INCLUI SERVICO DE BOMBEAMENTO (NBR 8953)                                                                                                                                                                                                                                                                                                                                                                   </v>
          </cell>
          <cell r="C7784" t="str">
            <v xml:space="preserve">M3    </v>
          </cell>
          <cell r="D7784" t="str">
            <v>436,14</v>
          </cell>
        </row>
        <row r="7785">
          <cell r="A7785">
            <v>34485</v>
          </cell>
          <cell r="B7785" t="str">
            <v xml:space="preserve">CONCRETO USINADO BOMBEAVEL, CLASSE DE RESISTENCIA C60, COM BRITA 0 E 1, SLUMP = 100 +/- 20 MM, INCLUI SERVICO DE BOMBEAMENTO (NBR 8953)                                                                                                                                                                                                                                                                                                                                                                   </v>
          </cell>
          <cell r="C7785" t="str">
            <v xml:space="preserve">M3    </v>
          </cell>
          <cell r="D7785" t="str">
            <v>560,04</v>
          </cell>
        </row>
        <row r="7786">
          <cell r="A7786">
            <v>34497</v>
          </cell>
          <cell r="B7786" t="str">
            <v xml:space="preserve">CONCRETO USINADO BOMBEAVEL, CLASSE DE RESISTENCIA C80, COM BRITA 0 E 1, SLUMP = 100 +/- 20 MM, EXCLUI SERVICO DE BOMBEAMENTO (NBR 8953)                                                                                                                                                                                                                                                                                                                                                                   </v>
          </cell>
          <cell r="C7786" t="str">
            <v xml:space="preserve">M3    </v>
          </cell>
          <cell r="D7786" t="str">
            <v>773,15</v>
          </cell>
        </row>
        <row r="7787">
          <cell r="A7787">
            <v>14041</v>
          </cell>
          <cell r="B7787" t="str">
            <v xml:space="preserve">CONCRETO USINADO CONVENCIONAL (NAO BOMBEAVEL) CLASSE DE RESISTENCIA C10, COM BRITA 1 E 2, SLUMP = 80 MM +/- 10 MM (NBR 8953)                                                                                                                                                                                                                                                                                                                                                                              </v>
          </cell>
          <cell r="C7787" t="str">
            <v xml:space="preserve">M3    </v>
          </cell>
          <cell r="D7787" t="str">
            <v>242,31</v>
          </cell>
        </row>
        <row r="7788">
          <cell r="A7788">
            <v>1523</v>
          </cell>
          <cell r="B7788" t="str">
            <v xml:space="preserve">CONCRETO USINADO CONVENCIONAL (NAO BOMBEAVEL) CLASSE DE RESISTENCIA C15, COM BRITA 1 E 2, SLUMP = 80 MM +/- 10 MM (NBR 8953)                                                                                                                                                                                                                                                                                                                                                                              </v>
          </cell>
          <cell r="C7788" t="str">
            <v xml:space="preserve">M3    </v>
          </cell>
          <cell r="D7788" t="str">
            <v>244,63</v>
          </cell>
        </row>
        <row r="7789">
          <cell r="A7789">
            <v>14052</v>
          </cell>
          <cell r="B7789" t="str">
            <v xml:space="preserve">CONDULETE DE ALUMINIO TIPO B, PARA ELETRODUTO ROSCAVEL DE 1/2", COM TAMPA CEGA                                                                                                                                                                                                                                                                                                                                                                                                                            </v>
          </cell>
          <cell r="C7789" t="str">
            <v xml:space="preserve">UN    </v>
          </cell>
          <cell r="D7789" t="str">
            <v>8,87</v>
          </cell>
        </row>
        <row r="7790">
          <cell r="A7790">
            <v>14054</v>
          </cell>
          <cell r="B7790" t="str">
            <v xml:space="preserve">CONDULETE DE ALUMINIO TIPO B, PARA ELETRODUTO ROSCAVEL DE 1", COM TAMPA CEGA                                                                                                                                                                                                                                                                                                                                                                                                                              </v>
          </cell>
          <cell r="C7790" t="str">
            <v xml:space="preserve">UN    </v>
          </cell>
          <cell r="D7790" t="str">
            <v>11,52</v>
          </cell>
        </row>
        <row r="7791">
          <cell r="A7791">
            <v>14053</v>
          </cell>
          <cell r="B7791" t="str">
            <v xml:space="preserve">CONDULETE DE ALUMINIO TIPO B, PARA ELETRODUTO ROSCAVEL DE 3/4", COM TAMPA CEGA                                                                                                                                                                                                                                                                                                                                                                                                                            </v>
          </cell>
          <cell r="C7791" t="str">
            <v xml:space="preserve">UN    </v>
          </cell>
          <cell r="D7791" t="str">
            <v>9,00</v>
          </cell>
        </row>
        <row r="7792">
          <cell r="A7792">
            <v>2558</v>
          </cell>
          <cell r="B7792" t="str">
            <v xml:space="preserve">CONDULETE DE ALUMINIO TIPO C, PARA ELETRODUTO ROSCAVEL DE 1/2", COM TAMPA CEGA                                                                                                                                                                                                                                                                                                                                                                                                                            </v>
          </cell>
          <cell r="C7792" t="str">
            <v xml:space="preserve">UN    </v>
          </cell>
          <cell r="D7792" t="str">
            <v>6,77</v>
          </cell>
        </row>
        <row r="7793">
          <cell r="A7793">
            <v>2560</v>
          </cell>
          <cell r="B7793" t="str">
            <v xml:space="preserve">CONDULETE DE ALUMINIO TIPO C, PARA ELETRODUTO ROSCAVEL DE 1", COM TAMPA CEGA                                                                                                                                                                                                                                                                                                                                                                                                                              </v>
          </cell>
          <cell r="C7793" t="str">
            <v xml:space="preserve">UN    </v>
          </cell>
          <cell r="D7793" t="str">
            <v>11,93</v>
          </cell>
        </row>
        <row r="7794">
          <cell r="A7794">
            <v>2559</v>
          </cell>
          <cell r="B7794" t="str">
            <v xml:space="preserve">CONDULETE DE ALUMINIO TIPO C, PARA ELETRODUTO ROSCAVEL DE 3/4", COM TAMPA CEGA                                                                                                                                                                                                                                                                                                                                                                                                                            </v>
          </cell>
          <cell r="C7794" t="str">
            <v xml:space="preserve">UN    </v>
          </cell>
          <cell r="D7794" t="str">
            <v>9,54</v>
          </cell>
        </row>
        <row r="7795">
          <cell r="A7795">
            <v>2592</v>
          </cell>
          <cell r="B7795" t="str">
            <v xml:space="preserve">CONDULETE DE ALUMINIO TIPO C, PARA ELETRODUTO ROSCAVEL DE 4", COM TAMPA CEGA                                                                                                                                                                                                                                                                                                                                                                                                                              </v>
          </cell>
          <cell r="C7795" t="str">
            <v xml:space="preserve">UN    </v>
          </cell>
          <cell r="D7795" t="str">
            <v>158,15</v>
          </cell>
        </row>
        <row r="7796">
          <cell r="A7796">
            <v>2566</v>
          </cell>
          <cell r="B7796" t="str">
            <v xml:space="preserve">CONDULETE DE ALUMINIO TIPO E, PARA ELETRODUTO ROSCAVEL DE 1  1/4", COM TAMPA CEGA                                                                                                                                                                                                                                                                                                                                                                                                                         </v>
          </cell>
          <cell r="C7796" t="str">
            <v xml:space="preserve">UN    </v>
          </cell>
          <cell r="D7796" t="str">
            <v>15,91</v>
          </cell>
        </row>
        <row r="7797">
          <cell r="A7797">
            <v>2589</v>
          </cell>
          <cell r="B7797" t="str">
            <v xml:space="preserve">CONDULETE DE ALUMINIO TIPO E, PARA ELETRODUTO ROSCAVEL DE 1 1/2", COM TAMPA CEGA                                                                                                                                                                                                                                                                                                                                                                                                                          </v>
          </cell>
          <cell r="C7797" t="str">
            <v xml:space="preserve">UN    </v>
          </cell>
          <cell r="D7797" t="str">
            <v>21,15</v>
          </cell>
        </row>
        <row r="7798">
          <cell r="A7798">
            <v>2591</v>
          </cell>
          <cell r="B7798" t="str">
            <v xml:space="preserve">CONDULETE DE ALUMINIO TIPO E, PARA ELETRODUTO ROSCAVEL DE 1/2", COM TAMPA CEGA                                                                                                                                                                                                                                                                                                                                                                                                                            </v>
          </cell>
          <cell r="C7798" t="str">
            <v xml:space="preserve">UN    </v>
          </cell>
          <cell r="D7798" t="str">
            <v>7,71</v>
          </cell>
        </row>
        <row r="7799">
          <cell r="A7799">
            <v>2590</v>
          </cell>
          <cell r="B7799" t="str">
            <v xml:space="preserve">CONDULETE DE ALUMINIO TIPO E, PARA ELETRODUTO ROSCAVEL DE 1", COM TAMPA CEGA                                                                                                                                                                                                                                                                                                                                                                                                                              </v>
          </cell>
          <cell r="C7799" t="str">
            <v xml:space="preserve">UN    </v>
          </cell>
          <cell r="D7799" t="str">
            <v>12,98</v>
          </cell>
        </row>
        <row r="7800">
          <cell r="A7800">
            <v>2567</v>
          </cell>
          <cell r="B7800" t="str">
            <v xml:space="preserve">CONDULETE DE ALUMINIO TIPO E, PARA ELETRODUTO ROSCAVEL DE 2", COM TAMPA CEGA                                                                                                                                                                                                                                                                                                                                                                                                                              </v>
          </cell>
          <cell r="C7800" t="str">
            <v xml:space="preserve">UN    </v>
          </cell>
          <cell r="D7800" t="str">
            <v>31,03</v>
          </cell>
        </row>
        <row r="7801">
          <cell r="A7801">
            <v>2565</v>
          </cell>
          <cell r="B7801" t="str">
            <v xml:space="preserve">CONDULETE DE ALUMINIO TIPO E, PARA ELETRODUTO ROSCAVEL DE 3/4", COM TAMPA CEGA                                                                                                                                                                                                                                                                                                                                                                                                                            </v>
          </cell>
          <cell r="C7801" t="str">
            <v xml:space="preserve">UN    </v>
          </cell>
          <cell r="D7801" t="str">
            <v>7,73</v>
          </cell>
        </row>
        <row r="7802">
          <cell r="A7802">
            <v>2568</v>
          </cell>
          <cell r="B7802" t="str">
            <v xml:space="preserve">CONDULETE DE ALUMINIO TIPO E, PARA ELETRODUTO ROSCAVEL DE 3", COM TAMPA CEGA                                                                                                                                                                                                                                                                                                                                                                                                                              </v>
          </cell>
          <cell r="C7802" t="str">
            <v xml:space="preserve">UN    </v>
          </cell>
          <cell r="D7802" t="str">
            <v>86,16</v>
          </cell>
        </row>
        <row r="7803">
          <cell r="A7803">
            <v>2594</v>
          </cell>
          <cell r="B7803" t="str">
            <v xml:space="preserve">CONDULETE DE ALUMINIO TIPO E, PARA ELETRODUTO ROSCAVEL DE 4", COM TAMPA CEGA                                                                                                                                                                                                                                                                                                                                                                                                                              </v>
          </cell>
          <cell r="C7803" t="str">
            <v xml:space="preserve">UN    </v>
          </cell>
          <cell r="D7803" t="str">
            <v>143,54</v>
          </cell>
        </row>
        <row r="7804">
          <cell r="A7804">
            <v>2587</v>
          </cell>
          <cell r="B7804" t="str">
            <v xml:space="preserve">CONDULETE DE ALUMINIO TIPO LR, PARA ELETRODUTO ROSCAVEL DE 1 1/2", COM TAMPA CEGA                                                                                                                                                                                                                                                                                                                                                                                                                         </v>
          </cell>
          <cell r="C7804" t="str">
            <v xml:space="preserve">UN    </v>
          </cell>
          <cell r="D7804" t="str">
            <v>24,46</v>
          </cell>
        </row>
        <row r="7805">
          <cell r="A7805">
            <v>2588</v>
          </cell>
          <cell r="B7805" t="str">
            <v xml:space="preserve">CONDULETE DE ALUMINIO TIPO LR, PARA ELETRODUTO ROSCAVEL DE 1 1/4", COM TAMPA CEGA                                                                                                                                                                                                                                                                                                                                                                                                                         </v>
          </cell>
          <cell r="C7805" t="str">
            <v xml:space="preserve">UN    </v>
          </cell>
          <cell r="D7805" t="str">
            <v>19,43</v>
          </cell>
        </row>
        <row r="7806">
          <cell r="A7806">
            <v>2569</v>
          </cell>
          <cell r="B7806" t="str">
            <v xml:space="preserve">CONDULETE DE ALUMINIO TIPO LR, PARA ELETRODUTO ROSCAVEL DE 1/2", COM TAMPA CEGA                                                                                                                                                                                                                                                                                                                                                                                                                           </v>
          </cell>
          <cell r="C7806" t="str">
            <v xml:space="preserve">UN    </v>
          </cell>
          <cell r="D7806" t="str">
            <v>7,48</v>
          </cell>
        </row>
        <row r="7807">
          <cell r="A7807">
            <v>2570</v>
          </cell>
          <cell r="B7807" t="str">
            <v xml:space="preserve">CONDULETE DE ALUMINIO TIPO LR, PARA ELETRODUTO ROSCAVEL DE 1", COM TAMPA CEGA                                                                                                                                                                                                                                                                                                                                                                                                                             </v>
          </cell>
          <cell r="C7807" t="str">
            <v xml:space="preserve">UN    </v>
          </cell>
          <cell r="D7807" t="str">
            <v>12,55</v>
          </cell>
        </row>
        <row r="7808">
          <cell r="A7808">
            <v>2571</v>
          </cell>
          <cell r="B7808" t="str">
            <v xml:space="preserve">CONDULETE DE ALUMINIO TIPO LR, PARA ELETRODUTO ROSCAVEL DE 2", COM TAMPA CEGA                                                                                                                                                                                                                                                                                                                                                                                                                             </v>
          </cell>
          <cell r="C7808" t="str">
            <v xml:space="preserve">UN    </v>
          </cell>
          <cell r="D7808" t="str">
            <v>37,26</v>
          </cell>
        </row>
        <row r="7809">
          <cell r="A7809">
            <v>2593</v>
          </cell>
          <cell r="B7809" t="str">
            <v xml:space="preserve">CONDULETE DE ALUMINIO TIPO LR, PARA ELETRODUTO ROSCAVEL DE 3/4", COM TAMPA CEGA                                                                                                                                                                                                                                                                                                                                                                                                                           </v>
          </cell>
          <cell r="C7809" t="str">
            <v xml:space="preserve">UN    </v>
          </cell>
          <cell r="D7809" t="str">
            <v>7,98</v>
          </cell>
        </row>
        <row r="7810">
          <cell r="A7810">
            <v>2572</v>
          </cell>
          <cell r="B7810" t="str">
            <v xml:space="preserve">CONDULETE DE ALUMINIO TIPO LR, PARA ELETRODUTO ROSCAVEL DE 3", COM TAMPA CEGA                                                                                                                                                                                                                                                                                                                                                                                                                             </v>
          </cell>
          <cell r="C7810" t="str">
            <v xml:space="preserve">UN    </v>
          </cell>
          <cell r="D7810" t="str">
            <v>110,19</v>
          </cell>
        </row>
        <row r="7811">
          <cell r="A7811">
            <v>2595</v>
          </cell>
          <cell r="B7811" t="str">
            <v xml:space="preserve">CONDULETE DE ALUMINIO TIPO LR, PARA ELETRODUTO ROSCAVEL DE 4", COM TAMPA CEGA                                                                                                                                                                                                                                                                                                                                                                                                                             </v>
          </cell>
          <cell r="C7811" t="str">
            <v xml:space="preserve">UN    </v>
          </cell>
          <cell r="D7811" t="str">
            <v>171,92</v>
          </cell>
        </row>
        <row r="7812">
          <cell r="A7812">
            <v>2576</v>
          </cell>
          <cell r="B7812" t="str">
            <v xml:space="preserve">CONDULETE DE ALUMINIO TIPO T, PARA ELETRODUTO ROSCAVEL DE 1 1/2", COM TAMPA CEGA                                                                                                                                                                                                                                                                                                                                                                                                                          </v>
          </cell>
          <cell r="C7812" t="str">
            <v xml:space="preserve">UN    </v>
          </cell>
          <cell r="D7812" t="str">
            <v>29,31</v>
          </cell>
        </row>
        <row r="7813">
          <cell r="A7813">
            <v>2575</v>
          </cell>
          <cell r="B7813" t="str">
            <v xml:space="preserve">CONDULETE DE ALUMINIO TIPO T, PARA ELETRODUTO ROSCAVEL DE 1 1/4", COM TAMPA CEGA                                                                                                                                                                                                                                                                                                                                                                                                                          </v>
          </cell>
          <cell r="C7813" t="str">
            <v xml:space="preserve">UN    </v>
          </cell>
          <cell r="D7813" t="str">
            <v>22,03</v>
          </cell>
        </row>
        <row r="7814">
          <cell r="A7814">
            <v>2573</v>
          </cell>
          <cell r="B7814" t="str">
            <v xml:space="preserve">CONDULETE DE ALUMINIO TIPO T, PARA ELETRODUTO ROSCAVEL DE 1/2", COM TAMPA CEGA                                                                                                                                                                                                                                                                                                                                                                                                                            </v>
          </cell>
          <cell r="C7814" t="str">
            <v xml:space="preserve">UN    </v>
          </cell>
          <cell r="D7814" t="str">
            <v>9,15</v>
          </cell>
        </row>
        <row r="7815">
          <cell r="A7815">
            <v>2586</v>
          </cell>
          <cell r="B7815" t="str">
            <v xml:space="preserve">CONDULETE DE ALUMINIO TIPO T, PARA ELETRODUTO ROSCAVEL DE 1", COM TAMPA CEGA                                                                                                                                                                                                                                                                                                                                                                                                                              </v>
          </cell>
          <cell r="C7815" t="str">
            <v xml:space="preserve">UN    </v>
          </cell>
          <cell r="D7815" t="str">
            <v>14,83</v>
          </cell>
        </row>
        <row r="7816">
          <cell r="A7816">
            <v>2577</v>
          </cell>
          <cell r="B7816" t="str">
            <v xml:space="preserve">CONDULETE DE ALUMINIO TIPO T, PARA ELETRODUTO ROSCAVEL DE 2", COM TAMPA CEGA                                                                                                                                                                                                                                                                                                                                                                                                                              </v>
          </cell>
          <cell r="C7816" t="str">
            <v xml:space="preserve">UN    </v>
          </cell>
          <cell r="D7816" t="str">
            <v>39,71</v>
          </cell>
        </row>
        <row r="7817">
          <cell r="A7817">
            <v>2574</v>
          </cell>
          <cell r="B7817" t="str">
            <v xml:space="preserve">CONDULETE DE ALUMINIO TIPO T, PARA ELETRODUTO ROSCAVEL DE 3/4", COM TAMPA CEGA                                                                                                                                                                                                                                                                                                                                                                                                                            </v>
          </cell>
          <cell r="C7817" t="str">
            <v xml:space="preserve">UN    </v>
          </cell>
          <cell r="D7817" t="str">
            <v>9,21</v>
          </cell>
        </row>
        <row r="7818">
          <cell r="A7818">
            <v>2578</v>
          </cell>
          <cell r="B7818" t="str">
            <v xml:space="preserve">CONDULETE DE ALUMINIO TIPO T, PARA ELETRODUTO ROSCAVEL DE 3", COM TAMPA CEGA                                                                                                                                                                                                                                                                                                                                                                                                                              </v>
          </cell>
          <cell r="C7818" t="str">
            <v xml:space="preserve">UN    </v>
          </cell>
          <cell r="D7818" t="str">
            <v>123,98</v>
          </cell>
        </row>
        <row r="7819">
          <cell r="A7819">
            <v>2585</v>
          </cell>
          <cell r="B7819" t="str">
            <v xml:space="preserve">CONDULETE DE ALUMINIO TIPO T, PARA ELETRODUTO ROSCAVEL DE 4", COM TAMPA CEGA                                                                                                                                                                                                                                                                                                                                                                                                                              </v>
          </cell>
          <cell r="C7819" t="str">
            <v xml:space="preserve">UN    </v>
          </cell>
          <cell r="D7819" t="str">
            <v>170,13</v>
          </cell>
        </row>
        <row r="7820">
          <cell r="A7820">
            <v>12008</v>
          </cell>
          <cell r="B7820" t="str">
            <v xml:space="preserve">CONDULETE DE ALUMINIO TIPO TB, PARA ELETRODUTO ROSCAVEL DE 3", COM TAMPA CEGA                                                                                                                                                                                                                                                                                                                                                                                                                             </v>
          </cell>
          <cell r="C7820" t="str">
            <v xml:space="preserve">UN    </v>
          </cell>
          <cell r="D7820" t="str">
            <v>91,28</v>
          </cell>
        </row>
        <row r="7821">
          <cell r="A7821">
            <v>2582</v>
          </cell>
          <cell r="B7821" t="str">
            <v xml:space="preserve">CONDULETE DE ALUMINIO TIPO X, PARA ELETRODUTO ROSCAVEL DE 1 1/2", COM TAMPA CEGA                                                                                                                                                                                                                                                                                                                                                                                                                          </v>
          </cell>
          <cell r="C7821" t="str">
            <v xml:space="preserve">UN    </v>
          </cell>
          <cell r="D7821" t="str">
            <v>27,18</v>
          </cell>
        </row>
        <row r="7822">
          <cell r="A7822">
            <v>2597</v>
          </cell>
          <cell r="B7822" t="str">
            <v xml:space="preserve">CONDULETE DE ALUMINIO TIPO X, PARA ELETRODUTO ROSCAVEL DE 1 1/4", COM TAMPA CEGA                                                                                                                                                                                                                                                                                                                                                                                                                          </v>
          </cell>
          <cell r="C7822" t="str">
            <v xml:space="preserve">UN    </v>
          </cell>
          <cell r="D7822" t="str">
            <v>23,30</v>
          </cell>
        </row>
        <row r="7823">
          <cell r="A7823">
            <v>2579</v>
          </cell>
          <cell r="B7823" t="str">
            <v xml:space="preserve">CONDULETE DE ALUMINIO TIPO X, PARA ELETRODUTO ROSCAVEL DE 1/2", COM TAMPA CEGA                                                                                                                                                                                                                                                                                                                                                                                                                            </v>
          </cell>
          <cell r="C7823" t="str">
            <v xml:space="preserve">UN    </v>
          </cell>
          <cell r="D7823" t="str">
            <v>11,09</v>
          </cell>
        </row>
        <row r="7824">
          <cell r="A7824">
            <v>2581</v>
          </cell>
          <cell r="B7824" t="str">
            <v xml:space="preserve">CONDULETE DE ALUMINIO TIPO X, PARA ELETRODUTO ROSCAVEL DE 1", COM TAMPA CEGA                                                                                                                                                                                                                                                                                                                                                                                                                              </v>
          </cell>
          <cell r="C7824" t="str">
            <v xml:space="preserve">UN    </v>
          </cell>
          <cell r="D7824" t="str">
            <v>14,19</v>
          </cell>
        </row>
        <row r="7825">
          <cell r="A7825">
            <v>2596</v>
          </cell>
          <cell r="B7825" t="str">
            <v xml:space="preserve">CONDULETE DE ALUMINIO TIPO X, PARA ELETRODUTO ROSCAVEL DE 2", COM TAMPA CEGA                                                                                                                                                                                                                                                                                                                                                                                                                              </v>
          </cell>
          <cell r="C7825" t="str">
            <v xml:space="preserve">UN    </v>
          </cell>
          <cell r="D7825" t="str">
            <v>41,97</v>
          </cell>
        </row>
        <row r="7826">
          <cell r="A7826">
            <v>2580</v>
          </cell>
          <cell r="B7826" t="str">
            <v xml:space="preserve">CONDULETE DE ALUMINIO TIPO X, PARA ELETRODUTO ROSCAVEL DE 3/4", COM TAMPA CEGA                                                                                                                                                                                                                                                                                                                                                                                                                            </v>
          </cell>
          <cell r="C7826" t="str">
            <v xml:space="preserve">UN    </v>
          </cell>
          <cell r="D7826" t="str">
            <v>12,15</v>
          </cell>
        </row>
        <row r="7827">
          <cell r="A7827">
            <v>2583</v>
          </cell>
          <cell r="B7827" t="str">
            <v xml:space="preserve">CONDULETE DE ALUMINIO TIPO X, PARA ELETRODUTO ROSCAVEL DE 3", COM TAMPA CEGA                                                                                                                                                                                                                                                                                                                                                                                                                              </v>
          </cell>
          <cell r="C7827" t="str">
            <v xml:space="preserve">UN    </v>
          </cell>
          <cell r="D7827" t="str">
            <v>102,09</v>
          </cell>
        </row>
        <row r="7828">
          <cell r="A7828">
            <v>2584</v>
          </cell>
          <cell r="B7828" t="str">
            <v xml:space="preserve">CONDULETE DE ALUMINIO TIPO X, PARA ELETRODUTO ROSCAVEL DE 4", COM TAMPA CEGA                                                                                                                                                                                                                                                                                                                                                                                                                              </v>
          </cell>
          <cell r="C7828" t="str">
            <v xml:space="preserve">UN    </v>
          </cell>
          <cell r="D7828" t="str">
            <v>169,96</v>
          </cell>
        </row>
        <row r="7829">
          <cell r="A7829">
            <v>12010</v>
          </cell>
          <cell r="B7829" t="str">
            <v xml:space="preserve">CONDULETE EM PVC, TIPO "B", SEM TAMPA, DE 1/2" OU 3/4"                                                                                                                                                                                                                                                                                                                                                                                                                                                    </v>
          </cell>
          <cell r="C7829" t="str">
            <v xml:space="preserve">UN    </v>
          </cell>
          <cell r="D7829" t="str">
            <v>8,37</v>
          </cell>
        </row>
        <row r="7830">
          <cell r="A7830">
            <v>39329</v>
          </cell>
          <cell r="B7830" t="str">
            <v xml:space="preserve">CONDULETE EM PVC, TIPO "B", SEM TAMPA, DE 1"                                                                                                                                                                                                                                                                                                                                                                                                                                                              </v>
          </cell>
          <cell r="C7830" t="str">
            <v xml:space="preserve">UN    </v>
          </cell>
          <cell r="D7830" t="str">
            <v>8,76</v>
          </cell>
        </row>
        <row r="7831">
          <cell r="A7831">
            <v>39330</v>
          </cell>
          <cell r="B7831" t="str">
            <v xml:space="preserve">CONDULETE EM PVC, TIPO "C", SEM TAMPA, DE 1/2"                                                                                                                                                                                                                                                                                                                                                                                                                                                            </v>
          </cell>
          <cell r="C7831" t="str">
            <v xml:space="preserve">UN    </v>
          </cell>
          <cell r="D7831" t="str">
            <v>9,21</v>
          </cell>
        </row>
        <row r="7832">
          <cell r="A7832">
            <v>39332</v>
          </cell>
          <cell r="B7832" t="str">
            <v xml:space="preserve">CONDULETE EM PVC, TIPO "C", SEM TAMPA, DE 1"                                                                                                                                                                                                                                                                                                                                                                                                                                                              </v>
          </cell>
          <cell r="C7832" t="str">
            <v xml:space="preserve">UN    </v>
          </cell>
          <cell r="D7832" t="str">
            <v>10,30</v>
          </cell>
        </row>
        <row r="7833">
          <cell r="A7833">
            <v>39331</v>
          </cell>
          <cell r="B7833" t="str">
            <v xml:space="preserve">CONDULETE EM PVC, TIPO "C", SEM TAMPA, DE 3/4"                                                                                                                                                                                                                                                                                                                                                                                                                                                            </v>
          </cell>
          <cell r="C7833" t="str">
            <v xml:space="preserve">UN    </v>
          </cell>
          <cell r="D7833" t="str">
            <v>8,20</v>
          </cell>
        </row>
        <row r="7834">
          <cell r="A7834">
            <v>39333</v>
          </cell>
          <cell r="B7834" t="str">
            <v xml:space="preserve">CONDULETE EM PVC, TIPO "E", SEM TAMPA, DE 1/2"                                                                                                                                                                                                                                                                                                                                                                                                                                                            </v>
          </cell>
          <cell r="C7834" t="str">
            <v xml:space="preserve">UN    </v>
          </cell>
          <cell r="D7834" t="str">
            <v>7,99</v>
          </cell>
        </row>
        <row r="7835">
          <cell r="A7835">
            <v>39335</v>
          </cell>
          <cell r="B7835" t="str">
            <v xml:space="preserve">CONDULETE EM PVC, TIPO "E", SEM TAMPA, DE 1"                                                                                                                                                                                                                                                                                                                                                                                                                                                              </v>
          </cell>
          <cell r="C7835" t="str">
            <v xml:space="preserve">UN    </v>
          </cell>
          <cell r="D7835" t="str">
            <v>9,25</v>
          </cell>
        </row>
        <row r="7836">
          <cell r="A7836">
            <v>39334</v>
          </cell>
          <cell r="B7836" t="str">
            <v xml:space="preserve">CONDULETE EM PVC, TIPO "E", SEM TAMPA, DE 3/4"                                                                                                                                                                                                                                                                                                                                                                                                                                                            </v>
          </cell>
          <cell r="C7836" t="str">
            <v xml:space="preserve">UN    </v>
          </cell>
          <cell r="D7836" t="str">
            <v>7,35</v>
          </cell>
        </row>
        <row r="7837">
          <cell r="A7837">
            <v>12016</v>
          </cell>
          <cell r="B7837" t="str">
            <v xml:space="preserve">CONDULETE EM PVC, TIPO "LB", SEM TAMPA, DE 1/2" OU 3/4"                                                                                                                                                                                                                                                                                                                                                                                                                                                   </v>
          </cell>
          <cell r="C7837" t="str">
            <v xml:space="preserve">UN    </v>
          </cell>
          <cell r="D7837" t="str">
            <v>9,23</v>
          </cell>
        </row>
        <row r="7838">
          <cell r="A7838">
            <v>12015</v>
          </cell>
          <cell r="B7838" t="str">
            <v xml:space="preserve">CONDULETE EM PVC, TIPO "LB", SEM TAMPA, DE 1"                                                                                                                                                                                                                                                                                                                                                                                                                                                             </v>
          </cell>
          <cell r="C7838" t="str">
            <v xml:space="preserve">UN    </v>
          </cell>
          <cell r="D7838" t="str">
            <v>10,74</v>
          </cell>
        </row>
        <row r="7839">
          <cell r="A7839">
            <v>12020</v>
          </cell>
          <cell r="B7839" t="str">
            <v xml:space="preserve">CONDULETE EM PVC, TIPO "LL", SEM TAMPA, DE 1/2" OU 3/4"                                                                                                                                                                                                                                                                                                                                                                                                                                                   </v>
          </cell>
          <cell r="C7839" t="str">
            <v xml:space="preserve">UN    </v>
          </cell>
          <cell r="D7839" t="str">
            <v>9,23</v>
          </cell>
        </row>
        <row r="7840">
          <cell r="A7840">
            <v>12019</v>
          </cell>
          <cell r="B7840" t="str">
            <v xml:space="preserve">CONDULETE EM PVC, TIPO "LL", SEM TAMPA, DE 1"                                                                                                                                                                                                                                                                                                                                                                                                                                                             </v>
          </cell>
          <cell r="C7840" t="str">
            <v xml:space="preserve">UN    </v>
          </cell>
          <cell r="D7840" t="str">
            <v>10,74</v>
          </cell>
        </row>
        <row r="7841">
          <cell r="A7841">
            <v>39336</v>
          </cell>
          <cell r="B7841" t="str">
            <v xml:space="preserve">CONDULETE EM PVC, TIPO "LR", SEM TAMPA, DE 1/2"                                                                                                                                                                                                                                                                                                                                                                                                                                                           </v>
          </cell>
          <cell r="C7841" t="str">
            <v xml:space="preserve">UN    </v>
          </cell>
          <cell r="D7841" t="str">
            <v>9,21</v>
          </cell>
        </row>
        <row r="7842">
          <cell r="A7842">
            <v>39338</v>
          </cell>
          <cell r="B7842" t="str">
            <v xml:space="preserve">CONDULETE EM PVC, TIPO "LR", SEM TAMPA, DE 1"                                                                                                                                                                                                                                                                                                                                                                                                                                                             </v>
          </cell>
          <cell r="C7842" t="str">
            <v xml:space="preserve">UN    </v>
          </cell>
          <cell r="D7842" t="str">
            <v>10,30</v>
          </cell>
        </row>
        <row r="7843">
          <cell r="A7843">
            <v>39337</v>
          </cell>
          <cell r="B7843" t="str">
            <v xml:space="preserve">CONDULETE EM PVC, TIPO "LR", SEM TAMPA, DE 3/4"                                                                                                                                                                                                                                                                                                                                                                                                                                                           </v>
          </cell>
          <cell r="C7843" t="str">
            <v xml:space="preserve">UN    </v>
          </cell>
          <cell r="D7843" t="str">
            <v>8,20</v>
          </cell>
        </row>
        <row r="7844">
          <cell r="A7844">
            <v>39341</v>
          </cell>
          <cell r="B7844" t="str">
            <v xml:space="preserve">CONDULETE EM PVC, TIPO "T", SEM TAMPA, DE 1"                                                                                                                                                                                                                                                                                                                                                                                                                                                              </v>
          </cell>
          <cell r="C7844" t="str">
            <v xml:space="preserve">UN    </v>
          </cell>
          <cell r="D7844" t="str">
            <v>13,42</v>
          </cell>
        </row>
        <row r="7845">
          <cell r="A7845">
            <v>39340</v>
          </cell>
          <cell r="B7845" t="str">
            <v xml:space="preserve">CONDULETE EM PVC, TIPO "T", SEM TAMPA, DE 3/4"                                                                                                                                                                                                                                                                                                                                                                                                                                                            </v>
          </cell>
          <cell r="C7845" t="str">
            <v xml:space="preserve">UN    </v>
          </cell>
          <cell r="D7845" t="str">
            <v>9,86</v>
          </cell>
        </row>
        <row r="7846">
          <cell r="A7846">
            <v>12025</v>
          </cell>
          <cell r="B7846" t="str">
            <v xml:space="preserve">CONDULETE EM PVC, TIPO "TB", SEM TAMPA, DE 1/2" OU 3/4"                                                                                                                                                                                                                                                                                                                                                                                                                                                   </v>
          </cell>
          <cell r="C7846" t="str">
            <v xml:space="preserve">UN    </v>
          </cell>
          <cell r="D7846" t="str">
            <v>10,18</v>
          </cell>
        </row>
        <row r="7847">
          <cell r="A7847">
            <v>39342</v>
          </cell>
          <cell r="B7847" t="str">
            <v xml:space="preserve">CONDULETE EM PVC, TIPO "TB", SEM TAMPA, DE 1"                                                                                                                                                                                                                                                                                                                                                                                                                                                             </v>
          </cell>
          <cell r="C7847" t="str">
            <v xml:space="preserve">UN    </v>
          </cell>
          <cell r="D7847" t="str">
            <v>13,42</v>
          </cell>
        </row>
        <row r="7848">
          <cell r="A7848">
            <v>39343</v>
          </cell>
          <cell r="B7848" t="str">
            <v xml:space="preserve">CONDULETE EM PVC, TIPO "X", SEM TAMPA, DE 1/2"                                                                                                                                                                                                                                                                                                                                                                                                                                                            </v>
          </cell>
          <cell r="C7848" t="str">
            <v xml:space="preserve">UN    </v>
          </cell>
          <cell r="D7848" t="str">
            <v>11,34</v>
          </cell>
        </row>
        <row r="7849">
          <cell r="A7849">
            <v>39345</v>
          </cell>
          <cell r="B7849" t="str">
            <v xml:space="preserve">CONDULETE EM PVC, TIPO "X", SEM TAMPA, DE 1"                                                                                                                                                                                                                                                                                                                                                                                                                                                              </v>
          </cell>
          <cell r="C7849" t="str">
            <v xml:space="preserve">UN    </v>
          </cell>
          <cell r="D7849" t="str">
            <v>15,34</v>
          </cell>
        </row>
        <row r="7850">
          <cell r="A7850">
            <v>39344</v>
          </cell>
          <cell r="B7850" t="str">
            <v xml:space="preserve">CONDULETE EM PVC, TIPO "X", SEM TAMPA, DE 3/4"                                                                                                                                                                                                                                                                                                                                                                                                                                                            </v>
          </cell>
          <cell r="C7850" t="str">
            <v xml:space="preserve">UN    </v>
          </cell>
          <cell r="D7850" t="str">
            <v>10,96</v>
          </cell>
        </row>
        <row r="7851">
          <cell r="A7851">
            <v>12623</v>
          </cell>
          <cell r="B7851" t="str">
            <v xml:space="preserve">CONDUTOR PLUVIAL, PVC, CIRCULAR, DIAMETRO ENTRE 80 E 100 MM, PARA DRENAGEM PREDIAL                                                                                                                                                                                                                                                                                                                                                                                                                        </v>
          </cell>
          <cell r="C7851" t="str">
            <v xml:space="preserve">M     </v>
          </cell>
          <cell r="D7851" t="str">
            <v>10,69</v>
          </cell>
        </row>
        <row r="7852">
          <cell r="A7852">
            <v>34498</v>
          </cell>
          <cell r="B7852" t="str">
            <v xml:space="preserve">CONE DE SINALIZACAO EM PVC FLEXIVEL, H = 70 / 76 CM (NBR 15071)                                                                                                                                                                                                                                                                                                                                                                                                                                           </v>
          </cell>
          <cell r="C7852" t="str">
            <v xml:space="preserve">UN    </v>
          </cell>
          <cell r="D7852" t="str">
            <v>149,66</v>
          </cell>
        </row>
        <row r="7853">
          <cell r="A7853">
            <v>13244</v>
          </cell>
          <cell r="B7853" t="str">
            <v xml:space="preserve">CONE DE SINALIZACAO EM PVC RIGIDO COM FAIXA REFLETIVA, H = 70 / 76 CM                                                                                                                                                                                                                                                                                                                                                                                                                                     </v>
          </cell>
          <cell r="C7853" t="str">
            <v xml:space="preserve">UN    </v>
          </cell>
          <cell r="D7853" t="str">
            <v>63,00</v>
          </cell>
        </row>
        <row r="7854">
          <cell r="A7854">
            <v>38998</v>
          </cell>
          <cell r="B7854" t="str">
            <v xml:space="preserve">CONECTOR / ADAPTADOR FEMEA, COM INSERTO METALICO, PPR, DN 25 MM X 1/2", PARA AGUA QUENTE E FRIA PREDIAL                                                                                                                                                                                                                                                                                                                                                                                                   </v>
          </cell>
          <cell r="C7854" t="str">
            <v xml:space="preserve">UN    </v>
          </cell>
          <cell r="D7854" t="str">
            <v>7,85</v>
          </cell>
        </row>
        <row r="7855">
          <cell r="A7855">
            <v>38999</v>
          </cell>
          <cell r="B7855" t="str">
            <v xml:space="preserve">CONECTOR / ADAPTADOR FEMEA, COM INSERTO METALICO, PPR, DN 32 MM X 3/4", PARA AGUA QUENTE E FRIA PREDIAL                                                                                                                                                                                                                                                                                                                                                                                                   </v>
          </cell>
          <cell r="C7855" t="str">
            <v xml:space="preserve">UN    </v>
          </cell>
          <cell r="D7855" t="str">
            <v>12,99</v>
          </cell>
        </row>
        <row r="7856">
          <cell r="A7856">
            <v>38996</v>
          </cell>
          <cell r="B7856" t="str">
            <v xml:space="preserve">CONECTOR / ADAPTADOR MACHO, COM INSERTO METALICO, PPR, DN 25 MM X 1/2", PARA AGUA QUENTE E FRIA PREDIAL                                                                                                                                                                                                                                                                                                                                                                                                   </v>
          </cell>
          <cell r="C7856" t="str">
            <v xml:space="preserve">UN    </v>
          </cell>
          <cell r="D7856" t="str">
            <v>11,34</v>
          </cell>
        </row>
        <row r="7857">
          <cell r="A7857">
            <v>38997</v>
          </cell>
          <cell r="B7857" t="str">
            <v xml:space="preserve">CONECTOR / ADAPTADOR MACHO, COM INSERTO METALICO, PPR, DN 32 MM X 3/4", PARA AGUA QUENTE E FRIA PREDIAL                                                                                                                                                                                                                                                                                                                                                                                                   </v>
          </cell>
          <cell r="C7857" t="str">
            <v xml:space="preserve">UN    </v>
          </cell>
          <cell r="D7857" t="str">
            <v>18,35</v>
          </cell>
        </row>
        <row r="7858">
          <cell r="A7858">
            <v>39862</v>
          </cell>
          <cell r="B7858" t="str">
            <v xml:space="preserve">CONECTOR BRONZE/LATAO (REF 603) SEM ANEL DE SOLDA, BOLSA X ROSCA F, 15 MM X 1/2"                                                                                                                                                                                                                                                                                                                                                                                                                          </v>
          </cell>
          <cell r="C7858" t="str">
            <v xml:space="preserve">UN    </v>
          </cell>
          <cell r="D7858" t="str">
            <v>8,88</v>
          </cell>
        </row>
        <row r="7859">
          <cell r="A7859">
            <v>39863</v>
          </cell>
          <cell r="B7859" t="str">
            <v xml:space="preserve">CONECTOR BRONZE/LATAO (REF 603) SEM ANEL DE SOLDA, BOLSA X ROSCA F, 22 MM X 1/2"                                                                                                                                                                                                                                                                                                                                                                                                                          </v>
          </cell>
          <cell r="C7859" t="str">
            <v xml:space="preserve">UN    </v>
          </cell>
          <cell r="D7859" t="str">
            <v>9,00</v>
          </cell>
        </row>
        <row r="7860">
          <cell r="A7860">
            <v>39864</v>
          </cell>
          <cell r="B7860" t="str">
            <v xml:space="preserve">CONECTOR BRONZE/LATAO (REF 603) SEM ANEL DE SOLDA, BOLSA X ROSCA F, 22 MM X 3/4"                                                                                                                                                                                                                                                                                                                                                                                                                          </v>
          </cell>
          <cell r="C7860" t="str">
            <v xml:space="preserve">UN    </v>
          </cell>
          <cell r="D7860" t="str">
            <v>11,17</v>
          </cell>
        </row>
        <row r="7861">
          <cell r="A7861">
            <v>39865</v>
          </cell>
          <cell r="B7861" t="str">
            <v xml:space="preserve">CONECTOR BRONZE/LATAO (REF 603) SEM ANEL DE SOLDA, BOLSA X ROSCA F, 28 MM X 1/2"                                                                                                                                                                                                                                                                                                                                                                                                                          </v>
          </cell>
          <cell r="C7861" t="str">
            <v xml:space="preserve">UN    </v>
          </cell>
          <cell r="D7861" t="str">
            <v>15,74</v>
          </cell>
        </row>
        <row r="7862">
          <cell r="A7862">
            <v>2517</v>
          </cell>
          <cell r="B7862" t="str">
            <v xml:space="preserve">CONECTOR CURVO 90 GRAUS DE ALUMINIO, BITOLA 1 1/2", PARA ADAPTAR ENTRADA DE ELETRODUTO METALICO FLEXIVEL EM QUADROS                                                                                                                                                                                                                                                                                                                                                                                       </v>
          </cell>
          <cell r="C7862" t="str">
            <v xml:space="preserve">UN    </v>
          </cell>
          <cell r="D7862" t="str">
            <v>16,93</v>
          </cell>
        </row>
        <row r="7863">
          <cell r="A7863">
            <v>2522</v>
          </cell>
          <cell r="B7863" t="str">
            <v xml:space="preserve">CONECTOR CURVO 90 GRAUS DE ALUMINIO, BITOLA 1 1/4", PARA ADAPTAR ENTRADA DE ELETRODUTO METALICO FLEXIVEL EM QUADROS                                                                                                                                                                                                                                                                                                                                                                                       </v>
          </cell>
          <cell r="C7863" t="str">
            <v xml:space="preserve">UN    </v>
          </cell>
          <cell r="D7863" t="str">
            <v>10,94</v>
          </cell>
        </row>
        <row r="7864">
          <cell r="A7864">
            <v>2548</v>
          </cell>
          <cell r="B7864" t="str">
            <v xml:space="preserve">CONECTOR CURVO 90 GRAUS DE ALUMINIO, BITOLA 1/2", PARA ADAPTAR ENTRADA DE ELETRODUTO METALICO FLEXIVEL EM QUADROS                                                                                                                                                                                                                                                                                                                                                                                         </v>
          </cell>
          <cell r="C7864" t="str">
            <v xml:space="preserve">UN    </v>
          </cell>
          <cell r="D7864" t="str">
            <v>6,73</v>
          </cell>
        </row>
        <row r="7865">
          <cell r="A7865">
            <v>2516</v>
          </cell>
          <cell r="B7865" t="str">
            <v xml:space="preserve">CONECTOR CURVO 90 GRAUS DE ALUMINIO, BITOLA 1", PARA ADAPTAR ENTRADA DE ELETRODUTO METALICO FLEXIVEL EM QUADROS                                                                                                                                                                                                                                                                                                                                                                                           </v>
          </cell>
          <cell r="C7865" t="str">
            <v xml:space="preserve">UN    </v>
          </cell>
          <cell r="D7865" t="str">
            <v>8,78</v>
          </cell>
        </row>
        <row r="7866">
          <cell r="A7866">
            <v>2518</v>
          </cell>
          <cell r="B7866" t="str">
            <v xml:space="preserve">CONECTOR CURVO 90 GRAUS DE ALUMINIO, BITOLA 2 1/2", PARA ADAPTAR ENTRADA DE ELETRODUTO METALICO FLEXIVEL EM QUADROS                                                                                                                                                                                                                                                                                                                                                                                       </v>
          </cell>
          <cell r="C7866" t="str">
            <v xml:space="preserve">UN    </v>
          </cell>
          <cell r="D7866" t="str">
            <v>80,60</v>
          </cell>
        </row>
        <row r="7867">
          <cell r="A7867">
            <v>2521</v>
          </cell>
          <cell r="B7867" t="str">
            <v xml:space="preserve">CONECTOR CURVO 90 GRAUS DE ALUMINIO, BITOLA 2", PARA ADAPTAR ENTRADA DE ELETRODUTO METALICO FLEXIVEL EM QUADROS                                                                                                                                                                                                                                                                                                                                                                                           </v>
          </cell>
          <cell r="C7867" t="str">
            <v xml:space="preserve">UN    </v>
          </cell>
          <cell r="D7867" t="str">
            <v>34,31</v>
          </cell>
        </row>
        <row r="7868">
          <cell r="A7868">
            <v>2515</v>
          </cell>
          <cell r="B7868" t="str">
            <v xml:space="preserve">CONECTOR CURVO 90 GRAUS DE ALUMINIO, BITOLA 3/4", PARA ADAPTAR ENTRADA DE ELETRODUTO METALICO FLEXIVEL EM QUADROS                                                                                                                                                                                                                                                                                                                                                                                         </v>
          </cell>
          <cell r="C7868" t="str">
            <v xml:space="preserve">UN    </v>
          </cell>
          <cell r="D7868" t="str">
            <v>7,31</v>
          </cell>
        </row>
        <row r="7869">
          <cell r="A7869">
            <v>2519</v>
          </cell>
          <cell r="B7869" t="str">
            <v xml:space="preserve">CONECTOR CURVO 90 GRAUS DE ALUMINIO, BITOLA 3", PARA ADAPTAR ENTRADA DE ELETRODUTO METALICO FLEXIVEL EM QUADROS                                                                                                                                                                                                                                                                                                                                                                                           </v>
          </cell>
          <cell r="C7869" t="str">
            <v xml:space="preserve">UN    </v>
          </cell>
          <cell r="D7869" t="str">
            <v>97,19</v>
          </cell>
        </row>
        <row r="7870">
          <cell r="A7870">
            <v>2520</v>
          </cell>
          <cell r="B7870" t="str">
            <v xml:space="preserve">CONECTOR CURVO 90 GRAUS DE ALUMINIO, BITOLA 4", PARA ADAPTAR ENTRADA DE ELETRODUTO METALICO FLEXIVEL EM QUADROS                                                                                                                                                                                                                                                                                                                                                                                           </v>
          </cell>
          <cell r="C7870" t="str">
            <v xml:space="preserve">UN    </v>
          </cell>
          <cell r="D7870" t="str">
            <v>178,88</v>
          </cell>
        </row>
        <row r="7871">
          <cell r="A7871">
            <v>1602</v>
          </cell>
          <cell r="B7871" t="str">
            <v xml:space="preserve">CONECTOR DE ALUMINIO TIPO PRENSA CABO, BITOLA 1 1/2", PARA CABOS DE DIAMETRO DE 37 A 40 MM                                                                                                                                                                                                                                                                                                                                                                                                                </v>
          </cell>
          <cell r="C7871" t="str">
            <v xml:space="preserve">UN    </v>
          </cell>
          <cell r="D7871" t="str">
            <v>29,67</v>
          </cell>
        </row>
        <row r="7872">
          <cell r="A7872">
            <v>1601</v>
          </cell>
          <cell r="B7872" t="str">
            <v xml:space="preserve">CONECTOR DE ALUMINIO TIPO PRENSA CABO, BITOLA 1 1/4", PARA CABOS DE DIAMETRO DE 31 A 34 MM                                                                                                                                                                                                                                                                                                                                                                                                                </v>
          </cell>
          <cell r="C7872" t="str">
            <v xml:space="preserve">UN    </v>
          </cell>
          <cell r="D7872" t="str">
            <v>26,45</v>
          </cell>
        </row>
        <row r="7873">
          <cell r="A7873">
            <v>1598</v>
          </cell>
          <cell r="B7873" t="str">
            <v xml:space="preserve">CONECTOR DE ALUMINIO TIPO PRENSA CABO, BITOLA 1/2", PARA CABOS DE DIAMETRO DE 12,5 A 15 MM                                                                                                                                                                                                                                                                                                                                                                                                                </v>
          </cell>
          <cell r="C7873" t="str">
            <v xml:space="preserve">UN    </v>
          </cell>
          <cell r="D7873" t="str">
            <v>7,82</v>
          </cell>
        </row>
        <row r="7874">
          <cell r="A7874">
            <v>1600</v>
          </cell>
          <cell r="B7874" t="str">
            <v xml:space="preserve">CONECTOR DE ALUMINIO TIPO PRENSA CABO, BITOLA 1", PARA CABOS DE DIAMETRO DE 22,5 A 25 MM                                                                                                                                                                                                                                                                                                                                                                                                                  </v>
          </cell>
          <cell r="C7874" t="str">
            <v xml:space="preserve">UN    </v>
          </cell>
          <cell r="D7874" t="str">
            <v>11,55</v>
          </cell>
        </row>
        <row r="7875">
          <cell r="A7875">
            <v>1603</v>
          </cell>
          <cell r="B7875" t="str">
            <v xml:space="preserve">CONECTOR DE ALUMINIO TIPO PRENSA CABO, BITOLA 2", PARA CABOS DE DIAMETRO DE 47,5 A 50 MM                                                                                                                                                                                                                                                                                                                                                                                                                  </v>
          </cell>
          <cell r="C7875" t="str">
            <v xml:space="preserve">UN    </v>
          </cell>
          <cell r="D7875" t="str">
            <v>44,80</v>
          </cell>
        </row>
        <row r="7876">
          <cell r="A7876">
            <v>1599</v>
          </cell>
          <cell r="B7876" t="str">
            <v xml:space="preserve">CONECTOR DE ALUMINIO TIPO PRENSA CABO, BITOLA 3/4", PARA CABOS DE DIAMETRO DE 17,5 A 20 MM                                                                                                                                                                                                                                                                                                                                                                                                                </v>
          </cell>
          <cell r="C7876" t="str">
            <v xml:space="preserve">UN    </v>
          </cell>
          <cell r="D7876" t="str">
            <v>9,08</v>
          </cell>
        </row>
        <row r="7877">
          <cell r="A7877">
            <v>1597</v>
          </cell>
          <cell r="B7877" t="str">
            <v xml:space="preserve">CONECTOR DE ALUMINIO TIPO PRENSA CABO, BITOLA 3/8", PARA CABOS DE DIAMETRO DE 9 A 10 MM                                                                                                                                                                                                                                                                                                                                                                                                                   </v>
          </cell>
          <cell r="C7877" t="str">
            <v xml:space="preserve">UN    </v>
          </cell>
          <cell r="D7877" t="str">
            <v>7,36</v>
          </cell>
        </row>
        <row r="7878">
          <cell r="A7878">
            <v>39600</v>
          </cell>
          <cell r="B7878" t="str">
            <v xml:space="preserve">CONECTOR FEMEA RJ - 45, CATEGORIA 5 E                                                                                                                                                                                                                                                                                                                                                                                                                                                                     </v>
          </cell>
          <cell r="C7878" t="str">
            <v xml:space="preserve">UN    </v>
          </cell>
          <cell r="D7878" t="str">
            <v>7,80</v>
          </cell>
        </row>
        <row r="7879">
          <cell r="A7879">
            <v>39601</v>
          </cell>
          <cell r="B7879" t="str">
            <v xml:space="preserve">CONECTOR FEMEA RJ - 45, CATEGORIA 6                                                                                                                                                                                                                                                                                                                                                                                                                                                                       </v>
          </cell>
          <cell r="C7879" t="str">
            <v xml:space="preserve">UN    </v>
          </cell>
          <cell r="D7879" t="str">
            <v>13,56</v>
          </cell>
        </row>
        <row r="7880">
          <cell r="A7880">
            <v>39602</v>
          </cell>
          <cell r="B7880" t="str">
            <v xml:space="preserve">CONECTOR MACHO RJ - 45, CATEGORIA 5 E                                                                                                                                                                                                                                                                                                                                                                                                                                                                     </v>
          </cell>
          <cell r="C7880" t="str">
            <v xml:space="preserve">UN    </v>
          </cell>
          <cell r="D7880" t="str">
            <v>0,89</v>
          </cell>
        </row>
        <row r="7881">
          <cell r="A7881">
            <v>39603</v>
          </cell>
          <cell r="B7881" t="str">
            <v xml:space="preserve">CONECTOR MACHO RJ - 45, CATEGORIA 6                                                                                                                                                                                                                                                                                                                                                                                                                                                                       </v>
          </cell>
          <cell r="C7881" t="str">
            <v xml:space="preserve">UN    </v>
          </cell>
          <cell r="D7881" t="str">
            <v>1,53</v>
          </cell>
        </row>
        <row r="7882">
          <cell r="A7882">
            <v>11821</v>
          </cell>
          <cell r="B7882" t="str">
            <v xml:space="preserve">CONECTOR METALICO TIPO PARAFUSO FENDIDO (SPLIT BOLT), COM SEPARADOR DE CABOS BIMETALICOS, PARA CABOS ATE 25 MM2                                                                                                                                                                                                                                                                                                                                                                                           </v>
          </cell>
          <cell r="C7882" t="str">
            <v xml:space="preserve">UN    </v>
          </cell>
          <cell r="D7882" t="str">
            <v>6,04</v>
          </cell>
        </row>
        <row r="7883">
          <cell r="A7883">
            <v>1562</v>
          </cell>
          <cell r="B7883" t="str">
            <v xml:space="preserve">CONECTOR METALICO TIPO PARAFUSO FENDIDO (SPLIT BOLT), COM SEPARADOR DE CABOS BIMETALICOS, PARA CABOS ATE 50 MM2                                                                                                                                                                                                                                                                                                                                                                                           </v>
          </cell>
          <cell r="C7883" t="str">
            <v xml:space="preserve">UN    </v>
          </cell>
          <cell r="D7883" t="str">
            <v>9,90</v>
          </cell>
        </row>
        <row r="7884">
          <cell r="A7884">
            <v>1563</v>
          </cell>
          <cell r="B7884" t="str">
            <v xml:space="preserve">CONECTOR METALICO TIPO PARAFUSO FENDIDO (SPLIT BOLT), COM SEPARADOR DE CABOS BIMETALICOS, PARA CABOS ATE 70 MM2                                                                                                                                                                                                                                                                                                                                                                                           </v>
          </cell>
          <cell r="C7884" t="str">
            <v xml:space="preserve">UN    </v>
          </cell>
          <cell r="D7884" t="str">
            <v>13,28</v>
          </cell>
        </row>
        <row r="7885">
          <cell r="A7885">
            <v>11856</v>
          </cell>
          <cell r="B7885" t="str">
            <v xml:space="preserve">CONECTOR METALICO TIPO PARAFUSO FENDIDO (SPLIT BOLT), PARA CABOS ATE 10 MM2                                                                                                                                                                                                                                                                                                                                                                                                                               </v>
          </cell>
          <cell r="C7885" t="str">
            <v xml:space="preserve">UN    </v>
          </cell>
          <cell r="D7885" t="str">
            <v>3,96</v>
          </cell>
        </row>
        <row r="7886">
          <cell r="A7886">
            <v>11857</v>
          </cell>
          <cell r="B7886" t="str">
            <v xml:space="preserve">CONECTOR METALICO TIPO PARAFUSO FENDIDO (SPLIT BOLT), PARA CABOS ATE 120 MM2                                                                                                                                                                                                                                                                                                                                                                                                                              </v>
          </cell>
          <cell r="C7886" t="str">
            <v xml:space="preserve">UN    </v>
          </cell>
          <cell r="D7886" t="str">
            <v>20,84</v>
          </cell>
        </row>
        <row r="7887">
          <cell r="A7887">
            <v>11858</v>
          </cell>
          <cell r="B7887" t="str">
            <v xml:space="preserve">CONECTOR METALICO TIPO PARAFUSO FENDIDO (SPLIT BOLT), PARA CABOS ATE 150 MM2                                                                                                                                                                                                                                                                                                                                                                                                                              </v>
          </cell>
          <cell r="C7887" t="str">
            <v xml:space="preserve">UN    </v>
          </cell>
          <cell r="D7887" t="str">
            <v>25,86</v>
          </cell>
        </row>
        <row r="7888">
          <cell r="A7888">
            <v>1539</v>
          </cell>
          <cell r="B7888" t="str">
            <v xml:space="preserve">CONECTOR METALICO TIPO PARAFUSO FENDIDO (SPLIT BOLT), PARA CABOS ATE 16 MM2                                                                                                                                                                                                                                                                                                                                                                                                                               </v>
          </cell>
          <cell r="C7888" t="str">
            <v xml:space="preserve">UN    </v>
          </cell>
          <cell r="D7888" t="str">
            <v>4,65</v>
          </cell>
        </row>
        <row r="7889">
          <cell r="A7889">
            <v>11859</v>
          </cell>
          <cell r="B7889" t="str">
            <v xml:space="preserve">CONECTOR METALICO TIPO PARAFUSO FENDIDO (SPLIT BOLT), PARA CABOS ATE 185 MM2                                                                                                                                                                                                                                                                                                                                                                                                                              </v>
          </cell>
          <cell r="C7889" t="str">
            <v xml:space="preserve">UN    </v>
          </cell>
          <cell r="D7889" t="str">
            <v>35,19</v>
          </cell>
        </row>
        <row r="7890">
          <cell r="A7890">
            <v>1550</v>
          </cell>
          <cell r="B7890" t="str">
            <v xml:space="preserve">CONECTOR METALICO TIPO PARAFUSO FENDIDO (SPLIT BOLT), PARA CABOS ATE 25 MM2                                                                                                                                                                                                                                                                                                                                                                                                                               </v>
          </cell>
          <cell r="C7890" t="str">
            <v xml:space="preserve">UN    </v>
          </cell>
          <cell r="D7890" t="str">
            <v>4,91</v>
          </cell>
        </row>
        <row r="7891">
          <cell r="A7891">
            <v>11854</v>
          </cell>
          <cell r="B7891" t="str">
            <v xml:space="preserve">CONECTOR METALICO TIPO PARAFUSO FENDIDO (SPLIT BOLT), PARA CABOS ATE 35 MM2                                                                                                                                                                                                                                                                                                                                                                                                                               </v>
          </cell>
          <cell r="C7891" t="str">
            <v xml:space="preserve">UN    </v>
          </cell>
          <cell r="D7891" t="str">
            <v>6,13</v>
          </cell>
        </row>
        <row r="7892">
          <cell r="A7892">
            <v>11862</v>
          </cell>
          <cell r="B7892" t="str">
            <v xml:space="preserve">CONECTOR METALICO TIPO PARAFUSO FENDIDO (SPLIT BOLT), PARA CABOS ATE 50 MM2                                                                                                                                                                                                                                                                                                                                                                                                                               </v>
          </cell>
          <cell r="C7892" t="str">
            <v xml:space="preserve">UN    </v>
          </cell>
          <cell r="D7892" t="str">
            <v>8,60</v>
          </cell>
        </row>
        <row r="7893">
          <cell r="A7893">
            <v>11863</v>
          </cell>
          <cell r="B7893" t="str">
            <v xml:space="preserve">CONECTOR METALICO TIPO PARAFUSO FENDIDO (SPLIT BOLT), PARA CABOS ATE 6 MM2                                                                                                                                                                                                                                                                                                                                                                                                                                </v>
          </cell>
          <cell r="C7893" t="str">
            <v xml:space="preserve">UN    </v>
          </cell>
          <cell r="D7893" t="str">
            <v>3,47</v>
          </cell>
        </row>
        <row r="7894">
          <cell r="A7894">
            <v>11855</v>
          </cell>
          <cell r="B7894" t="str">
            <v xml:space="preserve">CONECTOR METALICO TIPO PARAFUSO FENDIDO (SPLIT BOLT), PARA CABOS ATE 70 MM2                                                                                                                                                                                                                                                                                                                                                                                                                               </v>
          </cell>
          <cell r="C7894" t="str">
            <v xml:space="preserve">UN    </v>
          </cell>
          <cell r="D7894" t="str">
            <v>12,84</v>
          </cell>
        </row>
        <row r="7895">
          <cell r="A7895">
            <v>11864</v>
          </cell>
          <cell r="B7895" t="str">
            <v xml:space="preserve">CONECTOR METALICO TIPO PARAFUSO FENDIDO (SPLIT BOLT), PARA CABOS ATE 95 MM2                                                                                                                                                                                                                                                                                                                                                                                                                               </v>
          </cell>
          <cell r="C7895" t="str">
            <v xml:space="preserve">UN    </v>
          </cell>
          <cell r="D7895" t="str">
            <v>19,42</v>
          </cell>
        </row>
        <row r="7896">
          <cell r="A7896">
            <v>2527</v>
          </cell>
          <cell r="B7896" t="str">
            <v xml:space="preserve">CONECTOR RETO DE ALUMINIO PARA ELETRODUTO DE 1 1/2", PARA ADAPTAR ENTRADA DE ELETRODUTO METALICO FLEXIVEL EM QUADROS                                                                                                                                                                                                                                                                                                                                                                                      </v>
          </cell>
          <cell r="C7896" t="str">
            <v xml:space="preserve">UN    </v>
          </cell>
          <cell r="D7896" t="str">
            <v>6,06</v>
          </cell>
        </row>
        <row r="7897">
          <cell r="A7897">
            <v>2526</v>
          </cell>
          <cell r="B7897" t="str">
            <v xml:space="preserve">CONECTOR RETO DE ALUMINIO PARA ELETRODUTO DE 1 1/4", PARA ADAPTAR ENTRADA DE ELETRODUTO METALICO FLEXIVEL EM QUADROS                                                                                                                                                                                                                                                                                                                                                                                      </v>
          </cell>
          <cell r="C7897" t="str">
            <v xml:space="preserve">UN    </v>
          </cell>
          <cell r="D7897" t="str">
            <v>3,88</v>
          </cell>
        </row>
        <row r="7898">
          <cell r="A7898">
            <v>2487</v>
          </cell>
          <cell r="B7898" t="str">
            <v xml:space="preserve">CONECTOR RETO DE ALUMINIO PARA ELETRODUTO DE 1/2", PARA ADAPTAR ENTRADA DE ELETRODUTO METALICO FLEXIVEL EM QUADROS                                                                                                                                                                                                                                                                                                                                                                                        </v>
          </cell>
          <cell r="C7898" t="str">
            <v xml:space="preserve">UN    </v>
          </cell>
          <cell r="D7898" t="str">
            <v>1,32</v>
          </cell>
        </row>
        <row r="7899">
          <cell r="A7899">
            <v>2483</v>
          </cell>
          <cell r="B7899" t="str">
            <v xml:space="preserve">CONECTOR RETO DE ALUMINIO PARA ELETRODUTO DE 1", PARA ADAPTAR ENTRADA DE ELETRODUTO METALICO FLEXIVEL EM QUADROS                                                                                                                                                                                                                                                                                                                                                                                          </v>
          </cell>
          <cell r="C7899" t="str">
            <v xml:space="preserve">UN    </v>
          </cell>
          <cell r="D7899" t="str">
            <v>2,76</v>
          </cell>
        </row>
        <row r="7900">
          <cell r="A7900">
            <v>2528</v>
          </cell>
          <cell r="B7900" t="str">
            <v xml:space="preserve">CONECTOR RETO DE ALUMINIO PARA ELETRODUTO DE 2 1/2", PARA ADAPTAR ENTRADA DE ELETRODUTO METALICO FLEXIVEL EM QUADROS                                                                                                                                                                                                                                                                                                                                                                                      </v>
          </cell>
          <cell r="C7900" t="str">
            <v xml:space="preserve">UN    </v>
          </cell>
          <cell r="D7900" t="str">
            <v>15,25</v>
          </cell>
        </row>
        <row r="7901">
          <cell r="A7901">
            <v>2489</v>
          </cell>
          <cell r="B7901" t="str">
            <v xml:space="preserve">CONECTOR RETO DE ALUMINIO PARA ELETRODUTO DE 2", PARA ADAPTAR ENTRADA DE ELETRODUTO METALICO FLEXIVEL EM QUADROS                                                                                                                                                                                                                                                                                                                                                                                          </v>
          </cell>
          <cell r="C7901" t="str">
            <v xml:space="preserve">UN    </v>
          </cell>
          <cell r="D7901" t="str">
            <v>6,71</v>
          </cell>
        </row>
        <row r="7902">
          <cell r="A7902">
            <v>2488</v>
          </cell>
          <cell r="B7902" t="str">
            <v xml:space="preserve">CONECTOR RETO DE ALUMINIO PARA ELETRODUTO DE 3/4", PARA ADAPTAR ENTRADA DE ELETRODUTO METALICO FLEXIVEL EM QUADROS                                                                                                                                                                                                                                                                                                                                                                                        </v>
          </cell>
          <cell r="C7902" t="str">
            <v xml:space="preserve">UN    </v>
          </cell>
          <cell r="D7902" t="str">
            <v>1,55</v>
          </cell>
        </row>
        <row r="7903">
          <cell r="A7903">
            <v>2484</v>
          </cell>
          <cell r="B7903" t="str">
            <v xml:space="preserve">CONECTOR RETO DE ALUMINIO PARA ELETRODUTO DE 3", PARA ADAPTAR ENTRADA DE ELETRODUTO METALICO FLEXIVEL EM QUADROS                                                                                                                                                                                                                                                                                                                                                                                          </v>
          </cell>
          <cell r="C7903" t="str">
            <v xml:space="preserve">UN    </v>
          </cell>
          <cell r="D7903" t="str">
            <v>22,15</v>
          </cell>
        </row>
        <row r="7904">
          <cell r="A7904">
            <v>2485</v>
          </cell>
          <cell r="B7904" t="str">
            <v xml:space="preserve">CONECTOR RETO DE ALUMINIO PARA ELETRODUTO DE 4", PARA ADAPTAR ENTRADA DE ELETRODUTO METALICO FLEXIVEL EM QUADROS                                                                                                                                                                                                                                                                                                                                                                                          </v>
          </cell>
          <cell r="C7904" t="str">
            <v xml:space="preserve">UN    </v>
          </cell>
          <cell r="D7904" t="str">
            <v>34,72</v>
          </cell>
        </row>
        <row r="7905">
          <cell r="A7905">
            <v>38005</v>
          </cell>
          <cell r="B7905" t="str">
            <v xml:space="preserve">CONECTOR, CPVC, SOLDAVEL, 15 MM X 1/2", PARA AGUA QUENTE                                                                                                                                                                                                                                                                                                                                                                                                                                                  </v>
          </cell>
          <cell r="C7905" t="str">
            <v xml:space="preserve">UN    </v>
          </cell>
          <cell r="D7905" t="str">
            <v>14,75</v>
          </cell>
        </row>
        <row r="7906">
          <cell r="A7906">
            <v>38006</v>
          </cell>
          <cell r="B7906" t="str">
            <v xml:space="preserve">CONECTOR, CPVC, SOLDAVEL, 22 MM X 1/2", PARA AGUA QUENTE                                                                                                                                                                                                                                                                                                                                                                                                                                                  </v>
          </cell>
          <cell r="C7906" t="str">
            <v xml:space="preserve">UN    </v>
          </cell>
          <cell r="D7906" t="str">
            <v>18,11</v>
          </cell>
        </row>
        <row r="7907">
          <cell r="A7907">
            <v>38428</v>
          </cell>
          <cell r="B7907" t="str">
            <v xml:space="preserve">CONECTOR, CPVC, SOLDAVEL, 22 MM X 3/4", PARA AGUA QUENTE                                                                                                                                                                                                                                                                                                                                                                                                                                                  </v>
          </cell>
          <cell r="C7907" t="str">
            <v xml:space="preserve">UN    </v>
          </cell>
          <cell r="D7907" t="str">
            <v>16,96</v>
          </cell>
        </row>
        <row r="7908">
          <cell r="A7908">
            <v>38007</v>
          </cell>
          <cell r="B7908" t="str">
            <v xml:space="preserve">CONECTOR, CPVC, SOLDAVEL, 28 MM X 1", PARA AGUA QUENTE                                                                                                                                                                                                                                                                                                                                                                                                                                                    </v>
          </cell>
          <cell r="C7908" t="str">
            <v xml:space="preserve">UN    </v>
          </cell>
          <cell r="D7908" t="str">
            <v>27,72</v>
          </cell>
        </row>
        <row r="7909">
          <cell r="A7909">
            <v>38008</v>
          </cell>
          <cell r="B7909" t="str">
            <v xml:space="preserve">CONECTOR, CPVC, SOLDAVEL, 35 MM X 1 1/4", PARA AGUA QUENTE                                                                                                                                                                                                                                                                                                                                                                                                                                                </v>
          </cell>
          <cell r="C7909" t="str">
            <v xml:space="preserve">UN    </v>
          </cell>
          <cell r="D7909" t="str">
            <v>111,63</v>
          </cell>
        </row>
        <row r="7910">
          <cell r="A7910">
            <v>38009</v>
          </cell>
          <cell r="B7910" t="str">
            <v xml:space="preserve">CONECTOR, CPVC, SOLDAVEL, 42 MM X 1 1/2", PARA AGUA QUENTE                                                                                                                                                                                                                                                                                                                                                                                                                                                </v>
          </cell>
          <cell r="C7910" t="str">
            <v xml:space="preserve">UN    </v>
          </cell>
          <cell r="D7910" t="str">
            <v>136,43</v>
          </cell>
        </row>
        <row r="7911">
          <cell r="A7911">
            <v>39279</v>
          </cell>
          <cell r="B7911" t="str">
            <v xml:space="preserve">CONEXAO FIXA, ROSCA FEMEA, EM PLASTICO, DN 16 MM X 1/2", PARA CONEXAO COM CRIMPAGEM EM TUBO PEX                                                                                                                                                                                                                                                                                                                                                                                                           </v>
          </cell>
          <cell r="C7911" t="str">
            <v xml:space="preserve">UN    </v>
          </cell>
          <cell r="D7911" t="str">
            <v>10,66</v>
          </cell>
        </row>
        <row r="7912">
          <cell r="A7912">
            <v>38845</v>
          </cell>
          <cell r="B7912" t="str">
            <v xml:space="preserve">CONEXAO FIXA, ROSCA FEMEA, EM PLASTICO, DN 16 MM X 3/4", PARA CONEXAO COM CRIMPAGEM EM TUBO PEX                                                                                                                                                                                                                                                                                                                                                                                                           </v>
          </cell>
          <cell r="C7912" t="str">
            <v xml:space="preserve">UN    </v>
          </cell>
          <cell r="D7912" t="str">
            <v>15,43</v>
          </cell>
        </row>
        <row r="7913">
          <cell r="A7913">
            <v>39280</v>
          </cell>
          <cell r="B7913" t="str">
            <v xml:space="preserve">CONEXAO FIXA, ROSCA FEMEA, EM PLASTICO, DN 20 MM X 1/2", PARA CONEXAO COM CRIMPAGEM EM TUBO PEX                                                                                                                                                                                                                                                                                                                                                                                                           </v>
          </cell>
          <cell r="C7913" t="str">
            <v xml:space="preserve">UN    </v>
          </cell>
          <cell r="D7913" t="str">
            <v>13,82</v>
          </cell>
        </row>
        <row r="7914">
          <cell r="A7914">
            <v>39281</v>
          </cell>
          <cell r="B7914" t="str">
            <v xml:space="preserve">CONEXAO FIXA, ROSCA FEMEA, EM PLASTICO, DN 20 MM X 3/4", PARA CONEXAO COM CRIMPAGEM EM TUBO PEX                                                                                                                                                                                                                                                                                                                                                                                                           </v>
          </cell>
          <cell r="C7914" t="str">
            <v xml:space="preserve">UN    </v>
          </cell>
          <cell r="D7914" t="str">
            <v>18,20</v>
          </cell>
        </row>
        <row r="7915">
          <cell r="A7915">
            <v>38849</v>
          </cell>
          <cell r="B7915" t="str">
            <v xml:space="preserve">CONEXAO FIXA, ROSCA FEMEA, EM PLASTICO, DN 25 MM X 1/2", PARA CONEXAO COM CRIMPAGEM EM TUBO PEX                                                                                                                                                                                                                                                                                                                                                                                                           </v>
          </cell>
          <cell r="C7915" t="str">
            <v xml:space="preserve">UN    </v>
          </cell>
          <cell r="D7915" t="str">
            <v>15,59</v>
          </cell>
        </row>
        <row r="7916">
          <cell r="A7916">
            <v>39282</v>
          </cell>
          <cell r="B7916" t="str">
            <v xml:space="preserve">CONEXAO FIXA, ROSCA FEMEA, EM PLASTICO, DN 25 MM X 3/4", PARA CONEXAO COM CRIMPAGEM EM TUBO PEX                                                                                                                                                                                                                                                                                                                                                                                                           </v>
          </cell>
          <cell r="C7916" t="str">
            <v xml:space="preserve">UN    </v>
          </cell>
          <cell r="D7916" t="str">
            <v>18,63</v>
          </cell>
        </row>
        <row r="7917">
          <cell r="A7917">
            <v>38852</v>
          </cell>
          <cell r="B7917" t="str">
            <v xml:space="preserve">CONEXAO FIXA, ROSCA FEMEA, EM PLASTICO, DN 32 MM X 3/4", PARA CONEXAO COM CRIMPAGEM EM TUBO PEX                                                                                                                                                                                                                                                                                                                                                                                                           </v>
          </cell>
          <cell r="C7917" t="str">
            <v xml:space="preserve">UN    </v>
          </cell>
          <cell r="D7917" t="str">
            <v>25,35</v>
          </cell>
        </row>
        <row r="7918">
          <cell r="A7918">
            <v>38844</v>
          </cell>
          <cell r="B7918" t="str">
            <v xml:space="preserve">CONEXAO FIXA, ROSCA FEMEA, METALICA, COM ANEL DESLIZANTE, DN 16 MM X 1/2", PARA TUBO PEX                                                                                                                                                                                                                                                                                                                                                                                                                  </v>
          </cell>
          <cell r="C7918" t="str">
            <v xml:space="preserve">UN    </v>
          </cell>
          <cell r="D7918" t="str">
            <v>7,79</v>
          </cell>
        </row>
        <row r="7919">
          <cell r="A7919">
            <v>38846</v>
          </cell>
          <cell r="B7919" t="str">
            <v xml:space="preserve">CONEXAO FIXA, ROSCA FEMEA, METALICA, COM ANEL DESLIZANTE, DN 20 MM X 1/2", PARA TUBO PEX                                                                                                                                                                                                                                                                                                                                                                                                                  </v>
          </cell>
          <cell r="C7919" t="str">
            <v xml:space="preserve">UN    </v>
          </cell>
          <cell r="D7919" t="str">
            <v>8,52</v>
          </cell>
        </row>
        <row r="7920">
          <cell r="A7920">
            <v>38847</v>
          </cell>
          <cell r="B7920" t="str">
            <v xml:space="preserve">CONEXAO FIXA, ROSCA FEMEA, METALICA, COM ANEL DESLIZANTE, DN 20 MM X 3/4", PARA TUBO PEX                                                                                                                                                                                                                                                                                                                                                                                                                  </v>
          </cell>
          <cell r="C7920" t="str">
            <v xml:space="preserve">UN    </v>
          </cell>
          <cell r="D7920" t="str">
            <v>10,48</v>
          </cell>
        </row>
        <row r="7921">
          <cell r="A7921">
            <v>38850</v>
          </cell>
          <cell r="B7921" t="str">
            <v xml:space="preserve">CONEXAO FIXA, ROSCA FEMEA, METALICA, COM ANEL DESLIZANTE, DN 25 MM X 1", PARA TUBO PEX                                                                                                                                                                                                                                                                                                                                                                                                                    </v>
          </cell>
          <cell r="C7921" t="str">
            <v xml:space="preserve">UN    </v>
          </cell>
          <cell r="D7921" t="str">
            <v>14,57</v>
          </cell>
        </row>
        <row r="7922">
          <cell r="A7922">
            <v>38848</v>
          </cell>
          <cell r="B7922" t="str">
            <v xml:space="preserve">CONEXAO FIXA, ROSCA FEMEA, METALICA, COM ANEL DESLIZANTE, DN 25 MM X 3/4", PARA TUBO PEX                                                                                                                                                                                                                                                                                                                                                                                                                  </v>
          </cell>
          <cell r="C7922" t="str">
            <v xml:space="preserve">UN    </v>
          </cell>
          <cell r="D7922" t="str">
            <v>12,19</v>
          </cell>
        </row>
        <row r="7923">
          <cell r="A7923">
            <v>38851</v>
          </cell>
          <cell r="B7923" t="str">
            <v xml:space="preserve">CONEXAO FIXA, ROSCA FEMEA, METALICA, COM ANEL DESLIZANTE, DN 32 MM X 1", PARA TUBO PEX                                                                                                                                                                                                                                                                                                                                                                                                                    </v>
          </cell>
          <cell r="C7923" t="str">
            <v xml:space="preserve">UN    </v>
          </cell>
          <cell r="D7923" t="str">
            <v>22,15</v>
          </cell>
        </row>
        <row r="7924">
          <cell r="A7924">
            <v>38860</v>
          </cell>
          <cell r="B7924" t="str">
            <v xml:space="preserve">CONEXAO FIXA, ROSCA MACHO, METALICA, PARA TUBO PEX, DN 16 MM X 1/2"                                                                                                                                                                                                                                                                                                                                                                                                                                       </v>
          </cell>
          <cell r="C7924" t="str">
            <v xml:space="preserve">UN    </v>
          </cell>
          <cell r="D7924" t="str">
            <v>6,26</v>
          </cell>
        </row>
        <row r="7925">
          <cell r="A7925">
            <v>38861</v>
          </cell>
          <cell r="B7925" t="str">
            <v xml:space="preserve">CONEXAO FIXA, ROSCA MACHO, METALICA, PARA TUBO PEX, DN 16 MM X 3/4"                                                                                                                                                                                                                                                                                                                                                                                                                                       </v>
          </cell>
          <cell r="C7925" t="str">
            <v xml:space="preserve">UN    </v>
          </cell>
          <cell r="D7925" t="str">
            <v>8,42</v>
          </cell>
        </row>
        <row r="7926">
          <cell r="A7926">
            <v>38862</v>
          </cell>
          <cell r="B7926" t="str">
            <v xml:space="preserve">CONEXAO FIXA, ROSCA MACHO, METALICA, PARA TUBO PEX, DN 20 MM X 1/2"                                                                                                                                                                                                                                                                                                                                                                                                                                       </v>
          </cell>
          <cell r="C7926" t="str">
            <v xml:space="preserve">UN    </v>
          </cell>
          <cell r="D7926" t="str">
            <v>7,10</v>
          </cell>
        </row>
        <row r="7927">
          <cell r="A7927">
            <v>38863</v>
          </cell>
          <cell r="B7927" t="str">
            <v xml:space="preserve">CONEXAO FIXA, ROSCA MACHO, METALICA, PARA TUBO PEX, DN 20 MM X 3/4"                                                                                                                                                                                                                                                                                                                                                                                                                                       </v>
          </cell>
          <cell r="C7927" t="str">
            <v xml:space="preserve">UN    </v>
          </cell>
          <cell r="D7927" t="str">
            <v>8,16</v>
          </cell>
        </row>
        <row r="7928">
          <cell r="A7928">
            <v>38865</v>
          </cell>
          <cell r="B7928" t="str">
            <v xml:space="preserve">CONEXAO FIXA, ROSCA MACHO, METALICA, PARA TUBO PEX, DN 25 MM X 1/2"                                                                                                                                                                                                                                                                                                                                                                                                                                       </v>
          </cell>
          <cell r="C7928" t="str">
            <v xml:space="preserve">UN    </v>
          </cell>
          <cell r="D7928" t="str">
            <v>11,08</v>
          </cell>
        </row>
        <row r="7929">
          <cell r="A7929">
            <v>38864</v>
          </cell>
          <cell r="B7929" t="str">
            <v xml:space="preserve">CONEXAO FIXA, ROSCA MACHO, METALICA, PARA TUBO PEX, DN 25 MM X 1"                                                                                                                                                                                                                                                                                                                                                                                                                                         </v>
          </cell>
          <cell r="C7929" t="str">
            <v xml:space="preserve">UN    </v>
          </cell>
          <cell r="D7929" t="str">
            <v>16,93</v>
          </cell>
        </row>
        <row r="7930">
          <cell r="A7930">
            <v>38866</v>
          </cell>
          <cell r="B7930" t="str">
            <v xml:space="preserve">CONEXAO FIXA, ROSCA MACHO, METALICA, PARA TUBO PEX, DN 25 MM X 3/4"                                                                                                                                                                                                                                                                                                                                                                                                                                       </v>
          </cell>
          <cell r="C7930" t="str">
            <v xml:space="preserve">UN    </v>
          </cell>
          <cell r="D7930" t="str">
            <v>11,92</v>
          </cell>
        </row>
        <row r="7931">
          <cell r="A7931">
            <v>38868</v>
          </cell>
          <cell r="B7931" t="str">
            <v xml:space="preserve">CONEXAO FIXA, ROSCA MACHO, METALICA, PARA TUBO PEX, DN 32 MM X 1"                                                                                                                                                                                                                                                                                                                                                                                                                                         </v>
          </cell>
          <cell r="C7931" t="str">
            <v xml:space="preserve">UN    </v>
          </cell>
          <cell r="D7931" t="str">
            <v>19,87</v>
          </cell>
        </row>
        <row r="7932">
          <cell r="A7932">
            <v>38853</v>
          </cell>
          <cell r="B7932" t="str">
            <v xml:space="preserve">CONEXAO MOVEL, ROSCA FEMEA, METALICA, COM ANEL DESLIZANTE, PARA TUBO PEX, DN 16 MM X 1/2"                                                                                                                                                                                                                                                                                                                                                                                                                 </v>
          </cell>
          <cell r="C7932" t="str">
            <v xml:space="preserve">UN    </v>
          </cell>
          <cell r="D7932" t="str">
            <v>6,42</v>
          </cell>
        </row>
        <row r="7933">
          <cell r="A7933">
            <v>38854</v>
          </cell>
          <cell r="B7933" t="str">
            <v xml:space="preserve">CONEXAO MOVEL, ROSCA FEMEA, METALICA, COM ANEL DESLIZANTE, PARA TUBO PEX, DN 16 MM X 3/4"                                                                                                                                                                                                                                                                                                                                                                                                                 </v>
          </cell>
          <cell r="C7933" t="str">
            <v xml:space="preserve">UN    </v>
          </cell>
          <cell r="D7933" t="str">
            <v>8,78</v>
          </cell>
        </row>
        <row r="7934">
          <cell r="A7934">
            <v>38855</v>
          </cell>
          <cell r="B7934" t="str">
            <v xml:space="preserve">CONEXAO MOVEL, ROSCA FEMEA, METALICA, COM ANEL DESLIZANTE, PARA TUBO PEX, DN 20 MM X 1/2"                                                                                                                                                                                                                                                                                                                                                                                                                 </v>
          </cell>
          <cell r="C7934" t="str">
            <v xml:space="preserve">UN    </v>
          </cell>
          <cell r="D7934" t="str">
            <v>6,51</v>
          </cell>
        </row>
        <row r="7935">
          <cell r="A7935">
            <v>38856</v>
          </cell>
          <cell r="B7935" t="str">
            <v xml:space="preserve">CONEXAO MOVEL, ROSCA FEMEA, METALICA, COM ANEL DESLIZANTE, PARA TUBO PEX, DN 20 MM X 3/4"                                                                                                                                                                                                                                                                                                                                                                                                                 </v>
          </cell>
          <cell r="C7935" t="str">
            <v xml:space="preserve">UN    </v>
          </cell>
          <cell r="D7935" t="str">
            <v>10,45</v>
          </cell>
        </row>
        <row r="7936">
          <cell r="A7936">
            <v>38857</v>
          </cell>
          <cell r="B7936" t="str">
            <v xml:space="preserve">CONEXAO MOVEL, ROSCA FEMEA, METALICA, COM ANEL DESLIZANTE, PARA TUBO PEX, DN 25 MM X 1"                                                                                                                                                                                                                                                                                                                                                                                                                   </v>
          </cell>
          <cell r="C7936" t="str">
            <v xml:space="preserve">UN    </v>
          </cell>
          <cell r="D7936" t="str">
            <v>13,83</v>
          </cell>
        </row>
        <row r="7937">
          <cell r="A7937">
            <v>38858</v>
          </cell>
          <cell r="B7937" t="str">
            <v xml:space="preserve">CONEXAO MOVEL, ROSCA FEMEA, METALICA, COM ANEL DESLIZANTE, PARA TUBO PEX, DN 25 MM X 3/4"                                                                                                                                                                                                                                                                                                                                                                                                                 </v>
          </cell>
          <cell r="C7937" t="str">
            <v xml:space="preserve">UN    </v>
          </cell>
          <cell r="D7937" t="str">
            <v>12,57</v>
          </cell>
        </row>
        <row r="7938">
          <cell r="A7938">
            <v>38859</v>
          </cell>
          <cell r="B7938" t="str">
            <v xml:space="preserve">CONEXAO MOVEL, ROSCA FEMEA, METALICA, COM ANEL DESLIZANTE, PARA TUBO PEX, DN 32 MM X 1"                                                                                                                                                                                                                                                                                                                                                                                                                   </v>
          </cell>
          <cell r="C7938" t="str">
            <v xml:space="preserve">UN    </v>
          </cell>
          <cell r="D7938" t="str">
            <v>20,36</v>
          </cell>
        </row>
        <row r="7939">
          <cell r="A7939">
            <v>1607</v>
          </cell>
          <cell r="B7939" t="str">
            <v xml:space="preserve">CONJUNTO ARRUELAS DE VEDACAO 5/16" PARA TELHA FIBROCIMENTO (UMA ARRUELA METALICA E UMA ARRUELA PVC - CONICAS)                                                                                                                                                                                                                                                                                                                                                                                             </v>
          </cell>
          <cell r="C7939" t="str">
            <v xml:space="preserve">CJ    </v>
          </cell>
          <cell r="D7939" t="str">
            <v>0,22</v>
          </cell>
        </row>
        <row r="7940">
          <cell r="A7940">
            <v>11467</v>
          </cell>
          <cell r="B7940" t="str">
            <v xml:space="preserve">CONJUNTO DE FECHADURA DE SOBREPOR EM FERRO PINTADO, SEM MACANETA, COM CHAVE GRANDE (SEM CILINDRO) - TIPO CAIXAO - COMPLETA                                                                                                                                                                                                                                                                                                                                                                                </v>
          </cell>
          <cell r="C7940" t="str">
            <v xml:space="preserve">UN    </v>
          </cell>
          <cell r="D7940" t="str">
            <v>16,85</v>
          </cell>
        </row>
        <row r="7941">
          <cell r="A7941">
            <v>38169</v>
          </cell>
          <cell r="B7941" t="str">
            <v xml:space="preserve">CONJUNTO DE FERRAGENS PIVO, PARA PORTA PIVOTANTE DE ATE 100 KG, REGULAVEL COM ESFERA , CROMADO - SUPERIOR E INFERIOR - COMPLETO                                                                                                                                                                                                                                                                                                                                                                           </v>
          </cell>
          <cell r="C7941" t="str">
            <v xml:space="preserve">CJ    </v>
          </cell>
          <cell r="D7941" t="str">
            <v>67,70</v>
          </cell>
        </row>
        <row r="7942">
          <cell r="A7942">
            <v>6142</v>
          </cell>
          <cell r="B7942" t="str">
            <v xml:space="preserve">CONJUNTO DE LIGACAO PARA BACIA SANITARIA AJUSTAVEL, EM PLASTICO BRANCO, COM TUBO, CANOPLA E ESPUDE                                                                                                                                                                                                                                                                                                                                                                                                        </v>
          </cell>
          <cell r="C7942" t="str">
            <v xml:space="preserve">UN    </v>
          </cell>
          <cell r="D7942" t="str">
            <v>6,33</v>
          </cell>
        </row>
        <row r="7943">
          <cell r="A7943">
            <v>11686</v>
          </cell>
          <cell r="B7943" t="str">
            <v xml:space="preserve">CONJUNTO DE LIGACAO PARA BACIA SANITARIA EM PLASTICO BRANCO COM TUBO, CANOPLA E ANEL DE EXPANSAO (TUBO 1.1/2 '' X 20 CM)                                                                                                                                                                                                                                                                                                                                                                                  </v>
          </cell>
          <cell r="C7943" t="str">
            <v xml:space="preserve">UN    </v>
          </cell>
          <cell r="D7943" t="str">
            <v>8,79</v>
          </cell>
        </row>
        <row r="7944">
          <cell r="A7944">
            <v>37598</v>
          </cell>
          <cell r="B7944" t="str">
            <v xml:space="preserve">CONJUNTO MONTADO ESTOPIM COM ESPOLETA COMUM NUMERO 8, COM CABECA ACENDEDORA, 1,5 M                                                                                                                                                                                                                                                                                                                                                                                                                        </v>
          </cell>
          <cell r="C7944" t="str">
            <v xml:space="preserve">UN    </v>
          </cell>
          <cell r="D7944" t="str">
            <v>18,90</v>
          </cell>
        </row>
        <row r="7945">
          <cell r="A7945">
            <v>25398</v>
          </cell>
          <cell r="B7945" t="str">
            <v xml:space="preserve">CONJUNTO PARA FUTSAL COM TRAVES OFICIAIS DE 3,00 X 2,00 M EM TUBO DE ACO GALVANIZADO 3" COM REQUADRO EM TUBO DE 1", PINTURA EM PRIMER COM TINTA ESMALTE SINTETICO E REDES DE POLIETILENO FIO 4 MM                                                                                                                                                                                                                                                                                                         </v>
          </cell>
          <cell r="C7945" t="str">
            <v xml:space="preserve">UN    </v>
          </cell>
          <cell r="D7945" t="str">
            <v>2.307,08</v>
          </cell>
        </row>
        <row r="7946">
          <cell r="A7946">
            <v>25399</v>
          </cell>
          <cell r="B7946" t="str">
            <v xml:space="preserve">CONJUNTO PARA QUADRA DE  VOLEI COM POSTES EM TUBO DE ACO GALVANIZADO 3", H = *255* CM, PINTURA EM TINTA ESMALTE SINTETICO, REDE DE NYLON COM 2 MM, MALHA 10 X 10 CM E ANTENAS OFICIAIS EM FIBRA DE VIDRO                                                                                                                                                                                                                                                                                                  </v>
          </cell>
          <cell r="C7946" t="str">
            <v xml:space="preserve">UN    </v>
          </cell>
          <cell r="D7946" t="str">
            <v>1.400,60</v>
          </cell>
        </row>
        <row r="7947">
          <cell r="A7947">
            <v>10667</v>
          </cell>
          <cell r="B7947" t="str">
            <v xml:space="preserve">CONTAINER ALMOXARIFADO, DE *2,40* X *6,00* M, PADRAO SIMPLES, SEM REVESTIMENTO E SEM DIVISORIAS INTERNOS E SEM SANITARIO, PARA USO EM CANTEIRO DE OBRAS                                                                                                                                                                                                                                                                                                                                                   </v>
          </cell>
          <cell r="C7947" t="str">
            <v xml:space="preserve">UN    </v>
          </cell>
          <cell r="D7947" t="str">
            <v>9.500,00</v>
          </cell>
        </row>
        <row r="7948">
          <cell r="A7948">
            <v>1613</v>
          </cell>
          <cell r="B7948" t="str">
            <v xml:space="preserve">CONTATOR TRIPOLAR, CORRENTE DE *110* A, TENSAO NOMINAL DE *500* V, CATEGORIA AC-2 E AC-3                                                                                                                                                                                                                                                                                                                                                                                                                  </v>
          </cell>
          <cell r="C7948" t="str">
            <v xml:space="preserve">UN    </v>
          </cell>
          <cell r="D7948" t="str">
            <v>1.736,64</v>
          </cell>
        </row>
        <row r="7949">
          <cell r="A7949">
            <v>1626</v>
          </cell>
          <cell r="B7949" t="str">
            <v xml:space="preserve">CONTATOR TRIPOLAR, CORRENTE DE *185* A, TENSAO NOMINAL DE *500* V, CATEGORIA AC-2 E AC-3                                                                                                                                                                                                                                                                                                                                                                                                                  </v>
          </cell>
          <cell r="C7949" t="str">
            <v xml:space="preserve">UN    </v>
          </cell>
          <cell r="D7949" t="str">
            <v>2.597,36</v>
          </cell>
        </row>
        <row r="7950">
          <cell r="A7950">
            <v>1625</v>
          </cell>
          <cell r="B7950" t="str">
            <v xml:space="preserve">CONTATOR TRIPOLAR, CORRENTE DE *22* A, TENSAO NOMINAL DE *500* V, CATEGORIA AC-2 E AC-3                                                                                                                                                                                                                                                                                                                                                                                                                   </v>
          </cell>
          <cell r="C7950" t="str">
            <v xml:space="preserve">UN    </v>
          </cell>
          <cell r="D7950" t="str">
            <v>181,41</v>
          </cell>
        </row>
        <row r="7951">
          <cell r="A7951">
            <v>1622</v>
          </cell>
          <cell r="B7951" t="str">
            <v xml:space="preserve">CONTATOR TRIPOLAR, CORRENTE DE *265* A, TENSAO NOMINAL DE *500* V, CATEGORIA AC-2 E AC-3                                                                                                                                                                                                                                                                                                                                                                                                                  </v>
          </cell>
          <cell r="C7951" t="str">
            <v xml:space="preserve">UN    </v>
          </cell>
          <cell r="D7951" t="str">
            <v>5.861,19</v>
          </cell>
        </row>
        <row r="7952">
          <cell r="A7952">
            <v>1620</v>
          </cell>
          <cell r="B7952" t="str">
            <v xml:space="preserve">CONTATOR TRIPOLAR, CORRENTE DE *38* A, TENSAO NOMINAL DE *500* V, CATEGORIA AC-2 E AC-3                                                                                                                                                                                                                                                                                                                                                                                                                   </v>
          </cell>
          <cell r="C7952" t="str">
            <v xml:space="preserve">UN    </v>
          </cell>
          <cell r="D7952" t="str">
            <v>382,16</v>
          </cell>
        </row>
        <row r="7953">
          <cell r="A7953">
            <v>1629</v>
          </cell>
          <cell r="B7953" t="str">
            <v xml:space="preserve">CONTATOR TRIPOLAR, CORRENTE DE *500* A, TENSAO NOMINAL DE *500* V, CATEGORIA AC-2 E AC-3                                                                                                                                                                                                                                                                                                                                                                                                                  </v>
          </cell>
          <cell r="C7953" t="str">
            <v xml:space="preserve">UN    </v>
          </cell>
          <cell r="D7953" t="str">
            <v>14.264,73</v>
          </cell>
        </row>
        <row r="7954">
          <cell r="A7954">
            <v>1627</v>
          </cell>
          <cell r="B7954" t="str">
            <v xml:space="preserve">CONTATOR TRIPOLAR, CORRENTE DE *65* A, TENSAO NOMINAL DE *500* V, CATEGORIA AC-2 E AC-3                                                                                                                                                                                                                                                                                                                                                                                                                   </v>
          </cell>
          <cell r="C7954" t="str">
            <v xml:space="preserve">UN    </v>
          </cell>
          <cell r="D7954" t="str">
            <v>730,48</v>
          </cell>
        </row>
        <row r="7955">
          <cell r="A7955">
            <v>1623</v>
          </cell>
          <cell r="B7955" t="str">
            <v xml:space="preserve">CONTATOR TRIPOLAR, CORRENTE DE 12 A, TENSAO NOMINAL DE *500* V, CATEGORIA AC-2 E AC-3                                                                                                                                                                                                                                                                                                                                                                                                                     </v>
          </cell>
          <cell r="C7955" t="str">
            <v xml:space="preserve">UN    </v>
          </cell>
          <cell r="D7955" t="str">
            <v>147,95</v>
          </cell>
        </row>
        <row r="7956">
          <cell r="A7956">
            <v>1619</v>
          </cell>
          <cell r="B7956" t="str">
            <v xml:space="preserve">CONTATOR TRIPOLAR, CORRENTE DE 25 A, TENSAO NOMINAL DE *500* V, CATEGORIA AC-2 E AC-3                                                                                                                                                                                                                                                                                                                                                                                                                     </v>
          </cell>
          <cell r="C7956" t="str">
            <v xml:space="preserve">UN    </v>
          </cell>
          <cell r="D7956" t="str">
            <v>203,52</v>
          </cell>
        </row>
        <row r="7957">
          <cell r="A7957">
            <v>1630</v>
          </cell>
          <cell r="B7957" t="str">
            <v xml:space="preserve">CONTATOR TRIPOLAR, CORRENTE DE 250 A, TENSAO NOMINAL DE *500* V, PARA ACIONAMENTO DE CAPACITORES                                                                                                                                                                                                                                                                                                                                                                                                          </v>
          </cell>
          <cell r="C7957" t="str">
            <v xml:space="preserve">UN    </v>
          </cell>
          <cell r="D7957" t="str">
            <v>4.481,00</v>
          </cell>
        </row>
        <row r="7958">
          <cell r="A7958">
            <v>1616</v>
          </cell>
          <cell r="B7958" t="str">
            <v xml:space="preserve">CONTATOR TRIPOLAR, CORRENTE DE 300 A, TENSAO NOMINAL DE *500* V, CATEGORIA AC-2 E AC-3                                                                                                                                                                                                                                                                                                                                                                                                                    </v>
          </cell>
          <cell r="C7958" t="str">
            <v xml:space="preserve">UN    </v>
          </cell>
          <cell r="D7958" t="str">
            <v>6.891,85</v>
          </cell>
        </row>
        <row r="7959">
          <cell r="A7959">
            <v>1614</v>
          </cell>
          <cell r="B7959" t="str">
            <v xml:space="preserve">CONTATOR TRIPOLAR, CORRENTE DE 32 A, TENSAO NOMINAL DE *500* V, CATEGORIA AC-2 E AC-3                                                                                                                                                                                                                                                                                                                                                                                                                     </v>
          </cell>
          <cell r="C7959" t="str">
            <v xml:space="preserve">UN    </v>
          </cell>
          <cell r="D7959" t="str">
            <v>314,98</v>
          </cell>
        </row>
        <row r="7960">
          <cell r="A7960">
            <v>1617</v>
          </cell>
          <cell r="B7960" t="str">
            <v xml:space="preserve">CONTATOR TRIPOLAR, CORRENTE DE 400 A, TENSAO NOMINAL DE *500* V, CATEGORIA AC-2 E AC-3                                                                                                                                                                                                                                                                                                                                                                                                                    </v>
          </cell>
          <cell r="C7960" t="str">
            <v xml:space="preserve">UN    </v>
          </cell>
          <cell r="D7960" t="str">
            <v>8.227,38</v>
          </cell>
        </row>
        <row r="7961">
          <cell r="A7961">
            <v>1621</v>
          </cell>
          <cell r="B7961" t="str">
            <v xml:space="preserve">CONTATOR TRIPOLAR, CORRENTE DE 45 A, TENSAO NOMINAL DE *500* V, CATEGORIA AC-2 E AC-3                                                                                                                                                                                                                                                                                                                                                                                                                     </v>
          </cell>
          <cell r="C7961" t="str">
            <v xml:space="preserve">UN    </v>
          </cell>
          <cell r="D7961" t="str">
            <v>563,34</v>
          </cell>
        </row>
        <row r="7962">
          <cell r="A7962">
            <v>1624</v>
          </cell>
          <cell r="B7962" t="str">
            <v xml:space="preserve">CONTATOR TRIPOLAR, CORRENTE DE 630 A, TENSAO NOMINAL DE *500* V, CATEGORIA AC-2 E AC-3                                                                                                                                                                                                                                                                                                                                                                                                                    </v>
          </cell>
          <cell r="C7962" t="str">
            <v xml:space="preserve">UN    </v>
          </cell>
          <cell r="D7962" t="str">
            <v>20.223,30</v>
          </cell>
        </row>
        <row r="7963">
          <cell r="A7963">
            <v>1615</v>
          </cell>
          <cell r="B7963" t="str">
            <v xml:space="preserve">CONTATOR TRIPOLAR, CORRENTE DE 75 A, TENSAO NOMINAL DE *500* V, CATEGORIA AC-2 E AC-3                                                                                                                                                                                                                                                                                                                                                                                                                     </v>
          </cell>
          <cell r="C7963" t="str">
            <v xml:space="preserve">UN    </v>
          </cell>
          <cell r="D7963" t="str">
            <v>1.057,86</v>
          </cell>
        </row>
        <row r="7964">
          <cell r="A7964">
            <v>1612</v>
          </cell>
          <cell r="B7964" t="str">
            <v xml:space="preserve">CONTATOR TRIPOLAR, CORRENTE DE 9 A, TENSAO NOMINAL DE *500* V, CATEGORIA AC-2 E AC-3                                                                                                                                                                                                                                                                                                                                                                                                                      </v>
          </cell>
          <cell r="C7964" t="str">
            <v xml:space="preserve">UN    </v>
          </cell>
          <cell r="D7964" t="str">
            <v>139,33</v>
          </cell>
        </row>
        <row r="7965">
          <cell r="A7965">
            <v>1618</v>
          </cell>
          <cell r="B7965" t="str">
            <v xml:space="preserve">CONTATOR TRIPOLAR, CORRENTE DE 95 A, TENSAO NOMINAL DE *500* V, CATEGORIA AC-2 E AC-3                                                                                                                                                                                                                                                                                                                                                                                                                     </v>
          </cell>
          <cell r="C7965" t="str">
            <v xml:space="preserve">UN    </v>
          </cell>
          <cell r="D7965" t="str">
            <v>1.453,65</v>
          </cell>
        </row>
        <row r="7966">
          <cell r="A7966">
            <v>14211</v>
          </cell>
          <cell r="B7966" t="str">
            <v xml:space="preserve">CONTRA-PORCA SEXTAVADA, DIAMETRO NOMINAL 1 3/8", ALTURA 35 MM                                                                                                                                                                                                                                                                                                                                                                                                                                             </v>
          </cell>
          <cell r="C7966" t="str">
            <v xml:space="preserve">UN    </v>
          </cell>
          <cell r="D7966" t="str">
            <v>31,04</v>
          </cell>
        </row>
        <row r="7967">
          <cell r="A7967">
            <v>34500</v>
          </cell>
          <cell r="B7967" t="str">
            <v xml:space="preserve">COORDENADOR / GERENTE DE OBRA                                                                                                                                                                                                                                                                                                                                                                                                                                                                             </v>
          </cell>
          <cell r="C7967" t="str">
            <v xml:space="preserve">H     </v>
          </cell>
          <cell r="D7967" t="str">
            <v>130,47</v>
          </cell>
        </row>
        <row r="7968">
          <cell r="A7968">
            <v>40934</v>
          </cell>
          <cell r="B7968" t="str">
            <v xml:space="preserve">COORDENADOR / GERENTE DE OBRA (MENSALISTA)                                                                                                                                                                                                                                                                                                                                                                                                                                                                </v>
          </cell>
          <cell r="C7968" t="str">
            <v xml:space="preserve">MES   </v>
          </cell>
          <cell r="D7968" t="str">
            <v>22.921,14</v>
          </cell>
        </row>
        <row r="7969">
          <cell r="A7969">
            <v>5328</v>
          </cell>
          <cell r="B7969" t="str">
            <v xml:space="preserve">CORANTE LIQUIDO PARA TINTA PVA, BISNAGA 50 ML                                                                                                                                                                                                                                                                                                                                                                                                                                                             </v>
          </cell>
          <cell r="C7969" t="str">
            <v xml:space="preserve">UN    </v>
          </cell>
          <cell r="D7969" t="str">
            <v>4,19</v>
          </cell>
        </row>
        <row r="7970">
          <cell r="A7970">
            <v>38200</v>
          </cell>
          <cell r="B7970" t="str">
            <v xml:space="preserve">CORDA DE POLIAMIDA 12 MM TIPO BOMBEIRO, PARA TRABALHO EM ALTURA                                                                                                                                                                                                                                                                                                                                                                                                                                           </v>
          </cell>
          <cell r="C7970" t="str">
            <v xml:space="preserve">100M  </v>
          </cell>
          <cell r="D7970" t="str">
            <v>512,19</v>
          </cell>
        </row>
        <row r="7971">
          <cell r="A7971">
            <v>39269</v>
          </cell>
          <cell r="B7971" t="str">
            <v xml:space="preserve">CORDAO DE COBRE, FLEXIVEL, TORCIDO, CLASSE 4 OU 5, ISOLACAO EM PVC/D, 300 V, 2 CONDUTORES DE 0,5 MM2                                                                                                                                                                                                                                                                                                                                                                                                      </v>
          </cell>
          <cell r="C7971" t="str">
            <v xml:space="preserve">M     </v>
          </cell>
          <cell r="D7971" t="str">
            <v>0,83</v>
          </cell>
        </row>
        <row r="7972">
          <cell r="A7972">
            <v>11889</v>
          </cell>
          <cell r="B7972" t="str">
            <v xml:space="preserve">CORDAO DE COBRE, FLEXIVEL, TORCIDO, CLASSE 4 OU 5, ISOLACAO EM PVC/D, 300 V, 2 CONDUTORES DE 0,75 MM2                                                                                                                                                                                                                                                                                                                                                                                                     </v>
          </cell>
          <cell r="C7972" t="str">
            <v xml:space="preserve">M     </v>
          </cell>
          <cell r="D7972" t="str">
            <v>1,15</v>
          </cell>
        </row>
        <row r="7973">
          <cell r="A7973">
            <v>39270</v>
          </cell>
          <cell r="B7973" t="str">
            <v xml:space="preserve">CORDAO DE COBRE, FLEXIVEL, TORCIDO, CLASSE 4 OU 5, ISOLACAO EM PVC/D, 300 V, 2 CONDUTORES DE 1,0 MM2                                                                                                                                                                                                                                                                                                                                                                                                      </v>
          </cell>
          <cell r="C7973" t="str">
            <v xml:space="preserve">M     </v>
          </cell>
          <cell r="D7973" t="str">
            <v>1,37</v>
          </cell>
        </row>
        <row r="7974">
          <cell r="A7974">
            <v>11890</v>
          </cell>
          <cell r="B7974" t="str">
            <v xml:space="preserve">CORDAO DE COBRE, FLEXIVEL, TORCIDO, CLASSE 4 OU 5, ISOLACAO EM PVC/D, 300 V, 2 CONDUTORES DE 1,5 MM2                                                                                                                                                                                                                                                                                                                                                                                                      </v>
          </cell>
          <cell r="C7974" t="str">
            <v xml:space="preserve">M     </v>
          </cell>
          <cell r="D7974" t="str">
            <v>1,78</v>
          </cell>
        </row>
        <row r="7975">
          <cell r="A7975">
            <v>11891</v>
          </cell>
          <cell r="B7975" t="str">
            <v xml:space="preserve">CORDAO DE COBRE, FLEXIVEL, TORCIDO, CLASSE 4 OU 5, ISOLACAO EM PVC/D, 300 V, 2 CONDUTORES DE 2,5 MM2                                                                                                                                                                                                                                                                                                                                                                                                      </v>
          </cell>
          <cell r="C7975" t="str">
            <v xml:space="preserve">M     </v>
          </cell>
          <cell r="D7975" t="str">
            <v>2,94</v>
          </cell>
        </row>
        <row r="7976">
          <cell r="A7976">
            <v>11892</v>
          </cell>
          <cell r="B7976" t="str">
            <v xml:space="preserve">CORDAO DE COBRE, FLEXIVEL, TORCIDO, CLASSE 4 OU 5, ISOLACAO EM PVC/D, 300 V, 2 CONDUTORES DE 4 MM2                                                                                                                                                                                                                                                                                                                                                                                                        </v>
          </cell>
          <cell r="C7976" t="str">
            <v xml:space="preserve">M     </v>
          </cell>
          <cell r="D7976" t="str">
            <v>4,53</v>
          </cell>
        </row>
        <row r="7977">
          <cell r="A7977">
            <v>37601</v>
          </cell>
          <cell r="B7977" t="str">
            <v xml:space="preserve">CORDEL DETONANTE, NP 05 G/M                                                                                                                                                                                                                                                                                                                                                                                                                                                                               </v>
          </cell>
          <cell r="C7977" t="str">
            <v xml:space="preserve">M     </v>
          </cell>
          <cell r="D7977" t="str">
            <v>4,20</v>
          </cell>
        </row>
        <row r="7978">
          <cell r="A7978">
            <v>1634</v>
          </cell>
          <cell r="B7978" t="str">
            <v xml:space="preserve">CORDEL DETONANTE, NP 10 G/M                                                                                                                                                                                                                                                                                                                                                                                                                                                                               </v>
          </cell>
          <cell r="C7978" t="str">
            <v xml:space="preserve">M     </v>
          </cell>
          <cell r="D7978" t="str">
            <v>4,33</v>
          </cell>
        </row>
        <row r="7979">
          <cell r="A7979">
            <v>5086</v>
          </cell>
          <cell r="B7979" t="str">
            <v xml:space="preserve">CORRENTE DE ELO CURTO COMUM, SOLDADA, GALVANIZADA, ESPESSURA DO ELO = 1/2" (12,5 MM)                                                                                                                                                                                                                                                                                                                                                                                                                      </v>
          </cell>
          <cell r="C7979" t="str">
            <v xml:space="preserve">KG    </v>
          </cell>
          <cell r="D7979" t="str">
            <v>28,03</v>
          </cell>
        </row>
        <row r="7980">
          <cell r="A7980">
            <v>11280</v>
          </cell>
          <cell r="B7980" t="str">
            <v xml:space="preserve">CORTADEIRA DE PISO DE CONCRETO E ASFALTO, PARA DISCO PADRAO DE DIAMETRO 350 MM (14") OU 450 MM (18") , MOTOR A GASOLINA, POTENCIA 13 HP, SEM DISCO                                                                                                                                                                                                                                                                                                                                                        </v>
          </cell>
          <cell r="C7980" t="str">
            <v xml:space="preserve">UN    </v>
          </cell>
          <cell r="D7980" t="str">
            <v>7.874,87</v>
          </cell>
        </row>
        <row r="7981">
          <cell r="A7981">
            <v>40519</v>
          </cell>
          <cell r="B7981" t="str">
            <v xml:space="preserve">CORTADEIRA HIDRAULICA DE VERGALHAO, PARA ACO DE DIAMETRO ATE 50 MM, MOTOR ELETRICO TRIFASICO, POTENCIA DE 5,5 HP A 7,5 HP                                                                                                                                                                                                                                                                                                                                                                                 </v>
          </cell>
          <cell r="C7981" t="str">
            <v xml:space="preserve">UN    </v>
          </cell>
          <cell r="D7981" t="str">
            <v>64.917,73</v>
          </cell>
        </row>
        <row r="7982">
          <cell r="A7982">
            <v>39869</v>
          </cell>
          <cell r="B7982" t="str">
            <v xml:space="preserve">COTOVELO BRONZE/LATAO (REF 707-3) SEM ANEL DE SOLDA, BOLSA X ROSCA F, 15MM X 1/2"                                                                                                                                                                                                                                                                                                                                                                                                                         </v>
          </cell>
          <cell r="C7982" t="str">
            <v xml:space="preserve">UN    </v>
          </cell>
          <cell r="D7982" t="str">
            <v>8,81</v>
          </cell>
        </row>
        <row r="7983">
          <cell r="A7983">
            <v>39870</v>
          </cell>
          <cell r="B7983" t="str">
            <v xml:space="preserve">COTOVELO BRONZE/LATAO (REF 707-3) SEM ANEL DE SOLDA, BOLSA X ROSCA F, 22MM X 1/2"                                                                                                                                                                                                                                                                                                                                                                                                                         </v>
          </cell>
          <cell r="C7983" t="str">
            <v xml:space="preserve">UN    </v>
          </cell>
          <cell r="D7983" t="str">
            <v>13,48</v>
          </cell>
        </row>
        <row r="7984">
          <cell r="A7984">
            <v>39871</v>
          </cell>
          <cell r="B7984" t="str">
            <v xml:space="preserve">COTOVELO BRONZE/LATAO (REF 707-3) SEM ANEL DE SOLDA, BOLSA X ROSCA F, 22MM X 3/4"                                                                                                                                                                                                                                                                                                                                                                                                                         </v>
          </cell>
          <cell r="C7984" t="str">
            <v xml:space="preserve">UN    </v>
          </cell>
          <cell r="D7984" t="str">
            <v>15,11</v>
          </cell>
        </row>
        <row r="7985">
          <cell r="A7985">
            <v>12722</v>
          </cell>
          <cell r="B7985" t="str">
            <v xml:space="preserve">COTOVELO DE COBRE 90 GRAUS (REF 607) SEM ANEL DE SOLDA, BOLSA X BOLSA, 104 MM                                                                                                                                                                                                                                                                                                                                                                                                                             </v>
          </cell>
          <cell r="C7985" t="str">
            <v xml:space="preserve">UN    </v>
          </cell>
          <cell r="D7985" t="str">
            <v>505,82</v>
          </cell>
        </row>
        <row r="7986">
          <cell r="A7986">
            <v>12714</v>
          </cell>
          <cell r="B7986" t="str">
            <v xml:space="preserve">COTOVELO DE COBRE 90 GRAUS (REF 607) SEM ANEL DE SOLDA, BOLSA X BOLSA, 15 MM                                                                                                                                                                                                                                                                                                                                                                                                                              </v>
          </cell>
          <cell r="C7986" t="str">
            <v xml:space="preserve">UN    </v>
          </cell>
          <cell r="D7986" t="str">
            <v>3,30</v>
          </cell>
        </row>
        <row r="7987">
          <cell r="A7987">
            <v>12715</v>
          </cell>
          <cell r="B7987" t="str">
            <v xml:space="preserve">COTOVELO DE COBRE 90 GRAUS (REF 607) SEM ANEL DE SOLDA, BOLSA X BOLSA, 22 MM                                                                                                                                                                                                                                                                                                                                                                                                                              </v>
          </cell>
          <cell r="C7987" t="str">
            <v xml:space="preserve">UN    </v>
          </cell>
          <cell r="D7987" t="str">
            <v>7,45</v>
          </cell>
        </row>
        <row r="7988">
          <cell r="A7988">
            <v>12716</v>
          </cell>
          <cell r="B7988" t="str">
            <v xml:space="preserve">COTOVELO DE COBRE 90 GRAUS (REF 607) SEM ANEL DE SOLDA, BOLSA X BOLSA, 28 MM                                                                                                                                                                                                                                                                                                                                                                                                                              </v>
          </cell>
          <cell r="C7988" t="str">
            <v xml:space="preserve">UN    </v>
          </cell>
          <cell r="D7988" t="str">
            <v>12,80</v>
          </cell>
        </row>
        <row r="7989">
          <cell r="A7989">
            <v>12717</v>
          </cell>
          <cell r="B7989" t="str">
            <v xml:space="preserve">COTOVELO DE COBRE 90 GRAUS (REF 607) SEM ANEL DE SOLDA, BOLSA X BOLSA, 35 MM                                                                                                                                                                                                                                                                                                                                                                                                                              </v>
          </cell>
          <cell r="C7989" t="str">
            <v xml:space="preserve">UN    </v>
          </cell>
          <cell r="D7989" t="str">
            <v>25,16</v>
          </cell>
        </row>
        <row r="7990">
          <cell r="A7990">
            <v>12718</v>
          </cell>
          <cell r="B7990" t="str">
            <v xml:space="preserve">COTOVELO DE COBRE 90 GRAUS (REF 607) SEM ANEL DE SOLDA, BOLSA X BOLSA, 42 MM                                                                                                                                                                                                                                                                                                                                                                                                                              </v>
          </cell>
          <cell r="C7990" t="str">
            <v xml:space="preserve">UN    </v>
          </cell>
          <cell r="D7990" t="str">
            <v>38,62</v>
          </cell>
        </row>
        <row r="7991">
          <cell r="A7991">
            <v>12719</v>
          </cell>
          <cell r="B7991" t="str">
            <v xml:space="preserve">COTOVELO DE COBRE 90 GRAUS (REF 607) SEM ANEL DE SOLDA, BOLSA X BOLSA, 54 MM                                                                                                                                                                                                                                                                                                                                                                                                                              </v>
          </cell>
          <cell r="C7991" t="str">
            <v xml:space="preserve">UN    </v>
          </cell>
          <cell r="D7991" t="str">
            <v>61,30</v>
          </cell>
        </row>
        <row r="7992">
          <cell r="A7992">
            <v>12720</v>
          </cell>
          <cell r="B7992" t="str">
            <v xml:space="preserve">COTOVELO DE COBRE 90 GRAUS (REF 607) SEM ANEL DE SOLDA, BOLSA X BOLSA, 66 MM                                                                                                                                                                                                                                                                                                                                                                                                                              </v>
          </cell>
          <cell r="C7992" t="str">
            <v xml:space="preserve">UN    </v>
          </cell>
          <cell r="D7992" t="str">
            <v>213,47</v>
          </cell>
        </row>
        <row r="7993">
          <cell r="A7993">
            <v>12721</v>
          </cell>
          <cell r="B7993" t="str">
            <v xml:space="preserve">COTOVELO DE COBRE 90 GRAUS (REF 607) SEM ANEL DE SOLDA, BOLSA X BOLSA, 79 MM                                                                                                                                                                                                                                                                                                                                                                                                                              </v>
          </cell>
          <cell r="C7993" t="str">
            <v xml:space="preserve">UN    </v>
          </cell>
          <cell r="D7993" t="str">
            <v>204,70</v>
          </cell>
        </row>
        <row r="7994">
          <cell r="A7994">
            <v>3468</v>
          </cell>
          <cell r="B7994" t="str">
            <v xml:space="preserve">COTOVELO DE REDUCAO 90 GRAUS DE FERRO GALVANIZADO, COM ROSCA BSP, DE 1 1/2" X 1"                                                                                                                                                                                                                                                                                                                                                                                                                          </v>
          </cell>
          <cell r="C7994" t="str">
            <v xml:space="preserve">UN    </v>
          </cell>
          <cell r="D7994" t="str">
            <v>25,87</v>
          </cell>
        </row>
        <row r="7995">
          <cell r="A7995">
            <v>3465</v>
          </cell>
          <cell r="B7995" t="str">
            <v xml:space="preserve">COTOVELO DE REDUCAO 90 GRAUS DE FERRO GALVANIZADO, COM ROSCA BSP, DE 1 1/2" X 3/4"                                                                                                                                                                                                                                                                                                                                                                                                                        </v>
          </cell>
          <cell r="C7995" t="str">
            <v xml:space="preserve">UN    </v>
          </cell>
          <cell r="D7995" t="str">
            <v>25,87</v>
          </cell>
        </row>
        <row r="7996">
          <cell r="A7996">
            <v>12403</v>
          </cell>
          <cell r="B7996" t="str">
            <v xml:space="preserve">COTOVELO DE REDUCAO 90 GRAUS DE FERRO GALVANIZADO, COM ROSCA BSP, DE 1 1/4" X 1"                                                                                                                                                                                                                                                                                                                                                                                                                          </v>
          </cell>
          <cell r="C7996" t="str">
            <v xml:space="preserve">UN    </v>
          </cell>
          <cell r="D7996" t="str">
            <v>18,44</v>
          </cell>
        </row>
        <row r="7997">
          <cell r="A7997">
            <v>3463</v>
          </cell>
          <cell r="B7997" t="str">
            <v xml:space="preserve">COTOVELO DE REDUCAO 90 GRAUS DE FERRO GALVANIZADO, COM ROSCA BSP, DE 1" X 1/2"                                                                                                                                                                                                                                                                                                                                                                                                                            </v>
          </cell>
          <cell r="C7997" t="str">
            <v xml:space="preserve">UN    </v>
          </cell>
          <cell r="D7997" t="str">
            <v>10,77</v>
          </cell>
        </row>
        <row r="7998">
          <cell r="A7998">
            <v>3464</v>
          </cell>
          <cell r="B7998" t="str">
            <v xml:space="preserve">COTOVELO DE REDUCAO 90 GRAUS DE FERRO GALVANIZADO, COM ROSCA BSP, DE 1" X 3/4"                                                                                                                                                                                                                                                                                                                                                                                                                            </v>
          </cell>
          <cell r="C7998" t="str">
            <v xml:space="preserve">UN    </v>
          </cell>
          <cell r="D7998" t="str">
            <v>10,77</v>
          </cell>
        </row>
        <row r="7999">
          <cell r="A7999">
            <v>3466</v>
          </cell>
          <cell r="B7999" t="str">
            <v xml:space="preserve">COTOVELO DE REDUCAO 90 GRAUS DE FERRO GALVANIZADO, COM ROSCA BSP, DE 2 1/2" X 2"                                                                                                                                                                                                                                                                                                                                                                                                                          </v>
          </cell>
          <cell r="C7999" t="str">
            <v xml:space="preserve">UN    </v>
          </cell>
          <cell r="D7999" t="str">
            <v>65,70</v>
          </cell>
        </row>
        <row r="8000">
          <cell r="A8000">
            <v>3467</v>
          </cell>
          <cell r="B8000" t="str">
            <v xml:space="preserve">COTOVELO DE REDUCAO 90 GRAUS DE FERRO GALVANIZADO, COM ROSCA BSP, DE 2" X 1 1/2"                                                                                                                                                                                                                                                                                                                                                                                                                          </v>
          </cell>
          <cell r="C8000" t="str">
            <v xml:space="preserve">UN    </v>
          </cell>
          <cell r="D8000" t="str">
            <v>37,10</v>
          </cell>
        </row>
        <row r="8001">
          <cell r="A8001">
            <v>3462</v>
          </cell>
          <cell r="B8001" t="str">
            <v xml:space="preserve">COTOVELO DE REDUCAO 90 GRAUS DE FERRO GALVANIZADO, COM ROSCA BSP, DE 3/4" X 1/2"                                                                                                                                                                                                                                                                                                                                                                                                                          </v>
          </cell>
          <cell r="C8001" t="str">
            <v xml:space="preserve">UN    </v>
          </cell>
          <cell r="D8001" t="str">
            <v>7,11</v>
          </cell>
        </row>
        <row r="8002">
          <cell r="A8002">
            <v>3446</v>
          </cell>
          <cell r="B8002" t="str">
            <v xml:space="preserve">COTOVELO 45 GRAUS DE FERRO GALVANIZADO, COM ROSCA BSP, DE 1 1/2"                                                                                                                                                                                                                                                                                                                                                                                                                                          </v>
          </cell>
          <cell r="C8002" t="str">
            <v xml:space="preserve">UN    </v>
          </cell>
          <cell r="D8002" t="str">
            <v>21,87</v>
          </cell>
        </row>
        <row r="8003">
          <cell r="A8003">
            <v>3445</v>
          </cell>
          <cell r="B8003" t="str">
            <v xml:space="preserve">COTOVELO 45 GRAUS DE FERRO GALVANIZADO, COM ROSCA BSP, DE 1 1/4"                                                                                                                                                                                                                                                                                                                                                                                                                                          </v>
          </cell>
          <cell r="C8003" t="str">
            <v xml:space="preserve">UN    </v>
          </cell>
          <cell r="D8003" t="str">
            <v>17,86</v>
          </cell>
        </row>
        <row r="8004">
          <cell r="A8004">
            <v>3441</v>
          </cell>
          <cell r="B8004" t="str">
            <v xml:space="preserve">COTOVELO 45 GRAUS DE FERRO GALVANIZADO, COM ROSCA BSP, DE 1/2"                                                                                                                                                                                                                                                                                                                                                                                                                                            </v>
          </cell>
          <cell r="C8004" t="str">
            <v xml:space="preserve">UN    </v>
          </cell>
          <cell r="D8004" t="str">
            <v>5,04</v>
          </cell>
        </row>
        <row r="8005">
          <cell r="A8005">
            <v>3444</v>
          </cell>
          <cell r="B8005" t="str">
            <v xml:space="preserve">COTOVELO 45 GRAUS DE FERRO GALVANIZADO, COM ROSCA BSP, DE 1"                                                                                                                                                                                                                                                                                                                                                                                                                                              </v>
          </cell>
          <cell r="C8005" t="str">
            <v xml:space="preserve">UN    </v>
          </cell>
          <cell r="D8005" t="str">
            <v>10,99</v>
          </cell>
        </row>
        <row r="8006">
          <cell r="A8006">
            <v>12402</v>
          </cell>
          <cell r="B8006" t="str">
            <v xml:space="preserve">COTOVELO 45 GRAUS DE FERRO GALVANIZADO, COM ROSCA BSP, DE 2 1/2"                                                                                                                                                                                                                                                                                                                                                                                                                                          </v>
          </cell>
          <cell r="C8006" t="str">
            <v xml:space="preserve">UN    </v>
          </cell>
          <cell r="D8006" t="str">
            <v>61,49</v>
          </cell>
        </row>
        <row r="8007">
          <cell r="A8007">
            <v>3447</v>
          </cell>
          <cell r="B8007" t="str">
            <v xml:space="preserve">COTOVELO 45 GRAUS DE FERRO GALVANIZADO, COM ROSCA BSP, DE 2"                                                                                                                                                                                                                                                                                                                                                                                                                                              </v>
          </cell>
          <cell r="C8007" t="str">
            <v xml:space="preserve">UN    </v>
          </cell>
          <cell r="D8007" t="str">
            <v>31,81</v>
          </cell>
        </row>
        <row r="8008">
          <cell r="A8008">
            <v>3442</v>
          </cell>
          <cell r="B8008" t="str">
            <v xml:space="preserve">COTOVELO 45 GRAUS DE FERRO GALVANIZADO, COM ROSCA BSP, DE 3/4"                                                                                                                                                                                                                                                                                                                                                                                                                                            </v>
          </cell>
          <cell r="C8008" t="str">
            <v xml:space="preserve">UN    </v>
          </cell>
          <cell r="D8008" t="str">
            <v>7,54</v>
          </cell>
        </row>
        <row r="8009">
          <cell r="A8009">
            <v>3448</v>
          </cell>
          <cell r="B8009" t="str">
            <v xml:space="preserve">COTOVELO 45 GRAUS DE FERRO GALVANIZADO, COM ROSCA BSP, DE 3"                                                                                                                                                                                                                                                                                                                                                                                                                                              </v>
          </cell>
          <cell r="C8009" t="str">
            <v xml:space="preserve">UN    </v>
          </cell>
          <cell r="D8009" t="str">
            <v>89,90</v>
          </cell>
        </row>
        <row r="8010">
          <cell r="A8010">
            <v>3449</v>
          </cell>
          <cell r="B8010" t="str">
            <v xml:space="preserve">COTOVELO 45 GRAUS DE FERRO GALVANIZADO, COM ROSCA BSP, DE 4"                                                                                                                                                                                                                                                                                                                                                                                                                                              </v>
          </cell>
          <cell r="C8010" t="str">
            <v xml:space="preserve">UN    </v>
          </cell>
          <cell r="D8010" t="str">
            <v>157,52</v>
          </cell>
        </row>
        <row r="8011">
          <cell r="A8011">
            <v>37438</v>
          </cell>
          <cell r="B8011" t="str">
            <v xml:space="preserve">COTOVELO 45 GRAUS, PEAD PE 100, DE 125 MM, PARA ELETROFUSAO                                                                                                                                                                                                                                                                                                                                                                                                                                               </v>
          </cell>
          <cell r="C8011" t="str">
            <v xml:space="preserve">UN    </v>
          </cell>
          <cell r="D8011" t="str">
            <v>146,93</v>
          </cell>
        </row>
        <row r="8012">
          <cell r="A8012">
            <v>37439</v>
          </cell>
          <cell r="B8012" t="str">
            <v xml:space="preserve">COTOVELO 45 GRAUS, PEAD PE 100, DE 200 MM, PARA ELETROFUSAO                                                                                                                                                                                                                                                                                                                                                                                                                                               </v>
          </cell>
          <cell r="C8012" t="str">
            <v xml:space="preserve">UN    </v>
          </cell>
          <cell r="D8012" t="str">
            <v>960,63</v>
          </cell>
        </row>
        <row r="8013">
          <cell r="A8013">
            <v>37435</v>
          </cell>
          <cell r="B8013" t="str">
            <v xml:space="preserve">COTOVELO 45 GRAUS, PEAD PE 100, DE 32 MM, PARA ELETROFUSAO                                                                                                                                                                                                                                                                                                                                                                                                                                                </v>
          </cell>
          <cell r="C8013" t="str">
            <v xml:space="preserve">UN    </v>
          </cell>
          <cell r="D8013" t="str">
            <v>17,26</v>
          </cell>
        </row>
        <row r="8014">
          <cell r="A8014">
            <v>37436</v>
          </cell>
          <cell r="B8014" t="str">
            <v xml:space="preserve">COTOVELO 45 GRAUS, PEAD PE 100, DE 40 MM, PARA ELETROFUSAO                                                                                                                                                                                                                                                                                                                                                                                                                                                </v>
          </cell>
          <cell r="C8014" t="str">
            <v xml:space="preserve">UN    </v>
          </cell>
          <cell r="D8014" t="str">
            <v>20,38</v>
          </cell>
        </row>
        <row r="8015">
          <cell r="A8015">
            <v>37437</v>
          </cell>
          <cell r="B8015" t="str">
            <v xml:space="preserve">COTOVELO 45 GRAUS, PEAD PE 100, DE 63 MM, PARA ELETROFUSAO                                                                                                                                                                                                                                                                                                                                                                                                                                                </v>
          </cell>
          <cell r="C8015" t="str">
            <v xml:space="preserve">UN    </v>
          </cell>
          <cell r="D8015" t="str">
            <v>29,47</v>
          </cell>
        </row>
        <row r="8016">
          <cell r="A8016">
            <v>3473</v>
          </cell>
          <cell r="B8016" t="str">
            <v xml:space="preserve">COTOVELO 90 GRAUS DE FERRO GALVANIZADO, COM ROSCA BSP MACHO/FEMEA, DE 1 1/2"                                                                                                                                                                                                                                                                                                                                                                                                                              </v>
          </cell>
          <cell r="C8016" t="str">
            <v xml:space="preserve">UN    </v>
          </cell>
          <cell r="D8016" t="str">
            <v>24,73</v>
          </cell>
        </row>
        <row r="8017">
          <cell r="A8017">
            <v>3474</v>
          </cell>
          <cell r="B8017" t="str">
            <v xml:space="preserve">COTOVELO 90 GRAUS DE FERRO GALVANIZADO, COM ROSCA BSP MACHO/FEMEA, DE 1 1/4"                                                                                                                                                                                                                                                                                                                                                                                                                              </v>
          </cell>
          <cell r="C8017" t="str">
            <v xml:space="preserve">UN    </v>
          </cell>
          <cell r="D8017" t="str">
            <v>20,39</v>
          </cell>
        </row>
        <row r="8018">
          <cell r="A8018">
            <v>3450</v>
          </cell>
          <cell r="B8018" t="str">
            <v xml:space="preserve">COTOVELO 90 GRAUS DE FERRO GALVANIZADO, COM ROSCA BSP MACHO/FEMEA, DE 1/2"                                                                                                                                                                                                                                                                                                                                                                                                                                </v>
          </cell>
          <cell r="C8018" t="str">
            <v xml:space="preserve">UN    </v>
          </cell>
          <cell r="D8018" t="str">
            <v>5,91</v>
          </cell>
        </row>
        <row r="8019">
          <cell r="A8019">
            <v>3443</v>
          </cell>
          <cell r="B8019" t="str">
            <v xml:space="preserve">COTOVELO 90 GRAUS DE FERRO GALVANIZADO, COM ROSCA BSP MACHO/FEMEA, DE 1"                                                                                                                                                                                                                                                                                                                                                                                                                                  </v>
          </cell>
          <cell r="C8019" t="str">
            <v xml:space="preserve">UN    </v>
          </cell>
          <cell r="D8019" t="str">
            <v>12,68</v>
          </cell>
        </row>
        <row r="8020">
          <cell r="A8020">
            <v>3453</v>
          </cell>
          <cell r="B8020" t="str">
            <v xml:space="preserve">COTOVELO 90 GRAUS DE FERRO GALVANIZADO, COM ROSCA BSP MACHO/FEMEA, DE 2 1/2"                                                                                                                                                                                                                                                                                                                                                                                                                              </v>
          </cell>
          <cell r="C8020" t="str">
            <v xml:space="preserve">UN    </v>
          </cell>
          <cell r="D8020" t="str">
            <v>72,19</v>
          </cell>
        </row>
        <row r="8021">
          <cell r="A8021">
            <v>3452</v>
          </cell>
          <cell r="B8021" t="str">
            <v xml:space="preserve">COTOVELO 90 GRAUS DE FERRO GALVANIZADO, COM ROSCA BSP MACHO/FEMEA, DE 2"                                                                                                                                                                                                                                                                                                                                                                                                                                  </v>
          </cell>
          <cell r="C8021" t="str">
            <v xml:space="preserve">UN    </v>
          </cell>
          <cell r="D8021" t="str">
            <v>35,63</v>
          </cell>
        </row>
        <row r="8022">
          <cell r="A8022">
            <v>3451</v>
          </cell>
          <cell r="B8022" t="str">
            <v xml:space="preserve">COTOVELO 90 GRAUS DE FERRO GALVANIZADO, COM ROSCA BSP MACHO/FEMEA, DE 3/4"                                                                                                                                                                                                                                                                                                                                                                                                                                </v>
          </cell>
          <cell r="C8022" t="str">
            <v xml:space="preserve">UN    </v>
          </cell>
          <cell r="D8022" t="str">
            <v>7,07</v>
          </cell>
        </row>
        <row r="8023">
          <cell r="A8023">
            <v>3454</v>
          </cell>
          <cell r="B8023" t="str">
            <v xml:space="preserve">COTOVELO 90 GRAUS DE FERRO GALVANIZADO, COM ROSCA BSP MACHO/FEMEA, DE 3"                                                                                                                                                                                                                                                                                                                                                                                                                                  </v>
          </cell>
          <cell r="C8023" t="str">
            <v xml:space="preserve">UN    </v>
          </cell>
          <cell r="D8023" t="str">
            <v>109,80</v>
          </cell>
        </row>
        <row r="8024">
          <cell r="A8024">
            <v>3458</v>
          </cell>
          <cell r="B8024" t="str">
            <v xml:space="preserve">COTOVELO 90 GRAUS DE FERRO GALVANIZADO, COM ROSCA BSP, DE 1 1/2"                                                                                                                                                                                                                                                                                                                                                                                                                                          </v>
          </cell>
          <cell r="C8024" t="str">
            <v xml:space="preserve">UN    </v>
          </cell>
          <cell r="D8024" t="str">
            <v>19,82</v>
          </cell>
        </row>
        <row r="8025">
          <cell r="A8025">
            <v>3457</v>
          </cell>
          <cell r="B8025" t="str">
            <v xml:space="preserve">COTOVELO 90 GRAUS DE FERRO GALVANIZADO, COM ROSCA BSP, DE 1 1/4"                                                                                                                                                                                                                                                                                                                                                                                                                                          </v>
          </cell>
          <cell r="C8025" t="str">
            <v xml:space="preserve">UN    </v>
          </cell>
          <cell r="D8025" t="str">
            <v>14,88</v>
          </cell>
        </row>
        <row r="8026">
          <cell r="A8026">
            <v>3455</v>
          </cell>
          <cell r="B8026" t="str">
            <v xml:space="preserve">COTOVELO 90 GRAUS DE FERRO GALVANIZADO, COM ROSCA BSP, DE 1/2"                                                                                                                                                                                                                                                                                                                                                                                                                                            </v>
          </cell>
          <cell r="C8026" t="str">
            <v xml:space="preserve">UN    </v>
          </cell>
          <cell r="D8026" t="str">
            <v>4,22</v>
          </cell>
        </row>
        <row r="8027">
          <cell r="A8027">
            <v>3472</v>
          </cell>
          <cell r="B8027" t="str">
            <v xml:space="preserve">COTOVELO 90 GRAUS DE FERRO GALVANIZADO, COM ROSCA BSP, DE 1"                                                                                                                                                                                                                                                                                                                                                                                                                                              </v>
          </cell>
          <cell r="C8027" t="str">
            <v xml:space="preserve">UN    </v>
          </cell>
          <cell r="D8027" t="str">
            <v>9,49</v>
          </cell>
        </row>
        <row r="8028">
          <cell r="A8028">
            <v>3470</v>
          </cell>
          <cell r="B8028" t="str">
            <v xml:space="preserve">COTOVELO 90 GRAUS DE FERRO GALVANIZADO, COM ROSCA BSP, DE 2 1/2"                                                                                                                                                                                                                                                                                                                                                                                                                                          </v>
          </cell>
          <cell r="C8028" t="str">
            <v xml:space="preserve">UN    </v>
          </cell>
          <cell r="D8028" t="str">
            <v>55,36</v>
          </cell>
        </row>
        <row r="8029">
          <cell r="A8029">
            <v>3471</v>
          </cell>
          <cell r="B8029" t="str">
            <v xml:space="preserve">COTOVELO 90 GRAUS DE FERRO GALVANIZADO, COM ROSCA BSP, DE 2"                                                                                                                                                                                                                                                                                                                                                                                                                                              </v>
          </cell>
          <cell r="C8029" t="str">
            <v xml:space="preserve">UN    </v>
          </cell>
          <cell r="D8029" t="str">
            <v>30,42</v>
          </cell>
        </row>
        <row r="8030">
          <cell r="A8030">
            <v>3456</v>
          </cell>
          <cell r="B8030" t="str">
            <v xml:space="preserve">COTOVELO 90 GRAUS DE FERRO GALVANIZADO, COM ROSCA BSP, DE 3/4"                                                                                                                                                                                                                                                                                                                                                                                                                                            </v>
          </cell>
          <cell r="C8030" t="str">
            <v xml:space="preserve">UN    </v>
          </cell>
          <cell r="D8030" t="str">
            <v>6,32</v>
          </cell>
        </row>
        <row r="8031">
          <cell r="A8031">
            <v>3459</v>
          </cell>
          <cell r="B8031" t="str">
            <v xml:space="preserve">COTOVELO 90 GRAUS DE FERRO GALVANIZADO, COM ROSCA BSP, DE 3"                                                                                                                                                                                                                                                                                                                                                                                                                                              </v>
          </cell>
          <cell r="C8031" t="str">
            <v xml:space="preserve">UN    </v>
          </cell>
          <cell r="D8031" t="str">
            <v>78,08</v>
          </cell>
        </row>
        <row r="8032">
          <cell r="A8032">
            <v>3469</v>
          </cell>
          <cell r="B8032" t="str">
            <v xml:space="preserve">COTOVELO 90 GRAUS DE FERRO GALVANIZADO, COM ROSCA BSP, DE 4"                                                                                                                                                                                                                                                                                                                                                                                                                                              </v>
          </cell>
          <cell r="C8032" t="str">
            <v xml:space="preserve">UN    </v>
          </cell>
          <cell r="D8032" t="str">
            <v>148,49</v>
          </cell>
        </row>
        <row r="8033">
          <cell r="A8033">
            <v>3460</v>
          </cell>
          <cell r="B8033" t="str">
            <v xml:space="preserve">COTOVELO 90 GRAUS DE FERRO GALVANIZADO, COM ROSCA BSP, DE 5"                                                                                                                                                                                                                                                                                                                                                                                                                                              </v>
          </cell>
          <cell r="C8033" t="str">
            <v xml:space="preserve">UN    </v>
          </cell>
          <cell r="D8033" t="str">
            <v>216,67</v>
          </cell>
        </row>
        <row r="8034">
          <cell r="A8034">
            <v>3461</v>
          </cell>
          <cell r="B8034" t="str">
            <v xml:space="preserve">COTOVELO 90 GRAUS DE FERRO GALVANIZADO, COM ROSCA BSP, DE 6"                                                                                                                                                                                                                                                                                                                                                                                                                                              </v>
          </cell>
          <cell r="C8034" t="str">
            <v xml:space="preserve">UN    </v>
          </cell>
          <cell r="D8034" t="str">
            <v>553,81</v>
          </cell>
        </row>
        <row r="8035">
          <cell r="A8035">
            <v>37433</v>
          </cell>
          <cell r="B8035" t="str">
            <v xml:space="preserve">COTOVELO 90 GRAUS, PEAD PE 100, DE 125 MM, PARA ELETROFUSAO                                                                                                                                                                                                                                                                                                                                                                                                                                               </v>
          </cell>
          <cell r="C8035" t="str">
            <v xml:space="preserve">UN    </v>
          </cell>
          <cell r="D8035" t="str">
            <v>146,93</v>
          </cell>
        </row>
        <row r="8036">
          <cell r="A8036">
            <v>37430</v>
          </cell>
          <cell r="B8036" t="str">
            <v xml:space="preserve">COTOVELO 90 GRAUS, PEAD PE 100, DE 20 MM, PARA ELETROFUSAO                                                                                                                                                                                                                                                                                                                                                                                                                                                </v>
          </cell>
          <cell r="C8036" t="str">
            <v xml:space="preserve">UN    </v>
          </cell>
          <cell r="D8036" t="str">
            <v>18,41</v>
          </cell>
        </row>
        <row r="8037">
          <cell r="A8037">
            <v>37434</v>
          </cell>
          <cell r="B8037" t="str">
            <v xml:space="preserve">COTOVELO 90 GRAUS, PEAD PE 100, DE 200 MM, PARA ELETROFUSAO                                                                                                                                                                                                                                                                                                                                                                                                                                               </v>
          </cell>
          <cell r="C8037" t="str">
            <v xml:space="preserve">UN    </v>
          </cell>
          <cell r="D8037" t="str">
            <v>1.369,99</v>
          </cell>
        </row>
        <row r="8038">
          <cell r="A8038">
            <v>37431</v>
          </cell>
          <cell r="B8038" t="str">
            <v xml:space="preserve">COTOVELO 90 GRAUS, PEAD PE 100, DE 32 MM, PARA ELETROFUSAO                                                                                                                                                                                                                                                                                                                                                                                                                                                </v>
          </cell>
          <cell r="C8038" t="str">
            <v xml:space="preserve">UN    </v>
          </cell>
          <cell r="D8038" t="str">
            <v>24,98</v>
          </cell>
        </row>
        <row r="8039">
          <cell r="A8039">
            <v>37432</v>
          </cell>
          <cell r="B8039" t="str">
            <v xml:space="preserve">COTOVELO 90 GRAUS, PEAD PE 100, DE 63 MM, PARA ELETROFUSAO                                                                                                                                                                                                                                                                                                                                                                                                                                                </v>
          </cell>
          <cell r="C8039" t="str">
            <v xml:space="preserve">UN    </v>
          </cell>
          <cell r="D8039" t="str">
            <v>46,07</v>
          </cell>
        </row>
        <row r="8040">
          <cell r="A8040">
            <v>37413</v>
          </cell>
          <cell r="B8040" t="str">
            <v xml:space="preserve">COTOVELO/JOELHO COM ADAPTADOR, 90 GRAUS, EM POLIPROPILENO, PN 16, PARA TUBOS PEAD, 20 MM X 1/2" - LIGACAO PREDIAL DE AGUA                                                                                                                                                                                                                                                                                                                                                                                 </v>
          </cell>
          <cell r="C8040" t="str">
            <v xml:space="preserve">UN    </v>
          </cell>
          <cell r="D8040" t="str">
            <v>2,38</v>
          </cell>
        </row>
        <row r="8041">
          <cell r="A8041">
            <v>37414</v>
          </cell>
          <cell r="B8041" t="str">
            <v xml:space="preserve">COTOVELO/JOELHO COM ADAPTADOR, 90 GRAUS, EM POLIPROPILENO, PN 16, PARA TUBOS PEAD, 20 MM X 3/4" - LIGACAO PREDIAL DE AGUA                                                                                                                                                                                                                                                                                                                                                                                 </v>
          </cell>
          <cell r="C8041" t="str">
            <v xml:space="preserve">UN    </v>
          </cell>
          <cell r="D8041" t="str">
            <v>2,70</v>
          </cell>
        </row>
        <row r="8042">
          <cell r="A8042">
            <v>37415</v>
          </cell>
          <cell r="B8042" t="str">
            <v xml:space="preserve">COTOVELO/JOELHO COM ADAPTADOR, 90 GRAUS, EM POLIPROPILENO, PN 16, PARA TUBOS PEAD, 32 MM X 1" - LIGACAO PREDIAL DE AGUA                                                                                                                                                                                                                                                                                                                                                                                   </v>
          </cell>
          <cell r="C8042" t="str">
            <v xml:space="preserve">UN    </v>
          </cell>
          <cell r="D8042" t="str">
            <v>4,91</v>
          </cell>
        </row>
        <row r="8043">
          <cell r="A8043">
            <v>37416</v>
          </cell>
          <cell r="B8043" t="str">
            <v xml:space="preserve">COTOVELO/JOELHO 90 GRAUS, EM POLIPROPILENO, PN 16, PARA TUBOS PEAD, 20 X 20 MM - LIGACAO PREDIAL DE AGUA                                                                                                                                                                                                                                                                                                                                                                                                  </v>
          </cell>
          <cell r="C8043" t="str">
            <v xml:space="preserve">UN    </v>
          </cell>
          <cell r="D8043" t="str">
            <v>2,22</v>
          </cell>
        </row>
        <row r="8044">
          <cell r="A8044">
            <v>37417</v>
          </cell>
          <cell r="B8044" t="str">
            <v xml:space="preserve">COTOVELO/JOELHO 90 GRAUS, EM POLIPROPILENO, PN 16, PARA TUBOS PEAD, 32 X 32 MM - LIGACAO PREDIAL DE AGUA                                                                                                                                                                                                                                                                                                                                                                                                  </v>
          </cell>
          <cell r="C8044" t="str">
            <v xml:space="preserve">UN    </v>
          </cell>
          <cell r="D8044" t="str">
            <v>3,20</v>
          </cell>
        </row>
        <row r="8045">
          <cell r="A8045">
            <v>3112</v>
          </cell>
          <cell r="B8045" t="str">
            <v xml:space="preserve">CREMONA COM CASTANHA BIPARTIDA, COM VARA DE 1.20 M, EM LATAO CROMADO, PARA PORTAS E JANELAS - COMPLETA                                                                                                                                                                                                                                                                                                                                                                                                    </v>
          </cell>
          <cell r="C8045" t="str">
            <v xml:space="preserve">CJ    </v>
          </cell>
          <cell r="D8045" t="str">
            <v>56,62</v>
          </cell>
        </row>
        <row r="8046">
          <cell r="A8046">
            <v>3113</v>
          </cell>
          <cell r="B8046" t="str">
            <v xml:space="preserve">CREMONA COM CASTANHA BIPARTIDA, COM VARA DE 1.50 M, EM LATAO CROMADO, PARA PORTAS E JANELAS - COMPLETA                                                                                                                                                                                                                                                                                                                                                                                                    </v>
          </cell>
          <cell r="C8046" t="str">
            <v xml:space="preserve">CJ    </v>
          </cell>
          <cell r="D8046" t="str">
            <v>65,24</v>
          </cell>
        </row>
        <row r="8047">
          <cell r="A8047">
            <v>3114</v>
          </cell>
          <cell r="B8047" t="str">
            <v xml:space="preserve">CREMONA LATAO CROMADO, COM CASTANHA BIPARTIDA E PRESILHAS, MEDIDAS APROXIMADAS DE 113 X 40 X 35 MM (NAO INCL VARA FERRO)                                                                                                                                                                                                                                                                                                                                                                                  </v>
          </cell>
          <cell r="C8047" t="str">
            <v xml:space="preserve">UN    </v>
          </cell>
          <cell r="D8047" t="str">
            <v>29,47</v>
          </cell>
        </row>
        <row r="8048">
          <cell r="A8048">
            <v>34519</v>
          </cell>
          <cell r="B8048" t="str">
            <v xml:space="preserve">CRUZETA DE CONCRETO LEVE, COMP. 2000 MM SECAO, 90 X 90 MM                                                                                                                                                                                                                                                                                                                                                                                                                                                 </v>
          </cell>
          <cell r="C8048" t="str">
            <v xml:space="preserve">UN    </v>
          </cell>
          <cell r="D8048" t="str">
            <v>71,82</v>
          </cell>
        </row>
        <row r="8049">
          <cell r="A8049">
            <v>10510</v>
          </cell>
          <cell r="B8049" t="str">
            <v xml:space="preserve">CRUZETA DE EUCALIPTO TRATADO, OU EQUIVALENTE DA REGIAO, *2,4* M, SECAO *9 X 11,5* CM                                                                                                                                                                                                                                                                                                                                                                                                                      </v>
          </cell>
          <cell r="C8049" t="str">
            <v xml:space="preserve">UN    </v>
          </cell>
          <cell r="D8049" t="str">
            <v>73,33</v>
          </cell>
        </row>
        <row r="8050">
          <cell r="A8050">
            <v>1649</v>
          </cell>
          <cell r="B8050" t="str">
            <v xml:space="preserve">CRUZETA DE FERRO GALVANIZADO, COM ROSCA BSP, DE 1 1/2"                                                                                                                                                                                                                                                                                                                                                                                                                                                    </v>
          </cell>
          <cell r="C8050" t="str">
            <v xml:space="preserve">UN    </v>
          </cell>
          <cell r="D8050" t="str">
            <v>46,75</v>
          </cell>
        </row>
        <row r="8051">
          <cell r="A8051">
            <v>1653</v>
          </cell>
          <cell r="B8051" t="str">
            <v xml:space="preserve">CRUZETA DE FERRO GALVANIZADO, COM ROSCA BSP, DE 1 1/4"                                                                                                                                                                                                                                                                                                                                                                                                                                                    </v>
          </cell>
          <cell r="C8051" t="str">
            <v xml:space="preserve">UN    </v>
          </cell>
          <cell r="D8051" t="str">
            <v>36,62</v>
          </cell>
        </row>
        <row r="8052">
          <cell r="A8052">
            <v>1647</v>
          </cell>
          <cell r="B8052" t="str">
            <v xml:space="preserve">CRUZETA DE FERRO GALVANIZADO, COM ROSCA BSP, DE 1/2"                                                                                                                                                                                                                                                                                                                                                                                                                                                      </v>
          </cell>
          <cell r="C8052" t="str">
            <v xml:space="preserve">UN    </v>
          </cell>
          <cell r="D8052" t="str">
            <v>13,11</v>
          </cell>
        </row>
        <row r="8053">
          <cell r="A8053">
            <v>1648</v>
          </cell>
          <cell r="B8053" t="str">
            <v xml:space="preserve">CRUZETA DE FERRO GALVANIZADO, COM ROSCA BSP, DE 1"                                                                                                                                                                                                                                                                                                                                                                                                                                                        </v>
          </cell>
          <cell r="C8053" t="str">
            <v xml:space="preserve">UN    </v>
          </cell>
          <cell r="D8053" t="str">
            <v>25,18</v>
          </cell>
        </row>
        <row r="8054">
          <cell r="A8054">
            <v>1651</v>
          </cell>
          <cell r="B8054" t="str">
            <v xml:space="preserve">CRUZETA DE FERRO GALVANIZADO, COM ROSCA BSP, DE 2 1/2"                                                                                                                                                                                                                                                                                                                                                                                                                                                    </v>
          </cell>
          <cell r="C8054" t="str">
            <v xml:space="preserve">UN    </v>
          </cell>
          <cell r="D8054" t="str">
            <v>116,81</v>
          </cell>
        </row>
        <row r="8055">
          <cell r="A8055">
            <v>1650</v>
          </cell>
          <cell r="B8055" t="str">
            <v xml:space="preserve">CRUZETA DE FERRO GALVANIZADO, COM ROSCA BSP, DE 2"                                                                                                                                                                                                                                                                                                                                                                                                                                                        </v>
          </cell>
          <cell r="C8055" t="str">
            <v xml:space="preserve">UN    </v>
          </cell>
          <cell r="D8055" t="str">
            <v>64,57</v>
          </cell>
        </row>
        <row r="8056">
          <cell r="A8056">
            <v>1654</v>
          </cell>
          <cell r="B8056" t="str">
            <v xml:space="preserve">CRUZETA DE FERRO GALVANIZADO, COM ROSCA BSP, DE 3/4"                                                                                                                                                                                                                                                                                                                                                                                                                                                      </v>
          </cell>
          <cell r="C8056" t="str">
            <v xml:space="preserve">UN    </v>
          </cell>
          <cell r="D8056" t="str">
            <v>18,00</v>
          </cell>
        </row>
        <row r="8057">
          <cell r="A8057">
            <v>1652</v>
          </cell>
          <cell r="B8057" t="str">
            <v xml:space="preserve">CRUZETA DE FERRO GALVANIZADO, COM ROSCA BSP, DE 3"                                                                                                                                                                                                                                                                                                                                                                                                                                                        </v>
          </cell>
          <cell r="C8057" t="str">
            <v xml:space="preserve">UN    </v>
          </cell>
          <cell r="D8057" t="str">
            <v>167,65</v>
          </cell>
        </row>
        <row r="8058">
          <cell r="A8058">
            <v>1747</v>
          </cell>
          <cell r="B8058" t="str">
            <v xml:space="preserve">CUBA ACO INOX (AISI 304) DE EMBUTIR COM VALVULA DE 3 1/2 ", DE *56 X 33 X 12* CM                                                                                                                                                                                                                                                                                                                                                                                                                          </v>
          </cell>
          <cell r="C8058" t="str">
            <v xml:space="preserve">UN    </v>
          </cell>
          <cell r="D8058" t="str">
            <v>146,29</v>
          </cell>
        </row>
        <row r="8059">
          <cell r="A8059">
            <v>1744</v>
          </cell>
          <cell r="B8059" t="str">
            <v xml:space="preserve">CUBA ACO INOX (AISI 304) DE EMBUTIR COM VALVULA 3 1/2 ", DE *40 X 34 X 12* CM                                                                                                                                                                                                                                                                                                                                                                                                                             </v>
          </cell>
          <cell r="C8059" t="str">
            <v xml:space="preserve">UN    </v>
          </cell>
          <cell r="D8059" t="str">
            <v>101,33</v>
          </cell>
        </row>
        <row r="8060">
          <cell r="A8060">
            <v>1743</v>
          </cell>
          <cell r="B8060" t="str">
            <v xml:space="preserve">CUBA ACO INOX (AISI 304) DE EMBUTIR COM VALVULA 3 1/2 ", DE *46 X 30 X 12* CM                                                                                                                                                                                                                                                                                                                                                                                                                             </v>
          </cell>
          <cell r="C8060" t="str">
            <v xml:space="preserve">UN    </v>
          </cell>
          <cell r="D8060" t="str">
            <v>133,06</v>
          </cell>
        </row>
        <row r="8061">
          <cell r="A8061">
            <v>7241</v>
          </cell>
          <cell r="B8061" t="str">
            <v xml:space="preserve">CUMEEIRA ALUMINIO ONDULADA, COMPRIMENTO = *1,12* M, E = 0,8 MM                                                                                                                                                                                                                                                                                                                                                                                                                                            </v>
          </cell>
          <cell r="C8061" t="str">
            <v xml:space="preserve">M2    </v>
          </cell>
          <cell r="D8061" t="str">
            <v>74,91</v>
          </cell>
        </row>
        <row r="8062">
          <cell r="A8062">
            <v>39640</v>
          </cell>
          <cell r="B8062" t="str">
            <v xml:space="preserve">CUMEEIRA ARTICULADA (ABA INFERIOR) PARA TELHA ONDULADA DE FIBROCIMENTO E = 4 MM, ABA *330* MM, COMPRIMENTO 500 MM (SEM AMIANTO)                                                                                                                                                                                                                                                                                                                                                                           </v>
          </cell>
          <cell r="C8062" t="str">
            <v xml:space="preserve">UN    </v>
          </cell>
          <cell r="D8062" t="str">
            <v>6,17</v>
          </cell>
        </row>
        <row r="8063">
          <cell r="A8063">
            <v>11013</v>
          </cell>
          <cell r="B8063" t="str">
            <v xml:space="preserve">CUMEEIRA ARTICULADA (ABA INTERNA INFERIOR OU EXTERNA SUPERIOR) PARA TELHA ESTRUTURAL DE FIBROCIMENTO, 1 ABA, E = 6 MM (SEM AMIANTO)                                                                                                                                                                                                                                                                                                                                                                       </v>
          </cell>
          <cell r="C8063" t="str">
            <v xml:space="preserve">UN    </v>
          </cell>
          <cell r="D8063" t="str">
            <v>12,70</v>
          </cell>
        </row>
        <row r="8064">
          <cell r="A8064">
            <v>11017</v>
          </cell>
          <cell r="B8064" t="str">
            <v xml:space="preserve">CUMEEIRA ARTICULADA (ABA SUPERIOR) PARA TELHA ONDULADA DE FIBROCIMENTO E = 4 MM, ABA *330* MM, COMPRIMENTO 500 MM (SEM AMIANTO)                                                                                                                                                                                                                                                                                                                                                                           </v>
          </cell>
          <cell r="C8064" t="str">
            <v xml:space="preserve">UN    </v>
          </cell>
          <cell r="D8064" t="str">
            <v>5,42</v>
          </cell>
        </row>
        <row r="8065">
          <cell r="A8065">
            <v>20236</v>
          </cell>
          <cell r="B8065" t="str">
            <v xml:space="preserve">CUMEEIRA ARTICULADA (PAR) PARA TELHA ONDULADA DE FIBROCIMENTO, E = 6 MM, ABA 350 MM, COMPRIMENTO 1100 MM (SEM AMIANTO)                                                                                                                                                                                                                                                                                                                                                                                    </v>
          </cell>
          <cell r="C8065" t="str">
            <v xml:space="preserve">UN    </v>
          </cell>
          <cell r="D8065" t="str">
            <v>23,86</v>
          </cell>
        </row>
        <row r="8066">
          <cell r="A8066">
            <v>7215</v>
          </cell>
          <cell r="B8066" t="str">
            <v xml:space="preserve">CUMEEIRA NORMAL PARA TELHA ESTRUTURAL DE FIBROCIMENTO 1 ABA, E = 6 MM, COMPRIMENTO 608 MM (SEM AMIANTO)                                                                                                                                                                                                                                                                                                                                                                                                   </v>
          </cell>
          <cell r="C8066" t="str">
            <v xml:space="preserve">UN    </v>
          </cell>
          <cell r="D8066" t="str">
            <v>20,43</v>
          </cell>
        </row>
        <row r="8067">
          <cell r="A8067">
            <v>7216</v>
          </cell>
          <cell r="B8067" t="str">
            <v xml:space="preserve">CUMEEIRA NORMAL PARA TELHA ESTRUTURAL DE FIBROCIMENTO 2 ABAS, E = 6 MM, DE 1050 X 935 MM (SEM AMIANTO)                                                                                                                                                                                                                                                                                                                                                                                                    </v>
          </cell>
          <cell r="C8067" t="str">
            <v xml:space="preserve">UN    </v>
          </cell>
          <cell r="D8067" t="str">
            <v>85,40</v>
          </cell>
        </row>
        <row r="8068">
          <cell r="A8068">
            <v>20235</v>
          </cell>
          <cell r="B8068" t="str">
            <v xml:space="preserve">CUMEEIRA NORMAL PARA TELHA ONDULADA DE FIBROCIMENTO, E = 6 MM, ABA 300 MM, COMPRIMENTO 1100 MM (SEM AMIANTO)                                                                                                                                                                                                                                                                                                                                                                                              </v>
          </cell>
          <cell r="C8068" t="str">
            <v xml:space="preserve">UN    </v>
          </cell>
          <cell r="D8068" t="str">
            <v>43,18</v>
          </cell>
        </row>
        <row r="8069">
          <cell r="A8069">
            <v>7181</v>
          </cell>
          <cell r="B8069" t="str">
            <v xml:space="preserve">CUMEEIRA PARA TELHA CERAMICA, COMPRIMENTO DE *41* CM, RENDIMENTO DE *3* TELHAS/M                                                                                                                                                                                                                                                                                                                                                                                                                          </v>
          </cell>
          <cell r="C8069" t="str">
            <v xml:space="preserve">UN    </v>
          </cell>
          <cell r="D8069" t="str">
            <v>5,20</v>
          </cell>
        </row>
        <row r="8070">
          <cell r="A8070">
            <v>40866</v>
          </cell>
          <cell r="B8070" t="str">
            <v xml:space="preserve">CUMEEIRA PARA TELHA DE CONCRETO, PARA 2 AGUAS DE TELHADO, COR CINZA, RENDIMENTO DE *3* TELHAS/M (COLETADO CAIXA)                                                                                                                                                                                                                                                                                                                                                                                          </v>
          </cell>
          <cell r="C8070" t="str">
            <v xml:space="preserve">UN    </v>
          </cell>
          <cell r="D8070" t="str">
            <v>5,93</v>
          </cell>
        </row>
        <row r="8071">
          <cell r="A8071">
            <v>7214</v>
          </cell>
          <cell r="B8071" t="str">
            <v xml:space="preserve">CUMEEIRA SHED PARA TELHA ONDULADA DE FIBROCIMENTO, E = 6 MM, ABA 280 MM, COMPRIMENTO 1100 MM (SEM AMIANTO)                                                                                                                                                                                                                                                                                                                                                                                                </v>
          </cell>
          <cell r="C8071" t="str">
            <v xml:space="preserve">UN    </v>
          </cell>
          <cell r="D8071" t="str">
            <v>29,26</v>
          </cell>
        </row>
        <row r="8072">
          <cell r="A8072">
            <v>7219</v>
          </cell>
          <cell r="B8072" t="str">
            <v xml:space="preserve">CUMEEIRA UNIVERSAL PARA TELHA ONDULADA DE FIBROCIMENTO, E = 6 MM, ABA 210 MM, COMPRIMENTO 1100 MM (SEM AMIANTO)                                                                                                                                                                                                                                                                                                                                                                                           </v>
          </cell>
          <cell r="C8072" t="str">
            <v xml:space="preserve">UN    </v>
          </cell>
          <cell r="D8072" t="str">
            <v>30,28</v>
          </cell>
        </row>
        <row r="8073">
          <cell r="A8073">
            <v>37972</v>
          </cell>
          <cell r="B8073" t="str">
            <v xml:space="preserve">CURVA CPVC, 90 GRAUS, SOLDAVEL, 22 MM, PARA AGUA QUENTE                                                                                                                                                                                                                                                                                                                                                                                                                                                   </v>
          </cell>
          <cell r="C8073" t="str">
            <v xml:space="preserve">UN    </v>
          </cell>
          <cell r="D8073" t="str">
            <v>5,28</v>
          </cell>
        </row>
        <row r="8074">
          <cell r="A8074">
            <v>37973</v>
          </cell>
          <cell r="B8074" t="str">
            <v xml:space="preserve">CURVA CPVC, 90 GRAUS, SOLDAVEL, 28 MM, PARA AGUA QUENTE                                                                                                                                                                                                                                                                                                                                                                                                                                                   </v>
          </cell>
          <cell r="C8074" t="str">
            <v xml:space="preserve">UN    </v>
          </cell>
          <cell r="D8074" t="str">
            <v>8,46</v>
          </cell>
        </row>
        <row r="8075">
          <cell r="A8075">
            <v>37971</v>
          </cell>
          <cell r="B8075" t="str">
            <v xml:space="preserve">CURVA CPVC, 90 GRAUS, SOLDAVEL,15 MM, PARA AGUA QUENTE                                                                                                                                                                                                                                                                                                                                                                                                                                                    </v>
          </cell>
          <cell r="C8075" t="str">
            <v xml:space="preserve">UN    </v>
          </cell>
          <cell r="D8075" t="str">
            <v>3,17</v>
          </cell>
        </row>
        <row r="8076">
          <cell r="A8076">
            <v>20094</v>
          </cell>
          <cell r="B8076" t="str">
            <v xml:space="preserve">CURVA CURTA PVC, PB, JE, 45 GRAUS, DN 100 MM, PARA REDE COLETORA ESGOTO (NBR 10569)                                                                                                                                                                                                                                                                                                                                                                                                                       </v>
          </cell>
          <cell r="C8076" t="str">
            <v xml:space="preserve">UN    </v>
          </cell>
          <cell r="D8076" t="str">
            <v>15,41</v>
          </cell>
        </row>
        <row r="8077">
          <cell r="A8077">
            <v>20095</v>
          </cell>
          <cell r="B8077" t="str">
            <v xml:space="preserve">CURVA CURTA PVC, PB, JE, 90 GRAUS, DN 100 MM, PARA REDE COLETORA ESGOTO (NBR 10569)                                                                                                                                                                                                                                                                                                                                                                                                                       </v>
          </cell>
          <cell r="C8077" t="str">
            <v xml:space="preserve">UN    </v>
          </cell>
          <cell r="D8077" t="str">
            <v>19,62</v>
          </cell>
        </row>
        <row r="8078">
          <cell r="A8078">
            <v>1954</v>
          </cell>
          <cell r="B8078" t="str">
            <v xml:space="preserve">CURVA DE PVC 45 GRAUS, SOLDAVEL, 110 MM, PARA AGUA FRIA PREDIAL (NBR 5648)                                                                                                                                                                                                                                                                                                                                                                                                                                </v>
          </cell>
          <cell r="C8078" t="str">
            <v xml:space="preserve">UN    </v>
          </cell>
          <cell r="D8078" t="str">
            <v>85,35</v>
          </cell>
        </row>
        <row r="8079">
          <cell r="A8079">
            <v>1926</v>
          </cell>
          <cell r="B8079" t="str">
            <v xml:space="preserve">CURVA DE PVC 45 GRAUS, SOLDAVEL, 20 MM, PARA AGUA FRIA PREDIAL (NBR 5648)                                                                                                                                                                                                                                                                                                                                                                                                                                 </v>
          </cell>
          <cell r="C8079" t="str">
            <v xml:space="preserve">UN    </v>
          </cell>
          <cell r="D8079" t="str">
            <v>1,12</v>
          </cell>
        </row>
        <row r="8080">
          <cell r="A8080">
            <v>1927</v>
          </cell>
          <cell r="B8080" t="str">
            <v xml:space="preserve">CURVA DE PVC 45 GRAUS, SOLDAVEL, 25 MM, PARA AGUA FRIA PREDIAL (NBR 5648)                                                                                                                                                                                                                                                                                                                                                                                                                                 </v>
          </cell>
          <cell r="C8080" t="str">
            <v xml:space="preserve">UN    </v>
          </cell>
          <cell r="D8080" t="str">
            <v>1,48</v>
          </cell>
        </row>
        <row r="8081">
          <cell r="A8081">
            <v>1923</v>
          </cell>
          <cell r="B8081" t="str">
            <v xml:space="preserve">CURVA DE PVC 45 GRAUS, SOLDAVEL, 32 MM, PARA AGUA FRIA PREDIAL (NBR 5648)                                                                                                                                                                                                                                                                                                                                                                                                                                 </v>
          </cell>
          <cell r="C8081" t="str">
            <v xml:space="preserve">UN    </v>
          </cell>
          <cell r="D8081" t="str">
            <v>2,43</v>
          </cell>
        </row>
        <row r="8082">
          <cell r="A8082">
            <v>1929</v>
          </cell>
          <cell r="B8082" t="str">
            <v xml:space="preserve">CURVA DE PVC 45 GRAUS, SOLDAVEL, 40 MM, PARA AGUA FRIA PREDIAL (NBR 5648)                                                                                                                                                                                                                                                                                                                                                                                                                                 </v>
          </cell>
          <cell r="C8082" t="str">
            <v xml:space="preserve">UN    </v>
          </cell>
          <cell r="D8082" t="str">
            <v>3,98</v>
          </cell>
        </row>
        <row r="8083">
          <cell r="A8083">
            <v>1930</v>
          </cell>
          <cell r="B8083" t="str">
            <v xml:space="preserve">CURVA DE PVC 45 GRAUS, SOLDAVEL, 50 MM, PARA AGUA FRIA PREDIAL (NBR 5648)                                                                                                                                                                                                                                                                                                                                                                                                                                 </v>
          </cell>
          <cell r="C8083" t="str">
            <v xml:space="preserve">UN    </v>
          </cell>
          <cell r="D8083" t="str">
            <v>7,73</v>
          </cell>
        </row>
        <row r="8084">
          <cell r="A8084">
            <v>1924</v>
          </cell>
          <cell r="B8084" t="str">
            <v xml:space="preserve">CURVA DE PVC 45 GRAUS, SOLDAVEL, 60 MM, PARA AGUA FRIA PREDIAL (NBR 5648)                                                                                                                                                                                                                                                                                                                                                                                                                                 </v>
          </cell>
          <cell r="C8084" t="str">
            <v xml:space="preserve">UN    </v>
          </cell>
          <cell r="D8084" t="str">
            <v>13,32</v>
          </cell>
        </row>
        <row r="8085">
          <cell r="A8085">
            <v>1922</v>
          </cell>
          <cell r="B8085" t="str">
            <v xml:space="preserve">CURVA DE PVC 45 GRAUS, SOLDAVEL, 75 MM, PARA AGUA FRIA PREDIAL (NBR 5648)                                                                                                                                                                                                                                                                                                                                                                                                                                 </v>
          </cell>
          <cell r="C8085" t="str">
            <v xml:space="preserve">UN    </v>
          </cell>
          <cell r="D8085" t="str">
            <v>19,79</v>
          </cell>
        </row>
        <row r="8086">
          <cell r="A8086">
            <v>1953</v>
          </cell>
          <cell r="B8086" t="str">
            <v xml:space="preserve">CURVA DE PVC 45 GRAUS, SOLDAVEL, 85 MM, PARA AGUA FRIA PREDIAL (NBR 5648)                                                                                                                                                                                                                                                                                                                                                                                                                                 </v>
          </cell>
          <cell r="C8086" t="str">
            <v xml:space="preserve">UN    </v>
          </cell>
          <cell r="D8086" t="str">
            <v>34,58</v>
          </cell>
        </row>
        <row r="8087">
          <cell r="A8087">
            <v>1962</v>
          </cell>
          <cell r="B8087" t="str">
            <v xml:space="preserve">CURVA DE PVC 90 GRAUS, SOLDAVEL, 110 MM, PARA AGUA FRIA PREDIAL (NBR 5648)                                                                                                                                                                                                                                                                                                                                                                                                                                </v>
          </cell>
          <cell r="C8087" t="str">
            <v xml:space="preserve">UN    </v>
          </cell>
          <cell r="D8087" t="str">
            <v>113,13</v>
          </cell>
        </row>
        <row r="8088">
          <cell r="A8088">
            <v>1955</v>
          </cell>
          <cell r="B8088" t="str">
            <v xml:space="preserve">CURVA DE PVC 90 GRAUS, SOLDAVEL, 20 MM, PARA AGUA FRIA PREDIAL (NBR 5648)                                                                                                                                                                                                                                                                                                                                                                                                                                 </v>
          </cell>
          <cell r="C8088" t="str">
            <v xml:space="preserve">UN    </v>
          </cell>
          <cell r="D8088" t="str">
            <v>1,49</v>
          </cell>
        </row>
        <row r="8089">
          <cell r="A8089">
            <v>1956</v>
          </cell>
          <cell r="B8089" t="str">
            <v xml:space="preserve">CURVA DE PVC 90 GRAUS, SOLDAVEL, 25 MM, PARA AGUA FRIA PREDIAL (NBR 5648)                                                                                                                                                                                                                                                                                                                                                                                                                                 </v>
          </cell>
          <cell r="C8089" t="str">
            <v xml:space="preserve">UN    </v>
          </cell>
          <cell r="D8089" t="str">
            <v>1,93</v>
          </cell>
        </row>
        <row r="8090">
          <cell r="A8090">
            <v>1957</v>
          </cell>
          <cell r="B8090" t="str">
            <v xml:space="preserve">CURVA DE PVC 90 GRAUS, SOLDAVEL, 32 MM, PARA AGUA FRIA PREDIAL (NBR 5648)                                                                                                                                                                                                                                                                                                                                                                                                                                 </v>
          </cell>
          <cell r="C8090" t="str">
            <v xml:space="preserve">UN    </v>
          </cell>
          <cell r="D8090" t="str">
            <v>4,38</v>
          </cell>
        </row>
        <row r="8091">
          <cell r="A8091">
            <v>1958</v>
          </cell>
          <cell r="B8091" t="str">
            <v xml:space="preserve">CURVA DE PVC 90 GRAUS, SOLDAVEL, 40 MM, PARA AGUA FRIA PREDIAL (NBR 5648)                                                                                                                                                                                                                                                                                                                                                                                                                                 </v>
          </cell>
          <cell r="C8091" t="str">
            <v xml:space="preserve">UN    </v>
          </cell>
          <cell r="D8091" t="str">
            <v>7,78</v>
          </cell>
        </row>
        <row r="8092">
          <cell r="A8092">
            <v>1959</v>
          </cell>
          <cell r="B8092" t="str">
            <v xml:space="preserve">CURVA DE PVC 90 GRAUS, SOLDAVEL, 50 MM, PARA AGUA FRIA PREDIAL (NBR 5648)                                                                                                                                                                                                                                                                                                                                                                                                                                 </v>
          </cell>
          <cell r="C8092" t="str">
            <v xml:space="preserve">UN    </v>
          </cell>
          <cell r="D8092" t="str">
            <v>9,49</v>
          </cell>
        </row>
        <row r="8093">
          <cell r="A8093">
            <v>1925</v>
          </cell>
          <cell r="B8093" t="str">
            <v xml:space="preserve">CURVA DE PVC 90 GRAUS, SOLDAVEL, 60 MM, PARA AGUA FRIA PREDIAL (NBR 5648)                                                                                                                                                                                                                                                                                                                                                                                                                                 </v>
          </cell>
          <cell r="C8093" t="str">
            <v xml:space="preserve">UN    </v>
          </cell>
          <cell r="D8093" t="str">
            <v>23,46</v>
          </cell>
        </row>
        <row r="8094">
          <cell r="A8094">
            <v>1960</v>
          </cell>
          <cell r="B8094" t="str">
            <v xml:space="preserve">CURVA DE PVC 90 GRAUS, SOLDAVEL, 75 MM, PARA AGUA FRIA PREDIAL (NBR 5648)                                                                                                                                                                                                                                                                                                                                                                                                                                 </v>
          </cell>
          <cell r="C8094" t="str">
            <v xml:space="preserve">UN    </v>
          </cell>
          <cell r="D8094" t="str">
            <v>33,35</v>
          </cell>
        </row>
        <row r="8095">
          <cell r="A8095">
            <v>1961</v>
          </cell>
          <cell r="B8095" t="str">
            <v xml:space="preserve">CURVA DE PVC 90 GRAUS, SOLDAVEL, 85 MM, PARA AGUA FRIA PREDIAL (NBR 5648)                                                                                                                                                                                                                                                                                                                                                                                                                                 </v>
          </cell>
          <cell r="C8095" t="str">
            <v xml:space="preserve">UN    </v>
          </cell>
          <cell r="D8095" t="str">
            <v>47,92</v>
          </cell>
        </row>
        <row r="8096">
          <cell r="A8096">
            <v>38426</v>
          </cell>
          <cell r="B8096" t="str">
            <v xml:space="preserve">CURVA DE PVC, 45 GRAUS, SERIE R, DN 100 MM, PARA ESGOTO PREDIAL                                                                                                                                                                                                                                                                                                                                                                                                                                           </v>
          </cell>
          <cell r="C8096" t="str">
            <v xml:space="preserve">UN    </v>
          </cell>
          <cell r="D8096" t="str">
            <v>17,29</v>
          </cell>
        </row>
        <row r="8097">
          <cell r="A8097">
            <v>38423</v>
          </cell>
          <cell r="B8097" t="str">
            <v xml:space="preserve">CURVA DE PVC, 90 GRAUS, SERIE R, DN 100 MM, PARA ESGOTO PREDIAL                                                                                                                                                                                                                                                                                                                                                                                                                                           </v>
          </cell>
          <cell r="C8097" t="str">
            <v xml:space="preserve">UN    </v>
          </cell>
          <cell r="D8097" t="str">
            <v>39,22</v>
          </cell>
        </row>
        <row r="8098">
          <cell r="A8098">
            <v>38421</v>
          </cell>
          <cell r="B8098" t="str">
            <v xml:space="preserve">CURVA DE PVC, 90 GRAUS, SERIE R, DN 50 MM, PARA ESGOTO PREDIAL                                                                                                                                                                                                                                                                                                                                                                                                                                            </v>
          </cell>
          <cell r="C8098" t="str">
            <v xml:space="preserve">UN    </v>
          </cell>
          <cell r="D8098" t="str">
            <v>18,51</v>
          </cell>
        </row>
        <row r="8099">
          <cell r="A8099">
            <v>38422</v>
          </cell>
          <cell r="B8099" t="str">
            <v xml:space="preserve">CURVA DE PVC, 90 GRAUS, SERIE R, DN 75 MM, PARA ESGOTO PREDIAL                                                                                                                                                                                                                                                                                                                                                                                                                                            </v>
          </cell>
          <cell r="C8099" t="str">
            <v xml:space="preserve">UN    </v>
          </cell>
          <cell r="D8099" t="str">
            <v>27,06</v>
          </cell>
        </row>
        <row r="8100">
          <cell r="A8100">
            <v>39866</v>
          </cell>
          <cell r="B8100" t="str">
            <v xml:space="preserve">CURVA DE TRANSPOSICAO BRONZE/LATAO (REF 736) SEM ANEL DE SOLDA, BOLSA X BOLSA, 15 MM                                                                                                                                                                                                                                                                                                                                                                                                                      </v>
          </cell>
          <cell r="C8100" t="str">
            <v xml:space="preserve">UN    </v>
          </cell>
          <cell r="D8100" t="str">
            <v>11,67</v>
          </cell>
        </row>
        <row r="8101">
          <cell r="A8101">
            <v>39867</v>
          </cell>
          <cell r="B8101" t="str">
            <v xml:space="preserve">CURVA DE TRANSPOSICAO BRONZE/LATAO (REF 736) SEM ANEL DE SOLDA, BOLSA X BOLSA, 22 MM                                                                                                                                                                                                                                                                                                                                                                                                                      </v>
          </cell>
          <cell r="C8101" t="str">
            <v xml:space="preserve">UN    </v>
          </cell>
          <cell r="D8101" t="str">
            <v>25,96</v>
          </cell>
        </row>
        <row r="8102">
          <cell r="A8102">
            <v>39868</v>
          </cell>
          <cell r="B8102" t="str">
            <v xml:space="preserve">CURVA DE TRANSPOSICAO BRONZE/LATAO (REF 736) SEM ANEL DE SOLDA, BOLSA X BOLSA, 28 MM                                                                                                                                                                                                                                                                                                                                                                                                                      </v>
          </cell>
          <cell r="C8102" t="str">
            <v xml:space="preserve">UN    </v>
          </cell>
          <cell r="D8102" t="str">
            <v>46,76</v>
          </cell>
        </row>
        <row r="8103">
          <cell r="A8103">
            <v>37999</v>
          </cell>
          <cell r="B8103" t="str">
            <v xml:space="preserve">CURVA DE TRANSPOSICAO, CPVC, SOLDAVEL, 15 MM                                                                                                                                                                                                                                                                                                                                                                                                                                                              </v>
          </cell>
          <cell r="C8103" t="str">
            <v xml:space="preserve">UN    </v>
          </cell>
          <cell r="D8103" t="str">
            <v>5,07</v>
          </cell>
        </row>
        <row r="8104">
          <cell r="A8104">
            <v>38000</v>
          </cell>
          <cell r="B8104" t="str">
            <v xml:space="preserve">CURVA DE TRANSPOSICAO, CPVC, SOLDAVEL, 22 MM                                                                                                                                                                                                                                                                                                                                                                                                                                                              </v>
          </cell>
          <cell r="C8104" t="str">
            <v xml:space="preserve">UN    </v>
          </cell>
          <cell r="D8104" t="str">
            <v>6,70</v>
          </cell>
        </row>
        <row r="8105">
          <cell r="A8105">
            <v>38129</v>
          </cell>
          <cell r="B8105" t="str">
            <v xml:space="preserve">CURVA DE TRANSPOSICAO, PVC SOLDAVEL, 20 MM, PARA AGUA FRIA PREDIAL                                                                                                                                                                                                                                                                                                                                                                                                                                        </v>
          </cell>
          <cell r="C8105" t="str">
            <v xml:space="preserve">UN    </v>
          </cell>
          <cell r="D8105" t="str">
            <v>2,59</v>
          </cell>
        </row>
        <row r="8106">
          <cell r="A8106">
            <v>38025</v>
          </cell>
          <cell r="B8106" t="str">
            <v xml:space="preserve">CURVA DE TRANSPOSICAO, PVC, SOLDAVEL, 25 MM, PARA AGUA FRIA PREDIAL                                                                                                                                                                                                                                                                                                                                                                                                                                       </v>
          </cell>
          <cell r="C8106" t="str">
            <v xml:space="preserve">UN    </v>
          </cell>
          <cell r="D8106" t="str">
            <v>4,33</v>
          </cell>
        </row>
        <row r="8107">
          <cell r="A8107">
            <v>38026</v>
          </cell>
          <cell r="B8107" t="str">
            <v xml:space="preserve">CURVA DE TRANSPOSICAO, PVC, SOLDAVEL, 32 MM, PARA AGUA FRIA PREDIAL                                                                                                                                                                                                                                                                                                                                                                                                                                       </v>
          </cell>
          <cell r="C8107" t="str">
            <v xml:space="preserve">UN    </v>
          </cell>
          <cell r="D8107" t="str">
            <v>11,60</v>
          </cell>
        </row>
        <row r="8108">
          <cell r="A8108">
            <v>1858</v>
          </cell>
          <cell r="B8108" t="str">
            <v xml:space="preserve">CURVA LONGA PVC, PB, JE, 45 GRAUS, DN 100 MM, PARA REDE COLETORA ESGOTO (NBR 10569)                                                                                                                                                                                                                                                                                                                                                                                                                       </v>
          </cell>
          <cell r="C8108" t="str">
            <v xml:space="preserve">UN    </v>
          </cell>
          <cell r="D8108" t="str">
            <v>21,58</v>
          </cell>
        </row>
        <row r="8109">
          <cell r="A8109">
            <v>1844</v>
          </cell>
          <cell r="B8109" t="str">
            <v xml:space="preserve">CURVA LONGA PVC, PB, JE, 45 GRAUS, DN 150 MM, PARA REDE COLETORA ESGOTO (NBR 10569)                                                                                                                                                                                                                                                                                                                                                                                                                       </v>
          </cell>
          <cell r="C8109" t="str">
            <v xml:space="preserve">UN    </v>
          </cell>
          <cell r="D8109" t="str">
            <v>79,56</v>
          </cell>
        </row>
        <row r="8110">
          <cell r="A8110">
            <v>1863</v>
          </cell>
          <cell r="B8110" t="str">
            <v xml:space="preserve">CURVA LONGA PVC, PB, JE, 90 GRAUS, DN 100 MM, PARA REDE COLETORA ESGOTO (NBR 10569)                                                                                                                                                                                                                                                                                                                                                                                                                       </v>
          </cell>
          <cell r="C8110" t="str">
            <v xml:space="preserve">UN    </v>
          </cell>
          <cell r="D8110" t="str">
            <v>31,31</v>
          </cell>
        </row>
        <row r="8111">
          <cell r="A8111">
            <v>1865</v>
          </cell>
          <cell r="B8111" t="str">
            <v xml:space="preserve">CURVA LONGA PVC, PB, JE, 90 GRAUS, DN 150 MM, PARA REDE COLETORA ESGOTO (NBR 10569)                                                                                                                                                                                                                                                                                                                                                                                                                       </v>
          </cell>
          <cell r="C8111" t="str">
            <v xml:space="preserve">UN    </v>
          </cell>
          <cell r="D8111" t="str">
            <v>114,25</v>
          </cell>
        </row>
        <row r="8112">
          <cell r="A8112">
            <v>36355</v>
          </cell>
          <cell r="B8112" t="str">
            <v xml:space="preserve">CURVA PPR 90 GRAUS, DN 20 MM, PARA AGUA QUENTE PREDIAL                                                                                                                                                                                                                                                                                                                                                                                                                                                    </v>
          </cell>
          <cell r="C8112" t="str">
            <v xml:space="preserve">UN    </v>
          </cell>
          <cell r="D8112" t="str">
            <v>4,34</v>
          </cell>
        </row>
        <row r="8113">
          <cell r="A8113">
            <v>36356</v>
          </cell>
          <cell r="B8113" t="str">
            <v xml:space="preserve">CURVA PPR 90 GRAUS, DN 25 MM, PARA AGUA QUENTE PREDIAL                                                                                                                                                                                                                                                                                                                                                                                                                                                    </v>
          </cell>
          <cell r="C8113" t="str">
            <v xml:space="preserve">UN    </v>
          </cell>
          <cell r="D8113" t="str">
            <v>7,30</v>
          </cell>
        </row>
        <row r="8114">
          <cell r="A8114">
            <v>1932</v>
          </cell>
          <cell r="B8114" t="str">
            <v xml:space="preserve">CURVA PVC CURTA 90 G, DN 50 MM, PARA ESGOTO PREDIAL                                                                                                                                                                                                                                                                                                                                                                                                                                                       </v>
          </cell>
          <cell r="C8114" t="str">
            <v xml:space="preserve">UN    </v>
          </cell>
          <cell r="D8114" t="str">
            <v>6,68</v>
          </cell>
        </row>
        <row r="8115">
          <cell r="A8115">
            <v>1933</v>
          </cell>
          <cell r="B8115" t="str">
            <v xml:space="preserve">CURVA PVC CURTA 90 GRAUS, DN 40 MM, PARA ESGOTO PREDIAL                                                                                                                                                                                                                                                                                                                                                                                                                                                   </v>
          </cell>
          <cell r="C8115" t="str">
            <v xml:space="preserve">UN    </v>
          </cell>
          <cell r="D8115" t="str">
            <v>2,94</v>
          </cell>
        </row>
        <row r="8116">
          <cell r="A8116">
            <v>1951</v>
          </cell>
          <cell r="B8116" t="str">
            <v xml:space="preserve">CURVA PVC CURTA 90 GRAUS, DN 75 MM, PARA ESGOTO PREDIAL                                                                                                                                                                                                                                                                                                                                                                                                                                                   </v>
          </cell>
          <cell r="C8116" t="str">
            <v xml:space="preserve">UN    </v>
          </cell>
          <cell r="D8116" t="str">
            <v>13,07</v>
          </cell>
        </row>
        <row r="8117">
          <cell r="A8117">
            <v>1966</v>
          </cell>
          <cell r="B8117" t="str">
            <v xml:space="preserve">CURVA PVC CURTA 90 GRAUS, 100 MM, PARA ESGOTO PREDIAL                                                                                                                                                                                                                                                                                                                                                                                                                                                     </v>
          </cell>
          <cell r="C8117" t="str">
            <v xml:space="preserve">UN    </v>
          </cell>
          <cell r="D8117" t="str">
            <v>15,03</v>
          </cell>
        </row>
        <row r="8118">
          <cell r="A8118">
            <v>1952</v>
          </cell>
          <cell r="B8118" t="str">
            <v xml:space="preserve">CURVA PVC LEVE, 90 GRAUS, COM PONTA E BOLSA LISA, DN 150 MM                                                                                                                                                                                                                                                                                                                                                                                                                                               </v>
          </cell>
          <cell r="C8118" t="str">
            <v xml:space="preserve">UN    </v>
          </cell>
          <cell r="D8118" t="str">
            <v>56,46</v>
          </cell>
        </row>
        <row r="8119">
          <cell r="A8119">
            <v>20104</v>
          </cell>
          <cell r="B8119" t="str">
            <v xml:space="preserve">CURVA PVC LEVE, 90 GRAUS, COM PONTA E BOLSA LISA, DN 250 MM                                                                                                                                                                                                                                                                                                                                                                                                                                               </v>
          </cell>
          <cell r="C8119" t="str">
            <v xml:space="preserve">UN    </v>
          </cell>
          <cell r="D8119" t="str">
            <v>417,22</v>
          </cell>
        </row>
        <row r="8120">
          <cell r="A8120">
            <v>20105</v>
          </cell>
          <cell r="B8120" t="str">
            <v xml:space="preserve">CURVA PVC LEVE, 90 GRAUS, COM PONTA E BOLSA LISA, DN 300 MM                                                                                                                                                                                                                                                                                                                                                                                                                                               </v>
          </cell>
          <cell r="C8120" t="str">
            <v xml:space="preserve">UN    </v>
          </cell>
          <cell r="D8120" t="str">
            <v>649,87</v>
          </cell>
        </row>
        <row r="8121">
          <cell r="A8121">
            <v>1965</v>
          </cell>
          <cell r="B8121" t="str">
            <v xml:space="preserve">CURVA PVC LONGA 45 GRAUS, 100 MM, PARA ESGOTO PREDIAL                                                                                                                                                                                                                                                                                                                                                                                                                                                     </v>
          </cell>
          <cell r="C8121" t="str">
            <v xml:space="preserve">UN    </v>
          </cell>
          <cell r="D8121" t="str">
            <v>30,48</v>
          </cell>
        </row>
        <row r="8122">
          <cell r="A8122">
            <v>10765</v>
          </cell>
          <cell r="B8122" t="str">
            <v xml:space="preserve">CURVA PVC LONGA 45G, DN 50 MM, PARA ESGOTO PREDIAL                                                                                                                                                                                                                                                                                                                                                                                                                                                        </v>
          </cell>
          <cell r="C8122" t="str">
            <v xml:space="preserve">UN    </v>
          </cell>
          <cell r="D8122" t="str">
            <v>7,70</v>
          </cell>
        </row>
        <row r="8123">
          <cell r="A8123">
            <v>10767</v>
          </cell>
          <cell r="B8123" t="str">
            <v xml:space="preserve">CURVA PVC LONGA 45G, DN 75 MM, PARA ESGOTO PREDIAL                                                                                                                                                                                                                                                                                                                                                                                                                                                        </v>
          </cell>
          <cell r="C8123" t="str">
            <v xml:space="preserve">UN    </v>
          </cell>
          <cell r="D8123" t="str">
            <v>25,24</v>
          </cell>
        </row>
        <row r="8124">
          <cell r="A8124">
            <v>1970</v>
          </cell>
          <cell r="B8124" t="str">
            <v xml:space="preserve">CURVA PVC LONGA 90 GRAUS, 100 MM, PARA ESGOTO PREDIAL                                                                                                                                                                                                                                                                                                                                                                                                                                                     </v>
          </cell>
          <cell r="C8124" t="str">
            <v xml:space="preserve">UN    </v>
          </cell>
          <cell r="D8124" t="str">
            <v>31,64</v>
          </cell>
        </row>
        <row r="8125">
          <cell r="A8125">
            <v>1967</v>
          </cell>
          <cell r="B8125" t="str">
            <v xml:space="preserve">CURVA PVC LONGA 90 GRAUS, 40 MM, PARA ESGOTO PREDIAL                                                                                                                                                                                                                                                                                                                                                                                                                                                      </v>
          </cell>
          <cell r="C8125" t="str">
            <v xml:space="preserve">UN    </v>
          </cell>
          <cell r="D8125" t="str">
            <v>3,52</v>
          </cell>
        </row>
        <row r="8126">
          <cell r="A8126">
            <v>1968</v>
          </cell>
          <cell r="B8126" t="str">
            <v xml:space="preserve">CURVA PVC LONGA 90 GRAUS, 50 MM, PARA ESGOTO PREDIAL                                                                                                                                                                                                                                                                                                                                                                                                                                                      </v>
          </cell>
          <cell r="C8126" t="str">
            <v xml:space="preserve">UN    </v>
          </cell>
          <cell r="D8126" t="str">
            <v>7,37</v>
          </cell>
        </row>
        <row r="8127">
          <cell r="A8127">
            <v>1969</v>
          </cell>
          <cell r="B8127" t="str">
            <v xml:space="preserve">CURVA PVC LONGA 90 GRAUS, 75 MM, PARA ESGOTO PREDIAL                                                                                                                                                                                                                                                                                                                                                                                                                                                      </v>
          </cell>
          <cell r="C8127" t="str">
            <v xml:space="preserve">UN    </v>
          </cell>
          <cell r="D8127" t="str">
            <v>21,70</v>
          </cell>
        </row>
        <row r="8128">
          <cell r="A8128">
            <v>1839</v>
          </cell>
          <cell r="B8128" t="str">
            <v xml:space="preserve">CURVA PVC PBA, JE, PB, 22 GRAUS, DN 100 / DE 110 MM, PARA REDE AGUA (NBR 10351)                                                                                                                                                                                                                                                                                                                                                                                                                           </v>
          </cell>
          <cell r="C8128" t="str">
            <v xml:space="preserve">UN    </v>
          </cell>
          <cell r="D8128" t="str">
            <v>104,44</v>
          </cell>
        </row>
        <row r="8129">
          <cell r="A8129">
            <v>1835</v>
          </cell>
          <cell r="B8129" t="str">
            <v xml:space="preserve">CURVA PVC PBA, JE, PB, 22 GRAUS, DN 50 / DE 60 MM, PARA REDE AGUA (NBR 10351)                                                                                                                                                                                                                                                                                                                                                                                                                             </v>
          </cell>
          <cell r="C8129" t="str">
            <v xml:space="preserve">UN    </v>
          </cell>
          <cell r="D8129" t="str">
            <v>22,20</v>
          </cell>
        </row>
        <row r="8130">
          <cell r="A8130">
            <v>1823</v>
          </cell>
          <cell r="B8130" t="str">
            <v xml:space="preserve">CURVA PVC PBA, JE, PB, 22 GRAUS, DN 75 / DE 85 MM, PARA REDE AGUA (NBR 10351)                                                                                                                                                                                                                                                                                                                                                                                                                             </v>
          </cell>
          <cell r="C8130" t="str">
            <v xml:space="preserve">UN    </v>
          </cell>
          <cell r="D8130" t="str">
            <v>42,93</v>
          </cell>
        </row>
        <row r="8131">
          <cell r="A8131">
            <v>1827</v>
          </cell>
          <cell r="B8131" t="str">
            <v xml:space="preserve">CURVA PVC PBA, JE, PB, 45 GRAUS, DN 100 / DE 110 MM, PARA REDE AGUA (NBR 10351)                                                                                                                                                                                                                                                                                                                                                                                                                           </v>
          </cell>
          <cell r="C8131" t="str">
            <v xml:space="preserve">UN    </v>
          </cell>
          <cell r="D8131" t="str">
            <v>103,42</v>
          </cell>
        </row>
        <row r="8132">
          <cell r="A8132">
            <v>1831</v>
          </cell>
          <cell r="B8132" t="str">
            <v xml:space="preserve">CURVA PVC PBA, JE, PB, 45 GRAUS, DN 50 / DE 60 MM, PARA REDE AGUA (NBR 10351)                                                                                                                                                                                                                                                                                                                                                                                                                             </v>
          </cell>
          <cell r="C8132" t="str">
            <v xml:space="preserve">UN    </v>
          </cell>
          <cell r="D8132" t="str">
            <v>22,58</v>
          </cell>
        </row>
        <row r="8133">
          <cell r="A8133">
            <v>1825</v>
          </cell>
          <cell r="B8133" t="str">
            <v xml:space="preserve">CURVA PVC PBA, JE, PB, 45 GRAUS, DN 75 / DE 85 MM, PARA REDE AGUA (NBR 10351)                                                                                                                                                                                                                                                                                                                                                                                                                             </v>
          </cell>
          <cell r="C8133" t="str">
            <v xml:space="preserve">UN    </v>
          </cell>
          <cell r="D8133" t="str">
            <v>55,72</v>
          </cell>
        </row>
        <row r="8134">
          <cell r="A8134">
            <v>1828</v>
          </cell>
          <cell r="B8134" t="str">
            <v xml:space="preserve">CURVA PVC PBA, JE, PB, 90 GRAUS, DN 100 / DE 110 MM, PARA REDE AGUA (NBR 10351)                                                                                                                                                                                                                                                                                                                                                                                                                           </v>
          </cell>
          <cell r="C8134" t="str">
            <v xml:space="preserve">UN    </v>
          </cell>
          <cell r="D8134" t="str">
            <v>126,21</v>
          </cell>
        </row>
        <row r="8135">
          <cell r="A8135">
            <v>1845</v>
          </cell>
          <cell r="B8135" t="str">
            <v xml:space="preserve">CURVA PVC PBA, JE, PB, 90 GRAUS, DN 50 / DE 60 MM, PARA REDE AGUA (NBR 10351)                                                                                                                                                                                                                                                                                                                                                                                                                             </v>
          </cell>
          <cell r="C8135" t="str">
            <v xml:space="preserve">UN    </v>
          </cell>
          <cell r="D8135" t="str">
            <v>28,29</v>
          </cell>
        </row>
        <row r="8136">
          <cell r="A8136">
            <v>1824</v>
          </cell>
          <cell r="B8136" t="str">
            <v xml:space="preserve">CURVA PVC PBA, JE, PB, 90 GRAUS, DN 75 / DE 85 MM, PARA REDE AGUA (NBR 10351)                                                                                                                                                                                                                                                                                                                                                                                                                             </v>
          </cell>
          <cell r="C8136" t="str">
            <v xml:space="preserve">UN    </v>
          </cell>
          <cell r="D8136" t="str">
            <v>66,79</v>
          </cell>
        </row>
        <row r="8137">
          <cell r="A8137">
            <v>1941</v>
          </cell>
          <cell r="B8137" t="str">
            <v xml:space="preserve">CURVA PVC 90 GRAUS, ROSCAVEL, 1 1/2",  AGUA FRIA PREDIAL                                                                                                                                                                                                                                                                                                                                                                                                                                                  </v>
          </cell>
          <cell r="C8137" t="str">
            <v xml:space="preserve">UN    </v>
          </cell>
          <cell r="D8137" t="str">
            <v>16,72</v>
          </cell>
        </row>
        <row r="8138">
          <cell r="A8138">
            <v>1940</v>
          </cell>
          <cell r="B8138" t="str">
            <v xml:space="preserve">CURVA PVC 90 GRAUS, ROSCAVEL, 1 1/4",  AGUA FRIA PREDIAL                                                                                                                                                                                                                                                                                                                                                                                                                                                  </v>
          </cell>
          <cell r="C8138" t="str">
            <v xml:space="preserve">UN    </v>
          </cell>
          <cell r="D8138" t="str">
            <v>12,64</v>
          </cell>
        </row>
        <row r="8139">
          <cell r="A8139">
            <v>1937</v>
          </cell>
          <cell r="B8139" t="str">
            <v xml:space="preserve">CURVA PVC 90 GRAUS, ROSCAVEL, 1/2",  AGUA FRIA PREDIAL                                                                                                                                                                                                                                                                                                                                                                                                                                                    </v>
          </cell>
          <cell r="C8139" t="str">
            <v xml:space="preserve">UN    </v>
          </cell>
          <cell r="D8139" t="str">
            <v>2,62</v>
          </cell>
        </row>
        <row r="8140">
          <cell r="A8140">
            <v>1939</v>
          </cell>
          <cell r="B8140" t="str">
            <v xml:space="preserve">CURVA PVC 90 GRAUS, ROSCAVEL, 1",  AGUA FRIA PREDIAL                                                                                                                                                                                                                                                                                                                                                                                                                                                      </v>
          </cell>
          <cell r="C8140" t="str">
            <v xml:space="preserve">UN    </v>
          </cell>
          <cell r="D8140" t="str">
            <v>5,19</v>
          </cell>
        </row>
        <row r="8141">
          <cell r="A8141">
            <v>1942</v>
          </cell>
          <cell r="B8141" t="str">
            <v xml:space="preserve">CURVA PVC 90 GRAUS, ROSCAVEL, 2",  AGUA FRIA PREDIAL                                                                                                                                                                                                                                                                                                                                                                                                                                                      </v>
          </cell>
          <cell r="C8141" t="str">
            <v xml:space="preserve">UN    </v>
          </cell>
          <cell r="D8141" t="str">
            <v>23,86</v>
          </cell>
        </row>
        <row r="8142">
          <cell r="A8142">
            <v>1938</v>
          </cell>
          <cell r="B8142" t="str">
            <v xml:space="preserve">CURVA PVC 90 GRAUS, ROSCAVEL, 3/4",  AGUA FRIA PREDIAL                                                                                                                                                                                                                                                                                                                                                                                                                                                    </v>
          </cell>
          <cell r="C8142" t="str">
            <v xml:space="preserve">UN    </v>
          </cell>
          <cell r="D8142" t="str">
            <v>3,32</v>
          </cell>
        </row>
        <row r="8143">
          <cell r="A8143">
            <v>42692</v>
          </cell>
          <cell r="B8143" t="str">
            <v xml:space="preserve">CURVA PVC, BB, JE, 45 GRAUS, DN 200 MM, PARA TUBO CORRUGADO E/OU LISO, REDE COLETORA ESGOTO (NBR 10569)                                                                                                                                                                                                                                                                                                                                                                                                   </v>
          </cell>
          <cell r="C8143" t="str">
            <v xml:space="preserve">UN    </v>
          </cell>
          <cell r="D8143" t="str">
            <v>253,48</v>
          </cell>
        </row>
        <row r="8144">
          <cell r="A8144">
            <v>42693</v>
          </cell>
          <cell r="B8144" t="str">
            <v xml:space="preserve">CURVA PVC, BB, JE, 45 GRAUS, DN 250 MM, PARA TUBO CORRUGADO E/OU LISO, REDE COLETORA ESGOTO (NBR 10569)                                                                                                                                                                                                                                                                                                                                                                                                   </v>
          </cell>
          <cell r="C8144" t="str">
            <v xml:space="preserve">UN    </v>
          </cell>
          <cell r="D8144" t="str">
            <v>416,96</v>
          </cell>
        </row>
        <row r="8145">
          <cell r="A8145">
            <v>42695</v>
          </cell>
          <cell r="B8145" t="str">
            <v xml:space="preserve">CURVA PVC, BB, JE, 90 GRAUS, DN 200 MM, PARA TUBO CORRUGADO E/OU LISO, REDE COLETORA ESGOTO (NBR 10569)                                                                                                                                                                                                                                                                                                                                                                                                   </v>
          </cell>
          <cell r="C8145" t="str">
            <v xml:space="preserve">UN    </v>
          </cell>
          <cell r="D8145" t="str">
            <v>317,03</v>
          </cell>
        </row>
        <row r="8146">
          <cell r="A8146">
            <v>42694</v>
          </cell>
          <cell r="B8146" t="str">
            <v xml:space="preserve">CURVA PVC, BB, JE, 90 GRAUS, DN 250 MM, PARA TUBO CORRUGADO E/OU LISO, REDE COLETORA ESGOTO (NBR 10569)                                                                                                                                                                                                                                                                                                                                                                                                   </v>
          </cell>
          <cell r="C8146" t="str">
            <v xml:space="preserve">UN    </v>
          </cell>
          <cell r="D8146" t="str">
            <v>468,70</v>
          </cell>
        </row>
        <row r="8147">
          <cell r="A8147">
            <v>20097</v>
          </cell>
          <cell r="B8147" t="str">
            <v xml:space="preserve">CURVA PVC, SERIE R, 87.30 GRAUS, CURTA, 100 MM, PARA ESGOTO PREDIAL (PARA PE-DE-COLUNA)                                                                                                                                                                                                                                                                                                                                                                                                                   </v>
          </cell>
          <cell r="C8147" t="str">
            <v xml:space="preserve">UN    </v>
          </cell>
          <cell r="D8147" t="str">
            <v>29,89</v>
          </cell>
        </row>
        <row r="8148">
          <cell r="A8148">
            <v>20098</v>
          </cell>
          <cell r="B8148" t="str">
            <v xml:space="preserve">CURVA PVC, SERIE R, 87.30 GRAUS, CURTA, 150 MM, PARA ESGOTO PREDIAL (PARA PE-DE-COLUNA)                                                                                                                                                                                                                                                                                                                                                                                                                   </v>
          </cell>
          <cell r="C8148" t="str">
            <v xml:space="preserve">UN    </v>
          </cell>
          <cell r="D8148" t="str">
            <v>100,78</v>
          </cell>
        </row>
        <row r="8149">
          <cell r="A8149">
            <v>20096</v>
          </cell>
          <cell r="B8149" t="str">
            <v xml:space="preserve">CURVA PVC, SERIE R, 87.30 GRAUS, CURTA, 75 MM, PARA ESGOTO PREDIAL (PARA PE-DE-COLUNA)                                                                                                                                                                                                                                                                                                                                                                                                                    </v>
          </cell>
          <cell r="C8149" t="str">
            <v xml:space="preserve">UN    </v>
          </cell>
          <cell r="D8149" t="str">
            <v>19,55</v>
          </cell>
        </row>
        <row r="8150">
          <cell r="A8150">
            <v>1964</v>
          </cell>
          <cell r="B8150" t="str">
            <v xml:space="preserve">CURVA PVC, 45 GRAUS, CURTA, PB, DN 100 MM, PARA ESGOTO PREDIAL                                                                                                                                                                                                                                                                                                                                                                                                                                            </v>
          </cell>
          <cell r="C8150" t="str">
            <v xml:space="preserve">UN    </v>
          </cell>
          <cell r="D8150" t="str">
            <v>18,07</v>
          </cell>
        </row>
        <row r="8151">
          <cell r="A8151">
            <v>1880</v>
          </cell>
          <cell r="B8151" t="str">
            <v xml:space="preserve">CURVA 135 GRAUS, DE PVC RIGIDO ROSCAVEL, DE 1", PARA ELETRODUTO                                                                                                                                                                                                                                                                                                                                                                                                                                           </v>
          </cell>
          <cell r="C8151" t="str">
            <v xml:space="preserve">UN    </v>
          </cell>
          <cell r="D8151" t="str">
            <v>2,74</v>
          </cell>
        </row>
        <row r="8152">
          <cell r="A8152">
            <v>39274</v>
          </cell>
          <cell r="B8152" t="str">
            <v xml:space="preserve">CURVA 135 GRAUS, DE PVC RIGIDO ROSCAVEL, DE 3/4", PARA ELETRODUTO                                                                                                                                                                                                                                                                                                                                                                                                                                         </v>
          </cell>
          <cell r="C8152" t="str">
            <v xml:space="preserve">UN    </v>
          </cell>
          <cell r="D8152" t="str">
            <v>2,12</v>
          </cell>
        </row>
        <row r="8153">
          <cell r="A8153">
            <v>2628</v>
          </cell>
          <cell r="B8153" t="str">
            <v xml:space="preserve">CURVA 135 GRAUS, PARA ELETRODUTO, EM ACO GALVANIZADO ELETROLITICO, DIAMETRO DE 100 MM (4")                                                                                                                                                                                                                                                                                                                                                                                                                </v>
          </cell>
          <cell r="C8153" t="str">
            <v xml:space="preserve">UN    </v>
          </cell>
          <cell r="D8153" t="str">
            <v>197,89</v>
          </cell>
        </row>
        <row r="8154">
          <cell r="A8154">
            <v>2622</v>
          </cell>
          <cell r="B8154" t="str">
            <v xml:space="preserve">CURVA 135 GRAUS, PARA ELETRODUTO, EM ACO GALVANIZADO ELETROLITICO, DIAMETRO DE 15 MM (1/2")                                                                                                                                                                                                                                                                                                                                                                                                               </v>
          </cell>
          <cell r="C8154" t="str">
            <v xml:space="preserve">UN    </v>
          </cell>
          <cell r="D8154" t="str">
            <v>4,70</v>
          </cell>
        </row>
        <row r="8155">
          <cell r="A8155">
            <v>2623</v>
          </cell>
          <cell r="B8155" t="str">
            <v xml:space="preserve">CURVA 135 GRAUS, PARA ELETRODUTO, EM ACO GALVANIZADO ELETROLITICO, DIAMETRO DE 20 MM (3/4")                                                                                                                                                                                                                                                                                                                                                                                                               </v>
          </cell>
          <cell r="C8155" t="str">
            <v xml:space="preserve">UN    </v>
          </cell>
          <cell r="D8155" t="str">
            <v>5,65</v>
          </cell>
        </row>
        <row r="8156">
          <cell r="A8156">
            <v>2624</v>
          </cell>
          <cell r="B8156" t="str">
            <v xml:space="preserve">CURVA 135 GRAUS, PARA ELETRODUTO, EM ACO GALVANIZADO ELETROLITICO, DIAMETRO DE 25 MM (1")                                                                                                                                                                                                                                                                                                                                                                                                                 </v>
          </cell>
          <cell r="C8156" t="str">
            <v xml:space="preserve">UN    </v>
          </cell>
          <cell r="D8156" t="str">
            <v>8,99</v>
          </cell>
        </row>
        <row r="8157">
          <cell r="A8157">
            <v>2625</v>
          </cell>
          <cell r="B8157" t="str">
            <v xml:space="preserve">CURVA 135 GRAUS, PARA ELETRODUTO, EM ACO GALVANIZADO ELETROLITICO, DIAMETRO DE 32 MM (1 1/4")                                                                                                                                                                                                                                                                                                                                                                                                             </v>
          </cell>
          <cell r="C8157" t="str">
            <v xml:space="preserve">UN    </v>
          </cell>
          <cell r="D8157" t="str">
            <v>18,99</v>
          </cell>
        </row>
        <row r="8158">
          <cell r="A8158">
            <v>2626</v>
          </cell>
          <cell r="B8158" t="str">
            <v xml:space="preserve">CURVA 135 GRAUS, PARA ELETRODUTO, EM ACO GALVANIZADO ELETROLITICO, DIAMETRO DE 40 MM (1 1/2")                                                                                                                                                                                                                                                                                                                                                                                                             </v>
          </cell>
          <cell r="C8158" t="str">
            <v xml:space="preserve">UN    </v>
          </cell>
          <cell r="D8158" t="str">
            <v>27,82</v>
          </cell>
        </row>
        <row r="8159">
          <cell r="A8159">
            <v>2630</v>
          </cell>
          <cell r="B8159" t="str">
            <v xml:space="preserve">CURVA 135 GRAUS, PARA ELETRODUTO, EM ACO GALVANIZADO ELETROLITICO, DIAMETRO DE 50 MM (2")                                                                                                                                                                                                                                                                                                                                                                                                                 </v>
          </cell>
          <cell r="C8159" t="str">
            <v xml:space="preserve">UN    </v>
          </cell>
          <cell r="D8159" t="str">
            <v>42,31</v>
          </cell>
        </row>
        <row r="8160">
          <cell r="A8160">
            <v>2627</v>
          </cell>
          <cell r="B8160" t="str">
            <v xml:space="preserve">CURVA 135 GRAUS, PARA ELETRODUTO, EM ACO GALVANIZADO ELETROLITICO, DIAMETRO DE 65 MM (2 1/2")                                                                                                                                                                                                                                                                                                                                                                                                             </v>
          </cell>
          <cell r="C8160" t="str">
            <v xml:space="preserve">UN    </v>
          </cell>
          <cell r="D8160" t="str">
            <v>74,54</v>
          </cell>
        </row>
        <row r="8161">
          <cell r="A8161">
            <v>2629</v>
          </cell>
          <cell r="B8161" t="str">
            <v xml:space="preserve">CURVA 135 GRAUS, PARA ELETRODUTO, EM ACO GALVANIZADO ELETROLITICO, DIAMETRO DE 80 MM (3")                                                                                                                                                                                                                                                                                                                                                                                                                 </v>
          </cell>
          <cell r="C8161" t="str">
            <v xml:space="preserve">UN    </v>
          </cell>
          <cell r="D8161" t="str">
            <v>100,82</v>
          </cell>
        </row>
        <row r="8162">
          <cell r="A8162">
            <v>12033</v>
          </cell>
          <cell r="B8162" t="str">
            <v xml:space="preserve">CURVA 180 GRAUS, DE PVC RIGIDO ROSCAVEL, DE 1 1/2", PARA ELETRODUTO                                                                                                                                                                                                                                                                                                                                                                                                                                       </v>
          </cell>
          <cell r="C8162" t="str">
            <v xml:space="preserve">UN    </v>
          </cell>
          <cell r="D8162" t="str">
            <v>8,74</v>
          </cell>
        </row>
        <row r="8163">
          <cell r="A8163">
            <v>40408</v>
          </cell>
          <cell r="B8163" t="str">
            <v xml:space="preserve">CURVA 180 GRAUS, DE PVC RIGIDO ROSCAVEL, DE 1 1/4", PARA ELETRODUTO                                                                                                                                                                                                                                                                                                                                                                                                                                       </v>
          </cell>
          <cell r="C8163" t="str">
            <v xml:space="preserve">UN    </v>
          </cell>
          <cell r="D8163" t="str">
            <v>5,74</v>
          </cell>
        </row>
        <row r="8164">
          <cell r="A8164">
            <v>40409</v>
          </cell>
          <cell r="B8164" t="str">
            <v xml:space="preserve">CURVA 180 GRAUS, DE PVC RIGIDO ROSCAVEL, DE 1/2", PARA ELETRODUTO                                                                                                                                                                                                                                                                                                                                                                                                                                         </v>
          </cell>
          <cell r="C8164" t="str">
            <v xml:space="preserve">UN    </v>
          </cell>
          <cell r="D8164" t="str">
            <v>2,03</v>
          </cell>
        </row>
        <row r="8165">
          <cell r="A8165">
            <v>39276</v>
          </cell>
          <cell r="B8165" t="str">
            <v xml:space="preserve">CURVA 180 GRAUS, DE PVC RIGIDO ROSCAVEL, DE 1", PARA ELETRODUTO                                                                                                                                                                                                                                                                                                                                                                                                                                           </v>
          </cell>
          <cell r="C8165" t="str">
            <v xml:space="preserve">UN    </v>
          </cell>
          <cell r="D8165" t="str">
            <v>5,18</v>
          </cell>
        </row>
        <row r="8166">
          <cell r="A8166">
            <v>39277</v>
          </cell>
          <cell r="B8166" t="str">
            <v xml:space="preserve">CURVA 180 GRAUS, DE PVC RIGIDO ROSCAVEL, DE 2", PARA ELETRODUTO                                                                                                                                                                                                                                                                                                                                                                                                                                           </v>
          </cell>
          <cell r="C8166" t="str">
            <v xml:space="preserve">UN    </v>
          </cell>
          <cell r="D8166" t="str">
            <v>13,98</v>
          </cell>
        </row>
        <row r="8167">
          <cell r="A8167">
            <v>12034</v>
          </cell>
          <cell r="B8167" t="str">
            <v xml:space="preserve">CURVA 180 GRAUS, DE PVC RIGIDO ROSCAVEL, DE 3/4", PARA ELETRODUTO                                                                                                                                                                                                                                                                                                                                                                                                                                         </v>
          </cell>
          <cell r="C8167" t="str">
            <v xml:space="preserve">UN    </v>
          </cell>
          <cell r="D8167" t="str">
            <v>3,96</v>
          </cell>
        </row>
        <row r="8168">
          <cell r="A8168">
            <v>39879</v>
          </cell>
          <cell r="B8168" t="str">
            <v xml:space="preserve">CURVA 45 GRAUS DE COBRE (REF 606) SEM ANEL DE SOLDA, BOLSA X BOLSA, 15 MM                                                                                                                                                                                                                                                                                                                                                                                                                                 </v>
          </cell>
          <cell r="C8168" t="str">
            <v xml:space="preserve">UN    </v>
          </cell>
          <cell r="D8168" t="str">
            <v>3,28</v>
          </cell>
        </row>
        <row r="8169">
          <cell r="A8169">
            <v>39880</v>
          </cell>
          <cell r="B8169" t="str">
            <v xml:space="preserve">CURVA 45 GRAUS DE COBRE (REF 606) SEM ANEL DE SOLDA, BOLSA X BOLSA, 22 MM                                                                                                                                                                                                                                                                                                                                                                                                                                 </v>
          </cell>
          <cell r="C8169" t="str">
            <v xml:space="preserve">UN    </v>
          </cell>
          <cell r="D8169" t="str">
            <v>7,27</v>
          </cell>
        </row>
        <row r="8170">
          <cell r="A8170">
            <v>39881</v>
          </cell>
          <cell r="B8170" t="str">
            <v xml:space="preserve">CURVA 45 GRAUS DE COBRE (REF 606) SEM ANEL DE SOLDA, BOLSA X BOLSA, 28 MM                                                                                                                                                                                                                                                                                                                                                                                                                                 </v>
          </cell>
          <cell r="C8170" t="str">
            <v xml:space="preserve">UN    </v>
          </cell>
          <cell r="D8170" t="str">
            <v>11,66</v>
          </cell>
        </row>
        <row r="8171">
          <cell r="A8171">
            <v>39882</v>
          </cell>
          <cell r="B8171" t="str">
            <v xml:space="preserve">CURVA 45 GRAUS DE COBRE (REF 606) SEM ANEL DE SOLDA, BOLSA X BOLSA, 35 MM                                                                                                                                                                                                                                                                                                                                                                                                                                 </v>
          </cell>
          <cell r="C8171" t="str">
            <v xml:space="preserve">UN    </v>
          </cell>
          <cell r="D8171" t="str">
            <v>30,73</v>
          </cell>
        </row>
        <row r="8172">
          <cell r="A8172">
            <v>39883</v>
          </cell>
          <cell r="B8172" t="str">
            <v xml:space="preserve">CURVA 45 GRAUS DE COBRE (REF 606) SEM ANEL DE SOLDA, BOLSA X BOLSA, 42 MM                                                                                                                                                                                                                                                                                                                                                                                                                                 </v>
          </cell>
          <cell r="C8172" t="str">
            <v xml:space="preserve">UN    </v>
          </cell>
          <cell r="D8172" t="str">
            <v>49,07</v>
          </cell>
        </row>
        <row r="8173">
          <cell r="A8173">
            <v>39884</v>
          </cell>
          <cell r="B8173" t="str">
            <v xml:space="preserve">CURVA 45 GRAUS DE COBRE (REF 606) SEM ANEL DE SOLDA, BOLSA X BOLSA, 54 MM                                                                                                                                                                                                                                                                                                                                                                                                                                 </v>
          </cell>
          <cell r="C8173" t="str">
            <v xml:space="preserve">UN    </v>
          </cell>
          <cell r="D8173" t="str">
            <v>72,88</v>
          </cell>
        </row>
        <row r="8174">
          <cell r="A8174">
            <v>39885</v>
          </cell>
          <cell r="B8174" t="str">
            <v xml:space="preserve">CURVA 45 GRAUS DE COBRE (REF 606) SEM ANEL DE SOLDA, BOLSA X BOLSA, 66 MM                                                                                                                                                                                                                                                                                                                                                                                                                                 </v>
          </cell>
          <cell r="C8174" t="str">
            <v xml:space="preserve">UN    </v>
          </cell>
          <cell r="D8174" t="str">
            <v>173,22</v>
          </cell>
        </row>
        <row r="8175">
          <cell r="A8175">
            <v>1777</v>
          </cell>
          <cell r="B8175" t="str">
            <v xml:space="preserve">CURVA 45 GRAUS DE FERRO GALVANIZADO, COM ROSCA BSP FEMEA, DE 1 1/2"                                                                                                                                                                                                                                                                                                                                                                                                                                       </v>
          </cell>
          <cell r="C8175" t="str">
            <v xml:space="preserve">UN    </v>
          </cell>
          <cell r="D8175" t="str">
            <v>50,41</v>
          </cell>
        </row>
        <row r="8176">
          <cell r="A8176">
            <v>1819</v>
          </cell>
          <cell r="B8176" t="str">
            <v xml:space="preserve">CURVA 45 GRAUS DE FERRO GALVANIZADO, COM ROSCA BSP FEMEA, DE 1 1/4"                                                                                                                                                                                                                                                                                                                                                                                                                                       </v>
          </cell>
          <cell r="C8176" t="str">
            <v xml:space="preserve">UN    </v>
          </cell>
          <cell r="D8176" t="str">
            <v>36,67</v>
          </cell>
        </row>
        <row r="8177">
          <cell r="A8177">
            <v>1775</v>
          </cell>
          <cell r="B8177" t="str">
            <v xml:space="preserve">CURVA 45 GRAUS DE FERRO GALVANIZADO, COM ROSCA BSP FEMEA, DE 1/2"                                                                                                                                                                                                                                                                                                                                                                                                                                         </v>
          </cell>
          <cell r="C8177" t="str">
            <v xml:space="preserve">UN    </v>
          </cell>
          <cell r="D8177" t="str">
            <v>10,97</v>
          </cell>
        </row>
        <row r="8178">
          <cell r="A8178">
            <v>1776</v>
          </cell>
          <cell r="B8178" t="str">
            <v xml:space="preserve">CURVA 45 GRAUS DE FERRO GALVANIZADO, COM ROSCA BSP FEMEA, DE 1"                                                                                                                                                                                                                                                                                                                                                                                                                                           </v>
          </cell>
          <cell r="C8178" t="str">
            <v xml:space="preserve">UN    </v>
          </cell>
          <cell r="D8178" t="str">
            <v>29,84</v>
          </cell>
        </row>
        <row r="8179">
          <cell r="A8179">
            <v>1778</v>
          </cell>
          <cell r="B8179" t="str">
            <v xml:space="preserve">CURVA 45 GRAUS DE FERRO GALVANIZADO, COM ROSCA BSP FEMEA, DE 2 1/2"                                                                                                                                                                                                                                                                                                                                                                                                                                       </v>
          </cell>
          <cell r="C8179" t="str">
            <v xml:space="preserve">UN    </v>
          </cell>
          <cell r="D8179" t="str">
            <v>122,02</v>
          </cell>
        </row>
        <row r="8180">
          <cell r="A8180">
            <v>1818</v>
          </cell>
          <cell r="B8180" t="str">
            <v xml:space="preserve">CURVA 45 GRAUS DE FERRO GALVANIZADO, COM ROSCA BSP FEMEA, DE 2"                                                                                                                                                                                                                                                                                                                                                                                                                                           </v>
          </cell>
          <cell r="C8180" t="str">
            <v xml:space="preserve">UN    </v>
          </cell>
          <cell r="D8180" t="str">
            <v>80,99</v>
          </cell>
        </row>
        <row r="8181">
          <cell r="A8181">
            <v>1820</v>
          </cell>
          <cell r="B8181" t="str">
            <v xml:space="preserve">CURVA 45 GRAUS DE FERRO GALVANIZADO, COM ROSCA BSP FEMEA, DE 3/4"                                                                                                                                                                                                                                                                                                                                                                                                                                         </v>
          </cell>
          <cell r="C8181" t="str">
            <v xml:space="preserve">UN    </v>
          </cell>
          <cell r="D8181" t="str">
            <v>15,84</v>
          </cell>
        </row>
        <row r="8182">
          <cell r="A8182">
            <v>1779</v>
          </cell>
          <cell r="B8182" t="str">
            <v xml:space="preserve">CURVA 45 GRAUS DE FERRO GALVANIZADO, COM ROSCA BSP FEMEA, DE 3"                                                                                                                                                                                                                                                                                                                                                                                                                                           </v>
          </cell>
          <cell r="C8182" t="str">
            <v xml:space="preserve">UN    </v>
          </cell>
          <cell r="D8182" t="str">
            <v>177,46</v>
          </cell>
        </row>
        <row r="8183">
          <cell r="A8183">
            <v>1780</v>
          </cell>
          <cell r="B8183" t="str">
            <v xml:space="preserve">CURVA 45 GRAUS DE FERRO GALVANIZADO, COM ROSCA BSP FEMEA, DE 4"                                                                                                                                                                                                                                                                                                                                                                                                                                           </v>
          </cell>
          <cell r="C8183" t="str">
            <v xml:space="preserve">UN    </v>
          </cell>
          <cell r="D8183" t="str">
            <v>365,84</v>
          </cell>
        </row>
        <row r="8184">
          <cell r="A8184">
            <v>1783</v>
          </cell>
          <cell r="B8184" t="str">
            <v xml:space="preserve">CURVA 45 GRAUS DE FERRO GALVANIZADO, COM ROSCA BSP MACHO/FEMEA, DE 1 1/2"                                                                                                                                                                                                                                                                                                                                                                                                                                 </v>
          </cell>
          <cell r="C8184" t="str">
            <v xml:space="preserve">UN    </v>
          </cell>
          <cell r="D8184" t="str">
            <v>38,68</v>
          </cell>
        </row>
        <row r="8185">
          <cell r="A8185">
            <v>1782</v>
          </cell>
          <cell r="B8185" t="str">
            <v xml:space="preserve">CURVA 45 GRAUS DE FERRO GALVANIZADO, COM ROSCA BSP MACHO/FEMEA, DE 1 1/4"                                                                                                                                                                                                                                                                                                                                                                                                                                 </v>
          </cell>
          <cell r="C8185" t="str">
            <v xml:space="preserve">UN    </v>
          </cell>
          <cell r="D8185" t="str">
            <v>30,58</v>
          </cell>
        </row>
        <row r="8186">
          <cell r="A8186">
            <v>1817</v>
          </cell>
          <cell r="B8186" t="str">
            <v xml:space="preserve">CURVA 45 GRAUS DE FERRO GALVANIZADO, COM ROSCA BSP MACHO/FEMEA, DE 1/2"                                                                                                                                                                                                                                                                                                                                                                                                                                   </v>
          </cell>
          <cell r="C8186" t="str">
            <v xml:space="preserve">UN    </v>
          </cell>
          <cell r="D8186" t="str">
            <v>9,11</v>
          </cell>
        </row>
        <row r="8187">
          <cell r="A8187">
            <v>1781</v>
          </cell>
          <cell r="B8187" t="str">
            <v xml:space="preserve">CURVA 45 GRAUS DE FERRO GALVANIZADO, COM ROSCA BSP MACHO/FEMEA, DE 1"                                                                                                                                                                                                                                                                                                                                                                                                                                     </v>
          </cell>
          <cell r="C8187" t="str">
            <v xml:space="preserve">UN    </v>
          </cell>
          <cell r="D8187" t="str">
            <v>19,92</v>
          </cell>
        </row>
        <row r="8188">
          <cell r="A8188">
            <v>1784</v>
          </cell>
          <cell r="B8188" t="str">
            <v xml:space="preserve">CURVA 45 GRAUS DE FERRO GALVANIZADO, COM ROSCA BSP MACHO/FEMEA, DE 2 1/2"                                                                                                                                                                                                                                                                                                                                                                                                                                 </v>
          </cell>
          <cell r="C8188" t="str">
            <v xml:space="preserve">UN    </v>
          </cell>
          <cell r="D8188" t="str">
            <v>109,22</v>
          </cell>
        </row>
        <row r="8189">
          <cell r="A8189">
            <v>1810</v>
          </cell>
          <cell r="B8189" t="str">
            <v xml:space="preserve">CURVA 45 GRAUS DE FERRO GALVANIZADO, COM ROSCA BSP MACHO/FEMEA, DE 2"                                                                                                                                                                                                                                                                                                                                                                                                                                     </v>
          </cell>
          <cell r="C8189" t="str">
            <v xml:space="preserve">UN    </v>
          </cell>
          <cell r="D8189" t="str">
            <v>60,58</v>
          </cell>
        </row>
        <row r="8190">
          <cell r="A8190">
            <v>1811</v>
          </cell>
          <cell r="B8190" t="str">
            <v xml:space="preserve">CURVA 45 GRAUS DE FERRO GALVANIZADO, COM ROSCA BSP MACHO/FEMEA, DE 3/4"                                                                                                                                                                                                                                                                                                                                                                                                                                   </v>
          </cell>
          <cell r="C8190" t="str">
            <v xml:space="preserve">UN    </v>
          </cell>
          <cell r="D8190" t="str">
            <v>13,10</v>
          </cell>
        </row>
        <row r="8191">
          <cell r="A8191">
            <v>1812</v>
          </cell>
          <cell r="B8191" t="str">
            <v xml:space="preserve">CURVA 45 GRAUS DE FERRO GALVANIZADO, COM ROSCA BSP MACHO/FEMEA, DE 3"                                                                                                                                                                                                                                                                                                                                                                                                                                     </v>
          </cell>
          <cell r="C8191" t="str">
            <v xml:space="preserve">UN    </v>
          </cell>
          <cell r="D8191" t="str">
            <v>152,93</v>
          </cell>
        </row>
        <row r="8192">
          <cell r="A8192">
            <v>40386</v>
          </cell>
          <cell r="B8192" t="str">
            <v xml:space="preserve">CURVA 45 GRAUS EM ACO CARBONO, SOLDAVEL, PRESSAO 3.000 LBS, DN 1 1/2"                                                                                                                                                                                                                                                                                                                                                                                                                                     </v>
          </cell>
          <cell r="C8192" t="str">
            <v xml:space="preserve">UN    </v>
          </cell>
          <cell r="D8192" t="str">
            <v>50,62</v>
          </cell>
        </row>
        <row r="8193">
          <cell r="A8193">
            <v>40384</v>
          </cell>
          <cell r="B8193" t="str">
            <v xml:space="preserve">CURVA 45 GRAUS EM ACO CARBONO, SOLDAVEL, PRESSAO 3.000 LBS, DN 1 1/4"                                                                                                                                                                                                                                                                                                                                                                                                                                     </v>
          </cell>
          <cell r="C8193" t="str">
            <v xml:space="preserve">UN    </v>
          </cell>
          <cell r="D8193" t="str">
            <v>34,65</v>
          </cell>
        </row>
        <row r="8194">
          <cell r="A8194">
            <v>40379</v>
          </cell>
          <cell r="B8194" t="str">
            <v xml:space="preserve">CURVA 45 GRAUS EM ACO CARBONO, SOLDAVEL, PRESSAO 3.000 LBS, DN 1/2"                                                                                                                                                                                                                                                                                                                                                                                                                                       </v>
          </cell>
          <cell r="C8194" t="str">
            <v xml:space="preserve">UN    </v>
          </cell>
          <cell r="D8194" t="str">
            <v>11,98</v>
          </cell>
        </row>
        <row r="8195">
          <cell r="A8195">
            <v>40423</v>
          </cell>
          <cell r="B8195" t="str">
            <v xml:space="preserve">CURVA 45 GRAUS EM ACO CARBONO, SOLDAVEL, PRESSAO 3.000 LBS, DN 1"                                                                                                                                                                                                                                                                                                                                                                                                                                         </v>
          </cell>
          <cell r="C8195" t="str">
            <v xml:space="preserve">UN    </v>
          </cell>
          <cell r="D8195" t="str">
            <v>22,67</v>
          </cell>
        </row>
        <row r="8196">
          <cell r="A8196">
            <v>40389</v>
          </cell>
          <cell r="B8196" t="str">
            <v xml:space="preserve">CURVA 45 GRAUS EM ACO CARBONO, SOLDAVEL, PRESSAO 3.000 LBS, DN 2 1/2"                                                                                                                                                                                                                                                                                                                                                                                                                                     </v>
          </cell>
          <cell r="C8196" t="str">
            <v xml:space="preserve">UN    </v>
          </cell>
          <cell r="D8196" t="str">
            <v>143,78</v>
          </cell>
        </row>
        <row r="8197">
          <cell r="A8197">
            <v>40388</v>
          </cell>
          <cell r="B8197" t="str">
            <v xml:space="preserve">CURVA 45 GRAUS EM ACO CARBONO, SOLDAVEL, PRESSAO 3.000 LBS, DN 2"                                                                                                                                                                                                                                                                                                                                                                                                                                         </v>
          </cell>
          <cell r="C8197" t="str">
            <v xml:space="preserve">UN    </v>
          </cell>
          <cell r="D8197" t="str">
            <v>71,97</v>
          </cell>
        </row>
        <row r="8198">
          <cell r="A8198">
            <v>40381</v>
          </cell>
          <cell r="B8198" t="str">
            <v xml:space="preserve">CURVA 45 GRAUS EM ACO CARBONO, SOLDAVEL, PRESSAO 3.000 LBS, DN 3/4"                                                                                                                                                                                                                                                                                                                                                                                                                                       </v>
          </cell>
          <cell r="C8198" t="str">
            <v xml:space="preserve">UN    </v>
          </cell>
          <cell r="D8198" t="str">
            <v>15,97</v>
          </cell>
        </row>
        <row r="8199">
          <cell r="A8199">
            <v>40391</v>
          </cell>
          <cell r="B8199" t="str">
            <v xml:space="preserve">CURVA 45 GRAUS EM ACO CARBONO, SOLDAVEL, PRESSAO 3.000 LBS, DN 3"                                                                                                                                                                                                                                                                                                                                                                                                                                         </v>
          </cell>
          <cell r="C8199" t="str">
            <v xml:space="preserve">UN    </v>
          </cell>
          <cell r="D8199" t="str">
            <v>373,18</v>
          </cell>
        </row>
        <row r="8200">
          <cell r="A8200">
            <v>40414</v>
          </cell>
          <cell r="B8200" t="str">
            <v xml:space="preserve">CURVA 45 GRAUS RANHURADA EM FERRO FUNDIDO, DN 50 MM (2")                                                                                                                                                                                                                                                                                                                                                                                                                                                  </v>
          </cell>
          <cell r="C8200" t="str">
            <v xml:space="preserve">UN    </v>
          </cell>
          <cell r="D8200" t="str">
            <v>11,89</v>
          </cell>
        </row>
        <row r="8201">
          <cell r="A8201">
            <v>40416</v>
          </cell>
          <cell r="B8201" t="str">
            <v xml:space="preserve">CURVA 45 GRAUS RANHURADA EM FERRO FUNDIDO, DN 65 MM (2 1/2")                                                                                                                                                                                                                                                                                                                                                                                                                                              </v>
          </cell>
          <cell r="C8201" t="str">
            <v xml:space="preserve">UN    </v>
          </cell>
          <cell r="D8201" t="str">
            <v>16,43</v>
          </cell>
        </row>
        <row r="8202">
          <cell r="A8202">
            <v>40418</v>
          </cell>
          <cell r="B8202" t="str">
            <v xml:space="preserve">CURVA 45 GRAUS RANHURADA EM FERRO FUNDIDO, DN 80 MM (3")                                                                                                                                                                                                                                                                                                                                                                                                                                                  </v>
          </cell>
          <cell r="C8202" t="str">
            <v xml:space="preserve">UN    </v>
          </cell>
          <cell r="D8202" t="str">
            <v>19,60</v>
          </cell>
        </row>
        <row r="8203">
          <cell r="A8203">
            <v>2615</v>
          </cell>
          <cell r="B8203" t="str">
            <v xml:space="preserve">CURVA 45 GRAUS, PARA ELETRODUTO, EM ACO GALVANIZADO ELETROLITICO, DIAMETRO DE 100 MM (4")                                                                                                                                                                                                                                                                                                                                                                                                                 </v>
          </cell>
          <cell r="C8203" t="str">
            <v xml:space="preserve">UN    </v>
          </cell>
          <cell r="D8203" t="str">
            <v>131,45</v>
          </cell>
        </row>
        <row r="8204">
          <cell r="A8204">
            <v>2635</v>
          </cell>
          <cell r="B8204" t="str">
            <v xml:space="preserve">CURVA 45 GRAUS, PARA ELETRODUTO, EM ACO GALVANIZADO ELETROLITICO, DIAMETRO DE 15 MM (1/2")                                                                                                                                                                                                                                                                                                                                                                                                                </v>
          </cell>
          <cell r="C8204" t="str">
            <v xml:space="preserve">UN    </v>
          </cell>
          <cell r="D8204" t="str">
            <v>3,92</v>
          </cell>
        </row>
        <row r="8205">
          <cell r="A8205">
            <v>2609</v>
          </cell>
          <cell r="B8205" t="str">
            <v xml:space="preserve">CURVA 45 GRAUS, PARA ELETRODUTO, EM ACO GALVANIZADO ELETROLITICO, DIAMETRO DE 20 MM (3/4")                                                                                                                                                                                                                                                                                                                                                                                                                </v>
          </cell>
          <cell r="C8205" t="str">
            <v xml:space="preserve">UN    </v>
          </cell>
          <cell r="D8205" t="str">
            <v>4,41</v>
          </cell>
        </row>
        <row r="8206">
          <cell r="A8206">
            <v>2634</v>
          </cell>
          <cell r="B8206" t="str">
            <v xml:space="preserve">CURVA 45 GRAUS, PARA ELETRODUTO, EM ACO GALVANIZADO ELETROLITICO, DIAMETRO DE 25 MM (1")                                                                                                                                                                                                                                                                                                                                                                                                                  </v>
          </cell>
          <cell r="C8206" t="str">
            <v xml:space="preserve">UN    </v>
          </cell>
          <cell r="D8206" t="str">
            <v>5,80</v>
          </cell>
        </row>
        <row r="8207">
          <cell r="A8207">
            <v>2611</v>
          </cell>
          <cell r="B8207" t="str">
            <v xml:space="preserve">CURVA 45 GRAUS, PARA ELETRODUTO, EM ACO GALVANIZADO ELETROLITICO, DIAMETRO DE 40 MM (1 1/2")                                                                                                                                                                                                                                                                                                                                                                                                              </v>
          </cell>
          <cell r="C8207" t="str">
            <v xml:space="preserve">UN    </v>
          </cell>
          <cell r="D8207" t="str">
            <v>16,34</v>
          </cell>
        </row>
        <row r="8208">
          <cell r="A8208">
            <v>2612</v>
          </cell>
          <cell r="B8208" t="str">
            <v xml:space="preserve">CURVA 45 GRAUS, PARA ELETRODUTO, EM ACO GALVANIZADO ELETROLITICO, DIAMETRO DE 50 MM (2")                                                                                                                                                                                                                                                                                                                                                                                                                  </v>
          </cell>
          <cell r="C8208" t="str">
            <v xml:space="preserve">UN    </v>
          </cell>
          <cell r="D8208" t="str">
            <v>23,77</v>
          </cell>
        </row>
        <row r="8209">
          <cell r="A8209">
            <v>2613</v>
          </cell>
          <cell r="B8209" t="str">
            <v xml:space="preserve">CURVA 45 GRAUS, PARA ELETRODUTO, EM ACO GALVANIZADO ELETROLITICO, DIAMETRO DE 65 MM (2 1/2")                                                                                                                                                                                                                                                                                                                                                                                                              </v>
          </cell>
          <cell r="C8209" t="str">
            <v xml:space="preserve">UN    </v>
          </cell>
          <cell r="D8209" t="str">
            <v>57,38</v>
          </cell>
        </row>
        <row r="8210">
          <cell r="A8210">
            <v>2614</v>
          </cell>
          <cell r="B8210" t="str">
            <v xml:space="preserve">CURVA 45 GRAUS, PARA ELETRODUTO, EM ACO GALVANIZADO ELETROLITICO, DIAMETRO DE 80 MM (3")                                                                                                                                                                                                                                                                                                                                                                                                                  </v>
          </cell>
          <cell r="C8210" t="str">
            <v xml:space="preserve">UN    </v>
          </cell>
          <cell r="D8210" t="str">
            <v>79,79</v>
          </cell>
        </row>
        <row r="8211">
          <cell r="A8211">
            <v>34359</v>
          </cell>
          <cell r="B8211" t="str">
            <v xml:space="preserve">CURVA 90 GRAUS DE BARRA CHATA EM ALUMINIO 3/4 " X 1/4 " X 300 MM                                                                                                                                                                                                                                                                                                                                                                                                                                          </v>
          </cell>
          <cell r="C8211" t="str">
            <v xml:space="preserve">UN    </v>
          </cell>
          <cell r="D8211" t="str">
            <v>6,32</v>
          </cell>
        </row>
        <row r="8212">
          <cell r="A8212">
            <v>1789</v>
          </cell>
          <cell r="B8212" t="str">
            <v xml:space="preserve">CURVA 90 GRAUS DE FERRO GALVANIZADO, COM ROSCA BSP FEMEA, DE 1 1/2"                                                                                                                                                                                                                                                                                                                                                                                                                                       </v>
          </cell>
          <cell r="C8212" t="str">
            <v xml:space="preserve">UN    </v>
          </cell>
          <cell r="D8212" t="str">
            <v>48,38</v>
          </cell>
        </row>
        <row r="8213">
          <cell r="A8213">
            <v>1788</v>
          </cell>
          <cell r="B8213" t="str">
            <v xml:space="preserve">CURVA 90 GRAUS DE FERRO GALVANIZADO, COM ROSCA BSP FEMEA, DE 1 1/4"                                                                                                                                                                                                                                                                                                                                                                                                                                       </v>
          </cell>
          <cell r="C8213" t="str">
            <v xml:space="preserve">UN    </v>
          </cell>
          <cell r="D8213" t="str">
            <v>38,78</v>
          </cell>
        </row>
        <row r="8214">
          <cell r="A8214">
            <v>1786</v>
          </cell>
          <cell r="B8214" t="str">
            <v xml:space="preserve">CURVA 90 GRAUS DE FERRO GALVANIZADO, COM ROSCA BSP FEMEA, DE 1/2"                                                                                                                                                                                                                                                                                                                                                                                                                                         </v>
          </cell>
          <cell r="C8214" t="str">
            <v xml:space="preserve">UN    </v>
          </cell>
          <cell r="D8214" t="str">
            <v>9,63</v>
          </cell>
        </row>
        <row r="8215">
          <cell r="A8215">
            <v>1787</v>
          </cell>
          <cell r="B8215" t="str">
            <v xml:space="preserve">CURVA 90 GRAUS DE FERRO GALVANIZADO, COM ROSCA BSP FEMEA, DE 1"                                                                                                                                                                                                                                                                                                                                                                                                                                           </v>
          </cell>
          <cell r="C8215" t="str">
            <v xml:space="preserve">UN    </v>
          </cell>
          <cell r="D8215" t="str">
            <v>23,06</v>
          </cell>
        </row>
        <row r="8216">
          <cell r="A8216">
            <v>1791</v>
          </cell>
          <cell r="B8216" t="str">
            <v xml:space="preserve">CURVA 90 GRAUS DE FERRO GALVANIZADO, COM ROSCA BSP FEMEA, DE 2 1/2"                                                                                                                                                                                                                                                                                                                                                                                                                                       </v>
          </cell>
          <cell r="C8216" t="str">
            <v xml:space="preserve">UN    </v>
          </cell>
          <cell r="D8216" t="str">
            <v>139,83</v>
          </cell>
        </row>
        <row r="8217">
          <cell r="A8217">
            <v>1790</v>
          </cell>
          <cell r="B8217" t="str">
            <v xml:space="preserve">CURVA 90 GRAUS DE FERRO GALVANIZADO, COM ROSCA BSP FEMEA, DE 2"                                                                                                                                                                                                                                                                                                                                                                                                                                           </v>
          </cell>
          <cell r="C8217" t="str">
            <v xml:space="preserve">UN    </v>
          </cell>
          <cell r="D8217" t="str">
            <v>80,57</v>
          </cell>
        </row>
        <row r="8218">
          <cell r="A8218">
            <v>1813</v>
          </cell>
          <cell r="B8218" t="str">
            <v xml:space="preserve">CURVA 90 GRAUS DE FERRO GALVANIZADO, COM ROSCA BSP FEMEA, DE 3/4"                                                                                                                                                                                                                                                                                                                                                                                                                                         </v>
          </cell>
          <cell r="C8218" t="str">
            <v xml:space="preserve">UN    </v>
          </cell>
          <cell r="D8218" t="str">
            <v>15,28</v>
          </cell>
        </row>
        <row r="8219">
          <cell r="A8219">
            <v>1792</v>
          </cell>
          <cell r="B8219" t="str">
            <v xml:space="preserve">CURVA 90 GRAUS DE FERRO GALVANIZADO, COM ROSCA BSP FEMEA, DE 3"                                                                                                                                                                                                                                                                                                                                                                                                                                           </v>
          </cell>
          <cell r="C8219" t="str">
            <v xml:space="preserve">UN    </v>
          </cell>
          <cell r="D8219" t="str">
            <v>188,74</v>
          </cell>
        </row>
        <row r="8220">
          <cell r="A8220">
            <v>1793</v>
          </cell>
          <cell r="B8220" t="str">
            <v xml:space="preserve">CURVA 90 GRAUS DE FERRO GALVANIZADO, COM ROSCA BSP FEMEA, DE 4"                                                                                                                                                                                                                                                                                                                                                                                                                                           </v>
          </cell>
          <cell r="C8220" t="str">
            <v xml:space="preserve">UN    </v>
          </cell>
          <cell r="D8220" t="str">
            <v>381,39</v>
          </cell>
        </row>
        <row r="8221">
          <cell r="A8221">
            <v>1809</v>
          </cell>
          <cell r="B8221" t="str">
            <v xml:space="preserve">CURVA 90 GRAUS DE FERRO GALVANIZADO, COM ROSCA BSP MACHO/FEMEA, DE 1 1/2"                                                                                                                                                                                                                                                                                                                                                                                                                                 </v>
          </cell>
          <cell r="C8221" t="str">
            <v xml:space="preserve">UN    </v>
          </cell>
          <cell r="D8221" t="str">
            <v>45,36</v>
          </cell>
        </row>
        <row r="8222">
          <cell r="A8222">
            <v>1814</v>
          </cell>
          <cell r="B8222" t="str">
            <v xml:space="preserve">CURVA 90 GRAUS DE FERRO GALVANIZADO, COM ROSCA BSP MACHO/FEMEA, DE 1 1/4"                                                                                                                                                                                                                                                                                                                                                                                                                                 </v>
          </cell>
          <cell r="C8222" t="str">
            <v xml:space="preserve">UN    </v>
          </cell>
          <cell r="D8222" t="str">
            <v>37,26</v>
          </cell>
        </row>
        <row r="8223">
          <cell r="A8223">
            <v>1803</v>
          </cell>
          <cell r="B8223" t="str">
            <v xml:space="preserve">CURVA 90 GRAUS DE FERRO GALVANIZADO, COM ROSCA BSP MACHO/FEMEA, DE 1/2"                                                                                                                                                                                                                                                                                                                                                                                                                                   </v>
          </cell>
          <cell r="C8223" t="str">
            <v xml:space="preserve">UN    </v>
          </cell>
          <cell r="D8223" t="str">
            <v>9,42</v>
          </cell>
        </row>
        <row r="8224">
          <cell r="A8224">
            <v>1805</v>
          </cell>
          <cell r="B8224" t="str">
            <v xml:space="preserve">CURVA 90 GRAUS DE FERRO GALVANIZADO, COM ROSCA BSP MACHO/FEMEA, DE 1"                                                                                                                                                                                                                                                                                                                                                                                                                                     </v>
          </cell>
          <cell r="C8224" t="str">
            <v xml:space="preserve">UN    </v>
          </cell>
          <cell r="D8224" t="str">
            <v>21,62</v>
          </cell>
        </row>
        <row r="8225">
          <cell r="A8225">
            <v>1821</v>
          </cell>
          <cell r="B8225" t="str">
            <v xml:space="preserve">CURVA 90 GRAUS DE FERRO GALVANIZADO, COM ROSCA BSP MACHO/FEMEA, DE 2 1/2"                                                                                                                                                                                                                                                                                                                                                                                                                                 </v>
          </cell>
          <cell r="C8225" t="str">
            <v xml:space="preserve">UN    </v>
          </cell>
          <cell r="D8225" t="str">
            <v>127,75</v>
          </cell>
        </row>
        <row r="8226">
          <cell r="A8226">
            <v>1806</v>
          </cell>
          <cell r="B8226" t="str">
            <v xml:space="preserve">CURVA 90 GRAUS DE FERRO GALVANIZADO, COM ROSCA BSP MACHO/FEMEA, DE 2"                                                                                                                                                                                                                                                                                                                                                                                                                                     </v>
          </cell>
          <cell r="C8226" t="str">
            <v xml:space="preserve">UN    </v>
          </cell>
          <cell r="D8226" t="str">
            <v>76,04</v>
          </cell>
        </row>
        <row r="8227">
          <cell r="A8227">
            <v>1804</v>
          </cell>
          <cell r="B8227" t="str">
            <v xml:space="preserve">CURVA 90 GRAUS DE FERRO GALVANIZADO, COM ROSCA BSP MACHO/FEMEA, DE 3/4"                                                                                                                                                                                                                                                                                                                                                                                                                                   </v>
          </cell>
          <cell r="C8227" t="str">
            <v xml:space="preserve">UN    </v>
          </cell>
          <cell r="D8227" t="str">
            <v>13,40</v>
          </cell>
        </row>
        <row r="8228">
          <cell r="A8228">
            <v>1807</v>
          </cell>
          <cell r="B8228" t="str">
            <v xml:space="preserve">CURVA 90 GRAUS DE FERRO GALVANIZADO, COM ROSCA BSP MACHO/FEMEA, DE 3"                                                                                                                                                                                                                                                                                                                                                                                                                                     </v>
          </cell>
          <cell r="C8228" t="str">
            <v xml:space="preserve">UN    </v>
          </cell>
          <cell r="D8228" t="str">
            <v>182,71</v>
          </cell>
        </row>
        <row r="8229">
          <cell r="A8229">
            <v>1808</v>
          </cell>
          <cell r="B8229" t="str">
            <v xml:space="preserve">CURVA 90 GRAUS DE FERRO GALVANIZADO, COM ROSCA BSP MACHO/FEMEA, DE 4"                                                                                                                                                                                                                                                                                                                                                                                                                                     </v>
          </cell>
          <cell r="C8229" t="str">
            <v xml:space="preserve">UN    </v>
          </cell>
          <cell r="D8229" t="str">
            <v>366,29</v>
          </cell>
        </row>
        <row r="8230">
          <cell r="A8230">
            <v>1797</v>
          </cell>
          <cell r="B8230" t="str">
            <v xml:space="preserve">CURVA 90 GRAUS DE FERRO GALVANIZADO, COM ROSCA BSP MACHO, DE 1 1/2"                                                                                                                                                                                                                                                                                                                                                                                                                                       </v>
          </cell>
          <cell r="C8230" t="str">
            <v xml:space="preserve">UN    </v>
          </cell>
          <cell r="D8230" t="str">
            <v>54,93</v>
          </cell>
        </row>
        <row r="8231">
          <cell r="A8231">
            <v>1796</v>
          </cell>
          <cell r="B8231" t="str">
            <v xml:space="preserve">CURVA 90 GRAUS DE FERRO GALVANIZADO, COM ROSCA BSP MACHO, DE 1 1/4"                                                                                                                                                                                                                                                                                                                                                                                                                                       </v>
          </cell>
          <cell r="C8231" t="str">
            <v xml:space="preserve">UN    </v>
          </cell>
          <cell r="D8231" t="str">
            <v>42,14</v>
          </cell>
        </row>
        <row r="8232">
          <cell r="A8232">
            <v>1794</v>
          </cell>
          <cell r="B8232" t="str">
            <v xml:space="preserve">CURVA 90 GRAUS DE FERRO GALVANIZADO, COM ROSCA BSP MACHO, DE 1/2"                                                                                                                                                                                                                                                                                                                                                                                                                                         </v>
          </cell>
          <cell r="C8232" t="str">
            <v xml:space="preserve">UN    </v>
          </cell>
          <cell r="D8232" t="str">
            <v>10,06</v>
          </cell>
        </row>
        <row r="8233">
          <cell r="A8233">
            <v>1816</v>
          </cell>
          <cell r="B8233" t="str">
            <v xml:space="preserve">CURVA 90 GRAUS DE FERRO GALVANIZADO, COM ROSCA BSP MACHO, DE 1"                                                                                                                                                                                                                                                                                                                                                                                                                                           </v>
          </cell>
          <cell r="C8233" t="str">
            <v xml:space="preserve">UN    </v>
          </cell>
          <cell r="D8233" t="str">
            <v>22,68</v>
          </cell>
        </row>
        <row r="8234">
          <cell r="A8234">
            <v>1815</v>
          </cell>
          <cell r="B8234" t="str">
            <v xml:space="preserve">CURVA 90 GRAUS DE FERRO GALVANIZADO, COM ROSCA BSP MACHO, DE 2 1/2"                                                                                                                                                                                                                                                                                                                                                                                                                                       </v>
          </cell>
          <cell r="C8234" t="str">
            <v xml:space="preserve">UN    </v>
          </cell>
          <cell r="D8234" t="str">
            <v>174,19</v>
          </cell>
        </row>
        <row r="8235">
          <cell r="A8235">
            <v>1798</v>
          </cell>
          <cell r="B8235" t="str">
            <v xml:space="preserve">CURVA 90 GRAUS DE FERRO GALVANIZADO, COM ROSCA BSP MACHO, DE 2"                                                                                                                                                                                                                                                                                                                                                                                                                                           </v>
          </cell>
          <cell r="C8235" t="str">
            <v xml:space="preserve">UN    </v>
          </cell>
          <cell r="D8235" t="str">
            <v>77,94</v>
          </cell>
        </row>
        <row r="8236">
          <cell r="A8236">
            <v>1795</v>
          </cell>
          <cell r="B8236" t="str">
            <v xml:space="preserve">CURVA 90 GRAUS DE FERRO GALVANIZADO, COM ROSCA BSP MACHO, DE 3/4"                                                                                                                                                                                                                                                                                                                                                                                                                                         </v>
          </cell>
          <cell r="C8236" t="str">
            <v xml:space="preserve">UN    </v>
          </cell>
          <cell r="D8236" t="str">
            <v>13,93</v>
          </cell>
        </row>
        <row r="8237">
          <cell r="A8237">
            <v>1799</v>
          </cell>
          <cell r="B8237" t="str">
            <v xml:space="preserve">CURVA 90 GRAUS DE FERRO GALVANIZADO, COM ROSCA BSP MACHO, DE 3"                                                                                                                                                                                                                                                                                                                                                                                                                                           </v>
          </cell>
          <cell r="C8237" t="str">
            <v xml:space="preserve">UN    </v>
          </cell>
          <cell r="D8237" t="str">
            <v>226,86</v>
          </cell>
        </row>
        <row r="8238">
          <cell r="A8238">
            <v>1800</v>
          </cell>
          <cell r="B8238" t="str">
            <v xml:space="preserve">CURVA 90 GRAUS DE FERRO GALVANIZADO, COM ROSCA BSP MACHO, DE 4"                                                                                                                                                                                                                                                                                                                                                                                                                                           </v>
          </cell>
          <cell r="C8238" t="str">
            <v xml:space="preserve">UN    </v>
          </cell>
          <cell r="D8238" t="str">
            <v>433,12</v>
          </cell>
        </row>
        <row r="8239">
          <cell r="A8239">
            <v>1802</v>
          </cell>
          <cell r="B8239" t="str">
            <v xml:space="preserve">CURVA 90 GRAUS DE FERRO GALVANIZADO, COM ROSCA BSP MACHO, DE 6"                                                                                                                                                                                                                                                                                                                                                                                                                                           </v>
          </cell>
          <cell r="C8239" t="str">
            <v xml:space="preserve">UN    </v>
          </cell>
          <cell r="D8239" t="str">
            <v>1.083,41</v>
          </cell>
        </row>
        <row r="8240">
          <cell r="A8240">
            <v>40385</v>
          </cell>
          <cell r="B8240" t="str">
            <v xml:space="preserve">CURVA 90 GRAUS EM ACO CARBONO, RAIO CURTO, SOLDAVEL, PRESSAO 3.000 LBS, DN 1 1/2"                                                                                                                                                                                                                                                                                                                                                                                                                         </v>
          </cell>
          <cell r="C8240" t="str">
            <v xml:space="preserve">UN    </v>
          </cell>
          <cell r="D8240" t="str">
            <v>50,62</v>
          </cell>
        </row>
        <row r="8241">
          <cell r="A8241">
            <v>40383</v>
          </cell>
          <cell r="B8241" t="str">
            <v xml:space="preserve">CURVA 90 GRAUS EM ACO CARBONO, RAIO CURTO, SOLDAVEL, PRESSAO 3.000 LBS, DN 1 1/4"                                                                                                                                                                                                                                                                                                                                                                                                                         </v>
          </cell>
          <cell r="C8241" t="str">
            <v xml:space="preserve">UN    </v>
          </cell>
          <cell r="D8241" t="str">
            <v>34,65</v>
          </cell>
        </row>
        <row r="8242">
          <cell r="A8242">
            <v>40378</v>
          </cell>
          <cell r="B8242" t="str">
            <v xml:space="preserve">CURVA 90 GRAUS EM ACO CARBONO, RAIO CURTO, SOLDAVEL, PRESSAO 3.000 LBS, DN 1/2"                                                                                                                                                                                                                                                                                                                                                                                                                           </v>
          </cell>
          <cell r="C8242" t="str">
            <v xml:space="preserve">UN    </v>
          </cell>
          <cell r="D8242" t="str">
            <v>11,98</v>
          </cell>
        </row>
        <row r="8243">
          <cell r="A8243">
            <v>40382</v>
          </cell>
          <cell r="B8243" t="str">
            <v xml:space="preserve">CURVA 90 GRAUS EM ACO CARBONO, RAIO CURTO, SOLDAVEL, PRESSAO 3.000 LBS, DN 1"                                                                                                                                                                                                                                                                                                                                                                                                                             </v>
          </cell>
          <cell r="C8243" t="str">
            <v xml:space="preserve">UN    </v>
          </cell>
          <cell r="D8243" t="str">
            <v>22,67</v>
          </cell>
        </row>
        <row r="8244">
          <cell r="A8244">
            <v>40422</v>
          </cell>
          <cell r="B8244" t="str">
            <v xml:space="preserve">CURVA 90 GRAUS EM ACO CARBONO, RAIO CURTO, SOLDAVEL, PRESSAO 3.000 LBS, DN 2 1/2"                                                                                                                                                                                                                                                                                                                                                                                                                         </v>
          </cell>
          <cell r="C8244" t="str">
            <v xml:space="preserve">UN    </v>
          </cell>
          <cell r="D8244" t="str">
            <v>154,45</v>
          </cell>
        </row>
        <row r="8245">
          <cell r="A8245">
            <v>40387</v>
          </cell>
          <cell r="B8245" t="str">
            <v xml:space="preserve">CURVA 90 GRAUS EM ACO CARBONO, RAIO CURTO, SOLDAVEL, PRESSAO 3.000 LBS, DN 2"                                                                                                                                                                                                                                                                                                                                                                                                                             </v>
          </cell>
          <cell r="C8245" t="str">
            <v xml:space="preserve">UN    </v>
          </cell>
          <cell r="D8245" t="str">
            <v>78,64</v>
          </cell>
        </row>
        <row r="8246">
          <cell r="A8246">
            <v>40380</v>
          </cell>
          <cell r="B8246" t="str">
            <v xml:space="preserve">CURVA 90 GRAUS EM ACO CARBONO, RAIO CURTO, SOLDAVEL, PRESSAO 3.000 LBS, DN 3/4"                                                                                                                                                                                                                                                                                                                                                                                                                           </v>
          </cell>
          <cell r="C8246" t="str">
            <v xml:space="preserve">UN    </v>
          </cell>
          <cell r="D8246" t="str">
            <v>15,97</v>
          </cell>
        </row>
        <row r="8247">
          <cell r="A8247">
            <v>40390</v>
          </cell>
          <cell r="B8247" t="str">
            <v xml:space="preserve">CURVA 90 GRAUS EM ACO CARBONO, RAIO CURTO, SOLDAVEL, PRESSAO 3.000 LBS, DN 3"                                                                                                                                                                                                                                                                                                                                                                                                                             </v>
          </cell>
          <cell r="C8247" t="str">
            <v xml:space="preserve">UN    </v>
          </cell>
          <cell r="D8247" t="str">
            <v>325,30</v>
          </cell>
        </row>
        <row r="8248">
          <cell r="A8248">
            <v>40413</v>
          </cell>
          <cell r="B8248" t="str">
            <v xml:space="preserve">CURVA 90 GRAUS RANHURADA EM FERRO FUNDIDO, DN 50 MM (2")                                                                                                                                                                                                                                                                                                                                                                                                                                                  </v>
          </cell>
          <cell r="C8248" t="str">
            <v xml:space="preserve">UN    </v>
          </cell>
          <cell r="D8248" t="str">
            <v>12,91</v>
          </cell>
        </row>
        <row r="8249">
          <cell r="A8249">
            <v>40415</v>
          </cell>
          <cell r="B8249" t="str">
            <v xml:space="preserve">CURVA 90 GRAUS RANHURADA EM FERRO FUNDIDO, DN 65 MM (2 1/2")                                                                                                                                                                                                                                                                                                                                                                                                                                              </v>
          </cell>
          <cell r="C8249" t="str">
            <v xml:space="preserve">UN    </v>
          </cell>
          <cell r="D8249" t="str">
            <v>18,40</v>
          </cell>
        </row>
        <row r="8250">
          <cell r="A8250">
            <v>40417</v>
          </cell>
          <cell r="B8250" t="str">
            <v xml:space="preserve">CURVA 90 GRAUS RANHURADA EM FERRO FUNDIDO, DN 80 MM (3")                                                                                                                                                                                                                                                                                                                                                                                                                                                  </v>
          </cell>
          <cell r="C8250" t="str">
            <v xml:space="preserve">UN    </v>
          </cell>
          <cell r="D8250" t="str">
            <v>21,71</v>
          </cell>
        </row>
        <row r="8251">
          <cell r="A8251">
            <v>39271</v>
          </cell>
          <cell r="B8251" t="str">
            <v xml:space="preserve">CURVA 90 GRAUS, CURTA, DE PVC RIGIDO ROSCAVEL, DE 1/2", PARA ELETRODUTO                                                                                                                                                                                                                                                                                                                                                                                                                                   </v>
          </cell>
          <cell r="C8251" t="str">
            <v xml:space="preserve">UN    </v>
          </cell>
          <cell r="D8251" t="str">
            <v>1,76</v>
          </cell>
        </row>
        <row r="8252">
          <cell r="A8252">
            <v>39273</v>
          </cell>
          <cell r="B8252" t="str">
            <v xml:space="preserve">CURVA 90 GRAUS, CURTA, DE PVC RIGIDO ROSCAVEL, DE 1", PARA ELETRODUTO                                                                                                                                                                                                                                                                                                                                                                                                                                     </v>
          </cell>
          <cell r="C8252" t="str">
            <v xml:space="preserve">UN    </v>
          </cell>
          <cell r="D8252" t="str">
            <v>2,99</v>
          </cell>
        </row>
        <row r="8253">
          <cell r="A8253">
            <v>39272</v>
          </cell>
          <cell r="B8253" t="str">
            <v xml:space="preserve">CURVA 90 GRAUS, CURTA, DE PVC RIGIDO ROSCAVEL, DE 3/4", PARA ELETRODUTO                                                                                                                                                                                                                                                                                                                                                                                                                                   </v>
          </cell>
          <cell r="C8253" t="str">
            <v xml:space="preserve">UN    </v>
          </cell>
          <cell r="D8253" t="str">
            <v>2,16</v>
          </cell>
        </row>
        <row r="8254">
          <cell r="A8254">
            <v>1875</v>
          </cell>
          <cell r="B8254" t="str">
            <v xml:space="preserve">CURVA 90 GRAUS, LONGA, DE PVC RIGIDO ROSCAVEL, DE 1 1/2", PARA ELETRODUTO                                                                                                                                                                                                                                                                                                                                                                                                                                 </v>
          </cell>
          <cell r="C8254" t="str">
            <v xml:space="preserve">UN    </v>
          </cell>
          <cell r="D8254" t="str">
            <v>4,78</v>
          </cell>
        </row>
        <row r="8255">
          <cell r="A8255">
            <v>1874</v>
          </cell>
          <cell r="B8255" t="str">
            <v xml:space="preserve">CURVA 90 GRAUS, LONGA, DE PVC RIGIDO ROSCAVEL, DE 1 1/4", PARA ELETRODUTO                                                                                                                                                                                                                                                                                                                                                                                                                                 </v>
          </cell>
          <cell r="C8255" t="str">
            <v xml:space="preserve">UN    </v>
          </cell>
          <cell r="D8255" t="str">
            <v>3,95</v>
          </cell>
        </row>
        <row r="8256">
          <cell r="A8256">
            <v>1870</v>
          </cell>
          <cell r="B8256" t="str">
            <v xml:space="preserve">CURVA 90 GRAUS, LONGA, DE PVC RIGIDO ROSCAVEL, DE 1/2", PARA ELETRODUTO                                                                                                                                                                                                                                                                                                                                                                                                                                   </v>
          </cell>
          <cell r="C8256" t="str">
            <v xml:space="preserve">UN    </v>
          </cell>
          <cell r="D8256" t="str">
            <v>2,28</v>
          </cell>
        </row>
        <row r="8257">
          <cell r="A8257">
            <v>1884</v>
          </cell>
          <cell r="B8257" t="str">
            <v xml:space="preserve">CURVA 90 GRAUS, LONGA, DE PVC RIGIDO ROSCAVEL, DE 1", PARA ELETRODUTO                                                                                                                                                                                                                                                                                                                                                                                                                                     </v>
          </cell>
          <cell r="C8257" t="str">
            <v xml:space="preserve">UN    </v>
          </cell>
          <cell r="D8257" t="str">
            <v>3,50</v>
          </cell>
        </row>
        <row r="8258">
          <cell r="A8258">
            <v>1887</v>
          </cell>
          <cell r="B8258" t="str">
            <v xml:space="preserve">CURVA 90 GRAUS, LONGA, DE PVC RIGIDO ROSCAVEL, DE 2 1/2", PARA ELETRODUTO                                                                                                                                                                                                                                                                                                                                                                                                                                 </v>
          </cell>
          <cell r="C8258" t="str">
            <v xml:space="preserve">UN    </v>
          </cell>
          <cell r="D8258" t="str">
            <v>19,82</v>
          </cell>
        </row>
        <row r="8259">
          <cell r="A8259">
            <v>1876</v>
          </cell>
          <cell r="B8259" t="str">
            <v xml:space="preserve">CURVA 90 GRAUS, LONGA, DE PVC RIGIDO ROSCAVEL, DE 2", PARA ELETRODUTO                                                                                                                                                                                                                                                                                                                                                                                                                                     </v>
          </cell>
          <cell r="C8259" t="str">
            <v xml:space="preserve">UN    </v>
          </cell>
          <cell r="D8259" t="str">
            <v>7,77</v>
          </cell>
        </row>
        <row r="8260">
          <cell r="A8260">
            <v>1879</v>
          </cell>
          <cell r="B8260" t="str">
            <v xml:space="preserve">CURVA 90 GRAUS, LONGA, DE PVC RIGIDO ROSCAVEL, DE 3/4", PARA ELETRODUTO                                                                                                                                                                                                                                                                                                                                                                                                                                   </v>
          </cell>
          <cell r="C8260" t="str">
            <v xml:space="preserve">UN    </v>
          </cell>
          <cell r="D8260" t="str">
            <v>2,31</v>
          </cell>
        </row>
        <row r="8261">
          <cell r="A8261">
            <v>1877</v>
          </cell>
          <cell r="B8261" t="str">
            <v xml:space="preserve">CURVA 90 GRAUS, LONGA, DE PVC RIGIDO ROSCAVEL, DE 3", PARA ELETRODUTO                                                                                                                                                                                                                                                                                                                                                                                                                                     </v>
          </cell>
          <cell r="C8261" t="str">
            <v xml:space="preserve">UN    </v>
          </cell>
          <cell r="D8261" t="str">
            <v>19,85</v>
          </cell>
        </row>
        <row r="8262">
          <cell r="A8262">
            <v>1878</v>
          </cell>
          <cell r="B8262" t="str">
            <v xml:space="preserve">CURVA 90 GRAUS, LONGA, DE PVC RIGIDO ROSCAVEL, DE 4", PARA ELETRODUTO                                                                                                                                                                                                                                                                                                                                                                                                                                     </v>
          </cell>
          <cell r="C8262" t="str">
            <v xml:space="preserve">UN    </v>
          </cell>
          <cell r="D8262" t="str">
            <v>39,88</v>
          </cell>
        </row>
        <row r="8263">
          <cell r="A8263">
            <v>2621</v>
          </cell>
          <cell r="B8263" t="str">
            <v xml:space="preserve">CURVA 90 GRAUS, PARA ELETRODUTO, EM ACO GALVANIZADO ELETROLITICO, DIAMETRO DE 100 MM (4")                                                                                                                                                                                                                                                                                                                                                                                                                 </v>
          </cell>
          <cell r="C8263" t="str">
            <v xml:space="preserve">UN    </v>
          </cell>
          <cell r="D8263" t="str">
            <v>139,82</v>
          </cell>
        </row>
        <row r="8264">
          <cell r="A8264">
            <v>2616</v>
          </cell>
          <cell r="B8264" t="str">
            <v xml:space="preserve">CURVA 90 GRAUS, PARA ELETRODUTO, EM ACO GALVANIZADO ELETROLITICO, DIAMETRO DE 15 MM (1/2")                                                                                                                                                                                                                                                                                                                                                                                                                </v>
          </cell>
          <cell r="C8264" t="str">
            <v xml:space="preserve">UN    </v>
          </cell>
          <cell r="D8264" t="str">
            <v>3,95</v>
          </cell>
        </row>
        <row r="8265">
          <cell r="A8265">
            <v>2633</v>
          </cell>
          <cell r="B8265" t="str">
            <v xml:space="preserve">CURVA 90 GRAUS, PARA ELETRODUTO, EM ACO GALVANIZADO ELETROLITICO, DIAMETRO DE 20 MM (3/4")                                                                                                                                                                                                                                                                                                                                                                                                                </v>
          </cell>
          <cell r="C8265" t="str">
            <v xml:space="preserve">UN    </v>
          </cell>
          <cell r="D8265" t="str">
            <v>4,47</v>
          </cell>
        </row>
        <row r="8266">
          <cell r="A8266">
            <v>2617</v>
          </cell>
          <cell r="B8266" t="str">
            <v xml:space="preserve">CURVA 90 GRAUS, PARA ELETRODUTO, EM ACO GALVANIZADO ELETROLITICO, DIAMETRO DE 25 MM (1")                                                                                                                                                                                                                                                                                                                                                                                                                  </v>
          </cell>
          <cell r="C8266" t="str">
            <v xml:space="preserve">UN    </v>
          </cell>
          <cell r="D8266" t="str">
            <v>6,08</v>
          </cell>
        </row>
        <row r="8267">
          <cell r="A8267">
            <v>2618</v>
          </cell>
          <cell r="B8267" t="str">
            <v xml:space="preserve">CURVA 90 GRAUS, PARA ELETRODUTO, EM ACO GALVANIZADO ELETROLITICO, DIAMETRO DE 32 MM (1 1/4")                                                                                                                                                                                                                                                                                                                                                                                                              </v>
          </cell>
          <cell r="C8267" t="str">
            <v xml:space="preserve">UN    </v>
          </cell>
          <cell r="D8267" t="str">
            <v>13,85</v>
          </cell>
        </row>
        <row r="8268">
          <cell r="A8268">
            <v>2632</v>
          </cell>
          <cell r="B8268" t="str">
            <v xml:space="preserve">CURVA 90 GRAUS, PARA ELETRODUTO, EM ACO GALVANIZADO ELETROLITICO, DIAMETRO DE 40 MM (1 1/2")                                                                                                                                                                                                                                                                                                                                                                                                              </v>
          </cell>
          <cell r="C8268" t="str">
            <v xml:space="preserve">UN    </v>
          </cell>
          <cell r="D8268" t="str">
            <v>16,89</v>
          </cell>
        </row>
        <row r="8269">
          <cell r="A8269">
            <v>2631</v>
          </cell>
          <cell r="B8269" t="str">
            <v xml:space="preserve">CURVA 90 GRAUS, PARA ELETRODUTO, EM ACO GALVANIZADO ELETROLITICO, DIAMETRO DE 50 MM (2")                                                                                                                                                                                                                                                                                                                                                                                                                  </v>
          </cell>
          <cell r="C8269" t="str">
            <v xml:space="preserve">UN    </v>
          </cell>
          <cell r="D8269" t="str">
            <v>24,80</v>
          </cell>
        </row>
        <row r="8270">
          <cell r="A8270">
            <v>2619</v>
          </cell>
          <cell r="B8270" t="str">
            <v xml:space="preserve">CURVA 90 GRAUS, PARA ELETRODUTO, EM ACO GALVANIZADO ELETROLITICO, DIAMETRO DE 65 MM (2 1/2")                                                                                                                                                                                                                                                                                                                                                                                                              </v>
          </cell>
          <cell r="C8270" t="str">
            <v xml:space="preserve">UN    </v>
          </cell>
          <cell r="D8270" t="str">
            <v>62,79</v>
          </cell>
        </row>
        <row r="8271">
          <cell r="A8271">
            <v>2620</v>
          </cell>
          <cell r="B8271" t="str">
            <v xml:space="preserve">CURVA 90 GRAUS, PARA ELETRODUTO, EM ACO GALVANIZADO ELETROLITICO, DIAMETRO DE 80 MM (3")                                                                                                                                                                                                                                                                                                                                                                                                                  </v>
          </cell>
          <cell r="C8271" t="str">
            <v xml:space="preserve">UN    </v>
          </cell>
          <cell r="D8271" t="str">
            <v>82,44</v>
          </cell>
        </row>
        <row r="8272">
          <cell r="A8272">
            <v>25968</v>
          </cell>
          <cell r="B8272" t="str">
            <v xml:space="preserve">DENTE PARA FRESADORA                                                                                                                                                                                                                                                                                                                                                                                                                                                                                      </v>
          </cell>
          <cell r="C8272" t="str">
            <v xml:space="preserve">UN    </v>
          </cell>
          <cell r="D8272" t="str">
            <v>38,33</v>
          </cell>
        </row>
        <row r="8273">
          <cell r="A8273">
            <v>38369</v>
          </cell>
          <cell r="B8273" t="str">
            <v xml:space="preserve">DESEMPENADEIRA DE ACO DENTADA 12 X *25* CM, DENTES 8 X 8 MM, CABO FECHADO DE MADEIRA                                                                                                                                                                                                                                                                                                                                                                                                                      </v>
          </cell>
          <cell r="C8273" t="str">
            <v xml:space="preserve">UN    </v>
          </cell>
          <cell r="D8273" t="str">
            <v>12,50</v>
          </cell>
        </row>
        <row r="8274">
          <cell r="A8274">
            <v>38370</v>
          </cell>
          <cell r="B8274" t="str">
            <v xml:space="preserve">DESEMPENADEIRA DE ACO LISA 12 X *25* CM COM CABO FECHADO DE MADEIRA                                                                                                                                                                                                                                                                                                                                                                                                                                       </v>
          </cell>
          <cell r="C8274" t="str">
            <v xml:space="preserve">UN    </v>
          </cell>
          <cell r="D8274" t="str">
            <v>12,50</v>
          </cell>
        </row>
        <row r="8275">
          <cell r="A8275">
            <v>38372</v>
          </cell>
          <cell r="B8275" t="str">
            <v xml:space="preserve">DESEMPENADEIRA PLASTICA LISA *14 X 27* CM                                                                                                                                                                                                                                                                                                                                                                                                                                                                 </v>
          </cell>
          <cell r="C8275" t="str">
            <v xml:space="preserve">UN    </v>
          </cell>
          <cell r="D8275" t="str">
            <v>14,43</v>
          </cell>
        </row>
        <row r="8276">
          <cell r="A8276">
            <v>2357</v>
          </cell>
          <cell r="B8276" t="str">
            <v xml:space="preserve">DESENHISTA COPISTA                                                                                                                                                                                                                                                                                                                                                                                                                                                                                        </v>
          </cell>
          <cell r="C8276" t="str">
            <v xml:space="preserve">H     </v>
          </cell>
          <cell r="D8276" t="str">
            <v>24,05</v>
          </cell>
        </row>
        <row r="8277">
          <cell r="A8277">
            <v>40806</v>
          </cell>
          <cell r="B8277" t="str">
            <v xml:space="preserve">DESENHISTA COPISTA (MENSALISTA)                                                                                                                                                                                                                                                                                                                                                                                                                                                                           </v>
          </cell>
          <cell r="C8277" t="str">
            <v xml:space="preserve">MES   </v>
          </cell>
          <cell r="D8277" t="str">
            <v>2.824,81</v>
          </cell>
        </row>
        <row r="8278">
          <cell r="A8278">
            <v>2355</v>
          </cell>
          <cell r="B8278" t="str">
            <v xml:space="preserve">DESENHISTA DETALHISTA                                                                                                                                                                                                                                                                                                                                                                                                                                                                                     </v>
          </cell>
          <cell r="C8278" t="str">
            <v xml:space="preserve">H     </v>
          </cell>
          <cell r="D8278" t="str">
            <v>25,00</v>
          </cell>
        </row>
        <row r="8279">
          <cell r="A8279">
            <v>40805</v>
          </cell>
          <cell r="B8279" t="str">
            <v xml:space="preserve">DESENHISTA DETALHISTA (MENSALISTA)                                                                                                                                                                                                                                                                                                                                                                                                                                                                        </v>
          </cell>
          <cell r="C8279" t="str">
            <v xml:space="preserve">MES   </v>
          </cell>
          <cell r="D8279" t="str">
            <v>2.937,21</v>
          </cell>
        </row>
        <row r="8280">
          <cell r="A8280">
            <v>2358</v>
          </cell>
          <cell r="B8280" t="str">
            <v xml:space="preserve">DESENHISTA PROJETISTA                                                                                                                                                                                                                                                                                                                                                                                                                                                                                     </v>
          </cell>
          <cell r="C8280" t="str">
            <v xml:space="preserve">H     </v>
          </cell>
          <cell r="D8280" t="str">
            <v>29,58</v>
          </cell>
        </row>
        <row r="8281">
          <cell r="A8281">
            <v>40807</v>
          </cell>
          <cell r="B8281" t="str">
            <v xml:space="preserve">DESENHISTA PROJETISTA (MENSALISTA)                                                                                                                                                                                                                                                                                                                                                                                                                                                                        </v>
          </cell>
          <cell r="C8281" t="str">
            <v xml:space="preserve">MES   </v>
          </cell>
          <cell r="D8281" t="str">
            <v>3.477,00</v>
          </cell>
        </row>
        <row r="8282">
          <cell r="A8282">
            <v>2359</v>
          </cell>
          <cell r="B8282" t="str">
            <v xml:space="preserve">DESENHISTA TECNICO AUXILIAR                                                                                                                                                                                                                                                                                                                                                                                                                                                                               </v>
          </cell>
          <cell r="C8282" t="str">
            <v xml:space="preserve">H     </v>
          </cell>
          <cell r="D8282" t="str">
            <v>21,30</v>
          </cell>
        </row>
        <row r="8283">
          <cell r="A8283">
            <v>40808</v>
          </cell>
          <cell r="B8283" t="str">
            <v xml:space="preserve">DESENHISTA TECNICO AUXILIAR (MENSALISTA)                                                                                                                                                                                                                                                                                                                                                                                                                                                                  </v>
          </cell>
          <cell r="C8283" t="str">
            <v xml:space="preserve">MES   </v>
          </cell>
          <cell r="D8283" t="str">
            <v>2.504,25</v>
          </cell>
        </row>
        <row r="8284">
          <cell r="A8284">
            <v>39397</v>
          </cell>
          <cell r="B8284" t="str">
            <v xml:space="preserve">DESMOLDANTE PARA FORMAS METALICAS A BASE DE OLEO VEGETAL                                                                                                                                                                                                                                                                                                                                                                                                                                                  </v>
          </cell>
          <cell r="C8284" t="str">
            <v xml:space="preserve">L     </v>
          </cell>
          <cell r="D8284" t="str">
            <v>13,73</v>
          </cell>
        </row>
        <row r="8285">
          <cell r="A8285">
            <v>2692</v>
          </cell>
          <cell r="B8285" t="str">
            <v xml:space="preserve">DESMOLDANTE PROTETOR PARA FORMAS DE MADEIRA, DE BASE OLEOSA EMULSIONADA EM AGUA                                                                                                                                                                                                                                                                                                                                                                                                                           </v>
          </cell>
          <cell r="C8285" t="str">
            <v xml:space="preserve">L     </v>
          </cell>
          <cell r="D8285" t="str">
            <v>6,50</v>
          </cell>
        </row>
        <row r="8286">
          <cell r="A8286">
            <v>6</v>
          </cell>
          <cell r="B8286" t="str">
            <v xml:space="preserve">DETERGENTE AMONIACO (AMONIA DILUIDA)                                                                                                                                                                                                                                                                                                                                                                                                                                                                      </v>
          </cell>
          <cell r="C8286" t="str">
            <v xml:space="preserve">L     </v>
          </cell>
          <cell r="D8286" t="str">
            <v>3,39</v>
          </cell>
        </row>
        <row r="8287">
          <cell r="A8287">
            <v>5330</v>
          </cell>
          <cell r="B8287" t="str">
            <v xml:space="preserve">DILUENTE EPOXI                                                                                                                                                                                                                                                                                                                                                                                                                                                                                            </v>
          </cell>
          <cell r="C8287" t="str">
            <v xml:space="preserve">L     </v>
          </cell>
          <cell r="D8287" t="str">
            <v>35,52</v>
          </cell>
        </row>
        <row r="8288">
          <cell r="A8288">
            <v>26017</v>
          </cell>
          <cell r="B8288" t="str">
            <v xml:space="preserve">DISCO DE BORRACHA PARA LIXADEIRA RIGIDO 7 " COM ARRUELA CENTRAL                                                                                                                                                                                                                                                                                                                                                                                                                                           </v>
          </cell>
          <cell r="C8288" t="str">
            <v xml:space="preserve">UN    </v>
          </cell>
          <cell r="D8288" t="str">
            <v>38,79</v>
          </cell>
        </row>
        <row r="8289">
          <cell r="A8289">
            <v>25931</v>
          </cell>
          <cell r="B8289" t="str">
            <v xml:space="preserve">DISCO DE CORTE DIAMANTADO SEGMENTADO DIAMETRO DE 180 MM PARA ESMERILHADEIRA 7 "                                                                                                                                                                                                                                                                                                                                                                                                                           </v>
          </cell>
          <cell r="C8289" t="str">
            <v xml:space="preserve">UN    </v>
          </cell>
          <cell r="D8289" t="str">
            <v>123,29</v>
          </cell>
        </row>
        <row r="8290">
          <cell r="A8290">
            <v>38140</v>
          </cell>
          <cell r="B8290" t="str">
            <v xml:space="preserve">DISCO DE CORTE DIAMANTADO SEGMENTADO PARA CONCRETO, DIAMETRO DE 110 MM, FURO DE 20 MM                                                                                                                                                                                                                                                                                                                                                                                                                     </v>
          </cell>
          <cell r="C8290" t="str">
            <v xml:space="preserve">UN    </v>
          </cell>
          <cell r="D8290" t="str">
            <v>29,90</v>
          </cell>
        </row>
        <row r="8291">
          <cell r="A8291">
            <v>13887</v>
          </cell>
          <cell r="B8291" t="str">
            <v xml:space="preserve">DISCO DE CORTE DIAMANTADO SEGMENTADO PARA CONCRETO, DIAMETRO DE 350 MM, FURO DE 1 " (14 X 1 ")                                                                                                                                                                                                                                                                                                                                                                                                            </v>
          </cell>
          <cell r="C8291" t="str">
            <v xml:space="preserve">UN    </v>
          </cell>
          <cell r="D8291" t="str">
            <v>707,90</v>
          </cell>
        </row>
        <row r="8292">
          <cell r="A8292">
            <v>26018</v>
          </cell>
          <cell r="B8292" t="str">
            <v xml:space="preserve">DISCO DE CORTE PARA METAL COM DUAS TELAS 12 X 1/8 X 3/4 " (300 X 3,2 X 19,05 MM)                                                                                                                                                                                                                                                                                                                                                                                                                          </v>
          </cell>
          <cell r="C8292" t="str">
            <v xml:space="preserve">UN    </v>
          </cell>
          <cell r="D8292" t="str">
            <v>31,51</v>
          </cell>
        </row>
        <row r="8293">
          <cell r="A8293">
            <v>26019</v>
          </cell>
          <cell r="B8293" t="str">
            <v xml:space="preserve">DISCO DE DESBASTE PARA METAL FERROSO EM GERAL, COM TRES TELAS,  9 X 1/4 X 7/8 " (228,6 X 6,4 X 22,2 MM)                                                                                                                                                                                                                                                                                                                                                                                                   </v>
          </cell>
          <cell r="C8293" t="str">
            <v xml:space="preserve">UN    </v>
          </cell>
          <cell r="D8293" t="str">
            <v>29,76</v>
          </cell>
        </row>
        <row r="8294">
          <cell r="A8294">
            <v>26020</v>
          </cell>
          <cell r="B8294" t="str">
            <v xml:space="preserve">DISCO DE LIXA PARA METAL, DIAMETRO = 180 MM, GRAO 120                                                                                                                                                                                                                                                                                                                                                                                                                                                     </v>
          </cell>
          <cell r="C8294" t="str">
            <v xml:space="preserve">UN    </v>
          </cell>
          <cell r="D8294" t="str">
            <v>7,75</v>
          </cell>
        </row>
        <row r="8295">
          <cell r="A8295">
            <v>34544</v>
          </cell>
          <cell r="B8295" t="str">
            <v xml:space="preserve">DISJUNTOR  TERMOMAGNETICO TRIPOLAR 3 X 400 A / ICC - 25 KA                                                                                                                                                                                                                                                                                                                                                                                                                                                </v>
          </cell>
          <cell r="C8295" t="str">
            <v xml:space="preserve">UN    </v>
          </cell>
          <cell r="D8295" t="str">
            <v>1.431,33</v>
          </cell>
        </row>
        <row r="8296">
          <cell r="A8296">
            <v>34729</v>
          </cell>
          <cell r="B8296" t="str">
            <v xml:space="preserve">DISJUNTOR TERMICO E MAGNETICO AJUSTAVEIS, TRIPOLAR DE 100 ATE 250A, CAPACIDADE DE INTERRUPCAO DE 35KA                                                                                                                                                                                                                                                                                                                                                                                                     </v>
          </cell>
          <cell r="C8296" t="str">
            <v xml:space="preserve">UN    </v>
          </cell>
          <cell r="D8296" t="str">
            <v>1.125,96</v>
          </cell>
        </row>
        <row r="8297">
          <cell r="A8297">
            <v>34734</v>
          </cell>
          <cell r="B8297" t="str">
            <v xml:space="preserve">DISJUNTOR TERMICO E MAGNETICO AJUSTAVEIS, TRIPOLAR DE 300 ATE 400A, CAPACIDADE DE INTERRUPCAO DE 35KA                                                                                                                                                                                                                                                                                                                                                                                                     </v>
          </cell>
          <cell r="C8297" t="str">
            <v xml:space="preserve">UN    </v>
          </cell>
          <cell r="D8297" t="str">
            <v>1.743,35</v>
          </cell>
        </row>
        <row r="8298">
          <cell r="A8298">
            <v>34738</v>
          </cell>
          <cell r="B8298" t="str">
            <v xml:space="preserve">DISJUNTOR TERMICO E MAGNETICO AJUSTAVEIS, TRIPOLAR DE 450 ATE 600A, CAPACIDADE DE INTERRUPCAO DE 35KA                                                                                                                                                                                                                                                                                                                                                                                                     </v>
          </cell>
          <cell r="C8298" t="str">
            <v xml:space="preserve">UN    </v>
          </cell>
          <cell r="D8298" t="str">
            <v>4.073,01</v>
          </cell>
        </row>
        <row r="8299">
          <cell r="A8299">
            <v>2391</v>
          </cell>
          <cell r="B8299" t="str">
            <v xml:space="preserve">DISJUNTOR TERMOMAGNETICO TRIPOLAR 125A                                                                                                                                                                                                                                                                                                                                                                                                                                                                    </v>
          </cell>
          <cell r="C8299" t="str">
            <v xml:space="preserve">UN    </v>
          </cell>
          <cell r="D8299" t="str">
            <v>331,27</v>
          </cell>
        </row>
        <row r="8300">
          <cell r="A8300">
            <v>2374</v>
          </cell>
          <cell r="B8300" t="str">
            <v xml:space="preserve">DISJUNTOR TERMOMAGNETICO TRIPOLAR 150 A / 600 V, TIPO FXD / ICC - 35 KA                                                                                                                                                                                                                                                                                                                                                                                                                                   </v>
          </cell>
          <cell r="C8300" t="str">
            <v xml:space="preserve">UN    </v>
          </cell>
          <cell r="D8300" t="str">
            <v>375,81</v>
          </cell>
        </row>
        <row r="8301">
          <cell r="A8301">
            <v>2377</v>
          </cell>
          <cell r="B8301" t="str">
            <v xml:space="preserve">DISJUNTOR TERMOMAGNETICO TRIPOLAR 200 A / 600 V, TIPO FXD / ICC - 35 KA                                                                                                                                                                                                                                                                                                                                                                                                                                   </v>
          </cell>
          <cell r="C8301" t="str">
            <v xml:space="preserve">UN    </v>
          </cell>
          <cell r="D8301" t="str">
            <v>527,42</v>
          </cell>
        </row>
        <row r="8302">
          <cell r="A8302">
            <v>2393</v>
          </cell>
          <cell r="B8302" t="str">
            <v xml:space="preserve">DISJUNTOR TERMOMAGNETICO TRIPOLAR 250 A / 600 V, TIPO FXD                                                                                                                                                                                                                                                                                                                                                                                                                                                 </v>
          </cell>
          <cell r="C8302" t="str">
            <v xml:space="preserve">UN    </v>
          </cell>
          <cell r="D8302" t="str">
            <v>883,23</v>
          </cell>
        </row>
        <row r="8303">
          <cell r="A8303">
            <v>34705</v>
          </cell>
          <cell r="B8303" t="str">
            <v xml:space="preserve">DISJUNTOR TERMOMAGNETICO TRIPOLAR 3  X 250 A/ICC - 25 KA                                                                                                                                                                                                                                                                                                                                                                                                                                                  </v>
          </cell>
          <cell r="C8303" t="str">
            <v xml:space="preserve">UN    </v>
          </cell>
          <cell r="D8303" t="str">
            <v>772,51</v>
          </cell>
        </row>
        <row r="8304">
          <cell r="A8304">
            <v>34707</v>
          </cell>
          <cell r="B8304" t="str">
            <v xml:space="preserve">DISJUNTOR TERMOMAGNETICO TRIPOLAR 3 X 350 A/ICC - 25 KA                                                                                                                                                                                                                                                                                                                                                                                                                                                   </v>
          </cell>
          <cell r="C8304" t="str">
            <v xml:space="preserve">UN    </v>
          </cell>
          <cell r="D8304" t="str">
            <v>1.431,48</v>
          </cell>
        </row>
        <row r="8305">
          <cell r="A8305">
            <v>2378</v>
          </cell>
          <cell r="B8305" t="str">
            <v xml:space="preserve">DISJUNTOR TERMOMAGNETICO TRIPOLAR 300 A / 600 V, TIPO JXD / ICC - 40 KA                                                                                                                                                                                                                                                                                                                                                                                                                                   </v>
          </cell>
          <cell r="C8305" t="str">
            <v xml:space="preserve">UN    </v>
          </cell>
          <cell r="D8305" t="str">
            <v>1.213,23</v>
          </cell>
        </row>
        <row r="8306">
          <cell r="A8306">
            <v>2379</v>
          </cell>
          <cell r="B8306" t="str">
            <v xml:space="preserve">DISJUNTOR TERMOMAGNETICO TRIPOLAR 400 A / 600 V, TIPO JXD / ICC - 40 KA                                                                                                                                                                                                                                                                                                                                                                                                                                   </v>
          </cell>
          <cell r="C8306" t="str">
            <v xml:space="preserve">UN    </v>
          </cell>
          <cell r="D8306" t="str">
            <v>1.213,23</v>
          </cell>
        </row>
        <row r="8307">
          <cell r="A8307">
            <v>2376</v>
          </cell>
          <cell r="B8307" t="str">
            <v xml:space="preserve">DISJUNTOR TERMOMAGNETICO TRIPOLAR 600 A / 600 V, TIPO LXD / ICC - 40 KA                                                                                                                                                                                                                                                                                                                                                                                                                                   </v>
          </cell>
          <cell r="C8307" t="str">
            <v xml:space="preserve">UN    </v>
          </cell>
          <cell r="D8307" t="str">
            <v>1.998,19</v>
          </cell>
        </row>
        <row r="8308">
          <cell r="A8308">
            <v>2394</v>
          </cell>
          <cell r="B8308" t="str">
            <v xml:space="preserve">DISJUNTOR TERMOMAGNETICO TRIPOLAR 800 A / 600 V, TIPO LMXD                                                                                                                                                                                                                                                                                                                                                                                                                                                </v>
          </cell>
          <cell r="C8308" t="str">
            <v xml:space="preserve">UN    </v>
          </cell>
          <cell r="D8308" t="str">
            <v>4.271,77</v>
          </cell>
        </row>
        <row r="8309">
          <cell r="A8309">
            <v>34686</v>
          </cell>
          <cell r="B8309" t="str">
            <v xml:space="preserve">DISJUNTOR TIPO DIN / IEC, MONOPOLAR DE 40  ATE 50A                                                                                                                                                                                                                                                                                                                                                                                                                                                        </v>
          </cell>
          <cell r="C8309" t="str">
            <v xml:space="preserve">UN    </v>
          </cell>
          <cell r="D8309" t="str">
            <v>12,82</v>
          </cell>
        </row>
        <row r="8310">
          <cell r="A8310">
            <v>34616</v>
          </cell>
          <cell r="B8310" t="str">
            <v xml:space="preserve">DISJUNTOR TIPO DIN/IEC, BIPOLAR DE 6 ATE 32A                                                                                                                                                                                                                                                                                                                                                                                                                                                              </v>
          </cell>
          <cell r="C8310" t="str">
            <v xml:space="preserve">UN    </v>
          </cell>
          <cell r="D8310" t="str">
            <v>49,57</v>
          </cell>
        </row>
        <row r="8311">
          <cell r="A8311">
            <v>34623</v>
          </cell>
          <cell r="B8311" t="str">
            <v xml:space="preserve">DISJUNTOR TIPO DIN/IEC, BIPOLAR 40 ATE 50A                                                                                                                                                                                                                                                                                                                                                                                                                                                                </v>
          </cell>
          <cell r="C8311" t="str">
            <v xml:space="preserve">UN    </v>
          </cell>
          <cell r="D8311" t="str">
            <v>48,81</v>
          </cell>
        </row>
        <row r="8312">
          <cell r="A8312">
            <v>34628</v>
          </cell>
          <cell r="B8312" t="str">
            <v xml:space="preserve">DISJUNTOR TIPO DIN/IEC, BIPOLAR 63 A                                                                                                                                                                                                                                                                                                                                                                                                                                                                      </v>
          </cell>
          <cell r="C8312" t="str">
            <v xml:space="preserve">UN    </v>
          </cell>
          <cell r="D8312" t="str">
            <v>69,91</v>
          </cell>
        </row>
        <row r="8313">
          <cell r="A8313">
            <v>34653</v>
          </cell>
          <cell r="B8313" t="str">
            <v xml:space="preserve">DISJUNTOR TIPO DIN/IEC, MONOPOLAR DE 6  ATE  32A                                                                                                                                                                                                                                                                                                                                                                                                                                                          </v>
          </cell>
          <cell r="C8313" t="str">
            <v xml:space="preserve">UN    </v>
          </cell>
          <cell r="D8313" t="str">
            <v>8,64</v>
          </cell>
        </row>
        <row r="8314">
          <cell r="A8314">
            <v>34688</v>
          </cell>
          <cell r="B8314" t="str">
            <v xml:space="preserve">DISJUNTOR TIPO DIN/IEC, MONOPOLAR DE 63 A                                                                                                                                                                                                                                                                                                                                                                                                                                                                 </v>
          </cell>
          <cell r="C8314" t="str">
            <v xml:space="preserve">UN    </v>
          </cell>
          <cell r="D8314" t="str">
            <v>15,67</v>
          </cell>
        </row>
        <row r="8315">
          <cell r="A8315">
            <v>34709</v>
          </cell>
          <cell r="B8315" t="str">
            <v xml:space="preserve">DISJUNTOR TIPO DIN/IEC, TRIPOLAR DE 10 ATE 50A                                                                                                                                                                                                                                                                                                                                                                                                                                                            </v>
          </cell>
          <cell r="C8315" t="str">
            <v xml:space="preserve">UN    </v>
          </cell>
          <cell r="D8315" t="str">
            <v>60,73</v>
          </cell>
        </row>
        <row r="8316">
          <cell r="A8316">
            <v>34714</v>
          </cell>
          <cell r="B8316" t="str">
            <v xml:space="preserve">DISJUNTOR TIPO DIN/IEC, TRIPOLAR 63 A                                                                                                                                                                                                                                                                                                                                                                                                                                                                     </v>
          </cell>
          <cell r="C8316" t="str">
            <v xml:space="preserve">UN    </v>
          </cell>
          <cell r="D8316" t="str">
            <v>72,53</v>
          </cell>
        </row>
        <row r="8317">
          <cell r="A8317">
            <v>2388</v>
          </cell>
          <cell r="B8317" t="str">
            <v xml:space="preserve">DISJUNTOR TIPO NEMA, BIPOLAR 10  ATE  50 A, TENSAO MAXIMA 415 V                                                                                                                                                                                                                                                                                                                                                                                                                                           </v>
          </cell>
          <cell r="C8317" t="str">
            <v xml:space="preserve">UN    </v>
          </cell>
          <cell r="D8317" t="str">
            <v>60,28</v>
          </cell>
        </row>
        <row r="8318">
          <cell r="A8318">
            <v>34606</v>
          </cell>
          <cell r="B8318" t="str">
            <v xml:space="preserve">DISJUNTOR TIPO NEMA, BIPOLAR 60 ATE 100A, TENSAO MAXIMA 415 V                                                                                                                                                                                                                                                                                                                                                                                                                                             </v>
          </cell>
          <cell r="C8318" t="str">
            <v xml:space="preserve">UN    </v>
          </cell>
          <cell r="D8318" t="str">
            <v>92,46</v>
          </cell>
        </row>
        <row r="8319">
          <cell r="A8319">
            <v>34689</v>
          </cell>
          <cell r="B8319" t="str">
            <v xml:space="preserve">DISJUNTOR TIPO NEMA, MONOPOLAR DE 60 ATE 70A, TENSAO MAXIMA DE 240 V                                                                                                                                                                                                                                                                                                                                                                                                                                      </v>
          </cell>
          <cell r="C8319" t="str">
            <v xml:space="preserve">UN    </v>
          </cell>
          <cell r="D8319" t="str">
            <v>29,43</v>
          </cell>
        </row>
        <row r="8320">
          <cell r="A8320">
            <v>2370</v>
          </cell>
          <cell r="B8320" t="str">
            <v xml:space="preserve">DISJUNTOR TIPO NEMA, MONOPOLAR 10 ATE 30A, TENSAO MAXIMA DE 240 V                                                                                                                                                                                                                                                                                                                                                                                                                                         </v>
          </cell>
          <cell r="C8320" t="str">
            <v xml:space="preserve">UN    </v>
          </cell>
          <cell r="D8320" t="str">
            <v>11,20</v>
          </cell>
        </row>
        <row r="8321">
          <cell r="A8321">
            <v>2386</v>
          </cell>
          <cell r="B8321" t="str">
            <v xml:space="preserve">DISJUNTOR TIPO NEMA, MONOPOLAR 35  ATE  50 A, TENSAO MAXIMA DE 240 V                                                                                                                                                                                                                                                                                                                                                                                                                                      </v>
          </cell>
          <cell r="C8321" t="str">
            <v xml:space="preserve">UN    </v>
          </cell>
          <cell r="D8321" t="str">
            <v>18,79</v>
          </cell>
        </row>
        <row r="8322">
          <cell r="A8322">
            <v>2392</v>
          </cell>
          <cell r="B8322" t="str">
            <v xml:space="preserve">DISJUNTOR TIPO NEMA, TRIPOLAR 10  ATE  50A, TENSAO MAXIMA DE 415 V                                                                                                                                                                                                                                                                                                                                                                                                                                        </v>
          </cell>
          <cell r="C8322" t="str">
            <v xml:space="preserve">UN    </v>
          </cell>
          <cell r="D8322" t="str">
            <v>75,18</v>
          </cell>
        </row>
        <row r="8323">
          <cell r="A8323">
            <v>2373</v>
          </cell>
          <cell r="B8323" t="str">
            <v xml:space="preserve">DISJUNTOR TIPO NEMA, TRIPOLAR 60 ATE 100 A, TENSAO MAXIMA DE 415 V                                                                                                                                                                                                                                                                                                                                                                                                                                        </v>
          </cell>
          <cell r="C8323" t="str">
            <v xml:space="preserve">UN    </v>
          </cell>
          <cell r="D8323" t="str">
            <v>105,93</v>
          </cell>
        </row>
        <row r="8324">
          <cell r="A8324">
            <v>39465</v>
          </cell>
          <cell r="B8324" t="str">
            <v xml:space="preserve">DISPOSITIVO DPS CLASSE II, 1 POLO, TENSAO MAXIMA DE 175 V, CORRENTE MAXIMA DE *20* KA (TIPO AC)                                                                                                                                                                                                                                                                                                                                                                                                           </v>
          </cell>
          <cell r="C8324" t="str">
            <v xml:space="preserve">UN    </v>
          </cell>
          <cell r="D8324" t="str">
            <v>64,71</v>
          </cell>
        </row>
        <row r="8325">
          <cell r="A8325">
            <v>39466</v>
          </cell>
          <cell r="B8325" t="str">
            <v xml:space="preserve">DISPOSITIVO DPS CLASSE II, 1 POLO, TENSAO MAXIMA DE 175 V, CORRENTE MAXIMA DE *30* KA (TIPO AC)                                                                                                                                                                                                                                                                                                                                                                                                           </v>
          </cell>
          <cell r="C8325" t="str">
            <v xml:space="preserve">UN    </v>
          </cell>
          <cell r="D8325" t="str">
            <v>72,80</v>
          </cell>
        </row>
        <row r="8326">
          <cell r="A8326">
            <v>39467</v>
          </cell>
          <cell r="B8326" t="str">
            <v xml:space="preserve">DISPOSITIVO DPS CLASSE II, 1 POLO, TENSAO MAXIMA DE 175 V, CORRENTE MAXIMA DE *45* KA (TIPO AC)                                                                                                                                                                                                                                                                                                                                                                                                           </v>
          </cell>
          <cell r="C8326" t="str">
            <v xml:space="preserve">UN    </v>
          </cell>
          <cell r="D8326" t="str">
            <v>93,12</v>
          </cell>
        </row>
        <row r="8327">
          <cell r="A8327">
            <v>39468</v>
          </cell>
          <cell r="B8327" t="str">
            <v xml:space="preserve">DISPOSITIVO DPS CLASSE II, 1 POLO, TENSAO MAXIMA DE 175 V, CORRENTE MAXIMA DE *90* KA (TIPO AC)                                                                                                                                                                                                                                                                                                                                                                                                           </v>
          </cell>
          <cell r="C8327" t="str">
            <v xml:space="preserve">UN    </v>
          </cell>
          <cell r="D8327" t="str">
            <v>165,51</v>
          </cell>
        </row>
        <row r="8328">
          <cell r="A8328">
            <v>39469</v>
          </cell>
          <cell r="B8328" t="str">
            <v xml:space="preserve">DISPOSITIVO DPS CLASSE II, 1 POLO, TENSAO MAXIMA DE 275 V, CORRENTE MAXIMA DE *20* KA (TIPO AC)                                                                                                                                                                                                                                                                                                                                                                                                           </v>
          </cell>
          <cell r="C8328" t="str">
            <v xml:space="preserve">UN    </v>
          </cell>
          <cell r="D8328" t="str">
            <v>67,42</v>
          </cell>
        </row>
        <row r="8329">
          <cell r="A8329">
            <v>39470</v>
          </cell>
          <cell r="B8329" t="str">
            <v xml:space="preserve">DISPOSITIVO DPS CLASSE II, 1 POLO, TENSAO MAXIMA DE 275 V, CORRENTE MAXIMA DE *30* KA (TIPO AC)                                                                                                                                                                                                                                                                                                                                                                                                           </v>
          </cell>
          <cell r="C8329" t="str">
            <v xml:space="preserve">UN    </v>
          </cell>
          <cell r="D8329" t="str">
            <v>82,84</v>
          </cell>
        </row>
        <row r="8330">
          <cell r="A8330">
            <v>39471</v>
          </cell>
          <cell r="B8330" t="str">
            <v xml:space="preserve">DISPOSITIVO DPS CLASSE II, 1 POLO, TENSAO MAXIMA DE 275 V, CORRENTE MAXIMA DE *45* KA (TIPO AC)                                                                                                                                                                                                                                                                                                                                                                                                           </v>
          </cell>
          <cell r="C8330" t="str">
            <v xml:space="preserve">UN    </v>
          </cell>
          <cell r="D8330" t="str">
            <v>99,55</v>
          </cell>
        </row>
        <row r="8331">
          <cell r="A8331">
            <v>39472</v>
          </cell>
          <cell r="B8331" t="str">
            <v xml:space="preserve">DISPOSITIVO DPS CLASSE II, 1 POLO, TENSAO MAXIMA DE 275 V, CORRENTE MAXIMA DE *90* KA (TIPO AC)                                                                                                                                                                                                                                                                                                                                                                                                           </v>
          </cell>
          <cell r="C8331" t="str">
            <v xml:space="preserve">UN    </v>
          </cell>
          <cell r="D8331" t="str">
            <v>172,97</v>
          </cell>
        </row>
        <row r="8332">
          <cell r="A8332">
            <v>39473</v>
          </cell>
          <cell r="B8332" t="str">
            <v xml:space="preserve">DISPOSITIVO DPS CLASSE II, 1 POLO, TENSAO MAXIMA DE 385 V, CORRENTE MAXIMA DE *20* KA (TIPO AC)                                                                                                                                                                                                                                                                                                                                                                                                           </v>
          </cell>
          <cell r="C8332" t="str">
            <v xml:space="preserve">UN    </v>
          </cell>
          <cell r="D8332" t="str">
            <v>111,74</v>
          </cell>
        </row>
        <row r="8333">
          <cell r="A8333">
            <v>39474</v>
          </cell>
          <cell r="B8333" t="str">
            <v xml:space="preserve">DISPOSITIVO DPS CLASSE II, 1 POLO, TENSAO MAXIMA DE 385 V, CORRENTE MAXIMA DE *30* KA (TIPO AC)                                                                                                                                                                                                                                                                                                                                                                                                           </v>
          </cell>
          <cell r="C8333" t="str">
            <v xml:space="preserve">UN    </v>
          </cell>
          <cell r="D8333" t="str">
            <v>119,12</v>
          </cell>
        </row>
        <row r="8334">
          <cell r="A8334">
            <v>39475</v>
          </cell>
          <cell r="B8334" t="str">
            <v xml:space="preserve">DISPOSITIVO DPS CLASSE II, 1 POLO, TENSAO MAXIMA DE 385 V, CORRENTE MAXIMA DE *45* KA (TIPO AC)                                                                                                                                                                                                                                                                                                                                                                                                           </v>
          </cell>
          <cell r="C8334" t="str">
            <v xml:space="preserve">UN    </v>
          </cell>
          <cell r="D8334" t="str">
            <v>135,15</v>
          </cell>
        </row>
        <row r="8335">
          <cell r="A8335">
            <v>39476</v>
          </cell>
          <cell r="B8335" t="str">
            <v xml:space="preserve">DISPOSITIVO DPS CLASSE II, 1 POLO, TENSAO MAXIMA DE 385 V, CORRENTE MAXIMA DE *90* KA (TIPO AC)                                                                                                                                                                                                                                                                                                                                                                                                           </v>
          </cell>
          <cell r="C8335" t="str">
            <v xml:space="preserve">UN    </v>
          </cell>
          <cell r="D8335" t="str">
            <v>254,42</v>
          </cell>
        </row>
        <row r="8336">
          <cell r="A8336">
            <v>39477</v>
          </cell>
          <cell r="B8336" t="str">
            <v xml:space="preserve">DISPOSITIVO DPS CLASSE II, 1 POLO, TENSAO MAXIMA DE 460 V, CORRENTE MAXIMA DE *20* KA (TIPO AC)                                                                                                                                                                                                                                                                                                                                                                                                           </v>
          </cell>
          <cell r="C8336" t="str">
            <v xml:space="preserve">UN    </v>
          </cell>
          <cell r="D8336" t="str">
            <v>124,66</v>
          </cell>
        </row>
        <row r="8337">
          <cell r="A8337">
            <v>39478</v>
          </cell>
          <cell r="B8337" t="str">
            <v xml:space="preserve">DISPOSITIVO DPS CLASSE II, 1 POLO, TENSAO MAXIMA DE 460 V, CORRENTE MAXIMA DE *30* KA (TIPO AC)                                                                                                                                                                                                                                                                                                                                                                                                           </v>
          </cell>
          <cell r="C8337" t="str">
            <v xml:space="preserve">UN    </v>
          </cell>
          <cell r="D8337" t="str">
            <v>128,52</v>
          </cell>
        </row>
        <row r="8338">
          <cell r="A8338">
            <v>39479</v>
          </cell>
          <cell r="B8338" t="str">
            <v xml:space="preserve">DISPOSITIVO DPS CLASSE II, 1 POLO, TENSAO MAXIMA DE 460 V, CORRENTE MAXIMA DE *45* KA (TIPO AC)                                                                                                                                                                                                                                                                                                                                                                                                           </v>
          </cell>
          <cell r="C8338" t="str">
            <v xml:space="preserve">UN    </v>
          </cell>
          <cell r="D8338" t="str">
            <v>151,42</v>
          </cell>
        </row>
        <row r="8339">
          <cell r="A8339">
            <v>39480</v>
          </cell>
          <cell r="B8339" t="str">
            <v xml:space="preserve">DISPOSITIVO DPS CLASSE II, 1 POLO, TENSAO MAXIMA DE 460 V, CORRENTE MAXIMA DE *90* KA (TIPO AC)                                                                                                                                                                                                                                                                                                                                                                                                           </v>
          </cell>
          <cell r="C8339" t="str">
            <v xml:space="preserve">UN    </v>
          </cell>
          <cell r="D8339" t="str">
            <v>312,45</v>
          </cell>
        </row>
        <row r="8340">
          <cell r="A8340">
            <v>39459</v>
          </cell>
          <cell r="B8340" t="str">
            <v xml:space="preserve">DISPOSITIVO DR, 2 POLOS, SENSIBILIDADE DE 30 MA, CORRENTE DE 100 A, TIPO AC                                                                                                                                                                                                                                                                                                                                                                                                                               </v>
          </cell>
          <cell r="C8340" t="str">
            <v xml:space="preserve">UN    </v>
          </cell>
          <cell r="D8340" t="str">
            <v>265,19</v>
          </cell>
        </row>
        <row r="8341">
          <cell r="A8341">
            <v>39445</v>
          </cell>
          <cell r="B8341" t="str">
            <v xml:space="preserve">DISPOSITIVO DR, 2 POLOS, SENSIBILIDADE DE 30 MA, CORRENTE DE 25 A, TIPO AC                                                                                                                                                                                                                                                                                                                                                                                                                                </v>
          </cell>
          <cell r="C8341" t="str">
            <v xml:space="preserve">UN    </v>
          </cell>
          <cell r="D8341" t="str">
            <v>133,15</v>
          </cell>
        </row>
        <row r="8342">
          <cell r="A8342">
            <v>39446</v>
          </cell>
          <cell r="B8342" t="str">
            <v xml:space="preserve">DISPOSITIVO DR, 2 POLOS, SENSIBILIDADE DE 30 MA, CORRENTE DE 40 A, TIPO AC                                                                                                                                                                                                                                                                                                                                                                                                                                </v>
          </cell>
          <cell r="C8342" t="str">
            <v xml:space="preserve">UN    </v>
          </cell>
          <cell r="D8342" t="str">
            <v>135,52</v>
          </cell>
        </row>
        <row r="8343">
          <cell r="A8343">
            <v>39447</v>
          </cell>
          <cell r="B8343" t="str">
            <v xml:space="preserve">DISPOSITIVO DR, 2 POLOS, SENSIBILIDADE DE 30 MA, CORRENTE DE 63 A, TIPO AC                                                                                                                                                                                                                                                                                                                                                                                                                                </v>
          </cell>
          <cell r="C8343" t="str">
            <v xml:space="preserve">UN    </v>
          </cell>
          <cell r="D8343" t="str">
            <v>144,92</v>
          </cell>
        </row>
        <row r="8344">
          <cell r="A8344">
            <v>39448</v>
          </cell>
          <cell r="B8344" t="str">
            <v xml:space="preserve">DISPOSITIVO DR, 2 POLOS, SENSIBILIDADE DE 30 MA, CORRENTE DE 80 A, TIPO AC                                                                                                                                                                                                                                                                                                                                                                                                                                </v>
          </cell>
          <cell r="C8344" t="str">
            <v xml:space="preserve">UN    </v>
          </cell>
          <cell r="D8344" t="str">
            <v>247,12</v>
          </cell>
        </row>
        <row r="8345">
          <cell r="A8345">
            <v>39450</v>
          </cell>
          <cell r="B8345" t="str">
            <v xml:space="preserve">DISPOSITIVO DR, 2 POLOS, SENSIBILIDADE DE 300 MA, CORRENTE DE 25 A, TIPO AC                                                                                                                                                                                                                                                                                                                                                                                                                               </v>
          </cell>
          <cell r="C8345" t="str">
            <v xml:space="preserve">UN    </v>
          </cell>
          <cell r="D8345" t="str">
            <v>150,77</v>
          </cell>
        </row>
        <row r="8346">
          <cell r="A8346">
            <v>39451</v>
          </cell>
          <cell r="B8346" t="str">
            <v xml:space="preserve">DISPOSITIVO DR, 2 POLOS, SENSIBILIDADE DE 300 MA, CORRENTE DE 40 A, TIPO AC                                                                                                                                                                                                                                                                                                                                                                                                                               </v>
          </cell>
          <cell r="C8346" t="str">
            <v xml:space="preserve">UN    </v>
          </cell>
          <cell r="D8346" t="str">
            <v>164,45</v>
          </cell>
        </row>
        <row r="8347">
          <cell r="A8347">
            <v>39452</v>
          </cell>
          <cell r="B8347" t="str">
            <v xml:space="preserve">DISPOSITIVO DR, 2 POLOS, SENSIBILIDADE DE 300 MA, CORRENTE DE 63 A, TIPO AC                                                                                                                                                                                                                                                                                                                                                                                                                               </v>
          </cell>
          <cell r="C8347" t="str">
            <v xml:space="preserve">UN    </v>
          </cell>
          <cell r="D8347" t="str">
            <v>165,43</v>
          </cell>
        </row>
        <row r="8348">
          <cell r="A8348">
            <v>39523</v>
          </cell>
          <cell r="B8348" t="str">
            <v xml:space="preserve">DISPOSITIVO DR, 2 POLOS, SENSIBILIDADE DE 300 MA, CORRENTE DE 80 A, TIPO  AC                                                                                                                                                                                                                                                                                                                                                                                                                              </v>
          </cell>
          <cell r="C8348" t="str">
            <v xml:space="preserve">UN    </v>
          </cell>
          <cell r="D8348" t="str">
            <v>276,85</v>
          </cell>
        </row>
        <row r="8349">
          <cell r="A8349">
            <v>39449</v>
          </cell>
          <cell r="B8349" t="str">
            <v xml:space="preserve">DISPOSITIVO DR, 4 POLOS, SENSIBILIDADE DE 30 MA, CORRENTE DE 100 A, TIPO AC                                                                                                                                                                                                                                                                                                                                                                                                                               </v>
          </cell>
          <cell r="C8349" t="str">
            <v xml:space="preserve">UN    </v>
          </cell>
          <cell r="D8349" t="str">
            <v>306,59</v>
          </cell>
        </row>
        <row r="8350">
          <cell r="A8350">
            <v>39455</v>
          </cell>
          <cell r="B8350" t="str">
            <v xml:space="preserve">DISPOSITIVO DR, 4 POLOS, SENSIBILIDADE DE 30 MA, CORRENTE DE 25 A, TIPO AC                                                                                                                                                                                                                                                                                                                                                                                                                                </v>
          </cell>
          <cell r="C8350" t="str">
            <v xml:space="preserve">UN    </v>
          </cell>
          <cell r="D8350" t="str">
            <v>151,71</v>
          </cell>
        </row>
        <row r="8351">
          <cell r="A8351">
            <v>39456</v>
          </cell>
          <cell r="B8351" t="str">
            <v xml:space="preserve">DISPOSITIVO DR, 4 POLOS, SENSIBILIDADE DE 30 MA, CORRENTE DE 40 A, TIPO AC                                                                                                                                                                                                                                                                                                                                                                                                                                </v>
          </cell>
          <cell r="C8351" t="str">
            <v xml:space="preserve">UN    </v>
          </cell>
          <cell r="D8351" t="str">
            <v>151,82</v>
          </cell>
        </row>
        <row r="8352">
          <cell r="A8352">
            <v>39457</v>
          </cell>
          <cell r="B8352" t="str">
            <v xml:space="preserve">DISPOSITIVO DR, 4 POLOS, SENSIBILIDADE DE 30 MA, CORRENTE DE 63 A, TIPO AC                                                                                                                                                                                                                                                                                                                                                                                                                                </v>
          </cell>
          <cell r="C8352" t="str">
            <v xml:space="preserve">UN    </v>
          </cell>
          <cell r="D8352" t="str">
            <v>165,51</v>
          </cell>
        </row>
        <row r="8353">
          <cell r="A8353">
            <v>39458</v>
          </cell>
          <cell r="B8353" t="str">
            <v xml:space="preserve">DISPOSITIVO DR, 4 POLOS, SENSIBILIDADE DE 30 MA, CORRENTE DE 80 A, TIPO AC                                                                                                                                                                                                                                                                                                                                                                                                                                </v>
          </cell>
          <cell r="C8353" t="str">
            <v xml:space="preserve">UN    </v>
          </cell>
          <cell r="D8353" t="str">
            <v>308,85</v>
          </cell>
        </row>
        <row r="8354">
          <cell r="A8354">
            <v>39464</v>
          </cell>
          <cell r="B8354" t="str">
            <v xml:space="preserve">DISPOSITIVO DR, 4 POLOS, SENSIBILIDADE DE 300 MA, CORRENTE DE 100 A, TIPO AC                                                                                                                                                                                                                                                                                                                                                                                                                              </v>
          </cell>
          <cell r="C8354" t="str">
            <v xml:space="preserve">UN    </v>
          </cell>
          <cell r="D8354" t="str">
            <v>496,65</v>
          </cell>
        </row>
        <row r="8355">
          <cell r="A8355">
            <v>39460</v>
          </cell>
          <cell r="B8355" t="str">
            <v xml:space="preserve">DISPOSITIVO DR, 4 POLOS, SENSIBILIDADE DE 300 MA, CORRENTE DE 25 A, TIPO AC                                                                                                                                                                                                                                                                                                                                                                                                                               </v>
          </cell>
          <cell r="C8355" t="str">
            <v xml:space="preserve">UN    </v>
          </cell>
          <cell r="D8355" t="str">
            <v>188,37</v>
          </cell>
        </row>
        <row r="8356">
          <cell r="A8356">
            <v>39461</v>
          </cell>
          <cell r="B8356" t="str">
            <v xml:space="preserve">DISPOSITIVO DR, 4 POLOS, SENSIBILIDADE DE 300 MA, CORRENTE DE 40 A, TIPO AC                                                                                                                                                                                                                                                                                                                                                                                                                               </v>
          </cell>
          <cell r="C8356" t="str">
            <v xml:space="preserve">UN    </v>
          </cell>
          <cell r="D8356" t="str">
            <v>220,72</v>
          </cell>
        </row>
        <row r="8357">
          <cell r="A8357">
            <v>39462</v>
          </cell>
          <cell r="B8357" t="str">
            <v xml:space="preserve">DISPOSITIVO DR, 4 POLOS, SENSIBILIDADE DE 300 MA, CORRENTE DE 63 A, TIPO AC                                                                                                                                                                                                                                                                                                                                                                                                                               </v>
          </cell>
          <cell r="C8357" t="str">
            <v xml:space="preserve">UN    </v>
          </cell>
          <cell r="D8357" t="str">
            <v>212,72</v>
          </cell>
        </row>
        <row r="8358">
          <cell r="A8358">
            <v>39463</v>
          </cell>
          <cell r="B8358" t="str">
            <v xml:space="preserve">DISPOSITIVO DR, 4 POLOS, SENSIBILIDADE DE 300 MA, CORRENTE DE 80 A, TIPO AC                                                                                                                                                                                                                                                                                                                                                                                                                               </v>
          </cell>
          <cell r="C8358" t="str">
            <v xml:space="preserve">UN    </v>
          </cell>
          <cell r="D8358" t="str">
            <v>492,80</v>
          </cell>
        </row>
        <row r="8359">
          <cell r="A8359">
            <v>26039</v>
          </cell>
          <cell r="B8359" t="str">
            <v xml:space="preserve">DISTRIBUIDOR DE AGREGADOS AUTOPROPELIDO, CAP 3 M3, A DIESEL, 6 CC, 176 CV                                                                                                                                                                                                                                                                                                                                                                                                                                 </v>
          </cell>
          <cell r="C8359" t="str">
            <v xml:space="preserve">UN    </v>
          </cell>
          <cell r="D8359" t="str">
            <v>249.588,52</v>
          </cell>
        </row>
        <row r="8360">
          <cell r="A8360">
            <v>2401</v>
          </cell>
          <cell r="B8360" t="str">
            <v xml:space="preserve">DISTRIBUIDOR DE AGREGADOS REBOCAVEL, CAPACIDADE 1,9 M3, LARGURA DE TRABALHO 3,66 M                                                                                                                                                                                                                                                                                                                                                                                                                        </v>
          </cell>
          <cell r="C8360" t="str">
            <v xml:space="preserve">UN    </v>
          </cell>
          <cell r="D8360" t="str">
            <v>57.408,12</v>
          </cell>
        </row>
        <row r="8361">
          <cell r="A8361">
            <v>38870</v>
          </cell>
          <cell r="B8361" t="str">
            <v xml:space="preserve">DISTRIBUIDOR METALICO, COM ROSCA, 2 SAIDAS, DN 1" X 1/2", PARA CONEXAO COM ANEL DESLIZANTE EM TUBO PEX                                                                                                                                                                                                                                                                                                                                                                                                    </v>
          </cell>
          <cell r="C8361" t="str">
            <v xml:space="preserve">UN    </v>
          </cell>
          <cell r="D8361" t="str">
            <v>36,45</v>
          </cell>
        </row>
        <row r="8362">
          <cell r="A8362">
            <v>38869</v>
          </cell>
          <cell r="B8362" t="str">
            <v xml:space="preserve">DISTRIBUIDOR METALICO, COM ROSCA, 2 SAIDAS, DN 3/4" X 1/2", PARA CONEXAO COM ANEL DESLIZANTE EM TUBO PEX                                                                                                                                                                                                                                                                                                                                                                                                  </v>
          </cell>
          <cell r="C8362" t="str">
            <v xml:space="preserve">UN    </v>
          </cell>
          <cell r="D8362" t="str">
            <v>32,15</v>
          </cell>
        </row>
        <row r="8363">
          <cell r="A8363">
            <v>38872</v>
          </cell>
          <cell r="B8363" t="str">
            <v xml:space="preserve">DISTRIBUIDOR METALICO, COM ROSCA, 3 SAIDAS, DN 1" X 1/2", PARA CONEXAO COM ANEL DESLIZANTE EM TUBO PEX                                                                                                                                                                                                                                                                                                                                                                                                    </v>
          </cell>
          <cell r="C8363" t="str">
            <v xml:space="preserve">UN    </v>
          </cell>
          <cell r="D8363" t="str">
            <v>49,79</v>
          </cell>
        </row>
        <row r="8364">
          <cell r="A8364">
            <v>38871</v>
          </cell>
          <cell r="B8364" t="str">
            <v xml:space="preserve">DISTRIBUIDOR METALICO, COM ROSCA, 3 SAIDAS, DN 3/4" X 1/2", PARA CONEXAO COM ANEL DESLIZANTE EM TUBO PEX                                                                                                                                                                                                                                                                                                                                                                                                  </v>
          </cell>
          <cell r="C8364" t="str">
            <v xml:space="preserve">UN    </v>
          </cell>
          <cell r="D8364" t="str">
            <v>40,05</v>
          </cell>
        </row>
        <row r="8365">
          <cell r="A8365">
            <v>39283</v>
          </cell>
          <cell r="B8365" t="str">
            <v xml:space="preserve">DISTRIBUIDOR, PLASTICO, 2 SAIDAS, DN 32 X 16 MM, PARA CONEXAO COM CRIMPAGEM EM TUBO PEX                                                                                                                                                                                                                                                                                                                                                                                                                   </v>
          </cell>
          <cell r="C8365" t="str">
            <v xml:space="preserve">UN    </v>
          </cell>
          <cell r="D8365" t="str">
            <v>124,76</v>
          </cell>
        </row>
        <row r="8366">
          <cell r="A8366">
            <v>39284</v>
          </cell>
          <cell r="B8366" t="str">
            <v xml:space="preserve">DISTRIBUIDOR, PLASTICO, 2 SAIDAS, DN 32 X 20 MM, PARA CONEXAO COM CRIMPAGEM EM TUBO PEX                                                                                                                                                                                                                                                                                                                                                                                                                   </v>
          </cell>
          <cell r="C8366" t="str">
            <v xml:space="preserve">UN    </v>
          </cell>
          <cell r="D8366" t="str">
            <v>135,20</v>
          </cell>
        </row>
        <row r="8367">
          <cell r="A8367">
            <v>39285</v>
          </cell>
          <cell r="B8367" t="str">
            <v xml:space="preserve">DISTRIBUIDOR, PLASTICO, 2 SAIDAS, DN 32 X 25 MM, PARA CONEXAO COM CRIMPAGEM EM TUBO PEX                                                                                                                                                                                                                                                                                                                                                                                                                   </v>
          </cell>
          <cell r="C8367" t="str">
            <v xml:space="preserve">UN    </v>
          </cell>
          <cell r="D8367" t="str">
            <v>137,15</v>
          </cell>
        </row>
        <row r="8368">
          <cell r="A8368">
            <v>39286</v>
          </cell>
          <cell r="B8368" t="str">
            <v xml:space="preserve">DISTRIBUIDOR, PLASTICO, 3 SAIDAS, DN 32 X 16 MM, PARA CONEXAO COM CRIMPAGEM EM TUBO PEX                                                                                                                                                                                                                                                                                                                                                                                                                   </v>
          </cell>
          <cell r="C8368" t="str">
            <v xml:space="preserve">UN    </v>
          </cell>
          <cell r="D8368" t="str">
            <v>134,16</v>
          </cell>
        </row>
        <row r="8369">
          <cell r="A8369">
            <v>39287</v>
          </cell>
          <cell r="B8369" t="str">
            <v xml:space="preserve">DISTRIBUIDOR, PLASTICO, 3 SAIDAS, DN 32 X 20 MM, PARA CONEXAO COM CRIMPAGEM EM TUBO PEX                                                                                                                                                                                                                                                                                                                                                                                                                   </v>
          </cell>
          <cell r="C8369" t="str">
            <v xml:space="preserve">UN    </v>
          </cell>
          <cell r="D8369" t="str">
            <v>157,53</v>
          </cell>
        </row>
        <row r="8370">
          <cell r="A8370">
            <v>39288</v>
          </cell>
          <cell r="B8370" t="str">
            <v xml:space="preserve">DISTRIBUIDOR, PLASTICO, 3 SAIDAS, DN 32 X 25 MM, PARA CONEXAO COM CRIMPAGEM EM TUBO PEX                                                                                                                                                                                                                                                                                                                                                                                                                   </v>
          </cell>
          <cell r="C8370" t="str">
            <v xml:space="preserve">UN    </v>
          </cell>
          <cell r="D8370" t="str">
            <v>168,12</v>
          </cell>
        </row>
        <row r="8371">
          <cell r="A8371">
            <v>2414</v>
          </cell>
          <cell r="B8371" t="str">
            <v xml:space="preserve">DIVISORIA (N2) PAINEL/VIDRO - PAINEL C/ MSO/COMEIA E=35MM - MONTANTE/RODAPE DUPLO ACO GALV PINTADO - COLOCADA                                                                                                                                                                                                                                                                                                                                                                                             </v>
          </cell>
          <cell r="C8371" t="str">
            <v xml:space="preserve">M2    </v>
          </cell>
          <cell r="D8371" t="str">
            <v>111,72</v>
          </cell>
        </row>
        <row r="8372">
          <cell r="A8372">
            <v>2413</v>
          </cell>
          <cell r="B8372" t="str">
            <v xml:space="preserve">DIVISORIA (N2) PAINEL/VIDRO - PAINEL C/ MSO/COMEIA E=35MM - PERFIS SIMPLES ACO GALV PINTADO - COLOCADA                                                                                                                                                                                                                                                                                                                                                                                                    </v>
          </cell>
          <cell r="C8372" t="str">
            <v xml:space="preserve">M2    </v>
          </cell>
          <cell r="D8372" t="str">
            <v>107,48</v>
          </cell>
        </row>
        <row r="8373">
          <cell r="A8373">
            <v>2405</v>
          </cell>
          <cell r="B8373" t="str">
            <v xml:space="preserve">DIVISORIA (N2) PAINEL/VIDRO - PAINEL MSO/COMEIA E=35MM - MONTANTE/RODAPE DUPLO ALUMINIO ANOD NAT - COLOCADA                                                                                                                                                                                                                                                                                                                                                                                               </v>
          </cell>
          <cell r="C8373" t="str">
            <v xml:space="preserve">M2    </v>
          </cell>
          <cell r="D8373" t="str">
            <v>125,10</v>
          </cell>
        </row>
        <row r="8374">
          <cell r="A8374">
            <v>13361</v>
          </cell>
          <cell r="B8374" t="str">
            <v xml:space="preserve">DIVISORIA (N2) PAINEL/VIDRO - PAINEL MSO/COMEIA E=35MM - PERFIS SIMPLES ALUMINIO ANOD NAT - COLOCADA                                                                                                                                                                                                                                                                                                                                                                                                      </v>
          </cell>
          <cell r="C8374" t="str">
            <v xml:space="preserve">M2    </v>
          </cell>
          <cell r="D8374" t="str">
            <v>104,65</v>
          </cell>
        </row>
        <row r="8375">
          <cell r="A8375">
            <v>11987</v>
          </cell>
          <cell r="B8375" t="str">
            <v xml:space="preserve">DIVISORIA (N2) PAINEL/VIDRO - PAINEL VERMICULITA E=35MM - PERFIS SIMPLES ALUMINIO ANOD NATURAL - COLOCADA                                                                                                                                                                                                                                                                                                                                                                                                 </v>
          </cell>
          <cell r="C8375" t="str">
            <v xml:space="preserve">M2    </v>
          </cell>
          <cell r="D8375" t="str">
            <v>280,02</v>
          </cell>
        </row>
        <row r="8376">
          <cell r="A8376">
            <v>2416</v>
          </cell>
          <cell r="B8376" t="str">
            <v xml:space="preserve">DIVISORIA (N3) PAINEL/VIDRO/PAINEL MSO/COMEIA E=35MM - MONTANTE/RODAPE DUPLO ACO GALV PINTADO - COLOCADA                                                                                                                                                                                                                                                                                                                                                                                                  </v>
          </cell>
          <cell r="C8376" t="str">
            <v xml:space="preserve">M2    </v>
          </cell>
          <cell r="D8376" t="str">
            <v>123,89</v>
          </cell>
        </row>
        <row r="8377">
          <cell r="A8377">
            <v>2412</v>
          </cell>
          <cell r="B8377" t="str">
            <v xml:space="preserve">DIVISORIA (N3) PAINEL/VIDRO/PAINEL MSO/COMEIA E=35MM - MONTANTE/RODAPE DUPLO ALUMINIO ANOD NAT - COLOCADA                                                                                                                                                                                                                                                                                                                                                                                                 </v>
          </cell>
          <cell r="C8377" t="str">
            <v xml:space="preserve">M2    </v>
          </cell>
          <cell r="D8377" t="str">
            <v>119,64</v>
          </cell>
        </row>
        <row r="8378">
          <cell r="A8378">
            <v>2411</v>
          </cell>
          <cell r="B8378" t="str">
            <v xml:space="preserve">DIVISORIA (N3) PAINEL/VIDRO/PAINEL MSO/COMEIA E=35MM - PERFIS SIMPLES ACO GALV PINTADO - COLOCADA                                                                                                                                                                                                                                                                                                                                                                                                         </v>
          </cell>
          <cell r="C8378" t="str">
            <v xml:space="preserve">M2    </v>
          </cell>
          <cell r="D8378" t="str">
            <v>104,65</v>
          </cell>
        </row>
        <row r="8379">
          <cell r="A8379">
            <v>2406</v>
          </cell>
          <cell r="B8379" t="str">
            <v xml:space="preserve">DIVISORIA (N3) PAINEL/VIDRO/PAINEL MSO/COMEIA E=35MM - PERFIS SIMPLES ALUMINIO ANOD NAT - COLOCADA                                                                                                                                                                                                                                                                                                                                                                                                        </v>
          </cell>
          <cell r="C8379" t="str">
            <v xml:space="preserve">M2    </v>
          </cell>
          <cell r="D8379" t="str">
            <v>101,82</v>
          </cell>
        </row>
        <row r="8380">
          <cell r="A8380">
            <v>10571</v>
          </cell>
          <cell r="B8380" t="str">
            <v xml:space="preserve">DIVISORIA (N3) PAINEL/VIDRO/PAINEL VERMICULITA E=35MM - MONTANTE/RODAPE DUPLO ALUMINIO ANOD NATURAL - COLOCADA                                                                                                                                                                                                                                                                                                                                                                                            </v>
          </cell>
          <cell r="C8380" t="str">
            <v xml:space="preserve">M2    </v>
          </cell>
          <cell r="D8380" t="str">
            <v>248,91</v>
          </cell>
        </row>
        <row r="8381">
          <cell r="A8381">
            <v>11985</v>
          </cell>
          <cell r="B8381" t="str">
            <v xml:space="preserve">DIVISORIA (N3) PAINEL/VIDRO/PAINEL VERMICULITA E=35MM - MONTANTE/RODAPE PERFIL DUPLO ACO GALV PINTADO - COLOCADA                                                                                                                                                                                                                                                                                                                                                                                          </v>
          </cell>
          <cell r="C8381" t="str">
            <v xml:space="preserve">M2    </v>
          </cell>
          <cell r="D8381" t="str">
            <v>240,42</v>
          </cell>
        </row>
        <row r="8382">
          <cell r="A8382">
            <v>2410</v>
          </cell>
          <cell r="B8382" t="str">
            <v xml:space="preserve">DIVISORIA CEGA (N1) - PAINEL MSO/COMEIA E=35MM - MONTANTE/RODAPE DUPLO   ACO GALV PINTADO - COLOCADA                                                                                                                                                                                                                                                                                                                                                                                                      </v>
          </cell>
          <cell r="C8382" t="str">
            <v xml:space="preserve">M2    </v>
          </cell>
          <cell r="D8382" t="str">
            <v>106,07</v>
          </cell>
        </row>
        <row r="8383">
          <cell r="A8383">
            <v>2417</v>
          </cell>
          <cell r="B8383" t="str">
            <v xml:space="preserve">DIVISORIA CEGA (N1) - PAINEL MSO/COMEIA E=35MM - MONTANTE/RODAPE DUPLO ALUMINIO ANOD NAT - COLOCADA                                                                                                                                                                                                                                                                                                                                                                                                       </v>
          </cell>
          <cell r="C8383" t="str">
            <v xml:space="preserve">M2    </v>
          </cell>
          <cell r="D8383" t="str">
            <v>113,14</v>
          </cell>
        </row>
        <row r="8384">
          <cell r="A8384">
            <v>2415</v>
          </cell>
          <cell r="B8384" t="str">
            <v xml:space="preserve">DIVISORIA CEGA (N1) - PAINEL MSO/COMEIA E=35MM - PERFIS SIMPLES ACO GALV PINTADO   - COLOCADA                                                                                                                                                                                                                                                                                                                                                                                                             </v>
          </cell>
          <cell r="C8384" t="str">
            <v xml:space="preserve">M2    </v>
          </cell>
          <cell r="D8384" t="str">
            <v>90,51</v>
          </cell>
        </row>
        <row r="8385">
          <cell r="A8385">
            <v>13360</v>
          </cell>
          <cell r="B8385" t="str">
            <v xml:space="preserve">DIVISORIA CEGA (N1) - PAINEL MSO/COMEIA E=35MM - PERFIS SIMPLES ALUMINIO ANOD NAT - COLOCADA                                                                                                                                                                                                                                                                                                                                                                                                              </v>
          </cell>
          <cell r="C8385" t="str">
            <v xml:space="preserve">M2    </v>
          </cell>
          <cell r="D8385" t="str">
            <v>90,51</v>
          </cell>
        </row>
        <row r="8386">
          <cell r="A8386">
            <v>11983</v>
          </cell>
          <cell r="B8386" t="str">
            <v xml:space="preserve">DIVISORIA CEGA (N1) - PAINEL VERMICULITA E=35MM - MONTANTE/RODAPE PERFIS SIMPLES ACO GALV PINTADO - COLOCADA                                                                                                                                                                                                                                                                                                                                                                                              </v>
          </cell>
          <cell r="C8386" t="str">
            <v xml:space="preserve">M2    </v>
          </cell>
          <cell r="D8386" t="str">
            <v>220,62</v>
          </cell>
        </row>
        <row r="8387">
          <cell r="A8387">
            <v>11986</v>
          </cell>
          <cell r="B8387" t="str">
            <v xml:space="preserve">DIVISORIA CEGA (N1) - PAINEL VERMICULITA E=35MM - PERFIS SIMPLES ALUMINIO ANOD NATURAL - COLOCADA                                                                                                                                                                                                                                                                                                                                                                                                         </v>
          </cell>
          <cell r="C8387" t="str">
            <v xml:space="preserve">M2    </v>
          </cell>
          <cell r="D8387" t="str">
            <v>268,71</v>
          </cell>
        </row>
        <row r="8388">
          <cell r="A8388">
            <v>25976</v>
          </cell>
          <cell r="B8388" t="str">
            <v xml:space="preserve">DIVISORIA EM GRANITO, COM DUAS FACES POLIDAS, TIPO ANDORINHA/ QUARTZ/ CASTELO/ CORUMBA OU OUTROS EQUIVALENTES DA REGIAO, E=  *3,0* CM                                                                                                                                                                                                                                                                                                                                                                     </v>
          </cell>
          <cell r="C8388" t="str">
            <v xml:space="preserve">M2    </v>
          </cell>
          <cell r="D8388" t="str">
            <v>485,15</v>
          </cell>
        </row>
        <row r="8389">
          <cell r="A8389">
            <v>10629</v>
          </cell>
          <cell r="B8389" t="str">
            <v xml:space="preserve">DIVISORIA EM MARMORE, COM DUAS FACES POLIDAS, BRANCO COMUM, E=  *3,0* CM                                                                                                                                                                                                                                                                                                                                                                                                                                  </v>
          </cell>
          <cell r="C8389" t="str">
            <v xml:space="preserve">M2    </v>
          </cell>
          <cell r="D8389" t="str">
            <v>457,29</v>
          </cell>
        </row>
        <row r="8390">
          <cell r="A8390">
            <v>10698</v>
          </cell>
          <cell r="B8390" t="str">
            <v xml:space="preserve">DIVISORIA, PLACA  PRE-MOLDADA EM GRANILITE, MARMORITE OU GRANITINA,  E = *3 CM                                                                                                                                                                                                                                                                                                                                                                                                                            </v>
          </cell>
          <cell r="C8390" t="str">
            <v xml:space="preserve">M2    </v>
          </cell>
          <cell r="D8390" t="str">
            <v>153,04</v>
          </cell>
        </row>
        <row r="8391">
          <cell r="A8391">
            <v>40521</v>
          </cell>
          <cell r="B8391" t="str">
            <v xml:space="preserve">DOBRADEIRA ELETROMECANICA DE VERGALHAO, PARA ACO DE DIAMETRO ATE 1 1/2 "Â, MOTOR ELETRICO TRIFASICO, POTENCIA DE 3 HP ATE 5 HP                                                                                                                                                                                                                                                                                                                                                                           </v>
          </cell>
          <cell r="C8391" t="str">
            <v xml:space="preserve">UN    </v>
          </cell>
          <cell r="D8391" t="str">
            <v>68.802,35</v>
          </cell>
        </row>
        <row r="8392">
          <cell r="A8392">
            <v>2432</v>
          </cell>
          <cell r="B8392" t="str">
            <v xml:space="preserve">DOBRADICA EM ACO/FERRO, 3 1/2" X  3", E= 1,9  A 2 MM, COM ANEL,  CROMADO OU ZINCADO, TAMPA BOLA, COM PARAFUSOS                                                                                                                                                                                                                                                                                                                                                                                            </v>
          </cell>
          <cell r="C8392" t="str">
            <v xml:space="preserve">UN    </v>
          </cell>
          <cell r="D8392" t="str">
            <v>38,61</v>
          </cell>
        </row>
        <row r="8393">
          <cell r="A8393">
            <v>2418</v>
          </cell>
          <cell r="B8393" t="str">
            <v xml:space="preserve">DOBRADICA EM ACO/FERRO, 3" X 2 1/2", E= 1,2 A 1,8 MM, SEM ANEL,  CROMADO OU ZINCADO, TAMPA BOLA, COM PARAFUSOS                                                                                                                                                                                                                                                                                                                                                                                            </v>
          </cell>
          <cell r="C8393" t="str">
            <v xml:space="preserve">UN    </v>
          </cell>
          <cell r="D8393" t="str">
            <v>17,91</v>
          </cell>
        </row>
        <row r="8394">
          <cell r="A8394">
            <v>2433</v>
          </cell>
          <cell r="B8394" t="str">
            <v xml:space="preserve">DOBRADICA EM ACO/FERRO, 3" X 2 1/2", E= 1,2 A 1,8 MM, SEM ANEL,  CROMADO OU ZINCADO, TAMPA CHATA, COM PARAFUSOS                                                                                                                                                                                                                                                                                                                                                                                           </v>
          </cell>
          <cell r="C8394" t="str">
            <v xml:space="preserve">UN    </v>
          </cell>
          <cell r="D8394" t="str">
            <v>13,08</v>
          </cell>
        </row>
        <row r="8395">
          <cell r="A8395">
            <v>2420</v>
          </cell>
          <cell r="B8395" t="str">
            <v xml:space="preserve">DOBRADICA EM ACO/FERRO, 3" X 2 1/2", E= 1,9 A 2 MM, SEM ANEL,  CROMADO OU ZINCADO, TAMPA BOLA, COM PARAFUSOS                                                                                                                                                                                                                                                                                                                                                                                              </v>
          </cell>
          <cell r="C8395" t="str">
            <v xml:space="preserve">UN    </v>
          </cell>
          <cell r="D8395" t="str">
            <v>22,46</v>
          </cell>
        </row>
        <row r="8396">
          <cell r="A8396">
            <v>2421</v>
          </cell>
          <cell r="B8396" t="str">
            <v xml:space="preserve">DOBRADICA EM ACO/FERRO, 4" X 3", E= 2,2 A 3,0 MM, COM ANEL, CROMADO OU ZINCADO,TAMPA BOLA, COM PARAFUSOS                                                                                                                                                                                                                                                                                                                                                                                                  </v>
          </cell>
          <cell r="C8396" t="str">
            <v xml:space="preserve">UN    </v>
          </cell>
          <cell r="D8396" t="str">
            <v>49,01</v>
          </cell>
        </row>
        <row r="8397">
          <cell r="A8397">
            <v>11447</v>
          </cell>
          <cell r="B8397" t="str">
            <v xml:space="preserve">DOBRADICA EM LATAO, 3 " X 2 1/2 ", E= 1,9 A 2 MM, COM ANEL, CROMADO, TAMPA BOLA, COM PARAFUSOS                                                                                                                                                                                                                                                                                                                                                                                                            </v>
          </cell>
          <cell r="C8397" t="str">
            <v xml:space="preserve">UN    </v>
          </cell>
          <cell r="D8397" t="str">
            <v>44,39</v>
          </cell>
        </row>
        <row r="8398">
          <cell r="A8398">
            <v>2429</v>
          </cell>
          <cell r="B8398" t="str">
            <v xml:space="preserve">DOBRADICA EM LATAO, 4" X 3", E= 2,2 A 3,0 MM, COM ANEL,  TAMPA BOLA, COM PARAFUSOS                                                                                                                                                                                                                                                                                                                                                                                                                        </v>
          </cell>
          <cell r="C8398" t="str">
            <v xml:space="preserve">UN    </v>
          </cell>
          <cell r="D8398" t="str">
            <v>112,36</v>
          </cell>
        </row>
        <row r="8399">
          <cell r="A8399">
            <v>11449</v>
          </cell>
          <cell r="B8399" t="str">
            <v xml:space="preserve">DOBRADICA TIPO PIANO EM ACO/FERRO, 1'' X 3 M, GALVANIZADO, COM PARAFUSOS                                                                                                                                                                                                                                                                                                                                                                                                                                  </v>
          </cell>
          <cell r="C8399" t="str">
            <v xml:space="preserve">UN    </v>
          </cell>
          <cell r="D8399" t="str">
            <v>121,04</v>
          </cell>
        </row>
        <row r="8400">
          <cell r="A8400">
            <v>11451</v>
          </cell>
          <cell r="B8400" t="str">
            <v xml:space="preserve">DOBRADICA TIPO VAI-E-VEM EM ACO/FERRO, TAMANHO 3'', GALVANIZADO, COM PARAFUSOS                                                                                                                                                                                                                                                                                                                                                                                                                            </v>
          </cell>
          <cell r="C8400" t="str">
            <v xml:space="preserve">UN    </v>
          </cell>
          <cell r="D8400" t="str">
            <v>119,01</v>
          </cell>
        </row>
        <row r="8401">
          <cell r="A8401">
            <v>11116</v>
          </cell>
          <cell r="B8401" t="str">
            <v xml:space="preserve">DOMOS INDIVIDUAL EM ACRILICO BRANCO *95 X 95* CM, SEM INSTALACAO                                                                                                                                                                                                                                                                                                                                                                                                                                          </v>
          </cell>
          <cell r="C8401" t="str">
            <v xml:space="preserve">UN    </v>
          </cell>
          <cell r="D8401" t="str">
            <v>444,59</v>
          </cell>
        </row>
        <row r="8402">
          <cell r="A8402">
            <v>38411</v>
          </cell>
          <cell r="B8402" t="str">
            <v xml:space="preserve">DOSADOR DE AREIA, CAPACIDADE DE *26* LITROS                                                                                                                                                                                                                                                                                                                                                                                                                                                               </v>
          </cell>
          <cell r="C8402" t="str">
            <v xml:space="preserve">UN    </v>
          </cell>
          <cell r="D8402" t="str">
            <v>1.368,94</v>
          </cell>
        </row>
        <row r="8403">
          <cell r="A8403">
            <v>1370</v>
          </cell>
          <cell r="B8403" t="str">
            <v xml:space="preserve">DUCHA HIGIENICA PLASTICA COM REGISTRO METALICO 1/2 "                                                                                                                                                                                                                                                                                                                                                                                                                                                      </v>
          </cell>
          <cell r="C8403" t="str">
            <v xml:space="preserve">UN    </v>
          </cell>
          <cell r="D8403" t="str">
            <v>76,26</v>
          </cell>
        </row>
        <row r="8404">
          <cell r="A8404">
            <v>38189</v>
          </cell>
          <cell r="B8404" t="str">
            <v xml:space="preserve">DUCHA METALICA DE PAREDE, ARTICULAVEL, COM BRACO/CANO, SEM DESVIADOR                                                                                                                                                                                                                                                                                                                                                                                                                                      </v>
          </cell>
          <cell r="C8404" t="str">
            <v xml:space="preserve">UN    </v>
          </cell>
          <cell r="D8404" t="str">
            <v>158,73</v>
          </cell>
        </row>
        <row r="8405">
          <cell r="A8405">
            <v>38190</v>
          </cell>
          <cell r="B8405" t="str">
            <v xml:space="preserve">DUCHA METALICA DE PAREDE, ARTICULAVEL, COM DESVIADOR E DUCHA MANUAL                                                                                                                                                                                                                                                                                                                                                                                                                                       </v>
          </cell>
          <cell r="C8405" t="str">
            <v xml:space="preserve">UN    </v>
          </cell>
          <cell r="D8405" t="str">
            <v>356,94</v>
          </cell>
        </row>
        <row r="8406">
          <cell r="A8406">
            <v>36516</v>
          </cell>
          <cell r="B8406" t="str">
            <v xml:space="preserve">DUMPER COM CAPACIDADE DE CARGA DE 1700 KG, PARTIDA ELETRICA, MOTOR DIESEL COM POTENCIA DE 16 CV                                                                                                                                                                                                                                                                                                                                                                                                           </v>
          </cell>
          <cell r="C8406" t="str">
            <v xml:space="preserve">UN    </v>
          </cell>
          <cell r="D8406" t="str">
            <v>62.308,40</v>
          </cell>
        </row>
        <row r="8407">
          <cell r="A8407">
            <v>34777</v>
          </cell>
          <cell r="B8407" t="str">
            <v xml:space="preserve">ELEMENTO VAZADO CERAMICO 25 X 18 X 7 CM                                                                                                                                                                                                                                                                                                                                                                                                                                                                   </v>
          </cell>
          <cell r="C8407" t="str">
            <v xml:space="preserve">UN    </v>
          </cell>
          <cell r="D8407" t="str">
            <v>1,18</v>
          </cell>
        </row>
        <row r="8408">
          <cell r="A8408">
            <v>7273</v>
          </cell>
          <cell r="B8408" t="str">
            <v xml:space="preserve">ELEMENTO VAZADO CERAMICO 7 X 20 X 20 CM                                                                                                                                                                                                                                                                                                                                                                                                                                                                   </v>
          </cell>
          <cell r="C8408" t="str">
            <v xml:space="preserve">UN    </v>
          </cell>
          <cell r="D8408" t="str">
            <v>1,94</v>
          </cell>
        </row>
        <row r="8409">
          <cell r="A8409">
            <v>7272</v>
          </cell>
          <cell r="B8409" t="str">
            <v xml:space="preserve">ELEMENTO VAZADO CERAMICO 9 X 20 X 20 CM                                                                                                                                                                                                                                                                                                                                                                                                                                                                   </v>
          </cell>
          <cell r="C8409" t="str">
            <v xml:space="preserve">UN    </v>
          </cell>
          <cell r="D8409" t="str">
            <v>2,70</v>
          </cell>
        </row>
        <row r="8410">
          <cell r="A8410">
            <v>10605</v>
          </cell>
          <cell r="B8410" t="str">
            <v xml:space="preserve">ELEMENTO VAZADO DE CONCRETO, QUADRICULADO, 1 FURO *10 X 10 X 10* CM                                                                                                                                                                                                                                                                                                                                                                                                                                       </v>
          </cell>
          <cell r="C8410" t="str">
            <v xml:space="preserve">UN    </v>
          </cell>
          <cell r="D8410" t="str">
            <v>1,64</v>
          </cell>
        </row>
        <row r="8411">
          <cell r="A8411">
            <v>10604</v>
          </cell>
          <cell r="B8411" t="str">
            <v xml:space="preserve">ELEMENTO VAZADO DE CONCRETO, QUADRICULADO, 1 FURO *20 X 10 X 7* CM                                                                                                                                                                                                                                                                                                                                                                                                                                        </v>
          </cell>
          <cell r="C8411" t="str">
            <v xml:space="preserve">UN    </v>
          </cell>
          <cell r="D8411" t="str">
            <v>3,28</v>
          </cell>
        </row>
        <row r="8412">
          <cell r="A8412">
            <v>672</v>
          </cell>
          <cell r="B8412" t="str">
            <v xml:space="preserve">ELEMENTO VAZADO DE CONCRETO, QUADRICULADO, 1 FURO *20 X 20 X 6,5* CM                                                                                                                                                                                                                                                                                                                                                                                                                                      </v>
          </cell>
          <cell r="C8412" t="str">
            <v xml:space="preserve">UN    </v>
          </cell>
          <cell r="D8412" t="str">
            <v>3,31</v>
          </cell>
        </row>
        <row r="8413">
          <cell r="A8413">
            <v>668</v>
          </cell>
          <cell r="B8413" t="str">
            <v xml:space="preserve">ELEMENTO VAZADO DE CONCRETO, QUADRICULADO, 16 FUROS *29 X 29 X 6* CM                                                                                                                                                                                                                                                                                                                                                                                                                                      </v>
          </cell>
          <cell r="C8413" t="str">
            <v xml:space="preserve">UN    </v>
          </cell>
          <cell r="D8413" t="str">
            <v>5,21</v>
          </cell>
        </row>
        <row r="8414">
          <cell r="A8414">
            <v>10578</v>
          </cell>
          <cell r="B8414" t="str">
            <v xml:space="preserve">ELEMENTO VAZADO DE CONCRETO, QUADRICULADO, 16 FUROS *33 X 33 X 10* CM                                                                                                                                                                                                                                                                                                                                                                                                                                     </v>
          </cell>
          <cell r="C8414" t="str">
            <v xml:space="preserve">UN    </v>
          </cell>
          <cell r="D8414" t="str">
            <v>9,09</v>
          </cell>
        </row>
        <row r="8415">
          <cell r="A8415">
            <v>666</v>
          </cell>
          <cell r="B8415" t="str">
            <v xml:space="preserve">ELEMENTO VAZADO DE CONCRETO, QUADRICULADO, 16 FUROS *40 X 40 X 7* CM                                                                                                                                                                                                                                                                                                                                                                                                                                      </v>
          </cell>
          <cell r="C8415" t="str">
            <v xml:space="preserve">UN    </v>
          </cell>
          <cell r="D8415" t="str">
            <v>9,03</v>
          </cell>
        </row>
        <row r="8416">
          <cell r="A8416">
            <v>665</v>
          </cell>
          <cell r="B8416" t="str">
            <v xml:space="preserve">ELEMENTO VAZADO DE CONCRETO, QUADRICULADO, 16 FUROS *50 X 50 X 7* CM                                                                                                                                                                                                                                                                                                                                                                                                                                      </v>
          </cell>
          <cell r="C8416" t="str">
            <v xml:space="preserve">UN    </v>
          </cell>
          <cell r="D8416" t="str">
            <v>16,91</v>
          </cell>
        </row>
        <row r="8417">
          <cell r="A8417">
            <v>10577</v>
          </cell>
          <cell r="B8417" t="str">
            <v xml:space="preserve">ELEMENTO VAZADO DE CONCRETO, QUADRICULADO, 25 FUROS *50 X 50 X 5* CM                                                                                                                                                                                                                                                                                                                                                                                                                                      </v>
          </cell>
          <cell r="C8417" t="str">
            <v xml:space="preserve">UN    </v>
          </cell>
          <cell r="D8417" t="str">
            <v>13,24</v>
          </cell>
        </row>
        <row r="8418">
          <cell r="A8418">
            <v>10583</v>
          </cell>
          <cell r="B8418" t="str">
            <v xml:space="preserve">ELEMENTO VAZADO DE CONCRETO, VENEZIANA *39 X 22 X 15* CM                                                                                                                                                                                                                                                                                                                                                                                                                                                  </v>
          </cell>
          <cell r="C8418" t="str">
            <v xml:space="preserve">UN    </v>
          </cell>
          <cell r="D8418" t="str">
            <v>7,42</v>
          </cell>
        </row>
        <row r="8419">
          <cell r="A8419">
            <v>10579</v>
          </cell>
          <cell r="B8419" t="str">
            <v xml:space="preserve">ELEMENTO VAZADO DE CONCRETO, VENEZIANA *39 X 29 X 10* CM                                                                                                                                                                                                                                                                                                                                                                                                                                                  </v>
          </cell>
          <cell r="C8419" t="str">
            <v xml:space="preserve">UN    </v>
          </cell>
          <cell r="D8419" t="str">
            <v>12,11</v>
          </cell>
        </row>
        <row r="8420">
          <cell r="A8420">
            <v>10582</v>
          </cell>
          <cell r="B8420" t="str">
            <v xml:space="preserve">ELEMENTO VAZADO DE CONCRETO, VENEZIANA *40 X 10 X 10* CM                                                                                                                                                                                                                                                                                                                                                                                                                                                  </v>
          </cell>
          <cell r="C8420" t="str">
            <v xml:space="preserve">UN    </v>
          </cell>
          <cell r="D8420" t="str">
            <v>4,23</v>
          </cell>
        </row>
        <row r="8421">
          <cell r="A8421">
            <v>2436</v>
          </cell>
          <cell r="B8421" t="str">
            <v xml:space="preserve">ELETRICISTA                                                                                                                                                                                                                                                                                                                                                                                                                                                                                               </v>
          </cell>
          <cell r="C8421" t="str">
            <v xml:space="preserve">H     </v>
          </cell>
          <cell r="D8421" t="str">
            <v>19,53</v>
          </cell>
        </row>
        <row r="8422">
          <cell r="A8422">
            <v>40918</v>
          </cell>
          <cell r="B8422" t="str">
            <v xml:space="preserve">ELETRICISTA (MENSALISTA)                                                                                                                                                                                                                                                                                                                                                                                                                                                                                  </v>
          </cell>
          <cell r="C8422" t="str">
            <v xml:space="preserve">MES   </v>
          </cell>
          <cell r="D8422" t="str">
            <v>3.431,67</v>
          </cell>
        </row>
        <row r="8423">
          <cell r="A8423">
            <v>2439</v>
          </cell>
          <cell r="B8423" t="str">
            <v xml:space="preserve">ELETRICISTA DE MANUTENCAO INDUSTRIAL                                                                                                                                                                                                                                                                                                                                                                                                                                                                      </v>
          </cell>
          <cell r="C8423" t="str">
            <v xml:space="preserve">H     </v>
          </cell>
          <cell r="D8423" t="str">
            <v>16,87</v>
          </cell>
        </row>
        <row r="8424">
          <cell r="A8424">
            <v>40923</v>
          </cell>
          <cell r="B8424" t="str">
            <v xml:space="preserve">ELETRICISTA DE MANUTENCAO INDUSTRIAL (MENSALISTA)                                                                                                                                                                                                                                                                                                                                                                                                                                                         </v>
          </cell>
          <cell r="C8424" t="str">
            <v xml:space="preserve">MES   </v>
          </cell>
          <cell r="D8424" t="str">
            <v>2.965,23</v>
          </cell>
        </row>
        <row r="8425">
          <cell r="A8425">
            <v>10998</v>
          </cell>
          <cell r="B8425" t="str">
            <v xml:space="preserve">ELETRODO REVESTIDO AWS - E-6010, DIAMETRO IGUAL A 4,00 MM                                                                                                                                                                                                                                                                                                                                                                                                                                                 </v>
          </cell>
          <cell r="C8425" t="str">
            <v xml:space="preserve">KG    </v>
          </cell>
          <cell r="D8425" t="str">
            <v>33,01</v>
          </cell>
        </row>
        <row r="8426">
          <cell r="A8426">
            <v>11002</v>
          </cell>
          <cell r="B8426" t="str">
            <v xml:space="preserve">ELETRODO REVESTIDO AWS - E6013, DIAMETRO IGUAL A 2,50 MM                                                                                                                                                                                                                                                                                                                                                                                                                                                  </v>
          </cell>
          <cell r="C8426" t="str">
            <v xml:space="preserve">KG    </v>
          </cell>
          <cell r="D8426" t="str">
            <v>30,24</v>
          </cell>
        </row>
        <row r="8427">
          <cell r="A8427">
            <v>10999</v>
          </cell>
          <cell r="B8427" t="str">
            <v xml:space="preserve">ELETRODO REVESTIDO AWS - E6013, DIAMETRO IGUAL A 4,00 MM                                                                                                                                                                                                                                                                                                                                                                                                                                                  </v>
          </cell>
          <cell r="C8427" t="str">
            <v xml:space="preserve">KG    </v>
          </cell>
          <cell r="D8427" t="str">
            <v>29,05</v>
          </cell>
        </row>
        <row r="8428">
          <cell r="A8428">
            <v>10997</v>
          </cell>
          <cell r="B8428" t="str">
            <v xml:space="preserve">ELETRODO REVESTIDO AWS - E7018, DIAMETRO IGUAL A 4,00 MM                                                                                                                                                                                                                                                                                                                                                                                                                                                  </v>
          </cell>
          <cell r="C8428" t="str">
            <v xml:space="preserve">KG    </v>
          </cell>
          <cell r="D8428" t="str">
            <v>31,49</v>
          </cell>
        </row>
        <row r="8429">
          <cell r="A8429">
            <v>2685</v>
          </cell>
          <cell r="B8429" t="str">
            <v xml:space="preserve">ELETRODUTO DE PVC RIGIDO ROSCAVEL DE 1 ", SEM LUVA                                                                                                                                                                                                                                                                                                                                                                                                                                                        </v>
          </cell>
          <cell r="C8429" t="str">
            <v xml:space="preserve">M     </v>
          </cell>
          <cell r="D8429" t="str">
            <v>5,00</v>
          </cell>
        </row>
        <row r="8430">
          <cell r="A8430">
            <v>2680</v>
          </cell>
          <cell r="B8430" t="str">
            <v xml:space="preserve">ELETRODUTO DE PVC RIGIDO ROSCAVEL DE 1 1/2 ", SEM LUVA                                                                                                                                                                                                                                                                                                                                                                                                                                                    </v>
          </cell>
          <cell r="C8430" t="str">
            <v xml:space="preserve">M     </v>
          </cell>
          <cell r="D8430" t="str">
            <v>7,32</v>
          </cell>
        </row>
        <row r="8431">
          <cell r="A8431">
            <v>2684</v>
          </cell>
          <cell r="B8431" t="str">
            <v xml:space="preserve">ELETRODUTO DE PVC RIGIDO ROSCAVEL DE 1 1/4 ", SEM LUVA                                                                                                                                                                                                                                                                                                                                                                                                                                                    </v>
          </cell>
          <cell r="C8431" t="str">
            <v xml:space="preserve">M     </v>
          </cell>
          <cell r="D8431" t="str">
            <v>6,66</v>
          </cell>
        </row>
        <row r="8432">
          <cell r="A8432">
            <v>2673</v>
          </cell>
          <cell r="B8432" t="str">
            <v xml:space="preserve">ELETRODUTO DE PVC RIGIDO ROSCAVEL DE 1/2 ", SEM LUVA                                                                                                                                                                                                                                                                                                                                                                                                                                                      </v>
          </cell>
          <cell r="C8432" t="str">
            <v xml:space="preserve">M     </v>
          </cell>
          <cell r="D8432" t="str">
            <v>2,57</v>
          </cell>
        </row>
        <row r="8433">
          <cell r="A8433">
            <v>2681</v>
          </cell>
          <cell r="B8433" t="str">
            <v xml:space="preserve">ELETRODUTO DE PVC RIGIDO ROSCAVEL DE 2 ", SEM LUVA                                                                                                                                                                                                                                                                                                                                                                                                                                                        </v>
          </cell>
          <cell r="C8433" t="str">
            <v xml:space="preserve">M     </v>
          </cell>
          <cell r="D8433" t="str">
            <v>11,96</v>
          </cell>
        </row>
        <row r="8434">
          <cell r="A8434">
            <v>2682</v>
          </cell>
          <cell r="B8434" t="str">
            <v xml:space="preserve">ELETRODUTO DE PVC RIGIDO ROSCAVEL DE 2 1/2 ", SEM LUVA                                                                                                                                                                                                                                                                                                                                                                                                                                                    </v>
          </cell>
          <cell r="C8434" t="str">
            <v xml:space="preserve">M     </v>
          </cell>
          <cell r="D8434" t="str">
            <v>17,44</v>
          </cell>
        </row>
        <row r="8435">
          <cell r="A8435">
            <v>2686</v>
          </cell>
          <cell r="B8435" t="str">
            <v xml:space="preserve">ELETRODUTO DE PVC RIGIDO ROSCAVEL DE 3 ", SEM LUVA                                                                                                                                                                                                                                                                                                                                                                                                                                                        </v>
          </cell>
          <cell r="C8435" t="str">
            <v xml:space="preserve">M     </v>
          </cell>
          <cell r="D8435" t="str">
            <v>21,88</v>
          </cell>
        </row>
        <row r="8436">
          <cell r="A8436">
            <v>2674</v>
          </cell>
          <cell r="B8436" t="str">
            <v xml:space="preserve">ELETRODUTO DE PVC RIGIDO ROSCAVEL DE 3/4 ", SEM LUVA                                                                                                                                                                                                                                                                                                                                                                                                                                                      </v>
          </cell>
          <cell r="C8436" t="str">
            <v xml:space="preserve">M     </v>
          </cell>
          <cell r="D8436" t="str">
            <v>3,20</v>
          </cell>
        </row>
        <row r="8437">
          <cell r="A8437">
            <v>2683</v>
          </cell>
          <cell r="B8437" t="str">
            <v xml:space="preserve">ELETRODUTO DE PVC RIGIDO ROSCAVEL DE 4 ", SEM LUVA                                                                                                                                                                                                                                                                                                                                                                                                                                                        </v>
          </cell>
          <cell r="C8437" t="str">
            <v xml:space="preserve">M     </v>
          </cell>
          <cell r="D8437" t="str">
            <v>34,47</v>
          </cell>
        </row>
        <row r="8438">
          <cell r="A8438">
            <v>2676</v>
          </cell>
          <cell r="B8438" t="str">
            <v xml:space="preserve">ELETRODUTO DE PVC RIGIDO SOLDAVEL, CLASSE B, DE 20 MM                                                                                                                                                                                                                                                                                                                                                                                                                                                     </v>
          </cell>
          <cell r="C8438" t="str">
            <v xml:space="preserve">M     </v>
          </cell>
          <cell r="D8438" t="str">
            <v>1,49</v>
          </cell>
        </row>
        <row r="8439">
          <cell r="A8439">
            <v>2678</v>
          </cell>
          <cell r="B8439" t="str">
            <v xml:space="preserve">ELETRODUTO DE PVC RIGIDO SOLDAVEL, CLASSE B, DE 25 MM                                                                                                                                                                                                                                                                                                                                                                                                                                                     </v>
          </cell>
          <cell r="C8439" t="str">
            <v xml:space="preserve">M     </v>
          </cell>
          <cell r="D8439" t="str">
            <v>1,87</v>
          </cell>
        </row>
        <row r="8440">
          <cell r="A8440">
            <v>2679</v>
          </cell>
          <cell r="B8440" t="str">
            <v xml:space="preserve">ELETRODUTO DE PVC RIGIDO SOLDAVEL, CLASSE B, DE 32 MM                                                                                                                                                                                                                                                                                                                                                                                                                                                     </v>
          </cell>
          <cell r="C8440" t="str">
            <v xml:space="preserve">M     </v>
          </cell>
          <cell r="D8440" t="str">
            <v>2,88</v>
          </cell>
        </row>
        <row r="8441">
          <cell r="A8441">
            <v>12070</v>
          </cell>
          <cell r="B8441" t="str">
            <v xml:space="preserve">ELETRODUTO DE PVC RIGIDO SOLDAVEL, CLASSE B, DE 40 MM                                                                                                                                                                                                                                                                                                                                                                                                                                                     </v>
          </cell>
          <cell r="C8441" t="str">
            <v xml:space="preserve">M     </v>
          </cell>
          <cell r="D8441" t="str">
            <v>4,01</v>
          </cell>
        </row>
        <row r="8442">
          <cell r="A8442">
            <v>2675</v>
          </cell>
          <cell r="B8442" t="str">
            <v xml:space="preserve">ELETRODUTO DE PVC RIGIDO SOLDAVEL, CLASSE B, DE 50 MM                                                                                                                                                                                                                                                                                                                                                                                                                                                     </v>
          </cell>
          <cell r="C8442" t="str">
            <v xml:space="preserve">M     </v>
          </cell>
          <cell r="D8442" t="str">
            <v>5,22</v>
          </cell>
        </row>
        <row r="8443">
          <cell r="A8443">
            <v>12067</v>
          </cell>
          <cell r="B8443" t="str">
            <v xml:space="preserve">ELETRODUTO DE PVC RIGIDO SOLDAVEL, CLASSE B, DE 60 MM                                                                                                                                                                                                                                                                                                                                                                                                                                                     </v>
          </cell>
          <cell r="C8443" t="str">
            <v xml:space="preserve">M     </v>
          </cell>
          <cell r="D8443" t="str">
            <v>7,08</v>
          </cell>
        </row>
        <row r="8444">
          <cell r="A8444">
            <v>40401</v>
          </cell>
          <cell r="B8444" t="str">
            <v xml:space="preserve">ELETRODUTO FLEXIVEL PLANO EM PEAD, COR PRETA E LARANJA,  DIAMETRO 32 MM                                                                                                                                                                                                                                                                                                                                                                                                                                   </v>
          </cell>
          <cell r="C8444" t="str">
            <v xml:space="preserve">M     </v>
          </cell>
          <cell r="D8444" t="str">
            <v>2,15</v>
          </cell>
        </row>
        <row r="8445">
          <cell r="A8445">
            <v>40402</v>
          </cell>
          <cell r="B8445" t="str">
            <v xml:space="preserve">ELETRODUTO FLEXIVEL PLANO EM PEAD, COR PRETA E LARANJA,  DIAMETRO 40 MM                                                                                                                                                                                                                                                                                                                                                                                                                                   </v>
          </cell>
          <cell r="C8445" t="str">
            <v xml:space="preserve">M     </v>
          </cell>
          <cell r="D8445" t="str">
            <v>2,76</v>
          </cell>
        </row>
        <row r="8446">
          <cell r="A8446">
            <v>40400</v>
          </cell>
          <cell r="B8446" t="str">
            <v xml:space="preserve">ELETRODUTO FLEXIVEL PLANO EM PEAD, COR PRETA E LARANJA, DIAMETRO 25 MM                                                                                                                                                                                                                                                                                                                                                                                                                                    </v>
          </cell>
          <cell r="C8446" t="str">
            <v xml:space="preserve">M     </v>
          </cell>
          <cell r="D8446" t="str">
            <v>1,46</v>
          </cell>
        </row>
        <row r="8447">
          <cell r="A8447">
            <v>2504</v>
          </cell>
          <cell r="B8447" t="str">
            <v xml:space="preserve">ELETRODUTO FLEXIVEL, EM ACO GALVANIZADO, REVESTIDO EXTERNAMENTE COM PVC PRETO, DIAMETRO EXTERNO DE 25 MM (3/4"), TIPO SEALTUBO                                                                                                                                                                                                                                                                                                                                                                            </v>
          </cell>
          <cell r="C8447" t="str">
            <v xml:space="preserve">M     </v>
          </cell>
          <cell r="D8447" t="str">
            <v>10,16</v>
          </cell>
        </row>
        <row r="8448">
          <cell r="A8448">
            <v>2501</v>
          </cell>
          <cell r="B8448" t="str">
            <v xml:space="preserve">ELETRODUTO FLEXIVEL, EM ACO GALVANIZADO, REVESTIDO EXTERNAMENTE COM PVC PRETO, DIAMETRO EXTERNO DE 32 MM (1"), TIPO SEALTUBO                                                                                                                                                                                                                                                                                                                                                                              </v>
          </cell>
          <cell r="C8448" t="str">
            <v xml:space="preserve">M     </v>
          </cell>
          <cell r="D8448" t="str">
            <v>13,33</v>
          </cell>
        </row>
        <row r="8449">
          <cell r="A8449">
            <v>2502</v>
          </cell>
          <cell r="B8449" t="str">
            <v xml:space="preserve">ELETRODUTO FLEXIVEL, EM ACO GALVANIZADO, REVESTIDO EXTERNAMENTE COM PVC PRETO, DIAMETRO EXTERNO DE 40 MM (1 1/4"), TIPO SEALTUBO                                                                                                                                                                                                                                                                                                                                                                          </v>
          </cell>
          <cell r="C8449" t="str">
            <v xml:space="preserve">M     </v>
          </cell>
          <cell r="D8449" t="str">
            <v>20,11</v>
          </cell>
        </row>
        <row r="8450">
          <cell r="A8450">
            <v>2503</v>
          </cell>
          <cell r="B8450" t="str">
            <v xml:space="preserve">ELETRODUTO FLEXIVEL, EM ACO GALVANIZADO, REVESTIDO EXTERNAMENTE COM PVC PRETO, DIAMETRO EXTERNO DE 50 MM( 1 1/2"), TIPO SEALTUBO                                                                                                                                                                                                                                                                                                                                                                          </v>
          </cell>
          <cell r="C8450" t="str">
            <v xml:space="preserve">M     </v>
          </cell>
          <cell r="D8450" t="str">
            <v>25,88</v>
          </cell>
        </row>
        <row r="8451">
          <cell r="A8451">
            <v>2500</v>
          </cell>
          <cell r="B8451" t="str">
            <v xml:space="preserve">ELETRODUTO FLEXIVEL, EM ACO GALVANIZADO, REVESTIDO EXTERNAMENTE COM PVC PRETO, DIAMETRO EXTERNO DE 60 MM (2"), TIPO SEALTUBO                                                                                                                                                                                                                                                                                                                                                                              </v>
          </cell>
          <cell r="C8451" t="str">
            <v xml:space="preserve">M     </v>
          </cell>
          <cell r="D8451" t="str">
            <v>34,48</v>
          </cell>
        </row>
        <row r="8452">
          <cell r="A8452">
            <v>2505</v>
          </cell>
          <cell r="B8452" t="str">
            <v xml:space="preserve">ELETRODUTO FLEXIVEL, EM ACO GALVANIZADO, REVESTIDO EXTERNAMENTE COM PVC PRETO, DIAMETRO EXTERNO DE 75 MM (2 1/2"), TIPO SEALTUBO                                                                                                                                                                                                                                                                                                                                                                          </v>
          </cell>
          <cell r="C8452" t="str">
            <v xml:space="preserve">M     </v>
          </cell>
          <cell r="D8452" t="str">
            <v>53,73</v>
          </cell>
        </row>
        <row r="8453">
          <cell r="A8453">
            <v>12056</v>
          </cell>
          <cell r="B8453" t="str">
            <v xml:space="preserve">ELETRODUTO FLEXIVEL, EM ACO, TIPO CONDUITE, DIAMETRO DE 1 1/2"                                                                                                                                                                                                                                                                                                                                                                                                                                            </v>
          </cell>
          <cell r="C8453" t="str">
            <v xml:space="preserve">M     </v>
          </cell>
          <cell r="D8453" t="str">
            <v>21,71</v>
          </cell>
        </row>
        <row r="8454">
          <cell r="A8454">
            <v>12057</v>
          </cell>
          <cell r="B8454" t="str">
            <v xml:space="preserve">ELETRODUTO FLEXIVEL, EM ACO, TIPO CONDUITE, DIAMETRO DE 1 1/4"                                                                                                                                                                                                                                                                                                                                                                                                                                            </v>
          </cell>
          <cell r="C8454" t="str">
            <v xml:space="preserve">M     </v>
          </cell>
          <cell r="D8454" t="str">
            <v>18,44</v>
          </cell>
        </row>
        <row r="8455">
          <cell r="A8455">
            <v>12059</v>
          </cell>
          <cell r="B8455" t="str">
            <v xml:space="preserve">ELETRODUTO FLEXIVEL, EM ACO, TIPO CONDUITE, DIAMETRO DE 1/2"                                                                                                                                                                                                                                                                                                                                                                                                                                              </v>
          </cell>
          <cell r="C8455" t="str">
            <v xml:space="preserve">M     </v>
          </cell>
          <cell r="D8455" t="str">
            <v>6,47</v>
          </cell>
        </row>
        <row r="8456">
          <cell r="A8456">
            <v>12058</v>
          </cell>
          <cell r="B8456" t="str">
            <v xml:space="preserve">ELETRODUTO FLEXIVEL, EM ACO, TIPO CONDUITE, DIAMETRO DE 1"                                                                                                                                                                                                                                                                                                                                                                                                                                                </v>
          </cell>
          <cell r="C8456" t="str">
            <v xml:space="preserve">M     </v>
          </cell>
          <cell r="D8456" t="str">
            <v>11,49</v>
          </cell>
        </row>
        <row r="8457">
          <cell r="A8457">
            <v>12060</v>
          </cell>
          <cell r="B8457" t="str">
            <v xml:space="preserve">ELETRODUTO FLEXIVEL, EM ACO, TIPO CONDUITE, DIAMETRO DE 2 1/2"                                                                                                                                                                                                                                                                                                                                                                                                                                            </v>
          </cell>
          <cell r="C8457" t="str">
            <v xml:space="preserve">M     </v>
          </cell>
          <cell r="D8457" t="str">
            <v>47,91</v>
          </cell>
        </row>
        <row r="8458">
          <cell r="A8458">
            <v>12061</v>
          </cell>
          <cell r="B8458" t="str">
            <v xml:space="preserve">ELETRODUTO FLEXIVEL, EM ACO, TIPO CONDUITE, DIAMETRO DE 2"                                                                                                                                                                                                                                                                                                                                                                                                                                                </v>
          </cell>
          <cell r="C8458" t="str">
            <v xml:space="preserve">M     </v>
          </cell>
          <cell r="D8458" t="str">
            <v>29,25</v>
          </cell>
        </row>
        <row r="8459">
          <cell r="A8459">
            <v>12062</v>
          </cell>
          <cell r="B8459" t="str">
            <v xml:space="preserve">ELETRODUTO FLEXIVEL, EM ACO, TIPO CONDUITE, DIAMETRO DE 3"                                                                                                                                                                                                                                                                                                                                                                                                                                                </v>
          </cell>
          <cell r="C8459" t="str">
            <v xml:space="preserve">M     </v>
          </cell>
          <cell r="D8459" t="str">
            <v>53,95</v>
          </cell>
        </row>
        <row r="8460">
          <cell r="A8460">
            <v>21137</v>
          </cell>
          <cell r="B8460" t="str">
            <v xml:space="preserve">ELETRODUTO METALICO FLEXIVEL REVESTIDO COM PVC PRETO, DIAMETRO EXTERNO DE 15 MM (3/8"), TIPO COPEX                                                                                                                                                                                                                                                                                                                                                                                                        </v>
          </cell>
          <cell r="C8460" t="str">
            <v xml:space="preserve">M     </v>
          </cell>
          <cell r="D8460" t="str">
            <v>9,37</v>
          </cell>
        </row>
        <row r="8461">
          <cell r="A8461">
            <v>2687</v>
          </cell>
          <cell r="B8461" t="str">
            <v xml:space="preserve">ELETRODUTO PVC FLEXIVEL CORRUGADO, COR AMARELA, DE 16 MM                                                                                                                                                                                                                                                                                                                                                                                                                                                  </v>
          </cell>
          <cell r="C8461" t="str">
            <v xml:space="preserve">M     </v>
          </cell>
          <cell r="D8461" t="str">
            <v>1,30</v>
          </cell>
        </row>
        <row r="8462">
          <cell r="A8462">
            <v>2689</v>
          </cell>
          <cell r="B8462" t="str">
            <v xml:space="preserve">ELETRODUTO PVC FLEXIVEL CORRUGADO, COR AMARELA, DE 20 MM                                                                                                                                                                                                                                                                                                                                                                                                                                                  </v>
          </cell>
          <cell r="C8462" t="str">
            <v xml:space="preserve">M     </v>
          </cell>
          <cell r="D8462" t="str">
            <v>1,55</v>
          </cell>
        </row>
        <row r="8463">
          <cell r="A8463">
            <v>2688</v>
          </cell>
          <cell r="B8463" t="str">
            <v xml:space="preserve">ELETRODUTO PVC FLEXIVEL CORRUGADO, COR AMARELA, DE 25 MM                                                                                                                                                                                                                                                                                                                                                                                                                                                  </v>
          </cell>
          <cell r="C8463" t="str">
            <v xml:space="preserve">M     </v>
          </cell>
          <cell r="D8463" t="str">
            <v>1,68</v>
          </cell>
        </row>
        <row r="8464">
          <cell r="A8464">
            <v>2690</v>
          </cell>
          <cell r="B8464" t="str">
            <v xml:space="preserve">ELETRODUTO PVC FLEXIVEL CORRUGADO, COR AMARELA, DE 32 MM                                                                                                                                                                                                                                                                                                                                                                                                                                                  </v>
          </cell>
          <cell r="C8464" t="str">
            <v xml:space="preserve">M     </v>
          </cell>
          <cell r="D8464" t="str">
            <v>2,88</v>
          </cell>
        </row>
        <row r="8465">
          <cell r="A8465">
            <v>39243</v>
          </cell>
          <cell r="B8465" t="str">
            <v xml:space="preserve">ELETRODUTO PVC FLEXIVEL CORRUGADO, REFORCADO, COR LARANJA, DE 20 MM, PARA LAJES E PISOS                                                                                                                                                                                                                                                                                                                                                                                                                   </v>
          </cell>
          <cell r="C8465" t="str">
            <v xml:space="preserve">M     </v>
          </cell>
          <cell r="D8465" t="str">
            <v>1,89</v>
          </cell>
        </row>
        <row r="8466">
          <cell r="A8466">
            <v>39244</v>
          </cell>
          <cell r="B8466" t="str">
            <v xml:space="preserve">ELETRODUTO PVC FLEXIVEL CORRUGADO, REFORCADO, COR LARANJA, DE 25 MM, PARA LAJES E PISOS                                                                                                                                                                                                                                                                                                                                                                                                                   </v>
          </cell>
          <cell r="C8466" t="str">
            <v xml:space="preserve">M     </v>
          </cell>
          <cell r="D8466" t="str">
            <v>2,56</v>
          </cell>
        </row>
        <row r="8467">
          <cell r="A8467">
            <v>39245</v>
          </cell>
          <cell r="B8467" t="str">
            <v xml:space="preserve">ELETRODUTO PVC FLEXIVEL CORRUGADO, REFORCADO, COR LARANJA, DE 32 MM, PARA LAJES E PISOS                                                                                                                                                                                                                                                                                                                                                                                                                   </v>
          </cell>
          <cell r="C8467" t="str">
            <v xml:space="preserve">M     </v>
          </cell>
          <cell r="D8467" t="str">
            <v>4,93</v>
          </cell>
        </row>
        <row r="8468">
          <cell r="A8468">
            <v>39254</v>
          </cell>
          <cell r="B8468" t="str">
            <v xml:space="preserve">ELETRODUTO/CONDULETE DE PVC RIGIDO, LISO, COR CINZA, DE 1/2", PARA INSTALACOES APARENTES (NBR 5410)                                                                                                                                                                                                                                                                                                                                                                                                       </v>
          </cell>
          <cell r="C8468" t="str">
            <v xml:space="preserve">M     </v>
          </cell>
          <cell r="D8468" t="str">
            <v>7,38</v>
          </cell>
        </row>
        <row r="8469">
          <cell r="A8469">
            <v>39255</v>
          </cell>
          <cell r="B8469" t="str">
            <v xml:space="preserve">ELETRODUTO/CONDULETE DE PVC RIGIDO, LISO, COR CINZA, DE 1", PARA INSTALACOES APARENTES (NBR 5410)                                                                                                                                                                                                                                                                                                                                                                                                         </v>
          </cell>
          <cell r="C8469" t="str">
            <v xml:space="preserve">M     </v>
          </cell>
          <cell r="D8469" t="str">
            <v>13,66</v>
          </cell>
        </row>
        <row r="8470">
          <cell r="A8470">
            <v>39253</v>
          </cell>
          <cell r="B8470" t="str">
            <v xml:space="preserve">ELETRODUTO/CONDULETE DE PVC RIGIDO, LISO, COR CINZA, DE 3/4", PARA INSTALACOES APARENTES (NBR 5410)                                                                                                                                                                                                                                                                                                                                                                                                       </v>
          </cell>
          <cell r="C8470" t="str">
            <v xml:space="preserve">M     </v>
          </cell>
          <cell r="D8470" t="str">
            <v>9,40</v>
          </cell>
        </row>
        <row r="8471">
          <cell r="A8471">
            <v>2446</v>
          </cell>
          <cell r="B8471" t="str">
            <v xml:space="preserve">ELETRODUTO/DUTO PEAD FLEXIVEL PAREDE SIMPLES, CORRUGACAO HELICOIDAL, COR PRETA, SEM ROSCA, DE 2",  PARA CABEAMENTO SUBTERRANEO (NBR 15715)                                                                                                                                                                                                                                                                                                                                                                </v>
          </cell>
          <cell r="C8471" t="str">
            <v xml:space="preserve">M     </v>
          </cell>
          <cell r="D8471" t="str">
            <v>5,37</v>
          </cell>
        </row>
        <row r="8472">
          <cell r="A8472">
            <v>2442</v>
          </cell>
          <cell r="B8472" t="str">
            <v xml:space="preserve">ELETRODUTO/DUTO PEAD FLEXIVEL PAREDE SIMPLES, CORRUGACAO HELICOIDAL, COR PRETA, SEM ROSCA, DE 3",  PARA CABEAMENTO SUBTERRANEO (NBR 15715)                                                                                                                                                                                                                                                                                                                                                                </v>
          </cell>
          <cell r="C8472" t="str">
            <v xml:space="preserve">M     </v>
          </cell>
          <cell r="D8472" t="str">
            <v>7,52</v>
          </cell>
        </row>
        <row r="8473">
          <cell r="A8473">
            <v>39246</v>
          </cell>
          <cell r="B8473" t="str">
            <v xml:space="preserve">ELETRODUTODUTO PEAD FLEXIVEL PAREDE SIMPLES, CORRUGACAO HELICOIDAL, COR PRETA, SEM ROSCA, DE 1 1/2",  PARA CABEAMENTO SUBTERRANEO (NBR 15715)                                                                                                                                                                                                                                                                                                                                                             </v>
          </cell>
          <cell r="C8473" t="str">
            <v xml:space="preserve">M     </v>
          </cell>
          <cell r="D8473" t="str">
            <v>3,74</v>
          </cell>
        </row>
        <row r="8474">
          <cell r="A8474">
            <v>39247</v>
          </cell>
          <cell r="B8474" t="str">
            <v xml:space="preserve">ELETRODUTODUTO PEAD FLEXIVEL PAREDE SIMPLES, CORRUGACAO HELICOIDAL, COR PRETA, SEM ROSCA, DE 1 1/4",  PARA CABEAMENTO SUBTERRANEO (NBR 15715)                                                                                                                                                                                                                                                                                                                                                             </v>
          </cell>
          <cell r="C8474" t="str">
            <v xml:space="preserve">M     </v>
          </cell>
          <cell r="D8474" t="str">
            <v>3,26</v>
          </cell>
        </row>
        <row r="8475">
          <cell r="A8475">
            <v>39248</v>
          </cell>
          <cell r="B8475" t="str">
            <v xml:space="preserve">ELETRODUTODUTO PEAD FLEXIVEL PAREDE SIMPLES, CORRUGACAO HELICOIDAL, COR PRETA, SEM ROSCA, DE 4",  PARA CABEAMENTO SUBTERRANEO (NBR 15715)                                                                                                                                                                                                                                                                                                                                                                 </v>
          </cell>
          <cell r="C8475" t="str">
            <v xml:space="preserve">M     </v>
          </cell>
          <cell r="D8475" t="str">
            <v>10,48</v>
          </cell>
        </row>
        <row r="8476">
          <cell r="A8476">
            <v>2438</v>
          </cell>
          <cell r="B8476" t="str">
            <v xml:space="preserve">ELETROTECNICO                                                                                                                                                                                                                                                                                                                                                                                                                                                                                             </v>
          </cell>
          <cell r="C8476" t="str">
            <v xml:space="preserve">H     </v>
          </cell>
          <cell r="D8476" t="str">
            <v>22,25</v>
          </cell>
        </row>
        <row r="8477">
          <cell r="A8477">
            <v>40922</v>
          </cell>
          <cell r="B8477" t="str">
            <v xml:space="preserve">ELETROTECNICO (MENSALISTA)                                                                                                                                                                                                                                                                                                                                                                                                                                                                                </v>
          </cell>
          <cell r="C8477" t="str">
            <v xml:space="preserve">MES   </v>
          </cell>
          <cell r="D8477" t="str">
            <v>3.910,37</v>
          </cell>
        </row>
        <row r="8478">
          <cell r="A8478">
            <v>36486</v>
          </cell>
          <cell r="B8478" t="str">
            <v xml:space="preserve">ELEVADOR DE CARGA A CABO, CABINE SEMI FECHADA 2,0 X 1,5 X 2,0 M, CAPACIDADE DE CARGA 1000 KG, TORRE  2,38 X 2,21 X 15 M, GUINCHO DE EMBREAGEM, FREIO DE SEGURANCA, LIMITADOR DE VELOCIDADE E CANCELA                                                                                                                                                                                                                                                                                                      </v>
          </cell>
          <cell r="C8478" t="str">
            <v xml:space="preserve">UN    </v>
          </cell>
          <cell r="D8478" t="str">
            <v>35.157,77</v>
          </cell>
        </row>
        <row r="8479">
          <cell r="A8479">
            <v>37777</v>
          </cell>
          <cell r="B8479" t="str">
            <v xml:space="preserve">ELEVADOR DE CREMALHEIRA CABINE FECHADA 1,5 X 2,5 X 2,35 M (UMA POR TORRE), CAPACIDADE DE CARGA 1200 KG (15 PESSOAS), TORRE  24 M (16 MODULOS), FREIO DE SEGURANCA, LIMITADOR DE CARGA                                                                                                                                                                                                                                                                                                                     </v>
          </cell>
          <cell r="C8479" t="str">
            <v xml:space="preserve">UN    </v>
          </cell>
          <cell r="D8479" t="str">
            <v>165.522,11</v>
          </cell>
        </row>
        <row r="8480">
          <cell r="A8480">
            <v>12624</v>
          </cell>
          <cell r="B8480" t="str">
            <v xml:space="preserve">EMENDA PARA CALHA PLUVIAL, PVC, DIAMETRO ENTRE 119 E 170 MM, PARA DRENAGEM PREDIAL                                                                                                                                                                                                                                                                                                                                                                                                                        </v>
          </cell>
          <cell r="C8480" t="str">
            <v xml:space="preserve">UN    </v>
          </cell>
          <cell r="D8480" t="str">
            <v>10,26</v>
          </cell>
        </row>
        <row r="8481">
          <cell r="A8481">
            <v>10638</v>
          </cell>
          <cell r="B8481" t="str">
            <v xml:space="preserve">EMPILHADEIRA SOBRE PNEUS COM TORRE DE TRES ESTAGIOS, 4,70M DE ELEVACAO, C/ DESLOCADOR LATERAL DOS GARFOS, MOTOR GLP 4.3L, CAPACIDADE NOMINAL DE CARGA DE 6T                                                                                                                                                                                                                                                                                                                                               </v>
          </cell>
          <cell r="C8481" t="str">
            <v xml:space="preserve">UN    </v>
          </cell>
          <cell r="D8481" t="str">
            <v>300.692,85</v>
          </cell>
        </row>
        <row r="8482">
          <cell r="A8482">
            <v>10635</v>
          </cell>
          <cell r="B8482" t="str">
            <v xml:space="preserve">EMPILHADEIRA SOBRE PNEUS COM TORRE DE TRES ESTAGIOS, 4,80M DE ELEVACAO, C/ DESLOCADOR LATERAL DOS GARFOS, MOTOR GLP 2.2L, CAPACIDADE NOMINAL DE CARGA DE 3T                                                                                                                                                                                                                                                                                                                                               </v>
          </cell>
          <cell r="C8482" t="str">
            <v xml:space="preserve">UN    </v>
          </cell>
          <cell r="D8482" t="str">
            <v>103.934,74</v>
          </cell>
        </row>
        <row r="8483">
          <cell r="A8483">
            <v>10634</v>
          </cell>
          <cell r="B8483" t="str">
            <v xml:space="preserve">EMPILHADEIRA SOBRE PNEUS COM TORRE DE TRES ESTAGIOS, 4,80M DE ELEVACAO, C/ DESLOCADOR LATERAL DOS GARFOS, MOTOR GLP 2.4L, CAPACIDADE NOMINAL DE CARGA DE 2,5T                                                                                                                                                                                                                                                                                                                                             </v>
          </cell>
          <cell r="C8483" t="str">
            <v xml:space="preserve">UN    </v>
          </cell>
          <cell r="D8483" t="str">
            <v>89.000,00</v>
          </cell>
        </row>
        <row r="8484">
          <cell r="A8484">
            <v>10636</v>
          </cell>
          <cell r="B8484" t="str">
            <v xml:space="preserve">EMPILHADEIRA SOBRE PNEUS COM TORRE DE TRES ESTAGIOS, 4,80M DE ELEVACAO, C/ DESLOCADOR LATERAL DOS GARFOS, MOTOR GLP 4.3L, CAPACIDADE NOMINAL DE CARGA DE 4T                                                                                                                                                                                                                                                                                                                                               </v>
          </cell>
          <cell r="C8484" t="str">
            <v xml:space="preserve">UN    </v>
          </cell>
          <cell r="D8484" t="str">
            <v>195.999,79</v>
          </cell>
        </row>
        <row r="8485">
          <cell r="A8485">
            <v>10637</v>
          </cell>
          <cell r="B8485" t="str">
            <v xml:space="preserve">EMPILHADEIRA SOBRE PNEUS COM TORRE DE TRES ESTAGIOS, 4,80M DE ELEVACAO, C/ DESLOCADOR LATERAL DOS GARFOS, MOTOR GLP 4.3L, CAPACIDADE NOMINAL DE CARGA DE 5T                                                                                                                                                                                                                                                                                                                                               </v>
          </cell>
          <cell r="C8485" t="str">
            <v xml:space="preserve">UN    </v>
          </cell>
          <cell r="D8485" t="str">
            <v>205.017,85</v>
          </cell>
        </row>
        <row r="8486">
          <cell r="A8486">
            <v>517</v>
          </cell>
          <cell r="B8486" t="str">
            <v xml:space="preserve">EMULSAO ASFALTICA ANIONICA                                                                                                                                                                                                                                                                                                                                                                                                                                                                                </v>
          </cell>
          <cell r="C8486" t="str">
            <v xml:space="preserve">L     </v>
          </cell>
          <cell r="D8486" t="str">
            <v>6,80</v>
          </cell>
        </row>
        <row r="8487">
          <cell r="A8487">
            <v>41904</v>
          </cell>
          <cell r="B8487" t="str">
            <v xml:space="preserve">EMULSAO ASFALTICA CATIONICA RL-1C PARA USO EM PAVIMENTACAO ASFALTICA (COLETADO CAIXA NA ANP ACRESCIDO DE ICMS)                                                                                                                                                                                                                                                                                                                                                                                            </v>
          </cell>
          <cell r="C8487" t="str">
            <v xml:space="preserve">T     </v>
          </cell>
          <cell r="D8487" t="str">
            <v>2.725,17</v>
          </cell>
        </row>
        <row r="8488">
          <cell r="A8488">
            <v>41905</v>
          </cell>
          <cell r="B8488" t="str">
            <v xml:space="preserve">EMULSAO ASFALTICA CATIONICA RR-1C PARA USO EM PAVIMENTACAO ASFALTICA (COLETADO CAIXA NA ANP ACRESCIDO DE ICMS)                                                                                                                                                                                                                                                                                                                                                                                            </v>
          </cell>
          <cell r="C8488" t="str">
            <v xml:space="preserve">KG    </v>
          </cell>
          <cell r="D8488" t="str">
            <v>2,23</v>
          </cell>
        </row>
        <row r="8489">
          <cell r="A8489">
            <v>41903</v>
          </cell>
          <cell r="B8489" t="str">
            <v xml:space="preserve">EMULSAO ASFALTICA CATIONICA RR-2C PARA USO EM PAVIMENTACAO ASFALTICA (COLETADO CAIXA NA ANP ACRESCIDO DE ICMS)                                                                                                                                                                                                                                                                                                                                                                                            </v>
          </cell>
          <cell r="C8489" t="str">
            <v xml:space="preserve">KG    </v>
          </cell>
          <cell r="D8489" t="str">
            <v>2,89</v>
          </cell>
        </row>
        <row r="8490">
          <cell r="A8490">
            <v>37534</v>
          </cell>
          <cell r="B8490" t="str">
            <v xml:space="preserve">EMULSAO EXPLOSIVA EM CARTUCHOS DE 1" X 12", DENSIDADE 1.15 G/CM3, INICIACAO ESPOLETA N. 8 / CORDEL                                                                                                                                                                                                                                                                                                                                                                                                        </v>
          </cell>
          <cell r="C8490" t="str">
            <v xml:space="preserve">KG    </v>
          </cell>
          <cell r="D8490" t="str">
            <v>15,19</v>
          </cell>
        </row>
        <row r="8491">
          <cell r="A8491">
            <v>37535</v>
          </cell>
          <cell r="B8491" t="str">
            <v xml:space="preserve">EMULSAO EXPLOSIVA EM CARTUCHOS DE 1" X 24", DENSIDADE 1.15 G/CM3, INICIACAO ESPOLETA N. 8 / CORDEL                                                                                                                                                                                                                                                                                                                                                                                                        </v>
          </cell>
          <cell r="C8491" t="str">
            <v xml:space="preserve">KG    </v>
          </cell>
          <cell r="D8491" t="str">
            <v>15,19</v>
          </cell>
        </row>
        <row r="8492">
          <cell r="A8492">
            <v>37533</v>
          </cell>
          <cell r="B8492" t="str">
            <v xml:space="preserve">EMULSAO EXPLOSIVA EM CARTUCHOS DE 1" X 8", DENSIDADE 1.15 G/CM3, INICIACAO ESPOLETA N. 8 / CORDEL                                                                                                                                                                                                                                                                                                                                                                                                         </v>
          </cell>
          <cell r="C8492" t="str">
            <v xml:space="preserve">KG    </v>
          </cell>
          <cell r="D8492" t="str">
            <v>15,19</v>
          </cell>
        </row>
        <row r="8493">
          <cell r="A8493">
            <v>37537</v>
          </cell>
          <cell r="B8493" t="str">
            <v xml:space="preserve">EMULSAO EXPLOSIVA EM CARTUCHOS DE 2 1/2" X 24", DENSIDADE 1.15 G/CM3, INICIACAO ESPOLETA N. 8 / CORDEL                                                                                                                                                                                                                                                                                                                                                                                                    </v>
          </cell>
          <cell r="C8493" t="str">
            <v xml:space="preserve">KG    </v>
          </cell>
          <cell r="D8493" t="str">
            <v>11,50</v>
          </cell>
        </row>
        <row r="8494">
          <cell r="A8494">
            <v>37536</v>
          </cell>
          <cell r="B8494" t="str">
            <v xml:space="preserve">EMULSAO EXPLOSIVA EM CARTUCHOS DE 2 1/4" X 24", DENSIDADE 1.15 G/CM3, INICIACAO ESPOLETA N. 8 / CORDEL                                                                                                                                                                                                                                                                                                                                                                                                    </v>
          </cell>
          <cell r="C8494" t="str">
            <v xml:space="preserve">KG    </v>
          </cell>
          <cell r="D8494" t="str">
            <v>11,50</v>
          </cell>
        </row>
        <row r="8495">
          <cell r="A8495">
            <v>37532</v>
          </cell>
          <cell r="B8495" t="str">
            <v xml:space="preserve">EMULSAO EXPLOSIVA EM CARTUCHOS DE 2" X 24", DENSIDADE 1.15 G/CM3, INICIACAO ESPOLETA N. 8 / CORDEL                                                                                                                                                                                                                                                                                                                                                                                                        </v>
          </cell>
          <cell r="C8495" t="str">
            <v xml:space="preserve">KG    </v>
          </cell>
          <cell r="D8495" t="str">
            <v>11,50</v>
          </cell>
        </row>
        <row r="8496">
          <cell r="A8496">
            <v>2696</v>
          </cell>
          <cell r="B8496" t="str">
            <v xml:space="preserve">ENCANADOR OU BOMBEIRO HIDRAULICO                                                                                                                                                                                                                                                                                                                                                                                                                                                                          </v>
          </cell>
          <cell r="C8496" t="str">
            <v xml:space="preserve">H     </v>
          </cell>
          <cell r="D8496" t="str">
            <v>19,53</v>
          </cell>
        </row>
        <row r="8497">
          <cell r="A8497">
            <v>40928</v>
          </cell>
          <cell r="B8497" t="str">
            <v xml:space="preserve">ENCANADOR OU BOMBEIRO HIDRAULICO (MENSALISTA)                                                                                                                                                                                                                                                                                                                                                                                                                                                             </v>
          </cell>
          <cell r="C8497" t="str">
            <v xml:space="preserve">MES   </v>
          </cell>
          <cell r="D8497" t="str">
            <v>3.431,67</v>
          </cell>
        </row>
        <row r="8498">
          <cell r="A8498">
            <v>4083</v>
          </cell>
          <cell r="B8498" t="str">
            <v xml:space="preserve">ENCARREGADO GERAL DE OBRAS                                                                                                                                                                                                                                                                                                                                                                                                                                                                                </v>
          </cell>
          <cell r="C8498" t="str">
            <v xml:space="preserve">H     </v>
          </cell>
          <cell r="D8498" t="str">
            <v>32,52</v>
          </cell>
        </row>
        <row r="8499">
          <cell r="A8499">
            <v>40818</v>
          </cell>
          <cell r="B8499" t="str">
            <v xml:space="preserve">ENCARREGADO GERAL DE OBRAS (MENSALISTA)                                                                                                                                                                                                                                                                                                                                                                                                                                                                   </v>
          </cell>
          <cell r="C8499" t="str">
            <v xml:space="preserve">MES   </v>
          </cell>
          <cell r="D8499" t="str">
            <v>5.713,13</v>
          </cell>
        </row>
        <row r="8500">
          <cell r="A8500">
            <v>2705</v>
          </cell>
          <cell r="B8500" t="str">
            <v xml:space="preserve">ENERGIA ELETRICA ATE 2000 KWH INDUSTRIAL, SEM DEMANDA                                                                                                                                                                                                                                                                                                                                                                                                                                                     </v>
          </cell>
          <cell r="C8500" t="str">
            <v xml:space="preserve">KW/H  </v>
          </cell>
          <cell r="D8500" t="str">
            <v>0,61</v>
          </cell>
        </row>
        <row r="8501">
          <cell r="A8501">
            <v>14250</v>
          </cell>
          <cell r="B8501" t="str">
            <v xml:space="preserve">ENERGIA ELETRICA COMERCIAL, BAIXA TENSAO, RELATIVA AO CONSUMO DE ATE 100 KWH, INCLUINDO ICMS, PIS/PASEP E COFINS                                                                                                                                                                                                                                                                                                                                                                                          </v>
          </cell>
          <cell r="C8501" t="str">
            <v xml:space="preserve">KW/H  </v>
          </cell>
          <cell r="D8501" t="str">
            <v>0,62</v>
          </cell>
        </row>
        <row r="8502">
          <cell r="A8502">
            <v>11683</v>
          </cell>
          <cell r="B8502" t="str">
            <v xml:space="preserve">ENGATE / RABICHO FLEXIVEL INOX 1/2 " X 30 CM                                                                                                                                                                                                                                                                                                                                                                                                                                                              </v>
          </cell>
          <cell r="C8502" t="str">
            <v xml:space="preserve">UN    </v>
          </cell>
          <cell r="D8502" t="str">
            <v>26,31</v>
          </cell>
        </row>
        <row r="8503">
          <cell r="A8503">
            <v>11684</v>
          </cell>
          <cell r="B8503" t="str">
            <v xml:space="preserve">ENGATE / RABICHO FLEXIVEL INOX 1/2 " X 40 CM                                                                                                                                                                                                                                                                                                                                                                                                                                                              </v>
          </cell>
          <cell r="C8503" t="str">
            <v xml:space="preserve">UN    </v>
          </cell>
          <cell r="D8503" t="str">
            <v>28,80</v>
          </cell>
        </row>
        <row r="8504">
          <cell r="A8504">
            <v>6141</v>
          </cell>
          <cell r="B8504" t="str">
            <v xml:space="preserve">ENGATE/RABICHO FLEXIVEL PLASTICO (PVC OU ABS) BRANCO 1/2 " X 30 CM                                                                                                                                                                                                                                                                                                                                                                                                                                        </v>
          </cell>
          <cell r="C8504" t="str">
            <v xml:space="preserve">UN    </v>
          </cell>
          <cell r="D8504" t="str">
            <v>4,00</v>
          </cell>
        </row>
        <row r="8505">
          <cell r="A8505">
            <v>11681</v>
          </cell>
          <cell r="B8505" t="str">
            <v xml:space="preserve">ENGATE/RABICHO FLEXIVEL PLASTICO (PVC OU ABS) BRANCO 1/2 " X 40 CM                                                                                                                                                                                                                                                                                                                                                                                                                                        </v>
          </cell>
          <cell r="C8505" t="str">
            <v xml:space="preserve">UN    </v>
          </cell>
          <cell r="D8505" t="str">
            <v>5,20</v>
          </cell>
        </row>
        <row r="8506">
          <cell r="A8506">
            <v>2706</v>
          </cell>
          <cell r="B8506" t="str">
            <v xml:space="preserve">ENGENHEIRO CIVIL DE OBRA JUNIOR                                                                                                                                                                                                                                                                                                                                                                                                                                                                           </v>
          </cell>
          <cell r="C8506" t="str">
            <v xml:space="preserve">H     </v>
          </cell>
          <cell r="D8506" t="str">
            <v>89,00</v>
          </cell>
        </row>
        <row r="8507">
          <cell r="A8507">
            <v>40811</v>
          </cell>
          <cell r="B8507" t="str">
            <v xml:space="preserve">ENGENHEIRO CIVIL DE OBRA JUNIOR (MENSALISTA)                                                                                                                                                                                                                                                                                                                                                                                                                                                              </v>
          </cell>
          <cell r="C8507" t="str">
            <v xml:space="preserve">MES   </v>
          </cell>
          <cell r="D8507" t="str">
            <v>15.636,13</v>
          </cell>
        </row>
        <row r="8508">
          <cell r="A8508">
            <v>2707</v>
          </cell>
          <cell r="B8508" t="str">
            <v xml:space="preserve">ENGENHEIRO CIVIL DE OBRA PLENO                                                                                                                                                                                                                                                                                                                                                                                                                                                                            </v>
          </cell>
          <cell r="C8508" t="str">
            <v xml:space="preserve">H     </v>
          </cell>
          <cell r="D8508" t="str">
            <v>101,30</v>
          </cell>
        </row>
        <row r="8509">
          <cell r="A8509">
            <v>40813</v>
          </cell>
          <cell r="B8509" t="str">
            <v xml:space="preserve">ENGENHEIRO CIVIL DE OBRA PLENO (MENSALISTA)                                                                                                                                                                                                                                                                                                                                                                                                                                                               </v>
          </cell>
          <cell r="C8509" t="str">
            <v xml:space="preserve">MES   </v>
          </cell>
          <cell r="D8509" t="str">
            <v>17.797,13</v>
          </cell>
        </row>
        <row r="8510">
          <cell r="A8510">
            <v>2708</v>
          </cell>
          <cell r="B8510" t="str">
            <v xml:space="preserve">ENGENHEIRO CIVIL DE OBRA SENIOR                                                                                                                                                                                                                                                                                                                                                                                                                                                                           </v>
          </cell>
          <cell r="C8510" t="str">
            <v xml:space="preserve">H     </v>
          </cell>
          <cell r="D8510" t="str">
            <v>138,47</v>
          </cell>
        </row>
        <row r="8511">
          <cell r="A8511">
            <v>40814</v>
          </cell>
          <cell r="B8511" t="str">
            <v xml:space="preserve">ENGENHEIRO CIVIL DE OBRA SENIOR (MENSALISTA)                                                                                                                                                                                                                                                                                                                                                                                                                                                              </v>
          </cell>
          <cell r="C8511" t="str">
            <v xml:space="preserve">MES   </v>
          </cell>
          <cell r="D8511" t="str">
            <v>24.328,20</v>
          </cell>
        </row>
        <row r="8512">
          <cell r="A8512">
            <v>34779</v>
          </cell>
          <cell r="B8512" t="str">
            <v xml:space="preserve">ENGENHEIRO CIVIL JUNIOR                                                                                                                                                                                                                                                                                                                                                                                                                                                                                   </v>
          </cell>
          <cell r="C8512" t="str">
            <v xml:space="preserve">H     </v>
          </cell>
          <cell r="D8512" t="str">
            <v>90,30</v>
          </cell>
        </row>
        <row r="8513">
          <cell r="A8513">
            <v>40936</v>
          </cell>
          <cell r="B8513" t="str">
            <v xml:space="preserve">ENGENHEIRO CIVIL JUNIOR (MENSALISTA)                                                                                                                                                                                                                                                                                                                                                                                                                                                                      </v>
          </cell>
          <cell r="C8513" t="str">
            <v xml:space="preserve">MES   </v>
          </cell>
          <cell r="D8513" t="str">
            <v>15.864,22</v>
          </cell>
        </row>
        <row r="8514">
          <cell r="A8514">
            <v>34780</v>
          </cell>
          <cell r="B8514" t="str">
            <v xml:space="preserve">ENGENHEIRO CIVIL PLENO                                                                                                                                                                                                                                                                                                                                                                                                                                                                                    </v>
          </cell>
          <cell r="C8514" t="str">
            <v xml:space="preserve">H     </v>
          </cell>
          <cell r="D8514" t="str">
            <v>101,86</v>
          </cell>
        </row>
        <row r="8515">
          <cell r="A8515">
            <v>40937</v>
          </cell>
          <cell r="B8515" t="str">
            <v xml:space="preserve">ENGENHEIRO CIVIL PLENO (MENSALISTA)                                                                                                                                                                                                                                                                                                                                                                                                                                                                       </v>
          </cell>
          <cell r="C8515" t="str">
            <v xml:space="preserve">MES   </v>
          </cell>
          <cell r="D8515" t="str">
            <v>17.897,99</v>
          </cell>
        </row>
        <row r="8516">
          <cell r="A8516">
            <v>34782</v>
          </cell>
          <cell r="B8516" t="str">
            <v xml:space="preserve">ENGENHEIRO CIVIL SENIOR                                                                                                                                                                                                                                                                                                                                                                                                                                                                                   </v>
          </cell>
          <cell r="C8516" t="str">
            <v xml:space="preserve">H     </v>
          </cell>
          <cell r="D8516" t="str">
            <v>139,61</v>
          </cell>
        </row>
        <row r="8517">
          <cell r="A8517">
            <v>40938</v>
          </cell>
          <cell r="B8517" t="str">
            <v xml:space="preserve">ENGENHEIRO CIVIL SENIOR (MENSALISTA)                                                                                                                                                                                                                                                                                                                                                                                                                                                                      </v>
          </cell>
          <cell r="C8517" t="str">
            <v xml:space="preserve">MES   </v>
          </cell>
          <cell r="D8517" t="str">
            <v>24.527,49</v>
          </cell>
        </row>
        <row r="8518">
          <cell r="A8518">
            <v>34783</v>
          </cell>
          <cell r="B8518" t="str">
            <v xml:space="preserve">ENGENHEIRO ELETRICISTA                                                                                                                                                                                                                                                                                                                                                                                                                                                                                    </v>
          </cell>
          <cell r="C8518" t="str">
            <v xml:space="preserve">H     </v>
          </cell>
          <cell r="D8518" t="str">
            <v>89,89</v>
          </cell>
        </row>
        <row r="8519">
          <cell r="A8519">
            <v>40939</v>
          </cell>
          <cell r="B8519" t="str">
            <v xml:space="preserve">ENGENHEIRO ELETRICISTA (MENSALISTA)                                                                                                                                                                                                                                                                                                                                                                                                                                                                       </v>
          </cell>
          <cell r="C8519" t="str">
            <v xml:space="preserve">MES   </v>
          </cell>
          <cell r="D8519" t="str">
            <v>15.794,07</v>
          </cell>
        </row>
        <row r="8520">
          <cell r="A8520">
            <v>34785</v>
          </cell>
          <cell r="B8520" t="str">
            <v xml:space="preserve">ENGENHEIRO SANITARISTA                                                                                                                                                                                                                                                                                                                                                                                                                                                                                    </v>
          </cell>
          <cell r="C8520" t="str">
            <v xml:space="preserve">H     </v>
          </cell>
          <cell r="D8520" t="str">
            <v>86,04</v>
          </cell>
        </row>
        <row r="8521">
          <cell r="A8521">
            <v>40940</v>
          </cell>
          <cell r="B8521" t="str">
            <v xml:space="preserve">ENGENHEIRO SANITARISTA (MENSALISTA)                                                                                                                                                                                                                                                                                                                                                                                                                                                                       </v>
          </cell>
          <cell r="C8521" t="str">
            <v xml:space="preserve">MES   </v>
          </cell>
          <cell r="D8521" t="str">
            <v>15.118,86</v>
          </cell>
        </row>
        <row r="8522">
          <cell r="A8522">
            <v>38403</v>
          </cell>
          <cell r="B8522" t="str">
            <v xml:space="preserve">ENXADA ESTREITA *25 X 23* CM COM CABO                                                                                                                                                                                                                                                                                                                                                                                                                                                                     </v>
          </cell>
          <cell r="C8522" t="str">
            <v xml:space="preserve">UN    </v>
          </cell>
          <cell r="D8522" t="str">
            <v>30,94</v>
          </cell>
        </row>
        <row r="8523">
          <cell r="A8523">
            <v>43494</v>
          </cell>
          <cell r="B8523" t="str">
            <v xml:space="preserve">EPI - FAMILIA ALMOXARIFE - HORISTA (ENCARGOS COMPLEMENTARES - COLETADO CAIXA)                                                                                                                                                                                                                                                                                                                                                                                                                             </v>
          </cell>
          <cell r="C8523" t="str">
            <v xml:space="preserve">MES   </v>
          </cell>
          <cell r="D8523" t="str">
            <v>112,27</v>
          </cell>
        </row>
        <row r="8524">
          <cell r="A8524">
            <v>43482</v>
          </cell>
          <cell r="B8524" t="str">
            <v xml:space="preserve">EPI - FAMILIA ALMOXARIFE - HORISTA (ENCARGOS COMPLEMENTARES - COLETADO CAIXA)                                                                                                                                                                                                                                                                                                                                                                                                                             </v>
          </cell>
          <cell r="C8524" t="str">
            <v xml:space="preserve">H     </v>
          </cell>
          <cell r="D8524" t="str">
            <v>0,60</v>
          </cell>
        </row>
        <row r="8525">
          <cell r="A8525">
            <v>43483</v>
          </cell>
          <cell r="B8525" t="str">
            <v xml:space="preserve">EPI - FAMILIA CARPINTEIRO DE FORMAS - HORISTA (ENCARGOS COMPLEMENTARES - COLETADO CAIXA)                                                                                                                                                                                                                                                                                                                                                                                                                  </v>
          </cell>
          <cell r="C8525" t="str">
            <v xml:space="preserve">H     </v>
          </cell>
          <cell r="D8525" t="str">
            <v>1,07</v>
          </cell>
        </row>
        <row r="8526">
          <cell r="A8526">
            <v>43495</v>
          </cell>
          <cell r="B8526" t="str">
            <v xml:space="preserve">EPI - FAMILIA CARPINTEIRO DE FORMAS - MENSALISTA (ENCARGOS COMPLEMENTARES - COLETADO CAIXA)                                                                                                                                                                                                                                                                                                                                                                                                               </v>
          </cell>
          <cell r="C8526" t="str">
            <v xml:space="preserve">MES   </v>
          </cell>
          <cell r="D8526" t="str">
            <v>201,17</v>
          </cell>
        </row>
        <row r="8527">
          <cell r="A8527">
            <v>43484</v>
          </cell>
          <cell r="B8527" t="str">
            <v xml:space="preserve">EPI - FAMILIA ELETRICISTA - HORISTA (ENCARGOS COMPLEMENTARES - COLETADO CAIXA)                                                                                                                                                                                                                                                                                                                                                                                                                            </v>
          </cell>
          <cell r="C8527" t="str">
            <v xml:space="preserve">H     </v>
          </cell>
          <cell r="D8527" t="str">
            <v>0,94</v>
          </cell>
        </row>
        <row r="8528">
          <cell r="A8528">
            <v>43496</v>
          </cell>
          <cell r="B8528" t="str">
            <v xml:space="preserve">EPI - FAMILIA ELETRICISTA - MENSALISTA (ENCARGOS COMPLEMENTARES - COLETADO CAIXA)                                                                                                                                                                                                                                                                                                                                                                                                                         </v>
          </cell>
          <cell r="C8528" t="str">
            <v xml:space="preserve">MES   </v>
          </cell>
          <cell r="D8528" t="str">
            <v>176,60</v>
          </cell>
        </row>
        <row r="8529">
          <cell r="A8529">
            <v>43485</v>
          </cell>
          <cell r="B8529" t="str">
            <v xml:space="preserve">EPI - FAMILIA ENCANADOR - HORISTA (ENCARGOS COMPLEMENTARES - COLETADO CAIXA)                                                                                                                                                                                                                                                                                                                                                                                                                              </v>
          </cell>
          <cell r="C8529" t="str">
            <v xml:space="preserve">H     </v>
          </cell>
          <cell r="D8529" t="str">
            <v>0,84</v>
          </cell>
        </row>
        <row r="8530">
          <cell r="A8530">
            <v>43497</v>
          </cell>
          <cell r="B8530" t="str">
            <v xml:space="preserve">EPI - FAMILIA ENCANADOR - MENSALISTA (ENCARGOS COMPLEMENTARES - COLETADO CAIXA)                                                                                                                                                                                                                                                                                                                                                                                                                           </v>
          </cell>
          <cell r="C8530" t="str">
            <v xml:space="preserve">MES   </v>
          </cell>
          <cell r="D8530" t="str">
            <v>158,03</v>
          </cell>
        </row>
        <row r="8531">
          <cell r="A8531">
            <v>43499</v>
          </cell>
          <cell r="B8531" t="str">
            <v xml:space="preserve">EPI - FAMILIA ENCARREGADO GERAL - HORISTA (ENCARGOS COMPLEMENTARES - COLETADO CAIXA)                                                                                                                                                                                                                                                                                                                                                                                                                      </v>
          </cell>
          <cell r="C8531" t="str">
            <v xml:space="preserve">MES   </v>
          </cell>
          <cell r="D8531" t="str">
            <v>177,30</v>
          </cell>
        </row>
        <row r="8532">
          <cell r="A8532">
            <v>43487</v>
          </cell>
          <cell r="B8532" t="str">
            <v xml:space="preserve">EPI - FAMILIA ENCARREGADO GERAL - HORISTA (ENCARGOS COMPLEMENTARES - COLETADO CAIXA)                                                                                                                                                                                                                                                                                                                                                                                                                      </v>
          </cell>
          <cell r="C8532" t="str">
            <v xml:space="preserve">H     </v>
          </cell>
          <cell r="D8532" t="str">
            <v>0,94</v>
          </cell>
        </row>
        <row r="8533">
          <cell r="A8533">
            <v>43486</v>
          </cell>
          <cell r="B8533" t="str">
            <v xml:space="preserve">EPI - FAMILIA ENGENHEIRO CIVIL - HORISTA (ENCARGOS COMPLEMENTARES - COLETADO CAIXA)                                                                                                                                                                                                                                                                                                                                                                                                                       </v>
          </cell>
          <cell r="C8533" t="str">
            <v xml:space="preserve">H     </v>
          </cell>
          <cell r="D8533" t="str">
            <v>0,56</v>
          </cell>
        </row>
        <row r="8534">
          <cell r="A8534">
            <v>43498</v>
          </cell>
          <cell r="B8534" t="str">
            <v xml:space="preserve">EPI - FAMILIA ENGENHEIRO CIVIL - MENSALISTA (ENCARGOS COMPLEMENTARES - COLETADO CAIXA)                                                                                                                                                                                                                                                                                                                                                                                                                    </v>
          </cell>
          <cell r="C8534" t="str">
            <v xml:space="preserve">MES   </v>
          </cell>
          <cell r="D8534" t="str">
            <v>106,47</v>
          </cell>
        </row>
        <row r="8535">
          <cell r="A8535">
            <v>43488</v>
          </cell>
          <cell r="B8535" t="str">
            <v xml:space="preserve">EPI - FAMILIA OPERADOR ESCAVADEIRA - HORISTA (ENCARGOS COMPLEMENTARES - COLETADO CAIXA)                                                                                                                                                                                                                                                                                                                                                                                                                   </v>
          </cell>
          <cell r="C8535" t="str">
            <v xml:space="preserve">H     </v>
          </cell>
          <cell r="D8535" t="str">
            <v>0,65</v>
          </cell>
        </row>
        <row r="8536">
          <cell r="A8536">
            <v>43500</v>
          </cell>
          <cell r="B8536" t="str">
            <v xml:space="preserve">EPI - FAMILIA OPERADOR ESCAVADEIRA - MENSALISTA (ENCARGOS COMPLEMENTARES - COLETADO CAIXA)                                                                                                                                                                                                                                                                                                                                                                                                                </v>
          </cell>
          <cell r="C8536" t="str">
            <v xml:space="preserve">MES   </v>
          </cell>
          <cell r="D8536" t="str">
            <v>123,35</v>
          </cell>
        </row>
        <row r="8537">
          <cell r="A8537">
            <v>43489</v>
          </cell>
          <cell r="B8537" t="str">
            <v xml:space="preserve">EPI - FAMILIA PEDREIRO - HORISTA (ENCARGOS COMPLEMENTARES - COLETADO CAIXA)                                                                                                                                                                                                                                                                                                                                                                                                                               </v>
          </cell>
          <cell r="C8537" t="str">
            <v xml:space="preserve">H     </v>
          </cell>
          <cell r="D8537" t="str">
            <v>0,97</v>
          </cell>
        </row>
        <row r="8538">
          <cell r="A8538">
            <v>43501</v>
          </cell>
          <cell r="B8538" t="str">
            <v xml:space="preserve">EPI - FAMILIA PEDREIRO - MENSALISTA (ENCARGOS COMPLEMENTARES - COLETADO CAIXA)                                                                                                                                                                                                                                                                                                                                                                                                                            </v>
          </cell>
          <cell r="C8538" t="str">
            <v xml:space="preserve">MES   </v>
          </cell>
          <cell r="D8538" t="str">
            <v>183,18</v>
          </cell>
        </row>
        <row r="8539">
          <cell r="A8539">
            <v>43490</v>
          </cell>
          <cell r="B8539" t="str">
            <v xml:space="preserve">EPI - FAMILIA PINTOR - HORISTA (ENCARGOS COMPLEMENTARES - COLETADO CAIXA)                                                                                                                                                                                                                                                                                                                                                                                                                                 </v>
          </cell>
          <cell r="C8539" t="str">
            <v xml:space="preserve">H     </v>
          </cell>
          <cell r="D8539" t="str">
            <v>1,48</v>
          </cell>
        </row>
        <row r="8540">
          <cell r="A8540">
            <v>43502</v>
          </cell>
          <cell r="B8540" t="str">
            <v xml:space="preserve">EPI - FAMILIA PINTOR - MENSALISTA (ENCARGOS COMPLEMENTARES - COLETADO CAIXA)                                                                                                                                                                                                                                                                                                                                                                                                                              </v>
          </cell>
          <cell r="C8540" t="str">
            <v xml:space="preserve">MES   </v>
          </cell>
          <cell r="D8540" t="str">
            <v>279,94</v>
          </cell>
        </row>
        <row r="8541">
          <cell r="A8541">
            <v>43491</v>
          </cell>
          <cell r="B8541" t="str">
            <v xml:space="preserve">EPI - FAMILIA SERVENTE - HORISTA (ENCARGOS COMPLEMENTARES - COLETADO CAIXA)                                                                                                                                                                                                                                                                                                                                                                                                                               </v>
          </cell>
          <cell r="C8541" t="str">
            <v xml:space="preserve">H     </v>
          </cell>
          <cell r="D8541" t="str">
            <v>1,02</v>
          </cell>
        </row>
        <row r="8542">
          <cell r="A8542">
            <v>43503</v>
          </cell>
          <cell r="B8542" t="str">
            <v xml:space="preserve">EPI - FAMILIA SERVENTE - MENSALISTA (ENCARGOS COMPLEMENTARES - COLETADO CAIXA)                                                                                                                                                                                                                                                                                                                                                                                                                            </v>
          </cell>
          <cell r="C8542" t="str">
            <v xml:space="preserve">MES   </v>
          </cell>
          <cell r="D8542" t="str">
            <v>192,92</v>
          </cell>
        </row>
        <row r="8543">
          <cell r="A8543">
            <v>43492</v>
          </cell>
          <cell r="B8543" t="str">
            <v xml:space="preserve">EPI - FAMILIA SOLDADOR - HORISTA (ENCARGOS COMPLEMENTARES - COLETADO CAIXA)                                                                                                                                                                                                                                                                                                                                                                                                                               </v>
          </cell>
          <cell r="C8543" t="str">
            <v xml:space="preserve">H     </v>
          </cell>
          <cell r="D8543" t="str">
            <v>1,40</v>
          </cell>
        </row>
        <row r="8544">
          <cell r="A8544">
            <v>43504</v>
          </cell>
          <cell r="B8544" t="str">
            <v xml:space="preserve">EPI - FAMILIA SOLDADOR - MENSALISTA (ENCARGOS COMPLEMENTARES - COLETADO CAIXA)                                                                                                                                                                                                                                                                                                                                                                                                                            </v>
          </cell>
          <cell r="C8544" t="str">
            <v xml:space="preserve">MES   </v>
          </cell>
          <cell r="D8544" t="str">
            <v>264,54</v>
          </cell>
        </row>
        <row r="8545">
          <cell r="A8545">
            <v>43493</v>
          </cell>
          <cell r="B8545" t="str">
            <v xml:space="preserve">EPI - FAMILIA TOPOGRAFO - HORISTA (ENCARGOS COMPLEMENTARES - COLETADO CAIXA)                                                                                                                                                                                                                                                                                                                                                                                                                              </v>
          </cell>
          <cell r="C8545" t="str">
            <v xml:space="preserve">H     </v>
          </cell>
          <cell r="D8545" t="str">
            <v>0,54</v>
          </cell>
        </row>
        <row r="8546">
          <cell r="A8546">
            <v>43505</v>
          </cell>
          <cell r="B8546" t="str">
            <v xml:space="preserve">EPI - FAMILIA TOPOGRAFO - MENSALISTA (ENCARGOS COMPLEMENTARES - COLETADO CAIXA)                                                                                                                                                                                                                                                                                                                                                                                                                           </v>
          </cell>
          <cell r="C8546" t="str">
            <v xml:space="preserve">MES   </v>
          </cell>
          <cell r="D8546" t="str">
            <v>101,06</v>
          </cell>
        </row>
        <row r="8547">
          <cell r="A8547">
            <v>37774</v>
          </cell>
          <cell r="B8547" t="str">
            <v xml:space="preserve">EQUIPAMENTO DE LIMPEZA COMBINADO (VACUO/ALTA PRESSAO) 95% VACUO, TANQUE 7000 L, BOMBA 140 KGF/CM2 66 L/MIN COM MOTOR INDEPENDENTE A DIESEL DE 60 CV (INCLUI MONTAGEM, NAO INCLUI CAMINHAO)                                                                                                                                                                                                                                                                                                                </v>
          </cell>
          <cell r="C8547" t="str">
            <v xml:space="preserve">UN    </v>
          </cell>
          <cell r="D8547" t="str">
            <v>188.694,18</v>
          </cell>
        </row>
        <row r="8548">
          <cell r="A8548">
            <v>38630</v>
          </cell>
          <cell r="B8548" t="str">
            <v xml:space="preserve">EQUIPAMENTO PARA DEMARCACAO DE FAIXAS DE TRAFEGO A FRIO, A SER MONTADO SOBRE CAMINHAO DE PBT MINIMO DE 9 T E DISTANCIA MINIMA ENTRE EIXOS DE 4,3 M, CAPACIDADE PARA 800 L DE TINTA (INCLUI MONTAGEM, NAO INCLUI CAMINHAO)                                                                                                                                                                                                                                                                                 </v>
          </cell>
          <cell r="C8548" t="str">
            <v xml:space="preserve">UN    </v>
          </cell>
          <cell r="D8548" t="str">
            <v>1.116.570,31</v>
          </cell>
        </row>
        <row r="8549">
          <cell r="A8549">
            <v>38629</v>
          </cell>
          <cell r="B8549" t="str">
            <v xml:space="preserve">EQUIPAMENTO PARA DEMARCACAO DE FAIXAS DE TRAFEGO A QUENTE, A SER MONTADO SOBRE CAMINHAO DE PBT MINIMO DE 17 T E DISTANCIA MINIMA ENTRE EIXOS DE 5,2 M, CAPACIDADE PARA 1.000 KG DE MATERIAL TERMOPLASTICO (INCLUI MONTAGEM, NAO INCLUI CAMINHAO E NEM COMPRESSOR DE AR)                                                                                                                                                                                                                                   </v>
          </cell>
          <cell r="C8549" t="str">
            <v xml:space="preserve">UN    </v>
          </cell>
          <cell r="D8549" t="str">
            <v>1.662.070,31</v>
          </cell>
        </row>
        <row r="8550">
          <cell r="A8550">
            <v>38476</v>
          </cell>
          <cell r="B8550" t="str">
            <v xml:space="preserve">ESCADA DUPLA DE ABRIR EM ALUMINIO, MODELO PINTOR, 8 DEGRAUS                                                                                                                                                                                                                                                                                                                                                                                                                                               </v>
          </cell>
          <cell r="C8550" t="str">
            <v xml:space="preserve">UN    </v>
          </cell>
          <cell r="D8550" t="str">
            <v>232,54</v>
          </cell>
        </row>
        <row r="8551">
          <cell r="A8551">
            <v>38477</v>
          </cell>
          <cell r="B8551" t="str">
            <v xml:space="preserve">ESCADA EXTENSIVEL EM ALUMINIO COM 6,00 M ESTENDIDA                                                                                                                                                                                                                                                                                                                                                                                                                                                        </v>
          </cell>
          <cell r="C8551" t="str">
            <v xml:space="preserve">UN    </v>
          </cell>
          <cell r="D8551" t="str">
            <v>658,56</v>
          </cell>
        </row>
        <row r="8552">
          <cell r="A8552">
            <v>40635</v>
          </cell>
          <cell r="B8552" t="str">
            <v xml:space="preserve">ESCAVADEIRA HIDRAULICA SOBRE ESTEIRA, COM GARRA GIRATORIA DE MANDIBULAS, PESO OPERACIONAL ENTRE 22,00 E 25,50 TON, POTENCIA LIQUIDA ENTRE 150 E 160 HP                                                                                                                                                                                                                                                                                                                                                    </v>
          </cell>
          <cell r="C8552" t="str">
            <v xml:space="preserve">UN    </v>
          </cell>
          <cell r="D8552" t="str">
            <v>477.009,24</v>
          </cell>
        </row>
        <row r="8553">
          <cell r="A8553">
            <v>36483</v>
          </cell>
          <cell r="B8553" t="str">
            <v xml:space="preserve">ESCAVADEIRA HIDRAULICA SOBRE ESTEIRAS CACAMBA 0,40 A 1,20 M3, PESO OPERACIONAL 21,19 T, POTENCIA LIQUIDA 173 HP                                                                                                                                                                                                                                                                                                                                                                                           </v>
          </cell>
          <cell r="C8553" t="str">
            <v xml:space="preserve">UN    </v>
          </cell>
          <cell r="D8553" t="str">
            <v>432.246,78</v>
          </cell>
        </row>
        <row r="8554">
          <cell r="A8554">
            <v>14525</v>
          </cell>
          <cell r="B8554" t="str">
            <v xml:space="preserve">ESCAVADEIRA HIDRAULICA SOBRE ESTEIRAS COM CACAMBA DE 1,20 M3, PESO OPERACIONAL 21 T, POTENCIA BRUTA 155 HP                                                                                                                                                                                                                                                                                                                                                                                                </v>
          </cell>
          <cell r="C8554" t="str">
            <v xml:space="preserve">UN    </v>
          </cell>
          <cell r="D8554" t="str">
            <v>452.587,80</v>
          </cell>
        </row>
        <row r="8555">
          <cell r="A8555">
            <v>36482</v>
          </cell>
          <cell r="B8555" t="str">
            <v xml:space="preserve">ESCAVADEIRA HIDRAULICA SOBRE ESTEIRAS, CACAMBA  0,80 M3, PESO OPERACIONAL 17,8 T, POTENCIA LIQUIDA 110 HP                                                                                                                                                                                                                                                                                                                                                                                                 </v>
          </cell>
          <cell r="C8555" t="str">
            <v xml:space="preserve">UN    </v>
          </cell>
          <cell r="D8555" t="str">
            <v>388.157,08</v>
          </cell>
        </row>
        <row r="8556">
          <cell r="A8556">
            <v>36408</v>
          </cell>
          <cell r="B8556" t="str">
            <v xml:space="preserve">ESCAVADEIRA HIDRAULICA SOBRE ESTEIRAS, CACAMBA 0,4 A 1,70 M3, PESO OPERACIONAL 23,2 T, POTENCIA BRUTA 183 HP                                                                                                                                                                                                                                                                                                                                                                                              </v>
          </cell>
          <cell r="C8556" t="str">
            <v xml:space="preserve">UN    </v>
          </cell>
          <cell r="D8556" t="str">
            <v>463.775,37</v>
          </cell>
        </row>
        <row r="8557">
          <cell r="A8557">
            <v>2723</v>
          </cell>
          <cell r="B8557" t="str">
            <v xml:space="preserve">ESCAVADEIRA HIDRAULICA SOBRE ESTEIRAS, CACAMBA 0,62M3, PESO OPERACIONAL 12,61T, POTENCIA LIQUIDA 95HP                                                                                                                                                                                                                                                                                                                                                                                                     </v>
          </cell>
          <cell r="C8557" t="str">
            <v xml:space="preserve">UN    </v>
          </cell>
          <cell r="D8557" t="str">
            <v>355.967,93</v>
          </cell>
        </row>
        <row r="8558">
          <cell r="A8558">
            <v>36481</v>
          </cell>
          <cell r="B8558" t="str">
            <v xml:space="preserve">ESCAVADEIRA HIDRAULICA SOBRE ESTEIRAS, CACAMBA 0,80 A 1,30 M3, PESO OPERACIONAL 22,18 T, POTENCIA LIQUIDA 170 HP                                                                                                                                                                                                                                                                                                                                                                                          </v>
          </cell>
          <cell r="C8558" t="str">
            <v xml:space="preserve">UN    </v>
          </cell>
          <cell r="D8558" t="str">
            <v>424.618,89</v>
          </cell>
        </row>
        <row r="8559">
          <cell r="A8559">
            <v>10685</v>
          </cell>
          <cell r="B8559" t="str">
            <v xml:space="preserve">ESCAVADEIRA HIDRAULICA SOBRE ESTEIRAS, CACAMBA 0,80M3, PESO OPERACIONAL 17T, POTENCIA BRUTA 111HP                                                                                                                                                                                                                                                                                                                                                                                                         </v>
          </cell>
          <cell r="C8559" t="str">
            <v xml:space="preserve">UN    </v>
          </cell>
          <cell r="D8559" t="str">
            <v>406.820,50</v>
          </cell>
        </row>
        <row r="8560">
          <cell r="A8560">
            <v>40636</v>
          </cell>
          <cell r="B8560" t="str">
            <v xml:space="preserve">ESCAVADEIRA HIDRAULICA SOBRE ESTEIRAS, CAPACIDADE DA CACAMBA ENTRE 1,20 E 1,50 M3, PESO OPERACIONAL ENTRE 20,00 E 22,00 TON, POTENCIA LIQUIDA ENTRE 150 E 155 HP, EQUIPADA COM CLAMSHELL                                                                                                                                                                                                                                                                                                                  </v>
          </cell>
          <cell r="C8560" t="str">
            <v xml:space="preserve">UN    </v>
          </cell>
          <cell r="D8560" t="str">
            <v>459.210,84</v>
          </cell>
        </row>
        <row r="8561">
          <cell r="A8561">
            <v>4111</v>
          </cell>
          <cell r="B8561" t="str">
            <v xml:space="preserve">ESCORA PRE-MOLDADA EM CONCRETO, *10 X 10* CM, H = 2,30M                                                                                                                                                                                                                                                                                                                                                                                                                                                   </v>
          </cell>
          <cell r="C8561" t="str">
            <v xml:space="preserve">UN    </v>
          </cell>
          <cell r="D8561" t="str">
            <v>54,06</v>
          </cell>
        </row>
        <row r="8562">
          <cell r="A8562">
            <v>26021</v>
          </cell>
          <cell r="B8562" t="str">
            <v xml:space="preserve">ESCOVA CIRCULAR EM ACO LATONADO, 6 X 1 " (DIAMETRO X ESPESSURA), FURO DE 1 1/4 ", FIO ONDULADO *0,30* MM                                                                                                                                                                                                                                                                                                                                                                                                  </v>
          </cell>
          <cell r="C8562" t="str">
            <v xml:space="preserve">UN    </v>
          </cell>
          <cell r="D8562" t="str">
            <v>71,64</v>
          </cell>
        </row>
        <row r="8563">
          <cell r="A8563">
            <v>12</v>
          </cell>
          <cell r="B8563" t="str">
            <v xml:space="preserve">ESCOVA DE ACO, COM CABO, *4  X 15* FILEIRAS DE CERDAS                                                                                                                                                                                                                                                                                                                                                                                                                                                     </v>
          </cell>
          <cell r="C8563" t="str">
            <v xml:space="preserve">UN    </v>
          </cell>
          <cell r="D8563" t="str">
            <v>8,50</v>
          </cell>
        </row>
        <row r="8564">
          <cell r="A8564">
            <v>37554</v>
          </cell>
          <cell r="B8564" t="str">
            <v xml:space="preserve">ESGUICHO JATO REGULAVEL, TIPO ELKHART, ENGATE RAPIDO 1 1/2", PARA COMBATE A INCENDIO                                                                                                                                                                                                                                                                                                                                                                                                                      </v>
          </cell>
          <cell r="C8564" t="str">
            <v xml:space="preserve">UN    </v>
          </cell>
          <cell r="D8564" t="str">
            <v>231,35</v>
          </cell>
        </row>
        <row r="8565">
          <cell r="A8565">
            <v>37555</v>
          </cell>
          <cell r="B8565" t="str">
            <v xml:space="preserve">ESGUICHO JATO REGULAVEL, TIPO ELKHART, ENGATE RAPIDO 2 1/2", PARA COMBATE A INCENDIO                                                                                                                                                                                                                                                                                                                                                                                                                      </v>
          </cell>
          <cell r="C8565" t="str">
            <v xml:space="preserve">UN    </v>
          </cell>
          <cell r="D8565" t="str">
            <v>281,42</v>
          </cell>
        </row>
        <row r="8566">
          <cell r="A8566">
            <v>10902</v>
          </cell>
          <cell r="B8566" t="str">
            <v xml:space="preserve">ESGUICHO TIPO JATO SOLIDO, EM LATAO, ENGATE RAPIDO 1 1/2" X 13 MM, PARA MANGUEIRA EM INSTALACAO PREDIAL COMBATE A INCENDIO                                                                                                                                                                                                                                                                                                                                                                                </v>
          </cell>
          <cell r="C8566" t="str">
            <v xml:space="preserve">UN    </v>
          </cell>
          <cell r="D8566" t="str">
            <v>70,61</v>
          </cell>
        </row>
        <row r="8567">
          <cell r="A8567">
            <v>20965</v>
          </cell>
          <cell r="B8567" t="str">
            <v xml:space="preserve">ESGUICHO TIPO JATO SOLIDO, EM LATAO, ENGATE RAPIDO 1 1/2" X 16 MM, PARA MANGUEIRA EM INSTALACAO PREDIAL COMBATE A INCENDIO                                                                                                                                                                                                                                                                                                                                                                                </v>
          </cell>
          <cell r="C8567" t="str">
            <v xml:space="preserve">UN    </v>
          </cell>
          <cell r="D8567" t="str">
            <v>71,27</v>
          </cell>
        </row>
        <row r="8568">
          <cell r="A8568">
            <v>20966</v>
          </cell>
          <cell r="B8568" t="str">
            <v xml:space="preserve">ESGUICHO TIPO JATO SOLIDO, EM LATAO, ENGATE RAPIDO 1 1/2" X 19 MM, PARA MANGUEIRA EM INSTALACAO PREDIAL COMBATE A INCENDIO                                                                                                                                                                                                                                                                                                                                                                                </v>
          </cell>
          <cell r="C8568" t="str">
            <v xml:space="preserve">UN    </v>
          </cell>
          <cell r="D8568" t="str">
            <v>76,74</v>
          </cell>
        </row>
        <row r="8569">
          <cell r="A8569">
            <v>10903</v>
          </cell>
          <cell r="B8569" t="str">
            <v xml:space="preserve">ESGUICHO TIPO JATO SOLIDO, EM LATAO, ENGATE RAPIDO 2 1/2" X 13 MM, PARA MANGUEIRA EM INSTALACAO PREDIAL COMBATE A INCENDIO                                                                                                                                                                                                                                                                                                                                                                                </v>
          </cell>
          <cell r="C8569" t="str">
            <v xml:space="preserve">UN    </v>
          </cell>
          <cell r="D8569" t="str">
            <v>116,32</v>
          </cell>
        </row>
        <row r="8570">
          <cell r="A8570">
            <v>20967</v>
          </cell>
          <cell r="B8570" t="str">
            <v xml:space="preserve">ESGUICHO TIPO JATO SOLIDO, EM LATAO, ENGATE RAPIDO 2 1/2" X 16 MM, PARA MANGUEIRA EM INSTALACAO PREDIAL COMBATE A INCENDIO                                                                                                                                                                                                                                                                                                                                                                                </v>
          </cell>
          <cell r="C8570" t="str">
            <v xml:space="preserve">UN    </v>
          </cell>
          <cell r="D8570" t="str">
            <v>116,32</v>
          </cell>
        </row>
        <row r="8571">
          <cell r="A8571">
            <v>20968</v>
          </cell>
          <cell r="B8571" t="str">
            <v xml:space="preserve">ESGUICHO TIPO JATO SOLIDO, EM LATAO, ENGATE RAPIDO 2 1/2" X 19 MM, PARA MANGUEIRA EM INSTALACAO PREDIAL COMBATE A INCENDIO                                                                                                                                                                                                                                                                                                                                                                                </v>
          </cell>
          <cell r="C8571" t="str">
            <v xml:space="preserve">UN    </v>
          </cell>
          <cell r="D8571" t="str">
            <v>127,58</v>
          </cell>
        </row>
        <row r="8572">
          <cell r="A8572">
            <v>11359</v>
          </cell>
          <cell r="B8572" t="str">
            <v xml:space="preserve">ESMERILHADEIRA ANGULAR ELETRICA, DIAMETRO DO DISCO 7 '' (180 MM), ROTACAO 8500 RPM, POTENCIA 2400 W                                                                                                                                                                                                                                                                                                                                                                                                       </v>
          </cell>
          <cell r="C8572" t="str">
            <v xml:space="preserve">UN    </v>
          </cell>
          <cell r="D8572" t="str">
            <v>570,00</v>
          </cell>
        </row>
        <row r="8573">
          <cell r="A8573">
            <v>39017</v>
          </cell>
          <cell r="B8573" t="str">
            <v xml:space="preserve">ESPACADOR / DISTANCIADOR CIRCULAR COM ENTRADA LATERAL, EM PLASTICO, PARA VERGALHAO *4,2 A 12,5* MM, COBRIMENTO 20 MM                                                                                                                                                                                                                                                                                                                                                                                      </v>
          </cell>
          <cell r="C8573" t="str">
            <v xml:space="preserve">UN    </v>
          </cell>
          <cell r="D8573" t="str">
            <v>0,28</v>
          </cell>
        </row>
        <row r="8574">
          <cell r="A8574">
            <v>39315</v>
          </cell>
          <cell r="B8574" t="str">
            <v xml:space="preserve">ESPACADOR / DISTANCIADOR TIPO GARRA DUPLA, EM PLASTICO, COBRIMENTO *20* MM, PARA FERRAGENS DE LAJES E FUNDO DE VIGAS                                                                                                                                                                                                                                                                                                                                                                                      </v>
          </cell>
          <cell r="C8574" t="str">
            <v xml:space="preserve">UN    </v>
          </cell>
          <cell r="D8574" t="str">
            <v>0,45</v>
          </cell>
        </row>
        <row r="8575">
          <cell r="A8575">
            <v>39016</v>
          </cell>
          <cell r="B8575" t="str">
            <v xml:space="preserve">ESPACADOR / DISTANCIADOR TIPO PINO EM PLASTICO, PARA VERGALHAO ATE 10 MM, PARA APOIO DE ARMADURA                                                                                                                                                                                                                                                                                                                                                                                                          </v>
          </cell>
          <cell r="C8575" t="str">
            <v xml:space="preserve">UN    </v>
          </cell>
          <cell r="D8575" t="str">
            <v>0,46</v>
          </cell>
        </row>
        <row r="8576">
          <cell r="A8576">
            <v>40432</v>
          </cell>
          <cell r="B8576" t="str">
            <v xml:space="preserve">ESPACADOR / SEPARADOR DE BARRA , METALICO, TIPO CARAMBOLA, PARA TIRANTES, 25 X 84 MM                                                                                                                                                                                                                                                                                                                                                                                                                      </v>
          </cell>
          <cell r="C8576" t="str">
            <v xml:space="preserve">UN    </v>
          </cell>
          <cell r="D8576" t="str">
            <v>3,54</v>
          </cell>
        </row>
        <row r="8577">
          <cell r="A8577">
            <v>39481</v>
          </cell>
          <cell r="B8577" t="str">
            <v xml:space="preserve">ESPACADOR OU DISTANCIADOR, EM PLASTICO, TIPO APOIO DE CORDOALHA (CARANGUEJO), PARA ARMADURA NEGATIVA E PROTENSAO, COBRIMENTO 50 MM                                                                                                                                                                                                                                                                                                                                                                        </v>
          </cell>
          <cell r="C8577" t="str">
            <v xml:space="preserve">UN    </v>
          </cell>
          <cell r="D8577" t="str">
            <v>2,22</v>
          </cell>
        </row>
        <row r="8578">
          <cell r="A8578">
            <v>40433</v>
          </cell>
          <cell r="B8578" t="str">
            <v xml:space="preserve">ESPACADOR/SEPARADOR DE CORDOALHA TIPO DISCO 12 FUROS DE 14 MM, PARA TIRANTES                                                                                                                                                                                                                                                                                                                                                                                                                              </v>
          </cell>
          <cell r="C8578" t="str">
            <v xml:space="preserve">UN    </v>
          </cell>
          <cell r="D8578" t="str">
            <v>1,96</v>
          </cell>
        </row>
        <row r="8579">
          <cell r="A8579">
            <v>20219</v>
          </cell>
          <cell r="B8579" t="str">
            <v xml:space="preserve">ESPARGIDOR DE ASFALTO PRESSURIZADO, REBOCAVEL, TANQUE DE 2500 L, PNEUMATICO,  COM MOTOR A GASOLINA 3,4HP                                                                                                                                                                                                                                                                                                                                                                                                  </v>
          </cell>
          <cell r="C8579" t="str">
            <v xml:space="preserve">UN    </v>
          </cell>
          <cell r="D8579" t="str">
            <v>74.000,00</v>
          </cell>
        </row>
        <row r="8580">
          <cell r="A8580">
            <v>36484</v>
          </cell>
          <cell r="B8580" t="str">
            <v xml:space="preserve">ESPARGIDOR DE ASFALTO PRESSURIZADO, TANQUE 6 M3 COM ISOLACAO TERMICA, AQUECIDO COM 2 MACARICOS, COM BARRA ESPARGIDORA 3,60 M, A SER MONTADO SOBRE CAMINHAO                                                                                                                                                                                                                                                                                                                                                </v>
          </cell>
          <cell r="C8580" t="str">
            <v xml:space="preserve">UN    </v>
          </cell>
          <cell r="D8580" t="str">
            <v>157.088,52</v>
          </cell>
        </row>
        <row r="8581">
          <cell r="A8581">
            <v>38367</v>
          </cell>
          <cell r="B8581" t="str">
            <v xml:space="preserve">ESPATULA DE ACO INOX COM CABO DE MADEIRA, LARGURA 8 CM                                                                                                                                                                                                                                                                                                                                                                                                                                                    </v>
          </cell>
          <cell r="C8581" t="str">
            <v xml:space="preserve">UN    </v>
          </cell>
          <cell r="D8581" t="str">
            <v>12,49</v>
          </cell>
        </row>
        <row r="8582">
          <cell r="A8582">
            <v>38368</v>
          </cell>
          <cell r="B8582" t="str">
            <v xml:space="preserve">ESPATULA DE PLASTICO LISA, LARGURA 10 CM                                                                                                                                                                                                                                                                                                                                                                                                                                                                  </v>
          </cell>
          <cell r="C8582" t="str">
            <v xml:space="preserve">UN    </v>
          </cell>
          <cell r="D8582" t="str">
            <v>5,61</v>
          </cell>
        </row>
        <row r="8583">
          <cell r="A8583">
            <v>38091</v>
          </cell>
          <cell r="B8583" t="str">
            <v xml:space="preserve">ESPELHO / PLACA CEGA 4" X 2", PARA INSTALACAO DE TOMADAS E INTERRUPTORES                                                                                                                                                                                                                                                                                                                                                                                                                                  </v>
          </cell>
          <cell r="C8583" t="str">
            <v xml:space="preserve">UN    </v>
          </cell>
          <cell r="D8583" t="str">
            <v>1,92</v>
          </cell>
        </row>
        <row r="8584">
          <cell r="A8584">
            <v>38095</v>
          </cell>
          <cell r="B8584" t="str">
            <v xml:space="preserve">ESPELHO / PLACA CEGA 4" X 4", PARA INSTALACAO DE TOMADAS E INTERRUPTORES                                                                                                                                                                                                                                                                                                                                                                                                                                  </v>
          </cell>
          <cell r="C8584" t="str">
            <v xml:space="preserve">UN    </v>
          </cell>
          <cell r="D8584" t="str">
            <v>4,07</v>
          </cell>
        </row>
        <row r="8585">
          <cell r="A8585">
            <v>38092</v>
          </cell>
          <cell r="B8585" t="str">
            <v xml:space="preserve">ESPELHO / PLACA DE 1 POSTO 4" X 2", PARA INSTALACAO DE TOMADAS E INTERRUPTORES                                                                                                                                                                                                                                                                                                                                                                                                                            </v>
          </cell>
          <cell r="C8585" t="str">
            <v xml:space="preserve">UN    </v>
          </cell>
          <cell r="D8585" t="str">
            <v>1,82</v>
          </cell>
        </row>
        <row r="8586">
          <cell r="A8586">
            <v>38093</v>
          </cell>
          <cell r="B8586" t="str">
            <v xml:space="preserve">ESPELHO / PLACA DE 2 POSTOS 4" X 2", PARA INSTALACAO DE TOMADAS E INTERRUPTORES                                                                                                                                                                                                                                                                                                                                                                                                                           </v>
          </cell>
          <cell r="C8586" t="str">
            <v xml:space="preserve">UN    </v>
          </cell>
          <cell r="D8586" t="str">
            <v>1,89</v>
          </cell>
        </row>
        <row r="8587">
          <cell r="A8587">
            <v>38096</v>
          </cell>
          <cell r="B8587" t="str">
            <v xml:space="preserve">ESPELHO / PLACA DE 2 POSTOS 4" X 4", PARA INSTALACAO DE TOMADAS E INTERRUPTORES                                                                                                                                                                                                                                                                                                                                                                                                                           </v>
          </cell>
          <cell r="C8587" t="str">
            <v xml:space="preserve">UN    </v>
          </cell>
          <cell r="D8587" t="str">
            <v>4,38</v>
          </cell>
        </row>
        <row r="8588">
          <cell r="A8588">
            <v>38094</v>
          </cell>
          <cell r="B8588" t="str">
            <v xml:space="preserve">ESPELHO / PLACA DE 3 POSTOS 4" X 2", PARA INSTALACAO DE TOMADAS E INTERRUPTORES                                                                                                                                                                                                                                                                                                                                                                                                                           </v>
          </cell>
          <cell r="C8588" t="str">
            <v xml:space="preserve">UN    </v>
          </cell>
          <cell r="D8588" t="str">
            <v>2,31</v>
          </cell>
        </row>
        <row r="8589">
          <cell r="A8589">
            <v>38097</v>
          </cell>
          <cell r="B8589" t="str">
            <v xml:space="preserve">ESPELHO / PLACA DE 4 POSTOS 4" X 4", PARA INSTALACAO DE TOMADAS E INTERRUPTORES                                                                                                                                                                                                                                                                                                                                                                                                                           </v>
          </cell>
          <cell r="C8589" t="str">
            <v xml:space="preserve">UN    </v>
          </cell>
          <cell r="D8589" t="str">
            <v>4,70</v>
          </cell>
        </row>
        <row r="8590">
          <cell r="A8590">
            <v>38098</v>
          </cell>
          <cell r="B8590" t="str">
            <v xml:space="preserve">ESPELHO / PLACA DE 6 POSTOS 4" X 4", PARA INSTALACAO DE TOMADAS E INTERRUPTORES                                                                                                                                                                                                                                                                                                                                                                                                                           </v>
          </cell>
          <cell r="C8590" t="str">
            <v xml:space="preserve">UN    </v>
          </cell>
          <cell r="D8590" t="str">
            <v>4,70</v>
          </cell>
        </row>
        <row r="8591">
          <cell r="A8591">
            <v>11186</v>
          </cell>
          <cell r="B8591" t="str">
            <v xml:space="preserve">ESPELHO CRISTAL E = 4 MM                                                                                                                                                                                                                                                                                                                                                                                                                                                                                  </v>
          </cell>
          <cell r="C8591" t="str">
            <v xml:space="preserve">M2    </v>
          </cell>
          <cell r="D8591" t="str">
            <v>229,33</v>
          </cell>
        </row>
        <row r="8592">
          <cell r="A8592">
            <v>11558</v>
          </cell>
          <cell r="B8592" t="str">
            <v xml:space="preserve">ESPELHO, RETO OU CURVO, EM LATAO CROMADO, ESPESSURA ATE 6 MM, LARGURA *40*MM, ALTURA *180*MM - PARA FECHADURA DE EMBUTIR                                                                                                                                                                                                                                                                                                                                                                                  </v>
          </cell>
          <cell r="C8592" t="str">
            <v xml:space="preserve">PAR   </v>
          </cell>
          <cell r="D8592" t="str">
            <v>12,28</v>
          </cell>
        </row>
        <row r="8593">
          <cell r="A8593">
            <v>11557</v>
          </cell>
          <cell r="B8593" t="str">
            <v xml:space="preserve">ESPELHO, RETO OU CURVO, EM LATAO CROMADO, ESPESSURA MINIMA 6 MM, LARGURA *43*MM, ALTURA *230*MM - PARA FECHADURA DE EMBUTIR                                                                                                                                                                                                                                                                                                                                                                               </v>
          </cell>
          <cell r="C8593" t="str">
            <v xml:space="preserve">PAR   </v>
          </cell>
          <cell r="D8593" t="str">
            <v>31,08</v>
          </cell>
        </row>
        <row r="8594">
          <cell r="A8594">
            <v>2759</v>
          </cell>
          <cell r="B8594" t="str">
            <v xml:space="preserve">ESPOLETA SIMPLES N 8.                                                                                                                                                                                                                                                                                                                                                                                                                                                                                     </v>
          </cell>
          <cell r="C8594" t="str">
            <v xml:space="preserve">UN    </v>
          </cell>
          <cell r="D8594" t="str">
            <v>4,80</v>
          </cell>
        </row>
        <row r="8595">
          <cell r="A8595">
            <v>38124</v>
          </cell>
          <cell r="B8595" t="str">
            <v xml:space="preserve">ESPUMA EXPANSIVA DE POLIURETANO, APLICACAO MANUAL - 500 ML                                                                                                                                                                                                                                                                                                                                                                                                                                                </v>
          </cell>
          <cell r="C8595" t="str">
            <v xml:space="preserve">UN    </v>
          </cell>
          <cell r="D8595" t="str">
            <v>25,75</v>
          </cell>
        </row>
        <row r="8596">
          <cell r="A8596">
            <v>38380</v>
          </cell>
          <cell r="B8596" t="str">
            <v xml:space="preserve">ESQUADRO DE ACO 12 " (300 MM), CABO DE ALUMINIO                                                                                                                                                                                                                                                                                                                                                                                                                                                           </v>
          </cell>
          <cell r="C8596" t="str">
            <v xml:space="preserve">UN    </v>
          </cell>
          <cell r="D8596" t="str">
            <v>19,85</v>
          </cell>
        </row>
        <row r="8597">
          <cell r="A8597">
            <v>20059</v>
          </cell>
          <cell r="B8597" t="str">
            <v xml:space="preserve">ESQUADRO INTERNO OU EXTERNO PARA CALHA PLUVIAL, PVC, DIAMETRO ENTRE 119 E 170 MM, PARA DRENAGEM PREDIAL                                                                                                                                                                                                                                                                                                                                                                                                   </v>
          </cell>
          <cell r="C8597" t="str">
            <v xml:space="preserve">UN    </v>
          </cell>
          <cell r="D8597" t="str">
            <v>14,56</v>
          </cell>
        </row>
        <row r="8598">
          <cell r="A8598">
            <v>42429</v>
          </cell>
          <cell r="B8598" t="str">
            <v xml:space="preserve">ESQUI TRIPLO, EM TUBO DE ACO CARBONO, PINTURA NO PROCESSO ELETROSTATICO - EQUIPAMENTO DE GINASTICA PARA ACADEMIA AO AR LIVRE / ACADEMIA DA TERCEIRA IDADE - ATI                                                                                                                                                                                                                                                                                                                                           </v>
          </cell>
          <cell r="C8598" t="str">
            <v xml:space="preserve">UN    </v>
          </cell>
          <cell r="D8598" t="str">
            <v>3.422,44</v>
          </cell>
        </row>
        <row r="8599">
          <cell r="A8599">
            <v>38538</v>
          </cell>
          <cell r="B8599" t="str">
            <v xml:space="preserve">ESTACA PRE-MOLDADA MACICA DE CONCRETO VIBRADO ARMADO, PARA CARGA DE 25 T, SECAO QUADRADA DE *16 X 16*, COM ANEL METALICO INCORPORADO A PECA (SOMENTE FORNECIMENTO)                                                                                                                                                                                                                                                                                                                                        </v>
          </cell>
          <cell r="C8599" t="str">
            <v xml:space="preserve">M     </v>
          </cell>
          <cell r="D8599" t="str">
            <v>40,00</v>
          </cell>
        </row>
        <row r="8600">
          <cell r="A8600">
            <v>38539</v>
          </cell>
          <cell r="B8600" t="str">
            <v xml:space="preserve">ESTACA PRE-MOLDADA MACICA DE CONCRETO VIBRADO ARMADO, PARA CARGA DE 50 T, SECAO QUADRADA, COM ANEL METALICO INCORPORADO A PECA (SOMENTE FORNECIMENTO)                                                                                                                                                                                                                                                                                                                                                     </v>
          </cell>
          <cell r="C8600" t="str">
            <v xml:space="preserve">M     </v>
          </cell>
          <cell r="D8600" t="str">
            <v>54,39</v>
          </cell>
        </row>
        <row r="8601">
          <cell r="A8601">
            <v>38540</v>
          </cell>
          <cell r="B8601" t="str">
            <v xml:space="preserve">ESTACA PRE-MOLDADA VAZADA DE CONCRETO CENTRIFUGADO, PARA CARGA DE 100 T, SECAO CIRCULAR, COM ANEL METALICO INCORPORADO A PECA (SOMENTE FORNECIMENTO)                                                                                                                                                                                                                                                                                                                                                      </v>
          </cell>
          <cell r="C8601" t="str">
            <v xml:space="preserve">M     </v>
          </cell>
          <cell r="D8601" t="str">
            <v>139,40</v>
          </cell>
        </row>
        <row r="8602">
          <cell r="A8602">
            <v>38384</v>
          </cell>
          <cell r="B8602" t="str">
            <v xml:space="preserve">ESTILETE DE METAL, LAMINA 18 MM                                                                                                                                                                                                                                                                                                                                                                                                                                                                           </v>
          </cell>
          <cell r="C8602" t="str">
            <v xml:space="preserve">UN    </v>
          </cell>
          <cell r="D8602" t="str">
            <v>14,54</v>
          </cell>
        </row>
        <row r="8603">
          <cell r="A8603">
            <v>13</v>
          </cell>
          <cell r="B8603" t="str">
            <v xml:space="preserve">ESTOPA                                                                                                                                                                                                                                                                                                                                                                                                                                                                                                    </v>
          </cell>
          <cell r="C8603" t="str">
            <v xml:space="preserve">KG    </v>
          </cell>
          <cell r="D8603" t="str">
            <v>13,08</v>
          </cell>
        </row>
        <row r="8604">
          <cell r="A8604">
            <v>2762</v>
          </cell>
          <cell r="B8604" t="str">
            <v xml:space="preserve">ESTOPIM SIMPLES                                                                                                                                                                                                                                                                                                                                                                                                                                                                                           </v>
          </cell>
          <cell r="C8604" t="str">
            <v xml:space="preserve">M     </v>
          </cell>
          <cell r="D8604" t="str">
            <v>6,00</v>
          </cell>
        </row>
        <row r="8605">
          <cell r="A8605">
            <v>21142</v>
          </cell>
          <cell r="B8605" t="str">
            <v xml:space="preserve">ESTRIBO COM PARAFUSO EM CHAPA DE FERRO FUNDIDO DE 2" X 3/16" X 35 CM, SECAO "U", PARA MADEIRAMENTO DE TELHADO                                                                                                                                                                                                                                                                                                                                                                                             </v>
          </cell>
          <cell r="C8605" t="str">
            <v xml:space="preserve">UN    </v>
          </cell>
          <cell r="D8605" t="str">
            <v>27,81</v>
          </cell>
        </row>
        <row r="8606">
          <cell r="A8606">
            <v>12865</v>
          </cell>
          <cell r="B8606" t="str">
            <v xml:space="preserve">ESTUCADOR                                                                                                                                                                                                                                                                                                                                                                                                                                                                                                 </v>
          </cell>
          <cell r="C8606" t="str">
            <v xml:space="preserve">H     </v>
          </cell>
          <cell r="D8606" t="str">
            <v>21,39</v>
          </cell>
        </row>
        <row r="8607">
          <cell r="A8607">
            <v>41074</v>
          </cell>
          <cell r="B8607" t="str">
            <v xml:space="preserve">ESTUCADOR (MENSALISTA)                                                                                                                                                                                                                                                                                                                                                                                                                                                                                    </v>
          </cell>
          <cell r="C8607" t="str">
            <v xml:space="preserve">MES   </v>
          </cell>
          <cell r="D8607" t="str">
            <v>3.759,88</v>
          </cell>
        </row>
        <row r="8608">
          <cell r="A8608">
            <v>4223</v>
          </cell>
          <cell r="B8608" t="str">
            <v xml:space="preserve">ETANOL                                                                                                                                                                                                                                                                                                                                                                                                                                                                                                    </v>
          </cell>
          <cell r="C8608" t="str">
            <v xml:space="preserve">L     </v>
          </cell>
          <cell r="D8608" t="str">
            <v>3,78</v>
          </cell>
        </row>
        <row r="8609">
          <cell r="A8609">
            <v>37372</v>
          </cell>
          <cell r="B8609" t="str">
            <v xml:space="preserve">EXAMES - HORISTA (COLETADO CAIXA)                                                                                                                                                                                                                                                                                                                                                                                                                                                                         </v>
          </cell>
          <cell r="C8609" t="str">
            <v xml:space="preserve">H     </v>
          </cell>
          <cell r="D8609" t="str">
            <v>0,34</v>
          </cell>
        </row>
        <row r="8610">
          <cell r="A8610">
            <v>40863</v>
          </cell>
          <cell r="B8610" t="str">
            <v xml:space="preserve">EXAMES - MENSALISTA (COLETADO CAIXA)                                                                                                                                                                                                                                                                                                                                                                                                                                                                      </v>
          </cell>
          <cell r="C8610" t="str">
            <v xml:space="preserve">MES   </v>
          </cell>
          <cell r="D8610" t="str">
            <v>63,58</v>
          </cell>
        </row>
        <row r="8611">
          <cell r="A8611">
            <v>38475</v>
          </cell>
          <cell r="B8611" t="str">
            <v xml:space="preserve">EXTENSAO DE SOLDA 201 ACETILENO, E = *1,5 A 2,5* MM                                                                                                                                                                                                                                                                                                                                                                                                                                                       </v>
          </cell>
          <cell r="C8611" t="str">
            <v xml:space="preserve">UN    </v>
          </cell>
          <cell r="D8611" t="str">
            <v>28,86</v>
          </cell>
        </row>
        <row r="8612">
          <cell r="A8612">
            <v>38474</v>
          </cell>
          <cell r="B8612" t="str">
            <v xml:space="preserve">EXTENSAO DE SOLDA 201 GLP, E = *2,5 A 4,0* MM                                                                                                                                                                                                                                                                                                                                                                                                                                                             </v>
          </cell>
          <cell r="C8612" t="str">
            <v xml:space="preserve">UN    </v>
          </cell>
          <cell r="D8612" t="str">
            <v>35,68</v>
          </cell>
        </row>
        <row r="8613">
          <cell r="A8613">
            <v>10886</v>
          </cell>
          <cell r="B8613" t="str">
            <v xml:space="preserve">EXTINTOR DE INCENDIO PORTATIL COM CARGA DE AGUA PRESSURIZADA DE 10 L, CLASSE A                                                                                                                                                                                                                                                                                                                                                                                                                            </v>
          </cell>
          <cell r="C8613" t="str">
            <v xml:space="preserve">UN    </v>
          </cell>
          <cell r="D8613" t="str">
            <v>132,12</v>
          </cell>
        </row>
        <row r="8614">
          <cell r="A8614">
            <v>10888</v>
          </cell>
          <cell r="B8614" t="str">
            <v xml:space="preserve">EXTINTOR DE INCENDIO PORTATIL COM CARGA DE GAS CARBONICO CO2 DE 4 KG, CLASSE BC                                                                                                                                                                                                                                                                                                                                                                                                                           </v>
          </cell>
          <cell r="C8614" t="str">
            <v xml:space="preserve">UN    </v>
          </cell>
          <cell r="D8614" t="str">
            <v>418,15</v>
          </cell>
        </row>
        <row r="8615">
          <cell r="A8615">
            <v>10889</v>
          </cell>
          <cell r="B8615" t="str">
            <v xml:space="preserve">EXTINTOR DE INCENDIO PORTATIL COM CARGA DE GAS CARBONICO CO2 DE 6 KG, CLASSE BC                                                                                                                                                                                                                                                                                                                                                                                                                           </v>
          </cell>
          <cell r="C8615" t="str">
            <v xml:space="preserve">UN    </v>
          </cell>
          <cell r="D8615" t="str">
            <v>453,00</v>
          </cell>
        </row>
        <row r="8616">
          <cell r="A8616">
            <v>10890</v>
          </cell>
          <cell r="B8616" t="str">
            <v xml:space="preserve">EXTINTOR DE INCENDIO PORTATIL COM CARGA DE PO QUIMICO SECO (PQS) DE 12 KG, CLASSE BC                                                                                                                                                                                                                                                                                                                                                                                                                      </v>
          </cell>
          <cell r="C8616" t="str">
            <v xml:space="preserve">UN    </v>
          </cell>
          <cell r="D8616" t="str">
            <v>209,07</v>
          </cell>
        </row>
        <row r="8617">
          <cell r="A8617">
            <v>10891</v>
          </cell>
          <cell r="B8617" t="str">
            <v xml:space="preserve">EXTINTOR DE INCENDIO PORTATIL COM CARGA DE PO QUIMICO SECO (PQS) DE 4 KG, CLASSE BC                                                                                                                                                                                                                                                                                                                                                                                                                       </v>
          </cell>
          <cell r="C8617" t="str">
            <v xml:space="preserve">UN    </v>
          </cell>
          <cell r="D8617" t="str">
            <v>127,76</v>
          </cell>
        </row>
        <row r="8618">
          <cell r="A8618">
            <v>10892</v>
          </cell>
          <cell r="B8618" t="str">
            <v xml:space="preserve">EXTINTOR DE INCENDIO PORTATIL COM CARGA DE PO QUIMICO SECO (PQS) DE 6 KG, CLASSE BC                                                                                                                                                                                                                                                                                                                                                                                                                       </v>
          </cell>
          <cell r="C8618" t="str">
            <v xml:space="preserve">UN    </v>
          </cell>
          <cell r="D8618" t="str">
            <v>151,00</v>
          </cell>
        </row>
        <row r="8619">
          <cell r="A8619">
            <v>20977</v>
          </cell>
          <cell r="B8619" t="str">
            <v xml:space="preserve">EXTINTOR DE INCENDIO PORTATIL COM CARGA DE PO QUIMICO SECO (PQS) DE 8 KG, CLASSE BC                                                                                                                                                                                                                                                                                                                                                                                                                       </v>
          </cell>
          <cell r="C8619" t="str">
            <v xml:space="preserve">UN    </v>
          </cell>
          <cell r="D8619" t="str">
            <v>180,03</v>
          </cell>
        </row>
        <row r="8620">
          <cell r="A8620">
            <v>3073</v>
          </cell>
          <cell r="B8620" t="str">
            <v xml:space="preserve">EXTREMIDADE PVC PBA, BF, JE, DN 100/ DE 110 MM (NBR 10351)                                                                                                                                                                                                                                                                                                                                                                                                                                                </v>
          </cell>
          <cell r="C8620" t="str">
            <v xml:space="preserve">UN    </v>
          </cell>
          <cell r="D8620" t="str">
            <v>152,11</v>
          </cell>
        </row>
        <row r="8621">
          <cell r="A8621">
            <v>3068</v>
          </cell>
          <cell r="B8621" t="str">
            <v xml:space="preserve">EXTREMIDADE PVC PBA, BF, JE, DN 50 / DE 60 MM (NBR 10351)                                                                                                                                                                                                                                                                                                                                                                                                                                                 </v>
          </cell>
          <cell r="C8621" t="str">
            <v xml:space="preserve">UN    </v>
          </cell>
          <cell r="D8621" t="str">
            <v>30,41</v>
          </cell>
        </row>
        <row r="8622">
          <cell r="A8622">
            <v>3074</v>
          </cell>
          <cell r="B8622" t="str">
            <v xml:space="preserve">EXTREMIDADE PVC PBA, BF, JE, DN 75/ DE 85 MM (NBR 10351)                                                                                                                                                                                                                                                                                                                                                                                                                                                  </v>
          </cell>
          <cell r="C8622" t="str">
            <v xml:space="preserve">UN    </v>
          </cell>
          <cell r="D8622" t="str">
            <v>96,03</v>
          </cell>
        </row>
        <row r="8623">
          <cell r="A8623">
            <v>3076</v>
          </cell>
          <cell r="B8623" t="str">
            <v xml:space="preserve">EXTREMIDADE PVC PBA, PF, JE, DN 100 / DE 110 MM (NBR 10351)                                                                                                                                                                                                                                                                                                                                                                                                                                               </v>
          </cell>
          <cell r="C8623" t="str">
            <v xml:space="preserve">UN    </v>
          </cell>
          <cell r="D8623" t="str">
            <v>125,05</v>
          </cell>
        </row>
        <row r="8624">
          <cell r="A8624">
            <v>3072</v>
          </cell>
          <cell r="B8624" t="str">
            <v xml:space="preserve">EXTREMIDADE PVC PBA, PF, JE, DN 50/ DE 60 MM (NBR 10351)                                                                                                                                                                                                                                                                                                                                                                                                                                                  </v>
          </cell>
          <cell r="C8624" t="str">
            <v xml:space="preserve">UN    </v>
          </cell>
          <cell r="D8624" t="str">
            <v>31,50</v>
          </cell>
        </row>
        <row r="8625">
          <cell r="A8625">
            <v>3075</v>
          </cell>
          <cell r="B8625" t="str">
            <v xml:space="preserve">EXTREMIDADE PVC PBA, PF, JE, DN 75 / DE 85 MM (NBR 10351)                                                                                                                                                                                                                                                                                                                                                                                                                                                 </v>
          </cell>
          <cell r="C8625" t="str">
            <v xml:space="preserve">UN    </v>
          </cell>
          <cell r="D8625" t="str">
            <v>79,02</v>
          </cell>
        </row>
        <row r="8626">
          <cell r="A8626">
            <v>10780</v>
          </cell>
          <cell r="B8626" t="str">
            <v xml:space="preserve">EXTREMIDADE/TUBETE PARA HIDROMETRO PVC, COM ROSCA, CURTA, COM BUCHA LATAO, 1/2"                                                                                                                                                                                                                                                                                                                                                                                                                           </v>
          </cell>
          <cell r="C8626" t="str">
            <v xml:space="preserve">UN    </v>
          </cell>
          <cell r="D8626" t="str">
            <v>6,68</v>
          </cell>
        </row>
        <row r="8627">
          <cell r="A8627">
            <v>10781</v>
          </cell>
          <cell r="B8627" t="str">
            <v xml:space="preserve">EXTREMIDADE/TUBETE PARA HIDROMETRO PVC, COM ROSCA, CURTA, COM BUCHA LATAO, 3/4"                                                                                                                                                                                                                                                                                                                                                                                                                           </v>
          </cell>
          <cell r="C8627" t="str">
            <v xml:space="preserve">UN    </v>
          </cell>
          <cell r="D8627" t="str">
            <v>10,71</v>
          </cell>
        </row>
        <row r="8628">
          <cell r="A8628">
            <v>20106</v>
          </cell>
          <cell r="B8628" t="str">
            <v xml:space="preserve">EXTREMIDADE/TUBETE PARA HIDROMETRO PVC, COM ROSCA, CURTA, SEM BUCHA LATAO, 1/2"                                                                                                                                                                                                                                                                                                                                                                                                                           </v>
          </cell>
          <cell r="C8628" t="str">
            <v xml:space="preserve">UN    </v>
          </cell>
          <cell r="D8628" t="str">
            <v>3,53</v>
          </cell>
        </row>
        <row r="8629">
          <cell r="A8629">
            <v>20107</v>
          </cell>
          <cell r="B8629" t="str">
            <v xml:space="preserve">EXTREMIDADE/TUBETE PARA HIDROMETRO PVC, COM ROSCA, CURTA, SEM BUCHA LATAO, 3/4"                                                                                                                                                                                                                                                                                                                                                                                                                           </v>
          </cell>
          <cell r="C8629" t="str">
            <v xml:space="preserve">UN    </v>
          </cell>
          <cell r="D8629" t="str">
            <v>4,04</v>
          </cell>
        </row>
        <row r="8630">
          <cell r="A8630">
            <v>20108</v>
          </cell>
          <cell r="B8630" t="str">
            <v xml:space="preserve">EXTREMIDADE/TUBETE PARA HIDROMETRO PVC, COM ROSCA, LONGA, SEM BUCHA LATAO, 1/2"                                                                                                                                                                                                                                                                                                                                                                                                                           </v>
          </cell>
          <cell r="C8630" t="str">
            <v xml:space="preserve">UN    </v>
          </cell>
          <cell r="D8630" t="str">
            <v>5,34</v>
          </cell>
        </row>
        <row r="8631">
          <cell r="A8631">
            <v>20109</v>
          </cell>
          <cell r="B8631" t="str">
            <v xml:space="preserve">EXTREMIDADE/TUBETE PARA HIDROMETRO PVC, COM ROSCA, LONGA, SEM BUCHA LATAO, 3/4"                                                                                                                                                                                                                                                                                                                                                                                                                           </v>
          </cell>
          <cell r="C8631" t="str">
            <v xml:space="preserve">UN    </v>
          </cell>
          <cell r="D8631" t="str">
            <v>6,68</v>
          </cell>
        </row>
        <row r="8632">
          <cell r="A8632">
            <v>34795</v>
          </cell>
          <cell r="B8632" t="str">
            <v xml:space="preserve">FAIXA / FILETE / LISTELO EM CERAMICA, DECORADA, *8 X 30* CM (L X C)                                                                                                                                                                                                                                                                                                                                                                                                                                       </v>
          </cell>
          <cell r="C8632" t="str">
            <v xml:space="preserve">M2    </v>
          </cell>
          <cell r="D8632" t="str">
            <v>170,36</v>
          </cell>
        </row>
        <row r="8633">
          <cell r="A8633">
            <v>34796</v>
          </cell>
          <cell r="B8633" t="str">
            <v xml:space="preserve">FAIXA / FILETE / LISTELO EM CERAMICA, LISO OU CORDAO, BRANCO, *2 X 30* CM (L X C)                                                                                                                                                                                                                                                                                                                                                                                                                         </v>
          </cell>
          <cell r="C8633" t="str">
            <v xml:space="preserve">M     </v>
          </cell>
          <cell r="D8633" t="str">
            <v>7,47</v>
          </cell>
        </row>
        <row r="8634">
          <cell r="A8634">
            <v>11474</v>
          </cell>
          <cell r="B8634" t="str">
            <v xml:space="preserve">FECHADURA AUXILIAR DE EMBUTIR PARA PORTA DE ARMARIO DE MADEIRA, CROMADA, CHAVE TIPO GORGES, CAIXA COM LINGUETA, CHAPA TESTA E CONTRA CHAPA                                                                                                                                                                                                                                                                                                                                                                </v>
          </cell>
          <cell r="C8634" t="str">
            <v xml:space="preserve">UN    </v>
          </cell>
          <cell r="D8634" t="str">
            <v>36,55</v>
          </cell>
        </row>
        <row r="8635">
          <cell r="A8635">
            <v>11470</v>
          </cell>
          <cell r="B8635" t="str">
            <v xml:space="preserve">FECHADURA AUXILIAR DE EMBUTIR PARA PORTA DE ARMARIO, CROMADA, CAIXA COM CILINDRO REDONDO, CHAPA TESTA E LINGUETA                                                                                                                                                                                                                                                                                                                                                                                          </v>
          </cell>
          <cell r="C8635" t="str">
            <v xml:space="preserve">UN    </v>
          </cell>
          <cell r="D8635" t="str">
            <v>23,94</v>
          </cell>
        </row>
        <row r="8636">
          <cell r="A8636">
            <v>11480</v>
          </cell>
          <cell r="B8636" t="str">
            <v xml:space="preserve">FECHADURA AUXILIAR SEGURANCA, DE EMBUTIR, REFORCADA, MAQUINA DE 40 A 55 MM, COM CILINDRO, CROMADA, PARA PORTA EXTERNA - COMPLETA                                                                                                                                                                                                                                                                                                                                                                          </v>
          </cell>
          <cell r="C8636" t="str">
            <v xml:space="preserve">CJ    </v>
          </cell>
          <cell r="D8636" t="str">
            <v>59,78</v>
          </cell>
        </row>
        <row r="8637">
          <cell r="A8637">
            <v>38154</v>
          </cell>
          <cell r="B8637" t="str">
            <v xml:space="preserve">FECHADURA AUXILIAR TRAVA DE SEGURANCA SIMPLES, CROMADA, MAQUINA *40* MM, INCLUI CHAVE TETRA E ROSETA REDONDA - COMPLETA                                                                                                                                                                                                                                                                                                                                                                                   </v>
          </cell>
          <cell r="C8637" t="str">
            <v xml:space="preserve">CJ    </v>
          </cell>
          <cell r="D8637" t="str">
            <v>37,43</v>
          </cell>
        </row>
        <row r="8638">
          <cell r="A8638">
            <v>11482</v>
          </cell>
          <cell r="B8638" t="str">
            <v xml:space="preserve">FECHADURA BICO DE PAPAGAIO, MAQUINA *45* MM, CROMADA, COM CHAVE TIPO GORGES BIPARTIDA, PARA PORTA DE CORRER INTERNA - COMPLETA                                                                                                                                                                                                                                                                                                                                                                            </v>
          </cell>
          <cell r="C8638" t="str">
            <v xml:space="preserve">CJ    </v>
          </cell>
          <cell r="D8638" t="str">
            <v>54,30</v>
          </cell>
        </row>
        <row r="8639">
          <cell r="A8639">
            <v>3084</v>
          </cell>
          <cell r="B8639" t="str">
            <v xml:space="preserve">FECHADURA BICO DE PAPAGAIO, MAQUINA *45* MM, CROMADA, COM CILINDRO, PARA PORTA DE CORRER EXTERNA - COMPLETA                                                                                                                                                                                                                                                                                                                                                                                               </v>
          </cell>
          <cell r="C8639" t="str">
            <v xml:space="preserve">CJ    </v>
          </cell>
          <cell r="D8639" t="str">
            <v>69,81</v>
          </cell>
        </row>
        <row r="8640">
          <cell r="A8640">
            <v>3103</v>
          </cell>
          <cell r="B8640" t="str">
            <v xml:space="preserve">FECHADURA C/ CILINDRO LATAO CROMADO P/ PORTA VIDRO TP AROUCA 2171-L OU EQUIV                                                                                                                                                                                                                                                                                                                                                                                                                              </v>
          </cell>
          <cell r="C8640" t="str">
            <v xml:space="preserve">UN    </v>
          </cell>
          <cell r="D8640" t="str">
            <v>62,40</v>
          </cell>
        </row>
        <row r="8641">
          <cell r="A8641">
            <v>11481</v>
          </cell>
          <cell r="B8641" t="str">
            <v xml:space="preserve">FECHADURA DE EMBUTIR PARA PORTA DE BANHEIRO, CHAVE TIPO TRANQUETA, MAQUINA 40 MM, SEM MACANETA, SEM ESPELHO (SOMENTE MAQUINA) - NIVEL SEGURANCA MEDIO                                                                                                                                                                                                                                                                                                                                                     </v>
          </cell>
          <cell r="C8641" t="str">
            <v xml:space="preserve">UN    </v>
          </cell>
          <cell r="D8641" t="str">
            <v>18,83</v>
          </cell>
        </row>
        <row r="8642">
          <cell r="A8642">
            <v>3097</v>
          </cell>
          <cell r="B8642" t="str">
            <v xml:space="preserve">FECHADURA DE EMBUTIR PARA PORTA DE BANHEIRO, TIPO TRANQUETA, MAQUINA 40 MM, MACANETAS ALAVANCA E ROSETAS REDONDAS EM METAL CROMADO - NIVEL SEGURANCA MEDIO - COMPLETA                                                                                                                                                                                                                                                                                                                                     </v>
          </cell>
          <cell r="C8642" t="str">
            <v xml:space="preserve">CJ    </v>
          </cell>
          <cell r="D8642" t="str">
            <v>38,67</v>
          </cell>
        </row>
        <row r="8643">
          <cell r="A8643">
            <v>38153</v>
          </cell>
          <cell r="B8643" t="str">
            <v xml:space="preserve">FECHADURA DE EMBUTIR PARA PORTA DE BANHEIRO, TIPO TRANQUETA, MAQUINA 40 MM, MACANETAS ALAVANCA, ESPELHO EM METAL CROMADO - NIVEL SEGURANCA MEDIO - COMPLETA                                                                                                                                                                                                                                                                                                                                               </v>
          </cell>
          <cell r="C8643" t="str">
            <v xml:space="preserve">CJ    </v>
          </cell>
          <cell r="D8643" t="str">
            <v>35,47</v>
          </cell>
        </row>
        <row r="8644">
          <cell r="A8644">
            <v>3099</v>
          </cell>
          <cell r="B8644" t="str">
            <v xml:space="preserve">FECHADURA DE EMBUTIR PARA PORTA DE BANHEIRO, TIPO TRANQUETA, MAQUINA 55 MM, MACANETAS ALAVANCA E ROSETAS REDONDAS EM METAL CROMADO - NIVEL SEGURANCA MEDIO - COMPLETA                                                                                                                                                                                                                                                                                                                                     </v>
          </cell>
          <cell r="C8644" t="str">
            <v xml:space="preserve">CJ    </v>
          </cell>
          <cell r="D8644" t="str">
            <v>61,85</v>
          </cell>
        </row>
        <row r="8645">
          <cell r="A8645">
            <v>3080</v>
          </cell>
          <cell r="B8645" t="str">
            <v xml:space="preserve">FECHADURA DE EMBUTIR PARA PORTA EXTERNA / ENTRADA, MAQUINA 40 MM, COM CILINDRO, MACANETA ALAVANCA E ESPELHO EM METAL CROMADO - NIVEL SEGURANCA MEDIO - COMPLETA                                                                                                                                                                                                                                                                                                                                           </v>
          </cell>
          <cell r="C8645" t="str">
            <v xml:space="preserve">CJ    </v>
          </cell>
          <cell r="D8645" t="str">
            <v>51,68</v>
          </cell>
        </row>
        <row r="8646">
          <cell r="A8646">
            <v>3081</v>
          </cell>
          <cell r="B8646" t="str">
            <v xml:space="preserve">FECHADURA DE EMBUTIR PARA PORTA EXTERNA / ENTRADA, MAQUINA 55 MM, COM CILINDRO, MACANETA ALAVANCA E ESPELHO EM METAL CROMADO - NIVEL SEGURANCA MEDIO - COMPLETA                                                                                                                                                                                                                                                                                                                                           </v>
          </cell>
          <cell r="C8646" t="str">
            <v xml:space="preserve">CJ    </v>
          </cell>
          <cell r="D8646" t="str">
            <v>78,21</v>
          </cell>
        </row>
        <row r="8647">
          <cell r="A8647">
            <v>38151</v>
          </cell>
          <cell r="B8647" t="str">
            <v xml:space="preserve">FECHADURA DE EMBUTIR PARA PORTA EXTERNA, MAQUINA 40 MM, COM CILINDRO, MACANETA ALAVANCA E ROSETA REDONDA EM METAL CROMADO - NIVEL DE SEGURANCA MEDIO - COMPLETA                                                                                                                                                                                                                                                                                                                                           </v>
          </cell>
          <cell r="C8647" t="str">
            <v xml:space="preserve">CJ    </v>
          </cell>
          <cell r="D8647" t="str">
            <v>48,96</v>
          </cell>
        </row>
        <row r="8648">
          <cell r="A8648">
            <v>11479</v>
          </cell>
          <cell r="B8648" t="str">
            <v xml:space="preserve">FECHADURA DE EMBUTIR PARA PORTA EXTERNA, MAQUINA 40 MM, SEM MACANETA, SEM ESPELHO (SOMENTE MAQUINA) - NIVEL DE SEGURANCA MEDIO                                                                                                                                                                                                                                                                                                                                                                            </v>
          </cell>
          <cell r="C8648" t="str">
            <v xml:space="preserve">UN    </v>
          </cell>
          <cell r="D8648" t="str">
            <v>28,47</v>
          </cell>
        </row>
        <row r="8649">
          <cell r="A8649">
            <v>38152</v>
          </cell>
          <cell r="B8649" t="str">
            <v xml:space="preserve">FECHADURA DE EMBUTIR PARA PORTA EXTERNA, MAQUINA 55 MM, COM CILINDRO, MACANETA ALAVANCA E ROSETA REDONDA EM METAL CROMADO - NIVEL DE SEGURANCA MEDIO - COMPLETA                                                                                                                                                                                                                                                                                                                                           </v>
          </cell>
          <cell r="C8649" t="str">
            <v xml:space="preserve">CJ    </v>
          </cell>
          <cell r="D8649" t="str">
            <v>70,87</v>
          </cell>
        </row>
        <row r="8650">
          <cell r="A8650">
            <v>11478</v>
          </cell>
          <cell r="B8650" t="str">
            <v xml:space="preserve">FECHADURA DE EMBUTIR PARA PORTA EXTERNA, MAQUINA 55 MM, SEM ESPELHO, SEM MACANETA (SOMENTE MAQUINA) - NIVEL DE SEGURANCA MEDIO                                                                                                                                                                                                                                                                                                                                                                            </v>
          </cell>
          <cell r="C8650" t="str">
            <v xml:space="preserve">UN    </v>
          </cell>
          <cell r="D8650" t="str">
            <v>49,95</v>
          </cell>
        </row>
        <row r="8651">
          <cell r="A8651">
            <v>3090</v>
          </cell>
          <cell r="B8651" t="str">
            <v xml:space="preserve">FECHADURA DE EMBUTIR PARA PORTA INTERNA, TIPO GORGES (CHAVE GRANDE), MAQUINA 40 MM, MACANETA ALAVANCA E ESPELHO EM METAL CROMADO - NIVEL SEGURANCA MEDIO - COMPLETA                                                                                                                                                                                                                                                                                                                                       </v>
          </cell>
          <cell r="C8651" t="str">
            <v xml:space="preserve">CJ    </v>
          </cell>
          <cell r="D8651" t="str">
            <v>41,79</v>
          </cell>
        </row>
        <row r="8652">
          <cell r="A8652">
            <v>3093</v>
          </cell>
          <cell r="B8652" t="str">
            <v xml:space="preserve">FECHADURA DE EMBUTIR PARA PORTA INTERNA, TIPO GORGES (CHAVE GRANDE), MAQUINA 55 MM, MACANETAS ALAVANCA E ROSETAS REDONDAS EM METAL CROMADO - NIVEL SEGURANCA MEDIO - COMPLETA                                                                                                                                                                                                                                                                                                                             </v>
          </cell>
          <cell r="C8652" t="str">
            <v xml:space="preserve">CJ    </v>
          </cell>
          <cell r="D8652" t="str">
            <v>69,44</v>
          </cell>
        </row>
        <row r="8653">
          <cell r="A8653">
            <v>11476</v>
          </cell>
          <cell r="B8653" t="str">
            <v xml:space="preserve">FECHADURA DE EMBUTIR PARA PORTA INTERNA, TIPO GORGES, MAQUINA 55 MM (SOMENTE MAQUINA, SEM ESPELHO E SEM MACANETA) - NIVEL DE SEGURANCA MEDIO                                                                                                                                                                                                                                                                                                                                                              </v>
          </cell>
          <cell r="C8653" t="str">
            <v xml:space="preserve">UN    </v>
          </cell>
          <cell r="D8653" t="str">
            <v>29,93</v>
          </cell>
        </row>
        <row r="8654">
          <cell r="A8654">
            <v>3082</v>
          </cell>
          <cell r="B8654" t="str">
            <v xml:space="preserve">FECHADURA DE SOBREPOR EM FERRO PINTADO, COM MACANETA ALAVANCA, CHAVE GRANDE - COMPLETA                                                                                                                                                                                                                                                                                                                                                                                                                    </v>
          </cell>
          <cell r="C8654" t="str">
            <v xml:space="preserve">CJ    </v>
          </cell>
          <cell r="D8654" t="str">
            <v>48,34</v>
          </cell>
        </row>
        <row r="8655">
          <cell r="A8655">
            <v>11484</v>
          </cell>
          <cell r="B8655" t="str">
            <v xml:space="preserve">FECHADURA DE SOBREPOR PARA PORTAO, CAIXA *100* MM, COM CILINDRO, CHAVE SIMPLES, TRINCO LATERAL, EM  LATAO OU ACO CROMADO OU POLIDO, COM OU SEM PINTURA - COMPLETA                                                                                                                                                                                                                                                                                                                                         </v>
          </cell>
          <cell r="C8655" t="str">
            <v xml:space="preserve">UN    </v>
          </cell>
          <cell r="D8655" t="str">
            <v>34,48</v>
          </cell>
        </row>
        <row r="8656">
          <cell r="A8656">
            <v>38155</v>
          </cell>
          <cell r="B8656" t="str">
            <v xml:space="preserve">FECHADURA DE SOBREPOR PARA PORTAO, COM CHAVE TETRA, CAIXA *100* MM, TRINCO LATERAL, EM LATAO OU ACO CROMADO, PINTADO - COMPLETA                                                                                                                                                                                                                                                                                                                                                                           </v>
          </cell>
          <cell r="C8656" t="str">
            <v xml:space="preserve">UN    </v>
          </cell>
          <cell r="D8656" t="str">
            <v>47,01</v>
          </cell>
        </row>
        <row r="8657">
          <cell r="A8657">
            <v>11468</v>
          </cell>
          <cell r="B8657" t="str">
            <v xml:space="preserve">FECHADURA DE SOBREPOR, CROMADA, COM CILINDRO REDONDO, PARA ARMARIO E GAVETA DE MADEIRA, COM PORTA DE APROXIMADAMENTE 20 MM                                                                                                                                                                                                                                                                                                                                                                                </v>
          </cell>
          <cell r="C8657" t="str">
            <v xml:space="preserve">UN    </v>
          </cell>
          <cell r="D8657" t="str">
            <v>10,55</v>
          </cell>
        </row>
        <row r="8658">
          <cell r="A8658">
            <v>11469</v>
          </cell>
          <cell r="B8658" t="str">
            <v xml:space="preserve">FECHADURA TRADICIONAL DE EMBUTIR, CROMADA, COM CILINDRO, PARA GAVETAS E MOVEIS DE MADEIRA - COM ABINHAS LATERAIS CURVAS, CHAVES COM PROTECAO PLASTICA                                                                                                                                                                                                                                                                                                                                                     </v>
          </cell>
          <cell r="C8658" t="str">
            <v xml:space="preserve">UN    </v>
          </cell>
          <cell r="D8658" t="str">
            <v>12,60</v>
          </cell>
        </row>
        <row r="8659">
          <cell r="A8659">
            <v>11477</v>
          </cell>
          <cell r="B8659" t="str">
            <v xml:space="preserve">FECHADURA TUBULAR CROMADA, MACANETA DIAMETRO *30* MM, CILINDRO CENTRAL COM CHAVE EXTERNA E BOTAO INTERNO, MAQUINA *70* MM - COMPLETA                                                                                                                                                                                                                                                                                                                                                                      </v>
          </cell>
          <cell r="C8659" t="str">
            <v xml:space="preserve">CJ    </v>
          </cell>
          <cell r="D8659" t="str">
            <v>57,27</v>
          </cell>
        </row>
        <row r="8660">
          <cell r="A8660">
            <v>40311</v>
          </cell>
          <cell r="B8660" t="str">
            <v xml:space="preserve">FECHADURA TUBULAR, ACABAMENTO CROMADO, DISTANCIA DE BROCA 90 MM, CILINDRO CENTRAL COM CHAVE EXTERNA E BOTAO INTERNO, MACANETA FORMATO TULIPA/TACA/BOLA - COMPLETA                                                                                                                                                                                                                                                                                                                                         </v>
          </cell>
          <cell r="C8660" t="str">
            <v xml:space="preserve">CJ    </v>
          </cell>
          <cell r="D8660" t="str">
            <v>55,30</v>
          </cell>
        </row>
        <row r="8661">
          <cell r="A8661">
            <v>38165</v>
          </cell>
          <cell r="B8661" t="str">
            <v xml:space="preserve">FECHO / FECHADURA COM PUXADOR CONCHA, COM TRANCA TIPO TRAVA, PARA JANELA / PORTA DE CORRER (INCLUI TESTA, FECHADURA, PUXADOR) - COMPLETA                                                                                                                                                                                                                                                                                                                                                                  </v>
          </cell>
          <cell r="C8661" t="str">
            <v xml:space="preserve">CJ    </v>
          </cell>
          <cell r="D8661" t="str">
            <v>59,07</v>
          </cell>
        </row>
        <row r="8662">
          <cell r="A8662">
            <v>3096</v>
          </cell>
          <cell r="B8662" t="str">
            <v xml:space="preserve">FECHO / FECHADURA CONCHA COM ALAVANCA / TRAVA, DE EMBUTIR, PARA PORTA OU JANELA DE CORRER EM LATAO OU ACO INOX - COMPLETO                                                                                                                                                                                                                                                                                                                                                                                 </v>
          </cell>
          <cell r="C8662" t="str">
            <v xml:space="preserve">CJ    </v>
          </cell>
          <cell r="D8662" t="str">
            <v>31,79</v>
          </cell>
        </row>
        <row r="8663">
          <cell r="A8663">
            <v>11456</v>
          </cell>
          <cell r="B8663" t="str">
            <v xml:space="preserve">FECHO / TRINCO / FERROLHO FIO REDONDO, DE SOBREPOR, 12", EM ACO GALVANIZADO / ZINCADO                                                                                                                                                                                                                                                                                                                                                                                                                     </v>
          </cell>
          <cell r="C8663" t="str">
            <v xml:space="preserve">UN    </v>
          </cell>
          <cell r="D8663" t="str">
            <v>13,09</v>
          </cell>
        </row>
        <row r="8664">
          <cell r="A8664">
            <v>3119</v>
          </cell>
          <cell r="B8664" t="str">
            <v xml:space="preserve">FECHO / TRINCO / FERROLHO FIO REDONDO, DE SOBREPOR, 2", EM ACO GALVANIZADO / ZINCADO                                                                                                                                                                                                                                                                                                                                                                                                                      </v>
          </cell>
          <cell r="C8664" t="str">
            <v xml:space="preserve">UN    </v>
          </cell>
          <cell r="D8664" t="str">
            <v>1,94</v>
          </cell>
        </row>
        <row r="8665">
          <cell r="A8665">
            <v>3122</v>
          </cell>
          <cell r="B8665" t="str">
            <v xml:space="preserve">FECHO / TRINCO / FERROLHO FIO REDONDO, DE SOBREPOR, 4", EM ACO GALVANIZADO / ZINCADO                                                                                                                                                                                                                                                                                                                                                                                                                      </v>
          </cell>
          <cell r="C8665" t="str">
            <v xml:space="preserve">UN    </v>
          </cell>
          <cell r="D8665" t="str">
            <v>2,73</v>
          </cell>
        </row>
        <row r="8666">
          <cell r="A8666">
            <v>3121</v>
          </cell>
          <cell r="B8666" t="str">
            <v xml:space="preserve">FECHO / TRINCO / FERROLHO FIO REDONDO, DE SOBREPOR, 5", EM ACO GALVANIZADO / ZINCADO                                                                                                                                                                                                                                                                                                                                                                                                                      </v>
          </cell>
          <cell r="C8666" t="str">
            <v xml:space="preserve">UN    </v>
          </cell>
          <cell r="D8666" t="str">
            <v>4,24</v>
          </cell>
        </row>
        <row r="8667">
          <cell r="A8667">
            <v>3120</v>
          </cell>
          <cell r="B8667" t="str">
            <v xml:space="preserve">FECHO / TRINCO / FERROLHO FIO REDONDO, DE SOBREPOR, 6", EM ACO GALVANIZADO / ZINCADO                                                                                                                                                                                                                                                                                                                                                                                                                      </v>
          </cell>
          <cell r="C8667" t="str">
            <v xml:space="preserve">UN    </v>
          </cell>
          <cell r="D8667" t="str">
            <v>6,69</v>
          </cell>
        </row>
        <row r="8668">
          <cell r="A8668">
            <v>11455</v>
          </cell>
          <cell r="B8668" t="str">
            <v xml:space="preserve">FECHO / TRINCO / FERROLHO FIO REDONDO, DE SOBREPOR, 8", EM ACO GALVANIZADO / ZINCADO                                                                                                                                                                                                                                                                                                                                                                                                                      </v>
          </cell>
          <cell r="C8668" t="str">
            <v xml:space="preserve">UN    </v>
          </cell>
          <cell r="D8668" t="str">
            <v>9,38</v>
          </cell>
        </row>
        <row r="8669">
          <cell r="A8669">
            <v>3111</v>
          </cell>
          <cell r="B8669" t="str">
            <v xml:space="preserve">FECHO DE EMBUTIR, TIPO UNHA, COMANDO COM ALAVANCA, EM ACO CROMADO, 22 CM, PARA PORTAS E JANELAS - INCLUI PARAFUSOS                                                                                                                                                                                                                                                                                                                                                                                        </v>
          </cell>
          <cell r="C8669" t="str">
            <v xml:space="preserve">UN    </v>
          </cell>
          <cell r="D8669" t="str">
            <v>22,45</v>
          </cell>
        </row>
        <row r="8670">
          <cell r="A8670">
            <v>3108</v>
          </cell>
          <cell r="B8670" t="str">
            <v xml:space="preserve">FECHO DE EMBUTIR, TIPO UNHA, COMANDO COM ALAVANCA, EM LATAO CROMADO, 22 CM, PARA PORTAS E JANELAS - INCLUI PARAFUSOS                                                                                                                                                                                                                                                                                                                                                                                      </v>
          </cell>
          <cell r="C8670" t="str">
            <v xml:space="preserve">UN    </v>
          </cell>
          <cell r="D8670" t="str">
            <v>23,56</v>
          </cell>
        </row>
        <row r="8671">
          <cell r="A8671">
            <v>3105</v>
          </cell>
          <cell r="B8671" t="str">
            <v xml:space="preserve">FECHO DE EMBUTIR, TIPO UNHA, COMANDO COM ALAVANCA, EM LATAO CROMADO, 40 CM, PARA PORTAS E JANELAS - INCLUI PARAFUSOS                                                                                                                                                                                                                                                                                                                                                                                      </v>
          </cell>
          <cell r="C8671" t="str">
            <v xml:space="preserve">UN    </v>
          </cell>
          <cell r="D8671" t="str">
            <v>36,60</v>
          </cell>
        </row>
        <row r="8672">
          <cell r="A8672">
            <v>38178</v>
          </cell>
          <cell r="B8672" t="str">
            <v xml:space="preserve">FECHO DE EMBUTIR, TIPO UNHA, COMANDO DESLIZANTE, COM TRAVA, 120 MM, EM LATAO CROMADO                                                                                                                                                                                                                                                                                                                                                                                                                      </v>
          </cell>
          <cell r="C8672" t="str">
            <v xml:space="preserve">UN    </v>
          </cell>
          <cell r="D8672" t="str">
            <v>23,92</v>
          </cell>
        </row>
        <row r="8673">
          <cell r="A8673">
            <v>11458</v>
          </cell>
          <cell r="B8673" t="str">
            <v xml:space="preserve">FECHO DE SEGURANCA, TIPO BATOM, EM LATAO / ZAMAC, CROMADO, PARA PORTAS E JANELAS - INCLUI PARAFUSOS                                                                                                                                                                                                                                                                                                                                                                                                       </v>
          </cell>
          <cell r="C8673" t="str">
            <v xml:space="preserve">UN    </v>
          </cell>
          <cell r="D8673" t="str">
            <v>20,96</v>
          </cell>
        </row>
        <row r="8674">
          <cell r="A8674">
            <v>42481</v>
          </cell>
          <cell r="B8674" t="str">
            <v xml:space="preserve">FELTRO EM LA DE ROCHA, 1 FACE REVESTIDA COM PAPEL ALUMINIZADO, EM ROLO, DENSIDADE = 32 KG/M3, E=*50* MM (COLETADO CAIXA)                                                                                                                                                                                                                                                                                                                                                                                  </v>
          </cell>
          <cell r="C8674" t="str">
            <v xml:space="preserve">M2    </v>
          </cell>
          <cell r="D8674" t="str">
            <v>18,19</v>
          </cell>
        </row>
        <row r="8675">
          <cell r="A8675">
            <v>43458</v>
          </cell>
          <cell r="B8675" t="str">
            <v xml:space="preserve">FERRAMENTAS - FAMILIA ALMOXARIFE - HORISTA (ENCARGOS COMPLEMENTARES - COLETADO CAIXA)                                                                                                                                                                                                                                                                                                                                                                                                                     </v>
          </cell>
          <cell r="C8675" t="str">
            <v xml:space="preserve">H     </v>
          </cell>
          <cell r="D8675" t="str">
            <v>0,04</v>
          </cell>
        </row>
        <row r="8676">
          <cell r="A8676">
            <v>43470</v>
          </cell>
          <cell r="B8676" t="str">
            <v xml:space="preserve">FERRAMENTAS - FAMILIA ALMOXARIFE - MENSALISTA (ENCARGOS COMPLEMENTARES - COLETADO CAIXA)                                                                                                                                                                                                                                                                                                                                                                                                                  </v>
          </cell>
          <cell r="C8676" t="str">
            <v xml:space="preserve">MES   </v>
          </cell>
          <cell r="D8676" t="str">
            <v>7,37</v>
          </cell>
        </row>
        <row r="8677">
          <cell r="A8677">
            <v>43459</v>
          </cell>
          <cell r="B8677" t="str">
            <v xml:space="preserve">FERRAMENTAS - FAMILIA CARPINTEIRO DE FORMAS - HORISTA (ENCARGOS COMPLEMENTARES - COLETADO CAIXA)                                                                                                                                                                                                                                                                                                                                                                                                          </v>
          </cell>
          <cell r="C8677" t="str">
            <v xml:space="preserve">H     </v>
          </cell>
          <cell r="D8677" t="str">
            <v>0,34</v>
          </cell>
        </row>
        <row r="8678">
          <cell r="A8678">
            <v>43471</v>
          </cell>
          <cell r="B8678" t="str">
            <v xml:space="preserve">FERRAMENTAS - FAMILIA CARPINTEIRO DE FORMAS - MENSALISTA (ENCARGOS COMPLEMENTARES - COLETADO CAIXA)                                                                                                                                                                                                                                                                                                                                                                                                       </v>
          </cell>
          <cell r="C8678" t="str">
            <v xml:space="preserve">MES   </v>
          </cell>
          <cell r="D8678" t="str">
            <v>64,61</v>
          </cell>
        </row>
        <row r="8679">
          <cell r="A8679">
            <v>43460</v>
          </cell>
          <cell r="B8679" t="str">
            <v xml:space="preserve">FERRAMENTAS - FAMILIA ELETRICISTA - HORISTA (ENCARGOS COMPLEMENTARES - COLETADO CAIXA)                                                                                                                                                                                                                                                                                                                                                                                                                    </v>
          </cell>
          <cell r="C8679" t="str">
            <v xml:space="preserve">H     </v>
          </cell>
          <cell r="D8679" t="str">
            <v>0,55</v>
          </cell>
        </row>
        <row r="8680">
          <cell r="A8680">
            <v>43472</v>
          </cell>
          <cell r="B8680" t="str">
            <v xml:space="preserve">FERRAMENTAS - FAMILIA ELETRICISTA - MENSALISTA (ENCARGOS COMPLEMENTARES - COLETADO CAIXA)                                                                                                                                                                                                                                                                                                                                                                                                                 </v>
          </cell>
          <cell r="C8680" t="str">
            <v xml:space="preserve">MES   </v>
          </cell>
          <cell r="D8680" t="str">
            <v>103,26</v>
          </cell>
        </row>
        <row r="8681">
          <cell r="A8681">
            <v>43461</v>
          </cell>
          <cell r="B8681" t="str">
            <v xml:space="preserve">FERRAMENTAS - FAMILIA ENCANADOR - HORISTA (ENCARGOS COMPLEMENTARES - COLETADO CAIXA)                                                                                                                                                                                                                                                                                                                                                                                                                      </v>
          </cell>
          <cell r="C8681" t="str">
            <v xml:space="preserve">H     </v>
          </cell>
          <cell r="D8681" t="str">
            <v>0,24</v>
          </cell>
        </row>
        <row r="8682">
          <cell r="A8682">
            <v>43473</v>
          </cell>
          <cell r="B8682" t="str">
            <v xml:space="preserve">FERRAMENTAS - FAMILIA ENCANADOR - MENSALISTA (ENCARGOS COMPLEMENTARES - COLETADO CAIXA)                                                                                                                                                                                                                                                                                                                                                                                                                   </v>
          </cell>
          <cell r="C8682" t="str">
            <v xml:space="preserve">MES   </v>
          </cell>
          <cell r="D8682" t="str">
            <v>45,84</v>
          </cell>
        </row>
        <row r="8683">
          <cell r="A8683">
            <v>43475</v>
          </cell>
          <cell r="B8683" t="str">
            <v xml:space="preserve">FERRAMENTAS - FAMILIA ENCARREGADO GERAL - HORISTA (ENCARGOS COMPLEMENTARES - COLETADO CAIXA)                                                                                                                                                                                                                                                                                                                                                                                                              </v>
          </cell>
          <cell r="C8683" t="str">
            <v xml:space="preserve">MES   </v>
          </cell>
          <cell r="D8683" t="str">
            <v>14,20</v>
          </cell>
        </row>
        <row r="8684">
          <cell r="A8684">
            <v>43463</v>
          </cell>
          <cell r="B8684" t="str">
            <v xml:space="preserve">FERRAMENTAS - FAMILIA ENCARREGADO GERAL - HORISTA (ENCARGOS COMPLEMENTARES - COLETADO CAIXA)                                                                                                                                                                                                                                                                                                                                                                                                              </v>
          </cell>
          <cell r="C8684" t="str">
            <v xml:space="preserve">H     </v>
          </cell>
          <cell r="D8684" t="str">
            <v>0,08</v>
          </cell>
        </row>
        <row r="8685">
          <cell r="A8685">
            <v>43462</v>
          </cell>
          <cell r="B8685" t="str">
            <v xml:space="preserve">FERRAMENTAS - FAMILIA ENGENHEIRO CIVIL - HORISTA (ENCARGOS COMPLEMENTARES - COLETADO CAIXA)                                                                                                                                                                                                                                                                                                                                                                                                               </v>
          </cell>
          <cell r="C8685" t="str">
            <v xml:space="preserve">H     </v>
          </cell>
          <cell r="D8685" t="str">
            <v>0,01</v>
          </cell>
        </row>
        <row r="8686">
          <cell r="A8686">
            <v>43474</v>
          </cell>
          <cell r="B8686" t="str">
            <v xml:space="preserve">FERRAMENTAS - FAMILIA ENGENHEIRO CIVIL - MENSALISTA (ENCARGOS COMPLEMENTARES - COLETADO CAIXA)                                                                                                                                                                                                                                                                                                                                                                                                            </v>
          </cell>
          <cell r="C8686" t="str">
            <v xml:space="preserve">MES   </v>
          </cell>
          <cell r="D8686" t="str">
            <v>1,46</v>
          </cell>
        </row>
        <row r="8687">
          <cell r="A8687">
            <v>43464</v>
          </cell>
          <cell r="B8687" t="str">
            <v xml:space="preserve">FERRAMENTAS - FAMILIA OPERADOR ESCAVADEIRA - HORISTA (ENCARGOS COMPLEMENTARES - COLETADO CAIXA)                                                                                                                                                                                                                                                                                                                                                                                                           </v>
          </cell>
          <cell r="C8687" t="str">
            <v xml:space="preserve">H     </v>
          </cell>
          <cell r="D8687" t="str">
            <v>0,01</v>
          </cell>
        </row>
        <row r="8688">
          <cell r="A8688">
            <v>43476</v>
          </cell>
          <cell r="B8688" t="str">
            <v xml:space="preserve">FERRAMENTAS - FAMILIA OPERADOR ESCAVADEIRA - MENSALISTA (ENCARGOS COMPLEMENTARES - COLETADO CAIXA)                                                                                                                                                                                                                                                                                                                                                                                                        </v>
          </cell>
          <cell r="C8688" t="str">
            <v xml:space="preserve">MES   </v>
          </cell>
          <cell r="D8688" t="str">
            <v>0,01</v>
          </cell>
        </row>
        <row r="8689">
          <cell r="A8689">
            <v>43465</v>
          </cell>
          <cell r="B8689" t="str">
            <v xml:space="preserve">FERRAMENTAS - FAMILIA PEDREIRO - HORISTA (ENCARGOS COMPLEMENTARES - COLETADO CAIXA)                                                                                                                                                                                                                                                                                                                                                                                                                       </v>
          </cell>
          <cell r="C8689" t="str">
            <v xml:space="preserve">H     </v>
          </cell>
          <cell r="D8689" t="str">
            <v>0,48</v>
          </cell>
        </row>
        <row r="8690">
          <cell r="A8690">
            <v>43477</v>
          </cell>
          <cell r="B8690" t="str">
            <v xml:space="preserve">FERRAMENTAS - FAMILIA PEDREIRO - MENSALISTA (ENCARGOS COMPLEMENTARES - COLETADO CAIXA)                                                                                                                                                                                                                                                                                                                                                                                                                    </v>
          </cell>
          <cell r="C8690" t="str">
            <v xml:space="preserve">MES   </v>
          </cell>
          <cell r="D8690" t="str">
            <v>91,21</v>
          </cell>
        </row>
        <row r="8691">
          <cell r="A8691">
            <v>43466</v>
          </cell>
          <cell r="B8691" t="str">
            <v xml:space="preserve">FERRAMENTAS - FAMILIA PINTOR - HORISTA (ENCARGOS COMPLEMENTARES - COLETADO CAIXA)                                                                                                                                                                                                                                                                                                                                                                                                                         </v>
          </cell>
          <cell r="C8691" t="str">
            <v xml:space="preserve">H     </v>
          </cell>
          <cell r="D8691" t="str">
            <v>1,16</v>
          </cell>
        </row>
        <row r="8692">
          <cell r="A8692">
            <v>43478</v>
          </cell>
          <cell r="B8692" t="str">
            <v xml:space="preserve">FERRAMENTAS - FAMILIA PINTOR - MENSALISTA (ENCARGOS COMPLEMENTARES - COLETADO CAIXA)                                                                                                                                                                                                                                                                                                                                                                                                                      </v>
          </cell>
          <cell r="C8692" t="str">
            <v xml:space="preserve">MES   </v>
          </cell>
          <cell r="D8692" t="str">
            <v>219,50</v>
          </cell>
        </row>
        <row r="8693">
          <cell r="A8693">
            <v>43467</v>
          </cell>
          <cell r="B8693" t="str">
            <v xml:space="preserve">FERRAMENTAS - FAMILIA SERVENTE - HORISTA (ENCARGOS COMPLEMENTARES - COLETADO CAIXA)                                                                                                                                                                                                                                                                                                                                                                                                                       </v>
          </cell>
          <cell r="C8693" t="str">
            <v xml:space="preserve">H     </v>
          </cell>
          <cell r="D8693" t="str">
            <v>0,34</v>
          </cell>
        </row>
        <row r="8694">
          <cell r="A8694">
            <v>43479</v>
          </cell>
          <cell r="B8694" t="str">
            <v xml:space="preserve">FERRAMENTAS - FAMILIA SERVENTE - MENSALISTA (ENCARGOS COMPLEMENTARES - COLETADO CAIXA)                                                                                                                                                                                                                                                                                                                                                                                                                    </v>
          </cell>
          <cell r="C8694" t="str">
            <v xml:space="preserve">MES   </v>
          </cell>
          <cell r="D8694" t="str">
            <v>64,08</v>
          </cell>
        </row>
        <row r="8695">
          <cell r="A8695">
            <v>43468</v>
          </cell>
          <cell r="B8695" t="str">
            <v xml:space="preserve">FERRAMENTAS - FAMILIA SOLDADOR - HORISTA (ENCARGOS COMPLEMENTARES - COLETADO CAIXA)                                                                                                                                                                                                                                                                                                                                                                                                                       </v>
          </cell>
          <cell r="C8695" t="str">
            <v xml:space="preserve">H     </v>
          </cell>
          <cell r="D8695" t="str">
            <v>0,82</v>
          </cell>
        </row>
        <row r="8696">
          <cell r="A8696">
            <v>43480</v>
          </cell>
          <cell r="B8696" t="str">
            <v xml:space="preserve">FERRAMENTAS - FAMILIA SOLDADOR - MENSALISTA (ENCARGOS COMPLEMENTARES - COLETADO CAIXA)                                                                                                                                                                                                                                                                                                                                                                                                                    </v>
          </cell>
          <cell r="C8696" t="str">
            <v xml:space="preserve">MES   </v>
          </cell>
          <cell r="D8696" t="str">
            <v>155,50</v>
          </cell>
        </row>
        <row r="8697">
          <cell r="A8697">
            <v>43469</v>
          </cell>
          <cell r="B8697" t="str">
            <v xml:space="preserve">FERRAMENTAS - FAMILIA TOPOGRAFO - HORISTA (ENCARGOS COMPLEMENTARES - COLETADO CAIXA)                                                                                                                                                                                                                                                                                                                                                                                                                      </v>
          </cell>
          <cell r="C8697" t="str">
            <v xml:space="preserve">H     </v>
          </cell>
          <cell r="D8697" t="str">
            <v>0,05</v>
          </cell>
        </row>
        <row r="8698">
          <cell r="A8698">
            <v>43481</v>
          </cell>
          <cell r="B8698" t="str">
            <v xml:space="preserve">FERRAMENTAS - FAMILIA TOPOGRAFO - MENSALISTA (ENCARGOS COMPLEMENTARES - COLETADO CAIXA)                                                                                                                                                                                                                                                                                                                                                                                                                   </v>
          </cell>
          <cell r="C8698" t="str">
            <v xml:space="preserve">MES   </v>
          </cell>
          <cell r="D8698" t="str">
            <v>10,25</v>
          </cell>
        </row>
        <row r="8699">
          <cell r="A8699">
            <v>11461</v>
          </cell>
          <cell r="B8699" t="str">
            <v xml:space="preserve">FERROLHO / FECHO CHATO, DE SOBREPOR, EM FERRO ZINCADO, REFORCADO, 5", COM PORTA CADEADO, PARA PORTAO, PORTA E JANELA - INCLUI PARAFUSOS                                                                                                                                                                                                                                                                                                                                                                   </v>
          </cell>
          <cell r="C8699" t="str">
            <v xml:space="preserve">UN    </v>
          </cell>
          <cell r="D8699" t="str">
            <v>5,31</v>
          </cell>
        </row>
        <row r="8700">
          <cell r="A8700">
            <v>3106</v>
          </cell>
          <cell r="B8700" t="str">
            <v xml:space="preserve">FERROLHO / FECHO CHATO, DE SOBREPOR, EM FERRO ZINCADO, REFORCADO, 6", COM PORTA CADEADO, PARA PORTAO, PORTA E JANELA - INCLUI PARAFUSOS                                                                                                                                                                                                                                                                                                                                                                   </v>
          </cell>
          <cell r="C8700" t="str">
            <v xml:space="preserve">UN    </v>
          </cell>
          <cell r="D8700" t="str">
            <v>4,04</v>
          </cell>
        </row>
        <row r="8701">
          <cell r="A8701">
            <v>3107</v>
          </cell>
          <cell r="B8701" t="str">
            <v xml:space="preserve">FERROLHO / FECHO CHATO, EM FERRO ZINCADO, LEVE, 3", COM PORTA CADEADO, PARA PORTAO, PORTA E JANELA - INCLUI PARAFUSOS                                                                                                                                                                                                                                                                                                                                                                                     </v>
          </cell>
          <cell r="C8701" t="str">
            <v xml:space="preserve">UN    </v>
          </cell>
          <cell r="D8701" t="str">
            <v>3,40</v>
          </cell>
        </row>
        <row r="8702">
          <cell r="A8702">
            <v>25951</v>
          </cell>
          <cell r="B8702" t="str">
            <v xml:space="preserve">FERTILIZANTE NPK - 10:10:10                                                                                                                                                                                                                                                                                                                                                                                                                                                                               </v>
          </cell>
          <cell r="C8702" t="str">
            <v xml:space="preserve">KG    </v>
          </cell>
          <cell r="D8702" t="str">
            <v>4,07</v>
          </cell>
        </row>
        <row r="8703">
          <cell r="A8703">
            <v>3123</v>
          </cell>
          <cell r="B8703" t="str">
            <v xml:space="preserve">FERTILIZANTE NPK - 4: 14: 8                                                                                                                                                                                                                                                                                                                                                                                                                                                                               </v>
          </cell>
          <cell r="C8703" t="str">
            <v xml:space="preserve">KG    </v>
          </cell>
          <cell r="D8703" t="str">
            <v>3,80</v>
          </cell>
        </row>
        <row r="8704">
          <cell r="A8704">
            <v>38125</v>
          </cell>
          <cell r="B8704" t="str">
            <v xml:space="preserve">FERTILIZANTE ORGANICO COMPOSTO, CLASSE A                                                                                                                                                                                                                                                                                                                                                                                                                                                                  </v>
          </cell>
          <cell r="C8704" t="str">
            <v xml:space="preserve">KG    </v>
          </cell>
          <cell r="D8704" t="str">
            <v>0,68</v>
          </cell>
        </row>
        <row r="8705">
          <cell r="A8705">
            <v>39014</v>
          </cell>
          <cell r="B8705" t="str">
            <v xml:space="preserve">FIBRA DE ACO PARA REFORCO DO CONCRETO, SOLTA, TIPO A-I, FATOR DE FORMA *50* L / D, COMPRIMENTO DE *30* MM E RESISTENCIA A TRACAO DO ACO MAIOR 1000 MPA                                                                                                                                                                                                                                                                                                                                                    </v>
          </cell>
          <cell r="C8705" t="str">
            <v xml:space="preserve">KG    </v>
          </cell>
          <cell r="D8705" t="str">
            <v>13,34</v>
          </cell>
        </row>
        <row r="8706">
          <cell r="A8706">
            <v>11894</v>
          </cell>
          <cell r="B8706" t="str">
            <v xml:space="preserve">FILTRO ANAEROBIO CILINDRICO CONCRETO PRE MOLDADO 1,20 X 1,50 (DIAMETROXALTURA) PARA 4 A 5 CONTRIBUINTES (NBR 13969)                                                                                                                                                                                                                                                                                                                                                                                       </v>
          </cell>
          <cell r="C8706" t="str">
            <v xml:space="preserve">UN    </v>
          </cell>
          <cell r="D8706" t="str">
            <v>557,82</v>
          </cell>
        </row>
        <row r="8707">
          <cell r="A8707">
            <v>39365</v>
          </cell>
          <cell r="B8707" t="str">
            <v xml:space="preserve">FILTRO ANAEROBIO, EM POLIETILENO DE ALTA DENSIDADE (PEAD), CAPACIDADE *1100* LITROS (NBR 13969)                                                                                                                                                                                                                                                                                                                                                                                                           </v>
          </cell>
          <cell r="C8707" t="str">
            <v xml:space="preserve">UN    </v>
          </cell>
          <cell r="D8707" t="str">
            <v>771,56</v>
          </cell>
        </row>
        <row r="8708">
          <cell r="A8708">
            <v>39366</v>
          </cell>
          <cell r="B8708" t="str">
            <v xml:space="preserve">FILTRO ANAEROBIO, EM POLIETILENO DE ALTA DENSIDADE (PEAD), CAPACIDADE *2800* LITROS (NBR 13969)                                                                                                                                                                                                                                                                                                                                                                                                           </v>
          </cell>
          <cell r="C8708" t="str">
            <v xml:space="preserve">UN    </v>
          </cell>
          <cell r="D8708" t="str">
            <v>1.975,53</v>
          </cell>
        </row>
        <row r="8709">
          <cell r="A8709">
            <v>39367</v>
          </cell>
          <cell r="B8709" t="str">
            <v xml:space="preserve">FILTRO ANAEROBIO, EM POLIETILENO DE ALTA DENSIDADE (PEAD), CAPACIDADE *5000* LITROS (NBR 13969)                                                                                                                                                                                                                                                                                                                                                                                                           </v>
          </cell>
          <cell r="C8709" t="str">
            <v xml:space="preserve">UN    </v>
          </cell>
          <cell r="D8709" t="str">
            <v>2.700,19</v>
          </cell>
        </row>
        <row r="8710">
          <cell r="A8710">
            <v>37394</v>
          </cell>
          <cell r="B8710" t="str">
            <v xml:space="preserve">FINCAPINO CURTO CALIBRE 22 VERMELHO, CARGA MEDIA (ACAO DIRETA)                                                                                                                                                                                                                                                                                                                                                                                                                                            </v>
          </cell>
          <cell r="C8710" t="str">
            <v xml:space="preserve">CENTO </v>
          </cell>
          <cell r="D8710" t="str">
            <v>39,96</v>
          </cell>
        </row>
        <row r="8711">
          <cell r="A8711">
            <v>14146</v>
          </cell>
          <cell r="B8711" t="str">
            <v xml:space="preserve">FINCAPINO LONGO CALIBRE 22, CARGA FORTE (ACAO DIRETA)                                                                                                                                                                                                                                                                                                                                                                                                                                                     </v>
          </cell>
          <cell r="C8711" t="str">
            <v xml:space="preserve">CENTO </v>
          </cell>
          <cell r="D8711" t="str">
            <v>64,27</v>
          </cell>
        </row>
        <row r="8712">
          <cell r="A8712">
            <v>38134</v>
          </cell>
          <cell r="B8712" t="str">
            <v xml:space="preserve">FIO COBRE NU DE 150 A 500 MM2, PARA TENSOES DE ATE 600 V                                                                                                                                                                                                                                                                                                                                                                                                                                                  </v>
          </cell>
          <cell r="C8712" t="str">
            <v xml:space="preserve">KG    </v>
          </cell>
          <cell r="D8712" t="str">
            <v>61,93</v>
          </cell>
        </row>
        <row r="8713">
          <cell r="A8713">
            <v>38132</v>
          </cell>
          <cell r="B8713" t="str">
            <v xml:space="preserve">FIO COBRE NU DE 16 A 35 MM2, PARA TENSOES DE ATE 600 V                                                                                                                                                                                                                                                                                                                                                                                                                                                    </v>
          </cell>
          <cell r="C8713" t="str">
            <v xml:space="preserve">KG    </v>
          </cell>
          <cell r="D8713" t="str">
            <v>63,17</v>
          </cell>
        </row>
        <row r="8714">
          <cell r="A8714">
            <v>38133</v>
          </cell>
          <cell r="B8714" t="str">
            <v xml:space="preserve">FIO COBRE NU DE 50 A 120 MM2, PARA TENSOES DE ATE 600 V                                                                                                                                                                                                                                                                                                                                                                                                                                                   </v>
          </cell>
          <cell r="C8714" t="str">
            <v xml:space="preserve">KG    </v>
          </cell>
          <cell r="D8714" t="str">
            <v>61,10</v>
          </cell>
        </row>
        <row r="8715">
          <cell r="A8715">
            <v>938</v>
          </cell>
          <cell r="B8715" t="str">
            <v xml:space="preserve">FIO DE COBRE, SOLIDO, CLASSE 1, ISOLACAO EM PVC/A, ANTICHAMA BWF-B, 450/750V, SECAO NOMINAL 1,5 MM2                                                                                                                                                                                                                                                                                                                                                                                                       </v>
          </cell>
          <cell r="C8715" t="str">
            <v xml:space="preserve">M     </v>
          </cell>
          <cell r="D8715" t="str">
            <v>0,88</v>
          </cell>
        </row>
        <row r="8716">
          <cell r="A8716">
            <v>937</v>
          </cell>
          <cell r="B8716" t="str">
            <v xml:space="preserve">FIO DE COBRE, SOLIDO, CLASSE 1, ISOLACAO EM PVC/A, ANTICHAMA BWF-B, 450/750V, SECAO NOMINAL 10 MM2                                                                                                                                                                                                                                                                                                                                                                                                        </v>
          </cell>
          <cell r="C8716" t="str">
            <v xml:space="preserve">M     </v>
          </cell>
          <cell r="D8716" t="str">
            <v>5,46</v>
          </cell>
        </row>
        <row r="8717">
          <cell r="A8717">
            <v>939</v>
          </cell>
          <cell r="B8717" t="str">
            <v xml:space="preserve">FIO DE COBRE, SOLIDO, CLASSE 1, ISOLACAO EM PVC/A, ANTICHAMA BWF-B, 450/750V, SECAO NOMINAL 2,5 MM2                                                                                                                                                                                                                                                                                                                                                                                                       </v>
          </cell>
          <cell r="C8717" t="str">
            <v xml:space="preserve">M     </v>
          </cell>
          <cell r="D8717" t="str">
            <v>1,41</v>
          </cell>
        </row>
        <row r="8718">
          <cell r="A8718">
            <v>944</v>
          </cell>
          <cell r="B8718" t="str">
            <v xml:space="preserve">FIO DE COBRE, SOLIDO, CLASSE 1, ISOLACAO EM PVC/A, ANTICHAMA BWF-B, 450/750V, SECAO NOMINAL 4 MM2                                                                                                                                                                                                                                                                                                                                                                                                         </v>
          </cell>
          <cell r="C8718" t="str">
            <v xml:space="preserve">M     </v>
          </cell>
          <cell r="D8718" t="str">
            <v>2,41</v>
          </cell>
        </row>
        <row r="8719">
          <cell r="A8719">
            <v>940</v>
          </cell>
          <cell r="B8719" t="str">
            <v xml:space="preserve">FIO DE COBRE, SOLIDO, CLASSE 1, ISOLACAO EM PVC/A, ANTICHAMA BWF-B, 450/750V, SECAO NOMINAL 6 MM2                                                                                                                                                                                                                                                                                                                                                                                                         </v>
          </cell>
          <cell r="C8719" t="str">
            <v xml:space="preserve">M     </v>
          </cell>
          <cell r="D8719" t="str">
            <v>3,34</v>
          </cell>
        </row>
        <row r="8720">
          <cell r="A8720">
            <v>936</v>
          </cell>
          <cell r="B8720" t="str">
            <v xml:space="preserve">FIO TELEFONICO EXTERNO (FE) EM ACO COBREADO, ISOLACAO EM PEAD OU PVC ANTI-CHAMA, 2 CONDUTORES                                                                                                                                                                                                                                                                                                                                                                                                             </v>
          </cell>
          <cell r="C8720" t="str">
            <v xml:space="preserve">M     </v>
          </cell>
          <cell r="D8720" t="str">
            <v>0,94</v>
          </cell>
        </row>
        <row r="8721">
          <cell r="A8721">
            <v>935</v>
          </cell>
          <cell r="B8721" t="str">
            <v xml:space="preserve">FIO TELEFONICO INTERNO (FI) EM COBRE ESTANHADO, ISOLACAO EM PVC ANTICHAMA, 2 CONDUTORES DE 0,6 MM (NBR 9115:2005)                                                                                                                                                                                                                                                                                                                                                                                         </v>
          </cell>
          <cell r="C8721" t="str">
            <v xml:space="preserve">M     </v>
          </cell>
          <cell r="D8721" t="str">
            <v>0,71</v>
          </cell>
        </row>
        <row r="8722">
          <cell r="A8722">
            <v>406</v>
          </cell>
          <cell r="B8722" t="str">
            <v xml:space="preserve">FITA ACO INOX PARA CINTAR POSTE, L = 19 MM, E = 0,5 MM (ROLO DE 30M)                                                                                                                                                                                                                                                                                                                                                                                                                                      </v>
          </cell>
          <cell r="C8722" t="str">
            <v xml:space="preserve">UN    </v>
          </cell>
          <cell r="D8722" t="str">
            <v>63,21</v>
          </cell>
        </row>
        <row r="8723">
          <cell r="A8723">
            <v>42529</v>
          </cell>
          <cell r="B8723" t="str">
            <v xml:space="preserve">FITA ADESIVA ALUMINIZADA, PARA INSTALACAO DE MANTAS DE SUBCOBERTURA,  L = *5* CM                                                                                                                                                                                                                                                                                                                                                                                                                          </v>
          </cell>
          <cell r="C8723" t="str">
            <v xml:space="preserve">M     </v>
          </cell>
          <cell r="D8723" t="str">
            <v>1,03</v>
          </cell>
        </row>
        <row r="8724">
          <cell r="A8724">
            <v>39634</v>
          </cell>
          <cell r="B8724" t="str">
            <v xml:space="preserve">FITA ADESIVA ANTICORROSIVA DE PVC FLEXIVEL, COR PRETA, PARA PROTECAO TUBULACAO, 50 MM X 30 M (L X C), E= *0,25* MM                                                                                                                                                                                                                                                                                                                                                                                        </v>
          </cell>
          <cell r="C8724" t="str">
            <v xml:space="preserve">M     </v>
          </cell>
          <cell r="D8724" t="str">
            <v>5,78</v>
          </cell>
        </row>
        <row r="8725">
          <cell r="A8725">
            <v>39701</v>
          </cell>
          <cell r="B8725" t="str">
            <v xml:space="preserve">FITA ADESIVA ASFALTICA ALUMINIZADA MULTIUSO, L = 10 CM, ROLO DE 10 M                                                                                                                                                                                                                                                                                                                                                                                                                                      </v>
          </cell>
          <cell r="C8725" t="str">
            <v xml:space="preserve">UN    </v>
          </cell>
          <cell r="D8725" t="str">
            <v>64,49</v>
          </cell>
        </row>
        <row r="8726">
          <cell r="A8726">
            <v>12815</v>
          </cell>
          <cell r="B8726" t="str">
            <v xml:space="preserve">FITA CREPE ROLO DE 25 MM X 50 M                                                                                                                                                                                                                                                                                                                                                                                                                                                                           </v>
          </cell>
          <cell r="C8726" t="str">
            <v xml:space="preserve">UN    </v>
          </cell>
          <cell r="D8726" t="str">
            <v>6,40</v>
          </cell>
        </row>
        <row r="8727">
          <cell r="A8727">
            <v>407</v>
          </cell>
          <cell r="B8727" t="str">
            <v xml:space="preserve">FITA DE ALUMINIO PARA PROTECAO DO CONDUTOR LARGURA 10 MM                                                                                                                                                                                                                                                                                                                                                                                                                                                  </v>
          </cell>
          <cell r="C8727" t="str">
            <v xml:space="preserve">KG    </v>
          </cell>
          <cell r="D8727" t="str">
            <v>34,12</v>
          </cell>
        </row>
        <row r="8728">
          <cell r="A8728">
            <v>39431</v>
          </cell>
          <cell r="B8728" t="str">
            <v xml:space="preserve">FITA DE PAPEL MICROPERFURADO, 50 X 150 MM, PARA TRATAMENTO DE JUNTAS DE CHAPA DE GESSO PARA DRYWALL                                                                                                                                                                                                                                                                                                                                                                                                       </v>
          </cell>
          <cell r="C8728" t="str">
            <v xml:space="preserve">M     </v>
          </cell>
          <cell r="D8728" t="str">
            <v>0,24</v>
          </cell>
        </row>
        <row r="8729">
          <cell r="A8729">
            <v>39432</v>
          </cell>
          <cell r="B8729" t="str">
            <v xml:space="preserve">FITA DE PAPEL REFORCADA COM LAMINA DE METAL PARA REFORCO DE CANTOS DE CHAPA DE GESSO PARA DRYWALL                                                                                                                                                                                                                                                                                                                                                                                                         </v>
          </cell>
          <cell r="C8729" t="str">
            <v xml:space="preserve">M     </v>
          </cell>
          <cell r="D8729" t="str">
            <v>3,15</v>
          </cell>
        </row>
        <row r="8730">
          <cell r="A8730">
            <v>20111</v>
          </cell>
          <cell r="B8730" t="str">
            <v xml:space="preserve">FITA ISOLANTE ADESIVA ANTICHAMA, USO ATE 750 V, EM ROLO DE 19 MM X 20 M                                                                                                                                                                                                                                                                                                                                                                                                                                   </v>
          </cell>
          <cell r="C8730" t="str">
            <v xml:space="preserve">UN    </v>
          </cell>
          <cell r="D8730" t="str">
            <v>11,50</v>
          </cell>
        </row>
        <row r="8731">
          <cell r="A8731">
            <v>21127</v>
          </cell>
          <cell r="B8731" t="str">
            <v xml:space="preserve">FITA ISOLANTE ADESIVA ANTICHAMA, USO ATE 750 V, EM ROLO DE 19 MM X 5 M                                                                                                                                                                                                                                                                                                                                                                                                                                    </v>
          </cell>
          <cell r="C8731" t="str">
            <v xml:space="preserve">UN    </v>
          </cell>
          <cell r="D8731" t="str">
            <v>4,34</v>
          </cell>
        </row>
        <row r="8732">
          <cell r="A8732">
            <v>404</v>
          </cell>
          <cell r="B8732" t="str">
            <v xml:space="preserve">FITA ISOLANTE DE BORRACHA AUTOFUSAO, USO ATE 69 KV (ALTA TENSAO)                                                                                                                                                                                                                                                                                                                                                                                                                                          </v>
          </cell>
          <cell r="C8732" t="str">
            <v xml:space="preserve">M     </v>
          </cell>
          <cell r="D8732" t="str">
            <v>1,56</v>
          </cell>
        </row>
        <row r="8733">
          <cell r="A8733">
            <v>14151</v>
          </cell>
          <cell r="B8733" t="str">
            <v xml:space="preserve">FITA METALICA GRAVADA, L = 17 MM, ROLO DE 25 M, CARGA RECOMENDADA = *120* KGF                                                                                                                                                                                                                                                                                                                                                                                                                             </v>
          </cell>
          <cell r="C8733" t="str">
            <v xml:space="preserve">UN    </v>
          </cell>
          <cell r="D8733" t="str">
            <v>46,19</v>
          </cell>
        </row>
        <row r="8734">
          <cell r="A8734">
            <v>14153</v>
          </cell>
          <cell r="B8734" t="str">
            <v xml:space="preserve">FITA METALICA PERFURADA, L = *18* MM, ROLO DE 30 M, CARGA RECOMENDADA = *30* KGF                                                                                                                                                                                                                                                                                                                                                                                                                          </v>
          </cell>
          <cell r="C8734" t="str">
            <v xml:space="preserve">UN    </v>
          </cell>
          <cell r="D8734" t="str">
            <v>52,21</v>
          </cell>
        </row>
        <row r="8735">
          <cell r="A8735">
            <v>14152</v>
          </cell>
          <cell r="B8735" t="str">
            <v xml:space="preserve">FITA METALICA PERFURADA, L = 17 MM, ROLO DE 30 M, CARGA RECOMENDADA = *19* KGF                                                                                                                                                                                                                                                                                                                                                                                                                            </v>
          </cell>
          <cell r="C8735" t="str">
            <v xml:space="preserve">UN    </v>
          </cell>
          <cell r="D8735" t="str">
            <v>40,08</v>
          </cell>
        </row>
        <row r="8736">
          <cell r="A8736">
            <v>14154</v>
          </cell>
          <cell r="B8736" t="str">
            <v xml:space="preserve">FITA METALICA PERFURADA, L = 25 MM, ROLO DE 30 M, CARGA RECOMENDADA = *222,5* KGF                                                                                                                                                                                                                                                                                                                                                                                                                         </v>
          </cell>
          <cell r="C8736" t="str">
            <v xml:space="preserve">UN    </v>
          </cell>
          <cell r="D8736" t="str">
            <v>140,30</v>
          </cell>
        </row>
        <row r="8737">
          <cell r="A8737">
            <v>42015</v>
          </cell>
          <cell r="B8737" t="str">
            <v xml:space="preserve">FITA PLASTICA ZEBRADA PARA DEMARCACAO DE AREAS, LARGURA = 7 CM, SEM ADESIVO (COLETADO CAIXA)                                                                                                                                                                                                                                                                                                                                                                                                              </v>
          </cell>
          <cell r="C8737" t="str">
            <v xml:space="preserve">M     </v>
          </cell>
          <cell r="D8737" t="str">
            <v>0,07</v>
          </cell>
        </row>
        <row r="8738">
          <cell r="A8738">
            <v>3146</v>
          </cell>
          <cell r="B8738" t="str">
            <v xml:space="preserve">FITA VEDA ROSCA EM ROLOS DE 18 MM X 10 M (L X C)                                                                                                                                                                                                                                                                                                                                                                                                                                                          </v>
          </cell>
          <cell r="C8738" t="str">
            <v xml:space="preserve">UN    </v>
          </cell>
          <cell r="D8738" t="str">
            <v>2,97</v>
          </cell>
        </row>
        <row r="8739">
          <cell r="A8739">
            <v>3143</v>
          </cell>
          <cell r="B8739" t="str">
            <v xml:space="preserve">FITA VEDA ROSCA EM ROLOS DE 18 MM X 25 M (L X C)                                                                                                                                                                                                                                                                                                                                                                                                                                                          </v>
          </cell>
          <cell r="C8739" t="str">
            <v xml:space="preserve">UN    </v>
          </cell>
          <cell r="D8739" t="str">
            <v>6,75</v>
          </cell>
        </row>
        <row r="8740">
          <cell r="A8740">
            <v>3148</v>
          </cell>
          <cell r="B8740" t="str">
            <v xml:space="preserve">FITA VEDA ROSCA EM ROLOS DE 18 MM X 50 M (L X C)                                                                                                                                                                                                                                                                                                                                                                                                                                                          </v>
          </cell>
          <cell r="C8740" t="str">
            <v xml:space="preserve">UN    </v>
          </cell>
          <cell r="D8740" t="str">
            <v>10,95</v>
          </cell>
        </row>
        <row r="8741">
          <cell r="A8741">
            <v>4310</v>
          </cell>
          <cell r="B8741" t="str">
            <v xml:space="preserve">FIXADOR DE ABA AUTOTRAVANTE PARA TELHA DE FIBROCIMENTO, TIPO CANALETE 90 OU KALHETAO                                                                                                                                                                                                                                                                                                                                                                                                                      </v>
          </cell>
          <cell r="C8741" t="str">
            <v xml:space="preserve">UN    </v>
          </cell>
          <cell r="D8741" t="str">
            <v>2,65</v>
          </cell>
        </row>
        <row r="8742">
          <cell r="A8742">
            <v>4311</v>
          </cell>
          <cell r="B8742" t="str">
            <v xml:space="preserve">FIXADOR DE ABA SIMPLES PARA TELHA DE FIBROCIMENTO, TIPO CANALETA 49 OU KALHETA                                                                                                                                                                                                                                                                                                                                                                                                                            </v>
          </cell>
          <cell r="C8742" t="str">
            <v xml:space="preserve">UN    </v>
          </cell>
          <cell r="D8742" t="str">
            <v>1,87</v>
          </cell>
        </row>
        <row r="8743">
          <cell r="A8743">
            <v>4312</v>
          </cell>
          <cell r="B8743" t="str">
            <v xml:space="preserve">FIXADOR DE ABA SIMPLES PARA TELHA DE FIBROCIMENTO, TIPO CANALETA 90 OU KALHETAO                                                                                                                                                                                                                                                                                                                                                                                                                           </v>
          </cell>
          <cell r="C8743" t="str">
            <v xml:space="preserve">UN    </v>
          </cell>
          <cell r="D8743" t="str">
            <v>2,62</v>
          </cell>
        </row>
        <row r="8744">
          <cell r="A8744">
            <v>11162</v>
          </cell>
          <cell r="B8744" t="str">
            <v xml:space="preserve">FIXADOR DE CAL (SACHE 150 ML)                                                                                                                                                                                                                                                                                                                                                                                                                                                                             </v>
          </cell>
          <cell r="C8744" t="str">
            <v xml:space="preserve">UN    </v>
          </cell>
          <cell r="D8744" t="str">
            <v>1,62</v>
          </cell>
        </row>
        <row r="8745">
          <cell r="A8745">
            <v>13261</v>
          </cell>
          <cell r="B8745" t="str">
            <v xml:space="preserve">FLANELA *30 X 40* CM                                                                                                                                                                                                                                                                                                                                                                                                                                                                                      </v>
          </cell>
          <cell r="C8745" t="str">
            <v xml:space="preserve">UN    </v>
          </cell>
          <cell r="D8745" t="str">
            <v>2,01</v>
          </cell>
        </row>
        <row r="8746">
          <cell r="A8746">
            <v>3255</v>
          </cell>
          <cell r="B8746" t="str">
            <v xml:space="preserve">FLANGE PVC, ROSCAVEL SEXTAVADO SEM FUROS 3/4"                                                                                                                                                                                                                                                                                                                                                                                                                                                             </v>
          </cell>
          <cell r="C8746" t="str">
            <v xml:space="preserve">UN    </v>
          </cell>
          <cell r="D8746" t="str">
            <v>4,77</v>
          </cell>
        </row>
        <row r="8747">
          <cell r="A8747">
            <v>3254</v>
          </cell>
          <cell r="B8747" t="str">
            <v xml:space="preserve">FLANGE PVC, ROSCAVEL, SEXTAVADO, SEM FUROS 3"                                                                                                                                                                                                                                                                                                                                                                                                                                                             </v>
          </cell>
          <cell r="C8747" t="str">
            <v xml:space="preserve">UN    </v>
          </cell>
          <cell r="D8747" t="str">
            <v>77,47</v>
          </cell>
        </row>
        <row r="8748">
          <cell r="A8748">
            <v>3259</v>
          </cell>
          <cell r="B8748" t="str">
            <v xml:space="preserve">FLANGE PVC, ROSCAVEL, SEXTAVADO, SEM FUROS, 1 1/2"                                                                                                                                                                                                                                                                                                                                                                                                                                                        </v>
          </cell>
          <cell r="C8748" t="str">
            <v xml:space="preserve">UN    </v>
          </cell>
          <cell r="D8748" t="str">
            <v>9,31</v>
          </cell>
        </row>
        <row r="8749">
          <cell r="A8749">
            <v>3258</v>
          </cell>
          <cell r="B8749" t="str">
            <v xml:space="preserve">FLANGE PVC, ROSCAVEL, SEXTAVADO, SEM FUROS, 1 1/4"                                                                                                                                                                                                                                                                                                                                                                                                                                                        </v>
          </cell>
          <cell r="C8749" t="str">
            <v xml:space="preserve">UN    </v>
          </cell>
          <cell r="D8749" t="str">
            <v>5,62</v>
          </cell>
        </row>
        <row r="8750">
          <cell r="A8750">
            <v>3251</v>
          </cell>
          <cell r="B8750" t="str">
            <v xml:space="preserve">FLANGE PVC, ROSCAVEL, SEXTAVADO, SEM FUROS, 1/2"                                                                                                                                                                                                                                                                                                                                                                                                                                                          </v>
          </cell>
          <cell r="C8750" t="str">
            <v xml:space="preserve">UN    </v>
          </cell>
          <cell r="D8750" t="str">
            <v>3,31</v>
          </cell>
        </row>
        <row r="8751">
          <cell r="A8751">
            <v>3256</v>
          </cell>
          <cell r="B8751" t="str">
            <v xml:space="preserve">FLANGE PVC, ROSCAVEL, SEXTAVADO, SEM FUROS, 1"                                                                                                                                                                                                                                                                                                                                                                                                                                                            </v>
          </cell>
          <cell r="C8751" t="str">
            <v xml:space="preserve">UN    </v>
          </cell>
          <cell r="D8751" t="str">
            <v>6,28</v>
          </cell>
        </row>
        <row r="8752">
          <cell r="A8752">
            <v>3261</v>
          </cell>
          <cell r="B8752" t="str">
            <v xml:space="preserve">FLANGE PVC, ROSCAVEL, SEXTAVADO, SEM FUROS, 2 1/2"                                                                                                                                                                                                                                                                                                                                                                                                                                                        </v>
          </cell>
          <cell r="C8752" t="str">
            <v xml:space="preserve">UN    </v>
          </cell>
          <cell r="D8752" t="str">
            <v>68,51</v>
          </cell>
        </row>
        <row r="8753">
          <cell r="A8753">
            <v>3260</v>
          </cell>
          <cell r="B8753" t="str">
            <v xml:space="preserve">FLANGE PVC, ROSCAVEL, SEXTAVADO, SEM FUROS, 2"                                                                                                                                                                                                                                                                                                                                                                                                                                                            </v>
          </cell>
          <cell r="C8753" t="str">
            <v xml:space="preserve">UN    </v>
          </cell>
          <cell r="D8753" t="str">
            <v>11,77</v>
          </cell>
        </row>
        <row r="8754">
          <cell r="A8754">
            <v>3272</v>
          </cell>
          <cell r="B8754" t="str">
            <v xml:space="preserve">FLANGE SEXTAVADO DE FERRO GALVANIZADO, COM ROSCA BSP, DE 1 1/2"                                                                                                                                                                                                                                                                                                                                                                                                                                           </v>
          </cell>
          <cell r="C8754" t="str">
            <v xml:space="preserve">UN    </v>
          </cell>
          <cell r="D8754" t="str">
            <v>32,23</v>
          </cell>
        </row>
        <row r="8755">
          <cell r="A8755">
            <v>3265</v>
          </cell>
          <cell r="B8755" t="str">
            <v xml:space="preserve">FLANGE SEXTAVADO DE FERRO GALVANIZADO, COM ROSCA BSP, DE 1 1/4"                                                                                                                                                                                                                                                                                                                                                                                                                                           </v>
          </cell>
          <cell r="C8755" t="str">
            <v xml:space="preserve">UN    </v>
          </cell>
          <cell r="D8755" t="str">
            <v>25,61</v>
          </cell>
        </row>
        <row r="8756">
          <cell r="A8756">
            <v>3262</v>
          </cell>
          <cell r="B8756" t="str">
            <v xml:space="preserve">FLANGE SEXTAVADO DE FERRO GALVANIZADO, COM ROSCA BSP, DE 1/2"                                                                                                                                                                                                                                                                                                                                                                                                                                             </v>
          </cell>
          <cell r="C8756" t="str">
            <v xml:space="preserve">UN    </v>
          </cell>
          <cell r="D8756" t="str">
            <v>11,21</v>
          </cell>
        </row>
        <row r="8757">
          <cell r="A8757">
            <v>3264</v>
          </cell>
          <cell r="B8757" t="str">
            <v xml:space="preserve">FLANGE SEXTAVADO DE FERRO GALVANIZADO, COM ROSCA BSP, DE 1"                                                                                                                                                                                                                                                                                                                                                                                                                                               </v>
          </cell>
          <cell r="C8757" t="str">
            <v xml:space="preserve">UN    </v>
          </cell>
          <cell r="D8757" t="str">
            <v>18,41</v>
          </cell>
        </row>
        <row r="8758">
          <cell r="A8758">
            <v>3267</v>
          </cell>
          <cell r="B8758" t="str">
            <v xml:space="preserve">FLANGE SEXTAVADO DE FERRO GALVANIZADO, COM ROSCA BSP, DE 2 1/2"                                                                                                                                                                                                                                                                                                                                                                                                                                           </v>
          </cell>
          <cell r="C8758" t="str">
            <v xml:space="preserve">UN    </v>
          </cell>
          <cell r="D8758" t="str">
            <v>60,14</v>
          </cell>
        </row>
        <row r="8759">
          <cell r="A8759">
            <v>3266</v>
          </cell>
          <cell r="B8759" t="str">
            <v xml:space="preserve">FLANGE SEXTAVADO DE FERRO GALVANIZADO, COM ROSCA BSP, DE 2"                                                                                                                                                                                                                                                                                                                                                                                                                                               </v>
          </cell>
          <cell r="C8759" t="str">
            <v xml:space="preserve">UN    </v>
          </cell>
          <cell r="D8759" t="str">
            <v>38,26</v>
          </cell>
        </row>
        <row r="8760">
          <cell r="A8760">
            <v>3263</v>
          </cell>
          <cell r="B8760" t="str">
            <v xml:space="preserve">FLANGE SEXTAVADO DE FERRO GALVANIZADO, COM ROSCA BSP, DE 3/4"                                                                                                                                                                                                                                                                                                                                                                                                                                             </v>
          </cell>
          <cell r="C8760" t="str">
            <v xml:space="preserve">UN    </v>
          </cell>
          <cell r="D8760" t="str">
            <v>15,31</v>
          </cell>
        </row>
        <row r="8761">
          <cell r="A8761">
            <v>3268</v>
          </cell>
          <cell r="B8761" t="str">
            <v xml:space="preserve">FLANGE SEXTAVADO DE FERRO GALVANIZADO, COM ROSCA BSP, DE 3"                                                                                                                                                                                                                                                                                                                                                                                                                                               </v>
          </cell>
          <cell r="C8761" t="str">
            <v xml:space="preserve">UN    </v>
          </cell>
          <cell r="D8761" t="str">
            <v>81,32</v>
          </cell>
        </row>
        <row r="8762">
          <cell r="A8762">
            <v>3271</v>
          </cell>
          <cell r="B8762" t="str">
            <v xml:space="preserve">FLANGE SEXTAVADO DE FERRO GALVANIZADO, COM ROSCA BSP, DE 4"                                                                                                                                                                                                                                                                                                                                                                                                                                               </v>
          </cell>
          <cell r="C8762" t="str">
            <v xml:space="preserve">UN    </v>
          </cell>
          <cell r="D8762" t="str">
            <v>120,22</v>
          </cell>
        </row>
        <row r="8763">
          <cell r="A8763">
            <v>3270</v>
          </cell>
          <cell r="B8763" t="str">
            <v xml:space="preserve">FLANGE SEXTAVADO DE FERRO GALVANIZADO, COM ROSCA BSP, DE 6"                                                                                                                                                                                                                                                                                                                                                                                                                                               </v>
          </cell>
          <cell r="C8763" t="str">
            <v xml:space="preserve">UN    </v>
          </cell>
          <cell r="D8763" t="str">
            <v>201,98</v>
          </cell>
        </row>
        <row r="8764">
          <cell r="A8764">
            <v>3275</v>
          </cell>
          <cell r="B8764" t="str">
            <v xml:space="preserve">FORRO COMPOSTO POR PAINEIS DE LA DE VIDRO, REVESTIDOS EM PVC MICROPERFURADO, DE *1250 X 625* MM, ESPESSURA 15 MM (COM COLOCACAO)                                                                                                                                                                                                                                                                                                                                                                          </v>
          </cell>
          <cell r="C8764" t="str">
            <v xml:space="preserve">M2    </v>
          </cell>
          <cell r="D8764" t="str">
            <v>78,18</v>
          </cell>
        </row>
        <row r="8765">
          <cell r="A8765">
            <v>39512</v>
          </cell>
          <cell r="B8765" t="str">
            <v xml:space="preserve">FORRO DE FIBRA MINERAL EM PLACAS DE 1250 X 625 MM, E = 15 MM, BORDA RETA, COM PINTURA ANTIMOFO, APOIADO EM PERFIL DE ACO GALVANIZADO COM 24 MM DE BASE - INSTALADO                                                                                                                                                                                                                                                                                                                                        </v>
          </cell>
          <cell r="C8765" t="str">
            <v xml:space="preserve">M2    </v>
          </cell>
          <cell r="D8765" t="str">
            <v>84,21</v>
          </cell>
        </row>
        <row r="8766">
          <cell r="A8766">
            <v>39511</v>
          </cell>
          <cell r="B8766" t="str">
            <v xml:space="preserve">FORRO DE FIBRA MINERAL EM PLACAS DE 625 X 625 MM, E = 15 MM, BORDA RETA, COM PINTURA ANTIMOFO, APOIADO EM PERFIL DE ACO GALVANIZADO COM 24 MM DE BASE - INSTALADO                                                                                                                                                                                                                                                                                                                                         </v>
          </cell>
          <cell r="C8766" t="str">
            <v xml:space="preserve">M2    </v>
          </cell>
          <cell r="D8766" t="str">
            <v>91,85</v>
          </cell>
        </row>
        <row r="8767">
          <cell r="A8767">
            <v>39513</v>
          </cell>
          <cell r="B8767" t="str">
            <v xml:space="preserve">FORRO DE FIBRA MINERAL EM PLACAS DE 625 X 625 MM, E = 15/16 MM, BORDA REBAIXADA, COM PINTURA ANTIMOFO, APOIADO EM PERFIL DE ACO GALVANIZADO COM 24 MM DE BASE - INSTALADO                                                                                                                                                                                                                                                                                                                                 </v>
          </cell>
          <cell r="C8767" t="str">
            <v xml:space="preserve">M2    </v>
          </cell>
          <cell r="D8767" t="str">
            <v>98,51</v>
          </cell>
        </row>
        <row r="8768">
          <cell r="A8768">
            <v>3286</v>
          </cell>
          <cell r="B8768" t="str">
            <v xml:space="preserve">FORRO DE MADEIRA CEDRINHO OU EQUIVALENTE DA REGIAO, ENCAIXE MACHO/FEMEA COM FRISO, *10 X 1* CM (SEM COLOCACAO)                                                                                                                                                                                                                                                                                                                                                                                            </v>
          </cell>
          <cell r="C8768" t="str">
            <v xml:space="preserve">M2    </v>
          </cell>
          <cell r="D8768" t="str">
            <v>55,98</v>
          </cell>
        </row>
        <row r="8769">
          <cell r="A8769">
            <v>3287</v>
          </cell>
          <cell r="B8769" t="str">
            <v xml:space="preserve">FORRO DE MADEIRA CUMARU/IPE CHAMPANHE OU EQUIVALENTE DA REGIAO, ENCAIXE MACHO/FEMEA COM FRISO, *10 X 1* CM (SEM COLOCACAO)                                                                                                                                                                                                                                                                                                                                                                                </v>
          </cell>
          <cell r="C8769" t="str">
            <v xml:space="preserve">M2    </v>
          </cell>
          <cell r="D8769" t="str">
            <v>84,60</v>
          </cell>
        </row>
        <row r="8770">
          <cell r="A8770">
            <v>3283</v>
          </cell>
          <cell r="B8770" t="str">
            <v xml:space="preserve">FORRO DE MADEIRA PINUS OU EQUIVALENTE DA REGIAO, ENCAIXE MACHO/FEMEA COM FRISO, *10 X 1* CM (SEM COLOCACAO)                                                                                                                                                                                                                                                                                                                                                                                               </v>
          </cell>
          <cell r="C8770" t="str">
            <v xml:space="preserve">M2    </v>
          </cell>
          <cell r="D8770" t="str">
            <v>17,77</v>
          </cell>
        </row>
        <row r="8771">
          <cell r="A8771">
            <v>11587</v>
          </cell>
          <cell r="B8771" t="str">
            <v xml:space="preserve">FORRO DE PVC LISO, BRANCO, REGUA DE 10 CM, ESPESSURA DE 8 MM A 10 MM (COM COLOCACAO / SEM ESTRUTURA METALICA)                                                                                                                                                                                                                                                                                                                                                                                             </v>
          </cell>
          <cell r="C8771" t="str">
            <v xml:space="preserve">M2    </v>
          </cell>
          <cell r="D8771" t="str">
            <v>53,61</v>
          </cell>
        </row>
        <row r="8772">
          <cell r="A8772">
            <v>36225</v>
          </cell>
          <cell r="B8772" t="str">
            <v xml:space="preserve">FORRO DE PVC LISO, BRANCO, REGUA DE 20 CM, ESPESSURA DE 8 MM A 10 MM, COMPRIMENTO 6 M (SEM COLOCACAO)                                                                                                                                                                                                                                                                                                                                                                                                     </v>
          </cell>
          <cell r="C8772" t="str">
            <v xml:space="preserve">M2    </v>
          </cell>
          <cell r="D8772" t="str">
            <v>21,78</v>
          </cell>
        </row>
        <row r="8773">
          <cell r="A8773">
            <v>36230</v>
          </cell>
          <cell r="B8773" t="str">
            <v xml:space="preserve">FORRO DE PVC, FRISADO, BRANCO, REGUA DE 10 CM, ESPESSURA DE 8 MM A 10 MM E COMPRIMENTO 6 M (SEM COLOCACAO)                                                                                                                                                                                                                                                                                                                                                                                                </v>
          </cell>
          <cell r="C8773" t="str">
            <v xml:space="preserve">M2    </v>
          </cell>
          <cell r="D8773" t="str">
            <v>16,00</v>
          </cell>
        </row>
        <row r="8774">
          <cell r="A8774">
            <v>36238</v>
          </cell>
          <cell r="B8774" t="str">
            <v xml:space="preserve">FORRO DE PVC, FRISADO, BRANCO, REGUA DE 20 CM, ESPESSURA DE 8 MM A 10 MM E COMPRIMENTO 6 M (SEM COLOCACAO)                                                                                                                                                                                                                                                                                                                                                                                                </v>
          </cell>
          <cell r="C8774" t="str">
            <v xml:space="preserve">M2    </v>
          </cell>
          <cell r="D8774" t="str">
            <v>15,63</v>
          </cell>
        </row>
        <row r="8775">
          <cell r="A8775">
            <v>11887</v>
          </cell>
          <cell r="B8775" t="str">
            <v xml:space="preserve">FOSSA SEPTICA CILINDRICA TIPO "IMHOFF", COM TAMPA, PARA 50 CONTRIBUINTES                                                                                                                                                                                                                                                                                                                                                                                                                                  </v>
          </cell>
          <cell r="C8775" t="str">
            <v xml:space="preserve">UN    </v>
          </cell>
          <cell r="D8775" t="str">
            <v>2.627,75</v>
          </cell>
        </row>
        <row r="8776">
          <cell r="A8776">
            <v>11883</v>
          </cell>
          <cell r="B8776" t="str">
            <v xml:space="preserve">FOSSA SEPTICA CILINDRICA, TIPO "IMHOFF", COM TAMPA, PARA 100 CONTRIBUINTES                                                                                                                                                                                                                                                                                                                                                                                                                                </v>
          </cell>
          <cell r="C8776" t="str">
            <v xml:space="preserve">UN    </v>
          </cell>
          <cell r="D8776" t="str">
            <v>3.863,25</v>
          </cell>
        </row>
        <row r="8777">
          <cell r="A8777">
            <v>11884</v>
          </cell>
          <cell r="B8777" t="str">
            <v xml:space="preserve">FOSSA SEPTICA CILINDRICA, TIPO "IMHOFF", COM TAMPA, PARA 150 CONTRIBUINTES                                                                                                                                                                                                                                                                                                                                                                                                                                </v>
          </cell>
          <cell r="C8777" t="str">
            <v xml:space="preserve">UN    </v>
          </cell>
          <cell r="D8777" t="str">
            <v>4.144,93</v>
          </cell>
        </row>
        <row r="8778">
          <cell r="A8778">
            <v>11885</v>
          </cell>
          <cell r="B8778" t="str">
            <v xml:space="preserve">FOSSA SEPTICA CILINDRICA, TIPO "IMHOFF", COM TAMPA, PARA 200 CONTRIBUINTES                                                                                                                                                                                                                                                                                                                                                                                                                                </v>
          </cell>
          <cell r="C8778" t="str">
            <v xml:space="preserve">UN    </v>
          </cell>
          <cell r="D8778" t="str">
            <v>4.623,00</v>
          </cell>
        </row>
        <row r="8779">
          <cell r="A8779">
            <v>11886</v>
          </cell>
          <cell r="B8779" t="str">
            <v xml:space="preserve">FOSSA SEPTICA CILINDRICA, TIPO "IMHOFF", COM TAMPA, PARA 30 CONTRIBUINTES                                                                                                                                                                                                                                                                                                                                                                                                                                 </v>
          </cell>
          <cell r="C8779" t="str">
            <v xml:space="preserve">UN    </v>
          </cell>
          <cell r="D8779" t="str">
            <v>1.489,98</v>
          </cell>
        </row>
        <row r="8780">
          <cell r="A8780">
            <v>11888</v>
          </cell>
          <cell r="B8780" t="str">
            <v xml:space="preserve">FOSSA SEPTICA CILINDRICA, TIPO "IMHOFF", COM TAMPA, PARA 75 CONTRIBUINTES                                                                                                                                                                                                                                                                                                                                                                                                                                 </v>
          </cell>
          <cell r="C8780" t="str">
            <v xml:space="preserve">UN    </v>
          </cell>
          <cell r="D8780" t="str">
            <v>3.499,05</v>
          </cell>
        </row>
        <row r="8781">
          <cell r="A8781">
            <v>3277</v>
          </cell>
          <cell r="B8781" t="str">
            <v xml:space="preserve">FOSSA SEPTICA CONCRETO PRE MOLDADO PARA 10 CONTRIBUINTES - *90 X 90* CM                                                                                                                                                                                                                                                                                                                                                                                                                                   </v>
          </cell>
          <cell r="C8781" t="str">
            <v xml:space="preserve">UN    </v>
          </cell>
          <cell r="D8781" t="str">
            <v>590,09</v>
          </cell>
        </row>
        <row r="8782">
          <cell r="A8782">
            <v>3281</v>
          </cell>
          <cell r="B8782" t="str">
            <v xml:space="preserve">FOSSA SEPTICA CONCRETO PRE MOLDADO PARA 5 CONTRIBUINTES *90 X 70* CM                                                                                                                                                                                                                                                                                                                                                                                                                                      </v>
          </cell>
          <cell r="C8782" t="str">
            <v xml:space="preserve">UN    </v>
          </cell>
          <cell r="D8782" t="str">
            <v>488,66</v>
          </cell>
        </row>
        <row r="8783">
          <cell r="A8783">
            <v>39363</v>
          </cell>
          <cell r="B8783" t="str">
            <v xml:space="preserve">FOSSA SEPTICA, SEM FILTRO, PARA 15 A 30 CONTRIBUINTES, CILINDRICA, COM TAMPA, EM POLIETILENO DE ALTA DENSIDADE (PEAD), CAPACIDADE APROXIMADA DE 5500 LITROS (NBR 7229)                                                                                                                                                                                                                                                                                                                                    </v>
          </cell>
          <cell r="C8783" t="str">
            <v xml:space="preserve">UN    </v>
          </cell>
          <cell r="D8783" t="str">
            <v>3.142,89</v>
          </cell>
        </row>
        <row r="8784">
          <cell r="A8784">
            <v>39361</v>
          </cell>
          <cell r="B8784" t="str">
            <v xml:space="preserve">FOSSA SEPTICA, SEM FILTRO, PARA 4 A 7 CONTRIBUINTES, CILINDRICA,  COM TAMPA, EM POLIETILENO DE ALTA DENSIDADE (PEAD), CAPACIDADE APROXIMADA DE 1100 LITROS (NBR 7229)                                                                                                                                                                                                                                                                                                                                     </v>
          </cell>
          <cell r="C8784" t="str">
            <v xml:space="preserve">UN    </v>
          </cell>
          <cell r="D8784" t="str">
            <v>808,17</v>
          </cell>
        </row>
        <row r="8785">
          <cell r="A8785">
            <v>39362</v>
          </cell>
          <cell r="B8785" t="str">
            <v xml:space="preserve">FOSSA SEPTICA, SEM FILTRO, PARA 8 A 14 CONTRIBUINTES, CILINDRICA, COM TAMPA, EM POLIETILENO DE ALTA DENSIDADE (PEAD), CAPACIDADE APROXIMADA DE 3000 LITROS (NBR 7229)                                                                                                                                                                                                                                                                                                                                     </v>
          </cell>
          <cell r="C8785" t="str">
            <v xml:space="preserve">UN    </v>
          </cell>
          <cell r="D8785" t="str">
            <v>2.486,95</v>
          </cell>
        </row>
        <row r="8786">
          <cell r="A8786">
            <v>39364</v>
          </cell>
          <cell r="B8786" t="str">
            <v xml:space="preserve">FOSSA SEPTICA,SEM FILTRO, PARA 40 A 52 CONTRIBUINTES, CILINDRICA, COM TAMPA, EM POLIETILENO DE ALTA DENSIDADE (PEAD), CAPACIDADE APROXIMADA DE 10000 LITROS (NBR 7229)                                                                                                                                                                                                                                                                                                                                    </v>
          </cell>
          <cell r="C8786" t="str">
            <v xml:space="preserve">UN    </v>
          </cell>
          <cell r="D8786" t="str">
            <v>7.183,75</v>
          </cell>
        </row>
        <row r="8787">
          <cell r="A8787">
            <v>14576</v>
          </cell>
          <cell r="B8787" t="str">
            <v xml:space="preserve">FRESADORA DE ASFALTO A FRIO SOBRE ESTEIRAS, LARG. FRESAGEM 2,00 M, POT. 410 KW/550 HP                                                                                                                                                                                                                                                                                                                                                                                                                     </v>
          </cell>
          <cell r="C8787" t="str">
            <v xml:space="preserve">UN    </v>
          </cell>
          <cell r="D8787" t="str">
            <v>4.195.978,07</v>
          </cell>
        </row>
        <row r="8788">
          <cell r="A8788">
            <v>13877</v>
          </cell>
          <cell r="B8788" t="str">
            <v xml:space="preserve">FRESADORA DE ASFALTO A FRIO SOBRE RODAS, LARG. FRESAGEM 1,00 M, POT. 155 KW/208 HP                                                                                                                                                                                                                                                                                                                                                                                                                        </v>
          </cell>
          <cell r="C8788" t="str">
            <v xml:space="preserve">UN    </v>
          </cell>
          <cell r="D8788" t="str">
            <v>1.796.235,63</v>
          </cell>
        </row>
        <row r="8789">
          <cell r="A8789">
            <v>7307</v>
          </cell>
          <cell r="B8789" t="str">
            <v xml:space="preserve">FUNDO ANTICORROSIVO PARA METAIS FERROSOS (ZARCAO)                                                                                                                                                                                                                                                                                                                                                                                                                                                         </v>
          </cell>
          <cell r="C8789" t="str">
            <v xml:space="preserve">L     </v>
          </cell>
          <cell r="D8789" t="str">
            <v>27,41</v>
          </cell>
        </row>
        <row r="8790">
          <cell r="A8790">
            <v>38122</v>
          </cell>
          <cell r="B8790" t="str">
            <v xml:space="preserve">FUNDO PREPARADOR ACRILICO BASE AGUA                                                                                                                                                                                                                                                                                                                                                                                                                                                                       </v>
          </cell>
          <cell r="C8790" t="str">
            <v xml:space="preserve">L     </v>
          </cell>
          <cell r="D8790" t="str">
            <v>12,61</v>
          </cell>
        </row>
        <row r="8791">
          <cell r="A8791">
            <v>6086</v>
          </cell>
          <cell r="B8791" t="str">
            <v xml:space="preserve">FUNDO SINTETICO NIVELADOR BRANCO FOSCO PARA MADEIRA                                                                                                                                                                                                                                                                                                                                                                                                                                                       </v>
          </cell>
          <cell r="C8791" t="str">
            <v xml:space="preserve">GL    </v>
          </cell>
          <cell r="D8791" t="str">
            <v>77,00</v>
          </cell>
        </row>
        <row r="8792">
          <cell r="A8792">
            <v>38633</v>
          </cell>
          <cell r="B8792" t="str">
            <v xml:space="preserve">FURO PARA TORNEIRA OU OUTROS ACESSORIOS  EM BANCADA DE MARMORE/ GRANITO OU OUTRO TIPO DE PEDRA NATURAL                                                                                                                                                                                                                                                                                                                                                                                                    </v>
          </cell>
          <cell r="C8792" t="str">
            <v xml:space="preserve">UN    </v>
          </cell>
          <cell r="D8792" t="str">
            <v>15,99</v>
          </cell>
        </row>
        <row r="8793">
          <cell r="A8793">
            <v>12344</v>
          </cell>
          <cell r="B8793" t="str">
            <v xml:space="preserve">FUSIVEL DIAZED 20 A TAMANHO DII, CAPACIDADE DE INTERRUPCAO DE 50 KA EM VCA E 8 KA EM VCC, TENSAO NOMIMNAL DE 500 V                                                                                                                                                                                                                                                                                                                                                                                        </v>
          </cell>
          <cell r="C8793" t="str">
            <v xml:space="preserve">UN    </v>
          </cell>
          <cell r="D8793" t="str">
            <v>2,62</v>
          </cell>
        </row>
        <row r="8794">
          <cell r="A8794">
            <v>12343</v>
          </cell>
          <cell r="B8794" t="str">
            <v xml:space="preserve">FUSIVEL DIAZED 35 A TAMANHO DIII, CAPACIDADE DE INTERRUPCAO DE 50 KA EM VCA E 8 KA EM VCC, TENSAO NOMIMNAL DE 500 V                                                                                                                                                                                                                                                                                                                                                                                       </v>
          </cell>
          <cell r="C8794" t="str">
            <v xml:space="preserve">UN    </v>
          </cell>
          <cell r="D8794" t="str">
            <v>4,06</v>
          </cell>
        </row>
        <row r="8795">
          <cell r="A8795">
            <v>3295</v>
          </cell>
          <cell r="B8795" t="str">
            <v xml:space="preserve">FUSIVEL NH *36* A 80 AMPERES, TAMANHO 00, CAPACIDADE DE INTERRUPCAO DE 120 KA, TENSAO NOMIMNAL DE 500 V                                                                                                                                                                                                                                                                                                                                                                                                   </v>
          </cell>
          <cell r="C8795" t="str">
            <v xml:space="preserve">UN    </v>
          </cell>
          <cell r="D8795" t="str">
            <v>14,20</v>
          </cell>
        </row>
        <row r="8796">
          <cell r="A8796">
            <v>3302</v>
          </cell>
          <cell r="B8796" t="str">
            <v xml:space="preserve">FUSIVEL NH 100 A TAMANHO 00, CAPACIDADE DE INTERRUPCAO DE 120 KA, TENSAO NOMIMNAL DE 500 V                                                                                                                                                                                                                                                                                                                                                                                                                </v>
          </cell>
          <cell r="C8796" t="str">
            <v xml:space="preserve">UN    </v>
          </cell>
          <cell r="D8796" t="str">
            <v>14,85</v>
          </cell>
        </row>
        <row r="8797">
          <cell r="A8797">
            <v>3297</v>
          </cell>
          <cell r="B8797" t="str">
            <v xml:space="preserve">FUSIVEL NH 125 A TAMANHO 00, CAPACIDADE DE INTERRUPCAO DE 120 KA, TENSAO NOMIMNAL DE 500 V                                                                                                                                                                                                                                                                                                                                                                                                                </v>
          </cell>
          <cell r="C8797" t="str">
            <v xml:space="preserve">UN    </v>
          </cell>
          <cell r="D8797" t="str">
            <v>15,85</v>
          </cell>
        </row>
        <row r="8798">
          <cell r="A8798">
            <v>3294</v>
          </cell>
          <cell r="B8798" t="str">
            <v xml:space="preserve">FUSIVEL NH 160 A TAMANHO 00, CAPACIDADE DE INTERRUPCAO DE 120 KA, TENSAO NOMIMNAL DE 500 V                                                                                                                                                                                                                                                                                                                                                                                                                </v>
          </cell>
          <cell r="C8798" t="str">
            <v xml:space="preserve">UN    </v>
          </cell>
          <cell r="D8798" t="str">
            <v>16,09</v>
          </cell>
        </row>
        <row r="8799">
          <cell r="A8799">
            <v>3292</v>
          </cell>
          <cell r="B8799" t="str">
            <v xml:space="preserve">FUSIVEL NH 20 A TAMANHO 000, CAPACIDADE DE INTERRUPCAO DE 120 KA, TENSAO NOMIMNAL DE 500 V                                                                                                                                                                                                                                                                                                                                                                                                                </v>
          </cell>
          <cell r="C8799" t="str">
            <v xml:space="preserve">UN    </v>
          </cell>
          <cell r="D8799" t="str">
            <v>15,12</v>
          </cell>
        </row>
        <row r="8800">
          <cell r="A8800">
            <v>3298</v>
          </cell>
          <cell r="B8800" t="str">
            <v xml:space="preserve">FUSIVEL NH 200 A 250 AMPERES, TAMANHO 1, CAPACIDADE DE INTERRUPCAO DE 120 KA, TENSAO NOMIMNAL DE 500 V                                                                                                                                                                                                                                                                                                                                                                                                    </v>
          </cell>
          <cell r="C8800" t="str">
            <v xml:space="preserve">UN    </v>
          </cell>
          <cell r="D8800" t="str">
            <v>35,43</v>
          </cell>
        </row>
        <row r="8801">
          <cell r="A8801">
            <v>11596</v>
          </cell>
          <cell r="B8801" t="str">
            <v xml:space="preserve">GABIAO  TIPO CAIXA, MALHA HEXAGONAL 8 X 10 CM (ZN/AL), FIO 2,7 MM, DIMENSOES 2,0 X 1,0 X 0,5 M (C X L X A)                                                                                                                                                                                                                                                                                                                                                                                                </v>
          </cell>
          <cell r="C8801" t="str">
            <v xml:space="preserve">UN    </v>
          </cell>
          <cell r="D8801" t="str">
            <v>427,37</v>
          </cell>
        </row>
        <row r="8802">
          <cell r="A8802">
            <v>34802</v>
          </cell>
          <cell r="B8802" t="str">
            <v xml:space="preserve">GABIAO MANTA (COLCHAO) MALHA HEXAGONAL 6 X 8 CM (ZN/AL REVESTIDO COM POLIMERO), DIMENSOES 4,0 X 2,0 X 0,17 M (C X L X A) FIO 2 MM                                                                                                                                                                                                                                                                                                                                                                         </v>
          </cell>
          <cell r="C8802" t="str">
            <v xml:space="preserve">UN    </v>
          </cell>
          <cell r="D8802" t="str">
            <v>1.173,69</v>
          </cell>
        </row>
        <row r="8803">
          <cell r="A8803">
            <v>11588</v>
          </cell>
          <cell r="B8803" t="str">
            <v xml:space="preserve">GABIAO MANTA (COLCHAO) MALHA HEXAGONAL 6 X 8 CM (ZN/AL REVESTIDO COM POLIMERO), FIO 2 MM, DIMENSOES 4,0 X 2,0 X 0,23 M (C X L X A)                                                                                                                                                                                                                                                                                                                                                                        </v>
          </cell>
          <cell r="C8803" t="str">
            <v xml:space="preserve">UN    </v>
          </cell>
          <cell r="D8803" t="str">
            <v>1.266,23</v>
          </cell>
        </row>
        <row r="8804">
          <cell r="A8804">
            <v>34383</v>
          </cell>
          <cell r="B8804" t="str">
            <v xml:space="preserve">GABIAO MANTA (COLCHAO) MALHA HEXAGONAL 6 X 8 CM (ZN/AL REVESTIDO COM POLIMERO), FIO 2 MM, DIMENSOES 4,0 X 2,0 X 0,3 M (C X L X A)                                                                                                                                                                                                                                                                                                                                                                         </v>
          </cell>
          <cell r="C8804" t="str">
            <v xml:space="preserve">UN    </v>
          </cell>
          <cell r="D8804" t="str">
            <v>1.392,94</v>
          </cell>
        </row>
        <row r="8805">
          <cell r="A8805">
            <v>40451</v>
          </cell>
          <cell r="B8805" t="str">
            <v xml:space="preserve">GABIAO MANTA (COLCHAO) MALHA HEXAGONAL 6 X 8 CM (ZN/AL REVESTIDO COM POLIMERO), FIO 2,0 MM, DIMENSOES 5,0 X 2,0 X 0,17 M (C X L X A)                                                                                                                                                                                                                                                                                                                                                                      </v>
          </cell>
          <cell r="C8805" t="str">
            <v xml:space="preserve">M2    </v>
          </cell>
          <cell r="D8805" t="str">
            <v>112,60</v>
          </cell>
        </row>
        <row r="8806">
          <cell r="A8806">
            <v>40453</v>
          </cell>
          <cell r="B8806" t="str">
            <v xml:space="preserve">GABIAO MANTA (COLCHAO) MALHA HEXAGONAL 6 X 8 CM (ZN/AL REVESTIDO COM POLIMERO), FIO 2,0 MM, DIMENSOES 5,0 X 2,0 X 0,23 M (C X L X A)                                                                                                                                                                                                                                                                                                                                                                      </v>
          </cell>
          <cell r="C8806" t="str">
            <v xml:space="preserve">M2    </v>
          </cell>
          <cell r="D8806" t="str">
            <v>121,83</v>
          </cell>
        </row>
        <row r="8807">
          <cell r="A8807">
            <v>40452</v>
          </cell>
          <cell r="B8807" t="str">
            <v xml:space="preserve">GABIAO MANTA (COLCHAO) MALHA HEXAGONAL 6 X 8 CM (ZN/AL REVESTIDO COM POLIMERO), FIO 2,0 MM, DIMENSOES 5,0 X 2,0 X 0,30 M (C X L X A)                                                                                                                                                                                                                                                                                                                                                                      </v>
          </cell>
          <cell r="C8807" t="str">
            <v xml:space="preserve">M2    </v>
          </cell>
          <cell r="D8807" t="str">
            <v>133,63</v>
          </cell>
        </row>
        <row r="8808">
          <cell r="A8808">
            <v>11594</v>
          </cell>
          <cell r="B8808" t="str">
            <v xml:space="preserve">GABIAO SACO MALHA HEXAGONAL 8 X 10 CM (ZN/AL REVESTIDO COM POLIMERO),  FIO 2,4 MM, DIMENSOES 3,0 X 0,65 M                                                                                                                                                                                                                                                                                                                                                                                                 </v>
          </cell>
          <cell r="C8808" t="str">
            <v xml:space="preserve">UN    </v>
          </cell>
          <cell r="D8808" t="str">
            <v>403,58</v>
          </cell>
        </row>
        <row r="8809">
          <cell r="A8809">
            <v>3311</v>
          </cell>
          <cell r="B8809" t="str">
            <v xml:space="preserve">GABIAO SACO MALHA HEXAGONAL 8 X 10 CM (ZN/AL REVESTIDO COM POLIMERO), FIO 2,4 MM, H = 0,65 M                                                                                                                                                                                                                                                                                                                                                                                                              </v>
          </cell>
          <cell r="C8809" t="str">
            <v xml:space="preserve">M3    </v>
          </cell>
          <cell r="D8809" t="str">
            <v>403,58</v>
          </cell>
        </row>
        <row r="8810">
          <cell r="A8810">
            <v>11599</v>
          </cell>
          <cell r="B8810" t="str">
            <v xml:space="preserve">GABIAO SACO MALHA HEXAGONAL 8 X 10 CM (ZN/AL), FIO 2,7 MM, DIMENSOES 4,0 X 0,65 M                                                                                                                                                                                                                                                                                                                                                                                                                         </v>
          </cell>
          <cell r="C8810" t="str">
            <v xml:space="preserve">UN    </v>
          </cell>
          <cell r="D8810" t="str">
            <v>536,72</v>
          </cell>
        </row>
        <row r="8811">
          <cell r="A8811">
            <v>11593</v>
          </cell>
          <cell r="B8811" t="str">
            <v xml:space="preserve">GABIAO TIPO CAIXA MALHA HEXAGONAL 8 X 10 CM (ZN/AL REVESTIDO COM POLIMERO),  FIO 2,4 MM, DIMENSOES 2,0 X 1,0 X 1,0 M (C X L X A)                                                                                                                                                                                                                                                                                                                                                                          </v>
          </cell>
          <cell r="C8811" t="str">
            <v xml:space="preserve">UN    </v>
          </cell>
          <cell r="D8811" t="str">
            <v>752,44</v>
          </cell>
        </row>
        <row r="8812">
          <cell r="A8812">
            <v>3314</v>
          </cell>
          <cell r="B8812" t="str">
            <v xml:space="preserve">GABIAO TIPO CAIXA MALHA HEXAGONAL 8 X 10 CM (ZN/AL REVESTIDO COM POLIMERO),  FIO 2,4 MM, H = 0,50 M                                                                                                                                                                                                                                                                                                                                                                                                       </v>
          </cell>
          <cell r="C8812" t="str">
            <v xml:space="preserve">M3    </v>
          </cell>
          <cell r="D8812" t="str">
            <v>538,15</v>
          </cell>
        </row>
        <row r="8813">
          <cell r="A8813">
            <v>11597</v>
          </cell>
          <cell r="B8813" t="str">
            <v xml:space="preserve">GABIAO TIPO CAIXA MALHA HEXAGONAL 8 X 10 CM (ZN/AL), FIO 2,7 MM, DIMENSOES 2,0 X 1,0 X 1,0 M (C X L X A)                                                                                                                                                                                                                                                                                                                                                                                                  </v>
          </cell>
          <cell r="C8813" t="str">
            <v xml:space="preserve">UN    </v>
          </cell>
          <cell r="D8813" t="str">
            <v>625,80</v>
          </cell>
        </row>
        <row r="8814">
          <cell r="A8814">
            <v>3309</v>
          </cell>
          <cell r="B8814" t="str">
            <v xml:space="preserve">GABIAO TIPO CAIXA MALHA HEXAGONAL 8 X 10 CM (ZN/AL), FIO 2,7 MM, H = 0,50 M                                                                                                                                                                                                                                                                                                                                                                                                                               </v>
          </cell>
          <cell r="C8814" t="str">
            <v xml:space="preserve">M3    </v>
          </cell>
          <cell r="D8814" t="str">
            <v>427,37</v>
          </cell>
        </row>
        <row r="8815">
          <cell r="A8815">
            <v>34612</v>
          </cell>
          <cell r="B8815" t="str">
            <v xml:space="preserve">GABIAO TIPO CAIXA PARA SOLO REFORCADO, MALHA HEXAGONAL DE DUPLA TORCAO 8 X 10 CM (ZN/AL REVESTIDO COM POLIMERO), FIO 2,7 MM, DIMENSOES 2,0 X 1,0 X 0,5 M, COM CAUDA DE 3,0 M                                                                                                                                                                                                                                                                                                                              </v>
          </cell>
          <cell r="C8815" t="str">
            <v xml:space="preserve">UN    </v>
          </cell>
          <cell r="D8815" t="str">
            <v>774,01</v>
          </cell>
        </row>
        <row r="8816">
          <cell r="A8816">
            <v>34635</v>
          </cell>
          <cell r="B8816" t="str">
            <v xml:space="preserve">GABIAO TIPO CAIXA PARA SOLO REFORCADO, MALHA HEXAGONAL DE DUPLA TORCAO 8 X 10 CM (ZN/AL REVESTIDO COM POLIMERO), FIO 2,7 MM, DIMENSOES 2,0 X 1,0 X 1,0 M, COM CAUDA DE 3,0 M                                                                                                                                                                                                                                                                                                                              </v>
          </cell>
          <cell r="C8816" t="str">
            <v xml:space="preserve">UN    </v>
          </cell>
          <cell r="D8816" t="str">
            <v>995,34</v>
          </cell>
        </row>
        <row r="8817">
          <cell r="A8817">
            <v>34633</v>
          </cell>
          <cell r="B8817" t="str">
            <v xml:space="preserve">GABIAO TIPO CAIXA PARA SOLO REFORCADO, MALHA HEXAGONAL DE DUPLA TORCAO 8 X 10 CM (ZN/AL REVESTIDO COM POLIMERO), FIO 2,7 MM, DIMENSOES 2,0 X 1,0 X 1,0 M, COM CAUDA DE 4,0 M                                                                                                                                                                                                                                                                                                                              </v>
          </cell>
          <cell r="C8817" t="str">
            <v xml:space="preserve">UN    </v>
          </cell>
          <cell r="D8817" t="str">
            <v>1.097,13</v>
          </cell>
        </row>
        <row r="8818">
          <cell r="A8818">
            <v>40440</v>
          </cell>
          <cell r="B8818" t="str">
            <v xml:space="preserve">GABIAO TIPO CAIXA PARA SOLO REFORCADO, MALHA HEXAGONAL 8 X 10 CM (ZN/AL REVESTIDO COM POLIMERO), FIO 2,7 MM, DIMENSOES 2,0 X 1,0 X 0,5 M, COM CAUDA DE 4,0 M                                                                                                                                                                                                                                                                                                                                              </v>
          </cell>
          <cell r="C8818" t="str">
            <v xml:space="preserve">M3    </v>
          </cell>
          <cell r="D8818" t="str">
            <v>560,54</v>
          </cell>
        </row>
        <row r="8819">
          <cell r="A8819">
            <v>40441</v>
          </cell>
          <cell r="B8819" t="str">
            <v xml:space="preserve">GABIAO TIPO CAIXA PARA SOLO REFORCADO, MALHA HEXAGONAL 8 X 10 CM (ZN/AL REVESTIDO COM POLIMERO), FIO 2,7 MM, DIMENSOES 2,0 X 1,0 X 1,0 M, COM CAUDA DE 4,0 M                                                                                                                                                                                                                                                                                                                                              </v>
          </cell>
          <cell r="C8819" t="str">
            <v xml:space="preserve">M3    </v>
          </cell>
          <cell r="D8819" t="str">
            <v>357,87</v>
          </cell>
        </row>
        <row r="8820">
          <cell r="A8820">
            <v>40449</v>
          </cell>
          <cell r="B8820" t="str">
            <v xml:space="preserve">GABIAO TIPO CAIXA TRAPEZOIDAL, MALHA HEXAGONAL 10 X 12 CM (ZN/AL REVESTIDO COM POLIMERO) FIO 2,7 MM, FACE COM 65 GRAUS, COM GEOSSINTETICO, DIMENSOES 2,0 X 1,5 X 1,0 M (C X L X A)                                                                                                                                                                                                                                                                                                                        </v>
          </cell>
          <cell r="C8820" t="str">
            <v xml:space="preserve">M3    </v>
          </cell>
          <cell r="D8820" t="str">
            <v>300,85</v>
          </cell>
        </row>
        <row r="8821">
          <cell r="A8821">
            <v>34800</v>
          </cell>
          <cell r="B8821" t="str">
            <v xml:space="preserve">GABIAO TIPO CAIXA, MALHA HEXAGONAL 8 X 10 CM (ZN/AL REVESTIDO COM POLIMERO), FIO DE 2,4 MM, DIMENSOES 2,0 x 1,0 x 1,0 M (C X L X A)                                                                                                                                                                                                                                                                                                                                                                       </v>
          </cell>
          <cell r="C8821" t="str">
            <v xml:space="preserve">M3    </v>
          </cell>
          <cell r="D8821" t="str">
            <v>376,22</v>
          </cell>
        </row>
        <row r="8822">
          <cell r="A8822">
            <v>11592</v>
          </cell>
          <cell r="B8822" t="str">
            <v xml:space="preserve">GABIAO TIPO CAIXA, MALHA HEXAGONAL 8 X 10 CM (ZN/AL REVESTIDO COM POLIMERO), FIO 2,4 MM, DIMENSOES 2,0 X 1,0 X 0,5 M (C X L X A)                                                                                                                                                                                                                                                                                                                                                                          </v>
          </cell>
          <cell r="C8822" t="str">
            <v xml:space="preserve">UN    </v>
          </cell>
          <cell r="D8822" t="str">
            <v>538,15</v>
          </cell>
        </row>
        <row r="8823">
          <cell r="A8823">
            <v>40438</v>
          </cell>
          <cell r="B8823" t="str">
            <v xml:space="preserve">GABIAO TIPO CAIXA, MALHA HEXAGONAL 8 X 10 CM (ZN/AL), FIO DE 2,7 MM, DIMENSOES 2,0 X 1,0 X 1,0 M (C X L X A)                                                                                                                                                                                                                                                                                                                                                                                              </v>
          </cell>
          <cell r="C8823" t="str">
            <v xml:space="preserve">M3    </v>
          </cell>
          <cell r="D8823" t="str">
            <v>250,64</v>
          </cell>
        </row>
        <row r="8824">
          <cell r="A8824">
            <v>40436</v>
          </cell>
          <cell r="B8824" t="str">
            <v xml:space="preserve">GABIAO TIPO CAIXA, MALHA HEXAGONAL 8 X 10 CM (ZN/AL), FIO DE 2,7 MM, DIMENSOES 5,0 X 1,0 X 1,0 M (C X L X A)                                                                                                                                                                                                                                                                                                                                                                                              </v>
          </cell>
          <cell r="C8824" t="str">
            <v xml:space="preserve">M3    </v>
          </cell>
          <cell r="D8824" t="str">
            <v>312,53</v>
          </cell>
        </row>
        <row r="8825">
          <cell r="A8825">
            <v>4315</v>
          </cell>
          <cell r="B8825" t="str">
            <v xml:space="preserve">GANCHO CHATO EM FERRO GALVANIZADO,  L = 110 MM, RECOBRIMENTO = 100MM, SECAO 1/8 X 1/2" (3 MM X 12 MM), PARA FIXAR TELHA DE FIBROCIMENTO ONDULADA                                                                                                                                                                                                                                                                                                                                                          </v>
          </cell>
          <cell r="C8825" t="str">
            <v xml:space="preserve">UN    </v>
          </cell>
          <cell r="D8825" t="str">
            <v>1,92</v>
          </cell>
        </row>
        <row r="8826">
          <cell r="A8826">
            <v>42482</v>
          </cell>
          <cell r="B8826" t="str">
            <v xml:space="preserve">GANCHO L COM ROSCA, PARA FIXAR TELHA EM MADEIRA, 1/4" X 350 MM (COLETADO CAIXA)                                                                                                                                                                                                                                                                                                                                                                                                                           </v>
          </cell>
          <cell r="C8826" t="str">
            <v xml:space="preserve">UN    </v>
          </cell>
          <cell r="D8826" t="str">
            <v>2,56</v>
          </cell>
        </row>
        <row r="8827">
          <cell r="A8827">
            <v>402</v>
          </cell>
          <cell r="B8827" t="str">
            <v xml:space="preserve">GANCHO OLHAL EM ACO GALVANIZADO, ESPESSURA 16MM, ABERTURA 21MM                                                                                                                                                                                                                                                                                                                                                                                                                                            </v>
          </cell>
          <cell r="C8827" t="str">
            <v xml:space="preserve">UN    </v>
          </cell>
          <cell r="D8827" t="str">
            <v>8,80</v>
          </cell>
        </row>
        <row r="8828">
          <cell r="A8828">
            <v>4226</v>
          </cell>
          <cell r="B8828" t="str">
            <v xml:space="preserve">GAS DE COZINHA - GLP                                                                                                                                                                                                                                                                                                                                                                                                                                                                                      </v>
          </cell>
          <cell r="C8828" t="str">
            <v xml:space="preserve">KG    </v>
          </cell>
          <cell r="D8828" t="str">
            <v>4,93</v>
          </cell>
        </row>
        <row r="8829">
          <cell r="A8829">
            <v>4222</v>
          </cell>
          <cell r="B8829" t="str">
            <v xml:space="preserve">GASOLINA COMUM                                                                                                                                                                                                                                                                                                                                                                                                                                                                                            </v>
          </cell>
          <cell r="C8829" t="str">
            <v xml:space="preserve">L     </v>
          </cell>
          <cell r="D8829" t="str">
            <v>4,81</v>
          </cell>
        </row>
        <row r="8830">
          <cell r="A8830">
            <v>34804</v>
          </cell>
          <cell r="B8830" t="str">
            <v xml:space="preserve">GEOGRELHA TECIDA COM FILAMENTOS DE POLIESTER + PVC, RESISTENCIA LONGITUDINAL: 90 KN/M, RESISTENCIA TRANSVERSAL: 30 KN/M, ALONGAMENTO = 12 POR CENTO                                                                                                                                                                                                                                                                                                                                                       </v>
          </cell>
          <cell r="C8830" t="str">
            <v xml:space="preserve">M2    </v>
          </cell>
          <cell r="D8830" t="str">
            <v>45,43</v>
          </cell>
        </row>
        <row r="8831">
          <cell r="A8831">
            <v>4013</v>
          </cell>
          <cell r="B8831" t="str">
            <v xml:space="preserve">GEOTEXTIL NAO TECIDO AGULHADO DE FILAMENTOS CONTINUOS 100% POLIESTER, RESITENCIA A TRACAO = 09 KN/M                                                                                                                                                                                                                                                                                                                                                                                                       </v>
          </cell>
          <cell r="C8831" t="str">
            <v xml:space="preserve">M2    </v>
          </cell>
          <cell r="D8831" t="str">
            <v>4,55</v>
          </cell>
        </row>
        <row r="8832">
          <cell r="A8832">
            <v>4011</v>
          </cell>
          <cell r="B8832" t="str">
            <v xml:space="preserve">GEOTEXTIL NAO TECIDO AGULHADO DE FILAMENTOS CONTINUOS 100% POLIESTER, RESITENCIA A TRACAO = 10 KN/M                                                                                                                                                                                                                                                                                                                                                                                                       </v>
          </cell>
          <cell r="C8832" t="str">
            <v xml:space="preserve">M2    </v>
          </cell>
          <cell r="D8832" t="str">
            <v>5,08</v>
          </cell>
        </row>
        <row r="8833">
          <cell r="A8833">
            <v>4021</v>
          </cell>
          <cell r="B8833" t="str">
            <v xml:space="preserve">GEOTEXTIL NAO TECIDO AGULHADO DE FILAMENTOS CONTINUOS 100% POLIESTER, RESITENCIA A TRACAO = 14 KN/M                                                                                                                                                                                                                                                                                                                                                                                                       </v>
          </cell>
          <cell r="C8833" t="str">
            <v xml:space="preserve">M2    </v>
          </cell>
          <cell r="D8833" t="str">
            <v>6,33</v>
          </cell>
        </row>
        <row r="8834">
          <cell r="A8834">
            <v>4019</v>
          </cell>
          <cell r="B8834" t="str">
            <v xml:space="preserve">GEOTEXTIL NAO TECIDO AGULHADO DE FILAMENTOS CONTINUOS 100% POLIESTER, RESITENCIA A TRACAO = 16 KN/M                                                                                                                                                                                                                                                                                                                                                                                                       </v>
          </cell>
          <cell r="C8834" t="str">
            <v xml:space="preserve">M2    </v>
          </cell>
          <cell r="D8834" t="str">
            <v>7,60</v>
          </cell>
        </row>
        <row r="8835">
          <cell r="A8835">
            <v>4012</v>
          </cell>
          <cell r="B8835" t="str">
            <v xml:space="preserve">GEOTEXTIL NAO TECIDO AGULHADO DE FILAMENTOS CONTINUOS 100% POLIESTER, RESITENCIA A TRACAO = 21 KN/M                                                                                                                                                                                                                                                                                                                                                                                                       </v>
          </cell>
          <cell r="C8835" t="str">
            <v xml:space="preserve">M2    </v>
          </cell>
          <cell r="D8835" t="str">
            <v>10,19</v>
          </cell>
        </row>
        <row r="8836">
          <cell r="A8836">
            <v>4020</v>
          </cell>
          <cell r="B8836" t="str">
            <v xml:space="preserve">GEOTEXTIL NAO TECIDO AGULHADO DE FILAMENTOS CONTINUOS 100% POLIESTER, RESITENCIA A TRACAO = 26 KN/M                                                                                                                                                                                                                                                                                                                                                                                                       </v>
          </cell>
          <cell r="C8836" t="str">
            <v xml:space="preserve">M2    </v>
          </cell>
          <cell r="D8836" t="str">
            <v>12,76</v>
          </cell>
        </row>
        <row r="8837">
          <cell r="A8837">
            <v>4018</v>
          </cell>
          <cell r="B8837" t="str">
            <v xml:space="preserve">GEOTEXTIL NAO TECIDO AGULHADO DE FILAMENTOS CONTINUOS 100% POLIESTER, RESITENCIA A TRACAO = 31 KN/M                                                                                                                                                                                                                                                                                                                                                                                                       </v>
          </cell>
          <cell r="C8837" t="str">
            <v xml:space="preserve">M2    </v>
          </cell>
          <cell r="D8837" t="str">
            <v>15,29</v>
          </cell>
        </row>
        <row r="8838">
          <cell r="A8838">
            <v>36498</v>
          </cell>
          <cell r="B8838" t="str">
            <v xml:space="preserve">GERADOR PORTATIL MONOFASICO, POTENCIA 5500 VA, MOTOR A GASOLINA, POTENCIA DO MOTOR 13 CV                                                                                                                                                                                                                                                                                                                                                                                                                  </v>
          </cell>
          <cell r="C8838" t="str">
            <v xml:space="preserve">UN    </v>
          </cell>
          <cell r="D8838" t="str">
            <v>4.958,73</v>
          </cell>
        </row>
        <row r="8839">
          <cell r="A8839">
            <v>12872</v>
          </cell>
          <cell r="B8839" t="str">
            <v xml:space="preserve">GESSEIRO                                                                                                                                                                                                                                                                                                                                                                                                                                                                                                  </v>
          </cell>
          <cell r="C8839" t="str">
            <v xml:space="preserve">H     </v>
          </cell>
          <cell r="D8839" t="str">
            <v>20,39</v>
          </cell>
        </row>
        <row r="8840">
          <cell r="A8840">
            <v>41075</v>
          </cell>
          <cell r="B8840" t="str">
            <v xml:space="preserve">GESSEIRO (MENSALISTA)                                                                                                                                                                                                                                                                                                                                                                                                                                                                                     </v>
          </cell>
          <cell r="C8840" t="str">
            <v xml:space="preserve">MES   </v>
          </cell>
          <cell r="D8840" t="str">
            <v>3.583,51</v>
          </cell>
        </row>
        <row r="8841">
          <cell r="A8841">
            <v>3315</v>
          </cell>
          <cell r="B8841" t="str">
            <v xml:space="preserve">GESSO EM PO PARA REVESTIMENTOS/MOLDURAS/SANCAS                                                                                                                                                                                                                                                                                                                                                                                                                                                            </v>
          </cell>
          <cell r="C8841" t="str">
            <v xml:space="preserve">KG    </v>
          </cell>
          <cell r="D8841" t="str">
            <v>0,61</v>
          </cell>
        </row>
        <row r="8842">
          <cell r="A8842">
            <v>36870</v>
          </cell>
          <cell r="B8842" t="str">
            <v xml:space="preserve">GESSO PROJETADO                                                                                                                                                                                                                                                                                                                                                                                                                                                                                           </v>
          </cell>
          <cell r="C8842" t="str">
            <v xml:space="preserve">KG    </v>
          </cell>
          <cell r="D8842" t="str">
            <v>0,61</v>
          </cell>
        </row>
        <row r="8843">
          <cell r="A8843">
            <v>5092</v>
          </cell>
          <cell r="B8843" t="str">
            <v xml:space="preserve">GONZO DE EMBUTIR, EM LATAO / ZAMAC, *20 X 48* MM, PARA JANELA BASCULANTE / PIVOTANTE -  INCLUI PARAFUSOS                                                                                                                                                                                                                                                                                                                                                                                                  </v>
          </cell>
          <cell r="C8843" t="str">
            <v xml:space="preserve">PAR   </v>
          </cell>
          <cell r="D8843" t="str">
            <v>15,03</v>
          </cell>
        </row>
        <row r="8844">
          <cell r="A8844">
            <v>11462</v>
          </cell>
          <cell r="B8844" t="str">
            <v xml:space="preserve">GONZO DE SOBREPOR, EM LATAO / ZAMAC, PARA JANELA PIVOTANTE - INCLUI PARAFUSOS                                                                                                                                                                                                                                                                                                                                                                                                                             </v>
          </cell>
          <cell r="C8844" t="str">
            <v xml:space="preserve">PAR   </v>
          </cell>
          <cell r="D8844" t="str">
            <v>15,37</v>
          </cell>
        </row>
        <row r="8845">
          <cell r="A8845">
            <v>36529</v>
          </cell>
          <cell r="B8845" t="str">
            <v xml:space="preserve">GRADE DE DISCOS COM CONTROLE REMOTO, REBOCAVEL, COM 24 DISCOS 24" X 6 MM, COM PNEUS PARA TRANSPORTE                                                                                                                                                                                                                                                                                                                                                                                                       </v>
          </cell>
          <cell r="C8845" t="str">
            <v xml:space="preserve">UN    </v>
          </cell>
          <cell r="D8845" t="str">
            <v>37.627,55</v>
          </cell>
        </row>
        <row r="8846">
          <cell r="A8846">
            <v>3318</v>
          </cell>
          <cell r="B8846" t="str">
            <v xml:space="preserve">GRADE DE DISCOS MECANICA 20X24" COM 20 DISCOS 24" X 6MM  COM PNEUS PARA TRANSPORTE                                                                                                                                                                                                                                                                                                                                                                                                                        </v>
          </cell>
          <cell r="C8846" t="str">
            <v xml:space="preserve">UN    </v>
          </cell>
          <cell r="D8846" t="str">
            <v>29.500,00</v>
          </cell>
        </row>
        <row r="8847">
          <cell r="A8847">
            <v>38968</v>
          </cell>
          <cell r="B8847" t="str">
            <v xml:space="preserve">GRADIL *1320 X 2170* MM (A X L) EM BARRA DE ACO CHATA *25 MM X 2* MM, ENTRELACADA COM BARRA ACO REDONDA *5* MM, MALHA *65 X 132* MM, GALVANIZADO E PINTURA ELETROSTATICA, COR PRETO                                                                                                                                                                                                                                                                                                                       </v>
          </cell>
          <cell r="C8847" t="str">
            <v xml:space="preserve">M2    </v>
          </cell>
          <cell r="D8847" t="str">
            <v>330,11</v>
          </cell>
        </row>
        <row r="8848">
          <cell r="A8848">
            <v>3324</v>
          </cell>
          <cell r="B8848" t="str">
            <v xml:space="preserve">GRAMA BATATAIS EM PLACAS, SEM PLANTIO                                                                                                                                                                                                                                                                                                                                                                                                                                                                     </v>
          </cell>
          <cell r="C8848" t="str">
            <v xml:space="preserve">M2    </v>
          </cell>
          <cell r="D8848" t="str">
            <v>5,17</v>
          </cell>
        </row>
        <row r="8849">
          <cell r="A8849">
            <v>3322</v>
          </cell>
          <cell r="B8849" t="str">
            <v xml:space="preserve">GRAMA ESMERALDA OU SAO CARLOS OU CURITIBANA, EM PLACAS, SEM PLANTIO                                                                                                                                                                                                                                                                                                                                                                                                                                       </v>
          </cell>
          <cell r="C8849" t="str">
            <v xml:space="preserve">M2    </v>
          </cell>
          <cell r="D8849" t="str">
            <v>7,25</v>
          </cell>
        </row>
        <row r="8850">
          <cell r="A8850">
            <v>43390</v>
          </cell>
          <cell r="B8850" t="str">
            <v xml:space="preserve">GRAMA SINTETICA, ALTURA /ESPESSURA DE 52MM ( 2MM DE BASE E 50MM DE FIOS EXPOSTOS), BASE TRIPLA, MINIMO DE 8.000 PONTOS POR M2, INCLUINDO MAO DE OBRA E SISTEMA DE INSTALACAO (FLUTUANTE, UNIAO DOS ROLOS COM TAPEDE 30CM, COLA PU, 30 KG/M2 DE AREIA CLASSIFICADA GRANULOMETRIA 40/45 OU 50/60 E 10 KG/M2 DE GRANULO DE BORRACHA SBR PRETA MALHA 10 (0,7 A 2,0 MM)) (COLETADO CAIXA)                                                                                                                      </v>
          </cell>
          <cell r="C8850" t="str">
            <v xml:space="preserve">M2    </v>
          </cell>
          <cell r="D8850" t="str">
            <v>74,16</v>
          </cell>
        </row>
        <row r="8851">
          <cell r="A8851">
            <v>5076</v>
          </cell>
          <cell r="B8851" t="str">
            <v xml:space="preserve">GRAMPO DE ACO POLIDO 1 " X 9                                                                                                                                                                                                                                                                                                                                                                                                                                                                              </v>
          </cell>
          <cell r="C8851" t="str">
            <v xml:space="preserve">KG    </v>
          </cell>
          <cell r="D8851" t="str">
            <v>11,20</v>
          </cell>
        </row>
        <row r="8852">
          <cell r="A8852">
            <v>5077</v>
          </cell>
          <cell r="B8852" t="str">
            <v xml:space="preserve">GRAMPO DE ACO POLIDO 7/8 " X 9                                                                                                                                                                                                                                                                                                                                                                                                                                                                            </v>
          </cell>
          <cell r="C8852" t="str">
            <v xml:space="preserve">KG    </v>
          </cell>
          <cell r="D8852" t="str">
            <v>12,38</v>
          </cell>
        </row>
        <row r="8853">
          <cell r="A8853">
            <v>11837</v>
          </cell>
          <cell r="B8853" t="str">
            <v xml:space="preserve">GRAMPO LINHA VIVA DE LATAO ESTANHADO, DIAMETRO DO CONDUTOR PRINCIPAL DE 10 A 120 MM2, DIAMETRO DA DERIVACAO DE 10 A 70 MM2                                                                                                                                                                                                                                                                                                                                                                                </v>
          </cell>
          <cell r="C8853" t="str">
            <v xml:space="preserve">UN    </v>
          </cell>
          <cell r="D8853" t="str">
            <v>45,57</v>
          </cell>
        </row>
        <row r="8854">
          <cell r="A8854">
            <v>38055</v>
          </cell>
          <cell r="B8854" t="str">
            <v xml:space="preserve">GRAMPO METALICO TIPO OLHAL PARA HASTE DE ATERRAMENTO DE 1/2'', CONDUTOR DE *10* A 50 MM2                                                                                                                                                                                                                                                                                                                                                                                                                  </v>
          </cell>
          <cell r="C8854" t="str">
            <v xml:space="preserve">UN    </v>
          </cell>
          <cell r="D8854" t="str">
            <v>4,13</v>
          </cell>
        </row>
        <row r="8855">
          <cell r="A8855">
            <v>415</v>
          </cell>
          <cell r="B8855" t="str">
            <v xml:space="preserve">GRAMPO METALICO TIPO OLHAL PARA HASTE DE ATERRAMENTO DE 1'', CONDUTOR DE *10* A 50 MM2                                                                                                                                                                                                                                                                                                                                                                                                                    </v>
          </cell>
          <cell r="C8855" t="str">
            <v xml:space="preserve">UN    </v>
          </cell>
          <cell r="D8855" t="str">
            <v>18,69</v>
          </cell>
        </row>
        <row r="8856">
          <cell r="A8856">
            <v>416</v>
          </cell>
          <cell r="B8856" t="str">
            <v xml:space="preserve">GRAMPO METALICO TIPO OLHAL PARA HASTE DE ATERRAMENTO DE 3/4'', CONDUTOR DE *10* A 50 MM2                                                                                                                                                                                                                                                                                                                                                                                                                  </v>
          </cell>
          <cell r="C8856" t="str">
            <v xml:space="preserve">UN    </v>
          </cell>
          <cell r="D8856" t="str">
            <v>6,84</v>
          </cell>
        </row>
        <row r="8857">
          <cell r="A8857">
            <v>425</v>
          </cell>
          <cell r="B8857" t="str">
            <v xml:space="preserve">GRAMPO METALICO TIPO OLHAL PARA HASTE DE ATERRAMENTO DE 5/8'', CONDUTOR DE *10* A 50 MM2                                                                                                                                                                                                                                                                                                                                                                                                                  </v>
          </cell>
          <cell r="C8857" t="str">
            <v xml:space="preserve">UN    </v>
          </cell>
          <cell r="D8857" t="str">
            <v>4,24</v>
          </cell>
        </row>
        <row r="8858">
          <cell r="A8858">
            <v>426</v>
          </cell>
          <cell r="B8858" t="str">
            <v xml:space="preserve">GRAMPO METALICO TIPO U PARA HASTE DE ATERRAMENTO DE ATE 3/4'', CONDUTOR DE 10 A 25 MM2                                                                                                                                                                                                                                                                                                                                                                                                                    </v>
          </cell>
          <cell r="C8858" t="str">
            <v xml:space="preserve">UN    </v>
          </cell>
          <cell r="D8858" t="str">
            <v>23,36</v>
          </cell>
        </row>
        <row r="8859">
          <cell r="A8859">
            <v>38056</v>
          </cell>
          <cell r="B8859" t="str">
            <v xml:space="preserve">GRAMPO METALICO TIPO U PARA HASTE DE ATERRAMENTO DE ATE 5/8'', CONDUTOR DE 10 A 25 MM2                                                                                                                                                                                                                                                                                                                                                                                                                    </v>
          </cell>
          <cell r="C8859" t="str">
            <v xml:space="preserve">UN    </v>
          </cell>
          <cell r="D8859" t="str">
            <v>22,81</v>
          </cell>
        </row>
        <row r="8860">
          <cell r="A8860">
            <v>1564</v>
          </cell>
          <cell r="B8860" t="str">
            <v xml:space="preserve">GRAMPO PARALELO METALICO PARA CABO DE 6 A 50 MM2, COM 2 PARAFUSOS                                                                                                                                                                                                                                                                                                                                                                                                                                         </v>
          </cell>
          <cell r="C8860" t="str">
            <v xml:space="preserve">UN    </v>
          </cell>
          <cell r="D8860" t="str">
            <v>8,70</v>
          </cell>
        </row>
        <row r="8861">
          <cell r="A8861">
            <v>11032</v>
          </cell>
          <cell r="B8861" t="str">
            <v xml:space="preserve">GRAMPO U DE 5/8 " N8 EM FERRO GALVANIZADO                                                                                                                                                                                                                                                                                                                                                                                                                                                                 </v>
          </cell>
          <cell r="C8861" t="str">
            <v xml:space="preserve">UN    </v>
          </cell>
          <cell r="D8861" t="str">
            <v>10,86</v>
          </cell>
        </row>
        <row r="8862">
          <cell r="A8862">
            <v>36786</v>
          </cell>
          <cell r="B8862" t="str">
            <v xml:space="preserve">GRANALHA DE ACO, ANGULAR (GRIT), PARA JATEAMENTO, PENEIRA 0,117 A 1,00 MM, (SAE G-40 A G-80)                                                                                                                                                                                                                                                                                                                                                                                                              </v>
          </cell>
          <cell r="C8862" t="str">
            <v>SC25KG</v>
          </cell>
          <cell r="D8862" t="str">
            <v>122,83</v>
          </cell>
        </row>
        <row r="8863">
          <cell r="A8863">
            <v>36785</v>
          </cell>
          <cell r="B8863" t="str">
            <v xml:space="preserve">GRANALHA DE ACO, ANGULAR (GRIT), PARA JATEAMENTO, PENEIRA 1,41 A 1,19 MM (SAE G16)                                                                                                                                                                                                                                                                                                                                                                                                                        </v>
          </cell>
          <cell r="C8863" t="str">
            <v>SC25KG</v>
          </cell>
          <cell r="D8863" t="str">
            <v>106,73</v>
          </cell>
        </row>
        <row r="8864">
          <cell r="A8864">
            <v>36782</v>
          </cell>
          <cell r="B8864" t="str">
            <v xml:space="preserve">GRANALHA DE ACO, ESFERICA (SHOT), PARA JATEAMENTO, PENEIRA 0,40 A 1,00 MM (SAE S-170 A S-280)                                                                                                                                                                                                                                                                                                                                                                                                             </v>
          </cell>
          <cell r="C8864" t="str">
            <v>SC25KG</v>
          </cell>
          <cell r="D8864" t="str">
            <v>127,40</v>
          </cell>
        </row>
        <row r="8865">
          <cell r="A8865">
            <v>25930</v>
          </cell>
          <cell r="B8865" t="str">
            <v xml:space="preserve">GRANALHA DE ACO, ESFERICA (SHOT), PARA JATEAMENTO, PENEIRA 1,19 A 1,00 MM (SAE S390)                                                                                                                                                                                                                                                                                                                                                                                                                      </v>
          </cell>
          <cell r="C8865" t="str">
            <v>SC25KG</v>
          </cell>
          <cell r="D8865" t="str">
            <v>143,50</v>
          </cell>
        </row>
        <row r="8866">
          <cell r="A8866">
            <v>4824</v>
          </cell>
          <cell r="B8866" t="str">
            <v xml:space="preserve">GRANILHA/ GRANA/ PEDRISCO OU AGREGADO EM MARMORE/ GRANITO/ QUARTZO E CALCARIO, PRETO, CINZA, PALHA OU BRANCO                                                                                                                                                                                                                                                                                                                                                                                              </v>
          </cell>
          <cell r="C8866" t="str">
            <v xml:space="preserve">KG    </v>
          </cell>
          <cell r="D8866" t="str">
            <v>0,42</v>
          </cell>
        </row>
        <row r="8867">
          <cell r="A8867">
            <v>11795</v>
          </cell>
          <cell r="B8867" t="str">
            <v xml:space="preserve">GRANITO PARA BANCADA, POLIDO, TIPO ANDORINHA/ QUARTZ/ CASTELO/ CORUMBA OU OUTROS EQUIVALENTES DA REGIAO, E=  *2,5* CM                                                                                                                                                                                                                                                                                                                                                                                     </v>
          </cell>
          <cell r="C8867" t="str">
            <v xml:space="preserve">M2    </v>
          </cell>
          <cell r="D8867" t="str">
            <v>437,73</v>
          </cell>
        </row>
        <row r="8868">
          <cell r="A8868">
            <v>134</v>
          </cell>
          <cell r="B8868" t="str">
            <v xml:space="preserve">GRAUTE CIMENTICIO PARA USO GERAL                                                                                                                                                                                                                                                                                                                                                                                                                                                                          </v>
          </cell>
          <cell r="C8868" t="str">
            <v xml:space="preserve">KG    </v>
          </cell>
          <cell r="D8868" t="str">
            <v>1,67</v>
          </cell>
        </row>
        <row r="8869">
          <cell r="A8869">
            <v>4229</v>
          </cell>
          <cell r="B8869" t="str">
            <v xml:space="preserve">GRAXA LUBRIFICANTE                                                                                                                                                                                                                                                                                                                                                                                                                                                                                        </v>
          </cell>
          <cell r="C8869" t="str">
            <v xml:space="preserve">KG    </v>
          </cell>
          <cell r="D8869" t="str">
            <v>29,58</v>
          </cell>
        </row>
        <row r="8870">
          <cell r="A8870">
            <v>37402</v>
          </cell>
          <cell r="B8870" t="str">
            <v xml:space="preserve">GRELHA DE CONCRETO DE PRE-MOLDADA *15 X 75 X 52* CM (A X C X L)                                                                                                                                                                                                                                                                                                                                                                                                                                           </v>
          </cell>
          <cell r="C8870" t="str">
            <v xml:space="preserve">UN    </v>
          </cell>
          <cell r="D8870" t="str">
            <v>44,00</v>
          </cell>
        </row>
        <row r="8871">
          <cell r="A8871">
            <v>11244</v>
          </cell>
          <cell r="B8871" t="str">
            <v xml:space="preserve">GRELHA FOFO ARTICULADA, CARGA MAXIMA 1,5 T, *300 X 1000* MM, E= *15* MM                                                                                                                                                                                                                                                                                                                                                                                                                                   </v>
          </cell>
          <cell r="C8871" t="str">
            <v xml:space="preserve">UN    </v>
          </cell>
          <cell r="D8871" t="str">
            <v>160,90</v>
          </cell>
        </row>
        <row r="8872">
          <cell r="A8872">
            <v>11245</v>
          </cell>
          <cell r="B8872" t="str">
            <v xml:space="preserve">GRELHA FOFO SIMPLES COM REQUADRO, CARGA MAXIMA  12,5 T, *300 X 1000* MM, E= *15* MM, AREA ESTACIONAMENTO CARRO PASSEIO                                                                                                                                                                                                                                                                                                                                                                                    </v>
          </cell>
          <cell r="C8872" t="str">
            <v xml:space="preserve">UN    </v>
          </cell>
          <cell r="D8872" t="str">
            <v>222,55</v>
          </cell>
        </row>
        <row r="8873">
          <cell r="A8873">
            <v>11235</v>
          </cell>
          <cell r="B8873" t="str">
            <v xml:space="preserve">GRELHA FOFO SIMPLES COM REQUADRO, CARGA MAXIMA 1,5 T, 150 X 1000 MM, E= *15* MM                                                                                                                                                                                                                                                                                                                                                                                                                           </v>
          </cell>
          <cell r="C8873" t="str">
            <v xml:space="preserve">UN    </v>
          </cell>
          <cell r="D8873" t="str">
            <v>122,79</v>
          </cell>
        </row>
        <row r="8874">
          <cell r="A8874">
            <v>11236</v>
          </cell>
          <cell r="B8874" t="str">
            <v xml:space="preserve">GRELHA FOFO SIMPLES COM REQUADRO, CARGA MAXIMA 1,5 T, 200 X 1000 MM, E= *15* MM                                                                                                                                                                                                                                                                                                                                                                                                                           </v>
          </cell>
          <cell r="C8874" t="str">
            <v xml:space="preserve">UN    </v>
          </cell>
          <cell r="D8874" t="str">
            <v>156,04</v>
          </cell>
        </row>
        <row r="8875">
          <cell r="A8875">
            <v>11731</v>
          </cell>
          <cell r="B8875" t="str">
            <v xml:space="preserve">GRELHA PVC BRANCA QUADRADA, 150 X 150 MM                                                                                                                                                                                                                                                                                                                                                                                                                                                                  </v>
          </cell>
          <cell r="C8875" t="str">
            <v xml:space="preserve">UN    </v>
          </cell>
          <cell r="D8875" t="str">
            <v>5,48</v>
          </cell>
        </row>
        <row r="8876">
          <cell r="A8876">
            <v>11732</v>
          </cell>
          <cell r="B8876" t="str">
            <v xml:space="preserve">GRELHA PVC CROMADA REDONDA, 150 MM                                                                                                                                                                                                                                                                                                                                                                                                                                                                        </v>
          </cell>
          <cell r="C8876" t="str">
            <v xml:space="preserve">UN    </v>
          </cell>
          <cell r="D8876" t="str">
            <v>27,83</v>
          </cell>
        </row>
        <row r="8877">
          <cell r="A8877">
            <v>36494</v>
          </cell>
          <cell r="B8877" t="str">
            <v xml:space="preserve">GRUA ASCENCIONAL, LANCA DE 30 M, CAPACIDADE DE 1,0 T A 30 M, ALTURA ATE 39 M                                                                                                                                                                                                                                                                                                                                                                                                                              </v>
          </cell>
          <cell r="C8877" t="str">
            <v xml:space="preserve">UN    </v>
          </cell>
          <cell r="D8877" t="str">
            <v>360.718,75</v>
          </cell>
        </row>
        <row r="8878">
          <cell r="A8878">
            <v>36493</v>
          </cell>
          <cell r="B8878" t="str">
            <v xml:space="preserve">GRUA ASCENCIONAL, LANCA DE 42 M, CAPACIDADE DE 1,5 T A 30 M, ALTURA ATE 39 M                                                                                                                                                                                                                                                                                                                                                                                                                              </v>
          </cell>
          <cell r="C8878" t="str">
            <v xml:space="preserve">UN    </v>
          </cell>
          <cell r="D8878" t="str">
            <v>408.679,69</v>
          </cell>
        </row>
        <row r="8879">
          <cell r="A8879">
            <v>36492</v>
          </cell>
          <cell r="B8879" t="str">
            <v xml:space="preserve">GRUA ASCENCIONAL, LANCA DE 50 M, CAPACIDADE DE 2,33 T A 30 M, ALTURA ATE 48 M                                                                                                                                                                                                                                                                                                                                                                                                                             </v>
          </cell>
          <cell r="C8879" t="str">
            <v xml:space="preserve">UN    </v>
          </cell>
          <cell r="D8879" t="str">
            <v>759.171,87</v>
          </cell>
        </row>
        <row r="8880">
          <cell r="A8880">
            <v>13333</v>
          </cell>
          <cell r="B8880" t="str">
            <v xml:space="preserve">GRUPO DE SOLDAGEM C/ GERADOR A DIESEL 60 CV PARA SOLDA ELETRICA, SOBRE 04 RODAS, COM MOTOR 4 CILINDROS                                                                                                                                                                                                                                                                                                                                                                                                    </v>
          </cell>
          <cell r="C8880" t="str">
            <v xml:space="preserve">UN    </v>
          </cell>
          <cell r="D8880" t="str">
            <v>137.318,68</v>
          </cell>
        </row>
        <row r="8881">
          <cell r="A8881">
            <v>13533</v>
          </cell>
          <cell r="B8881" t="str">
            <v xml:space="preserve">GRUPO DE SOLDAGEM COM GERADOR A DIESEL 30 CV, PARA SOLDA ELETRICA, SOBRE DUAS RODAS                                                                                                                                                                                                                                                                                                                                                                                                                       </v>
          </cell>
          <cell r="C8881" t="str">
            <v xml:space="preserve">UN    </v>
          </cell>
          <cell r="D8881" t="str">
            <v>122.747,64</v>
          </cell>
        </row>
        <row r="8882">
          <cell r="A8882">
            <v>36499</v>
          </cell>
          <cell r="B8882" t="str">
            <v xml:space="preserve">GRUPO GERADOR A GASOLINA, POTENCIA NOMINAL 2,2 KW, TENSAO DE SAIDA 110/220 V, MOTOR POTENCIA 6,5 HP                                                                                                                                                                                                                                                                                                                                                                                                       </v>
          </cell>
          <cell r="C8882" t="str">
            <v xml:space="preserve">UN    </v>
          </cell>
          <cell r="D8882" t="str">
            <v>2.677,71</v>
          </cell>
        </row>
        <row r="8883">
          <cell r="A8883">
            <v>39585</v>
          </cell>
          <cell r="B8883" t="str">
            <v xml:space="preserve">GRUPO GERADOR DIESEL, COM CARENAGEM, POTENCIA STANDART ENTRE 100 E 110 KVA, VELOCIDADE DE 1800 RPM, FREQUENCIA DE 60 HZ                                                                                                                                                                                                                                                                                                                                                                                   </v>
          </cell>
          <cell r="C8883" t="str">
            <v xml:space="preserve">UN    </v>
          </cell>
          <cell r="D8883" t="str">
            <v>88.666,66</v>
          </cell>
        </row>
        <row r="8884">
          <cell r="A8884">
            <v>39586</v>
          </cell>
          <cell r="B8884" t="str">
            <v xml:space="preserve">GRUPO GERADOR DIESEL, COM CARENAGEM, POTENCIA STANDART ENTRE 140 E 150 KVA, VELOCIDADE DE 1800 RPM, FREQUENCIA DE 60 HZ                                                                                                                                                                                                                                                                                                                                                                                   </v>
          </cell>
          <cell r="C8884" t="str">
            <v xml:space="preserve">UN    </v>
          </cell>
          <cell r="D8884" t="str">
            <v>103.999,99</v>
          </cell>
        </row>
        <row r="8885">
          <cell r="A8885">
            <v>39587</v>
          </cell>
          <cell r="B8885" t="str">
            <v xml:space="preserve">GRUPO GERADOR DIESEL, COM CARENAGEM, POTENCIA STANDART ENTRE 210 E 220 KVA, VELOCIDADE DE 1800 RPM, FREQUENCIA DE 60 HZ                                                                                                                                                                                                                                                                                                                                                                                   </v>
          </cell>
          <cell r="C8885" t="str">
            <v xml:space="preserve">UN    </v>
          </cell>
          <cell r="D8885" t="str">
            <v>126.666,66</v>
          </cell>
        </row>
        <row r="8886">
          <cell r="A8886">
            <v>39588</v>
          </cell>
          <cell r="B8886" t="str">
            <v xml:space="preserve">GRUPO GERADOR DIESEL, COM CARENAGEM, POTENCIA STANDART ENTRE 250 E 260 KVA, VELOCIDADE DE 1800 RPM, FREQUENCIA DE 60 HZ                                                                                                                                                                                                                                                                                                                                                                                   </v>
          </cell>
          <cell r="C8886" t="str">
            <v xml:space="preserve">UN    </v>
          </cell>
          <cell r="D8886" t="str">
            <v>146.666,66</v>
          </cell>
        </row>
        <row r="8887">
          <cell r="A8887">
            <v>39584</v>
          </cell>
          <cell r="B8887" t="str">
            <v xml:space="preserve">GRUPO GERADOR DIESEL, COM CARENAGEM, POTENCIA STANDART ENTRE 50 E 55 KVA, VELOCIDADE DE 1800 RPM, FREQUENCIA DE 60 HZ                                                                                                                                                                                                                                                                                                                                                                                     </v>
          </cell>
          <cell r="C8887" t="str">
            <v xml:space="preserve">UN    </v>
          </cell>
          <cell r="D8887" t="str">
            <v>78.960,00</v>
          </cell>
        </row>
        <row r="8888">
          <cell r="A8888">
            <v>39590</v>
          </cell>
          <cell r="B8888" t="str">
            <v xml:space="preserve">GRUPO GERADOR DIESEL, SEM CARENAGEM, POTENCIA STANDART ENTRE 100 E 110 KVA, VELOCIDADE DE 1800 RPM, FREQUENCIA DE 60 HZ                                                                                                                                                                                                                                                                                                                                                                                   </v>
          </cell>
          <cell r="C8888" t="str">
            <v xml:space="preserve">UN    </v>
          </cell>
          <cell r="D8888" t="str">
            <v>77.066,66</v>
          </cell>
        </row>
        <row r="8889">
          <cell r="A8889">
            <v>39592</v>
          </cell>
          <cell r="B8889" t="str">
            <v xml:space="preserve">GRUPO GERADOR DIESEL, SEM CARENAGEM, POTENCIA STANDART ENTRE 210 E 220 KVA, VELOCIDADE DE 1800 RPM, FREQUENCIA DE 60 HZ                                                                                                                                                                                                                                                                                                                                                                                   </v>
          </cell>
          <cell r="C8889" t="str">
            <v xml:space="preserve">UN    </v>
          </cell>
          <cell r="D8889" t="str">
            <v>110.746,66</v>
          </cell>
        </row>
        <row r="8890">
          <cell r="A8890">
            <v>39593</v>
          </cell>
          <cell r="B8890" t="str">
            <v xml:space="preserve">GRUPO GERADOR DIESEL, SEM CARENAGEM, POTENCIA STANDART ENTRE 250 E 260 KVA, VELOCIDADE DE 1800 RPM, FREQUENCIA DE 60 HZ                                                                                                                                                                                                                                                                                                                                                                                   </v>
          </cell>
          <cell r="C8890" t="str">
            <v xml:space="preserve">UN    </v>
          </cell>
          <cell r="D8890" t="str">
            <v>126.666,66</v>
          </cell>
        </row>
        <row r="8891">
          <cell r="A8891">
            <v>14254</v>
          </cell>
          <cell r="B8891" t="str">
            <v xml:space="preserve">GRUPO GERADOR DIESEL, SEM CARENAGEM, POTENCIA STANDART ENTRE 80 E 90 KVA, VELOCIDADE DE 1800 RPM, FREQUENCIA DE 60 HZ                                                                                                                                                                                                                                                                                                                                                                                     </v>
          </cell>
          <cell r="C8891" t="str">
            <v xml:space="preserve">UN    </v>
          </cell>
          <cell r="D8891" t="str">
            <v>72.000,00</v>
          </cell>
        </row>
        <row r="8892">
          <cell r="A8892">
            <v>25987</v>
          </cell>
          <cell r="B8892" t="str">
            <v xml:space="preserve">GRUPO GERADOR ESTACIONARIO SILENCIADO, POTENCIA 50 KVA, MOTOR DIESEL                                                                                                                                                                                                                                                                                                                                                                                                                                      </v>
          </cell>
          <cell r="C8892" t="str">
            <v xml:space="preserve">UN    </v>
          </cell>
          <cell r="D8892" t="str">
            <v>60.125,74</v>
          </cell>
        </row>
        <row r="8893">
          <cell r="A8893">
            <v>25019</v>
          </cell>
          <cell r="B8893" t="str">
            <v xml:space="preserve">GRUPO GERADOR ESTACIONARIO, MOTOR DIESEL POTENCIA 170 KVA                                                                                                                                                                                                                                                                                                                                                                                                                                                 </v>
          </cell>
          <cell r="C8893" t="str">
            <v xml:space="preserve">UN    </v>
          </cell>
          <cell r="D8893" t="str">
            <v>103.062,24</v>
          </cell>
        </row>
        <row r="8894">
          <cell r="A8894">
            <v>36501</v>
          </cell>
          <cell r="B8894" t="str">
            <v xml:space="preserve">GRUPO GERADOR ESTACIONARIO, POTENCIA 150 KVA, MOTOR DIESEL                                                                                                                                                                                                                                                                                                                                                                                                                                                </v>
          </cell>
          <cell r="C8894" t="str">
            <v xml:space="preserve">UN    </v>
          </cell>
          <cell r="D8894" t="str">
            <v>91.760,91</v>
          </cell>
        </row>
        <row r="8895">
          <cell r="A8895">
            <v>25986</v>
          </cell>
          <cell r="B8895" t="str">
            <v xml:space="preserve">GRUPO GERADOR ESTACIONARIO, SILENCIADO, POTENCIA 180 KVA, MOTOR DIESEL                                                                                                                                                                                                                                                                                                                                                                                                                                    </v>
          </cell>
          <cell r="C8895" t="str">
            <v xml:space="preserve">UN    </v>
          </cell>
          <cell r="D8895" t="str">
            <v>110.314,20</v>
          </cell>
        </row>
        <row r="8896">
          <cell r="A8896">
            <v>36500</v>
          </cell>
          <cell r="B8896" t="str">
            <v xml:space="preserve">GRUPO GERADOR REBOCAVEL, POTENCIA *66* KVA, MOTOR A DIESEL                                                                                                                                                                                                                                                                                                                                                                                                                                                </v>
          </cell>
          <cell r="C8896" t="str">
            <v xml:space="preserve">UN    </v>
          </cell>
          <cell r="D8896" t="str">
            <v>64.844,93</v>
          </cell>
        </row>
        <row r="8897">
          <cell r="A8897">
            <v>20017</v>
          </cell>
          <cell r="B8897" t="str">
            <v xml:space="preserve">GUARNICAO/ ALIZAR/ VISTA MACICA, E= *1* CM, L= *4,5* CM, EM CEDRINHO/ ANGELIM COMERCIAL/  EUCALIPTO/ CURUPIXA/ PEROBA/ CUMARU OU EQUIVALENTE DA REGIAO                                                                                                                                                                                                                                                                                                                                                    </v>
          </cell>
          <cell r="C8897" t="str">
            <v xml:space="preserve">M     </v>
          </cell>
          <cell r="D8897" t="str">
            <v>3,24</v>
          </cell>
        </row>
        <row r="8898">
          <cell r="A8898">
            <v>20007</v>
          </cell>
          <cell r="B8898" t="str">
            <v xml:space="preserve">GUARNICAO/ ALIZAR/ VISTA MACICA, E= *1* CM, L= *4,5* CM, EM PINUS/ TAUARI/ VIROLA OU EQUIVALENTE DA REGIAO                                                                                                                                                                                                                                                                                                                                                                                                </v>
          </cell>
          <cell r="C8898" t="str">
            <v xml:space="preserve">M     </v>
          </cell>
          <cell r="D8898" t="str">
            <v>2,48</v>
          </cell>
        </row>
        <row r="8899">
          <cell r="A8899">
            <v>39836</v>
          </cell>
          <cell r="B8899" t="str">
            <v xml:space="preserve">GUARNICAO/ALIZAR/VISTA, E = *1,3* CM, L = *5,0* CM HASTE REGULAVEL = *35* MM, EM MDF/PVC WOOD/ POLIESTIRENO OU MADEIRA LAMINADA, PRIMER BRANCO                                                                                                                                                                                                                                                                                                                                                            </v>
          </cell>
          <cell r="C8899" t="str">
            <v xml:space="preserve">JG    </v>
          </cell>
          <cell r="D8899" t="str">
            <v>156,38</v>
          </cell>
        </row>
        <row r="8900">
          <cell r="A8900">
            <v>39830</v>
          </cell>
          <cell r="B8900" t="str">
            <v xml:space="preserve">GUARNICAO/ALIZAR/VISTA, E = *1,3* CM, L = *7,0* CM, EM POLIESTIRENO, BRANCO                                                                                                                                                                                                                                                                                                                                                                                                                               </v>
          </cell>
          <cell r="C8900" t="str">
            <v xml:space="preserve">JG    </v>
          </cell>
          <cell r="D8900" t="str">
            <v>178,35</v>
          </cell>
        </row>
        <row r="8901">
          <cell r="A8901">
            <v>39831</v>
          </cell>
          <cell r="B8901" t="str">
            <v xml:space="preserve">GUARNICAO/ALIZAR/VISTA, E = *1,5* CM, L = *5,0* CM, EM POLIESTIRENO, BRANCO                                                                                                                                                                                                                                                                                                                                                                                                                               </v>
          </cell>
          <cell r="C8901" t="str">
            <v xml:space="preserve">JG    </v>
          </cell>
          <cell r="D8901" t="str">
            <v>177,98</v>
          </cell>
        </row>
        <row r="8902">
          <cell r="A8902">
            <v>36888</v>
          </cell>
          <cell r="B8902" t="str">
            <v xml:space="preserve">GUARNICAO/MOLDURA DE ACABAMENTO PARA ESQUADRIA DE ALUMINIO ANODIZADO NATURAL, PARA 1 FACE                                                                                                                                                                                                                                                                                                                                                                                                                 </v>
          </cell>
          <cell r="C8902" t="str">
            <v xml:space="preserve">M     </v>
          </cell>
          <cell r="D8902" t="str">
            <v>6,51</v>
          </cell>
        </row>
        <row r="8903">
          <cell r="A8903">
            <v>40527</v>
          </cell>
          <cell r="B8903" t="str">
            <v xml:space="preserve">GUINCHO DE ALAVANCA MANUAL, CAPACIDADE DE 1,6 T, COM 20 M DE CABO DE ACO (AQUISICAO)                                                                                                                                                                                                                                                                                                                                                                                                                      </v>
          </cell>
          <cell r="C8903" t="str">
            <v xml:space="preserve">UN    </v>
          </cell>
          <cell r="D8903" t="str">
            <v>2.170,11</v>
          </cell>
        </row>
        <row r="8904">
          <cell r="A8904">
            <v>36497</v>
          </cell>
          <cell r="B8904" t="str">
            <v xml:space="preserve">GUINCHO DE ALAVANCA MANUAL, CAPACIDADE 3,2 T COM 20 M DE CABO DE ACO DIAMETRO 16,3 MM                                                                                                                                                                                                                                                                                                                                                                                                                     </v>
          </cell>
          <cell r="C8904" t="str">
            <v xml:space="preserve">UN    </v>
          </cell>
          <cell r="D8904" t="str">
            <v>2.477,42</v>
          </cell>
        </row>
        <row r="8905">
          <cell r="A8905">
            <v>36487</v>
          </cell>
          <cell r="B8905" t="str">
            <v xml:space="preserve">GUINCHO ELETRICO DE COLUNA, CAPACIDADE 400 KG, COM MOTO FREIO, MOTOR TRIFASICO DE 1,25 CV                                                                                                                                                                                                                                                                                                                                                                                                                 </v>
          </cell>
          <cell r="C8905" t="str">
            <v xml:space="preserve">UN    </v>
          </cell>
          <cell r="D8905" t="str">
            <v>4.313,56</v>
          </cell>
        </row>
        <row r="8906">
          <cell r="A8906">
            <v>25952</v>
          </cell>
          <cell r="B8906" t="str">
            <v xml:space="preserve">GUINDASTE HIDRAULICO AUTOPROPELIDO, COM LANCA TELESCOPICA 28,80 M, CAPACIDADE MAXIMA 30 T, POTENCIA 97 KW, TRACAO 4 X 4                                                                                                                                                                                                                                                                                                                                                                                   </v>
          </cell>
          <cell r="C8906" t="str">
            <v xml:space="preserve">UN    </v>
          </cell>
          <cell r="D8906" t="str">
            <v>630.772,19</v>
          </cell>
        </row>
        <row r="8907">
          <cell r="A8907">
            <v>25954</v>
          </cell>
          <cell r="B8907" t="str">
            <v xml:space="preserve">GUINDASTE HIDRAULICO AUTOPROPELIDO, COM LANCA TELESCOPICA 40 M, CAPACIDADE MAXIMA 60 T, POTENCIA 260 KW, TRACAO 6 X 6                                                                                                                                                                                                                                                                                                                                                                                     </v>
          </cell>
          <cell r="C8907" t="str">
            <v xml:space="preserve">UN    </v>
          </cell>
          <cell r="D8907" t="str">
            <v>1.213.023,44</v>
          </cell>
        </row>
        <row r="8908">
          <cell r="A8908">
            <v>25953</v>
          </cell>
          <cell r="B8908" t="str">
            <v xml:space="preserve">GUINDASTE HIDRAULICO AUTOPROPELIDO, COM LANCA TELESCOPICA 50 M, CAPACIDADE MAXIMA 100 T, POTENCIA 350 KW, TRACAO 10 X 6                                                                                                                                                                                                                                                                                                                                                                                   </v>
          </cell>
          <cell r="C8908" t="str">
            <v xml:space="preserve">UN    </v>
          </cell>
          <cell r="D8908" t="str">
            <v>2.062.139,84</v>
          </cell>
        </row>
        <row r="8909">
          <cell r="A8909">
            <v>37776</v>
          </cell>
          <cell r="B8909" t="str">
            <v xml:space="preserve">GUINDAUTO HIDRAULICO, CAPACIDADE MAXIMA DE CARGA 10000 KG, MOMENTO MAXIMO DE CARGA 23 TM , ALCANCE MAXIMO HORIZONTAL 11,80 M, PARA MONTAGEM SOBRE CHASSI DE CAMINHAO PBT MINIMO 15000 KG (INCLUI MONTAGEM, NAO INCLUI CAMINHAO)                                                                                                                                                                                                                                                                           </v>
          </cell>
          <cell r="C8909" t="str">
            <v xml:space="preserve">UN    </v>
          </cell>
          <cell r="D8909" t="str">
            <v>126.382,81</v>
          </cell>
        </row>
        <row r="8910">
          <cell r="A8910">
            <v>37775</v>
          </cell>
          <cell r="B8910" t="str">
            <v xml:space="preserve">GUINDAUTO HIDRAULICO, CAPACIDADE MAXIMA DE CARGA 14340 KG, MOMENTO MAXIMO DE CARGA 42,3 TM, ALCANCE MAXIMO HORIZONTAL 16,80 M, PARA MONTAGEM SOBRE CHASSI DE CAMINHAO PBT MINIMO 23000 KG (INCLUI MONTAGEM, NAO INCLUI CAMINHAO)                                                                                                                                                                                                                                                                          </v>
          </cell>
          <cell r="C8910" t="str">
            <v xml:space="preserve">UN    </v>
          </cell>
          <cell r="D8910" t="str">
            <v>199.062,50</v>
          </cell>
        </row>
        <row r="8911">
          <cell r="A8911">
            <v>36491</v>
          </cell>
          <cell r="B8911" t="str">
            <v xml:space="preserve">GUINDAUTO HIDRAULICO, CAPACIDADE MAXIMA DE CARGA 30000 KG, MOMENTO MAXIMO DE CARGA 92,2 TM , ALCANCE MAXIMO HORIZONTAL  22,00 M, PARA MONTAGEM SOBRE CHASSI DE CAMINHAO PBT MINIMO 30000 KG (INCLUI MONTAGEM, NAO INCLUI CAMINHAO)                                                                                                                                                                                                                                                                        </v>
          </cell>
          <cell r="C8911" t="str">
            <v xml:space="preserve">UN    </v>
          </cell>
          <cell r="D8911" t="str">
            <v>737.187,50</v>
          </cell>
        </row>
        <row r="8912">
          <cell r="A8912">
            <v>10712</v>
          </cell>
          <cell r="B8912" t="str">
            <v xml:space="preserve">GUINDAUTO HIDRAULICO, CAPACIDADE MAXIMA DE CARGA 3300 KG, MOMENTO MAXIMO DE CARGA 5,8 TM , ALCANCE MAXIMO HORIZONTAL  7,60 M, PARA MONTAGEM SOBRE CHASSI DE CAMINHAO PBT MINIMO 8000 KG (INCLUI MONTAGEM, NAO INCLUI CAMINHAO)                                                                                                                                                                                                                                                                            </v>
          </cell>
          <cell r="C8912" t="str">
            <v xml:space="preserve">UN    </v>
          </cell>
          <cell r="D8912" t="str">
            <v>49.765,62</v>
          </cell>
        </row>
        <row r="8913">
          <cell r="A8913">
            <v>3363</v>
          </cell>
          <cell r="B8913" t="str">
            <v xml:space="preserve">GUINDAUTO HIDRAULICO, CAPACIDADE MAXIMA DE CARGA 6200 KG, MOMENTO MAXIMO DE CARGA 11,7 TM , ALCANCE MAXIMO HORIZONTAL  9,70 M, PARA MONTAGEM SOBRE CHASSI DE CAMINHAO PBT MINIMO 13000 KG (INCLUI MONTAGEM, NAO INCLUI CAMINHAO)                                                                                                                                                                                                                                                                          </v>
          </cell>
          <cell r="C8913" t="str">
            <v xml:space="preserve">UN    </v>
          </cell>
          <cell r="D8913" t="str">
            <v>70.000,00</v>
          </cell>
        </row>
        <row r="8914">
          <cell r="A8914">
            <v>3365</v>
          </cell>
          <cell r="B8914" t="str">
            <v xml:space="preserve">GUINDAUTO HIDRAULICO, CAPACIDADE MAXIMA DE CARGA 8500 KG, MOMENTO MAXIMO DE CARGA 30,4 TM , ALCANCE MAXIMO HORIZONTAL  14,30 M, PARA MONTAGEM SOBRE CHASSI DE CAMINHAO PBT MINIMO 23000 KG (INCLUI MONTAGEM, NAO INCLUI CAMINHAO)                                                                                                                                                                                                                                                                         </v>
          </cell>
          <cell r="C8914" t="str">
            <v xml:space="preserve">UN    </v>
          </cell>
          <cell r="D8914" t="str">
            <v>163.625,00</v>
          </cell>
        </row>
        <row r="8915">
          <cell r="A8915">
            <v>7569</v>
          </cell>
          <cell r="B8915" t="str">
            <v xml:space="preserve">HASTE ANCORA EM ACO GALVANIZADO, DIMENSOES 16 MM X 2000 MM                                                                                                                                                                                                                                                                                                                                                                                                                                                </v>
          </cell>
          <cell r="C8915" t="str">
            <v xml:space="preserve">UN    </v>
          </cell>
          <cell r="D8915" t="str">
            <v>41,11</v>
          </cell>
        </row>
        <row r="8916">
          <cell r="A8916">
            <v>34349</v>
          </cell>
          <cell r="B8916" t="str">
            <v xml:space="preserve">HASTE DE ACO GALVANIZADO PARA FIXACAO DE CONCERTINA 2 "/3 M                                                                                                                                                                                                                                                                                                                                                                                                                                               </v>
          </cell>
          <cell r="C8916" t="str">
            <v xml:space="preserve">UN    </v>
          </cell>
          <cell r="D8916" t="str">
            <v>11,75</v>
          </cell>
        </row>
        <row r="8917">
          <cell r="A8917">
            <v>11991</v>
          </cell>
          <cell r="B8917" t="str">
            <v xml:space="preserve">HASTE DE ATERRAMENTO EM ACO GALVANIZADO TIPO CANTONEIRA COM 2,00 M DE COMPRIMENTO, 25 X 25 MM E CHAPA DE 3/16"                                                                                                                                                                                                                                                                                                                                                                                            </v>
          </cell>
          <cell r="C8917" t="str">
            <v xml:space="preserve">UN    </v>
          </cell>
          <cell r="D8917" t="str">
            <v>51,91</v>
          </cell>
        </row>
        <row r="8918">
          <cell r="A8918">
            <v>20062</v>
          </cell>
          <cell r="B8918" t="str">
            <v xml:space="preserve">HASTE METALICA PARA FIXACAO DE CALHA PLUVIAL,  ZINCADA, DOBRADA 90 GRAUS                                                                                                                                                                                                                                                                                                                                                                                                                                  </v>
          </cell>
          <cell r="C8918" t="str">
            <v xml:space="preserve">UN    </v>
          </cell>
          <cell r="D8918" t="str">
            <v>12,74</v>
          </cell>
        </row>
        <row r="8919">
          <cell r="A8919">
            <v>11029</v>
          </cell>
          <cell r="B8919" t="str">
            <v xml:space="preserve">HASTE RETA PARA GANCHO DE FERRO GALVANIZADO, COM ROSCA 1/4 " X 30 CM PARA FIXACAO DE TELHA METALICA, INCLUI PORCA E ARRUELAS DE VEDACAO                                                                                                                                                                                                                                                                                                                                                                   </v>
          </cell>
          <cell r="C8919" t="str">
            <v xml:space="preserve">CJ    </v>
          </cell>
          <cell r="D8919" t="str">
            <v>1,66</v>
          </cell>
        </row>
        <row r="8920">
          <cell r="A8920">
            <v>4316</v>
          </cell>
          <cell r="B8920" t="str">
            <v xml:space="preserve">HASTE RETA PARA GANCHO DE FERRO GALVANIZADO, COM ROSCA 1/4 " X 40 CM PARA FIXACAO DE TELHA DE FIBROCIMENTO, INCLUI PORCA SEXTAVADA DE  ZINCO                                                                                                                                                                                                                                                                                                                                                              </v>
          </cell>
          <cell r="C8920" t="str">
            <v xml:space="preserve">UN    </v>
          </cell>
          <cell r="D8920" t="str">
            <v>1,68</v>
          </cell>
        </row>
        <row r="8921">
          <cell r="A8921">
            <v>4313</v>
          </cell>
          <cell r="B8921" t="str">
            <v xml:space="preserve">HASTE RETA PARA GANCHO DE FERRO GALVANIZADO, COM ROSCA 5/16" X 35 CM PARA FIXACAO DE TELHA DE FIBROCIMENTO, INCLUI PORCA E ARRUELAS DE VEDACAO                                                                                                                                                                                                                                                                                                                                                            </v>
          </cell>
          <cell r="C8921" t="str">
            <v xml:space="preserve">CJ    </v>
          </cell>
          <cell r="D8921" t="str">
            <v>2,41</v>
          </cell>
        </row>
        <row r="8922">
          <cell r="A8922">
            <v>4317</v>
          </cell>
          <cell r="B8922" t="str">
            <v xml:space="preserve">HASTE RETA PARA GANCHO DE FERRO GALVANIZADO, COM ROSCA 5/16" X 40 CM PARA FIXACAO DE TELHA DE FIBROCIMENTO, INCLUI PORCA SEXTAVADA DE  ZINCO                                                                                                                                                                                                                                                                                                                                                              </v>
          </cell>
          <cell r="C8922" t="str">
            <v xml:space="preserve">UN    </v>
          </cell>
          <cell r="D8922" t="str">
            <v>2,75</v>
          </cell>
        </row>
        <row r="8923">
          <cell r="A8923">
            <v>4314</v>
          </cell>
          <cell r="B8923" t="str">
            <v xml:space="preserve">HASTE RETA PARA GANCHO DE FERRO GALVANIZADO, COM ROSCA 5/16" X 45 CM PARA FIXACAO DE TELHA DE FIBROCIMENTO, INCLUI PORCA E ARRUELAS DE VEDACAO                                                                                                                                                                                                                                                                                                                                                            </v>
          </cell>
          <cell r="C8923" t="str">
            <v xml:space="preserve">CJ    </v>
          </cell>
          <cell r="D8923" t="str">
            <v>3,22</v>
          </cell>
        </row>
        <row r="8924">
          <cell r="A8924">
            <v>10561</v>
          </cell>
          <cell r="B8924" t="str">
            <v xml:space="preserve">HEXAMETAFOSFATO DE SODIO                                                                                                                                                                                                                                                                                                                                                                                                                                                                                  </v>
          </cell>
          <cell r="C8924" t="str">
            <v xml:space="preserve">KG    </v>
          </cell>
          <cell r="D8924" t="str">
            <v>0,46</v>
          </cell>
        </row>
        <row r="8925">
          <cell r="A8925">
            <v>10921</v>
          </cell>
          <cell r="B8925" t="str">
            <v xml:space="preserve">HIDRANTE DE COLUNA COMPLETO, EM FERRO FUNDIDO, DN = 100 MM, COM REGISTRO, CUNHA DE BORRACHA, CURVA DESSIMETRICA, EXTREMIDADE E TAMPAS (INCLUI KIT FIXACAO)                                                                                                                                                                                                                                                                                                                                                </v>
          </cell>
          <cell r="C8925" t="str">
            <v xml:space="preserve">UN    </v>
          </cell>
          <cell r="D8925" t="str">
            <v>3.290,00</v>
          </cell>
        </row>
        <row r="8926">
          <cell r="A8926">
            <v>10922</v>
          </cell>
          <cell r="B8926" t="str">
            <v xml:space="preserve">HIDRANTE DE COLUNA COMPLETO, EM FERRO FUNDIDO, DN = 75 MM, COM REGISTRO, CUNHA DE BORRACHA, CURVA DESSIMETRICA, EXTREMIDADE E TAMPAS (INCLUI KIT FIXACAO)                                                                                                                                                                                                                                                                                                                                                 </v>
          </cell>
          <cell r="C8926" t="str">
            <v xml:space="preserve">UN    </v>
          </cell>
          <cell r="D8926" t="str">
            <v>2.979,99</v>
          </cell>
        </row>
        <row r="8927">
          <cell r="A8927">
            <v>10923</v>
          </cell>
          <cell r="B8927" t="str">
            <v xml:space="preserve">HIDRANTE SUBTERRANEO, EM FERRO FUNDIDO, COM CURVA CURTA E CAIXA, DN 75 MM                                                                                                                                                                                                                                                                                                                                                                                                                                 </v>
          </cell>
          <cell r="C8927" t="str">
            <v xml:space="preserve">UN    </v>
          </cell>
          <cell r="D8927" t="str">
            <v>1.761,30</v>
          </cell>
        </row>
        <row r="8928">
          <cell r="A8928">
            <v>10924</v>
          </cell>
          <cell r="B8928" t="str">
            <v xml:space="preserve">HIDRANTE SUBTERRANEO, EM FERRO FUNDIDO, COM CURVA LONGA E CAIXA, DN 75 MM                                                                                                                                                                                                                                                                                                                                                                                                                                 </v>
          </cell>
          <cell r="C8928" t="str">
            <v xml:space="preserve">UN    </v>
          </cell>
          <cell r="D8928" t="str">
            <v>1.854,99</v>
          </cell>
        </row>
        <row r="8929">
          <cell r="A8929">
            <v>37772</v>
          </cell>
          <cell r="B8929" t="str">
            <v xml:space="preserve">HIDROJATEADORA PARA DESOBSTRUCAO DE REDES E GALERIAS, TANQUE 7000 L, BOMBA TRIPLEX 120 KGF/CM2 128 L/MIN (INCLUI MONTAGEM, NAO INCLUI CAMINHAO)                                                                                                                                                                                                                                                                                                                                                           </v>
          </cell>
          <cell r="C8929" t="str">
            <v xml:space="preserve">UN    </v>
          </cell>
          <cell r="D8929" t="str">
            <v>114.526,71</v>
          </cell>
        </row>
        <row r="8930">
          <cell r="A8930">
            <v>37771</v>
          </cell>
          <cell r="B8930" t="str">
            <v xml:space="preserve">HIDROJATEADORA PARA DESOBSTRUCAO DE REDES E GALERIAS, TANQUE 7000 L, BOMBA TRIPLEX 140 KGF/CM2 260 L/MIN ALIMENTADA POR MOTOR INDEPENDENTE A DIESEL POTENCIA 125 CV (INCLUI MONTAGEM, NAO INCLUI CAMINHAO)                                                                                                                                                                                                                                                                                                </v>
          </cell>
          <cell r="C8930" t="str">
            <v xml:space="preserve">UN    </v>
          </cell>
          <cell r="D8930" t="str">
            <v>121.838,18</v>
          </cell>
        </row>
        <row r="8931">
          <cell r="A8931">
            <v>12770</v>
          </cell>
          <cell r="B8931" t="str">
            <v xml:space="preserve">HIDROMETRO MULTIJATO, VAZAO MAXIMA DE 10,0 M3/H, DE 1"                                                                                                                                                                                                                                                                                                                                                                                                                                                    </v>
          </cell>
          <cell r="C8931" t="str">
            <v xml:space="preserve">UN    </v>
          </cell>
          <cell r="D8931" t="str">
            <v>861,39</v>
          </cell>
        </row>
        <row r="8932">
          <cell r="A8932">
            <v>12772</v>
          </cell>
          <cell r="B8932" t="str">
            <v xml:space="preserve">HIDROMETRO MULTIJATO, VAZAO MAXIMA DE 20,0 M3/H, DE 1 1/2"                                                                                                                                                                                                                                                                                                                                                                                                                                                </v>
          </cell>
          <cell r="C8932" t="str">
            <v xml:space="preserve">UN    </v>
          </cell>
          <cell r="D8932" t="str">
            <v>1.431,61</v>
          </cell>
        </row>
        <row r="8933">
          <cell r="A8933">
            <v>12768</v>
          </cell>
          <cell r="B8933" t="str">
            <v xml:space="preserve">HIDROMETRO MULTIJATO, VAZAO MAXIMA DE 30,0 M3/H, DE 2"                                                                                                                                                                                                                                                                                                                                                                                                                                                    </v>
          </cell>
          <cell r="C8933" t="str">
            <v xml:space="preserve">UN    </v>
          </cell>
          <cell r="D8933" t="str">
            <v>2.013,97</v>
          </cell>
        </row>
        <row r="8934">
          <cell r="A8934">
            <v>12775</v>
          </cell>
          <cell r="B8934" t="str">
            <v xml:space="preserve">HIDROMETRO MULTIJATO, VAZAO MAXIMA DE 7,0 M3/H, DE 1"                                                                                                                                                                                                                                                                                                                                                                                                                                                     </v>
          </cell>
          <cell r="C8934" t="str">
            <v xml:space="preserve">UN    </v>
          </cell>
          <cell r="D8934" t="str">
            <v>630,88</v>
          </cell>
        </row>
        <row r="8935">
          <cell r="A8935">
            <v>12769</v>
          </cell>
          <cell r="B8935" t="str">
            <v xml:space="preserve">HIDROMETRO UNIJATO, VAZAO MAXIMA DE 1,5 M3/H, DE 1/2"                                                                                                                                                                                                                                                                                                                                                                                                                                                     </v>
          </cell>
          <cell r="C8935" t="str">
            <v xml:space="preserve">UN    </v>
          </cell>
          <cell r="D8935" t="str">
            <v>165,00</v>
          </cell>
        </row>
        <row r="8936">
          <cell r="A8936">
            <v>12773</v>
          </cell>
          <cell r="B8936" t="str">
            <v xml:space="preserve">HIDROMETRO UNIJATO, VAZAO MAXIMA DE 3,0 M3/H, DE 1/2"                                                                                                                                                                                                                                                                                                                                                                                                                                                     </v>
          </cell>
          <cell r="C8936" t="str">
            <v xml:space="preserve">UN    </v>
          </cell>
          <cell r="D8936" t="str">
            <v>177,13</v>
          </cell>
        </row>
        <row r="8937">
          <cell r="A8937">
            <v>12774</v>
          </cell>
          <cell r="B8937" t="str">
            <v xml:space="preserve">HIDROMETRO UNIJATO, VAZAO MAXIMA DE 5,0 M3/H, DE 3/4"                                                                                                                                                                                                                                                                                                                                                                                                                                                     </v>
          </cell>
          <cell r="C8937" t="str">
            <v xml:space="preserve">UN    </v>
          </cell>
          <cell r="D8937" t="str">
            <v>218,38</v>
          </cell>
        </row>
        <row r="8938">
          <cell r="A8938">
            <v>12776</v>
          </cell>
          <cell r="B8938" t="str">
            <v xml:space="preserve">HIDROMETRO WOLTMANN, VAZAO MAXIMA DE 50,0 M3/H, DE 2"                                                                                                                                                                                                                                                                                                                                                                                                                                                     </v>
          </cell>
          <cell r="C8938" t="str">
            <v xml:space="preserve">UN    </v>
          </cell>
          <cell r="D8938" t="str">
            <v>3.251,47</v>
          </cell>
        </row>
        <row r="8939">
          <cell r="A8939">
            <v>12777</v>
          </cell>
          <cell r="B8939" t="str">
            <v xml:space="preserve">HIDROMETRO WOLTMANN, VAZAO MAXIMA DE 80,0 M3/H, DE 3"                                                                                                                                                                                                                                                                                                                                                                                                                                                     </v>
          </cell>
          <cell r="C8939" t="str">
            <v xml:space="preserve">UN    </v>
          </cell>
          <cell r="D8939" t="str">
            <v>4.246,32</v>
          </cell>
        </row>
        <row r="8940">
          <cell r="A8940">
            <v>3391</v>
          </cell>
          <cell r="B8940" t="str">
            <v xml:space="preserve">IGNITOR PARA LAMPADA DE VAPOR DE SODIO / VAPOR METALICO ATE 2000 W, TENSAO DE PULSO ENTRE 600 A 750 V                                                                                                                                                                                                                                                                                                                                                                                                     </v>
          </cell>
          <cell r="C8940" t="str">
            <v xml:space="preserve">UN    </v>
          </cell>
          <cell r="D8940" t="str">
            <v>41,44</v>
          </cell>
        </row>
        <row r="8941">
          <cell r="A8941">
            <v>3389</v>
          </cell>
          <cell r="B8941" t="str">
            <v xml:space="preserve">IGNITOR PARA LAMPADA DE VAPOR DE SODIO / VAPOR METALICO ATE 400 W, TENSAO DE PULSO ENTRE 3000 A 4500 V                                                                                                                                                                                                                                                                                                                                                                                                    </v>
          </cell>
          <cell r="C8941" t="str">
            <v xml:space="preserve">UN    </v>
          </cell>
          <cell r="D8941" t="str">
            <v>21,50</v>
          </cell>
        </row>
        <row r="8942">
          <cell r="A8942">
            <v>3390</v>
          </cell>
          <cell r="B8942" t="str">
            <v xml:space="preserve">IGNITOR PARA LAMPADA DE VAPOR DE SODIO / VAPOR METALICO ATE 400 W, TENSAO DE PULSO ENTRE 580 A 750 V                                                                                                                                                                                                                                                                                                                                                                                                      </v>
          </cell>
          <cell r="C8942" t="str">
            <v xml:space="preserve">UN    </v>
          </cell>
          <cell r="D8942" t="str">
            <v>24,19</v>
          </cell>
        </row>
        <row r="8943">
          <cell r="A8943">
            <v>12873</v>
          </cell>
          <cell r="B8943" t="str">
            <v xml:space="preserve">IMPERMEABILIZADOR                                                                                                                                                                                                                                                                                                                                                                                                                                                                                         </v>
          </cell>
          <cell r="C8943" t="str">
            <v xml:space="preserve">H     </v>
          </cell>
          <cell r="D8943" t="str">
            <v>20,39</v>
          </cell>
        </row>
        <row r="8944">
          <cell r="A8944">
            <v>41076</v>
          </cell>
          <cell r="B8944" t="str">
            <v xml:space="preserve">IMPERMEABILIZADOR (MENSALISTA)                                                                                                                                                                                                                                                                                                                                                                                                                                                                            </v>
          </cell>
          <cell r="C8944" t="str">
            <v xml:space="preserve">MES   </v>
          </cell>
          <cell r="D8944" t="str">
            <v>3.583,51</v>
          </cell>
        </row>
        <row r="8945">
          <cell r="A8945">
            <v>140</v>
          </cell>
          <cell r="B8945" t="str">
            <v xml:space="preserve">IMPERMEABILIZANTE FLEXIVEL BRANCO DE BASE ACRILICA PARA COBERTURAS                                                                                                                                                                                                                                                                                                                                                                                                                                        </v>
          </cell>
          <cell r="C8945" t="str">
            <v xml:space="preserve">KG    </v>
          </cell>
          <cell r="D8945" t="str">
            <v>16,61</v>
          </cell>
        </row>
        <row r="8946">
          <cell r="A8946">
            <v>151</v>
          </cell>
          <cell r="B8946" t="str">
            <v xml:space="preserve">IMPERMEABILIZANTE INCOLOR PARA TRATAMENTO DE FACHADAS E TELHAS, BASE SILICONE                                                                                                                                                                                                                                                                                                                                                                                                                             </v>
          </cell>
          <cell r="C8946" t="str">
            <v xml:space="preserve">L     </v>
          </cell>
          <cell r="D8946" t="str">
            <v>20,89</v>
          </cell>
        </row>
        <row r="8947">
          <cell r="A8947">
            <v>7340</v>
          </cell>
          <cell r="B8947" t="str">
            <v xml:space="preserve">IMUNIZANTE PARA MADEIRA, INCOLOR                                                                                                                                                                                                                                                                                                                                                                                                                                                                          </v>
          </cell>
          <cell r="C8947" t="str">
            <v xml:space="preserve">L     </v>
          </cell>
          <cell r="D8947" t="str">
            <v>15,61</v>
          </cell>
        </row>
        <row r="8948">
          <cell r="A8948">
            <v>2701</v>
          </cell>
          <cell r="B8948" t="str">
            <v xml:space="preserve">INSTALADOR DE TUBULACOES (TUBOS/EQUIPAMENTOS)                                                                                                                                                                                                                                                                                                                                                                                                                                                             </v>
          </cell>
          <cell r="C8948" t="str">
            <v xml:space="preserve">H     </v>
          </cell>
          <cell r="D8948" t="str">
            <v>17,33</v>
          </cell>
        </row>
        <row r="8949">
          <cell r="A8949">
            <v>40929</v>
          </cell>
          <cell r="B8949" t="str">
            <v xml:space="preserve">INSTALADOR DE TUBULACOES (TUBOS/EQUIPAMENTOS) (MENSALISTA)                                                                                                                                                                                                                                                                                                                                                                                                                                                </v>
          </cell>
          <cell r="C8949" t="str">
            <v xml:space="preserve">MES   </v>
          </cell>
          <cell r="D8949" t="str">
            <v>3.048,21</v>
          </cell>
        </row>
        <row r="8950">
          <cell r="A8950">
            <v>38114</v>
          </cell>
          <cell r="B8950" t="str">
            <v xml:space="preserve">INTERRUPTOR BIPOLAR SIMPLES 10 A, 250 V (APENAS MODULO)                                                                                                                                                                                                                                                                                                                                                                                                                                                   </v>
          </cell>
          <cell r="C8950" t="str">
            <v xml:space="preserve">UN    </v>
          </cell>
          <cell r="D8950" t="str">
            <v>14,14</v>
          </cell>
        </row>
        <row r="8951">
          <cell r="A8951">
            <v>38064</v>
          </cell>
          <cell r="B8951" t="str">
            <v xml:space="preserve">INTERRUPTOR BIPOLAR 10A, 250V, CONJUNTO MONTADO PARA EMBUTIR 4" X 2" (PLACA + SUPORTE + MODULO)                                                                                                                                                                                                                                                                                                                                                                                                           </v>
          </cell>
          <cell r="C8951" t="str">
            <v xml:space="preserve">UN    </v>
          </cell>
          <cell r="D8951" t="str">
            <v>15,81</v>
          </cell>
        </row>
        <row r="8952">
          <cell r="A8952">
            <v>38115</v>
          </cell>
          <cell r="B8952" t="str">
            <v xml:space="preserve">INTERRUPTOR INTERMEDIARIO 10 A, 250 V (APENAS MODULO)                                                                                                                                                                                                                                                                                                                                                                                                                                                     </v>
          </cell>
          <cell r="C8952" t="str">
            <v xml:space="preserve">UN    </v>
          </cell>
          <cell r="D8952" t="str">
            <v>15,10</v>
          </cell>
        </row>
        <row r="8953">
          <cell r="A8953">
            <v>38065</v>
          </cell>
          <cell r="B8953" t="str">
            <v xml:space="preserve">INTERRUPTOR INTERMEDIARIO 10A, 250V, CONJUNTO MONTADO PARA EMBUTIR 4" X 2" (PLACA + SUPORTE + MODULO)                                                                                                                                                                                                                                                                                                                                                                                                     </v>
          </cell>
          <cell r="C8953" t="str">
            <v xml:space="preserve">UN    </v>
          </cell>
          <cell r="D8953" t="str">
            <v>22,43</v>
          </cell>
        </row>
        <row r="8954">
          <cell r="A8954">
            <v>38078</v>
          </cell>
          <cell r="B8954" t="str">
            <v xml:space="preserve">INTERRUPTOR PARALELO + TOMADA 2P+T 10A, 250V, CONJUNTO MONTADO PARA EMBUTIR 4" X 2" (PLACA + SUPORTE + MODULOS)                                                                                                                                                                                                                                                                                                                                                                                           </v>
          </cell>
          <cell r="C8954" t="str">
            <v xml:space="preserve">UN    </v>
          </cell>
          <cell r="D8954" t="str">
            <v>13,09</v>
          </cell>
        </row>
        <row r="8955">
          <cell r="A8955">
            <v>38113</v>
          </cell>
          <cell r="B8955" t="str">
            <v xml:space="preserve">INTERRUPTOR PARALELO 10A, 250V (APENAS MODULO)                                                                                                                                                                                                                                                                                                                                                                                                                                                            </v>
          </cell>
          <cell r="C8955" t="str">
            <v xml:space="preserve">UN    </v>
          </cell>
          <cell r="D8955" t="str">
            <v>7,11</v>
          </cell>
        </row>
        <row r="8956">
          <cell r="A8956">
            <v>38063</v>
          </cell>
          <cell r="B8956" t="str">
            <v xml:space="preserve">INTERRUPTOR PARALELO 10A, 250V, CONJUNTO MONTADO PARA EMBUTIR 4" X 2" (PLACA + SUPORTE + MODULO)                                                                                                                                                                                                                                                                                                                                                                                                          </v>
          </cell>
          <cell r="C8956" t="str">
            <v xml:space="preserve">UN    </v>
          </cell>
          <cell r="D8956" t="str">
            <v>7,63</v>
          </cell>
        </row>
        <row r="8957">
          <cell r="A8957">
            <v>38080</v>
          </cell>
          <cell r="B8957" t="str">
            <v xml:space="preserve">INTERRUPTOR SIMPLES + INTERRUPTOR PARALELO + TOMADA 2P+T 10A, 250V, CONJUNTO MONTADO PARA EMBUTIR 4" X 2" (PLACA + SUPORTE + MODULOS)                                                                                                                                                                                                                                                                                                                                                                     </v>
          </cell>
          <cell r="C8957" t="str">
            <v xml:space="preserve">UN    </v>
          </cell>
          <cell r="D8957" t="str">
            <v>22,73</v>
          </cell>
        </row>
        <row r="8958">
          <cell r="A8958">
            <v>38069</v>
          </cell>
          <cell r="B8958" t="str">
            <v xml:space="preserve">INTERRUPTOR SIMPLES + INTERRUPTOR PARALELO 10A, 250V, CONJUNTO MONTADO PARA EMBUTIR 4" X 2" (PLACA + SUPORTE + MODULOS)                                                                                                                                                                                                                                                                                                                                                                                   </v>
          </cell>
          <cell r="C8958" t="str">
            <v xml:space="preserve">UN    </v>
          </cell>
          <cell r="D8958" t="str">
            <v>12,43</v>
          </cell>
        </row>
        <row r="8959">
          <cell r="A8959">
            <v>38077</v>
          </cell>
          <cell r="B8959" t="str">
            <v xml:space="preserve">INTERRUPTOR SIMPLES + TOMADA 2P+T 10A, 250V, CONJUNTO MONTADO PARA EMBUTIR 4" X 2" (PLACA + SUPORTE + MODULOS)                                                                                                                                                                                                                                                                                                                                                                                            </v>
          </cell>
          <cell r="C8959" t="str">
            <v xml:space="preserve">UN    </v>
          </cell>
          <cell r="D8959" t="str">
            <v>12,15</v>
          </cell>
        </row>
        <row r="8960">
          <cell r="A8960">
            <v>38073</v>
          </cell>
          <cell r="B8960" t="str">
            <v xml:space="preserve">INTERRUPTOR SIMPLES + 2 INTERRUPTORES PARALELOS 10A, 250V, CONJUNTO MONTADO PARA EMBUTIR 4" X 2" (PLACA + SUPORTE + MODULOS)                                                                                                                                                                                                                                                                                                                                                                              </v>
          </cell>
          <cell r="C8960" t="str">
            <v xml:space="preserve">UN    </v>
          </cell>
          <cell r="D8960" t="str">
            <v>18,51</v>
          </cell>
        </row>
        <row r="8961">
          <cell r="A8961">
            <v>38112</v>
          </cell>
          <cell r="B8961" t="str">
            <v xml:space="preserve">INTERRUPTOR SIMPLES 10A, 250V (APENAS MODULO)                                                                                                                                                                                                                                                                                                                                                                                                                                                             </v>
          </cell>
          <cell r="C8961" t="str">
            <v xml:space="preserve">UN    </v>
          </cell>
          <cell r="D8961" t="str">
            <v>5,46</v>
          </cell>
        </row>
        <row r="8962">
          <cell r="A8962">
            <v>38062</v>
          </cell>
          <cell r="B8962" t="str">
            <v xml:space="preserve">INTERRUPTOR SIMPLES 10A, 250V, CONJUNTO MONTADO PARA EMBUTIR 4" X 2" (PLACA + SUPORTE + MODULO)                                                                                                                                                                                                                                                                                                                                                                                                           </v>
          </cell>
          <cell r="C8962" t="str">
            <v xml:space="preserve">UN    </v>
          </cell>
          <cell r="D8962" t="str">
            <v>5,60</v>
          </cell>
        </row>
        <row r="8963">
          <cell r="A8963">
            <v>12128</v>
          </cell>
          <cell r="B8963" t="str">
            <v xml:space="preserve">INTERRUPTOR SIMPLES 10A, 250V, CONJUNTO MONTADO PARA SOBREPOR 4" X 2" (CAIXA + MODULO)                                                                                                                                                                                                                                                                                                                                                                                                                    </v>
          </cell>
          <cell r="C8963" t="str">
            <v xml:space="preserve">UN    </v>
          </cell>
          <cell r="D8963" t="str">
            <v>7,49</v>
          </cell>
        </row>
        <row r="8964">
          <cell r="A8964">
            <v>12129</v>
          </cell>
          <cell r="B8964" t="str">
            <v xml:space="preserve">INTERRUPTOR SIMPLES 10A, 250V, CONJUNTO MONTADO PARA SOBREPOR 4" X 2" (CAIXA + 2 MODULOS)                                                                                                                                                                                                                                                                                                                                                                                                                 </v>
          </cell>
          <cell r="C8964" t="str">
            <v xml:space="preserve">UN    </v>
          </cell>
          <cell r="D8964" t="str">
            <v>9,90</v>
          </cell>
        </row>
        <row r="8965">
          <cell r="A8965">
            <v>38081</v>
          </cell>
          <cell r="B8965" t="str">
            <v xml:space="preserve">INTERRUPTORES PARALELOS (2 MODULOS) + TOMADA 2P+T 10A, 250V, CONJUNTO MONTADO PARA EMBUTIR 4" X 2" (PLACA + SUPORTE + MODULOS)                                                                                                                                                                                                                                                                                                                                                                            </v>
          </cell>
          <cell r="C8965" t="str">
            <v xml:space="preserve">UN    </v>
          </cell>
          <cell r="D8965" t="str">
            <v>19,28</v>
          </cell>
        </row>
        <row r="8966">
          <cell r="A8966">
            <v>38070</v>
          </cell>
          <cell r="B8966" t="str">
            <v xml:space="preserve">INTERRUPTORES PARALELOS (2 MODULOS) 10A, 250V, CONJUNTO MONTADO PARA EMBUTIR 4" X 2" (PLACA + SUPORTE + MODULOS)                                                                                                                                                                                                                                                                                                                                                                                          </v>
          </cell>
          <cell r="C8966" t="str">
            <v xml:space="preserve">UN    </v>
          </cell>
          <cell r="D8966" t="str">
            <v>13,29</v>
          </cell>
        </row>
        <row r="8967">
          <cell r="A8967">
            <v>38074</v>
          </cell>
          <cell r="B8967" t="str">
            <v xml:space="preserve">INTERRUPTORES PARALELOS (3 MODULOS) 10A, 250V, CONJUNTO MONTADO PARA EMBUTIR 4" X 2" (PLACA + SUPORTE + MODULO)                                                                                                                                                                                                                                                                                                                                                                                           </v>
          </cell>
          <cell r="C8967" t="str">
            <v xml:space="preserve">UN    </v>
          </cell>
          <cell r="D8967" t="str">
            <v>20,20</v>
          </cell>
        </row>
        <row r="8968">
          <cell r="A8968">
            <v>38079</v>
          </cell>
          <cell r="B8968" t="str">
            <v xml:space="preserve">INTERRUPTORES SIMPLES (2 MODULOS) + TOMADA 2P+T 10A, 250V, CONJUNTO MONTADO PARA EMBUTIR 4" X 2" (PLACA + SUPORTE + MODULOS)                                                                                                                                                                                                                                                                                                                                                                              </v>
          </cell>
          <cell r="C8968" t="str">
            <v xml:space="preserve">UN    </v>
          </cell>
          <cell r="D8968" t="str">
            <v>17,34</v>
          </cell>
        </row>
        <row r="8969">
          <cell r="A8969">
            <v>38072</v>
          </cell>
          <cell r="B8969" t="str">
            <v xml:space="preserve">INTERRUPTORES SIMPLES (2 MODULOS) + 1 INTERRUPTOR PARALELO 10A, 250V, CONJUNTO MONTADO PARA EMBUTIR 4" X 2" (PLACA + SUPORTE + MODULOS)                                                                                                                                                                                                                                                                                                                                                                   </v>
          </cell>
          <cell r="C8969" t="str">
            <v xml:space="preserve">UN    </v>
          </cell>
          <cell r="D8969" t="str">
            <v>16,66</v>
          </cell>
        </row>
        <row r="8970">
          <cell r="A8970">
            <v>38068</v>
          </cell>
          <cell r="B8970" t="str">
            <v xml:space="preserve">INTERRUPTORES SIMPLES (2 MODULOS) 10A, 250V, CONJUNTO MONTADO PARA EMBUTIR 4" X 2" (PLACA + SUPORTE + MODULOS)                                                                                                                                                                                                                                                                                                                                                                                            </v>
          </cell>
          <cell r="C8970" t="str">
            <v xml:space="preserve">UN    </v>
          </cell>
          <cell r="D8970" t="str">
            <v>11,50</v>
          </cell>
        </row>
        <row r="8971">
          <cell r="A8971">
            <v>38071</v>
          </cell>
          <cell r="B8971" t="str">
            <v xml:space="preserve">INTERRUPTORES SIMPLES (3 MODULOS) 10A, 250V, CONJUNTO MONTADO PARA EMBUTIR 4" X 2" (PLACA + SUPORTE + MODULOS)                                                                                                                                                                                                                                                                                                                                                                                            </v>
          </cell>
          <cell r="C8971" t="str">
            <v xml:space="preserve">UN    </v>
          </cell>
          <cell r="D8971" t="str">
            <v>13,75</v>
          </cell>
        </row>
        <row r="8972">
          <cell r="A8972">
            <v>38412</v>
          </cell>
          <cell r="B8972" t="str">
            <v xml:space="preserve">INVERSOR DE SOLDA MONOFASICO DE 160 A, POTENCIA DE 5400 W, TENSAO DE 220 V, TURBO VENTILADO, PROTECAO POR FUSIVEL TERMICO, PARA ELETRODOS DE 2,0 A 4,0 MM                                                                                                                                                                                                                                                                                                                                                 </v>
          </cell>
          <cell r="C8972" t="str">
            <v xml:space="preserve">UN    </v>
          </cell>
          <cell r="D8972" t="str">
            <v>878,92</v>
          </cell>
        </row>
        <row r="8973">
          <cell r="A8973">
            <v>3405</v>
          </cell>
          <cell r="B8973" t="str">
            <v xml:space="preserve">ISOLADOR DE PORCELANA SUSPENSO, DISCO TIPO GARFO OLHAL, DIAMETRO DE 152 MM, PARA TENSAO DE *15* KV                                                                                                                                                                                                                                                                                                                                                                                                        </v>
          </cell>
          <cell r="C8973" t="str">
            <v xml:space="preserve">UN    </v>
          </cell>
          <cell r="D8973" t="str">
            <v>63,21</v>
          </cell>
        </row>
        <row r="8974">
          <cell r="A8974">
            <v>3394</v>
          </cell>
          <cell r="B8974" t="str">
            <v xml:space="preserve">ISOLADOR DE PORCELANA, TIPO BUCHA, PARA TENSAO DE *15* KV                                                                                                                                                                                                                                                                                                                                                                                                                                                 </v>
          </cell>
          <cell r="C8974" t="str">
            <v xml:space="preserve">UN    </v>
          </cell>
          <cell r="D8974" t="str">
            <v>333,70</v>
          </cell>
        </row>
        <row r="8975">
          <cell r="A8975">
            <v>3393</v>
          </cell>
          <cell r="B8975" t="str">
            <v xml:space="preserve">ISOLADOR DE PORCELANA, TIPO BUCHA, PARA TENSAO DE *35* KV                                                                                                                                                                                                                                                                                                                                                                                                                                                 </v>
          </cell>
          <cell r="C8975" t="str">
            <v xml:space="preserve">UN    </v>
          </cell>
          <cell r="D8975" t="str">
            <v>568,16</v>
          </cell>
        </row>
        <row r="8976">
          <cell r="A8976">
            <v>3406</v>
          </cell>
          <cell r="B8976" t="str">
            <v xml:space="preserve">ISOLADOR DE PORCELANA, TIPO PINO MONOCORPO, PARA TENSAO DE *15* KV                                                                                                                                                                                                                                                                                                                                                                                                                                        </v>
          </cell>
          <cell r="C8976" t="str">
            <v xml:space="preserve">UN    </v>
          </cell>
          <cell r="D8976" t="str">
            <v>19,35</v>
          </cell>
        </row>
        <row r="8977">
          <cell r="A8977">
            <v>3395</v>
          </cell>
          <cell r="B8977" t="str">
            <v xml:space="preserve">ISOLADOR DE PORCELANA, TIPO PINO MONOCORPO, PARA TENSAO DE *35* KV                                                                                                                                                                                                                                                                                                                                                                                                                                        </v>
          </cell>
          <cell r="C8977" t="str">
            <v xml:space="preserve">UN    </v>
          </cell>
          <cell r="D8977" t="str">
            <v>81,62</v>
          </cell>
        </row>
        <row r="8978">
          <cell r="A8978">
            <v>3398</v>
          </cell>
          <cell r="B8978" t="str">
            <v xml:space="preserve">ISOLADOR DE PORCELANA, TIPO ROLDANA, DIMENSOES DE *72* X *72* MM, PARA USO EM BAIXA TENSAO                                                                                                                                                                                                                                                                                                                                                                                                                </v>
          </cell>
          <cell r="C8978" t="str">
            <v xml:space="preserve">UN    </v>
          </cell>
          <cell r="D8978" t="str">
            <v>3,88</v>
          </cell>
        </row>
        <row r="8979">
          <cell r="A8979">
            <v>34379</v>
          </cell>
          <cell r="B8979" t="str">
            <v xml:space="preserve">JANELA BASCULANTE EM ALUMINIO, 100 X 100 CM (A X L), ACABAMENTO ACET OU BRILHANTE, BATENTE/REQUADRO DE 3 A 14 CM, COM VIDRO, SEM GUARNICAO/ALIZAR                                                                                                                                                                                                                                                                                                                                                         </v>
          </cell>
          <cell r="C8979" t="str">
            <v xml:space="preserve">UN    </v>
          </cell>
          <cell r="D8979" t="str">
            <v>198,57</v>
          </cell>
        </row>
        <row r="8980">
          <cell r="A8980">
            <v>34378</v>
          </cell>
          <cell r="B8980" t="str">
            <v xml:space="preserve">JANELA BASCULANTE EM ALUMINIO, 100 X 80 CM (A X L), ACABAMENTO ACET OU BRILHANTE, BATENTE/REQUADRO DE 3 A 14 CM, COM VIDRO, SEM GUARNICAO/ALIZAR                                                                                                                                                                                                                                                                                                                                                          </v>
          </cell>
          <cell r="C8980" t="str">
            <v xml:space="preserve">UN    </v>
          </cell>
          <cell r="D8980" t="str">
            <v>159,94</v>
          </cell>
        </row>
        <row r="8981">
          <cell r="A8981">
            <v>34377</v>
          </cell>
          <cell r="B8981" t="str">
            <v xml:space="preserve">JANELA BASCULANTE EM ALUMINIO, 80 X 60 CM (A X L), ACABAMENTO ACET OU BRILHANTE, BATENTE/REQUADRO DE 3 A 14 CM, COM VIDRO, SEM GUARNICAO/ALIZAR                                                                                                                                                                                                                                                                                                                                                           </v>
          </cell>
          <cell r="C8981" t="str">
            <v xml:space="preserve">UN    </v>
          </cell>
          <cell r="D8981" t="str">
            <v>147,50</v>
          </cell>
        </row>
        <row r="8982">
          <cell r="A8982">
            <v>581</v>
          </cell>
          <cell r="B8982" t="str">
            <v xml:space="preserve">JANELA BASCULANTE EM ALUMINIO, 80 X 60 CM (A X L), BATENTE/REQUADRO DE 3 A 14 CM, COM VIDRO, SEM GUARNICAO/ALIZAR                                                                                                                                                                                                                                                                                                                                                                                         </v>
          </cell>
          <cell r="C8982" t="str">
            <v xml:space="preserve">M2    </v>
          </cell>
          <cell r="D8982" t="str">
            <v>280,15</v>
          </cell>
        </row>
        <row r="8983">
          <cell r="A8983">
            <v>40662</v>
          </cell>
          <cell r="B8983" t="str">
            <v xml:space="preserve">JANELA BASCULANTE EM MADEIRA PINUS/ EUCALIPTO/ TAUARI/ VIROLA OU EQUIVALENTE DA REGIAO, *60 X 60*, CAIXA DO BATENTE/ MARCO E = *10* CM, 2 BASCULAS PARA VIDRO, COM FERRAGENS (SEM VIDRO, SEM GUARNICAO/ALIZAR E SEM ACABAMENTO)                                                                                                                                                                                                                                                                           </v>
          </cell>
          <cell r="C8983" t="str">
            <v xml:space="preserve">UN    </v>
          </cell>
          <cell r="D8983" t="str">
            <v>112,42</v>
          </cell>
        </row>
        <row r="8984">
          <cell r="A8984">
            <v>3437</v>
          </cell>
          <cell r="B8984" t="str">
            <v xml:space="preserve">JANELA BASCULANTE EM MADEIRA PINUS/ EUCALIPTO/ TAUARI/ VIROLA OU EQUIVALENTE DA REGIAO, CAIXA DO BATENTE/ MARCO *10* CM, *2* FOLHAS BASCULANTES PARA VIDRO, COM FERRAGENS (SEM VIDRO, SEM GUARNICAO/ALIZAR E SEM ACABAMENTO)                                                                                                                                                                                                                                                                              </v>
          </cell>
          <cell r="C8984" t="str">
            <v xml:space="preserve">M2    </v>
          </cell>
          <cell r="D8984" t="str">
            <v>312,30</v>
          </cell>
        </row>
        <row r="8985">
          <cell r="A8985">
            <v>11183</v>
          </cell>
          <cell r="B8985" t="str">
            <v xml:space="preserve">JANELA BASCULANTE, ACO, COM BATENTE/REQUADRO, 100 X 100 CM (SEM VIDROS)                                                                                                                                                                                                                                                                                                                                                                                                                                   </v>
          </cell>
          <cell r="C8985" t="str">
            <v xml:space="preserve">UN    </v>
          </cell>
          <cell r="D8985" t="str">
            <v>343,40</v>
          </cell>
        </row>
        <row r="8986">
          <cell r="A8986">
            <v>11190</v>
          </cell>
          <cell r="B8986" t="str">
            <v xml:space="preserve">JANELA BASCULANTE, ACO, COM BATENTE/REQUADRO, 60 X 60 CM (SEM VIDROS)                                                                                                                                                                                                                                                                                                                                                                                                                                     </v>
          </cell>
          <cell r="C8986" t="str">
            <v xml:space="preserve">UN    </v>
          </cell>
          <cell r="D8986" t="str">
            <v>159,30</v>
          </cell>
        </row>
        <row r="8987">
          <cell r="A8987">
            <v>616</v>
          </cell>
          <cell r="B8987" t="str">
            <v xml:space="preserve">JANELA BASCULANTE, ACO, COM BATENTE/REQUADRO, 60 X 80 CM (SEM VIDROS)                                                                                                                                                                                                                                                                                                                                                                                                                                     </v>
          </cell>
          <cell r="C8987" t="str">
            <v xml:space="preserve">UN    </v>
          </cell>
          <cell r="D8987" t="str">
            <v>187,34</v>
          </cell>
        </row>
        <row r="8988">
          <cell r="A8988">
            <v>615</v>
          </cell>
          <cell r="B8988" t="str">
            <v xml:space="preserve">JANELA BASCULANTE, ACO, COM BATENTE/REQUADRO, 60 X 80 CM (SEM VIDROS)                                                                                                                                                                                                                                                                                                                                                                                                                                     </v>
          </cell>
          <cell r="C8988" t="str">
            <v xml:space="preserve">M2    </v>
          </cell>
          <cell r="D8988" t="str">
            <v>390,31</v>
          </cell>
        </row>
        <row r="8989">
          <cell r="A8989">
            <v>11192</v>
          </cell>
          <cell r="B8989" t="str">
            <v xml:space="preserve">JANELA BASCULANTE, ACO, COM BATENTE/REQUADRO, 80 X 80 CM (SEM VIDROS)                                                                                                                                                                                                                                                                                                                                                                                                                                     </v>
          </cell>
          <cell r="C8989" t="str">
            <v xml:space="preserve">UN    </v>
          </cell>
          <cell r="D8989" t="str">
            <v>293,10</v>
          </cell>
        </row>
        <row r="8990">
          <cell r="A8990">
            <v>11231</v>
          </cell>
          <cell r="B8990" t="str">
            <v xml:space="preserve">JANELA BASCULANTE, ACO, COM BATENTE/REQUADRO, 80 X 80 CM (SEM VIDROS)                                                                                                                                                                                                                                                                                                                                                                                                                                     </v>
          </cell>
          <cell r="C8990" t="str">
            <v xml:space="preserve">M2    </v>
          </cell>
          <cell r="D8990" t="str">
            <v>457,97</v>
          </cell>
        </row>
        <row r="8991">
          <cell r="A8991">
            <v>3428</v>
          </cell>
          <cell r="B8991" t="str">
            <v xml:space="preserve">JANELA DE ABRIR EM MADEIRA IMBUIA/CEDRO ARANA/CEDRO ROSA OU EQUIVALENTE DA REGIAO, CAIXA DO BATENTE/MARCO *10* CM, 2 FOLHAS DE ABRIR TIPO VENEZIANA E 2 FOLHAS DE ABRIR PARA VIDRO, COM GUARNICAO/ALIZAR, COM FERRAGENS, (SEM VIDRO E SEM ACABAMENTO)                                                                                                                                                                                                                                                     </v>
          </cell>
          <cell r="C8991" t="str">
            <v xml:space="preserve">M2    </v>
          </cell>
          <cell r="D8991" t="str">
            <v>463,25</v>
          </cell>
        </row>
        <row r="8992">
          <cell r="A8992">
            <v>3429</v>
          </cell>
          <cell r="B8992" t="str">
            <v xml:space="preserve">JANELA DE ABRIR EM MADEIRA PINUS/EUCALIPTO/ TAUARI/ VIROLA OU EQUIVALENTE DA REGIAO, CAIXA DO BATENTE/MARCO *10* CM, 2 FOLHAS DE ABRIR TIPO VENEZIANA E 2 FOLHAS GUILHOTINA PARA VIDRO, COM FERRAGENS (SEM VIDRO,SEM GUARNICAO/ALIZAR E SEM ACABAMENTO)                                                                                                                                                                                                                                                   </v>
          </cell>
          <cell r="C8992" t="str">
            <v xml:space="preserve">M2    </v>
          </cell>
          <cell r="D8992" t="str">
            <v>264,67</v>
          </cell>
        </row>
        <row r="8993">
          <cell r="A8993">
            <v>34371</v>
          </cell>
          <cell r="B8993" t="str">
            <v xml:space="preserve">JANELA DE CORRER EM ALUMINIO, VENEZIANA, 120  X 150 CM (A X L), 3 FLS (2 VENEZIANAS E 1 VIDRO), SEM BANDEIRA, ACABAMENTO ACET OU BRILHANTE, BATENTE/REQUADRO DE 6 A 14 CM, COM VIDRO, SEM GUARNICAO/ALIZAR                                                                                                                                                                                                                                                                                                </v>
          </cell>
          <cell r="C8993" t="str">
            <v xml:space="preserve">UN    </v>
          </cell>
          <cell r="D8993" t="str">
            <v>539,88</v>
          </cell>
        </row>
        <row r="8994">
          <cell r="A8994">
            <v>34370</v>
          </cell>
          <cell r="B8994" t="str">
            <v xml:space="preserve">JANELA DE CORRER EM ALUMINIO, VENEZIANA, 120 X 120 CM (A X L), 3 FLS (2 VENEZIANAS E 1 VIDRO), SEM BANDEIRA, ACABAMENTO ACET OU BRILHANTE, BATENTE/REQUADRO DE 6 A 14 CM, COM VIDRO, SEM GUARNICAO/ALIZAR                                                                                                                                                                                                                                                                                                 </v>
          </cell>
          <cell r="C8994" t="str">
            <v xml:space="preserve">UN    </v>
          </cell>
          <cell r="D8994" t="str">
            <v>447,73</v>
          </cell>
        </row>
        <row r="8995">
          <cell r="A8995">
            <v>34372</v>
          </cell>
          <cell r="B8995" t="str">
            <v xml:space="preserve">JANELA DE CORRER EM ALUMINIO, VENEZIANA, 120 X 150 CM (A X L), 6 FLS (4 VENEZIANAS E 2 VIDROS), SEM BANDEIRA, ACABAMENTO ACET OU BRILHANTE, BATENTE/REQUADRO DE 6 A 14 CM, COM VIDRO, SEM GUARNICAO/ALIZAR                                                                                                                                                                                                                                                                                                </v>
          </cell>
          <cell r="C8995" t="str">
            <v xml:space="preserve">UN    </v>
          </cell>
          <cell r="D8995" t="str">
            <v>622,85</v>
          </cell>
        </row>
        <row r="8996">
          <cell r="A8996">
            <v>34373</v>
          </cell>
          <cell r="B8996" t="str">
            <v xml:space="preserve">JANELA DE CORRER EM ALUMINIO, VENEZIANA, 120 X 200 CM (A X L), 6 FLS (4 VENEZIANAS E 2 VIDROS), SEM BANDEIRA, ACABAMENTO ACET OU BRILHANTE,  BATENTE/REQUADRO DE 6 A 14 CM, COM VIDRO, SEM GUARNICAO/ALIZAR                                                                                                                                                                                                                                                                                               </v>
          </cell>
          <cell r="C8996" t="str">
            <v xml:space="preserve">UN    </v>
          </cell>
          <cell r="D8996" t="str">
            <v>771,00</v>
          </cell>
        </row>
        <row r="8997">
          <cell r="A8997">
            <v>36896</v>
          </cell>
          <cell r="B8997" t="str">
            <v xml:space="preserve">JANELA DE CORRER EM ALUMINIO, 100 X 120 CM (A X L), 2 FLS,  SEM BANDEIRA,  ACABAMENTO ACET OU BRILHANTE, BATENTE/REQUADRO DE 6 A 14 CM, COM VIDRO, SEM GUARNICAO                                                                                                                                                                                                                                                                                                                                          </v>
          </cell>
          <cell r="C8997" t="str">
            <v xml:space="preserve">UN    </v>
          </cell>
          <cell r="D8997" t="str">
            <v>256,90</v>
          </cell>
        </row>
        <row r="8998">
          <cell r="A8998">
            <v>34367</v>
          </cell>
          <cell r="B8998" t="str">
            <v xml:space="preserve">JANELA DE CORRER EM ALUMINIO, 100 X 150 CM (A X L), 2 FLS,  SEM BANDEIRA,  ACABAMENTO ACET OU BRILHANTE, BATENTE/REQUADRO DE 6 A 14 CM, COM VIDRO, SEM GUARNICAO/ALIZAR                                                                                                                                                                                                                                                                                                                                   </v>
          </cell>
          <cell r="C8998" t="str">
            <v xml:space="preserve">UN    </v>
          </cell>
          <cell r="D8998" t="str">
            <v>301,76</v>
          </cell>
        </row>
        <row r="8999">
          <cell r="A8999">
            <v>36897</v>
          </cell>
          <cell r="B8999" t="str">
            <v xml:space="preserve">JANELA DE CORRER EM ALUMINIO, 100 X 150 CM (A X L), 4 FLS, SEM BANDEIRA, ACABAMENTO ACET OU BRILHANTE, BATENTE/REQUADRO DE 6 A 14 CM, COM VIDRO, SEM GUARNICAO/ALIZAR                                                                                                                                                                                                                                                                                                                                     </v>
          </cell>
          <cell r="C8999" t="str">
            <v xml:space="preserve">UN    </v>
          </cell>
          <cell r="D8999" t="str">
            <v>355,84</v>
          </cell>
        </row>
        <row r="9000">
          <cell r="A9000">
            <v>36884</v>
          </cell>
          <cell r="B9000" t="str">
            <v xml:space="preserve">JANELA DE CORRER EM ALUMINIO, 100 X 150 CM (A X L), 4 FLS, SEM BANDEIRA, ACABAMENTO ACET OU BRILHANTE, BATENTE/REQUADRO DE 6 A 14 CM, COM VIDRO, SEM GUARNICAO/ALIZAR                                                                                                                                                                                                                                                                                                                                     </v>
          </cell>
          <cell r="C9000" t="str">
            <v xml:space="preserve">M2    </v>
          </cell>
          <cell r="D9000" t="str">
            <v>249,93</v>
          </cell>
        </row>
        <row r="9001">
          <cell r="A9001">
            <v>597</v>
          </cell>
          <cell r="B9001" t="str">
            <v xml:space="preserve">JANELA DE CORRER EM ALUMINIO, 100 X 150 CM (A X L), 4 FLS, SEM BANDEIRA, ACABAMENTO ACET OU BRILHANTE, COM VIDRO, COM GUARNICAO PARA 1 FACE                                                                                                                                                                                                                                                                                                                                                               </v>
          </cell>
          <cell r="C9001" t="str">
            <v xml:space="preserve">M2    </v>
          </cell>
          <cell r="D9001" t="str">
            <v>262,84</v>
          </cell>
        </row>
        <row r="9002">
          <cell r="A9002">
            <v>34369</v>
          </cell>
          <cell r="B9002" t="str">
            <v xml:space="preserve">JANELA DE CORRER EM ALUMINIO, 100 X 200 CM, 4 FLS,  BANDEIRA COM BASCULA,  ACABAMENTO ACET OU BRILHANTE, BATENTE/REQUADRO DE 6 A 14 CM, COM VIDRO, SEM GUARNICAO/ALIZAR                                                                                                                                                                                                                                                                                                                                   </v>
          </cell>
          <cell r="C9002" t="str">
            <v xml:space="preserve">UN    </v>
          </cell>
          <cell r="D9002" t="str">
            <v>421,61</v>
          </cell>
        </row>
        <row r="9003">
          <cell r="A9003">
            <v>34362</v>
          </cell>
          <cell r="B9003" t="str">
            <v xml:space="preserve">JANELA DE CORRER EM ALUMINIO, 120 X 120 CM (A X L), 2 FLS, SEM BANDEIRA, ACABAMENTO ACET OU BRILHANTE,  BATENTE/REQUADRO DE 6 A 14 CM, COM VIDRO, SEM GUARNICAO/ALIZAR                                                                                                                                                                                                                                                                                                                                    </v>
          </cell>
          <cell r="C9003" t="str">
            <v xml:space="preserve">UN    </v>
          </cell>
          <cell r="D9003" t="str">
            <v>292,54</v>
          </cell>
        </row>
        <row r="9004">
          <cell r="A9004">
            <v>34363</v>
          </cell>
          <cell r="B9004" t="str">
            <v xml:space="preserve">JANELA DE CORRER EM ALUMINIO, 120 X 150 CM (A X L), 2 FLS, SEM BANDEIRA, ACABAMENTO ACET OU BRILHANTE, BATENTE/REQUADRO DE 6 A 14 CM, COM VIDRO, SEM GUARNICAO/ALIZAR                                                                                                                                                                                                                                                                                                                                     </v>
          </cell>
          <cell r="C9004" t="str">
            <v xml:space="preserve">UN    </v>
          </cell>
          <cell r="D9004" t="str">
            <v>330,65</v>
          </cell>
        </row>
        <row r="9005">
          <cell r="A9005">
            <v>34364</v>
          </cell>
          <cell r="B9005" t="str">
            <v xml:space="preserve">JANELA DE CORRER EM ALUMINIO, 120 X 150 CM (A X L), 4 FLS, BANDEIRA COM BASCULA,  ACABAMENTO ACET OU BRILHANTE, BATENTE/REQUADRO DE 6 A 14 CM, COM VIDRO, SEM GUARNICAO/ALIZAR                                                                                                                                                                                                                                                                                                                            </v>
          </cell>
          <cell r="C9005" t="str">
            <v xml:space="preserve">UN    </v>
          </cell>
          <cell r="D9005" t="str">
            <v>412,39</v>
          </cell>
        </row>
        <row r="9006">
          <cell r="A9006">
            <v>34365</v>
          </cell>
          <cell r="B9006" t="str">
            <v xml:space="preserve">JANELA DE CORRER EM ALUMINIO, 120 X 200 CM (A X L), 4 FLS, BANDEIRA COM BASCULA,  ACABAMENTO ACET OU BRILHANTE, BATENTE/REQUADRO DE 6 A 14 CM, COM VIDRO, SEM GUARNICAO/ALIZAR                                                                                                                                                                                                                                                                                                                            </v>
          </cell>
          <cell r="C9006" t="str">
            <v xml:space="preserve">UN    </v>
          </cell>
          <cell r="D9006" t="str">
            <v>464,63</v>
          </cell>
        </row>
        <row r="9007">
          <cell r="A9007">
            <v>11199</v>
          </cell>
          <cell r="B9007" t="str">
            <v xml:space="preserve">JANELA DE CORRER, ACO, BATENTE/REQUADRO DE 6 A 14 CM,  COM DIVISAO HORIZ , PINT ANTICORROSIVA, SEM VIDRO, BANDEIRA COM BASCULA, 4 FLS, 120  X 150 CM (A X L)                                                                                                                                                                                                                                                                                                                                              </v>
          </cell>
          <cell r="C9007" t="str">
            <v xml:space="preserve">UN    </v>
          </cell>
          <cell r="D9007" t="str">
            <v>879,78</v>
          </cell>
        </row>
        <row r="9008">
          <cell r="A9008">
            <v>34801</v>
          </cell>
          <cell r="B9008" t="str">
            <v xml:space="preserve">JANELA DE CORRER, ACO, BATENTE/REQUADRO DE 6 A 14 CM, QUADRICULADA, PINT ANTICORROSIVA, SEM VIDRO, BANDEIRA COM BASCULA, 4 FLS, 120  X 150 CM (A X L)                                                                                                                                                                                                                                                                                                                                                     </v>
          </cell>
          <cell r="C9008" t="str">
            <v xml:space="preserve">UN    </v>
          </cell>
          <cell r="D9008" t="str">
            <v>1.103,63</v>
          </cell>
        </row>
        <row r="9009">
          <cell r="A9009">
            <v>34799</v>
          </cell>
          <cell r="B9009" t="str">
            <v xml:space="preserve">JANELA DE CORRER, ACO, BATENTE/REQUADRO DE 6 A 14 CM, QUADRICULADA, PINT ANTICORROSIVA, SEM VIDRO, BANDEIRA COM BASCULA, 4 FLS, 120  X 200 CM (A X L)                                                                                                                                                                                                                                                                                                                                                     </v>
          </cell>
          <cell r="C9009" t="str">
            <v xml:space="preserve">UN    </v>
          </cell>
          <cell r="D9009" t="str">
            <v>1.361,00</v>
          </cell>
        </row>
        <row r="9010">
          <cell r="A9010">
            <v>622</v>
          </cell>
          <cell r="B9010" t="str">
            <v xml:space="preserve">JANELA DE CORRER, ACO, BATENTE/REQUADRO DE 6 A 14 CM, QUADRICULADA, PINT ANTICORROSIVA, SEM VIDRO, SEM BANDEIRA, 4 FLS, 100  X 120 CM (A X L)                                                                                                                                                                                                                                                                                                                                                             </v>
          </cell>
          <cell r="C9010" t="str">
            <v xml:space="preserve">UN    </v>
          </cell>
          <cell r="D9010" t="str">
            <v>612,72</v>
          </cell>
        </row>
        <row r="9011">
          <cell r="A9011">
            <v>34805</v>
          </cell>
          <cell r="B9011" t="str">
            <v xml:space="preserve">JANELA DE CORRER, ACO, BATENTE/REQUADRO DE 6 A 14 CM, QUADRICULADA, PINT ANTICORROSIVA, SEM VIDRO, SEM BANDEIRA, 4 FLS, 120  X 150 CM (A X L)                                                                                                                                                                                                                                                                                                                                                             </v>
          </cell>
          <cell r="C9011" t="str">
            <v xml:space="preserve">M2    </v>
          </cell>
          <cell r="D9011" t="str">
            <v>458,58</v>
          </cell>
        </row>
        <row r="9012">
          <cell r="A9012">
            <v>34803</v>
          </cell>
          <cell r="B9012" t="str">
            <v xml:space="preserve">JANELA DE CORRER, ACO, BATENTE/REQUADRO DE 6 A 14 CM, QUADRICULADA, PINT ANTICORROSIVA, SEM VIDRO, SEM BANDEIRA, 4 FLS, 120  X 200 CM (A X L)                                                                                                                                                                                                                                                                                                                                                             </v>
          </cell>
          <cell r="C9012" t="str">
            <v xml:space="preserve">UN    </v>
          </cell>
          <cell r="D9012" t="str">
            <v>554,52</v>
          </cell>
        </row>
        <row r="9013">
          <cell r="A9013">
            <v>606</v>
          </cell>
          <cell r="B9013" t="str">
            <v xml:space="preserve">JANELA DE CORRER, ACO, BATENTE/REQUADRO DE 6 A 14 CM, QUADRICULADA, PINTURA ANTICORROSIVA, SEM VIDRO, BANDEIRA COM BASCULA, 4 FLS, 120  X 150 CM (A X L)                                                                                                                                                                                                                                                                                                                                                  </v>
          </cell>
          <cell r="C9013" t="str">
            <v xml:space="preserve">M2    </v>
          </cell>
          <cell r="D9013" t="str">
            <v>613,13</v>
          </cell>
        </row>
        <row r="9014">
          <cell r="A9014">
            <v>11227</v>
          </cell>
          <cell r="B9014" t="str">
            <v xml:space="preserve">JANELA DE CORRER, ACO, BATENTE/REQUADRO DE 6 A 14 CM, SEM  DIVISAO, PINT ANTICORROSIVA, SEM VIDRO, BANDEIRA COM BASCULA, 4 FLS, 120  X 200 CM (A X L)                                                                                                                                                                                                                                                                                                                                                     </v>
          </cell>
          <cell r="C9014" t="str">
            <v xml:space="preserve">UN    </v>
          </cell>
          <cell r="D9014" t="str">
            <v>649,39</v>
          </cell>
        </row>
        <row r="9015">
          <cell r="A9015">
            <v>11193</v>
          </cell>
          <cell r="B9015" t="str">
            <v xml:space="preserve">JANELA DE CORRER, ACO, BATENTE/REQUADRO DE 6 A 14 CM, VENEZIANA, PINT ANTICORROSIVA, PINT ACABAMENTO, COM VIDRO, 6 FLS, 120  X 150 CM (A X L)                                                                                                                                                                                                                                                                                                                                                             </v>
          </cell>
          <cell r="C9015" t="str">
            <v xml:space="preserve">M2    </v>
          </cell>
          <cell r="D9015" t="str">
            <v>621,65</v>
          </cell>
        </row>
        <row r="9016">
          <cell r="A9016">
            <v>11194</v>
          </cell>
          <cell r="B9016" t="str">
            <v xml:space="preserve">JANELA DE CORRER, ACO, BATENTE/REQUADRO DE 6 A 14 CM, VENEZIANA, PINT ANTICORROSIVA, SEM VIDRO, 6 FLS, 120  X 150 CM (A X L)                                                                                                                                                                                                                                                                                                                                                                              </v>
          </cell>
          <cell r="C9016" t="str">
            <v xml:space="preserve">M2    </v>
          </cell>
          <cell r="D9016" t="str">
            <v>559,72</v>
          </cell>
        </row>
        <row r="9017">
          <cell r="A9017">
            <v>605</v>
          </cell>
          <cell r="B9017" t="str">
            <v xml:space="preserve">JANELA DE CORRER, ACO, COM BATENTE/REQUADRO DE 6 A 14 CM, SEM DIVISAO, PINT ANTICORROSIVA, PINT ACABAMENTO, COM VIDRO, SEM BANDEIRA, COM GRADE, 4 FLS, 100  X 120 CM (A X L)                                                                                                                                                                                                                                                                                                                              </v>
          </cell>
          <cell r="C9017" t="str">
            <v xml:space="preserve">M2    </v>
          </cell>
          <cell r="D9017" t="str">
            <v>702,95</v>
          </cell>
        </row>
        <row r="9018">
          <cell r="A9018">
            <v>11197</v>
          </cell>
          <cell r="B9018" t="str">
            <v xml:space="preserve">JANELA DE CORRER, ACO, COM BATENTE/REQUADRO DE 6 A 14 CM, SEM DIVISAO, PINT ANTICORROSIVA, PINT ACABAMENTO, COM VIDRO, SEM BANDEIRA, 2 FLS, 120  X 150 CM (A X L)                                                                                                                                                                                                                                                                                                                                         </v>
          </cell>
          <cell r="C9018" t="str">
            <v xml:space="preserve">UN    </v>
          </cell>
          <cell r="D9018" t="str">
            <v>851,36</v>
          </cell>
        </row>
        <row r="9019">
          <cell r="A9019">
            <v>40659</v>
          </cell>
          <cell r="B9019" t="str">
            <v xml:space="preserve">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                                                                                                                                                                                                  </v>
          </cell>
          <cell r="C9019" t="str">
            <v xml:space="preserve">M2    </v>
          </cell>
          <cell r="D9019" t="str">
            <v>441,86</v>
          </cell>
        </row>
        <row r="9020">
          <cell r="A9020">
            <v>40660</v>
          </cell>
          <cell r="B9020" t="str">
            <v xml:space="preserve">JANELA DE 6 FOLHAS DE CORRER EM MADEIRA IMBUIA/CEDRO ARANA/CEDRO ROSA OU EQUIVALENTE DA REGIAO, CAIXA DO BATENTE/MARCO *10* CM, 2 FOLHAS DE CORRER VENEZIANA, 2 FOLHAS FIXAS VENEZIANA E 2 FOLHAS DE CORRER PARA VIDRO, COM FERRAGENS (SEM VIDRO, SEM ACABAMENTO E SEM GUARNICAO/ALIZAR)                                                                                                                                                                                                                  </v>
          </cell>
          <cell r="C9020" t="str">
            <v xml:space="preserve">M2    </v>
          </cell>
          <cell r="D9020" t="str">
            <v>560,01</v>
          </cell>
        </row>
        <row r="9021">
          <cell r="A9021">
            <v>40661</v>
          </cell>
          <cell r="B9021" t="str">
            <v xml:space="preserve">JANELA DE 6 FOLHAS DE CORRER EM MADEIRA PINUS/ EUCALIPTO/ TAUARI/ VIROLA OU  EQUIVALENTE DA REGIAO, CAIXA DO BATENTE/MARCO *10* CM, 2 FOLHAS DE CORRER VENEZIANA, 2 FOLHAS FIXAS VENEZIANA E 2 FOLHAS DE CORRER PARA VIDRO, COM FERRAGENS (SEM VIDRO, SEM ACABAMENTO E SEM GUARNICAO/ALIZAR)                                                                                                                                                                                                              </v>
          </cell>
          <cell r="C9021" t="str">
            <v xml:space="preserve">M2    </v>
          </cell>
          <cell r="D9021" t="str">
            <v>344,31</v>
          </cell>
        </row>
        <row r="9022">
          <cell r="A9022">
            <v>3421</v>
          </cell>
          <cell r="B9022" t="str">
            <v xml:space="preserve">JANELA EM MADEIRA CEDRINHO/ ANGELIM COMERCIAL/ CURUPIXA/ CUMARU OU EQUIVALENTE DA REGIAO, CAIXA DO BATENTE/MARCO *10* CM, 2 FOLHAS DE ABRIR TIPO VENEZIANA E 2 FOLHAS GUILHOTINA PARA VIDRO, COM GUARNICAO/ALIZAR, COM FERRAGENS (SEM VIDRO E SEM ACABAMENTO)                                                                                                                                                                                                                                             </v>
          </cell>
          <cell r="C9022" t="str">
            <v xml:space="preserve">M2    </v>
          </cell>
          <cell r="D9022" t="str">
            <v>346,94</v>
          </cell>
        </row>
        <row r="9023">
          <cell r="A9023">
            <v>599</v>
          </cell>
          <cell r="B9023" t="str">
            <v xml:space="preserve">JANELA FIXA EM ALUMINIO, 60  X 80 CM (A X L), BATENTE/REQUADRO DE 3 A 14 CM, COM VIDRO, SEM GUARNICAO/ALIZAR                                                                                                                                                                                                                                                                                                                                                                                              </v>
          </cell>
          <cell r="C9023" t="str">
            <v xml:space="preserve">M2    </v>
          </cell>
          <cell r="D9023" t="str">
            <v>222,79</v>
          </cell>
        </row>
        <row r="9024">
          <cell r="A9024">
            <v>34380</v>
          </cell>
          <cell r="B9024" t="str">
            <v xml:space="preserve">JANELA FIXA EM ALUMINIO, 60 X 80 CM (A X L), BATENTE/REQUADRO DE 3 A 14 CM, COM VIDRO, SEM GUARNICAO/ALIZAR                                                                                                                                                                                                                                                                                                                                                                                               </v>
          </cell>
          <cell r="C9024" t="str">
            <v xml:space="preserve">UN    </v>
          </cell>
          <cell r="D9024" t="str">
            <v>115,54</v>
          </cell>
        </row>
        <row r="9025">
          <cell r="A9025">
            <v>34381</v>
          </cell>
          <cell r="B9025" t="str">
            <v xml:space="preserve">JANELA MAXIM AR EM ALUMINIO, 80 X 60 CM (A X L), BATENTE/REQUADRO DE 4 A 14 CM, COM VIDRO, SEM GUARNICAO/ALIZAR                                                                                                                                                                                                                                                                                                                                                                                           </v>
          </cell>
          <cell r="C9025" t="str">
            <v xml:space="preserve">UN    </v>
          </cell>
          <cell r="D9025" t="str">
            <v>150,57</v>
          </cell>
        </row>
        <row r="9026">
          <cell r="A9026">
            <v>601</v>
          </cell>
          <cell r="B9026" t="str">
            <v xml:space="preserve">JANELA MAXIM AR EM ALUMINIO, 80 X 60 CM (A X L), BATENTE/REQUADRO DE 4 A 14 CM, COM VIDRO, SEM GUARNICAO/ALIZAR                                                                                                                                                                                                                                                                                                                                                                                           </v>
          </cell>
          <cell r="C9026" t="str">
            <v xml:space="preserve">M2    </v>
          </cell>
          <cell r="D9026" t="str">
            <v>300,54</v>
          </cell>
        </row>
        <row r="9027">
          <cell r="A9027">
            <v>3423</v>
          </cell>
          <cell r="B9027" t="str">
            <v xml:space="preserve">JANELA MAXIM AR EM MADEIRA CEDRINHO/ ANGELIM COMERCIAL/ CURUPIXA/ CUMARU OU EQUIVALENTE DA REGIAO, CAIXA DO BATENTE/MARCO *10* CM, 1 FOLHA  PARA VIDRO, COM GUARNICAO/ALIZAR, COM FERRAGENS, (SEM VIDRO E SEM ACABAMENTO)                                                                                                                                                                                                                                                                                 </v>
          </cell>
          <cell r="C9027" t="str">
            <v xml:space="preserve">M2    </v>
          </cell>
          <cell r="D9027" t="str">
            <v>489,27</v>
          </cell>
        </row>
        <row r="9028">
          <cell r="A9028">
            <v>34797</v>
          </cell>
          <cell r="B9028" t="str">
            <v xml:space="preserve">JANELA MAXIMO AR, ACO, BATENTE / REQUADRO DE 6 A 14 CM, PINT ANTICORROSIVA, SEM VIDRO, COM GRADE, 1 FL, 60  X 80 CM (A X L)                                                                                                                                                                                                                                                                                                                                                                               </v>
          </cell>
          <cell r="C9028" t="str">
            <v xml:space="preserve">UN    </v>
          </cell>
          <cell r="D9028" t="str">
            <v>346,98</v>
          </cell>
        </row>
        <row r="9029">
          <cell r="A9029">
            <v>624</v>
          </cell>
          <cell r="B9029" t="str">
            <v xml:space="preserve">JANELA MAXIMO AR, ACO, BATENTE/REQUADRO DE 6 A 14 CM, PINT ANTICORROSIVA, SEM VIDRO, COM GRADE, 1 FL, 60  X 80 CM (A X L)                                                                                                                                                                                                                                                                                                                                                                                 </v>
          </cell>
          <cell r="C9029" t="str">
            <v xml:space="preserve">M2    </v>
          </cell>
          <cell r="D9029" t="str">
            <v>722,88</v>
          </cell>
        </row>
        <row r="9030">
          <cell r="A9030">
            <v>623</v>
          </cell>
          <cell r="B9030" t="str">
            <v xml:space="preserve">JANELA MAXIMO AR, ACO, BATENTE/REQUADRO DE 6 A 14 CM, PINT ANTICORROSIVA, SEM VIDRO, SEM GRADE, 1 FL, 60  X 80 CM (A X L)                                                                                                                                                                                                                                                                                                                                                                                 </v>
          </cell>
          <cell r="C9030" t="str">
            <v xml:space="preserve">M2    </v>
          </cell>
          <cell r="D9030" t="str">
            <v>271,44</v>
          </cell>
        </row>
        <row r="9031">
          <cell r="A9031">
            <v>25964</v>
          </cell>
          <cell r="B9031" t="str">
            <v xml:space="preserve">JARDINEIRO                                                                                                                                                                                                                                                                                                                                                                                                                                                                                                </v>
          </cell>
          <cell r="C9031" t="str">
            <v xml:space="preserve">H     </v>
          </cell>
          <cell r="D9031" t="str">
            <v>19,72</v>
          </cell>
        </row>
        <row r="9032">
          <cell r="A9032">
            <v>41077</v>
          </cell>
          <cell r="B9032" t="str">
            <v xml:space="preserve">JARDINEIRO (MENSALISTA)                                                                                                                                                                                                                                                                                                                                                                                                                                                                                   </v>
          </cell>
          <cell r="C9032" t="str">
            <v xml:space="preserve">MES   </v>
          </cell>
          <cell r="D9032" t="str">
            <v>3.468,49</v>
          </cell>
        </row>
        <row r="9033">
          <cell r="A9033">
            <v>20159</v>
          </cell>
          <cell r="B9033" t="str">
            <v xml:space="preserve">JOELHO COM VISITA, PVC SERIE R, 90 GRAUS, 100 X 75 MM, PARA ESGOTO PREDIAL                                                                                                                                                                                                                                                                                                                                                                                                                                </v>
          </cell>
          <cell r="C9033" t="str">
            <v xml:space="preserve">UN    </v>
          </cell>
          <cell r="D9033" t="str">
            <v>37,31</v>
          </cell>
        </row>
        <row r="9034">
          <cell r="A9034">
            <v>37963</v>
          </cell>
          <cell r="B9034" t="str">
            <v xml:space="preserve">JOELHO CPVC, SOLDAVEL, 45 GRAUS, 15 MM, PARA AGUA QUENTE                                                                                                                                                                                                                                                                                                                                                                                                                                                  </v>
          </cell>
          <cell r="C9034" t="str">
            <v xml:space="preserve">UN    </v>
          </cell>
          <cell r="D9034" t="str">
            <v>2,90</v>
          </cell>
        </row>
        <row r="9035">
          <cell r="A9035">
            <v>37964</v>
          </cell>
          <cell r="B9035" t="str">
            <v xml:space="preserve">JOELHO CPVC, SOLDAVEL, 45 GRAUS, 22 MM, PARA AGUA QUENTE                                                                                                                                                                                                                                                                                                                                                                                                                                                  </v>
          </cell>
          <cell r="C9035" t="str">
            <v xml:space="preserve">UN    </v>
          </cell>
          <cell r="D9035" t="str">
            <v>4,83</v>
          </cell>
        </row>
        <row r="9036">
          <cell r="A9036">
            <v>37965</v>
          </cell>
          <cell r="B9036" t="str">
            <v xml:space="preserve">JOELHO CPVC, SOLDAVEL, 45 GRAUS, 28 MM, PARA AGUA QUENTE                                                                                                                                                                                                                                                                                                                                                                                                                                                  </v>
          </cell>
          <cell r="C9036" t="str">
            <v xml:space="preserve">UN    </v>
          </cell>
          <cell r="D9036" t="str">
            <v>7,00</v>
          </cell>
        </row>
        <row r="9037">
          <cell r="A9037">
            <v>37966</v>
          </cell>
          <cell r="B9037" t="str">
            <v xml:space="preserve">JOELHO CPVC, SOLDAVEL, 45 GRAUS, 35 MM, PARA AGUA QUENTE                                                                                                                                                                                                                                                                                                                                                                                                                                                  </v>
          </cell>
          <cell r="C9037" t="str">
            <v xml:space="preserve">UN    </v>
          </cell>
          <cell r="D9037" t="str">
            <v>12,68</v>
          </cell>
        </row>
        <row r="9038">
          <cell r="A9038">
            <v>37967</v>
          </cell>
          <cell r="B9038" t="str">
            <v xml:space="preserve">JOELHO CPVC, SOLDAVEL, 45 GRAUS, 42 MM, PARA AGUA QUENTE                                                                                                                                                                                                                                                                                                                                                                                                                                                  </v>
          </cell>
          <cell r="C9038" t="str">
            <v xml:space="preserve">UN    </v>
          </cell>
          <cell r="D9038" t="str">
            <v>20,34</v>
          </cell>
        </row>
        <row r="9039">
          <cell r="A9039">
            <v>37968</v>
          </cell>
          <cell r="B9039" t="str">
            <v xml:space="preserve">JOELHO CPVC, SOLDAVEL, 45 GRAUS, 54 MM, PARA AGUA QUENTE                                                                                                                                                                                                                                                                                                                                                                                                                                                  </v>
          </cell>
          <cell r="C9039" t="str">
            <v xml:space="preserve">UN    </v>
          </cell>
          <cell r="D9039" t="str">
            <v>44,60</v>
          </cell>
        </row>
        <row r="9040">
          <cell r="A9040">
            <v>37969</v>
          </cell>
          <cell r="B9040" t="str">
            <v xml:space="preserve">JOELHO CPVC, SOLDAVEL, 45 GRAUS, 73 MM, PARA AGUA QUENTE                                                                                                                                                                                                                                                                                                                                                                                                                                                  </v>
          </cell>
          <cell r="C9040" t="str">
            <v xml:space="preserve">UN    </v>
          </cell>
          <cell r="D9040" t="str">
            <v>119,16</v>
          </cell>
        </row>
        <row r="9041">
          <cell r="A9041">
            <v>37970</v>
          </cell>
          <cell r="B9041" t="str">
            <v xml:space="preserve">JOELHO CPVC, SOLDAVEL, 45 GRAUS, 89 MM, PARA AGUA QUENTE                                                                                                                                                                                                                                                                                                                                                                                                                                                  </v>
          </cell>
          <cell r="C9041" t="str">
            <v xml:space="preserve">UN    </v>
          </cell>
          <cell r="D9041" t="str">
            <v>139,01</v>
          </cell>
        </row>
        <row r="9042">
          <cell r="A9042">
            <v>21118</v>
          </cell>
          <cell r="B9042" t="str">
            <v xml:space="preserve">JOELHO CPVC, SOLDAVEL, 90 GRAUS, 15 MM, PARA AGUA QUENTE                                                                                                                                                                                                                                                                                                                                                                                                                                                  </v>
          </cell>
          <cell r="C9042" t="str">
            <v xml:space="preserve">UN    </v>
          </cell>
          <cell r="D9042" t="str">
            <v>2,19</v>
          </cell>
        </row>
        <row r="9043">
          <cell r="A9043">
            <v>37956</v>
          </cell>
          <cell r="B9043" t="str">
            <v xml:space="preserve">JOELHO CPVC, SOLDAVEL, 90 GRAUS, 22 MM, PARA AGUA QUENTE                                                                                                                                                                                                                                                                                                                                                                                                                                                  </v>
          </cell>
          <cell r="C9043" t="str">
            <v xml:space="preserve">UN    </v>
          </cell>
          <cell r="D9043" t="str">
            <v>3,47</v>
          </cell>
        </row>
        <row r="9044">
          <cell r="A9044">
            <v>37957</v>
          </cell>
          <cell r="B9044" t="str">
            <v xml:space="preserve">JOELHO CPVC, SOLDAVEL, 90 GRAUS, 28 MM, PARA AGUA QUENTE                                                                                                                                                                                                                                                                                                                                                                                                                                                  </v>
          </cell>
          <cell r="C9044" t="str">
            <v xml:space="preserve">UN    </v>
          </cell>
          <cell r="D9044" t="str">
            <v>7,31</v>
          </cell>
        </row>
        <row r="9045">
          <cell r="A9045">
            <v>37958</v>
          </cell>
          <cell r="B9045" t="str">
            <v xml:space="preserve">JOELHO CPVC, SOLDAVEL, 90 GRAUS, 35 MM, PARA AGUA QUENTE                                                                                                                                                                                                                                                                                                                                                                                                                                                  </v>
          </cell>
          <cell r="C9045" t="str">
            <v xml:space="preserve">UN    </v>
          </cell>
          <cell r="D9045" t="str">
            <v>12,68</v>
          </cell>
        </row>
        <row r="9046">
          <cell r="A9046">
            <v>37959</v>
          </cell>
          <cell r="B9046" t="str">
            <v xml:space="preserve">JOELHO CPVC, SOLDAVEL, 90 GRAUS, 42 MM, PARA AGUA QUENTE                                                                                                                                                                                                                                                                                                                                                                                                                                                  </v>
          </cell>
          <cell r="C9046" t="str">
            <v xml:space="preserve">UN    </v>
          </cell>
          <cell r="D9046" t="str">
            <v>20,34</v>
          </cell>
        </row>
        <row r="9047">
          <cell r="A9047">
            <v>37960</v>
          </cell>
          <cell r="B9047" t="str">
            <v xml:space="preserve">JOELHO CPVC, SOLDAVEL, 90 GRAUS, 54 MM, PARA AGUA QUENTE                                                                                                                                                                                                                                                                                                                                                                                                                                                  </v>
          </cell>
          <cell r="C9047" t="str">
            <v xml:space="preserve">UN    </v>
          </cell>
          <cell r="D9047" t="str">
            <v>43,80</v>
          </cell>
        </row>
        <row r="9048">
          <cell r="A9048">
            <v>37961</v>
          </cell>
          <cell r="B9048" t="str">
            <v xml:space="preserve">JOELHO CPVC, SOLDAVEL, 90 GRAUS, 73 MM, PARA AGUA QUENTE                                                                                                                                                                                                                                                                                                                                                                                                                                                  </v>
          </cell>
          <cell r="C9048" t="str">
            <v xml:space="preserve">UN    </v>
          </cell>
          <cell r="D9048" t="str">
            <v>116,20</v>
          </cell>
        </row>
        <row r="9049">
          <cell r="A9049">
            <v>37962</v>
          </cell>
          <cell r="B9049" t="str">
            <v xml:space="preserve">JOELHO CPVC, SOLDAVEL, 90 GRAUS, 89 MM, PARA AGUA QUENTE                                                                                                                                                                                                                                                                                                                                                                                                                                                  </v>
          </cell>
          <cell r="C9049" t="str">
            <v xml:space="preserve">UN    </v>
          </cell>
          <cell r="D9049" t="str">
            <v>135,03</v>
          </cell>
        </row>
        <row r="9050">
          <cell r="A9050">
            <v>3533</v>
          </cell>
          <cell r="B9050" t="str">
            <v xml:space="preserve">JOELHO DE REDUCAO, PVC SOLDAVEL, 90 GRAUS,  25 MM X 20 MM, PARA AGUA FRIA PREDIAL                                                                                                                                                                                                                                                                                                                                                                                                                         </v>
          </cell>
          <cell r="C9050" t="str">
            <v xml:space="preserve">UN    </v>
          </cell>
          <cell r="D9050" t="str">
            <v>1,43</v>
          </cell>
        </row>
        <row r="9051">
          <cell r="A9051">
            <v>3538</v>
          </cell>
          <cell r="B9051" t="str">
            <v xml:space="preserve">JOELHO DE REDUCAO, PVC SOLDAVEL, 90 GRAUS,  32 MM X 25 MM, PARA AGUA FRIA PREDIAL                                                                                                                                                                                                                                                                                                                                                                                                                         </v>
          </cell>
          <cell r="C9051" t="str">
            <v xml:space="preserve">UN    </v>
          </cell>
          <cell r="D9051" t="str">
            <v>2,46</v>
          </cell>
        </row>
        <row r="9052">
          <cell r="A9052">
            <v>3497</v>
          </cell>
          <cell r="B9052" t="str">
            <v xml:space="preserve">JOELHO DE REDUCAO, PVC, ROSCAVEL COM BUCHA DE LATAO, 90 GRAUS,  3/4" X 1/2", PARA AGUA FRIA PREDIAL                                                                                                                                                                                                                                                                                                                                                                                                       </v>
          </cell>
          <cell r="C9052" t="str">
            <v xml:space="preserve">UN    </v>
          </cell>
          <cell r="D9052" t="str">
            <v>9,21</v>
          </cell>
        </row>
        <row r="9053">
          <cell r="A9053">
            <v>3498</v>
          </cell>
          <cell r="B9053" t="str">
            <v xml:space="preserve">JOELHO DE REDUCAO, PVC, ROSCAVEL, 90 GRAUS, 1" X 3/4", PARA AGUA FRIA PREDIAL                                                                                                                                                                                                                                                                                                                                                                                                                             </v>
          </cell>
          <cell r="C9053" t="str">
            <v xml:space="preserve">UN    </v>
          </cell>
          <cell r="D9053" t="str">
            <v>2,92</v>
          </cell>
        </row>
        <row r="9054">
          <cell r="A9054">
            <v>3496</v>
          </cell>
          <cell r="B9054" t="str">
            <v xml:space="preserve">JOELHO DE REDUCAO, PVC, ROSCAVEL, 90 GRAUS, 3/4" X 1/2", PARA AGUA FRIA PREDIAL                                                                                                                                                                                                                                                                                                                                                                                                                           </v>
          </cell>
          <cell r="C9054" t="str">
            <v xml:space="preserve">UN    </v>
          </cell>
          <cell r="D9054" t="str">
            <v>2,36</v>
          </cell>
        </row>
        <row r="9055">
          <cell r="A9055">
            <v>38429</v>
          </cell>
          <cell r="B9055" t="str">
            <v xml:space="preserve">JOELHO DE TRANSICAO, CPVC, SOLDAVEL, 90 GRAUS, 15 MM X 1/2", PARA AGUA QUENTE                                                                                                                                                                                                                                                                                                                                                                                                                             </v>
          </cell>
          <cell r="C9055" t="str">
            <v xml:space="preserve">UN    </v>
          </cell>
          <cell r="D9055" t="str">
            <v>7,39</v>
          </cell>
        </row>
        <row r="9056">
          <cell r="A9056">
            <v>38431</v>
          </cell>
          <cell r="B9056" t="str">
            <v xml:space="preserve">JOELHO DE TRANSICAO, CPVC, SOLDAVEL, 90 GRAUS, 22 MM X 1/2", PARA AGUA QUENTE                                                                                                                                                                                                                                                                                                                                                                                                                             </v>
          </cell>
          <cell r="C9056" t="str">
            <v xml:space="preserve">UN    </v>
          </cell>
          <cell r="D9056" t="str">
            <v>11,71</v>
          </cell>
        </row>
        <row r="9057">
          <cell r="A9057">
            <v>38430</v>
          </cell>
          <cell r="B9057" t="str">
            <v xml:space="preserve">JOELHO DE TRANSICAO, CPVC, SOLDAVEL, 90 GRAUS, 22 MM X 3/4", PARA AGUA QUENTE                                                                                                                                                                                                                                                                                                                                                                                                                             </v>
          </cell>
          <cell r="C9057" t="str">
            <v xml:space="preserve">UN    </v>
          </cell>
          <cell r="D9057" t="str">
            <v>14,97</v>
          </cell>
        </row>
        <row r="9058">
          <cell r="A9058">
            <v>36348</v>
          </cell>
          <cell r="B9058" t="str">
            <v xml:space="preserve">JOELHO PPR 45 GRAUS, SOLDAVEL,  DN 20 MM, PARA AGUA QUENTE PREDIAL                                                                                                                                                                                                                                                                                                                                                                                                                                        </v>
          </cell>
          <cell r="C9058" t="str">
            <v xml:space="preserve">UN    </v>
          </cell>
          <cell r="D9058" t="str">
            <v>1,03</v>
          </cell>
        </row>
        <row r="9059">
          <cell r="A9059">
            <v>36349</v>
          </cell>
          <cell r="B9059" t="str">
            <v xml:space="preserve">JOELHO PPR 45 GRAUS, SOLDAVEL, DN 25 MM, PARA AGUA QUENTE PREDIAL                                                                                                                                                                                                                                                                                                                                                                                                                                         </v>
          </cell>
          <cell r="C9059" t="str">
            <v xml:space="preserve">UN    </v>
          </cell>
          <cell r="D9059" t="str">
            <v>1,55</v>
          </cell>
        </row>
        <row r="9060">
          <cell r="A9060">
            <v>38433</v>
          </cell>
          <cell r="B9060" t="str">
            <v xml:space="preserve">JOELHO PPR, 45 GRAUS, SOLDAVEL, DN 32 MM, PARA AGUA QUENTE PREDIAL                                                                                                                                                                                                                                                                                                                                                                                                                                        </v>
          </cell>
          <cell r="C9060" t="str">
            <v xml:space="preserve">UN    </v>
          </cell>
          <cell r="D9060" t="str">
            <v>2,87</v>
          </cell>
        </row>
        <row r="9061">
          <cell r="A9061">
            <v>38440</v>
          </cell>
          <cell r="B9061" t="str">
            <v xml:space="preserve">JOELHO PPR, 90 GRAUS, SOLDAVEL, DN 110 MM, PARA AGUA QUENTE PREDIAL                                                                                                                                                                                                                                                                                                                                                                                                                                       </v>
          </cell>
          <cell r="C9061" t="str">
            <v xml:space="preserve">UN    </v>
          </cell>
          <cell r="D9061" t="str">
            <v>99,25</v>
          </cell>
        </row>
        <row r="9062">
          <cell r="A9062">
            <v>36359</v>
          </cell>
          <cell r="B9062" t="str">
            <v xml:space="preserve">JOELHO PPR, 90 GRAUS, SOLDAVEL, DN 20 MM, PARA AGUA QUENTE PREDIAL                                                                                                                                                                                                                                                                                                                                                                                                                                        </v>
          </cell>
          <cell r="C9062" t="str">
            <v xml:space="preserve">UN    </v>
          </cell>
          <cell r="D9062" t="str">
            <v>1,23</v>
          </cell>
        </row>
        <row r="9063">
          <cell r="A9063">
            <v>36360</v>
          </cell>
          <cell r="B9063" t="str">
            <v xml:space="preserve">JOELHO PPR, 90 GRAUS, SOLDAVEL, DN 25 MM, PARA AGUA QUENTE PREDIAL                                                                                                                                                                                                                                                                                                                                                                                                                                        </v>
          </cell>
          <cell r="C9063" t="str">
            <v xml:space="preserve">UN    </v>
          </cell>
          <cell r="D9063" t="str">
            <v>1,90</v>
          </cell>
        </row>
        <row r="9064">
          <cell r="A9064">
            <v>38434</v>
          </cell>
          <cell r="B9064" t="str">
            <v xml:space="preserve">JOELHO PPR, 90 GRAUS, SOLDAVEL, DN 32 MM, PARA AGUA QUENTE PREDIAL                                                                                                                                                                                                                                                                                                                                                                                                                                        </v>
          </cell>
          <cell r="C9064" t="str">
            <v xml:space="preserve">UN    </v>
          </cell>
          <cell r="D9064" t="str">
            <v>2,91</v>
          </cell>
        </row>
        <row r="9065">
          <cell r="A9065">
            <v>38435</v>
          </cell>
          <cell r="B9065" t="str">
            <v xml:space="preserve">JOELHO PPR, 90 GRAUS, SOLDAVEL, DN 40 MM, PARA AGUA QUENTE PREDIAL                                                                                                                                                                                                                                                                                                                                                                                                                                        </v>
          </cell>
          <cell r="C9065" t="str">
            <v xml:space="preserve">UN    </v>
          </cell>
          <cell r="D9065" t="str">
            <v>5,53</v>
          </cell>
        </row>
        <row r="9066">
          <cell r="A9066">
            <v>38436</v>
          </cell>
          <cell r="B9066" t="str">
            <v xml:space="preserve">JOELHO PPR, 90 GRAUS, SOLDAVEL, DN 50 MM, PARA AGUA QUENTE PREDIAL                                                                                                                                                                                                                                                                                                                                                                                                                                        </v>
          </cell>
          <cell r="C9066" t="str">
            <v xml:space="preserve">UN    </v>
          </cell>
          <cell r="D9066" t="str">
            <v>11,44</v>
          </cell>
        </row>
        <row r="9067">
          <cell r="A9067">
            <v>38437</v>
          </cell>
          <cell r="B9067" t="str">
            <v xml:space="preserve">JOELHO PPR, 90 GRAUS, SOLDAVEL, DN 63 MM, PARA AGUA QUENTE PREDIAL                                                                                                                                                                                                                                                                                                                                                                                                                                        </v>
          </cell>
          <cell r="C9067" t="str">
            <v xml:space="preserve">UN    </v>
          </cell>
          <cell r="D9067" t="str">
            <v>17,18</v>
          </cell>
        </row>
        <row r="9068">
          <cell r="A9068">
            <v>38438</v>
          </cell>
          <cell r="B9068" t="str">
            <v xml:space="preserve">JOELHO PPR, 90 GRAUS, SOLDAVEL, DN 75 MM, PARA AGUA QUENTE PREDIAL                                                                                                                                                                                                                                                                                                                                                                                                                                        </v>
          </cell>
          <cell r="C9068" t="str">
            <v xml:space="preserve">UN    </v>
          </cell>
          <cell r="D9068" t="str">
            <v>43,41</v>
          </cell>
        </row>
        <row r="9069">
          <cell r="A9069">
            <v>38439</v>
          </cell>
          <cell r="B9069" t="str">
            <v xml:space="preserve">JOELHO PPR, 90 GRAUS, SOLDAVEL, DN 90 MM, PARA AGUA QUENTE PREDIAL                                                                                                                                                                                                                                                                                                                                                                                                                                        </v>
          </cell>
          <cell r="C9069" t="str">
            <v xml:space="preserve">UN    </v>
          </cell>
          <cell r="D9069" t="str">
            <v>66,17</v>
          </cell>
        </row>
        <row r="9070">
          <cell r="A9070">
            <v>10836</v>
          </cell>
          <cell r="B9070" t="str">
            <v xml:space="preserve">JOELHO PVC COM VISITA, 90 GRAUS, DN 100 X 50 MM, SERIE NORMAL, PARA ESGOTO PREDIAL                                                                                                                                                                                                                                                                                                                                                                                                                        </v>
          </cell>
          <cell r="C9070" t="str">
            <v xml:space="preserve">UN    </v>
          </cell>
          <cell r="D9070" t="str">
            <v>13,08</v>
          </cell>
        </row>
        <row r="9071">
          <cell r="A9071">
            <v>20128</v>
          </cell>
          <cell r="B9071" t="str">
            <v xml:space="preserve">JOELHO PVC LEVE, 45 GRAUS, DN 150 MM, PARA ESGOTO PREDIAL                                                                                                                                                                                                                                                                                                                                                                                                                                                 </v>
          </cell>
          <cell r="C9071" t="str">
            <v xml:space="preserve">UN    </v>
          </cell>
          <cell r="D9071" t="str">
            <v>38,33</v>
          </cell>
        </row>
        <row r="9072">
          <cell r="A9072">
            <v>20131</v>
          </cell>
          <cell r="B9072" t="str">
            <v xml:space="preserve">JOELHO PVC LEVE, 90 GRAUS, DN 150 MM, PARA ESGOTO PREDIAL                                                                                                                                                                                                                                                                                                                                                                                                                                                 </v>
          </cell>
          <cell r="C9072" t="str">
            <v xml:space="preserve">UN    </v>
          </cell>
          <cell r="D9072" t="str">
            <v>34,99</v>
          </cell>
        </row>
        <row r="9073">
          <cell r="A9073">
            <v>3521</v>
          </cell>
          <cell r="B9073" t="str">
            <v xml:space="preserve">JOELHO PVC,  SOLDAVEL COM ROSCA, 90 GRAUS, 20 MM X 1/2", PARA AGUA FRIA PREDIAL                                                                                                                                                                                                                                                                                                                                                                                                                           </v>
          </cell>
          <cell r="C9073" t="str">
            <v xml:space="preserve">UN    </v>
          </cell>
          <cell r="D9073" t="str">
            <v>1,24</v>
          </cell>
        </row>
        <row r="9074">
          <cell r="A9074">
            <v>3531</v>
          </cell>
          <cell r="B9074" t="str">
            <v xml:space="preserve">JOELHO PVC,  SOLDAVEL COM ROSCA, 90 GRAUS, 25 MM X 1/2", PARA AGUA FRIA PREDIAL                                                                                                                                                                                                                                                                                                                                                                                                                           </v>
          </cell>
          <cell r="C9074" t="str">
            <v xml:space="preserve">UN    </v>
          </cell>
          <cell r="D9074" t="str">
            <v>1,40</v>
          </cell>
        </row>
        <row r="9075">
          <cell r="A9075">
            <v>3522</v>
          </cell>
          <cell r="B9075" t="str">
            <v xml:space="preserve">JOELHO PVC,  SOLDAVEL COM ROSCA, 90 GRAUS, 25 MM X 3/4", PARA AGUA FRIA PREDIAL                                                                                                                                                                                                                                                                                                                                                                                                                           </v>
          </cell>
          <cell r="C9075" t="str">
            <v xml:space="preserve">UN    </v>
          </cell>
          <cell r="D9075" t="str">
            <v>2,09</v>
          </cell>
        </row>
        <row r="9076">
          <cell r="A9076">
            <v>3527</v>
          </cell>
          <cell r="B9076" t="str">
            <v xml:space="preserve">JOELHO PVC,  SOLDAVEL COM ROSCA, 90 GRAUS, 32 MM X 3/4", PARA AGUA FRIA PREDIAL                                                                                                                                                                                                                                                                                                                                                                                                                           </v>
          </cell>
          <cell r="C9076" t="str">
            <v xml:space="preserve">UN    </v>
          </cell>
          <cell r="D9076" t="str">
            <v>7,19</v>
          </cell>
        </row>
        <row r="9077">
          <cell r="A9077">
            <v>10835</v>
          </cell>
          <cell r="B9077" t="str">
            <v xml:space="preserve">JOELHO PVC, COM BOLSA E ANEL, 90 GRAUS, DN 40 X *38* MM, SERIE NORMAL, PARA ESGOTO PREDIAL                                                                                                                                                                                                                                                                                                                                                                                                                </v>
          </cell>
          <cell r="C9077" t="str">
            <v xml:space="preserve">UN    </v>
          </cell>
          <cell r="D9077" t="str">
            <v>2,74</v>
          </cell>
        </row>
        <row r="9078">
          <cell r="A9078">
            <v>3475</v>
          </cell>
          <cell r="B9078" t="str">
            <v xml:space="preserve">JOELHO PVC, ROSCAVEL, 45 GRAUS, 1/2", PARA AGUA FRIA PREDIAL                                                                                                                                                                                                                                                                                                                                                                                                                                              </v>
          </cell>
          <cell r="C9078" t="str">
            <v xml:space="preserve">UN    </v>
          </cell>
          <cell r="D9078" t="str">
            <v>2,41</v>
          </cell>
        </row>
        <row r="9079">
          <cell r="A9079">
            <v>3485</v>
          </cell>
          <cell r="B9079" t="str">
            <v xml:space="preserve">JOELHO PVC, ROSCAVEL, 45 GRAUS, 1", PARA AGUA FRIA PREDIAL                                                                                                                                                                                                                                                                                                                                                                                                                                                </v>
          </cell>
          <cell r="C9079" t="str">
            <v xml:space="preserve">UN    </v>
          </cell>
          <cell r="D9079" t="str">
            <v>7,72</v>
          </cell>
        </row>
        <row r="9080">
          <cell r="A9080">
            <v>3534</v>
          </cell>
          <cell r="B9080" t="str">
            <v xml:space="preserve">JOELHO PVC, ROSCAVEL, 45 GRAUS, 3/4", PARA AGUA FRIA PREDIAL                                                                                                                                                                                                                                                                                                                                                                                                                                              </v>
          </cell>
          <cell r="C9080" t="str">
            <v xml:space="preserve">UN    </v>
          </cell>
          <cell r="D9080" t="str">
            <v>3,05</v>
          </cell>
        </row>
        <row r="9081">
          <cell r="A9081">
            <v>3543</v>
          </cell>
          <cell r="B9081" t="str">
            <v xml:space="preserve">JOELHO PVC, ROSCAVEL, 90 GRAUS, 1/2", PARA AGUA FRIA PREDIAL                                                                                                                                                                                                                                                                                                                                                                                                                                              </v>
          </cell>
          <cell r="C9081" t="str">
            <v xml:space="preserve">UN    </v>
          </cell>
          <cell r="D9081" t="str">
            <v>1,53</v>
          </cell>
        </row>
        <row r="9082">
          <cell r="A9082">
            <v>3482</v>
          </cell>
          <cell r="B9082" t="str">
            <v xml:space="preserve">JOELHO PVC, ROSCAVEL, 90 GRAUS, 1", PARA AGUA FRIA PREDIAL                                                                                                                                                                                                                                                                                                                                                                                                                                                </v>
          </cell>
          <cell r="C9082" t="str">
            <v xml:space="preserve">UN    </v>
          </cell>
          <cell r="D9082" t="str">
            <v>3,88</v>
          </cell>
        </row>
        <row r="9083">
          <cell r="A9083">
            <v>3505</v>
          </cell>
          <cell r="B9083" t="str">
            <v xml:space="preserve">JOELHO PVC, ROSCAVEL, 90 GRAUS, 3/4", PARA AGUA FRIA PREDIAL                                                                                                                                                                                                                                                                                                                                                                                                                                              </v>
          </cell>
          <cell r="C9083" t="str">
            <v xml:space="preserve">UN    </v>
          </cell>
          <cell r="D9083" t="str">
            <v>2,20</v>
          </cell>
        </row>
        <row r="9084">
          <cell r="A9084">
            <v>3516</v>
          </cell>
          <cell r="B9084" t="str">
            <v xml:space="preserve">JOELHO PVC, SOLDAVEL, BB, 45 GRAUS, DN 40 MM, PARA ESGOTO PREDIAL                                                                                                                                                                                                                                                                                                                                                                                                                                         </v>
          </cell>
          <cell r="C9084" t="str">
            <v xml:space="preserve">UN    </v>
          </cell>
          <cell r="D9084" t="str">
            <v>0,71</v>
          </cell>
        </row>
        <row r="9085">
          <cell r="A9085">
            <v>3517</v>
          </cell>
          <cell r="B9085" t="str">
            <v xml:space="preserve">JOELHO PVC, SOLDAVEL, BB, 90 GRAUS, DN 40 MM, PARA ESGOTO PREDIAL                                                                                                                                                                                                                                                                                                                                                                                                                                         </v>
          </cell>
          <cell r="C9085" t="str">
            <v xml:space="preserve">UN    </v>
          </cell>
          <cell r="D9085" t="str">
            <v>2,50</v>
          </cell>
        </row>
        <row r="9086">
          <cell r="A9086">
            <v>3515</v>
          </cell>
          <cell r="B9086" t="str">
            <v xml:space="preserve">JOELHO PVC, SOLDAVEL, COM BUCHA DE LATAO, 90 GRAUS, 20 MM X 1/2", PARA AGUA FRIA PREDIAL                                                                                                                                                                                                                                                                                                                                                                                                                  </v>
          </cell>
          <cell r="C9086" t="str">
            <v xml:space="preserve">UN    </v>
          </cell>
          <cell r="D9086" t="str">
            <v>3,56</v>
          </cell>
        </row>
        <row r="9087">
          <cell r="A9087">
            <v>20147</v>
          </cell>
          <cell r="B9087" t="str">
            <v xml:space="preserve">JOELHO PVC, SOLDAVEL, COM BUCHA DE LATAO, 90 GRAUS, 25 MM X 1/2", PARA AGUA FRIA PREDIAL                                                                                                                                                                                                                                                                                                                                                                                                                  </v>
          </cell>
          <cell r="C9087" t="str">
            <v xml:space="preserve">UN    </v>
          </cell>
          <cell r="D9087" t="str">
            <v>3,83</v>
          </cell>
        </row>
        <row r="9088">
          <cell r="A9088">
            <v>3524</v>
          </cell>
          <cell r="B9088" t="str">
            <v xml:space="preserve">JOELHO PVC, SOLDAVEL, COM BUCHA DE LATAO, 90 GRAUS, 25 MM X 3/4", PARA AGUA FRIA PREDIAL                                                                                                                                                                                                                                                                                                                                                                                                                  </v>
          </cell>
          <cell r="C9088" t="str">
            <v xml:space="preserve">UN    </v>
          </cell>
          <cell r="D9088" t="str">
            <v>4,55</v>
          </cell>
        </row>
        <row r="9089">
          <cell r="A9089">
            <v>3532</v>
          </cell>
          <cell r="B9089" t="str">
            <v xml:space="preserve">JOELHO PVC, SOLDAVEL, COM BUCHA DE LATAO, 90 GRAUS, 32 MM X 3/4", PARA AGUA FRIA PREDIAL                                                                                                                                                                                                                                                                                                                                                                                                                  </v>
          </cell>
          <cell r="C9089" t="str">
            <v xml:space="preserve">UN    </v>
          </cell>
          <cell r="D9089" t="str">
            <v>8,32</v>
          </cell>
        </row>
        <row r="9090">
          <cell r="A9090">
            <v>3528</v>
          </cell>
          <cell r="B9090" t="str">
            <v xml:space="preserve">JOELHO PVC, SOLDAVEL, PB, 45 GRAUS, DN 100 MM, PARA ESGOTO PREDIAL                                                                                                                                                                                                                                                                                                                                                                                                                                        </v>
          </cell>
          <cell r="C9090" t="str">
            <v xml:space="preserve">UN    </v>
          </cell>
          <cell r="D9090" t="str">
            <v>5,64</v>
          </cell>
        </row>
        <row r="9091">
          <cell r="A9091">
            <v>37952</v>
          </cell>
          <cell r="B9091" t="str">
            <v xml:space="preserve">JOELHO PVC, SOLDAVEL, PB, 45 GRAUS, DN 150 MM, PARA ESGOTO PREDIAL                                                                                                                                                                                                                                                                                                                                                                                                                                        </v>
          </cell>
          <cell r="C9091" t="str">
            <v xml:space="preserve">UN    </v>
          </cell>
          <cell r="D9091" t="str">
            <v>40,19</v>
          </cell>
        </row>
        <row r="9092">
          <cell r="A9092">
            <v>37951</v>
          </cell>
          <cell r="B9092" t="str">
            <v xml:space="preserve">JOELHO PVC, SOLDAVEL, PB, 45 GRAUS, DN 40 MM, PARA ESGOTO PREDIAL                                                                                                                                                                                                                                                                                                                                                                                                                                         </v>
          </cell>
          <cell r="C9092" t="str">
            <v xml:space="preserve">UN    </v>
          </cell>
          <cell r="D9092" t="str">
            <v>1,46</v>
          </cell>
        </row>
        <row r="9093">
          <cell r="A9093">
            <v>3518</v>
          </cell>
          <cell r="B9093" t="str">
            <v xml:space="preserve">JOELHO PVC, SOLDAVEL, PB, 45 GRAUS, DN 50 MM, PARA ESGOTO PREDIAL                                                                                                                                                                                                                                                                                                                                                                                                                                         </v>
          </cell>
          <cell r="C9093" t="str">
            <v xml:space="preserve">UN    </v>
          </cell>
          <cell r="D9093" t="str">
            <v>2,14</v>
          </cell>
        </row>
        <row r="9094">
          <cell r="A9094">
            <v>3519</v>
          </cell>
          <cell r="B9094" t="str">
            <v xml:space="preserve">JOELHO PVC, SOLDAVEL, PB, 45 GRAUS, DN 75 MM, PARA ESGOTO PREDIAL                                                                                                                                                                                                                                                                                                                                                                                                                                         </v>
          </cell>
          <cell r="C9094" t="str">
            <v xml:space="preserve">UN    </v>
          </cell>
          <cell r="D9094" t="str">
            <v>5,07</v>
          </cell>
        </row>
        <row r="9095">
          <cell r="A9095">
            <v>3520</v>
          </cell>
          <cell r="B9095" t="str">
            <v xml:space="preserve">JOELHO PVC, SOLDAVEL, PB, 90 GRAUS, DN 100 MM, PARA ESGOTO PREDIAL                                                                                                                                                                                                                                                                                                                                                                                                                                        </v>
          </cell>
          <cell r="C9095" t="str">
            <v xml:space="preserve">UN    </v>
          </cell>
          <cell r="D9095" t="str">
            <v>5,68</v>
          </cell>
        </row>
        <row r="9096">
          <cell r="A9096">
            <v>37950</v>
          </cell>
          <cell r="B9096" t="str">
            <v xml:space="preserve">JOELHO PVC, SOLDAVEL, PB, 90 GRAUS, DN 150 MM, PARA ESGOTO PREDIAL                                                                                                                                                                                                                                                                                                                                                                                                                                        </v>
          </cell>
          <cell r="C9096" t="str">
            <v xml:space="preserve">UN    </v>
          </cell>
          <cell r="D9096" t="str">
            <v>34,99</v>
          </cell>
        </row>
        <row r="9097">
          <cell r="A9097">
            <v>37949</v>
          </cell>
          <cell r="B9097" t="str">
            <v xml:space="preserve">JOELHO PVC, SOLDAVEL, PB, 90 GRAUS, DN 40 MM, PARA ESGOTO PREDIAL                                                                                                                                                                                                                                                                                                                                                                                                                                         </v>
          </cell>
          <cell r="C9097" t="str">
            <v xml:space="preserve">UN    </v>
          </cell>
          <cell r="D9097" t="str">
            <v>1,28</v>
          </cell>
        </row>
        <row r="9098">
          <cell r="A9098">
            <v>3526</v>
          </cell>
          <cell r="B9098" t="str">
            <v xml:space="preserve">JOELHO PVC, SOLDAVEL, PB, 90 GRAUS, DN 50 MM, PARA ESGOTO PREDIAL                                                                                                                                                                                                                                                                                                                                                                                                                                         </v>
          </cell>
          <cell r="C9098" t="str">
            <v xml:space="preserve">UN    </v>
          </cell>
          <cell r="D9098" t="str">
            <v>1,72</v>
          </cell>
        </row>
        <row r="9099">
          <cell r="A9099">
            <v>3509</v>
          </cell>
          <cell r="B9099" t="str">
            <v xml:space="preserve">JOELHO PVC, SOLDAVEL, PB, 90 GRAUS, DN 75 MM, PARA ESGOTO PREDIAL                                                                                                                                                                                                                                                                                                                                                                                                                                         </v>
          </cell>
          <cell r="C9099" t="str">
            <v xml:space="preserve">UN    </v>
          </cell>
          <cell r="D9099" t="str">
            <v>4,46</v>
          </cell>
        </row>
        <row r="9100">
          <cell r="A9100">
            <v>3530</v>
          </cell>
          <cell r="B9100" t="str">
            <v xml:space="preserve">JOELHO PVC, SOLDAVEL, 90 GRAUS, 110 MM, PARA AGUA FRIA PREDIAL                                                                                                                                                                                                                                                                                                                                                                                                                                            </v>
          </cell>
          <cell r="C9100" t="str">
            <v xml:space="preserve">UN    </v>
          </cell>
          <cell r="D9100" t="str">
            <v>143,27</v>
          </cell>
        </row>
        <row r="9101">
          <cell r="A9101">
            <v>3542</v>
          </cell>
          <cell r="B9101" t="str">
            <v xml:space="preserve">JOELHO PVC, SOLDAVEL, 90 GRAUS, 20 MM, PARA AGUA FRIA PREDIAL                                                                                                                                                                                                                                                                                                                                                                                                                                             </v>
          </cell>
          <cell r="C9101" t="str">
            <v xml:space="preserve">UN    </v>
          </cell>
          <cell r="D9101" t="str">
            <v>0,33</v>
          </cell>
        </row>
        <row r="9102">
          <cell r="A9102">
            <v>3529</v>
          </cell>
          <cell r="B9102" t="str">
            <v xml:space="preserve">JOELHO PVC, SOLDAVEL, 90 GRAUS, 25 MM, PARA AGUA FRIA PREDIAL                                                                                                                                                                                                                                                                                                                                                                                                                                             </v>
          </cell>
          <cell r="C9102" t="str">
            <v xml:space="preserve">UN    </v>
          </cell>
          <cell r="D9102" t="str">
            <v>0,46</v>
          </cell>
        </row>
        <row r="9103">
          <cell r="A9103">
            <v>3536</v>
          </cell>
          <cell r="B9103" t="str">
            <v xml:space="preserve">JOELHO PVC, SOLDAVEL, 90 GRAUS, 32 MM, PARA AGUA FRIA PREDIAL                                                                                                                                                                                                                                                                                                                                                                                                                                             </v>
          </cell>
          <cell r="C9103" t="str">
            <v xml:space="preserve">UN    </v>
          </cell>
          <cell r="D9103" t="str">
            <v>1,37</v>
          </cell>
        </row>
        <row r="9104">
          <cell r="A9104">
            <v>3535</v>
          </cell>
          <cell r="B9104" t="str">
            <v xml:space="preserve">JOELHO PVC, SOLDAVEL, 90 GRAUS, 40 MM, PARA AGUA FRIA PREDIAL                                                                                                                                                                                                                                                                                                                                                                                                                                             </v>
          </cell>
          <cell r="C9104" t="str">
            <v xml:space="preserve">UN    </v>
          </cell>
          <cell r="D9104" t="str">
            <v>3,25</v>
          </cell>
        </row>
        <row r="9105">
          <cell r="A9105">
            <v>3540</v>
          </cell>
          <cell r="B9105" t="str">
            <v xml:space="preserve">JOELHO PVC, SOLDAVEL, 90 GRAUS, 50 MM, PARA AGUA FRIA PREDIAL                                                                                                                                                                                                                                                                                                                                                                                                                                             </v>
          </cell>
          <cell r="C9105" t="str">
            <v xml:space="preserve">UN    </v>
          </cell>
          <cell r="D9105" t="str">
            <v>3,52</v>
          </cell>
        </row>
        <row r="9106">
          <cell r="A9106">
            <v>3539</v>
          </cell>
          <cell r="B9106" t="str">
            <v xml:space="preserve">JOELHO PVC, SOLDAVEL, 90 GRAUS, 60 MM, PARA AGUA FRIA PREDIAL                                                                                                                                                                                                                                                                                                                                                                                                                                             </v>
          </cell>
          <cell r="C9106" t="str">
            <v xml:space="preserve">UN    </v>
          </cell>
          <cell r="D9106" t="str">
            <v>15,28</v>
          </cell>
        </row>
        <row r="9107">
          <cell r="A9107">
            <v>3513</v>
          </cell>
          <cell r="B9107" t="str">
            <v xml:space="preserve">JOELHO PVC, SOLDAVEL, 90 GRAUS, 85 MM, PARA AGUA FRIA PREDIAL                                                                                                                                                                                                                                                                                                                                                                                                                                             </v>
          </cell>
          <cell r="C9107" t="str">
            <v xml:space="preserve">UN    </v>
          </cell>
          <cell r="D9107" t="str">
            <v>67,91</v>
          </cell>
        </row>
        <row r="9108">
          <cell r="A9108">
            <v>3492</v>
          </cell>
          <cell r="B9108" t="str">
            <v xml:space="preserve">JOELHO PVC, 45 GRAUS, ROSCAVEL,  1 1/2", AGUA FRIA PREDIAL                                                                                                                                                                                                                                                                                                                                                                                                                                                </v>
          </cell>
          <cell r="C9108" t="str">
            <v xml:space="preserve">UN    </v>
          </cell>
          <cell r="D9108" t="str">
            <v>13,07</v>
          </cell>
        </row>
        <row r="9109">
          <cell r="A9109">
            <v>3491</v>
          </cell>
          <cell r="B9109" t="str">
            <v xml:space="preserve">JOELHO PVC, 45 GRAUS, ROSCAVEL, 1 1/4",  AGUA FRIA PREDIAL                                                                                                                                                                                                                                                                                                                                                                                                                                                </v>
          </cell>
          <cell r="C9109" t="str">
            <v xml:space="preserve">UN    </v>
          </cell>
          <cell r="D9109" t="str">
            <v>7,45</v>
          </cell>
        </row>
        <row r="9110">
          <cell r="A9110">
            <v>3493</v>
          </cell>
          <cell r="B9110" t="str">
            <v xml:space="preserve">JOELHO PVC, 45 GRAUS, ROSCAVEL, 2", AGUA FRIA PREDIAL                                                                                                                                                                                                                                                                                                                                                                                                                                                     </v>
          </cell>
          <cell r="C9110" t="str">
            <v xml:space="preserve">UN    </v>
          </cell>
          <cell r="D9110" t="str">
            <v>17,87</v>
          </cell>
        </row>
        <row r="9111">
          <cell r="A9111">
            <v>12628</v>
          </cell>
          <cell r="B9111" t="str">
            <v xml:space="preserve">JOELHO PVC, 60 GRAUS, DIAMETRO ENTRE 80 E 100 MM, PARA DRENAGEM PLUVIAL PREDIAL                                                                                                                                                                                                                                                                                                                                                                                                                           </v>
          </cell>
          <cell r="C9111" t="str">
            <v xml:space="preserve">UN    </v>
          </cell>
          <cell r="D9111" t="str">
            <v>6,46</v>
          </cell>
        </row>
        <row r="9112">
          <cell r="A9112">
            <v>12629</v>
          </cell>
          <cell r="B9112" t="str">
            <v xml:space="preserve">JOELHO PVC, 90 GRAUS, DIAMETRO ENTRE 80 E 100 MM, PARA DRENAGEM PLUVIAL PREDIAL                                                                                                                                                                                                                                                                                                                                                                                                                           </v>
          </cell>
          <cell r="C9112" t="str">
            <v xml:space="preserve">UN    </v>
          </cell>
          <cell r="D9112" t="str">
            <v>7,01</v>
          </cell>
        </row>
        <row r="9113">
          <cell r="A9113">
            <v>3481</v>
          </cell>
          <cell r="B9113" t="str">
            <v xml:space="preserve">JOELHO PVC, 90 GRAUS, ROSCAVEL, 1 1/2",  AGUA FRIA PREDIAL                                                                                                                                                                                                                                                                                                                                                                                                                                                </v>
          </cell>
          <cell r="C9113" t="str">
            <v xml:space="preserve">UN    </v>
          </cell>
          <cell r="D9113" t="str">
            <v>9,05</v>
          </cell>
        </row>
        <row r="9114">
          <cell r="A9114">
            <v>3510</v>
          </cell>
          <cell r="B9114" t="str">
            <v xml:space="preserve">JOELHO PVC, 90 GRAUS, ROSCAVEL, 1 1/4", AGUA FRIA PREDIAL                                                                                                                                                                                                                                                                                                                                                                                                                                                 </v>
          </cell>
          <cell r="C9114" t="str">
            <v xml:space="preserve">UN    </v>
          </cell>
          <cell r="D9114" t="str">
            <v>8,46</v>
          </cell>
        </row>
        <row r="9115">
          <cell r="A9115">
            <v>3508</v>
          </cell>
          <cell r="B9115" t="str">
            <v xml:space="preserve">JOELHO PVC, 90 GRAUS, ROSCAVEL, 2", AGUA FRIA PREDIAL                                                                                                                                                                                                                                                                                                                                                                                                                                                     </v>
          </cell>
          <cell r="C9115" t="str">
            <v xml:space="preserve">UN    </v>
          </cell>
          <cell r="D9115" t="str">
            <v>22,12</v>
          </cell>
        </row>
        <row r="9116">
          <cell r="A9116">
            <v>38939</v>
          </cell>
          <cell r="B9116" t="str">
            <v xml:space="preserve">JOELHO ROSCA FEMEA MOVEL, METALICO, PARA CONEXAO COM ANEL DESLIZANTE EM TUBO PEX, DN 16 MM X 1/2"                                                                                                                                                                                                                                                                                                                                                                                                         </v>
          </cell>
          <cell r="C9116" t="str">
            <v xml:space="preserve">UN    </v>
          </cell>
          <cell r="D9116" t="str">
            <v>12,91</v>
          </cell>
        </row>
        <row r="9117">
          <cell r="A9117">
            <v>38940</v>
          </cell>
          <cell r="B9117" t="str">
            <v xml:space="preserve">JOELHO ROSCA FEMEA MOVEL, METALICO, PARA CONEXAO COM ANEL DESLIZANTE EM TUBO PEX, DN 20 MM X 1/2"                                                                                                                                                                                                                                                                                                                                                                                                         </v>
          </cell>
          <cell r="C9117" t="str">
            <v xml:space="preserve">UN    </v>
          </cell>
          <cell r="D9117" t="str">
            <v>19,70</v>
          </cell>
        </row>
        <row r="9118">
          <cell r="A9118">
            <v>38941</v>
          </cell>
          <cell r="B9118" t="str">
            <v xml:space="preserve">JOELHO ROSCA FEMEA MOVEL, METALICO, PARA CONEXAO COM ANEL DESLIZANTE EM TUBO PEX, DN 20 MM X 3/4"                                                                                                                                                                                                                                                                                                                                                                                                         </v>
          </cell>
          <cell r="C9118" t="str">
            <v xml:space="preserve">UN    </v>
          </cell>
          <cell r="D9118" t="str">
            <v>23,28</v>
          </cell>
        </row>
        <row r="9119">
          <cell r="A9119">
            <v>38942</v>
          </cell>
          <cell r="B9119" t="str">
            <v xml:space="preserve">JOELHO ROSCA FEMEA MOVEL, METALICO, PARA CONEXAO COM ANEL DESLIZANTE EM TUBO PEX, DN 25 MM X 3/4"                                                                                                                                                                                                                                                                                                                                                                                                         </v>
          </cell>
          <cell r="C9119" t="str">
            <v xml:space="preserve">UN    </v>
          </cell>
          <cell r="D9119" t="str">
            <v>26,07</v>
          </cell>
        </row>
        <row r="9120">
          <cell r="A9120">
            <v>38987</v>
          </cell>
          <cell r="B9120" t="str">
            <v xml:space="preserve">JOELHO 45 GRAUS, PPR, SOLDAVEL, F/ F, DN 40 MM, PARA AQUA QUENTE E FRIA PREDIAL                                                                                                                                                                                                                                                                                                                                                                                                                           </v>
          </cell>
          <cell r="C9120" t="str">
            <v xml:space="preserve">UN    </v>
          </cell>
          <cell r="D9120" t="str">
            <v>5,15</v>
          </cell>
        </row>
        <row r="9121">
          <cell r="A9121">
            <v>38988</v>
          </cell>
          <cell r="B9121" t="str">
            <v xml:space="preserve">JOELHO 45 GRAUS, PPR, SOLDAVEL, F/ F, DN 50 MM, PARA AQUA QUENTE E FRIA PREDIAL                                                                                                                                                                                                                                                                                                                                                                                                                           </v>
          </cell>
          <cell r="C9121" t="str">
            <v xml:space="preserve">UN    </v>
          </cell>
          <cell r="D9121" t="str">
            <v>11,96</v>
          </cell>
        </row>
        <row r="9122">
          <cell r="A9122">
            <v>38989</v>
          </cell>
          <cell r="B9122" t="str">
            <v xml:space="preserve">JOELHO 45 GRAUS, PPR, SOLDAVEL, F/ F, DN 63 MM, PARA AQUA QUENTE E FRIA PREDIAL                                                                                                                                                                                                                                                                                                                                                                                                                           </v>
          </cell>
          <cell r="C9122" t="str">
            <v xml:space="preserve">UN    </v>
          </cell>
          <cell r="D9122" t="str">
            <v>15,90</v>
          </cell>
        </row>
        <row r="9123">
          <cell r="A9123">
            <v>38990</v>
          </cell>
          <cell r="B9123" t="str">
            <v xml:space="preserve">JOELHO 45 GRAUS, PPR, SOLDAVEL, F/ F, DN 75 MM, PARA AQUA QUENTE E FRIA PREDIAL                                                                                                                                                                                                                                                                                                                                                                                                                           </v>
          </cell>
          <cell r="C9123" t="str">
            <v xml:space="preserve">UN    </v>
          </cell>
          <cell r="D9123" t="str">
            <v>41,91</v>
          </cell>
        </row>
        <row r="9124">
          <cell r="A9124">
            <v>38991</v>
          </cell>
          <cell r="B9124" t="str">
            <v xml:space="preserve">JOELHO 45 GRAUS, PPR, SOLDAVEL, F/ F, DN 90 MM, PARA AQUA QUENTE E FRIA PREDIAL                                                                                                                                                                                                                                                                                                                                                                                                                           </v>
          </cell>
          <cell r="C9124" t="str">
            <v xml:space="preserve">UN    </v>
          </cell>
          <cell r="D9124" t="str">
            <v>84,67</v>
          </cell>
        </row>
        <row r="9125">
          <cell r="A9125">
            <v>38913</v>
          </cell>
          <cell r="B9125" t="str">
            <v xml:space="preserve">JOELHO 90 GRAUS, METALICO, PARA CONEXAO COM ANEL DESLIZANTE EM TUBO PEX, DN 16 MM                                                                                                                                                                                                                                                                                                                                                                                                                         </v>
          </cell>
          <cell r="C9125" t="str">
            <v xml:space="preserve">UN    </v>
          </cell>
          <cell r="D9125" t="str">
            <v>11,98</v>
          </cell>
        </row>
        <row r="9126">
          <cell r="A9126">
            <v>38914</v>
          </cell>
          <cell r="B9126" t="str">
            <v xml:space="preserve">JOELHO 90 GRAUS, METALICO, PARA CONEXAO COM ANEL DESLIZANTE EM TUBO PEX, DN 20 MM                                                                                                                                                                                                                                                                                                                                                                                                                         </v>
          </cell>
          <cell r="C9126" t="str">
            <v xml:space="preserve">UN    </v>
          </cell>
          <cell r="D9126" t="str">
            <v>13,89</v>
          </cell>
        </row>
        <row r="9127">
          <cell r="A9127">
            <v>38915</v>
          </cell>
          <cell r="B9127" t="str">
            <v xml:space="preserve">JOELHO 90 GRAUS, METALICO, PARA CONEXAO COM ANEL DESLIZANTE EM TUBO PEX, DN 25 MM                                                                                                                                                                                                                                                                                                                                                                                                                         </v>
          </cell>
          <cell r="C9127" t="str">
            <v xml:space="preserve">UN    </v>
          </cell>
          <cell r="D9127" t="str">
            <v>24,12</v>
          </cell>
        </row>
        <row r="9128">
          <cell r="A9128">
            <v>38916</v>
          </cell>
          <cell r="B9128" t="str">
            <v xml:space="preserve">JOELHO 90 GRAUS, METALICO, PARA CONEXAO COM ANEL DESLIZANTE EM TUBO PEX, DN 32 MM                                                                                                                                                                                                                                                                                                                                                                                                                         </v>
          </cell>
          <cell r="C9128" t="str">
            <v xml:space="preserve">UN    </v>
          </cell>
          <cell r="D9128" t="str">
            <v>31,82</v>
          </cell>
        </row>
        <row r="9129">
          <cell r="A9129">
            <v>39300</v>
          </cell>
          <cell r="B9129" t="str">
            <v xml:space="preserve">JOELHO 90 GRAUS, PLASTICO, PARA CONEXAO COM CRIMPAGEM EM TUBO PEX, DN 16 MM                                                                                                                                                                                                                                                                                                                                                                                                                               </v>
          </cell>
          <cell r="C9129" t="str">
            <v xml:space="preserve">UN    </v>
          </cell>
          <cell r="D9129" t="str">
            <v>10,82</v>
          </cell>
        </row>
        <row r="9130">
          <cell r="A9130">
            <v>39301</v>
          </cell>
          <cell r="B9130" t="str">
            <v xml:space="preserve">JOELHO 90 GRAUS, PLASTICO, PARA CONEXAO COM CRIMPAGEM EM TUBO PEX, DN 20 MM                                                                                                                                                                                                                                                                                                                                                                                                                               </v>
          </cell>
          <cell r="C9130" t="str">
            <v xml:space="preserve">UN    </v>
          </cell>
          <cell r="D9130" t="str">
            <v>15,01</v>
          </cell>
        </row>
        <row r="9131">
          <cell r="A9131">
            <v>39302</v>
          </cell>
          <cell r="B9131" t="str">
            <v xml:space="preserve">JOELHO 90 GRAUS, PLASTICO, PARA CONEXAO COM CRIMPAGEM EM TUBO PEX, DN 25 MM                                                                                                                                                                                                                                                                                                                                                                                                                               </v>
          </cell>
          <cell r="C9131" t="str">
            <v xml:space="preserve">UN    </v>
          </cell>
          <cell r="D9131" t="str">
            <v>18,86</v>
          </cell>
        </row>
        <row r="9132">
          <cell r="A9132">
            <v>39303</v>
          </cell>
          <cell r="B9132" t="str">
            <v xml:space="preserve">JOELHO 90 GRAUS, PLASTICO, PARA CONEXAO COM CRIMPAGEM EM TUBO PEX, DN 32 MM                                                                                                                                                                                                                                                                                                                                                                                                                               </v>
          </cell>
          <cell r="C9132" t="str">
            <v xml:space="preserve">UN    </v>
          </cell>
          <cell r="D9132" t="str">
            <v>33,17</v>
          </cell>
        </row>
        <row r="9133">
          <cell r="A9133">
            <v>38923</v>
          </cell>
          <cell r="B9133" t="str">
            <v xml:space="preserve">JOELHO 90 GRAUS, ROSCA FEMEA TERMINAL, METALICO, PARA CONEXAO COM ANEL DESLIZANTE EM TUBO PEX, DN 16 MM X 1/2"                                                                                                                                                                                                                                                                                                                                                                                            </v>
          </cell>
          <cell r="C9133" t="str">
            <v xml:space="preserve">UN    </v>
          </cell>
          <cell r="D9133" t="str">
            <v>10,56</v>
          </cell>
        </row>
        <row r="9134">
          <cell r="A9134">
            <v>38925</v>
          </cell>
          <cell r="B9134" t="str">
            <v xml:space="preserve">JOELHO 90 GRAUS, ROSCA FEMEA TERMINAL, METALICO, PARA CONEXAO COM ANEL DESLIZANTE EM TUBO PEX, DN 20 MM X 1/2"                                                                                                                                                                                                                                                                                                                                                                                            </v>
          </cell>
          <cell r="C9134" t="str">
            <v xml:space="preserve">UN    </v>
          </cell>
          <cell r="D9134" t="str">
            <v>11,35</v>
          </cell>
        </row>
        <row r="9135">
          <cell r="A9135">
            <v>38926</v>
          </cell>
          <cell r="B9135" t="str">
            <v xml:space="preserve">JOELHO 90 GRAUS, ROSCA FEMEA TERMINAL, METALICO, PARA CONEXAO COM ANEL DESLIZANTE EM TUBO PEX, DN 20 MM X 3/4"                                                                                                                                                                                                                                                                                                                                                                                            </v>
          </cell>
          <cell r="C9135" t="str">
            <v xml:space="preserve">UN    </v>
          </cell>
          <cell r="D9135" t="str">
            <v>16,21</v>
          </cell>
        </row>
        <row r="9136">
          <cell r="A9136">
            <v>38927</v>
          </cell>
          <cell r="B9136" t="str">
            <v xml:space="preserve">JOELHO 90 GRAUS, ROSCA FEMEA TERMINAL, METALICO, PARA CONEXAO COM ANEL DESLIZANTE EM TUBO PEX, DN 25 MM X 3/4"                                                                                                                                                                                                                                                                                                                                                                                            </v>
          </cell>
          <cell r="C9136" t="str">
            <v xml:space="preserve">UN    </v>
          </cell>
          <cell r="D9136" t="str">
            <v>17,34</v>
          </cell>
        </row>
        <row r="9137">
          <cell r="A9137">
            <v>39304</v>
          </cell>
          <cell r="B9137" t="str">
            <v xml:space="preserve">JOELHO 90 GRAUS, ROSCA FEMEA TERMINAL, PLASTICO, PARA CONEXAO COM CRIMPAGEM EM TUBO PEX, DN 16 MM X 1/2"                                                                                                                                                                                                                                                                                                                                                                                                  </v>
          </cell>
          <cell r="C9137" t="str">
            <v xml:space="preserve">UN    </v>
          </cell>
          <cell r="D9137" t="str">
            <v>13,36</v>
          </cell>
        </row>
        <row r="9138">
          <cell r="A9138">
            <v>38924</v>
          </cell>
          <cell r="B9138" t="str">
            <v xml:space="preserve">JOELHO 90 GRAUS, ROSCA FEMEA TERMINAL, PLASTICO, PARA CONEXAO COM CRIMPAGEM EM TUBO PEX, DN 16 MM X 3/4"                                                                                                                                                                                                                                                                                                                                                                                                  </v>
          </cell>
          <cell r="C9138" t="str">
            <v xml:space="preserve">UN    </v>
          </cell>
          <cell r="D9138" t="str">
            <v>19,04</v>
          </cell>
        </row>
        <row r="9139">
          <cell r="A9139">
            <v>39305</v>
          </cell>
          <cell r="B9139" t="str">
            <v xml:space="preserve">JOELHO 90 GRAUS, ROSCA FEMEA TERMINAL, PLASTICO, PARA CONEXAO COM CRIMPAGEM EM TUBO PEX, DN 20 MM X 1/2"                                                                                                                                                                                                                                                                                                                                                                                                  </v>
          </cell>
          <cell r="C9139" t="str">
            <v xml:space="preserve">UN    </v>
          </cell>
          <cell r="D9139" t="str">
            <v>17,49</v>
          </cell>
        </row>
        <row r="9140">
          <cell r="A9140">
            <v>39306</v>
          </cell>
          <cell r="B9140" t="str">
            <v xml:space="preserve">JOELHO 90 GRAUS, ROSCA FEMEA TERMINAL, PLASTICO, PARA CONEXAO COM CRIMPAGEM EM TUBO PEX, DN 20 MM X 3/4"                                                                                                                                                                                                                                                                                                                                                                                                  </v>
          </cell>
          <cell r="C9140" t="str">
            <v xml:space="preserve">UN    </v>
          </cell>
          <cell r="D9140" t="str">
            <v>21,88</v>
          </cell>
        </row>
        <row r="9141">
          <cell r="A9141">
            <v>38928</v>
          </cell>
          <cell r="B9141" t="str">
            <v xml:space="preserve">JOELHO 90 GRAUS, ROSCA FEMEA TERMINAL, PLASTICO, PARA CONEXAO COM CRIMPAGEM EM TUBO PEX, DN 25 MM X 1/2"                                                                                                                                                                                                                                                                                                                                                                                                  </v>
          </cell>
          <cell r="C9141" t="str">
            <v xml:space="preserve">UN    </v>
          </cell>
          <cell r="D9141" t="str">
            <v>19,22</v>
          </cell>
        </row>
        <row r="9142">
          <cell r="A9142">
            <v>38929</v>
          </cell>
          <cell r="B9142" t="str">
            <v xml:space="preserve">JOELHO 90 GRAUS, ROSCA FEMEA TERMINAL, PLASTICO, PARA CONEXAO COM CRIMPAGEM EM TUBO PEX, DN 25 MM X 1"                                                                                                                                                                                                                                                                                                                                                                                                    </v>
          </cell>
          <cell r="C9142" t="str">
            <v xml:space="preserve">UN    </v>
          </cell>
          <cell r="D9142" t="str">
            <v>34,08</v>
          </cell>
        </row>
        <row r="9143">
          <cell r="A9143">
            <v>39307</v>
          </cell>
          <cell r="B9143" t="str">
            <v xml:space="preserve">JOELHO 90 GRAUS, ROSCA FEMEA TERMINAL, PLASTICO, PARA CONEXAO COM CRIMPAGEM EM TUBO PEX, DN 25 MM X 3/4"                                                                                                                                                                                                                                                                                                                                                                                                  </v>
          </cell>
          <cell r="C9143" t="str">
            <v xml:space="preserve">UN    </v>
          </cell>
          <cell r="D9143" t="str">
            <v>25,19</v>
          </cell>
        </row>
        <row r="9144">
          <cell r="A9144">
            <v>38930</v>
          </cell>
          <cell r="B9144" t="str">
            <v xml:space="preserve">JOELHO 90 GRAUS, ROSCA FEMEA TERMINAL, PLASTICO, PARA CONEXAO COM CRIMPAGEM EM TUBO PEX, DN 32 MM X 1"                                                                                                                                                                                                                                                                                                                                                                                                    </v>
          </cell>
          <cell r="C9144" t="str">
            <v xml:space="preserve">UN    </v>
          </cell>
          <cell r="D9144" t="str">
            <v>42,82</v>
          </cell>
        </row>
        <row r="9145">
          <cell r="A9145">
            <v>38931</v>
          </cell>
          <cell r="B9145" t="str">
            <v xml:space="preserve">JOELHO 90 GRAUS, ROSCA MACHO TERMINAL, METALICO, PARA CONEXAO COM ANEL DESLIZANTE EM TUBO PEX, DN 16 MM X 1/2"                                                                                                                                                                                                                                                                                                                                                                                            </v>
          </cell>
          <cell r="C9145" t="str">
            <v xml:space="preserve">UN    </v>
          </cell>
          <cell r="D9145" t="str">
            <v>10,78</v>
          </cell>
        </row>
        <row r="9146">
          <cell r="A9146">
            <v>38932</v>
          </cell>
          <cell r="B9146" t="str">
            <v xml:space="preserve">JOELHO 90 GRAUS, ROSCA MACHO TERMINAL, METALICO, PARA CONEXAO COM ANEL DESLIZANTE EM TUBO PEX, DN 20 MM X 1/2"                                                                                                                                                                                                                                                                                                                                                                                            </v>
          </cell>
          <cell r="C9146" t="str">
            <v xml:space="preserve">UN    </v>
          </cell>
          <cell r="D9146" t="str">
            <v>10,89</v>
          </cell>
        </row>
        <row r="9147">
          <cell r="A9147">
            <v>38934</v>
          </cell>
          <cell r="B9147" t="str">
            <v xml:space="preserve">JOELHO 90 GRAUS, ROSCA MACHO TERMINAL, METALICO, PARA CONEXAO COM ANEL DESLIZANTE EM TUBO PEX, DN 20 MM X 3/4"                                                                                                                                                                                                                                                                                                                                                                                            </v>
          </cell>
          <cell r="C9147" t="str">
            <v xml:space="preserve">UN    </v>
          </cell>
          <cell r="D9147" t="str">
            <v>16,09</v>
          </cell>
        </row>
        <row r="9148">
          <cell r="A9148">
            <v>38935</v>
          </cell>
          <cell r="B9148" t="str">
            <v xml:space="preserve">JOELHO 90 GRAUS, ROSCA MACHO TERMINAL, METALICO, PARA CONEXAO COM ANEL DESLIZANTE EM TUBO PEX, DN 25 MM X 3/4"                                                                                                                                                                                                                                                                                                                                                                                            </v>
          </cell>
          <cell r="C9148" t="str">
            <v xml:space="preserve">UN    </v>
          </cell>
          <cell r="D9148" t="str">
            <v>17,22</v>
          </cell>
        </row>
        <row r="9149">
          <cell r="A9149">
            <v>38936</v>
          </cell>
          <cell r="B9149" t="str">
            <v xml:space="preserve">JOELHO 90 GRAUS, ROSCA MACHO TERMINAL, PLASTICO, PARA CONEXAO COM CRIMPAGEM EM TUBO PEX, DN 25 MM X 1/2"                                                                                                                                                                                                                                                                                                                                                                                                  </v>
          </cell>
          <cell r="C9149" t="str">
            <v xml:space="preserve">UN    </v>
          </cell>
          <cell r="D9149" t="str">
            <v>18,44</v>
          </cell>
        </row>
        <row r="9150">
          <cell r="A9150">
            <v>38937</v>
          </cell>
          <cell r="B9150" t="str">
            <v xml:space="preserve">JOELHO 90 GRAUS, ROSCA MACHO TERMINAL, PLASTICO, PARA CONEXAO COM CRIMPAGEM EM TUBO PEX, DN 25 MM X 1"                                                                                                                                                                                                                                                                                                                                                                                                    </v>
          </cell>
          <cell r="C9150" t="str">
            <v xml:space="preserve">UN    </v>
          </cell>
          <cell r="D9150" t="str">
            <v>22,48</v>
          </cell>
        </row>
        <row r="9151">
          <cell r="A9151">
            <v>38938</v>
          </cell>
          <cell r="B9151" t="str">
            <v xml:space="preserve">JOELHO 90 GRAUS, ROSCA MACHO TERMINAL, PLASTICO, PARA CONEXAO COM CRIMPAGEM EM TUBO PEX, DN 32 MM X 1"                                                                                                                                                                                                                                                                                                                                                                                                    </v>
          </cell>
          <cell r="C9151" t="str">
            <v xml:space="preserve">UN    </v>
          </cell>
          <cell r="D9151" t="str">
            <v>33,42</v>
          </cell>
        </row>
        <row r="9152">
          <cell r="A9152">
            <v>3489</v>
          </cell>
          <cell r="B9152" t="str">
            <v xml:space="preserve">JOELHO, PVC COM ROSCA E BUCHA LATAO, 90 GRAUS,  3/4", PARA AGUA FRIA PREDIAL                                                                                                                                                                                                                                                                                                                                                                                                                              </v>
          </cell>
          <cell r="C9152" t="str">
            <v xml:space="preserve">UN    </v>
          </cell>
          <cell r="D9152" t="str">
            <v>8,36</v>
          </cell>
        </row>
        <row r="9153">
          <cell r="A9153">
            <v>20151</v>
          </cell>
          <cell r="B9153" t="str">
            <v xml:space="preserve">JOELHO, PVC SERIE R, 45 GRAUS, DN 100 MM, PARA ESGOTO PREDIAL                                                                                                                                                                                                                                                                                                                                                                                                                                             </v>
          </cell>
          <cell r="C9153" t="str">
            <v xml:space="preserve">UN    </v>
          </cell>
          <cell r="D9153" t="str">
            <v>15,76</v>
          </cell>
        </row>
        <row r="9154">
          <cell r="A9154">
            <v>20152</v>
          </cell>
          <cell r="B9154" t="str">
            <v xml:space="preserve">JOELHO, PVC SERIE R, 45 GRAUS, DN 150 MM, PARA ESGOTO PREDIAL                                                                                                                                                                                                                                                                                                                                                                                                                                             </v>
          </cell>
          <cell r="C9154" t="str">
            <v xml:space="preserve">UN    </v>
          </cell>
          <cell r="D9154" t="str">
            <v>54,83</v>
          </cell>
        </row>
        <row r="9155">
          <cell r="A9155">
            <v>20148</v>
          </cell>
          <cell r="B9155" t="str">
            <v xml:space="preserve">JOELHO, PVC SERIE R, 45 GRAUS, DN 40 MM, PARA ESGOTO PREDIAL                                                                                                                                                                                                                                                                                                                                                                                                                                              </v>
          </cell>
          <cell r="C9155" t="str">
            <v xml:space="preserve">UN    </v>
          </cell>
          <cell r="D9155" t="str">
            <v>3,13</v>
          </cell>
        </row>
        <row r="9156">
          <cell r="A9156">
            <v>20149</v>
          </cell>
          <cell r="B9156" t="str">
            <v xml:space="preserve">JOELHO, PVC SERIE R, 45 GRAUS, DN 50 MM, PARA ESGOTO PREDIAL                                                                                                                                                                                                                                                                                                                                                                                                                                              </v>
          </cell>
          <cell r="C9156" t="str">
            <v xml:space="preserve">UN    </v>
          </cell>
          <cell r="D9156" t="str">
            <v>4,85</v>
          </cell>
        </row>
        <row r="9157">
          <cell r="A9157">
            <v>20150</v>
          </cell>
          <cell r="B9157" t="str">
            <v xml:space="preserve">JOELHO, PVC SERIE R, 45 GRAUS, DN 75 MM, PARA ESGOTO PREDIAL                                                                                                                                                                                                                                                                                                                                                                                                                                              </v>
          </cell>
          <cell r="C9157" t="str">
            <v xml:space="preserve">UN    </v>
          </cell>
          <cell r="D9157" t="str">
            <v>11,31</v>
          </cell>
        </row>
        <row r="9158">
          <cell r="A9158">
            <v>20157</v>
          </cell>
          <cell r="B9158" t="str">
            <v xml:space="preserve">JOELHO, PVC SERIE R, 90 GRAUS, DN 100 MM, PARA ESGOTO PREDIAL                                                                                                                                                                                                                                                                                                                                                                                                                                             </v>
          </cell>
          <cell r="C9158" t="str">
            <v xml:space="preserve">UN    </v>
          </cell>
          <cell r="D9158" t="str">
            <v>21,26</v>
          </cell>
        </row>
        <row r="9159">
          <cell r="A9159">
            <v>20158</v>
          </cell>
          <cell r="B9159" t="str">
            <v xml:space="preserve">JOELHO, PVC SERIE R, 90 GRAUS, DN 150 MM, PARA ESGOTO PREDIAL                                                                                                                                                                                                                                                                                                                                                                                                                                             </v>
          </cell>
          <cell r="C9159" t="str">
            <v xml:space="preserve">UN    </v>
          </cell>
          <cell r="D9159" t="str">
            <v>70,63</v>
          </cell>
        </row>
        <row r="9160">
          <cell r="A9160">
            <v>20154</v>
          </cell>
          <cell r="B9160" t="str">
            <v xml:space="preserve">JOELHO, PVC SERIE R, 90 GRAUS, DN 40 MM, PARA ESGOTO PREDIAL                                                                                                                                                                                                                                                                                                                                                                                                                                              </v>
          </cell>
          <cell r="C9160" t="str">
            <v xml:space="preserve">UN    </v>
          </cell>
          <cell r="D9160" t="str">
            <v>4,03</v>
          </cell>
        </row>
        <row r="9161">
          <cell r="A9161">
            <v>20155</v>
          </cell>
          <cell r="B9161" t="str">
            <v xml:space="preserve">JOELHO, PVC SERIE R, 90 GRAUS, DN 50 MM, PARA ESGOTO PREDIAL                                                                                                                                                                                                                                                                                                                                                                                                                                              </v>
          </cell>
          <cell r="C9161" t="str">
            <v xml:space="preserve">UN    </v>
          </cell>
          <cell r="D9161" t="str">
            <v>6,03</v>
          </cell>
        </row>
        <row r="9162">
          <cell r="A9162">
            <v>20156</v>
          </cell>
          <cell r="B9162" t="str">
            <v xml:space="preserve">JOELHO, PVC SERIE R, 90 GRAUS, DN 75 MM, PARA ESGOTO PREDIAL                                                                                                                                                                                                                                                                                                                                                                                                                                              </v>
          </cell>
          <cell r="C9162" t="str">
            <v xml:space="preserve">UN    </v>
          </cell>
          <cell r="D9162" t="str">
            <v>13,57</v>
          </cell>
        </row>
        <row r="9163">
          <cell r="A9163">
            <v>3512</v>
          </cell>
          <cell r="B9163" t="str">
            <v xml:space="preserve">JOELHO, PVC SOLDAVEL, 45 GRAUS, 110 MM, PARA AGUA FRIA PREDIAL                                                                                                                                                                                                                                                                                                                                                                                                                                            </v>
          </cell>
          <cell r="C9163" t="str">
            <v xml:space="preserve">UN    </v>
          </cell>
          <cell r="D9163" t="str">
            <v>131,02</v>
          </cell>
        </row>
        <row r="9164">
          <cell r="A9164">
            <v>3499</v>
          </cell>
          <cell r="B9164" t="str">
            <v xml:space="preserve">JOELHO, PVC SOLDAVEL, 45 GRAUS, 20 MM, PARA AGUA FRIA PREDIAL                                                                                                                                                                                                                                                                                                                                                                                                                                             </v>
          </cell>
          <cell r="C9164" t="str">
            <v xml:space="preserve">UN    </v>
          </cell>
          <cell r="D9164" t="str">
            <v>0,55</v>
          </cell>
        </row>
        <row r="9165">
          <cell r="A9165">
            <v>3500</v>
          </cell>
          <cell r="B9165" t="str">
            <v xml:space="preserve">JOELHO, PVC SOLDAVEL, 45 GRAUS, 25 MM, PARA AGUA FRIA PREDIAL                                                                                                                                                                                                                                                                                                                                                                                                                                             </v>
          </cell>
          <cell r="C9165" t="str">
            <v xml:space="preserve">UN    </v>
          </cell>
          <cell r="D9165" t="str">
            <v>0,94</v>
          </cell>
        </row>
        <row r="9166">
          <cell r="A9166">
            <v>3501</v>
          </cell>
          <cell r="B9166" t="str">
            <v xml:space="preserve">JOELHO, PVC SOLDAVEL, 45 GRAUS, 32 MM, PARA AGUA FRIA PREDIAL                                                                                                                                                                                                                                                                                                                                                                                                                                             </v>
          </cell>
          <cell r="C9166" t="str">
            <v xml:space="preserve">UN    </v>
          </cell>
          <cell r="D9166" t="str">
            <v>2,71</v>
          </cell>
        </row>
        <row r="9167">
          <cell r="A9167">
            <v>3502</v>
          </cell>
          <cell r="B9167" t="str">
            <v xml:space="preserve">JOELHO, PVC SOLDAVEL, 45 GRAUS, 40 MM, PARA AGUA FRIA PREDIAL                                                                                                                                                                                                                                                                                                                                                                                                                                             </v>
          </cell>
          <cell r="C9167" t="str">
            <v xml:space="preserve">UN    </v>
          </cell>
          <cell r="D9167" t="str">
            <v>3,86</v>
          </cell>
        </row>
        <row r="9168">
          <cell r="A9168">
            <v>3503</v>
          </cell>
          <cell r="B9168" t="str">
            <v xml:space="preserve">JOELHO, PVC SOLDAVEL, 45 GRAUS, 50 MM, PARA AGUA FRIA PREDIAL                                                                                                                                                                                                                                                                                                                                                                                                                                             </v>
          </cell>
          <cell r="C9168" t="str">
            <v xml:space="preserve">UN    </v>
          </cell>
          <cell r="D9168" t="str">
            <v>4,63</v>
          </cell>
        </row>
        <row r="9169">
          <cell r="A9169">
            <v>3477</v>
          </cell>
          <cell r="B9169" t="str">
            <v xml:space="preserve">JOELHO, PVC SOLDAVEL, 45 GRAUS, 60 MM, PARA AGUA FRIA PREDIAL                                                                                                                                                                                                                                                                                                                                                                                                                                             </v>
          </cell>
          <cell r="C9169" t="str">
            <v xml:space="preserve">UN    </v>
          </cell>
          <cell r="D9169" t="str">
            <v>17,93</v>
          </cell>
        </row>
        <row r="9170">
          <cell r="A9170">
            <v>3478</v>
          </cell>
          <cell r="B9170" t="str">
            <v xml:space="preserve">JOELHO, PVC SOLDAVEL, 45 GRAUS, 75 MM, PARA AGUA FRIA PREDIAL                                                                                                                                                                                                                                                                                                                                                                                                                                             </v>
          </cell>
          <cell r="C9170" t="str">
            <v xml:space="preserve">UN    </v>
          </cell>
          <cell r="D9170" t="str">
            <v>41,21</v>
          </cell>
        </row>
        <row r="9171">
          <cell r="A9171">
            <v>3525</v>
          </cell>
          <cell r="B9171" t="str">
            <v xml:space="preserve">JOELHO, PVC SOLDAVEL, 45 GRAUS, 85 MM, PARA AGUA FRIA PREDIAL                                                                                                                                                                                                                                                                                                                                                                                                                                             </v>
          </cell>
          <cell r="C9171" t="str">
            <v xml:space="preserve">UN    </v>
          </cell>
          <cell r="D9171" t="str">
            <v>48,89</v>
          </cell>
        </row>
        <row r="9172">
          <cell r="A9172">
            <v>3511</v>
          </cell>
          <cell r="B9172" t="str">
            <v xml:space="preserve">JOELHO, PVC SOLDAVEL, 90 GRAUS, 75 MM, PARA AGUA FRIA PREDIAL                                                                                                                                                                                                                                                                                                                                                                                                                                             </v>
          </cell>
          <cell r="C9172" t="str">
            <v xml:space="preserve">UN    </v>
          </cell>
          <cell r="D9172" t="str">
            <v>57,36</v>
          </cell>
        </row>
        <row r="9173">
          <cell r="A9173">
            <v>38917</v>
          </cell>
          <cell r="B9173" t="str">
            <v xml:space="preserve">JOELHO, ROSCA FEMEA, COM BASE FIXA, METALICO, PARA CONEXAO COM ANEL DESLIZANTE EM TUBO PEX, DN 16 MM X 1/2"                                                                                                                                                                                                                                                                                                                                                                                               </v>
          </cell>
          <cell r="C9173" t="str">
            <v xml:space="preserve">UN    </v>
          </cell>
          <cell r="D9173" t="str">
            <v>10,31</v>
          </cell>
        </row>
        <row r="9174">
          <cell r="A9174">
            <v>38919</v>
          </cell>
          <cell r="B9174" t="str">
            <v xml:space="preserve">JOELHO, ROSCA FEMEA, COM BASE FIXA, METALICO, PARA CONEXAO COM ANEL DESLIZANTE EM TUBO PEX, DN 20 MM X 1/2"                                                                                                                                                                                                                                                                                                                                                                                               </v>
          </cell>
          <cell r="C9174" t="str">
            <v xml:space="preserve">UN    </v>
          </cell>
          <cell r="D9174" t="str">
            <v>15,34</v>
          </cell>
        </row>
        <row r="9175">
          <cell r="A9175">
            <v>38922</v>
          </cell>
          <cell r="B9175" t="str">
            <v xml:space="preserve">JOELHO, ROSCA FEMEA, COM BASE FIXA, METALICO, PARA CONEXAO COM ANEL DESLIZANTE EM TUBO PEX, DN 25 MM X 3/4"                                                                                                                                                                                                                                                                                                                                                                                               </v>
          </cell>
          <cell r="C9175" t="str">
            <v xml:space="preserve">UN    </v>
          </cell>
          <cell r="D9175" t="str">
            <v>19,83</v>
          </cell>
        </row>
        <row r="9176">
          <cell r="A9176">
            <v>38921</v>
          </cell>
          <cell r="B9176" t="str">
            <v xml:space="preserve">JOELHO, ROSCA FEMEA, COM BASE FIXA, PLASTICO, PARA CONEXAO COM CRIMPAGEM EM TUBO PEX, DN 25 MM X 1/2"                                                                                                                                                                                                                                                                                                                                                                                                     </v>
          </cell>
          <cell r="C9176" t="str">
            <v xml:space="preserve">UN    </v>
          </cell>
          <cell r="D9176" t="str">
            <v>24,51</v>
          </cell>
        </row>
        <row r="9177">
          <cell r="A9177">
            <v>38918</v>
          </cell>
          <cell r="B9177" t="str">
            <v xml:space="preserve">JOELHO, ROSCA FEMEA, COM BASE FIXA, PLASTICO, PARA CONEXAO POR CRIMPAGEM EM TUBO PEX, DN 16 MM X 3/4"                                                                                                                                                                                                                                                                                                                                                                                                     </v>
          </cell>
          <cell r="C9177" t="str">
            <v xml:space="preserve">UN    </v>
          </cell>
          <cell r="D9177" t="str">
            <v>23,30</v>
          </cell>
        </row>
        <row r="9178">
          <cell r="A9178">
            <v>38920</v>
          </cell>
          <cell r="B9178" t="str">
            <v xml:space="preserve">JOELHO, ROSCA FEMEA, COM BASE FIXA, PLASTICO, PARA CONEXAO POR CRIMPAGEM EM TUBO PEX, DN 20 MM X 3/4"                                                                                                                                                                                                                                                                                                                                                                                                     </v>
          </cell>
          <cell r="C9178" t="str">
            <v xml:space="preserve">UN    </v>
          </cell>
          <cell r="D9178" t="str">
            <v>29,12</v>
          </cell>
        </row>
        <row r="9179">
          <cell r="A9179">
            <v>3104</v>
          </cell>
          <cell r="B9179" t="str">
            <v xml:space="preserve">JOGO DE FERRAGENS CROMADAS P/ PORTA DE VIDRO TEMPERADO, UMA FOLHA COMPOSTA: DOBRADICA SUPERIOR (101) E INFERIOR (103),TRINCO (502), FECHADURA (520),CONTRA FECHADURA (531),COM CAPUCHINHO                                                                                                                                                                                                                                                                                                                 </v>
          </cell>
          <cell r="C9179" t="str">
            <v xml:space="preserve">CJ    </v>
          </cell>
          <cell r="D9179" t="str">
            <v>436,83</v>
          </cell>
        </row>
        <row r="9180">
          <cell r="A9180">
            <v>12032</v>
          </cell>
          <cell r="B9180" t="str">
            <v xml:space="preserve">JOGO DE TRANQUETA E ROSETA QUADRADA DE SOBREPOR SEM FUROS, EM LATAO CROMADO, *50 X 50* MM, PARA FECHADURA DE PORTA DE BANHEIRO                                                                                                                                                                                                                                                                                                                                                                            </v>
          </cell>
          <cell r="C9180" t="str">
            <v xml:space="preserve">JG    </v>
          </cell>
          <cell r="D9180" t="str">
            <v>46,78</v>
          </cell>
        </row>
        <row r="9181">
          <cell r="A9181">
            <v>12030</v>
          </cell>
          <cell r="B9181" t="str">
            <v xml:space="preserve">JOGO DE TRANQUETA E ROSETA REDONDA DE SOBREPOR SEM FUROS, EM LATAO CROMADO, DIAMETRO *50* MM, PARA FECHADURA DE PORTA DE BANHEIRO                                                                                                                                                                                                                                                                                                                                                                         </v>
          </cell>
          <cell r="C9181" t="str">
            <v xml:space="preserve">JG    </v>
          </cell>
          <cell r="D9181" t="str">
            <v>43,95</v>
          </cell>
        </row>
        <row r="9182">
          <cell r="A9182">
            <v>10908</v>
          </cell>
          <cell r="B9182" t="str">
            <v xml:space="preserve">JUNCAO DE REDUCAO INVERTIDA, PVC SOLDAVEL, 100 X 50 MM, SERIE NORMAL PARA ESGOTO PREDIAL                                                                                                                                                                                                                                                                                                                                                                                                                  </v>
          </cell>
          <cell r="C9182" t="str">
            <v xml:space="preserve">UN    </v>
          </cell>
          <cell r="D9182" t="str">
            <v>11,90</v>
          </cell>
        </row>
        <row r="9183">
          <cell r="A9183">
            <v>10909</v>
          </cell>
          <cell r="B9183" t="str">
            <v xml:space="preserve">JUNCAO DE REDUCAO INVERTIDA, PVC SOLDAVEL, 100 X 75 MM, SERIE NORMAL PARA ESGOTO PREDIAL                                                                                                                                                                                                                                                                                                                                                                                                                  </v>
          </cell>
          <cell r="C9183" t="str">
            <v xml:space="preserve">UN    </v>
          </cell>
          <cell r="D9183" t="str">
            <v>18,98</v>
          </cell>
        </row>
        <row r="9184">
          <cell r="A9184">
            <v>3669</v>
          </cell>
          <cell r="B9184" t="str">
            <v xml:space="preserve">JUNCAO DE REDUCAO INVERTIDA, PVC SOLDAVEL, 75 X 50 MM, SERIE NORMAL PARA ESGOTO PREDIAL                                                                                                                                                                                                                                                                                                                                                                                                                   </v>
          </cell>
          <cell r="C9184" t="str">
            <v xml:space="preserve">UN    </v>
          </cell>
          <cell r="D9184" t="str">
            <v>8,13</v>
          </cell>
        </row>
        <row r="9185">
          <cell r="A9185">
            <v>20138</v>
          </cell>
          <cell r="B9185" t="str">
            <v xml:space="preserve">JUNCAO DE REDUCAO SIMPLES, COM BOLSA PARA ANEL, PVC LEVE,  150 X 100 MM, PARA ESGOTO PREDIAL                                                                                                                                                                                                                                                                                                                                                                                                              </v>
          </cell>
          <cell r="C9185" t="str">
            <v xml:space="preserve">UN    </v>
          </cell>
          <cell r="D9185" t="str">
            <v>40,41</v>
          </cell>
        </row>
        <row r="9186">
          <cell r="A9186">
            <v>20139</v>
          </cell>
          <cell r="B9186" t="str">
            <v xml:space="preserve">JUNCAO DUPLA, PVC SERIE R, DN 100 X 100 X 100 MM, PARA ESGOTO PREDIAL                                                                                                                                                                                                                                                                                                                                                                                                                                     </v>
          </cell>
          <cell r="C9186" t="str">
            <v xml:space="preserve">UN    </v>
          </cell>
          <cell r="D9186" t="str">
            <v>67,90</v>
          </cell>
        </row>
        <row r="9187">
          <cell r="A9187">
            <v>3668</v>
          </cell>
          <cell r="B9187" t="str">
            <v xml:space="preserve">JUNCAO DUPLA, PVC SOLDAVEL, DN 100 X 100 X 100 MM , SERIE NORMAL PARA ESGOTO PREDIAL                                                                                                                                                                                                                                                                                                                                                                                                                      </v>
          </cell>
          <cell r="C9187" t="str">
            <v xml:space="preserve">UN    </v>
          </cell>
          <cell r="D9187" t="str">
            <v>26,92</v>
          </cell>
        </row>
        <row r="9188">
          <cell r="A9188">
            <v>3656</v>
          </cell>
          <cell r="B9188" t="str">
            <v xml:space="preserve">JUNCAO DUPLA, PVC SOLDAVEL, DN 75 X 75 X 75 MM , SERIE NORMAL PARA ESGOTO PREDIAL                                                                                                                                                                                                                                                                                                                                                                                                                         </v>
          </cell>
          <cell r="C9188" t="str">
            <v xml:space="preserve">UN    </v>
          </cell>
          <cell r="D9188" t="str">
            <v>13,34</v>
          </cell>
        </row>
        <row r="9189">
          <cell r="A9189">
            <v>10911</v>
          </cell>
          <cell r="B9189" t="str">
            <v xml:space="preserve">JUNCAO INVERTIDA, PVC SOLDAVEL, 75 X 75 MM, SERIE NORMAL PARA ESGOTO PREDIAL                                                                                                                                                                                                                                                                                                                                                                                                                              </v>
          </cell>
          <cell r="C9189" t="str">
            <v xml:space="preserve">UN    </v>
          </cell>
          <cell r="D9189" t="str">
            <v>14,81</v>
          </cell>
        </row>
        <row r="9190">
          <cell r="A9190">
            <v>3654</v>
          </cell>
          <cell r="B9190" t="str">
            <v xml:space="preserve">JUNCAO PVC  ROSCAVEL, 45 GRAUS, 1/2", PARA AGUA FRIA PREDIAL                                                                                                                                                                                                                                                                                                                                                                                                                                              </v>
          </cell>
          <cell r="C9190" t="str">
            <v xml:space="preserve">UN    </v>
          </cell>
          <cell r="D9190" t="str">
            <v>2,91</v>
          </cell>
        </row>
        <row r="9191">
          <cell r="A9191">
            <v>3664</v>
          </cell>
          <cell r="B9191" t="str">
            <v xml:space="preserve">JUNCAO PVC  ROSCAVEL, 45 GRAUS, 3/4", PARA AGUA FRIA PREDIAL                                                                                                                                                                                                                                                                                                                                                                                                                                              </v>
          </cell>
          <cell r="C9191" t="str">
            <v xml:space="preserve">UN    </v>
          </cell>
          <cell r="D9191" t="str">
            <v>3,61</v>
          </cell>
        </row>
        <row r="9192">
          <cell r="A9192">
            <v>3657</v>
          </cell>
          <cell r="B9192" t="str">
            <v xml:space="preserve">JUNCAO PVC, 45 GRAUS, ROSCAVEL, 1 1/4", AGUA FRIA PREDIAL                                                                                                                                                                                                                                                                                                                                                                                                                                                 </v>
          </cell>
          <cell r="C9192" t="str">
            <v xml:space="preserve">UN    </v>
          </cell>
          <cell r="D9192" t="str">
            <v>3,89</v>
          </cell>
        </row>
        <row r="9193">
          <cell r="A9193">
            <v>12625</v>
          </cell>
          <cell r="B9193" t="str">
            <v xml:space="preserve">JUNCAO PVC, 60 GRAUS, CIRCULAR,  DIAMETRO ENTRE 80 E 100 MM, PARA DRENAGEM PLUVIAL PREDIAL                                                                                                                                                                                                                                                                                                                                                                                                                </v>
          </cell>
          <cell r="C9193" t="str">
            <v xml:space="preserve">UN    </v>
          </cell>
          <cell r="D9193" t="str">
            <v>8,86</v>
          </cell>
        </row>
        <row r="9194">
          <cell r="A9194">
            <v>20136</v>
          </cell>
          <cell r="B9194" t="str">
            <v xml:space="preserve">JUNCAO SIMPLES, PVC LEVE, 150 MM, PARA ESGOTO PREDIAL                                                                                                                                                                                                                                                                                                                                                                                                                                                     </v>
          </cell>
          <cell r="C9194" t="str">
            <v xml:space="preserve">UN    </v>
          </cell>
          <cell r="D9194" t="str">
            <v>91,20</v>
          </cell>
        </row>
        <row r="9195">
          <cell r="A9195">
            <v>20144</v>
          </cell>
          <cell r="B9195" t="str">
            <v xml:space="preserve">JUNCAO SIMPLES, PVC SERIE R, DN 100 X 100 MM, PARA ESGOTO PREDIAL                                                                                                                                                                                                                                                                                                                                                                                                                                         </v>
          </cell>
          <cell r="C9195" t="str">
            <v xml:space="preserve">UN    </v>
          </cell>
          <cell r="D9195" t="str">
            <v>40,06</v>
          </cell>
        </row>
        <row r="9196">
          <cell r="A9196">
            <v>20143</v>
          </cell>
          <cell r="B9196" t="str">
            <v xml:space="preserve">JUNCAO SIMPLES, PVC SERIE R, DN 100 X 75 MM, PARA ESGOTO PREDIAL                                                                                                                                                                                                                                                                                                                                                                                                                                          </v>
          </cell>
          <cell r="C9196" t="str">
            <v xml:space="preserve">UN    </v>
          </cell>
          <cell r="D9196" t="str">
            <v>37,41</v>
          </cell>
        </row>
        <row r="9197">
          <cell r="A9197">
            <v>20145</v>
          </cell>
          <cell r="B9197" t="str">
            <v xml:space="preserve">JUNCAO SIMPLES, PVC SERIE R, DN 150 X 100 MM, PARA ESGOTO PREDIAL                                                                                                                                                                                                                                                                                                                                                                                                                                         </v>
          </cell>
          <cell r="C9197" t="str">
            <v xml:space="preserve">UN    </v>
          </cell>
          <cell r="D9197" t="str">
            <v>106,17</v>
          </cell>
        </row>
        <row r="9198">
          <cell r="A9198">
            <v>20146</v>
          </cell>
          <cell r="B9198" t="str">
            <v xml:space="preserve">JUNCAO SIMPLES, PVC SERIE R, DN 150 X 150 MM, PARA ESGOTO PREDIAL                                                                                                                                                                                                                                                                                                                                                                                                                                         </v>
          </cell>
          <cell r="C9198" t="str">
            <v xml:space="preserve">UN    </v>
          </cell>
          <cell r="D9198" t="str">
            <v>119,72</v>
          </cell>
        </row>
        <row r="9199">
          <cell r="A9199">
            <v>20140</v>
          </cell>
          <cell r="B9199" t="str">
            <v xml:space="preserve">JUNCAO SIMPLES, PVC SERIE R, DN 40 X 40 MM, PARA ESGOTO PREDIAL                                                                                                                                                                                                                                                                                                                                                                                                                                           </v>
          </cell>
          <cell r="C9199" t="str">
            <v xml:space="preserve">UN    </v>
          </cell>
          <cell r="D9199" t="str">
            <v>4,77</v>
          </cell>
        </row>
        <row r="9200">
          <cell r="A9200">
            <v>20141</v>
          </cell>
          <cell r="B9200" t="str">
            <v xml:space="preserve">JUNCAO SIMPLES, PVC SERIE R, DN 50 X 50 MM, PARA ESGOTO PREDIAL                                                                                                                                                                                                                                                                                                                                                                                                                                           </v>
          </cell>
          <cell r="C9200" t="str">
            <v xml:space="preserve">UN    </v>
          </cell>
          <cell r="D9200" t="str">
            <v>8,37</v>
          </cell>
        </row>
        <row r="9201">
          <cell r="A9201">
            <v>20142</v>
          </cell>
          <cell r="B9201" t="str">
            <v xml:space="preserve">JUNCAO SIMPLES, PVC SERIE R, DN 75 X 75 MM, PARA ESGOTO PREDIAL                                                                                                                                                                                                                                                                                                                                                                                                                                           </v>
          </cell>
          <cell r="C9201" t="str">
            <v xml:space="preserve">UN    </v>
          </cell>
          <cell r="D9201" t="str">
            <v>25,60</v>
          </cell>
        </row>
        <row r="9202">
          <cell r="A9202">
            <v>3659</v>
          </cell>
          <cell r="B9202" t="str">
            <v xml:space="preserve">JUNCAO SIMPLES, PVC, DN 100 X 50 MM, SERIE NORMAL PARA ESGOTO PREDIAL                                                                                                                                                                                                                                                                                                                                                                                                                                     </v>
          </cell>
          <cell r="C9202" t="str">
            <v xml:space="preserve">UN    </v>
          </cell>
          <cell r="D9202" t="str">
            <v>11,10</v>
          </cell>
        </row>
        <row r="9203">
          <cell r="A9203">
            <v>3660</v>
          </cell>
          <cell r="B9203" t="str">
            <v xml:space="preserve">JUNCAO SIMPLES, PVC, DN 100 X 75 MM, SERIE NORMAL PARA ESGOTO PREDIAL                                                                                                                                                                                                                                                                                                                                                                                                                                     </v>
          </cell>
          <cell r="C9203" t="str">
            <v xml:space="preserve">UN    </v>
          </cell>
          <cell r="D9203" t="str">
            <v>16,00</v>
          </cell>
        </row>
        <row r="9204">
          <cell r="A9204">
            <v>3662</v>
          </cell>
          <cell r="B9204" t="str">
            <v xml:space="preserve">JUNCAO SIMPLES, PVC, DN 50 X 50 MM, SERIE NORMAL PARA ESGOTO PREDIAL                                                                                                                                                                                                                                                                                                                                                                                                                                      </v>
          </cell>
          <cell r="C9204" t="str">
            <v xml:space="preserve">UN    </v>
          </cell>
          <cell r="D9204" t="str">
            <v>6,04</v>
          </cell>
        </row>
        <row r="9205">
          <cell r="A9205">
            <v>3661</v>
          </cell>
          <cell r="B9205" t="str">
            <v xml:space="preserve">JUNCAO SIMPLES, PVC, DN 75 X 50 MM, SERIE NORMAL PARA ESGOTO PREDIAL                                                                                                                                                                                                                                                                                                                                                                                                                                      </v>
          </cell>
          <cell r="C9205" t="str">
            <v xml:space="preserve">UN    </v>
          </cell>
          <cell r="D9205" t="str">
            <v>8,89</v>
          </cell>
        </row>
        <row r="9206">
          <cell r="A9206">
            <v>3658</v>
          </cell>
          <cell r="B9206" t="str">
            <v xml:space="preserve">JUNCAO SIMPLES, PVC, DN 75 X 75 MM, SERIE NORMAL PARA ESGOTO PREDIAL                                                                                                                                                                                                                                                                                                                                                                                                                                      </v>
          </cell>
          <cell r="C9206" t="str">
            <v xml:space="preserve">UN    </v>
          </cell>
          <cell r="D9206" t="str">
            <v>11,32</v>
          </cell>
        </row>
        <row r="9207">
          <cell r="A9207">
            <v>3670</v>
          </cell>
          <cell r="B9207" t="str">
            <v xml:space="preserve">JUNCAO SIMPLES, PVC, 45 GRAUS, DN 100 X 100 MM, SERIE NORMAL PARA ESGOTO PREDIAL                                                                                                                                                                                                                                                                                                                                                                                                                          </v>
          </cell>
          <cell r="C9207" t="str">
            <v xml:space="preserve">UN    </v>
          </cell>
          <cell r="D9207" t="str">
            <v>14,77</v>
          </cell>
        </row>
        <row r="9208">
          <cell r="A9208">
            <v>3666</v>
          </cell>
          <cell r="B9208" t="str">
            <v xml:space="preserve">JUNCAO SIMPLES, PVC, 45 GRAUS, DN 40 X 40 MM, SERIE NORMAL PARA ESGOTO PREDIAL                                                                                                                                                                                                                                                                                                                                                                                                                            </v>
          </cell>
          <cell r="C9208" t="str">
            <v xml:space="preserve">UN    </v>
          </cell>
          <cell r="D9208" t="str">
            <v>2,50</v>
          </cell>
        </row>
        <row r="9209">
          <cell r="A9209">
            <v>14157</v>
          </cell>
          <cell r="B9209" t="str">
            <v xml:space="preserve">JUNCAO 2 GARRAS PARA FITA PERFURADA                                                                                                                                                                                                                                                                                                                                                                                                                                                                       </v>
          </cell>
          <cell r="C9209" t="str">
            <v xml:space="preserve">UN    </v>
          </cell>
          <cell r="D9209" t="str">
            <v>1,19</v>
          </cell>
        </row>
        <row r="9210">
          <cell r="A9210">
            <v>3653</v>
          </cell>
          <cell r="B9210" t="str">
            <v xml:space="preserve">JUNCAO, PVC, 45 GRAUS, JE, BBB, DN 100 MM, PARA REDE COLETORA DE ESGOTO (NBR 10569)                                                                                                                                                                                                                                                                                                                                                                                                                       </v>
          </cell>
          <cell r="C9210" t="str">
            <v xml:space="preserve">UN    </v>
          </cell>
          <cell r="D9210" t="str">
            <v>63,82</v>
          </cell>
        </row>
        <row r="9211">
          <cell r="A9211">
            <v>3649</v>
          </cell>
          <cell r="B9211" t="str">
            <v xml:space="preserve">JUNCAO, PVC, 45 GRAUS, JE, BBB, DN 150 MM, PARA REDE COLETORA DE ESGOTO (NBR 10569)                                                                                                                                                                                                                                                                                                                                                                                                                       </v>
          </cell>
          <cell r="C9211" t="str">
            <v xml:space="preserve">UN    </v>
          </cell>
          <cell r="D9211" t="str">
            <v>132,20</v>
          </cell>
        </row>
        <row r="9212">
          <cell r="A9212">
            <v>42696</v>
          </cell>
          <cell r="B9212" t="str">
            <v xml:space="preserve">JUNCAO, PVC, 45 GRAUS, JE, BBB, DN 150 MM, PARA TUBO CORRUGADO E/OU LISO, REDE COLETORA DE ESGOTO (NBR 10569)                                                                                                                                                                                                                                                                                                                                                                                             </v>
          </cell>
          <cell r="C9212" t="str">
            <v xml:space="preserve">UN    </v>
          </cell>
          <cell r="D9212" t="str">
            <v>369,88</v>
          </cell>
        </row>
        <row r="9213">
          <cell r="A9213">
            <v>42697</v>
          </cell>
          <cell r="B9213" t="str">
            <v xml:space="preserve">JUNCAO, PVC, 45 GRAUS, JE, BBB, DN 200 MM, PARA TUBO CORRUGADO E/OU LISO, REDE COLETORA DE ESGOTO (NBR 10569)                                                                                                                                                                                                                                                                                                                                                                                             </v>
          </cell>
          <cell r="C9213" t="str">
            <v xml:space="preserve">UN    </v>
          </cell>
          <cell r="D9213" t="str">
            <v>557,05</v>
          </cell>
        </row>
        <row r="9214">
          <cell r="A9214">
            <v>42698</v>
          </cell>
          <cell r="B9214" t="str">
            <v xml:space="preserve">JUNCAO, PVC, 45 GRAUS, JE, BBB, DN 250 MM, PARA TUBO CORRUGADO E/OU LISO, REDE COLETORA DE ESGOTO (NBR 10569)                                                                                                                                                                                                                                                                                                                                                                                             </v>
          </cell>
          <cell r="C9214" t="str">
            <v xml:space="preserve">UN    </v>
          </cell>
          <cell r="D9214" t="str">
            <v>775,96</v>
          </cell>
        </row>
        <row r="9215">
          <cell r="A9215">
            <v>39875</v>
          </cell>
          <cell r="B9215" t="str">
            <v xml:space="preserve">JUNTA DE EXPANSAO BRONZE/LATAO (REF 900), PONTA X PONTA, 35 MM                                                                                                                                                                                                                                                                                                                                                                                                                                            </v>
          </cell>
          <cell r="C9215" t="str">
            <v xml:space="preserve">UN    </v>
          </cell>
          <cell r="D9215" t="str">
            <v>415,20</v>
          </cell>
        </row>
        <row r="9216">
          <cell r="A9216">
            <v>39876</v>
          </cell>
          <cell r="B9216" t="str">
            <v xml:space="preserve">JUNTA DE EXPANSAO BRONZE/LATAO (REF 900), PONTA X PONTA, 42 MM                                                                                                                                                                                                                                                                                                                                                                                                                                            </v>
          </cell>
          <cell r="C9216" t="str">
            <v xml:space="preserve">UN    </v>
          </cell>
          <cell r="D9216" t="str">
            <v>519,83</v>
          </cell>
        </row>
        <row r="9217">
          <cell r="A9217">
            <v>39877</v>
          </cell>
          <cell r="B9217" t="str">
            <v xml:space="preserve">JUNTA DE EXPANSAO BRONZE/LATAO (REF 900), PONTA X PONTA, 54 MM                                                                                                                                                                                                                                                                                                                                                                                                                                            </v>
          </cell>
          <cell r="C9217" t="str">
            <v xml:space="preserve">UN    </v>
          </cell>
          <cell r="D9217" t="str">
            <v>720,99</v>
          </cell>
        </row>
        <row r="9218">
          <cell r="A9218">
            <v>39878</v>
          </cell>
          <cell r="B9218" t="str">
            <v xml:space="preserve">JUNTA DE EXPANSAO BRONZE/LATAO (REF 900), PONTA X PONTA, 66 MM                                                                                                                                                                                                                                                                                                                                                                                                                                            </v>
          </cell>
          <cell r="C9218" t="str">
            <v xml:space="preserve">UN    </v>
          </cell>
          <cell r="D9218" t="str">
            <v>952,30</v>
          </cell>
        </row>
        <row r="9219">
          <cell r="A9219">
            <v>39872</v>
          </cell>
          <cell r="B9219" t="str">
            <v xml:space="preserve">JUNTA DE EXPANSAO DE COBRE (REF 900), PONTA X PONTA, 15 MM                                                                                                                                                                                                                                                                                                                                                                                                                                                </v>
          </cell>
          <cell r="C9219" t="str">
            <v xml:space="preserve">UN    </v>
          </cell>
          <cell r="D9219" t="str">
            <v>284,73</v>
          </cell>
        </row>
        <row r="9220">
          <cell r="A9220">
            <v>39873</v>
          </cell>
          <cell r="B9220" t="str">
            <v xml:space="preserve">JUNTA DE EXPANSAO DE COBRE (REF 900), PONTA X PONTA, 22 MM                                                                                                                                                                                                                                                                                                                                                                                                                                                </v>
          </cell>
          <cell r="C9220" t="str">
            <v xml:space="preserve">UN    </v>
          </cell>
          <cell r="D9220" t="str">
            <v>330,27</v>
          </cell>
        </row>
        <row r="9221">
          <cell r="A9221">
            <v>39874</v>
          </cell>
          <cell r="B9221" t="str">
            <v xml:space="preserve">JUNTA DE EXPANSAO DE COBRE (REF 900), PONTA X PONTA, 28 MM                                                                                                                                                                                                                                                                                                                                                                                                                                                </v>
          </cell>
          <cell r="C9221" t="str">
            <v xml:space="preserve">UN    </v>
          </cell>
          <cell r="D9221" t="str">
            <v>362,76</v>
          </cell>
        </row>
        <row r="9222">
          <cell r="A9222">
            <v>3674</v>
          </cell>
          <cell r="B9222" t="str">
            <v xml:space="preserve">JUNTA DILATACAO ELASTICA PARA CONCRETO (FUGENBAND) O-12, ATE 5 MCA                                                                                                                                                                                                                                                                                                                                                                                                                                        </v>
          </cell>
          <cell r="C9222" t="str">
            <v xml:space="preserve">M     </v>
          </cell>
          <cell r="D9222" t="str">
            <v>59,04</v>
          </cell>
        </row>
        <row r="9223">
          <cell r="A9223">
            <v>3681</v>
          </cell>
          <cell r="B9223" t="str">
            <v xml:space="preserve">JUNTA DILATACAO ELASTICA PARA CONCRETO (FUGENBAND) O-22, ATE 30 MCA                                                                                                                                                                                                                                                                                                                                                                                                                                       </v>
          </cell>
          <cell r="C9223" t="str">
            <v xml:space="preserve">M     </v>
          </cell>
          <cell r="D9223" t="str">
            <v>87,85</v>
          </cell>
        </row>
        <row r="9224">
          <cell r="A9224">
            <v>3676</v>
          </cell>
          <cell r="B9224" t="str">
            <v xml:space="preserve">JUNTA DILATACAO ELASTICA PARA CONCRETO (FUGENBAND) O-35/10, ATE 100 MCA                                                                                                                                                                                                                                                                                                                                                                                                                                   </v>
          </cell>
          <cell r="C9224" t="str">
            <v xml:space="preserve">M     </v>
          </cell>
          <cell r="D9224" t="str">
            <v>330,62</v>
          </cell>
        </row>
        <row r="9225">
          <cell r="A9225">
            <v>3679</v>
          </cell>
          <cell r="B9225" t="str">
            <v xml:space="preserve">JUNTA DILATACAO ELASTICA PARA CONCRETO (FUGENBAND) O-35/6, ATE 100 MCA                                                                                                                                                                                                                                                                                                                                                                                                                                    </v>
          </cell>
          <cell r="C9225" t="str">
            <v xml:space="preserve">M     </v>
          </cell>
          <cell r="D9225" t="str">
            <v>273,53</v>
          </cell>
        </row>
        <row r="9226">
          <cell r="A9226">
            <v>3672</v>
          </cell>
          <cell r="B9226" t="str">
            <v xml:space="preserve">JUNTA PLASTICA DE DILATACAO PARA PISOS, COR CINZA, 10 X 4,5 MM (ALTURA X ESPESSURA)                                                                                                                                                                                                                                                                                                                                                                                                                       </v>
          </cell>
          <cell r="C9226" t="str">
            <v xml:space="preserve">M     </v>
          </cell>
          <cell r="D9226" t="str">
            <v>0,93</v>
          </cell>
        </row>
        <row r="9227">
          <cell r="A9227">
            <v>3671</v>
          </cell>
          <cell r="B9227" t="str">
            <v xml:space="preserve">JUNTA PLASTICA DE DILATACAO PARA PISOS, COR CINZA, 17 X 3 MM (ALTURA X ESPESSURA)                                                                                                                                                                                                                                                                                                                                                                                                                         </v>
          </cell>
          <cell r="C9227" t="str">
            <v xml:space="preserve">M     </v>
          </cell>
          <cell r="D9227" t="str">
            <v>0,88</v>
          </cell>
        </row>
        <row r="9228">
          <cell r="A9228">
            <v>3673</v>
          </cell>
          <cell r="B9228" t="str">
            <v xml:space="preserve">JUNTA PLASTICA DE DILATACAO PARA PISOS, COR CINZA, 27 X 3 MM (ALTURA X ESPESSURA)                                                                                                                                                                                                                                                                                                                                                                                                                         </v>
          </cell>
          <cell r="C9228" t="str">
            <v xml:space="preserve">M     </v>
          </cell>
          <cell r="D9228" t="str">
            <v>1,38</v>
          </cell>
        </row>
        <row r="9229">
          <cell r="A9229">
            <v>38394</v>
          </cell>
          <cell r="B9229" t="str">
            <v xml:space="preserve">KIT ACESSORIOS PARA COMPRESSOR DE AR, 5 PECAS (PISTOLAS PINTURA, LIMPEZA E PULVERIZACAO, CALIBRADOR E MANGUEIRA)                                                                                                                                                                                                                                                                                                                                                                                          </v>
          </cell>
          <cell r="C9229" t="str">
            <v xml:space="preserve">UN    </v>
          </cell>
          <cell r="D9229" t="str">
            <v>229,55</v>
          </cell>
        </row>
        <row r="9230">
          <cell r="A9230">
            <v>3729</v>
          </cell>
          <cell r="B9230" t="str">
            <v xml:space="preserve">KIT CAVALETE, PVC, COM REGISTRO, PARA HIDROMETRO, BITOLAS 1/2" OU 3/4" - COMPLETO                                                                                                                                                                                                                                                                                                                                                                                                                         </v>
          </cell>
          <cell r="C9230" t="str">
            <v xml:space="preserve">UN    </v>
          </cell>
          <cell r="D9230" t="str">
            <v>48,64</v>
          </cell>
        </row>
        <row r="9231">
          <cell r="A9231">
            <v>39357</v>
          </cell>
          <cell r="B9231" t="str">
            <v xml:space="preserve">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                                                                                                                                                                                   </v>
          </cell>
          <cell r="C9231" t="str">
            <v xml:space="preserve">UN    </v>
          </cell>
          <cell r="D9231" t="str">
            <v>93,71</v>
          </cell>
        </row>
        <row r="9232">
          <cell r="A9232">
            <v>39358</v>
          </cell>
          <cell r="B9232" t="str">
            <v xml:space="preserve">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                                                                                                                                                                                          </v>
          </cell>
          <cell r="C9232" t="str">
            <v xml:space="preserve">UN    </v>
          </cell>
          <cell r="D9232" t="str">
            <v>102,75</v>
          </cell>
        </row>
        <row r="9233">
          <cell r="A9233">
            <v>39356</v>
          </cell>
          <cell r="B9233" t="str">
            <v xml:space="preserve">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                                                                                                                                                                            </v>
          </cell>
          <cell r="C9233" t="str">
            <v xml:space="preserve">UN    </v>
          </cell>
          <cell r="D9233" t="str">
            <v>175,30</v>
          </cell>
        </row>
        <row r="9234">
          <cell r="A9234">
            <v>39355</v>
          </cell>
          <cell r="B9234" t="str">
            <v xml:space="preserve">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                                                                                                                                                                       </v>
          </cell>
          <cell r="C9234" t="str">
            <v xml:space="preserve">UN    </v>
          </cell>
          <cell r="D9234" t="str">
            <v>150,85</v>
          </cell>
        </row>
        <row r="9235">
          <cell r="A9235">
            <v>39353</v>
          </cell>
          <cell r="B9235" t="str">
            <v xml:space="preserve">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                                                                                                                                                                            </v>
          </cell>
          <cell r="C9235" t="str">
            <v xml:space="preserve">UN    </v>
          </cell>
          <cell r="D9235" t="str">
            <v>206,87</v>
          </cell>
        </row>
        <row r="9236">
          <cell r="A9236">
            <v>39354</v>
          </cell>
          <cell r="B9236" t="str">
            <v xml:space="preserve">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                                                                                                                                                                                  </v>
          </cell>
          <cell r="C9236" t="str">
            <v xml:space="preserve">UN    </v>
          </cell>
          <cell r="D9236" t="str">
            <v>206,18</v>
          </cell>
        </row>
        <row r="9237">
          <cell r="A9237">
            <v>39398</v>
          </cell>
          <cell r="B9237" t="str">
            <v xml:space="preserve">KIT DE ACESSORIOS PARA BANHEIRO EM METAL CROMADO, 5 PECAS                                                                                                                                                                                                                                                                                                                                                                                                                                                 </v>
          </cell>
          <cell r="C9237" t="str">
            <v xml:space="preserve">UN    </v>
          </cell>
          <cell r="D9237" t="str">
            <v>80,27</v>
          </cell>
        </row>
        <row r="9238">
          <cell r="A9238">
            <v>13343</v>
          </cell>
          <cell r="B9238" t="str">
            <v xml:space="preserve">KIT DE MATERIAIS PARA BRACADEIRA PARA FIXACAO EM POSTE CIRCULAR, CONTEM TRES FIXADORES E UM ROLO DE FITA DE 3 M EM ACO CARBONO                                                                                                                                                                                                                                                                                                                                                                            </v>
          </cell>
          <cell r="C9238" t="str">
            <v xml:space="preserve">UN    </v>
          </cell>
          <cell r="D9238" t="str">
            <v>30,91</v>
          </cell>
        </row>
        <row r="9239">
          <cell r="A9239">
            <v>12118</v>
          </cell>
          <cell r="B9239" t="str">
            <v xml:space="preserve">KIT DE PROTECAO ARSTOP PARA AR CONDICIONADO, TOMADA PADRAO 2P+T 20 A, COM DISJUNTOR UNIPOLAR DIN 20A                                                                                                                                                                                                                                                                                                                                                                                                      </v>
          </cell>
          <cell r="C9239" t="str">
            <v xml:space="preserve">UN    </v>
          </cell>
          <cell r="D9239" t="str">
            <v>17,97</v>
          </cell>
        </row>
        <row r="9240">
          <cell r="A9240">
            <v>39482</v>
          </cell>
          <cell r="B9240" t="str">
            <v xml:space="preserve">KIT PORTA PRONTA DE MADEIRA, FOLHA LEVE (NBR 15930) DE 60 X 210 CM, E = *35* MM, COM MARCO EM ACO, NUCLEO COLMEIA, CAPA LISA EM HDF, ACABAMENTO MELAMINICO BRANCO (INCLUI MARCO, ALIZARES, DOBRADICAS E FECHADURA)                                                                                                                                                                                                                                                                                        </v>
          </cell>
          <cell r="C9240" t="str">
            <v xml:space="preserve">UN    </v>
          </cell>
          <cell r="D9240" t="str">
            <v>333,33</v>
          </cell>
        </row>
        <row r="9241">
          <cell r="A9241">
            <v>39486</v>
          </cell>
          <cell r="B9241" t="str">
            <v xml:space="preserve">KIT PORTA PRONTA DE MADEIRA, FOLHA LEVE (NBR 15930) DE 60 X 210 CM, E = 35 MM, NUCLEO COLMEIA, ESTRUTURA USINADA PARA FECHADURA, CAPA LISA EM HDF, ACABAMENTO EM PRIMER PARA PINTURA (INCLUI MARCO, ALIZARES E DOBRADICAS)                                                                                                                                                                                                                                                                                </v>
          </cell>
          <cell r="C9241" t="str">
            <v xml:space="preserve">UN    </v>
          </cell>
          <cell r="D9241" t="str">
            <v>293,67</v>
          </cell>
        </row>
        <row r="9242">
          <cell r="A9242">
            <v>39483</v>
          </cell>
          <cell r="B9242" t="str">
            <v xml:space="preserve">KIT PORTA PRONTA DE MADEIRA, FOLHA LEVE (NBR 15930) DE 70 X 210 CM, E = *35* MM, COM MARCO EM ACO, NUCLEO COLMEIA, CAPA LISA EM HDF, ACABAMENTO MELAMINICO BRANCO (INCLUI MARCO, ALIZARES, DOBRADICAS E FECHADURA)                                                                                                                                                                                                                                                                                        </v>
          </cell>
          <cell r="C9242" t="str">
            <v xml:space="preserve">UN    </v>
          </cell>
          <cell r="D9242" t="str">
            <v>317,92</v>
          </cell>
        </row>
        <row r="9243">
          <cell r="A9243">
            <v>39487</v>
          </cell>
          <cell r="B9243" t="str">
            <v xml:space="preserve">KIT PORTA PRONTA DE MADEIRA, FOLHA LEVE (NBR 15930) DE 70 X 210 CM, E = 35 MM, NUCLEO COLMEIA, ESTRUTURA USINADA PARA FECHADURA, CAPA LISA EM HDF, ACABAMENTO EM PRIMER PARA PINTURA (INCLUI MARCO, ALIZARES E DOBRADICAS)                                                                                                                                                                                                                                                                                </v>
          </cell>
          <cell r="C9243" t="str">
            <v xml:space="preserve">UN    </v>
          </cell>
          <cell r="D9243" t="str">
            <v>296,70</v>
          </cell>
        </row>
        <row r="9244">
          <cell r="A9244">
            <v>39484</v>
          </cell>
          <cell r="B9244" t="str">
            <v xml:space="preserve">KIT PORTA PRONTA DE MADEIRA, FOLHA LEVE (NBR 15930) DE 80 X 210 CM, E = *35* MM, COM MARCO EM ACO, NUCLEO COLMEIA, CAPA LISA EM HDF, ACABAMENTO MELAMINICO BRANCO (INCLUI MARCO, ALIZARES, DOBRADICAS E FECHADURA)                                                                                                                                                                                                                                                                                        </v>
          </cell>
          <cell r="C9244" t="str">
            <v xml:space="preserve">UN    </v>
          </cell>
          <cell r="D9244" t="str">
            <v>320,95</v>
          </cell>
        </row>
        <row r="9245">
          <cell r="A9245">
            <v>39488</v>
          </cell>
          <cell r="B9245" t="str">
            <v xml:space="preserve">KIT PORTA PRONTA DE MADEIRA, FOLHA LEVE (NBR 15930) DE 80 X 210 CM, E = 35 MM, NUCLEO COLMEIA, ESTRUTURA USINADA PARA FECHADURA, CAPA LISA EM HDF, ACABAMENTO EM PRIMER PARA PINTURA (INCLUI MARCO, ALIZARES E DOBRADICAS)                                                                                                                                                                                                                                                                                </v>
          </cell>
          <cell r="C9245" t="str">
            <v xml:space="preserve">UN    </v>
          </cell>
          <cell r="D9245" t="str">
            <v>299,73</v>
          </cell>
        </row>
        <row r="9246">
          <cell r="A9246">
            <v>39485</v>
          </cell>
          <cell r="B9246" t="str">
            <v xml:space="preserve">KIT PORTA PRONTA DE MADEIRA, FOLHA LEVE (NBR 15930) DE 90 X 210 CM, E = *35* MM, COM MARCO EM ACO, NUCLEO COLMEIA, CAPA LISA EM HDF, ACABAMENTO MELAMINICO BRANCO (INCLUI MARCO, ALIZARES, DOBRADICAS E FECHADURA)                                                                                                                                                                                                                                                                                        </v>
          </cell>
          <cell r="C9246" t="str">
            <v xml:space="preserve">UN    </v>
          </cell>
          <cell r="D9246" t="str">
            <v>336,12</v>
          </cell>
        </row>
        <row r="9247">
          <cell r="A9247">
            <v>39489</v>
          </cell>
          <cell r="B9247" t="str">
            <v xml:space="preserve">KIT PORTA PRONTA DE MADEIRA, FOLHA LEVE (NBR 15930) DE 90 X 210 CM, E = 35 MM, NUCLEO COLMEIA, ESTRUTURA USINADA PARA FECHADURA, CAPA LISA EM HDF, ACABAMENTO EM PRIMER PARA PINTURA (INCLUI MARCO, ALIZARES E DOBRADICAS)                                                                                                                                                                                                                                                                                </v>
          </cell>
          <cell r="C9247" t="str">
            <v xml:space="preserve">UN    </v>
          </cell>
          <cell r="D9247" t="str">
            <v>314,90</v>
          </cell>
        </row>
        <row r="9248">
          <cell r="A9248">
            <v>39494</v>
          </cell>
          <cell r="B9248" t="str">
            <v xml:space="preserve">KIT PORTA PRONTA DE MADEIRA, FOLHA MEDIA (NBR 15930) DE 60 X 210 CM, E = 35 MM, NUCLEO SARRAFEADO, ESTRUTURA USINADA PARA FECHADURA, CAPA LISA EM HDF, ACABAMENTO EM PRIMER PARA PINTURA (INCLUI MARCO, ALIZARES E DOBRADICAS)                                                                                                                                                                                                                                                                            </v>
          </cell>
          <cell r="C9248" t="str">
            <v xml:space="preserve">UN    </v>
          </cell>
          <cell r="D9248" t="str">
            <v>321,21</v>
          </cell>
        </row>
        <row r="9249">
          <cell r="A9249">
            <v>39490</v>
          </cell>
          <cell r="B9249" t="str">
            <v xml:space="preserve">KIT PORTA PRONTA DE MADEIRA, FOLHA MEDIA (NBR 15930) DE 60 X 210 CM, E = 35 MM, NUCLEO SARRAFEADO, ESTRUTURA USINADA PARA FECHADURA, CAPA LISA EM HDF, ACABAMENTO MELAMINICO BRANCO (INCLUI MARCO, ALIZARES E DOBRADICAS)                                                                                                                                                                                                                                                                                 </v>
          </cell>
          <cell r="C9249" t="str">
            <v xml:space="preserve">UN    </v>
          </cell>
          <cell r="D9249" t="str">
            <v>364,12</v>
          </cell>
        </row>
        <row r="9250">
          <cell r="A9250">
            <v>39495</v>
          </cell>
          <cell r="B9250" t="str">
            <v xml:space="preserve">KIT PORTA PRONTA DE MADEIRA, FOLHA MEDIA (NBR 15930) DE 70 X 210 CM, E = 35 MM, NUCLEO SARRAFEADO, ESTRUTURA USINADA PARA FECHADURA, CAPA LISA EM HDF, ACABAMENTO EM PRIMER PARA PINTURA (INCLUI MARCO, ALIZARES E DOBRADICAS)                                                                                                                                                                                                                                                                            </v>
          </cell>
          <cell r="C9250" t="str">
            <v xml:space="preserve">UN    </v>
          </cell>
          <cell r="D9250" t="str">
            <v>333,33</v>
          </cell>
        </row>
        <row r="9251">
          <cell r="A9251">
            <v>39491</v>
          </cell>
          <cell r="B9251" t="str">
            <v xml:space="preserve">KIT PORTA PRONTA DE MADEIRA, FOLHA MEDIA (NBR 15930) DE 70 X 210 CM, E = 35 MM, NUCLEO SARRAFEADO, ESTRUTURA USINADA PARA FECHADURA, CAPA LISA EM HDF, ACABAMENTO MELAMINICO BRANCO (INCLUI MARCO, ALIZARES E DOBRADICAS)                                                                                                                                                                                                                                                                                 </v>
          </cell>
          <cell r="C9251" t="str">
            <v xml:space="preserve">UN    </v>
          </cell>
          <cell r="D9251" t="str">
            <v>375,75</v>
          </cell>
        </row>
        <row r="9252">
          <cell r="A9252">
            <v>39496</v>
          </cell>
          <cell r="B9252" t="str">
            <v xml:space="preserve">KIT PORTA PRONTA DE MADEIRA, FOLHA MEDIA (NBR 15930) DE 80 X 210 CM, E = 35 MM, NUCLEO SARRAFEADO, ESTRUTURA USINADA PARA FECHADURA, CAPA LISA EM HDF, ACABAMENTO EM PRIMER PARA PINTURA (INCLUI MARCO, ALIZARES E DOBRADICAS)                                                                                                                                                                                                                                                                            </v>
          </cell>
          <cell r="C9252" t="str">
            <v xml:space="preserve">UN    </v>
          </cell>
          <cell r="D9252" t="str">
            <v>345,33</v>
          </cell>
        </row>
        <row r="9253">
          <cell r="A9253">
            <v>39492</v>
          </cell>
          <cell r="B9253" t="str">
            <v xml:space="preserve">KIT PORTA PRONTA DE MADEIRA, FOLHA MEDIA (NBR 15930) DE 80 X 210 CM, E = 35 MM, NUCLEO SARRAFEADO, ESTRUTURA USINADA PARA FECHADURA, CAPA LISA EM HDF, ACABAMENTO MELAMINICO BRANCO (INCLUI MARCO, ALIZARES E DOBRADICAS)                                                                                                                                                                                                                                                                                 </v>
          </cell>
          <cell r="C9253" t="str">
            <v xml:space="preserve">UN    </v>
          </cell>
          <cell r="D9253" t="str">
            <v>378,06</v>
          </cell>
        </row>
        <row r="9254">
          <cell r="A9254">
            <v>39497</v>
          </cell>
          <cell r="B9254" t="str">
            <v xml:space="preserve">KIT PORTA PRONTA DE MADEIRA, FOLHA MEDIA (NBR 15930) DE 90 X 210 CM, E = 35 MM, NUCLEO SARRAFEADO, ESTRUTURA USINADA PARA FECHADURA, CAPA LISA EM HDF, ACABAMENTO EM PRIMER PARA PINTURA (INCLUI MARCO, ALIZARES E DOBRADICAS)                                                                                                                                                                                                                                                                            </v>
          </cell>
          <cell r="C9254" t="str">
            <v xml:space="preserve">UN    </v>
          </cell>
          <cell r="D9254" t="str">
            <v>357,45</v>
          </cell>
        </row>
        <row r="9255">
          <cell r="A9255">
            <v>39493</v>
          </cell>
          <cell r="B9255" t="str">
            <v xml:space="preserve">KIT PORTA PRONTA DE MADEIRA, FOLHA MEDIA (NBR 15930) DE 90 X 210 CM, E = 35 MM, NUCLEO SARRAFEADO, ESTRUTURA USINADA PARA FECHADURA, CAPA LISA EM HDF, ACABAMENTO MELAMINICO BRANCO (INCLUI MARCO, ALIZARES E DOBRADICAS)                                                                                                                                                                                                                                                                                 </v>
          </cell>
          <cell r="C9255" t="str">
            <v xml:space="preserve">UN    </v>
          </cell>
          <cell r="D9255" t="str">
            <v>399,99</v>
          </cell>
        </row>
        <row r="9256">
          <cell r="A9256">
            <v>39500</v>
          </cell>
          <cell r="B9256" t="str">
            <v xml:space="preserve">KIT PORTA PRONTA DE MADEIRA, FOLHA PESADA (NBR 15930) DE 80 X 210 CM, E = 35 MM, NUCLEO SOLIDO, CAPA LISA EM HDF, ACABAMENTO MELAMINICO BRANCO (INCLUI MARCO, ALIZARES, DOBRADICAS E FECHADURA EXTERNA)                                                                                                                                                                                                                                                                                                   </v>
          </cell>
          <cell r="C9256" t="str">
            <v xml:space="preserve">UN    </v>
          </cell>
          <cell r="D9256" t="str">
            <v>401,30</v>
          </cell>
        </row>
        <row r="9257">
          <cell r="A9257">
            <v>39498</v>
          </cell>
          <cell r="B9257" t="str">
            <v xml:space="preserve">KIT PORTA PRONTA DE MADEIRA, FOLHA PESADA (NBR 15930) DE 80 X 210 CM, E = 35 MM, NUCLEO SOLIDO, ESTRUTURA USINADA PARA FECHADURA, CAPA LISA EM HDF, ACABAMENTO EM LAMINADO NATURAL COM VERNIZ (INCLUI MARCO, ALIZARES E DOBRADICAS)                                                                                                                                                                                                                                                                       </v>
          </cell>
          <cell r="C9257" t="str">
            <v xml:space="preserve">UN    </v>
          </cell>
          <cell r="D9257" t="str">
            <v>446,24</v>
          </cell>
        </row>
        <row r="9258">
          <cell r="A9258">
            <v>39501</v>
          </cell>
          <cell r="B9258" t="str">
            <v xml:space="preserve">KIT PORTA PRONTA DE MADEIRA, FOLHA PESADA (NBR 15930) DE 90 X 210 CM, E = 35 MM, NUCLEO SOLIDO, CAPA LISA EM HDF, ACABAMENTO MELAMINICO BRANCO (INCLUI MARCO, ALIZARES, DOBRADICAS E FECHADURA EXTERNA)                                                                                                                                                                                                                                                                                                   </v>
          </cell>
          <cell r="C9258" t="str">
            <v xml:space="preserve">UN    </v>
          </cell>
          <cell r="D9258" t="str">
            <v>411,75</v>
          </cell>
        </row>
        <row r="9259">
          <cell r="A9259">
            <v>39499</v>
          </cell>
          <cell r="B9259" t="str">
            <v xml:space="preserve">KIT PORTA PRONTA DE MADEIRA, FOLHA PESADA (NBR 15930) DE 90 X 210 CM, E = 35 MM, NUCLEO SOLIDO, ESTRUTURA USINADA PARA FECHADURA, CAPA LISA EM HDF, ACABAMENTO EM LAMINADO NATURAL COM VERNIZ (INCLUI MARCO, ALIZARES E DOBRADICAS)                                                                                                                                                                                                                                                                       </v>
          </cell>
          <cell r="C9259" t="str">
            <v xml:space="preserve">UN    </v>
          </cell>
          <cell r="D9259" t="str">
            <v>484,09</v>
          </cell>
        </row>
        <row r="9260">
          <cell r="A9260">
            <v>3733</v>
          </cell>
          <cell r="B9260" t="str">
            <v xml:space="preserve">LADRILHO HIDRAULICO, *20 x 20* CM, E= 2 CM, PADRAO COPACABANA, 2 CORES (PRETO E BRANCO)                                                                                                                                                                                                                                                                                                                                                                                                                   </v>
          </cell>
          <cell r="C9260" t="str">
            <v xml:space="preserve">M2    </v>
          </cell>
          <cell r="D9260" t="str">
            <v>48,37</v>
          </cell>
        </row>
        <row r="9261">
          <cell r="A9261">
            <v>3731</v>
          </cell>
          <cell r="B9261" t="str">
            <v xml:space="preserve">LADRILHO HIDRAULICO, *20 X 20* CM, E= 2 CM, DADOS, COR NATURAL                                                                                                                                                                                                                                                                                                                                                                                                                                            </v>
          </cell>
          <cell r="C9261" t="str">
            <v xml:space="preserve">M2    </v>
          </cell>
          <cell r="D9261" t="str">
            <v>44,90</v>
          </cell>
        </row>
        <row r="9262">
          <cell r="A9262">
            <v>38137</v>
          </cell>
          <cell r="B9262" t="str">
            <v xml:space="preserve">LADRILHO HIDRAULICO, *20 X 20* CM, E= 2 CM, RAMPA, NATURAL                                                                                                                                                                                                                                                                                                                                                                                                                                                </v>
          </cell>
          <cell r="C9262" t="str">
            <v xml:space="preserve">M2    </v>
          </cell>
          <cell r="D9262" t="str">
            <v>45,16</v>
          </cell>
        </row>
        <row r="9263">
          <cell r="A9263">
            <v>38135</v>
          </cell>
          <cell r="B9263" t="str">
            <v xml:space="preserve">LADRILHO HIDRAULICO, *20 X 20* CM, E= 2 CM, TATIL ALERTA OU DIRECIONAL, AMARELO                                                                                                                                                                                                                                                                                                                                                                                                                           </v>
          </cell>
          <cell r="C9263" t="str">
            <v xml:space="preserve">M2    </v>
          </cell>
          <cell r="D9263" t="str">
            <v>57,25</v>
          </cell>
        </row>
        <row r="9264">
          <cell r="A9264">
            <v>38138</v>
          </cell>
          <cell r="B9264" t="str">
            <v xml:space="preserve">LADRILHO HIDRAULICO, *30 X 30* CM, E= 2 CM, MILANO, NATURAL                                                                                                                                                                                                                                                                                                                                                                                                                                               </v>
          </cell>
          <cell r="C9264" t="str">
            <v xml:space="preserve">M2    </v>
          </cell>
          <cell r="D9264" t="str">
            <v>44,35</v>
          </cell>
        </row>
        <row r="9265">
          <cell r="A9265">
            <v>3736</v>
          </cell>
          <cell r="B9265" t="str">
            <v xml:space="preserve">LAJE PRE-MOLDADA CONVENCIONAL (LAJOTAS + VIGOTAS) PARA FORRO, UNIDIRECIONAL, SOBRECARGA DE 100 KG/M2, VAO ATE 4,00 M (SEM COLOCACAO)                                                                                                                                                                                                                                                                                                                                                                      </v>
          </cell>
          <cell r="C9265" t="str">
            <v xml:space="preserve">M2    </v>
          </cell>
          <cell r="D9265" t="str">
            <v>28,00</v>
          </cell>
        </row>
        <row r="9266">
          <cell r="A9266">
            <v>3741</v>
          </cell>
          <cell r="B9266" t="str">
            <v xml:space="preserve">LAJE PRE-MOLDADA CONVENCIONAL (LAJOTAS + VIGOTAS) PARA FORRO, UNIDIRECIONAL, SOBRECARGA DE 100 KG/M2, VAO ATE 4,50 M (SEM COLOCACAO)                                                                                                                                                                                                                                                                                                                                                                      </v>
          </cell>
          <cell r="C9266" t="str">
            <v xml:space="preserve">M2    </v>
          </cell>
          <cell r="D9266" t="str">
            <v>29,18</v>
          </cell>
        </row>
        <row r="9267">
          <cell r="A9267">
            <v>3745</v>
          </cell>
          <cell r="B9267" t="str">
            <v xml:space="preserve">LAJE PRE-MOLDADA CONVENCIONAL (LAJOTAS + VIGOTAS) PARA FORRO, UNIDIRECIONAL, SOBRECARGA 100 KG/M2, VAO ATE 5,00 M (SEM COLOCACAO)                                                                                                                                                                                                                                                                                                                                                                         </v>
          </cell>
          <cell r="C9267" t="str">
            <v xml:space="preserve">M2    </v>
          </cell>
          <cell r="D9267" t="str">
            <v>31,47</v>
          </cell>
        </row>
        <row r="9268">
          <cell r="A9268">
            <v>3743</v>
          </cell>
          <cell r="B9268" t="str">
            <v xml:space="preserve">LAJE PRE-MOLDADA CONVENCIONAL (LAJOTAS + VIGOTAS) PARA PISO, UNIDIRECIONAL, SOBRECARGA DE 200 KG/M2, VAO ATE 3,50 M (SEM COLOCACAO)                                                                                                                                                                                                                                                                                                                                                                       </v>
          </cell>
          <cell r="C9268" t="str">
            <v xml:space="preserve">M2    </v>
          </cell>
          <cell r="D9268" t="str">
            <v>29,08</v>
          </cell>
        </row>
        <row r="9269">
          <cell r="A9269">
            <v>3744</v>
          </cell>
          <cell r="B9269" t="str">
            <v xml:space="preserve">LAJE PRE-MOLDADA CONVENCIONAL (LAJOTAS + VIGOTAS) PARA PISO, UNIDIRECIONAL, SOBRECARGA DE 200 KG/M2, VAO ATE 4,50 M (SEM COLOCACAO)                                                                                                                                                                                                                                                                                                                                                                       </v>
          </cell>
          <cell r="C9269" t="str">
            <v xml:space="preserve">M2    </v>
          </cell>
          <cell r="D9269" t="str">
            <v>32,01</v>
          </cell>
        </row>
        <row r="9270">
          <cell r="A9270">
            <v>3739</v>
          </cell>
          <cell r="B9270" t="str">
            <v xml:space="preserve">LAJE PRE-MOLDADA CONVENCIONAL (LAJOTAS + VIGOTAS) PARA PISO, UNIDIRECIONAL, SOBRECARGA DE 200 KG/M2, VAO ATE 5,00 M (SEM COLOCACAO)                                                                                                                                                                                                                                                                                                                                                                       </v>
          </cell>
          <cell r="C9270" t="str">
            <v xml:space="preserve">M2    </v>
          </cell>
          <cell r="D9270" t="str">
            <v>33,64</v>
          </cell>
        </row>
        <row r="9271">
          <cell r="A9271">
            <v>3737</v>
          </cell>
          <cell r="B9271" t="str">
            <v xml:space="preserve">LAJE PRE-MOLDADA CONVENCIONAL (LAJOTAS + VIGOTAS) PARA PISO, UNIDIRECIONAL, SOBRECARGA DE 350 KG/M2, VAO ATE 4,50 M (SEM COLOCACAO)                                                                                                                                                                                                                                                                                                                                                                       </v>
          </cell>
          <cell r="C9271" t="str">
            <v xml:space="preserve">M2    </v>
          </cell>
          <cell r="D9271" t="str">
            <v>35,27</v>
          </cell>
        </row>
        <row r="9272">
          <cell r="A9272">
            <v>3738</v>
          </cell>
          <cell r="B9272" t="str">
            <v xml:space="preserve">LAJE PRE-MOLDADA CONVENCIONAL (LAJOTAS + VIGOTAS) PARA PISO, UNIDIRECIONAL, SOBRECARGA DE 350 KG/M2, VAO ATE 5,00 M (SEM COLOCACAO)                                                                                                                                                                                                                                                                                                                                                                       </v>
          </cell>
          <cell r="C9272" t="str">
            <v xml:space="preserve">M2    </v>
          </cell>
          <cell r="D9272" t="str">
            <v>40,69</v>
          </cell>
        </row>
        <row r="9273">
          <cell r="A9273">
            <v>3747</v>
          </cell>
          <cell r="B9273" t="str">
            <v xml:space="preserve">LAJE PRE-MOLDADA CONVENCIONAL (LAJOTAS + VIGOTAS) PARA PISO, UNIDIRECIONAL, SOBRECARGA 350 KG/M2 VAO ATE 3,50 M (SEM COLOCACAO)                                                                                                                                                                                                                                                                                                                                                                           </v>
          </cell>
          <cell r="C9273" t="str">
            <v xml:space="preserve">M2    </v>
          </cell>
          <cell r="D9273" t="str">
            <v>32,01</v>
          </cell>
        </row>
        <row r="9274">
          <cell r="A9274">
            <v>11649</v>
          </cell>
          <cell r="B9274" t="str">
            <v xml:space="preserve">LAJE PRE-MOLDADA DE TRANSICAO EXCENTRICA EM CONCRETO ARMADO, DN 1200 MM, FURO CIRCULAR DN 600 MM, ESPESSURA 12 CM                                                                                                                                                                                                                                                                                                                                                                                         </v>
          </cell>
          <cell r="C9274" t="str">
            <v xml:space="preserve">UN    </v>
          </cell>
          <cell r="D9274" t="str">
            <v>232,24</v>
          </cell>
        </row>
        <row r="9275">
          <cell r="A9275">
            <v>11650</v>
          </cell>
          <cell r="B9275" t="str">
            <v xml:space="preserve">LAJE PRE-MOLDADA DE TRANSICAO EXCENTRICA EM CONCRETO ARMADO, DN 1500 MM, FURO CIRCULAR DN 530 MM, ESPESSURA 15 CM                                                                                                                                                                                                                                                                                                                                                                                         </v>
          </cell>
          <cell r="C9275" t="str">
            <v xml:space="preserve">UN    </v>
          </cell>
          <cell r="D9275" t="str">
            <v>395,85</v>
          </cell>
        </row>
        <row r="9276">
          <cell r="A9276">
            <v>3742</v>
          </cell>
          <cell r="B9276" t="str">
            <v xml:space="preserve">LAJE PRE-MOLDADA TRELICADA (LAJOTAS + VIGOTAS) PARA FORRO, UNIDIRECIONAL, SOBRECARGA DE 100 KG/M2, VAO ATE 6,00 M (SEM COLOCACAO)                                                                                                                                                                                                                                                                                                                                                                         </v>
          </cell>
          <cell r="C9276" t="str">
            <v xml:space="preserve">M2    </v>
          </cell>
          <cell r="D9276" t="str">
            <v>42,21</v>
          </cell>
        </row>
        <row r="9277">
          <cell r="A9277">
            <v>3746</v>
          </cell>
          <cell r="B9277" t="str">
            <v xml:space="preserve">LAJE PRE-MOLDADA TRELICADA (LAJOTAS + VIGOTAS) PARA PISO, UNIDIRECIONAL, SOBRECARGA DE 200 KG/M2, VAO ATE 6,00 M (SEM COLOCACAO)                                                                                                                                                                                                                                                                                                                                                                          </v>
          </cell>
          <cell r="C9277" t="str">
            <v xml:space="preserve">M2    </v>
          </cell>
          <cell r="D9277" t="str">
            <v>49,29</v>
          </cell>
        </row>
        <row r="9278">
          <cell r="A9278">
            <v>21106</v>
          </cell>
          <cell r="B9278" t="str">
            <v xml:space="preserve">LAMBRIS DE ALUMINIO *0,6* KG/M                                                                                                                                                                                                                                                                                                                                                                                                                                                                            </v>
          </cell>
          <cell r="C9278" t="str">
            <v xml:space="preserve">KG    </v>
          </cell>
          <cell r="D9278" t="str">
            <v>39,07</v>
          </cell>
        </row>
        <row r="9279">
          <cell r="A9279">
            <v>3755</v>
          </cell>
          <cell r="B9279" t="str">
            <v xml:space="preserve">LAMPADA DE LUZ MISTA 160 W, BASE E27 (220 V)                                                                                                                                                                                                                                                                                                                                                                                                                                                              </v>
          </cell>
          <cell r="C9279" t="str">
            <v xml:space="preserve">UN    </v>
          </cell>
          <cell r="D9279" t="str">
            <v>31,11</v>
          </cell>
        </row>
        <row r="9280">
          <cell r="A9280">
            <v>3750</v>
          </cell>
          <cell r="B9280" t="str">
            <v xml:space="preserve">LAMPADA DE LUZ MISTA 250 W, BASE E27 (220 V)                                                                                                                                                                                                                                                                                                                                                                                                                                                              </v>
          </cell>
          <cell r="C9280" t="str">
            <v xml:space="preserve">UN    </v>
          </cell>
          <cell r="D9280" t="str">
            <v>41,84</v>
          </cell>
        </row>
        <row r="9281">
          <cell r="A9281">
            <v>3756</v>
          </cell>
          <cell r="B9281" t="str">
            <v xml:space="preserve">LAMPADA DE LUZ MISTA 500 W, BASE E40 (220 V)                                                                                                                                                                                                                                                                                                                                                                                                                                                              </v>
          </cell>
          <cell r="C9281" t="str">
            <v xml:space="preserve">UN    </v>
          </cell>
          <cell r="D9281" t="str">
            <v>78,18</v>
          </cell>
        </row>
        <row r="9282">
          <cell r="A9282">
            <v>39377</v>
          </cell>
          <cell r="B9282" t="str">
            <v xml:space="preserve">LAMPADA FLUORESCENTE COMPACTA BRANCA 135 W, BASE E40 (127/220 V)                                                                                                                                                                                                                                                                                                                                                                                                                                          </v>
          </cell>
          <cell r="C9282" t="str">
            <v xml:space="preserve">UN    </v>
          </cell>
          <cell r="D9282" t="str">
            <v>231,60</v>
          </cell>
        </row>
        <row r="9283">
          <cell r="A9283">
            <v>38191</v>
          </cell>
          <cell r="B9283" t="str">
            <v xml:space="preserve">LAMPADA FLUORESCENTE COMPACTA 2U BRANCA 15 W, BASE E27 (127/220 V)                                                                                                                                                                                                                                                                                                                                                                                                                                        </v>
          </cell>
          <cell r="C9283" t="str">
            <v xml:space="preserve">UN    </v>
          </cell>
          <cell r="D9283" t="str">
            <v>17,24</v>
          </cell>
        </row>
        <row r="9284">
          <cell r="A9284">
            <v>39381</v>
          </cell>
          <cell r="B9284" t="str">
            <v xml:space="preserve">LAMPADA FLUORESCENTE COMPACTA 2U/3U BRANCA 9/10 W, BASE E27 (127/220 V)                                                                                                                                                                                                                                                                                                                                                                                                                                   </v>
          </cell>
          <cell r="C9284" t="str">
            <v xml:space="preserve">UN    </v>
          </cell>
          <cell r="D9284" t="str">
            <v>16,08</v>
          </cell>
        </row>
        <row r="9285">
          <cell r="A9285">
            <v>38780</v>
          </cell>
          <cell r="B9285" t="str">
            <v xml:space="preserve">LAMPADA FLUORESCENTE COMPACTA 3U BRANCA 20 W, BASE E27 (127/220 V)                                                                                                                                                                                                                                                                                                                                                                                                                                        </v>
          </cell>
          <cell r="C9285" t="str">
            <v xml:space="preserve">UN    </v>
          </cell>
          <cell r="D9285" t="str">
            <v>19,68</v>
          </cell>
        </row>
        <row r="9286">
          <cell r="A9286">
            <v>38781</v>
          </cell>
          <cell r="B9286" t="str">
            <v xml:space="preserve">LAMPADA FLUORESCENTE ESPIRAL BRANCA 45 W, BASE E27 (127/220 V)                                                                                                                                                                                                                                                                                                                                                                                                                                            </v>
          </cell>
          <cell r="C9286" t="str">
            <v xml:space="preserve">UN    </v>
          </cell>
          <cell r="D9286" t="str">
            <v>66,42</v>
          </cell>
        </row>
        <row r="9287">
          <cell r="A9287">
            <v>38192</v>
          </cell>
          <cell r="B9287" t="str">
            <v xml:space="preserve">LAMPADA FLUORESCENTE ESPIRAL BRANCA 65 W, BASE E27 (127/220 V)                                                                                                                                                                                                                                                                                                                                                                                                                                            </v>
          </cell>
          <cell r="C9287" t="str">
            <v xml:space="preserve">UN    </v>
          </cell>
          <cell r="D9287" t="str">
            <v>120,19</v>
          </cell>
        </row>
        <row r="9288">
          <cell r="A9288">
            <v>3753</v>
          </cell>
          <cell r="B9288" t="str">
            <v xml:space="preserve">LAMPADA FLUORESCENTE TUBULAR T10, DE 20 OU 40 W, BIVOLT                                                                                                                                                                                                                                                                                                                                                                                                                                                   </v>
          </cell>
          <cell r="C9288" t="str">
            <v xml:space="preserve">UN    </v>
          </cell>
          <cell r="D9288" t="str">
            <v>10,52</v>
          </cell>
        </row>
        <row r="9289">
          <cell r="A9289">
            <v>38782</v>
          </cell>
          <cell r="B9289" t="str">
            <v xml:space="preserve">LAMPADA FLUORESCENTE TUBULAR T5 DE 14 W, BIVOLT                                                                                                                                                                                                                                                                                                                                                                                                                                                           </v>
          </cell>
          <cell r="C9289" t="str">
            <v xml:space="preserve">UN    </v>
          </cell>
          <cell r="D9289" t="str">
            <v>13,70</v>
          </cell>
        </row>
        <row r="9290">
          <cell r="A9290">
            <v>38778</v>
          </cell>
          <cell r="B9290" t="str">
            <v xml:space="preserve">LAMPADA FLUORESCENTE TUBULAR T8 DE 16/18 W, BIVOLT                                                                                                                                                                                                                                                                                                                                                                                                                                                        </v>
          </cell>
          <cell r="C9290" t="str">
            <v xml:space="preserve">UN    </v>
          </cell>
          <cell r="D9290" t="str">
            <v>10,28</v>
          </cell>
        </row>
        <row r="9291">
          <cell r="A9291">
            <v>38779</v>
          </cell>
          <cell r="B9291" t="str">
            <v xml:space="preserve">LAMPADA FLUORESCENTE TUBULAR T8 DE 32/36 W, BIVOLT                                                                                                                                                                                                                                                                                                                                                                                                                                                        </v>
          </cell>
          <cell r="C9291" t="str">
            <v xml:space="preserve">UN    </v>
          </cell>
          <cell r="D9291" t="str">
            <v>10,90</v>
          </cell>
        </row>
        <row r="9292">
          <cell r="A9292">
            <v>39388</v>
          </cell>
          <cell r="B9292" t="str">
            <v xml:space="preserve">LAMPADA LED TIPO DICROICA BIVOLT, LUZ BRANCA, 5 W (BASE GU10)                                                                                                                                                                                                                                                                                                                                                                                                                                             </v>
          </cell>
          <cell r="C9292" t="str">
            <v xml:space="preserve">UN    </v>
          </cell>
          <cell r="D9292" t="str">
            <v>53,10</v>
          </cell>
        </row>
        <row r="9293">
          <cell r="A9293">
            <v>39387</v>
          </cell>
          <cell r="B9293" t="str">
            <v xml:space="preserve">LAMPADA LED TUBULAR BIVOLT 18/20 W, BASE G13                                                                                                                                                                                                                                                                                                                                                                                                                                                              </v>
          </cell>
          <cell r="C9293" t="str">
            <v xml:space="preserve">UN    </v>
          </cell>
          <cell r="D9293" t="str">
            <v>89,56</v>
          </cell>
        </row>
        <row r="9294">
          <cell r="A9294">
            <v>39386</v>
          </cell>
          <cell r="B9294" t="str">
            <v xml:space="preserve">LAMPADA LED TUBULAR BIVOLT 9/10 W, BASE G13                                                                                                                                                                                                                                                                                                                                                                                                                                                               </v>
          </cell>
          <cell r="C9294" t="str">
            <v xml:space="preserve">UN    </v>
          </cell>
          <cell r="D9294" t="str">
            <v>59,24</v>
          </cell>
        </row>
        <row r="9295">
          <cell r="A9295">
            <v>38194</v>
          </cell>
          <cell r="B9295" t="str">
            <v xml:space="preserve">LAMPADA LED 10 W BIVOLT BRANCA, FORMATO TRADICIONAL (BASE E27)                                                                                                                                                                                                                                                                                                                                                                                                                                            </v>
          </cell>
          <cell r="C9295" t="str">
            <v xml:space="preserve">UN    </v>
          </cell>
          <cell r="D9295" t="str">
            <v>50,50</v>
          </cell>
        </row>
        <row r="9296">
          <cell r="A9296">
            <v>38193</v>
          </cell>
          <cell r="B9296" t="str">
            <v xml:space="preserve">LAMPADA LED 6 W BIVOLT BRANCA, FORMATO TRADICIONAL (BASE E27)                                                                                                                                                                                                                                                                                                                                                                                                                                             </v>
          </cell>
          <cell r="C9296" t="str">
            <v xml:space="preserve">UN    </v>
          </cell>
          <cell r="D9296" t="str">
            <v>37,35</v>
          </cell>
        </row>
        <row r="9297">
          <cell r="A9297">
            <v>12216</v>
          </cell>
          <cell r="B9297" t="str">
            <v xml:space="preserve">LAMPADA VAPOR DE SODIO OVOIDE 150 W (BASE E40)                                                                                                                                                                                                                                                                                                                                                                                                                                                            </v>
          </cell>
          <cell r="C9297" t="str">
            <v xml:space="preserve">UN    </v>
          </cell>
          <cell r="D9297" t="str">
            <v>60,11</v>
          </cell>
        </row>
        <row r="9298">
          <cell r="A9298">
            <v>3757</v>
          </cell>
          <cell r="B9298" t="str">
            <v xml:space="preserve">LAMPADA VAPOR DE SODIO OVOIDE 250 W (BASE E40)                                                                                                                                                                                                                                                                                                                                                                                                                                                            </v>
          </cell>
          <cell r="C9298" t="str">
            <v xml:space="preserve">UN    </v>
          </cell>
          <cell r="D9298" t="str">
            <v>69,50</v>
          </cell>
        </row>
        <row r="9299">
          <cell r="A9299">
            <v>3758</v>
          </cell>
          <cell r="B9299" t="str">
            <v xml:space="preserve">LAMPADA VAPOR DE SODIO OVOIDE 400 W (BASE E40)                                                                                                                                                                                                                                                                                                                                                                                                                                                            </v>
          </cell>
          <cell r="C9299" t="str">
            <v xml:space="preserve">UN    </v>
          </cell>
          <cell r="D9299" t="str">
            <v>81,04</v>
          </cell>
        </row>
        <row r="9300">
          <cell r="A9300">
            <v>12214</v>
          </cell>
          <cell r="B9300" t="str">
            <v xml:space="preserve">LAMPADA VAPOR MERCURIO 125 W (BASE E27)                                                                                                                                                                                                                                                                                                                                                                                                                                                                   </v>
          </cell>
          <cell r="C9300" t="str">
            <v xml:space="preserve">UN    </v>
          </cell>
          <cell r="D9300" t="str">
            <v>27,75</v>
          </cell>
        </row>
        <row r="9301">
          <cell r="A9301">
            <v>3749</v>
          </cell>
          <cell r="B9301" t="str">
            <v xml:space="preserve">LAMPADA VAPOR MERCURIO 250 W (BASE E40)                                                                                                                                                                                                                                                                                                                                                                                                                                                                   </v>
          </cell>
          <cell r="C9301" t="str">
            <v xml:space="preserve">UN    </v>
          </cell>
          <cell r="D9301" t="str">
            <v>49,46</v>
          </cell>
        </row>
        <row r="9302">
          <cell r="A9302">
            <v>3751</v>
          </cell>
          <cell r="B9302" t="str">
            <v xml:space="preserve">LAMPADA VAPOR MERCURIO 400 W (BASE E40)                                                                                                                                                                                                                                                                                                                                                                                                                                                                   </v>
          </cell>
          <cell r="C9302" t="str">
            <v xml:space="preserve">UN    </v>
          </cell>
          <cell r="D9302" t="str">
            <v>67,50</v>
          </cell>
        </row>
        <row r="9303">
          <cell r="A9303">
            <v>39376</v>
          </cell>
          <cell r="B9303" t="str">
            <v xml:space="preserve">LAMPADA VAPOR METALICO OVOIDE 150 W, BASE E27/E40                                                                                                                                                                                                                                                                                                                                                                                                                                                         </v>
          </cell>
          <cell r="C9303" t="str">
            <v xml:space="preserve">UN    </v>
          </cell>
          <cell r="D9303" t="str">
            <v>56,90</v>
          </cell>
        </row>
        <row r="9304">
          <cell r="A9304">
            <v>3752</v>
          </cell>
          <cell r="B9304" t="str">
            <v xml:space="preserve">LAMPADA VAPOR METALICO TUBULAR 400 W (BASE E40)                                                                                                                                                                                                                                                                                                                                                                                                                                                           </v>
          </cell>
          <cell r="C9304" t="str">
            <v xml:space="preserve">UN    </v>
          </cell>
          <cell r="D9304" t="str">
            <v>111,35</v>
          </cell>
        </row>
        <row r="9305">
          <cell r="A9305">
            <v>746</v>
          </cell>
          <cell r="B9305" t="str">
            <v xml:space="preserve">LAVADORA DE ALTA PRESSAO (LAVA-JATO) PARA AGUA FRIA, PRESSAO DE OPERACAO ENTRE 1400 E 1900 LIB/POL2, VAZAO MAXIMA ENTRE  400 E 700 L/H                                                                                                                                                                                                                                                                                                                                                                    </v>
          </cell>
          <cell r="C9305" t="str">
            <v xml:space="preserve">UN    </v>
          </cell>
          <cell r="D9305" t="str">
            <v>2.200,00</v>
          </cell>
        </row>
        <row r="9306">
          <cell r="A9306">
            <v>36521</v>
          </cell>
          <cell r="B9306" t="str">
            <v xml:space="preserve">LAVATORIO DE CANTO LOUCA BRANCA SUSPENSO *40 X 30* CM                                                                                                                                                                                                                                                                                                                                                                                                                                                     </v>
          </cell>
          <cell r="C9306" t="str">
            <v xml:space="preserve">UN    </v>
          </cell>
          <cell r="D9306" t="str">
            <v>141,01</v>
          </cell>
        </row>
        <row r="9307">
          <cell r="A9307">
            <v>36794</v>
          </cell>
          <cell r="B9307" t="str">
            <v xml:space="preserve">LAVATORIO LOUCA BRANCA COM COLUNA *44 X 35,5* CM                                                                                                                                                                                                                                                                                                                                                                                                                                                          </v>
          </cell>
          <cell r="C9307" t="str">
            <v xml:space="preserve">UN    </v>
          </cell>
          <cell r="D9307" t="str">
            <v>143,74</v>
          </cell>
        </row>
        <row r="9308">
          <cell r="A9308">
            <v>10426</v>
          </cell>
          <cell r="B9308" t="str">
            <v xml:space="preserve">LAVATORIO LOUCA BRANCA COM COLUNA *54 X 44* CM                                                                                                                                                                                                                                                                                                                                                                                                                                                            </v>
          </cell>
          <cell r="C9308" t="str">
            <v xml:space="preserve">UN    </v>
          </cell>
          <cell r="D9308" t="str">
            <v>207,03</v>
          </cell>
        </row>
        <row r="9309">
          <cell r="A9309">
            <v>10425</v>
          </cell>
          <cell r="B9309" t="str">
            <v xml:space="preserve">LAVATORIO LOUCA BRANCA SUSPENSO *40 X 30* CM                                                                                                                                                                                                                                                                                                                                                                                                                                                              </v>
          </cell>
          <cell r="C9309" t="str">
            <v xml:space="preserve">UN    </v>
          </cell>
          <cell r="D9309" t="str">
            <v>91,30</v>
          </cell>
        </row>
        <row r="9310">
          <cell r="A9310">
            <v>10431</v>
          </cell>
          <cell r="B9310" t="str">
            <v xml:space="preserve">LAVATORIO LOUCA COR COM COLUNA *54 X 44* CM                                                                                                                                                                                                                                                                                                                                                                                                                                                               </v>
          </cell>
          <cell r="C9310" t="str">
            <v xml:space="preserve">UN    </v>
          </cell>
          <cell r="D9310" t="str">
            <v>227,12</v>
          </cell>
        </row>
        <row r="9311">
          <cell r="A9311">
            <v>10429</v>
          </cell>
          <cell r="B9311" t="str">
            <v xml:space="preserve">LAVATORIO LOUCA COR SUSPENSO *40 X 30* CM                                                                                                                                                                                                                                                                                                                                                                                                                                                                 </v>
          </cell>
          <cell r="C9311" t="str">
            <v xml:space="preserve">UN    </v>
          </cell>
          <cell r="D9311" t="str">
            <v>108,88</v>
          </cell>
        </row>
        <row r="9312">
          <cell r="A9312">
            <v>20269</v>
          </cell>
          <cell r="B9312" t="str">
            <v xml:space="preserve">LAVATORIO/CUBA DE EMBUTIR OVAL LOUCA BRANCA SEM LADRAO *50 X 35* CM                                                                                                                                                                                                                                                                                                                                                                                                                                       </v>
          </cell>
          <cell r="C9312" t="str">
            <v xml:space="preserve">UN    </v>
          </cell>
          <cell r="D9312" t="str">
            <v>89,74</v>
          </cell>
        </row>
        <row r="9313">
          <cell r="A9313">
            <v>20270</v>
          </cell>
          <cell r="B9313" t="str">
            <v xml:space="preserve">LAVATORIO/CUBA DE EMBUTIR OVAL LOUCA COR SEM LADRAO *50 X 35* CM                                                                                                                                                                                                                                                                                                                                                                                                                                          </v>
          </cell>
          <cell r="C9313" t="str">
            <v xml:space="preserve">UN    </v>
          </cell>
          <cell r="D9313" t="str">
            <v>97,72</v>
          </cell>
        </row>
        <row r="9314">
          <cell r="A9314">
            <v>11696</v>
          </cell>
          <cell r="B9314" t="str">
            <v xml:space="preserve">LAVATORIO/CUBA DE SOBREPOR OVAL PEQUENA LOUCA BRANCA SEM LADRAO *31 X 44*                                                                                                                                                                                                                                                                                                                                                                                                                                 </v>
          </cell>
          <cell r="C9314" t="str">
            <v xml:space="preserve">UN    </v>
          </cell>
          <cell r="D9314" t="str">
            <v>142,76</v>
          </cell>
        </row>
        <row r="9315">
          <cell r="A9315">
            <v>10427</v>
          </cell>
          <cell r="B9315" t="str">
            <v xml:space="preserve">LAVATORIO/CUBA DE SOBREPOR RETANGULAR LOUCA BRANCA COM LADRAO *52 X 45* CM                                                                                                                                                                                                                                                                                                                                                                                                                                </v>
          </cell>
          <cell r="C9315" t="str">
            <v xml:space="preserve">UN    </v>
          </cell>
          <cell r="D9315" t="str">
            <v>255,98</v>
          </cell>
        </row>
        <row r="9316">
          <cell r="A9316">
            <v>10428</v>
          </cell>
          <cell r="B9316" t="str">
            <v xml:space="preserve">LAVATORIO/CUBA DE SOBREPOR RETANGULAR LOUCA COR COM LADRAO *52 X 45* CM                                                                                                                                                                                                                                                                                                                                                                                                                                   </v>
          </cell>
          <cell r="C9316" t="str">
            <v xml:space="preserve">UN    </v>
          </cell>
          <cell r="D9316" t="str">
            <v>259,80</v>
          </cell>
        </row>
        <row r="9317">
          <cell r="A9317">
            <v>2354</v>
          </cell>
          <cell r="B9317" t="str">
            <v xml:space="preserve">LEITURISTA OU CADASTRISTA DE REDES DE AGUA E ESGOTO                                                                                                                                                                                                                                                                                                                                                                                                                                                       </v>
          </cell>
          <cell r="C9317" t="str">
            <v xml:space="preserve">H     </v>
          </cell>
          <cell r="D9317" t="str">
            <v>13,85</v>
          </cell>
        </row>
        <row r="9318">
          <cell r="A9318">
            <v>40932</v>
          </cell>
          <cell r="B9318" t="str">
            <v xml:space="preserve">LEITURISTA OU CADASTRISTA DE REDES DE AGUA E ESGOTO (MENSALISTA)                                                                                                                                                                                                                                                                                                                                                                                                                                          </v>
          </cell>
          <cell r="C9318" t="str">
            <v xml:space="preserve">MES   </v>
          </cell>
          <cell r="D9318" t="str">
            <v>2.435,16</v>
          </cell>
        </row>
        <row r="9319">
          <cell r="A9319">
            <v>10853</v>
          </cell>
          <cell r="B9319" t="str">
            <v xml:space="preserve">LETRA ACO INOX (AISI 304), CHAPA NUM. 22, RECORTADO, H= 20 CM (SEM RELEVO)                                                                                                                                                                                                                                                                                                                                                                                                                                </v>
          </cell>
          <cell r="C9319" t="str">
            <v xml:space="preserve">UN    </v>
          </cell>
          <cell r="D9319" t="str">
            <v>74,70</v>
          </cell>
        </row>
        <row r="9320">
          <cell r="A9320">
            <v>5093</v>
          </cell>
          <cell r="B9320" t="str">
            <v xml:space="preserve">LEVANTADOR DE JANELA GUILHOTINA, EM LATAO CROMADO                                                                                                                                                                                                                                                                                                                                                                                                                                                         </v>
          </cell>
          <cell r="C9320" t="str">
            <v xml:space="preserve">PAR   </v>
          </cell>
          <cell r="D9320" t="str">
            <v>14,86</v>
          </cell>
        </row>
        <row r="9321">
          <cell r="A9321">
            <v>37768</v>
          </cell>
          <cell r="B9321" t="str">
            <v xml:space="preserve">LIMPADORA A SUCCAO, TANQUE 12000 L, BASCULAMENTO HIDRAULICO, BOMBA 12 M3/MIN 95% VACUO (INCLUI MONTAGEM, NAO INCLUI CAMINHAO)                                                                                                                                                                                                                                                                                                                                                                             </v>
          </cell>
          <cell r="C9321" t="str">
            <v xml:space="preserve">UN    </v>
          </cell>
          <cell r="D9321" t="str">
            <v>98.500,00</v>
          </cell>
        </row>
        <row r="9322">
          <cell r="A9322">
            <v>37773</v>
          </cell>
          <cell r="B9322" t="str">
            <v xml:space="preserve">LIMPADORA DE SUCCAO TANQUE 7000 L, BOMBA 12 M3/MIN 95% VACUO (INCLUI MONTAGEM, NAO INCLUI CAMINHAO)                                                                                                                                                                                                                                                                                                                                                                                                       </v>
          </cell>
          <cell r="C9322" t="str">
            <v xml:space="preserve">UN    </v>
          </cell>
          <cell r="D9322" t="str">
            <v>83.643,10</v>
          </cell>
        </row>
        <row r="9323">
          <cell r="A9323">
            <v>37769</v>
          </cell>
          <cell r="B9323" t="str">
            <v xml:space="preserve">LIMPADORA DE SUCCAO, TANQUE 11000 L, BOMBA 340 M3/MIN (INCLUI MONTAGEM, NAO INCLUI CAMINHAO)                                                                                                                                                                                                                                                                                                                                                                                                              </v>
          </cell>
          <cell r="C9323" t="str">
            <v xml:space="preserve">UN    </v>
          </cell>
          <cell r="D9323" t="str">
            <v>140.029,09</v>
          </cell>
        </row>
        <row r="9324">
          <cell r="A9324">
            <v>37770</v>
          </cell>
          <cell r="B9324" t="str">
            <v xml:space="preserve">LIMPADORA DE SUCCAO, TANQUE 5500 L, BOMBA 60M3/MIN, VACUO 500 MBAR (INCLUI MONTAGEM, NAO INCLUI CAMINHAO)                                                                                                                                                                                                                                                                                                                                                                                                 </v>
          </cell>
          <cell r="C9324" t="str">
            <v xml:space="preserve">UN    </v>
          </cell>
          <cell r="D9324" t="str">
            <v>237.651,71</v>
          </cell>
        </row>
        <row r="9325">
          <cell r="A9325">
            <v>38382</v>
          </cell>
          <cell r="B9325" t="str">
            <v xml:space="preserve">LINHA DE PEDREIRO LISA 100 M                                                                                                                                                                                                                                                                                                                                                                                                                                                                              </v>
          </cell>
          <cell r="C9325" t="str">
            <v xml:space="preserve">UN    </v>
          </cell>
          <cell r="D9325" t="str">
            <v>8,35</v>
          </cell>
        </row>
        <row r="9326">
          <cell r="A9326">
            <v>6091</v>
          </cell>
          <cell r="B9326" t="str">
            <v xml:space="preserve">LIQUIDO PARA BRILHO PAREDES INTERNAS                                                                                                                                                                                                                                                                                                                                                                                                                                                                      </v>
          </cell>
          <cell r="C9326" t="str">
            <v xml:space="preserve">L     </v>
          </cell>
          <cell r="D9326" t="str">
            <v>20,25</v>
          </cell>
        </row>
        <row r="9327">
          <cell r="A9327">
            <v>38383</v>
          </cell>
          <cell r="B9327" t="str">
            <v xml:space="preserve">LIXA D'AGUA EM FOLHA, GRAO 100                                                                                                                                                                                                                                                                                                                                                                                                                                                                            </v>
          </cell>
          <cell r="C9327" t="str">
            <v xml:space="preserve">UN    </v>
          </cell>
          <cell r="D9327" t="str">
            <v>1,56</v>
          </cell>
        </row>
        <row r="9328">
          <cell r="A9328">
            <v>3768</v>
          </cell>
          <cell r="B9328" t="str">
            <v xml:space="preserve">LIXA EM FOLHA PARA FERRO, NUMERO 150                                                                                                                                                                                                                                                                                                                                                                                                                                                                      </v>
          </cell>
          <cell r="C9328" t="str">
            <v xml:space="preserve">UN    </v>
          </cell>
          <cell r="D9328" t="str">
            <v>2,86</v>
          </cell>
        </row>
        <row r="9329">
          <cell r="A9329">
            <v>3767</v>
          </cell>
          <cell r="B9329" t="str">
            <v xml:space="preserve">LIXA EM FOLHA PARA PAREDE OU MADEIRA, NUMERO 120 (COR VERMELHA)                                                                                                                                                                                                                                                                                                                                                                                                                                           </v>
          </cell>
          <cell r="C9329" t="str">
            <v xml:space="preserve">UN    </v>
          </cell>
          <cell r="D9329" t="str">
            <v>0,68</v>
          </cell>
        </row>
        <row r="9330">
          <cell r="A9330">
            <v>13192</v>
          </cell>
          <cell r="B9330" t="str">
            <v xml:space="preserve">LIXADEIRA ELETRICA ANGULAR PARA CONCRETO, POTENCIA 1.400 W, PRATO DIAMANTADO DE 5''                                                                                                                                                                                                                                                                                                                                                                                                                       </v>
          </cell>
          <cell r="C9330" t="str">
            <v xml:space="preserve">UN    </v>
          </cell>
          <cell r="D9330" t="str">
            <v>3.553,31</v>
          </cell>
        </row>
        <row r="9331">
          <cell r="A9331">
            <v>38413</v>
          </cell>
          <cell r="B9331" t="str">
            <v xml:space="preserve">LIXADEIRA ELETRICA ANGULAR, PARA DISCO DE 7 " (180 MM), POTENCIA DE 2.200 W, *5.000* RPM, 220 V                                                                                                                                                                                                                                                                                                                                                                                                           </v>
          </cell>
          <cell r="C9331" t="str">
            <v xml:space="preserve">UN    </v>
          </cell>
          <cell r="D9331" t="str">
            <v>587,66</v>
          </cell>
        </row>
        <row r="9332">
          <cell r="A9332">
            <v>42440</v>
          </cell>
          <cell r="B9332" t="str">
            <v xml:space="preserve">LIXEIRA DUPLA, COM CAPACIDADE VOLUMETRICA DE 60L*, FABRICADA EM TUBO DE ACO CARBONO, CESTOS EM CHAPA DE ACO E PINTURA NO PROCESSO ELETROSTATICO - PARA ACADEMIA AO AR LIVRE / ACADEMIA DA TERCEIRA IDADE - ATI                                                                                                                                                                                                                                                                                            </v>
          </cell>
          <cell r="C9332" t="str">
            <v xml:space="preserve">UN    </v>
          </cell>
          <cell r="D9332" t="str">
            <v>702,04</v>
          </cell>
        </row>
        <row r="9333">
          <cell r="A9333">
            <v>20193</v>
          </cell>
          <cell r="B9333" t="str">
            <v xml:space="preserve">LOCACAO DE ANDAIME METALICO TIPO FACHADEIRO, LARGURA DE 1,20 M, ALTURA POR PECA DE 2,0 M, INCLUINDO SAPATAS E ITENS NECESSARIOS A INSTALACAO                                                                                                                                                                                                                                                                                                                                                              </v>
          </cell>
          <cell r="C9333" t="str">
            <v>M2XMES</v>
          </cell>
          <cell r="D9333" t="str">
            <v>5,66</v>
          </cell>
        </row>
        <row r="9334">
          <cell r="A9334">
            <v>10527</v>
          </cell>
          <cell r="B9334" t="str">
            <v xml:space="preserve">LOCACAO DE ANDAIME METALICO TUBULAR DE ENCAIXE, TIPO DE TORRE, COM LARGURA DE 1 ATE 1,5 M E ALTURA DE *1,00* M                                                                                                                                                                                                                                                                                                                                                                                            </v>
          </cell>
          <cell r="C9334" t="str">
            <v xml:space="preserve">MXMES </v>
          </cell>
          <cell r="D9334" t="str">
            <v>17,00</v>
          </cell>
        </row>
        <row r="9335">
          <cell r="A9335">
            <v>41805</v>
          </cell>
          <cell r="B9335" t="str">
            <v xml:space="preserve">LOCACAO DE ANDAIME SUSPENSO OU BALANCIM MANUAL, CAPACIDADE DE CARGA TOTAL DE APROXIMADAMENTE 250 KG/M2, PLATAFORMA DE 1,50 M X 0,80 M (C X L), CABO DE 45 M                                                                                                                                                                                                                                                                                                                                               </v>
          </cell>
          <cell r="C9335" t="str">
            <v xml:space="preserve">MES   </v>
          </cell>
          <cell r="D9335" t="str">
            <v>450,00</v>
          </cell>
        </row>
        <row r="9336">
          <cell r="A9336">
            <v>40271</v>
          </cell>
          <cell r="B9336" t="str">
            <v xml:space="preserve">LOCACAO DE APRUMADOR METALICO DE PILAR, COM ALTURA E ANGULO REGULAVEIS, EXTENSAO DE *1,50* A *2,80* M                                                                                                                                                                                                                                                                                                                                                                                                     </v>
          </cell>
          <cell r="C9336" t="str">
            <v xml:space="preserve">MES   </v>
          </cell>
          <cell r="D9336" t="str">
            <v>11,05</v>
          </cell>
        </row>
        <row r="9337">
          <cell r="A9337">
            <v>40287</v>
          </cell>
          <cell r="B9337" t="str">
            <v xml:space="preserve">LOCACAO DE BARRA DE ANCORAGEM DE 0,80 A 1,20 M DE EXTENSAO, COM ROSCA DE 5/8", INCLUINDO PORCA E FLANGE                                                                                                                                                                                                                                                                                                                                                                                                   </v>
          </cell>
          <cell r="C9337" t="str">
            <v xml:space="preserve">MES   </v>
          </cell>
          <cell r="D9337" t="str">
            <v>4,25</v>
          </cell>
        </row>
        <row r="9338">
          <cell r="A9338">
            <v>40295</v>
          </cell>
          <cell r="B9338" t="str">
            <v xml:space="preserve">LOCACAO DE BOMBA MANUAL PARA TESTE HIDROSTATICO ATE 30 BAR                                                                                                                                                                                                                                                                                                                                                                                                                                                </v>
          </cell>
          <cell r="C9338" t="str">
            <v xml:space="preserve">H     </v>
          </cell>
          <cell r="D9338" t="str">
            <v>1,97</v>
          </cell>
        </row>
        <row r="9339">
          <cell r="A9339">
            <v>745</v>
          </cell>
          <cell r="B9339" t="str">
            <v xml:space="preserve">LOCACAO DE BOMBA MANUAL PARA TESTE HIDROSTATICO ATE 60 BAR                                                                                                                                                                                                                                                                                                                                                                                                                                                </v>
          </cell>
          <cell r="C9339" t="str">
            <v xml:space="preserve">H     </v>
          </cell>
          <cell r="D9339" t="str">
            <v>2,09</v>
          </cell>
        </row>
        <row r="9340">
          <cell r="A9340">
            <v>4084</v>
          </cell>
          <cell r="B9340" t="str">
            <v xml:space="preserve">LOCACAO DE BOMBA SUBMERSIVEL PARA DRENAGEM E ESGOTAMENTO, MOTOR ELETRICO TRIFASICO, POTENCIA DE 1 CV, DIAMETRO DE RECALQUE DE 2". FAIXA DE OPERACAO: Q=25 M3/H (+ OU - 1 M3/H) E AMT=2 M; Q=12 M3/H (+ OU - 2 M3/H) E AMT = 12 M (+ OU - 2 M)                                                                                                                                                                                                                                                             </v>
          </cell>
          <cell r="C9340" t="str">
            <v xml:space="preserve">H     </v>
          </cell>
          <cell r="D9340" t="str">
            <v>1,58</v>
          </cell>
        </row>
        <row r="9341">
          <cell r="A9341">
            <v>743</v>
          </cell>
          <cell r="B9341" t="str">
            <v xml:space="preserve">LOCACAO DE BOMBA SUBMERSIVEL PARA DRENAGEM E ESGOTAMENTO, MOTOR ELETRICO TRIFASICO, POTENCIA DE 2 CV, DIAMETRO DE RECALQUE DE 2". FAIXA DE OPERACAO: Q=35 M3/H (+ OU - 3 M3/H) E AMT=2 M; Q=13 M3/H (+ OU - 3 M3/H) E AMT = 17 M (+ OU - 3 M)                                                                                                                                                                                                                                                             </v>
          </cell>
          <cell r="C9341" t="str">
            <v xml:space="preserve">H     </v>
          </cell>
          <cell r="D9341" t="str">
            <v>1,58</v>
          </cell>
        </row>
        <row r="9342">
          <cell r="A9342">
            <v>40293</v>
          </cell>
          <cell r="B9342" t="str">
            <v xml:space="preserve">LOCACAO DE BOMBA SUBMERSIVEL PARA DRENAGEM E ESGOTAMENTO, MOTOR ELETRICO TRIFASICO, POTENCIA DE 2 CV, DIAMETRO DE RECALQUE DE 3". FAIXA DE OPERACAO: Q=70 M3/H (+ OU - 2 M3/H) E AMT=2 M; Q=9,5 M3/H (+ OU - 3,5 M3/H) E AMT = 10 M (+ OU - 2 M)                                                                                                                                                                                                                                                          </v>
          </cell>
          <cell r="C9342" t="str">
            <v xml:space="preserve">H     </v>
          </cell>
          <cell r="D9342" t="str">
            <v>1,89</v>
          </cell>
        </row>
        <row r="9343">
          <cell r="A9343">
            <v>40294</v>
          </cell>
          <cell r="B9343" t="str">
            <v xml:space="preserve">LOCACAO DE BOMBA SUBMERSIVEL PARA DRENAGEM E ESGOTAMENTO, MOTOR ELETRICO TRIFASICO, POTENCIA DE 3 CV, DIAMETRO DE RECALQUE DE 2". FAIXA DE OPERACAO: Q=84 M3/H (+ OU - 2,5 M3/H) E AMT=2 M; Q=9,1 M3/H (+ OU - 2 M3/H) E AMT = 12 M (+ OU - 2 M)                                                                                                                                                                                                                                                          </v>
          </cell>
          <cell r="C9343" t="str">
            <v xml:space="preserve">H     </v>
          </cell>
          <cell r="D9343" t="str">
            <v>1,58</v>
          </cell>
        </row>
        <row r="9344">
          <cell r="A9344">
            <v>4085</v>
          </cell>
          <cell r="B9344" t="str">
            <v xml:space="preserve">LOCACAO DE BOMBA SUBMERSIVEL PARA DRENAGEM E ESGOTAMENTO, MOTOR ELETRICO TRIFASICO, POTENCIA DE 4 CV, DIAMETRO DE RECALQUE DE 3". FAIXA DE OPERACAO: Q=60 M3/H (+ OU - 1 M3/H) E AMT=2 M; Q=11 M3/H (+ OU - 1 M3/H) E AMT = 23 M (+ OU - 1 M)                                                                                                                                                                                                                                                             </v>
          </cell>
          <cell r="C9344" t="str">
            <v xml:space="preserve">H     </v>
          </cell>
          <cell r="D9344" t="str">
            <v>2,21</v>
          </cell>
        </row>
        <row r="9345">
          <cell r="A9345">
            <v>10775</v>
          </cell>
          <cell r="B9345" t="str">
            <v xml:space="preserve">LOCACAO DE CONTAINER 2,30  X  6,00 M, ALT. 2,50 M, COM 1 SANITARIO, PARA ESCRITORIO, COMPLETO, SEM DIVISORIAS INTERNAS                                                                                                                                                                                                                                                                                                                                                                                    </v>
          </cell>
          <cell r="C9345" t="str">
            <v xml:space="preserve">MES   </v>
          </cell>
          <cell r="D9345" t="str">
            <v>491,75</v>
          </cell>
        </row>
        <row r="9346">
          <cell r="A9346">
            <v>10776</v>
          </cell>
          <cell r="B9346" t="str">
            <v xml:space="preserve">LOCACAO DE CONTAINER 2,30  X  6,00 M, ALT. 2,50 M, PARA ESCRITORIO, SEM DIVISORIAS INTERNAS E SEM SANITARIO                                                                                                                                                                                                                                                                                                                                                                                               </v>
          </cell>
          <cell r="C9346" t="str">
            <v xml:space="preserve">MES   </v>
          </cell>
          <cell r="D9346" t="str">
            <v>384,17</v>
          </cell>
        </row>
        <row r="9347">
          <cell r="A9347">
            <v>10779</v>
          </cell>
          <cell r="B9347" t="str">
            <v xml:space="preserve">LOCACAO DE CONTAINER 2,30 X 4,30 M, ALT. 2,50 M, P/ SANITARIO, C/ 5 BACIAS, 1 LAVATORIO E 4 MICTORIOS                                                                                                                                                                                                                                                                                                                                                                                                     </v>
          </cell>
          <cell r="C9347" t="str">
            <v xml:space="preserve">MES   </v>
          </cell>
          <cell r="D9347" t="str">
            <v>614,68</v>
          </cell>
        </row>
        <row r="9348">
          <cell r="A9348">
            <v>10777</v>
          </cell>
          <cell r="B9348" t="str">
            <v xml:space="preserve">LOCACAO DE CONTAINER 2,30 X 4,30 M, ALT. 2,50 M, PARA SANITARIO, COM 3 BACIAS, 4 CHUVEIROS, 1 LAVATORIO E 1 MICTORIO                                                                                                                                                                                                                                                                                                                                                                                      </v>
          </cell>
          <cell r="C9348" t="str">
            <v xml:space="preserve">MES   </v>
          </cell>
          <cell r="D9348" t="str">
            <v>558,34</v>
          </cell>
        </row>
        <row r="9349">
          <cell r="A9349">
            <v>10778</v>
          </cell>
          <cell r="B9349" t="str">
            <v xml:space="preserve">LOCACAO DE CONTAINER 2,30 X 6,00 M, ALT. 2,50 M,  PARA SANITARIO,  COM 4 BACIAS, 8 CHUVEIROS,1 LAVATORIO E 1 MICTORIO                                                                                                                                                                                                                                                                                                                                                                                     </v>
          </cell>
          <cell r="C9349" t="str">
            <v xml:space="preserve">MES   </v>
          </cell>
          <cell r="D9349" t="str">
            <v>614,68</v>
          </cell>
        </row>
        <row r="9350">
          <cell r="A9350">
            <v>40339</v>
          </cell>
          <cell r="B9350" t="str">
            <v xml:space="preserve">LOCACAO DE CRUZETA PARA ESCORA METALICA                                                                                                                                                                                                                                                                                                                                                                                                                                                                   </v>
          </cell>
          <cell r="C9350" t="str">
            <v xml:space="preserve">MES   </v>
          </cell>
          <cell r="D9350" t="str">
            <v>4,25</v>
          </cell>
        </row>
        <row r="9351">
          <cell r="A9351">
            <v>3355</v>
          </cell>
          <cell r="B9351" t="str">
            <v xml:space="preserve">LOCACAO DE ELEVADOR DE CARGA A CABO, CABINE SEMI FECHADA *2,0* X *1,5* X *2,0* M, CAPACIDADE DE CARGA 1000 KG, TORRE  *2,38* X *2,21* X 15 M, GUINCHO DE EMBREAGEM, FREIO DE SEGURANCA, LIMITADOR DE VELOCIDADE E CANCELA                                                                                                                                                                                                                                                                                 </v>
          </cell>
          <cell r="C9351" t="str">
            <v xml:space="preserve">H     </v>
          </cell>
          <cell r="D9351" t="str">
            <v>20,25</v>
          </cell>
        </row>
        <row r="9352">
          <cell r="A9352">
            <v>39814</v>
          </cell>
          <cell r="B9352" t="str">
            <v xml:space="preserve">LOCACAO DE ELEVADOR DE CREMALHEIRA CABINE SIMPLES FECHADA 1,5 X 2,5 X 2,35 M (UMA POR TORRE), CAPACIDADE DE CARGA *1200* KG (15 PESSOAS), TORRE DE 24 M (16 MODULOS), 16 PARADAS, FREIO DE SEGURANCA, LIMITADOR DE CARGA                                                                                                                                                                                                                                                                                  </v>
          </cell>
          <cell r="C9352" t="str">
            <v xml:space="preserve">H     </v>
          </cell>
          <cell r="D9352" t="str">
            <v>37,96</v>
          </cell>
        </row>
        <row r="9353">
          <cell r="A9353">
            <v>10749</v>
          </cell>
          <cell r="B9353" t="str">
            <v xml:space="preserve">LOCACAO DE ESCORA METALICA TELESCOPICA, COM ALTURA REGULAVEL DE *1,80* A *3,20* M, COM CAPACIDADE DE CARGA DE NO MINIMO 1000 KGF (10 KN), INCLUSO TRIPE E FORCADO                                                                                                                                                                                                                                                                                                                                         </v>
          </cell>
          <cell r="C9353" t="str">
            <v xml:space="preserve">MES   </v>
          </cell>
          <cell r="D9353" t="str">
            <v>7,79</v>
          </cell>
        </row>
        <row r="9354">
          <cell r="A9354">
            <v>40290</v>
          </cell>
          <cell r="B9354" t="str">
            <v xml:space="preserve">LOCACAO DE FORMA PLASTICA PARA LAJE NERVURADA, DIMENSOES *60* X *60* X *16* CM                                                                                                                                                                                                                                                                                                                                                                                                                            </v>
          </cell>
          <cell r="C9354" t="str">
            <v xml:space="preserve">MES   </v>
          </cell>
          <cell r="D9354" t="str">
            <v>11,22</v>
          </cell>
        </row>
        <row r="9355">
          <cell r="A9355">
            <v>7252</v>
          </cell>
          <cell r="B9355" t="str">
            <v xml:space="preserve">LOCACAO DE NIVEL OPTICO, COM PRECISAO DE 0,7 MM, AUMENTO DE 32X                                                                                                                                                                                                                                                                                                                                                                                                                                           </v>
          </cell>
          <cell r="C9355" t="str">
            <v xml:space="preserve">H     </v>
          </cell>
          <cell r="D9355" t="str">
            <v>2,07</v>
          </cell>
        </row>
        <row r="9356">
          <cell r="A9356">
            <v>4778</v>
          </cell>
          <cell r="B9356" t="str">
            <v xml:space="preserve">LOCACAO DE PERFURATRIZ PNEUMATICA DE PESO MEDIO, * 18 * KG, PARA ROCHA                                                                                                                                                                                                                                                                                                                                                                                                                                    </v>
          </cell>
          <cell r="C9356" t="str">
            <v xml:space="preserve">H     </v>
          </cell>
          <cell r="D9356" t="str">
            <v>2,70</v>
          </cell>
        </row>
        <row r="9357">
          <cell r="A9357">
            <v>4780</v>
          </cell>
          <cell r="B9357" t="str">
            <v xml:space="preserve">LOCACAO DE PERFURATRIZ PNEUMATICA DE PESO MEDIO, * 24 * KG, PARA ROCHA                                                                                                                                                                                                                                                                                                                                                                                                                                    </v>
          </cell>
          <cell r="C9357" t="str">
            <v xml:space="preserve">H     </v>
          </cell>
          <cell r="D9357" t="str">
            <v>2,92</v>
          </cell>
        </row>
        <row r="9358">
          <cell r="A9358">
            <v>10809</v>
          </cell>
          <cell r="B9358" t="str">
            <v xml:space="preserve">LOCACAO DE TALHA ELETRICA 3 T, VELOCIDADE  2,1 M / MIN, POTENCIA 1,3 KW                                                                                                                                                                                                                                                                                                                                                                                                                                   </v>
          </cell>
          <cell r="C9358" t="str">
            <v xml:space="preserve">H     </v>
          </cell>
          <cell r="D9358" t="str">
            <v>1,11</v>
          </cell>
        </row>
        <row r="9359">
          <cell r="A9359">
            <v>10811</v>
          </cell>
          <cell r="B9359" t="str">
            <v xml:space="preserve">LOCACAO DE TALHA MANUAL DE CORRENTE, CAPACIDADE DE 2 T COM ELEVACAO DE 3 M                                                                                                                                                                                                                                                                                                                                                                                                                                </v>
          </cell>
          <cell r="C9359" t="str">
            <v xml:space="preserve">H     </v>
          </cell>
          <cell r="D9359" t="str">
            <v>0,95</v>
          </cell>
        </row>
        <row r="9360">
          <cell r="A9360">
            <v>7247</v>
          </cell>
          <cell r="B9360" t="str">
            <v xml:space="preserve">LOCACAO DE TEODOLITO ELETRONICO, PRECISAO ANGULAR DE 5 A 7 SEGUNDOS, INCLUINDO TRIPE                                                                                                                                                                                                                                                                                                                                                                                                                      </v>
          </cell>
          <cell r="C9360" t="str">
            <v xml:space="preserve">H     </v>
          </cell>
          <cell r="D9360" t="str">
            <v>2,07</v>
          </cell>
        </row>
        <row r="9361">
          <cell r="A9361">
            <v>40291</v>
          </cell>
          <cell r="B9361" t="str">
            <v xml:space="preserve">LOCACAO DE TORRE METALICA COMPLETA PARA UMA CARGA DE 8 TF (80 KN)  E PE DIREITO DE 6 M, INCLUINDO MODULOS , DIAGONAIS, SAPATAS E FORCADOS                                                                                                                                                                                                                                                                                                                                                                 </v>
          </cell>
          <cell r="C9361" t="str">
            <v xml:space="preserve">MES   </v>
          </cell>
          <cell r="D9361" t="str">
            <v>593,03</v>
          </cell>
        </row>
        <row r="9362">
          <cell r="A9362">
            <v>40275</v>
          </cell>
          <cell r="B9362" t="str">
            <v xml:space="preserve">LOCACAO DE VIGA SANDUICHE METALICA VAZADA PARA TRAVAMENTO DE PILARES, ALTURA DE *8* CM, LARGURA DE *6* CM E EXTENSAO DE 2 M                                                                                                                                                                                                                                                                                                                                                                               </v>
          </cell>
          <cell r="C9362" t="str">
            <v xml:space="preserve">MES   </v>
          </cell>
          <cell r="D9362" t="str">
            <v>17,00</v>
          </cell>
        </row>
        <row r="9363">
          <cell r="A9363">
            <v>3777</v>
          </cell>
          <cell r="B9363" t="str">
            <v xml:space="preserve">LONA PLASTICA PRETA, E= 150 MICRA                                                                                                                                                                                                                                                                                                                                                                                                                                                                         </v>
          </cell>
          <cell r="C9363" t="str">
            <v xml:space="preserve">M2    </v>
          </cell>
          <cell r="D9363" t="str">
            <v>0,66</v>
          </cell>
        </row>
        <row r="9364">
          <cell r="A9364">
            <v>43067</v>
          </cell>
          <cell r="B9364" t="str">
            <v xml:space="preserve">LONA PLASTICA PRETA, E= 200 MICRA (COLETADO CAIXA)                                                                                                                                                                                                                                                                                                                                                                                                                                                        </v>
          </cell>
          <cell r="C9364" t="str">
            <v xml:space="preserve">M2    </v>
          </cell>
          <cell r="D9364" t="str">
            <v>0,68</v>
          </cell>
        </row>
        <row r="9365">
          <cell r="A9365">
            <v>3779</v>
          </cell>
          <cell r="B9365" t="str">
            <v xml:space="preserve">LONA PLASTICA, PRETA, LARGURA  8 M, E= 150 MICRA                                                                                                                                                                                                                                                                                                                                                                                                                                                          </v>
          </cell>
          <cell r="C9365" t="str">
            <v xml:space="preserve">M     </v>
          </cell>
          <cell r="D9365" t="str">
            <v>5,49</v>
          </cell>
        </row>
        <row r="9366">
          <cell r="A9366">
            <v>3798</v>
          </cell>
          <cell r="B9366" t="str">
            <v xml:space="preserve">LUMINARIA ABERTA P/ ILUMINACAO PUBLICA, TIPO X-57 PETERCO OU EQUIV                                                                                                                                                                                                                                                                                                                                                                                                                                        </v>
          </cell>
          <cell r="C9366" t="str">
            <v xml:space="preserve">UN    </v>
          </cell>
          <cell r="D9366" t="str">
            <v>40,59</v>
          </cell>
        </row>
        <row r="9367">
          <cell r="A9367">
            <v>38769</v>
          </cell>
          <cell r="B9367" t="str">
            <v xml:space="preserve">LUMINARIA ARANDELA TIPO MEIA-LUA COM VIDRO FOSCO *30 X 15* CM, PARA 1 LAMPADA, BASE E27, POTENCIA MAXIMA 40/60 W (NAO INCLUI LAMPADA)                                                                                                                                                                                                                                                                                                                                                                     </v>
          </cell>
          <cell r="C9367" t="str">
            <v xml:space="preserve">UN    </v>
          </cell>
          <cell r="D9367" t="str">
            <v>31,70</v>
          </cell>
        </row>
        <row r="9368">
          <cell r="A9368">
            <v>39510</v>
          </cell>
          <cell r="B9368" t="str">
            <v xml:space="preserve">LUMINARIA DE EMBUTIR EM CHAPA DE ACO PARA 2 LAMPADAS FLUORESCENTES DE 14 W COM REFLETOR E ALETAS EM ALUMINIO, COMPLETA (INCLUI REATOR E LAMPADAS)                                                                                                                                                                                                                                                                                                                                                         </v>
          </cell>
          <cell r="C9368" t="str">
            <v xml:space="preserve">UN    </v>
          </cell>
          <cell r="D9368" t="str">
            <v>128,30</v>
          </cell>
        </row>
        <row r="9369">
          <cell r="A9369">
            <v>38776</v>
          </cell>
          <cell r="B9369" t="str">
            <v xml:space="preserve">LUMINARIA DE EMBUTIR EM CHAPA DE ACO PARA 4 LAMPADAS FLUORESCENTES DE 14 W *60 X 60 CM* ALETADA (NAO INCLUI REATOR E LAMPADAS)                                                                                                                                                                                                                                                                                                                                                                            </v>
          </cell>
          <cell r="C9369" t="str">
            <v xml:space="preserve">UN    </v>
          </cell>
          <cell r="D9369" t="str">
            <v>136,16</v>
          </cell>
        </row>
        <row r="9370">
          <cell r="A9370">
            <v>38774</v>
          </cell>
          <cell r="B9370" t="str">
            <v xml:space="preserve">LUMINARIA DE EMERGENCIA 30 LEDS, POTENCIA 2 W, BATERIA DE LITIO, AUTONOMIA DE 6 HORAS                                                                                                                                                                                                                                                                                                                                                                                                                     </v>
          </cell>
          <cell r="C9370" t="str">
            <v xml:space="preserve">UN    </v>
          </cell>
          <cell r="D9370" t="str">
            <v>32,13</v>
          </cell>
        </row>
        <row r="9371">
          <cell r="A9371">
            <v>42977</v>
          </cell>
          <cell r="B9371" t="str">
            <v xml:space="preserve">LUMINARIA DE LED PARA ILUMINACAO PUBLICA, DE 98 W  ATE 137 W, INVOLUCRO EM ALUMINIO OU ACO INOX (COLETADO CAIXA)                                                                                                                                                                                                                                                                                                                                                                                          </v>
          </cell>
          <cell r="C9371" t="str">
            <v xml:space="preserve">UN    </v>
          </cell>
          <cell r="D9371" t="str">
            <v>1.634,77</v>
          </cell>
        </row>
        <row r="9372">
          <cell r="A9372">
            <v>38889</v>
          </cell>
          <cell r="B9372" t="str">
            <v xml:space="preserve">LUMINARIA DE SOBREPOR EM CHAPA DE ACO COM ALETAS PLASTICAS, PARA 1 LAMPADA, BASE E27, POTENCIA MAXIMA 40/60 W (NAO INCLUI LAMPADA)                                                                                                                                                                                                                                                                                                                                                                        </v>
          </cell>
          <cell r="C9372" t="str">
            <v xml:space="preserve">UN    </v>
          </cell>
          <cell r="D9372" t="str">
            <v>24,29</v>
          </cell>
        </row>
        <row r="9373">
          <cell r="A9373">
            <v>38784</v>
          </cell>
          <cell r="B9373" t="str">
            <v xml:space="preserve">LUMINARIA DE SOBREPOR EM CHAPA DE ACO COM ALETAS PLASTICAS, PARA 2 LAMPADAS, BASE E27, POTENCIA MAXIMA 40/60 W (NAO INCLUI LAMPADAS)                                                                                                                                                                                                                                                                                                                                                                      </v>
          </cell>
          <cell r="C9373" t="str">
            <v xml:space="preserve">UN    </v>
          </cell>
          <cell r="D9373" t="str">
            <v>32,50</v>
          </cell>
        </row>
        <row r="9374">
          <cell r="A9374">
            <v>3788</v>
          </cell>
          <cell r="B9374" t="str">
            <v xml:space="preserve">LUMINARIA DE SOBREPOR EM CHAPA DE ACO PARA 1 LAMPADA FLUORESCENTE DE *18* W, ALETADA, COMPLETA (LAMPADA E REATOR INCLUSOS)                                                                                                                                                                                                                                                                                                                                                                                </v>
          </cell>
          <cell r="C9374" t="str">
            <v xml:space="preserve">UN    </v>
          </cell>
          <cell r="D9374" t="str">
            <v>33,87</v>
          </cell>
        </row>
        <row r="9375">
          <cell r="A9375">
            <v>12230</v>
          </cell>
          <cell r="B9375" t="str">
            <v xml:space="preserve">LUMINARIA DE SOBREPOR EM CHAPA DE ACO PARA 1 LAMPADA FLUORESCENTE DE *18* W, PERFIL COMERCIAL (NAO INCLUI REATOR E LAMPADA)                                                                                                                                                                                                                                                                                                                                                                               </v>
          </cell>
          <cell r="C9375" t="str">
            <v xml:space="preserve">UN    </v>
          </cell>
          <cell r="D9375" t="str">
            <v>8,71</v>
          </cell>
        </row>
        <row r="9376">
          <cell r="A9376">
            <v>3780</v>
          </cell>
          <cell r="B9376" t="str">
            <v xml:space="preserve">LUMINARIA DE SOBREPOR EM CHAPA DE ACO PARA 1 LAMPADA FLUORESCENTE DE *36* W, ALETADA, COMPLETA (LAMPADA E REATOR INCLUSOS)                                                                                                                                                                                                                                                                                                                                                                                </v>
          </cell>
          <cell r="C9376" t="str">
            <v xml:space="preserve">UN    </v>
          </cell>
          <cell r="D9376" t="str">
            <v>49,98</v>
          </cell>
        </row>
        <row r="9377">
          <cell r="A9377">
            <v>12231</v>
          </cell>
          <cell r="B9377" t="str">
            <v xml:space="preserve">LUMINARIA DE SOBREPOR EM CHAPA DE ACO PARA 1 LAMPADA FLUORESCENTE DE *36* W, PERFIL COMERCIAL (NAO INCLUI REATOR E LAMPADA)                                                                                                                                                                                                                                                                                                                                                                               </v>
          </cell>
          <cell r="C9377" t="str">
            <v xml:space="preserve">UN    </v>
          </cell>
          <cell r="D9377" t="str">
            <v>14,49</v>
          </cell>
        </row>
        <row r="9378">
          <cell r="A9378">
            <v>3811</v>
          </cell>
          <cell r="B9378" t="str">
            <v xml:space="preserve">LUMINARIA DE SOBREPOR EM CHAPA DE ACO PARA 2 LAMPADAS FLUORESCENTES DE *18* W, ALETADA, COMPLETA (LAMPADAS E REATOR INCLUSOS)                                                                                                                                                                                                                                                                                                                                                                             </v>
          </cell>
          <cell r="C9378" t="str">
            <v xml:space="preserve">UN    </v>
          </cell>
          <cell r="D9378" t="str">
            <v>46,94</v>
          </cell>
        </row>
        <row r="9379">
          <cell r="A9379">
            <v>12232</v>
          </cell>
          <cell r="B9379" t="str">
            <v xml:space="preserve">LUMINARIA DE SOBREPOR EM CHAPA DE ACO PARA 2 LAMPADAS FLUORESCENTES DE *18* W, PERFIL COMERCIAL (NAO INCLUI REATOR E LAMPADAS)                                                                                                                                                                                                                                                                                                                                                                            </v>
          </cell>
          <cell r="C9379" t="str">
            <v xml:space="preserve">UN    </v>
          </cell>
          <cell r="D9379" t="str">
            <v>15,18</v>
          </cell>
        </row>
        <row r="9380">
          <cell r="A9380">
            <v>3799</v>
          </cell>
          <cell r="B9380" t="str">
            <v xml:space="preserve">LUMINARIA DE SOBREPOR EM CHAPA DE ACO PARA 2 LAMPADAS FLUORESCENTES DE *36* W, ALETADA, COMPLETA (LAMPADAS E REATOR INCLUSOS)                                                                                                                                                                                                                                                                                                                                                                             </v>
          </cell>
          <cell r="C9380" t="str">
            <v xml:space="preserve">UN    </v>
          </cell>
          <cell r="D9380" t="str">
            <v>66,39</v>
          </cell>
        </row>
        <row r="9381">
          <cell r="A9381">
            <v>12239</v>
          </cell>
          <cell r="B9381" t="str">
            <v xml:space="preserve">LUMINARIA DE SOBREPOR EM CHAPA DE ACO PARA 2 LAMPADAS FLUORESCENTES DE *36* W, PERFIL COMERCIAL (NAO INCLUI REATOR E LAMPADAS)                                                                                                                                                                                                                                                                                                                                                                            </v>
          </cell>
          <cell r="C9381" t="str">
            <v xml:space="preserve">UN    </v>
          </cell>
          <cell r="D9381" t="str">
            <v>19,87</v>
          </cell>
        </row>
        <row r="9382">
          <cell r="A9382">
            <v>38773</v>
          </cell>
          <cell r="B9382" t="str">
            <v xml:space="preserve">LUMINARIA DE TETO PLAFON/PLAFONIER EM PLASTICO COM BASE E27, POTENCIA MAXIMA 60 W (NAO INCLUI LAMPADA)                                                                                                                                                                                                                                                                                                                                                                                                    </v>
          </cell>
          <cell r="C9382" t="str">
            <v xml:space="preserve">UN    </v>
          </cell>
          <cell r="D9382" t="str">
            <v>3,18</v>
          </cell>
        </row>
        <row r="9383">
          <cell r="A9383">
            <v>12271</v>
          </cell>
          <cell r="B9383" t="str">
            <v xml:space="preserve">LUMINARIA DUPLA P/SINALIZACAO, TIPO WETZEL AS-2/110 OU EQUIV                                                                                                                                                                                                                                                                                                                                                                                                                                              </v>
          </cell>
          <cell r="C9383" t="str">
            <v xml:space="preserve">UN    </v>
          </cell>
          <cell r="D9383" t="str">
            <v>177,77</v>
          </cell>
        </row>
        <row r="9384">
          <cell r="A9384">
            <v>38785</v>
          </cell>
          <cell r="B9384" t="str">
            <v xml:space="preserve">LUMINARIA HERMETICA IP-65 PARA 2 DUAS LAMPADAS DE 14/16/18/20 W (NAO INCLUI REATOR E LAMPADAS)                                                                                                                                                                                                                                                                                                                                                                                                            </v>
          </cell>
          <cell r="C9384" t="str">
            <v xml:space="preserve">UN    </v>
          </cell>
          <cell r="D9384" t="str">
            <v>84,16</v>
          </cell>
        </row>
        <row r="9385">
          <cell r="A9385">
            <v>38786</v>
          </cell>
          <cell r="B9385" t="str">
            <v xml:space="preserve">LUMINARIA HERMETICA IP-65 PARA 2 DUAS LAMPADAS DE 28/32/36/40 W (NAO INCLUI REATOR E LAMPADAS)                                                                                                                                                                                                                                                                                                                                                                                                            </v>
          </cell>
          <cell r="C9385" t="str">
            <v xml:space="preserve">UN    </v>
          </cell>
          <cell r="D9385" t="str">
            <v>103,67</v>
          </cell>
        </row>
        <row r="9386">
          <cell r="A9386">
            <v>39385</v>
          </cell>
          <cell r="B9386" t="str">
            <v xml:space="preserve">LUMINARIA LED PLAFON REDONDO DE SOBREPOR BIVOLT 12/13 W,  D = *17* CM                                                                                                                                                                                                                                                                                                                                                                                                                                     </v>
          </cell>
          <cell r="C9386" t="str">
            <v xml:space="preserve">UN    </v>
          </cell>
          <cell r="D9386" t="str">
            <v>78,42</v>
          </cell>
        </row>
        <row r="9387">
          <cell r="A9387">
            <v>39389</v>
          </cell>
          <cell r="B9387" t="str">
            <v xml:space="preserve">LUMINARIA LED REFLETOR RETANGULAR BIVOLT, LUZ BRANCA, 10 W                                                                                                                                                                                                                                                                                                                                                                                                                                                </v>
          </cell>
          <cell r="C9387" t="str">
            <v xml:space="preserve">UN    </v>
          </cell>
          <cell r="D9387" t="str">
            <v>65,04</v>
          </cell>
        </row>
        <row r="9388">
          <cell r="A9388">
            <v>39390</v>
          </cell>
          <cell r="B9388" t="str">
            <v xml:space="preserve">LUMINARIA LED REFLETOR RETANGULAR BIVOLT, LUZ BRANCA, 30 W                                                                                                                                                                                                                                                                                                                                                                                                                                                </v>
          </cell>
          <cell r="C9388" t="str">
            <v xml:space="preserve">UN    </v>
          </cell>
          <cell r="D9388" t="str">
            <v>125,98</v>
          </cell>
        </row>
        <row r="9389">
          <cell r="A9389">
            <v>39391</v>
          </cell>
          <cell r="B9389" t="str">
            <v xml:space="preserve">LUMINARIA LED REFLETOR RETANGULAR BIVOLT, LUZ BRANCA, 50 W                                                                                                                                                                                                                                                                                                                                                                                                                                                </v>
          </cell>
          <cell r="C9389" t="str">
            <v xml:space="preserve">UN    </v>
          </cell>
          <cell r="D9389" t="str">
            <v>233,15</v>
          </cell>
        </row>
        <row r="9390">
          <cell r="A9390">
            <v>3803</v>
          </cell>
          <cell r="B9390" t="str">
            <v xml:space="preserve">LUMINARIA PLAFON REDONDO COM VIDRO FOSCO DIAMETRO *25* CM, PARA 1 LAMPADA, BASE E27, POTENCIA MAXIMA 40/60 W (NAO INCLUI LAMPADA)                                                                                                                                                                                                                                                                                                                                                                         </v>
          </cell>
          <cell r="C9390" t="str">
            <v xml:space="preserve">UN    </v>
          </cell>
          <cell r="D9390" t="str">
            <v>30,06</v>
          </cell>
        </row>
        <row r="9391">
          <cell r="A9391">
            <v>38770</v>
          </cell>
          <cell r="B9391" t="str">
            <v xml:space="preserve">LUMINARIA PLAFON REDONDO COM VIDRO FOSCO DIAMETRO *30* CM, PARA 2 LAMPADAS, BASE E27, POTENCIA MAXIMA 40/60 W (NAO INCLUI LAMPADAS)                                                                                                                                                                                                                                                                                                                                                                       </v>
          </cell>
          <cell r="C9391" t="str">
            <v xml:space="preserve">UN    </v>
          </cell>
          <cell r="D9391" t="str">
            <v>34,80</v>
          </cell>
        </row>
        <row r="9392">
          <cell r="A9392">
            <v>12267</v>
          </cell>
          <cell r="B9392" t="str">
            <v xml:space="preserve">LUMINARIA PROVA DE TEMPO PETERCO Y.31/1                                                                                                                                                                                                                                                                                                                                                                                                                                                                   </v>
          </cell>
          <cell r="C9392" t="str">
            <v xml:space="preserve">UN    </v>
          </cell>
          <cell r="D9392" t="str">
            <v>102,00</v>
          </cell>
        </row>
        <row r="9393">
          <cell r="A9393">
            <v>43068</v>
          </cell>
          <cell r="B9393" t="str">
            <v xml:space="preserve">LUMINARIA SOLAR EXTERNA, LED, SPOT REFLETOR, POTENCIA DE 10 W, INCLUINDO BATERIA RECARREGAVEL COM ENERGIA SOLAR E BOTAO LIGA/ DESLIGA, DIA/ NOITE AUTOMATICO COM SENSOR DE LUMINOSIDADE, EM PP ABS E ACO INOXIDAVEL, RESISTENTE AO FRIO E AO CALOR,  IMPERMEAVEL, IP55, TEMPO DE CARREGAMENTO 5 A 7 HORAS, TEMPO DE ILUMINACAO 5 A 6 HORAS (COLETADO CAIXA).                                                                                                                                              </v>
          </cell>
          <cell r="C9393" t="str">
            <v xml:space="preserve">UN    </v>
          </cell>
          <cell r="D9393" t="str">
            <v>113,38</v>
          </cell>
        </row>
        <row r="9394">
          <cell r="A9394">
            <v>12266</v>
          </cell>
          <cell r="B9394" t="str">
            <v xml:space="preserve">LUMINARIA SPOT DE SOBREPOR EM ALUMINIO COM ALETA PLASTICA PARA 1 LAMPADA, BASE E27, POTENCIA MAXIMA 40/60 W (NAO INCLUI LAMPADA)                                                                                                                                                                                                                                                                                                                                                                          </v>
          </cell>
          <cell r="C9394" t="str">
            <v xml:space="preserve">UN    </v>
          </cell>
          <cell r="D9394" t="str">
            <v>52,20</v>
          </cell>
        </row>
        <row r="9395">
          <cell r="A9395">
            <v>39378</v>
          </cell>
          <cell r="B9395" t="str">
            <v xml:space="preserve">LUMINARIA SPOT DE SOBREPOR EM ALUMINIO COM ALETA PLASTICA PARA 2 LAMPADAS, BASE E27, POTENCIA MAXIMA 40/60 W (NAO INCLUI LAMPADA)                                                                                                                                                                                                                                                                                                                                                                         </v>
          </cell>
          <cell r="C9395" t="str">
            <v xml:space="preserve">UN    </v>
          </cell>
          <cell r="D9395" t="str">
            <v>37,01</v>
          </cell>
        </row>
        <row r="9396">
          <cell r="A9396">
            <v>43543</v>
          </cell>
          <cell r="B9396" t="str">
            <v xml:space="preserve">LUMINARIA TIPO TARTARUGA A PROVA DE TEMPO, GASES, VAPOR E PO, EM ALUMINIO, COM GRADE, BASE E27, POTENCIA MAXIMA 100 W - REF Y 25/1 (NAO INCLUI LAMPADA)                                                                                                                                                                                                                                                                                                                                                   </v>
          </cell>
          <cell r="C9396" t="str">
            <v xml:space="preserve">UN    </v>
          </cell>
          <cell r="D9396" t="str">
            <v>77,11</v>
          </cell>
        </row>
        <row r="9397">
          <cell r="A9397">
            <v>38775</v>
          </cell>
          <cell r="B9397" t="str">
            <v xml:space="preserve">LUMINARIA TIPO TARTARUGA PARA AREA EXTERNA EM ALUMINIO, COM GRADE, PARA 1 LAMPADA, BASE E27, POTENCIA MAXIMA 40/60 W (NAO INCLUI LAMPADA)                                                                                                                                                                                                                                                                                                                                                                 </v>
          </cell>
          <cell r="C9397" t="str">
            <v xml:space="preserve">UN    </v>
          </cell>
          <cell r="D9397" t="str">
            <v>39,24</v>
          </cell>
        </row>
        <row r="9398">
          <cell r="A9398">
            <v>21119</v>
          </cell>
          <cell r="B9398" t="str">
            <v xml:space="preserve">LUVA CPVC, SOLDAVEL, 15 MM, PARA AGUA QUENTE PREDIAL                                                                                                                                                                                                                                                                                                                                                                                                                                                      </v>
          </cell>
          <cell r="C9398" t="str">
            <v xml:space="preserve">UN    </v>
          </cell>
          <cell r="D9398" t="str">
            <v>1,30</v>
          </cell>
        </row>
        <row r="9399">
          <cell r="A9399">
            <v>37974</v>
          </cell>
          <cell r="B9399" t="str">
            <v xml:space="preserve">LUVA CPVC, SOLDAVEL, 22 MM, PARA AGUA QUENTE PREDIAL                                                                                                                                                                                                                                                                                                                                                                                                                                                      </v>
          </cell>
          <cell r="C9399" t="str">
            <v xml:space="preserve">UN    </v>
          </cell>
          <cell r="D9399" t="str">
            <v>1,93</v>
          </cell>
        </row>
        <row r="9400">
          <cell r="A9400">
            <v>37975</v>
          </cell>
          <cell r="B9400" t="str">
            <v xml:space="preserve">LUVA CPVC, SOLDAVEL, 28 MM, PARA AGUA QUENTE PREDIAL                                                                                                                                                                                                                                                                                                                                                                                                                                                      </v>
          </cell>
          <cell r="C9400" t="str">
            <v xml:space="preserve">UN    </v>
          </cell>
          <cell r="D9400" t="str">
            <v>3,92</v>
          </cell>
        </row>
        <row r="9401">
          <cell r="A9401">
            <v>37976</v>
          </cell>
          <cell r="B9401" t="str">
            <v xml:space="preserve">LUVA CPVC, SOLDAVEL, 35 MM, PARA AGUA QUENTE PREDIAL                                                                                                                                                                                                                                                                                                                                                                                                                                                      </v>
          </cell>
          <cell r="C9401" t="str">
            <v xml:space="preserve">UN    </v>
          </cell>
          <cell r="D9401" t="str">
            <v>8,04</v>
          </cell>
        </row>
        <row r="9402">
          <cell r="A9402">
            <v>37977</v>
          </cell>
          <cell r="B9402" t="str">
            <v xml:space="preserve">LUVA CPVC, SOLDAVEL, 42 MM, PARA AGUA QUENTE PREDIAL                                                                                                                                                                                                                                                                                                                                                                                                                                                      </v>
          </cell>
          <cell r="C9402" t="str">
            <v xml:space="preserve">UN    </v>
          </cell>
          <cell r="D9402" t="str">
            <v>11,06</v>
          </cell>
        </row>
        <row r="9403">
          <cell r="A9403">
            <v>37978</v>
          </cell>
          <cell r="B9403" t="str">
            <v xml:space="preserve">LUVA CPVC, SOLDAVEL, 54 MM, PARA AGUA QUENTE PREDIAL                                                                                                                                                                                                                                                                                                                                                                                                                                                      </v>
          </cell>
          <cell r="C9403" t="str">
            <v xml:space="preserve">UN    </v>
          </cell>
          <cell r="D9403" t="str">
            <v>22,43</v>
          </cell>
        </row>
        <row r="9404">
          <cell r="A9404">
            <v>37979</v>
          </cell>
          <cell r="B9404" t="str">
            <v xml:space="preserve">LUVA CPVC, SOLDAVEL, 73 MM, PARA AGUA QUENTE PREDIAL                                                                                                                                                                                                                                                                                                                                                                                                                                                      </v>
          </cell>
          <cell r="C9404" t="str">
            <v xml:space="preserve">UN    </v>
          </cell>
          <cell r="D9404" t="str">
            <v>96,36</v>
          </cell>
        </row>
        <row r="9405">
          <cell r="A9405">
            <v>37980</v>
          </cell>
          <cell r="B9405" t="str">
            <v xml:space="preserve">LUVA CPVC, SOLDAVEL, 89 MM, PARA AGUA QUENTE PREDIAL                                                                                                                                                                                                                                                                                                                                                                                                                                                      </v>
          </cell>
          <cell r="C9405" t="str">
            <v xml:space="preserve">UN    </v>
          </cell>
          <cell r="D9405" t="str">
            <v>108,29</v>
          </cell>
        </row>
        <row r="9406">
          <cell r="A9406">
            <v>36147</v>
          </cell>
          <cell r="B9406" t="str">
            <v xml:space="preserve">LUVA DE BORRACHA ISOLANTE PARA ALTA TENSAO, RESISTENTE A OZONIO, TENSAO DE ENSAIO 2,5 KV (PAR)                                                                                                                                                                                                                                                                                                                                                                                                            </v>
          </cell>
          <cell r="C9406" t="str">
            <v xml:space="preserve">PAR   </v>
          </cell>
          <cell r="D9406" t="str">
            <v>310,51</v>
          </cell>
        </row>
        <row r="9407">
          <cell r="A9407">
            <v>12731</v>
          </cell>
          <cell r="B9407" t="str">
            <v xml:space="preserve">LUVA DE COBRE (REF 600) SEM ANEL DE SOLDA, BOLSA X BOLSA, 104 MM                                                                                                                                                                                                                                                                                                                                                                                                                                          </v>
          </cell>
          <cell r="C9407" t="str">
            <v xml:space="preserve">UN    </v>
          </cell>
          <cell r="D9407" t="str">
            <v>236,95</v>
          </cell>
        </row>
        <row r="9408">
          <cell r="A9408">
            <v>12723</v>
          </cell>
          <cell r="B9408" t="str">
            <v xml:space="preserve">LUVA DE COBRE (REF 600) SEM ANEL DE SOLDA, BOLSA X BOLSA, 15 MM                                                                                                                                                                                                                                                                                                                                                                                                                                           </v>
          </cell>
          <cell r="C9408" t="str">
            <v xml:space="preserve">UN    </v>
          </cell>
          <cell r="D9408" t="str">
            <v>1,83</v>
          </cell>
        </row>
        <row r="9409">
          <cell r="A9409">
            <v>12724</v>
          </cell>
          <cell r="B9409" t="str">
            <v xml:space="preserve">LUVA DE COBRE (REF 600) SEM ANEL DE SOLDA, BOLSA X BOLSA, 22 MM                                                                                                                                                                                                                                                                                                                                                                                                                                           </v>
          </cell>
          <cell r="C9409" t="str">
            <v xml:space="preserve">UN    </v>
          </cell>
          <cell r="D9409" t="str">
            <v>3,53</v>
          </cell>
        </row>
        <row r="9410">
          <cell r="A9410">
            <v>12725</v>
          </cell>
          <cell r="B9410" t="str">
            <v xml:space="preserve">LUVA DE COBRE (REF 600) SEM ANEL DE SOLDA, BOLSA X BOLSA, 28 MM                                                                                                                                                                                                                                                                                                                                                                                                                                           </v>
          </cell>
          <cell r="C9410" t="str">
            <v xml:space="preserve">UN    </v>
          </cell>
          <cell r="D9410" t="str">
            <v>7,08</v>
          </cell>
        </row>
        <row r="9411">
          <cell r="A9411">
            <v>12726</v>
          </cell>
          <cell r="B9411" t="str">
            <v xml:space="preserve">LUVA DE COBRE (REF 600) SEM ANEL DE SOLDA, BOLSA X BOLSA, 35 MM                                                                                                                                                                                                                                                                                                                                                                                                                                           </v>
          </cell>
          <cell r="C9411" t="str">
            <v xml:space="preserve">UN    </v>
          </cell>
          <cell r="D9411" t="str">
            <v>15,63</v>
          </cell>
        </row>
        <row r="9412">
          <cell r="A9412">
            <v>12727</v>
          </cell>
          <cell r="B9412" t="str">
            <v xml:space="preserve">LUVA DE COBRE (REF 600) SEM ANEL DE SOLDA, BOLSA X BOLSA, 42 MM                                                                                                                                                                                                                                                                                                                                                                                                                                           </v>
          </cell>
          <cell r="C9412" t="str">
            <v xml:space="preserve">UN    </v>
          </cell>
          <cell r="D9412" t="str">
            <v>19,82</v>
          </cell>
        </row>
        <row r="9413">
          <cell r="A9413">
            <v>12728</v>
          </cell>
          <cell r="B9413" t="str">
            <v xml:space="preserve">LUVA DE COBRE (REF 600) SEM ANEL DE SOLDA, BOLSA X BOLSA, 54 MM                                                                                                                                                                                                                                                                                                                                                                                                                                           </v>
          </cell>
          <cell r="C9413" t="str">
            <v xml:space="preserve">UN    </v>
          </cell>
          <cell r="D9413" t="str">
            <v>32,38</v>
          </cell>
        </row>
        <row r="9414">
          <cell r="A9414">
            <v>12729</v>
          </cell>
          <cell r="B9414" t="str">
            <v xml:space="preserve">LUVA DE COBRE (REF 600) SEM ANEL DE SOLDA, BOLSA X BOLSA, 66 MM                                                                                                                                                                                                                                                                                                                                                                                                                                           </v>
          </cell>
          <cell r="C9414" t="str">
            <v xml:space="preserve">UN    </v>
          </cell>
          <cell r="D9414" t="str">
            <v>106,13</v>
          </cell>
        </row>
        <row r="9415">
          <cell r="A9415">
            <v>12730</v>
          </cell>
          <cell r="B9415" t="str">
            <v xml:space="preserve">LUVA DE COBRE (REF 600) SEM ANEL DE SOLDA, BOLSA X BOLSA, 79 MM                                                                                                                                                                                                                                                                                                                                                                                                                                           </v>
          </cell>
          <cell r="C9415" t="str">
            <v xml:space="preserve">UN    </v>
          </cell>
          <cell r="D9415" t="str">
            <v>162,50</v>
          </cell>
        </row>
        <row r="9416">
          <cell r="A9416">
            <v>3840</v>
          </cell>
          <cell r="B9416" t="str">
            <v xml:space="preserve">LUVA DE CORRER DEFOFO, PVC, JE, DN 100 MM                                                                                                                                                                                                                                                                                                                                                                                                                                                                 </v>
          </cell>
          <cell r="C9416" t="str">
            <v xml:space="preserve">UN    </v>
          </cell>
          <cell r="D9416" t="str">
            <v>39,99</v>
          </cell>
        </row>
        <row r="9417">
          <cell r="A9417">
            <v>3838</v>
          </cell>
          <cell r="B9417" t="str">
            <v xml:space="preserve">LUVA DE CORRER DEFOFO, PVC, JE, DN 150 MM                                                                                                                                                                                                                                                                                                                                                                                                                                                                 </v>
          </cell>
          <cell r="C9417" t="str">
            <v xml:space="preserve">UN    </v>
          </cell>
          <cell r="D9417" t="str">
            <v>88,25</v>
          </cell>
        </row>
        <row r="9418">
          <cell r="A9418">
            <v>3844</v>
          </cell>
          <cell r="B9418" t="str">
            <v xml:space="preserve">LUVA DE CORRER DEFOFO, PVC, JE, DN 200 MM                                                                                                                                                                                                                                                                                                                                                                                                                                                                 </v>
          </cell>
          <cell r="C9418" t="str">
            <v xml:space="preserve">UN    </v>
          </cell>
          <cell r="D9418" t="str">
            <v>157,42</v>
          </cell>
        </row>
        <row r="9419">
          <cell r="A9419">
            <v>3839</v>
          </cell>
          <cell r="B9419" t="str">
            <v xml:space="preserve">LUVA DE CORRER DEFOFO, PVC, JE, DN 250 MM                                                                                                                                                                                                                                                                                                                                                                                                                                                                 </v>
          </cell>
          <cell r="C9419" t="str">
            <v xml:space="preserve">UN    </v>
          </cell>
          <cell r="D9419" t="str">
            <v>286,73</v>
          </cell>
        </row>
        <row r="9420">
          <cell r="A9420">
            <v>3843</v>
          </cell>
          <cell r="B9420" t="str">
            <v xml:space="preserve">LUVA DE CORRER DEFOFO, PVC, JE, DN 300 MM                                                                                                                                                                                                                                                                                                                                                                                                                                                                 </v>
          </cell>
          <cell r="C9420" t="str">
            <v xml:space="preserve">UN    </v>
          </cell>
          <cell r="D9420" t="str">
            <v>393,55</v>
          </cell>
        </row>
        <row r="9421">
          <cell r="A9421">
            <v>3900</v>
          </cell>
          <cell r="B9421" t="str">
            <v xml:space="preserve">LUVA DE CORRER PARA TUBO ROSCAVEL, PVC, 1 1/2", PARA AGUA FRIA PREDIAL                                                                                                                                                                                                                                                                                                                                                                                                                                    </v>
          </cell>
          <cell r="C9421" t="str">
            <v xml:space="preserve">UN    </v>
          </cell>
          <cell r="D9421" t="str">
            <v>26,24</v>
          </cell>
        </row>
        <row r="9422">
          <cell r="A9422">
            <v>3846</v>
          </cell>
          <cell r="B9422" t="str">
            <v xml:space="preserve">LUVA DE CORRER PARA TUBO ROSCAVEL, PVC, 1/2", PARA AGUA FRIA PREDIAL                                                                                                                                                                                                                                                                                                                                                                                                                                      </v>
          </cell>
          <cell r="C9422" t="str">
            <v xml:space="preserve">UN    </v>
          </cell>
          <cell r="D9422" t="str">
            <v>8,27</v>
          </cell>
        </row>
        <row r="9423">
          <cell r="A9423">
            <v>3886</v>
          </cell>
          <cell r="B9423" t="str">
            <v xml:space="preserve">LUVA DE CORRER PARA TUBO ROSCAVEL, PVC, 3/4", PARA AGUA FRIA PREDIAL                                                                                                                                                                                                                                                                                                                                                                                                                                      </v>
          </cell>
          <cell r="C9423" t="str">
            <v xml:space="preserve">UN    </v>
          </cell>
          <cell r="D9423" t="str">
            <v>8,71</v>
          </cell>
        </row>
        <row r="9424">
          <cell r="A9424">
            <v>3854</v>
          </cell>
          <cell r="B9424" t="str">
            <v xml:space="preserve">LUVA DE CORRER PARA TUBO SOLDAVEL, PVC, 20 MM, PARA AGUA FRIA PREDIAL                                                                                                                                                                                                                                                                                                                                                                                                                                     </v>
          </cell>
          <cell r="C9424" t="str">
            <v xml:space="preserve">UN    </v>
          </cell>
          <cell r="D9424" t="str">
            <v>4,84</v>
          </cell>
        </row>
        <row r="9425">
          <cell r="A9425">
            <v>3873</v>
          </cell>
          <cell r="B9425" t="str">
            <v xml:space="preserve">LUVA DE CORRER PARA TUBO SOLDAVEL, PVC, 25 MM, PARA AGUA FRIA PREDIAL                                                                                                                                                                                                                                                                                                                                                                                                                                     </v>
          </cell>
          <cell r="C9425" t="str">
            <v xml:space="preserve">UN    </v>
          </cell>
          <cell r="D9425" t="str">
            <v>6,41</v>
          </cell>
        </row>
        <row r="9426">
          <cell r="A9426">
            <v>38021</v>
          </cell>
          <cell r="B9426" t="str">
            <v xml:space="preserve">LUVA DE CORRER PARA TUBO SOLDAVEL, PVC, 32 MM, PARA AGUA FRIA PREDIAL                                                                                                                                                                                                                                                                                                                                                                                                                                     </v>
          </cell>
          <cell r="C9426" t="str">
            <v xml:space="preserve">UN    </v>
          </cell>
          <cell r="D9426" t="str">
            <v>15,32</v>
          </cell>
        </row>
        <row r="9427">
          <cell r="A9427">
            <v>3847</v>
          </cell>
          <cell r="B9427" t="str">
            <v xml:space="preserve">LUVA DE CORRER PARA TUBO SOLDAVEL, PVC, 50 MM, PARA AGUA FRIA PREDIAL                                                                                                                                                                                                                                                                                                                                                                                                                                     </v>
          </cell>
          <cell r="C9427" t="str">
            <v xml:space="preserve">UN    </v>
          </cell>
          <cell r="D9427" t="str">
            <v>17,39</v>
          </cell>
        </row>
        <row r="9428">
          <cell r="A9428">
            <v>38022</v>
          </cell>
          <cell r="B9428" t="str">
            <v xml:space="preserve">LUVA DE CORRER PARA TUBO SOLDAVEL, PVC, 60 MM, PARA AGUA FRIA PREDIAL                                                                                                                                                                                                                                                                                                                                                                                                                                     </v>
          </cell>
          <cell r="C9428" t="str">
            <v xml:space="preserve">UN    </v>
          </cell>
          <cell r="D9428" t="str">
            <v>27,17</v>
          </cell>
        </row>
        <row r="9429">
          <cell r="A9429">
            <v>3833</v>
          </cell>
          <cell r="B9429" t="str">
            <v xml:space="preserve">LUVA DE CORRER PVC, JE, DN 100 MM, PARA REDE COLETORA DE ESGOTO (NBR 10569)                                                                                                                                                                                                                                                                                                                                                                                                                               </v>
          </cell>
          <cell r="C9429" t="str">
            <v xml:space="preserve">UN    </v>
          </cell>
          <cell r="D9429" t="str">
            <v>13,39</v>
          </cell>
        </row>
        <row r="9430">
          <cell r="A9430">
            <v>3835</v>
          </cell>
          <cell r="B9430" t="str">
            <v xml:space="preserve">LUVA DE CORRER PVC, JE, DN 150 MM, PARA REDE COLETORA DE ESGOTO (NBR 10569)                                                                                                                                                                                                                                                                                                                                                                                                                               </v>
          </cell>
          <cell r="C9430" t="str">
            <v xml:space="preserve">UN    </v>
          </cell>
          <cell r="D9430" t="str">
            <v>43,61</v>
          </cell>
        </row>
        <row r="9431">
          <cell r="A9431">
            <v>3836</v>
          </cell>
          <cell r="B9431" t="str">
            <v xml:space="preserve">LUVA DE CORRER PVC, JE, DN 200 MM, PARA REDE COLETORA DE ESGOTO (NBR 10569)                                                                                                                                                                                                                                                                                                                                                                                                                               </v>
          </cell>
          <cell r="C9431" t="str">
            <v xml:space="preserve">UN    </v>
          </cell>
          <cell r="D9431" t="str">
            <v>93,86</v>
          </cell>
        </row>
        <row r="9432">
          <cell r="A9432">
            <v>3830</v>
          </cell>
          <cell r="B9432" t="str">
            <v xml:space="preserve">LUVA DE CORRER PVC, JE, DN 250 MM, PARA REDE COLETORA DE ESGOTO (NBR 10569)                                                                                                                                                                                                                                                                                                                                                                                                                               </v>
          </cell>
          <cell r="C9432" t="str">
            <v xml:space="preserve">UN    </v>
          </cell>
          <cell r="D9432" t="str">
            <v>153,46</v>
          </cell>
        </row>
        <row r="9433">
          <cell r="A9433">
            <v>3831</v>
          </cell>
          <cell r="B9433" t="str">
            <v xml:space="preserve">LUVA DE CORRER PVC, JE, DN 300 MM, PARA REDE COLETORA DE ESGOTO (NBR 10569)                                                                                                                                                                                                                                                                                                                                                                                                                               </v>
          </cell>
          <cell r="C9433" t="str">
            <v xml:space="preserve">UN    </v>
          </cell>
          <cell r="D9433" t="str">
            <v>256,53</v>
          </cell>
        </row>
        <row r="9434">
          <cell r="A9434">
            <v>37981</v>
          </cell>
          <cell r="B9434" t="str">
            <v xml:space="preserve">LUVA DE CORRER, CPVC, SOLDAVEL, 15 MM, PARA AGUA QUENTE PREDIAL                                                                                                                                                                                                                                                                                                                                                                                                                                           </v>
          </cell>
          <cell r="C9434" t="str">
            <v xml:space="preserve">UN    </v>
          </cell>
          <cell r="D9434" t="str">
            <v>4,41</v>
          </cell>
        </row>
        <row r="9435">
          <cell r="A9435">
            <v>37982</v>
          </cell>
          <cell r="B9435" t="str">
            <v xml:space="preserve">LUVA DE CORRER, CPVC, SOLDAVEL, 22 MM, PARA AGUA QUENTE PREDIAL                                                                                                                                                                                                                                                                                                                                                                                                                                           </v>
          </cell>
          <cell r="C9435" t="str">
            <v xml:space="preserve">UN    </v>
          </cell>
          <cell r="D9435" t="str">
            <v>6,70</v>
          </cell>
        </row>
        <row r="9436">
          <cell r="A9436">
            <v>37983</v>
          </cell>
          <cell r="B9436" t="str">
            <v xml:space="preserve">LUVA DE CORRER, CPVC, SOLDAVEL, 28 MM, PARA AGUA QUENTE PREDIAL                                                                                                                                                                                                                                                                                                                                                                                                                                           </v>
          </cell>
          <cell r="C9436" t="str">
            <v xml:space="preserve">UN    </v>
          </cell>
          <cell r="D9436" t="str">
            <v>9,39</v>
          </cell>
        </row>
        <row r="9437">
          <cell r="A9437">
            <v>37984</v>
          </cell>
          <cell r="B9437" t="str">
            <v xml:space="preserve">LUVA DE CORRER, CPVC, SOLDAVEL, 35 MM, PARA AGUA QUENTE PREDIAL                                                                                                                                                                                                                                                                                                                                                                                                                                           </v>
          </cell>
          <cell r="C9437" t="str">
            <v xml:space="preserve">UN    </v>
          </cell>
          <cell r="D9437" t="str">
            <v>16,21</v>
          </cell>
        </row>
        <row r="9438">
          <cell r="A9438">
            <v>37985</v>
          </cell>
          <cell r="B9438" t="str">
            <v xml:space="preserve">LUVA DE CORRER, CPVC, SOLDAVEL, 42 MM, PARA AGUA QUENTE PREDIAL                                                                                                                                                                                                                                                                                                                                                                                                                                           </v>
          </cell>
          <cell r="C9438" t="str">
            <v xml:space="preserve">UN    </v>
          </cell>
          <cell r="D9438" t="str">
            <v>22,70</v>
          </cell>
        </row>
        <row r="9439">
          <cell r="A9439">
            <v>3826</v>
          </cell>
          <cell r="B9439" t="str">
            <v xml:space="preserve">LUVA DE CORRER, PVC PBA, JE, DN 100 / DE 110 MM, PARA REDE AGUA (NBR 10351)                                                                                                                                                                                                                                                                                                                                                                                                                               </v>
          </cell>
          <cell r="C9439" t="str">
            <v xml:space="preserve">UN    </v>
          </cell>
          <cell r="D9439" t="str">
            <v>39,68</v>
          </cell>
        </row>
        <row r="9440">
          <cell r="A9440">
            <v>3825</v>
          </cell>
          <cell r="B9440" t="str">
            <v xml:space="preserve">LUVA DE CORRER, PVC PBA, JE, DN 50 / DE 60 MM, PARA REDE AGUA (NBR 10351)                                                                                                                                                                                                                                                                                                                                                                                                                                 </v>
          </cell>
          <cell r="C9440" t="str">
            <v xml:space="preserve">UN    </v>
          </cell>
          <cell r="D9440" t="str">
            <v>11,41</v>
          </cell>
        </row>
        <row r="9441">
          <cell r="A9441">
            <v>3827</v>
          </cell>
          <cell r="B9441" t="str">
            <v xml:space="preserve">LUVA DE CORRER, PVC PBA, JE, DN 75 / DE 85 MM, PARA REDE AGUA (NBR 10351)                                                                                                                                                                                                                                                                                                                                                                                                                                 </v>
          </cell>
          <cell r="C9441" t="str">
            <v xml:space="preserve">UN    </v>
          </cell>
          <cell r="D9441" t="str">
            <v>24,93</v>
          </cell>
        </row>
        <row r="9442">
          <cell r="A9442">
            <v>20165</v>
          </cell>
          <cell r="B9442" t="str">
            <v xml:space="preserve">LUVA DE CORRER, PVC SERIE REFORCADA - R, 100 MM, PARA ESGOTO PREDIAL                                                                                                                                                                                                                                                                                                                                                                                                                                      </v>
          </cell>
          <cell r="C9442" t="str">
            <v xml:space="preserve">UN    </v>
          </cell>
          <cell r="D9442" t="str">
            <v>17,61</v>
          </cell>
        </row>
        <row r="9443">
          <cell r="A9443">
            <v>20166</v>
          </cell>
          <cell r="B9443" t="str">
            <v xml:space="preserve">LUVA DE CORRER, PVC SERIE REFORCADA - R, 150 MM, PARA ESGOTO PREDIAL                                                                                                                                                                                                                                                                                                                                                                                                                                      </v>
          </cell>
          <cell r="C9443" t="str">
            <v xml:space="preserve">UN    </v>
          </cell>
          <cell r="D9443" t="str">
            <v>56,93</v>
          </cell>
        </row>
        <row r="9444">
          <cell r="A9444">
            <v>20164</v>
          </cell>
          <cell r="B9444" t="str">
            <v xml:space="preserve">LUVA DE CORRER, PVC SERIE REFORCADA - R, 75 MM, PARA ESGOTO PREDIAL                                                                                                                                                                                                                                                                                                                                                                                                                                       </v>
          </cell>
          <cell r="C9444" t="str">
            <v xml:space="preserve">UN    </v>
          </cell>
          <cell r="D9444" t="str">
            <v>9,30</v>
          </cell>
        </row>
        <row r="9445">
          <cell r="A9445">
            <v>3893</v>
          </cell>
          <cell r="B9445" t="str">
            <v xml:space="preserve">LUVA DE CORRER, PVC, DN 100 MM, PARA ESGOTO PREDIAL                                                                                                                                                                                                                                                                                                                                                                                                                                                       </v>
          </cell>
          <cell r="C9445" t="str">
            <v xml:space="preserve">UN    </v>
          </cell>
          <cell r="D9445" t="str">
            <v>11,54</v>
          </cell>
        </row>
        <row r="9446">
          <cell r="A9446">
            <v>3848</v>
          </cell>
          <cell r="B9446" t="str">
            <v xml:space="preserve">LUVA DE CORRER, PVC, DN 50 MM, PARA ESGOTO PREDIAL                                                                                                                                                                                                                                                                                                                                                                                                                                                        </v>
          </cell>
          <cell r="C9446" t="str">
            <v xml:space="preserve">UN    </v>
          </cell>
          <cell r="D9446" t="str">
            <v>7,01</v>
          </cell>
        </row>
        <row r="9447">
          <cell r="A9447">
            <v>3895</v>
          </cell>
          <cell r="B9447" t="str">
            <v xml:space="preserve">LUVA DE CORRER, PVC, DN 75 MM, PARA ESGOTO PREDIAL                                                                                                                                                                                                                                                                                                                                                                                                                                                        </v>
          </cell>
          <cell r="C9447" t="str">
            <v xml:space="preserve">UN    </v>
          </cell>
          <cell r="D9447" t="str">
            <v>7,63</v>
          </cell>
        </row>
        <row r="9448">
          <cell r="A9448">
            <v>12404</v>
          </cell>
          <cell r="B9448" t="str">
            <v xml:space="preserve">LUVA DE FERRO GALVANIZADO, COM ROSCA BSP MACHO/FEMEA, DE 3/4"                                                                                                                                                                                                                                                                                                                                                                                                                                             </v>
          </cell>
          <cell r="C9448" t="str">
            <v xml:space="preserve">UN    </v>
          </cell>
          <cell r="D9448" t="str">
            <v>6,78</v>
          </cell>
        </row>
        <row r="9449">
          <cell r="A9449">
            <v>3939</v>
          </cell>
          <cell r="B9449" t="str">
            <v xml:space="preserve">LUVA DE FERRO GALVANIZADO, COM ROSCA BSP, DE 1 1/2"                                                                                                                                                                                                                                                                                                                                                                                                                                                       </v>
          </cell>
          <cell r="C9449" t="str">
            <v xml:space="preserve">UN    </v>
          </cell>
          <cell r="D9449" t="str">
            <v>13,98</v>
          </cell>
        </row>
        <row r="9450">
          <cell r="A9450">
            <v>3911</v>
          </cell>
          <cell r="B9450" t="str">
            <v xml:space="preserve">LUVA DE FERRO GALVANIZADO, COM ROSCA BSP, DE 1 1/4"                                                                                                                                                                                                                                                                                                                                                                                                                                                       </v>
          </cell>
          <cell r="C9450" t="str">
            <v xml:space="preserve">UN    </v>
          </cell>
          <cell r="D9450" t="str">
            <v>11,42</v>
          </cell>
        </row>
        <row r="9451">
          <cell r="A9451">
            <v>3908</v>
          </cell>
          <cell r="B9451" t="str">
            <v xml:space="preserve">LUVA DE FERRO GALVANIZADO, COM ROSCA BSP, DE 1/2"                                                                                                                                                                                                                                                                                                                                                                                                                                                         </v>
          </cell>
          <cell r="C9451" t="str">
            <v xml:space="preserve">UN    </v>
          </cell>
          <cell r="D9451" t="str">
            <v>3,69</v>
          </cell>
        </row>
        <row r="9452">
          <cell r="A9452">
            <v>3910</v>
          </cell>
          <cell r="B9452" t="str">
            <v xml:space="preserve">LUVA DE FERRO GALVANIZADO, COM ROSCA BSP, DE 1"                                                                                                                                                                                                                                                                                                                                                                                                                                                           </v>
          </cell>
          <cell r="C9452" t="str">
            <v xml:space="preserve">UN    </v>
          </cell>
          <cell r="D9452" t="str">
            <v>8,17</v>
          </cell>
        </row>
        <row r="9453">
          <cell r="A9453">
            <v>3913</v>
          </cell>
          <cell r="B9453" t="str">
            <v xml:space="preserve">LUVA DE FERRO GALVANIZADO, COM ROSCA BSP, DE 2 1/2"                                                                                                                                                                                                                                                                                                                                                                                                                                                       </v>
          </cell>
          <cell r="C9453" t="str">
            <v xml:space="preserve">UN    </v>
          </cell>
          <cell r="D9453" t="str">
            <v>39,06</v>
          </cell>
        </row>
        <row r="9454">
          <cell r="A9454">
            <v>3912</v>
          </cell>
          <cell r="B9454" t="str">
            <v xml:space="preserve">LUVA DE FERRO GALVANIZADO, COM ROSCA BSP, DE 2"                                                                                                                                                                                                                                                                                                                                                                                                                                                           </v>
          </cell>
          <cell r="C9454" t="str">
            <v xml:space="preserve">UN    </v>
          </cell>
          <cell r="D9454" t="str">
            <v>21,41</v>
          </cell>
        </row>
        <row r="9455">
          <cell r="A9455">
            <v>3909</v>
          </cell>
          <cell r="B9455" t="str">
            <v xml:space="preserve">LUVA DE FERRO GALVANIZADO, COM ROSCA BSP, DE 3/4"                                                                                                                                                                                                                                                                                                                                                                                                                                                         </v>
          </cell>
          <cell r="C9455" t="str">
            <v xml:space="preserve">UN    </v>
          </cell>
          <cell r="D9455" t="str">
            <v>5,02</v>
          </cell>
        </row>
        <row r="9456">
          <cell r="A9456">
            <v>3914</v>
          </cell>
          <cell r="B9456" t="str">
            <v xml:space="preserve">LUVA DE FERRO GALVANIZADO, COM ROSCA BSP, DE 3"                                                                                                                                                                                                                                                                                                                                                                                                                                                           </v>
          </cell>
          <cell r="C9456" t="str">
            <v xml:space="preserve">UN    </v>
          </cell>
          <cell r="D9456" t="str">
            <v>58,93</v>
          </cell>
        </row>
        <row r="9457">
          <cell r="A9457">
            <v>3915</v>
          </cell>
          <cell r="B9457" t="str">
            <v xml:space="preserve">LUVA DE FERRO GALVANIZADO, COM ROSCA BSP, DE 4"                                                                                                                                                                                                                                                                                                                                                                                                                                                           </v>
          </cell>
          <cell r="C9457" t="str">
            <v xml:space="preserve">UN    </v>
          </cell>
          <cell r="D9457" t="str">
            <v>92,93</v>
          </cell>
        </row>
        <row r="9458">
          <cell r="A9458">
            <v>3916</v>
          </cell>
          <cell r="B9458" t="str">
            <v xml:space="preserve">LUVA DE FERRO GALVANIZADO, COM ROSCA BSP, DE 5"                                                                                                                                                                                                                                                                                                                                                                                                                                                           </v>
          </cell>
          <cell r="C9458" t="str">
            <v xml:space="preserve">UN    </v>
          </cell>
          <cell r="D9458" t="str">
            <v>169,30</v>
          </cell>
        </row>
        <row r="9459">
          <cell r="A9459">
            <v>3917</v>
          </cell>
          <cell r="B9459" t="str">
            <v xml:space="preserve">LUVA DE FERRO GALVANIZADO, COM ROSCA BSP, DE 6"                                                                                                                                                                                                                                                                                                                                                                                                                                                           </v>
          </cell>
          <cell r="C9459" t="str">
            <v xml:space="preserve">UN    </v>
          </cell>
          <cell r="D9459" t="str">
            <v>279,24</v>
          </cell>
        </row>
        <row r="9460">
          <cell r="A9460">
            <v>1904</v>
          </cell>
          <cell r="B9460" t="str">
            <v xml:space="preserve">LUVA DE PRESSAO, EM PVC, DE 20 MM, PARA ELETRODUTO FLEXIVEL                                                                                                                                                                                                                                                                                                                                                                                                                                               </v>
          </cell>
          <cell r="C9460" t="str">
            <v xml:space="preserve">UN    </v>
          </cell>
          <cell r="D9460" t="str">
            <v>0,79</v>
          </cell>
        </row>
        <row r="9461">
          <cell r="A9461">
            <v>1899</v>
          </cell>
          <cell r="B9461" t="str">
            <v xml:space="preserve">LUVA DE PRESSAO, EM PVC, DE 25 MM, PARA ELETRODUTO FLEXIVEL                                                                                                                                                                                                                                                                                                                                                                                                                                               </v>
          </cell>
          <cell r="C9461" t="str">
            <v xml:space="preserve">UN    </v>
          </cell>
          <cell r="D9461" t="str">
            <v>0,89</v>
          </cell>
        </row>
        <row r="9462">
          <cell r="A9462">
            <v>1900</v>
          </cell>
          <cell r="B9462" t="str">
            <v xml:space="preserve">LUVA DE PRESSAO, EM PVC, DE 32 MM, PARA ELETRODUTO FLEXIVEL                                                                                                                                                                                                                                                                                                                                                                                                                                               </v>
          </cell>
          <cell r="C9462" t="str">
            <v xml:space="preserve">UN    </v>
          </cell>
          <cell r="D9462" t="str">
            <v>1,45</v>
          </cell>
        </row>
        <row r="9463">
          <cell r="A9463">
            <v>12407</v>
          </cell>
          <cell r="B9463" t="str">
            <v xml:space="preserve">LUVA DE REDUCAO DE FERRO GALVANIZADO, COM ROSCA BSP MACHO/FEMEA, DE 1 1/2" X 1"                                                                                                                                                                                                                                                                                                                                                                                                                           </v>
          </cell>
          <cell r="C9463" t="str">
            <v xml:space="preserve">UN    </v>
          </cell>
          <cell r="D9463" t="str">
            <v>21,14</v>
          </cell>
        </row>
        <row r="9464">
          <cell r="A9464">
            <v>12408</v>
          </cell>
          <cell r="B9464" t="str">
            <v xml:space="preserve">LUVA DE REDUCAO DE FERRO GALVANIZADO, COM ROSCA BSP MACHO/FEMEA, DE 1" X 1/2"                                                                                                                                                                                                                                                                                                                                                                                                                             </v>
          </cell>
          <cell r="C9464" t="str">
            <v xml:space="preserve">UN    </v>
          </cell>
          <cell r="D9464" t="str">
            <v>11,93</v>
          </cell>
        </row>
        <row r="9465">
          <cell r="A9465">
            <v>12409</v>
          </cell>
          <cell r="B9465" t="str">
            <v xml:space="preserve">LUVA DE REDUCAO DE FERRO GALVANIZADO, COM ROSCA BSP MACHO/FEMEA, DE 1" X 3/4"                                                                                                                                                                                                                                                                                                                                                                                                                             </v>
          </cell>
          <cell r="C9465" t="str">
            <v xml:space="preserve">UN    </v>
          </cell>
          <cell r="D9465" t="str">
            <v>11,93</v>
          </cell>
        </row>
        <row r="9466">
          <cell r="A9466">
            <v>12410</v>
          </cell>
          <cell r="B9466" t="str">
            <v xml:space="preserve">LUVA DE REDUCAO DE FERRO GALVANIZADO, COM ROSCA BSP MACHO/FEMEA, DE 3/4" X 1/2"                                                                                                                                                                                                                                                                                                                                                                                                                           </v>
          </cell>
          <cell r="C9466" t="str">
            <v xml:space="preserve">UN    </v>
          </cell>
          <cell r="D9466" t="str">
            <v>8,22</v>
          </cell>
        </row>
        <row r="9467">
          <cell r="A9467">
            <v>3936</v>
          </cell>
          <cell r="B9467" t="str">
            <v xml:space="preserve">LUVA DE REDUCAO DE FERRO GALVANIZADO, COM ROSCA BSP, DE 1 1/2" X 1 1/4"                                                                                                                                                                                                                                                                                                                                                                                                                                   </v>
          </cell>
          <cell r="C9467" t="str">
            <v xml:space="preserve">UN    </v>
          </cell>
          <cell r="D9467" t="str">
            <v>14,85</v>
          </cell>
        </row>
        <row r="9468">
          <cell r="A9468">
            <v>3922</v>
          </cell>
          <cell r="B9468" t="str">
            <v xml:space="preserve">LUVA DE REDUCAO DE FERRO GALVANIZADO, COM ROSCA BSP, DE 1 1/2" X 1/2"                                                                                                                                                                                                                                                                                                                                                                                                                                     </v>
          </cell>
          <cell r="C9468" t="str">
            <v xml:space="preserve">UN    </v>
          </cell>
          <cell r="D9468" t="str">
            <v>13,66</v>
          </cell>
        </row>
        <row r="9469">
          <cell r="A9469">
            <v>3924</v>
          </cell>
          <cell r="B9469" t="str">
            <v xml:space="preserve">LUVA DE REDUCAO DE FERRO GALVANIZADO, COM ROSCA BSP, DE 1 1/2" X 1"                                                                                                                                                                                                                                                                                                                                                                                                                                       </v>
          </cell>
          <cell r="C9469" t="str">
            <v xml:space="preserve">UN    </v>
          </cell>
          <cell r="D9469" t="str">
            <v>14,85</v>
          </cell>
        </row>
        <row r="9470">
          <cell r="A9470">
            <v>3923</v>
          </cell>
          <cell r="B9470" t="str">
            <v xml:space="preserve">LUVA DE REDUCAO DE FERRO GALVANIZADO, COM ROSCA BSP, DE 1 1/2" X 3/4"                                                                                                                                                                                                                                                                                                                                                                                                                                     </v>
          </cell>
          <cell r="C9470" t="str">
            <v xml:space="preserve">UN    </v>
          </cell>
          <cell r="D9470" t="str">
            <v>14,85</v>
          </cell>
        </row>
        <row r="9471">
          <cell r="A9471">
            <v>3937</v>
          </cell>
          <cell r="B9471" t="str">
            <v xml:space="preserve">LUVA DE REDUCAO DE FERRO GALVANIZADO, COM ROSCA BSP, DE 1 1/4" X 1/2"                                                                                                                                                                                                                                                                                                                                                                                                                                     </v>
          </cell>
          <cell r="C9471" t="str">
            <v xml:space="preserve">UN    </v>
          </cell>
          <cell r="D9471" t="str">
            <v>12,25</v>
          </cell>
        </row>
        <row r="9472">
          <cell r="A9472">
            <v>3921</v>
          </cell>
          <cell r="B9472" t="str">
            <v xml:space="preserve">LUVA DE REDUCAO DE FERRO GALVANIZADO, COM ROSCA BSP, DE 1 1/4" X 1"                                                                                                                                                                                                                                                                                                                                                                                                                                       </v>
          </cell>
          <cell r="C9472" t="str">
            <v xml:space="preserve">UN    </v>
          </cell>
          <cell r="D9472" t="str">
            <v>12,26</v>
          </cell>
        </row>
        <row r="9473">
          <cell r="A9473">
            <v>3920</v>
          </cell>
          <cell r="B9473" t="str">
            <v xml:space="preserve">LUVA DE REDUCAO DE FERRO GALVANIZADO, COM ROSCA BSP, DE 1 1/4" X 3/4"                                                                                                                                                                                                                                                                                                                                                                                                                                     </v>
          </cell>
          <cell r="C9473" t="str">
            <v xml:space="preserve">UN    </v>
          </cell>
          <cell r="D9473" t="str">
            <v>12,25</v>
          </cell>
        </row>
        <row r="9474">
          <cell r="A9474">
            <v>3938</v>
          </cell>
          <cell r="B9474" t="str">
            <v xml:space="preserve">LUVA DE REDUCAO DE FERRO GALVANIZADO, COM ROSCA BSP, DE 1" X 1/2"                                                                                                                                                                                                                                                                                                                                                                                                                                         </v>
          </cell>
          <cell r="C9474" t="str">
            <v xml:space="preserve">UN    </v>
          </cell>
          <cell r="D9474" t="str">
            <v>8,08</v>
          </cell>
        </row>
        <row r="9475">
          <cell r="A9475">
            <v>3919</v>
          </cell>
          <cell r="B9475" t="str">
            <v xml:space="preserve">LUVA DE REDUCAO DE FERRO GALVANIZADO, COM ROSCA BSP, DE 1" X 3/4"                                                                                                                                                                                                                                                                                                                                                                                                                                         </v>
          </cell>
          <cell r="C9475" t="str">
            <v xml:space="preserve">UN    </v>
          </cell>
          <cell r="D9475" t="str">
            <v>8,23</v>
          </cell>
        </row>
        <row r="9476">
          <cell r="A9476">
            <v>3927</v>
          </cell>
          <cell r="B9476" t="str">
            <v xml:space="preserve">LUVA DE REDUCAO DE FERRO GALVANIZADO, COM ROSCA BSP, DE 2 1/2" X 1 1/2"                                                                                                                                                                                                                                                                                                                                                                                                                                   </v>
          </cell>
          <cell r="C9476" t="str">
            <v xml:space="preserve">UN    </v>
          </cell>
          <cell r="D9476" t="str">
            <v>41,71</v>
          </cell>
        </row>
        <row r="9477">
          <cell r="A9477">
            <v>3928</v>
          </cell>
          <cell r="B9477" t="str">
            <v xml:space="preserve">LUVA DE REDUCAO DE FERRO GALVANIZADO, COM ROSCA BSP, DE 2 1/2" X 2"                                                                                                                                                                                                                                                                                                                                                                                                                                       </v>
          </cell>
          <cell r="C9477" t="str">
            <v xml:space="preserve">UN    </v>
          </cell>
          <cell r="D9477" t="str">
            <v>41,71</v>
          </cell>
        </row>
        <row r="9478">
          <cell r="A9478">
            <v>3926</v>
          </cell>
          <cell r="B9478" t="str">
            <v xml:space="preserve">LUVA DE REDUCAO DE FERRO GALVANIZADO, COM ROSCA BSP, DE 2" X 1 1/2"                                                                                                                                                                                                                                                                                                                                                                                                                                       </v>
          </cell>
          <cell r="C9478" t="str">
            <v xml:space="preserve">UN    </v>
          </cell>
          <cell r="D9478" t="str">
            <v>23,78</v>
          </cell>
        </row>
        <row r="9479">
          <cell r="A9479">
            <v>3935</v>
          </cell>
          <cell r="B9479" t="str">
            <v xml:space="preserve">LUVA DE REDUCAO DE FERRO GALVANIZADO, COM ROSCA BSP, DE 2" X 1 1/4"                                                                                                                                                                                                                                                                                                                                                                                                                                       </v>
          </cell>
          <cell r="C9479" t="str">
            <v xml:space="preserve">UN    </v>
          </cell>
          <cell r="D9479" t="str">
            <v>23,78</v>
          </cell>
        </row>
        <row r="9480">
          <cell r="A9480">
            <v>3925</v>
          </cell>
          <cell r="B9480" t="str">
            <v xml:space="preserve">LUVA DE REDUCAO DE FERRO GALVANIZADO, COM ROSCA BSP, DE 2" X 1"                                                                                                                                                                                                                                                                                                                                                                                                                                           </v>
          </cell>
          <cell r="C9480" t="str">
            <v xml:space="preserve">UN    </v>
          </cell>
          <cell r="D9480" t="str">
            <v>23,78</v>
          </cell>
        </row>
        <row r="9481">
          <cell r="A9481">
            <v>12406</v>
          </cell>
          <cell r="B9481" t="str">
            <v xml:space="preserve">LUVA DE REDUCAO DE FERRO GALVANIZADO, COM ROSCA BSP, DE 3/4" X 1/2"                                                                                                                                                                                                                                                                                                                                                                                                                                       </v>
          </cell>
          <cell r="C9481" t="str">
            <v xml:space="preserve">UN    </v>
          </cell>
          <cell r="D9481" t="str">
            <v>5,84</v>
          </cell>
        </row>
        <row r="9482">
          <cell r="A9482">
            <v>3929</v>
          </cell>
          <cell r="B9482" t="str">
            <v xml:space="preserve">LUVA DE REDUCAO DE FERRO GALVANIZADO, COM ROSCA BSP, DE 3" X 1 1/2"                                                                                                                                                                                                                                                                                                                                                                                                                                       </v>
          </cell>
          <cell r="C9482" t="str">
            <v xml:space="preserve">UN    </v>
          </cell>
          <cell r="D9482" t="str">
            <v>63,55</v>
          </cell>
        </row>
        <row r="9483">
          <cell r="A9483">
            <v>3931</v>
          </cell>
          <cell r="B9483" t="str">
            <v xml:space="preserve">LUVA DE REDUCAO DE FERRO GALVANIZADO, COM ROSCA BSP, DE 3" X 2 1/2"                                                                                                                                                                                                                                                                                                                                                                                                                                       </v>
          </cell>
          <cell r="C9483" t="str">
            <v xml:space="preserve">UN    </v>
          </cell>
          <cell r="D9483" t="str">
            <v>63,55</v>
          </cell>
        </row>
        <row r="9484">
          <cell r="A9484">
            <v>3930</v>
          </cell>
          <cell r="B9484" t="str">
            <v xml:space="preserve">LUVA DE REDUCAO DE FERRO GALVANIZADO, COM ROSCA BSP, DE 3" X 2"                                                                                                                                                                                                                                                                                                                                                                                                                                           </v>
          </cell>
          <cell r="C9484" t="str">
            <v xml:space="preserve">UN    </v>
          </cell>
          <cell r="D9484" t="str">
            <v>63,55</v>
          </cell>
        </row>
        <row r="9485">
          <cell r="A9485">
            <v>3932</v>
          </cell>
          <cell r="B9485" t="str">
            <v xml:space="preserve">LUVA DE REDUCAO DE FERRO GALVANIZADO, COM ROSCA BSP, DE 4" X 2 1/2"                                                                                                                                                                                                                                                                                                                                                                                                                                       </v>
          </cell>
          <cell r="C9485" t="str">
            <v xml:space="preserve">UN    </v>
          </cell>
          <cell r="D9485" t="str">
            <v>109,73</v>
          </cell>
        </row>
        <row r="9486">
          <cell r="A9486">
            <v>3933</v>
          </cell>
          <cell r="B9486" t="str">
            <v xml:space="preserve">LUVA DE REDUCAO DE FERRO GALVANIZADO, COM ROSCA BSP, DE 4" X 2"                                                                                                                                                                                                                                                                                                                                                                                                                                           </v>
          </cell>
          <cell r="C9486" t="str">
            <v xml:space="preserve">UN    </v>
          </cell>
          <cell r="D9486" t="str">
            <v>109,73</v>
          </cell>
        </row>
        <row r="9487">
          <cell r="A9487">
            <v>3934</v>
          </cell>
          <cell r="B9487" t="str">
            <v xml:space="preserve">LUVA DE REDUCAO DE FERRO GALVANIZADO, COM ROSCA BSP, DE 4" X 3"                                                                                                                                                                                                                                                                                                                                                                                                                                           </v>
          </cell>
          <cell r="C9487" t="str">
            <v xml:space="preserve">UN    </v>
          </cell>
          <cell r="D9487" t="str">
            <v>109,73</v>
          </cell>
        </row>
        <row r="9488">
          <cell r="A9488">
            <v>40355</v>
          </cell>
          <cell r="B9488" t="str">
            <v xml:space="preserve">LUVA DE REDUCAO EM ACO CARBONO, COM ENCAIXE PARA SOLDA DN SW, PRESSAO 3.000 LBS,  3/4 " X 1/2"                                                                                                                                                                                                                                                                                                                                                                                                            </v>
          </cell>
          <cell r="C9488" t="str">
            <v xml:space="preserve">UN    </v>
          </cell>
          <cell r="D9488" t="str">
            <v>7,17</v>
          </cell>
        </row>
        <row r="9489">
          <cell r="A9489">
            <v>40364</v>
          </cell>
          <cell r="B9489" t="str">
            <v xml:space="preserve">LUVA DE REDUCAO EM ACO CARBONO, COM ENCAIXE PARA SOLDA DN SW, PRESSAO 3.000 LBS, DN 1 1/2" X 1 1/4"                                                                                                                                                                                                                                                                                                                                                                                                       </v>
          </cell>
          <cell r="C9489" t="str">
            <v xml:space="preserve">UN    </v>
          </cell>
          <cell r="D9489" t="str">
            <v>33,62</v>
          </cell>
        </row>
        <row r="9490">
          <cell r="A9490">
            <v>40361</v>
          </cell>
          <cell r="B9490" t="str">
            <v xml:space="preserve">LUVA DE REDUCAO EM ACO CARBONO, COM ENCAIXE PARA SOLDA DN SW, PRESSAO 3.000 LBS, DN 1 1/4"  X 1"                                                                                                                                                                                                                                                                                                                                                                                                          </v>
          </cell>
          <cell r="C9490" t="str">
            <v xml:space="preserve">UN    </v>
          </cell>
          <cell r="D9490" t="str">
            <v>26,29</v>
          </cell>
        </row>
        <row r="9491">
          <cell r="A9491">
            <v>40358</v>
          </cell>
          <cell r="B9491" t="str">
            <v xml:space="preserve">LUVA DE REDUCAO EM ACO CARBONO, COM ENCAIXE PARA SOLDA DN SW, PRESSAO 3.000 LBS, DN 1" X 3/4"                                                                                                                                                                                                                                                                                                                                                                                                             </v>
          </cell>
          <cell r="C9491" t="str">
            <v xml:space="preserve">UN    </v>
          </cell>
          <cell r="D9491" t="str">
            <v>10,02</v>
          </cell>
        </row>
        <row r="9492">
          <cell r="A9492">
            <v>40370</v>
          </cell>
          <cell r="B9492" t="str">
            <v xml:space="preserve">LUVA DE REDUCAO EM ACO CARBONO, COM ENCAIXE PARA SOLDA DN SW, PRESSAO 3.000 LBS, DN 2 1/2" X 2"                                                                                                                                                                                                                                                                                                                                                                                                           </v>
          </cell>
          <cell r="C9492" t="str">
            <v xml:space="preserve">UN    </v>
          </cell>
          <cell r="D9492" t="str">
            <v>106,67</v>
          </cell>
        </row>
        <row r="9493">
          <cell r="A9493">
            <v>40367</v>
          </cell>
          <cell r="B9493" t="str">
            <v xml:space="preserve">LUVA DE REDUCAO EM ACO CARBONO, COM ENCAIXE PARA SOLDA DN SW, PRESSAO 3.000 LBS, DN 2" X 1 1/2"                                                                                                                                                                                                                                                                                                                                                                                                           </v>
          </cell>
          <cell r="C9493" t="str">
            <v xml:space="preserve">UN    </v>
          </cell>
          <cell r="D9493" t="str">
            <v>53,02</v>
          </cell>
        </row>
        <row r="9494">
          <cell r="A9494">
            <v>40373</v>
          </cell>
          <cell r="B9494" t="str">
            <v xml:space="preserve">LUVA DE REDUCAO EM ACO CARBONO, COM ENCAIXE PARA SOLDA DN SW, PRESSAO 3.000 LBS, DN 3" X 2 1/2"                                                                                                                                                                                                                                                                                                                                                                                                           </v>
          </cell>
          <cell r="C9494" t="str">
            <v xml:space="preserve">UN    </v>
          </cell>
          <cell r="D9494" t="str">
            <v>144,25</v>
          </cell>
        </row>
        <row r="9495">
          <cell r="A9495">
            <v>38947</v>
          </cell>
          <cell r="B9495" t="str">
            <v xml:space="preserve">LUVA DE REDUCAO PARA TUBO PEX, METALICA, PARA CONEXAO COM ANEL DESLIZANTE, DN 20 X 16 MM                                                                                                                                                                                                                                                                                                                                                                                                                  </v>
          </cell>
          <cell r="C9495" t="str">
            <v xml:space="preserve">UN    </v>
          </cell>
          <cell r="D9495" t="str">
            <v>6,07</v>
          </cell>
        </row>
        <row r="9496">
          <cell r="A9496">
            <v>38948</v>
          </cell>
          <cell r="B9496" t="str">
            <v xml:space="preserve">LUVA DE REDUCAO PARA TUBO PEX, METALICA, PARA CONEXAO COM ANEL DESLIZANTE, DN 25 X 16 MM                                                                                                                                                                                                                                                                                                                                                                                                                  </v>
          </cell>
          <cell r="C9496" t="str">
            <v xml:space="preserve">UN    </v>
          </cell>
          <cell r="D9496" t="str">
            <v>9,68</v>
          </cell>
        </row>
        <row r="9497">
          <cell r="A9497">
            <v>38949</v>
          </cell>
          <cell r="B9497" t="str">
            <v xml:space="preserve">LUVA DE REDUCAO PARA TUBO PEX, METALICA, PARA CONEXAO COM ANEL DESLIZANTE, DN 25 X 20 MM                                                                                                                                                                                                                                                                                                                                                                                                                  </v>
          </cell>
          <cell r="C9497" t="str">
            <v xml:space="preserve">UN    </v>
          </cell>
          <cell r="D9497" t="str">
            <v>10,74</v>
          </cell>
        </row>
        <row r="9498">
          <cell r="A9498">
            <v>38951</v>
          </cell>
          <cell r="B9498" t="str">
            <v xml:space="preserve">LUVA DE REDUCAO PARA TUBO PEX, METALICA, PARA CONEXAO COM ANEL DESLIZANTE, DN 32 X 25 MM                                                                                                                                                                                                                                                                                                                                                                                                                  </v>
          </cell>
          <cell r="C9498" t="str">
            <v xml:space="preserve">UN    </v>
          </cell>
          <cell r="D9498" t="str">
            <v>16,99</v>
          </cell>
        </row>
        <row r="9499">
          <cell r="A9499">
            <v>39312</v>
          </cell>
          <cell r="B9499" t="str">
            <v xml:space="preserve">LUVA DE REDUCAO PARA TUBO PEX, PLASTICA, PARA CONEXAO COM CRIMPAGEM, DN 20 X 16 MM                                                                                                                                                                                                                                                                                                                                                                                                                        </v>
          </cell>
          <cell r="C9499" t="str">
            <v xml:space="preserve">UN    </v>
          </cell>
          <cell r="D9499" t="str">
            <v>13,18</v>
          </cell>
        </row>
        <row r="9500">
          <cell r="A9500">
            <v>39313</v>
          </cell>
          <cell r="B9500" t="str">
            <v xml:space="preserve">LUVA DE REDUCAO PARA TUBO PEX, PLASTICA, PARA CONEXAO COM CRIMPAGEM, DN 25 X 16 MM                                                                                                                                                                                                                                                                                                                                                                                                                        </v>
          </cell>
          <cell r="C9500" t="str">
            <v xml:space="preserve">UN    </v>
          </cell>
          <cell r="D9500" t="str">
            <v>17,20</v>
          </cell>
        </row>
        <row r="9501">
          <cell r="A9501">
            <v>38950</v>
          </cell>
          <cell r="B9501" t="str">
            <v xml:space="preserve">LUVA DE REDUCAO PARA TUBO PEX, PLASTICA, PARA CONEXAO COM CRIMPAGEM, DN 32 X 20 MM                                                                                                                                                                                                                                                                                                                                                                                                                        </v>
          </cell>
          <cell r="C9501" t="str">
            <v xml:space="preserve">UN    </v>
          </cell>
          <cell r="D9501" t="str">
            <v>25,88</v>
          </cell>
        </row>
        <row r="9502">
          <cell r="A9502">
            <v>39314</v>
          </cell>
          <cell r="B9502" t="str">
            <v xml:space="preserve">LUVA DE REDUCAO PARA TUBO PEX, PLASTICA, PARA CONEXAO COM CRIMPAGEM, DN 32 X 25 MM                                                                                                                                                                                                                                                                                                                                                                                                                        </v>
          </cell>
          <cell r="C9502" t="str">
            <v xml:space="preserve">UN    </v>
          </cell>
          <cell r="D9502" t="str">
            <v>27,31</v>
          </cell>
        </row>
        <row r="9503">
          <cell r="A9503">
            <v>3907</v>
          </cell>
          <cell r="B9503" t="str">
            <v xml:space="preserve">LUVA DE REDUCAO ROSCAVEL, PVC, 1" X 3/4", PARA AGUA FRIA PREDIAL                                                                                                                                                                                                                                                                                                                                                                                                                                          </v>
          </cell>
          <cell r="C9503" t="str">
            <v xml:space="preserve">UN    </v>
          </cell>
          <cell r="D9503" t="str">
            <v>2,71</v>
          </cell>
        </row>
        <row r="9504">
          <cell r="A9504">
            <v>3889</v>
          </cell>
          <cell r="B9504" t="str">
            <v xml:space="preserve">LUVA DE REDUCAO ROSCAVEL, PVC, 3/4" X 1/2", PARA AGUA FRIA PREDIAL                                                                                                                                                                                                                                                                                                                                                                                                                                        </v>
          </cell>
          <cell r="C9504" t="str">
            <v xml:space="preserve">UN    </v>
          </cell>
          <cell r="D9504" t="str">
            <v>2,07</v>
          </cell>
        </row>
        <row r="9505">
          <cell r="A9505">
            <v>3868</v>
          </cell>
          <cell r="B9505" t="str">
            <v xml:space="preserve">LUVA DE REDUCAO SOLDAVEL, PVC, 25 MM X 20 MM, PARA AGUA FRIA PREDIAL                                                                                                                                                                                                                                                                                                                                                                                                                                      </v>
          </cell>
          <cell r="C9505" t="str">
            <v xml:space="preserve">UN    </v>
          </cell>
          <cell r="D9505" t="str">
            <v>0,80</v>
          </cell>
        </row>
        <row r="9506">
          <cell r="A9506">
            <v>3869</v>
          </cell>
          <cell r="B9506" t="str">
            <v xml:space="preserve">LUVA DE REDUCAO SOLDAVEL, PVC, 32 MM X 25 MM, PARA AGUA FRIA PREDIAL                                                                                                                                                                                                                                                                                                                                                                                                                                      </v>
          </cell>
          <cell r="C9506" t="str">
            <v xml:space="preserve">UN    </v>
          </cell>
          <cell r="D9506" t="str">
            <v>2,31</v>
          </cell>
        </row>
        <row r="9507">
          <cell r="A9507">
            <v>3872</v>
          </cell>
          <cell r="B9507" t="str">
            <v xml:space="preserve">LUVA DE REDUCAO SOLDAVEL, PVC, 40 MM X 32 MM, PARA AGUA FRIA PREDIAL                                                                                                                                                                                                                                                                                                                                                                                                                                      </v>
          </cell>
          <cell r="C9507" t="str">
            <v xml:space="preserve">UN    </v>
          </cell>
          <cell r="D9507" t="str">
            <v>2,80</v>
          </cell>
        </row>
        <row r="9508">
          <cell r="A9508">
            <v>3850</v>
          </cell>
          <cell r="B9508" t="str">
            <v xml:space="preserve">LUVA DE REDUCAO SOLDAVEL, PVC, 60 MM X 50 MM, PARA AGUA FRIA PREDIAL                                                                                                                                                                                                                                                                                                                                                                                                                                      </v>
          </cell>
          <cell r="C9508" t="str">
            <v xml:space="preserve">UN    </v>
          </cell>
          <cell r="D9508" t="str">
            <v>7,22</v>
          </cell>
        </row>
        <row r="9509">
          <cell r="A9509">
            <v>38023</v>
          </cell>
          <cell r="B9509" t="str">
            <v xml:space="preserve">LUVA DE REDUCAO, PVC, SOLDAVEL, 50 X 25 MM, PARA AGUA FRIA PREDIAL                                                                                                                                                                                                                                                                                                                                                                                                                                        </v>
          </cell>
          <cell r="C9509" t="str">
            <v xml:space="preserve">UN    </v>
          </cell>
          <cell r="D9509" t="str">
            <v>3,05</v>
          </cell>
        </row>
        <row r="9510">
          <cell r="A9510">
            <v>37986</v>
          </cell>
          <cell r="B9510" t="str">
            <v xml:space="preserve">LUVA DE TRANSICAO DE CPVC X PVC, SOLDAVEL, 22 X 25 MM, PARA AGUA QUENTE                                                                                                                                                                                                                                                                                                                                                                                                                                   </v>
          </cell>
          <cell r="C9510" t="str">
            <v xml:space="preserve">UN    </v>
          </cell>
          <cell r="D9510" t="str">
            <v>1,51</v>
          </cell>
        </row>
        <row r="9511">
          <cell r="A9511">
            <v>37987</v>
          </cell>
          <cell r="B9511" t="str">
            <v xml:space="preserve">LUVA DE TRANSICAO, CPVC, SOLDAVEL, 42 MM X 1 1/2", PARA AGUA QUENTE                                                                                                                                                                                                                                                                                                                                                                                                                                       </v>
          </cell>
          <cell r="C9511" t="str">
            <v xml:space="preserve">UN    </v>
          </cell>
          <cell r="D9511" t="str">
            <v>113,32</v>
          </cell>
        </row>
        <row r="9512">
          <cell r="A9512">
            <v>37988</v>
          </cell>
          <cell r="B9512" t="str">
            <v xml:space="preserve">LUVA DE TRANSICAO, CPVC, SOLDAVEL, 54 MM X 2", PARA AGUA QUENTE PREDIAL                                                                                                                                                                                                                                                                                                                                                                                                                                   </v>
          </cell>
          <cell r="C9512" t="str">
            <v xml:space="preserve">UN    </v>
          </cell>
          <cell r="D9512" t="str">
            <v>184,84</v>
          </cell>
        </row>
        <row r="9513">
          <cell r="A9513">
            <v>21120</v>
          </cell>
          <cell r="B9513" t="str">
            <v xml:space="preserve">LUVA DE TRANSICAO, CPVC, 15 MM X 1/2", PARA AGUA QUENTE PREDIAL                                                                                                                                                                                                                                                                                                                                                                                                                                           </v>
          </cell>
          <cell r="C9513" t="str">
            <v xml:space="preserve">UN    </v>
          </cell>
          <cell r="D9513" t="str">
            <v>9,21</v>
          </cell>
        </row>
        <row r="9514">
          <cell r="A9514">
            <v>39318</v>
          </cell>
          <cell r="B9514" t="str">
            <v xml:space="preserve">LUVA DE TRANSICAO, CPVC, 22 MM X 1/2", PARA AGUA QUENTE                                                                                                                                                                                                                                                                                                                                                                                                                                                   </v>
          </cell>
          <cell r="C9514" t="str">
            <v xml:space="preserve">UN    </v>
          </cell>
          <cell r="D9514" t="str">
            <v>7,59</v>
          </cell>
        </row>
        <row r="9515">
          <cell r="A9515">
            <v>20162</v>
          </cell>
          <cell r="B9515" t="str">
            <v xml:space="preserve">LUVA DUPLA, PVC LEVE, DN 150 MM                                                                                                                                                                                                                                                                                                                                                                                                                                                                           </v>
          </cell>
          <cell r="C9515" t="str">
            <v xml:space="preserve">UN    </v>
          </cell>
          <cell r="D9515" t="str">
            <v>12,23</v>
          </cell>
        </row>
        <row r="9516">
          <cell r="A9516">
            <v>40366</v>
          </cell>
          <cell r="B9516" t="str">
            <v xml:space="preserve">LUVA EM ACO CARBONO, SOLDAVEL, PRESSAO 3.000 LBS, DN 1 1/2"                                                                                                                                                                                                                                                                                                                                                                                                                                               </v>
          </cell>
          <cell r="C9516" t="str">
            <v xml:space="preserve">UN    </v>
          </cell>
          <cell r="D9516" t="str">
            <v>26,22</v>
          </cell>
        </row>
        <row r="9517">
          <cell r="A9517">
            <v>40363</v>
          </cell>
          <cell r="B9517" t="str">
            <v xml:space="preserve">LUVA EM ACO CARBONO, SOLDAVEL, PRESSAO 3.000 LBS, DN 1 1/4"                                                                                                                                                                                                                                                                                                                                                                                                                                               </v>
          </cell>
          <cell r="C9517" t="str">
            <v xml:space="preserve">UN    </v>
          </cell>
          <cell r="D9517" t="str">
            <v>20,51</v>
          </cell>
        </row>
        <row r="9518">
          <cell r="A9518">
            <v>40354</v>
          </cell>
          <cell r="B9518" t="str">
            <v xml:space="preserve">LUVA EM ACO CARBONO, SOLDAVEL, PRESSAO 3.000 LBS, DN 1/2"                                                                                                                                                                                                                                                                                                                                                                                                                                                 </v>
          </cell>
          <cell r="C9518" t="str">
            <v xml:space="preserve">UN    </v>
          </cell>
          <cell r="D9518" t="str">
            <v>8,93</v>
          </cell>
        </row>
        <row r="9519">
          <cell r="A9519">
            <v>40360</v>
          </cell>
          <cell r="B9519" t="str">
            <v xml:space="preserve">LUVA EM ACO CARBONO, SOLDAVEL, PRESSAO 3.000 LBS, DN 1"                                                                                                                                                                                                                                                                                                                                                                                                                                                   </v>
          </cell>
          <cell r="C9519" t="str">
            <v xml:space="preserve">UN    </v>
          </cell>
          <cell r="D9519" t="str">
            <v>13,44</v>
          </cell>
        </row>
        <row r="9520">
          <cell r="A9520">
            <v>40372</v>
          </cell>
          <cell r="B9520" t="str">
            <v xml:space="preserve">LUVA EM ACO CARBONO, SOLDAVEL, PRESSAO 3.000 LBS, DN 2 1/2"                                                                                                                                                                                                                                                                                                                                                                                                                                               </v>
          </cell>
          <cell r="C9520" t="str">
            <v xml:space="preserve">UN    </v>
          </cell>
          <cell r="D9520" t="str">
            <v>83,04</v>
          </cell>
        </row>
        <row r="9521">
          <cell r="A9521">
            <v>40369</v>
          </cell>
          <cell r="B9521" t="str">
            <v xml:space="preserve">LUVA EM ACO CARBONO, SOLDAVEL, PRESSAO 3.000 LBS, DN 2"                                                                                                                                                                                                                                                                                                                                                                                                                                                   </v>
          </cell>
          <cell r="C9521" t="str">
            <v xml:space="preserve">UN    </v>
          </cell>
          <cell r="D9521" t="str">
            <v>41,33</v>
          </cell>
        </row>
        <row r="9522">
          <cell r="A9522">
            <v>40357</v>
          </cell>
          <cell r="B9522" t="str">
            <v xml:space="preserve">LUVA EM ACO CARBONO, SOLDAVEL, PRESSAO 3.000 LBS, DN 3/4"                                                                                                                                                                                                                                                                                                                                                                                                                                                 </v>
          </cell>
          <cell r="C9522" t="str">
            <v xml:space="preserve">UN    </v>
          </cell>
          <cell r="D9522" t="str">
            <v>10,02</v>
          </cell>
        </row>
        <row r="9523">
          <cell r="A9523">
            <v>40375</v>
          </cell>
          <cell r="B9523" t="str">
            <v xml:space="preserve">LUVA EM ACO CARBONO, SOLDAVEL, PRESSAO 3.000 LBS, DN 3"                                                                                                                                                                                                                                                                                                                                                                                                                                                   </v>
          </cell>
          <cell r="C9523" t="str">
            <v xml:space="preserve">UN    </v>
          </cell>
          <cell r="D9523" t="str">
            <v>112,41</v>
          </cell>
        </row>
        <row r="9524">
          <cell r="A9524">
            <v>1893</v>
          </cell>
          <cell r="B9524" t="str">
            <v xml:space="preserve">LUVA EM PVC RIGIDO ROSCAVEL, DE 1 1/2", PARA ELETRODUTO                                                                                                                                                                                                                                                                                                                                                                                                                                                   </v>
          </cell>
          <cell r="C9524" t="str">
            <v xml:space="preserve">UN    </v>
          </cell>
          <cell r="D9524" t="str">
            <v>2,98</v>
          </cell>
        </row>
        <row r="9525">
          <cell r="A9525">
            <v>1902</v>
          </cell>
          <cell r="B9525" t="str">
            <v xml:space="preserve">LUVA EM PVC RIGIDO ROSCAVEL, DE 1 1/4", PARA ELETRODUTO                                                                                                                                                                                                                                                                                                                                                                                                                                                   </v>
          </cell>
          <cell r="C9525" t="str">
            <v xml:space="preserve">UN    </v>
          </cell>
          <cell r="D9525" t="str">
            <v>2,17</v>
          </cell>
        </row>
        <row r="9526">
          <cell r="A9526">
            <v>1901</v>
          </cell>
          <cell r="B9526" t="str">
            <v xml:space="preserve">LUVA EM PVC RIGIDO ROSCAVEL, DE 1/2", PARA ELETRODUTO                                                                                                                                                                                                                                                                                                                                                                                                                                                     </v>
          </cell>
          <cell r="C9526" t="str">
            <v xml:space="preserve">UN    </v>
          </cell>
          <cell r="D9526" t="str">
            <v>0,68</v>
          </cell>
        </row>
        <row r="9527">
          <cell r="A9527">
            <v>1892</v>
          </cell>
          <cell r="B9527" t="str">
            <v xml:space="preserve">LUVA EM PVC RIGIDO ROSCAVEL, DE 1", PARA ELETRODUTO                                                                                                                                                                                                                                                                                                                                                                                                                                                       </v>
          </cell>
          <cell r="C9527" t="str">
            <v xml:space="preserve">UN    </v>
          </cell>
          <cell r="D9527" t="str">
            <v>1,40</v>
          </cell>
        </row>
        <row r="9528">
          <cell r="A9528">
            <v>1907</v>
          </cell>
          <cell r="B9528" t="str">
            <v xml:space="preserve">LUVA EM PVC RIGIDO ROSCAVEL, DE 2 1/2", PARA ELETRODUTO                                                                                                                                                                                                                                                                                                                                                                                                                                                   </v>
          </cell>
          <cell r="C9528" t="str">
            <v xml:space="preserve">UN    </v>
          </cell>
          <cell r="D9528" t="str">
            <v>9,60</v>
          </cell>
        </row>
        <row r="9529">
          <cell r="A9529">
            <v>1894</v>
          </cell>
          <cell r="B9529" t="str">
            <v xml:space="preserve">LUVA EM PVC RIGIDO ROSCAVEL, DE 2", PARA ELETRODUTO                                                                                                                                                                                                                                                                                                                                                                                                                                                       </v>
          </cell>
          <cell r="C9529" t="str">
            <v xml:space="preserve">UN    </v>
          </cell>
          <cell r="D9529" t="str">
            <v>4,32</v>
          </cell>
        </row>
        <row r="9530">
          <cell r="A9530">
            <v>1891</v>
          </cell>
          <cell r="B9530" t="str">
            <v xml:space="preserve">LUVA EM PVC RIGIDO ROSCAVEL, DE 3/4", PARA ELETRODUTO                                                                                                                                                                                                                                                                                                                                                                                                                                                     </v>
          </cell>
          <cell r="C9530" t="str">
            <v xml:space="preserve">UN    </v>
          </cell>
          <cell r="D9530" t="str">
            <v>1,00</v>
          </cell>
        </row>
        <row r="9531">
          <cell r="A9531">
            <v>1896</v>
          </cell>
          <cell r="B9531" t="str">
            <v xml:space="preserve">LUVA EM PVC RIGIDO ROSCAVEL, DE 3", PARA ELETRODUTO                                                                                                                                                                                                                                                                                                                                                                                                                                                       </v>
          </cell>
          <cell r="C9531" t="str">
            <v xml:space="preserve">UN    </v>
          </cell>
          <cell r="D9531" t="str">
            <v>12,90</v>
          </cell>
        </row>
        <row r="9532">
          <cell r="A9532">
            <v>1895</v>
          </cell>
          <cell r="B9532" t="str">
            <v xml:space="preserve">LUVA EM PVC RIGIDO ROSCAVEL, DE 4", PARA ELETRODUTO                                                                                                                                                                                                                                                                                                                                                                                                                                                       </v>
          </cell>
          <cell r="C9532" t="str">
            <v xml:space="preserve">UN    </v>
          </cell>
          <cell r="D9532" t="str">
            <v>22,66</v>
          </cell>
        </row>
        <row r="9533">
          <cell r="A9533">
            <v>2641</v>
          </cell>
          <cell r="B9533" t="str">
            <v xml:space="preserve">LUVA PARA ELETRODUTO, EM ACO GALVANIZADO ELETROLITICO, DIAMETRO DE 100 MM (4")                                                                                                                                                                                                                                                                                                                                                                                                                            </v>
          </cell>
          <cell r="C9533" t="str">
            <v xml:space="preserve">UN    </v>
          </cell>
          <cell r="D9533" t="str">
            <v>24,62</v>
          </cell>
        </row>
        <row r="9534">
          <cell r="A9534">
            <v>2636</v>
          </cell>
          <cell r="B9534" t="str">
            <v xml:space="preserve">LUVA PARA ELETRODUTO, EM ACO GALVANIZADO ELETROLITICO, DIAMETRO DE 15 MM (1/2")                                                                                                                                                                                                                                                                                                                                                                                                                           </v>
          </cell>
          <cell r="C9534" t="str">
            <v xml:space="preserve">UN    </v>
          </cell>
          <cell r="D9534" t="str">
            <v>1,58</v>
          </cell>
        </row>
        <row r="9535">
          <cell r="A9535">
            <v>2637</v>
          </cell>
          <cell r="B9535" t="str">
            <v xml:space="preserve">LUVA PARA ELETRODUTO, EM ACO GALVANIZADO ELETROLITICO, DIAMETRO DE 20 MM (3/4")                                                                                                                                                                                                                                                                                                                                                                                                                           </v>
          </cell>
          <cell r="C9535" t="str">
            <v xml:space="preserve">UN    </v>
          </cell>
          <cell r="D9535" t="str">
            <v>1,68</v>
          </cell>
        </row>
        <row r="9536">
          <cell r="A9536">
            <v>2638</v>
          </cell>
          <cell r="B9536" t="str">
            <v xml:space="preserve">LUVA PARA ELETRODUTO, EM ACO GALVANIZADO ELETROLITICO, DIAMETRO DE 25 MM (1")                                                                                                                                                                                                                                                                                                                                                                                                                             </v>
          </cell>
          <cell r="C9536" t="str">
            <v xml:space="preserve">UN    </v>
          </cell>
          <cell r="D9536" t="str">
            <v>1,96</v>
          </cell>
        </row>
        <row r="9537">
          <cell r="A9537">
            <v>2639</v>
          </cell>
          <cell r="B9537" t="str">
            <v xml:space="preserve">LUVA PARA ELETRODUTO, EM ACO GALVANIZADO ELETROLITICO, DIAMETRO DE 32 MM (1 1/4")                                                                                                                                                                                                                                                                                                                                                                                                                         </v>
          </cell>
          <cell r="C9537" t="str">
            <v xml:space="preserve">UN    </v>
          </cell>
          <cell r="D9537" t="str">
            <v>3,48</v>
          </cell>
        </row>
        <row r="9538">
          <cell r="A9538">
            <v>2644</v>
          </cell>
          <cell r="B9538" t="str">
            <v xml:space="preserve">LUVA PARA ELETRODUTO, EM ACO GALVANIZADO ELETROLITICO, DIAMETRO DE 40 MM (1 1/2")                                                                                                                                                                                                                                                                                                                                                                                                                         </v>
          </cell>
          <cell r="C9538" t="str">
            <v xml:space="preserve">UN    </v>
          </cell>
          <cell r="D9538" t="str">
            <v>5,03</v>
          </cell>
        </row>
        <row r="9539">
          <cell r="A9539">
            <v>2643</v>
          </cell>
          <cell r="B9539" t="str">
            <v xml:space="preserve">LUVA PARA ELETRODUTO, EM ACO GALVANIZADO ELETROLITICO, DIAMETRO DE 50 MM (2")                                                                                                                                                                                                                                                                                                                                                                                                                             </v>
          </cell>
          <cell r="C9539" t="str">
            <v xml:space="preserve">UN    </v>
          </cell>
          <cell r="D9539" t="str">
            <v>7,02</v>
          </cell>
        </row>
        <row r="9540">
          <cell r="A9540">
            <v>2640</v>
          </cell>
          <cell r="B9540" t="str">
            <v xml:space="preserve">LUVA PARA ELETRODUTO, EM ACO GALVANIZADO ELETROLITICO, DIAMETRO DE 65 MM (2 1/2")                                                                                                                                                                                                                                                                                                                                                                                                                         </v>
          </cell>
          <cell r="C9540" t="str">
            <v xml:space="preserve">UN    </v>
          </cell>
          <cell r="D9540" t="str">
            <v>10,24</v>
          </cell>
        </row>
        <row r="9541">
          <cell r="A9541">
            <v>2642</v>
          </cell>
          <cell r="B9541" t="str">
            <v xml:space="preserve">LUVA PARA ELETRODUTO, EM ACO GALVANIZADO ELETROLITICO, DIAMETRO DE 80 MM (3")                                                                                                                                                                                                                                                                                                                                                                                                                             </v>
          </cell>
          <cell r="C9541" t="str">
            <v xml:space="preserve">UN    </v>
          </cell>
          <cell r="D9541" t="str">
            <v>15,60</v>
          </cell>
        </row>
        <row r="9542">
          <cell r="A9542">
            <v>38943</v>
          </cell>
          <cell r="B9542" t="str">
            <v xml:space="preserve">LUVA PARA TUBO PEX, METALICO, PARA CONEXAO COM ANEL DESLIZANTE, DN 16 MM                                                                                                                                                                                                                                                                                                                                                                                                                                  </v>
          </cell>
          <cell r="C9542" t="str">
            <v xml:space="preserve">UN    </v>
          </cell>
          <cell r="D9542" t="str">
            <v>4,48</v>
          </cell>
        </row>
        <row r="9543">
          <cell r="A9543">
            <v>38944</v>
          </cell>
          <cell r="B9543" t="str">
            <v xml:space="preserve">LUVA PARA TUBO PEX, METALICO, PARA CONEXAO COM ANEL DESLIZANTE, DN 20 MM                                                                                                                                                                                                                                                                                                                                                                                                                                  </v>
          </cell>
          <cell r="C9543" t="str">
            <v xml:space="preserve">UN    </v>
          </cell>
          <cell r="D9543" t="str">
            <v>6,92</v>
          </cell>
        </row>
        <row r="9544">
          <cell r="A9544">
            <v>38945</v>
          </cell>
          <cell r="B9544" t="str">
            <v xml:space="preserve">LUVA PARA TUBO PEX, METALICO, PARA CONEXAO COM ANEL DESLIZANTE, DN 25 MM                                                                                                                                                                                                                                                                                                                                                                                                                                  </v>
          </cell>
          <cell r="C9544" t="str">
            <v xml:space="preserve">UN    </v>
          </cell>
          <cell r="D9544" t="str">
            <v>14,04</v>
          </cell>
        </row>
        <row r="9545">
          <cell r="A9545">
            <v>38946</v>
          </cell>
          <cell r="B9545" t="str">
            <v xml:space="preserve">LUVA PARA TUBO PEX, METALICO, PARA CONEXAO COM ANEL DESLIZANTE, DN 32 MM                                                                                                                                                                                                                                                                                                                                                                                                                                  </v>
          </cell>
          <cell r="C9545" t="str">
            <v xml:space="preserve">UN    </v>
          </cell>
          <cell r="D9545" t="str">
            <v>20,94</v>
          </cell>
        </row>
        <row r="9546">
          <cell r="A9546">
            <v>39308</v>
          </cell>
          <cell r="B9546" t="str">
            <v xml:space="preserve">LUVA PARA TUBO PEX, PLASTICA, PARA CONEXAO COM CRIMPAGEM, DN 16 MM                                                                                                                                                                                                                                                                                                                                                                                                                                        </v>
          </cell>
          <cell r="C9546" t="str">
            <v xml:space="preserve">UN    </v>
          </cell>
          <cell r="D9546" t="str">
            <v>9,13</v>
          </cell>
        </row>
        <row r="9547">
          <cell r="A9547">
            <v>39309</v>
          </cell>
          <cell r="B9547" t="str">
            <v xml:space="preserve">LUVA PARA TUBO PEX, PLASTICA, PARA CONEXAO COM CRIMPAGEM, DN 20 MM                                                                                                                                                                                                                                                                                                                                                                                                                                        </v>
          </cell>
          <cell r="C9547" t="str">
            <v xml:space="preserve">UN    </v>
          </cell>
          <cell r="D9547" t="str">
            <v>13,20</v>
          </cell>
        </row>
        <row r="9548">
          <cell r="A9548">
            <v>39310</v>
          </cell>
          <cell r="B9548" t="str">
            <v xml:space="preserve">LUVA PARA TUBO PEX, PLASTICA, PARA CONEXAO COM CRIMPAGEM, DN 25 MM                                                                                                                                                                                                                                                                                                                                                                                                                                        </v>
          </cell>
          <cell r="C9548" t="str">
            <v xml:space="preserve">UN    </v>
          </cell>
          <cell r="D9548" t="str">
            <v>20,01</v>
          </cell>
        </row>
        <row r="9549">
          <cell r="A9549">
            <v>39311</v>
          </cell>
          <cell r="B9549" t="str">
            <v xml:space="preserve">LUVA PARA TUBO PEX, PLASTICA, PARA CONEXAO COM CRIMPAGEM, DN 32 MM                                                                                                                                                                                                                                                                                                                                                                                                                                        </v>
          </cell>
          <cell r="C9549" t="str">
            <v xml:space="preserve">UN    </v>
          </cell>
          <cell r="D9549" t="str">
            <v>30,08</v>
          </cell>
        </row>
        <row r="9550">
          <cell r="A9550">
            <v>39855</v>
          </cell>
          <cell r="B9550" t="str">
            <v xml:space="preserve">LUVA PASSANTE DE COBRE (REF 601) SEM ANEL DE SOLDA, BOLSA 15 MM                                                                                                                                                                                                                                                                                                                                                                                                                                           </v>
          </cell>
          <cell r="C9550" t="str">
            <v xml:space="preserve">UN    </v>
          </cell>
          <cell r="D9550" t="str">
            <v>1,85</v>
          </cell>
        </row>
        <row r="9551">
          <cell r="A9551">
            <v>39856</v>
          </cell>
          <cell r="B9551" t="str">
            <v xml:space="preserve">LUVA PASSANTE DE COBRE (REF 601) SEM ANEL DE SOLDA, BOLSA 22 MM                                                                                                                                                                                                                                                                                                                                                                                                                                           </v>
          </cell>
          <cell r="C9551" t="str">
            <v xml:space="preserve">UN    </v>
          </cell>
          <cell r="D9551" t="str">
            <v>4,37</v>
          </cell>
        </row>
        <row r="9552">
          <cell r="A9552">
            <v>39857</v>
          </cell>
          <cell r="B9552" t="str">
            <v xml:space="preserve">LUVA PASSANTE DE COBRE (REF 601) SEM ANEL DE SOLDA, BOLSA 28 MM                                                                                                                                                                                                                                                                                                                                                                                                                                           </v>
          </cell>
          <cell r="C9552" t="str">
            <v xml:space="preserve">UN    </v>
          </cell>
          <cell r="D9552" t="str">
            <v>7,08</v>
          </cell>
        </row>
        <row r="9553">
          <cell r="A9553">
            <v>39858</v>
          </cell>
          <cell r="B9553" t="str">
            <v xml:space="preserve">LUVA PASSANTE DE COBRE (REF 601) SEM ANEL DE SOLDA, BOLSA 35 MM                                                                                                                                                                                                                                                                                                                                                                                                                                           </v>
          </cell>
          <cell r="C9553" t="str">
            <v xml:space="preserve">UN    </v>
          </cell>
          <cell r="D9553" t="str">
            <v>15,71</v>
          </cell>
        </row>
        <row r="9554">
          <cell r="A9554">
            <v>39859</v>
          </cell>
          <cell r="B9554" t="str">
            <v xml:space="preserve">LUVA PASSANTE DE COBRE (REF 601) SEM ANEL DE SOLDA, BOLSA 42 MM                                                                                                                                                                                                                                                                                                                                                                                                                                           </v>
          </cell>
          <cell r="C9554" t="str">
            <v xml:space="preserve">UN    </v>
          </cell>
          <cell r="D9554" t="str">
            <v>24,22</v>
          </cell>
        </row>
        <row r="9555">
          <cell r="A9555">
            <v>39860</v>
          </cell>
          <cell r="B9555" t="str">
            <v xml:space="preserve">LUVA PASSANTE DE COBRE (REF 601) SEM ANEL DE SOLDA, BOLSA 54 MM                                                                                                                                                                                                                                                                                                                                                                                                                                           </v>
          </cell>
          <cell r="C9555" t="str">
            <v xml:space="preserve">UN    </v>
          </cell>
          <cell r="D9555" t="str">
            <v>37,17</v>
          </cell>
        </row>
        <row r="9556">
          <cell r="A9556">
            <v>39861</v>
          </cell>
          <cell r="B9556" t="str">
            <v xml:space="preserve">LUVA PASSANTE DE COBRE (REF 601) SEM ANEL DE SOLDA, BOLSA 66 MM                                                                                                                                                                                                                                                                                                                                                                                                                                           </v>
          </cell>
          <cell r="C9556" t="str">
            <v xml:space="preserve">UN    </v>
          </cell>
          <cell r="D9556" t="str">
            <v>106,13</v>
          </cell>
        </row>
        <row r="9557">
          <cell r="A9557">
            <v>38447</v>
          </cell>
          <cell r="B9557" t="str">
            <v xml:space="preserve">LUVA PPR, SOLDAVEL, DN 110 MM, PARA AGUA QUENTE PREDIAL                                                                                                                                                                                                                                                                                                                                                                                                                                                   </v>
          </cell>
          <cell r="C9557" t="str">
            <v xml:space="preserve">UN    </v>
          </cell>
          <cell r="D9557" t="str">
            <v>71,43</v>
          </cell>
        </row>
        <row r="9558">
          <cell r="A9558">
            <v>36320</v>
          </cell>
          <cell r="B9558" t="str">
            <v xml:space="preserve">LUVA PPR, SOLDAVEL, DN 20 MM, PARA AGUA QUENTE PREDIAL                                                                                                                                                                                                                                                                                                                                                                                                                                                    </v>
          </cell>
          <cell r="C9558" t="str">
            <v xml:space="preserve">UN    </v>
          </cell>
          <cell r="D9558" t="str">
            <v>1,03</v>
          </cell>
        </row>
        <row r="9559">
          <cell r="A9559">
            <v>36324</v>
          </cell>
          <cell r="B9559" t="str">
            <v xml:space="preserve">LUVA PPR, SOLDAVEL, DN 25 MM, PARA AGUA QUENTE PREDIAL                                                                                                                                                                                                                                                                                                                                                                                                                                                    </v>
          </cell>
          <cell r="C9559" t="str">
            <v xml:space="preserve">UN    </v>
          </cell>
          <cell r="D9559" t="str">
            <v>1,57</v>
          </cell>
        </row>
        <row r="9560">
          <cell r="A9560">
            <v>38441</v>
          </cell>
          <cell r="B9560" t="str">
            <v xml:space="preserve">LUVA PPR, SOLDAVEL, DN 32 MM, PARA AGUA QUENTE PREDIAL                                                                                                                                                                                                                                                                                                                                                                                                                                                    </v>
          </cell>
          <cell r="C9560" t="str">
            <v xml:space="preserve">UN    </v>
          </cell>
          <cell r="D9560" t="str">
            <v>2,06</v>
          </cell>
        </row>
        <row r="9561">
          <cell r="A9561">
            <v>38442</v>
          </cell>
          <cell r="B9561" t="str">
            <v xml:space="preserve">LUVA PPR, SOLDAVEL, DN 40 MM, PARA AGUA QUENTE PREDIAL                                                                                                                                                                                                                                                                                                                                                                                                                                                    </v>
          </cell>
          <cell r="C9561" t="str">
            <v xml:space="preserve">UN    </v>
          </cell>
          <cell r="D9561" t="str">
            <v>5,23</v>
          </cell>
        </row>
        <row r="9562">
          <cell r="A9562">
            <v>38443</v>
          </cell>
          <cell r="B9562" t="str">
            <v xml:space="preserve">LUVA PPR, SOLDAVEL, DN 50 MM, PARA AGUA QUENTE PREDIAL                                                                                                                                                                                                                                                                                                                                                                                                                                                    </v>
          </cell>
          <cell r="C9562" t="str">
            <v xml:space="preserve">UN    </v>
          </cell>
          <cell r="D9562" t="str">
            <v>7,91</v>
          </cell>
        </row>
        <row r="9563">
          <cell r="A9563">
            <v>38444</v>
          </cell>
          <cell r="B9563" t="str">
            <v xml:space="preserve">LUVA PPR, SOLDAVEL, DN 63 MM, PARA AGUA QUENTE PREDIAL                                                                                                                                                                                                                                                                                                                                                                                                                                                    </v>
          </cell>
          <cell r="C9563" t="str">
            <v xml:space="preserve">UN    </v>
          </cell>
          <cell r="D9563" t="str">
            <v>11,77</v>
          </cell>
        </row>
        <row r="9564">
          <cell r="A9564">
            <v>38445</v>
          </cell>
          <cell r="B9564" t="str">
            <v xml:space="preserve">LUVA PPR, SOLDAVEL, DN 75 MM, PARA AGUA QUENTE PREDIAL                                                                                                                                                                                                                                                                                                                                                                                                                                                    </v>
          </cell>
          <cell r="C9564" t="str">
            <v xml:space="preserve">UN    </v>
          </cell>
          <cell r="D9564" t="str">
            <v>27,66</v>
          </cell>
        </row>
        <row r="9565">
          <cell r="A9565">
            <v>38446</v>
          </cell>
          <cell r="B9565" t="str">
            <v xml:space="preserve">LUVA PPR, SOLDAVEL, DN 90 MM, PARA AGUA QUENTE PREDIAL                                                                                                                                                                                                                                                                                                                                                                                                                                                    </v>
          </cell>
          <cell r="C9565" t="str">
            <v xml:space="preserve">UN    </v>
          </cell>
          <cell r="D9565" t="str">
            <v>44,64</v>
          </cell>
        </row>
        <row r="9566">
          <cell r="A9566">
            <v>3867</v>
          </cell>
          <cell r="B9566" t="str">
            <v xml:space="preserve">LUVA PVC SOLDAVEL, 110 MM, PARA AGUA FRIA PREDIAL                                                                                                                                                                                                                                                                                                                                                                                                                                                         </v>
          </cell>
          <cell r="C9566" t="str">
            <v xml:space="preserve">UN    </v>
          </cell>
          <cell r="D9566" t="str">
            <v>48,53</v>
          </cell>
        </row>
        <row r="9567">
          <cell r="A9567">
            <v>3861</v>
          </cell>
          <cell r="B9567" t="str">
            <v xml:space="preserve">LUVA PVC SOLDAVEL, 20 MM, PARA AGUA FRIA PREDIAL                                                                                                                                                                                                                                                                                                                                                                                                                                                          </v>
          </cell>
          <cell r="C9567" t="str">
            <v xml:space="preserve">UN    </v>
          </cell>
          <cell r="D9567" t="str">
            <v>0,40</v>
          </cell>
        </row>
        <row r="9568">
          <cell r="A9568">
            <v>3904</v>
          </cell>
          <cell r="B9568" t="str">
            <v xml:space="preserve">LUVA PVC SOLDAVEL, 25 MM, PARA AGUA FRIA PREDIAL                                                                                                                                                                                                                                                                                                                                                                                                                                                          </v>
          </cell>
          <cell r="C9568" t="str">
            <v xml:space="preserve">UN    </v>
          </cell>
          <cell r="D9568" t="str">
            <v>0,49</v>
          </cell>
        </row>
        <row r="9569">
          <cell r="A9569">
            <v>3903</v>
          </cell>
          <cell r="B9569" t="str">
            <v xml:space="preserve">LUVA PVC SOLDAVEL, 32 MM, PARA AGUA FRIA PREDIAL                                                                                                                                                                                                                                                                                                                                                                                                                                                          </v>
          </cell>
          <cell r="C9569" t="str">
            <v xml:space="preserve">UN    </v>
          </cell>
          <cell r="D9569" t="str">
            <v>1,20</v>
          </cell>
        </row>
        <row r="9570">
          <cell r="A9570">
            <v>3862</v>
          </cell>
          <cell r="B9570" t="str">
            <v xml:space="preserve">LUVA PVC SOLDAVEL, 40 MM, PARA AGUA FRIA PREDIAL                                                                                                                                                                                                                                                                                                                                                                                                                                                          </v>
          </cell>
          <cell r="C9570" t="str">
            <v xml:space="preserve">UN    </v>
          </cell>
          <cell r="D9570" t="str">
            <v>2,46</v>
          </cell>
        </row>
        <row r="9571">
          <cell r="A9571">
            <v>3863</v>
          </cell>
          <cell r="B9571" t="str">
            <v xml:space="preserve">LUVA PVC SOLDAVEL, 50 MM, PARA AGUA FRIA PREDIAL                                                                                                                                                                                                                                                                                                                                                                                                                                                          </v>
          </cell>
          <cell r="C9571" t="str">
            <v xml:space="preserve">UN    </v>
          </cell>
          <cell r="D9571" t="str">
            <v>2,88</v>
          </cell>
        </row>
        <row r="9572">
          <cell r="A9572">
            <v>3864</v>
          </cell>
          <cell r="B9572" t="str">
            <v xml:space="preserve">LUVA PVC SOLDAVEL, 60 MM, PARA AGUA FRIA PREDIAL                                                                                                                                                                                                                                                                                                                                                                                                                                                          </v>
          </cell>
          <cell r="C9572" t="str">
            <v xml:space="preserve">UN    </v>
          </cell>
          <cell r="D9572" t="str">
            <v>7,51</v>
          </cell>
        </row>
        <row r="9573">
          <cell r="A9573">
            <v>3865</v>
          </cell>
          <cell r="B9573" t="str">
            <v xml:space="preserve">LUVA PVC SOLDAVEL, 75 MM, PARA AGUA FRIA PREDIAL                                                                                                                                                                                                                                                                                                                                                                                                                                                          </v>
          </cell>
          <cell r="C9573" t="str">
            <v xml:space="preserve">UN    </v>
          </cell>
          <cell r="D9573" t="str">
            <v>13,07</v>
          </cell>
        </row>
        <row r="9574">
          <cell r="A9574">
            <v>3866</v>
          </cell>
          <cell r="B9574" t="str">
            <v xml:space="preserve">LUVA PVC SOLDAVEL, 85 MM, PARA AGUA FRIA PREDIAL                                                                                                                                                                                                                                                                                                                                                                                                                                                          </v>
          </cell>
          <cell r="C9574" t="str">
            <v xml:space="preserve">UN    </v>
          </cell>
          <cell r="D9574" t="str">
            <v>29,92</v>
          </cell>
        </row>
        <row r="9575">
          <cell r="A9575">
            <v>3902</v>
          </cell>
          <cell r="B9575" t="str">
            <v xml:space="preserve">LUVA PVC, ROSCAVEL,  2 1/2",  AGUA FRIA PREDIAL                                                                                                                                                                                                                                                                                                                                                                                                                                                           </v>
          </cell>
          <cell r="C9575" t="str">
            <v xml:space="preserve">UN    </v>
          </cell>
          <cell r="D9575" t="str">
            <v>14,55</v>
          </cell>
        </row>
        <row r="9576">
          <cell r="A9576">
            <v>3878</v>
          </cell>
          <cell r="B9576" t="str">
            <v xml:space="preserve">LUVA PVC, ROSCAVEL, 1 1/2",  AGUA FRIA PREDIAL                                                                                                                                                                                                                                                                                                                                                                                                                                                            </v>
          </cell>
          <cell r="C9576" t="str">
            <v xml:space="preserve">UN    </v>
          </cell>
          <cell r="D9576" t="str">
            <v>4,59</v>
          </cell>
        </row>
        <row r="9577">
          <cell r="A9577">
            <v>3877</v>
          </cell>
          <cell r="B9577" t="str">
            <v xml:space="preserve">LUVA PVC, ROSCAVEL, 1 1/4", AGUA FRIA PREDIAL                                                                                                                                                                                                                                                                                                                                                                                                                                                             </v>
          </cell>
          <cell r="C9577" t="str">
            <v xml:space="preserve">UN    </v>
          </cell>
          <cell r="D9577" t="str">
            <v>4,20</v>
          </cell>
        </row>
        <row r="9578">
          <cell r="A9578">
            <v>3879</v>
          </cell>
          <cell r="B9578" t="str">
            <v xml:space="preserve">LUVA PVC, ROSCAVEL, 2",  AGUA FRIA PREDIAL                                                                                                                                                                                                                                                                                                                                                                                                                                                                </v>
          </cell>
          <cell r="C9578" t="str">
            <v xml:space="preserve">UN    </v>
          </cell>
          <cell r="D9578" t="str">
            <v>9,27</v>
          </cell>
        </row>
        <row r="9579">
          <cell r="A9579">
            <v>3880</v>
          </cell>
          <cell r="B9579" t="str">
            <v xml:space="preserve">LUVA PVC, ROSCAVEL, 3", AGUA FRIA PREDIAL                                                                                                                                                                                                                                                                                                                                                                                                                                                                 </v>
          </cell>
          <cell r="C9579" t="str">
            <v xml:space="preserve">UN    </v>
          </cell>
          <cell r="D9579" t="str">
            <v>20,92</v>
          </cell>
        </row>
        <row r="9580">
          <cell r="A9580">
            <v>12892</v>
          </cell>
          <cell r="B9580" t="str">
            <v xml:space="preserve">LUVA RASPA DE COURO, CANO CURTO (PUNHO *7* CM)                                                                                                                                                                                                                                                                                                                                                                                                                                                            </v>
          </cell>
          <cell r="C9580" t="str">
            <v xml:space="preserve">PAR   </v>
          </cell>
          <cell r="D9580" t="str">
            <v>10,80</v>
          </cell>
        </row>
        <row r="9581">
          <cell r="A9581">
            <v>3883</v>
          </cell>
          <cell r="B9581" t="str">
            <v xml:space="preserve">LUVA ROSCAVEL, PVC, 1/2", AGUA FRIA PREDIAL                                                                                                                                                                                                                                                                                                                                                                                                                                                               </v>
          </cell>
          <cell r="C9581" t="str">
            <v xml:space="preserve">UN    </v>
          </cell>
          <cell r="D9581" t="str">
            <v>0,96</v>
          </cell>
        </row>
        <row r="9582">
          <cell r="A9582">
            <v>3876</v>
          </cell>
          <cell r="B9582" t="str">
            <v xml:space="preserve">LUVA ROSCAVEL, PVC, 1", AGUA FRIA PREDIAL                                                                                                                                                                                                                                                                                                                                                                                                                                                                 </v>
          </cell>
          <cell r="C9582" t="str">
            <v xml:space="preserve">UN    </v>
          </cell>
          <cell r="D9582" t="str">
            <v>2,42</v>
          </cell>
        </row>
        <row r="9583">
          <cell r="A9583">
            <v>3884</v>
          </cell>
          <cell r="B9583" t="str">
            <v xml:space="preserve">LUVA ROSCAVEL, PVC, 3/4", AGUA FRIA PREDIAL                                                                                                                                                                                                                                                                                                                                                                                                                                                               </v>
          </cell>
          <cell r="C9583" t="str">
            <v xml:space="preserve">UN    </v>
          </cell>
          <cell r="D9583" t="str">
            <v>1,45</v>
          </cell>
        </row>
        <row r="9584">
          <cell r="A9584">
            <v>3837</v>
          </cell>
          <cell r="B9584" t="str">
            <v xml:space="preserve">LUVA SIMPLES, PVC PBA, JE, DN 100 / DE 110 MM, PARA REDE AGUA (NBR 10351)                                                                                                                                                                                                                                                                                                                                                                                                                                 </v>
          </cell>
          <cell r="C9584" t="str">
            <v xml:space="preserve">UN    </v>
          </cell>
          <cell r="D9584" t="str">
            <v>34,44</v>
          </cell>
        </row>
        <row r="9585">
          <cell r="A9585">
            <v>3845</v>
          </cell>
          <cell r="B9585" t="str">
            <v xml:space="preserve">LUVA SIMPLES, PVC PBA, JE, DN 50 / DE 60 MM, PARA REDE AGUA (NBR 10351)                                                                                                                                                                                                                                                                                                                                                                                                                                   </v>
          </cell>
          <cell r="C9585" t="str">
            <v xml:space="preserve">UN    </v>
          </cell>
          <cell r="D9585" t="str">
            <v>12,58</v>
          </cell>
        </row>
        <row r="9586">
          <cell r="A9586">
            <v>11045</v>
          </cell>
          <cell r="B9586" t="str">
            <v xml:space="preserve">LUVA SIMPLES, PVC PBA, JE, DN 75 / DE 85 MM, PARA REDE AGUA (NBR 10351)                                                                                                                                                                                                                                                                                                                                                                                                                                   </v>
          </cell>
          <cell r="C9586" t="str">
            <v xml:space="preserve">UN    </v>
          </cell>
          <cell r="D9586" t="str">
            <v>24,27</v>
          </cell>
        </row>
        <row r="9587">
          <cell r="A9587">
            <v>20170</v>
          </cell>
          <cell r="B9587" t="str">
            <v xml:space="preserve">LUVA SIMPLES, PVC SERIE REFORCADA - R, 100 MM, PARA ESGOTO PREDIAL                                                                                                                                                                                                                                                                                                                                                                                                                                        </v>
          </cell>
          <cell r="C9587" t="str">
            <v xml:space="preserve">UN    </v>
          </cell>
          <cell r="D9587" t="str">
            <v>9,91</v>
          </cell>
        </row>
        <row r="9588">
          <cell r="A9588">
            <v>20171</v>
          </cell>
          <cell r="B9588" t="str">
            <v xml:space="preserve">LUVA SIMPLES, PVC SERIE REFORCADA - R, 150 MM, PARA ESGOTO PREDIAL                                                                                                                                                                                                                                                                                                                                                                                                                                        </v>
          </cell>
          <cell r="C9588" t="str">
            <v xml:space="preserve">UN    </v>
          </cell>
          <cell r="D9588" t="str">
            <v>29,45</v>
          </cell>
        </row>
        <row r="9589">
          <cell r="A9589">
            <v>20167</v>
          </cell>
          <cell r="B9589" t="str">
            <v xml:space="preserve">LUVA SIMPLES, PVC SERIE REFORCADA - R, 40 MM, PARA ESGOTO PREDIAL                                                                                                                                                                                                                                                                                                                                                                                                                                         </v>
          </cell>
          <cell r="C9589" t="str">
            <v xml:space="preserve">UN    </v>
          </cell>
          <cell r="D9589" t="str">
            <v>3,68</v>
          </cell>
        </row>
        <row r="9590">
          <cell r="A9590">
            <v>20168</v>
          </cell>
          <cell r="B9590" t="str">
            <v xml:space="preserve">LUVA SIMPLES, PVC SERIE REFORCADA - R, 50 MM, PARA ESGOTO PREDIAL                                                                                                                                                                                                                                                                                                                                                                                                                                         </v>
          </cell>
          <cell r="C9590" t="str">
            <v xml:space="preserve">UN    </v>
          </cell>
          <cell r="D9590" t="str">
            <v>5,77</v>
          </cell>
        </row>
        <row r="9591">
          <cell r="A9591">
            <v>20169</v>
          </cell>
          <cell r="B9591" t="str">
            <v xml:space="preserve">LUVA SIMPLES, PVC SERIE REFORCADA - R, 75 MM, PARA ESGOTO PREDIAL                                                                                                                                                                                                                                                                                                                                                                                                                                         </v>
          </cell>
          <cell r="C9591" t="str">
            <v xml:space="preserve">UN    </v>
          </cell>
          <cell r="D9591" t="str">
            <v>8,18</v>
          </cell>
        </row>
        <row r="9592">
          <cell r="A9592">
            <v>3899</v>
          </cell>
          <cell r="B9592" t="str">
            <v xml:space="preserve">LUVA SIMPLES, PVC, SOLDAVEL, DN 100 MM, SERIE NORMAL, PARA ESGOTO PREDIAL                                                                                                                                                                                                                                                                                                                                                                                                                                 </v>
          </cell>
          <cell r="C9592" t="str">
            <v xml:space="preserve">UN    </v>
          </cell>
          <cell r="D9592" t="str">
            <v>4,33</v>
          </cell>
        </row>
        <row r="9593">
          <cell r="A9593">
            <v>38676</v>
          </cell>
          <cell r="B9593" t="str">
            <v xml:space="preserve">LUVA SIMPLES, PVC, SOLDAVEL, DN 150 MM, SERIE NORMAL, PARA ESGOTO PREDIAL                                                                                                                                                                                                                                                                                                                                                                                                                                 </v>
          </cell>
          <cell r="C9593" t="str">
            <v xml:space="preserve">UN    </v>
          </cell>
          <cell r="D9593" t="str">
            <v>20,96</v>
          </cell>
        </row>
        <row r="9594">
          <cell r="A9594">
            <v>3897</v>
          </cell>
          <cell r="B9594" t="str">
            <v xml:space="preserve">LUVA SIMPLES, PVC, SOLDAVEL, DN 40 MM, SERIE NORMAL, PARA ESGOTO PREDIAL                                                                                                                                                                                                                                                                                                                                                                                                                                  </v>
          </cell>
          <cell r="C9594" t="str">
            <v xml:space="preserve">UN    </v>
          </cell>
          <cell r="D9594" t="str">
            <v>0,91</v>
          </cell>
        </row>
        <row r="9595">
          <cell r="A9595">
            <v>3875</v>
          </cell>
          <cell r="B9595" t="str">
            <v xml:space="preserve">LUVA SIMPLES, PVC, SOLDAVEL, DN 50 MM, SERIE NORMAL, PARA ESGOTO PREDIAL                                                                                                                                                                                                                                                                                                                                                                                                                                  </v>
          </cell>
          <cell r="C9595" t="str">
            <v xml:space="preserve">UN    </v>
          </cell>
          <cell r="D9595" t="str">
            <v>1,97</v>
          </cell>
        </row>
        <row r="9596">
          <cell r="A9596">
            <v>3898</v>
          </cell>
          <cell r="B9596" t="str">
            <v xml:space="preserve">LUVA SIMPLES, PVC, SOLDAVEL, DN 75 MM, SERIE NORMAL, PARA ESGOTO PREDIAL                                                                                                                                                                                                                                                                                                                                                                                                                                  </v>
          </cell>
          <cell r="C9596" t="str">
            <v xml:space="preserve">UN    </v>
          </cell>
          <cell r="D9596" t="str">
            <v>3,73</v>
          </cell>
        </row>
        <row r="9597">
          <cell r="A9597">
            <v>3855</v>
          </cell>
          <cell r="B9597" t="str">
            <v xml:space="preserve">LUVA SOLDAVEL COM BUCHA DE LATAO, PVC, 20 MM X 1/2"                                                                                                                                                                                                                                                                                                                                                                                                                                                       </v>
          </cell>
          <cell r="C9597" t="str">
            <v xml:space="preserve">UN    </v>
          </cell>
          <cell r="D9597" t="str">
            <v>3,21</v>
          </cell>
        </row>
        <row r="9598">
          <cell r="A9598">
            <v>3874</v>
          </cell>
          <cell r="B9598" t="str">
            <v xml:space="preserve">LUVA SOLDAVEL COM BUCHA DE LATAO, PVC, 25 MM X 1/2"                                                                                                                                                                                                                                                                                                                                                                                                                                                       </v>
          </cell>
          <cell r="C9598" t="str">
            <v xml:space="preserve">UN    </v>
          </cell>
          <cell r="D9598" t="str">
            <v>3,41</v>
          </cell>
        </row>
        <row r="9599">
          <cell r="A9599">
            <v>3870</v>
          </cell>
          <cell r="B9599" t="str">
            <v xml:space="preserve">LUVA SOLDAVEL COM BUCHA DE LATAO, PVC, 25 MM X 3/4"                                                                                                                                                                                                                                                                                                                                                                                                                                                       </v>
          </cell>
          <cell r="C9599" t="str">
            <v xml:space="preserve">UN    </v>
          </cell>
          <cell r="D9599" t="str">
            <v>4,23</v>
          </cell>
        </row>
        <row r="9600">
          <cell r="A9600">
            <v>38678</v>
          </cell>
          <cell r="B9600" t="str">
            <v xml:space="preserve">LUVA SOLDAVEL COM BUCHA DE LATAO, PVC, 32 MM X 1"                                                                                                                                                                                                                                                                                                                                                                                                                                                         </v>
          </cell>
          <cell r="C9600" t="str">
            <v xml:space="preserve">UN    </v>
          </cell>
          <cell r="D9600" t="str">
            <v>11,52</v>
          </cell>
        </row>
        <row r="9601">
          <cell r="A9601">
            <v>3859</v>
          </cell>
          <cell r="B9601" t="str">
            <v xml:space="preserve">LUVA SOLDAVEL COM ROSCA, PVC, 20 MM X 1/2", PARA AGUA FRIA PREDIAL                                                                                                                                                                                                                                                                                                                                                                                                                                        </v>
          </cell>
          <cell r="C9601" t="str">
            <v xml:space="preserve">UN    </v>
          </cell>
          <cell r="D9601" t="str">
            <v>0,85</v>
          </cell>
        </row>
        <row r="9602">
          <cell r="A9602">
            <v>3856</v>
          </cell>
          <cell r="B9602" t="str">
            <v xml:space="preserve">LUVA SOLDAVEL COM ROSCA, PVC, 25 MM X 1/2", PARA AGUA FRIA PREDIAL                                                                                                                                                                                                                                                                                                                                                                                                                                        </v>
          </cell>
          <cell r="C9602" t="str">
            <v xml:space="preserve">UN    </v>
          </cell>
          <cell r="D9602" t="str">
            <v>1,08</v>
          </cell>
        </row>
        <row r="9603">
          <cell r="A9603">
            <v>3906</v>
          </cell>
          <cell r="B9603" t="str">
            <v xml:space="preserve">LUVA SOLDAVEL COM ROSCA, PVC, 25 MM X 3/4", PARA AGUA FRIA PREDIAL                                                                                                                                                                                                                                                                                                                                                                                                                                        </v>
          </cell>
          <cell r="C9603" t="str">
            <v xml:space="preserve">UN    </v>
          </cell>
          <cell r="D9603" t="str">
            <v>1,02</v>
          </cell>
        </row>
        <row r="9604">
          <cell r="A9604">
            <v>3860</v>
          </cell>
          <cell r="B9604" t="str">
            <v xml:space="preserve">LUVA SOLDAVEL COM ROSCA, PVC, 32 MM X 1", PARA AGUA FRIA PREDIAL                                                                                                                                                                                                                                                                                                                                                                                                                                          </v>
          </cell>
          <cell r="C9604" t="str">
            <v xml:space="preserve">UN    </v>
          </cell>
          <cell r="D9604" t="str">
            <v>3,35</v>
          </cell>
        </row>
        <row r="9605">
          <cell r="A9605">
            <v>3905</v>
          </cell>
          <cell r="B9605" t="str">
            <v xml:space="preserve">LUVA SOLDAVEL COM ROSCA, PVC, 40 MM X 1 1/4", PARA AGUA FRIA PREDIAL                                                                                                                                                                                                                                                                                                                                                                                                                                      </v>
          </cell>
          <cell r="C9605" t="str">
            <v xml:space="preserve">UN    </v>
          </cell>
          <cell r="D9605" t="str">
            <v>7,41</v>
          </cell>
        </row>
        <row r="9606">
          <cell r="A9606">
            <v>3871</v>
          </cell>
          <cell r="B9606" t="str">
            <v xml:space="preserve">LUVA SOLDAVEL COM ROSCA, PVC, 50 MM X 1 1/2", PARA AGUA FRIA PREDIAL                                                                                                                                                                                                                                                                                                                                                                                                                                      </v>
          </cell>
          <cell r="C9606" t="str">
            <v xml:space="preserve">UN    </v>
          </cell>
          <cell r="D9606" t="str">
            <v>15,39</v>
          </cell>
        </row>
        <row r="9607">
          <cell r="A9607">
            <v>37429</v>
          </cell>
          <cell r="B9607" t="str">
            <v xml:space="preserve">LUVA, PEAD PE 100,  DE 400 MM, PARA ELETROFUSAO                                                                                                                                                                                                                                                                                                                                                                                                                                                           </v>
          </cell>
          <cell r="C9607" t="str">
            <v xml:space="preserve">UN    </v>
          </cell>
          <cell r="D9607" t="str">
            <v>1.686,73</v>
          </cell>
        </row>
        <row r="9608">
          <cell r="A9608">
            <v>37426</v>
          </cell>
          <cell r="B9608" t="str">
            <v xml:space="preserve">LUVA, PEAD PE 100,  DE 63 MM, PARA ELETROFUSAO                                                                                                                                                                                                                                                                                                                                                                                                                                                            </v>
          </cell>
          <cell r="C9608" t="str">
            <v xml:space="preserve">UN    </v>
          </cell>
          <cell r="D9608" t="str">
            <v>16,22</v>
          </cell>
        </row>
        <row r="9609">
          <cell r="A9609">
            <v>37427</v>
          </cell>
          <cell r="B9609" t="str">
            <v xml:space="preserve">LUVA, PEAD PE 100, DE 125 MM, PARA ELETROFUSAO                                                                                                                                                                                                                                                                                                                                                                                                                                                            </v>
          </cell>
          <cell r="C9609" t="str">
            <v xml:space="preserve">UN    </v>
          </cell>
          <cell r="D9609" t="str">
            <v>38,70</v>
          </cell>
        </row>
        <row r="9610">
          <cell r="A9610">
            <v>37424</v>
          </cell>
          <cell r="B9610" t="str">
            <v xml:space="preserve">LUVA, PEAD PE 100, DE 20 MM, PARA ELETROFUSAO                                                                                                                                                                                                                                                                                                                                                                                                                                                             </v>
          </cell>
          <cell r="C9610" t="str">
            <v xml:space="preserve">UN    </v>
          </cell>
          <cell r="D9610" t="str">
            <v>7,45</v>
          </cell>
        </row>
        <row r="9611">
          <cell r="A9611">
            <v>37428</v>
          </cell>
          <cell r="B9611" t="str">
            <v xml:space="preserve">LUVA, PEAD PE 100, DE 200 MM, PARA ELETROFUSAO                                                                                                                                                                                                                                                                                                                                                                                                                                                            </v>
          </cell>
          <cell r="C9611" t="str">
            <v xml:space="preserve">UN    </v>
          </cell>
          <cell r="D9611" t="str">
            <v>133,38</v>
          </cell>
        </row>
        <row r="9612">
          <cell r="A9612">
            <v>37425</v>
          </cell>
          <cell r="B9612" t="str">
            <v xml:space="preserve">LUVA, PEAD PE 100, DE 32 MM, PARA ELETROFUSAO                                                                                                                                                                                                                                                                                                                                                                                                                                                             </v>
          </cell>
          <cell r="C9612" t="str">
            <v xml:space="preserve">UN    </v>
          </cell>
          <cell r="D9612" t="str">
            <v>8,03</v>
          </cell>
        </row>
        <row r="9613">
          <cell r="A9613">
            <v>11519</v>
          </cell>
          <cell r="B9613" t="str">
            <v xml:space="preserve">MACANETA ALAVANCA, RETA OU CURVA, MACICA, CROMADA, COMPRIMENTO DE 10 A 16 CM, ACABAMENTO PADRAO MEDIO - SOMENTE MACANETAS                                                                                                                                                                                                                                                                                                                                                                                 </v>
          </cell>
          <cell r="C9613" t="str">
            <v xml:space="preserve">PAR   </v>
          </cell>
          <cell r="D9613" t="str">
            <v>32,77</v>
          </cell>
        </row>
        <row r="9614">
          <cell r="A9614">
            <v>11520</v>
          </cell>
          <cell r="B9614" t="str">
            <v xml:space="preserve">MACANETA ALAVANCA, RETA SIMPLES / OCA, CROMADA, COMPRIMENTO DE 10 A 16 CM, ACABAMENTO PADRAO POPULAR - SOMENTE MACANETAS                                                                                                                                                                                                                                                                                                                                                                                  </v>
          </cell>
          <cell r="C9614" t="str">
            <v xml:space="preserve">PAR   </v>
          </cell>
          <cell r="D9614" t="str">
            <v>12,99</v>
          </cell>
        </row>
        <row r="9615">
          <cell r="A9615">
            <v>11518</v>
          </cell>
          <cell r="B9615" t="str">
            <v xml:space="preserve">MACANETA TIPO BOLA, CROMADA,  DIAMETRO APROXIMADO DE *2 1/2*", (SOMENTE MACANETAS)                                                                                                                                                                                                                                                                                                                                                                                                                        </v>
          </cell>
          <cell r="C9615" t="str">
            <v xml:space="preserve">PAR   </v>
          </cell>
          <cell r="D9615" t="str">
            <v>37,81</v>
          </cell>
        </row>
        <row r="9616">
          <cell r="A9616">
            <v>38473</v>
          </cell>
          <cell r="B9616" t="str">
            <v xml:space="preserve">MACARICO DE SOLDA 201 PARA EXTENSAO GLP OU ACETILENO                                                                                                                                                                                                                                                                                                                                                                                                                                                      </v>
          </cell>
          <cell r="C9616" t="str">
            <v xml:space="preserve">UN    </v>
          </cell>
          <cell r="D9616" t="str">
            <v>120,08</v>
          </cell>
        </row>
        <row r="9617">
          <cell r="A9617">
            <v>4244</v>
          </cell>
          <cell r="B9617" t="str">
            <v xml:space="preserve">MACARIQUEIRO                                                                                                                                                                                                                                                                                                                                                                                                                                                                                              </v>
          </cell>
          <cell r="C9617" t="str">
            <v xml:space="preserve">H     </v>
          </cell>
          <cell r="D9617" t="str">
            <v>20,29</v>
          </cell>
        </row>
        <row r="9618">
          <cell r="A9618">
            <v>40977</v>
          </cell>
          <cell r="B9618" t="str">
            <v xml:space="preserve">MACARIQUEIRO (MENSALISTA)                                                                                                                                                                                                                                                                                                                                                                                                                                                                                 </v>
          </cell>
          <cell r="C9618" t="str">
            <v xml:space="preserve">MES   </v>
          </cell>
          <cell r="D9618" t="str">
            <v>3.566,45</v>
          </cell>
        </row>
        <row r="9619">
          <cell r="A9619">
            <v>2742</v>
          </cell>
          <cell r="B9619" t="str">
            <v xml:space="preserve">MADEIRA ROLICA SEM TRATAMENTO, EUCALIPTO OU EQUIVALENTE DA REGIAO, H = 3 M, D = 12 A 15 CM (PARA ESCORAMENTO)                                                                                                                                                                                                                                                                                                                                                                                             </v>
          </cell>
          <cell r="C9619" t="str">
            <v xml:space="preserve">M     </v>
          </cell>
          <cell r="D9619" t="str">
            <v>3,22</v>
          </cell>
        </row>
        <row r="9620">
          <cell r="A9620">
            <v>2748</v>
          </cell>
          <cell r="B9620" t="str">
            <v xml:space="preserve">MADEIRA ROLICA SEM TRATAMENTO, EUCALIPTO OU EQUIVALENTE DA REGIAO, H = 3 M, D = 16 A 19 CM (PARA ESCORAMENTO)                                                                                                                                                                                                                                                                                                                                                                                             </v>
          </cell>
          <cell r="C9620" t="str">
            <v xml:space="preserve">M     </v>
          </cell>
          <cell r="D9620" t="str">
            <v>9,44</v>
          </cell>
        </row>
        <row r="9621">
          <cell r="A9621">
            <v>2736</v>
          </cell>
          <cell r="B9621" t="str">
            <v xml:space="preserve">MADEIRA ROLICA SEM TRATAMENTO, EUCALIPTO OU EQUIVALENTE DA REGIAO, H = 3 M, D = 20 A 24 CM (PARA ESCORAMENTO)                                                                                                                                                                                                                                                                                                                                                                                             </v>
          </cell>
          <cell r="C9621" t="str">
            <v xml:space="preserve">M     </v>
          </cell>
          <cell r="D9621" t="str">
            <v>13,18</v>
          </cell>
        </row>
        <row r="9622">
          <cell r="A9622">
            <v>2745</v>
          </cell>
          <cell r="B9622" t="str">
            <v xml:space="preserve">MADEIRA ROLICA SEM TRATAMENTO, EUCALIPTO OU EQUIVALENTE DA REGIAO, H = 3 M, D = 8 A 11 CM (PARA ESCORAMENTO)                                                                                                                                                                                                                                                                                                                                                                                              </v>
          </cell>
          <cell r="C9622" t="str">
            <v xml:space="preserve">M     </v>
          </cell>
          <cell r="D9622" t="str">
            <v>2,66</v>
          </cell>
        </row>
        <row r="9623">
          <cell r="A9623">
            <v>2751</v>
          </cell>
          <cell r="B9623" t="str">
            <v xml:space="preserve">MADEIRA ROLICA SEM TRATAMENTO, EUCALIPTO OU EQUIVALENTE DA REGIAO, H = 6 M, D = 12 A 15 CM (PARA ESCORAMENTO)                                                                                                                                                                                                                                                                                                                                                                                             </v>
          </cell>
          <cell r="C9623" t="str">
            <v xml:space="preserve">M     </v>
          </cell>
          <cell r="D9623" t="str">
            <v>3,41</v>
          </cell>
        </row>
        <row r="9624">
          <cell r="A9624">
            <v>14439</v>
          </cell>
          <cell r="B9624" t="str">
            <v xml:space="preserve">MADEIRA ROLICA SEM TRATAMENTO, EUCALIPTO OU EQUIVALENTE DA REGIAO, H = 6 M, D = 8 A 11 CM (PARA ESCORAMENTO)                                                                                                                                                                                                                                                                                                                                                                                              </v>
          </cell>
          <cell r="C9624" t="str">
            <v xml:space="preserve">M     </v>
          </cell>
          <cell r="D9624" t="str">
            <v>3,01</v>
          </cell>
        </row>
        <row r="9625">
          <cell r="A9625">
            <v>2731</v>
          </cell>
          <cell r="B9625" t="str">
            <v xml:space="preserve">MADEIRA ROLICA TRATADA, EUCALIPTO OU EQUIVALENTE DA REGIAO, H = 12 M, D = 20 A 24 CM (PARA POSTE)                                                                                                                                                                                                                                                                                                                                                                                                         </v>
          </cell>
          <cell r="C9625" t="str">
            <v xml:space="preserve">M     </v>
          </cell>
          <cell r="D9625" t="str">
            <v>56,13</v>
          </cell>
        </row>
        <row r="9626">
          <cell r="A9626">
            <v>21138</v>
          </cell>
          <cell r="B9626" t="str">
            <v xml:space="preserve">MADEIRA ROLICA TRATADA, EUCALIPTO OU EQUIVALENTE DA REGIAO, H = 2,2 M, D = 8 A 11 CM (PARA CERCA)                                                                                                                                                                                                                                                                                                                                                                                                         </v>
          </cell>
          <cell r="C9626" t="str">
            <v xml:space="preserve">M     </v>
          </cell>
          <cell r="D9626" t="str">
            <v>6,09</v>
          </cell>
        </row>
        <row r="9627">
          <cell r="A9627">
            <v>2747</v>
          </cell>
          <cell r="B9627" t="str">
            <v xml:space="preserve">MADEIRA ROLICA TRATADA, EUCALIPTO OU EQUIVALENTE DA REGIAO, H = 2,20 M, D = 16 A 19 CM (PARA CERCA)                                                                                                                                                                                                                                                                                                                                                                                                       </v>
          </cell>
          <cell r="C9627" t="str">
            <v xml:space="preserve">M     </v>
          </cell>
          <cell r="D9627" t="str">
            <v>15,05</v>
          </cell>
        </row>
        <row r="9628">
          <cell r="A9628">
            <v>4115</v>
          </cell>
          <cell r="B9628" t="str">
            <v xml:space="preserve">MADEIRA ROLICA TRATADA, EUCALIPTO OU EQUIVALENTE DA REGIAO, H = 3 M, D = 12 A 15 CM                                                                                                                                                                                                                                                                                                                                                                                                                       </v>
          </cell>
          <cell r="C9628" t="str">
            <v xml:space="preserve">M     </v>
          </cell>
          <cell r="D9628" t="str">
            <v>11,78</v>
          </cell>
        </row>
        <row r="9629">
          <cell r="A9629">
            <v>2729</v>
          </cell>
          <cell r="B9629" t="str">
            <v xml:space="preserve">MADEIRA ROLICA TRATADA, EUCALIPTO OU EQUIVALENTE DA REGIAO, H = 3 M, D = 4 A 7 CM (PARA CAIBRO)                                                                                                                                                                                                                                                                                                                                                                                                           </v>
          </cell>
          <cell r="C9629" t="str">
            <v xml:space="preserve">UN    </v>
          </cell>
          <cell r="D9629" t="str">
            <v>14,19</v>
          </cell>
        </row>
        <row r="9630">
          <cell r="A9630">
            <v>4119</v>
          </cell>
          <cell r="B9630" t="str">
            <v xml:space="preserve">MADEIRA ROLICA TRATADA, EUCALIPTO OU EQUIVALENTE DA REGIAO, H = 6 M, D = 16 A 19 CM                                                                                                                                                                                                                                                                                                                                                                                                                       </v>
          </cell>
          <cell r="C9630" t="str">
            <v xml:space="preserve">M     </v>
          </cell>
          <cell r="D9630" t="str">
            <v>23,70</v>
          </cell>
        </row>
        <row r="9631">
          <cell r="A9631">
            <v>2794</v>
          </cell>
          <cell r="B9631" t="str">
            <v xml:space="preserve">MADEIRA ROLICA TRATADA, EUCALIPTO OU EQUIVALENTE DA REGIAO, H = 6,5 M, D = 25 A 29 CM                                                                                                                                                                                                                                                                                                                                                                                                                     </v>
          </cell>
          <cell r="C9631" t="str">
            <v xml:space="preserve">M     </v>
          </cell>
          <cell r="D9631" t="str">
            <v>58,53</v>
          </cell>
        </row>
        <row r="9632">
          <cell r="A9632">
            <v>2788</v>
          </cell>
          <cell r="B9632" t="str">
            <v xml:space="preserve">MADEIRA ROLICA TRATADA, EUCALIPTO OU EQUIVALENTE DA REGIAO, H = 6,5 M, D = 30 A 34 CM                                                                                                                                                                                                                                                                                                                                                                                                                     </v>
          </cell>
          <cell r="C9632" t="str">
            <v xml:space="preserve">M     </v>
          </cell>
          <cell r="D9632" t="str">
            <v>118,34</v>
          </cell>
        </row>
        <row r="9633">
          <cell r="A9633">
            <v>4006</v>
          </cell>
          <cell r="B9633" t="str">
            <v xml:space="preserve">MADEIRA SERRADA NAO APARELHADA DE PINUS, MISTA OU EQUIVALENTE DA REGIAO                                                                                                                                                                                                                                                                                                                                                                                                                                   </v>
          </cell>
          <cell r="C9633" t="str">
            <v xml:space="preserve">M3    </v>
          </cell>
          <cell r="D9633" t="str">
            <v>1.202,16</v>
          </cell>
        </row>
        <row r="9634">
          <cell r="A9634">
            <v>36151</v>
          </cell>
          <cell r="B9634" t="str">
            <v xml:space="preserve">MANGOTE DE SEGURANCA EM RASPA DE COURO                                                                                                                                                                                                                                                                                                                                                                                                                                                                    </v>
          </cell>
          <cell r="C9634" t="str">
            <v xml:space="preserve">UN    </v>
          </cell>
          <cell r="D9634" t="str">
            <v>24,00</v>
          </cell>
        </row>
        <row r="9635">
          <cell r="A9635">
            <v>37457</v>
          </cell>
          <cell r="B9635" t="str">
            <v xml:space="preserve">MANGUEIRA CRISTAL PARA NIVEL, LISA, PVC TRANSPARENTE, 3/8" X1,5 MM                                                                                                                                                                                                                                                                                                                                                                                                                                        </v>
          </cell>
          <cell r="C9635" t="str">
            <v xml:space="preserve">M     </v>
          </cell>
          <cell r="D9635" t="str">
            <v>2,02</v>
          </cell>
        </row>
        <row r="9636">
          <cell r="A9636">
            <v>37456</v>
          </cell>
          <cell r="B9636" t="str">
            <v xml:space="preserve">MANGUEIRA CRISTAL PARA NIVEL, LISA, PVC TRANSPARENTE, 5/16" X1 MM                                                                                                                                                                                                                                                                                                                                                                                                                                         </v>
          </cell>
          <cell r="C9636" t="str">
            <v xml:space="preserve">M     </v>
          </cell>
          <cell r="D9636" t="str">
            <v>1,06</v>
          </cell>
        </row>
        <row r="9637">
          <cell r="A9637">
            <v>37461</v>
          </cell>
          <cell r="B9637" t="str">
            <v xml:space="preserve">MANGUEIRA CRISTAL TRANCADA, PVC COM REFORCO, COM PRESSAO DE TRABALHO (PT) 250 LBS/POL2, DE 3/4" X *2,8* MM                                                                                                                                                                                                                                                                                                                                                                                                </v>
          </cell>
          <cell r="C9637" t="str">
            <v xml:space="preserve">M     </v>
          </cell>
          <cell r="D9637" t="str">
            <v>7,49</v>
          </cell>
        </row>
        <row r="9638">
          <cell r="A9638">
            <v>37460</v>
          </cell>
          <cell r="B9638" t="str">
            <v xml:space="preserve">MANGUEIRA CRISTAL TRANCADA, PVC COM REFORCO, PRESSAO DE TRABALHO (PT) 250 LBS/POL2, DE 1" X *3,4* MM                                                                                                                                                                                                                                                                                                                                                                                                      </v>
          </cell>
          <cell r="C9638" t="str">
            <v xml:space="preserve">M     </v>
          </cell>
          <cell r="D9638" t="str">
            <v>10,23</v>
          </cell>
        </row>
        <row r="9639">
          <cell r="A9639">
            <v>37458</v>
          </cell>
          <cell r="B9639" t="str">
            <v xml:space="preserve">MANGUEIRA CRISTAL, LISA, PVC TRANSPARENTE, 1/2" X 2 MM                                                                                                                                                                                                                                                                                                                                                                                                                                                    </v>
          </cell>
          <cell r="C9639" t="str">
            <v xml:space="preserve">M     </v>
          </cell>
          <cell r="D9639" t="str">
            <v>3,00</v>
          </cell>
        </row>
        <row r="9640">
          <cell r="A9640">
            <v>37454</v>
          </cell>
          <cell r="B9640" t="str">
            <v xml:space="preserve">MANGUEIRA CRISTAL, LISA, PVC TRANSPARENTE, 1/4" X1 MM                                                                                                                                                                                                                                                                                                                                                                                                                                                     </v>
          </cell>
          <cell r="C9640" t="str">
            <v xml:space="preserve">M     </v>
          </cell>
          <cell r="D9640" t="str">
            <v>0,78</v>
          </cell>
        </row>
        <row r="9641">
          <cell r="A9641">
            <v>37455</v>
          </cell>
          <cell r="B9641" t="str">
            <v xml:space="preserve">MANGUEIRA CRISTAL, LISA, PVC TRANSPARENTE, 1/4" X1,5 MM                                                                                                                                                                                                                                                                                                                                                                                                                                                   </v>
          </cell>
          <cell r="C9641" t="str">
            <v xml:space="preserve">M     </v>
          </cell>
          <cell r="D9641" t="str">
            <v>1,32</v>
          </cell>
        </row>
        <row r="9642">
          <cell r="A9642">
            <v>37459</v>
          </cell>
          <cell r="B9642" t="str">
            <v xml:space="preserve">MANGUEIRA CRISTAL, LISA, PVC TRANSPARENTE, 3/4" X 2 MM                                                                                                                                                                                                                                                                                                                                                                                                                                                    </v>
          </cell>
          <cell r="C9642" t="str">
            <v xml:space="preserve">M     </v>
          </cell>
          <cell r="D9642" t="str">
            <v>4,21</v>
          </cell>
        </row>
        <row r="9643">
          <cell r="A9643">
            <v>21029</v>
          </cell>
          <cell r="B9643" t="str">
            <v xml:space="preserve">MANGUEIRA DE INCENDIO, TIPO 1, DE 1 1/2", COMPRIMENTO = 15 M, TECIDO EM FIO DE POLIESTER E TUBO INTERNO EM BORRACHA SINTETICA, COM UNIOES ENGATE RAPIDO                                                                                                                                                                                                                                                                                                                                                   </v>
          </cell>
          <cell r="C9643" t="str">
            <v xml:space="preserve">UN    </v>
          </cell>
          <cell r="D9643" t="str">
            <v>239,00</v>
          </cell>
        </row>
        <row r="9644">
          <cell r="A9644">
            <v>21030</v>
          </cell>
          <cell r="B9644" t="str">
            <v xml:space="preserve">MANGUEIRA DE INCENDIO, TIPO 1, DE 1 1/2", COMPRIMENTO = 20 M, TECIDO EM FIO DE POLIESTER E TUBO INTERNO EM BORRACHA SINTETICA, COM UNIOES ENGATE RAPIDO                                                                                                                                                                                                                                                                                                                                                   </v>
          </cell>
          <cell r="C9644" t="str">
            <v xml:space="preserve">UN    </v>
          </cell>
          <cell r="D9644" t="str">
            <v>294,60</v>
          </cell>
        </row>
        <row r="9645">
          <cell r="A9645">
            <v>21031</v>
          </cell>
          <cell r="B9645" t="str">
            <v xml:space="preserve">MANGUEIRA DE INCENDIO, TIPO 1, DE 1 1/2", COMPRIMENTO = 25 M, TECIDO EM FIO DE POLIESTER E TUBO INTERNO EM BORRACHA SINTETICA, COM UNIOES ENGATE RAPIDO                                                                                                                                                                                                                                                                                                                                                   </v>
          </cell>
          <cell r="C9645" t="str">
            <v xml:space="preserve">UN    </v>
          </cell>
          <cell r="D9645" t="str">
            <v>366,78</v>
          </cell>
        </row>
        <row r="9646">
          <cell r="A9646">
            <v>21032</v>
          </cell>
          <cell r="B9646" t="str">
            <v xml:space="preserve">MANGUEIRA DE INCENDIO, TIPO 1, DE 1 1/2", COMPRIMENTO = 30 M, TECIDO EM FIO DE POLIESTER E TUBO INTERNO EM BORRACHA SINTETICA, COM UNIOES ENGATE RAPIDO                                                                                                                                                                                                                                                                                                                                                   </v>
          </cell>
          <cell r="C9646" t="str">
            <v xml:space="preserve">UN    </v>
          </cell>
          <cell r="D9646" t="str">
            <v>391,62</v>
          </cell>
        </row>
        <row r="9647">
          <cell r="A9647">
            <v>37527</v>
          </cell>
          <cell r="B9647" t="str">
            <v xml:space="preserve">MANGUEIRA DE INCENDIO, TIPO 2, DE 1 1/2", COMPRIMENTO = 15 M, TECIDO EM FIO DE POLIESTER E TUBO INTERNO EM BORRACHA SINTETICA, COM UNIOES ENGATE RAPIDO                                                                                                                                                                                                                                                                                                                                                   </v>
          </cell>
          <cell r="C9647" t="str">
            <v xml:space="preserve">UN    </v>
          </cell>
          <cell r="D9647" t="str">
            <v>353,76</v>
          </cell>
        </row>
        <row r="9648">
          <cell r="A9648">
            <v>37528</v>
          </cell>
          <cell r="B9648" t="str">
            <v xml:space="preserve">MANGUEIRA DE INCENDIO, TIPO 2, DE 1 1/2", COMPRIMENTO = 20 M, TECIDO EM FIO DE POLIESTER E TUBO INTERNO EM BORRACHA SINTETICA, COM UNIOES                                                                                                                                                                                                                                                                                                                                                                 </v>
          </cell>
          <cell r="C9648" t="str">
            <v xml:space="preserve">UN    </v>
          </cell>
          <cell r="D9648" t="str">
            <v>421,79</v>
          </cell>
        </row>
        <row r="9649">
          <cell r="A9649">
            <v>37529</v>
          </cell>
          <cell r="B9649" t="str">
            <v xml:space="preserve">MANGUEIRA DE INCENDIO, TIPO 2, DE 1 1/2", COMPRIMENTO = 25 M, TECIDO EM FIO DE POLIESTER E TUBO INTERNO EM BORRACHA SINTETICA, COM UNIOES                                                                                                                                                                                                                                                                                                                                                                 </v>
          </cell>
          <cell r="C9649" t="str">
            <v xml:space="preserve">UN    </v>
          </cell>
          <cell r="D9649" t="str">
            <v>425,94</v>
          </cell>
        </row>
        <row r="9650">
          <cell r="A9650">
            <v>37530</v>
          </cell>
          <cell r="B9650" t="str">
            <v xml:space="preserve">MANGUEIRA DE INCENDIO, TIPO 2, DE 1 1/2", COMPRIMENTO = 30 M, TECIDO EM FIO DE POLIESTER E TUBO INTERNO EM BORRACHA SINTETICA, COM UNIOES                                                                                                                                                                                                                                                                                                                                                                 </v>
          </cell>
          <cell r="C9650" t="str">
            <v xml:space="preserve">UN    </v>
          </cell>
          <cell r="D9650" t="str">
            <v>556,08</v>
          </cell>
        </row>
        <row r="9651">
          <cell r="A9651">
            <v>21034</v>
          </cell>
          <cell r="B9651" t="str">
            <v xml:space="preserve">MANGUEIRA DE INCENDIO, TIPO 2, DE 2 1/2", COMPRIMENTO = 15 M, TECIDO EM FIO DE POLIESTER E TUBO INTERNO EM BORRACHA SINTETICA, COM UNIOES ENGATE RAPIDO                                                                                                                                                                                                                                                                                                                                                   </v>
          </cell>
          <cell r="C9651" t="str">
            <v xml:space="preserve">UN    </v>
          </cell>
          <cell r="D9651" t="str">
            <v>474,45</v>
          </cell>
        </row>
        <row r="9652">
          <cell r="A9652">
            <v>37531</v>
          </cell>
          <cell r="B9652" t="str">
            <v xml:space="preserve">MANGUEIRA DE INCENDIO, TIPO 2, DE 2 1/2", COMPRIMENTO = 20 M, TECIDO EM FIO DE POLIESTER E TUBO INTERNO EM BORRACHA SINTETICA, COM UNIOES                                                                                                                                                                                                                                                                                                                                                                 </v>
          </cell>
          <cell r="C9652" t="str">
            <v xml:space="preserve">UN    </v>
          </cell>
          <cell r="D9652" t="str">
            <v>597,50</v>
          </cell>
        </row>
        <row r="9653">
          <cell r="A9653">
            <v>21036</v>
          </cell>
          <cell r="B9653" t="str">
            <v xml:space="preserve">MANGUEIRA DE INCENDIO, TIPO 2, DE 2 1/2", COMPRIMENTO = 25 M, TECIDO EM FIO DE POLIESTER E TUBO INTERNO EM BORRACHA SINTETICA, COM UNIOES ENGATE RAPIDO                                                                                                                                                                                                                                                                                                                                                   </v>
          </cell>
          <cell r="C9653" t="str">
            <v xml:space="preserve">UN    </v>
          </cell>
          <cell r="D9653" t="str">
            <v>726,46</v>
          </cell>
        </row>
        <row r="9654">
          <cell r="A9654">
            <v>21037</v>
          </cell>
          <cell r="B9654" t="str">
            <v xml:space="preserve">MANGUEIRA DE INCENDIO, TIPO 2, DE 2 1/2", COMPRIMENTO = 30 M, TECIDO EM FIO DE POLIESTER E TUBO INTERNO EM BORRACHA SINTETICA, COM UNIOES ENGATE RAPIDO                                                                                                                                                                                                                                                                                                                                                   </v>
          </cell>
          <cell r="C9654" t="str">
            <v xml:space="preserve">UN    </v>
          </cell>
          <cell r="D9654" t="str">
            <v>828,21</v>
          </cell>
        </row>
        <row r="9655">
          <cell r="A9655">
            <v>20185</v>
          </cell>
          <cell r="B9655" t="str">
            <v xml:space="preserve">MANGUEIRA DE PVC FLEXIVEL,TIPO FLAT/ACHATADA, COR LARANJA, D = 1 1/2" (40 MM), PARA CONDUCAO DE AGUA, SERVICOS LEVES E MEDIOS                                                                                                                                                                                                                                                                                                                                                                             </v>
          </cell>
          <cell r="C9655" t="str">
            <v xml:space="preserve">M     </v>
          </cell>
          <cell r="D9655" t="str">
            <v>12,18</v>
          </cell>
        </row>
        <row r="9656">
          <cell r="A9656">
            <v>20260</v>
          </cell>
          <cell r="B9656" t="str">
            <v xml:space="preserve">MANGUEIRA PARA GAS - GLP, PVC, TRANCADA, DIAMETRO DE 3/8", COMPRIMENTO DE 1M (NORMATIZADA)                                                                                                                                                                                                                                                                                                                                                                                                                </v>
          </cell>
          <cell r="C9656" t="str">
            <v xml:space="preserve">UN    </v>
          </cell>
          <cell r="D9656" t="str">
            <v>9,80</v>
          </cell>
        </row>
        <row r="9657">
          <cell r="A9657">
            <v>37523</v>
          </cell>
          <cell r="B9657" t="str">
            <v xml:space="preserve">MANIPULADOR TELESCOPICO, POTENCIA DE 101 HP, CAPACIDADE DE CARGA DE 3.500 KG, ALTURA MAXIMA DE ELEVACAO DE 12 M                                                                                                                                                                                                                                                                                                                                                                                           </v>
          </cell>
          <cell r="C9657" t="str">
            <v xml:space="preserve">UN    </v>
          </cell>
          <cell r="D9657" t="str">
            <v>480.611,84</v>
          </cell>
        </row>
        <row r="9658">
          <cell r="A9658">
            <v>37515</v>
          </cell>
          <cell r="B9658" t="str">
            <v xml:space="preserve">MANIPULADOR TELESCOPICO, POTENCIA DE 85 HP, CAPACIDADE DE CARGA DE 3.500 KG, ALTURA MAXIMA DE ELEVACAO DE 12,3 M                                                                                                                                                                                                                                                                                                                                                                                          </v>
          </cell>
          <cell r="C9658" t="str">
            <v xml:space="preserve">UN    </v>
          </cell>
          <cell r="D9658" t="str">
            <v>427.288,50</v>
          </cell>
        </row>
        <row r="9659">
          <cell r="A9659">
            <v>12899</v>
          </cell>
          <cell r="B9659" t="str">
            <v xml:space="preserve">MANOMETRO COM CAIXA EM ACO PINTADO, ESCALA *10* KGF/CM2 (*10* BAR), DIAMETRO NOMINAL DE *63* MM, CONEXAO DE 1/4"                                                                                                                                                                                                                                                                                                                                                                                          </v>
          </cell>
          <cell r="C9659" t="str">
            <v xml:space="preserve">UN    </v>
          </cell>
          <cell r="D9659" t="str">
            <v>100,35</v>
          </cell>
        </row>
        <row r="9660">
          <cell r="A9660">
            <v>12898</v>
          </cell>
          <cell r="B9660" t="str">
            <v xml:space="preserve">MANOMETRO COM CAIXA EM ACO PINTADO, ESCALA *10* KGF/CM2 (*10* BAR), DIAMETRO NOMINAL DE 100 MM, CONEXAO DE 1/2"                                                                                                                                                                                                                                                                                                                                                                                           </v>
          </cell>
          <cell r="C9660" t="str">
            <v xml:space="preserve">UN    </v>
          </cell>
          <cell r="D9660" t="str">
            <v>159,18</v>
          </cell>
        </row>
        <row r="9661">
          <cell r="A9661">
            <v>42528</v>
          </cell>
          <cell r="B9661" t="str">
            <v xml:space="preserve">MANTA ALUMINIZADA NAS DUAS FACES, PARA SUBCOBERTURA,  E = *2* MM                                                                                                                                                                                                                                                                                                                                                                                                                                          </v>
          </cell>
          <cell r="C9661" t="str">
            <v xml:space="preserve">M2    </v>
          </cell>
          <cell r="D9661" t="str">
            <v>6,99</v>
          </cell>
        </row>
        <row r="9662">
          <cell r="A9662">
            <v>39696</v>
          </cell>
          <cell r="B9662" t="str">
            <v xml:space="preserve">MANTA ALUMINIZADA 1 FACE PARA SUBCOBERTURA, E = *1* MM                                                                                                                                                                                                                                                                                                                                                                                                                                                    </v>
          </cell>
          <cell r="C9662" t="str">
            <v xml:space="preserve">M2    </v>
          </cell>
          <cell r="D9662" t="str">
            <v>4,92</v>
          </cell>
        </row>
        <row r="9663">
          <cell r="A9663">
            <v>39700</v>
          </cell>
          <cell r="B9663" t="str">
            <v xml:space="preserve">MANTA ANTIRRUIDO DE POLIESTER (PET) PARA CONTRAPISO E = *8* MM                                                                                                                                                                                                                                                                                                                                                                                                                                            </v>
          </cell>
          <cell r="C9663" t="str">
            <v xml:space="preserve">M2    </v>
          </cell>
          <cell r="D9663" t="str">
            <v>17,47</v>
          </cell>
        </row>
        <row r="9664">
          <cell r="A9664">
            <v>11621</v>
          </cell>
          <cell r="B9664" t="str">
            <v xml:space="preserve">MANTA ASFALTICA ELASTOMERICA EM POLIESTER ALUMINIZADA 3 MM, TIPO III, CLASSE B (NBR 9952)                                                                                                                                                                                                                                                                                                                                                                                                                 </v>
          </cell>
          <cell r="C9664" t="str">
            <v xml:space="preserve">M2    </v>
          </cell>
          <cell r="D9664" t="str">
            <v>34,77</v>
          </cell>
        </row>
        <row r="9665">
          <cell r="A9665">
            <v>4014</v>
          </cell>
          <cell r="B9665" t="str">
            <v xml:space="preserve">MANTA ASFALTICA ELASTOMERICA EM POLIESTER 3 MM, TIPO III, CLASSE B, ACABAMENTO PP (NBR 9952)                                                                                                                                                                                                                                                                                                                                                                                                              </v>
          </cell>
          <cell r="C9665" t="str">
            <v xml:space="preserve">M2    </v>
          </cell>
          <cell r="D9665" t="str">
            <v>35,97</v>
          </cell>
        </row>
        <row r="9666">
          <cell r="A9666">
            <v>4015</v>
          </cell>
          <cell r="B9666" t="str">
            <v xml:space="preserve">MANTA ASFALTICA ELASTOMERICA EM POLIESTER 4 MM, TIPO III, CLASSE B, ACABAMENTO PP (NBR 9952)                                                                                                                                                                                                                                                                                                                                                                                                              </v>
          </cell>
          <cell r="C9666" t="str">
            <v xml:space="preserve">M2    </v>
          </cell>
          <cell r="D9666" t="str">
            <v>44,18</v>
          </cell>
        </row>
        <row r="9667">
          <cell r="A9667">
            <v>4017</v>
          </cell>
          <cell r="B9667" t="str">
            <v xml:space="preserve">MANTA ASFALTICA ELASTOMERICA EM POLIESTER 5 MM, TIPO III, CLASSE B, ACABAMENTO PP (NBR 9952)                                                                                                                                                                                                                                                                                                                                                                                                              </v>
          </cell>
          <cell r="C9667" t="str">
            <v xml:space="preserve">M2    </v>
          </cell>
          <cell r="D9667" t="str">
            <v>64,28</v>
          </cell>
        </row>
        <row r="9668">
          <cell r="A9668">
            <v>4016</v>
          </cell>
          <cell r="B9668" t="str">
            <v xml:space="preserve">MANTA ASFALTICA ELASTOMERICA TIPO GLASS 3 MM, TIPO II, CLASSE C, ACABAMENTO PP (NBR 9952)                                                                                                                                                                                                                                                                                                                                                                                                                 </v>
          </cell>
          <cell r="C9668" t="str">
            <v xml:space="preserve">M2    </v>
          </cell>
          <cell r="D9668" t="str">
            <v>25,39</v>
          </cell>
        </row>
        <row r="9669">
          <cell r="A9669">
            <v>39699</v>
          </cell>
          <cell r="B9669" t="str">
            <v xml:space="preserve">MANTA DE BORRACHA ANTIRRUIDO 5 MM                                                                                                                                                                                                                                                                                                                                                                                                                                                                         </v>
          </cell>
          <cell r="C9669" t="str">
            <v xml:space="preserve">M2    </v>
          </cell>
          <cell r="D9669" t="str">
            <v>10,61</v>
          </cell>
        </row>
        <row r="9670">
          <cell r="A9670">
            <v>38544</v>
          </cell>
          <cell r="B9670" t="str">
            <v xml:space="preserve">MANTA DE POLIETILENO EXPANDIDO (PEBD) ANTICHAMAS, E = 8 MM                                                                                                                                                                                                                                                                                                                                                                                                                                                </v>
          </cell>
          <cell r="C9670" t="str">
            <v xml:space="preserve">M2    </v>
          </cell>
          <cell r="D9670" t="str">
            <v>6,51</v>
          </cell>
        </row>
        <row r="9671">
          <cell r="A9671">
            <v>38545</v>
          </cell>
          <cell r="B9671" t="str">
            <v xml:space="preserve">MANTA DE POLIETILENO EXPANDIDO (PEBD), E = 5 MM                                                                                                                                                                                                                                                                                                                                                                                                                                                           </v>
          </cell>
          <cell r="C9671" t="str">
            <v xml:space="preserve">M2    </v>
          </cell>
          <cell r="D9671" t="str">
            <v>4,18</v>
          </cell>
        </row>
        <row r="9672">
          <cell r="A9672">
            <v>42527</v>
          </cell>
          <cell r="B9672" t="str">
            <v xml:space="preserve">MANTA DE POLIETILENO EXPANDIDO, COM 1 FACE METALIZADA PARA SUBCOBERTURA,  E = *5* MM                                                                                                                                                                                                                                                                                                                                                                                                                      </v>
          </cell>
          <cell r="C9672" t="str">
            <v xml:space="preserve">M2    </v>
          </cell>
          <cell r="D9672" t="str">
            <v>18,48</v>
          </cell>
        </row>
        <row r="9673">
          <cell r="A9673">
            <v>39323</v>
          </cell>
          <cell r="B9673" t="str">
            <v xml:space="preserve">MANTA GEOTEXTIL TECIDO DE LAMINETES DE POLIPROPILENO, RESISTENCIA A TRACAO = *25* KN/M                                                                                                                                                                                                                                                                                                                                                                                                                    </v>
          </cell>
          <cell r="C9673" t="str">
            <v xml:space="preserve">M2    </v>
          </cell>
          <cell r="D9673" t="str">
            <v>15,97</v>
          </cell>
        </row>
        <row r="9674">
          <cell r="A9674">
            <v>626</v>
          </cell>
          <cell r="B9674" t="str">
            <v xml:space="preserve">MANTA LIQUIDA DE BASE ASFALTICA MODIFICADA COM A ADICAO DE ELASTOMEROS DILUIDOS EM SOLVENTE ORGANICO, APLICACAO A FRIO (MEMBRANA IMPERMEABILIZANTE ASFASTICA)                                                                                                                                                                                                                                                                                                                                             </v>
          </cell>
          <cell r="C9674" t="str">
            <v xml:space="preserve">KG    </v>
          </cell>
          <cell r="D9674" t="str">
            <v>10,33</v>
          </cell>
        </row>
        <row r="9675">
          <cell r="A9675">
            <v>25860</v>
          </cell>
          <cell r="B9675" t="str">
            <v xml:space="preserve">MANTA TERMOPLASTICA, PEAD, GEOMEMBRANA LISA, E = 0,50 MM ( NBR 15352)                                                                                                                                                                                                                                                                                                                                                                                                                                     </v>
          </cell>
          <cell r="C9675" t="str">
            <v xml:space="preserve">M2    </v>
          </cell>
          <cell r="D9675" t="str">
            <v>8,51</v>
          </cell>
        </row>
        <row r="9676">
          <cell r="A9676">
            <v>25861</v>
          </cell>
          <cell r="B9676" t="str">
            <v xml:space="preserve">MANTA TERMOPLASTICA, PEAD, GEOMEMBRANA LISA, E = 0,75 MM ( NBR 15352)                                                                                                                                                                                                                                                                                                                                                                                                                                     </v>
          </cell>
          <cell r="C9676" t="str">
            <v xml:space="preserve">M2    </v>
          </cell>
          <cell r="D9676" t="str">
            <v>12,84</v>
          </cell>
        </row>
        <row r="9677">
          <cell r="A9677">
            <v>25862</v>
          </cell>
          <cell r="B9677" t="str">
            <v xml:space="preserve">MANTA TERMOPLASTICA, PEAD, GEOMEMBRANA LISA, E = 0,80 MM ( NBR 15352)                                                                                                                                                                                                                                                                                                                                                                                                                                     </v>
          </cell>
          <cell r="C9677" t="str">
            <v xml:space="preserve">M2    </v>
          </cell>
          <cell r="D9677" t="str">
            <v>13,63</v>
          </cell>
        </row>
        <row r="9678">
          <cell r="A9678">
            <v>25863</v>
          </cell>
          <cell r="B9678" t="str">
            <v xml:space="preserve">MANTA TERMOPLASTICA, PEAD, GEOMEMBRANA LISA, E = 1,00 MM ( NBR 15352)                                                                                                                                                                                                                                                                                                                                                                                                                                     </v>
          </cell>
          <cell r="C9678" t="str">
            <v xml:space="preserve">M2    </v>
          </cell>
          <cell r="D9678" t="str">
            <v>17,04</v>
          </cell>
        </row>
        <row r="9679">
          <cell r="A9679">
            <v>25864</v>
          </cell>
          <cell r="B9679" t="str">
            <v xml:space="preserve">MANTA TERMOPLASTICA, PEAD, GEOMEMBRANA LISA, E = 1,50 MM ( NBR 15352)                                                                                                                                                                                                                                                                                                                                                                                                                                     </v>
          </cell>
          <cell r="C9679" t="str">
            <v xml:space="preserve">M2    </v>
          </cell>
          <cell r="D9679" t="str">
            <v>25,56</v>
          </cell>
        </row>
        <row r="9680">
          <cell r="A9680">
            <v>25865</v>
          </cell>
          <cell r="B9680" t="str">
            <v xml:space="preserve">MANTA TERMOPLASTICA, PEAD, GEOMEMBRANA LISA, E = 2,00 MM ( NBR 15352)                                                                                                                                                                                                                                                                                                                                                                                                                                     </v>
          </cell>
          <cell r="C9680" t="str">
            <v xml:space="preserve">M2    </v>
          </cell>
          <cell r="D9680" t="str">
            <v>34,23</v>
          </cell>
        </row>
        <row r="9681">
          <cell r="A9681">
            <v>25866</v>
          </cell>
          <cell r="B9681" t="str">
            <v xml:space="preserve">MANTA TERMOPLASTICA, PEAD, GEOMEMBRANA LISA, E = 2,50 MM ( NBR 15352)                                                                                                                                                                                                                                                                                                                                                                                                                                     </v>
          </cell>
          <cell r="C9681" t="str">
            <v xml:space="preserve">M2    </v>
          </cell>
          <cell r="D9681" t="str">
            <v>42,51</v>
          </cell>
        </row>
        <row r="9682">
          <cell r="A9682">
            <v>25868</v>
          </cell>
          <cell r="B9682" t="str">
            <v xml:space="preserve">MANTA TERMOPLASTICA, PEAD, GEOMEMBRANA TEXTURIZADA EM AMBAS AS FACES, E = 0,50 MM (NBR 15352)                                                                                                                                                                                                                                                                                                                                                                                                             </v>
          </cell>
          <cell r="C9682" t="str">
            <v xml:space="preserve">M2    </v>
          </cell>
          <cell r="D9682" t="str">
            <v>9,49</v>
          </cell>
        </row>
        <row r="9683">
          <cell r="A9683">
            <v>25869</v>
          </cell>
          <cell r="B9683" t="str">
            <v xml:space="preserve">MANTA TERMOPLASTICA, PEAD, GEOMEMBRANA TEXTURIZADA EM AMBAS AS FACES, E = 0,75 MM (NBR 15352)                                                                                                                                                                                                                                                                                                                                                                                                             </v>
          </cell>
          <cell r="C9683" t="str">
            <v xml:space="preserve">M2    </v>
          </cell>
          <cell r="D9683" t="str">
            <v>13,39</v>
          </cell>
        </row>
        <row r="9684">
          <cell r="A9684">
            <v>25870</v>
          </cell>
          <cell r="B9684" t="str">
            <v xml:space="preserve">MANTA TERMOPLASTICA, PEAD, GEOMEMBRANA TEXTURIZADA EM AMBAS AS FACES, E = 0,80 MM (NBR 15352)                                                                                                                                                                                                                                                                                                                                                                                                             </v>
          </cell>
          <cell r="C9684" t="str">
            <v xml:space="preserve">M2    </v>
          </cell>
          <cell r="D9684" t="str">
            <v>15,18</v>
          </cell>
        </row>
        <row r="9685">
          <cell r="A9685">
            <v>25871</v>
          </cell>
          <cell r="B9685" t="str">
            <v xml:space="preserve">MANTA TERMOPLASTICA, PEAD, GEOMEMBRANA TEXTURIZADA EM AMBAS AS FACES, E = 1,00 MM (NBR 15352)                                                                                                                                                                                                                                                                                                                                                                                                             </v>
          </cell>
          <cell r="C9685" t="str">
            <v xml:space="preserve">M2    </v>
          </cell>
          <cell r="D9685" t="str">
            <v>18,64</v>
          </cell>
        </row>
        <row r="9686">
          <cell r="A9686">
            <v>25867</v>
          </cell>
          <cell r="B9686" t="str">
            <v xml:space="preserve">MANTA TERMOPLASTICA, PEAD, GEOMEMBRANA TEXTURIZADA EM AMBAS AS FACES, E = 1,50 MM (NBR 15352)                                                                                                                                                                                                                                                                                                                                                                                                             </v>
          </cell>
          <cell r="C9686" t="str">
            <v xml:space="preserve">M2    </v>
          </cell>
          <cell r="D9686" t="str">
            <v>27,60</v>
          </cell>
        </row>
        <row r="9687">
          <cell r="A9687">
            <v>25872</v>
          </cell>
          <cell r="B9687" t="str">
            <v xml:space="preserve">MANTA TERMOPLASTICA, PEAD, GEOMEMBRANA TEXTURIZADA EM AMBAS AS FACES, E = 2,00 MM (NBR 15352)                                                                                                                                                                                                                                                                                                                                                                                                             </v>
          </cell>
          <cell r="C9687" t="str">
            <v xml:space="preserve">M2    </v>
          </cell>
          <cell r="D9687" t="str">
            <v>37,29</v>
          </cell>
        </row>
        <row r="9688">
          <cell r="A9688">
            <v>25873</v>
          </cell>
          <cell r="B9688" t="str">
            <v xml:space="preserve">MANTA TERMOPLASTICA, PEAD, GEOMEMBRANA TEXTURIZADA EM AMBAS AS FACES, E = 2,50 MM (NBR 15352)                                                                                                                                                                                                                                                                                                                                                                                                             </v>
          </cell>
          <cell r="C9688" t="str">
            <v xml:space="preserve">M2    </v>
          </cell>
          <cell r="D9688" t="str">
            <v>46,52</v>
          </cell>
        </row>
        <row r="9689">
          <cell r="A9689">
            <v>40637</v>
          </cell>
          <cell r="B9689" t="str">
            <v xml:space="preserve">MAQUINA DEMARCADORA DE FAIXA DE TRAFEGO A FRIO, AUTOPROPELIDA, MOTOR DIESEL 38 HP                                                                                                                                                                                                                                                                                                                                                                                                                         </v>
          </cell>
          <cell r="C9689" t="str">
            <v xml:space="preserve">UN    </v>
          </cell>
          <cell r="D9689" t="str">
            <v>505.925,24</v>
          </cell>
        </row>
        <row r="9690">
          <cell r="A9690">
            <v>13836</v>
          </cell>
          <cell r="B9690" t="str">
            <v xml:space="preserve">MAQUINA EXTRUSORA DE CONCRETO PARA GUIAS E SARJETAS, COM MOTOR A DIESEL DE 14 CV                                                                                                                                                                                                                                                                                                                                                                                                                          </v>
          </cell>
          <cell r="C9690" t="str">
            <v xml:space="preserve">UN    </v>
          </cell>
          <cell r="D9690" t="str">
            <v>78.291,97</v>
          </cell>
        </row>
        <row r="9691">
          <cell r="A9691">
            <v>14534</v>
          </cell>
          <cell r="B9691" t="str">
            <v xml:space="preserve">MAQUINA MANUAL TIPO PRENSA PARA PRODUCAO DE BLOCOS E PAVIMENTOS DE CONCRETO, COM MOTOR ELETRICO TRIFASICO PARA VIBRACAO, POTENCIA TOTAL INSTALADA DE 1,5 KW                                                                                                                                                                                                                                                                                                                                               </v>
          </cell>
          <cell r="C9691" t="str">
            <v xml:space="preserve">UN    </v>
          </cell>
          <cell r="D9691" t="str">
            <v>32.775,09</v>
          </cell>
        </row>
        <row r="9692">
          <cell r="A9692">
            <v>14619</v>
          </cell>
          <cell r="B9692" t="str">
            <v xml:space="preserve">MAQUINA PARA CORTE COM DISCO ABRASIVO DE DIAMETRO DE 18'' (450 MM), COM MOTOR ELETRICO TRIFASICO DE 10 CV                                                                                                                                                                                                                                                                                                                                                                                                 </v>
          </cell>
          <cell r="C9692" t="str">
            <v xml:space="preserve">UN    </v>
          </cell>
          <cell r="D9692" t="str">
            <v>10.044,22</v>
          </cell>
        </row>
        <row r="9693">
          <cell r="A9693">
            <v>14535</v>
          </cell>
          <cell r="B9693" t="str">
            <v xml:space="preserve">MAQUINA TIPO PRENSA HIDRAULICA, PARA FABRICACAO DE TUBOS DE CONCRETO PARA AGUAS PLUVIAIS, DN 200 A DN 600 MM X 1000 MM DE COMPRIMENTO, COM MOTOR PRINCIPAL DE 20 CV                                                                                                                                                                                                                                                                                                                                       </v>
          </cell>
          <cell r="C9693" t="str">
            <v xml:space="preserve">UN    </v>
          </cell>
          <cell r="D9693" t="str">
            <v>325.295,92</v>
          </cell>
        </row>
        <row r="9694">
          <cell r="A9694">
            <v>39813</v>
          </cell>
          <cell r="B9694" t="str">
            <v xml:space="preserve">MAQUINA TIPO VASO/TANQUE/JATO DE PRESSAO PORTATIL PARA JATEAMENTO, CONTROLE AUTOMATICO E REMOTO, CAMARA DE 1 SAIDA, 280 L, DIAM. *670* MM, BICO JATO CURTO VENTURI DE 5/16", MANGUEIRA DE 1" DE 10 M, COMPLETA (VALVULAS POP UP E DOSADORA, FUNDO CONICO ETC)                                                                                                                                                                                                                                             </v>
          </cell>
          <cell r="C9694" t="str">
            <v xml:space="preserve">UN    </v>
          </cell>
          <cell r="D9694" t="str">
            <v>17.291,87</v>
          </cell>
        </row>
        <row r="9695">
          <cell r="A9695">
            <v>40403</v>
          </cell>
          <cell r="B9695" t="str">
            <v xml:space="preserve">MAQUINA TRANSFORMADORA MONOFASICA PARA SOLDA ELETRICA, TENSAO DE 220 V, FREQUENCIA DE 60 HZ, FAIXA DE CORRENTE ENTRE 80 A (+/- 10 A) E 250 A, POTENCIA ENTRE 14,00 KVA E 15,0 KVA, CICLO DE TRABALHO ENTRE 10% E 20% A 250 A                                                                                                                                                                                                                                                                              </v>
          </cell>
          <cell r="C9695" t="str">
            <v xml:space="preserve">UN    </v>
          </cell>
          <cell r="D9695" t="str">
            <v>426,57</v>
          </cell>
        </row>
        <row r="9696">
          <cell r="A9696">
            <v>12868</v>
          </cell>
          <cell r="B9696" t="str">
            <v xml:space="preserve">MARCENEIRO                                                                                                                                                                                                                                                                                                                                                                                                                                                                                                </v>
          </cell>
          <cell r="C9696" t="str">
            <v xml:space="preserve">H     </v>
          </cell>
          <cell r="D9696" t="str">
            <v>20,09</v>
          </cell>
        </row>
        <row r="9697">
          <cell r="A9697">
            <v>40916</v>
          </cell>
          <cell r="B9697" t="str">
            <v xml:space="preserve">MARCENEIRO (MENSALISTA)                                                                                                                                                                                                                                                                                                                                                                                                                                                                                   </v>
          </cell>
          <cell r="C9697" t="str">
            <v xml:space="preserve">MES   </v>
          </cell>
          <cell r="D9697" t="str">
            <v>3.530,92</v>
          </cell>
        </row>
        <row r="9698">
          <cell r="A9698">
            <v>4755</v>
          </cell>
          <cell r="B9698" t="str">
            <v xml:space="preserve">MARMORISTA / GRANITEIRO                                                                                                                                                                                                                                                                                                                                                                                                                                                                                   </v>
          </cell>
          <cell r="C9698" t="str">
            <v xml:space="preserve">H     </v>
          </cell>
          <cell r="D9698" t="str">
            <v>17,24</v>
          </cell>
        </row>
        <row r="9699">
          <cell r="A9699">
            <v>41067</v>
          </cell>
          <cell r="B9699" t="str">
            <v xml:space="preserve">MARMORISTA / GRANITEIRO (MENSALISTA)                                                                                                                                                                                                                                                                                                                                                                                                                                                                      </v>
          </cell>
          <cell r="C9699" t="str">
            <v xml:space="preserve">MES   </v>
          </cell>
          <cell r="D9699" t="str">
            <v>3.032,66</v>
          </cell>
        </row>
        <row r="9700">
          <cell r="A9700">
            <v>38463</v>
          </cell>
          <cell r="B9700" t="str">
            <v xml:space="preserve">MARTELO DE SOLDADOR/PICADOR DE SOLDA                                                                                                                                                                                                                                                                                                                                                                                                                                                                      </v>
          </cell>
          <cell r="C9700" t="str">
            <v xml:space="preserve">UN    </v>
          </cell>
          <cell r="D9700" t="str">
            <v>29,17</v>
          </cell>
        </row>
        <row r="9701">
          <cell r="A9701">
            <v>40703</v>
          </cell>
          <cell r="B9701" t="str">
            <v xml:space="preserve">MARTELO DEMOLIDOR ELETRICO, COM POTENCIA DE 2.000 W, FREQUENCIA DE 1.000 IMPACTOS POR MINUTO, FORÇA DE IMPACTO ENTRE 60 E 65 J, PESO DE 30 KG                                                                                                                                                                                                                                                                                                                                                             </v>
          </cell>
          <cell r="C9701" t="str">
            <v xml:space="preserve">UN    </v>
          </cell>
          <cell r="D9701" t="str">
            <v>5.833,00</v>
          </cell>
        </row>
        <row r="9702">
          <cell r="A9702">
            <v>14531</v>
          </cell>
          <cell r="B9702" t="str">
            <v xml:space="preserve">MARTELO DEMOLIDOR PNEUMATICO MANUAL, COM REDUCAO DE VIBRACAO, PESO DE 21 KG                                                                                                                                                                                                                                                                                                                                                                                                                               </v>
          </cell>
          <cell r="C9702" t="str">
            <v xml:space="preserve">UN    </v>
          </cell>
          <cell r="D9702" t="str">
            <v>10.874,91</v>
          </cell>
        </row>
        <row r="9703">
          <cell r="A9703">
            <v>36533</v>
          </cell>
          <cell r="B9703" t="str">
            <v xml:space="preserve">MARTELO DEMOLIDOR PNEUMATICO MANUAL, COM REDUCAO DE VIBRACAO, PESO DE 31,5 KG                                                                                                                                                                                                                                                                                                                                                                                                                             </v>
          </cell>
          <cell r="C9703" t="str">
            <v xml:space="preserve">UN    </v>
          </cell>
          <cell r="D9703" t="str">
            <v>12.514,24</v>
          </cell>
        </row>
        <row r="9704">
          <cell r="A9704">
            <v>11616</v>
          </cell>
          <cell r="B9704" t="str">
            <v xml:space="preserve">MARTELO DEMOLIDOR PNEUMATICO MANUAL, PADRAO, PESO DE 32 KG                                                                                                                                                                                                                                                                                                                                                                                                                                                </v>
          </cell>
          <cell r="C9704" t="str">
            <v xml:space="preserve">UN    </v>
          </cell>
          <cell r="D9704" t="str">
            <v>11.819,51</v>
          </cell>
        </row>
        <row r="9705">
          <cell r="A9705">
            <v>41898</v>
          </cell>
          <cell r="B9705" t="str">
            <v xml:space="preserve">MARTELO DEMOLIDOR PNEUMATICO MANUAL, PESO  DE 28 KG, COM SILENCIADOR                                                                                                                                                                                                                                                                                                                                                                                                                                      </v>
          </cell>
          <cell r="C9705" t="str">
            <v xml:space="preserve">UN    </v>
          </cell>
          <cell r="D9705" t="str">
            <v>13.298,56</v>
          </cell>
        </row>
        <row r="9706">
          <cell r="A9706">
            <v>13447</v>
          </cell>
          <cell r="B9706" t="str">
            <v xml:space="preserve">MARTELO PERFURADOR PNEUMATICO MANUAL, DE SUPERFICIE, COM AVANCO DE COLUNA, PESO DE 22 KG                                                                                                                                                                                                                                                                                                                                                                                                                  </v>
          </cell>
          <cell r="C9706" t="str">
            <v xml:space="preserve">UN    </v>
          </cell>
          <cell r="D9706" t="str">
            <v>24.470,26</v>
          </cell>
        </row>
        <row r="9707">
          <cell r="A9707">
            <v>14529</v>
          </cell>
          <cell r="B9707" t="str">
            <v xml:space="preserve">MARTELO PERFURADOR PNEUMATICO MANUAL, HASTE 25 X 75 MM, 21 KG                                                                                                                                                                                                                                                                                                                                                                                                                                             </v>
          </cell>
          <cell r="C9707" t="str">
            <v xml:space="preserve">UN    </v>
          </cell>
          <cell r="D9707" t="str">
            <v>13.685,60</v>
          </cell>
        </row>
        <row r="9708">
          <cell r="A9708">
            <v>10747</v>
          </cell>
          <cell r="B9708" t="str">
            <v xml:space="preserve">MARTELO PERFURADOR PNEUMATICO MANUAL, PESO DE 25 KG, COM SILENCIADOR                                                                                                                                                                                                                                                                                                                                                                                                                                      </v>
          </cell>
          <cell r="C9708" t="str">
            <v xml:space="preserve">UN    </v>
          </cell>
          <cell r="D9708" t="str">
            <v>13.427,66</v>
          </cell>
        </row>
        <row r="9709">
          <cell r="A9709">
            <v>36141</v>
          </cell>
          <cell r="B9709" t="str">
            <v xml:space="preserve">MASCARA DE SEGURANCA PARA SOLDA COM ESCUDO DE CELERON E CARNEIRA DE PLASTICO COM REGULAGEM                                                                                                                                                                                                                                                                                                                                                                                                                </v>
          </cell>
          <cell r="C9709" t="str">
            <v xml:space="preserve">UN    </v>
          </cell>
          <cell r="D9709" t="str">
            <v>32,40</v>
          </cell>
        </row>
        <row r="9710">
          <cell r="A9710">
            <v>4053</v>
          </cell>
          <cell r="B9710" t="str">
            <v xml:space="preserve">MASSA A OLEO PARA MADEIRA                                                                                                                                                                                                                                                                                                                                                                                                                                                                                 </v>
          </cell>
          <cell r="C9710" t="str">
            <v xml:space="preserve">GL    </v>
          </cell>
          <cell r="D9710" t="str">
            <v>59,35</v>
          </cell>
        </row>
        <row r="9711">
          <cell r="A9711">
            <v>4052</v>
          </cell>
          <cell r="B9711" t="str">
            <v xml:space="preserve">MASSA ACRILICA                                                                                                                                                                                                                                                                                                                                                                                                                                                                                            </v>
          </cell>
          <cell r="C9711" t="str">
            <v xml:space="preserve">18L   </v>
          </cell>
          <cell r="D9711" t="str">
            <v>121,04</v>
          </cell>
        </row>
        <row r="9712">
          <cell r="A9712">
            <v>4056</v>
          </cell>
          <cell r="B9712" t="str">
            <v xml:space="preserve">MASSA ACRILICA PARA PAREDES INTERIOR/EXTERIOR                                                                                                                                                                                                                                                                                                                                                                                                                                                             </v>
          </cell>
          <cell r="C9712" t="str">
            <v xml:space="preserve">GL    </v>
          </cell>
          <cell r="D9712" t="str">
            <v>31,21</v>
          </cell>
        </row>
        <row r="9713">
          <cell r="A9713">
            <v>4051</v>
          </cell>
          <cell r="B9713" t="str">
            <v xml:space="preserve">MASSA CORRIDA PVA PARA PAREDES INTERNAS                                                                                                                                                                                                                                                                                                                                                                                                                                                                   </v>
          </cell>
          <cell r="C9713" t="str">
            <v xml:space="preserve">18L   </v>
          </cell>
          <cell r="D9713" t="str">
            <v>77,90</v>
          </cell>
        </row>
        <row r="9714">
          <cell r="A9714">
            <v>4048</v>
          </cell>
          <cell r="B9714" t="str">
            <v xml:space="preserve">MASSA CORRIDA PVA PARA PAREDES INTERNAS                                                                                                                                                                                                                                                                                                                                                                                                                                                                   </v>
          </cell>
          <cell r="C9714" t="str">
            <v xml:space="preserve">L     </v>
          </cell>
          <cell r="D9714" t="str">
            <v>4,32</v>
          </cell>
        </row>
        <row r="9715">
          <cell r="A9715">
            <v>4047</v>
          </cell>
          <cell r="B9715" t="str">
            <v xml:space="preserve">MASSA CORRIDA PVA PARA PAREDES INTERNAS                                                                                                                                                                                                                                                                                                                                                                                                                                                                   </v>
          </cell>
          <cell r="C9715" t="str">
            <v xml:space="preserve">GL    </v>
          </cell>
          <cell r="D9715" t="str">
            <v>15,58</v>
          </cell>
        </row>
        <row r="9716">
          <cell r="A9716">
            <v>39434</v>
          </cell>
          <cell r="B9716" t="str">
            <v xml:space="preserve">MASSA DE REJUNTE EM PO PARA DRYWALL, A BASE DE GESSO, SECAGEM RAPIDA, PARA TRATAMENTO DE JUNTAS DE CHAPA DE GESSO (COM ADICAO DE AGUA)                                                                                                                                                                                                                                                                                                                                                                    </v>
          </cell>
          <cell r="C9716" t="str">
            <v xml:space="preserve">KG    </v>
          </cell>
          <cell r="D9716" t="str">
            <v>4,23</v>
          </cell>
        </row>
        <row r="9717">
          <cell r="A9717">
            <v>39433</v>
          </cell>
          <cell r="B9717" t="str">
            <v xml:space="preserve">MASSA DE REJUNTE PRONTA PARA TRATAMENTO DE JUNTAS DE CHAPA DE GESSO PARA DRYWALL, SEM ADICAO DE AGUA                                                                                                                                                                                                                                                                                                                                                                                                      </v>
          </cell>
          <cell r="C9717" t="str">
            <v xml:space="preserve">KG    </v>
          </cell>
          <cell r="D9717" t="str">
            <v>3,03</v>
          </cell>
        </row>
        <row r="9718">
          <cell r="A9718">
            <v>4049</v>
          </cell>
          <cell r="B9718" t="str">
            <v xml:space="preserve">MASSA EPOXI BICOMPONENTE (MASSA + CATALIZADOR)                                                                                                                                                                                                                                                                                                                                                                                                                                                            </v>
          </cell>
          <cell r="C9718" t="str">
            <v xml:space="preserve">L     </v>
          </cell>
          <cell r="D9718" t="str">
            <v>48,80</v>
          </cell>
        </row>
        <row r="9719">
          <cell r="A9719">
            <v>38120</v>
          </cell>
          <cell r="B9719" t="str">
            <v xml:space="preserve">MASSA EPOXI BICOMPONENTE PARA REPAROS                                                                                                                                                                                                                                                                                                                                                                                                                                                                     </v>
          </cell>
          <cell r="C9719" t="str">
            <v xml:space="preserve">KG    </v>
          </cell>
          <cell r="D9719" t="str">
            <v>73,51</v>
          </cell>
        </row>
        <row r="9720">
          <cell r="A9720">
            <v>38877</v>
          </cell>
          <cell r="B9720" t="str">
            <v xml:space="preserve">MASSA PARA TEXTURA LISA DE BASE ACRILICA, USO INTERNO E EXTERNO                                                                                                                                                                                                                                                                                                                                                                                                                                           </v>
          </cell>
          <cell r="C9720" t="str">
            <v xml:space="preserve">KG    </v>
          </cell>
          <cell r="D9720" t="str">
            <v>5,93</v>
          </cell>
        </row>
        <row r="9721">
          <cell r="A9721">
            <v>34546</v>
          </cell>
          <cell r="B9721" t="str">
            <v xml:space="preserve">MASSA PARA TEXTURA RUSTICA DE BASE ACRILICA, COR BRANCA, USO INTERNO E EXTERNO                                                                                                                                                                                                                                                                                                                                                                                                                            </v>
          </cell>
          <cell r="C9721" t="str">
            <v xml:space="preserve">KG    </v>
          </cell>
          <cell r="D9721" t="str">
            <v>5,98</v>
          </cell>
        </row>
        <row r="9722">
          <cell r="A9722">
            <v>10498</v>
          </cell>
          <cell r="B9722" t="str">
            <v xml:space="preserve">MASSA PARA VIDRO                                                                                                                                                                                                                                                                                                                                                                                                                                                                                          </v>
          </cell>
          <cell r="C9722" t="str">
            <v xml:space="preserve">KG    </v>
          </cell>
          <cell r="D9722" t="str">
            <v>5,08</v>
          </cell>
        </row>
        <row r="9723">
          <cell r="A9723">
            <v>4823</v>
          </cell>
          <cell r="B9723" t="str">
            <v xml:space="preserve">MASSA PLASTICA PARA MARMORE/GRANITO                                                                                                                                                                                                                                                                                                                                                                                                                                                                       </v>
          </cell>
          <cell r="C9723" t="str">
            <v xml:space="preserve">KG    </v>
          </cell>
          <cell r="D9723" t="str">
            <v>32,88</v>
          </cell>
        </row>
        <row r="9724">
          <cell r="A9724">
            <v>12357</v>
          </cell>
          <cell r="B9724" t="str">
            <v xml:space="preserve">MASTRO SIMPLES GALVANIZADO DIAMETRO NOMINAL 1 1/2", COMPRIMENTO 3 M                                                                                                                                                                                                                                                                                                                                                                                                                                       </v>
          </cell>
          <cell r="C9724" t="str">
            <v xml:space="preserve">UN    </v>
          </cell>
          <cell r="D9724" t="str">
            <v>137,88</v>
          </cell>
        </row>
        <row r="9725">
          <cell r="A9725">
            <v>12358</v>
          </cell>
          <cell r="B9725" t="str">
            <v xml:space="preserve">MASTRO SIMPLES GALVANIZADO DIAMETRO NOMINAL 2", COMPRIMENTO 3 M                                                                                                                                                                                                                                                                                                                                                                                                                                           </v>
          </cell>
          <cell r="C9725" t="str">
            <v xml:space="preserve">UN    </v>
          </cell>
          <cell r="D9725" t="str">
            <v>155,09</v>
          </cell>
        </row>
        <row r="9726">
          <cell r="A9726">
            <v>11079</v>
          </cell>
          <cell r="B9726" t="str">
            <v xml:space="preserve">MATERIAL FILTRANTE (PEDREGULHO) 0,6 A 25,46 MM (POSTO PEDREIRA/FORNECEDOR, SEM FRETE)                                                                                                                                                                                                                                                                                                                                                                                                                     </v>
          </cell>
          <cell r="C9726" t="str">
            <v xml:space="preserve">M3    </v>
          </cell>
          <cell r="D9726" t="str">
            <v>717,37</v>
          </cell>
        </row>
        <row r="9727">
          <cell r="A9727">
            <v>11082</v>
          </cell>
          <cell r="B9727" t="str">
            <v xml:space="preserve">MATERIAL FILTRANTE (PEDREGULHO) 38 A 25,4 MM (POSTO PEDREIRA/FORNECEDOR, SEM FRETE)                                                                                                                                                                                                                                                                                                                                                                                                                       </v>
          </cell>
          <cell r="C9727" t="str">
            <v xml:space="preserve">M3    </v>
          </cell>
          <cell r="D9727" t="str">
            <v>731,89</v>
          </cell>
        </row>
        <row r="9728">
          <cell r="A9728">
            <v>4058</v>
          </cell>
          <cell r="B9728" t="str">
            <v xml:space="preserve">MECANICO DE EQUIPAMENTOS PESADOS                                                                                                                                                                                                                                                                                                                                                                                                                                                                          </v>
          </cell>
          <cell r="C9728" t="str">
            <v xml:space="preserve">H     </v>
          </cell>
          <cell r="D9728" t="str">
            <v>24,87</v>
          </cell>
        </row>
        <row r="9729">
          <cell r="A9729">
            <v>40974</v>
          </cell>
          <cell r="B9729" t="str">
            <v xml:space="preserve">MECANICO DE EQUIPAMENTOS PESADOS (MENSALISTA)                                                                                                                                                                                                                                                                                                                                                                                                                                                             </v>
          </cell>
          <cell r="C9729" t="str">
            <v xml:space="preserve">MES   </v>
          </cell>
          <cell r="D9729" t="str">
            <v>4.370,93</v>
          </cell>
        </row>
        <row r="9730">
          <cell r="A9730">
            <v>34794</v>
          </cell>
          <cell r="B9730" t="str">
            <v xml:space="preserve">MECANICO DE REFRIGERACAO                                                                                                                                                                                                                                                                                                                                                                                                                                                                                  </v>
          </cell>
          <cell r="C9730" t="str">
            <v xml:space="preserve">H     </v>
          </cell>
          <cell r="D9730" t="str">
            <v>18,49</v>
          </cell>
        </row>
        <row r="9731">
          <cell r="A9731">
            <v>40925</v>
          </cell>
          <cell r="B9731" t="str">
            <v xml:space="preserve">MECANICO DE REFRIGERACAO (MENSALISTA)                                                                                                                                                                                                                                                                                                                                                                                                                                                                     </v>
          </cell>
          <cell r="C9731" t="str">
            <v xml:space="preserve">MES   </v>
          </cell>
          <cell r="D9731" t="str">
            <v>3.250,51</v>
          </cell>
        </row>
        <row r="9732">
          <cell r="A9732">
            <v>13741</v>
          </cell>
          <cell r="B9732" t="str">
            <v xml:space="preserve">MEDIDOR DE NIVEL ESTATICO E DINAMICO PARA POCO, COMPRIMENTO DE 200 M                                                                                                                                                                                                                                                                                                                                                                                                                                      </v>
          </cell>
          <cell r="C9732" t="str">
            <v xml:space="preserve">UN    </v>
          </cell>
          <cell r="D9732" t="str">
            <v>2.126,47</v>
          </cell>
        </row>
        <row r="9733">
          <cell r="A9733">
            <v>3288</v>
          </cell>
          <cell r="B9733" t="str">
            <v xml:space="preserve">MEIA CANA DE MADEIRA CEDRINHO OU EQUIVALENTE DA REGIAO, ACABAMENTO PARA FORRO PAULISTA, *2,5 X 2,5* CM                                                                                                                                                                                                                                                                                                                                                                                                    </v>
          </cell>
          <cell r="C9733" t="str">
            <v xml:space="preserve">M     </v>
          </cell>
          <cell r="D9733" t="str">
            <v>4,23</v>
          </cell>
        </row>
        <row r="9734">
          <cell r="A9734">
            <v>13587</v>
          </cell>
          <cell r="B9734" t="str">
            <v xml:space="preserve">MEIA CANA DE MADEIRA PINUS OU EQUIVALENTE DA REGIAO, ACABAMENTO PARA FORRO PAULISTA, *2,5 X 2,5* CM                                                                                                                                                                                                                                                                                                                                                                                                       </v>
          </cell>
          <cell r="C9734" t="str">
            <v xml:space="preserve">M     </v>
          </cell>
          <cell r="D9734" t="str">
            <v>2,55</v>
          </cell>
        </row>
        <row r="9735">
          <cell r="A9735">
            <v>38598</v>
          </cell>
          <cell r="B9735" t="str">
            <v xml:space="preserve">MEIA CANALETA CONCRETO ESTRUTURAL 14 X 19 X 19 CM, FBK 14 MPA (NBR 6136)                                                                                                                                                                                                                                                                                                                                                                                                                                  </v>
          </cell>
          <cell r="C9735" t="str">
            <v xml:space="preserve">UN    </v>
          </cell>
          <cell r="D9735" t="str">
            <v>1,86</v>
          </cell>
        </row>
        <row r="9736">
          <cell r="A9736">
            <v>38595</v>
          </cell>
          <cell r="B9736" t="str">
            <v xml:space="preserve">MEIA CANALETA CONCRETO ESTRUTURAL 14 X 19 X 19 CM, FBK 4,5 MPA (NBR 6136)                                                                                                                                                                                                                                                                                                                                                                                                                                 </v>
          </cell>
          <cell r="C9736" t="str">
            <v xml:space="preserve">UN    </v>
          </cell>
          <cell r="D9736" t="str">
            <v>1,28</v>
          </cell>
        </row>
        <row r="9737">
          <cell r="A9737">
            <v>38592</v>
          </cell>
          <cell r="B9737" t="str">
            <v xml:space="preserve">MEIO BLOCO CONCRETO ESTRUTURAL 14 X 19 X 14 CM, FBK 14 MPA (NBR 6136)                                                                                                                                                                                                                                                                                                                                                                                                                                     </v>
          </cell>
          <cell r="C9737" t="str">
            <v xml:space="preserve">UN    </v>
          </cell>
          <cell r="D9737" t="str">
            <v>1,68</v>
          </cell>
        </row>
        <row r="9738">
          <cell r="A9738">
            <v>38588</v>
          </cell>
          <cell r="B9738" t="str">
            <v xml:space="preserve">MEIO BLOCO CONCRETO ESTRUTURAL 14 X 19 X 14 CM, FBK 4,5 MPA (NBR 6136)                                                                                                                                                                                                                                                                                                                                                                                                                                    </v>
          </cell>
          <cell r="C9738" t="str">
            <v xml:space="preserve">UN    </v>
          </cell>
          <cell r="D9738" t="str">
            <v>1,06</v>
          </cell>
        </row>
        <row r="9739">
          <cell r="A9739">
            <v>38593</v>
          </cell>
          <cell r="B9739" t="str">
            <v xml:space="preserve">MEIO BLOCO CONCRETO ESTRUTURAL 14 X 19 X 19 CM, FBK 14 MPA (NBR 6136)                                                                                                                                                                                                                                                                                                                                                                                                                                     </v>
          </cell>
          <cell r="C9739" t="str">
            <v xml:space="preserve">UN    </v>
          </cell>
          <cell r="D9739" t="str">
            <v>1,81</v>
          </cell>
        </row>
        <row r="9740">
          <cell r="A9740">
            <v>38589</v>
          </cell>
          <cell r="B9740" t="str">
            <v xml:space="preserve">MEIO BLOCO CONCRETO ESTRUTURAL 14 X 19 X 19 CM, FBK 4,5 MPA (NBR 6136)                                                                                                                                                                                                                                                                                                                                                                                                                                    </v>
          </cell>
          <cell r="C9740" t="str">
            <v xml:space="preserve">UN    </v>
          </cell>
          <cell r="D9740" t="str">
            <v>1,29</v>
          </cell>
        </row>
        <row r="9741">
          <cell r="A9741">
            <v>38594</v>
          </cell>
          <cell r="B9741" t="str">
            <v xml:space="preserve">MEIO BLOCO CONCRETO ESTRUTURAL 14 X 19 X 34 CM, FBK 14 MPA (NBR 6136)                                                                                                                                                                                                                                                                                                                                                                                                                                     </v>
          </cell>
          <cell r="C9741" t="str">
            <v xml:space="preserve">UN    </v>
          </cell>
          <cell r="D9741" t="str">
            <v>2,68</v>
          </cell>
        </row>
        <row r="9742">
          <cell r="A9742">
            <v>34787</v>
          </cell>
          <cell r="B9742" t="str">
            <v xml:space="preserve">MEIO BLOCO ESTRUTURAL CERAMICO 14 X 19 X 14 CM, 4,0 MPA (NBR 15270)                                                                                                                                                                                                                                                                                                                                                                                                                                       </v>
          </cell>
          <cell r="C9742" t="str">
            <v xml:space="preserve">UN    </v>
          </cell>
          <cell r="D9742" t="str">
            <v>0,68</v>
          </cell>
        </row>
        <row r="9743">
          <cell r="A9743">
            <v>34788</v>
          </cell>
          <cell r="B9743" t="str">
            <v xml:space="preserve">MEIO BLOCO ESTRUTURAL CERAMICO 14 X 19 X 14 CM, 6,0 MPA (NBR 15270)                                                                                                                                                                                                                                                                                                                                                                                                                                       </v>
          </cell>
          <cell r="C9743" t="str">
            <v xml:space="preserve">UN    </v>
          </cell>
          <cell r="D9743" t="str">
            <v>0,68</v>
          </cell>
        </row>
        <row r="9744">
          <cell r="A9744">
            <v>34784</v>
          </cell>
          <cell r="B9744" t="str">
            <v xml:space="preserve">MEIO BLOCO ESTRUTURAL CERAMICO 14 X 19 X 19 CM, 4,0 MPA (NBR 15270)                                                                                                                                                                                                                                                                                                                                                                                                                                       </v>
          </cell>
          <cell r="C9744" t="str">
            <v xml:space="preserve">UN    </v>
          </cell>
          <cell r="D9744" t="str">
            <v>0,75</v>
          </cell>
        </row>
        <row r="9745">
          <cell r="A9745">
            <v>34781</v>
          </cell>
          <cell r="B9745" t="str">
            <v xml:space="preserve">MEIO BLOCO ESTRUTURAL CERAMICO 14 X 19 X 19 CM, 6,0 MPA (NBR 15270)                                                                                                                                                                                                                                                                                                                                                                                                                                       </v>
          </cell>
          <cell r="C9745" t="str">
            <v xml:space="preserve">UN    </v>
          </cell>
          <cell r="D9745" t="str">
            <v>0,85</v>
          </cell>
        </row>
        <row r="9746">
          <cell r="A9746">
            <v>34773</v>
          </cell>
          <cell r="B9746" t="str">
            <v xml:space="preserve">MEIO BLOCO VEDACAO CONCRETO APARENTE 14 X 19 X 19 CM  (CLASSE C - NBR 6136)                                                                                                                                                                                                                                                                                                                                                                                                                               </v>
          </cell>
          <cell r="C9746" t="str">
            <v xml:space="preserve">UN    </v>
          </cell>
          <cell r="D9746" t="str">
            <v>1,34</v>
          </cell>
        </row>
        <row r="9747">
          <cell r="A9747">
            <v>34769</v>
          </cell>
          <cell r="B9747" t="str">
            <v xml:space="preserve">MEIO BLOCO VEDACAO CONCRETO APARENTE 19 X 19 X 19 CM (CLASSE C - NBR 6136)                                                                                                                                                                                                                                                                                                                                                                                                                                </v>
          </cell>
          <cell r="C9747" t="str">
            <v xml:space="preserve">UN    </v>
          </cell>
          <cell r="D9747" t="str">
            <v>1,55</v>
          </cell>
        </row>
        <row r="9748">
          <cell r="A9748">
            <v>34763</v>
          </cell>
          <cell r="B9748" t="str">
            <v xml:space="preserve">MEIO BLOCO VEDACAO CONCRETO APARENTE 9  X 19 X 19 CM (CLASSE C - NBR 6136)                                                                                                                                                                                                                                                                                                                                                                                                                                </v>
          </cell>
          <cell r="C9748" t="str">
            <v xml:space="preserve">UN    </v>
          </cell>
          <cell r="D9748" t="str">
            <v>0,90</v>
          </cell>
        </row>
        <row r="9749">
          <cell r="A9749">
            <v>34774</v>
          </cell>
          <cell r="B9749" t="str">
            <v xml:space="preserve">MEIO BLOCO VEDACAO CONCRETO 14 X 19 X 19 CM (CLASSE C - NBR 6136)                                                                                                                                                                                                                                                                                                                                                                                                                                         </v>
          </cell>
          <cell r="C9749" t="str">
            <v xml:space="preserve">UN    </v>
          </cell>
          <cell r="D9749" t="str">
            <v>1,20</v>
          </cell>
        </row>
        <row r="9750">
          <cell r="A9750">
            <v>34771</v>
          </cell>
          <cell r="B9750" t="str">
            <v xml:space="preserve">MEIO BLOCO VEDACAO CONCRETO 19 X 19 X 19 CM (CLASSE C - NBR 6136)                                                                                                                                                                                                                                                                                                                                                                                                                                         </v>
          </cell>
          <cell r="C9750" t="str">
            <v xml:space="preserve">UN    </v>
          </cell>
          <cell r="D9750" t="str">
            <v>1,37</v>
          </cell>
        </row>
        <row r="9751">
          <cell r="A9751">
            <v>34764</v>
          </cell>
          <cell r="B9751" t="str">
            <v xml:space="preserve">MEIO BLOCO VEDACAO CONCRETO 9 X 19 X 19 CM (CLASSE C - NBR 6136)                                                                                                                                                                                                                                                                                                                                                                                                                                          </v>
          </cell>
          <cell r="C9751" t="str">
            <v xml:space="preserve">UN    </v>
          </cell>
          <cell r="D9751" t="str">
            <v>0,84</v>
          </cell>
        </row>
        <row r="9752">
          <cell r="A9752">
            <v>4062</v>
          </cell>
          <cell r="B9752" t="str">
            <v xml:space="preserve">MEIO-FIO OU GUIA DE CONCRETO, PRE-MOLDADO, COMP 1 M, *30 X 15* CM (H X L)                                                                                                                                                                                                                                                                                                                                                                                                                                 </v>
          </cell>
          <cell r="C9752" t="str">
            <v xml:space="preserve">UN    </v>
          </cell>
          <cell r="D9752" t="str">
            <v>15,46</v>
          </cell>
        </row>
        <row r="9753">
          <cell r="A9753">
            <v>4059</v>
          </cell>
          <cell r="B9753" t="str">
            <v xml:space="preserve">MEIO-FIO OU GUIA DE CONCRETO, PRE-MOLDADO, COMP 1 M, *30 X 15/ 12* CM (H X L1/L2)                                                                                                                                                                                                                                                                                                                                                                                                                         </v>
          </cell>
          <cell r="C9753" t="str">
            <v xml:space="preserve">M     </v>
          </cell>
          <cell r="D9753" t="str">
            <v>18,75</v>
          </cell>
        </row>
        <row r="9754">
          <cell r="A9754">
            <v>4061</v>
          </cell>
          <cell r="B9754" t="str">
            <v xml:space="preserve">MEIO-FIO OU GUIA DE CONCRETO, PRE-MOLDADO, COMP 80 CM, *45 X 18 /12* CM (H X L1/L2)                                                                                                                                                                                                                                                                                                                                                                                                                       </v>
          </cell>
          <cell r="C9754" t="str">
            <v xml:space="preserve">UN    </v>
          </cell>
          <cell r="D9754" t="str">
            <v>15,00</v>
          </cell>
        </row>
        <row r="9755">
          <cell r="A9755">
            <v>10608</v>
          </cell>
          <cell r="B9755" t="str">
            <v xml:space="preserve">MESA VIBRATORIA COM DIMENSOES DE 2,0 X 1,0 M, COM MOTOR ELETRICO DE 2 POLOS E POTENCIA DE 3 CV                                                                                                                                                                                                                                                                                                                                                                                                            </v>
          </cell>
          <cell r="C9755" t="str">
            <v xml:space="preserve">UN    </v>
          </cell>
          <cell r="D9755" t="str">
            <v>11.200,00</v>
          </cell>
        </row>
        <row r="9756">
          <cell r="A9756">
            <v>4069</v>
          </cell>
          <cell r="B9756" t="str">
            <v xml:space="preserve">MESTRE DE OBRAS                                                                                                                                                                                                                                                                                                                                                                                                                                                                                           </v>
          </cell>
          <cell r="C9756" t="str">
            <v xml:space="preserve">H     </v>
          </cell>
          <cell r="D9756" t="str">
            <v>49,35</v>
          </cell>
        </row>
        <row r="9757">
          <cell r="A9757">
            <v>40819</v>
          </cell>
          <cell r="B9757" t="str">
            <v xml:space="preserve">MESTRE DE OBRAS (MENSALISTA)                                                                                                                                                                                                                                                                                                                                                                                                                                                                              </v>
          </cell>
          <cell r="C9757" t="str">
            <v xml:space="preserve">MES   </v>
          </cell>
          <cell r="D9757" t="str">
            <v>8.671,08</v>
          </cell>
        </row>
        <row r="9758">
          <cell r="A9758">
            <v>34361</v>
          </cell>
          <cell r="B9758" t="str">
            <v xml:space="preserve">METACAULIM DE ALTA REATIVIDADE/CAULIM CALCINADO                                                                                                                                                                                                                                                                                                                                                                                                                                                           </v>
          </cell>
          <cell r="C9758" t="str">
            <v xml:space="preserve">KG    </v>
          </cell>
          <cell r="D9758" t="str">
            <v>1,95</v>
          </cell>
        </row>
        <row r="9759">
          <cell r="A9759">
            <v>36512</v>
          </cell>
          <cell r="B9759" t="str">
            <v xml:space="preserve">MICRO-TRATOR CORTADOR DE GRAMA COM LARGURA DO CORTE DE 107 CM, COM  2 LAMINAS E DESCARTE LATERAL                                                                                                                                                                                                                                                                                                                                                                                                          </v>
          </cell>
          <cell r="C9759" t="str">
            <v xml:space="preserve">UN    </v>
          </cell>
          <cell r="D9759" t="str">
            <v>9.208,40</v>
          </cell>
        </row>
        <row r="9760">
          <cell r="A9760">
            <v>25972</v>
          </cell>
          <cell r="B9760" t="str">
            <v xml:space="preserve">MICROESFERAS DE VIDRO PARA SINALIZACAO HORIZONTAL VIARIA, TIPO I-B (PREMIX) - NBR 16184                                                                                                                                                                                                                                                                                                                                                                                                                   </v>
          </cell>
          <cell r="C9760" t="str">
            <v xml:space="preserve">KG    </v>
          </cell>
          <cell r="D9760" t="str">
            <v>6,66</v>
          </cell>
        </row>
        <row r="9761">
          <cell r="A9761">
            <v>25973</v>
          </cell>
          <cell r="B9761" t="str">
            <v xml:space="preserve">MICROESFERAS DE VIDRO PARA SINALIZACAO HORIZONTAL VIARIA, TIPO II-A (DROP-ON) - NBR 16184                                                                                                                                                                                                                                                                                                                                                                                                                 </v>
          </cell>
          <cell r="C9761" t="str">
            <v xml:space="preserve">KG    </v>
          </cell>
          <cell r="D9761" t="str">
            <v>6,66</v>
          </cell>
        </row>
        <row r="9762">
          <cell r="A9762">
            <v>11697</v>
          </cell>
          <cell r="B9762" t="str">
            <v xml:space="preserve">MICTORIO COLETIVO ACO INOX (AISI 304), E = 0,8 MM, DE *100 X 40 X 30* CM (C X A X P)                                                                                                                                                                                                                                                                                                                                                                                                                      </v>
          </cell>
          <cell r="C9762" t="str">
            <v xml:space="preserve">UN    </v>
          </cell>
          <cell r="D9762" t="str">
            <v>511,12</v>
          </cell>
        </row>
        <row r="9763">
          <cell r="A9763">
            <v>11698</v>
          </cell>
          <cell r="B9763" t="str">
            <v xml:space="preserve">MICTORIO COLETIVO ACO INOX (AISI 304), E = 0,8 MM, DE *100 X 50 X 35* CM (C X A X P)                                                                                                                                                                                                                                                                                                                                                                                                                      </v>
          </cell>
          <cell r="C9763" t="str">
            <v xml:space="preserve">UN    </v>
          </cell>
          <cell r="D9763" t="str">
            <v>609,73</v>
          </cell>
        </row>
        <row r="9764">
          <cell r="A9764">
            <v>11699</v>
          </cell>
          <cell r="B9764" t="str">
            <v xml:space="preserve">MICTORIO INDIVIDUAL ACO INOX (AISI 304), E = 0,8 MM, DE *50  X 45  X 35* (C X A X P)                                                                                                                                                                                                                                                                                                                                                                                                                      </v>
          </cell>
          <cell r="C9764" t="str">
            <v xml:space="preserve">UN    </v>
          </cell>
          <cell r="D9764" t="str">
            <v>673,89</v>
          </cell>
        </row>
        <row r="9765">
          <cell r="A9765">
            <v>10432</v>
          </cell>
          <cell r="B9765" t="str">
            <v xml:space="preserve">MICTORIO SIFONADO LOUCA BRANCA SEM COMPLEMENTOS                                                                                                                                                                                                                                                                                                                                                                                                                                                           </v>
          </cell>
          <cell r="C9765" t="str">
            <v xml:space="preserve">UN    </v>
          </cell>
          <cell r="D9765" t="str">
            <v>318,04</v>
          </cell>
        </row>
        <row r="9766">
          <cell r="A9766">
            <v>10430</v>
          </cell>
          <cell r="B9766" t="str">
            <v xml:space="preserve">MICTORIO SIFONADO LOUCA COR SEM COMPLEMENTOS                                                                                                                                                                                                                                                                                                                                                                                                                                                              </v>
          </cell>
          <cell r="C9766" t="str">
            <v xml:space="preserve">UN    </v>
          </cell>
          <cell r="D9766" t="str">
            <v>342,52</v>
          </cell>
        </row>
        <row r="9767">
          <cell r="A9767">
            <v>37514</v>
          </cell>
          <cell r="B9767" t="str">
            <v xml:space="preserve">MINICARREGADEIRA SOBRE RODAS, POTENCIA LIQUIDA DE *47* HP, CAPACIDADE NOMINAL DE OPERACAO DE *646* KG                                                                                                                                                                                                                                                                                                                                                                                                     </v>
          </cell>
          <cell r="C9767" t="str">
            <v xml:space="preserve">UN    </v>
          </cell>
          <cell r="D9767" t="str">
            <v>158.877,50</v>
          </cell>
        </row>
        <row r="9768">
          <cell r="A9768">
            <v>37519</v>
          </cell>
          <cell r="B9768" t="str">
            <v xml:space="preserve">MINICARREGADEIRA SOBRE RODAS, POTENCIA LIQUIDA DE *72* HP, CAPACIDADE NOMINAL DE OPERACAO DE *1200* KG                                                                                                                                                                                                                                                                                                                                                                                                    </v>
          </cell>
          <cell r="C9768" t="str">
            <v xml:space="preserve">UN    </v>
          </cell>
          <cell r="D9768" t="str">
            <v>245.194,59</v>
          </cell>
        </row>
        <row r="9769">
          <cell r="A9769">
            <v>37520</v>
          </cell>
          <cell r="B9769" t="str">
            <v xml:space="preserve">MINIESCAVADEIRA SOBRE ESTEIRAS, POTENCIA LIQUIDA DE *30* HP, PESO OPERACIONAL DE *3.500* KG                                                                                                                                                                                                                                                                                                                                                                                                               </v>
          </cell>
          <cell r="C9769" t="str">
            <v xml:space="preserve">UN    </v>
          </cell>
          <cell r="D9769" t="str">
            <v>241.175,01</v>
          </cell>
        </row>
        <row r="9770">
          <cell r="A9770">
            <v>37521</v>
          </cell>
          <cell r="B9770" t="str">
            <v xml:space="preserve">MINIESCAVADEIRA SOBRE ESTEIRAS, POTENCIA LIQUIDA DE *42* HP, PESO OPERACIONAL DE *4.500* KG                                                                                                                                                                                                                                                                                                                                                                                                               </v>
          </cell>
          <cell r="C9770" t="str">
            <v xml:space="preserve">UN    </v>
          </cell>
          <cell r="D9770" t="str">
            <v>294.233,51</v>
          </cell>
        </row>
        <row r="9771">
          <cell r="A9771">
            <v>37522</v>
          </cell>
          <cell r="B9771" t="str">
            <v xml:space="preserve">MINIESCAVADEIRA SOBRE ESTEIRAS, POTENCIA LIQUIDA DE *42* HP, PESO OPERACIONAL DE *5.300* KG                                                                                                                                                                                                                                                                                                                                                                                                               </v>
          </cell>
          <cell r="C9771" t="str">
            <v xml:space="preserve">UN    </v>
          </cell>
          <cell r="D9771" t="str">
            <v>303.085,76</v>
          </cell>
        </row>
        <row r="9772">
          <cell r="A9772">
            <v>21109</v>
          </cell>
          <cell r="B9772" t="str">
            <v xml:space="preserve">MINUTERIA ELETRONICA COLETIVA COM POTENCIA MAXIMA RESISTIVA PARA LAMPADAS FLUORESCENTES DE *300* W ( 110 V ) / *600* W ( 110 V )                                                                                                                                                                                                                                                                                                                                                                          </v>
          </cell>
          <cell r="C9772" t="str">
            <v xml:space="preserve">UN    </v>
          </cell>
          <cell r="D9772" t="str">
            <v>55,88</v>
          </cell>
        </row>
        <row r="9773">
          <cell r="A9773">
            <v>36800</v>
          </cell>
          <cell r="B9773" t="str">
            <v xml:space="preserve">MISTURADOR BASE PARA CHUVEIRO/BANHEIRA, 1/2 " OU 3/4 ", SOLDAVEL OU ROSCAVEL                                                                                                                                                                                                                                                                                                                                                                                                                              </v>
          </cell>
          <cell r="C9773" t="str">
            <v xml:space="preserve">UN    </v>
          </cell>
          <cell r="D9773" t="str">
            <v>71,08</v>
          </cell>
        </row>
        <row r="9774">
          <cell r="A9774">
            <v>11769</v>
          </cell>
          <cell r="B9774" t="str">
            <v xml:space="preserve">MISTURADOR CROMADO DE MESA BICA BAIXA PARA LAVATORIO (REF 1875)                                                                                                                                                                                                                                                                                                                                                                                                                                           </v>
          </cell>
          <cell r="C9774" t="str">
            <v xml:space="preserve">UN    </v>
          </cell>
          <cell r="D9774" t="str">
            <v>174,21</v>
          </cell>
        </row>
        <row r="9775">
          <cell r="A9775">
            <v>36793</v>
          </cell>
          <cell r="B9775" t="str">
            <v xml:space="preserve">MISTURADOR CROMADO DE PAREDE PARA LAVATORIO (REF 1178)                                                                                                                                                                                                                                                                                                                                                                                                                                                    </v>
          </cell>
          <cell r="C9775" t="str">
            <v xml:space="preserve">UN    </v>
          </cell>
          <cell r="D9775" t="str">
            <v>282,05</v>
          </cell>
        </row>
        <row r="9776">
          <cell r="A9776">
            <v>37546</v>
          </cell>
          <cell r="B9776" t="str">
            <v xml:space="preserve">MISTURADOR DE ARGAMASSA, EIXO HORIZONTAL, CAPACIDADE DE MISTURA 160 KG, MOTOR ELETRICO TRIFASICO 220/380 V, POTENCIA 3 CV                                                                                                                                                                                                                                                                                                                                                                                 </v>
          </cell>
          <cell r="C9776" t="str">
            <v xml:space="preserve">UN    </v>
          </cell>
          <cell r="D9776" t="str">
            <v>10.354,47</v>
          </cell>
        </row>
        <row r="9777">
          <cell r="A9777">
            <v>37544</v>
          </cell>
          <cell r="B9777" t="str">
            <v xml:space="preserve">MISTURADOR DE ARGAMASSA, EIXO HORIZONTAL, CAPACIDADE DE MISTURA 300 KG, MOTOR ELETRICO TRIFASICO 220/380 V, POTENCIA 5 CV                                                                                                                                                                                                                                                                                                                                                                                 </v>
          </cell>
          <cell r="C9777" t="str">
            <v xml:space="preserve">UN    </v>
          </cell>
          <cell r="D9777" t="str">
            <v>10.951,59</v>
          </cell>
        </row>
        <row r="9778">
          <cell r="A9778">
            <v>37545</v>
          </cell>
          <cell r="B9778" t="str">
            <v xml:space="preserve">MISTURADOR DE ARGAMASSA, EIXO HORIZONTAL, CAPACIDADE DE MISTURA 600 KG, MOTOR ELETRICO TRIFASICO 220/380 V, POTENCIA 7,5 CV                                                                                                                                                                                                                                                                                                                                                                               </v>
          </cell>
          <cell r="C9778" t="str">
            <v xml:space="preserve">UN    </v>
          </cell>
          <cell r="D9778" t="str">
            <v>13.030,92</v>
          </cell>
        </row>
        <row r="9779">
          <cell r="A9779">
            <v>11771</v>
          </cell>
          <cell r="B9779" t="str">
            <v xml:space="preserve">MISTURADOR DE PAREDE CROMADO PARA COZINHA BICA MOVEL COM AREJADOR (REF 1258)                                                                                                                                                                                                                                                                                                                                                                                                                              </v>
          </cell>
          <cell r="C9779" t="str">
            <v xml:space="preserve">UN    </v>
          </cell>
          <cell r="D9779" t="str">
            <v>216,08</v>
          </cell>
        </row>
        <row r="9780">
          <cell r="A9780">
            <v>39919</v>
          </cell>
          <cell r="B9780" t="str">
            <v xml:space="preserve">MISTURADOR DUPLO HORIZONTAL DE ALTA TURBULENCIA, CAPACIDADE / VOLUME 2 X 500 LITROS, MOTORES ELETRICOS MINIMO 5 CV CADA,  PARA NATA CIMENTO, ARGAMASSA E OUTROS                                                                                                                                                                                                                                                                                                                                           </v>
          </cell>
          <cell r="C9780" t="str">
            <v xml:space="preserve">UN    </v>
          </cell>
          <cell r="D9780" t="str">
            <v>51.829,84</v>
          </cell>
        </row>
        <row r="9781">
          <cell r="A9781">
            <v>38385</v>
          </cell>
          <cell r="B9781" t="str">
            <v xml:space="preserve">MISTURADOR MANUAL DE TINTAS PARA FURADEIRA, HASTE METALICA *60* CM, COM HELICE  (MEXEDOR DE TINTA)                                                                                                                                                                                                                                                                                                                                                                                                        </v>
          </cell>
          <cell r="C9781" t="str">
            <v xml:space="preserve">UN    </v>
          </cell>
          <cell r="D9781" t="str">
            <v>34,23</v>
          </cell>
        </row>
        <row r="9782">
          <cell r="A9782">
            <v>37587</v>
          </cell>
          <cell r="B9782" t="str">
            <v xml:space="preserve">MISTURADOR MONOCOMANDO PARA CHUVEIRO, BASE BRUTA E ACABAMENTO CROMADO                                                                                                                                                                                                                                                                                                                                                                                                                                     </v>
          </cell>
          <cell r="C9782" t="str">
            <v xml:space="preserve">UN    </v>
          </cell>
          <cell r="D9782" t="str">
            <v>196,54</v>
          </cell>
        </row>
        <row r="9783">
          <cell r="A9783">
            <v>11571</v>
          </cell>
          <cell r="B9783" t="str">
            <v xml:space="preserve">MOLA AEREA FECHA PORTA, PARA PORTAS COM LARGURA ACIMA DE 110 CM                                                                                                                                                                                                                                                                                                                                                                                                                                           </v>
          </cell>
          <cell r="C9783" t="str">
            <v xml:space="preserve">UN    </v>
          </cell>
          <cell r="D9783" t="str">
            <v>200,31</v>
          </cell>
        </row>
        <row r="9784">
          <cell r="A9784">
            <v>11561</v>
          </cell>
          <cell r="B9784" t="str">
            <v xml:space="preserve">MOLA AEREA FECHA PORTA, PARA PORTAS COM LARGURA ATE 110 CM                                                                                                                                                                                                                                                                                                                                                                                                                                                </v>
          </cell>
          <cell r="C9784" t="str">
            <v xml:space="preserve">UN    </v>
          </cell>
          <cell r="D9784" t="str">
            <v>154,92</v>
          </cell>
        </row>
        <row r="9785">
          <cell r="A9785">
            <v>11560</v>
          </cell>
          <cell r="B9785" t="str">
            <v xml:space="preserve">MOLA AEREA FECHA PORTA, PARA PORTAS COM LARGURA ATE 95 CM                                                                                                                                                                                                                                                                                                                                                                                                                                                 </v>
          </cell>
          <cell r="C9785" t="str">
            <v xml:space="preserve">UN    </v>
          </cell>
          <cell r="D9785" t="str">
            <v>131,86</v>
          </cell>
        </row>
        <row r="9786">
          <cell r="A9786">
            <v>11499</v>
          </cell>
          <cell r="B9786" t="str">
            <v xml:space="preserve">MOLA HIDRAULICA DE PISO P/ VIDRO TEMPERADO 10MM                                                                                                                                                                                                                                                                                                                                                                                                                                                           </v>
          </cell>
          <cell r="C9786" t="str">
            <v xml:space="preserve">UN    </v>
          </cell>
          <cell r="D9786" t="str">
            <v>1.303,57</v>
          </cell>
        </row>
        <row r="9787">
          <cell r="A9787">
            <v>34761</v>
          </cell>
          <cell r="B9787" t="str">
            <v xml:space="preserve">MONTADOR DE ELETROELETRONICOS                                                                                                                                                                                                                                                                                                                                                                                                                                                                             </v>
          </cell>
          <cell r="C9787" t="str">
            <v xml:space="preserve">H     </v>
          </cell>
          <cell r="D9787" t="str">
            <v>16,53</v>
          </cell>
        </row>
        <row r="9788">
          <cell r="A9788">
            <v>40924</v>
          </cell>
          <cell r="B9788" t="str">
            <v xml:space="preserve">MONTADOR DE ELETROELETRONICOS (MENSALISTA)                                                                                                                                                                                                                                                                                                                                                                                                                                                                </v>
          </cell>
          <cell r="C9788" t="str">
            <v xml:space="preserve">MES   </v>
          </cell>
          <cell r="D9788" t="str">
            <v>2.907,67</v>
          </cell>
        </row>
        <row r="9789">
          <cell r="A9789">
            <v>25957</v>
          </cell>
          <cell r="B9789" t="str">
            <v xml:space="preserve">MONTADOR DE ESTRUTURAS METALICAS                                                                                                                                                                                                                                                                                                                                                                                                                                                                          </v>
          </cell>
          <cell r="C9789" t="str">
            <v xml:space="preserve">H     </v>
          </cell>
          <cell r="D9789" t="str">
            <v>18,75</v>
          </cell>
        </row>
        <row r="9790">
          <cell r="A9790">
            <v>40983</v>
          </cell>
          <cell r="B9790" t="str">
            <v xml:space="preserve">MONTADOR DE ESTRUTURAS METALICAS (MENSALISTA)                                                                                                                                                                                                                                                                                                                                                                                                                                                             </v>
          </cell>
          <cell r="C9790" t="str">
            <v xml:space="preserve">MES   </v>
          </cell>
          <cell r="D9790" t="str">
            <v>3.297,05</v>
          </cell>
        </row>
        <row r="9791">
          <cell r="A9791">
            <v>2437</v>
          </cell>
          <cell r="B9791" t="str">
            <v xml:space="preserve">MONTADOR DE MAQUINAS                                                                                                                                                                                                                                                                                                                                                                                                                                                                                      </v>
          </cell>
          <cell r="C9791" t="str">
            <v xml:space="preserve">H     </v>
          </cell>
          <cell r="D9791" t="str">
            <v>25,19</v>
          </cell>
        </row>
        <row r="9792">
          <cell r="A9792">
            <v>40921</v>
          </cell>
          <cell r="B9792" t="str">
            <v xml:space="preserve">MONTADOR DE MAQUINAS (MENSALISTA)                                                                                                                                                                                                                                                                                                                                                                                                                                                                         </v>
          </cell>
          <cell r="C9792" t="str">
            <v xml:space="preserve">MES   </v>
          </cell>
          <cell r="D9792" t="str">
            <v>4.427,49</v>
          </cell>
        </row>
        <row r="9793">
          <cell r="A9793">
            <v>40534</v>
          </cell>
          <cell r="B9793" t="str">
            <v xml:space="preserve">MONTANTE EM BARRA CHATA ACO GALVANIZADO, *65 X 8* MM, ALTURA *1420* MM, PINTURA ELETROSTATICA, COR PRETA                                                                                                                                                                                                                                                                                                                                                                                                  </v>
          </cell>
          <cell r="C9793" t="str">
            <v xml:space="preserve">UN    </v>
          </cell>
          <cell r="D9793" t="str">
            <v>219,22</v>
          </cell>
        </row>
        <row r="9794">
          <cell r="A9794">
            <v>14252</v>
          </cell>
          <cell r="B9794" t="str">
            <v xml:space="preserve">MOTOBOMBA AUTOESCORVANTE MOTOR A GASOLINA, POTENCIA 6,0HP, BOCAIS 3" X 3", HM/Q = 5 MCA / 24 M3/H A 52,5 MCA / 5,0 M3/H                                                                                                                                                                                                                                                                                                                                                                                   </v>
          </cell>
          <cell r="C9794" t="str">
            <v xml:space="preserve">UN    </v>
          </cell>
          <cell r="D9794" t="str">
            <v>1.843,81</v>
          </cell>
        </row>
        <row r="9795">
          <cell r="A9795">
            <v>730</v>
          </cell>
          <cell r="B9795" t="str">
            <v xml:space="preserve">MOTOBOMBA AUTOESCORVANTE MOTOR ELETRICO TRIFASICO 7,4HP BOCA DIAMETRO DE SUCCAO X RECLAQUE: 2"X2", HM/ Q = 10 M / 73,5 M3/H A 28 M / 8,2 M3 /H                                                                                                                                                                                                                                                                                                                                                            </v>
          </cell>
          <cell r="C9795" t="str">
            <v xml:space="preserve">UN    </v>
          </cell>
          <cell r="D9795" t="str">
            <v>4.926,33</v>
          </cell>
        </row>
        <row r="9796">
          <cell r="A9796">
            <v>723</v>
          </cell>
          <cell r="B9796" t="str">
            <v xml:space="preserve">MOTOBOMBA AUTOESCORVANTE POTENCIA 5,42 HP, BOCAIS SUCCAO X RECALQUE 2" X 2", A GASOLINA, DIAMETRO DO ROTOR 122 MM HM/Q = 6 MCA / 33,0 M3/H A 28 MCA / 8,0 M3/H                                                                                                                                                                                                                                                                                                                                            </v>
          </cell>
          <cell r="C9796" t="str">
            <v xml:space="preserve">UN    </v>
          </cell>
          <cell r="D9796" t="str">
            <v>2.448,56</v>
          </cell>
        </row>
        <row r="9797">
          <cell r="A9797">
            <v>36502</v>
          </cell>
          <cell r="B9797" t="str">
            <v xml:space="preserve">MOTOBOMBA CENTRIFUGA, MOTOR A GASOLINA, POTENCIA 5,42 HP, BOCAIS 1 1/2" X 1", DIAMETRO ROTOR 143 MM HM/Q = 6 MCA / 16,8 M3/H A 38 MCA / 6,6 M3/H                                                                                                                                                                                                                                                                                                                                                          </v>
          </cell>
          <cell r="C9797" t="str">
            <v xml:space="preserve">UN    </v>
          </cell>
          <cell r="D9797" t="str">
            <v>2.301,35</v>
          </cell>
        </row>
        <row r="9798">
          <cell r="A9798">
            <v>36503</v>
          </cell>
          <cell r="B9798" t="str">
            <v xml:space="preserve">MOTOBOMBA TRASH (PARA AGUA SUJA) AUTO ESCORVANTE, MOTOR GASOLINA DE 6,41 HP, DIAMETROS DE SUCCAO X RECALQUE: 3" X 3", HM/Q: 10/60 A 23/0                                                                                                                                                                                                                                                                                                                                                                  </v>
          </cell>
          <cell r="C9798" t="str">
            <v xml:space="preserve">UN    </v>
          </cell>
          <cell r="D9798" t="str">
            <v>2.837,84</v>
          </cell>
        </row>
        <row r="9799">
          <cell r="A9799">
            <v>4090</v>
          </cell>
          <cell r="B9799" t="str">
            <v xml:space="preserve">MOTONIVELADORA POTENCIA BASICA LIQUIDA (PRIMEIRA MARCHA) 125 HP , PESO BRUTO 13843 KG, LARGURA DA LAMINA DE 3,7 M                                                                                                                                                                                                                                                                                                                                                                                         </v>
          </cell>
          <cell r="C9799" t="str">
            <v xml:space="preserve">UN    </v>
          </cell>
          <cell r="D9799" t="str">
            <v>636.500,00</v>
          </cell>
        </row>
        <row r="9800">
          <cell r="A9800">
            <v>13227</v>
          </cell>
          <cell r="B9800" t="str">
            <v xml:space="preserve">MOTONIVELADORA POTENCIA BASICA LIQUIDA (PRIMEIRA MARCHA) 171 HP, PESO BRUTO 14768 KG, LARGURA DA LAMINA DE 3,7 M                                                                                                                                                                                                                                                                                                                                                                                          </v>
          </cell>
          <cell r="C9800" t="str">
            <v xml:space="preserve">UN    </v>
          </cell>
          <cell r="D9800" t="str">
            <v>790.930,62</v>
          </cell>
        </row>
        <row r="9801">
          <cell r="A9801">
            <v>10597</v>
          </cell>
          <cell r="B9801" t="str">
            <v xml:space="preserve">MOTONIVELADORA POTENCIA BASICA LIQUIDA (PRIMEIRA MARCHA) 186 HP, PESO BRUTO 15785 KG, LARGURA DA LAMINA DE 4,3 M                                                                                                                                                                                                                                                                                                                                                                                          </v>
          </cell>
          <cell r="C9801" t="str">
            <v xml:space="preserve">UN    </v>
          </cell>
          <cell r="D9801" t="str">
            <v>832.556,51</v>
          </cell>
        </row>
        <row r="9802">
          <cell r="A9802">
            <v>39628</v>
          </cell>
          <cell r="B9802" t="str">
            <v xml:space="preserve">MOTOR A DIESEL PARA VIBRADOR DE IMERSAO, DE *4,7* CV                                                                                                                                                                                                                                                                                                                                                                                                                                                      </v>
          </cell>
          <cell r="C9802" t="str">
            <v xml:space="preserve">UN    </v>
          </cell>
          <cell r="D9802" t="str">
            <v>2.503,56</v>
          </cell>
        </row>
        <row r="9803">
          <cell r="A9803">
            <v>39404</v>
          </cell>
          <cell r="B9803" t="str">
            <v xml:space="preserve">MOTOR A GASOLINA PARA VIBRADOR DE IMERSAO, 4 TEMPOS, DE 5,5 CV                                                                                                                                                                                                                                                                                                                                                                                                                                            </v>
          </cell>
          <cell r="C9803" t="str">
            <v xml:space="preserve">UN    </v>
          </cell>
          <cell r="D9803" t="str">
            <v>1.241,43</v>
          </cell>
        </row>
        <row r="9804">
          <cell r="A9804">
            <v>39402</v>
          </cell>
          <cell r="B9804" t="str">
            <v xml:space="preserve">MOTOR ELETRICO PARA VIBRADOR DE IMERSAO, DE 2 CV, MONOFASICO, 110/220 V                                                                                                                                                                                                                                                                                                                                                                                                                                   </v>
          </cell>
          <cell r="C9804" t="str">
            <v xml:space="preserve">UN    </v>
          </cell>
          <cell r="D9804" t="str">
            <v>1.022,70</v>
          </cell>
        </row>
        <row r="9805">
          <cell r="A9805">
            <v>39403</v>
          </cell>
          <cell r="B9805" t="str">
            <v xml:space="preserve">MOTOR ELETRICO PARA VIBRADOR DE IMERSAO, DE 2 CV, TRIFASICO, 220/380 V                                                                                                                                                                                                                                                                                                                                                                                                                                    </v>
          </cell>
          <cell r="C9805" t="str">
            <v xml:space="preserve">UN    </v>
          </cell>
          <cell r="D9805" t="str">
            <v>1.000,46</v>
          </cell>
        </row>
        <row r="9806">
          <cell r="A9806">
            <v>4093</v>
          </cell>
          <cell r="B9806" t="str">
            <v xml:space="preserve">MOTORISTA DE CAMINHAO                                                                                                                                                                                                                                                                                                                                                                                                                                                                                     </v>
          </cell>
          <cell r="C9806" t="str">
            <v xml:space="preserve">H     </v>
          </cell>
          <cell r="D9806" t="str">
            <v>18,04</v>
          </cell>
        </row>
        <row r="9807">
          <cell r="A9807">
            <v>10512</v>
          </cell>
          <cell r="B9807" t="str">
            <v xml:space="preserve">MOTORISTA DE CAMINHAO (MENSALISTA)                                                                                                                                                                                                                                                                                                                                                                                                                                                                        </v>
          </cell>
          <cell r="C9807" t="str">
            <v xml:space="preserve">MES   </v>
          </cell>
          <cell r="D9807" t="str">
            <v>3.856,83</v>
          </cell>
        </row>
        <row r="9808">
          <cell r="A9808">
            <v>20020</v>
          </cell>
          <cell r="B9808" t="str">
            <v xml:space="preserve">MOTORISTA DE CAMINHAO-BASCULANTE                                                                                                                                                                                                                                                                                                                                                                                                                                                                          </v>
          </cell>
          <cell r="C9808" t="str">
            <v xml:space="preserve">H     </v>
          </cell>
          <cell r="D9808" t="str">
            <v>17,02</v>
          </cell>
        </row>
        <row r="9809">
          <cell r="A9809">
            <v>41038</v>
          </cell>
          <cell r="B9809" t="str">
            <v xml:space="preserve">MOTORISTA DE CAMINHAO-BASCULANTE (MENSALISTA)                                                                                                                                                                                                                                                                                                                                                                                                                                                             </v>
          </cell>
          <cell r="C9809" t="str">
            <v xml:space="preserve">MES   </v>
          </cell>
          <cell r="D9809" t="str">
            <v>3.637,97</v>
          </cell>
        </row>
        <row r="9810">
          <cell r="A9810">
            <v>4094</v>
          </cell>
          <cell r="B9810" t="str">
            <v xml:space="preserve">MOTORISTA DE CAMINHAO-CARRETA                                                                                                                                                                                                                                                                                                                                                                                                                                                                             </v>
          </cell>
          <cell r="C9810" t="str">
            <v xml:space="preserve">H     </v>
          </cell>
          <cell r="D9810" t="str">
            <v>24,11</v>
          </cell>
        </row>
        <row r="9811">
          <cell r="A9811">
            <v>40988</v>
          </cell>
          <cell r="B9811" t="str">
            <v xml:space="preserve">MOTORISTA DE CAMINHAO-CARRETA (MENSALISTA)                                                                                                                                                                                                                                                                                                                                                                                                                                                                </v>
          </cell>
          <cell r="C9811" t="str">
            <v xml:space="preserve">MES   </v>
          </cell>
          <cell r="D9811" t="str">
            <v>5.150,54</v>
          </cell>
        </row>
        <row r="9812">
          <cell r="A9812">
            <v>4095</v>
          </cell>
          <cell r="B9812" t="str">
            <v xml:space="preserve">MOTORISTA DE CARRO DE PASSEIO                                                                                                                                                                                                                                                                                                                                                                                                                                                                             </v>
          </cell>
          <cell r="C9812" t="str">
            <v xml:space="preserve">H     </v>
          </cell>
          <cell r="D9812" t="str">
            <v>12,40</v>
          </cell>
        </row>
        <row r="9813">
          <cell r="A9813">
            <v>40990</v>
          </cell>
          <cell r="B9813" t="str">
            <v xml:space="preserve">MOTORISTA DE CARRO DE PASSEIO (MENSALISTA)                                                                                                                                                                                                                                                                                                                                                                                                                                                                </v>
          </cell>
          <cell r="C9813" t="str">
            <v xml:space="preserve">MES   </v>
          </cell>
          <cell r="D9813" t="str">
            <v>2.706,98</v>
          </cell>
        </row>
        <row r="9814">
          <cell r="A9814">
            <v>4097</v>
          </cell>
          <cell r="B9814" t="str">
            <v xml:space="preserve">MOTORISTA DE ONIBUS / MICRO-ONIBUS                                                                                                                                                                                                                                                                                                                                                                                                                                                                        </v>
          </cell>
          <cell r="C9814" t="str">
            <v xml:space="preserve">H     </v>
          </cell>
          <cell r="D9814" t="str">
            <v>20,31</v>
          </cell>
        </row>
        <row r="9815">
          <cell r="A9815">
            <v>40994</v>
          </cell>
          <cell r="B9815" t="str">
            <v xml:space="preserve">MOTORISTA DE ONIBUS / MICRO-ONIBUS (MENSALISTA)                                                                                                                                                                                                                                                                                                                                                                                                                                                           </v>
          </cell>
          <cell r="C9815" t="str">
            <v xml:space="preserve">MES   </v>
          </cell>
          <cell r="D9815" t="str">
            <v>4.431,75</v>
          </cell>
        </row>
        <row r="9816">
          <cell r="A9816">
            <v>4096</v>
          </cell>
          <cell r="B9816" t="str">
            <v xml:space="preserve">MOTORISTA OPERADOR DE CAMINHAO COM MUNCK                                                                                                                                                                                                                                                                                                                                                                                                                                                                  </v>
          </cell>
          <cell r="C9816" t="str">
            <v xml:space="preserve">H     </v>
          </cell>
          <cell r="D9816" t="str">
            <v>12,94</v>
          </cell>
        </row>
        <row r="9817">
          <cell r="A9817">
            <v>40992</v>
          </cell>
          <cell r="B9817" t="str">
            <v xml:space="preserve">MOTORISTA OPERADOR DE CAMINHAO COM MUNCK (MENSALISTA)                                                                                                                                                                                                                                                                                                                                                                                                                                                     </v>
          </cell>
          <cell r="C9817" t="str">
            <v xml:space="preserve">MES   </v>
          </cell>
          <cell r="D9817" t="str">
            <v>2.822,38</v>
          </cell>
        </row>
        <row r="9818">
          <cell r="A9818">
            <v>13955</v>
          </cell>
          <cell r="B9818" t="str">
            <v xml:space="preserve">MOTOSSERRA PORTATIL COM MOTOR A GASOLINA DE *60* CC                                                                                                                                                                                                                                                                                                                                                                                                                                                       </v>
          </cell>
          <cell r="C9818" t="str">
            <v xml:space="preserve">UN    </v>
          </cell>
          <cell r="D9818" t="str">
            <v>2.522,15</v>
          </cell>
        </row>
        <row r="9819">
          <cell r="A9819">
            <v>4114</v>
          </cell>
          <cell r="B9819" t="str">
            <v xml:space="preserve">MOURAO CONCRETO CURVO, SECAO "T", H = 2,80 M + CURVA COM 0,45 M, COM FUROS PARA FIOS                                                                                                                                                                                                                                                                                                                                                                                                                      </v>
          </cell>
          <cell r="C9819" t="str">
            <v xml:space="preserve">UN    </v>
          </cell>
          <cell r="D9819" t="str">
            <v>68,20</v>
          </cell>
        </row>
        <row r="9820">
          <cell r="A9820">
            <v>36797</v>
          </cell>
          <cell r="B9820" t="str">
            <v xml:space="preserve">MOURAO DE CONCRETO CURVO,10 X 10 CM, H= *2,60* M + CURVA DE 0,40 M                                                                                                                                                                                                                                                                                                                                                                                                                                        </v>
          </cell>
          <cell r="C9820" t="str">
            <v xml:space="preserve">UN    </v>
          </cell>
          <cell r="D9820" t="str">
            <v>59,64</v>
          </cell>
        </row>
        <row r="9821">
          <cell r="A9821">
            <v>4107</v>
          </cell>
          <cell r="B9821" t="str">
            <v xml:space="preserve">MOURAO DE CONCRETO RETO, *10 X 10* CM, H= 2,30 M                                                                                                                                                                                                                                                                                                                                                                                                                                                          </v>
          </cell>
          <cell r="C9821" t="str">
            <v xml:space="preserve">UN    </v>
          </cell>
          <cell r="D9821" t="str">
            <v>57,43</v>
          </cell>
        </row>
        <row r="9822">
          <cell r="A9822">
            <v>36799</v>
          </cell>
          <cell r="B9822" t="str">
            <v xml:space="preserve">MOURAO DE CONCRETO RETO, TIPO ESTICADOR, *10 X 10* CM, H= 2,50 M                                                                                                                                                                                                                                                                                                                                                                                                                                          </v>
          </cell>
          <cell r="C9822" t="str">
            <v xml:space="preserve">UN    </v>
          </cell>
          <cell r="D9822" t="str">
            <v>54,83</v>
          </cell>
        </row>
        <row r="9823">
          <cell r="A9823">
            <v>4108</v>
          </cell>
          <cell r="B9823" t="str">
            <v xml:space="preserve">MOURAO DE CONCRETO RETO, 10 X 10 CM, H= 2,00 M                                                                                                                                                                                                                                                                                                                                                                                                                                                            </v>
          </cell>
          <cell r="C9823" t="str">
            <v xml:space="preserve">UN    </v>
          </cell>
          <cell r="D9823" t="str">
            <v>46,17</v>
          </cell>
        </row>
        <row r="9824">
          <cell r="A9824">
            <v>4102</v>
          </cell>
          <cell r="B9824" t="str">
            <v xml:space="preserve">MOURAO DE CONCRETO RETO, 10 X 10 CM, H= 3,00 M                                                                                                                                                                                                                                                                                                                                                                                                                                                            </v>
          </cell>
          <cell r="C9824" t="str">
            <v xml:space="preserve">UN    </v>
          </cell>
          <cell r="D9824" t="str">
            <v>68,69</v>
          </cell>
        </row>
        <row r="9825">
          <cell r="A9825">
            <v>10826</v>
          </cell>
          <cell r="B9825" t="str">
            <v xml:space="preserve">MUDA DE ARBUSTO FLORIFERO, CLUSIA/GARDENIA/MOREIA BRANCA/ AZALEIA OU EQUIVALENTE DA REGIAO, H= *50 A 70* CM                                                                                                                                                                                                                                                                                                                                                                                               </v>
          </cell>
          <cell r="C9825" t="str">
            <v xml:space="preserve">UN    </v>
          </cell>
          <cell r="D9825" t="str">
            <v>20,97</v>
          </cell>
        </row>
        <row r="9826">
          <cell r="A9826">
            <v>365</v>
          </cell>
          <cell r="B9826" t="str">
            <v xml:space="preserve">MUDA DE ARBUSTO FOLHAGEM, SANSAO-DO-CAMPO OU EQUIVALENTE DA REGIAO, H= *50 A 70* CM                                                                                                                                                                                                                                                                                                                                                                                                                       </v>
          </cell>
          <cell r="C9826" t="str">
            <v xml:space="preserve">UN    </v>
          </cell>
          <cell r="D9826" t="str">
            <v>13,00</v>
          </cell>
        </row>
        <row r="9827">
          <cell r="A9827">
            <v>38639</v>
          </cell>
          <cell r="B9827" t="str">
            <v xml:space="preserve">MUDA DE ARBUSTO, BUXINHO, H= *50* M                                                                                                                                                                                                                                                                                                                                                                                                                                                                       </v>
          </cell>
          <cell r="C9827" t="str">
            <v xml:space="preserve">UN    </v>
          </cell>
          <cell r="D9827" t="str">
            <v>50,34</v>
          </cell>
        </row>
        <row r="9828">
          <cell r="A9828">
            <v>38640</v>
          </cell>
          <cell r="B9828" t="str">
            <v xml:space="preserve">MUDA DE ARBUSTO, PINGO DE OURO/ VIOLETEIRA, H = *10 A 20* CM                                                                                                                                                                                                                                                                                                                                                                                                                                              </v>
          </cell>
          <cell r="C9828" t="str">
            <v xml:space="preserve">UN    </v>
          </cell>
          <cell r="D9828" t="str">
            <v>0,75</v>
          </cell>
        </row>
        <row r="9829">
          <cell r="A9829">
            <v>358</v>
          </cell>
          <cell r="B9829" t="str">
            <v xml:space="preserve">MUDA DE ARVORE ORNAMENTAL, OITI/AROEIRA SALSA/ANGICO/IPE/JACARANDA OU EQUIVALENTE  DA REGIAO, H= *1* M                                                                                                                                                                                                                                                                                                                                                                                                    </v>
          </cell>
          <cell r="C9829" t="str">
            <v xml:space="preserve">UN    </v>
          </cell>
          <cell r="D9829" t="str">
            <v>15,52</v>
          </cell>
        </row>
        <row r="9830">
          <cell r="A9830">
            <v>359</v>
          </cell>
          <cell r="B9830" t="str">
            <v xml:space="preserve">MUDA DE ARVORE ORNAMENTAL, OITI/AROEIRA SALSA/ANGICO/IPE/JACARANDA OU EQUIVALENTE  DA REGIAO, H= *2* M                                                                                                                                                                                                                                                                                                                                                                                                    </v>
          </cell>
          <cell r="C9830" t="str">
            <v xml:space="preserve">UN    </v>
          </cell>
          <cell r="D9830" t="str">
            <v>31,88</v>
          </cell>
        </row>
        <row r="9831">
          <cell r="A9831">
            <v>38641</v>
          </cell>
          <cell r="B9831" t="str">
            <v xml:space="preserve">MUDA DE PALMEIRA, ARECA, H= *1,50* CM                                                                                                                                                                                                                                                                                                                                                                                                                                                                     </v>
          </cell>
          <cell r="C9831" t="str">
            <v xml:space="preserve">UN    </v>
          </cell>
          <cell r="D9831" t="str">
            <v>31,46</v>
          </cell>
        </row>
        <row r="9832">
          <cell r="A9832">
            <v>360</v>
          </cell>
          <cell r="B9832" t="str">
            <v xml:space="preserve">MUDA DE RASTEIRA/FORRACAO, AMENDOIM RASTEIRO/ONZE HORAS/AZULZINHA/IMPATIENS OU EQUIVALENTE DA REGIAO                                                                                                                                                                                                                                                                                                                                                                                                      </v>
          </cell>
          <cell r="C9832" t="str">
            <v xml:space="preserve">UN    </v>
          </cell>
          <cell r="D9832" t="str">
            <v>0,73</v>
          </cell>
        </row>
        <row r="9833">
          <cell r="A9833">
            <v>4127</v>
          </cell>
          <cell r="B9833" t="str">
            <v xml:space="preserve">MUFLA TERMINAL PRIMARIA UNIPOLAR USO EXTERNO PARA CABO 25/70MM2 ISOL, 3,6/6KV EM EPR - BORRACHA DE SILICONE                                                                                                                                                                                                                                                                                                                                                                                               </v>
          </cell>
          <cell r="C9833" t="str">
            <v xml:space="preserve">UN    </v>
          </cell>
          <cell r="D9833" t="str">
            <v>210,82</v>
          </cell>
        </row>
        <row r="9834">
          <cell r="A9834">
            <v>4154</v>
          </cell>
          <cell r="B9834" t="str">
            <v xml:space="preserve">MUFLA TERMINAL PRIMARIA UNIPOLAR USO INTERNO PARA CABO 25/70MM2 ISOL 6/10KV EM EPR- BORRACHA DE SILICONE                                                                                                                                                                                                                                                                                                                                                                                                  </v>
          </cell>
          <cell r="C9834" t="str">
            <v xml:space="preserve">UN    </v>
          </cell>
          <cell r="D9834" t="str">
            <v>257,57</v>
          </cell>
        </row>
        <row r="9835">
          <cell r="A9835">
            <v>4168</v>
          </cell>
          <cell r="B9835" t="str">
            <v xml:space="preserve">MUFLA TERMINAL PRIMARIA UNIPOLAR USO INTERNO PARA CABO 35/120MM2 ISOLACAO 15/25KV EM EPR - BORRACHA DE SILICONE                                                                                                                                                                                                                                                                                                                                                                                           </v>
          </cell>
          <cell r="C9835" t="str">
            <v xml:space="preserve">UN    </v>
          </cell>
          <cell r="D9835" t="str">
            <v>272,02</v>
          </cell>
        </row>
        <row r="9836">
          <cell r="A9836">
            <v>4161</v>
          </cell>
          <cell r="B9836" t="str">
            <v xml:space="preserve">MUFLA TERMINAL PRIMARIA UNIPOLAR USO INTERNO PARA CABO 35/70MM2 ISOLACAO 8,7/15KV EM EPR - BORRACHA DE SILICONE                                                                                                                                                                                                                                                                                                                                                                                           </v>
          </cell>
          <cell r="C9836" t="str">
            <v xml:space="preserve">UN    </v>
          </cell>
          <cell r="D9836" t="str">
            <v>261,82</v>
          </cell>
        </row>
        <row r="9837">
          <cell r="A9837">
            <v>42430</v>
          </cell>
          <cell r="B9837" t="str">
            <v xml:space="preserve">MULTIEXERCITADOR COM SEIS FUNCOES, EM TUBO DE ACO CARBONO, PINTURA NO PROCESSO ELETROSTATICO - EQUIPAMENTO DE GINASTICA PARA ACADEMIA AO AR LIVRE / ACADEMIA DA TERCEIRA IDADE - ATI                                                                                                                                                                                                                                                                                                                      </v>
          </cell>
          <cell r="C9837" t="str">
            <v xml:space="preserve">UN    </v>
          </cell>
          <cell r="D9837" t="str">
            <v>3.654,84</v>
          </cell>
        </row>
        <row r="9838">
          <cell r="A9838">
            <v>4214</v>
          </cell>
          <cell r="B9838" t="str">
            <v xml:space="preserve">NIPEL PVC, ROSCAVEL, 1 1/2",  AGUA FRIA PREDIAL                                                                                                                                                                                                                                                                                                                                                                                                                                                           </v>
          </cell>
          <cell r="C9838" t="str">
            <v xml:space="preserve">UN    </v>
          </cell>
          <cell r="D9838" t="str">
            <v>5,75</v>
          </cell>
        </row>
        <row r="9839">
          <cell r="A9839">
            <v>4215</v>
          </cell>
          <cell r="B9839" t="str">
            <v xml:space="preserve">NIPEL PVC, ROSCAVEL, 1 1/4",  AGUA FRIA PREDIAL                                                                                                                                                                                                                                                                                                                                                                                                                                                           </v>
          </cell>
          <cell r="C9839" t="str">
            <v xml:space="preserve">UN    </v>
          </cell>
          <cell r="D9839" t="str">
            <v>3,78</v>
          </cell>
        </row>
        <row r="9840">
          <cell r="A9840">
            <v>4210</v>
          </cell>
          <cell r="B9840" t="str">
            <v xml:space="preserve">NIPEL PVC, ROSCAVEL, 1/2",  AGUA FRIA PREDIAL                                                                                                                                                                                                                                                                                                                                                                                                                                                             </v>
          </cell>
          <cell r="C9840" t="str">
            <v xml:space="preserve">UN    </v>
          </cell>
          <cell r="D9840" t="str">
            <v>0,63</v>
          </cell>
        </row>
        <row r="9841">
          <cell r="A9841">
            <v>4212</v>
          </cell>
          <cell r="B9841" t="str">
            <v xml:space="preserve">NIPEL PVC, ROSCAVEL, 1",  AGUA FRIA PREDIAL                                                                                                                                                                                                                                                                                                                                                                                                                                                               </v>
          </cell>
          <cell r="C9841" t="str">
            <v xml:space="preserve">UN    </v>
          </cell>
          <cell r="D9841" t="str">
            <v>1,83</v>
          </cell>
        </row>
        <row r="9842">
          <cell r="A9842">
            <v>4213</v>
          </cell>
          <cell r="B9842" t="str">
            <v xml:space="preserve">NIPEL PVC, ROSCAVEL, 2",  AGUA FRIA PREDIAL                                                                                                                                                                                                                                                                                                                                                                                                                                                               </v>
          </cell>
          <cell r="C9842" t="str">
            <v xml:space="preserve">UN    </v>
          </cell>
          <cell r="D9842" t="str">
            <v>8,17</v>
          </cell>
        </row>
        <row r="9843">
          <cell r="A9843">
            <v>4211</v>
          </cell>
          <cell r="B9843" t="str">
            <v xml:space="preserve">NIPEL PVC, ROSCAVEL, 3/4",  AGUA FRIA PREDIAL                                                                                                                                                                                                                                                                                                                                                                                                                                                             </v>
          </cell>
          <cell r="C9843" t="str">
            <v xml:space="preserve">UN    </v>
          </cell>
          <cell r="D9843" t="str">
            <v>0,91</v>
          </cell>
        </row>
        <row r="9844">
          <cell r="A9844">
            <v>4209</v>
          </cell>
          <cell r="B9844" t="str">
            <v xml:space="preserve">NIPLE DE FERRO GALVANIZADO, COM ROSCA BSP, DE 1 1/2"                                                                                                                                                                                                                                                                                                                                                                                                                                                      </v>
          </cell>
          <cell r="C9844" t="str">
            <v xml:space="preserve">UN    </v>
          </cell>
          <cell r="D9844" t="str">
            <v>13,78</v>
          </cell>
        </row>
        <row r="9845">
          <cell r="A9845">
            <v>4180</v>
          </cell>
          <cell r="B9845" t="str">
            <v xml:space="preserve">NIPLE DE FERRO GALVANIZADO, COM ROSCA BSP, DE 1 1/4"                                                                                                                                                                                                                                                                                                                                                                                                                                                      </v>
          </cell>
          <cell r="C9845" t="str">
            <v xml:space="preserve">UN    </v>
          </cell>
          <cell r="D9845" t="str">
            <v>10,37</v>
          </cell>
        </row>
        <row r="9846">
          <cell r="A9846">
            <v>4177</v>
          </cell>
          <cell r="B9846" t="str">
            <v xml:space="preserve">NIPLE DE FERRO GALVANIZADO, COM ROSCA BSP, DE 1/2"                                                                                                                                                                                                                                                                                                                                                                                                                                                        </v>
          </cell>
          <cell r="C9846" t="str">
            <v xml:space="preserve">UN    </v>
          </cell>
          <cell r="D9846" t="str">
            <v>3,44</v>
          </cell>
        </row>
        <row r="9847">
          <cell r="A9847">
            <v>4179</v>
          </cell>
          <cell r="B9847" t="str">
            <v xml:space="preserve">NIPLE DE FERRO GALVANIZADO, COM ROSCA BSP, DE 1"                                                                                                                                                                                                                                                                                                                                                                                                                                                          </v>
          </cell>
          <cell r="C9847" t="str">
            <v xml:space="preserve">UN    </v>
          </cell>
          <cell r="D9847" t="str">
            <v>7,04</v>
          </cell>
        </row>
        <row r="9848">
          <cell r="A9848">
            <v>4208</v>
          </cell>
          <cell r="B9848" t="str">
            <v xml:space="preserve">NIPLE DE FERRO GALVANIZADO, COM ROSCA BSP, DE 2 1/2"                                                                                                                                                                                                                                                                                                                                                                                                                                                      </v>
          </cell>
          <cell r="C9848" t="str">
            <v xml:space="preserve">UN    </v>
          </cell>
          <cell r="D9848" t="str">
            <v>32,80</v>
          </cell>
        </row>
        <row r="9849">
          <cell r="A9849">
            <v>4181</v>
          </cell>
          <cell r="B9849" t="str">
            <v xml:space="preserve">NIPLE DE FERRO GALVANIZADO, COM ROSCA BSP, DE 2"                                                                                                                                                                                                                                                                                                                                                                                                                                                          </v>
          </cell>
          <cell r="C9849" t="str">
            <v xml:space="preserve">UN    </v>
          </cell>
          <cell r="D9849" t="str">
            <v>21,43</v>
          </cell>
        </row>
        <row r="9850">
          <cell r="A9850">
            <v>4178</v>
          </cell>
          <cell r="B9850" t="str">
            <v xml:space="preserve">NIPLE DE FERRO GALVANIZADO, COM ROSCA BSP, DE 3/4"                                                                                                                                                                                                                                                                                                                                                                                                                                                        </v>
          </cell>
          <cell r="C9850" t="str">
            <v xml:space="preserve">UN    </v>
          </cell>
          <cell r="D9850" t="str">
            <v>4,77</v>
          </cell>
        </row>
        <row r="9851">
          <cell r="A9851">
            <v>4182</v>
          </cell>
          <cell r="B9851" t="str">
            <v xml:space="preserve">NIPLE DE FERRO GALVANIZADO, COM ROSCA BSP, DE 3"                                                                                                                                                                                                                                                                                                                                                                                                                                                          </v>
          </cell>
          <cell r="C9851" t="str">
            <v xml:space="preserve">UN    </v>
          </cell>
          <cell r="D9851" t="str">
            <v>53,35</v>
          </cell>
        </row>
        <row r="9852">
          <cell r="A9852">
            <v>4183</v>
          </cell>
          <cell r="B9852" t="str">
            <v xml:space="preserve">NIPLE DE FERRO GALVANIZADO, COM ROSCA BSP, DE 4"                                                                                                                                                                                                                                                                                                                                                                                                                                                          </v>
          </cell>
          <cell r="C9852" t="str">
            <v xml:space="preserve">UN    </v>
          </cell>
          <cell r="D9852" t="str">
            <v>85,90</v>
          </cell>
        </row>
        <row r="9853">
          <cell r="A9853">
            <v>4184</v>
          </cell>
          <cell r="B9853" t="str">
            <v xml:space="preserve">NIPLE DE FERRO GALVANIZADO, COM ROSCA BSP, DE 5"                                                                                                                                                                                                                                                                                                                                                                                                                                                          </v>
          </cell>
          <cell r="C9853" t="str">
            <v xml:space="preserve">UN    </v>
          </cell>
          <cell r="D9853" t="str">
            <v>189,61</v>
          </cell>
        </row>
        <row r="9854">
          <cell r="A9854">
            <v>4185</v>
          </cell>
          <cell r="B9854" t="str">
            <v xml:space="preserve">NIPLE DE FERRO GALVANIZADO, COM ROSCA BSP, DE 6"                                                                                                                                                                                                                                                                                                                                                                                                                                                          </v>
          </cell>
          <cell r="C9854" t="str">
            <v xml:space="preserve">UN    </v>
          </cell>
          <cell r="D9854" t="str">
            <v>315,05</v>
          </cell>
        </row>
        <row r="9855">
          <cell r="A9855">
            <v>4205</v>
          </cell>
          <cell r="B9855" t="str">
            <v xml:space="preserve">NIPLE DE REDUCAO DE FERRO GALVANIZADO, COM ROSCA BSP, DE 1 1/2" X 1 1/4"                                                                                                                                                                                                                                                                                                                                                                                                                                  </v>
          </cell>
          <cell r="C9855" t="str">
            <v xml:space="preserve">UN    </v>
          </cell>
          <cell r="D9855" t="str">
            <v>18,19</v>
          </cell>
        </row>
        <row r="9856">
          <cell r="A9856">
            <v>4192</v>
          </cell>
          <cell r="B9856" t="str">
            <v xml:space="preserve">NIPLE DE REDUCAO DE FERRO GALVANIZADO, COM ROSCA BSP, DE 1 1/2" X 1"                                                                                                                                                                                                                                                                                                                                                                                                                                      </v>
          </cell>
          <cell r="C9856" t="str">
            <v xml:space="preserve">UN    </v>
          </cell>
          <cell r="D9856" t="str">
            <v>18,19</v>
          </cell>
        </row>
        <row r="9857">
          <cell r="A9857">
            <v>4191</v>
          </cell>
          <cell r="B9857" t="str">
            <v xml:space="preserve">NIPLE DE REDUCAO DE FERRO GALVANIZADO, COM ROSCA BSP, DE 1 1/2" X 3/4"                                                                                                                                                                                                                                                                                                                                                                                                                                    </v>
          </cell>
          <cell r="C9857" t="str">
            <v xml:space="preserve">UN    </v>
          </cell>
          <cell r="D9857" t="str">
            <v>18,19</v>
          </cell>
        </row>
        <row r="9858">
          <cell r="A9858">
            <v>4207</v>
          </cell>
          <cell r="B9858" t="str">
            <v xml:space="preserve">NIPLE DE REDUCAO DE FERRO GALVANIZADO, COM ROSCA BSP, DE 1 1/4" X 1/2"                                                                                                                                                                                                                                                                                                                                                                                                                                    </v>
          </cell>
          <cell r="C9858" t="str">
            <v xml:space="preserve">UN    </v>
          </cell>
          <cell r="D9858" t="str">
            <v>14,64</v>
          </cell>
        </row>
        <row r="9859">
          <cell r="A9859">
            <v>4206</v>
          </cell>
          <cell r="B9859" t="str">
            <v xml:space="preserve">NIPLE DE REDUCAO DE FERRO GALVANIZADO, COM ROSCA BSP, DE 1 1/4" X 1"                                                                                                                                                                                                                                                                                                                                                                                                                                      </v>
          </cell>
          <cell r="C9859" t="str">
            <v xml:space="preserve">UN    </v>
          </cell>
          <cell r="D9859" t="str">
            <v>14,22</v>
          </cell>
        </row>
        <row r="9860">
          <cell r="A9860">
            <v>4190</v>
          </cell>
          <cell r="B9860" t="str">
            <v xml:space="preserve">NIPLE DE REDUCAO DE FERRO GALVANIZADO, COM ROSCA BSP, DE 1 1/4" X 3/4"                                                                                                                                                                                                                                                                                                                                                                                                                                    </v>
          </cell>
          <cell r="C9860" t="str">
            <v xml:space="preserve">UN    </v>
          </cell>
          <cell r="D9860" t="str">
            <v>14,22</v>
          </cell>
        </row>
        <row r="9861">
          <cell r="A9861">
            <v>4186</v>
          </cell>
          <cell r="B9861" t="str">
            <v xml:space="preserve">NIPLE DE REDUCAO DE FERRO GALVANIZADO, COM ROSCA BSP, DE 1/2" X 1/4"                                                                                                                                                                                                                                                                                                                                                                                                                                      </v>
          </cell>
          <cell r="C9861" t="str">
            <v xml:space="preserve">UN    </v>
          </cell>
          <cell r="D9861" t="str">
            <v>4,20</v>
          </cell>
        </row>
        <row r="9862">
          <cell r="A9862">
            <v>4188</v>
          </cell>
          <cell r="B9862" t="str">
            <v xml:space="preserve">NIPLE DE REDUCAO DE FERRO GALVANIZADO, COM ROSCA BSP, DE 1" X 1/2"                                                                                                                                                                                                                                                                                                                                                                                                                                        </v>
          </cell>
          <cell r="C9862" t="str">
            <v xml:space="preserve">UN    </v>
          </cell>
          <cell r="D9862" t="str">
            <v>8,58</v>
          </cell>
        </row>
        <row r="9863">
          <cell r="A9863">
            <v>4189</v>
          </cell>
          <cell r="B9863" t="str">
            <v xml:space="preserve">NIPLE DE REDUCAO DE FERRO GALVANIZADO, COM ROSCA BSP, DE 1" X 3/4"                                                                                                                                                                                                                                                                                                                                                                                                                                        </v>
          </cell>
          <cell r="C9863" t="str">
            <v xml:space="preserve">UN    </v>
          </cell>
          <cell r="D9863" t="str">
            <v>8,58</v>
          </cell>
        </row>
        <row r="9864">
          <cell r="A9864">
            <v>4197</v>
          </cell>
          <cell r="B9864" t="str">
            <v xml:space="preserve">NIPLE DE REDUCAO DE FERRO GALVANIZADO, COM ROSCA BSP, DE 2 1/2" X 2"                                                                                                                                                                                                                                                                                                                                                                                                                                      </v>
          </cell>
          <cell r="C9864" t="str">
            <v xml:space="preserve">UN    </v>
          </cell>
          <cell r="D9864" t="str">
            <v>45,43</v>
          </cell>
        </row>
        <row r="9865">
          <cell r="A9865">
            <v>4194</v>
          </cell>
          <cell r="B9865" t="str">
            <v xml:space="preserve">NIPLE DE REDUCAO DE FERRO GALVANIZADO, COM ROSCA BSP, DE 2" X 1 1/2"                                                                                                                                                                                                                                                                                                                                                                                                                                      </v>
          </cell>
          <cell r="C9865" t="str">
            <v xml:space="preserve">UN    </v>
          </cell>
          <cell r="D9865" t="str">
            <v>27,45</v>
          </cell>
        </row>
        <row r="9866">
          <cell r="A9866">
            <v>4193</v>
          </cell>
          <cell r="B9866" t="str">
            <v xml:space="preserve">NIPLE DE REDUCAO DE FERRO GALVANIZADO, COM ROSCA BSP, DE 2" X 1 1/4"                                                                                                                                                                                                                                                                                                                                                                                                                                      </v>
          </cell>
          <cell r="C9866" t="str">
            <v xml:space="preserve">UN    </v>
          </cell>
          <cell r="D9866" t="str">
            <v>27,45</v>
          </cell>
        </row>
        <row r="9867">
          <cell r="A9867">
            <v>4204</v>
          </cell>
          <cell r="B9867" t="str">
            <v xml:space="preserve">NIPLE DE REDUCAO DE FERRO GALVANIZADO, COM ROSCA BSP, DE 2" X 1"                                                                                                                                                                                                                                                                                                                                                                                                                                          </v>
          </cell>
          <cell r="C9867" t="str">
            <v xml:space="preserve">UN    </v>
          </cell>
          <cell r="D9867" t="str">
            <v>27,45</v>
          </cell>
        </row>
        <row r="9868">
          <cell r="A9868">
            <v>4187</v>
          </cell>
          <cell r="B9868" t="str">
            <v xml:space="preserve">NIPLE DE REDUCAO DE FERRO GALVANIZADO, COM ROSCA BSP, DE 3/4" X 1/2"                                                                                                                                                                                                                                                                                                                                                                                                                                      </v>
          </cell>
          <cell r="C9868" t="str">
            <v xml:space="preserve">UN    </v>
          </cell>
          <cell r="D9868" t="str">
            <v>5,47</v>
          </cell>
        </row>
        <row r="9869">
          <cell r="A9869">
            <v>4202</v>
          </cell>
          <cell r="B9869" t="str">
            <v xml:space="preserve">NIPLE DE REDUCAO DE FERRO GALVANIZADO, COM ROSCA BSP, DE 3" X 2 1/2"                                                                                                                                                                                                                                                                                                                                                                                                                                      </v>
          </cell>
          <cell r="C9869" t="str">
            <v xml:space="preserve">UN    </v>
          </cell>
          <cell r="D9869" t="str">
            <v>82,97</v>
          </cell>
        </row>
        <row r="9870">
          <cell r="A9870">
            <v>4203</v>
          </cell>
          <cell r="B9870" t="str">
            <v xml:space="preserve">NIPLE DE REDUCAO DE FERRO GALVANIZADO, COM ROSCA BSP, DE 3" X 2"                                                                                                                                                                                                                                                                                                                                                                                                                                          </v>
          </cell>
          <cell r="C9870" t="str">
            <v xml:space="preserve">UN    </v>
          </cell>
          <cell r="D9870" t="str">
            <v>73,27</v>
          </cell>
        </row>
        <row r="9871">
          <cell r="A9871">
            <v>40368</v>
          </cell>
          <cell r="B9871" t="str">
            <v xml:space="preserve">NIPLE SEXTAVADO EM ACO CARBONO, COM ROSCA BSP, PRESSAO 3.000 LBS, DN 1 1/2"                                                                                                                                                                                                                                                                                                                                                                                                                               </v>
          </cell>
          <cell r="C9871" t="str">
            <v xml:space="preserve">UN    </v>
          </cell>
          <cell r="D9871" t="str">
            <v>32,13</v>
          </cell>
        </row>
        <row r="9872">
          <cell r="A9872">
            <v>40365</v>
          </cell>
          <cell r="B9872" t="str">
            <v xml:space="preserve">NIPLE SEXTAVADO EM ACO CARBONO, COM ROSCA BSP, PRESSAO 3.000 LBS, DN 1 1/4"                                                                                                                                                                                                                                                                                                                                                                                                                               </v>
          </cell>
          <cell r="C9872" t="str">
            <v xml:space="preserve">UN    </v>
          </cell>
          <cell r="D9872" t="str">
            <v>21,67</v>
          </cell>
        </row>
        <row r="9873">
          <cell r="A9873">
            <v>40356</v>
          </cell>
          <cell r="B9873" t="str">
            <v xml:space="preserve">NIPLE SEXTAVADO EM ACO CARBONO, COM ROSCA BSP, PRESSAO 3.000 LBS, DN 1/2"                                                                                                                                                                                                                                                                                                                                                                                                                                 </v>
          </cell>
          <cell r="C9873" t="str">
            <v xml:space="preserve">UN    </v>
          </cell>
          <cell r="D9873" t="str">
            <v>7,40</v>
          </cell>
        </row>
        <row r="9874">
          <cell r="A9874">
            <v>40362</v>
          </cell>
          <cell r="B9874" t="str">
            <v xml:space="preserve">NIPLE SEXTAVADO EM ACO CARBONO, COM ROSCA BSP, PRESSAO 3.000 LBS, DN 1"                                                                                                                                                                                                                                                                                                                                                                                                                                   </v>
          </cell>
          <cell r="C9874" t="str">
            <v xml:space="preserve">UN    </v>
          </cell>
          <cell r="D9874" t="str">
            <v>14,35</v>
          </cell>
        </row>
        <row r="9875">
          <cell r="A9875">
            <v>40374</v>
          </cell>
          <cell r="B9875" t="str">
            <v xml:space="preserve">NIPLE SEXTAVADO EM ACO CARBONO, COM ROSCA BSP, PRESSAO 3.000 LBS, DN 2 1/2"                                                                                                                                                                                                                                                                                                                                                                                                                               </v>
          </cell>
          <cell r="C9875" t="str">
            <v xml:space="preserve">UN    </v>
          </cell>
          <cell r="D9875" t="str">
            <v>83,97</v>
          </cell>
        </row>
        <row r="9876">
          <cell r="A9876">
            <v>40371</v>
          </cell>
          <cell r="B9876" t="str">
            <v xml:space="preserve">NIPLE SEXTAVADO EM ACO CARBONO, COM ROSCA BSP, PRESSAO 3.000 LBS, DN 2"                                                                                                                                                                                                                                                                                                                                                                                                                                   </v>
          </cell>
          <cell r="C9876" t="str">
            <v xml:space="preserve">UN    </v>
          </cell>
          <cell r="D9876" t="str">
            <v>52,85</v>
          </cell>
        </row>
        <row r="9877">
          <cell r="A9877">
            <v>40359</v>
          </cell>
          <cell r="B9877" t="str">
            <v xml:space="preserve">NIPLE SEXTAVADO EM ACO CARBONO, COM ROSCA BSP, PRESSAO 3.000 LBS, DN 3/4"                                                                                                                                                                                                                                                                                                                                                                                                                                 </v>
          </cell>
          <cell r="C9877" t="str">
            <v xml:space="preserve">UN    </v>
          </cell>
          <cell r="D9877" t="str">
            <v>9,56</v>
          </cell>
        </row>
        <row r="9878">
          <cell r="A9878">
            <v>7595</v>
          </cell>
          <cell r="B9878" t="str">
            <v xml:space="preserve">NIVELADOR                                                                                                                                                                                                                                                                                                                                                                                                                                                                                                 </v>
          </cell>
          <cell r="C9878" t="str">
            <v xml:space="preserve">H     </v>
          </cell>
          <cell r="D9878" t="str">
            <v>9,74</v>
          </cell>
        </row>
        <row r="9879">
          <cell r="A9879">
            <v>41094</v>
          </cell>
          <cell r="B9879" t="str">
            <v xml:space="preserve">NIVELADOR (MENSALISTA)                                                                                                                                                                                                                                                                                                                                                                                                                                                                                    </v>
          </cell>
          <cell r="C9879" t="str">
            <v xml:space="preserve">MES   </v>
          </cell>
          <cell r="D9879" t="str">
            <v>1.797,97</v>
          </cell>
        </row>
        <row r="9880">
          <cell r="A9880">
            <v>38175</v>
          </cell>
          <cell r="B9880" t="str">
            <v xml:space="preserve">NUMERO / ALGARISMO PARA PORTA, TAMANHO *40* MM, EM ZAMAC, (MODELO DE 0 A 9), FIXACAO POR PARAFUSOS                                                                                                                                                                                                                                                                                                                                                                                                        </v>
          </cell>
          <cell r="C9880" t="str">
            <v xml:space="preserve">UN    </v>
          </cell>
          <cell r="D9880" t="str">
            <v>2,67</v>
          </cell>
        </row>
        <row r="9881">
          <cell r="A9881">
            <v>38176</v>
          </cell>
          <cell r="B9881" t="str">
            <v xml:space="preserve">NUMERO / ALGARISMO PARA RESIDENCIA (FACHADA), TAMANHO *120* MM, EM ZAMAC, (MODELO DE 0 A 9), FIXACAO POR PARAFUSOS                                                                                                                                                                                                                                                                                                                                                                                        </v>
          </cell>
          <cell r="C9881" t="str">
            <v xml:space="preserve">UN    </v>
          </cell>
          <cell r="D9881" t="str">
            <v>7,24</v>
          </cell>
        </row>
        <row r="9882">
          <cell r="A9882">
            <v>36152</v>
          </cell>
          <cell r="B9882" t="str">
            <v xml:space="preserve">OCULOS DE SEGURANCA CONTRA IMPACTOS COM LENTE INCOLOR, ARMACAO NYLON, COM PROTECAO UVA E UVB                                                                                                                                                                                                                                                                                                                                                                                                              </v>
          </cell>
          <cell r="C9882" t="str">
            <v xml:space="preserve">UN    </v>
          </cell>
          <cell r="D9882" t="str">
            <v>4,68</v>
          </cell>
        </row>
        <row r="9883">
          <cell r="A9883">
            <v>11138</v>
          </cell>
          <cell r="B9883" t="str">
            <v xml:space="preserve">OLEO COMBUSTIVEL BPF A GRANEL                                                                                                                                                                                                                                                                                                                                                                                                                                                                             </v>
          </cell>
          <cell r="C9883" t="str">
            <v xml:space="preserve">L     </v>
          </cell>
          <cell r="D9883" t="str">
            <v>2,26</v>
          </cell>
        </row>
        <row r="9884">
          <cell r="A9884">
            <v>5333</v>
          </cell>
          <cell r="B9884" t="str">
            <v xml:space="preserve">OLEO DE LINHACA                                                                                                                                                                                                                                                                                                                                                                                                                                                                                           </v>
          </cell>
          <cell r="C9884" t="str">
            <v xml:space="preserve">L     </v>
          </cell>
          <cell r="D9884" t="str">
            <v>18,25</v>
          </cell>
        </row>
        <row r="9885">
          <cell r="A9885">
            <v>4221</v>
          </cell>
          <cell r="B9885" t="str">
            <v xml:space="preserve">OLEO DIESEL COMBUSTIVEL COMUM                                                                                                                                                                                                                                                                                                                                                                                                                                                                             </v>
          </cell>
          <cell r="C9885" t="str">
            <v xml:space="preserve">L     </v>
          </cell>
          <cell r="D9885" t="str">
            <v>3,52</v>
          </cell>
        </row>
        <row r="9886">
          <cell r="A9886">
            <v>4227</v>
          </cell>
          <cell r="B9886" t="str">
            <v xml:space="preserve">OLEO LUBRIFICANTE PARA MOTORES DE EQUIPAMENTOS PESADOS (CAMINHOES, TRATORES, RETROS E ETC)                                                                                                                                                                                                                                                                                                                                                                                                                </v>
          </cell>
          <cell r="C9886" t="str">
            <v xml:space="preserve">L     </v>
          </cell>
          <cell r="D9886" t="str">
            <v>20,15</v>
          </cell>
        </row>
        <row r="9887">
          <cell r="A9887">
            <v>38170</v>
          </cell>
          <cell r="B9887" t="str">
            <v xml:space="preserve">OLHO MAGICO / VISOR PARA PORTA DE *25 A 46* MM DE ESPESSURA, ANGULO DE VISAO APROXIMADO DE 200 GRAUS, LATAO CROMADO, COM FECHO JANELA                                                                                                                                                                                                                                                                                                                                                                     </v>
          </cell>
          <cell r="C9887" t="str">
            <v xml:space="preserve">UN    </v>
          </cell>
          <cell r="D9887" t="str">
            <v>12,20</v>
          </cell>
        </row>
        <row r="9888">
          <cell r="A9888">
            <v>4252</v>
          </cell>
          <cell r="B9888" t="str">
            <v xml:space="preserve">OPERADOR DE BATE-ESTACAS                                                                                                                                                                                                                                                                                                                                                                                                                                                                                  </v>
          </cell>
          <cell r="C9888" t="str">
            <v xml:space="preserve">H     </v>
          </cell>
          <cell r="D9888" t="str">
            <v>20,85</v>
          </cell>
        </row>
        <row r="9889">
          <cell r="A9889">
            <v>40980</v>
          </cell>
          <cell r="B9889" t="str">
            <v xml:space="preserve">OPERADOR DE BATE-ESTACAS (MENSALISTA)                                                                                                                                                                                                                                                                                                                                                                                                                                                                     </v>
          </cell>
          <cell r="C9889" t="str">
            <v xml:space="preserve">MES   </v>
          </cell>
          <cell r="D9889" t="str">
            <v>3.665,94</v>
          </cell>
        </row>
        <row r="9890">
          <cell r="A9890">
            <v>4243</v>
          </cell>
          <cell r="B9890" t="str">
            <v xml:space="preserve">OPERADOR DE BETONEIRA (CAMINHAO)                                                                                                                                                                                                                                                                                                                                                                                                                                                                          </v>
          </cell>
          <cell r="C9890" t="str">
            <v xml:space="preserve">H     </v>
          </cell>
          <cell r="D9890" t="str">
            <v>16,27</v>
          </cell>
        </row>
        <row r="9891">
          <cell r="A9891">
            <v>41031</v>
          </cell>
          <cell r="B9891" t="str">
            <v xml:space="preserve">OPERADOR DE BETONEIRA (CAMINHAO) (MENSALISTA)                                                                                                                                                                                                                                                                                                                                                                                                                                                             </v>
          </cell>
          <cell r="C9891" t="str">
            <v xml:space="preserve">MES   </v>
          </cell>
          <cell r="D9891" t="str">
            <v>2.860,62</v>
          </cell>
        </row>
        <row r="9892">
          <cell r="A9892">
            <v>40986</v>
          </cell>
          <cell r="B9892" t="str">
            <v xml:space="preserve">OPERADOR DE BETONEIRA ESTACIONARIA / MISTURADOR (MENSALISTA)                                                                                                                                                                                                                                                                                                                                                                                                                                              </v>
          </cell>
          <cell r="C9892" t="str">
            <v xml:space="preserve">MES   </v>
          </cell>
          <cell r="D9892" t="str">
            <v>2.760,59</v>
          </cell>
        </row>
        <row r="9893">
          <cell r="A9893">
            <v>37666</v>
          </cell>
          <cell r="B9893" t="str">
            <v xml:space="preserve">OPERADOR DE BETONEIRA ESTACIONARIA/MISTURADOR                                                                                                                                                                                                                                                                                                                                                                                                                                                             </v>
          </cell>
          <cell r="C9893" t="str">
            <v xml:space="preserve">H     </v>
          </cell>
          <cell r="D9893" t="str">
            <v>15,70</v>
          </cell>
        </row>
        <row r="9894">
          <cell r="A9894">
            <v>4250</v>
          </cell>
          <cell r="B9894" t="str">
            <v xml:space="preserve">OPERADOR DE COMPRESSOR DE AR OU COMPRESSORISTA                                                                                                                                                                                                                                                                                                                                                                                                                                                            </v>
          </cell>
          <cell r="C9894" t="str">
            <v xml:space="preserve">H     </v>
          </cell>
          <cell r="D9894" t="str">
            <v>17,20</v>
          </cell>
        </row>
        <row r="9895">
          <cell r="A9895">
            <v>40978</v>
          </cell>
          <cell r="B9895" t="str">
            <v xml:space="preserve">OPERADOR DE COMPRESSOR DE AR OU COMPRESSORISTA (MENSALISTA)                                                                                                                                                                                                                                                                                                                                                                                                                                               </v>
          </cell>
          <cell r="C9895" t="str">
            <v xml:space="preserve">MES   </v>
          </cell>
          <cell r="D9895" t="str">
            <v>3.023,42</v>
          </cell>
        </row>
        <row r="9896">
          <cell r="A9896">
            <v>25960</v>
          </cell>
          <cell r="B9896" t="str">
            <v xml:space="preserve">OPERADOR DE DEMARCADORA DE FAIXAS DE TRAFEGO                                                                                                                                                                                                                                                                                                                                                                                                                                                              </v>
          </cell>
          <cell r="C9896" t="str">
            <v xml:space="preserve">H     </v>
          </cell>
          <cell r="D9896" t="str">
            <v>20,03</v>
          </cell>
        </row>
        <row r="9897">
          <cell r="A9897">
            <v>41043</v>
          </cell>
          <cell r="B9897" t="str">
            <v xml:space="preserve">OPERADOR DE DEMARCADORA DE FAIXAS DE TRAFEGO (MENSALISTA)                                                                                                                                                                                                                                                                                                                                                                                                                                                 </v>
          </cell>
          <cell r="C9897" t="str">
            <v xml:space="preserve">MES   </v>
          </cell>
          <cell r="D9897" t="str">
            <v>3.520,76</v>
          </cell>
        </row>
        <row r="9898">
          <cell r="A9898">
            <v>4234</v>
          </cell>
          <cell r="B9898" t="str">
            <v xml:space="preserve">OPERADOR DE ESCAVADEIRA                                                                                                                                                                                                                                                                                                                                                                                                                                                                                   </v>
          </cell>
          <cell r="C9898" t="str">
            <v xml:space="preserve">H     </v>
          </cell>
          <cell r="D9898" t="str">
            <v>21,95</v>
          </cell>
        </row>
        <row r="9899">
          <cell r="A9899">
            <v>40987</v>
          </cell>
          <cell r="B9899" t="str">
            <v xml:space="preserve">OPERADOR DE ESCAVADEIRA (MENSALISTA)                                                                                                                                                                                                                                                                                                                                                                                                                                                                      </v>
          </cell>
          <cell r="C9899" t="str">
            <v xml:space="preserve">MES   </v>
          </cell>
          <cell r="D9899" t="str">
            <v>3.856,83</v>
          </cell>
        </row>
        <row r="9900">
          <cell r="A9900">
            <v>4253</v>
          </cell>
          <cell r="B9900" t="str">
            <v xml:space="preserve">OPERADOR DE GUINCHO                                                                                                                                                                                                                                                                                                                                                                                                                                                                                       </v>
          </cell>
          <cell r="C9900" t="str">
            <v xml:space="preserve">H     </v>
          </cell>
          <cell r="D9900" t="str">
            <v>21,06</v>
          </cell>
        </row>
        <row r="9901">
          <cell r="A9901">
            <v>40981</v>
          </cell>
          <cell r="B9901" t="str">
            <v xml:space="preserve">OPERADOR DE GUINCHO OU GUINCHEIRO (MENSALISTA)                                                                                                                                                                                                                                                                                                                                                                                                                                                            </v>
          </cell>
          <cell r="C9901" t="str">
            <v xml:space="preserve">MES   </v>
          </cell>
          <cell r="D9901" t="str">
            <v>3.702,43</v>
          </cell>
        </row>
        <row r="9902">
          <cell r="A9902">
            <v>4254</v>
          </cell>
          <cell r="B9902" t="str">
            <v xml:space="preserve">OPERADOR DE GUINDASTE                                                                                                                                                                                                                                                                                                                                                                                                                                                                                     </v>
          </cell>
          <cell r="C9902" t="str">
            <v xml:space="preserve">H     </v>
          </cell>
          <cell r="D9902" t="str">
            <v>21,06</v>
          </cell>
        </row>
        <row r="9903">
          <cell r="A9903">
            <v>41036</v>
          </cell>
          <cell r="B9903" t="str">
            <v xml:space="preserve">OPERADOR DE GUINDASTE (MENSALISTA)                                                                                                                                                                                                                                                                                                                                                                                                                                                                        </v>
          </cell>
          <cell r="C9903" t="str">
            <v xml:space="preserve">MES   </v>
          </cell>
          <cell r="D9903" t="str">
            <v>3.702,43</v>
          </cell>
        </row>
        <row r="9904">
          <cell r="A9904">
            <v>4251</v>
          </cell>
          <cell r="B9904" t="str">
            <v xml:space="preserve">OPERADOR DE JATO ABRASIVO OU JATISTA                                                                                                                                                                                                                                                                                                                                                                                                                                                                      </v>
          </cell>
          <cell r="C9904" t="str">
            <v xml:space="preserve">H     </v>
          </cell>
          <cell r="D9904" t="str">
            <v>22,49</v>
          </cell>
        </row>
        <row r="9905">
          <cell r="A9905">
            <v>40979</v>
          </cell>
          <cell r="B9905" t="str">
            <v xml:space="preserve">OPERADOR DE JATO ABRASIVO OU JATISTA (MENSALISTA)                                                                                                                                                                                                                                                                                                                                                                                                                                                         </v>
          </cell>
          <cell r="C9905" t="str">
            <v xml:space="preserve">MES   </v>
          </cell>
          <cell r="D9905" t="str">
            <v>3.953,37</v>
          </cell>
        </row>
        <row r="9906">
          <cell r="A9906">
            <v>4230</v>
          </cell>
          <cell r="B9906" t="str">
            <v xml:space="preserve">OPERADOR DE MAQUINAS E TRATORES DIVERSOS (TERRAPLANAGEM)                                                                                                                                                                                                                                                                                                                                                                                                                                                  </v>
          </cell>
          <cell r="C9906" t="str">
            <v xml:space="preserve">H     </v>
          </cell>
          <cell r="D9906" t="str">
            <v>21,63</v>
          </cell>
        </row>
        <row r="9907">
          <cell r="A9907">
            <v>40998</v>
          </cell>
          <cell r="B9907" t="str">
            <v xml:space="preserve">OPERADOR DE MAQUINAS E TRATORES DIVERSOS (TERRAPLANAGEM) (MENSALISTA)                                                                                                                                                                                                                                                                                                                                                                                                                                     </v>
          </cell>
          <cell r="C9907" t="str">
            <v xml:space="preserve">MES   </v>
          </cell>
          <cell r="D9907" t="str">
            <v>3.802,81</v>
          </cell>
        </row>
        <row r="9908">
          <cell r="A9908">
            <v>4257</v>
          </cell>
          <cell r="B9908" t="str">
            <v xml:space="preserve">OPERADOR DE MARTELETE OU MARTELETEIRO                                                                                                                                                                                                                                                                                                                                                                                                                                                                     </v>
          </cell>
          <cell r="C9908" t="str">
            <v xml:space="preserve">H     </v>
          </cell>
          <cell r="D9908" t="str">
            <v>18,75</v>
          </cell>
        </row>
        <row r="9909">
          <cell r="A9909">
            <v>40982</v>
          </cell>
          <cell r="B9909" t="str">
            <v xml:space="preserve">OPERADOR DE MARTELETE OU MARTELETEIRO (MENSALISTA)                                                                                                                                                                                                                                                                                                                                                                                                                                                        </v>
          </cell>
          <cell r="C9909" t="str">
            <v xml:space="preserve">MES   </v>
          </cell>
          <cell r="D9909" t="str">
            <v>3.297,05</v>
          </cell>
        </row>
        <row r="9910">
          <cell r="A9910">
            <v>4240</v>
          </cell>
          <cell r="B9910" t="str">
            <v xml:space="preserve">OPERADOR DE MOTO SCRAPER                                                                                                                                                                                                                                                                                                                                                                                                                                                                                  </v>
          </cell>
          <cell r="C9910" t="str">
            <v xml:space="preserve">H     </v>
          </cell>
          <cell r="D9910" t="str">
            <v>20,37</v>
          </cell>
        </row>
        <row r="9911">
          <cell r="A9911">
            <v>41026</v>
          </cell>
          <cell r="B9911" t="str">
            <v xml:space="preserve">OPERADOR DE MOTO SCRAPER (MENSALISTA)                                                                                                                                                                                                                                                                                                                                                                                                                                                                     </v>
          </cell>
          <cell r="C9911" t="str">
            <v xml:space="preserve">MES   </v>
          </cell>
          <cell r="D9911" t="str">
            <v>3.580,77</v>
          </cell>
        </row>
        <row r="9912">
          <cell r="A9912">
            <v>4239</v>
          </cell>
          <cell r="B9912" t="str">
            <v xml:space="preserve">OPERADOR DE MOTONIVELADORA                                                                                                                                                                                                                                                                                                                                                                                                                                                                                </v>
          </cell>
          <cell r="C9912" t="str">
            <v xml:space="preserve">H     </v>
          </cell>
          <cell r="D9912" t="str">
            <v>25,00</v>
          </cell>
        </row>
        <row r="9913">
          <cell r="A9913">
            <v>41024</v>
          </cell>
          <cell r="B9913" t="str">
            <v xml:space="preserve">OPERADOR DE MOTONIVELADORA (MENSALISTA)                                                                                                                                                                                                                                                                                                                                                                                                                                                                   </v>
          </cell>
          <cell r="C9913" t="str">
            <v xml:space="preserve">MES   </v>
          </cell>
          <cell r="D9913" t="str">
            <v>4.392,95</v>
          </cell>
        </row>
        <row r="9914">
          <cell r="A9914">
            <v>4248</v>
          </cell>
          <cell r="B9914" t="str">
            <v xml:space="preserve">OPERADOR DE PA CARREGADEIRA                                                                                                                                                                                                                                                                                                                                                                                                                                                                               </v>
          </cell>
          <cell r="C9914" t="str">
            <v xml:space="preserve">H     </v>
          </cell>
          <cell r="D9914" t="str">
            <v>21,06</v>
          </cell>
        </row>
        <row r="9915">
          <cell r="A9915">
            <v>41033</v>
          </cell>
          <cell r="B9915" t="str">
            <v xml:space="preserve">OPERADOR DE PA CARREGADEIRA (MENSALISTA)                                                                                                                                                                                                                                                                                                                                                                                                                                                                  </v>
          </cell>
          <cell r="C9915" t="str">
            <v xml:space="preserve">MES   </v>
          </cell>
          <cell r="D9915" t="str">
            <v>3.702,43</v>
          </cell>
        </row>
        <row r="9916">
          <cell r="A9916">
            <v>25959</v>
          </cell>
          <cell r="B9916" t="str">
            <v xml:space="preserve">OPERADOR DE PAVIMENTADORA                                                                                                                                                                                                                                                                                                                                                                                                                                                                                 </v>
          </cell>
          <cell r="C9916" t="str">
            <v xml:space="preserve">H     </v>
          </cell>
          <cell r="D9916" t="str">
            <v>21,02</v>
          </cell>
        </row>
        <row r="9917">
          <cell r="A9917">
            <v>41040</v>
          </cell>
          <cell r="B9917" t="str">
            <v xml:space="preserve">OPERADOR DE PAVIMENTADORA/MESA VIBROACABADORA (MENSALISTA)                                                                                                                                                                                                                                                                                                                                                                                                                                                </v>
          </cell>
          <cell r="C9917" t="str">
            <v xml:space="preserve">MES   </v>
          </cell>
          <cell r="D9917" t="str">
            <v>3.696,79</v>
          </cell>
        </row>
        <row r="9918">
          <cell r="A9918">
            <v>4238</v>
          </cell>
          <cell r="B9918" t="str">
            <v xml:space="preserve">OPERADOR DE ROLO COMPACTADOR                                                                                                                                                                                                                                                                                                                                                                                                                                                                              </v>
          </cell>
          <cell r="C9918" t="str">
            <v xml:space="preserve">H     </v>
          </cell>
          <cell r="D9918" t="str">
            <v>19,44</v>
          </cell>
        </row>
        <row r="9919">
          <cell r="A9919">
            <v>41012</v>
          </cell>
          <cell r="B9919" t="str">
            <v xml:space="preserve">OPERADOR DE ROLO COMPACTADOR (MENSALISTA)                                                                                                                                                                                                                                                                                                                                                                                                                                                                 </v>
          </cell>
          <cell r="C9919" t="str">
            <v xml:space="preserve">MES   </v>
          </cell>
          <cell r="D9919" t="str">
            <v>3.417,45</v>
          </cell>
        </row>
        <row r="9920">
          <cell r="A9920">
            <v>4237</v>
          </cell>
          <cell r="B9920" t="str">
            <v xml:space="preserve">OPERADOR DE TRATOR - EXCLUSIVE AGROPECUARIA                                                                                                                                                                                                                                                                                                                                                                                                                                                               </v>
          </cell>
          <cell r="C9920" t="str">
            <v xml:space="preserve">H     </v>
          </cell>
          <cell r="D9920" t="str">
            <v>20,74</v>
          </cell>
        </row>
        <row r="9921">
          <cell r="A9921">
            <v>41002</v>
          </cell>
          <cell r="B9921" t="str">
            <v xml:space="preserve">OPERADOR DE TRATOR - EXCLUSIVE AGROPECUARIA (MENSALISTA)                                                                                                                                                                                                                                                                                                                                                                                                                                                  </v>
          </cell>
          <cell r="C9921" t="str">
            <v xml:space="preserve">MES   </v>
          </cell>
          <cell r="D9921" t="str">
            <v>3.646,60</v>
          </cell>
        </row>
        <row r="9922">
          <cell r="A9922">
            <v>4233</v>
          </cell>
          <cell r="B9922" t="str">
            <v xml:space="preserve">OPERADOR DE USINA DE ASFALTO, DE SOLOS OU DE CONCRETO                                                                                                                                                                                                                                                                                                                                                                                                                                                     </v>
          </cell>
          <cell r="C9922" t="str">
            <v xml:space="preserve">H     </v>
          </cell>
          <cell r="D9922" t="str">
            <v>18,06</v>
          </cell>
        </row>
        <row r="9923">
          <cell r="A9923">
            <v>41001</v>
          </cell>
          <cell r="B9923" t="str">
            <v xml:space="preserve">OPERADOR DE USINA DE ASFALTO, DE SOLOS OU DE CONCRETO (MENSALISTA)                                                                                                                                                                                                                                                                                                                                                                                                                                        </v>
          </cell>
          <cell r="C9923" t="str">
            <v xml:space="preserve">MES   </v>
          </cell>
          <cell r="D9923" t="str">
            <v>3.174,67</v>
          </cell>
        </row>
        <row r="9924">
          <cell r="A9924">
            <v>2</v>
          </cell>
          <cell r="B9924" t="str">
            <v xml:space="preserve">OXIGENIO, RECARGA PARA CILINDRO DE CONJUNTO OXICORTE GRANDE                                                                                                                                                                                                                                                                                                                                                                                                                                               </v>
          </cell>
          <cell r="C9924" t="str">
            <v xml:space="preserve">M3    </v>
          </cell>
          <cell r="D9924" t="str">
            <v>7,95</v>
          </cell>
        </row>
        <row r="9925">
          <cell r="A9925">
            <v>36517</v>
          </cell>
          <cell r="B9925" t="str">
            <v xml:space="preserve">PA CARREGADEIRA SOBRE RODAS, POTENCIA BRUTA *127* CV, CAPACIDADE DA CACAMBA DE 2,0 A 2,4 M3, PESO OPERACIONAL DE 10330 KG                                                                                                                                                                                                                                                                                                                                                                                 </v>
          </cell>
          <cell r="C9925" t="str">
            <v xml:space="preserve">UN    </v>
          </cell>
          <cell r="D9925" t="str">
            <v>328.560,00</v>
          </cell>
        </row>
        <row r="9926">
          <cell r="A9926">
            <v>4262</v>
          </cell>
          <cell r="B9926" t="str">
            <v xml:space="preserve">PA CARREGADEIRA SOBRE RODAS, POTENCIA LIQUIDA 128 HP, CAPACIDADE DA CACAMBA DE 1,7 A 2,8 M3, PESO OPERACIONAL DE 11632 KG                                                                                                                                                                                                                                                                                                                                                                                 </v>
          </cell>
          <cell r="C9926" t="str">
            <v xml:space="preserve">UN    </v>
          </cell>
          <cell r="D9926" t="str">
            <v>370.000,00</v>
          </cell>
        </row>
        <row r="9927">
          <cell r="A9927">
            <v>4263</v>
          </cell>
          <cell r="B9927" t="str">
            <v xml:space="preserve">PA CARREGADEIRA SOBRE RODAS, POTENCIA LIQUIDA 197 HP, CAPACIDADE DA CACAMBA DE 2,5 A 3,5 M3, PESO OPERACIONAL DE 18338 KG                                                                                                                                                                                                                                                                                                                                                                                 </v>
          </cell>
          <cell r="C9927" t="str">
            <v xml:space="preserve">UN    </v>
          </cell>
          <cell r="D9927" t="str">
            <v>513.066,64</v>
          </cell>
        </row>
        <row r="9928">
          <cell r="A9928">
            <v>36518</v>
          </cell>
          <cell r="B9928" t="str">
            <v xml:space="preserve">PA CARREGADEIRA SOBRE RODAS, POTENCIA LIQUIDA 213 HP, CAPACIDADE DA CACAMBA DE 1,9 A 3,5 M3, PESO OPERACIONAL DE 19234 KG                                                                                                                                                                                                                                                                                                                                                                                 </v>
          </cell>
          <cell r="C9928" t="str">
            <v xml:space="preserve">UN    </v>
          </cell>
          <cell r="D9928" t="str">
            <v>584.106,64</v>
          </cell>
        </row>
        <row r="9929">
          <cell r="A9929">
            <v>14221</v>
          </cell>
          <cell r="B9929" t="str">
            <v xml:space="preserve">PA CARREGADEIRA SOBRE RODAS, POTENCIA 152 HP, CAPACIDADE DA CACAMBA DE 1,53 A 2,30 M3, PESO OPERACIONAL DE 10216 KG                                                                                                                                                                                                                                                                                                                                                                                       </v>
          </cell>
          <cell r="C9929" t="str">
            <v xml:space="preserve">UN    </v>
          </cell>
          <cell r="D9929" t="str">
            <v>340.893,32</v>
          </cell>
        </row>
        <row r="9930">
          <cell r="A9930">
            <v>38402</v>
          </cell>
          <cell r="B9930" t="str">
            <v xml:space="preserve">PA DE LIXO PLASTICA, CABO LONGO                                                                                                                                                                                                                                                                                                                                                                                                                                                                           </v>
          </cell>
          <cell r="C9930" t="str">
            <v xml:space="preserve">UN    </v>
          </cell>
          <cell r="D9930" t="str">
            <v>8,23</v>
          </cell>
        </row>
        <row r="9931">
          <cell r="A9931">
            <v>3412</v>
          </cell>
          <cell r="B9931" t="str">
            <v xml:space="preserve">PAINEL DE LA DE VIDRO SEM REVESTIMENTO PSI 20, E = 25 MM, DE 1200 X 600 MM                                                                                                                                                                                                                                                                                                                                                                                                                                </v>
          </cell>
          <cell r="C9931" t="str">
            <v xml:space="preserve">M2    </v>
          </cell>
          <cell r="D9931" t="str">
            <v>11,82</v>
          </cell>
        </row>
        <row r="9932">
          <cell r="A9932">
            <v>3413</v>
          </cell>
          <cell r="B9932" t="str">
            <v xml:space="preserve">PAINEL DE LA DE VIDRO SEM REVESTIMENTO PSI 20, E = 50 MM, DE 1200 X 600 MM                                                                                                                                                                                                                                                                                                                                                                                                                                </v>
          </cell>
          <cell r="C9932" t="str">
            <v xml:space="preserve">M2    </v>
          </cell>
          <cell r="D9932" t="str">
            <v>26,61</v>
          </cell>
        </row>
        <row r="9933">
          <cell r="A9933">
            <v>39744</v>
          </cell>
          <cell r="B9933" t="str">
            <v xml:space="preserve">PAINEL DE LA DE VIDRO SEM REVESTIMENTO PSI 40, E = 25 MM, DE 1200 X 600 MM                                                                                                                                                                                                                                                                                                                                                                                                                                </v>
          </cell>
          <cell r="C9933" t="str">
            <v xml:space="preserve">M2    </v>
          </cell>
          <cell r="D9933" t="str">
            <v>20,66</v>
          </cell>
        </row>
        <row r="9934">
          <cell r="A9934">
            <v>39745</v>
          </cell>
          <cell r="B9934" t="str">
            <v xml:space="preserve">PAINEL DE LA DE VIDRO SEM REVESTIMENTO PSI 40, E = 50 MM, DE 1200 X 600 MM                                                                                                                                                                                                                                                                                                                                                                                                                                </v>
          </cell>
          <cell r="C9934" t="str">
            <v xml:space="preserve">M2    </v>
          </cell>
          <cell r="D9934" t="str">
            <v>43,60</v>
          </cell>
        </row>
        <row r="9935">
          <cell r="A9935">
            <v>39637</v>
          </cell>
          <cell r="B9935" t="str">
            <v xml:space="preserve">PAINEL ESTRUTURAL PARA LAJE SECA REVESTIDO EM PLACA CIMENTICIA, DE 1,20 X 2,50 M, E = 23 MM                                                                                                                                                                                                                                                                                                                                                                                                               </v>
          </cell>
          <cell r="C9935" t="str">
            <v xml:space="preserve">M2    </v>
          </cell>
          <cell r="D9935" t="str">
            <v>68,96</v>
          </cell>
        </row>
        <row r="9936">
          <cell r="A9936">
            <v>39638</v>
          </cell>
          <cell r="B9936" t="str">
            <v xml:space="preserve">PAINEL ESTRUTURAL PARA LAJE SECA REVESTIDO EM PLACA CIMENTICIA, DE 1,20 X 2,50 M, E = 40 MM                                                                                                                                                                                                                                                                                                                                                                                                               </v>
          </cell>
          <cell r="C9936" t="str">
            <v xml:space="preserve">M2    </v>
          </cell>
          <cell r="D9936" t="str">
            <v>128,41</v>
          </cell>
        </row>
        <row r="9937">
          <cell r="A9937">
            <v>39639</v>
          </cell>
          <cell r="B9937" t="str">
            <v xml:space="preserve">PAINEL ESTRUTURAL PARA LAJE SECA REVESTIDO EM PLACA CIMENTICIA, DE 1,20 X 2,50 M, E = 55 MM                                                                                                                                                                                                                                                                                                                                                                                                               </v>
          </cell>
          <cell r="C9937" t="str">
            <v xml:space="preserve">M2    </v>
          </cell>
          <cell r="D9937" t="str">
            <v>169,30</v>
          </cell>
        </row>
        <row r="9938">
          <cell r="A9938">
            <v>39517</v>
          </cell>
          <cell r="B9938" t="str">
            <v xml:space="preserve">PAINEL ISOLANTE REVESTIDO EM ACO GALVALUME *0,5* MM COM PRE-PINTURA NAS DUAS FACES, NUCLEO EM POLIURETANO (PUR), E = 40/50 MM, PARA FECHAMENTOS VERTICAIS (INCLUI PARAFUSOS DE FIXACAO)                                                                                                                                                                                                                                                                                                                   </v>
          </cell>
          <cell r="C9938" t="str">
            <v xml:space="preserve">M2    </v>
          </cell>
          <cell r="D9938" t="str">
            <v>127,86</v>
          </cell>
        </row>
        <row r="9939">
          <cell r="A9939">
            <v>39518</v>
          </cell>
          <cell r="B9939" t="str">
            <v xml:space="preserve">PAINEL ISOLANTE REVESTIDO EM ACO GALVALUME *0,5* MM COM PRE-PINTURA NAS DUAS FACES, NUCLEO EM POLIURETANO (PUR), E = 70/80 MM, PARA FECHAMENTOS VERTICAIS (INCLUI PARAFUSOS DE FIXACAO)                                                                                                                                                                                                                                                                                                                   </v>
          </cell>
          <cell r="C9939" t="str">
            <v xml:space="preserve">M2    </v>
          </cell>
          <cell r="D9939" t="str">
            <v>151,24</v>
          </cell>
        </row>
        <row r="9940">
          <cell r="A9940">
            <v>38366</v>
          </cell>
          <cell r="B9940" t="str">
            <v xml:space="preserve">PAPEL KRAFT BETUMADO                                                                                                                                                                                                                                                                                                                                                                                                                                                                                      </v>
          </cell>
          <cell r="C9940" t="str">
            <v xml:space="preserve">M2    </v>
          </cell>
          <cell r="D9940" t="str">
            <v>3,69</v>
          </cell>
        </row>
        <row r="9941">
          <cell r="A9941">
            <v>11703</v>
          </cell>
          <cell r="B9941" t="str">
            <v xml:space="preserve">PAPELEIRA DE PAREDE EM METAL CROMADO SEM TAMPA                                                                                                                                                                                                                                                                                                                                                                                                                                                            </v>
          </cell>
          <cell r="C9941" t="str">
            <v xml:space="preserve">UN    </v>
          </cell>
          <cell r="D9941" t="str">
            <v>31,23</v>
          </cell>
        </row>
        <row r="9942">
          <cell r="A9942">
            <v>37400</v>
          </cell>
          <cell r="B9942" t="str">
            <v xml:space="preserve">PAPELEIRA PLASTICA TIPO DISPENSER PARA PAPEL HIGIENICO ROLAO                                                                                                                                                                                                                                                                                                                                                                                                                                              </v>
          </cell>
          <cell r="C9942" t="str">
            <v xml:space="preserve">UN    </v>
          </cell>
          <cell r="D9942" t="str">
            <v>39,51</v>
          </cell>
        </row>
        <row r="9943">
          <cell r="A9943">
            <v>25400</v>
          </cell>
          <cell r="B9943" t="str">
            <v xml:space="preserve">PAR DE TABELAS DE BASQUETE EM COMPENSADO NAVAL DE *1,80 X 1,20* M, COM ARO DE METAL E REDE (SEM SUPORTE DE FIXACAO)                                                                                                                                                                                                                                                                                                                                                                                       </v>
          </cell>
          <cell r="C9943" t="str">
            <v xml:space="preserve">UN    </v>
          </cell>
          <cell r="D9943" t="str">
            <v>1.258,47</v>
          </cell>
        </row>
        <row r="9944">
          <cell r="A9944">
            <v>4272</v>
          </cell>
          <cell r="B9944" t="str">
            <v xml:space="preserve">PARA-RAIOS DE BAIXA TENSAO, TENSAO DE OPERACAO *280* V , CORRENTE MAXIMA *20* KA                                                                                                                                                                                                                                                                                                                                                                                                                          </v>
          </cell>
          <cell r="C9944" t="str">
            <v xml:space="preserve">UN    </v>
          </cell>
          <cell r="D9944" t="str">
            <v>79,16</v>
          </cell>
        </row>
        <row r="9945">
          <cell r="A9945">
            <v>4276</v>
          </cell>
          <cell r="B9945" t="str">
            <v xml:space="preserve">PARA-RAIOS DE DISTRIBUICAO, TENSAO NOMINAL 15 KV, CORRENTE NOMINAL DE DESCARGA 5 KA                                                                                                                                                                                                                                                                                                                                                                                                                       </v>
          </cell>
          <cell r="C9945" t="str">
            <v xml:space="preserve">UN    </v>
          </cell>
          <cell r="D9945" t="str">
            <v>233,64</v>
          </cell>
        </row>
        <row r="9946">
          <cell r="A9946">
            <v>4273</v>
          </cell>
          <cell r="B9946" t="str">
            <v xml:space="preserve">PARA-RAIOS DE DISTRIBUICAO, TENSAO NOMINAL 30 KV, CORRENTE NOMINAL DE DESCARGA 10 KA                                                                                                                                                                                                                                                                                                                                                                                                                      </v>
          </cell>
          <cell r="C9946" t="str">
            <v xml:space="preserve">UN    </v>
          </cell>
          <cell r="D9946" t="str">
            <v>388,12</v>
          </cell>
        </row>
        <row r="9947">
          <cell r="A9947">
            <v>4274</v>
          </cell>
          <cell r="B9947" t="str">
            <v xml:space="preserve">PARA-RAIOS TIPO FRANKLIN 350 MM, EM LATAO CROMADO, DUAS DESCIDAS, PARA PROTECAO DE EDIFICACOES CONTRA DESCARGAS ATMOSFERICAS                                                                                                                                                                                                                                                                                                                                                                              </v>
          </cell>
          <cell r="C9947" t="str">
            <v xml:space="preserve">UN    </v>
          </cell>
          <cell r="D9947" t="str">
            <v>90,00</v>
          </cell>
        </row>
        <row r="9948">
          <cell r="A9948">
            <v>39438</v>
          </cell>
          <cell r="B9948" t="str">
            <v xml:space="preserve">PARAFUSO CABECA TROMBETA E PONTA AGULHA (GN55), COMPRIMENTO 55 MM, EM ACO FOSFATIZADO, PARA FIXAR CHAPA DE GESSO EM PERFIL DRYWALL METALICO MAXIMO 0,7 MM                                                                                                                                                                                                                                                                                                                                                 </v>
          </cell>
          <cell r="C9948" t="str">
            <v xml:space="preserve">UN    </v>
          </cell>
          <cell r="D9948" t="str">
            <v>0,18</v>
          </cell>
        </row>
        <row r="9949">
          <cell r="A9949">
            <v>11963</v>
          </cell>
          <cell r="B9949" t="str">
            <v xml:space="preserve">PARAFUSO DE ACO TIPO CHUMBADOR PARABOLT, DIAMETRO 1/2", COMPRIMENTO 75 MM                                                                                                                                                                                                                                                                                                                                                                                                                                 </v>
          </cell>
          <cell r="C9949" t="str">
            <v xml:space="preserve">UN    </v>
          </cell>
          <cell r="D9949" t="str">
            <v>6,56</v>
          </cell>
        </row>
        <row r="9950">
          <cell r="A9950">
            <v>11964</v>
          </cell>
          <cell r="B9950" t="str">
            <v xml:space="preserve">PARAFUSO DE ACO TIPO CHUMBADOR PARABOLT, DIAMETRO 3/8", COMPRIMENTO 75 MM                                                                                                                                                                                                                                                                                                                                                                                                                                 </v>
          </cell>
          <cell r="C9950" t="str">
            <v xml:space="preserve">UN    </v>
          </cell>
          <cell r="D9950" t="str">
            <v>1,65</v>
          </cell>
        </row>
        <row r="9951">
          <cell r="A9951">
            <v>4379</v>
          </cell>
          <cell r="B9951" t="str">
            <v xml:space="preserve">PARAFUSO DE ACO ZINCADO COM ROSCA SOBERBA, CABECA CHATA E FENDA SIMPLES, DIAMETRO 2,5 MM, COMPRIMENTO * 9,5 * MM                                                                                                                                                                                                                                                                                                                                                                                          </v>
          </cell>
          <cell r="C9951" t="str">
            <v xml:space="preserve">UN    </v>
          </cell>
          <cell r="D9951" t="str">
            <v>0,03</v>
          </cell>
        </row>
        <row r="9952">
          <cell r="A9952">
            <v>4377</v>
          </cell>
          <cell r="B9952" t="str">
            <v xml:space="preserve">PARAFUSO DE ACO ZINCADO COM ROSCA SOBERBA, CABECA CHATA E FENDA SIMPLES, DIAMETRO 4,2 MM, COMPRIMENTO * 32 * MM                                                                                                                                                                                                                                                                                                                                                                                           </v>
          </cell>
          <cell r="C9952" t="str">
            <v xml:space="preserve">UN    </v>
          </cell>
          <cell r="D9952" t="str">
            <v>0,13</v>
          </cell>
        </row>
        <row r="9953">
          <cell r="A9953">
            <v>4356</v>
          </cell>
          <cell r="B9953" t="str">
            <v xml:space="preserve">PARAFUSO DE ACO ZINCADO COM ROSCA SOBERBA, CABECA CHATA E FENDA SIMPLES, DIAMETRO 4,8 MM, COMPRIMENTO 45 MM                                                                                                                                                                                                                                                                                                                                                                                               </v>
          </cell>
          <cell r="C9953" t="str">
            <v xml:space="preserve">UN    </v>
          </cell>
          <cell r="D9953" t="str">
            <v>0,18</v>
          </cell>
        </row>
        <row r="9954">
          <cell r="A9954">
            <v>13246</v>
          </cell>
          <cell r="B9954" t="str">
            <v xml:space="preserve">PARAFUSO DE FERRO POLIDO, SEXTAVADO, COM ROSCA INTEIRA, DIAMETRO 5/16", COMPRIMENTO 3/4", COM PORCA E ARRUELA LISA LEVE                                                                                                                                                                                                                                                                                                                                                                                   </v>
          </cell>
          <cell r="C9954" t="str">
            <v xml:space="preserve">UN    </v>
          </cell>
          <cell r="D9954" t="str">
            <v>0,31</v>
          </cell>
        </row>
        <row r="9955">
          <cell r="A9955">
            <v>4346</v>
          </cell>
          <cell r="B9955" t="str">
            <v xml:space="preserve">PARAFUSO DE FERRO POLIDO, SEXTAVADO, COM ROSCA PARCIAL, DIAMETRO 5/8", COMPRIMENTO 6", COM PORCA E ARRUELA DE PRESSAO MEDIA                                                                                                                                                                                                                                                                                                                                                                               </v>
          </cell>
          <cell r="C9955" t="str">
            <v xml:space="preserve">UN    </v>
          </cell>
          <cell r="D9955" t="str">
            <v>7,03</v>
          </cell>
        </row>
        <row r="9956">
          <cell r="A9956">
            <v>11955</v>
          </cell>
          <cell r="B9956" t="str">
            <v xml:space="preserve">PARAFUSO DE LATAO COM ACABAMENTO CROMADO PARA FIXAR PECA SANITARIA, INCLUI PORCA CEGA, ARRUELA E BUCHA DE NYLON TAMANHO S-10                                                                                                                                                                                                                                                                                                                                                                              </v>
          </cell>
          <cell r="C9956" t="str">
            <v xml:space="preserve">UN    </v>
          </cell>
          <cell r="D9956" t="str">
            <v>3,07</v>
          </cell>
        </row>
        <row r="9957">
          <cell r="A9957">
            <v>11960</v>
          </cell>
          <cell r="B9957" t="str">
            <v xml:space="preserve">PARAFUSO DE LATAO COM ROSCA SOBERBA, CABECA CHATA E FENDA SIMPLES, DIAMETRO 2,5 MM, COMPRIMENTO 12 MM                                                                                                                                                                                                                                                                                                                                                                                                     </v>
          </cell>
          <cell r="C9957" t="str">
            <v xml:space="preserve">UN    </v>
          </cell>
          <cell r="D9957" t="str">
            <v>0,10</v>
          </cell>
        </row>
        <row r="9958">
          <cell r="A9958">
            <v>4333</v>
          </cell>
          <cell r="B9958" t="str">
            <v xml:space="preserve">PARAFUSO DE LATAO COM ROSCA SOBERBA, CABECA CHATA E FENDA SIMPLES, DIAMETRO 3,2 MM, COMPRIMENTO 16 MM                                                                                                                                                                                                                                                                                                                                                                                                     </v>
          </cell>
          <cell r="C9958" t="str">
            <v xml:space="preserve">UN    </v>
          </cell>
          <cell r="D9958" t="str">
            <v>0,18</v>
          </cell>
        </row>
        <row r="9959">
          <cell r="A9959">
            <v>4358</v>
          </cell>
          <cell r="B9959" t="str">
            <v xml:space="preserve">PARAFUSO DE LATAO COM ROSCA SOBERBA, CABECA CHATA E FENDA SIMPLES, DIAMETRO 4,8 MM, COMPRIMENTO 65 MM                                                                                                                                                                                                                                                                                                                                                                                                     </v>
          </cell>
          <cell r="C9959" t="str">
            <v xml:space="preserve">UN    </v>
          </cell>
          <cell r="D9959" t="str">
            <v>1,40</v>
          </cell>
        </row>
        <row r="9960">
          <cell r="A9960">
            <v>39435</v>
          </cell>
          <cell r="B9960" t="str">
            <v xml:space="preserve">PARAFUSO DRY WALL, EM ACO FOSFATIZADO, CABECA TROMBETA E PONTA AGULHA (TA), COMPRIMENTO 25 MM                                                                                                                                                                                                                                                                                                                                                                                                             </v>
          </cell>
          <cell r="C9960" t="str">
            <v xml:space="preserve">UN    </v>
          </cell>
          <cell r="D9960" t="str">
            <v>0,07</v>
          </cell>
        </row>
        <row r="9961">
          <cell r="A9961">
            <v>39436</v>
          </cell>
          <cell r="B9961" t="str">
            <v xml:space="preserve">PARAFUSO DRY WALL, EM ACO FOSFATIZADO, CABECA TROMBETA E PONTA AGULHA (TA), COMPRIMENTO 35 MM                                                                                                                                                                                                                                                                                                                                                                                                             </v>
          </cell>
          <cell r="C9961" t="str">
            <v xml:space="preserve">UN    </v>
          </cell>
          <cell r="D9961" t="str">
            <v>0,12</v>
          </cell>
        </row>
        <row r="9962">
          <cell r="A9962">
            <v>39437</v>
          </cell>
          <cell r="B9962" t="str">
            <v xml:space="preserve">PARAFUSO DRY WALL, EM ACO FOSFATIZADO, CABECA TROMBETA E PONTA AGULHA (TA), COMPRIMENTO 45 MM                                                                                                                                                                                                                                                                                                                                                                                                             </v>
          </cell>
          <cell r="C9962" t="str">
            <v xml:space="preserve">UN    </v>
          </cell>
          <cell r="D9962" t="str">
            <v>0,16</v>
          </cell>
        </row>
        <row r="9963">
          <cell r="A9963">
            <v>39439</v>
          </cell>
          <cell r="B9963" t="str">
            <v xml:space="preserve">PARAFUSO DRY WALL, EM ACO FOSFATIZADO, CABECA TROMBETA E PONTA BROCA (TB), COMPRIMENTO 25 MM                                                                                                                                                                                                                                                                                                                                                                                                              </v>
          </cell>
          <cell r="C9963" t="str">
            <v xml:space="preserve">UN    </v>
          </cell>
          <cell r="D9963" t="str">
            <v>0,10</v>
          </cell>
        </row>
        <row r="9964">
          <cell r="A9964">
            <v>39440</v>
          </cell>
          <cell r="B9964" t="str">
            <v xml:space="preserve">PARAFUSO DRY WALL, EM ACO FOSFATIZADO, CABECA TROMBETA E PONTA BROCA (TB), COMPRIMENTO 35 MM                                                                                                                                                                                                                                                                                                                                                                                                              </v>
          </cell>
          <cell r="C9964" t="str">
            <v xml:space="preserve">UN    </v>
          </cell>
          <cell r="D9964" t="str">
            <v>0,14</v>
          </cell>
        </row>
        <row r="9965">
          <cell r="A9965">
            <v>39441</v>
          </cell>
          <cell r="B9965" t="str">
            <v xml:space="preserve">PARAFUSO DRY WALL, EM ACO FOSFATIZADO, CABECA TROMBETA E PONTA BROCA (TB), COMPRIMENTO 45 MM                                                                                                                                                                                                                                                                                                                                                                                                              </v>
          </cell>
          <cell r="C9965" t="str">
            <v xml:space="preserve">UN    </v>
          </cell>
          <cell r="D9965" t="str">
            <v>0,17</v>
          </cell>
        </row>
        <row r="9966">
          <cell r="A9966">
            <v>39442</v>
          </cell>
          <cell r="B9966" t="str">
            <v xml:space="preserve">PARAFUSO DRY WALL, EM ACO ZINCADO, CABECA LENTILHA E PONTA AGULHA (LA), LARGURA 4,2 MM, COMPRIMENTO 13 MM                                                                                                                                                                                                                                                                                                                                                                                                 </v>
          </cell>
          <cell r="C9966" t="str">
            <v xml:space="preserve">UN    </v>
          </cell>
          <cell r="D9966" t="str">
            <v>0,12</v>
          </cell>
        </row>
        <row r="9967">
          <cell r="A9967">
            <v>39443</v>
          </cell>
          <cell r="B9967" t="str">
            <v xml:space="preserve">PARAFUSO DRY WALL, EM ACO ZINCADO, CABECA LENTILHA E PONTA BROCA (LB), LARGURA 4,2 MM, COMPRIMENTO 13 MM                                                                                                                                                                                                                                                                                                                                                                                                  </v>
          </cell>
          <cell r="C9967" t="str">
            <v xml:space="preserve">UN    </v>
          </cell>
          <cell r="D9967" t="str">
            <v>0,16</v>
          </cell>
        </row>
        <row r="9968">
          <cell r="A9968">
            <v>4329</v>
          </cell>
          <cell r="B9968" t="str">
            <v xml:space="preserve">PARAFUSO EM ACO GALVANIZADO, TIPO MAQUINA, SEXTAVADO, SEM PORCA, DIAMETRO 1/2", COMPRIMENTO 2"                                                                                                                                                                                                                                                                                                                                                                                                            </v>
          </cell>
          <cell r="C9968" t="str">
            <v xml:space="preserve">UN    </v>
          </cell>
          <cell r="D9968" t="str">
            <v>1,50</v>
          </cell>
        </row>
        <row r="9969">
          <cell r="A9969">
            <v>4383</v>
          </cell>
          <cell r="B9969" t="str">
            <v xml:space="preserve">PARAFUSO FRANCES METRICO ZINCADO, DIAMETRO 12 MM, COMPRIMENTO 140MM, COM PORCA SEXTAVADA E ARRUELA DE PRESSAO MEDIA                                                                                                                                                                                                                                                                                                                                                                                       </v>
          </cell>
          <cell r="C9969" t="str">
            <v xml:space="preserve">UN    </v>
          </cell>
          <cell r="D9969" t="str">
            <v>13,56</v>
          </cell>
        </row>
        <row r="9970">
          <cell r="A9970">
            <v>4344</v>
          </cell>
          <cell r="B9970" t="str">
            <v xml:space="preserve">PARAFUSO FRANCES METRICO ZINCADO, DIAMETRO 12 MM, COMPRIMENTO 150 MM, COM PORCA SEXTAVADA E ARRUELA DE PRESSAO MEDIA                                                                                                                                                                                                                                                                                                                                                                                      </v>
          </cell>
          <cell r="C9970" t="str">
            <v xml:space="preserve">UN    </v>
          </cell>
          <cell r="D9970" t="str">
            <v>14,21</v>
          </cell>
        </row>
        <row r="9971">
          <cell r="A9971">
            <v>436</v>
          </cell>
          <cell r="B9971" t="str">
            <v xml:space="preserve">PARAFUSO FRANCES M16 EM ACO GALVANIZADO, COMPRIMENTO = 150 MM, DIAMETRO = 16 MM, CABECA ABAULADA                                                                                                                                                                                                                                                                                                                                                                                                          </v>
          </cell>
          <cell r="C9971" t="str">
            <v xml:space="preserve">UN    </v>
          </cell>
          <cell r="D9971" t="str">
            <v>6,16</v>
          </cell>
        </row>
        <row r="9972">
          <cell r="A9972">
            <v>442</v>
          </cell>
          <cell r="B9972" t="str">
            <v xml:space="preserve">PARAFUSO FRANCES M16 EM ACO GALVANIZADO, COMPRIMENTO = 45 MM, DIAMETRO = 16 MM, CABECA ABAULADA                                                                                                                                                                                                                                                                                                                                                                                                           </v>
          </cell>
          <cell r="C9972" t="str">
            <v xml:space="preserve">UN    </v>
          </cell>
          <cell r="D9972" t="str">
            <v>3,64</v>
          </cell>
        </row>
        <row r="9973">
          <cell r="A9973">
            <v>11953</v>
          </cell>
          <cell r="B9973" t="str">
            <v xml:space="preserve">PARAFUSO FRANCES ZINCADO, DIAMETRO 1/2'', COMPRIMENTO 2'', COM PORCA E ARRUELA                                                                                                                                                                                                                                                                                                                                                                                                                            </v>
          </cell>
          <cell r="C9973" t="str">
            <v xml:space="preserve">UN    </v>
          </cell>
          <cell r="D9973" t="str">
            <v>2,25</v>
          </cell>
        </row>
        <row r="9974">
          <cell r="A9974">
            <v>4335</v>
          </cell>
          <cell r="B9974" t="str">
            <v xml:space="preserve">PARAFUSO FRANCES ZINCADO, DIAMETRO 1/2", COMPRIMENTO 12", COM PORCA E ARRUELA LISA MEDIA                                                                                                                                                                                                                                                                                                                                                                                                                  </v>
          </cell>
          <cell r="C9974" t="str">
            <v xml:space="preserve">UN    </v>
          </cell>
          <cell r="D9974" t="str">
            <v>9,54</v>
          </cell>
        </row>
        <row r="9975">
          <cell r="A9975">
            <v>4334</v>
          </cell>
          <cell r="B9975" t="str">
            <v xml:space="preserve">PARAFUSO FRANCES ZINCADO, DIAMETRO 1/2", COMPRIMENTO 15", COM PORCA E ARRUELA LISA MEDIA                                                                                                                                                                                                                                                                                                                                                                                                                  </v>
          </cell>
          <cell r="C9975" t="str">
            <v xml:space="preserve">UN    </v>
          </cell>
          <cell r="D9975" t="str">
            <v>13,09</v>
          </cell>
        </row>
        <row r="9976">
          <cell r="A9976">
            <v>4343</v>
          </cell>
          <cell r="B9976" t="str">
            <v xml:space="preserve">PARAFUSO FRANCES ZINCADO, DIAMETRO 1/2", COMPRIMENTO 4", COM PORCA E ARRUELA                                                                                                                                                                                                                                                                                                                                                                                                                              </v>
          </cell>
          <cell r="C9976" t="str">
            <v xml:space="preserve">UN    </v>
          </cell>
          <cell r="D9976" t="str">
            <v>3,22</v>
          </cell>
        </row>
        <row r="9977">
          <cell r="A9977">
            <v>430</v>
          </cell>
          <cell r="B9977" t="str">
            <v xml:space="preserve">PARAFUSO M16 EM ACO GALVANIZADO, COMPRIMENTO = 125 MM, DIAMETRO = 16 MM, ROSCA MAQUINA, CABECA QUADRADA                                                                                                                                                                                                                                                                                                                                                                                                   </v>
          </cell>
          <cell r="C9977" t="str">
            <v xml:space="preserve">UN    </v>
          </cell>
          <cell r="D9977" t="str">
            <v>5,51</v>
          </cell>
        </row>
        <row r="9978">
          <cell r="A9978">
            <v>441</v>
          </cell>
          <cell r="B9978" t="str">
            <v xml:space="preserve">PARAFUSO M16 EM ACO GALVANIZADO, COMPRIMENTO = 150 MM, DIAMETRO = 16 MM, ROSCA MAQUINA, CABECA QUADRADA                                                                                                                                                                                                                                                                                                                                                                                                   </v>
          </cell>
          <cell r="C9978" t="str">
            <v xml:space="preserve">UN    </v>
          </cell>
          <cell r="D9978" t="str">
            <v>6,07</v>
          </cell>
        </row>
        <row r="9979">
          <cell r="A9979">
            <v>431</v>
          </cell>
          <cell r="B9979" t="str">
            <v xml:space="preserve">PARAFUSO M16 EM ACO GALVANIZADO, COMPRIMENTO = 200 MM, DIAMETRO = 16 MM, ROSCA MAQUINA, CABECA QUADRADA                                                                                                                                                                                                                                                                                                                                                                                                   </v>
          </cell>
          <cell r="C9979" t="str">
            <v xml:space="preserve">UN    </v>
          </cell>
          <cell r="D9979" t="str">
            <v>7,33</v>
          </cell>
        </row>
        <row r="9980">
          <cell r="A9980">
            <v>432</v>
          </cell>
          <cell r="B9980" t="str">
            <v xml:space="preserve">PARAFUSO M16 EM ACO GALVANIZADO, COMPRIMENTO = 250 MM, DIAMETRO = 16 MM, ROSCA MAQUINA, CABECA QUADRADA                                                                                                                                                                                                                                                                                                                                                                                                   </v>
          </cell>
          <cell r="C9980" t="str">
            <v xml:space="preserve">UN    </v>
          </cell>
          <cell r="D9980" t="str">
            <v>8,08</v>
          </cell>
        </row>
        <row r="9981">
          <cell r="A9981">
            <v>429</v>
          </cell>
          <cell r="B9981" t="str">
            <v xml:space="preserve">PARAFUSO M16 EM ACO GALVANIZADO, COMPRIMENTO = 300 MM, DIAMETRO = 16 MM, ROSCA DUPLA                                                                                                                                                                                                                                                                                                                                                                                                                      </v>
          </cell>
          <cell r="C9981" t="str">
            <v xml:space="preserve">UN    </v>
          </cell>
          <cell r="D9981" t="str">
            <v>10,90</v>
          </cell>
        </row>
        <row r="9982">
          <cell r="A9982">
            <v>439</v>
          </cell>
          <cell r="B9982" t="str">
            <v xml:space="preserve">PARAFUSO M16 EM ACO GALVANIZADO, COMPRIMENTO = 300 MM, DIAMETRO = 16 MM, ROSCA MAQUINA, CABECA QUADRADA                                                                                                                                                                                                                                                                                                                                                                                                   </v>
          </cell>
          <cell r="C9982" t="str">
            <v xml:space="preserve">UN    </v>
          </cell>
          <cell r="D9982" t="str">
            <v>9,29</v>
          </cell>
        </row>
        <row r="9983">
          <cell r="A9983">
            <v>433</v>
          </cell>
          <cell r="B9983" t="str">
            <v xml:space="preserve">PARAFUSO M16 EM ACO GALVANIZADO, COMPRIMENTO = 350 MM, DIAMETRO = 16 MM, ROSCA MAQUINA, CABECA QUADRADA                                                                                                                                                                                                                                                                                                                                                                                                   </v>
          </cell>
          <cell r="C9983" t="str">
            <v xml:space="preserve">UN    </v>
          </cell>
          <cell r="D9983" t="str">
            <v>10,84</v>
          </cell>
        </row>
        <row r="9984">
          <cell r="A9984">
            <v>437</v>
          </cell>
          <cell r="B9984" t="str">
            <v xml:space="preserve">PARAFUSO M16 EM ACO GALVANIZADO, COMPRIMENTO = 400 MM, DIAMETRO = 16 MM, ROSCA DUPLA                                                                                                                                                                                                                                                                                                                                                                                                                      </v>
          </cell>
          <cell r="C9984" t="str">
            <v xml:space="preserve">UN    </v>
          </cell>
          <cell r="D9984" t="str">
            <v>14,41</v>
          </cell>
        </row>
        <row r="9985">
          <cell r="A9985">
            <v>11790</v>
          </cell>
          <cell r="B9985" t="str">
            <v xml:space="preserve">PARAFUSO M16 EM ACO GALVANIZADO, COMPRIMENTO = 450 MM, DIAMETRO = 16 MM, ROSCA MAQUINA, CABECA QUADRADA                                                                                                                                                                                                                                                                                                                                                                                                   </v>
          </cell>
          <cell r="C9985" t="str">
            <v xml:space="preserve">UN    </v>
          </cell>
          <cell r="D9985" t="str">
            <v>16,34</v>
          </cell>
        </row>
        <row r="9986">
          <cell r="A9986">
            <v>428</v>
          </cell>
          <cell r="B9986" t="str">
            <v xml:space="preserve">PARAFUSO M16 EM ACO GALVANIZADO, COMPRIMENTO = 500 MM, DIAMETRO = 16 MM, ROSCA MAQUINA, COM CABECA SEXTAVADA E PORCA                                                                                                                                                                                                                                                                                                                                                                                      </v>
          </cell>
          <cell r="C9986" t="str">
            <v xml:space="preserve">UN    </v>
          </cell>
          <cell r="D9986" t="str">
            <v>17,77</v>
          </cell>
        </row>
        <row r="9987">
          <cell r="A9987">
            <v>4384</v>
          </cell>
          <cell r="B9987" t="str">
            <v xml:space="preserve">PARAFUSO NIQUELADO COM ACABAMENTO CROMADO PARA FIXAR PECA SANITARIA, INCLUI PORCA CEGA, ARRUELA E BUCHA DE NYLON TAMANHO S-10                                                                                                                                                                                                                                                                                                                                                                             </v>
          </cell>
          <cell r="C9987" t="str">
            <v xml:space="preserve">UN    </v>
          </cell>
          <cell r="D9987" t="str">
            <v>15,58</v>
          </cell>
        </row>
        <row r="9988">
          <cell r="A9988">
            <v>4351</v>
          </cell>
          <cell r="B9988" t="str">
            <v xml:space="preserve">PARAFUSO NIQUELADO 3 1/2" COM ACABAMENTO CROMADO PARA FIXAR PECA SANITARIA, INCLUI PORCA CEGA, ARRUELA E BUCHA DE NYLON TAMANHO S-8                                                                                                                                                                                                                                                                                                                                                                       </v>
          </cell>
          <cell r="C9988" t="str">
            <v xml:space="preserve">UN    </v>
          </cell>
          <cell r="D9988" t="str">
            <v>11,55</v>
          </cell>
        </row>
        <row r="9989">
          <cell r="A9989">
            <v>11054</v>
          </cell>
          <cell r="B9989" t="str">
            <v xml:space="preserve">PARAFUSO ROSCA SOBERBA ZINCADO CABECA CHATA FENDA SIMPLES 3,2 X 20 MM (3/4 ")                                                                                                                                                                                                                                                                                                                                                                                                                             </v>
          </cell>
          <cell r="C9989" t="str">
            <v xml:space="preserve">UN    </v>
          </cell>
          <cell r="D9989" t="str">
            <v>0,04</v>
          </cell>
        </row>
        <row r="9990">
          <cell r="A9990">
            <v>11055</v>
          </cell>
          <cell r="B9990" t="str">
            <v xml:space="preserve">PARAFUSO ROSCA SOBERBA ZINCADO CABECA CHATA FENDA SIMPLES 3,5 X 25 MM (1 ")                                                                                                                                                                                                                                                                                                                                                                                                                               </v>
          </cell>
          <cell r="C9990" t="str">
            <v xml:space="preserve">UN    </v>
          </cell>
          <cell r="D9990" t="str">
            <v>0,06</v>
          </cell>
        </row>
        <row r="9991">
          <cell r="A9991">
            <v>11056</v>
          </cell>
          <cell r="B9991" t="str">
            <v xml:space="preserve">PARAFUSO ROSCA SOBERBA ZINCADO CABECA CHATA FENDA SIMPLES 3,8 X 30 MM (1.1/4 ")                                                                                                                                                                                                                                                                                                                                                                                                                           </v>
          </cell>
          <cell r="C9991" t="str">
            <v xml:space="preserve">UN    </v>
          </cell>
          <cell r="D9991" t="str">
            <v>0,07</v>
          </cell>
        </row>
        <row r="9992">
          <cell r="A9992">
            <v>11057</v>
          </cell>
          <cell r="B9992" t="str">
            <v xml:space="preserve">PARAFUSO ROSCA SOBERBA ZINCADO CABECA CHATA FENDA SIMPLES 4,8 X 40 MM (1.1/2 ")                                                                                                                                                                                                                                                                                                                                                                                                                           </v>
          </cell>
          <cell r="C9992" t="str">
            <v xml:space="preserve">UN    </v>
          </cell>
          <cell r="D9992" t="str">
            <v>0,14</v>
          </cell>
        </row>
        <row r="9993">
          <cell r="A9993">
            <v>11059</v>
          </cell>
          <cell r="B9993" t="str">
            <v xml:space="preserve">PARAFUSO ROSCA SOBERBA ZINCADO CABECA CHATA FENDA SIMPLES 5,5 X 50 MM (2 ")                                                                                                                                                                                                                                                                                                                                                                                                                               </v>
          </cell>
          <cell r="C9993" t="str">
            <v xml:space="preserve">UN    </v>
          </cell>
          <cell r="D9993" t="str">
            <v>0,29</v>
          </cell>
        </row>
        <row r="9994">
          <cell r="A9994">
            <v>11058</v>
          </cell>
          <cell r="B9994" t="str">
            <v xml:space="preserve">PARAFUSO ROSCA SOBERBA ZINCADO CABECA CHATA FENDA SIMPLES 5,5 X 65 MM (2.1/2 ")                                                                                                                                                                                                                                                                                                                                                                                                                           </v>
          </cell>
          <cell r="C9994" t="str">
            <v xml:space="preserve">UN    </v>
          </cell>
          <cell r="D9994" t="str">
            <v>0,37</v>
          </cell>
        </row>
        <row r="9995">
          <cell r="A9995">
            <v>4380</v>
          </cell>
          <cell r="B9995" t="str">
            <v xml:space="preserve">PARAFUSO ZINCADO ROSCA SOBERBA 5/16 " X 120 MM PARA TELHA FIBROCIMENTO                                                                                                                                                                                                                                                                                                                                                                                                                                    </v>
          </cell>
          <cell r="C9995" t="str">
            <v xml:space="preserve">UN    </v>
          </cell>
          <cell r="D9995" t="str">
            <v>1,25</v>
          </cell>
        </row>
        <row r="9996">
          <cell r="A9996">
            <v>4299</v>
          </cell>
          <cell r="B9996" t="str">
            <v xml:space="preserve">PARAFUSO ZINCADO ROSCA SOBERBA, CABECA SEXTAVADA, 5/16 " X 110 MM, PARA FIXACAO DE TELHA EM MADEIRA                                                                                                                                                                                                                                                                                                                                                                                                       </v>
          </cell>
          <cell r="C9996" t="str">
            <v xml:space="preserve">UN    </v>
          </cell>
          <cell r="D9996" t="str">
            <v>1,18</v>
          </cell>
        </row>
        <row r="9997">
          <cell r="A9997">
            <v>4304</v>
          </cell>
          <cell r="B9997" t="str">
            <v xml:space="preserve">PARAFUSO ZINCADO ROSCA SOBERBA, CABECA SEXTAVADA, 5/16 " X 150 MM, PARA FIXACAO DE TELHA EM MADEIRA                                                                                                                                                                                                                                                                                                                                                                                                       </v>
          </cell>
          <cell r="C9997" t="str">
            <v xml:space="preserve">UN    </v>
          </cell>
          <cell r="D9997" t="str">
            <v>1,61</v>
          </cell>
        </row>
        <row r="9998">
          <cell r="A9998">
            <v>4305</v>
          </cell>
          <cell r="B9998" t="str">
            <v xml:space="preserve">PARAFUSO ZINCADO ROSCA SOBERBA, CABECA SEXTAVADA, 5/16 " X 180 MM, PARA FIXACAO DE TELHA EM MADEIRA                                                                                                                                                                                                                                                                                                                                                                                                       </v>
          </cell>
          <cell r="C9998" t="str">
            <v xml:space="preserve">UN    </v>
          </cell>
          <cell r="D9998" t="str">
            <v>1,87</v>
          </cell>
        </row>
        <row r="9999">
          <cell r="A9999">
            <v>4306</v>
          </cell>
          <cell r="B9999" t="str">
            <v xml:space="preserve">PARAFUSO ZINCADO ROSCA SOBERBA, CABECA SEXTAVADA, 5/16 " X 200 MM, PARA FIXACAO DE TELHA EM MADEIRA                                                                                                                                                                                                                                                                                                                                                                                                       </v>
          </cell>
          <cell r="C9999" t="str">
            <v xml:space="preserve">UN    </v>
          </cell>
          <cell r="D9999" t="str">
            <v>2,17</v>
          </cell>
        </row>
        <row r="10000">
          <cell r="A10000">
            <v>4308</v>
          </cell>
          <cell r="B10000" t="str">
            <v xml:space="preserve">PARAFUSO ZINCADO ROSCA SOBERBA, CABECA SEXTAVADA, 5/16 " X 230 MM, PARA FIXACAO DE TELHA EM MADEIRA                                                                                                                                                                                                                                                                                                                                                                                                       </v>
          </cell>
          <cell r="C10000" t="str">
            <v xml:space="preserve">UN    </v>
          </cell>
          <cell r="D10000" t="str">
            <v>4,49</v>
          </cell>
        </row>
        <row r="10001">
          <cell r="A10001">
            <v>4302</v>
          </cell>
          <cell r="B10001" t="str">
            <v xml:space="preserve">PARAFUSO ZINCADO ROSCA SOBERBA, CABECA SEXTAVADA, 5/16 " X 250 MM, PARA FIXACAO DE TELHA EM MADEIRA                                                                                                                                                                                                                                                                                                                                                                                                       </v>
          </cell>
          <cell r="C10001" t="str">
            <v xml:space="preserve">UN    </v>
          </cell>
          <cell r="D10001" t="str">
            <v>3,37</v>
          </cell>
        </row>
        <row r="10002">
          <cell r="A10002">
            <v>4300</v>
          </cell>
          <cell r="B10002" t="str">
            <v xml:space="preserve">PARAFUSO ZINCADO ROSCA SOBERBA, CABECA SEXTAVADA, 5/16 " X 50 MM, PARA FIXACAO DE TELHA EM MADEIRA                                                                                                                                                                                                                                                                                                                                                                                                        </v>
          </cell>
          <cell r="C10002" t="str">
            <v xml:space="preserve">UN    </v>
          </cell>
          <cell r="D10002" t="str">
            <v>0,80</v>
          </cell>
        </row>
        <row r="10003">
          <cell r="A10003">
            <v>4301</v>
          </cell>
          <cell r="B10003" t="str">
            <v xml:space="preserve">PARAFUSO ZINCADO ROSCA SOBERBA, CABECA SEXTAVADA, 5/16 " X 85 MM, PARA FIXACAO DE TELHA EM MADEIRA                                                                                                                                                                                                                                                                                                                                                                                                        </v>
          </cell>
          <cell r="C10003" t="str">
            <v xml:space="preserve">UN    </v>
          </cell>
          <cell r="D10003" t="str">
            <v>0,98</v>
          </cell>
        </row>
        <row r="10004">
          <cell r="A10004">
            <v>4320</v>
          </cell>
          <cell r="B10004" t="str">
            <v xml:space="preserve">PARAFUSO ZINCADO 5/16 " X 250 MM PARA FIXACAO DE TELHA DE FIBROCIMENTO CANALETE 49, INCLUI BUCHA NYLON S-10                                                                                                                                                                                                                                                                                                                                                                                               </v>
          </cell>
          <cell r="C10004" t="str">
            <v xml:space="preserve">UN    </v>
          </cell>
          <cell r="D10004" t="str">
            <v>2,97</v>
          </cell>
        </row>
        <row r="10005">
          <cell r="A10005">
            <v>4318</v>
          </cell>
          <cell r="B10005" t="str">
            <v xml:space="preserve">PARAFUSO ZINCADO 5/16 " X 85 MM PARA FIXACAO DE TELHA DE FIBROCIMENTO CANALETE 90, INCLUI BUCHA NYLON S-10                                                                                                                                                                                                                                                                                                                                                                                                </v>
          </cell>
          <cell r="C10005" t="str">
            <v xml:space="preserve">UN    </v>
          </cell>
          <cell r="D10005" t="str">
            <v>1,45</v>
          </cell>
        </row>
        <row r="10006">
          <cell r="A10006">
            <v>40547</v>
          </cell>
          <cell r="B10006" t="str">
            <v xml:space="preserve">PARAFUSO ZINCADO, AUTOBROCANTE, FLANGEADO, 4,2 MM X 19 MM                                                                                                                                                                                                                                                                                                                                                                                                                                                 </v>
          </cell>
          <cell r="C10006" t="str">
            <v xml:space="preserve">CENTO </v>
          </cell>
          <cell r="D10006" t="str">
            <v>18,93</v>
          </cell>
        </row>
        <row r="10007">
          <cell r="A10007">
            <v>11962</v>
          </cell>
          <cell r="B10007" t="str">
            <v xml:space="preserve">PARAFUSO ZINCADO, SEXTAVADO, COM ROSCA INTEIRA, DIAMETRO 1/4", COMPRIMENTO 1/2"                                                                                                                                                                                                                                                                                                                                                                                                                           </v>
          </cell>
          <cell r="C10007" t="str">
            <v xml:space="preserve">UN    </v>
          </cell>
          <cell r="D10007" t="str">
            <v>0,15</v>
          </cell>
        </row>
        <row r="10008">
          <cell r="A10008">
            <v>4332</v>
          </cell>
          <cell r="B10008" t="str">
            <v xml:space="preserve">PARAFUSO ZINCADO, SEXTAVADO, COM ROSCA INTEIRA, DIAMETRO 3/8", COMPRIMENTO 2"                                                                                                                                                                                                                                                                                                                                                                                                                             </v>
          </cell>
          <cell r="C10008" t="str">
            <v xml:space="preserve">UN    </v>
          </cell>
          <cell r="D10008" t="str">
            <v>0,75</v>
          </cell>
        </row>
        <row r="10009">
          <cell r="A10009">
            <v>4331</v>
          </cell>
          <cell r="B10009" t="str">
            <v xml:space="preserve">PARAFUSO ZINCADO, SEXTAVADO, COM ROSCA INTEIRA, DIAMETRO 5/8", COMPRIMENTO 2 1/4"                                                                                                                                                                                                                                                                                                                                                                                                                         </v>
          </cell>
          <cell r="C10009" t="str">
            <v xml:space="preserve">UN    </v>
          </cell>
          <cell r="D10009" t="str">
            <v>2,84</v>
          </cell>
        </row>
        <row r="10010">
          <cell r="A10010">
            <v>4336</v>
          </cell>
          <cell r="B10010" t="str">
            <v xml:space="preserve">PARAFUSO ZINCADO, SEXTAVADO, COM ROSCA INTEIRA, DIAMETRO 5/8", COMPRIMENTO 3", COM PORCA E ARRUELA DE PRESSAO MEDIA                                                                                                                                                                                                                                                                                                                                                                                       </v>
          </cell>
          <cell r="C10010" t="str">
            <v xml:space="preserve">UN    </v>
          </cell>
          <cell r="D10010" t="str">
            <v>3,63</v>
          </cell>
        </row>
        <row r="10011">
          <cell r="A10011">
            <v>13294</v>
          </cell>
          <cell r="B10011" t="str">
            <v xml:space="preserve">PARAFUSO ZINCADO, SEXTAVADO, COM ROSCA SOBERBA, DIAMETRO 3/8", COMPRIMENTO 80 MM                                                                                                                                                                                                                                                                                                                                                                                                                          </v>
          </cell>
          <cell r="C10011" t="str">
            <v xml:space="preserve">UN    </v>
          </cell>
          <cell r="D10011" t="str">
            <v>1,04</v>
          </cell>
        </row>
        <row r="10012">
          <cell r="A10012">
            <v>11948</v>
          </cell>
          <cell r="B10012" t="str">
            <v xml:space="preserve">PARAFUSO ZINCADO, SEXTAVADO, COM ROSCA SOBERBA, DIAMETRO 5/16", COMPRIMENTO 40 MM                                                                                                                                                                                                                                                                                                                                                                                                                         </v>
          </cell>
          <cell r="C10012" t="str">
            <v xml:space="preserve">UN    </v>
          </cell>
          <cell r="D10012" t="str">
            <v>0,46</v>
          </cell>
        </row>
        <row r="10013">
          <cell r="A10013">
            <v>4382</v>
          </cell>
          <cell r="B10013" t="str">
            <v xml:space="preserve">PARAFUSO ZINCADO, SEXTAVADO, COM ROSCA SOBERBA, DIAMETRO 5/16", COMPRIMENTO 80 MM                                                                                                                                                                                                                                                                                                                                                                                                                         </v>
          </cell>
          <cell r="C10013" t="str">
            <v xml:space="preserve">UN    </v>
          </cell>
          <cell r="D10013" t="str">
            <v>0,78</v>
          </cell>
        </row>
        <row r="10014">
          <cell r="A10014">
            <v>4354</v>
          </cell>
          <cell r="B10014" t="str">
            <v xml:space="preserve">PARAFUSO ZINCADO, SEXTAVADO, GRAU 5, ROSCA INTEIRA, DIAMETRO 1 1/2", COMPRIMENTO 4"                                                                                                                                                                                                                                                                                                                                                                                                                       </v>
          </cell>
          <cell r="C10014" t="str">
            <v xml:space="preserve">UN    </v>
          </cell>
          <cell r="D10014" t="str">
            <v>32,60</v>
          </cell>
        </row>
        <row r="10015">
          <cell r="A10015">
            <v>40839</v>
          </cell>
          <cell r="B10015" t="str">
            <v xml:space="preserve">PARAFUSO, ASTM A307 - GRAU A, SEXTAVADO, ZINCADO, DIAMETRO 3/8" (9,52 MM), COMPRIMENTO 1 " (25,4 MM)                                                                                                                                                                                                                                                                                                                                                                                                      </v>
          </cell>
          <cell r="C10015" t="str">
            <v xml:space="preserve">CENTO </v>
          </cell>
          <cell r="D10015" t="str">
            <v>78,46</v>
          </cell>
        </row>
        <row r="10016">
          <cell r="A10016">
            <v>40552</v>
          </cell>
          <cell r="B10016" t="str">
            <v xml:space="preserve">PARAFUSO, AUTO ATARRACHANTE, CABECA CHATA, FENDA SIMPLES, 1/4 (6,35 MM) X 25 MM                                                                                                                                                                                                                                                                                                                                                                                                                          </v>
          </cell>
          <cell r="C10016" t="str">
            <v xml:space="preserve">CENTO </v>
          </cell>
          <cell r="D10016" t="str">
            <v>32,46</v>
          </cell>
        </row>
        <row r="10017">
          <cell r="A10017">
            <v>40549</v>
          </cell>
          <cell r="B10017" t="str">
            <v xml:space="preserve">PARAFUSO, COMUM, ASTM A307, SEXTAVADO, DIAMETRO 1/2" (12,7 MM), COMPRIMENTO 1" (25,4 MM)                                                                                                                                                                                                                                                                                                                                                                                                                  </v>
          </cell>
          <cell r="C10017" t="str">
            <v xml:space="preserve">CENTO </v>
          </cell>
          <cell r="D10017" t="str">
            <v>128,51</v>
          </cell>
        </row>
        <row r="10018">
          <cell r="A10018">
            <v>4385</v>
          </cell>
          <cell r="B10018" t="str">
            <v xml:space="preserve">PARALELEPIPEDO GRANITICO OU BASALTICO, PARA PAVIMENTACAO, SEM FRETE,  *30 A 35* PECAS POR M2                                                                                                                                                                                                                                                                                                                                                                                                              </v>
          </cell>
          <cell r="C10018" t="str">
            <v xml:space="preserve">MIL   </v>
          </cell>
          <cell r="D10018" t="str">
            <v>1.183,26</v>
          </cell>
        </row>
        <row r="10019">
          <cell r="A10019">
            <v>38397</v>
          </cell>
          <cell r="B10019" t="str">
            <v xml:space="preserve">PASTA DESENGRAXANTE PARA MAOS                                                                                                                                                                                                                                                                                                                                                                                                                                                                             </v>
          </cell>
          <cell r="C10019" t="str">
            <v xml:space="preserve">KG    </v>
          </cell>
          <cell r="D10019" t="str">
            <v>4,89</v>
          </cell>
        </row>
        <row r="10020">
          <cell r="A10020">
            <v>20078</v>
          </cell>
          <cell r="B10020" t="str">
            <v xml:space="preserve">PASTA LUBRIFICANTE PARA TUBOS E CONEXOES COM JUNTA ELASTICA (USO EM PVC, ACO, POLIETILENO E OUTROS) ( DE *400* G)                                                                                                                                                                                                                                                                                                                                                                                         </v>
          </cell>
          <cell r="C10020" t="str">
            <v xml:space="preserve">UN    </v>
          </cell>
          <cell r="D10020" t="str">
            <v>19,11</v>
          </cell>
        </row>
        <row r="10021">
          <cell r="A10021">
            <v>20079</v>
          </cell>
          <cell r="B10021" t="str">
            <v xml:space="preserve">PASTA LUBRIFICANTE PARA TUBOS E CONEXOES COM JUNTA ELASTICA (USO EM PVC, ACO, POLIETILENO E OUTROS) (POTE DE 3.500* G)                                                                                                                                                                                                                                                                                                                                                                                    </v>
          </cell>
          <cell r="C10021" t="str">
            <v xml:space="preserve">UN    </v>
          </cell>
          <cell r="D10021" t="str">
            <v>119,23</v>
          </cell>
        </row>
        <row r="10022">
          <cell r="A10022">
            <v>39897</v>
          </cell>
          <cell r="B10022" t="str">
            <v xml:space="preserve">PASTA PARA SOLDA DE TUBOS E CONEXOES DE COBRE (EMBALAGEM COM 250 G)                                                                                                                                                                                                                                                                                                                                                                                                                                       </v>
          </cell>
          <cell r="C10022" t="str">
            <v xml:space="preserve">UN    </v>
          </cell>
          <cell r="D10022" t="str">
            <v>34,07</v>
          </cell>
        </row>
        <row r="10023">
          <cell r="A10023">
            <v>118</v>
          </cell>
          <cell r="B10023" t="str">
            <v xml:space="preserve">PASTA VEDA JUNTAS/ROSCA, LATA DE *500* G, PARA INSTALACOES DE GAS E OUTROS                                                                                                                                                                                                                                                                                                                                                                                                                                </v>
          </cell>
          <cell r="C10023" t="str">
            <v xml:space="preserve">UN    </v>
          </cell>
          <cell r="D10023" t="str">
            <v>72,26</v>
          </cell>
        </row>
        <row r="10024">
          <cell r="A10024">
            <v>4396</v>
          </cell>
          <cell r="B10024" t="str">
            <v xml:space="preserve">PASTILHA CERAMICA/PORCELANA, REVEST INT/EXT E  PISCINA, CORES BRANCA OU FRIAS, *2,5 X 2,5* CM                                                                                                                                                                                                                                                                                                                                                                                                             </v>
          </cell>
          <cell r="C10024" t="str">
            <v xml:space="preserve">M2    </v>
          </cell>
          <cell r="D10024" t="str">
            <v>102,00</v>
          </cell>
        </row>
        <row r="10025">
          <cell r="A10025">
            <v>36881</v>
          </cell>
          <cell r="B10025" t="str">
            <v xml:space="preserve">PASTILHA CERAMICA/PORCELANA, REVEST INT/EXT E  PISCINA, CORES FRIAS *5 X 5* CM                                                                                                                                                                                                                                                                                                                                                                                                                            </v>
          </cell>
          <cell r="C10025" t="str">
            <v xml:space="preserve">M2    </v>
          </cell>
          <cell r="D10025" t="str">
            <v>91,14</v>
          </cell>
        </row>
        <row r="10026">
          <cell r="A10026">
            <v>36882</v>
          </cell>
          <cell r="B10026" t="str">
            <v xml:space="preserve">PASTILHA CERAMICA/PORCELANA, REVEST INT/EXT E  PISCINA, CORES QUENTES *5 X 5* CM                                                                                                                                                                                                                                                                                                                                                                                                                          </v>
          </cell>
          <cell r="C10026" t="str">
            <v xml:space="preserve">M2    </v>
          </cell>
          <cell r="D10026" t="str">
            <v>106,34</v>
          </cell>
        </row>
        <row r="10027">
          <cell r="A10027">
            <v>4397</v>
          </cell>
          <cell r="B10027" t="str">
            <v xml:space="preserve">PASTILHA CERAMICA/PORCELANA, REVEST INT/EXT E  PISCINA, CORES QUENTES, *2,5 X 2,5* CM                                                                                                                                                                                                                                                                                                                                                                                                                     </v>
          </cell>
          <cell r="C10027" t="str">
            <v xml:space="preserve">M2    </v>
          </cell>
          <cell r="D10027" t="str">
            <v>165,40</v>
          </cell>
        </row>
        <row r="10028">
          <cell r="A10028">
            <v>34754</v>
          </cell>
          <cell r="B10028" t="str">
            <v xml:space="preserve">PASTILHA DE VIDRO CRISTAL, NACIONAL, REVEST INT/EXT E PISCINA, TODAS AS CORES, E MAIOR OU IGUAL A 5 MM  *2,0 X 2,0* CM                                                                                                                                                                                                                                                                                                                                                                                    </v>
          </cell>
          <cell r="C10028" t="str">
            <v xml:space="preserve">M2    </v>
          </cell>
          <cell r="D10028" t="str">
            <v>306,27</v>
          </cell>
        </row>
        <row r="10029">
          <cell r="A10029">
            <v>25962</v>
          </cell>
          <cell r="B10029" t="str">
            <v xml:space="preserve">PASTILHA DE VIDRO PIGMENTADA *2,0 X 2,0* CM, NACIONAL, PARA REVESTIMENTO INTERNO/EXTERNO E PISCINA, BRANCA OU CORES FRIAS, ESPESSURA MAIOR OU IGUAL A 5 MM                                                                                                                                                                                                                                                                                                                                                </v>
          </cell>
          <cell r="C10029" t="str">
            <v xml:space="preserve">M2    </v>
          </cell>
          <cell r="D10029" t="str">
            <v>193,98</v>
          </cell>
        </row>
        <row r="10030">
          <cell r="A10030">
            <v>34752</v>
          </cell>
          <cell r="B10030" t="str">
            <v xml:space="preserve">PASTILHA DE VIDRO PIGMENTADA, NACIONAL, REVEST INT/EXT E PISCINA, CORES QUENTES, ESPESSURA MAIOR OU IGUAL A 5 MM  *2,0 X 2,0* CM                                                                                                                                                                                                                                                                                                                                                                          </v>
          </cell>
          <cell r="C10030" t="str">
            <v xml:space="preserve">M2    </v>
          </cell>
          <cell r="D10030" t="str">
            <v>341,59</v>
          </cell>
        </row>
        <row r="10031">
          <cell r="A10031">
            <v>4751</v>
          </cell>
          <cell r="B10031" t="str">
            <v xml:space="preserve">PASTILHEIRO                                                                                                                                                                                                                                                                                                                                                                                                                                                                                               </v>
          </cell>
          <cell r="C10031" t="str">
            <v xml:space="preserve">H     </v>
          </cell>
          <cell r="D10031" t="str">
            <v>19,92</v>
          </cell>
        </row>
        <row r="10032">
          <cell r="A10032">
            <v>41066</v>
          </cell>
          <cell r="B10032" t="str">
            <v xml:space="preserve">PASTILHEIRO (MENSALISTA)                                                                                                                                                                                                                                                                                                                                                                                                                                                                                  </v>
          </cell>
          <cell r="C10032" t="str">
            <v xml:space="preserve">MES   </v>
          </cell>
          <cell r="D10032" t="str">
            <v>3.503,78</v>
          </cell>
        </row>
        <row r="10033">
          <cell r="A10033">
            <v>39604</v>
          </cell>
          <cell r="B10033" t="str">
            <v xml:space="preserve">PATCH CORD, CATEGORIA 5 E, EXTENSAO DE 1,50 M                                                                                                                                                                                                                                                                                                                                                                                                                                                             </v>
          </cell>
          <cell r="C10033" t="str">
            <v xml:space="preserve">UN    </v>
          </cell>
          <cell r="D10033" t="str">
            <v>7,70</v>
          </cell>
        </row>
        <row r="10034">
          <cell r="A10034">
            <v>39605</v>
          </cell>
          <cell r="B10034" t="str">
            <v xml:space="preserve">PATCH CORD, CATEGORIA 5 E, EXTENSAO DE 2,50 M                                                                                                                                                                                                                                                                                                                                                                                                                                                             </v>
          </cell>
          <cell r="C10034" t="str">
            <v xml:space="preserve">UN    </v>
          </cell>
          <cell r="D10034" t="str">
            <v>10,69</v>
          </cell>
        </row>
        <row r="10035">
          <cell r="A10035">
            <v>39606</v>
          </cell>
          <cell r="B10035" t="str">
            <v xml:space="preserve">PATCH CORD, CATEGORIA 6, EXTENSAO DE 1,50 M                                                                                                                                                                                                                                                                                                                                                                                                                                                               </v>
          </cell>
          <cell r="C10035" t="str">
            <v xml:space="preserve">UN    </v>
          </cell>
          <cell r="D10035" t="str">
            <v>13,58</v>
          </cell>
        </row>
        <row r="10036">
          <cell r="A10036">
            <v>39607</v>
          </cell>
          <cell r="B10036" t="str">
            <v xml:space="preserve">PATCH CORD, CATEGORIA 6, EXTENSAO DE 2,50 M                                                                                                                                                                                                                                                                                                                                                                                                                                                               </v>
          </cell>
          <cell r="C10036" t="str">
            <v xml:space="preserve">UN    </v>
          </cell>
          <cell r="D10036" t="str">
            <v>15,58</v>
          </cell>
        </row>
        <row r="10037">
          <cell r="A10037">
            <v>39594</v>
          </cell>
          <cell r="B10037" t="str">
            <v xml:space="preserve">PATCH PANEL, 24 PORTAS, CATEGORIA 5E, COM RACKS DE 19" E 1 U DE ALTURA                                                                                                                                                                                                                                                                                                                                                                                                                                    </v>
          </cell>
          <cell r="C10037" t="str">
            <v xml:space="preserve">UN    </v>
          </cell>
          <cell r="D10037" t="str">
            <v>147,50</v>
          </cell>
        </row>
        <row r="10038">
          <cell r="A10038">
            <v>39596</v>
          </cell>
          <cell r="B10038" t="str">
            <v xml:space="preserve">PATCH PANEL, 24 PORTAS, CATEGORIA 6, COM RACKS DE 19" E 1 U DE ALTURA                                                                                                                                                                                                                                                                                                                                                                                                                                     </v>
          </cell>
          <cell r="C10038" t="str">
            <v xml:space="preserve">UN    </v>
          </cell>
          <cell r="D10038" t="str">
            <v>257,08</v>
          </cell>
        </row>
        <row r="10039">
          <cell r="A10039">
            <v>39595</v>
          </cell>
          <cell r="B10039" t="str">
            <v xml:space="preserve">PATCH PANEL, 48 PORTAS, CATEGORIA 5E, COM RACKS DE 19" E 2 U DE ALTURA                                                                                                                                                                                                                                                                                                                                                                                                                                    </v>
          </cell>
          <cell r="C10039" t="str">
            <v xml:space="preserve">UN    </v>
          </cell>
          <cell r="D10039" t="str">
            <v>215,80</v>
          </cell>
        </row>
        <row r="10040">
          <cell r="A10040">
            <v>39597</v>
          </cell>
          <cell r="B10040" t="str">
            <v xml:space="preserve">PATCH PANEL, 48 PORTAS, CATEGORIA 6, COM RACKS DE 19" E 2 U DE ALTURA                                                                                                                                                                                                                                                                                                                                                                                                                                     </v>
          </cell>
          <cell r="C10040" t="str">
            <v xml:space="preserve">UN    </v>
          </cell>
          <cell r="D10040" t="str">
            <v>346,69</v>
          </cell>
        </row>
        <row r="10041">
          <cell r="A10041">
            <v>20209</v>
          </cell>
          <cell r="B10041" t="str">
            <v xml:space="preserve">PECA DE MADEIRA APARELHADA *7,5 X 7,5* CM (3 X 3 ") MACARANDUBA, ANGELIM OU EQUIVALENTE DA REGIAO                                                                                                                                                                                                                                                                                                                                                                                                         </v>
          </cell>
          <cell r="C10041" t="str">
            <v xml:space="preserve">M     </v>
          </cell>
          <cell r="D10041" t="str">
            <v>13,30</v>
          </cell>
        </row>
        <row r="10042">
          <cell r="A10042">
            <v>4433</v>
          </cell>
          <cell r="B10042" t="str">
            <v xml:space="preserve">PECA DE MADEIRA NAO APARELHADA *7,5 X 7,5* CM (3 X 3 ") MACARANDUBA, ANGELIM OU EQUIVALENTE DA REGIAO                                                                                                                                                                                                                                                                                                                                                                                                     </v>
          </cell>
          <cell r="C10042" t="str">
            <v xml:space="preserve">M     </v>
          </cell>
          <cell r="D10042" t="str">
            <v>9,68</v>
          </cell>
        </row>
        <row r="10043">
          <cell r="A10043">
            <v>10731</v>
          </cell>
          <cell r="B10043" t="str">
            <v xml:space="preserve">PEDRA ARDOSIA, CINZA, *40 X 40* CM, E= *1 CM                                                                                                                                                                                                                                                                                                                                                                                                                                                              </v>
          </cell>
          <cell r="C10043" t="str">
            <v xml:space="preserve">M2    </v>
          </cell>
          <cell r="D10043" t="str">
            <v>17,90</v>
          </cell>
        </row>
        <row r="10044">
          <cell r="A10044">
            <v>4704</v>
          </cell>
          <cell r="B10044" t="str">
            <v xml:space="preserve">PEDRA ARDOSIA, CINZA, 20  X  40 CM,  E=  *1 CM                                                                                                                                                                                                                                                                                                                                                                                                                                                            </v>
          </cell>
          <cell r="C10044" t="str">
            <v xml:space="preserve">M2    </v>
          </cell>
          <cell r="D10044" t="str">
            <v>16,15</v>
          </cell>
        </row>
        <row r="10045">
          <cell r="A10045">
            <v>10730</v>
          </cell>
          <cell r="B10045" t="str">
            <v xml:space="preserve">PEDRA ARDOSIA, CINZA, 30  X  30,  E= *1 CM                                                                                                                                                                                                                                                                                                                                                                                                                                                                </v>
          </cell>
          <cell r="C10045" t="str">
            <v xml:space="preserve">M2    </v>
          </cell>
          <cell r="D10045" t="str">
            <v>17,30</v>
          </cell>
        </row>
        <row r="10046">
          <cell r="A10046">
            <v>4729</v>
          </cell>
          <cell r="B10046" t="str">
            <v xml:space="preserve">PEDRA BRITADA GRADUADA, CLASSIFICADA (POSTO PEDREIRA/FORNECEDOR, SEM FRETE)                                                                                                                                                                                                                                                                                                                                                                                                                               </v>
          </cell>
          <cell r="C10046" t="str">
            <v xml:space="preserve">M3    </v>
          </cell>
          <cell r="D10046" t="str">
            <v>67,14</v>
          </cell>
        </row>
        <row r="10047">
          <cell r="A10047">
            <v>4720</v>
          </cell>
          <cell r="B10047" t="str">
            <v xml:space="preserve">PEDRA BRITADA N. 0, OU PEDRISCO (4,8 A 9,5 MM) POSTO PEDREIRA/FORNECEDOR, SEM FRETE                                                                                                                                                                                                                                                                                                                                                                                                                       </v>
          </cell>
          <cell r="C10047" t="str">
            <v xml:space="preserve">M3    </v>
          </cell>
          <cell r="D10047" t="str">
            <v>73,42</v>
          </cell>
        </row>
        <row r="10048">
          <cell r="A10048">
            <v>4721</v>
          </cell>
          <cell r="B10048" t="str">
            <v xml:space="preserve">PEDRA BRITADA N. 1 (9,5 a 19 MM) POSTO PEDREIRA/FORNECEDOR, SEM FRETE                                                                                                                                                                                                                                                                                                                                                                                                                                     </v>
          </cell>
          <cell r="C10048" t="str">
            <v xml:space="preserve">M3    </v>
          </cell>
          <cell r="D10048" t="str">
            <v>57,50</v>
          </cell>
        </row>
        <row r="10049">
          <cell r="A10049">
            <v>4718</v>
          </cell>
          <cell r="B10049" t="str">
            <v xml:space="preserve">PEDRA BRITADA N. 2 (19 A 38 MM) POSTO PEDREIRA/FORNECEDOR, SEM FRETE                                                                                                                                                                                                                                                                                                                                                                                                                                      </v>
          </cell>
          <cell r="C10049" t="str">
            <v xml:space="preserve">M3    </v>
          </cell>
          <cell r="D10049" t="str">
            <v>57,50</v>
          </cell>
        </row>
        <row r="10050">
          <cell r="A10050">
            <v>4722</v>
          </cell>
          <cell r="B10050" t="str">
            <v xml:space="preserve">PEDRA BRITADA N. 3 (38 A 50 MM) POSTO PEDREIRA/FORNECEDOR, SEM FRETE                                                                                                                                                                                                                                                                                                                                                                                                                                      </v>
          </cell>
          <cell r="C10050" t="str">
            <v xml:space="preserve">M3    </v>
          </cell>
          <cell r="D10050" t="str">
            <v>57,50</v>
          </cell>
        </row>
        <row r="10051">
          <cell r="A10051">
            <v>4723</v>
          </cell>
          <cell r="B10051" t="str">
            <v xml:space="preserve">PEDRA BRITADA N. 4 (50 A 76 MM) POSTO PEDREIRA/FORNECEDOR, SEM FRETE                                                                                                                                                                                                                                                                                                                                                                                                                                      </v>
          </cell>
          <cell r="C10051" t="str">
            <v xml:space="preserve">M3    </v>
          </cell>
          <cell r="D10051" t="str">
            <v>62,73</v>
          </cell>
        </row>
        <row r="10052">
          <cell r="A10052">
            <v>4727</v>
          </cell>
          <cell r="B10052" t="str">
            <v xml:space="preserve">PEDRA BRITADA N. 5 (76 A 100 MM) POSTO PEDREIRA/FORNECEDOR, SEM FRETE                                                                                                                                                                                                                                                                                                                                                                                                                                     </v>
          </cell>
          <cell r="C10052" t="str">
            <v xml:space="preserve">M3    </v>
          </cell>
          <cell r="D10052" t="str">
            <v>64,47</v>
          </cell>
        </row>
        <row r="10053">
          <cell r="A10053">
            <v>4748</v>
          </cell>
          <cell r="B10053" t="str">
            <v xml:space="preserve">PEDRA BRITADA OU BICA CORRIDA, NAO CLASSIFICADA (POSTO PEDREIRA/FORNECEDOR, SEM FRETE)                                                                                                                                                                                                                                                                                                                                                                                                                    </v>
          </cell>
          <cell r="C10053" t="str">
            <v xml:space="preserve">M3    </v>
          </cell>
          <cell r="D10053" t="str">
            <v>62,21</v>
          </cell>
        </row>
        <row r="10054">
          <cell r="A10054">
            <v>4730</v>
          </cell>
          <cell r="B10054" t="str">
            <v xml:space="preserve">PEDRA DE MAO OU PEDRA RACHAO PARA ARRIMO/FUNDACAO (POSTO PEDREIRA/FORNECEDOR, SEM FRETE)                                                                                                                                                                                                                                                                                                                                                                                                                  </v>
          </cell>
          <cell r="C10054" t="str">
            <v xml:space="preserve">M3    </v>
          </cell>
          <cell r="D10054" t="str">
            <v>60,11</v>
          </cell>
        </row>
        <row r="10055">
          <cell r="A10055">
            <v>13186</v>
          </cell>
          <cell r="B10055" t="str">
            <v xml:space="preserve">PEDRA GRANITICA OU BASALTICA IRREGULAR, FAIXA GRANULOMETRICA 100 A 150 MM PARA PAVIMENTACAO OU CALCAMENTO POLIEDRICO, POSTO PEDREIRA / FORNECEDOR (SEM FRETE)                                                                                                                                                                                                                                                                                                                                             </v>
          </cell>
          <cell r="C10055" t="str">
            <v xml:space="preserve">M3    </v>
          </cell>
          <cell r="D10055" t="str">
            <v>70,37</v>
          </cell>
        </row>
        <row r="10056">
          <cell r="A10056">
            <v>10737</v>
          </cell>
          <cell r="B10056" t="str">
            <v xml:space="preserve">PEDRA GRANITICA OU BASALTO, CACO, RETALHO, CAVACO, TIPO MIRACEMA, MADEIRA, PADUANA, RACHINHA, SANTA ISABEL OU OUTRAS SIMILARES, E=  *1,0 A *2,0 CM                                                                                                                                                                                                                                                                                                                                                        </v>
          </cell>
          <cell r="C10056" t="str">
            <v xml:space="preserve">M2    </v>
          </cell>
          <cell r="D10056" t="str">
            <v>56,25</v>
          </cell>
        </row>
        <row r="10057">
          <cell r="A10057">
            <v>10734</v>
          </cell>
          <cell r="B10057" t="str">
            <v xml:space="preserve">PEDRA GRANITICA, SERRADA, TIPO MIRACEMA, MADEIRA, PADUANA, RACHINHA, SANTA ISABEL OU OUTRAS SIMILARES, *11,5 X  *23 CM, E=  *1,0 A *2,0 CM                                                                                                                                                                                                                                                                                                                                                                </v>
          </cell>
          <cell r="C10057" t="str">
            <v xml:space="preserve">M2    </v>
          </cell>
          <cell r="D10057" t="str">
            <v>33,46</v>
          </cell>
        </row>
        <row r="10058">
          <cell r="A10058">
            <v>4708</v>
          </cell>
          <cell r="B10058" t="str">
            <v xml:space="preserve">PEDRA PORTUGUESA  OU PETIT PAVE, BRANCA OU PRETA                                                                                                                                                                                                                                                                                                                                                                                                                                                          </v>
          </cell>
          <cell r="C10058" t="str">
            <v xml:space="preserve">M2    </v>
          </cell>
          <cell r="D10058" t="str">
            <v>64,90</v>
          </cell>
        </row>
        <row r="10059">
          <cell r="A10059">
            <v>4712</v>
          </cell>
          <cell r="B10059" t="str">
            <v xml:space="preserve">PEDRA QUARTZITO OU CALCARIO LAMINADO, CACO, TIPO CARIRI, ITACOLOMI, LAGOA SANTA, LUMINARIA, PIRENOPOLIS, SAO TOME OU OUTRAS SIMILARES DA REGIAO, E=  *1,5 A *2,5 CM                                                                                                                                                                                                                                                                                                                                       </v>
          </cell>
          <cell r="C10059" t="str">
            <v xml:space="preserve">M2    </v>
          </cell>
          <cell r="D10059" t="str">
            <v>31,73</v>
          </cell>
        </row>
        <row r="10060">
          <cell r="A10060">
            <v>4710</v>
          </cell>
          <cell r="B10060" t="str">
            <v xml:space="preserve">PEDRA QUARTZITO OU CALCARIO LAMINADO, SERRADA, TIPO CARIRI, ITACOLOMI, LAGOA SANTA, LUMINARIA, PIRENOPOLIS, SAO TOME OU OUTRAS SIMILARES DA REGIAO, *20 X *40 CM, E=  *1,5 A *2,5 CM                                                                                                                                                                                                                                                                                                                      </v>
          </cell>
          <cell r="C10060" t="str">
            <v xml:space="preserve">M2    </v>
          </cell>
          <cell r="D10060" t="str">
            <v>101,76</v>
          </cell>
        </row>
        <row r="10061">
          <cell r="A10061">
            <v>4746</v>
          </cell>
          <cell r="B10061" t="str">
            <v xml:space="preserve">PEDREGULHO OU PICARRA DE JAZIDA, AO NATURAL, PARA BASE DE PAVIMENTACAO (RETIRADO NA JAZIDA, SEM TRANSPORTE)                                                                                                                                                                                                                                                                                                                                                                                               </v>
          </cell>
          <cell r="C10061" t="str">
            <v xml:space="preserve">M3    </v>
          </cell>
          <cell r="D10061" t="str">
            <v>55,76</v>
          </cell>
        </row>
        <row r="10062">
          <cell r="A10062">
            <v>4750</v>
          </cell>
          <cell r="B10062" t="str">
            <v xml:space="preserve">PEDREIRO                                                                                                                                                                                                                                                                                                                                                                                                                                                                                                  </v>
          </cell>
          <cell r="C10062" t="str">
            <v xml:space="preserve">H     </v>
          </cell>
          <cell r="D10062" t="str">
            <v>20,39</v>
          </cell>
        </row>
        <row r="10063">
          <cell r="A10063">
            <v>41065</v>
          </cell>
          <cell r="B10063" t="str">
            <v xml:space="preserve">PEDREIRO (MENSALISTA)                                                                                                                                                                                                                                                                                                                                                                                                                                                                                     </v>
          </cell>
          <cell r="C10063" t="str">
            <v xml:space="preserve">MES   </v>
          </cell>
          <cell r="D10063" t="str">
            <v>3.583,51</v>
          </cell>
        </row>
        <row r="10064">
          <cell r="A10064">
            <v>34747</v>
          </cell>
          <cell r="B10064" t="str">
            <v xml:space="preserve">PEITORIL EM MARMORE, POLIDO, BRANCO COMUM, L= *15* CM, E=  *2,0* CM, COM PINGADEIRA                                                                                                                                                                                                                                                                                                                                                                                                                       </v>
          </cell>
          <cell r="C10064" t="str">
            <v xml:space="preserve">M     </v>
          </cell>
          <cell r="D10064" t="str">
            <v>70,84</v>
          </cell>
        </row>
        <row r="10065">
          <cell r="A10065">
            <v>4826</v>
          </cell>
          <cell r="B10065" t="str">
            <v xml:space="preserve">PEITORIL EM MARMORE, POLIDO, BRANCO COMUM, L= *15* CM, E=  *3* CM, CORTE RETO                                                                                                                                                                                                                                                                                                                                                                                                                             </v>
          </cell>
          <cell r="C10065" t="str">
            <v xml:space="preserve">M     </v>
          </cell>
          <cell r="D10065" t="str">
            <v>76,17</v>
          </cell>
        </row>
        <row r="10066">
          <cell r="A10066">
            <v>41975</v>
          </cell>
          <cell r="B10066" t="str">
            <v xml:space="preserve">PEITORIL PRE-MOLDADO EM GRANILITE, MARMORITE OU GRANITINA, L = *15* CM                                                                                                                                                                                                                                                                                                                                                                                                                                    </v>
          </cell>
          <cell r="C10066" t="str">
            <v xml:space="preserve">M2    </v>
          </cell>
          <cell r="D10066" t="str">
            <v>69,56</v>
          </cell>
        </row>
        <row r="10067">
          <cell r="A10067">
            <v>4825</v>
          </cell>
          <cell r="B10067" t="str">
            <v xml:space="preserve">PEITORIL/ SOLEIRA EM MARMORE, POLIDO, BRANCO COMUM, L= *25* CM, E=  *3* CM, CORTE RETO                                                                                                                                                                                                                                                                                                                                                                                                                    </v>
          </cell>
          <cell r="C10067" t="str">
            <v xml:space="preserve">M     </v>
          </cell>
          <cell r="D10067" t="str">
            <v>105,44</v>
          </cell>
        </row>
        <row r="10068">
          <cell r="A10068">
            <v>34744</v>
          </cell>
          <cell r="B10068" t="str">
            <v xml:space="preserve">PELICULA REFLETIVA, GT 7 ANOS PARA SINALIZACAO VERTICAL                                                                                                                                                                                                                                                                                                                                                                                                                                                   </v>
          </cell>
          <cell r="C10068" t="str">
            <v xml:space="preserve">M2    </v>
          </cell>
          <cell r="D10068" t="str">
            <v>22,32</v>
          </cell>
        </row>
        <row r="10069">
          <cell r="A10069">
            <v>39430</v>
          </cell>
          <cell r="B10069" t="str">
            <v xml:space="preserve">PENDURAL OU PRESILHA REGULADORA, EM ACO GALVANIZADO, COM CORPO, MOLA E REBITE, PARA PERFIL TIPO CANALETA DE ESTRUTURA EM FORROS DRYWALL                                                                                                                                                                                                                                                                                                                                                                   </v>
          </cell>
          <cell r="C10069" t="str">
            <v xml:space="preserve">UN    </v>
          </cell>
          <cell r="D10069" t="str">
            <v>1,26</v>
          </cell>
        </row>
        <row r="10070">
          <cell r="A10070">
            <v>39573</v>
          </cell>
          <cell r="B10070" t="str">
            <v xml:space="preserve">PENDURAL OU REGULADOR, COM MOLA, EM ACO GALVANIZADO, PARA PERFIL TIPO T CLICADO DE FORROS REMOVIVEL                                                                                                                                                                                                                                                                                                                                                                                                       </v>
          </cell>
          <cell r="C10070" t="str">
            <v xml:space="preserve">UN    </v>
          </cell>
          <cell r="D10070" t="str">
            <v>1,24</v>
          </cell>
        </row>
        <row r="10071">
          <cell r="A10071">
            <v>38410</v>
          </cell>
          <cell r="B10071" t="str">
            <v xml:space="preserve">PENEIRA ROTATIVA COM MOTOR ELETRICO TRIFASICO DE 2 CV, CILINDRO DE 1 M X 0,60 M, COM FUROS DE 3,17 MM                                                                                                                                                                                                                                                                                                                                                                                                     </v>
          </cell>
          <cell r="C10071" t="str">
            <v xml:space="preserve">UN    </v>
          </cell>
          <cell r="D10071" t="str">
            <v>12.124,93</v>
          </cell>
        </row>
        <row r="10072">
          <cell r="A10072">
            <v>4765</v>
          </cell>
          <cell r="B10072" t="str">
            <v xml:space="preserve">PERFIL "I" DE ACO LAMINADO, "I" 102 X 12,7                                                                                                                                                                                                                                                                                                                                                                                                                                                                </v>
          </cell>
          <cell r="C10072" t="str">
            <v xml:space="preserve">M     </v>
          </cell>
          <cell r="D10072" t="str">
            <v>71,76</v>
          </cell>
        </row>
        <row r="10073">
          <cell r="A10073">
            <v>4766</v>
          </cell>
          <cell r="B10073" t="str">
            <v xml:space="preserve">PERFIL "I" DE ACO LAMINADO, "I" 152 X 22                                                                                                                                                                                                                                                                                                                                                                                                                                                                  </v>
          </cell>
          <cell r="C10073" t="str">
            <v xml:space="preserve">KG    </v>
          </cell>
          <cell r="D10073" t="str">
            <v>5,72</v>
          </cell>
        </row>
        <row r="10074">
          <cell r="A10074">
            <v>4767</v>
          </cell>
          <cell r="B10074" t="str">
            <v xml:space="preserve">PERFIL "I" DE ACO LAMINADO, "I" 152 X 22                                                                                                                                                                                                                                                                                                                                                                                                                                                                  </v>
          </cell>
          <cell r="C10074" t="str">
            <v xml:space="preserve">M     </v>
          </cell>
          <cell r="D10074" t="str">
            <v>123,65</v>
          </cell>
        </row>
        <row r="10075">
          <cell r="A10075">
            <v>10963</v>
          </cell>
          <cell r="B10075" t="str">
            <v xml:space="preserve">PERFIL "I" DE ACO LAMINADO, "I" 203  X  34,3                                                                                                                                                                                                                                                                                                                                                                                                                                                              </v>
          </cell>
          <cell r="C10075" t="str">
            <v xml:space="preserve">M     </v>
          </cell>
          <cell r="D10075" t="str">
            <v>195,96</v>
          </cell>
        </row>
        <row r="10076">
          <cell r="A10076">
            <v>10962</v>
          </cell>
          <cell r="B10076" t="str">
            <v xml:space="preserve">PERFIL "I" DE ACO LAMINADO, "W" 150 X 22,5                                                                                                                                                                                                                                                                                                                                                                                                                                                                </v>
          </cell>
          <cell r="C10076" t="str">
            <v xml:space="preserve">KG    </v>
          </cell>
          <cell r="D10076" t="str">
            <v>6,08</v>
          </cell>
        </row>
        <row r="10077">
          <cell r="A10077">
            <v>34742</v>
          </cell>
          <cell r="B10077" t="str">
            <v xml:space="preserve">PERFIL "I" DE ACO LAMINADO, "W" 250 X 32,7                                                                                                                                                                                                                                                                                                                                                                                                                                                                </v>
          </cell>
          <cell r="C10077" t="str">
            <v xml:space="preserve">KG    </v>
          </cell>
          <cell r="D10077" t="str">
            <v>5,70</v>
          </cell>
        </row>
        <row r="10078">
          <cell r="A10078">
            <v>4773</v>
          </cell>
          <cell r="B10078" t="str">
            <v xml:space="preserve">PERFIL "I" DE ACO LAMINADO, "W" 250 X 44,8                                                                                                                                                                                                                                                                                                                                                                                                                                                                </v>
          </cell>
          <cell r="C10078" t="str">
            <v xml:space="preserve">M     </v>
          </cell>
          <cell r="D10078" t="str">
            <v>247,36</v>
          </cell>
        </row>
        <row r="10079">
          <cell r="A10079">
            <v>34740</v>
          </cell>
          <cell r="B10079" t="str">
            <v xml:space="preserve">PERFIL "I" DE ACO LAMINADO, "W" 310 X 52,0                                                                                                                                                                                                                                                                                                                                                                                                                                                                </v>
          </cell>
          <cell r="C10079" t="str">
            <v xml:space="preserve">KG    </v>
          </cell>
          <cell r="D10079" t="str">
            <v>5,70</v>
          </cell>
        </row>
        <row r="10080">
          <cell r="A10080">
            <v>4776</v>
          </cell>
          <cell r="B10080" t="str">
            <v xml:space="preserve">PERFIL "I" DE ACO LAMINADO, "W" 410 X 67                                                                                                                                                                                                                                                                                                                                                                                                                                                                  </v>
          </cell>
          <cell r="C10080" t="str">
            <v xml:space="preserve">M     </v>
          </cell>
          <cell r="D10080" t="str">
            <v>383,51</v>
          </cell>
        </row>
        <row r="10081">
          <cell r="A10081">
            <v>4774</v>
          </cell>
          <cell r="B10081" t="str">
            <v xml:space="preserve">PERFIL "I" DE ACO LAMINADO, "W" 410 X 67                                                                                                                                                                                                                                                                                                                                                                                                                                                                  </v>
          </cell>
          <cell r="C10081" t="str">
            <v xml:space="preserve">KG    </v>
          </cell>
          <cell r="D10081" t="str">
            <v>5,72</v>
          </cell>
        </row>
        <row r="10082">
          <cell r="A10082">
            <v>40313</v>
          </cell>
          <cell r="B10082" t="str">
            <v xml:space="preserve">PERFIL "I" DE ACO LAMINADO, W 250 X 38,50                                                                                                                                                                                                                                                                                                                                                                                                                                                                 </v>
          </cell>
          <cell r="C10082" t="str">
            <v xml:space="preserve">KG    </v>
          </cell>
          <cell r="D10082" t="str">
            <v>5,70</v>
          </cell>
        </row>
        <row r="10083">
          <cell r="A10083">
            <v>13340</v>
          </cell>
          <cell r="B10083" t="str">
            <v xml:space="preserve">PERFIL "U" CHAPA ACO DOBRADA,  E = 3,04 MM , H = 20 CM, ABAS = 5 CM (4,47 KG/M)                                                                                                                                                                                                                                                                                                                                                                                                                           </v>
          </cell>
          <cell r="C10083" t="str">
            <v xml:space="preserve">M     </v>
          </cell>
          <cell r="D10083" t="str">
            <v>24,18</v>
          </cell>
        </row>
        <row r="10084">
          <cell r="A10084">
            <v>10965</v>
          </cell>
          <cell r="B10084" t="str">
            <v xml:space="preserve">PERFIL "U" DE ACO LAMINADO, "U" 102 X 9,3                                                                                                                                                                                                                                                                                                                                                                                                                                                                 </v>
          </cell>
          <cell r="C10084" t="str">
            <v xml:space="preserve">M     </v>
          </cell>
          <cell r="D10084" t="str">
            <v>51,58</v>
          </cell>
        </row>
        <row r="10085">
          <cell r="A10085">
            <v>10966</v>
          </cell>
          <cell r="B10085" t="str">
            <v xml:space="preserve">PERFIL "U" DE ACO LAMINADO, "U" 152 X 15,6                                                                                                                                                                                                                                                                                                                                                                                                                                                                </v>
          </cell>
          <cell r="C10085" t="str">
            <v xml:space="preserve">KG    </v>
          </cell>
          <cell r="D10085" t="str">
            <v>5,76</v>
          </cell>
        </row>
        <row r="10086">
          <cell r="A10086">
            <v>40537</v>
          </cell>
          <cell r="B10086" t="str">
            <v xml:space="preserve">PERFIL "U" ENRIJECIDO DE  ACO GALVANIZADO, DOBRADO, 200 X 75 X 25 MM, E = 3,75 MM                                                                                                                                                                                                                                                                                                                                                                                                                         </v>
          </cell>
          <cell r="C10086" t="str">
            <v xml:space="preserve">KG    </v>
          </cell>
          <cell r="D10086" t="str">
            <v>6,30</v>
          </cell>
        </row>
        <row r="10087">
          <cell r="A10087">
            <v>40536</v>
          </cell>
          <cell r="B10087" t="str">
            <v xml:space="preserve">PERFIL "U" ENRIJECIDO DE ACO GALVANIZADO, DOBRADO, 150 X 60 X 20 MM, E = 3,00 MM                                                                                                                                                                                                                                                                                                                                                                                                                          </v>
          </cell>
          <cell r="C10087" t="str">
            <v xml:space="preserve">KG    </v>
          </cell>
          <cell r="D10087" t="str">
            <v>6,30</v>
          </cell>
        </row>
        <row r="10088">
          <cell r="A10088">
            <v>40535</v>
          </cell>
          <cell r="B10088" t="str">
            <v xml:space="preserve">PERFIL "U" SIMPLES DE ACO GALVANIZADO DOBRADO 75 X *40* MM, E = 2,65 MM                                                                                                                                                                                                                                                                                                                                                                                                                                   </v>
          </cell>
          <cell r="C10088" t="str">
            <v xml:space="preserve">KG    </v>
          </cell>
          <cell r="D10088" t="str">
            <v>6,30</v>
          </cell>
        </row>
        <row r="10089">
          <cell r="A10089">
            <v>39427</v>
          </cell>
          <cell r="B10089" t="str">
            <v xml:space="preserve">PERFIL CANALETA, FORMATO C, EM ACO ZINCADO, PARA ESTRUTURA FORRO DRYWALL, E = 0,5 MM, *46 X 18* (L X H), COMPRIMENTO 3 M                                                                                                                                                                                                                                                                                                                                                                                  </v>
          </cell>
          <cell r="C10089" t="str">
            <v xml:space="preserve">M     </v>
          </cell>
          <cell r="D10089" t="str">
            <v>3,34</v>
          </cell>
        </row>
        <row r="10090">
          <cell r="A10090">
            <v>39424</v>
          </cell>
          <cell r="B10090" t="str">
            <v xml:space="preserve">PERFIL CANTONEIRA L, LISA, EM ACO, 25 X 30 MM, E = 0,5 MM, PARA ESTRUTURA DRYWALL                                                                                                                                                                                                                                                                                                                                                                                                                         </v>
          </cell>
          <cell r="C10090" t="str">
            <v xml:space="preserve">M     </v>
          </cell>
          <cell r="D10090" t="str">
            <v>1,99</v>
          </cell>
        </row>
        <row r="10091">
          <cell r="A10091">
            <v>39425</v>
          </cell>
          <cell r="B10091" t="str">
            <v xml:space="preserve">PERFIL CANTONEIRA L, PERFURADA, EM ACO, 23 X 23 MM, E = 0,5 MM, PARA ESTRUTURA DRYWALL                                                                                                                                                                                                                                                                                                                                                                                                                    </v>
          </cell>
          <cell r="C10091" t="str">
            <v xml:space="preserve">M     </v>
          </cell>
          <cell r="D10091" t="str">
            <v>1,96</v>
          </cell>
        </row>
        <row r="10092">
          <cell r="A10092">
            <v>40664</v>
          </cell>
          <cell r="B10092" t="str">
            <v xml:space="preserve">PERFIL CARTOLA DE ACO GALVANIZADO, *20 X 30 X 10* MM, E =  0,8 MM                                                                                                                                                                                                                                                                                                                                                                                                                                         </v>
          </cell>
          <cell r="C10092" t="str">
            <v xml:space="preserve">KG    </v>
          </cell>
          <cell r="D10092" t="str">
            <v>5,40</v>
          </cell>
        </row>
        <row r="10093">
          <cell r="A10093">
            <v>34360</v>
          </cell>
          <cell r="B10093" t="str">
            <v xml:space="preserve">PERFIL DE ALUMINIO ANODIZADO                                                                                                                                                                                                                                                                                                                                                                                                                                                                              </v>
          </cell>
          <cell r="C10093" t="str">
            <v xml:space="preserve">KG    </v>
          </cell>
          <cell r="D10093" t="str">
            <v>24,88</v>
          </cell>
        </row>
        <row r="10094">
          <cell r="A10094">
            <v>20259</v>
          </cell>
          <cell r="B10094" t="str">
            <v xml:space="preserve">PERFIL DE BORRACHA EPDM MACICO *12 X 15* MM PARA ESQUADRIAS                                                                                                                                                                                                                                                                                                                                                                                                                                               </v>
          </cell>
          <cell r="C10094" t="str">
            <v xml:space="preserve">M     </v>
          </cell>
          <cell r="D10094" t="str">
            <v>8,80</v>
          </cell>
        </row>
        <row r="10095">
          <cell r="A10095">
            <v>14077</v>
          </cell>
          <cell r="B10095" t="str">
            <v xml:space="preserve">PERFIL ELASTOMERICO PRE-FORMADO EM EPMD, PARA JUNTA DE DILATACAO DE PISOS COM POUCA SOLICITACAO, 15 MM DE LARGURA, MOVIMENTACAO DE *11 A 19* MM                                                                                                                                                                                                                                                                                                                                                           </v>
          </cell>
          <cell r="C10095" t="str">
            <v xml:space="preserve">M     </v>
          </cell>
          <cell r="D10095" t="str">
            <v>134,69</v>
          </cell>
        </row>
        <row r="10096">
          <cell r="A10096">
            <v>3678</v>
          </cell>
          <cell r="B10096" t="str">
            <v xml:space="preserve">PERFIL ELASTOMERICO PRE-FORMADO EM EPMD, PARA JUNTA DE DILATACAO DE USO GERAL EM MEDIAS SOLICITACOES, 8 MM DE LARGURA, MOVIMENTACAO DE *5 A 11* MM                                                                                                                                                                                                                                                                                                                                                        </v>
          </cell>
          <cell r="C10096" t="str">
            <v xml:space="preserve">M     </v>
          </cell>
          <cell r="D10096" t="str">
            <v>60,88</v>
          </cell>
        </row>
        <row r="10097">
          <cell r="A10097">
            <v>39418</v>
          </cell>
          <cell r="B10097" t="str">
            <v xml:space="preserve">PERFIL GUIA, FORMATO U, EM ACO ZINCADO, PARA ESTRUTURA PAREDE DRYWALL, E = 0,5 MM, 48  X 3000 MM (L X C)                                                                                                                                                                                                                                                                                                                                                                                                  </v>
          </cell>
          <cell r="C10097" t="str">
            <v xml:space="preserve">M     </v>
          </cell>
          <cell r="D10097" t="str">
            <v>3,73</v>
          </cell>
        </row>
        <row r="10098">
          <cell r="A10098">
            <v>39419</v>
          </cell>
          <cell r="B10098" t="str">
            <v xml:space="preserve">PERFIL GUIA, FORMATO U, EM ACO ZINCADO, PARA ESTRUTURA PAREDE DRYWALL, E = 0,5 MM, 70 X 3000 MM (L X C)                                                                                                                                                                                                                                                                                                                                                                                                   </v>
          </cell>
          <cell r="C10098" t="str">
            <v xml:space="preserve">M     </v>
          </cell>
          <cell r="D10098" t="str">
            <v>4,55</v>
          </cell>
        </row>
        <row r="10099">
          <cell r="A10099">
            <v>39420</v>
          </cell>
          <cell r="B10099" t="str">
            <v xml:space="preserve">PERFIL GUIA, FORMATO U, EM ACO ZINCADO, PARA ESTRUTURA PAREDE DRYWALL, E = 0,5 MM, 90 X 3000 MM (L X C)                                                                                                                                                                                                                                                                                                                                                                                                   </v>
          </cell>
          <cell r="C10099" t="str">
            <v xml:space="preserve">M     </v>
          </cell>
          <cell r="D10099" t="str">
            <v>5,02</v>
          </cell>
        </row>
        <row r="10100">
          <cell r="A10100">
            <v>39571</v>
          </cell>
          <cell r="B10100" t="str">
            <v xml:space="preserve">PERFIL LONGARINA (PRINCIPAL), T CLICADO, EM ACO, BRANCO, PARA FORRO REMOVIVEL, 24 X 3750 MM (L X C)                                                                                                                                                                                                                                                                                                                                                                                                       </v>
          </cell>
          <cell r="C10100" t="str">
            <v xml:space="preserve">M     </v>
          </cell>
          <cell r="D10100" t="str">
            <v>3,03</v>
          </cell>
        </row>
        <row r="10101">
          <cell r="A10101">
            <v>39421</v>
          </cell>
          <cell r="B10101" t="str">
            <v xml:space="preserve">PERFIL MONTANTE, FORMATO C, EM ACO ZINCADO, PARA ESTRUTURA PAREDE DRYWALL, E = 0,5 MM, 48 X 3000 MM (L X C)                                                                                                                                                                                                                                                                                                                                                                                               </v>
          </cell>
          <cell r="C10101" t="str">
            <v xml:space="preserve">M     </v>
          </cell>
          <cell r="D10101" t="str">
            <v>4,42</v>
          </cell>
        </row>
        <row r="10102">
          <cell r="A10102">
            <v>39422</v>
          </cell>
          <cell r="B10102" t="str">
            <v xml:space="preserve">PERFIL MONTANTE, FORMATO C, EM ACO ZINCADO, PARA ESTRUTURA PAREDE DRYWALL, E = 0,5 MM, 70 X 3000 MM (L X C)                                                                                                                                                                                                                                                                                                                                                                                               </v>
          </cell>
          <cell r="C10102" t="str">
            <v xml:space="preserve">M     </v>
          </cell>
          <cell r="D10102" t="str">
            <v>5,16</v>
          </cell>
        </row>
        <row r="10103">
          <cell r="A10103">
            <v>39423</v>
          </cell>
          <cell r="B10103" t="str">
            <v xml:space="preserve">PERFIL MONTANTE, FORMATO C, EM ACO ZINCADO, PARA ESTRUTURA PAREDE DRYWALL, E = 0,5 MM, 90 X 3000 MM (L X C)                                                                                                                                                                                                                                                                                                                                                                                               </v>
          </cell>
          <cell r="C10103" t="str">
            <v xml:space="preserve">M     </v>
          </cell>
          <cell r="D10103" t="str">
            <v>5,99</v>
          </cell>
        </row>
        <row r="10104">
          <cell r="A10104">
            <v>39426</v>
          </cell>
          <cell r="B10104" t="str">
            <v xml:space="preserve">PERFIL RODAPE DE IMPERMEABILIZACAO, FORMATO L, EM ACO ZINCADO, PARA ESTRUTURA DRYWALL, E = 0,5 MM, 220 X 3000 MM (H X C)                                                                                                                                                                                                                                                                                                                                                                                  </v>
          </cell>
          <cell r="C10104" t="str">
            <v xml:space="preserve">M     </v>
          </cell>
          <cell r="D10104" t="str">
            <v>13,47</v>
          </cell>
        </row>
        <row r="10105">
          <cell r="A10105">
            <v>39429</v>
          </cell>
          <cell r="B10105" t="str">
            <v xml:space="preserve">PERFIL TABICA ABERTA, PERFURADA, FORMATO Z, EM ACO GALVANIZADO NATURAL, LARGURA APROXIMADA 40 MM, PARA ESTRUTURA FORRO DRYWALL                                                                                                                                                                                                                                                                                                                                                                            </v>
          </cell>
          <cell r="C10105" t="str">
            <v xml:space="preserve">M     </v>
          </cell>
          <cell r="D10105" t="str">
            <v>4,24</v>
          </cell>
        </row>
        <row r="10106">
          <cell r="A10106">
            <v>39428</v>
          </cell>
          <cell r="B10106" t="str">
            <v xml:space="preserve">PERFIL TABICA FECHADA, LISA, FORMATO Z, EM ACO GALVANIZADO NATURAL, LARGURA TOTAL NA HORIZONTAL *40* MM, PARA ESTRUTURA FORRO DRYWALL                                                                                                                                                                                                                                                                                                                                                                     </v>
          </cell>
          <cell r="C10106" t="str">
            <v xml:space="preserve">M     </v>
          </cell>
          <cell r="D10106" t="str">
            <v>3,24</v>
          </cell>
        </row>
        <row r="10107">
          <cell r="A10107">
            <v>39572</v>
          </cell>
          <cell r="B10107" t="str">
            <v xml:space="preserve">PERFIL TIPO CANTONEIRA EM L, EM ACO GALVANIZADO, BRANCO, PARA FORRO REMOVIVEL, *23* X 3000 MM (L X C)                                                                                                                                                                                                                                                                                                                                                                                                     </v>
          </cell>
          <cell r="C10107" t="str">
            <v xml:space="preserve">M     </v>
          </cell>
          <cell r="D10107" t="str">
            <v>2,81</v>
          </cell>
        </row>
        <row r="10108">
          <cell r="A10108">
            <v>39570</v>
          </cell>
          <cell r="B10108" t="str">
            <v xml:space="preserve">PERFIL TRAVESSA (SECUNDARIO), T CLICADO, EM ACO GALVANIZADO , BRANCO, PARA FORRO REMOVIVEL, 24 X 1250 MM (L X C)                                                                                                                                                                                                                                                                                                                                                                                          </v>
          </cell>
          <cell r="C10108" t="str">
            <v xml:space="preserve">M     </v>
          </cell>
          <cell r="D10108" t="str">
            <v>2,98</v>
          </cell>
        </row>
        <row r="10109">
          <cell r="A10109">
            <v>39569</v>
          </cell>
          <cell r="B10109" t="str">
            <v xml:space="preserve">PERFIL TRAVESSA (SECUNDARIO), T CLICADO, EM ACO GALVANIZADO, BRANCO, PARA FORRO REMOVIVEL, 24 X 625 MM (L X C)                                                                                                                                                                                                                                                                                                                                                                                            </v>
          </cell>
          <cell r="C10109" t="str">
            <v xml:space="preserve">M     </v>
          </cell>
          <cell r="D10109" t="str">
            <v>2,94</v>
          </cell>
        </row>
        <row r="10110">
          <cell r="A10110">
            <v>11552</v>
          </cell>
          <cell r="B10110" t="str">
            <v xml:space="preserve">PERFIL U / CANALETA DE ALUMINIO, DE ABAS IGUAIS, 1/2" (1,27 X 1,27 CM), PARA PORTA OU JANELA DE CORRER                                                                                                                                                                                                                                                                                                                                                                                                    </v>
          </cell>
          <cell r="C10110" t="str">
            <v xml:space="preserve">M     </v>
          </cell>
          <cell r="D10110" t="str">
            <v>9,22</v>
          </cell>
        </row>
        <row r="10111">
          <cell r="A10111">
            <v>40598</v>
          </cell>
          <cell r="B10111" t="str">
            <v xml:space="preserve">PERFIL UDC ("U" DOBRADO DE CHAPA) SIMPLES DE ACO LAMINADO, GALVANIZADO, ASTM A36, 127 X 50 MM, E= 3 MM                                                                                                                                                                                                                                                                                                                                                                                                    </v>
          </cell>
          <cell r="C10111" t="str">
            <v xml:space="preserve">KG    </v>
          </cell>
          <cell r="D10111" t="str">
            <v>6,30</v>
          </cell>
        </row>
        <row r="10112">
          <cell r="A10112">
            <v>39029</v>
          </cell>
          <cell r="B10112" t="str">
            <v xml:space="preserve">PERFILADO PERFURADO DUPLO 38 X 76 MM, CHAPA 22                                                                                                                                                                                                                                                                                                                                                                                                                                                            </v>
          </cell>
          <cell r="C10112" t="str">
            <v xml:space="preserve">M     </v>
          </cell>
          <cell r="D10112" t="str">
            <v>9,51</v>
          </cell>
        </row>
        <row r="10113">
          <cell r="A10113">
            <v>39028</v>
          </cell>
          <cell r="B10113" t="str">
            <v xml:space="preserve">PERFILADO PERFURADO SIMPLES 38 X 38 MM, CHAPA 22                                                                                                                                                                                                                                                                                                                                                                                                                                                          </v>
          </cell>
          <cell r="C10113" t="str">
            <v xml:space="preserve">M     </v>
          </cell>
          <cell r="D10113" t="str">
            <v>5,53</v>
          </cell>
        </row>
        <row r="10114">
          <cell r="A10114">
            <v>39328</v>
          </cell>
          <cell r="B10114" t="str">
            <v xml:space="preserve">PERFILADO PERFURADO 19 X 38 MM, CHAPA 22                                                                                                                                                                                                                                                                                                                                                                                                                                                                  </v>
          </cell>
          <cell r="C10114" t="str">
            <v xml:space="preserve">M     </v>
          </cell>
          <cell r="D10114" t="str">
            <v>3,04</v>
          </cell>
        </row>
        <row r="10115">
          <cell r="A10115">
            <v>38541</v>
          </cell>
          <cell r="B10115" t="str">
            <v xml:space="preserve">PERFURATRIZ COM TORRE METALICA PARA EXECUCAO DE ESTACA HELICE CONTINUA, PROFUNDIDADE MAXIMA DE 30 M, DIAMETRO MAXIMO DE 800 MM, POTENCIA INSTALADA DE 268 HP, MESA ROTATIVA COM TORQUE MAXIMO DE 170 KNM                                                                                                                                                                                                                                                                                                  </v>
          </cell>
          <cell r="C10115" t="str">
            <v xml:space="preserve">UN    </v>
          </cell>
          <cell r="D10115" t="str">
            <v>1.996.632,17</v>
          </cell>
        </row>
        <row r="10116">
          <cell r="A10116">
            <v>38542</v>
          </cell>
          <cell r="B10116" t="str">
            <v xml:space="preserve">PERFURATRIZ COM TORRE METALICA PARA EXECUCAO DE ESTACA HELICE CONTINUA, PROFUNDIDADE MAXIMA DE 32 M, DIAMETRO MAXIMO DE 1000 MM, POTENCIA INSTALADA DE 350 HP, MESA ROTATIVA COM TORQUE MAXIMO DE 263 KNM                                                                                                                                                                                                                                                                                                 </v>
          </cell>
          <cell r="C10116" t="str">
            <v xml:space="preserve">UN    </v>
          </cell>
          <cell r="D10116" t="str">
            <v>3.104.682,74</v>
          </cell>
        </row>
        <row r="10117">
          <cell r="A10117">
            <v>38543</v>
          </cell>
          <cell r="B10117" t="str">
            <v xml:space="preserve">PERFURATRIZ HIDRAULICA COM TRADO CURTO ACOPLADO, PROFUNDIDADE MAXIMA DE 20 M, DIAMETRO MAXIMO DE 1500 MM, POTENCIA INSTALADA DE 137 HP, MESA ROTATIVA COM TORQUE MAXIMO DE 30 KNM (INCLUI MONTAGEM, NAO INCLUI CAMINHAO)                                                                                                                                                                                                                                                                                  </v>
          </cell>
          <cell r="C10117" t="str">
            <v xml:space="preserve">UN    </v>
          </cell>
          <cell r="D10117" t="str">
            <v>760.112,00</v>
          </cell>
        </row>
        <row r="10118">
          <cell r="A10118">
            <v>40406</v>
          </cell>
          <cell r="B10118" t="str">
            <v xml:space="preserve">PERFURATRIZ MANUAL, TORQUE MAXIMO 55 KGF.M, POTENCIA 5 CV, COM DIAMETRO MAXIMO 8 1/2" (INCLUI SUPORTE/CHASSI TIPO MESA)                                                                                                                                                                                                                                                                                                                                                                                   </v>
          </cell>
          <cell r="C10118" t="str">
            <v xml:space="preserve">UN    </v>
          </cell>
          <cell r="D10118" t="str">
            <v>39.280,78</v>
          </cell>
        </row>
        <row r="10119">
          <cell r="A10119">
            <v>40789</v>
          </cell>
          <cell r="B10119" t="str">
            <v xml:space="preserve">PERFURATRIZ MANUAL, TORQUE MAXIMO 83 N.M, POTENCIA 5 CV, COM DIAMETRO MAXIMO 4" (NAO INCLUI SUPORTE / CHASSI)                                                                                                                                                                                                                                                                                                                                                                                             </v>
          </cell>
          <cell r="C10119" t="str">
            <v xml:space="preserve">UN    </v>
          </cell>
          <cell r="D10119" t="str">
            <v>5.660,76</v>
          </cell>
        </row>
        <row r="10120">
          <cell r="A10120">
            <v>40791</v>
          </cell>
          <cell r="B10120" t="str">
            <v xml:space="preserve">PERFURATRIZ MANUAL, TORQUE MAXIMO 83 N.M, POTENCIA 5 CV, COM DIAMETRO MAXIMO 4", PARA SOLO GRAMPEADO (INCLUI SUPORTE OU CHASSI TIPO MESA)                                                                                                                                                                                                                                                                                                                                                                 </v>
          </cell>
          <cell r="C10120" t="str">
            <v xml:space="preserve">UN    </v>
          </cell>
          <cell r="D10120" t="str">
            <v>17.720,65</v>
          </cell>
        </row>
        <row r="10121">
          <cell r="A10121">
            <v>11651</v>
          </cell>
          <cell r="B10121" t="str">
            <v xml:space="preserve">PERFURATRIZ PNEUMATICA MANUAL DE PESO MEDIO, 18KG, COMPRIMENTO DE CURSO DE 6 M, DIAMETRO DO PISTAO DE 5,5 CM                                                                                                                                                                                                                                                                                                                                                                                              </v>
          </cell>
          <cell r="C10121" t="str">
            <v xml:space="preserve">UN    </v>
          </cell>
          <cell r="D10121" t="str">
            <v>9.691,67</v>
          </cell>
        </row>
        <row r="10122">
          <cell r="A10122">
            <v>42002</v>
          </cell>
          <cell r="B10122" t="str">
            <v xml:space="preserve">PERFURATRIZ ROTATIVA SOBRE ESTEIRA, TORQUE MAXIMO 2500 KGM, POTENCIA 110 HP, MOTOR DIESEL  (COLETADO CAIXA)                                                                                                                                                                                                                                                                                                                                                                                               </v>
          </cell>
          <cell r="C10122" t="str">
            <v xml:space="preserve">UN    </v>
          </cell>
          <cell r="D10122" t="str">
            <v>651.017,19</v>
          </cell>
        </row>
        <row r="10123">
          <cell r="A10123">
            <v>40435</v>
          </cell>
          <cell r="B10123" t="str">
            <v xml:space="preserve">PERFURATRIZ SOBRE ESTEIRA, TORQUE MAXIMO DE 600 KGF, POTENCIA ENTRE 50 E 60 HP, DIAMETRO MAXIMO DE 10"                                                                                                                                                                                                                                                                                                                                                                                                    </v>
          </cell>
          <cell r="C10123" t="str">
            <v xml:space="preserve">UN    </v>
          </cell>
          <cell r="D10123" t="str">
            <v>416.991,01</v>
          </cell>
        </row>
        <row r="10124">
          <cell r="A10124">
            <v>39012</v>
          </cell>
          <cell r="B10124" t="str">
            <v xml:space="preserve">PERFURATRIZ SOBRE ESTEIRA, TORQUE MAXIMO 600 KGF, PESO MEDIO 1000 KG, POTENCIA 20 HP, DIAMETRO MAXIMO 10"                                                                                                                                                                                                                                                                                                                                                                                                 </v>
          </cell>
          <cell r="C10124" t="str">
            <v xml:space="preserve">UN    </v>
          </cell>
          <cell r="D10124" t="str">
            <v>435.072,47</v>
          </cell>
        </row>
        <row r="10125">
          <cell r="A10125">
            <v>13617</v>
          </cell>
          <cell r="B10125" t="str">
            <v xml:space="preserve">PICAPE CABINE SIMPLES COM MOTOR 1.6 FLEX, CAMBIO MANUAL, POTENCIA 101/104 CV, 2 PORTAS                                                                                                                                                                                                                                                                                                                                                                                                                    </v>
          </cell>
          <cell r="C10125" t="str">
            <v xml:space="preserve">UN    </v>
          </cell>
          <cell r="D10125" t="str">
            <v>40.015,46</v>
          </cell>
        </row>
        <row r="10126">
          <cell r="A10126">
            <v>5327</v>
          </cell>
          <cell r="B10126" t="str">
            <v xml:space="preserve">PIGMENTO EM PO PARA ARGAMASSAS, CIMENTOS E OUTROS                                                                                                                                                                                                                                                                                                                                                                                                                                                         </v>
          </cell>
          <cell r="C10126" t="str">
            <v xml:space="preserve">KG    </v>
          </cell>
          <cell r="D10126" t="str">
            <v>28,95</v>
          </cell>
        </row>
        <row r="10127">
          <cell r="A10127">
            <v>35274</v>
          </cell>
          <cell r="B10127" t="str">
            <v xml:space="preserve">PILAR DE MADEIRA NAO APARELHADA *10 X 10* CM, MACARANDUBA, ANGELIM OU EQUIVALENTE DA REGIAO                                                                                                                                                                                                                                                                                                                                                                                                               </v>
          </cell>
          <cell r="C10127" t="str">
            <v xml:space="preserve">M     </v>
          </cell>
          <cell r="D10127" t="str">
            <v>29,77</v>
          </cell>
        </row>
        <row r="10128">
          <cell r="A10128">
            <v>35275</v>
          </cell>
          <cell r="B10128" t="str">
            <v xml:space="preserve">PILAR DE MADEIRA NAO APARELHADA *15 X 15* CM, MACARANDUBA, ANGELIM OU EQUIVALENTE DA REGIAO                                                                                                                                                                                                                                                                                                                                                                                                               </v>
          </cell>
          <cell r="C10128" t="str">
            <v xml:space="preserve">M     </v>
          </cell>
          <cell r="D10128" t="str">
            <v>63,57</v>
          </cell>
        </row>
        <row r="10129">
          <cell r="A10129">
            <v>35276</v>
          </cell>
          <cell r="B10129" t="str">
            <v xml:space="preserve">PILAR DE MADEIRA NAO APARELHADA *20 X 20* CM, MACARANDUBA, ANGELIM OU EQUIVALENTE DA REGIAO                                                                                                                                                                                                                                                                                                                                                                                                               </v>
          </cell>
          <cell r="C10129" t="str">
            <v xml:space="preserve">M     </v>
          </cell>
          <cell r="D10129" t="str">
            <v>103,95</v>
          </cell>
        </row>
        <row r="10130">
          <cell r="A10130">
            <v>38386</v>
          </cell>
          <cell r="B10130" t="str">
            <v xml:space="preserve">PINCEL CHATO (TRINCHA) CERDAS GRIS 1.1/2 " (38 MM)                                                                                                                                                                                                                                                                                                                                                                                                                                                        </v>
          </cell>
          <cell r="C10130" t="str">
            <v xml:space="preserve">UN    </v>
          </cell>
          <cell r="D10130" t="str">
            <v>3,67</v>
          </cell>
        </row>
        <row r="10131">
          <cell r="A10131">
            <v>11091</v>
          </cell>
          <cell r="B10131" t="str">
            <v xml:space="preserve">PINGADEIRA PLASTICA PARA TELHA DE FIBROCIMENTO CANALETE 49/KALHETA OU CANALETE 90/KALHETAO                                                                                                                                                                                                                                                                                                                                                                                                                </v>
          </cell>
          <cell r="C10131" t="str">
            <v xml:space="preserve">UN    </v>
          </cell>
          <cell r="D10131" t="str">
            <v>1,44</v>
          </cell>
        </row>
        <row r="10132">
          <cell r="A10132">
            <v>37586</v>
          </cell>
          <cell r="B10132" t="str">
            <v xml:space="preserve">PINO DE ACO COM ARRUELA CONICA, DIAMETRO ARRUELA = *23* MM E COMP HASTE = *27* MM (ACAO INDIRETA)                                                                                                                                                                                                                                                                                                                                                                                                         </v>
          </cell>
          <cell r="C10132" t="str">
            <v xml:space="preserve">CENTO </v>
          </cell>
          <cell r="D10132" t="str">
            <v>44,14</v>
          </cell>
        </row>
        <row r="10133">
          <cell r="A10133">
            <v>37395</v>
          </cell>
          <cell r="B10133" t="str">
            <v xml:space="preserve">PINO DE ACO COM FURO, HASTE = 27 MM (ACAO DIRETA)                                                                                                                                                                                                                                                                                                                                                                                                                                                         </v>
          </cell>
          <cell r="C10133" t="str">
            <v xml:space="preserve">CENTO </v>
          </cell>
          <cell r="D10133" t="str">
            <v>37,95</v>
          </cell>
        </row>
        <row r="10134">
          <cell r="A10134">
            <v>14147</v>
          </cell>
          <cell r="B10134" t="str">
            <v xml:space="preserve">PINO DE ACO COM ROSCA 1/4 ", COMPRIMENTO DA HASTE = 30 MM E ROSCA = 20 MM (ACAO DIRETA)                                                                                                                                                                                                                                                                                                                                                                                                                   </v>
          </cell>
          <cell r="C10134" t="str">
            <v xml:space="preserve">CENTO </v>
          </cell>
          <cell r="D10134" t="str">
            <v>50,35</v>
          </cell>
        </row>
        <row r="10135">
          <cell r="A10135">
            <v>37396</v>
          </cell>
          <cell r="B10135" t="str">
            <v xml:space="preserve">PINO DE ACO LISO 1/4 ", HASTE = *36,5* MM (ACAO DIRETA)                                                                                                                                                                                                                                                                                                                                                                                                                                                   </v>
          </cell>
          <cell r="C10135" t="str">
            <v xml:space="preserve">CENTO </v>
          </cell>
          <cell r="D10135" t="str">
            <v>31,06</v>
          </cell>
        </row>
        <row r="10136">
          <cell r="A10136">
            <v>37397</v>
          </cell>
          <cell r="B10136" t="str">
            <v xml:space="preserve">PINO DE ACO LISO 1/4 ", HASTE = *53* MM (ACAO DIRETA)                                                                                                                                                                                                                                                                                                                                                                                                                                                     </v>
          </cell>
          <cell r="C10136" t="str">
            <v xml:space="preserve">CENTO </v>
          </cell>
          <cell r="D10136" t="str">
            <v>32,53</v>
          </cell>
        </row>
        <row r="10137">
          <cell r="A10137">
            <v>11559</v>
          </cell>
          <cell r="B10137" t="str">
            <v xml:space="preserve">PINO GUIA, RETO, COM CHAPA DE LATAO CROMADO, 3/4", PARA PORTA / JANELA DE CORRER                                                                                                                                                                                                                                                                                                                                                                                                                          </v>
          </cell>
          <cell r="C10137" t="str">
            <v xml:space="preserve">UN    </v>
          </cell>
          <cell r="D10137" t="str">
            <v>4,24</v>
          </cell>
        </row>
        <row r="10138">
          <cell r="A10138">
            <v>444</v>
          </cell>
          <cell r="B10138" t="str">
            <v xml:space="preserve">PINO ROSCA EXTERNA, EM ACO GALVANIZADO, PARA ISOLADOR DE 15KV, DIAMETRO 25 MM, COMPRIMENTO *290* MM                                                                                                                                                                                                                                                                                                                                                                                                       </v>
          </cell>
          <cell r="C10138" t="str">
            <v xml:space="preserve">UN    </v>
          </cell>
          <cell r="D10138" t="str">
            <v>17,44</v>
          </cell>
        </row>
        <row r="10139">
          <cell r="A10139">
            <v>445</v>
          </cell>
          <cell r="B10139" t="str">
            <v xml:space="preserve">PINO ROSCA EXTERNA, EM ACO GALVANIZADO, PARA ISOLADOR DE 25KV, DIAMETRO 35MM, COMPRIMENTO *320* MM                                                                                                                                                                                                                                                                                                                                                                                                        </v>
          </cell>
          <cell r="C10139" t="str">
            <v xml:space="preserve">UN    </v>
          </cell>
          <cell r="D10139" t="str">
            <v>23,87</v>
          </cell>
        </row>
        <row r="10140">
          <cell r="A10140">
            <v>4783</v>
          </cell>
          <cell r="B10140" t="str">
            <v xml:space="preserve">PINTOR                                                                                                                                                                                                                                                                                                                                                                                                                                                                                                    </v>
          </cell>
          <cell r="C10140" t="str">
            <v xml:space="preserve">H     </v>
          </cell>
          <cell r="D10140" t="str">
            <v>19,53</v>
          </cell>
        </row>
        <row r="10141">
          <cell r="A10141">
            <v>41079</v>
          </cell>
          <cell r="B10141" t="str">
            <v xml:space="preserve">PINTOR (MENSALISTA)                                                                                                                                                                                                                                                                                                                                                                                                                                                                                       </v>
          </cell>
          <cell r="C10141" t="str">
            <v xml:space="preserve">MES   </v>
          </cell>
          <cell r="D10141" t="str">
            <v>3.431,67</v>
          </cell>
        </row>
        <row r="10142">
          <cell r="A10142">
            <v>12874</v>
          </cell>
          <cell r="B10142" t="str">
            <v xml:space="preserve">PINTOR DE LETREIROS                                                                                                                                                                                                                                                                                                                                                                                                                                                                                       </v>
          </cell>
          <cell r="C10142" t="str">
            <v xml:space="preserve">H     </v>
          </cell>
          <cell r="D10142" t="str">
            <v>21,60</v>
          </cell>
        </row>
        <row r="10143">
          <cell r="A10143">
            <v>41082</v>
          </cell>
          <cell r="B10143" t="str">
            <v xml:space="preserve">PINTOR DE LETREIROS (MENSALISTA)                                                                                                                                                                                                                                                                                                                                                                                                                                                                          </v>
          </cell>
          <cell r="C10143" t="str">
            <v xml:space="preserve">MES   </v>
          </cell>
          <cell r="D10143" t="str">
            <v>3.796,25</v>
          </cell>
        </row>
        <row r="10144">
          <cell r="A10144">
            <v>4785</v>
          </cell>
          <cell r="B10144" t="str">
            <v xml:space="preserve">PINTOR PARA TINTA EPOXI                                                                                                                                                                                                                                                                                                                                                                                                                                                                                   </v>
          </cell>
          <cell r="C10144" t="str">
            <v xml:space="preserve">H     </v>
          </cell>
          <cell r="D10144" t="str">
            <v>21,00</v>
          </cell>
        </row>
        <row r="10145">
          <cell r="A10145">
            <v>41081</v>
          </cell>
          <cell r="B10145" t="str">
            <v xml:space="preserve">PINTOR PARA TINTA EPOXI (MENSALISTA)                                                                                                                                                                                                                                                                                                                                                                                                                                                                      </v>
          </cell>
          <cell r="C10145" t="str">
            <v xml:space="preserve">MES   </v>
          </cell>
          <cell r="D10145" t="str">
            <v>3.691,12</v>
          </cell>
        </row>
        <row r="10146">
          <cell r="A10146">
            <v>4801</v>
          </cell>
          <cell r="B10146" t="str">
            <v xml:space="preserve">PISO DE BORRACHA CANELADO EM PLACAS 50 X 50 CM, E = *3,5* MM, PARA COLA                                                                                                                                                                                                                                                                                                                                                                                                                                   </v>
          </cell>
          <cell r="C10146" t="str">
            <v xml:space="preserve">M2    </v>
          </cell>
          <cell r="D10146" t="str">
            <v>50,56</v>
          </cell>
        </row>
        <row r="10147">
          <cell r="A10147">
            <v>4794</v>
          </cell>
          <cell r="B10147" t="str">
            <v xml:space="preserve">PISO DE BORRACHA ESPORTIVO EM PLACAS 50 X 50 CM, E = 15 MM, PARA ARGAMASSA, PRETO                                                                                                                                                                                                                                                                                                                                                                                                                         </v>
          </cell>
          <cell r="C10147" t="str">
            <v xml:space="preserve">M2    </v>
          </cell>
          <cell r="D10147" t="str">
            <v>230,29</v>
          </cell>
        </row>
        <row r="10148">
          <cell r="A10148">
            <v>4796</v>
          </cell>
          <cell r="B10148" t="str">
            <v xml:space="preserve">PISO DE BORRACHA FRISADO OU PASTILHADO, PRETO, EM PLACAS 50 X 50 CM, E = 7 MM, PARA ARGAMASSA                                                                                                                                                                                                                                                                                                                                                                                                             </v>
          </cell>
          <cell r="C10148" t="str">
            <v xml:space="preserve">M2    </v>
          </cell>
          <cell r="D10148" t="str">
            <v>139,88</v>
          </cell>
        </row>
        <row r="10149">
          <cell r="A10149">
            <v>4800</v>
          </cell>
          <cell r="B10149" t="str">
            <v xml:space="preserve">PISO DE BORRACHA PASTILHADO EM PLACAS 50 X 50 CM, E = *3,5* MM, PARA COLA, PRETO                                                                                                                                                                                                                                                                                                                                                                                                                          </v>
          </cell>
          <cell r="C10149" t="str">
            <v xml:space="preserve">M2    </v>
          </cell>
          <cell r="D10149" t="str">
            <v>38,46</v>
          </cell>
        </row>
        <row r="10150">
          <cell r="A10150">
            <v>4795</v>
          </cell>
          <cell r="B10150" t="str">
            <v xml:space="preserve">PISO DE BORRACHA PASTILHADO EM PLACAS 50 X 50 CM, E = 15 MM, PARA ARGAMASSA, PRETO                                                                                                                                                                                                                                                                                                                                                                                                                        </v>
          </cell>
          <cell r="C10150" t="str">
            <v xml:space="preserve">M2    </v>
          </cell>
          <cell r="D10150" t="str">
            <v>224,18</v>
          </cell>
        </row>
        <row r="10151">
          <cell r="A10151">
            <v>39694</v>
          </cell>
          <cell r="B10151" t="str">
            <v xml:space="preserve">PISO ELEVADO COM 2 PLACAS DE ACO COM ENCHIMENTO DE CONCRETO CELULAR, INCLUSO BASE/HASTE/CRUZETAS, 60 X 60 CM, H = *28* CM, RESISTENCIA CARGA CONCENTRADA 496 KG (COM COLOCACAO)                                                                                                                                                                                                                                                                                                                           </v>
          </cell>
          <cell r="C10151" t="str">
            <v xml:space="preserve">M2    </v>
          </cell>
          <cell r="D10151" t="str">
            <v>251,30</v>
          </cell>
        </row>
        <row r="10152">
          <cell r="A10152">
            <v>1292</v>
          </cell>
          <cell r="B10152" t="str">
            <v xml:space="preserve">PISO EM CERAMICA ESMALTADA EXTRA, PEI MAIOR OU IGUAL A 4, FORMATO MAIOR QUE 2025 CM2                                                                                                                                                                                                                                                                                                                                                                                                                      </v>
          </cell>
          <cell r="C10152" t="str">
            <v xml:space="preserve">M2    </v>
          </cell>
          <cell r="D10152" t="str">
            <v>36,59</v>
          </cell>
        </row>
        <row r="10153">
          <cell r="A10153">
            <v>1287</v>
          </cell>
          <cell r="B10153" t="str">
            <v xml:space="preserve">PISO EM CERAMICA ESMALTADA EXTRA, PEI MAIOR OU IGUAL A 4, FORMATO MENOR OU IGUAL A 2025 CM2                                                                                                                                                                                                                                                                                                                                                                                                               </v>
          </cell>
          <cell r="C10153" t="str">
            <v xml:space="preserve">M2    </v>
          </cell>
          <cell r="D10153" t="str">
            <v>17,95</v>
          </cell>
        </row>
        <row r="10154">
          <cell r="A10154">
            <v>1297</v>
          </cell>
          <cell r="B10154" t="str">
            <v xml:space="preserve">PISO EM CERAMICA ESMALTADA, COMERCIAL (PADRAO POPULAR), PEI MAIOR OU IGUAL A 3, FORMATO MENOR OU IGUAL A  2025 CM2                                                                                                                                                                                                                                                                                                                                                                                        </v>
          </cell>
          <cell r="C10154" t="str">
            <v xml:space="preserve">M2    </v>
          </cell>
          <cell r="D10154" t="str">
            <v>14,89</v>
          </cell>
        </row>
        <row r="10155">
          <cell r="A10155">
            <v>4786</v>
          </cell>
          <cell r="B10155" t="str">
            <v xml:space="preserve">PISO EM GRANILITE, MARMORITE OU GRANITINA, AGREGADO COR PRETO, CINZA, PALHA OU BRANCO, E=  *8* MM (INCLUSO EXECUCAO)                                                                                                                                                                                                                                                                                                                                                                                      </v>
          </cell>
          <cell r="C10155" t="str">
            <v xml:space="preserve">M2    </v>
          </cell>
          <cell r="D10155" t="str">
            <v>80,00</v>
          </cell>
        </row>
        <row r="10156">
          <cell r="A10156">
            <v>10840</v>
          </cell>
          <cell r="B10156" t="str">
            <v xml:space="preserve">PISO EM GRANITO, POLIDO, TIPO AMENDOA/ AMARELO CAPRI/ AMARELO DOURADO CARIOCA OU OUTROS EQUIVALENTES DA REGIAO, FORMATO MENOR OU IGUAL A 3025 CM2, E=  *2* CM                                                                                                                                                                                                                                                                                                                                             </v>
          </cell>
          <cell r="C10156" t="str">
            <v xml:space="preserve">M2    </v>
          </cell>
          <cell r="D10156" t="str">
            <v>290,00</v>
          </cell>
        </row>
        <row r="10157">
          <cell r="A10157">
            <v>10841</v>
          </cell>
          <cell r="B10157" t="str">
            <v xml:space="preserve">PISO EM GRANITO, POLIDO, TIPO ANDORINHA/ QUARTZ/ CASTELO/ CORUMBA OU OUTROS EQUIVALENTES DA REGIAO, FORMATO MENOR OU IGUAL A 3025 CM2, E=  *2* CM                                                                                                                                                                                                                                                                                                                                                         </v>
          </cell>
          <cell r="C10157" t="str">
            <v xml:space="preserve">M2    </v>
          </cell>
          <cell r="D10157" t="str">
            <v>218,86</v>
          </cell>
        </row>
        <row r="10158">
          <cell r="A10158">
            <v>25980</v>
          </cell>
          <cell r="B10158" t="str">
            <v xml:space="preserve">PISO EM GRANITO, POLIDO, TIPO MARFIM, DALLAS, CARAVELAS OU OUTROS EQUIVALENTES DA REGIAO, FORMATO MENOR OU IGUAL A 3025 CM2, E=  *2* CM                                                                                                                                                                                                                                                                                                                                                                   </v>
          </cell>
          <cell r="C10158" t="str">
            <v xml:space="preserve">M2    </v>
          </cell>
          <cell r="D10158" t="str">
            <v>279,66</v>
          </cell>
        </row>
        <row r="10159">
          <cell r="A10159">
            <v>10842</v>
          </cell>
          <cell r="B10159" t="str">
            <v xml:space="preserve">PISO EM GRANITO, POLIDO, TIPO PRETO SAO GABRIEL/ TIJUCA OU OUTROS EQUIVALENTES DA REGIAO, FORMATO MENOR OU IGUAL A 3025 CM2, E=  *2* CM                                                                                                                                                                                                                                                                                                                                                                   </v>
          </cell>
          <cell r="C10159" t="str">
            <v xml:space="preserve">M2    </v>
          </cell>
          <cell r="D10159" t="str">
            <v>316,14</v>
          </cell>
        </row>
        <row r="10160">
          <cell r="A10160">
            <v>21108</v>
          </cell>
          <cell r="B10160" t="str">
            <v xml:space="preserve">PISO EM PORCELANATO RETIFICADO EXTRA, FORMATO MENOR OU IGUAL A 2025 CM2                                                                                                                                                                                                                                                                                                                                                                                                                                   </v>
          </cell>
          <cell r="C10160" t="str">
            <v xml:space="preserve">M2    </v>
          </cell>
          <cell r="D10160" t="str">
            <v>48,77</v>
          </cell>
        </row>
        <row r="10161">
          <cell r="A10161">
            <v>38180</v>
          </cell>
          <cell r="B10161" t="str">
            <v xml:space="preserve">PISO EM REGUA VINILICA SEMIFLEXIVEL, ENCAIXE CLICADO, E = 4 MM (SEM COLOCACAO)                                                                                                                                                                                                                                                                                                                                                                                                                            </v>
          </cell>
          <cell r="C10161" t="str">
            <v xml:space="preserve">M2    </v>
          </cell>
          <cell r="D10161" t="str">
            <v>112,62</v>
          </cell>
        </row>
        <row r="10162">
          <cell r="A10162">
            <v>40648</v>
          </cell>
          <cell r="B10162" t="str">
            <v xml:space="preserve">PISO EPOXI AUTONIVELANTE, ESPESSURA *4* MM (INCLUSO EXECUCAO)                                                                                                                                                                                                                                                                                                                                                                                                                                             </v>
          </cell>
          <cell r="C10162" t="str">
            <v xml:space="preserve">M2    </v>
          </cell>
          <cell r="D10162" t="str">
            <v>153,60</v>
          </cell>
        </row>
        <row r="10163">
          <cell r="A10163">
            <v>40649</v>
          </cell>
          <cell r="B10163" t="str">
            <v xml:space="preserve">PISO EPOXI MULTILAYER, ESPESSURA *2* MM (INCLUSO EXECUCAO)                                                                                                                                                                                                                                                                                                                                                                                                                                                </v>
          </cell>
          <cell r="C10163" t="str">
            <v xml:space="preserve">M2    </v>
          </cell>
          <cell r="D10163" t="str">
            <v>89,47</v>
          </cell>
        </row>
        <row r="10164">
          <cell r="A10164">
            <v>40650</v>
          </cell>
          <cell r="B10164" t="str">
            <v xml:space="preserve">PISO FULGET (GRANITO LAVADO) EM PLACAS DE *40 X 40* CM (SEM COLOCACAO)                                                                                                                                                                                                                                                                                                                                                                                                                                    </v>
          </cell>
          <cell r="C10164" t="str">
            <v xml:space="preserve">M2    </v>
          </cell>
          <cell r="D10164" t="str">
            <v>115,20</v>
          </cell>
        </row>
        <row r="10165">
          <cell r="A10165">
            <v>40651</v>
          </cell>
          <cell r="B10165" t="str">
            <v xml:space="preserve">PISO FULGET (GRANITO LAVADO) EM PLACAS DE *75 X 75* CM (SEM COLOCACAO)                                                                                                                                                                                                                                                                                                                                                                                                                                    </v>
          </cell>
          <cell r="C10165" t="str">
            <v xml:space="preserve">M2    </v>
          </cell>
          <cell r="D10165" t="str">
            <v>212,48</v>
          </cell>
        </row>
        <row r="10166">
          <cell r="A10166">
            <v>40652</v>
          </cell>
          <cell r="B10166" t="str">
            <v xml:space="preserve">PISO FULGET (GRANITO LAVADO) MOLDADO IN LOCO (INCLUSO EXECUCAO)                                                                                                                                                                                                                                                                                                                                                                                                                                           </v>
          </cell>
          <cell r="C10166" t="str">
            <v xml:space="preserve">M2    </v>
          </cell>
          <cell r="D10166" t="str">
            <v>113,92</v>
          </cell>
        </row>
        <row r="10167">
          <cell r="A10167">
            <v>40647</v>
          </cell>
          <cell r="B10167" t="str">
            <v xml:space="preserve">PISO INDUSTRIAL EM CONCRETO ARMADO DE ACABAMENTO POLIDO, ESPESSURA 12 CM (CIMENTO QUEIMADO) (INCLUSO EXECUCAO)                                                                                                                                                                                                                                                                                                                                                                                            </v>
          </cell>
          <cell r="C10167" t="str">
            <v xml:space="preserve">M2    </v>
          </cell>
          <cell r="D10167" t="str">
            <v>125,44</v>
          </cell>
        </row>
        <row r="10168">
          <cell r="A10168">
            <v>40653</v>
          </cell>
          <cell r="B10168" t="str">
            <v xml:space="preserve">PISO KORODUR (INCLUSO EXECUCAO)                                                                                                                                                                                                                                                                                                                                                                                                                                                                           </v>
          </cell>
          <cell r="C10168" t="str">
            <v xml:space="preserve">M2    </v>
          </cell>
          <cell r="D10168" t="str">
            <v>96,00</v>
          </cell>
        </row>
        <row r="10169">
          <cell r="A10169">
            <v>36178</v>
          </cell>
          <cell r="B10169" t="str">
            <v xml:space="preserve">PISO PODOTATIL DE CONCRETO - DIRECIONAL E ALERTA, *40 X 40 X 2,5* CM                                                                                                                                                                                                                                                                                                                                                                                                                                      </v>
          </cell>
          <cell r="C10169" t="str">
            <v xml:space="preserve">UN    </v>
          </cell>
          <cell r="D10169" t="str">
            <v>7,00</v>
          </cell>
        </row>
        <row r="10170">
          <cell r="A10170">
            <v>38195</v>
          </cell>
          <cell r="B10170" t="str">
            <v xml:space="preserve">PISO PORCELANATO, BORDA RETA, EXTRA, FORMATO MAIOR QUE 2025 CM2                                                                                                                                                                                                                                                                                                                                                                                                                                           </v>
          </cell>
          <cell r="C10170" t="str">
            <v xml:space="preserve">M2    </v>
          </cell>
          <cell r="D10170" t="str">
            <v>57,60</v>
          </cell>
        </row>
        <row r="10171">
          <cell r="A10171">
            <v>38181</v>
          </cell>
          <cell r="B10171" t="str">
            <v xml:space="preserve">PISO TATIL ALERTA OU DIRECIONAL, DE BORRACHA, COLORIDO, 25 X 25 CM, E = 5 MM, PARA COLA                                                                                                                                                                                                                                                                                                                                                                                                                   </v>
          </cell>
          <cell r="C10171" t="str">
            <v xml:space="preserve">M2    </v>
          </cell>
          <cell r="D10171" t="str">
            <v>153,74</v>
          </cell>
        </row>
        <row r="10172">
          <cell r="A10172">
            <v>38182</v>
          </cell>
          <cell r="B10172" t="str">
            <v xml:space="preserve">PISO TATIL DE ALERTA OU DIRECIONAL DE BORRACHA, PRETO, 25 X 25 CM, E = 5 MM, PARA COLA                                                                                                                                                                                                                                                                                                                                                                                                                    </v>
          </cell>
          <cell r="C10172" t="str">
            <v xml:space="preserve">M2    </v>
          </cell>
          <cell r="D10172" t="str">
            <v>146,44</v>
          </cell>
        </row>
        <row r="10173">
          <cell r="A10173">
            <v>38186</v>
          </cell>
          <cell r="B10173" t="str">
            <v xml:space="preserve">PISO TATIL DE ALERTA OU DIRECIONAL, DE BORRACHA, COLORIDO, 25 X 25 CM, E = 12 MM, PARA ARGAMASSA                                                                                                                                                                                                                                                                                                                                                                                                          </v>
          </cell>
          <cell r="C10173" t="str">
            <v xml:space="preserve">M2    </v>
          </cell>
          <cell r="D10173" t="str">
            <v>380,66</v>
          </cell>
        </row>
        <row r="10174">
          <cell r="A10174">
            <v>38185</v>
          </cell>
          <cell r="B10174" t="str">
            <v xml:space="preserve">PISO TATIL DE ALERTA OU DIRECIONAL, DE BORRACHA, PRETO, 25 X 25 CM, E = 12 MM, PARA ARGAMASSA                                                                                                                                                                                                                                                                                                                                                                                                             </v>
          </cell>
          <cell r="C10174" t="str">
            <v xml:space="preserve">M2    </v>
          </cell>
          <cell r="D10174" t="str">
            <v>338,92</v>
          </cell>
        </row>
        <row r="10175">
          <cell r="A10175">
            <v>40654</v>
          </cell>
          <cell r="B10175" t="str">
            <v xml:space="preserve">PISO URETANO, VERSAO REVESTIMENTO AUTONIVELANTE, ESPESSURA VARIÁVEL DE 3 A 4 MM (INCLUSO EXECUCAO)                                                                                                                                                                                                                                                                                                                                                                                                        </v>
          </cell>
          <cell r="C10175" t="str">
            <v xml:space="preserve">M2    </v>
          </cell>
          <cell r="D10175" t="str">
            <v>149,12</v>
          </cell>
        </row>
        <row r="10176">
          <cell r="A10176">
            <v>25981</v>
          </cell>
          <cell r="B10176" t="str">
            <v xml:space="preserve">PISO/ REVESTIMENTO EM GRANITO, POLIDO, TIPO ANDORINHA/ QUARTZ/ CASTELO/ CORUMBA OU OUTROS EQUIVALENTES DA REGIAO, FORMATO MAIOR OU IGUAL A 3025 CM2, E = *2* CM                                                                                                                                                                                                                                                                                                                                           </v>
          </cell>
          <cell r="C10176" t="str">
            <v xml:space="preserve">M2    </v>
          </cell>
          <cell r="D10176" t="str">
            <v>231,02</v>
          </cell>
        </row>
        <row r="10177">
          <cell r="A10177">
            <v>4822</v>
          </cell>
          <cell r="B10177" t="str">
            <v xml:space="preserve">PISO/ REVESTIMENTO EM MARMORE, POLIDO, BRANCO COMUM, FORMATO MAIOR OU IGUAL A 3025 CM2, E = *2* CM                                                                                                                                                                                                                                                                                                                                                                                                        </v>
          </cell>
          <cell r="C10177" t="str">
            <v xml:space="preserve">M2    </v>
          </cell>
          <cell r="D10177" t="str">
            <v>291,87</v>
          </cell>
        </row>
        <row r="10178">
          <cell r="A10178">
            <v>4818</v>
          </cell>
          <cell r="B10178" t="str">
            <v xml:space="preserve">PISO/ REVESTIMENTO EM MARMORE, POLIDO, BRANCO COMUM, FORMATO MENOR OU IGUAL A 3025 CM2, E = *2* CM                                                                                                                                                                                                                                                                                                                                                                                                        </v>
          </cell>
          <cell r="C10178" t="str">
            <v xml:space="preserve">M2    </v>
          </cell>
          <cell r="D10178" t="str">
            <v>300,00</v>
          </cell>
        </row>
        <row r="10179">
          <cell r="A10179">
            <v>39567</v>
          </cell>
          <cell r="B10179" t="str">
            <v xml:space="preserve">PLACA / CHAPA DE GESSO ACARTONADO, ACABAMENTO VINILICO LISO EM UMA DAS FACES, COR BRANCA, BORDA QUADRADA, E = 9,5 MM, 625 X 1250 MM (L X C), PARA FORRO REMOVIVEL                                                                                                                                                                                                                                                                                                                                         </v>
          </cell>
          <cell r="C10179" t="str">
            <v xml:space="preserve">M2    </v>
          </cell>
          <cell r="D10179" t="str">
            <v>50,31</v>
          </cell>
        </row>
        <row r="10180">
          <cell r="A10180">
            <v>39566</v>
          </cell>
          <cell r="B10180" t="str">
            <v xml:space="preserve">PLACA / CHAPA DE GESSO ACARTONADO, ACABAMENTO VINILICO LISO EM UMA DAS FACES, COR BRANCA, BORDA QUADRADA, E = 9,5 MM, 625 X 625 MM (L X C), PARA FORRO REMOVIVEL                                                                                                                                                                                                                                                                                                                                          </v>
          </cell>
          <cell r="C10180" t="str">
            <v xml:space="preserve">M2    </v>
          </cell>
          <cell r="D10180" t="str">
            <v>58,10</v>
          </cell>
        </row>
        <row r="10181">
          <cell r="A10181">
            <v>11062</v>
          </cell>
          <cell r="B10181" t="str">
            <v xml:space="preserve">PLACA CIMENTICIA LISA E = 10 MM, DE 1,20 X 3,00 M (SEM AMIANTO)                                                                                                                                                                                                                                                                                                                                                                                                                                           </v>
          </cell>
          <cell r="C10181" t="str">
            <v xml:space="preserve">M2    </v>
          </cell>
          <cell r="D10181" t="str">
            <v>49,31</v>
          </cell>
        </row>
        <row r="10182">
          <cell r="A10182">
            <v>11063</v>
          </cell>
          <cell r="B10182" t="str">
            <v xml:space="preserve">PLACA CIMENTICIA LISA E = 6 MM, DE 1,20 X 3,00 M (SEM AMIANTO)                                                                                                                                                                                                                                                                                                                                                                                                                                            </v>
          </cell>
          <cell r="C10182" t="str">
            <v xml:space="preserve">M2    </v>
          </cell>
          <cell r="D10182" t="str">
            <v>47,74</v>
          </cell>
        </row>
        <row r="10183">
          <cell r="A10183">
            <v>13521</v>
          </cell>
          <cell r="B10183" t="str">
            <v xml:space="preserve">PLACA DE ACO ESMALTADA PARA  IDENTIFICACAO DE RUA, *45 CM X 20* CM                                                                                                                                                                                                                                                                                                                                                                                                                                        </v>
          </cell>
          <cell r="C10183" t="str">
            <v xml:space="preserve">UN    </v>
          </cell>
          <cell r="D10183" t="str">
            <v>79,20</v>
          </cell>
        </row>
        <row r="10184">
          <cell r="A10184">
            <v>10851</v>
          </cell>
          <cell r="B10184" t="str">
            <v xml:space="preserve">PLACA DE ACRILICO TRANSPARENTE ADESIVADA PARA SINALIZACAO DE PORTAS, BORDA POLIDA, DE *25 X 8*, E = 6 MM (NAO INCLUI ACESSORIOS PARA FIXACAO)                                                                                                                                                                                                                                                                                                                                                             </v>
          </cell>
          <cell r="C10184" t="str">
            <v xml:space="preserve">UN    </v>
          </cell>
          <cell r="D10184" t="str">
            <v>43,79</v>
          </cell>
        </row>
        <row r="10185">
          <cell r="A10185">
            <v>39515</v>
          </cell>
          <cell r="B10185" t="str">
            <v xml:space="preserve">PLACA DE FIBRA MINERAL PARA FORRO, DE 1250 X 625 MM, E = 15 MM, BORDA RETA, COM PINTURA ANTIMOFO (NAO INCLUI PERFIS)                                                                                                                                                                                                                                                                                                                                                                                      </v>
          </cell>
          <cell r="C10185" t="str">
            <v xml:space="preserve">UN    </v>
          </cell>
          <cell r="D10185" t="str">
            <v>39,00</v>
          </cell>
        </row>
        <row r="10186">
          <cell r="A10186">
            <v>39516</v>
          </cell>
          <cell r="B10186" t="str">
            <v xml:space="preserve">PLACA DE FIBRA MINERAL PARA FORRO, DE 625 X 625 MM, E = 15 MM, BORDA REBAIXADA PARA PERFIL 24 MM, COM PINTURA ANTIMOFO (NAO INCLUI PERFIS)                                                                                                                                                                                                                                                                                                                                                                </v>
          </cell>
          <cell r="C10186" t="str">
            <v xml:space="preserve">UN    </v>
          </cell>
          <cell r="D10186" t="str">
            <v>32,88</v>
          </cell>
        </row>
        <row r="10187">
          <cell r="A10187">
            <v>39514</v>
          </cell>
          <cell r="B10187" t="str">
            <v xml:space="preserve">PLACA DE FIBRA MINERAL PARA FORRO, DE 625 X 625 MM, E = 15 MM, BORDA RETA, COM PINTURA ANTIMOFO (NAO INCLUI PERFIS)                                                                                                                                                                                                                                                                                                                                                                                       </v>
          </cell>
          <cell r="C10187" t="str">
            <v xml:space="preserve">UN    </v>
          </cell>
          <cell r="D10187" t="str">
            <v>20,46</v>
          </cell>
        </row>
        <row r="10188">
          <cell r="A10188">
            <v>4812</v>
          </cell>
          <cell r="B10188" t="str">
            <v xml:space="preserve">PLACA DE GESSO PARA FORRO, DE  *60 X 60* CM E ESPESSURA DE 12 MM (30 MM NAS BORDAS) SEM COLOCACAO                                                                                                                                                                                                                                                                                                                                                                                                         </v>
          </cell>
          <cell r="C10188" t="str">
            <v xml:space="preserve">M2    </v>
          </cell>
          <cell r="D10188" t="str">
            <v>13,90</v>
          </cell>
        </row>
        <row r="10189">
          <cell r="A10189">
            <v>10849</v>
          </cell>
          <cell r="B10189" t="str">
            <v xml:space="preserve">PLACA DE INAUGURACAO EM BRONZE *35X 50*CM                                                                                                                                                                                                                                                                                                                                                                                                                                                                 </v>
          </cell>
          <cell r="C10189" t="str">
            <v xml:space="preserve">UN    </v>
          </cell>
          <cell r="D10189" t="str">
            <v>1.152,01</v>
          </cell>
        </row>
        <row r="10190">
          <cell r="A10190">
            <v>10848</v>
          </cell>
          <cell r="B10190" t="str">
            <v xml:space="preserve">PLACA DE INAUGURACAO METALICA, *40* CM X *60* CM                                                                                                                                                                                                                                                                                                                                                                                                                                                          </v>
          </cell>
          <cell r="C10190" t="str">
            <v xml:space="preserve">UN    </v>
          </cell>
          <cell r="D10190" t="str">
            <v>723,60</v>
          </cell>
        </row>
        <row r="10191">
          <cell r="A10191">
            <v>4813</v>
          </cell>
          <cell r="B10191" t="str">
            <v xml:space="preserve">PLACA DE OBRA (PARA CONSTRUCAO CIVIL) EM CHAPA GALVANIZADA *N. 22*, ADESIVADA, DE *2,0 X 1,125* M                                                                                                                                                                                                                                                                                                                                                                                                         </v>
          </cell>
          <cell r="C10191" t="str">
            <v xml:space="preserve">M2    </v>
          </cell>
          <cell r="D10191" t="str">
            <v>240,00</v>
          </cell>
        </row>
        <row r="10192">
          <cell r="A10192">
            <v>37560</v>
          </cell>
          <cell r="B10192" t="str">
            <v xml:space="preserve">PLACA DE SINALIZACAO DE SEGURANCA CONTRA INCENDIO - ALERTA, TRIANGULAR, BASE DE *30* CM, EM PVC *2* MM ANTI-CHAMAS (SIMBOLOS, CORES E PICTOGRAMAS CONFORME NBR 13434)                                                                                                                                                                                                                                                                                                                                     </v>
          </cell>
          <cell r="C10192" t="str">
            <v xml:space="preserve">UN    </v>
          </cell>
          <cell r="D10192" t="str">
            <v>51,18</v>
          </cell>
        </row>
        <row r="10193">
          <cell r="A10193">
            <v>37557</v>
          </cell>
          <cell r="B10193" t="str">
            <v xml:space="preserve">PLACA DE SINALIZACAO DE SEGURANCA CONTRA INCENDIO, FOTOLUMINESCENTE, QUADRADA, *14 X 14* CM, EM PVC *2* MM ANTI-CHAMAS (SIMBOLOS, CORES E PICTOGRAMAS CONFORME NBR 13434)                                                                                                                                                                                                                                                                                                                                 </v>
          </cell>
          <cell r="C10193" t="str">
            <v xml:space="preserve">UN    </v>
          </cell>
          <cell r="D10193" t="str">
            <v>15,54</v>
          </cell>
        </row>
        <row r="10194">
          <cell r="A10194">
            <v>37556</v>
          </cell>
          <cell r="B10194" t="str">
            <v xml:space="preserve">PLACA DE SINALIZACAO DE SEGURANCA CONTRA INCENDIO, FOTOLUMINESCENTE, QUADRADA, *20 X 20* CM, EM PVC *2* MM ANTI-CHAMAS (SIMBOLOS, CORES E PICTOGRAMAS CONFORME NBR 13434)                                                                                                                                                                                                                                                                                                                                 </v>
          </cell>
          <cell r="C10194" t="str">
            <v xml:space="preserve">UN    </v>
          </cell>
          <cell r="D10194" t="str">
            <v>30,07</v>
          </cell>
        </row>
        <row r="10195">
          <cell r="A10195">
            <v>37559</v>
          </cell>
          <cell r="B10195" t="str">
            <v xml:space="preserve">PLACA DE SINALIZACAO DE SEGURANCA CONTRA INCENDIO, FOTOLUMINESCENTE, RETANGULAR, *12 X 40* CM, EM PVC *2* MM ANTI-CHAMAS (SIMBOLOS, CORES E PICTOGRAMAS CONFORME NBR 13434)                                                                                                                                                                                                                                                                                                                               </v>
          </cell>
          <cell r="C10195" t="str">
            <v xml:space="preserve">UN    </v>
          </cell>
          <cell r="D10195" t="str">
            <v>36,89</v>
          </cell>
        </row>
        <row r="10196">
          <cell r="A10196">
            <v>37539</v>
          </cell>
          <cell r="B10196" t="str">
            <v xml:space="preserve">PLACA DE SINALIZACAO DE SEGURANCA CONTRA INCENDIO, FOTOLUMINESCENTE, RETANGULAR, *13 X 26* CM, EM PVC *2* MM ANTI-CHAMAS (SIMBOLOS, CORES E PICTOGRAMAS CONFORME NBR 13434)                                                                                                                                                                                                                                                                                                                               </v>
          </cell>
          <cell r="C10196" t="str">
            <v xml:space="preserve">UN    </v>
          </cell>
          <cell r="D10196" t="str">
            <v>26,00</v>
          </cell>
        </row>
        <row r="10197">
          <cell r="A10197">
            <v>37558</v>
          </cell>
          <cell r="B10197" t="str">
            <v xml:space="preserve">PLACA DE SINALIZACAO DE SEGURANCA CONTRA INCENDIO, FOTOLUMINESCENTE, RETANGULAR, *20 X 40* CM, EM PVC *2* MM ANTI-CHAMAS (SIMBOLOS, CORES E PICTOGRAMAS CONFORME NBR 13434)                                                                                                                                                                                                                                                                                                                               </v>
          </cell>
          <cell r="C10197" t="str">
            <v xml:space="preserve">UN    </v>
          </cell>
          <cell r="D10197" t="str">
            <v>48,47</v>
          </cell>
        </row>
        <row r="10198">
          <cell r="A10198">
            <v>34723</v>
          </cell>
          <cell r="B10198" t="str">
            <v xml:space="preserve">PLACA DE SINALIZACAO EM CHAPA DE ACO NUM 16 COM PINTURA REFLETIVA                                                                                                                                                                                                                                                                                                                                                                                                                                         </v>
          </cell>
          <cell r="C10198" t="str">
            <v xml:space="preserve">M2    </v>
          </cell>
          <cell r="D10198" t="str">
            <v>554,40</v>
          </cell>
        </row>
        <row r="10199">
          <cell r="A10199">
            <v>34721</v>
          </cell>
          <cell r="B10199" t="str">
            <v xml:space="preserve">PLACA DE SINALIZACAO EM CHAPA DE ALUMINIO COM PINTURA REFLETIVA, E = 2 MM                                                                                                                                                                                                                                                                                                                                                                                                                                 </v>
          </cell>
          <cell r="C10199" t="str">
            <v xml:space="preserve">M2    </v>
          </cell>
          <cell r="D10199" t="str">
            <v>691,20</v>
          </cell>
        </row>
        <row r="10200">
          <cell r="A10200">
            <v>4309</v>
          </cell>
          <cell r="B10200" t="str">
            <v xml:space="preserve">PLACA DE VENTILACAO PARA TELHA DE FIBROCIMENTO CANALETE 49 KALHETA                                                                                                                                                                                                                                                                                                                                                                                                                                        </v>
          </cell>
          <cell r="C10200" t="str">
            <v xml:space="preserve">UN    </v>
          </cell>
          <cell r="D10200" t="str">
            <v>6,46</v>
          </cell>
        </row>
        <row r="10201">
          <cell r="A10201">
            <v>4307</v>
          </cell>
          <cell r="B10201" t="str">
            <v xml:space="preserve">PLACA DE VENTILACAO PARA TELHA DE FIBROCIMENTO, CANALETE 90 OU KALHETAO                                                                                                                                                                                                                                                                                                                                                                                                                                   </v>
          </cell>
          <cell r="C10201" t="str">
            <v xml:space="preserve">UN    </v>
          </cell>
          <cell r="D10201" t="str">
            <v>11,05</v>
          </cell>
        </row>
        <row r="10202">
          <cell r="A10202">
            <v>10850</v>
          </cell>
          <cell r="B10202" t="str">
            <v xml:space="preserve">PLACA NUMERACAO RESIDENCIAL EM CHAPA GALVANIZADA ESMALTADA 12 X 18 CM                                                                                                                                                                                                                                                                                                                                                                                                                                     </v>
          </cell>
          <cell r="C10202" t="str">
            <v xml:space="preserve">UN    </v>
          </cell>
          <cell r="D10202" t="str">
            <v>36,00</v>
          </cell>
        </row>
        <row r="10203">
          <cell r="A10203">
            <v>42438</v>
          </cell>
          <cell r="B10203" t="str">
            <v xml:space="preserve">PLACA ORIENTATIVA SOBRE EXERCÍCIOS, 2,00M X 1,00M, EM TUBO DE ACO CARBONO, PINTURA NO PROCESSO ELETROSTATICO - PARA ACADEMIA AO AR LIVRE / ACADEMIA DA TERCEIRA IDADE - ATI                                                                                                                                                                                                                                                                                                                               </v>
          </cell>
          <cell r="C10203" t="str">
            <v xml:space="preserve">UN    </v>
          </cell>
          <cell r="D10203" t="str">
            <v>1.187,61</v>
          </cell>
        </row>
        <row r="10204">
          <cell r="A10204">
            <v>4792</v>
          </cell>
          <cell r="B10204" t="str">
            <v xml:space="preserve">PLACA VINILICA SEMIFLEXIVEL PARA PISOS, E = 3,2 MM, 30 X 30 CM (SEM COLOCACAO)                                                                                                                                                                                                                                                                                                                                                                                                                            </v>
          </cell>
          <cell r="C10204" t="str">
            <v xml:space="preserve">M2    </v>
          </cell>
          <cell r="D10204" t="str">
            <v>108,11</v>
          </cell>
        </row>
        <row r="10205">
          <cell r="A10205">
            <v>4790</v>
          </cell>
          <cell r="B10205" t="str">
            <v xml:space="preserve">PLACA VINILICA SEMIFLEXIVEL PARA REVESTIMENTO DE PISOS E PAREDES, E = 2 MM (SEM COLOCACAO)                                                                                                                                                                                                                                                                                                                                                                                                                </v>
          </cell>
          <cell r="C10205" t="str">
            <v xml:space="preserve">M2    </v>
          </cell>
          <cell r="D10205" t="str">
            <v>65,00</v>
          </cell>
        </row>
        <row r="10206">
          <cell r="A10206">
            <v>40671</v>
          </cell>
          <cell r="B10206" t="str">
            <v xml:space="preserve">PLACA/PISO DE CONCRETO POROSO/ PAVIMENTO PERMEAVEL/BLOCO DRENANTE DE CONCRETO, 40 CM X 40 CM, E = 6 CM, COR NATURAL                                                                                                                                                                                                                                                                                                                                                                                       </v>
          </cell>
          <cell r="C10206" t="str">
            <v xml:space="preserve">M2    </v>
          </cell>
          <cell r="D10206" t="str">
            <v>39,90</v>
          </cell>
        </row>
        <row r="10207">
          <cell r="A10207">
            <v>7552</v>
          </cell>
          <cell r="B10207" t="str">
            <v xml:space="preserve">PLACA/TAMPA CEGA EM LATAO ESCOVADO PARA CONDULETE EM LIGA DE ALUMINIO 4 X 4"                                                                                                                                                                                                                                                                                                                                                                                                                              </v>
          </cell>
          <cell r="C10207" t="str">
            <v xml:space="preserve">UN    </v>
          </cell>
          <cell r="D10207" t="str">
            <v>22,90</v>
          </cell>
        </row>
        <row r="10208">
          <cell r="A10208">
            <v>4893</v>
          </cell>
          <cell r="B10208" t="str">
            <v xml:space="preserve">PLUG OU BUJAO DE FERRO GALVANIZADO, DE 1 1/2"                                                                                                                                                                                                                                                                                                                                                                                                                                                             </v>
          </cell>
          <cell r="C10208" t="str">
            <v xml:space="preserve">UN    </v>
          </cell>
          <cell r="D10208" t="str">
            <v>8,59</v>
          </cell>
        </row>
        <row r="10209">
          <cell r="A10209">
            <v>4894</v>
          </cell>
          <cell r="B10209" t="str">
            <v xml:space="preserve">PLUG OU BUJAO DE FERRO GALVANIZADO, DE 1 1/4"                                                                                                                                                                                                                                                                                                                                                                                                                                                             </v>
          </cell>
          <cell r="C10209" t="str">
            <v xml:space="preserve">UN    </v>
          </cell>
          <cell r="D10209" t="str">
            <v>7,37</v>
          </cell>
        </row>
        <row r="10210">
          <cell r="A10210">
            <v>4888</v>
          </cell>
          <cell r="B10210" t="str">
            <v xml:space="preserve">PLUG OU BUJAO DE FERRO GALVANIZADO, DE 1/2"                                                                                                                                                                                                                                                                                                                                                                                                                                                               </v>
          </cell>
          <cell r="C10210" t="str">
            <v xml:space="preserve">UN    </v>
          </cell>
          <cell r="D10210" t="str">
            <v>2,51</v>
          </cell>
        </row>
        <row r="10211">
          <cell r="A10211">
            <v>4890</v>
          </cell>
          <cell r="B10211" t="str">
            <v xml:space="preserve">PLUG OU BUJAO DE FERRO GALVANIZADO, DE 1"                                                                                                                                                                                                                                                                                                                                                                                                                                                                 </v>
          </cell>
          <cell r="C10211" t="str">
            <v xml:space="preserve">UN    </v>
          </cell>
          <cell r="D10211" t="str">
            <v>4,72</v>
          </cell>
        </row>
        <row r="10212">
          <cell r="A10212">
            <v>12411</v>
          </cell>
          <cell r="B10212" t="str">
            <v xml:space="preserve">PLUG OU BUJAO DE FERRO GALVANIZADO, DE 2 1/2"                                                                                                                                                                                                                                                                                                                                                                                                                                                             </v>
          </cell>
          <cell r="C10212" t="str">
            <v xml:space="preserve">UN    </v>
          </cell>
          <cell r="D10212" t="str">
            <v>25,41</v>
          </cell>
        </row>
        <row r="10213">
          <cell r="A10213">
            <v>4891</v>
          </cell>
          <cell r="B10213" t="str">
            <v xml:space="preserve">PLUG OU BUJAO DE FERRO GALVANIZADO, DE 2"                                                                                                                                                                                                                                                                                                                                                                                                                                                                 </v>
          </cell>
          <cell r="C10213" t="str">
            <v xml:space="preserve">UN    </v>
          </cell>
          <cell r="D10213" t="str">
            <v>12,70</v>
          </cell>
        </row>
        <row r="10214">
          <cell r="A10214">
            <v>4889</v>
          </cell>
          <cell r="B10214" t="str">
            <v xml:space="preserve">PLUG OU BUJAO DE FERRO GALVANIZADO, DE 3/4"                                                                                                                                                                                                                                                                                                                                                                                                                                                               </v>
          </cell>
          <cell r="C10214" t="str">
            <v xml:space="preserve">UN    </v>
          </cell>
          <cell r="D10214" t="str">
            <v>3,39</v>
          </cell>
        </row>
        <row r="10215">
          <cell r="A10215">
            <v>4892</v>
          </cell>
          <cell r="B10215" t="str">
            <v xml:space="preserve">PLUG OU BUJAO DE FERRO GALVANIZADO, DE 3"                                                                                                                                                                                                                                                                                                                                                                                                                                                                 </v>
          </cell>
          <cell r="C10215" t="str">
            <v xml:space="preserve">UN    </v>
          </cell>
          <cell r="D10215" t="str">
            <v>35,58</v>
          </cell>
        </row>
        <row r="10216">
          <cell r="A10216">
            <v>12412</v>
          </cell>
          <cell r="B10216" t="str">
            <v xml:space="preserve">PLUG OU BUJAO DE FERRO GALVANIZADO, DE 4"                                                                                                                                                                                                                                                                                                                                                                                                                                                                 </v>
          </cell>
          <cell r="C10216" t="str">
            <v xml:space="preserve">UN    </v>
          </cell>
          <cell r="D10216" t="str">
            <v>66,14</v>
          </cell>
        </row>
        <row r="10217">
          <cell r="A10217">
            <v>11073</v>
          </cell>
          <cell r="B10217" t="str">
            <v xml:space="preserve">PLUG PVC P/ ESG PREDIAL  75MM                                                                                                                                                                                                                                                                                                                                                                                                                                                                             </v>
          </cell>
          <cell r="C10217" t="str">
            <v xml:space="preserve">UN    </v>
          </cell>
          <cell r="D10217" t="str">
            <v>3,72</v>
          </cell>
        </row>
        <row r="10218">
          <cell r="A10218">
            <v>11071</v>
          </cell>
          <cell r="B10218" t="str">
            <v xml:space="preserve">PLUG PVC P/ ESG PREDIAL 100MM                                                                                                                                                                                                                                                                                                                                                                                                                                                                             </v>
          </cell>
          <cell r="C10218" t="str">
            <v xml:space="preserve">UN    </v>
          </cell>
          <cell r="D10218" t="str">
            <v>6,03</v>
          </cell>
        </row>
        <row r="10219">
          <cell r="A10219">
            <v>11072</v>
          </cell>
          <cell r="B10219" t="str">
            <v xml:space="preserve">PLUG PVC P/ ESG PREDIAL 50MM                                                                                                                                                                                                                                                                                                                                                                                                                                                                              </v>
          </cell>
          <cell r="C10219" t="str">
            <v xml:space="preserve">UN    </v>
          </cell>
          <cell r="D10219" t="str">
            <v>2,10</v>
          </cell>
        </row>
        <row r="10220">
          <cell r="A10220">
            <v>4895</v>
          </cell>
          <cell r="B10220" t="str">
            <v xml:space="preserve">PLUG PVC ROSCAVEL,  1/2",  AGUA FRIA PREDIAL (NBR 5648)                                                                                                                                                                                                                                                                                                                                                                                                                                                   </v>
          </cell>
          <cell r="C10220" t="str">
            <v xml:space="preserve">UN    </v>
          </cell>
          <cell r="D10220" t="str">
            <v>0,34</v>
          </cell>
        </row>
        <row r="10221">
          <cell r="A10221">
            <v>4907</v>
          </cell>
          <cell r="B10221" t="str">
            <v xml:space="preserve">PLUG PVC,  JE, DN 100 MM, PARA REDE COLETORA ESGOTO (NBR 10569)                                                                                                                                                                                                                                                                                                                                                                                                                                           </v>
          </cell>
          <cell r="C10221" t="str">
            <v xml:space="preserve">UN    </v>
          </cell>
          <cell r="D10221" t="str">
            <v>18,67</v>
          </cell>
        </row>
        <row r="10222">
          <cell r="A10222">
            <v>4902</v>
          </cell>
          <cell r="B10222" t="str">
            <v xml:space="preserve">PLUG PVC, JE, DN 150 MM, PARA REDE COLETORA ESGOTO (NBR 10569)                                                                                                                                                                                                                                                                                                                                                                                                                                            </v>
          </cell>
          <cell r="C10222" t="str">
            <v xml:space="preserve">UN    </v>
          </cell>
          <cell r="D10222" t="str">
            <v>42,26</v>
          </cell>
        </row>
        <row r="10223">
          <cell r="A10223">
            <v>4908</v>
          </cell>
          <cell r="B10223" t="str">
            <v xml:space="preserve">PLUG PVC, JE, DN 200 MM, PARA REDE COLETORA ESGOTO (NBR 10569)                                                                                                                                                                                                                                                                                                                                                                                                                                            </v>
          </cell>
          <cell r="C10223" t="str">
            <v xml:space="preserve">UN    </v>
          </cell>
          <cell r="D10223" t="str">
            <v>85,81</v>
          </cell>
        </row>
        <row r="10224">
          <cell r="A10224">
            <v>4909</v>
          </cell>
          <cell r="B10224" t="str">
            <v xml:space="preserve">PLUG PVC, JE, DN 250 MM, PARA REDE COLETORA ESGOTO (NBR 10569)                                                                                                                                                                                                                                                                                                                                                                                                                                            </v>
          </cell>
          <cell r="C10224" t="str">
            <v xml:space="preserve">UN    </v>
          </cell>
          <cell r="D10224" t="str">
            <v>165,72</v>
          </cell>
        </row>
        <row r="10225">
          <cell r="A10225">
            <v>4903</v>
          </cell>
          <cell r="B10225" t="str">
            <v xml:space="preserve">PLUG PVC, JE, DN 350 MM, PARA REDE COLETORA ESGOTO (NBR 10569)                                                                                                                                                                                                                                                                                                                                                                                                                                            </v>
          </cell>
          <cell r="C10225" t="str">
            <v xml:space="preserve">UN    </v>
          </cell>
          <cell r="D10225" t="str">
            <v>487,29</v>
          </cell>
        </row>
        <row r="10226">
          <cell r="A10226">
            <v>4897</v>
          </cell>
          <cell r="B10226" t="str">
            <v xml:space="preserve">PLUG PVC, ROSCAVEL 1", PARA AGUA FRIA PREDIAL                                                                                                                                                                                                                                                                                                                                                                                                                                                             </v>
          </cell>
          <cell r="C10226" t="str">
            <v xml:space="preserve">UN    </v>
          </cell>
          <cell r="D10226" t="str">
            <v>1,45</v>
          </cell>
        </row>
        <row r="10227">
          <cell r="A10227">
            <v>4896</v>
          </cell>
          <cell r="B10227" t="str">
            <v xml:space="preserve">PLUG PVC, ROSCAVEL 3/4", PARA  AGUA FRIA PREDIAL                                                                                                                                                                                                                                                                                                                                                                                                                                                          </v>
          </cell>
          <cell r="C10227" t="str">
            <v xml:space="preserve">UN    </v>
          </cell>
          <cell r="D10227" t="str">
            <v>0,51</v>
          </cell>
        </row>
        <row r="10228">
          <cell r="A10228">
            <v>4900</v>
          </cell>
          <cell r="B10228" t="str">
            <v xml:space="preserve">PLUG PVC, ROSCAVEL, 1 1/2",  AGUA FRIA PREDIAL                                                                                                                                                                                                                                                                                                                                                                                                                                                            </v>
          </cell>
          <cell r="C10228" t="str">
            <v xml:space="preserve">UN    </v>
          </cell>
          <cell r="D10228" t="str">
            <v>4,32</v>
          </cell>
        </row>
        <row r="10229">
          <cell r="A10229">
            <v>4898</v>
          </cell>
          <cell r="B10229" t="str">
            <v xml:space="preserve">PLUG PVC, ROSCAVEL, 1 1/4",  AGUA FRIA PREDIAL                                                                                                                                                                                                                                                                                                                                                                                                                                                            </v>
          </cell>
          <cell r="C10229" t="str">
            <v xml:space="preserve">UN    </v>
          </cell>
          <cell r="D10229" t="str">
            <v>1,61</v>
          </cell>
        </row>
        <row r="10230">
          <cell r="A10230">
            <v>4899</v>
          </cell>
          <cell r="B10230" t="str">
            <v xml:space="preserve">PLUG PVC, ROSCAVEL, 2",  AGUA FRIA PREDIAL                                                                                                                                                                                                                                                                                                                                                                                                                                                                </v>
          </cell>
          <cell r="C10230" t="str">
            <v xml:space="preserve">UN    </v>
          </cell>
          <cell r="D10230" t="str">
            <v>5,93</v>
          </cell>
        </row>
        <row r="10231">
          <cell r="A10231">
            <v>11096</v>
          </cell>
          <cell r="B10231" t="str">
            <v xml:space="preserve">PO DE MARMORE (POSTO PEDREIRA/FORNECEDOR, SEM FRETE)                                                                                                                                                                                                                                                                                                                                                                                                                                                      </v>
          </cell>
          <cell r="C10231" t="str">
            <v xml:space="preserve">KG    </v>
          </cell>
          <cell r="D10231" t="str">
            <v>0,29</v>
          </cell>
        </row>
        <row r="10232">
          <cell r="A10232">
            <v>4741</v>
          </cell>
          <cell r="B10232" t="str">
            <v xml:space="preserve">PO DE PEDRA (POSTO PEDREIRA/FORNECEDOR, SEM FRETE)                                                                                                                                                                                                                                                                                                                                                                                                                                                        </v>
          </cell>
          <cell r="C10232" t="str">
            <v xml:space="preserve">M3    </v>
          </cell>
          <cell r="D10232" t="str">
            <v>54,89</v>
          </cell>
        </row>
        <row r="10233">
          <cell r="A10233">
            <v>4752</v>
          </cell>
          <cell r="B10233" t="str">
            <v xml:space="preserve">POCEIRO / ESCAVADOR DE VALAS E TUBULOES                                                                                                                                                                                                                                                                                                                                                                                                                                                                   </v>
          </cell>
          <cell r="C10233" t="str">
            <v xml:space="preserve">H     </v>
          </cell>
          <cell r="D10233" t="str">
            <v>14,75</v>
          </cell>
        </row>
        <row r="10234">
          <cell r="A10234">
            <v>41091</v>
          </cell>
          <cell r="B10234" t="str">
            <v xml:space="preserve">POCEIRO / ESCAVADOR DE VALAS E TUBULOES (MENSALISTA)                                                                                                                                                                                                                                                                                                                                                                                                                                                      </v>
          </cell>
          <cell r="C10234" t="str">
            <v xml:space="preserve">MES   </v>
          </cell>
          <cell r="D10234" t="str">
            <v>2.594,41</v>
          </cell>
        </row>
        <row r="10235">
          <cell r="A10235">
            <v>13954</v>
          </cell>
          <cell r="B10235" t="str">
            <v xml:space="preserve">POLIDORA DE PISO (POLITRIZ) ELETRICA, MOTOR MONOFASICO DE 4 HP, PESO DE 100 KG, DIAMETRO DO TRABALHO DE 450 MM                                                                                                                                                                                                                                                                                                                                                                                            </v>
          </cell>
          <cell r="C10235" t="str">
            <v xml:space="preserve">UN    </v>
          </cell>
          <cell r="D10235" t="str">
            <v>6.346,57</v>
          </cell>
        </row>
        <row r="10236">
          <cell r="A10236">
            <v>3411</v>
          </cell>
          <cell r="B10236" t="str">
            <v xml:space="preserve">POLIESTIRENO EXPANDIDO/EPS (ISOPOR), PEROLAS, PARA CONCRETO LEVE                                                                                                                                                                                                                                                                                                                                                                                                                                          </v>
          </cell>
          <cell r="C10236" t="str">
            <v xml:space="preserve">KG    </v>
          </cell>
          <cell r="D10236" t="str">
            <v>33,18</v>
          </cell>
        </row>
        <row r="10237">
          <cell r="A10237">
            <v>39995</v>
          </cell>
          <cell r="B10237" t="str">
            <v xml:space="preserve">POLIESTIRENO EXPANDIDO/EPS (ISOPOR), TIPO 2F, BLOCO                                                                                                                                                                                                                                                                                                                                                                                                                                                       </v>
          </cell>
          <cell r="C10237" t="str">
            <v xml:space="preserve">M3    </v>
          </cell>
          <cell r="D10237" t="str">
            <v>255,25</v>
          </cell>
        </row>
        <row r="10238">
          <cell r="A10238">
            <v>11615</v>
          </cell>
          <cell r="B10238" t="str">
            <v xml:space="preserve">POLIESTIRENO EXPANDIDO/EPS (ISOPOR), TIPO 2F, PLACA, ISOLAMENTO TERMOACUSTICO, E = 10 MM, 1000 X 500 MM                                                                                                                                                                                                                                                                                                                                                                                                   </v>
          </cell>
          <cell r="C10238" t="str">
            <v xml:space="preserve">M2    </v>
          </cell>
          <cell r="D10238" t="str">
            <v>2,16</v>
          </cell>
        </row>
        <row r="10239">
          <cell r="A10239">
            <v>3408</v>
          </cell>
          <cell r="B10239" t="str">
            <v xml:space="preserve">POLIESTIRENO EXPANDIDO/EPS (ISOPOR), TIPO 2F, PLACA, ISOLAMENTO TERMOACUSTICO, E = 20 MM, 1000 X 500 MM                                                                                                                                                                                                                                                                                                                                                                                                   </v>
          </cell>
          <cell r="C10239" t="str">
            <v xml:space="preserve">M2    </v>
          </cell>
          <cell r="D10239" t="str">
            <v>5,75</v>
          </cell>
        </row>
        <row r="10240">
          <cell r="A10240">
            <v>3409</v>
          </cell>
          <cell r="B10240" t="str">
            <v xml:space="preserve">POLIESTIRENO EXPANDIDO/EPS (ISOPOR), TIPO 2F, PLACA, ISOLAMENTO TERMOACUSTICO, E = 50 MM, 1000 X 500 MM                                                                                                                                                                                                                                                                                                                                                                                                   </v>
          </cell>
          <cell r="C10240" t="str">
            <v xml:space="preserve">M2    </v>
          </cell>
          <cell r="D10240" t="str">
            <v>14,37</v>
          </cell>
        </row>
        <row r="10241">
          <cell r="A10241">
            <v>11427</v>
          </cell>
          <cell r="B10241" t="str">
            <v xml:space="preserve">POLVORA NEGRA                                                                                                                                                                                                                                                                                                                                                                                                                                                                                             </v>
          </cell>
          <cell r="C10241" t="str">
            <v xml:space="preserve">KG    </v>
          </cell>
          <cell r="D10241" t="str">
            <v>76,66</v>
          </cell>
        </row>
        <row r="10242">
          <cell r="A10242">
            <v>4491</v>
          </cell>
          <cell r="B10242" t="str">
            <v xml:space="preserve">PONTALETE DE MADEIRA NAO APARELHADA *7,5 X 7,5* CM (3 X 3 ") PINUS, MISTA OU EQUIVALENTE DA REGIAO                                                                                                                                                                                                                                                                                                                                                                                                        </v>
          </cell>
          <cell r="C10242" t="str">
            <v xml:space="preserve">M     </v>
          </cell>
          <cell r="D10242" t="str">
            <v>3,98</v>
          </cell>
        </row>
        <row r="10243">
          <cell r="A10243">
            <v>26022</v>
          </cell>
          <cell r="B10243" t="str">
            <v xml:space="preserve">PONTEIRO PARA MARTELO ROMPEDOR, DIAMETRO = *28* MM, COMPRIMENTO = *520* MM, ENCAIXE SEXTAVADO                                                                                                                                                                                                                                                                                                                                                                                                             </v>
          </cell>
          <cell r="C10243" t="str">
            <v xml:space="preserve">UN    </v>
          </cell>
          <cell r="D10243" t="str">
            <v>198,94</v>
          </cell>
        </row>
        <row r="10244">
          <cell r="A10244">
            <v>421</v>
          </cell>
          <cell r="B10244" t="str">
            <v xml:space="preserve">PORCA OLHAL EM ACO GALVANIZADO, DIAMETRO NOMINAL DE 16 MM                                                                                                                                                                                                                                                                                                                                                                                                                                                 </v>
          </cell>
          <cell r="C10244" t="str">
            <v xml:space="preserve">UN    </v>
          </cell>
          <cell r="D10244" t="str">
            <v>10,73</v>
          </cell>
        </row>
        <row r="10245">
          <cell r="A10245">
            <v>12362</v>
          </cell>
          <cell r="B10245" t="str">
            <v xml:space="preserve">PORCA OLHAL EM ACO GALVANIZADO, ESPESSURA 16MM, ABERTURA 21MM                                                                                                                                                                                                                                                                                                                                                                                                                                             </v>
          </cell>
          <cell r="C10245" t="str">
            <v xml:space="preserve">UN    </v>
          </cell>
          <cell r="D10245" t="str">
            <v>9,47</v>
          </cell>
        </row>
        <row r="10246">
          <cell r="A10246">
            <v>14148</v>
          </cell>
          <cell r="B10246" t="str">
            <v xml:space="preserve">PORCA UNIAO/JUNCAO ZINCADA SEXTAVADA 1/4 ", CHAVE 7/16 ", COMPRIMENTO = 25 MM                                                                                                                                                                                                                                                                                                                                                                                                                             </v>
          </cell>
          <cell r="C10246" t="str">
            <v xml:space="preserve">UN    </v>
          </cell>
          <cell r="D10246" t="str">
            <v>0,85</v>
          </cell>
        </row>
        <row r="10247">
          <cell r="A10247">
            <v>4341</v>
          </cell>
          <cell r="B10247" t="str">
            <v xml:space="preserve">PORCA ZINCADA, QUADRADA, DIAMETRO 3/8"                                                                                                                                                                                                                                                                                                                                                                                                                                                                    </v>
          </cell>
          <cell r="C10247" t="str">
            <v xml:space="preserve">UN    </v>
          </cell>
          <cell r="D10247" t="str">
            <v>0,70</v>
          </cell>
        </row>
        <row r="10248">
          <cell r="A10248">
            <v>4337</v>
          </cell>
          <cell r="B10248" t="str">
            <v xml:space="preserve">PORCA ZINCADA, QUADRADA, DIAMETRO 5/8"                                                                                                                                                                                                                                                                                                                                                                                                                                                                    </v>
          </cell>
          <cell r="C10248" t="str">
            <v xml:space="preserve">UN    </v>
          </cell>
          <cell r="D10248" t="str">
            <v>1,77</v>
          </cell>
        </row>
        <row r="10249">
          <cell r="A10249">
            <v>4339</v>
          </cell>
          <cell r="B10249" t="str">
            <v xml:space="preserve">PORCA ZINCADA, SEXTAVADA, DIAMETRO 1/2"                                                                                                                                                                                                                                                                                                                                                                                                                                                                   </v>
          </cell>
          <cell r="C10249" t="str">
            <v xml:space="preserve">UN    </v>
          </cell>
          <cell r="D10249" t="str">
            <v>0,37</v>
          </cell>
        </row>
        <row r="10250">
          <cell r="A10250">
            <v>39997</v>
          </cell>
          <cell r="B10250" t="str">
            <v xml:space="preserve">PORCA ZINCADA, SEXTAVADA, DIAMETRO 1/4"                                                                                                                                                                                                                                                                                                                                                                                                                                                                   </v>
          </cell>
          <cell r="C10250" t="str">
            <v xml:space="preserve">UN    </v>
          </cell>
          <cell r="D10250" t="str">
            <v>0,21</v>
          </cell>
        </row>
        <row r="10251">
          <cell r="A10251">
            <v>11971</v>
          </cell>
          <cell r="B10251" t="str">
            <v xml:space="preserve">PORCA ZINCADA, SEXTAVADA, DIAMETRO 1"                                                                                                                                                                                                                                                                                                                                                                                                                                                                     </v>
          </cell>
          <cell r="C10251" t="str">
            <v xml:space="preserve">UN    </v>
          </cell>
          <cell r="D10251" t="str">
            <v>2,93</v>
          </cell>
        </row>
        <row r="10252">
          <cell r="A10252">
            <v>4342</v>
          </cell>
          <cell r="B10252" t="str">
            <v xml:space="preserve">PORCA ZINCADA, SEXTAVADA, DIAMETRO 3/8"                                                                                                                                                                                                                                                                                                                                                                                                                                                                   </v>
          </cell>
          <cell r="C10252" t="str">
            <v xml:space="preserve">UN    </v>
          </cell>
          <cell r="D10252" t="str">
            <v>0,15</v>
          </cell>
        </row>
        <row r="10253">
          <cell r="A10253">
            <v>4330</v>
          </cell>
          <cell r="B10253" t="str">
            <v xml:space="preserve">PORCA ZINCADA, SEXTAVADA, DIAMETRO 5/16"                                                                                                                                                                                                                                                                                                                                                                                                                                                                  </v>
          </cell>
          <cell r="C10253" t="str">
            <v xml:space="preserve">UN    </v>
          </cell>
          <cell r="D10253" t="str">
            <v>0,10</v>
          </cell>
        </row>
        <row r="10254">
          <cell r="A10254">
            <v>4340</v>
          </cell>
          <cell r="B10254" t="str">
            <v xml:space="preserve">PORCA ZINCADA, SEXTAVADA, DIAMETRO 5/8"                                                                                                                                                                                                                                                                                                                                                                                                                                                                   </v>
          </cell>
          <cell r="C10254" t="str">
            <v xml:space="preserve">UN    </v>
          </cell>
          <cell r="D10254" t="str">
            <v>0,82</v>
          </cell>
        </row>
        <row r="10255">
          <cell r="A10255">
            <v>5088</v>
          </cell>
          <cell r="B10255" t="str">
            <v xml:space="preserve">PORTA CADEADO,  3 1/2", EM ACO ZINCADO, PRETO, PARA PORTAO E JANELA                                                                                                                                                                                                                                                                                                                                                                                                                                       </v>
          </cell>
          <cell r="C10255" t="str">
            <v xml:space="preserve">UN    </v>
          </cell>
          <cell r="D10255" t="str">
            <v>2,71</v>
          </cell>
        </row>
        <row r="10256">
          <cell r="A10256">
            <v>11154</v>
          </cell>
          <cell r="B10256" t="str">
            <v xml:space="preserve">PORTA CORTA-FOGO PARA SAIDA DE EMERGENCIA, COM FECHADURA, VAO LUZ DE 90 X 210 CM, CLASSE P-90 (NBR 11742)                                                                                                                                                                                                                                                                                                                                                                                                 </v>
          </cell>
          <cell r="C10256" t="str">
            <v xml:space="preserve">UN    </v>
          </cell>
          <cell r="D10256" t="str">
            <v>914,01</v>
          </cell>
        </row>
        <row r="10257">
          <cell r="A10257">
            <v>39021</v>
          </cell>
          <cell r="B10257" t="str">
            <v xml:space="preserve">PORTA DE ABRIR EM ACO COM DIVISAO HORIZONTAL  PARA VIDROS, COM FUNDO ANTICORROSIVO/PRIMER DE PROTECAO, SEM GUARNICAO/ALIZAR/VISTA, VIDROS NAO INCLUSOS, 87 X 210 CM                                                                                                                                                                                                                                                                                                                                       </v>
          </cell>
          <cell r="C10257" t="str">
            <v xml:space="preserve">UN    </v>
          </cell>
          <cell r="D10257" t="str">
            <v>411,12</v>
          </cell>
        </row>
        <row r="10258">
          <cell r="A10258">
            <v>39022</v>
          </cell>
          <cell r="B10258" t="str">
            <v xml:space="preserve">PORTA DE ABRIR EM ACO TIPO VENEZIANA, COM FUNDO ANTICORROSIVO / PRIMER DE PROTECAO, SEM GUARNICAO/ALIZAR/VISTA, 87 X 210 CM                                                                                                                                                                                                                                                                                                                                                                               </v>
          </cell>
          <cell r="C10258" t="str">
            <v xml:space="preserve">UN    </v>
          </cell>
          <cell r="D10258" t="str">
            <v>508,43</v>
          </cell>
        </row>
        <row r="10259">
          <cell r="A10259">
            <v>39024</v>
          </cell>
          <cell r="B10259" t="str">
            <v xml:space="preserve">PORTA DE ABRIR EM ALUMINIO COM DIVISAO HORIZONTAL  PARA VIDROS,  ACABAMENTO ANODIZADO NATURAL, VIDROS INCLUSOS, SEM GUARNICAO/ALIZAR/VISTA , 87 X 210 CM                                                                                                                                                                                                                                                                                                                                                  </v>
          </cell>
          <cell r="C10259" t="str">
            <v xml:space="preserve">UN    </v>
          </cell>
          <cell r="D10259" t="str">
            <v>810,46</v>
          </cell>
        </row>
        <row r="10260">
          <cell r="A10260">
            <v>4914</v>
          </cell>
          <cell r="B10260" t="str">
            <v xml:space="preserve">PORTA DE ABRIR EM ALUMINIO COM LAMBRI HORIZONTAL/LAMINADA, ACABAMENTO ANODIZADO NATURAL, SEM GUARNICAO/ALIZAR/VISTA                                                                                                                                                                                                                                                                                                                                                                                       </v>
          </cell>
          <cell r="C10260" t="str">
            <v xml:space="preserve">M2    </v>
          </cell>
          <cell r="D10260" t="str">
            <v>657,14</v>
          </cell>
        </row>
        <row r="10261">
          <cell r="A10261">
            <v>4917</v>
          </cell>
          <cell r="B10261" t="str">
            <v xml:space="preserve">PORTA DE ABRIR EM ALUMINIO TIPO VENEZIANA, ACABAMENTO ANODIZADO NATURAL, SEM GUARNICAO/ALIZAR/VISTA                                                                                                                                                                                                                                                                                                                                                                                                       </v>
          </cell>
          <cell r="C10261" t="str">
            <v xml:space="preserve">M2    </v>
          </cell>
          <cell r="D10261" t="str">
            <v>453,83</v>
          </cell>
        </row>
        <row r="10262">
          <cell r="A10262">
            <v>39025</v>
          </cell>
          <cell r="B10262" t="str">
            <v xml:space="preserve">PORTA DE ABRIR EM ALUMINIO TIPO VENEZIANA, ACABAMENTO ANODIZADO NATURAL, SEM GUARNICAO/ALIZAR/VISTA, 87 X 210 CM                                                                                                                                                                                                                                                                                                                                                                                          </v>
          </cell>
          <cell r="C10262" t="str">
            <v xml:space="preserve">UN    </v>
          </cell>
          <cell r="D10262" t="str">
            <v>831,05</v>
          </cell>
        </row>
        <row r="10263">
          <cell r="A10263">
            <v>4930</v>
          </cell>
          <cell r="B10263" t="str">
            <v xml:space="preserve">PORTA DE ABRIR EM GRADIL COM BARRA CHATA 3 CM X 1/4", COM REQUADRO E GUARNICAO - COMPLETO - ACABAMENTO NATURAL                                                                                                                                                                                                                                                                                                                                                                                            </v>
          </cell>
          <cell r="C10263" t="str">
            <v xml:space="preserve">M2    </v>
          </cell>
          <cell r="D10263" t="str">
            <v>441,83</v>
          </cell>
        </row>
        <row r="10264">
          <cell r="A10264">
            <v>4922</v>
          </cell>
          <cell r="B10264" t="str">
            <v xml:space="preserve">PORTA DE CORRER EM ALUMINIO, DUAS FOLHAS MOVEIS COM VIDRO, FECHADURA E PUXADOR EMBUTIDO, ACABAMENTO ANODIZADO NATURAL, SEM GUARNICAO/ALIZAR/VISTA                                                                                                                                                                                                                                                                                                                                                         </v>
          </cell>
          <cell r="C10264" t="str">
            <v xml:space="preserve">M2    </v>
          </cell>
          <cell r="D10264" t="str">
            <v>420,97</v>
          </cell>
        </row>
        <row r="10265">
          <cell r="A10265">
            <v>4911</v>
          </cell>
          <cell r="B10265" t="str">
            <v xml:space="preserve">PORTA DE ENROLAR MANUAL COMPLETA, ARTICULADA RAIADA LARGA, EM ACO GALVANIZADO NATURAL, CHAPA NUMERO 24 (SEM INSTALACAO)                                                                                                                                                                                                                                                                                                                                                                                   </v>
          </cell>
          <cell r="C10265" t="str">
            <v xml:space="preserve">M2    </v>
          </cell>
          <cell r="D10265" t="str">
            <v>149,34</v>
          </cell>
        </row>
        <row r="10266">
          <cell r="A10266">
            <v>37518</v>
          </cell>
          <cell r="B10266" t="str">
            <v xml:space="preserve">PORTA DE ENROLAR MANUAL COMPLETA, PERFIL MEIA CANA CEGA, EM ACO GALVANIZADO COM PINTURA ELETROSTATICA, CHAPA NUMERO 24 " (SEM INSTALACAO)                                                                                                                                                                                                                                                                                                                                                                 </v>
          </cell>
          <cell r="C10266" t="str">
            <v xml:space="preserve">M2    </v>
          </cell>
          <cell r="D10266" t="str">
            <v>190,64</v>
          </cell>
        </row>
        <row r="10267">
          <cell r="A10267">
            <v>4910</v>
          </cell>
          <cell r="B10267" t="str">
            <v xml:space="preserve">PORTA DE ENROLAR MANUAL COMPLETA, PERFIL MEIA CANA CEGA, EM ACO GALVANIZADO NATURAL, CHAPA NUMERO 24 (SEM INSTALACAO)                                                                                                                                                                                                                                                                                                                                                                                     </v>
          </cell>
          <cell r="C10267" t="str">
            <v xml:space="preserve">M2    </v>
          </cell>
          <cell r="D10267" t="str">
            <v>149,34</v>
          </cell>
        </row>
        <row r="10268">
          <cell r="A10268">
            <v>4943</v>
          </cell>
          <cell r="B10268" t="str">
            <v xml:space="preserve">PORTA DE ENROLAR MANUAL COMPLETA, PERFIL MEIA CANA VAZADA TIJOLINHO, EM ACO GALVANIZADO NATURAL, CHAPA NUMERO 24 (SEM INSTALACAO)                                                                                                                                                                                                                                                                                                                                                                         </v>
          </cell>
          <cell r="C10268" t="str">
            <v xml:space="preserve">M2    </v>
          </cell>
          <cell r="D10268" t="str">
            <v>237,03</v>
          </cell>
        </row>
        <row r="10269">
          <cell r="A10269">
            <v>5002</v>
          </cell>
          <cell r="B10269" t="str">
            <v xml:space="preserve">PORTA DE MADEIRA QUADRICULADA PARA VIDRO, DE CORRER (EUCALIPTO OU EQUIVALENTE REGIONAL), E = *3,5* CM                                                                                                                                                                                                                                                                                                                                                                                                     </v>
          </cell>
          <cell r="C10269" t="str">
            <v xml:space="preserve">M2    </v>
          </cell>
          <cell r="D10269" t="str">
            <v>249,40</v>
          </cell>
        </row>
        <row r="10270">
          <cell r="A10270">
            <v>4977</v>
          </cell>
          <cell r="B10270" t="str">
            <v xml:space="preserve">PORTA DE MADEIRA TIPO VENEZIANA (EUCALIPTO OU EQUIVALENTE REGIONAL), E = *3,5* CM                                                                                                                                                                                                                                                                                                                                                                                                                         </v>
          </cell>
          <cell r="C10270" t="str">
            <v xml:space="preserve">M2    </v>
          </cell>
          <cell r="D10270" t="str">
            <v>168,36</v>
          </cell>
        </row>
        <row r="10271">
          <cell r="A10271">
            <v>5028</v>
          </cell>
          <cell r="B10271" t="str">
            <v xml:space="preserve">PORTA DE MADEIRA-DE-LEI QUADRICULADA PARA VIDRO, DE CORRER (ANGELIM OU EQUIVALENTE REGIONAL), E = *3,5* CM                                                                                                                                                                                                                                                                                                                                                                                                </v>
          </cell>
          <cell r="C10271" t="str">
            <v xml:space="preserve">M2    </v>
          </cell>
          <cell r="D10271" t="str">
            <v>411,94</v>
          </cell>
        </row>
        <row r="10272">
          <cell r="A10272">
            <v>4998</v>
          </cell>
          <cell r="B10272" t="str">
            <v xml:space="preserve">PORTA DE MADEIRA-DE-LEI TIPO MEXICANA SEM EMENDA (ANGELIM OU EQUIVALENTE REGIONAL), E = *3,5* CM                                                                                                                                                                                                                                                                                                                                                                                                          </v>
          </cell>
          <cell r="C10272" t="str">
            <v xml:space="preserve">M2    </v>
          </cell>
          <cell r="D10272" t="str">
            <v>342,13</v>
          </cell>
        </row>
        <row r="10273">
          <cell r="A10273">
            <v>4969</v>
          </cell>
          <cell r="B10273" t="str">
            <v xml:space="preserve">PORTA DE MADEIRA-DE-LEI TIPO VENEZIANA (ANGELIM OU EQUIVALENTE REGIONAL), E = *3,5* CM                                                                                                                                                                                                                                                                                                                                                                                                                    </v>
          </cell>
          <cell r="C10273" t="str">
            <v xml:space="preserve">M2    </v>
          </cell>
          <cell r="D10273" t="str">
            <v>238,11</v>
          </cell>
        </row>
        <row r="10274">
          <cell r="A10274">
            <v>11364</v>
          </cell>
          <cell r="B10274" t="str">
            <v xml:space="preserve">PORTA DE MADEIRA, FOLHA LEVE (NBR 15930) DE 60 X 210 CM, E = *35* MM, NUCLEO COLMEIA, CAPA LISA EM HDF, ACABAMENTO EM PRIMER PARA PINTURA                                                                                                                                                                                                                                                                                                                                                                 </v>
          </cell>
          <cell r="C10274" t="str">
            <v xml:space="preserve">UN    </v>
          </cell>
          <cell r="D10274" t="str">
            <v>90,39</v>
          </cell>
        </row>
        <row r="10275">
          <cell r="A10275">
            <v>11365</v>
          </cell>
          <cell r="B10275" t="str">
            <v xml:space="preserve">PORTA DE MADEIRA, FOLHA LEVE (NBR 15930) DE 70 X 210 CM, E = *35* MM, NUCLEO COLMEIA, CAPA LISA EM HDF, ACABAMENTO EM PRIMER PARA PINTURA                                                                                                                                                                                                                                                                                                                                                                 </v>
          </cell>
          <cell r="C10275" t="str">
            <v xml:space="preserve">UN    </v>
          </cell>
          <cell r="D10275" t="str">
            <v>97,35</v>
          </cell>
        </row>
        <row r="10276">
          <cell r="A10276">
            <v>11366</v>
          </cell>
          <cell r="B10276" t="str">
            <v xml:space="preserve">PORTA DE MADEIRA, FOLHA LEVE (NBR 15930) DE 80 X 210 CM, E = *35* MM, NUCLEO COLMEIA, CAPA LISA EM HDF, ACABAMENTO EM PRIMER PARA PINTURA                                                                                                                                                                                                                                                                                                                                                                 </v>
          </cell>
          <cell r="C10276" t="str">
            <v xml:space="preserve">UN    </v>
          </cell>
          <cell r="D10276" t="str">
            <v>103,03</v>
          </cell>
        </row>
        <row r="10277">
          <cell r="A10277">
            <v>11367</v>
          </cell>
          <cell r="B10277" t="str">
            <v xml:space="preserve">PORTA DE MADEIRA, FOLHA LEVE (NBR 15930), E = *35* MM, NUCLEO COLMEIA, CAPA LISA EM HDF, ACABAMENTO MELAMINICO EM PADRAO MADEIRA                                                                                                                                                                                                                                                                                                                                                                          </v>
          </cell>
          <cell r="C10277" t="str">
            <v xml:space="preserve">M2    </v>
          </cell>
          <cell r="D10277" t="str">
            <v>79,36</v>
          </cell>
        </row>
        <row r="10278">
          <cell r="A10278">
            <v>4989</v>
          </cell>
          <cell r="B10278" t="str">
            <v xml:space="preserve">PORTA DE MADEIRA, FOLHA MEDIA (NBR 15930) DE 100 X 210 CM, E = 35 MM, NUCLEO SARRAFEADO, CAPA LISA EM HDF, ACABAMENTO EM LAMINADO NATURAL PARA VERNIZ                                                                                                                                                                                                                                                                                                                                                     </v>
          </cell>
          <cell r="C10278" t="str">
            <v xml:space="preserve">UN    </v>
          </cell>
          <cell r="D10278" t="str">
            <v>205,93</v>
          </cell>
        </row>
        <row r="10279">
          <cell r="A10279">
            <v>4982</v>
          </cell>
          <cell r="B10279" t="str">
            <v xml:space="preserve">PORTA DE MADEIRA, FOLHA MEDIA (NBR 15930) DE 100 X 210 CM, E = 35 MM, NUCLEO SARRAFEADO, CAPA LISA EM HDF, ACABAMENTO EM PRIMER PARA PINTURA                                                                                                                                                                                                                                                                                                                                                              </v>
          </cell>
          <cell r="C10279" t="str">
            <v xml:space="preserve">UN    </v>
          </cell>
          <cell r="D10279" t="str">
            <v>178,78</v>
          </cell>
        </row>
        <row r="10280">
          <cell r="A10280">
            <v>20322</v>
          </cell>
          <cell r="B10280" t="str">
            <v xml:space="preserve">PORTA DE MADEIRA, FOLHA MEDIA (NBR 15930) DE 60 X 210 CM, E = 35 MM, NUCLEO SARRAFEADO, CAPA FRISADA EM HDF, ACABAMENTO MELAMINICO EM PADRAO MADEIRA                                                                                                                                                                                                                                                                                                                                                      </v>
          </cell>
          <cell r="C10280" t="str">
            <v xml:space="preserve">UN    </v>
          </cell>
          <cell r="D10280" t="str">
            <v>157,57</v>
          </cell>
        </row>
        <row r="10281">
          <cell r="A10281">
            <v>10553</v>
          </cell>
          <cell r="B10281" t="str">
            <v xml:space="preserve">PORTA DE MADEIRA, FOLHA MEDIA (NBR 15930) DE 60 X 210 CM, E = 35 MM, NUCLEO SARRAFEADO, CAPA LISA EM HDF, ACABAMENTO EM PRIMER PARA PINTURA                                                                                                                                                                                                                                                                                                                                                               </v>
          </cell>
          <cell r="C10281" t="str">
            <v xml:space="preserve">UN    </v>
          </cell>
          <cell r="D10281" t="str">
            <v>168,00</v>
          </cell>
        </row>
        <row r="10282">
          <cell r="A10282">
            <v>5020</v>
          </cell>
          <cell r="B10282" t="str">
            <v xml:space="preserve">PORTA DE MADEIRA, FOLHA MEDIA (NBR 15930) DE 60 X 210 CM, E = 35 MM, NUCLEO SARRAFEADO, CAPA LISA EM HDF, ACABAMENTO LAMINADO NATURAL PARA VERNIZ                                                                                                                                                                                                                                                                                                                                                         </v>
          </cell>
          <cell r="C10282" t="str">
            <v xml:space="preserve">UN    </v>
          </cell>
          <cell r="D10282" t="str">
            <v>174,18</v>
          </cell>
        </row>
        <row r="10283">
          <cell r="A10283">
            <v>4962</v>
          </cell>
          <cell r="B10283" t="str">
            <v xml:space="preserve">PORTA DE MADEIRA, FOLHA MEDIA (NBR 15930) DE 70 X 210 CM, E = 35 MM, NUCLEO SARRAFEADO, CAPA FRISADA EM HDF, ACABAMENTO MELAMINICO EM PADRAO MADEIRA                                                                                                                                                                                                                                                                                                                                                      </v>
          </cell>
          <cell r="C10283" t="str">
            <v xml:space="preserve">UN    </v>
          </cell>
          <cell r="D10283" t="str">
            <v>169,69</v>
          </cell>
        </row>
        <row r="10284">
          <cell r="A10284">
            <v>4981</v>
          </cell>
          <cell r="B10284" t="str">
            <v xml:space="preserve">PORTA DE MADEIRA, FOLHA MEDIA (NBR 15930) DE 70 X 210 CM, E = 35 MM, NUCLEO SARRAFEADO, CAPA LISA EM HDF, ACABAMENTO EM LAMINADO NATURAL PARA VERNIZ                                                                                                                                                                                                                                                                                                                                                      </v>
          </cell>
          <cell r="C10284" t="str">
            <v xml:space="preserve">UN    </v>
          </cell>
          <cell r="D10284" t="str">
            <v>120,00</v>
          </cell>
        </row>
        <row r="10285">
          <cell r="A10285">
            <v>10554</v>
          </cell>
          <cell r="B10285" t="str">
            <v xml:space="preserve">PORTA DE MADEIRA, FOLHA MEDIA (NBR 15930) DE 70 X 210 CM, E = 35 MM, NUCLEO SARRAFEADO, CAPA LISA EM HDF, ACABAMENTO EM PRIMER PARA PINTURA                                                                                                                                                                                                                                                                                                                                                               </v>
          </cell>
          <cell r="C10285" t="str">
            <v xml:space="preserve">UN    </v>
          </cell>
          <cell r="D10285" t="str">
            <v>187,75</v>
          </cell>
        </row>
        <row r="10286">
          <cell r="A10286">
            <v>4964</v>
          </cell>
          <cell r="B10286" t="str">
            <v xml:space="preserve">PORTA DE MADEIRA, FOLHA MEDIA (NBR 15930) DE 80 X 210 CM, E = 35 MM, NUCLEO SARRAFEADO, CAPA FRISADA EM HDF, ACABAMENTO MELAMINICO EM PADRAO MADEIRA                                                                                                                                                                                                                                                                                                                                                      </v>
          </cell>
          <cell r="C10286" t="str">
            <v xml:space="preserve">UN    </v>
          </cell>
          <cell r="D10286" t="str">
            <v>206,06</v>
          </cell>
        </row>
        <row r="10287">
          <cell r="A10287">
            <v>4992</v>
          </cell>
          <cell r="B10287" t="str">
            <v xml:space="preserve">PORTA DE MADEIRA, FOLHA MEDIA (NBR 15930) DE 80 X 210 CM, E = 35 MM, NUCLEO SARRAFEADO, CAPA LISA EM HDF, ACABAMENTO EM LAMINADO NATURAL PARA VERNIZ                                                                                                                                                                                                                                                                                                                                                      </v>
          </cell>
          <cell r="C10287" t="str">
            <v xml:space="preserve">UN    </v>
          </cell>
          <cell r="D10287" t="str">
            <v>204,36</v>
          </cell>
        </row>
        <row r="10288">
          <cell r="A10288">
            <v>10555</v>
          </cell>
          <cell r="B10288" t="str">
            <v xml:space="preserve">PORTA DE MADEIRA, FOLHA MEDIA (NBR 15930) DE 80 X 210 CM, E = 35 MM, NUCLEO SARRAFEADO, CAPA LISA EM HDF, ACABAMENTO EM PRIMER PARA PINTURA                                                                                                                                                                                                                                                                                                                                                               </v>
          </cell>
          <cell r="C10288" t="str">
            <v xml:space="preserve">UN    </v>
          </cell>
          <cell r="D10288" t="str">
            <v>181,21</v>
          </cell>
        </row>
        <row r="10289">
          <cell r="A10289">
            <v>4987</v>
          </cell>
          <cell r="B10289" t="str">
            <v xml:space="preserve">PORTA DE MADEIRA, FOLHA MEDIA (NBR 15930) DE 90 X 210 CM, E = 35 MM, NUCLEO SARRAFEADO, CAPA LISA EM HDF, ACABAMENTO EM LAMINADO NATURAL PARA VERNIZ                                                                                                                                                                                                                                                                                                                                                      </v>
          </cell>
          <cell r="C10289" t="str">
            <v xml:space="preserve">UN    </v>
          </cell>
          <cell r="D10289" t="str">
            <v>187,75</v>
          </cell>
        </row>
        <row r="10290">
          <cell r="A10290">
            <v>10556</v>
          </cell>
          <cell r="B10290" t="str">
            <v xml:space="preserve">PORTA DE MADEIRA, FOLHA MEDIA (NBR 15930) DE 90 X 210 CM, E = 35 MM, NUCLEO SARRAFEADO, CAPA LISA EM HDF, ACABAMENTO EM PRIMER PARA PINTURA                                                                                                                                                                                                                                                                                                                                                               </v>
          </cell>
          <cell r="C10290" t="str">
            <v xml:space="preserve">UN    </v>
          </cell>
          <cell r="D10290" t="str">
            <v>192,51</v>
          </cell>
        </row>
        <row r="10291">
          <cell r="A10291">
            <v>4958</v>
          </cell>
          <cell r="B10291" t="str">
            <v xml:space="preserve">PORTA DE MADEIRA, FOLHA MEDIA (NBR 15930), E = 35 MM, NUCLEO SARRAFEADO, CAPA FRISADA EM HDF, ACABAMENTO MELAMINICO EM PADRAO MADEIRA                                                                                                                                                                                                                                                                                                                                                                     </v>
          </cell>
          <cell r="C10291" t="str">
            <v xml:space="preserve">M2    </v>
          </cell>
          <cell r="D10291" t="str">
            <v>110,02</v>
          </cell>
        </row>
        <row r="10292">
          <cell r="A10292">
            <v>39502</v>
          </cell>
          <cell r="B10292" t="str">
            <v xml:space="preserve">PORTA DE MADEIRA, FOLHA PESADA (NBR 15930) DE 80 X 210 CM, E = 35 MM, NUCLEO SOLIDO, CAPA LISA EM HDF, ACABAMENTO EM LAMINADO NATURAL PARA VERNIZ                                                                                                                                                                                                                                                                                                                                                         </v>
          </cell>
          <cell r="C10292" t="str">
            <v xml:space="preserve">UN    </v>
          </cell>
          <cell r="D10292" t="str">
            <v>266,66</v>
          </cell>
        </row>
        <row r="10293">
          <cell r="A10293">
            <v>39504</v>
          </cell>
          <cell r="B10293" t="str">
            <v xml:space="preserve">PORTA DE MADEIRA, FOLHA PESADA (NBR 15930) DE 80 X 210 CM, E = 35 MM, NUCLEO SOLIDO, CAPA LISA EM HDF, ACABAMENTO EM PRIMER PARA PINTURA                                                                                                                                                                                                                                                                                                                                                                  </v>
          </cell>
          <cell r="C10293" t="str">
            <v xml:space="preserve">UN    </v>
          </cell>
          <cell r="D10293" t="str">
            <v>189,09</v>
          </cell>
        </row>
        <row r="10294">
          <cell r="A10294">
            <v>39503</v>
          </cell>
          <cell r="B10294" t="str">
            <v xml:space="preserve">PORTA DE MADEIRA, FOLHA PESADA (NBR 15930) DE 90 X 210 CM, E = 35 MM, NUCLEO SOLIDO, CAPA LISA EM HDF, ACABAMENTO EM LAMINADO NATURAL PARA VERNIZ                                                                                                                                                                                                                                                                                                                                                         </v>
          </cell>
          <cell r="C10294" t="str">
            <v xml:space="preserve">UN    </v>
          </cell>
          <cell r="D10294" t="str">
            <v>289,69</v>
          </cell>
        </row>
        <row r="10295">
          <cell r="A10295">
            <v>39505</v>
          </cell>
          <cell r="B10295" t="str">
            <v xml:space="preserve">PORTA DE MADEIRA, FOLHA PESADA (NBR 15930) DE 90 X 210 CM, E = 35 MM, NUCLEO SOLIDO, CAPA LISA EM HDF, ACABAMENTO EM PRIMER PARA PINTURA                                                                                                                                                                                                                                                                                                                                                                  </v>
          </cell>
          <cell r="C10295" t="str">
            <v xml:space="preserve">UN    </v>
          </cell>
          <cell r="D10295" t="str">
            <v>206,06</v>
          </cell>
        </row>
        <row r="10296">
          <cell r="A10296">
            <v>25969</v>
          </cell>
          <cell r="B10296" t="str">
            <v xml:space="preserve">PORTA DENTE PARA FRESADORA                                                                                                                                                                                                                                                                                                                                                                                                                                                                                </v>
          </cell>
          <cell r="C10296" t="str">
            <v xml:space="preserve">UN    </v>
          </cell>
          <cell r="D10296" t="str">
            <v>360,96</v>
          </cell>
        </row>
        <row r="10297">
          <cell r="A10297">
            <v>4944</v>
          </cell>
          <cell r="B10297" t="str">
            <v xml:space="preserve">PORTA GRADE DE ENROLAR MANUAL COMPLETA, PERFIL TUBULAR TIJOLINHO 3/4 ", EM ACO GALVANIZADO NATURAL (SEM INSTALACAO)                                                                                                                                                                                                                                                                                                                                                                                       </v>
          </cell>
          <cell r="C10297" t="str">
            <v xml:space="preserve">M2    </v>
          </cell>
          <cell r="D10297" t="str">
            <v>290,69</v>
          </cell>
        </row>
        <row r="10298">
          <cell r="A10298">
            <v>21102</v>
          </cell>
          <cell r="B10298" t="str">
            <v xml:space="preserve">PORTA TOALHA BANHO EM METAL CROMADO, TIPO BARRA                                                                                                                                                                                                                                                                                                                                                                                                                                                           </v>
          </cell>
          <cell r="C10298" t="str">
            <v xml:space="preserve">UN    </v>
          </cell>
          <cell r="D10298" t="str">
            <v>37,16</v>
          </cell>
        </row>
        <row r="10299">
          <cell r="A10299">
            <v>21101</v>
          </cell>
          <cell r="B10299" t="str">
            <v xml:space="preserve">PORTA TOALHA ROSTO EM METAL CROMADO, TIPO ARGOLA                                                                                                                                                                                                                                                                                                                                                                                                                                                          </v>
          </cell>
          <cell r="C10299" t="str">
            <v xml:space="preserve">UN    </v>
          </cell>
          <cell r="D10299" t="str">
            <v>23,86</v>
          </cell>
        </row>
        <row r="10300">
          <cell r="A10300">
            <v>34713</v>
          </cell>
          <cell r="B10300" t="str">
            <v xml:space="preserve">PORTA VIDRO TEMPERADO INCOLOR, 2 FOLHAS DE CORRER, E = 10 MM (SEM FERRAGENS E SEM COLOCACAO)                                                                                                                                                                                                                                                                                                                                                                                                              </v>
          </cell>
          <cell r="C10300" t="str">
            <v xml:space="preserve">M2    </v>
          </cell>
          <cell r="D10300" t="str">
            <v>332,74</v>
          </cell>
        </row>
        <row r="10301">
          <cell r="A10301">
            <v>4947</v>
          </cell>
          <cell r="B10301" t="str">
            <v xml:space="preserve">PORTAO BASCULANTE MANUAL EM ACO GALVANIZADO NATURAL, TIPO LAMBRIL COM REQUADRO/BATENTE, CHAPA NUMERO 26, INCLUI FECHADURA (SEM INSTALACAO)                                                                                                                                                                                                                                                                                                                                                                </v>
          </cell>
          <cell r="C10301" t="str">
            <v xml:space="preserve">M2    </v>
          </cell>
          <cell r="D10301" t="str">
            <v>567,79</v>
          </cell>
        </row>
        <row r="10302">
          <cell r="A10302">
            <v>37563</v>
          </cell>
          <cell r="B10302" t="str">
            <v xml:space="preserve">PORTAO BASCULANTE, MANUAL, EM CHAPA TIPO LAMBRIL QUADRADO, COM REQUADRO, ACABAMENTO NATURAL                                                                                                                                                                                                                                                                                                                                                                                                               </v>
          </cell>
          <cell r="C10302" t="str">
            <v xml:space="preserve">M2    </v>
          </cell>
          <cell r="D10302" t="str">
            <v>435,97</v>
          </cell>
        </row>
        <row r="10303">
          <cell r="A10303">
            <v>4948</v>
          </cell>
          <cell r="B10303" t="str">
            <v xml:space="preserve">PORTAO DE ABRIR EM GRADIL DE METALON REDONDO DE 3/4"  VERTICAL, COM REQUADRO, ACABAMENTO NATURAL - COMPLETO                                                                                                                                                                                                                                                                                                                                                                                               </v>
          </cell>
          <cell r="C10303" t="str">
            <v xml:space="preserve">M2    </v>
          </cell>
          <cell r="D10303" t="str">
            <v>395,66</v>
          </cell>
        </row>
        <row r="10304">
          <cell r="A10304">
            <v>37561</v>
          </cell>
          <cell r="B10304" t="str">
            <v xml:space="preserve">PORTAO DE CORRER EM CHAPA TIPO PAINEL LAMBRIL QUADRADO, COM PORTA SOCIAL COMPLETA INCLUIDA, COM REQUADRO, ACABAMENTO NATURAL, COM TRILHOS E ROLDANAS                                                                                                                                                                                                                                                                                                                                                      </v>
          </cell>
          <cell r="C10304" t="str">
            <v xml:space="preserve">M2    </v>
          </cell>
          <cell r="D10304" t="str">
            <v>813,84</v>
          </cell>
        </row>
        <row r="10305">
          <cell r="A10305">
            <v>37562</v>
          </cell>
          <cell r="B10305" t="str">
            <v xml:space="preserve">PORTAO DE CORRER EM GRADIL FIXO DE BARRA DE FERRO CHATA DE 3 X 1/4" NA VERTICAL, SEM REQUADRO, ACABAMENTO NATURAL, COM TRILHOS E ROLDANAS                                                                                                                                                                                                                                                                                                                                                                 </v>
          </cell>
          <cell r="C10305" t="str">
            <v xml:space="preserve">M2    </v>
          </cell>
          <cell r="D10305" t="str">
            <v>522,00</v>
          </cell>
        </row>
        <row r="10306">
          <cell r="A10306">
            <v>37585</v>
          </cell>
          <cell r="B10306" t="str">
            <v xml:space="preserve">PORTINHOLA DE ABRIR EM ALUMINIO DE 60 X 80 CM, VENEZIANA VENTILADA 1 FOLHA, ACABAMENTO ANODIZADO NATURAL                                                                                                                                                                                                                                                                                                                                                                                                  </v>
          </cell>
          <cell r="C10306" t="str">
            <v xml:space="preserve">UN    </v>
          </cell>
          <cell r="D10306" t="str">
            <v>226,28</v>
          </cell>
        </row>
        <row r="10307">
          <cell r="A10307">
            <v>14164</v>
          </cell>
          <cell r="B10307" t="str">
            <v xml:space="preserve">POSTE CONICO CONTINUO EM ACO GALVANIZADO, CURVO, BRACO DUPLO, ENGASTADO,  H = 9 M, DIAMETRO INFERIOR = *135* MM                                                                                                                                                                                                                                                                                                                                                                                           </v>
          </cell>
          <cell r="C10307" t="str">
            <v xml:space="preserve">UN    </v>
          </cell>
          <cell r="D10307" t="str">
            <v>1.041,38</v>
          </cell>
        </row>
        <row r="10308">
          <cell r="A10308">
            <v>14163</v>
          </cell>
          <cell r="B10308" t="str">
            <v xml:space="preserve">POSTE CONICO CONTINUO EM ACO GALVANIZADO, CURVO, BRACO DUPLO, FLANGEADO,  H = 9 M, DIAMETRO INFERIOR = *135* MM                                                                                                                                                                                                                                                                                                                                                                                           </v>
          </cell>
          <cell r="C10308" t="str">
            <v xml:space="preserve">UN    </v>
          </cell>
          <cell r="D10308" t="str">
            <v>1.183,59</v>
          </cell>
        </row>
        <row r="10309">
          <cell r="A10309">
            <v>5051</v>
          </cell>
          <cell r="B10309" t="str">
            <v xml:space="preserve">POSTE CONICO CONTINUO EM ACO GALVANIZADO, CURVO, BRACO SIMPLES, ENGASTADO,  H = 9 M, DIAMETRO INFERIOR = *135* MM                                                                                                                                                                                                                                                                                                                                                                                         </v>
          </cell>
          <cell r="C10309" t="str">
            <v xml:space="preserve">UN    </v>
          </cell>
          <cell r="D10309" t="str">
            <v>1.006,63</v>
          </cell>
        </row>
        <row r="10310">
          <cell r="A10310">
            <v>14162</v>
          </cell>
          <cell r="B10310" t="str">
            <v xml:space="preserve">POSTE CONICO CONTINUO EM ACO GALVANIZADO, CURVO, BRACO SIMPLES, FLANGEADO,  H = 9 M, DIAMETRO INFERIOR = *135* MM                                                                                                                                                                                                                                                                                                                                                                                         </v>
          </cell>
          <cell r="C10310" t="str">
            <v xml:space="preserve">UN    </v>
          </cell>
          <cell r="D10310" t="str">
            <v>1.005,17</v>
          </cell>
        </row>
        <row r="10311">
          <cell r="A10311">
            <v>5052</v>
          </cell>
          <cell r="B10311" t="str">
            <v xml:space="preserve">POSTE CONICO CONTINUO EM ACO GALVANIZADO, CURVO, BRACO SIMPLES, FLANGEADO, H = 7 M, DIAMETRO INFERIOR = *125* MM                                                                                                                                                                                                                                                                                                                                                                                          </v>
          </cell>
          <cell r="C10311" t="str">
            <v xml:space="preserve">UN    </v>
          </cell>
          <cell r="D10311" t="str">
            <v>750,00</v>
          </cell>
        </row>
        <row r="10312">
          <cell r="A10312">
            <v>14166</v>
          </cell>
          <cell r="B10312" t="str">
            <v xml:space="preserve">POSTE CONICO CONTINUO EM ACO GALVANIZADO, RETO, ENGASTADO,  H = 7 M, DIAMETRO INFERIOR = *125* MM                                                                                                                                                                                                                                                                                                                                                                                                         </v>
          </cell>
          <cell r="C10312" t="str">
            <v xml:space="preserve">UN    </v>
          </cell>
          <cell r="D10312" t="str">
            <v>759,52</v>
          </cell>
        </row>
        <row r="10313">
          <cell r="A10313">
            <v>14165</v>
          </cell>
          <cell r="B10313" t="str">
            <v xml:space="preserve">POSTE CONICO CONTINUO EM ACO GALVANIZADO, RETO, ENGASTADO,  H = 9 M, DIAMETRO INFERIOR = *145* MM                                                                                                                                                                                                                                                                                                                                                                                                         </v>
          </cell>
          <cell r="C10313" t="str">
            <v xml:space="preserve">UN    </v>
          </cell>
          <cell r="D10313" t="str">
            <v>1.052,21</v>
          </cell>
        </row>
        <row r="10314">
          <cell r="A10314">
            <v>5050</v>
          </cell>
          <cell r="B10314" t="str">
            <v xml:space="preserve">POSTE CONICO CONTINUO EM ACO GALVANIZADO, RETO, FLANGEADO,  H = 3 M, DIAMETRO INFERIOR = *95* MM                                                                                                                                                                                                                                                                                                                                                                                                          </v>
          </cell>
          <cell r="C10314" t="str">
            <v xml:space="preserve">UN    </v>
          </cell>
          <cell r="D10314" t="str">
            <v>258,97</v>
          </cell>
        </row>
        <row r="10315">
          <cell r="A10315">
            <v>12378</v>
          </cell>
          <cell r="B10315" t="str">
            <v xml:space="preserve">POSTE CONICO CONTINUO EM ACO GALVANIZADO, RETO, FLANGEADO, H = 6 M, DIAMETRO INFERIOR = *90* CM                                                                                                                                                                                                                                                                                                                                                                                                           </v>
          </cell>
          <cell r="C10315" t="str">
            <v xml:space="preserve">UN    </v>
          </cell>
          <cell r="D10315" t="str">
            <v>615,57</v>
          </cell>
        </row>
        <row r="10316">
          <cell r="A10316">
            <v>12366</v>
          </cell>
          <cell r="B10316" t="str">
            <v xml:space="preserve">POSTE DE CONCRETO CIRCULAR, 150 KG, H = 10 M (NBR 8451)                                                                                                                                                                                                                                                                                                                                                                                                                                                   </v>
          </cell>
          <cell r="C10316" t="str">
            <v xml:space="preserve">UN    </v>
          </cell>
          <cell r="D10316" t="str">
            <v>540,11</v>
          </cell>
        </row>
        <row r="10317">
          <cell r="A10317">
            <v>5045</v>
          </cell>
          <cell r="B10317" t="str">
            <v xml:space="preserve">POSTE DE CONCRETO CIRCULAR, 200 KG, H = 11 M (NBR 8451)                                                                                                                                                                                                                                                                                                                                                                                                                                                   </v>
          </cell>
          <cell r="C10317" t="str">
            <v xml:space="preserve">UN    </v>
          </cell>
          <cell r="D10317" t="str">
            <v>752,13</v>
          </cell>
        </row>
        <row r="10318">
          <cell r="A10318">
            <v>5044</v>
          </cell>
          <cell r="B10318" t="str">
            <v xml:space="preserve">POSTE DE CONCRETO CIRCULAR, 200 KG, H = 9 M (NBR 8451)                                                                                                                                                                                                                                                                                                                                                                                                                                                    </v>
          </cell>
          <cell r="C10318" t="str">
            <v xml:space="preserve">UN    </v>
          </cell>
          <cell r="D10318" t="str">
            <v>530,64</v>
          </cell>
        </row>
        <row r="10319">
          <cell r="A10319">
            <v>5055</v>
          </cell>
          <cell r="B10319" t="str">
            <v xml:space="preserve">POSTE DE CONCRETO CIRCULAR, 300 KG, H = 11 M (NBR 8451)                                                                                                                                                                                                                                                                                                                                                                                                                                                   </v>
          </cell>
          <cell r="C10319" t="str">
            <v xml:space="preserve">UN    </v>
          </cell>
          <cell r="D10319" t="str">
            <v>754,43</v>
          </cell>
        </row>
        <row r="10320">
          <cell r="A10320">
            <v>5053</v>
          </cell>
          <cell r="B10320" t="str">
            <v xml:space="preserve">POSTE DE CONCRETO CIRCULAR, 300 KG, H = 9 M (NBR 8451)                                                                                                                                                                                                                                                                                                                                                                                                                                                    </v>
          </cell>
          <cell r="C10320" t="str">
            <v xml:space="preserve">UN    </v>
          </cell>
          <cell r="D10320" t="str">
            <v>587,19</v>
          </cell>
        </row>
        <row r="10321">
          <cell r="A10321">
            <v>5035</v>
          </cell>
          <cell r="B10321" t="str">
            <v xml:space="preserve">POSTE DE CONCRETO CIRCULAR, 400 KG, H = 11 M (NBR 8451)                                                                                                                                                                                                                                                                                                                                                                                                                                                   </v>
          </cell>
          <cell r="C10321" t="str">
            <v xml:space="preserve">UN    </v>
          </cell>
          <cell r="D10321" t="str">
            <v>960,05</v>
          </cell>
        </row>
        <row r="10322">
          <cell r="A10322">
            <v>5036</v>
          </cell>
          <cell r="B10322" t="str">
            <v xml:space="preserve">POSTE DE CONCRETO CIRCULAR, 400 KG, H = 14 M (NBR 8451)                                                                                                                                                                                                                                                                                                                                                                                                                                                   </v>
          </cell>
          <cell r="C10322" t="str">
            <v xml:space="preserve">UN    </v>
          </cell>
          <cell r="D10322" t="str">
            <v>1.602,64</v>
          </cell>
        </row>
        <row r="10323">
          <cell r="A10323">
            <v>5059</v>
          </cell>
          <cell r="B10323" t="str">
            <v xml:space="preserve">POSTE DE CONCRETO CIRCULAR, 400 KG, H = 9 M (NBR 8451)                                                                                                                                                                                                                                                                                                                                                                                                                                                    </v>
          </cell>
          <cell r="C10323" t="str">
            <v xml:space="preserve">UN    </v>
          </cell>
          <cell r="D10323" t="str">
            <v>750,85</v>
          </cell>
        </row>
        <row r="10324">
          <cell r="A10324">
            <v>5034</v>
          </cell>
          <cell r="B10324" t="str">
            <v xml:space="preserve">POSTE DE CONCRETO CIRCULAR, 600 KG, H = 10 M (NBR 8451)                                                                                                                                                                                                                                                                                                                                                                                                                                                   </v>
          </cell>
          <cell r="C10324" t="str">
            <v xml:space="preserve">UN    </v>
          </cell>
          <cell r="D10324" t="str">
            <v>1.036,10</v>
          </cell>
        </row>
        <row r="10325">
          <cell r="A10325">
            <v>5056</v>
          </cell>
          <cell r="B10325" t="str">
            <v xml:space="preserve">POSTE DE CONCRETO DUPLO T ,TIPO B, 500 KG, H = 9 M (NBR 8451)                                                                                                                                                                                                                                                                                                                                                                                                                                             </v>
          </cell>
          <cell r="C10325" t="str">
            <v xml:space="preserve">UN    </v>
          </cell>
          <cell r="D10325" t="str">
            <v>805,07</v>
          </cell>
        </row>
        <row r="10326">
          <cell r="A10326">
            <v>5057</v>
          </cell>
          <cell r="B10326" t="str">
            <v xml:space="preserve">POSTE DE CONCRETO DUPLO T, TIPO B, 300 KG, H = 10 M (NBR 8451)                                                                                                                                                                                                                                                                                                                                                                                                                                            </v>
          </cell>
          <cell r="C10326" t="str">
            <v xml:space="preserve">UN    </v>
          </cell>
          <cell r="D10326" t="str">
            <v>645,66</v>
          </cell>
        </row>
        <row r="10327">
          <cell r="A10327">
            <v>5033</v>
          </cell>
          <cell r="B10327" t="str">
            <v xml:space="preserve">POSTE DE CONCRETO DUPLO T, TIPO B, 300 KG, H = 9 M (NBR 8451)                                                                                                                                                                                                                                                                                                                                                                                                                                             </v>
          </cell>
          <cell r="C10327" t="str">
            <v xml:space="preserve">UN    </v>
          </cell>
          <cell r="D10327" t="str">
            <v>536,00</v>
          </cell>
        </row>
        <row r="10328">
          <cell r="A10328">
            <v>5038</v>
          </cell>
          <cell r="B10328" t="str">
            <v xml:space="preserve">POSTE DE CONCRETO DUPLO T, TIPO D, 200 KG, H = 9 M (NBR 8451)                                                                                                                                                                                                                                                                                                                                                                                                                                             </v>
          </cell>
          <cell r="C10328" t="str">
            <v xml:space="preserve">UN    </v>
          </cell>
          <cell r="D10328" t="str">
            <v>436,84</v>
          </cell>
        </row>
        <row r="10329">
          <cell r="A10329">
            <v>12372</v>
          </cell>
          <cell r="B10329" t="str">
            <v xml:space="preserve">POSTE DE CONCRETO DUPLO T, 200 KG, H = 11 M (NBR 8451)                                                                                                                                                                                                                                                                                                                                                                                                                                                    </v>
          </cell>
          <cell r="C10329" t="str">
            <v xml:space="preserve">UN    </v>
          </cell>
          <cell r="D10329" t="str">
            <v>575,66</v>
          </cell>
        </row>
        <row r="10330">
          <cell r="A10330">
            <v>13339</v>
          </cell>
          <cell r="B10330" t="str">
            <v xml:space="preserve">POSTE DE CONCRETO DUPLO T, 300 KG, H = 12 M (NBR 8451)                                                                                                                                                                                                                                                                                                                                                                                                                                                    </v>
          </cell>
          <cell r="C10330" t="str">
            <v xml:space="preserve">UN    </v>
          </cell>
          <cell r="D10330" t="str">
            <v>855,78</v>
          </cell>
        </row>
        <row r="10331">
          <cell r="A10331">
            <v>12373</v>
          </cell>
          <cell r="B10331" t="str">
            <v xml:space="preserve">POSTE DE CONCRETO DUPLO T, 400 KG,H = 12 M (NBR 8451)                                                                                                                                                                                                                                                                                                                                                                                                                                                     </v>
          </cell>
          <cell r="C10331" t="str">
            <v xml:space="preserve">UN    </v>
          </cell>
          <cell r="D10331" t="str">
            <v>896,19</v>
          </cell>
        </row>
        <row r="10332">
          <cell r="A10332">
            <v>12388</v>
          </cell>
          <cell r="B10332" t="str">
            <v xml:space="preserve">POSTE DECORATIVO PARA JARDIM EM ACO TUBULAR, SEM LUMINARIA, H = *2,5* M                                                                                                                                                                                                                                                                                                                                                                                                                                   </v>
          </cell>
          <cell r="C10332" t="str">
            <v xml:space="preserve">UN    </v>
          </cell>
          <cell r="D10332" t="str">
            <v>153,29</v>
          </cell>
        </row>
        <row r="10333">
          <cell r="A10333">
            <v>34695</v>
          </cell>
          <cell r="B10333" t="str">
            <v xml:space="preserve">POSTE PADRAO SUBTERRANEO 100 A, H = 2,5 M                                                                                                                                                                                                                                                                                                                                                                                                                                                                 </v>
          </cell>
          <cell r="C10333" t="str">
            <v xml:space="preserve">UN    </v>
          </cell>
          <cell r="D10333" t="str">
            <v>616,40</v>
          </cell>
        </row>
        <row r="10334">
          <cell r="A10334">
            <v>34692</v>
          </cell>
          <cell r="B10334" t="str">
            <v xml:space="preserve">POSTE PADRAO SUBTERRANEO 200 A, H = 2,5 M                                                                                                                                                                                                                                                                                                                                                                                                                                                                 </v>
          </cell>
          <cell r="C10334" t="str">
            <v xml:space="preserve">UN    </v>
          </cell>
          <cell r="D10334" t="str">
            <v>1.479,36</v>
          </cell>
        </row>
        <row r="10335">
          <cell r="A10335">
            <v>26028</v>
          </cell>
          <cell r="B10335" t="str">
            <v xml:space="preserve">POZOLANA DE CLASSE C                                                                                                                                                                                                                                                                                                                                                                                                                                                                                      </v>
          </cell>
          <cell r="C10335" t="str">
            <v xml:space="preserve">T     </v>
          </cell>
          <cell r="D10335" t="str">
            <v>286,94</v>
          </cell>
        </row>
        <row r="10336">
          <cell r="A10336">
            <v>11844</v>
          </cell>
          <cell r="B10336" t="str">
            <v xml:space="preserve">PRANCHA DE MADEIRA APARELHADA *4 X 30* CM, MACARANDUBA, ANGELIM OU EQUIVALENTE DA REGIAO                                                                                                                                                                                                                                                                                                                                                                                                                  </v>
          </cell>
          <cell r="C10336" t="str">
            <v xml:space="preserve">M     </v>
          </cell>
          <cell r="D10336" t="str">
            <v>40,42</v>
          </cell>
        </row>
        <row r="10337">
          <cell r="A10337">
            <v>4465</v>
          </cell>
          <cell r="B10337" t="str">
            <v xml:space="preserve">PRANCHA DE MADEIRA NAO APARELHADA *6 X 25* CM, MACARANDUBA, ANGELIM OU EQUIVALENTE DA REGIAO                                                                                                                                                                                                                                                                                                                                                                                                              </v>
          </cell>
          <cell r="C10337" t="str">
            <v xml:space="preserve">M     </v>
          </cell>
          <cell r="D10337" t="str">
            <v>38,73</v>
          </cell>
        </row>
        <row r="10338">
          <cell r="A10338">
            <v>35273</v>
          </cell>
          <cell r="B10338" t="str">
            <v xml:space="preserve">PRANCHA DE MADEIRA NAO APARELHADA *6 X 30* CM, MACARANDUBA, ANGELIM OU EQUIVALENTE DA REGIAO                                                                                                                                                                                                                                                                                                                                                                                                              </v>
          </cell>
          <cell r="C10338" t="str">
            <v xml:space="preserve">M     </v>
          </cell>
          <cell r="D10338" t="str">
            <v>42,80</v>
          </cell>
        </row>
        <row r="10339">
          <cell r="A10339">
            <v>4470</v>
          </cell>
          <cell r="B10339" t="str">
            <v xml:space="preserve">PRANCHA DE MADEIRA NAO APARELHADA *6 X 40* CM, MACARANDUBA, ANGELIM OU EQUIVALENTE DA REGIAO                                                                                                                                                                                                                                                                                                                                                                                                              </v>
          </cell>
          <cell r="C10339" t="str">
            <v xml:space="preserve">M     </v>
          </cell>
          <cell r="D10339" t="str">
            <v>63,95</v>
          </cell>
        </row>
        <row r="10340">
          <cell r="A10340">
            <v>20204</v>
          </cell>
          <cell r="B10340" t="str">
            <v xml:space="preserve">PRANCHAO DE MADEIRA APARELHADA *7,5 X 23* CM (3 X 9 ") MACARANDUBA, ANGELIM OU EQUIVALENTE DA REGIAO                                                                                                                                                                                                                                                                                                                                                                                                      </v>
          </cell>
          <cell r="C10340" t="str">
            <v xml:space="preserve">M     </v>
          </cell>
          <cell r="D10340" t="str">
            <v>57,07</v>
          </cell>
        </row>
        <row r="10341">
          <cell r="A10341">
            <v>20208</v>
          </cell>
          <cell r="B10341" t="str">
            <v xml:space="preserve">PRANCHAO DE MADEIRA APARELHADA *8 X 30* CM, MACARANDUBA, ANGELIM OU EQUIVALENTE DA REGIAO                                                                                                                                                                                                                                                                                                                                                                                                                 </v>
          </cell>
          <cell r="C10341" t="str">
            <v xml:space="preserve">M     </v>
          </cell>
          <cell r="D10341" t="str">
            <v>67,01</v>
          </cell>
        </row>
        <row r="10342">
          <cell r="A10342">
            <v>4437</v>
          </cell>
          <cell r="B10342" t="str">
            <v xml:space="preserve">PRANCHAO DE MADEIRA NAO APARELHADA *7,5 X 23* CM (3 x 9 ") MACARANDUBA, ANGELIM OU EQUIVALENTE DA REGIAO                                                                                                                                                                                                                                                                                                                                                                                                  </v>
          </cell>
          <cell r="C10342" t="str">
            <v xml:space="preserve">M     </v>
          </cell>
          <cell r="D10342" t="str">
            <v>46,31</v>
          </cell>
        </row>
        <row r="10343">
          <cell r="A10343">
            <v>14580</v>
          </cell>
          <cell r="B10343" t="str">
            <v xml:space="preserve">PRANCHAO DE MADEIRA NAO APARELHADA *8 X 30* CM, MACARANDUBA, ANGELIM OU EQUIVALENTE DA REGIAO                                                                                                                                                                                                                                                                                                                                                                                                             </v>
          </cell>
          <cell r="C10343" t="str">
            <v xml:space="preserve">M     </v>
          </cell>
          <cell r="D10343" t="str">
            <v>50,44</v>
          </cell>
        </row>
        <row r="10344">
          <cell r="A10344">
            <v>40304</v>
          </cell>
          <cell r="B10344" t="str">
            <v xml:space="preserve">PREGO DE ACO POLIDO COM CABECA DUPLA 17 X 27 (2 1/2 X 11)                                                                                                                                                                                                                                                                                                                                                                                                                                                 </v>
          </cell>
          <cell r="C10344" t="str">
            <v xml:space="preserve">KG    </v>
          </cell>
          <cell r="D10344" t="str">
            <v>13,68</v>
          </cell>
        </row>
        <row r="10345">
          <cell r="A10345">
            <v>5065</v>
          </cell>
          <cell r="B10345" t="str">
            <v xml:space="preserve">PREGO DE ACO POLIDO COM CABECA 10 X 10 (7/8 X 17)                                                                                                                                                                                                                                                                                                                                                                                                                                                         </v>
          </cell>
          <cell r="C10345" t="str">
            <v xml:space="preserve">KG    </v>
          </cell>
          <cell r="D10345" t="str">
            <v>21,09</v>
          </cell>
        </row>
        <row r="10346">
          <cell r="A10346">
            <v>5072</v>
          </cell>
          <cell r="B10346" t="str">
            <v xml:space="preserve">PREGO DE ACO POLIDO COM CABECA 10 X 11 (1 X 17)                                                                                                                                                                                                                                                                                                                                                                                                                                                           </v>
          </cell>
          <cell r="C10346" t="str">
            <v xml:space="preserve">KG    </v>
          </cell>
          <cell r="D10346" t="str">
            <v>19,51</v>
          </cell>
        </row>
        <row r="10347">
          <cell r="A10347">
            <v>5066</v>
          </cell>
          <cell r="B10347" t="str">
            <v xml:space="preserve">PREGO DE ACO POLIDO COM CABECA 12 X 12                                                                                                                                                                                                                                                                                                                                                                                                                                                                    </v>
          </cell>
          <cell r="C10347" t="str">
            <v xml:space="preserve">KG    </v>
          </cell>
          <cell r="D10347" t="str">
            <v>14,61</v>
          </cell>
        </row>
        <row r="10348">
          <cell r="A10348">
            <v>5063</v>
          </cell>
          <cell r="B10348" t="str">
            <v xml:space="preserve">PREGO DE ACO POLIDO COM CABECA 14 X 18 (1 1/2 X 14)                                                                                                                                                                                                                                                                                                                                                                                                                                                       </v>
          </cell>
          <cell r="C10348" t="str">
            <v xml:space="preserve">KG    </v>
          </cell>
          <cell r="D10348" t="str">
            <v>13,23</v>
          </cell>
        </row>
        <row r="10349">
          <cell r="A10349">
            <v>20247</v>
          </cell>
          <cell r="B10349" t="str">
            <v xml:space="preserve">PREGO DE ACO POLIDO COM CABECA 15 X 15 (1 1/4 X 13)                                                                                                                                                                                                                                                                                                                                                                                                                                                       </v>
          </cell>
          <cell r="C10349" t="str">
            <v xml:space="preserve">KG    </v>
          </cell>
          <cell r="D10349" t="str">
            <v>12,27</v>
          </cell>
        </row>
        <row r="10350">
          <cell r="A10350">
            <v>5074</v>
          </cell>
          <cell r="B10350" t="str">
            <v xml:space="preserve">PREGO DE ACO POLIDO COM CABECA 15 X 18 (1 1/2 X 13)                                                                                                                                                                                                                                                                                                                                                                                                                                                       </v>
          </cell>
          <cell r="C10350" t="str">
            <v xml:space="preserve">KG    </v>
          </cell>
          <cell r="D10350" t="str">
            <v>12,42</v>
          </cell>
        </row>
        <row r="10351">
          <cell r="A10351">
            <v>5067</v>
          </cell>
          <cell r="B10351" t="str">
            <v xml:space="preserve">PREGO DE ACO POLIDO COM CABECA 16 X 24 (2 1/4 X 12)                                                                                                                                                                                                                                                                                                                                                                                                                                                       </v>
          </cell>
          <cell r="C10351" t="str">
            <v xml:space="preserve">KG    </v>
          </cell>
          <cell r="D10351" t="str">
            <v>11,81</v>
          </cell>
        </row>
        <row r="10352">
          <cell r="A10352">
            <v>5078</v>
          </cell>
          <cell r="B10352" t="str">
            <v xml:space="preserve">PREGO DE ACO POLIDO COM CABECA 16 X 27 (2 1/2 X 12)                                                                                                                                                                                                                                                                                                                                                                                                                                                       </v>
          </cell>
          <cell r="C10352" t="str">
            <v xml:space="preserve">KG    </v>
          </cell>
          <cell r="D10352" t="str">
            <v>11,68</v>
          </cell>
        </row>
        <row r="10353">
          <cell r="A10353">
            <v>5068</v>
          </cell>
          <cell r="B10353" t="str">
            <v xml:space="preserve">PREGO DE ACO POLIDO COM CABECA 17 X 21 (2 X 11)                                                                                                                                                                                                                                                                                                                                                                                                                                                           </v>
          </cell>
          <cell r="C10353" t="str">
            <v xml:space="preserve">KG    </v>
          </cell>
          <cell r="D10353" t="str">
            <v>11,09</v>
          </cell>
        </row>
        <row r="10354">
          <cell r="A10354">
            <v>5073</v>
          </cell>
          <cell r="B10354" t="str">
            <v xml:space="preserve">PREGO DE ACO POLIDO COM CABECA 17 X 24 (2 1/4 X 11)                                                                                                                                                                                                                                                                                                                                                                                                                                                       </v>
          </cell>
          <cell r="C10354" t="str">
            <v xml:space="preserve">KG    </v>
          </cell>
          <cell r="D10354" t="str">
            <v>11,30</v>
          </cell>
        </row>
        <row r="10355">
          <cell r="A10355">
            <v>5069</v>
          </cell>
          <cell r="B10355" t="str">
            <v xml:space="preserve">PREGO DE ACO POLIDO COM CABECA 17 X 27 (2 1/2 X 11)                                                                                                                                                                                                                                                                                                                                                                                                                                                       </v>
          </cell>
          <cell r="C10355" t="str">
            <v xml:space="preserve">KG    </v>
          </cell>
          <cell r="D10355" t="str">
            <v>11,30</v>
          </cell>
        </row>
        <row r="10356">
          <cell r="A10356">
            <v>5070</v>
          </cell>
          <cell r="B10356" t="str">
            <v xml:space="preserve">PREGO DE ACO POLIDO COM CABECA 17 X 30 (2 3/4 X 11)                                                                                                                                                                                                                                                                                                                                                                                                                                                       </v>
          </cell>
          <cell r="C10356" t="str">
            <v xml:space="preserve">KG    </v>
          </cell>
          <cell r="D10356" t="str">
            <v>11,42</v>
          </cell>
        </row>
        <row r="10357">
          <cell r="A10357">
            <v>5071</v>
          </cell>
          <cell r="B10357" t="str">
            <v xml:space="preserve">PREGO DE ACO POLIDO COM CABECA 18 X 24 (2 1/4 X 10)                                                                                                                                                                                                                                                                                                                                                                                                                                                       </v>
          </cell>
          <cell r="C10357" t="str">
            <v xml:space="preserve">KG    </v>
          </cell>
          <cell r="D10357" t="str">
            <v>11,09</v>
          </cell>
        </row>
        <row r="10358">
          <cell r="A10358">
            <v>5061</v>
          </cell>
          <cell r="B10358" t="str">
            <v xml:space="preserve">PREGO DE ACO POLIDO COM CABECA 18 X 27 (2 1/2 X 10)                                                                                                                                                                                                                                                                                                                                                                                                                                                       </v>
          </cell>
          <cell r="C10358" t="str">
            <v xml:space="preserve">KG    </v>
          </cell>
          <cell r="D10358" t="str">
            <v>10,90</v>
          </cell>
        </row>
        <row r="10359">
          <cell r="A10359">
            <v>5075</v>
          </cell>
          <cell r="B10359" t="str">
            <v xml:space="preserve">PREGO DE ACO POLIDO COM CABECA 18 X 30 (2 3/4 X 10)                                                                                                                                                                                                                                                                                                                                                                                                                                                       </v>
          </cell>
          <cell r="C10359" t="str">
            <v xml:space="preserve">KG    </v>
          </cell>
          <cell r="D10359" t="str">
            <v>11,09</v>
          </cell>
        </row>
        <row r="10360">
          <cell r="A10360">
            <v>39027</v>
          </cell>
          <cell r="B10360" t="str">
            <v xml:space="preserve">PREGO DE ACO POLIDO COM CABECA 19  X 36 (3 1/4  X  9)                                                                                                                                                                                                                                                                                                                                                                                                                                                     </v>
          </cell>
          <cell r="C10360" t="str">
            <v xml:space="preserve">KG    </v>
          </cell>
          <cell r="D10360" t="str">
            <v>11,07</v>
          </cell>
        </row>
        <row r="10361">
          <cell r="A10361">
            <v>5062</v>
          </cell>
          <cell r="B10361" t="str">
            <v xml:space="preserve">PREGO DE ACO POLIDO COM CABECA 19 X 33 (3 X 9)                                                                                                                                                                                                                                                                                                                                                                                                                                                            </v>
          </cell>
          <cell r="C10361" t="str">
            <v xml:space="preserve">KG    </v>
          </cell>
          <cell r="D10361" t="str">
            <v>11,23</v>
          </cell>
        </row>
        <row r="10362">
          <cell r="A10362">
            <v>40568</v>
          </cell>
          <cell r="B10362" t="str">
            <v xml:space="preserve">PREGO DE ACO POLIDO COM CABECA 22 X 48 (4 1/4 X 5)                                                                                                                                                                                                                                                                                                                                                                                                                                                        </v>
          </cell>
          <cell r="C10362" t="str">
            <v xml:space="preserve">KG    </v>
          </cell>
          <cell r="D10362" t="str">
            <v>11,17</v>
          </cell>
        </row>
        <row r="10363">
          <cell r="A10363">
            <v>39026</v>
          </cell>
          <cell r="B10363" t="str">
            <v xml:space="preserve">PREGO DE ACO POLIDO SEM CABECA 15 X 15 (1 1/4 X 13)                                                                                                                                                                                                                                                                                                                                                                                                                                                       </v>
          </cell>
          <cell r="C10363" t="str">
            <v xml:space="preserve">KG    </v>
          </cell>
          <cell r="D10363" t="str">
            <v>12,46</v>
          </cell>
        </row>
        <row r="10364">
          <cell r="A10364">
            <v>11572</v>
          </cell>
          <cell r="B10364" t="str">
            <v xml:space="preserve">PRENDEDOR / TRAVA DE PORTA, MONTAGEM PISO / PORTA, EM LATAO / ZAMAC, CROMADO                                                                                                                                                                                                                                                                                                                                                                                                                              </v>
          </cell>
          <cell r="C10364" t="str">
            <v xml:space="preserve">UN    </v>
          </cell>
          <cell r="D10364" t="str">
            <v>17,00</v>
          </cell>
        </row>
        <row r="10365">
          <cell r="A10365">
            <v>42431</v>
          </cell>
          <cell r="B10365" t="str">
            <v xml:space="preserve">PRESSAO DE PERNAS TRIPLO, EM TUBO DE ACO CARBONO, PINTURA NO PROCESSO ELETROSTATICO - EQUIPAMENTO DE GINASTICA PARA ACADEMIA AO AR LIVRE / ACADEMIA DA TERCEIRA IDADE - ATI                                                                                                                                                                                                                                                                                                                               </v>
          </cell>
          <cell r="C10365" t="str">
            <v xml:space="preserve">UN    </v>
          </cell>
          <cell r="D10365" t="str">
            <v>2.248,18</v>
          </cell>
        </row>
        <row r="10366">
          <cell r="A10366">
            <v>11149</v>
          </cell>
          <cell r="B10366" t="str">
            <v xml:space="preserve">PRIMER EPOXI                                                                                                                                                                                                                                                                                                                                                                                                                                                                                              </v>
          </cell>
          <cell r="C10366" t="str">
            <v xml:space="preserve">GL    </v>
          </cell>
          <cell r="D10366" t="str">
            <v>169,90</v>
          </cell>
        </row>
        <row r="10367">
          <cell r="A10367">
            <v>511</v>
          </cell>
          <cell r="B10367" t="str">
            <v xml:space="preserve">PRIMER PARA MANTA ASFALTICA A BASE DE ASFALTO MODIFICADO DILUIDO EM SOLVENTE, APLICACAO A FRIO                                                                                                                                                                                                                                                                                                                                                                                                            </v>
          </cell>
          <cell r="C10367" t="str">
            <v xml:space="preserve">L     </v>
          </cell>
          <cell r="D10367" t="str">
            <v>13,00</v>
          </cell>
        </row>
        <row r="10368">
          <cell r="A10368">
            <v>11174</v>
          </cell>
          <cell r="B10368" t="str">
            <v xml:space="preserve">PRIMER UNIVERSAL, FUNDO ANTICORROSIVO TIPO ZARCAO                                                                                                                                                                                                                                                                                                                                                                                                                                                         </v>
          </cell>
          <cell r="C10368" t="str">
            <v xml:space="preserve">18L   </v>
          </cell>
          <cell r="D10368" t="str">
            <v>482,40</v>
          </cell>
        </row>
        <row r="10369">
          <cell r="A10369">
            <v>37540</v>
          </cell>
          <cell r="B10369" t="str">
            <v xml:space="preserve">PROJETOR DE ARGAMASSA, CAPACIDADE DE PROJECAO 1,5 M3/H, ALCANCE DA PROJECAO 30 ATE 60 M, MOTOR ELETRICO TRIFASICO                                                                                                                                                                                                                                                                                                                                                                                         </v>
          </cell>
          <cell r="C10369" t="str">
            <v xml:space="preserve">UN    </v>
          </cell>
          <cell r="D10369" t="str">
            <v>67.372,35</v>
          </cell>
        </row>
        <row r="10370">
          <cell r="A10370">
            <v>37548</v>
          </cell>
          <cell r="B10370" t="str">
            <v xml:space="preserve">PROJETOR DE ARGAMASSA, CAPACIDADE DE PROJECAO 2,0 M3/H, ALCANCE DA PROJECAO ATE 50 M, MOTOR ELETRICO TRIFASICO                                                                                                                                                                                                                                                                                                                                                                                            </v>
          </cell>
          <cell r="C10370" t="str">
            <v xml:space="preserve">UN    </v>
          </cell>
          <cell r="D10370" t="str">
            <v>89.301,72</v>
          </cell>
        </row>
        <row r="10371">
          <cell r="A10371">
            <v>39828</v>
          </cell>
          <cell r="B10371" t="str">
            <v xml:space="preserve">PROJETOR PNEUMATICO DE ARGAMASSA PARA CHAPISCO E REBOCO COM RECIPIENTE ACOPLADO, TIPO CANEQUNHA, COM VOLUME DE 1,50 L, SEM COMPRESSOR                                                                                                                                                                                                                                                                                                                                                                     </v>
          </cell>
          <cell r="C10371" t="str">
            <v xml:space="preserve">UN    </v>
          </cell>
          <cell r="D10371" t="str">
            <v>535,72</v>
          </cell>
        </row>
        <row r="10372">
          <cell r="A10372">
            <v>12273</v>
          </cell>
          <cell r="B10372" t="str">
            <v xml:space="preserve">PROJETOR RETANGULAR FECHADO PARA LAMPADA VAPOR DE MERCURIO/SODIO 250 W A 500 W, CABECEIRAS EM ALUMINIO FUNDIDO, CORPO EM ALUMINIO ANODIZADO, PARA LAMPADA E40 FECHAMENTO EM VIDRO TEMPERADO.                                                                                                                                                                                                                                                                                                              </v>
          </cell>
          <cell r="C10372" t="str">
            <v xml:space="preserve">UN    </v>
          </cell>
          <cell r="D10372" t="str">
            <v>52,45</v>
          </cell>
        </row>
        <row r="10373">
          <cell r="A10373">
            <v>38392</v>
          </cell>
          <cell r="B10373" t="str">
            <v xml:space="preserve">PROLONGADOR/EXTENSOR PARA ROLO DE PINTURA 3 M                                                                                                                                                                                                                                                                                                                                                                                                                                                             </v>
          </cell>
          <cell r="C10373" t="str">
            <v xml:space="preserve">UN    </v>
          </cell>
          <cell r="D10373" t="str">
            <v>40,52</v>
          </cell>
        </row>
        <row r="10374">
          <cell r="A10374">
            <v>11735</v>
          </cell>
          <cell r="B10374" t="str">
            <v xml:space="preserve">PROLONGAMENTO PVC PARA CAIXA SIFONADA  100 MM X 200 MM (NBR 5688)                                                                                                                                                                                                                                                                                                                                                                                                                                         </v>
          </cell>
          <cell r="C10374" t="str">
            <v xml:space="preserve">UN    </v>
          </cell>
          <cell r="D10374" t="str">
            <v>5,01</v>
          </cell>
        </row>
        <row r="10375">
          <cell r="A10375">
            <v>11733</v>
          </cell>
          <cell r="B10375" t="str">
            <v xml:space="preserve">PROLONGAMENTO PVC PARA CAIXA SIFONADA 100 MM X 100 MM (NBR 5688)                                                                                                                                                                                                                                                                                                                                                                                                                                          </v>
          </cell>
          <cell r="C10375" t="str">
            <v xml:space="preserve">UN    </v>
          </cell>
          <cell r="D10375" t="str">
            <v>2,45</v>
          </cell>
        </row>
        <row r="10376">
          <cell r="A10376">
            <v>11734</v>
          </cell>
          <cell r="B10376" t="str">
            <v xml:space="preserve">PROLONGAMENTO PVC PARA CAIXA SIFONADA, 100 MM X 150 MM (NBR 5688)                                                                                                                                                                                                                                                                                                                                                                                                                                         </v>
          </cell>
          <cell r="C10376" t="str">
            <v xml:space="preserve">UN    </v>
          </cell>
          <cell r="D10376" t="str">
            <v>3,78</v>
          </cell>
        </row>
        <row r="10377">
          <cell r="A10377">
            <v>11737</v>
          </cell>
          <cell r="B10377" t="str">
            <v xml:space="preserve">PROLONGAMENTO PVC PARA CAIXA SIFONADA, 150 MM X 150 MM (NBR 5688)                                                                                                                                                                                                                                                                                                                                                                                                                                         </v>
          </cell>
          <cell r="C10377" t="str">
            <v xml:space="preserve">UN    </v>
          </cell>
          <cell r="D10377" t="str">
            <v>6,69</v>
          </cell>
        </row>
        <row r="10378">
          <cell r="A10378">
            <v>11738</v>
          </cell>
          <cell r="B10378" t="str">
            <v xml:space="preserve">PROLONGAMENTO PVC PARA CAIXA SIFONADA, 150 MM X 200 MM (NBR 5688)                                                                                                                                                                                                                                                                                                                                                                                                                                         </v>
          </cell>
          <cell r="C10378" t="str">
            <v xml:space="preserve">UN    </v>
          </cell>
          <cell r="D10378" t="str">
            <v>10,89</v>
          </cell>
        </row>
        <row r="10379">
          <cell r="A10379">
            <v>36143</v>
          </cell>
          <cell r="B10379" t="str">
            <v xml:space="preserve">PROTETOR AUDITIVO TIPO CONCHA COM ABAFADOR DE RUIDOS, ATENUACAO ACIMA DE 22 DB                                                                                                                                                                                                                                                                                                                                                                                                                            </v>
          </cell>
          <cell r="C10379" t="str">
            <v xml:space="preserve">UN    </v>
          </cell>
          <cell r="D10379" t="str">
            <v>24,60</v>
          </cell>
        </row>
        <row r="10380">
          <cell r="A10380">
            <v>36142</v>
          </cell>
          <cell r="B10380" t="str">
            <v xml:space="preserve">PROTETOR AUDITIVO TIPO PLUG DE INSERCAO COM CORDAO, ATENUACAO SUPERIOR A 15 DB                                                                                                                                                                                                                                                                                                                                                                                                                            </v>
          </cell>
          <cell r="C10380" t="str">
            <v xml:space="preserve">UN    </v>
          </cell>
          <cell r="D10380" t="str">
            <v>1,80</v>
          </cell>
        </row>
        <row r="10381">
          <cell r="A10381">
            <v>36146</v>
          </cell>
          <cell r="B10381" t="str">
            <v xml:space="preserve">PROTETOR SOLAR FPS 30, EMBALAGEM 2 LITROS                                                                                                                                                                                                                                                                                                                                                                                                                                                                 </v>
          </cell>
          <cell r="C10381" t="str">
            <v xml:space="preserve">UN    </v>
          </cell>
          <cell r="D10381" t="str">
            <v>204,00</v>
          </cell>
        </row>
        <row r="10382">
          <cell r="A10382">
            <v>39015</v>
          </cell>
          <cell r="B10382" t="str">
            <v xml:space="preserve">PROTETOR/PONTEIRA PLASTICA PARA PONTA DE VERGALHAO DE ATE 1", TIPO PROTETOR DE ESPERA                                                                                                                                                                                                                                                                                                                                                                                                                     </v>
          </cell>
          <cell r="C10382" t="str">
            <v xml:space="preserve">UN    </v>
          </cell>
          <cell r="D10382" t="str">
            <v>1,24</v>
          </cell>
        </row>
        <row r="10383">
          <cell r="A10383">
            <v>38377</v>
          </cell>
          <cell r="B10383" t="str">
            <v xml:space="preserve">PRUMO DE CENTRO EM ACO *400* G                                                                                                                                                                                                                                                                                                                                                                                                                                                                            </v>
          </cell>
          <cell r="C10383" t="str">
            <v xml:space="preserve">UN    </v>
          </cell>
          <cell r="D10383" t="str">
            <v>25,11</v>
          </cell>
        </row>
        <row r="10384">
          <cell r="A10384">
            <v>38376</v>
          </cell>
          <cell r="B10384" t="str">
            <v xml:space="preserve">PRUMO DE PAREDE EM ACO 700 A 750 G                                                                                                                                                                                                                                                                                                                                                                                                                                                                        </v>
          </cell>
          <cell r="C10384" t="str">
            <v xml:space="preserve">UN    </v>
          </cell>
          <cell r="D10384" t="str">
            <v>28,63</v>
          </cell>
        </row>
        <row r="10385">
          <cell r="A10385">
            <v>38116</v>
          </cell>
          <cell r="B10385" t="str">
            <v xml:space="preserve">PULSADOR CAMPAINHA 10A, 250V (APENAS MODULO)                                                                                                                                                                                                                                                                                                                                                                                                                                                              </v>
          </cell>
          <cell r="C10385" t="str">
            <v xml:space="preserve">UN    </v>
          </cell>
          <cell r="D10385" t="str">
            <v>4,57</v>
          </cell>
        </row>
        <row r="10386">
          <cell r="A10386">
            <v>38066</v>
          </cell>
          <cell r="B10386" t="str">
            <v xml:space="preserve">PULSADOR CAMPAINHA 10A, 250V, CONJUNTO MONTADO PARA EMBUTIR 4" X 2" (PLACA + SUPORTE + MODULO)                                                                                                                                                                                                                                                                                                                                                                                                            </v>
          </cell>
          <cell r="C10386" t="str">
            <v xml:space="preserve">UN    </v>
          </cell>
          <cell r="D10386" t="str">
            <v>7,55</v>
          </cell>
        </row>
        <row r="10387">
          <cell r="A10387">
            <v>38117</v>
          </cell>
          <cell r="B10387" t="str">
            <v xml:space="preserve">PULSADOR MINUTERIA 10A, 250V (APENAS MODULO)                                                                                                                                                                                                                                                                                                                                                                                                                                                              </v>
          </cell>
          <cell r="C10387" t="str">
            <v xml:space="preserve">UN    </v>
          </cell>
          <cell r="D10387" t="str">
            <v>7,79</v>
          </cell>
        </row>
        <row r="10388">
          <cell r="A10388">
            <v>38067</v>
          </cell>
          <cell r="B10388" t="str">
            <v xml:space="preserve">PULSADOR MINUTERIA 10A, 250V, CONJUNTO MONTADO PARA EMBUTIR 4" X 2" (PLACA + SUPORTE + MODULO)                                                                                                                                                                                                                                                                                                                                                                                                            </v>
          </cell>
          <cell r="C10388" t="str">
            <v xml:space="preserve">UN    </v>
          </cell>
          <cell r="D10388" t="str">
            <v>10,63</v>
          </cell>
        </row>
        <row r="10389">
          <cell r="A10389">
            <v>41757</v>
          </cell>
          <cell r="B10389" t="str">
            <v xml:space="preserve">PULVERIZADOR DE TINTA ELETRICO / MAQUINA DE PINTURA AIRLESS, VAZAO *2* L/MIN (COLETADO CAIXA)                                                                                                                                                                                                                                                                                                                                                                                                             </v>
          </cell>
          <cell r="C10389" t="str">
            <v xml:space="preserve">UN    </v>
          </cell>
          <cell r="D10389" t="str">
            <v>3.590,91</v>
          </cell>
        </row>
        <row r="10390">
          <cell r="A10390">
            <v>5080</v>
          </cell>
          <cell r="B10390" t="str">
            <v xml:space="preserve">PUXADOR CENTRAL, TIPO ALCA, EM ZAMAC CROMADO, COM ROSETAS, COMPRIMENTO *100* MM, PARA PORTA / JANELA EM MADEIRA OU METALICA - INCLUI PARAFUSOS                                                                                                                                                                                                                                                                                                                                                            </v>
          </cell>
          <cell r="C10390" t="str">
            <v xml:space="preserve">UN    </v>
          </cell>
          <cell r="D10390" t="str">
            <v>12,05</v>
          </cell>
        </row>
        <row r="10391">
          <cell r="A10391">
            <v>11522</v>
          </cell>
          <cell r="B10391" t="str">
            <v xml:space="preserve">PUXADOR CONCHA DE EMBUTIR PARA JANELA / PORTA DE CORRER, EM LATAO CROMADO, COM FURO CENTRAL PARA CHAVE E FUROS PARA PARAFUSOS, *40 X 100* MM  (LARGURA X ALTURA) - SEM FECHADURA                                                                                                                                                                                                                                                                                                                          </v>
          </cell>
          <cell r="C10391" t="str">
            <v xml:space="preserve">UN    </v>
          </cell>
          <cell r="D10391" t="str">
            <v>15,07</v>
          </cell>
        </row>
        <row r="10392">
          <cell r="A10392">
            <v>11523</v>
          </cell>
          <cell r="B10392" t="str">
            <v xml:space="preserve">PUXADOR CONCHA DE EMBUTIR, EM LATAO CROMADO, PARA PORTA / JANELA DE CORRER, LISO, SEM FURO PARA CHAVE, COM FUROS PARA FIXAR PARAFUSOS, *30 X 90* MM (LARGURA X ALTURA)                                                                                                                                                                                                                                                                                                                                    </v>
          </cell>
          <cell r="C10392" t="str">
            <v xml:space="preserve">UN    </v>
          </cell>
          <cell r="D10392" t="str">
            <v>14,10</v>
          </cell>
        </row>
        <row r="10393">
          <cell r="A10393">
            <v>11524</v>
          </cell>
          <cell r="B10393" t="str">
            <v xml:space="preserve">PUXADOR TIPO PUNHO REDONDO, CENTRAL, EM LATAO CROMADO, COMPRIMENTO DE *110* MM, PARA JANELAS / PORTAS DE CORRER - INCLUI PARAFUSOS                                                                                                                                                                                                                                                                                                                                                                        </v>
          </cell>
          <cell r="C10393" t="str">
            <v xml:space="preserve">UN    </v>
          </cell>
          <cell r="D10393" t="str">
            <v>29,03</v>
          </cell>
        </row>
        <row r="10394">
          <cell r="A10394">
            <v>38168</v>
          </cell>
          <cell r="B10394" t="str">
            <v xml:space="preserve">PUXADOR TUBULAR RETO, DUPLO, EM ALUMINIO POLIDO, DIAMETRO APROX.DE 1", COMPRIMENTO APROX. DE 400 MM, PARA PORTAS DE MADEIRA OU VIDRO                                                                                                                                                                                                                                                                                                                                                                      </v>
          </cell>
          <cell r="C10394" t="str">
            <v xml:space="preserve">UN    </v>
          </cell>
          <cell r="D10394" t="str">
            <v>140,12</v>
          </cell>
        </row>
        <row r="10395">
          <cell r="A10395">
            <v>13393</v>
          </cell>
          <cell r="B10395" t="str">
            <v xml:space="preserve">QUADRO DE DISTRIBUICAO COM BARRAMENTO TRIFASICO, DE EMBUTIR, EM CHAPA DE ACO GALVANIZADO, PARA 12 DISJUNTORES DIN, 100 A                                                                                                                                                                                                                                                                                                                                                                                  </v>
          </cell>
          <cell r="C10395" t="str">
            <v xml:space="preserve">UN    </v>
          </cell>
          <cell r="D10395" t="str">
            <v>144,35</v>
          </cell>
        </row>
        <row r="10396">
          <cell r="A10396">
            <v>13395</v>
          </cell>
          <cell r="B10396" t="str">
            <v xml:space="preserve">QUADRO DE DISTRIBUICAO COM BARRAMENTO TRIFASICO, DE EMBUTIR, EM CHAPA DE ACO GALVANIZADO, PARA 18 DISJUNTORES DIN, 100 A                                                                                                                                                                                                                                                                                                                                                                                  </v>
          </cell>
          <cell r="C10396" t="str">
            <v xml:space="preserve">UN    </v>
          </cell>
          <cell r="D10396" t="str">
            <v>173,09</v>
          </cell>
        </row>
        <row r="10397">
          <cell r="A10397">
            <v>12039</v>
          </cell>
          <cell r="B10397" t="str">
            <v xml:space="preserve">QUADRO DE DISTRIBUICAO COM BARRAMENTO TRIFASICO, DE EMBUTIR, EM CHAPA DE ACO GALVANIZADO, PARA 24 DISJUNTORES DIN, 100 A                                                                                                                                                                                                                                                                                                                                                                                  </v>
          </cell>
          <cell r="C10397" t="str">
            <v xml:space="preserve">UN    </v>
          </cell>
          <cell r="D10397" t="str">
            <v>231,61</v>
          </cell>
        </row>
        <row r="10398">
          <cell r="A10398">
            <v>13396</v>
          </cell>
          <cell r="B10398" t="str">
            <v xml:space="preserve">QUADRO DE DISTRIBUICAO COM BARRAMENTO TRIFASICO, DE EMBUTIR, EM CHAPA DE ACO GALVANIZADO, PARA 28 DISJUNTORES DIN, 100 A                                                                                                                                                                                                                                                                                                                                                                                  </v>
          </cell>
          <cell r="C10398" t="str">
            <v xml:space="preserve">UN    </v>
          </cell>
          <cell r="D10398" t="str">
            <v>370,45</v>
          </cell>
        </row>
        <row r="10399">
          <cell r="A10399">
            <v>13397</v>
          </cell>
          <cell r="B10399" t="str">
            <v xml:space="preserve">QUADRO DE DISTRIBUICAO COM BARRAMENTO TRIFASICO, DE EMBUTIR, EM CHAPA DE ACO GALVANIZADO, PARA 30 DISJUNTORES DIN, 100 A                                                                                                                                                                                                                                                                                                                                                                                  </v>
          </cell>
          <cell r="C10399" t="str">
            <v xml:space="preserve">UN    </v>
          </cell>
          <cell r="D10399" t="str">
            <v>374,43</v>
          </cell>
        </row>
        <row r="10400">
          <cell r="A10400">
            <v>12041</v>
          </cell>
          <cell r="B10400" t="str">
            <v xml:space="preserve">QUADRO DE DISTRIBUICAO COM BARRAMENTO TRIFASICO, DE EMBUTIR, EM CHAPA DE ACO GALVANIZADO, PARA 30 DISJUNTORES DIN, 150 A                                                                                                                                                                                                                                                                                                                                                                                  </v>
          </cell>
          <cell r="C10400" t="str">
            <v xml:space="preserve">UN    </v>
          </cell>
          <cell r="D10400" t="str">
            <v>506,71</v>
          </cell>
        </row>
        <row r="10401">
          <cell r="A10401">
            <v>12043</v>
          </cell>
          <cell r="B10401" t="str">
            <v xml:space="preserve">QUADRO DE DISTRIBUICAO COM BARRAMENTO TRIFASICO, DE EMBUTIR, EM CHAPA DE ACO GALVANIZADO, PARA 30 DISJUNTORES DIN, 225 A                                                                                                                                                                                                                                                                                                                                                                                  </v>
          </cell>
          <cell r="C10401" t="str">
            <v xml:space="preserve">UN    </v>
          </cell>
          <cell r="D10401" t="str">
            <v>584,28</v>
          </cell>
        </row>
        <row r="10402">
          <cell r="A10402">
            <v>39762</v>
          </cell>
          <cell r="B10402" t="str">
            <v xml:space="preserve">QUADRO DE DISTRIBUICAO COM BARRAMENTO TRIFASICO, DE EMBUTIR, EM CHAPA DE ACO GALVANIZADO, PARA 36 DISJUNTORES DIN, 100 A                                                                                                                                                                                                                                                                                                                                                                                  </v>
          </cell>
          <cell r="C10402" t="str">
            <v xml:space="preserve">UN    </v>
          </cell>
          <cell r="D10402" t="str">
            <v>394,75</v>
          </cell>
        </row>
        <row r="10403">
          <cell r="A10403">
            <v>12042</v>
          </cell>
          <cell r="B10403" t="str">
            <v xml:space="preserve">QUADRO DE DISTRIBUICAO COM BARRAMENTO TRIFASICO, DE EMBUTIR, EM CHAPA DE ACO GALVANIZADO, PARA 40 DISJUNTORES DIN, 100 A                                                                                                                                                                                                                                                                                                                                                                                  </v>
          </cell>
          <cell r="C10403" t="str">
            <v xml:space="preserve">UN    </v>
          </cell>
          <cell r="D10403" t="str">
            <v>394,85</v>
          </cell>
        </row>
        <row r="10404">
          <cell r="A10404">
            <v>39763</v>
          </cell>
          <cell r="B10404" t="str">
            <v xml:space="preserve">QUADRO DE DISTRIBUICAO COM BARRAMENTO TRIFASICO, DE EMBUTIR, EM CHAPA DE ACO GALVANIZADO, PARA 48 DISJUNTORES DIN, 100 A                                                                                                                                                                                                                                                                                                                                                                                  </v>
          </cell>
          <cell r="C10404" t="str">
            <v xml:space="preserve">UN    </v>
          </cell>
          <cell r="D10404" t="str">
            <v>595,76</v>
          </cell>
        </row>
        <row r="10405">
          <cell r="A10405">
            <v>39756</v>
          </cell>
          <cell r="B10405" t="str">
            <v xml:space="preserve">QUADRO DE DISTRIBUICAO COM BARRAMENTO TRIFASICO, DE SOBREPOR, EM CHAPA DE ACO GALVANIZADO, PARA 12 DISJUNTORES DIN, 100 A                                                                                                                                                                                                                                                                                                                                                                                 </v>
          </cell>
          <cell r="C10405" t="str">
            <v xml:space="preserve">UN    </v>
          </cell>
          <cell r="D10405" t="str">
            <v>180,62</v>
          </cell>
        </row>
        <row r="10406">
          <cell r="A10406">
            <v>12038</v>
          </cell>
          <cell r="B10406" t="str">
            <v xml:space="preserve">QUADRO DE DISTRIBUICAO COM BARRAMENTO TRIFASICO, DE SOBREPOR, EM CHAPA DE ACO GALVANIZADO, PARA 18 DISJUNTORES DIN, 100 A                                                                                                                                                                                                                                                                                                                                                                                 </v>
          </cell>
          <cell r="C10406" t="str">
            <v xml:space="preserve">UN    </v>
          </cell>
          <cell r="D10406" t="str">
            <v>201,65</v>
          </cell>
        </row>
        <row r="10407">
          <cell r="A10407">
            <v>12040</v>
          </cell>
          <cell r="B10407" t="str">
            <v xml:space="preserve">QUADRO DE DISTRIBUICAO COM BARRAMENTO TRIFASICO, DE SOBREPOR, EM CHAPA DE ACO GALVANIZADO, PARA 24 DISJUNTORES DIN, 100 A                                                                                                                                                                                                                                                                                                                                                                                 </v>
          </cell>
          <cell r="C10407" t="str">
            <v xml:space="preserve">UN    </v>
          </cell>
          <cell r="D10407" t="str">
            <v>257,65</v>
          </cell>
        </row>
        <row r="10408">
          <cell r="A10408">
            <v>39757</v>
          </cell>
          <cell r="B10408" t="str">
            <v xml:space="preserve">QUADRO DE DISTRIBUICAO COM BARRAMENTO TRIFASICO, DE SOBREPOR, EM CHAPA DE ACO GALVANIZADO, PARA 28 DISJUNTORES DIN, 100 A                                                                                                                                                                                                                                                                                                                                                                                 </v>
          </cell>
          <cell r="C10408" t="str">
            <v xml:space="preserve">UN    </v>
          </cell>
          <cell r="D10408" t="str">
            <v>275,50</v>
          </cell>
        </row>
        <row r="10409">
          <cell r="A10409">
            <v>39758</v>
          </cell>
          <cell r="B10409" t="str">
            <v xml:space="preserve">QUADRO DE DISTRIBUICAO COM BARRAMENTO TRIFASICO, DE SOBREPOR, EM CHAPA DE ACO GALVANIZADO, PARA 30 DISJUNTORES DIN, 100 A                                                                                                                                                                                                                                                                                                                                                                                 </v>
          </cell>
          <cell r="C10409" t="str">
            <v xml:space="preserve">UN    </v>
          </cell>
          <cell r="D10409" t="str">
            <v>357,61</v>
          </cell>
        </row>
        <row r="10410">
          <cell r="A10410">
            <v>39759</v>
          </cell>
          <cell r="B10410" t="str">
            <v xml:space="preserve">QUADRO DE DISTRIBUICAO COM BARRAMENTO TRIFASICO, DE SOBREPOR, EM CHAPA DE ACO GALVANIZADO, PARA 36 DISJUNTORES DIN, 100 A                                                                                                                                                                                                                                                                                                                                                                                 </v>
          </cell>
          <cell r="C10410" t="str">
            <v xml:space="preserve">UN    </v>
          </cell>
          <cell r="D10410" t="str">
            <v>488,61</v>
          </cell>
        </row>
        <row r="10411">
          <cell r="A10411">
            <v>39760</v>
          </cell>
          <cell r="B10411" t="str">
            <v xml:space="preserve">QUADRO DE DISTRIBUICAO COM BARRAMENTO TRIFASICO, DE SOBREPOR, EM CHAPA DE ACO GALVANIZADO, PARA 40 DISJUNTORES DIN, 100 A                                                                                                                                                                                                                                                                                                                                                                                 </v>
          </cell>
          <cell r="C10411" t="str">
            <v xml:space="preserve">UN    </v>
          </cell>
          <cell r="D10411" t="str">
            <v>490,85</v>
          </cell>
        </row>
        <row r="10412">
          <cell r="A10412">
            <v>39761</v>
          </cell>
          <cell r="B10412" t="str">
            <v xml:space="preserve">QUADRO DE DISTRIBUICAO COM BARRAMENTO TRIFASICO, DE SOBREPOR, EM CHAPA DE ACO GALVANIZADO, PARA 48 DISJUNTORES DIN, 100 A                                                                                                                                                                                                                                                                                                                                                                                 </v>
          </cell>
          <cell r="C10412" t="str">
            <v xml:space="preserve">UN    </v>
          </cell>
          <cell r="D10412" t="str">
            <v>628,21</v>
          </cell>
        </row>
        <row r="10413">
          <cell r="A10413">
            <v>39765</v>
          </cell>
          <cell r="B10413" t="str">
            <v xml:space="preserve">QUADRO DE DISTRIBUICAO SEM BARRAMENTO, COM PORTA, DE EMBUTIR, EM CHAPA DE ACO GALVANIZADO, PARA 12 DISJUNTORES NEMA                                                                                                                                                                                                                                                                                                                                                                                       </v>
          </cell>
          <cell r="C10413" t="str">
            <v xml:space="preserve">UN    </v>
          </cell>
          <cell r="D10413" t="str">
            <v>27,89</v>
          </cell>
        </row>
        <row r="10414">
          <cell r="A10414">
            <v>13399</v>
          </cell>
          <cell r="B10414" t="str">
            <v xml:space="preserve">QUADRO DE DISTRIBUICAO SEM BARRAMENTO, COM PORTA, DE EMBUTIR, EM CHAPA DE ACO GALVANIZADO, PARA 3 DISJUNTORES NEMA                                                                                                                                                                                                                                                                                                                                                                                        </v>
          </cell>
          <cell r="C10414" t="str">
            <v xml:space="preserve">UN    </v>
          </cell>
          <cell r="D10414" t="str">
            <v>15,86</v>
          </cell>
        </row>
        <row r="10415">
          <cell r="A10415">
            <v>39764</v>
          </cell>
          <cell r="B10415" t="str">
            <v xml:space="preserve">QUADRO DE DISTRIBUICAO SEM BARRAMENTO, COM PORTA, DE EMBUTIR, EM CHAPA DE ACO GALVANIZADO, PARA 6 DISJUNTORES NEMA                                                                                                                                                                                                                                                                                                                                                                                        </v>
          </cell>
          <cell r="C10415" t="str">
            <v xml:space="preserve">UN    </v>
          </cell>
          <cell r="D10415" t="str">
            <v>21,81</v>
          </cell>
        </row>
        <row r="10416">
          <cell r="A10416">
            <v>39805</v>
          </cell>
          <cell r="B10416" t="str">
            <v xml:space="preserve">QUADRO DE DISTRIBUICAO, COM BARRAMENTO TERRA / NEUTRO, DE EMBUTIR, PARA 16 DISJUNTORES DIN                                                                                                                                                                                                                                                                                                                                                                                                                </v>
          </cell>
          <cell r="C10416" t="str">
            <v xml:space="preserve">UN    </v>
          </cell>
          <cell r="D10416" t="str">
            <v>137,10</v>
          </cell>
        </row>
        <row r="10417">
          <cell r="A10417">
            <v>39806</v>
          </cell>
          <cell r="B10417" t="str">
            <v xml:space="preserve">QUADRO DE DISTRIBUICAO, COM BARRAMENTO TERRA / NEUTRO, DE EMBUTIR, PARA 24 DISJUNTORES DIN                                                                                                                                                                                                                                                                                                                                                                                                                </v>
          </cell>
          <cell r="C10417" t="str">
            <v xml:space="preserve">UN    </v>
          </cell>
          <cell r="D10417" t="str">
            <v>258,90</v>
          </cell>
        </row>
        <row r="10418">
          <cell r="A10418">
            <v>39807</v>
          </cell>
          <cell r="B10418" t="str">
            <v xml:space="preserve">QUADRO DE DISTRIBUICAO, COM BARRAMENTO TERRA / NEUTRO, DE EMBUTIR, PARA 36 DISJUNTORES DIN                                                                                                                                                                                                                                                                                                                                                                                                                </v>
          </cell>
          <cell r="C10418" t="str">
            <v xml:space="preserve">UN    </v>
          </cell>
          <cell r="D10418" t="str">
            <v>364,99</v>
          </cell>
        </row>
        <row r="10419">
          <cell r="A10419">
            <v>39804</v>
          </cell>
          <cell r="B10419" t="str">
            <v xml:space="preserve">QUADRO DE DISTRIBUICAO, COM BARRAMENTO TERRA / NEUTRO, DE EMBUTIR, PARA 8 DISJUNTORES DIN                                                                                                                                                                                                                                                                                                                                                                                                                 </v>
          </cell>
          <cell r="C10419" t="str">
            <v xml:space="preserve">UN    </v>
          </cell>
          <cell r="D10419" t="str">
            <v>76,98</v>
          </cell>
        </row>
        <row r="10420">
          <cell r="A10420">
            <v>39796</v>
          </cell>
          <cell r="B10420" t="str">
            <v xml:space="preserve">QUADRO DE DISTRIBUICAO, SEM BARRAMENTO, EM PVC, DE EMBUTIR, PARA 16 DISJUNTORES DIN                                                                                                                                                                                                                                                                                                                                                                                                                       </v>
          </cell>
          <cell r="C10420" t="str">
            <v xml:space="preserve">UN    </v>
          </cell>
          <cell r="D10420" t="str">
            <v>78,45</v>
          </cell>
        </row>
        <row r="10421">
          <cell r="A10421">
            <v>39797</v>
          </cell>
          <cell r="B10421" t="str">
            <v xml:space="preserve">QUADRO DE DISTRIBUICAO, SEM BARRAMENTO, EM PVC, DE EMBUTIR, PARA 24 DISJUNTORES DIN                                                                                                                                                                                                                                                                                                                                                                                                                       </v>
          </cell>
          <cell r="C10421" t="str">
            <v xml:space="preserve">UN    </v>
          </cell>
          <cell r="D10421" t="str">
            <v>104,17</v>
          </cell>
        </row>
        <row r="10422">
          <cell r="A10422">
            <v>39798</v>
          </cell>
          <cell r="B10422" t="str">
            <v xml:space="preserve">QUADRO DE DISTRIBUICAO, SEM BARRAMENTO, EM PVC, DE EMBUTIR, PARA 36 DISJUNTORES DIN                                                                                                                                                                                                                                                                                                                                                                                                                       </v>
          </cell>
          <cell r="C10422" t="str">
            <v xml:space="preserve">UN    </v>
          </cell>
          <cell r="D10422" t="str">
            <v>173,66</v>
          </cell>
        </row>
        <row r="10423">
          <cell r="A10423">
            <v>39794</v>
          </cell>
          <cell r="B10423" t="str">
            <v xml:space="preserve">QUADRO DE DISTRIBUICAO, SEM BARRAMENTO, EM PVC, DE EMBUTIR, PARA 4 DISJUNTORES DIN                                                                                                                                                                                                                                                                                                                                                                                                                        </v>
          </cell>
          <cell r="C10423" t="str">
            <v xml:space="preserve">UN    </v>
          </cell>
          <cell r="D10423" t="str">
            <v>24,68</v>
          </cell>
        </row>
        <row r="10424">
          <cell r="A10424">
            <v>39795</v>
          </cell>
          <cell r="B10424" t="str">
            <v xml:space="preserve">QUADRO DE DISTRIBUICAO, SEM BARRAMENTO, EM PVC, DE EMBUTIR, PARA 8 DISJUNTORES DIN                                                                                                                                                                                                                                                                                                                                                                                                                        </v>
          </cell>
          <cell r="C10424" t="str">
            <v xml:space="preserve">UN    </v>
          </cell>
          <cell r="D10424" t="str">
            <v>34,56</v>
          </cell>
        </row>
        <row r="10425">
          <cell r="A10425">
            <v>39801</v>
          </cell>
          <cell r="B10425" t="str">
            <v xml:space="preserve">QUADRO DE DISTRIBUICAO, SEM BARRAMENTO, EM PVC, DE SOBREPOR, PARA 16 DISJUNTORES DIN                                                                                                                                                                                                                                                                                                                                                                                                                      </v>
          </cell>
          <cell r="C10425" t="str">
            <v xml:space="preserve">UN    </v>
          </cell>
          <cell r="D10425" t="str">
            <v>88,44</v>
          </cell>
        </row>
        <row r="10426">
          <cell r="A10426">
            <v>39802</v>
          </cell>
          <cell r="B10426" t="str">
            <v xml:space="preserve">QUADRO DE DISTRIBUICAO, SEM BARRAMENTO, EM PVC, DE SOBREPOR, PARA 24 DISJUNTORES DIN                                                                                                                                                                                                                                                                                                                                                                                                                      </v>
          </cell>
          <cell r="C10426" t="str">
            <v xml:space="preserve">UN    </v>
          </cell>
          <cell r="D10426" t="str">
            <v>146,87</v>
          </cell>
        </row>
        <row r="10427">
          <cell r="A10427">
            <v>39803</v>
          </cell>
          <cell r="B10427" t="str">
            <v xml:space="preserve">QUADRO DE DISTRIBUICAO, SEM BARRAMENTO, EM PVC, DE SOBREPOR, PARA 36 DISJUNTORES DIN                                                                                                                                                                                                                                                                                                                                                                                                                      </v>
          </cell>
          <cell r="C10427" t="str">
            <v xml:space="preserve">UN    </v>
          </cell>
          <cell r="D10427" t="str">
            <v>203,52</v>
          </cell>
        </row>
        <row r="10428">
          <cell r="A10428">
            <v>39799</v>
          </cell>
          <cell r="B10428" t="str">
            <v xml:space="preserve">QUADRO DE DISTRIBUICAO, SEM BARRAMENTO, EM PVC, DE SOBREPOR, PARA 4 DISJUNTORES DIN                                                                                                                                                                                                                                                                                                                                                                                                                       </v>
          </cell>
          <cell r="C10428" t="str">
            <v xml:space="preserve">UN    </v>
          </cell>
          <cell r="D10428" t="str">
            <v>33,44</v>
          </cell>
        </row>
        <row r="10429">
          <cell r="A10429">
            <v>39800</v>
          </cell>
          <cell r="B10429" t="str">
            <v xml:space="preserve">QUADRO DE DISTRIBUICAO, SEM BARRAMENTO, EM PVC, DE SOBREPOR, PARA 8 DISJUNTORES DIN                                                                                                                                                                                                                                                                                                                                                                                                                       </v>
          </cell>
          <cell r="C10429" t="str">
            <v xml:space="preserve">UN    </v>
          </cell>
          <cell r="D10429" t="str">
            <v>56,27</v>
          </cell>
        </row>
        <row r="10430">
          <cell r="A10430">
            <v>4224</v>
          </cell>
          <cell r="B10430" t="str">
            <v xml:space="preserve">QUEROSENE                                                                                                                                                                                                                                                                                                                                                                                                                                                                                                 </v>
          </cell>
          <cell r="C10430" t="str">
            <v xml:space="preserve">L     </v>
          </cell>
          <cell r="D10430" t="str">
            <v>12,63</v>
          </cell>
        </row>
        <row r="10431">
          <cell r="A10431">
            <v>21059</v>
          </cell>
          <cell r="B10431" t="str">
            <v xml:space="preserve">RALO FOFO COM REQUADRO, QUADRADO 150 X 150 MM                                                                                                                                                                                                                                                                                                                                                                                                                                                             </v>
          </cell>
          <cell r="C10431" t="str">
            <v xml:space="preserve">UN    </v>
          </cell>
          <cell r="D10431" t="str">
            <v>35,30</v>
          </cell>
        </row>
        <row r="10432">
          <cell r="A10432">
            <v>11234</v>
          </cell>
          <cell r="B10432" t="str">
            <v xml:space="preserve">RALO FOFO COM REQUADRO, QUADRADO 200 X 200 MM                                                                                                                                                                                                                                                                                                                                                                                                                                                             </v>
          </cell>
          <cell r="C10432" t="str">
            <v xml:space="preserve">UN    </v>
          </cell>
          <cell r="D10432" t="str">
            <v>53,20</v>
          </cell>
        </row>
        <row r="10433">
          <cell r="A10433">
            <v>21060</v>
          </cell>
          <cell r="B10433" t="str">
            <v xml:space="preserve">RALO FOFO COM REQUADRO, QUADRADO 250 X 250 MM                                                                                                                                                                                                                                                                                                                                                                                                                                                             </v>
          </cell>
          <cell r="C10433" t="str">
            <v xml:space="preserve">UN    </v>
          </cell>
          <cell r="D10433" t="str">
            <v>65,48</v>
          </cell>
        </row>
        <row r="10434">
          <cell r="A10434">
            <v>21061</v>
          </cell>
          <cell r="B10434" t="str">
            <v xml:space="preserve">RALO FOFO COM REQUADRO, QUADRADO 300 X 300 MM                                                                                                                                                                                                                                                                                                                                                                                                                                                             </v>
          </cell>
          <cell r="C10434" t="str">
            <v xml:space="preserve">UN    </v>
          </cell>
          <cell r="D10434" t="str">
            <v>81,86</v>
          </cell>
        </row>
        <row r="10435">
          <cell r="A10435">
            <v>21062</v>
          </cell>
          <cell r="B10435" t="str">
            <v xml:space="preserve">RALO FOFO COM REQUADRO, QUADRADO 400 X 400 MM                                                                                                                                                                                                                                                                                                                                                                                                                                                             </v>
          </cell>
          <cell r="C10435" t="str">
            <v xml:space="preserve">UN    </v>
          </cell>
          <cell r="D10435" t="str">
            <v>128,93</v>
          </cell>
        </row>
        <row r="10436">
          <cell r="A10436">
            <v>11708</v>
          </cell>
          <cell r="B10436" t="str">
            <v xml:space="preserve">RALO FOFO SEMIESFERICO, 100 MM, PARA LAJES/ CALHAS                                                                                                                                                                                                                                                                                                                                                                                                                                                        </v>
          </cell>
          <cell r="C10436" t="str">
            <v xml:space="preserve">UN    </v>
          </cell>
          <cell r="D10436" t="str">
            <v>14,06</v>
          </cell>
        </row>
        <row r="10437">
          <cell r="A10437">
            <v>11709</v>
          </cell>
          <cell r="B10437" t="str">
            <v xml:space="preserve">RALO FOFO SEMIESFERICO, 150 MM, PARA LAJES/ CALHAS                                                                                                                                                                                                                                                                                                                                                                                                                                                        </v>
          </cell>
          <cell r="C10437" t="str">
            <v xml:space="preserve">UN    </v>
          </cell>
          <cell r="D10437" t="str">
            <v>33,05</v>
          </cell>
        </row>
        <row r="10438">
          <cell r="A10438">
            <v>11710</v>
          </cell>
          <cell r="B10438" t="str">
            <v xml:space="preserve">RALO FOFO SEMIESFERICO, 200 MM, PARA LAJES/ CALHAS                                                                                                                                                                                                                                                                                                                                                                                                                                                        </v>
          </cell>
          <cell r="C10438" t="str">
            <v xml:space="preserve">UN    </v>
          </cell>
          <cell r="D10438" t="str">
            <v>75,97</v>
          </cell>
        </row>
        <row r="10439">
          <cell r="A10439">
            <v>11707</v>
          </cell>
          <cell r="B10439" t="str">
            <v xml:space="preserve">RALO FOFO SEMIESFERICO, 75 MM, PARA LAJES/ CALHAS                                                                                                                                                                                                                                                                                                                                                                                                                                                         </v>
          </cell>
          <cell r="C10439" t="str">
            <v xml:space="preserve">UN    </v>
          </cell>
          <cell r="D10439" t="str">
            <v>10,53</v>
          </cell>
        </row>
        <row r="10440">
          <cell r="A10440">
            <v>11739</v>
          </cell>
          <cell r="B10440" t="str">
            <v xml:space="preserve">RALO SECO PVC CONICO, 100 X 40 MM,  COM GRELHA REDONDA BRANCA                                                                                                                                                                                                                                                                                                                                                                                                                                             </v>
          </cell>
          <cell r="C10440" t="str">
            <v xml:space="preserve">UN    </v>
          </cell>
          <cell r="D10440" t="str">
            <v>7,30</v>
          </cell>
        </row>
        <row r="10441">
          <cell r="A10441">
            <v>11711</v>
          </cell>
          <cell r="B10441" t="str">
            <v xml:space="preserve">RALO SECO PVC CONICO, 100 X 40 MM, COM GRELHA QUADRADA                                                                                                                                                                                                                                                                                                                                                                                                                                                    </v>
          </cell>
          <cell r="C10441" t="str">
            <v xml:space="preserve">UN    </v>
          </cell>
          <cell r="D10441" t="str">
            <v>10,68</v>
          </cell>
        </row>
        <row r="10442">
          <cell r="A10442">
            <v>5102</v>
          </cell>
          <cell r="B10442" t="str">
            <v xml:space="preserve">RALO SECO PVC QUADRADO, 100 X 100 X 53 MM, SAIDA 40 MM, COM GRELHA BRANCA                                                                                                                                                                                                                                                                                                                                                                                                                                 </v>
          </cell>
          <cell r="C10442" t="str">
            <v xml:space="preserve">UN    </v>
          </cell>
          <cell r="D10442" t="str">
            <v>10,33</v>
          </cell>
        </row>
        <row r="10443">
          <cell r="A10443">
            <v>11741</v>
          </cell>
          <cell r="B10443" t="str">
            <v xml:space="preserve">RALO SIFONADO PVC CILINDRICO, 100 X 40 MM,  COM GRELHA REDONDA BRANCA                                                                                                                                                                                                                                                                                                                                                                                                                                     </v>
          </cell>
          <cell r="C10443" t="str">
            <v xml:space="preserve">UN    </v>
          </cell>
          <cell r="D10443" t="str">
            <v>7,52</v>
          </cell>
        </row>
        <row r="10444">
          <cell r="A10444">
            <v>11743</v>
          </cell>
          <cell r="B10444" t="str">
            <v xml:space="preserve">RALO SIFONADO PVC REDONDO CONICO, 100 X 40 MM, COM GRELHA  BRANCA REDONDA                                                                                                                                                                                                                                                                                                                                                                                                                                 </v>
          </cell>
          <cell r="C10444" t="str">
            <v xml:space="preserve">UN    </v>
          </cell>
          <cell r="D10444" t="str">
            <v>6,83</v>
          </cell>
        </row>
        <row r="10445">
          <cell r="A10445">
            <v>11745</v>
          </cell>
          <cell r="B10445" t="str">
            <v xml:space="preserve">RALO SIFONADO PVC, QUADRADO, 100 X 100 X 53 MM, SAIDA 40 MM, COM GRELHA BRANCA                                                                                                                                                                                                                                                                                                                                                                                                                            </v>
          </cell>
          <cell r="C10445" t="str">
            <v xml:space="preserve">UN    </v>
          </cell>
          <cell r="D10445" t="str">
            <v>9,71</v>
          </cell>
        </row>
        <row r="10446">
          <cell r="A10446">
            <v>25961</v>
          </cell>
          <cell r="B10446" t="str">
            <v xml:space="preserve">RASTELEIRO                                                                                                                                                                                                                                                                                                                                                                                                                                                                                                </v>
          </cell>
          <cell r="C10446" t="str">
            <v xml:space="preserve">H     </v>
          </cell>
          <cell r="D10446" t="str">
            <v>14,21</v>
          </cell>
        </row>
        <row r="10447">
          <cell r="A10447">
            <v>40985</v>
          </cell>
          <cell r="B10447" t="str">
            <v xml:space="preserve">RASTELEIRO (MENSALISTA)                                                                                                                                                                                                                                                                                                                                                                                                                                                                                   </v>
          </cell>
          <cell r="C10447" t="str">
            <v xml:space="preserve">MES   </v>
          </cell>
          <cell r="D10447" t="str">
            <v>2.500,54</v>
          </cell>
        </row>
        <row r="10448">
          <cell r="A10448">
            <v>1088</v>
          </cell>
          <cell r="B10448" t="str">
            <v xml:space="preserve">REATOR ELETRONICO BIVOLT PARA 1 LAMPADA FLUORESCENTE DE 18/20 W                                                                                                                                                                                                                                                                                                                                                                                                                                           </v>
          </cell>
          <cell r="C10448" t="str">
            <v xml:space="preserve">UN    </v>
          </cell>
          <cell r="D10448" t="str">
            <v>13,93</v>
          </cell>
        </row>
        <row r="10449">
          <cell r="A10449">
            <v>1087</v>
          </cell>
          <cell r="B10449" t="str">
            <v xml:space="preserve">REATOR ELETRONICO BIVOLT PARA 1 LAMPADA FLUORESCENTE DE 36/40 W                                                                                                                                                                                                                                                                                                                                                                                                                                           </v>
          </cell>
          <cell r="C10449" t="str">
            <v xml:space="preserve">UN    </v>
          </cell>
          <cell r="D10449" t="str">
            <v>17,40</v>
          </cell>
        </row>
        <row r="10450">
          <cell r="A10450">
            <v>38777</v>
          </cell>
          <cell r="B10450" t="str">
            <v xml:space="preserve">REATOR ELETRONICO BIVOLT PARA 2 LAMPADAS FLUORESCENTES DE 14 W                                                                                                                                                                                                                                                                                                                                                                                                                                            </v>
          </cell>
          <cell r="C10450" t="str">
            <v xml:space="preserve">UN    </v>
          </cell>
          <cell r="D10450" t="str">
            <v>34,67</v>
          </cell>
        </row>
        <row r="10451">
          <cell r="A10451">
            <v>1086</v>
          </cell>
          <cell r="B10451" t="str">
            <v xml:space="preserve">REATOR ELETRONICO BIVOLT PARA 2 LAMPADAS FLUORESCENTES DE 18/20 W                                                                                                                                                                                                                                                                                                                                                                                                                                         </v>
          </cell>
          <cell r="C10451" t="str">
            <v xml:space="preserve">UN    </v>
          </cell>
          <cell r="D10451" t="str">
            <v>18,29</v>
          </cell>
        </row>
        <row r="10452">
          <cell r="A10452">
            <v>1079</v>
          </cell>
          <cell r="B10452" t="str">
            <v xml:space="preserve">REATOR ELETRONICO BIVOLT PARA 2 LAMPADAS FLUORESCENTES DE 36/40 W                                                                                                                                                                                                                                                                                                                                                                                                                                         </v>
          </cell>
          <cell r="C10452" t="str">
            <v xml:space="preserve">UN    </v>
          </cell>
          <cell r="D10452" t="str">
            <v>18,91</v>
          </cell>
        </row>
        <row r="10453">
          <cell r="A10453">
            <v>39374</v>
          </cell>
          <cell r="B10453" t="str">
            <v xml:space="preserve">REATOR INTERNO/INTEGRADO PARA LAMPADA VAPOR METALICO 400 W, ALTO FATOR DE POTENCIA                                                                                                                                                                                                                                                                                                                                                                                                                        </v>
          </cell>
          <cell r="C10453" t="str">
            <v xml:space="preserve">UN    </v>
          </cell>
          <cell r="D10453" t="str">
            <v>134,14</v>
          </cell>
        </row>
        <row r="10454">
          <cell r="A10454">
            <v>1082</v>
          </cell>
          <cell r="B10454" t="str">
            <v xml:space="preserve">REATOR P/ LAMPADA VAPOR DE SODIO 250W USO EXT                                                                                                                                                                                                                                                                                                                                                                                                                                                             </v>
          </cell>
          <cell r="C10454" t="str">
            <v xml:space="preserve">UN    </v>
          </cell>
          <cell r="D10454" t="str">
            <v>118,90</v>
          </cell>
        </row>
        <row r="10455">
          <cell r="A10455">
            <v>12316</v>
          </cell>
          <cell r="B10455" t="str">
            <v xml:space="preserve">REATOR P/ 1 LAMPADA VAPOR DE MERCURIO 125W USO EXT                                                                                                                                                                                                                                                                                                                                                                                                                                                        </v>
          </cell>
          <cell r="C10455" t="str">
            <v xml:space="preserve">UN    </v>
          </cell>
          <cell r="D10455" t="str">
            <v>54,49</v>
          </cell>
        </row>
        <row r="10456">
          <cell r="A10456">
            <v>12317</v>
          </cell>
          <cell r="B10456" t="str">
            <v xml:space="preserve">REATOR P/ 1 LAMPADA VAPOR DE MERCURIO 250W USO EXT                                                                                                                                                                                                                                                                                                                                                                                                                                                        </v>
          </cell>
          <cell r="C10456" t="str">
            <v xml:space="preserve">UN    </v>
          </cell>
          <cell r="D10456" t="str">
            <v>64,98</v>
          </cell>
        </row>
        <row r="10457">
          <cell r="A10457">
            <v>12318</v>
          </cell>
          <cell r="B10457" t="str">
            <v xml:space="preserve">REATOR P/ 1 LAMPADA VAPOR DE MERCURIO 400W USO EXT                                                                                                                                                                                                                                                                                                                                                                                                                                                        </v>
          </cell>
          <cell r="C10457" t="str">
            <v xml:space="preserve">UN    </v>
          </cell>
          <cell r="D10457" t="str">
            <v>74,86</v>
          </cell>
        </row>
        <row r="10458">
          <cell r="A10458">
            <v>5104</v>
          </cell>
          <cell r="B10458" t="str">
            <v xml:space="preserve">REBITE DE ALUMINIO VAZADO DE REPUXO, 3,2 X 8 MM (1KG = 1025 UNIDADES)                                                                                                                                                                                                                                                                                                                                                                                                                                     </v>
          </cell>
          <cell r="C10458" t="str">
            <v xml:space="preserve">KG    </v>
          </cell>
          <cell r="D10458" t="str">
            <v>40,56</v>
          </cell>
        </row>
        <row r="10459">
          <cell r="A10459">
            <v>26023</v>
          </cell>
          <cell r="B10459" t="str">
            <v xml:space="preserve">REBOLO ABRASIVO RETO DE USO GERAL GRAO 36, DE 6 X 1 " (DIAMETRO X ALTURA)                                                                                                                                                                                                                                                                                                                                                                                                                                 </v>
          </cell>
          <cell r="C10459" t="str">
            <v xml:space="preserve">UN    </v>
          </cell>
          <cell r="D10459" t="str">
            <v>70,67</v>
          </cell>
        </row>
        <row r="10460">
          <cell r="A10460">
            <v>2710</v>
          </cell>
          <cell r="B10460" t="str">
            <v xml:space="preserve">REBOLO ABRASIVO RETO DE USO GERAL GRAO 36, DE 6 X 3/4 " (DIAMETRO X ALTURA)                                                                                                                                                                                                                                                                                                                                                                                                                               </v>
          </cell>
          <cell r="C10460" t="str">
            <v xml:space="preserve">UN    </v>
          </cell>
          <cell r="D10460" t="str">
            <v>56,44</v>
          </cell>
        </row>
        <row r="10461">
          <cell r="A10461">
            <v>14575</v>
          </cell>
          <cell r="B10461" t="str">
            <v xml:space="preserve">RECICLADORA DE ASFALTO A FRIO SOBRE RODAS, LARG. FRESAGEM 2,00 M, POT. 315 KW/422 HP                                                                                                                                                                                                                                                                                                                                                                                                                      </v>
          </cell>
          <cell r="C10461" t="str">
            <v xml:space="preserve">UN    </v>
          </cell>
          <cell r="D10461" t="str">
            <v>3.646.037,00</v>
          </cell>
        </row>
        <row r="10462">
          <cell r="A10462">
            <v>20034</v>
          </cell>
          <cell r="B10462" t="str">
            <v xml:space="preserve">REDUCAO EXCENTRICA PVC NBR 10569 P/REDE COLET ESG PB JE 150 X 100MM                                                                                                                                                                                                                                                                                                                                                                                                                                       </v>
          </cell>
          <cell r="C10462" t="str">
            <v xml:space="preserve">UN    </v>
          </cell>
          <cell r="D10462" t="str">
            <v>61,05</v>
          </cell>
        </row>
        <row r="10463">
          <cell r="A10463">
            <v>20036</v>
          </cell>
          <cell r="B10463" t="str">
            <v xml:space="preserve">REDUCAO EXCENTRICA PVC NBR 10569 P/REDE COLET ESG PB JE 200 X 150MM                                                                                                                                                                                                                                                                                                                                                                                                                                       </v>
          </cell>
          <cell r="C10463" t="str">
            <v xml:space="preserve">UN    </v>
          </cell>
          <cell r="D10463" t="str">
            <v>117,43</v>
          </cell>
        </row>
        <row r="10464">
          <cell r="A10464">
            <v>20037</v>
          </cell>
          <cell r="B10464" t="str">
            <v xml:space="preserve">REDUCAO EXCENTRICA PVC NBR 10569 P/REDE COLET ESG PB JE 250 X 200MM                                                                                                                                                                                                                                                                                                                                                                                                                                       </v>
          </cell>
          <cell r="C10464" t="str">
            <v xml:space="preserve">UN    </v>
          </cell>
          <cell r="D10464" t="str">
            <v>221,50</v>
          </cell>
        </row>
        <row r="10465">
          <cell r="A10465">
            <v>20043</v>
          </cell>
          <cell r="B10465" t="str">
            <v xml:space="preserve">REDUCAO EXCENTRICA PVC P/ ESG PREDIAL DN 100 X 50MM                                                                                                                                                                                                                                                                                                                                                                                                                                                       </v>
          </cell>
          <cell r="C10465" t="str">
            <v xml:space="preserve">UN    </v>
          </cell>
          <cell r="D10465" t="str">
            <v>5,06</v>
          </cell>
        </row>
        <row r="10466">
          <cell r="A10466">
            <v>20044</v>
          </cell>
          <cell r="B10466" t="str">
            <v xml:space="preserve">REDUCAO EXCENTRICA PVC P/ ESG PREDIAL DN 100 X 75MM                                                                                                                                                                                                                                                                                                                                                                                                                                                       </v>
          </cell>
          <cell r="C10466" t="str">
            <v xml:space="preserve">UN    </v>
          </cell>
          <cell r="D10466" t="str">
            <v>5,91</v>
          </cell>
        </row>
        <row r="10467">
          <cell r="A10467">
            <v>20042</v>
          </cell>
          <cell r="B10467" t="str">
            <v xml:space="preserve">REDUCAO EXCENTRICA PVC P/ ESG PREDIAL DN 75 X 50MM                                                                                                                                                                                                                                                                                                                                                                                                                                                        </v>
          </cell>
          <cell r="C10467" t="str">
            <v xml:space="preserve">UN    </v>
          </cell>
          <cell r="D10467" t="str">
            <v>4,29</v>
          </cell>
        </row>
        <row r="10468">
          <cell r="A10468">
            <v>20046</v>
          </cell>
          <cell r="B10468" t="str">
            <v xml:space="preserve">REDUCAO EXCENTRICA PVC, SERIE R, DN 100 X 75 MM, PARA ESGOTO PREDIAL                                                                                                                                                                                                                                                                                                                                                                                                                                      </v>
          </cell>
          <cell r="C10468" t="str">
            <v xml:space="preserve">UN    </v>
          </cell>
          <cell r="D10468" t="str">
            <v>12,56</v>
          </cell>
        </row>
        <row r="10469">
          <cell r="A10469">
            <v>20047</v>
          </cell>
          <cell r="B10469" t="str">
            <v xml:space="preserve">REDUCAO EXCENTRICA PVC, SERIE R, DN 150 X 100 MM, PARA ESGOTO PREDIAL                                                                                                                                                                                                                                                                                                                                                                                                                                     </v>
          </cell>
          <cell r="C10469" t="str">
            <v xml:space="preserve">UN    </v>
          </cell>
          <cell r="D10469" t="str">
            <v>34,32</v>
          </cell>
        </row>
        <row r="10470">
          <cell r="A10470">
            <v>20045</v>
          </cell>
          <cell r="B10470" t="str">
            <v xml:space="preserve">REDUCAO EXCENTRICA PVC, SERIE R, DN 75 X 50 MM, PARA ESGOTO PREDIAL                                                                                                                                                                                                                                                                                                                                                                                                                                       </v>
          </cell>
          <cell r="C10470" t="str">
            <v xml:space="preserve">UN    </v>
          </cell>
          <cell r="D10470" t="str">
            <v>5,16</v>
          </cell>
        </row>
        <row r="10471">
          <cell r="A10471">
            <v>20972</v>
          </cell>
          <cell r="B10471" t="str">
            <v xml:space="preserve">REDUCAO FIXA TIPO STORZ, ENGATE RAPIDO 2.1/2" X 1.1/2", EM LATAO, PARA INSTALACAO PREDIAL COMBATE A INCENDIO PREDIAL                                                                                                                                                                                                                                                                                                                                                                                      </v>
          </cell>
          <cell r="C10471" t="str">
            <v xml:space="preserve">UN    </v>
          </cell>
          <cell r="D10471" t="str">
            <v>140,71</v>
          </cell>
        </row>
        <row r="10472">
          <cell r="A10472">
            <v>20032</v>
          </cell>
          <cell r="B10472" t="str">
            <v xml:space="preserve">REDUCAO PVC PBA, JE, BB, DN 75 X 50 / DE 85 X 60 MM, PARA REDE DE AGUA                                                                                                                                                                                                                                                                                                                                                                                                                                    </v>
          </cell>
          <cell r="C10472" t="str">
            <v xml:space="preserve">UN    </v>
          </cell>
          <cell r="D10472" t="str">
            <v>49,10</v>
          </cell>
        </row>
        <row r="10473">
          <cell r="A10473">
            <v>11321</v>
          </cell>
          <cell r="B10473" t="str">
            <v xml:space="preserve">REDUCAO PVC PBA, JE, PB, DN 100 X 50 / DE 110 X 60 MM, PARA REDE DE AGUA                                                                                                                                                                                                                                                                                                                                                                                                                                  </v>
          </cell>
          <cell r="C10473" t="str">
            <v xml:space="preserve">UN    </v>
          </cell>
          <cell r="D10473" t="str">
            <v>22,38</v>
          </cell>
        </row>
        <row r="10474">
          <cell r="A10474">
            <v>11323</v>
          </cell>
          <cell r="B10474" t="str">
            <v xml:space="preserve">REDUCAO PVC PBA, JE, PB, DN 100 X 75 / DE 110 X 85 MM, PARA REDE DE AGUA                                                                                                                                                                                                                                                                                                                                                                                                                                  </v>
          </cell>
          <cell r="C10474" t="str">
            <v xml:space="preserve">UN    </v>
          </cell>
          <cell r="D10474" t="str">
            <v>25,74</v>
          </cell>
        </row>
        <row r="10475">
          <cell r="A10475">
            <v>20327</v>
          </cell>
          <cell r="B10475" t="str">
            <v xml:space="preserve">REDUCAO PVC PBA, JE, PB, DN 75 X 50 / DE 85 X 60 MM, PARA REDE DE AGUA                                                                                                                                                                                                                                                                                                                                                                                                                                    </v>
          </cell>
          <cell r="C10475" t="str">
            <v xml:space="preserve">UN    </v>
          </cell>
          <cell r="D10475" t="str">
            <v>14,61</v>
          </cell>
        </row>
        <row r="10476">
          <cell r="A10476">
            <v>25966</v>
          </cell>
          <cell r="B10476" t="str">
            <v xml:space="preserve">REDUTOR TIPO THINNER PARA ACABAMENTO                                                                                                                                                                                                                                                                                                                                                                                                                                                                      </v>
          </cell>
          <cell r="C10476" t="str">
            <v xml:space="preserve">L     </v>
          </cell>
          <cell r="D10476" t="str">
            <v>16,14</v>
          </cell>
        </row>
        <row r="10477">
          <cell r="A10477">
            <v>13390</v>
          </cell>
          <cell r="B10477" t="str">
            <v xml:space="preserve">REFLETOR REDONDO EM ALUMINIO ANODIZADO PARA LAMPADA VAPOR DE MERCURIO/SODIO, CORPO EM ALUMINIO COM PINTURA EPOXI, PARA LAMPADA E-27 DE 300 W, COM SUPORTE REDONDO E ALCA REGULAVEL PARA FIXACAO.                                                                                                                                                                                                                                                                                                          </v>
          </cell>
          <cell r="C10477" t="str">
            <v xml:space="preserve">UN    </v>
          </cell>
          <cell r="D10477" t="str">
            <v>68,77</v>
          </cell>
        </row>
        <row r="10478">
          <cell r="A10478">
            <v>6034</v>
          </cell>
          <cell r="B10478" t="str">
            <v xml:space="preserve">REGISTRO DE ESFERA DE PASSEIO, PVC PARA POLIETILENO, 20 MM                                                                                                                                                                                                                                                                                                                                                                                                                                                </v>
          </cell>
          <cell r="C10478" t="str">
            <v xml:space="preserve">UN    </v>
          </cell>
          <cell r="D10478" t="str">
            <v>11,37</v>
          </cell>
        </row>
        <row r="10479">
          <cell r="A10479">
            <v>6036</v>
          </cell>
          <cell r="B10479" t="str">
            <v xml:space="preserve">REGISTRO DE ESFERA PVC, COM BORBOLETA, COM ROSCA EXTERNA, DE 1/2"                                                                                                                                                                                                                                                                                                                                                                                                                                         </v>
          </cell>
          <cell r="C10479" t="str">
            <v xml:space="preserve">UN    </v>
          </cell>
          <cell r="D10479" t="str">
            <v>15,49</v>
          </cell>
        </row>
        <row r="10480">
          <cell r="A10480">
            <v>6031</v>
          </cell>
          <cell r="B10480" t="str">
            <v xml:space="preserve">REGISTRO DE ESFERA PVC, COM BORBOLETA, COM ROSCA EXTERNA, DE 3/4"                                                                                                                                                                                                                                                                                                                                                                                                                                         </v>
          </cell>
          <cell r="C10480" t="str">
            <v xml:space="preserve">UN    </v>
          </cell>
          <cell r="D10480" t="str">
            <v>18,20</v>
          </cell>
        </row>
        <row r="10481">
          <cell r="A10481">
            <v>6029</v>
          </cell>
          <cell r="B10481" t="str">
            <v xml:space="preserve">REGISTRO DE ESFERA PVC, COM CABECA QUADRADA, COM ROSCA EXTERNA, 1/2"                                                                                                                                                                                                                                                                                                                                                                                                                                      </v>
          </cell>
          <cell r="C10481" t="str">
            <v xml:space="preserve">UN    </v>
          </cell>
          <cell r="D10481" t="str">
            <v>18,39</v>
          </cell>
        </row>
        <row r="10482">
          <cell r="A10482">
            <v>6033</v>
          </cell>
          <cell r="B10482" t="str">
            <v xml:space="preserve">REGISTRO DE ESFERA PVC, COM CABECA QUADRADA, COM ROSCA EXTERNA, 3/4"                                                                                                                                                                                                                                                                                                                                                                                                                                      </v>
          </cell>
          <cell r="C10482" t="str">
            <v xml:space="preserve">UN    </v>
          </cell>
          <cell r="D10482" t="str">
            <v>24,24</v>
          </cell>
        </row>
        <row r="10483">
          <cell r="A10483">
            <v>11672</v>
          </cell>
          <cell r="B10483" t="str">
            <v xml:space="preserve">REGISTRO DE ESFERA, PVC, COM VOLANTE, VS, ROSCAVEL, DN 1 1/2", COM CORPO DIVIDIDO                                                                                                                                                                                                                                                                                                                                                                                                                         </v>
          </cell>
          <cell r="C10483" t="str">
            <v xml:space="preserve">UN    </v>
          </cell>
          <cell r="D10483" t="str">
            <v>52,73</v>
          </cell>
        </row>
        <row r="10484">
          <cell r="A10484">
            <v>11669</v>
          </cell>
          <cell r="B10484" t="str">
            <v xml:space="preserve">REGISTRO DE ESFERA, PVC, COM VOLANTE, VS, ROSCAVEL, DN 1 1/4", COM CORPO DIVIDIDO                                                                                                                                                                                                                                                                                                                                                                                                                         </v>
          </cell>
          <cell r="C10484" t="str">
            <v xml:space="preserve">UN    </v>
          </cell>
          <cell r="D10484" t="str">
            <v>50,22</v>
          </cell>
        </row>
        <row r="10485">
          <cell r="A10485">
            <v>11670</v>
          </cell>
          <cell r="B10485" t="str">
            <v xml:space="preserve">REGISTRO DE ESFERA, PVC, COM VOLANTE, VS, ROSCAVEL, DN 1/2", COM CORPO DIVIDIDO                                                                                                                                                                                                                                                                                                                                                                                                                           </v>
          </cell>
          <cell r="C10485" t="str">
            <v xml:space="preserve">UN    </v>
          </cell>
          <cell r="D10485" t="str">
            <v>19,24</v>
          </cell>
        </row>
        <row r="10486">
          <cell r="A10486">
            <v>20055</v>
          </cell>
          <cell r="B10486" t="str">
            <v xml:space="preserve">REGISTRO DE ESFERA, PVC, COM VOLANTE, VS, ROSCAVEL, DN 1", COM CORPO DIVIDIDO                                                                                                                                                                                                                                                                                                                                                                                                                             </v>
          </cell>
          <cell r="C10486" t="str">
            <v xml:space="preserve">UN    </v>
          </cell>
          <cell r="D10486" t="str">
            <v>37,61</v>
          </cell>
        </row>
        <row r="10487">
          <cell r="A10487">
            <v>11671</v>
          </cell>
          <cell r="B10487" t="str">
            <v xml:space="preserve">REGISTRO DE ESFERA, PVC, COM VOLANTE, VS, ROSCAVEL, DN 2", COM CORPO DIVIDIDO                                                                                                                                                                                                                                                                                                                                                                                                                             </v>
          </cell>
          <cell r="C10487" t="str">
            <v xml:space="preserve">UN    </v>
          </cell>
          <cell r="D10487" t="str">
            <v>80,70</v>
          </cell>
        </row>
        <row r="10488">
          <cell r="A10488">
            <v>6032</v>
          </cell>
          <cell r="B10488" t="str">
            <v xml:space="preserve">REGISTRO DE ESFERA, PVC, COM VOLANTE, VS, ROSCAVEL, DN 3/4", COM CORPO DIVIDIDO                                                                                                                                                                                                                                                                                                                                                                                                                           </v>
          </cell>
          <cell r="C10488" t="str">
            <v xml:space="preserve">UN    </v>
          </cell>
          <cell r="D10488" t="str">
            <v>23,05</v>
          </cell>
        </row>
        <row r="10489">
          <cell r="A10489">
            <v>11673</v>
          </cell>
          <cell r="B10489" t="str">
            <v xml:space="preserve">REGISTRO DE ESFERA, PVC, COM VOLANTE, VS, SOLDAVEL, DN 20 MM, COM CORPO DIVIDIDO                                                                                                                                                                                                                                                                                                                                                                                                                          </v>
          </cell>
          <cell r="C10489" t="str">
            <v xml:space="preserve">UN    </v>
          </cell>
          <cell r="D10489" t="str">
            <v>18,15</v>
          </cell>
        </row>
        <row r="10490">
          <cell r="A10490">
            <v>11674</v>
          </cell>
          <cell r="B10490" t="str">
            <v xml:space="preserve">REGISTRO DE ESFERA, PVC, COM VOLANTE, VS, SOLDAVEL, DN 25 MM, COM CORPO DIVIDIDO                                                                                                                                                                                                                                                                                                                                                                                                                          </v>
          </cell>
          <cell r="C10490" t="str">
            <v xml:space="preserve">UN    </v>
          </cell>
          <cell r="D10490" t="str">
            <v>23,37</v>
          </cell>
        </row>
        <row r="10491">
          <cell r="A10491">
            <v>11675</v>
          </cell>
          <cell r="B10491" t="str">
            <v xml:space="preserve">REGISTRO DE ESFERA, PVC, COM VOLANTE, VS, SOLDAVEL, DN 32 MM, COM CORPO DIVIDIDO                                                                                                                                                                                                                                                                                                                                                                                                                          </v>
          </cell>
          <cell r="C10491" t="str">
            <v xml:space="preserve">UN    </v>
          </cell>
          <cell r="D10491" t="str">
            <v>37,11</v>
          </cell>
        </row>
        <row r="10492">
          <cell r="A10492">
            <v>11676</v>
          </cell>
          <cell r="B10492" t="str">
            <v xml:space="preserve">REGISTRO DE ESFERA, PVC, COM VOLANTE, VS, SOLDAVEL, DN 40 MM, COM CORPO DIVIDIDO                                                                                                                                                                                                                                                                                                                                                                                                                          </v>
          </cell>
          <cell r="C10492" t="str">
            <v xml:space="preserve">UN    </v>
          </cell>
          <cell r="D10492" t="str">
            <v>49,63</v>
          </cell>
        </row>
        <row r="10493">
          <cell r="A10493">
            <v>11677</v>
          </cell>
          <cell r="B10493" t="str">
            <v xml:space="preserve">REGISTRO DE ESFERA, PVC, COM VOLANTE, VS, SOLDAVEL, DN 50 MM, COM CORPO DIVIDIDO                                                                                                                                                                                                                                                                                                                                                                                                                          </v>
          </cell>
          <cell r="C10493" t="str">
            <v xml:space="preserve">UN    </v>
          </cell>
          <cell r="D10493" t="str">
            <v>51,26</v>
          </cell>
        </row>
        <row r="10494">
          <cell r="A10494">
            <v>11678</v>
          </cell>
          <cell r="B10494" t="str">
            <v xml:space="preserve">REGISTRO DE ESFERA, PVC, COM VOLANTE, VS, SOLDAVEL, DN 60 MM, COM CORPO DIVIDIDO                                                                                                                                                                                                                                                                                                                                                                                                                          </v>
          </cell>
          <cell r="C10494" t="str">
            <v xml:space="preserve">UN    </v>
          </cell>
          <cell r="D10494" t="str">
            <v>93,88</v>
          </cell>
        </row>
        <row r="10495">
          <cell r="A10495">
            <v>6038</v>
          </cell>
          <cell r="B10495" t="str">
            <v xml:space="preserve">REGISTRO DE PRESSAO PVC, ROSCAVEL, VOLANTE SIMPLES, DE 1/2"                                                                                                                                                                                                                                                                                                                                                                                                                                               </v>
          </cell>
          <cell r="C10495" t="str">
            <v xml:space="preserve">UN    </v>
          </cell>
          <cell r="D10495" t="str">
            <v>5,95</v>
          </cell>
        </row>
        <row r="10496">
          <cell r="A10496">
            <v>11718</v>
          </cell>
          <cell r="B10496" t="str">
            <v xml:space="preserve">REGISTRO DE PRESSAO PVC, ROSCAVEL, VOLANTE SIMPLES, DE 3/4"                                                                                                                                                                                                                                                                                                                                                                                                                                               </v>
          </cell>
          <cell r="C10496" t="str">
            <v xml:space="preserve">UN    </v>
          </cell>
          <cell r="D10496" t="str">
            <v>16,98</v>
          </cell>
        </row>
        <row r="10497">
          <cell r="A10497">
            <v>6037</v>
          </cell>
          <cell r="B10497" t="str">
            <v xml:space="preserve">REGISTRO DE PRESSAO PVC, SOLDAVEL, VOLANTE SIMPLES, DE 20 MM                                                                                                                                                                                                                                                                                                                                                                                                                                              </v>
          </cell>
          <cell r="C10497" t="str">
            <v xml:space="preserve">UN    </v>
          </cell>
          <cell r="D10497" t="str">
            <v>12,39</v>
          </cell>
        </row>
        <row r="10498">
          <cell r="A10498">
            <v>11719</v>
          </cell>
          <cell r="B10498" t="str">
            <v xml:space="preserve">REGISTRO DE PRESSAO PVC, SOLDAVEL, VOLANTE SIMPLES, DE 25 MM                                                                                                                                                                                                                                                                                                                                                                                                                                              </v>
          </cell>
          <cell r="C10498" t="str">
            <v xml:space="preserve">UN    </v>
          </cell>
          <cell r="D10498" t="str">
            <v>13,78</v>
          </cell>
        </row>
        <row r="10499">
          <cell r="A10499">
            <v>6019</v>
          </cell>
          <cell r="B10499" t="str">
            <v xml:space="preserve">REGISTRO GAVETA BRUTO EM LATAO FORJADO, BITOLA 1 " (REF 1509)                                                                                                                                                                                                                                                                                                                                                                                                                                             </v>
          </cell>
          <cell r="C10499" t="str">
            <v xml:space="preserve">UN    </v>
          </cell>
          <cell r="D10499" t="str">
            <v>37,85</v>
          </cell>
        </row>
        <row r="10500">
          <cell r="A10500">
            <v>6010</v>
          </cell>
          <cell r="B10500" t="str">
            <v xml:space="preserve">REGISTRO GAVETA BRUTO EM LATAO FORJADO, BITOLA 1 1/2 " (REF 1509)                                                                                                                                                                                                                                                                                                                                                                                                                                         </v>
          </cell>
          <cell r="C10500" t="str">
            <v xml:space="preserve">UN    </v>
          </cell>
          <cell r="D10500" t="str">
            <v>65,12</v>
          </cell>
        </row>
        <row r="10501">
          <cell r="A10501">
            <v>6017</v>
          </cell>
          <cell r="B10501" t="str">
            <v xml:space="preserve">REGISTRO GAVETA BRUTO EM LATAO FORJADO, BITOLA 1 1/4 " (REF 1509)                                                                                                                                                                                                                                                                                                                                                                                                                                         </v>
          </cell>
          <cell r="C10501" t="str">
            <v xml:space="preserve">UN    </v>
          </cell>
          <cell r="D10501" t="str">
            <v>51,58</v>
          </cell>
        </row>
        <row r="10502">
          <cell r="A10502">
            <v>6020</v>
          </cell>
          <cell r="B10502" t="str">
            <v xml:space="preserve">REGISTRO GAVETA BRUTO EM LATAO FORJADO, BITOLA 1/2 " (REF 1509)                                                                                                                                                                                                                                                                                                                                                                                                                                           </v>
          </cell>
          <cell r="C10502" t="str">
            <v xml:space="preserve">UN    </v>
          </cell>
          <cell r="D10502" t="str">
            <v>22,73</v>
          </cell>
        </row>
        <row r="10503">
          <cell r="A10503">
            <v>6028</v>
          </cell>
          <cell r="B10503" t="str">
            <v xml:space="preserve">REGISTRO GAVETA BRUTO EM LATAO FORJADO, BITOLA 2 " (REF 1509)                                                                                                                                                                                                                                                                                                                                                                                                                                             </v>
          </cell>
          <cell r="C10503" t="str">
            <v xml:space="preserve">UN    </v>
          </cell>
          <cell r="D10503" t="str">
            <v>90,71</v>
          </cell>
        </row>
        <row r="10504">
          <cell r="A10504">
            <v>6011</v>
          </cell>
          <cell r="B10504" t="str">
            <v xml:space="preserve">REGISTRO GAVETA BRUTO EM LATAO FORJADO, BITOLA 2 1/2 " (REF 1509)                                                                                                                                                                                                                                                                                                                                                                                                                                         </v>
          </cell>
          <cell r="C10504" t="str">
            <v xml:space="preserve">UN    </v>
          </cell>
          <cell r="D10504" t="str">
            <v>188,13</v>
          </cell>
        </row>
        <row r="10505">
          <cell r="A10505">
            <v>6012</v>
          </cell>
          <cell r="B10505" t="str">
            <v xml:space="preserve">REGISTRO GAVETA BRUTO EM LATAO FORJADO, BITOLA 3 " (REF 1509)                                                                                                                                                                                                                                                                                                                                                                                                                                             </v>
          </cell>
          <cell r="C10505" t="str">
            <v xml:space="preserve">UN    </v>
          </cell>
          <cell r="D10505" t="str">
            <v>227,76</v>
          </cell>
        </row>
        <row r="10506">
          <cell r="A10506">
            <v>6016</v>
          </cell>
          <cell r="B10506" t="str">
            <v xml:space="preserve">REGISTRO GAVETA BRUTO EM LATAO FORJADO, BITOLA 3/4 " (REF 1509)                                                                                                                                                                                                                                                                                                                                                                                                                                           </v>
          </cell>
          <cell r="C10506" t="str">
            <v xml:space="preserve">UN    </v>
          </cell>
          <cell r="D10506" t="str">
            <v>23,98</v>
          </cell>
        </row>
        <row r="10507">
          <cell r="A10507">
            <v>6027</v>
          </cell>
          <cell r="B10507" t="str">
            <v xml:space="preserve">REGISTRO GAVETA BRUTO EM LATAO FORJADO, BITOLA 4 " (REF 1509)                                                                                                                                                                                                                                                                                                                                                                                                                                             </v>
          </cell>
          <cell r="C10507" t="str">
            <v xml:space="preserve">UN    </v>
          </cell>
          <cell r="D10507" t="str">
            <v>474,57</v>
          </cell>
        </row>
        <row r="10508">
          <cell r="A10508">
            <v>6013</v>
          </cell>
          <cell r="B10508" t="str">
            <v xml:space="preserve">REGISTRO GAVETA COM ACABAMENTO E CANOPLA CROMADOS, SIMPLES, BITOLA 1 " (REF 1509)                                                                                                                                                                                                                                                                                                                                                                                                                         </v>
          </cell>
          <cell r="C10508" t="str">
            <v xml:space="preserve">UN    </v>
          </cell>
          <cell r="D10508" t="str">
            <v>71,61</v>
          </cell>
        </row>
        <row r="10509">
          <cell r="A10509">
            <v>6015</v>
          </cell>
          <cell r="B10509" t="str">
            <v xml:space="preserve">REGISTRO GAVETA COM ACABAMENTO E CANOPLA CROMADOS, SIMPLES, BITOLA 1 1/2 " (REF 1509)                                                                                                                                                                                                                                                                                                                                                                                                                     </v>
          </cell>
          <cell r="C10509" t="str">
            <v xml:space="preserve">UN    </v>
          </cell>
          <cell r="D10509" t="str">
            <v>104,14</v>
          </cell>
        </row>
        <row r="10510">
          <cell r="A10510">
            <v>6014</v>
          </cell>
          <cell r="B10510" t="str">
            <v xml:space="preserve">REGISTRO GAVETA COM ACABAMENTO E CANOPLA CROMADOS, SIMPLES, BITOLA 1 1/4 " (REF 1509)                                                                                                                                                                                                                                                                                                                                                                                                                     </v>
          </cell>
          <cell r="C10510" t="str">
            <v xml:space="preserve">UN    </v>
          </cell>
          <cell r="D10510" t="str">
            <v>99,56</v>
          </cell>
        </row>
        <row r="10511">
          <cell r="A10511">
            <v>6006</v>
          </cell>
          <cell r="B10511" t="str">
            <v xml:space="preserve">REGISTRO GAVETA COM ACABAMENTO E CANOPLA CROMADOS, SIMPLES, BITOLA 1/2 " (REF 1509)                                                                                                                                                                                                                                                                                                                                                                                                                       </v>
          </cell>
          <cell r="C10511" t="str">
            <v xml:space="preserve">UN    </v>
          </cell>
          <cell r="D10511" t="str">
            <v>51,86</v>
          </cell>
        </row>
        <row r="10512">
          <cell r="A10512">
            <v>6005</v>
          </cell>
          <cell r="B10512" t="str">
            <v xml:space="preserve">REGISTRO GAVETA COM ACABAMENTO E CANOPLA CROMADOS, SIMPLES, BITOLA 3/4 " (REF 1509)                                                                                                                                                                                                                                                                                                                                                                                                                       </v>
          </cell>
          <cell r="C10512" t="str">
            <v xml:space="preserve">UN    </v>
          </cell>
          <cell r="D10512" t="str">
            <v>58,50</v>
          </cell>
        </row>
        <row r="10513">
          <cell r="A10513">
            <v>11756</v>
          </cell>
          <cell r="B10513" t="str">
            <v xml:space="preserve">REGISTRO OU REGULADOR DE GAS COZINHA, VAZAO DE 2 KG/H, 2,8 KPA                                                                                                                                                                                                                                                                                                                                                                                                                                            </v>
          </cell>
          <cell r="C10513" t="str">
            <v xml:space="preserve">UN    </v>
          </cell>
          <cell r="D10513" t="str">
            <v>27,94</v>
          </cell>
        </row>
        <row r="10514">
          <cell r="A10514">
            <v>10904</v>
          </cell>
          <cell r="B10514" t="str">
            <v xml:space="preserve">REGISTRO OU VALVULA GLOBO ANGULAR EM LATAO, PARA HIDRANTES EM INSTALACAO PREDIAL DE INCENDIO, 45 GRAUS, DIAMETRO DE 2 1/2", COM VOLANTE, CLASSE DE PRESSAO DE ATE 200 PSI                                                                                                                                                                                                                                                                                                                                 </v>
          </cell>
          <cell r="C10514" t="str">
            <v xml:space="preserve">UN    </v>
          </cell>
          <cell r="D10514" t="str">
            <v>197,00</v>
          </cell>
        </row>
        <row r="10515">
          <cell r="A10515">
            <v>11752</v>
          </cell>
          <cell r="B10515" t="str">
            <v xml:space="preserve">REGISTRO PRESSAO BRUTO EM LATAO FORJADO, BITOLA 1/2 " (REF 1400)                                                                                                                                                                                                                                                                                                                                                                                                                                          </v>
          </cell>
          <cell r="C10515" t="str">
            <v xml:space="preserve">UN    </v>
          </cell>
          <cell r="D10515" t="str">
            <v>16,11</v>
          </cell>
        </row>
        <row r="10516">
          <cell r="A10516">
            <v>11753</v>
          </cell>
          <cell r="B10516" t="str">
            <v xml:space="preserve">REGISTRO PRESSAO BRUTO EM LATAO FORJADO, BITOLA 3/4 " (REF 1400)                                                                                                                                                                                                                                                                                                                                                                                                                                          </v>
          </cell>
          <cell r="C10516" t="str">
            <v xml:space="preserve">UN    </v>
          </cell>
          <cell r="D10516" t="str">
            <v>19,23</v>
          </cell>
        </row>
        <row r="10517">
          <cell r="A10517">
            <v>6021</v>
          </cell>
          <cell r="B10517" t="str">
            <v xml:space="preserve">REGISTRO PRESSAO COM ACABAMENTO E CANOPLA CROMADA, SIMPLES, BITOLA 1/2 " (REF 1416)                                                                                                                                                                                                                                                                                                                                                                                                                       </v>
          </cell>
          <cell r="C10517" t="str">
            <v xml:space="preserve">UN    </v>
          </cell>
          <cell r="D10517" t="str">
            <v>53,37</v>
          </cell>
        </row>
        <row r="10518">
          <cell r="A10518">
            <v>6024</v>
          </cell>
          <cell r="B10518" t="str">
            <v xml:space="preserve">REGISTRO PRESSAO COM ACABAMENTO E CANOPLA CROMADA, SIMPLES, BITOLA 3/4 " (REF 1416)                                                                                                                                                                                                                                                                                                                                                                                                                       </v>
          </cell>
          <cell r="C10518" t="str">
            <v xml:space="preserve">UN    </v>
          </cell>
          <cell r="D10518" t="str">
            <v>55,17</v>
          </cell>
        </row>
        <row r="10519">
          <cell r="A10519">
            <v>38379</v>
          </cell>
          <cell r="B10519" t="str">
            <v xml:space="preserve">REGUA DE ALUMINIO PARA PEDREIRO 2 X 1 "                                                                                                                                                                                                                                                                                                                                                                                                                                                                   </v>
          </cell>
          <cell r="C10519" t="str">
            <v xml:space="preserve">M     </v>
          </cell>
          <cell r="D10519" t="str">
            <v>33,59</v>
          </cell>
        </row>
        <row r="10520">
          <cell r="A10520">
            <v>13897</v>
          </cell>
          <cell r="B10520" t="str">
            <v xml:space="preserve">REGUA VIBRADORA DUPLA PARA CONCRETO A GASOLINA 5,5 HP, PESO DE 60 KG, COMPRIMENTO 4 M                                                                                                                                                                                                                                                                                                                                                                                                                     </v>
          </cell>
          <cell r="C10520" t="str">
            <v xml:space="preserve">UN    </v>
          </cell>
          <cell r="D10520" t="str">
            <v>5.788,07</v>
          </cell>
        </row>
        <row r="10521">
          <cell r="A10521">
            <v>10640</v>
          </cell>
          <cell r="B10521" t="str">
            <v xml:space="preserve">REGUA VIBRATORIA DE CONCRETO TRELICADA, EQUIPADA COM MOTOR A GASOLINA DE 9 HP                                                                                                                                                                                                                                                                                                                                                                                                                             </v>
          </cell>
          <cell r="C10521" t="str">
            <v xml:space="preserve">UN    </v>
          </cell>
          <cell r="D10521" t="str">
            <v>12.535,76</v>
          </cell>
        </row>
        <row r="10522">
          <cell r="A10522">
            <v>11086</v>
          </cell>
          <cell r="B10522" t="str">
            <v xml:space="preserve">REJEITO DE MINERIO DE FERRO PARA PAVIMENTACAO (POSTO PEDREIRA/FORNECEDOR, SEM FRETE)                                                                                                                                                                                                                                                                                                                                                                                                                      </v>
          </cell>
          <cell r="C10522" t="str">
            <v xml:space="preserve">M3    </v>
          </cell>
          <cell r="D10522" t="str">
            <v>51,69</v>
          </cell>
        </row>
        <row r="10523">
          <cell r="A10523">
            <v>34356</v>
          </cell>
          <cell r="B10523" t="str">
            <v xml:space="preserve">REJUNTE BRANCO, CIMENTICIO                                                                                                                                                                                                                                                                                                                                                                                                                                                                                </v>
          </cell>
          <cell r="C10523" t="str">
            <v xml:space="preserve">KG    </v>
          </cell>
          <cell r="D10523" t="str">
            <v>2,86</v>
          </cell>
        </row>
        <row r="10524">
          <cell r="A10524">
            <v>34357</v>
          </cell>
          <cell r="B10524" t="str">
            <v xml:space="preserve">REJUNTE COLORIDO, CIMENTICIO                                                                                                                                                                                                                                                                                                                                                                                                                                                                              </v>
          </cell>
          <cell r="C10524" t="str">
            <v xml:space="preserve">KG    </v>
          </cell>
          <cell r="D10524" t="str">
            <v>3,18</v>
          </cell>
        </row>
        <row r="10525">
          <cell r="A10525">
            <v>37329</v>
          </cell>
          <cell r="B10525" t="str">
            <v xml:space="preserve">REJUNTE EPOXI BRANCO                                                                                                                                                                                                                                                                                                                                                                                                                                                                                      </v>
          </cell>
          <cell r="C10525" t="str">
            <v xml:space="preserve">KG    </v>
          </cell>
          <cell r="D10525" t="str">
            <v>44,30</v>
          </cell>
        </row>
        <row r="10526">
          <cell r="A10526">
            <v>37398</v>
          </cell>
          <cell r="B10526" t="str">
            <v xml:space="preserve">REJUNTE EPOXI COR                                                                                                                                                                                                                                                                                                                                                                                                                                                                                         </v>
          </cell>
          <cell r="C10526" t="str">
            <v xml:space="preserve">KG    </v>
          </cell>
          <cell r="D10526" t="str">
            <v>56,70</v>
          </cell>
        </row>
        <row r="10527">
          <cell r="A10527">
            <v>2510</v>
          </cell>
          <cell r="B10527" t="str">
            <v xml:space="preserve">RELE FOTOELETRICO INTERNO E EXTERNO BIVOLT 1000 W, DE CONECTOR, SEM BASE                                                                                                                                                                                                                                                                                                                                                                                                                                  </v>
          </cell>
          <cell r="C10527" t="str">
            <v xml:space="preserve">UN    </v>
          </cell>
          <cell r="D10527" t="str">
            <v>17,22</v>
          </cell>
        </row>
        <row r="10528">
          <cell r="A10528">
            <v>12359</v>
          </cell>
          <cell r="B10528" t="str">
            <v xml:space="preserve">RELE TERMICO BIMETAL PARA USO EM MOTORES TRIFASICOS, TENSAO 380 V, POTENCIA ATE 15 CV, CORRENTE NOMINAL MAXIMA 22 A                                                                                                                                                                                                                                                                                                                                                                                       </v>
          </cell>
          <cell r="C10528" t="str">
            <v xml:space="preserve">UN    </v>
          </cell>
          <cell r="D10528" t="str">
            <v>150,60</v>
          </cell>
        </row>
        <row r="10529">
          <cell r="A10529">
            <v>5320</v>
          </cell>
          <cell r="B10529" t="str">
            <v xml:space="preserve">REMOVEDOR DE TINTA OLEO/ESMALTE VERNIZ                                                                                                                                                                                                                                                                                                                                                                                                                                                                    </v>
          </cell>
          <cell r="C10529" t="str">
            <v xml:space="preserve">L     </v>
          </cell>
          <cell r="D10529" t="str">
            <v>32,29</v>
          </cell>
        </row>
        <row r="10530">
          <cell r="A10530">
            <v>7353</v>
          </cell>
          <cell r="B10530" t="str">
            <v xml:space="preserve">RESINA ACRILICA BASE AGUA - COR BRANCA                                                                                                                                                                                                                                                                                                                                                                                                                                                                    </v>
          </cell>
          <cell r="C10530" t="str">
            <v xml:space="preserve">L     </v>
          </cell>
          <cell r="D10530" t="str">
            <v>22,32</v>
          </cell>
        </row>
        <row r="10531">
          <cell r="A10531">
            <v>36144</v>
          </cell>
          <cell r="B10531" t="str">
            <v xml:space="preserve">RESPIRADOR DESCARTAVEL SEM VALVULA DE EXALACAO, PFF 1                                                                                                                                                                                                                                                                                                                                                                                                                                                     </v>
          </cell>
          <cell r="C10531" t="str">
            <v xml:space="preserve">UN    </v>
          </cell>
          <cell r="D10531" t="str">
            <v>1,34</v>
          </cell>
        </row>
        <row r="10532">
          <cell r="A10532">
            <v>10518</v>
          </cell>
          <cell r="B10532" t="str">
            <v xml:space="preserve">RETARDO PARA CORDEL DETONANTE                                                                                                                                                                                                                                                                                                                                                                                                                                                                             </v>
          </cell>
          <cell r="C10532" t="str">
            <v xml:space="preserve">UN    </v>
          </cell>
          <cell r="D10532" t="str">
            <v>57,99</v>
          </cell>
        </row>
        <row r="10533">
          <cell r="A10533">
            <v>36530</v>
          </cell>
          <cell r="B10533" t="str">
            <v xml:space="preserve">RETROESCAVADEIRA SOBRE RODAS COM CARREGADEIRA, TRACAO 4 X 2, POTENCIA LIQUIDA 79 HP, PESO OPERACIONAL MINIMO DE 6570 KG, CAPACIDADE DA CARREGADEIRA DE 1,00 M3 E DA  RETROESCAVADEIRA MINIMA DE 0,20 M3, PROFUNDIDADE DE ESCAVACAO MAXIMA DE 4,37 M                                                                                                                                                                                                                                                       </v>
          </cell>
          <cell r="C10533" t="str">
            <v xml:space="preserve">UN    </v>
          </cell>
          <cell r="D10533" t="str">
            <v>212.048,77</v>
          </cell>
        </row>
        <row r="10534">
          <cell r="A10534">
            <v>6046</v>
          </cell>
          <cell r="B10534" t="str">
            <v xml:space="preserve">RETROESCAVADEIRA SOBRE RODAS COM CARREGADEIRA, TRACAO 4 X 4, POTENCIA LIQUIDA 72 HP, PESO OPERACIONAL MINIMO DE 7140 KG, CAPACIDADE MINIMA DA CARREGADEIRA DE 0,79 M3 E DA RETROESCAVADEIRA MINIMA DE 0,18 M3, PROFUNDIDADE DE ESCAVACAO MAXIMA DE 4,50 M                                                                                                                                                                                                                                                 </v>
          </cell>
          <cell r="C10534" t="str">
            <v xml:space="preserve">UN    </v>
          </cell>
          <cell r="D10534" t="str">
            <v>230.000,00</v>
          </cell>
        </row>
        <row r="10535">
          <cell r="A10535">
            <v>36531</v>
          </cell>
          <cell r="B10535" t="str">
            <v xml:space="preserve">RETROESCAVADEIRA SOBRE RODAS COM CARREGADEIRA, TRACAO 4 X 4, POTENCIA LIQUIDA 88 HP, PESO OPERACIONAL MINIMO DE 6674 KG, CAPACIDADE DA CARREGADEIRA DE 1,00 M3 E DA  RETROESCAVADEIRA MINIMA DE 0,26 M3, PROFUNDIDADE DE ESCAVACAO MAXIMA DE 4,37 M                                                                                                                                                                                                                                                       </v>
          </cell>
          <cell r="C10535" t="str">
            <v xml:space="preserve">UN    </v>
          </cell>
          <cell r="D10535" t="str">
            <v>238.414,61</v>
          </cell>
        </row>
        <row r="10536">
          <cell r="A10536">
            <v>34684</v>
          </cell>
          <cell r="B10536" t="str">
            <v xml:space="preserve">REVESTIMENTO DE PAREDE EM GRANILITE, MARMORITE OU GRANITINA - ESP = 5 MM (INCLUSO EXECUCAO)                                                                                                                                                                                                                                                                                                                                                                                                               </v>
          </cell>
          <cell r="C10536" t="str">
            <v xml:space="preserve">M2    </v>
          </cell>
          <cell r="D10536" t="str">
            <v>189,21</v>
          </cell>
        </row>
        <row r="10537">
          <cell r="A10537">
            <v>34683</v>
          </cell>
          <cell r="B10537" t="str">
            <v xml:space="preserve">REVESTIMENTO DE PAREDE EM GRANILITE, MARMORITE OU GRANITINA COLORIDO - ESP = 5 MM (INCLUSO EXECUCAO)                                                                                                                                                                                                                                                                                                                                                                                                      </v>
          </cell>
          <cell r="C10537" t="str">
            <v xml:space="preserve">M2    </v>
          </cell>
          <cell r="D10537" t="str">
            <v>118,26</v>
          </cell>
        </row>
        <row r="10538">
          <cell r="A10538">
            <v>533</v>
          </cell>
          <cell r="B10538" t="str">
            <v xml:space="preserve">REVESTIMENTO EM CERAMICA ESMALTADA COMERCIAL, PEI MENOR OU IGUAL A 3, FORMATO MENOR OU IGUAL A 2025 CM2                                                                                                                                                                                                                                                                                                                                                                                                   </v>
          </cell>
          <cell r="C10538" t="str">
            <v xml:space="preserve">M2    </v>
          </cell>
          <cell r="D10538" t="str">
            <v>10,59</v>
          </cell>
        </row>
        <row r="10539">
          <cell r="A10539">
            <v>10515</v>
          </cell>
          <cell r="B10539" t="str">
            <v xml:space="preserve">REVESTIMENTO EM CERAMICA ESMALTADA EXTRA, PEI MAIOR OU IGUAL 4, FORMATO MAIOR A 2025 CM2                                                                                                                                                                                                                                                                                                                                                                                                                  </v>
          </cell>
          <cell r="C10539" t="str">
            <v xml:space="preserve">M2    </v>
          </cell>
          <cell r="D10539" t="str">
            <v>27,31</v>
          </cell>
        </row>
        <row r="10540">
          <cell r="A10540">
            <v>536</v>
          </cell>
          <cell r="B10540" t="str">
            <v xml:space="preserve">REVESTIMENTO EM CERAMICA ESMALTADA EXTRA, PEI MENOR OU IGUAL A 3, FORMATO MENOR OU IGUAL A 2025 CM2                                                                                                                                                                                                                                                                                                                                                                                                       </v>
          </cell>
          <cell r="C10540" t="str">
            <v xml:space="preserve">M2    </v>
          </cell>
          <cell r="D10540" t="str">
            <v>17,95</v>
          </cell>
        </row>
        <row r="10541">
          <cell r="A10541">
            <v>153</v>
          </cell>
          <cell r="B10541" t="str">
            <v xml:space="preserve">REVESTIMENTO EPOXI DE ALTA RESISTENCIA QUIMICA, ISENTO DE SOLVENTES, BICOMPONENTE                                                                                                                                                                                                                                                                                                                                                                                                                         </v>
          </cell>
          <cell r="C10541" t="str">
            <v xml:space="preserve">L     </v>
          </cell>
          <cell r="D10541" t="str">
            <v>97,32</v>
          </cell>
        </row>
        <row r="10542">
          <cell r="A10542">
            <v>34682</v>
          </cell>
          <cell r="B10542" t="str">
            <v xml:space="preserve">REVESTIMENTO PARA ESCADA EM GRANILITE, MARMORITE OU GRANITINA ESP = 8 MM (INCLUSO EXECUCAO)                                                                                                                                                                                                                                                                                                                                                                                                               </v>
          </cell>
          <cell r="C10542" t="str">
            <v xml:space="preserve">M2    </v>
          </cell>
          <cell r="D10542" t="str">
            <v>90,43</v>
          </cell>
        </row>
        <row r="10543">
          <cell r="A10543">
            <v>20205</v>
          </cell>
          <cell r="B10543" t="str">
            <v xml:space="preserve">RIPA DE MADEIRA APARELHADA *1,5 X 5* CM, MACARANDUBA, ANGELIM OU EQUIVALENTE DA REGIAO                                                                                                                                                                                                                                                                                                                                                                                                                    </v>
          </cell>
          <cell r="C10543" t="str">
            <v xml:space="preserve">M     </v>
          </cell>
          <cell r="D10543" t="str">
            <v>2,06</v>
          </cell>
        </row>
        <row r="10544">
          <cell r="A10544">
            <v>4412</v>
          </cell>
          <cell r="B10544" t="str">
            <v xml:space="preserve">RIPA DE MADEIRA NAO APARELHADA *1 X 3* CM, MACARANDUBA, ANGELIM OU EQUIVALENTE DA REGIAO                                                                                                                                                                                                                                                                                                                                                                                                                  </v>
          </cell>
          <cell r="C10544" t="str">
            <v xml:space="preserve">M     </v>
          </cell>
          <cell r="D10544" t="str">
            <v>1,30</v>
          </cell>
        </row>
        <row r="10545">
          <cell r="A10545">
            <v>4408</v>
          </cell>
          <cell r="B10545" t="str">
            <v xml:space="preserve">RIPA DE MADEIRA NAO APARELHADA *1,5 X 5* CM, MACARANDUBA, ANGELIM OU EQUIVALENTE DA REGIAO                                                                                                                                                                                                                                                                                                                                                                                                                </v>
          </cell>
          <cell r="C10545" t="str">
            <v xml:space="preserve">M     </v>
          </cell>
          <cell r="D10545" t="str">
            <v>1,76</v>
          </cell>
        </row>
        <row r="10546">
          <cell r="A10546">
            <v>4505</v>
          </cell>
          <cell r="B10546" t="str">
            <v xml:space="preserve">RIPA DE MADEIRA NAO APARELHADA *2 X 7* CM, PINUS, MISTA OU EQUIVALENTE DA REGIAO                                                                                                                                                                                                                                                                                                                                                                                                                          </v>
          </cell>
          <cell r="C10546" t="str">
            <v xml:space="preserve">M     </v>
          </cell>
          <cell r="D10546" t="str">
            <v>1,78</v>
          </cell>
        </row>
        <row r="10547">
          <cell r="A10547">
            <v>10559</v>
          </cell>
          <cell r="B10547" t="str">
            <v xml:space="preserve">ROCADEIRA COSTAL COM MOTOR A GASOLINA DE *32* CC                                                                                                                                                                                                                                                                                                                                                                                                                                                          </v>
          </cell>
          <cell r="C10547" t="str">
            <v xml:space="preserve">UN    </v>
          </cell>
          <cell r="D10547" t="str">
            <v>2.574,00</v>
          </cell>
        </row>
        <row r="10548">
          <cell r="A10548">
            <v>10664</v>
          </cell>
          <cell r="B10548" t="str">
            <v xml:space="preserve">ROCADEIRA DESLOCAVEL, LARGURA DE TRABALHO DE 1,3 M                                                                                                                                                                                                                                                                                                                                                                                                                                                        </v>
          </cell>
          <cell r="C10548" t="str">
            <v xml:space="preserve">UN    </v>
          </cell>
          <cell r="D10548" t="str">
            <v>6.995,58</v>
          </cell>
        </row>
        <row r="10549">
          <cell r="A10549">
            <v>36250</v>
          </cell>
          <cell r="B10549" t="str">
            <v xml:space="preserve">RODAFORRO EM PVC, PARA FORRO DE PVC, COMPRIMENTO 6 M                                                                                                                                                                                                                                                                                                                                                                                                                                                      </v>
          </cell>
          <cell r="C10549" t="str">
            <v xml:space="preserve">M     </v>
          </cell>
          <cell r="D10549" t="str">
            <v>2,97</v>
          </cell>
        </row>
        <row r="10550">
          <cell r="A10550">
            <v>10857</v>
          </cell>
          <cell r="B10550" t="str">
            <v xml:space="preserve">RODAPE ARDOSIA, CINZA, 10 CM, E= *1CM                                                                                                                                                                                                                                                                                                                                                                                                                                                                     </v>
          </cell>
          <cell r="C10550" t="str">
            <v xml:space="preserve">M     </v>
          </cell>
          <cell r="D10550" t="str">
            <v>6,97</v>
          </cell>
        </row>
        <row r="10551">
          <cell r="A10551">
            <v>4803</v>
          </cell>
          <cell r="B10551" t="str">
            <v xml:space="preserve">RODAPE DE BORRACHA LISO, H = 70 MM, E = *2* MM, PARA ARGAMASSA, PRETO                                                                                                                                                                                                                                                                                                                                                                                                                                     </v>
          </cell>
          <cell r="C10551" t="str">
            <v xml:space="preserve">M     </v>
          </cell>
          <cell r="D10551" t="str">
            <v>20,56</v>
          </cell>
        </row>
        <row r="10552">
          <cell r="A10552">
            <v>6186</v>
          </cell>
          <cell r="B10552" t="str">
            <v xml:space="preserve">RODAPE DE MADEIRA MACICA CUMARU/IPE CHAMPANHE OU EQUIVALENTE DA REGIAO, *1,5 X 7 CM                                                                                                                                                                                                                                                                                                                                                                                                                       </v>
          </cell>
          <cell r="C10552" t="str">
            <v xml:space="preserve">M     </v>
          </cell>
          <cell r="D10552" t="str">
            <v>10,25</v>
          </cell>
        </row>
        <row r="10553">
          <cell r="A10553">
            <v>4829</v>
          </cell>
          <cell r="B10553" t="str">
            <v xml:space="preserve">RODAPE EM MARMORE, POLIDO, BRANCO COMUM, L= *7* CM, E=  *2* CM, CORTE RETO                                                                                                                                                                                                                                                                                                                                                                                                                                </v>
          </cell>
          <cell r="C10553" t="str">
            <v xml:space="preserve">M     </v>
          </cell>
          <cell r="D10553" t="str">
            <v>35,71</v>
          </cell>
        </row>
        <row r="10554">
          <cell r="A10554">
            <v>39829</v>
          </cell>
          <cell r="B10554" t="str">
            <v xml:space="preserve">RODAPE EM POLIESTIRENO, BRANCO, H = *5* CM, E = *1,5* CM                                                                                                                                                                                                                                                                                                                                                                                                                                                  </v>
          </cell>
          <cell r="C10554" t="str">
            <v xml:space="preserve">M     </v>
          </cell>
          <cell r="D10554" t="str">
            <v>21,88</v>
          </cell>
        </row>
        <row r="10555">
          <cell r="A10555">
            <v>20231</v>
          </cell>
          <cell r="B10555" t="str">
            <v xml:space="preserve">RODAPE OU RODABANCADA EM GRANITO, POLIDO, TIPO ANDORINHA/ QUARTZ/ CASTELO/ CORUMBA OU OUTROS EQUIVALENTES DA REGIAO, H= 10 CM, E=  *2,0* CM                                                                                                                                                                                                                                                                                                                                                               </v>
          </cell>
          <cell r="C10555" t="str">
            <v xml:space="preserve">M     </v>
          </cell>
          <cell r="D10555" t="str">
            <v>43,16</v>
          </cell>
        </row>
        <row r="10556">
          <cell r="A10556">
            <v>4804</v>
          </cell>
          <cell r="B10556" t="str">
            <v xml:space="preserve">RODAPE PLANO PARA PISO VINILICO, H = 5 CM                                                                                                                                                                                                                                                                                                                                                                                                                                                                 </v>
          </cell>
          <cell r="C10556" t="str">
            <v xml:space="preserve">M     </v>
          </cell>
          <cell r="D10556" t="str">
            <v>15,78</v>
          </cell>
        </row>
        <row r="10557">
          <cell r="A10557">
            <v>34680</v>
          </cell>
          <cell r="B10557" t="str">
            <v xml:space="preserve">RODAPE PRE-MOLDADO DE GRANILITE, MARMORITE OU GRANITINA L = 10 CM                                                                                                                                                                                                                                                                                                                                                                                                                                         </v>
          </cell>
          <cell r="C10557" t="str">
            <v xml:space="preserve">M     </v>
          </cell>
          <cell r="D10557" t="str">
            <v>27,82</v>
          </cell>
        </row>
        <row r="10558">
          <cell r="A10558">
            <v>11573</v>
          </cell>
          <cell r="B10558" t="str">
            <v xml:space="preserve">RODIZIO PARA TRILHO (TIPO NAPOLEAO),  EM LATAO, COM ROLAMENTO EM ACO, 6 MM, PARA JANELA DE CORRER                                                                                                                                                                                                                                                                                                                                                                                                         </v>
          </cell>
          <cell r="C10558" t="str">
            <v xml:space="preserve">UN    </v>
          </cell>
          <cell r="D10558" t="str">
            <v>6,81</v>
          </cell>
        </row>
        <row r="10559">
          <cell r="A10559">
            <v>38401</v>
          </cell>
          <cell r="B10559" t="str">
            <v xml:space="preserve">RODO PARA CHAO 40 CM COM CABO                                                                                                                                                                                                                                                                                                                                                                                                                                                                             </v>
          </cell>
          <cell r="C10559" t="str">
            <v xml:space="preserve">UN    </v>
          </cell>
          <cell r="D10559" t="str">
            <v>9,79</v>
          </cell>
        </row>
        <row r="10560">
          <cell r="A10560">
            <v>38179</v>
          </cell>
          <cell r="B10560" t="str">
            <v xml:space="preserve">ROLDANA CONCOVA DUPLA, EM CHAPA DE ACO, ROLAMENTO INTERNO BLINDADO DE ACO REVESTIDO EM NYLON, PARA PORTA DE CORRER                                                                                                                                                                                                                                                                                                                                                                                        </v>
          </cell>
          <cell r="C10560" t="str">
            <v xml:space="preserve">UN    </v>
          </cell>
          <cell r="D10560" t="str">
            <v>29,88</v>
          </cell>
        </row>
        <row r="10561">
          <cell r="A10561">
            <v>11575</v>
          </cell>
          <cell r="B10561" t="str">
            <v xml:space="preserve">ROLDANA DUPLA, EM ZAMAC COM CHAPA DE LATAO, ROLAMENTOS EM ACO, PARA PORTA E JANELA DE CORRER                                                                                                                                                                                                                                                                                                                                                                                                              </v>
          </cell>
          <cell r="C10561" t="str">
            <v xml:space="preserve">UN    </v>
          </cell>
          <cell r="D10561" t="str">
            <v>32,25</v>
          </cell>
        </row>
        <row r="10562">
          <cell r="A10562">
            <v>20256</v>
          </cell>
          <cell r="B10562" t="str">
            <v xml:space="preserve">ROLDANA PLASTICA COM PREGO, TAMANHO 30 X 30 MM, PARA INSTALACAO ELETRICA APARENTE                                                                                                                                                                                                                                                                                                                                                                                                                         </v>
          </cell>
          <cell r="C10562" t="str">
            <v xml:space="preserve">UN    </v>
          </cell>
          <cell r="D10562" t="str">
            <v>0,26</v>
          </cell>
        </row>
        <row r="10563">
          <cell r="A10563">
            <v>14511</v>
          </cell>
          <cell r="B10563" t="str">
            <v xml:space="preserve">ROLO COMPACTADOR DE PNEUS, ESTATICO, PRESSAO VARIAVEL, POTENCIA 110 HP, PESO SEM/COM LASTRO 10,8/27 T, LARGURA DE ROLAGEM 2,30 M                                                                                                                                                                                                                                                                                                                                                                          </v>
          </cell>
          <cell r="C10563" t="str">
            <v xml:space="preserve">UN    </v>
          </cell>
          <cell r="D10563" t="str">
            <v>482.867,42</v>
          </cell>
        </row>
        <row r="10564">
          <cell r="A10564">
            <v>10642</v>
          </cell>
          <cell r="B10564" t="str">
            <v xml:space="preserve">ROLO COMPACTADOR DE PNEUS, ESTATICO, PRESSAO VARIAVEL, POTENCIA 111 HP, PESO SEM/COM LASTRO 9,5/26,0 T, LARGURA DE ROLAGEM 1,90 M                                                                                                                                                                                                                                                                                                                                                                         </v>
          </cell>
          <cell r="C10564" t="str">
            <v xml:space="preserve">UN    </v>
          </cell>
          <cell r="D10564" t="str">
            <v>454.884,56</v>
          </cell>
        </row>
        <row r="10565">
          <cell r="A10565">
            <v>14489</v>
          </cell>
          <cell r="B10565" t="str">
            <v xml:space="preserve">ROLO COMPACTADOR PE DE CARNEIRO VIBRATORIO, POTENCIA 125 HP, PESO OPERACIONAL SEM/COM LASTRO 11,95/13,30 T, IMPACTO DINAMICO 38,5/22,5 T, LARGURA DE TRABALHO 2,15 M                                                                                                                                                                                                                                                                                                                                      </v>
          </cell>
          <cell r="C10565" t="str">
            <v xml:space="preserve">UN    </v>
          </cell>
          <cell r="D10565" t="str">
            <v>403.474,14</v>
          </cell>
        </row>
        <row r="10566">
          <cell r="A10566">
            <v>14513</v>
          </cell>
          <cell r="B10566" t="str">
            <v xml:space="preserve">ROLO COMPACTADOR PE DE CARNEIRO VIBRATORIO, POTENCIA 80 HP, PESO OPERACIONAL SEM/COM LASTRO 7,4/8,8 T, LARGURA DE TRABALHO 1,68 M                                                                                                                                                                                                                                                                                                                                                                         </v>
          </cell>
          <cell r="C10566" t="str">
            <v xml:space="preserve">UN    </v>
          </cell>
          <cell r="D10566" t="str">
            <v>302.615,18</v>
          </cell>
        </row>
        <row r="10567">
          <cell r="A10567">
            <v>13600</v>
          </cell>
          <cell r="B10567" t="str">
            <v xml:space="preserve">ROLO COMPACTADOR VIBRATORIO DE UM CILINDRO LISO DE ACO, POTENCIA 125 HP, PESO SEM/COM LASTRO 10,75/12,92 T, IMPACTO DINAMICO 31,5/18,5 T, LARGURA TRABALHO 2,15 M                                                                                                                                                                                                                                                                                                                                         </v>
          </cell>
          <cell r="C10567" t="str">
            <v xml:space="preserve">UN    </v>
          </cell>
          <cell r="D10567" t="str">
            <v>390.458,80</v>
          </cell>
        </row>
        <row r="10568">
          <cell r="A10568">
            <v>10646</v>
          </cell>
          <cell r="B10568" t="str">
            <v xml:space="preserve">ROLO COMPACTADOR VIBRATORIO DE UM CILINDRO, ACO LISO, POTENCIA 80 HP, PESO OPERACIONAL MAXIMO 8,1 T, IMPACTO DINAMICO 16,15/9,5 T, LARGURA TRABALHO 1,68 M                                                                                                                                                                                                                                                                                                                                                </v>
          </cell>
          <cell r="C10568" t="str">
            <v xml:space="preserve">UN    </v>
          </cell>
          <cell r="D10568" t="str">
            <v>291.061,02</v>
          </cell>
        </row>
        <row r="10569">
          <cell r="A10569">
            <v>6070</v>
          </cell>
          <cell r="B10569" t="str">
            <v xml:space="preserve">ROLO COMPACTADOR VIBRATORIO PE DE CARNEIRO, COM CONTROLE REMOTO POR RADIO, POTENCIA  12,5 KW, PESO OPERACIONAL DE 1,675 T, LARGURA DE TRABALHO 0,85 M                                                                                                                                                                                                                                                                                                                                                     </v>
          </cell>
          <cell r="C10569" t="str">
            <v xml:space="preserve">UN    </v>
          </cell>
          <cell r="D10569" t="str">
            <v>397.699,06</v>
          </cell>
        </row>
        <row r="10570">
          <cell r="A10570">
            <v>6069</v>
          </cell>
          <cell r="B10570" t="str">
            <v xml:space="preserve">ROLO COMPACTADOR VIBRATORIO REBOCAVEL, CILINDRO DE ACO LISO, POTENCIA DE TRACAO DE 65 CV, PESO DE 4,7 T, IMPACTO DINAMICO TOTAL DE 18,3 T, LARGURA DO ROLO 1,67 M                                                                                                                                                                                                                                                                                                                                         </v>
          </cell>
          <cell r="C10570" t="str">
            <v xml:space="preserve">UN    </v>
          </cell>
          <cell r="D10570" t="str">
            <v>87.857,72</v>
          </cell>
        </row>
        <row r="10571">
          <cell r="A10571">
            <v>14626</v>
          </cell>
          <cell r="B10571" t="str">
            <v xml:space="preserve">ROLO COMPACTADOR VIBRATORIO TANDEM, ACO LISO, POTENCIA 125 HP, PESO SEM/COM LASTRO 10,20/11,65 T, LARGURA DE TRABALHO 1,73 M                                                                                                                                                                                                                                                                                                                                                                              </v>
          </cell>
          <cell r="C10571" t="str">
            <v xml:space="preserve">UN    </v>
          </cell>
          <cell r="D10571" t="str">
            <v>435.389,52</v>
          </cell>
        </row>
        <row r="10572">
          <cell r="A10572">
            <v>6067</v>
          </cell>
          <cell r="B10572" t="str">
            <v xml:space="preserve">ROLO COMPACTADOR VIBRATORIO TANDEM, ACO LISO, POTENCIA 58 CV, PESO SEM/COM LASTRO 6,5/9,4 T, LARGURA DE TRABALHO 1,20 M                                                                                                                                                                                                                                                                                                                                                                                   </v>
          </cell>
          <cell r="C10572" t="str">
            <v xml:space="preserve">UN    </v>
          </cell>
          <cell r="D10572" t="str">
            <v>357.409,30</v>
          </cell>
        </row>
        <row r="10573">
          <cell r="A10573">
            <v>38393</v>
          </cell>
          <cell r="B10573" t="str">
            <v xml:space="preserve">ROLO DE ESPUMA POLIESTER 23 CM (SEM CABO)                                                                                                                                                                                                                                                                                                                                                                                                                                                                 </v>
          </cell>
          <cell r="C10573" t="str">
            <v xml:space="preserve">UN    </v>
          </cell>
          <cell r="D10573" t="str">
            <v>11,35</v>
          </cell>
        </row>
        <row r="10574">
          <cell r="A10574">
            <v>38390</v>
          </cell>
          <cell r="B10574" t="str">
            <v xml:space="preserve">ROLO DE LA DE CARNEIRO 23 CM (SEM CABO)                                                                                                                                                                                                                                                                                                                                                                                                                                                                   </v>
          </cell>
          <cell r="C10574" t="str">
            <v xml:space="preserve">UN    </v>
          </cell>
          <cell r="D10574" t="str">
            <v>25,17</v>
          </cell>
        </row>
        <row r="10575">
          <cell r="A10575">
            <v>36532</v>
          </cell>
          <cell r="B10575" t="str">
            <v xml:space="preserve">ROMPEDOR ELETRICO PESO 26 KG, POTENCIA OPERACIONAL DE 2,5 KW                                                                                                                                                                                                                                                                                                                                                                                                                                              </v>
          </cell>
          <cell r="C10575" t="str">
            <v xml:space="preserve">UN    </v>
          </cell>
          <cell r="D10575" t="str">
            <v>15.156,26</v>
          </cell>
        </row>
        <row r="10576">
          <cell r="A10576">
            <v>11578</v>
          </cell>
          <cell r="B10576" t="str">
            <v xml:space="preserve">ROSETA QUADRADA, SEM FUROS, EM ACO INOX POLIDO, LARGURA APROXIMADA DE 50 MM, PARA FECHADURA DE PORTA - PARAFUSOS INCLUIDOS                                                                                                                                                                                                                                                                                                                                                                                </v>
          </cell>
          <cell r="C10576" t="str">
            <v xml:space="preserve">UN    </v>
          </cell>
          <cell r="D10576" t="str">
            <v>10,36</v>
          </cell>
        </row>
        <row r="10577">
          <cell r="A10577">
            <v>11577</v>
          </cell>
          <cell r="B10577" t="str">
            <v xml:space="preserve">ROSETA REDONDA DE SOBREPOR, SEM FUROS, EM ACO INOX POLIDO, DIAMETRO APROXIMADO DE 50 MM, PARA FECHADURA DE PORTA - PARAFUSOS INCLUIDOS                                                                                                                                                                                                                                                                                                                                                                    </v>
          </cell>
          <cell r="C10577" t="str">
            <v xml:space="preserve">UN    </v>
          </cell>
          <cell r="D10577" t="str">
            <v>9,88</v>
          </cell>
        </row>
        <row r="10578">
          <cell r="A10578">
            <v>42432</v>
          </cell>
          <cell r="B10578" t="str">
            <v xml:space="preserve">ROTACAO DIAGONAL DUPLA, APARELHO TRIPLO, EM TUBO DE ACO CARBONO, PINTURA NO PROCESSO ELETROSTATICO - EQUIPAMENTO DE GINASTICA PARA ACADEMIA AO AR LIVRE / ACADEMIA DA TERCEIRA IDADE - ATI                                                                                                                                                                                                                                                                                                                </v>
          </cell>
          <cell r="C10578" t="str">
            <v xml:space="preserve">UN    </v>
          </cell>
          <cell r="D10578" t="str">
            <v>1.377,27</v>
          </cell>
        </row>
        <row r="10579">
          <cell r="A10579">
            <v>42437</v>
          </cell>
          <cell r="B10579" t="str">
            <v xml:space="preserve">ROTACAO VERTICAL DUPLO, EM TUBO DE ACO CARBONO, PINTURA NO PROCESSO ELETROSTATICO - EQUIPAMENTO DE GINASTICA PARA ACADEMIA AO AR LIVRE / ACADEMIA DA TERCEIRA IDADE - ATI                                                                                                                                                                                                                                                                                                                                 </v>
          </cell>
          <cell r="C10579" t="str">
            <v xml:space="preserve">UN    </v>
          </cell>
          <cell r="D10579" t="str">
            <v>1.047,09</v>
          </cell>
        </row>
        <row r="10580">
          <cell r="A10580">
            <v>1116</v>
          </cell>
          <cell r="B10580" t="str">
            <v xml:space="preserve">RUFO EXTERNO DE CHAPA DE ACO GALVANIZADA NUM 26, CORTE 25 CM                                                                                                                                                                                                                                                                                                                                                                                                                                              </v>
          </cell>
          <cell r="C10580" t="str">
            <v xml:space="preserve">M     </v>
          </cell>
          <cell r="D10580" t="str">
            <v>15,81</v>
          </cell>
        </row>
        <row r="10581">
          <cell r="A10581">
            <v>1115</v>
          </cell>
          <cell r="B10581" t="str">
            <v xml:space="preserve">RUFO EXTERNO DE CHAPA DE ACO GALVANIZADA NUM 26, CORTE 28 CM                                                                                                                                                                                                                                                                                                                                                                                                                                              </v>
          </cell>
          <cell r="C10581" t="str">
            <v xml:space="preserve">M     </v>
          </cell>
          <cell r="D10581" t="str">
            <v>19,22</v>
          </cell>
        </row>
        <row r="10582">
          <cell r="A10582">
            <v>1113</v>
          </cell>
          <cell r="B10582" t="str">
            <v xml:space="preserve">RUFO EXTERNO/INTERNO DE CHAPA DE ACO GALVANIZADA NUM 26, CORTE 33 CM                                                                                                                                                                                                                                                                                                                                                                                                                                      </v>
          </cell>
          <cell r="C10582" t="str">
            <v xml:space="preserve">M     </v>
          </cell>
          <cell r="D10582" t="str">
            <v>21,08</v>
          </cell>
        </row>
        <row r="10583">
          <cell r="A10583">
            <v>1114</v>
          </cell>
          <cell r="B10583" t="str">
            <v xml:space="preserve">RUFO INTERNO DE CHAPA DE ACO GALVANIZADA NUM 26, CORTE 50 CM                                                                                                                                                                                                                                                                                                                                                                                                                                              </v>
          </cell>
          <cell r="C10583" t="str">
            <v xml:space="preserve">M     </v>
          </cell>
          <cell r="D10583" t="str">
            <v>31,63</v>
          </cell>
        </row>
        <row r="10584">
          <cell r="A10584">
            <v>40872</v>
          </cell>
          <cell r="B10584" t="str">
            <v xml:space="preserve">RUFO INTERNO/EXTERNO DE CHAPA DE ACO GALVANIZADA NUM 24, CORTE 25 CM (COLETADO CAIXA)                                                                                                                                                                                                                                                                                                                                                                                                                     </v>
          </cell>
          <cell r="C10584" t="str">
            <v xml:space="preserve">M     </v>
          </cell>
          <cell r="D10584" t="str">
            <v>18,02</v>
          </cell>
        </row>
        <row r="10585">
          <cell r="A10585">
            <v>20214</v>
          </cell>
          <cell r="B10585" t="str">
            <v xml:space="preserve">RUFO PARA TELHA ESTRUTURAL DE FIBROCIMENTO 1 ABA (SEM AMIANTO)                                                                                                                                                                                                                                                                                                                                                                                                                                            </v>
          </cell>
          <cell r="C10585" t="str">
            <v xml:space="preserve">UN    </v>
          </cell>
          <cell r="D10585" t="str">
            <v>32,41</v>
          </cell>
        </row>
        <row r="10586">
          <cell r="A10586">
            <v>11064</v>
          </cell>
          <cell r="B10586" t="str">
            <v xml:space="preserve">RUFO PARA TELHA ESTRUTURAL DE FIBROCIMENTO 2 ABAS, COMPRIMENTO DE 1031 MM (SEM AMIANTO)                                                                                                                                                                                                                                                                                                                                                                                                                   </v>
          </cell>
          <cell r="C10586" t="str">
            <v xml:space="preserve">UN    </v>
          </cell>
          <cell r="D10586" t="str">
            <v>13,74</v>
          </cell>
        </row>
        <row r="10587">
          <cell r="A10587">
            <v>7237</v>
          </cell>
          <cell r="B10587" t="str">
            <v xml:space="preserve">RUFO PARA TELHA ONDULADA DE FIBROCIMENTO, E = 6 MM, ABA *260* MM, COMPRIMENTO 1100 MM (SEM AMIANTO)                                                                                                                                                                                                                                                                                                                                                                                                       </v>
          </cell>
          <cell r="C10587" t="str">
            <v xml:space="preserve">UN    </v>
          </cell>
          <cell r="D10587" t="str">
            <v>18,74</v>
          </cell>
        </row>
        <row r="10588">
          <cell r="A10588">
            <v>16</v>
          </cell>
          <cell r="B10588" t="str">
            <v xml:space="preserve">SABAO EM PO                                                                                                                                                                                                                                                                                                                                                                                                                                                                                               </v>
          </cell>
          <cell r="C10588" t="str">
            <v xml:space="preserve">KG    </v>
          </cell>
          <cell r="D10588" t="str">
            <v>6,73</v>
          </cell>
        </row>
        <row r="10589">
          <cell r="A10589">
            <v>11757</v>
          </cell>
          <cell r="B10589" t="str">
            <v xml:space="preserve">SABONETEIRA DE PAREDE EM METAL CROMADO                                                                                                                                                                                                                                                                                                                                                                                                                                                                    </v>
          </cell>
          <cell r="C10589" t="str">
            <v xml:space="preserve">UN    </v>
          </cell>
          <cell r="D10589" t="str">
            <v>30,45</v>
          </cell>
        </row>
        <row r="10590">
          <cell r="A10590">
            <v>11758</v>
          </cell>
          <cell r="B10590" t="str">
            <v xml:space="preserve">SABONETEIRA PLASTICA TIPO DISPENSER PARA SABONETE LIQUIDO COM RESERVATORIO 800 A 1500 ML                                                                                                                                                                                                                                                                                                                                                                                                                  </v>
          </cell>
          <cell r="C10590" t="str">
            <v xml:space="preserve">UN    </v>
          </cell>
          <cell r="D10590" t="str">
            <v>37,95</v>
          </cell>
        </row>
        <row r="10591">
          <cell r="A10591">
            <v>37526</v>
          </cell>
          <cell r="B10591" t="str">
            <v xml:space="preserve">SACO DE RAFIA PARA ENTULHO, NOVO, LISO (SEM CLICHE), *60 x 90* CM                                                                                                                                                                                                                                                                                                                                                                                                                                         </v>
          </cell>
          <cell r="C10591" t="str">
            <v xml:space="preserve">UN    </v>
          </cell>
          <cell r="D10591" t="str">
            <v>2,66</v>
          </cell>
        </row>
        <row r="10592">
          <cell r="A10592">
            <v>6076</v>
          </cell>
          <cell r="B10592" t="str">
            <v xml:space="preserve">SAIBRO PARA ARGAMASSA (COLETADO NO COMERCIO)                                                                                                                                                                                                                                                                                                                                                                                                                                                              </v>
          </cell>
          <cell r="C10592" t="str">
            <v xml:space="preserve">M3    </v>
          </cell>
          <cell r="D10592" t="str">
            <v>52,58</v>
          </cell>
        </row>
        <row r="10593">
          <cell r="A10593">
            <v>13109</v>
          </cell>
          <cell r="B10593" t="str">
            <v xml:space="preserve">SAPATA DE PVC ADITIVADO NERVURADO D = 6"                                                                                                                                                                                                                                                                                                                                                                                                                                                                  </v>
          </cell>
          <cell r="C10593" t="str">
            <v xml:space="preserve">UN    </v>
          </cell>
          <cell r="D10593" t="str">
            <v>179,70</v>
          </cell>
        </row>
        <row r="10594">
          <cell r="A10594">
            <v>13110</v>
          </cell>
          <cell r="B10594" t="str">
            <v xml:space="preserve">SAPATA DE PVC ADITIVADO NERVURADO D = 8"                                                                                                                                                                                                                                                                                                                                                                                                                                                                  </v>
          </cell>
          <cell r="C10594" t="str">
            <v xml:space="preserve">UN    </v>
          </cell>
          <cell r="D10594" t="str">
            <v>236,50</v>
          </cell>
        </row>
        <row r="10595">
          <cell r="A10595">
            <v>7581</v>
          </cell>
          <cell r="B10595" t="str">
            <v xml:space="preserve">SAPATILHA EM ACO GALVANIZADO PARA CABOS COM DIAMETRO NOMINAL ATE 5/8"                                                                                                                                                                                                                                                                                                                                                                                                                                     </v>
          </cell>
          <cell r="C10595" t="str">
            <v xml:space="preserve">UN    </v>
          </cell>
          <cell r="D10595" t="str">
            <v>2,50</v>
          </cell>
        </row>
        <row r="10596">
          <cell r="A10596">
            <v>20206</v>
          </cell>
          <cell r="B10596" t="str">
            <v xml:space="preserve">SARRAFO DE MADEIRA APARELHADA *2 X 10* CM, MACARANDUBA, ANGELIM OU EQUIVALENTE DA REGIAO                                                                                                                                                                                                                                                                                                                                                                                                                  </v>
          </cell>
          <cell r="C10596" t="str">
            <v xml:space="preserve">M     </v>
          </cell>
          <cell r="D10596" t="str">
            <v>6,10</v>
          </cell>
        </row>
        <row r="10597">
          <cell r="A10597">
            <v>4460</v>
          </cell>
          <cell r="B10597" t="str">
            <v xml:space="preserve">SARRAFO DE MADEIRA NAO APARELHADA *2,5 X 10 CM, MACARANDUBA, ANGELIM OU EQUIVALENTE DA REGIAO                                                                                                                                                                                                                                                                                                                                                                                                             </v>
          </cell>
          <cell r="C10597" t="str">
            <v xml:space="preserve">M     </v>
          </cell>
          <cell r="D10597" t="str">
            <v>7,32</v>
          </cell>
        </row>
        <row r="10598">
          <cell r="A10598">
            <v>6204</v>
          </cell>
          <cell r="B10598" t="str">
            <v xml:space="preserve">SARRAFO DE MADEIRA NAO APARELHADA *2,5 X 15* CM, MACARANDUBA, ANGELIM OU EQUIVALENTE DA REGIAO                                                                                                                                                                                                                                                                                                                                                                                                            </v>
          </cell>
          <cell r="C10598" t="str">
            <v xml:space="preserve">M     </v>
          </cell>
          <cell r="D10598" t="str">
            <v>10,94</v>
          </cell>
        </row>
        <row r="10599">
          <cell r="A10599">
            <v>4417</v>
          </cell>
          <cell r="B10599" t="str">
            <v xml:space="preserve">SARRAFO DE MADEIRA NAO APARELHADA *2,5 X 7* CM, MACARANDUBA, ANGELIM OU EQUIVALENTE DA REGIAO                                                                                                                                                                                                                                                                                                                                                                                                             </v>
          </cell>
          <cell r="C10599" t="str">
            <v xml:space="preserve">M     </v>
          </cell>
          <cell r="D10599" t="str">
            <v>4,21</v>
          </cell>
        </row>
        <row r="10600">
          <cell r="A10600">
            <v>4517</v>
          </cell>
          <cell r="B10600" t="str">
            <v xml:space="preserve">SARRAFO DE MADEIRA NAO APARELHADA *2,5 X 7,5* CM (1 X 3 ") PINUS, MISTA OU EQUIVALENTE DA REGIAO                                                                                                                                                                                                                                                                                                                                                                                                          </v>
          </cell>
          <cell r="C10600" t="str">
            <v xml:space="preserve">M     </v>
          </cell>
          <cell r="D10600" t="str">
            <v>1,43</v>
          </cell>
        </row>
        <row r="10601">
          <cell r="A10601">
            <v>4512</v>
          </cell>
          <cell r="B10601" t="str">
            <v xml:space="preserve">SARRAFO DE MADEIRA NAO APARELHADA 2,5 X 5 CM (1 X 2 ") PINUS, MISTA OU EQUIVALENTE DA REGIAO                                                                                                                                                                                                                                                                                                                                                                                                              </v>
          </cell>
          <cell r="C10601" t="str">
            <v xml:space="preserve">M     </v>
          </cell>
          <cell r="D10601" t="str">
            <v>1,03</v>
          </cell>
        </row>
        <row r="10602">
          <cell r="A10602">
            <v>4415</v>
          </cell>
          <cell r="B10602" t="str">
            <v xml:space="preserve">SARRAFO DE MADEIRA NAO APARELHADA 2,5 X 5 CM, MACARANDUBA, ANGELIM OU EQUIVALENTE DA REGIAO                                                                                                                                                                                                                                                                                                                                                                                                               </v>
          </cell>
          <cell r="C10602" t="str">
            <v xml:space="preserve">M     </v>
          </cell>
          <cell r="D10602" t="str">
            <v>3,53</v>
          </cell>
        </row>
        <row r="10603">
          <cell r="A10603">
            <v>37373</v>
          </cell>
          <cell r="B10603" t="str">
            <v xml:space="preserve">SEGURO - HORISTA (COLETADO CAIXA)                                                                                                                                                                                                                                                                                                                                                                                                                                                                         </v>
          </cell>
          <cell r="C10603" t="str">
            <v xml:space="preserve">H     </v>
          </cell>
          <cell r="D10603" t="str">
            <v>0,04</v>
          </cell>
        </row>
        <row r="10604">
          <cell r="A10604">
            <v>40864</v>
          </cell>
          <cell r="B10604" t="str">
            <v xml:space="preserve">SEGURO - MENSALISTA (COLETADO CAIXA)                                                                                                                                                                                                                                                                                                                                                                                                                                                                      </v>
          </cell>
          <cell r="C10604" t="str">
            <v xml:space="preserve">MES   </v>
          </cell>
          <cell r="D10604" t="str">
            <v>9,76</v>
          </cell>
        </row>
        <row r="10605">
          <cell r="A10605">
            <v>4734</v>
          </cell>
          <cell r="B10605" t="str">
            <v xml:space="preserve">SEIXO ROLADO PARA APLICACAO EM CONCRETO (POSTO PEDREIRA/FORNECEDOR, SEM FRETE)                                                                                                                                                                                                                                                                                                                                                                                                                            </v>
          </cell>
          <cell r="C10605" t="str">
            <v xml:space="preserve">M3    </v>
          </cell>
          <cell r="D10605" t="str">
            <v>73,57</v>
          </cell>
        </row>
        <row r="10606">
          <cell r="A10606">
            <v>6085</v>
          </cell>
          <cell r="B10606" t="str">
            <v xml:space="preserve">SELADOR ACRILICO PAREDES INTERNAS/EXTERNAS                                                                                                                                                                                                                                                                                                                                                                                                                                                                </v>
          </cell>
          <cell r="C10606" t="str">
            <v xml:space="preserve">L     </v>
          </cell>
          <cell r="D10606" t="str">
            <v>7,51</v>
          </cell>
        </row>
        <row r="10607">
          <cell r="A10607">
            <v>38396</v>
          </cell>
          <cell r="B10607" t="str">
            <v xml:space="preserve">SELADOR HORIZONTAL PARA FITA DE ACO 1 "                                                                                                                                                                                                                                                                                                                                                                                                                                                                   </v>
          </cell>
          <cell r="C10607" t="str">
            <v xml:space="preserve">UN    </v>
          </cell>
          <cell r="D10607" t="str">
            <v>492,56</v>
          </cell>
        </row>
        <row r="10608">
          <cell r="A10608">
            <v>6090</v>
          </cell>
          <cell r="B10608" t="str">
            <v xml:space="preserve">SELADOR PVA PAREDES INTERNAS                                                                                                                                                                                                                                                                                                                                                                                                                                                                              </v>
          </cell>
          <cell r="C10608" t="str">
            <v xml:space="preserve">L     </v>
          </cell>
          <cell r="D10608" t="str">
            <v>14,27</v>
          </cell>
        </row>
        <row r="10609">
          <cell r="A10609">
            <v>11622</v>
          </cell>
          <cell r="B10609" t="str">
            <v xml:space="preserve">SELANTE A BASE DE ALCATRAO E POLIURETANO PARA JUNTAS HORIZONTAIS                                                                                                                                                                                                                                                                                                                                                                                                                                          </v>
          </cell>
          <cell r="C10609" t="str">
            <v xml:space="preserve">KG    </v>
          </cell>
          <cell r="D10609" t="str">
            <v>62,95</v>
          </cell>
        </row>
        <row r="10610">
          <cell r="A10610">
            <v>6094</v>
          </cell>
          <cell r="B10610" t="str">
            <v xml:space="preserve">SELANTE A BASE DE RESINAS ACRILICAS PARA TRINCAS                                                                                                                                                                                                                                                                                                                                                                                                                                                          </v>
          </cell>
          <cell r="C10610" t="str">
            <v xml:space="preserve">KG    </v>
          </cell>
          <cell r="D10610" t="str">
            <v>24,13</v>
          </cell>
        </row>
        <row r="10611">
          <cell r="A10611">
            <v>7317</v>
          </cell>
          <cell r="B10611" t="str">
            <v xml:space="preserve">SELANTE DE BASE ASFALTICA PARA VEDACAO                                                                                                                                                                                                                                                                                                                                                                                                                                                                    </v>
          </cell>
          <cell r="C10611" t="str">
            <v xml:space="preserve">KG    </v>
          </cell>
          <cell r="D10611" t="str">
            <v>21,77</v>
          </cell>
        </row>
        <row r="10612">
          <cell r="A10612">
            <v>142</v>
          </cell>
          <cell r="B10612" t="str">
            <v xml:space="preserve">SELANTE ELASTICO MONOCOMPONENTE A BASE DE POLIURETANO PARA JUNTAS DIVERSAS                                                                                                                                                                                                                                                                                                                                                                                                                                </v>
          </cell>
          <cell r="C10612" t="str">
            <v xml:space="preserve">310ML </v>
          </cell>
          <cell r="D10612" t="str">
            <v>33,05</v>
          </cell>
        </row>
        <row r="10613">
          <cell r="A10613">
            <v>38123</v>
          </cell>
          <cell r="B10613" t="str">
            <v xml:space="preserve">SELANTE TIPO VEDA CALHA PARA METAL E FIBROCIMENTO                                                                                                                                                                                                                                                                                                                                                                                                                                                         </v>
          </cell>
          <cell r="C10613" t="str">
            <v xml:space="preserve">KG    </v>
          </cell>
          <cell r="D10613" t="str">
            <v>60,36</v>
          </cell>
        </row>
        <row r="10614">
          <cell r="A10614">
            <v>42701</v>
          </cell>
          <cell r="B10614" t="str">
            <v xml:space="preserve">SELIM COMPACTO EM PVC, SEM TRAVA,  DN 150 X 100 MM, PARA REDE COLETORA ESGOTO (NBR 10569)                                                                                                                                                                                                                                                                                                                                                                                                                 </v>
          </cell>
          <cell r="C10614" t="str">
            <v xml:space="preserve">UN    </v>
          </cell>
          <cell r="D10614" t="str">
            <v>28,39</v>
          </cell>
        </row>
        <row r="10615">
          <cell r="A10615">
            <v>42702</v>
          </cell>
          <cell r="B10615" t="str">
            <v xml:space="preserve">SELIM COMPACTO EM PVC, SEM TRAVA,  DN 200 X 100 MM, PARA REDE COLETORA ESGOTO (NBR 10569)                                                                                                                                                                                                                                                                                                                                                                                                                 </v>
          </cell>
          <cell r="C10615" t="str">
            <v xml:space="preserve">UN    </v>
          </cell>
          <cell r="D10615" t="str">
            <v>50,45</v>
          </cell>
        </row>
        <row r="10616">
          <cell r="A10616">
            <v>37955</v>
          </cell>
          <cell r="B10616" t="str">
            <v xml:space="preserve">SELIM COMPACTO EM PVC, SEM TRAVAS,  DN 300 X 100 MM, PARA REDE COLETORA ESGOTO (NBR 10569)                                                                                                                                                                                                                                                                                                                                                                                                                </v>
          </cell>
          <cell r="C10616" t="str">
            <v xml:space="preserve">UN    </v>
          </cell>
          <cell r="D10616" t="str">
            <v>65,38</v>
          </cell>
        </row>
        <row r="10617">
          <cell r="A10617">
            <v>42699</v>
          </cell>
          <cell r="B10617" t="str">
            <v xml:space="preserve">SELIM PVC, COM TRAVA, JE, 90 GRAUS,  DN 125 X 100 MM OU 150 X 100 MM, PARA REDE COLETORA ESGOTO (NBR 10569)                                                                                                                                                                                                                                                                                                                                                                                               </v>
          </cell>
          <cell r="C10617" t="str">
            <v xml:space="preserve">UN    </v>
          </cell>
          <cell r="D10617" t="str">
            <v>17,34</v>
          </cell>
        </row>
        <row r="10618">
          <cell r="A10618">
            <v>42700</v>
          </cell>
          <cell r="B10618" t="str">
            <v xml:space="preserve">SELIM PVC, SOLDAVEL, SEM TRAVA, JE, 90 GRAUS,  DN 200 X 100 MM, PARA REDE COLETORA ESGOTO (NBR 10569)                                                                                                                                                                                                                                                                                                                                                                                                     </v>
          </cell>
          <cell r="C10618" t="str">
            <v xml:space="preserve">UN    </v>
          </cell>
          <cell r="D10618" t="str">
            <v>49,44</v>
          </cell>
        </row>
        <row r="10619">
          <cell r="A10619">
            <v>37743</v>
          </cell>
          <cell r="B10619" t="str">
            <v xml:space="preserve">SEMIRREBOQUE COM DOIS EIXOS EM TANDEM TIPO BASCULANTE COM CACAMBA METALICA 14 M3  (INCLUI MONTAGEM, NAO INCLUI CAVALO MECANICO)                                                                                                                                                                                                                                                                                                                                                                           </v>
          </cell>
          <cell r="C10619" t="str">
            <v xml:space="preserve">UN    </v>
          </cell>
          <cell r="D10619" t="str">
            <v>136.260,55</v>
          </cell>
        </row>
        <row r="10620">
          <cell r="A10620">
            <v>37744</v>
          </cell>
          <cell r="B10620" t="str">
            <v xml:space="preserve">SEMIRREBOQUE COM TRES EIXOS EM TANDEM TIPO BASCULANTE COM CACAMBA METALICA 18 M3 (INCLUI MONTAGEM, NAO INCLUI CAVALO MECANICO)                                                                                                                                                                                                                                                                                                                                                                            </v>
          </cell>
          <cell r="C10620" t="str">
            <v xml:space="preserve">UN    </v>
          </cell>
          <cell r="D10620" t="str">
            <v>160.216,78</v>
          </cell>
        </row>
        <row r="10621">
          <cell r="A10621">
            <v>37741</v>
          </cell>
          <cell r="B10621" t="str">
            <v xml:space="preserve">SEMIRREBOQUE COM TRES EIXOS, PARA TRANSPORTE DE CARGA SECA, DIMENSOES APROXIMADAS 2,60 X 12,50 X 0,50 M (NAO INCLUI CAVALO MECANICO)                                                                                                                                                                                                                                                                                                                                                                      </v>
          </cell>
          <cell r="C10621" t="str">
            <v xml:space="preserve">UN    </v>
          </cell>
          <cell r="D10621" t="str">
            <v>123.900,97</v>
          </cell>
        </row>
        <row r="10622">
          <cell r="A10622">
            <v>39396</v>
          </cell>
          <cell r="B10622" t="str">
            <v xml:space="preserve">SENSOR DE PRESENCA BIVOLT COM FOTOCELULA PARA QUALQUER TIPO DE LAMPADA, POTENCIA MAXIMA *1000* W, USO EXTERNO                                                                                                                                                                                                                                                                                                                                                                                             </v>
          </cell>
          <cell r="C10622" t="str">
            <v xml:space="preserve">UN    </v>
          </cell>
          <cell r="D10622" t="str">
            <v>33,73</v>
          </cell>
        </row>
        <row r="10623">
          <cell r="A10623">
            <v>39392</v>
          </cell>
          <cell r="B10623" t="str">
            <v xml:space="preserve">SENSOR DE PRESENCA BIVOLT DE PAREDE COM FOTOCELULA PARA QUALQUER TIPO DE LAMPADA POTENCIA MAXIMA *1000* W, USO INTERNO                                                                                                                                                                                                                                                                                                                                                                                    </v>
          </cell>
          <cell r="C10623" t="str">
            <v xml:space="preserve">UN    </v>
          </cell>
          <cell r="D10623" t="str">
            <v>38,04</v>
          </cell>
        </row>
        <row r="10624">
          <cell r="A10624">
            <v>39393</v>
          </cell>
          <cell r="B10624" t="str">
            <v xml:space="preserve">SENSOR DE PRESENCA BIVOLT DE PAREDE SEM FOTOCELULA PARA QUALQUER TIPO DE LAMPADA POTENCIA MAXIMA *1000* W, USO INTERNO                                                                                                                                                                                                                                                                                                                                                                                    </v>
          </cell>
          <cell r="C10624" t="str">
            <v xml:space="preserve">UN    </v>
          </cell>
          <cell r="D10624" t="str">
            <v>23,53</v>
          </cell>
        </row>
        <row r="10625">
          <cell r="A10625">
            <v>39394</v>
          </cell>
          <cell r="B10625" t="str">
            <v xml:space="preserve">SENSOR DE PRESENCA BIVOLT DE TETO COM FOTOCELULA PARA QUALQUER TIPO DE LAMPADA POTENCIA MAXIMA *1000* W, USO INTERNO                                                                                                                                                                                                                                                                                                                                                                                      </v>
          </cell>
          <cell r="C10625" t="str">
            <v xml:space="preserve">UN    </v>
          </cell>
          <cell r="D10625" t="str">
            <v>26,48</v>
          </cell>
        </row>
        <row r="10626">
          <cell r="A10626">
            <v>39395</v>
          </cell>
          <cell r="B10626" t="str">
            <v xml:space="preserve">SENSOR DE PRESENCA BIVOLT DE TETO SEM FOTOCELULA PARA QUALQUER TIPO DE LAMPADA POTENCIA MAXIMA *900* W, USO INTERNO                                                                                                                                                                                                                                                                                                                                                                                       </v>
          </cell>
          <cell r="C10626" t="str">
            <v xml:space="preserve">UN    </v>
          </cell>
          <cell r="D10626" t="str">
            <v>24,62</v>
          </cell>
        </row>
        <row r="10627">
          <cell r="A10627">
            <v>14618</v>
          </cell>
          <cell r="B10627" t="str">
            <v xml:space="preserve">SERRA CIRCULAR DE BANCADA COM MOTOR ELETRICO, POTENCIA DE *1600* W, PARA DISCO DE DIAMETRO DE 10" (250 MM)                                                                                                                                                                                                                                                                                                                                                                                                </v>
          </cell>
          <cell r="C10627" t="str">
            <v xml:space="preserve">UN    </v>
          </cell>
          <cell r="D10627" t="str">
            <v>857,69</v>
          </cell>
        </row>
        <row r="10628">
          <cell r="A10628">
            <v>40269</v>
          </cell>
          <cell r="B10628" t="str">
            <v xml:space="preserve">SERRA CIRCULAR DE BANCADA, MODELO PICA-PAU, DIAMETRO DE 350 MM. CARACTERISTICAS DO MOTOR: TRIFASICO, POTENCIA DE 5 HP, FREQUENCIA DE 60 HZ                                                                                                                                                                                                                                                                                                                                                                </v>
          </cell>
          <cell r="C10628" t="str">
            <v xml:space="preserve">UN    </v>
          </cell>
          <cell r="D10628" t="str">
            <v>3.455,58</v>
          </cell>
        </row>
        <row r="10629">
          <cell r="A10629">
            <v>6110</v>
          </cell>
          <cell r="B10629" t="str">
            <v xml:space="preserve">SERRALHEIRO                                                                                                                                                                                                                                                                                                                                                                                                                                                                                               </v>
          </cell>
          <cell r="C10629" t="str">
            <v xml:space="preserve">H     </v>
          </cell>
          <cell r="D10629" t="str">
            <v>20,39</v>
          </cell>
        </row>
        <row r="10630">
          <cell r="A10630">
            <v>40910</v>
          </cell>
          <cell r="B10630" t="str">
            <v xml:space="preserve">SERRALHEIRO (MENSALISTA)                                                                                                                                                                                                                                                                                                                                                                                                                                                                                  </v>
          </cell>
          <cell r="C10630" t="str">
            <v xml:space="preserve">MES   </v>
          </cell>
          <cell r="D10630" t="str">
            <v>3.583,51</v>
          </cell>
        </row>
        <row r="10631">
          <cell r="A10631">
            <v>6111</v>
          </cell>
          <cell r="B10631" t="str">
            <v xml:space="preserve">SERVENTE DE OBRAS                                                                                                                                                                                                                                                                                                                                                                                                                                                                                         </v>
          </cell>
          <cell r="C10631" t="str">
            <v xml:space="preserve">H     </v>
          </cell>
          <cell r="D10631" t="str">
            <v>14,15</v>
          </cell>
        </row>
        <row r="10632">
          <cell r="A10632">
            <v>41084</v>
          </cell>
          <cell r="B10632" t="str">
            <v xml:space="preserve">SERVENTE DE OBRAS (MENSALISTA)                                                                                                                                                                                                                                                                                                                                                                                                                                                                            </v>
          </cell>
          <cell r="C10632" t="str">
            <v xml:space="preserve">MES   </v>
          </cell>
          <cell r="D10632" t="str">
            <v>2.486,44</v>
          </cell>
        </row>
        <row r="10633">
          <cell r="A10633">
            <v>25950</v>
          </cell>
          <cell r="B10633" t="str">
            <v xml:space="preserve">SERVICO DE BOMBEAMENTO DE CONCRETO COM CONSUMO MINIMO DE 40 M3                                                                                                                                                                                                                                                                                                                                                                                                                                            </v>
          </cell>
          <cell r="C10633" t="str">
            <v xml:space="preserve">M3    </v>
          </cell>
          <cell r="D10633" t="str">
            <v>29,73</v>
          </cell>
        </row>
        <row r="10634">
          <cell r="A10634">
            <v>38637</v>
          </cell>
          <cell r="B10634" t="str">
            <v xml:space="preserve">SIFAO EM METAL CROMADO PARA PIA AMERICANA, 1.1/2 X 1.1/2 "                                                                                                                                                                                                                                                                                                                                                                                                                                                </v>
          </cell>
          <cell r="C10634" t="str">
            <v xml:space="preserve">UN    </v>
          </cell>
          <cell r="D10634" t="str">
            <v>144,22</v>
          </cell>
        </row>
        <row r="10635">
          <cell r="A10635">
            <v>6150</v>
          </cell>
          <cell r="B10635" t="str">
            <v xml:space="preserve">SIFAO EM METAL CROMADO PARA PIA AMERICANA, 1.1/2 X 2 "                                                                                                                                                                                                                                                                                                                                                                                                                                                    </v>
          </cell>
          <cell r="C10635" t="str">
            <v xml:space="preserve">UN    </v>
          </cell>
          <cell r="D10635" t="str">
            <v>145,98</v>
          </cell>
        </row>
        <row r="10636">
          <cell r="A10636">
            <v>6136</v>
          </cell>
          <cell r="B10636" t="str">
            <v xml:space="preserve">SIFAO EM METAL CROMADO PARA PIA OU LAVATORIO, 1 X 1.1/2 "                                                                                                                                                                                                                                                                                                                                                                                                                                                 </v>
          </cell>
          <cell r="C10636" t="str">
            <v xml:space="preserve">UN    </v>
          </cell>
          <cell r="D10636" t="str">
            <v>114,75</v>
          </cell>
        </row>
        <row r="10637">
          <cell r="A10637">
            <v>38638</v>
          </cell>
          <cell r="B10637" t="str">
            <v xml:space="preserve">SIFAO EM METAL CROMADO PARA TANQUE, 1.1/4 X 1.1/2 "                                                                                                                                                                                                                                                                                                                                                                                                                                                       </v>
          </cell>
          <cell r="C10637" t="str">
            <v xml:space="preserve">UN    </v>
          </cell>
          <cell r="D10637" t="str">
            <v>121,52</v>
          </cell>
        </row>
        <row r="10638">
          <cell r="A10638">
            <v>20262</v>
          </cell>
          <cell r="B10638" t="str">
            <v xml:space="preserve">SIFAO PLASTICO EXTENSIVEL UNIVERSAL, TIPO COPO                                                                                                                                                                                                                                                                                                                                                                                                                                                            </v>
          </cell>
          <cell r="C10638" t="str">
            <v xml:space="preserve">UN    </v>
          </cell>
          <cell r="D10638" t="str">
            <v>11,17</v>
          </cell>
        </row>
        <row r="10639">
          <cell r="A10639">
            <v>6148</v>
          </cell>
          <cell r="B10639" t="str">
            <v xml:space="preserve">SIFAO PLASTICO FLEXIVEL SAIDA VERTICAL PARA COLUNA LAVATORIO, 1 X 1.1/2 "                                                                                                                                                                                                                                                                                                                                                                                                                                 </v>
          </cell>
          <cell r="C10639" t="str">
            <v xml:space="preserve">UN    </v>
          </cell>
          <cell r="D10639" t="str">
            <v>8,90</v>
          </cell>
        </row>
        <row r="10640">
          <cell r="A10640">
            <v>6145</v>
          </cell>
          <cell r="B10640" t="str">
            <v xml:space="preserve">SIFAO PLASTICO TIPO COPO PARA PIA AMERICANA 1.1/2 X 1.1/2 "                                                                                                                                                                                                                                                                                                                                                                                                                                               </v>
          </cell>
          <cell r="C10640" t="str">
            <v xml:space="preserve">UN    </v>
          </cell>
          <cell r="D10640" t="str">
            <v>15,95</v>
          </cell>
        </row>
        <row r="10641">
          <cell r="A10641">
            <v>6149</v>
          </cell>
          <cell r="B10641" t="str">
            <v xml:space="preserve">SIFAO PLASTICO TIPO COPO PARA PIA OU LAVATORIO, 1 X 1.1/2 "                                                                                                                                                                                                                                                                                                                                                                                                                                               </v>
          </cell>
          <cell r="C10641" t="str">
            <v xml:space="preserve">UN    </v>
          </cell>
          <cell r="D10641" t="str">
            <v>15,05</v>
          </cell>
        </row>
        <row r="10642">
          <cell r="A10642">
            <v>6146</v>
          </cell>
          <cell r="B10642" t="str">
            <v xml:space="preserve">SIFAO PLASTICO TIPO COPO PARA TANQUE, 1.1/4 X 1.1/2 "                                                                                                                                                                                                                                                                                                                                                                                                                                                     </v>
          </cell>
          <cell r="C10642" t="str">
            <v xml:space="preserve">UN    </v>
          </cell>
          <cell r="D10642" t="str">
            <v>15,98</v>
          </cell>
        </row>
        <row r="10643">
          <cell r="A10643">
            <v>26026</v>
          </cell>
          <cell r="B10643" t="str">
            <v xml:space="preserve">SILICA ATIVA PARA ADICAO EM CONCRETO E ARGAMASSA                                                                                                                                                                                                                                                                                                                                                                                                                                                          </v>
          </cell>
          <cell r="C10643" t="str">
            <v xml:space="preserve">KG    </v>
          </cell>
          <cell r="D10643" t="str">
            <v>2,70</v>
          </cell>
        </row>
        <row r="10644">
          <cell r="A10644">
            <v>39961</v>
          </cell>
          <cell r="B10644" t="str">
            <v xml:space="preserve">SILICONE ACETICO USO GERAL INCOLOR 280 G                                                                                                                                                                                                                                                                                                                                                                                                                                                                  </v>
          </cell>
          <cell r="C10644" t="str">
            <v xml:space="preserve">UN    </v>
          </cell>
          <cell r="D10644" t="str">
            <v>11,83</v>
          </cell>
        </row>
        <row r="10645">
          <cell r="A10645">
            <v>42433</v>
          </cell>
          <cell r="B10645" t="str">
            <v xml:space="preserve">SIMULADOR DE CAMINHADA TRIPLO, EM TUBO DE ACO CARBONO, PINTURA NO PROCESSO ELETROSTATICO - EQUIPAMENTO DE GINASTICA PARA ACADEMIA AO AR LIVRE / ACADEMIA DA TERCEIRA IDADE - ATI                                                                                                                                                                                                                                                                                                                          </v>
          </cell>
          <cell r="C10645" t="str">
            <v xml:space="preserve">UN    </v>
          </cell>
          <cell r="D10645" t="str">
            <v>2.720,40</v>
          </cell>
        </row>
        <row r="10646">
          <cell r="A10646">
            <v>42434</v>
          </cell>
          <cell r="B10646" t="str">
            <v xml:space="preserve">SIMULADOR DE CAVALGADA TRIPLO, EM TUBO DE ACO CARBONO, PINTURA NO PROCESSO ELETROSTATICO - EQUIPAMENTO DE GINASTICA PARA ACADEMIA AO AR LIVRE / ACADEMIA DA TERCEIRA IDADE - ATI                                                                                                                                                                                                                                                                                                                          </v>
          </cell>
          <cell r="C10646" t="str">
            <v xml:space="preserve">UN    </v>
          </cell>
          <cell r="D10646" t="str">
            <v>2.939,79</v>
          </cell>
        </row>
        <row r="10647">
          <cell r="A10647">
            <v>42435</v>
          </cell>
          <cell r="B10647" t="str">
            <v xml:space="preserve">SIMULADOR DE REMO INDIVIDUAL, EM TUBO DE ACO CARBONO, PINTURA NO PROCESSO ELETROSTATICO - EQUIPAMENTO DE GINASTICA PARA ACADEMIA AO AR LIVRE / ACADEMIA DA TERCEIRA IDADE - ATI                                                                                                                                                                                                                                                                                                                           </v>
          </cell>
          <cell r="C10647" t="str">
            <v xml:space="preserve">UN    </v>
          </cell>
          <cell r="D10647" t="str">
            <v>1.465,96</v>
          </cell>
        </row>
        <row r="10648">
          <cell r="A10648">
            <v>38061</v>
          </cell>
          <cell r="B10648" t="str">
            <v xml:space="preserve">SINALIZADOR NOTURNO SIMPLES PARA PARA-RAIOS, SEM RELE FOTOELETRICO                                                                                                                                                                                                                                                                                                                                                                                                                                        </v>
          </cell>
          <cell r="C10648" t="str">
            <v xml:space="preserve">UN    </v>
          </cell>
          <cell r="D10648" t="str">
            <v>48,62</v>
          </cell>
        </row>
        <row r="10649">
          <cell r="A10649">
            <v>20250</v>
          </cell>
          <cell r="B10649" t="str">
            <v xml:space="preserve">SISAL EM FIBRA                                                                                                                                                                                                                                                                                                                                                                                                                                                                                            </v>
          </cell>
          <cell r="C10649" t="str">
            <v xml:space="preserve">KG    </v>
          </cell>
          <cell r="D10649" t="str">
            <v>12,00</v>
          </cell>
        </row>
        <row r="10650">
          <cell r="A10650">
            <v>39965</v>
          </cell>
          <cell r="B10650" t="str">
            <v xml:space="preserve">SISTEMA DE FORMAS MANUSEAVEIS DE ALUMINIO, PARA BLOCO RESID. COM PAREDES DE CONCRETO MOLDADAS IN LOCO, BLOCO COM 4 PAV. E 4 UNIDADES POR PAV., UNIDADE HABITACIONALCOM 48 M2 E 2 QUARTOS; TELHA DE FIBROCIMENTO (COLETADO CAIXA)                                                                                                                                                                                                                                                                          </v>
          </cell>
          <cell r="C10650" t="str">
            <v xml:space="preserve">M2    </v>
          </cell>
          <cell r="D10650" t="str">
            <v>1.562,33</v>
          </cell>
        </row>
        <row r="10651">
          <cell r="A10651">
            <v>39964</v>
          </cell>
          <cell r="B10651" t="str">
            <v xml:space="preserve">SISTEMA DE FORMAS MANUSEAVEIS DE ALUMINIO, PARA EDIF. RESID. UNIFAMILIAR COM PAREDES DE CONCRETO MOLDADAS IN LOCO, UNIDADE HABITACIONAL TERREA COM 38 M2, COM SALA, CIRCULACAO, 2 QUARTOS, BANHEIRO, COZINHA E TANQUE EXTERNO (SEM COBERTURA) (COLETADO CAIXA)                                                                                                                                                                                                                                            </v>
          </cell>
          <cell r="C10651" t="str">
            <v xml:space="preserve">M2    </v>
          </cell>
          <cell r="D10651" t="str">
            <v>1.270,88</v>
          </cell>
        </row>
        <row r="10652">
          <cell r="A10652">
            <v>7</v>
          </cell>
          <cell r="B10652" t="str">
            <v xml:space="preserve">SODA CAUSTICA EM ESCAMAS                                                                                                                                                                                                                                                                                                                                                                                                                                                                                  </v>
          </cell>
          <cell r="C10652" t="str">
            <v xml:space="preserve">KG    </v>
          </cell>
          <cell r="D10652" t="str">
            <v>11,18</v>
          </cell>
        </row>
        <row r="10653">
          <cell r="A10653">
            <v>13388</v>
          </cell>
          <cell r="B10653" t="str">
            <v xml:space="preserve">SOLDA EM BARRA DE ESTANHO-CHUMBO 50/50                                                                                                                                                                                                                                                                                                                                                                                                                                                                    </v>
          </cell>
          <cell r="C10653" t="str">
            <v xml:space="preserve">KG    </v>
          </cell>
          <cell r="D10653" t="str">
            <v>153,24</v>
          </cell>
        </row>
        <row r="10654">
          <cell r="A10654">
            <v>39914</v>
          </cell>
          <cell r="B10654" t="str">
            <v xml:space="preserve">SOLDA EM VARETA FOSCOPER, D = *2,5* MM  X COMPRIMENTO 500 MM                                                                                                                                                                                                                                                                                                                                                                                                                                              </v>
          </cell>
          <cell r="C10654" t="str">
            <v xml:space="preserve">KG    </v>
          </cell>
          <cell r="D10654" t="str">
            <v>161,09</v>
          </cell>
        </row>
        <row r="10655">
          <cell r="A10655">
            <v>12732</v>
          </cell>
          <cell r="B10655" t="str">
            <v xml:space="preserve">SOLDA ESTANHO/COBRE PARA CONEXOES DE COBRE, FIO 2,5 MM, CARRETEL 500 GR (SEM CHUMBO)                                                                                                                                                                                                                                                                                                                                                                                                                      </v>
          </cell>
          <cell r="C10655" t="str">
            <v xml:space="preserve">UN    </v>
          </cell>
          <cell r="D10655" t="str">
            <v>185,88</v>
          </cell>
        </row>
        <row r="10656">
          <cell r="A10656">
            <v>6160</v>
          </cell>
          <cell r="B10656" t="str">
            <v xml:space="preserve">SOLDADOR                                                                                                                                                                                                                                                                                                                                                                                                                                                                                                  </v>
          </cell>
          <cell r="C10656" t="str">
            <v xml:space="preserve">H     </v>
          </cell>
          <cell r="D10656" t="str">
            <v>21,32</v>
          </cell>
        </row>
        <row r="10657">
          <cell r="A10657">
            <v>41087</v>
          </cell>
          <cell r="B10657" t="str">
            <v xml:space="preserve">SOLDADOR (MENSALISTA)                                                                                                                                                                                                                                                                                                                                                                                                                                                                                     </v>
          </cell>
          <cell r="C10657" t="str">
            <v xml:space="preserve">MES   </v>
          </cell>
          <cell r="D10657" t="str">
            <v>3.746,75</v>
          </cell>
        </row>
        <row r="10658">
          <cell r="A10658">
            <v>6166</v>
          </cell>
          <cell r="B10658" t="str">
            <v xml:space="preserve">SOLDADOR ELETRICO (PARA SOLDA A SER TESTADA COM RAIOS "X")                                                                                                                                                                                                                                                                                                                                                                                                                                                </v>
          </cell>
          <cell r="C10658" t="str">
            <v xml:space="preserve">H     </v>
          </cell>
          <cell r="D10658" t="str">
            <v>23,46</v>
          </cell>
        </row>
        <row r="10659">
          <cell r="A10659">
            <v>41088</v>
          </cell>
          <cell r="B10659" t="str">
            <v xml:space="preserve">SOLDADOR ELETRICO (PARA SOLDA A SER TESTADA COM RAIOS "X") (MENSALISTA)                                                                                                                                                                                                                                                                                                                                                                                                                                   </v>
          </cell>
          <cell r="C10659" t="str">
            <v xml:space="preserve">MES   </v>
          </cell>
          <cell r="D10659" t="str">
            <v>4.123,15</v>
          </cell>
        </row>
        <row r="10660">
          <cell r="A10660">
            <v>20232</v>
          </cell>
          <cell r="B10660" t="str">
            <v xml:space="preserve">SOLEIRA EM GRANITO, POLIDO, TIPO ANDORINHA/ QUARTZ/ CASTELO/ CORUMBA OU OUTROS EQUIVALENTES DA REGIAO, L= *15* CM, E=  *2,0* CM                                                                                                                                                                                                                                                                                                                                                                           </v>
          </cell>
          <cell r="C10660" t="str">
            <v xml:space="preserve">M     </v>
          </cell>
          <cell r="D10660" t="str">
            <v>61,10</v>
          </cell>
        </row>
        <row r="10661">
          <cell r="A10661">
            <v>10856</v>
          </cell>
          <cell r="B10661" t="str">
            <v xml:space="preserve">SOLEIRA PRE-MOLDADA EM GRANILITE, MARMORITE OU GRANITINA, L = *15 CM                                                                                                                                                                                                                                                                                                                                                                                                                                      </v>
          </cell>
          <cell r="C10661" t="str">
            <v xml:space="preserve">M     </v>
          </cell>
          <cell r="D10661" t="str">
            <v>76,52</v>
          </cell>
        </row>
        <row r="10662">
          <cell r="A10662">
            <v>4828</v>
          </cell>
          <cell r="B10662" t="str">
            <v xml:space="preserve">SOLEIRA/ PEITORIL EM MARMORE, POLIDO, BRANCO COMUM, L= *15* CM, E=  *2* CM,  CORTE RETO                                                                                                                                                                                                                                                                                                                                                                                                                   </v>
          </cell>
          <cell r="C10662" t="str">
            <v xml:space="preserve">M     </v>
          </cell>
          <cell r="D10662" t="str">
            <v>53,30</v>
          </cell>
        </row>
        <row r="10663">
          <cell r="A10663">
            <v>20249</v>
          </cell>
          <cell r="B10663" t="str">
            <v xml:space="preserve">SOLEIRA/ TABEIRA EM MARMORE, POLIDO, BRANCO COMUM, L= 5 CM, E=  *2,0* CM                                                                                                                                                                                                                                                                                                                                                                                                                                  </v>
          </cell>
          <cell r="C10663" t="str">
            <v xml:space="preserve">M     </v>
          </cell>
          <cell r="D10663" t="str">
            <v>29,19</v>
          </cell>
        </row>
        <row r="10664">
          <cell r="A10664">
            <v>11609</v>
          </cell>
          <cell r="B10664" t="str">
            <v xml:space="preserve">SOLUCAO ASFALTICA ELASTOMERICA PARA IMPRIMACAO, APLICACAO A FRIO                                                                                                                                                                                                                                                                                                                                                                                                                                          </v>
          </cell>
          <cell r="C10664" t="str">
            <v xml:space="preserve">L     </v>
          </cell>
          <cell r="D10664" t="str">
            <v>10,91</v>
          </cell>
        </row>
        <row r="10665">
          <cell r="A10665">
            <v>20083</v>
          </cell>
          <cell r="B10665" t="str">
            <v xml:space="preserve">SOLUCAO LIMPADORA PARA PVC, FRASCO COM 1000 CM3                                                                                                                                                                                                                                                                                                                                                                                                                                                           </v>
          </cell>
          <cell r="C10665" t="str">
            <v xml:space="preserve">UN    </v>
          </cell>
          <cell r="D10665" t="str">
            <v>45,34</v>
          </cell>
        </row>
        <row r="10666">
          <cell r="A10666">
            <v>20082</v>
          </cell>
          <cell r="B10666" t="str">
            <v xml:space="preserve">SOLUCAO LIMPADORA PARA PVC, FRASCO COM 200 CM3                                                                                                                                                                                                                                                                                                                                                                                                                                                            </v>
          </cell>
          <cell r="C10666" t="str">
            <v xml:space="preserve">UN    </v>
          </cell>
          <cell r="D10666" t="str">
            <v>17,66</v>
          </cell>
        </row>
        <row r="10667">
          <cell r="A10667">
            <v>5318</v>
          </cell>
          <cell r="B10667" t="str">
            <v xml:space="preserve">SOLVENTE DILUENTE A BASE DE AGUARRAS                                                                                                                                                                                                                                                                                                                                                                                                                                                                      </v>
          </cell>
          <cell r="C10667" t="str">
            <v xml:space="preserve">L     </v>
          </cell>
          <cell r="D10667" t="str">
            <v>12,01</v>
          </cell>
        </row>
        <row r="10668">
          <cell r="A10668">
            <v>10691</v>
          </cell>
          <cell r="B10668" t="str">
            <v xml:space="preserve">SOLVENTE PARA COLA (PARA LAMINADO MELAMINICO) A BASE DE RESINA SINTETICA                                                                                                                                                                                                                                                                                                                                                                                                                                  </v>
          </cell>
          <cell r="C10668" t="str">
            <v xml:space="preserve">L     </v>
          </cell>
          <cell r="D10668" t="str">
            <v>38,22</v>
          </cell>
        </row>
        <row r="10669">
          <cell r="A10669">
            <v>12295</v>
          </cell>
          <cell r="B10669" t="str">
            <v xml:space="preserve">SOQUETE DE BAQUELITE BASE E27, PARA LAMPADAS                                                                                                                                                                                                                                                                                                                                                                                                                                                              </v>
          </cell>
          <cell r="C10669" t="str">
            <v xml:space="preserve">UN    </v>
          </cell>
          <cell r="D10669" t="str">
            <v>2,19</v>
          </cell>
        </row>
        <row r="10670">
          <cell r="A10670">
            <v>12296</v>
          </cell>
          <cell r="B10670" t="str">
            <v xml:space="preserve">SOQUETE DE PORCELANA BASE E27, FIXO DE TETO, PARA LAMPADAS                                                                                                                                                                                                                                                                                                                                                                                                                                                </v>
          </cell>
          <cell r="C10670" t="str">
            <v xml:space="preserve">UN    </v>
          </cell>
          <cell r="D10670" t="str">
            <v>2,83</v>
          </cell>
        </row>
        <row r="10671">
          <cell r="A10671">
            <v>12294</v>
          </cell>
          <cell r="B10671" t="str">
            <v xml:space="preserve">SOQUETE DE PORCELANA BASE E27, PARA USO AO TEMPO, PARA LAMPADAS                                                                                                                                                                                                                                                                                                                                                                                                                                           </v>
          </cell>
          <cell r="C10671" t="str">
            <v xml:space="preserve">UN    </v>
          </cell>
          <cell r="D10671" t="str">
            <v>6,80</v>
          </cell>
        </row>
        <row r="10672">
          <cell r="A10672">
            <v>14543</v>
          </cell>
          <cell r="B10672" t="str">
            <v xml:space="preserve">SOQUETE DE PVC / TERMOPLASTICO BASE E27, COM CHAVE, PARA LAMPADAS                                                                                                                                                                                                                                                                                                                                                                                                                                         </v>
          </cell>
          <cell r="C10672" t="str">
            <v xml:space="preserve">UN    </v>
          </cell>
          <cell r="D10672" t="str">
            <v>4,85</v>
          </cell>
        </row>
        <row r="10673">
          <cell r="A10673">
            <v>13329</v>
          </cell>
          <cell r="B10673" t="str">
            <v xml:space="preserve">SOQUETE DE PVC / TERMOPLASTICO BASE E27, COM RABICHO, PARA LAMPADAS                                                                                                                                                                                                                                                                                                                                                                                                                                       </v>
          </cell>
          <cell r="C10673" t="str">
            <v xml:space="preserve">UN    </v>
          </cell>
          <cell r="D10673" t="str">
            <v>2,85</v>
          </cell>
        </row>
        <row r="10674">
          <cell r="A10674">
            <v>21044</v>
          </cell>
          <cell r="B10674" t="str">
            <v xml:space="preserve">SPRINKLER TIPO PENDENTE, 68 GRAUS CELSIUS (BULBO VERMELHO), ACABAMENTO CROMADO, 1/2" - 15 MM                                                                                                                                                                                                                                                                                                                                                                                                              </v>
          </cell>
          <cell r="C10674" t="str">
            <v xml:space="preserve">UN    </v>
          </cell>
          <cell r="D10674" t="str">
            <v>32,70</v>
          </cell>
        </row>
        <row r="10675">
          <cell r="A10675">
            <v>21045</v>
          </cell>
          <cell r="B10675" t="str">
            <v xml:space="preserve">SPRINKLER TIPO PENDENTE, 68 GRAUS CELSIUS (BULBO VERMELHO), ACABAMENTO CROMADO, 3/4" - 20 MM                                                                                                                                                                                                                                                                                                                                                                                                              </v>
          </cell>
          <cell r="C10675" t="str">
            <v xml:space="preserve">UN    </v>
          </cell>
          <cell r="D10675" t="str">
            <v>44,79</v>
          </cell>
        </row>
        <row r="10676">
          <cell r="A10676">
            <v>21040</v>
          </cell>
          <cell r="B10676" t="str">
            <v xml:space="preserve">SPRINKLER TIPO PENDENTE, 68 GRAUS CELSIUS (BULBO VERMELHO), ACABAMENTO NATURAL, 1/2" - 15 MM                                                                                                                                                                                                                                                                                                                                                                                                              </v>
          </cell>
          <cell r="C10676" t="str">
            <v xml:space="preserve">UN    </v>
          </cell>
          <cell r="D10676" t="str">
            <v>32,00</v>
          </cell>
        </row>
        <row r="10677">
          <cell r="A10677">
            <v>21041</v>
          </cell>
          <cell r="B10677" t="str">
            <v xml:space="preserve">SPRINKLER TIPO PENDENTE, 68 GRAUS CELSIUS (BULBO VERMELHO), ACABAMENTO NATURAL, 3/4" - 20 MM                                                                                                                                                                                                                                                                                                                                                                                                              </v>
          </cell>
          <cell r="C10677" t="str">
            <v xml:space="preserve">UN    </v>
          </cell>
          <cell r="D10677" t="str">
            <v>38,63</v>
          </cell>
        </row>
        <row r="10678">
          <cell r="A10678">
            <v>21047</v>
          </cell>
          <cell r="B10678" t="str">
            <v xml:space="preserve">SPRINKLER TIPO PENDENTE, 79 GRAUS CELSIUS (BULBO AMARELO), ACABAMENTO CROMADO, 3/4" - 20 MM                                                                                                                                                                                                                                                                                                                                                                                                               </v>
          </cell>
          <cell r="C10678" t="str">
            <v xml:space="preserve">UN    </v>
          </cell>
          <cell r="D10678" t="str">
            <v>48,21</v>
          </cell>
        </row>
        <row r="10679">
          <cell r="A10679">
            <v>21043</v>
          </cell>
          <cell r="B10679" t="str">
            <v xml:space="preserve">SPRINKLER TIPO PENDENTE, 79 GRAUS CELSIUS (BULBO AMARELO), ACABAMENTO NATURAL, 3/4" - 20 MM                                                                                                                                                                                                                                                                                                                                                                                                               </v>
          </cell>
          <cell r="C10679" t="str">
            <v xml:space="preserve">UN    </v>
          </cell>
          <cell r="D10679" t="str">
            <v>46,94</v>
          </cell>
        </row>
        <row r="10680">
          <cell r="A10680">
            <v>21042</v>
          </cell>
          <cell r="B10680" t="str">
            <v xml:space="preserve">SPRINKLER TIPO PENDENTE, 79 GRAUS CELSIUS (BULBO AMARELO,) ACABAMENTO NATURAL OU CROMADO, 1/2" - 15 MM                                                                                                                                                                                                                                                                                                                                                                                                    </v>
          </cell>
          <cell r="C10680" t="str">
            <v xml:space="preserve">UN    </v>
          </cell>
          <cell r="D10680" t="str">
            <v>37,16</v>
          </cell>
        </row>
        <row r="10681">
          <cell r="A10681">
            <v>11895</v>
          </cell>
          <cell r="B10681" t="str">
            <v xml:space="preserve">SUMIDOURO CONCRETO PRE MOLDADO, COMPLETO, PARA 10 CONTRIBUINTES                                                                                                                                                                                                                                                                                                                                                                                                                                           </v>
          </cell>
          <cell r="C10681" t="str">
            <v xml:space="preserve">UN    </v>
          </cell>
          <cell r="D10681" t="str">
            <v>802,15</v>
          </cell>
        </row>
        <row r="10682">
          <cell r="A10682">
            <v>11896</v>
          </cell>
          <cell r="B10682" t="str">
            <v xml:space="preserve">SUMIDOURO CONCRETO PRE MOLDADO, COMPLETO, PARA 100 CONTRIBUINTES                                                                                                                                                                                                                                                                                                                                                                                                                                          </v>
          </cell>
          <cell r="C10682" t="str">
            <v xml:space="preserve">UN    </v>
          </cell>
          <cell r="D10682" t="str">
            <v>4.204,40</v>
          </cell>
        </row>
        <row r="10683">
          <cell r="A10683">
            <v>11897</v>
          </cell>
          <cell r="B10683" t="str">
            <v xml:space="preserve">SUMIDOURO CONCRETO PRE MOLDADO, COMPLETO, PARA 150 CONTRIBUINTES                                                                                                                                                                                                                                                                                                                                                                                                                                          </v>
          </cell>
          <cell r="C10683" t="str">
            <v xml:space="preserve">UN    </v>
          </cell>
          <cell r="D10683" t="str">
            <v>5.486,00</v>
          </cell>
        </row>
        <row r="10684">
          <cell r="A10684">
            <v>11898</v>
          </cell>
          <cell r="B10684" t="str">
            <v xml:space="preserve">SUMIDOURO CONCRETO PRE MOLDADO, COMPLETO, PARA 200 CONTRIBUINTES                                                                                                                                                                                                                                                                                                                                                                                                                                          </v>
          </cell>
          <cell r="C10684" t="str">
            <v xml:space="preserve">UN    </v>
          </cell>
          <cell r="D10684" t="str">
            <v>5.762,61</v>
          </cell>
        </row>
        <row r="10685">
          <cell r="A10685">
            <v>3282</v>
          </cell>
          <cell r="B10685" t="str">
            <v xml:space="preserve">SUMIDOURO CONCRETO PRE MOLDADO, COMPLETO, PARA 5 CONTRIBUINTES                                                                                                                                                                                                                                                                                                                                                                                                                                            </v>
          </cell>
          <cell r="C10685" t="str">
            <v xml:space="preserve">UN    </v>
          </cell>
          <cell r="D10685" t="str">
            <v>583,17</v>
          </cell>
        </row>
        <row r="10686">
          <cell r="A10686">
            <v>11899</v>
          </cell>
          <cell r="B10686" t="str">
            <v xml:space="preserve">SUMIDOURO CONCRETO PRE MOLDADO, COMPLETO, PARA 50 CONTRIBUINTES                                                                                                                                                                                                                                                                                                                                                                                                                                           </v>
          </cell>
          <cell r="C10686" t="str">
            <v xml:space="preserve">UN    </v>
          </cell>
          <cell r="D10686" t="str">
            <v>2.844,42</v>
          </cell>
        </row>
        <row r="10687">
          <cell r="A10687">
            <v>11900</v>
          </cell>
          <cell r="B10687" t="str">
            <v xml:space="preserve">SUMIDOURO CONCRETO PRE MOLDADO, COMPLETO, PARA 75 CONTRIBUINTES                                                                                                                                                                                                                                                                                                                                                                                                                                           </v>
          </cell>
          <cell r="C10687" t="str">
            <v xml:space="preserve">UN    </v>
          </cell>
          <cell r="D10687" t="str">
            <v>3.900,13</v>
          </cell>
        </row>
        <row r="10688">
          <cell r="A10688">
            <v>14149</v>
          </cell>
          <cell r="B10688" t="str">
            <v xml:space="preserve">SUPORTE "Y" PARA FITA PERFURADA                                                                                                                                                                                                                                                                                                                                                                                                                                                                           </v>
          </cell>
          <cell r="C10688" t="str">
            <v xml:space="preserve">CENTO </v>
          </cell>
          <cell r="D10688" t="str">
            <v>179,17</v>
          </cell>
        </row>
        <row r="10689">
          <cell r="A10689">
            <v>38099</v>
          </cell>
          <cell r="B10689" t="str">
            <v xml:space="preserve">SUPORTE DE FIXACAO PARA ESPELHO / PLACA 4" X 2", PARA 3 MODULOS, PARA INSTALACAO DE TOMADAS E INTERRUPTORES (SOMENTE SUPORTE)                                                                                                                                                                                                                                                                                                                                                                             </v>
          </cell>
          <cell r="C10689" t="str">
            <v xml:space="preserve">UN    </v>
          </cell>
          <cell r="D10689" t="str">
            <v>1,20</v>
          </cell>
        </row>
        <row r="10690">
          <cell r="A10690">
            <v>38100</v>
          </cell>
          <cell r="B10690" t="str">
            <v xml:space="preserve">SUPORTE DE FIXACAO PARA ESPELHO / PLACA 4" X 4", PARA 6 MODULOS, PARA INSTALACAO DE TOMADAS E INTERRUPTORES (SOMENTE SUPORTE)                                                                                                                                                                                                                                                                                                                                                                             </v>
          </cell>
          <cell r="C10690" t="str">
            <v xml:space="preserve">UN    </v>
          </cell>
          <cell r="D10690" t="str">
            <v>1,96</v>
          </cell>
        </row>
        <row r="10691">
          <cell r="A10691">
            <v>20061</v>
          </cell>
          <cell r="B10691" t="str">
            <v xml:space="preserve">SUPORTE DE PVC PARA CALHA PLUVIAL, DIAMETRO ENTRE 119 E 170 MM, PARA DRENAGEM PREDIAL                                                                                                                                                                                                                                                                                                                                                                                                                     </v>
          </cell>
          <cell r="C10691" t="str">
            <v xml:space="preserve">UN    </v>
          </cell>
          <cell r="D10691" t="str">
            <v>2,94</v>
          </cell>
        </row>
        <row r="10692">
          <cell r="A10692">
            <v>7576</v>
          </cell>
          <cell r="B10692" t="str">
            <v xml:space="preserve">SUPORTE EM ACO GALVANIZADO PARA TRANSFORMADOR PARA POSTE DUPLO T 185 X 95 MM, CHAPA DE 5/16"                                                                                                                                                                                                                                                                                                                                                                                                              </v>
          </cell>
          <cell r="C10692" t="str">
            <v xml:space="preserve">UN    </v>
          </cell>
          <cell r="D10692" t="str">
            <v>102,68</v>
          </cell>
        </row>
        <row r="10693">
          <cell r="A10693">
            <v>3384</v>
          </cell>
          <cell r="B10693" t="str">
            <v xml:space="preserve">SUPORTE GUIA SIMPLES COM ROLDANA EM POLIPROPILENO PARA CHUMBAR, H = 20 CM                                                                                                                                                                                                                                                                                                                                                                                                                                 </v>
          </cell>
          <cell r="C10693" t="str">
            <v xml:space="preserve">UN    </v>
          </cell>
          <cell r="D10693" t="str">
            <v>5,30</v>
          </cell>
        </row>
        <row r="10694">
          <cell r="A10694">
            <v>7572</v>
          </cell>
          <cell r="B10694" t="str">
            <v xml:space="preserve">SUPORTE ISOLADOR REFORCADO DIAMETRO NOMINAL 5/16", COM ROSCA SOBERBA E BUCHA                                                                                                                                                                                                                                                                                                                                                                                                                              </v>
          </cell>
          <cell r="C10694" t="str">
            <v xml:space="preserve">UN    </v>
          </cell>
          <cell r="D10694" t="str">
            <v>7,77</v>
          </cell>
        </row>
        <row r="10695">
          <cell r="A10695">
            <v>3396</v>
          </cell>
          <cell r="B10695" t="str">
            <v xml:space="preserve">SUPORTE ISOLADOR SIMPLES DIAMETRO NOMINAL 5/16", COM ROSCA SOBERBA E BUCHA                                                                                                                                                                                                                                                                                                                                                                                                                                </v>
          </cell>
          <cell r="C10695" t="str">
            <v xml:space="preserve">UN    </v>
          </cell>
          <cell r="D10695" t="str">
            <v>5,51</v>
          </cell>
        </row>
        <row r="10696">
          <cell r="A10696">
            <v>37590</v>
          </cell>
          <cell r="B10696" t="str">
            <v xml:space="preserve">SUPORTE MAO-FRANCESA EM ACO, ABAS IGUAIS 30 CM, CAPACIDADE MINIMA 60 KG, BRANCO                                                                                                                                                                                                                                                                                                                                                                                                                           </v>
          </cell>
          <cell r="C10696" t="str">
            <v xml:space="preserve">UN    </v>
          </cell>
          <cell r="D10696" t="str">
            <v>24,37</v>
          </cell>
        </row>
        <row r="10697">
          <cell r="A10697">
            <v>37591</v>
          </cell>
          <cell r="B10697" t="str">
            <v xml:space="preserve">SUPORTE MAO-FRANCESA EM ACO, ABAS IGUAIS 40 CM, CAPACIDADE MINIMA 70 KG, BRANCO                                                                                                                                                                                                                                                                                                                                                                                                                           </v>
          </cell>
          <cell r="C10697" t="str">
            <v xml:space="preserve">UN    </v>
          </cell>
          <cell r="D10697" t="str">
            <v>33,91</v>
          </cell>
        </row>
        <row r="10698">
          <cell r="A10698">
            <v>12626</v>
          </cell>
          <cell r="B10698" t="str">
            <v xml:space="preserve">SUPORTE METALICO PARA CALHA PLUVIAL,  ZINCADO, DOBRADO, DIAMETRO ENTRE 119 E 170 MM, PARA DRENAGEM PREDIAL                                                                                                                                                                                                                                                                                                                                                                                                </v>
          </cell>
          <cell r="C10698" t="str">
            <v xml:space="preserve">UN    </v>
          </cell>
          <cell r="D10698" t="str">
            <v>14,10</v>
          </cell>
        </row>
        <row r="10699">
          <cell r="A10699">
            <v>11033</v>
          </cell>
          <cell r="B10699" t="str">
            <v xml:space="preserve">SUPORTE PARA CALHA DE 150 MM EM FERRO GALVANIZADO                                                                                                                                                                                                                                                                                                                                                                                                                                                         </v>
          </cell>
          <cell r="C10699" t="str">
            <v xml:space="preserve">UN    </v>
          </cell>
          <cell r="D10699" t="str">
            <v>6,18</v>
          </cell>
        </row>
        <row r="10700">
          <cell r="A10700">
            <v>390</v>
          </cell>
          <cell r="B10700" t="str">
            <v xml:space="preserve">SUPORTE PARA TUBO DIAMETRO NOMINAL 2", COM ROSCA MECANICA                                                                                                                                                                                                                                                                                                                                                                                                                                                 </v>
          </cell>
          <cell r="C10700" t="str">
            <v xml:space="preserve">UN    </v>
          </cell>
          <cell r="D10700" t="str">
            <v>11,06</v>
          </cell>
        </row>
        <row r="10701">
          <cell r="A10701">
            <v>42436</v>
          </cell>
          <cell r="B10701" t="str">
            <v xml:space="preserve">SURF DUPLO, EM TUBO DE ACO CARBONO, PINTURA NO PROCESSO ELETROSTATICO - EQUIPAMENTO DE GINASTICA PARA ACADEMIA AO AR LIVRE / ACADEMIA DA TERCEIRA IDADE - ATI                                                                                                                                                                                                                                                                                                                                             </v>
          </cell>
          <cell r="C10701" t="str">
            <v xml:space="preserve">UN    </v>
          </cell>
          <cell r="D10701" t="str">
            <v>1.534,45</v>
          </cell>
        </row>
        <row r="10702">
          <cell r="A10702">
            <v>6178</v>
          </cell>
          <cell r="B10702" t="str">
            <v xml:space="preserve">TABUA DE  MADEIRA PARA PISO, CUMARU/IPE CHAMPANHE OU EQUIVALENTE DA REGIAO, ENCAIXE MACHO/FEMEA, *10 X 2* CM                                                                                                                                                                                                                                                                                                                                                                                              </v>
          </cell>
          <cell r="C10702" t="str">
            <v xml:space="preserve">M2    </v>
          </cell>
          <cell r="D10702" t="str">
            <v>170,95</v>
          </cell>
        </row>
        <row r="10703">
          <cell r="A10703">
            <v>6180</v>
          </cell>
          <cell r="B10703" t="str">
            <v xml:space="preserve">TABUA DE  MADEIRA PARA PISO, CUMARU/IPE CHAMPANHE OU EQUIVALENTE DA REGIAO, ENCAIXE MACHO/FEMEA, *15 X 2* CM                                                                                                                                                                                                                                                                                                                                                                                              </v>
          </cell>
          <cell r="C10703" t="str">
            <v xml:space="preserve">M2    </v>
          </cell>
          <cell r="D10703" t="str">
            <v>184,50</v>
          </cell>
        </row>
        <row r="10704">
          <cell r="A10704">
            <v>6182</v>
          </cell>
          <cell r="B10704" t="str">
            <v xml:space="preserve">TABUA DE  MADEIRA PARA PISO, IPE (CERNE) OU EQUIVALENTE DA REGIAO, ENCAIXE MACHO/FEMEA, *20 X 2* CM                                                                                                                                                                                                                                                                                                                                                                                                       </v>
          </cell>
          <cell r="C10704" t="str">
            <v xml:space="preserve">M2    </v>
          </cell>
          <cell r="D10704" t="str">
            <v>229,01</v>
          </cell>
        </row>
        <row r="10705">
          <cell r="A10705">
            <v>3993</v>
          </cell>
          <cell r="B10705" t="str">
            <v xml:space="preserve">TABUA DE MADEIRA APARELHADA *2,5 X 15* CM, MACARANDUBA, ANGELIM OU EQUIVALENTE DA REGIAO                                                                                                                                                                                                                                                                                                                                                                                                                  </v>
          </cell>
          <cell r="C10705" t="str">
            <v xml:space="preserve">M2    </v>
          </cell>
          <cell r="D10705" t="str">
            <v>79,14</v>
          </cell>
        </row>
        <row r="10706">
          <cell r="A10706">
            <v>3990</v>
          </cell>
          <cell r="B10706" t="str">
            <v xml:space="preserve">TABUA DE MADEIRA APARELHADA *2,5 X 25* CM, MACARANDUBA, ANGELIM OU EQUIVALENTE DA REGIAO                                                                                                                                                                                                                                                                                                                                                                                                                  </v>
          </cell>
          <cell r="C10706" t="str">
            <v xml:space="preserve">M     </v>
          </cell>
          <cell r="D10706" t="str">
            <v>17,49</v>
          </cell>
        </row>
        <row r="10707">
          <cell r="A10707">
            <v>3992</v>
          </cell>
          <cell r="B10707" t="str">
            <v xml:space="preserve">TABUA DE MADEIRA APARELHADA *2,5 X 30* CM, MACARANDUBA, ANGELIM OU EQUIVALENTE DA REGIAO                                                                                                                                                                                                                                                                                                                                                                                                                  </v>
          </cell>
          <cell r="C10707" t="str">
            <v xml:space="preserve">M     </v>
          </cell>
          <cell r="D10707" t="str">
            <v>21,47</v>
          </cell>
        </row>
        <row r="10708">
          <cell r="A10708">
            <v>4509</v>
          </cell>
          <cell r="B10708" t="str">
            <v xml:space="preserve">TABUA DE MADEIRA NAO APARELHADA *2,5 X 10 CM (1 X 4 ") PINUS, MISTA OU EQUIVALENTE DA REGIAO                                                                                                                                                                                                                                                                                                                                                                                                              </v>
          </cell>
          <cell r="C10708" t="str">
            <v xml:space="preserve">M     </v>
          </cell>
          <cell r="D10708" t="str">
            <v>2,18</v>
          </cell>
        </row>
        <row r="10709">
          <cell r="A10709">
            <v>6194</v>
          </cell>
          <cell r="B10709" t="str">
            <v xml:space="preserve">TABUA DE MADEIRA NAO APARELHADA *2,5 X 15 CM (1 X 6 ") PINUS, MISTA OU EQUIVALENTE DA REGIAO                                                                                                                                                                                                                                                                                                                                                                                                              </v>
          </cell>
          <cell r="C10709" t="str">
            <v xml:space="preserve">M     </v>
          </cell>
          <cell r="D10709" t="str">
            <v>2,97</v>
          </cell>
        </row>
        <row r="10710">
          <cell r="A10710">
            <v>6193</v>
          </cell>
          <cell r="B10710" t="str">
            <v xml:space="preserve">TABUA DE MADEIRA NAO APARELHADA *2,5 X 20* CM, CEDRINHO OU EQUIVALENTE DA REGIAO                                                                                                                                                                                                                                                                                                                                                                                                                          </v>
          </cell>
          <cell r="C10710" t="str">
            <v xml:space="preserve">M     </v>
          </cell>
          <cell r="D10710" t="str">
            <v>8,33</v>
          </cell>
        </row>
        <row r="10711">
          <cell r="A10711">
            <v>10567</v>
          </cell>
          <cell r="B10711" t="str">
            <v xml:space="preserve">TABUA DE MADEIRA NAO APARELHADA *2,5 X 23* CM (1 x 9 ") PINUS, MISTA OU EQUIVALENTE DA REGIAO                                                                                                                                                                                                                                                                                                                                                                                                             </v>
          </cell>
          <cell r="C10711" t="str">
            <v xml:space="preserve">M     </v>
          </cell>
          <cell r="D10711" t="str">
            <v>4,91</v>
          </cell>
        </row>
        <row r="10712">
          <cell r="A10712">
            <v>6188</v>
          </cell>
          <cell r="B10712" t="str">
            <v xml:space="preserve">TABUA DE MADEIRA NAO APARELHADA *2,5 X 30 CM (1 X 12 ") PINUS, MISTA OU EQUIVALENTE DA REGIAO                                                                                                                                                                                                                                                                                                                                                                                                             </v>
          </cell>
          <cell r="C10712" t="str">
            <v xml:space="preserve">M2    </v>
          </cell>
          <cell r="D10712" t="str">
            <v>26,86</v>
          </cell>
        </row>
        <row r="10713">
          <cell r="A10713">
            <v>6212</v>
          </cell>
          <cell r="B10713" t="str">
            <v xml:space="preserve">TABUA DE MADEIRA NAO APARELHADA *2,5 X 30 CM (1 X 12 ") PINUS, MISTA OU EQUIVALENTE DA REGIAO                                                                                                                                                                                                                                                                                                                                                                                                             </v>
          </cell>
          <cell r="C10713" t="str">
            <v xml:space="preserve">M     </v>
          </cell>
          <cell r="D10713" t="str">
            <v>8,06</v>
          </cell>
        </row>
        <row r="10714">
          <cell r="A10714">
            <v>6189</v>
          </cell>
          <cell r="B10714" t="str">
            <v xml:space="preserve">TABUA DE MADEIRA NAO APARELHADA *2,5 X 30* CM, CEDRINHO OU EQUIVALENTE DA REGIAO                                                                                                                                                                                                                                                                                                                                                                                                                          </v>
          </cell>
          <cell r="C10714" t="str">
            <v xml:space="preserve">M     </v>
          </cell>
          <cell r="D10714" t="str">
            <v>12,18</v>
          </cell>
        </row>
        <row r="10715">
          <cell r="A10715">
            <v>6214</v>
          </cell>
          <cell r="B10715" t="str">
            <v xml:space="preserve">TACO DE MADEIRA PARA PISO, IPE (CERNE) OU EQUIVALENTE DA REGIAO, 7 X 42 CM, E = 2 CM                                                                                                                                                                                                                                                                                                                                                                                                                      </v>
          </cell>
          <cell r="C10715" t="str">
            <v xml:space="preserve">M2    </v>
          </cell>
          <cell r="D10715" t="str">
            <v>107,08</v>
          </cell>
        </row>
        <row r="10716">
          <cell r="A10716">
            <v>36153</v>
          </cell>
          <cell r="B10716" t="str">
            <v xml:space="preserve">TALABARTE DE SEGURANCA, 2 MOSQUETOES TRAVA DUPLA *53* MM DE ABERTURA, COM ABSORVEDOR DE ENERGIA                                                                                                                                                                                                                                                                                                                                                                                                           </v>
          </cell>
          <cell r="C10716" t="str">
            <v xml:space="preserve">UN    </v>
          </cell>
          <cell r="D10716" t="str">
            <v>160,50</v>
          </cell>
        </row>
        <row r="10717">
          <cell r="A10717">
            <v>10740</v>
          </cell>
          <cell r="B10717" t="str">
            <v xml:space="preserve">TALHA ELETRICA 3 T, VELOCIDADE  2,1 M / MIN, POTENCIA 1,3 KW                                                                                                                                                                                                                                                                                                                                                                                                                                              </v>
          </cell>
          <cell r="C10717" t="str">
            <v xml:space="preserve">UN    </v>
          </cell>
          <cell r="D10717" t="str">
            <v>9.618,21</v>
          </cell>
        </row>
        <row r="10718">
          <cell r="A10718">
            <v>13914</v>
          </cell>
          <cell r="B10718" t="str">
            <v xml:space="preserve">TALHA MANUAL DE CORRENTE, CAPACIDADE DE 1 T COM ELEVACAO DE 3 M                                                                                                                                                                                                                                                                                                                                                                                                                                           </v>
          </cell>
          <cell r="C10718" t="str">
            <v xml:space="preserve">UN    </v>
          </cell>
          <cell r="D10718" t="str">
            <v>695,91</v>
          </cell>
        </row>
        <row r="10719">
          <cell r="A10719">
            <v>10742</v>
          </cell>
          <cell r="B10719" t="str">
            <v xml:space="preserve">TALHA MANUAL DE CORRENTE, CAPACIDADE DE 2 T COM ELEVACAO DE 3 M                                                                                                                                                                                                                                                                                                                                                                                                                                           </v>
          </cell>
          <cell r="C10719" t="str">
            <v xml:space="preserve">UN    </v>
          </cell>
          <cell r="D10719" t="str">
            <v>1.015,00</v>
          </cell>
        </row>
        <row r="10720">
          <cell r="A10720">
            <v>38465</v>
          </cell>
          <cell r="B10720" t="str">
            <v xml:space="preserve">TALHADEIRA COM PUNHO DE PROTECAO *20 X 250* MM                                                                                                                                                                                                                                                                                                                                                                                                                                                            </v>
          </cell>
          <cell r="C10720" t="str">
            <v xml:space="preserve">UN    </v>
          </cell>
          <cell r="D10720" t="str">
            <v>29,74</v>
          </cell>
        </row>
        <row r="10721">
          <cell r="A10721">
            <v>7543</v>
          </cell>
          <cell r="B10721" t="str">
            <v xml:space="preserve">TAMPA CEGA EM PVC PARA CONDULETE 4 X 2"                                                                                                                                                                                                                                                                                                                                                                                                                                                                   </v>
          </cell>
          <cell r="C10721" t="str">
            <v xml:space="preserve">UN    </v>
          </cell>
          <cell r="D10721" t="str">
            <v>4,49</v>
          </cell>
        </row>
        <row r="10722">
          <cell r="A10722">
            <v>13255</v>
          </cell>
          <cell r="B10722" t="str">
            <v xml:space="preserve">TAMPA DE CONCRETO PARA PV OU CAIXA DE INSPECAO, DIMENSOES 600 X 600 X 50 MM                                                                                                                                                                                                                                                                                                                                                                                                                               </v>
          </cell>
          <cell r="C10722" t="str">
            <v xml:space="preserve">UN    </v>
          </cell>
          <cell r="D10722" t="str">
            <v>37,98</v>
          </cell>
        </row>
        <row r="10723">
          <cell r="A10723">
            <v>39352</v>
          </cell>
          <cell r="B10723" t="str">
            <v xml:space="preserve">TAMPA PARA CONDULETE, EM PVC, PARA TOMADA HEXAGONAL                                                                                                                                                                                                                                                                                                                                                                                                                                                       </v>
          </cell>
          <cell r="C10723" t="str">
            <v xml:space="preserve">UN    </v>
          </cell>
          <cell r="D10723" t="str">
            <v>2,77</v>
          </cell>
        </row>
        <row r="10724">
          <cell r="A10724">
            <v>39346</v>
          </cell>
          <cell r="B10724" t="str">
            <v xml:space="preserve">TAMPA PARA CONDULETE, EM PVC, PARA 1 INTERRUPTOR                                                                                                                                                                                                                                                                                                                                                                                                                                                          </v>
          </cell>
          <cell r="C10724" t="str">
            <v xml:space="preserve">UN    </v>
          </cell>
          <cell r="D10724" t="str">
            <v>2,77</v>
          </cell>
        </row>
        <row r="10725">
          <cell r="A10725">
            <v>39350</v>
          </cell>
          <cell r="B10725" t="str">
            <v xml:space="preserve">TAMPA PARA CONDULETE, EM PVC, PARA 1 MODULO RJ                                                                                                                                                                                                                                                                                                                                                                                                                                                            </v>
          </cell>
          <cell r="C10725" t="str">
            <v xml:space="preserve">UN    </v>
          </cell>
          <cell r="D10725" t="str">
            <v>2,98</v>
          </cell>
        </row>
        <row r="10726">
          <cell r="A10726">
            <v>39351</v>
          </cell>
          <cell r="B10726" t="str">
            <v xml:space="preserve">TAMPA PARA CONDULETE, EM PVC, PARA 2 MODULOS RJ                                                                                                                                                                                                                                                                                                                                                                                                                                                           </v>
          </cell>
          <cell r="C10726" t="str">
            <v xml:space="preserve">UN    </v>
          </cell>
          <cell r="D10726" t="str">
            <v>3,45</v>
          </cell>
        </row>
        <row r="10727">
          <cell r="A10727">
            <v>38952</v>
          </cell>
          <cell r="B10727" t="str">
            <v xml:space="preserve">TAMPAO / CAP, ROSCA FEMEA, METALICO, PARA TUBO PEX, DN 1/2"                                                                                                                                                                                                                                                                                                                                                                                                                                               </v>
          </cell>
          <cell r="C10727" t="str">
            <v xml:space="preserve">UN    </v>
          </cell>
          <cell r="D10727" t="str">
            <v>2,82</v>
          </cell>
        </row>
        <row r="10728">
          <cell r="A10728">
            <v>38953</v>
          </cell>
          <cell r="B10728" t="str">
            <v xml:space="preserve">TAMPAO / CAP, ROSCA FEMEA, METALICO, PARA TUBO PEX, DN 3/4"                                                                                                                                                                                                                                                                                                                                                                                                                                               </v>
          </cell>
          <cell r="C10728" t="str">
            <v xml:space="preserve">UN    </v>
          </cell>
          <cell r="D10728" t="str">
            <v>4,44</v>
          </cell>
        </row>
        <row r="10729">
          <cell r="A10729">
            <v>38835</v>
          </cell>
          <cell r="B10729" t="str">
            <v xml:space="preserve">TAMPAO / CAP, ROSCA MACHO, PARA TUBO PEX, DN 1/2"                                                                                                                                                                                                                                                                                                                                                                                                                                                         </v>
          </cell>
          <cell r="C10729" t="str">
            <v xml:space="preserve">UN    </v>
          </cell>
          <cell r="D10729" t="str">
            <v>3,99</v>
          </cell>
        </row>
        <row r="10730">
          <cell r="A10730">
            <v>38837</v>
          </cell>
          <cell r="B10730" t="str">
            <v xml:space="preserve">TAMPAO / CAP, ROSCA MACHO, PARA TUBO PEX, DN 1"                                                                                                                                                                                                                                                                                                                                                                                                                                                           </v>
          </cell>
          <cell r="C10730" t="str">
            <v xml:space="preserve">UN    </v>
          </cell>
          <cell r="D10730" t="str">
            <v>10,39</v>
          </cell>
        </row>
        <row r="10731">
          <cell r="A10731">
            <v>38836</v>
          </cell>
          <cell r="B10731" t="str">
            <v xml:space="preserve">TAMPAO / CAP, ROSCA MACHO, PARA TUBO PEX, DN 3/4"                                                                                                                                                                                                                                                                                                                                                                                                                                                         </v>
          </cell>
          <cell r="C10731" t="str">
            <v xml:space="preserve">UN    </v>
          </cell>
          <cell r="D10731" t="str">
            <v>5,75</v>
          </cell>
        </row>
        <row r="10732">
          <cell r="A10732">
            <v>2666</v>
          </cell>
          <cell r="B10732" t="str">
            <v xml:space="preserve">TAMPAO / TERMINAL / PLUG, D = 1 1/4" , PARA DUTO CORRUGADO PEAD (CABEAMENTO SUBTERRANEO)                                                                                                                                                                                                                                                                                                                                                                                                                  </v>
          </cell>
          <cell r="C10732" t="str">
            <v xml:space="preserve">UN    </v>
          </cell>
          <cell r="D10732" t="str">
            <v>5,42</v>
          </cell>
        </row>
        <row r="10733">
          <cell r="A10733">
            <v>2668</v>
          </cell>
          <cell r="B10733" t="str">
            <v xml:space="preserve">TAMPAO / TERMINAL / PLUG, D = 2" , PARA DUTO CORRUGADO PEAD (CABEAMENTO SUBTERRANEO)                                                                                                                                                                                                                                                                                                                                                                                                                      </v>
          </cell>
          <cell r="C10733" t="str">
            <v xml:space="preserve">UN    </v>
          </cell>
          <cell r="D10733" t="str">
            <v>6,19</v>
          </cell>
        </row>
        <row r="10734">
          <cell r="A10734">
            <v>2664</v>
          </cell>
          <cell r="B10734" t="str">
            <v xml:space="preserve">TAMPAO / TERMINAL / PLUG, D = 3" , PARA DUTO CORRUGADO PEAD (CABEAMENTO SUBTERRANEO)                                                                                                                                                                                                                                                                                                                                                                                                                      </v>
          </cell>
          <cell r="C10734" t="str">
            <v xml:space="preserve">UN    </v>
          </cell>
          <cell r="D10734" t="str">
            <v>9,13</v>
          </cell>
        </row>
        <row r="10735">
          <cell r="A10735">
            <v>2662</v>
          </cell>
          <cell r="B10735" t="str">
            <v xml:space="preserve">TAMPAO / TERMINAL / PLUG, D = 4" , PARA DUTO CORRUGADO PEAD (CABEAMENTO SUBTERRANEO)                                                                                                                                                                                                                                                                                                                                                                                                                      </v>
          </cell>
          <cell r="C10735" t="str">
            <v xml:space="preserve">UN    </v>
          </cell>
          <cell r="D10735" t="str">
            <v>11,20</v>
          </cell>
        </row>
        <row r="10736">
          <cell r="A10736">
            <v>20964</v>
          </cell>
          <cell r="B10736" t="str">
            <v xml:space="preserve">TAMPAO COM CORRENTE, EM LATAO, ENGATE RAPIDO 1 1/2", PARA INSTALACAO PREDIAL DE COMBATE A INCENDIO                                                                                                                                                                                                                                                                                                                                                                                                        </v>
          </cell>
          <cell r="C10736" t="str">
            <v xml:space="preserve">UN    </v>
          </cell>
          <cell r="D10736" t="str">
            <v>76,92</v>
          </cell>
        </row>
        <row r="10737">
          <cell r="A10737">
            <v>10905</v>
          </cell>
          <cell r="B10737" t="str">
            <v xml:space="preserve">TAMPAO COM CORRENTE, EM LATAO, ENGATE RAPIDO 2 1/2", PARA INSTALACAO PREDIAL DE COMBATE A INCENDIO                                                                                                                                                                                                                                                                                                                                                                                                        </v>
          </cell>
          <cell r="C10737" t="str">
            <v xml:space="preserve">UN    </v>
          </cell>
          <cell r="D10737" t="str">
            <v>103,19</v>
          </cell>
        </row>
        <row r="10738">
          <cell r="A10738">
            <v>42703</v>
          </cell>
          <cell r="B10738" t="str">
            <v xml:space="preserve">TAMPAO COMPLETO PARA TIL, EM PVC, OCRE, DN 100 MM, PARA REDE COLETORA DE ESGOTO                                                                                                                                                                                                                                                                                                                                                                                                                           </v>
          </cell>
          <cell r="C10738" t="str">
            <v xml:space="preserve">UN    </v>
          </cell>
          <cell r="D10738" t="str">
            <v>55,55</v>
          </cell>
        </row>
        <row r="10739">
          <cell r="A10739">
            <v>42704</v>
          </cell>
          <cell r="B10739" t="str">
            <v xml:space="preserve">TAMPAO COMPLETO PARA TIL, EM PVC, OCRE, DN 150 MM, PARA REDE COLETORA DE ESGOTO                                                                                                                                                                                                                                                                                                                                                                                                                           </v>
          </cell>
          <cell r="C10739" t="str">
            <v xml:space="preserve">UN    </v>
          </cell>
          <cell r="D10739" t="str">
            <v>85,29</v>
          </cell>
        </row>
        <row r="10740">
          <cell r="A10740">
            <v>42705</v>
          </cell>
          <cell r="B10740" t="str">
            <v xml:space="preserve">TAMPAO COMPLETO PARA TIL, EM PVC, OCRE, DN 200 MM, PARA REDE COLETORA DE ESGOTO                                                                                                                                                                                                                                                                                                                                                                                                                           </v>
          </cell>
          <cell r="C10740" t="str">
            <v xml:space="preserve">UN    </v>
          </cell>
          <cell r="D10740" t="str">
            <v>108,82</v>
          </cell>
        </row>
        <row r="10741">
          <cell r="A10741">
            <v>42706</v>
          </cell>
          <cell r="B10741" t="str">
            <v xml:space="preserve">TAMPAO COMPLETO PARA TIL, EM PVC, OCRE, DN 250 MM, PARA REDE COLETORA DE ESGOTO                                                                                                                                                                                                                                                                                                                                                                                                                           </v>
          </cell>
          <cell r="C10741" t="str">
            <v xml:space="preserve">UN    </v>
          </cell>
          <cell r="D10741" t="str">
            <v>134,77</v>
          </cell>
        </row>
        <row r="10742">
          <cell r="A10742">
            <v>11289</v>
          </cell>
          <cell r="B10742" t="str">
            <v xml:space="preserve">TAMPAO FOFO ARTICULADO P/ REGISTRO, CLASSE A15 CARGA MAX 1,5 T, *200 X 200* MM                                                                                                                                                                                                                                                                                                                                                                                                                            </v>
          </cell>
          <cell r="C10742" t="str">
            <v xml:space="preserve">UN    </v>
          </cell>
          <cell r="D10742" t="str">
            <v>57,30</v>
          </cell>
        </row>
        <row r="10743">
          <cell r="A10743">
            <v>11241</v>
          </cell>
          <cell r="B10743" t="str">
            <v xml:space="preserve">TAMPAO FOFO ARTICULADO P/ REGISTRO, CLASSE A15 CARGA MAXIMA 1,5 T, *400 X 400* MM                                                                                                                                                                                                                                                                                                                                                                                                                         </v>
          </cell>
          <cell r="C10743" t="str">
            <v xml:space="preserve">UN    </v>
          </cell>
          <cell r="D10743" t="str">
            <v>143,25</v>
          </cell>
        </row>
        <row r="10744">
          <cell r="A10744">
            <v>11301</v>
          </cell>
          <cell r="B10744" t="str">
            <v xml:space="preserve">TAMPAO FOFO ARTICULADO, CLASSE B125 CARGA MAX 12,5 T, REDONDO TAMPA 600 MM, REDE PLUVIAL/ESGOTO                                                                                                                                                                                                                                                                                                                                                                                                           </v>
          </cell>
          <cell r="C10744" t="str">
            <v xml:space="preserve">UN    </v>
          </cell>
          <cell r="D10744" t="str">
            <v>363,25</v>
          </cell>
        </row>
        <row r="10745">
          <cell r="A10745">
            <v>21090</v>
          </cell>
          <cell r="B10745" t="str">
            <v xml:space="preserve">TAMPAO FOFO ARTICULADO, CLASSE D400 CARGA MAX 40 T, REDONDO TAMPA *600 MM, REDE PLUVIAL/ESGOTO                                                                                                                                                                                                                                                                                                                                                                                                            </v>
          </cell>
          <cell r="C10745" t="str">
            <v xml:space="preserve">UN    </v>
          </cell>
          <cell r="D10745" t="str">
            <v>445,11</v>
          </cell>
        </row>
        <row r="10746">
          <cell r="A10746">
            <v>14112</v>
          </cell>
          <cell r="B10746" t="str">
            <v xml:space="preserve">TAMPAO FOFO SIMPLES COM BASE, CLASSE A15 CARGA MAX 1,5 T, *400 X 600* MM, REDE TELEFONE                                                                                                                                                                                                                                                                                                                                                                                                                   </v>
          </cell>
          <cell r="C10746" t="str">
            <v xml:space="preserve">UN    </v>
          </cell>
          <cell r="D10746" t="str">
            <v>185,72</v>
          </cell>
        </row>
        <row r="10747">
          <cell r="A10747">
            <v>11315</v>
          </cell>
          <cell r="B10747" t="str">
            <v xml:space="preserve">TAMPAO FOFO SIMPLES COM BASE, CLASSE A15 CARGA MAX 1,5 T, 300 X 300 MM, REDE PLUVIAL/ESGOTO                                                                                                                                                                                                                                                                                                                                                                                                               </v>
          </cell>
          <cell r="C10747" t="str">
            <v xml:space="preserve">UN    </v>
          </cell>
          <cell r="D10747" t="str">
            <v>86,97</v>
          </cell>
        </row>
        <row r="10748">
          <cell r="A10748">
            <v>11292</v>
          </cell>
          <cell r="B10748" t="str">
            <v xml:space="preserve">TAMPAO FOFO SIMPLES COM BASE, CLASSE A15 CARGA MAX 1,5 T, 300 X 400 MM                                                                                                                                                                                                                                                                                                                                                                                                                                    </v>
          </cell>
          <cell r="C10748" t="str">
            <v xml:space="preserve">UN    </v>
          </cell>
          <cell r="D10748" t="str">
            <v>203,62</v>
          </cell>
        </row>
        <row r="10749">
          <cell r="A10749">
            <v>21071</v>
          </cell>
          <cell r="B10749" t="str">
            <v xml:space="preserve">TAMPAO FOFO SIMPLES COM BASE, CLASSE A15 CARGA MAX 1,5 T, 400 X 400 MM, REDE PLUVIAL/ESGOTO/ELETRICA                                                                                                                                                                                                                                                                                                                                                                                                      </v>
          </cell>
          <cell r="C10749" t="str">
            <v xml:space="preserve">UN    </v>
          </cell>
          <cell r="D10749" t="str">
            <v>133,02</v>
          </cell>
        </row>
        <row r="10750">
          <cell r="A10750">
            <v>11293</v>
          </cell>
          <cell r="B10750" t="str">
            <v xml:space="preserve">TAMPAO FOFO SIMPLES COM BASE, CLASSE A15 CARGA MAX 1,5 T, 400 X 500 MM, COM INSCRICAO INCENDIO                                                                                                                                                                                                                                                                                                                                                                                                            </v>
          </cell>
          <cell r="C10750" t="str">
            <v xml:space="preserve">UN    </v>
          </cell>
          <cell r="D10750" t="str">
            <v>225,11</v>
          </cell>
        </row>
        <row r="10751">
          <cell r="A10751">
            <v>11316</v>
          </cell>
          <cell r="B10751" t="str">
            <v xml:space="preserve">TAMPAO FOFO SIMPLES COM BASE, CLASSE B125 CARGA MAX 12,5 T, REDONDO TAMPA 500 MM, REDE PLUVIAL/ESGOTO                                                                                                                                                                                                                                                                                                                                                                                                     </v>
          </cell>
          <cell r="C10751" t="str">
            <v xml:space="preserve">UN    </v>
          </cell>
          <cell r="D10751" t="str">
            <v>286,51</v>
          </cell>
        </row>
        <row r="10752">
          <cell r="A10752">
            <v>6243</v>
          </cell>
          <cell r="B10752" t="str">
            <v xml:space="preserve">TAMPAO FOFO SIMPLES COM BASE, CLASSE B125 CARGA MAX 12,5 T, REDONDO TAMPA 600 MM, REDE PLUVIAL/ESGOTO                                                                                                                                                                                                                                                                                                                                                                                                     </v>
          </cell>
          <cell r="C10752" t="str">
            <v xml:space="preserve">UN    </v>
          </cell>
          <cell r="D10752" t="str">
            <v>330,00</v>
          </cell>
        </row>
        <row r="10753">
          <cell r="A10753">
            <v>21079</v>
          </cell>
          <cell r="B10753" t="str">
            <v xml:space="preserve">TAMPAO FOFO SIMPLES COM BASE, CLASSE D400 CARGA MAX 40 T, REDONDO TAMPA 500 MM, REDE PLUVIAL/ESGOTO                                                                                                                                                                                                                                                                                                                                                                                                       </v>
          </cell>
          <cell r="C10753" t="str">
            <v xml:space="preserve">UN    </v>
          </cell>
          <cell r="D10753" t="str">
            <v>393,44</v>
          </cell>
        </row>
        <row r="10754">
          <cell r="A10754">
            <v>6240</v>
          </cell>
          <cell r="B10754" t="str">
            <v xml:space="preserve">TAMPAO FOFO SIMPLES COM BASE, CLASSE D400 CARGA MAX 40 T, REDONDO TAMPA 600 MM, REDE PLUVIAL/ESGOTO                                                                                                                                                                                                                                                                                                                                                                                                       </v>
          </cell>
          <cell r="C10754" t="str">
            <v xml:space="preserve">UN    </v>
          </cell>
          <cell r="D10754" t="str">
            <v>436,93</v>
          </cell>
        </row>
        <row r="10755">
          <cell r="A10755">
            <v>11296</v>
          </cell>
          <cell r="B10755" t="str">
            <v xml:space="preserve">TAMPAO FOFO SIMPLES COM BASE, CLASSE D400 CARGA MAX 40 T, REDONDO TAMPA 900 MM, REDE PLUVIAL/ESGOTO                                                                                                                                                                                                                                                                                                                                                                                                       </v>
          </cell>
          <cell r="C10755" t="str">
            <v xml:space="preserve">UN    </v>
          </cell>
          <cell r="D10755" t="str">
            <v>1.392,13</v>
          </cell>
        </row>
        <row r="10756">
          <cell r="A10756">
            <v>11299</v>
          </cell>
          <cell r="B10756" t="str">
            <v xml:space="preserve">TAMPAO FOFO SIMPLES, CLASSE A15 CARGA MAX 1,5 T, *550 X 1100* MM, REDE TELEFONE                                                                                                                                                                                                                                                                                                                                                                                                                           </v>
          </cell>
          <cell r="C10756" t="str">
            <v xml:space="preserve">UN    </v>
          </cell>
          <cell r="D10756" t="str">
            <v>471,20</v>
          </cell>
        </row>
        <row r="10757">
          <cell r="A10757">
            <v>11066</v>
          </cell>
          <cell r="B10757" t="str">
            <v xml:space="preserve">TAMPAO PARA TELHA ESTRUTURAL DE FIBROCIMENTO 1 ABA, DE 370 X 155 X 76 MM (SEM AMIANTO)                                                                                                                                                                                                                                                                                                                                                                                                                    </v>
          </cell>
          <cell r="C10757" t="str">
            <v xml:space="preserve">UN    </v>
          </cell>
          <cell r="D10757" t="str">
            <v>11,40</v>
          </cell>
        </row>
        <row r="10758">
          <cell r="A10758">
            <v>11065</v>
          </cell>
          <cell r="B10758" t="str">
            <v xml:space="preserve">TAMPAO PARA TELHA ESTRUTURAL DE FIBROCIMENTO 2 ABAS, DE 787 X 215 X 60 MM (SEM AMIANTO)                                                                                                                                                                                                                                                                                                                                                                                                                   </v>
          </cell>
          <cell r="C10758" t="str">
            <v xml:space="preserve">UN    </v>
          </cell>
          <cell r="D10758" t="str">
            <v>13,07</v>
          </cell>
        </row>
        <row r="10759">
          <cell r="A10759">
            <v>11688</v>
          </cell>
          <cell r="B10759" t="str">
            <v xml:space="preserve">TANQUE ACO INOXIDAVEL (ACO 304) COM ESFREGADOR E VALVULA, DE *50 X 40 X 22* CM                                                                                                                                                                                                                                                                                                                                                                                                                            </v>
          </cell>
          <cell r="C10759" t="str">
            <v xml:space="preserve">UN    </v>
          </cell>
          <cell r="D10759" t="str">
            <v>365,95</v>
          </cell>
        </row>
        <row r="10760">
          <cell r="A10760">
            <v>37736</v>
          </cell>
          <cell r="B10760" t="str">
            <v xml:space="preserve">TANQUE DE ACO CARBONO NAO REVESTIDO, PARA TRANSPORTE DE AGUA COM CAPACIDADE DE 10 M3, COM BOMBA CENTRIFUGA POR TOMADA DE FORCA, VAZAO MAXIMA *75* M3/H (INCLUI MONTAGEM, NAO INCLUI CAMINHAO)                                                                                                                                                                                                                                                                                                             </v>
          </cell>
          <cell r="C10760" t="str">
            <v xml:space="preserve">UN    </v>
          </cell>
          <cell r="D10760" t="str">
            <v>50.000,00</v>
          </cell>
        </row>
        <row r="10761">
          <cell r="A10761">
            <v>37739</v>
          </cell>
          <cell r="B10761" t="str">
            <v xml:space="preserve">TANQUE DE ACO PARA TRANSPORTE DE AGUA COM CAPACIDADE DE 14 M3 (INCLUI MONTAGEM, NAO INCLUI CAMINHAO)                                                                                                                                                                                                                                                                                                                                                                                                      </v>
          </cell>
          <cell r="C10761" t="str">
            <v xml:space="preserve">UN    </v>
          </cell>
          <cell r="D10761" t="str">
            <v>61.538,46</v>
          </cell>
        </row>
        <row r="10762">
          <cell r="A10762">
            <v>37740</v>
          </cell>
          <cell r="B10762" t="str">
            <v xml:space="preserve">TANQUE DE ACO PARA TRANSPORTE DE AGUA COM CAPACIDADE DE 4 M3 (INCLUI MONTAGEM, NAO INCLUI CAMINHAO)                                                                                                                                                                                                                                                                                                                                                                                                       </v>
          </cell>
          <cell r="C10762" t="str">
            <v xml:space="preserve">UN    </v>
          </cell>
          <cell r="D10762" t="str">
            <v>35.117,05</v>
          </cell>
        </row>
        <row r="10763">
          <cell r="A10763">
            <v>37738</v>
          </cell>
          <cell r="B10763" t="str">
            <v xml:space="preserve">TANQUE DE ACO PARA TRANSPORTE DE AGUA COM CAPACIDADE DE 6 M3 (INCLUI MONTAGEM, NAO INCLUI CAMINHAO)                                                                                                                                                                                                                                                                                                                                                                                                       </v>
          </cell>
          <cell r="C10763" t="str">
            <v xml:space="preserve">UN    </v>
          </cell>
          <cell r="D10763" t="str">
            <v>41.722,41</v>
          </cell>
        </row>
        <row r="10764">
          <cell r="A10764">
            <v>37737</v>
          </cell>
          <cell r="B10764" t="str">
            <v xml:space="preserve">TANQUE DE ACO PARA TRANSPORTE DE AGUA COM CAPACIDADE DE 8 M3 (INCLUI MONTAGEM, NAO INCLUI CAMINHAO)                                                                                                                                                                                                                                                                                                                                                                                                       </v>
          </cell>
          <cell r="C10764" t="str">
            <v xml:space="preserve">UN    </v>
          </cell>
          <cell r="D10764" t="str">
            <v>33.193,98</v>
          </cell>
        </row>
        <row r="10765">
          <cell r="A10765">
            <v>25014</v>
          </cell>
          <cell r="B10765" t="str">
            <v xml:space="preserve">TANQUE DE ASFALTO ESTACIONARIO COM MACARICO, CAPACIDADE 20.000 L                                                                                                                                                                                                                                                                                                                                                                                                                                          </v>
          </cell>
          <cell r="C10765" t="str">
            <v xml:space="preserve">UN    </v>
          </cell>
          <cell r="D10765" t="str">
            <v>69.523,41</v>
          </cell>
        </row>
        <row r="10766">
          <cell r="A10766">
            <v>25013</v>
          </cell>
          <cell r="B10766" t="str">
            <v xml:space="preserve">TANQUE DE ASFALTO ESTACIONARIO COM SERPENTINA, CAPACIDADE 20.000 L                                                                                                                                                                                                                                                                                                                                                                                                                                        </v>
          </cell>
          <cell r="C10766" t="str">
            <v xml:space="preserve">UN    </v>
          </cell>
          <cell r="D10766" t="str">
            <v>72.867,89</v>
          </cell>
        </row>
        <row r="10767">
          <cell r="A10767">
            <v>14405</v>
          </cell>
          <cell r="B10767" t="str">
            <v xml:space="preserve">TANQUE DE ASFALTO ESTACIONARIO COM SERPENTINA, CAPACIDADE 30.000 L                                                                                                                                                                                                                                                                                                                                                                                                                                        </v>
          </cell>
          <cell r="C10767" t="str">
            <v xml:space="preserve">UN    </v>
          </cell>
          <cell r="D10767" t="str">
            <v>85.535,11</v>
          </cell>
        </row>
        <row r="10768">
          <cell r="A10768">
            <v>6253</v>
          </cell>
          <cell r="B10768" t="str">
            <v xml:space="preserve">TANQUE DE LAVAR ROUPAS EM CONCRETO PRE-MOLDADO, 1 BOCA, COM APOIO/PES, DE *60 X 65 X 80* CM (L X P X A)                                                                                                                                                                                                                                                                                                                                                                                                   </v>
          </cell>
          <cell r="C10768" t="str">
            <v xml:space="preserve">UN    </v>
          </cell>
          <cell r="D10768" t="str">
            <v>68,90</v>
          </cell>
        </row>
        <row r="10769">
          <cell r="A10769">
            <v>36790</v>
          </cell>
          <cell r="B10769" t="str">
            <v xml:space="preserve">TANQUE DUPLO EM MARMORE SINTETICO COM CUBA LISA E ESFREGADOR, *110 X 60* CM                                                                                                                                                                                                                                                                                                                                                                                                                               </v>
          </cell>
          <cell r="C10769" t="str">
            <v xml:space="preserve">UN    </v>
          </cell>
          <cell r="D10769" t="str">
            <v>256,57</v>
          </cell>
        </row>
        <row r="10770">
          <cell r="A10770">
            <v>20271</v>
          </cell>
          <cell r="B10770" t="str">
            <v xml:space="preserve">TANQUE LOUCA BRANCA COM COLUNA *30* L                                                                                                                                                                                                                                                                                                                                                                                                                                                                     </v>
          </cell>
          <cell r="C10770" t="str">
            <v xml:space="preserve">UN    </v>
          </cell>
          <cell r="D10770" t="str">
            <v>610,83</v>
          </cell>
        </row>
        <row r="10771">
          <cell r="A10771">
            <v>10423</v>
          </cell>
          <cell r="B10771" t="str">
            <v xml:space="preserve">TANQUE LOUCA BRANCA SUSPENSO *20* L                                                                                                                                                                                                                                                                                                                                                                                                                                                                       </v>
          </cell>
          <cell r="C10771" t="str">
            <v xml:space="preserve">UN    </v>
          </cell>
          <cell r="D10771" t="str">
            <v>378,85</v>
          </cell>
        </row>
        <row r="10772">
          <cell r="A10772">
            <v>37589</v>
          </cell>
          <cell r="B10772" t="str">
            <v xml:space="preserve">TANQUE SIMPLES EM MARMORE SINTETICO COM COLUNA, CAPACIDADE *22* L, *60 X 46* CM                                                                                                                                                                                                                                                                                                                                                                                                                           </v>
          </cell>
          <cell r="C10772" t="str">
            <v xml:space="preserve">UN    </v>
          </cell>
          <cell r="D10772" t="str">
            <v>314,37</v>
          </cell>
        </row>
        <row r="10773">
          <cell r="A10773">
            <v>11690</v>
          </cell>
          <cell r="B10773" t="str">
            <v xml:space="preserve">TANQUE SIMPLES EM MARMORE SINTETICO DE FIXAR NA PAREDE, CAPACIDADE *22* L, *60 X 46* CM                                                                                                                                                                                                                                                                                                                                                                                                                   </v>
          </cell>
          <cell r="C10773" t="str">
            <v xml:space="preserve">UN    </v>
          </cell>
          <cell r="D10773" t="str">
            <v>167,00</v>
          </cell>
        </row>
        <row r="10774">
          <cell r="A10774">
            <v>20234</v>
          </cell>
          <cell r="B10774" t="str">
            <v xml:space="preserve">TANQUE SIMPLES EM MARMORE SINTETICO SUSPENSO, CAPACIDADE *38* L, *60 X 60* CM                                                                                                                                                                                                                                                                                                                                                                                                                             </v>
          </cell>
          <cell r="C10774" t="str">
            <v xml:space="preserve">UN    </v>
          </cell>
          <cell r="D10774" t="str">
            <v>211,34</v>
          </cell>
        </row>
        <row r="10775">
          <cell r="A10775">
            <v>4763</v>
          </cell>
          <cell r="B10775" t="str">
            <v xml:space="preserve">TAQUEADOR OU TAQUEIRO                                                                                                                                                                                                                                                                                                                                                                                                                                                                                     </v>
          </cell>
          <cell r="C10775" t="str">
            <v xml:space="preserve">H     </v>
          </cell>
          <cell r="D10775" t="str">
            <v>24,11</v>
          </cell>
        </row>
        <row r="10776">
          <cell r="A10776">
            <v>41070</v>
          </cell>
          <cell r="B10776" t="str">
            <v xml:space="preserve">TAQUEADOR OU TAQUEIRO (MENSALISTA)                                                                                                                                                                                                                                                                                                                                                                                                                                                                        </v>
          </cell>
          <cell r="C10776" t="str">
            <v xml:space="preserve">MES   </v>
          </cell>
          <cell r="D10776" t="str">
            <v>4.239,08</v>
          </cell>
        </row>
        <row r="10777">
          <cell r="A10777">
            <v>14583</v>
          </cell>
          <cell r="B10777" t="str">
            <v xml:space="preserve">TARIFA "A" ENTRE  0 E 20M3 FORNECIMENTO D'AGUA                                                                                                                                                                                                                                                                                                                                                                                                                                                            </v>
          </cell>
          <cell r="C10777" t="str">
            <v xml:space="preserve">M3    </v>
          </cell>
          <cell r="D10777" t="str">
            <v>11,73</v>
          </cell>
        </row>
        <row r="10778">
          <cell r="A10778">
            <v>11457</v>
          </cell>
          <cell r="B10778" t="str">
            <v xml:space="preserve">TARJETA TIPO LIVRE / OCUPADO, CROMADA, PARA PORTA DE BANHEIRO                                                                                                                                                                                                                                                                                                                                                                                                                                             </v>
          </cell>
          <cell r="C10778" t="str">
            <v xml:space="preserve">UN    </v>
          </cell>
          <cell r="D10778" t="str">
            <v>27,55</v>
          </cell>
        </row>
        <row r="10779">
          <cell r="A10779">
            <v>21121</v>
          </cell>
          <cell r="B10779" t="str">
            <v xml:space="preserve">TE CPVC, SOLDAVEL, 90 GRAUS, 15 MM, PARA AGUA QUENTE PREDIAL                                                                                                                                                                                                                                                                                                                                                                                                                                              </v>
          </cell>
          <cell r="C10779" t="str">
            <v xml:space="preserve">UN    </v>
          </cell>
          <cell r="D10779" t="str">
            <v>2,48</v>
          </cell>
        </row>
        <row r="10780">
          <cell r="A10780">
            <v>38010</v>
          </cell>
          <cell r="B10780" t="str">
            <v xml:space="preserve">TE CPVC, SOLDAVEL, 90 GRAUS, 22 MM, PARA AGUA QUENTE PREDIAL                                                                                                                                                                                                                                                                                                                                                                                                                                              </v>
          </cell>
          <cell r="C10780" t="str">
            <v xml:space="preserve">UN    </v>
          </cell>
          <cell r="D10780" t="str">
            <v>4,06</v>
          </cell>
        </row>
        <row r="10781">
          <cell r="A10781">
            <v>38011</v>
          </cell>
          <cell r="B10781" t="str">
            <v xml:space="preserve">TE CPVC, SOLDAVEL, 90 GRAUS, 28 MM, PARA AGUA QUENTE PREDIAL                                                                                                                                                                                                                                                                                                                                                                                                                                              </v>
          </cell>
          <cell r="C10781" t="str">
            <v xml:space="preserve">UN    </v>
          </cell>
          <cell r="D10781" t="str">
            <v>7,49</v>
          </cell>
        </row>
        <row r="10782">
          <cell r="A10782">
            <v>38012</v>
          </cell>
          <cell r="B10782" t="str">
            <v xml:space="preserve">TE CPVC, SOLDAVEL, 90 GRAUS, 35 MM, PARA AGUA QUENTE PREDIAL                                                                                                                                                                                                                                                                                                                                                                                                                                              </v>
          </cell>
          <cell r="C10782" t="str">
            <v xml:space="preserve">UN    </v>
          </cell>
          <cell r="D10782" t="str">
            <v>25,60</v>
          </cell>
        </row>
        <row r="10783">
          <cell r="A10783">
            <v>38013</v>
          </cell>
          <cell r="B10783" t="str">
            <v xml:space="preserve">TE CPVC, SOLDAVEL, 90 GRAUS, 42 MM, PARA AGUA QUENTE PREDIAL                                                                                                                                                                                                                                                                                                                                                                                                                                              </v>
          </cell>
          <cell r="C10783" t="str">
            <v xml:space="preserve">UN    </v>
          </cell>
          <cell r="D10783" t="str">
            <v>33,24</v>
          </cell>
        </row>
        <row r="10784">
          <cell r="A10784">
            <v>38014</v>
          </cell>
          <cell r="B10784" t="str">
            <v xml:space="preserve">TE CPVC, SOLDAVEL, 90 GRAUS, 54 MM, PARA AGUA QUENTE PREDIAL                                                                                                                                                                                                                                                                                                                                                                                                                                              </v>
          </cell>
          <cell r="C10784" t="str">
            <v xml:space="preserve">UN    </v>
          </cell>
          <cell r="D10784" t="str">
            <v>54,09</v>
          </cell>
        </row>
        <row r="10785">
          <cell r="A10785">
            <v>38015</v>
          </cell>
          <cell r="B10785" t="str">
            <v xml:space="preserve">TE CPVC, SOLDAVEL, 90 GRAUS, 73 MM, PARA AGUA QUENTE PREDIAL                                                                                                                                                                                                                                                                                                                                                                                                                                              </v>
          </cell>
          <cell r="C10785" t="str">
            <v xml:space="preserve">UN    </v>
          </cell>
          <cell r="D10785" t="str">
            <v>130,63</v>
          </cell>
        </row>
        <row r="10786">
          <cell r="A10786">
            <v>38016</v>
          </cell>
          <cell r="B10786" t="str">
            <v xml:space="preserve">TE CPVC, SOLDAVEL, 90 GRAUS, 89 MM, PARA AGUA QUENTE PREDIAL                                                                                                                                                                                                                                                                                                                                                                                                                                              </v>
          </cell>
          <cell r="C10786" t="str">
            <v xml:space="preserve">UN    </v>
          </cell>
          <cell r="D10786" t="str">
            <v>158,94</v>
          </cell>
        </row>
        <row r="10787">
          <cell r="A10787">
            <v>12741</v>
          </cell>
          <cell r="B10787" t="str">
            <v xml:space="preserve">TE DE COBRE (REF 611) SEM ANEL DE SOLDA, BOLSA X BOLSA X BOLSA, 104 MM                                                                                                                                                                                                                                                                                                                                                                                                                                    </v>
          </cell>
          <cell r="C10787" t="str">
            <v xml:space="preserve">UN    </v>
          </cell>
          <cell r="D10787" t="str">
            <v>892,53</v>
          </cell>
        </row>
        <row r="10788">
          <cell r="A10788">
            <v>12733</v>
          </cell>
          <cell r="B10788" t="str">
            <v xml:space="preserve">TE DE COBRE (REF 611) SEM ANEL DE SOLDA, BOLSA X BOLSA X BOLSA, 15 MM                                                                                                                                                                                                                                                                                                                                                                                                                                     </v>
          </cell>
          <cell r="C10788" t="str">
            <v xml:space="preserve">UN    </v>
          </cell>
          <cell r="D10788" t="str">
            <v>4,49</v>
          </cell>
        </row>
        <row r="10789">
          <cell r="A10789">
            <v>12734</v>
          </cell>
          <cell r="B10789" t="str">
            <v xml:space="preserve">TE DE COBRE (REF 611) SEM ANEL DE SOLDA, BOLSA X BOLSA X BOLSA, 22 MM                                                                                                                                                                                                                                                                                                                                                                                                                                     </v>
          </cell>
          <cell r="C10789" t="str">
            <v xml:space="preserve">UN    </v>
          </cell>
          <cell r="D10789" t="str">
            <v>9,57</v>
          </cell>
        </row>
        <row r="10790">
          <cell r="A10790">
            <v>12735</v>
          </cell>
          <cell r="B10790" t="str">
            <v xml:space="preserve">TE DE COBRE (REF 611) SEM ANEL DE SOLDA, BOLSA X BOLSA X BOLSA, 28 MM                                                                                                                                                                                                                                                                                                                                                                                                                                     </v>
          </cell>
          <cell r="C10790" t="str">
            <v xml:space="preserve">UN    </v>
          </cell>
          <cell r="D10790" t="str">
            <v>15,74</v>
          </cell>
        </row>
        <row r="10791">
          <cell r="A10791">
            <v>12736</v>
          </cell>
          <cell r="B10791" t="str">
            <v xml:space="preserve">TE DE COBRE (REF 611) SEM ANEL DE SOLDA, BOLSA X BOLSA X BOLSA, 35 MM                                                                                                                                                                                                                                                                                                                                                                                                                                     </v>
          </cell>
          <cell r="C10791" t="str">
            <v xml:space="preserve">UN    </v>
          </cell>
          <cell r="D10791" t="str">
            <v>35,99</v>
          </cell>
        </row>
        <row r="10792">
          <cell r="A10792">
            <v>12737</v>
          </cell>
          <cell r="B10792" t="str">
            <v xml:space="preserve">TE DE COBRE (REF 611) SEM ANEL DE SOLDA, BOLSA X BOLSA X BOLSA, 42 MM                                                                                                                                                                                                                                                                                                                                                                                                                                     </v>
          </cell>
          <cell r="C10792" t="str">
            <v xml:space="preserve">UN    </v>
          </cell>
          <cell r="D10792" t="str">
            <v>46,37</v>
          </cell>
        </row>
        <row r="10793">
          <cell r="A10793">
            <v>12738</v>
          </cell>
          <cell r="B10793" t="str">
            <v xml:space="preserve">TE DE COBRE (REF 611) SEM ANEL DE SOLDA, BOLSA X BOLSA X BOLSA, 54 MM                                                                                                                                                                                                                                                                                                                                                                                                                                     </v>
          </cell>
          <cell r="C10793" t="str">
            <v xml:space="preserve">UN    </v>
          </cell>
          <cell r="D10793" t="str">
            <v>91,65</v>
          </cell>
        </row>
        <row r="10794">
          <cell r="A10794">
            <v>12739</v>
          </cell>
          <cell r="B10794" t="str">
            <v xml:space="preserve">TE DE COBRE (REF 611) SEM ANEL DE SOLDA, BOLSA X BOLSA X BOLSA, 66 MM                                                                                                                                                                                                                                                                                                                                                                                                                                     </v>
          </cell>
          <cell r="C10794" t="str">
            <v xml:space="preserve">UN    </v>
          </cell>
          <cell r="D10794" t="str">
            <v>260,91</v>
          </cell>
        </row>
        <row r="10795">
          <cell r="A10795">
            <v>12740</v>
          </cell>
          <cell r="B10795" t="str">
            <v xml:space="preserve">TE DE COBRE (REF 611) SEM ANEL DE SOLDA, BOLSA X BOLSA X BOLSA, 79 MM                                                                                                                                                                                                                                                                                                                                                                                                                                     </v>
          </cell>
          <cell r="C10795" t="str">
            <v xml:space="preserve">UN    </v>
          </cell>
          <cell r="D10795" t="str">
            <v>408,21</v>
          </cell>
        </row>
        <row r="10796">
          <cell r="A10796">
            <v>6297</v>
          </cell>
          <cell r="B10796" t="str">
            <v xml:space="preserve">TE DE FERRO GALVANIZADO, DE 1 1/2"                                                                                                                                                                                                                                                                                                                                                                                                                                                                        </v>
          </cell>
          <cell r="C10796" t="str">
            <v xml:space="preserve">UN    </v>
          </cell>
          <cell r="D10796" t="str">
            <v>25,53</v>
          </cell>
        </row>
        <row r="10797">
          <cell r="A10797">
            <v>6296</v>
          </cell>
          <cell r="B10797" t="str">
            <v xml:space="preserve">TE DE FERRO GALVANIZADO, DE 1 1/4"                                                                                                                                                                                                                                                                                                                                                                                                                                                                        </v>
          </cell>
          <cell r="C10797" t="str">
            <v xml:space="preserve">UN    </v>
          </cell>
          <cell r="D10797" t="str">
            <v>20,15</v>
          </cell>
        </row>
        <row r="10798">
          <cell r="A10798">
            <v>6294</v>
          </cell>
          <cell r="B10798" t="str">
            <v xml:space="preserve">TE DE FERRO GALVANIZADO, DE 1/2"                                                                                                                                                                                                                                                                                                                                                                                                                                                                          </v>
          </cell>
          <cell r="C10798" t="str">
            <v xml:space="preserve">UN    </v>
          </cell>
          <cell r="D10798" t="str">
            <v>5,74</v>
          </cell>
        </row>
        <row r="10799">
          <cell r="A10799">
            <v>6323</v>
          </cell>
          <cell r="B10799" t="str">
            <v xml:space="preserve">TE DE FERRO GALVANIZADO, DE 1"                                                                                                                                                                                                                                                                                                                                                                                                                                                                            </v>
          </cell>
          <cell r="C10799" t="str">
            <v xml:space="preserve">UN    </v>
          </cell>
          <cell r="D10799" t="str">
            <v>13,17</v>
          </cell>
        </row>
        <row r="10800">
          <cell r="A10800">
            <v>6299</v>
          </cell>
          <cell r="B10800" t="str">
            <v xml:space="preserve">TE DE FERRO GALVANIZADO, DE 2 1/2"                                                                                                                                                                                                                                                                                                                                                                                                                                                                        </v>
          </cell>
          <cell r="C10800" t="str">
            <v xml:space="preserve">UN    </v>
          </cell>
          <cell r="D10800" t="str">
            <v>76,79</v>
          </cell>
        </row>
        <row r="10801">
          <cell r="A10801">
            <v>6298</v>
          </cell>
          <cell r="B10801" t="str">
            <v xml:space="preserve">TE DE FERRO GALVANIZADO, DE 2"                                                                                                                                                                                                                                                                                                                                                                                                                                                                            </v>
          </cell>
          <cell r="C10801" t="str">
            <v xml:space="preserve">UN    </v>
          </cell>
          <cell r="D10801" t="str">
            <v>40,44</v>
          </cell>
        </row>
        <row r="10802">
          <cell r="A10802">
            <v>6295</v>
          </cell>
          <cell r="B10802" t="str">
            <v xml:space="preserve">TE DE FERRO GALVANIZADO, DE 3/4"                                                                                                                                                                                                                                                                                                                                                                                                                                                                          </v>
          </cell>
          <cell r="C10802" t="str">
            <v xml:space="preserve">UN    </v>
          </cell>
          <cell r="D10802" t="str">
            <v>8,18</v>
          </cell>
        </row>
        <row r="10803">
          <cell r="A10803">
            <v>6322</v>
          </cell>
          <cell r="B10803" t="str">
            <v xml:space="preserve">TE DE FERRO GALVANIZADO, DE 3"                                                                                                                                                                                                                                                                                                                                                                                                                                                                            </v>
          </cell>
          <cell r="C10803" t="str">
            <v xml:space="preserve">UN    </v>
          </cell>
          <cell r="D10803" t="str">
            <v>102,85</v>
          </cell>
        </row>
        <row r="10804">
          <cell r="A10804">
            <v>6300</v>
          </cell>
          <cell r="B10804" t="str">
            <v xml:space="preserve">TE DE FERRO GALVANIZADO, DE 4"                                                                                                                                                                                                                                                                                                                                                                                                                                                                            </v>
          </cell>
          <cell r="C10804" t="str">
            <v xml:space="preserve">UN    </v>
          </cell>
          <cell r="D10804" t="str">
            <v>189,62</v>
          </cell>
        </row>
        <row r="10805">
          <cell r="A10805">
            <v>6321</v>
          </cell>
          <cell r="B10805" t="str">
            <v xml:space="preserve">TE DE FERRO GALVANIZADO, DE 5"                                                                                                                                                                                                                                                                                                                                                                                                                                                                            </v>
          </cell>
          <cell r="C10805" t="str">
            <v xml:space="preserve">UN    </v>
          </cell>
          <cell r="D10805" t="str">
            <v>270,86</v>
          </cell>
        </row>
        <row r="10806">
          <cell r="A10806">
            <v>6301</v>
          </cell>
          <cell r="B10806" t="str">
            <v xml:space="preserve">TE DE FERRO GALVANIZADO, DE 6"                                                                                                                                                                                                                                                                                                                                                                                                                                                                            </v>
          </cell>
          <cell r="C10806" t="str">
            <v xml:space="preserve">UN    </v>
          </cell>
          <cell r="D10806" t="str">
            <v>634,87</v>
          </cell>
        </row>
        <row r="10807">
          <cell r="A10807">
            <v>7105</v>
          </cell>
          <cell r="B10807" t="str">
            <v xml:space="preserve">TE DE INSPECAO, PVC,  100 X 75 MM, SERIE NORMAL PARA ESGOTO PREDIAL                                                                                                                                                                                                                                                                                                                                                                                                                                       </v>
          </cell>
          <cell r="C10807" t="str">
            <v xml:space="preserve">UN    </v>
          </cell>
          <cell r="D10807" t="str">
            <v>27,31</v>
          </cell>
        </row>
        <row r="10808">
          <cell r="A10808">
            <v>20183</v>
          </cell>
          <cell r="B10808" t="str">
            <v xml:space="preserve">TE DE INSPECAO, PVC, SERIE R, 100 X 75 MM, PARA ESGOTO PREDIAL                                                                                                                                                                                                                                                                                                                                                                                                                                            </v>
          </cell>
          <cell r="C10808" t="str">
            <v xml:space="preserve">UN    </v>
          </cell>
          <cell r="D10808" t="str">
            <v>35,96</v>
          </cell>
        </row>
        <row r="10809">
          <cell r="A10809">
            <v>38448</v>
          </cell>
          <cell r="B10809" t="str">
            <v xml:space="preserve">TE DE INSPECAO, PVC, SERIE R, 150 X 100 MM, PARA ESGOTO PREDIAL                                                                                                                                                                                                                                                                                                                                                                                                                                           </v>
          </cell>
          <cell r="C10809" t="str">
            <v xml:space="preserve">UN    </v>
          </cell>
          <cell r="D10809" t="str">
            <v>168,97</v>
          </cell>
        </row>
        <row r="10810">
          <cell r="A10810">
            <v>20182</v>
          </cell>
          <cell r="B10810" t="str">
            <v xml:space="preserve">TE DE INSPECAO, PVC, SERIE R, 75 X 75 MM, PARA ESGOTO PREDIAL                                                                                                                                                                                                                                                                                                                                                                                                                                             </v>
          </cell>
          <cell r="C10810" t="str">
            <v xml:space="preserve">UN    </v>
          </cell>
          <cell r="D10810" t="str">
            <v>20,53</v>
          </cell>
        </row>
        <row r="10811">
          <cell r="A10811">
            <v>7119</v>
          </cell>
          <cell r="B10811" t="str">
            <v xml:space="preserve">TE DE REDUCAO COM ROSCA, PVC, 90 GRAUS, 1 X 3/4", PARA AGUA FRIA PREDIAL                                                                                                                                                                                                                                                                                                                                                                                                                                  </v>
          </cell>
          <cell r="C10811" t="str">
            <v xml:space="preserve">UN    </v>
          </cell>
          <cell r="D10811" t="str">
            <v>6,03</v>
          </cell>
        </row>
        <row r="10812">
          <cell r="A10812">
            <v>7120</v>
          </cell>
          <cell r="B10812" t="str">
            <v xml:space="preserve">TE DE REDUCAO COM ROSCA, PVC, 90 GRAUS, 3/4 X 1/2", PARA AGUA FRIA PREDIAL                                                                                                                                                                                                                                                                                                                                                                                                                                </v>
          </cell>
          <cell r="C10812" t="str">
            <v xml:space="preserve">UN    </v>
          </cell>
          <cell r="D10812" t="str">
            <v>4,14</v>
          </cell>
        </row>
        <row r="10813">
          <cell r="A10813">
            <v>6319</v>
          </cell>
          <cell r="B10813" t="str">
            <v xml:space="preserve">TE DE REDUCAO DE FERRO GALVANIZADO, COM ROSCA BSP, DE 1 1/2" X 1"                                                                                                                                                                                                                                                                                                                                                                                                                                         </v>
          </cell>
          <cell r="C10813" t="str">
            <v xml:space="preserve">UN    </v>
          </cell>
          <cell r="D10813" t="str">
            <v>29,99</v>
          </cell>
        </row>
        <row r="10814">
          <cell r="A10814">
            <v>6304</v>
          </cell>
          <cell r="B10814" t="str">
            <v xml:space="preserve">TE DE REDUCAO DE FERRO GALVANIZADO, COM ROSCA BSP, DE 1 1/2" X 3/4"                                                                                                                                                                                                                                                                                                                                                                                                                                       </v>
          </cell>
          <cell r="C10814" t="str">
            <v xml:space="preserve">UN    </v>
          </cell>
          <cell r="D10814" t="str">
            <v>29,99</v>
          </cell>
        </row>
        <row r="10815">
          <cell r="A10815">
            <v>21116</v>
          </cell>
          <cell r="B10815" t="str">
            <v xml:space="preserve">TE DE REDUCAO DE FERRO GALVANIZADO, COM ROSCA BSP, DE 1 1/4" X 3/4"                                                                                                                                                                                                                                                                                                                                                                                                                                       </v>
          </cell>
          <cell r="C10815" t="str">
            <v xml:space="preserve">UN    </v>
          </cell>
          <cell r="D10815" t="str">
            <v>22,71</v>
          </cell>
        </row>
        <row r="10816">
          <cell r="A10816">
            <v>6320</v>
          </cell>
          <cell r="B10816" t="str">
            <v xml:space="preserve">TE DE REDUCAO DE FERRO GALVANIZADO, COM ROSCA BSP, DE 1" X 1/2"                                                                                                                                                                                                                                                                                                                                                                                                                                           </v>
          </cell>
          <cell r="C10816" t="str">
            <v xml:space="preserve">UN    </v>
          </cell>
          <cell r="D10816" t="str">
            <v>15,44</v>
          </cell>
        </row>
        <row r="10817">
          <cell r="A10817">
            <v>6303</v>
          </cell>
          <cell r="B10817" t="str">
            <v xml:space="preserve">TE DE REDUCAO DE FERRO GALVANIZADO, COM ROSCA BSP, DE 1" X 3/4"                                                                                                                                                                                                                                                                                                                                                                                                                                           </v>
          </cell>
          <cell r="C10817" t="str">
            <v xml:space="preserve">UN    </v>
          </cell>
          <cell r="D10817" t="str">
            <v>15,44</v>
          </cell>
        </row>
        <row r="10818">
          <cell r="A10818">
            <v>6308</v>
          </cell>
          <cell r="B10818" t="str">
            <v xml:space="preserve">TE DE REDUCAO DE FERRO GALVANIZADO, COM ROSCA BSP, DE 2 1/2" X 1 1/2"                                                                                                                                                                                                                                                                                                                                                                                                                                     </v>
          </cell>
          <cell r="C10818" t="str">
            <v xml:space="preserve">UN    </v>
          </cell>
          <cell r="D10818" t="str">
            <v>83,00</v>
          </cell>
        </row>
        <row r="10819">
          <cell r="A10819">
            <v>6317</v>
          </cell>
          <cell r="B10819" t="str">
            <v xml:space="preserve">TE DE REDUCAO DE FERRO GALVANIZADO, COM ROSCA BSP, DE 2 1/2" X 1 1/4"                                                                                                                                                                                                                                                                                                                                                                                                                                     </v>
          </cell>
          <cell r="C10819" t="str">
            <v xml:space="preserve">UN    </v>
          </cell>
          <cell r="D10819" t="str">
            <v>83,00</v>
          </cell>
        </row>
        <row r="10820">
          <cell r="A10820">
            <v>6307</v>
          </cell>
          <cell r="B10820" t="str">
            <v xml:space="preserve">TE DE REDUCAO DE FERRO GALVANIZADO, COM ROSCA BSP, DE 2 1/2" X 1"                                                                                                                                                                                                                                                                                                                                                                                                                                         </v>
          </cell>
          <cell r="C10820" t="str">
            <v xml:space="preserve">UN    </v>
          </cell>
          <cell r="D10820" t="str">
            <v>83,00</v>
          </cell>
        </row>
        <row r="10821">
          <cell r="A10821">
            <v>6309</v>
          </cell>
          <cell r="B10821" t="str">
            <v xml:space="preserve">TE DE REDUCAO DE FERRO GALVANIZADO, COM ROSCA BSP, DE 2 1/2" X 2"                                                                                                                                                                                                                                                                                                                                                                                                                                         </v>
          </cell>
          <cell r="C10821" t="str">
            <v xml:space="preserve">UN    </v>
          </cell>
          <cell r="D10821" t="str">
            <v>85,41</v>
          </cell>
        </row>
        <row r="10822">
          <cell r="A10822">
            <v>6318</v>
          </cell>
          <cell r="B10822" t="str">
            <v xml:space="preserve">TE DE REDUCAO DE FERRO GALVANIZADO, COM ROSCA BSP, DE 2" X 1 1/2"                                                                                                                                                                                                                                                                                                                                                                                                                                         </v>
          </cell>
          <cell r="C10822" t="str">
            <v xml:space="preserve">UN    </v>
          </cell>
          <cell r="D10822" t="str">
            <v>44,77</v>
          </cell>
        </row>
        <row r="10823">
          <cell r="A10823">
            <v>6306</v>
          </cell>
          <cell r="B10823" t="str">
            <v xml:space="preserve">TE DE REDUCAO DE FERRO GALVANIZADO, COM ROSCA BSP, DE 2" X 1 1/4"                                                                                                                                                                                                                                                                                                                                                                                                                                         </v>
          </cell>
          <cell r="C10823" t="str">
            <v xml:space="preserve">UN    </v>
          </cell>
          <cell r="D10823" t="str">
            <v>44,77</v>
          </cell>
        </row>
        <row r="10824">
          <cell r="A10824">
            <v>6305</v>
          </cell>
          <cell r="B10824" t="str">
            <v xml:space="preserve">TE DE REDUCAO DE FERRO GALVANIZADO, COM ROSCA BSP, DE 2" X 1"                                                                                                                                                                                                                                                                                                                                                                                                                                             </v>
          </cell>
          <cell r="C10824" t="str">
            <v xml:space="preserve">UN    </v>
          </cell>
          <cell r="D10824" t="str">
            <v>44,77</v>
          </cell>
        </row>
        <row r="10825">
          <cell r="A10825">
            <v>6302</v>
          </cell>
          <cell r="B10825" t="str">
            <v xml:space="preserve">TE DE REDUCAO DE FERRO GALVANIZADO, COM ROSCA BSP, DE 3/4" X 1/2"                                                                                                                                                                                                                                                                                                                                                                                                                                         </v>
          </cell>
          <cell r="C10825" t="str">
            <v xml:space="preserve">UN    </v>
          </cell>
          <cell r="D10825" t="str">
            <v>9,49</v>
          </cell>
        </row>
        <row r="10826">
          <cell r="A10826">
            <v>6312</v>
          </cell>
          <cell r="B10826" t="str">
            <v xml:space="preserve">TE DE REDUCAO DE FERRO GALVANIZADO, COM ROSCA BSP, DE 3" X 1 1/2"                                                                                                                                                                                                                                                                                                                                                                                                                                         </v>
          </cell>
          <cell r="C10826" t="str">
            <v xml:space="preserve">UN    </v>
          </cell>
          <cell r="D10826" t="str">
            <v>119,39</v>
          </cell>
        </row>
        <row r="10827">
          <cell r="A10827">
            <v>6311</v>
          </cell>
          <cell r="B10827" t="str">
            <v xml:space="preserve">TE DE REDUCAO DE FERRO GALVANIZADO, COM ROSCA BSP, DE 3" X 1 1/4"                                                                                                                                                                                                                                                                                                                                                                                                                                         </v>
          </cell>
          <cell r="C10827" t="str">
            <v xml:space="preserve">UN    </v>
          </cell>
          <cell r="D10827" t="str">
            <v>119,39</v>
          </cell>
        </row>
        <row r="10828">
          <cell r="A10828">
            <v>6310</v>
          </cell>
          <cell r="B10828" t="str">
            <v xml:space="preserve">TE DE REDUCAO DE FERRO GALVANIZADO, COM ROSCA BSP, DE 3" X 1"                                                                                                                                                                                                                                                                                                                                                                                                                                             </v>
          </cell>
          <cell r="C10828" t="str">
            <v xml:space="preserve">UN    </v>
          </cell>
          <cell r="D10828" t="str">
            <v>119,39</v>
          </cell>
        </row>
        <row r="10829">
          <cell r="A10829">
            <v>6314</v>
          </cell>
          <cell r="B10829" t="str">
            <v xml:space="preserve">TE DE REDUCAO DE FERRO GALVANIZADO, COM ROSCA BSP, DE 3" X 2 1/2"                                                                                                                                                                                                                                                                                                                                                                                                                                         </v>
          </cell>
          <cell r="C10829" t="str">
            <v xml:space="preserve">UN    </v>
          </cell>
          <cell r="D10829" t="str">
            <v>119,39</v>
          </cell>
        </row>
        <row r="10830">
          <cell r="A10830">
            <v>6313</v>
          </cell>
          <cell r="B10830" t="str">
            <v xml:space="preserve">TE DE REDUCAO DE FERRO GALVANIZADO, COM ROSCA BSP, DE 3" X 2"                                                                                                                                                                                                                                                                                                                                                                                                                                             </v>
          </cell>
          <cell r="C10830" t="str">
            <v xml:space="preserve">UN    </v>
          </cell>
          <cell r="D10830" t="str">
            <v>119,39</v>
          </cell>
        </row>
        <row r="10831">
          <cell r="A10831">
            <v>6315</v>
          </cell>
          <cell r="B10831" t="str">
            <v xml:space="preserve">TE DE REDUCAO DE FERRO GALVANIZADO, COM ROSCA BSP, DE 4" X 2"                                                                                                                                                                                                                                                                                                                                                                                                                                             </v>
          </cell>
          <cell r="C10831" t="str">
            <v xml:space="preserve">UN    </v>
          </cell>
          <cell r="D10831" t="str">
            <v>226,06</v>
          </cell>
        </row>
        <row r="10832">
          <cell r="A10832">
            <v>6316</v>
          </cell>
          <cell r="B10832" t="str">
            <v xml:space="preserve">TE DE REDUCAO DE FERRO GALVANIZADO, COM ROSCA BSP, DE 4" X 3"                                                                                                                                                                                                                                                                                                                                                                                                                                             </v>
          </cell>
          <cell r="C10832" t="str">
            <v xml:space="preserve">UN    </v>
          </cell>
          <cell r="D10832" t="str">
            <v>226,06</v>
          </cell>
        </row>
        <row r="10833">
          <cell r="A10833">
            <v>38878</v>
          </cell>
          <cell r="B10833" t="str">
            <v xml:space="preserve">TE DE REDUCAO METALICO, PARA CONEXAO COM ANEL DESLIZANTE EM TUBO PEX, DN 16 X 20 X 16 MM                                                                                                                                                                                                                                                                                                                                                                                                                  </v>
          </cell>
          <cell r="C10833" t="str">
            <v xml:space="preserve">UN    </v>
          </cell>
          <cell r="D10833" t="str">
            <v>14,61</v>
          </cell>
        </row>
        <row r="10834">
          <cell r="A10834">
            <v>38879</v>
          </cell>
          <cell r="B10834" t="str">
            <v xml:space="preserve">TE DE REDUCAO METALICO, PARA CONEXAO COM ANEL DESLIZANTE EM TUBO PEX, DN 16 X 25 X 16 MM                                                                                                                                                                                                                                                                                                                                                                                                                  </v>
          </cell>
          <cell r="C10834" t="str">
            <v xml:space="preserve">UN    </v>
          </cell>
          <cell r="D10834" t="str">
            <v>27,39</v>
          </cell>
        </row>
        <row r="10835">
          <cell r="A10835">
            <v>38881</v>
          </cell>
          <cell r="B10835" t="str">
            <v xml:space="preserve">TE DE REDUCAO METALICO, PARA CONEXAO COM ANEL DESLIZANTE EM TUBO PEX, DN 20 X 16 X 16 MM                                                                                                                                                                                                                                                                                                                                                                                                                  </v>
          </cell>
          <cell r="C10835" t="str">
            <v xml:space="preserve">UN    </v>
          </cell>
          <cell r="D10835" t="str">
            <v>14,33</v>
          </cell>
        </row>
        <row r="10836">
          <cell r="A10836">
            <v>38880</v>
          </cell>
          <cell r="B10836" t="str">
            <v xml:space="preserve">TE DE REDUCAO METALICO, PARA CONEXAO COM ANEL DESLIZANTE EM TUBO PEX, DN 20 X 16 X 20 MM                                                                                                                                                                                                                                                                                                                                                                                                                  </v>
          </cell>
          <cell r="C10836" t="str">
            <v xml:space="preserve">UN    </v>
          </cell>
          <cell r="D10836" t="str">
            <v>15,02</v>
          </cell>
        </row>
        <row r="10837">
          <cell r="A10837">
            <v>38882</v>
          </cell>
          <cell r="B10837" t="str">
            <v xml:space="preserve">TE DE REDUCAO METALICO, PARA CONEXAO COM ANEL DESLIZANTE EM TUBO PEX, DN 20 X 20 X 16 MM                                                                                                                                                                                                                                                                                                                                                                                                                  </v>
          </cell>
          <cell r="C10837" t="str">
            <v xml:space="preserve">UN    </v>
          </cell>
          <cell r="D10837" t="str">
            <v>15,55</v>
          </cell>
        </row>
        <row r="10838">
          <cell r="A10838">
            <v>38883</v>
          </cell>
          <cell r="B10838" t="str">
            <v xml:space="preserve">TE DE REDUCAO METALICO, PARA CONEXAO COM ANEL DESLIZANTE EM TUBO PEX, DN 20 X 25 X 20 MM                                                                                                                                                                                                                                                                                                                                                                                                                  </v>
          </cell>
          <cell r="C10838" t="str">
            <v xml:space="preserve">UN    </v>
          </cell>
          <cell r="D10838" t="str">
            <v>23,01</v>
          </cell>
        </row>
        <row r="10839">
          <cell r="A10839">
            <v>38884</v>
          </cell>
          <cell r="B10839" t="str">
            <v xml:space="preserve">TE DE REDUCAO METALICO, PARA CONEXAO COM ANEL DESLIZANTE EM TUBO PEX, DN 25 X 16 X 16 MM                                                                                                                                                                                                                                                                                                                                                                                                                  </v>
          </cell>
          <cell r="C10839" t="str">
            <v xml:space="preserve">UN    </v>
          </cell>
          <cell r="D10839" t="str">
            <v>24,97</v>
          </cell>
        </row>
        <row r="10840">
          <cell r="A10840">
            <v>38885</v>
          </cell>
          <cell r="B10840" t="str">
            <v xml:space="preserve">TE DE REDUCAO METALICO, PARA CONEXAO COM ANEL DESLIZANTE EM TUBO PEX, DN 25 X 16 X 20 MM                                                                                                                                                                                                                                                                                                                                                                                                                  </v>
          </cell>
          <cell r="C10840" t="str">
            <v xml:space="preserve">UN    </v>
          </cell>
          <cell r="D10840" t="str">
            <v>24,16</v>
          </cell>
        </row>
        <row r="10841">
          <cell r="A10841">
            <v>38886</v>
          </cell>
          <cell r="B10841" t="str">
            <v xml:space="preserve">TE DE REDUCAO METALICO, PARA CONEXAO COM ANEL DESLIZANTE EM TUBO PEX, DN 25 X 16 X 25 MM                                                                                                                                                                                                                                                                                                                                                                                                                  </v>
          </cell>
          <cell r="C10841" t="str">
            <v xml:space="preserve">UN    </v>
          </cell>
          <cell r="D10841" t="str">
            <v>26,07</v>
          </cell>
        </row>
        <row r="10842">
          <cell r="A10842">
            <v>38887</v>
          </cell>
          <cell r="B10842" t="str">
            <v xml:space="preserve">TE DE REDUCAO METALICO, PARA CONEXAO COM ANEL DESLIZANTE EM TUBO PEX, DN 25 X 20 X 20 MM                                                                                                                                                                                                                                                                                                                                                                                                                  </v>
          </cell>
          <cell r="C10842" t="str">
            <v xml:space="preserve">UN    </v>
          </cell>
          <cell r="D10842" t="str">
            <v>23,42</v>
          </cell>
        </row>
        <row r="10843">
          <cell r="A10843">
            <v>38888</v>
          </cell>
          <cell r="B10843" t="str">
            <v xml:space="preserve">TE DE REDUCAO METALICO, PARA CONEXAO COM ANEL DESLIZANTE EM TUBO PEX, DN 25 X 20 X 25 MM                                                                                                                                                                                                                                                                                                                                                                                                                  </v>
          </cell>
          <cell r="C10843" t="str">
            <v xml:space="preserve">UN    </v>
          </cell>
          <cell r="D10843" t="str">
            <v>27,84</v>
          </cell>
        </row>
        <row r="10844">
          <cell r="A10844">
            <v>38890</v>
          </cell>
          <cell r="B10844" t="str">
            <v xml:space="preserve">TE DE REDUCAO METALICO, PARA CONEXAO COM ANEL DESLIZANTE EM TUBO PEX, DN 25 X 32 X 25 MM                                                                                                                                                                                                                                                                                                                                                                                                                  </v>
          </cell>
          <cell r="C10844" t="str">
            <v xml:space="preserve">UN    </v>
          </cell>
          <cell r="D10844" t="str">
            <v>41,38</v>
          </cell>
        </row>
        <row r="10845">
          <cell r="A10845">
            <v>38893</v>
          </cell>
          <cell r="B10845" t="str">
            <v xml:space="preserve">TE DE REDUCAO METALICO, PARA CONEXAO COM ANEL DESLIZANTE EM TUBO PEX, DN 32 X 20 X 32 MM                                                                                                                                                                                                                                                                                                                                                                                                                  </v>
          </cell>
          <cell r="C10845" t="str">
            <v xml:space="preserve">UN    </v>
          </cell>
          <cell r="D10845" t="str">
            <v>33,28</v>
          </cell>
        </row>
        <row r="10846">
          <cell r="A10846">
            <v>38894</v>
          </cell>
          <cell r="B10846" t="str">
            <v xml:space="preserve">TE DE REDUCAO METALICO, PARA CONEXAO COM ANEL DESLIZANTE EM TUBO PEX, DN 32 X 25 X 25 MM                                                                                                                                                                                                                                                                                                                                                                                                                  </v>
          </cell>
          <cell r="C10846" t="str">
            <v xml:space="preserve">UN    </v>
          </cell>
          <cell r="D10846" t="str">
            <v>42,27</v>
          </cell>
        </row>
        <row r="10847">
          <cell r="A10847">
            <v>38896</v>
          </cell>
          <cell r="B10847" t="str">
            <v xml:space="preserve">TE DE REDUCAO METALICO, PARA CONEXAO COM ANEL DESLIZANTE EM TUBO PEX, DN 32 X 25 X 32 MM                                                                                                                                                                                                                                                                                                                                                                                                                  </v>
          </cell>
          <cell r="C10847" t="str">
            <v xml:space="preserve">UN    </v>
          </cell>
          <cell r="D10847" t="str">
            <v>43,10</v>
          </cell>
        </row>
        <row r="10848">
          <cell r="A10848">
            <v>39324</v>
          </cell>
          <cell r="B10848" t="str">
            <v xml:space="preserve">TE DE REDUCAO, CPVC, 22 X 15 MM, PARA AGUA QUENTE PREDIAL                                                                                                                                                                                                                                                                                                                                                                                                                                                 </v>
          </cell>
          <cell r="C10848" t="str">
            <v xml:space="preserve">UN    </v>
          </cell>
          <cell r="D10848" t="str">
            <v>5,50</v>
          </cell>
        </row>
        <row r="10849">
          <cell r="A10849">
            <v>39325</v>
          </cell>
          <cell r="B10849" t="str">
            <v xml:space="preserve">TE DE REDUCAO, CPVC, 28 X 22 MM, PARA AGUA QUENTE PREDIAL                                                                                                                                                                                                                                                                                                                                                                                                                                                 </v>
          </cell>
          <cell r="C10849" t="str">
            <v xml:space="preserve">UN    </v>
          </cell>
          <cell r="D10849" t="str">
            <v>8,33</v>
          </cell>
        </row>
        <row r="10850">
          <cell r="A10850">
            <v>39326</v>
          </cell>
          <cell r="B10850" t="str">
            <v xml:space="preserve">TE DE REDUCAO, CPVC, 35 X 28 MM, PARA AGUA QUENTE PREDIAL                                                                                                                                                                                                                                                                                                                                                                                                                                                 </v>
          </cell>
          <cell r="C10850" t="str">
            <v xml:space="preserve">UN    </v>
          </cell>
          <cell r="D10850" t="str">
            <v>21,45</v>
          </cell>
        </row>
        <row r="10851">
          <cell r="A10851">
            <v>39327</v>
          </cell>
          <cell r="B10851" t="str">
            <v xml:space="preserve">TE DE REDUCAO, CPVC, 42 X 35 MM, PARA AGUA QUENTE PREDIAL                                                                                                                                                                                                                                                                                                                                                                                                                                                 </v>
          </cell>
          <cell r="C10851" t="str">
            <v xml:space="preserve">UN    </v>
          </cell>
          <cell r="D10851" t="str">
            <v>32,50</v>
          </cell>
        </row>
        <row r="10852">
          <cell r="A10852">
            <v>20176</v>
          </cell>
          <cell r="B10852" t="str">
            <v xml:space="preserve">TE DE REDUCAO, PVC LEVE, CURTO, 90 GRAUS, COM BOLSA PARA ANEL, 150 X 100 MM, PARA ESGOTO                                                                                                                                                                                                                                                                                                                                                                                                                  </v>
          </cell>
          <cell r="C10852" t="str">
            <v xml:space="preserve">UN    </v>
          </cell>
          <cell r="D10852" t="str">
            <v>30,99</v>
          </cell>
        </row>
        <row r="10853">
          <cell r="A10853">
            <v>11378</v>
          </cell>
          <cell r="B10853" t="str">
            <v xml:space="preserve">TE DE REDUCAO, PVC PBA, BBB, JE, DN 100 X 50 / DE 110 X 60 MM, PARA REDE AGUA (NBR 10351)                                                                                                                                                                                                                                                                                                                                                                                                                 </v>
          </cell>
          <cell r="C10853" t="str">
            <v xml:space="preserve">UN    </v>
          </cell>
          <cell r="D10853" t="str">
            <v>70,02</v>
          </cell>
        </row>
        <row r="10854">
          <cell r="A10854">
            <v>11379</v>
          </cell>
          <cell r="B10854" t="str">
            <v xml:space="preserve">TE DE REDUCAO, PVC PBA, BBB, JE, DN 100 X 75 / DE 110 X 85 MM, PARA REDE AGUA (NBR 10351)                                                                                                                                                                                                                                                                                                                                                                                                                 </v>
          </cell>
          <cell r="C10854" t="str">
            <v xml:space="preserve">UN    </v>
          </cell>
          <cell r="D10854" t="str">
            <v>59,17</v>
          </cell>
        </row>
        <row r="10855">
          <cell r="A10855">
            <v>11493</v>
          </cell>
          <cell r="B10855" t="str">
            <v xml:space="preserve">TE DE REDUCAO, PVC PBA, BBB, JE, DN 75 X 50 / DE 85 X 60 MM, PARA REDE AGUA (NBR 10351)                                                                                                                                                                                                                                                                                                                                                                                                                   </v>
          </cell>
          <cell r="C10855" t="str">
            <v xml:space="preserve">UN    </v>
          </cell>
          <cell r="D10855" t="str">
            <v>34,13</v>
          </cell>
        </row>
        <row r="10856">
          <cell r="A10856">
            <v>42717</v>
          </cell>
          <cell r="B10856" t="str">
            <v xml:space="preserve">TE DE REDUCAO, PVC, BBB, JE, 90 GRAUS, DN 200 X 150 MM, PARA TUBO CORRUGADO E/OU LISO, REDE COLETORA ESGOTO (NBR 10569)                                                                                                                                                                                                                                                                                                                                                                                   </v>
          </cell>
          <cell r="C10856" t="str">
            <v xml:space="preserve">UN    </v>
          </cell>
          <cell r="D10856" t="str">
            <v>330,63</v>
          </cell>
        </row>
        <row r="10857">
          <cell r="A10857">
            <v>42718</v>
          </cell>
          <cell r="B10857" t="str">
            <v xml:space="preserve">TE DE REDUCAO, PVC, BBB, JE, 90 GRAUS, DN 250 X 150 MM, PARA TUBO CORRUGADO E/OU LISO, REDE COLETORA ESGOTO (NBR 10569)                                                                                                                                                                                                                                                                                                                                                                                   </v>
          </cell>
          <cell r="C10857" t="str">
            <v xml:space="preserve">UN    </v>
          </cell>
          <cell r="D10857" t="str">
            <v>367,07</v>
          </cell>
        </row>
        <row r="10858">
          <cell r="A10858">
            <v>7106</v>
          </cell>
          <cell r="B10858" t="str">
            <v xml:space="preserve">TE DE REDUCAO, PVC, SOLDAVEL, 90 GRAUS, 110 MM X 60 MM, PARA AGUA FRIA PREDIAL                                                                                                                                                                                                                                                                                                                                                                                                                            </v>
          </cell>
          <cell r="C10858" t="str">
            <v xml:space="preserve">UN    </v>
          </cell>
          <cell r="D10858" t="str">
            <v>98,15</v>
          </cell>
        </row>
        <row r="10859">
          <cell r="A10859">
            <v>7104</v>
          </cell>
          <cell r="B10859" t="str">
            <v xml:space="preserve">TE DE REDUCAO, PVC, SOLDAVEL, 90 GRAUS, 25 MM X 20 MM, PARA AGUA FRIA PREDIAL                                                                                                                                                                                                                                                                                                                                                                                                                             </v>
          </cell>
          <cell r="C10859" t="str">
            <v xml:space="preserve">UN    </v>
          </cell>
          <cell r="D10859" t="str">
            <v>2,04</v>
          </cell>
        </row>
        <row r="10860">
          <cell r="A10860">
            <v>7136</v>
          </cell>
          <cell r="B10860" t="str">
            <v xml:space="preserve">TE DE REDUCAO, PVC, SOLDAVEL, 90 GRAUS, 32 MM X 25 MM, PARA AGUA FRIA PREDIAL                                                                                                                                                                                                                                                                                                                                                                                                                             </v>
          </cell>
          <cell r="C10860" t="str">
            <v xml:space="preserve">UN    </v>
          </cell>
          <cell r="D10860" t="str">
            <v>3,84</v>
          </cell>
        </row>
        <row r="10861">
          <cell r="A10861">
            <v>7128</v>
          </cell>
          <cell r="B10861" t="str">
            <v xml:space="preserve">TE DE REDUCAO, PVC, SOLDAVEL, 90 GRAUS, 40 MM X 32 MM, PARA AGUA FRIA PREDIAL                                                                                                                                                                                                                                                                                                                                                                                                                             </v>
          </cell>
          <cell r="C10861" t="str">
            <v xml:space="preserve">UN    </v>
          </cell>
          <cell r="D10861" t="str">
            <v>6,30</v>
          </cell>
        </row>
        <row r="10862">
          <cell r="A10862">
            <v>7108</v>
          </cell>
          <cell r="B10862" t="str">
            <v xml:space="preserve">TE DE REDUCAO, PVC, SOLDAVEL, 90 GRAUS, 50 MM X 20 MM, PARA AGUA FRIA PREDIAL                                                                                                                                                                                                                                                                                                                                                                                                                             </v>
          </cell>
          <cell r="C10862" t="str">
            <v xml:space="preserve">UN    </v>
          </cell>
          <cell r="D10862" t="str">
            <v>6,74</v>
          </cell>
        </row>
        <row r="10863">
          <cell r="A10863">
            <v>7129</v>
          </cell>
          <cell r="B10863" t="str">
            <v xml:space="preserve">TE DE REDUCAO, PVC, SOLDAVEL, 90 GRAUS, 50 MM X 25 MM, PARA AGUA FRIA PREDIAL                                                                                                                                                                                                                                                                                                                                                                                                                             </v>
          </cell>
          <cell r="C10863" t="str">
            <v xml:space="preserve">UN    </v>
          </cell>
          <cell r="D10863" t="str">
            <v>5,61</v>
          </cell>
        </row>
        <row r="10864">
          <cell r="A10864">
            <v>7130</v>
          </cell>
          <cell r="B10864" t="str">
            <v xml:space="preserve">TE DE REDUCAO, PVC, SOLDAVEL, 90 GRAUS, 50 MM X 32 MM, PARA AGUA FRIA PREDIAL                                                                                                                                                                                                                                                                                                                                                                                                                             </v>
          </cell>
          <cell r="C10864" t="str">
            <v xml:space="preserve">UN    </v>
          </cell>
          <cell r="D10864" t="str">
            <v>9,14</v>
          </cell>
        </row>
        <row r="10865">
          <cell r="A10865">
            <v>7131</v>
          </cell>
          <cell r="B10865" t="str">
            <v xml:space="preserve">TE DE REDUCAO, PVC, SOLDAVEL, 90 GRAUS, 50 MM X 40 MM, PARA AGUA FRIA PREDIAL                                                                                                                                                                                                                                                                                                                                                                                                                             </v>
          </cell>
          <cell r="C10865" t="str">
            <v xml:space="preserve">UN    </v>
          </cell>
          <cell r="D10865" t="str">
            <v>11,22</v>
          </cell>
        </row>
        <row r="10866">
          <cell r="A10866">
            <v>7132</v>
          </cell>
          <cell r="B10866" t="str">
            <v xml:space="preserve">TE DE REDUCAO, PVC, SOLDAVEL, 90 GRAUS, 75 MM X 50 MM, PARA AGUA FRIA PREDIAL                                                                                                                                                                                                                                                                                                                                                                                                                             </v>
          </cell>
          <cell r="C10866" t="str">
            <v xml:space="preserve">UN    </v>
          </cell>
          <cell r="D10866" t="str">
            <v>31,15</v>
          </cell>
        </row>
        <row r="10867">
          <cell r="A10867">
            <v>7133</v>
          </cell>
          <cell r="B10867" t="str">
            <v xml:space="preserve">TE DE REDUCAO, PVC, SOLDAVEL, 90 GRAUS, 85 MM X 60 MM, PARA AGUA FRIA PREDIAL                                                                                                                                                                                                                                                                                                                                                                                                                             </v>
          </cell>
          <cell r="C10867" t="str">
            <v xml:space="preserve">UN    </v>
          </cell>
          <cell r="D10867" t="str">
            <v>48,38</v>
          </cell>
        </row>
        <row r="10868">
          <cell r="A10868">
            <v>37420</v>
          </cell>
          <cell r="B10868" t="str">
            <v xml:space="preserve">TE DE SERVICO INTEGRADO, EM POLIPROPILENO (PP), PARA TUBOS EM PEAD/PVC, 60 X 20 MM - LIGACAO PREDIAL DE AGUA                                                                                                                                                                                                                                                                                                                                                                                              </v>
          </cell>
          <cell r="C10868" t="str">
            <v xml:space="preserve">UN    </v>
          </cell>
          <cell r="D10868" t="str">
            <v>25,06</v>
          </cell>
        </row>
        <row r="10869">
          <cell r="A10869">
            <v>37421</v>
          </cell>
          <cell r="B10869" t="str">
            <v xml:space="preserve">TE DE SERVICO INTEGRADO, EM POLIPROPILENO (PP), PARA TUBOS EM PEAD/PVC, 60 X 32 MM - LIGACAO PREDIAL DE AGUA                                                                                                                                                                                                                                                                                                                                                                                              </v>
          </cell>
          <cell r="C10869" t="str">
            <v xml:space="preserve">UN    </v>
          </cell>
          <cell r="D10869" t="str">
            <v>34,25</v>
          </cell>
        </row>
        <row r="10870">
          <cell r="A10870">
            <v>37422</v>
          </cell>
          <cell r="B10870" t="str">
            <v xml:space="preserve">TE DE SERVICO INTEGRADO, EM POLIPROPILENO (PP), PARA TUBOS EM PEAD, 63 X 20 MM - LIGACAO PREDIAL DE AGUA                                                                                                                                                                                                                                                                                                                                                                                                  </v>
          </cell>
          <cell r="C10870" t="str">
            <v xml:space="preserve">UN    </v>
          </cell>
          <cell r="D10870" t="str">
            <v>32,06</v>
          </cell>
        </row>
        <row r="10871">
          <cell r="A10871">
            <v>37443</v>
          </cell>
          <cell r="B10871" t="str">
            <v xml:space="preserve">TE DE SERVICO, PEAD PE 100, DE 125 X 20 MM, PARA ELETROFUSAO                                                                                                                                                                                                                                                                                                                                                                                                                                              </v>
          </cell>
          <cell r="C10871" t="str">
            <v xml:space="preserve">UN    </v>
          </cell>
          <cell r="D10871" t="str">
            <v>121,10</v>
          </cell>
        </row>
        <row r="10872">
          <cell r="A10872">
            <v>37444</v>
          </cell>
          <cell r="B10872" t="str">
            <v xml:space="preserve">TE DE SERVICO, PEAD PE 100, DE 125 X 32 MM, PARA ELETROFUSAO                                                                                                                                                                                                                                                                                                                                                                                                                                              </v>
          </cell>
          <cell r="C10872" t="str">
            <v xml:space="preserve">UN    </v>
          </cell>
          <cell r="D10872" t="str">
            <v>123,15</v>
          </cell>
        </row>
        <row r="10873">
          <cell r="A10873">
            <v>37445</v>
          </cell>
          <cell r="B10873" t="str">
            <v xml:space="preserve">TE DE SERVICO, PEAD PE 100, DE 125 X 63 MM, PARA ELETROFUSAO                                                                                                                                                                                                                                                                                                                                                                                                                                              </v>
          </cell>
          <cell r="C10873" t="str">
            <v xml:space="preserve">UN    </v>
          </cell>
          <cell r="D10873" t="str">
            <v>186,67</v>
          </cell>
        </row>
        <row r="10874">
          <cell r="A10874">
            <v>37446</v>
          </cell>
          <cell r="B10874" t="str">
            <v xml:space="preserve">TE DE SERVICO, PEAD PE 100, DE 200 X 20 MM, PARA ELETROFUSAO                                                                                                                                                                                                                                                                                                                                                                                                                                              </v>
          </cell>
          <cell r="C10874" t="str">
            <v xml:space="preserve">UN    </v>
          </cell>
          <cell r="D10874" t="str">
            <v>203,50</v>
          </cell>
        </row>
        <row r="10875">
          <cell r="A10875">
            <v>37447</v>
          </cell>
          <cell r="B10875" t="str">
            <v xml:space="preserve">TE DE SERVICO, PEAD PE 100, DE 200 X 32 MM, PARA ELETROFUSAO                                                                                                                                                                                                                                                                                                                                                                                                                                              </v>
          </cell>
          <cell r="C10875" t="str">
            <v xml:space="preserve">UN    </v>
          </cell>
          <cell r="D10875" t="str">
            <v>206,68</v>
          </cell>
        </row>
        <row r="10876">
          <cell r="A10876">
            <v>37448</v>
          </cell>
          <cell r="B10876" t="str">
            <v xml:space="preserve">TE DE SERVICO, PEAD PE 100, DE 200 X 63 MM, PARA ELETROFUSAO                                                                                                                                                                                                                                                                                                                                                                                                                                              </v>
          </cell>
          <cell r="C10876" t="str">
            <v xml:space="preserve">UN    </v>
          </cell>
          <cell r="D10876" t="str">
            <v>283,50</v>
          </cell>
        </row>
        <row r="10877">
          <cell r="A10877">
            <v>37440</v>
          </cell>
          <cell r="B10877" t="str">
            <v xml:space="preserve">TE DE SERVICO, PEAD PE 100, DE 63 X 20 MM, PARA ELETROFUSAO                                                                                                                                                                                                                                                                                                                                                                                                                                               </v>
          </cell>
          <cell r="C10877" t="str">
            <v xml:space="preserve">UN    </v>
          </cell>
          <cell r="D10877" t="str">
            <v>96,12</v>
          </cell>
        </row>
        <row r="10878">
          <cell r="A10878">
            <v>37441</v>
          </cell>
          <cell r="B10878" t="str">
            <v xml:space="preserve">TE DE SERVICO, PEAD PE 100, DE 63 X 32 MM, PARA ELETROFUSAO                                                                                                                                                                                                                                                                                                                                                                                                                                               </v>
          </cell>
          <cell r="C10878" t="str">
            <v xml:space="preserve">UN    </v>
          </cell>
          <cell r="D10878" t="str">
            <v>96,12</v>
          </cell>
        </row>
        <row r="10879">
          <cell r="A10879">
            <v>37442</v>
          </cell>
          <cell r="B10879" t="str">
            <v xml:space="preserve">TE DE SERVICO, PEAD PE 100, DE 63 X 63 MM, PARA ELETROFUSAO                                                                                                                                                                                                                                                                                                                                                                                                                                               </v>
          </cell>
          <cell r="C10879" t="str">
            <v xml:space="preserve">UN    </v>
          </cell>
          <cell r="D10879" t="str">
            <v>115,77</v>
          </cell>
        </row>
        <row r="10880">
          <cell r="A10880">
            <v>38017</v>
          </cell>
          <cell r="B10880" t="str">
            <v xml:space="preserve">TE DE TRANSICAO, CPVC, SOLDAVEL, 15 MM X 1/2", PARA AGUA QUENTE                                                                                                                                                                                                                                                                                                                                                                                                                                           </v>
          </cell>
          <cell r="C10880" t="str">
            <v xml:space="preserve">UN    </v>
          </cell>
          <cell r="D10880" t="str">
            <v>7,83</v>
          </cell>
        </row>
        <row r="10881">
          <cell r="A10881">
            <v>38018</v>
          </cell>
          <cell r="B10881" t="str">
            <v xml:space="preserve">TE DE TRANSICAO, CPVC, SOLDAVEL, 22 MM X 1/2", PARA AGUA QUENTE                                                                                                                                                                                                                                                                                                                                                                                                                                           </v>
          </cell>
          <cell r="C10881" t="str">
            <v xml:space="preserve">UN    </v>
          </cell>
          <cell r="D10881" t="str">
            <v>8,64</v>
          </cell>
        </row>
        <row r="10882">
          <cell r="A10882">
            <v>39895</v>
          </cell>
          <cell r="B10882" t="str">
            <v xml:space="preserve">TE DUPLA CURVA BRONZE/LATAO (REF 764) SEM ANEL DE SOLDA, ROSCA F X BOLSA X ROSCA F, 1/2" X 15 X 1/2"                                                                                                                                                                                                                                                                                                                                                                                                      </v>
          </cell>
          <cell r="C10882" t="str">
            <v xml:space="preserve">UN    </v>
          </cell>
          <cell r="D10882" t="str">
            <v>32,42</v>
          </cell>
        </row>
        <row r="10883">
          <cell r="A10883">
            <v>39896</v>
          </cell>
          <cell r="B10883" t="str">
            <v xml:space="preserve">TE DUPLA CURVA BRONZE/LATAO (REF 764) SEM ANEL DE SOLDA, ROSCA F X BOLSA X ROSCA F, 3/4" X 22 X 3/4"                                                                                                                                                                                                                                                                                                                                                                                                      </v>
          </cell>
          <cell r="C10883" t="str">
            <v xml:space="preserve">UN    </v>
          </cell>
          <cell r="D10883" t="str">
            <v>47,52</v>
          </cell>
        </row>
        <row r="10884">
          <cell r="A10884">
            <v>38873</v>
          </cell>
          <cell r="B10884" t="str">
            <v xml:space="preserve">TE METALICO, PARA CONEXAO COM ANEL DESLIZANTE EM TUBO PEX, DN 16 MM                                                                                                                                                                                                                                                                                                                                                                                                                                       </v>
          </cell>
          <cell r="C10884" t="str">
            <v xml:space="preserve">UN    </v>
          </cell>
          <cell r="D10884" t="str">
            <v>12,96</v>
          </cell>
        </row>
        <row r="10885">
          <cell r="A10885">
            <v>38874</v>
          </cell>
          <cell r="B10885" t="str">
            <v xml:space="preserve">TE METALICO, PARA CONEXAO COM ANEL DESLIZANTE EM TUBO PEX, DN 20 MM                                                                                                                                                                                                                                                                                                                                                                                                                                       </v>
          </cell>
          <cell r="C10885" t="str">
            <v xml:space="preserve">UN    </v>
          </cell>
          <cell r="D10885" t="str">
            <v>15,76</v>
          </cell>
        </row>
        <row r="10886">
          <cell r="A10886">
            <v>38875</v>
          </cell>
          <cell r="B10886" t="str">
            <v xml:space="preserve">TE METALICO, PARA CONEXAO COM ANEL DESLIZANTE EM TUBO PEX, DN 25 MM                                                                                                                                                                                                                                                                                                                                                                                                                                       </v>
          </cell>
          <cell r="C10886" t="str">
            <v xml:space="preserve">UN    </v>
          </cell>
          <cell r="D10886" t="str">
            <v>27,85</v>
          </cell>
        </row>
        <row r="10887">
          <cell r="A10887">
            <v>38876</v>
          </cell>
          <cell r="B10887" t="str">
            <v xml:space="preserve">TE METALICO, PARA CONEXAO COM ANEL DESLIZANTE EM TUBO PEX, DN 32 MM                                                                                                                                                                                                                                                                                                                                                                                                                                       </v>
          </cell>
          <cell r="C10887" t="str">
            <v xml:space="preserve">UN    </v>
          </cell>
          <cell r="D10887" t="str">
            <v>37,48</v>
          </cell>
        </row>
        <row r="10888">
          <cell r="A10888">
            <v>39000</v>
          </cell>
          <cell r="B10888" t="str">
            <v xml:space="preserve">TE MISTURADOR COM INSERTO METALICO, FEMEA, PPR, DN 25 MM X 3/4", PARA AGUA QUENTE E FRIA PREDIAL                                                                                                                                                                                                                                                                                                                                                                                                          </v>
          </cell>
          <cell r="C10888" t="str">
            <v xml:space="preserve">UN    </v>
          </cell>
          <cell r="D10888" t="str">
            <v>22,90</v>
          </cell>
        </row>
        <row r="10889">
          <cell r="A10889">
            <v>38674</v>
          </cell>
          <cell r="B10889" t="str">
            <v xml:space="preserve">TE MISTURADOR DE TRANSICAO, CPVC, COM ROSCA, 22 MM X 3/4", PARA AGUA QUENTE                                                                                                                                                                                                                                                                                                                                                                                                                               </v>
          </cell>
          <cell r="C10889" t="str">
            <v xml:space="preserve">UN    </v>
          </cell>
          <cell r="D10889" t="str">
            <v>27,22</v>
          </cell>
        </row>
        <row r="10890">
          <cell r="A10890">
            <v>38911</v>
          </cell>
          <cell r="B10890" t="str">
            <v xml:space="preserve">TE MISTURADOR METALICO, PARA CONEXAO COM ANEL DESLIZANTE EM TUBO PEX, DN 16 MM X 1/2"                                                                                                                                                                                                                                                                                                                                                                                                                     </v>
          </cell>
          <cell r="C10890" t="str">
            <v xml:space="preserve">UN    </v>
          </cell>
          <cell r="D10890" t="str">
            <v>46,48</v>
          </cell>
        </row>
        <row r="10891">
          <cell r="A10891">
            <v>38912</v>
          </cell>
          <cell r="B10891" t="str">
            <v xml:space="preserve">TE MISTURADOR METALICO, PARA CONEXAO COM ANEL DESLIZANTE EM TUBO PEX, DN 20 MM X 3/4"                                                                                                                                                                                                                                                                                                                                                                                                                     </v>
          </cell>
          <cell r="C10891" t="str">
            <v xml:space="preserve">UN    </v>
          </cell>
          <cell r="D10891" t="str">
            <v>59,07</v>
          </cell>
        </row>
        <row r="10892">
          <cell r="A10892">
            <v>38019</v>
          </cell>
          <cell r="B10892" t="str">
            <v xml:space="preserve">TE MISTURADOR, CPVC, SOLDAVEL, 15 MM, PARA AGUA QUENTE                                                                                                                                                                                                                                                                                                                                                                                                                                                    </v>
          </cell>
          <cell r="C10892" t="str">
            <v xml:space="preserve">UN    </v>
          </cell>
          <cell r="D10892" t="str">
            <v>6,82</v>
          </cell>
        </row>
        <row r="10893">
          <cell r="A10893">
            <v>38020</v>
          </cell>
          <cell r="B10893" t="str">
            <v xml:space="preserve">TE MISTURADOR, CPVC, SOLDAVEL, 22 MM, PARA AGUA QUENTE                                                                                                                                                                                                                                                                                                                                                                                                                                                    </v>
          </cell>
          <cell r="C10893" t="str">
            <v xml:space="preserve">UN    </v>
          </cell>
          <cell r="D10893" t="str">
            <v>8,64</v>
          </cell>
        </row>
        <row r="10894">
          <cell r="A10894">
            <v>38454</v>
          </cell>
          <cell r="B10894" t="str">
            <v xml:space="preserve">TE MISTURADOR, PPR, F M M, DN 20 X 20 MM, PARA AGUA QUENTE PREDIAL                                                                                                                                                                                                                                                                                                                                                                                                                                        </v>
          </cell>
          <cell r="C10894" t="str">
            <v xml:space="preserve">UN    </v>
          </cell>
          <cell r="D10894" t="str">
            <v>4,18</v>
          </cell>
        </row>
        <row r="10895">
          <cell r="A10895">
            <v>38455</v>
          </cell>
          <cell r="B10895" t="str">
            <v xml:space="preserve">TE MISTURADOR, PPR, F M M, DN 25 X 25 MM, PARA AGUA QUENTE PREDIAL                                                                                                                                                                                                                                                                                                                                                                                                                                        </v>
          </cell>
          <cell r="C10895" t="str">
            <v xml:space="preserve">UN    </v>
          </cell>
          <cell r="D10895" t="str">
            <v>3,82</v>
          </cell>
        </row>
        <row r="10896">
          <cell r="A10896">
            <v>38462</v>
          </cell>
          <cell r="B10896" t="str">
            <v xml:space="preserve">TE NORMAL, PPR, SOLDAVEL, 90 GRAUS, DN 110 X 110 X 110 MM, PARA AGUA QUENTE PREDIAL                                                                                                                                                                                                                                                                                                                                                                                                                       </v>
          </cell>
          <cell r="C10896" t="str">
            <v xml:space="preserve">UN    </v>
          </cell>
          <cell r="D10896" t="str">
            <v>107,98</v>
          </cell>
        </row>
        <row r="10897">
          <cell r="A10897">
            <v>36362</v>
          </cell>
          <cell r="B10897" t="str">
            <v xml:space="preserve">TE NORMAL, PPR, SOLDAVEL, 90 GRAUS, DN 20 X 20 X 20 MM, PARA AGUA QUENTE PREDIAL                                                                                                                                                                                                                                                                                                                                                                                                                          </v>
          </cell>
          <cell r="C10897" t="str">
            <v xml:space="preserve">UN    </v>
          </cell>
          <cell r="D10897" t="str">
            <v>1,64</v>
          </cell>
        </row>
        <row r="10898">
          <cell r="A10898">
            <v>36298</v>
          </cell>
          <cell r="B10898" t="str">
            <v xml:space="preserve">TE NORMAL, PPR, SOLDAVEL, 90 GRAUS, DN 25 X 25 X 25 MM, PARA AGUA QUENTE PREDIAL                                                                                                                                                                                                                                                                                                                                                                                                                          </v>
          </cell>
          <cell r="C10898" t="str">
            <v xml:space="preserve">UN    </v>
          </cell>
          <cell r="D10898" t="str">
            <v>2,43</v>
          </cell>
        </row>
        <row r="10899">
          <cell r="A10899">
            <v>38456</v>
          </cell>
          <cell r="B10899" t="str">
            <v xml:space="preserve">TE NORMAL, PPR, SOLDAVEL, 90 GRAUS, DN 32 X 32 X 32 MM, PARA AGUA QUENTE PREDIAL                                                                                                                                                                                                                                                                                                                                                                                                                          </v>
          </cell>
          <cell r="C10899" t="str">
            <v xml:space="preserve">UN    </v>
          </cell>
          <cell r="D10899" t="str">
            <v>3,97</v>
          </cell>
        </row>
        <row r="10900">
          <cell r="A10900">
            <v>38457</v>
          </cell>
          <cell r="B10900" t="str">
            <v xml:space="preserve">TE NORMAL, PPR, SOLDAVEL, 90 GRAUS, DN 40 X 40 X 40 MM, PARA AGUA QUENTE PREDIAL                                                                                                                                                                                                                                                                                                                                                                                                                          </v>
          </cell>
          <cell r="C10900" t="str">
            <v xml:space="preserve">UN    </v>
          </cell>
          <cell r="D10900" t="str">
            <v>8,95</v>
          </cell>
        </row>
        <row r="10901">
          <cell r="A10901">
            <v>38458</v>
          </cell>
          <cell r="B10901" t="str">
            <v xml:space="preserve">TE NORMAL, PPR, SOLDAVEL, 90 GRAUS, DN 50 X 50 X 50 MM, PARA AGUA QUENTE PREDIAL                                                                                                                                                                                                                                                                                                                                                                                                                          </v>
          </cell>
          <cell r="C10901" t="str">
            <v xml:space="preserve">UN    </v>
          </cell>
          <cell r="D10901" t="str">
            <v>12,00</v>
          </cell>
        </row>
        <row r="10902">
          <cell r="A10902">
            <v>38459</v>
          </cell>
          <cell r="B10902" t="str">
            <v xml:space="preserve">TE NORMAL, PPR, SOLDAVEL, 90 GRAUS, DN 63 X 63 X 63 MM, PARA AGUA QUENTE PREDIAL                                                                                                                                                                                                                                                                                                                                                                                                                          </v>
          </cell>
          <cell r="C10902" t="str">
            <v xml:space="preserve">UN    </v>
          </cell>
          <cell r="D10902" t="str">
            <v>21,18</v>
          </cell>
        </row>
        <row r="10903">
          <cell r="A10903">
            <v>38460</v>
          </cell>
          <cell r="B10903" t="str">
            <v xml:space="preserve">TE NORMAL, PPR, SOLDAVEL, 90 GRAUS, DN 75 X 75 X 75 MM, PARA AGUA QUENTE PREDIAL                                                                                                                                                                                                                                                                                                                                                                                                                          </v>
          </cell>
          <cell r="C10903" t="str">
            <v xml:space="preserve">UN    </v>
          </cell>
          <cell r="D10903" t="str">
            <v>44,23</v>
          </cell>
        </row>
        <row r="10904">
          <cell r="A10904">
            <v>38461</v>
          </cell>
          <cell r="B10904" t="str">
            <v xml:space="preserve">TE NORMAL, PPR, SOLDAVEL, 90 GRAUS, DN 90 X 90 X 90 MM, PARA AGUA QUENTE PREDIAL                                                                                                                                                                                                                                                                                                                                                                                                                          </v>
          </cell>
          <cell r="C10904" t="str">
            <v xml:space="preserve">UN    </v>
          </cell>
          <cell r="D10904" t="str">
            <v>67,47</v>
          </cell>
        </row>
        <row r="10905">
          <cell r="A10905">
            <v>7094</v>
          </cell>
          <cell r="B10905" t="str">
            <v xml:space="preserve">TE PVC ROSCAVEL 90 GRAUS, 1", PARA  AGUA FRIA PREDIAL                                                                                                                                                                                                                                                                                                                                                                                                                                                     </v>
          </cell>
          <cell r="C10905" t="str">
            <v xml:space="preserve">UN    </v>
          </cell>
          <cell r="D10905" t="str">
            <v>7,07</v>
          </cell>
        </row>
        <row r="10906">
          <cell r="A10906">
            <v>7116</v>
          </cell>
          <cell r="B10906" t="str">
            <v xml:space="preserve">TE PVC SOLDAVEL, BBB, 90 GRAUS, DN 40 MM, PARA ESGOTO SECUNDARIO PREDIAL                                                                                                                                                                                                                                                                                                                                                                                                                                  </v>
          </cell>
          <cell r="C10906" t="str">
            <v xml:space="preserve">UN    </v>
          </cell>
          <cell r="D10906" t="str">
            <v>2,31</v>
          </cell>
        </row>
        <row r="10907">
          <cell r="A10907">
            <v>7118</v>
          </cell>
          <cell r="B10907" t="str">
            <v xml:space="preserve">TE PVC, ROSCAVEL, 90 GRAUS, 1 1/2", AGUA FRIA PREDIAL                                                                                                                                                                                                                                                                                                                                                                                                                                                     </v>
          </cell>
          <cell r="C10907" t="str">
            <v xml:space="preserve">UN    </v>
          </cell>
          <cell r="D10907" t="str">
            <v>15,61</v>
          </cell>
        </row>
        <row r="10908">
          <cell r="A10908">
            <v>7117</v>
          </cell>
          <cell r="B10908" t="str">
            <v xml:space="preserve">TE PVC, ROSCAVEL, 90 GRAUS, 1 1/4", AGUA FRIA PREDIAL                                                                                                                                                                                                                                                                                                                                                                                                                                                     </v>
          </cell>
          <cell r="C10908" t="str">
            <v xml:space="preserve">UN    </v>
          </cell>
          <cell r="D10908" t="str">
            <v>13,87</v>
          </cell>
        </row>
        <row r="10909">
          <cell r="A10909">
            <v>7098</v>
          </cell>
          <cell r="B10909" t="str">
            <v xml:space="preserve">TE PVC, ROSCAVEL, 90 GRAUS, 1/2",  AGUA FRIA PREDIAL                                                                                                                                                                                                                                                                                                                                                                                                                                                      </v>
          </cell>
          <cell r="C10909" t="str">
            <v xml:space="preserve">UN    </v>
          </cell>
          <cell r="D10909" t="str">
            <v>1,93</v>
          </cell>
        </row>
        <row r="10910">
          <cell r="A10910">
            <v>7110</v>
          </cell>
          <cell r="B10910" t="str">
            <v xml:space="preserve">TE PVC, ROSCAVEL, 90 GRAUS, 2",  AGUA FRIA PREDIAL                                                                                                                                                                                                                                                                                                                                                                                                                                                        </v>
          </cell>
          <cell r="C10910" t="str">
            <v xml:space="preserve">UN    </v>
          </cell>
          <cell r="D10910" t="str">
            <v>33,94</v>
          </cell>
        </row>
        <row r="10911">
          <cell r="A10911">
            <v>7123</v>
          </cell>
          <cell r="B10911" t="str">
            <v xml:space="preserve">TE PVC, ROSCAVEL, 90 GRAUS, 3/4", AGUA FRIA PREDIAL                                                                                                                                                                                                                                                                                                                                                                                                                                                       </v>
          </cell>
          <cell r="C10911" t="str">
            <v xml:space="preserve">UN    </v>
          </cell>
          <cell r="D10911" t="str">
            <v>2,49</v>
          </cell>
        </row>
        <row r="10912">
          <cell r="A10912">
            <v>7121</v>
          </cell>
          <cell r="B10912" t="str">
            <v xml:space="preserve">TE PVC, SOLDAVEL, COM BUCHA DE LATAO NA BOLSA CENTRAL, 90 GRAUS, 20 MM X 1/2", PARA AGUA FRIA PREDIAL                                                                                                                                                                                                                                                                                                                                                                                                     </v>
          </cell>
          <cell r="C10912" t="str">
            <v xml:space="preserve">UN    </v>
          </cell>
          <cell r="D10912" t="str">
            <v>6,13</v>
          </cell>
        </row>
        <row r="10913">
          <cell r="A10913">
            <v>7137</v>
          </cell>
          <cell r="B10913" t="str">
            <v xml:space="preserve">TE PVC, SOLDAVEL, COM BUCHA DE LATAO NA BOLSA CENTRAL, 90 GRAUS, 25 MM X 1/2", PARA AGUA FRIA PREDIAL                                                                                                                                                                                                                                                                                                                                                                                                     </v>
          </cell>
          <cell r="C10913" t="str">
            <v xml:space="preserve">UN    </v>
          </cell>
          <cell r="D10913" t="str">
            <v>5,52</v>
          </cell>
        </row>
        <row r="10914">
          <cell r="A10914">
            <v>7122</v>
          </cell>
          <cell r="B10914" t="str">
            <v xml:space="preserve">TE PVC, SOLDAVEL, COM BUCHA DE LATAO NA BOLSA CENTRAL, 90 GRAUS, 25 MM X 3/4", PARA AGUA FRIA PREDIAL                                                                                                                                                                                                                                                                                                                                                                                                     </v>
          </cell>
          <cell r="C10914" t="str">
            <v xml:space="preserve">UN    </v>
          </cell>
          <cell r="D10914" t="str">
            <v>6,90</v>
          </cell>
        </row>
        <row r="10915">
          <cell r="A10915">
            <v>7114</v>
          </cell>
          <cell r="B10915" t="str">
            <v xml:space="preserve">TE PVC, SOLDAVEL, COM BUCHA DE LATAO NA BOLSA CENTRAL, 90 GRAUS, 32 MM X 3/4", PARA AGUA FRIA PREDIAL                                                                                                                                                                                                                                                                                                                                                                                                     </v>
          </cell>
          <cell r="C10915" t="str">
            <v xml:space="preserve">UN    </v>
          </cell>
          <cell r="D10915" t="str">
            <v>10,63</v>
          </cell>
        </row>
        <row r="10916">
          <cell r="A10916">
            <v>7109</v>
          </cell>
          <cell r="B10916" t="str">
            <v xml:space="preserve">TE PVC, SOLDAVEL, COM ROSCA NA BOLSA CENTRAL, 90 GRAUS, 20 MM X 1/2", PARA AGUA FRIA PREDIAL                                                                                                                                                                                                                                                                                                                                                                                                              </v>
          </cell>
          <cell r="C10916" t="str">
            <v xml:space="preserve">UN    </v>
          </cell>
          <cell r="D10916" t="str">
            <v>1,86</v>
          </cell>
        </row>
        <row r="10917">
          <cell r="A10917">
            <v>7135</v>
          </cell>
          <cell r="B10917" t="str">
            <v xml:space="preserve">TE PVC, SOLDAVEL, COM ROSCA NA BOLSA CENTRAL, 90 GRAUS, 25 MM X 1/2", PARA AGUA FRIA PREDIAL                                                                                                                                                                                                                                                                                                                                                                                                              </v>
          </cell>
          <cell r="C10917" t="str">
            <v xml:space="preserve">UN    </v>
          </cell>
          <cell r="D10917" t="str">
            <v>2,90</v>
          </cell>
        </row>
        <row r="10918">
          <cell r="A10918">
            <v>37947</v>
          </cell>
          <cell r="B10918" t="str">
            <v xml:space="preserve">TE PVC, SOLDAVEL, COM ROSCA NA BOLSA CENTRAL, 90 GRAUS, 25 MM X 3/4", PARA AGUA FRIA PREDIAL                                                                                                                                                                                                                                                                                                                                                                                                              </v>
          </cell>
          <cell r="C10918" t="str">
            <v xml:space="preserve">UN    </v>
          </cell>
          <cell r="D10918" t="str">
            <v>2,94</v>
          </cell>
        </row>
        <row r="10919">
          <cell r="A10919">
            <v>7103</v>
          </cell>
          <cell r="B10919" t="str">
            <v xml:space="preserve">TE PVC, SOLDAVEL, COM ROSCA NA BOLSA CENTRAL, 90 GRAUS, 32 MM X 3/4", PARA AGUA FRIA PREDIAL                                                                                                                                                                                                                                                                                                                                                                                                              </v>
          </cell>
          <cell r="C10919" t="str">
            <v xml:space="preserve">UN    </v>
          </cell>
          <cell r="D10919" t="str">
            <v>6,75</v>
          </cell>
        </row>
        <row r="10920">
          <cell r="A10920">
            <v>40419</v>
          </cell>
          <cell r="B10920" t="str">
            <v xml:space="preserve">TE RANHURADO EM FERRO FUNDIDO, DN 50 (2")                                                                                                                                                                                                                                                                                                                                                                                                                                                                 </v>
          </cell>
          <cell r="C10920" t="str">
            <v xml:space="preserve">UN    </v>
          </cell>
          <cell r="D10920" t="str">
            <v>21,15</v>
          </cell>
        </row>
        <row r="10921">
          <cell r="A10921">
            <v>40420</v>
          </cell>
          <cell r="B10921" t="str">
            <v xml:space="preserve">TE RANHURADO EM FERRO FUNDIDO, DN 65 (2 1/2")                                                                                                                                                                                                                                                                                                                                                                                                                                                             </v>
          </cell>
          <cell r="C10921" t="str">
            <v xml:space="preserve">UN    </v>
          </cell>
          <cell r="D10921" t="str">
            <v>30,86</v>
          </cell>
        </row>
        <row r="10922">
          <cell r="A10922">
            <v>40421</v>
          </cell>
          <cell r="B10922" t="str">
            <v xml:space="preserve">TE RANHURADO EM FERRO FUNDIDO, DN 80 (3")                                                                                                                                                                                                                                                                                                                                                                                                                                                                 </v>
          </cell>
          <cell r="C10922" t="str">
            <v xml:space="preserve">UN    </v>
          </cell>
          <cell r="D10922" t="str">
            <v>32,85</v>
          </cell>
        </row>
        <row r="10923">
          <cell r="A10923">
            <v>7126</v>
          </cell>
          <cell r="B10923" t="str">
            <v xml:space="preserve">TE REDUCAO PVC, ROSCAVEL, 90 GRAUS,  1.1/2" X 3/4",  AGUA FRIA PREDIAL                                                                                                                                                                                                                                                                                                                                                                                                                                    </v>
          </cell>
          <cell r="C10923" t="str">
            <v xml:space="preserve">UN    </v>
          </cell>
          <cell r="D10923" t="str">
            <v>14,16</v>
          </cell>
        </row>
        <row r="10924">
          <cell r="A10924">
            <v>38905</v>
          </cell>
          <cell r="B10924" t="str">
            <v xml:space="preserve">TE ROSCA FEMEA, METALICO, PARA CONEXAO COM ANEL DESLIZANTE EM TUBO PEX, DN 16 MM X 1/2"                                                                                                                                                                                                                                                                                                                                                                                                                   </v>
          </cell>
          <cell r="C10924" t="str">
            <v xml:space="preserve">UN    </v>
          </cell>
          <cell r="D10924" t="str">
            <v>14,56</v>
          </cell>
        </row>
        <row r="10925">
          <cell r="A10925">
            <v>38907</v>
          </cell>
          <cell r="B10925" t="str">
            <v xml:space="preserve">TE ROSCA FEMEA, METALICO, PARA CONEXAO COM ANEL DESLIZANTE EM TUBO PEX, DN 20 MM X 1/2"                                                                                                                                                                                                                                                                                                                                                                                                                   </v>
          </cell>
          <cell r="C10925" t="str">
            <v xml:space="preserve">UN    </v>
          </cell>
          <cell r="D10925" t="str">
            <v>15,49</v>
          </cell>
        </row>
        <row r="10926">
          <cell r="A10926">
            <v>38908</v>
          </cell>
          <cell r="B10926" t="str">
            <v xml:space="preserve">TE ROSCA FEMEA, METALICO, PARA CONEXAO COM ANEL DESLIZANTE EM TUBO PEX, DN 20 MM X 3/4"                                                                                                                                                                                                                                                                                                                                                                                                                   </v>
          </cell>
          <cell r="C10926" t="str">
            <v xml:space="preserve">UN    </v>
          </cell>
          <cell r="D10926" t="str">
            <v>17,44</v>
          </cell>
        </row>
        <row r="10927">
          <cell r="A10927">
            <v>38909</v>
          </cell>
          <cell r="B10927" t="str">
            <v xml:space="preserve">TE ROSCA FEMEA, METALICO, PARA CONEXAO COM ANEL DESLIZANTE EM TUBO PEX, DN 25 MM X 1/2"                                                                                                                                                                                                                                                                                                                                                                                                                   </v>
          </cell>
          <cell r="C10927" t="str">
            <v xml:space="preserve">UN    </v>
          </cell>
          <cell r="D10927" t="str">
            <v>25,07</v>
          </cell>
        </row>
        <row r="10928">
          <cell r="A10928">
            <v>38910</v>
          </cell>
          <cell r="B10928" t="str">
            <v xml:space="preserve">TE ROSCA FEMEA, METALICO, PARA CONEXAO COM ANEL DESLIZANTE EM TUBO PEX, DN 25 MM X 3/4"                                                                                                                                                                                                                                                                                                                                                                                                                   </v>
          </cell>
          <cell r="C10928" t="str">
            <v xml:space="preserve">UN    </v>
          </cell>
          <cell r="D10928" t="str">
            <v>27,07</v>
          </cell>
        </row>
        <row r="10929">
          <cell r="A10929">
            <v>38897</v>
          </cell>
          <cell r="B10929" t="str">
            <v xml:space="preserve">TE ROSCA MACHO, METALICO, PARA CONEXAO COM ANEL DESLIZANTE EM TUBO PEX, DN 16 MM X 1/2"                                                                                                                                                                                                                                                                                                                                                                                                                   </v>
          </cell>
          <cell r="C10929" t="str">
            <v xml:space="preserve">UN    </v>
          </cell>
          <cell r="D10929" t="str">
            <v>14,62</v>
          </cell>
        </row>
        <row r="10930">
          <cell r="A10930">
            <v>38899</v>
          </cell>
          <cell r="B10930" t="str">
            <v xml:space="preserve">TE ROSCA MACHO, METALICO, PARA CONEXAO COM ANEL DESLIZANTE EM TUBO PEX, DN 20 MM X 1/2"                                                                                                                                                                                                                                                                                                                                                                                                                   </v>
          </cell>
          <cell r="C10930" t="str">
            <v xml:space="preserve">UN    </v>
          </cell>
          <cell r="D10930" t="str">
            <v>16,45</v>
          </cell>
        </row>
        <row r="10931">
          <cell r="A10931">
            <v>38900</v>
          </cell>
          <cell r="B10931" t="str">
            <v xml:space="preserve">TE ROSCA MACHO, METALICO, PARA CONEXAO COM ANEL DESLIZANTE EM TUBO PEX, DN 20 MM X 3/4"                                                                                                                                                                                                                                                                                                                                                                                                                   </v>
          </cell>
          <cell r="C10931" t="str">
            <v xml:space="preserve">UN    </v>
          </cell>
          <cell r="D10931" t="str">
            <v>17,15</v>
          </cell>
        </row>
        <row r="10932">
          <cell r="A10932">
            <v>38901</v>
          </cell>
          <cell r="B10932" t="str">
            <v xml:space="preserve">TE ROSCA MACHO, METALICO, PARA CONEXAO COM ANEL DESLIZANTE EM TUBO PEX, DN 25 MM X 3/4"                                                                                                                                                                                                                                                                                                                                                                                                                   </v>
          </cell>
          <cell r="C10932" t="str">
            <v xml:space="preserve">UN    </v>
          </cell>
          <cell r="D10932" t="str">
            <v>28,06</v>
          </cell>
        </row>
        <row r="10933">
          <cell r="A10933">
            <v>38904</v>
          </cell>
          <cell r="B10933" t="str">
            <v xml:space="preserve">TE ROSCA MACHO, METALICO, PARA CONEXAO COM ANEL DESLIZANTE EM TUBO PEX, DN 32 MM X 1"                                                                                                                                                                                                                                                                                                                                                                                                                     </v>
          </cell>
          <cell r="C10933" t="str">
            <v xml:space="preserve">UN    </v>
          </cell>
          <cell r="D10933" t="str">
            <v>45,58</v>
          </cell>
        </row>
        <row r="10934">
          <cell r="A10934">
            <v>38903</v>
          </cell>
          <cell r="B10934" t="str">
            <v xml:space="preserve">TE ROSCA MACHO, METALICO, PARA CONEXAO COM ANEL DESLIZANTE EM TUBO PEX, DN 32 MM X 3/4"                                                                                                                                                                                                                                                                                                                                                                                                                   </v>
          </cell>
          <cell r="C10934" t="str">
            <v xml:space="preserve">UN    </v>
          </cell>
          <cell r="D10934" t="str">
            <v>45,30</v>
          </cell>
        </row>
        <row r="10935">
          <cell r="A10935">
            <v>7091</v>
          </cell>
          <cell r="B10935" t="str">
            <v xml:space="preserve">TE SANITARIO, PVC, DN 100 X 100 MM, SERIE NORMAL, PARA ESGOTO PREDIAL                                                                                                                                                                                                                                                                                                                                                                                                                                     </v>
          </cell>
          <cell r="C10935" t="str">
            <v xml:space="preserve">UN    </v>
          </cell>
          <cell r="D10935" t="str">
            <v>10,91</v>
          </cell>
        </row>
        <row r="10936">
          <cell r="A10936">
            <v>11655</v>
          </cell>
          <cell r="B10936" t="str">
            <v xml:space="preserve">TE SANITARIO, PVC, DN 100 X 50 MM, SERIE NORMAL, PARA ESGOTO PREDIAL                                                                                                                                                                                                                                                                                                                                                                                                                                      </v>
          </cell>
          <cell r="C10936" t="str">
            <v xml:space="preserve">UN    </v>
          </cell>
          <cell r="D10936" t="str">
            <v>10,42</v>
          </cell>
        </row>
        <row r="10937">
          <cell r="A10937">
            <v>11656</v>
          </cell>
          <cell r="B10937" t="str">
            <v xml:space="preserve">TE SANITARIO, PVC, DN 100 X 75 MM, SERIE NORMAL PARA ESGOTO PREDIAL                                                                                                                                                                                                                                                                                                                                                                                                                                       </v>
          </cell>
          <cell r="C10937" t="str">
            <v xml:space="preserve">UN    </v>
          </cell>
          <cell r="D10937" t="str">
            <v>10,90</v>
          </cell>
        </row>
        <row r="10938">
          <cell r="A10938">
            <v>37948</v>
          </cell>
          <cell r="B10938" t="str">
            <v xml:space="preserve">TE SANITARIO, PVC, DN 40 X 40 MM, SERIE NORMAL, PARA ESGOTO PREDIAL                                                                                                                                                                                                                                                                                                                                                                                                                                       </v>
          </cell>
          <cell r="C10938" t="str">
            <v xml:space="preserve">UN    </v>
          </cell>
          <cell r="D10938" t="str">
            <v>2,20</v>
          </cell>
        </row>
        <row r="10939">
          <cell r="A10939">
            <v>7097</v>
          </cell>
          <cell r="B10939" t="str">
            <v xml:space="preserve">TE SANITARIO, PVC, DN 50 X 50 MM, SERIE NORMAL, PARA ESGOTO PREDIAL                                                                                                                                                                                                                                                                                                                                                                                                                                       </v>
          </cell>
          <cell r="C10939" t="str">
            <v xml:space="preserve">UN    </v>
          </cell>
          <cell r="D10939" t="str">
            <v>4,84</v>
          </cell>
        </row>
        <row r="10940">
          <cell r="A10940">
            <v>11657</v>
          </cell>
          <cell r="B10940" t="str">
            <v xml:space="preserve">TE SANITARIO, PVC, DN 75 X 50 MM, SERIE NORMAL PARA ESGOTO PREDIAL                                                                                                                                                                                                                                                                                                                                                                                                                                        </v>
          </cell>
          <cell r="C10940" t="str">
            <v xml:space="preserve">UN    </v>
          </cell>
          <cell r="D10940" t="str">
            <v>9,50</v>
          </cell>
        </row>
        <row r="10941">
          <cell r="A10941">
            <v>11658</v>
          </cell>
          <cell r="B10941" t="str">
            <v xml:space="preserve">TE SANITARIO, PVC, DN 75 X 75 MM, SERIE NORMAL PARA ESGOTO PREDIAL                                                                                                                                                                                                                                                                                                                                                                                                                                        </v>
          </cell>
          <cell r="C10941" t="str">
            <v xml:space="preserve">UN    </v>
          </cell>
          <cell r="D10941" t="str">
            <v>9,67</v>
          </cell>
        </row>
        <row r="10942">
          <cell r="A10942">
            <v>7146</v>
          </cell>
          <cell r="B10942" t="str">
            <v xml:space="preserve">TE SOLDAVEL, PVC, 90 GRAUS, 110 MM, PARA AGUA FRIA PREDIAL (NBR 5648)                                                                                                                                                                                                                                                                                                                                                                                                                                     </v>
          </cell>
          <cell r="C10942" t="str">
            <v xml:space="preserve">UN    </v>
          </cell>
          <cell r="D10942" t="str">
            <v>105,11</v>
          </cell>
        </row>
        <row r="10943">
          <cell r="A10943">
            <v>7138</v>
          </cell>
          <cell r="B10943" t="str">
            <v xml:space="preserve">TE SOLDAVEL, PVC, 90 GRAUS, 20 MM, PARA AGUA FRIA PREDIAL (NBR 5648)                                                                                                                                                                                                                                                                                                                                                                                                                                      </v>
          </cell>
          <cell r="C10943" t="str">
            <v xml:space="preserve">UN    </v>
          </cell>
          <cell r="D10943" t="str">
            <v>0,59</v>
          </cell>
        </row>
        <row r="10944">
          <cell r="A10944">
            <v>7139</v>
          </cell>
          <cell r="B10944" t="str">
            <v xml:space="preserve">TE SOLDAVEL, PVC, 90 GRAUS, 25 MM, PARA AGUA FRIA PREDIAL (NBR 5648)                                                                                                                                                                                                                                                                                                                                                                                                                                      </v>
          </cell>
          <cell r="C10944" t="str">
            <v xml:space="preserve">UN    </v>
          </cell>
          <cell r="D10944" t="str">
            <v>0,78</v>
          </cell>
        </row>
        <row r="10945">
          <cell r="A10945">
            <v>7140</v>
          </cell>
          <cell r="B10945" t="str">
            <v xml:space="preserve">TE SOLDAVEL, PVC, 90 GRAUS, 32 MM, PARA AGUA FRIA PREDIAL (NBR 5648)                                                                                                                                                                                                                                                                                                                                                                                                                                      </v>
          </cell>
          <cell r="C10945" t="str">
            <v xml:space="preserve">UN    </v>
          </cell>
          <cell r="D10945" t="str">
            <v>2,59</v>
          </cell>
        </row>
        <row r="10946">
          <cell r="A10946">
            <v>7141</v>
          </cell>
          <cell r="B10946" t="str">
            <v xml:space="preserve">TE SOLDAVEL, PVC, 90 GRAUS, 40 MM, PARA AGUA FRIA PREDIAL (NBR 5648)                                                                                                                                                                                                                                                                                                                                                                                                                                      </v>
          </cell>
          <cell r="C10946" t="str">
            <v xml:space="preserve">UN    </v>
          </cell>
          <cell r="D10946" t="str">
            <v>5,67</v>
          </cell>
        </row>
        <row r="10947">
          <cell r="A10947">
            <v>7143</v>
          </cell>
          <cell r="B10947" t="str">
            <v xml:space="preserve">TE SOLDAVEL, PVC, 90 GRAUS, 60 MM, PARA AGUA FRIA PREDIAL (NBR 5648)                                                                                                                                                                                                                                                                                                                                                                                                                                      </v>
          </cell>
          <cell r="C10947" t="str">
            <v xml:space="preserve">UN    </v>
          </cell>
          <cell r="D10947" t="str">
            <v>18,89</v>
          </cell>
        </row>
        <row r="10948">
          <cell r="A10948">
            <v>7144</v>
          </cell>
          <cell r="B10948" t="str">
            <v xml:space="preserve">TE SOLDAVEL, PVC, 90 GRAUS, 75 MM, PARA AGUA FRIA PREDIAL (NBR 5648)                                                                                                                                                                                                                                                                                                                                                                                                                                      </v>
          </cell>
          <cell r="C10948" t="str">
            <v xml:space="preserve">UN    </v>
          </cell>
          <cell r="D10948" t="str">
            <v>37,79</v>
          </cell>
        </row>
        <row r="10949">
          <cell r="A10949">
            <v>7145</v>
          </cell>
          <cell r="B10949" t="str">
            <v xml:space="preserve">TE SOLDAVEL, PVC, 90 GRAUS, 85 MM, PARA AGUA FRIA PREDIAL (NBR 5648)                                                                                                                                                                                                                                                                                                                                                                                                                                      </v>
          </cell>
          <cell r="C10949" t="str">
            <v xml:space="preserve">UN    </v>
          </cell>
          <cell r="D10949" t="str">
            <v>61,98</v>
          </cell>
        </row>
        <row r="10950">
          <cell r="A10950">
            <v>7142</v>
          </cell>
          <cell r="B10950" t="str">
            <v xml:space="preserve">TE SOLDAVEL, PVC, 90 GRAUS,50 MM, PARA AGUA FRIA PREDIAL (NBR 5648)                                                                                                                                                                                                                                                                                                                                                                                                                                       </v>
          </cell>
          <cell r="C10950" t="str">
            <v xml:space="preserve">UN    </v>
          </cell>
          <cell r="D10950" t="str">
            <v>6,34</v>
          </cell>
        </row>
        <row r="10951">
          <cell r="A10951">
            <v>3593</v>
          </cell>
          <cell r="B10951" t="str">
            <v xml:space="preserve">TE 45 GRAUS DE FERRO GALVANIZADO, COM ROSCA BSP, DE 1 1/2"                                                                                                                                                                                                                                                                                                                                                                                                                                                </v>
          </cell>
          <cell r="C10951" t="str">
            <v xml:space="preserve">UN    </v>
          </cell>
          <cell r="D10951" t="str">
            <v>55,41</v>
          </cell>
        </row>
        <row r="10952">
          <cell r="A10952">
            <v>3588</v>
          </cell>
          <cell r="B10952" t="str">
            <v xml:space="preserve">TE 45 GRAUS DE FERRO GALVANIZADO, COM ROSCA BSP, DE 1 1/4"                                                                                                                                                                                                                                                                                                                                                                                                                                                </v>
          </cell>
          <cell r="C10952" t="str">
            <v xml:space="preserve">UN    </v>
          </cell>
          <cell r="D10952" t="str">
            <v>42,71</v>
          </cell>
        </row>
        <row r="10953">
          <cell r="A10953">
            <v>3585</v>
          </cell>
          <cell r="B10953" t="str">
            <v xml:space="preserve">TE 45 GRAUS DE FERRO GALVANIZADO, COM ROSCA BSP, DE 1/2"                                                                                                                                                                                                                                                                                                                                                                                                                                                  </v>
          </cell>
          <cell r="C10953" t="str">
            <v xml:space="preserve">UN    </v>
          </cell>
          <cell r="D10953" t="str">
            <v>13,19</v>
          </cell>
        </row>
        <row r="10954">
          <cell r="A10954">
            <v>3587</v>
          </cell>
          <cell r="B10954" t="str">
            <v xml:space="preserve">TE 45 GRAUS DE FERRO GALVANIZADO, COM ROSCA BSP, DE 1"                                                                                                                                                                                                                                                                                                                                                                                                                                                    </v>
          </cell>
          <cell r="C10954" t="str">
            <v xml:space="preserve">UN    </v>
          </cell>
          <cell r="D10954" t="str">
            <v>26,50</v>
          </cell>
        </row>
        <row r="10955">
          <cell r="A10955">
            <v>3590</v>
          </cell>
          <cell r="B10955" t="str">
            <v xml:space="preserve">TE 45 GRAUS DE FERRO GALVANIZADO, COM ROSCA BSP, DE 2 1/2"                                                                                                                                                                                                                                                                                                                                                                                                                                                </v>
          </cell>
          <cell r="C10955" t="str">
            <v xml:space="preserve">UN    </v>
          </cell>
          <cell r="D10955" t="str">
            <v>157,33</v>
          </cell>
        </row>
        <row r="10956">
          <cell r="A10956">
            <v>3589</v>
          </cell>
          <cell r="B10956" t="str">
            <v xml:space="preserve">TE 45 GRAUS DE FERRO GALVANIZADO, COM ROSCA BSP, DE 2"                                                                                                                                                                                                                                                                                                                                                                                                                                                    </v>
          </cell>
          <cell r="C10956" t="str">
            <v xml:space="preserve">UN    </v>
          </cell>
          <cell r="D10956" t="str">
            <v>84,45</v>
          </cell>
        </row>
        <row r="10957">
          <cell r="A10957">
            <v>3586</v>
          </cell>
          <cell r="B10957" t="str">
            <v xml:space="preserve">TE 45 GRAUS DE FERRO GALVANIZADO, COM ROSCA BSP, DE 3/4"                                                                                                                                                                                                                                                                                                                                                                                                                                                  </v>
          </cell>
          <cell r="C10957" t="str">
            <v xml:space="preserve">UN    </v>
          </cell>
          <cell r="D10957" t="str">
            <v>17,28</v>
          </cell>
        </row>
        <row r="10958">
          <cell r="A10958">
            <v>3592</v>
          </cell>
          <cell r="B10958" t="str">
            <v xml:space="preserve">TE 45 GRAUS DE FERRO GALVANIZADO, COM ROSCA BSP, DE 3"                                                                                                                                                                                                                                                                                                                                                                                                                                                    </v>
          </cell>
          <cell r="C10958" t="str">
            <v xml:space="preserve">UN    </v>
          </cell>
          <cell r="D10958" t="str">
            <v>248,70</v>
          </cell>
        </row>
        <row r="10959">
          <cell r="A10959">
            <v>3591</v>
          </cell>
          <cell r="B10959" t="str">
            <v xml:space="preserve">TE 45 GRAUS DE FERRO GALVANIZADO, COM ROSCA BSP, DE 4"                                                                                                                                                                                                                                                                                                                                                                                                                                                    </v>
          </cell>
          <cell r="C10959" t="str">
            <v xml:space="preserve">UN    </v>
          </cell>
          <cell r="D10959" t="str">
            <v>398,68</v>
          </cell>
        </row>
        <row r="10960">
          <cell r="A10960">
            <v>40396</v>
          </cell>
          <cell r="B10960" t="str">
            <v xml:space="preserve">TE 90 GRAUS EM ACO CARBONO, SOLDAVEL, PRESSAO 3.000 LBS, DN 1 1/2"                                                                                                                                                                                                                                                                                                                                                                                                                                        </v>
          </cell>
          <cell r="C10960" t="str">
            <v xml:space="preserve">UN    </v>
          </cell>
          <cell r="D10960" t="str">
            <v>74,62</v>
          </cell>
        </row>
        <row r="10961">
          <cell r="A10961">
            <v>40395</v>
          </cell>
          <cell r="B10961" t="str">
            <v xml:space="preserve">TE 90 GRAUS EM ACO CARBONO, SOLDAVEL, PRESSAO 3.000 LBS, DN 1 1/4"                                                                                                                                                                                                                                                                                                                                                                                                                                        </v>
          </cell>
          <cell r="C10961" t="str">
            <v xml:space="preserve">UN    </v>
          </cell>
          <cell r="D10961" t="str">
            <v>57,27</v>
          </cell>
        </row>
        <row r="10962">
          <cell r="A10962">
            <v>40392</v>
          </cell>
          <cell r="B10962" t="str">
            <v xml:space="preserve">TE 90 GRAUS EM ACO CARBONO, SOLDAVEL, PRESSAO 3.000 LBS, DN 1/2"                                                                                                                                                                                                                                                                                                                                                                                                                                          </v>
          </cell>
          <cell r="C10962" t="str">
            <v xml:space="preserve">UN    </v>
          </cell>
          <cell r="D10962" t="str">
            <v>18,42</v>
          </cell>
        </row>
        <row r="10963">
          <cell r="A10963">
            <v>40394</v>
          </cell>
          <cell r="B10963" t="str">
            <v xml:space="preserve">TE 90 GRAUS EM ACO CARBONO, SOLDAVEL, PRESSAO 3.000 LBS, DN 1"                                                                                                                                                                                                                                                                                                                                                                                                                                            </v>
          </cell>
          <cell r="C10963" t="str">
            <v xml:space="preserve">UN    </v>
          </cell>
          <cell r="D10963" t="str">
            <v>37,28</v>
          </cell>
        </row>
        <row r="10964">
          <cell r="A10964">
            <v>40398</v>
          </cell>
          <cell r="B10964" t="str">
            <v xml:space="preserve">TE 90 GRAUS EM ACO CARBONO, SOLDAVEL, PRESSAO 3.000 LBS, DN 2 1/2"                                                                                                                                                                                                                                                                                                                                                                                                                                        </v>
          </cell>
          <cell r="C10964" t="str">
            <v xml:space="preserve">UN    </v>
          </cell>
          <cell r="D10964" t="str">
            <v>239,40</v>
          </cell>
        </row>
        <row r="10965">
          <cell r="A10965">
            <v>40397</v>
          </cell>
          <cell r="B10965" t="str">
            <v xml:space="preserve">TE 90 GRAUS EM ACO CARBONO, SOLDAVEL, PRESSAO 3.000 LBS, DN 2"                                                                                                                                                                                                                                                                                                                                                                                                                                            </v>
          </cell>
          <cell r="C10965" t="str">
            <v xml:space="preserve">UN    </v>
          </cell>
          <cell r="D10965" t="str">
            <v>122,60</v>
          </cell>
        </row>
        <row r="10966">
          <cell r="A10966">
            <v>40393</v>
          </cell>
          <cell r="B10966" t="str">
            <v xml:space="preserve">TE 90 GRAUS EM ACO CARBONO, SOLDAVEL, PRESSAO 3.000 LBS, DN 3/4"                                                                                                                                                                                                                                                                                                                                                                                                                                          </v>
          </cell>
          <cell r="C10966" t="str">
            <v xml:space="preserve">UN    </v>
          </cell>
          <cell r="D10966" t="str">
            <v>23,73</v>
          </cell>
        </row>
        <row r="10967">
          <cell r="A10967">
            <v>40399</v>
          </cell>
          <cell r="B10967" t="str">
            <v xml:space="preserve">TE 90 GRAUS EM ACO CARBONO, SOLDAVEL, PRESSAO 3.000 LBS, DN 3"                                                                                                                                                                                                                                                                                                                                                                                                                                            </v>
          </cell>
          <cell r="C10967" t="str">
            <v xml:space="preserve">UN    </v>
          </cell>
          <cell r="D10967" t="str">
            <v>391,66</v>
          </cell>
        </row>
        <row r="10968">
          <cell r="A10968">
            <v>39322</v>
          </cell>
          <cell r="B10968" t="str">
            <v xml:space="preserve">TE, PLASTICO, DN 16 MM, PARA CONEXAO COM CRIMPAGEM EM TUBO PEX                                                                                                                                                                                                                                                                                                                                                                                                                                            </v>
          </cell>
          <cell r="C10968" t="str">
            <v xml:space="preserve">UN    </v>
          </cell>
          <cell r="D10968" t="str">
            <v>17,67</v>
          </cell>
        </row>
        <row r="10969">
          <cell r="A10969">
            <v>39289</v>
          </cell>
          <cell r="B10969" t="str">
            <v xml:space="preserve">TE, PLASTICO, DN 20 MM, PARA CONEXAO COM CRIMPAGEM EM TUBO PEX                                                                                                                                                                                                                                                                                                                                                                                                                                            </v>
          </cell>
          <cell r="C10969" t="str">
            <v xml:space="preserve">UN    </v>
          </cell>
          <cell r="D10969" t="str">
            <v>21,16</v>
          </cell>
        </row>
        <row r="10970">
          <cell r="A10970">
            <v>39290</v>
          </cell>
          <cell r="B10970" t="str">
            <v xml:space="preserve">TE, PLASTICO, DN 25 MM, PARA CONEXAO COM CRIMPAGEM EM TUBO PEX                                                                                                                                                                                                                                                                                                                                                                                                                                            </v>
          </cell>
          <cell r="C10970" t="str">
            <v xml:space="preserve">UN    </v>
          </cell>
          <cell r="D10970" t="str">
            <v>35,92</v>
          </cell>
        </row>
        <row r="10971">
          <cell r="A10971">
            <v>39291</v>
          </cell>
          <cell r="B10971" t="str">
            <v xml:space="preserve">TE, PLASTICO, DN 32 MM, PARA CONEXAO COM CRIMPAGEM EM TUBO PEX                                                                                                                                                                                                                                                                                                                                                                                                                                            </v>
          </cell>
          <cell r="C10971" t="str">
            <v xml:space="preserve">UN    </v>
          </cell>
          <cell r="D10971" t="str">
            <v>53,78</v>
          </cell>
        </row>
        <row r="10972">
          <cell r="A10972">
            <v>20174</v>
          </cell>
          <cell r="B10972" t="str">
            <v xml:space="preserve">TE, PVC LEVE, CURTO, 90 GRAUS, 150 MM, PARA ESGOTO                                                                                                                                                                                                                                                                                                                                                                                                                                                        </v>
          </cell>
          <cell r="C10972" t="str">
            <v xml:space="preserve">UN    </v>
          </cell>
          <cell r="D10972" t="str">
            <v>26,58</v>
          </cell>
        </row>
        <row r="10973">
          <cell r="A10973">
            <v>41892</v>
          </cell>
          <cell r="B10973" t="str">
            <v xml:space="preserve">TE, PVC PBA, BBB, 90 GRAUS, DN 100 / DE 110 MM, PARA REDE  AGUA (NBR 10351)                                                                                                                                                                                                                                                                                                                                                                                                                               </v>
          </cell>
          <cell r="C10973" t="str">
            <v xml:space="preserve">UN    </v>
          </cell>
          <cell r="D10973" t="str">
            <v>88,12</v>
          </cell>
        </row>
        <row r="10974">
          <cell r="A10974">
            <v>7048</v>
          </cell>
          <cell r="B10974" t="str">
            <v xml:space="preserve">TE, PVC PBA, BBB, 90 GRAUS, DN 50 / DE 60 MM, PARA REDE AGUA (NBR 10351)                                                                                                                                                                                                                                                                                                                                                                                                                                  </v>
          </cell>
          <cell r="C10974" t="str">
            <v xml:space="preserve">UN    </v>
          </cell>
          <cell r="D10974" t="str">
            <v>19,02</v>
          </cell>
        </row>
        <row r="10975">
          <cell r="A10975">
            <v>7088</v>
          </cell>
          <cell r="B10975" t="str">
            <v xml:space="preserve">TE, PVC PBA, BBB, 90 GRAUS, DN 75 / DE 85 MM, PARA REDE AGUA (NBR 10351)                                                                                                                                                                                                                                                                                                                                                                                                                                  </v>
          </cell>
          <cell r="C10975" t="str">
            <v xml:space="preserve">UN    </v>
          </cell>
          <cell r="D10975" t="str">
            <v>41,59</v>
          </cell>
        </row>
        <row r="10976">
          <cell r="A10976">
            <v>20179</v>
          </cell>
          <cell r="B10976" t="str">
            <v xml:space="preserve">TE, PVC, SERIE R, 100 X 100 MM, PARA ESGOTO PREDIAL                                                                                                                                                                                                                                                                                                                                                                                                                                                       </v>
          </cell>
          <cell r="C10976" t="str">
            <v xml:space="preserve">UN    </v>
          </cell>
          <cell r="D10976" t="str">
            <v>35,78</v>
          </cell>
        </row>
        <row r="10977">
          <cell r="A10977">
            <v>20178</v>
          </cell>
          <cell r="B10977" t="str">
            <v xml:space="preserve">TE, PVC, SERIE R, 100 X 75 MM, PARA ESGOTO PREDIAL                                                                                                                                                                                                                                                                                                                                                                                                                                                        </v>
          </cell>
          <cell r="C10977" t="str">
            <v xml:space="preserve">UN    </v>
          </cell>
          <cell r="D10977" t="str">
            <v>31,62</v>
          </cell>
        </row>
        <row r="10978">
          <cell r="A10978">
            <v>20180</v>
          </cell>
          <cell r="B10978" t="str">
            <v xml:space="preserve">TE, PVC, SERIE R, 150 X 100 MM, PARA ESGOTO PREDIAL                                                                                                                                                                                                                                                                                                                                                                                                                                                       </v>
          </cell>
          <cell r="C10978" t="str">
            <v xml:space="preserve">UN    </v>
          </cell>
          <cell r="D10978" t="str">
            <v>58,11</v>
          </cell>
        </row>
        <row r="10979">
          <cell r="A10979">
            <v>20181</v>
          </cell>
          <cell r="B10979" t="str">
            <v xml:space="preserve">TE, PVC, SERIE R, 150 X 150 MM, PARA ESGOTO PREDIAL                                                                                                                                                                                                                                                                                                                                                                                                                                                       </v>
          </cell>
          <cell r="C10979" t="str">
            <v xml:space="preserve">UN    </v>
          </cell>
          <cell r="D10979" t="str">
            <v>86,20</v>
          </cell>
        </row>
        <row r="10980">
          <cell r="A10980">
            <v>20177</v>
          </cell>
          <cell r="B10980" t="str">
            <v xml:space="preserve">TE, PVC, SERIE R, 75 X 75 MM, PARA ESGOTO PREDIAL                                                                                                                                                                                                                                                                                                                                                                                                                                                         </v>
          </cell>
          <cell r="C10980" t="str">
            <v xml:space="preserve">UN    </v>
          </cell>
          <cell r="D10980" t="str">
            <v>20,72</v>
          </cell>
        </row>
        <row r="10981">
          <cell r="A10981">
            <v>7082</v>
          </cell>
          <cell r="B10981" t="str">
            <v xml:space="preserve">TE, PVC, 90 GRAUS, BBB, JE, DN 100 MM, PARA REDE COLETORA ESGOTO (NBR 10569)                                                                                                                                                                                                                                                                                                                                                                                                                              </v>
          </cell>
          <cell r="C10981" t="str">
            <v xml:space="preserve">UN    </v>
          </cell>
          <cell r="D10981" t="str">
            <v>35,61</v>
          </cell>
        </row>
        <row r="10982">
          <cell r="A10982">
            <v>42707</v>
          </cell>
          <cell r="B10982" t="str">
            <v xml:space="preserve">TE, PVC, 90 GRAUS, BBB, JE, DN 100 MM, PARA TUBO CORRUGADO E/OU LISO, REDE COLETORA ESGOTO (NBR 10569                                                                                                                                                                                                                                                                                                                                                                                                     </v>
          </cell>
          <cell r="C10982" t="str">
            <v xml:space="preserve">UN    </v>
          </cell>
          <cell r="D10982" t="str">
            <v>96,72</v>
          </cell>
        </row>
        <row r="10983">
          <cell r="A10983">
            <v>7069</v>
          </cell>
          <cell r="B10983" t="str">
            <v xml:space="preserve">TE, PVC, 90 GRAUS, BBB, JE, DN 150 MM, PARA REDE COLETORA ESGOTO (NBR 10569)                                                                                                                                                                                                                                                                                                                                                                                                                              </v>
          </cell>
          <cell r="C10983" t="str">
            <v xml:space="preserve">UN    </v>
          </cell>
          <cell r="D10983" t="str">
            <v>79,04</v>
          </cell>
        </row>
        <row r="10984">
          <cell r="A10984">
            <v>42708</v>
          </cell>
          <cell r="B10984" t="str">
            <v xml:space="preserve">TE, PVC, 90 GRAUS, BBB, JE, DN 150 MM, PARA TUBO CORRUGADO E/OU LISO, REDE COLETORA ESGOTO (NBR 10569)                                                                                                                                                                                                                                                                                                                                                                                                    </v>
          </cell>
          <cell r="C10984" t="str">
            <v xml:space="preserve">UN    </v>
          </cell>
          <cell r="D10984" t="str">
            <v>253,87</v>
          </cell>
        </row>
        <row r="10985">
          <cell r="A10985">
            <v>7070</v>
          </cell>
          <cell r="B10985" t="str">
            <v xml:space="preserve">TE, PVC, 90 GRAUS, BBB, JE, DN 200 MM, PARA REDE COLETORA ESGOTO (NBR 10569)                                                                                                                                                                                                                                                                                                                                                                                                                              </v>
          </cell>
          <cell r="C10985" t="str">
            <v xml:space="preserve">UN    </v>
          </cell>
          <cell r="D10985" t="str">
            <v>113,19</v>
          </cell>
        </row>
        <row r="10986">
          <cell r="A10986">
            <v>42709</v>
          </cell>
          <cell r="B10986" t="str">
            <v xml:space="preserve">TE, PVC, 90 GRAUS, BBB, JE, DN 200 MM, PARA TUBO CORRUGADO E/OU LISO, REDE COLETORA ESGOTO (NBR 10569)                                                                                                                                                                                                                                                                                                                                                                                                    </v>
          </cell>
          <cell r="C10986" t="str">
            <v xml:space="preserve">UN    </v>
          </cell>
          <cell r="D10986" t="str">
            <v>379,68</v>
          </cell>
        </row>
        <row r="10987">
          <cell r="A10987">
            <v>42710</v>
          </cell>
          <cell r="B10987" t="str">
            <v xml:space="preserve">TE, PVC, 90 GRAUS, BBB, JE, DN 250 MM, PARA TUBO CORRUGADO E/OU LISO, REDE COLETORA ESGOTO (NBR 10569)                                                                                                                                                                                                                                                                                                                                                                                                    </v>
          </cell>
          <cell r="C10987" t="str">
            <v xml:space="preserve">UN    </v>
          </cell>
          <cell r="D10987" t="str">
            <v>1.091,40</v>
          </cell>
        </row>
        <row r="10988">
          <cell r="A10988">
            <v>42716</v>
          </cell>
          <cell r="B10988" t="str">
            <v xml:space="preserve">TE, PVC, 90 GRAUS, BBB, JE, DN 300 MM, PARA TUBO CORRUGADO E/OU LISO, REDE COLETORA ESGOTO (NBR 10569)                                                                                                                                                                                                                                                                                                                                                                                                    </v>
          </cell>
          <cell r="C10988" t="str">
            <v xml:space="preserve">UN    </v>
          </cell>
          <cell r="D10988" t="str">
            <v>1.358,43</v>
          </cell>
        </row>
        <row r="10989">
          <cell r="A10989">
            <v>20172</v>
          </cell>
          <cell r="B10989" t="str">
            <v xml:space="preserve">TE, PVC, 90 GRAUS, BBP, JE, DN 100 MM, PARA REDE COLETORA ESGOTO (NBR 10569)                                                                                                                                                                                                                                                                                                                                                                                                                              </v>
          </cell>
          <cell r="C10989" t="str">
            <v xml:space="preserve">UN    </v>
          </cell>
          <cell r="D10989" t="str">
            <v>26,12</v>
          </cell>
        </row>
        <row r="10990">
          <cell r="A10990">
            <v>40945</v>
          </cell>
          <cell r="B10990" t="str">
            <v xml:space="preserve">TECNICO DE EDIFICACOES                                                                                                                                                                                                                                                                                                                                                                                                                                                                                    </v>
          </cell>
          <cell r="C10990" t="str">
            <v xml:space="preserve">H     </v>
          </cell>
          <cell r="D10990" t="str">
            <v>28,37</v>
          </cell>
        </row>
        <row r="10991">
          <cell r="A10991">
            <v>40946</v>
          </cell>
          <cell r="B10991" t="str">
            <v xml:space="preserve">TECNICO DE EDIFICACOES (MENSALISTA)                                                                                                                                                                                                                                                                                                                                                                                                                                                                       </v>
          </cell>
          <cell r="C10991" t="str">
            <v xml:space="preserve">MES   </v>
          </cell>
          <cell r="D10991" t="str">
            <v>3.332,97</v>
          </cell>
        </row>
        <row r="10992">
          <cell r="A10992">
            <v>7153</v>
          </cell>
          <cell r="B10992" t="str">
            <v xml:space="preserve">TECNICO EM LABORATORIO E CAMPO DE CONSTRUCAO CIVIL                                                                                                                                                                                                                                                                                                                                                                                                                                                        </v>
          </cell>
          <cell r="C10992" t="str">
            <v xml:space="preserve">H     </v>
          </cell>
          <cell r="D10992" t="str">
            <v>36,71</v>
          </cell>
        </row>
        <row r="10993">
          <cell r="A10993">
            <v>41089</v>
          </cell>
          <cell r="B10993" t="str">
            <v xml:space="preserve">TECNICO EM LABORATORIO E CAMPO DE CONSTRUCAO CIVIL (MENSALISTA)                                                                                                                                                                                                                                                                                                                                                                                                                                           </v>
          </cell>
          <cell r="C10993" t="str">
            <v xml:space="preserve">MES   </v>
          </cell>
          <cell r="D10993" t="str">
            <v>6.452,54</v>
          </cell>
        </row>
        <row r="10994">
          <cell r="A10994">
            <v>40943</v>
          </cell>
          <cell r="B10994" t="str">
            <v xml:space="preserve">TECNICO EM SEGURANCA DO TRABALHO                                                                                                                                                                                                                                                                                                                                                                                                                                                                          </v>
          </cell>
          <cell r="C10994" t="str">
            <v xml:space="preserve">H     </v>
          </cell>
          <cell r="D10994" t="str">
            <v>34,92</v>
          </cell>
        </row>
        <row r="10995">
          <cell r="A10995">
            <v>40944</v>
          </cell>
          <cell r="B10995" t="str">
            <v xml:space="preserve">TECNICO EM SEGURANCA DO TRABALHO (MENSALISTA)                                                                                                                                                                                                                                                                                                                                                                                                                                                             </v>
          </cell>
          <cell r="C10995" t="str">
            <v xml:space="preserve">MES   </v>
          </cell>
          <cell r="D10995" t="str">
            <v>6.137,65</v>
          </cell>
        </row>
        <row r="10996">
          <cell r="A10996">
            <v>6175</v>
          </cell>
          <cell r="B10996" t="str">
            <v xml:space="preserve">TECNICO EM SONDAGEM                                                                                                                                                                                                                                                                                                                                                                                                                                                                                       </v>
          </cell>
          <cell r="C10996" t="str">
            <v xml:space="preserve">H     </v>
          </cell>
          <cell r="D10996" t="str">
            <v>21,47</v>
          </cell>
        </row>
        <row r="10997">
          <cell r="A10997">
            <v>41092</v>
          </cell>
          <cell r="B10997" t="str">
            <v xml:space="preserve">TECNICO EM SONDAGEM (MENSALISTA)                                                                                                                                                                                                                                                                                                                                                                                                                                                                          </v>
          </cell>
          <cell r="C10997" t="str">
            <v xml:space="preserve">MES   </v>
          </cell>
          <cell r="D10997" t="str">
            <v>3.775,23</v>
          </cell>
        </row>
        <row r="10998">
          <cell r="A10998">
            <v>37712</v>
          </cell>
          <cell r="B10998" t="str">
            <v xml:space="preserve">TELA ARAME GALVANIZADO REVESTIDO COM POLIMERO, MALHA HEXAGONAL DUPLA TORCAO, 8 X 10 CM (ZN/AL REVESTIDO COM POLIMERO), FIO *2,4* MM                                                                                                                                                                                                                                                                                                                                                                       </v>
          </cell>
          <cell r="C10998" t="str">
            <v xml:space="preserve">M2    </v>
          </cell>
          <cell r="D10998" t="str">
            <v>61,49</v>
          </cell>
        </row>
        <row r="10999">
          <cell r="A10999">
            <v>34547</v>
          </cell>
          <cell r="B10999" t="str">
            <v xml:space="preserve">TELA DE ACO SOLDADA GALVANIZADA/ZINCADA PARA ALVENARIA, FIO  D = *1,20 A 1,70* MM, MALHA 15 X 15 MM, (C X L) *50 X 12* CM                                                                                                                                                                                                                                                                                                                                                                                 </v>
          </cell>
          <cell r="C10999" t="str">
            <v xml:space="preserve">M     </v>
          </cell>
          <cell r="D10999" t="str">
            <v>2,56</v>
          </cell>
        </row>
        <row r="11000">
          <cell r="A11000">
            <v>34548</v>
          </cell>
          <cell r="B11000" t="str">
            <v xml:space="preserve">TELA DE ACO SOLDADA GALVANIZADA/ZINCADA PARA ALVENARIA, FIO  D = *1,20 A 1,70* MM, MALHA 15 X 15 MM, (C X L) *50 X 17,5* CM                                                                                                                                                                                                                                                                                                                                                                               </v>
          </cell>
          <cell r="C11000" t="str">
            <v xml:space="preserve">M     </v>
          </cell>
          <cell r="D11000" t="str">
            <v>2,50</v>
          </cell>
        </row>
        <row r="11001">
          <cell r="A11001">
            <v>37411</v>
          </cell>
          <cell r="B11001" t="str">
            <v xml:space="preserve">TELA DE ACO SOLDADA GALVANIZADA/ZINCADA PARA ALVENARIA, FIO  D = *1,24 MM, MALHA 25 X 25 MM                                                                                                                                                                                                                                                                                                                                                                                                               </v>
          </cell>
          <cell r="C11001" t="str">
            <v xml:space="preserve">M2    </v>
          </cell>
          <cell r="D11001" t="str">
            <v>12,57</v>
          </cell>
        </row>
        <row r="11002">
          <cell r="A11002">
            <v>34558</v>
          </cell>
          <cell r="B11002" t="str">
            <v xml:space="preserve">TELA DE ACO SOLDADA GALVANIZADA/ZINCADA PARA ALVENARIA, FIO D = *1,20 A 1,70* MM, MALHA 15 X 15 MM, (C X L) *50 X 10,5* CM                                                                                                                                                                                                                                                                                                                                                                                </v>
          </cell>
          <cell r="C11002" t="str">
            <v xml:space="preserve">M     </v>
          </cell>
          <cell r="D11002" t="str">
            <v>1,68</v>
          </cell>
        </row>
        <row r="11003">
          <cell r="A11003">
            <v>34550</v>
          </cell>
          <cell r="B11003" t="str">
            <v xml:space="preserve">TELA DE ACO SOLDADA GALVANIZADA/ZINCADA PARA ALVENARIA, FIO D = *1,20 A 1,70* MM, MALHA 15 X 15 MM, (C X L) *50 X 6* CM                                                                                                                                                                                                                                                                                                                                                                                   </v>
          </cell>
          <cell r="C11003" t="str">
            <v xml:space="preserve">M     </v>
          </cell>
          <cell r="D11003" t="str">
            <v>0,89</v>
          </cell>
        </row>
        <row r="11004">
          <cell r="A11004">
            <v>34557</v>
          </cell>
          <cell r="B11004" t="str">
            <v xml:space="preserve">TELA DE ACO SOLDADA GALVANIZADA/ZINCADA PARA ALVENARIA, FIO D = *1,20 A 1,70* MM, MALHA 15 X 15 MM, (C X L) *50 X 7,5* CM                                                                                                                                                                                                                                                                                                                                                                                 </v>
          </cell>
          <cell r="C11004" t="str">
            <v xml:space="preserve">M     </v>
          </cell>
          <cell r="D11004" t="str">
            <v>1,57</v>
          </cell>
        </row>
        <row r="11005">
          <cell r="A11005">
            <v>7155</v>
          </cell>
          <cell r="B11005" t="str">
            <v xml:space="preserve">TELA DE ACO SOLDADA NERVURADA CA-60, Q-138, (2,20 KG/M2), DIAMETRO DO FIO = 4,2 MM, LARGURA =  2,45 X 120 M DE COMPRIMENTO, ESPACAMENTO DA MALHA = 10  X 10 CM                                                                                                                                                                                                                                                                                                                                            </v>
          </cell>
          <cell r="C11005" t="str">
            <v xml:space="preserve">M2    </v>
          </cell>
          <cell r="D11005" t="str">
            <v>14,49</v>
          </cell>
        </row>
        <row r="11006">
          <cell r="A11006">
            <v>7154</v>
          </cell>
          <cell r="B11006" t="str">
            <v xml:space="preserve">TELA DE ACO SOLDADA NERVURADA CA-60, Q-138, (2,20 KG/M2), DIAMETRO DO FIO = 4,2 MM, LARGURA =  2,45 X 120 M DE COMPRIMENTO, ESPACAMENTO DA MALHA = 10 X 10 CM                                                                                                                                                                                                                                                                                                                                             </v>
          </cell>
          <cell r="C11006" t="str">
            <v xml:space="preserve">KG    </v>
          </cell>
          <cell r="D11006" t="str">
            <v>6,52</v>
          </cell>
        </row>
        <row r="11007">
          <cell r="A11007">
            <v>10915</v>
          </cell>
          <cell r="B11007" t="str">
            <v xml:space="preserve">TELA DE ACO SOLDADA NERVURADA CA-60, Q-61, (0,97 KG/M2), DIAMETRO DO FIO = 3,4 MM, LARGURA =  2,45 X 120 M DE COMPRIMENTO, ESPACAMENTO DA MALHA = 15  X 15 CM                                                                                                                                                                                                                                                                                                                                             </v>
          </cell>
          <cell r="C11007" t="str">
            <v xml:space="preserve">KG    </v>
          </cell>
          <cell r="D11007" t="str">
            <v>6,77</v>
          </cell>
        </row>
        <row r="11008">
          <cell r="A11008">
            <v>10917</v>
          </cell>
          <cell r="B11008" t="str">
            <v xml:space="preserve">TELA DE ACO SOLDADA NERVURADA CA-60, Q-61, (0,97 KG/M2), DIAMETRO DO FIO = 3,4 MM, LARGURA =  2,45 X 120 M DE COMPRIMENTO, ESPACAMENTO DA MALHA = 15 X 15 CM                                                                                                                                                                                                                                                                                                                                              </v>
          </cell>
          <cell r="C11008" t="str">
            <v xml:space="preserve">M2    </v>
          </cell>
          <cell r="D11008" t="str">
            <v>6,57</v>
          </cell>
        </row>
        <row r="11009">
          <cell r="A11009">
            <v>21141</v>
          </cell>
          <cell r="B11009" t="str">
            <v xml:space="preserve">TELA DE ACO SOLDADA NERVURADA CA-60, Q-92, (1,48 KG/M2), DIAMETRO DO FIO = 4,2 MM, LARGURA =  2,45 X 60 M DE COMPRIMENTO, ESPACAMENTO DA MALHA = 15  X 15 CM                                                                                                                                                                                                                                                                                                                                              </v>
          </cell>
          <cell r="C11009" t="str">
            <v xml:space="preserve">M2    </v>
          </cell>
          <cell r="D11009" t="str">
            <v>9,74</v>
          </cell>
        </row>
        <row r="11010">
          <cell r="A11010">
            <v>10916</v>
          </cell>
          <cell r="B11010" t="str">
            <v xml:space="preserve">TELA DE ACO SOLDADA NERVURADA CA-60, Q-92, (1,48 KG/M2), DIAMETRO DO FIO = 4,2 MM, LARGURA =  2,45 X 60 M DE COMPRIMENTO, ESPACAMENTO DA MALHA = 15 X 15 CM                                                                                                                                                                                                                                                                                                                                               </v>
          </cell>
          <cell r="C11010" t="str">
            <v xml:space="preserve">KG    </v>
          </cell>
          <cell r="D11010" t="str">
            <v>6,58</v>
          </cell>
        </row>
        <row r="11011">
          <cell r="A11011">
            <v>39508</v>
          </cell>
          <cell r="B11011" t="str">
            <v xml:space="preserve">TELA DE ACO SOLDADA NERVURADA, CA-60, L-159, (1,69 KG/M2), DIAMETRO DO FIO = 4,5 MM, LARGURA =  2,45 M, ESPACAMENTO DA MALHA = 30 X 10 CM                                                                                                                                                                                                                                                                                                                                                                 </v>
          </cell>
          <cell r="C11011" t="str">
            <v xml:space="preserve">M2    </v>
          </cell>
          <cell r="D11011" t="str">
            <v>11,56</v>
          </cell>
        </row>
        <row r="11012">
          <cell r="A11012">
            <v>39507</v>
          </cell>
          <cell r="B11012" t="str">
            <v xml:space="preserve">TELA DE ACO SOLDADA NERVURADA, CA-60, Q-113, (1,8 KG/M2), DIAMETRO DO FIO = 3,8 MM, LARGURA =  2,45 M, ESPACAMENTO DA MALHA = 10 X 10 CM                                                                                                                                                                                                                                                                                                                                                                  </v>
          </cell>
          <cell r="C11012" t="str">
            <v xml:space="preserve">M2    </v>
          </cell>
          <cell r="D11012" t="str">
            <v>11,33</v>
          </cell>
        </row>
        <row r="11013">
          <cell r="A11013">
            <v>7156</v>
          </cell>
          <cell r="B11013" t="str">
            <v xml:space="preserve">TELA DE ACO SOLDADA NERVURADA, CA-60, Q-196, (3,11 KG/M2), DIAMETRO DO FIO = 5,0 MM, LARGURA =  2,45 M, ESPACAMENTO DA MALHA = 10 X 10 CM                                                                                                                                                                                                                                                                                                                                                                 </v>
          </cell>
          <cell r="C11013" t="str">
            <v xml:space="preserve">M2    </v>
          </cell>
          <cell r="D11013" t="str">
            <v>19,58</v>
          </cell>
        </row>
        <row r="11014">
          <cell r="A11014">
            <v>39509</v>
          </cell>
          <cell r="B11014" t="str">
            <v xml:space="preserve">TELA DE ACO SOLDADA NERVURADA, CA-60, T-196, (2,11 KG/M2), DIAMETRO DO FIO = 5,0 MM, LARGURA =  2,45 M, ESPACAMENTO DA MALHA = 30 X 10 CM                                                                                                                                                                                                                                                                                                                                                                 </v>
          </cell>
          <cell r="C11014" t="str">
            <v xml:space="preserve">M2    </v>
          </cell>
          <cell r="D11014" t="str">
            <v>9,12</v>
          </cell>
        </row>
        <row r="11015">
          <cell r="A11015">
            <v>25988</v>
          </cell>
          <cell r="B11015" t="str">
            <v xml:space="preserve">TELA DE ANIAGEM (JUTA)                                                                                                                                                                                                                                                                                                                                                                                                                                                                                    </v>
          </cell>
          <cell r="C11015" t="str">
            <v xml:space="preserve">M2    </v>
          </cell>
          <cell r="D11015" t="str">
            <v>10,77</v>
          </cell>
        </row>
        <row r="11016">
          <cell r="A11016">
            <v>10928</v>
          </cell>
          <cell r="B11016" t="str">
            <v xml:space="preserve">TELA DE ARAME GALV QUADRANGULAR / LOSANGULAR,  FIO 2,11 MM (14  BWG), MALHA  8 X 8 CM, H = 2 M                                                                                                                                                                                                                                                                                                                                                                                                            </v>
          </cell>
          <cell r="C11016" t="str">
            <v xml:space="preserve">M2    </v>
          </cell>
          <cell r="D11016" t="str">
            <v>11,66</v>
          </cell>
        </row>
        <row r="11017">
          <cell r="A11017">
            <v>7167</v>
          </cell>
          <cell r="B11017" t="str">
            <v xml:space="preserve">TELA DE ARAME GALV QUADRANGULAR / LOSANGULAR,  FIO 2,11 MM (14 BWG), MALHA  5 X 5 CM, H = 2 M                                                                                                                                                                                                                                                                                                                                                                                                             </v>
          </cell>
          <cell r="C11017" t="str">
            <v xml:space="preserve">M2    </v>
          </cell>
          <cell r="D11017" t="str">
            <v>15,93</v>
          </cell>
        </row>
        <row r="11018">
          <cell r="A11018">
            <v>10933</v>
          </cell>
          <cell r="B11018" t="str">
            <v xml:space="preserve">TELA DE ARAME GALV QUADRANGULAR / LOSANGULAR,  FIO 2,77 MM (12  BWG), MALHA  10 X 10 CM, H = 2 M                                                                                                                                                                                                                                                                                                                                                                                                          </v>
          </cell>
          <cell r="C11018" t="str">
            <v xml:space="preserve">M2    </v>
          </cell>
          <cell r="D11018" t="str">
            <v>14,24</v>
          </cell>
        </row>
        <row r="11019">
          <cell r="A11019">
            <v>10927</v>
          </cell>
          <cell r="B11019" t="str">
            <v xml:space="preserve">TELA DE ARAME GALV QUADRANGULAR / LOSANGULAR,  FIO 2,77 MM (12  BWG), MALHA  8 X 8 CM, H = 2 M                                                                                                                                                                                                                                                                                                                                                                                                            </v>
          </cell>
          <cell r="C11019" t="str">
            <v xml:space="preserve">M2    </v>
          </cell>
          <cell r="D11019" t="str">
            <v>17,20</v>
          </cell>
        </row>
        <row r="11020">
          <cell r="A11020">
            <v>7158</v>
          </cell>
          <cell r="B11020" t="str">
            <v xml:space="preserve">TELA DE ARAME GALV QUADRANGULAR / LOSANGULAR,  FIO 2,77 MM (12 BWG), MALHA  5 X 5 CM, H = 2 M                                                                                                                                                                                                                                                                                                                                                                                                             </v>
          </cell>
          <cell r="C11020" t="str">
            <v xml:space="preserve">M2    </v>
          </cell>
          <cell r="D11020" t="str">
            <v>24,00</v>
          </cell>
        </row>
        <row r="11021">
          <cell r="A11021">
            <v>7162</v>
          </cell>
          <cell r="B11021" t="str">
            <v xml:space="preserve">TELA DE ARAME GALV QUADRANGULAR / LOSANGULAR,  FIO 3,4 MM (10  BWG), MALHA  5 X 5 CM, H = 2 M                                                                                                                                                                                                                                                                                                                                                                                                             </v>
          </cell>
          <cell r="C11021" t="str">
            <v xml:space="preserve">M2    </v>
          </cell>
          <cell r="D11021" t="str">
            <v>36,08</v>
          </cell>
        </row>
        <row r="11022">
          <cell r="A11022">
            <v>10932</v>
          </cell>
          <cell r="B11022" t="str">
            <v xml:space="preserve">TELA DE ARAME GALV QUADRANGULAR / LOSANGULAR,  FIO 4,19 MM (8 BWG), MALHA  5 X 5 CM, H = 2 M                                                                                                                                                                                                                                                                                                                                                                                                              </v>
          </cell>
          <cell r="C11022" t="str">
            <v xml:space="preserve">M2    </v>
          </cell>
          <cell r="D11022" t="str">
            <v>63,90</v>
          </cell>
        </row>
        <row r="11023">
          <cell r="A11023">
            <v>40706</v>
          </cell>
          <cell r="B11023" t="str">
            <v xml:space="preserve">TELA DE ARAME GALV REVESTIDO EM PVC, QUADRANGULAR / LOSANGULAR,  FIO 1,24 MM (18 BWG), BITOLA = *1,9* MM, MALHA  1,9 X 1,9  CM, H = 2 M                                                                                                                                                                                                                                                                                                                                                                   </v>
          </cell>
          <cell r="C11023" t="str">
            <v xml:space="preserve">M2    </v>
          </cell>
          <cell r="D11023" t="str">
            <v>38,31</v>
          </cell>
        </row>
        <row r="11024">
          <cell r="A11024">
            <v>10937</v>
          </cell>
          <cell r="B11024" t="str">
            <v xml:space="preserve">TELA DE ARAME GALV REVESTIDO EM PVC, QUADRANGULAR / LOSANGULAR,  FIO 2,11 MM (14 BWG), BITOLA FINAL = *2,8* MM, MALHA  *8 X 8* CM, H = 2 M                                                                                                                                                                                                                                                                                                                                                                </v>
          </cell>
          <cell r="C11024" t="str">
            <v xml:space="preserve">M2    </v>
          </cell>
          <cell r="D11024" t="str">
            <v>25,11</v>
          </cell>
        </row>
        <row r="11025">
          <cell r="A11025">
            <v>10935</v>
          </cell>
          <cell r="B11025" t="str">
            <v xml:space="preserve">TELA DE ARAME GALV REVESTIDO EM PVC, QUADRANGULAR / LOSANGULAR,  FIO 2,77 MM (12 BWG), BITOLA FINAL = *3,8* MM, MALHA  7,5 X 7,5 CM, H = 2 M                                                                                                                                                                                                                                                                                                                                                              </v>
          </cell>
          <cell r="C11025" t="str">
            <v xml:space="preserve">M2    </v>
          </cell>
          <cell r="D11025" t="str">
            <v>33,07</v>
          </cell>
        </row>
        <row r="11026">
          <cell r="A11026">
            <v>40707</v>
          </cell>
          <cell r="B11026" t="str">
            <v xml:space="preserve">TELA DE ARAME GALV REVESTIDO EM PVC, QUADRANGULAR/LOSANGULAR, FIO 2,77 MM (12 BWG), MALHA 3 X 3 CM, H = 2 M                                                                                                                                                                                                                                                                                                                                                                                               </v>
          </cell>
          <cell r="C11026" t="str">
            <v xml:space="preserve">M2    </v>
          </cell>
          <cell r="D11026" t="str">
            <v>76,15</v>
          </cell>
        </row>
        <row r="11027">
          <cell r="A11027">
            <v>10931</v>
          </cell>
          <cell r="B11027" t="str">
            <v xml:space="preserve">TELA DE ARAME GALV, HEXAGONAL,  FIO 0,56 MM (24  BWG), MALHA  1/2", H = 1 M                                                                                                                                                                                                                                                                                                                                                                                                                               </v>
          </cell>
          <cell r="C11027" t="str">
            <v xml:space="preserve">M2    </v>
          </cell>
          <cell r="D11027" t="str">
            <v>10,65</v>
          </cell>
        </row>
        <row r="11028">
          <cell r="A11028">
            <v>7164</v>
          </cell>
          <cell r="B11028" t="str">
            <v xml:space="preserve">TELA DE ARAME ONDULADA, FIO *2,77* MM (12 BWG), MALHA 5 X 5 CM, H = 2 M                                                                                                                                                                                                                                                                                                                                                                                                                                   </v>
          </cell>
          <cell r="C11028" t="str">
            <v xml:space="preserve">M2    </v>
          </cell>
          <cell r="D11028" t="str">
            <v>29,82</v>
          </cell>
        </row>
        <row r="11029">
          <cell r="A11029">
            <v>36887</v>
          </cell>
          <cell r="B11029" t="str">
            <v xml:space="preserve">TELA DE FIBRA DE VIDRO, ACABAMENTO ANTI-ALCALINO, MALHA 10 X 10 MM                                                                                                                                                                                                                                                                                                                                                                                                                                        </v>
          </cell>
          <cell r="C11029" t="str">
            <v xml:space="preserve">M2    </v>
          </cell>
          <cell r="D11029" t="str">
            <v>11,61</v>
          </cell>
        </row>
        <row r="11030">
          <cell r="A11030">
            <v>34630</v>
          </cell>
          <cell r="B11030" t="str">
            <v xml:space="preserve">TELA EM MALHA HEXAGONAL DE DUPLA TORCAO 8 X 10 CM (ZN/AL REVESTIDO COM POLIMERO), FIO 2,7 MM, COM GEOMANTA OU BIOMANTA, DIMENSOES 4,0 X 2,0 X 0,6 M, COM INCLINACAO DE 70 GRAUS, PARA SOLO REFORCADO                                                                                                                                                                                                                                                                                                      </v>
          </cell>
          <cell r="C11030" t="str">
            <v xml:space="preserve">UN    </v>
          </cell>
          <cell r="D11030" t="str">
            <v>999,44</v>
          </cell>
        </row>
        <row r="11031">
          <cell r="A11031">
            <v>7161</v>
          </cell>
          <cell r="B11031" t="str">
            <v xml:space="preserve">TELA EM METAL PARA ESTUQUE (DEPLOYE)                                                                                                                                                                                                                                                                                                                                                                                                                                                                      </v>
          </cell>
          <cell r="C11031" t="str">
            <v xml:space="preserve">M2    </v>
          </cell>
          <cell r="D11031" t="str">
            <v>4,52</v>
          </cell>
        </row>
        <row r="11032">
          <cell r="A11032">
            <v>7170</v>
          </cell>
          <cell r="B11032" t="str">
            <v xml:space="preserve">TELA FACHADEIRA EM POLIETILENO, ROLO DE 3 X 100 M (L X C), COR BRANCA, SEM LOGOMARCA - PARA PROTECAO DE OBRAS                                                                                                                                                                                                                                                                                                                                                                                             </v>
          </cell>
          <cell r="C11032" t="str">
            <v xml:space="preserve">M2    </v>
          </cell>
          <cell r="D11032" t="str">
            <v>1,65</v>
          </cell>
        </row>
        <row r="11033">
          <cell r="A11033">
            <v>37524</v>
          </cell>
          <cell r="B11033" t="str">
            <v xml:space="preserve">TELA PLASTICA LARANJA, TIPO TAPUME PARA SINALIZACAO, MALHA RETANGULAR, ROLO 1.20 X 50 M (L X C)                                                                                                                                                                                                                                                                                                                                                                                                           </v>
          </cell>
          <cell r="C11033" t="str">
            <v xml:space="preserve">M     </v>
          </cell>
          <cell r="D11033" t="str">
            <v>1,57</v>
          </cell>
        </row>
        <row r="11034">
          <cell r="A11034">
            <v>37525</v>
          </cell>
          <cell r="B11034" t="str">
            <v xml:space="preserve">TELA PLASTICA TECIDA LISTRADA BRANCA E LARANJA, TIPO GUARDA CORPO, EM POLIETILENO MONOFILADO, ROLO 1,20 X 50 M (L X C)                                                                                                                                                                                                                                                                                                                                                                                    </v>
          </cell>
          <cell r="C11034" t="str">
            <v xml:space="preserve">M     </v>
          </cell>
          <cell r="D11034" t="str">
            <v>1,88</v>
          </cell>
        </row>
        <row r="11035">
          <cell r="A11035">
            <v>10920</v>
          </cell>
          <cell r="B11035" t="str">
            <v xml:space="preserve">TELA SOLDADA ARAME GALVANIZADO 12 BWG (2,77MM), MALHA 15 X 5 CM                                                                                                                                                                                                                                                                                                                                                                                                                                           </v>
          </cell>
          <cell r="C11035" t="str">
            <v xml:space="preserve">M2    </v>
          </cell>
          <cell r="D11035" t="str">
            <v>13,05</v>
          </cell>
        </row>
        <row r="11036">
          <cell r="A11036">
            <v>7238</v>
          </cell>
          <cell r="B11036" t="str">
            <v xml:space="preserve">TELHA ALUMINIO ONDULADA, ALTURA = *18* MM, E = 0,5 MM                                                                                                                                                                                                                                                                                                                                                                                                                                                     </v>
          </cell>
          <cell r="C11036" t="str">
            <v xml:space="preserve">M2    </v>
          </cell>
          <cell r="D11036" t="str">
            <v>51,92</v>
          </cell>
        </row>
        <row r="11037">
          <cell r="A11037">
            <v>7239</v>
          </cell>
          <cell r="B11037" t="str">
            <v xml:space="preserve">TELHA ALUMINIO ONDULADA, ALTURA = *18* MM, E = 0,6 MM                                                                                                                                                                                                                                                                                                                                                                                                                                                     </v>
          </cell>
          <cell r="C11037" t="str">
            <v xml:space="preserve">M2    </v>
          </cell>
          <cell r="D11037" t="str">
            <v>64,56</v>
          </cell>
        </row>
        <row r="11038">
          <cell r="A11038">
            <v>7240</v>
          </cell>
          <cell r="B11038" t="str">
            <v xml:space="preserve">TELHA ALUMINIO ONDULADA, ALTURA = *18* MM, E = 0,7 MM                                                                                                                                                                                                                                                                                                                                                                                                                                                     </v>
          </cell>
          <cell r="C11038" t="str">
            <v xml:space="preserve">M2    </v>
          </cell>
          <cell r="D11038" t="str">
            <v>74,12</v>
          </cell>
        </row>
        <row r="11039">
          <cell r="A11039">
            <v>36789</v>
          </cell>
          <cell r="B11039" t="str">
            <v xml:space="preserve">TELHA CERAMICA TIPO AMERICANA, COMPRIMENTO DE *45* CM, RENDIMENTO DE *12* TELHAS/M2                                                                                                                                                                                                                                                                                                                                                                                                                       </v>
          </cell>
          <cell r="C11039" t="str">
            <v xml:space="preserve">UN    </v>
          </cell>
          <cell r="D11039" t="str">
            <v>3,11</v>
          </cell>
        </row>
        <row r="11040">
          <cell r="A11040">
            <v>25007</v>
          </cell>
          <cell r="B11040" t="str">
            <v xml:space="preserve">TELHA DE ACO ZINCADO ONDULADA, A = *17* MM, E = 0,5 MM, SEM PINTURA                                                                                                                                                                                                                                                                                                                                                                                                                                       </v>
          </cell>
          <cell r="C11040" t="str">
            <v xml:space="preserve">M2    </v>
          </cell>
          <cell r="D11040" t="str">
            <v>25,24</v>
          </cell>
        </row>
        <row r="11041">
          <cell r="A11041">
            <v>14171</v>
          </cell>
          <cell r="B11041" t="str">
            <v xml:space="preserve">TELHA DE ACO ZINCADO TRAPEZOIDAL AUTOPORTANTE, A = 120 MM, E = 0,95 MM, COM PINTURA ELETROSTATICA BRANCA EM 1 FACE                                                                                                                                                                                                                                                                                                                                                                                        </v>
          </cell>
          <cell r="C11041" t="str">
            <v xml:space="preserve">M2    </v>
          </cell>
          <cell r="D11041" t="str">
            <v>67,48</v>
          </cell>
        </row>
        <row r="11042">
          <cell r="A11042">
            <v>14170</v>
          </cell>
          <cell r="B11042" t="str">
            <v xml:space="preserve">TELHA DE ACO ZINCADO TRAPEZOIDAL AUTOPORTANTE, A = 120 MM, E = 0,95 MM, SEM PINTURA                                                                                                                                                                                                                                                                                                                                                                                                                       </v>
          </cell>
          <cell r="C11042" t="str">
            <v xml:space="preserve">M2    </v>
          </cell>
          <cell r="D11042" t="str">
            <v>59,63</v>
          </cell>
        </row>
        <row r="11043">
          <cell r="A11043">
            <v>14173</v>
          </cell>
          <cell r="B11043" t="str">
            <v xml:space="preserve">TELHA DE ACO ZINCADO TRAPEZOIDAL AUTOPORTANTE, A = 259 MM, E = 0,95 MM, COM PINTURA ELETROSTATICA BRANCA EM 1 FACE                                                                                                                                                                                                                                                                                                                                                                                        </v>
          </cell>
          <cell r="C11043" t="str">
            <v xml:space="preserve">M2    </v>
          </cell>
          <cell r="D11043" t="str">
            <v>78,62</v>
          </cell>
        </row>
        <row r="11044">
          <cell r="A11044">
            <v>14172</v>
          </cell>
          <cell r="B11044" t="str">
            <v xml:space="preserve">TELHA DE ACO ZINCADO TRAPEZOIDAL AUTOPORTANTE, A = 259 MM, E = 0,95 MM, SEM PINTURA                                                                                                                                                                                                                                                                                                                                                                                                                       </v>
          </cell>
          <cell r="C11044" t="str">
            <v xml:space="preserve">M2    </v>
          </cell>
          <cell r="D11044" t="str">
            <v>63,63</v>
          </cell>
        </row>
        <row r="11045">
          <cell r="A11045">
            <v>7243</v>
          </cell>
          <cell r="B11045" t="str">
            <v xml:space="preserve">TELHA DE ACO ZINCADO TRAPEZOIDAL, A = *40* MM, E = 0,5 MM, SEM PINTURA                                                                                                                                                                                                                                                                                                                                                                                                                                    </v>
          </cell>
          <cell r="C11045" t="str">
            <v xml:space="preserve">M2    </v>
          </cell>
          <cell r="D11045" t="str">
            <v>24,97</v>
          </cell>
        </row>
        <row r="11046">
          <cell r="A11046">
            <v>11067</v>
          </cell>
          <cell r="B11046" t="str">
            <v xml:space="preserve">TELHA DE ALUMINIO TRAPEZOIDAL, ALTURA = 38 MM, E = 0,5 MM (LARGURA = 1056 MM E COMPRIMENTO = 5000 MM)                                                                                                                                                                                                                                                                                                                                                                                                     </v>
          </cell>
          <cell r="C11046" t="str">
            <v xml:space="preserve">UN    </v>
          </cell>
          <cell r="D11046" t="str">
            <v>258,26</v>
          </cell>
        </row>
        <row r="11047">
          <cell r="A11047">
            <v>11068</v>
          </cell>
          <cell r="B11047" t="str">
            <v xml:space="preserve">TELHA DE ALUMINIO TRAPEZOIDAL, ALTURA = 38 MM, E = 0,7 MM (LARGURA = 1056 MM E COMPRIMENTO = 5000 MM)                                                                                                                                                                                                                                                                                                                                                                                                     </v>
          </cell>
          <cell r="C11047" t="str">
            <v xml:space="preserve">UN    </v>
          </cell>
          <cell r="D11047" t="str">
            <v>364,76</v>
          </cell>
        </row>
        <row r="11048">
          <cell r="A11048">
            <v>7173</v>
          </cell>
          <cell r="B11048" t="str">
            <v xml:space="preserve">TELHA DE BARRO / CERAMICA, NAO ESMALTADA, TIPO COLONIAL, CANAL, PLAN, PAULISTA, COMPRIMENTO DE *44 A 50* CM, RENDIMENTO DE COBERTURA DE *26* TELHAS/M2                                                                                                                                                                                                                                                                                                                                                    </v>
          </cell>
          <cell r="C11048" t="str">
            <v xml:space="preserve">MIL   </v>
          </cell>
          <cell r="D11048" t="str">
            <v>2.010,00</v>
          </cell>
        </row>
        <row r="11049">
          <cell r="A11049">
            <v>7175</v>
          </cell>
          <cell r="B11049" t="str">
            <v xml:space="preserve">TELHA DE BARRO / CERAMICA, TIPO ROMANA, AMERICANA, PORTUGUESA, FRANCESA, COMPRIMENTO DE *41* CM,  RENDIMENTO DE *16* TELHAS/M2                                                                                                                                                                                                                                                                                                                                                                            </v>
          </cell>
          <cell r="C11049" t="str">
            <v xml:space="preserve">UN    </v>
          </cell>
          <cell r="D11049" t="str">
            <v>2,27</v>
          </cell>
        </row>
        <row r="11050">
          <cell r="A11050">
            <v>40865</v>
          </cell>
          <cell r="B11050" t="str">
            <v xml:space="preserve">TELHA DE CONCRETO TIPO CLASSICA, COR CINZA, COMPRIMENTO DE *42* CM, RENDIMENTO DE *10* TELHAS/M2 (COLETADO CAIXA)                                                                                                                                                                                                                                                                                                                                                                                         </v>
          </cell>
          <cell r="C11050" t="str">
            <v xml:space="preserve">UN    </v>
          </cell>
          <cell r="D11050" t="str">
            <v>1,61</v>
          </cell>
        </row>
        <row r="11051">
          <cell r="A11051">
            <v>7184</v>
          </cell>
          <cell r="B11051" t="str">
            <v xml:space="preserve">TELHA DE FIBRA DE VIDRO ONDULADA INCOLOR, E = 0,6 MM, DE *0,50 X 2,44* M                                                                                                                                                                                                                                                                                                                                                                                                                                  </v>
          </cell>
          <cell r="C11051" t="str">
            <v xml:space="preserve">M2    </v>
          </cell>
          <cell r="D11051" t="str">
            <v>27,87</v>
          </cell>
        </row>
        <row r="11052">
          <cell r="A11052">
            <v>34458</v>
          </cell>
          <cell r="B11052" t="str">
            <v xml:space="preserve">TELHA DE FIBROCIMENTO E = 6 MM, DE 3,00 X 1,06 M (SEM AMIANTO)                                                                                                                                                                                                                                                                                                                                                                                                                                            </v>
          </cell>
          <cell r="C11052" t="str">
            <v xml:space="preserve">UN    </v>
          </cell>
          <cell r="D11052" t="str">
            <v>110,10</v>
          </cell>
        </row>
        <row r="11053">
          <cell r="A11053">
            <v>34464</v>
          </cell>
          <cell r="B11053" t="str">
            <v xml:space="preserve">TELHA DE FIBROCIMENTO E = 6 MM, DE 4,10 X 1,06 M (SEM AMIANTO)                                                                                                                                                                                                                                                                                                                                                                                                                                            </v>
          </cell>
          <cell r="C11053" t="str">
            <v xml:space="preserve">UN    </v>
          </cell>
          <cell r="D11053" t="str">
            <v>147,71</v>
          </cell>
        </row>
        <row r="11054">
          <cell r="A11054">
            <v>34468</v>
          </cell>
          <cell r="B11054" t="str">
            <v xml:space="preserve">TELHA DE FIBROCIMENTO E = 6 MM, DE 4,60 X 1,06 M (SEM AMIANTO)                                                                                                                                                                                                                                                                                                                                                                                                                                            </v>
          </cell>
          <cell r="C11054" t="str">
            <v xml:space="preserve">UN    </v>
          </cell>
          <cell r="D11054" t="str">
            <v>170,48</v>
          </cell>
        </row>
        <row r="11055">
          <cell r="A11055">
            <v>34473</v>
          </cell>
          <cell r="B11055" t="str">
            <v xml:space="preserve">TELHA DE FIBROCIMENTO E = 8 MM, DE 3,00 X 1,06 M (SEM AMIANTO)                                                                                                                                                                                                                                                                                                                                                                                                                                            </v>
          </cell>
          <cell r="C11055" t="str">
            <v xml:space="preserve">UN    </v>
          </cell>
          <cell r="D11055" t="str">
            <v>139,43</v>
          </cell>
        </row>
        <row r="11056">
          <cell r="A11056">
            <v>34480</v>
          </cell>
          <cell r="B11056" t="str">
            <v xml:space="preserve">TELHA DE FIBROCIMENTO E = 8 MM, DE 4,10 X 1,06 M (SEM AMIANTO)                                                                                                                                                                                                                                                                                                                                                                                                                                            </v>
          </cell>
          <cell r="C11056" t="str">
            <v xml:space="preserve">UN    </v>
          </cell>
          <cell r="D11056" t="str">
            <v>190,13</v>
          </cell>
        </row>
        <row r="11057">
          <cell r="A11057">
            <v>34486</v>
          </cell>
          <cell r="B11057" t="str">
            <v xml:space="preserve">TELHA DE FIBROCIMENTO E = 8 MM, DE 4,60 X 1,06 M (SEM AMIANTO)                                                                                                                                                                                                                                                                                                                                                                                                                                            </v>
          </cell>
          <cell r="C11057" t="str">
            <v xml:space="preserve">UN    </v>
          </cell>
          <cell r="D11057" t="str">
            <v>212,95</v>
          </cell>
        </row>
        <row r="11058">
          <cell r="A11058">
            <v>7202</v>
          </cell>
          <cell r="B11058" t="str">
            <v xml:space="preserve">TELHA DE FIBROCIMENTO E= 8 MM, DE *3,70 X 1,06* M (SEM AMIANTO)                                                                                                                                                                                                                                                                                                                                                                                                                                           </v>
          </cell>
          <cell r="C11058" t="str">
            <v xml:space="preserve">M2    </v>
          </cell>
          <cell r="D11058" t="str">
            <v>43,64</v>
          </cell>
        </row>
        <row r="11059">
          <cell r="A11059">
            <v>7190</v>
          </cell>
          <cell r="B11059" t="str">
            <v xml:space="preserve">TELHA DE FIBROCIMENTO ONDULADA E = 4 MM, DE 1,22 X 0,50 M (SEM AMIANTO)                                                                                                                                                                                                                                                                                                                                                                                                                                   </v>
          </cell>
          <cell r="C11059" t="str">
            <v xml:space="preserve">UN    </v>
          </cell>
          <cell r="D11059" t="str">
            <v>7,48</v>
          </cell>
        </row>
        <row r="11060">
          <cell r="A11060">
            <v>34417</v>
          </cell>
          <cell r="B11060" t="str">
            <v xml:space="preserve">TELHA DE FIBROCIMENTO ONDULADA E = 4 MM, DE 2,13 X 0,50 M (SEM AMIANTO)                                                                                                                                                                                                                                                                                                                                                                                                                                   </v>
          </cell>
          <cell r="C11060" t="str">
            <v xml:space="preserve">UN    </v>
          </cell>
          <cell r="D11060" t="str">
            <v>13,01</v>
          </cell>
        </row>
        <row r="11061">
          <cell r="A11061">
            <v>7191</v>
          </cell>
          <cell r="B11061" t="str">
            <v xml:space="preserve">TELHA DE FIBROCIMENTO ONDULADA E = 4 MM, DE 2,44 X 0,50 M (SEM AMIANTO)                                                                                                                                                                                                                                                                                                                                                                                                                                   </v>
          </cell>
          <cell r="C11061" t="str">
            <v xml:space="preserve">UN    </v>
          </cell>
          <cell r="D11061" t="str">
            <v>15,08</v>
          </cell>
        </row>
        <row r="11062">
          <cell r="A11062">
            <v>7213</v>
          </cell>
          <cell r="B11062" t="str">
            <v xml:space="preserve">TELHA DE FIBROCIMENTO ONDULADA E = 4 MM, DE 2,44 X 0,50 M (SEM AMIANTO)                                                                                                                                                                                                                                                                                                                                                                                                                                   </v>
          </cell>
          <cell r="C11062" t="str">
            <v xml:space="preserve">M2    </v>
          </cell>
          <cell r="D11062" t="str">
            <v>12,36</v>
          </cell>
        </row>
        <row r="11063">
          <cell r="A11063">
            <v>7195</v>
          </cell>
          <cell r="B11063" t="str">
            <v xml:space="preserve">TELHA DE FIBROCIMENTO ONDULADA E = 6 MM, DE 1,53 X 1,10 M (SEM AMIANTO)                                                                                                                                                                                                                                                                                                                                                                                                                                   </v>
          </cell>
          <cell r="C11063" t="str">
            <v xml:space="preserve">UN    </v>
          </cell>
          <cell r="D11063" t="str">
            <v>35,93</v>
          </cell>
        </row>
        <row r="11064">
          <cell r="A11064">
            <v>7186</v>
          </cell>
          <cell r="B11064" t="str">
            <v xml:space="preserve">TELHA DE FIBROCIMENTO ONDULADA E = 6 MM, DE 1,83 X 1,10 M (SEM AMIANTO)                                                                                                                                                                                                                                                                                                                                                                                                                                   </v>
          </cell>
          <cell r="C11064" t="str">
            <v xml:space="preserve">UN    </v>
          </cell>
          <cell r="D11064" t="str">
            <v>42,99</v>
          </cell>
        </row>
        <row r="11065">
          <cell r="A11065">
            <v>7194</v>
          </cell>
          <cell r="B11065" t="str">
            <v xml:space="preserve">TELHA DE FIBROCIMENTO ONDULADA E = 6 MM, DE 2,44 X 1,10 M (SEM AMIANTO)                                                                                                                                                                                                                                                                                                                                                                                                                                   </v>
          </cell>
          <cell r="C11065" t="str">
            <v xml:space="preserve">M2    </v>
          </cell>
          <cell r="D11065" t="str">
            <v>21,32</v>
          </cell>
        </row>
        <row r="11066">
          <cell r="A11066">
            <v>7207</v>
          </cell>
          <cell r="B11066" t="str">
            <v xml:space="preserve">TELHA DE FIBROCIMENTO ONDULADA E = 6 MM, DE 2,44 X 1,10 M (SEM AMIANTO)                                                                                                                                                                                                                                                                                                                                                                                                                                   </v>
          </cell>
          <cell r="C11066" t="str">
            <v xml:space="preserve">UN    </v>
          </cell>
          <cell r="D11066" t="str">
            <v>57,22</v>
          </cell>
        </row>
        <row r="11067">
          <cell r="A11067">
            <v>7197</v>
          </cell>
          <cell r="B11067" t="str">
            <v xml:space="preserve">TELHA DE FIBROCIMENTO ONDULADA E = 6 MM, DE 3,66 X 1,10 M (SEM AMIANTO)                                                                                                                                                                                                                                                                                                                                                                                                                                   </v>
          </cell>
          <cell r="C11067" t="str">
            <v xml:space="preserve">UN    </v>
          </cell>
          <cell r="D11067" t="str">
            <v>85,96</v>
          </cell>
        </row>
        <row r="11068">
          <cell r="A11068">
            <v>7192</v>
          </cell>
          <cell r="B11068" t="str">
            <v xml:space="preserve">TELHA DE FIBROCIMENTO ONDULADA E = 8 MM, DE 1,53 X 1,10 M (SEM AMIANTO)                                                                                                                                                                                                                                                                                                                                                                                                                                   </v>
          </cell>
          <cell r="C11068" t="str">
            <v xml:space="preserve">UN    </v>
          </cell>
          <cell r="D11068" t="str">
            <v>47,28</v>
          </cell>
        </row>
        <row r="11069">
          <cell r="A11069">
            <v>7193</v>
          </cell>
          <cell r="B11069" t="str">
            <v xml:space="preserve">TELHA DE FIBROCIMENTO ONDULADA E = 8 MM, DE 1,83 X 1,10 M (SEM AMIANTO)                                                                                                                                                                                                                                                                                                                                                                                                                                   </v>
          </cell>
          <cell r="C11069" t="str">
            <v xml:space="preserve">UN    </v>
          </cell>
          <cell r="D11069" t="str">
            <v>56,43</v>
          </cell>
        </row>
        <row r="11070">
          <cell r="A11070">
            <v>7189</v>
          </cell>
          <cell r="B11070" t="str">
            <v xml:space="preserve">TELHA DE FIBROCIMENTO ONDULADA E = 8 MM, DE 2,44 X 1,10 M (SEM AMIANTO)                                                                                                                                                                                                                                                                                                                                                                                                                                   </v>
          </cell>
          <cell r="C11070" t="str">
            <v xml:space="preserve">UN    </v>
          </cell>
          <cell r="D11070" t="str">
            <v>79,27</v>
          </cell>
        </row>
        <row r="11071">
          <cell r="A11071">
            <v>7198</v>
          </cell>
          <cell r="B11071" t="str">
            <v xml:space="preserve">TELHA DE FIBROCIMENTO ONDULADA E = 8 MM, DE 3,66 X 1,10 M (SEM AMIANTO)                                                                                                                                                                                                                                                                                                                                                                                                                                   </v>
          </cell>
          <cell r="C11071" t="str">
            <v xml:space="preserve">M2    </v>
          </cell>
          <cell r="D11071" t="str">
            <v>29,51</v>
          </cell>
        </row>
        <row r="11072">
          <cell r="A11072">
            <v>34402</v>
          </cell>
          <cell r="B11072" t="str">
            <v xml:space="preserve">TELHA DE FIBROCIMENTO ONDULADA E = 8 MM, DE 3,66 X 1,10 M (SEM AMIANTO)                                                                                                                                                                                                                                                                                                                                                                                                                                   </v>
          </cell>
          <cell r="C11072" t="str">
            <v xml:space="preserve">UN    </v>
          </cell>
          <cell r="D11072" t="str">
            <v>118,82</v>
          </cell>
        </row>
        <row r="11073">
          <cell r="A11073">
            <v>7245</v>
          </cell>
          <cell r="B11073" t="str">
            <v xml:space="preserve">TELHA DE VIDRO TIPO FRANCESA, *39 X 23* CM                                                                                                                                                                                                                                                                                                                                                                                                                                                                </v>
          </cell>
          <cell r="C11073" t="str">
            <v xml:space="preserve">UN    </v>
          </cell>
          <cell r="D11073" t="str">
            <v>29,13</v>
          </cell>
        </row>
        <row r="11074">
          <cell r="A11074">
            <v>34425</v>
          </cell>
          <cell r="B11074" t="str">
            <v xml:space="preserve">TELHA ESTRUTURAL DE FIBROCIMENTO 1 ABA, DE 0,52 X 2,00 M (SEM AMIANTO)                                                                                                                                                                                                                                                                                                                                                                                                                                    </v>
          </cell>
          <cell r="C11074" t="str">
            <v xml:space="preserve">UN    </v>
          </cell>
          <cell r="D11074" t="str">
            <v>73,47</v>
          </cell>
        </row>
        <row r="11075">
          <cell r="A11075">
            <v>7223</v>
          </cell>
          <cell r="B11075" t="str">
            <v xml:space="preserve">TELHA ESTRUTURAL DE FIBROCIMENTO 1 ABA, DE 0,52 X 2,50 M (SEM AMIANTO)                                                                                                                                                                                                                                                                                                                                                                                                                                    </v>
          </cell>
          <cell r="C11075" t="str">
            <v xml:space="preserve">UN    </v>
          </cell>
          <cell r="D11075" t="str">
            <v>85,63</v>
          </cell>
        </row>
        <row r="11076">
          <cell r="A11076">
            <v>7234</v>
          </cell>
          <cell r="B11076" t="str">
            <v xml:space="preserve">TELHA ESTRUTURAL DE FIBROCIMENTO 1 ABA, DE 0,52 X 3,60 M (SEM AMIANTO)                                                                                                                                                                                                                                                                                                                                                                                                                                    </v>
          </cell>
          <cell r="C11076" t="str">
            <v xml:space="preserve">UN    </v>
          </cell>
          <cell r="D11076" t="str">
            <v>123,51</v>
          </cell>
        </row>
        <row r="11077">
          <cell r="A11077">
            <v>7224</v>
          </cell>
          <cell r="B11077" t="str">
            <v xml:space="preserve">TELHA ESTRUTURAL DE FIBROCIMENTO 1 ABA, DE 0,52 X 4,00 M (SEM AMIANTO)                                                                                                                                                                                                                                                                                                                                                                                                                                    </v>
          </cell>
          <cell r="C11077" t="str">
            <v xml:space="preserve">UN    </v>
          </cell>
          <cell r="D11077" t="str">
            <v>136,42</v>
          </cell>
        </row>
        <row r="11078">
          <cell r="A11078">
            <v>7221</v>
          </cell>
          <cell r="B11078" t="str">
            <v xml:space="preserve">TELHA ESTRUTURAL DE FIBROCIMENTO 1 ABA, DE 0,52 X 4,50 M (SEM AMIANTO)                                                                                                                                                                                                                                                                                                                                                                                                                                    </v>
          </cell>
          <cell r="C11078" t="str">
            <v xml:space="preserve">M2    </v>
          </cell>
          <cell r="D11078" t="str">
            <v>66,33</v>
          </cell>
        </row>
        <row r="11079">
          <cell r="A11079">
            <v>7210</v>
          </cell>
          <cell r="B11079" t="str">
            <v xml:space="preserve">TELHA ESTRUTURAL DE FIBROCIMENTO 1 ABA, DE 0,52 X 4,50 M (SEM AMIANTO)                                                                                                                                                                                                                                                                                                                                                                                                                                    </v>
          </cell>
          <cell r="C11079" t="str">
            <v xml:space="preserve">UN    </v>
          </cell>
          <cell r="D11079" t="str">
            <v>155,22</v>
          </cell>
        </row>
        <row r="11080">
          <cell r="A11080">
            <v>7225</v>
          </cell>
          <cell r="B11080" t="str">
            <v xml:space="preserve">TELHA ESTRUTURAL DE FIBROCIMENTO 1 ABA, DE 0,52 X 5,00 M (SEM AMIANTO)                                                                                                                                                                                                                                                                                                                                                                                                                                    </v>
          </cell>
          <cell r="C11080" t="str">
            <v xml:space="preserve">UN    </v>
          </cell>
          <cell r="D11080" t="str">
            <v>172,48</v>
          </cell>
        </row>
        <row r="11081">
          <cell r="A11081">
            <v>7226</v>
          </cell>
          <cell r="B11081" t="str">
            <v xml:space="preserve">TELHA ESTRUTURAL DE FIBROCIMENTO 1 ABA, DE 0,52 X 5,50 M (SEM AMIANTO)                                                                                                                                                                                                                                                                                                                                                                                                                                    </v>
          </cell>
          <cell r="C11081" t="str">
            <v xml:space="preserve">UN    </v>
          </cell>
          <cell r="D11081" t="str">
            <v>189,80</v>
          </cell>
        </row>
        <row r="11082">
          <cell r="A11082">
            <v>7236</v>
          </cell>
          <cell r="B11082" t="str">
            <v xml:space="preserve">TELHA ESTRUTURAL DE FIBROCIMENTO 1 ABA, DE 0,52 X 6,00 M (SEM AMIANTO)                                                                                                                                                                                                                                                                                                                                                                                                                                    </v>
          </cell>
          <cell r="C11082" t="str">
            <v xml:space="preserve">UN    </v>
          </cell>
          <cell r="D11082" t="str">
            <v>207,00</v>
          </cell>
        </row>
        <row r="11083">
          <cell r="A11083">
            <v>7227</v>
          </cell>
          <cell r="B11083" t="str">
            <v xml:space="preserve">TELHA ESTRUTURAL DE FIBROCIMENTO 1 ABA, DE 0,52 X 6,50 M (SEM AMIANTO)                                                                                                                                                                                                                                                                                                                                                                                                                                    </v>
          </cell>
          <cell r="C11083" t="str">
            <v xml:space="preserve">UN    </v>
          </cell>
          <cell r="D11083" t="str">
            <v>224,26</v>
          </cell>
        </row>
        <row r="11084">
          <cell r="A11084">
            <v>7212</v>
          </cell>
          <cell r="B11084" t="str">
            <v xml:space="preserve">TELHA ESTRUTURAL DE FIBROCIMENTO 1 ABA, DE 0,52 X 7,20 M (SEM AMIANTO)                                                                                                                                                                                                                                                                                                                                                                                                                                    </v>
          </cell>
          <cell r="C11084" t="str">
            <v xml:space="preserve">UN    </v>
          </cell>
          <cell r="D11084" t="str">
            <v>248,31</v>
          </cell>
        </row>
        <row r="11085">
          <cell r="A11085">
            <v>7229</v>
          </cell>
          <cell r="B11085" t="str">
            <v xml:space="preserve">TELHA ESTRUTURAL DE FIBROCIMENTO 2 ABAS, DE 1,00 X 3,00 M (SEM AMIANTO)                                                                                                                                                                                                                                                                                                                                                                                                                                   </v>
          </cell>
          <cell r="C11085" t="str">
            <v xml:space="preserve">UN    </v>
          </cell>
          <cell r="D11085" t="str">
            <v>164,20</v>
          </cell>
        </row>
        <row r="11086">
          <cell r="A11086">
            <v>7230</v>
          </cell>
          <cell r="B11086" t="str">
            <v xml:space="preserve">TELHA ESTRUTURAL DE FIBROCIMENTO 2 ABAS, DE 1,00 X 4,60 M (SEM AMIANTO)                                                                                                                                                                                                                                                                                                                                                                                                                                   </v>
          </cell>
          <cell r="C11086" t="str">
            <v xml:space="preserve">UN    </v>
          </cell>
          <cell r="D11086" t="str">
            <v>261,67</v>
          </cell>
        </row>
        <row r="11087">
          <cell r="A11087">
            <v>7231</v>
          </cell>
          <cell r="B11087" t="str">
            <v xml:space="preserve">TELHA ESTRUTURAL DE FIBROCIMENTO 2 ABAS, DE 1,00 X 6,00 M (SEM AMIANTO)                                                                                                                                                                                                                                                                                                                                                                                                                                   </v>
          </cell>
          <cell r="C11087" t="str">
            <v xml:space="preserve">UN    </v>
          </cell>
          <cell r="D11087" t="str">
            <v>343,65</v>
          </cell>
        </row>
        <row r="11088">
          <cell r="A11088">
            <v>7220</v>
          </cell>
          <cell r="B11088" t="str">
            <v xml:space="preserve">TELHA ESTRUTURAL DE FIBROCIMENTO 2 ABAS, DE 1,00 X 7,40 M (SEM AMIANTO)                                                                                                                                                                                                                                                                                                                                                                                                                                   </v>
          </cell>
          <cell r="C11088" t="str">
            <v xml:space="preserve">UN    </v>
          </cell>
          <cell r="D11088" t="str">
            <v>422,49</v>
          </cell>
        </row>
        <row r="11089">
          <cell r="A11089">
            <v>34447</v>
          </cell>
          <cell r="B11089" t="str">
            <v xml:space="preserve">TELHA ESTRUTURAL DE FIBROCIMENTO 2 ABAS, DE 1,00 X 8,20 M (SEM AMIANTO)                                                                                                                                                                                                                                                                                                                                                                                                                                   </v>
          </cell>
          <cell r="C11089" t="str">
            <v xml:space="preserve">UN    </v>
          </cell>
          <cell r="D11089" t="str">
            <v>470,24</v>
          </cell>
        </row>
        <row r="11090">
          <cell r="A11090">
            <v>7233</v>
          </cell>
          <cell r="B11090" t="str">
            <v xml:space="preserve">TELHA ESTRUTURAL DE FIBROCIMENTO 2 ABAS, DE 1,00 X 9,20 M (SEM AMIANTO)                                                                                                                                                                                                                                                                                                                                                                                                                                   </v>
          </cell>
          <cell r="C11090" t="str">
            <v xml:space="preserve">UN    </v>
          </cell>
          <cell r="D11090" t="str">
            <v>526,46</v>
          </cell>
        </row>
        <row r="11091">
          <cell r="A11091">
            <v>42172</v>
          </cell>
          <cell r="B11091" t="str">
            <v xml:space="preserve">TELHA GALVALUME COM ISOLAMENTO TERMOACUSTICO EM ESPUMA RIGIDA DE POLIURETANO (PU) INJETADO, ESPESSURA DE 30 MM, DENSIDADE DE 35 KG/M3, COM DUAS FACES TRAPEZOIDAIS, ACABAMENTO NATURAL (NAO INCLUI ACESSORIOS DE FIXACAO) (COLETADO CAIXA)                                                                                                                                                                                                                                                                </v>
          </cell>
          <cell r="C11091" t="str">
            <v xml:space="preserve">M2    </v>
          </cell>
          <cell r="D11091" t="str">
            <v>179,69</v>
          </cell>
        </row>
        <row r="11092">
          <cell r="A11092">
            <v>39520</v>
          </cell>
          <cell r="B11092" t="str">
            <v xml:space="preserve">TELHA ISOLANTE COM NUCLEO EM POLIESTIRENO (EPS), E = 30 MM, REVESTIDA EM ACO ZINCADO *0,5* MM COM PRE-PINTURA NAS DUAS FACES, FACE SUPERIOR EM TELHA TRAPEZOIDAL E FACE INFERIOR EM CHAPA PLANA (NAO INCLUI ACESSORIOS DE FIXACAO)                                                                                                                                                                                                                                                                        </v>
          </cell>
          <cell r="C11092" t="str">
            <v xml:space="preserve">M2    </v>
          </cell>
          <cell r="D11092" t="str">
            <v>100,76</v>
          </cell>
        </row>
        <row r="11093">
          <cell r="A11093">
            <v>39521</v>
          </cell>
          <cell r="B11093" t="str">
            <v xml:space="preserve">TELHA ISOLANTE COM NUCLEO EM POLIESTIRENO (EPS), E = 50 MM, REVESTIDA EM ACO ZINCADO *0,5* MM COM PRE-PINTURA NAS DUAS FACES, FACE SUPERIOR EM TELHA TRAPEZOIDAL E FACE INFERIOR EM CHAPA PLANA (NAO INCLUI ACESSORIOS DE FIXACAO)                                                                                                                                                                                                                                                                        </v>
          </cell>
          <cell r="C11093" t="str">
            <v xml:space="preserve">M2    </v>
          </cell>
          <cell r="D11093" t="str">
            <v>107,92</v>
          </cell>
        </row>
        <row r="11094">
          <cell r="A11094">
            <v>39522</v>
          </cell>
          <cell r="B11094" t="str">
            <v xml:space="preserve">TELHA ISOLANTE COM NUCLEO EM POLIESTIRENO (EPS), E = 50 MM, REVESTIDA EM TELHA TRAPEZOIDAL DE ACO ZINCADO *0,5* MM COM PRE-PINTURA NAS DUAS FACES (NAO INCLUI ACESSORIOS DE FIXACAO)                                                                                                                                                                                                                                                                                                                      </v>
          </cell>
          <cell r="C11094" t="str">
            <v xml:space="preserve">M2    </v>
          </cell>
          <cell r="D11094" t="str">
            <v>86,29</v>
          </cell>
        </row>
        <row r="11095">
          <cell r="A11095">
            <v>7246</v>
          </cell>
          <cell r="B11095" t="str">
            <v xml:space="preserve">TELHA VIDRO TIPO CANAL OU COLONIAL, C = 46 A 50 CM                                                                                                                                                                                                                                                                                                                                                                                                                                                        </v>
          </cell>
          <cell r="C11095" t="str">
            <v xml:space="preserve">UN    </v>
          </cell>
          <cell r="D11095" t="str">
            <v>27,10</v>
          </cell>
        </row>
        <row r="11096">
          <cell r="A11096">
            <v>12869</v>
          </cell>
          <cell r="B11096" t="str">
            <v xml:space="preserve">TELHADOR                                                                                                                                                                                                                                                                                                                                                                                                                                                                                                  </v>
          </cell>
          <cell r="C11096" t="str">
            <v xml:space="preserve">H     </v>
          </cell>
          <cell r="D11096" t="str">
            <v>17,35</v>
          </cell>
        </row>
        <row r="11097">
          <cell r="A11097">
            <v>41097</v>
          </cell>
          <cell r="B11097" t="str">
            <v xml:space="preserve">TELHADOR ( MENSALISTA )                                                                                                                                                                                                                                                                                                                                                                                                                                                                                   </v>
          </cell>
          <cell r="C11097" t="str">
            <v xml:space="preserve">MES   </v>
          </cell>
          <cell r="D11097" t="str">
            <v>3.048,47</v>
          </cell>
        </row>
        <row r="11098">
          <cell r="A11098">
            <v>1574</v>
          </cell>
          <cell r="B11098" t="str">
            <v xml:space="preserve">TERMINAL A COMPRESSAO EM COBRE ESTANHADO PARA CABO 10 MM2, 1 FURO E 1 COMPRESSAO, PARA PARAFUSO DE FIXACAO M6                                                                                                                                                                                                                                                                                                                                                                                             </v>
          </cell>
          <cell r="C11098" t="str">
            <v xml:space="preserve">UN    </v>
          </cell>
          <cell r="D11098" t="str">
            <v>1,01</v>
          </cell>
        </row>
        <row r="11099">
          <cell r="A11099">
            <v>1581</v>
          </cell>
          <cell r="B11099" t="str">
            <v xml:space="preserve">TERMINAL A COMPRESSAO EM COBRE ESTANHADO PARA CABO 120 MM2, 1 FURO E 1 COMPRESSAO, PARA PARAFUSO DE FIXACAO M12                                                                                                                                                                                                                                                                                                                                                                                           </v>
          </cell>
          <cell r="C11099" t="str">
            <v xml:space="preserve">UN    </v>
          </cell>
          <cell r="D11099" t="str">
            <v>7,01</v>
          </cell>
        </row>
        <row r="11100">
          <cell r="A11100">
            <v>1575</v>
          </cell>
          <cell r="B11100" t="str">
            <v xml:space="preserve">TERMINAL A COMPRESSAO EM COBRE ESTANHADO PARA CABO 16 MM2, 1 FURO E 1 COMPRESSAO, PARA PARAFUSO DE FIXACAO M6                                                                                                                                                                                                                                                                                                                                                                                             </v>
          </cell>
          <cell r="C11100" t="str">
            <v xml:space="preserve">UN    </v>
          </cell>
          <cell r="D11100" t="str">
            <v>1,20</v>
          </cell>
        </row>
        <row r="11101">
          <cell r="A11101">
            <v>1570</v>
          </cell>
          <cell r="B11101" t="str">
            <v xml:space="preserve">TERMINAL A COMPRESSAO EM COBRE ESTANHADO PARA CABO 2,5 MM2, 1 FURO E 1 COMPRESSAO, PARA PARAFUSO DE FIXACAO M5                                                                                                                                                                                                                                                                                                                                                                                            </v>
          </cell>
          <cell r="C11101" t="str">
            <v xml:space="preserve">UN    </v>
          </cell>
          <cell r="D11101" t="str">
            <v>0,60</v>
          </cell>
        </row>
        <row r="11102">
          <cell r="A11102">
            <v>1576</v>
          </cell>
          <cell r="B11102" t="str">
            <v xml:space="preserve">TERMINAL A COMPRESSAO EM COBRE ESTANHADO PARA CABO 25 MM2, 1 FURO E 1 COMPRESSAO, PARA PARAFUSO DE FIXACAO M8                                                                                                                                                                                                                                                                                                                                                                                             </v>
          </cell>
          <cell r="C11102" t="str">
            <v xml:space="preserve">UN    </v>
          </cell>
          <cell r="D11102" t="str">
            <v>1,66</v>
          </cell>
        </row>
        <row r="11103">
          <cell r="A11103">
            <v>1577</v>
          </cell>
          <cell r="B11103" t="str">
            <v xml:space="preserve">TERMINAL A COMPRESSAO EM COBRE ESTANHADO PARA CABO 35 MM2, 1 FURO E 1 COMPRESSAO, PARA PARAFUSO DE FIXACAO M8                                                                                                                                                                                                                                                                                                                                                                                             </v>
          </cell>
          <cell r="C11103" t="str">
            <v xml:space="preserve">UN    </v>
          </cell>
          <cell r="D11103" t="str">
            <v>1,87</v>
          </cell>
        </row>
        <row r="11104">
          <cell r="A11104">
            <v>1571</v>
          </cell>
          <cell r="B11104" t="str">
            <v xml:space="preserve">TERMINAL A COMPRESSAO EM COBRE ESTANHADO PARA CABO 4 MM2, 1 FURO E 1 COMPRESSAO, PARA PARAFUSO DE FIXACAO M5                                                                                                                                                                                                                                                                                                                                                                                              </v>
          </cell>
          <cell r="C11104" t="str">
            <v xml:space="preserve">UN    </v>
          </cell>
          <cell r="D11104" t="str">
            <v>0,78</v>
          </cell>
        </row>
        <row r="11105">
          <cell r="A11105">
            <v>1578</v>
          </cell>
          <cell r="B11105" t="str">
            <v xml:space="preserve">TERMINAL A COMPRESSAO EM COBRE ESTANHADO PARA CABO 50 MM2, 1 FURO E 1 COMPRESSAO, PARA PARAFUSO DE FIXACAO M8                                                                                                                                                                                                                                                                                                                                                                                             </v>
          </cell>
          <cell r="C11105" t="str">
            <v xml:space="preserve">UN    </v>
          </cell>
          <cell r="D11105" t="str">
            <v>3,24</v>
          </cell>
        </row>
        <row r="11106">
          <cell r="A11106">
            <v>1573</v>
          </cell>
          <cell r="B11106" t="str">
            <v xml:space="preserve">TERMINAL A COMPRESSAO EM COBRE ESTANHADO PARA CABO 6 MM2, 1 FURO E 1 COMPRESSAO, PARA PARAFUSO DE FIXACAO M6                                                                                                                                                                                                                                                                                                                                                                                              </v>
          </cell>
          <cell r="C11106" t="str">
            <v xml:space="preserve">UN    </v>
          </cell>
          <cell r="D11106" t="str">
            <v>0,93</v>
          </cell>
        </row>
        <row r="11107">
          <cell r="A11107">
            <v>1579</v>
          </cell>
          <cell r="B11107" t="str">
            <v xml:space="preserve">TERMINAL A COMPRESSAO EM COBRE ESTANHADO PARA CABO 70 MM2, 1 FURO E 1 COMPRESSAO, PARA PARAFUSO DE FIXACAO M10                                                                                                                                                                                                                                                                                                                                                                                            </v>
          </cell>
          <cell r="C11107" t="str">
            <v xml:space="preserve">UN    </v>
          </cell>
          <cell r="D11107" t="str">
            <v>4,05</v>
          </cell>
        </row>
        <row r="11108">
          <cell r="A11108">
            <v>1580</v>
          </cell>
          <cell r="B11108" t="str">
            <v xml:space="preserve">TERMINAL A COMPRESSAO EM COBRE ESTANHADO PARA CABO 95 MM2, 1 FURO E 1 COMPRESSAO, PARA PARAFUSO DE FIXACAO M12                                                                                                                                                                                                                                                                                                                                                                                            </v>
          </cell>
          <cell r="C11108" t="str">
            <v xml:space="preserve">UN    </v>
          </cell>
          <cell r="D11108" t="str">
            <v>4,98</v>
          </cell>
        </row>
        <row r="11109">
          <cell r="A11109">
            <v>7571</v>
          </cell>
          <cell r="B11109" t="str">
            <v xml:space="preserve">TERMINAL AEREO EM ACO GALVANIZADO DN 5/16", COMPRIMENTO DE 350MM, COM BASE DE FIXACAO HORIZONTAL                                                                                                                                                                                                                                                                                                                                                                                                          </v>
          </cell>
          <cell r="C11109" t="str">
            <v xml:space="preserve">UN    </v>
          </cell>
          <cell r="D11109" t="str">
            <v>9,48</v>
          </cell>
        </row>
        <row r="11110">
          <cell r="A11110">
            <v>39321</v>
          </cell>
          <cell r="B11110" t="str">
            <v xml:space="preserve">TERMINAL DE VENTILACAO, 100 MM, SERIE NORMAL, ESGOTO PREDIAL                                                                                                                                                                                                                                                                                                                                                                                                                                              </v>
          </cell>
          <cell r="C11110" t="str">
            <v xml:space="preserve">UN    </v>
          </cell>
          <cell r="D11110" t="str">
            <v>12,01</v>
          </cell>
        </row>
        <row r="11111">
          <cell r="A11111">
            <v>39319</v>
          </cell>
          <cell r="B11111" t="str">
            <v xml:space="preserve">TERMINAL DE VENTILACAO, 50 MM, SERIE NORMAL, ESGOTO PREDIAL                                                                                                                                                                                                                                                                                                                                                                                                                                               </v>
          </cell>
          <cell r="C11111" t="str">
            <v xml:space="preserve">UN    </v>
          </cell>
          <cell r="D11111" t="str">
            <v>4,69</v>
          </cell>
        </row>
        <row r="11112">
          <cell r="A11112">
            <v>39320</v>
          </cell>
          <cell r="B11112" t="str">
            <v xml:space="preserve">TERMINAL DE VENTILACAO, 75 MM, SERIE NORMAL, ESGOTO PREDIAL                                                                                                                                                                                                                                                                                                                                                                                                                                               </v>
          </cell>
          <cell r="C11112" t="str">
            <v xml:space="preserve">UN    </v>
          </cell>
          <cell r="D11112" t="str">
            <v>7,79</v>
          </cell>
        </row>
        <row r="11113">
          <cell r="A11113">
            <v>1591</v>
          </cell>
          <cell r="B11113" t="str">
            <v xml:space="preserve">TERMINAL METALICO A PRESSAO PARA 1 CABO DE 120 MM2, COM 1 FURO DE FIXACAO                                                                                                                                                                                                                                                                                                                                                                                                                                 </v>
          </cell>
          <cell r="C11113" t="str">
            <v xml:space="preserve">UN    </v>
          </cell>
          <cell r="D11113" t="str">
            <v>15,46</v>
          </cell>
        </row>
        <row r="11114">
          <cell r="A11114">
            <v>1547</v>
          </cell>
          <cell r="B11114" t="str">
            <v xml:space="preserve">TERMINAL METALICO A PRESSAO PARA 1 CABO DE 150 A 185 MM2, COM 2 FUROS PARA FIXACAO                                                                                                                                                                                                                                                                                                                                                                                                                        </v>
          </cell>
          <cell r="C11114" t="str">
            <v xml:space="preserve">UN    </v>
          </cell>
          <cell r="D11114" t="str">
            <v>81,01</v>
          </cell>
        </row>
        <row r="11115">
          <cell r="A11115">
            <v>38196</v>
          </cell>
          <cell r="B11115" t="str">
            <v xml:space="preserve">TERMINAL METALICO A PRESSAO PARA 1 CABO DE 150 MM2, COM 1 FURO DE FIXACAO                                                                                                                                                                                                                                                                                                                                                                                                                                 </v>
          </cell>
          <cell r="C11115" t="str">
            <v xml:space="preserve">UN    </v>
          </cell>
          <cell r="D11115" t="str">
            <v>15,77</v>
          </cell>
        </row>
        <row r="11116">
          <cell r="A11116">
            <v>1543</v>
          </cell>
          <cell r="B11116" t="str">
            <v xml:space="preserve">TERMINAL METALICO A PRESSAO PARA 1 CABO DE 16 A 25 MM2, COM 2 FUROS PARA FIXACAO                                                                                                                                                                                                                                                                                                                                                                                                                          </v>
          </cell>
          <cell r="C11116" t="str">
            <v xml:space="preserve">UN    </v>
          </cell>
          <cell r="D11116" t="str">
            <v>16,76</v>
          </cell>
        </row>
        <row r="11117">
          <cell r="A11117">
            <v>1585</v>
          </cell>
          <cell r="B11117" t="str">
            <v xml:space="preserve">TERMINAL METALICO A PRESSAO PARA 1 CABO DE 16 MM2, COM 1 FURO DE FIXACAO                                                                                                                                                                                                                                                                                                                                                                                                                                  </v>
          </cell>
          <cell r="C11117" t="str">
            <v xml:space="preserve">UN    </v>
          </cell>
          <cell r="D11117" t="str">
            <v>3,24</v>
          </cell>
        </row>
        <row r="11118">
          <cell r="A11118">
            <v>1593</v>
          </cell>
          <cell r="B11118" t="str">
            <v xml:space="preserve">TERMINAL METALICO A PRESSAO PARA 1 CABO DE 185 MM2, COM 1 FURO DE FIXACAO                                                                                                                                                                                                                                                                                                                                                                                                                                 </v>
          </cell>
          <cell r="C11118" t="str">
            <v xml:space="preserve">UN    </v>
          </cell>
          <cell r="D11118" t="str">
            <v>17,24</v>
          </cell>
        </row>
        <row r="11119">
          <cell r="A11119">
            <v>11838</v>
          </cell>
          <cell r="B11119" t="str">
            <v xml:space="preserve">TERMINAL METALICO A PRESSAO PARA 1 CABO DE 240 MM2, COM 1 FURO DE FIXACAO                                                                                                                                                                                                                                                                                                                                                                                                                                 </v>
          </cell>
          <cell r="C11119" t="str">
            <v xml:space="preserve">UN    </v>
          </cell>
          <cell r="D11119" t="str">
            <v>22,75</v>
          </cell>
        </row>
        <row r="11120">
          <cell r="A11120">
            <v>1594</v>
          </cell>
          <cell r="B11120" t="str">
            <v xml:space="preserve">TERMINAL METALICO A PRESSAO PARA 1 CABO DE 25 A 35 MM2, COM 2 FUROS PARA FIXACAO                                                                                                                                                                                                                                                                                                                                                                                                                          </v>
          </cell>
          <cell r="C11120" t="str">
            <v xml:space="preserve">UN    </v>
          </cell>
          <cell r="D11120" t="str">
            <v>23,00</v>
          </cell>
        </row>
        <row r="11121">
          <cell r="A11121">
            <v>1586</v>
          </cell>
          <cell r="B11121" t="str">
            <v xml:space="preserve">TERMINAL METALICO A PRESSAO PARA 1 CABO DE 25 MM2, COM 1 FURO DE FIXACAO                                                                                                                                                                                                                                                                                                                                                                                                                                  </v>
          </cell>
          <cell r="C11121" t="str">
            <v xml:space="preserve">UN    </v>
          </cell>
          <cell r="D11121" t="str">
            <v>4,11</v>
          </cell>
        </row>
        <row r="11122">
          <cell r="A11122">
            <v>11839</v>
          </cell>
          <cell r="B11122" t="str">
            <v xml:space="preserve">TERMINAL METALICO A PRESSAO PARA 1 CABO DE 300 MM2, COM 1 FURO DE FIXACAO                                                                                                                                                                                                                                                                                                                                                                                                                                 </v>
          </cell>
          <cell r="C11122" t="str">
            <v xml:space="preserve">UN    </v>
          </cell>
          <cell r="D11122" t="str">
            <v>33,10</v>
          </cell>
        </row>
        <row r="11123">
          <cell r="A11123">
            <v>1587</v>
          </cell>
          <cell r="B11123" t="str">
            <v xml:space="preserve">TERMINAL METALICO A PRESSAO PARA 1 CABO DE 35 MM2, COM 1 FURO DE FIXACAO                                                                                                                                                                                                                                                                                                                                                                                                                                  </v>
          </cell>
          <cell r="C11123" t="str">
            <v xml:space="preserve">UN    </v>
          </cell>
          <cell r="D11123" t="str">
            <v>4,18</v>
          </cell>
        </row>
        <row r="11124">
          <cell r="A11124">
            <v>1545</v>
          </cell>
          <cell r="B11124" t="str">
            <v xml:space="preserve">TERMINAL METALICO A PRESSAO PARA 1 CABO DE 50 A 70 MM2, COM 2 FUROS PARA FIXACAO                                                                                                                                                                                                                                                                                                                                                                                                                          </v>
          </cell>
          <cell r="C11124" t="str">
            <v xml:space="preserve">UN    </v>
          </cell>
          <cell r="D11124" t="str">
            <v>39,72</v>
          </cell>
        </row>
        <row r="11125">
          <cell r="A11125">
            <v>1588</v>
          </cell>
          <cell r="B11125" t="str">
            <v xml:space="preserve">TERMINAL METALICO A PRESSAO PARA 1 CABO DE 50 MM2, COM 1 FURO DE FIXACAO                                                                                                                                                                                                                                                                                                                                                                                                                                  </v>
          </cell>
          <cell r="C11125" t="str">
            <v xml:space="preserve">UN    </v>
          </cell>
          <cell r="D11125" t="str">
            <v>5,74</v>
          </cell>
        </row>
        <row r="11126">
          <cell r="A11126">
            <v>1535</v>
          </cell>
          <cell r="B11126" t="str">
            <v xml:space="preserve">TERMINAL METALICO A PRESSAO PARA 1 CABO DE 6 A 10 MM2, COM 1 FURO DE FIXACAO                                                                                                                                                                                                                                                                                                                                                                                                                              </v>
          </cell>
          <cell r="C11126" t="str">
            <v xml:space="preserve">UN    </v>
          </cell>
          <cell r="D11126" t="str">
            <v>3,31</v>
          </cell>
        </row>
        <row r="11127">
          <cell r="A11127">
            <v>1589</v>
          </cell>
          <cell r="B11127" t="str">
            <v xml:space="preserve">TERMINAL METALICO A PRESSAO PARA 1 CABO DE 70 MM2, COM 1 FURO DE FIXACAO                                                                                                                                                                                                                                                                                                                                                                                                                                  </v>
          </cell>
          <cell r="C11127" t="str">
            <v xml:space="preserve">UN    </v>
          </cell>
          <cell r="D11127" t="str">
            <v>5,92</v>
          </cell>
        </row>
        <row r="11128">
          <cell r="A11128">
            <v>1546</v>
          </cell>
          <cell r="B11128" t="str">
            <v xml:space="preserve">TERMINAL METALICO A PRESSAO PARA 1 CABO DE 95 A 120 MM2, COM 2 FUROS PARA FIXACAO                                                                                                                                                                                                                                                                                                                                                                                                                         </v>
          </cell>
          <cell r="C11128" t="str">
            <v xml:space="preserve">UN    </v>
          </cell>
          <cell r="D11128" t="str">
            <v>67,04</v>
          </cell>
        </row>
        <row r="11129">
          <cell r="A11129">
            <v>1590</v>
          </cell>
          <cell r="B11129" t="str">
            <v xml:space="preserve">TERMINAL METALICO A PRESSAO PARA 1 CABO DE 95 MM2, COM 1 FURO DE FIXACAO                                                                                                                                                                                                                                                                                                                                                                                                                                  </v>
          </cell>
          <cell r="C11129" t="str">
            <v xml:space="preserve">UN    </v>
          </cell>
          <cell r="D11129" t="str">
            <v>10,42</v>
          </cell>
        </row>
        <row r="11130">
          <cell r="A11130">
            <v>1542</v>
          </cell>
          <cell r="B11130" t="str">
            <v xml:space="preserve">TERMINAL METALICO A PRESSAO 1 CABO, PARA CABOS DE 4 A 10 MM2, COM 2 FUROS PARA FIXACAO                                                                                                                                                                                                                                                                                                                                                                                                                    </v>
          </cell>
          <cell r="C11130" t="str">
            <v xml:space="preserve">UN    </v>
          </cell>
          <cell r="D11130" t="str">
            <v>13,81</v>
          </cell>
        </row>
        <row r="11131">
          <cell r="A11131">
            <v>38415</v>
          </cell>
          <cell r="B11131" t="str">
            <v xml:space="preserve">TERMOFUSORA PARA TUBOS E CONEXOES EM PPR COM DIAMETROS DE 20 A 63 MM, POTENCIA DE 800 W, TENSAO 220 V                                                                                                                                                                                                                                                                                                                                                                                                     </v>
          </cell>
          <cell r="C11131" t="str">
            <v xml:space="preserve">UN    </v>
          </cell>
          <cell r="D11131" t="str">
            <v>636,01</v>
          </cell>
        </row>
        <row r="11132">
          <cell r="A11132">
            <v>38414</v>
          </cell>
          <cell r="B11132" t="str">
            <v xml:space="preserve">TERMOFUSORA PARA TUBOS E CONEXOES EM PPR COM DIAMETROS DE 75 A 110 MM, POTENCIA DE *1100* W, TENSAO 220 V                                                                                                                                                                                                                                                                                                                                                                                                 </v>
          </cell>
          <cell r="C11132" t="str">
            <v xml:space="preserve">UN    </v>
          </cell>
          <cell r="D11132" t="str">
            <v>892,65</v>
          </cell>
        </row>
        <row r="11133">
          <cell r="A11133">
            <v>38128</v>
          </cell>
          <cell r="B11133" t="str">
            <v xml:space="preserve">TERRA VEGETAL (ENSACADA)                                                                                                                                                                                                                                                                                                                                                                                                                                                                                  </v>
          </cell>
          <cell r="C11133" t="str">
            <v xml:space="preserve">KG    </v>
          </cell>
          <cell r="D11133" t="str">
            <v>0,40</v>
          </cell>
        </row>
        <row r="11134">
          <cell r="A11134">
            <v>7253</v>
          </cell>
          <cell r="B11134" t="str">
            <v xml:space="preserve">TERRA VEGETAL (GRANEL)                                                                                                                                                                                                                                                                                                                                                                                                                                                                                    </v>
          </cell>
          <cell r="C11134" t="str">
            <v xml:space="preserve">M3    </v>
          </cell>
          <cell r="D11134" t="str">
            <v>85,71</v>
          </cell>
        </row>
        <row r="11135">
          <cell r="A11135">
            <v>4806</v>
          </cell>
          <cell r="B11135" t="str">
            <v xml:space="preserve">TESTEIRA ANTIDERRAPANTE PARA PISO VINILICO *5 X 2,5* CM, E = 2 MM                                                                                                                                                                                                                                                                                                                                                                                                                                         </v>
          </cell>
          <cell r="C11135" t="str">
            <v xml:space="preserve">M     </v>
          </cell>
          <cell r="D11135" t="str">
            <v>11,93</v>
          </cell>
        </row>
        <row r="11136">
          <cell r="A11136">
            <v>34401</v>
          </cell>
          <cell r="B11136" t="str">
            <v xml:space="preserve">TIJOLO CERAMICO LAMINADO 5,5 X 11 X 23 CM                                                                                                                                                                                                                                                                                                                                                                                                                                                                 </v>
          </cell>
          <cell r="C11136" t="str">
            <v xml:space="preserve">UN    </v>
          </cell>
          <cell r="D11136" t="str">
            <v>0,80</v>
          </cell>
        </row>
        <row r="11137">
          <cell r="A11137">
            <v>7258</v>
          </cell>
          <cell r="B11137" t="str">
            <v xml:space="preserve">TIJOLO CERAMICO MACICO *5 X 10 X 20* CM                                                                                                                                                                                                                                                                                                                                                                                                                                                                   </v>
          </cell>
          <cell r="C11137" t="str">
            <v xml:space="preserve">UN    </v>
          </cell>
          <cell r="D11137" t="str">
            <v>0,25</v>
          </cell>
        </row>
        <row r="11138">
          <cell r="A11138">
            <v>7260</v>
          </cell>
          <cell r="B11138" t="str">
            <v xml:space="preserve">TIJOLO CERAMICO MACICO APARENTE *6 X 12 X 24* CM                                                                                                                                                                                                                                                                                                                                                                                                                                                          </v>
          </cell>
          <cell r="C11138" t="str">
            <v xml:space="preserve">UN    </v>
          </cell>
          <cell r="D11138" t="str">
            <v>0,77</v>
          </cell>
        </row>
        <row r="11139">
          <cell r="A11139">
            <v>7256</v>
          </cell>
          <cell r="B11139" t="str">
            <v xml:space="preserve">TIJOLO CERAMICO MACICO APARENTE 2 FUROS, *6,5 X 10 X 20* CM                                                                                                                                                                                                                                                                                                                                                                                                                                               </v>
          </cell>
          <cell r="C11139" t="str">
            <v xml:space="preserve">UN    </v>
          </cell>
          <cell r="D11139" t="str">
            <v>0,45</v>
          </cell>
        </row>
        <row r="11140">
          <cell r="A11140">
            <v>34400</v>
          </cell>
          <cell r="B11140" t="str">
            <v xml:space="preserve">TIJOLO CERAMICO REFRATARIO 2,5 X 11,4 X 22,9 CM                                                                                                                                                                                                                                                                                                                                                                                                                                                           </v>
          </cell>
          <cell r="C11140" t="str">
            <v xml:space="preserve">UN    </v>
          </cell>
          <cell r="D11140" t="str">
            <v>1,95</v>
          </cell>
        </row>
        <row r="11141">
          <cell r="A11141">
            <v>10617</v>
          </cell>
          <cell r="B11141" t="str">
            <v xml:space="preserve">TIJOLO CERAMICO REFRATARIO 6,3 X 11,4 X 22,9 CM                                                                                                                                                                                                                                                                                                                                                                                                                                                           </v>
          </cell>
          <cell r="C11141" t="str">
            <v xml:space="preserve">UN    </v>
          </cell>
          <cell r="D11141" t="str">
            <v>2,72</v>
          </cell>
        </row>
        <row r="11142">
          <cell r="A11142">
            <v>7274</v>
          </cell>
          <cell r="B11142" t="str">
            <v xml:space="preserve">TIL PARA LIGACAO PREDIAL, EM PVC, JE, BBB, DN 100 X 100 MM, PARA REDE COLETORA ESGOTO (NBR 10569)                                                                                                                                                                                                                                                                                                                                                                                                         </v>
          </cell>
          <cell r="C11142" t="str">
            <v xml:space="preserve">UN    </v>
          </cell>
          <cell r="D11142" t="str">
            <v>31,43</v>
          </cell>
        </row>
        <row r="11143">
          <cell r="A11143">
            <v>11663</v>
          </cell>
          <cell r="B11143" t="str">
            <v xml:space="preserve">TIL TUBO QUEDA, EM PVC, JE, BBB, DN 100 X 100 MM, PARA REDE COLETORA DE ESGOTO (NBR 10569)                                                                                                                                                                                                                                                                                                                                                                                                                </v>
          </cell>
          <cell r="C11143" t="str">
            <v xml:space="preserve">UN    </v>
          </cell>
          <cell r="D11143" t="str">
            <v>258,55</v>
          </cell>
        </row>
        <row r="11144">
          <cell r="A11144">
            <v>38121</v>
          </cell>
          <cell r="B11144" t="str">
            <v xml:space="preserve">TINTA A BASE DE RESINA ACRILICA EMULSIONADA EM AGUA, PARA SINALIZACAO HORIZONTAL VIARIA (NBR 13699)                                                                                                                                                                                                                                                                                                                                                                                                       </v>
          </cell>
          <cell r="C11144" t="str">
            <v xml:space="preserve">L     </v>
          </cell>
          <cell r="D11144" t="str">
            <v>13,57</v>
          </cell>
        </row>
        <row r="11145">
          <cell r="A11145">
            <v>7343</v>
          </cell>
          <cell r="B11145" t="str">
            <v xml:space="preserve">TINTA A BASE DE RESINA ACRILICA, PARA SINALIZACAO HORIZONTAL VIARIA (NBR 11862)                                                                                                                                                                                                                                                                                                                                                                                                                           </v>
          </cell>
          <cell r="C11145" t="str">
            <v xml:space="preserve">L     </v>
          </cell>
          <cell r="D11145" t="str">
            <v>13,74</v>
          </cell>
        </row>
        <row r="11146">
          <cell r="A11146">
            <v>7287</v>
          </cell>
          <cell r="B11146" t="str">
            <v xml:space="preserve">TINTA A OLEO BRILHANTE PARA MADEIRA E METAIS                                                                                                                                                                                                                                                                                                                                                                                                                                                              </v>
          </cell>
          <cell r="C11146" t="str">
            <v xml:space="preserve">GL    </v>
          </cell>
          <cell r="D11146" t="str">
            <v>83,99</v>
          </cell>
        </row>
        <row r="11147">
          <cell r="A11147">
            <v>7350</v>
          </cell>
          <cell r="B11147" t="str">
            <v xml:space="preserve">TINTA ACRILICA PARA CERAMICA                                                                                                                                                                                                                                                                                                                                                                                                                                                                              </v>
          </cell>
          <cell r="C11147" t="str">
            <v xml:space="preserve">L     </v>
          </cell>
          <cell r="D11147" t="str">
            <v>22,93</v>
          </cell>
        </row>
        <row r="11148">
          <cell r="A11148">
            <v>7348</v>
          </cell>
          <cell r="B11148" t="str">
            <v xml:space="preserve">TINTA ACRILICA PREMIUM PARA PISO                                                                                                                                                                                                                                                                                                                                                                                                                                                                          </v>
          </cell>
          <cell r="C11148" t="str">
            <v xml:space="preserve">L     </v>
          </cell>
          <cell r="D11148" t="str">
            <v>12,86</v>
          </cell>
        </row>
        <row r="11149">
          <cell r="A11149">
            <v>7347</v>
          </cell>
          <cell r="B11149" t="str">
            <v xml:space="preserve">TINTA ACRILICA PREMIUM PARA PISO                                                                                                                                                                                                                                                                                                                                                                                                                                                                          </v>
          </cell>
          <cell r="C11149" t="str">
            <v xml:space="preserve">GL    </v>
          </cell>
          <cell r="D11149" t="str">
            <v>46,30</v>
          </cell>
        </row>
        <row r="11150">
          <cell r="A11150">
            <v>7355</v>
          </cell>
          <cell r="B11150" t="str">
            <v xml:space="preserve">TINTA ACRILICA PREMIUM, COR BRANCO  FOSCO                                                                                                                                                                                                                                                                                                                                                                                                                                                                 </v>
          </cell>
          <cell r="C11150" t="str">
            <v xml:space="preserve">GL    </v>
          </cell>
          <cell r="D11150" t="str">
            <v>69,39</v>
          </cell>
        </row>
        <row r="11151">
          <cell r="A11151">
            <v>7356</v>
          </cell>
          <cell r="B11151" t="str">
            <v xml:space="preserve">TINTA ACRILICA PREMIUM, COR BRANCO FOSCO                                                                                                                                                                                                                                                                                                                                                                                                                                                                  </v>
          </cell>
          <cell r="C11151" t="str">
            <v xml:space="preserve">L     </v>
          </cell>
          <cell r="D11151" t="str">
            <v>19,27</v>
          </cell>
        </row>
        <row r="11152">
          <cell r="A11152">
            <v>7313</v>
          </cell>
          <cell r="B11152" t="str">
            <v xml:space="preserve">TINTA ASFALTICA IMPERMEABILIZANTE DILUIDA EM SOLVENTE, PARA MATERIAIS CIMENTICIOS, METAL E MADEIRA                                                                                                                                                                                                                                                                                                                                                                                                        </v>
          </cell>
          <cell r="C11152" t="str">
            <v xml:space="preserve">L     </v>
          </cell>
          <cell r="D11152" t="str">
            <v>11,49</v>
          </cell>
        </row>
        <row r="11153">
          <cell r="A11153">
            <v>7319</v>
          </cell>
          <cell r="B11153" t="str">
            <v xml:space="preserve">TINTA ASFALTICA IMPERMEABILIZANTE DISPERSA EM AGUA, PARA MATERIAIS CIMENTICIOS                                                                                                                                                                                                                                                                                                                                                                                                                            </v>
          </cell>
          <cell r="C11153" t="str">
            <v xml:space="preserve">L     </v>
          </cell>
          <cell r="D11153" t="str">
            <v>6,58</v>
          </cell>
        </row>
        <row r="11154">
          <cell r="A11154">
            <v>38119</v>
          </cell>
          <cell r="B11154" t="str">
            <v xml:space="preserve">TINTA BORRACHA CLORADA, ACABAMENTO SEMIBRILHO, BRANCA                                                                                                                                                                                                                                                                                                                                                                                                                                                     </v>
          </cell>
          <cell r="C11154" t="str">
            <v xml:space="preserve">L     </v>
          </cell>
          <cell r="D11154" t="str">
            <v>87,60</v>
          </cell>
        </row>
        <row r="11155">
          <cell r="A11155">
            <v>7314</v>
          </cell>
          <cell r="B11155" t="str">
            <v xml:space="preserve">TINTA BORRACHA CLORADA, ACABAMENTO SEMIBRILHO, CORES VIVAS                                                                                                                                                                                                                                                                                                                                                                                                                                                </v>
          </cell>
          <cell r="C11155" t="str">
            <v xml:space="preserve">L     </v>
          </cell>
          <cell r="D11155" t="str">
            <v>94,41</v>
          </cell>
        </row>
        <row r="11156">
          <cell r="A11156">
            <v>38131</v>
          </cell>
          <cell r="B11156" t="str">
            <v xml:space="preserve">TINTA BORRACHA, CLORADA, ACABAMENTO SEMIBRILHO, PRETA                                                                                                                                                                                                                                                                                                                                                                                                                                                     </v>
          </cell>
          <cell r="C11156" t="str">
            <v xml:space="preserve">L     </v>
          </cell>
          <cell r="D11156" t="str">
            <v>88,38</v>
          </cell>
        </row>
        <row r="11157">
          <cell r="A11157">
            <v>7304</v>
          </cell>
          <cell r="B11157" t="str">
            <v xml:space="preserve">TINTA EPOXI PREMIUM, BRANCA                                                                                                                                                                                                                                                                                                                                                                                                                                                                               </v>
          </cell>
          <cell r="C11157" t="str">
            <v xml:space="preserve">L     </v>
          </cell>
          <cell r="D11157" t="str">
            <v>62,69</v>
          </cell>
        </row>
        <row r="11158">
          <cell r="A11158">
            <v>7293</v>
          </cell>
          <cell r="B11158" t="str">
            <v xml:space="preserve">TINTA ESMALTE SINTETICO GRAFITE COM PROTECAO PARA METAIS FERROSOS                                                                                                                                                                                                                                                                                                                                                                                                                                         </v>
          </cell>
          <cell r="C11158" t="str">
            <v xml:space="preserve">L     </v>
          </cell>
          <cell r="D11158" t="str">
            <v>28,10</v>
          </cell>
        </row>
        <row r="11159">
          <cell r="A11159">
            <v>7311</v>
          </cell>
          <cell r="B11159" t="str">
            <v xml:space="preserve">TINTA ESMALTE SINTETICO PREMIUM ACETINADO                                                                                                                                                                                                                                                                                                                                                                                                                                                                 </v>
          </cell>
          <cell r="C11159" t="str">
            <v xml:space="preserve">L     </v>
          </cell>
          <cell r="D11159" t="str">
            <v>27,18</v>
          </cell>
        </row>
        <row r="11160">
          <cell r="A11160">
            <v>7292</v>
          </cell>
          <cell r="B11160" t="str">
            <v xml:space="preserve">TINTA ESMALTE SINTETICO PREMIUM BRILHANTE                                                                                                                                                                                                                                                                                                                                                                                                                                                                 </v>
          </cell>
          <cell r="C11160" t="str">
            <v xml:space="preserve">L     </v>
          </cell>
          <cell r="D11160" t="str">
            <v>26,39</v>
          </cell>
        </row>
        <row r="11161">
          <cell r="A11161">
            <v>7288</v>
          </cell>
          <cell r="B11161" t="str">
            <v xml:space="preserve">TINTA ESMALTE SINTETICO PREMIUM FOSCO                                                                                                                                                                                                                                                                                                                                                                                                                                                                     </v>
          </cell>
          <cell r="C11161" t="str">
            <v xml:space="preserve">L     </v>
          </cell>
          <cell r="D11161" t="str">
            <v>29,91</v>
          </cell>
        </row>
        <row r="11162">
          <cell r="A11162">
            <v>35693</v>
          </cell>
          <cell r="B11162" t="str">
            <v xml:space="preserve">TINTA LATEX ACRILICA ECONOMICA, COR BRANCA                                                                                                                                                                                                                                                                                                                                                                                                                                                                </v>
          </cell>
          <cell r="C11162" t="str">
            <v xml:space="preserve">L     </v>
          </cell>
          <cell r="D11162" t="str">
            <v>8,84</v>
          </cell>
        </row>
        <row r="11163">
          <cell r="A11163">
            <v>35692</v>
          </cell>
          <cell r="B11163" t="str">
            <v xml:space="preserve">TINTA LATEX ACRILICA STANDARD, COR BRANCA                                                                                                                                                                                                                                                                                                                                                                                                                                                                 </v>
          </cell>
          <cell r="C11163" t="str">
            <v xml:space="preserve">L     </v>
          </cell>
          <cell r="D11163" t="str">
            <v>47,40</v>
          </cell>
        </row>
        <row r="11164">
          <cell r="A11164">
            <v>7344</v>
          </cell>
          <cell r="B11164" t="str">
            <v xml:space="preserve">TINTA LATEX PVA PREMIUM,  COR BRANCA                                                                                                                                                                                                                                                                                                                                                                                                                                                                      </v>
          </cell>
          <cell r="C11164" t="str">
            <v xml:space="preserve">GL    </v>
          </cell>
          <cell r="D11164" t="str">
            <v>59,98</v>
          </cell>
        </row>
        <row r="11165">
          <cell r="A11165">
            <v>7345</v>
          </cell>
          <cell r="B11165" t="str">
            <v xml:space="preserve">TINTA LATEX PVA PREMIUM, COR BRANCA                                                                                                                                                                                                                                                                                                                                                                                                                                                                       </v>
          </cell>
          <cell r="C11165" t="str">
            <v xml:space="preserve">L     </v>
          </cell>
          <cell r="D11165" t="str">
            <v>16,66</v>
          </cell>
        </row>
        <row r="11166">
          <cell r="A11166">
            <v>35691</v>
          </cell>
          <cell r="B11166" t="str">
            <v xml:space="preserve">TINTA LATEX PVA STANDARD, COR BRANCA                                                                                                                                                                                                                                                                                                                                                                                                                                                                      </v>
          </cell>
          <cell r="C11166" t="str">
            <v xml:space="preserve">L     </v>
          </cell>
          <cell r="D11166" t="str">
            <v>13,16</v>
          </cell>
        </row>
        <row r="11167">
          <cell r="A11167">
            <v>7342</v>
          </cell>
          <cell r="B11167" t="str">
            <v xml:space="preserve">TINTA MINERAL IMPERMEAVEL EM PO, BRANCA                                                                                                                                                                                                                                                                                                                                                                                                                                                                   </v>
          </cell>
          <cell r="C11167" t="str">
            <v xml:space="preserve">KG    </v>
          </cell>
          <cell r="D11167" t="str">
            <v>1,26</v>
          </cell>
        </row>
        <row r="11168">
          <cell r="A11168">
            <v>7306</v>
          </cell>
          <cell r="B11168" t="str">
            <v xml:space="preserve">TINTA PROTETORA SUPERFICIE METALICA ALUMINIO                                                                                                                                                                                                                                                                                                                                                                                                                                                              </v>
          </cell>
          <cell r="C11168" t="str">
            <v xml:space="preserve">L     </v>
          </cell>
          <cell r="D11168" t="str">
            <v>32,23</v>
          </cell>
        </row>
        <row r="11169">
          <cell r="A11169">
            <v>154</v>
          </cell>
          <cell r="B11169" t="str">
            <v xml:space="preserve">TINTA/REVESTIMENTO  A BASE DE RESINA EPOXI COM ALCATRAO, BICOMPONENTE                                                                                                                                                                                                                                                                                                                                                                                                                                     </v>
          </cell>
          <cell r="C11169" t="str">
            <v xml:space="preserve">L     </v>
          </cell>
          <cell r="D11169" t="str">
            <v>44,51</v>
          </cell>
        </row>
        <row r="11170">
          <cell r="A11170">
            <v>7338</v>
          </cell>
          <cell r="B11170" t="str">
            <v xml:space="preserve">TINTA/REVESTIMENTO A BASE DE RESINA EPOXI COM ALCATRAO, BICOMPONENTE                                                                                                                                                                                                                                                                                                                                                                                                                                      </v>
          </cell>
          <cell r="C11170" t="str">
            <v xml:space="preserve">KG    </v>
          </cell>
          <cell r="D11170" t="str">
            <v>29,67</v>
          </cell>
        </row>
        <row r="11171">
          <cell r="A11171">
            <v>39574</v>
          </cell>
          <cell r="B11171" t="str">
            <v xml:space="preserve">TIRANTE COM ELO, EM ARAME GALVANIZADO RIGIDO, NUMERO 10, COMPRIMENTO 2000 MM, PARA PENDURAL DE FORRO REMOVIVEL                                                                                                                                                                                                                                                                                                                                                                                            </v>
          </cell>
          <cell r="C11171" t="str">
            <v xml:space="preserve">UN    </v>
          </cell>
          <cell r="D11171" t="str">
            <v>2,83</v>
          </cell>
        </row>
        <row r="11172">
          <cell r="A11172">
            <v>11060</v>
          </cell>
          <cell r="B11172" t="str">
            <v xml:space="preserve">TIRANTE EM FERRO GALVANIZADO PARA CONTRAVENTAMENTO DE TELHA CANALETE 90, 1/4 " X 400 MM                                                                                                                                                                                                                                                                                                                                                                                                                   </v>
          </cell>
          <cell r="C11172" t="str">
            <v xml:space="preserve">UN    </v>
          </cell>
          <cell r="D11172" t="str">
            <v>36,61</v>
          </cell>
        </row>
        <row r="11173">
          <cell r="A11173">
            <v>37401</v>
          </cell>
          <cell r="B11173" t="str">
            <v xml:space="preserve">TOALHEIRO PLASTICO TIPO DISPENSER PARA PAPEL TOALHA INTERFOLHADO                                                                                                                                                                                                                                                                                                                                                                                                                                          </v>
          </cell>
          <cell r="C11173" t="str">
            <v xml:space="preserve">UN    </v>
          </cell>
          <cell r="D11173" t="str">
            <v>39,51</v>
          </cell>
        </row>
        <row r="11174">
          <cell r="A11174">
            <v>7525</v>
          </cell>
          <cell r="B11174" t="str">
            <v xml:space="preserve">TOMADA INDUSTRIAL DE EMBUTIR 3P+T 30 A, 440 V, COM TRAVA, COM PLACA                                                                                                                                                                                                                                                                                                                                                                                                                                       </v>
          </cell>
          <cell r="C11174" t="str">
            <v xml:space="preserve">UN    </v>
          </cell>
          <cell r="D11174" t="str">
            <v>35,94</v>
          </cell>
        </row>
        <row r="11175">
          <cell r="A11175">
            <v>7524</v>
          </cell>
          <cell r="B11175" t="str">
            <v xml:space="preserve">TOMADA INDUSTRIAL DE EMBUTIR 3P+T 30 A, 440 V, COM TRAVA, SEM PLACA                                                                                                                                                                                                                                                                                                                                                                                                                                       </v>
          </cell>
          <cell r="C11175" t="str">
            <v xml:space="preserve">UN    </v>
          </cell>
          <cell r="D11175" t="str">
            <v>33,87</v>
          </cell>
        </row>
        <row r="11176">
          <cell r="A11176">
            <v>38105</v>
          </cell>
          <cell r="B11176" t="str">
            <v xml:space="preserve">TOMADA PARA ANTENA DE TV, CABO COAXIAL DE 9 MM (APENAS MODULO)                                                                                                                                                                                                                                                                                                                                                                                                                                            </v>
          </cell>
          <cell r="C11176" t="str">
            <v xml:space="preserve">UN    </v>
          </cell>
          <cell r="D11176" t="str">
            <v>8,70</v>
          </cell>
        </row>
        <row r="11177">
          <cell r="A11177">
            <v>38084</v>
          </cell>
          <cell r="B11177" t="str">
            <v xml:space="preserve">TOMADA PARA ANTENA DE TV, CABO COAXIAL DE 9 MM, CONJUNTO MONTADO PARA EMBUTIR 4" X 2" (PLACA + SUPORTE + MODULO)                                                                                                                                                                                                                                                                                                                                                                                          </v>
          </cell>
          <cell r="C11177" t="str">
            <v xml:space="preserve">UN    </v>
          </cell>
          <cell r="D11177" t="str">
            <v>12,36</v>
          </cell>
        </row>
        <row r="11178">
          <cell r="A11178">
            <v>38103</v>
          </cell>
          <cell r="B11178" t="str">
            <v xml:space="preserve">TOMADA RJ11, 2 FIOS (APENAS MODULO)                                                                                                                                                                                                                                                                                                                                                                                                                                                                       </v>
          </cell>
          <cell r="C11178" t="str">
            <v xml:space="preserve">UN    </v>
          </cell>
          <cell r="D11178" t="str">
            <v>13,06</v>
          </cell>
        </row>
        <row r="11179">
          <cell r="A11179">
            <v>38082</v>
          </cell>
          <cell r="B11179" t="str">
            <v xml:space="preserve">TOMADA RJ11, 2 FIOS, CONJUNTO MONTADO PARA EMBUTIR 4" X 2" (PLACA + SUPORTE + MODULO)                                                                                                                                                                                                                                                                                                                                                                                                                     </v>
          </cell>
          <cell r="C11179" t="str">
            <v xml:space="preserve">UN    </v>
          </cell>
          <cell r="D11179" t="str">
            <v>16,09</v>
          </cell>
        </row>
        <row r="11180">
          <cell r="A11180">
            <v>38104</v>
          </cell>
          <cell r="B11180" t="str">
            <v xml:space="preserve">TOMADA RJ45, 8 FIOS, CAT 5E (APENAS MODULO)                                                                                                                                                                                                                                                                                                                                                                                                                                                               </v>
          </cell>
          <cell r="C11180" t="str">
            <v xml:space="preserve">UN    </v>
          </cell>
          <cell r="D11180" t="str">
            <v>25,57</v>
          </cell>
        </row>
        <row r="11181">
          <cell r="A11181">
            <v>38083</v>
          </cell>
          <cell r="B11181" t="str">
            <v xml:space="preserve">TOMADA RJ45, 8 FIOS, CAT 5E, CONJUNTO MONTADO PARA EMBUTIR 4" X 2" (PLACA + SUPORTE + MODULO)                                                                                                                                                                                                                                                                                                                                                                                                             </v>
          </cell>
          <cell r="C11181" t="str">
            <v xml:space="preserve">UN    </v>
          </cell>
          <cell r="D11181" t="str">
            <v>28,39</v>
          </cell>
        </row>
        <row r="11182">
          <cell r="A11182">
            <v>38101</v>
          </cell>
          <cell r="B11182" t="str">
            <v xml:space="preserve">TOMADA 2P+T 10A, 250V  (APENAS MODULO)                                                                                                                                                                                                                                                                                                                                                                                                                                                                    </v>
          </cell>
          <cell r="C11182" t="str">
            <v xml:space="preserve">UN    </v>
          </cell>
          <cell r="D11182" t="str">
            <v>6,21</v>
          </cell>
        </row>
        <row r="11183">
          <cell r="A11183">
            <v>7528</v>
          </cell>
          <cell r="B11183" t="str">
            <v xml:space="preserve">TOMADA 2P+T 10A, 250V, CONJUNTO MONTADO PARA EMBUTIR 4" X 2" (PLACA + SUPORTE + MODULO)                                                                                                                                                                                                                                                                                                                                                                                                                   </v>
          </cell>
          <cell r="C11183" t="str">
            <v xml:space="preserve">UN    </v>
          </cell>
          <cell r="D11183" t="str">
            <v>7,30</v>
          </cell>
        </row>
        <row r="11184">
          <cell r="A11184">
            <v>12147</v>
          </cell>
          <cell r="B11184" t="str">
            <v xml:space="preserve">TOMADA 2P+T 10A, 250V, CONJUNTO MONTADO PARA SOBREPOR 4" X 2" (CAIXA + MODULO)                                                                                                                                                                                                                                                                                                                                                                                                                            </v>
          </cell>
          <cell r="C11184" t="str">
            <v xml:space="preserve">UN    </v>
          </cell>
          <cell r="D11184" t="str">
            <v>11,13</v>
          </cell>
        </row>
        <row r="11185">
          <cell r="A11185">
            <v>38075</v>
          </cell>
          <cell r="B11185" t="str">
            <v xml:space="preserve">TOMADA 2P+T 20A 250V, CONJUNTO MONTADO PARA EMBUTIR 4" X 2" (PLACA + SUPORTE + MODULO)                                                                                                                                                                                                                                                                                                                                                                                                                    </v>
          </cell>
          <cell r="C11185" t="str">
            <v xml:space="preserve">UN    </v>
          </cell>
          <cell r="D11185" t="str">
            <v>12,64</v>
          </cell>
        </row>
        <row r="11186">
          <cell r="A11186">
            <v>38102</v>
          </cell>
          <cell r="B11186" t="str">
            <v xml:space="preserve">TOMADA 2P+T 20A, 250V  (APENAS MODULO)                                                                                                                                                                                                                                                                                                                                                                                                                                                                    </v>
          </cell>
          <cell r="C11186" t="str">
            <v xml:space="preserve">UN    </v>
          </cell>
          <cell r="D11186" t="str">
            <v>7,94</v>
          </cell>
        </row>
        <row r="11187">
          <cell r="A11187">
            <v>38076</v>
          </cell>
          <cell r="B11187" t="str">
            <v xml:space="preserve">TOMADAS (2 MODULOS) 2P+T 10A, 250V, CONJUNTO MONTADO PARA EMBUTIR 4" X 2" (PLACA + SUPORTE + MODULOS)                                                                                                                                                                                                                                                                                                                                                                                                     </v>
          </cell>
          <cell r="C11187" t="str">
            <v xml:space="preserve">UN    </v>
          </cell>
          <cell r="D11187" t="str">
            <v>14,17</v>
          </cell>
        </row>
        <row r="11188">
          <cell r="A11188">
            <v>7592</v>
          </cell>
          <cell r="B11188" t="str">
            <v xml:space="preserve">TOPOGRAFO                                                                                                                                                                                                                                                                                                                                                                                                                                                                                                 </v>
          </cell>
          <cell r="C11188" t="str">
            <v xml:space="preserve">H     </v>
          </cell>
          <cell r="D11188" t="str">
            <v>18,97</v>
          </cell>
        </row>
        <row r="11189">
          <cell r="A11189">
            <v>40820</v>
          </cell>
          <cell r="B11189" t="str">
            <v xml:space="preserve">TOPOGRAFO (MENSALISTA)                                                                                                                                                                                                                                                                                                                                                                                                                                                                                    </v>
          </cell>
          <cell r="C11189" t="str">
            <v xml:space="preserve">MES   </v>
          </cell>
          <cell r="D11189" t="str">
            <v>3.493,99</v>
          </cell>
        </row>
        <row r="11190">
          <cell r="A11190">
            <v>11762</v>
          </cell>
          <cell r="B11190" t="str">
            <v xml:space="preserve">TORNEIRA CROMADA COM BICO PARA JARDIM/TANQUE 1/2 " OU 3/4 " (REF 1153)                                                                                                                                                                                                                                                                                                                                                                                                                                    </v>
          </cell>
          <cell r="C11190" t="str">
            <v xml:space="preserve">UN    </v>
          </cell>
          <cell r="D11190" t="str">
            <v>48,59</v>
          </cell>
        </row>
        <row r="11191">
          <cell r="A11191">
            <v>13418</v>
          </cell>
          <cell r="B11191" t="str">
            <v xml:space="preserve">TORNEIRA CROMADA CURTA SEM BICO PARA TANQUE, PADRAO POPULAR, 1/2 " OU 3/4 " (REF 1140)                                                                                                                                                                                                                                                                                                                                                                                                                    </v>
          </cell>
          <cell r="C11191" t="str">
            <v xml:space="preserve">UN    </v>
          </cell>
          <cell r="D11191" t="str">
            <v>13,57</v>
          </cell>
        </row>
        <row r="11192">
          <cell r="A11192">
            <v>13984</v>
          </cell>
          <cell r="B11192" t="str">
            <v xml:space="preserve">TORNEIRA CROMADA CURTA SEM BICO PARA USO GERAL  1/2 " OU 3/4 " (REF 1152)                                                                                                                                                                                                                                                                                                                                                                                                                                 </v>
          </cell>
          <cell r="C11192" t="str">
            <v xml:space="preserve">UN    </v>
          </cell>
          <cell r="D11192" t="str">
            <v>33,96</v>
          </cell>
        </row>
        <row r="11193">
          <cell r="A11193">
            <v>11772</v>
          </cell>
          <cell r="B11193" t="str">
            <v xml:space="preserve">TORNEIRA CROMADA DE MESA PARA COZINHA BICA MOVEL COM AREJADOR 1/2 " OU 3/4 " (REF 1167)                                                                                                                                                                                                                                                                                                                                                                                                                   </v>
          </cell>
          <cell r="C11193" t="str">
            <v xml:space="preserve">UN    </v>
          </cell>
          <cell r="D11193" t="str">
            <v>82,47</v>
          </cell>
        </row>
        <row r="11194">
          <cell r="A11194">
            <v>36795</v>
          </cell>
          <cell r="B11194" t="str">
            <v xml:space="preserve">TORNEIRA CROMADA DE MESA PARA LAVATORIO COM SENSOR DE PRESENCA                                                                                                                                                                                                                                                                                                                                                                                                                                            </v>
          </cell>
          <cell r="C11194" t="str">
            <v xml:space="preserve">UN    </v>
          </cell>
          <cell r="D11194" t="str">
            <v>530,41</v>
          </cell>
        </row>
        <row r="11195">
          <cell r="A11195">
            <v>36796</v>
          </cell>
          <cell r="B11195" t="str">
            <v xml:space="preserve">TORNEIRA CROMADA DE MESA PARA LAVATORIO TEMPORIZADA PRESSAO BICA BAIXA                                                                                                                                                                                                                                                                                                                                                                                                                                    </v>
          </cell>
          <cell r="C11195" t="str">
            <v xml:space="preserve">UN    </v>
          </cell>
          <cell r="D11195" t="str">
            <v>136,56</v>
          </cell>
        </row>
        <row r="11196">
          <cell r="A11196">
            <v>36791</v>
          </cell>
          <cell r="B11196" t="str">
            <v xml:space="preserve">TORNEIRA CROMADA DE MESA PARA LAVATORIO, BICA ALTA (REF 1195)                                                                                                                                                                                                                                                                                                                                                                                                                                             </v>
          </cell>
          <cell r="C11196" t="str">
            <v xml:space="preserve">UN    </v>
          </cell>
          <cell r="D11196" t="str">
            <v>70,36</v>
          </cell>
        </row>
        <row r="11197">
          <cell r="A11197">
            <v>13415</v>
          </cell>
          <cell r="B11197" t="str">
            <v xml:space="preserve">TORNEIRA CROMADA DE MESA PARA LAVATORIO, PADRAO POPULAR, 1/2 " OU 3/4 " (REF 1193)                                                                                                                                                                                                                                                                                                                                                                                                                        </v>
          </cell>
          <cell r="C11197" t="str">
            <v xml:space="preserve">UN    </v>
          </cell>
          <cell r="D11197" t="str">
            <v>40,90</v>
          </cell>
        </row>
        <row r="11198">
          <cell r="A11198">
            <v>36792</v>
          </cell>
          <cell r="B11198" t="str">
            <v xml:space="preserve">TORNEIRA CROMADA DE PAREDE LONGA PARA LAVATORIO (REF 1178)                                                                                                                                                                                                                                                                                                                                                                                                                                                </v>
          </cell>
          <cell r="C11198" t="str">
            <v xml:space="preserve">UN    </v>
          </cell>
          <cell r="D11198" t="str">
            <v>134,50</v>
          </cell>
        </row>
        <row r="11199">
          <cell r="A11199">
            <v>11773</v>
          </cell>
          <cell r="B11199" t="str">
            <v xml:space="preserve">TORNEIRA CROMADA DE PAREDE PARA COZINHA BICA MOVEL COM AREJADOR 1/2 " OU 3/4 " (REF 1168)                                                                                                                                                                                                                                                                                                                                                                                                                 </v>
          </cell>
          <cell r="C11199" t="str">
            <v xml:space="preserve">UN    </v>
          </cell>
          <cell r="D11199" t="str">
            <v>78,73</v>
          </cell>
        </row>
        <row r="11200">
          <cell r="A11200">
            <v>11775</v>
          </cell>
          <cell r="B11200" t="str">
            <v xml:space="preserve">TORNEIRA CROMADA DE PAREDE PARA COZINHA COM AREJADOR 1/2 " OU 3/4 " (REF 1157)                                                                                                                                                                                                                                                                                                                                                                                                                            </v>
          </cell>
          <cell r="C11200" t="str">
            <v xml:space="preserve">UN    </v>
          </cell>
          <cell r="D11200" t="str">
            <v>82,21</v>
          </cell>
        </row>
        <row r="11201">
          <cell r="A11201">
            <v>13983</v>
          </cell>
          <cell r="B11201" t="str">
            <v xml:space="preserve">TORNEIRA CROMADA DE PAREDE PARA COZINHA COM AREJADOR, PADRAO POPULAR, 1/2 " OU 3/4 " (REF 1159)                                                                                                                                                                                                                                                                                                                                                                                                           </v>
          </cell>
          <cell r="C11201" t="str">
            <v xml:space="preserve">UN    </v>
          </cell>
          <cell r="D11201" t="str">
            <v>42,00</v>
          </cell>
        </row>
        <row r="11202">
          <cell r="A11202">
            <v>13416</v>
          </cell>
          <cell r="B11202" t="str">
            <v xml:space="preserve">TORNEIRA CROMADA DE PAREDE PARA COZINHA SEM AREJADOR, PADRAO POPULAR, 1/2 " OU 3/4 " (REF 1158)                                                                                                                                                                                                                                                                                                                                                                                                           </v>
          </cell>
          <cell r="C11202" t="str">
            <v xml:space="preserve">UN    </v>
          </cell>
          <cell r="D11202" t="str">
            <v>33,87</v>
          </cell>
        </row>
        <row r="11203">
          <cell r="A11203">
            <v>13417</v>
          </cell>
          <cell r="B11203" t="str">
            <v xml:space="preserve">TORNEIRA CROMADA SEM BICO PARA TANQUE 1/2 " OU 3/4 " (REF 1143)                                                                                                                                                                                                                                                                                                                                                                                                                                           </v>
          </cell>
          <cell r="C11203" t="str">
            <v xml:space="preserve">UN    </v>
          </cell>
          <cell r="D11203" t="str">
            <v>29,88</v>
          </cell>
        </row>
        <row r="11204">
          <cell r="A11204">
            <v>7604</v>
          </cell>
          <cell r="B11204" t="str">
            <v xml:space="preserve">TORNEIRA CROMADA SEM BICO PARA TANQUE, PADRAO POPULAR, 1/2 " OU 3/4 " (REF 1126)                                                                                                                                                                                                                                                                                                                                                                                                                          </v>
          </cell>
          <cell r="C11204" t="str">
            <v xml:space="preserve">UN    </v>
          </cell>
          <cell r="D11204" t="str">
            <v>12,94</v>
          </cell>
        </row>
        <row r="11205">
          <cell r="A11205">
            <v>11763</v>
          </cell>
          <cell r="B11205" t="str">
            <v xml:space="preserve">TORNEIRA DE BOIA CONVENCIONAL PARA CAIXA D'AGUA, 1.1/2", COM HASTE E TORNEIRA METALICOS E BALAO PLASTICO                                                                                                                                                                                                                                                                                                                                                                                                  </v>
          </cell>
          <cell r="C11205" t="str">
            <v xml:space="preserve">UN    </v>
          </cell>
          <cell r="D11205" t="str">
            <v>72,20</v>
          </cell>
        </row>
        <row r="11206">
          <cell r="A11206">
            <v>11764</v>
          </cell>
          <cell r="B11206" t="str">
            <v xml:space="preserve">TORNEIRA DE BOIA CONVENCIONAL PARA CAIXA D'AGUA, 1.1/4", COM HASTE E TORNEIRA METALICOS E BALAO PLASTICO                                                                                                                                                                                                                                                                                                                                                                                                  </v>
          </cell>
          <cell r="C11206" t="str">
            <v xml:space="preserve">UN    </v>
          </cell>
          <cell r="D11206" t="str">
            <v>77,12</v>
          </cell>
        </row>
        <row r="11207">
          <cell r="A11207">
            <v>11829</v>
          </cell>
          <cell r="B11207" t="str">
            <v xml:space="preserve">TORNEIRA DE BOIA CONVENCIONAL PARA CAIXA D'AGUA, 1/2", COM HASTE E TORNEIRA METALICOS E BALAO PLASTICO                                                                                                                                                                                                                                                                                                                                                                                                    </v>
          </cell>
          <cell r="C11207" t="str">
            <v xml:space="preserve">UN    </v>
          </cell>
          <cell r="D11207" t="str">
            <v>18,48</v>
          </cell>
        </row>
        <row r="11208">
          <cell r="A11208">
            <v>11825</v>
          </cell>
          <cell r="B11208" t="str">
            <v xml:space="preserve">TORNEIRA DE BOIA CONVENCIONAL PARA CAIXA D'AGUA, 1", COM HASTE E TORNEIRA METALICOS E BALAO PLASTICO                                                                                                                                                                                                                                                                                                                                                                                                      </v>
          </cell>
          <cell r="C11208" t="str">
            <v xml:space="preserve">UN    </v>
          </cell>
          <cell r="D11208" t="str">
            <v>31,69</v>
          </cell>
        </row>
        <row r="11209">
          <cell r="A11209">
            <v>11767</v>
          </cell>
          <cell r="B11209" t="str">
            <v xml:space="preserve">TORNEIRA DE BOIA CONVENCIONAL PARA CAIXA D'AGUA, 2", COM HASTE E TORNEIRA METALICOS E BALAO PLASTICO                                                                                                                                                                                                                                                                                                                                                                                                      </v>
          </cell>
          <cell r="C11209" t="str">
            <v xml:space="preserve">UN    </v>
          </cell>
          <cell r="D11209" t="str">
            <v>128,01</v>
          </cell>
        </row>
        <row r="11210">
          <cell r="A11210">
            <v>11830</v>
          </cell>
          <cell r="B11210" t="str">
            <v xml:space="preserve">TORNEIRA DE BOIA CONVENCIONAL PARA CAIXA D'AGUA, 3/4", COM HASTE E TORNEIRA METALICOS E BALAO PLASTICO                                                                                                                                                                                                                                                                                                                                                                                                    </v>
          </cell>
          <cell r="C11210" t="str">
            <v xml:space="preserve">UN    </v>
          </cell>
          <cell r="D11210" t="str">
            <v>19,97</v>
          </cell>
        </row>
        <row r="11211">
          <cell r="A11211">
            <v>11766</v>
          </cell>
          <cell r="B11211" t="str">
            <v xml:space="preserve">TORNEIRA DE BOIA VAZAO TOTAL PARA CAIXA D'AGUA, 1/2", COM HASTE E TORNEIRA METALICOS E BALAO PLASTICO                                                                                                                                                                                                                                                                                                                                                                                                     </v>
          </cell>
          <cell r="C11211" t="str">
            <v xml:space="preserve">UN    </v>
          </cell>
          <cell r="D11211" t="str">
            <v>35,50</v>
          </cell>
        </row>
        <row r="11212">
          <cell r="A11212">
            <v>11765</v>
          </cell>
          <cell r="B11212" t="str">
            <v xml:space="preserve">TORNEIRA DE BOIA VAZAO TOTAL PARA CAIXA D'AGUA, 1", COM HASTE E TORNEIRA METALICOS E BALAO PLASTICO                                                                                                                                                                                                                                                                                                                                                                                                       </v>
          </cell>
          <cell r="C11212" t="str">
            <v xml:space="preserve">UN    </v>
          </cell>
          <cell r="D11212" t="str">
            <v>48,34</v>
          </cell>
        </row>
        <row r="11213">
          <cell r="A11213">
            <v>11824</v>
          </cell>
          <cell r="B11213" t="str">
            <v xml:space="preserve">TORNEIRA DE BOIA VAZAO TOTAL PARA CAIXA D'AGUA, 3/4", COM HASTE E TORNEIRA METALICOS E BALAO PLASTICO                                                                                                                                                                                                                                                                                                                                                                                                     </v>
          </cell>
          <cell r="C11213" t="str">
            <v xml:space="preserve">UN    </v>
          </cell>
          <cell r="D11213" t="str">
            <v>36,62</v>
          </cell>
        </row>
        <row r="11214">
          <cell r="A11214">
            <v>11777</v>
          </cell>
          <cell r="B11214" t="str">
            <v xml:space="preserve">TORNEIRA ELETRICA DE PAREDE, BICA ALTA, PARA COZINHA, 5500 W (110/220 V)                                                                                                                                                                                                                                                                                                                                                                                                                                  </v>
          </cell>
          <cell r="C11214" t="str">
            <v xml:space="preserve">UN    </v>
          </cell>
          <cell r="D11214" t="str">
            <v>121,43</v>
          </cell>
        </row>
        <row r="11215">
          <cell r="A11215">
            <v>7602</v>
          </cell>
          <cell r="B11215" t="str">
            <v xml:space="preserve">TORNEIRA METAL AMARELO COM BICO PARA JARDIM, PADRAO POPULAR, 1/2 " OU 3/4 " (REF 1128)                                                                                                                                                                                                                                                                                                                                                                                                                    </v>
          </cell>
          <cell r="C11215" t="str">
            <v xml:space="preserve">UN    </v>
          </cell>
          <cell r="D11215" t="str">
            <v>12,82</v>
          </cell>
        </row>
        <row r="11216">
          <cell r="A11216">
            <v>7603</v>
          </cell>
          <cell r="B11216" t="str">
            <v xml:space="preserve">TORNEIRA METAL AMARELO CURTA SEM BICO PARA TANQUE, PADRAO POPULAR, 1/2 " OU 3/4 " (REF 1120)                                                                                                                                                                                                                                                                                                                                                                                                              </v>
          </cell>
          <cell r="C11216" t="str">
            <v xml:space="preserve">UN    </v>
          </cell>
          <cell r="D11216" t="str">
            <v>12,44</v>
          </cell>
        </row>
        <row r="11217">
          <cell r="A11217">
            <v>11826</v>
          </cell>
          <cell r="B11217" t="str">
            <v xml:space="preserve">TORNEIRA METALICA DE BOIA CONVENCIONAL PARA CAIXA D'AGUA, 1/2 ", COM HASTE, TORNEIRA E BALAO METALICOS                                                                                                                                                                                                                                                                                                                                                                                                    </v>
          </cell>
          <cell r="C11217" t="str">
            <v xml:space="preserve">UN    </v>
          </cell>
          <cell r="D11217" t="str">
            <v>30,75</v>
          </cell>
        </row>
        <row r="11218">
          <cell r="A11218">
            <v>7606</v>
          </cell>
          <cell r="B11218" t="str">
            <v xml:space="preserve">TORNEIRA METALICA DE BOIA CONVENCIONAL PARA CAIXA D'AGUA, 3/4 ", COM HASTE, TORNEIRA E BALAO METALICOS                                                                                                                                                                                                                                                                                                                                                                                                    </v>
          </cell>
          <cell r="C11218" t="str">
            <v xml:space="preserve">UN    </v>
          </cell>
          <cell r="D11218" t="str">
            <v>32,04</v>
          </cell>
        </row>
        <row r="11219">
          <cell r="A11219">
            <v>40329</v>
          </cell>
          <cell r="B11219" t="str">
            <v xml:space="preserve">TORNEIRA PLASTICA DE BOIA CONVENCIONAL PARA CAIXA DE AGUA, 3/4 ", COM HASTE METALICA E COM TORNEIRA E BALAO PLASTICOS (PADRAO POPULAR)                                                                                                                                                                                                                                                                                                                                                                    </v>
          </cell>
          <cell r="C11219" t="str">
            <v xml:space="preserve">UN    </v>
          </cell>
          <cell r="D11219" t="str">
            <v>15,50</v>
          </cell>
        </row>
        <row r="11220">
          <cell r="A11220">
            <v>11823</v>
          </cell>
          <cell r="B11220" t="str">
            <v xml:space="preserve">TORNEIRA PLASTICA DE BOIA PARA CAIXA DE DESCARGA,  1/2", BALAO E TORNEIRA PLASTICOS, COM HASTE METALICA                                                                                                                                                                                                                                                                                                                                                                                                   </v>
          </cell>
          <cell r="C11220" t="str">
            <v xml:space="preserve">UN    </v>
          </cell>
          <cell r="D11220" t="str">
            <v>6,70</v>
          </cell>
        </row>
        <row r="11221">
          <cell r="A11221">
            <v>11822</v>
          </cell>
          <cell r="B11221" t="str">
            <v xml:space="preserve">TORNEIRA PLASTICA DE MESA, BICA MOVEL, PARA COZINHA 1/2 "                                                                                                                                                                                                                                                                                                                                                                                                                                                 </v>
          </cell>
          <cell r="C11221" t="str">
            <v xml:space="preserve">UN    </v>
          </cell>
          <cell r="D11221" t="str">
            <v>30,30</v>
          </cell>
        </row>
        <row r="11222">
          <cell r="A11222">
            <v>11831</v>
          </cell>
          <cell r="B11222" t="str">
            <v xml:space="preserve">TORNEIRA PLASTICA PARA TANQUE 1/2 " OU 3/4 " COM BICO PARA MANGUEIRA                                                                                                                                                                                                                                                                                                                                                                                                                                      </v>
          </cell>
          <cell r="C11222" t="str">
            <v xml:space="preserve">UN    </v>
          </cell>
          <cell r="D11222" t="str">
            <v>23,01</v>
          </cell>
        </row>
        <row r="11223">
          <cell r="A11223">
            <v>7613</v>
          </cell>
          <cell r="B11223" t="str">
            <v xml:space="preserve">TRANSFORMADOR TRIFASICO DE DISTRIBUICAO, POTENCIA DE 1000 KVA, TENSAO NOMINAL DE 15 KV, TENSAO SECUNDARIA DE 220/127V, EM OLEO ISOLANTE TIPO MINERAL                                                                                                                                                                                                                                                                                                                                                      </v>
          </cell>
          <cell r="C11223" t="str">
            <v xml:space="preserve">UN    </v>
          </cell>
          <cell r="D11223" t="str">
            <v>52.341,58</v>
          </cell>
        </row>
        <row r="11224">
          <cell r="A11224">
            <v>7619</v>
          </cell>
          <cell r="B11224" t="str">
            <v xml:space="preserve">TRANSFORMADOR TRIFASICO DE DISTRIBUICAO, POTENCIA DE 112,5 KVA, TENSAO NOMINAL DE 15 KV, TENSAO SECUNDARIA DE 220/127V, EM OLEO ISOLANTE TIPO MINERAL                                                                                                                                                                                                                                                                                                                                                     </v>
          </cell>
          <cell r="C11224" t="str">
            <v xml:space="preserve">UN    </v>
          </cell>
          <cell r="D11224" t="str">
            <v>8.090,88</v>
          </cell>
        </row>
        <row r="11225">
          <cell r="A11225">
            <v>12076</v>
          </cell>
          <cell r="B11225" t="str">
            <v xml:space="preserve">TRANSFORMADOR TRIFASICO DE DISTRIBUICAO, POTENCIA DE 15 KVA, TENSAO NOMINAL DE 15 KV, TENSAO SECUNDARIA DE 220/127V, EM OLEO ISOLANTE TIPO MINERAL                                                                                                                                                                                                                                                                                                                                                        </v>
          </cell>
          <cell r="C11225" t="str">
            <v xml:space="preserve">UN    </v>
          </cell>
          <cell r="D11225" t="str">
            <v>3.711,41</v>
          </cell>
        </row>
        <row r="11226">
          <cell r="A11226">
            <v>7614</v>
          </cell>
          <cell r="B11226" t="str">
            <v xml:space="preserve">TRANSFORMADOR TRIFASICO DE DISTRIBUICAO, POTENCIA DE 150 KVA, TENSAO NOMINAL DE 15 KV, TENSAO SECUNDARIA DE 220/127V, EM OLEO ISOLANTE TIPO MINERAL                                                                                                                                                                                                                                                                                                                                                       </v>
          </cell>
          <cell r="C11226" t="str">
            <v xml:space="preserve">UN    </v>
          </cell>
          <cell r="D11226" t="str">
            <v>10.204,54</v>
          </cell>
        </row>
        <row r="11227">
          <cell r="A11227">
            <v>7618</v>
          </cell>
          <cell r="B11227" t="str">
            <v xml:space="preserve">TRANSFORMADOR TRIFASICO DE DISTRIBUICAO, POTENCIA DE 1500 KVA, TENSAO NOMINAL DE 15 KV, TENSAO SECUNDARIA DE 220/127V, EM OLEO ISOLANTE TIPO MINERAL                                                                                                                                                                                                                                                                                                                                                      </v>
          </cell>
          <cell r="C11227" t="str">
            <v xml:space="preserve">UN    </v>
          </cell>
          <cell r="D11227" t="str">
            <v>66.184,10</v>
          </cell>
        </row>
        <row r="11228">
          <cell r="A11228">
            <v>7620</v>
          </cell>
          <cell r="B11228" t="str">
            <v xml:space="preserve">TRANSFORMADOR TRIFASICO DE DISTRIBUICAO, POTENCIA DE 225 KVA, TENSAO NOMINAL DE 15 KV, TENSAO SECUNDARIA DE 220/127V, EM OLEO ISOLANTE TIPO MINERAL                                                                                                                                                                                                                                                                                                                                                       </v>
          </cell>
          <cell r="C11228" t="str">
            <v xml:space="preserve">UN    </v>
          </cell>
          <cell r="D11228" t="str">
            <v>14.315,46</v>
          </cell>
        </row>
        <row r="11229">
          <cell r="A11229">
            <v>7610</v>
          </cell>
          <cell r="B11229" t="str">
            <v xml:space="preserve">TRANSFORMADOR TRIFASICO DE DISTRIBUICAO, POTENCIA DE 30 KVA, TENSAO NOMINAL DE 15 KV, TENSAO SECUNDARIA DE 220/127V, EM OLEO ISOLANTE TIPO MINERAL                                                                                                                                                                                                                                                                                                                                                        </v>
          </cell>
          <cell r="C11229" t="str">
            <v xml:space="preserve">UN    </v>
          </cell>
          <cell r="D11229" t="str">
            <v>4.533,23</v>
          </cell>
        </row>
        <row r="11230">
          <cell r="A11230">
            <v>7615</v>
          </cell>
          <cell r="B11230" t="str">
            <v xml:space="preserve">TRANSFORMADOR TRIFASICO DE DISTRIBUICAO, POTENCIA DE 300 KVA, TENSAO NOMINAL DE 15 KV, TENSAO SECUNDARIA DE 220/127V, EM OLEO ISOLANTE TIPO MINERAL                                                                                                                                                                                                                                                                                                                                                       </v>
          </cell>
          <cell r="C11230" t="str">
            <v xml:space="preserve">UN    </v>
          </cell>
          <cell r="D11230" t="str">
            <v>16.701,37</v>
          </cell>
        </row>
        <row r="11231">
          <cell r="A11231">
            <v>7617</v>
          </cell>
          <cell r="B11231" t="str">
            <v xml:space="preserve">TRANSFORMADOR TRIFASICO DE DISTRIBUICAO, POTENCIA DE 45 KVA, TENSAO NOMINAL DE 15 KV, TENSAO SECUNDARIA DE 220/127V, EM OLEO ISOLANTE TIPO MINERAL                                                                                                                                                                                                                                                                                                                                                        </v>
          </cell>
          <cell r="C11231" t="str">
            <v xml:space="preserve">UN    </v>
          </cell>
          <cell r="D11231" t="str">
            <v>5.063,43</v>
          </cell>
        </row>
        <row r="11232">
          <cell r="A11232">
            <v>7616</v>
          </cell>
          <cell r="B11232" t="str">
            <v xml:space="preserve">TRANSFORMADOR TRIFASICO DE DISTRIBUICAO, POTENCIA DE 500 KVA, TENSAO NOMINAL DE 15 KV, TENSAO SECUNDARIA DE 220/127V, EM OLEO ISOLANTE TIPO MINERAL                                                                                                                                                                                                                                                                                                                                                       </v>
          </cell>
          <cell r="C11232" t="str">
            <v xml:space="preserve">UN    </v>
          </cell>
          <cell r="D11232" t="str">
            <v>27.253,99</v>
          </cell>
        </row>
        <row r="11233">
          <cell r="A11233">
            <v>7611</v>
          </cell>
          <cell r="B11233" t="str">
            <v xml:space="preserve">TRANSFORMADOR TRIFASICO DE DISTRIBUICAO, POTENCIA DE 75 KVA, TENSAO NOMINAL DE 15 KV, TENSAO SECUNDARIA DE 220/127V, EM OLEO ISOLANTE TIPO MINERAL                                                                                                                                                                                                                                                                                                                                                        </v>
          </cell>
          <cell r="C11233" t="str">
            <v xml:space="preserve">UN    </v>
          </cell>
          <cell r="D11233" t="str">
            <v>6.548,00</v>
          </cell>
        </row>
        <row r="11234">
          <cell r="A11234">
            <v>7612</v>
          </cell>
          <cell r="B11234" t="str">
            <v xml:space="preserve">TRANSFORMADOR TRIFASICO DE DISTRIBUICAO, POTENCIA DE 750 KVA, TENSAO NOMINAL DE 15 KV, TENSAO SECUNDARIA DE 220/127V, EM OLEO ISOLANTE TIPO MINERAL                                                                                                                                                                                                                                                                                                                                                       </v>
          </cell>
          <cell r="C11234" t="str">
            <v xml:space="preserve">UN    </v>
          </cell>
          <cell r="D11234" t="str">
            <v>37.383,51</v>
          </cell>
        </row>
        <row r="11235">
          <cell r="A11235">
            <v>37371</v>
          </cell>
          <cell r="B11235" t="str">
            <v xml:space="preserve">TRANSPORTE - HORISTA (COLETADO CAIXA)                                                                                                                                                                                                                                                                                                                                                                                                                                                                     </v>
          </cell>
          <cell r="C11235" t="str">
            <v xml:space="preserve">H     </v>
          </cell>
          <cell r="D11235" t="str">
            <v>1,55</v>
          </cell>
        </row>
        <row r="11236">
          <cell r="A11236">
            <v>40861</v>
          </cell>
          <cell r="B11236" t="str">
            <v xml:space="preserve">TRANSPORTE - MENSALISTA (COLETADO CAIXA)                                                                                                                                                                                                                                                                                                                                                                                                                                                                  </v>
          </cell>
          <cell r="C11236" t="str">
            <v xml:space="preserve">MES   </v>
          </cell>
          <cell r="D11236" t="str">
            <v>292,15</v>
          </cell>
        </row>
        <row r="11237">
          <cell r="A11237">
            <v>36510</v>
          </cell>
          <cell r="B11237" t="str">
            <v xml:space="preserve">TRATOR DE ESTEIRAS, POTENCIA BRUTA DE 133 HP, PESO OPERACIONAL DE 14 T, COM LAMINA COM CAPACIDADE DE 3,00 M3                                                                                                                                                                                                                                                                                                                                                                                              </v>
          </cell>
          <cell r="C11237" t="str">
            <v xml:space="preserve">UN    </v>
          </cell>
          <cell r="D11237" t="str">
            <v>500.917,41</v>
          </cell>
        </row>
        <row r="11238">
          <cell r="A11238">
            <v>25020</v>
          </cell>
          <cell r="B11238" t="str">
            <v xml:space="preserve">TRATOR DE ESTEIRAS, POTENCIA BRUTA DE 347 HP, PESO OPERACIONAL DE 38,5 T, COM ESCARIFICADOR E LAMINA COM CAPACIDADE DE 4,70M3                                                                                                                                                                                                                                                                                                                                                                             </v>
          </cell>
          <cell r="C11238" t="str">
            <v xml:space="preserve">UN    </v>
          </cell>
          <cell r="D11238" t="str">
            <v>2.063.603,49</v>
          </cell>
        </row>
        <row r="11239">
          <cell r="A11239">
            <v>7622</v>
          </cell>
          <cell r="B11239" t="str">
            <v xml:space="preserve">TRATOR DE ESTEIRAS, POTENCIA DE 100 HP, PESO OPERACIONAL DE 9,4 T, COM LAMINA COM CAPACIDADE DE 2,19 M3                                                                                                                                                                                                                                                                                                                                                                                                   </v>
          </cell>
          <cell r="C11239" t="str">
            <v xml:space="preserve">UN    </v>
          </cell>
          <cell r="D11239" t="str">
            <v>485.963,10</v>
          </cell>
        </row>
        <row r="11240">
          <cell r="A11240">
            <v>7624</v>
          </cell>
          <cell r="B11240" t="str">
            <v xml:space="preserve">TRATOR DE ESTEIRAS, POTENCIA DE 150 HP, PESO OPERACIONAL DE 16,7 T, COM RODA MOTRIZ ELEVADA E LAMINA COM CONTATO DE 3,18M3                                                                                                                                                                                                                                                                                                                                                                                </v>
          </cell>
          <cell r="C11240" t="str">
            <v xml:space="preserve">UN    </v>
          </cell>
          <cell r="D11240" t="str">
            <v>630.000,00</v>
          </cell>
        </row>
        <row r="11241">
          <cell r="A11241">
            <v>7625</v>
          </cell>
          <cell r="B11241" t="str">
            <v xml:space="preserve">TRATOR DE ESTEIRAS, POTENCIA DE 170 HP, PESO OPERACIONAL DE 19 T, COM LAMINA COM CAPACIDADE DE 5,2 M3                                                                                                                                                                                                                                                                                                                                                                                                     </v>
          </cell>
          <cell r="C11241" t="str">
            <v xml:space="preserve">UN    </v>
          </cell>
          <cell r="D11241" t="str">
            <v>626.146,73</v>
          </cell>
        </row>
        <row r="11242">
          <cell r="A11242">
            <v>7623</v>
          </cell>
          <cell r="B11242" t="str">
            <v xml:space="preserve">TRATOR DE ESTEIRAS, POTENCIA DE 347 HP, PESO OPERACIONAL DE 38,5 T, COM LAMINA COM CAPACIDADE DE 8,70M3                                                                                                                                                                                                                                                                                                                                                                                                   </v>
          </cell>
          <cell r="C11242" t="str">
            <v xml:space="preserve">UN    </v>
          </cell>
          <cell r="D11242" t="str">
            <v>2.063.603,49</v>
          </cell>
        </row>
        <row r="11243">
          <cell r="A11243">
            <v>36508</v>
          </cell>
          <cell r="B11243" t="str">
            <v xml:space="preserve">TRATOR DE ESTEIRAS, POTENCIA NO VOLANTE DE 200 HP, PESO OPERACIONAL DE 20,1 T, COM RODA MOTRIZ ELEVADA E LAMINA COM CAPACIDADE DE 3,89 M3                                                                                                                                                                                                                                                                                                                                                                 </v>
          </cell>
          <cell r="C11243" t="str">
            <v xml:space="preserve">UN    </v>
          </cell>
          <cell r="D11243" t="str">
            <v>928.084,37</v>
          </cell>
        </row>
        <row r="11244">
          <cell r="A11244">
            <v>36509</v>
          </cell>
          <cell r="B11244" t="str">
            <v xml:space="preserve">TRATOR DE ESTEIRAS, POTENCIA 125 HP, PESO OPERACIONAL DE 12,9 T, COM LAMINA COM CAPACIDADE DE 2,7 M3                                                                                                                                                                                                                                                                                                                                                                                                      </v>
          </cell>
          <cell r="C11244" t="str">
            <v xml:space="preserve">UN    </v>
          </cell>
          <cell r="D11244" t="str">
            <v>508.623,82</v>
          </cell>
        </row>
        <row r="11245">
          <cell r="A11245">
            <v>13238</v>
          </cell>
          <cell r="B11245" t="str">
            <v xml:space="preserve">TRATOR DE PNEUS COM POTENCIA DE 105 CV, TRACAO 4 X 4, PESO COM LASTRO DE 5775 KG                                                                                                                                                                                                                                                                                                                                                                                                                          </v>
          </cell>
          <cell r="C11245" t="str">
            <v xml:space="preserve">UN    </v>
          </cell>
          <cell r="D11245" t="str">
            <v>138.953,26</v>
          </cell>
        </row>
        <row r="11246">
          <cell r="A11246">
            <v>36511</v>
          </cell>
          <cell r="B11246" t="str">
            <v xml:space="preserve">TRATOR DE PNEUS COM POTENCIA DE 122 CV, TRACAO 4 X 4, PESO COM LASTRO DE 4510 KG                                                                                                                                                                                                                                                                                                                                                                                                                          </v>
          </cell>
          <cell r="C11246" t="str">
            <v xml:space="preserve">UN    </v>
          </cell>
          <cell r="D11246" t="str">
            <v>161.009,33</v>
          </cell>
        </row>
        <row r="11247">
          <cell r="A11247">
            <v>36515</v>
          </cell>
          <cell r="B11247" t="str">
            <v xml:space="preserve">TRATOR DE PNEUS COM POTENCIA DE 15 CV, PESO COM LASTRO DE 1160 KG                                                                                                                                                                                                                                                                                                                                                                                                                                         </v>
          </cell>
          <cell r="C11247" t="str">
            <v xml:space="preserve">UN    </v>
          </cell>
          <cell r="D11247" t="str">
            <v>47.420,55</v>
          </cell>
        </row>
        <row r="11248">
          <cell r="A11248">
            <v>10598</v>
          </cell>
          <cell r="B11248" t="str">
            <v xml:space="preserve">TRATOR DE PNEUS COM POTENCIA DE 50 CV, TRACAO 4 X 2, PESO COM LASTRO DE 2714 KG                                                                                                                                                                                                                                                                                                                                                                                                                           </v>
          </cell>
          <cell r="C11248" t="str">
            <v xml:space="preserve">UN    </v>
          </cell>
          <cell r="D11248" t="str">
            <v>76.899,59</v>
          </cell>
        </row>
        <row r="11249">
          <cell r="A11249">
            <v>7640</v>
          </cell>
          <cell r="B11249" t="str">
            <v xml:space="preserve">TRATOR DE PNEUS COM POTENCIA DE 85 CV, TRACAO 4 X 4, PESO COM LASTRO DE 4675 KG                                                                                                                                                                                                                                                                                                                                                                                                                           </v>
          </cell>
          <cell r="C11249" t="str">
            <v xml:space="preserve">UN    </v>
          </cell>
          <cell r="D11249" t="str">
            <v>118.000,00</v>
          </cell>
        </row>
        <row r="11250">
          <cell r="A11250">
            <v>36513</v>
          </cell>
          <cell r="B11250" t="str">
            <v xml:space="preserve">TRATOR DE PNEUS COM POTENCIA DE 85 CV, TURBO,  PESO COM LASTRO DE 4900 KG                                                                                                                                                                                                                                                                                                                                                                                                                                 </v>
          </cell>
          <cell r="C11250" t="str">
            <v xml:space="preserve">UN    </v>
          </cell>
          <cell r="D11250" t="str">
            <v>113.671,48</v>
          </cell>
        </row>
        <row r="11251">
          <cell r="A11251">
            <v>36514</v>
          </cell>
          <cell r="B11251" t="str">
            <v xml:space="preserve">TRATOR DE PNEUS COM POTENCIA DE 95 CV, TRACAO 4 X 4, PESO MAXIMO DE 5225 KG                                                                                                                                                                                                                                                                                                                                                                                                                               </v>
          </cell>
          <cell r="C11251" t="str">
            <v xml:space="preserve">UN    </v>
          </cell>
          <cell r="D11251" t="str">
            <v>126.822,42</v>
          </cell>
        </row>
        <row r="11252">
          <cell r="A11252">
            <v>36149</v>
          </cell>
          <cell r="B11252" t="str">
            <v xml:space="preserve">TRAVA-QUEDAS EM ACO PARA CORDA DE 12 MM, EXTENSOR DE 25 X 300 MM, COM MOSQUETAO TIPO GANCHO TRAVA DUPLA                                                                                                                                                                                                                                                                                                                                                                                                   </v>
          </cell>
          <cell r="C11252" t="str">
            <v xml:space="preserve">UN    </v>
          </cell>
          <cell r="D11252" t="str">
            <v>141,00</v>
          </cell>
        </row>
        <row r="11253">
          <cell r="A11253">
            <v>43066</v>
          </cell>
          <cell r="B11253" t="str">
            <v xml:space="preserve">TRELICA NERVURADA (ESPACADOR), ALTURA = 120,0 MM, DIAMETRO DOS BANZOS INFERIORES E SUPERIOR = 6,0 MM, DIAMETRO DA DIAGONAL = 4,2 MM (COLETADO CAIXA)                                                                                                                                                                                                                                                                                                                                                      </v>
          </cell>
          <cell r="C11253" t="str">
            <v xml:space="preserve">M     </v>
          </cell>
          <cell r="D11253" t="str">
            <v>5,37</v>
          </cell>
        </row>
        <row r="11254">
          <cell r="A11254">
            <v>11581</v>
          </cell>
          <cell r="B11254" t="str">
            <v xml:space="preserve">TRILHO EM ALUMINIO "U", COM ABAULADO PARA ROLDANA DE PORTA DE CORRER, *40 X 40* MM                                                                                                                                                                                                                                                                                                                                                                                                                        </v>
          </cell>
          <cell r="C11254" t="str">
            <v xml:space="preserve">M     </v>
          </cell>
          <cell r="D11254" t="str">
            <v>26,37</v>
          </cell>
        </row>
        <row r="11255">
          <cell r="A11255">
            <v>11580</v>
          </cell>
          <cell r="B11255" t="str">
            <v xml:space="preserve">TRILHO QUADRADO, EM ALUMINIO (VERGALHAO MACICO), 1/4", (*6 X 6* CM), PARA RODIZIOS                                                                                                                                                                                                                                                                                                                                                                                                                        </v>
          </cell>
          <cell r="C11255" t="str">
            <v xml:space="preserve">M     </v>
          </cell>
          <cell r="D11255" t="str">
            <v>12,01</v>
          </cell>
        </row>
        <row r="11256">
          <cell r="A11256">
            <v>38177</v>
          </cell>
          <cell r="B11256" t="str">
            <v xml:space="preserve">TRINCO / FECHO TIPO AVIAO, EM ZAMAC CROMADO, *60* MM, PARA JANELAS - INCLUI PARAFUSOS                                                                                                                                                                                                                                                                                                                                                                                                                     </v>
          </cell>
          <cell r="C11256" t="str">
            <v xml:space="preserve">UN    </v>
          </cell>
          <cell r="D11256" t="str">
            <v>8,15</v>
          </cell>
        </row>
        <row r="11257">
          <cell r="A11257">
            <v>10743</v>
          </cell>
          <cell r="B11257" t="str">
            <v xml:space="preserve">TROLEY MANUAL CAPACIDADE 1 T                                                                                                                                                                                                                                                                                                                                                                                                                                                                              </v>
          </cell>
          <cell r="C11257" t="str">
            <v xml:space="preserve">UN    </v>
          </cell>
          <cell r="D11257" t="str">
            <v>561,91</v>
          </cell>
        </row>
        <row r="11258">
          <cell r="A11258">
            <v>39848</v>
          </cell>
          <cell r="B11258" t="str">
            <v xml:space="preserve">TUBO / MANGUEIRA PRETA EM POLIETILENO, LINHA PESADA OU REFORCADA, TIPO ESPAGUETE, PARA INJECAO DE CALDA DE CIMENTO, D = 1/2", ESPESSURA 1,5 MM                                                                                                                                                                                                                                                                                                                                                            </v>
          </cell>
          <cell r="C11258" t="str">
            <v xml:space="preserve">M     </v>
          </cell>
          <cell r="D11258" t="str">
            <v>1,15</v>
          </cell>
        </row>
        <row r="11259">
          <cell r="A11259">
            <v>20999</v>
          </cell>
          <cell r="B11259" t="str">
            <v xml:space="preserve">TUBO ACO CARBONO COM COSTURA, NBR 5580, CLASSE L, DN = 15 MM, E = 2,25 MM, 1,06 KG/M                                                                                                                                                                                                                                                                                                                                                                                                                      </v>
          </cell>
          <cell r="C11259" t="str">
            <v xml:space="preserve">M     </v>
          </cell>
          <cell r="D11259" t="str">
            <v>9,83</v>
          </cell>
        </row>
        <row r="11260">
          <cell r="A11260">
            <v>21001</v>
          </cell>
          <cell r="B11260" t="str">
            <v xml:space="preserve">TUBO ACO CARBONO COM COSTURA, NBR 5580, CLASSE L, DN = 25 MM, E = 2,65 MM, 2,02 KG/M                                                                                                                                                                                                                                                                                                                                                                                                                      </v>
          </cell>
          <cell r="C11260" t="str">
            <v xml:space="preserve">M     </v>
          </cell>
          <cell r="D11260" t="str">
            <v>18,35</v>
          </cell>
        </row>
        <row r="11261">
          <cell r="A11261">
            <v>21003</v>
          </cell>
          <cell r="B11261" t="str">
            <v xml:space="preserve">TUBO ACO CARBONO COM COSTURA, NBR 5580, CLASSE L, DN = 40 MM, E = 3,0 MM, 3,34 KG/M                                                                                                                                                                                                                                                                                                                                                                                                                       </v>
          </cell>
          <cell r="C11261" t="str">
            <v xml:space="preserve">M     </v>
          </cell>
          <cell r="D11261" t="str">
            <v>30,15</v>
          </cell>
        </row>
        <row r="11262">
          <cell r="A11262">
            <v>21006</v>
          </cell>
          <cell r="B11262" t="str">
            <v xml:space="preserve">TUBO ACO CARBONO COM COSTURA, NBR 5580, CLASSE L, DN = 80 MM, E = 3,35 MM, 7,07 KG/M                                                                                                                                                                                                                                                                                                                                                                                                                      </v>
          </cell>
          <cell r="C11262" t="str">
            <v xml:space="preserve">M     </v>
          </cell>
          <cell r="D11262" t="str">
            <v>63,99</v>
          </cell>
        </row>
        <row r="11263">
          <cell r="A11263">
            <v>21019</v>
          </cell>
          <cell r="B11263" t="str">
            <v xml:space="preserve">TUBO ACO CARBONO COM COSTURA, NBR 5580, CLASSE M, DN = 25 MM, E = 3,35 MM, *2,50* KG//M                                                                                                                                                                                                                                                                                                                                                                                                                   </v>
          </cell>
          <cell r="C11263" t="str">
            <v xml:space="preserve">M     </v>
          </cell>
          <cell r="D11263" t="str">
            <v>22,24</v>
          </cell>
        </row>
        <row r="11264">
          <cell r="A11264">
            <v>21021</v>
          </cell>
          <cell r="B11264" t="str">
            <v xml:space="preserve">TUBO ACO CARBONO COM COSTURA, NBR 5580, CLASSE M, DN = 40 MM, E = 3,35 MM, *3,71* KG//M                                                                                                                                                                                                                                                                                                                                                                                                                   </v>
          </cell>
          <cell r="C11264" t="str">
            <v xml:space="preserve">M     </v>
          </cell>
          <cell r="D11264" t="str">
            <v>35,16</v>
          </cell>
        </row>
        <row r="11265">
          <cell r="A11265">
            <v>21024</v>
          </cell>
          <cell r="B11265" t="str">
            <v xml:space="preserve">TUBO ACO CARBONO COM COSTURA, NBR 5580, CLASSE M, DN = 80 MM, E = 4,05 MM, *8,47* KG/M                                                                                                                                                                                                                                                                                                                                                                                                                    </v>
          </cell>
          <cell r="C11265" t="str">
            <v xml:space="preserve">M     </v>
          </cell>
          <cell r="D11265" t="str">
            <v>75,34</v>
          </cell>
        </row>
        <row r="11266">
          <cell r="A11266">
            <v>40624</v>
          </cell>
          <cell r="B11266" t="str">
            <v xml:space="preserve">TUBO ACO CARBONO SEM COSTURA 1 1/2", E= *3,68 MM, SCHEDULE 40, 4,05 KG/M                                                                                                                                                                                                                                                                                                                                                                                                                                  </v>
          </cell>
          <cell r="C11266" t="str">
            <v xml:space="preserve">M     </v>
          </cell>
          <cell r="D11266" t="str">
            <v>46,28</v>
          </cell>
        </row>
        <row r="11267">
          <cell r="A11267">
            <v>13127</v>
          </cell>
          <cell r="B11267" t="str">
            <v xml:space="preserve">TUBO ACO CARBONO SEM COSTURA 1/2", E= *2,77 MM, SCHEDULE 40, *1,27 KG/M                                                                                                                                                                                                                                                                                                                                                                                                                                   </v>
          </cell>
          <cell r="C11267" t="str">
            <v xml:space="preserve">M     </v>
          </cell>
          <cell r="D11267" t="str">
            <v>20,64</v>
          </cell>
        </row>
        <row r="11268">
          <cell r="A11268">
            <v>13137</v>
          </cell>
          <cell r="B11268" t="str">
            <v xml:space="preserve">TUBO ACO CARBONO SEM COSTURA 1/2", E= *3,73 MM, SCHEDULE 80, *1,62 KG/M                                                                                                                                                                                                                                                                                                                                                                                                                                   </v>
          </cell>
          <cell r="C11268" t="str">
            <v xml:space="preserve">M     </v>
          </cell>
          <cell r="D11268" t="str">
            <v>27,39</v>
          </cell>
        </row>
        <row r="11269">
          <cell r="A11269">
            <v>20989</v>
          </cell>
          <cell r="B11269" t="str">
            <v xml:space="preserve">TUBO ACO CARBONO SEM COSTURA 14", E= *11,13 MM, SCHEDULE 40, *94,55 KG/M                                                                                                                                                                                                                                                                                                                                                                                                                                  </v>
          </cell>
          <cell r="C11269" t="str">
            <v xml:space="preserve">M     </v>
          </cell>
          <cell r="D11269" t="str">
            <v>981,51</v>
          </cell>
        </row>
        <row r="11270">
          <cell r="A11270">
            <v>21147</v>
          </cell>
          <cell r="B11270" t="str">
            <v xml:space="preserve">TUBO ACO CARBONO SEM COSTURA 2 1/2", E = 5,16 MM, SCHEDULE 40 (8,62 KG/M)                                                                                                                                                                                                                                                                                                                                                                                                                                 </v>
          </cell>
          <cell r="C11270" t="str">
            <v xml:space="preserve">M     </v>
          </cell>
          <cell r="D11270" t="str">
            <v>92,02</v>
          </cell>
        </row>
        <row r="11271">
          <cell r="A11271">
            <v>21148</v>
          </cell>
          <cell r="B11271" t="str">
            <v xml:space="preserve">TUBO ACO CARBONO SEM COSTURA 2", E= *3,91* MM, SCHEDULE 40, *5,43* KG/M                                                                                                                                                                                                                                                                                                                                                                                                                                   </v>
          </cell>
          <cell r="C11271" t="str">
            <v xml:space="preserve">M     </v>
          </cell>
          <cell r="D11271" t="str">
            <v>56,80</v>
          </cell>
        </row>
        <row r="11272">
          <cell r="A11272">
            <v>20984</v>
          </cell>
          <cell r="B11272" t="str">
            <v xml:space="preserve">TUBO ACO CARBONO SEM COSTURA 20", E= *12,70 MM, SCHEDULE 30, *154,97 KG/M                                                                                                                                                                                                                                                                                                                                                                                                                                 </v>
          </cell>
          <cell r="C11272" t="str">
            <v xml:space="preserve">M     </v>
          </cell>
          <cell r="D11272" t="str">
            <v>1.883,34</v>
          </cell>
        </row>
        <row r="11273">
          <cell r="A11273">
            <v>13042</v>
          </cell>
          <cell r="B11273" t="str">
            <v xml:space="preserve">TUBO ACO CARBONO SEM COSTURA 20", E= *6,35 MM,  SCHEDULE 10, *78,46 KG/M                                                                                                                                                                                                                                                                                                                                                                                                                                  </v>
          </cell>
          <cell r="C11273" t="str">
            <v xml:space="preserve">M     </v>
          </cell>
          <cell r="D11273" t="str">
            <v>1.043,65</v>
          </cell>
        </row>
        <row r="11274">
          <cell r="A11274">
            <v>21150</v>
          </cell>
          <cell r="B11274" t="str">
            <v xml:space="preserve">TUBO ACO CARBONO SEM COSTURA 3/4", E= *2,87 MM, SCHEDULE 40, *1,69 KG/M                                                                                                                                                                                                                                                                                                                                                                                                                                   </v>
          </cell>
          <cell r="C11274" t="str">
            <v xml:space="preserve">M     </v>
          </cell>
          <cell r="D11274" t="str">
            <v>28,16</v>
          </cell>
        </row>
        <row r="11275">
          <cell r="A11275">
            <v>13141</v>
          </cell>
          <cell r="B11275" t="str">
            <v xml:space="preserve">TUBO ACO CARBONO SEM COSTURA 3/4", E= *3,91 MM, SCHEDULE 80, *2,19 KG/M.                                                                                                                                                                                                                                                                                                                                                                                                                                  </v>
          </cell>
          <cell r="C11275" t="str">
            <v xml:space="preserve">M     </v>
          </cell>
          <cell r="D11275" t="str">
            <v>35,48</v>
          </cell>
        </row>
        <row r="11276">
          <cell r="A11276">
            <v>21151</v>
          </cell>
          <cell r="B11276" t="str">
            <v xml:space="preserve">TUBO ACO CARBONO SEM COSTURA 4", E= *6,02 MM, SCHEDULE 40, *16,06 KG/M                                                                                                                                                                                                                                                                                                                                                                                                                                    </v>
          </cell>
          <cell r="C11276" t="str">
            <v xml:space="preserve">M     </v>
          </cell>
          <cell r="D11276" t="str">
            <v>168,58</v>
          </cell>
        </row>
        <row r="11277">
          <cell r="A11277">
            <v>13142</v>
          </cell>
          <cell r="B11277" t="str">
            <v xml:space="preserve">TUBO ACO CARBONO SEM COSTURA 4", E= *8,56 MM, SCHEDULE 80, *22,31 KG/M                                                                                                                                                                                                                                                                                                                                                                                                                                    </v>
          </cell>
          <cell r="C11277" t="str">
            <v xml:space="preserve">M     </v>
          </cell>
          <cell r="D11277" t="str">
            <v>241,00</v>
          </cell>
        </row>
        <row r="11278">
          <cell r="A11278">
            <v>20994</v>
          </cell>
          <cell r="B11278" t="str">
            <v xml:space="preserve">TUBO ACO CARBONO SEM COSTURA 6", E= *10,97 MM, SCHEDULE 80, *42,56 KG/M                                                                                                                                                                                                                                                                                                                                                                                                                                   </v>
          </cell>
          <cell r="C11278" t="str">
            <v xml:space="preserve">M     </v>
          </cell>
          <cell r="D11278" t="str">
            <v>454,39</v>
          </cell>
        </row>
        <row r="11279">
          <cell r="A11279">
            <v>7672</v>
          </cell>
          <cell r="B11279" t="str">
            <v xml:space="preserve">TUBO ACO CARBONO SEM COSTURA 6", E= 7,11 MM,  SCHEDULE 40, *28,26 KG/M                                                                                                                                                                                                                                                                                                                                                                                                                                    </v>
          </cell>
          <cell r="C11279" t="str">
            <v xml:space="preserve">M     </v>
          </cell>
          <cell r="D11279" t="str">
            <v>297,67</v>
          </cell>
        </row>
        <row r="11280">
          <cell r="A11280">
            <v>20995</v>
          </cell>
          <cell r="B11280" t="str">
            <v xml:space="preserve">TUBO ACO CARBONO SEM COSTURA 8", E= *12,70 MM, SCHEDULE 80, *64,64 KG/M                                                                                                                                                                                                                                                                                                                                                                                                                                   </v>
          </cell>
          <cell r="C11280" t="str">
            <v xml:space="preserve">M     </v>
          </cell>
          <cell r="D11280" t="str">
            <v>597,15</v>
          </cell>
        </row>
        <row r="11281">
          <cell r="A11281">
            <v>7690</v>
          </cell>
          <cell r="B11281" t="str">
            <v xml:space="preserve">TUBO ACO CARBONO SEM COSTURA 8", E= *6,35 MM,  SCHEDULE 20, *33,27 KG/M                                                                                                                                                                                                                                                                                                                                                                                                                                   </v>
          </cell>
          <cell r="C11281" t="str">
            <v xml:space="preserve">M     </v>
          </cell>
          <cell r="D11281" t="str">
            <v>345,37</v>
          </cell>
        </row>
        <row r="11282">
          <cell r="A11282">
            <v>20980</v>
          </cell>
          <cell r="B11282" t="str">
            <v xml:space="preserve">TUBO ACO CARBONO SEM COSTURA 8", E= *7,04 MM, SCHEDULE 30, *36,75 KG/M                                                                                                                                                                                                                                                                                                                                                                                                                                    </v>
          </cell>
          <cell r="C11282" t="str">
            <v xml:space="preserve">M     </v>
          </cell>
          <cell r="D11282" t="str">
            <v>376,77</v>
          </cell>
        </row>
        <row r="11283">
          <cell r="A11283">
            <v>7661</v>
          </cell>
          <cell r="B11283" t="str">
            <v xml:space="preserve">TUBO ACO CARBONO SEM COSTURA 8", E= *8,18 MM, SCHEDULE 40, *42,55 KG/M                                                                                                                                                                                                                                                                                                                                                                                                                                    </v>
          </cell>
          <cell r="C11283" t="str">
            <v xml:space="preserve">M     </v>
          </cell>
          <cell r="D11283" t="str">
            <v>448,20</v>
          </cell>
        </row>
        <row r="11284">
          <cell r="A11284">
            <v>21016</v>
          </cell>
          <cell r="B11284" t="str">
            <v xml:space="preserve">TUBO ACO GALVANIZADO COM COSTURA, CLASSE LEVE, DN 100 MM ( 4"),  E = 3,75 MM,  *10,55* KG/M (NBR 5580)                                                                                                                                                                                                                                                                                                                                                                                                    </v>
          </cell>
          <cell r="C11284" t="str">
            <v xml:space="preserve">M     </v>
          </cell>
          <cell r="D11284" t="str">
            <v>131,52</v>
          </cell>
        </row>
        <row r="11285">
          <cell r="A11285">
            <v>21008</v>
          </cell>
          <cell r="B11285" t="str">
            <v xml:space="preserve">TUBO ACO GALVANIZADO COM COSTURA, CLASSE LEVE, DN 15 MM ( 1/2"),  E = 2,25 MM,  *1,2* KG/M (NBR 5580)                                                                                                                                                                                                                                                                                                                                                                                                     </v>
          </cell>
          <cell r="C11285" t="str">
            <v xml:space="preserve">M     </v>
          </cell>
          <cell r="D11285" t="str">
            <v>15,36</v>
          </cell>
        </row>
        <row r="11286">
          <cell r="A11286">
            <v>21009</v>
          </cell>
          <cell r="B11286" t="str">
            <v xml:space="preserve">TUBO ACO GALVANIZADO COM COSTURA, CLASSE LEVE, DN 20 MM ( 3/4"),  E = 2,25 MM,  *1,3* KG/M (NBR 5580)                                                                                                                                                                                                                                                                                                                                                                                                     </v>
          </cell>
          <cell r="C11286" t="str">
            <v xml:space="preserve">M     </v>
          </cell>
          <cell r="D11286" t="str">
            <v>20,00</v>
          </cell>
        </row>
        <row r="11287">
          <cell r="A11287">
            <v>21010</v>
          </cell>
          <cell r="B11287" t="str">
            <v xml:space="preserve">TUBO ACO GALVANIZADO COM COSTURA, CLASSE LEVE, DN 25 MM ( 1"),  E = 2,65 MM,  *2,11* KG/M (NBR 5580)                                                                                                                                                                                                                                                                                                                                                                                                      </v>
          </cell>
          <cell r="C11287" t="str">
            <v xml:space="preserve">M     </v>
          </cell>
          <cell r="D11287" t="str">
            <v>26,86</v>
          </cell>
        </row>
        <row r="11288">
          <cell r="A11288">
            <v>21011</v>
          </cell>
          <cell r="B11288" t="str">
            <v xml:space="preserve">TUBO ACO GALVANIZADO COM COSTURA, CLASSE LEVE, DN 32 MM ( 1 1/4"),  E = 2,65 MM,  *2,71* KG/M (NBR 5580)                                                                                                                                                                                                                                                                                                                                                                                                  </v>
          </cell>
          <cell r="C11288" t="str">
            <v xml:space="preserve">M     </v>
          </cell>
          <cell r="D11288" t="str">
            <v>39,15</v>
          </cell>
        </row>
        <row r="11289">
          <cell r="A11289">
            <v>21012</v>
          </cell>
          <cell r="B11289" t="str">
            <v xml:space="preserve">TUBO ACO GALVANIZADO COM COSTURA, CLASSE LEVE, DN 40 MM ( 1 1/2"),  E = 3,00 MM,  *3,48* KG/M (NBR 5580)                                                                                                                                                                                                                                                                                                                                                                                                  </v>
          </cell>
          <cell r="C11289" t="str">
            <v xml:space="preserve">M     </v>
          </cell>
          <cell r="D11289" t="str">
            <v>43,26</v>
          </cell>
        </row>
        <row r="11290">
          <cell r="A11290">
            <v>21013</v>
          </cell>
          <cell r="B11290" t="str">
            <v xml:space="preserve">TUBO ACO GALVANIZADO COM COSTURA, CLASSE LEVE, DN 50 MM ( 2"),  E = 3,00 MM,  *4,40* KG/M (NBR 5580)                                                                                                                                                                                                                                                                                                                                                                                                      </v>
          </cell>
          <cell r="C11290" t="str">
            <v xml:space="preserve">M     </v>
          </cell>
          <cell r="D11290" t="str">
            <v>56,45</v>
          </cell>
        </row>
        <row r="11291">
          <cell r="A11291">
            <v>21014</v>
          </cell>
          <cell r="B11291" t="str">
            <v xml:space="preserve">TUBO ACO GALVANIZADO COM COSTURA, CLASSE LEVE, DN 65 MM ( 2 1/2"),  E = 3,35 MM, * 6,23* KG/M (NBR 5580)                                                                                                                                                                                                                                                                                                                                                                                                  </v>
          </cell>
          <cell r="C11291" t="str">
            <v xml:space="preserve">M     </v>
          </cell>
          <cell r="D11291" t="str">
            <v>78,99</v>
          </cell>
        </row>
        <row r="11292">
          <cell r="A11292">
            <v>21015</v>
          </cell>
          <cell r="B11292" t="str">
            <v xml:space="preserve">TUBO ACO GALVANIZADO COM COSTURA, CLASSE LEVE, DN 80 MM ( 3"),  E = 3,35 MM, *7,32* KG/M (NBR 5580)                                                                                                                                                                                                                                                                                                                                                                                                       </v>
          </cell>
          <cell r="C11292" t="str">
            <v xml:space="preserve">M     </v>
          </cell>
          <cell r="D11292" t="str">
            <v>90,75</v>
          </cell>
        </row>
        <row r="11293">
          <cell r="A11293">
            <v>7697</v>
          </cell>
          <cell r="B11293" t="str">
            <v xml:space="preserve">TUBO ACO GALVANIZADO COM COSTURA, CLASSE MEDIA, DN 1.1/2", E = *3,25* MM, PESO *3,61* KG/M (NBR 5580)                                                                                                                                                                                                                                                                                                                                                                                                     </v>
          </cell>
          <cell r="C11293" t="str">
            <v xml:space="preserve">M     </v>
          </cell>
          <cell r="D11293" t="str">
            <v>43,30</v>
          </cell>
        </row>
        <row r="11294">
          <cell r="A11294">
            <v>7698</v>
          </cell>
          <cell r="B11294" t="str">
            <v xml:space="preserve">TUBO ACO GALVANIZADO COM COSTURA, CLASSE MEDIA, DN 1.1/4", E = *3,25* MM, PESO *3,14* KG/M (NBR 5580)                                                                                                                                                                                                                                                                                                                                                                                                     </v>
          </cell>
          <cell r="C11294" t="str">
            <v xml:space="preserve">M     </v>
          </cell>
          <cell r="D11294" t="str">
            <v>37,27</v>
          </cell>
        </row>
        <row r="11295">
          <cell r="A11295">
            <v>7691</v>
          </cell>
          <cell r="B11295" t="str">
            <v xml:space="preserve">TUBO ACO GALVANIZADO COM COSTURA, CLASSE MEDIA, DN 1/2", E = *2,65* MM, PESO *1,22* KG/M (NBR 5580)                                                                                                                                                                                                                                                                                                                                                                                                       </v>
          </cell>
          <cell r="C11295" t="str">
            <v xml:space="preserve">M     </v>
          </cell>
          <cell r="D11295" t="str">
            <v>15,75</v>
          </cell>
        </row>
        <row r="11296">
          <cell r="A11296">
            <v>40626</v>
          </cell>
          <cell r="B11296" t="str">
            <v xml:space="preserve">TUBO ACO GALVANIZADO COM COSTURA, CLASSE MEDIA, DN 1", E = 3,38 MM, PESO 2,50 KG/M (NBR 5580)                                                                                                                                                                                                                                                                                                                                                                                                             </v>
          </cell>
          <cell r="C11296" t="str">
            <v xml:space="preserve">M     </v>
          </cell>
          <cell r="D11296" t="str">
            <v>29,56</v>
          </cell>
        </row>
        <row r="11297">
          <cell r="A11297">
            <v>7701</v>
          </cell>
          <cell r="B11297" t="str">
            <v xml:space="preserve">TUBO ACO GALVANIZADO COM COSTURA, CLASSE MEDIA, DN 2.1/2", E = *3,65* MM, PESO *6,51* KG/M (NBR 5580)                                                                                                                                                                                                                                                                                                                                                                                                     </v>
          </cell>
          <cell r="C11297" t="str">
            <v xml:space="preserve">M     </v>
          </cell>
          <cell r="D11297" t="str">
            <v>77,49</v>
          </cell>
        </row>
        <row r="11298">
          <cell r="A11298">
            <v>7696</v>
          </cell>
          <cell r="B11298" t="str">
            <v xml:space="preserve">TUBO ACO GALVANIZADO COM COSTURA, CLASSE MEDIA, DN 2", E = *3,65* MM, PESO *5,10* KG/M (NBR 5580)                                                                                                                                                                                                                                                                                                                                                                                                         </v>
          </cell>
          <cell r="C11298" t="str">
            <v xml:space="preserve">M     </v>
          </cell>
          <cell r="D11298" t="str">
            <v>62,44</v>
          </cell>
        </row>
        <row r="11299">
          <cell r="A11299">
            <v>7700</v>
          </cell>
          <cell r="B11299" t="str">
            <v xml:space="preserve">TUBO ACO GALVANIZADO COM COSTURA, CLASSE MEDIA, DN 3/4", E = *2,65* MM, PESO *1,58* KG/M (NBR 5580)                                                                                                                                                                                                                                                                                                                                                                                                       </v>
          </cell>
          <cell r="C11299" t="str">
            <v xml:space="preserve">M     </v>
          </cell>
          <cell r="D11299" t="str">
            <v>19,92</v>
          </cell>
        </row>
        <row r="11300">
          <cell r="A11300">
            <v>7694</v>
          </cell>
          <cell r="B11300" t="str">
            <v xml:space="preserve">TUBO ACO GALVANIZADO COM COSTURA, CLASSE MEDIA, DN 3", E = *4,05* MM, PESO *8,47* KG/M (NBR 5580)                                                                                                                                                                                                                                                                                                                                                                                                         </v>
          </cell>
          <cell r="C11300" t="str">
            <v xml:space="preserve">M     </v>
          </cell>
          <cell r="D11300" t="str">
            <v>104,28</v>
          </cell>
        </row>
        <row r="11301">
          <cell r="A11301">
            <v>7693</v>
          </cell>
          <cell r="B11301" t="str">
            <v xml:space="preserve">TUBO ACO GALVANIZADO COM COSTURA, CLASSE MEDIA, DN 4", E = 4,50* MM, PESO 12,10* KG/M (NBR 5580)                                                                                                                                                                                                                                                                                                                                                                                                          </v>
          </cell>
          <cell r="C11301" t="str">
            <v xml:space="preserve">M     </v>
          </cell>
          <cell r="D11301" t="str">
            <v>143,62</v>
          </cell>
        </row>
        <row r="11302">
          <cell r="A11302">
            <v>7692</v>
          </cell>
          <cell r="B11302" t="str">
            <v xml:space="preserve">TUBO ACO GALVANIZADO COM COSTURA, CLASSE MEDIA, DN 5", E = *5,40* MM, PESO *17,80* KG/M (NBR 5580)                                                                                                                                                                                                                                                                                                                                                                                                        </v>
          </cell>
          <cell r="C11302" t="str">
            <v xml:space="preserve">M     </v>
          </cell>
          <cell r="D11302" t="str">
            <v>215,03</v>
          </cell>
        </row>
        <row r="11303">
          <cell r="A11303">
            <v>7695</v>
          </cell>
          <cell r="B11303" t="str">
            <v xml:space="preserve">TUBO ACO GALVANIZADO COM COSTURA, CLASSE MEDIA, DN 6", E = 4,85* MM, PESO 19,68* KG/M (NBR 5580)                                                                                                                                                                                                                                                                                                                                                                                                          </v>
          </cell>
          <cell r="C11303" t="str">
            <v xml:space="preserve">M     </v>
          </cell>
          <cell r="D11303" t="str">
            <v>233,20</v>
          </cell>
        </row>
        <row r="11304">
          <cell r="A11304">
            <v>13356</v>
          </cell>
          <cell r="B11304" t="str">
            <v xml:space="preserve">TUBO ACO INDUSTRIAL DN 2" (50,8 MM) E=1,50MM, PESO= 1,8237 KG/M                                                                                                                                                                                                                                                                                                                                                                                                                                           </v>
          </cell>
          <cell r="C11304" t="str">
            <v xml:space="preserve">M     </v>
          </cell>
          <cell r="D11304" t="str">
            <v>16,91</v>
          </cell>
        </row>
        <row r="11305">
          <cell r="A11305">
            <v>36365</v>
          </cell>
          <cell r="B11305" t="str">
            <v xml:space="preserve">TUBO COLETOR DE ESGOTO PVC, JEI, DN 100 MM (NBR  7362)                                                                                                                                                                                                                                                                                                                                                                                                                                                    </v>
          </cell>
          <cell r="C11305" t="str">
            <v xml:space="preserve">M     </v>
          </cell>
          <cell r="D11305" t="str">
            <v>19,23</v>
          </cell>
        </row>
        <row r="11306">
          <cell r="A11306">
            <v>41930</v>
          </cell>
          <cell r="B11306" t="str">
            <v xml:space="preserve">TUBO COLETOR DE ESGOTO PVC, JEI, DN 200 MM (NBR 7362)                                                                                                                                                                                                                                                                                                                                                                                                                                                     </v>
          </cell>
          <cell r="C11306" t="str">
            <v xml:space="preserve">M     </v>
          </cell>
          <cell r="D11306" t="str">
            <v>62,25</v>
          </cell>
        </row>
        <row r="11307">
          <cell r="A11307">
            <v>41931</v>
          </cell>
          <cell r="B11307" t="str">
            <v xml:space="preserve">TUBO COLETOR DE ESGOTO PVC, JEI, DN 250 MM (NBR 7362)                                                                                                                                                                                                                                                                                                                                                                                                                                                     </v>
          </cell>
          <cell r="C11307" t="str">
            <v xml:space="preserve">M     </v>
          </cell>
          <cell r="D11307" t="str">
            <v>106,15</v>
          </cell>
        </row>
        <row r="11308">
          <cell r="A11308">
            <v>41932</v>
          </cell>
          <cell r="B11308" t="str">
            <v xml:space="preserve">TUBO COLETOR DE ESGOTO PVC, JEI, DN 300 MM (NBR 7362)                                                                                                                                                                                                                                                                                                                                                                                                                                                     </v>
          </cell>
          <cell r="C11308" t="str">
            <v xml:space="preserve">M     </v>
          </cell>
          <cell r="D11308" t="str">
            <v>171,45</v>
          </cell>
        </row>
        <row r="11309">
          <cell r="A11309">
            <v>41933</v>
          </cell>
          <cell r="B11309" t="str">
            <v xml:space="preserve">TUBO COLETOR DE ESGOTO PVC, JEI, DN 350 MM (NBR 7362)                                                                                                                                                                                                                                                                                                                                                                                                                                                     </v>
          </cell>
          <cell r="C11309" t="str">
            <v xml:space="preserve">M     </v>
          </cell>
          <cell r="D11309" t="str">
            <v>212,34</v>
          </cell>
        </row>
        <row r="11310">
          <cell r="A11310">
            <v>41934</v>
          </cell>
          <cell r="B11310" t="str">
            <v xml:space="preserve">TUBO COLETOR DE ESGOTO PVC, JEI, DN 400 MM (NBR 7362)                                                                                                                                                                                                                                                                                                                                                                                                                                                     </v>
          </cell>
          <cell r="C11310" t="str">
            <v xml:space="preserve">M     </v>
          </cell>
          <cell r="D11310" t="str">
            <v>275,03</v>
          </cell>
        </row>
        <row r="11311">
          <cell r="A11311">
            <v>41936</v>
          </cell>
          <cell r="B11311" t="str">
            <v xml:space="preserve">TUBO COLETOR DE ESGOTO, PVC, JEI, DN 150 MM  (NBR 7362)                                                                                                                                                                                                                                                                                                                                                                                                                                                   </v>
          </cell>
          <cell r="C11311" t="str">
            <v xml:space="preserve">M     </v>
          </cell>
          <cell r="D11311" t="str">
            <v>41,47</v>
          </cell>
        </row>
        <row r="11312">
          <cell r="A11312">
            <v>7720</v>
          </cell>
          <cell r="B11312" t="str">
            <v xml:space="preserve">TUBO CONCRETO ARMADO, CLASSE EA-2, PB JE, DN 1000 MM, PARA ESGOTO SANITARIO (NBR 8890)                                                                                                                                                                                                                                                                                                                                                                                                                    </v>
          </cell>
          <cell r="C11312" t="str">
            <v xml:space="preserve">M     </v>
          </cell>
          <cell r="D11312" t="str">
            <v>375,26</v>
          </cell>
        </row>
        <row r="11313">
          <cell r="A11313">
            <v>40335</v>
          </cell>
          <cell r="B11313" t="str">
            <v xml:space="preserve">TUBO CONCRETO ARMADO, CLASSE EA-2, PB JE, DN 300 MM, PARA ESGOTO SANITARIO (NBR 8890)                                                                                                                                                                                                                                                                                                                                                                                                                     </v>
          </cell>
          <cell r="C11313" t="str">
            <v xml:space="preserve">M     </v>
          </cell>
          <cell r="D11313" t="str">
            <v>76,43</v>
          </cell>
        </row>
        <row r="11314">
          <cell r="A11314">
            <v>7740</v>
          </cell>
          <cell r="B11314" t="str">
            <v xml:space="preserve">TUBO CONCRETO ARMADO, CLASSE EA-2, PB JE, DN 400 MM, PARA ESGOTO SANITARIO (NBR 8890)                                                                                                                                                                                                                                                                                                                                                                                                                     </v>
          </cell>
          <cell r="C11314" t="str">
            <v xml:space="preserve">M     </v>
          </cell>
          <cell r="D11314" t="str">
            <v>104,28</v>
          </cell>
        </row>
        <row r="11315">
          <cell r="A11315">
            <v>7741</v>
          </cell>
          <cell r="B11315" t="str">
            <v xml:space="preserve">TUBO CONCRETO ARMADO, CLASSE EA-2, PB JE, DN 500 MM, PARA ESGOTO SANITARIO (NBR 8890)                                                                                                                                                                                                                                                                                                                                                                                                                     </v>
          </cell>
          <cell r="C11315" t="str">
            <v xml:space="preserve">M     </v>
          </cell>
          <cell r="D11315" t="str">
            <v>131,60</v>
          </cell>
        </row>
        <row r="11316">
          <cell r="A11316">
            <v>7774</v>
          </cell>
          <cell r="B11316" t="str">
            <v xml:space="preserve">TUBO CONCRETO ARMADO, CLASSE EA-2, PB JE, DN 600 MM, PARA ESGOTO SANITARIO (NBR 8890)                                                                                                                                                                                                                                                                                                                                                                                                                     </v>
          </cell>
          <cell r="C11316" t="str">
            <v xml:space="preserve">M     </v>
          </cell>
          <cell r="D11316" t="str">
            <v>177,16</v>
          </cell>
        </row>
        <row r="11317">
          <cell r="A11317">
            <v>7744</v>
          </cell>
          <cell r="B11317" t="str">
            <v xml:space="preserve">TUBO CONCRETO ARMADO, CLASSE EA-2, PB JE, DN 700 MM, PARA ESGOTO SANITARIO (NBR 8890)                                                                                                                                                                                                                                                                                                                                                                                                                     </v>
          </cell>
          <cell r="C11317" t="str">
            <v xml:space="preserve">M     </v>
          </cell>
          <cell r="D11317" t="str">
            <v>204,22</v>
          </cell>
        </row>
        <row r="11318">
          <cell r="A11318">
            <v>7773</v>
          </cell>
          <cell r="B11318" t="str">
            <v xml:space="preserve">TUBO CONCRETO ARMADO, CLASSE EA-2, PB JE, DN 800 MM, PARA ESGOTO SANITARIO (NBR 8890)                                                                                                                                                                                                                                                                                                                                                                                                                     </v>
          </cell>
          <cell r="C11318" t="str">
            <v xml:space="preserve">M     </v>
          </cell>
          <cell r="D11318" t="str">
            <v>254,33</v>
          </cell>
        </row>
        <row r="11319">
          <cell r="A11319">
            <v>7754</v>
          </cell>
          <cell r="B11319" t="str">
            <v xml:space="preserve">TUBO CONCRETO ARMADO, CLASSE EA-2, PB JE, DN 900 MM, PARA ESGOTO SANITARIO (NBR 8890)                                                                                                                                                                                                                                                                                                                                                                                                                     </v>
          </cell>
          <cell r="C11319" t="str">
            <v xml:space="preserve">M     </v>
          </cell>
          <cell r="D11319" t="str">
            <v>345,62</v>
          </cell>
        </row>
        <row r="11320">
          <cell r="A11320">
            <v>7735</v>
          </cell>
          <cell r="B11320" t="str">
            <v xml:space="preserve">TUBO CONCRETO ARMADO, CLASSE EA-3, PB JE, DN 1000 MM, PARA ESGOTO SANITARIO (NBR 8890)                                                                                                                                                                                                                                                                                                                                                                                                                    </v>
          </cell>
          <cell r="C11320" t="str">
            <v xml:space="preserve">M     </v>
          </cell>
          <cell r="D11320" t="str">
            <v>473,72</v>
          </cell>
        </row>
        <row r="11321">
          <cell r="A11321">
            <v>7755</v>
          </cell>
          <cell r="B11321" t="str">
            <v xml:space="preserve">TUBO CONCRETO ARMADO, CLASSE EA-3, PB JE, DN 400 MM, PARA ESGOTO SANITARIO (NBR 8890)                                                                                                                                                                                                                                                                                                                                                                                                                     </v>
          </cell>
          <cell r="C11321" t="str">
            <v xml:space="preserve">M     </v>
          </cell>
          <cell r="D11321" t="str">
            <v>127,04</v>
          </cell>
        </row>
        <row r="11322">
          <cell r="A11322">
            <v>7776</v>
          </cell>
          <cell r="B11322" t="str">
            <v xml:space="preserve">TUBO CONCRETO ARMADO, CLASSE EA-3, PB JE, DN 500 MM, PARA ESGOTO SANITARIO (NBR 8890)                                                                                                                                                                                                                                                                                                                                                                                                                     </v>
          </cell>
          <cell r="C11322" t="str">
            <v xml:space="preserve">M     </v>
          </cell>
          <cell r="D11322" t="str">
            <v>165,35</v>
          </cell>
        </row>
        <row r="11323">
          <cell r="A11323">
            <v>7743</v>
          </cell>
          <cell r="B11323" t="str">
            <v xml:space="preserve">TUBO CONCRETO ARMADO, CLASSE EA-3, PB JE, DN 600 MM, PARA ESGOTO SANITARIO (NBR 8890)                                                                                                                                                                                                                                                                                                                                                                                                                     </v>
          </cell>
          <cell r="C11323" t="str">
            <v xml:space="preserve">M     </v>
          </cell>
          <cell r="D11323" t="str">
            <v>218,35</v>
          </cell>
        </row>
        <row r="11324">
          <cell r="A11324">
            <v>7733</v>
          </cell>
          <cell r="B11324" t="str">
            <v xml:space="preserve">TUBO CONCRETO ARMADO, CLASSE EA-3, PB JE, DN 700 MM, PARA ESGOTO SANITARIO (NBR 8890)                                                                                                                                                                                                                                                                                                                                                                                                                     </v>
          </cell>
          <cell r="C11324" t="str">
            <v xml:space="preserve">M     </v>
          </cell>
          <cell r="D11324" t="str">
            <v>243,48</v>
          </cell>
        </row>
        <row r="11325">
          <cell r="A11325">
            <v>7775</v>
          </cell>
          <cell r="B11325" t="str">
            <v xml:space="preserve">TUBO CONCRETO ARMADO, CLASSE EA-3, PB JE, DN 800 MM, PARA ESGOTO SANITARIO (NBR 8890)                                                                                                                                                                                                                                                                                                                                                                                                                     </v>
          </cell>
          <cell r="C11325" t="str">
            <v xml:space="preserve">M     </v>
          </cell>
          <cell r="D11325" t="str">
            <v>299,56</v>
          </cell>
        </row>
        <row r="11326">
          <cell r="A11326">
            <v>7734</v>
          </cell>
          <cell r="B11326" t="str">
            <v xml:space="preserve">TUBO CONCRETO ARMADO, CLASSE EA-3, PB JE, DN 900 MM, PARA ESGOTO SANITARIO (NBR 8890)                                                                                                                                                                                                                                                                                                                                                                                                                     </v>
          </cell>
          <cell r="C11326" t="str">
            <v xml:space="preserve">M     </v>
          </cell>
          <cell r="D11326" t="str">
            <v>433,07</v>
          </cell>
        </row>
        <row r="11327">
          <cell r="A11327">
            <v>7753</v>
          </cell>
          <cell r="B11327" t="str">
            <v xml:space="preserve">TUBO CONCRETO ARMADO, CLASSE PA-1, PB, DN 1000 MM, PARA AGUAS PLUVIAIS (NBR 8890)                                                                                                                                                                                                                                                                                                                                                                                                                         </v>
          </cell>
          <cell r="C11327" t="str">
            <v xml:space="preserve">M     </v>
          </cell>
          <cell r="D11327" t="str">
            <v>219,57</v>
          </cell>
        </row>
        <row r="11328">
          <cell r="A11328">
            <v>13256</v>
          </cell>
          <cell r="B11328" t="str">
            <v xml:space="preserve">TUBO CONCRETO ARMADO, CLASSE PA-1, PB, DN 1100 MM, PARA AGUAS PLUVIAIS (NBR 8890)                                                                                                                                                                                                                                                                                                                                                                                                                         </v>
          </cell>
          <cell r="C11328" t="str">
            <v xml:space="preserve">M     </v>
          </cell>
          <cell r="D11328" t="str">
            <v>256,32</v>
          </cell>
        </row>
        <row r="11329">
          <cell r="A11329">
            <v>7757</v>
          </cell>
          <cell r="B11329" t="str">
            <v xml:space="preserve">TUBO CONCRETO ARMADO, CLASSE PA-1, PB, DN 1200 MM, PARA AGUAS PLUVIAIS (NBR 8890)                                                                                                                                                                                                                                                                                                                                                                                                                         </v>
          </cell>
          <cell r="C11329" t="str">
            <v xml:space="preserve">M     </v>
          </cell>
          <cell r="D11329" t="str">
            <v>311,18</v>
          </cell>
        </row>
        <row r="11330">
          <cell r="A11330">
            <v>7758</v>
          </cell>
          <cell r="B11330" t="str">
            <v xml:space="preserve">TUBO CONCRETO ARMADO, CLASSE PA-1, PB, DN 1500 MM, PARA AGUAS PLUVIAIS (NBR 8890)                                                                                                                                                                                                                                                                                                                                                                                                                         </v>
          </cell>
          <cell r="C11330" t="str">
            <v xml:space="preserve">M     </v>
          </cell>
          <cell r="D11330" t="str">
            <v>462,85</v>
          </cell>
        </row>
        <row r="11331">
          <cell r="A11331">
            <v>7759</v>
          </cell>
          <cell r="B11331" t="str">
            <v xml:space="preserve">TUBO CONCRETO ARMADO, CLASSE PA-1, PB, DN 2000 MM, PARA AGUAS PLUVIAIS (NBR 8890)                                                                                                                                                                                                                                                                                                                                                                                                                         </v>
          </cell>
          <cell r="C11331" t="str">
            <v xml:space="preserve">M     </v>
          </cell>
          <cell r="D11331" t="str">
            <v>1.008,38</v>
          </cell>
        </row>
        <row r="11332">
          <cell r="A11332">
            <v>40334</v>
          </cell>
          <cell r="B11332" t="str">
            <v xml:space="preserve">TUBO CONCRETO ARMADO, CLASSE PA-1, PB, DN 300 MM, PARA AGUAS PLUVIAIS (NBR 8890)                                                                                                                                                                                                                                                                                                                                                                                                                          </v>
          </cell>
          <cell r="C11332" t="str">
            <v xml:space="preserve">M     </v>
          </cell>
          <cell r="D11332" t="str">
            <v>54,44</v>
          </cell>
        </row>
        <row r="11333">
          <cell r="A11333">
            <v>7745</v>
          </cell>
          <cell r="B11333" t="str">
            <v xml:space="preserve">TUBO CONCRETO ARMADO, CLASSE PA-1, PB, DN 400 MM, PARA AGUAS PLUVIAIS (NBR 8890)                                                                                                                                                                                                                                                                                                                                                                                                                          </v>
          </cell>
          <cell r="C11333" t="str">
            <v xml:space="preserve">M     </v>
          </cell>
          <cell r="D11333" t="str">
            <v>57,53</v>
          </cell>
        </row>
        <row r="11334">
          <cell r="A11334">
            <v>7714</v>
          </cell>
          <cell r="B11334" t="str">
            <v xml:space="preserve">TUBO CONCRETO ARMADO, CLASSE PA-1, PB, DN 500 MM, PARA AGUAS PLUVIAIS (NBR 8890)                                                                                                                                                                                                                                                                                                                                                                                                                          </v>
          </cell>
          <cell r="C11334" t="str">
            <v xml:space="preserve">M     </v>
          </cell>
          <cell r="D11334" t="str">
            <v>75,97</v>
          </cell>
        </row>
        <row r="11335">
          <cell r="A11335">
            <v>7725</v>
          </cell>
          <cell r="B11335" t="str">
            <v xml:space="preserve">TUBO CONCRETO ARMADO, CLASSE PA-1, PB, DN 600 MM, PARA AGUAS PLUVIAIS (NBR 8890)                                                                                                                                                                                                                                                                                                                                                                                                                          </v>
          </cell>
          <cell r="C11335" t="str">
            <v xml:space="preserve">M     </v>
          </cell>
          <cell r="D11335" t="str">
            <v>100,50</v>
          </cell>
        </row>
        <row r="11336">
          <cell r="A11336">
            <v>7742</v>
          </cell>
          <cell r="B11336" t="str">
            <v xml:space="preserve">TUBO CONCRETO ARMADO, CLASSE PA-1, PB, DN 700 MM, PARA AGUAS PLUVIAIS (NBR 8890)                                                                                                                                                                                                                                                                                                                                                                                                                          </v>
          </cell>
          <cell r="C11336" t="str">
            <v xml:space="preserve">M     </v>
          </cell>
          <cell r="D11336" t="str">
            <v>141,06</v>
          </cell>
        </row>
        <row r="11337">
          <cell r="A11337">
            <v>7750</v>
          </cell>
          <cell r="B11337" t="str">
            <v xml:space="preserve">TUBO CONCRETO ARMADO, CLASSE PA-1, PB, DN 800 MM, PARA AGUAS PLUVIAIS (NBR 8890)                                                                                                                                                                                                                                                                                                                                                                                                                          </v>
          </cell>
          <cell r="C11337" t="str">
            <v xml:space="preserve">M     </v>
          </cell>
          <cell r="D11337" t="str">
            <v>159,97</v>
          </cell>
        </row>
        <row r="11338">
          <cell r="A11338">
            <v>7756</v>
          </cell>
          <cell r="B11338" t="str">
            <v xml:space="preserve">TUBO CONCRETO ARMADO, CLASSE PA-1, PB, DN 900 MM, PARA AGUAS PLUVIAIS (NBR 8890)                                                                                                                                                                                                                                                                                                                                                                                                                          </v>
          </cell>
          <cell r="C11338" t="str">
            <v xml:space="preserve">M     </v>
          </cell>
          <cell r="D11338" t="str">
            <v>197,49</v>
          </cell>
        </row>
        <row r="11339">
          <cell r="A11339">
            <v>7765</v>
          </cell>
          <cell r="B11339" t="str">
            <v xml:space="preserve">TUBO CONCRETO ARMADO, CLASSE PA-2, PB, DN 1000 MM, PARA AGUAS PLUVIAIS (NBR 8890)                                                                                                                                                                                                                                                                                                                                                                                                                         </v>
          </cell>
          <cell r="C11339" t="str">
            <v xml:space="preserve">M     </v>
          </cell>
          <cell r="D11339" t="str">
            <v>242,49</v>
          </cell>
        </row>
        <row r="11340">
          <cell r="A11340">
            <v>12569</v>
          </cell>
          <cell r="B11340" t="str">
            <v xml:space="preserve">TUBO CONCRETO ARMADO, CLASSE PA-2, PB, DN 1100 MM, PARA AGUAS PLUVIAIS (NBR 8890)                                                                                                                                                                                                                                                                                                                                                                                                                         </v>
          </cell>
          <cell r="C11340" t="str">
            <v xml:space="preserve">M     </v>
          </cell>
          <cell r="D11340" t="str">
            <v>260,93</v>
          </cell>
        </row>
        <row r="11341">
          <cell r="A11341">
            <v>7766</v>
          </cell>
          <cell r="B11341" t="str">
            <v xml:space="preserve">TUBO CONCRETO ARMADO, CLASSE PA-2, PB, DN 1200 MM, PARA AGUAS PLUVIAIS (NBR 8890)                                                                                                                                                                                                                                                                                                                                                                                                                         </v>
          </cell>
          <cell r="C11341" t="str">
            <v xml:space="preserve">M     </v>
          </cell>
          <cell r="D11341" t="str">
            <v>352,67</v>
          </cell>
        </row>
        <row r="11342">
          <cell r="A11342">
            <v>7767</v>
          </cell>
          <cell r="B11342" t="str">
            <v xml:space="preserve">TUBO CONCRETO ARMADO, CLASSE PA-2, PB, DN 1500 MM, PARA AGUAS PLUVIAIS (NBR 8890)                                                                                                                                                                                                                                                                                                                                                                                                                         </v>
          </cell>
          <cell r="C11342" t="str">
            <v xml:space="preserve">M     </v>
          </cell>
          <cell r="D11342" t="str">
            <v>543,44</v>
          </cell>
        </row>
        <row r="11343">
          <cell r="A11343">
            <v>7727</v>
          </cell>
          <cell r="B11343" t="str">
            <v xml:space="preserve">TUBO CONCRETO ARMADO, CLASSE PA-2, PB, DN 2000 MM, PARA AGUAS PLUVIAIS (NBR 8890)                                                                                                                                                                                                                                                                                                                                                                                                                         </v>
          </cell>
          <cell r="C11343" t="str">
            <v xml:space="preserve">M     </v>
          </cell>
          <cell r="D11343" t="str">
            <v>1.180,18</v>
          </cell>
        </row>
        <row r="11344">
          <cell r="A11344">
            <v>7760</v>
          </cell>
          <cell r="B11344" t="str">
            <v xml:space="preserve">TUBO CONCRETO ARMADO, CLASSE PA-2, PB, DN 300 MM, PARA AGUAS PLUVIAIS (NBR 8890)                                                                                                                                                                                                                                                                                                                                                                                                                          </v>
          </cell>
          <cell r="C11344" t="str">
            <v xml:space="preserve">M     </v>
          </cell>
          <cell r="D11344" t="str">
            <v>57,25</v>
          </cell>
        </row>
        <row r="11345">
          <cell r="A11345">
            <v>7761</v>
          </cell>
          <cell r="B11345" t="str">
            <v xml:space="preserve">TUBO CONCRETO ARMADO, CLASSE PA-2, PB, DN 400 MM, PARA AGUAS PLUVIAIS (NBR 8890)                                                                                                                                                                                                                                                                                                                                                                                                                          </v>
          </cell>
          <cell r="C11345" t="str">
            <v xml:space="preserve">M     </v>
          </cell>
          <cell r="D11345" t="str">
            <v>60,85</v>
          </cell>
        </row>
        <row r="11346">
          <cell r="A11346">
            <v>7752</v>
          </cell>
          <cell r="B11346" t="str">
            <v xml:space="preserve">TUBO CONCRETO ARMADO, CLASSE PA-2, PB, DN 500 MM, PARA AGUAS PLUVIAIS (NBR 8890)                                                                                                                                                                                                                                                                                                                                                                                                                          </v>
          </cell>
          <cell r="C11346" t="str">
            <v xml:space="preserve">M     </v>
          </cell>
          <cell r="D11346" t="str">
            <v>73,71</v>
          </cell>
        </row>
        <row r="11347">
          <cell r="A11347">
            <v>7762</v>
          </cell>
          <cell r="B11347" t="str">
            <v xml:space="preserve">TUBO CONCRETO ARMADO, CLASSE PA-2, PB, DN 600 MM, PARA AGUAS PLUVIAIS (NBR 8890)                                                                                                                                                                                                                                                                                                                                                                                                                          </v>
          </cell>
          <cell r="C11347" t="str">
            <v xml:space="preserve">M     </v>
          </cell>
          <cell r="D11347" t="str">
            <v>96,44</v>
          </cell>
        </row>
        <row r="11348">
          <cell r="A11348">
            <v>7722</v>
          </cell>
          <cell r="B11348" t="str">
            <v xml:space="preserve">TUBO CONCRETO ARMADO, CLASSE PA-2, PB, DN 700 MM, PARA AGUAS PLUVIAIS (NBR 8890)                                                                                                                                                                                                                                                                                                                                                                                                                          </v>
          </cell>
          <cell r="C11348" t="str">
            <v xml:space="preserve">M     </v>
          </cell>
          <cell r="D11348" t="str">
            <v>148,71</v>
          </cell>
        </row>
        <row r="11349">
          <cell r="A11349">
            <v>7763</v>
          </cell>
          <cell r="B11349" t="str">
            <v xml:space="preserve">TUBO CONCRETO ARMADO, CLASSE PA-2, PB, DN 800 MM, PARA AGUAS PLUVIAIS (NBR 8890)                                                                                                                                                                                                                                                                                                                                                                                                                          </v>
          </cell>
          <cell r="C11349" t="str">
            <v xml:space="preserve">M     </v>
          </cell>
          <cell r="D11349" t="str">
            <v>165,73</v>
          </cell>
        </row>
        <row r="11350">
          <cell r="A11350">
            <v>7764</v>
          </cell>
          <cell r="B11350" t="str">
            <v xml:space="preserve">TUBO CONCRETO ARMADO, CLASSE PA-2, PB, DN 900 MM, PARA AGUAS PLUVIAIS (NBR 8890)                                                                                                                                                                                                                                                                                                                                                                                                                          </v>
          </cell>
          <cell r="C11350" t="str">
            <v xml:space="preserve">M     </v>
          </cell>
          <cell r="D11350" t="str">
            <v>248,94</v>
          </cell>
        </row>
        <row r="11351">
          <cell r="A11351">
            <v>12572</v>
          </cell>
          <cell r="B11351" t="str">
            <v xml:space="preserve">TUBO CONCRETO ARMADO, CLASSE PA-3, PB, DN 1000 MM, PARA AGUAS PLUVIAIS (NBR 8890)                                                                                                                                                                                                                                                                                                                                                                                                                         </v>
          </cell>
          <cell r="C11351" t="str">
            <v xml:space="preserve">M     </v>
          </cell>
          <cell r="D11351" t="str">
            <v>326,39</v>
          </cell>
        </row>
        <row r="11352">
          <cell r="A11352">
            <v>12573</v>
          </cell>
          <cell r="B11352" t="str">
            <v xml:space="preserve">TUBO CONCRETO ARMADO, CLASSE PA-3, PB, DN 1100 MM, PARA AGUAS PLUVIAIS (NBR 8890)                                                                                                                                                                                                                                                                                                                                                                                                                         </v>
          </cell>
          <cell r="C11352" t="str">
            <v xml:space="preserve">M     </v>
          </cell>
          <cell r="D11352" t="str">
            <v>342,99</v>
          </cell>
        </row>
        <row r="11353">
          <cell r="A11353">
            <v>12574</v>
          </cell>
          <cell r="B11353" t="str">
            <v xml:space="preserve">TUBO CONCRETO ARMADO, CLASSE PA-3, PB, DN 1200 MM, PARA AGUAS PLUVIAIS (NBR 8890)                                                                                                                                                                                                                                                                                                                                                                                                                         </v>
          </cell>
          <cell r="C11353" t="str">
            <v xml:space="preserve">M     </v>
          </cell>
          <cell r="D11353" t="str">
            <v>445,68</v>
          </cell>
        </row>
        <row r="11354">
          <cell r="A11354">
            <v>12575</v>
          </cell>
          <cell r="B11354" t="str">
            <v xml:space="preserve">TUBO CONCRETO ARMADO, CLASSE PA-3, PB, DN 1500 MM, PARA AGUAS PLUVIAIS (NBR 8890)                                                                                                                                                                                                                                                                                                                                                                                                                         </v>
          </cell>
          <cell r="C11354" t="str">
            <v xml:space="preserve">M     </v>
          </cell>
          <cell r="D11354" t="str">
            <v>654,17</v>
          </cell>
        </row>
        <row r="11355">
          <cell r="A11355">
            <v>12576</v>
          </cell>
          <cell r="B11355" t="str">
            <v xml:space="preserve">TUBO CONCRETO ARMADO, CLASSE PA-3, PB, DN 400 MM, PARA AGUAS PLUVIAIS (NBR 8890)                                                                                                                                                                                                                                                                                                                                                                                                                          </v>
          </cell>
          <cell r="C11355" t="str">
            <v xml:space="preserve">M     </v>
          </cell>
          <cell r="D11355" t="str">
            <v>69,15</v>
          </cell>
        </row>
        <row r="11356">
          <cell r="A11356">
            <v>12577</v>
          </cell>
          <cell r="B11356" t="str">
            <v xml:space="preserve">TUBO CONCRETO ARMADO, CLASSE PA-3, PB, DN 500 MM, PARA AGUAS PLUVIAIS (NBR 8890)                                                                                                                                                                                                                                                                                                                                                                                                                          </v>
          </cell>
          <cell r="C11356" t="str">
            <v xml:space="preserve">M     </v>
          </cell>
          <cell r="D11356" t="str">
            <v>89,43</v>
          </cell>
        </row>
        <row r="11357">
          <cell r="A11357">
            <v>12578</v>
          </cell>
          <cell r="B11357" t="str">
            <v xml:space="preserve">TUBO CONCRETO ARMADO, CLASSE PA-3, PB, DN 600 MM, PARA AGUAS PLUVIAIS (NBR 8890)                                                                                                                                                                                                                                                                                                                                                                                                                          </v>
          </cell>
          <cell r="C11357" t="str">
            <v xml:space="preserve">M     </v>
          </cell>
          <cell r="D11357" t="str">
            <v>119,95</v>
          </cell>
        </row>
        <row r="11358">
          <cell r="A11358">
            <v>12579</v>
          </cell>
          <cell r="B11358" t="str">
            <v xml:space="preserve">TUBO CONCRETO ARMADO, CLASSE PA-3, PB, DN 700 MM, PARA AGUAS PLUVIAIS (NBR 8890)                                                                                                                                                                                                                                                                                                                                                                                                                          </v>
          </cell>
          <cell r="C11358" t="str">
            <v xml:space="preserve">M     </v>
          </cell>
          <cell r="D11358" t="str">
            <v>175,64</v>
          </cell>
        </row>
        <row r="11359">
          <cell r="A11359">
            <v>12580</v>
          </cell>
          <cell r="B11359" t="str">
            <v xml:space="preserve">TUBO CONCRETO ARMADO, CLASSE PA-3, PB, DN 800 MM, PARA AGUAS PLUVIAIS (NBR 8890)                                                                                                                                                                                                                                                                                                                                                                                                                          </v>
          </cell>
          <cell r="C11359" t="str">
            <v xml:space="preserve">M     </v>
          </cell>
          <cell r="D11359" t="str">
            <v>226,74</v>
          </cell>
        </row>
        <row r="11360">
          <cell r="A11360">
            <v>12581</v>
          </cell>
          <cell r="B11360" t="str">
            <v xml:space="preserve">TUBO CONCRETO ARMADO, CLASSE PA-3, PB, DN 900 MM, PARA AGUAS PLUVIAIS (NBR 8890)                                                                                                                                                                                                                                                                                                                                                                                                                          </v>
          </cell>
          <cell r="C11360" t="str">
            <v xml:space="preserve">M     </v>
          </cell>
          <cell r="D11360" t="str">
            <v>310,25</v>
          </cell>
        </row>
        <row r="11361">
          <cell r="A11361">
            <v>41785</v>
          </cell>
          <cell r="B11361" t="str">
            <v xml:space="preserve">TUBO CORRUGADO PEAD, PAREDE DUPLA, INTERNA LISA, JEI, DN/DI *1000* MM, PARA SANEAMENTO                                                                                                                                                                                                                                                                                                                                                                                                                    </v>
          </cell>
          <cell r="C11361" t="str">
            <v xml:space="preserve">M     </v>
          </cell>
          <cell r="D11361" t="str">
            <v>1.096,38</v>
          </cell>
        </row>
        <row r="11362">
          <cell r="A11362">
            <v>41781</v>
          </cell>
          <cell r="B11362" t="str">
            <v xml:space="preserve">TUBO CORRUGADO PEAD, PAREDE DUPLA, INTERNA LISA, JEI, DN/DI *400* MM, PARA SANEAMENTO                                                                                                                                                                                                                                                                                                                                                                                                                     </v>
          </cell>
          <cell r="C11362" t="str">
            <v xml:space="preserve">M     </v>
          </cell>
          <cell r="D11362" t="str">
            <v>312,58</v>
          </cell>
        </row>
        <row r="11363">
          <cell r="A11363">
            <v>41783</v>
          </cell>
          <cell r="B11363" t="str">
            <v xml:space="preserve">TUBO CORRUGADO PEAD, PAREDE DUPLA, INTERNA LISA, JEI, DN/DI *800* MM, PARA SANEAMENTO                                                                                                                                                                                                                                                                                                                                                                                                                     </v>
          </cell>
          <cell r="C11363" t="str">
            <v xml:space="preserve">M     </v>
          </cell>
          <cell r="D11363" t="str">
            <v>824,86</v>
          </cell>
        </row>
        <row r="11364">
          <cell r="A11364">
            <v>41786</v>
          </cell>
          <cell r="B11364" t="str">
            <v xml:space="preserve">TUBO CORRUGADO PEAD, PAREDE DUPLA, INTERNA LISA, JEI, DN/DI 1200 MM, PARA SANEAMENTO                                                                                                                                                                                                                                                                                                                                                                                                                      </v>
          </cell>
          <cell r="C11364" t="str">
            <v xml:space="preserve">M     </v>
          </cell>
          <cell r="D11364" t="str">
            <v>1.720,75</v>
          </cell>
        </row>
        <row r="11365">
          <cell r="A11365">
            <v>41779</v>
          </cell>
          <cell r="B11365" t="str">
            <v xml:space="preserve">TUBO CORRUGADO PEAD, PAREDE DUPLA, INTERNA LISA, JEI, DN/DI 250 MM, PARA SANEAMENTO                                                                                                                                                                                                                                                                                                                                                                                                                       </v>
          </cell>
          <cell r="C11365" t="str">
            <v xml:space="preserve">M     </v>
          </cell>
          <cell r="D11365" t="str">
            <v>119,88</v>
          </cell>
        </row>
        <row r="11366">
          <cell r="A11366">
            <v>41780</v>
          </cell>
          <cell r="B11366" t="str">
            <v xml:space="preserve">TUBO CORRUGADO PEAD, PAREDE DUPLA, INTERNA LISA, JEI, DN/DI 300 MM, PARA SANEAMENTO                                                                                                                                                                                                                                                                                                                                                                                                                       </v>
          </cell>
          <cell r="C11366" t="str">
            <v xml:space="preserve">M     </v>
          </cell>
          <cell r="D11366" t="str">
            <v>141,79</v>
          </cell>
        </row>
        <row r="11367">
          <cell r="A11367">
            <v>41782</v>
          </cell>
          <cell r="B11367" t="str">
            <v xml:space="preserve">TUBO CORRUGADO PEAD, PAREDE DUPLA, INTERNA LISA, JEI, DN/DI 600 MM, PARA SANEAMENTO                                                                                                                                                                                                                                                                                                                                                                                                                       </v>
          </cell>
          <cell r="C11367" t="str">
            <v xml:space="preserve">M     </v>
          </cell>
          <cell r="D11367" t="str">
            <v>584,51</v>
          </cell>
        </row>
        <row r="11368">
          <cell r="A11368">
            <v>38130</v>
          </cell>
          <cell r="B11368" t="str">
            <v xml:space="preserve">TUBO CPVC SOLDAVEL, 35 MM, AGUA QUENTE PREDIAL (NBR 15884)                                                                                                                                                                                                                                                                                                                                                                                                                                                </v>
          </cell>
          <cell r="C11368" t="str">
            <v xml:space="preserve">M     </v>
          </cell>
          <cell r="D11368" t="str">
            <v>17,26</v>
          </cell>
        </row>
        <row r="11369">
          <cell r="A11369">
            <v>21123</v>
          </cell>
          <cell r="B11369" t="str">
            <v xml:space="preserve">TUBO CPVC, SOLDAVEL, 15 MM, AGUA QUENTE PREDIAL (NBR 15884)                                                                                                                                                                                                                                                                                                                                                                                                                                               </v>
          </cell>
          <cell r="C11369" t="str">
            <v xml:space="preserve">M     </v>
          </cell>
          <cell r="D11369" t="str">
            <v>4,90</v>
          </cell>
        </row>
        <row r="11370">
          <cell r="A11370">
            <v>21124</v>
          </cell>
          <cell r="B11370" t="str">
            <v xml:space="preserve">TUBO CPVC, SOLDAVEL, 22 MM, AGUA QUENTE PREDIAL (NBR 15884)                                                                                                                                                                                                                                                                                                                                                                                                                                               </v>
          </cell>
          <cell r="C11370" t="str">
            <v xml:space="preserve">M     </v>
          </cell>
          <cell r="D11370" t="str">
            <v>8,69</v>
          </cell>
        </row>
        <row r="11371">
          <cell r="A11371">
            <v>21125</v>
          </cell>
          <cell r="B11371" t="str">
            <v xml:space="preserve">TUBO CPVC, SOLDAVEL, 28 MM, AGUA QUENTE PREDIAL (NBR 15884)                                                                                                                                                                                                                                                                                                                                                                                                                                               </v>
          </cell>
          <cell r="C11371" t="str">
            <v xml:space="preserve">M     </v>
          </cell>
          <cell r="D11371" t="str">
            <v>13,94</v>
          </cell>
        </row>
        <row r="11372">
          <cell r="A11372">
            <v>38028</v>
          </cell>
          <cell r="B11372" t="str">
            <v xml:space="preserve">TUBO CPVC, SOLDAVEL, 42 MM, AGUA QUENTE PREDIAL (NBR 15884)                                                                                                                                                                                                                                                                                                                                                                                                                                               </v>
          </cell>
          <cell r="C11372" t="str">
            <v xml:space="preserve">M     </v>
          </cell>
          <cell r="D11372" t="str">
            <v>23,66</v>
          </cell>
        </row>
        <row r="11373">
          <cell r="A11373">
            <v>38029</v>
          </cell>
          <cell r="B11373" t="str">
            <v xml:space="preserve">TUBO CPVC, SOLDAVEL, 54 MM, AGUA QUENTE PREDIAL (NBR 15884)                                                                                                                                                                                                                                                                                                                                                                                                                                               </v>
          </cell>
          <cell r="C11373" t="str">
            <v xml:space="preserve">M     </v>
          </cell>
          <cell r="D11373" t="str">
            <v>36,07</v>
          </cell>
        </row>
        <row r="11374">
          <cell r="A11374">
            <v>38030</v>
          </cell>
          <cell r="B11374" t="str">
            <v xml:space="preserve">TUBO CPVC, SOLDAVEL, 73 MM, AGUA QUENTE PREDIAL (NBR 15884)                                                                                                                                                                                                                                                                                                                                                                                                                                               </v>
          </cell>
          <cell r="C11374" t="str">
            <v xml:space="preserve">M     </v>
          </cell>
          <cell r="D11374" t="str">
            <v>55,40</v>
          </cell>
        </row>
        <row r="11375">
          <cell r="A11375">
            <v>38031</v>
          </cell>
          <cell r="B11375" t="str">
            <v xml:space="preserve">TUBO CPVC, SOLDAVEL, 89 MM, AGUA QUENTE PREDIAL (NBR 15884)                                                                                                                                                                                                                                                                                                                                                                                                                                               </v>
          </cell>
          <cell r="C11375" t="str">
            <v xml:space="preserve">M     </v>
          </cell>
          <cell r="D11375" t="str">
            <v>87,79</v>
          </cell>
        </row>
        <row r="11376">
          <cell r="A11376">
            <v>39735</v>
          </cell>
          <cell r="B11376" t="str">
            <v xml:space="preserve">TUBO DE BORRACHA ELASTOMERICA FLEXIVEL, PRETA, PARA ISOLAMENTO TERMICO DE TUBULACAO, DN 1 1/8" (28 MM), E= 32 MM, COEFICIENTE DE CONDUTIVIDADE TERMICA 0,036W/mK, VAPOR DE AGUA MAIOR OU IGUAL A 10.000                                                                                                                                                                                                                                                                                                   </v>
          </cell>
          <cell r="C11376" t="str">
            <v xml:space="preserve">M     </v>
          </cell>
          <cell r="D11376" t="str">
            <v>100,81</v>
          </cell>
        </row>
        <row r="11377">
          <cell r="A11377">
            <v>39734</v>
          </cell>
          <cell r="B11377" t="str">
            <v xml:space="preserve">TUBO DE BORRACHA ELASTOMERICA FLEXIVEL, PRETA, PARA ISOLAMENTO TERMICO DE TUBULACAO, DN 1 3/8" (35 MM), E= 32 MM, COEFICIENTE DE CONDUTIVIDADE TERMICA 0,036W/mK, VAPOR DE AGUA MAIOR OU IGUAL A 10.000                                                                                                                                                                                                                                                                                                   </v>
          </cell>
          <cell r="C11377" t="str">
            <v xml:space="preserve">M     </v>
          </cell>
          <cell r="D11377" t="str">
            <v>119,57</v>
          </cell>
        </row>
        <row r="11378">
          <cell r="A11378">
            <v>39736</v>
          </cell>
          <cell r="B11378" t="str">
            <v xml:space="preserve">TUBO DE BORRACHA ELASTOMERICA FLEXIVEL, PRETA, PARA ISOLAMENTO TERMICO DE TUBULACAO, DN 1 5/8" (42 MM), E= 32 MM, COEFICIENTE DE CONDUTIVIDADE TERMICA 0,036W/mK, VAPOR DE AGUA MAIOR OU IGUAL A 10.000                                                                                                                                                                                                                                                                                                   </v>
          </cell>
          <cell r="C11378" t="str">
            <v xml:space="preserve">M     </v>
          </cell>
          <cell r="D11378" t="str">
            <v>136,46</v>
          </cell>
        </row>
        <row r="11379">
          <cell r="A11379">
            <v>39737</v>
          </cell>
          <cell r="B11379" t="str">
            <v xml:space="preserve">TUBO DE BORRACHA ELASTOMERICA FLEXIVEL, PRETA, PARA ISOLAMENTO TERMICO DE TUBULACAO, DN 1/2" (12 MM), E= 19 MM, COEFICIENTE DE CONDUTIVIDADE TERMICA 0,036W/mK, VAPOR DE AGUA MAIOR OU IGUAL A 10.000                                                                                                                                                                                                                                                                                                     </v>
          </cell>
          <cell r="C11379" t="str">
            <v xml:space="preserve">M     </v>
          </cell>
          <cell r="D11379" t="str">
            <v>18,35</v>
          </cell>
        </row>
        <row r="11380">
          <cell r="A11380">
            <v>39738</v>
          </cell>
          <cell r="B11380" t="str">
            <v xml:space="preserve">TUBO DE BORRACHA ELASTOMERICA FLEXIVEL, PRETA, PARA ISOLAMENTO TERMICO DE TUBULACAO, DN 1/4" (6 MM), E= 9 MM, COEFICIENTE DE CONDUTIVIDADE TERMICA 0,036W/mK, VAPOR DE AGUA MAIOR OU IGUAL A 10.000                                                                                                                                                                                                                                                                                                       </v>
          </cell>
          <cell r="C11380" t="str">
            <v xml:space="preserve">M     </v>
          </cell>
          <cell r="D11380" t="str">
            <v>6,64</v>
          </cell>
        </row>
        <row r="11381">
          <cell r="A11381">
            <v>39739</v>
          </cell>
          <cell r="B11381" t="str">
            <v xml:space="preserve">TUBO DE BORRACHA ELASTOMERICA FLEXIVEL, PRETA, PARA ISOLAMENTO TERMICO DE TUBULACAO, DN 1" (25 MM), E= 32 MM, COEFICIENTE DE CONDUTIVIDADE TERMICA 0,036W/mK, VAPOR DE AGUA MAIOR OU IGUAL A 10.000                                                                                                                                                                                                                                                                                                       </v>
          </cell>
          <cell r="C11381" t="str">
            <v xml:space="preserve">M     </v>
          </cell>
          <cell r="D11381" t="str">
            <v>94,37</v>
          </cell>
        </row>
        <row r="11382">
          <cell r="A11382">
            <v>39733</v>
          </cell>
          <cell r="B11382" t="str">
            <v xml:space="preserve">TUBO DE BORRACHA ELASTOMERICA FLEXIVEL, PRETA, PARA ISOLAMENTO TERMICO DE TUBULACAO, DN 2 1/8" (54 MM), E= 32 MM, COEFICIENTE DE CONDUTIVIDADE TERMICA 0,036W/mK, VAPOR DE AGUA MAIOR OU IGUAL A 10.000                                                                                                                                                                                                                                                                                                   </v>
          </cell>
          <cell r="C11382" t="str">
            <v xml:space="preserve">M     </v>
          </cell>
          <cell r="D11382" t="str">
            <v>163,31</v>
          </cell>
        </row>
        <row r="11383">
          <cell r="A11383">
            <v>39854</v>
          </cell>
          <cell r="B11383" t="str">
            <v xml:space="preserve">TUBO DE BORRACHA ELASTOMERICA FLEXIVEL, PRETA, PARA ISOLAMENTO TERMICO DE TUBULACAO, DN 2 5/8" (*64* MM), E= *32* MM, COEFICIENTE DE CONDUTIVIDADE TERMICA 0,036W/MK, VAPOR DE AGUA MAIOR OU IGUAL A 10.000                                                                                                                                                                                                                                                                                               </v>
          </cell>
          <cell r="C11383" t="str">
            <v xml:space="preserve">M     </v>
          </cell>
          <cell r="D11383" t="str">
            <v>165,62</v>
          </cell>
        </row>
        <row r="11384">
          <cell r="A11384">
            <v>39740</v>
          </cell>
          <cell r="B11384" t="str">
            <v xml:space="preserve">TUBO DE BORRACHA ELASTOMERICA FLEXIVEL, PRETA, PARA ISOLAMENTO TERMICO DE TUBULACAO, DN 3/4" (18 MM), E= 32 MM, COEFICIENTE DE CONDUTIVIDADE TERMICA 0,036W/mK, VAPOR DE AGUA MAIOR OU IGUAL A 10.000                                                                                                                                                                                                                                                                                                     </v>
          </cell>
          <cell r="C11384" t="str">
            <v xml:space="preserve">M     </v>
          </cell>
          <cell r="D11384" t="str">
            <v>90,62</v>
          </cell>
        </row>
        <row r="11385">
          <cell r="A11385">
            <v>39741</v>
          </cell>
          <cell r="B11385" t="str">
            <v xml:space="preserve">TUBO DE BORRACHA ELASTOMERICA FLEXIVEL, PRETA, PARA ISOLAMENTO TERMICO DE TUBULACAO, DN 3/8" (10 MM), E= 19 MM, COEFICIENTE DE CONDUTIVIDADE TERMICA 0,036W/mK, VAPOR DE AGUA MAIOR OU IGUAL A 10.000                                                                                                                                                                                                                                                                                                     </v>
          </cell>
          <cell r="C11385" t="str">
            <v xml:space="preserve">M     </v>
          </cell>
          <cell r="D11385" t="str">
            <v>16,70</v>
          </cell>
        </row>
        <row r="11386">
          <cell r="A11386">
            <v>39853</v>
          </cell>
          <cell r="B11386" t="str">
            <v xml:space="preserve">TUBO DE BORRACHA ELASTOMERICA FLEXIVEL, PRETA, PARA ISOLAMENTO TERMICO DE TUBULACAO, DN 5/8" (15 MM), E= 19 MM, COEFICIENTE DE CONDUTIVIDADE TERMICA 0,036W/MK, VAPOR DE AGUA MAIOR OU IGUAL A 10.000                                                                                                                                                                                                                                                                                                     </v>
          </cell>
          <cell r="C11386" t="str">
            <v xml:space="preserve">M     </v>
          </cell>
          <cell r="D11386" t="str">
            <v>21,93</v>
          </cell>
        </row>
        <row r="11387">
          <cell r="A11387">
            <v>39742</v>
          </cell>
          <cell r="B11387" t="str">
            <v xml:space="preserve">TUBO DE BORRACHA ELASTOMERICA FLEXIVEL, PRETA, PARA ISOLAMENTO TERMICO DE TUBULACAO, DN 7/8" (22 MM), E= 32 MM, COEFICIENTE DE CONDUTIVIDADE TERMICA 0,036W/mK, VAPOR DE AGUA MAIOR OU IGUAL A 10.000                                                                                                                                                                                                                                                                                                     </v>
          </cell>
          <cell r="C11387" t="str">
            <v xml:space="preserve">M     </v>
          </cell>
          <cell r="D11387" t="str">
            <v>72,84</v>
          </cell>
        </row>
        <row r="11388">
          <cell r="A11388">
            <v>39749</v>
          </cell>
          <cell r="B11388" t="str">
            <v xml:space="preserve">TUBO DE COBRE CLASSE "A", DN = 1 " (28 MM), PARA INSTALACOES DE MEDIA PRESSAO PARA GASES COMBUSTIVEIS E MEDICINAIS                                                                                                                                                                                                                                                                                                                                                                                        </v>
          </cell>
          <cell r="C11388" t="str">
            <v xml:space="preserve">M     </v>
          </cell>
          <cell r="D11388" t="str">
            <v>62,65</v>
          </cell>
        </row>
        <row r="11389">
          <cell r="A11389">
            <v>39751</v>
          </cell>
          <cell r="B11389" t="str">
            <v xml:space="preserve">TUBO DE COBRE CLASSE "A", DN = 1 1/2 " (42 MM), PARA INSTALACOES DE MEDIA PRESSAO PARA GASES COMBUSTIVEIS E MEDICINAIS                                                                                                                                                                                                                                                                                                                                                                                    </v>
          </cell>
          <cell r="C11389" t="str">
            <v xml:space="preserve">M     </v>
          </cell>
          <cell r="D11389" t="str">
            <v>113,85</v>
          </cell>
        </row>
        <row r="11390">
          <cell r="A11390">
            <v>39750</v>
          </cell>
          <cell r="B11390" t="str">
            <v xml:space="preserve">TUBO DE COBRE CLASSE "A", DN = 1 1/4 " (35 MM), PARA INSTALACOES DE MEDIA PRESSAO PARA GASES COMBUSTIVEIS E MEDICINAIS                                                                                                                                                                                                                                                                                                                                                                                    </v>
          </cell>
          <cell r="C11390" t="str">
            <v xml:space="preserve">M     </v>
          </cell>
          <cell r="D11390" t="str">
            <v>94,63</v>
          </cell>
        </row>
        <row r="11391">
          <cell r="A11391">
            <v>39747</v>
          </cell>
          <cell r="B11391" t="str">
            <v xml:space="preserve">TUBO DE COBRE CLASSE "A", DN = 1/2 " (15 MM), PARA INSTALACOES DE MEDIA PRESSAO PARA GASES COMBUSTIVEIS E MEDICINAIS                                                                                                                                                                                                                                                                                                                                                                                      </v>
          </cell>
          <cell r="C11391" t="str">
            <v xml:space="preserve">M     </v>
          </cell>
          <cell r="D11391" t="str">
            <v>30,44</v>
          </cell>
        </row>
        <row r="11392">
          <cell r="A11392">
            <v>39753</v>
          </cell>
          <cell r="B11392" t="str">
            <v xml:space="preserve">TUBO DE COBRE CLASSE "A", DN = 2 1/2 " (66 MM), PARA INSTALACOES DE MEDIA PRESSAO PARA GASES COMBUSTIVEIS E MEDICINAIS                                                                                                                                                                                                                                                                                                                                                                                    </v>
          </cell>
          <cell r="C11392" t="str">
            <v xml:space="preserve">M     </v>
          </cell>
          <cell r="D11392" t="str">
            <v>209,57</v>
          </cell>
        </row>
        <row r="11393">
          <cell r="A11393">
            <v>39754</v>
          </cell>
          <cell r="B11393" t="str">
            <v xml:space="preserve">TUBO DE COBRE CLASSE "A", DN = 3 " (79 MM), PARA INSTALACOES DE MEDIA PRESSAO PARA GASES COMBUSTIVEIS E MEDICINAIS                                                                                                                                                                                                                                                                                                                                                                                        </v>
          </cell>
          <cell r="C11393" t="str">
            <v xml:space="preserve">M     </v>
          </cell>
          <cell r="D11393" t="str">
            <v>308,75</v>
          </cell>
        </row>
        <row r="11394">
          <cell r="A11394">
            <v>39748</v>
          </cell>
          <cell r="B11394" t="str">
            <v xml:space="preserve">TUBO DE COBRE CLASSE "A", DN = 3/4 " (22 MM), PARA INSTALACOES DE MEDIA PRESSAO PARA GASES COMBUSTIVEIS E MEDICINAIS                                                                                                                                                                                                                                                                                                                                                                                      </v>
          </cell>
          <cell r="C11394" t="str">
            <v xml:space="preserve">M     </v>
          </cell>
          <cell r="D11394" t="str">
            <v>49,25</v>
          </cell>
        </row>
        <row r="11395">
          <cell r="A11395">
            <v>39755</v>
          </cell>
          <cell r="B11395" t="str">
            <v xml:space="preserve">TUBO DE COBRE CLASSE "A", DN = 4 " (104 MM), PARA INSTALACOES DE MEDIA PRESSAO PARA GASES COMBUSTIVEIS E MEDICINAIS                                                                                                                                                                                                                                                                                                                                                                                       </v>
          </cell>
          <cell r="C11395" t="str">
            <v xml:space="preserve">M     </v>
          </cell>
          <cell r="D11395" t="str">
            <v>468,14</v>
          </cell>
        </row>
        <row r="11396">
          <cell r="A11396">
            <v>12742</v>
          </cell>
          <cell r="B11396" t="str">
            <v xml:space="preserve">TUBO DE COBRE CLASSE "E", DN = 104 MM, PARA INSTALACAO HIDRAULICA PREDIAL                                                                                                                                                                                                                                                                                                                                                                                                                                 </v>
          </cell>
          <cell r="C11396" t="str">
            <v xml:space="preserve">M     </v>
          </cell>
          <cell r="D11396" t="str">
            <v>370,69</v>
          </cell>
        </row>
        <row r="11397">
          <cell r="A11397">
            <v>12713</v>
          </cell>
          <cell r="B11397" t="str">
            <v xml:space="preserve">TUBO DE COBRE CLASSE "E", DN = 15 MM, PARA INSTALACAO HIDRAULICA PREDIAL                                                                                                                                                                                                                                                                                                                                                                                                                                  </v>
          </cell>
          <cell r="C11397" t="str">
            <v xml:space="preserve">M     </v>
          </cell>
          <cell r="D11397" t="str">
            <v>19,66</v>
          </cell>
        </row>
        <row r="11398">
          <cell r="A11398">
            <v>12743</v>
          </cell>
          <cell r="B11398" t="str">
            <v xml:space="preserve">TUBO DE COBRE CLASSE "E", DN = 22 MM, PARA INSTALACAO HIDRAULICA PREDIAL                                                                                                                                                                                                                                                                                                                                                                                                                                  </v>
          </cell>
          <cell r="C11398" t="str">
            <v xml:space="preserve">M     </v>
          </cell>
          <cell r="D11398" t="str">
            <v>33,82</v>
          </cell>
        </row>
        <row r="11399">
          <cell r="A11399">
            <v>12744</v>
          </cell>
          <cell r="B11399" t="str">
            <v xml:space="preserve">TUBO DE COBRE CLASSE "E", DN = 28 MM, PARA INSTALACAO HIDRAULICA PREDIAL                                                                                                                                                                                                                                                                                                                                                                                                                                  </v>
          </cell>
          <cell r="C11399" t="str">
            <v xml:space="preserve">M     </v>
          </cell>
          <cell r="D11399" t="str">
            <v>42,92</v>
          </cell>
        </row>
        <row r="11400">
          <cell r="A11400">
            <v>12745</v>
          </cell>
          <cell r="B11400" t="str">
            <v xml:space="preserve">TUBO DE COBRE CLASSE "E", DN = 35 MM, PARA INSTALACAO HIDRAULICA PREDIAL                                                                                                                                                                                                                                                                                                                                                                                                                                  </v>
          </cell>
          <cell r="C11400" t="str">
            <v xml:space="preserve">M     </v>
          </cell>
          <cell r="D11400" t="str">
            <v>62,33</v>
          </cell>
        </row>
        <row r="11401">
          <cell r="A11401">
            <v>12746</v>
          </cell>
          <cell r="B11401" t="str">
            <v xml:space="preserve">TUBO DE COBRE CLASSE "E", DN = 42 MM, PARA INSTALACAO HIDRAULICA PREDIAL                                                                                                                                                                                                                                                                                                                                                                                                                                  </v>
          </cell>
          <cell r="C11401" t="str">
            <v xml:space="preserve">M     </v>
          </cell>
          <cell r="D11401" t="str">
            <v>84,17</v>
          </cell>
        </row>
        <row r="11402">
          <cell r="A11402">
            <v>12747</v>
          </cell>
          <cell r="B11402" t="str">
            <v xml:space="preserve">TUBO DE COBRE CLASSE "E", DN = 54 MM, PARA INSTALACAO HIDRAULICA PREDIAL                                                                                                                                                                                                                                                                                                                                                                                                                                  </v>
          </cell>
          <cell r="C11402" t="str">
            <v xml:space="preserve">M     </v>
          </cell>
          <cell r="D11402" t="str">
            <v>122,06</v>
          </cell>
        </row>
        <row r="11403">
          <cell r="A11403">
            <v>12748</v>
          </cell>
          <cell r="B11403" t="str">
            <v xml:space="preserve">TUBO DE COBRE CLASSE "E", DN = 66 MM, PARA INSTALACAO HIDRAULICA PREDIAL                                                                                                                                                                                                                                                                                                                                                                                                                                  </v>
          </cell>
          <cell r="C11403" t="str">
            <v xml:space="preserve">M     </v>
          </cell>
          <cell r="D11403" t="str">
            <v>171,97</v>
          </cell>
        </row>
        <row r="11404">
          <cell r="A11404">
            <v>12749</v>
          </cell>
          <cell r="B11404" t="str">
            <v xml:space="preserve">TUBO DE COBRE CLASSE "E", DN = 79 MM, PARA INSTALACAO HIDRAULICA PREDIAL                                                                                                                                                                                                                                                                                                                                                                                                                                  </v>
          </cell>
          <cell r="C11404" t="str">
            <v xml:space="preserve">M     </v>
          </cell>
          <cell r="D11404" t="str">
            <v>251,39</v>
          </cell>
        </row>
        <row r="11405">
          <cell r="A11405">
            <v>39726</v>
          </cell>
          <cell r="B11405" t="str">
            <v xml:space="preserve">TUBO DE COBRE CLASSE "I", DN = 1 " (28 MM), PARA INSTALACOES INDUSTRIAIS DE ALTA PRESSAO E VAPOR                                                                                                                                                                                                                                                                                                                                                                                                          </v>
          </cell>
          <cell r="C11405" t="str">
            <v xml:space="preserve">M     </v>
          </cell>
          <cell r="D11405" t="str">
            <v>82,57</v>
          </cell>
        </row>
        <row r="11406">
          <cell r="A11406">
            <v>39728</v>
          </cell>
          <cell r="B11406" t="str">
            <v xml:space="preserve">TUBO DE COBRE CLASSE "I", DN = 1 1/2 " (42 MM), PARA INSTALACOES INDUSTRIAIS DE ALTA PRESSAO E VAPOR                                                                                                                                                                                                                                                                                                                                                                                                      </v>
          </cell>
          <cell r="C11406" t="str">
            <v xml:space="preserve">M     </v>
          </cell>
          <cell r="D11406" t="str">
            <v>145,12</v>
          </cell>
        </row>
        <row r="11407">
          <cell r="A11407">
            <v>39727</v>
          </cell>
          <cell r="B11407" t="str">
            <v xml:space="preserve">TUBO DE COBRE CLASSE "I", DN = 1 1/4 " (35 MM), PARA INSTALACOES INDUSTRIAIS DE ALTA PRESSAO E VAPOR                                                                                                                                                                                                                                                                                                                                                                                                      </v>
          </cell>
          <cell r="C11407" t="str">
            <v xml:space="preserve">M     </v>
          </cell>
          <cell r="D11407" t="str">
            <v>119,42</v>
          </cell>
        </row>
        <row r="11408">
          <cell r="A11408">
            <v>39724</v>
          </cell>
          <cell r="B11408" t="str">
            <v xml:space="preserve">TUBO DE COBRE CLASSE "I", DN = 1/2 " (15 MM), PARA INSTALACOES INDUSTRIAIS DE ALTA PRESSAO E VAPOR                                                                                                                                                                                                                                                                                                                                                                                                        </v>
          </cell>
          <cell r="C11408" t="str">
            <v xml:space="preserve">M     </v>
          </cell>
          <cell r="D11408" t="str">
            <v>36,56</v>
          </cell>
        </row>
        <row r="11409">
          <cell r="A11409">
            <v>39729</v>
          </cell>
          <cell r="B11409" t="str">
            <v xml:space="preserve">TUBO DE COBRE CLASSE "I", DN = 2 " (54 MM), PARA INSTALACOES INDUSTRIAIS DE ALTA PRESSAO E VAPOR                                                                                                                                                                                                                                                                                                                                                                                                          </v>
          </cell>
          <cell r="C11409" t="str">
            <v xml:space="preserve">M     </v>
          </cell>
          <cell r="D11409" t="str">
            <v>200,96</v>
          </cell>
        </row>
        <row r="11410">
          <cell r="A11410">
            <v>39730</v>
          </cell>
          <cell r="B11410" t="str">
            <v xml:space="preserve">TUBO DE COBRE CLASSE "I", DN = 2 1/2 " (66 MM), PARA INSTALACOES INDUSTRIAIS DE ALTA PRESSAO E VAPOR                                                                                                                                                                                                                                                                                                                                                                                                      </v>
          </cell>
          <cell r="C11410" t="str">
            <v xml:space="preserve">M     </v>
          </cell>
          <cell r="D11410" t="str">
            <v>260,74</v>
          </cell>
        </row>
        <row r="11411">
          <cell r="A11411">
            <v>39731</v>
          </cell>
          <cell r="B11411" t="str">
            <v xml:space="preserve">TUBO DE COBRE CLASSE "I", DN = 3 " (79 MM), PARA INSTALACOES INDUSTRIAIS DE ALTA PRESSAO E VAPOR                                                                                                                                                                                                                                                                                                                                                                                                          </v>
          </cell>
          <cell r="C11411" t="str">
            <v xml:space="preserve">M     </v>
          </cell>
          <cell r="D11411" t="str">
            <v>386,18</v>
          </cell>
        </row>
        <row r="11412">
          <cell r="A11412">
            <v>39725</v>
          </cell>
          <cell r="B11412" t="str">
            <v xml:space="preserve">TUBO DE COBRE CLASSE "I", DN = 3/4 " (22 MM), PARA INSTALACOES INDUSTRIAIS DE ALTA PRESSAO E VAPOR                                                                                                                                                                                                                                                                                                                                                                                                        </v>
          </cell>
          <cell r="C11412" t="str">
            <v xml:space="preserve">M     </v>
          </cell>
          <cell r="D11412" t="str">
            <v>59,59</v>
          </cell>
        </row>
        <row r="11413">
          <cell r="A11413">
            <v>39732</v>
          </cell>
          <cell r="B11413" t="str">
            <v xml:space="preserve">TUBO DE COBRE CLASSE "I", DN = 4" (104 MM), PARA INSTALACOES INDUSTRIAIS DE ALTA PRESSAO E VAPOR                                                                                                                                                                                                                                                                                                                                                                                                          </v>
          </cell>
          <cell r="C11413" t="str">
            <v xml:space="preserve">M     </v>
          </cell>
          <cell r="D11413" t="str">
            <v>568,44</v>
          </cell>
        </row>
        <row r="11414">
          <cell r="A11414">
            <v>39660</v>
          </cell>
          <cell r="B11414" t="str">
            <v xml:space="preserve">TUBO DE COBRE FLEXIVEL, D = 1/2 ", E = 0,79 MM, PARA AR-CONDICIONADO/ INSTALACOES GAS RESIDENCIAIS E COMERCIAIS                                                                                                                                                                                                                                                                                                                                                                                           </v>
          </cell>
          <cell r="C11414" t="str">
            <v xml:space="preserve">M     </v>
          </cell>
          <cell r="D11414" t="str">
            <v>25,90</v>
          </cell>
        </row>
        <row r="11415">
          <cell r="A11415">
            <v>39662</v>
          </cell>
          <cell r="B11415" t="str">
            <v xml:space="preserve">TUBO DE COBRE FLEXIVEL, D = 1/4 ", E = 0,79 MM, PARA AR-CONDICIONADO/ INSTALACOES GAS RESIDENCIAIS E COMERCIAIS                                                                                                                                                                                                                                                                                                                                                                                           </v>
          </cell>
          <cell r="C11415" t="str">
            <v xml:space="preserve">M     </v>
          </cell>
          <cell r="D11415" t="str">
            <v>12,41</v>
          </cell>
        </row>
        <row r="11416">
          <cell r="A11416">
            <v>39661</v>
          </cell>
          <cell r="B11416" t="str">
            <v xml:space="preserve">TUBO DE COBRE FLEXIVEL, D = 3/16 ", E = 0,79 MM, PARA AR-CONDICIONADO/ INSTALACOES GAS RESIDENCIAIS E COMERCIAIS                                                                                                                                                                                                                                                                                                                                                                                          </v>
          </cell>
          <cell r="C11416" t="str">
            <v xml:space="preserve">M     </v>
          </cell>
          <cell r="D11416" t="str">
            <v>8,46</v>
          </cell>
        </row>
        <row r="11417">
          <cell r="A11417">
            <v>39666</v>
          </cell>
          <cell r="B11417" t="str">
            <v xml:space="preserve">TUBO DE COBRE FLEXIVEL, D = 3/4 ", E = 0,79 MM, PARA AR-CONDICIONADO/ INSTALACOES GAS RESIDENCIAIS E COMERCIAIS                                                                                                                                                                                                                                                                                                                                                                                           </v>
          </cell>
          <cell r="C11417" t="str">
            <v xml:space="preserve">M     </v>
          </cell>
          <cell r="D11417" t="str">
            <v>38,96</v>
          </cell>
        </row>
        <row r="11418">
          <cell r="A11418">
            <v>39664</v>
          </cell>
          <cell r="B11418" t="str">
            <v xml:space="preserve">TUBO DE COBRE FLEXIVEL, D = 3/8 ", E = 0,79 MM, PARA AR-CONDICIONADO/ INSTALACOES GAS RESIDENCIAIS E COMERCIAIS                                                                                                                                                                                                                                                                                                                                                                                           </v>
          </cell>
          <cell r="C11418" t="str">
            <v xml:space="preserve">M     </v>
          </cell>
          <cell r="D11418" t="str">
            <v>19,09</v>
          </cell>
        </row>
        <row r="11419">
          <cell r="A11419">
            <v>39663</v>
          </cell>
          <cell r="B11419" t="str">
            <v xml:space="preserve">TUBO DE COBRE FLEXIVEL, D = 5/16 ", E = 0,79 MM, PARA AR-CONDICIONADO/ INSTALACOES GAS RESIDENCIAIS E COMERCIAIS                                                                                                                                                                                                                                                                                                                                                                                          </v>
          </cell>
          <cell r="C11419" t="str">
            <v xml:space="preserve">M     </v>
          </cell>
          <cell r="D11419" t="str">
            <v>15,26</v>
          </cell>
        </row>
        <row r="11420">
          <cell r="A11420">
            <v>39665</v>
          </cell>
          <cell r="B11420" t="str">
            <v xml:space="preserve">TUBO DE COBRE FLEXIVEL, D = 5/8 ", E = 0,79 MM, PARA AR-CONDICIONADO/ INSTALACOES GAS RESIDENCIAIS E COMERCIAIS                                                                                                                                                                                                                                                                                                                                                                                           </v>
          </cell>
          <cell r="C11420" t="str">
            <v xml:space="preserve">M     </v>
          </cell>
          <cell r="D11420" t="str">
            <v>32,22</v>
          </cell>
        </row>
        <row r="11421">
          <cell r="A11421">
            <v>39752</v>
          </cell>
          <cell r="B11421" t="str">
            <v xml:space="preserve">TUBO DE COBRE, CLASSE "A", DN = 2" (54 MM), PARA INSTALACOES DE MEDIA PRESSAO PARA GASES COMBUSTIVEIS E MEDICINAIS                                                                                                                                                                                                                                                                                                                                                                                        </v>
          </cell>
          <cell r="C11421" t="str">
            <v xml:space="preserve">M     </v>
          </cell>
          <cell r="D11421" t="str">
            <v>162,00</v>
          </cell>
        </row>
        <row r="11422">
          <cell r="A11422">
            <v>12583</v>
          </cell>
          <cell r="B11422" t="str">
            <v xml:space="preserve">TUBO DE CONCRETO SIMPLES POROSO, MACHO/FEMEA, DN 200 MM                                                                                                                                                                                                                                                                                                                                                                                                                                                   </v>
          </cell>
          <cell r="C11422" t="str">
            <v xml:space="preserve">M     </v>
          </cell>
          <cell r="D11422" t="str">
            <v>27,88</v>
          </cell>
        </row>
        <row r="11423">
          <cell r="A11423">
            <v>12584</v>
          </cell>
          <cell r="B11423" t="str">
            <v xml:space="preserve">TUBO DE CONCRETO SIMPLES POROSO, MACHO/FEMEA, DN 300 MM                                                                                                                                                                                                                                                                                                                                                                                                                                                   </v>
          </cell>
          <cell r="C11423" t="str">
            <v xml:space="preserve">M     </v>
          </cell>
          <cell r="D11423" t="str">
            <v>26,83</v>
          </cell>
        </row>
        <row r="11424">
          <cell r="A11424">
            <v>13159</v>
          </cell>
          <cell r="B11424" t="str">
            <v xml:space="preserve">TUBO DE CONCRETO SIMPLES, CLASSE ES, PB JE, DN 400 MM, PARA ESGOTO SANITARIO (NBR 8890)                                                                                                                                                                                                                                                                                                                                                                                                                   </v>
          </cell>
          <cell r="C11424" t="str">
            <v xml:space="preserve">M     </v>
          </cell>
          <cell r="D11424" t="str">
            <v>81,27</v>
          </cell>
        </row>
        <row r="11425">
          <cell r="A11425">
            <v>13168</v>
          </cell>
          <cell r="B11425" t="str">
            <v xml:space="preserve">TUBO DE CONCRETO SIMPLES, CLASSE ES, PB JE, DN 500 MM, PARA ESGOTO SANITARIO (NBR 8890)                                                                                                                                                                                                                                                                                                                                                                                                                   </v>
          </cell>
          <cell r="C11425" t="str">
            <v xml:space="preserve">M     </v>
          </cell>
          <cell r="D11425" t="str">
            <v>122,20</v>
          </cell>
        </row>
        <row r="11426">
          <cell r="A11426">
            <v>13173</v>
          </cell>
          <cell r="B11426" t="str">
            <v xml:space="preserve">TUBO DE CONCRETO SIMPLES, CLASSE ES, PB JE, DN 600 MM, PARA ESGOTO SANITARIO (NBR 8890)                                                                                                                                                                                                                                                                                                                                                                                                                   </v>
          </cell>
          <cell r="C11426" t="str">
            <v xml:space="preserve">M     </v>
          </cell>
          <cell r="D11426" t="str">
            <v>150,67</v>
          </cell>
        </row>
        <row r="11427">
          <cell r="A11427">
            <v>37449</v>
          </cell>
          <cell r="B11427" t="str">
            <v xml:space="preserve">TUBO DE CONCRETO SIMPLES, CLASSE- PS1, MACHO/FEMEA, DN 200 MM, PARA AGUAS PLUVIAIS (NBR 8890)                                                                                                                                                                                                                                                                                                                                                                                                             </v>
          </cell>
          <cell r="C11427" t="str">
            <v xml:space="preserve">M     </v>
          </cell>
          <cell r="D11427" t="str">
            <v>24,91</v>
          </cell>
        </row>
        <row r="11428">
          <cell r="A11428">
            <v>37450</v>
          </cell>
          <cell r="B11428" t="str">
            <v xml:space="preserve">TUBO DE CONCRETO SIMPLES, CLASSE- PS1, MACHO/FEMEA, DN 300 MM, PARA AGUAS PLUVIAIS (NBR 8890)                                                                                                                                                                                                                                                                                                                                                                                                             </v>
          </cell>
          <cell r="C11428" t="str">
            <v xml:space="preserve">M     </v>
          </cell>
          <cell r="D11428" t="str">
            <v>30,37</v>
          </cell>
        </row>
        <row r="11429">
          <cell r="A11429">
            <v>37451</v>
          </cell>
          <cell r="B11429" t="str">
            <v xml:space="preserve">TUBO DE CONCRETO SIMPLES, CLASSE- PS1, MACHO/FEMEA, DN 400 MM, PARA AGUAS PLUVIAIS (NBR 8890)                                                                                                                                                                                                                                                                                                                                                                                                             </v>
          </cell>
          <cell r="C11429" t="str">
            <v xml:space="preserve">M     </v>
          </cell>
          <cell r="D11429" t="str">
            <v>46,50</v>
          </cell>
        </row>
        <row r="11430">
          <cell r="A11430">
            <v>37452</v>
          </cell>
          <cell r="B11430" t="str">
            <v xml:space="preserve">TUBO DE CONCRETO SIMPLES, CLASSE- PS1, MACHO/FEMEA, DN 500 MM, PARA AGUAS PLUVIAIS (NBR 8890)                                                                                                                                                                                                                                                                                                                                                                                                             </v>
          </cell>
          <cell r="C11430" t="str">
            <v xml:space="preserve">M     </v>
          </cell>
          <cell r="D11430" t="str">
            <v>61,69</v>
          </cell>
        </row>
        <row r="11431">
          <cell r="A11431">
            <v>37453</v>
          </cell>
          <cell r="B11431" t="str">
            <v xml:space="preserve">TUBO DE CONCRETO SIMPLES, CLASSE- PS1, MACHO/FEMEA, DN 600 MM, PARA AGUAS PLUVIAIS (NBR 8890)                                                                                                                                                                                                                                                                                                                                                                                                             </v>
          </cell>
          <cell r="C11431" t="str">
            <v xml:space="preserve">M     </v>
          </cell>
          <cell r="D11431" t="str">
            <v>77,41</v>
          </cell>
        </row>
        <row r="11432">
          <cell r="A11432">
            <v>7778</v>
          </cell>
          <cell r="B11432" t="str">
            <v xml:space="preserve">TUBO DE CONCRETO SIMPLES, CLASSE- PS1, PB, DN 200 MM, PARA AGUAS PLUVIAIS (NBR 8890)                                                                                                                                                                                                                                                                                                                                                                                                                      </v>
          </cell>
          <cell r="C11432" t="str">
            <v xml:space="preserve">M     </v>
          </cell>
          <cell r="D11432" t="str">
            <v>29,06</v>
          </cell>
        </row>
        <row r="11433">
          <cell r="A11433">
            <v>7796</v>
          </cell>
          <cell r="B11433" t="str">
            <v xml:space="preserve">TUBO DE CONCRETO SIMPLES, CLASSE- PS1, PB, DN 300 MM, PARA AGUAS PLUVIAIS (NBR 8890)                                                                                                                                                                                                                                                                                                                                                                                                                      </v>
          </cell>
          <cell r="C11433" t="str">
            <v xml:space="preserve">M     </v>
          </cell>
          <cell r="D11433" t="str">
            <v>35,00</v>
          </cell>
        </row>
        <row r="11434">
          <cell r="A11434">
            <v>7781</v>
          </cell>
          <cell r="B11434" t="str">
            <v xml:space="preserve">TUBO DE CONCRETO SIMPLES, CLASSE- PS1, PB, DN 400 MM, PARA AGUAS PLUVIAIS (NBR 8890)                                                                                                                                                                                                                                                                                                                                                                                                                      </v>
          </cell>
          <cell r="C11434" t="str">
            <v xml:space="preserve">M     </v>
          </cell>
          <cell r="D11434" t="str">
            <v>46,27</v>
          </cell>
        </row>
        <row r="11435">
          <cell r="A11435">
            <v>7795</v>
          </cell>
          <cell r="B11435" t="str">
            <v xml:space="preserve">TUBO DE CONCRETO SIMPLES, CLASSE- PS1, PB, DN 500 MM, PARA AGUAS PLUVIAIS (NBR 8890)                                                                                                                                                                                                                                                                                                                                                                                                                      </v>
          </cell>
          <cell r="C11435" t="str">
            <v xml:space="preserve">M     </v>
          </cell>
          <cell r="D11435" t="str">
            <v>67,03</v>
          </cell>
        </row>
        <row r="11436">
          <cell r="A11436">
            <v>7791</v>
          </cell>
          <cell r="B11436" t="str">
            <v xml:space="preserve">TUBO DE CONCRETO SIMPLES, CLASSE- PS1, PB, DN 600 MM, PARA AGUAS PLUVIAIS (NBR 8890)                                                                                                                                                                                                                                                                                                                                                                                                                      </v>
          </cell>
          <cell r="C11436" t="str">
            <v xml:space="preserve">M     </v>
          </cell>
          <cell r="D11436" t="str">
            <v>85,42</v>
          </cell>
        </row>
        <row r="11437">
          <cell r="A11437">
            <v>7783</v>
          </cell>
          <cell r="B11437" t="str">
            <v xml:space="preserve">TUBO DE CONCRETO SIMPLES, CLASSE- PS2, PB, DN 200 MM, PARA AGUAS PLUVIAIS (NBR 8890)                                                                                                                                                                                                                                                                                                                                                                                                                      </v>
          </cell>
          <cell r="C11437" t="str">
            <v xml:space="preserve">M     </v>
          </cell>
          <cell r="D11437" t="str">
            <v>32,62</v>
          </cell>
        </row>
        <row r="11438">
          <cell r="A11438">
            <v>7790</v>
          </cell>
          <cell r="B11438" t="str">
            <v xml:space="preserve">TUBO DE CONCRETO SIMPLES, CLASSE- PS2, PB, DN 300 MM, PARA AGUAS PLUVIAIS (NBR 8890)                                                                                                                                                                                                                                                                                                                                                                                                                      </v>
          </cell>
          <cell r="C11438" t="str">
            <v xml:space="preserve">M     </v>
          </cell>
          <cell r="D11438" t="str">
            <v>37,96</v>
          </cell>
        </row>
        <row r="11439">
          <cell r="A11439">
            <v>7785</v>
          </cell>
          <cell r="B11439" t="str">
            <v xml:space="preserve">TUBO DE CONCRETO SIMPLES, CLASSE- PS2, PB, DN 400 MM, PARA AGUAS PLUVIAIS (NBR 8890)                                                                                                                                                                                                                                                                                                                                                                                                                      </v>
          </cell>
          <cell r="C11439" t="str">
            <v xml:space="preserve">M     </v>
          </cell>
          <cell r="D11439" t="str">
            <v>49,83</v>
          </cell>
        </row>
        <row r="11440">
          <cell r="A11440">
            <v>7792</v>
          </cell>
          <cell r="B11440" t="str">
            <v xml:space="preserve">TUBO DE CONCRETO SIMPLES, CLASSE- PS2, PB, DN 500 MM, PARA AGUAS PLUVIAIS (NBR 8890)                                                                                                                                                                                                                                                                                                                                                                                                                      </v>
          </cell>
          <cell r="C11440" t="str">
            <v xml:space="preserve">M     </v>
          </cell>
          <cell r="D11440" t="str">
            <v>72,37</v>
          </cell>
        </row>
        <row r="11441">
          <cell r="A11441">
            <v>7793</v>
          </cell>
          <cell r="B11441" t="str">
            <v xml:space="preserve">TUBO DE CONCRETO SIMPLES, CLASSE- PS2, PB, DN 600 MM, PARA AGUAS PLUVIAIS (NBR 8890)                                                                                                                                                                                                                                                                                                                                                                                                                      </v>
          </cell>
          <cell r="C11441" t="str">
            <v xml:space="preserve">M     </v>
          </cell>
          <cell r="D11441" t="str">
            <v>93,40</v>
          </cell>
        </row>
        <row r="11442">
          <cell r="A11442">
            <v>12613</v>
          </cell>
          <cell r="B11442" t="str">
            <v xml:space="preserve">TUBO DE DESCARGA PVC, PARA LIGACAO CAIXA DE DESCARGA - EMBUTIR, 40 MM X 150 CM                                                                                                                                                                                                                                                                                                                                                                                                                            </v>
          </cell>
          <cell r="C11442" t="str">
            <v xml:space="preserve">UN    </v>
          </cell>
          <cell r="D11442" t="str">
            <v>18,56</v>
          </cell>
        </row>
        <row r="11443">
          <cell r="A11443">
            <v>1031</v>
          </cell>
          <cell r="B11443" t="str">
            <v xml:space="preserve">TUBO DE DESCIDA EXTERNO DE PVC PARA CAIXA DE DESCARGA EXTERNA ALTA - 40 MM X 1,60 M                                                                                                                                                                                                                                                                                                                                                                                                                       </v>
          </cell>
          <cell r="C11443" t="str">
            <v xml:space="preserve">UN    </v>
          </cell>
          <cell r="D11443" t="str">
            <v>10,14</v>
          </cell>
        </row>
        <row r="11444">
          <cell r="A11444">
            <v>39707</v>
          </cell>
          <cell r="B11444" t="str">
            <v xml:space="preserve">TUBO DE ESPUMA DE POLIETILENO EXPANDIDO FLEXIVEL PARA ISOLAMENTO TERMICO DE TUBULACAO DE AR CONDICIONADO, AGUA QUENTE,  DN 1 1/2", E= 10 MM                                                                                                                                                                                                                                                                                                                                                               </v>
          </cell>
          <cell r="C11444" t="str">
            <v xml:space="preserve">M     </v>
          </cell>
          <cell r="D11444" t="str">
            <v>4,03</v>
          </cell>
        </row>
        <row r="11445">
          <cell r="A11445">
            <v>39708</v>
          </cell>
          <cell r="B11445" t="str">
            <v xml:space="preserve">TUBO DE ESPUMA DE POLIETILENO EXPANDIDO FLEXIVEL PARA ISOLAMENTO TERMICO DE TUBULACAO DE AR CONDICIONADO, AGUA QUENTE,  DN 1 1/4", E= 10 MM                                                                                                                                                                                                                                                                                                                                                               </v>
          </cell>
          <cell r="C11445" t="str">
            <v xml:space="preserve">M     </v>
          </cell>
          <cell r="D11445" t="str">
            <v>3,90</v>
          </cell>
        </row>
        <row r="11446">
          <cell r="A11446">
            <v>39710</v>
          </cell>
          <cell r="B11446" t="str">
            <v xml:space="preserve">TUBO DE ESPUMA DE POLIETILENO EXPANDIDO FLEXIVEL PARA ISOLAMENTO TERMICO DE TUBULACAO DE AR CONDICIONADO, AGUA QUENTE,  DN 1 1/8", E= 10 MM                                                                                                                                                                                                                                                                                                                                                               </v>
          </cell>
          <cell r="C11446" t="str">
            <v xml:space="preserve">M     </v>
          </cell>
          <cell r="D11446" t="str">
            <v>2,74</v>
          </cell>
        </row>
        <row r="11447">
          <cell r="A11447">
            <v>39709</v>
          </cell>
          <cell r="B11447" t="str">
            <v xml:space="preserve">TUBO DE ESPUMA DE POLIETILENO EXPANDIDO FLEXIVEL PARA ISOLAMENTO TERMICO DE TUBULACAO DE AR CONDICIONADO, AGUA QUENTE,  DN 1 3/8", E= 10 MM                                                                                                                                                                                                                                                                                                                                                               </v>
          </cell>
          <cell r="C11447" t="str">
            <v xml:space="preserve">M     </v>
          </cell>
          <cell r="D11447" t="str">
            <v>3,81</v>
          </cell>
        </row>
        <row r="11448">
          <cell r="A11448">
            <v>39711</v>
          </cell>
          <cell r="B11448" t="str">
            <v xml:space="preserve">TUBO DE ESPUMA DE POLIETILENO EXPANDIDO FLEXIVEL PARA ISOLAMENTO TERMICO DE TUBULACAO DE AR CONDICIONADO, AGUA QUENTE,  DN 1 5/8", E= 10 MM                                                                                                                                                                                                                                                                                                                                                               </v>
          </cell>
          <cell r="C11448" t="str">
            <v xml:space="preserve">M     </v>
          </cell>
          <cell r="D11448" t="str">
            <v>4,28</v>
          </cell>
        </row>
        <row r="11449">
          <cell r="A11449">
            <v>39712</v>
          </cell>
          <cell r="B11449" t="str">
            <v xml:space="preserve">TUBO DE ESPUMA DE POLIETILENO EXPANDIDO FLEXIVEL PARA ISOLAMENTO TERMICO DE TUBULACAO DE AR CONDICIONADO, AGUA QUENTE,  DN 1/2", E= 10 MM                                                                                                                                                                                                                                                                                                                                                                 </v>
          </cell>
          <cell r="C11449" t="str">
            <v xml:space="preserve">M     </v>
          </cell>
          <cell r="D11449" t="str">
            <v>1,50</v>
          </cell>
        </row>
        <row r="11450">
          <cell r="A11450">
            <v>39713</v>
          </cell>
          <cell r="B11450" t="str">
            <v xml:space="preserve">TUBO DE ESPUMA DE POLIETILENO EXPANDIDO FLEXIVEL PARA ISOLAMENTO TERMICO DE TUBULACAO DE AR CONDICIONADO, AGUA QUENTE,  DN 1/4", E= 10 MM                                                                                                                                                                                                                                                                                                                                                                 </v>
          </cell>
          <cell r="C11450" t="str">
            <v xml:space="preserve">M     </v>
          </cell>
          <cell r="D11450" t="str">
            <v>1,18</v>
          </cell>
        </row>
        <row r="11451">
          <cell r="A11451">
            <v>39714</v>
          </cell>
          <cell r="B11451" t="str">
            <v xml:space="preserve">TUBO DE ESPUMA DE POLIETILENO EXPANDIDO FLEXIVEL PARA ISOLAMENTO TERMICO DE TUBULACAO DE AR CONDICIONADO, AGUA QUENTE,  DN 1", E= 10 MM                                                                                                                                                                                                                                                                                                                                                                   </v>
          </cell>
          <cell r="C11451" t="str">
            <v xml:space="preserve">M     </v>
          </cell>
          <cell r="D11451" t="str">
            <v>2,71</v>
          </cell>
        </row>
        <row r="11452">
          <cell r="A11452">
            <v>39715</v>
          </cell>
          <cell r="B11452" t="str">
            <v xml:space="preserve">TUBO DE ESPUMA DE POLIETILENO EXPANDIDO FLEXIVEL PARA ISOLAMENTO TERMICO DE TUBULACAO DE AR CONDICIONADO, AGUA QUENTE,  DN 3/4", E= 10 MM                                                                                                                                                                                                                                                                                                                                                                 </v>
          </cell>
          <cell r="C11452" t="str">
            <v xml:space="preserve">M     </v>
          </cell>
          <cell r="D11452" t="str">
            <v>1,93</v>
          </cell>
        </row>
        <row r="11453">
          <cell r="A11453">
            <v>39716</v>
          </cell>
          <cell r="B11453" t="str">
            <v xml:space="preserve">TUBO DE ESPUMA DE POLIETILENO EXPANDIDO FLEXIVEL PARA ISOLAMENTO TERMICO DE TUBULACAO DE AR CONDICIONADO, AGUA QUENTE,  DN 3/8", E= 10 MM                                                                                                                                                                                                                                                                                                                                                                 </v>
          </cell>
          <cell r="C11453" t="str">
            <v xml:space="preserve">M     </v>
          </cell>
          <cell r="D11453" t="str">
            <v>1,46</v>
          </cell>
        </row>
        <row r="11454">
          <cell r="A11454">
            <v>39718</v>
          </cell>
          <cell r="B11454" t="str">
            <v xml:space="preserve">TUBO DE ESPUMA DE POLIETILENO EXPANDIDO FLEXIVEL PARA ISOLAMENTO TERMICO DE TUBULACAO DE AR CONDICIONADO, AGUA QUENTE,  DN 7/8", E= 10 MM                                                                                                                                                                                                                                                                                                                                                                 </v>
          </cell>
          <cell r="C11454" t="str">
            <v xml:space="preserve">M     </v>
          </cell>
          <cell r="D11454" t="str">
            <v>2,50</v>
          </cell>
        </row>
        <row r="11455">
          <cell r="A11455">
            <v>9813</v>
          </cell>
          <cell r="B11455" t="str">
            <v xml:space="preserve">TUBO DE POLIETILENO DE ALTA DENSIDADE (PEAD), PE-80, DE = 20 MM X 2,3 MM DE PAREDE, PARA LIGACAO DE AGUA PREDIAL (NBR 15561)                                                                                                                                                                                                                                                                                                                                                                              </v>
          </cell>
          <cell r="C11455" t="str">
            <v xml:space="preserve">M     </v>
          </cell>
          <cell r="D11455" t="str">
            <v>3,29</v>
          </cell>
        </row>
        <row r="11456">
          <cell r="A11456">
            <v>9815</v>
          </cell>
          <cell r="B11456" t="str">
            <v xml:space="preserve">TUBO DE POLIETILENO DE ALTA DENSIDADE (PEAD), PE-80, DE = 32 MM X 3,0 MM DE PAREDE, PARA LIGACAO DE AGUA PREDIAL (NBR 15561)                                                                                                                                                                                                                                                                                                                                                                              </v>
          </cell>
          <cell r="C11456" t="str">
            <v xml:space="preserve">M     </v>
          </cell>
          <cell r="D11456" t="str">
            <v>6,49</v>
          </cell>
        </row>
        <row r="11457">
          <cell r="A11457">
            <v>25876</v>
          </cell>
          <cell r="B11457" t="str">
            <v xml:space="preserve">TUBO DE POLIETILENO DE ALTA DENSIDADE, PEAD, PE-80, DE = 1000 MM X 38,5 MM PAREDE, ( SDR 26 - PN 05 ) PARA REDE DE AGUA OU ESGOTO (NBR 15561)                                                                                                                                                                                                                                                                                                                                                             </v>
          </cell>
          <cell r="C11457" t="str">
            <v xml:space="preserve">M     </v>
          </cell>
          <cell r="D11457" t="str">
            <v>3.232,97</v>
          </cell>
        </row>
        <row r="11458">
          <cell r="A11458">
            <v>25888</v>
          </cell>
          <cell r="B11458" t="str">
            <v xml:space="preserve">TUBO DE POLIETILENO DE ALTA DENSIDADE, PEAD, PE-80, DE = 110 MM X 10,0 MM PAREDE, ( SDR 11 - PN 12,5 ) PARA REDE DE AGUA OU ESGOTO (NBR 15561)                                                                                                                                                                                                                                                                                                                                                            </v>
          </cell>
          <cell r="C11458" t="str">
            <v xml:space="preserve">M     </v>
          </cell>
          <cell r="D11458" t="str">
            <v>79,23</v>
          </cell>
        </row>
        <row r="11459">
          <cell r="A11459">
            <v>25874</v>
          </cell>
          <cell r="B11459" t="str">
            <v xml:space="preserve">TUBO DE POLIETILENO DE ALTA DENSIDADE, PEAD, PE-80, DE = 1200 MM X 37,2 MM PAREDE ( SDR 32,25 - PN 04 ) PARA REDE DE AGUA OU ESGOTO (NBR 15561)                                                                                                                                                                                                                                                                                                                                                           </v>
          </cell>
          <cell r="C11459" t="str">
            <v xml:space="preserve">M     </v>
          </cell>
          <cell r="D11459" t="str">
            <v>5.670,14</v>
          </cell>
        </row>
        <row r="11460">
          <cell r="A11460">
            <v>25877</v>
          </cell>
          <cell r="B11460" t="str">
            <v xml:space="preserve">TUBO DE POLIETILENO DE ALTA DENSIDADE, PEAD, PE-80, DE = 1400 MM X 42,9 MM PAREDE, (SDR 32,25 - PN 04 ) PARA REDE DE AGUA OU ESGOTO (NBR 15561)                                                                                                                                                                                                                                                                                                                                                           </v>
          </cell>
          <cell r="C11460" t="str">
            <v xml:space="preserve">M     </v>
          </cell>
          <cell r="D11460" t="str">
            <v>7.737,13</v>
          </cell>
        </row>
        <row r="11461">
          <cell r="A11461">
            <v>25878</v>
          </cell>
          <cell r="B11461" t="str">
            <v xml:space="preserve">TUBO DE POLIETILENO DE ALTA DENSIDADE, PEAD, PE-80, DE = 160 MM X 14,6 MM PAREDE, (SDR 11 - PN 12,5 ) PARA REDE DE AGUA OU ESGOTO (NBR 15561)                                                                                                                                                                                                                                                                                                                                                             </v>
          </cell>
          <cell r="C11461" t="str">
            <v xml:space="preserve">M     </v>
          </cell>
          <cell r="D11461" t="str">
            <v>170,08</v>
          </cell>
        </row>
        <row r="11462">
          <cell r="A11462">
            <v>25879</v>
          </cell>
          <cell r="B11462" t="str">
            <v xml:space="preserve">TUBO DE POLIETILENO DE ALTA DENSIDADE, PEAD, PE-80, DE = 1600 MM X 49,0 MM PAREDE, ( SDR 32,25 - PN 04 ) PARA REDE DE AGUA OU ESGOTO (NBR 15561)                                                                                                                                                                                                                                                                                                                                                          </v>
          </cell>
          <cell r="C11462" t="str">
            <v xml:space="preserve">M     </v>
          </cell>
          <cell r="D11462" t="str">
            <v>7.339,59</v>
          </cell>
        </row>
        <row r="11463">
          <cell r="A11463">
            <v>25887</v>
          </cell>
          <cell r="B11463" t="str">
            <v xml:space="preserve">TUBO DE POLIETILENO DE ALTA DENSIDADE, PEAD, PE-80, DE = 900 MM X 34,7 MM PAREDE, ( SDR 26 - PN 05 ) PARA REDE DE AGUA OU ESGOTO (NBR 15561)                                                                                                                                                                                                                                                                                                                                                              </v>
          </cell>
          <cell r="C11463" t="str">
            <v xml:space="preserve">M     </v>
          </cell>
          <cell r="D11463" t="str">
            <v>2.932,28</v>
          </cell>
        </row>
        <row r="11464">
          <cell r="A11464">
            <v>25880</v>
          </cell>
          <cell r="B11464" t="str">
            <v xml:space="preserve">TUBO DE POLIETILENO DE ALTA DENSIDADE, PEAD, PE-80, DE= 200 MM X 18,2 MM PAREDE, ( SDR 11 - PN 12,5 ) PARA REDE DE AGUA OU ESGOTO (NBR 15561)                                                                                                                                                                                                                                                                                                                                                             </v>
          </cell>
          <cell r="C11464" t="str">
            <v xml:space="preserve">M     </v>
          </cell>
          <cell r="D11464" t="str">
            <v>265,13</v>
          </cell>
        </row>
        <row r="11465">
          <cell r="A11465">
            <v>25881</v>
          </cell>
          <cell r="B11465" t="str">
            <v xml:space="preserve">TUBO DE POLIETILENO DE ALTA DENSIDADE, PEAD, PE-80, DE= 315 MM X 28,7 MM PAREDE, ( SDR 11 - PN 12,5 ) PARA REDE DE AGUA OU ESGOTO (NBR 15561)                                                                                                                                                                                                                                                                                                                                                             </v>
          </cell>
          <cell r="C11465" t="str">
            <v xml:space="preserve">M     </v>
          </cell>
          <cell r="D11465" t="str">
            <v>649,64</v>
          </cell>
        </row>
        <row r="11466">
          <cell r="A11466">
            <v>25882</v>
          </cell>
          <cell r="B11466" t="str">
            <v xml:space="preserve">TUBO DE POLIETILENO DE ALTA DENSIDADE, PEAD, PE-80, DE= 400 MM X 36,4 MM PAREDE, ( SDR 11 - PN 12,5 ) PARA REDE DE AGUA OU ESGOTO (NBR 15561)                                                                                                                                                                                                                                                                                                                                                             </v>
          </cell>
          <cell r="C11466" t="str">
            <v xml:space="preserve">M     </v>
          </cell>
          <cell r="D11466" t="str">
            <v>1.046,34</v>
          </cell>
        </row>
        <row r="11467">
          <cell r="A11467">
            <v>25883</v>
          </cell>
          <cell r="B11467" t="str">
            <v xml:space="preserve">TUBO DE POLIETILENO DE ALTA DENSIDADE, PEAD, PE-80, DE= 50 MM X 4,6 MM PAREDE, (SDR 11 - PN 12,5) PARA REDE DE AGUA OU ESGOTO (NBR 15561)                                                                                                                                                                                                                                                                                                                                                                 </v>
          </cell>
          <cell r="C11467" t="str">
            <v xml:space="preserve">M     </v>
          </cell>
          <cell r="D11467" t="str">
            <v>16,88</v>
          </cell>
        </row>
        <row r="11468">
          <cell r="A11468">
            <v>25884</v>
          </cell>
          <cell r="B11468" t="str">
            <v xml:space="preserve">TUBO DE POLIETILENO DE ALTA DENSIDADE, PEAD, PE-80, DE= 500 MM X 45,5 MM PAREDE, ( SDR 11 - PN 12,5 ) PARA REDE DE AGUA OU ESGOTO (NBR 15561)                                                                                                                                                                                                                                                                                                                                                             </v>
          </cell>
          <cell r="C11468" t="str">
            <v xml:space="preserve">M     </v>
          </cell>
          <cell r="D11468" t="str">
            <v>1.836,99</v>
          </cell>
        </row>
        <row r="11469">
          <cell r="A11469">
            <v>25885</v>
          </cell>
          <cell r="B11469" t="str">
            <v xml:space="preserve">TUBO DE POLIETILENO DE ALTA DENSIDADE, PEAD, PE-80, DE= 630 MM X 57,3 MM PAREDE (SDR 11 - PN 12,5 ) PARA REDE DE AGUA OU ESGOTO (NBR 15561)                                                                                                                                                                                                                                                                                                                                                               </v>
          </cell>
          <cell r="C11469" t="str">
            <v xml:space="preserve">M     </v>
          </cell>
          <cell r="D11469" t="str">
            <v>2.732,13</v>
          </cell>
        </row>
        <row r="11470">
          <cell r="A11470">
            <v>25889</v>
          </cell>
          <cell r="B11470" t="str">
            <v xml:space="preserve">TUBO DE POLIETILENO DE ALTA DENSIDADE, PEAD, PE-80, DE= 730 MM X 34,1 MM PAREDE, ( SDR 21 - PN 06 ) PARA REDE DE AGUA OU ESGOTO (NBR 15561)                                                                                                                                                                                                                                                                                                                                                               </v>
          </cell>
          <cell r="C11470" t="str">
            <v xml:space="preserve">M     </v>
          </cell>
          <cell r="D11470" t="str">
            <v>1.370,09</v>
          </cell>
        </row>
        <row r="11471">
          <cell r="A11471">
            <v>25886</v>
          </cell>
          <cell r="B11471" t="str">
            <v xml:space="preserve">TUBO DE POLIETILENO DE ALTA DENSIDADE, PEAD, PE-80, DE= 75 MM X 6,9 MM PAREDE, ( SRD 11 - PN 12,5 ) PARA REDE DE AGUA OU ESGOTO (NBR 15561)                                                                                                                                                                                                                                                                                                                                                               </v>
          </cell>
          <cell r="C11471" t="str">
            <v xml:space="preserve">M     </v>
          </cell>
          <cell r="D11471" t="str">
            <v>37,75</v>
          </cell>
        </row>
        <row r="11472">
          <cell r="A11472">
            <v>25875</v>
          </cell>
          <cell r="B11472" t="str">
            <v xml:space="preserve">TUBO DE POLIETILENO DE ALTA DENSIDADE, PEAD, PE-80, DE= 800 MM X 30,8 MM PAREDE, ( SDR 26 - PN 05 ) PARA REDE DE AGUA OU ESGOTO (NBR 15561)                                                                                                                                                                                                                                                                                                                                                               </v>
          </cell>
          <cell r="C11472" t="str">
            <v xml:space="preserve">M     </v>
          </cell>
          <cell r="D11472" t="str">
            <v>1.787,51</v>
          </cell>
        </row>
        <row r="11473">
          <cell r="A11473">
            <v>9876</v>
          </cell>
          <cell r="B11473" t="str">
            <v xml:space="preserve">TUBO DE PVC, PBL, TIPO LEVE, DN = 125 MM,  PARA VENTILACAO                                                                                                                                                                                                                                                                                                                                                                                                                                                </v>
          </cell>
          <cell r="C11473" t="str">
            <v xml:space="preserve">M     </v>
          </cell>
          <cell r="D11473" t="str">
            <v>15,32</v>
          </cell>
        </row>
        <row r="11474">
          <cell r="A11474">
            <v>9877</v>
          </cell>
          <cell r="B11474" t="str">
            <v xml:space="preserve">TUBO DE PVC, PBL, TIPO LEVE, DN = 250 MM,  PARA VENTILACAO                                                                                                                                                                                                                                                                                                                                                                                                                                                </v>
          </cell>
          <cell r="C11474" t="str">
            <v xml:space="preserve">M     </v>
          </cell>
          <cell r="D11474" t="str">
            <v>53,66</v>
          </cell>
        </row>
        <row r="11475">
          <cell r="A11475">
            <v>9878</v>
          </cell>
          <cell r="B11475" t="str">
            <v xml:space="preserve">TUBO DE PVC, PBL, TIPO LEVE, DN = 300 MM,  PARA VENTILACAO                                                                                                                                                                                                                                                                                                                                                                                                                                                </v>
          </cell>
          <cell r="C11475" t="str">
            <v xml:space="preserve">M     </v>
          </cell>
          <cell r="D11475" t="str">
            <v>69,90</v>
          </cell>
        </row>
        <row r="11476">
          <cell r="A11476">
            <v>9879</v>
          </cell>
          <cell r="B11476" t="str">
            <v xml:space="preserve">TUBO DE PVC, PBL, TIPO LEVE, DN = 400 MM,  PARA VENTILACAO                                                                                                                                                                                                                                                                                                                                                                                                                                                </v>
          </cell>
          <cell r="C11476" t="str">
            <v xml:space="preserve">M     </v>
          </cell>
          <cell r="D11476" t="str">
            <v>166,83</v>
          </cell>
        </row>
        <row r="11477">
          <cell r="A11477">
            <v>42001</v>
          </cell>
          <cell r="B11477" t="str">
            <v xml:space="preserve">TUBO DE REVESTIMENTO, EM ACO, CORPO SCHEDULE 40, PONTEIRA SCHEDULE 80, ROSQUEAVEL E SEGMENTADO PARA PERFURACAO,  DIAMETRO 6'' (200 MM) (COLETADO CAIXA)                                                                                                                                                                                                                                                                                                                                                   </v>
          </cell>
          <cell r="C11477" t="str">
            <v xml:space="preserve">M     </v>
          </cell>
          <cell r="D11477" t="str">
            <v>396,66</v>
          </cell>
        </row>
        <row r="11478">
          <cell r="A11478">
            <v>41998</v>
          </cell>
          <cell r="B11478" t="str">
            <v xml:space="preserve">TUBO DE REVESTIMENTO, EM ACO, CORPO SCHEDULE 40, PONTEIRA SCHEDULE 80, ROSQUEAVEL E SEGMENTADO PARA PERFURACAO, DIAMETRO 10'' (310 MM)  (COLETADO CAIXA)                                                                                                                                                                                                                                                                                                                                                  </v>
          </cell>
          <cell r="C11478" t="str">
            <v xml:space="preserve">M     </v>
          </cell>
          <cell r="D11478" t="str">
            <v>977,50</v>
          </cell>
        </row>
        <row r="11479">
          <cell r="A11479">
            <v>41999</v>
          </cell>
          <cell r="B11479" t="str">
            <v xml:space="preserve">TUBO DE REVESTIMENTO, EM ACO, CORPO SCHEDULE 40, PONTEIRA SCHEDULE 80, ROSQUEAVEL E SEGMENTADO PARA PERFURACAO, DIAMETRO 14'' (400 MM)  (COLETADO CAIXA)                                                                                                                                                                                                                                                                                                                                                  </v>
          </cell>
          <cell r="C11479" t="str">
            <v xml:space="preserve">M     </v>
          </cell>
          <cell r="D11479" t="str">
            <v>1.793,10</v>
          </cell>
        </row>
        <row r="11480">
          <cell r="A11480">
            <v>42000</v>
          </cell>
          <cell r="B11480" t="str">
            <v xml:space="preserve">TUBO DE REVESTIMENTO, EM ACO, CORPO SCHEDULE 40, PONTEIRA SCHEDULE 80, ROSQUEAVEL E SEGMENTADO PARA PERFURACAO, DIAMETRO 16'' (450 MM)  (COLETADO CAIXA)                                                                                                                                                                                                                                                                                                                                                  </v>
          </cell>
          <cell r="C11480" t="str">
            <v xml:space="preserve">M     </v>
          </cell>
          <cell r="D11480" t="str">
            <v>3.062,06</v>
          </cell>
        </row>
        <row r="11481">
          <cell r="A11481">
            <v>38053</v>
          </cell>
          <cell r="B11481" t="str">
            <v xml:space="preserve">TUBO DRENO, CORRUGADO, ESPIRALADO, FLEXIVEL, PERFURADO, EM POLIETILENO DE ALTA DENSIDADE (PEAD), DN *160* MM, (6") PARA DRENAGEM - EM BARRA (NORMA DNIT 093/2006 - EM)                                                                                                                                                                                                                                                                                                                                    </v>
          </cell>
          <cell r="C11481" t="str">
            <v xml:space="preserve">M     </v>
          </cell>
          <cell r="D11481" t="str">
            <v>10,98</v>
          </cell>
        </row>
        <row r="11482">
          <cell r="A11482">
            <v>38054</v>
          </cell>
          <cell r="B11482" t="str">
            <v xml:space="preserve">TUBO DRENO, CORRUGADO, ESPIRALADO, FLEXIVEL, PERFURADO, EM POLIETILENO DE ALTA DENSIDADE (PEAD), DN *200* MM, (8") PARA DRENAGEM - EM BARRA (NORMA DNIT 093/2006 - EM)                                                                                                                                                                                                                                                                                                                                    </v>
          </cell>
          <cell r="C11482" t="str">
            <v xml:space="preserve">M     </v>
          </cell>
          <cell r="D11482" t="str">
            <v>18,88</v>
          </cell>
        </row>
        <row r="11483">
          <cell r="A11483">
            <v>38052</v>
          </cell>
          <cell r="B11483" t="str">
            <v xml:space="preserve">TUBO DRENO, CORRUGADO, ESPIRALADO, FLEXIVEL, PERFURADO, EM POLIETILENO DE ALTA DENSIDADE (PEAD), DN 100 MM, (4") PARA DRENAGEM - EM ROLO (NORMA DNIT 093/2006 - E.M)                                                                                                                                                                                                                                                                                                                                      </v>
          </cell>
          <cell r="C11483" t="str">
            <v xml:space="preserve">M     </v>
          </cell>
          <cell r="D11483" t="str">
            <v>5,32</v>
          </cell>
        </row>
        <row r="11484">
          <cell r="A11484">
            <v>38051</v>
          </cell>
          <cell r="B11484" t="str">
            <v xml:space="preserve">TUBO DRENO, CORRUGADO, ESPIRALADO, FLEXIVEL, PERFURADO, EM POLIETILENO DE ALTA DENSIDADE (PEAD), DN 65 MM, (2 1/2") PARA DRENAGEM - EM ROLO (NORMA DNIT 093/2006 - EM)                                                                                                                                                                                                                                                                                                                                    </v>
          </cell>
          <cell r="C11484" t="str">
            <v xml:space="preserve">M     </v>
          </cell>
          <cell r="D11484" t="str">
            <v>3,31</v>
          </cell>
        </row>
        <row r="11485">
          <cell r="A11485">
            <v>38787</v>
          </cell>
          <cell r="B11485" t="str">
            <v xml:space="preserve">TUBO MONOCAMADA PEX, DN 16 MM                                                                                                                                                                                                                                                                                                                                                                                                                                                                             </v>
          </cell>
          <cell r="C11485" t="str">
            <v xml:space="preserve">M     </v>
          </cell>
          <cell r="D11485" t="str">
            <v>4,56</v>
          </cell>
        </row>
        <row r="11486">
          <cell r="A11486">
            <v>38825</v>
          </cell>
          <cell r="B11486" t="str">
            <v xml:space="preserve">TUBO MONOCAMADA PEX, DN 20 MM                                                                                                                                                                                                                                                                                                                                                                                                                                                                             </v>
          </cell>
          <cell r="C11486" t="str">
            <v xml:space="preserve">M     </v>
          </cell>
          <cell r="D11486" t="str">
            <v>5,97</v>
          </cell>
        </row>
        <row r="11487">
          <cell r="A11487">
            <v>38826</v>
          </cell>
          <cell r="B11487" t="str">
            <v xml:space="preserve">TUBO MONOCAMADA PEX, DN 25 MM                                                                                                                                                                                                                                                                                                                                                                                                                                                                             </v>
          </cell>
          <cell r="C11487" t="str">
            <v xml:space="preserve">M     </v>
          </cell>
          <cell r="D11487" t="str">
            <v>8,85</v>
          </cell>
        </row>
        <row r="11488">
          <cell r="A11488">
            <v>38827</v>
          </cell>
          <cell r="B11488" t="str">
            <v xml:space="preserve">TUBO MONOCAMADA PEX, DN 32 MM                                                                                                                                                                                                                                                                                                                                                                                                                                                                             </v>
          </cell>
          <cell r="C11488" t="str">
            <v xml:space="preserve">M     </v>
          </cell>
          <cell r="D11488" t="str">
            <v>14,22</v>
          </cell>
        </row>
        <row r="11489">
          <cell r="A11489">
            <v>38830</v>
          </cell>
          <cell r="B11489" t="str">
            <v xml:space="preserve">TUBO MULTICAMADA PEX, DN *26* MM, PARA INSTALACOES A GAS (AMARELO)                                                                                                                                                                                                                                                                                                                                                                                                                                        </v>
          </cell>
          <cell r="C11489" t="str">
            <v xml:space="preserve">M     </v>
          </cell>
          <cell r="D11489" t="str">
            <v>19,92</v>
          </cell>
        </row>
        <row r="11490">
          <cell r="A11490">
            <v>38828</v>
          </cell>
          <cell r="B11490" t="str">
            <v xml:space="preserve">TUBO MULTICAMADA PEX, DN 16 MM, PARA INSTALACOES A GAS (AMARELO)                                                                                                                                                                                                                                                                                                                                                                                                                                          </v>
          </cell>
          <cell r="C11490" t="str">
            <v xml:space="preserve">M     </v>
          </cell>
          <cell r="D11490" t="str">
            <v>8,78</v>
          </cell>
        </row>
        <row r="11491">
          <cell r="A11491">
            <v>38829</v>
          </cell>
          <cell r="B11491" t="str">
            <v xml:space="preserve">TUBO MULTICAMADA PEX, DN 20 MM, PARA INSTALACOES A GAS (AMARELO)                                                                                                                                                                                                                                                                                                                                                                                                                                          </v>
          </cell>
          <cell r="C11491" t="str">
            <v xml:space="preserve">M     </v>
          </cell>
          <cell r="D11491" t="str">
            <v>14,38</v>
          </cell>
        </row>
        <row r="11492">
          <cell r="A11492">
            <v>38831</v>
          </cell>
          <cell r="B11492" t="str">
            <v xml:space="preserve">TUBO MULTICAMADA PEX, DN 32 MM, PARA INSTALACOES A GAS (AMARELO)                                                                                                                                                                                                                                                                                                                                                                                                                                          </v>
          </cell>
          <cell r="C11492" t="str">
            <v xml:space="preserve">M     </v>
          </cell>
          <cell r="D11492" t="str">
            <v>27,78</v>
          </cell>
        </row>
        <row r="11493">
          <cell r="A11493">
            <v>36274</v>
          </cell>
          <cell r="B11493" t="str">
            <v xml:space="preserve">TUBO PPR PN 20, DN 20 MM, PARA AGUA QUENTE PREDIAL                                                                                                                                                                                                                                                                                                                                                                                                                                                        </v>
          </cell>
          <cell r="C11493" t="str">
            <v xml:space="preserve">M     </v>
          </cell>
          <cell r="D11493" t="str">
            <v>5,10</v>
          </cell>
        </row>
        <row r="11494">
          <cell r="A11494">
            <v>36278</v>
          </cell>
          <cell r="B11494" t="str">
            <v xml:space="preserve">TUBO PPR PN 20, DN 25 MM, PARA AGUA QUENTE PREDIAL                                                                                                                                                                                                                                                                                                                                                                                                                                                        </v>
          </cell>
          <cell r="C11494" t="str">
            <v xml:space="preserve">M     </v>
          </cell>
          <cell r="D11494" t="str">
            <v>6,92</v>
          </cell>
        </row>
        <row r="11495">
          <cell r="A11495">
            <v>38977</v>
          </cell>
          <cell r="B11495" t="str">
            <v xml:space="preserve">TUBO PPR, CLASSE PN 12, DN 110 MM                                                                                                                                                                                                                                                                                                                                                                                                                                                                         </v>
          </cell>
          <cell r="C11495" t="str">
            <v xml:space="preserve">M     </v>
          </cell>
          <cell r="D11495" t="str">
            <v>105,28</v>
          </cell>
        </row>
        <row r="11496">
          <cell r="A11496">
            <v>38971</v>
          </cell>
          <cell r="B11496" t="str">
            <v xml:space="preserve">TUBO PPR, CLASSE PN 12, DN 32 MM                                                                                                                                                                                                                                                                                                                                                                                                                                                                          </v>
          </cell>
          <cell r="C11496" t="str">
            <v xml:space="preserve">M     </v>
          </cell>
          <cell r="D11496" t="str">
            <v>8,67</v>
          </cell>
        </row>
        <row r="11497">
          <cell r="A11497">
            <v>38972</v>
          </cell>
          <cell r="B11497" t="str">
            <v xml:space="preserve">TUBO PPR, CLASSE PN 12, DN 40 MM                                                                                                                                                                                                                                                                                                                                                                                                                                                                          </v>
          </cell>
          <cell r="C11497" t="str">
            <v xml:space="preserve">M     </v>
          </cell>
          <cell r="D11497" t="str">
            <v>13,21</v>
          </cell>
        </row>
        <row r="11498">
          <cell r="A11498">
            <v>38973</v>
          </cell>
          <cell r="B11498" t="str">
            <v xml:space="preserve">TUBO PPR, CLASSE PN 12, DN 50 MM                                                                                                                                                                                                                                                                                                                                                                                                                                                                          </v>
          </cell>
          <cell r="C11498" t="str">
            <v xml:space="preserve">M     </v>
          </cell>
          <cell r="D11498" t="str">
            <v>17,47</v>
          </cell>
        </row>
        <row r="11499">
          <cell r="A11499">
            <v>38974</v>
          </cell>
          <cell r="B11499" t="str">
            <v xml:space="preserve">TUBO PPR, CLASSE PN 12, DN 63 MM                                                                                                                                                                                                                                                                                                                                                                                                                                                                          </v>
          </cell>
          <cell r="C11499" t="str">
            <v xml:space="preserve">M     </v>
          </cell>
          <cell r="D11499" t="str">
            <v>25,48</v>
          </cell>
        </row>
        <row r="11500">
          <cell r="A11500">
            <v>38975</v>
          </cell>
          <cell r="B11500" t="str">
            <v xml:space="preserve">TUBO PPR, CLASSE PN 12, DN 75 MM                                                                                                                                                                                                                                                                                                                                                                                                                                                                          </v>
          </cell>
          <cell r="C11500" t="str">
            <v xml:space="preserve">M     </v>
          </cell>
          <cell r="D11500" t="str">
            <v>42,46</v>
          </cell>
        </row>
        <row r="11501">
          <cell r="A11501">
            <v>38976</v>
          </cell>
          <cell r="B11501" t="str">
            <v xml:space="preserve">TUBO PPR, CLASSE PN 12, DN 90 MM                                                                                                                                                                                                                                                                                                                                                                                                                                                                          </v>
          </cell>
          <cell r="C11501" t="str">
            <v xml:space="preserve">M     </v>
          </cell>
          <cell r="D11501" t="str">
            <v>59,56</v>
          </cell>
        </row>
        <row r="11502">
          <cell r="A11502">
            <v>38986</v>
          </cell>
          <cell r="B11502" t="str">
            <v xml:space="preserve">TUBO PPR, CLASSE PN 25, DN 110 MM, PARA AGUA QUENTE E FRIA PREDIAL                                                                                                                                                                                                                                                                                                                                                                                                                                        </v>
          </cell>
          <cell r="C11502" t="str">
            <v xml:space="preserve">M     </v>
          </cell>
          <cell r="D11502" t="str">
            <v>119,85</v>
          </cell>
        </row>
        <row r="11503">
          <cell r="A11503">
            <v>38978</v>
          </cell>
          <cell r="B11503" t="str">
            <v xml:space="preserve">TUBO PPR, CLASSE PN 25, DN 20 MM, PARA AGUA QUENTE E FRIA PREDIAL                                                                                                                                                                                                                                                                                                                                                                                                                                         </v>
          </cell>
          <cell r="C11503" t="str">
            <v xml:space="preserve">M     </v>
          </cell>
          <cell r="D11503" t="str">
            <v>5,10</v>
          </cell>
        </row>
        <row r="11504">
          <cell r="A11504">
            <v>38979</v>
          </cell>
          <cell r="B11504" t="str">
            <v xml:space="preserve">TUBO PPR, CLASSE PN 25, DN 25 MM, PARA AGUA QUENTE E FRIA PREDIAL                                                                                                                                                                                                                                                                                                                                                                                                                                         </v>
          </cell>
          <cell r="C11504" t="str">
            <v xml:space="preserve">M     </v>
          </cell>
          <cell r="D11504" t="str">
            <v>6,92</v>
          </cell>
        </row>
        <row r="11505">
          <cell r="A11505">
            <v>38980</v>
          </cell>
          <cell r="B11505" t="str">
            <v xml:space="preserve">TUBO PPR, CLASSE PN 25, DN 32 MM, PARA AGUA QUENTE E FRIA PREDIAL                                                                                                                                                                                                                                                                                                                                                                                                                                         </v>
          </cell>
          <cell r="C11505" t="str">
            <v xml:space="preserve">M     </v>
          </cell>
          <cell r="D11505" t="str">
            <v>11,56</v>
          </cell>
        </row>
        <row r="11506">
          <cell r="A11506">
            <v>38981</v>
          </cell>
          <cell r="B11506" t="str">
            <v xml:space="preserve">TUBO PPR, CLASSE PN 25, DN 40 MM, PARA AGUA QUENTE E FRIA PREDIAL                                                                                                                                                                                                                                                                                                                                                                                                                                         </v>
          </cell>
          <cell r="C11506" t="str">
            <v xml:space="preserve">M     </v>
          </cell>
          <cell r="D11506" t="str">
            <v>16,01</v>
          </cell>
        </row>
        <row r="11507">
          <cell r="A11507">
            <v>38982</v>
          </cell>
          <cell r="B11507" t="str">
            <v xml:space="preserve">TUBO PPR, CLASSE PN 25, DN 50 MM, PARA AGUA QUENTE E FRIA PREDIAL                                                                                                                                                                                                                                                                                                                                                                                                                                         </v>
          </cell>
          <cell r="C11507" t="str">
            <v xml:space="preserve">M     </v>
          </cell>
          <cell r="D11507" t="str">
            <v>23,30</v>
          </cell>
        </row>
        <row r="11508">
          <cell r="A11508">
            <v>38983</v>
          </cell>
          <cell r="B11508" t="str">
            <v xml:space="preserve">TUBO PPR, CLASSE PN 25, DN 63 MM, PARA AGUA QUENTE E FRIA PREDIAL                                                                                                                                                                                                                                                                                                                                                                                                                                         </v>
          </cell>
          <cell r="C11508" t="str">
            <v xml:space="preserve">M     </v>
          </cell>
          <cell r="D11508" t="str">
            <v>30,90</v>
          </cell>
        </row>
        <row r="11509">
          <cell r="A11509">
            <v>38984</v>
          </cell>
          <cell r="B11509" t="str">
            <v xml:space="preserve">TUBO PPR, CLASSE PN 25, DN 75 MM, PARA AGUA QUENTE E FRIA PREDIAL                                                                                                                                                                                                                                                                                                                                                                                                                                         </v>
          </cell>
          <cell r="C11509" t="str">
            <v xml:space="preserve">M     </v>
          </cell>
          <cell r="D11509" t="str">
            <v>59,59</v>
          </cell>
        </row>
        <row r="11510">
          <cell r="A11510">
            <v>38985</v>
          </cell>
          <cell r="B11510" t="str">
            <v xml:space="preserve">TUBO PPR, CLASSE PN 25, DN 90 MM, PARA AGUA QUENTE E FRIA PREDIAL                                                                                                                                                                                                                                                                                                                                                                                                                                         </v>
          </cell>
          <cell r="C11510" t="str">
            <v xml:space="preserve">M     </v>
          </cell>
          <cell r="D11510" t="str">
            <v>88,22</v>
          </cell>
        </row>
        <row r="11511">
          <cell r="A11511">
            <v>9836</v>
          </cell>
          <cell r="B11511" t="str">
            <v xml:space="preserve">TUBO PVC  SERIE NORMAL, DN 100 MM, PARA ESGOTO  PREDIAL (NBR 5688)                                                                                                                                                                                                                                                                                                                                                                                                                                        </v>
          </cell>
          <cell r="C11511" t="str">
            <v xml:space="preserve">M     </v>
          </cell>
          <cell r="D11511" t="str">
            <v>9,99</v>
          </cell>
        </row>
        <row r="11512">
          <cell r="A11512">
            <v>20065</v>
          </cell>
          <cell r="B11512" t="str">
            <v xml:space="preserve">TUBO PVC  SERIE NORMAL, DN 150 MM, PARA ESGOTO  PREDIAL (NBR 5688)                                                                                                                                                                                                                                                                                                                                                                                                                                        </v>
          </cell>
          <cell r="C11512" t="str">
            <v xml:space="preserve">M     </v>
          </cell>
          <cell r="D11512" t="str">
            <v>25,55</v>
          </cell>
        </row>
        <row r="11513">
          <cell r="A11513">
            <v>9835</v>
          </cell>
          <cell r="B11513" t="str">
            <v xml:space="preserve">TUBO PVC  SERIE NORMAL, DN 40 MM, PARA ESGOTO  PREDIAL (NBR 5688)                                                                                                                                                                                                                                                                                                                                                                                                                                         </v>
          </cell>
          <cell r="C11513" t="str">
            <v xml:space="preserve">M     </v>
          </cell>
          <cell r="D11513" t="str">
            <v>3,60</v>
          </cell>
        </row>
        <row r="11514">
          <cell r="A11514">
            <v>38032</v>
          </cell>
          <cell r="B11514" t="str">
            <v xml:space="preserve">TUBO PVC CORRUGADO, PAREDE DUPLA, JE, DN 150 MM, REDE COLETORA ESGOTO                                                                                                                                                                                                                                                                                                                                                                                                                                     </v>
          </cell>
          <cell r="C11514" t="str">
            <v xml:space="preserve">M     </v>
          </cell>
          <cell r="D11514" t="str">
            <v>32,15</v>
          </cell>
        </row>
        <row r="11515">
          <cell r="A11515">
            <v>38033</v>
          </cell>
          <cell r="B11515" t="str">
            <v xml:space="preserve">TUBO PVC CORRUGADO, PAREDE DUPLA, JE, DN 200 MM, REDE COLETORA ESGOTO                                                                                                                                                                                                                                                                                                                                                                                                                                     </v>
          </cell>
          <cell r="C11515" t="str">
            <v xml:space="preserve">M     </v>
          </cell>
          <cell r="D11515" t="str">
            <v>52,61</v>
          </cell>
        </row>
        <row r="11516">
          <cell r="A11516">
            <v>38034</v>
          </cell>
          <cell r="B11516" t="str">
            <v xml:space="preserve">TUBO PVC CORRUGADO, PAREDE DUPLA, JE, DN 250 MM, REDE COLETORA ESGOTO                                                                                                                                                                                                                                                                                                                                                                                                                                     </v>
          </cell>
          <cell r="C11516" t="str">
            <v xml:space="preserve">M     </v>
          </cell>
          <cell r="D11516" t="str">
            <v>87,03</v>
          </cell>
        </row>
        <row r="11517">
          <cell r="A11517">
            <v>38035</v>
          </cell>
          <cell r="B11517" t="str">
            <v xml:space="preserve">TUBO PVC CORRUGADO, PAREDE DUPLA, JE, DN 300 MM, REDE COLETORA ESGOTO                                                                                                                                                                                                                                                                                                                                                                                                                                     </v>
          </cell>
          <cell r="C11517" t="str">
            <v xml:space="preserve">M     </v>
          </cell>
          <cell r="D11517" t="str">
            <v>121,28</v>
          </cell>
        </row>
        <row r="11518">
          <cell r="A11518">
            <v>38036</v>
          </cell>
          <cell r="B11518" t="str">
            <v xml:space="preserve">TUBO PVC CORRUGADO, PAREDE DUPLA, JE, DN 350 MM, REDE COLETORA ESGOTO                                                                                                                                                                                                                                                                                                                                                                                                                                     </v>
          </cell>
          <cell r="C11518" t="str">
            <v xml:space="preserve">M     </v>
          </cell>
          <cell r="D11518" t="str">
            <v>171,13</v>
          </cell>
        </row>
        <row r="11519">
          <cell r="A11519">
            <v>38037</v>
          </cell>
          <cell r="B11519" t="str">
            <v xml:space="preserve">TUBO PVC CORRUGADO, PAREDE DUPLA, JE, DN 400 MM, REDE COLETORA ESGOTO                                                                                                                                                                                                                                                                                                                                                                                                                                     </v>
          </cell>
          <cell r="C11519" t="str">
            <v xml:space="preserve">M     </v>
          </cell>
          <cell r="D11519" t="str">
            <v>198,43</v>
          </cell>
        </row>
        <row r="11520">
          <cell r="A11520">
            <v>9850</v>
          </cell>
          <cell r="B11520" t="str">
            <v xml:space="preserve">TUBO PVC DE REVESTIMENTO GEOMECANICO NERVURADO REFORCADO, DN = 150 MM, COMPRIMENTO = 2 M                                                                                                                                                                                                                                                                                                                                                                                                                  </v>
          </cell>
          <cell r="C11520" t="str">
            <v xml:space="preserve">M     </v>
          </cell>
          <cell r="D11520" t="str">
            <v>98,00</v>
          </cell>
        </row>
        <row r="11521">
          <cell r="A11521">
            <v>9853</v>
          </cell>
          <cell r="B11521" t="str">
            <v xml:space="preserve">TUBO PVC DE REVESTIMENTO GEOMECANICO NERVURADO REFORCADO, DN = 200 MM, COMPRIMENTO = 2 M                                                                                                                                                                                                                                                                                                                                                                                                                  </v>
          </cell>
          <cell r="C11521" t="str">
            <v xml:space="preserve">M     </v>
          </cell>
          <cell r="D11521" t="str">
            <v>174,27</v>
          </cell>
        </row>
        <row r="11522">
          <cell r="A11522">
            <v>9854</v>
          </cell>
          <cell r="B11522" t="str">
            <v xml:space="preserve">TUBO PVC DE REVESTIMENTO GEOMECANICO NERVURADO STANDARD, DN = 154 MM, COMPRIMENTO = 2 M                                                                                                                                                                                                                                                                                                                                                                                                                   </v>
          </cell>
          <cell r="C11522" t="str">
            <v xml:space="preserve">M     </v>
          </cell>
          <cell r="D11522" t="str">
            <v>76,36</v>
          </cell>
        </row>
        <row r="11523">
          <cell r="A11523">
            <v>9851</v>
          </cell>
          <cell r="B11523" t="str">
            <v xml:space="preserve">TUBO PVC DE REVESTIMENTO GEOMECANICO NERVURADO STANDARD, DN = 206 MM, COMPRIMENTO = 2 M                                                                                                                                                                                                                                                                                                                                                                                                                   </v>
          </cell>
          <cell r="C11523" t="str">
            <v xml:space="preserve">M     </v>
          </cell>
          <cell r="D11523" t="str">
            <v>132,40</v>
          </cell>
        </row>
        <row r="11524">
          <cell r="A11524">
            <v>9855</v>
          </cell>
          <cell r="B11524" t="str">
            <v xml:space="preserve">TUBO PVC DE REVESTIMENTO GEOMECANICO NERVURADO STANDARD, DN = 250 MM, COMPRIMENTO = 2 M                                                                                                                                                                                                                                                                                                                                                                                                                   </v>
          </cell>
          <cell r="C11524" t="str">
            <v xml:space="preserve">M     </v>
          </cell>
          <cell r="D11524" t="str">
            <v>221,46</v>
          </cell>
        </row>
        <row r="11525">
          <cell r="A11525">
            <v>9825</v>
          </cell>
          <cell r="B11525" t="str">
            <v xml:space="preserve">TUBO PVC DEFOFO, JEI, 1 MPA, DN 100 MM, PARA REDE DE AGUA (NBR 7665)                                                                                                                                                                                                                                                                                                                                                                                                                                      </v>
          </cell>
          <cell r="C11525" t="str">
            <v xml:space="preserve">M     </v>
          </cell>
          <cell r="D11525" t="str">
            <v>35,71</v>
          </cell>
        </row>
        <row r="11526">
          <cell r="A11526">
            <v>9828</v>
          </cell>
          <cell r="B11526" t="str">
            <v xml:space="preserve">TUBO PVC DEFOFO, JEI, 1 MPA, DN 150 MM, PARA REDE DE  AGUA (NBR 7665)                                                                                                                                                                                                                                                                                                                                                                                                                                     </v>
          </cell>
          <cell r="C11526" t="str">
            <v xml:space="preserve">M     </v>
          </cell>
          <cell r="D11526" t="str">
            <v>96,10</v>
          </cell>
        </row>
        <row r="11527">
          <cell r="A11527">
            <v>9829</v>
          </cell>
          <cell r="B11527" t="str">
            <v xml:space="preserve">TUBO PVC DEFOFO, JEI, 1 MPA, DN 200 MM, PARA REDE DE AGUA (NBR 7665)                                                                                                                                                                                                                                                                                                                                                                                                                                      </v>
          </cell>
          <cell r="C11527" t="str">
            <v xml:space="preserve">M     </v>
          </cell>
          <cell r="D11527" t="str">
            <v>162,87</v>
          </cell>
        </row>
        <row r="11528">
          <cell r="A11528">
            <v>9826</v>
          </cell>
          <cell r="B11528" t="str">
            <v xml:space="preserve">TUBO PVC DEFOFO, JEI, 1 MPA, DN 250 MM, PARA REDE DE AGUA (NBR 7665)                                                                                                                                                                                                                                                                                                                                                                                                                                      </v>
          </cell>
          <cell r="C11528" t="str">
            <v xml:space="preserve">M     </v>
          </cell>
          <cell r="D11528" t="str">
            <v>247,95</v>
          </cell>
        </row>
        <row r="11529">
          <cell r="A11529">
            <v>9827</v>
          </cell>
          <cell r="B11529" t="str">
            <v xml:space="preserve">TUBO PVC DEFOFO, JEI, 1 MPA, DN 300 MM, PARA REDE DE AGUA (NBR 7665)                                                                                                                                                                                                                                                                                                                                                                                                                                      </v>
          </cell>
          <cell r="C11529" t="str">
            <v xml:space="preserve">M     </v>
          </cell>
          <cell r="D11529" t="str">
            <v>352,09</v>
          </cell>
        </row>
        <row r="11530">
          <cell r="A11530">
            <v>36374</v>
          </cell>
          <cell r="B11530" t="str">
            <v xml:space="preserve">TUBO PVC PBA JEI, CLASSE 12, DN 100 MM, PARA REDE DE AGUA (NBR 5647)                                                                                                                                                                                                                                                                                                                                                                                                                                      </v>
          </cell>
          <cell r="C11530" t="str">
            <v xml:space="preserve">M     </v>
          </cell>
          <cell r="D11530" t="str">
            <v>42,80</v>
          </cell>
        </row>
        <row r="11531">
          <cell r="A11531">
            <v>36084</v>
          </cell>
          <cell r="B11531" t="str">
            <v xml:space="preserve">TUBO PVC PBA JEI, CLASSE 12, DN 50 MM, PARA REDE DE AGUA (NBR 5647)                                                                                                                                                                                                                                                                                                                                                                                                                                       </v>
          </cell>
          <cell r="C11531" t="str">
            <v xml:space="preserve">M     </v>
          </cell>
          <cell r="D11531" t="str">
            <v>12,68</v>
          </cell>
        </row>
        <row r="11532">
          <cell r="A11532">
            <v>36373</v>
          </cell>
          <cell r="B11532" t="str">
            <v xml:space="preserve">TUBO PVC PBA JEI, CLASSE 12, DN 75 MM, PARA REDE DE AGUA (NBR 5647)                                                                                                                                                                                                                                                                                                                                                                                                                                       </v>
          </cell>
          <cell r="C11532" t="str">
            <v xml:space="preserve">M     </v>
          </cell>
          <cell r="D11532" t="str">
            <v>26,33</v>
          </cell>
        </row>
        <row r="11533">
          <cell r="A11533">
            <v>36377</v>
          </cell>
          <cell r="B11533" t="str">
            <v xml:space="preserve">TUBO PVC PBA JEI, CLASSE 15, DN 100 MM, PARA REDE DE AGUA (NBR 5647)                                                                                                                                                                                                                                                                                                                                                                                                                                      </v>
          </cell>
          <cell r="C11533" t="str">
            <v xml:space="preserve">M     </v>
          </cell>
          <cell r="D11533" t="str">
            <v>51,34</v>
          </cell>
        </row>
        <row r="11534">
          <cell r="A11534">
            <v>36375</v>
          </cell>
          <cell r="B11534" t="str">
            <v xml:space="preserve">TUBO PVC PBA JEI, CLASSE 15, DN 50 MM, PARA REDE DE AGUA (NBR 5647)                                                                                                                                                                                                                                                                                                                                                                                                                                       </v>
          </cell>
          <cell r="C11534" t="str">
            <v xml:space="preserve">M     </v>
          </cell>
          <cell r="D11534" t="str">
            <v>15,65</v>
          </cell>
        </row>
        <row r="11535">
          <cell r="A11535">
            <v>36376</v>
          </cell>
          <cell r="B11535" t="str">
            <v xml:space="preserve">TUBO PVC PBA JEI, CLASSE 15, DN 75 MM, PARA REDE DE AGUA (NBR 5647)                                                                                                                                                                                                                                                                                                                                                                                                                                       </v>
          </cell>
          <cell r="C11535" t="str">
            <v xml:space="preserve">M     </v>
          </cell>
          <cell r="D11535" t="str">
            <v>30,73</v>
          </cell>
        </row>
        <row r="11536">
          <cell r="A11536">
            <v>36380</v>
          </cell>
          <cell r="B11536" t="str">
            <v xml:space="preserve">TUBO PVC PBA JEI, CLASSE 20, DN 100 MM, PARA REDE DE AGUA (NBR 5647)                                                                                                                                                                                                                                                                                                                                                                                                                                      </v>
          </cell>
          <cell r="C11536" t="str">
            <v xml:space="preserve">M     </v>
          </cell>
          <cell r="D11536" t="str">
            <v>64,20</v>
          </cell>
        </row>
        <row r="11537">
          <cell r="A11537">
            <v>36378</v>
          </cell>
          <cell r="B11537" t="str">
            <v xml:space="preserve">TUBO PVC PBA JEI, CLASSE 20, DN 50 MM, PARA REDE DE AGUA (NBR 5647)                                                                                                                                                                                                                                                                                                                                                                                                                                       </v>
          </cell>
          <cell r="C11537" t="str">
            <v xml:space="preserve">M     </v>
          </cell>
          <cell r="D11537" t="str">
            <v>19,23</v>
          </cell>
        </row>
        <row r="11538">
          <cell r="A11538">
            <v>36379</v>
          </cell>
          <cell r="B11538" t="str">
            <v xml:space="preserve">TUBO PVC PBA JEI, CLASSE 20, DN 75 MM, PARA REDE DE AGUA (NBR 5647)                                                                                                                                                                                                                                                                                                                                                                                                                                       </v>
          </cell>
          <cell r="C11538" t="str">
            <v xml:space="preserve">M     </v>
          </cell>
          <cell r="D11538" t="str">
            <v>38,78</v>
          </cell>
        </row>
        <row r="11539">
          <cell r="A11539">
            <v>9859</v>
          </cell>
          <cell r="B11539" t="str">
            <v xml:space="preserve">TUBO PVC ROSCAVEL, 3/4",  AGUA FRIA PREDIAL                                                                                                                                                                                                                                                                                                                                                                                                                                                               </v>
          </cell>
          <cell r="C11539" t="str">
            <v xml:space="preserve">M     </v>
          </cell>
          <cell r="D11539" t="str">
            <v>6,28</v>
          </cell>
        </row>
        <row r="11540">
          <cell r="A11540">
            <v>9838</v>
          </cell>
          <cell r="B11540" t="str">
            <v xml:space="preserve">TUBO PVC SERIE NORMAL, DN 50 MM, PARA ESGOTO PREDIAL (NBR 5688)                                                                                                                                                                                                                                                                                                                                                                                                                                           </v>
          </cell>
          <cell r="C11540" t="str">
            <v xml:space="preserve">M     </v>
          </cell>
          <cell r="D11540" t="str">
            <v>6,13</v>
          </cell>
        </row>
        <row r="11541">
          <cell r="A11541">
            <v>9837</v>
          </cell>
          <cell r="B11541" t="str">
            <v xml:space="preserve">TUBO PVC SERIE NORMAL, DN 75 MM, PARA ESGOTO PREDIAL (NBR 5688)                                                                                                                                                                                                                                                                                                                                                                                                                                           </v>
          </cell>
          <cell r="C11541" t="str">
            <v xml:space="preserve">M     </v>
          </cell>
          <cell r="D11541" t="str">
            <v>8,85</v>
          </cell>
        </row>
        <row r="11542">
          <cell r="A11542">
            <v>9833</v>
          </cell>
          <cell r="B11542" t="str">
            <v xml:space="preserve">TUBO PVC, FLEXIVEL, CORRUGADO, PERFURADO, DN 110 MM, PARA DRENAGEM, SISTEMA IRRIGACAO                                                                                                                                                                                                                                                                                                                                                                                                                     </v>
          </cell>
          <cell r="C11542" t="str">
            <v xml:space="preserve">M     </v>
          </cell>
          <cell r="D11542" t="str">
            <v>9,94</v>
          </cell>
        </row>
        <row r="11543">
          <cell r="A11543">
            <v>9830</v>
          </cell>
          <cell r="B11543" t="str">
            <v xml:space="preserve">TUBO PVC, FLEXIVEL, CORRUGADO, PERFURADO, DN 65 MM, PARA DRENAGEM, SISTEMA IRRIGACAO                                                                                                                                                                                                                                                                                                                                                                                                                      </v>
          </cell>
          <cell r="C11543" t="str">
            <v xml:space="preserve">M     </v>
          </cell>
          <cell r="D11543" t="str">
            <v>5,32</v>
          </cell>
        </row>
        <row r="11544">
          <cell r="A11544">
            <v>9834</v>
          </cell>
          <cell r="B11544" t="str">
            <v xml:space="preserve">TUBO PVC, RIGIDO, CORRUGADO, PERFURADO, DN 150 MM, PARA DRENAGEM, SISTEMA IRRIGACAO                                                                                                                                                                                                                                                                                                                                                                                                                       </v>
          </cell>
          <cell r="C11544" t="str">
            <v xml:space="preserve">M     </v>
          </cell>
          <cell r="D11544" t="str">
            <v>27,67</v>
          </cell>
        </row>
        <row r="11545">
          <cell r="A11545">
            <v>9863</v>
          </cell>
          <cell r="B11545" t="str">
            <v xml:space="preserve">TUBO PVC, ROSCAVEL,  2 1/2", AGUA FRIA PREDIAL                                                                                                                                                                                                                                                                                                                                                                                                                                                            </v>
          </cell>
          <cell r="C11545" t="str">
            <v xml:space="preserve">M     </v>
          </cell>
          <cell r="D11545" t="str">
            <v>45,33</v>
          </cell>
        </row>
        <row r="11546">
          <cell r="A11546">
            <v>9860</v>
          </cell>
          <cell r="B11546" t="str">
            <v xml:space="preserve">TUBO PVC, ROSCAVEL,  2", PARA AGUA FRIA PREDIAL                                                                                                                                                                                                                                                                                                                                                                                                                                                           </v>
          </cell>
          <cell r="C11546" t="str">
            <v xml:space="preserve">M     </v>
          </cell>
          <cell r="D11546" t="str">
            <v>29,10</v>
          </cell>
        </row>
        <row r="11547">
          <cell r="A11547">
            <v>9862</v>
          </cell>
          <cell r="B11547" t="str">
            <v xml:space="preserve">TUBO PVC, ROSCAVEL, 1 1/2",  AGUA FRIA PREDIAL                                                                                                                                                                                                                                                                                                                                                                                                                                                            </v>
          </cell>
          <cell r="C11547" t="str">
            <v xml:space="preserve">M     </v>
          </cell>
          <cell r="D11547" t="str">
            <v>20,53</v>
          </cell>
        </row>
        <row r="11548">
          <cell r="A11548">
            <v>9861</v>
          </cell>
          <cell r="B11548" t="str">
            <v xml:space="preserve">TUBO PVC, ROSCAVEL, 1 1/4", AGUA FRIA PREDIAL                                                                                                                                                                                                                                                                                                                                                                                                                                                             </v>
          </cell>
          <cell r="C11548" t="str">
            <v xml:space="preserve">M     </v>
          </cell>
          <cell r="D11548" t="str">
            <v>16,50</v>
          </cell>
        </row>
        <row r="11549">
          <cell r="A11549">
            <v>9856</v>
          </cell>
          <cell r="B11549" t="str">
            <v xml:space="preserve">TUBO PVC, ROSCAVEL, 1/2", AGUA FRIA PREDIAL                                                                                                                                                                                                                                                                                                                                                                                                                                                               </v>
          </cell>
          <cell r="C11549" t="str">
            <v xml:space="preserve">M     </v>
          </cell>
          <cell r="D11549" t="str">
            <v>4,43</v>
          </cell>
        </row>
        <row r="11550">
          <cell r="A11550">
            <v>9866</v>
          </cell>
          <cell r="B11550" t="str">
            <v xml:space="preserve">TUBO PVC, ROSCAVEL, 1", AGUA FRIA PREDIAL                                                                                                                                                                                                                                                                                                                                                                                                                                                                 </v>
          </cell>
          <cell r="C11550" t="str">
            <v xml:space="preserve">M     </v>
          </cell>
          <cell r="D11550" t="str">
            <v>12,19</v>
          </cell>
        </row>
        <row r="11551">
          <cell r="A11551">
            <v>9857</v>
          </cell>
          <cell r="B11551" t="str">
            <v xml:space="preserve">TUBO PVC, ROSCAVEL, 3", AGUA FRIA PREDIAL                                                                                                                                                                                                                                                                                                                                                                                                                                                                 </v>
          </cell>
          <cell r="C11551" t="str">
            <v xml:space="preserve">M     </v>
          </cell>
          <cell r="D11551" t="str">
            <v>58,62</v>
          </cell>
        </row>
        <row r="11552">
          <cell r="A11552">
            <v>9864</v>
          </cell>
          <cell r="B11552" t="str">
            <v xml:space="preserve">TUBO PVC, ROSCAVEL, 4",  AGUA FRIA PREDIAL                                                                                                                                                                                                                                                                                                                                                                                                                                                                </v>
          </cell>
          <cell r="C11552" t="str">
            <v xml:space="preserve">M     </v>
          </cell>
          <cell r="D11552" t="str">
            <v>70,78</v>
          </cell>
        </row>
        <row r="11553">
          <cell r="A11553">
            <v>9865</v>
          </cell>
          <cell r="B11553" t="str">
            <v xml:space="preserve">TUBO PVC, ROSCAVEL, 5",  AGUA FRIA PREDIAL                                                                                                                                                                                                                                                                                                                                                                                                                                                                </v>
          </cell>
          <cell r="C11553" t="str">
            <v xml:space="preserve">M     </v>
          </cell>
          <cell r="D11553" t="str">
            <v>101,79</v>
          </cell>
        </row>
        <row r="11554">
          <cell r="A11554">
            <v>9858</v>
          </cell>
          <cell r="B11554" t="str">
            <v xml:space="preserve">TUBO PVC, ROSCAVEL, 6",  AGUA FRIA PREDIAL                                                                                                                                                                                                                                                                                                                                                                                                                                                                </v>
          </cell>
          <cell r="C11554" t="str">
            <v xml:space="preserve">M     </v>
          </cell>
          <cell r="D11554" t="str">
            <v>106,71</v>
          </cell>
        </row>
        <row r="11555">
          <cell r="A11555">
            <v>9841</v>
          </cell>
          <cell r="B11555" t="str">
            <v xml:space="preserve">TUBO PVC, SERIE R, DN 100 MM, PARA ESGOTO OU AGUAS PLUVIAIS PREDIAL (NBR 5688)                                                                                                                                                                                                                                                                                                                                                                                                                            </v>
          </cell>
          <cell r="C11555" t="str">
            <v xml:space="preserve">M     </v>
          </cell>
          <cell r="D11555" t="str">
            <v>24,65</v>
          </cell>
        </row>
        <row r="11556">
          <cell r="A11556">
            <v>9840</v>
          </cell>
          <cell r="B11556" t="str">
            <v xml:space="preserve">TUBO PVC, SERIE R, DN 150 MM, PARA ESGOTO OU AGUAS PLUVIAIS PREDIAL (NBR 5688)                                                                                                                                                                                                                                                                                                                                                                                                                            </v>
          </cell>
          <cell r="C11556" t="str">
            <v xml:space="preserve">M     </v>
          </cell>
          <cell r="D11556" t="str">
            <v>50,11</v>
          </cell>
        </row>
        <row r="11557">
          <cell r="A11557">
            <v>20067</v>
          </cell>
          <cell r="B11557" t="str">
            <v xml:space="preserve">TUBO PVC, SERIE R, DN 40 MM, PARA ESGOTO OU AGUAS PLUVIAIS PREDIAL (NBR 5688)                                                                                                                                                                                                                                                                                                                                                                                                                             </v>
          </cell>
          <cell r="C11557" t="str">
            <v xml:space="preserve">M     </v>
          </cell>
          <cell r="D11557" t="str">
            <v>8,61</v>
          </cell>
        </row>
        <row r="11558">
          <cell r="A11558">
            <v>20068</v>
          </cell>
          <cell r="B11558" t="str">
            <v xml:space="preserve">TUBO PVC, SERIE R, DN 50 MM, PARA ESGOTO OU AGUAS PLUVIAIS PREDIAL (NBR 5688)                                                                                                                                                                                                                                                                                                                                                                                                                             </v>
          </cell>
          <cell r="C11558" t="str">
            <v xml:space="preserve">M     </v>
          </cell>
          <cell r="D11558" t="str">
            <v>10,74</v>
          </cell>
        </row>
        <row r="11559">
          <cell r="A11559">
            <v>9839</v>
          </cell>
          <cell r="B11559" t="str">
            <v xml:space="preserve">TUBO PVC, SERIE R, DN 75 MM, PARA ESGOTO OU AGUAS PLUVIAIS PREDIAL (NBR 5688)                                                                                                                                                                                                                                                                                                                                                                                                                             </v>
          </cell>
          <cell r="C11559" t="str">
            <v xml:space="preserve">M     </v>
          </cell>
          <cell r="D11559" t="str">
            <v>14,07</v>
          </cell>
        </row>
        <row r="11560">
          <cell r="A11560">
            <v>9870</v>
          </cell>
          <cell r="B11560" t="str">
            <v xml:space="preserve">TUBO PVC, SOLDAVEL, DN 110 MM, AGUA FRIA (NBR-5648)                                                                                                                                                                                                                                                                                                                                                                                                                                                       </v>
          </cell>
          <cell r="C11560" t="str">
            <v xml:space="preserve">M     </v>
          </cell>
          <cell r="D11560" t="str">
            <v>49,43</v>
          </cell>
        </row>
        <row r="11561">
          <cell r="A11561">
            <v>9867</v>
          </cell>
          <cell r="B11561" t="str">
            <v xml:space="preserve">TUBO PVC, SOLDAVEL, DN 20 MM, AGUA FRIA (NBR-5648)                                                                                                                                                                                                                                                                                                                                                                                                                                                        </v>
          </cell>
          <cell r="C11561" t="str">
            <v xml:space="preserve">M     </v>
          </cell>
          <cell r="D11561" t="str">
            <v>1,81</v>
          </cell>
        </row>
        <row r="11562">
          <cell r="A11562">
            <v>9868</v>
          </cell>
          <cell r="B11562" t="str">
            <v xml:space="preserve">TUBO PVC, SOLDAVEL, DN 25 MM, AGUA FRIA (NBR-5648)                                                                                                                                                                                                                                                                                                                                                                                                                                                        </v>
          </cell>
          <cell r="C11562" t="str">
            <v xml:space="preserve">M     </v>
          </cell>
          <cell r="D11562" t="str">
            <v>2,33</v>
          </cell>
        </row>
        <row r="11563">
          <cell r="A11563">
            <v>9869</v>
          </cell>
          <cell r="B11563" t="str">
            <v xml:space="preserve">TUBO PVC, SOLDAVEL, DN 32 MM, AGUA FRIA (NBR-5648)                                                                                                                                                                                                                                                                                                                                                                                                                                                        </v>
          </cell>
          <cell r="C11563" t="str">
            <v xml:space="preserve">M     </v>
          </cell>
          <cell r="D11563" t="str">
            <v>5,23</v>
          </cell>
        </row>
        <row r="11564">
          <cell r="A11564">
            <v>9874</v>
          </cell>
          <cell r="B11564" t="str">
            <v xml:space="preserve">TUBO PVC, SOLDAVEL, DN 40 MM, AGUA FRIA (NBR-5648)                                                                                                                                                                                                                                                                                                                                                                                                                                                        </v>
          </cell>
          <cell r="C11564" t="str">
            <v xml:space="preserve">M     </v>
          </cell>
          <cell r="D11564" t="str">
            <v>7,61</v>
          </cell>
        </row>
        <row r="11565">
          <cell r="A11565">
            <v>9875</v>
          </cell>
          <cell r="B11565" t="str">
            <v xml:space="preserve">TUBO PVC, SOLDAVEL, DN 50 MM, PARA AGUA FRIA (NBR-5648)                                                                                                                                                                                                                                                                                                                                                                                                                                                   </v>
          </cell>
          <cell r="C11565" t="str">
            <v xml:space="preserve">M     </v>
          </cell>
          <cell r="D11565" t="str">
            <v>8,72</v>
          </cell>
        </row>
        <row r="11566">
          <cell r="A11566">
            <v>9873</v>
          </cell>
          <cell r="B11566" t="str">
            <v xml:space="preserve">TUBO PVC, SOLDAVEL, DN 60 MM, AGUA FRIA (NBR-5648)                                                                                                                                                                                                                                                                                                                                                                                                                                                        </v>
          </cell>
          <cell r="C11566" t="str">
            <v xml:space="preserve">M     </v>
          </cell>
          <cell r="D11566" t="str">
            <v>14,72</v>
          </cell>
        </row>
        <row r="11567">
          <cell r="A11567">
            <v>9871</v>
          </cell>
          <cell r="B11567" t="str">
            <v xml:space="preserve">TUBO PVC, SOLDAVEL, DN 75 MM, AGUA FRIA (NBR-5648)                                                                                                                                                                                                                                                                                                                                                                                                                                                        </v>
          </cell>
          <cell r="C11567" t="str">
            <v xml:space="preserve">M     </v>
          </cell>
          <cell r="D11567" t="str">
            <v>24,66</v>
          </cell>
        </row>
        <row r="11568">
          <cell r="A11568">
            <v>9872</v>
          </cell>
          <cell r="B11568" t="str">
            <v xml:space="preserve">TUBO PVC, SOLDAVEL, DN 85 MM, AGUA FRIA (NBR-5648)                                                                                                                                                                                                                                                                                                                                                                                                                                                        </v>
          </cell>
          <cell r="C11568" t="str">
            <v xml:space="preserve">M     </v>
          </cell>
          <cell r="D11568" t="str">
            <v>30,81</v>
          </cell>
        </row>
        <row r="11569">
          <cell r="A11569">
            <v>7667</v>
          </cell>
          <cell r="B11569" t="str">
            <v xml:space="preserve">TUBO 26" EM CHAPA PRETA, E= 3/16", 147 KG/6 M                                                                                                                                                                                                                                                                                                                                                                                                                                                             </v>
          </cell>
          <cell r="C11569" t="str">
            <v xml:space="preserve">M     </v>
          </cell>
          <cell r="D11569" t="str">
            <v>1.676,58</v>
          </cell>
        </row>
        <row r="11570">
          <cell r="A11570">
            <v>7660</v>
          </cell>
          <cell r="B11570" t="str">
            <v xml:space="preserve">TUBO 30" EM CHAPA PRETA, E= 1/4", 175 KG/6 M                                                                                                                                                                                                                                                                                                                                                                                                                                                              </v>
          </cell>
          <cell r="C11570" t="str">
            <v xml:space="preserve">M     </v>
          </cell>
          <cell r="D11570" t="str">
            <v>2.137,25</v>
          </cell>
        </row>
        <row r="11571">
          <cell r="A11571">
            <v>7676</v>
          </cell>
          <cell r="B11571" t="str">
            <v xml:space="preserve">TUBO 30" EM CHAPA PRETA, E= 3/8", 177 KG/6 M                                                                                                                                                                                                                                                                                                                                                                                                                                                              </v>
          </cell>
          <cell r="C11571" t="str">
            <v xml:space="preserve">M     </v>
          </cell>
          <cell r="D11571" t="str">
            <v>2.161,67</v>
          </cell>
        </row>
        <row r="11572">
          <cell r="A11572">
            <v>12426</v>
          </cell>
          <cell r="B11572" t="str">
            <v xml:space="preserve">UNIAO COM ASSENTO CONICO DE BRONZE, DIAMETRO 1/2"                                                                                                                                                                                                                                                                                                                                                                                                                                                         </v>
          </cell>
          <cell r="C11572" t="str">
            <v xml:space="preserve">UN    </v>
          </cell>
          <cell r="D11572" t="str">
            <v>27,68</v>
          </cell>
        </row>
        <row r="11573">
          <cell r="A11573">
            <v>12425</v>
          </cell>
          <cell r="B11573" t="str">
            <v xml:space="preserve">UNIAO COM ASSENTO CONICO DE BRONZE, DIAMETRO 1"                                                                                                                                                                                                                                                                                                                                                                                                                                                           </v>
          </cell>
          <cell r="C11573" t="str">
            <v xml:space="preserve">UN    </v>
          </cell>
          <cell r="D11573" t="str">
            <v>38,04</v>
          </cell>
        </row>
        <row r="11574">
          <cell r="A11574">
            <v>12427</v>
          </cell>
          <cell r="B11574" t="str">
            <v xml:space="preserve">UNIAO COM ASSENTO CONICO DE BRONZE, DIAMETRO 2 1/2"                                                                                                                                                                                                                                                                                                                                                                                                                                                       </v>
          </cell>
          <cell r="C11574" t="str">
            <v xml:space="preserve">UN    </v>
          </cell>
          <cell r="D11574" t="str">
            <v>157,88</v>
          </cell>
        </row>
        <row r="11575">
          <cell r="A11575">
            <v>12428</v>
          </cell>
          <cell r="B11575" t="str">
            <v xml:space="preserve">UNIAO COM ASSENTO CONICO DE BRONZE, DIAMETRO 2'                                                                                                                                                                                                                                                                                                                                                                                                                                                           </v>
          </cell>
          <cell r="C11575" t="str">
            <v xml:space="preserve">UN    </v>
          </cell>
          <cell r="D11575" t="str">
            <v>101,34</v>
          </cell>
        </row>
        <row r="11576">
          <cell r="A11576">
            <v>12430</v>
          </cell>
          <cell r="B11576" t="str">
            <v xml:space="preserve">UNIAO COM ASSENTO CONICO DE BRONZE, DIAMETRO 3/4"                                                                                                                                                                                                                                                                                                                                                                                                                                                         </v>
          </cell>
          <cell r="C11576" t="str">
            <v xml:space="preserve">UN    </v>
          </cell>
          <cell r="D11576" t="str">
            <v>33,94</v>
          </cell>
        </row>
        <row r="11577">
          <cell r="A11577">
            <v>12429</v>
          </cell>
          <cell r="B11577" t="str">
            <v xml:space="preserve">UNIAO COM ASSENTO CONICO DE BRONZE, DIAMETRO 3"                                                                                                                                                                                                                                                                                                                                                                                                                                                           </v>
          </cell>
          <cell r="C11577" t="str">
            <v xml:space="preserve">UN    </v>
          </cell>
          <cell r="D11577" t="str">
            <v>255,30</v>
          </cell>
        </row>
        <row r="11578">
          <cell r="A11578">
            <v>12431</v>
          </cell>
          <cell r="B11578" t="str">
            <v xml:space="preserve">UNIAO COM ASSENTO CONICO DE BRONZE, DIAMETRO 4"                                                                                                                                                                                                                                                                                                                                                                                                                                                           </v>
          </cell>
          <cell r="C11578" t="str">
            <v xml:space="preserve">UN    </v>
          </cell>
          <cell r="D11578" t="str">
            <v>434,48</v>
          </cell>
        </row>
        <row r="11579">
          <cell r="A11579">
            <v>12432</v>
          </cell>
          <cell r="B11579" t="str">
            <v xml:space="preserve">UNIAO COM ASSENTO CONICO DE FERRO LONGO (MACHO-FEMEA), DIAMETRO 1 1/2"                                                                                                                                                                                                                                                                                                                                                                                                                                    </v>
          </cell>
          <cell r="C11579" t="str">
            <v xml:space="preserve">UN    </v>
          </cell>
          <cell r="D11579" t="str">
            <v>89,36</v>
          </cell>
        </row>
        <row r="11580">
          <cell r="A11580">
            <v>12434</v>
          </cell>
          <cell r="B11580" t="str">
            <v xml:space="preserve">UNIAO COM ASSENTO CONICO DE FERRO LONGO (MACHO-FEMEA), DIAMETRO 1/2"                                                                                                                                                                                                                                                                                                                                                                                                                                      </v>
          </cell>
          <cell r="C11580" t="str">
            <v xml:space="preserve">UN    </v>
          </cell>
          <cell r="D11580" t="str">
            <v>29,12</v>
          </cell>
        </row>
        <row r="11581">
          <cell r="A11581">
            <v>12433</v>
          </cell>
          <cell r="B11581" t="str">
            <v xml:space="preserve">UNIAO COM ASSENTO CONICO DE FERRO LONGO (MACHO-FEMEA), DIAMETRO 1"                                                                                                                                                                                                                                                                                                                                                                                                                                        </v>
          </cell>
          <cell r="C11581" t="str">
            <v xml:space="preserve">UN    </v>
          </cell>
          <cell r="D11581" t="str">
            <v>56,88</v>
          </cell>
        </row>
        <row r="11582">
          <cell r="A11582">
            <v>12435</v>
          </cell>
          <cell r="B11582" t="str">
            <v xml:space="preserve">UNIAO COM ASSENTO CONICO DE FERRO LONGO (MACHO-FEMEA), DIAMETRO 2 1/2"                                                                                                                                                                                                                                                                                                                                                                                                                                    </v>
          </cell>
          <cell r="C11582" t="str">
            <v xml:space="preserve">UN    </v>
          </cell>
          <cell r="D11582" t="str">
            <v>176,05</v>
          </cell>
        </row>
        <row r="11583">
          <cell r="A11583">
            <v>12437</v>
          </cell>
          <cell r="B11583" t="str">
            <v xml:space="preserve">UNIAO COM ASSENTO CONICO DE FERRO LONGO (MACHO-FEMEA), DIAMETRO 2"                                                                                                                                                                                                                                                                                                                                                                                                                                        </v>
          </cell>
          <cell r="C11583" t="str">
            <v xml:space="preserve">UN    </v>
          </cell>
          <cell r="D11583" t="str">
            <v>142,18</v>
          </cell>
        </row>
        <row r="11584">
          <cell r="A11584">
            <v>12439</v>
          </cell>
          <cell r="B11584" t="str">
            <v xml:space="preserve">UNIAO COM ASSENTO CONICO DE FERRO LONGO (MACHO-FEMEA), DIAMETRO 3/4"                                                                                                                                                                                                                                                                                                                                                                                                                                      </v>
          </cell>
          <cell r="C11584" t="str">
            <v xml:space="preserve">UN    </v>
          </cell>
          <cell r="D11584" t="str">
            <v>45,63</v>
          </cell>
        </row>
        <row r="11585">
          <cell r="A11585">
            <v>12438</v>
          </cell>
          <cell r="B11585" t="str">
            <v xml:space="preserve">UNIAO COM ASSENTO CONICO DE FERRO LONGO (MACHO-FEMEA), DIAMETRO 3'                                                                                                                                                                                                                                                                                                                                                                                                                                        </v>
          </cell>
          <cell r="C11585" t="str">
            <v xml:space="preserve">UN    </v>
          </cell>
          <cell r="D11585" t="str">
            <v>257,31</v>
          </cell>
        </row>
        <row r="11586">
          <cell r="A11586">
            <v>12436</v>
          </cell>
          <cell r="B11586" t="str">
            <v xml:space="preserve">UNIAO COM ASSENTO CONICO DE FERRO LONGO (MACHO-FEMEA), DIAMETRO 4"                                                                                                                                                                                                                                                                                                                                                                                                                                        </v>
          </cell>
          <cell r="C11586" t="str">
            <v xml:space="preserve">UN    </v>
          </cell>
          <cell r="D11586" t="str">
            <v>325,03</v>
          </cell>
        </row>
        <row r="11587">
          <cell r="A11587">
            <v>36357</v>
          </cell>
          <cell r="B11587" t="str">
            <v xml:space="preserve">UNIAO COM FLANGE PPR, DN 40 MM, PARA AGUA QUENTE PREDIAL                                                                                                                                                                                                                                                                                                                                                                                                                                                  </v>
          </cell>
          <cell r="C11587" t="str">
            <v xml:space="preserve">UN    </v>
          </cell>
          <cell r="D11587" t="str">
            <v>90,73</v>
          </cell>
        </row>
        <row r="11588">
          <cell r="A11588">
            <v>12424</v>
          </cell>
          <cell r="B11588" t="str">
            <v xml:space="preserve">UNIAO DE FERRO GALVANIZADO, COM ASSENTO CONICO DE BRONZE, DE 1 1/2"                                                                                                                                                                                                                                                                                                                                                                                                                                       </v>
          </cell>
          <cell r="C11588" t="str">
            <v xml:space="preserve">UN    </v>
          </cell>
          <cell r="D11588" t="str">
            <v>58,57</v>
          </cell>
        </row>
        <row r="11589">
          <cell r="A11589">
            <v>12440</v>
          </cell>
          <cell r="B11589" t="str">
            <v xml:space="preserve">UNIAO DE FERRO GALVANIZADO, COM ASSENTO CONICO DE BRONZE, DE 1 1/4"                                                                                                                                                                                                                                                                                                                                                                                                                                       </v>
          </cell>
          <cell r="C11589" t="str">
            <v xml:space="preserve">UN    </v>
          </cell>
          <cell r="D11589" t="str">
            <v>56,61</v>
          </cell>
        </row>
        <row r="11590">
          <cell r="A11590">
            <v>9884</v>
          </cell>
          <cell r="B11590" t="str">
            <v xml:space="preserve">UNIAO DE FERRO GALVANIZADO, COM ROSCA BSP, COM ASSENTO PLANO, DE 1 1/2"                                                                                                                                                                                                                                                                                                                                                                                                                                   </v>
          </cell>
          <cell r="C11590" t="str">
            <v xml:space="preserve">UN    </v>
          </cell>
          <cell r="D11590" t="str">
            <v>42,23</v>
          </cell>
        </row>
        <row r="11591">
          <cell r="A11591">
            <v>9888</v>
          </cell>
          <cell r="B11591" t="str">
            <v xml:space="preserve">UNIAO DE FERRO GALVANIZADO, COM ROSCA BSP, COM ASSENTO PLANO, DE 1 1/4"                                                                                                                                                                                                                                                                                                                                                                                                                                   </v>
          </cell>
          <cell r="C11591" t="str">
            <v xml:space="preserve">UN    </v>
          </cell>
          <cell r="D11591" t="str">
            <v>33,92</v>
          </cell>
        </row>
        <row r="11592">
          <cell r="A11592">
            <v>9883</v>
          </cell>
          <cell r="B11592" t="str">
            <v xml:space="preserve">UNIAO DE FERRO GALVANIZADO, COM ROSCA BSP, COM ASSENTO PLANO, DE 1/2"                                                                                                                                                                                                                                                                                                                                                                                                                                     </v>
          </cell>
          <cell r="C11592" t="str">
            <v xml:space="preserve">UN    </v>
          </cell>
          <cell r="D11592" t="str">
            <v>14,80</v>
          </cell>
        </row>
        <row r="11593">
          <cell r="A11593">
            <v>9886</v>
          </cell>
          <cell r="B11593" t="str">
            <v xml:space="preserve">UNIAO DE FERRO GALVANIZADO, COM ROSCA BSP, COM ASSENTO PLANO, DE 1"                                                                                                                                                                                                                                                                                                                                                                                                                                       </v>
          </cell>
          <cell r="C11593" t="str">
            <v xml:space="preserve">UN    </v>
          </cell>
          <cell r="D11593" t="str">
            <v>20,28</v>
          </cell>
        </row>
        <row r="11594">
          <cell r="A11594">
            <v>9889</v>
          </cell>
          <cell r="B11594" t="str">
            <v xml:space="preserve">UNIAO DE FERRO GALVANIZADO, COM ROSCA BSP, COM ASSENTO PLANO, DE 2 1/2"                                                                                                                                                                                                                                                                                                                                                                                                                                   </v>
          </cell>
          <cell r="C11594" t="str">
            <v xml:space="preserve">UN    </v>
          </cell>
          <cell r="D11594" t="str">
            <v>102,73</v>
          </cell>
        </row>
        <row r="11595">
          <cell r="A11595">
            <v>9887</v>
          </cell>
          <cell r="B11595" t="str">
            <v xml:space="preserve">UNIAO DE FERRO GALVANIZADO, COM ROSCA BSP, COM ASSENTO PLANO, DE 2"                                                                                                                                                                                                                                                                                                                                                                                                                                       </v>
          </cell>
          <cell r="C11595" t="str">
            <v xml:space="preserve">UN    </v>
          </cell>
          <cell r="D11595" t="str">
            <v>62,09</v>
          </cell>
        </row>
        <row r="11596">
          <cell r="A11596">
            <v>9885</v>
          </cell>
          <cell r="B11596" t="str">
            <v xml:space="preserve">UNIAO DE FERRO GALVANIZADO, COM ROSCA BSP, COM ASSENTO PLANO, DE 3/4"                                                                                                                                                                                                                                                                                                                                                                                                                                     </v>
          </cell>
          <cell r="C11596" t="str">
            <v xml:space="preserve">UN    </v>
          </cell>
          <cell r="D11596" t="str">
            <v>19,60</v>
          </cell>
        </row>
        <row r="11597">
          <cell r="A11597">
            <v>9890</v>
          </cell>
          <cell r="B11597" t="str">
            <v xml:space="preserve">UNIAO DE FERRO GALVANIZADO, COM ROSCA BSP, COM ASSENTO PLANO, DE 3"                                                                                                                                                                                                                                                                                                                                                                                                                                       </v>
          </cell>
          <cell r="C11597" t="str">
            <v xml:space="preserve">UN    </v>
          </cell>
          <cell r="D11597" t="str">
            <v>159,16</v>
          </cell>
        </row>
        <row r="11598">
          <cell r="A11598">
            <v>9891</v>
          </cell>
          <cell r="B11598" t="str">
            <v xml:space="preserve">UNIAO DE FERRO GALVANIZADO, COM ROSCA BSP, COM ASSENTO PLANO, DE 4"                                                                                                                                                                                                                                                                                                                                                                                                                                       </v>
          </cell>
          <cell r="C11598" t="str">
            <v xml:space="preserve">UN    </v>
          </cell>
          <cell r="D11598" t="str">
            <v>223,43</v>
          </cell>
        </row>
        <row r="11599">
          <cell r="A11599">
            <v>39292</v>
          </cell>
          <cell r="B11599" t="str">
            <v xml:space="preserve">UNIAO DE REDUCAO METALICA, PARA CONEXAO COM ANEL DESLIZANTE EM TUBO PEX, DN 20 X 16 MM                                                                                                                                                                                                                                                                                                                                                                                                                    </v>
          </cell>
          <cell r="C11599" t="str">
            <v xml:space="preserve">UN    </v>
          </cell>
          <cell r="D11599" t="str">
            <v>8,19</v>
          </cell>
        </row>
        <row r="11600">
          <cell r="A11600">
            <v>39293</v>
          </cell>
          <cell r="B11600" t="str">
            <v xml:space="preserve">UNIAO DE REDUCAO METALICA, PARA CONEXAO COM ANEL DESLIZANTE EM TUBO PEX, DN 25 X 16 MM                                                                                                                                                                                                                                                                                                                                                                                                                    </v>
          </cell>
          <cell r="C11600" t="str">
            <v xml:space="preserve">UN    </v>
          </cell>
          <cell r="D11600" t="str">
            <v>13,21</v>
          </cell>
        </row>
        <row r="11601">
          <cell r="A11601">
            <v>39294</v>
          </cell>
          <cell r="B11601" t="str">
            <v xml:space="preserve">UNIAO DE REDUCAO METALICA, PARA CONEXAO COM ANEL DESLIZANTE EM TUBO PEX, DN 25 X 20 MM                                                                                                                                                                                                                                                                                                                                                                                                                    </v>
          </cell>
          <cell r="C11601" t="str">
            <v xml:space="preserve">UN    </v>
          </cell>
          <cell r="D11601" t="str">
            <v>13,21</v>
          </cell>
        </row>
        <row r="11602">
          <cell r="A11602">
            <v>39295</v>
          </cell>
          <cell r="B11602" t="str">
            <v xml:space="preserve">UNIAO DE REDUCAO METALICA, PARA CONEXAO COM ANEL DESLIZANTE EM TUBO PEX, DN 32 X 25 MM                                                                                                                                                                                                                                                                                                                                                                                                                    </v>
          </cell>
          <cell r="C11602" t="str">
            <v xml:space="preserve">UN    </v>
          </cell>
          <cell r="D11602" t="str">
            <v>22,53</v>
          </cell>
        </row>
        <row r="11603">
          <cell r="A11603">
            <v>36313</v>
          </cell>
          <cell r="B11603" t="str">
            <v xml:space="preserve">UNIAO DUPLA PPR DN 20 MM, PARA AGUA QUENTE PREDIAL                                                                                                                                                                                                                                                                                                                                                                                                                                                        </v>
          </cell>
          <cell r="C11603" t="str">
            <v xml:space="preserve">UN    </v>
          </cell>
          <cell r="D11603" t="str">
            <v>21,51</v>
          </cell>
        </row>
        <row r="11604">
          <cell r="A11604">
            <v>36316</v>
          </cell>
          <cell r="B11604" t="str">
            <v xml:space="preserve">UNIAO DUPLA PPR DN 25 MM, PARA AGUA QUENTE PREDIAL                                                                                                                                                                                                                                                                                                                                                                                                                                                        </v>
          </cell>
          <cell r="C11604" t="str">
            <v xml:space="preserve">UN    </v>
          </cell>
          <cell r="D11604" t="str">
            <v>26,08</v>
          </cell>
        </row>
        <row r="11605">
          <cell r="A11605">
            <v>64</v>
          </cell>
          <cell r="B11605" t="str">
            <v xml:space="preserve">UNIAO EM POLIPROPILENO (PP), PARA TUBO EM PEAD, 20 MM - LIGACAO PREDIAL DE AGUA                                                                                                                                                                                                                                                                                                                                                                                                                           </v>
          </cell>
          <cell r="C11605" t="str">
            <v xml:space="preserve">UN    </v>
          </cell>
          <cell r="D11605" t="str">
            <v>2,98</v>
          </cell>
        </row>
        <row r="11606">
          <cell r="A11606">
            <v>37423</v>
          </cell>
          <cell r="B11606" t="str">
            <v xml:space="preserve">UNIAO EM POLIPROPILENO (PP), PARA TUBO EM PEAD, 32 MM - LIGACAO PREDIAL DE AGUA                                                                                                                                                                                                                                                                                                                                                                                                                           </v>
          </cell>
          <cell r="C11606" t="str">
            <v xml:space="preserve">UN    </v>
          </cell>
          <cell r="D11606" t="str">
            <v>7,36</v>
          </cell>
        </row>
        <row r="11607">
          <cell r="A11607">
            <v>39296</v>
          </cell>
          <cell r="B11607" t="str">
            <v xml:space="preserve">UNIAO METALICA, PARA CONEXAO COM ANEL DESLIZANTE EM TUBO PEX, DN 16 MM                                                                                                                                                                                                                                                                                                                                                                                                                                    </v>
          </cell>
          <cell r="C11607" t="str">
            <v xml:space="preserve">UN    </v>
          </cell>
          <cell r="D11607" t="str">
            <v>6,32</v>
          </cell>
        </row>
        <row r="11608">
          <cell r="A11608">
            <v>39297</v>
          </cell>
          <cell r="B11608" t="str">
            <v xml:space="preserve">UNIAO METALICA, PARA CONEXAO COM ANEL DESLIZANTE EM TUBO PEX, DN 20 MM                                                                                                                                                                                                                                                                                                                                                                                                                                    </v>
          </cell>
          <cell r="C11608" t="str">
            <v xml:space="preserve">UN    </v>
          </cell>
          <cell r="D11608" t="str">
            <v>9,04</v>
          </cell>
        </row>
        <row r="11609">
          <cell r="A11609">
            <v>39298</v>
          </cell>
          <cell r="B11609" t="str">
            <v xml:space="preserve">UNIAO METALICA, PARA CONEXAO COM ANEL DESLIZANTE EM TUBO PEX, DN 25 MM                                                                                                                                                                                                                                                                                                                                                                                                                                    </v>
          </cell>
          <cell r="C11609" t="str">
            <v xml:space="preserve">UN    </v>
          </cell>
          <cell r="D11609" t="str">
            <v>15,93</v>
          </cell>
        </row>
        <row r="11610">
          <cell r="A11610">
            <v>39299</v>
          </cell>
          <cell r="B11610" t="str">
            <v xml:space="preserve">UNIAO METALICA, PARA CONEXAO COM ANEL DESLIZANTE EM TUBO PEX, DN 32 MM                                                                                                                                                                                                                                                                                                                                                                                                                                    </v>
          </cell>
          <cell r="C11610" t="str">
            <v xml:space="preserve">UN    </v>
          </cell>
          <cell r="D11610" t="str">
            <v>27,11</v>
          </cell>
        </row>
        <row r="11611">
          <cell r="A11611">
            <v>9892</v>
          </cell>
          <cell r="B11611" t="str">
            <v xml:space="preserve">UNIAO PVC, ROSCAVEL 1/2",  AGUA FRIA PREDIAL                                                                                                                                                                                                                                                                                                                                                                                                                                                              </v>
          </cell>
          <cell r="C11611" t="str">
            <v xml:space="preserve">UN    </v>
          </cell>
          <cell r="D11611" t="str">
            <v>3,96</v>
          </cell>
        </row>
        <row r="11612">
          <cell r="A11612">
            <v>9893</v>
          </cell>
          <cell r="B11612" t="str">
            <v xml:space="preserve">UNIAO PVC, ROSCAVEL 2",  AGUA FRIA PREDIAL                                                                                                                                                                                                                                                                                                                                                                                                                                                                </v>
          </cell>
          <cell r="C11612" t="str">
            <v xml:space="preserve">UN    </v>
          </cell>
          <cell r="D11612" t="str">
            <v>53,76</v>
          </cell>
        </row>
        <row r="11613">
          <cell r="A11613">
            <v>9901</v>
          </cell>
          <cell r="B11613" t="str">
            <v xml:space="preserve">UNIAO PVC, ROSCAVEL, 1 1/2",  AGUA FRIA PREDIAL                                                                                                                                                                                                                                                                                                                                                                                                                                                           </v>
          </cell>
          <cell r="C11613" t="str">
            <v xml:space="preserve">UN    </v>
          </cell>
          <cell r="D11613" t="str">
            <v>23,86</v>
          </cell>
        </row>
        <row r="11614">
          <cell r="A11614">
            <v>9896</v>
          </cell>
          <cell r="B11614" t="str">
            <v xml:space="preserve">UNIAO PVC, ROSCAVEL, 1 1/4",  AGUA FRIA PREDIAL                                                                                                                                                                                                                                                                                                                                                                                                                                                           </v>
          </cell>
          <cell r="C11614" t="str">
            <v xml:space="preserve">UN    </v>
          </cell>
          <cell r="D11614" t="str">
            <v>21,50</v>
          </cell>
        </row>
        <row r="11615">
          <cell r="A11615">
            <v>9900</v>
          </cell>
          <cell r="B11615" t="str">
            <v xml:space="preserve">UNIAO PVC, ROSCAVEL, 1",  AGUA FRIA PREDIAL                                                                                                                                                                                                                                                                                                                                                                                                                                                               </v>
          </cell>
          <cell r="C11615" t="str">
            <v xml:space="preserve">UN    </v>
          </cell>
          <cell r="D11615" t="str">
            <v>13,04</v>
          </cell>
        </row>
        <row r="11616">
          <cell r="A11616">
            <v>9898</v>
          </cell>
          <cell r="B11616" t="str">
            <v xml:space="preserve">UNIAO PVC, ROSCAVEL, 2 1/2",  AGUA FRIA PREDIAL                                                                                                                                                                                                                                                                                                                                                                                                                                                           </v>
          </cell>
          <cell r="C11616" t="str">
            <v xml:space="preserve">UN    </v>
          </cell>
          <cell r="D11616" t="str">
            <v>110,56</v>
          </cell>
        </row>
        <row r="11617">
          <cell r="A11617">
            <v>9899</v>
          </cell>
          <cell r="B11617" t="str">
            <v xml:space="preserve">UNIAO PVC, ROSCAVEL, 3/4",  AGUA FRIA PREDIAL                                                                                                                                                                                                                                                                                                                                                                                                                                                             </v>
          </cell>
          <cell r="C11617" t="str">
            <v xml:space="preserve">UN    </v>
          </cell>
          <cell r="D11617" t="str">
            <v>7,12</v>
          </cell>
        </row>
        <row r="11618">
          <cell r="A11618">
            <v>9902</v>
          </cell>
          <cell r="B11618" t="str">
            <v xml:space="preserve">UNIAO PVC, ROSCAVEL, 3",  AGUA FRIA PREDIAL                                                                                                                                                                                                                                                                                                                                                                                                                                                               </v>
          </cell>
          <cell r="C11618" t="str">
            <v xml:space="preserve">UN    </v>
          </cell>
          <cell r="D11618" t="str">
            <v>140,00</v>
          </cell>
        </row>
        <row r="11619">
          <cell r="A11619">
            <v>9908</v>
          </cell>
          <cell r="B11619" t="str">
            <v xml:space="preserve">UNIAO PVC, SOLDAVEL, 110 MM,  PARA AGUA FRIA PREDIAL                                                                                                                                                                                                                                                                                                                                                                                                                                                      </v>
          </cell>
          <cell r="C11619" t="str">
            <v xml:space="preserve">UN    </v>
          </cell>
          <cell r="D11619" t="str">
            <v>279,15</v>
          </cell>
        </row>
        <row r="11620">
          <cell r="A11620">
            <v>9905</v>
          </cell>
          <cell r="B11620" t="str">
            <v xml:space="preserve">UNIAO PVC, SOLDAVEL, 20 MM,  PARA AGUA FRIA PREDIAL                                                                                                                                                                                                                                                                                                                                                                                                                                                       </v>
          </cell>
          <cell r="C11620" t="str">
            <v xml:space="preserve">UN    </v>
          </cell>
          <cell r="D11620" t="str">
            <v>4,66</v>
          </cell>
        </row>
        <row r="11621">
          <cell r="A11621">
            <v>9906</v>
          </cell>
          <cell r="B11621" t="str">
            <v xml:space="preserve">UNIAO PVC, SOLDAVEL, 25 MM,  PARA AGUA FRIA PREDIAL                                                                                                                                                                                                                                                                                                                                                                                                                                                       </v>
          </cell>
          <cell r="C11621" t="str">
            <v xml:space="preserve">UN    </v>
          </cell>
          <cell r="D11621" t="str">
            <v>5,59</v>
          </cell>
        </row>
        <row r="11622">
          <cell r="A11622">
            <v>9895</v>
          </cell>
          <cell r="B11622" t="str">
            <v xml:space="preserve">UNIAO PVC, SOLDAVEL, 32 MM,  PARA AGUA FRIA PREDIAL                                                                                                                                                                                                                                                                                                                                                                                                                                                       </v>
          </cell>
          <cell r="C11622" t="str">
            <v xml:space="preserve">UN    </v>
          </cell>
          <cell r="D11622" t="str">
            <v>9,17</v>
          </cell>
        </row>
        <row r="11623">
          <cell r="A11623">
            <v>9894</v>
          </cell>
          <cell r="B11623" t="str">
            <v xml:space="preserve">UNIAO PVC, SOLDAVEL, 40 MM,  PARA AGUA FRIA PREDIAL                                                                                                                                                                                                                                                                                                                                                                                                                                                       </v>
          </cell>
          <cell r="C11623" t="str">
            <v xml:space="preserve">UN    </v>
          </cell>
          <cell r="D11623" t="str">
            <v>17,86</v>
          </cell>
        </row>
        <row r="11624">
          <cell r="A11624">
            <v>9897</v>
          </cell>
          <cell r="B11624" t="str">
            <v xml:space="preserve">UNIAO PVC, SOLDAVEL, 50 MM,  PARA AGUA FRIA PREDIAL                                                                                                                                                                                                                                                                                                                                                                                                                                                       </v>
          </cell>
          <cell r="C11624" t="str">
            <v xml:space="preserve">UN    </v>
          </cell>
          <cell r="D11624" t="str">
            <v>19,34</v>
          </cell>
        </row>
        <row r="11625">
          <cell r="A11625">
            <v>9910</v>
          </cell>
          <cell r="B11625" t="str">
            <v xml:space="preserve">UNIAO PVC, SOLDAVEL, 60 MM,  PARA AGUA FRIA PREDIAL                                                                                                                                                                                                                                                                                                                                                                                                                                                       </v>
          </cell>
          <cell r="C11625" t="str">
            <v xml:space="preserve">UN    </v>
          </cell>
          <cell r="D11625" t="str">
            <v>48,68</v>
          </cell>
        </row>
        <row r="11626">
          <cell r="A11626">
            <v>9909</v>
          </cell>
          <cell r="B11626" t="str">
            <v xml:space="preserve">UNIAO PVC, SOLDAVEL, 75 MM,  PARA AGUA FRIA PREDIAL                                                                                                                                                                                                                                                                                                                                                                                                                                                       </v>
          </cell>
          <cell r="C11626" t="str">
            <v xml:space="preserve">UN    </v>
          </cell>
          <cell r="D11626" t="str">
            <v>98,23</v>
          </cell>
        </row>
        <row r="11627">
          <cell r="A11627">
            <v>9907</v>
          </cell>
          <cell r="B11627" t="str">
            <v xml:space="preserve">UNIAO PVC, SOLDAVEL, 85 MM,  PARA AGUA FRIA PREDIAL                                                                                                                                                                                                                                                                                                                                                                                                                                                       </v>
          </cell>
          <cell r="C11627" t="str">
            <v xml:space="preserve">UN    </v>
          </cell>
          <cell r="D11627" t="str">
            <v>151,04</v>
          </cell>
        </row>
        <row r="11628">
          <cell r="A11628">
            <v>20973</v>
          </cell>
          <cell r="B11628" t="str">
            <v xml:space="preserve">UNIAO TIPO STORZ, COM EMPATACAO INTERNA TIPO ANEL DE EXPANSAO, ENGATE RAPIDO 1 1/2", PARA MANGUEIRA DE COMBATE A INCENDIO PREDIAL                                                                                                                                                                                                                                                                                                                                                                         </v>
          </cell>
          <cell r="C11628" t="str">
            <v xml:space="preserve">UN    </v>
          </cell>
          <cell r="D11628" t="str">
            <v>120,64</v>
          </cell>
        </row>
        <row r="11629">
          <cell r="A11629">
            <v>20974</v>
          </cell>
          <cell r="B11629" t="str">
            <v xml:space="preserve">UNIAO TIPO STORZ, COM EMPATACAO INTERNA TIPO ANEL DE EXPANSAO, ENGATE RAPIDO 2 1/2", PARA MANGUEIRA DE COMBATE A INCENDIO PREDIAL                                                                                                                                                                                                                                                                                                                                                                         </v>
          </cell>
          <cell r="C11629" t="str">
            <v xml:space="preserve">UN    </v>
          </cell>
          <cell r="D11629" t="str">
            <v>172,60</v>
          </cell>
        </row>
        <row r="11630">
          <cell r="A11630">
            <v>37989</v>
          </cell>
          <cell r="B11630" t="str">
            <v xml:space="preserve">UNIAO, CPVC, SOLDAVEL, 15 MM, PARA AGUA QUENTE PREDIAL                                                                                                                                                                                                                                                                                                                                                                                                                                                    </v>
          </cell>
          <cell r="C11630" t="str">
            <v xml:space="preserve">UN    </v>
          </cell>
          <cell r="D11630" t="str">
            <v>8,89</v>
          </cell>
        </row>
        <row r="11631">
          <cell r="A11631">
            <v>37990</v>
          </cell>
          <cell r="B11631" t="str">
            <v xml:space="preserve">UNIAO, CPVC, SOLDAVEL, 22 MM, PARA AGUA QUENTE PREDIAL                                                                                                                                                                                                                                                                                                                                                                                                                                                    </v>
          </cell>
          <cell r="C11631" t="str">
            <v xml:space="preserve">UN    </v>
          </cell>
          <cell r="D11631" t="str">
            <v>10,33</v>
          </cell>
        </row>
        <row r="11632">
          <cell r="A11632">
            <v>37991</v>
          </cell>
          <cell r="B11632" t="str">
            <v xml:space="preserve">UNIAO, CPVC, SOLDAVEL, 28 MM, PARA AGUA QUENTE PREDIAL                                                                                                                                                                                                                                                                                                                                                                                                                                                    </v>
          </cell>
          <cell r="C11632" t="str">
            <v xml:space="preserve">UN    </v>
          </cell>
          <cell r="D11632" t="str">
            <v>16,35</v>
          </cell>
        </row>
        <row r="11633">
          <cell r="A11633">
            <v>37992</v>
          </cell>
          <cell r="B11633" t="str">
            <v xml:space="preserve">UNIAO, CPVC, SOLDAVEL, 35 MM, PARA AGUA QUENTE PREDIAL                                                                                                                                                                                                                                                                                                                                                                                                                                                    </v>
          </cell>
          <cell r="C11633" t="str">
            <v xml:space="preserve">UN    </v>
          </cell>
          <cell r="D11633" t="str">
            <v>24,97</v>
          </cell>
        </row>
        <row r="11634">
          <cell r="A11634">
            <v>37993</v>
          </cell>
          <cell r="B11634" t="str">
            <v xml:space="preserve">UNIAO, CPVC, SOLDAVEL, 42 MM, PARA AGUA QUENTE PREDIAL                                                                                                                                                                                                                                                                                                                                                                                                                                                    </v>
          </cell>
          <cell r="C11634" t="str">
            <v xml:space="preserve">UN    </v>
          </cell>
          <cell r="D11634" t="str">
            <v>37,07</v>
          </cell>
        </row>
        <row r="11635">
          <cell r="A11635">
            <v>37994</v>
          </cell>
          <cell r="B11635" t="str">
            <v xml:space="preserve">UNIAO, CPVC, SOLDAVEL, 54 MM, PARA AGUA QUENTE PREDIAL                                                                                                                                                                                                                                                                                                                                                                                                                                                    </v>
          </cell>
          <cell r="C11635" t="str">
            <v xml:space="preserve">UN    </v>
          </cell>
          <cell r="D11635" t="str">
            <v>89,07</v>
          </cell>
        </row>
        <row r="11636">
          <cell r="A11636">
            <v>37995</v>
          </cell>
          <cell r="B11636" t="str">
            <v xml:space="preserve">UNIAO, CPVC, SOLDAVEL, 73 MM, PARA AGUA QUENTE PREDIAL                                                                                                                                                                                                                                                                                                                                                                                                                                                    </v>
          </cell>
          <cell r="C11636" t="str">
            <v xml:space="preserve">UN    </v>
          </cell>
          <cell r="D11636" t="str">
            <v>129,28</v>
          </cell>
        </row>
        <row r="11637">
          <cell r="A11637">
            <v>37996</v>
          </cell>
          <cell r="B11637" t="str">
            <v xml:space="preserve">UNIAO, CPVC, SOLDAVEL, 89 MM, PARA AGUA QUENTE PREDIAL                                                                                                                                                                                                                                                                                                                                                                                                                                                    </v>
          </cell>
          <cell r="C11637" t="str">
            <v xml:space="preserve">UN    </v>
          </cell>
          <cell r="D11637" t="str">
            <v>190,62</v>
          </cell>
        </row>
        <row r="11638">
          <cell r="A11638">
            <v>13883</v>
          </cell>
          <cell r="B11638" t="str">
            <v xml:space="preserve">USINA DE ASFALTO A FRIO, CAPACIDADE DE 30 A 40 T/H, ELETRICA, POTENCIA DE 30 CV                                                                                                                                                                                                                                                                                                                                                                                                                           </v>
          </cell>
          <cell r="C11638" t="str">
            <v xml:space="preserve">UN    </v>
          </cell>
          <cell r="D11638" t="str">
            <v>78.078,77</v>
          </cell>
        </row>
        <row r="11639">
          <cell r="A11639">
            <v>38604</v>
          </cell>
          <cell r="B11639" t="str">
            <v xml:space="preserve">USINA DE ASFALTO A FRIO, CAPACIDADE DE 40 A 60 T/H, ELETRICA, POTENCIA DE 30 CV                                                                                                                                                                                                                                                                                                                                                                                                                           </v>
          </cell>
          <cell r="C11639" t="str">
            <v xml:space="preserve">UN    </v>
          </cell>
          <cell r="D11639" t="str">
            <v>97.246,07</v>
          </cell>
        </row>
        <row r="11640">
          <cell r="A11640">
            <v>10601</v>
          </cell>
          <cell r="B11640" t="str">
            <v xml:space="preserve">USINA DE ASFALTO A QUENTE, FIXA, TIPO CONTRA FLUXO, CAPACIDADE DE 100 A 140 T/H, POTENCIA DE 280 KW, COM MISTURADOR EXTERNO ROTATIVO                                                                                                                                                                                                                                                                                                                                                                      </v>
          </cell>
          <cell r="C11640" t="str">
            <v xml:space="preserve">UN    </v>
          </cell>
          <cell r="D11640" t="str">
            <v>1.891.630,04</v>
          </cell>
        </row>
        <row r="11641">
          <cell r="A11641">
            <v>26034</v>
          </cell>
          <cell r="B11641" t="str">
            <v xml:space="preserve">USINA DE ASFALTO, GRAVIMETRICA, CAPACIDADE DE 150 T/H, POTENCIA DE 400 KW                                                                                                                                                                                                                                                                                                                                                                                                                                 </v>
          </cell>
          <cell r="C11641" t="str">
            <v xml:space="preserve">UN    </v>
          </cell>
          <cell r="D11641" t="str">
            <v>4.980.595,15</v>
          </cell>
        </row>
        <row r="11642">
          <cell r="A11642">
            <v>13894</v>
          </cell>
          <cell r="B11642" t="str">
            <v xml:space="preserve">USINA DE CONCRETO FIXA, CAPACIDADE NOMINAL DE 40 M3/H, SEM SILO                                                                                                                                                                                                                                                                                                                                                                                                                                           </v>
          </cell>
          <cell r="C11642" t="str">
            <v xml:space="preserve">UN    </v>
          </cell>
          <cell r="D11642" t="str">
            <v>392.649,25</v>
          </cell>
        </row>
        <row r="11643">
          <cell r="A11643">
            <v>13895</v>
          </cell>
          <cell r="B11643" t="str">
            <v xml:space="preserve">USINA DE CONCRETO FIXA, CAPACIDADE NOMINAL DE 60 M3/H, SEM SILO                                                                                                                                                                                                                                                                                                                                                                                                                                           </v>
          </cell>
          <cell r="C11643" t="str">
            <v xml:space="preserve">UN    </v>
          </cell>
          <cell r="D11643" t="str">
            <v>527.982,35</v>
          </cell>
        </row>
        <row r="11644">
          <cell r="A11644">
            <v>13892</v>
          </cell>
          <cell r="B11644" t="str">
            <v xml:space="preserve">USINA DE CONCRETO FIXA, CAPACIDADE NOMINAL DE 80 M3/H, SEM SILO                                                                                                                                                                                                                                                                                                                                                                                                                                           </v>
          </cell>
          <cell r="C11644" t="str">
            <v xml:space="preserve">UN    </v>
          </cell>
          <cell r="D11644" t="str">
            <v>647.029,46</v>
          </cell>
        </row>
        <row r="11645">
          <cell r="A11645">
            <v>9914</v>
          </cell>
          <cell r="B11645" t="str">
            <v xml:space="preserve">USINA DE CONCRETO FIXA, CAPACIDADE NOMINAL DE 90 A 120 M3/H, SEM SILO                                                                                                                                                                                                                                                                                                                                                                                                                                     </v>
          </cell>
          <cell r="C11645" t="str">
            <v xml:space="preserve">UN    </v>
          </cell>
          <cell r="D11645" t="str">
            <v>700.000,00</v>
          </cell>
        </row>
        <row r="11646">
          <cell r="A11646">
            <v>36485</v>
          </cell>
          <cell r="B11646" t="str">
            <v xml:space="preserve">USINA DE LAMA ASFALTICA, PROD 30 A 50 T/H, SILO DE AGREGADO 7 M3, RESERVATORIOS PARA EMULSAO E AGUA DE 2,3 M3 CADA, MISTURADOR TIPO PUGG-MILL A SER MONTADO SOBRE CAMINHAO                                                                                                                                                                                                                                                                                                                                </v>
          </cell>
          <cell r="C11646" t="str">
            <v xml:space="preserve">UN    </v>
          </cell>
          <cell r="D11646" t="str">
            <v>424.438,89</v>
          </cell>
        </row>
        <row r="11647">
          <cell r="A11647">
            <v>9912</v>
          </cell>
          <cell r="B11647" t="str">
            <v xml:space="preserve">USINA DE MISTURAS ASFALTICAS A QUENTE, MOVEL, TIPO CONTRA FLUXO, CAPACIDADE DE 40 A 80 T/H                                                                                                                                                                                                                                                                                                                                                                                                                </v>
          </cell>
          <cell r="C11647" t="str">
            <v xml:space="preserve">UN    </v>
          </cell>
          <cell r="D11647" t="str">
            <v>1.540.000,00</v>
          </cell>
        </row>
        <row r="11648">
          <cell r="A11648">
            <v>9921</v>
          </cell>
          <cell r="B11648" t="str">
            <v xml:space="preserve">USINA MISTURADORA DE SOLOS,  DOSADORES TRIPLOS, CALHA VIBRATORIA CAPACIDADE DE 200 A 500 T/H, POTENCIA DE 75 KW                                                                                                                                                                                                                                                                                                                                                                                           </v>
          </cell>
          <cell r="C11648" t="str">
            <v xml:space="preserve">UN    </v>
          </cell>
          <cell r="D11648" t="str">
            <v>794.404,84</v>
          </cell>
        </row>
        <row r="11649">
          <cell r="A11649">
            <v>21112</v>
          </cell>
          <cell r="B11649" t="str">
            <v xml:space="preserve">VALVULA DE DESCARGA EM METAL CROMADO PARA MICTORIO COM ACIONAMENTO POR PRESSAO E FECHAMENTO AUTOMATICO                                                                                                                                                                                                                                                                                                                                                                                                    </v>
          </cell>
          <cell r="C11649" t="str">
            <v xml:space="preserve">UN    </v>
          </cell>
          <cell r="D11649" t="str">
            <v>196,61</v>
          </cell>
        </row>
        <row r="11650">
          <cell r="A11650">
            <v>10228</v>
          </cell>
          <cell r="B11650" t="str">
            <v xml:space="preserve">VALVULA DE DESCARGA METALICA, BASE 1 1/2 " E ACABAMENTO METALICO CROMADO                                                                                                                                                                                                                                                                                                                                                                                                                                  </v>
          </cell>
          <cell r="C11650" t="str">
            <v xml:space="preserve">UN    </v>
          </cell>
          <cell r="D11650" t="str">
            <v>228,40</v>
          </cell>
        </row>
        <row r="11651">
          <cell r="A11651">
            <v>11781</v>
          </cell>
          <cell r="B11651" t="str">
            <v xml:space="preserve">VALVULA DE DESCARGA METALICA, BASE 1 1/4 " E ACABAMENTO METALICO CROMADO                                                                                                                                                                                                                                                                                                                                                                                                                                  </v>
          </cell>
          <cell r="C11651" t="str">
            <v xml:space="preserve">UN    </v>
          </cell>
          <cell r="D11651" t="str">
            <v>185,03</v>
          </cell>
        </row>
        <row r="11652">
          <cell r="A11652">
            <v>11746</v>
          </cell>
          <cell r="B11652" t="str">
            <v xml:space="preserve">VALVULA DE ESFERA BRUTA EM BRONZE, BITOLA 1 " (REF 1552-B)                                                                                                                                                                                                                                                                                                                                                                                                                                                </v>
          </cell>
          <cell r="C11652" t="str">
            <v xml:space="preserve">UN    </v>
          </cell>
          <cell r="D11652" t="str">
            <v>53,10</v>
          </cell>
        </row>
        <row r="11653">
          <cell r="A11653">
            <v>11751</v>
          </cell>
          <cell r="B11653" t="str">
            <v xml:space="preserve">VALVULA DE ESFERA BRUTA EM BRONZE, BITOLA 1 1/2 " (REF 1552-B)                                                                                                                                                                                                                                                                                                                                                                                                                                            </v>
          </cell>
          <cell r="C11653" t="str">
            <v xml:space="preserve">UN    </v>
          </cell>
          <cell r="D11653" t="str">
            <v>95,37</v>
          </cell>
        </row>
        <row r="11654">
          <cell r="A11654">
            <v>11750</v>
          </cell>
          <cell r="B11654" t="str">
            <v xml:space="preserve">VALVULA DE ESFERA BRUTA EM BRONZE, BITOLA 1 1/4 " (REF 1552-B)                                                                                                                                                                                                                                                                                                                                                                                                                                            </v>
          </cell>
          <cell r="C11654" t="str">
            <v xml:space="preserve">UN    </v>
          </cell>
          <cell r="D11654" t="str">
            <v>79,15</v>
          </cell>
        </row>
        <row r="11655">
          <cell r="A11655">
            <v>11748</v>
          </cell>
          <cell r="B11655" t="str">
            <v xml:space="preserve">VALVULA DE ESFERA BRUTA EM BRONZE, BITOLA 1/2 " (REF 1552-B)                                                                                                                                                                                                                                                                                                                                                                                                                                              </v>
          </cell>
          <cell r="C11655" t="str">
            <v xml:space="preserve">UN    </v>
          </cell>
          <cell r="D11655" t="str">
            <v>34,08</v>
          </cell>
        </row>
        <row r="11656">
          <cell r="A11656">
            <v>11747</v>
          </cell>
          <cell r="B11656" t="str">
            <v xml:space="preserve">VALVULA DE ESFERA BRUTA EM BRONZE, BITOLA 2 " (REF 1552-B)                                                                                                                                                                                                                                                                                                                                                                                                                                                </v>
          </cell>
          <cell r="C11656" t="str">
            <v xml:space="preserve">UN    </v>
          </cell>
          <cell r="D11656" t="str">
            <v>147,07</v>
          </cell>
        </row>
        <row r="11657">
          <cell r="A11657">
            <v>11749</v>
          </cell>
          <cell r="B11657" t="str">
            <v xml:space="preserve">VALVULA DE ESFERA BRUTA EM BRONZE, BITOLA 3/4 " (REF 1552-B)                                                                                                                                                                                                                                                                                                                                                                                                                                              </v>
          </cell>
          <cell r="C11657" t="str">
            <v xml:space="preserve">UN    </v>
          </cell>
          <cell r="D11657" t="str">
            <v>39,33</v>
          </cell>
        </row>
        <row r="11658">
          <cell r="A11658">
            <v>10236</v>
          </cell>
          <cell r="B11658" t="str">
            <v xml:space="preserve">VALVULA DE RETENCAO DE BRONZE, PE COM CRIVOS, EXTREMIDADE COM ROSCA, DE 1 1/2", PARA FUNDO DE POCO                                                                                                                                                                                                                                                                                                                                                                                                        </v>
          </cell>
          <cell r="C11658" t="str">
            <v xml:space="preserve">UN    </v>
          </cell>
          <cell r="D11658" t="str">
            <v>59,84</v>
          </cell>
        </row>
        <row r="11659">
          <cell r="A11659">
            <v>10233</v>
          </cell>
          <cell r="B11659" t="str">
            <v xml:space="preserve">VALVULA DE RETENCAO DE BRONZE, PE COM CRIVOS, EXTREMIDADE COM ROSCA, DE 1 1/4", PARA FUNDO DE POCO                                                                                                                                                                                                                                                                                                                                                                                                        </v>
          </cell>
          <cell r="C11659" t="str">
            <v xml:space="preserve">UN    </v>
          </cell>
          <cell r="D11659" t="str">
            <v>56,08</v>
          </cell>
        </row>
        <row r="11660">
          <cell r="A11660">
            <v>10234</v>
          </cell>
          <cell r="B11660" t="str">
            <v xml:space="preserve">VALVULA DE RETENCAO DE BRONZE, PE COM CRIVOS, EXTREMIDADE COM ROSCA, DE 1", PARA FUNDO DE POCO                                                                                                                                                                                                                                                                                                                                                                                                            </v>
          </cell>
          <cell r="C11660" t="str">
            <v xml:space="preserve">UN    </v>
          </cell>
          <cell r="D11660" t="str">
            <v>35,33</v>
          </cell>
        </row>
        <row r="11661">
          <cell r="A11661">
            <v>10231</v>
          </cell>
          <cell r="B11661" t="str">
            <v xml:space="preserve">VALVULA DE RETENCAO DE BRONZE, PE COM CRIVOS, EXTREMIDADE COM ROSCA, DE 2 1/2", PARA FUNDO DE POCO                                                                                                                                                                                                                                                                                                                                                                                                        </v>
          </cell>
          <cell r="C11661" t="str">
            <v xml:space="preserve">UN    </v>
          </cell>
          <cell r="D11661" t="str">
            <v>162,00</v>
          </cell>
        </row>
        <row r="11662">
          <cell r="A11662">
            <v>10232</v>
          </cell>
          <cell r="B11662" t="str">
            <v xml:space="preserve">VALVULA DE RETENCAO DE BRONZE, PE COM CRIVOS, EXTREMIDADE COM ROSCA, DE 2", PARA FUNDO DE POCO                                                                                                                                                                                                                                                                                                                                                                                                            </v>
          </cell>
          <cell r="C11662" t="str">
            <v xml:space="preserve">UN    </v>
          </cell>
          <cell r="D11662" t="str">
            <v>90,65</v>
          </cell>
        </row>
        <row r="11663">
          <cell r="A11663">
            <v>10229</v>
          </cell>
          <cell r="B11663" t="str">
            <v xml:space="preserve">VALVULA DE RETENCAO DE BRONZE, PE COM CRIVOS, EXTREMIDADE COM ROSCA, DE 3/4", PARA FUNDO DE POCO                                                                                                                                                                                                                                                                                                                                                                                                          </v>
          </cell>
          <cell r="C11663" t="str">
            <v xml:space="preserve">UN    </v>
          </cell>
          <cell r="D11663" t="str">
            <v>31,95</v>
          </cell>
        </row>
        <row r="11664">
          <cell r="A11664">
            <v>10235</v>
          </cell>
          <cell r="B11664" t="str">
            <v xml:space="preserve">VALVULA DE RETENCAO DE BRONZE, PE COM CRIVOS, EXTREMIDADE COM ROSCA, DE 3", PARA FUNDO DE POCO                                                                                                                                                                                                                                                                                                                                                                                                            </v>
          </cell>
          <cell r="C11664" t="str">
            <v xml:space="preserve">UN    </v>
          </cell>
          <cell r="D11664" t="str">
            <v>222,09</v>
          </cell>
        </row>
        <row r="11665">
          <cell r="A11665">
            <v>10230</v>
          </cell>
          <cell r="B11665" t="str">
            <v xml:space="preserve">VALVULA DE RETENCAO DE BRONZE, PE COM CRIVOS, EXTREMIDADE COM ROSCA, DE 4", PARA FUNDO DE POCO                                                                                                                                                                                                                                                                                                                                                                                                            </v>
          </cell>
          <cell r="C11665" t="str">
            <v xml:space="preserve">UN    </v>
          </cell>
          <cell r="D11665" t="str">
            <v>390,86</v>
          </cell>
        </row>
        <row r="11666">
          <cell r="A11666">
            <v>10409</v>
          </cell>
          <cell r="B11666" t="str">
            <v xml:space="preserve">VALVULA DE RETENCAO HORIZONTAL, DE BRONZE (PN-25), 1 1/2", 400 PSI, TAMPA DE PORCA DE UNIAO, EXTREMIDADES COM ROSCA                                                                                                                                                                                                                                                                                                                                                                                       </v>
          </cell>
          <cell r="C11666" t="str">
            <v xml:space="preserve">UN    </v>
          </cell>
          <cell r="D11666" t="str">
            <v>116,12</v>
          </cell>
        </row>
        <row r="11667">
          <cell r="A11667">
            <v>10411</v>
          </cell>
          <cell r="B11667" t="str">
            <v xml:space="preserve">VALVULA DE RETENCAO HORIZONTAL, DE BRONZE (PN-25), 1 1/4", 400 PSI, TAMPA DE PORCA DE UNIAO, EXTREMIDADES COM ROSCA                                                                                                                                                                                                                                                                                                                                                                                       </v>
          </cell>
          <cell r="C11667" t="str">
            <v xml:space="preserve">UN    </v>
          </cell>
          <cell r="D11667" t="str">
            <v>103,90</v>
          </cell>
        </row>
        <row r="11668">
          <cell r="A11668">
            <v>10404</v>
          </cell>
          <cell r="B11668" t="str">
            <v xml:space="preserve">VALVULA DE RETENCAO HORIZONTAL, DE BRONZE (PN-25), 1/2", 400 PSI, TAMPA DE PORCA DE UNIAO, EXTREMIDADES COM ROSCA                                                                                                                                                                                                                                                                                                                                                                                         </v>
          </cell>
          <cell r="C11668" t="str">
            <v xml:space="preserve">UN    </v>
          </cell>
          <cell r="D11668" t="str">
            <v>42,14</v>
          </cell>
        </row>
        <row r="11669">
          <cell r="A11669">
            <v>10410</v>
          </cell>
          <cell r="B11669" t="str">
            <v xml:space="preserve">VALVULA DE RETENCAO HORIZONTAL, DE BRONZE (PN-25), 1", 400 PSI, TAMPA DE PORCA DE UNIAO, EXTREMIDADES COM ROSCA                                                                                                                                                                                                                                                                                                                                                                                           </v>
          </cell>
          <cell r="C11669" t="str">
            <v xml:space="preserve">UN    </v>
          </cell>
          <cell r="D11669" t="str">
            <v>69,40</v>
          </cell>
        </row>
        <row r="11670">
          <cell r="A11670">
            <v>10405</v>
          </cell>
          <cell r="B11670" t="str">
            <v xml:space="preserve">VALVULA DE RETENCAO HORIZONTAL, DE BRONZE (PN-25), 2 1/2", 400 PSI, TAMPA DE PORCA DE UNIAO, EXTREMIDADES COM ROSCA                                                                                                                                                                                                                                                                                                                                                                                       </v>
          </cell>
          <cell r="C11670" t="str">
            <v xml:space="preserve">UN    </v>
          </cell>
          <cell r="D11670" t="str">
            <v>232,64</v>
          </cell>
        </row>
        <row r="11671">
          <cell r="A11671">
            <v>10408</v>
          </cell>
          <cell r="B11671" t="str">
            <v xml:space="preserve">VALVULA DE RETENCAO HORIZONTAL, DE BRONZE (PN-25), 2", 400 PSI, TAMPA DE PORCA DE UNIAO, EXTREMIDADES COM ROSCA                                                                                                                                                                                                                                                                                                                                                                                           </v>
          </cell>
          <cell r="C11671" t="str">
            <v xml:space="preserve">UN    </v>
          </cell>
          <cell r="D11671" t="str">
            <v>162,68</v>
          </cell>
        </row>
        <row r="11672">
          <cell r="A11672">
            <v>10412</v>
          </cell>
          <cell r="B11672" t="str">
            <v xml:space="preserve">VALVULA DE RETENCAO HORIZONTAL, DE BRONZE (PN-25), 3/4", 400 PSI, TAMPA DE PORCA DE UNIAO, EXTREMIDADES COM ROSCA                                                                                                                                                                                                                                                                                                                                                                                         </v>
          </cell>
          <cell r="C11672" t="str">
            <v xml:space="preserve">UN    </v>
          </cell>
          <cell r="D11672" t="str">
            <v>51,06</v>
          </cell>
        </row>
        <row r="11673">
          <cell r="A11673">
            <v>10406</v>
          </cell>
          <cell r="B11673" t="str">
            <v xml:space="preserve">VALVULA DE RETENCAO HORIZONTAL, DE BRONZE (PN-25), 3", 400 PSI, TAMPA DE PORCA DE UNIAO, EXTREMIDADES COM ROSCA                                                                                                                                                                                                                                                                                                                                                                                           </v>
          </cell>
          <cell r="C11673" t="str">
            <v xml:space="preserve">UN    </v>
          </cell>
          <cell r="D11673" t="str">
            <v>321,33</v>
          </cell>
        </row>
        <row r="11674">
          <cell r="A11674">
            <v>10407</v>
          </cell>
          <cell r="B11674" t="str">
            <v xml:space="preserve">VALVULA DE RETENCAO HORIZONTAL, DE BRONZE (PN-25), 4", 400 PSI, TAMPA DE PORCA DE UNIAO, EXTREMIDADES COM ROSCA                                                                                                                                                                                                                                                                                                                                                                                           </v>
          </cell>
          <cell r="C11674" t="str">
            <v xml:space="preserve">UN    </v>
          </cell>
          <cell r="D11674" t="str">
            <v>498,38</v>
          </cell>
        </row>
        <row r="11675">
          <cell r="A11675">
            <v>10416</v>
          </cell>
          <cell r="B11675" t="str">
            <v xml:space="preserve">VALVULA DE RETENCAO VERTICAL, DE BRONZE (PN-16), 1 1/2", 200 PSI, EXTREMIDADES COM ROSCA                                                                                                                                                                                                                                                                                                                                                                                                                  </v>
          </cell>
          <cell r="C11675" t="str">
            <v xml:space="preserve">UN    </v>
          </cell>
          <cell r="D11675" t="str">
            <v>61,82</v>
          </cell>
        </row>
        <row r="11676">
          <cell r="A11676">
            <v>10419</v>
          </cell>
          <cell r="B11676" t="str">
            <v xml:space="preserve">VALVULA DE RETENCAO VERTICAL, DE BRONZE (PN-16), 1 1/4", 200 PSI, EXTREMIDADES COM ROSCA                                                                                                                                                                                                                                                                                                                                                                                                                  </v>
          </cell>
          <cell r="C11676" t="str">
            <v xml:space="preserve">UN    </v>
          </cell>
          <cell r="D11676" t="str">
            <v>53,66</v>
          </cell>
        </row>
        <row r="11677">
          <cell r="A11677">
            <v>21092</v>
          </cell>
          <cell r="B11677" t="str">
            <v xml:space="preserve">VALVULA DE RETENCAO VERTICAL, DE BRONZE (PN-16), 1/2", 200 PSI, EXTREMIDADES COM ROSCA                                                                                                                                                                                                                                                                                                                                                                                                                    </v>
          </cell>
          <cell r="C11677" t="str">
            <v xml:space="preserve">UN    </v>
          </cell>
          <cell r="D11677" t="str">
            <v>30,67</v>
          </cell>
        </row>
        <row r="11678">
          <cell r="A11678">
            <v>10418</v>
          </cell>
          <cell r="B11678" t="str">
            <v xml:space="preserve">VALVULA DE RETENCAO VERTICAL, DE BRONZE (PN-16), 1", 200 PSI, EXTREMIDADES COM ROSCA                                                                                                                                                                                                                                                                                                                                                                                                                      </v>
          </cell>
          <cell r="C11678" t="str">
            <v xml:space="preserve">UN    </v>
          </cell>
          <cell r="D11678" t="str">
            <v>35,76</v>
          </cell>
        </row>
        <row r="11679">
          <cell r="A11679">
            <v>12657</v>
          </cell>
          <cell r="B11679" t="str">
            <v xml:space="preserve">VALVULA DE RETENCAO VERTICAL, DE BRONZE (PN-16), 2 1/2", 200 PSI, EXTREMIDADES COM ROSCA                                                                                                                                                                                                                                                                                                                                                                                                                  </v>
          </cell>
          <cell r="C11679" t="str">
            <v xml:space="preserve">UN    </v>
          </cell>
          <cell r="D11679" t="str">
            <v>144,33</v>
          </cell>
        </row>
        <row r="11680">
          <cell r="A11680">
            <v>10417</v>
          </cell>
          <cell r="B11680" t="str">
            <v xml:space="preserve">VALVULA DE RETENCAO VERTICAL, DE BRONZE (PN-16), 2", 200 PSI, EXTREMIDADES COM ROSCA                                                                                                                                                                                                                                                                                                                                                                                                                      </v>
          </cell>
          <cell r="C11680" t="str">
            <v xml:space="preserve">UN    </v>
          </cell>
          <cell r="D11680" t="str">
            <v>90,07</v>
          </cell>
        </row>
        <row r="11681">
          <cell r="A11681">
            <v>10413</v>
          </cell>
          <cell r="B11681" t="str">
            <v xml:space="preserve">VALVULA DE RETENCAO VERTICAL, DE BRONZE (PN-16), 3/4", 200 PSI, EXTREMIDADES COM ROSCA                                                                                                                                                                                                                                                                                                                                                                                                                    </v>
          </cell>
          <cell r="C11681" t="str">
            <v xml:space="preserve">UN    </v>
          </cell>
          <cell r="D11681" t="str">
            <v>32,73</v>
          </cell>
        </row>
        <row r="11682">
          <cell r="A11682">
            <v>10414</v>
          </cell>
          <cell r="B11682" t="str">
            <v xml:space="preserve">VALVULA DE RETENCAO VERTICAL, DE BRONZE (PN-16), 3", 200 PSI, EXTREMIDADES COM ROSCA                                                                                                                                                                                                                                                                                                                                                                                                                      </v>
          </cell>
          <cell r="C11682" t="str">
            <v xml:space="preserve">UN    </v>
          </cell>
          <cell r="D11682" t="str">
            <v>197,10</v>
          </cell>
        </row>
        <row r="11683">
          <cell r="A11683">
            <v>10415</v>
          </cell>
          <cell r="B11683" t="str">
            <v xml:space="preserve">VALVULA DE RETENCAO VERTICAL, DE BRONZE (PN-16), 4", 200 PSI, EXTREMIDADES COM ROSCA                                                                                                                                                                                                                                                                                                                                                                                                                      </v>
          </cell>
          <cell r="C11683" t="str">
            <v xml:space="preserve">UN    </v>
          </cell>
          <cell r="D11683" t="str">
            <v>342,07</v>
          </cell>
        </row>
        <row r="11684">
          <cell r="A11684">
            <v>38643</v>
          </cell>
          <cell r="B11684" t="str">
            <v xml:space="preserve">VALVULA EM METAL CROMADO PARA LAVATORIO, 1 " SEM LADRAO                                                                                                                                                                                                                                                                                                                                                                                                                                                   </v>
          </cell>
          <cell r="C11684" t="str">
            <v xml:space="preserve">UN    </v>
          </cell>
          <cell r="D11684" t="str">
            <v>28,68</v>
          </cell>
        </row>
        <row r="11685">
          <cell r="A11685">
            <v>6157</v>
          </cell>
          <cell r="B11685" t="str">
            <v xml:space="preserve">VALVULA EM METAL CROMADO PARA PIA AMERICANA 3.1/2 X 1.1/2 "                                                                                                                                                                                                                                                                                                                                                                                                                                               </v>
          </cell>
          <cell r="C11685" t="str">
            <v xml:space="preserve">UN    </v>
          </cell>
          <cell r="D11685" t="str">
            <v>39,19</v>
          </cell>
        </row>
        <row r="11686">
          <cell r="A11686">
            <v>37588</v>
          </cell>
          <cell r="B11686" t="str">
            <v xml:space="preserve">VALVULA EM METAL CROMADO PARA TANQUE, 1.1/2 " SEM LADRAO                                                                                                                                                                                                                                                                                                                                                                                                                                                  </v>
          </cell>
          <cell r="C11686" t="str">
            <v xml:space="preserve">UN    </v>
          </cell>
          <cell r="D11686" t="str">
            <v>18,48</v>
          </cell>
        </row>
        <row r="11687">
          <cell r="A11687">
            <v>6152</v>
          </cell>
          <cell r="B11687" t="str">
            <v xml:space="preserve">VALVULA EM PLASTICO BRANCO COM SAIDA LISA PARA TANQUE 1.1/4 " X 1.1/2 "                                                                                                                                                                                                                                                                                                                                                                                                                                   </v>
          </cell>
          <cell r="C11687" t="str">
            <v xml:space="preserve">UN    </v>
          </cell>
          <cell r="D11687" t="str">
            <v>3,42</v>
          </cell>
        </row>
        <row r="11688">
          <cell r="A11688">
            <v>6158</v>
          </cell>
          <cell r="B11688" t="str">
            <v xml:space="preserve">VALVULA EM PLASTICO BRANCO PARA LAVATORIO 1 ", SEM UNHO, COM LADRAO                                                                                                                                                                                                                                                                                                                                                                                                                                       </v>
          </cell>
          <cell r="C11688" t="str">
            <v xml:space="preserve">UN    </v>
          </cell>
          <cell r="D11688" t="str">
            <v>4,12</v>
          </cell>
        </row>
        <row r="11689">
          <cell r="A11689">
            <v>6153</v>
          </cell>
          <cell r="B11689" t="str">
            <v xml:space="preserve">VALVULA EM PLASTICO BRANCO PARA TANQUE OU LAVATORIO 1 ", SEM UNHO E SEM LADRAO                                                                                                                                                                                                                                                                                                                                                                                                                            </v>
          </cell>
          <cell r="C11689" t="str">
            <v xml:space="preserve">UN    </v>
          </cell>
          <cell r="D11689" t="str">
            <v>3,21</v>
          </cell>
        </row>
        <row r="11690">
          <cell r="A11690">
            <v>6156</v>
          </cell>
          <cell r="B11690" t="str">
            <v xml:space="preserve">VALVULA EM PLASTICO BRANCO PARA TANQUE 1.1/4 " X 1.1/2 ", SEM UNHO E SEM LADRAO                                                                                                                                                                                                                                                                                                                                                                                                                           </v>
          </cell>
          <cell r="C11690" t="str">
            <v xml:space="preserve">UN    </v>
          </cell>
          <cell r="D11690" t="str">
            <v>4,06</v>
          </cell>
        </row>
        <row r="11691">
          <cell r="A11691">
            <v>6154</v>
          </cell>
          <cell r="B11691" t="str">
            <v xml:space="preserve">VALVULA EM PLASTICO CROMADO PARA LAVATORIO 1 ", SEM UNHO, COM LADRAO                                                                                                                                                                                                                                                                                                                                                                                                                                      </v>
          </cell>
          <cell r="C11691" t="str">
            <v xml:space="preserve">UN    </v>
          </cell>
          <cell r="D11691" t="str">
            <v>7,65</v>
          </cell>
        </row>
        <row r="11692">
          <cell r="A11692">
            <v>6155</v>
          </cell>
          <cell r="B11692" t="str">
            <v xml:space="preserve">VALVULA EM PLASTICO CROMADO TIPO AMERICANA PARA PIA DE COZINHA 3.1/2 " X 1.1/2 ", SEM ADAPTADOR                                                                                                                                                                                                                                                                                                                                                                                                           </v>
          </cell>
          <cell r="C11692" t="str">
            <v xml:space="preserve">UN    </v>
          </cell>
          <cell r="D11692" t="str">
            <v>15,83</v>
          </cell>
        </row>
        <row r="11693">
          <cell r="A11693">
            <v>3115</v>
          </cell>
          <cell r="B11693" t="str">
            <v xml:space="preserve">VARA / PERFIL PARA CREMONA, EM FERRO CROMADO, COMPRIMENTO DE 120 CM                                                                                                                                                                                                                                                                                                                                                                                                                                       </v>
          </cell>
          <cell r="C11693" t="str">
            <v xml:space="preserve">UN    </v>
          </cell>
          <cell r="D11693" t="str">
            <v>17,78</v>
          </cell>
        </row>
        <row r="11694">
          <cell r="A11694">
            <v>3116</v>
          </cell>
          <cell r="B11694" t="str">
            <v xml:space="preserve">VARA / PERFIL PARA CREMONA, EM FERRO CROMADO, COMPRIMENTO DE 150 CM                                                                                                                                                                                                                                                                                                                                                                                                                                       </v>
          </cell>
          <cell r="C11694" t="str">
            <v xml:space="preserve">UN    </v>
          </cell>
          <cell r="D11694" t="str">
            <v>18,32</v>
          </cell>
        </row>
        <row r="11695">
          <cell r="A11695">
            <v>38166</v>
          </cell>
          <cell r="B11695" t="str">
            <v xml:space="preserve">VARA/ PERFIL PARA CREMONA, EM LATAO CROMADO, COMPRIMENTO DE 120 CM                                                                                                                                                                                                                                                                                                                                                                                                                                        </v>
          </cell>
          <cell r="C11695" t="str">
            <v xml:space="preserve">UN    </v>
          </cell>
          <cell r="D11695" t="str">
            <v>37,50</v>
          </cell>
        </row>
        <row r="11696">
          <cell r="A11696">
            <v>38108</v>
          </cell>
          <cell r="B11696" t="str">
            <v xml:space="preserve">VARIADOR DE LUMINOSIDADE ROTATIVO (DIMMER) 127 V, 300 W (APENAS MODULO)                                                                                                                                                                                                                                                                                                                                                                                                                                   </v>
          </cell>
          <cell r="C11696" t="str">
            <v xml:space="preserve">UN    </v>
          </cell>
          <cell r="D11696" t="str">
            <v>38,02</v>
          </cell>
        </row>
        <row r="11697">
          <cell r="A11697">
            <v>38087</v>
          </cell>
          <cell r="B11697" t="str">
            <v xml:space="preserve">VARIADOR DE LUMINOSIDADE ROTATIVO (DIMMER) 127V, 300W, CONJUNTO MONTADO PARA EMBUTIR 4" X 2" (PLACA + SUPORTE + MODULO)                                                                                                                                                                                                                                                                                                                                                                                   </v>
          </cell>
          <cell r="C11697" t="str">
            <v xml:space="preserve">UN    </v>
          </cell>
          <cell r="D11697" t="str">
            <v>48,90</v>
          </cell>
        </row>
        <row r="11698">
          <cell r="A11698">
            <v>38109</v>
          </cell>
          <cell r="B11698" t="str">
            <v xml:space="preserve">VARIADOR DE LUMINOSIDADE ROTATIVO (DIMMER) 220 V, 600 W (APENAS MODULO)                                                                                                                                                                                                                                                                                                                                                                                                                                   </v>
          </cell>
          <cell r="C11698" t="str">
            <v xml:space="preserve">UN    </v>
          </cell>
          <cell r="D11698" t="str">
            <v>60,76</v>
          </cell>
        </row>
        <row r="11699">
          <cell r="A11699">
            <v>38088</v>
          </cell>
          <cell r="B11699" t="str">
            <v xml:space="preserve">VARIADOR DE LUMINOSIDADE ROTATIVO (DIMMER) 220V, 600W, CONJUNTO MONTADO PARA EMBUTIR 4" X 2" (PLACA + SUPORTE + MODULO)                                                                                                                                                                                                                                                                                                                                                                                   </v>
          </cell>
          <cell r="C11699" t="str">
            <v xml:space="preserve">UN    </v>
          </cell>
          <cell r="D11699" t="str">
            <v>63,89</v>
          </cell>
        </row>
        <row r="11700">
          <cell r="A11700">
            <v>38110</v>
          </cell>
          <cell r="B11700" t="str">
            <v xml:space="preserve">VARIADOR DE VELOCIDADE PARA VENTILADOR 127 V, 150 W (APENAS MODULO)                                                                                                                                                                                                                                                                                                                                                                                                                                       </v>
          </cell>
          <cell r="C11700" t="str">
            <v xml:space="preserve">UN    </v>
          </cell>
          <cell r="D11700" t="str">
            <v>23,37</v>
          </cell>
        </row>
        <row r="11701">
          <cell r="A11701">
            <v>38089</v>
          </cell>
          <cell r="B11701" t="str">
            <v xml:space="preserve">VARIADOR DE VELOCIDADE PARA VENTILADOR 127V, 150W + 2 INTERRUPTORES PARALELOS, PARA REVERSAO E LAMPADA, CONJUNTO MONTADO PARA EMBUTIR 4" X 2" (PLACA + SUPORTE + MODULOS)                                                                                                                                                                                                                                                                                                                                 </v>
          </cell>
          <cell r="C11701" t="str">
            <v xml:space="preserve">UN    </v>
          </cell>
          <cell r="D11701" t="str">
            <v>40,73</v>
          </cell>
        </row>
        <row r="11702">
          <cell r="A11702">
            <v>38111</v>
          </cell>
          <cell r="B11702" t="str">
            <v xml:space="preserve">VARIADOR DE VELOCIDADE PARA VENTILADOR 220 V, 250 W (APENAS MODULO)                                                                                                                                                                                                                                                                                                                                                                                                                                       </v>
          </cell>
          <cell r="C11702" t="str">
            <v xml:space="preserve">UN    </v>
          </cell>
          <cell r="D11702" t="str">
            <v>26,14</v>
          </cell>
        </row>
        <row r="11703">
          <cell r="A11703">
            <v>38090</v>
          </cell>
          <cell r="B11703" t="str">
            <v xml:space="preserve">VARIADOR DE VELOCIDADE PARA VENTILADOR 220V, 250W + 2 INTERRUPTORES PARALELOS, PARA REVERSAO E LAMPADA, CONJUNTO MONTADO PARA EMBUTIR 4" X 2" (PLACA + SUPORTE + MODULOS)                                                                                                                                                                                                                                                                                                                                 </v>
          </cell>
          <cell r="C11703" t="str">
            <v xml:space="preserve">UN    </v>
          </cell>
          <cell r="D11703" t="str">
            <v>42,09</v>
          </cell>
        </row>
        <row r="11704">
          <cell r="A11704">
            <v>11786</v>
          </cell>
          <cell r="B11704" t="str">
            <v xml:space="preserve">VASO SANITARIO SIFONADO INFANTIL LOUCA BRANCA                                                                                                                                                                                                                                                                                                                                                                                                                                                             </v>
          </cell>
          <cell r="C11704" t="str">
            <v xml:space="preserve">UN    </v>
          </cell>
          <cell r="D11704" t="str">
            <v>315,11</v>
          </cell>
        </row>
        <row r="11705">
          <cell r="A11705">
            <v>13726</v>
          </cell>
          <cell r="B11705" t="str">
            <v xml:space="preserve">VASSOURA MECANICA REBOCAVEL COM ESCOVA CILINDRICA LARGURA UTIL DE VARRIMENTO = 2,44M                                                                                                                                                                                                                                                                                                                                                                                                                      </v>
          </cell>
          <cell r="C11705" t="str">
            <v xml:space="preserve">UN    </v>
          </cell>
          <cell r="D11705" t="str">
            <v>39.885,20</v>
          </cell>
        </row>
        <row r="11706">
          <cell r="A11706">
            <v>38400</v>
          </cell>
          <cell r="B11706" t="str">
            <v xml:space="preserve">VASSOURA 40 CM COM CABO                                                                                                                                                                                                                                                                                                                                                                                                                                                                                   </v>
          </cell>
          <cell r="C11706" t="str">
            <v xml:space="preserve">UN    </v>
          </cell>
          <cell r="D11706" t="str">
            <v>13,70</v>
          </cell>
        </row>
        <row r="11707">
          <cell r="A11707">
            <v>12627</v>
          </cell>
          <cell r="B11707" t="str">
            <v xml:space="preserve">VEDACAO DE CALHA, EM BORRACHA COR PRETA, MEDIDA ENTRE 119 E 170 MM, PARA DRENAGEM PLUVIAL PREDIAL                                                                                                                                                                                                                                                                                                                                                                                                         </v>
          </cell>
          <cell r="C11707" t="str">
            <v xml:space="preserve">UN    </v>
          </cell>
          <cell r="D11707" t="str">
            <v>0,40</v>
          </cell>
        </row>
        <row r="11708">
          <cell r="A11708">
            <v>6138</v>
          </cell>
          <cell r="B11708" t="str">
            <v xml:space="preserve">VEDACAO PVC, 100 MM, PARA SAIDA VASO SANITARIO                                                                                                                                                                                                                                                                                                                                                                                                                                                            </v>
          </cell>
          <cell r="C11708" t="str">
            <v xml:space="preserve">UN    </v>
          </cell>
          <cell r="D11708" t="str">
            <v>2,30</v>
          </cell>
        </row>
        <row r="11709">
          <cell r="A11709">
            <v>39996</v>
          </cell>
          <cell r="B11709" t="str">
            <v xml:space="preserve">VERGALHAO ZINCADO ROSCA TOTAL, 1/4 " (6,3 MM)                                                                                                                                                                                                                                                                                                                                                                                                                                                             </v>
          </cell>
          <cell r="C11709" t="str">
            <v xml:space="preserve">M     </v>
          </cell>
          <cell r="D11709" t="str">
            <v>2,12</v>
          </cell>
        </row>
        <row r="11710">
          <cell r="A11710">
            <v>10478</v>
          </cell>
          <cell r="B11710" t="str">
            <v xml:space="preserve">VERNIZ POLIURETANO BRILHANTE PARA MADEIRA, COM FILTRO SOLAR, USO INTERNO E EXTERNO                                                                                                                                                                                                                                                                                                                                                                                                                        </v>
          </cell>
          <cell r="C11710" t="str">
            <v xml:space="preserve">L     </v>
          </cell>
          <cell r="D11710" t="str">
            <v>26,34</v>
          </cell>
        </row>
        <row r="11711">
          <cell r="A11711">
            <v>40514</v>
          </cell>
          <cell r="B11711" t="str">
            <v xml:space="preserve">VERNIZ POLIURETANO BRILHANTE PARA MADEIRA, SEM FILTRO SOLAR, USO INTERNO E EXTERNO                                                                                                                                                                                                                                                                                                                                                                                                                        </v>
          </cell>
          <cell r="C11711" t="str">
            <v xml:space="preserve">L     </v>
          </cell>
          <cell r="D11711" t="str">
            <v>23,33</v>
          </cell>
        </row>
        <row r="11712">
          <cell r="A11712">
            <v>10475</v>
          </cell>
          <cell r="B11712" t="str">
            <v xml:space="preserve">VERNIZ SINTETICO BRILHANTE PARA MADEIRA TIPO COPAL, USO INTERNO                                                                                                                                                                                                                                                                                                                                                                                                                                           </v>
          </cell>
          <cell r="C11712" t="str">
            <v xml:space="preserve">L     </v>
          </cell>
          <cell r="D11712" t="str">
            <v>23,17</v>
          </cell>
        </row>
        <row r="11713">
          <cell r="A11713">
            <v>10481</v>
          </cell>
          <cell r="B11713" t="str">
            <v xml:space="preserve">VERNIZ SINTETICO BRILHANTE PARA MADEIRA, COM FILTRO SOLAR, USO INTERNO E EXTERNO (BASE SOLVENTE)                                                                                                                                                                                                                                                                                                                                                                                                          </v>
          </cell>
          <cell r="C11713" t="str">
            <v xml:space="preserve">L     </v>
          </cell>
          <cell r="D11713" t="str">
            <v>25,27</v>
          </cell>
        </row>
        <row r="11714">
          <cell r="A11714">
            <v>4031</v>
          </cell>
          <cell r="B11714" t="str">
            <v xml:space="preserve">VEU DE VIDRO/VEU DE SUPERFICIE 30 A 35 G/M2                                                                                                                                                                                                                                                                                                                                                                                                                                                               </v>
          </cell>
          <cell r="C11714" t="str">
            <v xml:space="preserve">M2    </v>
          </cell>
          <cell r="D11714" t="str">
            <v>22,16</v>
          </cell>
        </row>
        <row r="11715">
          <cell r="A11715">
            <v>4030</v>
          </cell>
          <cell r="B11715" t="str">
            <v xml:space="preserve">VEU POLIESTER                                                                                                                                                                                                                                                                                                                                                                                                                                                                                             </v>
          </cell>
          <cell r="C11715" t="str">
            <v xml:space="preserve">M2    </v>
          </cell>
          <cell r="D11715" t="str">
            <v>4,71</v>
          </cell>
        </row>
        <row r="11716">
          <cell r="A11716">
            <v>39399</v>
          </cell>
          <cell r="B11716" t="str">
            <v xml:space="preserve">VIBRADOR DE IMERSAO, COM PONTEIRA DE *35* MM, MANGOTE DE 5 M, SEM MOTOR                                                                                                                                                                                                                                                                                                                                                                                                                                   </v>
          </cell>
          <cell r="C11716" t="str">
            <v xml:space="preserve">UN    </v>
          </cell>
          <cell r="D11716" t="str">
            <v>815,80</v>
          </cell>
        </row>
        <row r="11717">
          <cell r="A11717">
            <v>39400</v>
          </cell>
          <cell r="B11717" t="str">
            <v xml:space="preserve">VIBRADOR DE IMERSAO, COM PONTEIRA DE *45* MM, MANGOTE DE 5 M, SEM MOTOR.                                                                                                                                                                                                                                                                                                                                                                                                                                  </v>
          </cell>
          <cell r="C11717" t="str">
            <v xml:space="preserve">UN    </v>
          </cell>
          <cell r="D11717" t="str">
            <v>886,74</v>
          </cell>
        </row>
        <row r="11718">
          <cell r="A11718">
            <v>39401</v>
          </cell>
          <cell r="B11718" t="str">
            <v xml:space="preserve">VIBRADOR DE IMERSAO, COM PONTEIRA DE *60* MM, MANGOTE DE 5 M, SEM MOTOR.                                                                                                                                                                                                                                                                                                                                                                                                                                  </v>
          </cell>
          <cell r="C11718" t="str">
            <v xml:space="preserve">UN    </v>
          </cell>
          <cell r="D11718" t="str">
            <v>994,70</v>
          </cell>
        </row>
        <row r="11719">
          <cell r="A11719">
            <v>11652</v>
          </cell>
          <cell r="B11719" t="str">
            <v xml:space="preserve">VIBRADOR DE IMERSAO, DIAMETRO DA PONTEIRA DE *35* MM, COM MOTOR 4 TEMPOS A GASOLINA DE 5,5 HP (5,5 CV)                                                                                                                                                                                                                                                                                                                                                                                                    </v>
          </cell>
          <cell r="C11719" t="str">
            <v xml:space="preserve">UN    </v>
          </cell>
          <cell r="D11719" t="str">
            <v>2.140,00</v>
          </cell>
        </row>
        <row r="11720">
          <cell r="A11720">
            <v>13896</v>
          </cell>
          <cell r="B11720" t="str">
            <v xml:space="preserve">VIBRADOR DE IMERSAO, DIAMETRO DA PONTEIRA DE *45* MM, COM MOTOR ELETRICO TRIFASICO DE 2 HP (2 CV)                                                                                                                                                                                                                                                                                                                                                                                                         </v>
          </cell>
          <cell r="C11720" t="str">
            <v xml:space="preserve">UN    </v>
          </cell>
          <cell r="D11720" t="str">
            <v>1.919,76</v>
          </cell>
        </row>
        <row r="11721">
          <cell r="A11721">
            <v>13475</v>
          </cell>
          <cell r="B11721" t="str">
            <v xml:space="preserve">VIBRADOR DE IMERSAO, DIAMETRO DA PONTEIRA DE *45* MM, COM MOTOR 4 TEMPOS A GASOLINA DE 5,5 HP (5,5 CV)                                                                                                                                                                                                                                                                                                                                                                                                    </v>
          </cell>
          <cell r="C11721" t="str">
            <v xml:space="preserve">UN    </v>
          </cell>
          <cell r="D11721" t="str">
            <v>2.338,50</v>
          </cell>
        </row>
        <row r="11722">
          <cell r="A11722">
            <v>25971</v>
          </cell>
          <cell r="B11722" t="str">
            <v xml:space="preserve">VIBROACABADORA DE ASFALTO SOBRE ESTEIRAS, LARG. PAVIM. MAX. 8,00 M, POT. 100 KW/ 134 HP, CAP. 600 T/ H                                                                                                                                                                                                                                                                                                                                                                                                    </v>
          </cell>
          <cell r="C11722" t="str">
            <v xml:space="preserve">UN    </v>
          </cell>
          <cell r="D11722" t="str">
            <v>2.926.471,45</v>
          </cell>
        </row>
        <row r="11723">
          <cell r="A11723">
            <v>25970</v>
          </cell>
          <cell r="B11723" t="str">
            <v xml:space="preserve">VIBROACABADORA DE ASFALTO SOBRE ESTEIRAS, LARG. PAVIM. 2,13 M A 4,55 M, POT. 74 KW/ 100 HP, CAP. 400 T/ H                                                                                                                                                                                                                                                                                                                                                                                                 </v>
          </cell>
          <cell r="C11723" t="str">
            <v xml:space="preserve">UN    </v>
          </cell>
          <cell r="D11723" t="str">
            <v>1.232.010,51</v>
          </cell>
        </row>
        <row r="11724">
          <cell r="A11724">
            <v>13476</v>
          </cell>
          <cell r="B11724" t="str">
            <v xml:space="preserve">VIBROACABADORA DE ASFALTO SOBRE ESTEIRAS, LARG. PAVIM. 2,60 M A 5,75 M, POT. 110 HP, CAP. 450 T/ H                                                                                                                                                                                                                                                                                                                                                                                                        </v>
          </cell>
          <cell r="C11724" t="str">
            <v xml:space="preserve">UN    </v>
          </cell>
          <cell r="D11724" t="str">
            <v>1.240.938,21</v>
          </cell>
        </row>
        <row r="11725">
          <cell r="A11725">
            <v>10488</v>
          </cell>
          <cell r="B11725" t="str">
            <v xml:space="preserve">VIBROACABADORA DE ASFALTO SOBRE ESTEIRAS, LARG. PAVIMENT. 1,90 A 5,3 M, POT. 78 KW/105 HP, CAP. 450 T/H                                                                                                                                                                                                                                                                                                                                                                                                   </v>
          </cell>
          <cell r="C11725" t="str">
            <v xml:space="preserve">UN    </v>
          </cell>
          <cell r="D11725" t="str">
            <v>1.503.410,00</v>
          </cell>
        </row>
        <row r="11726">
          <cell r="A11726">
            <v>13606</v>
          </cell>
          <cell r="B11726" t="str">
            <v xml:space="preserve">VIBROACABADORA DE ASFALTO SOBRE RODAS, LARGURA DE PAVIMENTACAO DE 1,70 A 4,20 M, POTENCIA 78 KW/105 HP, CAPACIDADE 300 T/H                                                                                                                                                                                                                                                                                                                                                                                </v>
          </cell>
          <cell r="C11726" t="str">
            <v xml:space="preserve">UN    </v>
          </cell>
          <cell r="D11726" t="str">
            <v>1.331.999,76</v>
          </cell>
        </row>
        <row r="11727">
          <cell r="A11727">
            <v>10489</v>
          </cell>
          <cell r="B11727" t="str">
            <v xml:space="preserve">VIDRACEIRO                                                                                                                                                                                                                                                                                                                                                                                                                                                                                                </v>
          </cell>
          <cell r="C11727" t="str">
            <v xml:space="preserve">H     </v>
          </cell>
          <cell r="D11727" t="str">
            <v>19,36</v>
          </cell>
        </row>
        <row r="11728">
          <cell r="A11728">
            <v>41073</v>
          </cell>
          <cell r="B11728" t="str">
            <v xml:space="preserve">VIDRACEIRO (MENSALISTA)                                                                                                                                                                                                                                                                                                                                                                                                                                                                                   </v>
          </cell>
          <cell r="C11728" t="str">
            <v xml:space="preserve">MES   </v>
          </cell>
          <cell r="D11728" t="str">
            <v>3.402,68</v>
          </cell>
        </row>
        <row r="11729">
          <cell r="A11729">
            <v>34391</v>
          </cell>
          <cell r="B11729" t="str">
            <v xml:space="preserve">VIDRO COMUM LAMINADO LISO INCOLOR DUPLO, ESPESSURA TOTAL 8 MM (CADA CAMADA DE 4 MM) - COLOCADO                                                                                                                                                                                                                                                                                                                                                                                                            </v>
          </cell>
          <cell r="C11729" t="str">
            <v xml:space="preserve">M2    </v>
          </cell>
          <cell r="D11729" t="str">
            <v>382,92</v>
          </cell>
        </row>
        <row r="11730">
          <cell r="A11730">
            <v>10496</v>
          </cell>
          <cell r="B11730" t="str">
            <v xml:space="preserve">VIDRO COMUM LAMINADO, LISO, INCOLOR, DUPLO, ESPESSURA TOTAL 6 MM (CADA CAMADA E= 3 MM) - COLOCADO                                                                                                                                                                                                                                                                                                                                                                                                         </v>
          </cell>
          <cell r="C11730" t="str">
            <v xml:space="preserve">M2    </v>
          </cell>
          <cell r="D11730" t="str">
            <v>333,33</v>
          </cell>
        </row>
        <row r="11731">
          <cell r="A11731">
            <v>10497</v>
          </cell>
          <cell r="B11731" t="str">
            <v xml:space="preserve">VIDRO COMUM LAMINADO, LISO, INCOLOR, TRIPLO, ESPESSURA TOTAL 12 MM (CADA CAMADA E=  4 MM) - COLOCADO                                                                                                                                                                                                                                                                                                                                                                                                      </v>
          </cell>
          <cell r="C11731" t="str">
            <v xml:space="preserve">M2    </v>
          </cell>
          <cell r="D11731" t="str">
            <v>866,66</v>
          </cell>
        </row>
        <row r="11732">
          <cell r="A11732">
            <v>10504</v>
          </cell>
          <cell r="B11732" t="str">
            <v xml:space="preserve">VIDRO COMUM LAMINADO, LISO, INCOLOR, TRIPLO, ESPESSURA TOTAL 15 MM (CADA CAMADA E = 5 MM) - COLOCADO                                                                                                                                                                                                                                                                                                                                                                                                      </v>
          </cell>
          <cell r="C11732" t="str">
            <v xml:space="preserve">M2    </v>
          </cell>
          <cell r="D11732" t="str">
            <v>1.013,33</v>
          </cell>
        </row>
        <row r="11733">
          <cell r="A11733">
            <v>34390</v>
          </cell>
          <cell r="B11733" t="str">
            <v xml:space="preserve">VIDRO CRISTAL COLORIDO, 10 MM, PINTADO NA COR BRANCA                                                                                                                                                                                                                                                                                                                                                                                                                                                      </v>
          </cell>
          <cell r="C11733" t="str">
            <v xml:space="preserve">M2    </v>
          </cell>
          <cell r="D11733" t="str">
            <v>298,66</v>
          </cell>
        </row>
        <row r="11734">
          <cell r="A11734">
            <v>34389</v>
          </cell>
          <cell r="B11734" t="str">
            <v xml:space="preserve">VIDRO CRISTAL COLORIDO, 4 MM, PINTADO NA COR BRANCA                                                                                                                                                                                                                                                                                                                                                                                                                                                       </v>
          </cell>
          <cell r="C11734" t="str">
            <v xml:space="preserve">M2    </v>
          </cell>
          <cell r="D11734" t="str">
            <v>93,33</v>
          </cell>
        </row>
        <row r="11735">
          <cell r="A11735">
            <v>34388</v>
          </cell>
          <cell r="B11735" t="str">
            <v xml:space="preserve">VIDRO CRISTAL COLORIDO, 6 MM, PINTADO NA COR BRANCA                                                                                                                                                                                                                                                                                                                                                                                                                                                       </v>
          </cell>
          <cell r="C11735" t="str">
            <v xml:space="preserve">M2    </v>
          </cell>
          <cell r="D11735" t="str">
            <v>132,64</v>
          </cell>
        </row>
        <row r="11736">
          <cell r="A11736">
            <v>34387</v>
          </cell>
          <cell r="B11736" t="str">
            <v xml:space="preserve">VIDRO CRISTAL COLORIDO, 8 MM, PINTADO NA COR BRANCA                                                                                                                                                                                                                                                                                                                                                                                                                                                       </v>
          </cell>
          <cell r="C11736" t="str">
            <v xml:space="preserve">M2    </v>
          </cell>
          <cell r="D11736" t="str">
            <v>215,33</v>
          </cell>
        </row>
        <row r="11737">
          <cell r="A11737">
            <v>11188</v>
          </cell>
          <cell r="B11737" t="str">
            <v xml:space="preserve">VIDRO LISO FUME E = 4MM - SEM COLOCACAO                                                                                                                                                                                                                                                                                                                                                                                                                                                                   </v>
          </cell>
          <cell r="C11737" t="str">
            <v xml:space="preserve">M2    </v>
          </cell>
          <cell r="D11737" t="str">
            <v>106,66</v>
          </cell>
        </row>
        <row r="11738">
          <cell r="A11738">
            <v>11189</v>
          </cell>
          <cell r="B11738" t="str">
            <v xml:space="preserve">VIDRO LISO FUME E = 6MM - SEM COLOCACAO                                                                                                                                                                                                                                                                                                                                                                                                                                                                   </v>
          </cell>
          <cell r="C11738" t="str">
            <v xml:space="preserve">M2    </v>
          </cell>
          <cell r="D11738" t="str">
            <v>160,00</v>
          </cell>
        </row>
        <row r="11739">
          <cell r="A11739">
            <v>21107</v>
          </cell>
          <cell r="B11739" t="str">
            <v xml:space="preserve">VIDRO LISO FUME, E = 5 MM - SEM COLOCACAO                                                                                                                                                                                                                                                                                                                                                                                                                                                                 </v>
          </cell>
          <cell r="C11739" t="str">
            <v xml:space="preserve">M2    </v>
          </cell>
          <cell r="D11739" t="str">
            <v>115,14</v>
          </cell>
        </row>
        <row r="11740">
          <cell r="A11740">
            <v>34386</v>
          </cell>
          <cell r="B11740" t="str">
            <v xml:space="preserve">VIDRO LISO INCOLOR 10 MM - SEM COLOCACAO                                                                                                                                                                                                                                                                                                                                                                                                                                                                  </v>
          </cell>
          <cell r="C11740" t="str">
            <v xml:space="preserve">M2    </v>
          </cell>
          <cell r="D11740" t="str">
            <v>199,99</v>
          </cell>
        </row>
        <row r="11741">
          <cell r="A11741">
            <v>10490</v>
          </cell>
          <cell r="B11741" t="str">
            <v xml:space="preserve">VIDRO LISO INCOLOR 2 A 3 MM - SEM COLOCACAO                                                                                                                                                                                                                                                                                                                                                                                                                                                               </v>
          </cell>
          <cell r="C11741" t="str">
            <v xml:space="preserve">M2    </v>
          </cell>
          <cell r="D11741" t="str">
            <v>60,00</v>
          </cell>
        </row>
        <row r="11742">
          <cell r="A11742">
            <v>10492</v>
          </cell>
          <cell r="B11742" t="str">
            <v xml:space="preserve">VIDRO LISO INCOLOR 4MM - SEM COLOCACAO                                                                                                                                                                                                                                                                                                                                                                                                                                                                    </v>
          </cell>
          <cell r="C11742" t="str">
            <v xml:space="preserve">M2    </v>
          </cell>
          <cell r="D11742" t="str">
            <v>79,99</v>
          </cell>
        </row>
        <row r="11743">
          <cell r="A11743">
            <v>10493</v>
          </cell>
          <cell r="B11743" t="str">
            <v xml:space="preserve">VIDRO LISO INCOLOR 5MM - SEM COLOCACAO                                                                                                                                                                                                                                                                                                                                                                                                                                                                    </v>
          </cell>
          <cell r="C11743" t="str">
            <v xml:space="preserve">M2    </v>
          </cell>
          <cell r="D11743" t="str">
            <v>93,33</v>
          </cell>
        </row>
        <row r="11744">
          <cell r="A11744">
            <v>10491</v>
          </cell>
          <cell r="B11744" t="str">
            <v xml:space="preserve">VIDRO LISO INCOLOR 6 MM - SEM COLOCACAO                                                                                                                                                                                                                                                                                                                                                                                                                                                                   </v>
          </cell>
          <cell r="C11744" t="str">
            <v xml:space="preserve">M2    </v>
          </cell>
          <cell r="D11744" t="str">
            <v>113,33</v>
          </cell>
        </row>
        <row r="11745">
          <cell r="A11745">
            <v>34385</v>
          </cell>
          <cell r="B11745" t="str">
            <v xml:space="preserve">VIDRO LISO INCOLOR 8MM  -  SEM COLOCACAO                                                                                                                                                                                                                                                                                                                                                                                                                                                                  </v>
          </cell>
          <cell r="C11745" t="str">
            <v xml:space="preserve">M2    </v>
          </cell>
          <cell r="D11745" t="str">
            <v>165,33</v>
          </cell>
        </row>
        <row r="11746">
          <cell r="A11746">
            <v>10499</v>
          </cell>
          <cell r="B11746" t="str">
            <v xml:space="preserve">VIDRO MARTELADO OU CANELADO, 4 MM - SEM COLOCACAO                                                                                                                                                                                                                                                                                                                                                                                                                                                         </v>
          </cell>
          <cell r="C11746" t="str">
            <v xml:space="preserve">M2    </v>
          </cell>
          <cell r="D11746" t="str">
            <v>66,66</v>
          </cell>
        </row>
        <row r="11747">
          <cell r="A11747">
            <v>34384</v>
          </cell>
          <cell r="B11747" t="str">
            <v xml:space="preserve">VIDRO PLANO ARAMADO E = 6 MM - SEM COLOCACAO                                                                                                                                                                                                                                                                                                                                                                                                                                                              </v>
          </cell>
          <cell r="C11747" t="str">
            <v xml:space="preserve">M2    </v>
          </cell>
          <cell r="D11747" t="str">
            <v>199,99</v>
          </cell>
        </row>
        <row r="11748">
          <cell r="A11748">
            <v>11185</v>
          </cell>
          <cell r="B11748" t="str">
            <v xml:space="preserve">VIDRO PLANO ARMADO E = 7MM - SEM COLOCACAO                                                                                                                                                                                                                                                                                                                                                                                                                                                                </v>
          </cell>
          <cell r="C11748" t="str">
            <v xml:space="preserve">M2    </v>
          </cell>
          <cell r="D11748" t="str">
            <v>206,66</v>
          </cell>
        </row>
        <row r="11749">
          <cell r="A11749">
            <v>10507</v>
          </cell>
          <cell r="B11749" t="str">
            <v xml:space="preserve">VIDRO TEMPERADO INCOLOR E = 10 MM, SEM COLOCACAO                                                                                                                                                                                                                                                                                                                                                                                                                                                          </v>
          </cell>
          <cell r="C11749" t="str">
            <v xml:space="preserve">M2    </v>
          </cell>
          <cell r="D11749" t="str">
            <v>324,51</v>
          </cell>
        </row>
        <row r="11750">
          <cell r="A11750">
            <v>10505</v>
          </cell>
          <cell r="B11750" t="str">
            <v xml:space="preserve">VIDRO TEMPERADO INCOLOR E = 6 MM, SEM COLOCACAO                                                                                                                                                                                                                                                                                                                                                                                                                                                           </v>
          </cell>
          <cell r="C11750" t="str">
            <v xml:space="preserve">M2    </v>
          </cell>
          <cell r="D11750" t="str">
            <v>191,49</v>
          </cell>
        </row>
        <row r="11751">
          <cell r="A11751">
            <v>10506</v>
          </cell>
          <cell r="B11751" t="str">
            <v xml:space="preserve">VIDRO TEMPERADO INCOLOR E = 8 MM, SEM COLOCACAO                                                                                                                                                                                                                                                                                                                                                                                                                                                           </v>
          </cell>
          <cell r="C11751" t="str">
            <v xml:space="preserve">M2    </v>
          </cell>
          <cell r="D11751" t="str">
            <v>249,97</v>
          </cell>
        </row>
        <row r="11752">
          <cell r="A11752">
            <v>5031</v>
          </cell>
          <cell r="B11752" t="str">
            <v xml:space="preserve">VIDRO TEMPERADO INCOLOR PARA PORTA DE ABRIR, E = 10 MM (SEM FERRAGENS E SEM COLOCACAO)                                                                                                                                                                                                                                                                                                                                                                                                                    </v>
          </cell>
          <cell r="C11752" t="str">
            <v xml:space="preserve">M2    </v>
          </cell>
          <cell r="D11752" t="str">
            <v>351,00</v>
          </cell>
        </row>
        <row r="11753">
          <cell r="A11753">
            <v>10502</v>
          </cell>
          <cell r="B11753" t="str">
            <v xml:space="preserve">VIDRO TEMPERADO VERDE E = 10 MM, SEM COLOCACAO                                                                                                                                                                                                                                                                                                                                                                                                                                                            </v>
          </cell>
          <cell r="C11753" t="str">
            <v xml:space="preserve">M2    </v>
          </cell>
          <cell r="D11753" t="str">
            <v>408,99</v>
          </cell>
        </row>
        <row r="11754">
          <cell r="A11754">
            <v>10501</v>
          </cell>
          <cell r="B11754" t="str">
            <v xml:space="preserve">VIDRO TEMPERADO VERDE E = 6 MM, SEM COLOCACAO                                                                                                                                                                                                                                                                                                                                                                                                                                                             </v>
          </cell>
          <cell r="C11754" t="str">
            <v xml:space="preserve">M2    </v>
          </cell>
          <cell r="D11754" t="str">
            <v>231,07</v>
          </cell>
        </row>
        <row r="11755">
          <cell r="A11755">
            <v>10503</v>
          </cell>
          <cell r="B11755" t="str">
            <v xml:space="preserve">VIDRO TEMPERADO VERDE E = 8 MM, SEM COLOCACAO                                                                                                                                                                                                                                                                                                                                                                                                                                                             </v>
          </cell>
          <cell r="C11755" t="str">
            <v xml:space="preserve">M2    </v>
          </cell>
          <cell r="D11755" t="str">
            <v>312,17</v>
          </cell>
        </row>
        <row r="11756">
          <cell r="A11756">
            <v>40270</v>
          </cell>
          <cell r="B11756" t="str">
            <v xml:space="preserve">VIGA DE ESCORAMAENTO H20, DE MADEIRA, PESO DE 5,00 A 5,20 KG/M, COM EXTREMIDADES PLASTICAS                                                                                                                                                                                                                                                                                                                                                                                                                </v>
          </cell>
          <cell r="C11756" t="str">
            <v xml:space="preserve">M     </v>
          </cell>
          <cell r="D11756" t="str">
            <v>43,50</v>
          </cell>
        </row>
        <row r="11757">
          <cell r="A11757">
            <v>20213</v>
          </cell>
          <cell r="B11757" t="str">
            <v xml:space="preserve">VIGA DE MADEIRA APARELHADA *6 X 12* CM, MACARANDUBA, ANGELIM OU EQUIVALENTE DA REGIAO                                                                                                                                                                                                                                                                                                                                                                                                                     </v>
          </cell>
          <cell r="C11757" t="str">
            <v xml:space="preserve">M     </v>
          </cell>
          <cell r="D11757" t="str">
            <v>16,33</v>
          </cell>
        </row>
        <row r="11758">
          <cell r="A11758">
            <v>20211</v>
          </cell>
          <cell r="B11758" t="str">
            <v xml:space="preserve">VIGA DE MADEIRA APARELHADA *6 X 16* CM, MACARANDUBA, ANGELIM OU EQUIVALENTE DA REGIAO                                                                                                                                                                                                                                                                                                                                                                                                                     </v>
          </cell>
          <cell r="C11758" t="str">
            <v xml:space="preserve">M     </v>
          </cell>
          <cell r="D11758" t="str">
            <v>24,12</v>
          </cell>
        </row>
        <row r="11759">
          <cell r="A11759">
            <v>4472</v>
          </cell>
          <cell r="B11759" t="str">
            <v xml:space="preserve">VIGA DE MADEIRA NAO APARELHADA *6 X 16* CM, MACARANDUBA, ANGELIM OU EQUIVALENTE DA REGIAO                                                                                                                                                                                                                                                                                                                                                                                                                 </v>
          </cell>
          <cell r="C11759" t="str">
            <v xml:space="preserve">M     </v>
          </cell>
          <cell r="D11759" t="str">
            <v>21,09</v>
          </cell>
        </row>
        <row r="11760">
          <cell r="A11760">
            <v>35272</v>
          </cell>
          <cell r="B11760" t="str">
            <v xml:space="preserve">VIGA DE MADEIRA NAO APARELHADA *6 X 20* CM, MACARANDUBA, ANGELIM OU EQUIVALENTE DA REGIAO                                                                                                                                                                                                                                                                                                                                                                                                                 </v>
          </cell>
          <cell r="C11760" t="str">
            <v xml:space="preserve">M     </v>
          </cell>
          <cell r="D11760" t="str">
            <v>27,70</v>
          </cell>
        </row>
        <row r="11761">
          <cell r="A11761">
            <v>4448</v>
          </cell>
          <cell r="B11761" t="str">
            <v xml:space="preserve">VIGA DE MADEIRA NAO APARELHADA *7,5 X 15 CM (3 X 6 ") PINUS, MISTA OU EQUIVALENTE DA REGIAO                                                                                                                                                                                                                                                                                                                                                                                                               </v>
          </cell>
          <cell r="C11761" t="str">
            <v xml:space="preserve">M     </v>
          </cell>
          <cell r="D11761" t="str">
            <v>23,08</v>
          </cell>
        </row>
        <row r="11762">
          <cell r="A11762">
            <v>4425</v>
          </cell>
          <cell r="B11762" t="str">
            <v xml:space="preserve">VIGA DE MADEIRA NAO APARELHADA 6 X 12 CM, MACARANDUBA, ANGELIM OU EQUIVALENTE DA REGIAO                                                                                                                                                                                                                                                                                                                                                                                                                   </v>
          </cell>
          <cell r="C11762" t="str">
            <v xml:space="preserve">M     </v>
          </cell>
          <cell r="D11762" t="str">
            <v>15,49</v>
          </cell>
        </row>
        <row r="11763">
          <cell r="A11763">
            <v>4481</v>
          </cell>
          <cell r="B11763" t="str">
            <v xml:space="preserve">VIGA DE MADEIRA NAO APARELHADA 8 X 16 CM, MACARANDUBA, ANGELIM OU EQUIVALENTE DA REGIAO                                                                                                                                                                                                                                                                                                                                                                                                                   </v>
          </cell>
          <cell r="C11763" t="str">
            <v xml:space="preserve">M     </v>
          </cell>
          <cell r="D11763" t="str">
            <v>28,54</v>
          </cell>
        </row>
        <row r="11764">
          <cell r="A11764">
            <v>34345</v>
          </cell>
          <cell r="B11764" t="str">
            <v xml:space="preserve">VIGIA DIURNO                                                                                                                                                                                                                                                                                                                                                                                                                                                                                              </v>
          </cell>
          <cell r="C11764" t="str">
            <v xml:space="preserve">H     </v>
          </cell>
          <cell r="D11764" t="str">
            <v>14,73</v>
          </cell>
        </row>
        <row r="11765">
          <cell r="A11765">
            <v>41096</v>
          </cell>
          <cell r="B11765" t="str">
            <v xml:space="preserve">VIGIA DIURNO (MENSALISTA)                                                                                                                                                                                                                                                                                                                                                                                                                                                                                 </v>
          </cell>
          <cell r="C11765" t="str">
            <v xml:space="preserve">MES   </v>
          </cell>
          <cell r="D11765" t="str">
            <v>2.592,23</v>
          </cell>
        </row>
        <row r="11766">
          <cell r="A11766">
            <v>41776</v>
          </cell>
          <cell r="B11766" t="str">
            <v xml:space="preserve">VIGIA NOTURNO, HORA EFETIVAMENTE TRABALHADA DE 22 H AS 5 H (COM ADICIONAL NOTURNO)                                                                                                                                                                                                                                                                                                                                                                                                                        </v>
          </cell>
          <cell r="C11766" t="str">
            <v xml:space="preserve">H     </v>
          </cell>
          <cell r="D11766" t="str">
            <v>20,20</v>
          </cell>
        </row>
        <row r="11767">
          <cell r="A11767">
            <v>4487</v>
          </cell>
          <cell r="B11767" t="str">
            <v xml:space="preserve">VIGOTA DE MADEIRA NAO APARELHADA *5 X 10* CM, MACARANDUBA, ANGELIM OU EQUIVALENTE DA REGIAO                                                                                                                                                                                                                                                                                                                                                                                                               </v>
          </cell>
          <cell r="C11767" t="str">
            <v xml:space="preserve">M     </v>
          </cell>
          <cell r="D11767" t="str">
            <v>13,85</v>
          </cell>
        </row>
        <row r="11768">
          <cell r="A11768">
            <v>11157</v>
          </cell>
          <cell r="B11768" t="str">
            <v xml:space="preserve">WASH PRIMER PARA TINTA AUTOMOTIVA                                                                                                                                                                                                                                                                                                                                                                                                                                                                         </v>
          </cell>
          <cell r="C11768" t="str">
            <v xml:space="preserve">GL    </v>
          </cell>
          <cell r="D11768" t="str">
            <v>137,61</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CI"/>
      <sheetName val="CronogFF"/>
      <sheetName val="Controle"/>
    </sheetNames>
    <sheetDataSet>
      <sheetData sheetId="0" refreshError="1">
        <row r="5">
          <cell r="H5" t="str">
            <v>Proponente/Tomador</v>
          </cell>
        </row>
        <row r="8">
          <cell r="O8" t="str">
            <v>Programa/Modalidade/Ação</v>
          </cell>
        </row>
      </sheetData>
      <sheetData sheetId="1" refreshError="1"/>
      <sheetData sheetId="2" refreshError="1"/>
    </sheetDataSet>
  </externalBook>
</externalLink>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4">
    <tabColor rgb="FF00B0F0"/>
    <pageSetUpPr fitToPage="1"/>
  </sheetPr>
  <dimension ref="B1:IM27"/>
  <sheetViews>
    <sheetView view="pageBreakPreview" topLeftCell="A4" zoomScale="115" zoomScaleNormal="115" zoomScaleSheetLayoutView="115" workbookViewId="0">
      <selection activeCell="F16" sqref="F16"/>
    </sheetView>
  </sheetViews>
  <sheetFormatPr defaultColWidth="10.7109375" defaultRowHeight="11.25" x14ac:dyDescent="0.2"/>
  <cols>
    <col min="1" max="1" width="6.5703125" style="24" customWidth="1"/>
    <col min="2" max="2" width="13" style="25" customWidth="1"/>
    <col min="3" max="3" width="51.140625" style="26" customWidth="1"/>
    <col min="4" max="5" width="23.42578125" style="27" customWidth="1"/>
    <col min="6" max="22" width="9.140625" style="28" customWidth="1"/>
    <col min="23" max="246" width="9.140625" style="24" customWidth="1"/>
    <col min="247" max="16384" width="10.7109375" style="24"/>
  </cols>
  <sheetData>
    <row r="1" spans="2:247" ht="12" thickBot="1" x14ac:dyDescent="0.25"/>
    <row r="2" spans="2:247" s="21" customFormat="1" ht="12" customHeight="1" x14ac:dyDescent="0.2">
      <c r="B2" s="56"/>
      <c r="C2" s="57"/>
      <c r="D2" s="58"/>
      <c r="E2" s="72"/>
      <c r="F2" s="20"/>
      <c r="G2" s="20"/>
      <c r="H2" s="20"/>
    </row>
    <row r="3" spans="2:247" s="21" customFormat="1" ht="15" customHeight="1" x14ac:dyDescent="0.2">
      <c r="B3" s="682" t="str">
        <f>ORÇAMENTO!B3</f>
        <v>PREFEITURA MUNICIPAL DE ITABORAÍ</v>
      </c>
      <c r="C3" s="683"/>
      <c r="D3" s="684"/>
      <c r="E3" s="72"/>
      <c r="F3" s="20"/>
      <c r="G3" s="20"/>
      <c r="H3" s="20"/>
    </row>
    <row r="4" spans="2:247" s="50" customFormat="1" ht="15" customHeight="1" x14ac:dyDescent="0.2">
      <c r="B4" s="685" t="str">
        <f>ORÇAMENTO!B4</f>
        <v>SECRETARIA MUNICIPAL DE OBRAS</v>
      </c>
      <c r="C4" s="686"/>
      <c r="D4" s="687"/>
      <c r="E4" s="70"/>
      <c r="F4" s="49"/>
      <c r="G4" s="49"/>
      <c r="H4" s="49"/>
    </row>
    <row r="5" spans="2:247" s="21" customFormat="1" ht="34.5" customHeight="1" x14ac:dyDescent="0.2">
      <c r="C5" s="704" t="str">
        <f>ORÇAMENTO!B5</f>
        <v>OBRA: DRENAGEM PLUVIAL, PAVIMENTAÇÃO E SINALIZAÇÃO VIÁRIA</v>
      </c>
      <c r="D5" s="705"/>
      <c r="E5" s="71"/>
      <c r="F5" s="20"/>
      <c r="G5" s="20"/>
      <c r="H5" s="20"/>
    </row>
    <row r="6" spans="2:247" s="21" customFormat="1" ht="12.75" x14ac:dyDescent="0.2">
      <c r="B6" s="693" t="str">
        <f>ORÇAMENTO!B7</f>
        <v>LOCAL: Vila Gabriela (Manilha)</v>
      </c>
      <c r="C6" s="694"/>
      <c r="D6" s="695"/>
      <c r="E6" s="71"/>
      <c r="F6" s="20"/>
      <c r="G6" s="20"/>
      <c r="H6" s="20"/>
    </row>
    <row r="7" spans="2:247" s="21" customFormat="1" ht="15" customHeight="1" x14ac:dyDescent="0.2">
      <c r="B7" s="135"/>
      <c r="C7" s="136"/>
      <c r="D7" s="320" t="str">
        <f>ORÇAMENTO!I8</f>
        <v>Base: SINAPI / EMOP / SCO</v>
      </c>
      <c r="E7" s="136"/>
      <c r="F7" s="20"/>
      <c r="G7" s="20"/>
      <c r="H7" s="20"/>
    </row>
    <row r="8" spans="2:247" s="21" customFormat="1" ht="15" customHeight="1" x14ac:dyDescent="0.2">
      <c r="B8" s="135"/>
      <c r="C8" s="136"/>
      <c r="D8" s="320" t="str">
        <f>ORÇAMENTO!I9</f>
        <v>Io=MAIO/2022</v>
      </c>
      <c r="E8" s="136"/>
      <c r="F8" s="20"/>
      <c r="G8" s="20"/>
      <c r="H8" s="20"/>
    </row>
    <row r="9" spans="2:247" s="51" customFormat="1" ht="15" customHeight="1" x14ac:dyDescent="0.2">
      <c r="B9" s="322"/>
      <c r="C9" s="323"/>
      <c r="D9" s="321" t="str">
        <f>ORÇAMENTO!I10</f>
        <v>BDI = 23,38% (Não Desonerado)</v>
      </c>
      <c r="E9" s="73"/>
      <c r="F9" s="52"/>
      <c r="G9" s="52"/>
      <c r="H9" s="52"/>
    </row>
    <row r="10" spans="2:247" s="19" customFormat="1" ht="25.5" customHeight="1" x14ac:dyDescent="0.2">
      <c r="B10" s="696" t="s">
        <v>46660</v>
      </c>
      <c r="C10" s="697"/>
      <c r="D10" s="698"/>
      <c r="E10" s="74"/>
      <c r="F10" s="20"/>
      <c r="G10" s="20"/>
      <c r="H10" s="20"/>
      <c r="I10" s="21"/>
      <c r="J10" s="21"/>
      <c r="K10" s="21"/>
      <c r="L10" s="21"/>
      <c r="M10" s="21"/>
      <c r="N10" s="21"/>
      <c r="O10" s="21"/>
      <c r="P10" s="21"/>
      <c r="Q10" s="21"/>
      <c r="R10" s="21"/>
      <c r="S10" s="21"/>
      <c r="T10" s="21"/>
      <c r="U10" s="21"/>
      <c r="V10" s="21"/>
      <c r="W10" s="21"/>
      <c r="X10" s="21"/>
      <c r="Y10" s="21"/>
      <c r="Z10" s="21"/>
      <c r="AA10" s="21"/>
      <c r="AB10" s="21"/>
      <c r="AC10" s="21"/>
      <c r="AD10" s="21"/>
      <c r="AE10" s="21"/>
      <c r="AF10" s="21"/>
      <c r="AG10" s="21"/>
      <c r="AH10" s="21"/>
      <c r="AI10" s="21"/>
      <c r="AJ10" s="21"/>
      <c r="AK10" s="21"/>
      <c r="AL10" s="21"/>
      <c r="AM10" s="21"/>
      <c r="AN10" s="21"/>
      <c r="AO10" s="21"/>
      <c r="AP10" s="21"/>
      <c r="AQ10" s="21"/>
      <c r="AR10" s="21"/>
      <c r="AS10" s="21"/>
      <c r="AT10" s="21"/>
      <c r="AU10" s="21"/>
      <c r="AV10" s="21"/>
      <c r="AW10" s="21"/>
      <c r="AX10" s="21"/>
      <c r="AY10" s="21"/>
      <c r="AZ10" s="21"/>
      <c r="BA10" s="21"/>
      <c r="BB10" s="21"/>
      <c r="BC10" s="21"/>
      <c r="BD10" s="21"/>
      <c r="BE10" s="21"/>
      <c r="BF10" s="21"/>
      <c r="BG10" s="21"/>
      <c r="BH10" s="21"/>
      <c r="BI10" s="21"/>
      <c r="BJ10" s="21"/>
      <c r="BK10" s="21"/>
      <c r="BL10" s="21"/>
      <c r="BM10" s="21"/>
      <c r="BN10" s="21"/>
      <c r="BO10" s="21"/>
      <c r="BP10" s="21"/>
      <c r="BQ10" s="21"/>
      <c r="BR10" s="21"/>
      <c r="BS10" s="21"/>
      <c r="BT10" s="21"/>
      <c r="BU10" s="21"/>
      <c r="BV10" s="21"/>
      <c r="BW10" s="21"/>
      <c r="BX10" s="21"/>
      <c r="BY10" s="21"/>
      <c r="BZ10" s="21"/>
      <c r="CA10" s="21"/>
      <c r="CB10" s="21"/>
      <c r="CC10" s="21"/>
      <c r="CD10" s="21"/>
      <c r="CE10" s="21"/>
      <c r="CF10" s="21"/>
      <c r="CG10" s="21"/>
      <c r="CH10" s="21"/>
      <c r="CI10" s="21"/>
      <c r="CJ10" s="21"/>
      <c r="CK10" s="21"/>
      <c r="CL10" s="21"/>
      <c r="CM10" s="21"/>
      <c r="CN10" s="21"/>
      <c r="CO10" s="21"/>
      <c r="CP10" s="21"/>
      <c r="CQ10" s="21"/>
      <c r="CR10" s="21"/>
      <c r="CS10" s="21"/>
      <c r="CT10" s="21"/>
      <c r="CU10" s="21"/>
      <c r="CV10" s="21"/>
      <c r="CW10" s="21"/>
      <c r="CX10" s="21"/>
      <c r="CY10" s="21"/>
      <c r="CZ10" s="21"/>
      <c r="DA10" s="21"/>
      <c r="DB10" s="21"/>
      <c r="DC10" s="21"/>
      <c r="DD10" s="21"/>
      <c r="DE10" s="21"/>
      <c r="DF10" s="21"/>
      <c r="DG10" s="21"/>
      <c r="DH10" s="21"/>
      <c r="DI10" s="21"/>
      <c r="DJ10" s="21"/>
      <c r="DK10" s="21"/>
      <c r="DL10" s="21"/>
      <c r="DM10" s="21"/>
      <c r="DN10" s="21"/>
      <c r="DO10" s="21"/>
      <c r="DP10" s="21"/>
      <c r="DQ10" s="21"/>
      <c r="DR10" s="21"/>
      <c r="DS10" s="21"/>
      <c r="DT10" s="21"/>
      <c r="DU10" s="21"/>
      <c r="DV10" s="21"/>
      <c r="DW10" s="21"/>
      <c r="DX10" s="21"/>
      <c r="DY10" s="21"/>
      <c r="DZ10" s="21"/>
      <c r="EA10" s="21"/>
      <c r="EB10" s="21"/>
      <c r="EC10" s="21"/>
      <c r="ED10" s="21"/>
      <c r="EE10" s="21"/>
      <c r="EF10" s="21"/>
      <c r="EG10" s="21"/>
      <c r="EH10" s="21"/>
      <c r="EI10" s="21"/>
      <c r="EJ10" s="21"/>
      <c r="EK10" s="21"/>
      <c r="EL10" s="21"/>
      <c r="EM10" s="21"/>
      <c r="EN10" s="21"/>
      <c r="EO10" s="21"/>
      <c r="EP10" s="21"/>
      <c r="EQ10" s="21"/>
      <c r="ER10" s="21"/>
      <c r="ES10" s="21"/>
      <c r="ET10" s="21"/>
      <c r="EU10" s="21"/>
      <c r="EV10" s="21"/>
      <c r="EW10" s="21"/>
      <c r="EX10" s="21"/>
      <c r="EY10" s="21"/>
      <c r="EZ10" s="21"/>
      <c r="FA10" s="21"/>
      <c r="FB10" s="21"/>
      <c r="FC10" s="21"/>
      <c r="FD10" s="21"/>
      <c r="FE10" s="21"/>
      <c r="FF10" s="21"/>
      <c r="FG10" s="21"/>
      <c r="FH10" s="21"/>
      <c r="FI10" s="21"/>
      <c r="FJ10" s="21"/>
      <c r="FK10" s="21"/>
      <c r="FL10" s="21"/>
      <c r="FM10" s="21"/>
      <c r="FN10" s="21"/>
      <c r="FO10" s="21"/>
      <c r="FP10" s="21"/>
      <c r="FQ10" s="21"/>
      <c r="FR10" s="21"/>
      <c r="FS10" s="21"/>
      <c r="FT10" s="21"/>
      <c r="FU10" s="21"/>
      <c r="FV10" s="21"/>
      <c r="FW10" s="21"/>
      <c r="FX10" s="21"/>
      <c r="FY10" s="21"/>
      <c r="FZ10" s="21"/>
      <c r="GA10" s="21"/>
      <c r="GB10" s="21"/>
      <c r="GC10" s="21"/>
      <c r="GD10" s="21"/>
      <c r="GE10" s="21"/>
      <c r="GF10" s="21"/>
      <c r="GG10" s="21"/>
      <c r="GH10" s="21"/>
      <c r="GI10" s="21"/>
      <c r="GJ10" s="21"/>
      <c r="GK10" s="21"/>
      <c r="GL10" s="21"/>
      <c r="GM10" s="21"/>
      <c r="GN10" s="21"/>
      <c r="GO10" s="21"/>
      <c r="GP10" s="21"/>
      <c r="GQ10" s="21"/>
      <c r="GR10" s="21"/>
      <c r="GS10" s="21"/>
      <c r="GT10" s="21"/>
      <c r="GU10" s="21"/>
      <c r="GV10" s="21"/>
      <c r="GW10" s="21"/>
      <c r="GX10" s="21"/>
      <c r="GY10" s="21"/>
      <c r="GZ10" s="21"/>
      <c r="HA10" s="21"/>
      <c r="HB10" s="21"/>
      <c r="HC10" s="21"/>
      <c r="HD10" s="21"/>
      <c r="HE10" s="21"/>
      <c r="HF10" s="21"/>
      <c r="HG10" s="21"/>
      <c r="HH10" s="21"/>
      <c r="HI10" s="21"/>
      <c r="HJ10" s="21"/>
      <c r="HK10" s="21"/>
      <c r="HL10" s="21"/>
      <c r="HM10" s="21"/>
      <c r="HN10" s="21"/>
      <c r="HO10" s="21"/>
      <c r="HP10" s="21"/>
      <c r="HQ10" s="21"/>
      <c r="HR10" s="21"/>
      <c r="HS10" s="21"/>
      <c r="HT10" s="21"/>
      <c r="HU10" s="21"/>
      <c r="HV10" s="21"/>
      <c r="HW10" s="21"/>
      <c r="HX10" s="21"/>
      <c r="HY10" s="21"/>
      <c r="HZ10" s="21"/>
      <c r="IA10" s="21"/>
      <c r="IB10" s="21"/>
      <c r="IC10" s="21"/>
      <c r="ID10" s="21"/>
      <c r="IE10" s="21"/>
      <c r="IF10" s="21"/>
      <c r="IG10" s="21"/>
      <c r="IH10" s="21"/>
      <c r="II10" s="21"/>
      <c r="IJ10" s="21"/>
      <c r="IK10" s="21"/>
      <c r="IL10" s="21"/>
      <c r="IM10" s="21"/>
    </row>
    <row r="11" spans="2:247" s="23" customFormat="1" ht="16.5" customHeight="1" x14ac:dyDescent="0.2">
      <c r="B11" s="699" t="s">
        <v>8</v>
      </c>
      <c r="C11" s="700" t="s">
        <v>10</v>
      </c>
      <c r="D11" s="702" t="s">
        <v>14</v>
      </c>
      <c r="E11" s="75"/>
      <c r="F11" s="22"/>
      <c r="G11" s="22"/>
      <c r="H11" s="22"/>
      <c r="I11" s="22"/>
      <c r="J11" s="22"/>
      <c r="K11" s="22"/>
      <c r="L11" s="22"/>
      <c r="M11" s="22"/>
      <c r="N11" s="22"/>
      <c r="O11" s="22"/>
      <c r="P11" s="22"/>
      <c r="Q11" s="22"/>
      <c r="R11" s="22"/>
      <c r="S11" s="22"/>
      <c r="T11" s="22"/>
      <c r="U11" s="22"/>
      <c r="V11" s="22"/>
    </row>
    <row r="12" spans="2:247" s="19" customFormat="1" ht="16.5" customHeight="1" x14ac:dyDescent="0.2">
      <c r="B12" s="699"/>
      <c r="C12" s="701"/>
      <c r="D12" s="703"/>
      <c r="E12" s="75" t="s">
        <v>25976</v>
      </c>
      <c r="F12" s="18"/>
      <c r="G12" s="18"/>
      <c r="H12" s="18"/>
      <c r="I12" s="18"/>
      <c r="J12" s="18"/>
      <c r="K12" s="18"/>
      <c r="L12" s="18"/>
      <c r="M12" s="18"/>
      <c r="N12" s="18"/>
      <c r="O12" s="18"/>
      <c r="P12" s="18"/>
      <c r="Q12" s="18"/>
      <c r="R12" s="18"/>
      <c r="S12" s="18"/>
      <c r="T12" s="18"/>
      <c r="U12" s="18"/>
      <c r="V12" s="18"/>
    </row>
    <row r="13" spans="2:247" s="19" customFormat="1" ht="24" customHeight="1" x14ac:dyDescent="0.2">
      <c r="B13" s="112" t="s">
        <v>68</v>
      </c>
      <c r="C13" s="113" t="str">
        <f>ORÇAMENTO!C15</f>
        <v>SERVIÇOS DE ESCRITÓRIO, LABORATÓRIO E CAMPO</v>
      </c>
      <c r="D13" s="114">
        <f>ORÇAMENTO!I22</f>
        <v>93452.409999999989</v>
      </c>
      <c r="E13" s="115">
        <f>D13/$D$25</f>
        <v>8.8274741543984316E-3</v>
      </c>
      <c r="F13" s="18"/>
      <c r="G13" s="18"/>
      <c r="H13" s="18"/>
      <c r="I13" s="18"/>
      <c r="J13" s="18"/>
      <c r="K13" s="18"/>
      <c r="L13" s="18"/>
      <c r="M13" s="18"/>
      <c r="N13" s="18"/>
      <c r="O13" s="18"/>
      <c r="P13" s="18"/>
      <c r="Q13" s="18"/>
      <c r="R13" s="18"/>
      <c r="S13" s="18"/>
      <c r="T13" s="18"/>
      <c r="U13" s="18"/>
      <c r="V13" s="18"/>
    </row>
    <row r="14" spans="2:247" s="19" customFormat="1" ht="24" customHeight="1" x14ac:dyDescent="0.2">
      <c r="B14" s="324">
        <v>2</v>
      </c>
      <c r="C14" s="113" t="str">
        <f>ORÇAMENTO!C23</f>
        <v>CANTEIRO DE OBRA</v>
      </c>
      <c r="D14" s="114">
        <f>ORÇAMENTO!I34</f>
        <v>100339.08999999998</v>
      </c>
      <c r="E14" s="115">
        <f>D14/$D$25</f>
        <v>9.4779869631062292E-3</v>
      </c>
      <c r="F14" s="18"/>
      <c r="G14" s="18"/>
      <c r="H14" s="18"/>
      <c r="I14" s="18"/>
      <c r="J14" s="18"/>
      <c r="K14" s="18"/>
      <c r="L14" s="18"/>
      <c r="M14" s="18"/>
      <c r="N14" s="18"/>
      <c r="O14" s="18"/>
      <c r="P14" s="18"/>
      <c r="Q14" s="18"/>
      <c r="R14" s="18"/>
      <c r="S14" s="18"/>
      <c r="T14" s="18"/>
      <c r="U14" s="18"/>
      <c r="V14" s="18"/>
    </row>
    <row r="15" spans="2:247" s="19" customFormat="1" ht="24" customHeight="1" x14ac:dyDescent="0.2">
      <c r="B15" s="324">
        <v>3</v>
      </c>
      <c r="C15" s="113" t="str">
        <f>ORÇAMENTO!C35</f>
        <v>MOVIMENTO DE TERRA</v>
      </c>
      <c r="D15" s="114">
        <f>ORÇAMENTO!I55</f>
        <v>400033.69</v>
      </c>
      <c r="E15" s="115">
        <f>D15/$D$25</f>
        <v>3.7787009017355842E-2</v>
      </c>
      <c r="F15" s="18"/>
      <c r="G15" s="18"/>
      <c r="H15" s="18"/>
      <c r="I15" s="18"/>
      <c r="J15" s="18"/>
      <c r="K15" s="18"/>
      <c r="L15" s="18"/>
      <c r="M15" s="18"/>
      <c r="N15" s="18"/>
      <c r="O15" s="18"/>
      <c r="P15" s="18"/>
      <c r="Q15" s="18"/>
      <c r="R15" s="18"/>
      <c r="S15" s="18"/>
      <c r="T15" s="18"/>
      <c r="U15" s="18"/>
      <c r="V15" s="18"/>
    </row>
    <row r="16" spans="2:247" s="19" customFormat="1" ht="24" customHeight="1" x14ac:dyDescent="0.2">
      <c r="B16" s="112" t="s">
        <v>40743</v>
      </c>
      <c r="C16" s="113" t="str">
        <f>ORÇAMENTO!C56</f>
        <v>TRANSPORTES</v>
      </c>
      <c r="D16" s="114">
        <f>ORÇAMENTO!I62</f>
        <v>1446003.9200000002</v>
      </c>
      <c r="E16" s="115">
        <f>D16/$D$25</f>
        <v>0.13658890371001478</v>
      </c>
      <c r="F16" s="18"/>
      <c r="G16" s="18"/>
      <c r="H16" s="18"/>
      <c r="I16" s="18"/>
      <c r="J16" s="18"/>
      <c r="K16" s="18"/>
      <c r="L16" s="18"/>
      <c r="M16" s="18"/>
      <c r="N16" s="18"/>
      <c r="O16" s="18"/>
      <c r="P16" s="18"/>
      <c r="Q16" s="18"/>
      <c r="R16" s="18"/>
      <c r="S16" s="18"/>
      <c r="T16" s="18"/>
      <c r="U16" s="18"/>
      <c r="V16" s="18"/>
    </row>
    <row r="17" spans="2:247" s="19" customFormat="1" ht="24" customHeight="1" x14ac:dyDescent="0.2">
      <c r="B17" s="324">
        <v>5</v>
      </c>
      <c r="C17" s="113" t="str">
        <f>ORÇAMENTO!C63</f>
        <v>DRENAGEM PLUVIAL</v>
      </c>
      <c r="D17" s="114">
        <f>ORÇAMENTO!I89</f>
        <v>3213079.6900000009</v>
      </c>
      <c r="E17" s="115">
        <f>D17/$D$25</f>
        <v>0.30350611524622573</v>
      </c>
      <c r="F17" s="18"/>
      <c r="G17" s="18"/>
      <c r="H17" s="18"/>
      <c r="I17" s="18"/>
      <c r="J17" s="18"/>
      <c r="K17" s="18"/>
      <c r="L17" s="18"/>
      <c r="M17" s="18"/>
      <c r="N17" s="18"/>
      <c r="O17" s="18"/>
      <c r="P17" s="18"/>
      <c r="Q17" s="18"/>
      <c r="R17" s="18"/>
      <c r="S17" s="18"/>
      <c r="T17" s="18"/>
      <c r="U17" s="18"/>
      <c r="V17" s="18"/>
    </row>
    <row r="18" spans="2:247" s="19" customFormat="1" ht="24" customHeight="1" x14ac:dyDescent="0.2">
      <c r="B18" s="324">
        <v>6</v>
      </c>
      <c r="C18" s="113" t="str">
        <f>ORÇAMENTO!C90</f>
        <v>BASES E PAVIMENTOS</v>
      </c>
      <c r="D18" s="114">
        <f>ORÇAMENTO!I96</f>
        <v>3553794.27</v>
      </c>
      <c r="E18" s="115">
        <f t="shared" ref="E18:E19" si="0">D18/$D$25</f>
        <v>0.33568986683675944</v>
      </c>
      <c r="F18" s="18"/>
      <c r="G18" s="18"/>
      <c r="H18" s="18"/>
      <c r="I18" s="18"/>
      <c r="J18" s="18"/>
      <c r="K18" s="18"/>
      <c r="L18" s="18"/>
      <c r="M18" s="18"/>
      <c r="N18" s="18"/>
      <c r="O18" s="18"/>
      <c r="P18" s="18"/>
      <c r="Q18" s="18"/>
      <c r="R18" s="18"/>
      <c r="S18" s="18"/>
      <c r="T18" s="18"/>
      <c r="U18" s="18"/>
      <c r="V18" s="18"/>
    </row>
    <row r="19" spans="2:247" s="19" customFormat="1" ht="24" customHeight="1" x14ac:dyDescent="0.2">
      <c r="B19" s="112" t="s">
        <v>40744</v>
      </c>
      <c r="C19" s="113" t="str">
        <f>ORÇAMENTO!C97</f>
        <v>REVESTIMENTOS</v>
      </c>
      <c r="D19" s="114">
        <f>ORÇAMENTO!I102</f>
        <v>794082.28999999992</v>
      </c>
      <c r="E19" s="115">
        <f t="shared" si="0"/>
        <v>7.5008669026732658E-2</v>
      </c>
      <c r="F19" s="18"/>
      <c r="G19" s="18"/>
      <c r="H19" s="18"/>
      <c r="I19" s="18"/>
      <c r="J19" s="18"/>
      <c r="K19" s="18"/>
      <c r="L19" s="18"/>
      <c r="M19" s="18"/>
      <c r="N19" s="18"/>
      <c r="O19" s="18"/>
      <c r="P19" s="18"/>
      <c r="Q19" s="18"/>
      <c r="R19" s="18"/>
      <c r="S19" s="18"/>
      <c r="T19" s="18"/>
      <c r="U19" s="18"/>
      <c r="V19" s="18"/>
    </row>
    <row r="20" spans="2:247" s="19" customFormat="1" ht="24" customHeight="1" x14ac:dyDescent="0.2">
      <c r="B20" s="324">
        <v>8</v>
      </c>
      <c r="C20" s="113" t="str">
        <f>ORÇAMENTO!C103</f>
        <v>SINALIZAÇÃO VIÁRIA</v>
      </c>
      <c r="D20" s="114">
        <f>ORÇAMENTO!I111</f>
        <v>295065.76</v>
      </c>
      <c r="E20" s="115">
        <f>D20/$D$25</f>
        <v>2.7871783833589001E-2</v>
      </c>
      <c r="F20" s="18"/>
      <c r="G20" s="18"/>
      <c r="H20" s="18"/>
      <c r="I20" s="18"/>
      <c r="J20" s="18"/>
      <c r="K20" s="18"/>
      <c r="L20" s="18"/>
      <c r="M20" s="18"/>
      <c r="N20" s="18"/>
      <c r="O20" s="18"/>
      <c r="P20" s="18"/>
      <c r="Q20" s="18"/>
      <c r="R20" s="18"/>
      <c r="S20" s="18"/>
      <c r="T20" s="18"/>
      <c r="U20" s="18"/>
      <c r="V20" s="18"/>
    </row>
    <row r="21" spans="2:247" s="19" customFormat="1" ht="24" customHeight="1" x14ac:dyDescent="0.2">
      <c r="B21" s="324">
        <v>9</v>
      </c>
      <c r="C21" s="113" t="str">
        <f>ORÇAMENTO!C112</f>
        <v>SERVIÇOS COMPLEMENTARES</v>
      </c>
      <c r="D21" s="114">
        <f>ORÇAMENTO!I123</f>
        <v>112994.61</v>
      </c>
      <c r="E21" s="115">
        <f>D21/$D$25</f>
        <v>1.0673421898497116E-2</v>
      </c>
      <c r="F21" s="18"/>
      <c r="G21" s="18"/>
      <c r="H21" s="18"/>
      <c r="I21" s="18"/>
      <c r="J21" s="18"/>
      <c r="K21" s="18"/>
      <c r="L21" s="18"/>
      <c r="M21" s="18"/>
      <c r="N21" s="18"/>
      <c r="O21" s="18"/>
      <c r="P21" s="18"/>
      <c r="Q21" s="18"/>
      <c r="R21" s="18"/>
      <c r="S21" s="18"/>
      <c r="T21" s="18"/>
      <c r="U21" s="18"/>
      <c r="V21" s="18"/>
    </row>
    <row r="22" spans="2:247" s="19" customFormat="1" ht="24" customHeight="1" x14ac:dyDescent="0.2">
      <c r="B22" s="112" t="s">
        <v>40745</v>
      </c>
      <c r="C22" s="113" t="str">
        <f>ORÇAMENTO!C124</f>
        <v>ADMINISTRAÇÃO LOCAL DA OBRA</v>
      </c>
      <c r="D22" s="114">
        <f>ORÇAMENTO!I126</f>
        <v>438533.18</v>
      </c>
      <c r="E22" s="115">
        <f t="shared" ref="E22:E23" si="1">D22/$D$25</f>
        <v>4.1423654160402668E-2</v>
      </c>
      <c r="F22" s="18"/>
      <c r="G22" s="18"/>
      <c r="H22" s="18"/>
      <c r="I22" s="18"/>
      <c r="J22" s="18"/>
      <c r="K22" s="18"/>
      <c r="L22" s="18"/>
      <c r="M22" s="18"/>
      <c r="N22" s="18"/>
      <c r="O22" s="18"/>
      <c r="P22" s="18"/>
      <c r="Q22" s="18"/>
      <c r="R22" s="18"/>
      <c r="S22" s="18"/>
      <c r="T22" s="18"/>
      <c r="U22" s="18"/>
      <c r="V22" s="18"/>
    </row>
    <row r="23" spans="2:247" s="19" customFormat="1" ht="24" customHeight="1" x14ac:dyDescent="0.2">
      <c r="B23" s="112" t="s">
        <v>46657</v>
      </c>
      <c r="C23" s="113" t="str">
        <f>ORÇAMENTO!C127</f>
        <v>SERVIÇOS AUXILIARES</v>
      </c>
      <c r="D23" s="114">
        <f>ORÇAMENTO!I134</f>
        <v>139161.29</v>
      </c>
      <c r="E23" s="115">
        <f t="shared" si="1"/>
        <v>1.3145115152918423E-2</v>
      </c>
      <c r="F23" s="18"/>
      <c r="G23" s="18"/>
      <c r="H23" s="18"/>
      <c r="I23" s="18"/>
      <c r="J23" s="18"/>
      <c r="K23" s="18"/>
      <c r="L23" s="18"/>
      <c r="M23" s="18"/>
      <c r="N23" s="18"/>
      <c r="O23" s="18"/>
      <c r="P23" s="18"/>
      <c r="Q23" s="18"/>
      <c r="R23" s="18"/>
      <c r="S23" s="18"/>
      <c r="T23" s="18"/>
      <c r="U23" s="18"/>
      <c r="V23" s="18"/>
    </row>
    <row r="24" spans="2:247" ht="12.75" x14ac:dyDescent="0.2">
      <c r="B24" s="688"/>
      <c r="C24" s="689"/>
      <c r="D24" s="690"/>
      <c r="E24" s="116"/>
      <c r="F24" s="18"/>
      <c r="G24" s="18"/>
      <c r="H24" s="18"/>
      <c r="I24" s="18"/>
      <c r="J24" s="18"/>
      <c r="K24" s="18"/>
      <c r="L24" s="18"/>
      <c r="M24" s="18"/>
      <c r="N24" s="18"/>
      <c r="O24" s="18"/>
      <c r="P24" s="18"/>
      <c r="Q24" s="18"/>
      <c r="R24" s="18"/>
      <c r="S24" s="18"/>
      <c r="T24" s="18"/>
      <c r="U24" s="18"/>
      <c r="V24" s="18"/>
      <c r="W24" s="19"/>
      <c r="X24" s="19"/>
      <c r="Y24" s="19"/>
      <c r="Z24" s="19"/>
      <c r="AA24" s="19"/>
      <c r="AB24" s="19"/>
      <c r="AC24" s="19"/>
      <c r="AD24" s="19"/>
      <c r="AE24" s="19"/>
      <c r="AF24" s="19"/>
      <c r="AG24" s="19"/>
      <c r="AH24" s="19"/>
      <c r="AI24" s="19"/>
      <c r="AJ24" s="19"/>
      <c r="AK24" s="19"/>
      <c r="AL24" s="19"/>
      <c r="AM24" s="19"/>
      <c r="AN24" s="19"/>
      <c r="AO24" s="19"/>
      <c r="AP24" s="19"/>
      <c r="AQ24" s="19"/>
      <c r="AR24" s="19"/>
      <c r="AS24" s="19"/>
      <c r="AT24" s="19"/>
      <c r="AU24" s="19"/>
      <c r="AV24" s="19"/>
      <c r="AW24" s="19"/>
      <c r="AX24" s="19"/>
      <c r="AY24" s="19"/>
      <c r="AZ24" s="19"/>
      <c r="BA24" s="19"/>
      <c r="BB24" s="19"/>
      <c r="BC24" s="19"/>
      <c r="BD24" s="19"/>
      <c r="BE24" s="19"/>
      <c r="BF24" s="19"/>
      <c r="BG24" s="19"/>
      <c r="BH24" s="19"/>
      <c r="BI24" s="19"/>
      <c r="BJ24" s="19"/>
      <c r="BK24" s="19"/>
      <c r="BL24" s="19"/>
      <c r="BM24" s="19"/>
      <c r="BN24" s="19"/>
      <c r="BO24" s="19"/>
      <c r="BP24" s="19"/>
      <c r="BQ24" s="19"/>
      <c r="BR24" s="19"/>
      <c r="BS24" s="19"/>
      <c r="BT24" s="19"/>
      <c r="BU24" s="19"/>
      <c r="BV24" s="19"/>
      <c r="BW24" s="19"/>
      <c r="BX24" s="19"/>
      <c r="BY24" s="19"/>
      <c r="BZ24" s="19"/>
      <c r="CA24" s="19"/>
      <c r="CB24" s="19"/>
      <c r="CC24" s="19"/>
      <c r="CD24" s="19"/>
      <c r="CE24" s="19"/>
      <c r="CF24" s="19"/>
      <c r="CG24" s="19"/>
      <c r="CH24" s="19"/>
      <c r="CI24" s="19"/>
      <c r="CJ24" s="19"/>
      <c r="CK24" s="19"/>
      <c r="CL24" s="19"/>
      <c r="CM24" s="19"/>
      <c r="CN24" s="19"/>
      <c r="CO24" s="19"/>
      <c r="CP24" s="19"/>
      <c r="CQ24" s="19"/>
      <c r="CR24" s="19"/>
      <c r="CS24" s="19"/>
      <c r="CT24" s="19"/>
      <c r="CU24" s="19"/>
      <c r="CV24" s="19"/>
      <c r="CW24" s="19"/>
      <c r="CX24" s="19"/>
      <c r="CY24" s="19"/>
      <c r="CZ24" s="19"/>
      <c r="DA24" s="19"/>
      <c r="DB24" s="19"/>
      <c r="DC24" s="19"/>
      <c r="DD24" s="19"/>
      <c r="DE24" s="19"/>
      <c r="DF24" s="19"/>
      <c r="DG24" s="19"/>
      <c r="DH24" s="19"/>
      <c r="DI24" s="19"/>
      <c r="DJ24" s="19"/>
      <c r="DK24" s="19"/>
      <c r="DL24" s="19"/>
      <c r="DM24" s="19"/>
      <c r="DN24" s="19"/>
      <c r="DO24" s="19"/>
      <c r="DP24" s="19"/>
      <c r="DQ24" s="19"/>
      <c r="DR24" s="19"/>
      <c r="DS24" s="19"/>
      <c r="DT24" s="19"/>
      <c r="DU24" s="19"/>
      <c r="DV24" s="19"/>
      <c r="DW24" s="19"/>
      <c r="DX24" s="19"/>
      <c r="DY24" s="19"/>
      <c r="DZ24" s="19"/>
      <c r="EA24" s="19"/>
      <c r="EB24" s="19"/>
      <c r="EC24" s="19"/>
      <c r="ED24" s="19"/>
      <c r="EE24" s="19"/>
      <c r="EF24" s="19"/>
      <c r="EG24" s="19"/>
      <c r="EH24" s="19"/>
      <c r="EI24" s="19"/>
      <c r="EJ24" s="19"/>
      <c r="EK24" s="19"/>
      <c r="EL24" s="19"/>
      <c r="EM24" s="19"/>
      <c r="EN24" s="19"/>
      <c r="EO24" s="19"/>
      <c r="EP24" s="19"/>
      <c r="EQ24" s="19"/>
      <c r="ER24" s="19"/>
      <c r="ES24" s="19"/>
      <c r="ET24" s="19"/>
      <c r="EU24" s="19"/>
      <c r="EV24" s="19"/>
      <c r="EW24" s="19"/>
      <c r="EX24" s="19"/>
      <c r="EY24" s="19"/>
      <c r="EZ24" s="19"/>
      <c r="FA24" s="19"/>
      <c r="FB24" s="19"/>
      <c r="FC24" s="19"/>
      <c r="FD24" s="19"/>
      <c r="FE24" s="19"/>
      <c r="FF24" s="19"/>
      <c r="FG24" s="19"/>
      <c r="FH24" s="19"/>
      <c r="FI24" s="19"/>
      <c r="FJ24" s="19"/>
      <c r="FK24" s="19"/>
      <c r="FL24" s="19"/>
      <c r="FM24" s="19"/>
      <c r="FN24" s="19"/>
      <c r="FO24" s="19"/>
      <c r="FP24" s="19"/>
      <c r="FQ24" s="19"/>
      <c r="FR24" s="19"/>
      <c r="FS24" s="19"/>
      <c r="FT24" s="19"/>
      <c r="FU24" s="19"/>
      <c r="FV24" s="19"/>
      <c r="FW24" s="19"/>
      <c r="FX24" s="19"/>
      <c r="FY24" s="19"/>
      <c r="FZ24" s="19"/>
      <c r="GA24" s="19"/>
      <c r="GB24" s="19"/>
      <c r="GC24" s="19"/>
      <c r="GD24" s="19"/>
      <c r="GE24" s="19"/>
      <c r="GF24" s="19"/>
      <c r="GG24" s="19"/>
      <c r="GH24" s="19"/>
      <c r="GI24" s="19"/>
      <c r="GJ24" s="19"/>
      <c r="GK24" s="19"/>
      <c r="GL24" s="19"/>
      <c r="GM24" s="19"/>
      <c r="GN24" s="19"/>
      <c r="GO24" s="19"/>
      <c r="GP24" s="19"/>
      <c r="GQ24" s="19"/>
      <c r="GR24" s="19"/>
      <c r="GS24" s="19"/>
      <c r="GT24" s="19"/>
      <c r="GU24" s="19"/>
      <c r="GV24" s="19"/>
      <c r="GW24" s="19"/>
      <c r="GX24" s="19"/>
      <c r="GY24" s="19"/>
      <c r="GZ24" s="19"/>
      <c r="HA24" s="19"/>
      <c r="HB24" s="19"/>
      <c r="HC24" s="19"/>
      <c r="HD24" s="19"/>
      <c r="HE24" s="19"/>
      <c r="HF24" s="19"/>
      <c r="HG24" s="19"/>
      <c r="HH24" s="19"/>
      <c r="HI24" s="19"/>
      <c r="HJ24" s="19"/>
      <c r="HK24" s="19"/>
      <c r="HL24" s="19"/>
      <c r="HM24" s="19"/>
      <c r="HN24" s="19"/>
      <c r="HO24" s="19"/>
      <c r="HP24" s="19"/>
      <c r="HQ24" s="19"/>
      <c r="HR24" s="19"/>
      <c r="HS24" s="19"/>
      <c r="HT24" s="19"/>
      <c r="HU24" s="19"/>
      <c r="HV24" s="19"/>
      <c r="HW24" s="19"/>
      <c r="HX24" s="19"/>
      <c r="HY24" s="19"/>
      <c r="HZ24" s="19"/>
      <c r="IA24" s="19"/>
      <c r="IB24" s="19"/>
      <c r="IC24" s="19"/>
      <c r="ID24" s="19"/>
      <c r="IE24" s="19"/>
      <c r="IF24" s="19"/>
      <c r="IG24" s="19"/>
      <c r="IH24" s="19"/>
      <c r="II24" s="19"/>
      <c r="IJ24" s="19"/>
      <c r="IK24" s="19"/>
      <c r="IL24" s="19"/>
      <c r="IM24" s="19"/>
    </row>
    <row r="25" spans="2:247" ht="25.5" customHeight="1" x14ac:dyDescent="0.2">
      <c r="B25" s="691" t="s">
        <v>7</v>
      </c>
      <c r="C25" s="692"/>
      <c r="D25" s="325">
        <f>SUM(D13:D23)</f>
        <v>10586540.199999997</v>
      </c>
      <c r="E25" s="116">
        <f>SUM(E13:E23)</f>
        <v>1.0000000000000004</v>
      </c>
      <c r="F25" s="18"/>
      <c r="G25" s="18"/>
      <c r="H25" s="18"/>
      <c r="I25" s="18"/>
      <c r="J25" s="18"/>
      <c r="K25" s="18"/>
      <c r="L25" s="18"/>
      <c r="M25" s="18"/>
      <c r="N25" s="18"/>
      <c r="O25" s="18"/>
      <c r="P25" s="18"/>
      <c r="Q25" s="18"/>
      <c r="R25" s="18"/>
      <c r="S25" s="18"/>
      <c r="T25" s="18"/>
      <c r="U25" s="18"/>
      <c r="V25" s="18"/>
      <c r="W25" s="19"/>
      <c r="X25" s="19"/>
      <c r="Y25" s="19"/>
      <c r="Z25" s="19"/>
      <c r="AA25" s="19"/>
      <c r="AB25" s="19"/>
      <c r="AC25" s="19"/>
      <c r="AD25" s="19"/>
      <c r="AE25" s="19"/>
      <c r="AF25" s="19"/>
      <c r="AG25" s="19"/>
      <c r="AH25" s="19"/>
      <c r="AI25" s="19"/>
      <c r="AJ25" s="19"/>
      <c r="AK25" s="19"/>
      <c r="AL25" s="19"/>
      <c r="AM25" s="19"/>
      <c r="AN25" s="19"/>
      <c r="AO25" s="19"/>
      <c r="AP25" s="19"/>
      <c r="AQ25" s="19"/>
      <c r="AR25" s="19"/>
      <c r="AS25" s="19"/>
      <c r="AT25" s="19"/>
      <c r="AU25" s="19"/>
      <c r="AV25" s="19"/>
      <c r="AW25" s="19"/>
      <c r="AX25" s="19"/>
      <c r="AY25" s="19"/>
      <c r="AZ25" s="19"/>
      <c r="BA25" s="19"/>
      <c r="BB25" s="19"/>
      <c r="BC25" s="19"/>
      <c r="BD25" s="19"/>
      <c r="BE25" s="19"/>
      <c r="BF25" s="19"/>
      <c r="BG25" s="19"/>
      <c r="BH25" s="19"/>
      <c r="BI25" s="19"/>
      <c r="BJ25" s="19"/>
      <c r="BK25" s="19"/>
      <c r="BL25" s="19"/>
      <c r="BM25" s="19"/>
      <c r="BN25" s="19"/>
      <c r="BO25" s="19"/>
      <c r="BP25" s="19"/>
      <c r="BQ25" s="19"/>
      <c r="BR25" s="19"/>
      <c r="BS25" s="19"/>
      <c r="BT25" s="19"/>
      <c r="BU25" s="19"/>
      <c r="BV25" s="19"/>
      <c r="BW25" s="19"/>
      <c r="BX25" s="19"/>
      <c r="BY25" s="19"/>
      <c r="BZ25" s="19"/>
      <c r="CA25" s="19"/>
      <c r="CB25" s="19"/>
      <c r="CC25" s="19"/>
      <c r="CD25" s="19"/>
      <c r="CE25" s="19"/>
      <c r="CF25" s="19"/>
      <c r="CG25" s="19"/>
      <c r="CH25" s="19"/>
      <c r="CI25" s="19"/>
      <c r="CJ25" s="19"/>
      <c r="CK25" s="19"/>
      <c r="CL25" s="19"/>
      <c r="CM25" s="19"/>
      <c r="CN25" s="19"/>
      <c r="CO25" s="19"/>
      <c r="CP25" s="19"/>
      <c r="CQ25" s="19"/>
      <c r="CR25" s="19"/>
      <c r="CS25" s="19"/>
      <c r="CT25" s="19"/>
      <c r="CU25" s="19"/>
      <c r="CV25" s="19"/>
      <c r="CW25" s="19"/>
      <c r="CX25" s="19"/>
      <c r="CY25" s="19"/>
      <c r="CZ25" s="19"/>
      <c r="DA25" s="19"/>
      <c r="DB25" s="19"/>
      <c r="DC25" s="19"/>
      <c r="DD25" s="19"/>
      <c r="DE25" s="19"/>
      <c r="DF25" s="19"/>
      <c r="DG25" s="19"/>
      <c r="DH25" s="19"/>
      <c r="DI25" s="19"/>
      <c r="DJ25" s="19"/>
      <c r="DK25" s="19"/>
      <c r="DL25" s="19"/>
      <c r="DM25" s="19"/>
      <c r="DN25" s="19"/>
      <c r="DO25" s="19"/>
      <c r="DP25" s="19"/>
      <c r="DQ25" s="19"/>
      <c r="DR25" s="19"/>
      <c r="DS25" s="19"/>
      <c r="DT25" s="19"/>
      <c r="DU25" s="19"/>
      <c r="DV25" s="19"/>
      <c r="DW25" s="19"/>
      <c r="DX25" s="19"/>
      <c r="DY25" s="19"/>
      <c r="DZ25" s="19"/>
      <c r="EA25" s="19"/>
      <c r="EB25" s="19"/>
      <c r="EC25" s="19"/>
      <c r="ED25" s="19"/>
      <c r="EE25" s="19"/>
      <c r="EF25" s="19"/>
      <c r="EG25" s="19"/>
      <c r="EH25" s="19"/>
      <c r="EI25" s="19"/>
      <c r="EJ25" s="19"/>
      <c r="EK25" s="19"/>
      <c r="EL25" s="19"/>
      <c r="EM25" s="19"/>
      <c r="EN25" s="19"/>
      <c r="EO25" s="19"/>
      <c r="EP25" s="19"/>
      <c r="EQ25" s="19"/>
      <c r="ER25" s="19"/>
      <c r="ES25" s="19"/>
      <c r="ET25" s="19"/>
      <c r="EU25" s="19"/>
      <c r="EV25" s="19"/>
      <c r="EW25" s="19"/>
      <c r="EX25" s="19"/>
      <c r="EY25" s="19"/>
      <c r="EZ25" s="19"/>
      <c r="FA25" s="19"/>
      <c r="FB25" s="19"/>
      <c r="FC25" s="19"/>
      <c r="FD25" s="19"/>
      <c r="FE25" s="19"/>
      <c r="FF25" s="19"/>
      <c r="FG25" s="19"/>
      <c r="FH25" s="19"/>
      <c r="FI25" s="19"/>
      <c r="FJ25" s="19"/>
      <c r="FK25" s="19"/>
      <c r="FL25" s="19"/>
      <c r="FM25" s="19"/>
      <c r="FN25" s="19"/>
      <c r="FO25" s="19"/>
      <c r="FP25" s="19"/>
      <c r="FQ25" s="19"/>
      <c r="FR25" s="19"/>
      <c r="FS25" s="19"/>
      <c r="FT25" s="19"/>
      <c r="FU25" s="19"/>
      <c r="FV25" s="19"/>
      <c r="FW25" s="19"/>
      <c r="FX25" s="19"/>
      <c r="FY25" s="19"/>
      <c r="FZ25" s="19"/>
      <c r="GA25" s="19"/>
      <c r="GB25" s="19"/>
      <c r="GC25" s="19"/>
      <c r="GD25" s="19"/>
      <c r="GE25" s="19"/>
      <c r="GF25" s="19"/>
      <c r="GG25" s="19"/>
      <c r="GH25" s="19"/>
      <c r="GI25" s="19"/>
      <c r="GJ25" s="19"/>
      <c r="GK25" s="19"/>
      <c r="GL25" s="19"/>
      <c r="GM25" s="19"/>
      <c r="GN25" s="19"/>
      <c r="GO25" s="19"/>
      <c r="GP25" s="19"/>
      <c r="GQ25" s="19"/>
      <c r="GR25" s="19"/>
      <c r="GS25" s="19"/>
      <c r="GT25" s="19"/>
      <c r="GU25" s="19"/>
      <c r="GV25" s="19"/>
      <c r="GW25" s="19"/>
      <c r="GX25" s="19"/>
      <c r="GY25" s="19"/>
      <c r="GZ25" s="19"/>
      <c r="HA25" s="19"/>
      <c r="HB25" s="19"/>
      <c r="HC25" s="19"/>
      <c r="HD25" s="19"/>
      <c r="HE25" s="19"/>
      <c r="HF25" s="19"/>
      <c r="HG25" s="19"/>
      <c r="HH25" s="19"/>
      <c r="HI25" s="19"/>
      <c r="HJ25" s="19"/>
      <c r="HK25" s="19"/>
      <c r="HL25" s="19"/>
      <c r="HM25" s="19"/>
      <c r="HN25" s="19"/>
      <c r="HO25" s="19"/>
      <c r="HP25" s="19"/>
      <c r="HQ25" s="19"/>
      <c r="HR25" s="19"/>
      <c r="HS25" s="19"/>
      <c r="HT25" s="19"/>
      <c r="HU25" s="19"/>
      <c r="HV25" s="19"/>
      <c r="HW25" s="19"/>
      <c r="HX25" s="19"/>
      <c r="HY25" s="19"/>
      <c r="HZ25" s="19"/>
      <c r="IA25" s="19"/>
      <c r="IB25" s="19"/>
      <c r="IC25" s="19"/>
      <c r="ID25" s="19"/>
      <c r="IE25" s="19"/>
      <c r="IF25" s="19"/>
      <c r="IG25" s="19"/>
      <c r="IH25" s="19"/>
      <c r="II25" s="19"/>
      <c r="IJ25" s="19"/>
      <c r="IK25" s="19"/>
      <c r="IL25" s="19"/>
      <c r="IM25" s="19"/>
    </row>
    <row r="26" spans="2:247" ht="12" thickBot="1" x14ac:dyDescent="0.25">
      <c r="B26" s="59"/>
      <c r="C26" s="60"/>
      <c r="D26" s="61"/>
      <c r="E26" s="55"/>
      <c r="F26" s="18"/>
      <c r="G26" s="18"/>
      <c r="H26" s="18"/>
      <c r="I26" s="18"/>
      <c r="J26" s="18"/>
      <c r="K26" s="18"/>
      <c r="L26" s="18"/>
      <c r="M26" s="18"/>
      <c r="N26" s="18"/>
      <c r="O26" s="18"/>
      <c r="P26" s="18"/>
      <c r="Q26" s="18"/>
      <c r="R26" s="18"/>
      <c r="S26" s="18"/>
      <c r="T26" s="18"/>
      <c r="U26" s="18"/>
      <c r="V26" s="18"/>
      <c r="W26" s="19"/>
      <c r="X26" s="19"/>
      <c r="Y26" s="19"/>
      <c r="Z26" s="19"/>
      <c r="AA26" s="19"/>
      <c r="AB26" s="19"/>
      <c r="AC26" s="19"/>
      <c r="AD26" s="19"/>
      <c r="AE26" s="19"/>
      <c r="AF26" s="19"/>
      <c r="AG26" s="19"/>
      <c r="AH26" s="19"/>
      <c r="AI26" s="19"/>
      <c r="AJ26" s="19"/>
      <c r="AK26" s="19"/>
      <c r="AL26" s="19"/>
      <c r="AM26" s="19"/>
      <c r="AN26" s="19"/>
      <c r="AO26" s="19"/>
      <c r="AP26" s="19"/>
      <c r="AQ26" s="19"/>
      <c r="AR26" s="19"/>
      <c r="AS26" s="19"/>
      <c r="AT26" s="19"/>
      <c r="AU26" s="19"/>
      <c r="AV26" s="19"/>
      <c r="AW26" s="19"/>
      <c r="AX26" s="19"/>
      <c r="AY26" s="19"/>
      <c r="AZ26" s="19"/>
      <c r="BA26" s="19"/>
      <c r="BB26" s="19"/>
      <c r="BC26" s="19"/>
      <c r="BD26" s="19"/>
      <c r="BE26" s="19"/>
      <c r="BF26" s="19"/>
      <c r="BG26" s="19"/>
      <c r="BH26" s="19"/>
      <c r="BI26" s="19"/>
      <c r="BJ26" s="19"/>
      <c r="BK26" s="19"/>
      <c r="BL26" s="19"/>
      <c r="BM26" s="19"/>
      <c r="BN26" s="19"/>
      <c r="BO26" s="19"/>
      <c r="BP26" s="19"/>
      <c r="BQ26" s="19"/>
      <c r="BR26" s="19"/>
      <c r="BS26" s="19"/>
      <c r="BT26" s="19"/>
      <c r="BU26" s="19"/>
      <c r="BV26" s="19"/>
      <c r="BW26" s="19"/>
      <c r="BX26" s="19"/>
      <c r="BY26" s="19"/>
      <c r="BZ26" s="19"/>
      <c r="CA26" s="19"/>
      <c r="CB26" s="19"/>
      <c r="CC26" s="19"/>
      <c r="CD26" s="19"/>
      <c r="CE26" s="19"/>
      <c r="CF26" s="19"/>
      <c r="CG26" s="19"/>
      <c r="CH26" s="19"/>
      <c r="CI26" s="19"/>
      <c r="CJ26" s="19"/>
      <c r="CK26" s="19"/>
      <c r="CL26" s="19"/>
      <c r="CM26" s="19"/>
      <c r="CN26" s="19"/>
      <c r="CO26" s="19"/>
      <c r="CP26" s="19"/>
      <c r="CQ26" s="19"/>
      <c r="CR26" s="19"/>
      <c r="CS26" s="19"/>
      <c r="CT26" s="19"/>
      <c r="CU26" s="19"/>
      <c r="CV26" s="19"/>
      <c r="CW26" s="19"/>
      <c r="CX26" s="19"/>
      <c r="CY26" s="19"/>
      <c r="CZ26" s="19"/>
      <c r="DA26" s="19"/>
      <c r="DB26" s="19"/>
      <c r="DC26" s="19"/>
      <c r="DD26" s="19"/>
      <c r="DE26" s="19"/>
      <c r="DF26" s="19"/>
      <c r="DG26" s="19"/>
      <c r="DH26" s="19"/>
      <c r="DI26" s="19"/>
      <c r="DJ26" s="19"/>
      <c r="DK26" s="19"/>
      <c r="DL26" s="19"/>
      <c r="DM26" s="19"/>
      <c r="DN26" s="19"/>
      <c r="DO26" s="19"/>
      <c r="DP26" s="19"/>
      <c r="DQ26" s="19"/>
      <c r="DR26" s="19"/>
      <c r="DS26" s="19"/>
      <c r="DT26" s="19"/>
      <c r="DU26" s="19"/>
      <c r="DV26" s="19"/>
      <c r="DW26" s="19"/>
      <c r="DX26" s="19"/>
      <c r="DY26" s="19"/>
      <c r="DZ26" s="19"/>
      <c r="EA26" s="19"/>
      <c r="EB26" s="19"/>
      <c r="EC26" s="19"/>
      <c r="ED26" s="19"/>
      <c r="EE26" s="19"/>
      <c r="EF26" s="19"/>
      <c r="EG26" s="19"/>
      <c r="EH26" s="19"/>
      <c r="EI26" s="19"/>
      <c r="EJ26" s="19"/>
      <c r="EK26" s="19"/>
      <c r="EL26" s="19"/>
      <c r="EM26" s="19"/>
      <c r="EN26" s="19"/>
      <c r="EO26" s="19"/>
      <c r="EP26" s="19"/>
      <c r="EQ26" s="19"/>
      <c r="ER26" s="19"/>
      <c r="ES26" s="19"/>
      <c r="ET26" s="19"/>
      <c r="EU26" s="19"/>
      <c r="EV26" s="19"/>
      <c r="EW26" s="19"/>
      <c r="EX26" s="19"/>
      <c r="EY26" s="19"/>
      <c r="EZ26" s="19"/>
      <c r="FA26" s="19"/>
      <c r="FB26" s="19"/>
      <c r="FC26" s="19"/>
      <c r="FD26" s="19"/>
      <c r="FE26" s="19"/>
      <c r="FF26" s="19"/>
      <c r="FG26" s="19"/>
      <c r="FH26" s="19"/>
      <c r="FI26" s="19"/>
      <c r="FJ26" s="19"/>
      <c r="FK26" s="19"/>
      <c r="FL26" s="19"/>
      <c r="FM26" s="19"/>
      <c r="FN26" s="19"/>
      <c r="FO26" s="19"/>
      <c r="FP26" s="19"/>
      <c r="FQ26" s="19"/>
      <c r="FR26" s="19"/>
      <c r="FS26" s="19"/>
      <c r="FT26" s="19"/>
      <c r="FU26" s="19"/>
      <c r="FV26" s="19"/>
      <c r="FW26" s="19"/>
      <c r="FX26" s="19"/>
      <c r="FY26" s="19"/>
      <c r="FZ26" s="19"/>
      <c r="GA26" s="19"/>
      <c r="GB26" s="19"/>
      <c r="GC26" s="19"/>
      <c r="GD26" s="19"/>
      <c r="GE26" s="19"/>
      <c r="GF26" s="19"/>
      <c r="GG26" s="19"/>
      <c r="GH26" s="19"/>
      <c r="GI26" s="19"/>
      <c r="GJ26" s="19"/>
      <c r="GK26" s="19"/>
      <c r="GL26" s="19"/>
      <c r="GM26" s="19"/>
      <c r="GN26" s="19"/>
      <c r="GO26" s="19"/>
      <c r="GP26" s="19"/>
      <c r="GQ26" s="19"/>
      <c r="GR26" s="19"/>
      <c r="GS26" s="19"/>
      <c r="GT26" s="19"/>
      <c r="GU26" s="19"/>
      <c r="GV26" s="19"/>
      <c r="GW26" s="19"/>
      <c r="GX26" s="19"/>
      <c r="GY26" s="19"/>
      <c r="GZ26" s="19"/>
      <c r="HA26" s="19"/>
      <c r="HB26" s="19"/>
      <c r="HC26" s="19"/>
      <c r="HD26" s="19"/>
      <c r="HE26" s="19"/>
      <c r="HF26" s="19"/>
      <c r="HG26" s="19"/>
      <c r="HH26" s="19"/>
      <c r="HI26" s="19"/>
      <c r="HJ26" s="19"/>
      <c r="HK26" s="19"/>
      <c r="HL26" s="19"/>
      <c r="HM26" s="19"/>
      <c r="HN26" s="19"/>
      <c r="HO26" s="19"/>
      <c r="HP26" s="19"/>
      <c r="HQ26" s="19"/>
      <c r="HR26" s="19"/>
      <c r="HS26" s="19"/>
      <c r="HT26" s="19"/>
      <c r="HU26" s="19"/>
      <c r="HV26" s="19"/>
      <c r="HW26" s="19"/>
      <c r="HX26" s="19"/>
      <c r="HY26" s="19"/>
      <c r="HZ26" s="19"/>
      <c r="IA26" s="19"/>
      <c r="IB26" s="19"/>
      <c r="IC26" s="19"/>
      <c r="ID26" s="19"/>
      <c r="IE26" s="19"/>
      <c r="IF26" s="19"/>
      <c r="IG26" s="19"/>
      <c r="IH26" s="19"/>
      <c r="II26" s="19"/>
      <c r="IJ26" s="19"/>
      <c r="IK26" s="19"/>
      <c r="IL26" s="19"/>
      <c r="IM26" s="19"/>
    </row>
    <row r="27" spans="2:247" x14ac:dyDescent="0.2">
      <c r="B27" s="53"/>
      <c r="C27" s="54"/>
      <c r="D27" s="55"/>
      <c r="E27" s="55"/>
      <c r="F27" s="18"/>
      <c r="G27" s="18"/>
      <c r="H27" s="18"/>
      <c r="I27" s="18"/>
      <c r="J27" s="18"/>
      <c r="K27" s="18"/>
      <c r="L27" s="18"/>
      <c r="M27" s="18"/>
      <c r="N27" s="18"/>
      <c r="O27" s="18"/>
      <c r="P27" s="18"/>
      <c r="Q27" s="18"/>
      <c r="R27" s="18"/>
      <c r="S27" s="18"/>
      <c r="T27" s="18"/>
      <c r="U27" s="18"/>
      <c r="V27" s="18"/>
      <c r="W27" s="19"/>
      <c r="X27" s="19"/>
      <c r="Y27" s="19"/>
      <c r="Z27" s="19"/>
      <c r="AA27" s="19"/>
      <c r="AB27" s="19"/>
      <c r="AC27" s="19"/>
      <c r="AD27" s="19"/>
      <c r="AE27" s="19"/>
      <c r="AF27" s="19"/>
      <c r="AG27" s="19"/>
      <c r="AH27" s="19"/>
      <c r="AI27" s="19"/>
      <c r="AJ27" s="19"/>
      <c r="AK27" s="19"/>
      <c r="AL27" s="19"/>
      <c r="AM27" s="19"/>
      <c r="AN27" s="19"/>
      <c r="AO27" s="19"/>
      <c r="AP27" s="19"/>
      <c r="AQ27" s="19"/>
      <c r="AR27" s="19"/>
      <c r="AS27" s="19"/>
      <c r="AT27" s="19"/>
      <c r="AU27" s="19"/>
      <c r="AV27" s="19"/>
      <c r="AW27" s="19"/>
      <c r="AX27" s="19"/>
      <c r="AY27" s="19"/>
      <c r="AZ27" s="19"/>
      <c r="BA27" s="19"/>
      <c r="BB27" s="19"/>
      <c r="BC27" s="19"/>
      <c r="BD27" s="19"/>
      <c r="BE27" s="19"/>
      <c r="BF27" s="19"/>
      <c r="BG27" s="19"/>
      <c r="BH27" s="19"/>
      <c r="BI27" s="19"/>
      <c r="BJ27" s="19"/>
      <c r="BK27" s="19"/>
      <c r="BL27" s="19"/>
      <c r="BM27" s="19"/>
      <c r="BN27" s="19"/>
      <c r="BO27" s="19"/>
      <c r="BP27" s="19"/>
      <c r="BQ27" s="19"/>
      <c r="BR27" s="19"/>
      <c r="BS27" s="19"/>
      <c r="BT27" s="19"/>
      <c r="BU27" s="19"/>
      <c r="BV27" s="19"/>
      <c r="BW27" s="19"/>
      <c r="BX27" s="19"/>
      <c r="BY27" s="19"/>
      <c r="BZ27" s="19"/>
      <c r="CA27" s="19"/>
      <c r="CB27" s="19"/>
      <c r="CC27" s="19"/>
      <c r="CD27" s="19"/>
      <c r="CE27" s="19"/>
      <c r="CF27" s="19"/>
      <c r="CG27" s="19"/>
      <c r="CH27" s="19"/>
      <c r="CI27" s="19"/>
      <c r="CJ27" s="19"/>
      <c r="CK27" s="19"/>
      <c r="CL27" s="19"/>
      <c r="CM27" s="19"/>
      <c r="CN27" s="19"/>
      <c r="CO27" s="19"/>
      <c r="CP27" s="19"/>
      <c r="CQ27" s="19"/>
      <c r="CR27" s="19"/>
      <c r="CS27" s="19"/>
      <c r="CT27" s="19"/>
      <c r="CU27" s="19"/>
      <c r="CV27" s="19"/>
      <c r="CW27" s="19"/>
      <c r="CX27" s="19"/>
      <c r="CY27" s="19"/>
      <c r="CZ27" s="19"/>
      <c r="DA27" s="19"/>
      <c r="DB27" s="19"/>
      <c r="DC27" s="19"/>
      <c r="DD27" s="19"/>
      <c r="DE27" s="19"/>
      <c r="DF27" s="19"/>
      <c r="DG27" s="19"/>
      <c r="DH27" s="19"/>
      <c r="DI27" s="19"/>
      <c r="DJ27" s="19"/>
      <c r="DK27" s="19"/>
      <c r="DL27" s="19"/>
      <c r="DM27" s="19"/>
      <c r="DN27" s="19"/>
      <c r="DO27" s="19"/>
      <c r="DP27" s="19"/>
      <c r="DQ27" s="19"/>
      <c r="DR27" s="19"/>
      <c r="DS27" s="19"/>
      <c r="DT27" s="19"/>
      <c r="DU27" s="19"/>
      <c r="DV27" s="19"/>
      <c r="DW27" s="19"/>
      <c r="DX27" s="19"/>
      <c r="DY27" s="19"/>
      <c r="DZ27" s="19"/>
      <c r="EA27" s="19"/>
      <c r="EB27" s="19"/>
      <c r="EC27" s="19"/>
      <c r="ED27" s="19"/>
      <c r="EE27" s="19"/>
      <c r="EF27" s="19"/>
      <c r="EG27" s="19"/>
      <c r="EH27" s="19"/>
      <c r="EI27" s="19"/>
      <c r="EJ27" s="19"/>
      <c r="EK27" s="19"/>
      <c r="EL27" s="19"/>
      <c r="EM27" s="19"/>
      <c r="EN27" s="19"/>
      <c r="EO27" s="19"/>
      <c r="EP27" s="19"/>
      <c r="EQ27" s="19"/>
      <c r="ER27" s="19"/>
      <c r="ES27" s="19"/>
      <c r="ET27" s="19"/>
      <c r="EU27" s="19"/>
      <c r="EV27" s="19"/>
      <c r="EW27" s="19"/>
      <c r="EX27" s="19"/>
      <c r="EY27" s="19"/>
      <c r="EZ27" s="19"/>
      <c r="FA27" s="19"/>
      <c r="FB27" s="19"/>
      <c r="FC27" s="19"/>
      <c r="FD27" s="19"/>
      <c r="FE27" s="19"/>
      <c r="FF27" s="19"/>
      <c r="FG27" s="19"/>
      <c r="FH27" s="19"/>
      <c r="FI27" s="19"/>
      <c r="FJ27" s="19"/>
      <c r="FK27" s="19"/>
      <c r="FL27" s="19"/>
      <c r="FM27" s="19"/>
      <c r="FN27" s="19"/>
      <c r="FO27" s="19"/>
      <c r="FP27" s="19"/>
      <c r="FQ27" s="19"/>
      <c r="FR27" s="19"/>
      <c r="FS27" s="19"/>
      <c r="FT27" s="19"/>
      <c r="FU27" s="19"/>
      <c r="FV27" s="19"/>
      <c r="FW27" s="19"/>
      <c r="FX27" s="19"/>
      <c r="FY27" s="19"/>
      <c r="FZ27" s="19"/>
      <c r="GA27" s="19"/>
      <c r="GB27" s="19"/>
      <c r="GC27" s="19"/>
      <c r="GD27" s="19"/>
      <c r="GE27" s="19"/>
      <c r="GF27" s="19"/>
      <c r="GG27" s="19"/>
      <c r="GH27" s="19"/>
      <c r="GI27" s="19"/>
      <c r="GJ27" s="19"/>
      <c r="GK27" s="19"/>
      <c r="GL27" s="19"/>
      <c r="GM27" s="19"/>
      <c r="GN27" s="19"/>
      <c r="GO27" s="19"/>
      <c r="GP27" s="19"/>
      <c r="GQ27" s="19"/>
      <c r="GR27" s="19"/>
      <c r="GS27" s="19"/>
      <c r="GT27" s="19"/>
      <c r="GU27" s="19"/>
      <c r="GV27" s="19"/>
      <c r="GW27" s="19"/>
      <c r="GX27" s="19"/>
      <c r="GY27" s="19"/>
      <c r="GZ27" s="19"/>
      <c r="HA27" s="19"/>
      <c r="HB27" s="19"/>
      <c r="HC27" s="19"/>
      <c r="HD27" s="19"/>
      <c r="HE27" s="19"/>
      <c r="HF27" s="19"/>
      <c r="HG27" s="19"/>
      <c r="HH27" s="19"/>
      <c r="HI27" s="19"/>
      <c r="HJ27" s="19"/>
      <c r="HK27" s="19"/>
      <c r="HL27" s="19"/>
      <c r="HM27" s="19"/>
      <c r="HN27" s="19"/>
      <c r="HO27" s="19"/>
      <c r="HP27" s="19"/>
      <c r="HQ27" s="19"/>
      <c r="HR27" s="19"/>
      <c r="HS27" s="19"/>
      <c r="HT27" s="19"/>
      <c r="HU27" s="19"/>
      <c r="HV27" s="19"/>
      <c r="HW27" s="19"/>
      <c r="HX27" s="19"/>
      <c r="HY27" s="19"/>
      <c r="HZ27" s="19"/>
      <c r="IA27" s="19"/>
      <c r="IB27" s="19"/>
      <c r="IC27" s="19"/>
      <c r="ID27" s="19"/>
      <c r="IE27" s="19"/>
      <c r="IF27" s="19"/>
      <c r="IG27" s="19"/>
      <c r="IH27" s="19"/>
      <c r="II27" s="19"/>
      <c r="IJ27" s="19"/>
      <c r="IK27" s="19"/>
      <c r="IL27" s="19"/>
      <c r="IM27" s="19"/>
    </row>
  </sheetData>
  <mergeCells count="10">
    <mergeCell ref="B3:D3"/>
    <mergeCell ref="B4:D4"/>
    <mergeCell ref="B24:D24"/>
    <mergeCell ref="B25:C25"/>
    <mergeCell ref="B6:D6"/>
    <mergeCell ref="B10:D10"/>
    <mergeCell ref="B11:B12"/>
    <mergeCell ref="C11:C12"/>
    <mergeCell ref="D11:D12"/>
    <mergeCell ref="C5:D5"/>
  </mergeCells>
  <printOptions horizontalCentered="1"/>
  <pageMargins left="0.39370078740157483" right="0.39370078740157483" top="0.78740157480314965" bottom="0.39370078740157483" header="0.39370078740157483" footer="0.39370078740157483"/>
  <pageSetup paperSize="9" fitToHeight="100" orientation="portrait" horizontalDpi="3600" verticalDpi="3600" r:id="rId1"/>
  <headerFooter>
    <oddFooter>Página &amp;P de &amp;N</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
    <tabColor rgb="FF00B0F0"/>
  </sheetPr>
  <dimension ref="A1:AH136"/>
  <sheetViews>
    <sheetView showGridLines="0" view="pageBreakPreview" topLeftCell="A127" zoomScaleSheetLayoutView="100" workbookViewId="0">
      <selection activeCell="G78" sqref="G78"/>
    </sheetView>
  </sheetViews>
  <sheetFormatPr defaultRowHeight="11.25" x14ac:dyDescent="0.2"/>
  <cols>
    <col min="1" max="1" width="12.85546875" style="31" customWidth="1"/>
    <col min="2" max="2" width="5.85546875" style="139" customWidth="1"/>
    <col min="3" max="3" width="11.85546875" style="37" customWidth="1"/>
    <col min="4" max="4" width="52.42578125" style="140" customWidth="1"/>
    <col min="5" max="5" width="9.140625" style="141" customWidth="1"/>
    <col min="6" max="6" width="12.28515625" style="142" customWidth="1"/>
    <col min="7" max="7" width="12.28515625" style="143" customWidth="1"/>
    <col min="8" max="8" width="12.28515625" style="144" customWidth="1"/>
    <col min="9" max="9" width="19.5703125" style="144" bestFit="1" customWidth="1"/>
    <col min="10" max="10" width="11.140625" style="145" bestFit="1" customWidth="1"/>
    <col min="11" max="11" width="16.7109375" style="28" customWidth="1"/>
    <col min="12" max="12" width="9.140625" style="28" customWidth="1"/>
    <col min="13" max="13" width="12.5703125" style="28" customWidth="1"/>
    <col min="14" max="14" width="11.85546875" style="28" bestFit="1" customWidth="1"/>
    <col min="15" max="15" width="11.42578125" style="28" bestFit="1" customWidth="1"/>
    <col min="16" max="34" width="9.140625" style="28"/>
    <col min="35" max="16384" width="9.140625" style="31"/>
  </cols>
  <sheetData>
    <row r="1" spans="1:34" ht="12" thickBot="1" x14ac:dyDescent="0.25"/>
    <row r="2" spans="1:34" s="137" customFormat="1" ht="12" customHeight="1" x14ac:dyDescent="0.2">
      <c r="A2" s="137" t="s">
        <v>145</v>
      </c>
      <c r="B2" s="146"/>
      <c r="C2" s="147"/>
      <c r="D2" s="148"/>
      <c r="E2" s="149"/>
      <c r="F2" s="150"/>
      <c r="G2" s="150"/>
      <c r="H2" s="151"/>
      <c r="I2" s="152"/>
      <c r="J2" s="153"/>
      <c r="K2" s="154"/>
      <c r="M2" s="155"/>
      <c r="N2" s="155"/>
      <c r="O2" s="155"/>
      <c r="P2" s="155"/>
      <c r="Q2" s="155"/>
      <c r="R2" s="155"/>
    </row>
    <row r="3" spans="1:34" s="137" customFormat="1" ht="15" customHeight="1" x14ac:dyDescent="0.2">
      <c r="B3" s="708" t="s">
        <v>67</v>
      </c>
      <c r="C3" s="709"/>
      <c r="D3" s="709"/>
      <c r="E3" s="709"/>
      <c r="F3" s="709"/>
      <c r="G3" s="709"/>
      <c r="H3" s="709"/>
      <c r="I3" s="710"/>
      <c r="J3" s="153"/>
      <c r="K3" s="154"/>
      <c r="M3" s="155"/>
      <c r="N3" s="155"/>
      <c r="O3" s="155"/>
      <c r="P3" s="155"/>
      <c r="Q3" s="155"/>
      <c r="R3" s="155"/>
    </row>
    <row r="4" spans="1:34" s="137" customFormat="1" ht="15" x14ac:dyDescent="0.2">
      <c r="A4" s="156"/>
      <c r="B4" s="717" t="s">
        <v>42</v>
      </c>
      <c r="C4" s="718"/>
      <c r="D4" s="718"/>
      <c r="E4" s="718"/>
      <c r="F4" s="718"/>
      <c r="G4" s="718"/>
      <c r="H4" s="718"/>
      <c r="I4" s="719"/>
      <c r="J4" s="145"/>
      <c r="K4" s="154"/>
      <c r="M4" s="155"/>
      <c r="N4" s="155"/>
      <c r="O4" s="155"/>
      <c r="P4" s="155"/>
      <c r="Q4" s="155"/>
      <c r="R4" s="155"/>
    </row>
    <row r="5" spans="1:34" s="137" customFormat="1" ht="15" customHeight="1" x14ac:dyDescent="0.2">
      <c r="B5" s="727" t="s">
        <v>29905</v>
      </c>
      <c r="C5" s="728"/>
      <c r="D5" s="728"/>
      <c r="E5" s="728"/>
      <c r="F5" s="728"/>
      <c r="G5" s="728"/>
      <c r="H5" s="728"/>
      <c r="I5" s="729"/>
      <c r="J5" s="145"/>
      <c r="K5" s="313"/>
      <c r="L5" s="155"/>
      <c r="M5" s="155"/>
      <c r="N5" s="155"/>
      <c r="O5" s="155"/>
      <c r="P5" s="155"/>
      <c r="Q5" s="155"/>
    </row>
    <row r="6" spans="1:34" s="137" customFormat="1" ht="9" customHeight="1" thickBot="1" x14ac:dyDescent="0.25">
      <c r="B6" s="157"/>
      <c r="C6" s="158"/>
      <c r="D6" s="158"/>
      <c r="E6" s="158"/>
      <c r="F6" s="158"/>
      <c r="G6" s="159"/>
      <c r="H6" s="158"/>
      <c r="I6" s="160"/>
      <c r="J6" s="145"/>
      <c r="L6" s="155"/>
      <c r="M6" s="155"/>
      <c r="N6" s="155"/>
      <c r="O6" s="155"/>
      <c r="P6" s="155"/>
      <c r="Q6" s="155"/>
    </row>
    <row r="7" spans="1:34" s="137" customFormat="1" ht="15" x14ac:dyDescent="0.2">
      <c r="B7" s="730" t="s">
        <v>40731</v>
      </c>
      <c r="C7" s="731"/>
      <c r="D7" s="731"/>
      <c r="E7" s="731"/>
      <c r="F7" s="731"/>
      <c r="G7" s="731"/>
      <c r="H7" s="731"/>
      <c r="I7" s="732"/>
      <c r="J7" s="138"/>
      <c r="K7" s="161" t="s">
        <v>43</v>
      </c>
      <c r="L7" s="155"/>
      <c r="M7" s="155"/>
      <c r="N7" s="155"/>
      <c r="O7" s="155"/>
      <c r="P7" s="155"/>
      <c r="Q7" s="155"/>
    </row>
    <row r="8" spans="1:34" s="137" customFormat="1" ht="15" x14ac:dyDescent="0.2">
      <c r="B8" s="299"/>
      <c r="C8" s="300"/>
      <c r="D8" s="300"/>
      <c r="E8" s="300"/>
      <c r="F8" s="300"/>
      <c r="G8" s="300"/>
      <c r="H8" s="300"/>
      <c r="I8" s="345" t="s">
        <v>29902</v>
      </c>
      <c r="J8" s="138"/>
      <c r="K8" s="706">
        <v>0.23380000000000001</v>
      </c>
      <c r="L8" s="155"/>
      <c r="M8" s="155"/>
      <c r="N8" s="155"/>
      <c r="O8" s="155"/>
      <c r="P8" s="155"/>
      <c r="Q8" s="155"/>
    </row>
    <row r="9" spans="1:34" s="137" customFormat="1" ht="15" x14ac:dyDescent="0.2">
      <c r="B9" s="311"/>
      <c r="C9" s="312"/>
      <c r="D9" s="312"/>
      <c r="E9" s="312"/>
      <c r="F9" s="312"/>
      <c r="G9" s="312"/>
      <c r="H9" s="312"/>
      <c r="I9" s="345" t="s">
        <v>46655</v>
      </c>
      <c r="J9" s="138"/>
      <c r="K9" s="707"/>
      <c r="L9" s="155"/>
      <c r="M9" s="155"/>
      <c r="N9" s="155"/>
      <c r="O9" s="155"/>
      <c r="P9" s="155"/>
      <c r="Q9" s="155"/>
    </row>
    <row r="10" spans="1:34" s="137" customFormat="1" ht="15" customHeight="1" thickBot="1" x14ac:dyDescent="0.25">
      <c r="B10" s="162"/>
      <c r="C10" s="163"/>
      <c r="D10" s="733"/>
      <c r="E10" s="733"/>
      <c r="F10" s="733"/>
      <c r="G10" s="164"/>
      <c r="H10" s="165"/>
      <c r="I10" s="345" t="s">
        <v>31101</v>
      </c>
      <c r="J10" s="145"/>
      <c r="K10" s="166">
        <f>1+K8</f>
        <v>1.2338</v>
      </c>
      <c r="M10" s="155"/>
      <c r="N10" s="155"/>
      <c r="O10" s="155"/>
      <c r="P10" s="155"/>
      <c r="Q10" s="155"/>
      <c r="R10" s="155"/>
    </row>
    <row r="11" spans="1:34" s="167" customFormat="1" ht="25.5" customHeight="1" x14ac:dyDescent="0.2">
      <c r="B11" s="711" t="s">
        <v>46659</v>
      </c>
      <c r="C11" s="712"/>
      <c r="D11" s="712"/>
      <c r="E11" s="712"/>
      <c r="F11" s="712"/>
      <c r="G11" s="712"/>
      <c r="H11" s="712"/>
      <c r="I11" s="713"/>
      <c r="J11" s="145"/>
      <c r="K11" s="168"/>
      <c r="L11" s="169"/>
      <c r="M11" s="169"/>
      <c r="N11" s="169"/>
      <c r="O11" s="169"/>
      <c r="P11" s="169"/>
      <c r="Q11" s="169"/>
      <c r="R11" s="169"/>
      <c r="S11" s="169"/>
    </row>
    <row r="12" spans="1:34" s="170" customFormat="1" ht="12.75" customHeight="1" x14ac:dyDescent="0.2">
      <c r="B12" s="735" t="s">
        <v>8</v>
      </c>
      <c r="C12" s="723" t="s">
        <v>9</v>
      </c>
      <c r="D12" s="723" t="s">
        <v>10</v>
      </c>
      <c r="E12" s="736" t="s">
        <v>5</v>
      </c>
      <c r="F12" s="734" t="s">
        <v>11</v>
      </c>
      <c r="G12" s="346" t="s">
        <v>13</v>
      </c>
      <c r="H12" s="725" t="s">
        <v>12</v>
      </c>
      <c r="I12" s="726"/>
      <c r="J12" s="145"/>
      <c r="K12" s="29"/>
      <c r="L12" s="29"/>
      <c r="M12" s="29"/>
      <c r="N12" s="29"/>
      <c r="O12" s="29"/>
      <c r="P12" s="29"/>
      <c r="Q12" s="29"/>
      <c r="R12" s="29"/>
      <c r="S12" s="29"/>
      <c r="T12" s="29"/>
      <c r="U12" s="29"/>
      <c r="V12" s="29"/>
      <c r="W12" s="29"/>
      <c r="X12" s="29"/>
      <c r="Y12" s="29"/>
      <c r="Z12" s="29"/>
      <c r="AA12" s="29"/>
      <c r="AB12" s="29"/>
      <c r="AC12" s="29"/>
      <c r="AD12" s="29"/>
      <c r="AE12" s="29"/>
      <c r="AF12" s="29"/>
      <c r="AG12" s="29"/>
      <c r="AH12" s="29"/>
    </row>
    <row r="13" spans="1:34" ht="13.5" customHeight="1" x14ac:dyDescent="0.2">
      <c r="B13" s="735"/>
      <c r="C13" s="724"/>
      <c r="D13" s="724"/>
      <c r="E13" s="736"/>
      <c r="F13" s="734"/>
      <c r="G13" s="346" t="s">
        <v>25953</v>
      </c>
      <c r="H13" s="347" t="s">
        <v>39</v>
      </c>
      <c r="I13" s="348" t="s">
        <v>14</v>
      </c>
    </row>
    <row r="14" spans="1:34" x14ac:dyDescent="0.2">
      <c r="B14" s="720"/>
      <c r="C14" s="721"/>
      <c r="D14" s="721"/>
      <c r="E14" s="721"/>
      <c r="F14" s="721"/>
      <c r="G14" s="721"/>
      <c r="H14" s="721"/>
      <c r="I14" s="722"/>
    </row>
    <row r="15" spans="1:34" s="171" customFormat="1" ht="21" customHeight="1" x14ac:dyDescent="0.2">
      <c r="B15" s="310">
        <v>1</v>
      </c>
      <c r="C15" s="714" t="s">
        <v>15</v>
      </c>
      <c r="D15" s="715"/>
      <c r="E15" s="715"/>
      <c r="F15" s="715"/>
      <c r="G15" s="715"/>
      <c r="H15" s="715"/>
      <c r="I15" s="716"/>
      <c r="J15" s="145"/>
      <c r="K15" s="36"/>
      <c r="L15" s="36"/>
      <c r="M15" s="36"/>
      <c r="N15" s="36"/>
      <c r="O15" s="36"/>
      <c r="P15" s="36"/>
      <c r="Q15" s="36"/>
      <c r="R15" s="36"/>
      <c r="S15" s="36"/>
      <c r="T15" s="36"/>
      <c r="U15" s="36"/>
      <c r="V15" s="36"/>
      <c r="W15" s="36"/>
      <c r="X15" s="36"/>
      <c r="Y15" s="36"/>
      <c r="Z15" s="36"/>
      <c r="AA15" s="36"/>
      <c r="AB15" s="36"/>
      <c r="AC15" s="36"/>
      <c r="AD15" s="36"/>
      <c r="AE15" s="36"/>
      <c r="AF15" s="36"/>
      <c r="AG15" s="36"/>
      <c r="AH15" s="36"/>
    </row>
    <row r="16" spans="1:34" ht="22.5" x14ac:dyDescent="0.2">
      <c r="A16" s="31" t="str">
        <f t="shared" ref="A16:A37" si="0">B16&amp;C16</f>
        <v>1.1PMI 001.001</v>
      </c>
      <c r="B16" s="38" t="s">
        <v>1</v>
      </c>
      <c r="C16" s="360" t="str">
        <f>COMPOSIÇÕES!A7</f>
        <v>PMI 001.001</v>
      </c>
      <c r="D16" s="350" t="str">
        <f>VLOOKUP(C16,COMPOSIÇÕES!$1:$1048576,2,0)</f>
        <v>SERVICOS TOPOGRAFICOS PARA PAVIMENTACAO, INCLUSIVE NOTA DE SERVICOS, ACOMPANHAMENTO E GREIDE</v>
      </c>
      <c r="E16" s="351" t="str">
        <f>VLOOKUP(C16,COMPOSIÇÕES!$1:$1048576,6,0)</f>
        <v>M2</v>
      </c>
      <c r="F16" s="352">
        <f>VLOOKUP(C16,'MEMÓRIA CÁLCULO'!C:K,9,0)</f>
        <v>38127.487000000001</v>
      </c>
      <c r="G16" s="353">
        <f>COMPOSIÇÕES!F15</f>
        <v>0.58678000000000008</v>
      </c>
      <c r="H16" s="354">
        <v>0.62</v>
      </c>
      <c r="I16" s="355">
        <f>TRUNC(F16*H16,2)</f>
        <v>23639.040000000001</v>
      </c>
      <c r="K16" s="31"/>
      <c r="L16" s="31"/>
      <c r="M16" s="31"/>
      <c r="N16" s="172"/>
    </row>
    <row r="17" spans="1:34" x14ac:dyDescent="0.2">
      <c r="A17" s="31" t="str">
        <f t="shared" si="0"/>
        <v>1.2PMI 001.002</v>
      </c>
      <c r="B17" s="38" t="s">
        <v>31</v>
      </c>
      <c r="C17" s="360" t="str">
        <f>COMPOSIÇÕES!A18</f>
        <v>PMI 001.002</v>
      </c>
      <c r="D17" s="350" t="str">
        <f>VLOOKUP(C17,COMPOSIÇÕES!$1:$1048576,2,0)</f>
        <v>ENSAIOS DE IMPRIMACAO - ASFALTO DILUIDO</v>
      </c>
      <c r="E17" s="351" t="str">
        <f>VLOOKUP(C17,COMPOSIÇÕES!$1:$1048576,6,0)</f>
        <v>M2</v>
      </c>
      <c r="F17" s="352">
        <f>VLOOKUP(C17,'MEMÓRIA CÁLCULO'!C:K,9,0)</f>
        <v>23984.230000000003</v>
      </c>
      <c r="G17" s="353">
        <f>COMPOSIÇÕES!F23</f>
        <v>7.5738E-2</v>
      </c>
      <c r="H17" s="354">
        <f t="shared" ref="H17:H21" si="1">ROUND(G17*$K$10,2)</f>
        <v>0.09</v>
      </c>
      <c r="I17" s="481">
        <f t="shared" ref="I17" si="2">TRUNC(F17*H17,2)</f>
        <v>2158.58</v>
      </c>
      <c r="K17" s="31"/>
      <c r="L17" s="31"/>
      <c r="N17" s="172"/>
      <c r="AH17" s="31"/>
    </row>
    <row r="18" spans="1:34" x14ac:dyDescent="0.2">
      <c r="A18" s="31" t="str">
        <f t="shared" ref="A18:A21" si="3">B18&amp;C18</f>
        <v>1.3PMI 001.003</v>
      </c>
      <c r="B18" s="38" t="s">
        <v>31038</v>
      </c>
      <c r="C18" s="360" t="str">
        <f>COMPOSIÇÕES!A26</f>
        <v>PMI 001.003</v>
      </c>
      <c r="D18" s="350" t="str">
        <f>VLOOKUP(C18,COMPOSIÇÕES!$1:$1048576,2,0)</f>
        <v>ENSAIO DE DENSIDADE DO MATERIAL BETUMINOSO</v>
      </c>
      <c r="E18" s="351" t="str">
        <f>VLOOKUP(C18,COMPOSIÇÕES!$1:$1048576,6,0)</f>
        <v>UN</v>
      </c>
      <c r="F18" s="352">
        <f>VLOOKUP(C18,'MEMÓRIA CÁLCULO'!C:K,9,0)</f>
        <v>20</v>
      </c>
      <c r="G18" s="353">
        <f>COMPOSIÇÕES!F31</f>
        <v>69.28</v>
      </c>
      <c r="H18" s="354">
        <f t="shared" si="1"/>
        <v>85.48</v>
      </c>
      <c r="I18" s="355">
        <f>TRUNC(F18*H18,2)</f>
        <v>1709.6</v>
      </c>
      <c r="K18" s="31"/>
      <c r="L18" s="31"/>
      <c r="M18" s="31"/>
      <c r="N18" s="172"/>
    </row>
    <row r="19" spans="1:34" x14ac:dyDescent="0.2">
      <c r="A19" s="31" t="str">
        <f t="shared" si="3"/>
        <v>1.4PMI 001.004</v>
      </c>
      <c r="B19" s="38" t="s">
        <v>31039</v>
      </c>
      <c r="C19" s="360" t="str">
        <f>COMPOSIÇÕES!A34</f>
        <v>PMI 001.004</v>
      </c>
      <c r="D19" s="350" t="str">
        <f>VLOOKUP(C19,COMPOSIÇÕES!$1:$1048576,2,0)</f>
        <v>ENSAIOS DE BASE ESTABILIZADA GRANULOMETRICAMENTE</v>
      </c>
      <c r="E19" s="351" t="str">
        <f>VLOOKUP(C19,COMPOSIÇÕES!$1:$1048576,6,0)</f>
        <v>M3</v>
      </c>
      <c r="F19" s="352">
        <f>VLOOKUP(C19,'MEMÓRIA CÁLCULO'!C:K,9,0)</f>
        <v>8251.2199999999993</v>
      </c>
      <c r="G19" s="353">
        <f>COMPOSIÇÕES!F39</f>
        <v>3.2485999999999997</v>
      </c>
      <c r="H19" s="354">
        <f t="shared" si="1"/>
        <v>4.01</v>
      </c>
      <c r="I19" s="481">
        <f t="shared" ref="I19" si="4">TRUNC(F19*H19,2)</f>
        <v>33087.39</v>
      </c>
      <c r="K19" s="31"/>
      <c r="L19" s="31"/>
      <c r="N19" s="172"/>
      <c r="AH19" s="31"/>
    </row>
    <row r="20" spans="1:34" x14ac:dyDescent="0.2">
      <c r="A20" s="31" t="str">
        <f t="shared" si="3"/>
        <v>1.501.001.0199-0</v>
      </c>
      <c r="B20" s="38" t="s">
        <v>31040</v>
      </c>
      <c r="C20" s="359" t="s">
        <v>564</v>
      </c>
      <c r="D20" s="350" t="str">
        <f>VLOOKUP(C20,'EMOP 05-2022'!$1:$1048576,2,0)</f>
        <v>DETERMINACAO DA ESTABILIDADE E FLUENCIA MARSHALL</v>
      </c>
      <c r="E20" s="351" t="str">
        <f>VLOOKUP(C20,'EMOP 05-2022'!$1:$1048576,9,0)</f>
        <v>UN</v>
      </c>
      <c r="F20" s="352">
        <f>VLOOKUP(C20,'MEMÓRIA CÁLCULO'!C:K,9,0)</f>
        <v>20</v>
      </c>
      <c r="G20" s="353">
        <f>VLOOKUP(C20,'EMOP 05-2022'!$1:$1048576,10,0)</f>
        <v>1150.94</v>
      </c>
      <c r="H20" s="354">
        <f t="shared" si="1"/>
        <v>1420.03</v>
      </c>
      <c r="I20" s="355">
        <f>TRUNC(F20*H20,2)</f>
        <v>28400.6</v>
      </c>
      <c r="J20" s="389"/>
      <c r="K20" s="174"/>
      <c r="L20" s="30"/>
      <c r="M20" s="30"/>
      <c r="N20" s="172"/>
    </row>
    <row r="21" spans="1:34" ht="22.5" x14ac:dyDescent="0.2">
      <c r="A21" s="31" t="str">
        <f t="shared" si="3"/>
        <v>1.601.001.0208-0</v>
      </c>
      <c r="B21" s="38" t="s">
        <v>31041</v>
      </c>
      <c r="C21" s="359" t="s">
        <v>587</v>
      </c>
      <c r="D21" s="350" t="str">
        <f>VLOOKUP(C21,'EMOP 05-2022'!$1:$1048576,2,0)</f>
        <v>DETERMINACAO DA RESISTENCIA A TRACAO POR COMPRESSAO DIAMETRAL DE MISTURAS BETUMINOSAS</v>
      </c>
      <c r="E21" s="351" t="str">
        <f>VLOOKUP(C21,'EMOP 05-2022'!$1:$1048576,9,0)</f>
        <v>UN</v>
      </c>
      <c r="F21" s="352">
        <f>VLOOKUP(C21,'MEMÓRIA CÁLCULO'!C:K,9,0)</f>
        <v>20</v>
      </c>
      <c r="G21" s="353">
        <f>VLOOKUP(C21,'EMOP 05-2022'!$1:$1048576,10,0)</f>
        <v>180.63</v>
      </c>
      <c r="H21" s="354">
        <f t="shared" si="1"/>
        <v>222.86</v>
      </c>
      <c r="I21" s="355">
        <f>TRUNC(F21*H21,2)</f>
        <v>4457.2</v>
      </c>
      <c r="J21" s="389"/>
      <c r="K21" s="174"/>
      <c r="L21" s="30"/>
      <c r="M21" s="30"/>
      <c r="N21" s="172"/>
    </row>
    <row r="22" spans="1:34" ht="18.75" customHeight="1" x14ac:dyDescent="0.2">
      <c r="A22" s="31" t="str">
        <f t="shared" si="0"/>
        <v/>
      </c>
      <c r="B22" s="356"/>
      <c r="C22" s="315"/>
      <c r="D22" s="315"/>
      <c r="E22" s="315"/>
      <c r="F22" s="315"/>
      <c r="G22" s="357"/>
      <c r="H22" s="357" t="s">
        <v>16</v>
      </c>
      <c r="I22" s="358">
        <f>SUM(I16:I21)</f>
        <v>93452.409999999989</v>
      </c>
      <c r="J22" s="145">
        <f>SUM(I16:I21)</f>
        <v>93452.409999999989</v>
      </c>
      <c r="K22" s="31"/>
      <c r="N22" s="172"/>
    </row>
    <row r="23" spans="1:34" s="171" customFormat="1" ht="21" customHeight="1" x14ac:dyDescent="0.2">
      <c r="A23" s="171" t="str">
        <f t="shared" si="0"/>
        <v>2CANTEIRO DE OBRA</v>
      </c>
      <c r="B23" s="310">
        <v>2</v>
      </c>
      <c r="C23" s="714" t="s">
        <v>73</v>
      </c>
      <c r="D23" s="715"/>
      <c r="E23" s="715"/>
      <c r="F23" s="715"/>
      <c r="G23" s="715"/>
      <c r="H23" s="715"/>
      <c r="I23" s="716"/>
      <c r="J23" s="145"/>
      <c r="K23" s="173"/>
      <c r="L23" s="36"/>
      <c r="M23" s="36"/>
      <c r="N23" s="172"/>
      <c r="O23" s="28"/>
      <c r="P23" s="36"/>
      <c r="Q23" s="36"/>
      <c r="R23" s="36"/>
      <c r="S23" s="36"/>
      <c r="T23" s="36"/>
      <c r="U23" s="36"/>
      <c r="V23" s="36"/>
      <c r="W23" s="36"/>
      <c r="X23" s="36"/>
      <c r="Y23" s="36"/>
      <c r="Z23" s="36"/>
      <c r="AA23" s="36"/>
      <c r="AB23" s="36"/>
      <c r="AC23" s="36"/>
      <c r="AD23" s="36"/>
      <c r="AE23" s="36"/>
      <c r="AF23" s="36"/>
      <c r="AG23" s="36"/>
      <c r="AH23" s="36"/>
    </row>
    <row r="24" spans="1:34" ht="78.75" x14ac:dyDescent="0.2">
      <c r="A24" s="31" t="str">
        <f t="shared" si="0"/>
        <v>2.102.006.0015-0</v>
      </c>
      <c r="B24" s="38" t="s">
        <v>2</v>
      </c>
      <c r="C24" s="359" t="s">
        <v>2019</v>
      </c>
      <c r="D24" s="350" t="str">
        <f>VLOOKUP(C24,'EMOP 05-2022'!$1:$1048576,2,0)</f>
        <v>ALUGUEL CONTAINER PARA ESCRITORIO C/WC,MEDINDO 2,20M LARGURA,6,20M COMPRIMENTO E 2,50M ALTURA,CHAPAS ACO C/NERVURAS TRAPEZOIDAIS,ISOLAMENTO TERMO-ACUSTICO FORRO,CHASSIS REFORCADO E PISO COMPENSADO NAVAL,INCL.INST.ELETRICA E HIDRO-SANITARIAS,ACESSORIOS,1 VASO SANITARIO E 1 LAVATORIO,EXCL.TRANSP.(VIDE ITEM 04.005.0300),CARGA E DESCARGA(VIDE ITEM 04.013.0015)</v>
      </c>
      <c r="E24" s="351" t="str">
        <f>VLOOKUP(C24,'EMOP 05-2022'!$1:$1048576,9,0)</f>
        <v>UNXMES</v>
      </c>
      <c r="F24" s="352">
        <f>VLOOKUP(C24,'MEMÓRIA CÁLCULO'!C:K,9,0)</f>
        <v>8</v>
      </c>
      <c r="G24" s="353">
        <f>VLOOKUP(C24,'EMOP 05-2022'!$1:$1048576,10,0)</f>
        <v>700</v>
      </c>
      <c r="H24" s="354">
        <f>ROUND(G24*$K$10,2)</f>
        <v>863.66</v>
      </c>
      <c r="I24" s="355">
        <f>TRUNC(F24*H24,2)</f>
        <v>6909.28</v>
      </c>
      <c r="J24" s="389"/>
      <c r="K24" s="174"/>
      <c r="L24" s="30"/>
      <c r="M24" s="30"/>
      <c r="N24" s="172"/>
    </row>
    <row r="25" spans="1:34" ht="78.75" x14ac:dyDescent="0.2">
      <c r="A25" s="31" t="str">
        <f t="shared" ref="A25" si="5">B25&amp;C25</f>
        <v>2.202.006.0025-0</v>
      </c>
      <c r="B25" s="38" t="s">
        <v>6</v>
      </c>
      <c r="C25" s="359" t="s">
        <v>2023</v>
      </c>
      <c r="D25" s="350" t="str">
        <f>VLOOKUP(C25,'EMOP 05-2022'!$1:$1048576,2,0)</f>
        <v>ALUGUEL CONTAINER,PARA SANITARIO-VESTIARIO,MEDINDO 2,20M LARGURA,6,20M COMPRIMENTO E 2,50M ALTURA,CHAPAS ACO C/NERVURASTRAPEZOIDAIS,ISOLAMENTO TERMO-ACUSTICO FORRO,CHASSIS REFORCADO E PISO COMPENSADO NAVAL,INCL.INST.ELETRICAS E HIDRO-SANITARIAS,ACESSORIOS,4 VASOS SANITARIOS,1 LAVATORIO,1 MICTORIO E 4 CHUVEIROS,EXCL.TRANSP.,CARGA E DESCARGA</v>
      </c>
      <c r="E25" s="351" t="str">
        <f>VLOOKUP(C25,'EMOP 05-2022'!$1:$1048576,9,0)</f>
        <v>UNXMES</v>
      </c>
      <c r="F25" s="352">
        <f>VLOOKUP(C25,'MEMÓRIA CÁLCULO'!C:K,9,0)</f>
        <v>8</v>
      </c>
      <c r="G25" s="353">
        <f>VLOOKUP(C25,'EMOP 05-2022'!$1:$1048576,10,0)</f>
        <v>975</v>
      </c>
      <c r="H25" s="354">
        <f>ROUND(G25*$K$10,2)</f>
        <v>1202.96</v>
      </c>
      <c r="I25" s="355">
        <f>TRUNC(F25*H25,2)</f>
        <v>9623.68</v>
      </c>
      <c r="J25" s="389"/>
      <c r="K25" s="174"/>
      <c r="L25" s="30"/>
      <c r="M25" s="30"/>
      <c r="N25" s="172"/>
    </row>
    <row r="26" spans="1:34" ht="45" x14ac:dyDescent="0.2">
      <c r="A26" s="31" t="str">
        <f t="shared" si="0"/>
        <v>2.302.015.0001-0</v>
      </c>
      <c r="B26" s="38" t="s">
        <v>74</v>
      </c>
      <c r="C26" s="349" t="s">
        <v>2042</v>
      </c>
      <c r="D26" s="350" t="str">
        <f>VLOOKUP(C26,'EMOP 05-2022'!$1:$1048576,2,0)</f>
        <v>INSTALACAO E LIGACAO PROVISORIA PARA ABASTECIMENTO DE AGUA E ESGOTAMENTO SANITARIO EM CANTEIRO DE OBRAS,INCLUSIVE ESCAVACAO,EXCLUSIVE REPOSICAO DA PAVIMENTACAO DO LOGRADOURO PUBLICO</v>
      </c>
      <c r="E26" s="351" t="str">
        <f>VLOOKUP(C26,'EMOP 05-2022'!$1:$1048576,9,0)</f>
        <v>UN</v>
      </c>
      <c r="F26" s="352">
        <f>VLOOKUP(C26,'MEMÓRIA CÁLCULO'!C:K,9,0)</f>
        <v>1</v>
      </c>
      <c r="G26" s="353">
        <f>VLOOKUP(C26,'EMOP 05-2022'!$1:$1048576,10,0)</f>
        <v>4347.2</v>
      </c>
      <c r="H26" s="354">
        <f t="shared" ref="H26:H33" si="6">ROUND(G26*$K$10,2)</f>
        <v>5363.58</v>
      </c>
      <c r="I26" s="355">
        <f>TRUNC(F26*H26,2)</f>
        <v>5363.58</v>
      </c>
      <c r="J26" s="389"/>
      <c r="K26" s="31"/>
      <c r="L26" s="30"/>
      <c r="M26" s="30"/>
      <c r="N26" s="172"/>
    </row>
    <row r="27" spans="1:34" ht="33.75" x14ac:dyDescent="0.2">
      <c r="A27" s="31" t="str">
        <f t="shared" si="0"/>
        <v>2.402.016.0001-0</v>
      </c>
      <c r="B27" s="38" t="s">
        <v>75</v>
      </c>
      <c r="C27" s="360" t="s">
        <v>2044</v>
      </c>
      <c r="D27" s="350" t="str">
        <f>VLOOKUP(C27,'EMOP 05-2022'!$1:$1048576,2,0)</f>
        <v>INSTALACAO E LIGACAO PROVISORIA DE ALIMENTACAO DE ENERGIA ELETRICA,EM BAIXA TENSAO,PARA CANTEIRO DE OBRAS,M3-CHAVE 100A,CARGA 3KW,20CV,EXCLUSIVE O FORNECIMENTO DO MEDIDOR</v>
      </c>
      <c r="E27" s="351" t="str">
        <f>VLOOKUP(C27,'EMOP 05-2022'!$1:$1048576,9,0)</f>
        <v>UN</v>
      </c>
      <c r="F27" s="352">
        <f>VLOOKUP(C27,'MEMÓRIA CÁLCULO'!C:K,9,0)</f>
        <v>1</v>
      </c>
      <c r="G27" s="353">
        <f>VLOOKUP(C27,'EMOP 05-2022'!$1:$1048576,10,0)</f>
        <v>2383.64</v>
      </c>
      <c r="H27" s="354">
        <f t="shared" si="6"/>
        <v>2940.94</v>
      </c>
      <c r="I27" s="355">
        <f t="shared" ref="I27:I33" si="7">TRUNC(F27*H27,2)</f>
        <v>2940.94</v>
      </c>
      <c r="J27" s="389"/>
      <c r="K27" s="31"/>
      <c r="L27" s="30"/>
      <c r="M27" s="30"/>
      <c r="N27" s="172"/>
    </row>
    <row r="28" spans="1:34" ht="22.5" x14ac:dyDescent="0.2">
      <c r="A28" s="31" t="str">
        <f t="shared" si="0"/>
        <v>2.502.020.0001-0</v>
      </c>
      <c r="B28" s="38" t="s">
        <v>104</v>
      </c>
      <c r="C28" s="349" t="s">
        <v>2056</v>
      </c>
      <c r="D28" s="350" t="str">
        <f>VLOOKUP(C28,'EMOP 05-2022'!$1:$1048576,2,0)</f>
        <v>PLACA DE IDENTIFICACAO DE OBRA PUBLICA,INCLUSIVE PINTURA E SUPORTES DE MADEIRA.FORNECIMENTO E COLOCACAO</v>
      </c>
      <c r="E28" s="351" t="str">
        <f>VLOOKUP(C28,'EMOP 05-2022'!$1:$1048576,9,0)</f>
        <v>M2</v>
      </c>
      <c r="F28" s="352">
        <f>VLOOKUP(C28,'MEMÓRIA CÁLCULO'!C:K,9,0)</f>
        <v>7.84</v>
      </c>
      <c r="G28" s="353">
        <f>VLOOKUP(C28,'EMOP 05-2022'!$1:$1048576,10,0)</f>
        <v>533.09</v>
      </c>
      <c r="H28" s="354">
        <f>ROUND(G28*$K$10,2)</f>
        <v>657.73</v>
      </c>
      <c r="I28" s="355">
        <f>TRUNC(F28*H28,2)</f>
        <v>5156.6000000000004</v>
      </c>
      <c r="J28" s="389"/>
      <c r="L28" s="30"/>
      <c r="M28" s="30"/>
      <c r="N28" s="172"/>
    </row>
    <row r="29" spans="1:34" ht="28.5" customHeight="1" x14ac:dyDescent="0.2">
      <c r="A29" s="31" t="str">
        <f t="shared" si="0"/>
        <v>2.698459</v>
      </c>
      <c r="B29" s="38" t="s">
        <v>105</v>
      </c>
      <c r="C29" s="349">
        <v>98459</v>
      </c>
      <c r="D29" s="350" t="str">
        <f>IF(C29=0,"-",IF(LEN(C29)=13,VLOOKUP(C29,'EMOP 05-2022'!$A:$B,2,0),VLOOKUP(C29,' SINAPI 05-2022'!$A:$B,2,0)))</f>
        <v>TAPUME COM TELHA METÁLICA. AF_05/2018</v>
      </c>
      <c r="E29" s="351" t="str">
        <f>IF(C29=0,"-",IF(LEN(C29)=13,VLOOKUP(C29,'EMOP 05-2022'!$A:$C,3,0),VLOOKUP(C29,' SINAPI 05-2022'!$A:$C,3,0)))</f>
        <v>M2</v>
      </c>
      <c r="F29" s="352">
        <f>VLOOKUP(C29,'MEMÓRIA CÁLCULO'!C:K,9,0)</f>
        <v>184.8</v>
      </c>
      <c r="G29" s="353" t="str">
        <f>IF(C29=0,"-",IF(LEN(C29)=13,VLOOKUP(C29,'EMOP 05-2022'!$A:$D,4,0),VLOOKUP(C29,' SINAPI 05-2022'!$A:$D,4,0)))</f>
        <v>141,62</v>
      </c>
      <c r="H29" s="354">
        <f t="shared" si="6"/>
        <v>174.73</v>
      </c>
      <c r="I29" s="355">
        <f t="shared" si="7"/>
        <v>32290.1</v>
      </c>
      <c r="J29" s="389"/>
      <c r="L29" s="30"/>
      <c r="M29" s="30"/>
      <c r="N29" s="172"/>
    </row>
    <row r="30" spans="1:34" ht="45" x14ac:dyDescent="0.2">
      <c r="A30" s="31" t="str">
        <f t="shared" ref="A30:A31" si="8">B30&amp;C30</f>
        <v>2.702.010.0001-0</v>
      </c>
      <c r="B30" s="38" t="s">
        <v>106</v>
      </c>
      <c r="C30" s="349" t="s">
        <v>2029</v>
      </c>
      <c r="D30" s="350" t="str">
        <f>VLOOKUP(C30,'EMOP 05-2022'!$1:$1048576,2,0)</f>
        <v>GALPAO ABERTO PARA OFICINAS E DEPOSITOS DE CANTEIRO DE OBRAS,ESTRUTURADO EM MADEIRA DE LEI,COBERTURA DE TELHAS DE CIMENTO SEM AMIANTO ONDULADAS,DE 6MM DE ESPESSURA,PISO CIMENTADO E PREPARO DO TERRENO</v>
      </c>
      <c r="E30" s="351" t="str">
        <f>VLOOKUP(C30,'EMOP 05-2022'!$1:$1048576,9,0)</f>
        <v>M2</v>
      </c>
      <c r="F30" s="352">
        <f>VLOOKUP(C30,'MEMÓRIA CÁLCULO'!C:K,9,0)</f>
        <v>50</v>
      </c>
      <c r="G30" s="353">
        <f>VLOOKUP(C30,'EMOP 05-2022'!$1:$1048576,10,0)</f>
        <v>320.64999999999998</v>
      </c>
      <c r="H30" s="354">
        <f t="shared" ref="H30" si="9">ROUND(G30*$K$10,2)</f>
        <v>395.62</v>
      </c>
      <c r="I30" s="355">
        <f t="shared" ref="I30" si="10">TRUNC(F30*H30,2)</f>
        <v>19781</v>
      </c>
      <c r="J30" s="389"/>
      <c r="L30" s="30"/>
      <c r="M30" s="30"/>
      <c r="N30" s="172"/>
    </row>
    <row r="31" spans="1:34" ht="45" x14ac:dyDescent="0.2">
      <c r="A31" s="31" t="str">
        <f t="shared" si="8"/>
        <v>2.802.011.0010-0</v>
      </c>
      <c r="B31" s="38" t="s">
        <v>30976</v>
      </c>
      <c r="C31" s="349" t="s">
        <v>118</v>
      </c>
      <c r="D31" s="350" t="str">
        <f>VLOOKUP(C31,'EMOP 05-2022'!$1:$1048576,2,0)</f>
        <v>CERCA PROTETORA DE BORDA DE VALA OU OBRA,COM TELA PLASTICA NA COR LARANJA OU AMARELA,CONSIDERANDO 2 VEZES DE UTILIZACAO,INCLUSIVE APOIOS,FORNECIMENTO,COLOCACAO E RETIRADA</v>
      </c>
      <c r="E31" s="351" t="str">
        <f>VLOOKUP(C31,'EMOP 05-2022'!$1:$1048576,9,0)</f>
        <v>M2</v>
      </c>
      <c r="F31" s="352">
        <f>VLOOKUP(C31,'MEMÓRIA CÁLCULO'!C:K,9,0)</f>
        <v>8355.67</v>
      </c>
      <c r="G31" s="353">
        <f>VLOOKUP(C31,'EMOP 05-2022'!$1:$1048576,10,0)</f>
        <v>1.03</v>
      </c>
      <c r="H31" s="354">
        <f>ROUND(G31*$K$10,2)</f>
        <v>1.27</v>
      </c>
      <c r="I31" s="355">
        <f>TRUNC(F31*H31,2)</f>
        <v>10611.7</v>
      </c>
      <c r="J31" s="389"/>
      <c r="L31" s="30"/>
      <c r="M31" s="30"/>
      <c r="N31" s="172"/>
    </row>
    <row r="32" spans="1:34" ht="45" x14ac:dyDescent="0.2">
      <c r="A32" s="31" t="str">
        <f t="shared" si="0"/>
        <v>2.902.020.0005-0</v>
      </c>
      <c r="B32" s="38" t="s">
        <v>30977</v>
      </c>
      <c r="C32" s="349" t="s">
        <v>119</v>
      </c>
      <c r="D32" s="350" t="str">
        <f>VLOOKUP(C32,'EMOP 05-2022'!$1:$1048576,2,0)</f>
        <v>BARRAGEM DE BLOQUEIO DE OBRA NA VIA PUBLICA,DE ACORDO COM ARESOLUCAO DA PREFEITURA-RJ,COMPREENDENDO FORNECIMENTO,COLOCACAO E PINTURA DOS SUPORTES DE MADEIRA COM REAPROVEITAMENTO DO CONJUNTO 40 (QUARENTA) VEZES</v>
      </c>
      <c r="E32" s="351" t="str">
        <f>VLOOKUP(C32,'EMOP 05-2022'!$1:$1048576,9,0)</f>
        <v>M</v>
      </c>
      <c r="F32" s="352">
        <f>VLOOKUP(C32,'MEMÓRIA CÁLCULO'!C:K,9,0)</f>
        <v>522.23</v>
      </c>
      <c r="G32" s="353">
        <f>VLOOKUP(C32,'EMOP 05-2022'!$1:$1048576,10,0)</f>
        <v>3.64</v>
      </c>
      <c r="H32" s="354">
        <f t="shared" si="6"/>
        <v>4.49</v>
      </c>
      <c r="I32" s="355">
        <f t="shared" si="7"/>
        <v>2344.81</v>
      </c>
      <c r="J32" s="389"/>
      <c r="L32" s="30"/>
      <c r="M32" s="30"/>
      <c r="N32" s="172"/>
    </row>
    <row r="33" spans="1:34" ht="45" x14ac:dyDescent="0.2">
      <c r="A33" s="31" t="str">
        <f t="shared" si="0"/>
        <v>2.1002.030.0005-0</v>
      </c>
      <c r="B33" s="38" t="s">
        <v>30978</v>
      </c>
      <c r="C33" s="349" t="s">
        <v>120</v>
      </c>
      <c r="D33" s="350" t="str">
        <f>VLOOKUP(C33,'EMOP 05-2022'!$1:$1048576,2,0)</f>
        <v>PLACA DE SINALIZACAO PREVENTIVA PARA OBRA NA VIA PUBLICA,DEACORDO COM A RESOLUCAO DA PREFEITURA-RJ, COMPREENDENDO FORNECIMENTO E PINTURA DA PLACA E DOS SUPORTES DE MADEIRA.FORNECIMENTO E COLOCACAO</v>
      </c>
      <c r="E33" s="351" t="str">
        <f>VLOOKUP(C33,'EMOP 05-2022'!$1:$1048576,9,0)</f>
        <v>UN</v>
      </c>
      <c r="F33" s="352">
        <f>VLOOKUP(C33,'MEMÓRIA CÁLCULO'!C:K,9,0)</f>
        <v>44</v>
      </c>
      <c r="G33" s="353">
        <f>VLOOKUP(C33,'EMOP 05-2022'!$1:$1048576,10,0)</f>
        <v>97.95</v>
      </c>
      <c r="H33" s="354">
        <f t="shared" si="6"/>
        <v>120.85</v>
      </c>
      <c r="I33" s="355">
        <f t="shared" si="7"/>
        <v>5317.4</v>
      </c>
      <c r="J33" s="389"/>
      <c r="L33" s="30"/>
      <c r="M33" s="30"/>
      <c r="N33" s="172"/>
    </row>
    <row r="34" spans="1:34" ht="18.75" customHeight="1" x14ac:dyDescent="0.2">
      <c r="A34" s="31" t="str">
        <f t="shared" si="0"/>
        <v/>
      </c>
      <c r="B34" s="356"/>
      <c r="C34" s="315"/>
      <c r="D34" s="315"/>
      <c r="E34" s="315"/>
      <c r="F34" s="315"/>
      <c r="G34" s="357"/>
      <c r="H34" s="357" t="s">
        <v>16</v>
      </c>
      <c r="I34" s="358">
        <f>SUM(I24:I33)</f>
        <v>100339.08999999998</v>
      </c>
      <c r="J34" s="145">
        <f>SUM(I24:I33)</f>
        <v>100339.08999999998</v>
      </c>
      <c r="K34" s="175"/>
      <c r="N34" s="172"/>
    </row>
    <row r="35" spans="1:34" s="171" customFormat="1" ht="21" customHeight="1" x14ac:dyDescent="0.2">
      <c r="A35" s="171" t="str">
        <f t="shared" si="0"/>
        <v>3MOVIMENTO DE TERRA</v>
      </c>
      <c r="B35" s="310">
        <v>3</v>
      </c>
      <c r="C35" s="714" t="s">
        <v>17</v>
      </c>
      <c r="D35" s="715"/>
      <c r="E35" s="715"/>
      <c r="F35" s="715"/>
      <c r="G35" s="715"/>
      <c r="H35" s="715"/>
      <c r="I35" s="716"/>
      <c r="J35" s="145"/>
      <c r="K35" s="36"/>
      <c r="L35" s="36"/>
      <c r="M35" s="36"/>
      <c r="N35" s="172"/>
      <c r="O35" s="28"/>
      <c r="P35" s="36"/>
      <c r="Q35" s="36"/>
      <c r="R35" s="36"/>
      <c r="S35" s="36"/>
      <c r="T35" s="36"/>
      <c r="U35" s="36"/>
      <c r="V35" s="36"/>
      <c r="W35" s="36"/>
      <c r="X35" s="36"/>
      <c r="Y35" s="36"/>
      <c r="Z35" s="36"/>
      <c r="AA35" s="36"/>
      <c r="AB35" s="36"/>
      <c r="AC35" s="36"/>
      <c r="AD35" s="36"/>
      <c r="AE35" s="36"/>
      <c r="AF35" s="36"/>
      <c r="AG35" s="36"/>
      <c r="AH35" s="36"/>
    </row>
    <row r="36" spans="1:34" s="171" customFormat="1" ht="15" customHeight="1" x14ac:dyDescent="0.2">
      <c r="B36" s="737" t="s">
        <v>31123</v>
      </c>
      <c r="C36" s="738"/>
      <c r="D36" s="738"/>
      <c r="E36" s="738"/>
      <c r="F36" s="738"/>
      <c r="G36" s="738"/>
      <c r="H36" s="738"/>
      <c r="I36" s="739"/>
      <c r="J36" s="145"/>
      <c r="K36" s="36"/>
      <c r="L36" s="36"/>
      <c r="M36" s="36"/>
      <c r="N36" s="172"/>
      <c r="O36" s="28"/>
      <c r="P36" s="36"/>
      <c r="Q36" s="36"/>
      <c r="R36" s="36"/>
      <c r="S36" s="36"/>
      <c r="T36" s="36"/>
      <c r="U36" s="36"/>
      <c r="V36" s="36"/>
      <c r="W36" s="36"/>
      <c r="X36" s="36"/>
      <c r="Y36" s="36"/>
      <c r="Z36" s="36"/>
      <c r="AA36" s="36"/>
      <c r="AB36" s="36"/>
      <c r="AC36" s="36"/>
      <c r="AD36" s="36"/>
      <c r="AE36" s="36"/>
      <c r="AF36" s="36"/>
      <c r="AG36" s="36"/>
      <c r="AH36" s="36"/>
    </row>
    <row r="37" spans="1:34" ht="56.25" x14ac:dyDescent="0.2">
      <c r="A37" s="31" t="str">
        <f t="shared" si="0"/>
        <v>3.190106</v>
      </c>
      <c r="B37" s="38" t="s">
        <v>24</v>
      </c>
      <c r="C37" s="360">
        <v>90106</v>
      </c>
      <c r="D37" s="350" t="str">
        <f>IF(C37=0,"-",IF(LEN(C37)=13,VLOOKUP(C37,'EMOP 05-2022'!$A:$B,2,0),VLOOKUP(C37,' SINAPI 05-2022'!$A:$B,2,0)))</f>
        <v>ESCAVAÇÃO MECANIZADA DE VALA COM PROFUNDIDADE ATÉ 1,5 M (MÉDIA MONTANTE E JUSANTE/UMA COMPOSIÇÃO POR TRECHO), RETROESCAV. (0,26 M3), LARGURA DE 0,8 M A 1,5 M, EM SOLO DE 1A CATEGORIA, LOCAIS COM BAIXO NÍVEL DE INTERFERÊNCIA. AF_02/2021</v>
      </c>
      <c r="E37" s="351" t="str">
        <f>IF(C37=0,"-",IF(LEN(C37)=13,VLOOKUP(C37,'EMOP 05-2022'!$A:$C,3,0),VLOOKUP(C37,' SINAPI 05-2022'!$A:$C,3,0)))</f>
        <v>M3</v>
      </c>
      <c r="F37" s="352">
        <f>VLOOKUP(C37,'MEMÓRIA CÁLCULO'!C:K,9,0)</f>
        <v>1838.665</v>
      </c>
      <c r="G37" s="353" t="str">
        <f>IF(C37=0,"-",IF(LEN(C37)=13,VLOOKUP(C37,'EMOP 05-2022'!$A:$D,4,0),VLOOKUP(C37,' SINAPI 05-2022'!$A:$D,4,0)))</f>
        <v>7,74</v>
      </c>
      <c r="H37" s="354">
        <f>ROUND(G37*$K$10,2)</f>
        <v>9.5500000000000007</v>
      </c>
      <c r="I37" s="355">
        <f>TRUNC(F37*H37,2)</f>
        <v>17559.25</v>
      </c>
      <c r="N37" s="172"/>
    </row>
    <row r="38" spans="1:34" ht="56.25" x14ac:dyDescent="0.2">
      <c r="A38" s="31" t="str">
        <f t="shared" ref="A38:A55" si="11">B38&amp;C38</f>
        <v>3.290108</v>
      </c>
      <c r="B38" s="38" t="s">
        <v>70</v>
      </c>
      <c r="C38" s="360">
        <v>90108</v>
      </c>
      <c r="D38" s="350" t="str">
        <f>IF(C38=0,"-",IF(LEN(C38)=13,VLOOKUP(C38,'EMOP 05-2022'!$A:$B,2,0),VLOOKUP(C38,' SINAPI 05-2022'!$A:$B,2,0)))</f>
        <v>ESCAVAÇÃO MECANIZADA DE VALA COM PROFUNDIDADE MAIOR QUE 1,5 M ATÉ 3,0 M (MÉDIA MONTANTE E JUSANTE/UMA COMPOSIÇÃO POR TRECHO), RETROESCAV (0,26 M3), LARGURA DE 0,8 M A 1,5 M, EM SOLO DE 1A CATEGORIA, LOCAIS COM BAIXO NÍVEL DE INTERFERÊNCIA. AF_02/2021</v>
      </c>
      <c r="E38" s="351" t="str">
        <f>IF(C38=0,"-",IF(LEN(C38)=13,VLOOKUP(C38,'EMOP 05-2022'!$A:$C,3,0),VLOOKUP(C38,' SINAPI 05-2022'!$A:$C,3,0)))</f>
        <v>M3</v>
      </c>
      <c r="F38" s="352">
        <f>VLOOKUP(C38,'MEMÓRIA CÁLCULO'!C:K,9,0)</f>
        <v>4383.6899999999996</v>
      </c>
      <c r="G38" s="353" t="str">
        <f>IF(C38=0,"-",IF(LEN(C38)=13,VLOOKUP(C38,'EMOP 05-2022'!$A:$D,4,0),VLOOKUP(C38,' SINAPI 05-2022'!$A:$D,4,0)))</f>
        <v>6,95</v>
      </c>
      <c r="H38" s="354">
        <f>ROUND(G38*$K$10,2)</f>
        <v>8.57</v>
      </c>
      <c r="I38" s="355">
        <f t="shared" ref="I38:I39" si="12">TRUNC(F38*H38,2)</f>
        <v>37568.22</v>
      </c>
      <c r="N38" s="172"/>
    </row>
    <row r="39" spans="1:34" ht="56.25" x14ac:dyDescent="0.2">
      <c r="A39" s="31" t="str">
        <f t="shared" si="11"/>
        <v>3.3102281</v>
      </c>
      <c r="B39" s="38" t="s">
        <v>91</v>
      </c>
      <c r="C39" s="360">
        <v>102281</v>
      </c>
      <c r="D39" s="350" t="str">
        <f>IF(C39=0,"-",IF(LEN(C39)=13,VLOOKUP(C39,'EMOP 05-2022'!$A:$B,2,0),VLOOKUP(C39,' SINAPI 05-2022'!$A:$B,2,0)))</f>
        <v>ESCAVAÇÃO MECANIZADA DE VALA COM PROF. MAIOR QUE 1,5 M ATÉ 3,0 M (MÉDIA MONTANTE E JUSANTE/UMA COMPOSIÇÃO POR TRECHO),COM ESCAVADEIRA (1,2 M3),LARG. DE 1,5 M A 2,5 M, EM SOLO DE 1A CATEGORIA, LOCAIS COM BAIXO NÍVEL DE INTERFERÊNCIA. AF_02/2021</v>
      </c>
      <c r="E39" s="351" t="str">
        <f>IF(C39=0,"-",IF(LEN(C39)=13,VLOOKUP(C39,'EMOP 05-2022'!$A:$C,3,0),VLOOKUP(C39,' SINAPI 05-2022'!$A:$C,3,0)))</f>
        <v>M3</v>
      </c>
      <c r="F39" s="352">
        <f>VLOOKUP(C39,'MEMÓRIA CÁLCULO'!C:K,9,0)</f>
        <v>2842.37</v>
      </c>
      <c r="G39" s="353" t="str">
        <f>IF(C39=0,"-",IF(LEN(C39)=13,VLOOKUP(C39,'EMOP 05-2022'!$A:$D,4,0),VLOOKUP(C39,' SINAPI 05-2022'!$A:$D,4,0)))</f>
        <v>5,68</v>
      </c>
      <c r="H39" s="354">
        <f t="shared" ref="H39:H40" si="13">ROUND(G39*$K$10,2)</f>
        <v>7.01</v>
      </c>
      <c r="I39" s="355">
        <f t="shared" si="12"/>
        <v>19925.009999999998</v>
      </c>
      <c r="N39" s="172"/>
    </row>
    <row r="40" spans="1:34" ht="56.25" x14ac:dyDescent="0.2">
      <c r="A40" s="31" t="str">
        <f t="shared" si="11"/>
        <v>3.490094</v>
      </c>
      <c r="B40" s="38" t="s">
        <v>92</v>
      </c>
      <c r="C40" s="360">
        <v>90094</v>
      </c>
      <c r="D40" s="350" t="str">
        <f>IF(C40=0,"-",IF(LEN(C40)=13,VLOOKUP(C40,'EMOP 05-2022'!$A:$B,2,0),VLOOKUP(C40,' SINAPI 05-2022'!$A:$B,2,0)))</f>
        <v>ESCAVAÇÃO MECANIZADA DE VALA COM PROF. MAIOR QUE 3,0 M ATÉ 4,5 M (MÉDIA MONTANTE E JUSANTE/UMA COMPOSIÇÃO POR TRECHO), ESCAVADEIRA (0,8 M3), LARG. MENOR QUE 1,5 M, EM SOLO DE 1A CATEGORIA, LOCAIS COM BAIXO NÍVEL DE INTERFERÊNCIA. AF_02/2021</v>
      </c>
      <c r="E40" s="351" t="str">
        <f>IF(C40=0,"-",IF(LEN(C40)=13,VLOOKUP(C40,'EMOP 05-2022'!$A:$C,3,0),VLOOKUP(C40,' SINAPI 05-2022'!$A:$C,3,0)))</f>
        <v>M3</v>
      </c>
      <c r="F40" s="352">
        <f>VLOOKUP(C40,'MEMÓRIA CÁLCULO'!C:K,9,0)</f>
        <v>530.30999999999995</v>
      </c>
      <c r="G40" s="353" t="str">
        <f>IF(C40=0,"-",IF(LEN(C40)=13,VLOOKUP(C40,'EMOP 05-2022'!$A:$D,4,0),VLOOKUP(C40,' SINAPI 05-2022'!$A:$D,4,0)))</f>
        <v>5,98</v>
      </c>
      <c r="H40" s="354">
        <f t="shared" si="13"/>
        <v>7.38</v>
      </c>
      <c r="I40" s="355">
        <f>TRUNC(F40*H40,2)</f>
        <v>3913.68</v>
      </c>
      <c r="J40" s="328"/>
      <c r="N40" s="172"/>
    </row>
    <row r="41" spans="1:34" ht="56.25" x14ac:dyDescent="0.2">
      <c r="A41" s="31" t="str">
        <f t="shared" ref="A41" si="14">B41&amp;C41</f>
        <v>3.590095</v>
      </c>
      <c r="B41" s="38" t="s">
        <v>26572</v>
      </c>
      <c r="C41" s="360">
        <v>90095</v>
      </c>
      <c r="D41" s="350" t="str">
        <f>IF(C41=0,"-",IF(LEN(C41)=13,VLOOKUP(C41,'EMOP 05-2022'!$A:$B,2,0),VLOOKUP(C41,' SINAPI 05-2022'!$A:$B,2,0)))</f>
        <v>ESCAVAÇÃO MECANIZADA DE VALA COM PROF. MAIOR QUE 3,0 M ATÉ 4,5 M (MÉDIA MONTANTE E JUSANTE/UMA COMPOSIÇÃO POR TRECHO), ESCAVADEIRA (1,2 M3), LARG. DE 1,5 M A 2,5 M, EM SOLO DE 1A CATEGORIA, LOCAIS COM BAIXO NÍVEL DE INTERFERÊNCIA. AF_02/2021</v>
      </c>
      <c r="E41" s="351" t="str">
        <f>IF(C41=0,"-",IF(LEN(C41)=13,VLOOKUP(C41,'EMOP 05-2022'!$A:$C,3,0),VLOOKUP(C41,' SINAPI 05-2022'!$A:$C,3,0)))</f>
        <v>M3</v>
      </c>
      <c r="F41" s="352">
        <f>VLOOKUP(C41,'MEMÓRIA CÁLCULO'!C:K,9,0)</f>
        <v>1875.93</v>
      </c>
      <c r="G41" s="353" t="str">
        <f>IF(C41=0,"-",IF(LEN(C41)=13,VLOOKUP(C41,'EMOP 05-2022'!$A:$D,4,0),VLOOKUP(C41,' SINAPI 05-2022'!$A:$D,4,0)))</f>
        <v>5,43</v>
      </c>
      <c r="H41" s="354">
        <f t="shared" ref="H41" si="15">ROUND(G41*$K$10,2)</f>
        <v>6.7</v>
      </c>
      <c r="I41" s="355">
        <f t="shared" ref="I41" si="16">TRUNC(F41*H41,2)</f>
        <v>12568.73</v>
      </c>
      <c r="N41" s="172"/>
    </row>
    <row r="42" spans="1:34" ht="56.25" x14ac:dyDescent="0.2">
      <c r="A42" s="31" t="str">
        <f t="shared" ref="A42" si="17">B42&amp;C42</f>
        <v>3.690098</v>
      </c>
      <c r="B42" s="38" t="s">
        <v>26573</v>
      </c>
      <c r="C42" s="360">
        <v>90098</v>
      </c>
      <c r="D42" s="350" t="str">
        <f>IF(C42=0,"-",IF(LEN(C42)=13,VLOOKUP(C42,'EMOP 05-2022'!$A:$B,2,0),VLOOKUP(C42,' SINAPI 05-2022'!$A:$B,2,0)))</f>
        <v>ESCAVAÇÃO MECANIZADA DE VALA COM PROF. MAIOR QUE 4,5 M ATÉ 6,0 M (MÉDIA MONTANTE E JUSANTE/UMA COMPOSIÇÃO POR TRECHO), ESCAVADEIRA (1,2 M3), LARG. DE 1,5 M A 2,5 M, EM SOLO DE 1A CATEGORIA, LOCAIS COM BAIXO NÍVEL DE INTERFERÊNCIA. AF_02/2021</v>
      </c>
      <c r="E42" s="351" t="str">
        <f>IF(C42=0,"-",IF(LEN(C42)=13,VLOOKUP(C42,'EMOP 05-2022'!$A:$C,3,0),VLOOKUP(C42,' SINAPI 05-2022'!$A:$C,3,0)))</f>
        <v>M3</v>
      </c>
      <c r="F42" s="352">
        <f>VLOOKUP(C42,'MEMÓRIA CÁLCULO'!C:K,9,0)</f>
        <v>11.79</v>
      </c>
      <c r="G42" s="353" t="str">
        <f>IF(C42=0,"-",IF(LEN(C42)=13,VLOOKUP(C42,'EMOP 05-2022'!$A:$D,4,0),VLOOKUP(C42,' SINAPI 05-2022'!$A:$D,4,0)))</f>
        <v>5,35</v>
      </c>
      <c r="H42" s="354">
        <f t="shared" ref="H42" si="18">ROUND(G42*$K$10,2)</f>
        <v>6.6</v>
      </c>
      <c r="I42" s="355">
        <f t="shared" ref="I42" si="19">TRUNC(F42*H42,2)</f>
        <v>77.81</v>
      </c>
      <c r="N42" s="172"/>
    </row>
    <row r="43" spans="1:34" ht="56.25" x14ac:dyDescent="0.2">
      <c r="A43" s="31" t="str">
        <f t="shared" ref="A43:A50" si="20">B43&amp;C43</f>
        <v>3.790091</v>
      </c>
      <c r="B43" s="38" t="s">
        <v>26574</v>
      </c>
      <c r="C43" s="360">
        <v>90091</v>
      </c>
      <c r="D43" s="350" t="str">
        <f>IF(C43=0,"-",IF(LEN(C43)=13,VLOOKUP(C43,'EMOP 05-2022'!$A:$B,2,0),VLOOKUP(C43,' SINAPI 05-2022'!$A:$B,2,0)))</f>
        <v>ESCAVAÇÃO MECANIZADA DE VALA COM PROF. ATÉ 1,5 M (MÉDIA MONTANTE E JUSANTE/UMA COMPOSIÇÃO POR TRECHO), ESCAVADEIRA (0,8 M3), LARG. DE 1,5 M A 2,5 M, EM SOLO DE 1A CATEGORIA, LOCAIS COM BAIXO NÍVEL DE INTERFERÊNCIA. AF_02/2021</v>
      </c>
      <c r="E43" s="351" t="str">
        <f>IF(C43=0,"-",IF(LEN(C43)=13,VLOOKUP(C43,'EMOP 05-2022'!$A:$C,3,0),VLOOKUP(C43,' SINAPI 05-2022'!$A:$C,3,0)))</f>
        <v>M3</v>
      </c>
      <c r="F43" s="352">
        <f>VLOOKUP(C43,'MEMÓRIA CÁLCULO'!C:K,9,0)</f>
        <v>68.92</v>
      </c>
      <c r="G43" s="353" t="str">
        <f>IF(C43=0,"-",IF(LEN(C43)=13,VLOOKUP(C43,'EMOP 05-2022'!$A:$D,4,0),VLOOKUP(C43,' SINAPI 05-2022'!$A:$D,4,0)))</f>
        <v>6,39</v>
      </c>
      <c r="H43" s="354">
        <f t="shared" ref="H43" si="21">ROUND(G43*$K$10,2)</f>
        <v>7.88</v>
      </c>
      <c r="I43" s="355">
        <f t="shared" ref="I43" si="22">TRUNC(F43*H43,2)</f>
        <v>543.08000000000004</v>
      </c>
      <c r="N43" s="172"/>
    </row>
    <row r="44" spans="1:34" ht="56.25" x14ac:dyDescent="0.2">
      <c r="A44" s="31" t="str">
        <f t="shared" si="20"/>
        <v>3.893379</v>
      </c>
      <c r="B44" s="38" t="s">
        <v>30982</v>
      </c>
      <c r="C44" s="360">
        <v>93379</v>
      </c>
      <c r="D44" s="350" t="str">
        <f>IF(C44=0,"-",IF(LEN(C44)=13,VLOOKUP(C44,'EMOP 05-2022'!$A:$B,2,0),VLOOKUP(C44,' SINAPI 05-2022'!$A:$B,2,0)))</f>
        <v>REATERRO MECANIZADO DE VALA COM RETROESCAVADEIRA (CAPACIDADE DA CAÇAMBA DA RETRO: 0,26 M³ / POTÊNCIA: 88 HP), LARGURA DE 0,8 A 1,5 M, PROFUNDIDADE ATÉ 1,5 M, COM SOLO DE 1ª CATEGORIA EM LOCAIS COM BAIXO NÍVEL DE INTERFERÊNCIA. AF_04/2016</v>
      </c>
      <c r="E44" s="351" t="str">
        <f>IF(C44=0,"-",IF(LEN(C44)=13,VLOOKUP(C44,'EMOP 05-2022'!$A:$C,3,0),VLOOKUP(C44,' SINAPI 05-2022'!$A:$C,3,0)))</f>
        <v>M3</v>
      </c>
      <c r="F44" s="352">
        <f>VLOOKUP(C44,'MEMÓRIA CÁLCULO'!C:K,9,0)</f>
        <v>1654.8490072346451</v>
      </c>
      <c r="G44" s="353" t="str">
        <f>IF(C44=0,"-",IF(LEN(C44)=13,VLOOKUP(C44,'EMOP 05-2022'!$A:$D,4,0),VLOOKUP(C44,' SINAPI 05-2022'!$A:$D,4,0)))</f>
        <v>22,38</v>
      </c>
      <c r="H44" s="354">
        <f>ROUND(G44*$K$10,2)</f>
        <v>27.61</v>
      </c>
      <c r="I44" s="355">
        <f>TRUNC(F44*H44,2)</f>
        <v>45690.38</v>
      </c>
      <c r="N44" s="172"/>
    </row>
    <row r="45" spans="1:34" ht="56.25" x14ac:dyDescent="0.2">
      <c r="A45" s="31" t="str">
        <f t="shared" si="20"/>
        <v>3.993381</v>
      </c>
      <c r="B45" s="38" t="s">
        <v>30983</v>
      </c>
      <c r="C45" s="360">
        <v>93381</v>
      </c>
      <c r="D45" s="350" t="str">
        <f>IF(C45=0,"-",IF(LEN(C45)=13,VLOOKUP(C45,'EMOP 05-2022'!$A:$B,2,0),VLOOKUP(C45,' SINAPI 05-2022'!$A:$B,2,0)))</f>
        <v>REATERRO MECANIZADO DE VALA COM RETROESCAVADEIRA (CAPACIDADE DA CAÇAMBA DA RETRO: 0,26 M³ / POTÊNCIA: 88 HP), LARGURA DE 0,8 A 1,5 M, PROFUNDIDADE DE 1,5 A 3,0 M, COM SOLO (SEM SUBSTITUIÇÃO) DE 1ª CATEGORIA EM LOCAIS COM BAIXO NÍVEL DE INTERFERÊNCIA. AF_04/2016</v>
      </c>
      <c r="E45" s="351" t="str">
        <f>IF(C45=0,"-",IF(LEN(C45)=13,VLOOKUP(C45,'EMOP 05-2022'!$A:$C,3,0),VLOOKUP(C45,' SINAPI 05-2022'!$A:$C,3,0)))</f>
        <v>M3</v>
      </c>
      <c r="F45" s="352">
        <f>VLOOKUP(C45,'MEMÓRIA CÁLCULO'!C:K,9,0)</f>
        <v>3421.6</v>
      </c>
      <c r="G45" s="353" t="str">
        <f>IF(C45=0,"-",IF(LEN(C45)=13,VLOOKUP(C45,'EMOP 05-2022'!$A:$D,4,0),VLOOKUP(C45,' SINAPI 05-2022'!$A:$D,4,0)))</f>
        <v>11,88</v>
      </c>
      <c r="H45" s="354">
        <f>ROUND(G45*$K$10,2)</f>
        <v>14.66</v>
      </c>
      <c r="I45" s="355">
        <f t="shared" ref="I45:I46" si="23">TRUNC(F45*H45,2)</f>
        <v>50160.65</v>
      </c>
      <c r="N45" s="172"/>
    </row>
    <row r="46" spans="1:34" ht="56.25" x14ac:dyDescent="0.2">
      <c r="A46" s="31" t="str">
        <f t="shared" si="20"/>
        <v>3.1093369</v>
      </c>
      <c r="B46" s="38" t="s">
        <v>31049</v>
      </c>
      <c r="C46" s="360">
        <v>93369</v>
      </c>
      <c r="D46" s="350" t="str">
        <f>IF(C46=0,"-",IF(LEN(C46)=13,VLOOKUP(C46,'EMOP 05-2022'!$A:$B,2,0),VLOOKUP(C46,' SINAPI 05-2022'!$A:$B,2,0)))</f>
        <v>REATERRO MECANIZADO DE VALA COM ESCAVADEIRA HIDRÁULICA (CAPACIDADE DA CAÇAMBA: 0,8 M³ / POTÊNCIA: 111 HP), LARGURA DE 1,5 A 2,5 M, PROFUNDIDADE DE 1,5 A 3,0 M, COM SOLO (SEM SUBSTITUIÇÃO) DE 1ª CATEGORIA EM LOCAIS COM BAIXO NÍVEL DE INTERFERÊNCIA. AF_04/2016</v>
      </c>
      <c r="E46" s="351" t="str">
        <f>IF(C46=0,"-",IF(LEN(C46)=13,VLOOKUP(C46,'EMOP 05-2022'!$A:$C,3,0),VLOOKUP(C46,' SINAPI 05-2022'!$A:$C,3,0)))</f>
        <v>M3</v>
      </c>
      <c r="F46" s="352">
        <f>VLOOKUP(C46,'MEMÓRIA CÁLCULO'!C:K,9,0)</f>
        <v>1978.64</v>
      </c>
      <c r="G46" s="353" t="str">
        <f>IF(C46=0,"-",IF(LEN(C46)=13,VLOOKUP(C46,'EMOP 05-2022'!$A:$D,4,0),VLOOKUP(C46,' SINAPI 05-2022'!$A:$D,4,0)))</f>
        <v>13,16</v>
      </c>
      <c r="H46" s="354">
        <f t="shared" ref="H46:H50" si="24">ROUND(G46*$K$10,2)</f>
        <v>16.239999999999998</v>
      </c>
      <c r="I46" s="355">
        <f t="shared" si="23"/>
        <v>32133.11</v>
      </c>
      <c r="N46" s="172"/>
    </row>
    <row r="47" spans="1:34" ht="56.25" x14ac:dyDescent="0.2">
      <c r="A47" s="31" t="str">
        <f t="shared" si="20"/>
        <v>3.1193370</v>
      </c>
      <c r="B47" s="38" t="s">
        <v>31075</v>
      </c>
      <c r="C47" s="360">
        <v>93370</v>
      </c>
      <c r="D47" s="350" t="str">
        <f>IF(C47=0,"-",IF(LEN(C47)=13,VLOOKUP(C47,'EMOP 05-2022'!$A:$B,2,0),VLOOKUP(C47,' SINAPI 05-2022'!$A:$B,2,0)))</f>
        <v>REATERRO MECANIZADO DE VALA COM ESCAVADEIRA HIDRÁULICA (CAPACIDADE DA CAÇAMBA: 0,8 M³ / POTÊNCIA: 111 HP), LARGURA ATÉ 1,5 M, PROFUNDIDADE DE 3,0 A 4,5 M, COM SOLO DE 1ª CATEGORIA EM LOCAIS COM BAIXO NÍVEL DE INTERFERÊNCIA. AF_04/2016</v>
      </c>
      <c r="E47" s="351" t="str">
        <f>IF(C47=0,"-",IF(LEN(C47)=13,VLOOKUP(C47,'EMOP 05-2022'!$A:$C,3,0),VLOOKUP(C47,' SINAPI 05-2022'!$A:$C,3,0)))</f>
        <v>M3</v>
      </c>
      <c r="F47" s="352">
        <f>VLOOKUP(C47,'MEMÓRIA CÁLCULO'!C:K,9,0)</f>
        <v>308.77</v>
      </c>
      <c r="G47" s="353" t="str">
        <f>IF(C47=0,"-",IF(LEN(C47)=13,VLOOKUP(C47,'EMOP 05-2022'!$A:$D,4,0),VLOOKUP(C47,' SINAPI 05-2022'!$A:$D,4,0)))</f>
        <v>14,50</v>
      </c>
      <c r="H47" s="354">
        <f t="shared" si="24"/>
        <v>17.89</v>
      </c>
      <c r="I47" s="355">
        <f>TRUNC(F47*H47,2)</f>
        <v>5523.89</v>
      </c>
      <c r="J47" s="328"/>
      <c r="N47" s="172"/>
    </row>
    <row r="48" spans="1:34" ht="56.25" x14ac:dyDescent="0.2">
      <c r="A48" s="31" t="str">
        <f t="shared" si="20"/>
        <v>3.1293371</v>
      </c>
      <c r="B48" s="38" t="s">
        <v>31076</v>
      </c>
      <c r="C48" s="360">
        <v>93371</v>
      </c>
      <c r="D48" s="350" t="str">
        <f>IF(C48=0,"-",IF(LEN(C48)=13,VLOOKUP(C48,'EMOP 05-2022'!$A:$B,2,0),VLOOKUP(C48,' SINAPI 05-2022'!$A:$B,2,0)))</f>
        <v>REATERRO MECANIZADO DE VALA COM ESCAVADEIRA HIDRÁULICA (CAPACIDADE DA CAÇAMBA: 0,8 M³ / POTÊNCIA: 111 HP), LARGURA DE 1,5 A 2,5 M, PROFUNDIDADE DE 3,0 A 4,5 M, COM SOLO (SEM SUBSTITUIÇÃO) DE 1ª CATEGORIA EM LOCAIS COM BAIXO NÍVEL DE INTERFERÊNCIA. AF_04/2016</v>
      </c>
      <c r="E48" s="351" t="str">
        <f>IF(C48=0,"-",IF(LEN(C48)=13,VLOOKUP(C48,'EMOP 05-2022'!$A:$C,3,0),VLOOKUP(C48,' SINAPI 05-2022'!$A:$C,3,0)))</f>
        <v>M3</v>
      </c>
      <c r="F48" s="352">
        <f>VLOOKUP(C48,'MEMÓRIA CÁLCULO'!C:K,9,0)</f>
        <v>1161.29</v>
      </c>
      <c r="G48" s="353" t="str">
        <f>IF(C48=0,"-",IF(LEN(C48)=13,VLOOKUP(C48,'EMOP 05-2022'!$A:$D,4,0),VLOOKUP(C48,' SINAPI 05-2022'!$A:$D,4,0)))</f>
        <v>10,97</v>
      </c>
      <c r="H48" s="354">
        <f t="shared" si="24"/>
        <v>13.53</v>
      </c>
      <c r="I48" s="355">
        <f t="shared" ref="I48:I50" si="25">TRUNC(F48*H48,2)</f>
        <v>15712.25</v>
      </c>
      <c r="N48" s="172"/>
    </row>
    <row r="49" spans="1:34" ht="56.25" x14ac:dyDescent="0.2">
      <c r="A49" s="31" t="str">
        <f t="shared" si="20"/>
        <v>3.1393367</v>
      </c>
      <c r="B49" s="38" t="s">
        <v>31077</v>
      </c>
      <c r="C49" s="360">
        <v>93367</v>
      </c>
      <c r="D49" s="350" t="str">
        <f>IF(C49=0,"-",IF(LEN(C49)=13,VLOOKUP(C49,'EMOP 05-2022'!$A:$B,2,0),VLOOKUP(C49,' SINAPI 05-2022'!$A:$B,2,0)))</f>
        <v>REATERRO MECANIZADO DE VALA COM ESCAVADEIRA HIDRÁULICA (CAPACIDADE DA CAÇAMBA: 0,8 M³ / POTÊNCIA: 111 HP), LARGURA DE 1,5 A 2,5 M, PROFUNDIDADE ATÉ 1,5 M, COM SOLO DE 1ª CATEGORIA EM LOCAIS COM BAIXO NÍVEL DE INTERFERÊNCIA. AF_04/2016</v>
      </c>
      <c r="E49" s="351" t="str">
        <f>IF(C49=0,"-",IF(LEN(C49)=13,VLOOKUP(C49,'EMOP 05-2022'!$A:$C,3,0),VLOOKUP(C49,' SINAPI 05-2022'!$A:$C,3,0)))</f>
        <v>M3</v>
      </c>
      <c r="F49" s="352">
        <f>VLOOKUP(C49,'MEMÓRIA CÁLCULO'!C:K,9,0)</f>
        <v>32.46</v>
      </c>
      <c r="G49" s="353" t="str">
        <f>IF(C49=0,"-",IF(LEN(C49)=13,VLOOKUP(C49,'EMOP 05-2022'!$A:$D,4,0),VLOOKUP(C49,' SINAPI 05-2022'!$A:$D,4,0)))</f>
        <v>23,74</v>
      </c>
      <c r="H49" s="354">
        <f t="shared" si="24"/>
        <v>29.29</v>
      </c>
      <c r="I49" s="355">
        <f t="shared" si="25"/>
        <v>950.75</v>
      </c>
      <c r="N49" s="172"/>
    </row>
    <row r="50" spans="1:34" ht="56.25" x14ac:dyDescent="0.2">
      <c r="A50" s="31" t="str">
        <f t="shared" si="20"/>
        <v>3.1493373</v>
      </c>
      <c r="B50" s="38" t="s">
        <v>31078</v>
      </c>
      <c r="C50" s="360">
        <v>93373</v>
      </c>
      <c r="D50" s="350" t="str">
        <f>IF(C50=0,"-",IF(LEN(C50)=13,VLOOKUP(C50,'EMOP 05-2022'!$A:$B,2,0),VLOOKUP(C50,' SINAPI 05-2022'!$A:$B,2,0)))</f>
        <v>REATERRO MECANIZADO DE VALA COM ESCAVADEIRA HIDRÁULICA (CAPACIDADE DA CAÇAMBA: 0,8 M³ / POTÊNCIA: 111 HP), LARGURA DE 1,5 A 2,5 M, PROFUNDIDADE DE 4,5 A 6,0 M, COM SOLO (SEM SUBSTITUIÇÃO) DE 1ª CATEGORIA EM LOCAIS COM BAIXO NÍVEL DE INTERFERÊNCIA. AF_04/2016</v>
      </c>
      <c r="E50" s="351" t="str">
        <f>IF(C50=0,"-",IF(LEN(C50)=13,VLOOKUP(C50,'EMOP 05-2022'!$A:$C,3,0),VLOOKUP(C50,' SINAPI 05-2022'!$A:$C,3,0)))</f>
        <v>M3</v>
      </c>
      <c r="F50" s="352">
        <f>VLOOKUP(C50,'MEMÓRIA CÁLCULO'!C:K,9,0)</f>
        <v>5.35</v>
      </c>
      <c r="G50" s="353" t="str">
        <f>IF(C50=0,"-",IF(LEN(C50)=13,VLOOKUP(C50,'EMOP 05-2022'!$A:$D,4,0),VLOOKUP(C50,' SINAPI 05-2022'!$A:$D,4,0)))</f>
        <v>9,90</v>
      </c>
      <c r="H50" s="354">
        <f t="shared" si="24"/>
        <v>12.21</v>
      </c>
      <c r="I50" s="355">
        <f t="shared" si="25"/>
        <v>65.319999999999993</v>
      </c>
      <c r="N50" s="172"/>
    </row>
    <row r="51" spans="1:34" s="171" customFormat="1" ht="15" customHeight="1" x14ac:dyDescent="0.2">
      <c r="B51" s="737" t="s">
        <v>31124</v>
      </c>
      <c r="C51" s="738"/>
      <c r="D51" s="738"/>
      <c r="E51" s="738"/>
      <c r="F51" s="738"/>
      <c r="G51" s="738"/>
      <c r="H51" s="738"/>
      <c r="I51" s="739"/>
      <c r="J51" s="145"/>
      <c r="K51" s="36"/>
      <c r="L51" s="36"/>
      <c r="M51" s="36"/>
      <c r="N51" s="172"/>
      <c r="O51" s="28"/>
      <c r="P51" s="36"/>
      <c r="Q51" s="36"/>
      <c r="R51" s="36"/>
      <c r="S51" s="36"/>
      <c r="T51" s="36"/>
      <c r="U51" s="36"/>
      <c r="V51" s="36"/>
      <c r="W51" s="36"/>
      <c r="X51" s="36"/>
      <c r="Y51" s="36"/>
      <c r="Z51" s="36"/>
      <c r="AA51" s="36"/>
      <c r="AB51" s="36"/>
      <c r="AC51" s="36"/>
      <c r="AD51" s="36"/>
      <c r="AE51" s="36"/>
      <c r="AF51" s="36"/>
      <c r="AG51" s="36"/>
      <c r="AH51" s="36"/>
    </row>
    <row r="52" spans="1:34" ht="22.5" x14ac:dyDescent="0.2">
      <c r="A52" s="31" t="str">
        <f t="shared" ref="A52:A54" si="26">B52&amp;C52</f>
        <v>3.15101116</v>
      </c>
      <c r="B52" s="38" t="s">
        <v>31079</v>
      </c>
      <c r="C52" s="360">
        <v>101116</v>
      </c>
      <c r="D52" s="350" t="str">
        <f>IF(C52=0,"-",IF(LEN(C52)=13,VLOOKUP(C52,'EMOP 05-2022'!$A:$B,2,0),VLOOKUP(C52,' SINAPI 05-2022'!$A:$B,2,0)))</f>
        <v>ESCAVAÇÃO HORIZONTAL EM SOLO DE 1A CATEGORIA COM TRATOR DE ESTEIRAS (170HP/LÂMINA: 5,20M3). AF_07/2020</v>
      </c>
      <c r="E52" s="351" t="str">
        <f>IF(C52=0,"-",IF(LEN(C52)=13,VLOOKUP(C52,'EMOP 05-2022'!$A:$C,3,0),VLOOKUP(C52,' SINAPI 05-2022'!$A:$C,3,0)))</f>
        <v>M3</v>
      </c>
      <c r="F52" s="352">
        <f>VLOOKUP(C52,'MEMÓRIA CÁLCULO'!C:K,9,0)</f>
        <v>11437.35</v>
      </c>
      <c r="G52" s="353" t="str">
        <f>IF(C52=0,"-",IF(LEN(C52)=13,VLOOKUP(C52,'EMOP 05-2022'!$A:$D,4,0),VLOOKUP(C52,' SINAPI 05-2022'!$A:$D,4,0)))</f>
        <v>2,32</v>
      </c>
      <c r="H52" s="354">
        <f t="shared" ref="H52" si="27">ROUND(G52*$K$10,2)</f>
        <v>2.86</v>
      </c>
      <c r="I52" s="355">
        <f>TRUNC(F52*H52,2)</f>
        <v>32710.82</v>
      </c>
      <c r="N52" s="172"/>
    </row>
    <row r="53" spans="1:34" ht="33.75" x14ac:dyDescent="0.2">
      <c r="A53" s="31" t="str">
        <f t="shared" ref="A53" si="28">B53&amp;C53</f>
        <v>3.1696385</v>
      </c>
      <c r="B53" s="38" t="s">
        <v>31080</v>
      </c>
      <c r="C53" s="360">
        <v>96385</v>
      </c>
      <c r="D53" s="350" t="str">
        <f>IF(C53=0,"-",IF(LEN(C53)=13,VLOOKUP(C53,'EMOP 05-2022'!$A:$B,2,0),VLOOKUP(C53,' SINAPI 05-2022'!$A:$B,2,0)))</f>
        <v>EXECUÇÃO E COMPACTAÇÃO DE ATERRO COM SOLO PREDOMINANTEMENTE ARGILOSO - EXCLUSIVE SOLO, ESCAVAÇÃO, CARGA E TRANSPORTE. AF_11/2019</v>
      </c>
      <c r="E53" s="351" t="str">
        <f>IF(C53=0,"-",IF(LEN(C53)=13,VLOOKUP(C53,'EMOP 05-2022'!$A:$C,3,0),VLOOKUP(C53,' SINAPI 05-2022'!$A:$C,3,0)))</f>
        <v>M3</v>
      </c>
      <c r="F53" s="352">
        <f>VLOOKUP(C53,'MEMÓRIA CÁLCULO'!C:K,9,0)</f>
        <v>420.03</v>
      </c>
      <c r="G53" s="353" t="str">
        <f>IF(C53=0,"-",IF(LEN(C53)=13,VLOOKUP(C53,'EMOP 05-2022'!$A:$D,4,0),VLOOKUP(C53,' SINAPI 05-2022'!$A:$D,4,0)))</f>
        <v>12,71</v>
      </c>
      <c r="H53" s="354">
        <f t="shared" ref="H53" si="29">ROUND(G53*$K$10,2)</f>
        <v>15.68</v>
      </c>
      <c r="I53" s="355">
        <f t="shared" ref="I53" si="30">TRUNC(F53*H53,2)</f>
        <v>6586.07</v>
      </c>
      <c r="N53" s="172"/>
    </row>
    <row r="54" spans="1:34" ht="45" x14ac:dyDescent="0.2">
      <c r="A54" s="31" t="str">
        <f t="shared" si="26"/>
        <v>3.1701.005.0001-0</v>
      </c>
      <c r="B54" s="38" t="s">
        <v>31081</v>
      </c>
      <c r="C54" s="360" t="s">
        <v>1012</v>
      </c>
      <c r="D54" s="350" t="str">
        <f>IF(C54=0,"-",IF(LEN(C54)=13,VLOOKUP(C54,'EMOP 05-2022'!$A:$B,2,0),VLOOKUP(C54,' SINAPI 05-2022'!$A:$B,2,0)))</f>
        <v>PREPARO MANUAL DE TERRENO,COMPREENDENDO ACERTO,RASPAGEM EVENTUALMENTE ATE 0.30M DE PROFUNDIDADE E AFASTAMENTO LATERAL DO MATERIAL EXCEDENTE,EXCLUSIVE COMPACTACAO</v>
      </c>
      <c r="E54" s="351" t="str">
        <f>VLOOKUP(C54,'EMOP 05-2022'!$1:$1048576,9,0)</f>
        <v>M2</v>
      </c>
      <c r="F54" s="352">
        <f>VLOOKUP(C54,'MEMÓRIA CÁLCULO'!C:K,9,0)</f>
        <v>10623.399999999998</v>
      </c>
      <c r="G54" s="353">
        <f>VLOOKUP(C54,'EMOP 05-2022'!$1:$1048576,10,0)</f>
        <v>9.0299999999999994</v>
      </c>
      <c r="H54" s="354">
        <f>ROUND(G54*$K$10,2)</f>
        <v>11.14</v>
      </c>
      <c r="I54" s="355">
        <f>TRUNC(F54*H54,2)</f>
        <v>118344.67</v>
      </c>
      <c r="N54" s="172"/>
    </row>
    <row r="55" spans="1:34" ht="18" customHeight="1" x14ac:dyDescent="0.2">
      <c r="A55" s="31" t="str">
        <f t="shared" si="11"/>
        <v/>
      </c>
      <c r="B55" s="314"/>
      <c r="C55" s="315"/>
      <c r="D55" s="315"/>
      <c r="E55" s="315"/>
      <c r="F55" s="315"/>
      <c r="G55" s="316"/>
      <c r="H55" s="317" t="s">
        <v>16</v>
      </c>
      <c r="I55" s="358">
        <f>SUM(I37:I54)</f>
        <v>400033.69</v>
      </c>
      <c r="J55" s="145">
        <f>SUM(I37:I61)</f>
        <v>2246071.2999999998</v>
      </c>
      <c r="K55" s="31"/>
      <c r="N55" s="172"/>
    </row>
    <row r="56" spans="1:34" s="171" customFormat="1" ht="21" customHeight="1" x14ac:dyDescent="0.2">
      <c r="A56" s="171" t="str">
        <f t="shared" ref="A56:A89" si="31">B56&amp;C56</f>
        <v>4TRANSPORTES</v>
      </c>
      <c r="B56" s="310">
        <v>4</v>
      </c>
      <c r="C56" s="714" t="s">
        <v>23</v>
      </c>
      <c r="D56" s="715"/>
      <c r="E56" s="715"/>
      <c r="F56" s="715"/>
      <c r="G56" s="715"/>
      <c r="H56" s="715"/>
      <c r="I56" s="716"/>
      <c r="J56" s="145"/>
      <c r="K56" s="36"/>
      <c r="L56" s="36"/>
      <c r="M56" s="36"/>
      <c r="N56" s="172"/>
      <c r="O56" s="28"/>
      <c r="P56" s="36"/>
      <c r="Q56" s="36"/>
      <c r="R56" s="36"/>
      <c r="S56" s="36"/>
      <c r="T56" s="36"/>
      <c r="U56" s="36"/>
      <c r="V56" s="36"/>
      <c r="W56" s="36"/>
      <c r="X56" s="36"/>
      <c r="Y56" s="36"/>
      <c r="Z56" s="36"/>
      <c r="AA56" s="36"/>
      <c r="AB56" s="36"/>
      <c r="AC56" s="36"/>
      <c r="AD56" s="36"/>
      <c r="AE56" s="36"/>
      <c r="AF56" s="36"/>
      <c r="AG56" s="36"/>
      <c r="AH56" s="36"/>
    </row>
    <row r="57" spans="1:34" ht="33.75" x14ac:dyDescent="0.2">
      <c r="A57" s="103" t="str">
        <f t="shared" si="31"/>
        <v>4.195875</v>
      </c>
      <c r="B57" s="176" t="s">
        <v>18</v>
      </c>
      <c r="C57" s="360">
        <v>95875</v>
      </c>
      <c r="D57" s="350" t="str">
        <f>IF(C57=0,"-",IF(LEN(C57)=13,VLOOKUP(C57,'EMOP 05-2022'!$A:$B,2,0),VLOOKUP(C57,' SINAPI 05-2022'!$A:$B,2,0)))</f>
        <v>TRANSPORTE COM CAMINHÃO BASCULANTE DE 10 M³, EM VIA URBANA PAVIMENTADA, DMT ATÉ 30 KM (UNIDADE: M3XKM). AF_07/2020</v>
      </c>
      <c r="E57" s="351" t="str">
        <f>IF(C57=0,"-",IF(LEN(C57)=13,VLOOKUP(C57,'EMOP 05-2022'!$A:$C,3,0),VLOOKUP(C57,' SINAPI 05-2022'!$A:$C,3,0)))</f>
        <v>M3XKM</v>
      </c>
      <c r="F57" s="352">
        <f>VLOOKUP(C57,'MEMÓRIA CÁLCULO'!C:K,9,0)</f>
        <v>379761.61</v>
      </c>
      <c r="G57" s="353" t="str">
        <f>IF(C57=0,"-",IF(LEN(C57)=13,VLOOKUP(C57,'EMOP 05-2022'!$A:$D,4,0),VLOOKUP(C57,' SINAPI 05-2022'!$A:$D,4,0)))</f>
        <v>2,41</v>
      </c>
      <c r="H57" s="354">
        <f>ROUND(G57*$K$10,2)</f>
        <v>2.97</v>
      </c>
      <c r="I57" s="355">
        <f>TRUNC(F57*H57,2)</f>
        <v>1127891.98</v>
      </c>
      <c r="J57" s="389"/>
      <c r="N57" s="172"/>
    </row>
    <row r="58" spans="1:34" ht="45" x14ac:dyDescent="0.2">
      <c r="A58" s="177" t="str">
        <f t="shared" si="31"/>
        <v>4.2100974</v>
      </c>
      <c r="B58" s="176" t="s">
        <v>19</v>
      </c>
      <c r="C58" s="361">
        <v>100974</v>
      </c>
      <c r="D58" s="350" t="str">
        <f>IF(C58=0,"-",IF(LEN(C58)=13,VLOOKUP(C58,'EMOP 05-2022'!$A:$B,2,0),VLOOKUP(C58,' SINAPI 05-2022'!$A:$B,2,0)))</f>
        <v>CARGA, MANOBRA E DESCARGA DE SOLOS E MATERIAIS GRANULARES EM CAMINHÃO BASCULANTE 10 M³ - CARGA COM PÁ CARREGADEIRA (CAÇAMBA DE 1,7 A 2,8 M³ / 128 HP) E DESCARGA LIVRE (UNIDADE: M3). AF_07/2020</v>
      </c>
      <c r="E58" s="351" t="str">
        <f>IF(C58=0,"-",IF(LEN(C58)=13,VLOOKUP(C58,'EMOP 05-2022'!$A:$C,3,0),VLOOKUP(C58,' SINAPI 05-2022'!$A:$C,3,0)))</f>
        <v>M3</v>
      </c>
      <c r="F58" s="352">
        <f>VLOOKUP(C58,'MEMÓRIA CÁLCULO'!C:K,9,0)</f>
        <v>28952.129999999997</v>
      </c>
      <c r="G58" s="353" t="str">
        <f>IF(C58=0,"-",IF(LEN(C58)=13,VLOOKUP(C58,'EMOP 05-2022'!$A:$D,4,0),VLOOKUP(C58,' SINAPI 05-2022'!$A:$D,4,0)))</f>
        <v>8,50</v>
      </c>
      <c r="H58" s="354">
        <f>ROUND(G58*$K$10,2)</f>
        <v>10.49</v>
      </c>
      <c r="I58" s="355">
        <f t="shared" ref="I58" si="32">TRUNC(F58*H58,2)</f>
        <v>303707.84000000003</v>
      </c>
      <c r="J58" s="389"/>
      <c r="N58" s="172"/>
    </row>
    <row r="59" spans="1:34" ht="22.5" x14ac:dyDescent="0.2">
      <c r="A59" s="177" t="str">
        <f t="shared" ref="A59" si="33">B59&amp;C59</f>
        <v>4.3100986</v>
      </c>
      <c r="B59" s="176" t="s">
        <v>30979</v>
      </c>
      <c r="C59" s="361">
        <v>100986</v>
      </c>
      <c r="D59" s="350" t="str">
        <f>IF(C59=0,"-",IF(LEN(C59)=13,VLOOKUP(C59,'EMOP 05-2022'!$A:$B,2,0),VLOOKUP(C59,' SINAPI 05-2022'!$A:$B,2,0)))</f>
        <v>CARGA DE MISTURA ASFÁLTICA EM CAMINHÃO BASCULANTE 10 M³ (UNIDADE: M3). AF_07/2020</v>
      </c>
      <c r="E59" s="351" t="str">
        <f>IF(C59=0,"-",IF(LEN(C59)=13,VLOOKUP(C59,'EMOP 05-2022'!$A:$C,3,0),VLOOKUP(C59,' SINAPI 05-2022'!$A:$C,3,0)))</f>
        <v>M3</v>
      </c>
      <c r="F59" s="352">
        <f>VLOOKUP(C59,'MEMÓRIA CÁLCULO'!C:K,9,0)</f>
        <v>1049.31</v>
      </c>
      <c r="G59" s="353" t="str">
        <f>IF(C59=0,"-",IF(LEN(C59)=13,VLOOKUP(C59,'EMOP 05-2022'!$A:$D,4,0),VLOOKUP(C59,' SINAPI 05-2022'!$A:$D,4,0)))</f>
        <v>8,76</v>
      </c>
      <c r="H59" s="354">
        <f>ROUND(G59*$K$10,2)</f>
        <v>10.81</v>
      </c>
      <c r="I59" s="355">
        <f t="shared" ref="I59" si="34">TRUNC(F59*H59,2)</f>
        <v>11343.04</v>
      </c>
      <c r="J59" s="389"/>
      <c r="N59" s="172"/>
    </row>
    <row r="60" spans="1:34" ht="22.5" x14ac:dyDescent="0.2">
      <c r="A60" s="103" t="str">
        <f t="shared" ref="A60:A61" si="35">B60&amp;C60</f>
        <v>4.404.005.0300-0</v>
      </c>
      <c r="B60" s="176" t="s">
        <v>30980</v>
      </c>
      <c r="C60" s="360" t="s">
        <v>121</v>
      </c>
      <c r="D60" s="350" t="str">
        <f>VLOOKUP(C60,'EMOP 05-2022'!$1:$1048576,2,0)</f>
        <v>TRANSPORTE DE CONTAINER,SEGUNDO DESCRICAO DA FAMILIA 02.006,EXCLUSIVE CARGA E DESCARGA(VIDE ITEM 04.013.0015)</v>
      </c>
      <c r="E60" s="351" t="str">
        <f>VLOOKUP(C60,'EMOP 05-2022'!$1:$1048576,9,0)</f>
        <v>UNXKM</v>
      </c>
      <c r="F60" s="352">
        <f>VLOOKUP(C60,'MEMÓRIA CÁLCULO'!C:K,9,0)</f>
        <v>69</v>
      </c>
      <c r="G60" s="353">
        <f>VLOOKUP(C60,'EMOP 05-2022'!$1:$1048576,10,0)</f>
        <v>33.6</v>
      </c>
      <c r="H60" s="354">
        <f>ROUND(G60*$K$10,2)</f>
        <v>41.46</v>
      </c>
      <c r="I60" s="355">
        <f t="shared" ref="I60:I61" si="36">TRUNC(F60*H60,2)</f>
        <v>2860.74</v>
      </c>
      <c r="J60" s="389"/>
      <c r="N60" s="172"/>
    </row>
    <row r="61" spans="1:34" ht="22.5" x14ac:dyDescent="0.2">
      <c r="A61" s="177" t="str">
        <f t="shared" si="35"/>
        <v>4.504.013.0015-0</v>
      </c>
      <c r="B61" s="176" t="s">
        <v>30984</v>
      </c>
      <c r="C61" s="361" t="s">
        <v>122</v>
      </c>
      <c r="D61" s="350" t="str">
        <f>VLOOKUP(C61,'EMOP 05-2022'!$1:$1048576,2,0)</f>
        <v>CARGA E DESCARGA DE CONTAINER,SEGUNDO DESCRICAO DA FAMILIA 02.006</v>
      </c>
      <c r="E61" s="351" t="str">
        <f>VLOOKUP(C61,'EMOP 05-2022'!$1:$1048576,9,0)</f>
        <v>UN</v>
      </c>
      <c r="F61" s="352">
        <f>VLOOKUP(C61,'MEMÓRIA CÁLCULO'!C:K,9,0)</f>
        <v>2</v>
      </c>
      <c r="G61" s="353">
        <f>VLOOKUP(C61,'EMOP 05-2022'!$1:$1048576,10,0)</f>
        <v>81.180000000000007</v>
      </c>
      <c r="H61" s="354">
        <f>ROUND(G61*$K$10,2)</f>
        <v>100.16</v>
      </c>
      <c r="I61" s="355">
        <f t="shared" si="36"/>
        <v>200.32</v>
      </c>
      <c r="J61" s="389"/>
      <c r="N61" s="172"/>
    </row>
    <row r="62" spans="1:34" ht="18.75" customHeight="1" x14ac:dyDescent="0.2">
      <c r="A62" s="31" t="str">
        <f>B62&amp;C62</f>
        <v/>
      </c>
      <c r="B62" s="356"/>
      <c r="C62" s="315"/>
      <c r="D62" s="315"/>
      <c r="E62" s="315"/>
      <c r="F62" s="315"/>
      <c r="G62" s="28"/>
      <c r="H62" s="318" t="s">
        <v>16</v>
      </c>
      <c r="I62" s="358">
        <f>SUM(I57:I61)</f>
        <v>1446003.9200000002</v>
      </c>
      <c r="J62" s="145">
        <f>SUM(I57:I61)</f>
        <v>1446003.9200000002</v>
      </c>
      <c r="K62" s="31"/>
      <c r="N62" s="172"/>
    </row>
    <row r="63" spans="1:34" s="171" customFormat="1" ht="21" customHeight="1" x14ac:dyDescent="0.2">
      <c r="A63" s="171" t="str">
        <f t="shared" si="31"/>
        <v>5DRENAGEM PLUVIAL</v>
      </c>
      <c r="B63" s="310">
        <v>5</v>
      </c>
      <c r="C63" s="714" t="s">
        <v>90</v>
      </c>
      <c r="D63" s="715"/>
      <c r="E63" s="715"/>
      <c r="F63" s="715"/>
      <c r="G63" s="715"/>
      <c r="H63" s="715"/>
      <c r="I63" s="716"/>
      <c r="J63" s="145"/>
      <c r="K63" s="36"/>
      <c r="L63" s="36"/>
      <c r="M63" s="36"/>
      <c r="N63" s="172"/>
      <c r="O63" s="28"/>
      <c r="P63" s="36"/>
      <c r="Q63" s="36"/>
      <c r="R63" s="36"/>
      <c r="S63" s="36"/>
      <c r="T63" s="36"/>
      <c r="U63" s="36"/>
      <c r="V63" s="36"/>
      <c r="W63" s="36"/>
      <c r="X63" s="36"/>
      <c r="Y63" s="36"/>
      <c r="Z63" s="36"/>
      <c r="AA63" s="36"/>
      <c r="AB63" s="36"/>
      <c r="AC63" s="36"/>
      <c r="AD63" s="36"/>
      <c r="AE63" s="36"/>
      <c r="AF63" s="36"/>
      <c r="AG63" s="36"/>
      <c r="AH63" s="36"/>
    </row>
    <row r="64" spans="1:34" ht="33.75" x14ac:dyDescent="0.2">
      <c r="A64" s="178" t="str">
        <f t="shared" si="31"/>
        <v>5.1101570</v>
      </c>
      <c r="B64" s="38" t="s">
        <v>40</v>
      </c>
      <c r="C64" s="360">
        <v>101570</v>
      </c>
      <c r="D64" s="350" t="str">
        <f>IF(C64=0,"-",IF(LEN(C64)=13,VLOOKUP(C64,'EMOP 05-2022'!$A:$B,2,0),VLOOKUP(C64,' SINAPI 05-2022'!$A:$B,2,0)))</f>
        <v>ESCORAMENTO DE VALA, TIPO PONTALETEAMENTO, COM PROFUNDIDADE DE 0 A 1,5 M, LARGURA MENOR QUE 1,5 M. AF_08/2020</v>
      </c>
      <c r="E64" s="351" t="str">
        <f>IF(C64=0,"-",IF(LEN(C64)=13,VLOOKUP(C64,'EMOP 05-2022'!$A:$C,3,0),VLOOKUP(C64,' SINAPI 05-2022'!$A:$C,3,0)))</f>
        <v>M2</v>
      </c>
      <c r="F64" s="352">
        <f>VLOOKUP(B64,'MEMÓRIA CÁLCULO'!B:K,10,0)</f>
        <v>1325.7</v>
      </c>
      <c r="G64" s="353" t="str">
        <f>IF(C64=0,"-",IF(LEN(C64)=13,VLOOKUP(C64,'EMOP 05-2022'!$A:$D,4,0),VLOOKUP(C64,' SINAPI 05-2022'!$A:$D,4,0)))</f>
        <v>27,04</v>
      </c>
      <c r="H64" s="354">
        <f t="shared" ref="H64:H88" si="37">ROUND(G64*$K$10,2)</f>
        <v>33.36</v>
      </c>
      <c r="I64" s="355">
        <f t="shared" ref="I64:I88" si="38">TRUNC(F64*H64,2)</f>
        <v>44225.35</v>
      </c>
      <c r="J64" s="328"/>
      <c r="N64" s="172"/>
    </row>
    <row r="65" spans="1:14" ht="33.75" x14ac:dyDescent="0.2">
      <c r="A65" s="31" t="str">
        <f t="shared" si="31"/>
        <v>5.2101572</v>
      </c>
      <c r="B65" s="38" t="s">
        <v>41</v>
      </c>
      <c r="C65" s="360">
        <v>101572</v>
      </c>
      <c r="D65" s="350" t="str">
        <f>IF(C65=0,"-",IF(LEN(C65)=13,VLOOKUP(C65,'EMOP 05-2022'!$A:$B,2,0),VLOOKUP(C65,' SINAPI 05-2022'!$A:$B,2,0)))</f>
        <v>ESCORAMENTO DE VALA, TIPO PONTALETEAMENTO, COM PROFUNDIDADE DE 1,5 A 3,0 M, LARGURA MENOR QUE 1,5 M. AF_08/2020</v>
      </c>
      <c r="E65" s="351" t="str">
        <f>IF(C65=0,"-",IF(LEN(C65)=13,VLOOKUP(C65,'EMOP 05-2022'!$A:$C,3,0),VLOOKUP(C65,' SINAPI 05-2022'!$A:$C,3,0)))</f>
        <v>M2</v>
      </c>
      <c r="F65" s="352">
        <f>VLOOKUP(B65,'MEMÓRIA CÁLCULO'!B:K,10,0)</f>
        <v>6359.46</v>
      </c>
      <c r="G65" s="353" t="str">
        <f>IF(C65=0,"-",IF(LEN(C65)=13,VLOOKUP(C65,'EMOP 05-2022'!$A:$D,4,0),VLOOKUP(C65,' SINAPI 05-2022'!$A:$D,4,0)))</f>
        <v>21,19</v>
      </c>
      <c r="H65" s="354">
        <f t="shared" si="37"/>
        <v>26.14</v>
      </c>
      <c r="I65" s="355">
        <f t="shared" si="38"/>
        <v>166236.28</v>
      </c>
      <c r="J65" s="328"/>
      <c r="N65" s="172"/>
    </row>
    <row r="66" spans="1:14" ht="33.75" x14ac:dyDescent="0.2">
      <c r="A66" s="178" t="str">
        <f t="shared" ref="A66:A68" si="39">B66&amp;C66</f>
        <v>5.3101573</v>
      </c>
      <c r="B66" s="38" t="s">
        <v>71</v>
      </c>
      <c r="C66" s="360">
        <v>101573</v>
      </c>
      <c r="D66" s="350" t="str">
        <f>IF(C66=0,"-",IF(LEN(C66)=13,VLOOKUP(C66,'EMOP 05-2022'!$A:$B,2,0),VLOOKUP(C66,' SINAPI 05-2022'!$A:$B,2,0)))</f>
        <v>ESCORAMENTO DE VALA, TIPO PONTALETEAMENTO, COM PROFUNDIDADE DE 1,5 A 3,0 M, LARGURA MAIOR OU IGUAL A 1,5 M E MENOR QUE 2,5 M. AF_08/2020</v>
      </c>
      <c r="E66" s="351" t="str">
        <f>IF(C66=0,"-",IF(LEN(C66)=13,VLOOKUP(C66,'EMOP 05-2022'!$A:$C,3,0),VLOOKUP(C66,' SINAPI 05-2022'!$A:$C,3,0)))</f>
        <v>M2</v>
      </c>
      <c r="F66" s="352">
        <f>VLOOKUP(B66,'MEMÓRIA CÁLCULO'!B:K,10,0)</f>
        <v>2492.3000000000002</v>
      </c>
      <c r="G66" s="353" t="str">
        <f>IF(C66=0,"-",IF(LEN(C66)=13,VLOOKUP(C66,'EMOP 05-2022'!$A:$D,4,0),VLOOKUP(C66,' SINAPI 05-2022'!$A:$D,4,0)))</f>
        <v>30,89</v>
      </c>
      <c r="H66" s="354">
        <f t="shared" ref="H66:H68" si="40">ROUND(G66*$K$10,2)</f>
        <v>38.11</v>
      </c>
      <c r="I66" s="355">
        <f t="shared" ref="I66:I68" si="41">TRUNC(F66*H66,2)</f>
        <v>94981.55</v>
      </c>
      <c r="J66" s="328"/>
      <c r="N66" s="172"/>
    </row>
    <row r="67" spans="1:14" ht="33.75" x14ac:dyDescent="0.2">
      <c r="A67" s="31" t="str">
        <f t="shared" si="39"/>
        <v>5.4101574</v>
      </c>
      <c r="B67" s="38" t="s">
        <v>72</v>
      </c>
      <c r="C67" s="360">
        <v>101574</v>
      </c>
      <c r="D67" s="350" t="str">
        <f>IF(C67=0,"-",IF(LEN(C67)=13,VLOOKUP(C67,'EMOP 05-2022'!$A:$B,2,0),VLOOKUP(C67,' SINAPI 05-2022'!$A:$B,2,0)))</f>
        <v>ESCORAMENTO DE VALA, TIPO PONTALETEAMENTO, COM PROFUNDIDADE DE 3,0 A 4,5 M, LARGURA MENOR QUE 1,5 M. AF_08/2020</v>
      </c>
      <c r="E67" s="351" t="str">
        <f>IF(C67=0,"-",IF(LEN(C67)=13,VLOOKUP(C67,'EMOP 05-2022'!$A:$C,3,0),VLOOKUP(C67,' SINAPI 05-2022'!$A:$C,3,0)))</f>
        <v>M2</v>
      </c>
      <c r="F67" s="352">
        <f>VLOOKUP(B67,'MEMÓRIA CÁLCULO'!B:K,10,0)</f>
        <v>343.06</v>
      </c>
      <c r="G67" s="353" t="str">
        <f>IF(C67=0,"-",IF(LEN(C67)=13,VLOOKUP(C67,'EMOP 05-2022'!$A:$D,4,0),VLOOKUP(C67,' SINAPI 05-2022'!$A:$D,4,0)))</f>
        <v>16,19</v>
      </c>
      <c r="H67" s="354">
        <f t="shared" si="40"/>
        <v>19.98</v>
      </c>
      <c r="I67" s="355">
        <f t="shared" si="41"/>
        <v>6854.33</v>
      </c>
      <c r="J67" s="328"/>
      <c r="N67" s="172"/>
    </row>
    <row r="68" spans="1:14" ht="33.75" x14ac:dyDescent="0.2">
      <c r="A68" s="178" t="str">
        <f t="shared" si="39"/>
        <v>5.5101575</v>
      </c>
      <c r="B68" s="38" t="s">
        <v>93</v>
      </c>
      <c r="C68" s="360">
        <v>101575</v>
      </c>
      <c r="D68" s="350" t="str">
        <f>IF(C68=0,"-",IF(LEN(C68)=13,VLOOKUP(C68,'EMOP 05-2022'!$A:$B,2,0),VLOOKUP(C68,' SINAPI 05-2022'!$A:$B,2,0)))</f>
        <v>ESCORAMENTO DE VALA, TIPO PONTALETEAMENTO, COM PROFUNDIDADE DE 3,0 A 4,5 M, LARGURA MAIOR OU IGUAL A 1,5 M E MENOR QUE 2,5 M. AF_08/2020</v>
      </c>
      <c r="E68" s="351" t="str">
        <f>IF(C68=0,"-",IF(LEN(C68)=13,VLOOKUP(C68,'EMOP 05-2022'!$A:$C,3,0),VLOOKUP(C68,' SINAPI 05-2022'!$A:$C,3,0)))</f>
        <v>M2</v>
      </c>
      <c r="F68" s="352">
        <f>VLOOKUP(B68,'MEMÓRIA CÁLCULO'!B:K,10,0)</f>
        <v>2582.38</v>
      </c>
      <c r="G68" s="353" t="str">
        <f>IF(C68=0,"-",IF(LEN(C68)=13,VLOOKUP(C68,'EMOP 05-2022'!$A:$D,4,0),VLOOKUP(C68,' SINAPI 05-2022'!$A:$D,4,0)))</f>
        <v>26,03</v>
      </c>
      <c r="H68" s="354">
        <f t="shared" si="40"/>
        <v>32.119999999999997</v>
      </c>
      <c r="I68" s="355">
        <f t="shared" si="41"/>
        <v>82946.039999999994</v>
      </c>
      <c r="J68" s="328"/>
      <c r="N68" s="172"/>
    </row>
    <row r="69" spans="1:14" ht="22.5" x14ac:dyDescent="0.2">
      <c r="A69" s="31" t="str">
        <f t="shared" si="31"/>
        <v>5.6100323</v>
      </c>
      <c r="B69" s="38" t="s">
        <v>94</v>
      </c>
      <c r="C69" s="359">
        <v>100323</v>
      </c>
      <c r="D69" s="350" t="str">
        <f>IF(C69=0,"-",IF(LEN(C69)=13,VLOOKUP(C69,'EMOP 05-2022'!$A:$B,2,0),VLOOKUP(C69,' SINAPI 05-2022'!$A:$B,2,0)))</f>
        <v>LASTRO COM MATERIAL GRANULAR (AREIA MÉDIA), APLICADO EM PISOS OU LAJES SOBRE SOLO, ESPESSURA DE *10 CM*. AF_07/2019</v>
      </c>
      <c r="E69" s="351" t="str">
        <f>IF(C69=0,"-",IF(LEN(C69)=13,VLOOKUP(C69,'EMOP 05-2022'!$A:$C,3,0),VLOOKUP(C69,' SINAPI 05-2022'!$A:$C,3,0)))</f>
        <v>M3</v>
      </c>
      <c r="F69" s="352">
        <f>VLOOKUP(B69,'MEMÓRIA CÁLCULO'!B:K,10,0)</f>
        <v>911.24000000000012</v>
      </c>
      <c r="G69" s="353" t="str">
        <f>IF(C69=0,"-",IF(LEN(C69)=13,VLOOKUP(C69,'EMOP 05-2022'!$A:$D,4,0),VLOOKUP(C69,' SINAPI 05-2022'!$A:$D,4,0)))</f>
        <v>133,71</v>
      </c>
      <c r="H69" s="354">
        <f t="shared" si="37"/>
        <v>164.97</v>
      </c>
      <c r="I69" s="355">
        <f t="shared" si="38"/>
        <v>150327.26</v>
      </c>
      <c r="J69" s="328"/>
      <c r="N69" s="172"/>
    </row>
    <row r="70" spans="1:14" ht="45" x14ac:dyDescent="0.2">
      <c r="A70" s="31" t="str">
        <f t="shared" si="31"/>
        <v>5.792210</v>
      </c>
      <c r="B70" s="38" t="s">
        <v>95</v>
      </c>
      <c r="C70" s="359">
        <v>92210</v>
      </c>
      <c r="D70" s="350" t="str">
        <f>IF(C70=0,"-",IF(LEN(C70)=13,VLOOKUP(C70,'EMOP 05-2022'!$A:$B,2,0),VLOOKUP(C70,' SINAPI 05-2022'!$A:$B,2,0)))</f>
        <v>TUBO DE CONCRETO PARA REDES COLETORAS DE ÁGUAS PLUVIAIS, DIÂMETRO DE 400 MM, JUNTA RÍGIDA, INSTALADO EM LOCAL COM BAIXO NÍVEL DE INTERFERÊNCIAS - FORNECIMENTO E ASSENTAMENTO. AF_12/2015</v>
      </c>
      <c r="E70" s="351" t="str">
        <f>IF(C70=0,"-",IF(LEN(C70)=13,VLOOKUP(C70,'EMOP 05-2022'!$A:$C,3,0),VLOOKUP(C70,' SINAPI 05-2022'!$A:$C,3,0)))</f>
        <v>M</v>
      </c>
      <c r="F70" s="352">
        <f>VLOOKUP(B70,'MEMÓRIA CÁLCULO'!B:K,10,0)</f>
        <v>1311</v>
      </c>
      <c r="G70" s="353" t="str">
        <f>IF(C70=0,"-",IF(LEN(C70)=13,VLOOKUP(C70,'EMOP 05-2022'!$A:$D,4,0),VLOOKUP(C70,' SINAPI 05-2022'!$A:$D,4,0)))</f>
        <v>152,68</v>
      </c>
      <c r="H70" s="354">
        <f t="shared" si="37"/>
        <v>188.38</v>
      </c>
      <c r="I70" s="355">
        <f t="shared" si="38"/>
        <v>246966.18</v>
      </c>
      <c r="N70" s="172"/>
    </row>
    <row r="71" spans="1:14" ht="45" x14ac:dyDescent="0.2">
      <c r="A71" s="31" t="str">
        <f t="shared" si="31"/>
        <v>5.892212</v>
      </c>
      <c r="B71" s="38" t="s">
        <v>96</v>
      </c>
      <c r="C71" s="359">
        <v>92212</v>
      </c>
      <c r="D71" s="350" t="str">
        <f>IF(C71=0,"-",IF(LEN(C71)=13,VLOOKUP(C71,'EMOP 05-2022'!$A:$B,2,0),VLOOKUP(C71,' SINAPI 05-2022'!$A:$B,2,0)))</f>
        <v>TUBO DE CONCRETO PARA REDES COLETORAS DE ÁGUAS PLUVIAIS, DIÂMETRO DE 600 MM, JUNTA RÍGIDA, INSTALADO EM LOCAL COM BAIXO NÍVEL DE INTERFERÊNCIAS - FORNECIMENTO E ASSENTAMENTO. AF_12/2015</v>
      </c>
      <c r="E71" s="351" t="str">
        <f>IF(C71=0,"-",IF(LEN(C71)=13,VLOOKUP(C71,'EMOP 05-2022'!$A:$C,3,0),VLOOKUP(C71,' SINAPI 05-2022'!$A:$C,3,0)))</f>
        <v>M</v>
      </c>
      <c r="F71" s="352">
        <f>VLOOKUP(B71,'MEMÓRIA CÁLCULO'!B:K,10,0)</f>
        <v>963</v>
      </c>
      <c r="G71" s="353" t="str">
        <f>IF(C71=0,"-",IF(LEN(C71)=13,VLOOKUP(C71,'EMOP 05-2022'!$A:$D,4,0),VLOOKUP(C71,' SINAPI 05-2022'!$A:$D,4,0)))</f>
        <v>266,24</v>
      </c>
      <c r="H71" s="354">
        <f t="shared" si="37"/>
        <v>328.49</v>
      </c>
      <c r="I71" s="355">
        <f t="shared" si="38"/>
        <v>316335.87</v>
      </c>
      <c r="N71" s="172"/>
    </row>
    <row r="72" spans="1:14" ht="45" x14ac:dyDescent="0.2">
      <c r="A72" s="31" t="str">
        <f t="shared" ref="A72:A73" si="42">B72&amp;C72</f>
        <v>5.992214</v>
      </c>
      <c r="B72" s="38" t="s">
        <v>97</v>
      </c>
      <c r="C72" s="359">
        <v>92214</v>
      </c>
      <c r="D72" s="350" t="str">
        <f>IF(C72=0,"-",IF(LEN(C72)=13,VLOOKUP(C72,'EMOP 05-2022'!$A:$B,2,0),VLOOKUP(C72,' SINAPI 05-2022'!$A:$B,2,0)))</f>
        <v>TUBO DE CONCRETO PARA REDES COLETORAS DE ÁGUAS PLUVIAIS, DIÂMETRO DE 800 MM, JUNTA RÍGIDA, INSTALADO EM LOCAL COM BAIXO NÍVEL DE INTERFERÊNCIAS - FORNECIMENTO E ASSENTAMENTO. AF_12/2015</v>
      </c>
      <c r="E72" s="351" t="str">
        <f>IF(C72=0,"-",IF(LEN(C72)=13,VLOOKUP(C72,'EMOP 05-2022'!$A:$C,3,0),VLOOKUP(C72,' SINAPI 05-2022'!$A:$C,3,0)))</f>
        <v>M</v>
      </c>
      <c r="F72" s="352">
        <f>VLOOKUP(B72,'MEMÓRIA CÁLCULO'!B:K,10,0)</f>
        <v>670</v>
      </c>
      <c r="G72" s="353" t="str">
        <f>IF(C72=0,"-",IF(LEN(C72)=13,VLOOKUP(C72,'EMOP 05-2022'!$A:$D,4,0),VLOOKUP(C72,' SINAPI 05-2022'!$A:$D,4,0)))</f>
        <v>414,67</v>
      </c>
      <c r="H72" s="354">
        <f t="shared" ref="H72:H73" si="43">ROUND(G72*$K$10,2)</f>
        <v>511.62</v>
      </c>
      <c r="I72" s="355">
        <f t="shared" ref="I72:I73" si="44">TRUNC(F72*H72,2)</f>
        <v>342785.4</v>
      </c>
      <c r="N72" s="172"/>
    </row>
    <row r="73" spans="1:14" ht="45" x14ac:dyDescent="0.2">
      <c r="A73" s="31" t="str">
        <f t="shared" si="42"/>
        <v>5.1092216</v>
      </c>
      <c r="B73" s="38" t="s">
        <v>143</v>
      </c>
      <c r="C73" s="359">
        <v>92216</v>
      </c>
      <c r="D73" s="350" t="str">
        <f>IF(C73=0,"-",IF(LEN(C73)=13,VLOOKUP(C73,'EMOP 05-2022'!$A:$B,2,0),VLOOKUP(C73,' SINAPI 05-2022'!$A:$B,2,0)))</f>
        <v>TUBO DE CONCRETO PARA REDES COLETORAS DE ÁGUAS PLUVIAIS, DIÂMETRO DE 1000 MM, JUNTA RÍGIDA, INSTALADO EM LOCAL COM BAIXO NÍVEL DE INTERFERÊNCIAS - FORNECIMENTO E ASSENTAMENTO. AF_12/2015</v>
      </c>
      <c r="E73" s="351" t="str">
        <f>IF(C73=0,"-",IF(LEN(C73)=13,VLOOKUP(C73,'EMOP 05-2022'!$A:$C,3,0),VLOOKUP(C73,' SINAPI 05-2022'!$A:$C,3,0)))</f>
        <v>M</v>
      </c>
      <c r="F73" s="352">
        <f>VLOOKUP(B73,'MEMÓRIA CÁLCULO'!B:K,10,0)</f>
        <v>281</v>
      </c>
      <c r="G73" s="353" t="str">
        <f>IF(C73=0,"-",IF(LEN(C73)=13,VLOOKUP(C73,'EMOP 05-2022'!$A:$D,4,0),VLOOKUP(C73,' SINAPI 05-2022'!$A:$D,4,0)))</f>
        <v>500,07</v>
      </c>
      <c r="H73" s="354">
        <f t="shared" si="43"/>
        <v>616.99</v>
      </c>
      <c r="I73" s="355">
        <f t="shared" si="44"/>
        <v>173374.19</v>
      </c>
      <c r="N73" s="172"/>
    </row>
    <row r="74" spans="1:14" ht="45" x14ac:dyDescent="0.2">
      <c r="A74" s="31" t="str">
        <f t="shared" ref="A74:A76" si="45">B74&amp;C74</f>
        <v>5.1192816</v>
      </c>
      <c r="B74" s="38" t="s">
        <v>98</v>
      </c>
      <c r="C74" s="359">
        <v>92816</v>
      </c>
      <c r="D74" s="350" t="str">
        <f>IF(C74=0,"-",IF(LEN(C74)=13,VLOOKUP(C74,'EMOP 05-2022'!$A:$B,2,0),VLOOKUP(C74,' SINAPI 05-2022'!$A:$B,2,0)))</f>
        <v>TUBO DE CONCRETO PARA REDES COLETORAS DE ÁGUAS PLUVIAIS, DIÂMETRO DE 1200 MM, JUNTA RÍGIDA, INSTALADO EM LOCAL COM BAIXO NÍVEL DE INTERFERÊNCIAS - FORNECIMENTO E ASSENTAMENTO. AF_12/2015</v>
      </c>
      <c r="E74" s="351" t="str">
        <f>IF(C74=0,"-",IF(LEN(C74)=13,VLOOKUP(C74,'EMOP 05-2022'!$A:$C,3,0),VLOOKUP(C74,' SINAPI 05-2022'!$A:$C,3,0)))</f>
        <v>M</v>
      </c>
      <c r="F74" s="352">
        <f>VLOOKUP(B74,'MEMÓRIA CÁLCULO'!B:K,10,0)</f>
        <v>328</v>
      </c>
      <c r="G74" s="353" t="str">
        <f>IF(C74=0,"-",IF(LEN(C74)=13,VLOOKUP(C74,'EMOP 05-2022'!$A:$D,4,0),VLOOKUP(C74,' SINAPI 05-2022'!$A:$D,4,0)))</f>
        <v>710,87</v>
      </c>
      <c r="H74" s="354">
        <f t="shared" ref="H74" si="46">ROUND(G74*$K$10,2)</f>
        <v>877.07</v>
      </c>
      <c r="I74" s="355">
        <f t="shared" ref="I74" si="47">TRUNC(F74*H74,2)</f>
        <v>287678.96000000002</v>
      </c>
      <c r="N74" s="172"/>
    </row>
    <row r="75" spans="1:14" ht="45" x14ac:dyDescent="0.2">
      <c r="A75" s="31" t="str">
        <f t="shared" si="45"/>
        <v>5.1292818</v>
      </c>
      <c r="B75" s="38" t="s">
        <v>102</v>
      </c>
      <c r="C75" s="617">
        <v>92818</v>
      </c>
      <c r="D75" s="350" t="str">
        <f>IF(C75=0,"-",IF(LEN(C75)=13,VLOOKUP(C75,'EMOP 05-2022'!$A:$B,2,0),VLOOKUP(C75,' SINAPI 05-2022'!$A:$B,2,0)))</f>
        <v>TUBO DE CONCRETO PARA REDES COLETORAS DE ÁGUAS PLUVIAIS, DIÂMETRO DE 1500 MM, JUNTA RÍGIDA, INSTALADO EM LOCAL COM BAIXO NÍVEL DE INTERFERÊNCIAS - FORNECIMENTO E ASSENTAMENTO. AF_12/2015</v>
      </c>
      <c r="E75" s="351" t="str">
        <f>IF(C75=0,"-",IF(LEN(C75)=13,VLOOKUP(C75,'EMOP 05-2022'!$A:$C,3,0),VLOOKUP(C75,' SINAPI 05-2022'!$A:$C,3,0)))</f>
        <v>M</v>
      </c>
      <c r="F75" s="352">
        <f>VLOOKUP(B75,'MEMÓRIA CÁLCULO'!B:K,10,0)</f>
        <v>96</v>
      </c>
      <c r="G75" s="353" t="str">
        <f>IF(C75=0,"-",IF(LEN(C75)=13,VLOOKUP(C75,'EMOP 05-2022'!$A:$D,4,0),VLOOKUP(C75,' SINAPI 05-2022'!$A:$D,4,0)))</f>
        <v>1.010,78</v>
      </c>
      <c r="H75" s="354">
        <f t="shared" ref="H75" si="48">ROUND(G75*$K$10,2)</f>
        <v>1247.0999999999999</v>
      </c>
      <c r="I75" s="355">
        <f t="shared" ref="I75:I76" si="49">TRUNC(F75*H75,2)</f>
        <v>119721.60000000001</v>
      </c>
      <c r="N75" s="172"/>
    </row>
    <row r="76" spans="1:14" ht="83.25" customHeight="1" x14ac:dyDescent="0.2">
      <c r="A76" s="31" t="str">
        <f t="shared" si="45"/>
        <v>5.1306.004.0084-0</v>
      </c>
      <c r="B76" s="38" t="s">
        <v>31082</v>
      </c>
      <c r="C76" s="617" t="s">
        <v>4858</v>
      </c>
      <c r="D76" s="350" t="str">
        <f>VLOOKUP(C76,'EMOP 05-2022'!$1:$1048576,2,0)</f>
        <v>TUBO DE CONCRETO ARMADO,CLASSE PA-1,CONFORME ABNT NBR 8890,PARA GALERIAS DE AGUAS PLUVIAIS,COM DIAMETRO DE 2000MM,ATERRO E SOCA ATE A ALTURA DA GERATRIZ SUPERIOR DO TUBO,CONSIDERANDO O MATERIAL DA PROPRIA ESCAVACAO,INCLUSIVE FORNECIMENTO DO MATERIAL P/REJUNTAMENTO COM ARGAMASSA DE CIMENTO E AREIA,NO TRACO 1:4 E ACERTO DE FUNDO DE VALA.FORNECIMENTO E ASSENT.</v>
      </c>
      <c r="E76" s="351" t="str">
        <f>VLOOKUP(C76,'EMOP 05-2022'!$1:$1048576,9,0)</f>
        <v>M</v>
      </c>
      <c r="F76" s="352">
        <f>VLOOKUP(B76,'MEMÓRIA CÁLCULO'!B:K,10,0)</f>
        <v>15</v>
      </c>
      <c r="G76" s="353">
        <f>VLOOKUP(C76,'EMOP 05-2022'!$1:$1048576,10,0)</f>
        <v>2505.2199999999998</v>
      </c>
      <c r="H76" s="354">
        <f>ROUND(G76*$K$10,2)</f>
        <v>3090.94</v>
      </c>
      <c r="I76" s="355">
        <f t="shared" si="49"/>
        <v>46364.1</v>
      </c>
      <c r="N76" s="172"/>
    </row>
    <row r="77" spans="1:14" ht="101.25" x14ac:dyDescent="0.2">
      <c r="A77" s="31" t="str">
        <f t="shared" si="31"/>
        <v>5.14DR20.10.0050</v>
      </c>
      <c r="B77" s="38" t="s">
        <v>31083</v>
      </c>
      <c r="C77" s="617" t="s">
        <v>26684</v>
      </c>
      <c r="D77" s="362" t="s">
        <v>26683</v>
      </c>
      <c r="E77" s="351" t="s">
        <v>5</v>
      </c>
      <c r="F77" s="352">
        <f>VLOOKUP(B77,'MEMÓRIA CÁLCULO'!B:K,10,0)</f>
        <v>42</v>
      </c>
      <c r="G77" s="363">
        <v>2918.96</v>
      </c>
      <c r="H77" s="354">
        <f t="shared" si="37"/>
        <v>3601.41</v>
      </c>
      <c r="I77" s="355">
        <f t="shared" si="38"/>
        <v>151259.22</v>
      </c>
      <c r="N77" s="172"/>
    </row>
    <row r="78" spans="1:14" ht="101.25" x14ac:dyDescent="0.2">
      <c r="A78" s="31" t="str">
        <f t="shared" ref="A78" si="50">B78&amp;C78</f>
        <v>5.15DR20.10.0053</v>
      </c>
      <c r="B78" s="38" t="s">
        <v>31084</v>
      </c>
      <c r="C78" s="618" t="s">
        <v>31117</v>
      </c>
      <c r="D78" s="362" t="s">
        <v>31091</v>
      </c>
      <c r="E78" s="351" t="s">
        <v>5</v>
      </c>
      <c r="F78" s="352">
        <f>VLOOKUP(B78,'MEMÓRIA CÁLCULO'!B:K,10,0)</f>
        <v>19</v>
      </c>
      <c r="G78" s="363">
        <v>3049.66</v>
      </c>
      <c r="H78" s="354">
        <f t="shared" ref="H78" si="51">ROUND(G78*$K$10,2)</f>
        <v>3762.67</v>
      </c>
      <c r="I78" s="355">
        <f t="shared" ref="I78" si="52">TRUNC(F78*H78,2)</f>
        <v>71490.73</v>
      </c>
      <c r="N78" s="172"/>
    </row>
    <row r="79" spans="1:14" ht="101.25" x14ac:dyDescent="0.2">
      <c r="A79" s="31" t="str">
        <f t="shared" si="31"/>
        <v>5.16DR20.10.0059</v>
      </c>
      <c r="B79" s="38" t="s">
        <v>31088</v>
      </c>
      <c r="C79" s="618" t="s">
        <v>31118</v>
      </c>
      <c r="D79" s="362" t="s">
        <v>31092</v>
      </c>
      <c r="E79" s="351" t="s">
        <v>5</v>
      </c>
      <c r="F79" s="352">
        <f>VLOOKUP(B79,'MEMÓRIA CÁLCULO'!B:K,10,0)</f>
        <v>7</v>
      </c>
      <c r="G79" s="363">
        <v>3768.6</v>
      </c>
      <c r="H79" s="354">
        <f t="shared" si="37"/>
        <v>4649.7</v>
      </c>
      <c r="I79" s="355">
        <f t="shared" si="38"/>
        <v>32547.9</v>
      </c>
      <c r="N79" s="172"/>
    </row>
    <row r="80" spans="1:14" ht="101.25" x14ac:dyDescent="0.2">
      <c r="A80" s="31" t="str">
        <f t="shared" ref="A80:A82" si="53">B80&amp;C80</f>
        <v>5.17DR20.10.0065</v>
      </c>
      <c r="B80" s="38" t="s">
        <v>31089</v>
      </c>
      <c r="C80" s="618" t="s">
        <v>31119</v>
      </c>
      <c r="D80" s="362" t="s">
        <v>31093</v>
      </c>
      <c r="E80" s="351" t="s">
        <v>5</v>
      </c>
      <c r="F80" s="352">
        <f>VLOOKUP(B80,'MEMÓRIA CÁLCULO'!B:K,10,0)</f>
        <v>10</v>
      </c>
      <c r="G80" s="363">
        <v>4298.5200000000004</v>
      </c>
      <c r="H80" s="354">
        <f t="shared" ref="H80:H82" si="54">ROUND(G80*$K$10,2)</f>
        <v>5303.51</v>
      </c>
      <c r="I80" s="355">
        <f t="shared" ref="I80:I82" si="55">TRUNC(F80*H80,2)</f>
        <v>53035.1</v>
      </c>
      <c r="N80" s="172"/>
    </row>
    <row r="81" spans="1:34" ht="101.25" x14ac:dyDescent="0.2">
      <c r="A81" s="31" t="str">
        <f t="shared" si="53"/>
        <v>5.18DR20.10.0068</v>
      </c>
      <c r="B81" s="38" t="s">
        <v>31090</v>
      </c>
      <c r="C81" s="618" t="s">
        <v>40721</v>
      </c>
      <c r="D81" s="362" t="s">
        <v>40722</v>
      </c>
      <c r="E81" s="351" t="s">
        <v>5</v>
      </c>
      <c r="F81" s="352">
        <f>'MEMÓRIA CÁLCULO'!K250</f>
        <v>4</v>
      </c>
      <c r="G81" s="363">
        <v>5544.78</v>
      </c>
      <c r="H81" s="354">
        <f t="shared" si="54"/>
        <v>6841.15</v>
      </c>
      <c r="I81" s="355">
        <f t="shared" si="55"/>
        <v>27364.6</v>
      </c>
      <c r="N81" s="172"/>
    </row>
    <row r="82" spans="1:34" ht="101.25" x14ac:dyDescent="0.2">
      <c r="A82" s="31" t="str">
        <f t="shared" si="53"/>
        <v>5.19DR20.10.0072</v>
      </c>
      <c r="B82" s="38" t="s">
        <v>31094</v>
      </c>
      <c r="C82" s="618" t="s">
        <v>40720</v>
      </c>
      <c r="D82" s="362" t="s">
        <v>40723</v>
      </c>
      <c r="E82" s="351" t="s">
        <v>5</v>
      </c>
      <c r="F82" s="352">
        <f>'MEMÓRIA CÁLCULO'!K255</f>
        <v>1</v>
      </c>
      <c r="G82" s="363">
        <v>7241.9</v>
      </c>
      <c r="H82" s="354">
        <f t="shared" si="54"/>
        <v>8935.06</v>
      </c>
      <c r="I82" s="355">
        <f t="shared" si="55"/>
        <v>8935.06</v>
      </c>
      <c r="N82" s="172"/>
    </row>
    <row r="83" spans="1:34" ht="56.25" x14ac:dyDescent="0.2">
      <c r="A83" s="31" t="str">
        <f t="shared" ref="A83" si="56">B83&amp;C83</f>
        <v>5.20DR20.15.0200</v>
      </c>
      <c r="B83" s="38" t="s">
        <v>31095</v>
      </c>
      <c r="C83" s="618" t="s">
        <v>26685</v>
      </c>
      <c r="D83" s="362" t="s">
        <v>26686</v>
      </c>
      <c r="E83" s="351" t="s">
        <v>5</v>
      </c>
      <c r="F83" s="352">
        <f>VLOOKUP(B83,'MEMÓRIA CÁLCULO'!B:K,10,0)</f>
        <v>154</v>
      </c>
      <c r="G83" s="363">
        <v>265.58</v>
      </c>
      <c r="H83" s="354">
        <f t="shared" ref="H83" si="57">ROUND(G83*$K$10,2)</f>
        <v>327.67</v>
      </c>
      <c r="I83" s="355">
        <f t="shared" ref="I83" si="58">TRUNC(F83*H83,2)</f>
        <v>50461.18</v>
      </c>
      <c r="N83" s="172"/>
    </row>
    <row r="84" spans="1:34" ht="90" x14ac:dyDescent="0.2">
      <c r="A84" s="31" t="str">
        <f t="shared" si="31"/>
        <v>5.2106.015.0030-0</v>
      </c>
      <c r="B84" s="38" t="s">
        <v>31096</v>
      </c>
      <c r="C84" s="617" t="s">
        <v>125</v>
      </c>
      <c r="D84" s="350" t="str">
        <f>VLOOKUP(C84,'EMOP 05-2022'!$1:$1048576,2,0)</f>
        <v>CAIXA DE RALO ALVENARIA BLOCOS CONCRETO (20X20X40CM),PAREDES DE 0,20M DE ESP.,(0,30X0,90X0,90)M,P/AGUAS PLUVIAIS,SENDO PAREDES CHAPISCADAS E REVESTIDAS INTERNAMENTE C/ARGAMASSA,ENCHIMENTO BLOCOS E BASE EM CONCRETO SIMPLES FCK=10MPA E GRELHA DE FERRO FUNDIDO CLASSE C-250 CONFORME ABNT NBR 10160,INCLUSIVE FORNECIMENTO DE TODOS OS MATERIAIS</v>
      </c>
      <c r="E84" s="351" t="str">
        <f>VLOOKUP(C84,'EMOP 05-2022'!$1:$1048576,9,0)</f>
        <v>UN</v>
      </c>
      <c r="F84" s="352">
        <f>VLOOKUP(B84,'MEMÓRIA CÁLCULO'!B:K,10,0)</f>
        <v>168</v>
      </c>
      <c r="G84" s="353">
        <f>VLOOKUP(C84,'EMOP 05-2022'!$1:$1048576,10,0)</f>
        <v>932.72</v>
      </c>
      <c r="H84" s="354">
        <f t="shared" si="37"/>
        <v>1150.79</v>
      </c>
      <c r="I84" s="355">
        <f t="shared" si="38"/>
        <v>193332.72</v>
      </c>
      <c r="N84" s="172"/>
    </row>
    <row r="85" spans="1:34" ht="21.75" customHeight="1" x14ac:dyDescent="0.2">
      <c r="A85" s="31" t="str">
        <f t="shared" si="31"/>
        <v>5.22SC15.05.0400</v>
      </c>
      <c r="B85" s="38" t="s">
        <v>31126</v>
      </c>
      <c r="C85" s="617" t="s">
        <v>26687</v>
      </c>
      <c r="D85" s="350" t="s">
        <v>26688</v>
      </c>
      <c r="E85" s="351" t="s">
        <v>20</v>
      </c>
      <c r="F85" s="352">
        <f>VLOOKUP(B85,'MEMÓRIA CÁLCULO'!B:K,10,0)</f>
        <v>4666.25</v>
      </c>
      <c r="G85" s="353">
        <v>66.05</v>
      </c>
      <c r="H85" s="354">
        <f t="shared" si="37"/>
        <v>81.489999999999995</v>
      </c>
      <c r="I85" s="355">
        <f t="shared" si="38"/>
        <v>380252.71</v>
      </c>
      <c r="N85" s="172"/>
    </row>
    <row r="86" spans="1:34" ht="45" x14ac:dyDescent="0.2">
      <c r="A86" s="31" t="str">
        <f t="shared" si="31"/>
        <v>5.23MT05.40.0150</v>
      </c>
      <c r="B86" s="38" t="s">
        <v>31127</v>
      </c>
      <c r="C86" s="617" t="s">
        <v>26689</v>
      </c>
      <c r="D86" s="350" t="s">
        <v>26690</v>
      </c>
      <c r="E86" s="351" t="s">
        <v>4</v>
      </c>
      <c r="F86" s="352">
        <f>VLOOKUP(B86,'MEMÓRIA CÁLCULO'!B:K,10,0)</f>
        <v>5958</v>
      </c>
      <c r="G86" s="353">
        <v>3.81</v>
      </c>
      <c r="H86" s="354">
        <f t="shared" si="37"/>
        <v>4.7</v>
      </c>
      <c r="I86" s="355">
        <f>TRUNC(F86*H86,2)</f>
        <v>28002.6</v>
      </c>
      <c r="N86" s="172"/>
    </row>
    <row r="87" spans="1:34" s="179" customFormat="1" ht="78.75" customHeight="1" x14ac:dyDescent="0.2">
      <c r="A87" s="179" t="str">
        <f t="shared" si="31"/>
        <v>5.2406.016.0007-0</v>
      </c>
      <c r="B87" s="38" t="s">
        <v>31128</v>
      </c>
      <c r="C87" s="349" t="s">
        <v>5902</v>
      </c>
      <c r="D87" s="350" t="str">
        <f>VLOOKUP(C87,'EMOP 05-2022'!$1:$1048576,2,0)</f>
        <v>TAMPAO COMPLETO DE FERRO FUNDIDO DUCTIL (NODULAR) ARTICULADO,CIRCULAR,DN 600MM,COM TAMPA PARA ACESSO DE MANUTENCAO E SOBRETAMPA PARA MANOBRA,CLASSE D400,CONFORME ABNT NBR 10160,ASSENTADO COM ARGAMASSA DE CIMENTO E AREIA,NO TRACO 1:4 EM VOLUME.FORNECIMENTO E ASSENTAMENTO</v>
      </c>
      <c r="E87" s="351" t="str">
        <f>VLOOKUP(C87,'EMOP 05-2022'!$1:$1048576,9,0)</f>
        <v>UN</v>
      </c>
      <c r="F87" s="352">
        <f>VLOOKUP(B87,'MEMÓRIA CÁLCULO'!B:K,10,0)</f>
        <v>154</v>
      </c>
      <c r="G87" s="353">
        <f>VLOOKUP(C87,'EMOP 05-2022'!$1:$1048576,10,0)</f>
        <v>478.25</v>
      </c>
      <c r="H87" s="354">
        <f t="shared" si="37"/>
        <v>590.05999999999995</v>
      </c>
      <c r="I87" s="355">
        <f t="shared" si="38"/>
        <v>90869.24</v>
      </c>
      <c r="J87" s="180"/>
      <c r="K87" s="180"/>
      <c r="L87" s="180"/>
      <c r="M87" s="180"/>
      <c r="N87" s="180"/>
      <c r="O87" s="180"/>
      <c r="P87" s="180"/>
      <c r="Q87" s="180"/>
      <c r="R87" s="180"/>
      <c r="S87" s="180"/>
      <c r="T87" s="180"/>
      <c r="U87" s="180"/>
      <c r="V87" s="180"/>
      <c r="W87" s="180"/>
      <c r="X87" s="180"/>
      <c r="Y87" s="180"/>
    </row>
    <row r="88" spans="1:34" s="179" customFormat="1" ht="33.75" x14ac:dyDescent="0.2">
      <c r="A88" s="179" t="str">
        <f t="shared" ref="A88" si="59">B88&amp;C88</f>
        <v>5.255693</v>
      </c>
      <c r="B88" s="38" t="s">
        <v>31129</v>
      </c>
      <c r="C88" s="360">
        <v>5693</v>
      </c>
      <c r="D88" s="350" t="str">
        <f>IF(C88=0,"-",IF(LEN(C88)=13,VLOOKUP(C88,'EMOP 05-2022'!$A:$B,2,0),VLOOKUP(C88,' SINAPI 05-2022'!$A:$B,2,0)))</f>
        <v>MOTOBOMBA CENTRÍFUGA, MOTOR A GASOLINA, POTÊNCIA 5,42 HP, BOCAIS 1 1/2" X 1", DIÂMETRO ROTOR 143 MM HM/Q = 6 MCA / 16,8 M3/H A 38 MCA / 6,6 M3/H - MATERIAIS NA OPERAÇÃO. AF_06/2014</v>
      </c>
      <c r="E88" s="351" t="str">
        <f>IF(C88=0,"-",IF(LEN(C88)=13,VLOOKUP(C88,'EMOP 05-2022'!$A:$C,3,0),VLOOKUP(C88,' SINAPI 05-2022'!$A:$C,3,0)))</f>
        <v>H</v>
      </c>
      <c r="F88" s="352">
        <f>VLOOKUP(B88,'MEMÓRIA CÁLCULO'!B:K,10,0)</f>
        <v>1408</v>
      </c>
      <c r="G88" s="353" t="str">
        <f>IF(C88=0,"-",IF(LEN(C88)=13,VLOOKUP(C88,'EMOP 05-2022'!$A:$D,4,0),VLOOKUP(C88,' SINAPI 05-2022'!$A:$D,4,0)))</f>
        <v>26,90</v>
      </c>
      <c r="H88" s="354">
        <f t="shared" si="37"/>
        <v>33.19</v>
      </c>
      <c r="I88" s="355">
        <f t="shared" si="38"/>
        <v>46731.519999999997</v>
      </c>
      <c r="J88" s="180"/>
      <c r="K88" s="180"/>
      <c r="L88" s="180"/>
      <c r="M88" s="180"/>
      <c r="N88" s="180"/>
      <c r="O88" s="180"/>
      <c r="P88" s="180"/>
      <c r="Q88" s="180"/>
      <c r="R88" s="180"/>
      <c r="S88" s="180"/>
      <c r="T88" s="180"/>
      <c r="U88" s="180"/>
      <c r="V88" s="180"/>
      <c r="W88" s="180"/>
      <c r="X88" s="180"/>
      <c r="Y88" s="180"/>
    </row>
    <row r="89" spans="1:34" ht="18.75" customHeight="1" x14ac:dyDescent="0.2">
      <c r="A89" s="31" t="str">
        <f t="shared" si="31"/>
        <v/>
      </c>
      <c r="B89" s="356"/>
      <c r="C89" s="315"/>
      <c r="D89" s="315"/>
      <c r="E89" s="315"/>
      <c r="F89" s="315"/>
      <c r="G89" s="28"/>
      <c r="H89" s="318" t="s">
        <v>16</v>
      </c>
      <c r="I89" s="358">
        <f>SUM(I64:I88)</f>
        <v>3213079.6900000009</v>
      </c>
      <c r="J89" s="145">
        <f>SUM(I64:I88)</f>
        <v>3213079.6900000009</v>
      </c>
      <c r="K89" s="31"/>
      <c r="N89" s="172"/>
    </row>
    <row r="90" spans="1:34" s="171" customFormat="1" ht="21" customHeight="1" x14ac:dyDescent="0.2">
      <c r="A90" s="171" t="str">
        <f t="shared" ref="A90:A96" si="60">B90&amp;C90</f>
        <v>6BASES E PAVIMENTOS</v>
      </c>
      <c r="B90" s="310">
        <v>6</v>
      </c>
      <c r="C90" s="714" t="s">
        <v>30985</v>
      </c>
      <c r="D90" s="715"/>
      <c r="E90" s="715"/>
      <c r="F90" s="715"/>
      <c r="G90" s="715"/>
      <c r="H90" s="715"/>
      <c r="I90" s="716"/>
      <c r="J90" s="145"/>
      <c r="K90" s="36"/>
      <c r="L90" s="36"/>
      <c r="M90" s="36"/>
      <c r="N90" s="172"/>
      <c r="O90" s="28"/>
      <c r="P90" s="36"/>
      <c r="Q90" s="36"/>
      <c r="R90" s="36"/>
      <c r="S90" s="36"/>
      <c r="T90" s="36"/>
      <c r="U90" s="36"/>
      <c r="V90" s="36"/>
      <c r="W90" s="36"/>
      <c r="X90" s="36"/>
      <c r="Y90" s="36"/>
      <c r="Z90" s="36"/>
      <c r="AA90" s="36"/>
      <c r="AB90" s="36"/>
      <c r="AC90" s="36"/>
      <c r="AD90" s="36"/>
      <c r="AE90" s="36"/>
      <c r="AF90" s="36"/>
      <c r="AG90" s="36"/>
      <c r="AH90" s="36"/>
    </row>
    <row r="91" spans="1:34" ht="33.75" x14ac:dyDescent="0.2">
      <c r="A91" s="178" t="str">
        <f t="shared" si="60"/>
        <v>6.196396</v>
      </c>
      <c r="B91" s="38" t="s">
        <v>21</v>
      </c>
      <c r="C91" s="360">
        <v>96396</v>
      </c>
      <c r="D91" s="350" t="str">
        <f>IF(C91=0,"-",IF(LEN(C91)=13,VLOOKUP(C91,'EMOP 05-2022'!$A:$B,2,0),VLOOKUP(C91,' SINAPI 05-2022'!$A:$B,2,0)))</f>
        <v>EXECUÇÃO E COMPACTAÇÃO DE BASE E OU SUB BASE PARA PAVIMENTAÇÃO DE BRITA GRADUADA SIMPLES - EXCLUSIVE CARGA E TRANSPORTE. AF_11/2019</v>
      </c>
      <c r="E91" s="351" t="str">
        <f>IF(C91=0,"-",IF(LEN(C91)=13,VLOOKUP(C91,'EMOP 05-2022'!$A:$C,3,0),VLOOKUP(C91,' SINAPI 05-2022'!$A:$C,3,0)))</f>
        <v>M3</v>
      </c>
      <c r="F91" s="352">
        <f>VLOOKUP(C91,'MEMÓRIA CÁLCULO'!C:K,9,0)</f>
        <v>8251.2199999999993</v>
      </c>
      <c r="G91" s="353" t="str">
        <f>IF(C91=0,"-",IF(LEN(C91)=13,VLOOKUP(C91,'EMOP 05-2022'!$A:$D,4,0),VLOOKUP(C91,' SINAPI 05-2022'!$A:$D,4,0)))</f>
        <v>134,73</v>
      </c>
      <c r="H91" s="354">
        <f t="shared" ref="H91:H95" si="61">ROUND(G91*$K$10,2)</f>
        <v>166.23</v>
      </c>
      <c r="I91" s="355">
        <f t="shared" ref="I91:I95" si="62">TRUNC(F91*H91,2)</f>
        <v>1371600.3</v>
      </c>
      <c r="J91" s="328"/>
      <c r="N91" s="172"/>
    </row>
    <row r="92" spans="1:34" ht="22.5" x14ac:dyDescent="0.2">
      <c r="A92" s="31" t="str">
        <f t="shared" si="60"/>
        <v>6.2100576</v>
      </c>
      <c r="B92" s="38" t="s">
        <v>26697</v>
      </c>
      <c r="C92" s="360">
        <v>100576</v>
      </c>
      <c r="D92" s="350" t="str">
        <f>IF(C92=0,"-",IF(LEN(C92)=13,VLOOKUP(C92,'EMOP 05-2022'!$A:$B,2,0),VLOOKUP(C92,' SINAPI 05-2022'!$A:$B,2,0)))</f>
        <v>REGULARIZAÇÃO E COMPACTAÇÃO DE SUBLEITO DE SOLO  PREDOMINANTEMENTE ARGILOSO. AF_11/2019</v>
      </c>
      <c r="E92" s="351" t="str">
        <f>IF(C92=0,"-",IF(LEN(C92)=13,VLOOKUP(C92,'EMOP 05-2022'!$A:$C,3,0),VLOOKUP(C92,' SINAPI 05-2022'!$A:$C,3,0)))</f>
        <v>M2</v>
      </c>
      <c r="F92" s="352">
        <f>VLOOKUP(C92,'MEMÓRIA CÁLCULO'!C:K,9,0)</f>
        <v>27504.080000000002</v>
      </c>
      <c r="G92" s="353" t="str">
        <f>IF(C92=0,"-",IF(LEN(C92)=13,VLOOKUP(C92,'EMOP 05-2022'!$A:$D,4,0),VLOOKUP(C92,' SINAPI 05-2022'!$A:$D,4,0)))</f>
        <v>2,74</v>
      </c>
      <c r="H92" s="354">
        <f t="shared" si="61"/>
        <v>3.38</v>
      </c>
      <c r="I92" s="355">
        <f t="shared" si="62"/>
        <v>92963.79</v>
      </c>
      <c r="J92" s="328"/>
      <c r="N92" s="172"/>
    </row>
    <row r="93" spans="1:34" ht="22.5" x14ac:dyDescent="0.2">
      <c r="A93" s="31" t="str">
        <f t="shared" si="60"/>
        <v>6.396402</v>
      </c>
      <c r="B93" s="38" t="s">
        <v>26699</v>
      </c>
      <c r="C93" s="359">
        <v>96402</v>
      </c>
      <c r="D93" s="350" t="str">
        <f>IF(C93=0,"-",IF(LEN(C93)=13,VLOOKUP(C93,'EMOP 05-2022'!$A:$B,2,0),VLOOKUP(C93,' SINAPI 05-2022'!$A:$B,2,0)))</f>
        <v>EXECUÇÃO DE PINTURA DE LIGAÇÃO COM EMULSÃO ASFÁLTICA RR-2C. AF_11/2019</v>
      </c>
      <c r="E93" s="351" t="str">
        <f>IF(C93=0,"-",IF(LEN(C93)=13,VLOOKUP(C93,'EMOP 05-2022'!$A:$C,3,0),VLOOKUP(C93,' SINAPI 05-2022'!$A:$C,3,0)))</f>
        <v>M2</v>
      </c>
      <c r="F93" s="352">
        <f>VLOOKUP(C93,'MEMÓRIA CÁLCULO'!C:K,9,0)</f>
        <v>23984.230000000003</v>
      </c>
      <c r="G93" s="353" t="str">
        <f>IF(C93=0,"-",IF(LEN(C93)=13,VLOOKUP(C93,'EMOP 05-2022'!$A:$D,4,0),VLOOKUP(C93,' SINAPI 05-2022'!$A:$D,4,0)))</f>
        <v>2,92</v>
      </c>
      <c r="H93" s="354">
        <f t="shared" si="61"/>
        <v>3.6</v>
      </c>
      <c r="I93" s="355">
        <f t="shared" si="62"/>
        <v>86343.22</v>
      </c>
      <c r="J93" s="328"/>
      <c r="N93" s="172"/>
    </row>
    <row r="94" spans="1:34" ht="33.75" x14ac:dyDescent="0.2">
      <c r="A94" s="31" t="str">
        <f t="shared" si="60"/>
        <v>6.495995</v>
      </c>
      <c r="B94" s="38" t="s">
        <v>26701</v>
      </c>
      <c r="C94" s="359">
        <v>95995</v>
      </c>
      <c r="D94" s="350" t="str">
        <f>IF(C94=0,"-",IF(LEN(C94)=13,VLOOKUP(C94,'EMOP 05-2022'!$A:$B,2,0),VLOOKUP(C94,' SINAPI 05-2022'!$A:$B,2,0)))</f>
        <v>EXECUÇÃO DE PAVIMENTO COM APLICAÇÃO DE CONCRETO ASFÁLTICO, CAMADA DE ROLAMENTO - EXCLUSIVE CARGA E TRANSPORTE. AF_11/2019</v>
      </c>
      <c r="E94" s="351" t="str">
        <f>IF(C94=0,"-",IF(LEN(C94)=13,VLOOKUP(C94,'EMOP 05-2022'!$A:$C,3,0),VLOOKUP(C94,' SINAPI 05-2022'!$A:$C,3,0)))</f>
        <v>M3</v>
      </c>
      <c r="F94" s="352">
        <f>VLOOKUP(C94,'MEMÓRIA CÁLCULO'!C:K,9,0)</f>
        <v>839.44</v>
      </c>
      <c r="G94" s="353" t="str">
        <f>IF(C94=0,"-",IF(LEN(C94)=13,VLOOKUP(C94,'EMOP 05-2022'!$A:$D,4,0),VLOOKUP(C94,' SINAPI 05-2022'!$A:$D,4,0)))</f>
        <v>1.532,79</v>
      </c>
      <c r="H94" s="354">
        <f t="shared" si="61"/>
        <v>1891.16</v>
      </c>
      <c r="I94" s="355">
        <f t="shared" si="62"/>
        <v>1587515.35</v>
      </c>
      <c r="N94" s="172"/>
    </row>
    <row r="95" spans="1:34" ht="45" x14ac:dyDescent="0.2">
      <c r="A95" s="31" t="str">
        <f t="shared" si="60"/>
        <v>6.594267</v>
      </c>
      <c r="B95" s="38" t="s">
        <v>26703</v>
      </c>
      <c r="C95" s="359">
        <v>94267</v>
      </c>
      <c r="D95" s="350" t="str">
        <f>IF(C95=0,"-",IF(LEN(C95)=13,VLOOKUP(C95,'EMOP 05-2022'!$A:$B,2,0),VLOOKUP(C95,' SINAPI 05-2022'!$A:$B,2,0)))</f>
        <v>GUIA (MEIO-FIO) E SARJETA CONJUGADOS DE CONCRETO, MOLDADA  IN LOCO  EM TRECHO RETO COM EXTRUSORA, 45 CM BASE (15 CM BASE DA GUIA + 30 CM BASE DA SARJETA) X 22 CM ALTURA. AF_06/2016</v>
      </c>
      <c r="E95" s="351" t="str">
        <f>IF(C95=0,"-",IF(LEN(C95)=13,VLOOKUP(C95,'EMOP 05-2022'!$A:$C,3,0),VLOOKUP(C95,' SINAPI 05-2022'!$A:$C,3,0)))</f>
        <v>M</v>
      </c>
      <c r="F95" s="352">
        <f>VLOOKUP(C95,'MEMÓRIA CÁLCULO'!C:K,9,0)</f>
        <v>7082.2100000000009</v>
      </c>
      <c r="G95" s="353" t="str">
        <f>IF(C95=0,"-",IF(LEN(C95)=13,VLOOKUP(C95,'EMOP 05-2022'!$A:$D,4,0),VLOOKUP(C95,' SINAPI 05-2022'!$A:$D,4,0)))</f>
        <v>47,54</v>
      </c>
      <c r="H95" s="354">
        <f t="shared" si="61"/>
        <v>58.65</v>
      </c>
      <c r="I95" s="355">
        <f t="shared" si="62"/>
        <v>415371.61</v>
      </c>
      <c r="N95" s="172"/>
    </row>
    <row r="96" spans="1:34" ht="18.75" customHeight="1" x14ac:dyDescent="0.2">
      <c r="A96" s="31" t="str">
        <f t="shared" si="60"/>
        <v/>
      </c>
      <c r="B96" s="356"/>
      <c r="C96" s="315"/>
      <c r="D96" s="315"/>
      <c r="E96" s="315"/>
      <c r="F96" s="315"/>
      <c r="G96" s="28"/>
      <c r="H96" s="318" t="s">
        <v>16</v>
      </c>
      <c r="I96" s="358">
        <f>SUM(I91:I95)</f>
        <v>3553794.27</v>
      </c>
      <c r="J96" s="145">
        <f>SUM(I91:I95)</f>
        <v>3553794.27</v>
      </c>
      <c r="K96" s="31"/>
      <c r="N96" s="172"/>
    </row>
    <row r="97" spans="1:34" s="171" customFormat="1" ht="21" customHeight="1" x14ac:dyDescent="0.2">
      <c r="A97" s="171" t="str">
        <f t="shared" ref="A97:A111" si="63">B97&amp;C97</f>
        <v>7REVESTIMENTOS</v>
      </c>
      <c r="B97" s="310">
        <v>7</v>
      </c>
      <c r="C97" s="714" t="s">
        <v>30998</v>
      </c>
      <c r="D97" s="715"/>
      <c r="E97" s="715"/>
      <c r="F97" s="715"/>
      <c r="G97" s="715"/>
      <c r="H97" s="715"/>
      <c r="I97" s="716"/>
      <c r="J97" s="145"/>
      <c r="K97" s="36"/>
      <c r="L97" s="36"/>
      <c r="M97" s="36"/>
      <c r="N97" s="172"/>
      <c r="O97" s="28"/>
      <c r="P97" s="36"/>
      <c r="Q97" s="36"/>
      <c r="R97" s="36"/>
      <c r="S97" s="36"/>
      <c r="T97" s="36"/>
      <c r="U97" s="36"/>
      <c r="V97" s="36"/>
      <c r="W97" s="36"/>
      <c r="X97" s="36"/>
      <c r="Y97" s="36"/>
      <c r="Z97" s="36"/>
      <c r="AA97" s="36"/>
      <c r="AB97" s="36"/>
      <c r="AC97" s="36"/>
      <c r="AD97" s="36"/>
      <c r="AE97" s="36"/>
      <c r="AF97" s="36"/>
      <c r="AG97" s="36"/>
      <c r="AH97" s="36"/>
    </row>
    <row r="98" spans="1:34" ht="33.75" x14ac:dyDescent="0.2">
      <c r="A98" s="178" t="str">
        <f t="shared" si="63"/>
        <v>7.1101749</v>
      </c>
      <c r="B98" s="38" t="s">
        <v>26721</v>
      </c>
      <c r="C98" s="360">
        <v>101749</v>
      </c>
      <c r="D98" s="350" t="str">
        <f>IF(C98=0,"-",IF(LEN(C98)=13,VLOOKUP(C98,'EMOP 05-2022'!$A:$B,2,0),VLOOKUP(C98,' SINAPI 05-2022'!$A:$B,2,0)))</f>
        <v>PISO CIMENTADO, TRAÇO 1:3 (CIMENTO E AREIA), ACABAMENTO LISO, ESPESSURA 4,0 CM, PREPARO MECÂNICO DA ARGAMASSA. AF_09/2020</v>
      </c>
      <c r="E98" s="351" t="str">
        <f>IF(C98=0,"-",IF(LEN(C98)=13,VLOOKUP(C98,'EMOP 05-2022'!$A:$C,3,0),VLOOKUP(C98,' SINAPI 05-2022'!$A:$C,3,0)))</f>
        <v>M2</v>
      </c>
      <c r="F98" s="352">
        <f>VLOOKUP(C98,'MEMÓRIA CÁLCULO'!C:K,9,0)</f>
        <v>580.79999999999995</v>
      </c>
      <c r="G98" s="353" t="str">
        <f>IF(C98=0,"-",IF(LEN(C98)=13,VLOOKUP(C98,'EMOP 05-2022'!$A:$D,4,0),VLOOKUP(C98,' SINAPI 05-2022'!$A:$D,4,0)))</f>
        <v>50,17</v>
      </c>
      <c r="H98" s="354">
        <f t="shared" ref="H98:H101" si="64">ROUND(G98*$K$10,2)</f>
        <v>61.9</v>
      </c>
      <c r="I98" s="355">
        <f t="shared" ref="I98:I101" si="65">TRUNC(F98*H98,2)</f>
        <v>35951.519999999997</v>
      </c>
      <c r="J98" s="328"/>
      <c r="N98" s="172"/>
    </row>
    <row r="99" spans="1:34" ht="22.5" x14ac:dyDescent="0.2">
      <c r="A99" s="31" t="str">
        <f t="shared" si="63"/>
        <v>7.295241</v>
      </c>
      <c r="B99" s="38" t="s">
        <v>30990</v>
      </c>
      <c r="C99" s="360">
        <v>95241</v>
      </c>
      <c r="D99" s="350" t="str">
        <f>IF(C99=0,"-",IF(LEN(C99)=13,VLOOKUP(C99,'EMOP 05-2022'!$A:$B,2,0),VLOOKUP(C99,' SINAPI 05-2022'!$A:$B,2,0)))</f>
        <v>LASTRO DE CONCRETO MAGRO, APLICADO EM PISOS, LAJES SOBRE SOLO OU RADIERS, ESPESSURA DE 5 CM. AF_07/2016</v>
      </c>
      <c r="E99" s="351" t="str">
        <f>IF(C99=0,"-",IF(LEN(C99)=13,VLOOKUP(C99,'EMOP 05-2022'!$A:$C,3,0),VLOOKUP(C99,' SINAPI 05-2022'!$A:$C,3,0)))</f>
        <v>M2</v>
      </c>
      <c r="F99" s="352">
        <f>VLOOKUP(C99,'MEMÓRIA CÁLCULO'!C:K,9,0)</f>
        <v>580.79999999999995</v>
      </c>
      <c r="G99" s="353" t="str">
        <f>IF(C99=0,"-",IF(LEN(C99)=13,VLOOKUP(C99,'EMOP 05-2022'!$A:$D,4,0),VLOOKUP(C99,' SINAPI 05-2022'!$A:$D,4,0)))</f>
        <v>28,95</v>
      </c>
      <c r="H99" s="354">
        <f t="shared" si="64"/>
        <v>35.72</v>
      </c>
      <c r="I99" s="355">
        <f t="shared" si="65"/>
        <v>20746.169999999998</v>
      </c>
      <c r="J99" s="328"/>
      <c r="N99" s="172"/>
    </row>
    <row r="100" spans="1:34" ht="33.75" x14ac:dyDescent="0.2">
      <c r="A100" s="31" t="str">
        <f t="shared" si="63"/>
        <v>7.394991</v>
      </c>
      <c r="B100" s="38" t="s">
        <v>30991</v>
      </c>
      <c r="C100" s="359">
        <v>94991</v>
      </c>
      <c r="D100" s="350" t="str">
        <f>IF(C100=0,"-",IF(LEN(C100)=13,VLOOKUP(C100,'EMOP 05-2022'!$A:$B,2,0),VLOOKUP(C100,' SINAPI 05-2022'!$A:$B,2,0)))</f>
        <v>EXECUÇÃO DE PASSEIO (CALÇADA) OU PISO DE CONCRETO COM CONCRETO MOLDADO IN LOCO, USINADO, ACABAMENTO CONVENCIONAL, NÃO ARMADO. AF_07/2016</v>
      </c>
      <c r="E100" s="351" t="str">
        <f>IF(C100=0,"-",IF(LEN(C100)=13,VLOOKUP(C100,'EMOP 05-2022'!$A:$C,3,0),VLOOKUP(C100,' SINAPI 05-2022'!$A:$C,3,0)))</f>
        <v>M3</v>
      </c>
      <c r="F100" s="352">
        <f>VLOOKUP(C100,'MEMÓRIA CÁLCULO'!C:K,9,0)</f>
        <v>995.63</v>
      </c>
      <c r="G100" s="353" t="str">
        <f>IF(C100=0,"-",IF(LEN(C100)=13,VLOOKUP(C100,'EMOP 05-2022'!$A:$D,4,0),VLOOKUP(C100,' SINAPI 05-2022'!$A:$D,4,0)))</f>
        <v>587,32</v>
      </c>
      <c r="H100" s="354">
        <f t="shared" si="64"/>
        <v>724.64</v>
      </c>
      <c r="I100" s="355">
        <f t="shared" si="65"/>
        <v>721473.32</v>
      </c>
      <c r="J100" s="328"/>
      <c r="N100" s="172"/>
    </row>
    <row r="101" spans="1:34" ht="45" x14ac:dyDescent="0.2">
      <c r="A101" s="31" t="str">
        <f t="shared" si="63"/>
        <v>7.413.333.0015-0</v>
      </c>
      <c r="B101" s="38" t="s">
        <v>30992</v>
      </c>
      <c r="C101" s="359" t="s">
        <v>126</v>
      </c>
      <c r="D101" s="350" t="str">
        <f>IF(C101=0,"-",IF(LEN(C101)=13,VLOOKUP(C101,'EMOP 05-2022'!$A:$B,2,0),VLOOKUP(C101,' SINAPI 05-2022'!$A:$B,2,0)))</f>
        <v>REVESTIMENTO DE PISO COM CERAMICA TATIL ALERTA,(LADRILHO HIDRAULICO) PARA PESSOAS COM NECESSIDADES  ESPECIFICAS,ASSENTES SOBRE SUPERFICIE EM OSSO,CONFORME ITEM 13.330.0010</v>
      </c>
      <c r="E101" s="351" t="str">
        <f>VLOOKUP(C101,'EMOP 05-2022'!$1:$1048576,9,0)</f>
        <v>M2</v>
      </c>
      <c r="F101" s="352">
        <f>VLOOKUP(C101,'MEMÓRIA CÁLCULO'!C:K,9,0)</f>
        <v>86.24</v>
      </c>
      <c r="G101" s="353">
        <f>VLOOKUP(C101,'EMOP 05-2022'!$1:$1048576,10,0)</f>
        <v>149.54</v>
      </c>
      <c r="H101" s="354">
        <f t="shared" si="64"/>
        <v>184.5</v>
      </c>
      <c r="I101" s="355">
        <f t="shared" si="65"/>
        <v>15911.28</v>
      </c>
      <c r="N101" s="172"/>
    </row>
    <row r="102" spans="1:34" ht="18.75" customHeight="1" x14ac:dyDescent="0.2">
      <c r="A102" s="31" t="str">
        <f t="shared" si="63"/>
        <v/>
      </c>
      <c r="B102" s="356"/>
      <c r="C102" s="315"/>
      <c r="D102" s="315"/>
      <c r="E102" s="315"/>
      <c r="F102" s="315"/>
      <c r="G102" s="28"/>
      <c r="H102" s="318" t="s">
        <v>16</v>
      </c>
      <c r="I102" s="358">
        <f>SUM(I98:I101)</f>
        <v>794082.28999999992</v>
      </c>
      <c r="J102" s="145">
        <f>SUM(I98:I101)</f>
        <v>794082.28999999992</v>
      </c>
      <c r="K102" s="31"/>
      <c r="N102" s="172"/>
    </row>
    <row r="103" spans="1:34" s="171" customFormat="1" ht="21" customHeight="1" x14ac:dyDescent="0.2">
      <c r="A103" s="171" t="str">
        <f t="shared" si="63"/>
        <v>8SINALIZAÇÃO VIÁRIA</v>
      </c>
      <c r="B103" s="310">
        <v>8</v>
      </c>
      <c r="C103" s="714" t="s">
        <v>30999</v>
      </c>
      <c r="D103" s="715"/>
      <c r="E103" s="715"/>
      <c r="F103" s="715"/>
      <c r="G103" s="715"/>
      <c r="H103" s="715"/>
      <c r="I103" s="716"/>
      <c r="J103" s="145"/>
      <c r="K103" s="36"/>
      <c r="L103" s="36"/>
      <c r="M103" s="36"/>
      <c r="N103" s="172"/>
      <c r="O103" s="28"/>
      <c r="P103" s="36"/>
      <c r="Q103" s="36"/>
      <c r="R103" s="36"/>
      <c r="S103" s="36"/>
      <c r="T103" s="36"/>
      <c r="U103" s="36"/>
      <c r="V103" s="36"/>
      <c r="W103" s="36"/>
      <c r="X103" s="36"/>
      <c r="Y103" s="36"/>
      <c r="Z103" s="36"/>
      <c r="AA103" s="36"/>
      <c r="AB103" s="36"/>
      <c r="AC103" s="36"/>
      <c r="AD103" s="36"/>
      <c r="AE103" s="36"/>
      <c r="AF103" s="36"/>
      <c r="AG103" s="36"/>
      <c r="AH103" s="36"/>
    </row>
    <row r="104" spans="1:34" ht="33.75" x14ac:dyDescent="0.2">
      <c r="A104" s="178" t="str">
        <f t="shared" si="63"/>
        <v>8.1ST 70.05.0050</v>
      </c>
      <c r="B104" s="38" t="s">
        <v>30994</v>
      </c>
      <c r="C104" s="620" t="s">
        <v>31001</v>
      </c>
      <c r="D104" s="442" t="s">
        <v>31000</v>
      </c>
      <c r="E104" s="351" t="s">
        <v>3</v>
      </c>
      <c r="F104" s="352">
        <f>VLOOKUP(C104,'MEMÓRIA CÁLCULO'!C:K,9,0)</f>
        <v>28.93</v>
      </c>
      <c r="G104" s="363">
        <v>360</v>
      </c>
      <c r="H104" s="354">
        <f t="shared" ref="H104:H108" si="66">ROUND(G104*$K$10,2)</f>
        <v>444.17</v>
      </c>
      <c r="I104" s="355">
        <f t="shared" ref="I104:I108" si="67">TRUNC(F104*H104,2)</f>
        <v>12849.83</v>
      </c>
      <c r="J104" s="328"/>
      <c r="N104" s="172"/>
    </row>
    <row r="105" spans="1:34" ht="45" x14ac:dyDescent="0.2">
      <c r="A105" s="31" t="str">
        <f t="shared" si="63"/>
        <v>8.2102512</v>
      </c>
      <c r="B105" s="38" t="s">
        <v>30995</v>
      </c>
      <c r="C105" s="621">
        <v>102512</v>
      </c>
      <c r="D105" s="350" t="str">
        <f>IF(C105=0,"-",IF(LEN(C105)=13,VLOOKUP(C105,'EMOP 05-2022'!$A:$B,2,0),VLOOKUP(C105,' SINAPI 05-2022'!$A:$B,2,0)))</f>
        <v>PINTURA DE EIXO VIÁRIO SOBRE ASFALTO COM TINTA RETRORREFLETIVA A BASE DE RESINA ACRÍLICA COM MICROESFERAS DE VIDRO, APLICAÇÃO MECÂNICA COM DEMARCADORA AUTOPROPELIDA. AF_05/2021</v>
      </c>
      <c r="E105" s="351" t="str">
        <f>IF(C105=0,"-",IF(LEN(C105)=13,VLOOKUP(C105,'EMOP 05-2022'!$A:$C,3,0),VLOOKUP(C105,' SINAPI 05-2022'!$A:$C,3,0)))</f>
        <v>M</v>
      </c>
      <c r="F105" s="352">
        <f>VLOOKUP(C105,'MEMÓRIA CÁLCULO'!C:K,9,0)</f>
        <v>13787.24</v>
      </c>
      <c r="G105" s="353" t="str">
        <f>IF(C105=0,"-",IF(LEN(C105)=13,VLOOKUP(C105,'EMOP 05-2022'!$A:$D,4,0),VLOOKUP(C105,' SINAPI 05-2022'!$A:$D,4,0)))</f>
        <v>5,77</v>
      </c>
      <c r="H105" s="354">
        <f t="shared" si="66"/>
        <v>7.12</v>
      </c>
      <c r="I105" s="355">
        <f t="shared" si="67"/>
        <v>98165.14</v>
      </c>
      <c r="J105" s="328"/>
      <c r="N105" s="172"/>
    </row>
    <row r="106" spans="1:34" ht="56.25" x14ac:dyDescent="0.2">
      <c r="A106" s="31" t="str">
        <f t="shared" si="63"/>
        <v>8.305.020.0014-0</v>
      </c>
      <c r="B106" s="38" t="s">
        <v>30996</v>
      </c>
      <c r="C106" s="617" t="s">
        <v>123</v>
      </c>
      <c r="D106" s="350" t="str">
        <f>IF(C106=0,"-",IF(LEN(C106)=13,VLOOKUP(C106,'EMOP 05-2022'!$A:$B,2,0),VLOOKUP(C106,' SINAPI 05-2022'!$A:$B,2,0)))</f>
        <v>SINALIZACAO MANUAL DE FAIXAS E FIGURAS PARA PEDESTRES,COM TINTA TERMOPLASTICA A BASE DE RESINAS NATURAIS E/OU SINTETICAS,EM VIAS URBANAS,APLICADO POR EXTRUSAO,CONFORME ABNT NBR 12935,13132,7396 E NORMA DNIT 100/2018-ES.</v>
      </c>
      <c r="E106" s="351" t="str">
        <f>VLOOKUP(C106,'EMOP 05-2022'!$1:$1048576,9,0)</f>
        <v>M2</v>
      </c>
      <c r="F106" s="352">
        <f>VLOOKUP(C106,'MEMÓRIA CÁLCULO'!C:K,9,0)</f>
        <v>748.66000000000008</v>
      </c>
      <c r="G106" s="353">
        <f>VLOOKUP(C106,'EMOP 05-2022'!$1:$1048576,10,0)</f>
        <v>106.96</v>
      </c>
      <c r="H106" s="354">
        <f t="shared" si="66"/>
        <v>131.97</v>
      </c>
      <c r="I106" s="355">
        <f t="shared" si="67"/>
        <v>98800.66</v>
      </c>
      <c r="J106" s="328"/>
      <c r="N106" s="172"/>
    </row>
    <row r="107" spans="1:34" ht="33.75" customHeight="1" x14ac:dyDescent="0.2">
      <c r="A107" s="31" t="str">
        <f t="shared" si="63"/>
        <v>8.4ST 65.05.0400</v>
      </c>
      <c r="B107" s="38" t="s">
        <v>30997</v>
      </c>
      <c r="C107" s="620" t="s">
        <v>31004</v>
      </c>
      <c r="D107" s="442" t="s">
        <v>31002</v>
      </c>
      <c r="E107" s="359" t="s">
        <v>5</v>
      </c>
      <c r="F107" s="352">
        <f>VLOOKUP(C107,'MEMÓRIA CÁLCULO'!C:K,9,0)</f>
        <v>131</v>
      </c>
      <c r="G107" s="363">
        <v>297.22000000000003</v>
      </c>
      <c r="H107" s="354">
        <f t="shared" si="66"/>
        <v>366.71</v>
      </c>
      <c r="I107" s="355">
        <f t="shared" si="67"/>
        <v>48039.01</v>
      </c>
      <c r="N107" s="172"/>
    </row>
    <row r="108" spans="1:34" ht="22.5" x14ac:dyDescent="0.2">
      <c r="A108" s="31" t="str">
        <f t="shared" si="63"/>
        <v>8.5ST 65.15.0050</v>
      </c>
      <c r="B108" s="38" t="s">
        <v>40732</v>
      </c>
      <c r="C108" s="620" t="s">
        <v>31005</v>
      </c>
      <c r="D108" s="442" t="s">
        <v>31003</v>
      </c>
      <c r="E108" s="359" t="s">
        <v>5</v>
      </c>
      <c r="F108" s="352">
        <f>VLOOKUP(C108,'MEMÓRIA CÁLCULO'!C:K,9,0)</f>
        <v>131</v>
      </c>
      <c r="G108" s="363">
        <v>57.41</v>
      </c>
      <c r="H108" s="354">
        <f t="shared" si="66"/>
        <v>70.83</v>
      </c>
      <c r="I108" s="355">
        <f t="shared" si="67"/>
        <v>9278.73</v>
      </c>
      <c r="N108" s="172"/>
    </row>
    <row r="109" spans="1:34" ht="45" x14ac:dyDescent="0.2">
      <c r="A109" s="31" t="str">
        <f t="shared" ref="A109:A110" si="68">B109&amp;C109</f>
        <v>8.6ST 70.05.0250</v>
      </c>
      <c r="B109" s="38" t="s">
        <v>40733</v>
      </c>
      <c r="C109" s="620" t="s">
        <v>31006</v>
      </c>
      <c r="D109" s="442" t="s">
        <v>31008</v>
      </c>
      <c r="E109" s="351" t="s">
        <v>3</v>
      </c>
      <c r="F109" s="352">
        <f>VLOOKUP(C109,'MEMÓRIA CÁLCULO'!C:K,9,0)</f>
        <v>24.64</v>
      </c>
      <c r="G109" s="363">
        <v>677.32</v>
      </c>
      <c r="H109" s="354">
        <f t="shared" ref="H109:H110" si="69">ROUND(G109*$K$10,2)</f>
        <v>835.68</v>
      </c>
      <c r="I109" s="355">
        <f t="shared" ref="I109:I110" si="70">TRUNC(F109*H109,2)</f>
        <v>20591.150000000001</v>
      </c>
      <c r="J109" s="328"/>
      <c r="N109" s="172"/>
    </row>
    <row r="110" spans="1:34" ht="22.5" x14ac:dyDescent="0.2">
      <c r="A110" s="31" t="str">
        <f t="shared" si="68"/>
        <v>8.7ST 70.15.0050</v>
      </c>
      <c r="B110" s="38" t="s">
        <v>40734</v>
      </c>
      <c r="C110" s="620" t="s">
        <v>31007</v>
      </c>
      <c r="D110" s="442" t="s">
        <v>31009</v>
      </c>
      <c r="E110" s="359" t="s">
        <v>5</v>
      </c>
      <c r="F110" s="352">
        <f>VLOOKUP(C110,'MEMÓRIA CÁLCULO'!C:K,9,0)</f>
        <v>131</v>
      </c>
      <c r="G110" s="363">
        <v>45.42</v>
      </c>
      <c r="H110" s="354">
        <f t="shared" si="69"/>
        <v>56.04</v>
      </c>
      <c r="I110" s="355">
        <f t="shared" si="70"/>
        <v>7341.24</v>
      </c>
      <c r="N110" s="172"/>
    </row>
    <row r="111" spans="1:34" ht="18.75" customHeight="1" x14ac:dyDescent="0.2">
      <c r="A111" s="31" t="str">
        <f t="shared" si="63"/>
        <v/>
      </c>
      <c r="B111" s="356"/>
      <c r="C111" s="315"/>
      <c r="D111" s="315"/>
      <c r="E111" s="315"/>
      <c r="F111" s="315"/>
      <c r="G111" s="28"/>
      <c r="H111" s="318" t="s">
        <v>16</v>
      </c>
      <c r="I111" s="358">
        <f>SUM(I104:I110)</f>
        <v>295065.76</v>
      </c>
      <c r="J111" s="145">
        <f>SUM(I104:I110)</f>
        <v>295065.76</v>
      </c>
      <c r="K111" s="31"/>
      <c r="N111" s="172"/>
    </row>
    <row r="112" spans="1:34" s="171" customFormat="1" ht="21" customHeight="1" x14ac:dyDescent="0.2">
      <c r="A112" s="171" t="str">
        <f t="shared" ref="A112:A123" si="71">B112&amp;C112</f>
        <v>9SERVIÇOS COMPLEMENTARES</v>
      </c>
      <c r="B112" s="310">
        <v>9</v>
      </c>
      <c r="C112" s="714" t="s">
        <v>26695</v>
      </c>
      <c r="D112" s="715"/>
      <c r="E112" s="715"/>
      <c r="F112" s="715"/>
      <c r="G112" s="715"/>
      <c r="H112" s="715"/>
      <c r="I112" s="716"/>
      <c r="J112" s="145"/>
      <c r="K112" s="36"/>
      <c r="L112" s="36"/>
      <c r="M112" s="36"/>
      <c r="N112" s="172"/>
      <c r="O112" s="28"/>
      <c r="P112" s="36"/>
      <c r="Q112" s="36"/>
      <c r="R112" s="36"/>
      <c r="S112" s="36"/>
      <c r="T112" s="36"/>
      <c r="U112" s="36"/>
      <c r="V112" s="36"/>
      <c r="W112" s="36"/>
      <c r="X112" s="36"/>
      <c r="Y112" s="36"/>
      <c r="Z112" s="36"/>
      <c r="AA112" s="36"/>
      <c r="AB112" s="36"/>
      <c r="AC112" s="36"/>
      <c r="AD112" s="36"/>
      <c r="AE112" s="36"/>
      <c r="AF112" s="36"/>
      <c r="AG112" s="36"/>
      <c r="AH112" s="36"/>
    </row>
    <row r="113" spans="1:34" ht="45" x14ac:dyDescent="0.2">
      <c r="A113" s="178" t="str">
        <f t="shared" si="71"/>
        <v>9.1IT05.10.0150</v>
      </c>
      <c r="B113" s="38" t="s">
        <v>31018</v>
      </c>
      <c r="C113" s="621" t="s">
        <v>26696</v>
      </c>
      <c r="D113" s="350" t="s">
        <v>26708</v>
      </c>
      <c r="E113" s="351" t="s">
        <v>4</v>
      </c>
      <c r="F113" s="352">
        <f>VLOOKUP(C113,'MEMÓRIA CÁLCULO'!C:K,9,0)</f>
        <v>232</v>
      </c>
      <c r="G113" s="363">
        <v>8.64</v>
      </c>
      <c r="H113" s="354">
        <f t="shared" ref="H113:H122" si="72">ROUND(G113*$K$10,2)</f>
        <v>10.66</v>
      </c>
      <c r="I113" s="355">
        <f t="shared" ref="I113:I122" si="73">TRUNC(F113*H113,2)</f>
        <v>2473.12</v>
      </c>
      <c r="N113" s="172"/>
    </row>
    <row r="114" spans="1:34" ht="45" x14ac:dyDescent="0.2">
      <c r="A114" s="31" t="str">
        <f t="shared" si="71"/>
        <v>9.2IT05.10.0153</v>
      </c>
      <c r="B114" s="38" t="s">
        <v>31019</v>
      </c>
      <c r="C114" s="621" t="s">
        <v>26698</v>
      </c>
      <c r="D114" s="350" t="s">
        <v>26709</v>
      </c>
      <c r="E114" s="351" t="s">
        <v>4</v>
      </c>
      <c r="F114" s="352">
        <f>VLOOKUP(C114,'MEMÓRIA CÁLCULO'!C:K,9,0)</f>
        <v>232</v>
      </c>
      <c r="G114" s="363">
        <v>9.74</v>
      </c>
      <c r="H114" s="354">
        <f t="shared" si="72"/>
        <v>12.02</v>
      </c>
      <c r="I114" s="355">
        <f t="shared" si="73"/>
        <v>2788.64</v>
      </c>
      <c r="N114" s="172"/>
    </row>
    <row r="115" spans="1:34" ht="45" x14ac:dyDescent="0.2">
      <c r="A115" s="31" t="str">
        <f t="shared" si="71"/>
        <v>9.3IT05.10.0156</v>
      </c>
      <c r="B115" s="38" t="s">
        <v>31020</v>
      </c>
      <c r="C115" s="621" t="s">
        <v>26700</v>
      </c>
      <c r="D115" s="350" t="s">
        <v>26710</v>
      </c>
      <c r="E115" s="351" t="s">
        <v>4</v>
      </c>
      <c r="F115" s="352">
        <f>VLOOKUP(C115,'MEMÓRIA CÁLCULO'!C:K,9,0)</f>
        <v>232</v>
      </c>
      <c r="G115" s="363">
        <v>17.52</v>
      </c>
      <c r="H115" s="354">
        <f t="shared" si="72"/>
        <v>21.62</v>
      </c>
      <c r="I115" s="355">
        <f t="shared" si="73"/>
        <v>5015.84</v>
      </c>
      <c r="N115" s="172"/>
    </row>
    <row r="116" spans="1:34" ht="45" x14ac:dyDescent="0.2">
      <c r="A116" s="31" t="str">
        <f t="shared" si="71"/>
        <v>9.4IT05.10.0159</v>
      </c>
      <c r="B116" s="38" t="s">
        <v>31021</v>
      </c>
      <c r="C116" s="621" t="s">
        <v>26702</v>
      </c>
      <c r="D116" s="350" t="s">
        <v>26711</v>
      </c>
      <c r="E116" s="351" t="s">
        <v>4</v>
      </c>
      <c r="F116" s="352">
        <f>VLOOKUP(C116,'MEMÓRIA CÁLCULO'!C:K,9,0)</f>
        <v>232</v>
      </c>
      <c r="G116" s="363">
        <v>23.89</v>
      </c>
      <c r="H116" s="354">
        <f t="shared" si="72"/>
        <v>29.48</v>
      </c>
      <c r="I116" s="355">
        <f t="shared" si="73"/>
        <v>6839.36</v>
      </c>
      <c r="N116" s="172"/>
    </row>
    <row r="117" spans="1:34" ht="38.25" customHeight="1" x14ac:dyDescent="0.2">
      <c r="A117" s="31" t="str">
        <f t="shared" si="71"/>
        <v>9.5IT05.10.0162</v>
      </c>
      <c r="B117" s="38" t="s">
        <v>31022</v>
      </c>
      <c r="C117" s="617" t="s">
        <v>26704</v>
      </c>
      <c r="D117" s="350" t="s">
        <v>26712</v>
      </c>
      <c r="E117" s="351" t="s">
        <v>4</v>
      </c>
      <c r="F117" s="352">
        <f>VLOOKUP(C117,'MEMÓRIA CÁLCULO'!C:K,9,0)</f>
        <v>232</v>
      </c>
      <c r="G117" s="363">
        <v>39.04</v>
      </c>
      <c r="H117" s="354">
        <f t="shared" si="72"/>
        <v>48.17</v>
      </c>
      <c r="I117" s="355">
        <f t="shared" si="73"/>
        <v>11175.44</v>
      </c>
      <c r="N117" s="172"/>
    </row>
    <row r="118" spans="1:34" ht="45" x14ac:dyDescent="0.2">
      <c r="A118" s="31" t="str">
        <f t="shared" si="71"/>
        <v>9.6IT15.05.0106</v>
      </c>
      <c r="B118" s="38" t="s">
        <v>31023</v>
      </c>
      <c r="C118" s="617" t="s">
        <v>26705</v>
      </c>
      <c r="D118" s="350" t="s">
        <v>26713</v>
      </c>
      <c r="E118" s="351" t="s">
        <v>4</v>
      </c>
      <c r="F118" s="352">
        <f>VLOOKUP(C118,'MEMÓRIA CÁLCULO'!C:K,9,0)</f>
        <v>387</v>
      </c>
      <c r="G118" s="363">
        <v>60.51</v>
      </c>
      <c r="H118" s="354">
        <f t="shared" si="72"/>
        <v>74.66</v>
      </c>
      <c r="I118" s="355">
        <f t="shared" si="73"/>
        <v>28893.42</v>
      </c>
      <c r="N118" s="172"/>
    </row>
    <row r="119" spans="1:34" ht="45" x14ac:dyDescent="0.2">
      <c r="A119" s="31" t="str">
        <f t="shared" si="71"/>
        <v>9.7IT15.05.0109</v>
      </c>
      <c r="B119" s="38" t="s">
        <v>31024</v>
      </c>
      <c r="C119" s="617" t="s">
        <v>26706</v>
      </c>
      <c r="D119" s="350" t="s">
        <v>26714</v>
      </c>
      <c r="E119" s="351" t="s">
        <v>4</v>
      </c>
      <c r="F119" s="352">
        <f>VLOOKUP(C119,'MEMÓRIA CÁLCULO'!C:K,9,0)</f>
        <v>387</v>
      </c>
      <c r="G119" s="363">
        <v>39.56</v>
      </c>
      <c r="H119" s="354">
        <f t="shared" si="72"/>
        <v>48.81</v>
      </c>
      <c r="I119" s="355">
        <f t="shared" si="73"/>
        <v>18889.47</v>
      </c>
      <c r="N119" s="172"/>
    </row>
    <row r="120" spans="1:34" ht="45" x14ac:dyDescent="0.2">
      <c r="A120" s="31" t="str">
        <f t="shared" si="71"/>
        <v>9.8IT15.05.0112</v>
      </c>
      <c r="B120" s="38" t="s">
        <v>40735</v>
      </c>
      <c r="C120" s="617" t="s">
        <v>26707</v>
      </c>
      <c r="D120" s="350" t="s">
        <v>26715</v>
      </c>
      <c r="E120" s="351" t="s">
        <v>4</v>
      </c>
      <c r="F120" s="352">
        <f>VLOOKUP(C120,'MEMÓRIA CÁLCULO'!C:K,9,0)</f>
        <v>387</v>
      </c>
      <c r="G120" s="363">
        <v>61.93</v>
      </c>
      <c r="H120" s="354">
        <f t="shared" si="72"/>
        <v>76.41</v>
      </c>
      <c r="I120" s="355">
        <f t="shared" si="73"/>
        <v>29570.67</v>
      </c>
      <c r="N120" s="172"/>
    </row>
    <row r="121" spans="1:34" ht="56.25" x14ac:dyDescent="0.2">
      <c r="A121" s="31" t="str">
        <f t="shared" si="71"/>
        <v>9.990099</v>
      </c>
      <c r="B121" s="38" t="s">
        <v>40736</v>
      </c>
      <c r="C121" s="359">
        <v>90099</v>
      </c>
      <c r="D121" s="350" t="str">
        <f>IF(C121=0,"-",IF(LEN(C121)=13,VLOOKUP(C121,'EMOP 05-2022'!$A:$B,2,0),VLOOKUP(C121,' SINAPI 05-2022'!$A:$B,2,0)))</f>
        <v>ESCAVAÇÃO MECANIZADA DE VALA COM PROF. ATÉ 1,5 M (MÉDIA MONTANTE E JUSANTE/UMA COMPOSIÇÃO POR TRECHO), RETROESCAV. (0,26 M3), LARG. MENOR QUE 0,8 M, EM SOLO DE 1A CATEGORIA, EM LOCAIS COM ALTO NÍVEL DE INTERFERÊNCIA. AF_02/2021</v>
      </c>
      <c r="E121" s="351" t="str">
        <f>IF(C121=0,"-",IF(LEN(C121)=13,VLOOKUP(C121,'EMOP 05-2022'!$A:$C,3,0),VLOOKUP(C121,' SINAPI 05-2022'!$A:$C,3,0)))</f>
        <v>M3</v>
      </c>
      <c r="F121" s="352">
        <f>VLOOKUP(C121,'MEMÓRIA CÁLCULO'!C:K,9,0)</f>
        <v>134.94</v>
      </c>
      <c r="G121" s="353" t="str">
        <f>IF(C121=0,"-",IF(LEN(C121)=13,VLOOKUP(C121,'EMOP 05-2022'!$A:$D,4,0),VLOOKUP(C121,' SINAPI 05-2022'!$A:$D,4,0)))</f>
        <v>16,50</v>
      </c>
      <c r="H121" s="354">
        <f t="shared" si="72"/>
        <v>20.36</v>
      </c>
      <c r="I121" s="355">
        <f t="shared" si="73"/>
        <v>2747.37</v>
      </c>
      <c r="N121" s="172"/>
    </row>
    <row r="122" spans="1:34" ht="56.25" x14ac:dyDescent="0.2">
      <c r="A122" s="31" t="str">
        <f t="shared" si="71"/>
        <v>9.1093374</v>
      </c>
      <c r="B122" s="38" t="s">
        <v>40737</v>
      </c>
      <c r="C122" s="359">
        <v>93374</v>
      </c>
      <c r="D122" s="350" t="str">
        <f>IF(C122=0,"-",IF(LEN(C122)=13,VLOOKUP(C122,'EMOP 05-2022'!$A:$B,2,0),VLOOKUP(C122,' SINAPI 05-2022'!$A:$B,2,0)))</f>
        <v>REATERRO MECANIZADO DE VALA COM RETROESCAVADEIRA (CAPACIDADE DA CAÇAMBA DA RETRO: 0,26 M³ / POTÊNCIA: 88 HP), LARGURA ATÉ 0,8 M, PROFUNDIDADE ATÉ 1,5 M, COM SOLO (SEM SUBSTITUIÇÃO) DE 1ª CATEGORIA EM LOCAIS COM ALTO NÍVEL DE INTERFERÊNCIA. AF_04/2016</v>
      </c>
      <c r="E122" s="351" t="str">
        <f>IF(C122=0,"-",IF(LEN(C122)=13,VLOOKUP(C122,'EMOP 05-2022'!$A:$C,3,0),VLOOKUP(C122,' SINAPI 05-2022'!$A:$C,3,0)))</f>
        <v>M3</v>
      </c>
      <c r="F122" s="352">
        <f>VLOOKUP(C122,'MEMÓRIA CÁLCULO'!C:K,9,0)</f>
        <v>121.31</v>
      </c>
      <c r="G122" s="353" t="str">
        <f>IF(C122=0,"-",IF(LEN(C122)=13,VLOOKUP(C122,'EMOP 05-2022'!$A:$D,4,0),VLOOKUP(C122,' SINAPI 05-2022'!$A:$D,4,0)))</f>
        <v>30,74</v>
      </c>
      <c r="H122" s="354">
        <f t="shared" si="72"/>
        <v>37.93</v>
      </c>
      <c r="I122" s="355">
        <f t="shared" si="73"/>
        <v>4601.28</v>
      </c>
      <c r="N122" s="172"/>
    </row>
    <row r="123" spans="1:34" ht="18.75" customHeight="1" thickBot="1" x14ac:dyDescent="0.25">
      <c r="A123" s="31" t="str">
        <f t="shared" si="71"/>
        <v/>
      </c>
      <c r="B123" s="356"/>
      <c r="C123" s="315"/>
      <c r="D123" s="315"/>
      <c r="E123" s="315"/>
      <c r="F123" s="315"/>
      <c r="G123" s="28"/>
      <c r="H123" s="318" t="s">
        <v>16</v>
      </c>
      <c r="I123" s="358">
        <f>SUM(I113:I122)</f>
        <v>112994.61</v>
      </c>
      <c r="J123" s="145">
        <f>SUM(I113:I122)</f>
        <v>112994.61</v>
      </c>
      <c r="K123" s="31"/>
      <c r="N123" s="172"/>
    </row>
    <row r="124" spans="1:34" s="171" customFormat="1" ht="21.75" customHeight="1" x14ac:dyDescent="0.2">
      <c r="A124" s="171" t="str">
        <f t="shared" ref="A124:A126" si="74">B124&amp;C124</f>
        <v>10ADMINISTRAÇÃO LOCAL DA OBRA</v>
      </c>
      <c r="B124" s="310">
        <v>10</v>
      </c>
      <c r="C124" s="714" t="s">
        <v>76</v>
      </c>
      <c r="D124" s="715"/>
      <c r="E124" s="715"/>
      <c r="F124" s="715"/>
      <c r="G124" s="715"/>
      <c r="H124" s="715"/>
      <c r="I124" s="716"/>
      <c r="J124" s="145"/>
      <c r="K124" s="181" t="s">
        <v>77</v>
      </c>
      <c r="L124" s="36"/>
      <c r="M124" s="36"/>
      <c r="N124" s="172"/>
      <c r="O124" s="28"/>
      <c r="P124" s="36"/>
      <c r="Q124" s="36"/>
      <c r="R124" s="36"/>
      <c r="S124" s="36"/>
      <c r="T124" s="36"/>
      <c r="U124" s="36"/>
      <c r="V124" s="36"/>
      <c r="W124" s="36"/>
      <c r="X124" s="36"/>
      <c r="Y124" s="36"/>
      <c r="Z124" s="36"/>
      <c r="AA124" s="36"/>
      <c r="AB124" s="36"/>
      <c r="AC124" s="36"/>
      <c r="AD124" s="36"/>
      <c r="AE124" s="36"/>
      <c r="AF124" s="36"/>
      <c r="AG124" s="36"/>
      <c r="AH124" s="36"/>
    </row>
    <row r="125" spans="1:34" ht="18" customHeight="1" thickBot="1" x14ac:dyDescent="0.25">
      <c r="A125" s="31" t="str">
        <f t="shared" si="74"/>
        <v>10.1</v>
      </c>
      <c r="B125" s="38" t="s">
        <v>31025</v>
      </c>
      <c r="C125" s="359"/>
      <c r="D125" s="364" t="s">
        <v>76</v>
      </c>
      <c r="E125" s="365" t="s">
        <v>78</v>
      </c>
      <c r="F125" s="352">
        <v>100</v>
      </c>
      <c r="G125" s="366">
        <f>'MEMÓRIA CÁLCULO'!G450</f>
        <v>438533.18</v>
      </c>
      <c r="H125" s="367">
        <f>'MEMÓRIA CÁLCULO'!G450/100</f>
        <v>4385.3317999999999</v>
      </c>
      <c r="I125" s="368">
        <f>TRUNC(F125*H125,2)</f>
        <v>438533.18</v>
      </c>
      <c r="K125" s="39">
        <f>I125/M125</f>
        <v>4.3213724540762104E-2</v>
      </c>
      <c r="L125" s="30"/>
      <c r="M125" s="30">
        <f>H135-I126</f>
        <v>10148007.019999998</v>
      </c>
      <c r="N125" s="172"/>
    </row>
    <row r="126" spans="1:34" ht="18.75" customHeight="1" x14ac:dyDescent="0.2">
      <c r="A126" s="31" t="str">
        <f t="shared" si="74"/>
        <v/>
      </c>
      <c r="B126" s="356"/>
      <c r="C126" s="315"/>
      <c r="D126" s="315"/>
      <c r="E126" s="315"/>
      <c r="F126" s="315"/>
      <c r="G126" s="28"/>
      <c r="H126" s="318" t="s">
        <v>16</v>
      </c>
      <c r="I126" s="358">
        <f>SUM(I125:I125)</f>
        <v>438533.18</v>
      </c>
      <c r="J126" s="145">
        <f>SUM(I125)</f>
        <v>438533.18</v>
      </c>
      <c r="M126" s="647">
        <f>I125/M125</f>
        <v>4.3213724540762104E-2</v>
      </c>
      <c r="N126" s="172"/>
    </row>
    <row r="127" spans="1:34" ht="18.75" customHeight="1" x14ac:dyDescent="0.2">
      <c r="B127" s="310">
        <v>11</v>
      </c>
      <c r="C127" s="714" t="s">
        <v>40756</v>
      </c>
      <c r="D127" s="715"/>
      <c r="E127" s="715"/>
      <c r="F127" s="715"/>
      <c r="G127" s="715"/>
      <c r="H127" s="715"/>
      <c r="I127" s="716"/>
      <c r="N127" s="172"/>
    </row>
    <row r="128" spans="1:34" ht="24.75" customHeight="1" x14ac:dyDescent="0.2">
      <c r="A128" s="31" t="str">
        <f t="shared" ref="A128:A133" si="75">B128&amp;C128</f>
        <v>11.121.004.0100-0</v>
      </c>
      <c r="B128" s="38" t="s">
        <v>40750</v>
      </c>
      <c r="C128" s="359" t="s">
        <v>20877</v>
      </c>
      <c r="D128" s="350" t="str">
        <f>IF(C128=0,"-",IF(LEN(C128)=13,VLOOKUP(C128,'EMOP 05-2022'!$A:$B,2,0),VLOOKUP(C128,' SINAPI 05-2022'!$A:$B,2,0)))</f>
        <v>RETIRADA DE POSTE DE CONCRETO OU ACO,DE 10,00 A 12,00M</v>
      </c>
      <c r="E128" s="351" t="s">
        <v>5</v>
      </c>
      <c r="F128" s="352">
        <f>'MEMÓRIA CÁLCULO'!K466</f>
        <v>30</v>
      </c>
      <c r="G128" s="353">
        <f>VLOOKUP(C128,'EMOP 05-2022'!$1:$1048576,10,0)</f>
        <v>145.94999999999999</v>
      </c>
      <c r="H128" s="354">
        <f t="shared" ref="H128" si="76">ROUND(G128*$K$10,2)</f>
        <v>180.07</v>
      </c>
      <c r="I128" s="355">
        <f t="shared" ref="I128" si="77">TRUNC(F128*H128,2)</f>
        <v>5402.1</v>
      </c>
      <c r="N128" s="172"/>
    </row>
    <row r="129" spans="1:28" ht="45" x14ac:dyDescent="0.2">
      <c r="A129" s="31" t="str">
        <f t="shared" si="75"/>
        <v>11.204.007.0050-0</v>
      </c>
      <c r="B129" s="38" t="s">
        <v>40751</v>
      </c>
      <c r="C129" s="359" t="s">
        <v>2745</v>
      </c>
      <c r="D129" s="350" t="str">
        <f>IF(C129=0,"-",IF(LEN(C129)=13,VLOOKUP(C129,'EMOP 05-2022'!$A:$B,2,0),VLOOKUP(C129,' SINAPI 05-2022'!$A:$B,2,0)))</f>
        <v>CARGA E DESCARGA MECANICA DE POSTES DE CONCRETO OU ACO,EM CAMINHAO DE CARROCERIA FIXA A OLEO DIESEL,COM CAPACIDADE UTILDE 7,5T,INCLUSIVE O TEMPO DE CARGA,DESCARGA E MANOBRA DO CAMINHAO E DO EQUIPAMENTO AUXILIAR</v>
      </c>
      <c r="E129" s="351" t="s">
        <v>674</v>
      </c>
      <c r="F129" s="352">
        <f>'MEMÓRIA CÁLCULO'!K469</f>
        <v>74.400000000000006</v>
      </c>
      <c r="G129" s="353">
        <f>VLOOKUP(C129,'EMOP 05-2022'!$1:$1048576,10,0)</f>
        <v>106.41</v>
      </c>
      <c r="H129" s="354">
        <f t="shared" ref="H129:H133" si="78">ROUND(G129*$K$10,2)</f>
        <v>131.29</v>
      </c>
      <c r="I129" s="355">
        <f t="shared" ref="I129:I133" si="79">TRUNC(F129*H129,2)</f>
        <v>9767.9699999999993</v>
      </c>
      <c r="N129" s="172"/>
    </row>
    <row r="130" spans="1:28" ht="45" x14ac:dyDescent="0.2">
      <c r="A130" s="31" t="str">
        <f t="shared" si="75"/>
        <v>11.318.045.0031-0</v>
      </c>
      <c r="B130" s="38" t="s">
        <v>40752</v>
      </c>
      <c r="C130" s="359" t="s">
        <v>18503</v>
      </c>
      <c r="D130" s="350" t="str">
        <f>IF(C130=0,"-",IF(LEN(C130)=13,VLOOKUP(C130,'EMOP 05-2022'!$A:$B,2,0),VLOOKUP(C130,' SINAPI 05-2022'!$A:$B,2,0)))</f>
        <v>POSTE DE CONCRETO,COM SECAO CIRCULAR,COM 11,00M DE COMPRIMENTO E CARGA NOMINAL HORIZONTAL NO TOPO DE 300KG,INCLUSIVE ESCAVACAO,EXCLUSIVE TRANSPORTE.FORNECIMENTO E COLOCACAO</v>
      </c>
      <c r="E130" s="351" t="s">
        <v>5</v>
      </c>
      <c r="F130" s="352">
        <f>'MEMÓRIA CÁLCULO'!K476</f>
        <v>30</v>
      </c>
      <c r="G130" s="353">
        <f>VLOOKUP(C130,'EMOP 05-2022'!$1:$1048576,10,0)</f>
        <v>2132.69</v>
      </c>
      <c r="H130" s="354">
        <f t="shared" si="78"/>
        <v>2631.31</v>
      </c>
      <c r="I130" s="355">
        <f t="shared" si="79"/>
        <v>78939.3</v>
      </c>
      <c r="N130" s="172"/>
    </row>
    <row r="131" spans="1:28" ht="33.75" x14ac:dyDescent="0.2">
      <c r="A131" s="31" t="str">
        <f t="shared" si="75"/>
        <v>11.405.002.0014-0</v>
      </c>
      <c r="B131" s="38" t="s">
        <v>40753</v>
      </c>
      <c r="C131" s="359" t="s">
        <v>3329</v>
      </c>
      <c r="D131" s="350" t="str">
        <f>IF(C131=0,"-",IF(LEN(C131)=13,VLOOKUP(C131,'EMOP 05-2022'!$A:$B,2,0),VLOOKUP(C131,' SINAPI 05-2022'!$A:$B,2,0)))</f>
        <v>DEMOLICAO COM EQUIPAMENTO DE AR COMPRIMIDO,DE PASSEIO CIMENTADO COM ESPESSURA ATE 10CM,INCLUSIVE EMPILHAMENTO LATERAL DENTRO DO CANTEIRO DE SERVICO</v>
      </c>
      <c r="E131" s="351" t="s">
        <v>3</v>
      </c>
      <c r="F131" s="352">
        <f>'MEMÓRIA CÁLCULO'!K480</f>
        <v>2124.6799999999998</v>
      </c>
      <c r="G131" s="353">
        <f>VLOOKUP(C131,'EMOP 05-2022'!$1:$1048576,10,0)</f>
        <v>13.17</v>
      </c>
      <c r="H131" s="354">
        <f t="shared" si="78"/>
        <v>16.25</v>
      </c>
      <c r="I131" s="355">
        <f t="shared" si="79"/>
        <v>34526.050000000003</v>
      </c>
      <c r="N131" s="172"/>
    </row>
    <row r="132" spans="1:28" ht="45" x14ac:dyDescent="0.2">
      <c r="A132" s="31" t="str">
        <f t="shared" si="75"/>
        <v>11.5100974</v>
      </c>
      <c r="B132" s="38" t="s">
        <v>40754</v>
      </c>
      <c r="C132" s="359">
        <v>100974</v>
      </c>
      <c r="D132" s="350" t="str">
        <f>IF(C132=0,"-",IF(LEN(C132)=13,VLOOKUP(C132,'EMOP 05-2022'!$A:$B,2,0),VLOOKUP(C132,' SINAPI 05-2022'!$A:$B,2,0)))</f>
        <v>CARGA, MANOBRA E DESCARGA DE SOLOS E MATERIAIS GRANULARES EM CAMINHÃO BASCULANTE 10 M³ - CARGA COM PÁ CARREGADEIRA (CAÇAMBA DE 1,7 A 2,8 M³ / 128 HP) E DESCARGA LIVRE (UNIDADE: M3). AF_07/2020</v>
      </c>
      <c r="E132" s="351" t="s">
        <v>20</v>
      </c>
      <c r="F132" s="352">
        <f>'MEMÓRIA CÁLCULO'!K485</f>
        <v>276.19</v>
      </c>
      <c r="G132" s="353" t="str">
        <f>IF(C132=0,"-",IF(LEN(C132)=13,VLOOKUP(C132,'EMOP 05-2022'!$A:$D,4,0),VLOOKUP(C132,' SINAPI 05-2022'!$A:$D,4,0)))</f>
        <v>8,50</v>
      </c>
      <c r="H132" s="354">
        <f t="shared" si="78"/>
        <v>10.49</v>
      </c>
      <c r="I132" s="355">
        <f t="shared" si="79"/>
        <v>2897.23</v>
      </c>
      <c r="N132" s="172"/>
    </row>
    <row r="133" spans="1:28" ht="33.75" x14ac:dyDescent="0.2">
      <c r="A133" s="31" t="str">
        <f t="shared" si="75"/>
        <v>11.695875</v>
      </c>
      <c r="B133" s="38" t="s">
        <v>40755</v>
      </c>
      <c r="C133" s="359">
        <v>95875</v>
      </c>
      <c r="D133" s="350" t="str">
        <f>IF(C133=0,"-",IF(LEN(C133)=13,VLOOKUP(C133,'EMOP 05-2022'!$A:$B,2,0),VLOOKUP(C133,' SINAPI 05-2022'!$A:$B,2,0)))</f>
        <v>TRANSPORTE COM CAMINHÃO BASCULANTE DE 10 M³, EM VIA URBANA PAVIMENTADA, DMT ATÉ 30 KM (UNIDADE: M3XKM). AF_07/2020</v>
      </c>
      <c r="E133" s="351" t="s">
        <v>25218</v>
      </c>
      <c r="F133" s="352">
        <f>'MEMÓRIA CÁLCULO'!K490</f>
        <v>2568.567</v>
      </c>
      <c r="G133" s="353" t="str">
        <f>IF(C133=0,"-",IF(LEN(C133)=13,VLOOKUP(C133,'EMOP 05-2022'!$A:$D,4,0),VLOOKUP(C133,' SINAPI 05-2022'!$A:$D,4,0)))</f>
        <v>2,41</v>
      </c>
      <c r="H133" s="354">
        <f t="shared" si="78"/>
        <v>2.97</v>
      </c>
      <c r="I133" s="355">
        <f t="shared" si="79"/>
        <v>7628.64</v>
      </c>
      <c r="N133" s="172"/>
    </row>
    <row r="134" spans="1:28" ht="12" x14ac:dyDescent="0.2">
      <c r="B134" s="356"/>
      <c r="C134" s="315"/>
      <c r="D134" s="315"/>
      <c r="E134" s="315"/>
      <c r="F134" s="315"/>
      <c r="G134" s="28"/>
      <c r="H134" s="318" t="s">
        <v>16</v>
      </c>
      <c r="I134" s="358">
        <f>SUM(I128:I133)</f>
        <v>139161.29</v>
      </c>
      <c r="N134" s="172"/>
    </row>
    <row r="135" spans="1:28" s="182" customFormat="1" ht="25.5" customHeight="1" x14ac:dyDescent="0.2">
      <c r="B135" s="745" t="s">
        <v>7</v>
      </c>
      <c r="C135" s="746"/>
      <c r="D135" s="746"/>
      <c r="E135" s="746"/>
      <c r="F135" s="746"/>
      <c r="G135" s="747"/>
      <c r="H135" s="743">
        <f>I22+I34+I55+I62+I89+I96+I102+I111+I123+I126+I134</f>
        <v>10586540.199999997</v>
      </c>
      <c r="I135" s="744"/>
      <c r="J135" s="183"/>
      <c r="K135" s="28"/>
      <c r="L135" s="184"/>
      <c r="M135" s="185"/>
      <c r="N135" s="172"/>
      <c r="O135" s="28"/>
      <c r="P135" s="184"/>
      <c r="Q135" s="184"/>
      <c r="R135" s="184"/>
      <c r="S135" s="184"/>
      <c r="T135" s="184"/>
      <c r="U135" s="184"/>
      <c r="V135" s="184"/>
      <c r="W135" s="184"/>
      <c r="X135" s="184"/>
      <c r="Y135" s="184"/>
      <c r="Z135" s="184"/>
      <c r="AA135" s="184"/>
      <c r="AB135" s="184"/>
    </row>
    <row r="136" spans="1:28" ht="13.5" customHeight="1" thickBot="1" x14ac:dyDescent="0.25">
      <c r="B136" s="740"/>
      <c r="C136" s="741"/>
      <c r="D136" s="741"/>
      <c r="E136" s="741"/>
      <c r="F136" s="741"/>
      <c r="G136" s="741"/>
      <c r="H136" s="741"/>
      <c r="I136" s="742"/>
    </row>
  </sheetData>
  <sheetProtection selectLockedCells="1" selectUnlockedCells="1"/>
  <mergeCells count="30">
    <mergeCell ref="B36:I36"/>
    <mergeCell ref="B51:I51"/>
    <mergeCell ref="C35:I35"/>
    <mergeCell ref="B136:I136"/>
    <mergeCell ref="H135:I135"/>
    <mergeCell ref="C56:I56"/>
    <mergeCell ref="C63:I63"/>
    <mergeCell ref="C112:I112"/>
    <mergeCell ref="C124:I124"/>
    <mergeCell ref="B135:G135"/>
    <mergeCell ref="C90:I90"/>
    <mergeCell ref="C97:I97"/>
    <mergeCell ref="C103:I103"/>
    <mergeCell ref="C127:I127"/>
    <mergeCell ref="K8:K9"/>
    <mergeCell ref="B3:I3"/>
    <mergeCell ref="B11:I11"/>
    <mergeCell ref="C15:I15"/>
    <mergeCell ref="C23:I23"/>
    <mergeCell ref="B4:I4"/>
    <mergeCell ref="B14:I14"/>
    <mergeCell ref="D12:D13"/>
    <mergeCell ref="H12:I12"/>
    <mergeCell ref="C12:C13"/>
    <mergeCell ref="B5:I5"/>
    <mergeCell ref="B7:I7"/>
    <mergeCell ref="D10:F10"/>
    <mergeCell ref="F12:F13"/>
    <mergeCell ref="B12:B13"/>
    <mergeCell ref="E12:E13"/>
  </mergeCells>
  <phoneticPr fontId="65" type="noConversion"/>
  <printOptions horizontalCentered="1"/>
  <pageMargins left="0.39370078740157483" right="0.39370078740157483" top="0.59055118110236227" bottom="0.59055118110236227" header="0.39370078740157483" footer="0.39370078740157483"/>
  <pageSetup paperSize="9" scale="72" fitToHeight="100" orientation="portrait" r:id="rId1"/>
  <headerFooter>
    <oddFooter>Página &amp;P de &amp;N</oddFooter>
  </headerFooter>
  <rowBreaks count="1" manualBreakCount="1">
    <brk id="55" min="1" max="8"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2">
    <tabColor rgb="FF00B0F0"/>
  </sheetPr>
  <dimension ref="A1:Y542"/>
  <sheetViews>
    <sheetView showGridLines="0" view="pageBreakPreview" topLeftCell="A183" zoomScaleSheetLayoutView="100" workbookViewId="0">
      <selection activeCell="B32" sqref="B1:B1048576"/>
    </sheetView>
  </sheetViews>
  <sheetFormatPr defaultRowHeight="11.25" x14ac:dyDescent="0.2"/>
  <cols>
    <col min="1" max="1" width="14.42578125" style="180" customWidth="1"/>
    <col min="2" max="2" width="9.7109375" style="255" customWidth="1"/>
    <col min="3" max="3" width="12.42578125" style="187" customWidth="1"/>
    <col min="4" max="4" width="13.5703125" style="188" customWidth="1"/>
    <col min="5" max="5" width="12.140625" style="189" customWidth="1"/>
    <col min="6" max="6" width="11.7109375" style="190" customWidth="1"/>
    <col min="7" max="7" width="11.85546875" style="190" customWidth="1"/>
    <col min="8" max="8" width="12" style="190" customWidth="1"/>
    <col min="9" max="9" width="12.85546875" style="190" customWidth="1"/>
    <col min="10" max="10" width="12.42578125" style="190" customWidth="1"/>
    <col min="11" max="11" width="9.7109375" style="190" customWidth="1"/>
    <col min="12" max="16384" width="9.140625" style="180"/>
  </cols>
  <sheetData>
    <row r="1" spans="1:12" ht="12" thickBot="1" x14ac:dyDescent="0.25"/>
    <row r="2" spans="1:12" ht="12" customHeight="1" x14ac:dyDescent="0.2">
      <c r="B2" s="648"/>
      <c r="C2" s="191"/>
      <c r="D2" s="191"/>
      <c r="E2" s="191"/>
      <c r="F2" s="191"/>
      <c r="G2" s="191"/>
      <c r="H2" s="191"/>
      <c r="I2" s="191"/>
      <c r="J2" s="191"/>
      <c r="K2" s="192"/>
      <c r="L2" s="193"/>
    </row>
    <row r="3" spans="1:12" ht="26.25" customHeight="1" x14ac:dyDescent="0.2">
      <c r="B3" s="773" t="str">
        <f>ORÇAMENTO!B3</f>
        <v>PREFEITURA MUNICIPAL DE ITABORAÍ</v>
      </c>
      <c r="C3" s="774"/>
      <c r="D3" s="774"/>
      <c r="E3" s="774"/>
      <c r="F3" s="774"/>
      <c r="G3" s="774"/>
      <c r="H3" s="774"/>
      <c r="I3" s="774"/>
      <c r="J3" s="774"/>
      <c r="K3" s="775"/>
      <c r="L3" s="193"/>
    </row>
    <row r="4" spans="1:12" ht="15" customHeight="1" x14ac:dyDescent="0.2">
      <c r="B4" s="785" t="str">
        <f>ORÇAMENTO!B4</f>
        <v>SECRETARIA MUNICIPAL DE OBRAS</v>
      </c>
      <c r="C4" s="786"/>
      <c r="D4" s="786"/>
      <c r="E4" s="786"/>
      <c r="F4" s="786"/>
      <c r="G4" s="786"/>
      <c r="H4" s="786"/>
      <c r="I4" s="786"/>
      <c r="J4" s="786"/>
      <c r="K4" s="787"/>
      <c r="L4" s="193"/>
    </row>
    <row r="5" spans="1:12" ht="15" customHeight="1" x14ac:dyDescent="0.2">
      <c r="B5" s="776" t="str">
        <f>ORÇAMENTO!B5</f>
        <v>OBRA: DRENAGEM PLUVIAL, PAVIMENTAÇÃO E SINALIZAÇÃO VIÁRIA</v>
      </c>
      <c r="C5" s="777"/>
      <c r="D5" s="777"/>
      <c r="E5" s="777"/>
      <c r="F5" s="777"/>
      <c r="G5" s="777"/>
      <c r="H5" s="777"/>
      <c r="I5" s="777"/>
      <c r="J5" s="777"/>
      <c r="K5" s="778"/>
      <c r="L5" s="193"/>
    </row>
    <row r="6" spans="1:12" ht="15.75" customHeight="1" x14ac:dyDescent="0.2">
      <c r="B6" s="717" t="str">
        <f>ORÇAMENTO!B7</f>
        <v>LOCAL: Vila Gabriela (Manilha)</v>
      </c>
      <c r="C6" s="718"/>
      <c r="D6" s="718"/>
      <c r="E6" s="718"/>
      <c r="F6" s="718"/>
      <c r="G6" s="718"/>
      <c r="H6" s="718"/>
      <c r="I6" s="718"/>
      <c r="J6" s="718"/>
      <c r="K6" s="719"/>
      <c r="L6" s="193"/>
    </row>
    <row r="7" spans="1:12" ht="25.5" customHeight="1" x14ac:dyDescent="0.2">
      <c r="B7" s="779" t="s">
        <v>46661</v>
      </c>
      <c r="C7" s="780"/>
      <c r="D7" s="780"/>
      <c r="E7" s="780"/>
      <c r="F7" s="780"/>
      <c r="G7" s="780"/>
      <c r="H7" s="780"/>
      <c r="I7" s="780"/>
      <c r="J7" s="780"/>
      <c r="K7" s="781"/>
      <c r="L7" s="193"/>
    </row>
    <row r="8" spans="1:12" s="189" customFormat="1" ht="18.75" customHeight="1" x14ac:dyDescent="0.2">
      <c r="B8" s="649" t="s">
        <v>8</v>
      </c>
      <c r="C8" s="369" t="s">
        <v>9</v>
      </c>
      <c r="D8" s="782" t="s">
        <v>25</v>
      </c>
      <c r="E8" s="783"/>
      <c r="F8" s="783"/>
      <c r="G8" s="783"/>
      <c r="H8" s="783"/>
      <c r="I8" s="784"/>
      <c r="J8" s="370" t="s">
        <v>26</v>
      </c>
      <c r="K8" s="371" t="s">
        <v>27</v>
      </c>
      <c r="L8" s="193"/>
    </row>
    <row r="9" spans="1:12" ht="21" customHeight="1" x14ac:dyDescent="0.2">
      <c r="B9" s="763" t="s">
        <v>112</v>
      </c>
      <c r="C9" s="764"/>
      <c r="D9" s="764"/>
      <c r="E9" s="764"/>
      <c r="F9" s="764"/>
      <c r="G9" s="764"/>
      <c r="H9" s="764"/>
      <c r="I9" s="764"/>
      <c r="J9" s="764"/>
      <c r="K9" s="765"/>
    </row>
    <row r="10" spans="1:12" ht="12.75" x14ac:dyDescent="0.2">
      <c r="B10" s="245"/>
      <c r="C10" s="194"/>
      <c r="D10" s="372"/>
      <c r="E10" s="373"/>
      <c r="F10" s="373"/>
      <c r="G10" s="373"/>
      <c r="H10" s="373"/>
      <c r="I10" s="373"/>
      <c r="J10" s="195"/>
      <c r="K10" s="196"/>
    </row>
    <row r="11" spans="1:12" ht="27.75" customHeight="1" x14ac:dyDescent="0.2">
      <c r="A11" s="180" t="str">
        <f>B11&amp;C11</f>
        <v>1.1PMI 001.001</v>
      </c>
      <c r="B11" s="248" t="s">
        <v>1</v>
      </c>
      <c r="C11" s="606" t="str">
        <f>ORÇAMENTO!C16</f>
        <v>PMI 001.001</v>
      </c>
      <c r="D11" s="751" t="str">
        <f>VLOOKUP(A11,ORÇAMENTO!$A$16:$I$126,4,FALSE)</f>
        <v>SERVICOS TOPOGRAFICOS PARA PAVIMENTACAO, INCLUSIVE NOTA DE SERVICOS, ACOMPANHAMENTO E GREIDE</v>
      </c>
      <c r="E11" s="751"/>
      <c r="F11" s="751"/>
      <c r="G11" s="751"/>
      <c r="H11" s="751"/>
      <c r="I11" s="751"/>
      <c r="J11" s="189" t="str">
        <f>VLOOKUP(A11,ORÇAMENTO!$A$16:$I$126,5,FALSE)</f>
        <v>M2</v>
      </c>
      <c r="K11" s="197">
        <f>E14</f>
        <v>38127.487000000001</v>
      </c>
      <c r="L11" s="573"/>
    </row>
    <row r="12" spans="1:12" s="483" customFormat="1" ht="15" customHeight="1" x14ac:dyDescent="0.2">
      <c r="B12" s="484"/>
      <c r="C12" s="380"/>
      <c r="D12" s="766" t="s">
        <v>31051</v>
      </c>
      <c r="E12" s="766"/>
      <c r="F12" s="766"/>
      <c r="G12" s="766"/>
      <c r="H12" s="766"/>
      <c r="I12" s="384"/>
      <c r="J12" s="486"/>
      <c r="K12" s="487"/>
      <c r="L12" s="488"/>
    </row>
    <row r="13" spans="1:12" s="483" customFormat="1" ht="15.75" customHeight="1" x14ac:dyDescent="0.2">
      <c r="B13" s="484"/>
      <c r="C13" s="380"/>
      <c r="D13" s="255" t="s">
        <v>29</v>
      </c>
      <c r="E13" s="572" t="s">
        <v>0</v>
      </c>
      <c r="F13" s="53"/>
      <c r="G13" s="18"/>
      <c r="H13" s="485"/>
      <c r="I13" s="384"/>
      <c r="J13" s="486"/>
      <c r="K13" s="487"/>
      <c r="L13" s="488"/>
    </row>
    <row r="14" spans="1:12" s="483" customFormat="1" ht="15" customHeight="1" x14ac:dyDescent="0.2">
      <c r="B14" s="484"/>
      <c r="C14" s="380"/>
      <c r="D14" s="265">
        <f>'TABELA VIAS'!E32+'TABELA VIAS'!N32</f>
        <v>38127.487000000001</v>
      </c>
      <c r="E14" s="265">
        <f>D14</f>
        <v>38127.487000000001</v>
      </c>
      <c r="F14" s="490"/>
      <c r="G14" s="18"/>
      <c r="H14" s="485"/>
      <c r="I14" s="384"/>
      <c r="J14" s="486"/>
      <c r="K14" s="487"/>
      <c r="L14" s="488"/>
    </row>
    <row r="15" spans="1:12" s="483" customFormat="1" x14ac:dyDescent="0.2">
      <c r="B15" s="484"/>
      <c r="C15" s="380"/>
      <c r="D15" s="381"/>
      <c r="E15" s="381"/>
      <c r="F15" s="490"/>
      <c r="G15" s="18"/>
      <c r="H15" s="485"/>
      <c r="I15" s="384"/>
      <c r="J15" s="486"/>
      <c r="K15" s="487"/>
      <c r="L15" s="488"/>
    </row>
    <row r="16" spans="1:12" ht="25.5" customHeight="1" x14ac:dyDescent="0.2">
      <c r="A16" s="180" t="str">
        <f>B16&amp;C16</f>
        <v>1.2PMI 001.002</v>
      </c>
      <c r="B16" s="248" t="s">
        <v>31</v>
      </c>
      <c r="C16" s="606" t="str">
        <f>ORÇAMENTO!C17</f>
        <v>PMI 001.002</v>
      </c>
      <c r="D16" s="751" t="str">
        <f>VLOOKUP(A16,ORÇAMENTO!$A$16:$I$126,4,FALSE)</f>
        <v>ENSAIOS DE IMPRIMACAO - ASFALTO DILUIDO</v>
      </c>
      <c r="E16" s="751"/>
      <c r="F16" s="751"/>
      <c r="G16" s="751"/>
      <c r="H16" s="751"/>
      <c r="I16" s="751"/>
      <c r="J16" s="189" t="str">
        <f>VLOOKUP(A16,ORÇAMENTO!$A$16:$I$126,5,FALSE)</f>
        <v>M2</v>
      </c>
      <c r="K16" s="197">
        <f>'TABELA VIAS'!J32</f>
        <v>23984.230000000003</v>
      </c>
      <c r="L16" s="573"/>
    </row>
    <row r="17" spans="1:12" ht="15.75" customHeight="1" x14ac:dyDescent="0.2">
      <c r="A17" s="180" t="str">
        <f t="shared" ref="A17:A56" si="0">B17&amp;C17</f>
        <v/>
      </c>
      <c r="B17" s="248"/>
      <c r="D17" s="788" t="s">
        <v>31061</v>
      </c>
      <c r="E17" s="788"/>
      <c r="F17" s="788"/>
      <c r="G17" s="788"/>
      <c r="I17" s="390"/>
      <c r="J17" s="189"/>
      <c r="K17" s="200"/>
    </row>
    <row r="18" spans="1:12" ht="12" customHeight="1" x14ac:dyDescent="0.2">
      <c r="B18" s="245"/>
      <c r="C18" s="194"/>
      <c r="D18" s="194"/>
      <c r="E18" s="209"/>
      <c r="F18" s="209"/>
      <c r="G18" s="209"/>
      <c r="H18" s="209"/>
      <c r="I18" s="209"/>
      <c r="J18" s="209"/>
      <c r="K18" s="210"/>
    </row>
    <row r="19" spans="1:12" ht="25.5" customHeight="1" x14ac:dyDescent="0.2">
      <c r="A19" s="180" t="str">
        <f>B19&amp;C19</f>
        <v>1.3PMI 001.003</v>
      </c>
      <c r="B19" s="248" t="s">
        <v>31038</v>
      </c>
      <c r="C19" s="607" t="str">
        <f>ORÇAMENTO!C18</f>
        <v>PMI 001.003</v>
      </c>
      <c r="D19" s="751" t="str">
        <f>VLOOKUP(A19,ORÇAMENTO!$A$16:$I$126,4,FALSE)</f>
        <v>ENSAIO DE DENSIDADE DO MATERIAL BETUMINOSO</v>
      </c>
      <c r="E19" s="751"/>
      <c r="F19" s="751"/>
      <c r="G19" s="751"/>
      <c r="H19" s="751"/>
      <c r="I19" s="751"/>
      <c r="J19" s="189" t="str">
        <f>VLOOKUP(A19,ORÇAMENTO!$A$16:$I$126,5,FALSE)</f>
        <v>UN</v>
      </c>
      <c r="K19" s="197">
        <f>'TABELA VIAS'!Q29</f>
        <v>20</v>
      </c>
      <c r="L19" s="573"/>
    </row>
    <row r="20" spans="1:12" ht="15.75" customHeight="1" x14ac:dyDescent="0.2">
      <c r="A20" s="180" t="str">
        <f>B20&amp;C20</f>
        <v/>
      </c>
      <c r="B20" s="248"/>
      <c r="D20" s="760" t="s">
        <v>31042</v>
      </c>
      <c r="E20" s="760"/>
      <c r="F20" s="760"/>
      <c r="G20" s="760"/>
      <c r="H20" s="760"/>
      <c r="I20" s="760"/>
      <c r="J20" s="189"/>
      <c r="K20" s="197"/>
    </row>
    <row r="21" spans="1:12" ht="12.75" customHeight="1" x14ac:dyDescent="0.2">
      <c r="B21" s="248"/>
      <c r="D21" s="390"/>
      <c r="E21" s="390"/>
      <c r="F21" s="390"/>
      <c r="G21" s="390"/>
      <c r="H21" s="390"/>
      <c r="I21" s="390"/>
      <c r="J21" s="199"/>
      <c r="K21" s="197"/>
    </row>
    <row r="22" spans="1:12" ht="25.5" customHeight="1" x14ac:dyDescent="0.2">
      <c r="A22" s="180" t="str">
        <f>B22&amp;C22</f>
        <v>1.4PMI 001.004</v>
      </c>
      <c r="B22" s="248" t="s">
        <v>31039</v>
      </c>
      <c r="C22" s="607" t="str">
        <f>ORÇAMENTO!C19</f>
        <v>PMI 001.004</v>
      </c>
      <c r="D22" s="751" t="str">
        <f>VLOOKUP(A22,ORÇAMENTO!$A$16:$I$126,4,FALSE)</f>
        <v>ENSAIOS DE BASE ESTABILIZADA GRANULOMETRICAMENTE</v>
      </c>
      <c r="E22" s="751"/>
      <c r="F22" s="751"/>
      <c r="G22" s="751"/>
      <c r="H22" s="751"/>
      <c r="I22" s="751"/>
      <c r="J22" s="189" t="str">
        <f>VLOOKUP(A22,ORÇAMENTO!$A$16:$I$126,5,FALSE)</f>
        <v>M3</v>
      </c>
      <c r="K22" s="197">
        <f>K299</f>
        <v>8251.2199999999993</v>
      </c>
      <c r="L22" s="573"/>
    </row>
    <row r="23" spans="1:12" s="483" customFormat="1" ht="15" customHeight="1" x14ac:dyDescent="0.2">
      <c r="B23" s="484"/>
      <c r="C23" s="380"/>
      <c r="D23" s="760" t="s">
        <v>31043</v>
      </c>
      <c r="E23" s="760"/>
      <c r="F23" s="760"/>
      <c r="G23" s="489"/>
      <c r="H23" s="485"/>
      <c r="I23" s="384"/>
      <c r="J23" s="486"/>
      <c r="K23" s="487"/>
      <c r="L23" s="488"/>
    </row>
    <row r="24" spans="1:12" ht="12.75" customHeight="1" x14ac:dyDescent="0.2">
      <c r="A24" s="180" t="str">
        <f t="shared" ref="A24" si="1">B24&amp;C24</f>
        <v/>
      </c>
      <c r="B24" s="248"/>
      <c r="D24" s="199"/>
      <c r="E24" s="199"/>
      <c r="F24" s="201"/>
      <c r="G24" s="180"/>
      <c r="I24" s="390"/>
      <c r="J24" s="189"/>
      <c r="K24" s="200"/>
    </row>
    <row r="25" spans="1:12" ht="25.5" customHeight="1" x14ac:dyDescent="0.2">
      <c r="A25" s="180" t="str">
        <f>B25&amp;C25</f>
        <v>1.501.001.0199-0</v>
      </c>
      <c r="B25" s="248" t="s">
        <v>31040</v>
      </c>
      <c r="C25" s="607" t="str">
        <f>ORÇAMENTO!C20</f>
        <v>01.001.0199-0</v>
      </c>
      <c r="D25" s="751" t="str">
        <f>VLOOKUP(A25,ORÇAMENTO!$A$16:$I$126,4,FALSE)</f>
        <v>DETERMINACAO DA ESTABILIDADE E FLUENCIA MARSHALL</v>
      </c>
      <c r="E25" s="751"/>
      <c r="F25" s="751"/>
      <c r="G25" s="751"/>
      <c r="H25" s="751"/>
      <c r="I25" s="751"/>
      <c r="J25" s="189" t="str">
        <f>VLOOKUP(A25,ORÇAMENTO!$A$16:$I$126,5,FALSE)</f>
        <v>UN</v>
      </c>
      <c r="K25" s="197">
        <f>'TABELA VIAS'!Q29</f>
        <v>20</v>
      </c>
      <c r="L25" s="573"/>
    </row>
    <row r="26" spans="1:12" ht="15.75" customHeight="1" x14ac:dyDescent="0.2">
      <c r="A26" s="180" t="str">
        <f>B26&amp;C26</f>
        <v/>
      </c>
      <c r="B26" s="248"/>
      <c r="D26" s="760" t="s">
        <v>31042</v>
      </c>
      <c r="E26" s="760"/>
      <c r="F26" s="760"/>
      <c r="G26" s="760"/>
      <c r="H26" s="760"/>
      <c r="I26" s="760"/>
      <c r="J26" s="189"/>
      <c r="K26" s="197"/>
    </row>
    <row r="27" spans="1:12" ht="12.75" customHeight="1" x14ac:dyDescent="0.2">
      <c r="B27" s="248"/>
      <c r="D27" s="390"/>
      <c r="E27" s="390"/>
      <c r="F27" s="390"/>
      <c r="G27" s="390"/>
      <c r="H27" s="390"/>
      <c r="I27" s="390"/>
      <c r="J27" s="199"/>
      <c r="K27" s="197"/>
    </row>
    <row r="28" spans="1:12" ht="25.5" customHeight="1" x14ac:dyDescent="0.2">
      <c r="A28" s="180" t="str">
        <f>B28&amp;C28</f>
        <v>1.601.001.0208-0</v>
      </c>
      <c r="B28" s="248" t="s">
        <v>31041</v>
      </c>
      <c r="C28" s="607" t="str">
        <f>ORÇAMENTO!C21</f>
        <v>01.001.0208-0</v>
      </c>
      <c r="D28" s="751" t="str">
        <f>VLOOKUP(A28,ORÇAMENTO!$A$16:$I$126,4,FALSE)</f>
        <v>DETERMINACAO DA RESISTENCIA A TRACAO POR COMPRESSAO DIAMETRAL DE MISTURAS BETUMINOSAS</v>
      </c>
      <c r="E28" s="751"/>
      <c r="F28" s="751"/>
      <c r="G28" s="751"/>
      <c r="H28" s="751"/>
      <c r="I28" s="751"/>
      <c r="J28" s="189" t="str">
        <f>VLOOKUP(A28,ORÇAMENTO!$A$16:$I$126,5,FALSE)</f>
        <v>UN</v>
      </c>
      <c r="K28" s="197">
        <f>'TABELA VIAS'!Q29</f>
        <v>20</v>
      </c>
      <c r="L28" s="573"/>
    </row>
    <row r="29" spans="1:12" s="483" customFormat="1" ht="15" customHeight="1" x14ac:dyDescent="0.2">
      <c r="B29" s="484"/>
      <c r="C29" s="380"/>
      <c r="D29" s="760" t="s">
        <v>31042</v>
      </c>
      <c r="E29" s="760"/>
      <c r="F29" s="760"/>
      <c r="G29" s="760"/>
      <c r="H29" s="760"/>
      <c r="I29" s="760"/>
      <c r="J29" s="486"/>
      <c r="K29" s="487"/>
      <c r="L29" s="488"/>
    </row>
    <row r="30" spans="1:12" ht="12.75" customHeight="1" x14ac:dyDescent="0.2">
      <c r="A30" s="180" t="str">
        <f t="shared" ref="A30" si="2">B30&amp;C30</f>
        <v/>
      </c>
      <c r="B30" s="248"/>
      <c r="D30" s="199"/>
      <c r="E30" s="199"/>
      <c r="F30" s="201"/>
      <c r="G30" s="180"/>
      <c r="I30" s="390"/>
      <c r="J30" s="189"/>
      <c r="K30" s="200"/>
    </row>
    <row r="31" spans="1:12" ht="21" customHeight="1" x14ac:dyDescent="0.2">
      <c r="A31" s="180" t="str">
        <f t="shared" si="0"/>
        <v>02 - CANTEIRO DE OBRA</v>
      </c>
      <c r="B31" s="763" t="s">
        <v>79</v>
      </c>
      <c r="C31" s="764"/>
      <c r="D31" s="764"/>
      <c r="E31" s="764"/>
      <c r="F31" s="764"/>
      <c r="G31" s="764"/>
      <c r="H31" s="764"/>
      <c r="I31" s="764"/>
      <c r="J31" s="764"/>
      <c r="K31" s="765"/>
    </row>
    <row r="32" spans="1:12" ht="62.25" customHeight="1" x14ac:dyDescent="0.2">
      <c r="A32" s="180" t="str">
        <f>B32&amp;C32</f>
        <v>2.102.006.0015-0</v>
      </c>
      <c r="B32" s="248" t="s">
        <v>2</v>
      </c>
      <c r="C32" s="607" t="str">
        <f>ORÇAMENTO!C24</f>
        <v>02.006.0015-0</v>
      </c>
      <c r="D32" s="751" t="str">
        <f>VLOOKUP(A32,ORÇAMENTO!$A$16:$I$126,4,FALSE)</f>
        <v>ALUGUEL CONTAINER PARA ESCRITORIO C/WC,MEDINDO 2,20M LARGURA,6,20M COMPRIMENTO E 2,50M ALTURA,CHAPAS ACO C/NERVURAS TRAPEZOIDAIS,ISOLAMENTO TERMO-ACUSTICO FORRO,CHASSIS REFORCADO E PISO COMPENSADO NAVAL,INCL.INST.ELETRICA E HIDRO-SANITARIAS,ACESSORIOS,1 VASO SANITARIO E 1 LAVATORIO,EXCL.TRANSP.(VIDE ITEM 04.005.0300),CARGA E DESCARGA(VIDE ITEM 04.013.0015)</v>
      </c>
      <c r="E32" s="751"/>
      <c r="F32" s="751"/>
      <c r="G32" s="751"/>
      <c r="H32" s="751"/>
      <c r="I32" s="751"/>
      <c r="J32" s="189" t="str">
        <f>VLOOKUP(A32,ORÇAMENTO!$A$16:$I$126,5,FALSE)</f>
        <v>UNXMES</v>
      </c>
      <c r="K32" s="200">
        <f>H35</f>
        <v>8</v>
      </c>
      <c r="L32" s="573"/>
    </row>
    <row r="33" spans="1:19" x14ac:dyDescent="0.2">
      <c r="A33" s="180" t="str">
        <f t="shared" si="0"/>
        <v/>
      </c>
      <c r="B33" s="248"/>
      <c r="D33" s="304"/>
      <c r="E33" s="304"/>
      <c r="F33" s="304"/>
      <c r="G33" s="304"/>
      <c r="I33" s="302"/>
      <c r="J33" s="189"/>
      <c r="K33" s="200"/>
    </row>
    <row r="34" spans="1:19" s="179" customFormat="1" ht="11.25" customHeight="1" x14ac:dyDescent="0.2">
      <c r="A34" s="180" t="str">
        <f t="shared" si="0"/>
        <v/>
      </c>
      <c r="B34" s="262"/>
      <c r="C34" s="187"/>
      <c r="D34" s="304"/>
      <c r="E34" s="199" t="s">
        <v>28</v>
      </c>
      <c r="F34" s="199"/>
      <c r="G34" s="199" t="s">
        <v>30975</v>
      </c>
      <c r="H34" s="202" t="s">
        <v>0</v>
      </c>
      <c r="I34" s="180"/>
      <c r="J34" s="180"/>
      <c r="K34" s="203"/>
      <c r="L34" s="204"/>
      <c r="M34" s="193"/>
      <c r="N34" s="193"/>
      <c r="O34" s="180"/>
      <c r="P34" s="180"/>
    </row>
    <row r="35" spans="1:19" s="179" customFormat="1" x14ac:dyDescent="0.2">
      <c r="A35" s="180" t="str">
        <f t="shared" si="0"/>
        <v/>
      </c>
      <c r="B35" s="262"/>
      <c r="C35" s="187"/>
      <c r="D35" s="304"/>
      <c r="E35" s="199">
        <v>1</v>
      </c>
      <c r="F35" s="199" t="s">
        <v>30974</v>
      </c>
      <c r="G35" s="205">
        <v>8</v>
      </c>
      <c r="H35" s="199">
        <f>TRUNC(E35*G35,2)</f>
        <v>8</v>
      </c>
      <c r="I35" s="180"/>
      <c r="J35" s="180"/>
      <c r="K35" s="203"/>
      <c r="L35" s="204"/>
      <c r="M35" s="193"/>
      <c r="N35" s="193"/>
      <c r="O35" s="180"/>
      <c r="P35" s="180"/>
    </row>
    <row r="36" spans="1:19" s="179" customFormat="1" x14ac:dyDescent="0.2">
      <c r="A36" s="180" t="str">
        <f t="shared" si="0"/>
        <v/>
      </c>
      <c r="B36" s="262"/>
      <c r="C36" s="187"/>
      <c r="D36" s="206"/>
      <c r="E36" s="206"/>
      <c r="F36" s="199"/>
      <c r="G36" s="180"/>
      <c r="H36" s="199"/>
      <c r="I36" s="180"/>
      <c r="J36" s="180"/>
      <c r="K36" s="203"/>
      <c r="L36" s="204"/>
      <c r="M36" s="193"/>
      <c r="N36" s="193"/>
      <c r="O36" s="180"/>
      <c r="P36" s="180"/>
    </row>
    <row r="37" spans="1:19" ht="62.25" customHeight="1" x14ac:dyDescent="0.2">
      <c r="A37" s="180" t="str">
        <f>B37&amp;C37</f>
        <v>2.202.006.0025-0</v>
      </c>
      <c r="B37" s="248" t="s">
        <v>6</v>
      </c>
      <c r="C37" s="607" t="str">
        <f>ORÇAMENTO!C25</f>
        <v>02.006.0025-0</v>
      </c>
      <c r="D37" s="751" t="str">
        <f>VLOOKUP(A37,ORÇAMENTO!$A$16:$I$126,4,FALSE)</f>
        <v>ALUGUEL CONTAINER,PARA SANITARIO-VESTIARIO,MEDINDO 2,20M LARGURA,6,20M COMPRIMENTO E 2,50M ALTURA,CHAPAS ACO C/NERVURASTRAPEZOIDAIS,ISOLAMENTO TERMO-ACUSTICO FORRO,CHASSIS REFORCADO E PISO COMPENSADO NAVAL,INCL.INST.ELETRICAS E HIDRO-SANITARIAS,ACESSORIOS,4 VASOS SANITARIOS,1 LAVATORIO,1 MICTORIO E 4 CHUVEIROS,EXCL.TRANSP.,CARGA E DESCARGA</v>
      </c>
      <c r="E37" s="751"/>
      <c r="F37" s="751"/>
      <c r="G37" s="751"/>
      <c r="H37" s="751"/>
      <c r="I37" s="751"/>
      <c r="J37" s="189" t="str">
        <f>VLOOKUP(A37,ORÇAMENTO!$A$16:$I$126,5,FALSE)</f>
        <v>UNXMES</v>
      </c>
      <c r="K37" s="200">
        <f>H40</f>
        <v>8</v>
      </c>
      <c r="L37" s="573"/>
    </row>
    <row r="38" spans="1:19" x14ac:dyDescent="0.2">
      <c r="A38" s="180" t="str">
        <f t="shared" ref="A38:A41" si="3">B38&amp;C38</f>
        <v/>
      </c>
      <c r="B38" s="248"/>
      <c r="D38" s="327"/>
      <c r="E38" s="327"/>
      <c r="F38" s="327"/>
      <c r="G38" s="327"/>
      <c r="I38" s="326"/>
      <c r="J38" s="189"/>
      <c r="K38" s="200"/>
    </row>
    <row r="39" spans="1:19" s="179" customFormat="1" ht="11.25" customHeight="1" x14ac:dyDescent="0.2">
      <c r="A39" s="180" t="str">
        <f t="shared" si="3"/>
        <v/>
      </c>
      <c r="B39" s="262"/>
      <c r="C39" s="187"/>
      <c r="D39" s="327"/>
      <c r="E39" s="199" t="s">
        <v>28</v>
      </c>
      <c r="F39" s="199"/>
      <c r="G39" s="199" t="s">
        <v>30975</v>
      </c>
      <c r="H39" s="202" t="s">
        <v>0</v>
      </c>
      <c r="I39" s="180"/>
      <c r="J39" s="180"/>
      <c r="K39" s="203"/>
      <c r="L39" s="204"/>
      <c r="M39" s="193"/>
      <c r="N39" s="193"/>
      <c r="O39" s="180"/>
      <c r="P39" s="180"/>
    </row>
    <row r="40" spans="1:19" s="179" customFormat="1" x14ac:dyDescent="0.2">
      <c r="A40" s="180" t="str">
        <f t="shared" si="3"/>
        <v/>
      </c>
      <c r="B40" s="262"/>
      <c r="C40" s="187"/>
      <c r="D40" s="327"/>
      <c r="E40" s="199">
        <v>1</v>
      </c>
      <c r="F40" s="199" t="s">
        <v>30974</v>
      </c>
      <c r="G40" s="205">
        <v>8</v>
      </c>
      <c r="H40" s="199">
        <f>TRUNC(E40*G40,2)</f>
        <v>8</v>
      </c>
      <c r="I40" s="180"/>
      <c r="J40" s="180"/>
      <c r="K40" s="203"/>
      <c r="L40" s="204"/>
      <c r="M40" s="193"/>
      <c r="N40" s="193"/>
      <c r="O40" s="180"/>
      <c r="P40" s="180"/>
    </row>
    <row r="41" spans="1:19" s="179" customFormat="1" x14ac:dyDescent="0.2">
      <c r="A41" s="180" t="str">
        <f t="shared" si="3"/>
        <v/>
      </c>
      <c r="B41" s="262"/>
      <c r="C41" s="187"/>
      <c r="D41" s="206"/>
      <c r="E41" s="206"/>
      <c r="F41" s="199"/>
      <c r="G41" s="180"/>
      <c r="H41" s="199"/>
      <c r="I41" s="180"/>
      <c r="J41" s="180"/>
      <c r="K41" s="203"/>
      <c r="L41" s="204"/>
      <c r="M41" s="193"/>
      <c r="N41" s="193"/>
      <c r="O41" s="180"/>
      <c r="P41" s="180"/>
    </row>
    <row r="42" spans="1:19" ht="39.75" customHeight="1" x14ac:dyDescent="0.2">
      <c r="A42" s="180" t="str">
        <f t="shared" si="0"/>
        <v>2.302.015.0001-0</v>
      </c>
      <c r="B42" s="248" t="s">
        <v>74</v>
      </c>
      <c r="C42" s="606" t="str">
        <f>ORÇAMENTO!C26</f>
        <v>02.015.0001-0</v>
      </c>
      <c r="D42" s="751" t="str">
        <f>VLOOKUP(A42,ORÇAMENTO!$A$16:$I$126,4,FALSE)</f>
        <v>INSTALACAO E LIGACAO PROVISORIA PARA ABASTECIMENTO DE AGUA E ESGOTAMENTO SANITARIO EM CANTEIRO DE OBRAS,INCLUSIVE ESCAVACAO,EXCLUSIVE REPOSICAO DA PAVIMENTACAO DO LOGRADOURO PUBLICO</v>
      </c>
      <c r="E42" s="751"/>
      <c r="F42" s="751"/>
      <c r="G42" s="751"/>
      <c r="H42" s="751"/>
      <c r="I42" s="751"/>
      <c r="J42" s="189" t="str">
        <f>VLOOKUP(A42,ORÇAMENTO!$A$16:$I$126,5,FALSE)</f>
        <v>UN</v>
      </c>
      <c r="K42" s="200">
        <v>1</v>
      </c>
      <c r="L42" s="573"/>
    </row>
    <row r="43" spans="1:19" x14ac:dyDescent="0.2">
      <c r="A43" s="180" t="str">
        <f t="shared" si="0"/>
        <v/>
      </c>
      <c r="B43" s="262"/>
      <c r="D43" s="206"/>
      <c r="E43" s="206"/>
      <c r="F43" s="199"/>
      <c r="G43" s="180"/>
      <c r="H43" s="199"/>
      <c r="I43" s="180"/>
      <c r="J43" s="180"/>
      <c r="K43" s="203"/>
    </row>
    <row r="44" spans="1:19" ht="41.25" customHeight="1" x14ac:dyDescent="0.2">
      <c r="A44" s="180" t="str">
        <f t="shared" si="0"/>
        <v>2.402.016.0001-0</v>
      </c>
      <c r="B44" s="248" t="s">
        <v>75</v>
      </c>
      <c r="C44" s="607" t="str">
        <f>ORÇAMENTO!C27</f>
        <v>02.016.0001-0</v>
      </c>
      <c r="D44" s="751" t="str">
        <f>VLOOKUP(A44,ORÇAMENTO!$A$16:$I$126,4,FALSE)</f>
        <v>INSTALACAO E LIGACAO PROVISORIA DE ALIMENTACAO DE ENERGIA ELETRICA,EM BAIXA TENSAO,PARA CANTEIRO DE OBRAS,M3-CHAVE 100A,CARGA 3KW,20CV,EXCLUSIVE O FORNECIMENTO DO MEDIDOR</v>
      </c>
      <c r="E44" s="751"/>
      <c r="F44" s="751"/>
      <c r="G44" s="751"/>
      <c r="H44" s="751"/>
      <c r="I44" s="751"/>
      <c r="J44" s="189" t="str">
        <f>VLOOKUP(A44,ORÇAMENTO!$A$16:$I$126,5,FALSE)</f>
        <v>UN</v>
      </c>
      <c r="K44" s="200">
        <v>1</v>
      </c>
      <c r="L44" s="573"/>
    </row>
    <row r="45" spans="1:19" x14ac:dyDescent="0.2">
      <c r="A45" s="180" t="str">
        <f t="shared" si="0"/>
        <v/>
      </c>
      <c r="B45" s="262"/>
      <c r="D45" s="206"/>
      <c r="E45" s="206"/>
      <c r="F45" s="199"/>
      <c r="G45" s="180"/>
      <c r="H45" s="199"/>
      <c r="I45" s="180"/>
      <c r="J45" s="180"/>
      <c r="K45" s="203"/>
    </row>
    <row r="46" spans="1:19" ht="28.5" customHeight="1" x14ac:dyDescent="0.2">
      <c r="A46" s="180" t="str">
        <f t="shared" si="0"/>
        <v>2.502.020.0001-0</v>
      </c>
      <c r="B46" s="248" t="s">
        <v>104</v>
      </c>
      <c r="C46" s="606" t="str">
        <f>ORÇAMENTO!C28</f>
        <v>02.020.0001-0</v>
      </c>
      <c r="D46" s="751" t="str">
        <f>VLOOKUP(A46,ORÇAMENTO!$A$16:$I$126,4,FALSE)</f>
        <v>PLACA DE IDENTIFICACAO DE OBRA PUBLICA,INCLUSIVE PINTURA E SUPORTES DE MADEIRA.FORNECIMENTO E COLOCACAO</v>
      </c>
      <c r="E46" s="751"/>
      <c r="F46" s="751"/>
      <c r="G46" s="751"/>
      <c r="H46" s="751"/>
      <c r="I46" s="751"/>
      <c r="J46" s="189" t="str">
        <f>VLOOKUP(A46,ORÇAMENTO!$A$16:$I$126,5,FALSE)</f>
        <v>M2</v>
      </c>
      <c r="K46" s="200">
        <f>G49+G50</f>
        <v>7.84</v>
      </c>
      <c r="L46" s="573"/>
    </row>
    <row r="47" spans="1:19" s="266" customFormat="1" ht="15.75" customHeight="1" x14ac:dyDescent="0.2">
      <c r="B47" s="248"/>
      <c r="C47" s="249"/>
      <c r="D47" s="761" t="s">
        <v>31044</v>
      </c>
      <c r="E47" s="761"/>
      <c r="F47" s="761"/>
      <c r="G47" s="761"/>
      <c r="H47" s="761"/>
      <c r="I47" s="761"/>
      <c r="J47" s="253"/>
      <c r="K47" s="254"/>
    </row>
    <row r="48" spans="1:19" s="491" customFormat="1" ht="12" customHeight="1" x14ac:dyDescent="0.2">
      <c r="B48" s="262"/>
      <c r="C48" s="249"/>
      <c r="D48" s="265" t="s">
        <v>31045</v>
      </c>
      <c r="E48" s="265" t="s">
        <v>31046</v>
      </c>
      <c r="F48" s="265" t="s">
        <v>28</v>
      </c>
      <c r="G48" s="256" t="s">
        <v>0</v>
      </c>
      <c r="H48" s="265"/>
      <c r="I48" s="266"/>
      <c r="J48" s="266"/>
      <c r="K48" s="267"/>
      <c r="L48" s="275"/>
      <c r="M48" s="492"/>
      <c r="N48" s="493"/>
      <c r="O48" s="494"/>
      <c r="P48" s="271"/>
      <c r="Q48" s="266"/>
      <c r="R48" s="266"/>
      <c r="S48" s="266"/>
    </row>
    <row r="49" spans="1:19" s="491" customFormat="1" ht="12" customHeight="1" x14ac:dyDescent="0.2">
      <c r="B49" s="262"/>
      <c r="C49" s="249"/>
      <c r="D49" s="265">
        <v>2.8</v>
      </c>
      <c r="E49" s="265">
        <v>1.4</v>
      </c>
      <c r="F49" s="265">
        <v>1</v>
      </c>
      <c r="G49" s="256">
        <f>TRUNC(D49*E49*F49,2)</f>
        <v>3.92</v>
      </c>
      <c r="H49" s="265" t="s">
        <v>31047</v>
      </c>
      <c r="I49" s="266"/>
      <c r="J49" s="266"/>
      <c r="K49" s="267"/>
      <c r="L49" s="265"/>
      <c r="M49" s="492"/>
      <c r="N49" s="495"/>
      <c r="O49" s="494"/>
      <c r="P49" s="271"/>
      <c r="Q49" s="266"/>
      <c r="R49" s="266"/>
      <c r="S49" s="266"/>
    </row>
    <row r="50" spans="1:19" s="491" customFormat="1" ht="12" customHeight="1" x14ac:dyDescent="0.2">
      <c r="B50" s="262"/>
      <c r="C50" s="249"/>
      <c r="D50" s="265">
        <v>2.8</v>
      </c>
      <c r="E50" s="265">
        <v>1.4</v>
      </c>
      <c r="F50" s="265">
        <v>1</v>
      </c>
      <c r="G50" s="256">
        <f>TRUNC(D50*E50*F50,2)</f>
        <v>3.92</v>
      </c>
      <c r="H50" s="265" t="s">
        <v>31048</v>
      </c>
      <c r="I50" s="266"/>
      <c r="J50" s="266"/>
      <c r="K50" s="267"/>
      <c r="L50" s="265"/>
      <c r="M50" s="492"/>
      <c r="N50" s="495"/>
      <c r="O50" s="494"/>
      <c r="P50" s="271"/>
      <c r="Q50" s="266"/>
      <c r="R50" s="266"/>
      <c r="S50" s="266"/>
    </row>
    <row r="51" spans="1:19" ht="12" customHeight="1" x14ac:dyDescent="0.2">
      <c r="A51" s="180" t="str">
        <f t="shared" si="0"/>
        <v/>
      </c>
      <c r="B51" s="248"/>
      <c r="D51" s="302"/>
      <c r="E51" s="302"/>
      <c r="F51" s="302"/>
      <c r="G51" s="302"/>
      <c r="H51" s="302"/>
      <c r="I51" s="302"/>
      <c r="J51" s="189"/>
      <c r="K51" s="200"/>
    </row>
    <row r="52" spans="1:19" ht="28.5" customHeight="1" x14ac:dyDescent="0.2">
      <c r="A52" s="180" t="str">
        <f t="shared" si="0"/>
        <v>2.698459</v>
      </c>
      <c r="B52" s="248" t="s">
        <v>105</v>
      </c>
      <c r="C52" s="606">
        <f>ORÇAMENTO!C29</f>
        <v>98459</v>
      </c>
      <c r="D52" s="751" t="str">
        <f>VLOOKUP(A52,ORÇAMENTO!$A$16:$I$126,4,FALSE)</f>
        <v>TAPUME COM TELHA METÁLICA. AF_05/2018</v>
      </c>
      <c r="E52" s="751"/>
      <c r="F52" s="751"/>
      <c r="G52" s="751"/>
      <c r="H52" s="751"/>
      <c r="I52" s="751"/>
      <c r="J52" s="189" t="str">
        <f>VLOOKUP(A52,ORÇAMENTO!$A$16:$I$126,5,FALSE)</f>
        <v>M2</v>
      </c>
      <c r="K52" s="200">
        <f>H55</f>
        <v>184.8</v>
      </c>
      <c r="L52" s="573"/>
    </row>
    <row r="53" spans="1:19" s="179" customFormat="1" x14ac:dyDescent="0.2">
      <c r="A53" s="180" t="str">
        <f t="shared" si="0"/>
        <v/>
      </c>
      <c r="B53" s="262"/>
      <c r="C53" s="187"/>
      <c r="D53" s="207"/>
      <c r="E53" s="207"/>
      <c r="F53" s="207"/>
      <c r="G53" s="207"/>
      <c r="H53" s="207"/>
      <c r="I53" s="207"/>
      <c r="J53" s="189"/>
      <c r="K53" s="200"/>
      <c r="L53" s="204"/>
      <c r="M53" s="193"/>
      <c r="N53" s="193"/>
      <c r="O53" s="180"/>
      <c r="P53" s="180"/>
    </row>
    <row r="54" spans="1:19" s="179" customFormat="1" x14ac:dyDescent="0.2">
      <c r="A54" s="180" t="str">
        <f t="shared" si="0"/>
        <v/>
      </c>
      <c r="B54" s="262"/>
      <c r="C54" s="187"/>
      <c r="D54" s="207"/>
      <c r="E54" s="207"/>
      <c r="F54" s="199" t="s">
        <v>99</v>
      </c>
      <c r="G54" s="199" t="s">
        <v>69</v>
      </c>
      <c r="H54" s="202" t="s">
        <v>0</v>
      </c>
      <c r="I54" s="180"/>
      <c r="J54" s="180"/>
      <c r="K54" s="203"/>
      <c r="L54" s="204"/>
      <c r="M54" s="193"/>
      <c r="N54" s="193"/>
      <c r="O54" s="180"/>
      <c r="P54" s="180"/>
    </row>
    <row r="55" spans="1:19" s="179" customFormat="1" x14ac:dyDescent="0.2">
      <c r="A55" s="180" t="str">
        <f t="shared" si="0"/>
        <v/>
      </c>
      <c r="B55" s="262"/>
      <c r="C55" s="187"/>
      <c r="D55" s="207"/>
      <c r="E55" s="207"/>
      <c r="F55" s="199">
        <f>12+12+30+30</f>
        <v>84</v>
      </c>
      <c r="G55" s="199">
        <v>2.2000000000000002</v>
      </c>
      <c r="H55" s="199">
        <f>TRUNC(F55*G55,2)</f>
        <v>184.8</v>
      </c>
      <c r="I55" s="180"/>
      <c r="J55" s="180"/>
      <c r="K55" s="203"/>
      <c r="L55" s="204"/>
      <c r="M55" s="193"/>
      <c r="N55" s="193"/>
      <c r="O55" s="180"/>
      <c r="P55" s="180"/>
    </row>
    <row r="56" spans="1:19" s="179" customFormat="1" x14ac:dyDescent="0.2">
      <c r="A56" s="180" t="str">
        <f t="shared" si="0"/>
        <v/>
      </c>
      <c r="B56" s="262"/>
      <c r="C56" s="187"/>
      <c r="D56" s="206"/>
      <c r="E56" s="206"/>
      <c r="F56" s="199"/>
      <c r="G56" s="180"/>
      <c r="H56" s="199"/>
      <c r="I56" s="180"/>
      <c r="J56" s="180"/>
      <c r="K56" s="203"/>
      <c r="L56" s="204"/>
      <c r="M56" s="193"/>
      <c r="N56" s="193"/>
      <c r="O56" s="180"/>
      <c r="P56" s="180"/>
    </row>
    <row r="57" spans="1:19" ht="42.75" customHeight="1" x14ac:dyDescent="0.2">
      <c r="A57" s="180" t="str">
        <f t="shared" ref="A57:A66" si="4">B57&amp;C57</f>
        <v>2.702.010.0001-0</v>
      </c>
      <c r="B57" s="248" t="s">
        <v>106</v>
      </c>
      <c r="C57" s="606" t="str">
        <f>ORÇAMENTO!C30</f>
        <v>02.010.0001-0</v>
      </c>
      <c r="D57" s="751" t="str">
        <f>VLOOKUP(A57,ORÇAMENTO!$A$16:$I$126,4,FALSE)</f>
        <v>GALPAO ABERTO PARA OFICINAS E DEPOSITOS DE CANTEIRO DE OBRAS,ESTRUTURADO EM MADEIRA DE LEI,COBERTURA DE TELHAS DE CIMENTO SEM AMIANTO ONDULADAS,DE 6MM DE ESPESSURA,PISO CIMENTADO E PREPARO DO TERRENO</v>
      </c>
      <c r="E57" s="751"/>
      <c r="F57" s="751"/>
      <c r="G57" s="751"/>
      <c r="H57" s="751"/>
      <c r="I57" s="751"/>
      <c r="J57" s="189" t="str">
        <f>VLOOKUP(A57,ORÇAMENTO!$A$16:$I$126,5,FALSE)</f>
        <v>M2</v>
      </c>
      <c r="K57" s="200">
        <f>H60</f>
        <v>50</v>
      </c>
      <c r="L57" s="573"/>
    </row>
    <row r="58" spans="1:19" s="179" customFormat="1" x14ac:dyDescent="0.2">
      <c r="A58" s="180" t="str">
        <f t="shared" si="4"/>
        <v/>
      </c>
      <c r="B58" s="262"/>
      <c r="C58" s="187"/>
      <c r="D58" s="207"/>
      <c r="E58" s="207"/>
      <c r="F58" s="207"/>
      <c r="G58" s="207"/>
      <c r="H58" s="207"/>
      <c r="I58" s="207"/>
      <c r="J58" s="189"/>
      <c r="K58" s="200"/>
      <c r="L58" s="204"/>
      <c r="M58" s="193"/>
      <c r="N58" s="193"/>
      <c r="O58" s="180"/>
      <c r="P58" s="180"/>
    </row>
    <row r="59" spans="1:19" s="179" customFormat="1" x14ac:dyDescent="0.2">
      <c r="A59" s="180" t="str">
        <f t="shared" si="4"/>
        <v/>
      </c>
      <c r="B59" s="262"/>
      <c r="C59" s="187"/>
      <c r="D59" s="207"/>
      <c r="E59" s="207"/>
      <c r="F59" s="199" t="s">
        <v>99</v>
      </c>
      <c r="G59" s="199" t="s">
        <v>30</v>
      </c>
      <c r="H59" s="202" t="s">
        <v>0</v>
      </c>
      <c r="I59" s="180"/>
      <c r="J59" s="180"/>
      <c r="K59" s="203"/>
      <c r="L59" s="204"/>
      <c r="M59" s="193"/>
      <c r="N59" s="193"/>
      <c r="O59" s="180"/>
      <c r="P59" s="180"/>
    </row>
    <row r="60" spans="1:19" s="179" customFormat="1" x14ac:dyDescent="0.2">
      <c r="A60" s="180" t="str">
        <f t="shared" si="4"/>
        <v/>
      </c>
      <c r="B60" s="262"/>
      <c r="C60" s="187"/>
      <c r="D60" s="207"/>
      <c r="E60" s="207"/>
      <c r="F60" s="199">
        <v>10</v>
      </c>
      <c r="G60" s="199">
        <v>5</v>
      </c>
      <c r="H60" s="199">
        <f>TRUNC(F60*G60,2)</f>
        <v>50</v>
      </c>
      <c r="I60" s="180"/>
      <c r="J60" s="180"/>
      <c r="K60" s="203"/>
      <c r="L60" s="204"/>
      <c r="M60" s="193"/>
      <c r="N60" s="193"/>
      <c r="O60" s="180"/>
      <c r="P60" s="180"/>
    </row>
    <row r="61" spans="1:19" s="179" customFormat="1" x14ac:dyDescent="0.2">
      <c r="A61" s="180" t="str">
        <f t="shared" si="4"/>
        <v/>
      </c>
      <c r="B61" s="262"/>
      <c r="C61" s="187"/>
      <c r="D61" s="206"/>
      <c r="E61" s="206"/>
      <c r="F61" s="199"/>
      <c r="G61" s="180"/>
      <c r="H61" s="199"/>
      <c r="I61" s="180"/>
      <c r="J61" s="180"/>
      <c r="K61" s="203"/>
      <c r="L61" s="204"/>
      <c r="M61" s="193"/>
      <c r="N61" s="193"/>
      <c r="O61" s="180"/>
      <c r="P61" s="180"/>
    </row>
    <row r="62" spans="1:19" s="179" customFormat="1" ht="38.25" customHeight="1" x14ac:dyDescent="0.2">
      <c r="A62" s="180" t="str">
        <f t="shared" si="4"/>
        <v>2.802.011.0010-0</v>
      </c>
      <c r="B62" s="248" t="s">
        <v>30976</v>
      </c>
      <c r="C62" s="606" t="str">
        <f>ORÇAMENTO!C31</f>
        <v>02.011.0010-0</v>
      </c>
      <c r="D62" s="751" t="str">
        <f>VLOOKUP(A62,ORÇAMENTO!$A$16:$I$126,4,FALSE)</f>
        <v>CERCA PROTETORA DE BORDA DE VALA OU OBRA,COM TELA PLASTICA NA COR LARANJA OU AMARELA,CONSIDERANDO 2 VEZES DE UTILIZACAO,INCLUSIVE APOIOS,FORNECIMENTO,COLOCACAO E RETIRADA</v>
      </c>
      <c r="E62" s="751"/>
      <c r="F62" s="751"/>
      <c r="G62" s="751"/>
      <c r="H62" s="751"/>
      <c r="I62" s="751"/>
      <c r="J62" s="189" t="str">
        <f>VLOOKUP(A62,ORÇAMENTO!$A$16:$I$126,5,FALSE)</f>
        <v>M2</v>
      </c>
      <c r="K62" s="200">
        <f>H65</f>
        <v>8355.67</v>
      </c>
      <c r="L62" s="573"/>
      <c r="M62" s="180"/>
      <c r="N62" s="180"/>
      <c r="O62" s="180"/>
    </row>
    <row r="63" spans="1:19" x14ac:dyDescent="0.2">
      <c r="A63" s="180" t="str">
        <f t="shared" si="4"/>
        <v/>
      </c>
      <c r="B63" s="262"/>
      <c r="D63" s="207"/>
      <c r="E63" s="207"/>
      <c r="F63" s="207"/>
      <c r="G63" s="207"/>
      <c r="H63" s="207"/>
      <c r="I63" s="207"/>
      <c r="J63" s="189"/>
      <c r="K63" s="200"/>
    </row>
    <row r="64" spans="1:19" s="19" customFormat="1" ht="12" customHeight="1" x14ac:dyDescent="0.2">
      <c r="B64" s="379"/>
      <c r="C64" s="380"/>
      <c r="E64" s="265" t="s">
        <v>108</v>
      </c>
      <c r="F64" s="381" t="s">
        <v>26718</v>
      </c>
      <c r="G64" s="381" t="s">
        <v>69</v>
      </c>
      <c r="H64" s="382" t="s">
        <v>0</v>
      </c>
      <c r="I64" s="18"/>
      <c r="J64" s="18"/>
      <c r="K64" s="383"/>
      <c r="L64" s="384"/>
      <c r="M64" s="385"/>
      <c r="N64" s="386"/>
      <c r="O64" s="387"/>
      <c r="P64" s="387"/>
      <c r="Q64" s="18"/>
      <c r="R64" s="18"/>
      <c r="S64" s="18"/>
    </row>
    <row r="65" spans="1:19" s="19" customFormat="1" ht="12" customHeight="1" x14ac:dyDescent="0.2">
      <c r="B65" s="379"/>
      <c r="C65" s="380"/>
      <c r="E65" s="265">
        <f>'TABELA VIAS'!C32</f>
        <v>3481.5299999999997</v>
      </c>
      <c r="F65" s="381">
        <v>2</v>
      </c>
      <c r="G65" s="381">
        <v>1.2</v>
      </c>
      <c r="H65" s="381">
        <f>TRUNC(E65*G65*F65,2)</f>
        <v>8355.67</v>
      </c>
      <c r="I65" s="18"/>
      <c r="J65" s="18"/>
      <c r="K65" s="383"/>
      <c r="L65" s="381"/>
      <c r="M65" s="385"/>
      <c r="N65" s="388"/>
      <c r="O65" s="387"/>
      <c r="P65" s="387"/>
      <c r="Q65" s="18"/>
      <c r="R65" s="18"/>
      <c r="S65" s="18"/>
    </row>
    <row r="66" spans="1:19" s="179" customFormat="1" x14ac:dyDescent="0.2">
      <c r="A66" s="180" t="str">
        <f t="shared" si="4"/>
        <v/>
      </c>
      <c r="B66" s="262"/>
      <c r="C66" s="187"/>
      <c r="D66" s="199"/>
      <c r="E66" s="199"/>
      <c r="F66" s="199"/>
      <c r="G66" s="199"/>
      <c r="H66" s="180"/>
      <c r="I66" s="180"/>
      <c r="J66" s="180"/>
      <c r="K66" s="203"/>
      <c r="L66" s="204"/>
      <c r="M66" s="193"/>
      <c r="N66" s="193"/>
      <c r="O66" s="180"/>
      <c r="P66" s="180"/>
    </row>
    <row r="67" spans="1:19" s="179" customFormat="1" ht="42" customHeight="1" x14ac:dyDescent="0.2">
      <c r="A67" s="180" t="str">
        <f t="shared" ref="A67:A84" si="5">B67&amp;C67</f>
        <v>2.902.020.0005-0</v>
      </c>
      <c r="B67" s="248" t="s">
        <v>30977</v>
      </c>
      <c r="C67" s="606" t="str">
        <f>ORÇAMENTO!C32</f>
        <v>02.020.0005-0</v>
      </c>
      <c r="D67" s="751" t="str">
        <f>VLOOKUP(A67,ORÇAMENTO!$A$16:$I$126,4,FALSE)</f>
        <v>BARRAGEM DE BLOQUEIO DE OBRA NA VIA PUBLICA,DE ACORDO COM ARESOLUCAO DA PREFEITURA-RJ,COMPREENDENDO FORNECIMENTO,COLOCACAO E PINTURA DOS SUPORTES DE MADEIRA COM REAPROVEITAMENTO DO CONJUNTO 40 (QUARENTA) VEZES</v>
      </c>
      <c r="E67" s="751"/>
      <c r="F67" s="751"/>
      <c r="G67" s="751"/>
      <c r="H67" s="751"/>
      <c r="I67" s="751"/>
      <c r="J67" s="189" t="str">
        <f>VLOOKUP(A67,ORÇAMENTO!$A$16:$I$126,5,FALSE)</f>
        <v>M</v>
      </c>
      <c r="K67" s="200">
        <f>H70</f>
        <v>522.23</v>
      </c>
      <c r="L67" s="573"/>
      <c r="M67" s="180"/>
      <c r="N67" s="180"/>
      <c r="O67" s="180"/>
    </row>
    <row r="68" spans="1:19" x14ac:dyDescent="0.2">
      <c r="A68" s="180" t="str">
        <f t="shared" si="5"/>
        <v/>
      </c>
      <c r="B68" s="262"/>
      <c r="D68" s="207"/>
      <c r="E68" s="207"/>
      <c r="F68" s="207"/>
      <c r="G68" s="207"/>
      <c r="H68" s="207"/>
      <c r="I68" s="207"/>
      <c r="J68" s="189"/>
      <c r="K68" s="200"/>
    </row>
    <row r="69" spans="1:19" s="179" customFormat="1" ht="11.25" customHeight="1" x14ac:dyDescent="0.2">
      <c r="A69" s="180" t="str">
        <f t="shared" si="5"/>
        <v/>
      </c>
      <c r="B69" s="262"/>
      <c r="C69" s="187"/>
      <c r="D69" s="207"/>
      <c r="E69" s="199" t="s">
        <v>108</v>
      </c>
      <c r="F69" s="199" t="s">
        <v>109</v>
      </c>
      <c r="G69" s="199" t="s">
        <v>110</v>
      </c>
      <c r="H69" s="202" t="s">
        <v>0</v>
      </c>
      <c r="I69" s="180"/>
      <c r="J69" s="180"/>
      <c r="K69" s="203"/>
      <c r="L69" s="204"/>
      <c r="M69" s="193"/>
      <c r="N69" s="193"/>
      <c r="O69" s="180"/>
      <c r="P69" s="180"/>
    </row>
    <row r="70" spans="1:19" ht="11.25" customHeight="1" x14ac:dyDescent="0.2">
      <c r="A70" s="180" t="str">
        <f t="shared" si="5"/>
        <v/>
      </c>
      <c r="B70" s="262"/>
      <c r="D70" s="207"/>
      <c r="E70" s="199">
        <f>E65</f>
        <v>3481.5299999999997</v>
      </c>
      <c r="F70" s="199">
        <v>80</v>
      </c>
      <c r="G70" s="199">
        <v>12</v>
      </c>
      <c r="H70" s="199">
        <f>ROUNDUP((E70/F70)*G70,2)</f>
        <v>522.23</v>
      </c>
      <c r="I70" s="180"/>
      <c r="J70" s="180"/>
      <c r="K70" s="203"/>
    </row>
    <row r="71" spans="1:19" s="179" customFormat="1" x14ac:dyDescent="0.2">
      <c r="A71" s="180" t="str">
        <f t="shared" si="5"/>
        <v/>
      </c>
      <c r="B71" s="262"/>
      <c r="C71" s="187"/>
      <c r="D71" s="199"/>
      <c r="E71" s="199"/>
      <c r="F71" s="199"/>
      <c r="G71" s="199"/>
      <c r="H71" s="180"/>
      <c r="I71" s="180"/>
      <c r="J71" s="180"/>
      <c r="K71" s="203"/>
      <c r="L71" s="204"/>
      <c r="M71" s="193"/>
      <c r="N71" s="193"/>
      <c r="O71" s="180"/>
      <c r="P71" s="180"/>
    </row>
    <row r="72" spans="1:19" ht="42" customHeight="1" x14ac:dyDescent="0.2">
      <c r="A72" s="180" t="str">
        <f t="shared" si="5"/>
        <v>2.1002.030.0005-0</v>
      </c>
      <c r="B72" s="248" t="s">
        <v>30978</v>
      </c>
      <c r="C72" s="606" t="str">
        <f>ORÇAMENTO!C33</f>
        <v>02.030.0005-0</v>
      </c>
      <c r="D72" s="751" t="str">
        <f>VLOOKUP(A72,ORÇAMENTO!$A$16:$I$126,4,FALSE)</f>
        <v>PLACA DE SINALIZACAO PREVENTIVA PARA OBRA NA VIA PUBLICA,DEACORDO COM A RESOLUCAO DA PREFEITURA-RJ, COMPREENDENDO FORNECIMENTO E PINTURA DA PLACA E DOS SUPORTES DE MADEIRA.FORNECIMENTO E COLOCACAO</v>
      </c>
      <c r="E72" s="751"/>
      <c r="F72" s="751"/>
      <c r="G72" s="751"/>
      <c r="H72" s="751"/>
      <c r="I72" s="751"/>
      <c r="J72" s="189" t="str">
        <f>VLOOKUP(A72,ORÇAMENTO!$A$16:$I$126,5,FALSE)</f>
        <v>UN</v>
      </c>
      <c r="K72" s="200">
        <f>H75</f>
        <v>44</v>
      </c>
      <c r="L72" s="573"/>
    </row>
    <row r="73" spans="1:19" s="179" customFormat="1" x14ac:dyDescent="0.2">
      <c r="A73" s="180" t="str">
        <f t="shared" si="5"/>
        <v/>
      </c>
      <c r="B73" s="262"/>
      <c r="C73" s="187"/>
      <c r="D73" s="207"/>
      <c r="E73" s="207"/>
      <c r="F73" s="207"/>
      <c r="G73" s="207"/>
      <c r="H73" s="207"/>
      <c r="I73" s="207"/>
      <c r="J73" s="189"/>
      <c r="K73" s="200"/>
      <c r="L73" s="204"/>
      <c r="M73" s="193"/>
      <c r="N73" s="193"/>
      <c r="O73" s="180"/>
      <c r="P73" s="180"/>
    </row>
    <row r="74" spans="1:19" s="179" customFormat="1" x14ac:dyDescent="0.2">
      <c r="A74" s="180" t="str">
        <f t="shared" si="5"/>
        <v/>
      </c>
      <c r="B74" s="262"/>
      <c r="C74" s="187"/>
      <c r="D74" s="207"/>
      <c r="E74" s="207"/>
      <c r="F74" s="199" t="s">
        <v>108</v>
      </c>
      <c r="G74" s="199" t="s">
        <v>111</v>
      </c>
      <c r="H74" s="202" t="s">
        <v>0</v>
      </c>
      <c r="I74" s="180"/>
      <c r="J74" s="180"/>
      <c r="K74" s="203"/>
      <c r="L74" s="208"/>
      <c r="M74" s="193"/>
      <c r="N74" s="193"/>
      <c r="O74" s="180"/>
      <c r="P74" s="180"/>
    </row>
    <row r="75" spans="1:19" s="179" customFormat="1" x14ac:dyDescent="0.2">
      <c r="A75" s="180" t="str">
        <f t="shared" si="5"/>
        <v/>
      </c>
      <c r="B75" s="262"/>
      <c r="C75" s="187"/>
      <c r="D75" s="207"/>
      <c r="E75" s="207"/>
      <c r="F75" s="199">
        <f>E70</f>
        <v>3481.5299999999997</v>
      </c>
      <c r="G75" s="199">
        <v>80</v>
      </c>
      <c r="H75" s="199">
        <f>ROUNDUP(F75/G75,0)</f>
        <v>44</v>
      </c>
      <c r="I75" s="180"/>
      <c r="J75" s="180"/>
      <c r="K75" s="203"/>
      <c r="L75" s="204"/>
      <c r="M75" s="193"/>
      <c r="N75" s="193"/>
      <c r="O75" s="180"/>
      <c r="P75" s="180"/>
    </row>
    <row r="76" spans="1:19" x14ac:dyDescent="0.2">
      <c r="A76" s="180" t="str">
        <f t="shared" si="5"/>
        <v/>
      </c>
      <c r="B76" s="262"/>
      <c r="D76" s="199"/>
      <c r="E76" s="199"/>
      <c r="F76" s="199"/>
      <c r="G76" s="180"/>
      <c r="H76" s="180"/>
      <c r="I76" s="180"/>
      <c r="J76" s="180"/>
      <c r="K76" s="203"/>
    </row>
    <row r="77" spans="1:19" s="179" customFormat="1" ht="21.75" customHeight="1" x14ac:dyDescent="0.2">
      <c r="A77" s="180" t="str">
        <f t="shared" si="5"/>
        <v>03 - MOVIMENTO DE TERRA</v>
      </c>
      <c r="B77" s="763" t="s">
        <v>80</v>
      </c>
      <c r="C77" s="764"/>
      <c r="D77" s="764"/>
      <c r="E77" s="764"/>
      <c r="F77" s="764"/>
      <c r="G77" s="764"/>
      <c r="H77" s="764"/>
      <c r="I77" s="764"/>
      <c r="J77" s="764"/>
      <c r="K77" s="765"/>
      <c r="L77" s="204"/>
      <c r="M77" s="193"/>
      <c r="N77" s="193"/>
      <c r="O77" s="180"/>
      <c r="P77" s="180"/>
    </row>
    <row r="78" spans="1:19" s="179" customFormat="1" ht="19.5" customHeight="1" x14ac:dyDescent="0.2">
      <c r="A78" s="180" t="str">
        <f t="shared" si="5"/>
        <v>DRENAGEM</v>
      </c>
      <c r="B78" s="762" t="s">
        <v>31123</v>
      </c>
      <c r="C78" s="762"/>
      <c r="D78" s="762"/>
      <c r="E78" s="762"/>
      <c r="F78" s="762"/>
      <c r="G78" s="762"/>
      <c r="H78" s="762"/>
      <c r="I78" s="762"/>
      <c r="J78" s="762"/>
      <c r="K78" s="762"/>
      <c r="L78" s="204"/>
      <c r="M78" s="193"/>
      <c r="N78" s="193"/>
      <c r="O78" s="180"/>
      <c r="P78" s="180"/>
    </row>
    <row r="79" spans="1:19" s="179" customFormat="1" ht="45" customHeight="1" x14ac:dyDescent="0.2">
      <c r="A79" s="180" t="str">
        <f t="shared" si="5"/>
        <v>3.190106</v>
      </c>
      <c r="B79" s="248" t="s">
        <v>24</v>
      </c>
      <c r="C79" s="609">
        <f>ORÇAMENTO!C37</f>
        <v>90106</v>
      </c>
      <c r="D79" s="751" t="str">
        <f>VLOOKUP(A79,ORÇAMENTO!$A$16:$I$126,4,FALSE)</f>
        <v>ESCAVAÇÃO MECANIZADA DE VALA COM PROFUNDIDADE ATÉ 1,5 M (MÉDIA MONTANTE E JUSANTE/UMA COMPOSIÇÃO POR TRECHO), RETROESCAV. (0,26 M3), LARGURA DE 0,8 M A 1,5 M, EM SOLO DE 1A CATEGORIA, LOCAIS COM BAIXO NÍVEL DE INTERFERÊNCIA. AF_02/2021</v>
      </c>
      <c r="E79" s="751"/>
      <c r="F79" s="751"/>
      <c r="G79" s="751"/>
      <c r="H79" s="751"/>
      <c r="I79" s="751"/>
      <c r="J79" s="189" t="str">
        <f>VLOOKUP(A79,ORÇAMENTO!$A$16:$I$126,5,FALSE)</f>
        <v>M3</v>
      </c>
      <c r="K79" s="200">
        <f>'[7]Serviços de Escavação'!$H$8</f>
        <v>1838.665</v>
      </c>
      <c r="L79" s="204"/>
      <c r="M79" s="193"/>
      <c r="N79" s="193"/>
      <c r="O79" s="180"/>
      <c r="P79" s="180"/>
    </row>
    <row r="80" spans="1:19" s="179" customFormat="1" x14ac:dyDescent="0.2">
      <c r="A80" s="180" t="str">
        <f t="shared" si="5"/>
        <v/>
      </c>
      <c r="B80" s="248"/>
      <c r="C80" s="187"/>
      <c r="D80" s="751" t="s">
        <v>26565</v>
      </c>
      <c r="E80" s="751"/>
      <c r="F80" s="751"/>
      <c r="G80" s="751"/>
      <c r="H80" s="751"/>
      <c r="I80" s="751"/>
      <c r="J80" s="189"/>
      <c r="K80" s="200"/>
      <c r="L80" s="208"/>
      <c r="M80" s="193"/>
      <c r="N80" s="193"/>
      <c r="O80" s="180"/>
      <c r="P80" s="180"/>
    </row>
    <row r="81" spans="1:16" s="179" customFormat="1" x14ac:dyDescent="0.2">
      <c r="A81" s="180" t="str">
        <f t="shared" si="5"/>
        <v/>
      </c>
      <c r="B81" s="248"/>
      <c r="C81" s="187"/>
      <c r="D81" s="589"/>
      <c r="E81" s="589"/>
      <c r="F81" s="589"/>
      <c r="G81" s="589"/>
      <c r="H81" s="589"/>
      <c r="I81" s="589"/>
      <c r="J81" s="189"/>
      <c r="K81" s="200"/>
      <c r="L81" s="204"/>
      <c r="M81" s="193"/>
      <c r="N81" s="193"/>
      <c r="O81" s="180"/>
      <c r="P81" s="180"/>
    </row>
    <row r="82" spans="1:16" ht="47.25" customHeight="1" x14ac:dyDescent="0.2">
      <c r="A82" s="180" t="str">
        <f t="shared" si="5"/>
        <v>3.290108</v>
      </c>
      <c r="B82" s="248" t="s">
        <v>70</v>
      </c>
      <c r="C82" s="609">
        <f>ORÇAMENTO!C38</f>
        <v>90108</v>
      </c>
      <c r="D82" s="751" t="str">
        <f>VLOOKUP(A82,ORÇAMENTO!$A$16:$I$126,4,FALSE)</f>
        <v>ESCAVAÇÃO MECANIZADA DE VALA COM PROFUNDIDADE MAIOR QUE 1,5 M ATÉ 3,0 M (MÉDIA MONTANTE E JUSANTE/UMA COMPOSIÇÃO POR TRECHO), RETROESCAV (0,26 M3), LARGURA DE 0,8 M A 1,5 M, EM SOLO DE 1A CATEGORIA, LOCAIS COM BAIXO NÍVEL DE INTERFERÊNCIA. AF_02/2021</v>
      </c>
      <c r="E82" s="751"/>
      <c r="F82" s="751"/>
      <c r="G82" s="751"/>
      <c r="H82" s="751"/>
      <c r="I82" s="751"/>
      <c r="J82" s="189" t="str">
        <f>VLOOKUP(A82,ORÇAMENTO!$A$16:$I$126,5,FALSE)</f>
        <v>M3</v>
      </c>
      <c r="K82" s="200">
        <f>'[7]Serviços de Escavação'!$H$18</f>
        <v>4383.6899999999996</v>
      </c>
    </row>
    <row r="83" spans="1:16" s="179" customFormat="1" ht="11.25" customHeight="1" x14ac:dyDescent="0.2">
      <c r="A83" s="180" t="str">
        <f t="shared" si="5"/>
        <v/>
      </c>
      <c r="B83" s="248"/>
      <c r="C83" s="187"/>
      <c r="D83" s="751" t="s">
        <v>26565</v>
      </c>
      <c r="E83" s="751"/>
      <c r="F83" s="751"/>
      <c r="G83" s="751"/>
      <c r="H83" s="751"/>
      <c r="I83" s="751"/>
      <c r="J83" s="189"/>
      <c r="K83" s="200"/>
      <c r="L83" s="204"/>
      <c r="M83" s="193"/>
      <c r="N83" s="193"/>
      <c r="O83" s="180"/>
      <c r="P83" s="180"/>
    </row>
    <row r="84" spans="1:16" s="179" customFormat="1" x14ac:dyDescent="0.2">
      <c r="A84" s="180" t="str">
        <f t="shared" si="5"/>
        <v/>
      </c>
      <c r="B84" s="248"/>
      <c r="C84" s="187"/>
      <c r="D84" s="589"/>
      <c r="E84" s="589"/>
      <c r="F84" s="589"/>
      <c r="G84" s="589"/>
      <c r="H84" s="589"/>
      <c r="I84" s="589"/>
      <c r="J84" s="189"/>
      <c r="K84" s="200"/>
      <c r="L84" s="208"/>
      <c r="M84" s="193"/>
      <c r="N84" s="193"/>
      <c r="O84" s="180"/>
      <c r="P84" s="180"/>
    </row>
    <row r="85" spans="1:16" ht="34.5" customHeight="1" x14ac:dyDescent="0.2">
      <c r="A85" s="180" t="str">
        <f t="shared" ref="A85:A100" si="6">B85&amp;C85</f>
        <v>3.3102281</v>
      </c>
      <c r="B85" s="248" t="s">
        <v>91</v>
      </c>
      <c r="C85" s="607">
        <f>ORÇAMENTO!C39</f>
        <v>102281</v>
      </c>
      <c r="D85" s="751" t="str">
        <f>VLOOKUP(A85,ORÇAMENTO!$A$16:$I$126,4,FALSE)</f>
        <v>ESCAVAÇÃO MECANIZADA DE VALA COM PROF. MAIOR QUE 1,5 M ATÉ 3,0 M (MÉDIA MONTANTE E JUSANTE/UMA COMPOSIÇÃO POR TRECHO),COM ESCAVADEIRA (1,2 M3),LARG. DE 1,5 M A 2,5 M, EM SOLO DE 1A CATEGORIA, LOCAIS COM BAIXO NÍVEL DE INTERFERÊNCIA. AF_02/2021</v>
      </c>
      <c r="E85" s="751"/>
      <c r="F85" s="751"/>
      <c r="G85" s="751"/>
      <c r="H85" s="751"/>
      <c r="I85" s="751"/>
      <c r="J85" s="189" t="str">
        <f>VLOOKUP(A85,ORÇAMENTO!$A$16:$I$126,5,FALSE)</f>
        <v>M3</v>
      </c>
      <c r="K85" s="200">
        <f>'[7]Serviços de Escavação'!$H$20</f>
        <v>2842.37</v>
      </c>
    </row>
    <row r="86" spans="1:16" ht="11.25" customHeight="1" x14ac:dyDescent="0.2">
      <c r="A86" s="180" t="str">
        <f t="shared" ref="A86" si="7">B86&amp;C86</f>
        <v/>
      </c>
      <c r="B86" s="248"/>
      <c r="D86" s="751" t="s">
        <v>26565</v>
      </c>
      <c r="E86" s="751"/>
      <c r="F86" s="751"/>
      <c r="G86" s="751"/>
      <c r="H86" s="751"/>
      <c r="I86" s="751"/>
      <c r="J86" s="189"/>
      <c r="K86" s="200"/>
    </row>
    <row r="87" spans="1:16" x14ac:dyDescent="0.2">
      <c r="A87" s="180" t="str">
        <f t="shared" si="6"/>
        <v/>
      </c>
      <c r="B87" s="248"/>
      <c r="D87" s="589"/>
      <c r="E87" s="589"/>
      <c r="F87" s="589"/>
      <c r="G87" s="589"/>
      <c r="H87" s="589"/>
      <c r="I87" s="589"/>
      <c r="J87" s="189"/>
      <c r="K87" s="200"/>
    </row>
    <row r="88" spans="1:16" ht="44.25" customHeight="1" x14ac:dyDescent="0.2">
      <c r="A88" s="180" t="str">
        <f t="shared" ref="A88:A89" si="8">B88&amp;C88</f>
        <v>3.490094</v>
      </c>
      <c r="B88" s="248" t="s">
        <v>92</v>
      </c>
      <c r="C88" s="609">
        <f>ORÇAMENTO!C40</f>
        <v>90094</v>
      </c>
      <c r="D88" s="751" t="str">
        <f>VLOOKUP(A88,ORÇAMENTO!$A$16:$I$126,4,FALSE)</f>
        <v>ESCAVAÇÃO MECANIZADA DE VALA COM PROF. MAIOR QUE 3,0 M ATÉ 4,5 M (MÉDIA MONTANTE E JUSANTE/UMA COMPOSIÇÃO POR TRECHO), ESCAVADEIRA (0,8 M3), LARG. MENOR QUE 1,5 M, EM SOLO DE 1A CATEGORIA, LOCAIS COM BAIXO NÍVEL DE INTERFERÊNCIA. AF_02/2021</v>
      </c>
      <c r="E88" s="751"/>
      <c r="F88" s="751"/>
      <c r="G88" s="751"/>
      <c r="H88" s="751"/>
      <c r="I88" s="751"/>
      <c r="J88" s="189" t="str">
        <f>VLOOKUP(A88,ORÇAMENTO!$A$16:$I$126,5,FALSE)</f>
        <v>M3</v>
      </c>
      <c r="K88" s="200">
        <f>'[7]Serviços de Escavação'!$H$23</f>
        <v>530.30999999999995</v>
      </c>
      <c r="L88" s="211"/>
    </row>
    <row r="89" spans="1:16" ht="11.25" customHeight="1" x14ac:dyDescent="0.2">
      <c r="A89" s="180" t="str">
        <f t="shared" si="8"/>
        <v/>
      </c>
      <c r="B89" s="248"/>
      <c r="D89" s="751" t="s">
        <v>26565</v>
      </c>
      <c r="E89" s="751"/>
      <c r="F89" s="751"/>
      <c r="G89" s="751"/>
      <c r="H89" s="751"/>
      <c r="I89" s="751"/>
      <c r="J89" s="189"/>
      <c r="K89" s="200"/>
    </row>
    <row r="90" spans="1:16" ht="11.25" customHeight="1" x14ac:dyDescent="0.2">
      <c r="B90" s="248"/>
      <c r="D90" s="589"/>
      <c r="E90" s="589"/>
      <c r="F90" s="589"/>
      <c r="G90" s="589"/>
      <c r="H90" s="589"/>
      <c r="I90" s="589"/>
      <c r="J90" s="189"/>
      <c r="K90" s="200"/>
    </row>
    <row r="91" spans="1:16" ht="11.25" customHeight="1" x14ac:dyDescent="0.2">
      <c r="B91" s="248"/>
      <c r="D91" s="589"/>
      <c r="E91" s="589"/>
      <c r="F91" s="589"/>
      <c r="G91" s="589"/>
      <c r="H91" s="589"/>
      <c r="I91" s="589"/>
      <c r="J91" s="189"/>
      <c r="K91" s="200"/>
    </row>
    <row r="92" spans="1:16" ht="48" customHeight="1" x14ac:dyDescent="0.2">
      <c r="A92" s="180" t="str">
        <f t="shared" ref="A92:A93" si="9">B92&amp;C92</f>
        <v>3.590095</v>
      </c>
      <c r="B92" s="248" t="s">
        <v>26572</v>
      </c>
      <c r="C92" s="609">
        <v>90095</v>
      </c>
      <c r="D92" s="751" t="str">
        <f>VLOOKUP(A92,ORÇAMENTO!$A$16:$I$126,4,FALSE)</f>
        <v>ESCAVAÇÃO MECANIZADA DE VALA COM PROF. MAIOR QUE 3,0 M ATÉ 4,5 M (MÉDIA MONTANTE E JUSANTE/UMA COMPOSIÇÃO POR TRECHO), ESCAVADEIRA (1,2 M3), LARG. DE 1,5 M A 2,5 M, EM SOLO DE 1A CATEGORIA, LOCAIS COM BAIXO NÍVEL DE INTERFERÊNCIA. AF_02/2021</v>
      </c>
      <c r="E92" s="751"/>
      <c r="F92" s="751"/>
      <c r="G92" s="751"/>
      <c r="H92" s="751"/>
      <c r="I92" s="751"/>
      <c r="J92" s="189" t="str">
        <f>VLOOKUP(A92,ORÇAMENTO!$A$16:$I$126,5,FALSE)</f>
        <v>M3</v>
      </c>
      <c r="K92" s="200">
        <f>'[7]Serviços de Escavação'!$H$25</f>
        <v>1875.93</v>
      </c>
      <c r="L92" s="211"/>
    </row>
    <row r="93" spans="1:16" ht="12" customHeight="1" x14ac:dyDescent="0.2">
      <c r="A93" s="180" t="str">
        <f t="shared" si="9"/>
        <v/>
      </c>
      <c r="B93" s="248"/>
      <c r="D93" s="751" t="s">
        <v>26565</v>
      </c>
      <c r="E93" s="751"/>
      <c r="F93" s="751"/>
      <c r="G93" s="751"/>
      <c r="H93" s="751"/>
      <c r="I93" s="751"/>
      <c r="J93" s="189"/>
      <c r="K93" s="200"/>
    </row>
    <row r="94" spans="1:16" ht="11.25" customHeight="1" x14ac:dyDescent="0.2">
      <c r="B94" s="248"/>
      <c r="D94" s="589"/>
      <c r="E94" s="589"/>
      <c r="F94" s="589"/>
      <c r="G94" s="589"/>
      <c r="H94" s="589"/>
      <c r="I94" s="589"/>
      <c r="J94" s="189"/>
      <c r="K94" s="200"/>
    </row>
    <row r="95" spans="1:16" ht="11.25" customHeight="1" x14ac:dyDescent="0.2">
      <c r="B95" s="248"/>
      <c r="D95" s="589"/>
      <c r="E95" s="589"/>
      <c r="F95" s="589"/>
      <c r="G95" s="589"/>
      <c r="H95" s="589"/>
      <c r="I95" s="589"/>
      <c r="J95" s="189"/>
      <c r="K95" s="200"/>
    </row>
    <row r="96" spans="1:16" ht="49.5" customHeight="1" x14ac:dyDescent="0.2">
      <c r="A96" s="180" t="str">
        <f t="shared" ref="A96:A97" si="10">B96&amp;C96</f>
        <v>3.690098</v>
      </c>
      <c r="B96" s="248" t="s">
        <v>26573</v>
      </c>
      <c r="C96" s="609">
        <f>ORÇAMENTO!C42</f>
        <v>90098</v>
      </c>
      <c r="D96" s="751" t="str">
        <f>VLOOKUP(A96,ORÇAMENTO!$A$16:$I$126,4,FALSE)</f>
        <v>ESCAVAÇÃO MECANIZADA DE VALA COM PROF. MAIOR QUE 4,5 M ATÉ 6,0 M (MÉDIA MONTANTE E JUSANTE/UMA COMPOSIÇÃO POR TRECHO), ESCAVADEIRA (1,2 M3), LARG. DE 1,5 M A 2,5 M, EM SOLO DE 1A CATEGORIA, LOCAIS COM BAIXO NÍVEL DE INTERFERÊNCIA. AF_02/2021</v>
      </c>
      <c r="E96" s="751"/>
      <c r="F96" s="751"/>
      <c r="G96" s="751"/>
      <c r="H96" s="751"/>
      <c r="I96" s="751"/>
      <c r="J96" s="189" t="str">
        <f>VLOOKUP(A96,ORÇAMENTO!$A$16:$I$126,5,FALSE)</f>
        <v>M3</v>
      </c>
      <c r="K96" s="200">
        <f>'[7]Serviços de Escavação'!$H$30</f>
        <v>11.79</v>
      </c>
      <c r="L96" s="211"/>
    </row>
    <row r="97" spans="1:16" ht="12" customHeight="1" x14ac:dyDescent="0.2">
      <c r="A97" s="180" t="str">
        <f t="shared" si="10"/>
        <v/>
      </c>
      <c r="B97" s="248"/>
      <c r="D97" s="751" t="s">
        <v>26565</v>
      </c>
      <c r="E97" s="751"/>
      <c r="F97" s="751"/>
      <c r="G97" s="751"/>
      <c r="H97" s="751"/>
      <c r="I97" s="751"/>
      <c r="J97" s="189"/>
      <c r="K97" s="200"/>
    </row>
    <row r="98" spans="1:16" x14ac:dyDescent="0.2">
      <c r="A98" s="180" t="str">
        <f t="shared" si="6"/>
        <v/>
      </c>
      <c r="B98" s="248"/>
      <c r="D98" s="589"/>
      <c r="E98" s="589"/>
      <c r="F98" s="589"/>
      <c r="G98" s="589"/>
      <c r="H98" s="589"/>
      <c r="I98" s="589"/>
      <c r="J98" s="189"/>
      <c r="K98" s="200"/>
    </row>
    <row r="99" spans="1:16" ht="41.25" customHeight="1" x14ac:dyDescent="0.2">
      <c r="A99" s="180" t="str">
        <f t="shared" si="6"/>
        <v>3.790091</v>
      </c>
      <c r="B99" s="248" t="s">
        <v>26574</v>
      </c>
      <c r="C99" s="609">
        <f>ORÇAMENTO!C43</f>
        <v>90091</v>
      </c>
      <c r="D99" s="751" t="str">
        <f>VLOOKUP(A99,ORÇAMENTO!$A$16:$I$126,4,FALSE)</f>
        <v>ESCAVAÇÃO MECANIZADA DE VALA COM PROF. ATÉ 1,5 M (MÉDIA MONTANTE E JUSANTE/UMA COMPOSIÇÃO POR TRECHO), ESCAVADEIRA (0,8 M3), LARG. DE 1,5 M A 2,5 M, EM SOLO DE 1A CATEGORIA, LOCAIS COM BAIXO NÍVEL DE INTERFERÊNCIA. AF_02/2021</v>
      </c>
      <c r="E99" s="751"/>
      <c r="F99" s="751"/>
      <c r="G99" s="751"/>
      <c r="H99" s="751"/>
      <c r="I99" s="751"/>
      <c r="J99" s="189" t="str">
        <f>VLOOKUP(A99,ORÇAMENTO!$A$16:$I$126,5,FALSE)</f>
        <v>M3</v>
      </c>
      <c r="K99" s="200">
        <f>'[7]Serviços de Escavação'!$H$33</f>
        <v>68.92</v>
      </c>
      <c r="L99" s="211"/>
    </row>
    <row r="100" spans="1:16" ht="12" customHeight="1" x14ac:dyDescent="0.2">
      <c r="A100" s="180" t="str">
        <f t="shared" si="6"/>
        <v/>
      </c>
      <c r="B100" s="248"/>
      <c r="D100" s="751" t="s">
        <v>26565</v>
      </c>
      <c r="E100" s="751"/>
      <c r="F100" s="751"/>
      <c r="G100" s="751"/>
      <c r="H100" s="751"/>
      <c r="I100" s="751"/>
      <c r="J100" s="189"/>
      <c r="K100" s="200"/>
    </row>
    <row r="101" spans="1:16" x14ac:dyDescent="0.2">
      <c r="A101" s="180" t="str">
        <f t="shared" ref="A101:A112" si="11">B101&amp;C101</f>
        <v/>
      </c>
      <c r="B101" s="248"/>
      <c r="D101" s="589"/>
      <c r="E101" s="589"/>
      <c r="F101" s="589"/>
      <c r="G101" s="589"/>
      <c r="H101" s="589"/>
      <c r="I101" s="589"/>
      <c r="J101" s="189"/>
      <c r="K101" s="200"/>
    </row>
    <row r="102" spans="1:16" s="179" customFormat="1" ht="45" customHeight="1" x14ac:dyDescent="0.2">
      <c r="A102" s="180" t="str">
        <f t="shared" si="11"/>
        <v>3.893379</v>
      </c>
      <c r="B102" s="248" t="s">
        <v>30982</v>
      </c>
      <c r="C102" s="609">
        <f>ORÇAMENTO!C44</f>
        <v>93379</v>
      </c>
      <c r="D102" s="751" t="str">
        <f>VLOOKUP(A102,ORÇAMENTO!$A$16:$I$126,4,FALSE)</f>
        <v>REATERRO MECANIZADO DE VALA COM RETROESCAVADEIRA (CAPACIDADE DA CAÇAMBA DA RETRO: 0,26 M³ / POTÊNCIA: 88 HP), LARGURA DE 0,8 A 1,5 M, PROFUNDIDADE ATÉ 1,5 M, COM SOLO DE 1ª CATEGORIA EM LOCAIS COM BAIXO NÍVEL DE INTERFERÊNCIA. AF_04/2016</v>
      </c>
      <c r="E102" s="751"/>
      <c r="F102" s="751"/>
      <c r="G102" s="751"/>
      <c r="H102" s="751"/>
      <c r="I102" s="751"/>
      <c r="J102" s="189" t="str">
        <f>VLOOKUP(A102,ORÇAMENTO!$A$16:$I$126,5,FALSE)</f>
        <v>M3</v>
      </c>
      <c r="K102" s="200">
        <f>'[7]Serviços de Escavação'!$H$54</f>
        <v>1654.8490072346451</v>
      </c>
      <c r="L102" s="204"/>
      <c r="M102" s="193"/>
      <c r="N102" s="193"/>
      <c r="O102" s="180"/>
      <c r="P102" s="180"/>
    </row>
    <row r="103" spans="1:16" s="179" customFormat="1" x14ac:dyDescent="0.2">
      <c r="A103" s="180" t="str">
        <f t="shared" si="11"/>
        <v/>
      </c>
      <c r="B103" s="248"/>
      <c r="C103" s="187"/>
      <c r="D103" s="751" t="s">
        <v>26565</v>
      </c>
      <c r="E103" s="751"/>
      <c r="F103" s="751"/>
      <c r="G103" s="751"/>
      <c r="H103" s="751"/>
      <c r="I103" s="751"/>
      <c r="J103" s="189"/>
      <c r="K103" s="200"/>
      <c r="L103" s="208"/>
      <c r="M103" s="193"/>
      <c r="N103" s="193"/>
      <c r="O103" s="180"/>
      <c r="P103" s="180"/>
    </row>
    <row r="104" spans="1:16" s="179" customFormat="1" x14ac:dyDescent="0.2">
      <c r="A104" s="180" t="str">
        <f t="shared" si="11"/>
        <v/>
      </c>
      <c r="B104" s="248"/>
      <c r="C104" s="187"/>
      <c r="D104" s="590"/>
      <c r="E104" s="590"/>
      <c r="F104" s="590"/>
      <c r="G104" s="590"/>
      <c r="H104" s="590"/>
      <c r="I104" s="590"/>
      <c r="J104" s="189"/>
      <c r="K104" s="200"/>
      <c r="L104" s="204"/>
      <c r="M104" s="193"/>
      <c r="N104" s="193"/>
      <c r="O104" s="180"/>
      <c r="P104" s="180"/>
    </row>
    <row r="105" spans="1:16" ht="47.25" customHeight="1" x14ac:dyDescent="0.2">
      <c r="A105" s="180" t="str">
        <f t="shared" si="11"/>
        <v>3.993381</v>
      </c>
      <c r="B105" s="248" t="s">
        <v>30983</v>
      </c>
      <c r="C105" s="609">
        <f>ORÇAMENTO!C45</f>
        <v>93381</v>
      </c>
      <c r="D105" s="751" t="str">
        <f>VLOOKUP(A105,ORÇAMENTO!$A$16:$I$126,4,FALSE)</f>
        <v>REATERRO MECANIZADO DE VALA COM RETROESCAVADEIRA (CAPACIDADE DA CAÇAMBA DA RETRO: 0,26 M³ / POTÊNCIA: 88 HP), LARGURA DE 0,8 A 1,5 M, PROFUNDIDADE DE 1,5 A 3,0 M, COM SOLO (SEM SUBSTITUIÇÃO) DE 1ª CATEGORIA EM LOCAIS COM BAIXO NÍVEL DE INTERFERÊNCIA. AF_04/2016</v>
      </c>
      <c r="E105" s="751"/>
      <c r="F105" s="751"/>
      <c r="G105" s="751"/>
      <c r="H105" s="751"/>
      <c r="I105" s="751"/>
      <c r="J105" s="189" t="str">
        <f>VLOOKUP(A105,ORÇAMENTO!$A$16:$I$126,5,FALSE)</f>
        <v>M3</v>
      </c>
      <c r="K105" s="200">
        <f>'[7]Serviços de Escavação'!$H$67</f>
        <v>3421.6</v>
      </c>
    </row>
    <row r="106" spans="1:16" s="179" customFormat="1" ht="11.25" customHeight="1" x14ac:dyDescent="0.2">
      <c r="A106" s="180" t="str">
        <f t="shared" si="11"/>
        <v/>
      </c>
      <c r="B106" s="248"/>
      <c r="C106" s="187"/>
      <c r="D106" s="751" t="s">
        <v>26565</v>
      </c>
      <c r="E106" s="751"/>
      <c r="F106" s="751"/>
      <c r="G106" s="751"/>
      <c r="H106" s="751"/>
      <c r="I106" s="751"/>
      <c r="J106" s="189"/>
      <c r="K106" s="200"/>
      <c r="L106" s="204"/>
      <c r="M106" s="193"/>
      <c r="N106" s="193"/>
      <c r="O106" s="180"/>
      <c r="P106" s="180"/>
    </row>
    <row r="107" spans="1:16" s="179" customFormat="1" x14ac:dyDescent="0.2">
      <c r="A107" s="180" t="str">
        <f t="shared" si="11"/>
        <v/>
      </c>
      <c r="B107" s="248"/>
      <c r="C107" s="187"/>
      <c r="D107" s="590"/>
      <c r="E107" s="590"/>
      <c r="F107" s="590"/>
      <c r="G107" s="590"/>
      <c r="H107" s="590"/>
      <c r="I107" s="590"/>
      <c r="J107" s="189"/>
      <c r="K107" s="200"/>
      <c r="L107" s="208"/>
      <c r="M107" s="193"/>
      <c r="N107" s="193"/>
      <c r="O107" s="180"/>
      <c r="P107" s="180"/>
    </row>
    <row r="108" spans="1:16" ht="34.5" customHeight="1" x14ac:dyDescent="0.2">
      <c r="A108" s="180" t="str">
        <f t="shared" si="11"/>
        <v>3.1093369</v>
      </c>
      <c r="B108" s="248" t="s">
        <v>31049</v>
      </c>
      <c r="C108" s="607">
        <f>ORÇAMENTO!C46</f>
        <v>93369</v>
      </c>
      <c r="D108" s="751" t="str">
        <f>VLOOKUP(A108,ORÇAMENTO!$A$16:$I$126,4,FALSE)</f>
        <v>REATERRO MECANIZADO DE VALA COM ESCAVADEIRA HIDRÁULICA (CAPACIDADE DA CAÇAMBA: 0,8 M³ / POTÊNCIA: 111 HP), LARGURA DE 1,5 A 2,5 M, PROFUNDIDADE DE 1,5 A 3,0 M, COM SOLO (SEM SUBSTITUIÇÃO) DE 1ª CATEGORIA EM LOCAIS COM BAIXO NÍVEL DE INTERFERÊNCIA. AF_04/2016</v>
      </c>
      <c r="E108" s="751"/>
      <c r="F108" s="751"/>
      <c r="G108" s="751"/>
      <c r="H108" s="751"/>
      <c r="I108" s="751"/>
      <c r="J108" s="189" t="str">
        <f>VLOOKUP(A108,ORÇAMENTO!$A$16:$I$126,5,FALSE)</f>
        <v>M3</v>
      </c>
      <c r="K108" s="200">
        <f>'[7]Serviços de Escavação'!$H$69</f>
        <v>1978.64</v>
      </c>
    </row>
    <row r="109" spans="1:16" ht="11.25" customHeight="1" x14ac:dyDescent="0.2">
      <c r="A109" s="180" t="str">
        <f t="shared" si="11"/>
        <v/>
      </c>
      <c r="B109" s="248"/>
      <c r="D109" s="751" t="s">
        <v>26565</v>
      </c>
      <c r="E109" s="751"/>
      <c r="F109" s="751"/>
      <c r="G109" s="751"/>
      <c r="H109" s="751"/>
      <c r="I109" s="751"/>
      <c r="J109" s="189"/>
      <c r="K109" s="200"/>
    </row>
    <row r="110" spans="1:16" x14ac:dyDescent="0.2">
      <c r="A110" s="180" t="str">
        <f t="shared" si="11"/>
        <v/>
      </c>
      <c r="B110" s="248"/>
      <c r="D110" s="590"/>
      <c r="E110" s="590"/>
      <c r="F110" s="590"/>
      <c r="G110" s="590"/>
      <c r="H110" s="590"/>
      <c r="I110" s="590"/>
      <c r="J110" s="189"/>
      <c r="K110" s="200"/>
    </row>
    <row r="111" spans="1:16" ht="44.25" customHeight="1" x14ac:dyDescent="0.2">
      <c r="A111" s="180" t="str">
        <f t="shared" si="11"/>
        <v>3.1193370</v>
      </c>
      <c r="B111" s="248" t="s">
        <v>31075</v>
      </c>
      <c r="C111" s="609">
        <f>ORÇAMENTO!C47</f>
        <v>93370</v>
      </c>
      <c r="D111" s="751" t="str">
        <f>VLOOKUP(A111,ORÇAMENTO!$A$16:$I$126,4,FALSE)</f>
        <v>REATERRO MECANIZADO DE VALA COM ESCAVADEIRA HIDRÁULICA (CAPACIDADE DA CAÇAMBA: 0,8 M³ / POTÊNCIA: 111 HP), LARGURA ATÉ 1,5 M, PROFUNDIDADE DE 3,0 A 4,5 M, COM SOLO DE 1ª CATEGORIA EM LOCAIS COM BAIXO NÍVEL DE INTERFERÊNCIA. AF_04/2016</v>
      </c>
      <c r="E111" s="751"/>
      <c r="F111" s="751"/>
      <c r="G111" s="751"/>
      <c r="H111" s="751"/>
      <c r="I111" s="751"/>
      <c r="J111" s="189" t="str">
        <f>VLOOKUP(A111,ORÇAMENTO!$A$16:$I$126,5,FALSE)</f>
        <v>M3</v>
      </c>
      <c r="K111" s="200">
        <f>'[7]Serviços de Escavação'!$H$72</f>
        <v>308.77</v>
      </c>
      <c r="L111" s="211"/>
    </row>
    <row r="112" spans="1:16" ht="11.25" customHeight="1" x14ac:dyDescent="0.2">
      <c r="A112" s="180" t="str">
        <f t="shared" si="11"/>
        <v/>
      </c>
      <c r="B112" s="248"/>
      <c r="D112" s="751" t="s">
        <v>26565</v>
      </c>
      <c r="E112" s="751"/>
      <c r="F112" s="751"/>
      <c r="G112" s="751"/>
      <c r="H112" s="751"/>
      <c r="I112" s="751"/>
      <c r="J112" s="189"/>
      <c r="K112" s="200"/>
    </row>
    <row r="113" spans="1:25" ht="11.25" customHeight="1" x14ac:dyDescent="0.2">
      <c r="B113" s="248"/>
      <c r="D113" s="590"/>
      <c r="E113" s="590"/>
      <c r="F113" s="590"/>
      <c r="G113" s="590"/>
      <c r="H113" s="590"/>
      <c r="I113" s="590"/>
      <c r="J113" s="189"/>
      <c r="K113" s="200"/>
    </row>
    <row r="114" spans="1:25" ht="11.25" customHeight="1" x14ac:dyDescent="0.2">
      <c r="B114" s="248"/>
      <c r="D114" s="590"/>
      <c r="E114" s="590"/>
      <c r="F114" s="590"/>
      <c r="G114" s="590"/>
      <c r="H114" s="590"/>
      <c r="I114" s="590"/>
      <c r="J114" s="189"/>
      <c r="K114" s="200"/>
    </row>
    <row r="115" spans="1:25" ht="36" customHeight="1" x14ac:dyDescent="0.2">
      <c r="A115" s="180" t="str">
        <f t="shared" ref="A115:A116" si="12">B115&amp;C115</f>
        <v>3.1293371</v>
      </c>
      <c r="B115" s="248" t="s">
        <v>31076</v>
      </c>
      <c r="C115" s="609">
        <f>ORÇAMENTO!C48</f>
        <v>93371</v>
      </c>
      <c r="D115" s="751" t="str">
        <f>VLOOKUP(A115,ORÇAMENTO!$A$16:$I$126,4,FALSE)</f>
        <v>REATERRO MECANIZADO DE VALA COM ESCAVADEIRA HIDRÁULICA (CAPACIDADE DA CAÇAMBA: 0,8 M³ / POTÊNCIA: 111 HP), LARGURA DE 1,5 A 2,5 M, PROFUNDIDADE DE 3,0 A 4,5 M, COM SOLO (SEM SUBSTITUIÇÃO) DE 1ª CATEGORIA EM LOCAIS COM BAIXO NÍVEL DE INTERFERÊNCIA. AF_04/2016</v>
      </c>
      <c r="E115" s="751"/>
      <c r="F115" s="751"/>
      <c r="G115" s="751"/>
      <c r="H115" s="751"/>
      <c r="I115" s="751"/>
      <c r="J115" s="189" t="str">
        <f>VLOOKUP(A115,ORÇAMENTO!$A$16:$I$126,5,FALSE)</f>
        <v>M3</v>
      </c>
      <c r="K115" s="200">
        <f>'[7]Serviços de Escavação'!$H$74</f>
        <v>1161.29</v>
      </c>
      <c r="L115" s="211"/>
    </row>
    <row r="116" spans="1:25" ht="12" customHeight="1" x14ac:dyDescent="0.2">
      <c r="A116" s="180" t="str">
        <f t="shared" si="12"/>
        <v/>
      </c>
      <c r="B116" s="248"/>
      <c r="D116" s="751" t="s">
        <v>26565</v>
      </c>
      <c r="E116" s="751"/>
      <c r="F116" s="751"/>
      <c r="G116" s="751"/>
      <c r="H116" s="751"/>
      <c r="I116" s="751"/>
      <c r="J116" s="189"/>
      <c r="K116" s="200"/>
    </row>
    <row r="117" spans="1:25" ht="11.25" customHeight="1" x14ac:dyDescent="0.2">
      <c r="B117" s="248"/>
      <c r="D117" s="590"/>
      <c r="E117" s="590"/>
      <c r="F117" s="590"/>
      <c r="G117" s="590"/>
      <c r="H117" s="590"/>
      <c r="I117" s="590"/>
      <c r="J117" s="189"/>
      <c r="K117" s="200"/>
    </row>
    <row r="118" spans="1:25" ht="36" customHeight="1" x14ac:dyDescent="0.2">
      <c r="A118" s="180" t="str">
        <f t="shared" ref="A118:A119" si="13">B118&amp;C118</f>
        <v>3.1393367</v>
      </c>
      <c r="B118" s="248" t="s">
        <v>31077</v>
      </c>
      <c r="C118" s="609">
        <f>ORÇAMENTO!C49</f>
        <v>93367</v>
      </c>
      <c r="D118" s="751" t="str">
        <f>VLOOKUP(A118,ORÇAMENTO!$A$16:$I$126,4,FALSE)</f>
        <v>REATERRO MECANIZADO DE VALA COM ESCAVADEIRA HIDRÁULICA (CAPACIDADE DA CAÇAMBA: 0,8 M³ / POTÊNCIA: 111 HP), LARGURA DE 1,5 A 2,5 M, PROFUNDIDADE ATÉ 1,5 M, COM SOLO DE 1ª CATEGORIA EM LOCAIS COM BAIXO NÍVEL DE INTERFERÊNCIA. AF_04/2016</v>
      </c>
      <c r="E118" s="751"/>
      <c r="F118" s="751"/>
      <c r="G118" s="751"/>
      <c r="H118" s="751"/>
      <c r="I118" s="751"/>
      <c r="J118" s="189" t="str">
        <f>VLOOKUP(A118,ORÇAMENTO!$A$16:$I$126,5,FALSE)</f>
        <v>M3</v>
      </c>
      <c r="K118" s="200">
        <f>'[7]Serviços de Escavação'!$H$77</f>
        <v>32.46</v>
      </c>
      <c r="L118" s="211"/>
    </row>
    <row r="119" spans="1:25" ht="12" customHeight="1" x14ac:dyDescent="0.2">
      <c r="A119" s="180" t="str">
        <f t="shared" si="13"/>
        <v/>
      </c>
      <c r="B119" s="248"/>
      <c r="D119" s="751" t="s">
        <v>26565</v>
      </c>
      <c r="E119" s="751"/>
      <c r="F119" s="751"/>
      <c r="G119" s="751"/>
      <c r="H119" s="751"/>
      <c r="I119" s="751"/>
      <c r="J119" s="189"/>
      <c r="K119" s="200"/>
    </row>
    <row r="120" spans="1:25" ht="11.25" customHeight="1" x14ac:dyDescent="0.2">
      <c r="B120" s="248"/>
      <c r="D120" s="590"/>
      <c r="E120" s="590"/>
      <c r="F120" s="590"/>
      <c r="G120" s="590"/>
      <c r="H120" s="590"/>
      <c r="I120" s="590"/>
      <c r="J120" s="189"/>
      <c r="K120" s="200"/>
    </row>
    <row r="121" spans="1:25" ht="36" customHeight="1" x14ac:dyDescent="0.2">
      <c r="A121" s="180" t="str">
        <f t="shared" ref="A121:A124" si="14">B121&amp;C121</f>
        <v>3.1493373</v>
      </c>
      <c r="B121" s="248" t="s">
        <v>31078</v>
      </c>
      <c r="C121" s="609">
        <f>ORÇAMENTO!C50</f>
        <v>93373</v>
      </c>
      <c r="D121" s="751" t="str">
        <f>VLOOKUP(A121,ORÇAMENTO!$A$16:$I$126,4,FALSE)</f>
        <v>REATERRO MECANIZADO DE VALA COM ESCAVADEIRA HIDRÁULICA (CAPACIDADE DA CAÇAMBA: 0,8 M³ / POTÊNCIA: 111 HP), LARGURA DE 1,5 A 2,5 M, PROFUNDIDADE DE 4,5 A 6,0 M, COM SOLO (SEM SUBSTITUIÇÃO) DE 1ª CATEGORIA EM LOCAIS COM BAIXO NÍVEL DE INTERFERÊNCIA. AF_04/2016</v>
      </c>
      <c r="E121" s="751"/>
      <c r="F121" s="751"/>
      <c r="G121" s="751"/>
      <c r="H121" s="751"/>
      <c r="I121" s="751"/>
      <c r="J121" s="189" t="str">
        <f>VLOOKUP(A121,ORÇAMENTO!$A$16:$I$126,5,FALSE)</f>
        <v>M3</v>
      </c>
      <c r="K121" s="200">
        <f>'[7]Serviços de Escavação'!$H$79</f>
        <v>5.35</v>
      </c>
      <c r="L121" s="211"/>
    </row>
    <row r="122" spans="1:25" ht="12" customHeight="1" x14ac:dyDescent="0.2">
      <c r="A122" s="180" t="str">
        <f t="shared" si="14"/>
        <v/>
      </c>
      <c r="B122" s="248"/>
      <c r="D122" s="751" t="s">
        <v>26565</v>
      </c>
      <c r="E122" s="751"/>
      <c r="F122" s="751"/>
      <c r="G122" s="751"/>
      <c r="H122" s="751"/>
      <c r="I122" s="751"/>
      <c r="J122" s="189"/>
      <c r="K122" s="200"/>
    </row>
    <row r="123" spans="1:25" x14ac:dyDescent="0.2">
      <c r="A123" s="180" t="str">
        <f t="shared" si="14"/>
        <v/>
      </c>
      <c r="B123" s="248"/>
      <c r="D123" s="590"/>
      <c r="E123" s="590"/>
      <c r="F123" s="590"/>
      <c r="G123" s="590"/>
      <c r="H123" s="590"/>
      <c r="I123" s="590"/>
      <c r="J123" s="189"/>
      <c r="K123" s="200"/>
    </row>
    <row r="124" spans="1:25" s="179" customFormat="1" ht="19.5" customHeight="1" x14ac:dyDescent="0.2">
      <c r="A124" s="180" t="str">
        <f t="shared" si="14"/>
        <v>PAVIMENTAÇÃO</v>
      </c>
      <c r="B124" s="762" t="s">
        <v>31124</v>
      </c>
      <c r="C124" s="762"/>
      <c r="D124" s="762"/>
      <c r="E124" s="762"/>
      <c r="F124" s="762"/>
      <c r="G124" s="762"/>
      <c r="H124" s="762"/>
      <c r="I124" s="762"/>
      <c r="J124" s="762"/>
      <c r="K124" s="762"/>
      <c r="L124" s="204"/>
      <c r="M124" s="193"/>
      <c r="N124" s="193"/>
      <c r="O124" s="180"/>
      <c r="P124" s="180"/>
    </row>
    <row r="125" spans="1:25" s="392" customFormat="1" ht="23.25" customHeight="1" x14ac:dyDescent="0.2">
      <c r="A125" s="392" t="str">
        <f>B125&amp;C125</f>
        <v>3.15101116</v>
      </c>
      <c r="B125" s="393" t="s">
        <v>31079</v>
      </c>
      <c r="C125" s="608">
        <f>ORÇAMENTO!C52</f>
        <v>101116</v>
      </c>
      <c r="D125" s="751" t="str">
        <f>VLOOKUP(A125,ORÇAMENTO!$A$16:$I$126,4,FALSE)</f>
        <v>ESCAVAÇÃO HORIZONTAL EM SOLO DE 1A CATEGORIA COM TRATOR DE ESTEIRAS (170HP/LÂMINA: 5,20M3). AF_07/2020</v>
      </c>
      <c r="E125" s="751"/>
      <c r="F125" s="751"/>
      <c r="G125" s="751"/>
      <c r="H125" s="751"/>
      <c r="I125" s="751"/>
      <c r="J125" s="189" t="str">
        <f>VLOOKUP(A125,ORÇAMENTO!$A$16:$I$126,5,FALSE)</f>
        <v>M3</v>
      </c>
      <c r="K125" s="395">
        <f>'TABELA VIAS'!F32</f>
        <v>11437.35</v>
      </c>
      <c r="L125" s="573"/>
    </row>
    <row r="126" spans="1:25" s="483" customFormat="1" ht="15" customHeight="1" x14ac:dyDescent="0.2">
      <c r="B126" s="484"/>
      <c r="C126" s="380"/>
      <c r="D126" s="758" t="s">
        <v>31062</v>
      </c>
      <c r="E126" s="758"/>
      <c r="F126" s="758"/>
      <c r="G126" s="758"/>
      <c r="H126" s="758"/>
      <c r="I126" s="482"/>
      <c r="J126" s="486"/>
      <c r="K126" s="487"/>
      <c r="L126" s="488"/>
    </row>
    <row r="127" spans="1:25" s="417" customFormat="1" ht="12.75" customHeight="1" x14ac:dyDescent="0.2">
      <c r="B127" s="650"/>
      <c r="C127" s="396"/>
      <c r="D127" s="410"/>
      <c r="E127" s="410"/>
      <c r="F127" s="400"/>
      <c r="G127" s="402"/>
      <c r="H127" s="400"/>
      <c r="I127" s="402"/>
      <c r="J127" s="402"/>
      <c r="K127" s="403"/>
      <c r="L127" s="418"/>
      <c r="M127" s="419"/>
      <c r="N127" s="420"/>
      <c r="O127" s="421"/>
      <c r="P127" s="421"/>
      <c r="Q127" s="402"/>
      <c r="R127" s="402"/>
      <c r="S127" s="402"/>
      <c r="T127" s="399"/>
      <c r="U127" s="399"/>
      <c r="V127" s="399"/>
      <c r="W127" s="399"/>
      <c r="X127" s="399"/>
      <c r="Y127" s="399"/>
    </row>
    <row r="128" spans="1:25" s="392" customFormat="1" ht="23.25" customHeight="1" x14ac:dyDescent="0.2">
      <c r="A128" s="392" t="str">
        <f>B128&amp;C128</f>
        <v>3.1696385</v>
      </c>
      <c r="B128" s="393" t="s">
        <v>31080</v>
      </c>
      <c r="C128" s="608">
        <f>ORÇAMENTO!C53</f>
        <v>96385</v>
      </c>
      <c r="D128" s="751" t="str">
        <f>VLOOKUP(A128,ORÇAMENTO!$A$16:$I$126,4,FALSE)</f>
        <v>EXECUÇÃO E COMPACTAÇÃO DE ATERRO COM SOLO PREDOMINANTEMENTE ARGILOSO - EXCLUSIVE SOLO, ESCAVAÇÃO, CARGA E TRANSPORTE. AF_11/2019</v>
      </c>
      <c r="E128" s="751"/>
      <c r="F128" s="751"/>
      <c r="G128" s="751"/>
      <c r="H128" s="751"/>
      <c r="I128" s="751"/>
      <c r="J128" s="189" t="str">
        <f>VLOOKUP(A128,ORÇAMENTO!$A$16:$I$126,5,FALSE)</f>
        <v>M3</v>
      </c>
      <c r="K128" s="395">
        <f>'TABELA VIAS'!P32</f>
        <v>420.03</v>
      </c>
      <c r="L128" s="573"/>
    </row>
    <row r="129" spans="1:14" s="483" customFormat="1" ht="15" customHeight="1" x14ac:dyDescent="0.2">
      <c r="B129" s="484"/>
      <c r="C129" s="767"/>
      <c r="D129" s="758" t="s">
        <v>31062</v>
      </c>
      <c r="E129" s="758"/>
      <c r="F129" s="758"/>
      <c r="G129" s="758"/>
      <c r="H129" s="758"/>
      <c r="I129" s="482"/>
      <c r="J129" s="486"/>
      <c r="K129" s="487"/>
      <c r="L129" s="488"/>
    </row>
    <row r="130" spans="1:14" s="392" customFormat="1" ht="12" customHeight="1" x14ac:dyDescent="0.2">
      <c r="B130" s="393"/>
      <c r="C130" s="767"/>
      <c r="D130" s="757"/>
      <c r="E130" s="757"/>
      <c r="F130" s="415"/>
      <c r="G130" s="416"/>
      <c r="H130" s="402"/>
      <c r="I130" s="402"/>
      <c r="J130" s="397"/>
      <c r="K130" s="395"/>
    </row>
    <row r="131" spans="1:14" s="392" customFormat="1" ht="33" customHeight="1" x14ac:dyDescent="0.2">
      <c r="A131" s="392" t="str">
        <f>B131&amp;C131</f>
        <v>3.1701.005.0001-0</v>
      </c>
      <c r="B131" s="393" t="s">
        <v>31081</v>
      </c>
      <c r="C131" s="608" t="str">
        <f>ORÇAMENTO!C54</f>
        <v>01.005.0001-0</v>
      </c>
      <c r="D131" s="751" t="str">
        <f>VLOOKUP(A131,ORÇAMENTO!$A$16:$I$126,4,FALSE)</f>
        <v>PREPARO MANUAL DE TERRENO,COMPREENDENDO ACERTO,RASPAGEM EVENTUALMENTE ATE 0.30M DE PROFUNDIDADE E AFASTAMENTO LATERAL DO MATERIAL EXCEDENTE,EXCLUSIVE COMPACTACAO</v>
      </c>
      <c r="E131" s="751"/>
      <c r="F131" s="751"/>
      <c r="G131" s="751"/>
      <c r="H131" s="751"/>
      <c r="I131" s="751"/>
      <c r="J131" s="189" t="str">
        <f>VLOOKUP(A131,ORÇAMENTO!$A$16:$I$126,5,FALSE)</f>
        <v>M2</v>
      </c>
      <c r="K131" s="422">
        <f>'TABELA VIAS'!N32</f>
        <v>10623.399999999998</v>
      </c>
      <c r="L131" s="573"/>
    </row>
    <row r="132" spans="1:14" s="392" customFormat="1" ht="11.25" customHeight="1" x14ac:dyDescent="0.2">
      <c r="B132" s="393"/>
      <c r="C132" s="396"/>
      <c r="D132" s="756" t="s">
        <v>31063</v>
      </c>
      <c r="E132" s="756"/>
      <c r="F132" s="756"/>
      <c r="G132" s="756"/>
      <c r="H132" s="423"/>
      <c r="I132" s="423"/>
      <c r="J132" s="397"/>
      <c r="K132" s="395"/>
    </row>
    <row r="133" spans="1:14" s="392" customFormat="1" ht="11.25" customHeight="1" x14ac:dyDescent="0.2">
      <c r="B133" s="393"/>
      <c r="C133" s="396"/>
      <c r="D133" s="619"/>
      <c r="E133" s="619"/>
      <c r="F133" s="619"/>
      <c r="G133" s="619"/>
      <c r="H133" s="423"/>
      <c r="I133" s="423"/>
      <c r="J133" s="397"/>
      <c r="K133" s="395"/>
    </row>
    <row r="134" spans="1:14" s="392" customFormat="1" ht="12" customHeight="1" x14ac:dyDescent="0.2">
      <c r="B134" s="393"/>
      <c r="C134" s="396"/>
      <c r="D134" s="414"/>
      <c r="E134" s="424"/>
      <c r="F134" s="414"/>
      <c r="G134" s="402"/>
      <c r="H134" s="418"/>
      <c r="I134" s="418"/>
      <c r="J134" s="397"/>
      <c r="K134" s="395"/>
    </row>
    <row r="135" spans="1:14" ht="21.75" customHeight="1" x14ac:dyDescent="0.2">
      <c r="A135" s="180" t="str">
        <f t="shared" ref="A135:A156" si="15">B135&amp;C135</f>
        <v>04 - TRANSPORTES</v>
      </c>
      <c r="B135" s="763" t="s">
        <v>81</v>
      </c>
      <c r="C135" s="764"/>
      <c r="D135" s="764"/>
      <c r="E135" s="764"/>
      <c r="F135" s="764"/>
      <c r="G135" s="764"/>
      <c r="H135" s="764"/>
      <c r="I135" s="764"/>
      <c r="J135" s="764"/>
      <c r="K135" s="765"/>
    </row>
    <row r="136" spans="1:14" ht="11.25" customHeight="1" x14ac:dyDescent="0.2">
      <c r="A136" s="180" t="str">
        <f t="shared" si="15"/>
        <v/>
      </c>
      <c r="B136" s="245"/>
      <c r="C136" s="194"/>
      <c r="D136" s="372"/>
      <c r="E136" s="373"/>
      <c r="F136" s="373"/>
      <c r="G136" s="373"/>
      <c r="H136" s="373"/>
      <c r="I136" s="373"/>
      <c r="J136" s="195"/>
      <c r="K136" s="196"/>
    </row>
    <row r="137" spans="1:14" ht="27" customHeight="1" x14ac:dyDescent="0.2">
      <c r="A137" s="180" t="str">
        <f t="shared" si="15"/>
        <v>4.195875</v>
      </c>
      <c r="B137" s="248" t="s">
        <v>18</v>
      </c>
      <c r="C137" s="607">
        <f>ORÇAMENTO!C57</f>
        <v>95875</v>
      </c>
      <c r="D137" s="751" t="str">
        <f>VLOOKUP(A137,ORÇAMENTO!$A$16:$I$126,4,FALSE)</f>
        <v>TRANSPORTE COM CAMINHÃO BASCULANTE DE 10 M³, EM VIA URBANA PAVIMENTADA, DMT ATÉ 30 KM (UNIDADE: M3XKM). AF_07/2020</v>
      </c>
      <c r="E137" s="751"/>
      <c r="F137" s="751"/>
      <c r="G137" s="751"/>
      <c r="H137" s="751"/>
      <c r="I137" s="751"/>
      <c r="J137" s="189" t="str">
        <f>VLOOKUP(A137,ORÇAMENTO!$A$16:$I$126,5,FALSE)</f>
        <v>M3XKM</v>
      </c>
      <c r="K137" s="200">
        <f>SUM(I140:I153)</f>
        <v>379761.61</v>
      </c>
      <c r="L137" s="573"/>
    </row>
    <row r="138" spans="1:14" ht="10.5" customHeight="1" x14ac:dyDescent="0.2">
      <c r="A138" s="180" t="str">
        <f t="shared" si="15"/>
        <v/>
      </c>
      <c r="B138" s="248"/>
      <c r="D138" s="302"/>
      <c r="E138" s="302"/>
      <c r="F138" s="302"/>
      <c r="G138" s="302"/>
      <c r="H138" s="302"/>
      <c r="I138" s="302"/>
      <c r="J138" s="189"/>
      <c r="K138" s="200"/>
    </row>
    <row r="139" spans="1:14" ht="24" customHeight="1" x14ac:dyDescent="0.2">
      <c r="B139" s="651"/>
      <c r="C139" s="180"/>
      <c r="E139" s="212" t="s">
        <v>25985</v>
      </c>
      <c r="F139" s="199" t="s">
        <v>103</v>
      </c>
      <c r="G139" s="190" t="s">
        <v>107</v>
      </c>
      <c r="H139" s="199" t="s">
        <v>26926</v>
      </c>
      <c r="I139" s="202" t="s">
        <v>0</v>
      </c>
      <c r="K139" s="200"/>
      <c r="L139" s="211"/>
      <c r="M139" s="214"/>
      <c r="N139" s="186"/>
    </row>
    <row r="140" spans="1:14" x14ac:dyDescent="0.2">
      <c r="B140" s="651"/>
      <c r="C140" s="180"/>
      <c r="E140" s="199">
        <f>E158</f>
        <v>11551.674999999999</v>
      </c>
      <c r="F140" s="199">
        <f>F158</f>
        <v>8562.9590072346455</v>
      </c>
      <c r="G140" s="190">
        <f>G158</f>
        <v>1.3</v>
      </c>
      <c r="H140" s="199">
        <v>9.3000000000000007</v>
      </c>
      <c r="I140" s="199">
        <f>TRUNC((E140-F140)*G140*H140,2)</f>
        <v>36133.57</v>
      </c>
      <c r="K140" s="200"/>
    </row>
    <row r="141" spans="1:14" x14ac:dyDescent="0.2">
      <c r="B141" s="651"/>
      <c r="C141" s="180"/>
      <c r="E141" s="199" t="s">
        <v>31125</v>
      </c>
      <c r="F141" s="199" t="s">
        <v>103</v>
      </c>
      <c r="G141" s="190" t="s">
        <v>107</v>
      </c>
      <c r="H141" s="199" t="s">
        <v>26926</v>
      </c>
      <c r="I141" s="199"/>
      <c r="K141" s="200"/>
    </row>
    <row r="142" spans="1:14" x14ac:dyDescent="0.2">
      <c r="B142" s="651"/>
      <c r="C142" s="180"/>
      <c r="E142" s="199"/>
      <c r="F142" s="199"/>
      <c r="H142" s="199"/>
      <c r="I142" s="199"/>
      <c r="K142" s="200"/>
    </row>
    <row r="143" spans="1:14" ht="22.5" x14ac:dyDescent="0.2">
      <c r="B143" s="651"/>
      <c r="E143" s="213" t="s">
        <v>26723</v>
      </c>
      <c r="F143" s="199" t="s">
        <v>103</v>
      </c>
      <c r="H143" s="199"/>
      <c r="I143" s="199"/>
      <c r="K143" s="200"/>
    </row>
    <row r="144" spans="1:14" x14ac:dyDescent="0.2">
      <c r="B144" s="651"/>
      <c r="E144" s="199">
        <f>E160</f>
        <v>134.94</v>
      </c>
      <c r="F144" s="190">
        <f>F160</f>
        <v>121.31</v>
      </c>
      <c r="G144" s="190">
        <f>G160</f>
        <v>1.3</v>
      </c>
      <c r="H144" s="199">
        <v>9.3000000000000007</v>
      </c>
      <c r="I144" s="199">
        <f>TRUNC((E144-F144)*G144*H144,2)</f>
        <v>164.78</v>
      </c>
      <c r="K144" s="200"/>
    </row>
    <row r="145" spans="1:16" ht="22.5" x14ac:dyDescent="0.2">
      <c r="B145" s="651"/>
      <c r="E145" s="213" t="s">
        <v>31064</v>
      </c>
      <c r="F145" s="199" t="s">
        <v>103</v>
      </c>
      <c r="H145" s="199"/>
      <c r="I145" s="199"/>
      <c r="K145" s="200"/>
    </row>
    <row r="146" spans="1:16" x14ac:dyDescent="0.2">
      <c r="B146" s="651"/>
      <c r="E146" s="199">
        <f>E162</f>
        <v>11437.35</v>
      </c>
      <c r="F146" s="190">
        <f>F162</f>
        <v>420.03</v>
      </c>
      <c r="G146" s="190">
        <f>G162</f>
        <v>1.3</v>
      </c>
      <c r="H146" s="199">
        <v>9.3000000000000007</v>
      </c>
      <c r="I146" s="199">
        <f>TRUNC((E146-F146)*G146*H146,2)</f>
        <v>133199.39000000001</v>
      </c>
      <c r="K146" s="200"/>
    </row>
    <row r="147" spans="1:16" ht="22.5" x14ac:dyDescent="0.2">
      <c r="B147" s="651"/>
      <c r="E147" s="213" t="s">
        <v>31065</v>
      </c>
      <c r="F147" s="199" t="s">
        <v>103</v>
      </c>
      <c r="H147" s="199"/>
      <c r="I147" s="199"/>
      <c r="K147" s="200"/>
    </row>
    <row r="148" spans="1:16" x14ac:dyDescent="0.2">
      <c r="B148" s="651"/>
      <c r="E148" s="199">
        <f>E164</f>
        <v>8251.2199999999993</v>
      </c>
      <c r="F148" s="190">
        <f>F164</f>
        <v>0</v>
      </c>
      <c r="G148" s="190">
        <f>G164</f>
        <v>1.3</v>
      </c>
      <c r="H148" s="199">
        <v>17.899999999999999</v>
      </c>
      <c r="I148" s="199">
        <f>TRUNC((E148-F148)*G148*H148,2)</f>
        <v>192005.88</v>
      </c>
      <c r="K148" s="200"/>
    </row>
    <row r="149" spans="1:16" x14ac:dyDescent="0.2">
      <c r="B149" s="651"/>
      <c r="E149" s="199"/>
      <c r="H149" s="199"/>
      <c r="I149" s="199"/>
      <c r="K149" s="200"/>
    </row>
    <row r="150" spans="1:16" x14ac:dyDescent="0.2">
      <c r="B150" s="651"/>
      <c r="C150" s="633" t="s">
        <v>40748</v>
      </c>
      <c r="E150" s="199"/>
      <c r="H150" s="199"/>
      <c r="I150" s="199"/>
      <c r="K150" s="200"/>
    </row>
    <row r="151" spans="1:16" x14ac:dyDescent="0.2">
      <c r="B151" s="651"/>
      <c r="C151" s="633" t="s">
        <v>40749</v>
      </c>
      <c r="E151" s="199"/>
      <c r="H151" s="199"/>
      <c r="I151" s="199"/>
      <c r="K151" s="200"/>
    </row>
    <row r="152" spans="1:16" x14ac:dyDescent="0.2">
      <c r="B152" s="651"/>
      <c r="E152" s="213" t="s">
        <v>31050</v>
      </c>
      <c r="F152" s="199" t="s">
        <v>103</v>
      </c>
      <c r="H152" s="199"/>
      <c r="I152" s="199"/>
      <c r="K152" s="200"/>
    </row>
    <row r="153" spans="1:16" x14ac:dyDescent="0.2">
      <c r="B153" s="651"/>
      <c r="E153" s="199">
        <f>E169*F169</f>
        <v>839.44805000000019</v>
      </c>
      <c r="F153" s="190">
        <v>0</v>
      </c>
      <c r="G153" s="190">
        <f>G169</f>
        <v>1.25</v>
      </c>
      <c r="H153" s="199">
        <v>17.399999999999999</v>
      </c>
      <c r="I153" s="199">
        <f>TRUNC((E153-F153)*G153*H153,2)</f>
        <v>18257.990000000002</v>
      </c>
      <c r="K153" s="200"/>
    </row>
    <row r="154" spans="1:16" x14ac:dyDescent="0.2">
      <c r="B154" s="248"/>
      <c r="D154" s="199"/>
      <c r="E154" s="199"/>
      <c r="F154" s="199"/>
      <c r="G154" s="199"/>
      <c r="H154" s="199"/>
      <c r="J154" s="189"/>
      <c r="K154" s="200"/>
    </row>
    <row r="155" spans="1:16" s="179" customFormat="1" ht="39" customHeight="1" x14ac:dyDescent="0.2">
      <c r="A155" s="180" t="str">
        <f t="shared" si="15"/>
        <v>4.2100974</v>
      </c>
      <c r="B155" s="248" t="s">
        <v>19</v>
      </c>
      <c r="C155" s="610">
        <f>ORÇAMENTO!C58</f>
        <v>100974</v>
      </c>
      <c r="D155" s="751" t="str">
        <f>VLOOKUP(A155,ORÇAMENTO!$A$16:$I$126,4,FALSE)</f>
        <v>CARGA, MANOBRA E DESCARGA DE SOLOS E MATERIAIS GRANULARES EM CAMINHÃO BASCULANTE 10 M³ - CARGA COM PÁ CARREGADEIRA (CAÇAMBA DE 1,7 A 2,8 M³ / 128 HP) E DESCARGA LIVRE (UNIDADE: M3). AF_07/2020</v>
      </c>
      <c r="E155" s="751"/>
      <c r="F155" s="751"/>
      <c r="G155" s="751"/>
      <c r="H155" s="751"/>
      <c r="I155" s="751"/>
      <c r="J155" s="189" t="str">
        <f>VLOOKUP(A155,ORÇAMENTO!$A$16:$I$126,5,FALSE)</f>
        <v>M3</v>
      </c>
      <c r="K155" s="200">
        <f>SUM(I158:I164)</f>
        <v>28952.129999999997</v>
      </c>
      <c r="L155" s="573"/>
      <c r="M155" s="193"/>
      <c r="N155" s="193"/>
      <c r="O155" s="180"/>
      <c r="P155" s="180"/>
    </row>
    <row r="156" spans="1:16" s="179" customFormat="1" x14ac:dyDescent="0.2">
      <c r="A156" s="180" t="str">
        <f t="shared" si="15"/>
        <v/>
      </c>
      <c r="B156" s="248"/>
      <c r="C156" s="187"/>
      <c r="D156" s="302"/>
      <c r="E156" s="302"/>
      <c r="F156" s="302"/>
      <c r="G156" s="302"/>
      <c r="H156" s="302"/>
      <c r="I156" s="302"/>
      <c r="J156" s="189"/>
      <c r="K156" s="200"/>
      <c r="L156" s="204"/>
      <c r="M156" s="193"/>
      <c r="N156" s="193"/>
      <c r="O156" s="180"/>
      <c r="P156" s="180"/>
    </row>
    <row r="157" spans="1:16" ht="24" customHeight="1" x14ac:dyDescent="0.2">
      <c r="B157" s="651"/>
      <c r="C157" s="180"/>
      <c r="E157" s="212" t="s">
        <v>25985</v>
      </c>
      <c r="F157" s="199" t="s">
        <v>103</v>
      </c>
      <c r="G157" s="190" t="s">
        <v>107</v>
      </c>
      <c r="H157" s="199"/>
      <c r="I157" s="202" t="s">
        <v>0</v>
      </c>
      <c r="K157" s="200"/>
      <c r="L157" s="211"/>
      <c r="M157" s="214"/>
      <c r="N157" s="452"/>
    </row>
    <row r="158" spans="1:16" x14ac:dyDescent="0.2">
      <c r="B158" s="651"/>
      <c r="C158" s="180"/>
      <c r="E158" s="199">
        <f>SUM(K79,K82,K85,K88,K92,K96,K99,)</f>
        <v>11551.674999999999</v>
      </c>
      <c r="F158" s="199">
        <f>SUM(K102,K105,K108,K111,,K115,K118,K121)</f>
        <v>8562.9590072346455</v>
      </c>
      <c r="G158" s="190">
        <v>1.3</v>
      </c>
      <c r="H158" s="199"/>
      <c r="I158" s="199">
        <f>TRUNC((E158-F158)*G158,2)</f>
        <v>3885.33</v>
      </c>
      <c r="K158" s="200"/>
    </row>
    <row r="159" spans="1:16" ht="22.5" x14ac:dyDescent="0.2">
      <c r="B159" s="651"/>
      <c r="E159" s="213" t="s">
        <v>26723</v>
      </c>
      <c r="F159" s="199" t="s">
        <v>103</v>
      </c>
      <c r="H159" s="199"/>
      <c r="I159" s="199"/>
      <c r="K159" s="200"/>
    </row>
    <row r="160" spans="1:16" x14ac:dyDescent="0.2">
      <c r="B160" s="651"/>
      <c r="E160" s="199">
        <f>K441</f>
        <v>134.94</v>
      </c>
      <c r="F160" s="190">
        <f>K444</f>
        <v>121.31</v>
      </c>
      <c r="G160" s="190">
        <v>1.3</v>
      </c>
      <c r="H160" s="199"/>
      <c r="I160" s="199">
        <f>TRUNC((E160-F160)*G160,2)</f>
        <v>17.71</v>
      </c>
      <c r="K160" s="200"/>
    </row>
    <row r="161" spans="1:25" ht="22.5" x14ac:dyDescent="0.2">
      <c r="B161" s="651"/>
      <c r="E161" s="213" t="s">
        <v>31064</v>
      </c>
      <c r="F161" s="199" t="s">
        <v>103</v>
      </c>
      <c r="H161" s="199"/>
      <c r="I161" s="199"/>
      <c r="K161" s="200"/>
    </row>
    <row r="162" spans="1:25" x14ac:dyDescent="0.2">
      <c r="B162" s="651"/>
      <c r="E162" s="199">
        <f>K125</f>
        <v>11437.35</v>
      </c>
      <c r="F162" s="190">
        <f>K128</f>
        <v>420.03</v>
      </c>
      <c r="G162" s="190">
        <v>1.3</v>
      </c>
      <c r="H162" s="199"/>
      <c r="I162" s="199">
        <f>TRUNC((E162-F162)*G162,2)</f>
        <v>14322.51</v>
      </c>
      <c r="K162" s="200"/>
    </row>
    <row r="163" spans="1:25" ht="22.5" x14ac:dyDescent="0.2">
      <c r="B163" s="651"/>
      <c r="E163" s="213" t="s">
        <v>31065</v>
      </c>
      <c r="F163" s="199" t="s">
        <v>103</v>
      </c>
      <c r="H163" s="199"/>
      <c r="I163" s="199"/>
      <c r="K163" s="200"/>
    </row>
    <row r="164" spans="1:25" x14ac:dyDescent="0.2">
      <c r="B164" s="651"/>
      <c r="E164" s="199">
        <f>K299</f>
        <v>8251.2199999999993</v>
      </c>
      <c r="F164" s="190">
        <v>0</v>
      </c>
      <c r="G164" s="190">
        <v>1.3</v>
      </c>
      <c r="H164" s="391"/>
      <c r="I164" s="199">
        <f>TRUNC((E164-F164)*G164,2)</f>
        <v>10726.58</v>
      </c>
      <c r="K164" s="200"/>
    </row>
    <row r="165" spans="1:25" x14ac:dyDescent="0.2">
      <c r="B165" s="248"/>
      <c r="D165" s="199"/>
      <c r="E165" s="199"/>
      <c r="F165" s="199"/>
      <c r="G165" s="199"/>
      <c r="H165" s="199"/>
      <c r="J165" s="189"/>
      <c r="K165" s="200"/>
    </row>
    <row r="166" spans="1:25" s="179" customFormat="1" ht="28.5" customHeight="1" x14ac:dyDescent="0.2">
      <c r="A166" s="180" t="str">
        <f t="shared" ref="A166:A200" si="16">B166&amp;C166</f>
        <v>4.3100986</v>
      </c>
      <c r="B166" s="248" t="s">
        <v>30979</v>
      </c>
      <c r="C166" s="610">
        <f>ORÇAMENTO!C59</f>
        <v>100986</v>
      </c>
      <c r="D166" s="751" t="str">
        <f>VLOOKUP(A166,ORÇAMENTO!$A$16:$I$126,4,FALSE)</f>
        <v>CARGA DE MISTURA ASFÁLTICA EM CAMINHÃO BASCULANTE 10 M³ (UNIDADE: M3). AF_07/2020</v>
      </c>
      <c r="E166" s="751"/>
      <c r="F166" s="751"/>
      <c r="G166" s="751"/>
      <c r="H166" s="751"/>
      <c r="I166" s="751"/>
      <c r="J166" s="189" t="str">
        <f>VLOOKUP(A166,ORÇAMENTO!$A$16:$I$126,5,FALSE)</f>
        <v>M3</v>
      </c>
      <c r="K166" s="200">
        <f>H169</f>
        <v>1049.31</v>
      </c>
      <c r="L166" s="573"/>
      <c r="M166" s="193"/>
      <c r="N166" s="193"/>
      <c r="O166" s="180"/>
      <c r="P166" s="180"/>
    </row>
    <row r="167" spans="1:25" s="179" customFormat="1" x14ac:dyDescent="0.2">
      <c r="A167" s="180" t="str">
        <f t="shared" si="16"/>
        <v/>
      </c>
      <c r="B167" s="248"/>
      <c r="C167" s="187"/>
      <c r="D167" s="375"/>
      <c r="E167" s="375"/>
      <c r="F167" s="375"/>
      <c r="G167" s="375"/>
      <c r="H167" s="375"/>
      <c r="I167" s="375"/>
      <c r="J167" s="189"/>
      <c r="K167" s="200"/>
      <c r="L167" s="204"/>
      <c r="M167" s="193"/>
      <c r="N167" s="193"/>
      <c r="O167" s="180"/>
      <c r="P167" s="180"/>
    </row>
    <row r="168" spans="1:25" ht="20.25" customHeight="1" x14ac:dyDescent="0.2">
      <c r="B168" s="248"/>
      <c r="D168" s="54"/>
      <c r="E168" s="381" t="s">
        <v>29</v>
      </c>
      <c r="F168" s="53" t="s">
        <v>30988</v>
      </c>
      <c r="G168" s="485" t="s">
        <v>107</v>
      </c>
      <c r="H168" s="382" t="s">
        <v>0</v>
      </c>
      <c r="I168" s="202"/>
      <c r="J168" s="189"/>
      <c r="K168" s="200"/>
      <c r="L168" s="211"/>
      <c r="M168" s="374"/>
    </row>
    <row r="169" spans="1:25" ht="12.75" customHeight="1" x14ac:dyDescent="0.2">
      <c r="B169" s="248"/>
      <c r="D169" s="486" t="s">
        <v>31050</v>
      </c>
      <c r="E169" s="496">
        <f>'TABELA VIAS'!J32</f>
        <v>23984.230000000003</v>
      </c>
      <c r="F169" s="497">
        <v>3.5000000000000003E-2</v>
      </c>
      <c r="G169" s="579">
        <v>1.25</v>
      </c>
      <c r="H169" s="381">
        <f>TRUNC(E169*F169*G169,2)</f>
        <v>1049.31</v>
      </c>
      <c r="I169" s="199"/>
      <c r="J169" s="189"/>
      <c r="K169" s="200"/>
      <c r="L169" s="211"/>
      <c r="M169" s="374"/>
    </row>
    <row r="170" spans="1:25" x14ac:dyDescent="0.2">
      <c r="A170" s="180" t="str">
        <f t="shared" ref="A170" si="17">B170&amp;C170</f>
        <v/>
      </c>
      <c r="B170" s="248"/>
      <c r="D170" s="180"/>
      <c r="J170" s="215"/>
      <c r="K170" s="216"/>
    </row>
    <row r="171" spans="1:25" s="392" customFormat="1" ht="28.5" customHeight="1" x14ac:dyDescent="0.2">
      <c r="A171" s="392" t="str">
        <f>B171&amp;C171</f>
        <v>4.404.005.0300-0</v>
      </c>
      <c r="B171" s="393" t="s">
        <v>30980</v>
      </c>
      <c r="C171" s="608" t="str">
        <f>ORÇAMENTO!C60</f>
        <v>04.005.0300-0</v>
      </c>
      <c r="D171" s="751" t="str">
        <f>VLOOKUP(A171,ORÇAMENTO!$A$16:$I$126,4,FALSE)</f>
        <v>TRANSPORTE DE CONTAINER,SEGUNDO DESCRICAO DA FAMILIA 02.006,EXCLUSIVE CARGA E DESCARGA(VIDE ITEM 04.013.0015)</v>
      </c>
      <c r="E171" s="751"/>
      <c r="F171" s="751"/>
      <c r="G171" s="751"/>
      <c r="H171" s="751"/>
      <c r="I171" s="751"/>
      <c r="J171" s="189" t="str">
        <f>VLOOKUP(A171,ORÇAMENTO!$A$16:$I$126,5,FALSE)</f>
        <v>UNXKM</v>
      </c>
      <c r="K171" s="395">
        <f>F174</f>
        <v>69</v>
      </c>
      <c r="L171" s="573"/>
    </row>
    <row r="172" spans="1:25" s="392" customFormat="1" ht="11.25" customHeight="1" x14ac:dyDescent="0.2">
      <c r="B172" s="650"/>
      <c r="C172" s="396"/>
      <c r="D172" s="793"/>
      <c r="E172" s="793"/>
      <c r="F172" s="793"/>
      <c r="G172" s="793"/>
      <c r="H172" s="793"/>
      <c r="I172" s="793"/>
      <c r="J172" s="397"/>
      <c r="K172" s="395"/>
      <c r="M172" s="398"/>
    </row>
    <row r="173" spans="1:25" s="399" customFormat="1" ht="12" customHeight="1" x14ac:dyDescent="0.2">
      <c r="B173" s="650"/>
      <c r="C173" s="396"/>
      <c r="D173" s="400" t="s">
        <v>28</v>
      </c>
      <c r="E173" s="400" t="s">
        <v>30981</v>
      </c>
      <c r="F173" s="401" t="s">
        <v>0</v>
      </c>
      <c r="G173" s="402"/>
      <c r="H173" s="402"/>
      <c r="I173" s="402"/>
      <c r="J173" s="402"/>
      <c r="K173" s="403"/>
      <c r="L173" s="404"/>
      <c r="M173" s="405"/>
      <c r="N173" s="406"/>
      <c r="O173" s="407"/>
      <c r="P173" s="407"/>
      <c r="Q173" s="392"/>
      <c r="R173" s="392"/>
      <c r="S173" s="392"/>
      <c r="T173" s="392"/>
      <c r="U173" s="392"/>
      <c r="V173" s="392"/>
      <c r="W173" s="392"/>
      <c r="X173" s="392"/>
      <c r="Y173" s="392"/>
    </row>
    <row r="174" spans="1:25" s="399" customFormat="1" ht="12" customHeight="1" x14ac:dyDescent="0.2">
      <c r="B174" s="650"/>
      <c r="C174" s="396"/>
      <c r="D174" s="400">
        <f>E35+E40</f>
        <v>2</v>
      </c>
      <c r="E174" s="400">
        <v>34.5</v>
      </c>
      <c r="F174" s="400">
        <f>TRUNC(D174*E174,2)</f>
        <v>69</v>
      </c>
      <c r="G174" s="402"/>
      <c r="H174" s="402"/>
      <c r="I174" s="402"/>
      <c r="J174" s="402"/>
      <c r="K174" s="403"/>
      <c r="L174" s="408"/>
      <c r="M174" s="405"/>
      <c r="N174" s="409"/>
      <c r="O174" s="407"/>
      <c r="P174" s="407"/>
      <c r="Q174" s="392"/>
      <c r="R174" s="392"/>
      <c r="S174" s="392"/>
      <c r="T174" s="392"/>
      <c r="U174" s="392"/>
      <c r="V174" s="392"/>
      <c r="W174" s="392"/>
      <c r="X174" s="392"/>
      <c r="Y174" s="392"/>
    </row>
    <row r="175" spans="1:25" s="399" customFormat="1" ht="11.25" customHeight="1" x14ac:dyDescent="0.2">
      <c r="B175" s="650"/>
      <c r="C175" s="396"/>
      <c r="D175" s="410"/>
      <c r="E175" s="410"/>
      <c r="F175" s="400"/>
      <c r="G175" s="402"/>
      <c r="H175" s="400"/>
      <c r="I175" s="402"/>
      <c r="J175" s="402"/>
      <c r="K175" s="403"/>
      <c r="L175" s="404"/>
      <c r="M175" s="405"/>
      <c r="N175" s="406"/>
      <c r="O175" s="407"/>
      <c r="P175" s="407"/>
      <c r="Q175" s="392"/>
      <c r="R175" s="392"/>
      <c r="S175" s="392"/>
      <c r="T175" s="392"/>
      <c r="U175" s="392"/>
      <c r="V175" s="392"/>
      <c r="W175" s="392"/>
      <c r="X175" s="392"/>
      <c r="Y175" s="392"/>
    </row>
    <row r="176" spans="1:25" s="392" customFormat="1" ht="28.5" customHeight="1" x14ac:dyDescent="0.2">
      <c r="A176" s="392" t="str">
        <f>B176&amp;C176</f>
        <v>4.504.013.0015-0</v>
      </c>
      <c r="B176" s="393" t="s">
        <v>30984</v>
      </c>
      <c r="C176" s="611" t="str">
        <f>ORÇAMENTO!C61</f>
        <v>04.013.0015-0</v>
      </c>
      <c r="D176" s="751" t="str">
        <f>VLOOKUP(A176,ORÇAMENTO!$A$16:$I$126,4,FALSE)</f>
        <v>CARGA E DESCARGA DE CONTAINER,SEGUNDO DESCRICAO DA FAMILIA 02.006</v>
      </c>
      <c r="E176" s="751"/>
      <c r="F176" s="751"/>
      <c r="G176" s="751"/>
      <c r="H176" s="751"/>
      <c r="I176" s="751"/>
      <c r="J176" s="189" t="str">
        <f>VLOOKUP(A176,ORÇAMENTO!$A$16:$I$126,5,FALSE)</f>
        <v>UN</v>
      </c>
      <c r="K176" s="395">
        <f>E179</f>
        <v>2</v>
      </c>
      <c r="L176" s="573"/>
    </row>
    <row r="177" spans="1:25" s="392" customFormat="1" ht="11.25" customHeight="1" x14ac:dyDescent="0.2">
      <c r="B177" s="650"/>
      <c r="C177" s="396"/>
      <c r="D177" s="793"/>
      <c r="E177" s="793"/>
      <c r="F177" s="793"/>
      <c r="G177" s="793"/>
      <c r="H177" s="793"/>
      <c r="I177" s="793"/>
      <c r="J177" s="397"/>
      <c r="K177" s="395"/>
      <c r="M177" s="398"/>
      <c r="T177" s="399"/>
      <c r="U177" s="399"/>
      <c r="V177" s="399"/>
      <c r="W177" s="399"/>
      <c r="X177" s="399"/>
      <c r="Y177" s="399"/>
    </row>
    <row r="178" spans="1:25" s="399" customFormat="1" ht="12" customHeight="1" x14ac:dyDescent="0.2">
      <c r="B178" s="650"/>
      <c r="C178" s="396"/>
      <c r="D178" s="400" t="s">
        <v>28</v>
      </c>
      <c r="E178" s="401" t="s">
        <v>0</v>
      </c>
      <c r="F178" s="402"/>
      <c r="G178" s="402"/>
      <c r="H178" s="402"/>
      <c r="I178" s="402"/>
      <c r="J178" s="402"/>
      <c r="K178" s="403"/>
      <c r="L178" s="404"/>
      <c r="M178" s="405"/>
      <c r="N178" s="406"/>
      <c r="O178" s="407"/>
      <c r="P178" s="407"/>
      <c r="Q178" s="392"/>
      <c r="R178" s="392"/>
      <c r="S178" s="392"/>
      <c r="T178" s="392"/>
      <c r="U178" s="392"/>
      <c r="V178" s="392"/>
      <c r="W178" s="392"/>
      <c r="X178" s="392"/>
      <c r="Y178" s="392"/>
    </row>
    <row r="179" spans="1:25" s="399" customFormat="1" ht="12" customHeight="1" x14ac:dyDescent="0.2">
      <c r="B179" s="650"/>
      <c r="C179" s="396"/>
      <c r="D179" s="400">
        <f>D174</f>
        <v>2</v>
      </c>
      <c r="E179" s="400">
        <f>TRUNC(D179,2)</f>
        <v>2</v>
      </c>
      <c r="F179" s="402"/>
      <c r="G179" s="402"/>
      <c r="H179" s="402"/>
      <c r="I179" s="402"/>
      <c r="J179" s="402"/>
      <c r="K179" s="403"/>
      <c r="L179" s="408"/>
      <c r="M179" s="405"/>
      <c r="N179" s="409"/>
      <c r="O179" s="407"/>
      <c r="P179" s="407"/>
      <c r="Q179" s="392"/>
      <c r="R179" s="392"/>
      <c r="S179" s="392"/>
      <c r="T179" s="392"/>
      <c r="U179" s="392"/>
      <c r="V179" s="392"/>
      <c r="W179" s="392"/>
      <c r="X179" s="392"/>
      <c r="Y179" s="392"/>
    </row>
    <row r="180" spans="1:25" s="399" customFormat="1" ht="11.25" customHeight="1" x14ac:dyDescent="0.2">
      <c r="B180" s="650"/>
      <c r="C180" s="396"/>
      <c r="D180" s="410"/>
      <c r="E180" s="410"/>
      <c r="F180" s="400"/>
      <c r="G180" s="402"/>
      <c r="H180" s="400"/>
      <c r="I180" s="402"/>
      <c r="J180" s="402"/>
      <c r="K180" s="403"/>
      <c r="L180" s="404"/>
      <c r="M180" s="405"/>
      <c r="N180" s="406"/>
      <c r="O180" s="407"/>
      <c r="P180" s="407"/>
      <c r="Q180" s="392"/>
      <c r="R180" s="392"/>
      <c r="S180" s="392"/>
      <c r="T180" s="392"/>
      <c r="U180" s="392"/>
      <c r="V180" s="392"/>
      <c r="W180" s="392"/>
      <c r="X180" s="392"/>
      <c r="Y180" s="392"/>
    </row>
    <row r="181" spans="1:25" ht="21.75" customHeight="1" x14ac:dyDescent="0.2">
      <c r="A181" s="180" t="str">
        <f t="shared" si="16"/>
        <v>05 - DRENAGEM</v>
      </c>
      <c r="B181" s="763" t="s">
        <v>101</v>
      </c>
      <c r="C181" s="764"/>
      <c r="D181" s="764"/>
      <c r="E181" s="764"/>
      <c r="F181" s="764"/>
      <c r="G181" s="764"/>
      <c r="H181" s="764"/>
      <c r="I181" s="764"/>
      <c r="J181" s="764"/>
      <c r="K181" s="765"/>
    </row>
    <row r="182" spans="1:25" ht="12.75" customHeight="1" x14ac:dyDescent="0.2">
      <c r="A182" s="180" t="str">
        <f t="shared" si="16"/>
        <v/>
      </c>
      <c r="B182" s="245"/>
      <c r="C182" s="194"/>
      <c r="D182" s="372"/>
      <c r="E182" s="372"/>
      <c r="F182" s="372"/>
      <c r="G182" s="372"/>
      <c r="H182" s="372"/>
      <c r="I182" s="372"/>
      <c r="J182" s="194"/>
      <c r="K182" s="217"/>
    </row>
    <row r="183" spans="1:25" ht="21.75" customHeight="1" x14ac:dyDescent="0.2">
      <c r="A183" s="180" t="str">
        <f t="shared" si="16"/>
        <v>5.1101570</v>
      </c>
      <c r="B183" s="248" t="s">
        <v>40</v>
      </c>
      <c r="C183" s="609">
        <f>ORÇAMENTO!C64</f>
        <v>101570</v>
      </c>
      <c r="D183" s="751" t="str">
        <f>VLOOKUP(A183,ORÇAMENTO!$A$16:$I$126,4,FALSE)</f>
        <v>ESCORAMENTO DE VALA, TIPO PONTALETEAMENTO, COM PROFUNDIDADE DE 0 A 1,5 M, LARGURA MENOR QUE 1,5 M. AF_08/2020</v>
      </c>
      <c r="E183" s="751"/>
      <c r="F183" s="751"/>
      <c r="G183" s="751"/>
      <c r="H183" s="751"/>
      <c r="I183" s="751"/>
      <c r="J183" s="189" t="str">
        <f>VLOOKUP(A183,ORÇAMENTO!$A$16:$I$126,5,FALSE)</f>
        <v>M2</v>
      </c>
      <c r="K183" s="200">
        <f>'[7]Serviços de Escavação'!$H$103</f>
        <v>1325.7</v>
      </c>
    </row>
    <row r="184" spans="1:25" ht="11.25" customHeight="1" x14ac:dyDescent="0.2">
      <c r="A184" s="180" t="str">
        <f t="shared" si="16"/>
        <v/>
      </c>
      <c r="B184" s="248"/>
      <c r="D184" s="751" t="s">
        <v>26565</v>
      </c>
      <c r="E184" s="751"/>
      <c r="F184" s="751"/>
      <c r="G184" s="751"/>
      <c r="H184" s="751"/>
      <c r="I184" s="751"/>
      <c r="J184" s="189"/>
      <c r="K184" s="200"/>
    </row>
    <row r="185" spans="1:25" x14ac:dyDescent="0.2">
      <c r="B185" s="248"/>
      <c r="D185" s="590"/>
      <c r="E185" s="590"/>
      <c r="F185" s="590"/>
      <c r="G185" s="590"/>
      <c r="H185" s="590"/>
      <c r="I185" s="590"/>
      <c r="J185" s="189"/>
      <c r="K185" s="200"/>
    </row>
    <row r="186" spans="1:25" ht="36" customHeight="1" x14ac:dyDescent="0.2">
      <c r="A186" s="180" t="str">
        <f t="shared" si="16"/>
        <v>5.2101572</v>
      </c>
      <c r="B186" s="248" t="s">
        <v>41</v>
      </c>
      <c r="C186" s="609">
        <f>ORÇAMENTO!C65</f>
        <v>101572</v>
      </c>
      <c r="D186" s="751" t="str">
        <f>VLOOKUP(A186,ORÇAMENTO!$A$16:$I$126,4,FALSE)</f>
        <v>ESCORAMENTO DE VALA, TIPO PONTALETEAMENTO, COM PROFUNDIDADE DE 1,5 A 3,0 M, LARGURA MENOR QUE 1,5 M. AF_08/2020</v>
      </c>
      <c r="E186" s="751"/>
      <c r="F186" s="751"/>
      <c r="G186" s="751"/>
      <c r="H186" s="751"/>
      <c r="I186" s="751"/>
      <c r="J186" s="189" t="str">
        <f>VLOOKUP(A186,ORÇAMENTO!$A$16:$I$126,5,FALSE)</f>
        <v>M2</v>
      </c>
      <c r="K186" s="200">
        <f>'[7]Serviços de Escavação'!$H$106</f>
        <v>6359.46</v>
      </c>
    </row>
    <row r="187" spans="1:25" ht="11.25" customHeight="1" x14ac:dyDescent="0.2">
      <c r="A187" s="180" t="str">
        <f t="shared" si="16"/>
        <v/>
      </c>
      <c r="B187" s="248"/>
      <c r="D187" s="751" t="s">
        <v>26565</v>
      </c>
      <c r="E187" s="751"/>
      <c r="F187" s="751"/>
      <c r="G187" s="751"/>
      <c r="H187" s="751"/>
      <c r="I187" s="751"/>
      <c r="J187" s="189"/>
      <c r="K187" s="200"/>
    </row>
    <row r="188" spans="1:25" x14ac:dyDescent="0.2">
      <c r="B188" s="248"/>
      <c r="D188" s="590"/>
      <c r="E188" s="590"/>
      <c r="F188" s="590"/>
      <c r="G188" s="590"/>
      <c r="H188" s="590"/>
      <c r="I188" s="590"/>
      <c r="J188" s="189"/>
      <c r="K188" s="200"/>
    </row>
    <row r="189" spans="1:25" ht="21.75" customHeight="1" x14ac:dyDescent="0.2">
      <c r="A189" s="180" t="str">
        <f t="shared" ref="A189:A190" si="18">B189&amp;C189</f>
        <v>5.3101573</v>
      </c>
      <c r="B189" s="248" t="s">
        <v>71</v>
      </c>
      <c r="C189" s="609">
        <f>ORÇAMENTO!C66</f>
        <v>101573</v>
      </c>
      <c r="D189" s="751" t="str">
        <f>VLOOKUP(A189,ORÇAMENTO!$A$16:$I$126,4,FALSE)</f>
        <v>ESCORAMENTO DE VALA, TIPO PONTALETEAMENTO, COM PROFUNDIDADE DE 1,5 A 3,0 M, LARGURA MAIOR OU IGUAL A 1,5 M E MENOR QUE 2,5 M. AF_08/2020</v>
      </c>
      <c r="E189" s="751"/>
      <c r="F189" s="751"/>
      <c r="G189" s="751"/>
      <c r="H189" s="751"/>
      <c r="I189" s="751"/>
      <c r="J189" s="189" t="str">
        <f>VLOOKUP(A189,ORÇAMENTO!$A$16:$I$126,5,FALSE)</f>
        <v>M2</v>
      </c>
      <c r="K189" s="200">
        <f>'[7]Serviços de Escavação'!$H$109</f>
        <v>2492.3000000000002</v>
      </c>
    </row>
    <row r="190" spans="1:25" ht="11.25" customHeight="1" x14ac:dyDescent="0.2">
      <c r="A190" s="180" t="str">
        <f t="shared" si="18"/>
        <v/>
      </c>
      <c r="B190" s="248"/>
      <c r="D190" s="751" t="s">
        <v>26565</v>
      </c>
      <c r="E190" s="751"/>
      <c r="F190" s="751"/>
      <c r="G190" s="751"/>
      <c r="H190" s="751"/>
      <c r="I190" s="751"/>
      <c r="J190" s="189"/>
      <c r="K190" s="200"/>
    </row>
    <row r="191" spans="1:25" x14ac:dyDescent="0.2">
      <c r="B191" s="248"/>
      <c r="D191" s="590"/>
      <c r="E191" s="590"/>
      <c r="F191" s="590"/>
      <c r="G191" s="590"/>
      <c r="H191" s="590"/>
      <c r="I191" s="590"/>
      <c r="J191" s="189"/>
      <c r="K191" s="200"/>
    </row>
    <row r="192" spans="1:25" ht="36" customHeight="1" x14ac:dyDescent="0.2">
      <c r="A192" s="180" t="str">
        <f t="shared" ref="A192:A193" si="19">B192&amp;C192</f>
        <v>5.4101574</v>
      </c>
      <c r="B192" s="248" t="s">
        <v>72</v>
      </c>
      <c r="C192" s="609">
        <f>ORÇAMENTO!C67</f>
        <v>101574</v>
      </c>
      <c r="D192" s="751" t="str">
        <f>VLOOKUP(A192,ORÇAMENTO!$A$16:$I$126,4,FALSE)</f>
        <v>ESCORAMENTO DE VALA, TIPO PONTALETEAMENTO, COM PROFUNDIDADE DE 3,0 A 4,5 M, LARGURA MENOR QUE 1,5 M. AF_08/2020</v>
      </c>
      <c r="E192" s="751"/>
      <c r="F192" s="751"/>
      <c r="G192" s="751"/>
      <c r="H192" s="751"/>
      <c r="I192" s="751"/>
      <c r="J192" s="189" t="str">
        <f>VLOOKUP(A192,ORÇAMENTO!$A$16:$I$126,5,FALSE)</f>
        <v>M2</v>
      </c>
      <c r="K192" s="200">
        <f>'[7]Serviços de Escavação'!$H$112</f>
        <v>343.06</v>
      </c>
    </row>
    <row r="193" spans="1:13" ht="11.25" customHeight="1" x14ac:dyDescent="0.2">
      <c r="A193" s="180" t="str">
        <f t="shared" si="19"/>
        <v/>
      </c>
      <c r="B193" s="248"/>
      <c r="D193" s="751" t="s">
        <v>26565</v>
      </c>
      <c r="E193" s="751"/>
      <c r="F193" s="751"/>
      <c r="G193" s="751"/>
      <c r="H193" s="751"/>
      <c r="I193" s="751"/>
      <c r="J193" s="189"/>
      <c r="K193" s="200"/>
    </row>
    <row r="194" spans="1:13" x14ac:dyDescent="0.2">
      <c r="B194" s="248"/>
      <c r="D194" s="590"/>
      <c r="E194" s="590"/>
      <c r="F194" s="590"/>
      <c r="G194" s="590"/>
      <c r="H194" s="590"/>
      <c r="I194" s="590"/>
      <c r="J194" s="189"/>
      <c r="K194" s="200"/>
    </row>
    <row r="195" spans="1:13" ht="36" customHeight="1" x14ac:dyDescent="0.2">
      <c r="A195" s="180" t="str">
        <f t="shared" ref="A195:A196" si="20">B195&amp;C195</f>
        <v>5.5101575</v>
      </c>
      <c r="B195" s="248" t="s">
        <v>93</v>
      </c>
      <c r="C195" s="609">
        <f>ORÇAMENTO!C68</f>
        <v>101575</v>
      </c>
      <c r="D195" s="751" t="str">
        <f>VLOOKUP(A195,ORÇAMENTO!$A$16:$I$126,4,FALSE)</f>
        <v>ESCORAMENTO DE VALA, TIPO PONTALETEAMENTO, COM PROFUNDIDADE DE 3,0 A 4,5 M, LARGURA MAIOR OU IGUAL A 1,5 M E MENOR QUE 2,5 M. AF_08/2020</v>
      </c>
      <c r="E195" s="751"/>
      <c r="F195" s="751"/>
      <c r="G195" s="751"/>
      <c r="H195" s="751"/>
      <c r="I195" s="751"/>
      <c r="J195" s="189" t="str">
        <f>VLOOKUP(A195,ORÇAMENTO!$A$16:$I$126,5,FALSE)</f>
        <v>M2</v>
      </c>
      <c r="K195" s="200">
        <f>'[7]Serviços de Escavação'!$H$115</f>
        <v>2582.38</v>
      </c>
    </row>
    <row r="196" spans="1:13" ht="11.25" customHeight="1" x14ac:dyDescent="0.2">
      <c r="A196" s="180" t="str">
        <f t="shared" si="20"/>
        <v/>
      </c>
      <c r="B196" s="248"/>
      <c r="D196" s="751" t="s">
        <v>26565</v>
      </c>
      <c r="E196" s="751"/>
      <c r="F196" s="751"/>
      <c r="G196" s="751"/>
      <c r="H196" s="751"/>
      <c r="I196" s="751"/>
      <c r="J196" s="189"/>
      <c r="K196" s="200"/>
    </row>
    <row r="197" spans="1:13" x14ac:dyDescent="0.2">
      <c r="B197" s="248"/>
      <c r="D197" s="590"/>
      <c r="E197" s="590"/>
      <c r="F197" s="590"/>
      <c r="G197" s="590"/>
      <c r="H197" s="590"/>
      <c r="I197" s="590"/>
      <c r="J197" s="189"/>
      <c r="K197" s="200"/>
    </row>
    <row r="198" spans="1:13" ht="33.75" customHeight="1" x14ac:dyDescent="0.2">
      <c r="A198" s="180" t="str">
        <f>B198&amp;C198</f>
        <v>5.6100323</v>
      </c>
      <c r="B198" s="248" t="s">
        <v>94</v>
      </c>
      <c r="C198" s="607">
        <f>ORÇAMENTO!C69</f>
        <v>100323</v>
      </c>
      <c r="D198" s="751" t="str">
        <f>VLOOKUP(A198,ORÇAMENTO!$A$16:$I$126,4,FALSE)</f>
        <v>LASTRO COM MATERIAL GRANULAR (AREIA MÉDIA), APLICADO EM PISOS OU LAJES SOBRE SOLO, ESPESSURA DE *10 CM*. AF_07/2019</v>
      </c>
      <c r="E198" s="751"/>
      <c r="F198" s="751"/>
      <c r="G198" s="751"/>
      <c r="H198" s="751"/>
      <c r="I198" s="751"/>
      <c r="J198" s="189" t="str">
        <f>VLOOKUP(A198,ORÇAMENTO!$A$16:$I$126,5,FALSE)</f>
        <v>M3</v>
      </c>
      <c r="K198" s="200">
        <f>'[7]Serviços de Escavação'!$H$88</f>
        <v>911.24000000000012</v>
      </c>
      <c r="L198" s="211"/>
    </row>
    <row r="199" spans="1:13" s="189" customFormat="1" ht="11.25" customHeight="1" x14ac:dyDescent="0.2">
      <c r="A199" s="180" t="str">
        <f t="shared" ref="A199" si="21">B199&amp;C199</f>
        <v/>
      </c>
      <c r="B199" s="248"/>
      <c r="C199" s="187"/>
      <c r="D199" s="751" t="s">
        <v>26565</v>
      </c>
      <c r="E199" s="751"/>
      <c r="F199" s="751"/>
      <c r="G199" s="751"/>
      <c r="H199" s="751"/>
      <c r="I199" s="751"/>
      <c r="K199" s="200"/>
      <c r="L199" s="211"/>
    </row>
    <row r="200" spans="1:13" x14ac:dyDescent="0.2">
      <c r="A200" s="180" t="str">
        <f t="shared" si="16"/>
        <v/>
      </c>
      <c r="B200" s="248"/>
      <c r="C200" s="594"/>
      <c r="D200" s="594"/>
      <c r="E200" s="594"/>
      <c r="F200" s="594"/>
      <c r="G200" s="594"/>
      <c r="H200" s="592"/>
      <c r="I200" s="590"/>
      <c r="J200" s="189"/>
      <c r="K200" s="200"/>
    </row>
    <row r="201" spans="1:13" ht="34.5" customHeight="1" x14ac:dyDescent="0.2">
      <c r="A201" s="180" t="str">
        <f>B201&amp;C201</f>
        <v>5.792210</v>
      </c>
      <c r="B201" s="248" t="s">
        <v>95</v>
      </c>
      <c r="C201" s="607">
        <f>ORÇAMENTO!C70</f>
        <v>92210</v>
      </c>
      <c r="D201" s="751" t="str">
        <f>VLOOKUP(A201,ORÇAMENTO!$A$16:$I$126,4,FALSE)</f>
        <v>TUBO DE CONCRETO PARA REDES COLETORAS DE ÁGUAS PLUVIAIS, DIÂMETRO DE 400 MM, JUNTA RÍGIDA, INSTALADO EM LOCAL COM BAIXO NÍVEL DE INTERFERÊNCIAS - FORNECIMENTO E ASSENTAMENTO. AF_12/2015</v>
      </c>
      <c r="E201" s="751"/>
      <c r="F201" s="751"/>
      <c r="G201" s="751"/>
      <c r="H201" s="751"/>
      <c r="I201" s="751"/>
      <c r="J201" s="189" t="str">
        <f>VLOOKUP(A201,ORÇAMENTO!$A$16:$I$126,5,FALSE)</f>
        <v>M</v>
      </c>
      <c r="K201" s="200">
        <f>H203+H205</f>
        <v>1311</v>
      </c>
      <c r="L201" s="211"/>
      <c r="M201" s="186"/>
    </row>
    <row r="202" spans="1:13" ht="21" customHeight="1" x14ac:dyDescent="0.2">
      <c r="A202" s="180" t="str">
        <f t="shared" ref="A202:A279" si="22">B202&amp;C202</f>
        <v/>
      </c>
      <c r="B202" s="248"/>
      <c r="D202" s="594" t="s">
        <v>31085</v>
      </c>
      <c r="E202" s="180"/>
      <c r="F202" s="594" t="s">
        <v>31086</v>
      </c>
      <c r="G202" s="207"/>
      <c r="H202" s="223" t="s">
        <v>0</v>
      </c>
      <c r="I202" s="180"/>
      <c r="J202" s="189"/>
      <c r="K202" s="200"/>
      <c r="L202" s="211"/>
      <c r="M202" s="186"/>
    </row>
    <row r="203" spans="1:13" ht="16.5" customHeight="1" x14ac:dyDescent="0.2">
      <c r="B203" s="248"/>
      <c r="D203" s="582">
        <f>'[7]Serviços de Escavação'!$D$94</f>
        <v>168</v>
      </c>
      <c r="E203" s="189" t="s">
        <v>30974</v>
      </c>
      <c r="F203" s="598">
        <f>'[7]Serviços de Escavação'!$E$94</f>
        <v>4</v>
      </c>
      <c r="G203" s="582" t="s">
        <v>31087</v>
      </c>
      <c r="H203" s="599">
        <f>TRUNC((D203*F203),2)</f>
        <v>672</v>
      </c>
      <c r="I203" s="180"/>
      <c r="J203" s="189"/>
      <c r="K203" s="200"/>
      <c r="L203" s="211"/>
      <c r="M203" s="242"/>
    </row>
    <row r="204" spans="1:13" ht="21" customHeight="1" x14ac:dyDescent="0.2">
      <c r="A204" s="180" t="str">
        <f t="shared" ref="A204" si="23">B204&amp;C204</f>
        <v/>
      </c>
      <c r="B204" s="248"/>
      <c r="D204" s="789" t="s">
        <v>26722</v>
      </c>
      <c r="E204" s="789"/>
      <c r="F204" s="789"/>
      <c r="G204" s="789"/>
      <c r="H204" s="223" t="s">
        <v>0</v>
      </c>
      <c r="I204" s="180"/>
      <c r="J204" s="189"/>
      <c r="K204" s="200"/>
      <c r="L204" s="211"/>
      <c r="M204" s="594"/>
    </row>
    <row r="205" spans="1:13" ht="12.75" customHeight="1" x14ac:dyDescent="0.2">
      <c r="B205" s="248"/>
      <c r="D205" s="794">
        <f>'[7]escavação drenagem'!$D$92</f>
        <v>639</v>
      </c>
      <c r="E205" s="794"/>
      <c r="F205" s="794"/>
      <c r="G205" s="794"/>
      <c r="H205" s="599">
        <f>TRUNC(D205,2)</f>
        <v>639</v>
      </c>
      <c r="I205" s="180"/>
      <c r="J205" s="189"/>
      <c r="K205" s="200"/>
      <c r="L205" s="211"/>
      <c r="M205" s="594"/>
    </row>
    <row r="206" spans="1:13" x14ac:dyDescent="0.2">
      <c r="B206" s="248"/>
      <c r="D206" s="590"/>
      <c r="E206" s="590"/>
      <c r="F206" s="590"/>
      <c r="G206" s="590"/>
      <c r="H206" s="590"/>
      <c r="I206" s="590"/>
      <c r="J206" s="189"/>
      <c r="K206" s="200"/>
      <c r="L206" s="211"/>
      <c r="M206" s="186"/>
    </row>
    <row r="207" spans="1:13" ht="36" customHeight="1" x14ac:dyDescent="0.2">
      <c r="A207" s="180" t="str">
        <f t="shared" si="22"/>
        <v>5.892212</v>
      </c>
      <c r="B207" s="248" t="s">
        <v>96</v>
      </c>
      <c r="C207" s="609">
        <f>ORÇAMENTO!C71</f>
        <v>92212</v>
      </c>
      <c r="D207" s="751" t="str">
        <f>VLOOKUP(A207,ORÇAMENTO!$A$16:$I$126,4,FALSE)</f>
        <v>TUBO DE CONCRETO PARA REDES COLETORAS DE ÁGUAS PLUVIAIS, DIÂMETRO DE 600 MM, JUNTA RÍGIDA, INSTALADO EM LOCAL COM BAIXO NÍVEL DE INTERFERÊNCIAS - FORNECIMENTO E ASSENTAMENTO. AF_12/2015</v>
      </c>
      <c r="E207" s="751"/>
      <c r="F207" s="751"/>
      <c r="G207" s="751"/>
      <c r="H207" s="751"/>
      <c r="I207" s="751"/>
      <c r="J207" s="189" t="str">
        <f>VLOOKUP(A207,ORÇAMENTO!$A$16:$I$126,5,FALSE)</f>
        <v>M</v>
      </c>
      <c r="K207" s="200">
        <f>'[7]escavação drenagem'!$D$93</f>
        <v>963</v>
      </c>
      <c r="L207" s="211"/>
    </row>
    <row r="208" spans="1:13" ht="11.25" customHeight="1" x14ac:dyDescent="0.2">
      <c r="A208" s="180" t="str">
        <f t="shared" si="22"/>
        <v/>
      </c>
      <c r="B208" s="248"/>
      <c r="D208" s="751" t="s">
        <v>26565</v>
      </c>
      <c r="E208" s="751"/>
      <c r="F208" s="751"/>
      <c r="G208" s="751"/>
      <c r="H208" s="751"/>
      <c r="I208" s="751"/>
      <c r="J208" s="189"/>
      <c r="K208" s="200"/>
      <c r="L208" s="211"/>
    </row>
    <row r="209" spans="1:13" x14ac:dyDescent="0.2">
      <c r="A209" s="180" t="str">
        <f t="shared" ref="A209:A226" si="24">B209&amp;C209</f>
        <v/>
      </c>
      <c r="B209" s="248"/>
      <c r="C209" s="594"/>
      <c r="D209" s="594"/>
      <c r="E209" s="207"/>
      <c r="F209" s="207"/>
      <c r="G209" s="207"/>
      <c r="H209" s="207"/>
      <c r="I209" s="590"/>
      <c r="J209" s="189"/>
      <c r="K209" s="200"/>
      <c r="L209" s="145"/>
      <c r="M209" s="220"/>
    </row>
    <row r="210" spans="1:13" ht="36" customHeight="1" x14ac:dyDescent="0.2">
      <c r="A210" s="180" t="str">
        <f t="shared" si="24"/>
        <v>5.992214</v>
      </c>
      <c r="B210" s="248" t="s">
        <v>97</v>
      </c>
      <c r="C210" s="609">
        <f>ORÇAMENTO!C72</f>
        <v>92214</v>
      </c>
      <c r="D210" s="751" t="str">
        <f>VLOOKUP(A210,ORÇAMENTO!$A$16:$I$126,4,FALSE)</f>
        <v>TUBO DE CONCRETO PARA REDES COLETORAS DE ÁGUAS PLUVIAIS, DIÂMETRO DE 800 MM, JUNTA RÍGIDA, INSTALADO EM LOCAL COM BAIXO NÍVEL DE INTERFERÊNCIAS - FORNECIMENTO E ASSENTAMENTO. AF_12/2015</v>
      </c>
      <c r="E210" s="751"/>
      <c r="F210" s="751"/>
      <c r="G210" s="751"/>
      <c r="H210" s="751"/>
      <c r="I210" s="751"/>
      <c r="J210" s="189" t="str">
        <f>VLOOKUP(A210,ORÇAMENTO!$A$16:$I$126,5,FALSE)</f>
        <v>M</v>
      </c>
      <c r="K210" s="200">
        <f>'[7]escavação drenagem'!$D$94</f>
        <v>670</v>
      </c>
      <c r="L210" s="211"/>
    </row>
    <row r="211" spans="1:13" ht="11.25" customHeight="1" x14ac:dyDescent="0.2">
      <c r="A211" s="180" t="str">
        <f t="shared" si="24"/>
        <v/>
      </c>
      <c r="B211" s="248"/>
      <c r="D211" s="751" t="s">
        <v>26565</v>
      </c>
      <c r="E211" s="751"/>
      <c r="F211" s="751"/>
      <c r="G211" s="751"/>
      <c r="H211" s="751"/>
      <c r="I211" s="751"/>
      <c r="J211" s="189"/>
      <c r="K211" s="200"/>
      <c r="L211" s="211"/>
    </row>
    <row r="212" spans="1:13" x14ac:dyDescent="0.2">
      <c r="A212" s="180" t="str">
        <f t="shared" ref="A212:A214" si="25">B212&amp;C212</f>
        <v/>
      </c>
      <c r="B212" s="248"/>
      <c r="C212" s="594"/>
      <c r="D212" s="594"/>
      <c r="E212" s="207"/>
      <c r="F212" s="207"/>
      <c r="G212" s="207"/>
      <c r="H212" s="207"/>
      <c r="I212" s="590"/>
      <c r="J212" s="189"/>
      <c r="K212" s="200"/>
      <c r="L212" s="145"/>
      <c r="M212" s="220"/>
    </row>
    <row r="213" spans="1:13" ht="36" customHeight="1" x14ac:dyDescent="0.2">
      <c r="A213" s="180" t="str">
        <f t="shared" si="25"/>
        <v>5.1092216</v>
      </c>
      <c r="B213" s="248" t="s">
        <v>143</v>
      </c>
      <c r="C213" s="609">
        <f>ORÇAMENTO!C73</f>
        <v>92216</v>
      </c>
      <c r="D213" s="751" t="str">
        <f>VLOOKUP(A213,ORÇAMENTO!$A$16:$I$126,4,FALSE)</f>
        <v>TUBO DE CONCRETO PARA REDES COLETORAS DE ÁGUAS PLUVIAIS, DIÂMETRO DE 1000 MM, JUNTA RÍGIDA, INSTALADO EM LOCAL COM BAIXO NÍVEL DE INTERFERÊNCIAS - FORNECIMENTO E ASSENTAMENTO. AF_12/2015</v>
      </c>
      <c r="E213" s="751"/>
      <c r="F213" s="751"/>
      <c r="G213" s="751"/>
      <c r="H213" s="751"/>
      <c r="I213" s="751"/>
      <c r="J213" s="189" t="str">
        <f>VLOOKUP(A213,ORÇAMENTO!$A$16:$I$126,5,FALSE)</f>
        <v>M</v>
      </c>
      <c r="K213" s="200">
        <f>'[7]escavação drenagem'!$D$95</f>
        <v>281</v>
      </c>
      <c r="L213" s="211"/>
    </row>
    <row r="214" spans="1:13" ht="11.25" customHeight="1" x14ac:dyDescent="0.2">
      <c r="A214" s="180" t="str">
        <f t="shared" si="25"/>
        <v/>
      </c>
      <c r="B214" s="248"/>
      <c r="D214" s="751" t="s">
        <v>26565</v>
      </c>
      <c r="E214" s="751"/>
      <c r="F214" s="751"/>
      <c r="G214" s="751"/>
      <c r="H214" s="751"/>
      <c r="I214" s="751"/>
      <c r="J214" s="189"/>
      <c r="K214" s="200"/>
      <c r="L214" s="211"/>
    </row>
    <row r="215" spans="1:13" x14ac:dyDescent="0.2">
      <c r="A215" s="180" t="str">
        <f t="shared" ref="A215:A219" si="26">B215&amp;C215</f>
        <v/>
      </c>
      <c r="B215" s="248"/>
      <c r="C215" s="594"/>
      <c r="D215" s="594"/>
      <c r="E215" s="207"/>
      <c r="F215" s="207"/>
      <c r="G215" s="207"/>
      <c r="H215" s="207"/>
      <c r="I215" s="590"/>
      <c r="J215" s="189"/>
      <c r="K215" s="200"/>
      <c r="L215" s="145"/>
      <c r="M215" s="220"/>
    </row>
    <row r="216" spans="1:13" ht="36" customHeight="1" x14ac:dyDescent="0.2">
      <c r="A216" s="180" t="str">
        <f t="shared" si="26"/>
        <v>5.1192816</v>
      </c>
      <c r="B216" s="248" t="s">
        <v>98</v>
      </c>
      <c r="C216" s="609">
        <f>ORÇAMENTO!C74</f>
        <v>92816</v>
      </c>
      <c r="D216" s="751" t="str">
        <f>VLOOKUP(A216,ORÇAMENTO!$A$16:$I$126,4,FALSE)</f>
        <v>TUBO DE CONCRETO PARA REDES COLETORAS DE ÁGUAS PLUVIAIS, DIÂMETRO DE 1200 MM, JUNTA RÍGIDA, INSTALADO EM LOCAL COM BAIXO NÍVEL DE INTERFERÊNCIAS - FORNECIMENTO E ASSENTAMENTO. AF_12/2015</v>
      </c>
      <c r="E216" s="751"/>
      <c r="F216" s="751"/>
      <c r="G216" s="751"/>
      <c r="H216" s="751"/>
      <c r="I216" s="751"/>
      <c r="J216" s="189" t="str">
        <f>VLOOKUP(A216,ORÇAMENTO!$A$16:$I$126,5,FALSE)</f>
        <v>M</v>
      </c>
      <c r="K216" s="200">
        <f>'[7]escavação drenagem'!$D$96</f>
        <v>328</v>
      </c>
      <c r="L216" s="211"/>
    </row>
    <row r="217" spans="1:13" ht="11.25" customHeight="1" x14ac:dyDescent="0.2">
      <c r="A217" s="180" t="str">
        <f t="shared" si="26"/>
        <v/>
      </c>
      <c r="B217" s="248"/>
      <c r="D217" s="751" t="s">
        <v>26565</v>
      </c>
      <c r="E217" s="751"/>
      <c r="F217" s="751"/>
      <c r="G217" s="751"/>
      <c r="H217" s="751"/>
      <c r="I217" s="751"/>
      <c r="J217" s="189"/>
      <c r="K217" s="200"/>
      <c r="L217" s="211"/>
    </row>
    <row r="218" spans="1:13" ht="11.25" customHeight="1" x14ac:dyDescent="0.2">
      <c r="B218" s="248"/>
      <c r="D218" s="596"/>
      <c r="E218" s="596"/>
      <c r="F218" s="596"/>
      <c r="G218" s="596"/>
      <c r="H218" s="596"/>
      <c r="I218" s="596"/>
      <c r="J218" s="189"/>
      <c r="K218" s="200"/>
      <c r="L218" s="211"/>
    </row>
    <row r="219" spans="1:13" ht="43.5" customHeight="1" x14ac:dyDescent="0.2">
      <c r="A219" s="180" t="str">
        <f t="shared" si="26"/>
        <v>5.1292818</v>
      </c>
      <c r="B219" s="248" t="s">
        <v>102</v>
      </c>
      <c r="C219" s="609">
        <f>ORÇAMENTO!C75</f>
        <v>92818</v>
      </c>
      <c r="D219" s="751" t="str">
        <f>VLOOKUP(A219,ORÇAMENTO!$A$16:$I$126,4,FALSE)</f>
        <v>TUBO DE CONCRETO PARA REDES COLETORAS DE ÁGUAS PLUVIAIS, DIÂMETRO DE 1500 MM, JUNTA RÍGIDA, INSTALADO EM LOCAL COM BAIXO NÍVEL DE INTERFERÊNCIAS - FORNECIMENTO E ASSENTAMENTO. AF_12/2015</v>
      </c>
      <c r="E219" s="751"/>
      <c r="F219" s="751"/>
      <c r="G219" s="751"/>
      <c r="H219" s="751"/>
      <c r="I219" s="751"/>
      <c r="J219" s="189" t="str">
        <f>VLOOKUP(A219,ORÇAMENTO!$A$16:$I$126,5,FALSE)</f>
        <v>M</v>
      </c>
      <c r="K219" s="200">
        <f>'[7]escavação drenagem'!$D$97</f>
        <v>96</v>
      </c>
      <c r="L219" s="211"/>
    </row>
    <row r="220" spans="1:13" ht="11.25" customHeight="1" x14ac:dyDescent="0.2">
      <c r="A220" s="180" t="str">
        <f t="shared" ref="A220" si="27">B220&amp;C220</f>
        <v/>
      </c>
      <c r="B220" s="248"/>
      <c r="D220" s="751" t="s">
        <v>31130</v>
      </c>
      <c r="E220" s="751"/>
      <c r="F220" s="751"/>
      <c r="G220" s="751"/>
      <c r="H220" s="751"/>
      <c r="I220" s="751"/>
      <c r="J220" s="189"/>
      <c r="K220" s="200"/>
      <c r="L220" s="211"/>
    </row>
    <row r="221" spans="1:13" ht="11.25" customHeight="1" x14ac:dyDescent="0.2">
      <c r="B221" s="248"/>
      <c r="D221" s="596"/>
      <c r="E221" s="596"/>
      <c r="F221" s="596"/>
      <c r="G221" s="596"/>
      <c r="H221" s="596"/>
      <c r="I221" s="596"/>
      <c r="J221" s="189"/>
      <c r="K221" s="200"/>
      <c r="L221" s="211"/>
    </row>
    <row r="222" spans="1:13" ht="69" customHeight="1" x14ac:dyDescent="0.2">
      <c r="A222" s="180" t="str">
        <f t="shared" ref="A222" si="28">B222&amp;C222</f>
        <v>5.1306.004.0084-0</v>
      </c>
      <c r="B222" s="248" t="s">
        <v>31082</v>
      </c>
      <c r="C222" s="609" t="str">
        <f>ORÇAMENTO!C76</f>
        <v>06.004.0084-0</v>
      </c>
      <c r="D222" s="751" t="str">
        <f>VLOOKUP(A222,ORÇAMENTO!$A$16:$I$126,4,FALSE)</f>
        <v>TUBO DE CONCRETO ARMADO,CLASSE PA-1,CONFORME ABNT NBR 8890,PARA GALERIAS DE AGUAS PLUVIAIS,COM DIAMETRO DE 2000MM,ATERRO E SOCA ATE A ALTURA DA GERATRIZ SUPERIOR DO TUBO,CONSIDERANDO O MATERIAL DA PROPRIA ESCAVACAO,INCLUSIVE FORNECIMENTO DO MATERIAL P/REJUNTAMENTO COM ARGAMASSA DE CIMENTO E AREIA,NO TRACO 1:4 E ACERTO DE FUNDO DE VALA.FORNECIMENTO E ASSENT.</v>
      </c>
      <c r="E222" s="751"/>
      <c r="F222" s="751"/>
      <c r="G222" s="751"/>
      <c r="H222" s="751"/>
      <c r="I222" s="751"/>
      <c r="J222" s="189" t="s">
        <v>4</v>
      </c>
      <c r="K222" s="200">
        <f>'[7]escavação drenagem'!$D$98</f>
        <v>15</v>
      </c>
      <c r="L222" s="211"/>
    </row>
    <row r="223" spans="1:13" ht="11.25" customHeight="1" x14ac:dyDescent="0.2">
      <c r="A223" s="180" t="str">
        <f t="shared" ref="A223" si="29">B223&amp;C223</f>
        <v/>
      </c>
      <c r="B223" s="248"/>
      <c r="D223" s="751" t="s">
        <v>40724</v>
      </c>
      <c r="E223" s="751"/>
      <c r="F223" s="751"/>
      <c r="G223" s="751"/>
      <c r="H223" s="751"/>
      <c r="I223" s="751"/>
      <c r="J223" s="189"/>
      <c r="K223" s="200"/>
      <c r="L223" s="211"/>
    </row>
    <row r="224" spans="1:13" x14ac:dyDescent="0.2">
      <c r="A224" s="180" t="str">
        <f t="shared" ref="A224" si="30">B224&amp;C224</f>
        <v/>
      </c>
      <c r="B224" s="248"/>
      <c r="C224" s="594"/>
      <c r="D224" s="594"/>
      <c r="E224" s="207"/>
      <c r="F224" s="207"/>
      <c r="G224" s="207"/>
      <c r="H224" s="207"/>
      <c r="I224" s="590"/>
      <c r="J224" s="189"/>
      <c r="K224" s="200"/>
      <c r="L224" s="145"/>
      <c r="M224" s="220"/>
    </row>
    <row r="225" spans="1:13" ht="78.75" customHeight="1" x14ac:dyDescent="0.2">
      <c r="A225" s="180" t="str">
        <f t="shared" si="24"/>
        <v>5.14DR20.10.0050</v>
      </c>
      <c r="B225" s="652" t="s">
        <v>31083</v>
      </c>
      <c r="C225" s="613" t="str">
        <f>ORÇAMENTO!C77</f>
        <v>DR20.10.0050</v>
      </c>
      <c r="D225" s="751" t="str">
        <f>VLOOKUP(A225,ORÇAMENTO!$A$16:$I$126,4,FALSE)</f>
        <v>Poco de visita de blocos de concreto de (20x20x40)cm, com paredes de 0,20m de espessura, medindo internamente (1,20x1,20x1,40)m, utilizando no preenchimento dos vazios dos blocos, concreto para camada preparatoria, revestimento interno das paredes com argamassa de cimento e areia no traco 1:4 em volume, com a base de 0,15m e almofadas em concreto fck=15MPa; tampa de 0,15m de espessura em concreto fck=20MPa, degraus de ferro fundido para utilizacao em coletor de aguas pluviais de 0,40m a 0,70m de diametro, exclusive a escavacao e reaterro.</v>
      </c>
      <c r="E225" s="751"/>
      <c r="F225" s="751"/>
      <c r="G225" s="751"/>
      <c r="H225" s="751"/>
      <c r="I225" s="751"/>
      <c r="J225" s="189" t="str">
        <f>VLOOKUP(A225,ORÇAMENTO!$A$16:$I$126,5,FALSE)</f>
        <v>UN</v>
      </c>
      <c r="K225" s="200">
        <f>H228+H229</f>
        <v>42</v>
      </c>
      <c r="L225" s="145"/>
      <c r="M225" s="220"/>
    </row>
    <row r="226" spans="1:13" x14ac:dyDescent="0.2">
      <c r="A226" s="180" t="str">
        <f t="shared" si="24"/>
        <v/>
      </c>
      <c r="B226" s="248"/>
      <c r="C226" s="594"/>
      <c r="D226" s="751" t="s">
        <v>26565</v>
      </c>
      <c r="E226" s="751"/>
      <c r="F226" s="751"/>
      <c r="G226" s="751"/>
      <c r="H226" s="751"/>
      <c r="I226" s="751"/>
      <c r="J226" s="189"/>
      <c r="K226" s="200"/>
      <c r="L226" s="145"/>
      <c r="M226" s="220"/>
    </row>
    <row r="227" spans="1:13" x14ac:dyDescent="0.2">
      <c r="B227" s="248"/>
      <c r="C227" s="594"/>
      <c r="D227" s="590"/>
      <c r="E227" s="590"/>
      <c r="F227" s="199" t="s">
        <v>26566</v>
      </c>
      <c r="G227" s="199" t="s">
        <v>28</v>
      </c>
      <c r="H227" s="202" t="s">
        <v>0</v>
      </c>
      <c r="I227" s="590"/>
      <c r="J227" s="189"/>
      <c r="K227" s="200"/>
      <c r="L227" s="145"/>
      <c r="M227" s="220"/>
    </row>
    <row r="228" spans="1:13" x14ac:dyDescent="0.2">
      <c r="B228" s="248"/>
      <c r="C228" s="594"/>
      <c r="D228" s="590"/>
      <c r="E228" s="590"/>
      <c r="F228" s="213" t="s">
        <v>26694</v>
      </c>
      <c r="G228" s="601">
        <f>'[7]escavação drenagem'!$E$92</f>
        <v>15</v>
      </c>
      <c r="H228" s="213">
        <f>TRUNC(G228,2)</f>
        <v>15</v>
      </c>
      <c r="I228" s="590"/>
      <c r="J228" s="189"/>
      <c r="K228" s="200"/>
      <c r="L228" s="145"/>
      <c r="M228" s="220"/>
    </row>
    <row r="229" spans="1:13" x14ac:dyDescent="0.2">
      <c r="B229" s="248"/>
      <c r="C229" s="594"/>
      <c r="D229" s="590"/>
      <c r="E229" s="590"/>
      <c r="F229" s="213" t="s">
        <v>26567</v>
      </c>
      <c r="G229" s="601">
        <f>'[7]escavação drenagem'!$E$93</f>
        <v>27</v>
      </c>
      <c r="H229" s="213">
        <f>TRUNC(G229,2)</f>
        <v>27</v>
      </c>
      <c r="I229" s="590"/>
      <c r="J229" s="189"/>
      <c r="K229" s="200"/>
      <c r="L229" s="145"/>
      <c r="M229" s="220"/>
    </row>
    <row r="230" spans="1:13" x14ac:dyDescent="0.2">
      <c r="A230" s="180" t="str">
        <f t="shared" si="22"/>
        <v/>
      </c>
      <c r="B230" s="248"/>
      <c r="C230" s="594"/>
      <c r="D230" s="590"/>
      <c r="E230" s="590"/>
      <c r="F230" s="590"/>
      <c r="G230" s="590"/>
      <c r="H230" s="590"/>
      <c r="I230" s="590"/>
      <c r="J230" s="594"/>
      <c r="K230" s="200"/>
      <c r="L230" s="207"/>
      <c r="M230" s="207"/>
    </row>
    <row r="231" spans="1:13" ht="76.5" customHeight="1" x14ac:dyDescent="0.2">
      <c r="A231" s="180" t="str">
        <f t="shared" si="22"/>
        <v>5.15DR20.10.0053</v>
      </c>
      <c r="B231" s="652" t="s">
        <v>31084</v>
      </c>
      <c r="C231" s="612" t="str">
        <f>ORÇAMENTO!C78</f>
        <v>DR20.10.0053</v>
      </c>
      <c r="D231" s="751" t="str">
        <f>VLOOKUP(A231,ORÇAMENTO!$A$16:$I$126,4,FALSE)</f>
        <v>Poco de visita de blocos de concreto de (20x20x40)cm, com paredes de 0,20m de espessura, medindo internamente (1,30x1,30x1,40)m, utilizando no preenchimento dos vazios dos blocos, concreto para camada preparatoria, revestimento interno das paredes com argamassa de cimento e areia no traco 1:4 em volume, com a base de 0,15m e almofadas em concreto fck=15MPa; tampa de 0,15m de espessura em concreto fck=20MPa, degraus de ferro fundido para utilizacao em coletor de aguas pluviais de 0,80m de diametro, exclusive a escavacao e reaterro.</v>
      </c>
      <c r="E231" s="751"/>
      <c r="F231" s="751"/>
      <c r="G231" s="751"/>
      <c r="H231" s="751"/>
      <c r="I231" s="751"/>
      <c r="J231" s="594" t="str">
        <f>VLOOKUP(A231,ORÇAMENTO!$A$16:$I$126,5,FALSE)</f>
        <v>UN</v>
      </c>
      <c r="K231" s="200">
        <f>H235</f>
        <v>19</v>
      </c>
    </row>
    <row r="232" spans="1:13" x14ac:dyDescent="0.2">
      <c r="A232" s="180" t="str">
        <f t="shared" si="22"/>
        <v/>
      </c>
      <c r="B232" s="652"/>
      <c r="C232" s="602"/>
      <c r="D232" s="751" t="s">
        <v>26565</v>
      </c>
      <c r="E232" s="751"/>
      <c r="F232" s="751"/>
      <c r="G232" s="751"/>
      <c r="H232" s="751"/>
      <c r="I232" s="751"/>
      <c r="J232" s="189"/>
      <c r="K232" s="200"/>
    </row>
    <row r="233" spans="1:13" x14ac:dyDescent="0.2">
      <c r="A233" s="180" t="str">
        <f t="shared" si="22"/>
        <v/>
      </c>
      <c r="B233" s="248"/>
      <c r="D233" s="594"/>
      <c r="E233" s="594"/>
      <c r="F233" s="594"/>
      <c r="G233" s="594"/>
      <c r="H233" s="594"/>
      <c r="J233" s="189"/>
      <c r="K233" s="200"/>
    </row>
    <row r="234" spans="1:13" x14ac:dyDescent="0.2">
      <c r="B234" s="248"/>
      <c r="D234" s="594"/>
      <c r="E234" s="594"/>
      <c r="F234" s="199" t="s">
        <v>26566</v>
      </c>
      <c r="G234" s="199" t="s">
        <v>28</v>
      </c>
      <c r="H234" s="202" t="s">
        <v>0</v>
      </c>
      <c r="J234" s="189"/>
      <c r="K234" s="200"/>
    </row>
    <row r="235" spans="1:13" x14ac:dyDescent="0.2">
      <c r="B235" s="248"/>
      <c r="D235" s="594"/>
      <c r="E235" s="594"/>
      <c r="F235" s="213" t="s">
        <v>31097</v>
      </c>
      <c r="G235" s="582">
        <f>'[7]escavação drenagem'!$E$94</f>
        <v>19</v>
      </c>
      <c r="H235" s="213">
        <f t="shared" ref="H235" si="31">TRUNC(G235,2)</f>
        <v>19</v>
      </c>
      <c r="J235" s="189"/>
      <c r="K235" s="200"/>
    </row>
    <row r="236" spans="1:13" x14ac:dyDescent="0.2">
      <c r="A236" s="180" t="str">
        <f t="shared" si="22"/>
        <v/>
      </c>
      <c r="B236" s="262"/>
      <c r="D236" s="582"/>
      <c r="E236" s="582"/>
      <c r="F236" s="582"/>
      <c r="G236" s="582"/>
      <c r="H236" s="582"/>
      <c r="I236" s="180"/>
      <c r="J236" s="180"/>
      <c r="K236" s="203"/>
    </row>
    <row r="237" spans="1:13" ht="76.5" customHeight="1" x14ac:dyDescent="0.2">
      <c r="A237" s="180" t="str">
        <f t="shared" ref="A237:A239" si="32">B237&amp;C237</f>
        <v>5.16DR20.10.0059</v>
      </c>
      <c r="B237" s="652" t="s">
        <v>31088</v>
      </c>
      <c r="C237" s="612" t="str">
        <f>ORÇAMENTO!C79</f>
        <v>DR20.10.0059</v>
      </c>
      <c r="D237" s="751" t="str">
        <f>VLOOKUP(A237,ORÇAMENTO!$A$16:$I$126,4,FALSE)</f>
        <v>Poco de visita de blocos de concreto de (20x20x40)cm, com parede de 0,20m de espessura, medindo internamente (1,50x1,50x1,60)m, utilizando no preenchimento dos vazios dos blocos, concreto para camada preparatoria, revestimento interno das paredes com argamassa de cimento e areia no traco 1:4 em volume, com a base de 0,15m e almofadas em concreto fck=15MPa, tampa de 0,15m de espessura em concreto fck=20MPa, degraus de ferro fundido para utilizacao em coletor de aguas pluviais de 1,00m de diametro; exclusive a escavacao e reaterro.</v>
      </c>
      <c r="E237" s="751"/>
      <c r="F237" s="751"/>
      <c r="G237" s="751"/>
      <c r="H237" s="751"/>
      <c r="I237" s="751"/>
      <c r="J237" s="594" t="str">
        <f>VLOOKUP(A237,ORÇAMENTO!$A$16:$I$126,5,FALSE)</f>
        <v>UN</v>
      </c>
      <c r="K237" s="200">
        <f>H241</f>
        <v>7</v>
      </c>
    </row>
    <row r="238" spans="1:13" x14ac:dyDescent="0.2">
      <c r="A238" s="180" t="str">
        <f t="shared" si="32"/>
        <v/>
      </c>
      <c r="B238" s="652"/>
      <c r="C238" s="602"/>
      <c r="D238" s="751" t="s">
        <v>26565</v>
      </c>
      <c r="E238" s="751"/>
      <c r="F238" s="751"/>
      <c r="G238" s="751"/>
      <c r="H238" s="751"/>
      <c r="I238" s="751"/>
      <c r="J238" s="189"/>
      <c r="K238" s="200"/>
    </row>
    <row r="239" spans="1:13" x14ac:dyDescent="0.2">
      <c r="A239" s="180" t="str">
        <f t="shared" si="32"/>
        <v/>
      </c>
      <c r="B239" s="248"/>
      <c r="D239" s="594"/>
      <c r="E239" s="594"/>
      <c r="F239" s="594"/>
      <c r="G239" s="594"/>
      <c r="H239" s="594"/>
      <c r="J239" s="189"/>
      <c r="K239" s="200"/>
    </row>
    <row r="240" spans="1:13" x14ac:dyDescent="0.2">
      <c r="B240" s="248"/>
      <c r="D240" s="594"/>
      <c r="E240" s="594"/>
      <c r="F240" s="199" t="s">
        <v>26566</v>
      </c>
      <c r="G240" s="199" t="s">
        <v>28</v>
      </c>
      <c r="H240" s="202" t="s">
        <v>0</v>
      </c>
      <c r="J240" s="189"/>
      <c r="K240" s="200"/>
    </row>
    <row r="241" spans="1:12" x14ac:dyDescent="0.2">
      <c r="B241" s="248"/>
      <c r="D241" s="594"/>
      <c r="E241" s="594"/>
      <c r="F241" s="603" t="s">
        <v>31098</v>
      </c>
      <c r="G241" s="582">
        <f>'[7]escavação drenagem'!$E$95</f>
        <v>7</v>
      </c>
      <c r="H241" s="213">
        <f t="shared" ref="H241" si="33">TRUNC(G241,2)</f>
        <v>7</v>
      </c>
      <c r="J241" s="189"/>
      <c r="K241" s="200"/>
    </row>
    <row r="242" spans="1:12" x14ac:dyDescent="0.2">
      <c r="A242" s="180" t="str">
        <f t="shared" ref="A242:A245" si="34">B242&amp;C242</f>
        <v/>
      </c>
      <c r="B242" s="262"/>
      <c r="D242" s="582"/>
      <c r="E242" s="582"/>
      <c r="F242" s="582"/>
      <c r="G242" s="582"/>
      <c r="H242" s="582"/>
      <c r="I242" s="180"/>
      <c r="J242" s="180"/>
      <c r="K242" s="203"/>
    </row>
    <row r="243" spans="1:12" ht="76.5" customHeight="1" x14ac:dyDescent="0.2">
      <c r="A243" s="180" t="str">
        <f t="shared" si="34"/>
        <v>5.17DR20.10.0065</v>
      </c>
      <c r="B243" s="652" t="s">
        <v>31089</v>
      </c>
      <c r="C243" s="612" t="str">
        <f>ORÇAMENTO!C80</f>
        <v>DR20.10.0065</v>
      </c>
      <c r="D243" s="751" t="str">
        <f>VLOOKUP(A243,ORÇAMENTO!$A$16:$I$126,4,FALSE)</f>
        <v>Poco de visita de blocos de concreto de (20x20x40)cm, com parede de 0,20m de espessura, medindo internamente (1,70x1,70x1,80)m, utilizando no preenchimento dos vazios dos blocos, concreto para camada preparatoria, revestimento interno das paredes com argamassa de cimento e areia no traco 1:4 em volume, com base de 0,15m e almofadas em concreto fck=15Mpa; tampa de 0,15m de espessura em concreto fck=20Mpa, degraus de ferro fundido para utilizacao em coletor de aguas pluviais de 1,20m de diametro, exclusive a escavacao e reaterro.</v>
      </c>
      <c r="E243" s="751"/>
      <c r="F243" s="751"/>
      <c r="G243" s="751"/>
      <c r="H243" s="751"/>
      <c r="I243" s="751"/>
      <c r="J243" s="594" t="str">
        <f>VLOOKUP(A243,ORÇAMENTO!$A$16:$I$126,5,FALSE)</f>
        <v>UN</v>
      </c>
      <c r="K243" s="200">
        <f>H247</f>
        <v>10</v>
      </c>
    </row>
    <row r="244" spans="1:12" x14ac:dyDescent="0.2">
      <c r="A244" s="180" t="str">
        <f t="shared" si="34"/>
        <v/>
      </c>
      <c r="B244" s="652"/>
      <c r="C244" s="602"/>
      <c r="D244" s="751" t="s">
        <v>26565</v>
      </c>
      <c r="E244" s="751"/>
      <c r="F244" s="751"/>
      <c r="G244" s="751"/>
      <c r="H244" s="751"/>
      <c r="I244" s="751"/>
      <c r="J244" s="189"/>
      <c r="K244" s="200"/>
    </row>
    <row r="245" spans="1:12" x14ac:dyDescent="0.2">
      <c r="A245" s="180" t="str">
        <f t="shared" si="34"/>
        <v/>
      </c>
      <c r="B245" s="248"/>
      <c r="D245" s="594"/>
      <c r="E245" s="594"/>
      <c r="F245" s="594"/>
      <c r="G245" s="594"/>
      <c r="H245" s="594"/>
      <c r="J245" s="189"/>
      <c r="K245" s="200"/>
    </row>
    <row r="246" spans="1:12" x14ac:dyDescent="0.2">
      <c r="B246" s="248"/>
      <c r="D246" s="594"/>
      <c r="E246" s="594"/>
      <c r="F246" s="199" t="s">
        <v>26566</v>
      </c>
      <c r="G246" s="199" t="s">
        <v>28</v>
      </c>
      <c r="H246" s="202" t="s">
        <v>0</v>
      </c>
      <c r="J246" s="189"/>
      <c r="K246" s="200"/>
    </row>
    <row r="247" spans="1:12" x14ac:dyDescent="0.2">
      <c r="B247" s="248"/>
      <c r="D247" s="594"/>
      <c r="E247" s="594"/>
      <c r="F247" s="603" t="s">
        <v>31099</v>
      </c>
      <c r="G247" s="582">
        <f>'[7]escavação drenagem'!$E$96</f>
        <v>10</v>
      </c>
      <c r="H247" s="213">
        <f t="shared" ref="H247" si="35">TRUNC(G247,2)</f>
        <v>10</v>
      </c>
      <c r="J247" s="189"/>
      <c r="K247" s="200"/>
    </row>
    <row r="248" spans="1:12" x14ac:dyDescent="0.2">
      <c r="A248" s="180" t="str">
        <f t="shared" ref="A248" si="36">B248&amp;C248</f>
        <v/>
      </c>
      <c r="B248" s="653"/>
      <c r="C248" s="218"/>
      <c r="D248" s="221"/>
      <c r="E248" s="221"/>
      <c r="F248" s="221"/>
      <c r="G248" s="221"/>
      <c r="H248" s="221"/>
      <c r="I248" s="576"/>
      <c r="J248" s="576"/>
      <c r="K248" s="578"/>
    </row>
    <row r="249" spans="1:12" x14ac:dyDescent="0.2">
      <c r="B249" s="653"/>
      <c r="C249" s="218"/>
      <c r="D249" s="221"/>
      <c r="E249" s="221"/>
      <c r="F249" s="221"/>
      <c r="G249" s="221"/>
      <c r="H249" s="221"/>
      <c r="I249" s="576"/>
      <c r="J249" s="576"/>
      <c r="K249" s="578"/>
    </row>
    <row r="250" spans="1:12" ht="74.25" customHeight="1" x14ac:dyDescent="0.2">
      <c r="A250" s="180" t="str">
        <f t="shared" ref="A250:A251" si="37">B250&amp;C250</f>
        <v>5.18DR20.10.0068</v>
      </c>
      <c r="B250" s="248" t="s">
        <v>31090</v>
      </c>
      <c r="C250" s="614" t="str">
        <f>ORÇAMENTO!C81</f>
        <v>DR20.10.0068</v>
      </c>
      <c r="D250" s="751" t="str">
        <f>VLOOKUP(A250,ORÇAMENTO!$A$16:$I$126,4,FALSE)</f>
        <v>Poco de visita de blocos de concreto de (20x20x40)cm, com parede de 0,20m de espessura, medindo internamente (2,00x2,00x2,10)m, utilizando no preenchimento dos vazios dos blocos, concreto para camada preparatoria, revestimento interno das paredes com argamassa de cimento e areia no traco 1:4 em volume, com base de 0,15m e almofadas em concreto fck=15Mpa; tampa de 0,15m de espessura em concreto fck=20Mpa, degraus de ferro fundido para utilizacao em coletor de aguas pluviais de 1,50m de diametro, exclusive a escavacao e reaterro.</v>
      </c>
      <c r="E250" s="751"/>
      <c r="F250" s="751"/>
      <c r="G250" s="751"/>
      <c r="H250" s="751"/>
      <c r="I250" s="751"/>
      <c r="J250" s="189" t="s">
        <v>4</v>
      </c>
      <c r="K250" s="200">
        <f>H253</f>
        <v>4</v>
      </c>
      <c r="L250" s="211"/>
    </row>
    <row r="251" spans="1:12" ht="11.25" customHeight="1" x14ac:dyDescent="0.2">
      <c r="A251" s="180" t="str">
        <f t="shared" si="37"/>
        <v/>
      </c>
      <c r="B251" s="248"/>
      <c r="D251" s="751" t="s">
        <v>31130</v>
      </c>
      <c r="E251" s="751"/>
      <c r="F251" s="751"/>
      <c r="G251" s="751"/>
      <c r="H251" s="751"/>
      <c r="I251" s="751"/>
      <c r="J251" s="189"/>
      <c r="K251" s="200"/>
      <c r="L251" s="211"/>
    </row>
    <row r="252" spans="1:12" x14ac:dyDescent="0.2">
      <c r="B252" s="248"/>
      <c r="D252" s="597"/>
      <c r="E252" s="597"/>
      <c r="F252" s="199" t="s">
        <v>26566</v>
      </c>
      <c r="G252" s="199" t="s">
        <v>28</v>
      </c>
      <c r="H252" s="202" t="s">
        <v>0</v>
      </c>
      <c r="J252" s="189"/>
      <c r="K252" s="200"/>
    </row>
    <row r="253" spans="1:12" x14ac:dyDescent="0.2">
      <c r="B253" s="248"/>
      <c r="D253" s="597"/>
      <c r="E253" s="597"/>
      <c r="F253" s="622" t="s">
        <v>40726</v>
      </c>
      <c r="G253" s="221">
        <f>'[7]escavação drenagem'!$E$97</f>
        <v>4</v>
      </c>
      <c r="H253" s="623">
        <f t="shared" ref="H253" si="38">TRUNC(G253,2)</f>
        <v>4</v>
      </c>
      <c r="J253" s="189"/>
      <c r="K253" s="200"/>
    </row>
    <row r="254" spans="1:12" x14ac:dyDescent="0.2">
      <c r="A254" s="180" t="str">
        <f t="shared" ref="A254:A256" si="39">B254&amp;C254</f>
        <v/>
      </c>
      <c r="B254" s="653"/>
      <c r="C254" s="218"/>
      <c r="D254" s="221"/>
      <c r="E254" s="221"/>
      <c r="F254" s="221"/>
      <c r="G254" s="221"/>
      <c r="H254" s="221"/>
      <c r="I254" s="576"/>
      <c r="J254" s="576"/>
      <c r="K254" s="578"/>
    </row>
    <row r="255" spans="1:12" ht="72.75" customHeight="1" x14ac:dyDescent="0.2">
      <c r="A255" s="180" t="str">
        <f t="shared" si="39"/>
        <v>5.19DR20.10.0072</v>
      </c>
      <c r="B255" s="248" t="s">
        <v>31094</v>
      </c>
      <c r="C255" s="614" t="str">
        <f>ORÇAMENTO!C82</f>
        <v>DR20.10.0072</v>
      </c>
      <c r="D255" s="751" t="str">
        <f>VLOOKUP(A255,ORÇAMENTO!$A$16:$I$126,4,FALSE)</f>
        <v>Poco de visita de blocos de concreto de (20x20x40)cm, com parede de 0,20m de espessura, medindo internamente (2,50x2,50x2,60)m, utilizando no preenchimento dos vazios dos blocos, concreto para camada preparatoria, revestimento interno das paredes com argamassa de cimento e areia no traco 1:4 em volume, com a base de 0,15m e almofadas em concreto fck=15Mpa; tampa de 0,15m de espessura em concreto fck=20Mpa, degraus de ferro fundido para utilizacao em coletor de aguas pluviais de 2,00m de diametro, exclusive a escavacao e reaterro.</v>
      </c>
      <c r="E255" s="751"/>
      <c r="F255" s="751"/>
      <c r="G255" s="751"/>
      <c r="H255" s="751"/>
      <c r="I255" s="751"/>
      <c r="J255" s="189" t="s">
        <v>4</v>
      </c>
      <c r="K255" s="200">
        <f>H258</f>
        <v>1</v>
      </c>
      <c r="L255" s="211"/>
    </row>
    <row r="256" spans="1:12" ht="11.25" customHeight="1" x14ac:dyDescent="0.2">
      <c r="A256" s="180" t="str">
        <f t="shared" si="39"/>
        <v/>
      </c>
      <c r="B256" s="248"/>
      <c r="D256" s="751" t="s">
        <v>40724</v>
      </c>
      <c r="E256" s="751"/>
      <c r="F256" s="751"/>
      <c r="G256" s="751"/>
      <c r="H256" s="751"/>
      <c r="I256" s="751"/>
      <c r="J256" s="189"/>
      <c r="K256" s="200"/>
      <c r="L256" s="211"/>
    </row>
    <row r="257" spans="1:13" x14ac:dyDescent="0.2">
      <c r="B257" s="248"/>
      <c r="D257" s="597"/>
      <c r="E257" s="597"/>
      <c r="F257" s="199" t="s">
        <v>26566</v>
      </c>
      <c r="G257" s="199" t="s">
        <v>28</v>
      </c>
      <c r="H257" s="202" t="s">
        <v>0</v>
      </c>
      <c r="J257" s="189"/>
      <c r="K257" s="200"/>
    </row>
    <row r="258" spans="1:13" x14ac:dyDescent="0.2">
      <c r="B258" s="248"/>
      <c r="D258" s="597"/>
      <c r="E258" s="597"/>
      <c r="F258" s="622" t="s">
        <v>40725</v>
      </c>
      <c r="G258" s="221">
        <f>'[7]escavação drenagem'!$E$98</f>
        <v>1</v>
      </c>
      <c r="H258" s="623">
        <f t="shared" ref="H258" si="40">TRUNC(G258,2)</f>
        <v>1</v>
      </c>
      <c r="J258" s="189"/>
      <c r="K258" s="200"/>
    </row>
    <row r="259" spans="1:13" x14ac:dyDescent="0.2">
      <c r="A259" s="180" t="str">
        <f t="shared" ref="A259" si="41">B259&amp;C259</f>
        <v/>
      </c>
      <c r="B259" s="248"/>
      <c r="C259" s="597"/>
      <c r="D259" s="597"/>
      <c r="E259" s="207"/>
      <c r="F259" s="207"/>
      <c r="G259" s="207"/>
      <c r="H259" s="207"/>
      <c r="I259" s="596"/>
      <c r="J259" s="189"/>
      <c r="K259" s="200"/>
      <c r="L259" s="145"/>
      <c r="M259" s="220"/>
    </row>
    <row r="260" spans="1:13" ht="41.25" customHeight="1" x14ac:dyDescent="0.2">
      <c r="A260" s="180" t="str">
        <f t="shared" si="22"/>
        <v>5.20DR20.15.0200</v>
      </c>
      <c r="B260" s="248" t="s">
        <v>31095</v>
      </c>
      <c r="C260" s="612" t="str">
        <f>ORÇAMENTO!C83</f>
        <v>DR20.15.0200</v>
      </c>
      <c r="D260" s="751" t="str">
        <f>VLOOKUP(A260,ORÇAMENTO!$A$16:$I$126,4,FALSE)</f>
        <v>Fornecimento e assentamento de anel de concreto armado pre-moldado para pocos de visita de esgotos sanitarios, segundo especificacoes da CEDAE, medindo (0,60x0,15x0,05)m, com argamassa de cimento e areia no traco 1:4, inclusive degraus de ferro fundido; exclusive escavacao e reaterro.</v>
      </c>
      <c r="E260" s="751"/>
      <c r="F260" s="751"/>
      <c r="G260" s="751"/>
      <c r="H260" s="751"/>
      <c r="I260" s="751"/>
      <c r="J260" s="594" t="str">
        <f>VLOOKUP(A260,ORÇAMENTO!$A$16:$I$126,5,FALSE)</f>
        <v>UN</v>
      </c>
      <c r="K260" s="200">
        <f>SUM(H263:H269)</f>
        <v>154</v>
      </c>
      <c r="L260" s="211"/>
    </row>
    <row r="261" spans="1:13" x14ac:dyDescent="0.2">
      <c r="B261" s="654"/>
      <c r="C261" s="575"/>
      <c r="D261" s="751" t="s">
        <v>26565</v>
      </c>
      <c r="E261" s="751"/>
      <c r="F261" s="751"/>
      <c r="G261" s="751"/>
      <c r="H261" s="751"/>
      <c r="I261" s="751"/>
      <c r="J261" s="222"/>
      <c r="K261" s="219"/>
      <c r="L261" s="211"/>
    </row>
    <row r="262" spans="1:13" x14ac:dyDescent="0.2">
      <c r="B262" s="248"/>
      <c r="D262" s="594"/>
      <c r="E262" s="594"/>
      <c r="F262" s="199" t="s">
        <v>26566</v>
      </c>
      <c r="G262" s="199" t="s">
        <v>28</v>
      </c>
      <c r="H262" s="202" t="s">
        <v>0</v>
      </c>
      <c r="J262" s="189"/>
      <c r="K262" s="200"/>
    </row>
    <row r="263" spans="1:13" x14ac:dyDescent="0.2">
      <c r="B263" s="248"/>
      <c r="C263" s="594"/>
      <c r="D263" s="590"/>
      <c r="E263" s="590"/>
      <c r="F263" s="213" t="s">
        <v>26694</v>
      </c>
      <c r="G263" s="601">
        <f>H228</f>
        <v>15</v>
      </c>
      <c r="H263" s="213">
        <v>58</v>
      </c>
      <c r="I263" s="590"/>
      <c r="J263" s="189"/>
      <c r="K263" s="200"/>
      <c r="L263" s="145"/>
      <c r="M263" s="220"/>
    </row>
    <row r="264" spans="1:13" x14ac:dyDescent="0.2">
      <c r="B264" s="248"/>
      <c r="C264" s="594"/>
      <c r="D264" s="590"/>
      <c r="E264" s="590"/>
      <c r="F264" s="213" t="s">
        <v>26567</v>
      </c>
      <c r="G264" s="601">
        <f>H229</f>
        <v>27</v>
      </c>
      <c r="H264" s="213">
        <v>34</v>
      </c>
      <c r="I264" s="590"/>
      <c r="J264" s="189"/>
      <c r="K264" s="200"/>
      <c r="L264" s="145"/>
      <c r="M264" s="220"/>
    </row>
    <row r="265" spans="1:13" x14ac:dyDescent="0.2">
      <c r="B265" s="248"/>
      <c r="D265" s="594"/>
      <c r="E265" s="594"/>
      <c r="F265" s="213" t="s">
        <v>31097</v>
      </c>
      <c r="G265" s="582">
        <f>H235</f>
        <v>19</v>
      </c>
      <c r="H265" s="213">
        <v>19</v>
      </c>
      <c r="J265" s="189"/>
      <c r="K265" s="200"/>
    </row>
    <row r="266" spans="1:13" x14ac:dyDescent="0.2">
      <c r="B266" s="248"/>
      <c r="D266" s="594"/>
      <c r="E266" s="594"/>
      <c r="F266" s="603" t="s">
        <v>31098</v>
      </c>
      <c r="G266" s="582">
        <f>H241</f>
        <v>7</v>
      </c>
      <c r="H266" s="213">
        <v>7</v>
      </c>
      <c r="J266" s="189"/>
      <c r="K266" s="200"/>
    </row>
    <row r="267" spans="1:13" x14ac:dyDescent="0.2">
      <c r="B267" s="248"/>
      <c r="D267" s="594"/>
      <c r="E267" s="594"/>
      <c r="F267" s="603" t="s">
        <v>31099</v>
      </c>
      <c r="G267" s="582">
        <f>H247</f>
        <v>10</v>
      </c>
      <c r="H267" s="213">
        <v>12</v>
      </c>
      <c r="J267" s="189"/>
      <c r="K267" s="200"/>
    </row>
    <row r="268" spans="1:13" x14ac:dyDescent="0.2">
      <c r="B268" s="248"/>
      <c r="D268" s="597"/>
      <c r="E268" s="597"/>
      <c r="F268" s="603" t="s">
        <v>31115</v>
      </c>
      <c r="G268" s="600">
        <f>G253</f>
        <v>4</v>
      </c>
      <c r="H268" s="213">
        <v>12</v>
      </c>
      <c r="J268" s="189"/>
      <c r="K268" s="200"/>
    </row>
    <row r="269" spans="1:13" x14ac:dyDescent="0.2">
      <c r="B269" s="248"/>
      <c r="D269" s="597"/>
      <c r="E269" s="597"/>
      <c r="F269" s="603" t="s">
        <v>31116</v>
      </c>
      <c r="G269" s="600">
        <f>G258</f>
        <v>1</v>
      </c>
      <c r="H269" s="213">
        <v>12</v>
      </c>
      <c r="J269" s="189"/>
      <c r="K269" s="200"/>
    </row>
    <row r="270" spans="1:13" x14ac:dyDescent="0.2">
      <c r="B270" s="654"/>
      <c r="C270" s="218"/>
      <c r="D270" s="575"/>
      <c r="E270" s="575"/>
      <c r="F270" s="391"/>
      <c r="G270" s="391"/>
      <c r="H270" s="577"/>
      <c r="I270" s="574"/>
      <c r="J270" s="222"/>
      <c r="K270" s="219"/>
    </row>
    <row r="271" spans="1:13" x14ac:dyDescent="0.2">
      <c r="A271" s="180" t="str">
        <f t="shared" si="22"/>
        <v/>
      </c>
      <c r="B271" s="653"/>
      <c r="C271" s="218"/>
      <c r="D271" s="221"/>
      <c r="E271" s="221"/>
      <c r="F271" s="391"/>
      <c r="G271" s="576"/>
      <c r="H271" s="576"/>
      <c r="I271" s="576"/>
      <c r="J271" s="576"/>
      <c r="K271" s="578"/>
      <c r="L271" s="211"/>
    </row>
    <row r="272" spans="1:13" ht="65.25" customHeight="1" x14ac:dyDescent="0.2">
      <c r="A272" s="180" t="str">
        <f t="shared" si="22"/>
        <v>5.2106.015.0030-0</v>
      </c>
      <c r="B272" s="248" t="s">
        <v>31096</v>
      </c>
      <c r="C272" s="609" t="str">
        <f>ORÇAMENTO!C84</f>
        <v>06.015.0030-0</v>
      </c>
      <c r="D272" s="751" t="str">
        <f>VLOOKUP(A272,ORÇAMENTO!$A$16:$I$126,4,FALSE)</f>
        <v>CAIXA DE RALO ALVENARIA BLOCOS CONCRETO (20X20X40CM),PAREDES DE 0,20M DE ESP.,(0,30X0,90X0,90)M,P/AGUAS PLUVIAIS,SENDO PAREDES CHAPISCADAS E REVESTIDAS INTERNAMENTE C/ARGAMASSA,ENCHIMENTO BLOCOS E BASE EM CONCRETO SIMPLES FCK=10MPA E GRELHA DE FERRO FUNDIDO CLASSE C-250 CONFORME ABNT NBR 10160,INCLUSIVE FORNECIMENTO DE TODOS OS MATERIAIS</v>
      </c>
      <c r="E272" s="751"/>
      <c r="F272" s="751"/>
      <c r="G272" s="751"/>
      <c r="H272" s="751"/>
      <c r="I272" s="751"/>
      <c r="J272" s="189" t="str">
        <f>VLOOKUP(A272,ORÇAMENTO!$A$16:$I$126,5,FALSE)</f>
        <v>UN</v>
      </c>
      <c r="K272" s="200">
        <f>'[7]Serviços de Escavação'!$D$14</f>
        <v>168</v>
      </c>
      <c r="L272" s="211"/>
    </row>
    <row r="273" spans="1:17" ht="11.25" customHeight="1" x14ac:dyDescent="0.2">
      <c r="A273" s="180" t="str">
        <f t="shared" si="22"/>
        <v/>
      </c>
      <c r="B273" s="248"/>
      <c r="D273" s="751" t="s">
        <v>26565</v>
      </c>
      <c r="E273" s="751"/>
      <c r="F273" s="751"/>
      <c r="G273" s="751"/>
      <c r="H273" s="751"/>
      <c r="I273" s="751"/>
      <c r="J273" s="189"/>
      <c r="K273" s="200"/>
      <c r="L273" s="211"/>
    </row>
    <row r="274" spans="1:17" x14ac:dyDescent="0.2">
      <c r="A274" s="180" t="str">
        <f t="shared" si="22"/>
        <v/>
      </c>
      <c r="B274" s="248"/>
      <c r="C274" s="594"/>
      <c r="D274" s="594"/>
      <c r="E274" s="207"/>
      <c r="F274" s="207"/>
      <c r="G274" s="207"/>
      <c r="H274" s="207"/>
      <c r="I274" s="590"/>
      <c r="J274" s="189"/>
      <c r="K274" s="200"/>
      <c r="L274" s="145"/>
      <c r="M274" s="220"/>
    </row>
    <row r="275" spans="1:17" ht="60" customHeight="1" x14ac:dyDescent="0.2">
      <c r="A275" s="180" t="str">
        <f t="shared" si="22"/>
        <v>5.22SC15.05.0400</v>
      </c>
      <c r="B275" s="248" t="s">
        <v>31126</v>
      </c>
      <c r="C275" s="613" t="str">
        <f>ORÇAMENTO!C85</f>
        <v>SC15.05.0400</v>
      </c>
      <c r="D275" s="751" t="str">
        <f>VLOOKUP(A275,ORÇAMENTO!$A$16:$I$126,4,FALSE)</f>
        <v>Po-de-pedra, inclusive transporte ate 20km. Fornecimento.</v>
      </c>
      <c r="E275" s="751"/>
      <c r="F275" s="751"/>
      <c r="G275" s="751"/>
      <c r="H275" s="751"/>
      <c r="I275" s="751"/>
      <c r="J275" s="594" t="str">
        <f>VLOOKUP(A275,ORÇAMENTO!$A$16:$I$126,5,FALSE)</f>
        <v>M3</v>
      </c>
      <c r="K275" s="200">
        <f>H279</f>
        <v>4666.25</v>
      </c>
      <c r="L275" s="145"/>
      <c r="M275" s="211"/>
    </row>
    <row r="276" spans="1:17" x14ac:dyDescent="0.2">
      <c r="B276" s="652"/>
      <c r="C276" s="594"/>
      <c r="D276" s="751" t="s">
        <v>26565</v>
      </c>
      <c r="E276" s="751"/>
      <c r="F276" s="751"/>
      <c r="G276" s="751"/>
      <c r="H276" s="751"/>
      <c r="I276" s="751"/>
      <c r="J276" s="189"/>
      <c r="K276" s="200"/>
      <c r="L276" s="145"/>
      <c r="M276" s="211"/>
    </row>
    <row r="277" spans="1:17" x14ac:dyDescent="0.2">
      <c r="B277" s="652"/>
      <c r="C277" s="594"/>
      <c r="D277" s="590"/>
      <c r="E277" s="590"/>
      <c r="F277" s="590"/>
      <c r="G277" s="590"/>
      <c r="H277" s="590"/>
      <c r="I277" s="590"/>
      <c r="J277" s="189"/>
      <c r="K277" s="200"/>
      <c r="L277" s="145"/>
      <c r="M277" s="211"/>
    </row>
    <row r="278" spans="1:17" x14ac:dyDescent="0.2">
      <c r="A278" s="180" t="str">
        <f t="shared" si="22"/>
        <v/>
      </c>
      <c r="B278" s="248"/>
      <c r="D278" s="590"/>
      <c r="E278" s="590"/>
      <c r="F278" s="193" t="s">
        <v>26568</v>
      </c>
      <c r="G278" s="190" t="s">
        <v>107</v>
      </c>
      <c r="H278" s="581" t="s">
        <v>0</v>
      </c>
      <c r="J278" s="189"/>
      <c r="K278" s="200"/>
    </row>
    <row r="279" spans="1:17" x14ac:dyDescent="0.2">
      <c r="A279" s="180" t="str">
        <f t="shared" si="22"/>
        <v/>
      </c>
      <c r="B279" s="262"/>
      <c r="D279" s="590"/>
      <c r="E279" s="590"/>
      <c r="F279" s="199">
        <f>'[7]Serviços de Escavação'!$H$124</f>
        <v>3589.43</v>
      </c>
      <c r="G279" s="190">
        <v>1.3</v>
      </c>
      <c r="H279" s="199">
        <f>TRUNC(F279*G279,2)</f>
        <v>4666.25</v>
      </c>
      <c r="I279" s="180"/>
      <c r="J279" s="180"/>
      <c r="K279" s="203"/>
    </row>
    <row r="280" spans="1:17" ht="12.75" customHeight="1" x14ac:dyDescent="0.2">
      <c r="A280" s="180" t="str">
        <f t="shared" ref="A280:A284" si="42">B280&amp;C280</f>
        <v/>
      </c>
      <c r="B280" s="655"/>
      <c r="C280" s="223"/>
      <c r="D280" s="223"/>
      <c r="E280" s="223"/>
      <c r="F280" s="223"/>
      <c r="G280" s="223"/>
      <c r="H280" s="223"/>
      <c r="I280" s="223"/>
      <c r="J280" s="223"/>
      <c r="K280" s="203"/>
    </row>
    <row r="281" spans="1:17" ht="39.75" customHeight="1" x14ac:dyDescent="0.2">
      <c r="A281" s="180" t="str">
        <f t="shared" si="42"/>
        <v>5.23MT05.40.0150</v>
      </c>
      <c r="B281" s="248" t="s">
        <v>31127</v>
      </c>
      <c r="C281" s="607" t="str">
        <f>ORÇAMENTO!C86</f>
        <v>MT05.40.0150</v>
      </c>
      <c r="D281" s="751" t="str">
        <f>VLOOKUP(A281,ORÇAMENTO!$A$16:$I$126,4,FALSE)</f>
        <v>Cerca protetora de borda de vala, construida com montantes de madeira serrada de (7,5 x 7,5)cm, com 1,50m de comprimento, ficando 0,50m enterrado, com intervalo de 6m e 1 linha de fita plastica zebrada, horizontal, com aproveitamento de 3 vezes da madeira.</v>
      </c>
      <c r="E281" s="751"/>
      <c r="F281" s="751"/>
      <c r="G281" s="751"/>
      <c r="H281" s="751"/>
      <c r="I281" s="751"/>
      <c r="J281" s="594" t="str">
        <f>VLOOKUP(A281,ORÇAMENTO!$A$16:$I$126,5,FALSE)</f>
        <v>M</v>
      </c>
      <c r="K281" s="197">
        <f>H284</f>
        <v>5958</v>
      </c>
    </row>
    <row r="282" spans="1:17" x14ac:dyDescent="0.2">
      <c r="B282" s="248"/>
      <c r="D282" s="593"/>
      <c r="E282" s="593"/>
      <c r="F282" s="593"/>
      <c r="G282" s="593"/>
      <c r="H282" s="593"/>
      <c r="I282" s="593"/>
      <c r="J282" s="189"/>
      <c r="K282" s="197"/>
    </row>
    <row r="283" spans="1:17" ht="12.75" customHeight="1" x14ac:dyDescent="0.2">
      <c r="A283" s="180" t="str">
        <f t="shared" si="42"/>
        <v/>
      </c>
      <c r="B283" s="248"/>
      <c r="C283" s="180"/>
      <c r="D283" s="590"/>
      <c r="E283" s="593"/>
      <c r="F283" s="199" t="s">
        <v>31100</v>
      </c>
      <c r="G283" s="201" t="s">
        <v>26718</v>
      </c>
      <c r="H283" s="202" t="s">
        <v>0</v>
      </c>
      <c r="I283" s="180"/>
      <c r="J283" s="189"/>
      <c r="K283" s="200"/>
    </row>
    <row r="284" spans="1:17" ht="12.75" customHeight="1" x14ac:dyDescent="0.2">
      <c r="A284" s="180" t="str">
        <f t="shared" si="42"/>
        <v/>
      </c>
      <c r="B284" s="248"/>
      <c r="C284" s="180"/>
      <c r="D284" s="590"/>
      <c r="E284" s="593"/>
      <c r="F284" s="199">
        <f>K201+K207+K18+K219+K2236+K213+K216</f>
        <v>2979</v>
      </c>
      <c r="G284" s="199">
        <v>2</v>
      </c>
      <c r="H284" s="199">
        <f>TRUNC(F284*G284,2)</f>
        <v>5958</v>
      </c>
      <c r="I284" s="180"/>
      <c r="J284" s="189"/>
      <c r="K284" s="200"/>
    </row>
    <row r="285" spans="1:17" x14ac:dyDescent="0.2">
      <c r="B285" s="652"/>
      <c r="C285" s="594"/>
      <c r="D285" s="751" t="s">
        <v>26565</v>
      </c>
      <c r="E285" s="751"/>
      <c r="F285" s="751"/>
      <c r="G285" s="751"/>
      <c r="H285" s="751"/>
      <c r="I285" s="751"/>
      <c r="J285" s="189"/>
      <c r="K285" s="200"/>
      <c r="L285" s="145"/>
      <c r="M285" s="211"/>
    </row>
    <row r="286" spans="1:17" ht="12.75" customHeight="1" x14ac:dyDescent="0.2">
      <c r="B286" s="248"/>
      <c r="D286" s="604"/>
      <c r="E286" s="582"/>
      <c r="F286" s="598"/>
      <c r="G286" s="582"/>
      <c r="H286" s="582"/>
      <c r="I286" s="598"/>
      <c r="J286" s="189"/>
      <c r="K286" s="200"/>
    </row>
    <row r="287" spans="1:17" ht="59.25" customHeight="1" x14ac:dyDescent="0.2">
      <c r="A287" s="180" t="str">
        <f>B287&amp;C287</f>
        <v>5.2406.016.0007-0</v>
      </c>
      <c r="B287" s="652" t="s">
        <v>31128</v>
      </c>
      <c r="C287" s="612" t="str">
        <f>ORÇAMENTO!C87</f>
        <v>06.016.0007-0</v>
      </c>
      <c r="D287" s="751" t="str">
        <f>VLOOKUP(A287,ORÇAMENTO!$A$16:$I$126,4,FALSE)</f>
        <v>TAMPAO COMPLETO DE FERRO FUNDIDO DUCTIL (NODULAR) ARTICULADO,CIRCULAR,DN 600MM,COM TAMPA PARA ACESSO DE MANUTENCAO E SOBRETAMPA PARA MANOBRA,CLASSE D400,CONFORME ABNT NBR 10160,ASSENTADO COM ARGAMASSA DE CIMENTO E AREIA,NO TRACO 1:4 EM VOLUME.FORNECIMENTO E ASSENTAMENTO</v>
      </c>
      <c r="E287" s="751"/>
      <c r="F287" s="751"/>
      <c r="G287" s="751"/>
      <c r="H287" s="751"/>
      <c r="I287" s="751"/>
      <c r="J287" s="594" t="str">
        <f>VLOOKUP(A287,ORÇAMENTO!$A$16:$I$126,5,FALSE)</f>
        <v>UN</v>
      </c>
      <c r="K287" s="200">
        <f>H289</f>
        <v>154</v>
      </c>
      <c r="L287" s="224"/>
      <c r="M287" s="211"/>
      <c r="N287" s="211"/>
    </row>
    <row r="288" spans="1:17" s="179" customFormat="1" ht="12.75" customHeight="1" x14ac:dyDescent="0.2">
      <c r="A288" s="180" t="str">
        <f t="shared" ref="A288:A292" si="43">B288&amp;C288</f>
        <v/>
      </c>
      <c r="B288" s="262"/>
      <c r="C288" s="187"/>
      <c r="D288" s="187"/>
      <c r="E288" s="187"/>
      <c r="F288" s="199"/>
      <c r="G288" s="594" t="s">
        <v>26569</v>
      </c>
      <c r="H288" s="581" t="s">
        <v>0</v>
      </c>
      <c r="I288" s="180"/>
      <c r="J288" s="180"/>
      <c r="K288" s="225"/>
      <c r="L288" s="198"/>
      <c r="M288" s="226"/>
      <c r="N288" s="204"/>
      <c r="O288" s="193"/>
      <c r="P288" s="193"/>
      <c r="Q288" s="180"/>
    </row>
    <row r="289" spans="1:25" s="179" customFormat="1" ht="12.75" customHeight="1" x14ac:dyDescent="0.2">
      <c r="A289" s="180" t="str">
        <f t="shared" si="43"/>
        <v/>
      </c>
      <c r="B289" s="262"/>
      <c r="C289" s="187"/>
      <c r="D289" s="582"/>
      <c r="E289" s="582"/>
      <c r="F289" s="199"/>
      <c r="G289" s="582">
        <f>K260</f>
        <v>154</v>
      </c>
      <c r="H289" s="582">
        <f>TRUNC((G289),2)</f>
        <v>154</v>
      </c>
      <c r="I289" s="180"/>
      <c r="J289" s="180"/>
      <c r="K289" s="225"/>
      <c r="L289" s="198"/>
      <c r="M289" s="226"/>
      <c r="N289" s="204"/>
      <c r="O289" s="193"/>
      <c r="P289" s="193"/>
      <c r="Q289" s="180"/>
    </row>
    <row r="290" spans="1:25" x14ac:dyDescent="0.2">
      <c r="B290" s="652"/>
      <c r="C290" s="594"/>
      <c r="D290" s="751" t="s">
        <v>26565</v>
      </c>
      <c r="E290" s="751"/>
      <c r="F290" s="751"/>
      <c r="G290" s="751"/>
      <c r="H290" s="751"/>
      <c r="I290" s="751"/>
      <c r="J290" s="189"/>
      <c r="K290" s="200"/>
      <c r="L290" s="145"/>
      <c r="M290" s="211"/>
    </row>
    <row r="291" spans="1:25" s="179" customFormat="1" ht="12.75" customHeight="1" x14ac:dyDescent="0.2">
      <c r="A291" s="180"/>
      <c r="B291" s="262"/>
      <c r="C291" s="187"/>
      <c r="D291" s="582"/>
      <c r="E291" s="582"/>
      <c r="F291" s="199"/>
      <c r="G291" s="582"/>
      <c r="H291" s="582"/>
      <c r="I291" s="180"/>
      <c r="J291" s="180"/>
      <c r="K291" s="225"/>
      <c r="L291" s="198"/>
      <c r="M291" s="226"/>
      <c r="N291" s="204"/>
      <c r="O291" s="193"/>
      <c r="P291" s="193"/>
      <c r="Q291" s="180"/>
    </row>
    <row r="292" spans="1:25" s="28" customFormat="1" ht="43.5" customHeight="1" x14ac:dyDescent="0.2">
      <c r="A292" s="180" t="str">
        <f t="shared" si="43"/>
        <v>5.255693</v>
      </c>
      <c r="B292" s="652" t="s">
        <v>31129</v>
      </c>
      <c r="C292" s="606">
        <f>ORÇAMENTO!C88</f>
        <v>5693</v>
      </c>
      <c r="D292" s="751" t="str">
        <f>VLOOKUP(A292,ORÇAMENTO!$A$16:$I$126,4,FALSE)</f>
        <v>MOTOBOMBA CENTRÍFUGA, MOTOR A GASOLINA, POTÊNCIA 5,42 HP, BOCAIS 1 1/2" X 1", DIÂMETRO ROTOR 143 MM HM/Q = 6 MCA / 16,8 M3/H A 38 MCA / 6,6 M3/H - MATERIAIS NA OPERAÇÃO. AF_06/2014</v>
      </c>
      <c r="E292" s="751"/>
      <c r="F292" s="751"/>
      <c r="G292" s="751"/>
      <c r="H292" s="751"/>
      <c r="I292" s="751"/>
      <c r="J292" s="594" t="str">
        <f>VLOOKUP(A292,ORÇAMENTO!$A$16:$I$126,5,FALSE)</f>
        <v>H</v>
      </c>
      <c r="K292" s="200">
        <f>H295</f>
        <v>1408</v>
      </c>
    </row>
    <row r="293" spans="1:25" s="28" customFormat="1" x14ac:dyDescent="0.2">
      <c r="A293" s="180"/>
      <c r="B293" s="652"/>
      <c r="C293" s="187"/>
      <c r="D293" s="590"/>
      <c r="E293" s="590"/>
      <c r="F293" s="590"/>
      <c r="G293" s="590"/>
      <c r="H293" s="590"/>
      <c r="I293" s="590"/>
      <c r="J293" s="594"/>
      <c r="K293" s="200"/>
    </row>
    <row r="294" spans="1:25" s="28" customFormat="1" ht="12.75" customHeight="1" x14ac:dyDescent="0.2">
      <c r="B294" s="248"/>
      <c r="C294" s="594"/>
      <c r="D294" s="594" t="s">
        <v>25980</v>
      </c>
      <c r="E294" s="594" t="s">
        <v>26570</v>
      </c>
      <c r="F294" s="594" t="s">
        <v>26571</v>
      </c>
      <c r="G294" s="594" t="s">
        <v>28</v>
      </c>
      <c r="H294" s="581" t="s">
        <v>0</v>
      </c>
      <c r="I294" s="180"/>
      <c r="J294" s="189"/>
      <c r="K294" s="200"/>
      <c r="L294" s="228"/>
      <c r="M294" s="229"/>
      <c r="N294" s="229"/>
    </row>
    <row r="295" spans="1:25" s="28" customFormat="1" ht="12.75" customHeight="1" x14ac:dyDescent="0.2">
      <c r="B295" s="248"/>
      <c r="C295" s="594"/>
      <c r="D295" s="582">
        <v>4</v>
      </c>
      <c r="E295" s="582">
        <v>22</v>
      </c>
      <c r="F295" s="582">
        <v>8</v>
      </c>
      <c r="G295" s="582">
        <v>2</v>
      </c>
      <c r="H295" s="582">
        <f>TRUNC((E295*F295*G295*D295),2)</f>
        <v>1408</v>
      </c>
      <c r="I295" s="180"/>
      <c r="J295" s="189"/>
      <c r="K295" s="200"/>
      <c r="L295" s="228"/>
      <c r="M295" s="229"/>
      <c r="N295" s="229"/>
      <c r="O295" s="227"/>
    </row>
    <row r="296" spans="1:25" s="31" customFormat="1" ht="11.25" customHeight="1" x14ac:dyDescent="0.2">
      <c r="B296" s="262"/>
      <c r="C296" s="187"/>
      <c r="D296" s="206"/>
      <c r="E296" s="206"/>
      <c r="F296" s="199"/>
      <c r="G296" s="180"/>
      <c r="H296" s="199"/>
      <c r="I296" s="180"/>
      <c r="J296" s="180"/>
      <c r="K296" s="225"/>
      <c r="L296" s="230"/>
      <c r="M296" s="231"/>
      <c r="N296" s="232"/>
      <c r="O296" s="233"/>
      <c r="P296" s="233"/>
      <c r="Q296" s="28"/>
      <c r="R296" s="28"/>
      <c r="S296" s="28"/>
    </row>
    <row r="297" spans="1:25" ht="12.75" customHeight="1" x14ac:dyDescent="0.2">
      <c r="B297" s="656"/>
      <c r="C297" s="583"/>
      <c r="D297" s="584"/>
      <c r="E297" s="585"/>
      <c r="F297" s="586"/>
      <c r="G297" s="585"/>
      <c r="H297" s="585"/>
      <c r="I297" s="586"/>
      <c r="J297" s="587"/>
      <c r="K297" s="588"/>
    </row>
    <row r="298" spans="1:25" s="392" customFormat="1" ht="28.5" customHeight="1" x14ac:dyDescent="0.2">
      <c r="B298" s="790" t="s">
        <v>40738</v>
      </c>
      <c r="C298" s="791" t="s">
        <v>30986</v>
      </c>
      <c r="D298" s="791"/>
      <c r="E298" s="791"/>
      <c r="F298" s="791"/>
      <c r="G298" s="791"/>
      <c r="H298" s="791"/>
      <c r="I298" s="791"/>
      <c r="J298" s="791"/>
      <c r="K298" s="792"/>
      <c r="L298" s="398"/>
      <c r="T298" s="402"/>
      <c r="U298" s="402"/>
      <c r="V298" s="402"/>
      <c r="W298" s="402"/>
      <c r="X298" s="402"/>
      <c r="Y298" s="402"/>
    </row>
    <row r="299" spans="1:25" s="392" customFormat="1" ht="28.5" customHeight="1" x14ac:dyDescent="0.2">
      <c r="A299" s="392" t="str">
        <f>B299&amp;C299</f>
        <v>6.196396</v>
      </c>
      <c r="B299" s="393" t="s">
        <v>21</v>
      </c>
      <c r="C299" s="608">
        <f>ORÇAMENTO!C91</f>
        <v>96396</v>
      </c>
      <c r="D299" s="751" t="str">
        <f>VLOOKUP(A299,ORÇAMENTO!$A$16:$I$126,4,FALSE)</f>
        <v>EXECUÇÃO E COMPACTAÇÃO DE BASE E OU SUB BASE PARA PAVIMENTAÇÃO DE BRITA GRADUADA SIMPLES - EXCLUSIVE CARGA E TRANSPORTE. AF_11/2019</v>
      </c>
      <c r="E299" s="751"/>
      <c r="F299" s="751"/>
      <c r="G299" s="751"/>
      <c r="H299" s="751"/>
      <c r="I299" s="751"/>
      <c r="J299" s="374" t="str">
        <f>VLOOKUP(A299,ORÇAMENTO!$A$16:$I$126,5,FALSE)</f>
        <v>M3</v>
      </c>
      <c r="K299" s="395">
        <f>F303+F306</f>
        <v>8251.2199999999993</v>
      </c>
      <c r="L299" s="573"/>
      <c r="T299" s="402"/>
      <c r="U299" s="402"/>
      <c r="V299" s="402"/>
      <c r="W299" s="402"/>
      <c r="X299" s="402"/>
      <c r="Y299" s="402"/>
    </row>
    <row r="300" spans="1:25" s="392" customFormat="1" ht="11.25" customHeight="1" x14ac:dyDescent="0.2">
      <c r="B300" s="393"/>
      <c r="C300" s="396"/>
      <c r="D300" s="756" t="s">
        <v>31066</v>
      </c>
      <c r="E300" s="756"/>
      <c r="F300" s="756"/>
      <c r="G300" s="756"/>
      <c r="H300" s="756"/>
      <c r="I300" s="756"/>
      <c r="J300" s="397"/>
      <c r="K300" s="395"/>
    </row>
    <row r="301" spans="1:25" s="392" customFormat="1" ht="11.25" customHeight="1" x14ac:dyDescent="0.2">
      <c r="B301" s="393"/>
      <c r="C301" s="396"/>
      <c r="D301" s="423"/>
      <c r="E301" s="426" t="s">
        <v>30987</v>
      </c>
      <c r="F301" s="423"/>
      <c r="G301" s="423"/>
      <c r="H301" s="423"/>
      <c r="I301" s="423"/>
      <c r="J301" s="397"/>
      <c r="K301" s="395"/>
    </row>
    <row r="302" spans="1:25" s="399" customFormat="1" ht="12" customHeight="1" x14ac:dyDescent="0.2">
      <c r="B302" s="650"/>
      <c r="C302" s="402"/>
      <c r="D302" s="400" t="s">
        <v>29</v>
      </c>
      <c r="E302" s="400" t="s">
        <v>30988</v>
      </c>
      <c r="F302" s="401" t="s">
        <v>0</v>
      </c>
      <c r="G302" s="402"/>
      <c r="H302" s="427"/>
      <c r="I302" s="400"/>
      <c r="J302" s="402"/>
      <c r="K302" s="403"/>
      <c r="L302" s="404"/>
      <c r="M302" s="405"/>
      <c r="N302" s="406"/>
      <c r="O302" s="407"/>
      <c r="P302" s="407"/>
      <c r="Q302" s="392"/>
      <c r="R302" s="392"/>
      <c r="S302" s="392"/>
      <c r="T302" s="402"/>
      <c r="U302" s="402"/>
      <c r="V302" s="402"/>
      <c r="W302" s="402"/>
      <c r="X302" s="402"/>
      <c r="Y302" s="402"/>
    </row>
    <row r="303" spans="1:25" s="428" customFormat="1" x14ac:dyDescent="0.2">
      <c r="B303" s="657"/>
      <c r="C303" s="397"/>
      <c r="D303" s="429">
        <f>'TABELA VIAS'!E32</f>
        <v>27504.087000000003</v>
      </c>
      <c r="E303" s="415">
        <v>0.15</v>
      </c>
      <c r="F303" s="415">
        <f>TRUNC(D303*E303,2)</f>
        <v>4125.6099999999997</v>
      </c>
      <c r="G303" s="397"/>
      <c r="H303" s="418"/>
      <c r="I303" s="418"/>
      <c r="J303" s="430"/>
      <c r="K303" s="431"/>
      <c r="L303" s="406"/>
      <c r="M303" s="407"/>
      <c r="N303" s="432"/>
      <c r="O303" s="432"/>
      <c r="T303" s="402"/>
      <c r="U303" s="402"/>
      <c r="V303" s="402"/>
      <c r="W303" s="402"/>
      <c r="X303" s="402"/>
      <c r="Y303" s="402"/>
    </row>
    <row r="304" spans="1:25" s="392" customFormat="1" ht="11.25" customHeight="1" x14ac:dyDescent="0.2">
      <c r="B304" s="393"/>
      <c r="C304" s="396"/>
      <c r="D304" s="423"/>
      <c r="E304" s="426" t="s">
        <v>30989</v>
      </c>
      <c r="F304" s="423"/>
      <c r="G304" s="423"/>
      <c r="H304" s="423"/>
      <c r="I304" s="423"/>
      <c r="J304" s="397"/>
      <c r="K304" s="395"/>
    </row>
    <row r="305" spans="1:25" s="399" customFormat="1" ht="12" customHeight="1" x14ac:dyDescent="0.2">
      <c r="B305" s="650"/>
      <c r="C305" s="402"/>
      <c r="D305" s="400" t="s">
        <v>29</v>
      </c>
      <c r="E305" s="400" t="s">
        <v>30988</v>
      </c>
      <c r="F305" s="401" t="s">
        <v>0</v>
      </c>
      <c r="G305" s="402"/>
      <c r="H305" s="427"/>
      <c r="I305" s="400"/>
      <c r="J305" s="402"/>
      <c r="K305" s="403"/>
      <c r="L305" s="404"/>
      <c r="M305" s="405"/>
      <c r="N305" s="406"/>
      <c r="O305" s="407"/>
      <c r="P305" s="407"/>
      <c r="Q305" s="392"/>
      <c r="R305" s="392"/>
      <c r="S305" s="392"/>
      <c r="T305" s="402"/>
      <c r="U305" s="402"/>
      <c r="V305" s="402"/>
      <c r="W305" s="402"/>
      <c r="X305" s="402"/>
      <c r="Y305" s="402"/>
    </row>
    <row r="306" spans="1:25" s="428" customFormat="1" x14ac:dyDescent="0.2">
      <c r="B306" s="657"/>
      <c r="C306" s="397"/>
      <c r="D306" s="429">
        <f>D303</f>
        <v>27504.087000000003</v>
      </c>
      <c r="E306" s="415">
        <v>0.15</v>
      </c>
      <c r="F306" s="415">
        <f>TRUNC(D306*E306,2)</f>
        <v>4125.6099999999997</v>
      </c>
      <c r="G306" s="397"/>
      <c r="H306" s="418"/>
      <c r="I306" s="418"/>
      <c r="J306" s="430"/>
      <c r="K306" s="431"/>
      <c r="L306" s="406"/>
      <c r="M306" s="407"/>
      <c r="N306" s="432"/>
      <c r="O306" s="432"/>
      <c r="T306" s="402"/>
      <c r="U306" s="402"/>
      <c r="V306" s="402"/>
      <c r="W306" s="402"/>
      <c r="X306" s="402"/>
      <c r="Y306" s="402"/>
    </row>
    <row r="307" spans="1:25" s="428" customFormat="1" x14ac:dyDescent="0.2">
      <c r="B307" s="657"/>
      <c r="C307" s="397"/>
      <c r="D307" s="429"/>
      <c r="E307" s="415"/>
      <c r="F307" s="415"/>
      <c r="G307" s="397"/>
      <c r="H307" s="418"/>
      <c r="I307" s="418"/>
      <c r="J307" s="430"/>
      <c r="K307" s="431"/>
      <c r="L307" s="406"/>
      <c r="M307" s="407"/>
      <c r="N307" s="432"/>
      <c r="O307" s="432"/>
      <c r="T307" s="402"/>
      <c r="U307" s="402"/>
      <c r="V307" s="402"/>
      <c r="W307" s="402"/>
      <c r="X307" s="402"/>
      <c r="Y307" s="402"/>
    </row>
    <row r="308" spans="1:25" s="392" customFormat="1" ht="29.25" customHeight="1" x14ac:dyDescent="0.2">
      <c r="A308" s="392" t="str">
        <f>B308&amp;C308</f>
        <v>6.2100576</v>
      </c>
      <c r="B308" s="393" t="s">
        <v>26697</v>
      </c>
      <c r="C308" s="608">
        <f>ORÇAMENTO!C92</f>
        <v>100576</v>
      </c>
      <c r="D308" s="751" t="str">
        <f>VLOOKUP(A308,ORÇAMENTO!$A$16:$I$126,4,FALSE)</f>
        <v>REGULARIZAÇÃO E COMPACTAÇÃO DE SUBLEITO DE SOLO  PREDOMINANTEMENTE ARGILOSO. AF_11/2019</v>
      </c>
      <c r="E308" s="751"/>
      <c r="F308" s="751"/>
      <c r="G308" s="751"/>
      <c r="H308" s="751"/>
      <c r="I308" s="751"/>
      <c r="J308" s="374" t="str">
        <f>VLOOKUP(A308,ORÇAMENTO!$A$16:$I$126,5,FALSE)</f>
        <v>M2</v>
      </c>
      <c r="K308" s="395">
        <f>E311</f>
        <v>27504.080000000002</v>
      </c>
      <c r="L308" s="573"/>
      <c r="T308" s="402"/>
      <c r="U308" s="402"/>
      <c r="V308" s="402"/>
      <c r="W308" s="402"/>
      <c r="X308" s="402"/>
      <c r="Y308" s="402"/>
    </row>
    <row r="309" spans="1:25" s="483" customFormat="1" ht="15" customHeight="1" x14ac:dyDescent="0.2">
      <c r="B309" s="484"/>
      <c r="C309" s="396"/>
      <c r="D309" s="758" t="s">
        <v>31062</v>
      </c>
      <c r="E309" s="758"/>
      <c r="F309" s="758"/>
      <c r="G309" s="758"/>
      <c r="H309" s="758"/>
      <c r="I309" s="482"/>
      <c r="J309" s="486"/>
      <c r="K309" s="487"/>
      <c r="L309" s="488"/>
    </row>
    <row r="310" spans="1:25" s="399" customFormat="1" ht="12" customHeight="1" x14ac:dyDescent="0.2">
      <c r="B310" s="650"/>
      <c r="C310" s="402"/>
      <c r="D310" s="400" t="s">
        <v>29</v>
      </c>
      <c r="E310" s="401" t="s">
        <v>0</v>
      </c>
      <c r="F310" s="402"/>
      <c r="G310" s="402"/>
      <c r="H310" s="427"/>
      <c r="I310" s="400"/>
      <c r="J310" s="402"/>
      <c r="K310" s="403"/>
      <c r="L310" s="404"/>
      <c r="M310" s="405"/>
      <c r="N310" s="406"/>
      <c r="O310" s="407"/>
      <c r="P310" s="407"/>
      <c r="Q310" s="392"/>
      <c r="R310" s="392"/>
      <c r="S310" s="392"/>
      <c r="T310" s="402"/>
      <c r="U310" s="402"/>
      <c r="V310" s="402"/>
      <c r="W310" s="402"/>
      <c r="X310" s="402"/>
      <c r="Y310" s="402"/>
    </row>
    <row r="311" spans="1:25" s="428" customFormat="1" x14ac:dyDescent="0.2">
      <c r="B311" s="657"/>
      <c r="C311" s="397"/>
      <c r="D311" s="429">
        <f>'TABELA VIAS'!E32</f>
        <v>27504.087000000003</v>
      </c>
      <c r="E311" s="415">
        <f>TRUNC(D311,2)</f>
        <v>27504.080000000002</v>
      </c>
      <c r="F311" s="397"/>
      <c r="G311" s="397"/>
      <c r="H311" s="418"/>
      <c r="I311" s="418"/>
      <c r="J311" s="430"/>
      <c r="K311" s="431"/>
      <c r="L311" s="406"/>
      <c r="M311" s="407"/>
      <c r="N311" s="432"/>
      <c r="O311" s="432"/>
      <c r="T311" s="402"/>
      <c r="U311" s="402"/>
      <c r="V311" s="402"/>
      <c r="W311" s="402"/>
      <c r="X311" s="402"/>
      <c r="Y311" s="402"/>
    </row>
    <row r="312" spans="1:25" s="392" customFormat="1" x14ac:dyDescent="0.2">
      <c r="B312" s="393"/>
      <c r="C312" s="396"/>
      <c r="D312" s="418"/>
      <c r="E312" s="418"/>
      <c r="F312" s="418"/>
      <c r="G312" s="418"/>
      <c r="H312" s="418"/>
      <c r="I312" s="418"/>
      <c r="J312" s="397"/>
      <c r="K312" s="395"/>
      <c r="T312" s="402"/>
      <c r="U312" s="402"/>
      <c r="V312" s="402"/>
      <c r="W312" s="402"/>
      <c r="X312" s="402"/>
      <c r="Y312" s="402"/>
    </row>
    <row r="313" spans="1:25" s="392" customFormat="1" ht="27" customHeight="1" x14ac:dyDescent="0.2">
      <c r="A313" s="392" t="str">
        <f>B313&amp;C313</f>
        <v>6.396402</v>
      </c>
      <c r="B313" s="393" t="s">
        <v>26699</v>
      </c>
      <c r="C313" s="608">
        <f>ORÇAMENTO!C93</f>
        <v>96402</v>
      </c>
      <c r="D313" s="751" t="str">
        <f>VLOOKUP(A313,ORÇAMENTO!$A$16:$I$126,4,FALSE)</f>
        <v>EXECUÇÃO DE PINTURA DE LIGAÇÃO COM EMULSÃO ASFÁLTICA RR-2C. AF_11/2019</v>
      </c>
      <c r="E313" s="751"/>
      <c r="F313" s="751"/>
      <c r="G313" s="751"/>
      <c r="H313" s="751"/>
      <c r="I313" s="751"/>
      <c r="J313" s="374" t="str">
        <f>VLOOKUP(A313,ORÇAMENTO!$A$16:$I$126,5,FALSE)</f>
        <v>M2</v>
      </c>
      <c r="K313" s="395">
        <f>E316</f>
        <v>23984.230000000003</v>
      </c>
      <c r="L313" s="573"/>
      <c r="T313" s="402"/>
      <c r="U313" s="402"/>
      <c r="V313" s="402"/>
      <c r="W313" s="402"/>
      <c r="X313" s="402"/>
      <c r="Y313" s="402"/>
    </row>
    <row r="314" spans="1:25" s="483" customFormat="1" ht="15" customHeight="1" x14ac:dyDescent="0.2">
      <c r="B314" s="484"/>
      <c r="C314" s="396"/>
      <c r="D314" s="758" t="s">
        <v>31062</v>
      </c>
      <c r="E314" s="758"/>
      <c r="F314" s="758"/>
      <c r="G314" s="758"/>
      <c r="H314" s="758"/>
      <c r="I314" s="482"/>
      <c r="J314" s="486"/>
      <c r="K314" s="487"/>
      <c r="L314" s="488"/>
    </row>
    <row r="315" spans="1:25" s="399" customFormat="1" ht="15" customHeight="1" x14ac:dyDescent="0.2">
      <c r="B315" s="650"/>
      <c r="C315" s="402"/>
      <c r="D315" s="400" t="s">
        <v>29</v>
      </c>
      <c r="E315" s="401" t="s">
        <v>0</v>
      </c>
      <c r="F315" s="402"/>
      <c r="G315" s="402"/>
      <c r="H315" s="427"/>
      <c r="I315" s="400"/>
      <c r="J315" s="402"/>
      <c r="K315" s="403"/>
      <c r="L315" s="404"/>
      <c r="M315" s="405"/>
      <c r="N315" s="406"/>
      <c r="O315" s="407"/>
      <c r="P315" s="407"/>
      <c r="Q315" s="392"/>
      <c r="R315" s="392"/>
      <c r="S315" s="392"/>
      <c r="T315" s="402"/>
      <c r="U315" s="402"/>
      <c r="V315" s="402"/>
      <c r="W315" s="402"/>
      <c r="X315" s="402"/>
      <c r="Y315" s="402"/>
    </row>
    <row r="316" spans="1:25" s="428" customFormat="1" ht="15" customHeight="1" x14ac:dyDescent="0.2">
      <c r="B316" s="657"/>
      <c r="C316" s="397"/>
      <c r="D316" s="429">
        <f>'TABELA VIAS'!J32</f>
        <v>23984.230000000003</v>
      </c>
      <c r="E316" s="415">
        <f>D316</f>
        <v>23984.230000000003</v>
      </c>
      <c r="F316" s="397"/>
      <c r="G316" s="397"/>
      <c r="H316" s="418"/>
      <c r="I316" s="418"/>
      <c r="J316" s="430"/>
      <c r="K316" s="431"/>
      <c r="L316" s="406"/>
      <c r="M316" s="407"/>
      <c r="N316" s="432"/>
      <c r="O316" s="432"/>
      <c r="T316" s="402"/>
      <c r="U316" s="402"/>
      <c r="V316" s="402"/>
      <c r="W316" s="402"/>
      <c r="X316" s="402"/>
      <c r="Y316" s="402"/>
    </row>
    <row r="317" spans="1:25" s="392" customFormat="1" x14ac:dyDescent="0.2">
      <c r="B317" s="393"/>
      <c r="C317" s="396"/>
      <c r="D317" s="418"/>
      <c r="E317" s="418"/>
      <c r="F317" s="418"/>
      <c r="G317" s="418"/>
      <c r="H317" s="418"/>
      <c r="I317" s="418"/>
      <c r="J317" s="397"/>
      <c r="K317" s="395"/>
      <c r="T317" s="402"/>
      <c r="U317" s="402"/>
      <c r="V317" s="402"/>
      <c r="W317" s="402"/>
      <c r="X317" s="402"/>
      <c r="Y317" s="402"/>
    </row>
    <row r="318" spans="1:25" s="392" customFormat="1" ht="28.5" customHeight="1" x14ac:dyDescent="0.2">
      <c r="A318" s="392" t="str">
        <f>B318&amp;C318</f>
        <v>6.495995</v>
      </c>
      <c r="B318" s="393" t="s">
        <v>26701</v>
      </c>
      <c r="C318" s="608">
        <f>ORÇAMENTO!C94</f>
        <v>95995</v>
      </c>
      <c r="D318" s="751" t="str">
        <f>VLOOKUP(A318,ORÇAMENTO!$A$16:$I$126,4,FALSE)</f>
        <v>EXECUÇÃO DE PAVIMENTO COM APLICAÇÃO DE CONCRETO ASFÁLTICO, CAMADA DE ROLAMENTO - EXCLUSIVE CARGA E TRANSPORTE. AF_11/2019</v>
      </c>
      <c r="E318" s="751"/>
      <c r="F318" s="751"/>
      <c r="G318" s="751"/>
      <c r="H318" s="751"/>
      <c r="I318" s="751"/>
      <c r="J318" s="374" t="str">
        <f>VLOOKUP(A318,ORÇAMENTO!$A$16:$I$126,5,FALSE)</f>
        <v>M3</v>
      </c>
      <c r="K318" s="395">
        <f>SUM(G321:G321)</f>
        <v>839.44</v>
      </c>
      <c r="L318" s="573"/>
      <c r="T318" s="402"/>
      <c r="U318" s="402"/>
      <c r="V318" s="402"/>
      <c r="W318" s="402"/>
      <c r="X318" s="402"/>
      <c r="Y318" s="402"/>
    </row>
    <row r="319" spans="1:25" s="483" customFormat="1" ht="15" customHeight="1" x14ac:dyDescent="0.2">
      <c r="B319" s="484"/>
      <c r="C319" s="396"/>
      <c r="D319" s="758" t="s">
        <v>31062</v>
      </c>
      <c r="E319" s="758"/>
      <c r="F319" s="758"/>
      <c r="G319" s="758"/>
      <c r="H319" s="758"/>
      <c r="I319" s="482"/>
      <c r="J319" s="486"/>
      <c r="K319" s="487"/>
      <c r="L319" s="488"/>
    </row>
    <row r="320" spans="1:25" s="392" customFormat="1" ht="11.25" customHeight="1" x14ac:dyDescent="0.2">
      <c r="B320" s="393"/>
      <c r="C320" s="414"/>
      <c r="D320" s="400" t="s">
        <v>29</v>
      </c>
      <c r="E320" s="414" t="s">
        <v>30988</v>
      </c>
      <c r="F320" s="413"/>
      <c r="G320" s="401" t="s">
        <v>0</v>
      </c>
      <c r="H320" s="402"/>
      <c r="I320" s="402"/>
      <c r="J320" s="397"/>
      <c r="K320" s="395"/>
      <c r="T320" s="402"/>
      <c r="U320" s="402"/>
      <c r="V320" s="402"/>
      <c r="W320" s="402"/>
      <c r="X320" s="402"/>
      <c r="Y320" s="402"/>
    </row>
    <row r="321" spans="1:25" s="392" customFormat="1" x14ac:dyDescent="0.2">
      <c r="B321" s="393"/>
      <c r="C321" s="414"/>
      <c r="D321" s="429">
        <f>'TABELA VIAS'!J32</f>
        <v>23984.230000000003</v>
      </c>
      <c r="E321" s="433">
        <v>3.5000000000000003E-2</v>
      </c>
      <c r="F321" s="434"/>
      <c r="G321" s="416">
        <f>TRUNC(D321*E321,2)</f>
        <v>839.44</v>
      </c>
      <c r="H321" s="402"/>
      <c r="I321" s="402"/>
      <c r="J321" s="397"/>
      <c r="K321" s="395"/>
      <c r="T321" s="402"/>
      <c r="U321" s="402"/>
      <c r="V321" s="402"/>
      <c r="W321" s="402"/>
      <c r="X321" s="402"/>
      <c r="Y321" s="402"/>
    </row>
    <row r="322" spans="1:25" s="392" customFormat="1" x14ac:dyDescent="0.2">
      <c r="B322" s="393"/>
      <c r="C322" s="414"/>
      <c r="D322" s="415"/>
      <c r="E322" s="415"/>
      <c r="F322" s="415"/>
      <c r="G322" s="433"/>
      <c r="H322" s="433"/>
      <c r="I322" s="416"/>
      <c r="J322" s="397"/>
      <c r="K322" s="395"/>
      <c r="T322" s="402"/>
      <c r="U322" s="402"/>
      <c r="V322" s="402"/>
      <c r="W322" s="402"/>
      <c r="X322" s="402"/>
      <c r="Y322" s="402"/>
    </row>
    <row r="323" spans="1:25" s="392" customFormat="1" ht="40.5" customHeight="1" x14ac:dyDescent="0.2">
      <c r="A323" s="392" t="str">
        <f>B323&amp;C323</f>
        <v>6.594267</v>
      </c>
      <c r="B323" s="393" t="s">
        <v>26703</v>
      </c>
      <c r="C323" s="608">
        <f>ORÇAMENTO!C95</f>
        <v>94267</v>
      </c>
      <c r="D323" s="751" t="str">
        <f>VLOOKUP(A323,ORÇAMENTO!$A$16:$I$126,4,FALSE)</f>
        <v>GUIA (MEIO-FIO) E SARJETA CONJUGADOS DE CONCRETO, MOLDADA  IN LOCO  EM TRECHO RETO COM EXTRUSORA, 45 CM BASE (15 CM BASE DA GUIA + 30 CM BASE DA SARJETA) X 22 CM ALTURA. AF_06/2016</v>
      </c>
      <c r="E323" s="751"/>
      <c r="F323" s="751"/>
      <c r="G323" s="751"/>
      <c r="H323" s="751"/>
      <c r="I323" s="751"/>
      <c r="J323" s="374" t="str">
        <f>VLOOKUP(A323,ORÇAMENTO!$A$16:$I$126,5,FALSE)</f>
        <v>M</v>
      </c>
      <c r="K323" s="395">
        <f>'TABELA VIAS'!L32</f>
        <v>7082.2100000000009</v>
      </c>
      <c r="L323" s="573"/>
      <c r="T323" s="402"/>
      <c r="U323" s="402"/>
      <c r="V323" s="402"/>
      <c r="W323" s="402"/>
      <c r="X323" s="402"/>
      <c r="Y323" s="402"/>
    </row>
    <row r="324" spans="1:25" s="483" customFormat="1" ht="15" customHeight="1" x14ac:dyDescent="0.2">
      <c r="B324" s="484"/>
      <c r="C324" s="396"/>
      <c r="D324" s="758" t="s">
        <v>31062</v>
      </c>
      <c r="E324" s="758"/>
      <c r="F324" s="758"/>
      <c r="G324" s="758"/>
      <c r="H324" s="758"/>
      <c r="I324" s="498"/>
      <c r="J324" s="486"/>
      <c r="K324" s="487"/>
      <c r="L324" s="488"/>
    </row>
    <row r="325" spans="1:25" s="392" customFormat="1" x14ac:dyDescent="0.2">
      <c r="B325" s="393"/>
      <c r="C325" s="414"/>
      <c r="D325" s="415"/>
      <c r="E325" s="415"/>
      <c r="F325" s="415"/>
      <c r="G325" s="433"/>
      <c r="H325" s="433"/>
      <c r="I325" s="416"/>
      <c r="J325" s="397"/>
      <c r="K325" s="395"/>
      <c r="T325" s="402"/>
      <c r="U325" s="402"/>
      <c r="V325" s="402"/>
      <c r="W325" s="402"/>
      <c r="X325" s="402"/>
      <c r="Y325" s="402"/>
    </row>
    <row r="326" spans="1:25" s="392" customFormat="1" ht="28.5" customHeight="1" x14ac:dyDescent="0.2">
      <c r="B326" s="790" t="s">
        <v>40739</v>
      </c>
      <c r="C326" s="791"/>
      <c r="D326" s="791"/>
      <c r="E326" s="791"/>
      <c r="F326" s="791"/>
      <c r="G326" s="791"/>
      <c r="H326" s="791"/>
      <c r="I326" s="791"/>
      <c r="J326" s="791"/>
      <c r="K326" s="792"/>
      <c r="L326" s="398"/>
      <c r="T326" s="402"/>
      <c r="U326" s="402"/>
      <c r="V326" s="402"/>
      <c r="W326" s="402"/>
      <c r="X326" s="402"/>
      <c r="Y326" s="402"/>
    </row>
    <row r="327" spans="1:25" s="392" customFormat="1" ht="26.25" customHeight="1" x14ac:dyDescent="0.2">
      <c r="A327" s="392" t="str">
        <f>B327&amp;C327</f>
        <v>7.1101749</v>
      </c>
      <c r="B327" s="393" t="s">
        <v>26721</v>
      </c>
      <c r="C327" s="608">
        <f>ORÇAMENTO!C98</f>
        <v>101749</v>
      </c>
      <c r="D327" s="751" t="str">
        <f>VLOOKUP(A327,ORÇAMENTO!$A$16:$I$126,4,FALSE)</f>
        <v>PISO CIMENTADO, TRAÇO 1:3 (CIMENTO E AREIA), ACABAMENTO LISO, ESPESSURA 4,0 CM, PREPARO MECÂNICO DA ARGAMASSA. AF_09/2020</v>
      </c>
      <c r="E327" s="751"/>
      <c r="F327" s="751"/>
      <c r="G327" s="751"/>
      <c r="H327" s="751"/>
      <c r="I327" s="751"/>
      <c r="J327" s="374" t="str">
        <f>VLOOKUP(A327,ORÇAMENTO!$A$16:$I$126,5,FALSE)</f>
        <v>M2</v>
      </c>
      <c r="K327" s="395">
        <f>F330</f>
        <v>580.79999999999995</v>
      </c>
      <c r="L327" s="573"/>
      <c r="T327" s="402"/>
      <c r="U327" s="402"/>
      <c r="V327" s="402"/>
      <c r="W327" s="402"/>
      <c r="X327" s="402"/>
      <c r="Y327" s="402"/>
    </row>
    <row r="328" spans="1:25" s="392" customFormat="1" ht="15" customHeight="1" x14ac:dyDescent="0.2">
      <c r="B328" s="393"/>
      <c r="C328" s="396"/>
      <c r="D328" s="756" t="s">
        <v>31067</v>
      </c>
      <c r="E328" s="756"/>
      <c r="F328" s="756"/>
      <c r="G328" s="756"/>
      <c r="H328" s="756"/>
      <c r="I328" s="756"/>
      <c r="J328" s="397"/>
      <c r="K328" s="395"/>
      <c r="T328" s="402"/>
      <c r="U328" s="402"/>
      <c r="V328" s="402"/>
      <c r="W328" s="402"/>
      <c r="X328" s="402"/>
      <c r="Y328" s="402"/>
    </row>
    <row r="329" spans="1:25" s="392" customFormat="1" ht="11.25" customHeight="1" x14ac:dyDescent="0.2">
      <c r="B329" s="393"/>
      <c r="C329" s="767"/>
      <c r="D329" s="414" t="s">
        <v>29</v>
      </c>
      <c r="E329" s="451" t="s">
        <v>28</v>
      </c>
      <c r="F329" s="401" t="s">
        <v>0</v>
      </c>
      <c r="G329" s="402"/>
      <c r="H329" s="402"/>
      <c r="I329" s="402"/>
      <c r="J329" s="397"/>
      <c r="K329" s="395"/>
      <c r="T329" s="402"/>
      <c r="U329" s="402"/>
      <c r="V329" s="402"/>
      <c r="W329" s="402"/>
      <c r="X329" s="402"/>
      <c r="Y329" s="402"/>
    </row>
    <row r="330" spans="1:25" s="392" customFormat="1" x14ac:dyDescent="0.2">
      <c r="B330" s="393"/>
      <c r="C330" s="767"/>
      <c r="D330" s="415">
        <f>1.5*4.4</f>
        <v>6.6000000000000005</v>
      </c>
      <c r="E330" s="415">
        <v>88</v>
      </c>
      <c r="F330" s="416">
        <f>TRUNC(D330*E330,2)</f>
        <v>580.79999999999995</v>
      </c>
      <c r="G330" s="402"/>
      <c r="H330" s="402"/>
      <c r="I330" s="402"/>
      <c r="J330" s="397"/>
      <c r="K330" s="395"/>
      <c r="T330" s="402"/>
      <c r="U330" s="402"/>
      <c r="V330" s="402"/>
      <c r="W330" s="402"/>
      <c r="X330" s="402"/>
      <c r="Y330" s="402"/>
    </row>
    <row r="331" spans="1:25" s="392" customFormat="1" ht="11.25" customHeight="1" x14ac:dyDescent="0.2">
      <c r="B331" s="393"/>
      <c r="C331" s="396"/>
      <c r="D331" s="423"/>
      <c r="E331" s="423" t="s">
        <v>145</v>
      </c>
      <c r="F331" s="423"/>
      <c r="G331" s="423"/>
      <c r="H331" s="423"/>
      <c r="I331" s="423"/>
      <c r="J331" s="397"/>
      <c r="K331" s="395"/>
      <c r="T331" s="402"/>
      <c r="U331" s="402"/>
      <c r="V331" s="402"/>
      <c r="W331" s="402"/>
      <c r="X331" s="402"/>
      <c r="Y331" s="402"/>
    </row>
    <row r="332" spans="1:25" s="392" customFormat="1" ht="27" customHeight="1" x14ac:dyDescent="0.2">
      <c r="A332" s="392" t="str">
        <f>B332&amp;C332</f>
        <v>7.295241</v>
      </c>
      <c r="B332" s="393" t="s">
        <v>30990</v>
      </c>
      <c r="C332" s="608">
        <f>ORÇAMENTO!C99</f>
        <v>95241</v>
      </c>
      <c r="D332" s="751" t="str">
        <f>VLOOKUP(A332,ORÇAMENTO!$A$16:$I$126,4,FALSE)</f>
        <v>LASTRO DE CONCRETO MAGRO, APLICADO EM PISOS, LAJES SOBRE SOLO OU RADIERS, ESPESSURA DE 5 CM. AF_07/2016</v>
      </c>
      <c r="E332" s="751"/>
      <c r="F332" s="751"/>
      <c r="G332" s="751"/>
      <c r="H332" s="751"/>
      <c r="I332" s="751"/>
      <c r="J332" s="374" t="str">
        <f>VLOOKUP(A332,ORÇAMENTO!$A$16:$I$126,5,FALSE)</f>
        <v>M2</v>
      </c>
      <c r="K332" s="395">
        <f>F335</f>
        <v>580.79999999999995</v>
      </c>
      <c r="L332" s="573"/>
      <c r="T332" s="402"/>
      <c r="U332" s="402"/>
      <c r="V332" s="402"/>
      <c r="W332" s="402"/>
      <c r="X332" s="402"/>
      <c r="Y332" s="402"/>
    </row>
    <row r="333" spans="1:25" s="392" customFormat="1" ht="15.75" customHeight="1" x14ac:dyDescent="0.2">
      <c r="B333" s="393"/>
      <c r="C333" s="396"/>
      <c r="D333" s="756" t="s">
        <v>31067</v>
      </c>
      <c r="E333" s="756"/>
      <c r="F333" s="756"/>
      <c r="G333" s="756"/>
      <c r="H333" s="756"/>
      <c r="I333" s="756"/>
      <c r="J333" s="397"/>
      <c r="K333" s="395"/>
      <c r="T333" s="402"/>
      <c r="U333" s="402"/>
      <c r="V333" s="402"/>
      <c r="W333" s="402"/>
      <c r="X333" s="402"/>
      <c r="Y333" s="402"/>
    </row>
    <row r="334" spans="1:25" s="392" customFormat="1" ht="11.25" customHeight="1" x14ac:dyDescent="0.2">
      <c r="B334" s="393"/>
      <c r="C334" s="767"/>
      <c r="D334" s="414" t="s">
        <v>29</v>
      </c>
      <c r="E334" s="414" t="s">
        <v>28</v>
      </c>
      <c r="F334" s="401" t="s">
        <v>0</v>
      </c>
      <c r="G334" s="401"/>
      <c r="H334" s="402"/>
      <c r="I334" s="402"/>
      <c r="J334" s="397"/>
      <c r="K334" s="395"/>
      <c r="T334" s="402"/>
      <c r="U334" s="402"/>
      <c r="V334" s="402"/>
      <c r="W334" s="402"/>
      <c r="X334" s="402"/>
      <c r="Y334" s="402"/>
    </row>
    <row r="335" spans="1:25" s="392" customFormat="1" x14ac:dyDescent="0.2">
      <c r="B335" s="393"/>
      <c r="C335" s="767"/>
      <c r="D335" s="415">
        <f>D330</f>
        <v>6.6000000000000005</v>
      </c>
      <c r="E335" s="415">
        <f>E330</f>
        <v>88</v>
      </c>
      <c r="F335" s="416">
        <f>TRUNC(D335*E335,2)</f>
        <v>580.79999999999995</v>
      </c>
      <c r="G335" s="416"/>
      <c r="H335" s="402"/>
      <c r="I335" s="402"/>
      <c r="J335" s="397"/>
      <c r="K335" s="395"/>
      <c r="T335" s="402"/>
      <c r="U335" s="402"/>
      <c r="V335" s="402"/>
      <c r="W335" s="402"/>
      <c r="X335" s="402"/>
      <c r="Y335" s="402"/>
    </row>
    <row r="336" spans="1:25" s="392" customFormat="1" ht="11.25" customHeight="1" x14ac:dyDescent="0.2">
      <c r="B336" s="393"/>
      <c r="C336" s="396"/>
      <c r="D336" s="423"/>
      <c r="E336" s="423"/>
      <c r="F336" s="423"/>
      <c r="G336" s="423"/>
      <c r="H336" s="423"/>
      <c r="I336" s="423"/>
      <c r="J336" s="397"/>
      <c r="K336" s="395"/>
      <c r="T336" s="402"/>
      <c r="U336" s="402"/>
      <c r="V336" s="402"/>
      <c r="W336" s="402"/>
      <c r="X336" s="402"/>
      <c r="Y336" s="402"/>
    </row>
    <row r="337" spans="1:25" s="392" customFormat="1" ht="36" customHeight="1" x14ac:dyDescent="0.2">
      <c r="A337" s="392" t="str">
        <f>B337&amp;C337</f>
        <v>7.394991</v>
      </c>
      <c r="B337" s="393" t="s">
        <v>30991</v>
      </c>
      <c r="C337" s="608">
        <f>ORÇAMENTO!C100</f>
        <v>94991</v>
      </c>
      <c r="D337" s="751" t="str">
        <f>VLOOKUP(A337,ORÇAMENTO!$A$16:$I$126,4,FALSE)</f>
        <v>EXECUÇÃO DE PASSEIO (CALÇADA) OU PISO DE CONCRETO COM CONCRETO MOLDADO IN LOCO, USINADO, ACABAMENTO CONVENCIONAL, NÃO ARMADO. AF_07/2016</v>
      </c>
      <c r="E337" s="751"/>
      <c r="F337" s="751"/>
      <c r="G337" s="751"/>
      <c r="H337" s="751"/>
      <c r="I337" s="751"/>
      <c r="J337" s="374" t="str">
        <f>VLOOKUP(A337,ORÇAMENTO!$A$16:$I$126,5,FALSE)</f>
        <v>M3</v>
      </c>
      <c r="K337" s="395">
        <f>H340</f>
        <v>995.63</v>
      </c>
      <c r="L337" s="573"/>
      <c r="M337" s="398"/>
      <c r="T337" s="402"/>
      <c r="U337" s="402"/>
      <c r="V337" s="402"/>
      <c r="W337" s="402"/>
      <c r="X337" s="402"/>
      <c r="Y337" s="402"/>
    </row>
    <row r="338" spans="1:25" s="392" customFormat="1" ht="15.75" customHeight="1" x14ac:dyDescent="0.2">
      <c r="B338" s="393"/>
      <c r="C338" s="396"/>
      <c r="D338" s="756" t="s">
        <v>31066</v>
      </c>
      <c r="E338" s="756"/>
      <c r="F338" s="756"/>
      <c r="G338" s="756"/>
      <c r="H338" s="756"/>
      <c r="I338" s="756"/>
      <c r="J338" s="397"/>
      <c r="K338" s="395"/>
    </row>
    <row r="339" spans="1:25" s="392" customFormat="1" ht="11.25" customHeight="1" x14ac:dyDescent="0.2">
      <c r="B339" s="393"/>
      <c r="C339" s="767"/>
      <c r="D339" s="414" t="s">
        <v>29</v>
      </c>
      <c r="E339" s="767" t="s">
        <v>30993</v>
      </c>
      <c r="F339" s="767"/>
      <c r="G339" s="414" t="s">
        <v>69</v>
      </c>
      <c r="H339" s="401" t="s">
        <v>0</v>
      </c>
      <c r="I339" s="402"/>
      <c r="J339" s="397"/>
      <c r="K339" s="395"/>
      <c r="T339" s="402"/>
      <c r="U339" s="402"/>
      <c r="V339" s="402"/>
      <c r="W339" s="402"/>
      <c r="X339" s="402"/>
      <c r="Y339" s="402"/>
    </row>
    <row r="340" spans="1:25" s="392" customFormat="1" x14ac:dyDescent="0.2">
      <c r="B340" s="393"/>
      <c r="C340" s="767"/>
      <c r="D340" s="415">
        <f>'TABELA VIAS'!N32</f>
        <v>10623.399999999998</v>
      </c>
      <c r="E340" s="757">
        <f>K327+K342</f>
        <v>667.04</v>
      </c>
      <c r="F340" s="757"/>
      <c r="G340" s="415">
        <v>0.1</v>
      </c>
      <c r="H340" s="416">
        <f>TRUNC((D340-E340)*G340,2)</f>
        <v>995.63</v>
      </c>
      <c r="I340" s="402"/>
      <c r="J340" s="397"/>
      <c r="K340" s="395"/>
      <c r="T340" s="402"/>
      <c r="U340" s="402"/>
      <c r="V340" s="402"/>
      <c r="W340" s="402"/>
      <c r="X340" s="402"/>
      <c r="Y340" s="402"/>
    </row>
    <row r="341" spans="1:25" s="392" customFormat="1" ht="11.25" customHeight="1" x14ac:dyDescent="0.2">
      <c r="B341" s="393"/>
      <c r="C341" s="396"/>
      <c r="D341" s="423"/>
      <c r="E341" s="423"/>
      <c r="F341" s="423"/>
      <c r="G341" s="423"/>
      <c r="H341" s="423"/>
      <c r="I341" s="423"/>
      <c r="J341" s="397"/>
      <c r="K341" s="395"/>
      <c r="T341" s="402"/>
      <c r="U341" s="402"/>
      <c r="V341" s="402"/>
      <c r="W341" s="402"/>
      <c r="X341" s="402"/>
      <c r="Y341" s="402"/>
    </row>
    <row r="342" spans="1:25" s="392" customFormat="1" ht="36" customHeight="1" x14ac:dyDescent="0.2">
      <c r="A342" s="392" t="str">
        <f>B342&amp;C342</f>
        <v>7.413.333.0015-0</v>
      </c>
      <c r="B342" s="393" t="s">
        <v>30992</v>
      </c>
      <c r="C342" s="608" t="str">
        <f>ORÇAMENTO!C101</f>
        <v>13.333.0015-0</v>
      </c>
      <c r="D342" s="751" t="str">
        <f>VLOOKUP(A342,ORÇAMENTO!$A$16:$I$126,4,FALSE)</f>
        <v>REVESTIMENTO DE PISO COM CERAMICA TATIL ALERTA,(LADRILHO HIDRAULICO) PARA PESSOAS COM NECESSIDADES  ESPECIFICAS,ASSENTES SOBRE SUPERFICIE EM OSSO,CONFORME ITEM 13.330.0010</v>
      </c>
      <c r="E342" s="751"/>
      <c r="F342" s="751"/>
      <c r="G342" s="751"/>
      <c r="H342" s="751"/>
      <c r="I342" s="751"/>
      <c r="J342" s="374" t="str">
        <f>VLOOKUP(A342,ORÇAMENTO!$A$16:$I$126,5,FALSE)</f>
        <v>M2</v>
      </c>
      <c r="K342" s="395">
        <f>F345</f>
        <v>86.24</v>
      </c>
      <c r="L342" s="573"/>
      <c r="T342" s="402"/>
      <c r="U342" s="402"/>
      <c r="V342" s="402"/>
      <c r="W342" s="402"/>
      <c r="X342" s="402"/>
      <c r="Y342" s="402"/>
    </row>
    <row r="343" spans="1:25" s="392" customFormat="1" ht="15" customHeight="1" x14ac:dyDescent="0.2">
      <c r="B343" s="393"/>
      <c r="C343" s="396"/>
      <c r="D343" s="756" t="s">
        <v>31067</v>
      </c>
      <c r="E343" s="756"/>
      <c r="F343" s="756"/>
      <c r="G343" s="756"/>
      <c r="H343" s="756"/>
      <c r="I343" s="756"/>
      <c r="J343" s="397"/>
      <c r="K343" s="395"/>
      <c r="T343" s="402"/>
      <c r="U343" s="402"/>
      <c r="V343" s="402"/>
      <c r="W343" s="402"/>
      <c r="X343" s="402"/>
      <c r="Y343" s="402"/>
    </row>
    <row r="344" spans="1:25" s="392" customFormat="1" ht="11.25" customHeight="1" x14ac:dyDescent="0.2">
      <c r="B344" s="393"/>
      <c r="C344" s="767"/>
      <c r="D344" s="414" t="s">
        <v>29</v>
      </c>
      <c r="E344" s="414" t="s">
        <v>28</v>
      </c>
      <c r="F344" s="401" t="s">
        <v>0</v>
      </c>
      <c r="G344" s="435"/>
      <c r="H344" s="402"/>
      <c r="I344" s="402"/>
      <c r="J344" s="397"/>
      <c r="K344" s="395"/>
      <c r="T344" s="402"/>
      <c r="U344" s="402"/>
      <c r="V344" s="402"/>
      <c r="W344" s="402"/>
      <c r="X344" s="402"/>
      <c r="Y344" s="402"/>
    </row>
    <row r="345" spans="1:25" s="392" customFormat="1" x14ac:dyDescent="0.2">
      <c r="B345" s="393"/>
      <c r="C345" s="767"/>
      <c r="D345" s="415">
        <v>0.98</v>
      </c>
      <c r="E345" s="415">
        <f>E330</f>
        <v>88</v>
      </c>
      <c r="F345" s="416">
        <f>TRUNC(D345*E345,2)</f>
        <v>86.24</v>
      </c>
      <c r="G345" s="435"/>
      <c r="H345" s="402"/>
      <c r="I345" s="402"/>
      <c r="J345" s="397"/>
      <c r="K345" s="395"/>
      <c r="T345" s="402"/>
      <c r="U345" s="402"/>
      <c r="V345" s="402"/>
      <c r="W345" s="402"/>
      <c r="X345" s="402"/>
      <c r="Y345" s="402"/>
    </row>
    <row r="346" spans="1:25" s="392" customFormat="1" ht="11.25" customHeight="1" x14ac:dyDescent="0.2">
      <c r="B346" s="658"/>
      <c r="C346" s="436"/>
      <c r="D346" s="437"/>
      <c r="E346" s="438"/>
      <c r="F346" s="438"/>
      <c r="G346" s="438"/>
      <c r="H346" s="439"/>
      <c r="I346" s="439"/>
      <c r="J346" s="440"/>
      <c r="K346" s="441"/>
      <c r="T346" s="402"/>
      <c r="U346" s="402"/>
      <c r="V346" s="402"/>
      <c r="W346" s="402"/>
      <c r="X346" s="402"/>
      <c r="Y346" s="402"/>
    </row>
    <row r="347" spans="1:25" s="392" customFormat="1" ht="15" customHeight="1" x14ac:dyDescent="0.2">
      <c r="B347" s="790" t="s">
        <v>40740</v>
      </c>
      <c r="C347" s="791"/>
      <c r="D347" s="791"/>
      <c r="E347" s="791" t="s">
        <v>22</v>
      </c>
      <c r="F347" s="791"/>
      <c r="G347" s="791"/>
      <c r="H347" s="791"/>
      <c r="I347" s="791"/>
      <c r="J347" s="791"/>
      <c r="K347" s="792"/>
      <c r="L347" s="398"/>
      <c r="T347" s="402"/>
      <c r="U347" s="402"/>
      <c r="V347" s="402"/>
      <c r="W347" s="402"/>
      <c r="X347" s="402"/>
      <c r="Y347" s="402"/>
    </row>
    <row r="348" spans="1:25" s="392" customFormat="1" ht="24" customHeight="1" x14ac:dyDescent="0.2">
      <c r="A348" s="392" t="str">
        <f>B348&amp;C348</f>
        <v>8.1ST 70.05.0050</v>
      </c>
      <c r="B348" s="393" t="s">
        <v>30994</v>
      </c>
      <c r="C348" s="614" t="str">
        <f>ORÇAMENTO!C104</f>
        <v>ST 70.05.0050</v>
      </c>
      <c r="D348" s="751" t="str">
        <f>VLOOKUP(A348,ORÇAMENTO!$A$16:$I$126,4,FALSE)</f>
        <v>Placa de sinalizacao de aluminio com fundo, simbolos e tarjas pintados, inclusive elementos de fixacao, conforme especificacao da CET-RIO. Fornecimento.</v>
      </c>
      <c r="E348" s="751"/>
      <c r="F348" s="751"/>
      <c r="G348" s="751"/>
      <c r="H348" s="751"/>
      <c r="I348" s="751"/>
      <c r="J348" s="374" t="str">
        <f>VLOOKUP(A348,ORÇAMENTO!$A$16:$I$126,5,FALSE)</f>
        <v>M2</v>
      </c>
      <c r="K348" s="395">
        <f>SUM(H351:H353)</f>
        <v>28.93</v>
      </c>
      <c r="T348" s="402"/>
      <c r="U348" s="402"/>
      <c r="V348" s="402"/>
      <c r="W348" s="402"/>
      <c r="X348" s="402"/>
      <c r="Y348" s="402"/>
    </row>
    <row r="349" spans="1:25" s="392" customFormat="1" ht="11.25" customHeight="1" x14ac:dyDescent="0.2">
      <c r="B349" s="393"/>
      <c r="C349" s="396"/>
      <c r="D349" s="756" t="s">
        <v>31068</v>
      </c>
      <c r="E349" s="756"/>
      <c r="F349" s="756"/>
      <c r="G349" s="756"/>
      <c r="H349" s="756"/>
      <c r="I349" s="756"/>
      <c r="J349" s="397"/>
      <c r="K349" s="395"/>
      <c r="T349" s="402"/>
      <c r="U349" s="402"/>
      <c r="V349" s="402"/>
      <c r="W349" s="402"/>
      <c r="X349" s="402"/>
      <c r="Y349" s="402"/>
    </row>
    <row r="350" spans="1:25" s="392" customFormat="1" ht="11.25" customHeight="1" x14ac:dyDescent="0.2">
      <c r="B350" s="393"/>
      <c r="C350" s="396"/>
      <c r="D350" s="615" t="s">
        <v>31121</v>
      </c>
      <c r="E350" s="615" t="s">
        <v>1006</v>
      </c>
      <c r="F350" s="615" t="s">
        <v>26718</v>
      </c>
      <c r="G350" s="615" t="s">
        <v>28</v>
      </c>
      <c r="H350" s="401" t="s">
        <v>0</v>
      </c>
      <c r="I350" s="423"/>
      <c r="J350" s="397"/>
      <c r="K350" s="395"/>
      <c r="N350" s="398"/>
      <c r="T350" s="402"/>
      <c r="U350" s="402"/>
      <c r="V350" s="402"/>
      <c r="W350" s="402"/>
      <c r="X350" s="402"/>
      <c r="Y350" s="402"/>
    </row>
    <row r="351" spans="1:25" s="392" customFormat="1" ht="12" customHeight="1" x14ac:dyDescent="0.2">
      <c r="B351" s="393"/>
      <c r="C351" s="412" t="s">
        <v>31072</v>
      </c>
      <c r="D351" s="415">
        <v>0.5</v>
      </c>
      <c r="E351" s="415">
        <v>0.5</v>
      </c>
      <c r="F351" s="415">
        <v>1</v>
      </c>
      <c r="G351" s="415">
        <f>41+20</f>
        <v>61</v>
      </c>
      <c r="H351" s="416">
        <f>TRUNC(D351*E351*F351*G351,2)</f>
        <v>15.25</v>
      </c>
      <c r="I351" s="423"/>
      <c r="J351" s="397"/>
      <c r="K351" s="395"/>
      <c r="N351" s="398"/>
      <c r="T351" s="402"/>
      <c r="U351" s="402"/>
      <c r="V351" s="402"/>
      <c r="W351" s="402"/>
      <c r="X351" s="402"/>
      <c r="Y351" s="402"/>
    </row>
    <row r="352" spans="1:25" s="392" customFormat="1" ht="12" customHeight="1" x14ac:dyDescent="0.2">
      <c r="B352" s="393"/>
      <c r="C352" s="396"/>
      <c r="D352" s="615" t="s">
        <v>31121</v>
      </c>
      <c r="E352" s="615" t="s">
        <v>1006</v>
      </c>
      <c r="F352" s="615" t="s">
        <v>26718</v>
      </c>
      <c r="G352" s="615" t="s">
        <v>28</v>
      </c>
      <c r="H352" s="401" t="s">
        <v>0</v>
      </c>
      <c r="I352" s="423"/>
      <c r="J352" s="397"/>
      <c r="K352" s="395"/>
      <c r="N352" s="398"/>
      <c r="T352" s="402"/>
      <c r="U352" s="402"/>
      <c r="V352" s="402"/>
      <c r="W352" s="402"/>
      <c r="X352" s="402"/>
      <c r="Y352" s="402"/>
    </row>
    <row r="353" spans="1:25" s="392" customFormat="1" ht="11.25" customHeight="1" x14ac:dyDescent="0.2">
      <c r="B353" s="393"/>
      <c r="C353" s="412" t="s">
        <v>31122</v>
      </c>
      <c r="D353" s="415">
        <v>0.6</v>
      </c>
      <c r="E353" s="415">
        <v>0.3</v>
      </c>
      <c r="F353" s="415">
        <v>2</v>
      </c>
      <c r="G353" s="415">
        <v>38</v>
      </c>
      <c r="H353" s="416">
        <f>TRUNC(D353*E353*F353*G353,2)</f>
        <v>13.68</v>
      </c>
      <c r="I353" s="423"/>
      <c r="J353" s="397"/>
      <c r="K353" s="395"/>
      <c r="N353" s="398"/>
      <c r="T353" s="402"/>
      <c r="U353" s="402"/>
      <c r="V353" s="402"/>
      <c r="W353" s="402"/>
      <c r="X353" s="402"/>
      <c r="Y353" s="402"/>
    </row>
    <row r="354" spans="1:25" s="392" customFormat="1" ht="11.25" customHeight="1" x14ac:dyDescent="0.2">
      <c r="B354" s="393"/>
      <c r="C354" s="412"/>
      <c r="D354" s="415"/>
      <c r="E354" s="415"/>
      <c r="F354" s="415"/>
      <c r="G354" s="415"/>
      <c r="H354" s="416"/>
      <c r="I354" s="423"/>
      <c r="J354" s="397"/>
      <c r="K354" s="395"/>
      <c r="N354" s="398"/>
      <c r="T354" s="402"/>
      <c r="U354" s="402"/>
      <c r="V354" s="402"/>
      <c r="W354" s="402"/>
      <c r="X354" s="402"/>
      <c r="Y354" s="402"/>
    </row>
    <row r="355" spans="1:25" s="392" customFormat="1" ht="36.75" customHeight="1" x14ac:dyDescent="0.2">
      <c r="A355" s="392" t="str">
        <f>B355&amp;C355</f>
        <v>8.2102512</v>
      </c>
      <c r="B355" s="393" t="s">
        <v>30995</v>
      </c>
      <c r="C355" s="608">
        <f>ORÇAMENTO!C105</f>
        <v>102512</v>
      </c>
      <c r="D355" s="751" t="str">
        <f>VLOOKUP(A355,ORÇAMENTO!$A$16:$I$126,4,FALSE)</f>
        <v>PINTURA DE EIXO VIÁRIO SOBRE ASFALTO COM TINTA RETRORREFLETIVA A BASE DE RESINA ACRÍLICA COM MICROESFERAS DE VIDRO, APLICAÇÃO MECÂNICA COM DEMARCADORA AUTOPROPELIDA. AF_05/2021</v>
      </c>
      <c r="E355" s="751"/>
      <c r="F355" s="751"/>
      <c r="G355" s="751"/>
      <c r="H355" s="751"/>
      <c r="I355" s="751"/>
      <c r="J355" s="374" t="str">
        <f>VLOOKUP(A355,ORÇAMENTO!$A$16:$I$126,5,FALSE)</f>
        <v>M</v>
      </c>
      <c r="K355" s="395">
        <f>SUM(G359,G362,G365,)</f>
        <v>13787.24</v>
      </c>
      <c r="N355" s="398"/>
      <c r="T355" s="402"/>
      <c r="U355" s="402"/>
      <c r="V355" s="402"/>
      <c r="W355" s="402"/>
      <c r="X355" s="402"/>
      <c r="Y355" s="402"/>
    </row>
    <row r="356" spans="1:25" s="392" customFormat="1" ht="11.25" customHeight="1" x14ac:dyDescent="0.2">
      <c r="B356" s="393"/>
      <c r="C356" s="396"/>
      <c r="D356" s="756" t="s">
        <v>31068</v>
      </c>
      <c r="E356" s="756"/>
      <c r="F356" s="756"/>
      <c r="G356" s="756"/>
      <c r="H356" s="756"/>
      <c r="I356" s="756"/>
      <c r="J356" s="397"/>
      <c r="K356" s="395"/>
      <c r="T356" s="402"/>
      <c r="U356" s="402"/>
      <c r="V356" s="402"/>
      <c r="W356" s="402"/>
      <c r="X356" s="402"/>
      <c r="Y356" s="402"/>
    </row>
    <row r="357" spans="1:25" s="392" customFormat="1" ht="11.25" customHeight="1" x14ac:dyDescent="0.2">
      <c r="B357" s="393"/>
      <c r="C357" s="396"/>
      <c r="D357" s="759" t="s">
        <v>31010</v>
      </c>
      <c r="E357" s="759"/>
      <c r="F357" s="759"/>
      <c r="G357" s="759"/>
      <c r="H357" s="423"/>
      <c r="I357" s="423"/>
      <c r="J357" s="397"/>
      <c r="K357" s="395"/>
      <c r="N357" s="398"/>
      <c r="T357" s="402"/>
      <c r="U357" s="402"/>
      <c r="V357" s="402"/>
      <c r="W357" s="402"/>
      <c r="X357" s="402"/>
      <c r="Y357" s="402"/>
    </row>
    <row r="358" spans="1:25" s="392" customFormat="1" x14ac:dyDescent="0.2">
      <c r="B358" s="393"/>
      <c r="C358" s="396"/>
      <c r="D358" s="426" t="s">
        <v>31011</v>
      </c>
      <c r="E358" s="426" t="s">
        <v>108</v>
      </c>
      <c r="F358" s="426"/>
      <c r="G358" s="401" t="s">
        <v>0</v>
      </c>
      <c r="H358" s="401"/>
      <c r="I358" s="423"/>
      <c r="J358" s="397"/>
      <c r="K358" s="395"/>
      <c r="N358" s="398"/>
      <c r="T358" s="402"/>
      <c r="U358" s="402"/>
      <c r="V358" s="402"/>
      <c r="W358" s="402"/>
      <c r="X358" s="402"/>
      <c r="Y358" s="402"/>
    </row>
    <row r="359" spans="1:25" s="392" customFormat="1" ht="11.25" customHeight="1" x14ac:dyDescent="0.2">
      <c r="B359" s="393"/>
      <c r="C359" s="396"/>
      <c r="D359" s="448" t="s">
        <v>31069</v>
      </c>
      <c r="E359" s="400">
        <v>4966.5600000000004</v>
      </c>
      <c r="F359" s="400"/>
      <c r="G359" s="400">
        <f>TRUNC(E359,2)</f>
        <v>4966.5600000000004</v>
      </c>
      <c r="H359" s="400"/>
      <c r="I359" s="423"/>
      <c r="J359" s="397"/>
      <c r="K359" s="395"/>
      <c r="N359" s="398"/>
      <c r="T359" s="402"/>
      <c r="U359" s="402"/>
      <c r="V359" s="402"/>
      <c r="W359" s="402"/>
      <c r="X359" s="402"/>
      <c r="Y359" s="402"/>
    </row>
    <row r="360" spans="1:25" s="392" customFormat="1" ht="11.25" customHeight="1" x14ac:dyDescent="0.2">
      <c r="B360" s="393"/>
      <c r="C360" s="396"/>
      <c r="D360" s="443"/>
      <c r="E360" s="400"/>
      <c r="F360" s="400"/>
      <c r="G360" s="400"/>
      <c r="H360" s="400"/>
      <c r="I360" s="423"/>
      <c r="J360" s="397"/>
      <c r="K360" s="395"/>
      <c r="N360" s="398"/>
      <c r="T360" s="402"/>
      <c r="U360" s="402"/>
      <c r="V360" s="402"/>
      <c r="W360" s="402"/>
      <c r="X360" s="402"/>
      <c r="Y360" s="402"/>
    </row>
    <row r="361" spans="1:25" s="392" customFormat="1" ht="11.25" customHeight="1" x14ac:dyDescent="0.2">
      <c r="B361" s="393"/>
      <c r="C361" s="396"/>
      <c r="D361" s="426" t="s">
        <v>31011</v>
      </c>
      <c r="E361" s="426" t="s">
        <v>108</v>
      </c>
      <c r="F361" s="415"/>
      <c r="G361" s="401" t="s">
        <v>0</v>
      </c>
      <c r="H361" s="423"/>
      <c r="I361" s="423"/>
      <c r="J361" s="397"/>
      <c r="K361" s="395"/>
      <c r="N361" s="398"/>
      <c r="T361" s="402"/>
      <c r="U361" s="402"/>
      <c r="V361" s="402"/>
      <c r="W361" s="402"/>
      <c r="X361" s="402"/>
      <c r="Y361" s="402"/>
    </row>
    <row r="362" spans="1:25" s="392" customFormat="1" x14ac:dyDescent="0.2">
      <c r="B362" s="393"/>
      <c r="C362" s="396"/>
      <c r="D362" s="448" t="s">
        <v>31070</v>
      </c>
      <c r="E362" s="415">
        <v>5558.96</v>
      </c>
      <c r="F362" s="415"/>
      <c r="G362" s="400">
        <f>TRUNC(E362,2)</f>
        <v>5558.96</v>
      </c>
      <c r="H362" s="423"/>
      <c r="I362" s="423"/>
      <c r="J362" s="397"/>
      <c r="K362" s="395"/>
      <c r="N362" s="398"/>
      <c r="T362" s="402"/>
      <c r="U362" s="402"/>
      <c r="V362" s="402"/>
      <c r="W362" s="402"/>
      <c r="X362" s="402"/>
      <c r="Y362" s="402"/>
    </row>
    <row r="363" spans="1:25" s="392" customFormat="1" x14ac:dyDescent="0.2">
      <c r="B363" s="393"/>
      <c r="C363" s="396"/>
      <c r="D363" s="443"/>
      <c r="E363" s="415"/>
      <c r="F363" s="415"/>
      <c r="G363" s="400"/>
      <c r="H363" s="423"/>
      <c r="I363" s="423"/>
      <c r="J363" s="397"/>
      <c r="K363" s="395"/>
      <c r="N363" s="398"/>
      <c r="T363" s="402"/>
      <c r="U363" s="402"/>
      <c r="V363" s="402"/>
      <c r="W363" s="402"/>
      <c r="X363" s="402"/>
      <c r="Y363" s="402"/>
    </row>
    <row r="364" spans="1:25" s="392" customFormat="1" x14ac:dyDescent="0.2">
      <c r="B364" s="393"/>
      <c r="C364" s="396"/>
      <c r="D364" s="443"/>
      <c r="E364" s="426" t="s">
        <v>108</v>
      </c>
      <c r="F364" s="426"/>
      <c r="G364" s="401" t="s">
        <v>0</v>
      </c>
      <c r="H364" s="401"/>
      <c r="I364" s="423"/>
      <c r="J364" s="397"/>
      <c r="K364" s="395"/>
      <c r="N364" s="398"/>
      <c r="T364" s="402"/>
      <c r="U364" s="402"/>
      <c r="V364" s="402"/>
      <c r="W364" s="402"/>
      <c r="X364" s="402"/>
      <c r="Y364" s="402"/>
    </row>
    <row r="365" spans="1:25" s="392" customFormat="1" ht="21" customHeight="1" x14ac:dyDescent="0.2">
      <c r="B365" s="393"/>
      <c r="C365" s="394"/>
      <c r="D365" s="580" t="s">
        <v>31071</v>
      </c>
      <c r="E365" s="616">
        <v>3261.72</v>
      </c>
      <c r="F365" s="425"/>
      <c r="G365" s="400">
        <f>TRUNC(E365,2)</f>
        <v>3261.72</v>
      </c>
      <c r="H365" s="445"/>
      <c r="I365" s="415"/>
      <c r="J365" s="397"/>
      <c r="K365" s="395"/>
      <c r="N365" s="398"/>
      <c r="T365" s="402"/>
      <c r="U365" s="402"/>
      <c r="V365" s="402"/>
      <c r="W365" s="402"/>
      <c r="X365" s="402"/>
      <c r="Y365" s="402"/>
    </row>
    <row r="366" spans="1:25" s="392" customFormat="1" ht="12" customHeight="1" x14ac:dyDescent="0.2">
      <c r="B366" s="393"/>
      <c r="C366" s="446"/>
      <c r="D366" s="447"/>
      <c r="E366" s="444"/>
      <c r="F366" s="425"/>
      <c r="G366" s="425"/>
      <c r="H366" s="411"/>
      <c r="I366" s="423"/>
      <c r="J366" s="397"/>
      <c r="K366" s="395"/>
      <c r="N366" s="398"/>
      <c r="T366" s="402"/>
      <c r="U366" s="402"/>
      <c r="V366" s="402"/>
      <c r="W366" s="402"/>
      <c r="X366" s="402"/>
      <c r="Y366" s="402"/>
    </row>
    <row r="367" spans="1:25" s="392" customFormat="1" ht="36.75" customHeight="1" x14ac:dyDescent="0.2">
      <c r="A367" s="392" t="str">
        <f>B367&amp;C367</f>
        <v>8.305.020.0014-0</v>
      </c>
      <c r="B367" s="393" t="s">
        <v>30996</v>
      </c>
      <c r="C367" s="608" t="str">
        <f>ORÇAMENTO!C106</f>
        <v>05.020.0014-0</v>
      </c>
      <c r="D367" s="751" t="str">
        <f>VLOOKUP(A367,ORÇAMENTO!$A$16:$I$126,4,FALSE)</f>
        <v>SINALIZACAO MANUAL DE FAIXAS E FIGURAS PARA PEDESTRES,COM TINTA TERMOPLASTICA A BASE DE RESINAS NATURAIS E/OU SINTETICAS,EM VIAS URBANAS,APLICADO POR EXTRUSAO,CONFORME ABNT NBR 12935,13132,7396 E NORMA DNIT 100/2018-ES.</v>
      </c>
      <c r="E367" s="751"/>
      <c r="F367" s="751"/>
      <c r="G367" s="751"/>
      <c r="H367" s="751"/>
      <c r="I367" s="751"/>
      <c r="J367" s="374" t="str">
        <f>VLOOKUP(A367,ORÇAMENTO!$A$16:$I$126,5,FALSE)</f>
        <v>M2</v>
      </c>
      <c r="K367" s="395">
        <f>SUM(I371,G374,H377)</f>
        <v>748.66000000000008</v>
      </c>
      <c r="N367" s="398"/>
      <c r="T367" s="402"/>
      <c r="U367" s="402"/>
      <c r="V367" s="402"/>
      <c r="W367" s="402"/>
      <c r="X367" s="402"/>
      <c r="Y367" s="402"/>
    </row>
    <row r="368" spans="1:25" s="392" customFormat="1" ht="13.5" customHeight="1" x14ac:dyDescent="0.2">
      <c r="B368" s="393"/>
      <c r="C368" s="396"/>
      <c r="D368" s="756" t="s">
        <v>31068</v>
      </c>
      <c r="E368" s="756"/>
      <c r="F368" s="756"/>
      <c r="G368" s="756"/>
      <c r="H368" s="756"/>
      <c r="I368" s="756"/>
      <c r="J368" s="397"/>
      <c r="K368" s="395"/>
      <c r="T368" s="402"/>
      <c r="U368" s="402"/>
      <c r="V368" s="402"/>
      <c r="W368" s="402"/>
      <c r="X368" s="402"/>
      <c r="Y368" s="402"/>
    </row>
    <row r="369" spans="1:25" s="392" customFormat="1" ht="13.5" customHeight="1" x14ac:dyDescent="0.2">
      <c r="B369" s="393"/>
      <c r="C369" s="396"/>
      <c r="D369" s="759" t="s">
        <v>31013</v>
      </c>
      <c r="E369" s="759"/>
      <c r="F369" s="759"/>
      <c r="G369" s="759"/>
      <c r="H369" s="423"/>
      <c r="I369" s="423"/>
      <c r="J369" s="397"/>
      <c r="K369" s="395"/>
      <c r="N369" s="398"/>
      <c r="T369" s="402"/>
      <c r="U369" s="402"/>
      <c r="V369" s="402"/>
      <c r="W369" s="402"/>
      <c r="X369" s="402"/>
      <c r="Y369" s="402"/>
    </row>
    <row r="370" spans="1:25" s="392" customFormat="1" x14ac:dyDescent="0.2">
      <c r="B370" s="393"/>
      <c r="C370" s="396"/>
      <c r="D370" s="426" t="s">
        <v>31011</v>
      </c>
      <c r="E370" s="426" t="s">
        <v>28</v>
      </c>
      <c r="F370" s="426" t="s">
        <v>108</v>
      </c>
      <c r="G370" s="426" t="s">
        <v>30</v>
      </c>
      <c r="H370" s="400" t="s">
        <v>31014</v>
      </c>
      <c r="I370" s="449" t="s">
        <v>0</v>
      </c>
      <c r="J370" s="449"/>
      <c r="K370" s="395"/>
      <c r="N370" s="398"/>
      <c r="T370" s="402"/>
      <c r="U370" s="402"/>
      <c r="V370" s="402"/>
      <c r="W370" s="402"/>
      <c r="X370" s="402"/>
      <c r="Y370" s="402"/>
    </row>
    <row r="371" spans="1:25" s="392" customFormat="1" ht="11.25" customHeight="1" x14ac:dyDescent="0.2">
      <c r="B371" s="393"/>
      <c r="C371" s="396"/>
      <c r="D371" s="448" t="s">
        <v>31015</v>
      </c>
      <c r="E371" s="415">
        <v>9</v>
      </c>
      <c r="F371" s="415">
        <v>4</v>
      </c>
      <c r="G371" s="415">
        <v>0.4</v>
      </c>
      <c r="H371" s="415">
        <v>44</v>
      </c>
      <c r="I371" s="400">
        <f>TRUNC(E371*F371*G371*H371,2)</f>
        <v>633.6</v>
      </c>
      <c r="J371" s="397"/>
      <c r="K371" s="395"/>
      <c r="N371" s="398"/>
      <c r="T371" s="402"/>
      <c r="U371" s="402"/>
      <c r="V371" s="402"/>
      <c r="W371" s="402"/>
      <c r="X371" s="402"/>
      <c r="Y371" s="402"/>
    </row>
    <row r="372" spans="1:25" s="392" customFormat="1" ht="11.25" customHeight="1" x14ac:dyDescent="0.2">
      <c r="B372" s="393"/>
      <c r="C372" s="396"/>
      <c r="D372" s="423"/>
      <c r="E372" s="423"/>
      <c r="F372" s="415"/>
      <c r="G372" s="415"/>
      <c r="H372" s="423"/>
      <c r="I372" s="423"/>
      <c r="J372" s="397"/>
      <c r="K372" s="395"/>
      <c r="N372" s="398"/>
      <c r="T372" s="402"/>
      <c r="U372" s="402"/>
      <c r="V372" s="402"/>
      <c r="W372" s="402"/>
      <c r="X372" s="402"/>
      <c r="Y372" s="402"/>
    </row>
    <row r="373" spans="1:25" s="392" customFormat="1" ht="11.25" customHeight="1" x14ac:dyDescent="0.2">
      <c r="B373" s="393"/>
      <c r="C373" s="396"/>
      <c r="D373" s="426" t="s">
        <v>31011</v>
      </c>
      <c r="E373" s="415" t="s">
        <v>28</v>
      </c>
      <c r="F373" s="415" t="s">
        <v>29</v>
      </c>
      <c r="G373" s="449" t="s">
        <v>0</v>
      </c>
      <c r="H373" s="449"/>
      <c r="I373" s="423"/>
      <c r="J373" s="397"/>
      <c r="K373" s="395"/>
      <c r="N373" s="398"/>
      <c r="T373" s="402"/>
      <c r="U373" s="402"/>
      <c r="V373" s="402"/>
      <c r="W373" s="402"/>
      <c r="X373" s="402"/>
      <c r="Y373" s="402"/>
    </row>
    <row r="374" spans="1:25" s="392" customFormat="1" x14ac:dyDescent="0.2">
      <c r="B374" s="393"/>
      <c r="C374" s="396"/>
      <c r="D374" s="412" t="s">
        <v>31016</v>
      </c>
      <c r="E374" s="415">
        <v>44</v>
      </c>
      <c r="F374" s="415">
        <v>1.55</v>
      </c>
      <c r="G374" s="400">
        <f>TRUNC(E374*F374,2)</f>
        <v>68.2</v>
      </c>
      <c r="H374" s="423"/>
      <c r="I374" s="423"/>
      <c r="J374" s="397"/>
      <c r="K374" s="395"/>
      <c r="N374" s="398"/>
      <c r="T374" s="402"/>
      <c r="U374" s="402"/>
      <c r="V374" s="402"/>
      <c r="W374" s="402"/>
      <c r="X374" s="402"/>
      <c r="Y374" s="402"/>
    </row>
    <row r="375" spans="1:25" s="392" customFormat="1" ht="11.25" customHeight="1" x14ac:dyDescent="0.2">
      <c r="B375" s="393"/>
      <c r="C375" s="396"/>
      <c r="D375" s="423"/>
      <c r="E375" s="423"/>
      <c r="F375" s="415"/>
      <c r="G375" s="415"/>
      <c r="H375" s="423"/>
      <c r="I375" s="423"/>
      <c r="J375" s="397"/>
      <c r="K375" s="395"/>
      <c r="N375" s="398"/>
      <c r="T375" s="402"/>
      <c r="U375" s="402"/>
      <c r="V375" s="402"/>
      <c r="W375" s="402"/>
      <c r="X375" s="402"/>
      <c r="Y375" s="402"/>
    </row>
    <row r="376" spans="1:25" s="392" customFormat="1" ht="11.25" customHeight="1" x14ac:dyDescent="0.2">
      <c r="B376" s="393"/>
      <c r="C376" s="396"/>
      <c r="D376" s="499" t="s">
        <v>31011</v>
      </c>
      <c r="E376" s="499" t="s">
        <v>28</v>
      </c>
      <c r="F376" s="499" t="s">
        <v>108</v>
      </c>
      <c r="G376" s="499" t="s">
        <v>30</v>
      </c>
      <c r="H376" s="401" t="s">
        <v>0</v>
      </c>
      <c r="I376" s="423"/>
      <c r="J376" s="397"/>
      <c r="K376" s="395"/>
      <c r="N376" s="398"/>
      <c r="T376" s="402"/>
      <c r="U376" s="402"/>
      <c r="V376" s="402"/>
      <c r="W376" s="402"/>
      <c r="X376" s="402"/>
      <c r="Y376" s="402"/>
    </row>
    <row r="377" spans="1:25" s="392" customFormat="1" ht="11.25" customHeight="1" x14ac:dyDescent="0.2">
      <c r="B377" s="393"/>
      <c r="C377" s="396"/>
      <c r="D377" s="448" t="s">
        <v>31012</v>
      </c>
      <c r="E377" s="415">
        <v>44</v>
      </c>
      <c r="F377" s="415">
        <v>3.55</v>
      </c>
      <c r="G377" s="415">
        <v>0.3</v>
      </c>
      <c r="H377" s="400">
        <f>TRUNC(E377*F377*G377,2)</f>
        <v>46.86</v>
      </c>
      <c r="I377" s="423"/>
      <c r="J377" s="397"/>
      <c r="K377" s="395"/>
      <c r="N377" s="398"/>
      <c r="T377" s="402"/>
      <c r="U377" s="402"/>
      <c r="V377" s="402"/>
      <c r="W377" s="402"/>
      <c r="X377" s="402"/>
      <c r="Y377" s="402"/>
    </row>
    <row r="378" spans="1:25" s="399" customFormat="1" ht="12.75" customHeight="1" x14ac:dyDescent="0.2">
      <c r="B378" s="650"/>
      <c r="C378" s="402"/>
      <c r="D378" s="421"/>
      <c r="E378" s="400"/>
      <c r="F378" s="400"/>
      <c r="G378" s="400"/>
      <c r="H378" s="400"/>
      <c r="I378" s="401"/>
      <c r="J378" s="402"/>
      <c r="K378" s="403"/>
      <c r="L378" s="408"/>
      <c r="M378" s="405"/>
      <c r="N378" s="409"/>
      <c r="O378" s="407"/>
      <c r="P378" s="407"/>
      <c r="Q378" s="392"/>
      <c r="R378" s="392"/>
      <c r="S378" s="392"/>
      <c r="T378" s="402"/>
      <c r="U378" s="402"/>
      <c r="V378" s="402"/>
      <c r="W378" s="402"/>
      <c r="X378" s="402"/>
      <c r="Y378" s="402"/>
    </row>
    <row r="379" spans="1:25" s="392" customFormat="1" ht="22.5" customHeight="1" x14ac:dyDescent="0.2">
      <c r="A379" s="392" t="str">
        <f>B379&amp;C379</f>
        <v>8.4ST 65.05.0400</v>
      </c>
      <c r="B379" s="393" t="s">
        <v>30997</v>
      </c>
      <c r="C379" s="614" t="str">
        <f>ORÇAMENTO!C107</f>
        <v>ST 65.05.0400</v>
      </c>
      <c r="D379" s="751" t="str">
        <f>VLOOKUP(A379,ORÇAMENTO!$A$16:$I$126,4,FALSE)</f>
        <v>Poste tipo G7, de 2" de diametro, altura de 3500mm, conforme especificacao da CET-RIO. Fornecimento.</v>
      </c>
      <c r="E379" s="751"/>
      <c r="F379" s="751"/>
      <c r="G379" s="751"/>
      <c r="H379" s="751"/>
      <c r="I379" s="751"/>
      <c r="J379" s="374" t="str">
        <f>VLOOKUP(A379,ORÇAMENTO!$A$16:$I$126,5,FALSE)</f>
        <v>UN</v>
      </c>
      <c r="K379" s="395">
        <f>G351+E386+G353</f>
        <v>131</v>
      </c>
      <c r="T379" s="402"/>
      <c r="U379" s="402"/>
      <c r="V379" s="402"/>
      <c r="W379" s="402"/>
      <c r="X379" s="402"/>
      <c r="Y379" s="402"/>
    </row>
    <row r="380" spans="1:25" s="399" customFormat="1" ht="12.75" customHeight="1" x14ac:dyDescent="0.2">
      <c r="B380" s="650"/>
      <c r="C380" s="402"/>
      <c r="D380" s="421"/>
      <c r="E380" s="400"/>
      <c r="F380" s="400"/>
      <c r="G380" s="400"/>
      <c r="H380" s="400"/>
      <c r="I380" s="401"/>
      <c r="J380" s="402"/>
      <c r="K380" s="403"/>
      <c r="L380" s="408"/>
      <c r="M380" s="405"/>
      <c r="N380" s="409"/>
      <c r="O380" s="407"/>
      <c r="P380" s="407"/>
      <c r="Q380" s="392"/>
      <c r="R380" s="392"/>
      <c r="S380" s="392"/>
      <c r="T380" s="402"/>
      <c r="U380" s="402"/>
      <c r="V380" s="402"/>
      <c r="W380" s="402"/>
      <c r="X380" s="402"/>
      <c r="Y380" s="402"/>
    </row>
    <row r="381" spans="1:25" s="392" customFormat="1" ht="22.5" customHeight="1" x14ac:dyDescent="0.2">
      <c r="A381" s="392" t="str">
        <f>B381&amp;C381</f>
        <v>8.5ST 65.15.0050</v>
      </c>
      <c r="B381" s="393" t="s">
        <v>40732</v>
      </c>
      <c r="C381" s="614" t="str">
        <f>ORÇAMENTO!C108</f>
        <v>ST 65.15.0050</v>
      </c>
      <c r="D381" s="751" t="str">
        <f>VLOOKUP(A381,ORÇAMENTO!$A$16:$I$126,4,FALSE)</f>
        <v>Assentamento de poste simples de aco, diametro de 2", inclusive abertura de furo, fundacao e recomposicao do piso.</v>
      </c>
      <c r="E381" s="751"/>
      <c r="F381" s="751"/>
      <c r="G381" s="751"/>
      <c r="H381" s="751"/>
      <c r="I381" s="751"/>
      <c r="J381" s="374" t="str">
        <f>VLOOKUP(A381,ORÇAMENTO!$A$16:$I$126,5,FALSE)</f>
        <v>UN</v>
      </c>
      <c r="K381" s="395">
        <f>K379</f>
        <v>131</v>
      </c>
      <c r="T381" s="402"/>
      <c r="U381" s="402"/>
      <c r="V381" s="402"/>
      <c r="W381" s="402"/>
      <c r="X381" s="402"/>
      <c r="Y381" s="402"/>
    </row>
    <row r="382" spans="1:25" s="399" customFormat="1" x14ac:dyDescent="0.2">
      <c r="B382" s="650"/>
      <c r="C382" s="402"/>
      <c r="D382" s="421"/>
      <c r="E382" s="400"/>
      <c r="F382" s="400"/>
      <c r="G382" s="400"/>
      <c r="H382" s="400"/>
      <c r="I382" s="401"/>
      <c r="J382" s="402"/>
      <c r="K382" s="403"/>
      <c r="L382" s="408"/>
      <c r="M382" s="405"/>
      <c r="N382" s="409"/>
      <c r="O382" s="407"/>
      <c r="P382" s="407"/>
      <c r="Q382" s="392"/>
      <c r="R382" s="392"/>
      <c r="S382" s="392"/>
      <c r="T382" s="402"/>
      <c r="U382" s="402"/>
      <c r="V382" s="402"/>
      <c r="W382" s="402"/>
      <c r="X382" s="402"/>
      <c r="Y382" s="402"/>
    </row>
    <row r="383" spans="1:25" s="392" customFormat="1" ht="34.9" customHeight="1" x14ac:dyDescent="0.2">
      <c r="A383" s="392" t="str">
        <f>B383&amp;C383</f>
        <v>8.6ST 70.05.0250</v>
      </c>
      <c r="B383" s="393" t="s">
        <v>40733</v>
      </c>
      <c r="C383" s="614" t="str">
        <f>ORÇAMENTO!C109</f>
        <v>ST 70.05.0250</v>
      </c>
      <c r="D383" s="751" t="str">
        <f>VLOOKUP(A383,ORÇAMENTO!$A$16:$I$126,4,FALSE)</f>
        <v>Placa de sinalizacao de aluminio com fundo, simbolos e tarjas em pelicula refletiva com esferas encapsuladas tipo II da NBR14644, inclusive elementos de fixacao, conforme especificacao CET-RIO. Fornecimento.</v>
      </c>
      <c r="E383" s="751"/>
      <c r="F383" s="751"/>
      <c r="G383" s="751"/>
      <c r="H383" s="751"/>
      <c r="I383" s="751"/>
      <c r="J383" s="374" t="str">
        <f>VLOOKUP(A383,ORÇAMENTO!$A$16:$I$126,5,FALSE)</f>
        <v>M2</v>
      </c>
      <c r="K383" s="422">
        <f>SUM(G386)</f>
        <v>24.64</v>
      </c>
      <c r="N383" s="450"/>
      <c r="T383" s="402"/>
      <c r="U383" s="402"/>
      <c r="V383" s="402"/>
      <c r="W383" s="402"/>
      <c r="X383" s="402"/>
      <c r="Y383" s="402"/>
    </row>
    <row r="384" spans="1:25" s="392" customFormat="1" ht="13.5" customHeight="1" x14ac:dyDescent="0.2">
      <c r="B384" s="393"/>
      <c r="C384" s="396"/>
      <c r="D384" s="756" t="s">
        <v>31017</v>
      </c>
      <c r="E384" s="756"/>
      <c r="F384" s="756"/>
      <c r="G384" s="756"/>
      <c r="H384" s="756"/>
      <c r="I384" s="756"/>
      <c r="J384" s="397"/>
      <c r="K384" s="395"/>
      <c r="T384" s="402"/>
      <c r="U384" s="402"/>
      <c r="V384" s="402"/>
      <c r="W384" s="402"/>
      <c r="X384" s="402"/>
      <c r="Y384" s="402"/>
    </row>
    <row r="385" spans="1:25" s="392" customFormat="1" ht="13.5" customHeight="1" x14ac:dyDescent="0.2">
      <c r="B385" s="393"/>
      <c r="C385" s="396"/>
      <c r="D385" s="499" t="s">
        <v>31011</v>
      </c>
      <c r="E385" s="415" t="s">
        <v>28</v>
      </c>
      <c r="F385" s="415" t="s">
        <v>29</v>
      </c>
      <c r="G385" s="449" t="s">
        <v>0</v>
      </c>
      <c r="H385" s="449"/>
      <c r="I385" s="423"/>
      <c r="J385" s="397"/>
      <c r="K385" s="395"/>
      <c r="N385" s="398"/>
      <c r="T385" s="402"/>
      <c r="U385" s="402"/>
      <c r="V385" s="402"/>
      <c r="W385" s="402"/>
      <c r="X385" s="402"/>
      <c r="Y385" s="402"/>
    </row>
    <row r="386" spans="1:25" s="392" customFormat="1" ht="13.5" customHeight="1" x14ac:dyDescent="0.2">
      <c r="B386" s="393"/>
      <c r="C386" s="396"/>
      <c r="D386" s="412" t="s">
        <v>31120</v>
      </c>
      <c r="E386" s="415">
        <v>32</v>
      </c>
      <c r="F386" s="415">
        <v>0.77</v>
      </c>
      <c r="G386" s="400">
        <f>TRUNC(E386*F386,2)</f>
        <v>24.64</v>
      </c>
      <c r="H386" s="423"/>
      <c r="I386" s="423"/>
      <c r="J386" s="397"/>
      <c r="K386" s="395"/>
      <c r="N386" s="398"/>
      <c r="T386" s="402"/>
      <c r="U386" s="402"/>
      <c r="V386" s="402"/>
      <c r="W386" s="402"/>
      <c r="X386" s="402"/>
      <c r="Y386" s="402"/>
    </row>
    <row r="387" spans="1:25" s="392" customFormat="1" ht="12.75" customHeight="1" x14ac:dyDescent="0.2">
      <c r="B387" s="393"/>
      <c r="C387" s="396"/>
      <c r="D387" s="423"/>
      <c r="E387" s="423"/>
      <c r="F387" s="415"/>
      <c r="G387" s="415"/>
      <c r="H387" s="423"/>
      <c r="I387" s="423"/>
      <c r="J387" s="397"/>
      <c r="K387" s="395"/>
      <c r="N387" s="398"/>
      <c r="T387" s="402"/>
      <c r="U387" s="402"/>
      <c r="V387" s="402"/>
      <c r="W387" s="402"/>
      <c r="X387" s="402"/>
      <c r="Y387" s="402"/>
    </row>
    <row r="388" spans="1:25" s="392" customFormat="1" ht="24.75" customHeight="1" x14ac:dyDescent="0.2">
      <c r="A388" s="392" t="str">
        <f>B388&amp;C388</f>
        <v>8.7ST 70.15.0050</v>
      </c>
      <c r="B388" s="393" t="s">
        <v>40734</v>
      </c>
      <c r="C388" s="614" t="str">
        <f>ORÇAMENTO!C110</f>
        <v>ST 70.15.0050</v>
      </c>
      <c r="D388" s="751" t="str">
        <f>VLOOKUP(A388,ORÇAMENTO!$A$16:$I$126,4,FALSE)</f>
        <v>Instalacao e retirada de placas em postes simples, CET-RIO ou postes RIOLUZ.</v>
      </c>
      <c r="E388" s="751"/>
      <c r="F388" s="751"/>
      <c r="G388" s="751"/>
      <c r="H388" s="751"/>
      <c r="I388" s="751"/>
      <c r="J388" s="374" t="str">
        <f>VLOOKUP(A388,ORÇAMENTO!$A$16:$I$126,5,FALSE)</f>
        <v>UN</v>
      </c>
      <c r="K388" s="422">
        <f>G390</f>
        <v>131</v>
      </c>
      <c r="T388" s="402"/>
      <c r="U388" s="402"/>
      <c r="V388" s="402"/>
      <c r="W388" s="402"/>
      <c r="X388" s="402"/>
      <c r="Y388" s="402"/>
    </row>
    <row r="389" spans="1:25" s="399" customFormat="1" x14ac:dyDescent="0.2">
      <c r="B389" s="650"/>
      <c r="C389" s="402"/>
      <c r="D389" s="400" t="s">
        <v>31073</v>
      </c>
      <c r="E389" s="400" t="s">
        <v>31074</v>
      </c>
      <c r="F389" s="400"/>
      <c r="G389" s="401" t="s">
        <v>0</v>
      </c>
      <c r="H389" s="402"/>
      <c r="I389" s="402"/>
      <c r="J389" s="402"/>
      <c r="K389" s="403"/>
      <c r="L389" s="408"/>
      <c r="M389" s="405"/>
      <c r="N389" s="409"/>
      <c r="O389" s="407"/>
      <c r="P389" s="407"/>
      <c r="Q389" s="392"/>
      <c r="R389" s="392"/>
      <c r="S389" s="392"/>
      <c r="T389" s="402"/>
      <c r="U389" s="402"/>
      <c r="V389" s="402"/>
      <c r="W389" s="402"/>
      <c r="X389" s="402"/>
      <c r="Y389" s="402"/>
    </row>
    <row r="390" spans="1:25" s="399" customFormat="1" x14ac:dyDescent="0.2">
      <c r="B390" s="650"/>
      <c r="C390" s="402"/>
      <c r="D390" s="400">
        <f>G351+G353</f>
        <v>99</v>
      </c>
      <c r="E390" s="400">
        <f>E386</f>
        <v>32</v>
      </c>
      <c r="F390" s="400"/>
      <c r="G390" s="400">
        <f>D390+E390</f>
        <v>131</v>
      </c>
      <c r="H390" s="402"/>
      <c r="I390" s="402"/>
      <c r="J390" s="402"/>
      <c r="K390" s="403"/>
      <c r="L390" s="408"/>
      <c r="M390" s="405"/>
      <c r="N390" s="409"/>
      <c r="O390" s="407"/>
      <c r="P390" s="407"/>
      <c r="Q390" s="392"/>
      <c r="R390" s="392"/>
      <c r="S390" s="392"/>
      <c r="T390" s="402"/>
      <c r="U390" s="402"/>
      <c r="V390" s="402"/>
      <c r="W390" s="402"/>
      <c r="X390" s="402"/>
      <c r="Y390" s="402"/>
    </row>
    <row r="391" spans="1:25" s="399" customFormat="1" x14ac:dyDescent="0.2">
      <c r="B391" s="650"/>
      <c r="C391" s="396"/>
      <c r="D391" s="410"/>
      <c r="E391" s="410"/>
      <c r="F391" s="400"/>
      <c r="G391" s="402"/>
      <c r="H391" s="400"/>
      <c r="I391" s="402"/>
      <c r="J391" s="402"/>
      <c r="K391" s="403"/>
      <c r="L391" s="404"/>
      <c r="M391" s="405"/>
      <c r="N391" s="406"/>
      <c r="O391" s="407"/>
      <c r="P391" s="407"/>
      <c r="Q391" s="392"/>
      <c r="R391" s="392"/>
      <c r="S391" s="392"/>
      <c r="T391" s="402"/>
      <c r="U391" s="402"/>
      <c r="V391" s="402"/>
      <c r="W391" s="402"/>
      <c r="X391" s="402"/>
      <c r="Y391" s="402"/>
    </row>
    <row r="392" spans="1:25" s="243" customFormat="1" ht="21.75" customHeight="1" x14ac:dyDescent="0.2">
      <c r="B392" s="753" t="s">
        <v>40741</v>
      </c>
      <c r="C392" s="754"/>
      <c r="D392" s="754"/>
      <c r="E392" s="754" t="s">
        <v>22</v>
      </c>
      <c r="F392" s="754"/>
      <c r="G392" s="754"/>
      <c r="H392" s="754"/>
      <c r="I392" s="754"/>
      <c r="J392" s="754"/>
      <c r="K392" s="755"/>
      <c r="L392" s="244"/>
    </row>
    <row r="393" spans="1:25" s="243" customFormat="1" ht="12.75" customHeight="1" x14ac:dyDescent="0.2">
      <c r="B393" s="245"/>
      <c r="C393" s="246"/>
      <c r="D393" s="246"/>
      <c r="E393" s="246"/>
      <c r="F393" s="246"/>
      <c r="G393" s="246"/>
      <c r="H393" s="246"/>
      <c r="I393" s="246"/>
      <c r="J393" s="246"/>
      <c r="K393" s="247"/>
      <c r="L393" s="244"/>
    </row>
    <row r="394" spans="1:25" s="243" customFormat="1" ht="38.25" customHeight="1" x14ac:dyDescent="0.2">
      <c r="A394" s="243" t="str">
        <f>B394&amp;C394</f>
        <v>9.1IT05.10.0150</v>
      </c>
      <c r="B394" s="248" t="s">
        <v>31018</v>
      </c>
      <c r="C394" s="606" t="s">
        <v>26696</v>
      </c>
      <c r="D394" s="751" t="str">
        <f>VLOOKUP(A394,ORÇAMENTO!$A$16:$I$126,4,FALSE)</f>
        <v>TUBO DE PVC RIGIDO, SOLDAVEL, PARA AGUA FRIA, COM DIAMETRO DE 20MM (1/2"), INCLUSIVE CONEXOES E EMENDAS, EXCLUSIVE ABERTURA E FECHAMENTO DE RASGO. FORNECIMENTO E INSTALACAO.</v>
      </c>
      <c r="E394" s="751"/>
      <c r="F394" s="751"/>
      <c r="G394" s="751"/>
      <c r="H394" s="751"/>
      <c r="I394" s="751"/>
      <c r="J394" s="301" t="str">
        <f>VLOOKUP(A394,ORÇAMENTO!$A$16:$I$126,5,FALSE)</f>
        <v>M</v>
      </c>
      <c r="K394" s="250">
        <f>TRUNC(I398,2)</f>
        <v>232</v>
      </c>
      <c r="L394" s="251"/>
      <c r="M394" s="252">
        <f>ROUND(((L394/2)^2)*PI()*K394,2)</f>
        <v>0</v>
      </c>
    </row>
    <row r="395" spans="1:25" s="243" customFormat="1" ht="12.75" customHeight="1" x14ac:dyDescent="0.2">
      <c r="B395" s="248"/>
      <c r="C395" s="249"/>
      <c r="D395" s="752" t="s">
        <v>26716</v>
      </c>
      <c r="E395" s="752"/>
      <c r="F395" s="752"/>
      <c r="G395" s="752"/>
      <c r="H395" s="752"/>
      <c r="I395" s="752"/>
      <c r="J395" s="253"/>
      <c r="K395" s="254"/>
    </row>
    <row r="396" spans="1:25" s="243" customFormat="1" ht="12.75" customHeight="1" x14ac:dyDescent="0.2">
      <c r="B396" s="248"/>
      <c r="C396" s="249"/>
      <c r="D396" s="303"/>
      <c r="E396" s="303"/>
      <c r="F396" s="303"/>
      <c r="G396" s="303"/>
      <c r="H396" s="303"/>
      <c r="I396" s="303"/>
      <c r="J396" s="253"/>
      <c r="K396" s="254"/>
    </row>
    <row r="397" spans="1:25" s="243" customFormat="1" ht="12.75" customHeight="1" x14ac:dyDescent="0.2">
      <c r="B397" s="248"/>
      <c r="C397" s="249"/>
      <c r="D397" s="255" t="s">
        <v>26717</v>
      </c>
      <c r="E397" s="255" t="s">
        <v>26718</v>
      </c>
      <c r="F397" s="255" t="s">
        <v>26719</v>
      </c>
      <c r="G397" s="255" t="s">
        <v>100</v>
      </c>
      <c r="H397" s="255" t="s">
        <v>26720</v>
      </c>
      <c r="I397" s="256" t="s">
        <v>0</v>
      </c>
      <c r="J397" s="253"/>
      <c r="K397" s="254"/>
    </row>
    <row r="398" spans="1:25" s="243" customFormat="1" ht="12.75" customHeight="1" x14ac:dyDescent="0.2">
      <c r="B398" s="248"/>
      <c r="C398" s="249"/>
      <c r="D398" s="257">
        <f>'TABELA VIAS'!C32</f>
        <v>3481.5299999999997</v>
      </c>
      <c r="E398" s="258">
        <v>2</v>
      </c>
      <c r="F398" s="258">
        <v>12</v>
      </c>
      <c r="G398" s="258">
        <v>2</v>
      </c>
      <c r="H398" s="258">
        <v>5</v>
      </c>
      <c r="I398" s="259">
        <f>ROUNDUP((ROUNDDOWN((D398*E398)/F398,0)*G398)/H398,0)</f>
        <v>232</v>
      </c>
      <c r="J398" s="253"/>
      <c r="K398" s="254"/>
      <c r="O398" s="260"/>
    </row>
    <row r="399" spans="1:25" s="261" customFormat="1" ht="12.75" customHeight="1" x14ac:dyDescent="0.2">
      <c r="B399" s="262"/>
      <c r="C399" s="249"/>
      <c r="D399" s="263"/>
      <c r="E399" s="264"/>
      <c r="F399" s="265"/>
      <c r="G399" s="266"/>
      <c r="H399" s="265"/>
      <c r="I399" s="266"/>
      <c r="J399" s="266"/>
      <c r="K399" s="267"/>
      <c r="L399" s="268"/>
      <c r="M399" s="269"/>
      <c r="N399" s="270"/>
      <c r="O399" s="243"/>
      <c r="P399" s="260"/>
      <c r="Q399" s="243"/>
    </row>
    <row r="400" spans="1:25" s="243" customFormat="1" ht="36" customHeight="1" x14ac:dyDescent="0.2">
      <c r="A400" s="243" t="str">
        <f>B400&amp;C400</f>
        <v>9.2IT05.10.0153</v>
      </c>
      <c r="B400" s="248" t="s">
        <v>31019</v>
      </c>
      <c r="C400" s="606" t="s">
        <v>26698</v>
      </c>
      <c r="D400" s="751" t="str">
        <f>VLOOKUP(A400,ORÇAMENTO!$A$16:$I$126,4,FALSE)</f>
        <v>TUBO DE PVC RIGIDO, SOLDAVEL, PARA AGUA FRIA, COM DIAMETRO DE 25MM (3/4"), INCLUSIVE CONEXOES E EMENDAS, EXCLUSIVE ABERTURA E FECHAMENTO DE RASGO. FORNECIMENTO E INSTALACAO.</v>
      </c>
      <c r="E400" s="751"/>
      <c r="F400" s="751"/>
      <c r="G400" s="751"/>
      <c r="H400" s="751"/>
      <c r="I400" s="751"/>
      <c r="J400" s="301" t="str">
        <f>VLOOKUP(A400,ORÇAMENTO!$A$16:$I$126,5,FALSE)</f>
        <v>M</v>
      </c>
      <c r="K400" s="250">
        <f>TRUNC(I404,2)</f>
        <v>232</v>
      </c>
      <c r="L400" s="251"/>
      <c r="M400" s="252">
        <f>ROUND(((L400/2)^2)*PI()*K400,2)</f>
        <v>0</v>
      </c>
      <c r="N400" s="244"/>
    </row>
    <row r="401" spans="1:17" s="243" customFormat="1" ht="12.75" customHeight="1" x14ac:dyDescent="0.2">
      <c r="B401" s="248"/>
      <c r="C401" s="249"/>
      <c r="D401" s="752" t="s">
        <v>26716</v>
      </c>
      <c r="E401" s="752"/>
      <c r="F401" s="752"/>
      <c r="G401" s="752"/>
      <c r="H401" s="752"/>
      <c r="I401" s="752"/>
      <c r="J401" s="253"/>
      <c r="K401" s="254"/>
      <c r="N401" s="244"/>
    </row>
    <row r="402" spans="1:17" s="243" customFormat="1" ht="12.75" customHeight="1" x14ac:dyDescent="0.2">
      <c r="B402" s="248"/>
      <c r="C402" s="249"/>
      <c r="D402" s="303"/>
      <c r="E402" s="303"/>
      <c r="F402" s="303"/>
      <c r="G402" s="303"/>
      <c r="H402" s="303"/>
      <c r="I402" s="303"/>
      <c r="J402" s="253"/>
      <c r="K402" s="254"/>
      <c r="N402" s="244"/>
    </row>
    <row r="403" spans="1:17" s="243" customFormat="1" ht="12.75" customHeight="1" x14ac:dyDescent="0.2">
      <c r="B403" s="248"/>
      <c r="C403" s="249"/>
      <c r="D403" s="255" t="s">
        <v>26717</v>
      </c>
      <c r="E403" s="255" t="s">
        <v>26718</v>
      </c>
      <c r="F403" s="255" t="s">
        <v>26719</v>
      </c>
      <c r="G403" s="255" t="s">
        <v>100</v>
      </c>
      <c r="H403" s="255" t="s">
        <v>26720</v>
      </c>
      <c r="I403" s="256" t="s">
        <v>0</v>
      </c>
      <c r="J403" s="253"/>
      <c r="K403" s="254"/>
      <c r="N403" s="244"/>
    </row>
    <row r="404" spans="1:17" s="243" customFormat="1" ht="12.75" customHeight="1" x14ac:dyDescent="0.2">
      <c r="B404" s="248"/>
      <c r="C404" s="249"/>
      <c r="D404" s="257">
        <f>'TABELA VIAS'!C32</f>
        <v>3481.5299999999997</v>
      </c>
      <c r="E404" s="258">
        <v>2</v>
      </c>
      <c r="F404" s="258">
        <v>12</v>
      </c>
      <c r="G404" s="258">
        <v>2</v>
      </c>
      <c r="H404" s="258">
        <v>5</v>
      </c>
      <c r="I404" s="259">
        <f>ROUNDUP((ROUNDDOWN((D404*E404)/F404,0)*G404)/H404,0)</f>
        <v>232</v>
      </c>
      <c r="J404" s="253"/>
      <c r="K404" s="254"/>
      <c r="N404" s="244"/>
      <c r="O404" s="260"/>
    </row>
    <row r="405" spans="1:17" s="261" customFormat="1" ht="12.75" customHeight="1" x14ac:dyDescent="0.2">
      <c r="B405" s="262"/>
      <c r="C405" s="266"/>
      <c r="D405" s="271"/>
      <c r="E405" s="265"/>
      <c r="F405" s="265"/>
      <c r="G405" s="265"/>
      <c r="H405" s="265"/>
      <c r="I405" s="256"/>
      <c r="J405" s="266"/>
      <c r="K405" s="267"/>
      <c r="L405" s="272"/>
      <c r="M405" s="269"/>
      <c r="N405" s="273"/>
      <c r="O405" s="243"/>
      <c r="P405" s="260"/>
      <c r="Q405" s="243"/>
    </row>
    <row r="406" spans="1:17" s="243" customFormat="1" ht="37.5" customHeight="1" x14ac:dyDescent="0.2">
      <c r="A406" s="243" t="str">
        <f>B406&amp;C406</f>
        <v>9.3IT05.10.0156</v>
      </c>
      <c r="B406" s="248" t="s">
        <v>31020</v>
      </c>
      <c r="C406" s="606" t="s">
        <v>26700</v>
      </c>
      <c r="D406" s="751" t="str">
        <f>VLOOKUP(A406,ORÇAMENTO!$A$16:$I$126,4,FALSE)</f>
        <v>TUBO DE PVC RIGIDO, SOLDAVEL, PARA AGUA FRIA, COM DIAMETRO DE 32MM (1"), INCLUSIVE CONEXOES E EMENDAS, EXCLUSIVE ABERTURA E FECHAMENTO DE RASGO. FORNECIMENTO E INSTALACAO.</v>
      </c>
      <c r="E406" s="751"/>
      <c r="F406" s="751"/>
      <c r="G406" s="751"/>
      <c r="H406" s="751"/>
      <c r="I406" s="751"/>
      <c r="J406" s="301" t="str">
        <f>VLOOKUP(A406,ORÇAMENTO!$A$16:$I$126,5,FALSE)</f>
        <v>M</v>
      </c>
      <c r="K406" s="250">
        <f>TRUNC(I410,2)</f>
        <v>232</v>
      </c>
      <c r="L406" s="251"/>
      <c r="M406" s="252">
        <f>ROUND(((L406/2)^2)*PI()*K406,2)</f>
        <v>0</v>
      </c>
      <c r="N406" s="244"/>
    </row>
    <row r="407" spans="1:17" s="243" customFormat="1" ht="12.75" customHeight="1" x14ac:dyDescent="0.2">
      <c r="B407" s="248"/>
      <c r="C407" s="249"/>
      <c r="D407" s="752" t="s">
        <v>26716</v>
      </c>
      <c r="E407" s="752"/>
      <c r="F407" s="752"/>
      <c r="G407" s="752"/>
      <c r="H407" s="752"/>
      <c r="I407" s="752"/>
      <c r="J407" s="253"/>
      <c r="K407" s="254"/>
      <c r="N407" s="244"/>
    </row>
    <row r="408" spans="1:17" s="243" customFormat="1" ht="12.75" customHeight="1" x14ac:dyDescent="0.2">
      <c r="B408" s="248"/>
      <c r="C408" s="249"/>
      <c r="D408" s="303"/>
      <c r="E408" s="303"/>
      <c r="F408" s="303"/>
      <c r="G408" s="303"/>
      <c r="H408" s="303"/>
      <c r="I408" s="303"/>
      <c r="J408" s="253"/>
      <c r="K408" s="254"/>
      <c r="N408" s="244"/>
    </row>
    <row r="409" spans="1:17" s="243" customFormat="1" ht="12.75" customHeight="1" x14ac:dyDescent="0.2">
      <c r="B409" s="248"/>
      <c r="C409" s="249"/>
      <c r="D409" s="255" t="s">
        <v>26717</v>
      </c>
      <c r="E409" s="255" t="s">
        <v>26718</v>
      </c>
      <c r="F409" s="255" t="s">
        <v>26719</v>
      </c>
      <c r="G409" s="255" t="s">
        <v>100</v>
      </c>
      <c r="H409" s="255" t="s">
        <v>26720</v>
      </c>
      <c r="I409" s="256" t="s">
        <v>0</v>
      </c>
      <c r="J409" s="253"/>
      <c r="K409" s="254"/>
      <c r="N409" s="244"/>
    </row>
    <row r="410" spans="1:17" s="243" customFormat="1" ht="12.75" customHeight="1" x14ac:dyDescent="0.2">
      <c r="B410" s="248"/>
      <c r="C410" s="249"/>
      <c r="D410" s="257">
        <f>'TABELA VIAS'!C32</f>
        <v>3481.5299999999997</v>
      </c>
      <c r="E410" s="258">
        <v>2</v>
      </c>
      <c r="F410" s="258">
        <v>12</v>
      </c>
      <c r="G410" s="258">
        <v>2</v>
      </c>
      <c r="H410" s="258">
        <v>5</v>
      </c>
      <c r="I410" s="259">
        <f>ROUNDUP((ROUNDDOWN((D410*E410)/F410,0)*G410)/H410,0)</f>
        <v>232</v>
      </c>
      <c r="J410" s="253"/>
      <c r="K410" s="254"/>
      <c r="N410" s="244"/>
      <c r="O410" s="260"/>
    </row>
    <row r="411" spans="1:17" s="261" customFormat="1" ht="12.75" customHeight="1" x14ac:dyDescent="0.2">
      <c r="B411" s="262"/>
      <c r="C411" s="266"/>
      <c r="D411" s="271"/>
      <c r="E411" s="265"/>
      <c r="F411" s="265"/>
      <c r="G411" s="265"/>
      <c r="H411" s="265"/>
      <c r="I411" s="256"/>
      <c r="J411" s="266"/>
      <c r="K411" s="267"/>
      <c r="L411" s="272"/>
      <c r="M411" s="269"/>
      <c r="N411" s="273"/>
      <c r="O411" s="243"/>
      <c r="P411" s="260"/>
      <c r="Q411" s="243"/>
    </row>
    <row r="412" spans="1:17" s="243" customFormat="1" ht="34.5" customHeight="1" x14ac:dyDescent="0.2">
      <c r="A412" s="243" t="str">
        <f>B412&amp;C412</f>
        <v>9.4IT05.10.0159</v>
      </c>
      <c r="B412" s="248" t="s">
        <v>31021</v>
      </c>
      <c r="C412" s="606" t="s">
        <v>26702</v>
      </c>
      <c r="D412" s="751" t="str">
        <f>VLOOKUP(A412,ORÇAMENTO!$A$16:$I$126,4,FALSE)</f>
        <v>TUBO DE PVC RIGIDO, SOLDAVEL, PARA AGUA FRIA, COM DIAMETRO DE 40MM (1 1/4"), INCLUSIVE CONEXOES E EMENDAS, EXCLUSIVE ABERTURA E FECHAMENTO DE RASGO. FORNECIMENTO E INSTALACAO.</v>
      </c>
      <c r="E412" s="751"/>
      <c r="F412" s="751"/>
      <c r="G412" s="751"/>
      <c r="H412" s="751"/>
      <c r="I412" s="751"/>
      <c r="J412" s="301" t="str">
        <f>VLOOKUP(A412,ORÇAMENTO!$A$16:$I$126,5,FALSE)</f>
        <v>M</v>
      </c>
      <c r="K412" s="250">
        <f>TRUNC(I415,2)</f>
        <v>232</v>
      </c>
      <c r="L412" s="251"/>
      <c r="M412" s="252">
        <f>ROUND(((L412/2)^2)*PI()*K412,2)</f>
        <v>0</v>
      </c>
    </row>
    <row r="413" spans="1:17" s="243" customFormat="1" ht="12.75" customHeight="1" x14ac:dyDescent="0.2">
      <c r="B413" s="248"/>
      <c r="C413" s="249"/>
      <c r="D413" s="752" t="s">
        <v>26716</v>
      </c>
      <c r="E413" s="752"/>
      <c r="F413" s="752"/>
      <c r="G413" s="752"/>
      <c r="H413" s="752"/>
      <c r="I413" s="752"/>
      <c r="J413" s="253"/>
      <c r="K413" s="254"/>
      <c r="N413" s="244"/>
    </row>
    <row r="414" spans="1:17" s="243" customFormat="1" ht="12.75" customHeight="1" x14ac:dyDescent="0.2">
      <c r="B414" s="248"/>
      <c r="C414" s="249"/>
      <c r="D414" s="255" t="s">
        <v>26717</v>
      </c>
      <c r="E414" s="255" t="s">
        <v>26718</v>
      </c>
      <c r="F414" s="255" t="s">
        <v>26719</v>
      </c>
      <c r="G414" s="255" t="s">
        <v>100</v>
      </c>
      <c r="H414" s="255" t="s">
        <v>26720</v>
      </c>
      <c r="I414" s="256" t="s">
        <v>0</v>
      </c>
      <c r="J414" s="253"/>
      <c r="K414" s="254"/>
      <c r="N414" s="244"/>
    </row>
    <row r="415" spans="1:17" s="243" customFormat="1" ht="12.75" customHeight="1" x14ac:dyDescent="0.2">
      <c r="B415" s="248"/>
      <c r="C415" s="249"/>
      <c r="D415" s="257">
        <f>'TABELA VIAS'!C32</f>
        <v>3481.5299999999997</v>
      </c>
      <c r="E415" s="258">
        <v>2</v>
      </c>
      <c r="F415" s="258">
        <v>12</v>
      </c>
      <c r="G415" s="258">
        <v>2</v>
      </c>
      <c r="H415" s="258">
        <v>5</v>
      </c>
      <c r="I415" s="259">
        <f>ROUNDUP((ROUNDDOWN((D415*E415)/F415,0)*G415)/H415,0)</f>
        <v>232</v>
      </c>
      <c r="J415" s="253"/>
      <c r="K415" s="254"/>
      <c r="N415" s="244"/>
      <c r="O415" s="260"/>
    </row>
    <row r="416" spans="1:17" s="261" customFormat="1" ht="12.75" customHeight="1" x14ac:dyDescent="0.2">
      <c r="B416" s="262"/>
      <c r="C416" s="266"/>
      <c r="D416" s="271"/>
      <c r="E416" s="265"/>
      <c r="F416" s="265"/>
      <c r="G416" s="265"/>
      <c r="H416" s="265"/>
      <c r="I416" s="256"/>
      <c r="J416" s="266"/>
      <c r="K416" s="267"/>
      <c r="L416" s="272"/>
      <c r="M416" s="269"/>
      <c r="N416" s="273"/>
      <c r="O416" s="243"/>
      <c r="P416" s="260"/>
      <c r="Q416" s="243"/>
    </row>
    <row r="417" spans="1:17" s="243" customFormat="1" ht="39" customHeight="1" x14ac:dyDescent="0.2">
      <c r="A417" s="243" t="str">
        <f>B417&amp;C417</f>
        <v>9.5IT05.10.0162</v>
      </c>
      <c r="B417" s="248" t="s">
        <v>31022</v>
      </c>
      <c r="C417" s="606" t="s">
        <v>26704</v>
      </c>
      <c r="D417" s="751" t="str">
        <f>VLOOKUP(A417,ORÇAMENTO!$A$16:$I$126,4,FALSE)</f>
        <v>TUBO DE PVC RIGIDO, SOLDAVEL, PARA AGUA FRIA, COM DIAMETRO DE 60MM (2"), INCLUSIVE CONEXOES E EMENDAS, EXCLUSIVE ABERTURA E FECHAMENTO DE RASGO. FORNECIMENTO E INSTALACAO.</v>
      </c>
      <c r="E417" s="751"/>
      <c r="F417" s="751"/>
      <c r="G417" s="751"/>
      <c r="H417" s="751"/>
      <c r="I417" s="751"/>
      <c r="J417" s="301" t="str">
        <f>VLOOKUP(A417,ORÇAMENTO!$A$16:$I$126,5,FALSE)</f>
        <v>M</v>
      </c>
      <c r="K417" s="250">
        <f>TRUNC(I421,2)</f>
        <v>232</v>
      </c>
      <c r="L417" s="251"/>
      <c r="M417" s="252">
        <f>ROUND(((L417/2)^2)*PI()*K417,2)</f>
        <v>0</v>
      </c>
    </row>
    <row r="418" spans="1:17" s="243" customFormat="1" ht="12.75" customHeight="1" x14ac:dyDescent="0.2">
      <c r="B418" s="248"/>
      <c r="C418" s="249"/>
      <c r="D418" s="752" t="s">
        <v>26716</v>
      </c>
      <c r="E418" s="752"/>
      <c r="F418" s="752"/>
      <c r="G418" s="752"/>
      <c r="H418" s="752"/>
      <c r="I418" s="752"/>
      <c r="J418" s="253"/>
      <c r="K418" s="254"/>
      <c r="N418" s="244"/>
    </row>
    <row r="419" spans="1:17" s="243" customFormat="1" ht="12.75" customHeight="1" x14ac:dyDescent="0.2">
      <c r="B419" s="248"/>
      <c r="C419" s="249"/>
      <c r="D419" s="303"/>
      <c r="E419" s="303"/>
      <c r="F419" s="303"/>
      <c r="G419" s="303"/>
      <c r="H419" s="303"/>
      <c r="I419" s="303"/>
      <c r="J419" s="253"/>
      <c r="K419" s="254"/>
      <c r="N419" s="244"/>
    </row>
    <row r="420" spans="1:17" s="243" customFormat="1" ht="12.75" customHeight="1" x14ac:dyDescent="0.2">
      <c r="B420" s="248"/>
      <c r="C420" s="249"/>
      <c r="D420" s="255" t="s">
        <v>26717</v>
      </c>
      <c r="E420" s="255" t="s">
        <v>26718</v>
      </c>
      <c r="F420" s="255" t="s">
        <v>26719</v>
      </c>
      <c r="G420" s="255" t="s">
        <v>100</v>
      </c>
      <c r="H420" s="255" t="s">
        <v>26720</v>
      </c>
      <c r="I420" s="256" t="s">
        <v>0</v>
      </c>
      <c r="J420" s="253"/>
      <c r="K420" s="254"/>
      <c r="N420" s="244"/>
    </row>
    <row r="421" spans="1:17" s="243" customFormat="1" ht="12.75" customHeight="1" x14ac:dyDescent="0.2">
      <c r="B421" s="248"/>
      <c r="C421" s="249"/>
      <c r="D421" s="257">
        <f>'TABELA VIAS'!C32</f>
        <v>3481.5299999999997</v>
      </c>
      <c r="E421" s="258">
        <v>2</v>
      </c>
      <c r="F421" s="258">
        <v>12</v>
      </c>
      <c r="G421" s="258">
        <v>2</v>
      </c>
      <c r="H421" s="258">
        <v>5</v>
      </c>
      <c r="I421" s="259">
        <f>ROUNDUP((ROUNDDOWN((D421*E421)/F421,0)*G421)/H421,0)</f>
        <v>232</v>
      </c>
      <c r="J421" s="253"/>
      <c r="K421" s="254"/>
      <c r="N421" s="244"/>
      <c r="O421" s="260"/>
    </row>
    <row r="422" spans="1:17" s="261" customFormat="1" ht="12.75" customHeight="1" x14ac:dyDescent="0.2">
      <c r="B422" s="262"/>
      <c r="C422" s="266"/>
      <c r="D422" s="271"/>
      <c r="E422" s="265"/>
      <c r="F422" s="265"/>
      <c r="G422" s="265"/>
      <c r="H422" s="265"/>
      <c r="I422" s="256"/>
      <c r="J422" s="266"/>
      <c r="K422" s="267"/>
      <c r="L422" s="272"/>
      <c r="M422" s="269"/>
      <c r="N422" s="273"/>
      <c r="O422" s="243"/>
      <c r="P422" s="260"/>
      <c r="Q422" s="243"/>
    </row>
    <row r="423" spans="1:17" s="243" customFormat="1" ht="37.5" customHeight="1" x14ac:dyDescent="0.2">
      <c r="A423" s="243" t="str">
        <f>B423&amp;C423</f>
        <v>9.6IT15.05.0106</v>
      </c>
      <c r="B423" s="248" t="s">
        <v>31023</v>
      </c>
      <c r="C423" s="606" t="s">
        <v>26705</v>
      </c>
      <c r="D423" s="751" t="str">
        <f>VLOOKUP(A423,ORÇAMENTO!$A$16:$I$126,4,FALSE)</f>
        <v>TUBO DE PVC RIGIDO, SOLDAVEL, PARA ESGOTO E AGUAS PLUVIAIS, COM DIAMETRO DE 75MM, INCLUSIVE CONEXOES E EMENDAS, EXCLUSIVE ABERTURA E FECHAMENTO DE RASGO. FORNECIMENTO E INSTALACAO.</v>
      </c>
      <c r="E423" s="751"/>
      <c r="F423" s="751"/>
      <c r="G423" s="751"/>
      <c r="H423" s="751"/>
      <c r="I423" s="751"/>
      <c r="J423" s="301" t="str">
        <f>VLOOKUP(A423,ORÇAMENTO!$A$16:$I$126,5,FALSE)</f>
        <v>M</v>
      </c>
      <c r="K423" s="250">
        <f>TRUNC(I427,2)</f>
        <v>387</v>
      </c>
      <c r="L423" s="251"/>
      <c r="M423" s="252">
        <f>ROUND(((L423/2)^2)*PI()*K423,2)</f>
        <v>0</v>
      </c>
    </row>
    <row r="424" spans="1:17" s="243" customFormat="1" ht="12.75" customHeight="1" x14ac:dyDescent="0.2">
      <c r="B424" s="248"/>
      <c r="C424" s="249"/>
      <c r="D424" s="752" t="s">
        <v>26716</v>
      </c>
      <c r="E424" s="752"/>
      <c r="F424" s="752"/>
      <c r="G424" s="752"/>
      <c r="H424" s="752"/>
      <c r="I424" s="752"/>
      <c r="J424" s="253"/>
      <c r="K424" s="254"/>
      <c r="N424" s="244"/>
    </row>
    <row r="425" spans="1:17" s="243" customFormat="1" ht="12.75" customHeight="1" x14ac:dyDescent="0.2">
      <c r="B425" s="248"/>
      <c r="C425" s="249"/>
      <c r="D425" s="303"/>
      <c r="E425" s="303"/>
      <c r="F425" s="303"/>
      <c r="G425" s="303"/>
      <c r="H425" s="303"/>
      <c r="I425" s="303"/>
      <c r="J425" s="253"/>
      <c r="K425" s="254"/>
      <c r="N425" s="244"/>
    </row>
    <row r="426" spans="1:17" s="243" customFormat="1" ht="12.75" customHeight="1" x14ac:dyDescent="0.2">
      <c r="B426" s="248"/>
      <c r="C426" s="249"/>
      <c r="D426" s="255" t="s">
        <v>26717</v>
      </c>
      <c r="E426" s="255" t="s">
        <v>26718</v>
      </c>
      <c r="F426" s="255" t="s">
        <v>26719</v>
      </c>
      <c r="G426" s="255" t="s">
        <v>100</v>
      </c>
      <c r="H426" s="255" t="s">
        <v>26720</v>
      </c>
      <c r="I426" s="256" t="s">
        <v>0</v>
      </c>
      <c r="J426" s="253"/>
      <c r="K426" s="254"/>
      <c r="N426" s="244"/>
    </row>
    <row r="427" spans="1:17" s="243" customFormat="1" ht="12.75" customHeight="1" x14ac:dyDescent="0.2">
      <c r="B427" s="248"/>
      <c r="C427" s="249"/>
      <c r="D427" s="257">
        <f>'TABELA VIAS'!C32</f>
        <v>3481.5299999999997</v>
      </c>
      <c r="E427" s="258">
        <v>2</v>
      </c>
      <c r="F427" s="258">
        <v>12</v>
      </c>
      <c r="G427" s="258">
        <v>2</v>
      </c>
      <c r="H427" s="258">
        <v>3</v>
      </c>
      <c r="I427" s="259">
        <f>ROUNDUP((ROUNDDOWN((D427*E427)/F427,0)*G427)/H427,0)</f>
        <v>387</v>
      </c>
      <c r="J427" s="253"/>
      <c r="K427" s="254"/>
      <c r="N427" s="244"/>
      <c r="O427" s="260"/>
    </row>
    <row r="428" spans="1:17" s="261" customFormat="1" ht="12.75" customHeight="1" x14ac:dyDescent="0.2">
      <c r="B428" s="262"/>
      <c r="C428" s="266"/>
      <c r="D428" s="271"/>
      <c r="E428" s="265"/>
      <c r="F428" s="265"/>
      <c r="G428" s="265"/>
      <c r="H428" s="265"/>
      <c r="I428" s="256"/>
      <c r="J428" s="266"/>
      <c r="K428" s="267"/>
      <c r="L428" s="272"/>
      <c r="M428" s="269"/>
      <c r="N428" s="273"/>
      <c r="O428" s="243"/>
      <c r="P428" s="260"/>
      <c r="Q428" s="243"/>
    </row>
    <row r="429" spans="1:17" s="243" customFormat="1" ht="36" customHeight="1" x14ac:dyDescent="0.2">
      <c r="A429" s="243" t="str">
        <f>B429&amp;C429</f>
        <v>9.7IT15.05.0109</v>
      </c>
      <c r="B429" s="248" t="s">
        <v>31024</v>
      </c>
      <c r="C429" s="606" t="s">
        <v>26706</v>
      </c>
      <c r="D429" s="751" t="str">
        <f>VLOOKUP(A429,ORÇAMENTO!$A$16:$I$126,4,FALSE)</f>
        <v>TUBO DE PVC RIGIDO DE 100MM, SOLDAVEL, PARA ESGOTO E AGUAS PLUVIAIS, INCLUSIVE CONEXOES E EMENDAS, EXCLUSIVE ABERTURA E FECHAMENTO DE RASGO. FORNECIMENTO E INSTALACAO.</v>
      </c>
      <c r="E429" s="751"/>
      <c r="F429" s="751"/>
      <c r="G429" s="751"/>
      <c r="H429" s="751"/>
      <c r="I429" s="751"/>
      <c r="J429" s="301" t="str">
        <f>VLOOKUP(A429,ORÇAMENTO!$A$16:$I$126,5,FALSE)</f>
        <v>M</v>
      </c>
      <c r="K429" s="250">
        <f>TRUNC(I433,2)</f>
        <v>387</v>
      </c>
      <c r="L429" s="251"/>
      <c r="M429" s="252">
        <f>ROUND(((L429/2)^2)*PI()*K429,2)</f>
        <v>0</v>
      </c>
    </row>
    <row r="430" spans="1:17" s="243" customFormat="1" ht="12.75" customHeight="1" x14ac:dyDescent="0.2">
      <c r="B430" s="248"/>
      <c r="C430" s="249"/>
      <c r="D430" s="752" t="s">
        <v>26716</v>
      </c>
      <c r="E430" s="752"/>
      <c r="F430" s="752"/>
      <c r="G430" s="752"/>
      <c r="H430" s="752"/>
      <c r="I430" s="752"/>
      <c r="J430" s="253"/>
      <c r="K430" s="254"/>
      <c r="N430" s="244"/>
    </row>
    <row r="431" spans="1:17" s="243" customFormat="1" ht="12.75" customHeight="1" x14ac:dyDescent="0.2">
      <c r="B431" s="248"/>
      <c r="C431" s="249"/>
      <c r="D431" s="303"/>
      <c r="E431" s="303"/>
      <c r="F431" s="303"/>
      <c r="G431" s="303"/>
      <c r="H431" s="303"/>
      <c r="I431" s="303"/>
      <c r="J431" s="253"/>
      <c r="K431" s="254"/>
      <c r="N431" s="244"/>
    </row>
    <row r="432" spans="1:17" s="243" customFormat="1" ht="12.75" customHeight="1" x14ac:dyDescent="0.2">
      <c r="B432" s="248"/>
      <c r="C432" s="249"/>
      <c r="D432" s="255" t="s">
        <v>26717</v>
      </c>
      <c r="E432" s="255" t="s">
        <v>26718</v>
      </c>
      <c r="F432" s="255" t="s">
        <v>26719</v>
      </c>
      <c r="G432" s="255" t="s">
        <v>100</v>
      </c>
      <c r="H432" s="255" t="s">
        <v>26720</v>
      </c>
      <c r="I432" s="256" t="s">
        <v>0</v>
      </c>
      <c r="J432" s="253"/>
      <c r="K432" s="254"/>
      <c r="N432" s="244"/>
    </row>
    <row r="433" spans="1:17" s="243" customFormat="1" ht="12.75" customHeight="1" x14ac:dyDescent="0.2">
      <c r="B433" s="248"/>
      <c r="C433" s="249"/>
      <c r="D433" s="257">
        <f>D427</f>
        <v>3481.5299999999997</v>
      </c>
      <c r="E433" s="258">
        <v>2</v>
      </c>
      <c r="F433" s="258">
        <v>12</v>
      </c>
      <c r="G433" s="258">
        <v>2</v>
      </c>
      <c r="H433" s="258">
        <v>3</v>
      </c>
      <c r="I433" s="259">
        <f>ROUNDUP((ROUNDDOWN((D433*E433)/F433,0)*G433)/H433,0)</f>
        <v>387</v>
      </c>
      <c r="J433" s="253"/>
      <c r="K433" s="254"/>
      <c r="N433" s="244"/>
      <c r="O433" s="260"/>
    </row>
    <row r="434" spans="1:17" s="261" customFormat="1" ht="12.75" customHeight="1" x14ac:dyDescent="0.2">
      <c r="B434" s="262"/>
      <c r="C434" s="249"/>
      <c r="D434" s="264"/>
      <c r="E434" s="264"/>
      <c r="F434" s="265"/>
      <c r="G434" s="266"/>
      <c r="H434" s="265"/>
      <c r="I434" s="266"/>
      <c r="J434" s="266"/>
      <c r="K434" s="267"/>
      <c r="L434" s="268"/>
      <c r="M434" s="269"/>
      <c r="N434" s="270"/>
      <c r="O434" s="243"/>
      <c r="P434" s="260"/>
      <c r="Q434" s="243"/>
    </row>
    <row r="435" spans="1:17" s="243" customFormat="1" ht="36" customHeight="1" x14ac:dyDescent="0.2">
      <c r="A435" s="243" t="str">
        <f t="shared" ref="A435:A440" si="44">B435&amp;C435</f>
        <v>9.8IT15.05.0112</v>
      </c>
      <c r="B435" s="248" t="s">
        <v>40735</v>
      </c>
      <c r="C435" s="606" t="s">
        <v>26707</v>
      </c>
      <c r="D435" s="751" t="str">
        <f>VLOOKUP(A435,ORÇAMENTO!$A$16:$I$126,4,FALSE)</f>
        <v>TUBO DE PVC RIGIDO DE 150MM, SOLDAVEL, SERIE NORMAL, PARA ESGOTO E AGUAS PLUVIAIS, INCLUSIVE CONEXOES E EMENDAS, EXCLUSIVE ABERTURA E FECHAMENTO DE RASGO. FORNECIMENTO E INSTALACAO.</v>
      </c>
      <c r="E435" s="751"/>
      <c r="F435" s="751"/>
      <c r="G435" s="751"/>
      <c r="H435" s="751"/>
      <c r="I435" s="751"/>
      <c r="J435" s="301" t="str">
        <f>VLOOKUP(A435,ORÇAMENTO!$A$16:$I$126,5,FALSE)</f>
        <v>M</v>
      </c>
      <c r="K435" s="250">
        <f>TRUNC(I439,2)</f>
        <v>387</v>
      </c>
      <c r="L435" s="251"/>
      <c r="M435" s="252">
        <f>ROUND(((L435/2)^2)*PI()*K435,2)</f>
        <v>0</v>
      </c>
    </row>
    <row r="436" spans="1:17" s="243" customFormat="1" ht="12.75" customHeight="1" x14ac:dyDescent="0.2">
      <c r="A436" s="243" t="str">
        <f t="shared" si="44"/>
        <v/>
      </c>
      <c r="B436" s="248"/>
      <c r="C436" s="249"/>
      <c r="D436" s="752" t="s">
        <v>26716</v>
      </c>
      <c r="E436" s="752"/>
      <c r="F436" s="752"/>
      <c r="G436" s="752"/>
      <c r="H436" s="752"/>
      <c r="I436" s="752"/>
      <c r="J436" s="253"/>
      <c r="K436" s="254"/>
      <c r="N436" s="244"/>
    </row>
    <row r="437" spans="1:17" s="243" customFormat="1" ht="12.75" customHeight="1" x14ac:dyDescent="0.2">
      <c r="A437" s="243" t="str">
        <f t="shared" si="44"/>
        <v/>
      </c>
      <c r="B437" s="248"/>
      <c r="C437" s="249"/>
      <c r="D437" s="303"/>
      <c r="E437" s="303"/>
      <c r="F437" s="303"/>
      <c r="G437" s="303"/>
      <c r="H437" s="303"/>
      <c r="I437" s="303"/>
      <c r="J437" s="253"/>
      <c r="K437" s="254"/>
      <c r="N437" s="244"/>
    </row>
    <row r="438" spans="1:17" s="243" customFormat="1" ht="12.75" customHeight="1" x14ac:dyDescent="0.2">
      <c r="A438" s="243" t="str">
        <f t="shared" si="44"/>
        <v/>
      </c>
      <c r="B438" s="248"/>
      <c r="C438" s="249"/>
      <c r="D438" s="255" t="s">
        <v>26717</v>
      </c>
      <c r="E438" s="255" t="s">
        <v>26718</v>
      </c>
      <c r="F438" s="255" t="s">
        <v>26719</v>
      </c>
      <c r="G438" s="255" t="s">
        <v>100</v>
      </c>
      <c r="H438" s="255" t="s">
        <v>26720</v>
      </c>
      <c r="I438" s="256" t="s">
        <v>0</v>
      </c>
      <c r="J438" s="253"/>
      <c r="K438" s="254"/>
      <c r="N438" s="244"/>
    </row>
    <row r="439" spans="1:17" s="243" customFormat="1" ht="12.75" customHeight="1" x14ac:dyDescent="0.2">
      <c r="A439" s="243" t="str">
        <f t="shared" si="44"/>
        <v/>
      </c>
      <c r="B439" s="248"/>
      <c r="C439" s="249"/>
      <c r="D439" s="257">
        <f>D433</f>
        <v>3481.5299999999997</v>
      </c>
      <c r="E439" s="258">
        <v>2</v>
      </c>
      <c r="F439" s="258">
        <v>12</v>
      </c>
      <c r="G439" s="258">
        <v>2</v>
      </c>
      <c r="H439" s="258">
        <v>3</v>
      </c>
      <c r="I439" s="259">
        <f>ROUNDUP((ROUNDDOWN((D439*E439)/F439,0)*G439)/H439,0)</f>
        <v>387</v>
      </c>
      <c r="J439" s="253"/>
      <c r="K439" s="254"/>
      <c r="N439" s="244"/>
      <c r="O439" s="260"/>
    </row>
    <row r="440" spans="1:17" s="261" customFormat="1" ht="12.75" customHeight="1" x14ac:dyDescent="0.2">
      <c r="A440" s="243" t="str">
        <f t="shared" si="44"/>
        <v/>
      </c>
      <c r="B440" s="262"/>
      <c r="C440" s="249"/>
      <c r="D440" s="265"/>
      <c r="E440" s="265"/>
      <c r="F440" s="265"/>
      <c r="G440" s="265"/>
      <c r="H440" s="265"/>
      <c r="I440" s="303"/>
      <c r="J440" s="253"/>
      <c r="K440" s="267"/>
      <c r="L440" s="268"/>
      <c r="M440" s="269"/>
      <c r="N440" s="270"/>
      <c r="O440" s="243"/>
      <c r="P440" s="260"/>
      <c r="Q440" s="243"/>
    </row>
    <row r="441" spans="1:17" s="243" customFormat="1" ht="41.25" customHeight="1" x14ac:dyDescent="0.2">
      <c r="A441" s="243" t="str">
        <f>B441&amp;C441</f>
        <v>9.990099</v>
      </c>
      <c r="B441" s="248" t="s">
        <v>40736</v>
      </c>
      <c r="C441" s="609">
        <v>90099</v>
      </c>
      <c r="D441" s="751" t="str">
        <f>VLOOKUP(A441,ORÇAMENTO!$A$16:$I$126,4,FALSE)</f>
        <v>ESCAVAÇÃO MECANIZADA DE VALA COM PROF. ATÉ 1,5 M (MÉDIA MONTANTE E JUSANTE/UMA COMPOSIÇÃO POR TRECHO), RETROESCAV. (0,26 M3), LARG. MENOR QUE 0,8 M, EM SOLO DE 1A CATEGORIA, EM LOCAIS COM ALTO NÍVEL DE INTERFERÊNCIA. AF_02/2021</v>
      </c>
      <c r="E441" s="751"/>
      <c r="F441" s="751"/>
      <c r="G441" s="751"/>
      <c r="H441" s="751"/>
      <c r="I441" s="751"/>
      <c r="J441" s="594" t="str">
        <f>VLOOKUP(A441,ORÇAMENTO!$A$16:$I$126,5,FALSE)</f>
        <v>M3</v>
      </c>
      <c r="K441" s="254">
        <f>'[7]Serviços de Escavação'!$H$164</f>
        <v>134.94</v>
      </c>
      <c r="L441" s="274"/>
      <c r="M441" s="252"/>
      <c r="N441" s="252"/>
    </row>
    <row r="442" spans="1:17" s="243" customFormat="1" ht="12.75" customHeight="1" x14ac:dyDescent="0.2">
      <c r="B442" s="248"/>
      <c r="C442" s="605"/>
      <c r="D442" s="751" t="s">
        <v>26565</v>
      </c>
      <c r="E442" s="751"/>
      <c r="F442" s="751"/>
      <c r="G442" s="751"/>
      <c r="H442" s="751"/>
      <c r="I442" s="751"/>
      <c r="J442" s="253"/>
      <c r="K442" s="254"/>
      <c r="L442" s="274"/>
      <c r="M442" s="252"/>
      <c r="N442" s="252"/>
    </row>
    <row r="443" spans="1:17" s="243" customFormat="1" ht="12.75" customHeight="1" x14ac:dyDescent="0.2">
      <c r="B443" s="248"/>
      <c r="C443" s="605"/>
      <c r="D443" s="595"/>
      <c r="E443" s="595"/>
      <c r="F443" s="595"/>
      <c r="G443" s="595"/>
      <c r="H443" s="595"/>
      <c r="I443" s="595"/>
      <c r="J443" s="253"/>
      <c r="K443" s="254"/>
      <c r="L443" s="274"/>
      <c r="M443" s="252"/>
      <c r="N443" s="252"/>
    </row>
    <row r="444" spans="1:17" s="243" customFormat="1" ht="44.25" customHeight="1" x14ac:dyDescent="0.2">
      <c r="A444" s="243" t="str">
        <f>B444&amp;C444</f>
        <v>9.1093374</v>
      </c>
      <c r="B444" s="248" t="s">
        <v>40737</v>
      </c>
      <c r="C444" s="609">
        <v>93374</v>
      </c>
      <c r="D444" s="751" t="str">
        <f>VLOOKUP(A444,ORÇAMENTO!$A$16:$I$126,4,FALSE)</f>
        <v>REATERRO MECANIZADO DE VALA COM RETROESCAVADEIRA (CAPACIDADE DA CAÇAMBA DA RETRO: 0,26 M³ / POTÊNCIA: 88 HP), LARGURA ATÉ 0,8 M, PROFUNDIDADE ATÉ 1,5 M, COM SOLO (SEM SUBSTITUIÇÃO) DE 1ª CATEGORIA EM LOCAIS COM ALTO NÍVEL DE INTERFERÊNCIA. AF_04/2016</v>
      </c>
      <c r="E444" s="751"/>
      <c r="F444" s="751"/>
      <c r="G444" s="751"/>
      <c r="H444" s="751"/>
      <c r="I444" s="751"/>
      <c r="J444" s="594" t="str">
        <f>VLOOKUP(A444,ORÇAMENTO!$A$16:$I$126,5,FALSE)</f>
        <v>M3</v>
      </c>
      <c r="K444" s="254">
        <f>'[7]Serviços de Escavação'!$H$178</f>
        <v>121.31</v>
      </c>
      <c r="L444" s="274"/>
      <c r="M444" s="252"/>
      <c r="N444" s="252"/>
    </row>
    <row r="445" spans="1:17" s="243" customFormat="1" ht="12.75" customHeight="1" x14ac:dyDescent="0.2">
      <c r="B445" s="248"/>
      <c r="C445" s="605"/>
      <c r="D445" s="751" t="s">
        <v>26565</v>
      </c>
      <c r="E445" s="751"/>
      <c r="F445" s="751"/>
      <c r="G445" s="751"/>
      <c r="H445" s="751"/>
      <c r="I445" s="751"/>
      <c r="J445" s="253"/>
      <c r="K445" s="254"/>
      <c r="L445" s="274"/>
      <c r="M445" s="252"/>
      <c r="N445" s="252"/>
      <c r="O445" s="276"/>
    </row>
    <row r="446" spans="1:17" s="261" customFormat="1" ht="12.75" customHeight="1" thickBot="1" x14ac:dyDescent="0.25">
      <c r="A446" s="243"/>
      <c r="B446" s="262"/>
      <c r="C446" s="249"/>
      <c r="D446" s="265"/>
      <c r="E446" s="265"/>
      <c r="F446" s="265"/>
      <c r="G446" s="265"/>
      <c r="H446" s="265"/>
      <c r="I446" s="591"/>
      <c r="J446" s="253"/>
      <c r="K446" s="267"/>
      <c r="L446" s="268"/>
      <c r="M446" s="269"/>
      <c r="N446" s="270"/>
      <c r="O446" s="243"/>
      <c r="P446" s="260"/>
      <c r="Q446" s="243"/>
    </row>
    <row r="447" spans="1:17" s="179" customFormat="1" ht="21.75" customHeight="1" x14ac:dyDescent="0.2">
      <c r="A447" s="180" t="str">
        <f t="shared" ref="A447" si="45">B447&amp;C447</f>
        <v>10 - ADMINISTRAÇÃO LOCAL DA OBRA</v>
      </c>
      <c r="B447" s="748" t="s">
        <v>40742</v>
      </c>
      <c r="C447" s="749"/>
      <c r="D447" s="749"/>
      <c r="E447" s="749"/>
      <c r="F447" s="749"/>
      <c r="G447" s="749"/>
      <c r="H447" s="749"/>
      <c r="I447" s="749"/>
      <c r="J447" s="749"/>
      <c r="K447" s="750"/>
      <c r="L447" s="204"/>
      <c r="M447" s="193"/>
      <c r="N447" s="193"/>
      <c r="O447" s="180"/>
      <c r="P447" s="180"/>
    </row>
    <row r="448" spans="1:17" s="179" customFormat="1" ht="11.25" customHeight="1" x14ac:dyDescent="0.2">
      <c r="A448" s="180"/>
      <c r="B448" s="245"/>
      <c r="C448" s="194"/>
      <c r="D448" s="194"/>
      <c r="E448" s="194"/>
      <c r="F448" s="194"/>
      <c r="G448" s="194"/>
      <c r="H448" s="194"/>
      <c r="I448" s="194"/>
      <c r="J448" s="194"/>
      <c r="K448" s="234"/>
      <c r="L448" s="204"/>
      <c r="M448" s="193"/>
      <c r="N448" s="193"/>
      <c r="O448" s="180"/>
      <c r="P448" s="180"/>
    </row>
    <row r="449" spans="1:16" ht="11.25" customHeight="1" x14ac:dyDescent="0.2">
      <c r="B449" s="248"/>
      <c r="D449" s="789" t="s">
        <v>25977</v>
      </c>
      <c r="E449" s="789"/>
      <c r="F449" s="630" t="s">
        <v>25978</v>
      </c>
      <c r="G449" s="223" t="s">
        <v>25979</v>
      </c>
      <c r="H449" s="628"/>
      <c r="I449" s="628"/>
      <c r="J449" s="189"/>
      <c r="K449" s="200"/>
    </row>
    <row r="450" spans="1:16" x14ac:dyDescent="0.2">
      <c r="B450" s="248"/>
      <c r="D450" s="768">
        <f>H454+H458+H462</f>
        <v>355432.95999999996</v>
      </c>
      <c r="E450" s="768"/>
      <c r="F450" s="235">
        <f>ORÇAMENTO!$K$8</f>
        <v>0.23380000000000001</v>
      </c>
      <c r="G450" s="236">
        <f>TRUNC((D450*F450)+D450,2)</f>
        <v>438533.18</v>
      </c>
      <c r="H450" s="628"/>
      <c r="I450" s="628"/>
      <c r="J450" s="189"/>
      <c r="K450" s="200"/>
    </row>
    <row r="451" spans="1:16" x14ac:dyDescent="0.2">
      <c r="B451" s="248"/>
      <c r="D451" s="629"/>
      <c r="E451" s="629"/>
      <c r="F451" s="235"/>
      <c r="G451" s="236"/>
      <c r="H451" s="628"/>
      <c r="I451" s="628"/>
      <c r="J451" s="189"/>
      <c r="K451" s="200"/>
    </row>
    <row r="452" spans="1:16" x14ac:dyDescent="0.2">
      <c r="B452" s="651">
        <v>90778</v>
      </c>
      <c r="C452" s="751" t="str">
        <f>VLOOKUP(B452,'[8] SINAPI 08-19'!A:D,2,FALSE)</f>
        <v>ENGENHEIRO CIVIL DE OBRA PLENO COM ENCARGOS COMPLEMENTARES</v>
      </c>
      <c r="D452" s="751"/>
      <c r="E452" s="751"/>
      <c r="F452" s="751"/>
      <c r="G452" s="751"/>
      <c r="H452" s="751"/>
      <c r="I452" s="628"/>
      <c r="J452" s="189"/>
      <c r="K452" s="200"/>
    </row>
    <row r="453" spans="1:16" x14ac:dyDescent="0.2">
      <c r="B453" s="248"/>
      <c r="C453" s="630" t="s">
        <v>25980</v>
      </c>
      <c r="D453" s="630" t="s">
        <v>25981</v>
      </c>
      <c r="E453" s="630" t="s">
        <v>25982</v>
      </c>
      <c r="F453" s="630" t="s">
        <v>28</v>
      </c>
      <c r="G453" s="630" t="s">
        <v>25983</v>
      </c>
      <c r="H453" s="630" t="s">
        <v>25984</v>
      </c>
      <c r="I453" s="628"/>
      <c r="J453" s="189"/>
      <c r="K453" s="200"/>
    </row>
    <row r="454" spans="1:16" x14ac:dyDescent="0.2">
      <c r="B454" s="248"/>
      <c r="C454" s="630">
        <v>8</v>
      </c>
      <c r="D454" s="630">
        <v>22</v>
      </c>
      <c r="E454" s="630">
        <v>8</v>
      </c>
      <c r="F454" s="630">
        <v>1</v>
      </c>
      <c r="G454" s="630" t="str">
        <f>VLOOKUP(B452,' SINAPI 05-2022'!A:D,4,FALSE)</f>
        <v>124,27</v>
      </c>
      <c r="H454" s="629">
        <f>TRUNC(C454*D454*E454*F454*G454,2)</f>
        <v>174972.16</v>
      </c>
      <c r="I454" s="628"/>
      <c r="J454" s="189"/>
      <c r="K454" s="200"/>
    </row>
    <row r="455" spans="1:16" s="179" customFormat="1" ht="12" customHeight="1" x14ac:dyDescent="0.2">
      <c r="B455" s="248"/>
      <c r="C455" s="189"/>
      <c r="D455" s="199"/>
      <c r="E455" s="199"/>
      <c r="F455" s="199"/>
      <c r="G455" s="199"/>
      <c r="H455" s="199"/>
      <c r="I455" s="199"/>
      <c r="J455" s="180"/>
      <c r="K455" s="225"/>
      <c r="L455" s="208"/>
      <c r="M455" s="193"/>
      <c r="N455" s="193"/>
      <c r="O455" s="180"/>
      <c r="P455" s="180"/>
    </row>
    <row r="456" spans="1:16" ht="11.25" customHeight="1" x14ac:dyDescent="0.2">
      <c r="B456" s="651">
        <v>90776</v>
      </c>
      <c r="C456" s="751" t="str">
        <f>VLOOKUP(B456,' SINAPI 05-2022'!A:D,2,FALSE)</f>
        <v>ENCARREGADO GERAL COM ENCARGOS COMPLEMENTARES</v>
      </c>
      <c r="D456" s="751"/>
      <c r="E456" s="751"/>
      <c r="F456" s="751"/>
      <c r="G456" s="751"/>
      <c r="H456" s="751"/>
      <c r="I456" s="207"/>
      <c r="J456" s="189"/>
      <c r="K456" s="200"/>
    </row>
    <row r="457" spans="1:16" ht="12.75" customHeight="1" x14ac:dyDescent="0.2">
      <c r="B457" s="248"/>
      <c r="C457" s="630" t="s">
        <v>25980</v>
      </c>
      <c r="D457" s="630" t="s">
        <v>25981</v>
      </c>
      <c r="E457" s="630" t="s">
        <v>25982</v>
      </c>
      <c r="F457" s="630" t="s">
        <v>28</v>
      </c>
      <c r="G457" s="630" t="s">
        <v>25983</v>
      </c>
      <c r="H457" s="630" t="s">
        <v>25984</v>
      </c>
      <c r="I457" s="628"/>
      <c r="J457" s="189"/>
      <c r="K457" s="200"/>
      <c r="L457" s="211"/>
    </row>
    <row r="458" spans="1:16" ht="12.75" customHeight="1" x14ac:dyDescent="0.2">
      <c r="B458" s="248"/>
      <c r="C458" s="630">
        <v>6</v>
      </c>
      <c r="D458" s="630">
        <v>22</v>
      </c>
      <c r="E458" s="630">
        <v>8</v>
      </c>
      <c r="F458" s="630">
        <v>2</v>
      </c>
      <c r="G458" s="630" t="str">
        <f>VLOOKUP(B456,' SINAPI 05-2022'!A:D,4,FALSE)</f>
        <v>41,70</v>
      </c>
      <c r="H458" s="629">
        <f>TRUNC(C458*D458*E458*F458*G458,2)</f>
        <v>88070.399999999994</v>
      </c>
      <c r="I458" s="628"/>
      <c r="J458" s="189"/>
      <c r="K458" s="200"/>
      <c r="L458" s="211"/>
    </row>
    <row r="459" spans="1:16" s="179" customFormat="1" x14ac:dyDescent="0.2">
      <c r="B459" s="651"/>
      <c r="C459" s="187"/>
      <c r="D459" s="206"/>
      <c r="E459" s="206"/>
      <c r="F459" s="199"/>
      <c r="G459" s="180"/>
      <c r="H459" s="199"/>
      <c r="I459" s="180"/>
      <c r="J459" s="180"/>
      <c r="K459" s="225"/>
      <c r="L459" s="204"/>
      <c r="M459" s="193"/>
      <c r="N459" s="193"/>
      <c r="O459" s="180"/>
      <c r="P459" s="180"/>
    </row>
    <row r="460" spans="1:16" s="179" customFormat="1" ht="11.25" customHeight="1" x14ac:dyDescent="0.2">
      <c r="B460" s="651">
        <v>88326</v>
      </c>
      <c r="C460" s="751" t="str">
        <f>VLOOKUP(B460,' SINAPI 05-2022'!A:D,2,FALSE)</f>
        <v>VIGIA NOTURNO COM ENCARGOS COMPLEMENTARES</v>
      </c>
      <c r="D460" s="751"/>
      <c r="E460" s="751"/>
      <c r="F460" s="751"/>
      <c r="G460" s="751"/>
      <c r="H460" s="751"/>
      <c r="I460" s="180"/>
      <c r="J460" s="180"/>
      <c r="K460" s="225"/>
      <c r="L460" s="204"/>
      <c r="M460" s="193"/>
      <c r="N460" s="193"/>
      <c r="O460" s="180"/>
      <c r="P460" s="180"/>
    </row>
    <row r="461" spans="1:16" s="179" customFormat="1" x14ac:dyDescent="0.2">
      <c r="B461" s="248"/>
      <c r="C461" s="630" t="s">
        <v>25980</v>
      </c>
      <c r="D461" s="630" t="s">
        <v>25981</v>
      </c>
      <c r="E461" s="630" t="s">
        <v>25982</v>
      </c>
      <c r="F461" s="630" t="s">
        <v>28</v>
      </c>
      <c r="G461" s="630" t="s">
        <v>25983</v>
      </c>
      <c r="H461" s="630" t="s">
        <v>25984</v>
      </c>
      <c r="I461" s="180"/>
      <c r="J461" s="180"/>
      <c r="K461" s="225"/>
      <c r="L461" s="204"/>
      <c r="M461" s="193"/>
      <c r="N461" s="193"/>
      <c r="O461" s="180"/>
      <c r="P461" s="180"/>
    </row>
    <row r="462" spans="1:16" s="179" customFormat="1" x14ac:dyDescent="0.2">
      <c r="B462" s="248"/>
      <c r="C462" s="630">
        <v>12</v>
      </c>
      <c r="D462" s="630">
        <v>30</v>
      </c>
      <c r="E462" s="630">
        <v>8</v>
      </c>
      <c r="F462" s="630">
        <v>1</v>
      </c>
      <c r="G462" s="630" t="str">
        <f>VLOOKUP(B460,' SINAPI 05-2022'!A:D,4,FALSE)</f>
        <v>32,08</v>
      </c>
      <c r="H462" s="629">
        <f>TRUNC(C462*D462*E462*F462*G462,2)</f>
        <v>92390.399999999994</v>
      </c>
      <c r="I462" s="180"/>
      <c r="J462" s="180"/>
      <c r="K462" s="225"/>
      <c r="L462" s="204"/>
      <c r="M462" s="193"/>
      <c r="N462" s="193"/>
      <c r="O462" s="180"/>
      <c r="P462" s="180"/>
    </row>
    <row r="463" spans="1:16" s="179" customFormat="1" ht="12" thickBot="1" x14ac:dyDescent="0.25">
      <c r="B463" s="659"/>
      <c r="C463" s="237"/>
      <c r="D463" s="238"/>
      <c r="E463" s="238"/>
      <c r="F463" s="239"/>
      <c r="G463" s="240"/>
      <c r="H463" s="239"/>
      <c r="I463" s="240"/>
      <c r="J463" s="240"/>
      <c r="K463" s="241"/>
      <c r="L463" s="204"/>
      <c r="M463" s="193"/>
      <c r="N463" s="193"/>
      <c r="O463" s="180"/>
      <c r="P463" s="180"/>
    </row>
    <row r="464" spans="1:16" s="179" customFormat="1" ht="21.75" customHeight="1" x14ac:dyDescent="0.2">
      <c r="A464" s="180" t="str">
        <f t="shared" ref="A464" si="46">B464&amp;C464</f>
        <v>11 - SERVIÇOS PRELIMINARES</v>
      </c>
      <c r="B464" s="748" t="s">
        <v>46662</v>
      </c>
      <c r="C464" s="749"/>
      <c r="D464" s="749"/>
      <c r="E464" s="749"/>
      <c r="F464" s="749"/>
      <c r="G464" s="749"/>
      <c r="H464" s="749"/>
      <c r="I464" s="749"/>
      <c r="J464" s="749"/>
      <c r="K464" s="750"/>
      <c r="L464" s="204"/>
      <c r="M464" s="193"/>
      <c r="N464" s="193"/>
      <c r="O464" s="180"/>
      <c r="P464" s="180"/>
    </row>
    <row r="465" spans="1:16" s="179" customFormat="1" x14ac:dyDescent="0.2">
      <c r="B465" s="255"/>
      <c r="C465" s="187"/>
      <c r="D465" s="188"/>
      <c r="E465" s="189"/>
      <c r="F465" s="190"/>
      <c r="G465" s="190"/>
      <c r="H465" s="190"/>
      <c r="I465" s="190"/>
      <c r="J465" s="190"/>
      <c r="K465" s="190"/>
      <c r="L465" s="204"/>
      <c r="M465" s="193"/>
      <c r="N465" s="193"/>
      <c r="O465" s="180"/>
      <c r="P465" s="180"/>
    </row>
    <row r="466" spans="1:16" s="179" customFormat="1" ht="42" customHeight="1" x14ac:dyDescent="0.2">
      <c r="A466" s="243" t="str">
        <f>B466&amp;C466</f>
        <v>11.121.004.0100-0</v>
      </c>
      <c r="B466" s="255" t="s">
        <v>40750</v>
      </c>
      <c r="C466" s="641" t="str">
        <f>ORÇAMENTO!C128</f>
        <v>21.004.0100-0</v>
      </c>
      <c r="D466" s="751" t="str">
        <f>VLOOKUP(C466,'EMOP 05-2022'!A:B,2,FALSE)</f>
        <v>RETIRADA DE POSTE DE CONCRETO OU ACO,DE 10,00 A 12,00M</v>
      </c>
      <c r="E466" s="751"/>
      <c r="F466" s="751"/>
      <c r="G466" s="751"/>
      <c r="H466" s="751"/>
      <c r="I466" s="751"/>
      <c r="J466" s="641" t="str">
        <f>VLOOKUP(B466,ORÇAMENTO!$B$128:$E$133,4,FALSE)</f>
        <v>UN</v>
      </c>
      <c r="K466" s="190">
        <f>E467</f>
        <v>30</v>
      </c>
      <c r="L466" s="204"/>
      <c r="M466" s="193"/>
      <c r="N466" s="193"/>
      <c r="O466" s="180"/>
      <c r="P466" s="180"/>
    </row>
    <row r="467" spans="1:16" s="179" customFormat="1" x14ac:dyDescent="0.2">
      <c r="B467" s="255"/>
      <c r="D467" s="187" t="s">
        <v>28</v>
      </c>
      <c r="E467" s="641">
        <v>30</v>
      </c>
      <c r="F467" s="189" t="s">
        <v>46663</v>
      </c>
      <c r="G467" s="190"/>
      <c r="H467" s="190"/>
      <c r="I467" s="190"/>
      <c r="J467" s="190"/>
      <c r="K467" s="190"/>
      <c r="L467" s="204"/>
      <c r="M467" s="193"/>
      <c r="N467" s="193"/>
      <c r="O467" s="180"/>
      <c r="P467" s="180"/>
    </row>
    <row r="468" spans="1:16" s="179" customFormat="1" x14ac:dyDescent="0.2">
      <c r="B468" s="255"/>
      <c r="C468" s="187"/>
      <c r="D468" s="188"/>
      <c r="E468" s="189"/>
      <c r="F468" s="190"/>
      <c r="G468" s="190"/>
      <c r="H468" s="190"/>
      <c r="I468" s="190"/>
      <c r="J468" s="190"/>
      <c r="K468" s="190"/>
      <c r="L468" s="204"/>
      <c r="M468" s="193"/>
      <c r="N468" s="193"/>
      <c r="O468" s="180"/>
      <c r="P468" s="180"/>
    </row>
    <row r="469" spans="1:16" s="179" customFormat="1" ht="42" customHeight="1" x14ac:dyDescent="0.2">
      <c r="A469" s="243" t="str">
        <f>B469&amp;C469</f>
        <v>11.204.007.0050-0</v>
      </c>
      <c r="B469" s="255" t="s">
        <v>40751</v>
      </c>
      <c r="C469" s="641" t="str">
        <f>ORÇAMENTO!C129</f>
        <v>04.007.0050-0</v>
      </c>
      <c r="D469" s="751" t="str">
        <f>VLOOKUP(C469,'EMOP 05-2022'!A:B,2,FALSE)</f>
        <v>CARGA E DESCARGA MECANICA DE POSTES DE CONCRETO OU ACO,EM CAMINHAO DE CARROCERIA FIXA A OLEO DIESEL,COM CAPACIDADE UTILDE 7,5T,INCLUSIVE O TEMPO DE CARGA,DESCARGA E MANOBRA DO CAMINHAO E DO EQUIPAMENTO AUXILIAR</v>
      </c>
      <c r="E469" s="751"/>
      <c r="F469" s="751"/>
      <c r="G469" s="751"/>
      <c r="H469" s="751"/>
      <c r="I469" s="751"/>
      <c r="J469" s="641" t="str">
        <f>VLOOKUP(B469,ORÇAMENTO!$B$128:$E$133,4,FALSE)</f>
        <v>T</v>
      </c>
      <c r="K469" s="190">
        <f>H474</f>
        <v>74.400000000000006</v>
      </c>
      <c r="L469" s="204"/>
      <c r="M469" s="193"/>
      <c r="N469" s="193"/>
      <c r="O469" s="180"/>
      <c r="P469" s="180"/>
    </row>
    <row r="470" spans="1:16" s="179" customFormat="1" x14ac:dyDescent="0.2">
      <c r="B470" s="255"/>
      <c r="C470" s="187"/>
      <c r="D470" s="188"/>
      <c r="E470" s="189"/>
      <c r="F470" s="190"/>
      <c r="G470" s="190"/>
      <c r="H470" s="190"/>
      <c r="I470" s="190"/>
      <c r="J470" s="190"/>
      <c r="K470" s="190"/>
      <c r="L470" s="204"/>
      <c r="M470" s="193"/>
      <c r="N470" s="193"/>
      <c r="O470" s="180"/>
      <c r="P470" s="180"/>
    </row>
    <row r="471" spans="1:16" s="179" customFormat="1" x14ac:dyDescent="0.2">
      <c r="B471" s="255"/>
      <c r="C471" s="187"/>
      <c r="D471" s="188"/>
      <c r="E471" s="189" t="s">
        <v>28</v>
      </c>
      <c r="F471" s="190"/>
      <c r="G471" s="190" t="s">
        <v>46666</v>
      </c>
      <c r="H471" s="190" t="s">
        <v>84</v>
      </c>
      <c r="I471" s="190"/>
      <c r="J471" s="190"/>
      <c r="K471" s="190"/>
      <c r="L471" s="204"/>
      <c r="M471" s="193"/>
      <c r="N471" s="193"/>
      <c r="O471" s="180"/>
      <c r="P471" s="180"/>
    </row>
    <row r="472" spans="1:16" s="179" customFormat="1" x14ac:dyDescent="0.2">
      <c r="B472" s="255"/>
      <c r="C472" s="187"/>
      <c r="D472" s="188" t="s">
        <v>46664</v>
      </c>
      <c r="E472" s="189">
        <v>30</v>
      </c>
      <c r="F472" s="641" t="s">
        <v>30974</v>
      </c>
      <c r="G472" s="641">
        <v>1.24</v>
      </c>
      <c r="H472" s="641">
        <f>G472*E472</f>
        <v>37.200000000000003</v>
      </c>
      <c r="I472" s="190"/>
      <c r="J472" s="190"/>
      <c r="K472" s="190"/>
      <c r="L472" s="204"/>
      <c r="M472" s="193"/>
      <c r="N472" s="193"/>
      <c r="O472" s="180"/>
      <c r="P472" s="180"/>
    </row>
    <row r="473" spans="1:16" s="179" customFormat="1" x14ac:dyDescent="0.2">
      <c r="B473" s="255"/>
      <c r="C473" s="187"/>
      <c r="D473" s="188" t="s">
        <v>46665</v>
      </c>
      <c r="E473" s="189">
        <v>30</v>
      </c>
      <c r="F473" s="641" t="s">
        <v>30974</v>
      </c>
      <c r="G473" s="641">
        <v>1.24</v>
      </c>
      <c r="H473" s="642">
        <f>G473*E473</f>
        <v>37.200000000000003</v>
      </c>
      <c r="I473" s="190"/>
      <c r="J473" s="190"/>
      <c r="K473" s="190"/>
      <c r="L473" s="204"/>
      <c r="M473" s="193"/>
      <c r="N473" s="193"/>
      <c r="O473" s="180"/>
      <c r="P473" s="180"/>
    </row>
    <row r="474" spans="1:16" s="179" customFormat="1" x14ac:dyDescent="0.2">
      <c r="B474" s="255"/>
      <c r="C474" s="187"/>
      <c r="D474" s="188"/>
      <c r="E474" s="189"/>
      <c r="F474" s="639"/>
      <c r="G474" s="639"/>
      <c r="H474" s="641">
        <f>H472+H473</f>
        <v>74.400000000000006</v>
      </c>
      <c r="I474" s="190"/>
      <c r="J474" s="190"/>
      <c r="K474" s="190"/>
      <c r="L474" s="204"/>
      <c r="M474" s="193"/>
      <c r="N474" s="193"/>
      <c r="O474" s="180"/>
      <c r="P474" s="180"/>
    </row>
    <row r="475" spans="1:16" s="179" customFormat="1" x14ac:dyDescent="0.2">
      <c r="B475" s="255"/>
      <c r="C475" s="187"/>
      <c r="D475" s="188"/>
      <c r="E475" s="189"/>
      <c r="F475" s="190"/>
      <c r="G475" s="190"/>
      <c r="H475" s="190"/>
      <c r="I475" s="190"/>
      <c r="J475" s="190"/>
      <c r="K475" s="190"/>
      <c r="L475" s="204"/>
      <c r="M475" s="193"/>
      <c r="N475" s="193"/>
      <c r="O475" s="180"/>
      <c r="P475" s="180"/>
    </row>
    <row r="476" spans="1:16" s="179" customFormat="1" ht="42" customHeight="1" x14ac:dyDescent="0.2">
      <c r="A476" s="243" t="str">
        <f>B476&amp;C476</f>
        <v>11.318.045.0031-0</v>
      </c>
      <c r="B476" s="255" t="s">
        <v>40752</v>
      </c>
      <c r="C476" s="641" t="str">
        <f>ORÇAMENTO!C130</f>
        <v>18.045.0031-0</v>
      </c>
      <c r="D476" s="751" t="str">
        <f>VLOOKUP(C476,'EMOP 05-2022'!A:B,2,FALSE)</f>
        <v>POSTE DE CONCRETO,COM SECAO CIRCULAR,COM 11,00M DE COMPRIMENTO E CARGA NOMINAL HORIZONTAL NO TOPO DE 300KG,INCLUSIVE ESCAVACAO,EXCLUSIVE TRANSPORTE.FORNECIMENTO E COLOCACAO</v>
      </c>
      <c r="E476" s="751"/>
      <c r="F476" s="751"/>
      <c r="G476" s="751"/>
      <c r="H476" s="751"/>
      <c r="I476" s="751"/>
      <c r="J476" s="641" t="str">
        <f>VLOOKUP(B476,ORÇAMENTO!$B$128:$E$133,4,FALSE)</f>
        <v>UN</v>
      </c>
      <c r="K476" s="190">
        <f>E478</f>
        <v>30</v>
      </c>
      <c r="L476" s="204"/>
      <c r="M476" s="193"/>
      <c r="N476" s="193"/>
      <c r="O476" s="180"/>
      <c r="P476" s="180"/>
    </row>
    <row r="477" spans="1:16" s="179" customFormat="1" x14ac:dyDescent="0.2">
      <c r="B477" s="255"/>
      <c r="C477" s="187"/>
      <c r="D477" s="188"/>
      <c r="E477" s="189"/>
      <c r="F477" s="190"/>
      <c r="G477" s="190"/>
      <c r="H477" s="190"/>
      <c r="I477" s="190"/>
      <c r="J477" s="190"/>
      <c r="K477" s="190"/>
      <c r="L477" s="204"/>
      <c r="M477" s="193"/>
      <c r="N477" s="193"/>
      <c r="O477" s="180"/>
      <c r="P477" s="180"/>
    </row>
    <row r="478" spans="1:16" s="179" customFormat="1" x14ac:dyDescent="0.2">
      <c r="B478" s="255"/>
      <c r="C478" s="187"/>
      <c r="D478" s="187" t="s">
        <v>28</v>
      </c>
      <c r="E478" s="641">
        <v>30</v>
      </c>
      <c r="F478" s="189" t="s">
        <v>46663</v>
      </c>
      <c r="G478" s="190"/>
      <c r="H478" s="190"/>
      <c r="I478" s="190"/>
      <c r="J478" s="190"/>
      <c r="K478" s="190"/>
      <c r="L478" s="204"/>
      <c r="M478" s="193"/>
      <c r="N478" s="193"/>
      <c r="O478" s="180"/>
      <c r="P478" s="180"/>
    </row>
    <row r="479" spans="1:16" s="179" customFormat="1" x14ac:dyDescent="0.2">
      <c r="B479" s="255"/>
      <c r="C479" s="187"/>
      <c r="D479" s="188"/>
      <c r="E479" s="189"/>
      <c r="F479" s="190"/>
      <c r="G479" s="190"/>
      <c r="H479" s="190"/>
      <c r="I479" s="190"/>
      <c r="J479" s="190"/>
      <c r="K479" s="190"/>
      <c r="L479" s="204"/>
      <c r="M479" s="193"/>
      <c r="N479" s="193"/>
      <c r="O479" s="180"/>
      <c r="P479" s="180"/>
    </row>
    <row r="480" spans="1:16" s="179" customFormat="1" ht="42" customHeight="1" x14ac:dyDescent="0.2">
      <c r="A480" s="243" t="str">
        <f>B480&amp;C480</f>
        <v>11.405.002.0014-0</v>
      </c>
      <c r="B480" s="255" t="s">
        <v>40753</v>
      </c>
      <c r="C480" s="641" t="str">
        <f>ORÇAMENTO!C131</f>
        <v>05.002.0014-0</v>
      </c>
      <c r="D480" s="751" t="str">
        <f>VLOOKUP(C480,'EMOP 05-2022'!A:B,2,FALSE)</f>
        <v>DEMOLICAO COM EQUIPAMENTO DE AR COMPRIMIDO,DE PASSEIO CIMENTADO COM ESPESSURA ATE 10CM,INCLUSIVE EMPILHAMENTO LATERAL DENTRO DO CANTEIRO DE SERVICO</v>
      </c>
      <c r="E480" s="751"/>
      <c r="F480" s="751"/>
      <c r="G480" s="751"/>
      <c r="H480" s="751"/>
      <c r="I480" s="751"/>
      <c r="J480" s="641" t="str">
        <f>VLOOKUP(B480,ORÇAMENTO!$B$128:$E$133,4,FALSE)</f>
        <v>M2</v>
      </c>
      <c r="K480" s="190">
        <f>H483</f>
        <v>2124.6799999999998</v>
      </c>
      <c r="L480" s="204"/>
      <c r="M480" s="193"/>
      <c r="N480" s="193"/>
      <c r="O480" s="180"/>
      <c r="P480" s="180"/>
    </row>
    <row r="481" spans="1:16" s="179" customFormat="1" x14ac:dyDescent="0.2">
      <c r="B481" s="255"/>
      <c r="C481" s="187"/>
      <c r="D481" s="188"/>
      <c r="E481" s="189"/>
      <c r="F481" s="190"/>
      <c r="G481" s="190"/>
      <c r="H481" s="190"/>
      <c r="I481" s="190"/>
      <c r="J481" s="190"/>
      <c r="K481" s="190"/>
      <c r="L481" s="204"/>
      <c r="M481" s="193"/>
      <c r="N481" s="193"/>
      <c r="O481" s="180"/>
      <c r="P481" s="180"/>
    </row>
    <row r="482" spans="1:16" s="179" customFormat="1" ht="33.75" x14ac:dyDescent="0.2">
      <c r="B482" s="255"/>
      <c r="C482" s="187"/>
      <c r="D482" s="641" t="s">
        <v>46667</v>
      </c>
      <c r="E482" s="641"/>
      <c r="F482" s="641" t="s">
        <v>46668</v>
      </c>
      <c r="G482" s="641"/>
      <c r="H482" s="643" t="s">
        <v>0</v>
      </c>
      <c r="I482" s="190"/>
      <c r="J482" s="190"/>
      <c r="K482" s="190"/>
      <c r="L482" s="204"/>
      <c r="M482" s="193"/>
      <c r="N482" s="193"/>
      <c r="O482" s="180"/>
      <c r="P482" s="180"/>
    </row>
    <row r="483" spans="1:16" s="179" customFormat="1" x14ac:dyDescent="0.2">
      <c r="B483" s="255"/>
      <c r="C483" s="187"/>
      <c r="D483" s="641">
        <f>'TABELA VIAS'!N32</f>
        <v>10623.399999999998</v>
      </c>
      <c r="E483" s="641" t="s">
        <v>30974</v>
      </c>
      <c r="F483" s="644">
        <v>0.2</v>
      </c>
      <c r="G483" s="641" t="s">
        <v>31087</v>
      </c>
      <c r="H483" s="645">
        <f>F483*D483</f>
        <v>2124.6799999999998</v>
      </c>
      <c r="I483" s="190"/>
      <c r="J483" s="190"/>
      <c r="K483" s="190"/>
      <c r="L483" s="204"/>
      <c r="M483" s="193"/>
      <c r="N483" s="193"/>
      <c r="O483" s="180"/>
      <c r="P483" s="180"/>
    </row>
    <row r="484" spans="1:16" s="179" customFormat="1" x14ac:dyDescent="0.2">
      <c r="B484" s="255"/>
      <c r="C484" s="187"/>
      <c r="D484" s="188"/>
      <c r="E484" s="189"/>
      <c r="F484" s="190"/>
      <c r="G484" s="190"/>
      <c r="H484" s="190"/>
      <c r="I484" s="190"/>
      <c r="J484" s="190"/>
      <c r="K484" s="190"/>
      <c r="L484" s="204"/>
      <c r="M484" s="193"/>
      <c r="N484" s="193"/>
      <c r="O484" s="180"/>
      <c r="P484" s="180"/>
    </row>
    <row r="485" spans="1:16" s="179" customFormat="1" ht="42" customHeight="1" x14ac:dyDescent="0.2">
      <c r="A485" s="243" t="str">
        <f>B485&amp;C485</f>
        <v>11.5100974</v>
      </c>
      <c r="B485" s="255" t="s">
        <v>40754</v>
      </c>
      <c r="C485" s="641">
        <f>ORÇAMENTO!C132</f>
        <v>100974</v>
      </c>
      <c r="D485" s="751" t="str">
        <f>VLOOKUP(C485,' SINAPI 05-2022'!A:D,2,FALSE)</f>
        <v>CARGA, MANOBRA E DESCARGA DE SOLOS E MATERIAIS GRANULARES EM CAMINHÃO BASCULANTE 10 M³ - CARGA COM PÁ CARREGADEIRA (CAÇAMBA DE 1,7 A 2,8 M³ / 128 HP) E DESCARGA LIVRE (UNIDADE: M3). AF_07/2020</v>
      </c>
      <c r="E485" s="751"/>
      <c r="F485" s="751"/>
      <c r="G485" s="751"/>
      <c r="H485" s="751"/>
      <c r="I485" s="751"/>
      <c r="J485" s="641" t="str">
        <f>VLOOKUP(B485,ORÇAMENTO!$B$128:$E$133,4,FALSE)</f>
        <v>M3</v>
      </c>
      <c r="K485" s="190">
        <f>H488</f>
        <v>276.19</v>
      </c>
      <c r="L485" s="204"/>
      <c r="M485" s="193"/>
      <c r="N485" s="193"/>
      <c r="O485" s="180"/>
      <c r="P485" s="180"/>
    </row>
    <row r="486" spans="1:16" s="179" customFormat="1" x14ac:dyDescent="0.2">
      <c r="B486" s="255"/>
      <c r="C486" s="187"/>
      <c r="D486" s="188"/>
      <c r="E486" s="189"/>
      <c r="F486" s="190"/>
      <c r="G486" s="190"/>
      <c r="H486" s="190"/>
      <c r="I486" s="190"/>
      <c r="J486" s="190"/>
      <c r="K486" s="190"/>
      <c r="L486" s="204"/>
      <c r="M486" s="193"/>
      <c r="N486" s="193"/>
      <c r="O486" s="180"/>
      <c r="P486" s="180"/>
    </row>
    <row r="487" spans="1:16" s="179" customFormat="1" x14ac:dyDescent="0.2">
      <c r="B487" s="255"/>
      <c r="C487" s="187"/>
      <c r="D487" s="199" t="s">
        <v>46669</v>
      </c>
      <c r="E487" s="199" t="s">
        <v>69</v>
      </c>
      <c r="F487" s="141" t="s">
        <v>46670</v>
      </c>
      <c r="G487" s="190" t="s">
        <v>107</v>
      </c>
      <c r="H487" s="202" t="s">
        <v>0</v>
      </c>
      <c r="I487" s="190"/>
      <c r="J487" s="190"/>
      <c r="K487" s="190"/>
      <c r="L487" s="204"/>
      <c r="M487" s="193"/>
      <c r="N487" s="193"/>
      <c r="O487" s="180"/>
      <c r="P487" s="180"/>
    </row>
    <row r="488" spans="1:16" s="179" customFormat="1" x14ac:dyDescent="0.2">
      <c r="B488" s="255"/>
      <c r="C488" s="187"/>
      <c r="D488" s="199">
        <f>H483</f>
        <v>2124.6799999999998</v>
      </c>
      <c r="E488" s="199">
        <v>0.1</v>
      </c>
      <c r="F488" s="141">
        <f>TRUNC(D488*E488,2)</f>
        <v>212.46</v>
      </c>
      <c r="G488" s="190">
        <v>1.3</v>
      </c>
      <c r="H488" s="199">
        <f>TRUNC(F488*G488,2)</f>
        <v>276.19</v>
      </c>
      <c r="I488" s="190"/>
      <c r="J488" s="190"/>
      <c r="K488" s="190"/>
      <c r="L488" s="204"/>
      <c r="M488" s="193"/>
      <c r="N488" s="193"/>
      <c r="O488" s="180"/>
      <c r="P488" s="180"/>
    </row>
    <row r="489" spans="1:16" s="179" customFormat="1" x14ac:dyDescent="0.2">
      <c r="B489" s="255"/>
      <c r="C489" s="187"/>
      <c r="D489" s="188"/>
      <c r="E489" s="189"/>
      <c r="F489" s="190"/>
      <c r="G489" s="190"/>
      <c r="H489" s="190"/>
      <c r="I489" s="190"/>
      <c r="J489" s="190"/>
      <c r="K489" s="190"/>
      <c r="L489" s="204"/>
      <c r="M489" s="193"/>
      <c r="N489" s="193"/>
      <c r="O489" s="180"/>
      <c r="P489" s="180"/>
    </row>
    <row r="490" spans="1:16" s="179" customFormat="1" ht="42" customHeight="1" x14ac:dyDescent="0.2">
      <c r="A490" s="243" t="str">
        <f>B490&amp;C490</f>
        <v>11.695875</v>
      </c>
      <c r="B490" s="255" t="s">
        <v>40755</v>
      </c>
      <c r="C490" s="641">
        <f>ORÇAMENTO!C133</f>
        <v>95875</v>
      </c>
      <c r="D490" s="751" t="str">
        <f>VLOOKUP(C490,' SINAPI 05-2022'!A:D,2,FALSE)</f>
        <v>TRANSPORTE COM CAMINHÃO BASCULANTE DE 10 M³, EM VIA URBANA PAVIMENTADA, DMT ATÉ 30 KM (UNIDADE: M3XKM). AF_07/2020</v>
      </c>
      <c r="E490" s="751"/>
      <c r="F490" s="751"/>
      <c r="G490" s="751"/>
      <c r="H490" s="751"/>
      <c r="I490" s="751"/>
      <c r="J490" s="641" t="str">
        <f>VLOOKUP(B490,ORÇAMENTO!$B$128:$E$133,4,FALSE)</f>
        <v>M3XKM</v>
      </c>
      <c r="K490" s="190">
        <f>G492</f>
        <v>2568.567</v>
      </c>
      <c r="L490" s="204"/>
      <c r="M490" s="193"/>
      <c r="N490" s="193"/>
      <c r="O490" s="180"/>
      <c r="P490" s="180"/>
    </row>
    <row r="491" spans="1:16" s="179" customFormat="1" x14ac:dyDescent="0.2">
      <c r="B491" s="255"/>
      <c r="C491" s="187"/>
      <c r="D491" s="188"/>
      <c r="E491" s="141" t="s">
        <v>46670</v>
      </c>
      <c r="F491" s="199" t="s">
        <v>26926</v>
      </c>
      <c r="G491" s="640" t="s">
        <v>46671</v>
      </c>
      <c r="H491" s="190"/>
      <c r="I491" s="190"/>
      <c r="J491" s="190"/>
      <c r="K491" s="190"/>
      <c r="L491" s="204"/>
      <c r="M491" s="193"/>
      <c r="N491" s="193"/>
      <c r="O491" s="180"/>
      <c r="P491" s="180"/>
    </row>
    <row r="492" spans="1:16" s="179" customFormat="1" x14ac:dyDescent="0.2">
      <c r="B492" s="255"/>
      <c r="C492" s="187"/>
      <c r="D492" s="188"/>
      <c r="E492" s="646">
        <f>H488</f>
        <v>276.19</v>
      </c>
      <c r="F492" s="641">
        <v>9.3000000000000007</v>
      </c>
      <c r="G492" s="645">
        <f>E492*F492</f>
        <v>2568.567</v>
      </c>
      <c r="H492" s="190"/>
      <c r="I492" s="190"/>
      <c r="J492" s="190"/>
      <c r="K492" s="190"/>
      <c r="L492" s="204"/>
      <c r="M492" s="193"/>
      <c r="N492" s="193"/>
      <c r="O492" s="180"/>
      <c r="P492" s="180"/>
    </row>
    <row r="493" spans="1:16" s="179" customFormat="1" x14ac:dyDescent="0.2">
      <c r="B493" s="255"/>
      <c r="C493" s="187"/>
      <c r="D493" s="188"/>
      <c r="E493" s="189"/>
      <c r="F493" s="190"/>
      <c r="G493" s="190"/>
      <c r="H493" s="190"/>
      <c r="I493" s="190"/>
      <c r="J493" s="190"/>
      <c r="K493" s="190"/>
      <c r="L493" s="204"/>
      <c r="M493" s="193"/>
      <c r="N493" s="193"/>
      <c r="O493" s="180"/>
      <c r="P493" s="180"/>
    </row>
    <row r="494" spans="1:16" s="179" customFormat="1" x14ac:dyDescent="0.2">
      <c r="B494" s="255"/>
      <c r="C494" s="187"/>
      <c r="D494" s="188"/>
      <c r="E494" s="189"/>
      <c r="F494" s="190"/>
      <c r="G494" s="190"/>
      <c r="H494" s="190"/>
      <c r="I494" s="190"/>
      <c r="J494" s="190"/>
      <c r="K494" s="190"/>
      <c r="L494" s="204"/>
      <c r="M494" s="193"/>
      <c r="N494" s="193"/>
      <c r="O494" s="180"/>
      <c r="P494" s="180"/>
    </row>
    <row r="495" spans="1:16" s="179" customFormat="1" x14ac:dyDescent="0.2">
      <c r="B495" s="255"/>
      <c r="C495" s="187"/>
      <c r="D495" s="188"/>
      <c r="E495" s="189"/>
      <c r="F495" s="190"/>
      <c r="G495" s="190"/>
      <c r="H495" s="190"/>
      <c r="I495" s="190"/>
      <c r="J495" s="190"/>
      <c r="K495" s="190"/>
      <c r="L495" s="204"/>
      <c r="M495" s="193"/>
      <c r="N495" s="193"/>
      <c r="O495" s="180"/>
      <c r="P495" s="180"/>
    </row>
    <row r="496" spans="1:16" s="179" customFormat="1" x14ac:dyDescent="0.2">
      <c r="B496" s="255"/>
      <c r="C496" s="187"/>
      <c r="D496" s="188"/>
      <c r="E496" s="189"/>
      <c r="F496" s="190"/>
      <c r="G496" s="190"/>
      <c r="H496" s="190"/>
      <c r="I496" s="190"/>
      <c r="J496" s="190"/>
      <c r="K496" s="190"/>
      <c r="L496" s="204"/>
      <c r="M496" s="193"/>
      <c r="N496" s="193"/>
      <c r="O496" s="180"/>
      <c r="P496" s="180"/>
    </row>
    <row r="497" spans="2:16" s="179" customFormat="1" x14ac:dyDescent="0.2">
      <c r="B497" s="255"/>
      <c r="C497" s="187"/>
      <c r="D497" s="188"/>
      <c r="E497" s="189"/>
      <c r="F497" s="190"/>
      <c r="G497" s="190"/>
      <c r="H497" s="190"/>
      <c r="I497" s="190"/>
      <c r="J497" s="190"/>
      <c r="K497" s="190"/>
      <c r="L497" s="204"/>
      <c r="M497" s="193"/>
      <c r="N497" s="193"/>
      <c r="O497" s="180"/>
      <c r="P497" s="180"/>
    </row>
    <row r="498" spans="2:16" s="179" customFormat="1" x14ac:dyDescent="0.2">
      <c r="B498" s="255"/>
      <c r="C498" s="187"/>
      <c r="D498" s="188"/>
      <c r="E498" s="189"/>
      <c r="F498" s="190"/>
      <c r="G498" s="190"/>
      <c r="H498" s="190"/>
      <c r="I498" s="190"/>
      <c r="J498" s="190"/>
      <c r="K498" s="190"/>
      <c r="L498" s="204"/>
      <c r="M498" s="193"/>
      <c r="N498" s="193"/>
      <c r="O498" s="180"/>
      <c r="P498" s="180"/>
    </row>
    <row r="499" spans="2:16" s="179" customFormat="1" x14ac:dyDescent="0.2">
      <c r="B499" s="255"/>
      <c r="C499" s="187"/>
      <c r="D499" s="188"/>
      <c r="E499" s="189"/>
      <c r="F499" s="190"/>
      <c r="G499" s="190"/>
      <c r="H499" s="190"/>
      <c r="I499" s="190"/>
      <c r="J499" s="190"/>
      <c r="K499" s="190"/>
      <c r="L499" s="204"/>
      <c r="M499" s="193"/>
      <c r="N499" s="193"/>
      <c r="O499" s="180"/>
      <c r="P499" s="180"/>
    </row>
    <row r="500" spans="2:16" s="179" customFormat="1" x14ac:dyDescent="0.2">
      <c r="B500" s="255"/>
      <c r="C500" s="187"/>
      <c r="D500" s="188"/>
      <c r="E500" s="189"/>
      <c r="F500" s="190"/>
      <c r="G500" s="190"/>
      <c r="H500" s="190"/>
      <c r="I500" s="190"/>
      <c r="J500" s="190"/>
      <c r="K500" s="190"/>
      <c r="L500" s="204"/>
      <c r="M500" s="193"/>
      <c r="N500" s="193"/>
      <c r="O500" s="180"/>
      <c r="P500" s="180"/>
    </row>
    <row r="501" spans="2:16" s="179" customFormat="1" x14ac:dyDescent="0.2">
      <c r="B501" s="255"/>
      <c r="C501" s="187"/>
      <c r="D501" s="188"/>
      <c r="E501" s="189"/>
      <c r="F501" s="190"/>
      <c r="G501" s="190"/>
      <c r="H501" s="190"/>
      <c r="I501" s="190"/>
      <c r="J501" s="771" t="s">
        <v>77</v>
      </c>
      <c r="K501" s="772"/>
      <c r="L501" s="204"/>
      <c r="M501" s="193"/>
      <c r="N501" s="193"/>
      <c r="O501" s="180"/>
      <c r="P501" s="180"/>
    </row>
    <row r="502" spans="2:16" s="179" customFormat="1" x14ac:dyDescent="0.2">
      <c r="B502" s="255"/>
      <c r="C502" s="187"/>
      <c r="D502" s="188"/>
      <c r="E502" s="189"/>
      <c r="F502" s="190"/>
      <c r="G502" s="190"/>
      <c r="H502" s="190"/>
      <c r="I502" s="190"/>
      <c r="J502" s="769">
        <f>ORÇAMENTO!K125</f>
        <v>4.3213724540762104E-2</v>
      </c>
      <c r="K502" s="770"/>
      <c r="L502" s="204"/>
      <c r="M502" s="193"/>
      <c r="N502" s="193"/>
      <c r="O502" s="180"/>
      <c r="P502" s="180"/>
    </row>
    <row r="503" spans="2:16" s="179" customFormat="1" x14ac:dyDescent="0.2">
      <c r="B503" s="255"/>
      <c r="C503" s="187"/>
      <c r="D503" s="188"/>
      <c r="E503" s="189"/>
      <c r="F503" s="190"/>
      <c r="G503" s="190"/>
      <c r="H503" s="190"/>
      <c r="I503" s="190"/>
      <c r="J503" s="190"/>
      <c r="K503" s="190"/>
      <c r="L503" s="204"/>
      <c r="M503" s="193"/>
      <c r="N503" s="193"/>
      <c r="O503" s="180"/>
      <c r="P503" s="180"/>
    </row>
    <row r="504" spans="2:16" s="179" customFormat="1" ht="25.5" customHeight="1" x14ac:dyDescent="0.2">
      <c r="B504" s="255"/>
      <c r="C504" s="187"/>
      <c r="D504" s="188"/>
      <c r="E504" s="189"/>
      <c r="F504" s="190"/>
      <c r="G504" s="190"/>
      <c r="H504" s="190"/>
      <c r="I504" s="190"/>
      <c r="J504" s="190"/>
      <c r="K504" s="190"/>
      <c r="L504" s="204"/>
      <c r="M504" s="193"/>
      <c r="N504" s="193"/>
      <c r="O504" s="180"/>
      <c r="P504" s="180"/>
    </row>
    <row r="505" spans="2:16" s="179" customFormat="1" x14ac:dyDescent="0.2">
      <c r="B505" s="255"/>
      <c r="C505" s="187"/>
      <c r="D505" s="188"/>
      <c r="E505" s="189"/>
      <c r="F505" s="190"/>
      <c r="G505" s="190"/>
      <c r="H505" s="190"/>
      <c r="I505" s="190"/>
      <c r="J505" s="190"/>
      <c r="K505" s="190"/>
      <c r="L505" s="204"/>
      <c r="M505" s="193"/>
      <c r="N505" s="193"/>
      <c r="O505" s="180"/>
      <c r="P505" s="180"/>
    </row>
    <row r="506" spans="2:16" s="179" customFormat="1" x14ac:dyDescent="0.2">
      <c r="B506" s="255"/>
      <c r="C506" s="187"/>
      <c r="D506" s="188"/>
      <c r="E506" s="189"/>
      <c r="F506" s="190"/>
      <c r="G506" s="190"/>
      <c r="H506" s="190"/>
      <c r="I506" s="190"/>
      <c r="J506" s="190"/>
      <c r="K506" s="190"/>
      <c r="L506" s="204"/>
      <c r="M506" s="193"/>
      <c r="N506" s="193"/>
      <c r="O506" s="180"/>
      <c r="P506" s="180"/>
    </row>
    <row r="507" spans="2:16" s="179" customFormat="1" x14ac:dyDescent="0.2">
      <c r="B507" s="255"/>
      <c r="C507" s="187"/>
      <c r="D507" s="188"/>
      <c r="E507" s="189"/>
      <c r="F507" s="190"/>
      <c r="G507" s="190"/>
      <c r="H507" s="190"/>
      <c r="I507" s="190"/>
      <c r="J507" s="190"/>
      <c r="K507" s="190"/>
      <c r="L507" s="204"/>
      <c r="M507" s="193"/>
      <c r="N507" s="193"/>
      <c r="O507" s="180"/>
      <c r="P507" s="180"/>
    </row>
    <row r="508" spans="2:16" s="179" customFormat="1" x14ac:dyDescent="0.2">
      <c r="B508" s="255"/>
      <c r="C508" s="187"/>
      <c r="D508" s="188"/>
      <c r="E508" s="189"/>
      <c r="F508" s="190"/>
      <c r="G508" s="190"/>
      <c r="H508" s="190"/>
      <c r="I508" s="190"/>
      <c r="J508" s="190"/>
      <c r="K508" s="190"/>
      <c r="L508" s="204"/>
      <c r="M508" s="193"/>
      <c r="N508" s="193"/>
      <c r="O508" s="180"/>
      <c r="P508" s="180"/>
    </row>
    <row r="509" spans="2:16" s="179" customFormat="1" ht="31.5" customHeight="1" x14ac:dyDescent="0.2">
      <c r="B509" s="255"/>
      <c r="C509" s="187"/>
      <c r="D509" s="188"/>
      <c r="E509" s="189"/>
      <c r="F509" s="190"/>
      <c r="G509" s="190"/>
      <c r="H509" s="190"/>
      <c r="I509" s="190"/>
      <c r="J509" s="190"/>
      <c r="K509" s="190"/>
      <c r="L509" s="204"/>
      <c r="M509" s="193"/>
      <c r="N509" s="193"/>
      <c r="O509" s="180"/>
      <c r="P509" s="180"/>
    </row>
    <row r="510" spans="2:16" s="179" customFormat="1" x14ac:dyDescent="0.2">
      <c r="B510" s="255"/>
      <c r="C510" s="187"/>
      <c r="D510" s="188"/>
      <c r="E510" s="189"/>
      <c r="F510" s="190"/>
      <c r="G510" s="190"/>
      <c r="H510" s="190"/>
      <c r="I510" s="190"/>
      <c r="J510" s="190"/>
      <c r="K510" s="190"/>
      <c r="L510" s="204"/>
      <c r="M510" s="193"/>
      <c r="N510" s="193"/>
      <c r="O510" s="180"/>
      <c r="P510" s="180"/>
    </row>
    <row r="511" spans="2:16" s="179" customFormat="1" x14ac:dyDescent="0.2">
      <c r="B511" s="255"/>
      <c r="C511" s="187"/>
      <c r="D511" s="188"/>
      <c r="E511" s="189"/>
      <c r="F511" s="190"/>
      <c r="G511" s="190"/>
      <c r="H511" s="190"/>
      <c r="I511" s="190"/>
      <c r="J511" s="190"/>
      <c r="K511" s="190"/>
      <c r="L511" s="204"/>
      <c r="M511" s="193"/>
      <c r="N511" s="193"/>
      <c r="O511" s="180"/>
      <c r="P511" s="180"/>
    </row>
    <row r="512" spans="2:16" s="179" customFormat="1" x14ac:dyDescent="0.2">
      <c r="B512" s="255"/>
      <c r="C512" s="187"/>
      <c r="D512" s="188"/>
      <c r="E512" s="189"/>
      <c r="F512" s="190"/>
      <c r="G512" s="190"/>
      <c r="H512" s="190"/>
      <c r="I512" s="190"/>
      <c r="J512" s="190"/>
      <c r="K512" s="190"/>
      <c r="L512" s="204"/>
      <c r="M512" s="193"/>
      <c r="N512" s="193"/>
      <c r="O512" s="180"/>
      <c r="P512" s="180"/>
    </row>
    <row r="513" spans="2:16" s="179" customFormat="1" x14ac:dyDescent="0.2">
      <c r="B513" s="255"/>
      <c r="C513" s="187"/>
      <c r="D513" s="188"/>
      <c r="E513" s="189"/>
      <c r="F513" s="190"/>
      <c r="G513" s="190"/>
      <c r="H513" s="190"/>
      <c r="I513" s="190"/>
      <c r="J513" s="190"/>
      <c r="K513" s="190"/>
      <c r="L513" s="204"/>
      <c r="M513" s="193"/>
      <c r="N513" s="193"/>
      <c r="O513" s="180"/>
      <c r="P513" s="180"/>
    </row>
    <row r="514" spans="2:16" s="179" customFormat="1" ht="12.75" customHeight="1" x14ac:dyDescent="0.2">
      <c r="B514" s="255"/>
      <c r="C514" s="187"/>
      <c r="D514" s="188"/>
      <c r="E514" s="189"/>
      <c r="F514" s="190"/>
      <c r="G514" s="190"/>
      <c r="H514" s="190"/>
      <c r="I514" s="190"/>
      <c r="J514" s="190"/>
      <c r="K514" s="190"/>
      <c r="L514" s="204"/>
      <c r="M514" s="193"/>
      <c r="N514" s="193"/>
      <c r="O514" s="189"/>
      <c r="P514" s="180"/>
    </row>
    <row r="515" spans="2:16" s="179" customFormat="1" x14ac:dyDescent="0.2">
      <c r="B515" s="255"/>
      <c r="C515" s="187"/>
      <c r="D515" s="188"/>
      <c r="E515" s="189"/>
      <c r="F515" s="190"/>
      <c r="G515" s="190"/>
      <c r="H515" s="190"/>
      <c r="I515" s="190"/>
      <c r="J515" s="190"/>
      <c r="K515" s="190"/>
      <c r="L515" s="204"/>
      <c r="M515" s="193"/>
      <c r="N515" s="193"/>
      <c r="O515" s="189"/>
      <c r="P515" s="180"/>
    </row>
    <row r="516" spans="2:16" s="179" customFormat="1" x14ac:dyDescent="0.2">
      <c r="B516" s="255"/>
      <c r="C516" s="187"/>
      <c r="D516" s="188"/>
      <c r="E516" s="189"/>
      <c r="F516" s="190"/>
      <c r="G516" s="190"/>
      <c r="H516" s="190"/>
      <c r="I516" s="190"/>
      <c r="J516" s="190"/>
      <c r="K516" s="190"/>
      <c r="L516" s="204"/>
      <c r="M516" s="193"/>
      <c r="N516" s="193"/>
      <c r="O516" s="189"/>
      <c r="P516" s="180"/>
    </row>
    <row r="517" spans="2:16" s="179" customFormat="1" x14ac:dyDescent="0.2">
      <c r="B517" s="255"/>
      <c r="C517" s="187"/>
      <c r="D517" s="188"/>
      <c r="E517" s="189"/>
      <c r="F517" s="190"/>
      <c r="G517" s="190"/>
      <c r="H517" s="190"/>
      <c r="I517" s="190"/>
      <c r="J517" s="190"/>
      <c r="K517" s="190"/>
      <c r="L517" s="204"/>
      <c r="M517" s="193"/>
      <c r="N517" s="193"/>
      <c r="O517" s="189"/>
      <c r="P517" s="180"/>
    </row>
    <row r="518" spans="2:16" s="179" customFormat="1" ht="11.25" customHeight="1" x14ac:dyDescent="0.2">
      <c r="B518" s="255"/>
      <c r="C518" s="187"/>
      <c r="D518" s="188"/>
      <c r="E518" s="189"/>
      <c r="F518" s="190"/>
      <c r="G518" s="190"/>
      <c r="H518" s="190"/>
      <c r="I518" s="190"/>
      <c r="J518" s="190"/>
      <c r="K518" s="190"/>
      <c r="L518" s="204"/>
      <c r="M518" s="193"/>
      <c r="N518" s="193"/>
      <c r="O518" s="189"/>
      <c r="P518" s="180"/>
    </row>
    <row r="519" spans="2:16" s="179" customFormat="1" x14ac:dyDescent="0.2">
      <c r="B519" s="255"/>
      <c r="C519" s="187"/>
      <c r="D519" s="188"/>
      <c r="E519" s="189"/>
      <c r="F519" s="190"/>
      <c r="G519" s="190"/>
      <c r="H519" s="190"/>
      <c r="I519" s="190"/>
      <c r="J519" s="190"/>
      <c r="K519" s="190"/>
      <c r="L519" s="204"/>
      <c r="M519" s="193"/>
      <c r="N519" s="193"/>
      <c r="O519" s="189"/>
      <c r="P519" s="180"/>
    </row>
    <row r="520" spans="2:16" s="179" customFormat="1" x14ac:dyDescent="0.2">
      <c r="B520" s="255"/>
      <c r="C520" s="187"/>
      <c r="D520" s="188"/>
      <c r="E520" s="189"/>
      <c r="F520" s="190"/>
      <c r="G520" s="190"/>
      <c r="H520" s="190"/>
      <c r="I520" s="190"/>
      <c r="J520" s="190"/>
      <c r="K520" s="190"/>
      <c r="L520" s="204"/>
      <c r="M520" s="193"/>
      <c r="N520" s="193"/>
      <c r="O520" s="189"/>
      <c r="P520" s="180"/>
    </row>
    <row r="521" spans="2:16" s="179" customFormat="1" x14ac:dyDescent="0.2">
      <c r="B521" s="255"/>
      <c r="C521" s="187"/>
      <c r="D521" s="188"/>
      <c r="E521" s="189"/>
      <c r="F521" s="190"/>
      <c r="G521" s="190"/>
      <c r="H521" s="190"/>
      <c r="I521" s="190"/>
      <c r="J521" s="190"/>
      <c r="K521" s="190"/>
      <c r="L521" s="204"/>
      <c r="M521" s="193"/>
      <c r="N521" s="193"/>
      <c r="O521" s="189"/>
      <c r="P521" s="180"/>
    </row>
    <row r="522" spans="2:16" ht="15" customHeight="1" x14ac:dyDescent="0.2">
      <c r="L522" s="204"/>
      <c r="M522" s="193"/>
      <c r="O522" s="189"/>
    </row>
    <row r="523" spans="2:16" ht="11.25" customHeight="1" x14ac:dyDescent="0.2">
      <c r="L523" s="204"/>
      <c r="M523" s="193"/>
      <c r="O523" s="189"/>
    </row>
    <row r="524" spans="2:16" ht="11.25" customHeight="1" x14ac:dyDescent="0.2">
      <c r="L524" s="204"/>
      <c r="M524" s="193"/>
      <c r="O524" s="189"/>
    </row>
    <row r="525" spans="2:16" x14ac:dyDescent="0.2">
      <c r="L525" s="204"/>
      <c r="M525" s="193"/>
      <c r="O525" s="189"/>
    </row>
    <row r="526" spans="2:16" s="179" customFormat="1" ht="12" customHeight="1" x14ac:dyDescent="0.2">
      <c r="B526" s="255"/>
      <c r="C526" s="187"/>
      <c r="D526" s="188"/>
      <c r="E526" s="189"/>
      <c r="F526" s="190"/>
      <c r="G526" s="190"/>
      <c r="H526" s="190"/>
      <c r="I526" s="190"/>
      <c r="J526" s="190"/>
      <c r="K526" s="190"/>
      <c r="L526" s="204"/>
      <c r="M526" s="193"/>
      <c r="N526" s="193"/>
      <c r="O526" s="189"/>
      <c r="P526" s="180"/>
    </row>
    <row r="527" spans="2:16" ht="11.25" hidden="1" customHeight="1" x14ac:dyDescent="0.2">
      <c r="L527" s="204"/>
      <c r="M527" s="193"/>
      <c r="O527" s="189"/>
    </row>
    <row r="528" spans="2:16" ht="12.75" hidden="1" customHeight="1" x14ac:dyDescent="0.2">
      <c r="L528" s="204"/>
      <c r="M528" s="193"/>
      <c r="O528" s="189"/>
    </row>
    <row r="529" spans="2:16" ht="12.75" hidden="1" customHeight="1" x14ac:dyDescent="0.2">
      <c r="L529" s="204"/>
      <c r="M529" s="193"/>
      <c r="O529" s="189"/>
    </row>
    <row r="530" spans="2:16" s="179" customFormat="1" hidden="1" x14ac:dyDescent="0.2">
      <c r="B530" s="255"/>
      <c r="C530" s="187"/>
      <c r="D530" s="188"/>
      <c r="E530" s="189"/>
      <c r="F530" s="190"/>
      <c r="G530" s="190"/>
      <c r="H530" s="190"/>
      <c r="I530" s="190"/>
      <c r="J530" s="190"/>
      <c r="K530" s="190"/>
      <c r="L530" s="204"/>
      <c r="M530" s="193"/>
      <c r="N530" s="193"/>
      <c r="O530" s="189"/>
      <c r="P530" s="180"/>
    </row>
    <row r="531" spans="2:16" ht="11.25" hidden="1" customHeight="1" x14ac:dyDescent="0.2">
      <c r="L531" s="204"/>
      <c r="M531" s="193"/>
      <c r="O531" s="189"/>
    </row>
    <row r="532" spans="2:16" ht="12.75" hidden="1" customHeight="1" x14ac:dyDescent="0.2">
      <c r="L532" s="204"/>
      <c r="M532" s="193"/>
      <c r="O532" s="189"/>
    </row>
    <row r="533" spans="2:16" ht="12.75" hidden="1" customHeight="1" x14ac:dyDescent="0.2">
      <c r="L533" s="204"/>
      <c r="M533" s="193"/>
      <c r="O533" s="189"/>
    </row>
    <row r="534" spans="2:16" s="179" customFormat="1" hidden="1" x14ac:dyDescent="0.2">
      <c r="B534" s="255"/>
      <c r="C534" s="187"/>
      <c r="D534" s="188"/>
      <c r="E534" s="189"/>
      <c r="F534" s="190"/>
      <c r="G534" s="190"/>
      <c r="H534" s="190"/>
      <c r="I534" s="190"/>
      <c r="J534" s="190"/>
      <c r="K534" s="190"/>
      <c r="L534" s="204"/>
      <c r="M534" s="193"/>
      <c r="N534" s="193"/>
      <c r="O534" s="189"/>
      <c r="P534" s="180"/>
    </row>
    <row r="535" spans="2:16" ht="11.25" hidden="1" customHeight="1" x14ac:dyDescent="0.2">
      <c r="L535" s="204"/>
      <c r="M535" s="193"/>
    </row>
    <row r="536" spans="2:16" ht="12.75" hidden="1" customHeight="1" x14ac:dyDescent="0.2">
      <c r="L536" s="204"/>
      <c r="M536" s="193"/>
    </row>
    <row r="537" spans="2:16" ht="12.75" hidden="1" customHeight="1" x14ac:dyDescent="0.2">
      <c r="L537" s="204"/>
      <c r="M537" s="193"/>
    </row>
    <row r="538" spans="2:16" s="179" customFormat="1" hidden="1" x14ac:dyDescent="0.2">
      <c r="B538" s="255"/>
      <c r="C538" s="187"/>
      <c r="D538" s="188"/>
      <c r="E538" s="189"/>
      <c r="F538" s="190"/>
      <c r="G538" s="190"/>
      <c r="H538" s="190"/>
      <c r="I538" s="190"/>
      <c r="J538" s="190"/>
      <c r="K538" s="190"/>
      <c r="L538" s="204"/>
      <c r="M538" s="193"/>
      <c r="N538" s="193"/>
      <c r="O538" s="180"/>
      <c r="P538" s="180"/>
    </row>
    <row r="539" spans="2:16" s="179" customFormat="1" ht="12" customHeight="1" x14ac:dyDescent="0.2">
      <c r="B539" s="255"/>
      <c r="C539" s="187"/>
      <c r="D539" s="188"/>
      <c r="E539" s="189"/>
      <c r="F539" s="190"/>
      <c r="G539" s="190"/>
      <c r="H539" s="190"/>
      <c r="I539" s="190"/>
      <c r="J539" s="190"/>
      <c r="K539" s="190"/>
      <c r="L539" s="204"/>
      <c r="M539" s="193"/>
      <c r="N539" s="193"/>
      <c r="O539" s="180"/>
      <c r="P539" s="180"/>
    </row>
    <row r="540" spans="2:16" x14ac:dyDescent="0.2">
      <c r="L540" s="204"/>
      <c r="M540" s="193"/>
    </row>
    <row r="541" spans="2:16" x14ac:dyDescent="0.2">
      <c r="L541" s="204"/>
      <c r="M541" s="193"/>
    </row>
    <row r="542" spans="2:16" x14ac:dyDescent="0.2">
      <c r="L542" s="204"/>
      <c r="M542" s="193"/>
    </row>
  </sheetData>
  <mergeCells count="205">
    <mergeCell ref="D261:I261"/>
    <mergeCell ref="D273:I273"/>
    <mergeCell ref="D285:I285"/>
    <mergeCell ref="D292:I292"/>
    <mergeCell ref="D260:I260"/>
    <mergeCell ref="D276:I276"/>
    <mergeCell ref="D287:I287"/>
    <mergeCell ref="D272:I272"/>
    <mergeCell ref="D356:I356"/>
    <mergeCell ref="D368:I368"/>
    <mergeCell ref="E339:F339"/>
    <mergeCell ref="E340:F340"/>
    <mergeCell ref="D333:I333"/>
    <mergeCell ref="D338:I338"/>
    <mergeCell ref="D290:I290"/>
    <mergeCell ref="D275:I275"/>
    <mergeCell ref="D190:I190"/>
    <mergeCell ref="D192:I192"/>
    <mergeCell ref="D193:I193"/>
    <mergeCell ref="D195:I195"/>
    <mergeCell ref="D196:I196"/>
    <mergeCell ref="D204:G204"/>
    <mergeCell ref="D243:I243"/>
    <mergeCell ref="D244:I244"/>
    <mergeCell ref="D237:I237"/>
    <mergeCell ref="D238:I238"/>
    <mergeCell ref="D210:I210"/>
    <mergeCell ref="D211:I211"/>
    <mergeCell ref="D213:I213"/>
    <mergeCell ref="D214:I214"/>
    <mergeCell ref="D216:I216"/>
    <mergeCell ref="D201:I201"/>
    <mergeCell ref="D231:I231"/>
    <mergeCell ref="D217:I217"/>
    <mergeCell ref="D199:I199"/>
    <mergeCell ref="D208:I208"/>
    <mergeCell ref="D205:G205"/>
    <mergeCell ref="D441:I441"/>
    <mergeCell ref="D442:I442"/>
    <mergeCell ref="D444:I444"/>
    <mergeCell ref="D166:I166"/>
    <mergeCell ref="B298:K298"/>
    <mergeCell ref="D299:I299"/>
    <mergeCell ref="D300:I300"/>
    <mergeCell ref="D308:I308"/>
    <mergeCell ref="D171:I171"/>
    <mergeCell ref="D172:I172"/>
    <mergeCell ref="D176:I176"/>
    <mergeCell ref="D177:I177"/>
    <mergeCell ref="D207:I207"/>
    <mergeCell ref="D184:I184"/>
    <mergeCell ref="D186:I186"/>
    <mergeCell ref="D187:I187"/>
    <mergeCell ref="B181:K181"/>
    <mergeCell ref="D183:I183"/>
    <mergeCell ref="D198:I198"/>
    <mergeCell ref="D342:I342"/>
    <mergeCell ref="D343:I343"/>
    <mergeCell ref="C344:C345"/>
    <mergeCell ref="B347:K347"/>
    <mergeCell ref="D332:I332"/>
    <mergeCell ref="D449:E449"/>
    <mergeCell ref="D225:I225"/>
    <mergeCell ref="D423:I423"/>
    <mergeCell ref="D424:I424"/>
    <mergeCell ref="D226:I226"/>
    <mergeCell ref="D232:I232"/>
    <mergeCell ref="D429:I429"/>
    <mergeCell ref="D430:I430"/>
    <mergeCell ref="D435:I435"/>
    <mergeCell ref="D412:I412"/>
    <mergeCell ref="D413:I413"/>
    <mergeCell ref="D417:I417"/>
    <mergeCell ref="B326:K326"/>
    <mergeCell ref="D327:I327"/>
    <mergeCell ref="D328:I328"/>
    <mergeCell ref="C329:C330"/>
    <mergeCell ref="D313:I313"/>
    <mergeCell ref="D318:I318"/>
    <mergeCell ref="D418:I418"/>
    <mergeCell ref="C334:C335"/>
    <mergeCell ref="D337:I337"/>
    <mergeCell ref="C339:C340"/>
    <mergeCell ref="D309:H309"/>
    <mergeCell ref="D314:H314"/>
    <mergeCell ref="D19:I19"/>
    <mergeCell ref="D20:I20"/>
    <mergeCell ref="D22:I22"/>
    <mergeCell ref="D450:E450"/>
    <mergeCell ref="J502:K502"/>
    <mergeCell ref="C456:H456"/>
    <mergeCell ref="J501:K501"/>
    <mergeCell ref="C452:H452"/>
    <mergeCell ref="B3:K3"/>
    <mergeCell ref="B5:K5"/>
    <mergeCell ref="B6:K6"/>
    <mergeCell ref="B7:K7"/>
    <mergeCell ref="D8:I8"/>
    <mergeCell ref="B4:K4"/>
    <mergeCell ref="D11:I11"/>
    <mergeCell ref="D79:I79"/>
    <mergeCell ref="D16:I16"/>
    <mergeCell ref="D17:G17"/>
    <mergeCell ref="D67:I67"/>
    <mergeCell ref="D72:I72"/>
    <mergeCell ref="D44:I44"/>
    <mergeCell ref="D46:I46"/>
    <mergeCell ref="D32:I32"/>
    <mergeCell ref="D324:H324"/>
    <mergeCell ref="D436:I436"/>
    <mergeCell ref="D445:I445"/>
    <mergeCell ref="B9:K9"/>
    <mergeCell ref="B31:K31"/>
    <mergeCell ref="D155:I155"/>
    <mergeCell ref="D82:I82"/>
    <mergeCell ref="D83:I83"/>
    <mergeCell ref="D96:I96"/>
    <mergeCell ref="D88:I88"/>
    <mergeCell ref="D89:I89"/>
    <mergeCell ref="D92:I92"/>
    <mergeCell ref="D93:I93"/>
    <mergeCell ref="D97:I97"/>
    <mergeCell ref="D137:I137"/>
    <mergeCell ref="D125:I125"/>
    <mergeCell ref="D37:I37"/>
    <mergeCell ref="D57:I57"/>
    <mergeCell ref="D62:I62"/>
    <mergeCell ref="B77:K77"/>
    <mergeCell ref="B135:K135"/>
    <mergeCell ref="D12:H12"/>
    <mergeCell ref="D25:I25"/>
    <mergeCell ref="D128:I128"/>
    <mergeCell ref="C129:C130"/>
    <mergeCell ref="D52:I52"/>
    <mergeCell ref="D126:H126"/>
    <mergeCell ref="D129:H129"/>
    <mergeCell ref="D23:F23"/>
    <mergeCell ref="D26:I26"/>
    <mergeCell ref="D28:I28"/>
    <mergeCell ref="D29:I29"/>
    <mergeCell ref="D47:I47"/>
    <mergeCell ref="D80:I80"/>
    <mergeCell ref="D86:I86"/>
    <mergeCell ref="D85:I85"/>
    <mergeCell ref="D99:I99"/>
    <mergeCell ref="D100:I100"/>
    <mergeCell ref="D102:I102"/>
    <mergeCell ref="D103:I103"/>
    <mergeCell ref="D105:I105"/>
    <mergeCell ref="D106:I106"/>
    <mergeCell ref="D108:I108"/>
    <mergeCell ref="B78:K78"/>
    <mergeCell ref="B124:K124"/>
    <mergeCell ref="D42:I42"/>
    <mergeCell ref="D109:I109"/>
    <mergeCell ref="D111:I111"/>
    <mergeCell ref="D112:I112"/>
    <mergeCell ref="D406:I406"/>
    <mergeCell ref="D115:I115"/>
    <mergeCell ref="D116:I116"/>
    <mergeCell ref="D118:I118"/>
    <mergeCell ref="D119:I119"/>
    <mergeCell ref="D121:I121"/>
    <mergeCell ref="D122:I122"/>
    <mergeCell ref="D131:I131"/>
    <mergeCell ref="D132:G132"/>
    <mergeCell ref="D130:E130"/>
    <mergeCell ref="D319:H319"/>
    <mergeCell ref="D323:I323"/>
    <mergeCell ref="D388:I388"/>
    <mergeCell ref="D369:G369"/>
    <mergeCell ref="D379:I379"/>
    <mergeCell ref="D381:I381"/>
    <mergeCell ref="D383:I383"/>
    <mergeCell ref="D384:I384"/>
    <mergeCell ref="D348:I348"/>
    <mergeCell ref="D349:I349"/>
    <mergeCell ref="D355:I355"/>
    <mergeCell ref="D357:G357"/>
    <mergeCell ref="D367:I367"/>
    <mergeCell ref="D189:I189"/>
    <mergeCell ref="B464:K464"/>
    <mergeCell ref="D466:I466"/>
    <mergeCell ref="D469:I469"/>
    <mergeCell ref="D476:I476"/>
    <mergeCell ref="D480:I480"/>
    <mergeCell ref="D485:I485"/>
    <mergeCell ref="D490:I490"/>
    <mergeCell ref="C460:H460"/>
    <mergeCell ref="D219:I219"/>
    <mergeCell ref="D220:I220"/>
    <mergeCell ref="D250:I250"/>
    <mergeCell ref="D255:I255"/>
    <mergeCell ref="D251:I251"/>
    <mergeCell ref="D256:I256"/>
    <mergeCell ref="D223:I223"/>
    <mergeCell ref="D222:I222"/>
    <mergeCell ref="B447:K447"/>
    <mergeCell ref="D281:I281"/>
    <mergeCell ref="D407:I407"/>
    <mergeCell ref="B392:K392"/>
    <mergeCell ref="D394:I394"/>
    <mergeCell ref="D395:I395"/>
    <mergeCell ref="D400:I400"/>
    <mergeCell ref="D401:I401"/>
  </mergeCells>
  <phoneticPr fontId="65" type="noConversion"/>
  <printOptions horizontalCentered="1"/>
  <pageMargins left="0.39370078740157483" right="0.39370078740157483" top="0.59055118110236227" bottom="1.1811023622047245" header="0.39370078740157483" footer="0.39370078740157483"/>
  <pageSetup paperSize="9" scale="80" fitToHeight="100" orientation="portrait" r:id="rId1"/>
  <headerFooter>
    <oddFooter>Página &amp;P de &amp;N</oddFooter>
  </headerFooter>
  <rowBreaks count="1" manualBreakCount="1">
    <brk id="463" min="1" max="10"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AC38"/>
  <sheetViews>
    <sheetView view="pageBreakPreview" zoomScale="115" zoomScaleSheetLayoutView="115" workbookViewId="0">
      <selection activeCell="N32" activeCellId="1" sqref="E32 N32"/>
    </sheetView>
  </sheetViews>
  <sheetFormatPr defaultRowHeight="12.75" x14ac:dyDescent="0.2"/>
  <cols>
    <col min="1" max="1" width="9.140625" style="502"/>
    <col min="2" max="2" width="38" style="502" customWidth="1"/>
    <col min="3" max="3" width="11.140625" style="553" customWidth="1"/>
    <col min="4" max="6" width="11.5703125" style="553" customWidth="1"/>
    <col min="7" max="8" width="11.5703125" style="553" hidden="1" customWidth="1"/>
    <col min="9" max="9" width="11.5703125" style="553" customWidth="1"/>
    <col min="10" max="10" width="10.42578125" style="553" customWidth="1"/>
    <col min="11" max="11" width="9.85546875" style="553" customWidth="1"/>
    <col min="12" max="12" width="11.85546875" style="553" customWidth="1"/>
    <col min="13" max="13" width="10" style="553" customWidth="1"/>
    <col min="14" max="14" width="10.140625" style="553" customWidth="1"/>
    <col min="15" max="15" width="10" style="553" customWidth="1"/>
    <col min="16" max="16384" width="9.140625" style="502"/>
  </cols>
  <sheetData>
    <row r="1" spans="2:17" ht="12" customHeight="1" x14ac:dyDescent="0.2">
      <c r="B1" s="500"/>
      <c r="C1" s="501"/>
      <c r="D1" s="501"/>
      <c r="E1" s="501"/>
      <c r="F1" s="501"/>
      <c r="G1" s="501"/>
      <c r="H1" s="501"/>
      <c r="I1" s="501"/>
      <c r="J1" s="501"/>
      <c r="K1" s="501"/>
      <c r="L1" s="501"/>
      <c r="M1" s="501"/>
      <c r="N1" s="501"/>
      <c r="O1" s="555"/>
      <c r="P1" s="556"/>
    </row>
    <row r="2" spans="2:17" ht="15.75" customHeight="1" x14ac:dyDescent="0.2">
      <c r="B2" s="503"/>
      <c r="C2" s="504"/>
      <c r="D2" s="504"/>
      <c r="E2" s="504"/>
      <c r="F2" s="554" t="str">
        <f>ORÇAMENTO!B3</f>
        <v>PREFEITURA MUNICIPAL DE ITABORAÍ</v>
      </c>
      <c r="G2" s="505" t="s">
        <v>42</v>
      </c>
      <c r="H2" s="506"/>
      <c r="I2" s="504"/>
      <c r="J2" s="504"/>
      <c r="K2" s="504"/>
      <c r="L2" s="504"/>
      <c r="M2" s="504"/>
      <c r="N2" s="504"/>
      <c r="O2" s="504"/>
      <c r="P2" s="557"/>
    </row>
    <row r="3" spans="2:17" ht="15" customHeight="1" x14ac:dyDescent="0.2">
      <c r="B3" s="507"/>
      <c r="C3" s="504"/>
      <c r="D3" s="504"/>
      <c r="E3" s="504"/>
      <c r="F3" s="504" t="str">
        <f>ORÇAMENTO!B4</f>
        <v>SECRETARIA MUNICIPAL DE OBRAS</v>
      </c>
      <c r="G3" s="504"/>
      <c r="H3" s="504"/>
      <c r="I3" s="504"/>
      <c r="J3" s="504"/>
      <c r="K3" s="504"/>
      <c r="L3" s="504"/>
      <c r="M3" s="504"/>
      <c r="N3" s="504"/>
      <c r="O3" s="504"/>
      <c r="P3" s="557"/>
    </row>
    <row r="4" spans="2:17" ht="15.75" x14ac:dyDescent="0.2">
      <c r="B4" s="801" t="str">
        <f>ORÇAMENTO!B5</f>
        <v>OBRA: DRENAGEM PLUVIAL, PAVIMENTAÇÃO E SINALIZAÇÃO VIÁRIA</v>
      </c>
      <c r="C4" s="802"/>
      <c r="D4" s="802"/>
      <c r="E4" s="802"/>
      <c r="F4" s="802"/>
      <c r="G4" s="802"/>
      <c r="H4" s="802"/>
      <c r="I4" s="802"/>
      <c r="J4" s="802"/>
      <c r="K4" s="802"/>
      <c r="L4" s="802"/>
      <c r="M4" s="802"/>
      <c r="N4" s="802"/>
      <c r="O4" s="802"/>
      <c r="P4" s="557"/>
    </row>
    <row r="5" spans="2:17" ht="8.1" customHeight="1" x14ac:dyDescent="0.2">
      <c r="B5" s="507"/>
      <c r="C5" s="504"/>
      <c r="D5" s="504"/>
      <c r="E5" s="504"/>
      <c r="F5" s="504"/>
      <c r="G5" s="504"/>
      <c r="H5" s="504"/>
      <c r="I5" s="504"/>
      <c r="J5" s="504"/>
      <c r="K5" s="504"/>
      <c r="L5" s="504"/>
      <c r="M5" s="504"/>
      <c r="N5" s="504"/>
      <c r="O5" s="504"/>
      <c r="P5" s="557"/>
    </row>
    <row r="6" spans="2:17" ht="15" x14ac:dyDescent="0.2">
      <c r="B6" s="803" t="str">
        <f>ORÇAMENTO!B7</f>
        <v>LOCAL: Vila Gabriela (Manilha)</v>
      </c>
      <c r="C6" s="804"/>
      <c r="D6" s="804"/>
      <c r="E6" s="804"/>
      <c r="F6" s="804"/>
      <c r="G6" s="804"/>
      <c r="H6" s="804"/>
      <c r="I6" s="804"/>
      <c r="J6" s="804"/>
      <c r="K6" s="804"/>
      <c r="L6" s="804"/>
      <c r="M6" s="804"/>
      <c r="N6" s="804"/>
      <c r="O6" s="804"/>
      <c r="P6" s="558"/>
    </row>
    <row r="7" spans="2:17" ht="8.1" customHeight="1" x14ac:dyDescent="0.2">
      <c r="B7" s="509"/>
      <c r="C7" s="504"/>
      <c r="D7" s="504"/>
      <c r="E7" s="504"/>
      <c r="F7" s="504"/>
      <c r="G7" s="504"/>
      <c r="H7" s="504"/>
      <c r="I7" s="504"/>
      <c r="J7" s="504"/>
      <c r="K7" s="504"/>
      <c r="L7" s="504"/>
      <c r="M7" s="504"/>
      <c r="N7" s="504"/>
      <c r="O7" s="504"/>
      <c r="P7" s="557"/>
    </row>
    <row r="8" spans="2:17" ht="7.5" customHeight="1" x14ac:dyDescent="0.2">
      <c r="B8" s="510"/>
      <c r="C8" s="508"/>
      <c r="D8" s="508"/>
      <c r="E8" s="508"/>
      <c r="F8" s="508"/>
      <c r="G8" s="508"/>
      <c r="H8" s="508"/>
      <c r="I8" s="508"/>
      <c r="J8" s="508"/>
      <c r="K8" s="508"/>
      <c r="L8" s="508"/>
      <c r="M8" s="508"/>
      <c r="N8" s="508"/>
      <c r="O8" s="508"/>
      <c r="P8" s="559"/>
    </row>
    <row r="9" spans="2:17" ht="15.75" x14ac:dyDescent="0.25">
      <c r="B9" s="798" t="s">
        <v>26691</v>
      </c>
      <c r="C9" s="799"/>
      <c r="D9" s="799"/>
      <c r="E9" s="799"/>
      <c r="F9" s="799"/>
      <c r="G9" s="799"/>
      <c r="H9" s="799"/>
      <c r="I9" s="799"/>
      <c r="J9" s="799"/>
      <c r="K9" s="799"/>
      <c r="L9" s="799"/>
      <c r="M9" s="799"/>
      <c r="N9" s="799"/>
      <c r="O9" s="799"/>
      <c r="P9" s="800"/>
    </row>
    <row r="10" spans="2:17" s="512" customFormat="1" ht="27.75" customHeight="1" x14ac:dyDescent="0.2">
      <c r="B10" s="805" t="s">
        <v>26692</v>
      </c>
      <c r="C10" s="807" t="s">
        <v>31052</v>
      </c>
      <c r="D10" s="809" t="s">
        <v>31053</v>
      </c>
      <c r="E10" s="810"/>
      <c r="F10" s="811"/>
      <c r="G10" s="812" t="s">
        <v>26693</v>
      </c>
      <c r="H10" s="813"/>
      <c r="I10" s="809" t="s">
        <v>31054</v>
      </c>
      <c r="J10" s="810"/>
      <c r="K10" s="811"/>
      <c r="L10" s="511" t="s">
        <v>31055</v>
      </c>
      <c r="M10" s="810" t="s">
        <v>31056</v>
      </c>
      <c r="N10" s="810"/>
      <c r="O10" s="810"/>
      <c r="P10" s="560" t="s">
        <v>31057</v>
      </c>
    </row>
    <row r="11" spans="2:17" s="515" customFormat="1" ht="14.25" customHeight="1" x14ac:dyDescent="0.2">
      <c r="B11" s="806"/>
      <c r="C11" s="808"/>
      <c r="D11" s="513" t="s">
        <v>28301</v>
      </c>
      <c r="E11" s="513" t="s">
        <v>31059</v>
      </c>
      <c r="F11" s="561" t="s">
        <v>31058</v>
      </c>
      <c r="G11" s="513" t="s">
        <v>28301</v>
      </c>
      <c r="H11" s="513" t="s">
        <v>31059</v>
      </c>
      <c r="I11" s="513" t="s">
        <v>28301</v>
      </c>
      <c r="J11" s="513" t="s">
        <v>31059</v>
      </c>
      <c r="K11" s="561" t="s">
        <v>31058</v>
      </c>
      <c r="L11" s="513" t="s">
        <v>31052</v>
      </c>
      <c r="M11" s="514" t="s">
        <v>28301</v>
      </c>
      <c r="N11" s="513" t="s">
        <v>31059</v>
      </c>
      <c r="O11" s="561" t="s">
        <v>31058</v>
      </c>
      <c r="P11" s="562" t="s">
        <v>31058</v>
      </c>
    </row>
    <row r="12" spans="2:17" s="520" customFormat="1" ht="8.1" customHeight="1" x14ac:dyDescent="0.2">
      <c r="B12" s="516"/>
      <c r="C12" s="517"/>
      <c r="D12" s="517"/>
      <c r="E12" s="517"/>
      <c r="F12" s="518"/>
      <c r="G12" s="517"/>
      <c r="H12" s="518"/>
      <c r="I12" s="517"/>
      <c r="J12" s="517"/>
      <c r="K12" s="518"/>
      <c r="L12" s="517"/>
      <c r="M12" s="517"/>
      <c r="N12" s="517"/>
      <c r="O12" s="519"/>
      <c r="P12" s="563"/>
    </row>
    <row r="13" spans="2:17" s="520" customFormat="1" ht="14.25" customHeight="1" x14ac:dyDescent="0.2">
      <c r="B13" s="564" t="s">
        <v>31102</v>
      </c>
      <c r="C13" s="521">
        <v>84.17</v>
      </c>
      <c r="D13" s="522">
        <v>7.9</v>
      </c>
      <c r="E13" s="522">
        <f>C13*D13</f>
        <v>664.9430000000001</v>
      </c>
      <c r="F13" s="523">
        <v>285.14999999999998</v>
      </c>
      <c r="G13" s="517">
        <v>7</v>
      </c>
      <c r="H13" s="518">
        <f t="shared" ref="H13" si="0">TRUNC(I13/0.035,2)</f>
        <v>200</v>
      </c>
      <c r="I13" s="522">
        <v>7</v>
      </c>
      <c r="J13" s="522">
        <f t="shared" ref="J13" si="1">TRUNC(K13/0.035,2)</f>
        <v>590.57000000000005</v>
      </c>
      <c r="K13" s="524">
        <v>20.67</v>
      </c>
      <c r="L13" s="525">
        <f t="shared" ref="L13:L14" si="2">TRUNC(N13/M13,2)</f>
        <v>179.8</v>
      </c>
      <c r="M13" s="526">
        <v>1.5</v>
      </c>
      <c r="N13" s="527">
        <f t="shared" ref="N13:N14" si="3">TRUNC(O13/0.1,2)</f>
        <v>269.7</v>
      </c>
      <c r="O13" s="523">
        <v>26.97</v>
      </c>
      <c r="P13" s="631">
        <v>8.6999999999999993</v>
      </c>
      <c r="Q13" s="520">
        <v>1</v>
      </c>
    </row>
    <row r="14" spans="2:17" s="534" customFormat="1" ht="12.75" customHeight="1" x14ac:dyDescent="0.2">
      <c r="B14" s="564" t="s">
        <v>31103</v>
      </c>
      <c r="C14" s="528">
        <v>299.48</v>
      </c>
      <c r="D14" s="522">
        <v>7.9</v>
      </c>
      <c r="E14" s="522">
        <f t="shared" ref="E14:E27" si="4">C14*D14</f>
        <v>2365.8920000000003</v>
      </c>
      <c r="F14" s="523">
        <v>1017.43</v>
      </c>
      <c r="G14" s="529">
        <v>7</v>
      </c>
      <c r="H14" s="530">
        <f>TRUNC(I14/0.035,2)</f>
        <v>200</v>
      </c>
      <c r="I14" s="522">
        <v>7</v>
      </c>
      <c r="J14" s="522">
        <f>TRUNC(K14/0.035,2)</f>
        <v>2117.71</v>
      </c>
      <c r="K14" s="531">
        <v>74.12</v>
      </c>
      <c r="L14" s="525">
        <f t="shared" si="2"/>
        <v>640.92999999999995</v>
      </c>
      <c r="M14" s="532">
        <v>1.5</v>
      </c>
      <c r="N14" s="527">
        <f t="shared" si="3"/>
        <v>961.4</v>
      </c>
      <c r="O14" s="533">
        <v>96.14</v>
      </c>
      <c r="P14" s="632">
        <v>48.48</v>
      </c>
      <c r="Q14" s="520">
        <f>ROUND(C14/200,0)</f>
        <v>1</v>
      </c>
    </row>
    <row r="15" spans="2:17" s="534" customFormat="1" ht="12.75" customHeight="1" x14ac:dyDescent="0.2">
      <c r="B15" s="564" t="s">
        <v>31104</v>
      </c>
      <c r="C15" s="528">
        <v>701.19</v>
      </c>
      <c r="D15" s="522">
        <v>7.9</v>
      </c>
      <c r="E15" s="522">
        <f t="shared" si="4"/>
        <v>5539.4010000000007</v>
      </c>
      <c r="F15" s="535">
        <v>2178.58</v>
      </c>
      <c r="G15" s="536">
        <v>7</v>
      </c>
      <c r="H15" s="537">
        <f t="shared" ref="H15:H27" si="5">TRUNC(I15/0.035,2)</f>
        <v>200</v>
      </c>
      <c r="I15" s="522">
        <v>7</v>
      </c>
      <c r="J15" s="522">
        <f t="shared" ref="J15:J27" si="6">TRUNC(K15/0.035,2)</f>
        <v>4918.8500000000004</v>
      </c>
      <c r="K15" s="531">
        <v>172.16</v>
      </c>
      <c r="L15" s="525">
        <f>TRUNC(N15/M15,2)</f>
        <v>1499.13</v>
      </c>
      <c r="M15" s="532">
        <v>1.5</v>
      </c>
      <c r="N15" s="527">
        <f>TRUNC(O15/0.1,2)</f>
        <v>2248.6999999999998</v>
      </c>
      <c r="O15" s="533">
        <v>224.87</v>
      </c>
      <c r="P15" s="632">
        <v>102.07</v>
      </c>
      <c r="Q15" s="520">
        <v>3</v>
      </c>
    </row>
    <row r="16" spans="2:17" s="534" customFormat="1" ht="12.75" customHeight="1" x14ac:dyDescent="0.2">
      <c r="B16" s="564" t="s">
        <v>31105</v>
      </c>
      <c r="C16" s="528">
        <v>100</v>
      </c>
      <c r="D16" s="522">
        <v>7.9</v>
      </c>
      <c r="E16" s="522">
        <f t="shared" si="4"/>
        <v>790</v>
      </c>
      <c r="F16" s="535">
        <v>505.51</v>
      </c>
      <c r="G16" s="536">
        <v>7</v>
      </c>
      <c r="H16" s="537">
        <f t="shared" si="5"/>
        <v>200</v>
      </c>
      <c r="I16" s="522">
        <v>7</v>
      </c>
      <c r="J16" s="522">
        <f t="shared" si="6"/>
        <v>704.57</v>
      </c>
      <c r="K16" s="531">
        <v>24.66</v>
      </c>
      <c r="L16" s="525">
        <f t="shared" ref="L16:L27" si="7">TRUNC(N16/M16,2)</f>
        <v>214.4</v>
      </c>
      <c r="M16" s="532">
        <v>1.5</v>
      </c>
      <c r="N16" s="527">
        <f t="shared" ref="N16:N27" si="8">TRUNC(O16/0.1,2)</f>
        <v>321.60000000000002</v>
      </c>
      <c r="O16" s="533">
        <v>32.159999999999997</v>
      </c>
      <c r="P16" s="632">
        <v>1.9</v>
      </c>
      <c r="Q16" s="520">
        <f t="shared" ref="Q16:Q27" si="9">ROUND(C16/200,0)</f>
        <v>1</v>
      </c>
    </row>
    <row r="17" spans="2:17" s="534" customFormat="1" ht="12.75" customHeight="1" x14ac:dyDescent="0.2">
      <c r="B17" s="564" t="s">
        <v>31106</v>
      </c>
      <c r="C17" s="528">
        <v>116</v>
      </c>
      <c r="D17" s="522">
        <v>7.9</v>
      </c>
      <c r="E17" s="522">
        <f t="shared" si="4"/>
        <v>916.40000000000009</v>
      </c>
      <c r="F17" s="531">
        <v>474.59</v>
      </c>
      <c r="G17" s="536">
        <v>7</v>
      </c>
      <c r="H17" s="537">
        <f t="shared" si="5"/>
        <v>200</v>
      </c>
      <c r="I17" s="522">
        <v>7</v>
      </c>
      <c r="J17" s="522">
        <f t="shared" si="6"/>
        <v>812</v>
      </c>
      <c r="K17" s="531">
        <v>28.42</v>
      </c>
      <c r="L17" s="525">
        <f t="shared" si="7"/>
        <v>247.46</v>
      </c>
      <c r="M17" s="538">
        <v>1.5</v>
      </c>
      <c r="N17" s="527">
        <f t="shared" si="8"/>
        <v>371.2</v>
      </c>
      <c r="O17" s="533">
        <v>37.119999999999997</v>
      </c>
      <c r="P17" s="632">
        <v>22.14</v>
      </c>
      <c r="Q17" s="520">
        <f t="shared" si="9"/>
        <v>1</v>
      </c>
    </row>
    <row r="18" spans="2:17" s="534" customFormat="1" ht="12.75" customHeight="1" x14ac:dyDescent="0.2">
      <c r="B18" s="564" t="s">
        <v>31107</v>
      </c>
      <c r="C18" s="528">
        <v>95</v>
      </c>
      <c r="D18" s="522">
        <v>7.9</v>
      </c>
      <c r="E18" s="522">
        <f t="shared" si="4"/>
        <v>750.5</v>
      </c>
      <c r="F18" s="531">
        <v>318.93</v>
      </c>
      <c r="G18" s="536">
        <v>7</v>
      </c>
      <c r="H18" s="537">
        <f t="shared" si="5"/>
        <v>200</v>
      </c>
      <c r="I18" s="522">
        <v>7</v>
      </c>
      <c r="J18" s="522">
        <f t="shared" si="6"/>
        <v>669.42</v>
      </c>
      <c r="K18" s="531">
        <v>23.43</v>
      </c>
      <c r="L18" s="525">
        <f t="shared" si="7"/>
        <v>203.46</v>
      </c>
      <c r="M18" s="538">
        <v>1.5</v>
      </c>
      <c r="N18" s="527">
        <f t="shared" si="8"/>
        <v>305.2</v>
      </c>
      <c r="O18" s="533">
        <v>30.52</v>
      </c>
      <c r="P18" s="632">
        <v>2.84</v>
      </c>
      <c r="Q18" s="520">
        <v>1</v>
      </c>
    </row>
    <row r="19" spans="2:17" s="534" customFormat="1" ht="12.75" customHeight="1" x14ac:dyDescent="0.2">
      <c r="B19" s="564" t="s">
        <v>31108</v>
      </c>
      <c r="C19" s="528">
        <v>148</v>
      </c>
      <c r="D19" s="522">
        <v>7.9</v>
      </c>
      <c r="E19" s="522">
        <f t="shared" si="4"/>
        <v>1169.2</v>
      </c>
      <c r="F19" s="531">
        <v>553.59</v>
      </c>
      <c r="G19" s="536">
        <v>7</v>
      </c>
      <c r="H19" s="537">
        <f t="shared" si="5"/>
        <v>200</v>
      </c>
      <c r="I19" s="522">
        <v>7</v>
      </c>
      <c r="J19" s="522">
        <f t="shared" si="6"/>
        <v>974.28</v>
      </c>
      <c r="K19" s="531">
        <v>34.1</v>
      </c>
      <c r="L19" s="525">
        <f t="shared" si="7"/>
        <v>296.66000000000003</v>
      </c>
      <c r="M19" s="538">
        <v>1.5</v>
      </c>
      <c r="N19" s="527">
        <f t="shared" si="8"/>
        <v>445</v>
      </c>
      <c r="O19" s="533">
        <v>44.5</v>
      </c>
      <c r="P19" s="632">
        <v>0.38</v>
      </c>
      <c r="Q19" s="520">
        <f t="shared" si="9"/>
        <v>1</v>
      </c>
    </row>
    <row r="20" spans="2:17" s="534" customFormat="1" ht="12.75" customHeight="1" x14ac:dyDescent="0.2">
      <c r="B20" s="564" t="s">
        <v>31109</v>
      </c>
      <c r="C20" s="528">
        <v>185</v>
      </c>
      <c r="D20" s="522">
        <v>7.9</v>
      </c>
      <c r="E20" s="522">
        <f t="shared" si="4"/>
        <v>1461.5</v>
      </c>
      <c r="F20" s="531">
        <v>648.54999999999995</v>
      </c>
      <c r="G20" s="536">
        <v>7</v>
      </c>
      <c r="H20" s="537">
        <f t="shared" si="5"/>
        <v>200</v>
      </c>
      <c r="I20" s="522">
        <v>7</v>
      </c>
      <c r="J20" s="522">
        <f t="shared" si="6"/>
        <v>1238</v>
      </c>
      <c r="K20" s="535">
        <v>43.33</v>
      </c>
      <c r="L20" s="525">
        <f t="shared" si="7"/>
        <v>375.93</v>
      </c>
      <c r="M20" s="538">
        <v>1.5</v>
      </c>
      <c r="N20" s="527">
        <f t="shared" si="8"/>
        <v>563.9</v>
      </c>
      <c r="O20" s="533">
        <v>56.39</v>
      </c>
      <c r="P20" s="632">
        <v>9.08</v>
      </c>
      <c r="Q20" s="520">
        <f t="shared" si="9"/>
        <v>1</v>
      </c>
    </row>
    <row r="21" spans="2:17" s="534" customFormat="1" ht="12.75" customHeight="1" x14ac:dyDescent="0.2">
      <c r="B21" s="564" t="s">
        <v>31110</v>
      </c>
      <c r="C21" s="528">
        <v>155</v>
      </c>
      <c r="D21" s="522">
        <v>7.9</v>
      </c>
      <c r="E21" s="522">
        <f t="shared" si="4"/>
        <v>1224.5</v>
      </c>
      <c r="F21" s="523">
        <v>445.52</v>
      </c>
      <c r="G21" s="536">
        <v>7</v>
      </c>
      <c r="H21" s="536">
        <f t="shared" si="5"/>
        <v>200</v>
      </c>
      <c r="I21" s="522">
        <v>7</v>
      </c>
      <c r="J21" s="522">
        <f t="shared" si="6"/>
        <v>948.57</v>
      </c>
      <c r="K21" s="523">
        <v>33.200000000000003</v>
      </c>
      <c r="L21" s="525">
        <f t="shared" si="7"/>
        <v>291.39999999999998</v>
      </c>
      <c r="M21" s="532">
        <v>1.5</v>
      </c>
      <c r="N21" s="527">
        <f t="shared" si="8"/>
        <v>437.1</v>
      </c>
      <c r="O21" s="533">
        <v>43.71</v>
      </c>
      <c r="P21" s="632">
        <v>8.99</v>
      </c>
      <c r="Q21" s="520">
        <f t="shared" si="9"/>
        <v>1</v>
      </c>
    </row>
    <row r="22" spans="2:17" s="534" customFormat="1" ht="12.75" customHeight="1" x14ac:dyDescent="0.2">
      <c r="B22" s="564" t="s">
        <v>31111</v>
      </c>
      <c r="C22" s="528">
        <v>100</v>
      </c>
      <c r="D22" s="522">
        <v>7.9</v>
      </c>
      <c r="E22" s="522">
        <f t="shared" si="4"/>
        <v>790</v>
      </c>
      <c r="F22" s="523">
        <v>358.46</v>
      </c>
      <c r="G22" s="536">
        <v>7</v>
      </c>
      <c r="H22" s="536">
        <f t="shared" si="5"/>
        <v>200</v>
      </c>
      <c r="I22" s="522">
        <v>7</v>
      </c>
      <c r="J22" s="522">
        <f t="shared" si="6"/>
        <v>700.28</v>
      </c>
      <c r="K22" s="523">
        <v>24.51</v>
      </c>
      <c r="L22" s="525">
        <f t="shared" si="7"/>
        <v>213.46</v>
      </c>
      <c r="M22" s="532">
        <v>1.5</v>
      </c>
      <c r="N22" s="527">
        <f t="shared" si="8"/>
        <v>320.2</v>
      </c>
      <c r="O22" s="533">
        <v>32.020000000000003</v>
      </c>
      <c r="P22" s="632">
        <v>4.42</v>
      </c>
      <c r="Q22" s="520">
        <f t="shared" si="9"/>
        <v>1</v>
      </c>
    </row>
    <row r="23" spans="2:17" s="534" customFormat="1" ht="12.75" customHeight="1" x14ac:dyDescent="0.2">
      <c r="B23" s="564" t="s">
        <v>31112</v>
      </c>
      <c r="C23" s="528">
        <v>165.47</v>
      </c>
      <c r="D23" s="522">
        <v>7.9</v>
      </c>
      <c r="E23" s="522">
        <f t="shared" si="4"/>
        <v>1307.213</v>
      </c>
      <c r="F23" s="523">
        <v>553.9</v>
      </c>
      <c r="G23" s="536">
        <v>7</v>
      </c>
      <c r="H23" s="536">
        <f t="shared" si="5"/>
        <v>200</v>
      </c>
      <c r="I23" s="522">
        <v>7</v>
      </c>
      <c r="J23" s="522">
        <f t="shared" si="6"/>
        <v>1214</v>
      </c>
      <c r="K23" s="523">
        <v>42.49</v>
      </c>
      <c r="L23" s="525">
        <f t="shared" si="7"/>
        <v>355.26</v>
      </c>
      <c r="M23" s="532">
        <v>1.5</v>
      </c>
      <c r="N23" s="527">
        <f t="shared" si="8"/>
        <v>532.9</v>
      </c>
      <c r="O23" s="533">
        <v>53.29</v>
      </c>
      <c r="P23" s="632">
        <v>17.04</v>
      </c>
      <c r="Q23" s="520">
        <f t="shared" si="9"/>
        <v>1</v>
      </c>
    </row>
    <row r="24" spans="2:17" s="534" customFormat="1" ht="12.75" customHeight="1" x14ac:dyDescent="0.2">
      <c r="B24" s="564" t="s">
        <v>31113</v>
      </c>
      <c r="C24" s="528">
        <v>146</v>
      </c>
      <c r="D24" s="522">
        <v>7.9</v>
      </c>
      <c r="E24" s="522">
        <f t="shared" si="4"/>
        <v>1153.4000000000001</v>
      </c>
      <c r="F24" s="523">
        <v>481.83</v>
      </c>
      <c r="G24" s="536">
        <v>7</v>
      </c>
      <c r="H24" s="536">
        <f t="shared" si="5"/>
        <v>200</v>
      </c>
      <c r="I24" s="522">
        <v>7</v>
      </c>
      <c r="J24" s="522">
        <f t="shared" si="6"/>
        <v>958.85</v>
      </c>
      <c r="K24" s="523">
        <v>33.56</v>
      </c>
      <c r="L24" s="525">
        <f t="shared" si="7"/>
        <v>292.26</v>
      </c>
      <c r="M24" s="538">
        <v>1.5</v>
      </c>
      <c r="N24" s="527">
        <f t="shared" si="8"/>
        <v>438.4</v>
      </c>
      <c r="O24" s="533">
        <v>43.84</v>
      </c>
      <c r="P24" s="632">
        <v>4.34</v>
      </c>
      <c r="Q24" s="520">
        <f t="shared" si="9"/>
        <v>1</v>
      </c>
    </row>
    <row r="25" spans="2:17" s="534" customFormat="1" ht="12.75" customHeight="1" x14ac:dyDescent="0.2">
      <c r="B25" s="564" t="s">
        <v>40747</v>
      </c>
      <c r="C25" s="528">
        <v>50.45</v>
      </c>
      <c r="D25" s="522">
        <v>7.9</v>
      </c>
      <c r="E25" s="522">
        <f t="shared" ref="E25" si="10">C25*D25</f>
        <v>398.55500000000006</v>
      </c>
      <c r="F25" s="523">
        <v>173.54</v>
      </c>
      <c r="G25" s="536">
        <v>7</v>
      </c>
      <c r="H25" s="536">
        <f t="shared" ref="H25" si="11">TRUNC(I25/0.035,2)</f>
        <v>200</v>
      </c>
      <c r="I25" s="522">
        <v>7</v>
      </c>
      <c r="J25" s="522">
        <f t="shared" ref="J25" si="12">TRUNC(K25/0.035,2)</f>
        <v>403.14</v>
      </c>
      <c r="K25" s="523">
        <v>14.11</v>
      </c>
      <c r="L25" s="525">
        <f t="shared" si="7"/>
        <v>80.930000000000007</v>
      </c>
      <c r="M25" s="532">
        <v>1.5</v>
      </c>
      <c r="N25" s="527">
        <f t="shared" si="8"/>
        <v>121.4</v>
      </c>
      <c r="O25" s="533">
        <v>12.14</v>
      </c>
      <c r="P25" s="632">
        <v>7.0000000000000007E-2</v>
      </c>
      <c r="Q25" s="520">
        <v>1</v>
      </c>
    </row>
    <row r="26" spans="2:17" s="534" customFormat="1" ht="12.75" customHeight="1" x14ac:dyDescent="0.2">
      <c r="B26" s="564" t="s">
        <v>40746</v>
      </c>
      <c r="C26" s="528">
        <f>13*20+0.61</f>
        <v>260.61</v>
      </c>
      <c r="D26" s="522">
        <v>7.9</v>
      </c>
      <c r="E26" s="522">
        <f t="shared" ref="E26" si="13">C26*D26</f>
        <v>2058.8190000000004</v>
      </c>
      <c r="F26" s="523">
        <v>735.58</v>
      </c>
      <c r="G26" s="536">
        <v>7</v>
      </c>
      <c r="H26" s="536">
        <f t="shared" ref="H26" si="14">TRUNC(I26/0.035,2)</f>
        <v>200</v>
      </c>
      <c r="I26" s="522">
        <v>7</v>
      </c>
      <c r="J26" s="522">
        <f t="shared" ref="J26" si="15">TRUNC(K26/0.035,2)</f>
        <v>1549.14</v>
      </c>
      <c r="K26" s="523">
        <v>54.22</v>
      </c>
      <c r="L26" s="525">
        <f t="shared" si="7"/>
        <v>442.6</v>
      </c>
      <c r="M26" s="538">
        <v>1.5</v>
      </c>
      <c r="N26" s="527">
        <f t="shared" si="8"/>
        <v>663.9</v>
      </c>
      <c r="O26" s="533">
        <v>66.39</v>
      </c>
      <c r="P26" s="632">
        <v>61.37</v>
      </c>
      <c r="Q26" s="520">
        <f t="shared" si="9"/>
        <v>1</v>
      </c>
    </row>
    <row r="27" spans="2:17" s="534" customFormat="1" ht="12.75" customHeight="1" x14ac:dyDescent="0.2">
      <c r="B27" s="564" t="s">
        <v>31114</v>
      </c>
      <c r="C27" s="528">
        <v>875.16</v>
      </c>
      <c r="D27" s="522">
        <v>7.9</v>
      </c>
      <c r="E27" s="522">
        <f t="shared" si="4"/>
        <v>6913.7640000000001</v>
      </c>
      <c r="F27" s="523">
        <v>2706.19</v>
      </c>
      <c r="G27" s="536">
        <v>7</v>
      </c>
      <c r="H27" s="536">
        <f t="shared" si="5"/>
        <v>200</v>
      </c>
      <c r="I27" s="522">
        <v>7</v>
      </c>
      <c r="J27" s="522">
        <f t="shared" si="6"/>
        <v>6184.85</v>
      </c>
      <c r="K27" s="523">
        <v>216.47</v>
      </c>
      <c r="L27" s="525">
        <f t="shared" si="7"/>
        <v>1748.53</v>
      </c>
      <c r="M27" s="532">
        <v>1.5</v>
      </c>
      <c r="N27" s="527">
        <f t="shared" si="8"/>
        <v>2622.8</v>
      </c>
      <c r="O27" s="533">
        <v>262.27999999999997</v>
      </c>
      <c r="P27" s="632">
        <v>128.21</v>
      </c>
      <c r="Q27" s="520">
        <f t="shared" si="9"/>
        <v>4</v>
      </c>
    </row>
    <row r="28" spans="2:17" s="534" customFormat="1" ht="12.75" customHeight="1" x14ac:dyDescent="0.2">
      <c r="B28" s="565"/>
      <c r="C28" s="523"/>
      <c r="D28" s="522"/>
      <c r="E28" s="522"/>
      <c r="F28" s="523"/>
      <c r="G28" s="539"/>
      <c r="H28" s="536"/>
      <c r="I28" s="522"/>
      <c r="J28" s="522"/>
      <c r="K28" s="523"/>
      <c r="L28" s="525"/>
      <c r="M28" s="538"/>
      <c r="N28" s="527"/>
      <c r="O28" s="533"/>
      <c r="P28" s="632"/>
      <c r="Q28" s="520"/>
    </row>
    <row r="29" spans="2:17" s="534" customFormat="1" ht="12.75" customHeight="1" x14ac:dyDescent="0.2">
      <c r="B29" s="566"/>
      <c r="C29" s="523"/>
      <c r="D29" s="523"/>
      <c r="E29" s="523"/>
      <c r="F29" s="523"/>
      <c r="G29" s="539"/>
      <c r="H29" s="536"/>
      <c r="I29" s="531"/>
      <c r="J29" s="531"/>
      <c r="K29" s="523"/>
      <c r="L29" s="523"/>
      <c r="M29" s="540"/>
      <c r="N29" s="540"/>
      <c r="O29" s="533"/>
      <c r="P29" s="567"/>
      <c r="Q29" s="534">
        <f>SUM(Q13:Q28)</f>
        <v>20</v>
      </c>
    </row>
    <row r="30" spans="2:17" s="534" customFormat="1" ht="12.75" customHeight="1" x14ac:dyDescent="0.2">
      <c r="B30" s="568"/>
      <c r="C30" s="523"/>
      <c r="D30" s="523"/>
      <c r="E30" s="523"/>
      <c r="F30" s="523"/>
      <c r="G30" s="541"/>
      <c r="H30" s="541"/>
      <c r="I30" s="523"/>
      <c r="J30" s="523"/>
      <c r="K30" s="523"/>
      <c r="L30" s="523"/>
      <c r="M30" s="523"/>
      <c r="N30" s="523"/>
      <c r="O30" s="542"/>
      <c r="P30" s="567"/>
    </row>
    <row r="31" spans="2:17" s="520" customFormat="1" ht="8.1" customHeight="1" x14ac:dyDescent="0.2">
      <c r="B31" s="543"/>
      <c r="C31" s="544"/>
      <c r="D31" s="544"/>
      <c r="E31" s="544"/>
      <c r="F31" s="545"/>
      <c r="G31" s="544"/>
      <c r="H31" s="545"/>
      <c r="I31" s="544"/>
      <c r="J31" s="544"/>
      <c r="K31" s="545"/>
      <c r="L31" s="544"/>
      <c r="M31" s="544"/>
      <c r="N31" s="544"/>
      <c r="O31" s="546"/>
      <c r="P31" s="569"/>
    </row>
    <row r="32" spans="2:17" x14ac:dyDescent="0.2">
      <c r="B32" s="547" t="s">
        <v>14</v>
      </c>
      <c r="C32" s="548">
        <f>SUM(C13:C30)</f>
        <v>3481.5299999999997</v>
      </c>
      <c r="D32" s="548"/>
      <c r="E32" s="548">
        <f>SUM(E13:E30)</f>
        <v>27504.087000000003</v>
      </c>
      <c r="F32" s="548">
        <f>SUM(F13:F31)</f>
        <v>11437.35</v>
      </c>
      <c r="G32" s="548">
        <f t="shared" ref="G32:H32" si="16">SUM(G13:G31)</f>
        <v>105</v>
      </c>
      <c r="H32" s="548">
        <f t="shared" si="16"/>
        <v>3000</v>
      </c>
      <c r="I32" s="548"/>
      <c r="J32" s="548">
        <f>SUM(J13:J31)</f>
        <v>23984.230000000003</v>
      </c>
      <c r="K32" s="548">
        <f>SUM(K13:K31)</f>
        <v>839.45000000000016</v>
      </c>
      <c r="L32" s="548">
        <f>SUM(L13:L31)</f>
        <v>7082.2100000000009</v>
      </c>
      <c r="M32" s="549"/>
      <c r="N32" s="549">
        <f>SUM(N13:N30)</f>
        <v>10623.399999999998</v>
      </c>
      <c r="O32" s="549">
        <f>SUM(O13:O30)</f>
        <v>1062.3399999999999</v>
      </c>
      <c r="P32" s="570">
        <f>SUM(P13:P30)</f>
        <v>420.03</v>
      </c>
    </row>
    <row r="33" spans="1:29" x14ac:dyDescent="0.2">
      <c r="B33" s="795" t="s">
        <v>31060</v>
      </c>
      <c r="C33" s="796"/>
      <c r="D33" s="796"/>
      <c r="E33" s="796"/>
      <c r="F33" s="796"/>
      <c r="G33" s="796"/>
      <c r="H33" s="796"/>
      <c r="I33" s="796"/>
      <c r="J33" s="796"/>
      <c r="K33" s="796"/>
      <c r="L33" s="796"/>
      <c r="M33" s="796"/>
      <c r="N33" s="796"/>
      <c r="O33" s="797"/>
      <c r="P33" s="557"/>
    </row>
    <row r="34" spans="1:29" ht="13.5" thickBot="1" x14ac:dyDescent="0.25">
      <c r="B34" s="550"/>
      <c r="C34" s="551"/>
      <c r="D34" s="551"/>
      <c r="E34" s="551"/>
      <c r="F34" s="551"/>
      <c r="G34" s="551"/>
      <c r="H34" s="551"/>
      <c r="I34" s="551"/>
      <c r="J34" s="551"/>
      <c r="K34" s="551"/>
      <c r="L34" s="551"/>
      <c r="M34" s="551"/>
      <c r="N34" s="551"/>
      <c r="O34" s="552"/>
      <c r="P34" s="571"/>
    </row>
    <row r="38" spans="1:29" s="553" customFormat="1" x14ac:dyDescent="0.2">
      <c r="A38" s="502"/>
      <c r="B38" s="502"/>
      <c r="P38" s="502"/>
      <c r="Q38" s="502"/>
      <c r="R38" s="502"/>
      <c r="S38" s="502"/>
      <c r="T38" s="502"/>
      <c r="U38" s="502"/>
      <c r="V38" s="502"/>
      <c r="W38" s="502"/>
      <c r="X38" s="502"/>
      <c r="Y38" s="502"/>
      <c r="Z38" s="502"/>
      <c r="AA38" s="502"/>
      <c r="AB38" s="502"/>
      <c r="AC38" s="502"/>
    </row>
  </sheetData>
  <mergeCells count="10">
    <mergeCell ref="B33:O33"/>
    <mergeCell ref="B9:P9"/>
    <mergeCell ref="B4:O4"/>
    <mergeCell ref="B6:O6"/>
    <mergeCell ref="B10:B11"/>
    <mergeCell ref="C10:C11"/>
    <mergeCell ref="D10:F10"/>
    <mergeCell ref="G10:H10"/>
    <mergeCell ref="I10:K10"/>
    <mergeCell ref="M10:O10"/>
  </mergeCells>
  <printOptions horizontalCentered="1"/>
  <pageMargins left="0.39370078740157483" right="0.39370078740157483" top="0.78740157480314965" bottom="0.59055118110236227" header="0.39370078740157483" footer="0.39370078740157483"/>
  <pageSetup paperSize="9" scale="85" orientation="landscape" r:id="rId1"/>
  <headerFooter>
    <oddFooter>Página &amp;P de &amp;N</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B1:AT154"/>
  <sheetViews>
    <sheetView showGridLines="0" tabSelected="1" view="pageBreakPreview" zoomScaleSheetLayoutView="100" workbookViewId="0">
      <selection activeCell="J3" sqref="J3"/>
    </sheetView>
  </sheetViews>
  <sheetFormatPr defaultRowHeight="12.75" x14ac:dyDescent="0.2"/>
  <cols>
    <col min="1" max="1" width="9.140625" style="76"/>
    <col min="2" max="2" width="5.42578125" style="76" customWidth="1"/>
    <col min="3" max="3" width="15.140625" style="76" customWidth="1"/>
    <col min="4" max="4" width="6.140625" style="76" customWidth="1"/>
    <col min="5" max="5" width="3" style="76" customWidth="1"/>
    <col min="6" max="6" width="13.28515625" style="76" bestFit="1" customWidth="1"/>
    <col min="7" max="7" width="7.140625" style="77" customWidth="1"/>
    <col min="8" max="23" width="11.7109375" style="76" customWidth="1"/>
    <col min="24" max="24" width="13" style="78" customWidth="1"/>
    <col min="25" max="46" width="9.140625" style="78"/>
    <col min="47" max="16384" width="9.140625" style="76"/>
  </cols>
  <sheetData>
    <row r="1" spans="2:24" ht="18.95" customHeight="1" x14ac:dyDescent="0.2"/>
    <row r="2" spans="2:24" s="78" customFormat="1" ht="18.95" customHeight="1" x14ac:dyDescent="0.2">
      <c r="B2" s="660"/>
      <c r="C2" s="661"/>
      <c r="D2" s="661"/>
      <c r="E2" s="661"/>
      <c r="F2" s="661"/>
      <c r="G2" s="662"/>
      <c r="H2" s="661"/>
      <c r="I2" s="661"/>
      <c r="J2" s="661"/>
      <c r="K2" s="661"/>
      <c r="L2" s="661"/>
      <c r="M2" s="661"/>
      <c r="N2" s="661"/>
      <c r="O2" s="661"/>
      <c r="P2" s="661"/>
      <c r="Q2" s="661"/>
      <c r="R2" s="661"/>
      <c r="S2" s="661"/>
      <c r="T2" s="661"/>
      <c r="U2" s="661"/>
      <c r="V2" s="661"/>
      <c r="W2" s="663"/>
    </row>
    <row r="3" spans="2:24" s="78" customFormat="1" ht="12.75" customHeight="1" x14ac:dyDescent="0.2">
      <c r="B3" s="664" t="s">
        <v>46672</v>
      </c>
      <c r="C3" s="117"/>
      <c r="D3" s="110"/>
      <c r="E3" s="118"/>
      <c r="F3" s="118"/>
      <c r="G3" s="118"/>
      <c r="H3" s="110"/>
      <c r="I3" s="110"/>
      <c r="J3" s="907" t="s">
        <v>46674</v>
      </c>
      <c r="K3" s="110"/>
      <c r="L3" s="110"/>
      <c r="M3" s="110"/>
      <c r="N3" s="110"/>
      <c r="O3" s="110"/>
      <c r="P3" s="110"/>
      <c r="Q3" s="110"/>
      <c r="R3" s="110"/>
      <c r="S3" s="110"/>
      <c r="T3" s="110"/>
      <c r="U3" s="110"/>
      <c r="V3" s="110"/>
      <c r="W3" s="84"/>
    </row>
    <row r="4" spans="2:24" s="78" customFormat="1" ht="3.75" customHeight="1" x14ac:dyDescent="0.2">
      <c r="B4" s="277"/>
      <c r="C4" s="110"/>
      <c r="D4" s="110"/>
      <c r="E4" s="118"/>
      <c r="F4" s="118"/>
      <c r="G4" s="118"/>
      <c r="H4" s="110"/>
      <c r="I4" s="110"/>
      <c r="J4" s="110"/>
      <c r="K4" s="110"/>
      <c r="L4" s="110"/>
      <c r="M4" s="110"/>
      <c r="N4" s="110"/>
      <c r="O4" s="110"/>
      <c r="P4" s="110"/>
      <c r="Q4" s="110"/>
      <c r="R4" s="110"/>
      <c r="S4" s="110"/>
      <c r="T4" s="110"/>
      <c r="U4" s="110"/>
      <c r="V4" s="110"/>
      <c r="W4" s="84"/>
    </row>
    <row r="5" spans="2:24" s="79" customFormat="1" ht="12.75" customHeight="1" x14ac:dyDescent="0.2">
      <c r="B5" s="81" t="s">
        <v>82</v>
      </c>
      <c r="C5" s="119"/>
      <c r="D5" s="80" t="str">
        <f>[9]QCI!H5</f>
        <v>Proponente/Tomador</v>
      </c>
      <c r="E5" s="119"/>
      <c r="F5" s="120"/>
      <c r="G5" s="121"/>
      <c r="H5" s="119"/>
      <c r="I5" s="122"/>
      <c r="J5" s="278"/>
      <c r="K5" s="122"/>
      <c r="L5" s="119"/>
      <c r="M5" s="122"/>
      <c r="N5" s="81"/>
      <c r="O5" s="119"/>
      <c r="P5" s="119"/>
      <c r="Q5" s="119"/>
      <c r="R5" s="119"/>
      <c r="S5" s="119"/>
      <c r="T5" s="119"/>
      <c r="U5" s="119"/>
      <c r="V5" s="119"/>
      <c r="W5" s="665"/>
    </row>
    <row r="6" spans="2:24" s="78" customFormat="1" ht="39.75" customHeight="1" x14ac:dyDescent="0.2">
      <c r="B6" s="821"/>
      <c r="C6" s="822"/>
      <c r="D6" s="823" t="s">
        <v>67</v>
      </c>
      <c r="E6" s="824"/>
      <c r="F6" s="824"/>
      <c r="G6" s="825"/>
      <c r="H6" s="123"/>
      <c r="I6" s="123"/>
      <c r="J6" s="82" t="s">
        <v>89</v>
      </c>
      <c r="K6" s="124"/>
      <c r="L6" s="124"/>
      <c r="M6" s="123"/>
      <c r="N6" s="819"/>
      <c r="O6" s="820"/>
      <c r="P6" s="820"/>
      <c r="Q6" s="110"/>
      <c r="R6" s="110"/>
      <c r="S6" s="110"/>
      <c r="T6" s="110"/>
      <c r="U6" s="110"/>
      <c r="V6" s="110"/>
      <c r="W6" s="84"/>
    </row>
    <row r="7" spans="2:24" s="78" customFormat="1" ht="3.75" customHeight="1" x14ac:dyDescent="0.2">
      <c r="B7" s="277"/>
      <c r="C7" s="110"/>
      <c r="D7" s="110"/>
      <c r="E7" s="118"/>
      <c r="F7" s="118"/>
      <c r="G7" s="121"/>
      <c r="H7" s="118"/>
      <c r="I7" s="118"/>
      <c r="J7" s="83"/>
      <c r="K7" s="118"/>
      <c r="L7" s="118"/>
      <c r="M7" s="118"/>
      <c r="N7" s="277"/>
      <c r="O7" s="110"/>
      <c r="P7" s="110"/>
      <c r="Q7" s="110"/>
      <c r="R7" s="110"/>
      <c r="S7" s="110"/>
      <c r="T7" s="110"/>
      <c r="U7" s="110"/>
      <c r="V7" s="110"/>
      <c r="W7" s="84"/>
    </row>
    <row r="8" spans="2:24" s="78" customFormat="1" ht="14.25" customHeight="1" x14ac:dyDescent="0.2">
      <c r="B8" s="80" t="str">
        <f>[9]QCI!O8</f>
        <v>Programa/Modalidade/Ação</v>
      </c>
      <c r="C8" s="125"/>
      <c r="D8" s="125"/>
      <c r="E8" s="125"/>
      <c r="F8" s="125"/>
      <c r="G8" s="125"/>
      <c r="H8" s="122"/>
      <c r="I8" s="110"/>
      <c r="J8" s="80" t="s">
        <v>83</v>
      </c>
      <c r="K8" s="110"/>
      <c r="L8" s="84" t="s">
        <v>129</v>
      </c>
      <c r="M8" s="110"/>
      <c r="N8" s="80" t="s">
        <v>130</v>
      </c>
      <c r="O8" s="110"/>
      <c r="P8" s="279" t="s">
        <v>131</v>
      </c>
      <c r="Q8" s="110"/>
      <c r="R8" s="110"/>
      <c r="S8" s="110"/>
      <c r="T8" s="110"/>
      <c r="U8" s="110"/>
      <c r="V8" s="110"/>
      <c r="W8" s="84"/>
    </row>
    <row r="9" spans="2:24" s="78" customFormat="1" ht="14.25" customHeight="1" x14ac:dyDescent="0.2">
      <c r="B9" s="821"/>
      <c r="C9" s="826"/>
      <c r="D9" s="826"/>
      <c r="E9" s="826"/>
      <c r="F9" s="826"/>
      <c r="G9" s="822"/>
      <c r="H9" s="126"/>
      <c r="I9" s="126"/>
      <c r="J9" s="32"/>
      <c r="K9" s="33"/>
      <c r="L9" s="34"/>
      <c r="M9" s="126"/>
      <c r="N9" s="35"/>
      <c r="O9" s="33"/>
      <c r="P9" s="280"/>
      <c r="Q9" s="110"/>
      <c r="R9" s="110"/>
      <c r="S9" s="110"/>
      <c r="T9" s="110"/>
      <c r="U9" s="110"/>
      <c r="V9" s="110"/>
      <c r="W9" s="84"/>
    </row>
    <row r="10" spans="2:24" s="78" customFormat="1" ht="3.75" customHeight="1" x14ac:dyDescent="0.2">
      <c r="B10" s="277"/>
      <c r="C10" s="110"/>
      <c r="D10" s="110"/>
      <c r="E10" s="110"/>
      <c r="F10" s="110"/>
      <c r="G10" s="111"/>
      <c r="H10" s="110"/>
      <c r="I10" s="110"/>
      <c r="J10" s="110"/>
      <c r="K10" s="110"/>
      <c r="L10" s="110"/>
      <c r="M10" s="110"/>
      <c r="N10" s="110"/>
      <c r="O10" s="110"/>
      <c r="P10" s="110"/>
      <c r="Q10" s="110"/>
      <c r="R10" s="110"/>
      <c r="S10" s="110"/>
      <c r="T10" s="110"/>
      <c r="U10" s="110"/>
      <c r="V10" s="110"/>
      <c r="W10" s="84"/>
    </row>
    <row r="11" spans="2:24" s="78" customFormat="1" ht="3.75" customHeight="1" x14ac:dyDescent="0.2">
      <c r="B11" s="666"/>
      <c r="C11" s="127"/>
      <c r="D11" s="127"/>
      <c r="E11" s="127"/>
      <c r="F11" s="127"/>
      <c r="G11" s="127"/>
      <c r="H11" s="127"/>
      <c r="I11" s="127"/>
      <c r="J11" s="127"/>
      <c r="K11" s="127"/>
      <c r="L11" s="127"/>
      <c r="M11" s="127"/>
      <c r="N11" s="127"/>
      <c r="O11" s="127"/>
      <c r="P11" s="127"/>
      <c r="Q11" s="127"/>
      <c r="R11" s="127"/>
      <c r="S11" s="127"/>
      <c r="T11" s="127"/>
      <c r="U11" s="127"/>
      <c r="V11" s="127"/>
      <c r="W11" s="667"/>
    </row>
    <row r="12" spans="2:24" s="78" customFormat="1" ht="12.75" customHeight="1" x14ac:dyDescent="0.2">
      <c r="B12" s="286"/>
      <c r="C12" s="284"/>
      <c r="D12" s="668"/>
      <c r="E12" s="285"/>
      <c r="F12" s="286" t="s">
        <v>132</v>
      </c>
      <c r="G12" s="287" t="s">
        <v>84</v>
      </c>
      <c r="H12" s="815" t="s">
        <v>133</v>
      </c>
      <c r="I12" s="816"/>
      <c r="J12" s="817" t="s">
        <v>134</v>
      </c>
      <c r="K12" s="818"/>
      <c r="L12" s="815" t="s">
        <v>135</v>
      </c>
      <c r="M12" s="816"/>
      <c r="N12" s="817" t="s">
        <v>136</v>
      </c>
      <c r="O12" s="830"/>
      <c r="P12" s="815" t="s">
        <v>40727</v>
      </c>
      <c r="Q12" s="816"/>
      <c r="R12" s="817" t="s">
        <v>40728</v>
      </c>
      <c r="S12" s="818"/>
      <c r="T12" s="815" t="s">
        <v>40729</v>
      </c>
      <c r="U12" s="816"/>
      <c r="V12" s="814" t="s">
        <v>40730</v>
      </c>
      <c r="W12" s="814"/>
    </row>
    <row r="13" spans="2:24" s="78" customFormat="1" ht="12.75" customHeight="1" x14ac:dyDescent="0.2">
      <c r="B13" s="89" t="s">
        <v>85</v>
      </c>
      <c r="C13" s="86" t="s">
        <v>86</v>
      </c>
      <c r="D13" s="87"/>
      <c r="E13" s="88"/>
      <c r="F13" s="89" t="s">
        <v>87</v>
      </c>
      <c r="G13" s="90" t="s">
        <v>88</v>
      </c>
      <c r="H13" s="89" t="s">
        <v>137</v>
      </c>
      <c r="I13" s="89" t="s">
        <v>138</v>
      </c>
      <c r="J13" s="91" t="str">
        <f>H13</f>
        <v>SIMPLES</v>
      </c>
      <c r="K13" s="91" t="s">
        <v>138</v>
      </c>
      <c r="L13" s="89" t="s">
        <v>137</v>
      </c>
      <c r="M13" s="89" t="s">
        <v>138</v>
      </c>
      <c r="N13" s="91" t="str">
        <f>L13</f>
        <v>SIMPLES</v>
      </c>
      <c r="O13" s="281" t="s">
        <v>138</v>
      </c>
      <c r="P13" s="89" t="s">
        <v>137</v>
      </c>
      <c r="Q13" s="89" t="s">
        <v>138</v>
      </c>
      <c r="R13" s="91" t="str">
        <f>P13</f>
        <v>SIMPLES</v>
      </c>
      <c r="S13" s="91" t="s">
        <v>138</v>
      </c>
      <c r="T13" s="89" t="s">
        <v>137</v>
      </c>
      <c r="U13" s="89" t="s">
        <v>138</v>
      </c>
      <c r="V13" s="625" t="str">
        <f>T13</f>
        <v>SIMPLES</v>
      </c>
      <c r="W13" s="625" t="s">
        <v>138</v>
      </c>
    </row>
    <row r="14" spans="2:24" s="92" customFormat="1" ht="27" customHeight="1" x14ac:dyDescent="0.2">
      <c r="B14" s="669">
        <v>1</v>
      </c>
      <c r="C14" s="827" t="str">
        <f>RESUMO!C13</f>
        <v>SERVIÇOS DE ESCRITÓRIO, LABORATÓRIO E CAMPO</v>
      </c>
      <c r="D14" s="828"/>
      <c r="E14" s="829"/>
      <c r="F14" s="288">
        <f>RESUMO!D13</f>
        <v>93452.409999999989</v>
      </c>
      <c r="G14" s="289">
        <f t="shared" ref="G14:G24" si="0">IF($F$26=0,0,F14/$F$26)</f>
        <v>8.8274741543984316E-3</v>
      </c>
      <c r="H14" s="290">
        <f>F14*0.3</f>
        <v>28035.722999999994</v>
      </c>
      <c r="I14" s="291">
        <f>H14</f>
        <v>28035.722999999994</v>
      </c>
      <c r="J14" s="290">
        <f>$F$14*0.1</f>
        <v>9345.241</v>
      </c>
      <c r="K14" s="291">
        <f>I14+J14</f>
        <v>37380.963999999993</v>
      </c>
      <c r="L14" s="290">
        <f>$F$14*0.1</f>
        <v>9345.241</v>
      </c>
      <c r="M14" s="291">
        <f t="shared" ref="K14:O24" si="1">K14+L14</f>
        <v>46726.204999999994</v>
      </c>
      <c r="N14" s="290">
        <f>$F$14*0.1</f>
        <v>9345.241</v>
      </c>
      <c r="O14" s="291">
        <f t="shared" si="1"/>
        <v>56071.445999999996</v>
      </c>
      <c r="P14" s="290">
        <f>$F$14*0.1</f>
        <v>9345.241</v>
      </c>
      <c r="Q14" s="291">
        <f t="shared" ref="Q14:Q24" si="2">O14+P14</f>
        <v>65416.686999999998</v>
      </c>
      <c r="R14" s="290">
        <f>$F$14*0.1</f>
        <v>9345.241</v>
      </c>
      <c r="S14" s="291">
        <f t="shared" ref="S14:S24" si="3">Q14+R14</f>
        <v>74761.928</v>
      </c>
      <c r="T14" s="290">
        <f>$F$14*0.1</f>
        <v>9345.241</v>
      </c>
      <c r="U14" s="291">
        <f t="shared" ref="U14:U24" si="4">S14+T14</f>
        <v>84107.168999999994</v>
      </c>
      <c r="V14" s="290">
        <f>$F$14*0.1</f>
        <v>9345.241</v>
      </c>
      <c r="W14" s="291">
        <f t="shared" ref="W14:W24" si="5">U14+V14</f>
        <v>93452.409999999989</v>
      </c>
      <c r="X14" s="107">
        <f>F14-W14</f>
        <v>0</v>
      </c>
    </row>
    <row r="15" spans="2:24" s="92" customFormat="1" ht="27" customHeight="1" x14ac:dyDescent="0.2">
      <c r="B15" s="669">
        <v>2</v>
      </c>
      <c r="C15" s="827" t="str">
        <f>RESUMO!C14</f>
        <v>CANTEIRO DE OBRA</v>
      </c>
      <c r="D15" s="828"/>
      <c r="E15" s="829"/>
      <c r="F15" s="288">
        <f>RESUMO!D14</f>
        <v>100339.08999999998</v>
      </c>
      <c r="G15" s="289">
        <f t="shared" si="0"/>
        <v>9.4779869631062292E-3</v>
      </c>
      <c r="H15" s="290">
        <f>ORÇAMENTO!H24+ORÇAMENTO!H25+ORÇAMENTO!I26+ORÇAMENTO!I27+ORÇAMENTO!I28+ORÇAMENTO!I29+ORÇAMENTO!I30+ORÇAMENTO!I31+ORÇAMENTO!I32+ORÇAMENTO!I33</f>
        <v>85872.749999999985</v>
      </c>
      <c r="I15" s="291">
        <f t="shared" ref="I15:I18" si="6">H15</f>
        <v>85872.749999999985</v>
      </c>
      <c r="J15" s="290">
        <f>ORÇAMENTO!$H$24+ORÇAMENTO!$H$25</f>
        <v>2066.62</v>
      </c>
      <c r="K15" s="291">
        <f t="shared" si="1"/>
        <v>87939.369999999981</v>
      </c>
      <c r="L15" s="290">
        <f>ORÇAMENTO!$H$24+ORÇAMENTO!$H$25</f>
        <v>2066.62</v>
      </c>
      <c r="M15" s="291">
        <f t="shared" si="1"/>
        <v>90005.989999999976</v>
      </c>
      <c r="N15" s="290">
        <f>ORÇAMENTO!$H$24+ORÇAMENTO!$H$25</f>
        <v>2066.62</v>
      </c>
      <c r="O15" s="291">
        <f t="shared" si="1"/>
        <v>92072.609999999971</v>
      </c>
      <c r="P15" s="290">
        <f>ORÇAMENTO!$H$24+ORÇAMENTO!$H$25</f>
        <v>2066.62</v>
      </c>
      <c r="Q15" s="291">
        <f t="shared" si="2"/>
        <v>94139.229999999967</v>
      </c>
      <c r="R15" s="290">
        <f>ORÇAMENTO!$H$24+ORÇAMENTO!$H$25</f>
        <v>2066.62</v>
      </c>
      <c r="S15" s="291">
        <f t="shared" si="3"/>
        <v>96205.849999999962</v>
      </c>
      <c r="T15" s="290">
        <f>ORÇAMENTO!$H$24+ORÇAMENTO!$H$25</f>
        <v>2066.62</v>
      </c>
      <c r="U15" s="291">
        <f t="shared" si="4"/>
        <v>98272.469999999958</v>
      </c>
      <c r="V15" s="290">
        <f>ORÇAMENTO!$H$24+ORÇAMENTO!$H$25</f>
        <v>2066.62</v>
      </c>
      <c r="W15" s="291">
        <f t="shared" si="5"/>
        <v>100339.08999999995</v>
      </c>
      <c r="X15" s="107">
        <f t="shared" ref="X15:X24" si="7">F15-W15</f>
        <v>0</v>
      </c>
    </row>
    <row r="16" spans="2:24" s="92" customFormat="1" ht="27" customHeight="1" x14ac:dyDescent="0.2">
      <c r="B16" s="669">
        <v>3</v>
      </c>
      <c r="C16" s="827" t="str">
        <f>RESUMO!C15</f>
        <v>MOVIMENTO DE TERRA</v>
      </c>
      <c r="D16" s="828"/>
      <c r="E16" s="829"/>
      <c r="F16" s="288">
        <f>RESUMO!D15</f>
        <v>400033.69</v>
      </c>
      <c r="G16" s="289">
        <f t="shared" si="0"/>
        <v>3.7787009017355842E-2</v>
      </c>
      <c r="H16" s="290">
        <f>$F$16*0.1</f>
        <v>40003.369000000006</v>
      </c>
      <c r="I16" s="291">
        <f t="shared" si="6"/>
        <v>40003.369000000006</v>
      </c>
      <c r="J16" s="290">
        <f>$F$16*0.2</f>
        <v>80006.738000000012</v>
      </c>
      <c r="K16" s="291">
        <f t="shared" si="1"/>
        <v>120010.10700000002</v>
      </c>
      <c r="L16" s="290">
        <f>$F$16*0.4</f>
        <v>160013.47600000002</v>
      </c>
      <c r="M16" s="291">
        <f t="shared" si="1"/>
        <v>280023.58300000004</v>
      </c>
      <c r="N16" s="290">
        <f>$F$16*0.3</f>
        <v>120010.10699999999</v>
      </c>
      <c r="O16" s="291">
        <f t="shared" si="1"/>
        <v>400033.69000000006</v>
      </c>
      <c r="P16" s="292"/>
      <c r="Q16" s="291">
        <f t="shared" si="2"/>
        <v>400033.69000000006</v>
      </c>
      <c r="R16" s="292"/>
      <c r="S16" s="291">
        <f t="shared" si="3"/>
        <v>400033.69000000006</v>
      </c>
      <c r="T16" s="292"/>
      <c r="U16" s="291">
        <f t="shared" si="4"/>
        <v>400033.69000000006</v>
      </c>
      <c r="V16" s="292"/>
      <c r="W16" s="291">
        <f t="shared" si="5"/>
        <v>400033.69000000006</v>
      </c>
      <c r="X16" s="107">
        <f t="shared" si="7"/>
        <v>0</v>
      </c>
    </row>
    <row r="17" spans="2:25" s="92" customFormat="1" ht="27" customHeight="1" x14ac:dyDescent="0.2">
      <c r="B17" s="669">
        <v>4</v>
      </c>
      <c r="C17" s="827" t="str">
        <f>RESUMO!C16</f>
        <v>TRANSPORTES</v>
      </c>
      <c r="D17" s="828"/>
      <c r="E17" s="829"/>
      <c r="F17" s="288">
        <f>RESUMO!D16</f>
        <v>1446003.9200000002</v>
      </c>
      <c r="G17" s="289">
        <f t="shared" si="0"/>
        <v>0.13658890371001478</v>
      </c>
      <c r="H17" s="290">
        <f>$F$17*0.1</f>
        <v>144600.39200000002</v>
      </c>
      <c r="I17" s="291">
        <f t="shared" si="6"/>
        <v>144600.39200000002</v>
      </c>
      <c r="J17" s="290">
        <f>$F$17*0.2</f>
        <v>289200.78400000004</v>
      </c>
      <c r="K17" s="291">
        <f t="shared" si="1"/>
        <v>433801.17600000009</v>
      </c>
      <c r="L17" s="290">
        <f>$F$17*0.3</f>
        <v>433801.17600000004</v>
      </c>
      <c r="M17" s="291">
        <f t="shared" si="1"/>
        <v>867602.35200000019</v>
      </c>
      <c r="N17" s="290">
        <f>$F$17*0.2</f>
        <v>289200.78400000004</v>
      </c>
      <c r="O17" s="291">
        <f t="shared" si="1"/>
        <v>1156803.1360000002</v>
      </c>
      <c r="P17" s="290">
        <f>$F$17*0.2</f>
        <v>289200.78400000004</v>
      </c>
      <c r="Q17" s="291">
        <f t="shared" si="2"/>
        <v>1446003.9200000002</v>
      </c>
      <c r="R17" s="292"/>
      <c r="S17" s="291">
        <f t="shared" si="3"/>
        <v>1446003.9200000002</v>
      </c>
      <c r="T17" s="292"/>
      <c r="U17" s="291">
        <f t="shared" si="4"/>
        <v>1446003.9200000002</v>
      </c>
      <c r="V17" s="292"/>
      <c r="W17" s="291">
        <f t="shared" si="5"/>
        <v>1446003.9200000002</v>
      </c>
      <c r="X17" s="107">
        <f t="shared" si="7"/>
        <v>0</v>
      </c>
    </row>
    <row r="18" spans="2:25" s="92" customFormat="1" ht="27" customHeight="1" x14ac:dyDescent="0.2">
      <c r="B18" s="669">
        <v>5</v>
      </c>
      <c r="C18" s="827" t="str">
        <f>RESUMO!C17</f>
        <v>DRENAGEM PLUVIAL</v>
      </c>
      <c r="D18" s="828"/>
      <c r="E18" s="829"/>
      <c r="F18" s="288">
        <f>RESUMO!D17</f>
        <v>3213079.6900000009</v>
      </c>
      <c r="G18" s="289">
        <f t="shared" si="0"/>
        <v>0.30350611524622573</v>
      </c>
      <c r="H18" s="290">
        <f>$F$18*0.1</f>
        <v>321307.9690000001</v>
      </c>
      <c r="I18" s="291">
        <f t="shared" si="6"/>
        <v>321307.9690000001</v>
      </c>
      <c r="J18" s="290">
        <f>$F$18*0.3</f>
        <v>963923.90700000024</v>
      </c>
      <c r="K18" s="291">
        <f t="shared" si="1"/>
        <v>1285231.8760000004</v>
      </c>
      <c r="L18" s="290">
        <f>$F$18*0.3</f>
        <v>963923.90700000024</v>
      </c>
      <c r="M18" s="291">
        <f t="shared" si="1"/>
        <v>2249155.7830000008</v>
      </c>
      <c r="N18" s="290">
        <f>$F$18*0.3</f>
        <v>963923.90700000024</v>
      </c>
      <c r="O18" s="291">
        <f t="shared" si="1"/>
        <v>3213079.6900000009</v>
      </c>
      <c r="P18" s="292"/>
      <c r="Q18" s="291">
        <f t="shared" si="2"/>
        <v>3213079.6900000009</v>
      </c>
      <c r="R18" s="292"/>
      <c r="S18" s="291">
        <f t="shared" si="3"/>
        <v>3213079.6900000009</v>
      </c>
      <c r="T18" s="292"/>
      <c r="U18" s="291">
        <f t="shared" si="4"/>
        <v>3213079.6900000009</v>
      </c>
      <c r="V18" s="292"/>
      <c r="W18" s="291">
        <f t="shared" si="5"/>
        <v>3213079.6900000009</v>
      </c>
      <c r="X18" s="107">
        <f t="shared" si="7"/>
        <v>0</v>
      </c>
    </row>
    <row r="19" spans="2:25" ht="27" customHeight="1" x14ac:dyDescent="0.2">
      <c r="B19" s="670">
        <v>7</v>
      </c>
      <c r="C19" s="827" t="str">
        <f>RESUMO!C18</f>
        <v>BASES E PAVIMENTOS</v>
      </c>
      <c r="D19" s="828"/>
      <c r="E19" s="829"/>
      <c r="F19" s="288">
        <f>RESUMO!D18</f>
        <v>3553794.27</v>
      </c>
      <c r="G19" s="289">
        <f t="shared" si="0"/>
        <v>0.33568986683675944</v>
      </c>
      <c r="H19" s="292"/>
      <c r="I19" s="291">
        <f t="shared" ref="I19:I24" si="8">H19</f>
        <v>0</v>
      </c>
      <c r="J19" s="292"/>
      <c r="K19" s="291">
        <f t="shared" si="1"/>
        <v>0</v>
      </c>
      <c r="L19" s="292"/>
      <c r="M19" s="291">
        <f t="shared" si="1"/>
        <v>0</v>
      </c>
      <c r="N19" s="292"/>
      <c r="O19" s="291">
        <f t="shared" si="1"/>
        <v>0</v>
      </c>
      <c r="P19" s="290">
        <f>$F$19*0.3</f>
        <v>1066138.281</v>
      </c>
      <c r="Q19" s="291">
        <f t="shared" si="2"/>
        <v>1066138.281</v>
      </c>
      <c r="R19" s="290">
        <f>$F$19*0.3</f>
        <v>1066138.281</v>
      </c>
      <c r="S19" s="291">
        <f t="shared" si="3"/>
        <v>2132276.5619999999</v>
      </c>
      <c r="T19" s="290">
        <f>$F$19*0.3</f>
        <v>1066138.281</v>
      </c>
      <c r="U19" s="291">
        <f t="shared" si="4"/>
        <v>3198414.8429999999</v>
      </c>
      <c r="V19" s="290">
        <f>$F$19*0.1</f>
        <v>355379.42700000003</v>
      </c>
      <c r="W19" s="291">
        <f t="shared" si="5"/>
        <v>3553794.27</v>
      </c>
      <c r="X19" s="107">
        <f t="shared" si="7"/>
        <v>0</v>
      </c>
    </row>
    <row r="20" spans="2:25" ht="27" customHeight="1" x14ac:dyDescent="0.2">
      <c r="B20" s="670">
        <v>8</v>
      </c>
      <c r="C20" s="827" t="str">
        <f>RESUMO!C19</f>
        <v>REVESTIMENTOS</v>
      </c>
      <c r="D20" s="828"/>
      <c r="E20" s="829"/>
      <c r="F20" s="288">
        <f>RESUMO!D19</f>
        <v>794082.28999999992</v>
      </c>
      <c r="G20" s="289">
        <f t="shared" si="0"/>
        <v>7.5008669026732658E-2</v>
      </c>
      <c r="H20" s="292"/>
      <c r="I20" s="291">
        <f t="shared" si="8"/>
        <v>0</v>
      </c>
      <c r="J20" s="292"/>
      <c r="K20" s="291">
        <f t="shared" si="1"/>
        <v>0</v>
      </c>
      <c r="L20" s="292"/>
      <c r="M20" s="291">
        <f t="shared" si="1"/>
        <v>0</v>
      </c>
      <c r="N20" s="292"/>
      <c r="O20" s="291">
        <f t="shared" si="1"/>
        <v>0</v>
      </c>
      <c r="P20" s="290">
        <f>$F$20*0.2</f>
        <v>158816.45799999998</v>
      </c>
      <c r="Q20" s="291">
        <f t="shared" si="2"/>
        <v>158816.45799999998</v>
      </c>
      <c r="R20" s="290">
        <f>$F$20*0.4</f>
        <v>317632.91599999997</v>
      </c>
      <c r="S20" s="291">
        <f t="shared" si="3"/>
        <v>476449.37399999995</v>
      </c>
      <c r="T20" s="290">
        <f>$F$20*0.3</f>
        <v>238224.68699999998</v>
      </c>
      <c r="U20" s="291">
        <f t="shared" si="4"/>
        <v>714674.06099999999</v>
      </c>
      <c r="V20" s="290">
        <f>$F$20*0.1</f>
        <v>79408.228999999992</v>
      </c>
      <c r="W20" s="291">
        <f t="shared" si="5"/>
        <v>794082.29</v>
      </c>
      <c r="X20" s="107">
        <f t="shared" si="7"/>
        <v>0</v>
      </c>
    </row>
    <row r="21" spans="2:25" ht="27" customHeight="1" x14ac:dyDescent="0.2">
      <c r="B21" s="670">
        <v>9</v>
      </c>
      <c r="C21" s="827" t="str">
        <f>RESUMO!C20</f>
        <v>SINALIZAÇÃO VIÁRIA</v>
      </c>
      <c r="D21" s="828"/>
      <c r="E21" s="829"/>
      <c r="F21" s="288">
        <f>RESUMO!D20</f>
        <v>295065.76</v>
      </c>
      <c r="G21" s="289">
        <f t="shared" si="0"/>
        <v>2.7871783833589001E-2</v>
      </c>
      <c r="H21" s="292"/>
      <c r="I21" s="291">
        <f t="shared" si="8"/>
        <v>0</v>
      </c>
      <c r="J21" s="292"/>
      <c r="K21" s="291">
        <f t="shared" si="1"/>
        <v>0</v>
      </c>
      <c r="L21" s="292"/>
      <c r="M21" s="291">
        <f t="shared" si="1"/>
        <v>0</v>
      </c>
      <c r="N21" s="292"/>
      <c r="O21" s="291">
        <f t="shared" si="1"/>
        <v>0</v>
      </c>
      <c r="P21" s="292"/>
      <c r="Q21" s="291">
        <f t="shared" si="2"/>
        <v>0</v>
      </c>
      <c r="R21" s="292"/>
      <c r="S21" s="291">
        <f t="shared" si="3"/>
        <v>0</v>
      </c>
      <c r="T21" s="290">
        <f>$F$21*0.2</f>
        <v>59013.152000000002</v>
      </c>
      <c r="U21" s="291">
        <f t="shared" si="4"/>
        <v>59013.152000000002</v>
      </c>
      <c r="V21" s="290">
        <f>$F$21*0.8</f>
        <v>236052.60800000001</v>
      </c>
      <c r="W21" s="291">
        <f t="shared" si="5"/>
        <v>295065.76</v>
      </c>
      <c r="X21" s="107">
        <f t="shared" si="7"/>
        <v>0</v>
      </c>
    </row>
    <row r="22" spans="2:25" ht="27" customHeight="1" x14ac:dyDescent="0.2">
      <c r="B22" s="670">
        <v>10</v>
      </c>
      <c r="C22" s="827" t="str">
        <f>RESUMO!C21</f>
        <v>SERVIÇOS COMPLEMENTARES</v>
      </c>
      <c r="D22" s="828"/>
      <c r="E22" s="829"/>
      <c r="F22" s="288">
        <f>RESUMO!D21</f>
        <v>112994.61</v>
      </c>
      <c r="G22" s="289">
        <f t="shared" si="0"/>
        <v>1.0673421898497116E-2</v>
      </c>
      <c r="H22" s="290">
        <f>$F$22*0.2</f>
        <v>22598.922000000002</v>
      </c>
      <c r="I22" s="291">
        <f t="shared" si="8"/>
        <v>22598.922000000002</v>
      </c>
      <c r="J22" s="290">
        <f>$F$22*0.2</f>
        <v>22598.922000000002</v>
      </c>
      <c r="K22" s="291">
        <f t="shared" si="1"/>
        <v>45197.844000000005</v>
      </c>
      <c r="L22" s="290">
        <f>$F$22*0.2</f>
        <v>22598.922000000002</v>
      </c>
      <c r="M22" s="291">
        <f t="shared" si="1"/>
        <v>67796.766000000003</v>
      </c>
      <c r="N22" s="290">
        <f>$F$22*0.2</f>
        <v>22598.922000000002</v>
      </c>
      <c r="O22" s="291">
        <f t="shared" si="1"/>
        <v>90395.688000000009</v>
      </c>
      <c r="P22" s="290">
        <f>$F$22*0.2</f>
        <v>22598.922000000002</v>
      </c>
      <c r="Q22" s="291">
        <f t="shared" si="2"/>
        <v>112994.61000000002</v>
      </c>
      <c r="R22" s="624"/>
      <c r="S22" s="291">
        <f t="shared" si="3"/>
        <v>112994.61000000002</v>
      </c>
      <c r="T22" s="624"/>
      <c r="U22" s="291">
        <f t="shared" si="4"/>
        <v>112994.61000000002</v>
      </c>
      <c r="V22" s="624"/>
      <c r="W22" s="291">
        <f t="shared" si="5"/>
        <v>112994.61000000002</v>
      </c>
      <c r="X22" s="107">
        <f t="shared" si="7"/>
        <v>0</v>
      </c>
    </row>
    <row r="23" spans="2:25" ht="27" customHeight="1" x14ac:dyDescent="0.2">
      <c r="B23" s="670">
        <v>11</v>
      </c>
      <c r="C23" s="827" t="str">
        <f>RESUMO!C22</f>
        <v>ADMINISTRAÇÃO LOCAL DA OBRA</v>
      </c>
      <c r="D23" s="828"/>
      <c r="E23" s="829"/>
      <c r="F23" s="288">
        <f>RESUMO!D22</f>
        <v>438533.18</v>
      </c>
      <c r="G23" s="289">
        <f t="shared" si="0"/>
        <v>4.1423654160402668E-2</v>
      </c>
      <c r="H23" s="624">
        <f>$F$23*H36</f>
        <v>28147.311825843044</v>
      </c>
      <c r="I23" s="291">
        <f t="shared" si="8"/>
        <v>28147.311825843044</v>
      </c>
      <c r="J23" s="624">
        <f>$F$23*J36</f>
        <v>59900.735600666943</v>
      </c>
      <c r="K23" s="291">
        <f t="shared" si="1"/>
        <v>88048.047426509991</v>
      </c>
      <c r="L23" s="624">
        <f>$F$23*L36</f>
        <v>69741.798359216773</v>
      </c>
      <c r="M23" s="291">
        <f t="shared" si="1"/>
        <v>157789.84578572676</v>
      </c>
      <c r="N23" s="624">
        <f>$F$23*N36</f>
        <v>61653.465644821932</v>
      </c>
      <c r="O23" s="291">
        <f t="shared" si="1"/>
        <v>219443.3114305487</v>
      </c>
      <c r="P23" s="624">
        <f>$F$23*P36</f>
        <v>67832.226777566015</v>
      </c>
      <c r="Q23" s="291">
        <f t="shared" si="2"/>
        <v>287275.53820811468</v>
      </c>
      <c r="R23" s="624">
        <f>$F$23*R36</f>
        <v>61129.332953247991</v>
      </c>
      <c r="S23" s="291">
        <f t="shared" si="3"/>
        <v>348404.87116136268</v>
      </c>
      <c r="T23" s="624">
        <f>$F$23*T36</f>
        <v>60235.731611552139</v>
      </c>
      <c r="U23" s="291">
        <f t="shared" si="4"/>
        <v>408640.6027729148</v>
      </c>
      <c r="V23" s="624">
        <f>$F$23*V36</f>
        <v>29892.577227085258</v>
      </c>
      <c r="W23" s="291">
        <f t="shared" si="5"/>
        <v>438533.18000000005</v>
      </c>
      <c r="X23" s="107">
        <f t="shared" si="7"/>
        <v>0</v>
      </c>
    </row>
    <row r="24" spans="2:25" ht="27" customHeight="1" thickBot="1" x14ac:dyDescent="0.25">
      <c r="B24" s="670">
        <v>12</v>
      </c>
      <c r="C24" s="827" t="str">
        <f>RESUMO!C23</f>
        <v>SERVIÇOS AUXILIARES</v>
      </c>
      <c r="D24" s="828"/>
      <c r="E24" s="829"/>
      <c r="F24" s="288">
        <f>RESUMO!D23</f>
        <v>139161.29</v>
      </c>
      <c r="G24" s="289">
        <f t="shared" si="0"/>
        <v>1.3145115152918423E-2</v>
      </c>
      <c r="H24" s="292"/>
      <c r="I24" s="291">
        <f t="shared" si="8"/>
        <v>0</v>
      </c>
      <c r="J24" s="292"/>
      <c r="K24" s="291">
        <f t="shared" si="1"/>
        <v>0</v>
      </c>
      <c r="L24" s="293">
        <f>F24*0.2</f>
        <v>27832.258000000002</v>
      </c>
      <c r="M24" s="291">
        <f t="shared" si="1"/>
        <v>27832.258000000002</v>
      </c>
      <c r="N24" s="290">
        <f>F24*0.2</f>
        <v>27832.258000000002</v>
      </c>
      <c r="O24" s="291">
        <f t="shared" si="1"/>
        <v>55664.516000000003</v>
      </c>
      <c r="P24" s="293">
        <f>F24*0.1</f>
        <v>13916.129000000001</v>
      </c>
      <c r="Q24" s="291">
        <f t="shared" si="2"/>
        <v>69580.645000000004</v>
      </c>
      <c r="R24" s="290">
        <f>F24/2</f>
        <v>69580.645000000004</v>
      </c>
      <c r="S24" s="291">
        <f t="shared" si="3"/>
        <v>139161.29</v>
      </c>
      <c r="T24" s="293"/>
      <c r="U24" s="291">
        <f t="shared" si="4"/>
        <v>139161.29</v>
      </c>
      <c r="V24" s="293"/>
      <c r="W24" s="291">
        <f t="shared" si="5"/>
        <v>139161.29</v>
      </c>
      <c r="X24" s="107">
        <f t="shared" si="7"/>
        <v>0</v>
      </c>
    </row>
    <row r="25" spans="2:25" ht="20.25" customHeight="1" thickTop="1" x14ac:dyDescent="0.2">
      <c r="B25" s="671"/>
      <c r="C25" s="93" t="s">
        <v>139</v>
      </c>
      <c r="D25" s="94"/>
      <c r="E25" s="95"/>
      <c r="F25" s="96"/>
      <c r="G25" s="97"/>
      <c r="H25" s="98">
        <f>H26/$F$26</f>
        <v>6.3341415057002609E-2</v>
      </c>
      <c r="I25" s="99">
        <f>H25</f>
        <v>6.3341415057002609E-2</v>
      </c>
      <c r="J25" s="98">
        <f>J26/$F$26</f>
        <v>0.13479785847322126</v>
      </c>
      <c r="K25" s="99">
        <f>I25+J25</f>
        <v>0.19813927353022387</v>
      </c>
      <c r="L25" s="98">
        <f>L26/$F$26</f>
        <v>0.15957275620218375</v>
      </c>
      <c r="M25" s="99">
        <f>K25+L25</f>
        <v>0.35771202973240762</v>
      </c>
      <c r="N25" s="98">
        <f>N26/$F$26</f>
        <v>0.14137114452602961</v>
      </c>
      <c r="O25" s="283">
        <f>M25+N25</f>
        <v>0.49908317425843723</v>
      </c>
      <c r="P25" s="98">
        <f>P26/$F$26</f>
        <v>0.15396103268729536</v>
      </c>
      <c r="Q25" s="283">
        <f>P25+O25</f>
        <v>0.65304420694573262</v>
      </c>
      <c r="R25" s="98">
        <f>R26/$F$26</f>
        <v>0.14413519498591695</v>
      </c>
      <c r="S25" s="99">
        <f>Q25+R25</f>
        <v>0.7971794019316496</v>
      </c>
      <c r="T25" s="98">
        <f>T26/$F$26</f>
        <v>0.13555171807797531</v>
      </c>
      <c r="U25" s="99">
        <f>S25+T25</f>
        <v>0.93273112000962488</v>
      </c>
      <c r="V25" s="98">
        <f>V26/$F$26</f>
        <v>6.7268879990375466E-2</v>
      </c>
      <c r="W25" s="99">
        <f>U25+V25</f>
        <v>1.0000000000000004</v>
      </c>
    </row>
    <row r="26" spans="2:25" ht="20.25" customHeight="1" x14ac:dyDescent="0.2">
      <c r="B26" s="672"/>
      <c r="C26" s="294" t="s">
        <v>140</v>
      </c>
      <c r="D26" s="295"/>
      <c r="E26" s="296"/>
      <c r="F26" s="288">
        <f>SUM(F14:F24)</f>
        <v>10586540.199999997</v>
      </c>
      <c r="G26" s="297">
        <f>IF(F26=0,0,F26/F26)</f>
        <v>1</v>
      </c>
      <c r="H26" s="298">
        <f>SUM(H14:H24)</f>
        <v>670566.4368258433</v>
      </c>
      <c r="I26" s="291">
        <f>H26</f>
        <v>670566.4368258433</v>
      </c>
      <c r="J26" s="298">
        <f>SUM(J14:J24)</f>
        <v>1427042.9476006671</v>
      </c>
      <c r="K26" s="291">
        <f>I26+J26</f>
        <v>2097609.3844265104</v>
      </c>
      <c r="L26" s="298">
        <f>SUM(L14:L24)</f>
        <v>1689323.3983592172</v>
      </c>
      <c r="M26" s="291">
        <f>K26+L26</f>
        <v>3786932.7827857276</v>
      </c>
      <c r="N26" s="298">
        <f>SUM(N14:N24)</f>
        <v>1496631.3046448221</v>
      </c>
      <c r="O26" s="282">
        <f>M26+N26</f>
        <v>5283564.0874305498</v>
      </c>
      <c r="P26" s="298">
        <f>SUM(P14:P24)</f>
        <v>1629914.661777566</v>
      </c>
      <c r="Q26" s="291">
        <f>P26+O26</f>
        <v>6913478.749208116</v>
      </c>
      <c r="R26" s="298">
        <f>SUM(R14:R24)</f>
        <v>1525893.0359532479</v>
      </c>
      <c r="S26" s="291">
        <f>Q26+R26</f>
        <v>8439371.7851613648</v>
      </c>
      <c r="T26" s="298">
        <f>SUM(T14:T24)</f>
        <v>1435023.7126115521</v>
      </c>
      <c r="U26" s="291">
        <f>S26+T26</f>
        <v>9874395.4977729172</v>
      </c>
      <c r="V26" s="298">
        <f>SUM(V14:V24)</f>
        <v>712144.70222708525</v>
      </c>
      <c r="W26" s="291">
        <f>U26+V26</f>
        <v>10586540.200000003</v>
      </c>
      <c r="Y26" s="100"/>
    </row>
    <row r="27" spans="2:25" s="78" customFormat="1" ht="6" customHeight="1" x14ac:dyDescent="0.2">
      <c r="B27" s="81"/>
      <c r="C27" s="128"/>
      <c r="D27" s="128"/>
      <c r="E27" s="128"/>
      <c r="F27" s="129"/>
      <c r="G27" s="129"/>
      <c r="H27" s="110"/>
      <c r="I27" s="110"/>
      <c r="J27" s="110"/>
      <c r="K27" s="110"/>
      <c r="L27" s="110"/>
      <c r="M27" s="110"/>
      <c r="N27" s="110"/>
      <c r="O27" s="110"/>
      <c r="P27" s="110"/>
      <c r="Q27" s="110"/>
      <c r="R27" s="110"/>
      <c r="S27" s="110"/>
      <c r="T27" s="110"/>
      <c r="U27" s="110"/>
      <c r="V27" s="110"/>
      <c r="W27" s="84"/>
    </row>
    <row r="28" spans="2:25" s="78" customFormat="1" ht="12.75" customHeight="1" x14ac:dyDescent="0.2">
      <c r="B28" s="81"/>
      <c r="C28" s="130"/>
      <c r="D28" s="130"/>
      <c r="E28" s="111"/>
      <c r="F28" s="131"/>
      <c r="G28" s="132"/>
      <c r="H28" s="110"/>
      <c r="I28" s="110"/>
      <c r="J28" s="110"/>
      <c r="K28" s="110"/>
      <c r="L28" s="110"/>
      <c r="M28" s="110"/>
      <c r="N28" s="110"/>
      <c r="O28" s="110"/>
      <c r="P28" s="110"/>
      <c r="Q28" s="110"/>
      <c r="R28" s="110"/>
      <c r="S28" s="110"/>
      <c r="T28" s="110"/>
      <c r="U28" s="110"/>
      <c r="V28" s="110"/>
      <c r="W28" s="84"/>
    </row>
    <row r="29" spans="2:25" s="78" customFormat="1" ht="12.75" customHeight="1" x14ac:dyDescent="0.2">
      <c r="B29" s="673"/>
      <c r="C29" s="130"/>
      <c r="D29" s="130"/>
      <c r="E29" s="111"/>
      <c r="F29" s="110"/>
      <c r="G29" s="111"/>
      <c r="H29" s="110"/>
      <c r="I29" s="110"/>
      <c r="J29" s="110"/>
      <c r="K29" s="110"/>
      <c r="L29" s="110"/>
      <c r="M29" s="110"/>
      <c r="N29" s="110"/>
      <c r="O29" s="110"/>
      <c r="P29" s="110"/>
      <c r="Q29" s="110"/>
      <c r="R29" s="110"/>
      <c r="S29" s="110"/>
      <c r="T29" s="110"/>
      <c r="U29" s="110"/>
      <c r="V29" s="110"/>
      <c r="W29" s="84"/>
    </row>
    <row r="30" spans="2:25" x14ac:dyDescent="0.2">
      <c r="B30" s="821"/>
      <c r="C30" s="826"/>
      <c r="D30" s="826"/>
      <c r="E30" s="826"/>
      <c r="F30" s="110"/>
      <c r="G30" s="111"/>
      <c r="H30" s="110"/>
      <c r="I30" s="110"/>
      <c r="J30" s="110"/>
      <c r="K30" s="110"/>
      <c r="L30" s="110"/>
      <c r="M30" s="110"/>
      <c r="N30" s="344" t="s">
        <v>29904</v>
      </c>
      <c r="O30" s="101"/>
      <c r="P30" s="101"/>
      <c r="Q30" s="110"/>
      <c r="R30" s="110"/>
      <c r="S30" s="110"/>
      <c r="T30" s="110"/>
      <c r="U30" s="110"/>
      <c r="V30" s="110"/>
      <c r="W30" s="84"/>
    </row>
    <row r="31" spans="2:25" ht="15" customHeight="1" x14ac:dyDescent="0.2">
      <c r="B31" s="674" t="s">
        <v>29903</v>
      </c>
      <c r="C31" s="110"/>
      <c r="D31" s="110"/>
      <c r="E31" s="110"/>
      <c r="F31" s="110"/>
      <c r="G31" s="111"/>
      <c r="H31" s="110"/>
      <c r="I31" s="123"/>
      <c r="J31" s="133"/>
      <c r="K31" s="123"/>
      <c r="L31" s="110"/>
      <c r="M31" s="123"/>
      <c r="N31" s="110"/>
      <c r="O31" s="110"/>
      <c r="P31" s="134"/>
      <c r="Q31" s="110"/>
      <c r="R31" s="110"/>
      <c r="S31" s="110"/>
      <c r="T31" s="110"/>
      <c r="U31" s="110"/>
      <c r="V31" s="110"/>
      <c r="W31" s="84"/>
    </row>
    <row r="32" spans="2:25" s="78" customFormat="1" ht="12.75" customHeight="1" x14ac:dyDescent="0.2">
      <c r="B32" s="675"/>
      <c r="C32" s="676"/>
      <c r="D32" s="677"/>
      <c r="E32" s="677"/>
      <c r="F32" s="677"/>
      <c r="G32" s="678"/>
      <c r="H32" s="677"/>
      <c r="I32" s="679"/>
      <c r="J32" s="680"/>
      <c r="K32" s="679"/>
      <c r="L32" s="677"/>
      <c r="M32" s="679"/>
      <c r="N32" s="680"/>
      <c r="O32" s="679"/>
      <c r="P32" s="677"/>
      <c r="Q32" s="677"/>
      <c r="R32" s="677"/>
      <c r="S32" s="677"/>
      <c r="T32" s="677"/>
      <c r="U32" s="677"/>
      <c r="V32" s="677"/>
      <c r="W32" s="681"/>
    </row>
    <row r="33" spans="2:23" s="78" customFormat="1" x14ac:dyDescent="0.2">
      <c r="B33" s="110"/>
      <c r="C33" s="110"/>
      <c r="D33" s="110"/>
      <c r="E33" s="110"/>
      <c r="F33" s="110"/>
      <c r="G33" s="111"/>
      <c r="H33" s="110"/>
      <c r="I33" s="110"/>
      <c r="J33" s="110"/>
      <c r="K33" s="110"/>
      <c r="L33" s="110"/>
      <c r="M33" s="110"/>
      <c r="N33" s="110"/>
      <c r="O33" s="110"/>
      <c r="P33" s="110"/>
      <c r="Q33" s="110"/>
      <c r="R33" s="110"/>
      <c r="S33" s="110"/>
      <c r="T33" s="110"/>
      <c r="U33" s="110"/>
      <c r="V33" s="110"/>
      <c r="W33" s="110"/>
    </row>
    <row r="34" spans="2:23" s="78" customFormat="1" x14ac:dyDescent="0.2">
      <c r="G34" s="85"/>
    </row>
    <row r="35" spans="2:23" s="105" customFormat="1" ht="11.25" x14ac:dyDescent="0.2">
      <c r="F35" s="104">
        <f>SUM(F14:F22)</f>
        <v>10008845.729999999</v>
      </c>
      <c r="H35" s="106">
        <f>SUM(H14:H22)</f>
        <v>642419.12500000023</v>
      </c>
      <c r="I35" s="106"/>
      <c r="J35" s="106">
        <f>SUM(J14:J22)</f>
        <v>1367142.2120000003</v>
      </c>
      <c r="K35" s="106"/>
      <c r="L35" s="106">
        <f>SUM(L14:L22)</f>
        <v>1591749.3420000004</v>
      </c>
      <c r="M35" s="106"/>
      <c r="N35" s="106">
        <f>SUM(N14:N22)</f>
        <v>1407145.5810000002</v>
      </c>
      <c r="O35" s="106"/>
      <c r="P35" s="106">
        <f>SUM(P14:P22)</f>
        <v>1548166.3060000001</v>
      </c>
      <c r="Q35" s="106"/>
      <c r="R35" s="106">
        <f>SUM(R14:R22)</f>
        <v>1395183.058</v>
      </c>
      <c r="S35" s="106"/>
      <c r="T35" s="106">
        <f>SUM(T14:T22)</f>
        <v>1374787.9809999999</v>
      </c>
      <c r="U35" s="106"/>
      <c r="V35" s="106">
        <f>SUM(V14:V22)</f>
        <v>682252.125</v>
      </c>
      <c r="W35" s="106"/>
    </row>
    <row r="36" spans="2:23" s="108" customFormat="1" ht="11.25" x14ac:dyDescent="0.2">
      <c r="H36" s="109">
        <f>H35/$F$35</f>
        <v>6.4185136061638587E-2</v>
      </c>
      <c r="I36" s="109"/>
      <c r="J36" s="109">
        <f>J35/$F$35</f>
        <v>0.13659339437136078</v>
      </c>
      <c r="K36" s="109"/>
      <c r="L36" s="109">
        <f>L35/$F$35</f>
        <v>0.15903425679036823</v>
      </c>
      <c r="M36" s="109"/>
      <c r="N36" s="109">
        <f>N35/$F$35</f>
        <v>0.14059019580872292</v>
      </c>
      <c r="O36" s="109"/>
      <c r="P36" s="109">
        <f>P35/$F$35</f>
        <v>0.15467980502083334</v>
      </c>
      <c r="Q36" s="109"/>
      <c r="R36" s="109">
        <f>R35/$F$35</f>
        <v>0.13939500074600511</v>
      </c>
      <c r="S36" s="109"/>
      <c r="T36" s="109">
        <f>T35/$F$35</f>
        <v>0.13735729554500789</v>
      </c>
      <c r="U36" s="109"/>
      <c r="V36" s="109">
        <f>V35/$F$35</f>
        <v>6.8164915656063377E-2</v>
      </c>
      <c r="W36" s="109"/>
    </row>
    <row r="37" spans="2:23" s="78" customFormat="1" x14ac:dyDescent="0.2">
      <c r="G37" s="85"/>
    </row>
    <row r="38" spans="2:23" s="78" customFormat="1" x14ac:dyDescent="0.2">
      <c r="G38" s="85"/>
    </row>
    <row r="39" spans="2:23" s="78" customFormat="1" x14ac:dyDescent="0.2">
      <c r="F39" s="102"/>
      <c r="G39" s="85"/>
    </row>
    <row r="40" spans="2:23" s="78" customFormat="1" x14ac:dyDescent="0.2">
      <c r="G40" s="85"/>
    </row>
    <row r="41" spans="2:23" s="78" customFormat="1" x14ac:dyDescent="0.2">
      <c r="G41" s="85"/>
      <c r="K41" s="637">
        <v>117684.96</v>
      </c>
    </row>
    <row r="42" spans="2:23" s="78" customFormat="1" x14ac:dyDescent="0.2">
      <c r="G42" s="85"/>
      <c r="K42" s="78">
        <v>58842.48</v>
      </c>
      <c r="L42" s="638">
        <f>K42/K41</f>
        <v>0.5</v>
      </c>
    </row>
    <row r="43" spans="2:23" s="78" customFormat="1" x14ac:dyDescent="0.2">
      <c r="G43" s="85"/>
    </row>
    <row r="44" spans="2:23" s="78" customFormat="1" x14ac:dyDescent="0.2">
      <c r="G44" s="85"/>
    </row>
    <row r="45" spans="2:23" s="78" customFormat="1" x14ac:dyDescent="0.2">
      <c r="G45" s="85"/>
    </row>
    <row r="46" spans="2:23" s="78" customFormat="1" x14ac:dyDescent="0.2">
      <c r="G46" s="85"/>
    </row>
    <row r="47" spans="2:23" s="78" customFormat="1" x14ac:dyDescent="0.2">
      <c r="G47" s="85"/>
    </row>
    <row r="48" spans="2:23" s="78" customFormat="1" x14ac:dyDescent="0.2">
      <c r="G48" s="85"/>
    </row>
    <row r="49" spans="7:7" s="78" customFormat="1" x14ac:dyDescent="0.2">
      <c r="G49" s="85"/>
    </row>
    <row r="50" spans="7:7" s="78" customFormat="1" x14ac:dyDescent="0.2">
      <c r="G50" s="85"/>
    </row>
    <row r="51" spans="7:7" s="78" customFormat="1" x14ac:dyDescent="0.2">
      <c r="G51" s="85"/>
    </row>
    <row r="52" spans="7:7" s="78" customFormat="1" x14ac:dyDescent="0.2">
      <c r="G52" s="85"/>
    </row>
    <row r="53" spans="7:7" s="78" customFormat="1" x14ac:dyDescent="0.2">
      <c r="G53" s="85"/>
    </row>
    <row r="54" spans="7:7" s="78" customFormat="1" x14ac:dyDescent="0.2">
      <c r="G54" s="85"/>
    </row>
    <row r="55" spans="7:7" s="78" customFormat="1" x14ac:dyDescent="0.2">
      <c r="G55" s="85"/>
    </row>
    <row r="56" spans="7:7" s="78" customFormat="1" x14ac:dyDescent="0.2">
      <c r="G56" s="85"/>
    </row>
    <row r="57" spans="7:7" s="78" customFormat="1" x14ac:dyDescent="0.2">
      <c r="G57" s="85"/>
    </row>
    <row r="58" spans="7:7" s="78" customFormat="1" x14ac:dyDescent="0.2">
      <c r="G58" s="85"/>
    </row>
    <row r="59" spans="7:7" s="78" customFormat="1" x14ac:dyDescent="0.2">
      <c r="G59" s="85"/>
    </row>
    <row r="60" spans="7:7" s="78" customFormat="1" x14ac:dyDescent="0.2">
      <c r="G60" s="85"/>
    </row>
    <row r="61" spans="7:7" s="78" customFormat="1" x14ac:dyDescent="0.2">
      <c r="G61" s="85"/>
    </row>
    <row r="62" spans="7:7" s="78" customFormat="1" x14ac:dyDescent="0.2">
      <c r="G62" s="85"/>
    </row>
    <row r="63" spans="7:7" s="78" customFormat="1" x14ac:dyDescent="0.2">
      <c r="G63" s="85"/>
    </row>
    <row r="64" spans="7:7" s="78" customFormat="1" x14ac:dyDescent="0.2">
      <c r="G64" s="85"/>
    </row>
    <row r="65" spans="7:7" s="78" customFormat="1" x14ac:dyDescent="0.2">
      <c r="G65" s="85"/>
    </row>
    <row r="66" spans="7:7" s="78" customFormat="1" x14ac:dyDescent="0.2">
      <c r="G66" s="85"/>
    </row>
    <row r="67" spans="7:7" s="78" customFormat="1" x14ac:dyDescent="0.2">
      <c r="G67" s="85"/>
    </row>
    <row r="68" spans="7:7" s="78" customFormat="1" x14ac:dyDescent="0.2">
      <c r="G68" s="85"/>
    </row>
    <row r="69" spans="7:7" s="78" customFormat="1" x14ac:dyDescent="0.2">
      <c r="G69" s="85"/>
    </row>
    <row r="70" spans="7:7" s="78" customFormat="1" x14ac:dyDescent="0.2">
      <c r="G70" s="85"/>
    </row>
    <row r="71" spans="7:7" s="78" customFormat="1" x14ac:dyDescent="0.2">
      <c r="G71" s="85"/>
    </row>
    <row r="72" spans="7:7" s="78" customFormat="1" x14ac:dyDescent="0.2">
      <c r="G72" s="85"/>
    </row>
    <row r="73" spans="7:7" s="78" customFormat="1" x14ac:dyDescent="0.2">
      <c r="G73" s="85"/>
    </row>
    <row r="74" spans="7:7" s="78" customFormat="1" x14ac:dyDescent="0.2">
      <c r="G74" s="85"/>
    </row>
    <row r="75" spans="7:7" s="78" customFormat="1" x14ac:dyDescent="0.2">
      <c r="G75" s="85"/>
    </row>
    <row r="76" spans="7:7" s="78" customFormat="1" x14ac:dyDescent="0.2">
      <c r="G76" s="85"/>
    </row>
    <row r="77" spans="7:7" s="78" customFormat="1" x14ac:dyDescent="0.2">
      <c r="G77" s="85"/>
    </row>
    <row r="78" spans="7:7" s="78" customFormat="1" x14ac:dyDescent="0.2">
      <c r="G78" s="85"/>
    </row>
    <row r="79" spans="7:7" s="78" customFormat="1" x14ac:dyDescent="0.2">
      <c r="G79" s="85"/>
    </row>
    <row r="80" spans="7:7" s="78" customFormat="1" x14ac:dyDescent="0.2">
      <c r="G80" s="85"/>
    </row>
    <row r="81" spans="7:7" s="78" customFormat="1" x14ac:dyDescent="0.2">
      <c r="G81" s="85"/>
    </row>
    <row r="82" spans="7:7" s="78" customFormat="1" x14ac:dyDescent="0.2">
      <c r="G82" s="85"/>
    </row>
    <row r="83" spans="7:7" s="78" customFormat="1" x14ac:dyDescent="0.2">
      <c r="G83" s="85"/>
    </row>
    <row r="84" spans="7:7" s="78" customFormat="1" x14ac:dyDescent="0.2">
      <c r="G84" s="85"/>
    </row>
    <row r="85" spans="7:7" s="78" customFormat="1" x14ac:dyDescent="0.2">
      <c r="G85" s="85"/>
    </row>
    <row r="86" spans="7:7" s="78" customFormat="1" x14ac:dyDescent="0.2">
      <c r="G86" s="85"/>
    </row>
    <row r="87" spans="7:7" s="78" customFormat="1" x14ac:dyDescent="0.2">
      <c r="G87" s="85"/>
    </row>
    <row r="88" spans="7:7" s="78" customFormat="1" x14ac:dyDescent="0.2">
      <c r="G88" s="85"/>
    </row>
    <row r="89" spans="7:7" s="78" customFormat="1" x14ac:dyDescent="0.2">
      <c r="G89" s="85"/>
    </row>
    <row r="90" spans="7:7" s="78" customFormat="1" x14ac:dyDescent="0.2">
      <c r="G90" s="85"/>
    </row>
    <row r="91" spans="7:7" s="78" customFormat="1" x14ac:dyDescent="0.2">
      <c r="G91" s="85"/>
    </row>
    <row r="92" spans="7:7" s="78" customFormat="1" x14ac:dyDescent="0.2">
      <c r="G92" s="85"/>
    </row>
    <row r="93" spans="7:7" s="78" customFormat="1" x14ac:dyDescent="0.2">
      <c r="G93" s="85"/>
    </row>
    <row r="94" spans="7:7" s="78" customFormat="1" x14ac:dyDescent="0.2">
      <c r="G94" s="85"/>
    </row>
    <row r="95" spans="7:7" s="78" customFormat="1" x14ac:dyDescent="0.2">
      <c r="G95" s="85"/>
    </row>
    <row r="96" spans="7:7" s="78" customFormat="1" x14ac:dyDescent="0.2">
      <c r="G96" s="85"/>
    </row>
    <row r="97" spans="7:7" s="78" customFormat="1" x14ac:dyDescent="0.2">
      <c r="G97" s="85"/>
    </row>
    <row r="98" spans="7:7" s="78" customFormat="1" x14ac:dyDescent="0.2">
      <c r="G98" s="85"/>
    </row>
    <row r="99" spans="7:7" s="78" customFormat="1" x14ac:dyDescent="0.2">
      <c r="G99" s="85"/>
    </row>
    <row r="100" spans="7:7" s="78" customFormat="1" x14ac:dyDescent="0.2">
      <c r="G100" s="85"/>
    </row>
    <row r="101" spans="7:7" s="78" customFormat="1" x14ac:dyDescent="0.2">
      <c r="G101" s="85"/>
    </row>
    <row r="102" spans="7:7" s="78" customFormat="1" x14ac:dyDescent="0.2">
      <c r="G102" s="85"/>
    </row>
    <row r="103" spans="7:7" s="78" customFormat="1" x14ac:dyDescent="0.2">
      <c r="G103" s="85"/>
    </row>
    <row r="104" spans="7:7" s="78" customFormat="1" x14ac:dyDescent="0.2">
      <c r="G104" s="85"/>
    </row>
    <row r="105" spans="7:7" s="78" customFormat="1" x14ac:dyDescent="0.2">
      <c r="G105" s="85"/>
    </row>
    <row r="106" spans="7:7" s="78" customFormat="1" x14ac:dyDescent="0.2">
      <c r="G106" s="85"/>
    </row>
    <row r="107" spans="7:7" s="78" customFormat="1" x14ac:dyDescent="0.2">
      <c r="G107" s="85"/>
    </row>
    <row r="108" spans="7:7" s="78" customFormat="1" x14ac:dyDescent="0.2">
      <c r="G108" s="85"/>
    </row>
    <row r="109" spans="7:7" s="78" customFormat="1" x14ac:dyDescent="0.2">
      <c r="G109" s="85"/>
    </row>
    <row r="110" spans="7:7" s="78" customFormat="1" x14ac:dyDescent="0.2">
      <c r="G110" s="85"/>
    </row>
    <row r="111" spans="7:7" s="78" customFormat="1" x14ac:dyDescent="0.2">
      <c r="G111" s="85"/>
    </row>
    <row r="112" spans="7:7" s="78" customFormat="1" x14ac:dyDescent="0.2">
      <c r="G112" s="85"/>
    </row>
    <row r="113" spans="7:7" s="78" customFormat="1" x14ac:dyDescent="0.2">
      <c r="G113" s="85"/>
    </row>
    <row r="114" spans="7:7" s="78" customFormat="1" x14ac:dyDescent="0.2">
      <c r="G114" s="85"/>
    </row>
    <row r="115" spans="7:7" s="78" customFormat="1" x14ac:dyDescent="0.2">
      <c r="G115" s="85"/>
    </row>
    <row r="116" spans="7:7" s="78" customFormat="1" x14ac:dyDescent="0.2">
      <c r="G116" s="85"/>
    </row>
    <row r="117" spans="7:7" s="78" customFormat="1" x14ac:dyDescent="0.2">
      <c r="G117" s="85"/>
    </row>
    <row r="118" spans="7:7" s="78" customFormat="1" x14ac:dyDescent="0.2">
      <c r="G118" s="85"/>
    </row>
    <row r="119" spans="7:7" s="78" customFormat="1" x14ac:dyDescent="0.2">
      <c r="G119" s="85"/>
    </row>
    <row r="120" spans="7:7" s="78" customFormat="1" x14ac:dyDescent="0.2">
      <c r="G120" s="85"/>
    </row>
    <row r="121" spans="7:7" s="78" customFormat="1" x14ac:dyDescent="0.2">
      <c r="G121" s="85"/>
    </row>
    <row r="122" spans="7:7" s="78" customFormat="1" x14ac:dyDescent="0.2">
      <c r="G122" s="85"/>
    </row>
    <row r="123" spans="7:7" s="78" customFormat="1" x14ac:dyDescent="0.2">
      <c r="G123" s="85"/>
    </row>
    <row r="124" spans="7:7" s="78" customFormat="1" x14ac:dyDescent="0.2">
      <c r="G124" s="85"/>
    </row>
    <row r="125" spans="7:7" s="78" customFormat="1" x14ac:dyDescent="0.2">
      <c r="G125" s="85"/>
    </row>
    <row r="126" spans="7:7" s="78" customFormat="1" x14ac:dyDescent="0.2">
      <c r="G126" s="85"/>
    </row>
    <row r="127" spans="7:7" s="78" customFormat="1" x14ac:dyDescent="0.2">
      <c r="G127" s="85"/>
    </row>
    <row r="128" spans="7:7" s="78" customFormat="1" x14ac:dyDescent="0.2">
      <c r="G128" s="85"/>
    </row>
    <row r="129" spans="7:7" s="78" customFormat="1" x14ac:dyDescent="0.2">
      <c r="G129" s="85"/>
    </row>
    <row r="130" spans="7:7" s="78" customFormat="1" x14ac:dyDescent="0.2">
      <c r="G130" s="85"/>
    </row>
    <row r="131" spans="7:7" s="78" customFormat="1" x14ac:dyDescent="0.2">
      <c r="G131" s="85"/>
    </row>
    <row r="132" spans="7:7" s="78" customFormat="1" x14ac:dyDescent="0.2">
      <c r="G132" s="85"/>
    </row>
    <row r="133" spans="7:7" s="78" customFormat="1" x14ac:dyDescent="0.2">
      <c r="G133" s="85"/>
    </row>
    <row r="134" spans="7:7" s="78" customFormat="1" x14ac:dyDescent="0.2">
      <c r="G134" s="85"/>
    </row>
    <row r="135" spans="7:7" s="78" customFormat="1" x14ac:dyDescent="0.2">
      <c r="G135" s="85"/>
    </row>
    <row r="136" spans="7:7" s="78" customFormat="1" x14ac:dyDescent="0.2">
      <c r="G136" s="85"/>
    </row>
    <row r="137" spans="7:7" s="78" customFormat="1" x14ac:dyDescent="0.2">
      <c r="G137" s="85"/>
    </row>
    <row r="138" spans="7:7" s="78" customFormat="1" x14ac:dyDescent="0.2">
      <c r="G138" s="85"/>
    </row>
    <row r="139" spans="7:7" s="78" customFormat="1" x14ac:dyDescent="0.2">
      <c r="G139" s="85"/>
    </row>
    <row r="140" spans="7:7" s="78" customFormat="1" x14ac:dyDescent="0.2">
      <c r="G140" s="85"/>
    </row>
    <row r="141" spans="7:7" s="78" customFormat="1" x14ac:dyDescent="0.2">
      <c r="G141" s="85"/>
    </row>
    <row r="142" spans="7:7" s="78" customFormat="1" x14ac:dyDescent="0.2">
      <c r="G142" s="85"/>
    </row>
    <row r="143" spans="7:7" s="78" customFormat="1" x14ac:dyDescent="0.2">
      <c r="G143" s="85"/>
    </row>
    <row r="144" spans="7:7" s="78" customFormat="1" x14ac:dyDescent="0.2">
      <c r="G144" s="85"/>
    </row>
    <row r="145" spans="7:7" s="78" customFormat="1" x14ac:dyDescent="0.2">
      <c r="G145" s="85"/>
    </row>
    <row r="146" spans="7:7" s="78" customFormat="1" x14ac:dyDescent="0.2">
      <c r="G146" s="85"/>
    </row>
    <row r="147" spans="7:7" s="78" customFormat="1" x14ac:dyDescent="0.2">
      <c r="G147" s="85"/>
    </row>
    <row r="148" spans="7:7" s="78" customFormat="1" x14ac:dyDescent="0.2">
      <c r="G148" s="85"/>
    </row>
    <row r="149" spans="7:7" s="78" customFormat="1" x14ac:dyDescent="0.2">
      <c r="G149" s="85"/>
    </row>
    <row r="150" spans="7:7" s="78" customFormat="1" x14ac:dyDescent="0.2">
      <c r="G150" s="85"/>
    </row>
    <row r="151" spans="7:7" s="78" customFormat="1" x14ac:dyDescent="0.2">
      <c r="G151" s="85"/>
    </row>
    <row r="152" spans="7:7" s="78" customFormat="1" x14ac:dyDescent="0.2">
      <c r="G152" s="85"/>
    </row>
    <row r="153" spans="7:7" s="78" customFormat="1" x14ac:dyDescent="0.2">
      <c r="G153" s="85"/>
    </row>
    <row r="154" spans="7:7" s="78" customFormat="1" x14ac:dyDescent="0.2">
      <c r="G154" s="85"/>
    </row>
  </sheetData>
  <mergeCells count="24">
    <mergeCell ref="C19:E19"/>
    <mergeCell ref="C24:E24"/>
    <mergeCell ref="B30:E30"/>
    <mergeCell ref="C17:E17"/>
    <mergeCell ref="C20:E20"/>
    <mergeCell ref="C21:E21"/>
    <mergeCell ref="C22:E22"/>
    <mergeCell ref="C23:E23"/>
    <mergeCell ref="C18:E18"/>
    <mergeCell ref="J12:K12"/>
    <mergeCell ref="N12:O12"/>
    <mergeCell ref="C14:E14"/>
    <mergeCell ref="C15:E15"/>
    <mergeCell ref="L12:M12"/>
    <mergeCell ref="B6:C6"/>
    <mergeCell ref="D6:G6"/>
    <mergeCell ref="B9:G9"/>
    <mergeCell ref="H12:I12"/>
    <mergeCell ref="C16:E16"/>
    <mergeCell ref="V12:W12"/>
    <mergeCell ref="T12:U12"/>
    <mergeCell ref="R12:S12"/>
    <mergeCell ref="P12:Q12"/>
    <mergeCell ref="N6:P6"/>
  </mergeCells>
  <conditionalFormatting sqref="V24 R25">
    <cfRule type="expression" dxfId="9" priority="63" stopIfTrue="1">
      <formula>Q24&gt;99.9999999</formula>
    </cfRule>
  </conditionalFormatting>
  <conditionalFormatting sqref="P23:P24 V22 T24 T22 J23 L23:L24 N23 H23">
    <cfRule type="expression" dxfId="8" priority="64" stopIfTrue="1">
      <formula>#REF!&gt;99.9999999</formula>
    </cfRule>
  </conditionalFormatting>
  <conditionalFormatting sqref="W25">
    <cfRule type="expression" dxfId="7" priority="76" stopIfTrue="1">
      <formula>Q25&gt;99.9999999</formula>
    </cfRule>
  </conditionalFormatting>
  <conditionalFormatting sqref="V22 V24:V25">
    <cfRule type="expression" dxfId="6" priority="82" stopIfTrue="1">
      <formula>Q22&gt;99.9999999</formula>
    </cfRule>
  </conditionalFormatting>
  <conditionalFormatting sqref="U25">
    <cfRule type="expression" dxfId="5" priority="84" stopIfTrue="1">
      <formula>Q25&gt;99.9999999</formula>
    </cfRule>
  </conditionalFormatting>
  <conditionalFormatting sqref="T22 T24:T25">
    <cfRule type="expression" dxfId="4" priority="86" stopIfTrue="1">
      <formula>Q22&gt;99.9999999</formula>
    </cfRule>
  </conditionalFormatting>
  <conditionalFormatting sqref="S25">
    <cfRule type="expression" dxfId="3" priority="88" stopIfTrue="1">
      <formula>Q25&gt;99.9999999</formula>
    </cfRule>
  </conditionalFormatting>
  <conditionalFormatting sqref="R22">
    <cfRule type="expression" dxfId="2" priority="12" stopIfTrue="1">
      <formula>#REF!&gt;99.9999999</formula>
    </cfRule>
  </conditionalFormatting>
  <conditionalFormatting sqref="R22">
    <cfRule type="expression" dxfId="1" priority="11" stopIfTrue="1">
      <formula>O22&gt;99.9999999</formula>
    </cfRule>
  </conditionalFormatting>
  <conditionalFormatting sqref="R23 T23 V23">
    <cfRule type="expression" dxfId="0" priority="2" stopIfTrue="1">
      <formula>#REF!&gt;99.9999999</formula>
    </cfRule>
  </conditionalFormatting>
  <printOptions horizontalCentered="1"/>
  <pageMargins left="0.19685039370078741" right="0.19685039370078741" top="0.78740157480314965" bottom="0.19685039370078741" header="0.31496062992125984" footer="0.31496062992125984"/>
  <pageSetup scale="56" orientation="landscape" r:id="rId1"/>
  <ignoredErrors>
    <ignoredError sqref="I16 I15 I18 I17 K14 I14" unlockedFormula="1"/>
    <ignoredError sqref="G26"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7">
    <tabColor rgb="FF00B0F0"/>
    <pageSetUpPr fitToPage="1"/>
  </sheetPr>
  <dimension ref="B1:IV47"/>
  <sheetViews>
    <sheetView view="pageBreakPreview" zoomScale="80" zoomScaleNormal="115" zoomScaleSheetLayoutView="80" workbookViewId="0">
      <selection activeCell="E14" sqref="E14"/>
    </sheetView>
  </sheetViews>
  <sheetFormatPr defaultRowHeight="12.75" x14ac:dyDescent="0.2"/>
  <cols>
    <col min="1" max="1" width="5.85546875" customWidth="1"/>
    <col min="2" max="2" width="16.28515625" customWidth="1"/>
    <col min="3" max="3" width="2.28515625" customWidth="1"/>
    <col min="4" max="4" width="5" customWidth="1"/>
    <col min="7" max="7" width="3.85546875" customWidth="1"/>
    <col min="8" max="8" width="26" customWidth="1"/>
    <col min="9" max="9" width="15" customWidth="1"/>
  </cols>
  <sheetData>
    <row r="1" spans="2:256" ht="13.5" thickBot="1" x14ac:dyDescent="0.25"/>
    <row r="2" spans="2:256" ht="12" customHeight="1" x14ac:dyDescent="0.2">
      <c r="B2" s="46"/>
      <c r="C2" s="14"/>
      <c r="D2" s="14"/>
      <c r="E2" s="14"/>
      <c r="F2" s="14"/>
      <c r="G2" s="14"/>
      <c r="H2" s="14"/>
      <c r="I2" s="62"/>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5"/>
      <c r="HF2" s="5"/>
      <c r="HG2" s="5"/>
      <c r="HH2" s="5"/>
      <c r="HI2" s="5"/>
      <c r="HJ2" s="5"/>
      <c r="HK2" s="5"/>
      <c r="HL2" s="5"/>
      <c r="HM2" s="5"/>
      <c r="HN2" s="5"/>
      <c r="HO2" s="5"/>
      <c r="HP2" s="5"/>
      <c r="HQ2" s="5"/>
      <c r="HR2" s="5"/>
      <c r="HS2" s="5"/>
      <c r="HT2" s="5"/>
      <c r="HU2" s="5"/>
      <c r="HV2" s="5"/>
      <c r="HW2" s="5"/>
      <c r="HX2" s="5"/>
      <c r="HY2" s="5"/>
      <c r="HZ2" s="5"/>
      <c r="IA2" s="5"/>
      <c r="IB2" s="5"/>
      <c r="IC2" s="5"/>
      <c r="ID2" s="5"/>
      <c r="IE2" s="5"/>
      <c r="IF2" s="5"/>
      <c r="IG2" s="5"/>
      <c r="IH2" s="5"/>
      <c r="II2" s="5"/>
      <c r="IJ2" s="5"/>
      <c r="IK2" s="5"/>
      <c r="IL2" s="5"/>
      <c r="IM2" s="5"/>
      <c r="IN2" s="5"/>
      <c r="IO2" s="5"/>
      <c r="IP2" s="5"/>
      <c r="IQ2" s="5"/>
      <c r="IR2" s="5"/>
      <c r="IS2" s="5"/>
      <c r="IT2" s="5"/>
      <c r="IU2" s="5"/>
      <c r="IV2" s="5"/>
    </row>
    <row r="3" spans="2:256" ht="18.75" customHeight="1" x14ac:dyDescent="0.2">
      <c r="B3" s="834" t="str">
        <f>ORÇAMENTO!B3</f>
        <v>PREFEITURA MUNICIPAL DE ITABORAÍ</v>
      </c>
      <c r="C3" s="835"/>
      <c r="D3" s="835"/>
      <c r="E3" s="835"/>
      <c r="F3" s="835"/>
      <c r="G3" s="835"/>
      <c r="H3" s="835"/>
      <c r="I3" s="836"/>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5"/>
      <c r="AO3" s="5"/>
      <c r="AP3" s="5"/>
      <c r="AQ3" s="5"/>
      <c r="AR3" s="5"/>
      <c r="AS3" s="5"/>
      <c r="AT3" s="5"/>
      <c r="AU3" s="5"/>
      <c r="AV3" s="5"/>
      <c r="AW3" s="5"/>
      <c r="AX3" s="5"/>
      <c r="AY3" s="5"/>
      <c r="AZ3" s="5"/>
      <c r="BA3" s="5"/>
      <c r="BB3" s="5"/>
      <c r="BC3" s="5"/>
      <c r="BD3" s="5"/>
      <c r="BE3" s="5"/>
      <c r="BF3" s="5"/>
      <c r="BG3" s="5"/>
      <c r="BH3" s="5"/>
      <c r="BI3" s="5"/>
      <c r="BJ3" s="5"/>
      <c r="BK3" s="5"/>
      <c r="BL3" s="5"/>
      <c r="BM3" s="5"/>
      <c r="BN3" s="5"/>
      <c r="BO3" s="5"/>
      <c r="BP3" s="5"/>
      <c r="BQ3" s="5"/>
      <c r="BR3" s="5"/>
      <c r="BS3" s="5"/>
      <c r="BT3" s="5"/>
      <c r="BU3" s="5"/>
      <c r="BV3" s="5"/>
      <c r="BW3" s="5"/>
      <c r="BX3" s="5"/>
      <c r="BY3" s="5"/>
      <c r="BZ3" s="5"/>
      <c r="CA3" s="5"/>
      <c r="CB3" s="5"/>
      <c r="CC3" s="5"/>
      <c r="CD3" s="5"/>
      <c r="CE3" s="5"/>
      <c r="CF3" s="5"/>
      <c r="CG3" s="5"/>
      <c r="CH3" s="5"/>
      <c r="CI3" s="5"/>
      <c r="CJ3" s="5"/>
      <c r="CK3" s="5"/>
      <c r="CL3" s="5"/>
      <c r="CM3" s="5"/>
      <c r="CN3" s="5"/>
      <c r="CO3" s="5"/>
      <c r="CP3" s="5"/>
      <c r="CQ3" s="5"/>
      <c r="CR3" s="5"/>
      <c r="CS3" s="5"/>
      <c r="CT3" s="5"/>
      <c r="CU3" s="5"/>
      <c r="CV3" s="5"/>
      <c r="CW3" s="5"/>
      <c r="CX3" s="5"/>
      <c r="CY3" s="5"/>
      <c r="CZ3" s="5"/>
      <c r="DA3" s="5"/>
      <c r="DB3" s="5"/>
      <c r="DC3" s="5"/>
      <c r="DD3" s="5"/>
      <c r="DE3" s="5"/>
      <c r="DF3" s="5"/>
      <c r="DG3" s="5"/>
      <c r="DH3" s="5"/>
      <c r="DI3" s="5"/>
      <c r="DJ3" s="5"/>
      <c r="DK3" s="5"/>
      <c r="DL3" s="5"/>
      <c r="DM3" s="5"/>
      <c r="DN3" s="5"/>
      <c r="DO3" s="5"/>
      <c r="DP3" s="5"/>
      <c r="DQ3" s="5"/>
      <c r="DR3" s="5"/>
      <c r="DS3" s="5"/>
      <c r="DT3" s="5"/>
      <c r="DU3" s="5"/>
      <c r="DV3" s="5"/>
      <c r="DW3" s="5"/>
      <c r="DX3" s="5"/>
      <c r="DY3" s="5"/>
      <c r="DZ3" s="5"/>
      <c r="EA3" s="5"/>
      <c r="EB3" s="5"/>
      <c r="EC3" s="5"/>
      <c r="ED3" s="5"/>
      <c r="EE3" s="5"/>
      <c r="EF3" s="5"/>
      <c r="EG3" s="5"/>
      <c r="EH3" s="5"/>
      <c r="EI3" s="5"/>
      <c r="EJ3" s="5"/>
      <c r="EK3" s="5"/>
      <c r="EL3" s="5"/>
      <c r="EM3" s="5"/>
      <c r="EN3" s="5"/>
      <c r="EO3" s="5"/>
      <c r="EP3" s="5"/>
      <c r="EQ3" s="5"/>
      <c r="ER3" s="5"/>
      <c r="ES3" s="5"/>
      <c r="ET3" s="5"/>
      <c r="EU3" s="5"/>
      <c r="EV3" s="5"/>
      <c r="EW3" s="5"/>
      <c r="EX3" s="5"/>
      <c r="EY3" s="5"/>
      <c r="EZ3" s="5"/>
      <c r="FA3" s="5"/>
      <c r="FB3" s="5"/>
      <c r="FC3" s="5"/>
      <c r="FD3" s="5"/>
      <c r="FE3" s="5"/>
      <c r="FF3" s="5"/>
      <c r="FG3" s="5"/>
      <c r="FH3" s="5"/>
      <c r="FI3" s="5"/>
      <c r="FJ3" s="5"/>
      <c r="FK3" s="5"/>
      <c r="FL3" s="5"/>
      <c r="FM3" s="5"/>
      <c r="FN3" s="5"/>
      <c r="FO3" s="5"/>
      <c r="FP3" s="5"/>
      <c r="FQ3" s="5"/>
      <c r="FR3" s="5"/>
      <c r="FS3" s="5"/>
      <c r="FT3" s="5"/>
      <c r="FU3" s="5"/>
      <c r="FV3" s="5"/>
      <c r="FW3" s="5"/>
      <c r="FX3" s="5"/>
      <c r="FY3" s="5"/>
      <c r="FZ3" s="5"/>
      <c r="GA3" s="5"/>
      <c r="GB3" s="5"/>
      <c r="GC3" s="5"/>
      <c r="GD3" s="5"/>
      <c r="GE3" s="5"/>
      <c r="GF3" s="5"/>
      <c r="GG3" s="5"/>
      <c r="GH3" s="5"/>
      <c r="GI3" s="5"/>
      <c r="GJ3" s="5"/>
      <c r="GK3" s="5"/>
      <c r="GL3" s="5"/>
      <c r="GM3" s="5"/>
      <c r="GN3" s="5"/>
      <c r="GO3" s="5"/>
      <c r="GP3" s="5"/>
      <c r="GQ3" s="5"/>
      <c r="GR3" s="5"/>
      <c r="GS3" s="5"/>
      <c r="GT3" s="5"/>
      <c r="GU3" s="5"/>
      <c r="GV3" s="5"/>
      <c r="GW3" s="5"/>
      <c r="GX3" s="5"/>
      <c r="GY3" s="5"/>
      <c r="GZ3" s="5"/>
      <c r="HA3" s="5"/>
      <c r="HB3" s="5"/>
      <c r="HC3" s="5"/>
      <c r="HD3" s="5"/>
      <c r="HE3" s="5"/>
      <c r="HF3" s="5"/>
      <c r="HG3" s="5"/>
      <c r="HH3" s="5"/>
      <c r="HI3" s="5"/>
      <c r="HJ3" s="5"/>
      <c r="HK3" s="5"/>
      <c r="HL3" s="5"/>
      <c r="HM3" s="5"/>
      <c r="HN3" s="5"/>
      <c r="HO3" s="5"/>
      <c r="HP3" s="5"/>
      <c r="HQ3" s="5"/>
      <c r="HR3" s="5"/>
      <c r="HS3" s="5"/>
      <c r="HT3" s="5"/>
      <c r="HU3" s="5"/>
      <c r="HV3" s="5"/>
      <c r="HW3" s="5"/>
      <c r="HX3" s="5"/>
      <c r="HY3" s="5"/>
      <c r="HZ3" s="5"/>
      <c r="IA3" s="5"/>
      <c r="IB3" s="5"/>
      <c r="IC3" s="5"/>
      <c r="ID3" s="5"/>
      <c r="IE3" s="5"/>
      <c r="IF3" s="5"/>
      <c r="IG3" s="5"/>
      <c r="IH3" s="5"/>
      <c r="II3" s="5"/>
      <c r="IJ3" s="5"/>
      <c r="IK3" s="5"/>
      <c r="IL3" s="5"/>
      <c r="IM3" s="5"/>
      <c r="IN3" s="5"/>
      <c r="IO3" s="5"/>
      <c r="IP3" s="5"/>
      <c r="IQ3" s="5"/>
      <c r="IR3" s="5"/>
      <c r="IS3" s="5"/>
      <c r="IT3" s="5"/>
      <c r="IU3" s="5"/>
      <c r="IV3" s="5"/>
    </row>
    <row r="4" spans="2:256" ht="18" customHeight="1" x14ac:dyDescent="0.2">
      <c r="B4" s="861" t="str">
        <f>ORÇAMENTO!B4</f>
        <v>SECRETARIA MUNICIPAL DE OBRAS</v>
      </c>
      <c r="C4" s="862"/>
      <c r="D4" s="862"/>
      <c r="E4" s="862"/>
      <c r="F4" s="862"/>
      <c r="G4" s="862"/>
      <c r="H4" s="862"/>
      <c r="I4" s="863"/>
      <c r="J4" s="5"/>
      <c r="K4" s="5"/>
      <c r="L4" s="5"/>
      <c r="M4" s="5"/>
      <c r="N4" s="5"/>
      <c r="O4" s="5"/>
      <c r="P4" s="5"/>
      <c r="Q4" s="5"/>
      <c r="R4" s="5"/>
      <c r="S4" s="5"/>
      <c r="T4" s="5"/>
      <c r="U4" s="5"/>
      <c r="V4" s="5"/>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c r="BD4" s="5"/>
      <c r="BE4" s="5"/>
      <c r="BF4" s="5"/>
      <c r="BG4" s="5"/>
      <c r="BH4" s="5"/>
      <c r="BI4" s="5"/>
      <c r="BJ4" s="5"/>
      <c r="BK4" s="5"/>
      <c r="BL4" s="5"/>
      <c r="BM4" s="5"/>
      <c r="BN4" s="5"/>
      <c r="BO4" s="5"/>
      <c r="BP4" s="5"/>
      <c r="BQ4" s="5"/>
      <c r="BR4" s="5"/>
      <c r="BS4" s="5"/>
      <c r="BT4" s="5"/>
      <c r="BU4" s="5"/>
      <c r="BV4" s="5"/>
      <c r="BW4" s="5"/>
      <c r="BX4" s="5"/>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c r="EE4" s="5"/>
      <c r="EF4" s="5"/>
      <c r="EG4" s="5"/>
      <c r="EH4" s="5"/>
      <c r="EI4" s="5"/>
      <c r="EJ4" s="5"/>
      <c r="EK4" s="5"/>
      <c r="EL4" s="5"/>
      <c r="EM4" s="5"/>
      <c r="EN4" s="5"/>
      <c r="EO4" s="5"/>
      <c r="EP4" s="5"/>
      <c r="EQ4" s="5"/>
      <c r="ER4" s="5"/>
      <c r="ES4" s="5"/>
      <c r="ET4" s="5"/>
      <c r="EU4" s="5"/>
      <c r="EV4" s="5"/>
      <c r="EW4" s="5"/>
      <c r="EX4" s="5"/>
      <c r="EY4" s="5"/>
      <c r="EZ4" s="5"/>
      <c r="FA4" s="5"/>
      <c r="FB4" s="5"/>
      <c r="FC4" s="5"/>
      <c r="FD4" s="5"/>
      <c r="FE4" s="5"/>
      <c r="FF4" s="5"/>
      <c r="FG4" s="5"/>
      <c r="FH4" s="5"/>
      <c r="FI4" s="5"/>
      <c r="FJ4" s="5"/>
      <c r="FK4" s="5"/>
      <c r="FL4" s="5"/>
      <c r="FM4" s="5"/>
      <c r="FN4" s="5"/>
      <c r="FO4" s="5"/>
      <c r="FP4" s="5"/>
      <c r="FQ4" s="5"/>
      <c r="FR4" s="5"/>
      <c r="FS4" s="5"/>
      <c r="FT4" s="5"/>
      <c r="FU4" s="5"/>
      <c r="FV4" s="5"/>
      <c r="FW4" s="5"/>
      <c r="FX4" s="5"/>
      <c r="FY4" s="5"/>
      <c r="FZ4" s="5"/>
      <c r="GA4" s="5"/>
      <c r="GB4" s="5"/>
      <c r="GC4" s="5"/>
      <c r="GD4" s="5"/>
      <c r="GE4" s="5"/>
      <c r="GF4" s="5"/>
      <c r="GG4" s="5"/>
      <c r="GH4" s="5"/>
      <c r="GI4" s="5"/>
      <c r="GJ4" s="5"/>
      <c r="GK4" s="5"/>
      <c r="GL4" s="5"/>
      <c r="GM4" s="5"/>
      <c r="GN4" s="5"/>
      <c r="GO4" s="5"/>
      <c r="GP4" s="5"/>
      <c r="GQ4" s="5"/>
      <c r="GR4" s="5"/>
      <c r="GS4" s="5"/>
      <c r="GT4" s="5"/>
      <c r="GU4" s="5"/>
      <c r="GV4" s="5"/>
      <c r="GW4" s="5"/>
      <c r="GX4" s="5"/>
      <c r="GY4" s="5"/>
      <c r="GZ4" s="5"/>
      <c r="HA4" s="5"/>
      <c r="HB4" s="5"/>
      <c r="HC4" s="5"/>
      <c r="HD4" s="5"/>
      <c r="HE4" s="5"/>
      <c r="HF4" s="5"/>
      <c r="HG4" s="5"/>
      <c r="HH4" s="5"/>
      <c r="HI4" s="5"/>
      <c r="HJ4" s="5"/>
      <c r="HK4" s="5"/>
      <c r="HL4" s="5"/>
      <c r="HM4" s="5"/>
      <c r="HN4" s="5"/>
      <c r="HO4" s="5"/>
      <c r="HP4" s="5"/>
      <c r="HQ4" s="5"/>
      <c r="HR4" s="5"/>
      <c r="HS4" s="5"/>
      <c r="HT4" s="5"/>
      <c r="HU4" s="5"/>
      <c r="HV4" s="5"/>
      <c r="HW4" s="5"/>
      <c r="HX4" s="5"/>
      <c r="HY4" s="5"/>
      <c r="HZ4" s="5"/>
      <c r="IA4" s="5"/>
      <c r="IB4" s="5"/>
      <c r="IC4" s="5"/>
      <c r="ID4" s="5"/>
      <c r="IE4" s="5"/>
      <c r="IF4" s="5"/>
      <c r="IG4" s="5"/>
      <c r="IH4" s="5"/>
      <c r="II4" s="5"/>
      <c r="IJ4" s="5"/>
      <c r="IK4" s="5"/>
      <c r="IL4" s="5"/>
      <c r="IM4" s="5"/>
      <c r="IN4" s="5"/>
      <c r="IO4" s="5"/>
      <c r="IP4" s="5"/>
      <c r="IQ4" s="5"/>
      <c r="IR4" s="5"/>
      <c r="IS4" s="5"/>
      <c r="IT4" s="5"/>
      <c r="IU4" s="5"/>
      <c r="IV4" s="5"/>
    </row>
    <row r="5" spans="2:256" ht="17.25" customHeight="1" x14ac:dyDescent="0.2">
      <c r="B5" s="860" t="str">
        <f>ORÇAMENTO!B5</f>
        <v>OBRA: DRENAGEM PLUVIAL, PAVIMENTAÇÃO E SINALIZAÇÃO VIÁRIA</v>
      </c>
      <c r="C5" s="849"/>
      <c r="D5" s="849"/>
      <c r="E5" s="849"/>
      <c r="F5" s="849"/>
      <c r="G5" s="849"/>
      <c r="H5" s="849"/>
      <c r="I5" s="850"/>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5"/>
      <c r="FM5" s="5"/>
      <c r="FN5" s="5"/>
      <c r="FO5" s="5"/>
      <c r="FP5" s="5"/>
      <c r="FQ5" s="5"/>
      <c r="FR5" s="5"/>
      <c r="FS5" s="5"/>
      <c r="FT5" s="5"/>
      <c r="FU5" s="5"/>
      <c r="FV5" s="5"/>
      <c r="FW5" s="5"/>
      <c r="FX5" s="5"/>
      <c r="FY5" s="5"/>
      <c r="FZ5" s="5"/>
      <c r="GA5" s="5"/>
      <c r="GB5" s="5"/>
      <c r="GC5" s="5"/>
      <c r="GD5" s="5"/>
      <c r="GE5" s="5"/>
      <c r="GF5" s="5"/>
      <c r="GG5" s="5"/>
      <c r="GH5" s="5"/>
      <c r="GI5" s="5"/>
      <c r="GJ5" s="5"/>
      <c r="GK5" s="5"/>
      <c r="GL5" s="5"/>
      <c r="GM5" s="5"/>
      <c r="GN5" s="5"/>
      <c r="GO5" s="5"/>
      <c r="GP5" s="5"/>
      <c r="GQ5" s="5"/>
      <c r="GR5" s="5"/>
      <c r="GS5" s="5"/>
      <c r="GT5" s="5"/>
      <c r="GU5" s="5"/>
      <c r="GV5" s="5"/>
      <c r="GW5" s="5"/>
      <c r="GX5" s="5"/>
      <c r="GY5" s="5"/>
      <c r="GZ5" s="5"/>
      <c r="HA5" s="5"/>
      <c r="HB5" s="5"/>
      <c r="HC5" s="5"/>
      <c r="HD5" s="5"/>
      <c r="HE5" s="5"/>
      <c r="HF5" s="5"/>
      <c r="HG5" s="5"/>
      <c r="HH5" s="5"/>
      <c r="HI5" s="5"/>
      <c r="HJ5" s="5"/>
      <c r="HK5" s="5"/>
      <c r="HL5" s="5"/>
      <c r="HM5" s="5"/>
      <c r="HN5" s="5"/>
      <c r="HO5" s="5"/>
      <c r="HP5" s="5"/>
      <c r="HQ5" s="5"/>
      <c r="HR5" s="5"/>
      <c r="HS5" s="5"/>
      <c r="HT5" s="5"/>
      <c r="HU5" s="5"/>
      <c r="HV5" s="5"/>
      <c r="HW5" s="5"/>
      <c r="HX5" s="5"/>
      <c r="HY5" s="5"/>
      <c r="HZ5" s="5"/>
      <c r="IA5" s="5"/>
      <c r="IB5" s="5"/>
      <c r="IC5" s="5"/>
      <c r="ID5" s="5"/>
      <c r="IE5" s="5"/>
      <c r="IF5" s="5"/>
      <c r="IG5" s="5"/>
      <c r="IH5" s="5"/>
      <c r="II5" s="5"/>
      <c r="IJ5" s="5"/>
      <c r="IK5" s="5"/>
      <c r="IL5" s="5"/>
      <c r="IM5" s="5"/>
      <c r="IN5" s="5"/>
      <c r="IO5" s="5"/>
      <c r="IP5" s="5"/>
      <c r="IQ5" s="5"/>
      <c r="IR5" s="5"/>
      <c r="IS5" s="5"/>
      <c r="IT5" s="5"/>
      <c r="IU5" s="5"/>
      <c r="IV5" s="5"/>
    </row>
    <row r="6" spans="2:256" ht="18.75" customHeight="1" x14ac:dyDescent="0.2">
      <c r="B6" s="848" t="str">
        <f>ORÇAMENTO!B7</f>
        <v>LOCAL: Vila Gabriela (Manilha)</v>
      </c>
      <c r="C6" s="849"/>
      <c r="D6" s="849"/>
      <c r="E6" s="849"/>
      <c r="F6" s="849"/>
      <c r="G6" s="849"/>
      <c r="H6" s="849"/>
      <c r="I6" s="850"/>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c r="FL6" s="5"/>
      <c r="FM6" s="5"/>
      <c r="FN6" s="5"/>
      <c r="FO6" s="5"/>
      <c r="FP6" s="5"/>
      <c r="FQ6" s="5"/>
      <c r="FR6" s="5"/>
      <c r="FS6" s="5"/>
      <c r="FT6" s="5"/>
      <c r="FU6" s="5"/>
      <c r="FV6" s="5"/>
      <c r="FW6" s="5"/>
      <c r="FX6" s="5"/>
      <c r="FY6" s="5"/>
      <c r="FZ6" s="5"/>
      <c r="GA6" s="5"/>
      <c r="GB6" s="5"/>
      <c r="GC6" s="5"/>
      <c r="GD6" s="5"/>
      <c r="GE6" s="5"/>
      <c r="GF6" s="5"/>
      <c r="GG6" s="5"/>
      <c r="GH6" s="5"/>
      <c r="GI6" s="5"/>
      <c r="GJ6" s="5"/>
      <c r="GK6" s="5"/>
      <c r="GL6" s="5"/>
      <c r="GM6" s="5"/>
      <c r="GN6" s="5"/>
      <c r="GO6" s="5"/>
      <c r="GP6" s="5"/>
      <c r="GQ6" s="5"/>
      <c r="GR6" s="5"/>
      <c r="GS6" s="5"/>
      <c r="GT6" s="5"/>
      <c r="GU6" s="5"/>
      <c r="GV6" s="5"/>
      <c r="GW6" s="5"/>
      <c r="GX6" s="5"/>
      <c r="GY6" s="5"/>
      <c r="GZ6" s="5"/>
      <c r="HA6" s="5"/>
      <c r="HB6" s="5"/>
      <c r="HC6" s="5"/>
      <c r="HD6" s="5"/>
      <c r="HE6" s="5"/>
      <c r="HF6" s="5"/>
      <c r="HG6" s="5"/>
      <c r="HH6" s="5"/>
      <c r="HI6" s="5"/>
      <c r="HJ6" s="5"/>
      <c r="HK6" s="5"/>
      <c r="HL6" s="5"/>
      <c r="HM6" s="5"/>
      <c r="HN6" s="5"/>
      <c r="HO6" s="5"/>
      <c r="HP6" s="5"/>
      <c r="HQ6" s="5"/>
      <c r="HR6" s="5"/>
      <c r="HS6" s="5"/>
      <c r="HT6" s="5"/>
      <c r="HU6" s="5"/>
      <c r="HV6" s="5"/>
      <c r="HW6" s="5"/>
      <c r="HX6" s="5"/>
      <c r="HY6" s="5"/>
      <c r="HZ6" s="5"/>
      <c r="IA6" s="5"/>
      <c r="IB6" s="5"/>
      <c r="IC6" s="5"/>
      <c r="ID6" s="5"/>
      <c r="IE6" s="5"/>
      <c r="IF6" s="5"/>
      <c r="IG6" s="5"/>
      <c r="IH6" s="5"/>
      <c r="II6" s="5"/>
      <c r="IJ6" s="5"/>
      <c r="IK6" s="5"/>
      <c r="IL6" s="5"/>
      <c r="IM6" s="5"/>
      <c r="IN6" s="5"/>
      <c r="IO6" s="5"/>
      <c r="IP6" s="5"/>
      <c r="IQ6" s="5"/>
      <c r="IR6" s="5"/>
      <c r="IS6" s="5"/>
      <c r="IT6" s="5"/>
      <c r="IU6" s="5"/>
      <c r="IV6" s="5"/>
    </row>
    <row r="7" spans="2:256" ht="9" customHeight="1" x14ac:dyDescent="0.2">
      <c r="B7" s="329"/>
      <c r="C7" s="330"/>
      <c r="D7" s="330"/>
      <c r="E7" s="330"/>
      <c r="F7" s="330"/>
      <c r="G7" s="330"/>
      <c r="H7" s="330"/>
      <c r="I7" s="331"/>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c r="FL7" s="5"/>
      <c r="FM7" s="5"/>
      <c r="FN7" s="5"/>
      <c r="FO7" s="5"/>
      <c r="FP7" s="5"/>
      <c r="FQ7" s="5"/>
      <c r="FR7" s="5"/>
      <c r="FS7" s="5"/>
      <c r="FT7" s="5"/>
      <c r="FU7" s="5"/>
      <c r="FV7" s="5"/>
      <c r="FW7" s="5"/>
      <c r="FX7" s="5"/>
      <c r="FY7" s="5"/>
      <c r="FZ7" s="5"/>
      <c r="GA7" s="5"/>
      <c r="GB7" s="5"/>
      <c r="GC7" s="5"/>
      <c r="GD7" s="5"/>
      <c r="GE7" s="5"/>
      <c r="GF7" s="5"/>
      <c r="GG7" s="5"/>
      <c r="GH7" s="5"/>
      <c r="GI7" s="5"/>
      <c r="GJ7" s="5"/>
      <c r="GK7" s="5"/>
      <c r="GL7" s="5"/>
      <c r="GM7" s="5"/>
      <c r="GN7" s="5"/>
      <c r="GO7" s="5"/>
      <c r="GP7" s="5"/>
      <c r="GQ7" s="5"/>
      <c r="GR7" s="5"/>
      <c r="GS7" s="5"/>
      <c r="GT7" s="5"/>
      <c r="GU7" s="5"/>
      <c r="GV7" s="5"/>
      <c r="GW7" s="5"/>
      <c r="GX7" s="5"/>
      <c r="GY7" s="5"/>
      <c r="GZ7" s="5"/>
      <c r="HA7" s="5"/>
      <c r="HB7" s="5"/>
      <c r="HC7" s="5"/>
      <c r="HD7" s="5"/>
      <c r="HE7" s="5"/>
      <c r="HF7" s="5"/>
      <c r="HG7" s="5"/>
      <c r="HH7" s="5"/>
      <c r="HI7" s="5"/>
      <c r="HJ7" s="5"/>
      <c r="HK7" s="5"/>
      <c r="HL7" s="5"/>
      <c r="HM7" s="5"/>
      <c r="HN7" s="5"/>
      <c r="HO7" s="5"/>
      <c r="HP7" s="5"/>
      <c r="HQ7" s="5"/>
      <c r="HR7" s="5"/>
      <c r="HS7" s="5"/>
      <c r="HT7" s="5"/>
      <c r="HU7" s="5"/>
      <c r="HV7" s="5"/>
      <c r="HW7" s="5"/>
      <c r="HX7" s="5"/>
      <c r="HY7" s="5"/>
      <c r="HZ7" s="5"/>
      <c r="IA7" s="5"/>
      <c r="IB7" s="5"/>
      <c r="IC7" s="5"/>
      <c r="ID7" s="5"/>
      <c r="IE7" s="5"/>
      <c r="IF7" s="5"/>
      <c r="IG7" s="5"/>
      <c r="IH7" s="5"/>
      <c r="II7" s="5"/>
      <c r="IJ7" s="5"/>
      <c r="IK7" s="5"/>
      <c r="IL7" s="5"/>
      <c r="IM7" s="5"/>
      <c r="IN7" s="5"/>
      <c r="IO7" s="5"/>
      <c r="IP7" s="5"/>
      <c r="IQ7" s="5"/>
      <c r="IR7" s="5"/>
      <c r="IS7" s="5"/>
      <c r="IT7" s="5"/>
      <c r="IU7" s="5"/>
      <c r="IV7" s="5"/>
    </row>
    <row r="8" spans="2:256" s="47" customFormat="1" ht="25.5" customHeight="1" x14ac:dyDescent="0.2">
      <c r="B8" s="839" t="s">
        <v>46673</v>
      </c>
      <c r="C8" s="840"/>
      <c r="D8" s="840"/>
      <c r="E8" s="840"/>
      <c r="F8" s="840"/>
      <c r="G8" s="840"/>
      <c r="H8" s="840"/>
      <c r="I8" s="841"/>
      <c r="J8" s="48"/>
      <c r="K8" s="48"/>
      <c r="L8" s="48"/>
      <c r="M8" s="48"/>
      <c r="N8" s="48"/>
      <c r="O8" s="48"/>
      <c r="P8" s="48"/>
      <c r="Q8" s="48"/>
      <c r="R8" s="48"/>
      <c r="S8" s="48"/>
      <c r="T8" s="48"/>
      <c r="U8" s="48"/>
      <c r="V8" s="48"/>
      <c r="W8" s="48"/>
      <c r="X8" s="48"/>
      <c r="Y8" s="48"/>
      <c r="Z8" s="48"/>
      <c r="AA8" s="48"/>
      <c r="AB8" s="48"/>
      <c r="AC8" s="48"/>
      <c r="AD8" s="48"/>
      <c r="AE8" s="48"/>
      <c r="AF8" s="48"/>
      <c r="AG8" s="48"/>
      <c r="AH8" s="48"/>
      <c r="AI8" s="48"/>
      <c r="AJ8" s="48"/>
      <c r="AK8" s="48"/>
      <c r="AL8" s="48"/>
      <c r="AM8" s="48"/>
      <c r="AN8" s="48"/>
      <c r="AO8" s="48"/>
      <c r="AP8" s="48"/>
      <c r="AQ8" s="48"/>
      <c r="AR8" s="48"/>
      <c r="AS8" s="48"/>
      <c r="AT8" s="48"/>
      <c r="AU8" s="48"/>
      <c r="AV8" s="48"/>
      <c r="AW8" s="48"/>
      <c r="AX8" s="48"/>
      <c r="AY8" s="48"/>
      <c r="AZ8" s="48"/>
      <c r="BA8" s="48"/>
      <c r="BB8" s="48"/>
      <c r="BC8" s="48"/>
      <c r="BD8" s="48"/>
      <c r="BE8" s="48"/>
      <c r="BF8" s="48"/>
      <c r="BG8" s="48"/>
      <c r="BH8" s="48"/>
      <c r="BI8" s="48"/>
      <c r="BJ8" s="48"/>
      <c r="BK8" s="48"/>
      <c r="BL8" s="48"/>
      <c r="BM8" s="48"/>
      <c r="BN8" s="48"/>
      <c r="BO8" s="48"/>
      <c r="BP8" s="48"/>
      <c r="BQ8" s="48"/>
      <c r="BR8" s="48"/>
      <c r="BS8" s="48"/>
      <c r="BT8" s="48"/>
      <c r="BU8" s="48"/>
      <c r="BV8" s="48"/>
      <c r="BW8" s="48"/>
      <c r="BX8" s="48"/>
      <c r="BY8" s="48"/>
      <c r="BZ8" s="48"/>
      <c r="CA8" s="48"/>
      <c r="CB8" s="48"/>
      <c r="CC8" s="48"/>
      <c r="CD8" s="48"/>
      <c r="CE8" s="48"/>
      <c r="CF8" s="48"/>
      <c r="CG8" s="48"/>
      <c r="CH8" s="48"/>
      <c r="CI8" s="48"/>
      <c r="CJ8" s="48"/>
      <c r="CK8" s="48"/>
      <c r="CL8" s="48"/>
      <c r="CM8" s="48"/>
      <c r="CN8" s="48"/>
      <c r="CO8" s="48"/>
      <c r="CP8" s="48"/>
      <c r="CQ8" s="48"/>
      <c r="CR8" s="48"/>
      <c r="CS8" s="48"/>
      <c r="CT8" s="48"/>
      <c r="CU8" s="48"/>
      <c r="CV8" s="48"/>
      <c r="CW8" s="48"/>
      <c r="CX8" s="48"/>
      <c r="CY8" s="48"/>
      <c r="CZ8" s="48"/>
      <c r="DA8" s="48"/>
      <c r="DB8" s="48"/>
      <c r="DC8" s="48"/>
      <c r="DD8" s="48"/>
      <c r="DE8" s="48"/>
      <c r="DF8" s="48"/>
      <c r="DG8" s="48"/>
      <c r="DH8" s="48"/>
      <c r="DI8" s="48"/>
      <c r="DJ8" s="48"/>
      <c r="DK8" s="48"/>
      <c r="DL8" s="48"/>
      <c r="DM8" s="48"/>
      <c r="DN8" s="48"/>
      <c r="DO8" s="48"/>
      <c r="DP8" s="48"/>
      <c r="DQ8" s="48"/>
      <c r="DR8" s="48"/>
      <c r="DS8" s="48"/>
      <c r="DT8" s="48"/>
      <c r="DU8" s="48"/>
      <c r="DV8" s="48"/>
      <c r="DW8" s="48"/>
      <c r="DX8" s="48"/>
      <c r="DY8" s="48"/>
      <c r="DZ8" s="48"/>
      <c r="EA8" s="48"/>
      <c r="EB8" s="48"/>
      <c r="EC8" s="48"/>
      <c r="ED8" s="48"/>
      <c r="EE8" s="48"/>
      <c r="EF8" s="48"/>
      <c r="EG8" s="48"/>
      <c r="EH8" s="48"/>
      <c r="EI8" s="48"/>
      <c r="EJ8" s="48"/>
      <c r="EK8" s="48"/>
      <c r="EL8" s="48"/>
      <c r="EM8" s="48"/>
      <c r="EN8" s="48"/>
      <c r="EO8" s="48"/>
      <c r="EP8" s="48"/>
      <c r="EQ8" s="48"/>
      <c r="ER8" s="48"/>
      <c r="ES8" s="48"/>
      <c r="ET8" s="48"/>
      <c r="EU8" s="48"/>
      <c r="EV8" s="48"/>
      <c r="EW8" s="48"/>
      <c r="EX8" s="48"/>
      <c r="EY8" s="48"/>
      <c r="EZ8" s="48"/>
      <c r="FA8" s="48"/>
      <c r="FB8" s="48"/>
      <c r="FC8" s="48"/>
      <c r="FD8" s="48"/>
      <c r="FE8" s="48"/>
      <c r="FF8" s="48"/>
      <c r="FG8" s="48"/>
      <c r="FH8" s="48"/>
      <c r="FI8" s="48"/>
      <c r="FJ8" s="48"/>
      <c r="FK8" s="48"/>
      <c r="FL8" s="48"/>
      <c r="FM8" s="48"/>
      <c r="FN8" s="48"/>
      <c r="FO8" s="48"/>
      <c r="FP8" s="48"/>
      <c r="FQ8" s="48"/>
      <c r="FR8" s="48"/>
      <c r="FS8" s="48"/>
      <c r="FT8" s="48"/>
      <c r="FU8" s="48"/>
      <c r="FV8" s="48"/>
      <c r="FW8" s="48"/>
      <c r="FX8" s="48"/>
      <c r="FY8" s="48"/>
      <c r="FZ8" s="48"/>
      <c r="GA8" s="48"/>
      <c r="GB8" s="48"/>
      <c r="GC8" s="48"/>
      <c r="GD8" s="48"/>
      <c r="GE8" s="48"/>
      <c r="GF8" s="48"/>
      <c r="GG8" s="48"/>
      <c r="GH8" s="48"/>
      <c r="GI8" s="48"/>
      <c r="GJ8" s="48"/>
      <c r="GK8" s="48"/>
      <c r="GL8" s="48"/>
      <c r="GM8" s="48"/>
      <c r="GN8" s="48"/>
      <c r="GO8" s="48"/>
      <c r="GP8" s="48"/>
      <c r="GQ8" s="48"/>
      <c r="GR8" s="48"/>
      <c r="GS8" s="48"/>
      <c r="GT8" s="48"/>
      <c r="GU8" s="48"/>
      <c r="GV8" s="48"/>
      <c r="GW8" s="48"/>
      <c r="GX8" s="48"/>
      <c r="GY8" s="48"/>
      <c r="GZ8" s="48"/>
      <c r="HA8" s="48"/>
      <c r="HB8" s="48"/>
      <c r="HC8" s="48"/>
      <c r="HD8" s="48"/>
      <c r="HE8" s="48"/>
      <c r="HF8" s="48"/>
      <c r="HG8" s="48"/>
      <c r="HH8" s="48"/>
      <c r="HI8" s="48"/>
      <c r="HJ8" s="48"/>
      <c r="HK8" s="48"/>
      <c r="HL8" s="48"/>
      <c r="HM8" s="48"/>
      <c r="HN8" s="48"/>
      <c r="HO8" s="48"/>
      <c r="HP8" s="48"/>
      <c r="HQ8" s="48"/>
      <c r="HR8" s="48"/>
      <c r="HS8" s="48"/>
      <c r="HT8" s="48"/>
      <c r="HU8" s="48"/>
      <c r="HV8" s="48"/>
      <c r="HW8" s="48"/>
      <c r="HX8" s="48"/>
      <c r="HY8" s="48"/>
      <c r="HZ8" s="48"/>
      <c r="IA8" s="48"/>
      <c r="IB8" s="48"/>
      <c r="IC8" s="48"/>
      <c r="ID8" s="48"/>
      <c r="IE8" s="48"/>
      <c r="IF8" s="48"/>
      <c r="IG8" s="48"/>
      <c r="IH8" s="48"/>
      <c r="II8" s="48"/>
      <c r="IJ8" s="48"/>
      <c r="IK8" s="48"/>
      <c r="IL8" s="48"/>
      <c r="IM8" s="48"/>
      <c r="IN8" s="48"/>
      <c r="IO8" s="48"/>
      <c r="IP8" s="48"/>
      <c r="IQ8" s="48"/>
      <c r="IR8" s="48"/>
      <c r="IS8" s="48"/>
      <c r="IT8" s="48"/>
      <c r="IU8" s="48"/>
      <c r="IV8" s="48"/>
    </row>
    <row r="9" spans="2:256" s="2" customFormat="1" ht="9" customHeight="1" x14ac:dyDescent="0.25">
      <c r="B9" s="63"/>
      <c r="C9" s="15"/>
      <c r="D9" s="16"/>
      <c r="E9" s="16"/>
      <c r="F9" s="17"/>
      <c r="G9" s="17"/>
      <c r="H9" s="17"/>
      <c r="I9" s="64"/>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c r="FL9" s="5"/>
      <c r="FM9" s="5"/>
      <c r="FN9" s="5"/>
      <c r="FO9" s="5"/>
      <c r="FP9" s="5"/>
      <c r="FQ9" s="5"/>
      <c r="FR9" s="5"/>
      <c r="FS9" s="5"/>
      <c r="FT9" s="5"/>
      <c r="FU9" s="5"/>
      <c r="FV9" s="5"/>
      <c r="FW9" s="5"/>
      <c r="FX9" s="5"/>
      <c r="FY9" s="5"/>
      <c r="FZ9" s="5"/>
      <c r="GA9" s="5"/>
      <c r="GB9" s="5"/>
      <c r="GC9" s="5"/>
      <c r="GD9" s="5"/>
      <c r="GE9" s="5"/>
      <c r="GF9" s="5"/>
      <c r="GG9" s="5"/>
      <c r="GH9" s="5"/>
      <c r="GI9" s="5"/>
      <c r="GJ9" s="5"/>
      <c r="GK9" s="5"/>
      <c r="GL9" s="5"/>
      <c r="GM9" s="5"/>
      <c r="GN9" s="5"/>
      <c r="GO9" s="5"/>
      <c r="GP9" s="5"/>
      <c r="GQ9" s="5"/>
      <c r="GR9" s="5"/>
      <c r="GS9" s="5"/>
      <c r="GT9" s="5"/>
      <c r="GU9" s="5"/>
      <c r="GV9" s="5"/>
      <c r="GW9" s="5"/>
      <c r="GX9" s="5"/>
      <c r="GY9" s="5"/>
      <c r="GZ9" s="5"/>
      <c r="HA9" s="5"/>
      <c r="HB9" s="5"/>
      <c r="HC9" s="5"/>
      <c r="HD9" s="5"/>
      <c r="HE9" s="5"/>
      <c r="HF9" s="5"/>
      <c r="HG9" s="5"/>
      <c r="HH9" s="5"/>
      <c r="HI9" s="5"/>
      <c r="HJ9" s="5"/>
      <c r="HK9" s="5"/>
      <c r="HL9" s="5"/>
      <c r="HM9" s="5"/>
      <c r="HN9" s="5"/>
      <c r="HO9" s="5"/>
      <c r="HP9" s="5"/>
      <c r="HQ9" s="5"/>
      <c r="HR9" s="5"/>
      <c r="HS9" s="5"/>
      <c r="HT9" s="5"/>
      <c r="HU9" s="5"/>
      <c r="HV9" s="5"/>
      <c r="HW9" s="5"/>
      <c r="HX9" s="5"/>
      <c r="HY9" s="5"/>
      <c r="HZ9" s="5"/>
      <c r="IA9" s="5"/>
      <c r="IB9" s="5"/>
      <c r="IC9" s="5"/>
      <c r="ID9" s="5"/>
      <c r="IE9" s="5"/>
      <c r="IF9" s="5"/>
      <c r="IG9" s="5"/>
      <c r="IH9" s="5"/>
      <c r="II9" s="5"/>
      <c r="IJ9" s="5"/>
      <c r="IK9" s="5"/>
      <c r="IL9" s="5"/>
      <c r="IM9" s="5"/>
      <c r="IN9" s="5"/>
      <c r="IO9" s="5"/>
      <c r="IP9" s="5"/>
      <c r="IQ9" s="5"/>
      <c r="IR9" s="5"/>
      <c r="IS9" s="5"/>
      <c r="IT9" s="5"/>
      <c r="IU9" s="5"/>
      <c r="IV9" s="5"/>
    </row>
    <row r="10" spans="2:256" ht="15" customHeight="1" x14ac:dyDescent="0.2">
      <c r="B10" s="831" t="s">
        <v>44</v>
      </c>
      <c r="C10" s="832"/>
      <c r="D10" s="832"/>
      <c r="E10" s="832"/>
      <c r="F10" s="832"/>
      <c r="G10" s="832"/>
      <c r="H10" s="832"/>
      <c r="I10" s="83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c r="CL10" s="3"/>
      <c r="CM10" s="3"/>
      <c r="CN10" s="3"/>
      <c r="CO10" s="3"/>
      <c r="CP10" s="3"/>
      <c r="CQ10" s="3"/>
      <c r="CR10" s="3"/>
      <c r="CS10" s="3"/>
      <c r="CT10" s="3"/>
      <c r="CU10" s="3"/>
      <c r="CV10" s="3"/>
      <c r="CW10" s="3"/>
      <c r="CX10" s="3"/>
      <c r="CY10" s="3"/>
      <c r="CZ10" s="3"/>
      <c r="DA10" s="3"/>
      <c r="DB10" s="3"/>
      <c r="DC10" s="3"/>
      <c r="DD10" s="3"/>
      <c r="DE10" s="3"/>
      <c r="DF10" s="3"/>
      <c r="DG10" s="3"/>
      <c r="DH10" s="3"/>
      <c r="DI10" s="3"/>
      <c r="DJ10" s="3"/>
      <c r="DK10" s="3"/>
      <c r="DL10" s="3"/>
      <c r="DM10" s="3"/>
      <c r="DN10" s="3"/>
      <c r="DO10" s="3"/>
      <c r="DP10" s="3"/>
      <c r="DQ10" s="3"/>
      <c r="DR10" s="3"/>
      <c r="DS10" s="3"/>
      <c r="DT10" s="3"/>
      <c r="DU10" s="3"/>
      <c r="DV10" s="3"/>
      <c r="DW10" s="3"/>
      <c r="DX10" s="3"/>
      <c r="DY10" s="3"/>
      <c r="DZ10" s="3"/>
      <c r="EA10" s="3"/>
      <c r="EB10" s="3"/>
      <c r="EC10" s="3"/>
      <c r="ED10" s="3"/>
      <c r="EE10" s="3"/>
      <c r="EF10" s="3"/>
      <c r="EG10" s="3"/>
      <c r="EH10" s="3"/>
      <c r="EI10" s="3"/>
      <c r="EJ10" s="3"/>
      <c r="EK10" s="3"/>
      <c r="EL10" s="3"/>
      <c r="EM10" s="3"/>
      <c r="EN10" s="3"/>
      <c r="EO10" s="3"/>
      <c r="EP10" s="3"/>
      <c r="EQ10" s="3"/>
      <c r="ER10" s="3"/>
      <c r="ES10" s="3"/>
      <c r="ET10" s="3"/>
      <c r="EU10" s="3"/>
      <c r="EV10" s="3"/>
      <c r="EW10" s="3"/>
      <c r="EX10" s="3"/>
      <c r="EY10" s="3"/>
      <c r="EZ10" s="3"/>
      <c r="FA10" s="3"/>
      <c r="FB10" s="3"/>
      <c r="FC10" s="3"/>
      <c r="FD10" s="3"/>
      <c r="FE10" s="3"/>
      <c r="FF10" s="3"/>
      <c r="FG10" s="3"/>
      <c r="FH10" s="3"/>
      <c r="FI10" s="3"/>
      <c r="FJ10" s="3"/>
      <c r="FK10" s="3"/>
      <c r="FL10" s="3"/>
      <c r="FM10" s="3"/>
      <c r="FN10" s="3"/>
      <c r="FO10" s="3"/>
      <c r="FP10" s="3"/>
      <c r="FQ10" s="3"/>
      <c r="FR10" s="3"/>
      <c r="FS10" s="3"/>
      <c r="FT10" s="3"/>
      <c r="FU10" s="3"/>
      <c r="FV10" s="3"/>
      <c r="FW10" s="3"/>
      <c r="FX10" s="3"/>
      <c r="FY10" s="3"/>
      <c r="FZ10" s="3"/>
      <c r="GA10" s="3"/>
      <c r="GB10" s="3"/>
      <c r="GC10" s="3"/>
      <c r="GD10" s="3"/>
      <c r="GE10" s="3"/>
      <c r="GF10" s="3"/>
      <c r="GG10" s="3"/>
      <c r="GH10" s="3"/>
      <c r="GI10" s="3"/>
      <c r="GJ10" s="3"/>
      <c r="GK10" s="3"/>
      <c r="GL10" s="3"/>
      <c r="GM10" s="3"/>
      <c r="GN10" s="3"/>
      <c r="GO10" s="3"/>
      <c r="GP10" s="3"/>
      <c r="GQ10" s="3"/>
      <c r="GR10" s="3"/>
      <c r="GS10" s="3"/>
      <c r="GT10" s="3"/>
      <c r="GU10" s="3"/>
      <c r="GV10" s="3"/>
      <c r="GW10" s="3"/>
      <c r="GX10" s="3"/>
      <c r="GY10" s="3"/>
      <c r="GZ10" s="3"/>
      <c r="HA10" s="3"/>
      <c r="HB10" s="3"/>
      <c r="HC10" s="3"/>
      <c r="HD10" s="3"/>
      <c r="HE10" s="3"/>
      <c r="HF10" s="3"/>
      <c r="HG10" s="3"/>
      <c r="HH10" s="3"/>
      <c r="HI10" s="3"/>
      <c r="HJ10" s="3"/>
      <c r="HK10" s="3"/>
      <c r="HL10" s="3"/>
      <c r="HM10" s="3"/>
      <c r="HN10" s="3"/>
      <c r="HO10" s="3"/>
      <c r="HP10" s="3"/>
      <c r="HQ10" s="3"/>
      <c r="HR10" s="3"/>
      <c r="HS10" s="3"/>
      <c r="HT10" s="3"/>
      <c r="HU10" s="3"/>
      <c r="HV10" s="3"/>
      <c r="HW10" s="3"/>
      <c r="HX10" s="3"/>
      <c r="HY10" s="3"/>
      <c r="HZ10" s="3"/>
      <c r="IA10" s="3"/>
      <c r="IB10" s="3"/>
      <c r="IC10" s="3"/>
      <c r="ID10" s="3"/>
      <c r="IE10" s="3"/>
      <c r="IF10" s="3"/>
      <c r="IG10" s="3"/>
      <c r="IH10" s="3"/>
      <c r="II10" s="3"/>
      <c r="IJ10" s="3"/>
      <c r="IK10" s="3"/>
      <c r="IL10" s="3"/>
      <c r="IM10" s="3"/>
      <c r="IN10" s="3"/>
      <c r="IO10" s="3"/>
      <c r="IP10" s="3"/>
      <c r="IQ10" s="3"/>
      <c r="IR10" s="3"/>
      <c r="IS10" s="3"/>
      <c r="IT10" s="3"/>
      <c r="IU10" s="3"/>
      <c r="IV10" s="3"/>
    </row>
    <row r="11" spans="2:256" s="2" customFormat="1" ht="15" customHeight="1" x14ac:dyDescent="0.2">
      <c r="B11" s="842" t="s">
        <v>32</v>
      </c>
      <c r="C11" s="843"/>
      <c r="D11" s="843"/>
      <c r="E11" s="843"/>
      <c r="F11" s="843"/>
      <c r="G11" s="843"/>
      <c r="H11" s="844"/>
      <c r="I11" s="332" t="s">
        <v>33</v>
      </c>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c r="IQ11" s="1"/>
      <c r="IR11" s="1"/>
      <c r="IS11" s="1"/>
      <c r="IT11" s="1"/>
      <c r="IU11" s="1"/>
      <c r="IV11" s="1"/>
    </row>
    <row r="12" spans="2:256" s="2" customFormat="1" ht="16.5" customHeight="1" x14ac:dyDescent="0.2">
      <c r="B12" s="333" t="s">
        <v>45</v>
      </c>
      <c r="C12" s="334"/>
      <c r="D12" s="334"/>
      <c r="E12" s="334"/>
      <c r="F12" s="334"/>
      <c r="G12" s="335"/>
      <c r="H12" s="336"/>
      <c r="I12" s="337">
        <v>3.8</v>
      </c>
      <c r="J12" s="7"/>
      <c r="K12" s="627">
        <f>I12</f>
        <v>3.8</v>
      </c>
      <c r="L12" s="7"/>
      <c r="M12" s="7"/>
      <c r="N12" s="7"/>
      <c r="O12" s="7"/>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c r="CB12" s="7"/>
      <c r="CC12" s="7"/>
      <c r="CD12" s="7"/>
      <c r="CE12" s="7"/>
      <c r="CF12" s="7"/>
      <c r="CG12" s="7"/>
      <c r="CH12" s="7"/>
      <c r="CI12" s="7"/>
      <c r="CJ12" s="7"/>
      <c r="CK12" s="7"/>
      <c r="CL12" s="7"/>
      <c r="CM12" s="7"/>
      <c r="CN12" s="7"/>
      <c r="CO12" s="7"/>
      <c r="CP12" s="7"/>
      <c r="CQ12" s="7"/>
      <c r="CR12" s="7"/>
      <c r="CS12" s="7"/>
      <c r="CT12" s="7"/>
      <c r="CU12" s="7"/>
      <c r="CV12" s="7"/>
      <c r="CW12" s="7"/>
      <c r="CX12" s="7"/>
      <c r="CY12" s="7"/>
      <c r="CZ12" s="7"/>
      <c r="DA12" s="7"/>
      <c r="DB12" s="7"/>
      <c r="DC12" s="7"/>
      <c r="DD12" s="7"/>
      <c r="DE12" s="7"/>
      <c r="DF12" s="7"/>
      <c r="DG12" s="7"/>
      <c r="DH12" s="7"/>
      <c r="DI12" s="7"/>
      <c r="DJ12" s="7"/>
      <c r="DK12" s="7"/>
      <c r="DL12" s="7"/>
      <c r="DM12" s="7"/>
      <c r="DN12" s="7"/>
      <c r="DO12" s="7"/>
      <c r="DP12" s="7"/>
      <c r="DQ12" s="7"/>
      <c r="DR12" s="7"/>
      <c r="DS12" s="7"/>
      <c r="DT12" s="7"/>
      <c r="DU12" s="7"/>
      <c r="DV12" s="7"/>
      <c r="DW12" s="7"/>
      <c r="DX12" s="7"/>
      <c r="DY12" s="7"/>
      <c r="DZ12" s="7"/>
      <c r="EA12" s="7"/>
      <c r="EB12" s="7"/>
      <c r="EC12" s="7"/>
      <c r="ED12" s="7"/>
      <c r="EE12" s="7"/>
      <c r="EF12" s="7"/>
      <c r="EG12" s="7"/>
      <c r="EH12" s="7"/>
      <c r="EI12" s="7"/>
      <c r="EJ12" s="7"/>
      <c r="EK12" s="7"/>
      <c r="EL12" s="7"/>
      <c r="EM12" s="7"/>
      <c r="EN12" s="7"/>
      <c r="EO12" s="7"/>
      <c r="EP12" s="7"/>
      <c r="EQ12" s="7"/>
      <c r="ER12" s="7"/>
      <c r="ES12" s="7"/>
      <c r="ET12" s="7"/>
      <c r="EU12" s="7"/>
      <c r="EV12" s="7"/>
      <c r="EW12" s="7"/>
      <c r="EX12" s="7"/>
      <c r="EY12" s="7"/>
      <c r="EZ12" s="7"/>
      <c r="FA12" s="7"/>
      <c r="FB12" s="7"/>
      <c r="FC12" s="7"/>
      <c r="FD12" s="7"/>
      <c r="FE12" s="7"/>
      <c r="FF12" s="7"/>
      <c r="FG12" s="7"/>
      <c r="FH12" s="7"/>
      <c r="FI12" s="7"/>
      <c r="FJ12" s="7"/>
      <c r="FK12" s="7"/>
      <c r="FL12" s="7"/>
      <c r="FM12" s="7"/>
      <c r="FN12" s="7"/>
      <c r="FO12" s="7"/>
      <c r="FP12" s="7"/>
      <c r="FQ12" s="7"/>
      <c r="FR12" s="7"/>
      <c r="FS12" s="7"/>
      <c r="FT12" s="7"/>
      <c r="FU12" s="7"/>
      <c r="FV12" s="7"/>
      <c r="FW12" s="7"/>
      <c r="FX12" s="7"/>
      <c r="FY12" s="7"/>
      <c r="FZ12" s="7"/>
      <c r="GA12" s="7"/>
      <c r="GB12" s="7"/>
      <c r="GC12" s="7"/>
      <c r="GD12" s="7"/>
      <c r="GE12" s="7"/>
      <c r="GF12" s="7"/>
      <c r="GG12" s="7"/>
      <c r="GH12" s="7"/>
      <c r="GI12" s="7"/>
      <c r="GJ12" s="7"/>
      <c r="GK12" s="7"/>
      <c r="GL12" s="7"/>
      <c r="GM12" s="7"/>
      <c r="GN12" s="7"/>
      <c r="GO12" s="7"/>
      <c r="GP12" s="7"/>
      <c r="GQ12" s="7"/>
      <c r="GR12" s="7"/>
      <c r="GS12" s="7"/>
      <c r="GT12" s="7"/>
      <c r="GU12" s="7"/>
      <c r="GV12" s="7"/>
      <c r="GW12" s="7"/>
      <c r="GX12" s="7"/>
      <c r="GY12" s="7"/>
      <c r="GZ12" s="7"/>
      <c r="HA12" s="7"/>
      <c r="HB12" s="7"/>
      <c r="HC12" s="7"/>
      <c r="HD12" s="7"/>
      <c r="HE12" s="7"/>
      <c r="HF12" s="7"/>
      <c r="HG12" s="7"/>
      <c r="HH12" s="7"/>
      <c r="HI12" s="7"/>
      <c r="HJ12" s="7"/>
      <c r="HK12" s="7"/>
      <c r="HL12" s="7"/>
      <c r="HM12" s="7"/>
      <c r="HN12" s="7"/>
      <c r="HO12" s="7"/>
      <c r="HP12" s="7"/>
      <c r="HQ12" s="7"/>
      <c r="HR12" s="7"/>
      <c r="HS12" s="7"/>
      <c r="HT12" s="7"/>
      <c r="HU12" s="7"/>
      <c r="HV12" s="7"/>
      <c r="HW12" s="7"/>
      <c r="HX12" s="7"/>
      <c r="HY12" s="7"/>
      <c r="HZ12" s="7"/>
      <c r="IA12" s="7"/>
      <c r="IB12" s="7"/>
      <c r="IC12" s="7"/>
      <c r="ID12" s="7"/>
      <c r="IE12" s="7"/>
      <c r="IF12" s="7"/>
      <c r="IG12" s="7"/>
      <c r="IH12" s="7"/>
      <c r="II12" s="7"/>
      <c r="IJ12" s="7"/>
      <c r="IK12" s="7"/>
      <c r="IL12" s="7"/>
      <c r="IM12" s="7"/>
      <c r="IN12" s="7"/>
      <c r="IO12" s="7"/>
      <c r="IP12" s="7"/>
      <c r="IQ12" s="7"/>
      <c r="IR12" s="7"/>
      <c r="IS12" s="7"/>
      <c r="IT12" s="7"/>
      <c r="IU12" s="7"/>
      <c r="IV12" s="7"/>
    </row>
    <row r="13" spans="2:256" s="2" customFormat="1" ht="15" customHeight="1" x14ac:dyDescent="0.2">
      <c r="B13" s="333" t="s">
        <v>46</v>
      </c>
      <c r="C13" s="334"/>
      <c r="D13" s="334"/>
      <c r="E13" s="334"/>
      <c r="F13" s="334"/>
      <c r="G13" s="335"/>
      <c r="H13" s="336"/>
      <c r="I13" s="337">
        <v>0.32</v>
      </c>
      <c r="J13" s="7"/>
      <c r="K13" s="627">
        <f t="shared" ref="K13:K14" si="0">I13</f>
        <v>0.32</v>
      </c>
      <c r="L13" s="7"/>
      <c r="M13" s="7"/>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c r="CB13" s="7"/>
      <c r="CC13" s="7"/>
      <c r="CD13" s="7"/>
      <c r="CE13" s="7"/>
      <c r="CF13" s="7"/>
      <c r="CG13" s="7"/>
      <c r="CH13" s="7"/>
      <c r="CI13" s="7"/>
      <c r="CJ13" s="7"/>
      <c r="CK13" s="7"/>
      <c r="CL13" s="7"/>
      <c r="CM13" s="7"/>
      <c r="CN13" s="7"/>
      <c r="CO13" s="7"/>
      <c r="CP13" s="7"/>
      <c r="CQ13" s="7"/>
      <c r="CR13" s="7"/>
      <c r="CS13" s="7"/>
      <c r="CT13" s="7"/>
      <c r="CU13" s="7"/>
      <c r="CV13" s="7"/>
      <c r="CW13" s="7"/>
      <c r="CX13" s="7"/>
      <c r="CY13" s="7"/>
      <c r="CZ13" s="7"/>
      <c r="DA13" s="7"/>
      <c r="DB13" s="7"/>
      <c r="DC13" s="7"/>
      <c r="DD13" s="7"/>
      <c r="DE13" s="7"/>
      <c r="DF13" s="7"/>
      <c r="DG13" s="7"/>
      <c r="DH13" s="7"/>
      <c r="DI13" s="7"/>
      <c r="DJ13" s="7"/>
      <c r="DK13" s="7"/>
      <c r="DL13" s="7"/>
      <c r="DM13" s="7"/>
      <c r="DN13" s="7"/>
      <c r="DO13" s="7"/>
      <c r="DP13" s="7"/>
      <c r="DQ13" s="7"/>
      <c r="DR13" s="7"/>
      <c r="DS13" s="7"/>
      <c r="DT13" s="7"/>
      <c r="DU13" s="7"/>
      <c r="DV13" s="7"/>
      <c r="DW13" s="7"/>
      <c r="DX13" s="7"/>
      <c r="DY13" s="7"/>
      <c r="DZ13" s="7"/>
      <c r="EA13" s="7"/>
      <c r="EB13" s="7"/>
      <c r="EC13" s="7"/>
      <c r="ED13" s="7"/>
      <c r="EE13" s="7"/>
      <c r="EF13" s="7"/>
      <c r="EG13" s="7"/>
      <c r="EH13" s="7"/>
      <c r="EI13" s="7"/>
      <c r="EJ13" s="7"/>
      <c r="EK13" s="7"/>
      <c r="EL13" s="7"/>
      <c r="EM13" s="7"/>
      <c r="EN13" s="7"/>
      <c r="EO13" s="7"/>
      <c r="EP13" s="7"/>
      <c r="EQ13" s="7"/>
      <c r="ER13" s="7"/>
      <c r="ES13" s="7"/>
      <c r="ET13" s="7"/>
      <c r="EU13" s="7"/>
      <c r="EV13" s="7"/>
      <c r="EW13" s="7"/>
      <c r="EX13" s="7"/>
      <c r="EY13" s="7"/>
      <c r="EZ13" s="7"/>
      <c r="FA13" s="7"/>
      <c r="FB13" s="7"/>
      <c r="FC13" s="7"/>
      <c r="FD13" s="7"/>
      <c r="FE13" s="7"/>
      <c r="FF13" s="7"/>
      <c r="FG13" s="7"/>
      <c r="FH13" s="7"/>
      <c r="FI13" s="7"/>
      <c r="FJ13" s="7"/>
      <c r="FK13" s="7"/>
      <c r="FL13" s="7"/>
      <c r="FM13" s="7"/>
      <c r="FN13" s="7"/>
      <c r="FO13" s="7"/>
      <c r="FP13" s="7"/>
      <c r="FQ13" s="7"/>
      <c r="FR13" s="7"/>
      <c r="FS13" s="7"/>
      <c r="FT13" s="7"/>
      <c r="FU13" s="7"/>
      <c r="FV13" s="7"/>
      <c r="FW13" s="7"/>
      <c r="FX13" s="7"/>
      <c r="FY13" s="7"/>
      <c r="FZ13" s="7"/>
      <c r="GA13" s="7"/>
      <c r="GB13" s="7"/>
      <c r="GC13" s="7"/>
      <c r="GD13" s="7"/>
      <c r="GE13" s="7"/>
      <c r="GF13" s="7"/>
      <c r="GG13" s="7"/>
      <c r="GH13" s="7"/>
      <c r="GI13" s="7"/>
      <c r="GJ13" s="7"/>
      <c r="GK13" s="7"/>
      <c r="GL13" s="7"/>
      <c r="GM13" s="7"/>
      <c r="GN13" s="7"/>
      <c r="GO13" s="7"/>
      <c r="GP13" s="7"/>
      <c r="GQ13" s="7"/>
      <c r="GR13" s="7"/>
      <c r="GS13" s="7"/>
      <c r="GT13" s="7"/>
      <c r="GU13" s="7"/>
      <c r="GV13" s="7"/>
      <c r="GW13" s="7"/>
      <c r="GX13" s="7"/>
      <c r="GY13" s="7"/>
      <c r="GZ13" s="7"/>
      <c r="HA13" s="7"/>
      <c r="HB13" s="7"/>
      <c r="HC13" s="7"/>
      <c r="HD13" s="7"/>
      <c r="HE13" s="7"/>
      <c r="HF13" s="7"/>
      <c r="HG13" s="7"/>
      <c r="HH13" s="7"/>
      <c r="HI13" s="7"/>
      <c r="HJ13" s="7"/>
      <c r="HK13" s="7"/>
      <c r="HL13" s="7"/>
      <c r="HM13" s="7"/>
      <c r="HN13" s="7"/>
      <c r="HO13" s="7"/>
      <c r="HP13" s="7"/>
      <c r="HQ13" s="7"/>
      <c r="HR13" s="7"/>
      <c r="HS13" s="7"/>
      <c r="HT13" s="7"/>
      <c r="HU13" s="7"/>
      <c r="HV13" s="7"/>
      <c r="HW13" s="7"/>
      <c r="HX13" s="7"/>
      <c r="HY13" s="7"/>
      <c r="HZ13" s="7"/>
      <c r="IA13" s="7"/>
      <c r="IB13" s="7"/>
      <c r="IC13" s="7"/>
      <c r="ID13" s="7"/>
      <c r="IE13" s="7"/>
      <c r="IF13" s="7"/>
      <c r="IG13" s="7"/>
      <c r="IH13" s="7"/>
      <c r="II13" s="7"/>
      <c r="IJ13" s="7"/>
      <c r="IK13" s="7"/>
      <c r="IL13" s="7"/>
      <c r="IM13" s="7"/>
      <c r="IN13" s="7"/>
      <c r="IO13" s="7"/>
      <c r="IP13" s="7"/>
      <c r="IQ13" s="7"/>
      <c r="IR13" s="7"/>
      <c r="IS13" s="7"/>
      <c r="IT13" s="7"/>
      <c r="IU13" s="7"/>
      <c r="IV13" s="7"/>
    </row>
    <row r="14" spans="2:256" s="2" customFormat="1" ht="15" customHeight="1" x14ac:dyDescent="0.2">
      <c r="B14" s="333" t="s">
        <v>47</v>
      </c>
      <c r="C14" s="334"/>
      <c r="D14" s="334"/>
      <c r="E14" s="334"/>
      <c r="F14" s="334"/>
      <c r="G14" s="335"/>
      <c r="H14" s="336"/>
      <c r="I14" s="337">
        <v>0.5</v>
      </c>
      <c r="J14" s="7"/>
      <c r="K14" s="627">
        <f t="shared" si="0"/>
        <v>0.5</v>
      </c>
      <c r="L14" s="7"/>
      <c r="M14" s="7"/>
      <c r="N14" s="7"/>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c r="CB14" s="7"/>
      <c r="CC14" s="7"/>
      <c r="CD14" s="7"/>
      <c r="CE14" s="7"/>
      <c r="CF14" s="7"/>
      <c r="CG14" s="7"/>
      <c r="CH14" s="7"/>
      <c r="CI14" s="7"/>
      <c r="CJ14" s="7"/>
      <c r="CK14" s="7"/>
      <c r="CL14" s="7"/>
      <c r="CM14" s="7"/>
      <c r="CN14" s="7"/>
      <c r="CO14" s="7"/>
      <c r="CP14" s="7"/>
      <c r="CQ14" s="7"/>
      <c r="CR14" s="7"/>
      <c r="CS14" s="7"/>
      <c r="CT14" s="7"/>
      <c r="CU14" s="7"/>
      <c r="CV14" s="7"/>
      <c r="CW14" s="7"/>
      <c r="CX14" s="7"/>
      <c r="CY14" s="7"/>
      <c r="CZ14" s="7"/>
      <c r="DA14" s="7"/>
      <c r="DB14" s="7"/>
      <c r="DC14" s="7"/>
      <c r="DD14" s="7"/>
      <c r="DE14" s="7"/>
      <c r="DF14" s="7"/>
      <c r="DG14" s="7"/>
      <c r="DH14" s="7"/>
      <c r="DI14" s="7"/>
      <c r="DJ14" s="7"/>
      <c r="DK14" s="7"/>
      <c r="DL14" s="7"/>
      <c r="DM14" s="7"/>
      <c r="DN14" s="7"/>
      <c r="DO14" s="7"/>
      <c r="DP14" s="7"/>
      <c r="DQ14" s="7"/>
      <c r="DR14" s="7"/>
      <c r="DS14" s="7"/>
      <c r="DT14" s="7"/>
      <c r="DU14" s="7"/>
      <c r="DV14" s="7"/>
      <c r="DW14" s="7"/>
      <c r="DX14" s="7"/>
      <c r="DY14" s="7"/>
      <c r="DZ14" s="7"/>
      <c r="EA14" s="7"/>
      <c r="EB14" s="7"/>
      <c r="EC14" s="7"/>
      <c r="ED14" s="7"/>
      <c r="EE14" s="7"/>
      <c r="EF14" s="7"/>
      <c r="EG14" s="7"/>
      <c r="EH14" s="7"/>
      <c r="EI14" s="7"/>
      <c r="EJ14" s="7"/>
      <c r="EK14" s="7"/>
      <c r="EL14" s="7"/>
      <c r="EM14" s="7"/>
      <c r="EN14" s="7"/>
      <c r="EO14" s="7"/>
      <c r="EP14" s="7"/>
      <c r="EQ14" s="7"/>
      <c r="ER14" s="7"/>
      <c r="ES14" s="7"/>
      <c r="ET14" s="7"/>
      <c r="EU14" s="7"/>
      <c r="EV14" s="7"/>
      <c r="EW14" s="7"/>
      <c r="EX14" s="7"/>
      <c r="EY14" s="7"/>
      <c r="EZ14" s="7"/>
      <c r="FA14" s="7"/>
      <c r="FB14" s="7"/>
      <c r="FC14" s="7"/>
      <c r="FD14" s="7"/>
      <c r="FE14" s="7"/>
      <c r="FF14" s="7"/>
      <c r="FG14" s="7"/>
      <c r="FH14" s="7"/>
      <c r="FI14" s="7"/>
      <c r="FJ14" s="7"/>
      <c r="FK14" s="7"/>
      <c r="FL14" s="7"/>
      <c r="FM14" s="7"/>
      <c r="FN14" s="7"/>
      <c r="FO14" s="7"/>
      <c r="FP14" s="7"/>
      <c r="FQ14" s="7"/>
      <c r="FR14" s="7"/>
      <c r="FS14" s="7"/>
      <c r="FT14" s="7"/>
      <c r="FU14" s="7"/>
      <c r="FV14" s="7"/>
      <c r="FW14" s="7"/>
      <c r="FX14" s="7"/>
      <c r="FY14" s="7"/>
      <c r="FZ14" s="7"/>
      <c r="GA14" s="7"/>
      <c r="GB14" s="7"/>
      <c r="GC14" s="7"/>
      <c r="GD14" s="7"/>
      <c r="GE14" s="7"/>
      <c r="GF14" s="7"/>
      <c r="GG14" s="7"/>
      <c r="GH14" s="7"/>
      <c r="GI14" s="7"/>
      <c r="GJ14" s="7"/>
      <c r="GK14" s="7"/>
      <c r="GL14" s="7"/>
      <c r="GM14" s="7"/>
      <c r="GN14" s="7"/>
      <c r="GO14" s="7"/>
      <c r="GP14" s="7"/>
      <c r="GQ14" s="7"/>
      <c r="GR14" s="7"/>
      <c r="GS14" s="7"/>
      <c r="GT14" s="7"/>
      <c r="GU14" s="7"/>
      <c r="GV14" s="7"/>
      <c r="GW14" s="7"/>
      <c r="GX14" s="7"/>
      <c r="GY14" s="7"/>
      <c r="GZ14" s="7"/>
      <c r="HA14" s="7"/>
      <c r="HB14" s="7"/>
      <c r="HC14" s="7"/>
      <c r="HD14" s="7"/>
      <c r="HE14" s="7"/>
      <c r="HF14" s="7"/>
      <c r="HG14" s="7"/>
      <c r="HH14" s="7"/>
      <c r="HI14" s="7"/>
      <c r="HJ14" s="7"/>
      <c r="HK14" s="7"/>
      <c r="HL14" s="7"/>
      <c r="HM14" s="7"/>
      <c r="HN14" s="7"/>
      <c r="HO14" s="7"/>
      <c r="HP14" s="7"/>
      <c r="HQ14" s="7"/>
      <c r="HR14" s="7"/>
      <c r="HS14" s="7"/>
      <c r="HT14" s="7"/>
      <c r="HU14" s="7"/>
      <c r="HV14" s="7"/>
      <c r="HW14" s="7"/>
      <c r="HX14" s="7"/>
      <c r="HY14" s="7"/>
      <c r="HZ14" s="7"/>
      <c r="IA14" s="7"/>
      <c r="IB14" s="7"/>
      <c r="IC14" s="7"/>
      <c r="ID14" s="7"/>
      <c r="IE14" s="7"/>
      <c r="IF14" s="7"/>
      <c r="IG14" s="7"/>
      <c r="IH14" s="7"/>
      <c r="II14" s="7"/>
      <c r="IJ14" s="7"/>
      <c r="IK14" s="7"/>
      <c r="IL14" s="7"/>
      <c r="IM14" s="7"/>
      <c r="IN14" s="7"/>
      <c r="IO14" s="7"/>
      <c r="IP14" s="7"/>
      <c r="IQ14" s="7"/>
      <c r="IR14" s="7"/>
      <c r="IS14" s="7"/>
      <c r="IT14" s="7"/>
      <c r="IU14" s="7"/>
      <c r="IV14" s="7"/>
    </row>
    <row r="15" spans="2:256" s="2" customFormat="1" x14ac:dyDescent="0.2">
      <c r="B15" s="845" t="s">
        <v>48</v>
      </c>
      <c r="C15" s="846"/>
      <c r="D15" s="846"/>
      <c r="E15" s="846"/>
      <c r="F15" s="846"/>
      <c r="G15" s="846"/>
      <c r="H15" s="846"/>
      <c r="I15" s="337">
        <f>SUM(I12:I14)</f>
        <v>4.62</v>
      </c>
      <c r="J15" s="7"/>
      <c r="K15" s="626">
        <f>SUM(K12:K14)</f>
        <v>4.62</v>
      </c>
      <c r="L15" s="7"/>
      <c r="M15" s="7"/>
      <c r="N15" s="7"/>
      <c r="O15" s="7"/>
      <c r="P15" s="7"/>
      <c r="Q15" s="7"/>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c r="CB15" s="7"/>
      <c r="CC15" s="7"/>
      <c r="CD15" s="7"/>
      <c r="CE15" s="7"/>
      <c r="CF15" s="7"/>
      <c r="CG15" s="7"/>
      <c r="CH15" s="7"/>
      <c r="CI15" s="7"/>
      <c r="CJ15" s="7"/>
      <c r="CK15" s="7"/>
      <c r="CL15" s="7"/>
      <c r="CM15" s="7"/>
      <c r="CN15" s="7"/>
      <c r="CO15" s="7"/>
      <c r="CP15" s="7"/>
      <c r="CQ15" s="7"/>
      <c r="CR15" s="7"/>
      <c r="CS15" s="7"/>
      <c r="CT15" s="7"/>
      <c r="CU15" s="7"/>
      <c r="CV15" s="7"/>
      <c r="CW15" s="7"/>
      <c r="CX15" s="7"/>
      <c r="CY15" s="7"/>
      <c r="CZ15" s="7"/>
      <c r="DA15" s="7"/>
      <c r="DB15" s="7"/>
      <c r="DC15" s="7"/>
      <c r="DD15" s="7"/>
      <c r="DE15" s="7"/>
      <c r="DF15" s="7"/>
      <c r="DG15" s="7"/>
      <c r="DH15" s="7"/>
      <c r="DI15" s="7"/>
      <c r="DJ15" s="7"/>
      <c r="DK15" s="7"/>
      <c r="DL15" s="7"/>
      <c r="DM15" s="7"/>
      <c r="DN15" s="7"/>
      <c r="DO15" s="7"/>
      <c r="DP15" s="7"/>
      <c r="DQ15" s="7"/>
      <c r="DR15" s="7"/>
      <c r="DS15" s="7"/>
      <c r="DT15" s="7"/>
      <c r="DU15" s="7"/>
      <c r="DV15" s="7"/>
      <c r="DW15" s="7"/>
      <c r="DX15" s="7"/>
      <c r="DY15" s="7"/>
      <c r="DZ15" s="7"/>
      <c r="EA15" s="7"/>
      <c r="EB15" s="7"/>
      <c r="EC15" s="7"/>
      <c r="ED15" s="7"/>
      <c r="EE15" s="7"/>
      <c r="EF15" s="7"/>
      <c r="EG15" s="7"/>
      <c r="EH15" s="7"/>
      <c r="EI15" s="7"/>
      <c r="EJ15" s="7"/>
      <c r="EK15" s="7"/>
      <c r="EL15" s="7"/>
      <c r="EM15" s="7"/>
      <c r="EN15" s="7"/>
      <c r="EO15" s="7"/>
      <c r="EP15" s="7"/>
      <c r="EQ15" s="7"/>
      <c r="ER15" s="7"/>
      <c r="ES15" s="7"/>
      <c r="ET15" s="7"/>
      <c r="EU15" s="7"/>
      <c r="EV15" s="7"/>
      <c r="EW15" s="7"/>
      <c r="EX15" s="7"/>
      <c r="EY15" s="7"/>
      <c r="EZ15" s="7"/>
      <c r="FA15" s="7"/>
      <c r="FB15" s="7"/>
      <c r="FC15" s="7"/>
      <c r="FD15" s="7"/>
      <c r="FE15" s="7"/>
      <c r="FF15" s="7"/>
      <c r="FG15" s="7"/>
      <c r="FH15" s="7"/>
      <c r="FI15" s="7"/>
      <c r="FJ15" s="7"/>
      <c r="FK15" s="7"/>
      <c r="FL15" s="7"/>
      <c r="FM15" s="7"/>
      <c r="FN15" s="7"/>
      <c r="FO15" s="7"/>
      <c r="FP15" s="7"/>
      <c r="FQ15" s="7"/>
      <c r="FR15" s="7"/>
      <c r="FS15" s="7"/>
      <c r="FT15" s="7"/>
      <c r="FU15" s="7"/>
      <c r="FV15" s="7"/>
      <c r="FW15" s="7"/>
      <c r="FX15" s="7"/>
      <c r="FY15" s="7"/>
      <c r="FZ15" s="7"/>
      <c r="GA15" s="7"/>
      <c r="GB15" s="7"/>
      <c r="GC15" s="7"/>
      <c r="GD15" s="7"/>
      <c r="GE15" s="7"/>
      <c r="GF15" s="7"/>
      <c r="GG15" s="7"/>
      <c r="GH15" s="7"/>
      <c r="GI15" s="7"/>
      <c r="GJ15" s="7"/>
      <c r="GK15" s="7"/>
      <c r="GL15" s="7"/>
      <c r="GM15" s="7"/>
      <c r="GN15" s="7"/>
      <c r="GO15" s="7"/>
      <c r="GP15" s="7"/>
      <c r="GQ15" s="7"/>
      <c r="GR15" s="7"/>
      <c r="GS15" s="7"/>
      <c r="GT15" s="7"/>
      <c r="GU15" s="7"/>
      <c r="GV15" s="7"/>
      <c r="GW15" s="7"/>
      <c r="GX15" s="7"/>
      <c r="GY15" s="7"/>
      <c r="GZ15" s="7"/>
      <c r="HA15" s="7"/>
      <c r="HB15" s="7"/>
      <c r="HC15" s="7"/>
      <c r="HD15" s="7"/>
      <c r="HE15" s="7"/>
      <c r="HF15" s="7"/>
      <c r="HG15" s="7"/>
      <c r="HH15" s="7"/>
      <c r="HI15" s="7"/>
      <c r="HJ15" s="7"/>
      <c r="HK15" s="7"/>
      <c r="HL15" s="7"/>
      <c r="HM15" s="7"/>
      <c r="HN15" s="7"/>
      <c r="HO15" s="7"/>
      <c r="HP15" s="7"/>
      <c r="HQ15" s="7"/>
      <c r="HR15" s="7"/>
      <c r="HS15" s="7"/>
      <c r="HT15" s="7"/>
      <c r="HU15" s="7"/>
      <c r="HV15" s="7"/>
      <c r="HW15" s="7"/>
      <c r="HX15" s="7"/>
      <c r="HY15" s="7"/>
      <c r="HZ15" s="7"/>
      <c r="IA15" s="7"/>
      <c r="IB15" s="7"/>
      <c r="IC15" s="7"/>
      <c r="ID15" s="7"/>
      <c r="IE15" s="7"/>
      <c r="IF15" s="7"/>
      <c r="IG15" s="7"/>
      <c r="IH15" s="7"/>
      <c r="II15" s="7"/>
      <c r="IJ15" s="7"/>
      <c r="IK15" s="7"/>
      <c r="IL15" s="7"/>
      <c r="IM15" s="7"/>
      <c r="IN15" s="7"/>
      <c r="IO15" s="7"/>
      <c r="IP15" s="7"/>
      <c r="IQ15" s="7"/>
      <c r="IR15" s="7"/>
      <c r="IS15" s="7"/>
      <c r="IT15" s="7"/>
      <c r="IU15" s="7"/>
      <c r="IV15" s="7"/>
    </row>
    <row r="16" spans="2:256" s="2" customFormat="1" ht="15" customHeight="1" x14ac:dyDescent="0.2">
      <c r="B16" s="831" t="s">
        <v>49</v>
      </c>
      <c r="C16" s="832"/>
      <c r="D16" s="832"/>
      <c r="E16" s="832"/>
      <c r="F16" s="832"/>
      <c r="G16" s="832"/>
      <c r="H16" s="832"/>
      <c r="I16" s="833"/>
      <c r="J16" s="3"/>
      <c r="K16" s="3"/>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c r="CL16" s="3"/>
      <c r="CM16" s="3"/>
      <c r="CN16" s="3"/>
      <c r="CO16" s="3"/>
      <c r="CP16" s="3"/>
      <c r="CQ16" s="3"/>
      <c r="CR16" s="3"/>
      <c r="CS16" s="3"/>
      <c r="CT16" s="3"/>
      <c r="CU16" s="3"/>
      <c r="CV16" s="3"/>
      <c r="CW16" s="3"/>
      <c r="CX16" s="3"/>
      <c r="CY16" s="3"/>
      <c r="CZ16" s="3"/>
      <c r="DA16" s="3"/>
      <c r="DB16" s="3"/>
      <c r="DC16" s="3"/>
      <c r="DD16" s="3"/>
      <c r="DE16" s="3"/>
      <c r="DF16" s="3"/>
      <c r="DG16" s="3"/>
      <c r="DH16" s="3"/>
      <c r="DI16" s="3"/>
      <c r="DJ16" s="3"/>
      <c r="DK16" s="3"/>
      <c r="DL16" s="3"/>
      <c r="DM16" s="3"/>
      <c r="DN16" s="3"/>
      <c r="DO16" s="3"/>
      <c r="DP16" s="3"/>
      <c r="DQ16" s="3"/>
      <c r="DR16" s="3"/>
      <c r="DS16" s="3"/>
      <c r="DT16" s="3"/>
      <c r="DU16" s="3"/>
      <c r="DV16" s="3"/>
      <c r="DW16" s="3"/>
      <c r="DX16" s="3"/>
      <c r="DY16" s="3"/>
      <c r="DZ16" s="3"/>
      <c r="EA16" s="3"/>
      <c r="EB16" s="3"/>
      <c r="EC16" s="3"/>
      <c r="ED16" s="3"/>
      <c r="EE16" s="3"/>
      <c r="EF16" s="3"/>
      <c r="EG16" s="3"/>
      <c r="EH16" s="3"/>
      <c r="EI16" s="3"/>
      <c r="EJ16" s="3"/>
      <c r="EK16" s="3"/>
      <c r="EL16" s="3"/>
      <c r="EM16" s="3"/>
      <c r="EN16" s="3"/>
      <c r="EO16" s="3"/>
      <c r="EP16" s="3"/>
      <c r="EQ16" s="3"/>
      <c r="ER16" s="3"/>
      <c r="ES16" s="3"/>
      <c r="ET16" s="3"/>
      <c r="EU16" s="3"/>
      <c r="EV16" s="3"/>
      <c r="EW16" s="3"/>
      <c r="EX16" s="3"/>
      <c r="EY16" s="3"/>
      <c r="EZ16" s="3"/>
      <c r="FA16" s="3"/>
      <c r="FB16" s="3"/>
      <c r="FC16" s="3"/>
      <c r="FD16" s="3"/>
      <c r="FE16" s="3"/>
      <c r="FF16" s="3"/>
      <c r="FG16" s="3"/>
      <c r="FH16" s="3"/>
      <c r="FI16" s="3"/>
      <c r="FJ16" s="3"/>
      <c r="FK16" s="3"/>
      <c r="FL16" s="3"/>
      <c r="FM16" s="3"/>
      <c r="FN16" s="3"/>
      <c r="FO16" s="3"/>
      <c r="FP16" s="3"/>
      <c r="FQ16" s="3"/>
      <c r="FR16" s="3"/>
      <c r="FS16" s="3"/>
      <c r="FT16" s="3"/>
      <c r="FU16" s="3"/>
      <c r="FV16" s="3"/>
      <c r="FW16" s="3"/>
      <c r="FX16" s="3"/>
      <c r="FY16" s="3"/>
      <c r="FZ16" s="3"/>
      <c r="GA16" s="3"/>
      <c r="GB16" s="3"/>
      <c r="GC16" s="3"/>
      <c r="GD16" s="3"/>
      <c r="GE16" s="3"/>
      <c r="GF16" s="3"/>
      <c r="GG16" s="3"/>
      <c r="GH16" s="3"/>
      <c r="GI16" s="3"/>
      <c r="GJ16" s="3"/>
      <c r="GK16" s="3"/>
      <c r="GL16" s="3"/>
      <c r="GM16" s="3"/>
      <c r="GN16" s="3"/>
      <c r="GO16" s="3"/>
      <c r="GP16" s="3"/>
      <c r="GQ16" s="3"/>
      <c r="GR16" s="3"/>
      <c r="GS16" s="3"/>
      <c r="GT16" s="3"/>
      <c r="GU16" s="3"/>
      <c r="GV16" s="3"/>
      <c r="GW16" s="3"/>
      <c r="GX16" s="3"/>
      <c r="GY16" s="3"/>
      <c r="GZ16" s="3"/>
      <c r="HA16" s="3"/>
      <c r="HB16" s="3"/>
      <c r="HC16" s="3"/>
      <c r="HD16" s="3"/>
      <c r="HE16" s="3"/>
      <c r="HF16" s="3"/>
      <c r="HG16" s="3"/>
      <c r="HH16" s="3"/>
      <c r="HI16" s="3"/>
      <c r="HJ16" s="3"/>
      <c r="HK16" s="3"/>
      <c r="HL16" s="3"/>
      <c r="HM16" s="3"/>
      <c r="HN16" s="3"/>
      <c r="HO16" s="3"/>
      <c r="HP16" s="3"/>
      <c r="HQ16" s="3"/>
      <c r="HR16" s="3"/>
      <c r="HS16" s="3"/>
      <c r="HT16" s="3"/>
      <c r="HU16" s="3"/>
      <c r="HV16" s="3"/>
      <c r="HW16" s="3"/>
      <c r="HX16" s="3"/>
      <c r="HY16" s="3"/>
      <c r="HZ16" s="3"/>
      <c r="IA16" s="3"/>
      <c r="IB16" s="3"/>
      <c r="IC16" s="3"/>
      <c r="ID16" s="3"/>
      <c r="IE16" s="3"/>
      <c r="IF16" s="3"/>
      <c r="IG16" s="3"/>
      <c r="IH16" s="3"/>
      <c r="II16" s="3"/>
      <c r="IJ16" s="3"/>
      <c r="IK16" s="3"/>
      <c r="IL16" s="3"/>
      <c r="IM16" s="3"/>
      <c r="IN16" s="3"/>
      <c r="IO16" s="3"/>
      <c r="IP16" s="3"/>
      <c r="IQ16" s="3"/>
      <c r="IR16" s="3"/>
      <c r="IS16" s="3"/>
      <c r="IT16" s="3"/>
      <c r="IU16" s="3"/>
      <c r="IV16" s="3"/>
    </row>
    <row r="17" spans="2:256" s="2" customFormat="1" ht="15" customHeight="1" x14ac:dyDescent="0.2">
      <c r="B17" s="842" t="s">
        <v>32</v>
      </c>
      <c r="C17" s="843"/>
      <c r="D17" s="843"/>
      <c r="E17" s="843"/>
      <c r="F17" s="843"/>
      <c r="G17" s="843"/>
      <c r="H17" s="844"/>
      <c r="I17" s="332" t="s">
        <v>33</v>
      </c>
      <c r="J17" s="7"/>
      <c r="K17" s="7"/>
      <c r="L17" s="7"/>
      <c r="M17" s="7"/>
      <c r="N17" s="7"/>
      <c r="O17" s="7"/>
      <c r="P17" s="7"/>
      <c r="Q17" s="7"/>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c r="CB17" s="7"/>
      <c r="CC17" s="7"/>
      <c r="CD17" s="7"/>
      <c r="CE17" s="7"/>
      <c r="CF17" s="7"/>
      <c r="CG17" s="7"/>
      <c r="CH17" s="7"/>
      <c r="CI17" s="7"/>
      <c r="CJ17" s="7"/>
      <c r="CK17" s="7"/>
      <c r="CL17" s="7"/>
      <c r="CM17" s="7"/>
      <c r="CN17" s="7"/>
      <c r="CO17" s="7"/>
      <c r="CP17" s="7"/>
      <c r="CQ17" s="7"/>
      <c r="CR17" s="7"/>
      <c r="CS17" s="7"/>
      <c r="CT17" s="7"/>
      <c r="CU17" s="7"/>
      <c r="CV17" s="7"/>
      <c r="CW17" s="7"/>
      <c r="CX17" s="7"/>
      <c r="CY17" s="7"/>
      <c r="CZ17" s="7"/>
      <c r="DA17" s="7"/>
      <c r="DB17" s="7"/>
      <c r="DC17" s="7"/>
      <c r="DD17" s="7"/>
      <c r="DE17" s="7"/>
      <c r="DF17" s="7"/>
      <c r="DG17" s="7"/>
      <c r="DH17" s="7"/>
      <c r="DI17" s="7"/>
      <c r="DJ17" s="7"/>
      <c r="DK17" s="7"/>
      <c r="DL17" s="7"/>
      <c r="DM17" s="7"/>
      <c r="DN17" s="7"/>
      <c r="DO17" s="7"/>
      <c r="DP17" s="7"/>
      <c r="DQ17" s="7"/>
      <c r="DR17" s="7"/>
      <c r="DS17" s="7"/>
      <c r="DT17" s="7"/>
      <c r="DU17" s="7"/>
      <c r="DV17" s="7"/>
      <c r="DW17" s="7"/>
      <c r="DX17" s="7"/>
      <c r="DY17" s="7"/>
      <c r="DZ17" s="7"/>
      <c r="EA17" s="7"/>
      <c r="EB17" s="7"/>
      <c r="EC17" s="7"/>
      <c r="ED17" s="7"/>
      <c r="EE17" s="7"/>
      <c r="EF17" s="7"/>
      <c r="EG17" s="7"/>
      <c r="EH17" s="7"/>
      <c r="EI17" s="7"/>
      <c r="EJ17" s="7"/>
      <c r="EK17" s="7"/>
      <c r="EL17" s="7"/>
      <c r="EM17" s="7"/>
      <c r="EN17" s="7"/>
      <c r="EO17" s="7"/>
      <c r="EP17" s="7"/>
      <c r="EQ17" s="7"/>
      <c r="ER17" s="7"/>
      <c r="ES17" s="7"/>
      <c r="ET17" s="7"/>
      <c r="EU17" s="7"/>
      <c r="EV17" s="7"/>
      <c r="EW17" s="7"/>
      <c r="EX17" s="7"/>
      <c r="EY17" s="7"/>
      <c r="EZ17" s="7"/>
      <c r="FA17" s="7"/>
      <c r="FB17" s="7"/>
      <c r="FC17" s="7"/>
      <c r="FD17" s="7"/>
      <c r="FE17" s="7"/>
      <c r="FF17" s="7"/>
      <c r="FG17" s="7"/>
      <c r="FH17" s="7"/>
      <c r="FI17" s="7"/>
      <c r="FJ17" s="7"/>
      <c r="FK17" s="7"/>
      <c r="FL17" s="7"/>
      <c r="FM17" s="7"/>
      <c r="FN17" s="7"/>
      <c r="FO17" s="7"/>
      <c r="FP17" s="7"/>
      <c r="FQ17" s="7"/>
      <c r="FR17" s="7"/>
      <c r="FS17" s="7"/>
      <c r="FT17" s="7"/>
      <c r="FU17" s="7"/>
      <c r="FV17" s="7"/>
      <c r="FW17" s="7"/>
      <c r="FX17" s="7"/>
      <c r="FY17" s="7"/>
      <c r="FZ17" s="7"/>
      <c r="GA17" s="7"/>
      <c r="GB17" s="7"/>
      <c r="GC17" s="7"/>
      <c r="GD17" s="7"/>
      <c r="GE17" s="7"/>
      <c r="GF17" s="7"/>
      <c r="GG17" s="7"/>
      <c r="GH17" s="7"/>
      <c r="GI17" s="7"/>
      <c r="GJ17" s="7"/>
      <c r="GK17" s="7"/>
      <c r="GL17" s="7"/>
      <c r="GM17" s="7"/>
      <c r="GN17" s="7"/>
      <c r="GO17" s="7"/>
      <c r="GP17" s="7"/>
      <c r="GQ17" s="7"/>
      <c r="GR17" s="7"/>
      <c r="GS17" s="7"/>
      <c r="GT17" s="7"/>
      <c r="GU17" s="7"/>
      <c r="GV17" s="7"/>
      <c r="GW17" s="7"/>
      <c r="GX17" s="7"/>
      <c r="GY17" s="7"/>
      <c r="GZ17" s="7"/>
      <c r="HA17" s="7"/>
      <c r="HB17" s="7"/>
      <c r="HC17" s="7"/>
      <c r="HD17" s="7"/>
      <c r="HE17" s="7"/>
      <c r="HF17" s="7"/>
      <c r="HG17" s="7"/>
      <c r="HH17" s="7"/>
      <c r="HI17" s="7"/>
      <c r="HJ17" s="7"/>
      <c r="HK17" s="7"/>
      <c r="HL17" s="7"/>
      <c r="HM17" s="7"/>
      <c r="HN17" s="7"/>
      <c r="HO17" s="7"/>
      <c r="HP17" s="7"/>
      <c r="HQ17" s="7"/>
      <c r="HR17" s="7"/>
      <c r="HS17" s="7"/>
      <c r="HT17" s="7"/>
      <c r="HU17" s="7"/>
      <c r="HV17" s="7"/>
      <c r="HW17" s="7"/>
      <c r="HX17" s="7"/>
      <c r="HY17" s="7"/>
      <c r="HZ17" s="7"/>
      <c r="IA17" s="7"/>
      <c r="IB17" s="7"/>
      <c r="IC17" s="7"/>
      <c r="ID17" s="7"/>
      <c r="IE17" s="7"/>
      <c r="IF17" s="7"/>
      <c r="IG17" s="7"/>
      <c r="IH17" s="7"/>
      <c r="II17" s="7"/>
      <c r="IJ17" s="7"/>
      <c r="IK17" s="7"/>
      <c r="IL17" s="7"/>
      <c r="IM17" s="7"/>
      <c r="IN17" s="7"/>
      <c r="IO17" s="7"/>
      <c r="IP17" s="7"/>
      <c r="IQ17" s="7"/>
      <c r="IR17" s="7"/>
      <c r="IS17" s="7"/>
      <c r="IT17" s="7"/>
      <c r="IU17" s="7"/>
      <c r="IV17" s="7"/>
    </row>
    <row r="18" spans="2:256" s="2" customFormat="1" ht="15" customHeight="1" x14ac:dyDescent="0.2">
      <c r="B18" s="65" t="s">
        <v>50</v>
      </c>
      <c r="C18" s="8"/>
      <c r="D18" s="8"/>
      <c r="E18" s="8"/>
      <c r="F18" s="9"/>
      <c r="G18" s="4"/>
      <c r="H18" s="10"/>
      <c r="I18" s="337">
        <v>1.02</v>
      </c>
      <c r="J18" s="7"/>
      <c r="K18" s="7"/>
      <c r="L18" s="7"/>
      <c r="M18" s="7"/>
      <c r="N18" s="7"/>
      <c r="O18" s="7"/>
      <c r="P18" s="7"/>
      <c r="Q18" s="7"/>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c r="CB18" s="7"/>
      <c r="CC18" s="7"/>
      <c r="CD18" s="7"/>
      <c r="CE18" s="7"/>
      <c r="CF18" s="7"/>
      <c r="CG18" s="7"/>
      <c r="CH18" s="7"/>
      <c r="CI18" s="7"/>
      <c r="CJ18" s="7"/>
      <c r="CK18" s="7"/>
      <c r="CL18" s="7"/>
      <c r="CM18" s="7"/>
      <c r="CN18" s="7"/>
      <c r="CO18" s="7"/>
      <c r="CP18" s="7"/>
      <c r="CQ18" s="7"/>
      <c r="CR18" s="7"/>
      <c r="CS18" s="7"/>
      <c r="CT18" s="7"/>
      <c r="CU18" s="7"/>
      <c r="CV18" s="7"/>
      <c r="CW18" s="7"/>
      <c r="CX18" s="7"/>
      <c r="CY18" s="7"/>
      <c r="CZ18" s="7"/>
      <c r="DA18" s="7"/>
      <c r="DB18" s="7"/>
      <c r="DC18" s="7"/>
      <c r="DD18" s="7"/>
      <c r="DE18" s="7"/>
      <c r="DF18" s="7"/>
      <c r="DG18" s="7"/>
      <c r="DH18" s="7"/>
      <c r="DI18" s="7"/>
      <c r="DJ18" s="7"/>
      <c r="DK18" s="7"/>
      <c r="DL18" s="7"/>
      <c r="DM18" s="7"/>
      <c r="DN18" s="7"/>
      <c r="DO18" s="7"/>
      <c r="DP18" s="7"/>
      <c r="DQ18" s="7"/>
      <c r="DR18" s="7"/>
      <c r="DS18" s="7"/>
      <c r="DT18" s="7"/>
      <c r="DU18" s="7"/>
      <c r="DV18" s="7"/>
      <c r="DW18" s="7"/>
      <c r="DX18" s="7"/>
      <c r="DY18" s="7"/>
      <c r="DZ18" s="7"/>
      <c r="EA18" s="7"/>
      <c r="EB18" s="7"/>
      <c r="EC18" s="7"/>
      <c r="ED18" s="7"/>
      <c r="EE18" s="7"/>
      <c r="EF18" s="7"/>
      <c r="EG18" s="7"/>
      <c r="EH18" s="7"/>
      <c r="EI18" s="7"/>
      <c r="EJ18" s="7"/>
      <c r="EK18" s="7"/>
      <c r="EL18" s="7"/>
      <c r="EM18" s="7"/>
      <c r="EN18" s="7"/>
      <c r="EO18" s="7"/>
      <c r="EP18" s="7"/>
      <c r="EQ18" s="7"/>
      <c r="ER18" s="7"/>
      <c r="ES18" s="7"/>
      <c r="ET18" s="7"/>
      <c r="EU18" s="7"/>
      <c r="EV18" s="7"/>
      <c r="EW18" s="7"/>
      <c r="EX18" s="7"/>
      <c r="EY18" s="7"/>
      <c r="EZ18" s="7"/>
      <c r="FA18" s="7"/>
      <c r="FB18" s="7"/>
      <c r="FC18" s="7"/>
      <c r="FD18" s="7"/>
      <c r="FE18" s="7"/>
      <c r="FF18" s="7"/>
      <c r="FG18" s="7"/>
      <c r="FH18" s="7"/>
      <c r="FI18" s="7"/>
      <c r="FJ18" s="7"/>
      <c r="FK18" s="7"/>
      <c r="FL18" s="7"/>
      <c r="FM18" s="7"/>
      <c r="FN18" s="7"/>
      <c r="FO18" s="7"/>
      <c r="FP18" s="7"/>
      <c r="FQ18" s="7"/>
      <c r="FR18" s="7"/>
      <c r="FS18" s="7"/>
      <c r="FT18" s="7"/>
      <c r="FU18" s="7"/>
      <c r="FV18" s="7"/>
      <c r="FW18" s="7"/>
      <c r="FX18" s="7"/>
      <c r="FY18" s="7"/>
      <c r="FZ18" s="7"/>
      <c r="GA18" s="7"/>
      <c r="GB18" s="7"/>
      <c r="GC18" s="7"/>
      <c r="GD18" s="7"/>
      <c r="GE18" s="7"/>
      <c r="GF18" s="7"/>
      <c r="GG18" s="7"/>
      <c r="GH18" s="7"/>
      <c r="GI18" s="7"/>
      <c r="GJ18" s="7"/>
      <c r="GK18" s="7"/>
      <c r="GL18" s="7"/>
      <c r="GM18" s="7"/>
      <c r="GN18" s="7"/>
      <c r="GO18" s="7"/>
      <c r="GP18" s="7"/>
      <c r="GQ18" s="7"/>
      <c r="GR18" s="7"/>
      <c r="GS18" s="7"/>
      <c r="GT18" s="7"/>
      <c r="GU18" s="7"/>
      <c r="GV18" s="7"/>
      <c r="GW18" s="7"/>
      <c r="GX18" s="7"/>
      <c r="GY18" s="7"/>
      <c r="GZ18" s="7"/>
      <c r="HA18" s="7"/>
      <c r="HB18" s="7"/>
      <c r="HC18" s="7"/>
      <c r="HD18" s="7"/>
      <c r="HE18" s="7"/>
      <c r="HF18" s="7"/>
      <c r="HG18" s="7"/>
      <c r="HH18" s="7"/>
      <c r="HI18" s="7"/>
      <c r="HJ18" s="7"/>
      <c r="HK18" s="7"/>
      <c r="HL18" s="7"/>
      <c r="HM18" s="7"/>
      <c r="HN18" s="7"/>
      <c r="HO18" s="7"/>
      <c r="HP18" s="7"/>
      <c r="HQ18" s="7"/>
      <c r="HR18" s="7"/>
      <c r="HS18" s="7"/>
      <c r="HT18" s="7"/>
      <c r="HU18" s="7"/>
      <c r="HV18" s="7"/>
      <c r="HW18" s="7"/>
      <c r="HX18" s="7"/>
      <c r="HY18" s="7"/>
      <c r="HZ18" s="7"/>
      <c r="IA18" s="7"/>
      <c r="IB18" s="7"/>
      <c r="IC18" s="7"/>
      <c r="ID18" s="7"/>
      <c r="IE18" s="7"/>
      <c r="IF18" s="7"/>
      <c r="IG18" s="7"/>
      <c r="IH18" s="7"/>
      <c r="II18" s="7"/>
      <c r="IJ18" s="7"/>
      <c r="IK18" s="7"/>
      <c r="IL18" s="7"/>
      <c r="IM18" s="7"/>
      <c r="IN18" s="7"/>
      <c r="IO18" s="7"/>
      <c r="IP18" s="7"/>
      <c r="IQ18" s="7"/>
      <c r="IR18" s="7"/>
      <c r="IS18" s="7"/>
      <c r="IT18" s="7"/>
      <c r="IU18" s="7"/>
      <c r="IV18" s="7"/>
    </row>
    <row r="19" spans="2:256" s="2" customFormat="1" x14ac:dyDescent="0.2">
      <c r="B19" s="845" t="s">
        <v>51</v>
      </c>
      <c r="C19" s="846"/>
      <c r="D19" s="846"/>
      <c r="E19" s="846"/>
      <c r="F19" s="846"/>
      <c r="G19" s="846"/>
      <c r="H19" s="846"/>
      <c r="I19" s="337">
        <f>SUM(I18:I18)</f>
        <v>1.02</v>
      </c>
      <c r="J19" s="7"/>
      <c r="K19" s="7"/>
      <c r="L19" s="7"/>
      <c r="M19" s="7"/>
      <c r="N19" s="7"/>
      <c r="O19" s="7"/>
      <c r="P19" s="7"/>
      <c r="Q19" s="7"/>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c r="CB19" s="7"/>
      <c r="CC19" s="7"/>
      <c r="CD19" s="7"/>
      <c r="CE19" s="7"/>
      <c r="CF19" s="7"/>
      <c r="CG19" s="7"/>
      <c r="CH19" s="7"/>
      <c r="CI19" s="7"/>
      <c r="CJ19" s="7"/>
      <c r="CK19" s="7"/>
      <c r="CL19" s="7"/>
      <c r="CM19" s="7"/>
      <c r="CN19" s="7"/>
      <c r="CO19" s="7"/>
      <c r="CP19" s="7"/>
      <c r="CQ19" s="7"/>
      <c r="CR19" s="7"/>
      <c r="CS19" s="7"/>
      <c r="CT19" s="7"/>
      <c r="CU19" s="7"/>
      <c r="CV19" s="7"/>
      <c r="CW19" s="7"/>
      <c r="CX19" s="7"/>
      <c r="CY19" s="7"/>
      <c r="CZ19" s="7"/>
      <c r="DA19" s="7"/>
      <c r="DB19" s="7"/>
      <c r="DC19" s="7"/>
      <c r="DD19" s="7"/>
      <c r="DE19" s="7"/>
      <c r="DF19" s="7"/>
      <c r="DG19" s="7"/>
      <c r="DH19" s="7"/>
      <c r="DI19" s="7"/>
      <c r="DJ19" s="7"/>
      <c r="DK19" s="7"/>
      <c r="DL19" s="7"/>
      <c r="DM19" s="7"/>
      <c r="DN19" s="7"/>
      <c r="DO19" s="7"/>
      <c r="DP19" s="7"/>
      <c r="DQ19" s="7"/>
      <c r="DR19" s="7"/>
      <c r="DS19" s="7"/>
      <c r="DT19" s="7"/>
      <c r="DU19" s="7"/>
      <c r="DV19" s="7"/>
      <c r="DW19" s="7"/>
      <c r="DX19" s="7"/>
      <c r="DY19" s="7"/>
      <c r="DZ19" s="7"/>
      <c r="EA19" s="7"/>
      <c r="EB19" s="7"/>
      <c r="EC19" s="7"/>
      <c r="ED19" s="7"/>
      <c r="EE19" s="7"/>
      <c r="EF19" s="7"/>
      <c r="EG19" s="7"/>
      <c r="EH19" s="7"/>
      <c r="EI19" s="7"/>
      <c r="EJ19" s="7"/>
      <c r="EK19" s="7"/>
      <c r="EL19" s="7"/>
      <c r="EM19" s="7"/>
      <c r="EN19" s="7"/>
      <c r="EO19" s="7"/>
      <c r="EP19" s="7"/>
      <c r="EQ19" s="7"/>
      <c r="ER19" s="7"/>
      <c r="ES19" s="7"/>
      <c r="ET19" s="7"/>
      <c r="EU19" s="7"/>
      <c r="EV19" s="7"/>
      <c r="EW19" s="7"/>
      <c r="EX19" s="7"/>
      <c r="EY19" s="7"/>
      <c r="EZ19" s="7"/>
      <c r="FA19" s="7"/>
      <c r="FB19" s="7"/>
      <c r="FC19" s="7"/>
      <c r="FD19" s="7"/>
      <c r="FE19" s="7"/>
      <c r="FF19" s="7"/>
      <c r="FG19" s="7"/>
      <c r="FH19" s="7"/>
      <c r="FI19" s="7"/>
      <c r="FJ19" s="7"/>
      <c r="FK19" s="7"/>
      <c r="FL19" s="7"/>
      <c r="FM19" s="7"/>
      <c r="FN19" s="7"/>
      <c r="FO19" s="7"/>
      <c r="FP19" s="7"/>
      <c r="FQ19" s="7"/>
      <c r="FR19" s="7"/>
      <c r="FS19" s="7"/>
      <c r="FT19" s="7"/>
      <c r="FU19" s="7"/>
      <c r="FV19" s="7"/>
      <c r="FW19" s="7"/>
      <c r="FX19" s="7"/>
      <c r="FY19" s="7"/>
      <c r="FZ19" s="7"/>
      <c r="GA19" s="7"/>
      <c r="GB19" s="7"/>
      <c r="GC19" s="7"/>
      <c r="GD19" s="7"/>
      <c r="GE19" s="7"/>
      <c r="GF19" s="7"/>
      <c r="GG19" s="7"/>
      <c r="GH19" s="7"/>
      <c r="GI19" s="7"/>
      <c r="GJ19" s="7"/>
      <c r="GK19" s="7"/>
      <c r="GL19" s="7"/>
      <c r="GM19" s="7"/>
      <c r="GN19" s="7"/>
      <c r="GO19" s="7"/>
      <c r="GP19" s="7"/>
      <c r="GQ19" s="7"/>
      <c r="GR19" s="7"/>
      <c r="GS19" s="7"/>
      <c r="GT19" s="7"/>
      <c r="GU19" s="7"/>
      <c r="GV19" s="7"/>
      <c r="GW19" s="7"/>
      <c r="GX19" s="7"/>
      <c r="GY19" s="7"/>
      <c r="GZ19" s="7"/>
      <c r="HA19" s="7"/>
      <c r="HB19" s="7"/>
      <c r="HC19" s="7"/>
      <c r="HD19" s="7"/>
      <c r="HE19" s="7"/>
      <c r="HF19" s="7"/>
      <c r="HG19" s="7"/>
      <c r="HH19" s="7"/>
      <c r="HI19" s="7"/>
      <c r="HJ19" s="7"/>
      <c r="HK19" s="7"/>
      <c r="HL19" s="7"/>
      <c r="HM19" s="7"/>
      <c r="HN19" s="7"/>
      <c r="HO19" s="7"/>
      <c r="HP19" s="7"/>
      <c r="HQ19" s="7"/>
      <c r="HR19" s="7"/>
      <c r="HS19" s="7"/>
      <c r="HT19" s="7"/>
      <c r="HU19" s="7"/>
      <c r="HV19" s="7"/>
      <c r="HW19" s="7"/>
      <c r="HX19" s="7"/>
      <c r="HY19" s="7"/>
      <c r="HZ19" s="7"/>
      <c r="IA19" s="7"/>
      <c r="IB19" s="7"/>
      <c r="IC19" s="7"/>
      <c r="ID19" s="7"/>
      <c r="IE19" s="7"/>
      <c r="IF19" s="7"/>
      <c r="IG19" s="7"/>
      <c r="IH19" s="7"/>
      <c r="II19" s="7"/>
      <c r="IJ19" s="7"/>
      <c r="IK19" s="7"/>
      <c r="IL19" s="7"/>
      <c r="IM19" s="7"/>
      <c r="IN19" s="7"/>
      <c r="IO19" s="7"/>
      <c r="IP19" s="7"/>
      <c r="IQ19" s="7"/>
      <c r="IR19" s="7"/>
      <c r="IS19" s="7"/>
      <c r="IT19" s="7"/>
      <c r="IU19" s="7"/>
      <c r="IV19" s="7"/>
    </row>
    <row r="20" spans="2:256" s="2" customFormat="1" ht="15" customHeight="1" x14ac:dyDescent="0.2">
      <c r="B20" s="831" t="s">
        <v>52</v>
      </c>
      <c r="C20" s="832"/>
      <c r="D20" s="832"/>
      <c r="E20" s="832"/>
      <c r="F20" s="832"/>
      <c r="G20" s="832"/>
      <c r="H20" s="832"/>
      <c r="I20" s="833"/>
      <c r="J20" s="3"/>
      <c r="K20" s="3"/>
      <c r="L20" s="3"/>
      <c r="M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c r="CL20" s="3"/>
      <c r="CM20" s="3"/>
      <c r="CN20" s="3"/>
      <c r="CO20" s="3"/>
      <c r="CP20" s="3"/>
      <c r="CQ20" s="3"/>
      <c r="CR20" s="3"/>
      <c r="CS20" s="3"/>
      <c r="CT20" s="3"/>
      <c r="CU20" s="3"/>
      <c r="CV20" s="3"/>
      <c r="CW20" s="3"/>
      <c r="CX20" s="3"/>
      <c r="CY20" s="3"/>
      <c r="CZ20" s="3"/>
      <c r="DA20" s="3"/>
      <c r="DB20" s="3"/>
      <c r="DC20" s="3"/>
      <c r="DD20" s="3"/>
      <c r="DE20" s="3"/>
      <c r="DF20" s="3"/>
      <c r="DG20" s="3"/>
      <c r="DH20" s="3"/>
      <c r="DI20" s="3"/>
      <c r="DJ20" s="3"/>
      <c r="DK20" s="3"/>
      <c r="DL20" s="3"/>
      <c r="DM20" s="3"/>
      <c r="DN20" s="3"/>
      <c r="DO20" s="3"/>
      <c r="DP20" s="3"/>
      <c r="DQ20" s="3"/>
      <c r="DR20" s="3"/>
      <c r="DS20" s="3"/>
      <c r="DT20" s="3"/>
      <c r="DU20" s="3"/>
      <c r="DV20" s="3"/>
      <c r="DW20" s="3"/>
      <c r="DX20" s="3"/>
      <c r="DY20" s="3"/>
      <c r="DZ20" s="3"/>
      <c r="EA20" s="3"/>
      <c r="EB20" s="3"/>
      <c r="EC20" s="3"/>
      <c r="ED20" s="3"/>
      <c r="EE20" s="3"/>
      <c r="EF20" s="3"/>
      <c r="EG20" s="3"/>
      <c r="EH20" s="3"/>
      <c r="EI20" s="3"/>
      <c r="EJ20" s="3"/>
      <c r="EK20" s="3"/>
      <c r="EL20" s="3"/>
      <c r="EM20" s="3"/>
      <c r="EN20" s="3"/>
      <c r="EO20" s="3"/>
      <c r="EP20" s="3"/>
      <c r="EQ20" s="3"/>
      <c r="ER20" s="3"/>
      <c r="ES20" s="3"/>
      <c r="ET20" s="3"/>
      <c r="EU20" s="3"/>
      <c r="EV20" s="3"/>
      <c r="EW20" s="3"/>
      <c r="EX20" s="3"/>
      <c r="EY20" s="3"/>
      <c r="EZ20" s="3"/>
      <c r="FA20" s="3"/>
      <c r="FB20" s="3"/>
      <c r="FC20" s="3"/>
      <c r="FD20" s="3"/>
      <c r="FE20" s="3"/>
      <c r="FF20" s="3"/>
      <c r="FG20" s="3"/>
      <c r="FH20" s="3"/>
      <c r="FI20" s="3"/>
      <c r="FJ20" s="3"/>
      <c r="FK20" s="3"/>
      <c r="FL20" s="3"/>
      <c r="FM20" s="3"/>
      <c r="FN20" s="3"/>
      <c r="FO20" s="3"/>
      <c r="FP20" s="3"/>
      <c r="FQ20" s="3"/>
      <c r="FR20" s="3"/>
      <c r="FS20" s="3"/>
      <c r="FT20" s="3"/>
      <c r="FU20" s="3"/>
      <c r="FV20" s="3"/>
      <c r="FW20" s="3"/>
      <c r="FX20" s="3"/>
      <c r="FY20" s="3"/>
      <c r="FZ20" s="3"/>
      <c r="GA20" s="3"/>
      <c r="GB20" s="3"/>
      <c r="GC20" s="3"/>
      <c r="GD20" s="3"/>
      <c r="GE20" s="3"/>
      <c r="GF20" s="3"/>
      <c r="GG20" s="3"/>
      <c r="GH20" s="3"/>
      <c r="GI20" s="3"/>
      <c r="GJ20" s="3"/>
      <c r="GK20" s="3"/>
      <c r="GL20" s="3"/>
      <c r="GM20" s="3"/>
      <c r="GN20" s="3"/>
      <c r="GO20" s="3"/>
      <c r="GP20" s="3"/>
      <c r="GQ20" s="3"/>
      <c r="GR20" s="3"/>
      <c r="GS20" s="3"/>
      <c r="GT20" s="3"/>
      <c r="GU20" s="3"/>
      <c r="GV20" s="3"/>
      <c r="GW20" s="3"/>
      <c r="GX20" s="3"/>
      <c r="GY20" s="3"/>
      <c r="GZ20" s="3"/>
      <c r="HA20" s="3"/>
      <c r="HB20" s="3"/>
      <c r="HC20" s="3"/>
      <c r="HD20" s="3"/>
      <c r="HE20" s="3"/>
      <c r="HF20" s="3"/>
      <c r="HG20" s="3"/>
      <c r="HH20" s="3"/>
      <c r="HI20" s="3"/>
      <c r="HJ20" s="3"/>
      <c r="HK20" s="3"/>
      <c r="HL20" s="3"/>
      <c r="HM20" s="3"/>
      <c r="HN20" s="3"/>
      <c r="HO20" s="3"/>
      <c r="HP20" s="3"/>
      <c r="HQ20" s="3"/>
      <c r="HR20" s="3"/>
      <c r="HS20" s="3"/>
      <c r="HT20" s="3"/>
      <c r="HU20" s="3"/>
      <c r="HV20" s="3"/>
      <c r="HW20" s="3"/>
      <c r="HX20" s="3"/>
      <c r="HY20" s="3"/>
      <c r="HZ20" s="3"/>
      <c r="IA20" s="3"/>
      <c r="IB20" s="3"/>
      <c r="IC20" s="3"/>
      <c r="ID20" s="3"/>
      <c r="IE20" s="3"/>
      <c r="IF20" s="3"/>
      <c r="IG20" s="3"/>
      <c r="IH20" s="3"/>
      <c r="II20" s="3"/>
      <c r="IJ20" s="3"/>
      <c r="IK20" s="3"/>
      <c r="IL20" s="3"/>
      <c r="IM20" s="3"/>
      <c r="IN20" s="3"/>
      <c r="IO20" s="3"/>
      <c r="IP20" s="3"/>
      <c r="IQ20" s="3"/>
      <c r="IR20" s="3"/>
      <c r="IS20" s="3"/>
      <c r="IT20" s="3"/>
      <c r="IU20" s="3"/>
      <c r="IV20" s="3"/>
    </row>
    <row r="21" spans="2:256" s="2" customFormat="1" ht="15" customHeight="1" x14ac:dyDescent="0.2">
      <c r="B21" s="842" t="s">
        <v>32</v>
      </c>
      <c r="C21" s="843"/>
      <c r="D21" s="843"/>
      <c r="E21" s="843"/>
      <c r="F21" s="843"/>
      <c r="G21" s="843"/>
      <c r="H21" s="844"/>
      <c r="I21" s="332" t="s">
        <v>33</v>
      </c>
      <c r="J21" s="7"/>
      <c r="K21" s="7"/>
      <c r="L21" s="7"/>
      <c r="M21" s="7"/>
      <c r="N21" s="7"/>
      <c r="O21" s="7"/>
      <c r="P21" s="7"/>
      <c r="Q21" s="7"/>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c r="CB21" s="7"/>
      <c r="CC21" s="7"/>
      <c r="CD21" s="7"/>
      <c r="CE21" s="7"/>
      <c r="CF21" s="7"/>
      <c r="CG21" s="7"/>
      <c r="CH21" s="7"/>
      <c r="CI21" s="7"/>
      <c r="CJ21" s="7"/>
      <c r="CK21" s="7"/>
      <c r="CL21" s="7"/>
      <c r="CM21" s="7"/>
      <c r="CN21" s="7"/>
      <c r="CO21" s="7"/>
      <c r="CP21" s="7"/>
      <c r="CQ21" s="7"/>
      <c r="CR21" s="7"/>
      <c r="CS21" s="7"/>
      <c r="CT21" s="7"/>
      <c r="CU21" s="7"/>
      <c r="CV21" s="7"/>
      <c r="CW21" s="7"/>
      <c r="CX21" s="7"/>
      <c r="CY21" s="7"/>
      <c r="CZ21" s="7"/>
      <c r="DA21" s="7"/>
      <c r="DB21" s="7"/>
      <c r="DC21" s="7"/>
      <c r="DD21" s="7"/>
      <c r="DE21" s="7"/>
      <c r="DF21" s="7"/>
      <c r="DG21" s="7"/>
      <c r="DH21" s="7"/>
      <c r="DI21" s="7"/>
      <c r="DJ21" s="7"/>
      <c r="DK21" s="7"/>
      <c r="DL21" s="7"/>
      <c r="DM21" s="7"/>
      <c r="DN21" s="7"/>
      <c r="DO21" s="7"/>
      <c r="DP21" s="7"/>
      <c r="DQ21" s="7"/>
      <c r="DR21" s="7"/>
      <c r="DS21" s="7"/>
      <c r="DT21" s="7"/>
      <c r="DU21" s="7"/>
      <c r="DV21" s="7"/>
      <c r="DW21" s="7"/>
      <c r="DX21" s="7"/>
      <c r="DY21" s="7"/>
      <c r="DZ21" s="7"/>
      <c r="EA21" s="7"/>
      <c r="EB21" s="7"/>
      <c r="EC21" s="7"/>
      <c r="ED21" s="7"/>
      <c r="EE21" s="7"/>
      <c r="EF21" s="7"/>
      <c r="EG21" s="7"/>
      <c r="EH21" s="7"/>
      <c r="EI21" s="7"/>
      <c r="EJ21" s="7"/>
      <c r="EK21" s="7"/>
      <c r="EL21" s="7"/>
      <c r="EM21" s="7"/>
      <c r="EN21" s="7"/>
      <c r="EO21" s="7"/>
      <c r="EP21" s="7"/>
      <c r="EQ21" s="7"/>
      <c r="ER21" s="7"/>
      <c r="ES21" s="7"/>
      <c r="ET21" s="7"/>
      <c r="EU21" s="7"/>
      <c r="EV21" s="7"/>
      <c r="EW21" s="7"/>
      <c r="EX21" s="7"/>
      <c r="EY21" s="7"/>
      <c r="EZ21" s="7"/>
      <c r="FA21" s="7"/>
      <c r="FB21" s="7"/>
      <c r="FC21" s="7"/>
      <c r="FD21" s="7"/>
      <c r="FE21" s="7"/>
      <c r="FF21" s="7"/>
      <c r="FG21" s="7"/>
      <c r="FH21" s="7"/>
      <c r="FI21" s="7"/>
      <c r="FJ21" s="7"/>
      <c r="FK21" s="7"/>
      <c r="FL21" s="7"/>
      <c r="FM21" s="7"/>
      <c r="FN21" s="7"/>
      <c r="FO21" s="7"/>
      <c r="FP21" s="7"/>
      <c r="FQ21" s="7"/>
      <c r="FR21" s="7"/>
      <c r="FS21" s="7"/>
      <c r="FT21" s="7"/>
      <c r="FU21" s="7"/>
      <c r="FV21" s="7"/>
      <c r="FW21" s="7"/>
      <c r="FX21" s="7"/>
      <c r="FY21" s="7"/>
      <c r="FZ21" s="7"/>
      <c r="GA21" s="7"/>
      <c r="GB21" s="7"/>
      <c r="GC21" s="7"/>
      <c r="GD21" s="7"/>
      <c r="GE21" s="7"/>
      <c r="GF21" s="7"/>
      <c r="GG21" s="7"/>
      <c r="GH21" s="7"/>
      <c r="GI21" s="7"/>
      <c r="GJ21" s="7"/>
      <c r="GK21" s="7"/>
      <c r="GL21" s="7"/>
      <c r="GM21" s="7"/>
      <c r="GN21" s="7"/>
      <c r="GO21" s="7"/>
      <c r="GP21" s="7"/>
      <c r="GQ21" s="7"/>
      <c r="GR21" s="7"/>
      <c r="GS21" s="7"/>
      <c r="GT21" s="7"/>
      <c r="GU21" s="7"/>
      <c r="GV21" s="7"/>
      <c r="GW21" s="7"/>
      <c r="GX21" s="7"/>
      <c r="GY21" s="7"/>
      <c r="GZ21" s="7"/>
      <c r="HA21" s="7"/>
      <c r="HB21" s="7"/>
      <c r="HC21" s="7"/>
      <c r="HD21" s="7"/>
      <c r="HE21" s="7"/>
      <c r="HF21" s="7"/>
      <c r="HG21" s="7"/>
      <c r="HH21" s="7"/>
      <c r="HI21" s="7"/>
      <c r="HJ21" s="7"/>
      <c r="HK21" s="7"/>
      <c r="HL21" s="7"/>
      <c r="HM21" s="7"/>
      <c r="HN21" s="7"/>
      <c r="HO21" s="7"/>
      <c r="HP21" s="7"/>
      <c r="HQ21" s="7"/>
      <c r="HR21" s="7"/>
      <c r="HS21" s="7"/>
      <c r="HT21" s="7"/>
      <c r="HU21" s="7"/>
      <c r="HV21" s="7"/>
      <c r="HW21" s="7"/>
      <c r="HX21" s="7"/>
      <c r="HY21" s="7"/>
      <c r="HZ21" s="7"/>
      <c r="IA21" s="7"/>
      <c r="IB21" s="7"/>
      <c r="IC21" s="7"/>
      <c r="ID21" s="7"/>
      <c r="IE21" s="7"/>
      <c r="IF21" s="7"/>
      <c r="IG21" s="7"/>
      <c r="IH21" s="7"/>
      <c r="II21" s="7"/>
      <c r="IJ21" s="7"/>
      <c r="IK21" s="7"/>
      <c r="IL21" s="7"/>
      <c r="IM21" s="7"/>
      <c r="IN21" s="7"/>
      <c r="IO21" s="7"/>
      <c r="IP21" s="7"/>
      <c r="IQ21" s="7"/>
      <c r="IR21" s="7"/>
      <c r="IS21" s="7"/>
      <c r="IT21" s="7"/>
      <c r="IU21" s="7"/>
      <c r="IV21" s="7"/>
    </row>
    <row r="22" spans="2:256" s="2" customFormat="1" ht="15" customHeight="1" x14ac:dyDescent="0.2">
      <c r="B22" s="868" t="s">
        <v>53</v>
      </c>
      <c r="C22" s="869"/>
      <c r="D22" s="869"/>
      <c r="E22" s="869"/>
      <c r="F22" s="869"/>
      <c r="G22" s="869"/>
      <c r="H22" s="870"/>
      <c r="I22" s="337">
        <v>6.64</v>
      </c>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c r="CB22" s="7"/>
      <c r="CC22" s="7"/>
      <c r="CD22" s="7"/>
      <c r="CE22" s="7"/>
      <c r="CF22" s="7"/>
      <c r="CG22" s="7"/>
      <c r="CH22" s="7"/>
      <c r="CI22" s="7"/>
      <c r="CJ22" s="7"/>
      <c r="CK22" s="7"/>
      <c r="CL22" s="7"/>
      <c r="CM22" s="7"/>
      <c r="CN22" s="7"/>
      <c r="CO22" s="7"/>
      <c r="CP22" s="7"/>
      <c r="CQ22" s="7"/>
      <c r="CR22" s="7"/>
      <c r="CS22" s="7"/>
      <c r="CT22" s="7"/>
      <c r="CU22" s="7"/>
      <c r="CV22" s="7"/>
      <c r="CW22" s="7"/>
      <c r="CX22" s="7"/>
      <c r="CY22" s="7"/>
      <c r="CZ22" s="7"/>
      <c r="DA22" s="7"/>
      <c r="DB22" s="7"/>
      <c r="DC22" s="7"/>
      <c r="DD22" s="7"/>
      <c r="DE22" s="7"/>
      <c r="DF22" s="7"/>
      <c r="DG22" s="7"/>
      <c r="DH22" s="7"/>
      <c r="DI22" s="7"/>
      <c r="DJ22" s="7"/>
      <c r="DK22" s="7"/>
      <c r="DL22" s="7"/>
      <c r="DM22" s="7"/>
      <c r="DN22" s="7"/>
      <c r="DO22" s="7"/>
      <c r="DP22" s="7"/>
      <c r="DQ22" s="7"/>
      <c r="DR22" s="7"/>
      <c r="DS22" s="7"/>
      <c r="DT22" s="7"/>
      <c r="DU22" s="7"/>
      <c r="DV22" s="7"/>
      <c r="DW22" s="7"/>
      <c r="DX22" s="7"/>
      <c r="DY22" s="7"/>
      <c r="DZ22" s="7"/>
      <c r="EA22" s="7"/>
      <c r="EB22" s="7"/>
      <c r="EC22" s="7"/>
      <c r="ED22" s="7"/>
      <c r="EE22" s="7"/>
      <c r="EF22" s="7"/>
      <c r="EG22" s="7"/>
      <c r="EH22" s="7"/>
      <c r="EI22" s="7"/>
      <c r="EJ22" s="7"/>
      <c r="EK22" s="7"/>
      <c r="EL22" s="7"/>
      <c r="EM22" s="7"/>
      <c r="EN22" s="7"/>
      <c r="EO22" s="7"/>
      <c r="EP22" s="7"/>
      <c r="EQ22" s="7"/>
      <c r="ER22" s="7"/>
      <c r="ES22" s="7"/>
      <c r="ET22" s="7"/>
      <c r="EU22" s="7"/>
      <c r="EV22" s="7"/>
      <c r="EW22" s="7"/>
      <c r="EX22" s="7"/>
      <c r="EY22" s="7"/>
      <c r="EZ22" s="7"/>
      <c r="FA22" s="7"/>
      <c r="FB22" s="7"/>
      <c r="FC22" s="7"/>
      <c r="FD22" s="7"/>
      <c r="FE22" s="7"/>
      <c r="FF22" s="7"/>
      <c r="FG22" s="7"/>
      <c r="FH22" s="7"/>
      <c r="FI22" s="7"/>
      <c r="FJ22" s="7"/>
      <c r="FK22" s="7"/>
      <c r="FL22" s="7"/>
      <c r="FM22" s="7"/>
      <c r="FN22" s="7"/>
      <c r="FO22" s="7"/>
      <c r="FP22" s="7"/>
      <c r="FQ22" s="7"/>
      <c r="FR22" s="7"/>
      <c r="FS22" s="7"/>
      <c r="FT22" s="7"/>
      <c r="FU22" s="7"/>
      <c r="FV22" s="7"/>
      <c r="FW22" s="7"/>
      <c r="FX22" s="7"/>
      <c r="FY22" s="7"/>
      <c r="FZ22" s="7"/>
      <c r="GA22" s="7"/>
      <c r="GB22" s="7"/>
      <c r="GC22" s="7"/>
      <c r="GD22" s="7"/>
      <c r="GE22" s="7"/>
      <c r="GF22" s="7"/>
      <c r="GG22" s="7"/>
      <c r="GH22" s="7"/>
      <c r="GI22" s="7"/>
      <c r="GJ22" s="7"/>
      <c r="GK22" s="7"/>
      <c r="GL22" s="7"/>
      <c r="GM22" s="7"/>
      <c r="GN22" s="7"/>
      <c r="GO22" s="7"/>
      <c r="GP22" s="7"/>
      <c r="GQ22" s="7"/>
      <c r="GR22" s="7"/>
      <c r="GS22" s="7"/>
      <c r="GT22" s="7"/>
      <c r="GU22" s="7"/>
      <c r="GV22" s="7"/>
      <c r="GW22" s="7"/>
      <c r="GX22" s="7"/>
      <c r="GY22" s="7"/>
      <c r="GZ22" s="7"/>
      <c r="HA22" s="7"/>
      <c r="HB22" s="7"/>
      <c r="HC22" s="7"/>
      <c r="HD22" s="7"/>
      <c r="HE22" s="7"/>
      <c r="HF22" s="7"/>
      <c r="HG22" s="7"/>
      <c r="HH22" s="7"/>
      <c r="HI22" s="7"/>
      <c r="HJ22" s="7"/>
      <c r="HK22" s="7"/>
      <c r="HL22" s="7"/>
      <c r="HM22" s="7"/>
      <c r="HN22" s="7"/>
      <c r="HO22" s="7"/>
      <c r="HP22" s="7"/>
      <c r="HQ22" s="7"/>
      <c r="HR22" s="7"/>
      <c r="HS22" s="7"/>
      <c r="HT22" s="7"/>
      <c r="HU22" s="7"/>
      <c r="HV22" s="7"/>
      <c r="HW22" s="7"/>
      <c r="HX22" s="7"/>
      <c r="HY22" s="7"/>
      <c r="HZ22" s="7"/>
      <c r="IA22" s="7"/>
      <c r="IB22" s="7"/>
      <c r="IC22" s="7"/>
      <c r="ID22" s="7"/>
      <c r="IE22" s="7"/>
      <c r="IF22" s="7"/>
      <c r="IG22" s="7"/>
      <c r="IH22" s="7"/>
      <c r="II22" s="7"/>
      <c r="IJ22" s="7"/>
      <c r="IK22" s="7"/>
      <c r="IL22" s="7"/>
      <c r="IM22" s="7"/>
      <c r="IN22" s="7"/>
      <c r="IO22" s="7"/>
      <c r="IP22" s="7"/>
      <c r="IQ22" s="7"/>
      <c r="IR22" s="7"/>
      <c r="IS22" s="7"/>
      <c r="IT22" s="7"/>
      <c r="IU22" s="7"/>
      <c r="IV22" s="7"/>
    </row>
    <row r="23" spans="2:256" s="2" customFormat="1" x14ac:dyDescent="0.2">
      <c r="B23" s="845" t="s">
        <v>54</v>
      </c>
      <c r="C23" s="846"/>
      <c r="D23" s="846"/>
      <c r="E23" s="846"/>
      <c r="F23" s="846"/>
      <c r="G23" s="846"/>
      <c r="H23" s="846"/>
      <c r="I23" s="337">
        <f>SUM(I22)</f>
        <v>6.64</v>
      </c>
      <c r="J23" s="7"/>
      <c r="K23" s="7"/>
      <c r="L23" s="7"/>
      <c r="M23" s="7"/>
      <c r="N23" s="7"/>
      <c r="O23" s="7"/>
      <c r="P23" s="7"/>
      <c r="Q23" s="7"/>
      <c r="R23" s="7"/>
      <c r="S23" s="7"/>
      <c r="T23" s="7"/>
      <c r="U23" s="7"/>
      <c r="V23" s="7"/>
      <c r="W23" s="7"/>
      <c r="X23" s="7"/>
      <c r="Y23" s="7"/>
      <c r="Z23" s="7"/>
      <c r="AA23" s="7"/>
      <c r="AB23" s="7"/>
      <c r="AC23" s="7"/>
      <c r="AD23" s="7"/>
      <c r="AE23" s="7"/>
      <c r="AF23" s="7"/>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c r="CA23" s="7"/>
      <c r="CB23" s="7"/>
      <c r="CC23" s="7"/>
      <c r="CD23" s="7"/>
      <c r="CE23" s="7"/>
      <c r="CF23" s="7"/>
      <c r="CG23" s="7"/>
      <c r="CH23" s="7"/>
      <c r="CI23" s="7"/>
      <c r="CJ23" s="7"/>
      <c r="CK23" s="7"/>
      <c r="CL23" s="7"/>
      <c r="CM23" s="7"/>
      <c r="CN23" s="7"/>
      <c r="CO23" s="7"/>
      <c r="CP23" s="7"/>
      <c r="CQ23" s="7"/>
      <c r="CR23" s="7"/>
      <c r="CS23" s="7"/>
      <c r="CT23" s="7"/>
      <c r="CU23" s="7"/>
      <c r="CV23" s="7"/>
      <c r="CW23" s="7"/>
      <c r="CX23" s="7"/>
      <c r="CY23" s="7"/>
      <c r="CZ23" s="7"/>
      <c r="DA23" s="7"/>
      <c r="DB23" s="7"/>
      <c r="DC23" s="7"/>
      <c r="DD23" s="7"/>
      <c r="DE23" s="7"/>
      <c r="DF23" s="7"/>
      <c r="DG23" s="7"/>
      <c r="DH23" s="7"/>
      <c r="DI23" s="7"/>
      <c r="DJ23" s="7"/>
      <c r="DK23" s="7"/>
      <c r="DL23" s="7"/>
      <c r="DM23" s="7"/>
      <c r="DN23" s="7"/>
      <c r="DO23" s="7"/>
      <c r="DP23" s="7"/>
      <c r="DQ23" s="7"/>
      <c r="DR23" s="7"/>
      <c r="DS23" s="7"/>
      <c r="DT23" s="7"/>
      <c r="DU23" s="7"/>
      <c r="DV23" s="7"/>
      <c r="DW23" s="7"/>
      <c r="DX23" s="7"/>
      <c r="DY23" s="7"/>
      <c r="DZ23" s="7"/>
      <c r="EA23" s="7"/>
      <c r="EB23" s="7"/>
      <c r="EC23" s="7"/>
      <c r="ED23" s="7"/>
      <c r="EE23" s="7"/>
      <c r="EF23" s="7"/>
      <c r="EG23" s="7"/>
      <c r="EH23" s="7"/>
      <c r="EI23" s="7"/>
      <c r="EJ23" s="7"/>
      <c r="EK23" s="7"/>
      <c r="EL23" s="7"/>
      <c r="EM23" s="7"/>
      <c r="EN23" s="7"/>
      <c r="EO23" s="7"/>
      <c r="EP23" s="7"/>
      <c r="EQ23" s="7"/>
      <c r="ER23" s="7"/>
      <c r="ES23" s="7"/>
      <c r="ET23" s="7"/>
      <c r="EU23" s="7"/>
      <c r="EV23" s="7"/>
      <c r="EW23" s="7"/>
      <c r="EX23" s="7"/>
      <c r="EY23" s="7"/>
      <c r="EZ23" s="7"/>
      <c r="FA23" s="7"/>
      <c r="FB23" s="7"/>
      <c r="FC23" s="7"/>
      <c r="FD23" s="7"/>
      <c r="FE23" s="7"/>
      <c r="FF23" s="7"/>
      <c r="FG23" s="7"/>
      <c r="FH23" s="7"/>
      <c r="FI23" s="7"/>
      <c r="FJ23" s="7"/>
      <c r="FK23" s="7"/>
      <c r="FL23" s="7"/>
      <c r="FM23" s="7"/>
      <c r="FN23" s="7"/>
      <c r="FO23" s="7"/>
      <c r="FP23" s="7"/>
      <c r="FQ23" s="7"/>
      <c r="FR23" s="7"/>
      <c r="FS23" s="7"/>
      <c r="FT23" s="7"/>
      <c r="FU23" s="7"/>
      <c r="FV23" s="7"/>
      <c r="FW23" s="7"/>
      <c r="FX23" s="7"/>
      <c r="FY23" s="7"/>
      <c r="FZ23" s="7"/>
      <c r="GA23" s="7"/>
      <c r="GB23" s="7"/>
      <c r="GC23" s="7"/>
      <c r="GD23" s="7"/>
      <c r="GE23" s="7"/>
      <c r="GF23" s="7"/>
      <c r="GG23" s="7"/>
      <c r="GH23" s="7"/>
      <c r="GI23" s="7"/>
      <c r="GJ23" s="7"/>
      <c r="GK23" s="7"/>
      <c r="GL23" s="7"/>
      <c r="GM23" s="7"/>
      <c r="GN23" s="7"/>
      <c r="GO23" s="7"/>
      <c r="GP23" s="7"/>
      <c r="GQ23" s="7"/>
      <c r="GR23" s="7"/>
      <c r="GS23" s="7"/>
      <c r="GT23" s="7"/>
      <c r="GU23" s="7"/>
      <c r="GV23" s="7"/>
      <c r="GW23" s="7"/>
      <c r="GX23" s="7"/>
      <c r="GY23" s="7"/>
      <c r="GZ23" s="7"/>
      <c r="HA23" s="7"/>
      <c r="HB23" s="7"/>
      <c r="HC23" s="7"/>
      <c r="HD23" s="7"/>
      <c r="HE23" s="7"/>
      <c r="HF23" s="7"/>
      <c r="HG23" s="7"/>
      <c r="HH23" s="7"/>
      <c r="HI23" s="7"/>
      <c r="HJ23" s="7"/>
      <c r="HK23" s="7"/>
      <c r="HL23" s="7"/>
      <c r="HM23" s="7"/>
      <c r="HN23" s="7"/>
      <c r="HO23" s="7"/>
      <c r="HP23" s="7"/>
      <c r="HQ23" s="7"/>
      <c r="HR23" s="7"/>
      <c r="HS23" s="7"/>
      <c r="HT23" s="7"/>
      <c r="HU23" s="7"/>
      <c r="HV23" s="7"/>
      <c r="HW23" s="7"/>
      <c r="HX23" s="7"/>
      <c r="HY23" s="7"/>
      <c r="HZ23" s="7"/>
      <c r="IA23" s="7"/>
      <c r="IB23" s="7"/>
      <c r="IC23" s="7"/>
      <c r="ID23" s="7"/>
      <c r="IE23" s="7"/>
      <c r="IF23" s="7"/>
      <c r="IG23" s="7"/>
      <c r="IH23" s="7"/>
      <c r="II23" s="7"/>
      <c r="IJ23" s="7"/>
      <c r="IK23" s="7"/>
      <c r="IL23" s="7"/>
      <c r="IM23" s="7"/>
      <c r="IN23" s="7"/>
      <c r="IO23" s="7"/>
      <c r="IP23" s="7"/>
      <c r="IQ23" s="7"/>
      <c r="IR23" s="7"/>
      <c r="IS23" s="7"/>
      <c r="IT23" s="7"/>
      <c r="IU23" s="7"/>
      <c r="IV23" s="7"/>
    </row>
    <row r="24" spans="2:256" s="2" customFormat="1" ht="15" customHeight="1" x14ac:dyDescent="0.2">
      <c r="B24" s="831" t="s">
        <v>55</v>
      </c>
      <c r="C24" s="832"/>
      <c r="D24" s="832"/>
      <c r="E24" s="832"/>
      <c r="F24" s="832"/>
      <c r="G24" s="832"/>
      <c r="H24" s="832"/>
      <c r="I24" s="83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c r="CL24" s="3"/>
      <c r="CM24" s="3"/>
      <c r="CN24" s="3"/>
      <c r="CO24" s="3"/>
      <c r="CP24" s="3"/>
      <c r="CQ24" s="3"/>
      <c r="CR24" s="3"/>
      <c r="CS24" s="3"/>
      <c r="CT24" s="3"/>
      <c r="CU24" s="3"/>
      <c r="CV24" s="3"/>
      <c r="CW24" s="3"/>
      <c r="CX24" s="3"/>
      <c r="CY24" s="3"/>
      <c r="CZ24" s="3"/>
      <c r="DA24" s="3"/>
      <c r="DB24" s="3"/>
      <c r="DC24" s="3"/>
      <c r="DD24" s="3"/>
      <c r="DE24" s="3"/>
      <c r="DF24" s="3"/>
      <c r="DG24" s="3"/>
      <c r="DH24" s="3"/>
      <c r="DI24" s="3"/>
      <c r="DJ24" s="3"/>
      <c r="DK24" s="3"/>
      <c r="DL24" s="3"/>
      <c r="DM24" s="3"/>
      <c r="DN24" s="3"/>
      <c r="DO24" s="3"/>
      <c r="DP24" s="3"/>
      <c r="DQ24" s="3"/>
      <c r="DR24" s="3"/>
      <c r="DS24" s="3"/>
      <c r="DT24" s="3"/>
      <c r="DU24" s="3"/>
      <c r="DV24" s="3"/>
      <c r="DW24" s="3"/>
      <c r="DX24" s="3"/>
      <c r="DY24" s="3"/>
      <c r="DZ24" s="3"/>
      <c r="EA24" s="3"/>
      <c r="EB24" s="3"/>
      <c r="EC24" s="3"/>
      <c r="ED24" s="3"/>
      <c r="EE24" s="3"/>
      <c r="EF24" s="3"/>
      <c r="EG24" s="3"/>
      <c r="EH24" s="3"/>
      <c r="EI24" s="3"/>
      <c r="EJ24" s="3"/>
      <c r="EK24" s="3"/>
      <c r="EL24" s="3"/>
      <c r="EM24" s="3"/>
      <c r="EN24" s="3"/>
      <c r="EO24" s="3"/>
      <c r="EP24" s="3"/>
      <c r="EQ24" s="3"/>
      <c r="ER24" s="3"/>
      <c r="ES24" s="3"/>
      <c r="ET24" s="3"/>
      <c r="EU24" s="3"/>
      <c r="EV24" s="3"/>
      <c r="EW24" s="3"/>
      <c r="EX24" s="3"/>
      <c r="EY24" s="3"/>
      <c r="EZ24" s="3"/>
      <c r="FA24" s="3"/>
      <c r="FB24" s="3"/>
      <c r="FC24" s="3"/>
      <c r="FD24" s="3"/>
      <c r="FE24" s="3"/>
      <c r="FF24" s="3"/>
      <c r="FG24" s="3"/>
      <c r="FH24" s="3"/>
      <c r="FI24" s="3"/>
      <c r="FJ24" s="3"/>
      <c r="FK24" s="3"/>
      <c r="FL24" s="3"/>
      <c r="FM24" s="3"/>
      <c r="FN24" s="3"/>
      <c r="FO24" s="3"/>
      <c r="FP24" s="3"/>
      <c r="FQ24" s="3"/>
      <c r="FR24" s="3"/>
      <c r="FS24" s="3"/>
      <c r="FT24" s="3"/>
      <c r="FU24" s="3"/>
      <c r="FV24" s="3"/>
      <c r="FW24" s="3"/>
      <c r="FX24" s="3"/>
      <c r="FY24" s="3"/>
      <c r="FZ24" s="3"/>
      <c r="GA24" s="3"/>
      <c r="GB24" s="3"/>
      <c r="GC24" s="3"/>
      <c r="GD24" s="3"/>
      <c r="GE24" s="3"/>
      <c r="GF24" s="3"/>
      <c r="GG24" s="3"/>
      <c r="GH24" s="3"/>
      <c r="GI24" s="3"/>
      <c r="GJ24" s="3"/>
      <c r="GK24" s="3"/>
      <c r="GL24" s="3"/>
      <c r="GM24" s="3"/>
      <c r="GN24" s="3"/>
      <c r="GO24" s="3"/>
      <c r="GP24" s="3"/>
      <c r="GQ24" s="3"/>
      <c r="GR24" s="3"/>
      <c r="GS24" s="3"/>
      <c r="GT24" s="3"/>
      <c r="GU24" s="3"/>
      <c r="GV24" s="3"/>
      <c r="GW24" s="3"/>
      <c r="GX24" s="3"/>
      <c r="GY24" s="3"/>
      <c r="GZ24" s="3"/>
      <c r="HA24" s="3"/>
      <c r="HB24" s="3"/>
      <c r="HC24" s="3"/>
      <c r="HD24" s="3"/>
      <c r="HE24" s="3"/>
      <c r="HF24" s="3"/>
      <c r="HG24" s="3"/>
      <c r="HH24" s="3"/>
      <c r="HI24" s="3"/>
      <c r="HJ24" s="3"/>
      <c r="HK24" s="3"/>
      <c r="HL24" s="3"/>
      <c r="HM24" s="3"/>
      <c r="HN24" s="3"/>
      <c r="HO24" s="3"/>
      <c r="HP24" s="3"/>
      <c r="HQ24" s="3"/>
      <c r="HR24" s="3"/>
      <c r="HS24" s="3"/>
      <c r="HT24" s="3"/>
      <c r="HU24" s="3"/>
      <c r="HV24" s="3"/>
      <c r="HW24" s="3"/>
      <c r="HX24" s="3"/>
      <c r="HY24" s="3"/>
      <c r="HZ24" s="3"/>
      <c r="IA24" s="3"/>
      <c r="IB24" s="3"/>
      <c r="IC24" s="3"/>
      <c r="ID24" s="3"/>
      <c r="IE24" s="3"/>
      <c r="IF24" s="3"/>
      <c r="IG24" s="3"/>
      <c r="IH24" s="3"/>
      <c r="II24" s="3"/>
      <c r="IJ24" s="3"/>
      <c r="IK24" s="3"/>
      <c r="IL24" s="3"/>
      <c r="IM24" s="3"/>
      <c r="IN24" s="3"/>
      <c r="IO24" s="3"/>
      <c r="IP24" s="3"/>
      <c r="IQ24" s="3"/>
      <c r="IR24" s="3"/>
      <c r="IS24" s="3"/>
      <c r="IT24" s="3"/>
      <c r="IU24" s="3"/>
      <c r="IV24" s="3"/>
    </row>
    <row r="25" spans="2:256" s="2" customFormat="1" ht="15" customHeight="1" x14ac:dyDescent="0.2">
      <c r="B25" s="842" t="s">
        <v>32</v>
      </c>
      <c r="C25" s="843"/>
      <c r="D25" s="843"/>
      <c r="E25" s="843"/>
      <c r="F25" s="843"/>
      <c r="G25" s="843"/>
      <c r="H25" s="844"/>
      <c r="I25" s="332" t="s">
        <v>33</v>
      </c>
      <c r="J25" s="7"/>
      <c r="K25" s="7"/>
      <c r="L25" s="7"/>
      <c r="M25" s="7"/>
      <c r="N25" s="7"/>
      <c r="O25" s="7"/>
      <c r="P25" s="7"/>
      <c r="Q25" s="7"/>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7"/>
      <c r="BV25" s="7"/>
      <c r="BW25" s="7"/>
      <c r="BX25" s="7"/>
      <c r="BY25" s="7"/>
      <c r="BZ25" s="7"/>
      <c r="CA25" s="7"/>
      <c r="CB25" s="7"/>
      <c r="CC25" s="7"/>
      <c r="CD25" s="7"/>
      <c r="CE25" s="7"/>
      <c r="CF25" s="7"/>
      <c r="CG25" s="7"/>
      <c r="CH25" s="7"/>
      <c r="CI25" s="7"/>
      <c r="CJ25" s="7"/>
      <c r="CK25" s="7"/>
      <c r="CL25" s="7"/>
      <c r="CM25" s="7"/>
      <c r="CN25" s="7"/>
      <c r="CO25" s="7"/>
      <c r="CP25" s="7"/>
      <c r="CQ25" s="7"/>
      <c r="CR25" s="7"/>
      <c r="CS25" s="7"/>
      <c r="CT25" s="7"/>
      <c r="CU25" s="7"/>
      <c r="CV25" s="7"/>
      <c r="CW25" s="7"/>
      <c r="CX25" s="7"/>
      <c r="CY25" s="7"/>
      <c r="CZ25" s="7"/>
      <c r="DA25" s="7"/>
      <c r="DB25" s="7"/>
      <c r="DC25" s="7"/>
      <c r="DD25" s="7"/>
      <c r="DE25" s="7"/>
      <c r="DF25" s="7"/>
      <c r="DG25" s="7"/>
      <c r="DH25" s="7"/>
      <c r="DI25" s="7"/>
      <c r="DJ25" s="7"/>
      <c r="DK25" s="7"/>
      <c r="DL25" s="7"/>
      <c r="DM25" s="7"/>
      <c r="DN25" s="7"/>
      <c r="DO25" s="7"/>
      <c r="DP25" s="7"/>
      <c r="DQ25" s="7"/>
      <c r="DR25" s="7"/>
      <c r="DS25" s="7"/>
      <c r="DT25" s="7"/>
      <c r="DU25" s="7"/>
      <c r="DV25" s="7"/>
      <c r="DW25" s="7"/>
      <c r="DX25" s="7"/>
      <c r="DY25" s="7"/>
      <c r="DZ25" s="7"/>
      <c r="EA25" s="7"/>
      <c r="EB25" s="7"/>
      <c r="EC25" s="7"/>
      <c r="ED25" s="7"/>
      <c r="EE25" s="7"/>
      <c r="EF25" s="7"/>
      <c r="EG25" s="7"/>
      <c r="EH25" s="7"/>
      <c r="EI25" s="7"/>
      <c r="EJ25" s="7"/>
      <c r="EK25" s="7"/>
      <c r="EL25" s="7"/>
      <c r="EM25" s="7"/>
      <c r="EN25" s="7"/>
      <c r="EO25" s="7"/>
      <c r="EP25" s="7"/>
      <c r="EQ25" s="7"/>
      <c r="ER25" s="7"/>
      <c r="ES25" s="7"/>
      <c r="ET25" s="7"/>
      <c r="EU25" s="7"/>
      <c r="EV25" s="7"/>
      <c r="EW25" s="7"/>
      <c r="EX25" s="7"/>
      <c r="EY25" s="7"/>
      <c r="EZ25" s="7"/>
      <c r="FA25" s="7"/>
      <c r="FB25" s="7"/>
      <c r="FC25" s="7"/>
      <c r="FD25" s="7"/>
      <c r="FE25" s="7"/>
      <c r="FF25" s="7"/>
      <c r="FG25" s="7"/>
      <c r="FH25" s="7"/>
      <c r="FI25" s="7"/>
      <c r="FJ25" s="7"/>
      <c r="FK25" s="7"/>
      <c r="FL25" s="7"/>
      <c r="FM25" s="7"/>
      <c r="FN25" s="7"/>
      <c r="FO25" s="7"/>
      <c r="FP25" s="7"/>
      <c r="FQ25" s="7"/>
      <c r="FR25" s="7"/>
      <c r="FS25" s="7"/>
      <c r="FT25" s="7"/>
      <c r="FU25" s="7"/>
      <c r="FV25" s="7"/>
      <c r="FW25" s="7"/>
      <c r="FX25" s="7"/>
      <c r="FY25" s="7"/>
      <c r="FZ25" s="7"/>
      <c r="GA25" s="7"/>
      <c r="GB25" s="7"/>
      <c r="GC25" s="7"/>
      <c r="GD25" s="7"/>
      <c r="GE25" s="7"/>
      <c r="GF25" s="7"/>
      <c r="GG25" s="7"/>
      <c r="GH25" s="7"/>
      <c r="GI25" s="7"/>
      <c r="GJ25" s="7"/>
      <c r="GK25" s="7"/>
      <c r="GL25" s="7"/>
      <c r="GM25" s="7"/>
      <c r="GN25" s="7"/>
      <c r="GO25" s="7"/>
      <c r="GP25" s="7"/>
      <c r="GQ25" s="7"/>
      <c r="GR25" s="7"/>
      <c r="GS25" s="7"/>
      <c r="GT25" s="7"/>
      <c r="GU25" s="7"/>
      <c r="GV25" s="7"/>
      <c r="GW25" s="7"/>
      <c r="GX25" s="7"/>
      <c r="GY25" s="7"/>
      <c r="GZ25" s="7"/>
      <c r="HA25" s="7"/>
      <c r="HB25" s="7"/>
      <c r="HC25" s="7"/>
      <c r="HD25" s="7"/>
      <c r="HE25" s="7"/>
      <c r="HF25" s="7"/>
      <c r="HG25" s="7"/>
      <c r="HH25" s="7"/>
      <c r="HI25" s="7"/>
      <c r="HJ25" s="7"/>
      <c r="HK25" s="7"/>
      <c r="HL25" s="7"/>
      <c r="HM25" s="7"/>
      <c r="HN25" s="7"/>
      <c r="HO25" s="7"/>
      <c r="HP25" s="7"/>
      <c r="HQ25" s="7"/>
      <c r="HR25" s="7"/>
      <c r="HS25" s="7"/>
      <c r="HT25" s="7"/>
      <c r="HU25" s="7"/>
      <c r="HV25" s="7"/>
      <c r="HW25" s="7"/>
      <c r="HX25" s="7"/>
      <c r="HY25" s="7"/>
      <c r="HZ25" s="7"/>
      <c r="IA25" s="7"/>
      <c r="IB25" s="7"/>
      <c r="IC25" s="7"/>
      <c r="ID25" s="7"/>
      <c r="IE25" s="7"/>
      <c r="IF25" s="7"/>
      <c r="IG25" s="7"/>
      <c r="IH25" s="7"/>
      <c r="II25" s="7"/>
      <c r="IJ25" s="7"/>
      <c r="IK25" s="7"/>
      <c r="IL25" s="7"/>
      <c r="IM25" s="7"/>
      <c r="IN25" s="7"/>
      <c r="IO25" s="7"/>
      <c r="IP25" s="7"/>
      <c r="IQ25" s="7"/>
      <c r="IR25" s="7"/>
      <c r="IS25" s="7"/>
      <c r="IT25" s="7"/>
      <c r="IU25" s="7"/>
      <c r="IV25" s="7"/>
    </row>
    <row r="26" spans="2:256" s="2" customFormat="1" ht="15" customHeight="1" x14ac:dyDescent="0.2">
      <c r="B26" s="333" t="s">
        <v>56</v>
      </c>
      <c r="C26" s="334"/>
      <c r="D26" s="334"/>
      <c r="E26" s="334"/>
      <c r="F26" s="334"/>
      <c r="G26" s="335"/>
      <c r="H26" s="338"/>
      <c r="I26" s="337">
        <v>5</v>
      </c>
      <c r="J26" s="7"/>
      <c r="K26" s="7"/>
      <c r="L26" s="7"/>
      <c r="M26" s="7"/>
      <c r="N26" s="7"/>
      <c r="O26" s="7"/>
      <c r="P26" s="7"/>
      <c r="Q26" s="7"/>
      <c r="R26" s="7"/>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c r="AY26" s="7"/>
      <c r="AZ26" s="7"/>
      <c r="BA26" s="7"/>
      <c r="BB26" s="7"/>
      <c r="BC26" s="7"/>
      <c r="BD26" s="7"/>
      <c r="BE26" s="7"/>
      <c r="BF26" s="7"/>
      <c r="BG26" s="7"/>
      <c r="BH26" s="7"/>
      <c r="BI26" s="7"/>
      <c r="BJ26" s="7"/>
      <c r="BK26" s="7"/>
      <c r="BL26" s="7"/>
      <c r="BM26" s="7"/>
      <c r="BN26" s="7"/>
      <c r="BO26" s="7"/>
      <c r="BP26" s="7"/>
      <c r="BQ26" s="7"/>
      <c r="BR26" s="7"/>
      <c r="BS26" s="7"/>
      <c r="BT26" s="7"/>
      <c r="BU26" s="7"/>
      <c r="BV26" s="7"/>
      <c r="BW26" s="7"/>
      <c r="BX26" s="7"/>
      <c r="BY26" s="7"/>
      <c r="BZ26" s="7"/>
      <c r="CA26" s="7"/>
      <c r="CB26" s="7"/>
      <c r="CC26" s="7"/>
      <c r="CD26" s="7"/>
      <c r="CE26" s="7"/>
      <c r="CF26" s="7"/>
      <c r="CG26" s="7"/>
      <c r="CH26" s="7"/>
      <c r="CI26" s="7"/>
      <c r="CJ26" s="7"/>
      <c r="CK26" s="7"/>
      <c r="CL26" s="7"/>
      <c r="CM26" s="7"/>
      <c r="CN26" s="7"/>
      <c r="CO26" s="7"/>
      <c r="CP26" s="7"/>
      <c r="CQ26" s="7"/>
      <c r="CR26" s="7"/>
      <c r="CS26" s="7"/>
      <c r="CT26" s="7"/>
      <c r="CU26" s="7"/>
      <c r="CV26" s="7"/>
      <c r="CW26" s="7"/>
      <c r="CX26" s="7"/>
      <c r="CY26" s="7"/>
      <c r="CZ26" s="7"/>
      <c r="DA26" s="7"/>
      <c r="DB26" s="7"/>
      <c r="DC26" s="7"/>
      <c r="DD26" s="7"/>
      <c r="DE26" s="7"/>
      <c r="DF26" s="7"/>
      <c r="DG26" s="7"/>
      <c r="DH26" s="7"/>
      <c r="DI26" s="7"/>
      <c r="DJ26" s="7"/>
      <c r="DK26" s="7"/>
      <c r="DL26" s="7"/>
      <c r="DM26" s="7"/>
      <c r="DN26" s="7"/>
      <c r="DO26" s="7"/>
      <c r="DP26" s="7"/>
      <c r="DQ26" s="7"/>
      <c r="DR26" s="7"/>
      <c r="DS26" s="7"/>
      <c r="DT26" s="7"/>
      <c r="DU26" s="7"/>
      <c r="DV26" s="7"/>
      <c r="DW26" s="7"/>
      <c r="DX26" s="7"/>
      <c r="DY26" s="7"/>
      <c r="DZ26" s="7"/>
      <c r="EA26" s="7"/>
      <c r="EB26" s="7"/>
      <c r="EC26" s="7"/>
      <c r="ED26" s="7"/>
      <c r="EE26" s="7"/>
      <c r="EF26" s="7"/>
      <c r="EG26" s="7"/>
      <c r="EH26" s="7"/>
      <c r="EI26" s="7"/>
      <c r="EJ26" s="7"/>
      <c r="EK26" s="7"/>
      <c r="EL26" s="7"/>
      <c r="EM26" s="7"/>
      <c r="EN26" s="7"/>
      <c r="EO26" s="7"/>
      <c r="EP26" s="7"/>
      <c r="EQ26" s="7"/>
      <c r="ER26" s="7"/>
      <c r="ES26" s="7"/>
      <c r="ET26" s="7"/>
      <c r="EU26" s="7"/>
      <c r="EV26" s="7"/>
      <c r="EW26" s="7"/>
      <c r="EX26" s="7"/>
      <c r="EY26" s="7"/>
      <c r="EZ26" s="7"/>
      <c r="FA26" s="7"/>
      <c r="FB26" s="7"/>
      <c r="FC26" s="7"/>
      <c r="FD26" s="7"/>
      <c r="FE26" s="7"/>
      <c r="FF26" s="7"/>
      <c r="FG26" s="7"/>
      <c r="FH26" s="7"/>
      <c r="FI26" s="7"/>
      <c r="FJ26" s="7"/>
      <c r="FK26" s="7"/>
      <c r="FL26" s="7"/>
      <c r="FM26" s="7"/>
      <c r="FN26" s="7"/>
      <c r="FO26" s="7"/>
      <c r="FP26" s="7"/>
      <c r="FQ26" s="7"/>
      <c r="FR26" s="7"/>
      <c r="FS26" s="7"/>
      <c r="FT26" s="7"/>
      <c r="FU26" s="7"/>
      <c r="FV26" s="7"/>
      <c r="FW26" s="7"/>
      <c r="FX26" s="7"/>
      <c r="FY26" s="7"/>
      <c r="FZ26" s="7"/>
      <c r="GA26" s="7"/>
      <c r="GB26" s="7"/>
      <c r="GC26" s="7"/>
      <c r="GD26" s="7"/>
      <c r="GE26" s="7"/>
      <c r="GF26" s="7"/>
      <c r="GG26" s="7"/>
      <c r="GH26" s="7"/>
      <c r="GI26" s="7"/>
      <c r="GJ26" s="7"/>
      <c r="GK26" s="7"/>
      <c r="GL26" s="7"/>
      <c r="GM26" s="7"/>
      <c r="GN26" s="7"/>
      <c r="GO26" s="7"/>
      <c r="GP26" s="7"/>
      <c r="GQ26" s="7"/>
      <c r="GR26" s="7"/>
      <c r="GS26" s="7"/>
      <c r="GT26" s="7"/>
      <c r="GU26" s="7"/>
      <c r="GV26" s="7"/>
      <c r="GW26" s="7"/>
      <c r="GX26" s="7"/>
      <c r="GY26" s="7"/>
      <c r="GZ26" s="7"/>
      <c r="HA26" s="7"/>
      <c r="HB26" s="7"/>
      <c r="HC26" s="7"/>
      <c r="HD26" s="7"/>
      <c r="HE26" s="7"/>
      <c r="HF26" s="7"/>
      <c r="HG26" s="7"/>
      <c r="HH26" s="7"/>
      <c r="HI26" s="7"/>
      <c r="HJ26" s="7"/>
      <c r="HK26" s="7"/>
      <c r="HL26" s="7"/>
      <c r="HM26" s="7"/>
      <c r="HN26" s="7"/>
      <c r="HO26" s="7"/>
      <c r="HP26" s="7"/>
      <c r="HQ26" s="7"/>
      <c r="HR26" s="7"/>
      <c r="HS26" s="7"/>
      <c r="HT26" s="7"/>
      <c r="HU26" s="7"/>
      <c r="HV26" s="7"/>
      <c r="HW26" s="7"/>
      <c r="HX26" s="7"/>
      <c r="HY26" s="7"/>
      <c r="HZ26" s="7"/>
      <c r="IA26" s="7"/>
      <c r="IB26" s="7"/>
      <c r="IC26" s="7"/>
      <c r="ID26" s="7"/>
      <c r="IE26" s="7"/>
      <c r="IF26" s="7"/>
      <c r="IG26" s="7"/>
      <c r="IH26" s="7"/>
      <c r="II26" s="7"/>
      <c r="IJ26" s="7"/>
      <c r="IK26" s="7"/>
      <c r="IL26" s="7"/>
      <c r="IM26" s="7"/>
      <c r="IN26" s="7"/>
      <c r="IO26" s="7"/>
      <c r="IP26" s="7"/>
      <c r="IQ26" s="7"/>
      <c r="IR26" s="7"/>
      <c r="IS26" s="7"/>
      <c r="IT26" s="7"/>
      <c r="IU26" s="7"/>
      <c r="IV26" s="7"/>
    </row>
    <row r="27" spans="2:256" s="2" customFormat="1" ht="30" customHeight="1" x14ac:dyDescent="0.2">
      <c r="B27" s="333" t="s">
        <v>57</v>
      </c>
      <c r="C27" s="334"/>
      <c r="D27" s="334"/>
      <c r="E27" s="334"/>
      <c r="F27" s="334"/>
      <c r="G27" s="335"/>
      <c r="H27" s="338"/>
      <c r="I27" s="337">
        <v>3</v>
      </c>
      <c r="J27" s="7"/>
      <c r="K27" s="7"/>
      <c r="L27" s="7"/>
      <c r="M27" s="7"/>
      <c r="N27" s="7"/>
      <c r="O27" s="7"/>
      <c r="P27" s="7"/>
      <c r="Q27" s="7"/>
      <c r="R27" s="7"/>
      <c r="S27" s="7"/>
      <c r="T27" s="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F27" s="7"/>
      <c r="BG27" s="7"/>
      <c r="BH27" s="7"/>
      <c r="BI27" s="7"/>
      <c r="BJ27" s="7"/>
      <c r="BK27" s="7"/>
      <c r="BL27" s="7"/>
      <c r="BM27" s="7"/>
      <c r="BN27" s="7"/>
      <c r="BO27" s="7"/>
      <c r="BP27" s="7"/>
      <c r="BQ27" s="7"/>
      <c r="BR27" s="7"/>
      <c r="BS27" s="7"/>
      <c r="BT27" s="7"/>
      <c r="BU27" s="7"/>
      <c r="BV27" s="7"/>
      <c r="BW27" s="7"/>
      <c r="BX27" s="7"/>
      <c r="BY27" s="7"/>
      <c r="BZ27" s="7"/>
      <c r="CA27" s="7"/>
      <c r="CB27" s="7"/>
      <c r="CC27" s="7"/>
      <c r="CD27" s="7"/>
      <c r="CE27" s="7"/>
      <c r="CF27" s="7"/>
      <c r="CG27" s="7"/>
      <c r="CH27" s="7"/>
      <c r="CI27" s="7"/>
      <c r="CJ27" s="7"/>
      <c r="CK27" s="7"/>
      <c r="CL27" s="7"/>
      <c r="CM27" s="7"/>
      <c r="CN27" s="7"/>
      <c r="CO27" s="7"/>
      <c r="CP27" s="7"/>
      <c r="CQ27" s="7"/>
      <c r="CR27" s="7"/>
      <c r="CS27" s="7"/>
      <c r="CT27" s="7"/>
      <c r="CU27" s="7"/>
      <c r="CV27" s="7"/>
      <c r="CW27" s="7"/>
      <c r="CX27" s="7"/>
      <c r="CY27" s="7"/>
      <c r="CZ27" s="7"/>
      <c r="DA27" s="7"/>
      <c r="DB27" s="7"/>
      <c r="DC27" s="7"/>
      <c r="DD27" s="7"/>
      <c r="DE27" s="7"/>
      <c r="DF27" s="7"/>
      <c r="DG27" s="7"/>
      <c r="DH27" s="7"/>
      <c r="DI27" s="7"/>
      <c r="DJ27" s="7"/>
      <c r="DK27" s="7"/>
      <c r="DL27" s="7"/>
      <c r="DM27" s="7"/>
      <c r="DN27" s="7"/>
      <c r="DO27" s="7"/>
      <c r="DP27" s="7"/>
      <c r="DQ27" s="7"/>
      <c r="DR27" s="7"/>
      <c r="DS27" s="7"/>
      <c r="DT27" s="7"/>
      <c r="DU27" s="7"/>
      <c r="DV27" s="7"/>
      <c r="DW27" s="7"/>
      <c r="DX27" s="7"/>
      <c r="DY27" s="7"/>
      <c r="DZ27" s="7"/>
      <c r="EA27" s="7"/>
      <c r="EB27" s="7"/>
      <c r="EC27" s="7"/>
      <c r="ED27" s="7"/>
      <c r="EE27" s="7"/>
      <c r="EF27" s="7"/>
      <c r="EG27" s="7"/>
      <c r="EH27" s="7"/>
      <c r="EI27" s="7"/>
      <c r="EJ27" s="7"/>
      <c r="EK27" s="7"/>
      <c r="EL27" s="7"/>
      <c r="EM27" s="7"/>
      <c r="EN27" s="7"/>
      <c r="EO27" s="7"/>
      <c r="EP27" s="7"/>
      <c r="EQ27" s="7"/>
      <c r="ER27" s="7"/>
      <c r="ES27" s="7"/>
      <c r="ET27" s="7"/>
      <c r="EU27" s="7"/>
      <c r="EV27" s="7"/>
      <c r="EW27" s="7"/>
      <c r="EX27" s="7"/>
      <c r="EY27" s="7"/>
      <c r="EZ27" s="7"/>
      <c r="FA27" s="7"/>
      <c r="FB27" s="7"/>
      <c r="FC27" s="7"/>
      <c r="FD27" s="7"/>
      <c r="FE27" s="7"/>
      <c r="FF27" s="7"/>
      <c r="FG27" s="7"/>
      <c r="FH27" s="7"/>
      <c r="FI27" s="7"/>
      <c r="FJ27" s="7"/>
      <c r="FK27" s="7"/>
      <c r="FL27" s="7"/>
      <c r="FM27" s="7"/>
      <c r="FN27" s="7"/>
      <c r="FO27" s="7"/>
      <c r="FP27" s="7"/>
      <c r="FQ27" s="7"/>
      <c r="FR27" s="7"/>
      <c r="FS27" s="7"/>
      <c r="FT27" s="7"/>
      <c r="FU27" s="7"/>
      <c r="FV27" s="7"/>
      <c r="FW27" s="7"/>
      <c r="FX27" s="7"/>
      <c r="FY27" s="7"/>
      <c r="FZ27" s="7"/>
      <c r="GA27" s="7"/>
      <c r="GB27" s="7"/>
      <c r="GC27" s="7"/>
      <c r="GD27" s="7"/>
      <c r="GE27" s="7"/>
      <c r="GF27" s="7"/>
      <c r="GG27" s="7"/>
      <c r="GH27" s="7"/>
      <c r="GI27" s="7"/>
      <c r="GJ27" s="7"/>
      <c r="GK27" s="7"/>
      <c r="GL27" s="7"/>
      <c r="GM27" s="7"/>
      <c r="GN27" s="7"/>
      <c r="GO27" s="7"/>
      <c r="GP27" s="7"/>
      <c r="GQ27" s="7"/>
      <c r="GR27" s="7"/>
      <c r="GS27" s="7"/>
      <c r="GT27" s="7"/>
      <c r="GU27" s="7"/>
      <c r="GV27" s="7"/>
      <c r="GW27" s="7"/>
      <c r="GX27" s="7"/>
      <c r="GY27" s="7"/>
      <c r="GZ27" s="7"/>
      <c r="HA27" s="7"/>
      <c r="HB27" s="7"/>
      <c r="HC27" s="7"/>
      <c r="HD27" s="7"/>
      <c r="HE27" s="7"/>
      <c r="HF27" s="7"/>
      <c r="HG27" s="7"/>
      <c r="HH27" s="7"/>
      <c r="HI27" s="7"/>
      <c r="HJ27" s="7"/>
      <c r="HK27" s="7"/>
      <c r="HL27" s="7"/>
      <c r="HM27" s="7"/>
      <c r="HN27" s="7"/>
      <c r="HO27" s="7"/>
      <c r="HP27" s="7"/>
      <c r="HQ27" s="7"/>
      <c r="HR27" s="7"/>
      <c r="HS27" s="7"/>
      <c r="HT27" s="7"/>
      <c r="HU27" s="7"/>
      <c r="HV27" s="7"/>
      <c r="HW27" s="7"/>
      <c r="HX27" s="7"/>
      <c r="HY27" s="7"/>
      <c r="HZ27" s="7"/>
      <c r="IA27" s="7"/>
      <c r="IB27" s="7"/>
      <c r="IC27" s="7"/>
      <c r="ID27" s="7"/>
      <c r="IE27" s="7"/>
      <c r="IF27" s="7"/>
      <c r="IG27" s="7"/>
      <c r="IH27" s="7"/>
      <c r="II27" s="7"/>
      <c r="IJ27" s="7"/>
      <c r="IK27" s="7"/>
      <c r="IL27" s="7"/>
      <c r="IM27" s="7"/>
      <c r="IN27" s="7"/>
      <c r="IO27" s="7"/>
      <c r="IP27" s="7"/>
      <c r="IQ27" s="7"/>
      <c r="IR27" s="7"/>
      <c r="IS27" s="7"/>
      <c r="IT27" s="7"/>
      <c r="IU27" s="7"/>
      <c r="IV27" s="7"/>
    </row>
    <row r="28" spans="2:256" ht="15" customHeight="1" x14ac:dyDescent="0.2">
      <c r="B28" s="333" t="s">
        <v>58</v>
      </c>
      <c r="C28" s="334"/>
      <c r="D28" s="334"/>
      <c r="E28" s="334"/>
      <c r="F28" s="334"/>
      <c r="G28" s="335"/>
      <c r="H28" s="338"/>
      <c r="I28" s="337">
        <v>0.65</v>
      </c>
      <c r="J28" s="7"/>
      <c r="K28" s="7"/>
      <c r="L28" s="7"/>
      <c r="M28" s="7"/>
      <c r="N28" s="7"/>
      <c r="O28" s="7"/>
      <c r="P28" s="7"/>
      <c r="Q28" s="7"/>
      <c r="R28" s="7"/>
      <c r="S28" s="7"/>
      <c r="T28" s="7"/>
      <c r="U28" s="7"/>
      <c r="V28" s="7"/>
      <c r="W28" s="7"/>
      <c r="X28" s="7"/>
      <c r="Y28" s="7"/>
      <c r="Z28" s="7"/>
      <c r="AA28" s="7"/>
      <c r="AB28" s="7"/>
      <c r="AC28" s="7"/>
      <c r="AD28" s="7"/>
      <c r="AE28" s="7"/>
      <c r="AF28" s="7"/>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F28" s="7"/>
      <c r="BG28" s="7"/>
      <c r="BH28" s="7"/>
      <c r="BI28" s="7"/>
      <c r="BJ28" s="7"/>
      <c r="BK28" s="7"/>
      <c r="BL28" s="7"/>
      <c r="BM28" s="7"/>
      <c r="BN28" s="7"/>
      <c r="BO28" s="7"/>
      <c r="BP28" s="7"/>
      <c r="BQ28" s="7"/>
      <c r="BR28" s="7"/>
      <c r="BS28" s="7"/>
      <c r="BT28" s="7"/>
      <c r="BU28" s="7"/>
      <c r="BV28" s="7"/>
      <c r="BW28" s="7"/>
      <c r="BX28" s="7"/>
      <c r="BY28" s="7"/>
      <c r="BZ28" s="7"/>
      <c r="CA28" s="7"/>
      <c r="CB28" s="7"/>
      <c r="CC28" s="7"/>
      <c r="CD28" s="7"/>
      <c r="CE28" s="7"/>
      <c r="CF28" s="7"/>
      <c r="CG28" s="7"/>
      <c r="CH28" s="7"/>
      <c r="CI28" s="7"/>
      <c r="CJ28" s="7"/>
      <c r="CK28" s="7"/>
      <c r="CL28" s="7"/>
      <c r="CM28" s="7"/>
      <c r="CN28" s="7"/>
      <c r="CO28" s="7"/>
      <c r="CP28" s="7"/>
      <c r="CQ28" s="7"/>
      <c r="CR28" s="7"/>
      <c r="CS28" s="7"/>
      <c r="CT28" s="7"/>
      <c r="CU28" s="7"/>
      <c r="CV28" s="7"/>
      <c r="CW28" s="7"/>
      <c r="CX28" s="7"/>
      <c r="CY28" s="7"/>
      <c r="CZ28" s="7"/>
      <c r="DA28" s="7"/>
      <c r="DB28" s="7"/>
      <c r="DC28" s="7"/>
      <c r="DD28" s="7"/>
      <c r="DE28" s="7"/>
      <c r="DF28" s="7"/>
      <c r="DG28" s="7"/>
      <c r="DH28" s="7"/>
      <c r="DI28" s="7"/>
      <c r="DJ28" s="7"/>
      <c r="DK28" s="7"/>
      <c r="DL28" s="7"/>
      <c r="DM28" s="7"/>
      <c r="DN28" s="7"/>
      <c r="DO28" s="7"/>
      <c r="DP28" s="7"/>
      <c r="DQ28" s="7"/>
      <c r="DR28" s="7"/>
      <c r="DS28" s="7"/>
      <c r="DT28" s="7"/>
      <c r="DU28" s="7"/>
      <c r="DV28" s="7"/>
      <c r="DW28" s="7"/>
      <c r="DX28" s="7"/>
      <c r="DY28" s="7"/>
      <c r="DZ28" s="7"/>
      <c r="EA28" s="7"/>
      <c r="EB28" s="7"/>
      <c r="EC28" s="7"/>
      <c r="ED28" s="7"/>
      <c r="EE28" s="7"/>
      <c r="EF28" s="7"/>
      <c r="EG28" s="7"/>
      <c r="EH28" s="7"/>
      <c r="EI28" s="7"/>
      <c r="EJ28" s="7"/>
      <c r="EK28" s="7"/>
      <c r="EL28" s="7"/>
      <c r="EM28" s="7"/>
      <c r="EN28" s="7"/>
      <c r="EO28" s="7"/>
      <c r="EP28" s="7"/>
      <c r="EQ28" s="7"/>
      <c r="ER28" s="7"/>
      <c r="ES28" s="7"/>
      <c r="ET28" s="7"/>
      <c r="EU28" s="7"/>
      <c r="EV28" s="7"/>
      <c r="EW28" s="7"/>
      <c r="EX28" s="7"/>
      <c r="EY28" s="7"/>
      <c r="EZ28" s="7"/>
      <c r="FA28" s="7"/>
      <c r="FB28" s="7"/>
      <c r="FC28" s="7"/>
      <c r="FD28" s="7"/>
      <c r="FE28" s="7"/>
      <c r="FF28" s="7"/>
      <c r="FG28" s="7"/>
      <c r="FH28" s="7"/>
      <c r="FI28" s="7"/>
      <c r="FJ28" s="7"/>
      <c r="FK28" s="7"/>
      <c r="FL28" s="7"/>
      <c r="FM28" s="7"/>
      <c r="FN28" s="7"/>
      <c r="FO28" s="7"/>
      <c r="FP28" s="7"/>
      <c r="FQ28" s="7"/>
      <c r="FR28" s="7"/>
      <c r="FS28" s="7"/>
      <c r="FT28" s="7"/>
      <c r="FU28" s="7"/>
      <c r="FV28" s="7"/>
      <c r="FW28" s="7"/>
      <c r="FX28" s="7"/>
      <c r="FY28" s="7"/>
      <c r="FZ28" s="7"/>
      <c r="GA28" s="7"/>
      <c r="GB28" s="7"/>
      <c r="GC28" s="7"/>
      <c r="GD28" s="7"/>
      <c r="GE28" s="7"/>
      <c r="GF28" s="7"/>
      <c r="GG28" s="7"/>
      <c r="GH28" s="7"/>
      <c r="GI28" s="7"/>
      <c r="GJ28" s="7"/>
      <c r="GK28" s="7"/>
      <c r="GL28" s="7"/>
      <c r="GM28" s="7"/>
      <c r="GN28" s="7"/>
      <c r="GO28" s="7"/>
      <c r="GP28" s="7"/>
      <c r="GQ28" s="7"/>
      <c r="GR28" s="7"/>
      <c r="GS28" s="7"/>
      <c r="GT28" s="7"/>
      <c r="GU28" s="7"/>
      <c r="GV28" s="7"/>
      <c r="GW28" s="7"/>
      <c r="GX28" s="7"/>
      <c r="GY28" s="7"/>
      <c r="GZ28" s="7"/>
      <c r="HA28" s="7"/>
      <c r="HB28" s="7"/>
      <c r="HC28" s="7"/>
      <c r="HD28" s="7"/>
      <c r="HE28" s="7"/>
      <c r="HF28" s="7"/>
      <c r="HG28" s="7"/>
      <c r="HH28" s="7"/>
      <c r="HI28" s="7"/>
      <c r="HJ28" s="7"/>
      <c r="HK28" s="7"/>
      <c r="HL28" s="7"/>
      <c r="HM28" s="7"/>
      <c r="HN28" s="7"/>
      <c r="HO28" s="7"/>
      <c r="HP28" s="7"/>
      <c r="HQ28" s="7"/>
      <c r="HR28" s="7"/>
      <c r="HS28" s="7"/>
      <c r="HT28" s="7"/>
      <c r="HU28" s="7"/>
      <c r="HV28" s="7"/>
      <c r="HW28" s="7"/>
      <c r="HX28" s="7"/>
      <c r="HY28" s="7"/>
      <c r="HZ28" s="7"/>
      <c r="IA28" s="7"/>
      <c r="IB28" s="7"/>
      <c r="IC28" s="7"/>
      <c r="ID28" s="7"/>
      <c r="IE28" s="7"/>
      <c r="IF28" s="7"/>
      <c r="IG28" s="7"/>
      <c r="IH28" s="7"/>
      <c r="II28" s="7"/>
      <c r="IJ28" s="7"/>
      <c r="IK28" s="7"/>
      <c r="IL28" s="7"/>
      <c r="IM28" s="7"/>
      <c r="IN28" s="7"/>
      <c r="IO28" s="7"/>
      <c r="IP28" s="7"/>
      <c r="IQ28" s="7"/>
      <c r="IR28" s="7"/>
      <c r="IS28" s="7"/>
      <c r="IT28" s="7"/>
      <c r="IU28" s="7"/>
      <c r="IV28" s="7"/>
    </row>
    <row r="29" spans="2:256" ht="15" customHeight="1" x14ac:dyDescent="0.2">
      <c r="B29" s="333" t="s">
        <v>59</v>
      </c>
      <c r="C29" s="334"/>
      <c r="D29" s="334"/>
      <c r="E29" s="334"/>
      <c r="F29" s="334"/>
      <c r="G29" s="335"/>
      <c r="H29" s="338"/>
      <c r="I29" s="337">
        <v>0</v>
      </c>
      <c r="J29" s="7"/>
      <c r="K29" s="7"/>
      <c r="L29" s="7"/>
      <c r="M29" s="7"/>
      <c r="N29" s="7"/>
      <c r="O29" s="7"/>
      <c r="P29" s="7"/>
      <c r="Q29" s="7"/>
      <c r="R29" s="7"/>
      <c r="S29" s="7"/>
      <c r="T29" s="7"/>
      <c r="U29" s="7"/>
      <c r="V29" s="7"/>
      <c r="W29" s="7"/>
      <c r="X29" s="7"/>
      <c r="Y29" s="7"/>
      <c r="Z29" s="7"/>
      <c r="AA29" s="7"/>
      <c r="AB29" s="7"/>
      <c r="AC29" s="7"/>
      <c r="AD29" s="7"/>
      <c r="AE29" s="7"/>
      <c r="AF29" s="7"/>
      <c r="AG29" s="7"/>
      <c r="AH29" s="7"/>
      <c r="AI29" s="7"/>
      <c r="AJ29" s="7"/>
      <c r="AK29" s="7"/>
      <c r="AL29" s="7"/>
      <c r="AM29" s="7"/>
      <c r="AN29" s="7"/>
      <c r="AO29" s="7"/>
      <c r="AP29" s="7"/>
      <c r="AQ29" s="7"/>
      <c r="AR29" s="7"/>
      <c r="AS29" s="7"/>
      <c r="AT29" s="7"/>
      <c r="AU29" s="7"/>
      <c r="AV29" s="7"/>
      <c r="AW29" s="7"/>
      <c r="AX29" s="7"/>
      <c r="AY29" s="7"/>
      <c r="AZ29" s="7"/>
      <c r="BA29" s="7"/>
      <c r="BB29" s="7"/>
      <c r="BC29" s="7"/>
      <c r="BD29" s="7"/>
      <c r="BE29" s="7"/>
      <c r="BF29" s="7"/>
      <c r="BG29" s="7"/>
      <c r="BH29" s="7"/>
      <c r="BI29" s="7"/>
      <c r="BJ29" s="7"/>
      <c r="BK29" s="7"/>
      <c r="BL29" s="7"/>
      <c r="BM29" s="7"/>
      <c r="BN29" s="7"/>
      <c r="BO29" s="7"/>
      <c r="BP29" s="7"/>
      <c r="BQ29" s="7"/>
      <c r="BR29" s="7"/>
      <c r="BS29" s="7"/>
      <c r="BT29" s="7"/>
      <c r="BU29" s="7"/>
      <c r="BV29" s="7"/>
      <c r="BW29" s="7"/>
      <c r="BX29" s="7"/>
      <c r="BY29" s="7"/>
      <c r="BZ29" s="7"/>
      <c r="CA29" s="7"/>
      <c r="CB29" s="7"/>
      <c r="CC29" s="7"/>
      <c r="CD29" s="7"/>
      <c r="CE29" s="7"/>
      <c r="CF29" s="7"/>
      <c r="CG29" s="7"/>
      <c r="CH29" s="7"/>
      <c r="CI29" s="7"/>
      <c r="CJ29" s="7"/>
      <c r="CK29" s="7"/>
      <c r="CL29" s="7"/>
      <c r="CM29" s="7"/>
      <c r="CN29" s="7"/>
      <c r="CO29" s="7"/>
      <c r="CP29" s="7"/>
      <c r="CQ29" s="7"/>
      <c r="CR29" s="7"/>
      <c r="CS29" s="7"/>
      <c r="CT29" s="7"/>
      <c r="CU29" s="7"/>
      <c r="CV29" s="7"/>
      <c r="CW29" s="7"/>
      <c r="CX29" s="7"/>
      <c r="CY29" s="7"/>
      <c r="CZ29" s="7"/>
      <c r="DA29" s="7"/>
      <c r="DB29" s="7"/>
      <c r="DC29" s="7"/>
      <c r="DD29" s="7"/>
      <c r="DE29" s="7"/>
      <c r="DF29" s="7"/>
      <c r="DG29" s="7"/>
      <c r="DH29" s="7"/>
      <c r="DI29" s="7"/>
      <c r="DJ29" s="7"/>
      <c r="DK29" s="7"/>
      <c r="DL29" s="7"/>
      <c r="DM29" s="7"/>
      <c r="DN29" s="7"/>
      <c r="DO29" s="7"/>
      <c r="DP29" s="7"/>
      <c r="DQ29" s="7"/>
      <c r="DR29" s="7"/>
      <c r="DS29" s="7"/>
      <c r="DT29" s="7"/>
      <c r="DU29" s="7"/>
      <c r="DV29" s="7"/>
      <c r="DW29" s="7"/>
      <c r="DX29" s="7"/>
      <c r="DY29" s="7"/>
      <c r="DZ29" s="7"/>
      <c r="EA29" s="7"/>
      <c r="EB29" s="7"/>
      <c r="EC29" s="7"/>
      <c r="ED29" s="7"/>
      <c r="EE29" s="7"/>
      <c r="EF29" s="7"/>
      <c r="EG29" s="7"/>
      <c r="EH29" s="7"/>
      <c r="EI29" s="7"/>
      <c r="EJ29" s="7"/>
      <c r="EK29" s="7"/>
      <c r="EL29" s="7"/>
      <c r="EM29" s="7"/>
      <c r="EN29" s="7"/>
      <c r="EO29" s="7"/>
      <c r="EP29" s="7"/>
      <c r="EQ29" s="7"/>
      <c r="ER29" s="7"/>
      <c r="ES29" s="7"/>
      <c r="ET29" s="7"/>
      <c r="EU29" s="7"/>
      <c r="EV29" s="7"/>
      <c r="EW29" s="7"/>
      <c r="EX29" s="7"/>
      <c r="EY29" s="7"/>
      <c r="EZ29" s="7"/>
      <c r="FA29" s="7"/>
      <c r="FB29" s="7"/>
      <c r="FC29" s="7"/>
      <c r="FD29" s="7"/>
      <c r="FE29" s="7"/>
      <c r="FF29" s="7"/>
      <c r="FG29" s="7"/>
      <c r="FH29" s="7"/>
      <c r="FI29" s="7"/>
      <c r="FJ29" s="7"/>
      <c r="FK29" s="7"/>
      <c r="FL29" s="7"/>
      <c r="FM29" s="7"/>
      <c r="FN29" s="7"/>
      <c r="FO29" s="7"/>
      <c r="FP29" s="7"/>
      <c r="FQ29" s="7"/>
      <c r="FR29" s="7"/>
      <c r="FS29" s="7"/>
      <c r="FT29" s="7"/>
      <c r="FU29" s="7"/>
      <c r="FV29" s="7"/>
      <c r="FW29" s="7"/>
      <c r="FX29" s="7"/>
      <c r="FY29" s="7"/>
      <c r="FZ29" s="7"/>
      <c r="GA29" s="7"/>
      <c r="GB29" s="7"/>
      <c r="GC29" s="7"/>
      <c r="GD29" s="7"/>
      <c r="GE29" s="7"/>
      <c r="GF29" s="7"/>
      <c r="GG29" s="7"/>
      <c r="GH29" s="7"/>
      <c r="GI29" s="7"/>
      <c r="GJ29" s="7"/>
      <c r="GK29" s="7"/>
      <c r="GL29" s="7"/>
      <c r="GM29" s="7"/>
      <c r="GN29" s="7"/>
      <c r="GO29" s="7"/>
      <c r="GP29" s="7"/>
      <c r="GQ29" s="7"/>
      <c r="GR29" s="7"/>
      <c r="GS29" s="7"/>
      <c r="GT29" s="7"/>
      <c r="GU29" s="7"/>
      <c r="GV29" s="7"/>
      <c r="GW29" s="7"/>
      <c r="GX29" s="7"/>
      <c r="GY29" s="7"/>
      <c r="GZ29" s="7"/>
      <c r="HA29" s="7"/>
      <c r="HB29" s="7"/>
      <c r="HC29" s="7"/>
      <c r="HD29" s="7"/>
      <c r="HE29" s="7"/>
      <c r="HF29" s="7"/>
      <c r="HG29" s="7"/>
      <c r="HH29" s="7"/>
      <c r="HI29" s="7"/>
      <c r="HJ29" s="7"/>
      <c r="HK29" s="7"/>
      <c r="HL29" s="7"/>
      <c r="HM29" s="7"/>
      <c r="HN29" s="7"/>
      <c r="HO29" s="7"/>
      <c r="HP29" s="7"/>
      <c r="HQ29" s="7"/>
      <c r="HR29" s="7"/>
      <c r="HS29" s="7"/>
      <c r="HT29" s="7"/>
      <c r="HU29" s="7"/>
      <c r="HV29" s="7"/>
      <c r="HW29" s="7"/>
      <c r="HX29" s="7"/>
      <c r="HY29" s="7"/>
      <c r="HZ29" s="7"/>
      <c r="IA29" s="7"/>
      <c r="IB29" s="7"/>
      <c r="IC29" s="7"/>
      <c r="ID29" s="7"/>
      <c r="IE29" s="7"/>
      <c r="IF29" s="7"/>
      <c r="IG29" s="7"/>
      <c r="IH29" s="7"/>
      <c r="II29" s="7"/>
      <c r="IJ29" s="7"/>
      <c r="IK29" s="7"/>
      <c r="IL29" s="7"/>
      <c r="IM29" s="7"/>
      <c r="IN29" s="7"/>
      <c r="IO29" s="7"/>
      <c r="IP29" s="7"/>
      <c r="IQ29" s="7"/>
      <c r="IR29" s="7"/>
      <c r="IS29" s="7"/>
      <c r="IT29" s="7"/>
      <c r="IU29" s="7"/>
      <c r="IV29" s="7"/>
    </row>
    <row r="30" spans="2:256" ht="15" customHeight="1" x14ac:dyDescent="0.2">
      <c r="B30" s="845" t="s">
        <v>60</v>
      </c>
      <c r="C30" s="846"/>
      <c r="D30" s="846"/>
      <c r="E30" s="846"/>
      <c r="F30" s="846"/>
      <c r="G30" s="846"/>
      <c r="H30" s="847"/>
      <c r="I30" s="337">
        <f>SUM(I26:I29)</f>
        <v>8.65</v>
      </c>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L30" s="7"/>
      <c r="AM30" s="7"/>
      <c r="AN30" s="7"/>
      <c r="AO30" s="7"/>
      <c r="AP30" s="7"/>
      <c r="AQ30" s="7"/>
      <c r="AR30" s="7"/>
      <c r="AS30" s="7"/>
      <c r="AT30" s="7"/>
      <c r="AU30" s="7"/>
      <c r="AV30" s="7"/>
      <c r="AW30" s="7"/>
      <c r="AX30" s="7"/>
      <c r="AY30" s="7"/>
      <c r="AZ30" s="7"/>
      <c r="BA30" s="7"/>
      <c r="BB30" s="7"/>
      <c r="BC30" s="7"/>
      <c r="BD30" s="7"/>
      <c r="BE30" s="7"/>
      <c r="BF30" s="7"/>
      <c r="BG30" s="7"/>
      <c r="BH30" s="7"/>
      <c r="BI30" s="7"/>
      <c r="BJ30" s="7"/>
      <c r="BK30" s="7"/>
      <c r="BL30" s="7"/>
      <c r="BM30" s="7"/>
      <c r="BN30" s="7"/>
      <c r="BO30" s="7"/>
      <c r="BP30" s="7"/>
      <c r="BQ30" s="7"/>
      <c r="BR30" s="7"/>
      <c r="BS30" s="7"/>
      <c r="BT30" s="7"/>
      <c r="BU30" s="7"/>
      <c r="BV30" s="7"/>
      <c r="BW30" s="7"/>
      <c r="BX30" s="7"/>
      <c r="BY30" s="7"/>
      <c r="BZ30" s="7"/>
      <c r="CA30" s="7"/>
      <c r="CB30" s="7"/>
      <c r="CC30" s="7"/>
      <c r="CD30" s="7"/>
      <c r="CE30" s="7"/>
      <c r="CF30" s="7"/>
      <c r="CG30" s="7"/>
      <c r="CH30" s="7"/>
      <c r="CI30" s="7"/>
      <c r="CJ30" s="7"/>
      <c r="CK30" s="7"/>
      <c r="CL30" s="7"/>
      <c r="CM30" s="7"/>
      <c r="CN30" s="7"/>
      <c r="CO30" s="7"/>
      <c r="CP30" s="7"/>
      <c r="CQ30" s="7"/>
      <c r="CR30" s="7"/>
      <c r="CS30" s="7"/>
      <c r="CT30" s="7"/>
      <c r="CU30" s="7"/>
      <c r="CV30" s="7"/>
      <c r="CW30" s="7"/>
      <c r="CX30" s="7"/>
      <c r="CY30" s="7"/>
      <c r="CZ30" s="7"/>
      <c r="DA30" s="7"/>
      <c r="DB30" s="7"/>
      <c r="DC30" s="7"/>
      <c r="DD30" s="7"/>
      <c r="DE30" s="7"/>
      <c r="DF30" s="7"/>
      <c r="DG30" s="7"/>
      <c r="DH30" s="7"/>
      <c r="DI30" s="7"/>
      <c r="DJ30" s="7"/>
      <c r="DK30" s="7"/>
      <c r="DL30" s="7"/>
      <c r="DM30" s="7"/>
      <c r="DN30" s="7"/>
      <c r="DO30" s="7"/>
      <c r="DP30" s="7"/>
      <c r="DQ30" s="7"/>
      <c r="DR30" s="7"/>
      <c r="DS30" s="7"/>
      <c r="DT30" s="7"/>
      <c r="DU30" s="7"/>
      <c r="DV30" s="7"/>
      <c r="DW30" s="7"/>
      <c r="DX30" s="7"/>
      <c r="DY30" s="7"/>
      <c r="DZ30" s="7"/>
      <c r="EA30" s="7"/>
      <c r="EB30" s="7"/>
      <c r="EC30" s="7"/>
      <c r="ED30" s="7"/>
      <c r="EE30" s="7"/>
      <c r="EF30" s="7"/>
      <c r="EG30" s="7"/>
      <c r="EH30" s="7"/>
      <c r="EI30" s="7"/>
      <c r="EJ30" s="7"/>
      <c r="EK30" s="7"/>
      <c r="EL30" s="7"/>
      <c r="EM30" s="7"/>
      <c r="EN30" s="7"/>
      <c r="EO30" s="7"/>
      <c r="EP30" s="7"/>
      <c r="EQ30" s="7"/>
      <c r="ER30" s="7"/>
      <c r="ES30" s="7"/>
      <c r="ET30" s="7"/>
      <c r="EU30" s="7"/>
      <c r="EV30" s="7"/>
      <c r="EW30" s="7"/>
      <c r="EX30" s="7"/>
      <c r="EY30" s="7"/>
      <c r="EZ30" s="7"/>
      <c r="FA30" s="7"/>
      <c r="FB30" s="7"/>
      <c r="FC30" s="7"/>
      <c r="FD30" s="7"/>
      <c r="FE30" s="7"/>
      <c r="FF30" s="7"/>
      <c r="FG30" s="7"/>
      <c r="FH30" s="7"/>
      <c r="FI30" s="7"/>
      <c r="FJ30" s="7"/>
      <c r="FK30" s="7"/>
      <c r="FL30" s="7"/>
      <c r="FM30" s="7"/>
      <c r="FN30" s="7"/>
      <c r="FO30" s="7"/>
      <c r="FP30" s="7"/>
      <c r="FQ30" s="7"/>
      <c r="FR30" s="7"/>
      <c r="FS30" s="7"/>
      <c r="FT30" s="7"/>
      <c r="FU30" s="7"/>
      <c r="FV30" s="7"/>
      <c r="FW30" s="7"/>
      <c r="FX30" s="7"/>
      <c r="FY30" s="7"/>
      <c r="FZ30" s="7"/>
      <c r="GA30" s="7"/>
      <c r="GB30" s="7"/>
      <c r="GC30" s="7"/>
      <c r="GD30" s="7"/>
      <c r="GE30" s="7"/>
      <c r="GF30" s="7"/>
      <c r="GG30" s="7"/>
      <c r="GH30" s="7"/>
      <c r="GI30" s="7"/>
      <c r="GJ30" s="7"/>
      <c r="GK30" s="7"/>
      <c r="GL30" s="7"/>
      <c r="GM30" s="7"/>
      <c r="GN30" s="7"/>
      <c r="GO30" s="7"/>
      <c r="GP30" s="7"/>
      <c r="GQ30" s="7"/>
      <c r="GR30" s="7"/>
      <c r="GS30" s="7"/>
      <c r="GT30" s="7"/>
      <c r="GU30" s="7"/>
      <c r="GV30" s="7"/>
      <c r="GW30" s="7"/>
      <c r="GX30" s="7"/>
      <c r="GY30" s="7"/>
      <c r="GZ30" s="7"/>
      <c r="HA30" s="7"/>
      <c r="HB30" s="7"/>
      <c r="HC30" s="7"/>
      <c r="HD30" s="7"/>
      <c r="HE30" s="7"/>
      <c r="HF30" s="7"/>
      <c r="HG30" s="7"/>
      <c r="HH30" s="7"/>
      <c r="HI30" s="7"/>
      <c r="HJ30" s="7"/>
      <c r="HK30" s="7"/>
      <c r="HL30" s="7"/>
      <c r="HM30" s="7"/>
      <c r="HN30" s="7"/>
      <c r="HO30" s="7"/>
      <c r="HP30" s="7"/>
      <c r="HQ30" s="7"/>
      <c r="HR30" s="7"/>
      <c r="HS30" s="7"/>
      <c r="HT30" s="7"/>
      <c r="HU30" s="7"/>
      <c r="HV30" s="7"/>
      <c r="HW30" s="7"/>
      <c r="HX30" s="7"/>
      <c r="HY30" s="7"/>
      <c r="HZ30" s="7"/>
      <c r="IA30" s="7"/>
      <c r="IB30" s="7"/>
      <c r="IC30" s="7"/>
      <c r="ID30" s="7"/>
      <c r="IE30" s="7"/>
      <c r="IF30" s="7"/>
      <c r="IG30" s="7"/>
      <c r="IH30" s="7"/>
      <c r="II30" s="7"/>
      <c r="IJ30" s="7"/>
      <c r="IK30" s="7"/>
      <c r="IL30" s="7"/>
      <c r="IM30" s="7"/>
      <c r="IN30" s="7"/>
      <c r="IO30" s="7"/>
      <c r="IP30" s="7"/>
      <c r="IQ30" s="7"/>
      <c r="IR30" s="7"/>
      <c r="IS30" s="7"/>
      <c r="IT30" s="7"/>
      <c r="IU30" s="7"/>
      <c r="IV30" s="7"/>
    </row>
    <row r="31" spans="2:256" ht="9" customHeight="1" x14ac:dyDescent="0.2">
      <c r="B31" s="339"/>
      <c r="C31" s="340"/>
      <c r="D31" s="341"/>
      <c r="E31" s="342"/>
      <c r="F31" s="342"/>
      <c r="G31" s="342"/>
      <c r="H31" s="342"/>
      <c r="I31" s="343"/>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row>
    <row r="32" spans="2:256" x14ac:dyDescent="0.2">
      <c r="B32" s="865" t="s">
        <v>34</v>
      </c>
      <c r="C32" s="866"/>
      <c r="D32" s="866"/>
      <c r="E32" s="866"/>
      <c r="F32" s="866"/>
      <c r="G32" s="866"/>
      <c r="H32" s="866"/>
      <c r="I32" s="867"/>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row>
    <row r="33" spans="2:256" ht="9" customHeight="1" thickBot="1" x14ac:dyDescent="0.25">
      <c r="B33" s="43"/>
      <c r="C33" s="11"/>
      <c r="D33" s="11"/>
      <c r="E33" s="11"/>
      <c r="F33" s="11"/>
      <c r="G33" s="11"/>
      <c r="H33" s="11"/>
      <c r="I33" s="44"/>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c r="FL33" s="5"/>
      <c r="FM33" s="5"/>
      <c r="FN33" s="5"/>
      <c r="FO33" s="5"/>
      <c r="FP33" s="5"/>
      <c r="FQ33" s="5"/>
      <c r="FR33" s="5"/>
      <c r="FS33" s="5"/>
      <c r="FT33" s="5"/>
      <c r="FU33" s="5"/>
      <c r="FV33" s="5"/>
      <c r="FW33" s="5"/>
      <c r="FX33" s="5"/>
      <c r="FY33" s="5"/>
      <c r="FZ33" s="5"/>
      <c r="GA33" s="5"/>
      <c r="GB33" s="5"/>
      <c r="GC33" s="5"/>
      <c r="GD33" s="5"/>
      <c r="GE33" s="5"/>
      <c r="GF33" s="5"/>
      <c r="GG33" s="5"/>
      <c r="GH33" s="5"/>
      <c r="GI33" s="5"/>
      <c r="GJ33" s="5"/>
      <c r="GK33" s="5"/>
      <c r="GL33" s="5"/>
      <c r="GM33" s="5"/>
      <c r="GN33" s="5"/>
      <c r="GO33" s="5"/>
      <c r="GP33" s="5"/>
      <c r="GQ33" s="5"/>
      <c r="GR33" s="5"/>
      <c r="GS33" s="5"/>
      <c r="GT33" s="5"/>
      <c r="GU33" s="5"/>
      <c r="GV33" s="5"/>
      <c r="GW33" s="5"/>
      <c r="GX33" s="5"/>
      <c r="GY33" s="5"/>
      <c r="GZ33" s="5"/>
      <c r="HA33" s="5"/>
      <c r="HB33" s="5"/>
      <c r="HC33" s="5"/>
      <c r="HD33" s="5"/>
      <c r="HE33" s="5"/>
      <c r="HF33" s="5"/>
      <c r="HG33" s="5"/>
      <c r="HH33" s="5"/>
      <c r="HI33" s="5"/>
      <c r="HJ33" s="5"/>
      <c r="HK33" s="5"/>
      <c r="HL33" s="5"/>
      <c r="HM33" s="5"/>
      <c r="HN33" s="5"/>
      <c r="HO33" s="5"/>
      <c r="HP33" s="5"/>
      <c r="HQ33" s="5"/>
      <c r="HR33" s="5"/>
      <c r="HS33" s="5"/>
      <c r="HT33" s="5"/>
      <c r="HU33" s="5"/>
      <c r="HV33" s="5"/>
      <c r="HW33" s="5"/>
      <c r="HX33" s="5"/>
      <c r="HY33" s="5"/>
      <c r="HZ33" s="5"/>
      <c r="IA33" s="5"/>
      <c r="IB33" s="5"/>
      <c r="IC33" s="5"/>
      <c r="ID33" s="5"/>
      <c r="IE33" s="5"/>
      <c r="IF33" s="5"/>
      <c r="IG33" s="5"/>
      <c r="IH33" s="5"/>
      <c r="II33" s="5"/>
      <c r="IJ33" s="5"/>
      <c r="IK33" s="5"/>
      <c r="IL33" s="5"/>
      <c r="IM33" s="5"/>
      <c r="IN33" s="5"/>
      <c r="IO33" s="5"/>
      <c r="IP33" s="5"/>
      <c r="IQ33" s="5"/>
      <c r="IR33" s="5"/>
      <c r="IS33" s="5"/>
      <c r="IT33" s="5"/>
      <c r="IU33" s="5"/>
      <c r="IV33" s="5"/>
    </row>
    <row r="34" spans="2:256" ht="12.75" customHeight="1" x14ac:dyDescent="0.2">
      <c r="B34" s="40"/>
      <c r="C34" s="14"/>
      <c r="D34" s="14"/>
      <c r="E34" s="14"/>
      <c r="F34" s="14"/>
      <c r="G34" s="14"/>
      <c r="H34" s="14"/>
      <c r="I34" s="41"/>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c r="FL34" s="5"/>
      <c r="FM34" s="5"/>
      <c r="FN34" s="5"/>
      <c r="FO34" s="5"/>
      <c r="FP34" s="5"/>
      <c r="FQ34" s="5"/>
      <c r="FR34" s="5"/>
      <c r="FS34" s="5"/>
      <c r="FT34" s="5"/>
      <c r="FU34" s="5"/>
      <c r="FV34" s="5"/>
      <c r="FW34" s="5"/>
      <c r="FX34" s="5"/>
      <c r="FY34" s="5"/>
      <c r="FZ34" s="5"/>
      <c r="GA34" s="5"/>
      <c r="GB34" s="5"/>
      <c r="GC34" s="5"/>
      <c r="GD34" s="5"/>
      <c r="GE34" s="5"/>
      <c r="GF34" s="5"/>
      <c r="GG34" s="5"/>
      <c r="GH34" s="5"/>
      <c r="GI34" s="5"/>
      <c r="GJ34" s="5"/>
      <c r="GK34" s="5"/>
      <c r="GL34" s="5"/>
      <c r="GM34" s="5"/>
      <c r="GN34" s="5"/>
      <c r="GO34" s="5"/>
      <c r="GP34" s="5"/>
      <c r="GQ34" s="5"/>
      <c r="GR34" s="5"/>
      <c r="GS34" s="5"/>
      <c r="GT34" s="5"/>
      <c r="GU34" s="5"/>
      <c r="GV34" s="5"/>
      <c r="GW34" s="5"/>
      <c r="GX34" s="5"/>
      <c r="GY34" s="5"/>
      <c r="GZ34" s="5"/>
      <c r="HA34" s="5"/>
      <c r="HB34" s="5"/>
      <c r="HC34" s="5"/>
      <c r="HD34" s="5"/>
      <c r="HE34" s="5"/>
      <c r="HF34" s="5"/>
      <c r="HG34" s="5"/>
      <c r="HH34" s="5"/>
      <c r="HI34" s="5"/>
      <c r="HJ34" s="5"/>
      <c r="HK34" s="5"/>
      <c r="HL34" s="5"/>
      <c r="HM34" s="5"/>
      <c r="HN34" s="5"/>
      <c r="HO34" s="5"/>
      <c r="HP34" s="5"/>
      <c r="HQ34" s="5"/>
      <c r="HR34" s="5"/>
      <c r="HS34" s="5"/>
      <c r="HT34" s="5"/>
      <c r="HU34" s="5"/>
      <c r="HV34" s="5"/>
      <c r="HW34" s="5"/>
      <c r="HX34" s="5"/>
      <c r="HY34" s="5"/>
      <c r="HZ34" s="5"/>
      <c r="IA34" s="5"/>
      <c r="IB34" s="5"/>
      <c r="IC34" s="5"/>
      <c r="ID34" s="5"/>
      <c r="IE34" s="5"/>
      <c r="IF34" s="5"/>
      <c r="IG34" s="5"/>
      <c r="IH34" s="5"/>
      <c r="II34" s="5"/>
      <c r="IJ34" s="5"/>
      <c r="IK34" s="5"/>
      <c r="IL34" s="5"/>
      <c r="IM34" s="5"/>
      <c r="IN34" s="5"/>
      <c r="IO34" s="5"/>
      <c r="IP34" s="5"/>
      <c r="IQ34" s="5"/>
      <c r="IR34" s="5"/>
      <c r="IS34" s="5"/>
      <c r="IT34" s="5"/>
      <c r="IU34" s="5"/>
      <c r="IV34" s="5"/>
    </row>
    <row r="35" spans="2:256" ht="12.75" customHeight="1" thickBot="1" x14ac:dyDescent="0.25">
      <c r="B35" s="837" t="s">
        <v>35</v>
      </c>
      <c r="C35" s="864" t="s">
        <v>61</v>
      </c>
      <c r="D35" s="864"/>
      <c r="E35" s="864"/>
      <c r="F35" s="864"/>
      <c r="G35" s="864"/>
      <c r="H35" s="871" t="s">
        <v>36</v>
      </c>
      <c r="I35" s="875" t="s">
        <v>37</v>
      </c>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c r="FL35" s="5"/>
      <c r="FM35" s="5"/>
      <c r="FN35" s="5"/>
      <c r="FO35" s="5"/>
      <c r="FP35" s="5"/>
      <c r="FQ35" s="5"/>
      <c r="FR35" s="5"/>
      <c r="FS35" s="5"/>
      <c r="FT35" s="5"/>
      <c r="FU35" s="5"/>
      <c r="FV35" s="5"/>
      <c r="FW35" s="5"/>
      <c r="FX35" s="5"/>
      <c r="FY35" s="5"/>
      <c r="FZ35" s="5"/>
      <c r="GA35" s="5"/>
      <c r="GB35" s="5"/>
      <c r="GC35" s="5"/>
      <c r="GD35" s="5"/>
      <c r="GE35" s="5"/>
      <c r="GF35" s="5"/>
      <c r="GG35" s="5"/>
      <c r="GH35" s="5"/>
      <c r="GI35" s="5"/>
      <c r="GJ35" s="5"/>
      <c r="GK35" s="5"/>
      <c r="GL35" s="5"/>
      <c r="GM35" s="5"/>
      <c r="GN35" s="5"/>
      <c r="GO35" s="5"/>
      <c r="GP35" s="5"/>
      <c r="GQ35" s="5"/>
      <c r="GR35" s="5"/>
      <c r="GS35" s="5"/>
      <c r="GT35" s="5"/>
      <c r="GU35" s="5"/>
      <c r="GV35" s="5"/>
      <c r="GW35" s="5"/>
      <c r="GX35" s="5"/>
      <c r="GY35" s="5"/>
      <c r="GZ35" s="5"/>
      <c r="HA35" s="5"/>
      <c r="HB35" s="5"/>
      <c r="HC35" s="5"/>
      <c r="HD35" s="5"/>
      <c r="HE35" s="5"/>
      <c r="HF35" s="5"/>
      <c r="HG35" s="5"/>
      <c r="HH35" s="5"/>
      <c r="HI35" s="5"/>
      <c r="HJ35" s="5"/>
      <c r="HK35" s="5"/>
      <c r="HL35" s="5"/>
      <c r="HM35" s="5"/>
      <c r="HN35" s="5"/>
      <c r="HO35" s="5"/>
      <c r="HP35" s="5"/>
      <c r="HQ35" s="5"/>
      <c r="HR35" s="5"/>
      <c r="HS35" s="5"/>
      <c r="HT35" s="5"/>
      <c r="HU35" s="5"/>
      <c r="HV35" s="5"/>
      <c r="HW35" s="5"/>
      <c r="HX35" s="5"/>
      <c r="HY35" s="5"/>
      <c r="HZ35" s="5"/>
      <c r="IA35" s="5"/>
      <c r="IB35" s="5"/>
      <c r="IC35" s="5"/>
      <c r="ID35" s="5"/>
      <c r="IE35" s="5"/>
      <c r="IF35" s="5"/>
      <c r="IG35" s="5"/>
      <c r="IH35" s="5"/>
      <c r="II35" s="5"/>
      <c r="IJ35" s="5"/>
      <c r="IK35" s="5"/>
      <c r="IL35" s="5"/>
      <c r="IM35" s="5"/>
      <c r="IN35" s="5"/>
      <c r="IO35" s="5"/>
      <c r="IP35" s="5"/>
      <c r="IQ35" s="5"/>
      <c r="IR35" s="5"/>
      <c r="IS35" s="5"/>
      <c r="IT35" s="5"/>
      <c r="IU35" s="5"/>
      <c r="IV35" s="5"/>
    </row>
    <row r="36" spans="2:256" ht="12.75" customHeight="1" x14ac:dyDescent="0.2">
      <c r="B36" s="837"/>
      <c r="C36" s="873"/>
      <c r="D36" s="878" t="s">
        <v>62</v>
      </c>
      <c r="E36" s="879"/>
      <c r="F36" s="879"/>
      <c r="G36" s="879"/>
      <c r="H36" s="871"/>
      <c r="I36" s="876"/>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c r="FL36" s="5"/>
      <c r="FM36" s="5"/>
      <c r="FN36" s="5"/>
      <c r="FO36" s="5"/>
      <c r="FP36" s="5"/>
      <c r="FQ36" s="5"/>
      <c r="FR36" s="5"/>
      <c r="FS36" s="5"/>
      <c r="FT36" s="5"/>
      <c r="FU36" s="5"/>
      <c r="FV36" s="5"/>
      <c r="FW36" s="5"/>
      <c r="FX36" s="5"/>
      <c r="FY36" s="5"/>
      <c r="FZ36" s="5"/>
      <c r="GA36" s="5"/>
      <c r="GB36" s="5"/>
      <c r="GC36" s="5"/>
      <c r="GD36" s="5"/>
      <c r="GE36" s="5"/>
      <c r="GF36" s="5"/>
      <c r="GG36" s="5"/>
      <c r="GH36" s="5"/>
      <c r="GI36" s="5"/>
      <c r="GJ36" s="5"/>
      <c r="GK36" s="5"/>
      <c r="GL36" s="5"/>
      <c r="GM36" s="5"/>
      <c r="GN36" s="5"/>
      <c r="GO36" s="5"/>
      <c r="GP36" s="5"/>
      <c r="GQ36" s="5"/>
      <c r="GR36" s="5"/>
      <c r="GS36" s="5"/>
      <c r="GT36" s="5"/>
      <c r="GU36" s="5"/>
      <c r="GV36" s="5"/>
      <c r="GW36" s="5"/>
      <c r="GX36" s="5"/>
      <c r="GY36" s="5"/>
      <c r="GZ36" s="5"/>
      <c r="HA36" s="5"/>
      <c r="HB36" s="5"/>
      <c r="HC36" s="5"/>
      <c r="HD36" s="5"/>
      <c r="HE36" s="5"/>
      <c r="HF36" s="5"/>
      <c r="HG36" s="5"/>
      <c r="HH36" s="5"/>
      <c r="HI36" s="5"/>
      <c r="HJ36" s="5"/>
      <c r="HK36" s="5"/>
      <c r="HL36" s="5"/>
      <c r="HM36" s="5"/>
      <c r="HN36" s="5"/>
      <c r="HO36" s="5"/>
      <c r="HP36" s="5"/>
      <c r="HQ36" s="5"/>
      <c r="HR36" s="5"/>
      <c r="HS36" s="5"/>
      <c r="HT36" s="5"/>
      <c r="HU36" s="5"/>
      <c r="HV36" s="5"/>
      <c r="HW36" s="5"/>
      <c r="HX36" s="5"/>
      <c r="HY36" s="5"/>
      <c r="HZ36" s="5"/>
      <c r="IA36" s="5"/>
      <c r="IB36" s="5"/>
      <c r="IC36" s="5"/>
      <c r="ID36" s="5"/>
      <c r="IE36" s="5"/>
      <c r="IF36" s="5"/>
      <c r="IG36" s="5"/>
      <c r="IH36" s="5"/>
      <c r="II36" s="5"/>
      <c r="IJ36" s="5"/>
      <c r="IK36" s="5"/>
      <c r="IL36" s="5"/>
      <c r="IM36" s="5"/>
      <c r="IN36" s="5"/>
      <c r="IO36" s="5"/>
      <c r="IP36" s="5"/>
      <c r="IQ36" s="5"/>
      <c r="IR36" s="5"/>
      <c r="IS36" s="5"/>
      <c r="IT36" s="5"/>
      <c r="IU36" s="5"/>
      <c r="IV36" s="5"/>
    </row>
    <row r="37" spans="2:256" ht="12.75" customHeight="1" thickBot="1" x14ac:dyDescent="0.25">
      <c r="B37" s="838"/>
      <c r="C37" s="874"/>
      <c r="D37" s="880"/>
      <c r="E37" s="880"/>
      <c r="F37" s="880"/>
      <c r="G37" s="880"/>
      <c r="H37" s="872"/>
      <c r="I37" s="877"/>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c r="FL37" s="5"/>
      <c r="FM37" s="5"/>
      <c r="FN37" s="5"/>
      <c r="FO37" s="5"/>
      <c r="FP37" s="5"/>
      <c r="FQ37" s="5"/>
      <c r="FR37" s="5"/>
      <c r="FS37" s="5"/>
      <c r="FT37" s="5"/>
      <c r="FU37" s="5"/>
      <c r="FV37" s="5"/>
      <c r="FW37" s="5"/>
      <c r="FX37" s="5"/>
      <c r="FY37" s="5"/>
      <c r="FZ37" s="5"/>
      <c r="GA37" s="5"/>
      <c r="GB37" s="5"/>
      <c r="GC37" s="5"/>
      <c r="GD37" s="5"/>
      <c r="GE37" s="5"/>
      <c r="GF37" s="5"/>
      <c r="GG37" s="5"/>
      <c r="GH37" s="5"/>
      <c r="GI37" s="5"/>
      <c r="GJ37" s="5"/>
      <c r="GK37" s="5"/>
      <c r="GL37" s="5"/>
      <c r="GM37" s="5"/>
      <c r="GN37" s="5"/>
      <c r="GO37" s="5"/>
      <c r="GP37" s="5"/>
      <c r="GQ37" s="5"/>
      <c r="GR37" s="5"/>
      <c r="GS37" s="5"/>
      <c r="GT37" s="5"/>
      <c r="GU37" s="5"/>
      <c r="GV37" s="5"/>
      <c r="GW37" s="5"/>
      <c r="GX37" s="5"/>
      <c r="GY37" s="5"/>
      <c r="GZ37" s="5"/>
      <c r="HA37" s="5"/>
      <c r="HB37" s="5"/>
      <c r="HC37" s="5"/>
      <c r="HD37" s="5"/>
      <c r="HE37" s="5"/>
      <c r="HF37" s="5"/>
      <c r="HG37" s="5"/>
      <c r="HH37" s="5"/>
      <c r="HI37" s="5"/>
      <c r="HJ37" s="5"/>
      <c r="HK37" s="5"/>
      <c r="HL37" s="5"/>
      <c r="HM37" s="5"/>
      <c r="HN37" s="5"/>
      <c r="HO37" s="5"/>
      <c r="HP37" s="5"/>
      <c r="HQ37" s="5"/>
      <c r="HR37" s="5"/>
      <c r="HS37" s="5"/>
      <c r="HT37" s="5"/>
      <c r="HU37" s="5"/>
      <c r="HV37" s="5"/>
      <c r="HW37" s="5"/>
      <c r="HX37" s="5"/>
      <c r="HY37" s="5"/>
      <c r="HZ37" s="5"/>
      <c r="IA37" s="5"/>
      <c r="IB37" s="5"/>
      <c r="IC37" s="5"/>
      <c r="ID37" s="5"/>
      <c r="IE37" s="5"/>
      <c r="IF37" s="5"/>
      <c r="IG37" s="5"/>
      <c r="IH37" s="5"/>
      <c r="II37" s="5"/>
      <c r="IJ37" s="5"/>
      <c r="IK37" s="5"/>
      <c r="IL37" s="5"/>
      <c r="IM37" s="5"/>
      <c r="IN37" s="5"/>
      <c r="IO37" s="5"/>
      <c r="IP37" s="5"/>
      <c r="IQ37" s="5"/>
      <c r="IR37" s="5"/>
      <c r="IS37" s="5"/>
      <c r="IT37" s="5"/>
      <c r="IU37" s="5"/>
      <c r="IV37" s="5"/>
    </row>
    <row r="38" spans="2:256" ht="15" customHeight="1" x14ac:dyDescent="0.2">
      <c r="B38" s="306"/>
      <c r="C38" s="12"/>
      <c r="D38" s="13"/>
      <c r="E38" s="13"/>
      <c r="F38" s="13"/>
      <c r="G38" s="13"/>
      <c r="H38" s="305"/>
      <c r="I38" s="66"/>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c r="FL38" s="5"/>
      <c r="FM38" s="5"/>
      <c r="FN38" s="5"/>
      <c r="FO38" s="5"/>
      <c r="FP38" s="5"/>
      <c r="FQ38" s="5"/>
      <c r="FR38" s="5"/>
      <c r="FS38" s="5"/>
      <c r="FT38" s="5"/>
      <c r="FU38" s="5"/>
      <c r="FV38" s="5"/>
      <c r="FW38" s="5"/>
      <c r="FX38" s="5"/>
      <c r="FY38" s="5"/>
      <c r="FZ38" s="5"/>
      <c r="GA38" s="5"/>
      <c r="GB38" s="5"/>
      <c r="GC38" s="5"/>
      <c r="GD38" s="5"/>
      <c r="GE38" s="5"/>
      <c r="GF38" s="5"/>
      <c r="GG38" s="5"/>
      <c r="GH38" s="5"/>
      <c r="GI38" s="5"/>
      <c r="GJ38" s="5"/>
      <c r="GK38" s="5"/>
      <c r="GL38" s="5"/>
      <c r="GM38" s="5"/>
      <c r="GN38" s="5"/>
      <c r="GO38" s="5"/>
      <c r="GP38" s="5"/>
      <c r="GQ38" s="5"/>
      <c r="GR38" s="5"/>
      <c r="GS38" s="5"/>
      <c r="GT38" s="5"/>
      <c r="GU38" s="5"/>
      <c r="GV38" s="5"/>
      <c r="GW38" s="5"/>
      <c r="GX38" s="5"/>
      <c r="GY38" s="5"/>
      <c r="GZ38" s="5"/>
      <c r="HA38" s="5"/>
      <c r="HB38" s="5"/>
      <c r="HC38" s="5"/>
      <c r="HD38" s="5"/>
      <c r="HE38" s="5"/>
      <c r="HF38" s="5"/>
      <c r="HG38" s="5"/>
      <c r="HH38" s="5"/>
      <c r="HI38" s="5"/>
      <c r="HJ38" s="5"/>
      <c r="HK38" s="5"/>
      <c r="HL38" s="5"/>
      <c r="HM38" s="5"/>
      <c r="HN38" s="5"/>
      <c r="HO38" s="5"/>
      <c r="HP38" s="5"/>
      <c r="HQ38" s="5"/>
      <c r="HR38" s="5"/>
      <c r="HS38" s="5"/>
      <c r="HT38" s="5"/>
      <c r="HU38" s="5"/>
      <c r="HV38" s="5"/>
      <c r="HW38" s="5"/>
      <c r="HX38" s="5"/>
      <c r="HY38" s="5"/>
      <c r="HZ38" s="5"/>
      <c r="IA38" s="5"/>
      <c r="IB38" s="5"/>
      <c r="IC38" s="5"/>
      <c r="ID38" s="5"/>
      <c r="IE38" s="5"/>
      <c r="IF38" s="5"/>
      <c r="IG38" s="5"/>
      <c r="IH38" s="5"/>
      <c r="II38" s="5"/>
      <c r="IJ38" s="5"/>
      <c r="IK38" s="5"/>
      <c r="IL38" s="5"/>
      <c r="IM38" s="5"/>
      <c r="IN38" s="5"/>
      <c r="IO38" s="5"/>
      <c r="IP38" s="5"/>
      <c r="IQ38" s="5"/>
      <c r="IR38" s="5"/>
      <c r="IS38" s="5"/>
      <c r="IT38" s="5"/>
      <c r="IU38" s="5"/>
      <c r="IV38" s="5"/>
    </row>
    <row r="39" spans="2:256" ht="15" customHeight="1" x14ac:dyDescent="0.2">
      <c r="B39" s="857" t="s">
        <v>63</v>
      </c>
      <c r="C39" s="858"/>
      <c r="D39" s="858"/>
      <c r="E39" s="858"/>
      <c r="F39" s="858"/>
      <c r="G39" s="858"/>
      <c r="H39" s="858"/>
      <c r="I39" s="859"/>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c r="FL39" s="5"/>
      <c r="FM39" s="5"/>
      <c r="FN39" s="5"/>
      <c r="FO39" s="5"/>
      <c r="FP39" s="5"/>
      <c r="FQ39" s="5"/>
      <c r="FR39" s="5"/>
      <c r="FS39" s="5"/>
      <c r="FT39" s="5"/>
      <c r="FU39" s="5"/>
      <c r="FV39" s="5"/>
      <c r="FW39" s="5"/>
      <c r="FX39" s="5"/>
      <c r="FY39" s="5"/>
      <c r="FZ39" s="5"/>
      <c r="GA39" s="5"/>
      <c r="GB39" s="5"/>
      <c r="GC39" s="5"/>
      <c r="GD39" s="5"/>
      <c r="GE39" s="5"/>
      <c r="GF39" s="5"/>
      <c r="GG39" s="5"/>
      <c r="GH39" s="5"/>
      <c r="GI39" s="5"/>
      <c r="GJ39" s="5"/>
      <c r="GK39" s="5"/>
      <c r="GL39" s="5"/>
      <c r="GM39" s="5"/>
      <c r="GN39" s="5"/>
      <c r="GO39" s="5"/>
      <c r="GP39" s="5"/>
      <c r="GQ39" s="5"/>
      <c r="GR39" s="5"/>
      <c r="GS39" s="5"/>
      <c r="GT39" s="5"/>
      <c r="GU39" s="5"/>
      <c r="GV39" s="5"/>
      <c r="GW39" s="5"/>
      <c r="GX39" s="5"/>
      <c r="GY39" s="5"/>
      <c r="GZ39" s="5"/>
      <c r="HA39" s="5"/>
      <c r="HB39" s="5"/>
      <c r="HC39" s="5"/>
      <c r="HD39" s="5"/>
      <c r="HE39" s="5"/>
      <c r="HF39" s="5"/>
      <c r="HG39" s="5"/>
      <c r="HH39" s="5"/>
      <c r="HI39" s="5"/>
      <c r="HJ39" s="5"/>
      <c r="HK39" s="5"/>
      <c r="HL39" s="5"/>
      <c r="HM39" s="5"/>
      <c r="HN39" s="5"/>
      <c r="HO39" s="5"/>
      <c r="HP39" s="5"/>
      <c r="HQ39" s="5"/>
      <c r="HR39" s="5"/>
      <c r="HS39" s="5"/>
      <c r="HT39" s="5"/>
      <c r="HU39" s="5"/>
      <c r="HV39" s="5"/>
      <c r="HW39" s="5"/>
      <c r="HX39" s="5"/>
      <c r="HY39" s="5"/>
      <c r="HZ39" s="5"/>
      <c r="IA39" s="5"/>
      <c r="IB39" s="5"/>
      <c r="IC39" s="5"/>
      <c r="ID39" s="5"/>
      <c r="IE39" s="5"/>
      <c r="IF39" s="5"/>
      <c r="IG39" s="5"/>
      <c r="IH39" s="5"/>
      <c r="II39" s="5"/>
      <c r="IJ39" s="5"/>
      <c r="IK39" s="5"/>
      <c r="IL39" s="5"/>
      <c r="IM39" s="5"/>
      <c r="IN39" s="5"/>
      <c r="IO39" s="5"/>
      <c r="IP39" s="5"/>
      <c r="IQ39" s="5"/>
      <c r="IR39" s="5"/>
      <c r="IS39" s="5"/>
      <c r="IT39" s="5"/>
      <c r="IU39" s="5"/>
      <c r="IV39" s="5"/>
    </row>
    <row r="40" spans="2:256" ht="15" customHeight="1" x14ac:dyDescent="0.2">
      <c r="B40" s="857" t="s">
        <v>64</v>
      </c>
      <c r="C40" s="858"/>
      <c r="D40" s="858"/>
      <c r="E40" s="858"/>
      <c r="F40" s="858"/>
      <c r="G40" s="858"/>
      <c r="H40" s="858"/>
      <c r="I40" s="859"/>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c r="FL40" s="5"/>
      <c r="FM40" s="5"/>
      <c r="FN40" s="5"/>
      <c r="FO40" s="5"/>
      <c r="FP40" s="5"/>
      <c r="FQ40" s="5"/>
      <c r="FR40" s="5"/>
      <c r="FS40" s="5"/>
      <c r="FT40" s="5"/>
      <c r="FU40" s="5"/>
      <c r="FV40" s="5"/>
      <c r="FW40" s="5"/>
      <c r="FX40" s="5"/>
      <c r="FY40" s="5"/>
      <c r="FZ40" s="5"/>
      <c r="GA40" s="5"/>
      <c r="GB40" s="5"/>
      <c r="GC40" s="5"/>
      <c r="GD40" s="5"/>
      <c r="GE40" s="5"/>
      <c r="GF40" s="5"/>
      <c r="GG40" s="5"/>
      <c r="GH40" s="5"/>
      <c r="GI40" s="5"/>
      <c r="GJ40" s="5"/>
      <c r="GK40" s="5"/>
      <c r="GL40" s="5"/>
      <c r="GM40" s="5"/>
      <c r="GN40" s="5"/>
      <c r="GO40" s="5"/>
      <c r="GP40" s="5"/>
      <c r="GQ40" s="5"/>
      <c r="GR40" s="5"/>
      <c r="GS40" s="5"/>
      <c r="GT40" s="5"/>
      <c r="GU40" s="5"/>
      <c r="GV40" s="5"/>
      <c r="GW40" s="5"/>
      <c r="GX40" s="5"/>
      <c r="GY40" s="5"/>
      <c r="GZ40" s="5"/>
      <c r="HA40" s="5"/>
      <c r="HB40" s="5"/>
      <c r="HC40" s="5"/>
      <c r="HD40" s="5"/>
      <c r="HE40" s="5"/>
      <c r="HF40" s="5"/>
      <c r="HG40" s="5"/>
      <c r="HH40" s="5"/>
      <c r="HI40" s="5"/>
      <c r="HJ40" s="5"/>
      <c r="HK40" s="5"/>
      <c r="HL40" s="5"/>
      <c r="HM40" s="5"/>
      <c r="HN40" s="5"/>
      <c r="HO40" s="5"/>
      <c r="HP40" s="5"/>
      <c r="HQ40" s="5"/>
      <c r="HR40" s="5"/>
      <c r="HS40" s="5"/>
      <c r="HT40" s="5"/>
      <c r="HU40" s="5"/>
      <c r="HV40" s="5"/>
      <c r="HW40" s="5"/>
      <c r="HX40" s="5"/>
      <c r="HY40" s="5"/>
      <c r="HZ40" s="5"/>
      <c r="IA40" s="5"/>
      <c r="IB40" s="5"/>
      <c r="IC40" s="5"/>
      <c r="ID40" s="5"/>
      <c r="IE40" s="5"/>
      <c r="IF40" s="5"/>
      <c r="IG40" s="5"/>
      <c r="IH40" s="5"/>
      <c r="II40" s="5"/>
      <c r="IJ40" s="5"/>
      <c r="IK40" s="5"/>
      <c r="IL40" s="5"/>
      <c r="IM40" s="5"/>
      <c r="IN40" s="5"/>
      <c r="IO40" s="5"/>
      <c r="IP40" s="5"/>
      <c r="IQ40" s="5"/>
      <c r="IR40" s="5"/>
      <c r="IS40" s="5"/>
      <c r="IT40" s="5"/>
      <c r="IU40" s="5"/>
      <c r="IV40" s="5"/>
    </row>
    <row r="41" spans="2:256" ht="15" customHeight="1" x14ac:dyDescent="0.2">
      <c r="B41" s="857" t="s">
        <v>65</v>
      </c>
      <c r="C41" s="858"/>
      <c r="D41" s="858"/>
      <c r="E41" s="858"/>
      <c r="F41" s="858"/>
      <c r="G41" s="858"/>
      <c r="H41" s="858"/>
      <c r="I41" s="859"/>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c r="FL41" s="5"/>
      <c r="FM41" s="5"/>
      <c r="FN41" s="5"/>
      <c r="FO41" s="5"/>
      <c r="FP41" s="5"/>
      <c r="FQ41" s="5"/>
      <c r="FR41" s="5"/>
      <c r="FS41" s="5"/>
      <c r="FT41" s="5"/>
      <c r="FU41" s="5"/>
      <c r="FV41" s="5"/>
      <c r="FW41" s="5"/>
      <c r="FX41" s="5"/>
      <c r="FY41" s="5"/>
      <c r="FZ41" s="5"/>
      <c r="GA41" s="5"/>
      <c r="GB41" s="5"/>
      <c r="GC41" s="5"/>
      <c r="GD41" s="5"/>
      <c r="GE41" s="5"/>
      <c r="GF41" s="5"/>
      <c r="GG41" s="5"/>
      <c r="GH41" s="5"/>
      <c r="GI41" s="5"/>
      <c r="GJ41" s="5"/>
      <c r="GK41" s="5"/>
      <c r="GL41" s="5"/>
      <c r="GM41" s="5"/>
      <c r="GN41" s="5"/>
      <c r="GO41" s="5"/>
      <c r="GP41" s="5"/>
      <c r="GQ41" s="5"/>
      <c r="GR41" s="5"/>
      <c r="GS41" s="5"/>
      <c r="GT41" s="5"/>
      <c r="GU41" s="5"/>
      <c r="GV41" s="5"/>
      <c r="GW41" s="5"/>
      <c r="GX41" s="5"/>
      <c r="GY41" s="5"/>
      <c r="GZ41" s="5"/>
      <c r="HA41" s="5"/>
      <c r="HB41" s="5"/>
      <c r="HC41" s="5"/>
      <c r="HD41" s="5"/>
      <c r="HE41" s="5"/>
      <c r="HF41" s="5"/>
      <c r="HG41" s="5"/>
      <c r="HH41" s="5"/>
      <c r="HI41" s="5"/>
      <c r="HJ41" s="5"/>
      <c r="HK41" s="5"/>
      <c r="HL41" s="5"/>
      <c r="HM41" s="5"/>
      <c r="HN41" s="5"/>
      <c r="HO41" s="5"/>
      <c r="HP41" s="5"/>
      <c r="HQ41" s="5"/>
      <c r="HR41" s="5"/>
      <c r="HS41" s="5"/>
      <c r="HT41" s="5"/>
      <c r="HU41" s="5"/>
      <c r="HV41" s="5"/>
      <c r="HW41" s="5"/>
      <c r="HX41" s="5"/>
      <c r="HY41" s="5"/>
      <c r="HZ41" s="5"/>
      <c r="IA41" s="5"/>
      <c r="IB41" s="5"/>
      <c r="IC41" s="5"/>
      <c r="ID41" s="5"/>
      <c r="IE41" s="5"/>
      <c r="IF41" s="5"/>
      <c r="IG41" s="5"/>
      <c r="IH41" s="5"/>
      <c r="II41" s="5"/>
      <c r="IJ41" s="5"/>
      <c r="IK41" s="5"/>
      <c r="IL41" s="5"/>
      <c r="IM41" s="5"/>
      <c r="IN41" s="5"/>
      <c r="IO41" s="5"/>
      <c r="IP41" s="5"/>
      <c r="IQ41" s="5"/>
      <c r="IR41" s="5"/>
      <c r="IS41" s="5"/>
      <c r="IT41" s="5"/>
      <c r="IU41" s="5"/>
      <c r="IV41" s="5"/>
    </row>
    <row r="42" spans="2:256" ht="15" customHeight="1" x14ac:dyDescent="0.2">
      <c r="B42" s="857" t="s">
        <v>66</v>
      </c>
      <c r="C42" s="858"/>
      <c r="D42" s="858"/>
      <c r="E42" s="858"/>
      <c r="F42" s="858"/>
      <c r="G42" s="858"/>
      <c r="H42" s="858"/>
      <c r="I42" s="859"/>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c r="FL42" s="5"/>
      <c r="FM42" s="5"/>
      <c r="FN42" s="5"/>
      <c r="FO42" s="5"/>
      <c r="FP42" s="5"/>
      <c r="FQ42" s="5"/>
      <c r="FR42" s="5"/>
      <c r="FS42" s="5"/>
      <c r="FT42" s="5"/>
      <c r="FU42" s="5"/>
      <c r="FV42" s="5"/>
      <c r="FW42" s="5"/>
      <c r="FX42" s="5"/>
      <c r="FY42" s="5"/>
      <c r="FZ42" s="5"/>
      <c r="GA42" s="5"/>
      <c r="GB42" s="5"/>
      <c r="GC42" s="5"/>
      <c r="GD42" s="5"/>
      <c r="GE42" s="5"/>
      <c r="GF42" s="5"/>
      <c r="GG42" s="5"/>
      <c r="GH42" s="5"/>
      <c r="GI42" s="5"/>
      <c r="GJ42" s="5"/>
      <c r="GK42" s="5"/>
      <c r="GL42" s="5"/>
      <c r="GM42" s="5"/>
      <c r="GN42" s="5"/>
      <c r="GO42" s="5"/>
      <c r="GP42" s="5"/>
      <c r="GQ42" s="5"/>
      <c r="GR42" s="5"/>
      <c r="GS42" s="5"/>
      <c r="GT42" s="5"/>
      <c r="GU42" s="5"/>
      <c r="GV42" s="5"/>
      <c r="GW42" s="5"/>
      <c r="GX42" s="5"/>
      <c r="GY42" s="5"/>
      <c r="GZ42" s="5"/>
      <c r="HA42" s="5"/>
      <c r="HB42" s="5"/>
      <c r="HC42" s="5"/>
      <c r="HD42" s="5"/>
      <c r="HE42" s="5"/>
      <c r="HF42" s="5"/>
      <c r="HG42" s="5"/>
      <c r="HH42" s="5"/>
      <c r="HI42" s="5"/>
      <c r="HJ42" s="5"/>
      <c r="HK42" s="5"/>
      <c r="HL42" s="5"/>
      <c r="HM42" s="5"/>
      <c r="HN42" s="5"/>
      <c r="HO42" s="5"/>
      <c r="HP42" s="5"/>
      <c r="HQ42" s="5"/>
      <c r="HR42" s="5"/>
      <c r="HS42" s="5"/>
      <c r="HT42" s="5"/>
      <c r="HU42" s="5"/>
      <c r="HV42" s="5"/>
      <c r="HW42" s="5"/>
      <c r="HX42" s="5"/>
      <c r="HY42" s="5"/>
      <c r="HZ42" s="5"/>
      <c r="IA42" s="5"/>
      <c r="IB42" s="5"/>
      <c r="IC42" s="5"/>
      <c r="ID42" s="5"/>
      <c r="IE42" s="5"/>
      <c r="IF42" s="5"/>
      <c r="IG42" s="5"/>
      <c r="IH42" s="5"/>
      <c r="II42" s="5"/>
      <c r="IJ42" s="5"/>
      <c r="IK42" s="5"/>
      <c r="IL42" s="5"/>
      <c r="IM42" s="5"/>
      <c r="IN42" s="5"/>
      <c r="IO42" s="5"/>
      <c r="IP42" s="5"/>
      <c r="IQ42" s="5"/>
      <c r="IR42" s="5"/>
      <c r="IS42" s="5"/>
      <c r="IT42" s="5"/>
      <c r="IU42" s="5"/>
      <c r="IV42" s="5"/>
    </row>
    <row r="43" spans="2:256" ht="9" customHeight="1" thickBot="1" x14ac:dyDescent="0.25">
      <c r="B43" s="306"/>
      <c r="C43" s="12"/>
      <c r="D43" s="13"/>
      <c r="E43" s="13"/>
      <c r="F43" s="13"/>
      <c r="G43" s="13"/>
      <c r="H43" s="305"/>
      <c r="I43" s="66"/>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c r="FL43" s="5"/>
      <c r="FM43" s="5"/>
      <c r="FN43" s="5"/>
      <c r="FO43" s="5"/>
      <c r="FP43" s="5"/>
      <c r="FQ43" s="5"/>
      <c r="FR43" s="5"/>
      <c r="FS43" s="5"/>
      <c r="FT43" s="5"/>
      <c r="FU43" s="5"/>
      <c r="FV43" s="5"/>
      <c r="FW43" s="5"/>
      <c r="FX43" s="5"/>
      <c r="FY43" s="5"/>
      <c r="FZ43" s="5"/>
      <c r="GA43" s="5"/>
      <c r="GB43" s="5"/>
      <c r="GC43" s="5"/>
      <c r="GD43" s="5"/>
      <c r="GE43" s="5"/>
      <c r="GF43" s="5"/>
      <c r="GG43" s="5"/>
      <c r="GH43" s="5"/>
      <c r="GI43" s="5"/>
      <c r="GJ43" s="5"/>
      <c r="GK43" s="5"/>
      <c r="GL43" s="5"/>
      <c r="GM43" s="5"/>
      <c r="GN43" s="5"/>
      <c r="GO43" s="5"/>
      <c r="GP43" s="5"/>
      <c r="GQ43" s="5"/>
      <c r="GR43" s="5"/>
      <c r="GS43" s="5"/>
      <c r="GT43" s="5"/>
      <c r="GU43" s="5"/>
      <c r="GV43" s="5"/>
      <c r="GW43" s="5"/>
      <c r="GX43" s="5"/>
      <c r="GY43" s="5"/>
      <c r="GZ43" s="5"/>
      <c r="HA43" s="5"/>
      <c r="HB43" s="5"/>
      <c r="HC43" s="5"/>
      <c r="HD43" s="5"/>
      <c r="HE43" s="5"/>
      <c r="HF43" s="5"/>
      <c r="HG43" s="5"/>
      <c r="HH43" s="5"/>
      <c r="HI43" s="5"/>
      <c r="HJ43" s="5"/>
      <c r="HK43" s="5"/>
      <c r="HL43" s="5"/>
      <c r="HM43" s="5"/>
      <c r="HN43" s="5"/>
      <c r="HO43" s="5"/>
      <c r="HP43" s="5"/>
      <c r="HQ43" s="5"/>
      <c r="HR43" s="5"/>
      <c r="HS43" s="5"/>
      <c r="HT43" s="5"/>
      <c r="HU43" s="5"/>
      <c r="HV43" s="5"/>
      <c r="HW43" s="5"/>
      <c r="HX43" s="5"/>
      <c r="HY43" s="5"/>
      <c r="HZ43" s="5"/>
      <c r="IA43" s="5"/>
      <c r="IB43" s="5"/>
      <c r="IC43" s="5"/>
      <c r="ID43" s="5"/>
      <c r="IE43" s="5"/>
      <c r="IF43" s="5"/>
      <c r="IG43" s="5"/>
      <c r="IH43" s="5"/>
      <c r="II43" s="5"/>
      <c r="IJ43" s="5"/>
      <c r="IK43" s="5"/>
      <c r="IL43" s="5"/>
      <c r="IM43" s="5"/>
      <c r="IN43" s="5"/>
      <c r="IO43" s="5"/>
      <c r="IP43" s="5"/>
      <c r="IQ43" s="5"/>
      <c r="IR43" s="5"/>
      <c r="IS43" s="5"/>
      <c r="IT43" s="5"/>
      <c r="IU43" s="5"/>
      <c r="IV43" s="5"/>
    </row>
    <row r="44" spans="2:256" ht="15" customHeight="1" thickTop="1" x14ac:dyDescent="0.2">
      <c r="B44" s="42"/>
      <c r="C44" s="6"/>
      <c r="D44" s="6"/>
      <c r="E44" s="6"/>
      <c r="F44" s="6"/>
      <c r="G44" s="851" t="s">
        <v>38</v>
      </c>
      <c r="H44" s="852"/>
      <c r="I44" s="855">
        <f>(ROUND((1+I15/100)*(1+I19/100)*(1+I23/100)/(1-I30/100),4))-1</f>
        <v>0.23380000000000001</v>
      </c>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c r="FL44" s="5"/>
      <c r="FM44" s="5"/>
      <c r="FN44" s="5"/>
      <c r="FO44" s="5"/>
      <c r="FP44" s="5"/>
      <c r="FQ44" s="5"/>
      <c r="FR44" s="5"/>
      <c r="FS44" s="5"/>
      <c r="FT44" s="5"/>
      <c r="FU44" s="5"/>
      <c r="FV44" s="5"/>
      <c r="FW44" s="5"/>
      <c r="FX44" s="5"/>
      <c r="FY44" s="5"/>
      <c r="FZ44" s="5"/>
      <c r="GA44" s="5"/>
      <c r="GB44" s="5"/>
      <c r="GC44" s="5"/>
      <c r="GD44" s="5"/>
      <c r="GE44" s="5"/>
      <c r="GF44" s="5"/>
      <c r="GG44" s="5"/>
      <c r="GH44" s="5"/>
      <c r="GI44" s="5"/>
      <c r="GJ44" s="5"/>
      <c r="GK44" s="5"/>
      <c r="GL44" s="5"/>
      <c r="GM44" s="5"/>
      <c r="GN44" s="5"/>
      <c r="GO44" s="5"/>
      <c r="GP44" s="5"/>
      <c r="GQ44" s="5"/>
      <c r="GR44" s="5"/>
      <c r="GS44" s="5"/>
      <c r="GT44" s="5"/>
      <c r="GU44" s="5"/>
      <c r="GV44" s="5"/>
      <c r="GW44" s="5"/>
      <c r="GX44" s="5"/>
      <c r="GY44" s="5"/>
      <c r="GZ44" s="5"/>
      <c r="HA44" s="5"/>
      <c r="HB44" s="5"/>
      <c r="HC44" s="5"/>
      <c r="HD44" s="5"/>
      <c r="HE44" s="5"/>
      <c r="HF44" s="5"/>
      <c r="HG44" s="5"/>
      <c r="HH44" s="5"/>
      <c r="HI44" s="5"/>
      <c r="HJ44" s="5"/>
      <c r="HK44" s="5"/>
      <c r="HL44" s="5"/>
      <c r="HM44" s="5"/>
      <c r="HN44" s="5"/>
      <c r="HO44" s="5"/>
      <c r="HP44" s="5"/>
      <c r="HQ44" s="5"/>
      <c r="HR44" s="5"/>
      <c r="HS44" s="5"/>
      <c r="HT44" s="5"/>
      <c r="HU44" s="5"/>
      <c r="HV44" s="5"/>
      <c r="HW44" s="5"/>
      <c r="HX44" s="5"/>
      <c r="HY44" s="5"/>
      <c r="HZ44" s="5"/>
      <c r="IA44" s="5"/>
      <c r="IB44" s="5"/>
      <c r="IC44" s="5"/>
      <c r="ID44" s="5"/>
      <c r="IE44" s="5"/>
      <c r="IF44" s="5"/>
      <c r="IG44" s="5"/>
      <c r="IH44" s="5"/>
      <c r="II44" s="5"/>
      <c r="IJ44" s="5"/>
      <c r="IK44" s="5"/>
      <c r="IL44" s="5"/>
      <c r="IM44" s="5"/>
      <c r="IN44" s="5"/>
      <c r="IO44" s="5"/>
      <c r="IP44" s="5"/>
      <c r="IQ44" s="5"/>
      <c r="IR44" s="5"/>
      <c r="IS44" s="5"/>
      <c r="IT44" s="5"/>
      <c r="IU44" s="5"/>
      <c r="IV44" s="5"/>
    </row>
    <row r="45" spans="2:256" ht="15" customHeight="1" thickBot="1" x14ac:dyDescent="0.25">
      <c r="B45" s="67"/>
      <c r="C45" s="6"/>
      <c r="D45" s="6"/>
      <c r="E45" s="6"/>
      <c r="F45" s="6"/>
      <c r="G45" s="853"/>
      <c r="H45" s="854"/>
      <c r="I45" s="856"/>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c r="FL45" s="5"/>
      <c r="FM45" s="5"/>
      <c r="FN45" s="5"/>
      <c r="FO45" s="5"/>
      <c r="FP45" s="5"/>
      <c r="FQ45" s="5"/>
      <c r="FR45" s="5"/>
      <c r="FS45" s="5"/>
      <c r="FT45" s="5"/>
      <c r="FU45" s="5"/>
      <c r="FV45" s="5"/>
      <c r="FW45" s="5"/>
      <c r="FX45" s="5"/>
      <c r="FY45" s="5"/>
      <c r="FZ45" s="5"/>
      <c r="GA45" s="5"/>
      <c r="GB45" s="5"/>
      <c r="GC45" s="5"/>
      <c r="GD45" s="5"/>
      <c r="GE45" s="5"/>
      <c r="GF45" s="5"/>
      <c r="GG45" s="5"/>
      <c r="GH45" s="5"/>
      <c r="GI45" s="5"/>
      <c r="GJ45" s="5"/>
      <c r="GK45" s="5"/>
      <c r="GL45" s="5"/>
      <c r="GM45" s="5"/>
      <c r="GN45" s="5"/>
      <c r="GO45" s="5"/>
      <c r="GP45" s="5"/>
      <c r="GQ45" s="5"/>
      <c r="GR45" s="5"/>
      <c r="GS45" s="5"/>
      <c r="GT45" s="5"/>
      <c r="GU45" s="5"/>
      <c r="GV45" s="5"/>
      <c r="GW45" s="5"/>
      <c r="GX45" s="5"/>
      <c r="GY45" s="5"/>
      <c r="GZ45" s="5"/>
      <c r="HA45" s="5"/>
      <c r="HB45" s="5"/>
      <c r="HC45" s="5"/>
      <c r="HD45" s="5"/>
      <c r="HE45" s="5"/>
      <c r="HF45" s="5"/>
      <c r="HG45" s="5"/>
      <c r="HH45" s="5"/>
      <c r="HI45" s="5"/>
      <c r="HJ45" s="5"/>
      <c r="HK45" s="5"/>
      <c r="HL45" s="5"/>
      <c r="HM45" s="5"/>
      <c r="HN45" s="5"/>
      <c r="HO45" s="5"/>
      <c r="HP45" s="5"/>
      <c r="HQ45" s="5"/>
      <c r="HR45" s="5"/>
      <c r="HS45" s="5"/>
      <c r="HT45" s="5"/>
      <c r="HU45" s="5"/>
      <c r="HV45" s="5"/>
      <c r="HW45" s="5"/>
      <c r="HX45" s="5"/>
      <c r="HY45" s="5"/>
      <c r="HZ45" s="5"/>
      <c r="IA45" s="5"/>
      <c r="IB45" s="5"/>
      <c r="IC45" s="5"/>
      <c r="ID45" s="5"/>
      <c r="IE45" s="5"/>
      <c r="IF45" s="5"/>
      <c r="IG45" s="5"/>
      <c r="IH45" s="5"/>
      <c r="II45" s="5"/>
      <c r="IJ45" s="5"/>
      <c r="IK45" s="5"/>
      <c r="IL45" s="5"/>
      <c r="IM45" s="5"/>
      <c r="IN45" s="5"/>
      <c r="IO45" s="5"/>
      <c r="IP45" s="5"/>
      <c r="IQ45" s="5"/>
      <c r="IR45" s="5"/>
      <c r="IS45" s="5"/>
      <c r="IT45" s="5"/>
      <c r="IU45" s="5"/>
      <c r="IV45" s="5"/>
    </row>
    <row r="46" spans="2:256" ht="9" customHeight="1" thickTop="1" thickBot="1" x14ac:dyDescent="0.25">
      <c r="B46" s="43"/>
      <c r="C46" s="11"/>
      <c r="D46" s="11"/>
      <c r="E46" s="11"/>
      <c r="F46" s="11"/>
      <c r="G46" s="11"/>
      <c r="H46" s="11"/>
      <c r="I46" s="44"/>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c r="FM46" s="5"/>
      <c r="FN46" s="5"/>
      <c r="FO46" s="5"/>
      <c r="FP46" s="5"/>
      <c r="FQ46" s="5"/>
      <c r="FR46" s="5"/>
      <c r="FS46" s="5"/>
      <c r="FT46" s="5"/>
      <c r="FU46" s="5"/>
      <c r="FV46" s="5"/>
      <c r="FW46" s="5"/>
      <c r="FX46" s="5"/>
      <c r="FY46" s="5"/>
      <c r="FZ46" s="5"/>
      <c r="GA46" s="5"/>
      <c r="GB46" s="5"/>
      <c r="GC46" s="5"/>
      <c r="GD46" s="5"/>
      <c r="GE46" s="5"/>
      <c r="GF46" s="5"/>
      <c r="GG46" s="5"/>
      <c r="GH46" s="5"/>
      <c r="GI46" s="5"/>
      <c r="GJ46" s="5"/>
      <c r="GK46" s="5"/>
      <c r="GL46" s="5"/>
      <c r="GM46" s="5"/>
      <c r="GN46" s="5"/>
      <c r="GO46" s="5"/>
      <c r="GP46" s="5"/>
      <c r="GQ46" s="5"/>
      <c r="GR46" s="5"/>
      <c r="GS46" s="5"/>
      <c r="GT46" s="5"/>
      <c r="GU46" s="5"/>
      <c r="GV46" s="5"/>
      <c r="GW46" s="5"/>
      <c r="GX46" s="5"/>
      <c r="GY46" s="5"/>
      <c r="GZ46" s="5"/>
      <c r="HA46" s="5"/>
      <c r="HB46" s="5"/>
      <c r="HC46" s="5"/>
      <c r="HD46" s="5"/>
      <c r="HE46" s="5"/>
      <c r="HF46" s="5"/>
      <c r="HG46" s="5"/>
      <c r="HH46" s="5"/>
      <c r="HI46" s="5"/>
      <c r="HJ46" s="5"/>
      <c r="HK46" s="5"/>
      <c r="HL46" s="5"/>
      <c r="HM46" s="5"/>
      <c r="HN46" s="5"/>
      <c r="HO46" s="5"/>
      <c r="HP46" s="5"/>
      <c r="HQ46" s="5"/>
      <c r="HR46" s="5"/>
      <c r="HS46" s="5"/>
      <c r="HT46" s="5"/>
      <c r="HU46" s="5"/>
      <c r="HV46" s="5"/>
      <c r="HW46" s="5"/>
      <c r="HX46" s="5"/>
      <c r="HY46" s="5"/>
      <c r="HZ46" s="5"/>
      <c r="IA46" s="5"/>
      <c r="IB46" s="5"/>
      <c r="IC46" s="5"/>
      <c r="ID46" s="5"/>
      <c r="IE46" s="5"/>
      <c r="IF46" s="5"/>
      <c r="IG46" s="5"/>
      <c r="IH46" s="5"/>
      <c r="II46" s="5"/>
      <c r="IJ46" s="5"/>
      <c r="IK46" s="5"/>
      <c r="IL46" s="5"/>
      <c r="IM46" s="5"/>
      <c r="IN46" s="5"/>
      <c r="IO46" s="5"/>
      <c r="IP46" s="5"/>
      <c r="IQ46" s="5"/>
      <c r="IR46" s="5"/>
      <c r="IS46" s="5"/>
      <c r="IT46" s="5"/>
      <c r="IU46" s="5"/>
      <c r="IV46" s="5"/>
    </row>
    <row r="47" spans="2:256" x14ac:dyDescent="0.2">
      <c r="B47" s="5"/>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c r="FL47" s="5"/>
      <c r="FM47" s="5"/>
      <c r="FN47" s="5"/>
      <c r="FO47" s="5"/>
      <c r="FP47" s="5"/>
      <c r="FQ47" s="5"/>
      <c r="FR47" s="5"/>
      <c r="FS47" s="5"/>
      <c r="FT47" s="5"/>
      <c r="FU47" s="5"/>
      <c r="FV47" s="5"/>
      <c r="FW47" s="5"/>
      <c r="FX47" s="5"/>
      <c r="FY47" s="5"/>
      <c r="FZ47" s="5"/>
      <c r="GA47" s="5"/>
      <c r="GB47" s="5"/>
      <c r="GC47" s="5"/>
      <c r="GD47" s="5"/>
      <c r="GE47" s="5"/>
      <c r="GF47" s="5"/>
      <c r="GG47" s="5"/>
      <c r="GH47" s="5"/>
      <c r="GI47" s="5"/>
      <c r="GJ47" s="5"/>
      <c r="GK47" s="5"/>
      <c r="GL47" s="5"/>
      <c r="GM47" s="5"/>
      <c r="GN47" s="5"/>
      <c r="GO47" s="5"/>
      <c r="GP47" s="5"/>
      <c r="GQ47" s="5"/>
      <c r="GR47" s="5"/>
      <c r="GS47" s="5"/>
      <c r="GT47" s="5"/>
      <c r="GU47" s="5"/>
      <c r="GV47" s="5"/>
      <c r="GW47" s="5"/>
      <c r="GX47" s="5"/>
      <c r="GY47" s="5"/>
      <c r="GZ47" s="5"/>
      <c r="HA47" s="5"/>
      <c r="HB47" s="5"/>
      <c r="HC47" s="5"/>
      <c r="HD47" s="5"/>
      <c r="HE47" s="5"/>
      <c r="HF47" s="5"/>
      <c r="HG47" s="5"/>
      <c r="HH47" s="5"/>
      <c r="HI47" s="5"/>
      <c r="HJ47" s="5"/>
      <c r="HK47" s="5"/>
      <c r="HL47" s="5"/>
      <c r="HM47" s="5"/>
      <c r="HN47" s="5"/>
      <c r="HO47" s="5"/>
      <c r="HP47" s="5"/>
      <c r="HQ47" s="5"/>
      <c r="HR47" s="5"/>
      <c r="HS47" s="5"/>
      <c r="HT47" s="5"/>
      <c r="HU47" s="5"/>
      <c r="HV47" s="5"/>
      <c r="HW47" s="5"/>
      <c r="HX47" s="5"/>
      <c r="HY47" s="5"/>
      <c r="HZ47" s="5"/>
      <c r="IA47" s="5"/>
      <c r="IB47" s="5"/>
      <c r="IC47" s="5"/>
      <c r="ID47" s="5"/>
      <c r="IE47" s="5"/>
      <c r="IF47" s="5"/>
      <c r="IG47" s="5"/>
      <c r="IH47" s="5"/>
      <c r="II47" s="5"/>
      <c r="IJ47" s="5"/>
      <c r="IK47" s="5"/>
      <c r="IL47" s="5"/>
      <c r="IM47" s="5"/>
      <c r="IN47" s="5"/>
      <c r="IO47" s="5"/>
      <c r="IP47" s="5"/>
      <c r="IQ47" s="5"/>
      <c r="IR47" s="5"/>
      <c r="IS47" s="5"/>
      <c r="IT47" s="5"/>
      <c r="IU47" s="5"/>
      <c r="IV47" s="5"/>
    </row>
  </sheetData>
  <mergeCells count="31">
    <mergeCell ref="B39:I39"/>
    <mergeCell ref="B5:I5"/>
    <mergeCell ref="B15:H15"/>
    <mergeCell ref="B4:I4"/>
    <mergeCell ref="C35:G35"/>
    <mergeCell ref="B17:H17"/>
    <mergeCell ref="B32:I32"/>
    <mergeCell ref="B20:I20"/>
    <mergeCell ref="B16:I16"/>
    <mergeCell ref="B22:H22"/>
    <mergeCell ref="H35:H37"/>
    <mergeCell ref="C36:C37"/>
    <mergeCell ref="I35:I37"/>
    <mergeCell ref="D36:G37"/>
    <mergeCell ref="B25:H25"/>
    <mergeCell ref="B21:H21"/>
    <mergeCell ref="G44:H45"/>
    <mergeCell ref="I44:I45"/>
    <mergeCell ref="B40:I40"/>
    <mergeCell ref="B41:I41"/>
    <mergeCell ref="B42:I42"/>
    <mergeCell ref="B24:I24"/>
    <mergeCell ref="B3:I3"/>
    <mergeCell ref="B35:B37"/>
    <mergeCell ref="B8:I8"/>
    <mergeCell ref="B10:I10"/>
    <mergeCell ref="B11:H11"/>
    <mergeCell ref="B23:H23"/>
    <mergeCell ref="B19:H19"/>
    <mergeCell ref="B30:H30"/>
    <mergeCell ref="B6:I6"/>
  </mergeCells>
  <printOptions horizontalCentered="1"/>
  <pageMargins left="0.19685039370078741" right="0.19685039370078741" top="0.39370078740157483" bottom="0.59055118110236227" header="0.39370078740157483" footer="0.39370078740157483"/>
  <pageSetup paperSize="9" fitToHeight="100" orientation="portrait" r:id="rId1"/>
  <headerFooter>
    <oddFooter>Página &amp;P de &amp;N</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40"/>
  <sheetViews>
    <sheetView topLeftCell="A10" workbookViewId="0">
      <selection activeCell="G43" sqref="G43"/>
    </sheetView>
  </sheetViews>
  <sheetFormatPr defaultRowHeight="12.75" x14ac:dyDescent="0.2"/>
  <cols>
    <col min="1" max="1" width="15.42578125" bestFit="1" customWidth="1"/>
    <col min="2" max="2" width="57.42578125" customWidth="1"/>
    <col min="4" max="4" width="8" bestFit="1" customWidth="1"/>
    <col min="5" max="5" width="10.42578125" bestFit="1" customWidth="1"/>
    <col min="6" max="6" width="10.28515625" customWidth="1"/>
  </cols>
  <sheetData>
    <row r="1" spans="1:6" x14ac:dyDescent="0.2">
      <c r="A1" s="453"/>
      <c r="B1" s="454"/>
      <c r="C1" s="454"/>
      <c r="D1" s="454"/>
      <c r="E1" s="454"/>
      <c r="F1" s="455"/>
    </row>
    <row r="2" spans="1:6" ht="15.75" x14ac:dyDescent="0.2">
      <c r="A2" s="456"/>
      <c r="B2" s="457"/>
      <c r="C2" s="458"/>
      <c r="D2" s="459"/>
      <c r="E2" s="459"/>
      <c r="F2" s="460"/>
    </row>
    <row r="3" spans="1:6" x14ac:dyDescent="0.2">
      <c r="A3" s="461"/>
      <c r="B3" s="462"/>
      <c r="C3" s="462"/>
      <c r="D3" s="462"/>
      <c r="E3" s="462"/>
      <c r="F3" s="463"/>
    </row>
    <row r="4" spans="1:6" ht="15.75" x14ac:dyDescent="0.2">
      <c r="A4" s="898" t="s">
        <v>42</v>
      </c>
      <c r="B4" s="899"/>
      <c r="C4" s="899"/>
      <c r="D4" s="899"/>
      <c r="E4" s="899"/>
      <c r="F4" s="900"/>
    </row>
    <row r="5" spans="1:6" ht="16.5" thickBot="1" x14ac:dyDescent="0.25">
      <c r="A5" s="464"/>
      <c r="B5" s="465"/>
      <c r="C5" s="466"/>
      <c r="D5" s="467"/>
      <c r="E5" s="901"/>
      <c r="F5" s="902"/>
    </row>
    <row r="6" spans="1:6" ht="15.75" x14ac:dyDescent="0.25">
      <c r="A6" s="903" t="s">
        <v>31026</v>
      </c>
      <c r="B6" s="904"/>
      <c r="C6" s="904"/>
      <c r="D6" s="904"/>
      <c r="E6" s="904"/>
      <c r="F6" s="905"/>
    </row>
    <row r="7" spans="1:6" ht="38.25" customHeight="1" x14ac:dyDescent="0.2">
      <c r="A7" s="468" t="s">
        <v>31027</v>
      </c>
      <c r="B7" s="887" t="s">
        <v>31028</v>
      </c>
      <c r="C7" s="888"/>
      <c r="D7" s="888"/>
      <c r="E7" s="889"/>
      <c r="F7" s="469" t="s">
        <v>3</v>
      </c>
    </row>
    <row r="8" spans="1:6" x14ac:dyDescent="0.2">
      <c r="A8" s="890" t="s">
        <v>31029</v>
      </c>
      <c r="B8" s="892" t="s">
        <v>10</v>
      </c>
      <c r="C8" s="892" t="s">
        <v>5</v>
      </c>
      <c r="D8" s="894" t="s">
        <v>11</v>
      </c>
      <c r="E8" s="896" t="s">
        <v>12</v>
      </c>
      <c r="F8" s="897"/>
    </row>
    <row r="9" spans="1:6" ht="23.25" customHeight="1" x14ac:dyDescent="0.2">
      <c r="A9" s="891"/>
      <c r="B9" s="893"/>
      <c r="C9" s="893"/>
      <c r="D9" s="895"/>
      <c r="E9" s="470" t="s">
        <v>13</v>
      </c>
      <c r="F9" s="479" t="s">
        <v>31030</v>
      </c>
    </row>
    <row r="10" spans="1:6" x14ac:dyDescent="0.2">
      <c r="A10" s="472">
        <v>88253</v>
      </c>
      <c r="B10" s="473" t="str">
        <f>VLOOKUP(A10,' SINAPI 05-2022'!$1:$1048576,2,FALSE)</f>
        <v>AUXILIAR DE TOPÓGRAFO COM ENCARGOS COMPLEMENTARES</v>
      </c>
      <c r="C10" s="478" t="str">
        <f>VLOOKUP(A10,' SINAPI 05-2022'!$1:$1048576,3,FALSE)</f>
        <v>H</v>
      </c>
      <c r="D10" s="474">
        <v>2.5000000000000001E-3</v>
      </c>
      <c r="E10" s="480" t="str">
        <f>VLOOKUP(A10,' SINAPI 05-2022'!$1:$1048576,4,FALSE)</f>
        <v>11,83</v>
      </c>
      <c r="F10" s="471">
        <f>+D10*E10</f>
        <v>2.9575000000000001E-2</v>
      </c>
    </row>
    <row r="11" spans="1:6" x14ac:dyDescent="0.2">
      <c r="A11" s="472">
        <v>88288</v>
      </c>
      <c r="B11" s="473" t="str">
        <f>VLOOKUP(A11,' SINAPI 05-2022'!$1:$1048576,2,FALSE)</f>
        <v>NIVELADOR COM ENCARGOS COMPLEMENTARES</v>
      </c>
      <c r="C11" s="478" t="str">
        <f>VLOOKUP(A11,' SINAPI 05-2022'!$1:$1048576,3,FALSE)</f>
        <v>H</v>
      </c>
      <c r="D11" s="474">
        <v>2.5000000000000001E-3</v>
      </c>
      <c r="E11" s="480" t="str">
        <f>VLOOKUP(A11,' SINAPI 05-2022'!$1:$1048576,4,FALSE)</f>
        <v>14,66</v>
      </c>
      <c r="F11" s="471">
        <f t="shared" ref="F11:F14" si="0">+D11*E11</f>
        <v>3.6650000000000002E-2</v>
      </c>
    </row>
    <row r="12" spans="1:6" x14ac:dyDescent="0.2">
      <c r="A12" s="472">
        <v>88316</v>
      </c>
      <c r="B12" s="473" t="str">
        <f>VLOOKUP(A12,' SINAPI 05-2022'!$1:$1048576,2,FALSE)</f>
        <v>SERVENTE COM ENCARGOS COMPLEMENTARES</v>
      </c>
      <c r="C12" s="478" t="str">
        <f>VLOOKUP(A12,' SINAPI 05-2022'!$1:$1048576,3,FALSE)</f>
        <v>H</v>
      </c>
      <c r="D12" s="474">
        <v>7.4999999999999997E-3</v>
      </c>
      <c r="E12" s="480" t="str">
        <f>VLOOKUP(A12,' SINAPI 05-2022'!$1:$1048576,4,FALSE)</f>
        <v>24,73</v>
      </c>
      <c r="F12" s="471">
        <f t="shared" si="0"/>
        <v>0.185475</v>
      </c>
    </row>
    <row r="13" spans="1:6" x14ac:dyDescent="0.2">
      <c r="A13" s="472">
        <v>88597</v>
      </c>
      <c r="B13" s="473" t="str">
        <f>VLOOKUP(A13,' SINAPI 05-2022'!$1:$1048576,2,FALSE)</f>
        <v>DESENHISTA DETALHISTA COM ENCARGOS COMPLEMENTARES</v>
      </c>
      <c r="C13" s="478" t="str">
        <f>VLOOKUP(A13,' SINAPI 05-2022'!$1:$1048576,3,FALSE)</f>
        <v>H</v>
      </c>
      <c r="D13" s="474">
        <v>4.0000000000000001E-3</v>
      </c>
      <c r="E13" s="480" t="str">
        <f>VLOOKUP(A13,' SINAPI 05-2022'!$1:$1048576,4,FALSE)</f>
        <v>40,64</v>
      </c>
      <c r="F13" s="471">
        <f t="shared" si="0"/>
        <v>0.16256000000000001</v>
      </c>
    </row>
    <row r="14" spans="1:6" ht="22.5" x14ac:dyDescent="0.2">
      <c r="A14" s="472">
        <v>92145</v>
      </c>
      <c r="B14" s="473" t="str">
        <f>VLOOKUP(A14,' SINAPI 05-2022'!$1:$1048576,2,FALSE)</f>
        <v>CAMINHONETE CABINE SIMPLES COM MOTOR 1.6 FLEX, CÂMBIO MANUAL, POTÊNCIA 101/104 CV, 2 PORTAS - CHP DIURNO. AF_11/2015</v>
      </c>
      <c r="C14" s="478" t="str">
        <f>VLOOKUP(A14,' SINAPI 05-2022'!$1:$1048576,3,FALSE)</f>
        <v>CHP</v>
      </c>
      <c r="D14" s="474">
        <v>2E-3</v>
      </c>
      <c r="E14" s="480" t="str">
        <f>VLOOKUP(A14,' SINAPI 05-2022'!$1:$1048576,4,FALSE)</f>
        <v>86,26</v>
      </c>
      <c r="F14" s="471">
        <f t="shared" si="0"/>
        <v>0.17252000000000001</v>
      </c>
    </row>
    <row r="15" spans="1:6" x14ac:dyDescent="0.2">
      <c r="A15" s="881"/>
      <c r="B15" s="882"/>
      <c r="C15" s="882"/>
      <c r="D15" s="883"/>
      <c r="E15" s="475" t="s">
        <v>14</v>
      </c>
      <c r="F15" s="476">
        <f>SUM(F10:F14)</f>
        <v>0.58678000000000008</v>
      </c>
    </row>
    <row r="16" spans="1:6" x14ac:dyDescent="0.2">
      <c r="A16" s="477" t="s">
        <v>31031</v>
      </c>
      <c r="B16" s="884" t="s">
        <v>46656</v>
      </c>
      <c r="C16" s="885"/>
      <c r="D16" s="885"/>
      <c r="E16" s="885"/>
      <c r="F16" s="886"/>
    </row>
    <row r="18" spans="1:6" x14ac:dyDescent="0.2">
      <c r="A18" s="468" t="s">
        <v>31032</v>
      </c>
      <c r="B18" s="887" t="s">
        <v>31033</v>
      </c>
      <c r="C18" s="888"/>
      <c r="D18" s="888"/>
      <c r="E18" s="889"/>
      <c r="F18" s="469" t="s">
        <v>3</v>
      </c>
    </row>
    <row r="19" spans="1:6" x14ac:dyDescent="0.2">
      <c r="A19" s="890" t="s">
        <v>31029</v>
      </c>
      <c r="B19" s="892" t="s">
        <v>10</v>
      </c>
      <c r="C19" s="892" t="s">
        <v>3</v>
      </c>
      <c r="D19" s="894" t="s">
        <v>11</v>
      </c>
      <c r="E19" s="896" t="s">
        <v>12</v>
      </c>
      <c r="F19" s="897"/>
    </row>
    <row r="20" spans="1:6" ht="27.75" customHeight="1" x14ac:dyDescent="0.2">
      <c r="A20" s="891"/>
      <c r="B20" s="893"/>
      <c r="C20" s="893"/>
      <c r="D20" s="895"/>
      <c r="E20" s="470" t="s">
        <v>13</v>
      </c>
      <c r="F20" s="471" t="s">
        <v>31030</v>
      </c>
    </row>
    <row r="21" spans="1:6" x14ac:dyDescent="0.2">
      <c r="A21" s="472">
        <v>88249</v>
      </c>
      <c r="B21" s="473" t="str">
        <f>VLOOKUP(A21,' SINAPI 05-2022'!$1:$1048576,2,FALSE)</f>
        <v>AUXILIAR DE LABORATÓRIO COM ENCARGOS COMPLEMENTARES</v>
      </c>
      <c r="C21" s="478" t="str">
        <f>VLOOKUP(A21,' SINAPI 05-2022'!$1:$1048576,3,FALSE)</f>
        <v>H</v>
      </c>
      <c r="D21" s="474">
        <v>1.5E-3</v>
      </c>
      <c r="E21" s="480" t="str">
        <f>VLOOKUP(A21,' SINAPI 05-2022'!$1:$1048576,4,FALSE)</f>
        <v>29,02</v>
      </c>
      <c r="F21" s="471">
        <f t="shared" ref="F21:F22" si="1">+D21*E21</f>
        <v>4.3529999999999999E-2</v>
      </c>
    </row>
    <row r="22" spans="1:6" x14ac:dyDescent="0.2">
      <c r="A22" s="472">
        <v>88321</v>
      </c>
      <c r="B22" s="473" t="str">
        <f>VLOOKUP(A22,' SINAPI 05-2022'!$1:$1048576,2,FALSE)</f>
        <v>TÉCNICO DE LABORATÓRIO COM ENCARGOS COMPLEMENTARES</v>
      </c>
      <c r="C22" s="478" t="str">
        <f>VLOOKUP(A22,' SINAPI 05-2022'!$1:$1048576,3,FALSE)</f>
        <v>H</v>
      </c>
      <c r="D22" s="474">
        <v>8.0000000000000004E-4</v>
      </c>
      <c r="E22" s="480" t="str">
        <f>VLOOKUP(A22,' SINAPI 05-2022'!$1:$1048576,4,FALSE)</f>
        <v>40,26</v>
      </c>
      <c r="F22" s="471">
        <f t="shared" si="1"/>
        <v>3.2208000000000001E-2</v>
      </c>
    </row>
    <row r="23" spans="1:6" x14ac:dyDescent="0.2">
      <c r="A23" s="881"/>
      <c r="B23" s="882"/>
      <c r="C23" s="882"/>
      <c r="D23" s="883"/>
      <c r="E23" s="475" t="s">
        <v>14</v>
      </c>
      <c r="F23" s="476">
        <f>SUM(F21:F22)</f>
        <v>7.5738E-2</v>
      </c>
    </row>
    <row r="24" spans="1:6" ht="12.75" customHeight="1" x14ac:dyDescent="0.2">
      <c r="A24" s="477" t="s">
        <v>31031</v>
      </c>
      <c r="B24" s="884" t="s">
        <v>46656</v>
      </c>
      <c r="C24" s="885"/>
      <c r="D24" s="885"/>
      <c r="E24" s="885"/>
      <c r="F24" s="886"/>
    </row>
    <row r="26" spans="1:6" x14ac:dyDescent="0.2">
      <c r="A26" s="468" t="s">
        <v>31034</v>
      </c>
      <c r="B26" s="887" t="s">
        <v>31035</v>
      </c>
      <c r="C26" s="888"/>
      <c r="D26" s="888"/>
      <c r="E26" s="889"/>
      <c r="F26" s="469" t="s">
        <v>5</v>
      </c>
    </row>
    <row r="27" spans="1:6" x14ac:dyDescent="0.2">
      <c r="A27" s="890" t="s">
        <v>31029</v>
      </c>
      <c r="B27" s="892" t="s">
        <v>10</v>
      </c>
      <c r="C27" s="892" t="s">
        <v>5</v>
      </c>
      <c r="D27" s="894" t="s">
        <v>11</v>
      </c>
      <c r="E27" s="896" t="s">
        <v>12</v>
      </c>
      <c r="F27" s="897"/>
    </row>
    <row r="28" spans="1:6" x14ac:dyDescent="0.2">
      <c r="A28" s="891"/>
      <c r="B28" s="893"/>
      <c r="C28" s="893"/>
      <c r="D28" s="895"/>
      <c r="E28" s="470" t="s">
        <v>13</v>
      </c>
      <c r="F28" s="471" t="s">
        <v>31030</v>
      </c>
    </row>
    <row r="29" spans="1:6" x14ac:dyDescent="0.2">
      <c r="A29" s="472">
        <v>88249</v>
      </c>
      <c r="B29" s="473" t="str">
        <f>VLOOKUP(A29,' SINAPI 05-2022'!$1:$1048576,2,FALSE)</f>
        <v>AUXILIAR DE LABORATÓRIO COM ENCARGOS COMPLEMENTARES</v>
      </c>
      <c r="C29" s="478" t="str">
        <f>VLOOKUP(A29,' SINAPI 05-2022'!$1:$1048576,3,FALSE)</f>
        <v>H</v>
      </c>
      <c r="D29" s="474">
        <v>1</v>
      </c>
      <c r="E29" s="480" t="str">
        <f>VLOOKUP(A29,' SINAPI 05-2022'!$1:$1048576,4,FALSE)</f>
        <v>29,02</v>
      </c>
      <c r="F29" s="471">
        <f t="shared" ref="F29:F30" si="2">+D29*E29</f>
        <v>29.02</v>
      </c>
    </row>
    <row r="30" spans="1:6" x14ac:dyDescent="0.2">
      <c r="A30" s="472">
        <v>88321</v>
      </c>
      <c r="B30" s="473" t="str">
        <f>VLOOKUP(A30,' SINAPI 05-2022'!$1:$1048576,2,FALSE)</f>
        <v>TÉCNICO DE LABORATÓRIO COM ENCARGOS COMPLEMENTARES</v>
      </c>
      <c r="C30" s="478" t="str">
        <f>VLOOKUP(A30,' SINAPI 05-2022'!$1:$1048576,3,FALSE)</f>
        <v>H</v>
      </c>
      <c r="D30" s="474">
        <v>1</v>
      </c>
      <c r="E30" s="480" t="str">
        <f>VLOOKUP(A30,' SINAPI 05-2022'!$1:$1048576,4,FALSE)</f>
        <v>40,26</v>
      </c>
      <c r="F30" s="471">
        <f t="shared" si="2"/>
        <v>40.26</v>
      </c>
    </row>
    <row r="31" spans="1:6" x14ac:dyDescent="0.2">
      <c r="A31" s="881"/>
      <c r="B31" s="882"/>
      <c r="C31" s="882"/>
      <c r="D31" s="883"/>
      <c r="E31" s="475" t="s">
        <v>14</v>
      </c>
      <c r="F31" s="476">
        <f>SUM(F29:F30)</f>
        <v>69.28</v>
      </c>
    </row>
    <row r="32" spans="1:6" ht="12.75" customHeight="1" x14ac:dyDescent="0.2">
      <c r="A32" s="477" t="s">
        <v>31031</v>
      </c>
      <c r="B32" s="884" t="s">
        <v>46656</v>
      </c>
      <c r="C32" s="885"/>
      <c r="D32" s="885"/>
      <c r="E32" s="885"/>
      <c r="F32" s="886"/>
    </row>
    <row r="34" spans="1:6" x14ac:dyDescent="0.2">
      <c r="A34" s="468" t="s">
        <v>31036</v>
      </c>
      <c r="B34" s="887" t="s">
        <v>31037</v>
      </c>
      <c r="C34" s="888"/>
      <c r="D34" s="888"/>
      <c r="E34" s="889"/>
      <c r="F34" s="469" t="s">
        <v>20</v>
      </c>
    </row>
    <row r="35" spans="1:6" x14ac:dyDescent="0.2">
      <c r="A35" s="890" t="s">
        <v>31029</v>
      </c>
      <c r="B35" s="892" t="s">
        <v>10</v>
      </c>
      <c r="C35" s="892" t="s">
        <v>20</v>
      </c>
      <c r="D35" s="894" t="s">
        <v>11</v>
      </c>
      <c r="E35" s="896" t="s">
        <v>12</v>
      </c>
      <c r="F35" s="897"/>
    </row>
    <row r="36" spans="1:6" x14ac:dyDescent="0.2">
      <c r="A36" s="891"/>
      <c r="B36" s="893"/>
      <c r="C36" s="893"/>
      <c r="D36" s="895"/>
      <c r="E36" s="470" t="s">
        <v>13</v>
      </c>
      <c r="F36" s="471" t="s">
        <v>31030</v>
      </c>
    </row>
    <row r="37" spans="1:6" x14ac:dyDescent="0.2">
      <c r="A37" s="472">
        <v>88249</v>
      </c>
      <c r="B37" s="473" t="str">
        <f>VLOOKUP(A37,' SINAPI 05-2022'!$1:$1048576,2,FALSE)</f>
        <v>AUXILIAR DE LABORATÓRIO COM ENCARGOS COMPLEMENTARES</v>
      </c>
      <c r="C37" s="478" t="str">
        <f>VLOOKUP(A37,' SINAPI 05-2022'!$1:$1048576,3,FALSE)</f>
        <v>H</v>
      </c>
      <c r="D37" s="474">
        <v>6.2E-2</v>
      </c>
      <c r="E37" s="480" t="str">
        <f>VLOOKUP(A37,' SINAPI 05-2022'!$1:$1048576,4,FALSE)</f>
        <v>29,02</v>
      </c>
      <c r="F37" s="471">
        <f t="shared" ref="F37:F38" si="3">+D37*E37</f>
        <v>1.79924</v>
      </c>
    </row>
    <row r="38" spans="1:6" x14ac:dyDescent="0.2">
      <c r="A38" s="472">
        <v>88321</v>
      </c>
      <c r="B38" s="473" t="str">
        <f>VLOOKUP(A38,' SINAPI 05-2022'!$1:$1048576,2,FALSE)</f>
        <v>TÉCNICO DE LABORATÓRIO COM ENCARGOS COMPLEMENTARES</v>
      </c>
      <c r="C38" s="478" t="str">
        <f>VLOOKUP(A38,' SINAPI 05-2022'!$1:$1048576,3,FALSE)</f>
        <v>H</v>
      </c>
      <c r="D38" s="474">
        <v>3.5999999999999997E-2</v>
      </c>
      <c r="E38" s="480" t="str">
        <f>VLOOKUP(A38,' SINAPI 05-2022'!$1:$1048576,4,FALSE)</f>
        <v>40,26</v>
      </c>
      <c r="F38" s="471">
        <f t="shared" si="3"/>
        <v>1.4493599999999998</v>
      </c>
    </row>
    <row r="39" spans="1:6" x14ac:dyDescent="0.2">
      <c r="A39" s="881"/>
      <c r="B39" s="882"/>
      <c r="C39" s="882"/>
      <c r="D39" s="883"/>
      <c r="E39" s="475" t="s">
        <v>14</v>
      </c>
      <c r="F39" s="476">
        <f>SUM(F37:F38)</f>
        <v>3.2485999999999997</v>
      </c>
    </row>
    <row r="40" spans="1:6" ht="12.75" customHeight="1" x14ac:dyDescent="0.2">
      <c r="A40" s="477" t="s">
        <v>31031</v>
      </c>
      <c r="B40" s="884" t="s">
        <v>46656</v>
      </c>
      <c r="C40" s="885"/>
      <c r="D40" s="885"/>
      <c r="E40" s="885"/>
      <c r="F40" s="886"/>
    </row>
  </sheetData>
  <mergeCells count="35">
    <mergeCell ref="A4:F4"/>
    <mergeCell ref="E5:F5"/>
    <mergeCell ref="A6:F6"/>
    <mergeCell ref="B7:E7"/>
    <mergeCell ref="A8:A9"/>
    <mergeCell ref="B8:B9"/>
    <mergeCell ref="C8:C9"/>
    <mergeCell ref="D8:D9"/>
    <mergeCell ref="E8:F8"/>
    <mergeCell ref="A15:D15"/>
    <mergeCell ref="B16:F16"/>
    <mergeCell ref="B18:E18"/>
    <mergeCell ref="A19:A20"/>
    <mergeCell ref="B19:B20"/>
    <mergeCell ref="C19:C20"/>
    <mergeCell ref="D19:D20"/>
    <mergeCell ref="E19:F19"/>
    <mergeCell ref="A23:D23"/>
    <mergeCell ref="B24:F24"/>
    <mergeCell ref="B26:E26"/>
    <mergeCell ref="A27:A28"/>
    <mergeCell ref="B27:B28"/>
    <mergeCell ref="C27:C28"/>
    <mergeCell ref="D27:D28"/>
    <mergeCell ref="E27:F27"/>
    <mergeCell ref="A39:D39"/>
    <mergeCell ref="B40:F40"/>
    <mergeCell ref="A31:D31"/>
    <mergeCell ref="B32:F32"/>
    <mergeCell ref="B34:E34"/>
    <mergeCell ref="A35:A36"/>
    <mergeCell ref="B35:B36"/>
    <mergeCell ref="C35:C36"/>
    <mergeCell ref="D35:D36"/>
    <mergeCell ref="E35:F35"/>
  </mergeCells>
  <pageMargins left="0.51181102362204722" right="0.51181102362204722" top="0.78740157480314965" bottom="0.78740157480314965" header="0.31496062992125984" footer="0.31496062992125984"/>
  <pageSetup paperSize="9" scale="85"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2786"/>
  <sheetViews>
    <sheetView zoomScale="80" zoomScaleNormal="80" workbookViewId="0">
      <selection activeCell="I1" sqref="B1:I1048576"/>
    </sheetView>
  </sheetViews>
  <sheetFormatPr defaultColWidth="15.5703125" defaultRowHeight="12.75" x14ac:dyDescent="0.2"/>
  <cols>
    <col min="1" max="1" width="25.5703125" bestFit="1" customWidth="1"/>
    <col min="2" max="2" width="151.7109375" customWidth="1"/>
    <col min="3" max="3" width="8.7109375" hidden="1" customWidth="1"/>
    <col min="4" max="4" width="14.28515625" hidden="1" customWidth="1"/>
    <col min="5" max="8" width="0" hidden="1" customWidth="1"/>
  </cols>
  <sheetData>
    <row r="1" spans="1:16" ht="15.75" x14ac:dyDescent="0.2">
      <c r="A1" s="68" t="s">
        <v>46658</v>
      </c>
      <c r="B1" s="68"/>
      <c r="C1" s="68"/>
      <c r="D1" s="68"/>
      <c r="E1" s="68"/>
      <c r="F1" s="68"/>
      <c r="G1" s="68"/>
      <c r="H1" s="376"/>
      <c r="I1" s="69"/>
      <c r="J1" s="69"/>
      <c r="K1" s="69"/>
      <c r="L1" s="69"/>
      <c r="M1" s="69"/>
      <c r="N1" s="69"/>
      <c r="O1" s="69"/>
      <c r="P1" s="45"/>
    </row>
    <row r="2" spans="1:16" x14ac:dyDescent="0.2">
      <c r="A2" s="377" t="s">
        <v>22112</v>
      </c>
      <c r="B2" s="377" t="s">
        <v>28259</v>
      </c>
      <c r="C2" s="377" t="s">
        <v>28260</v>
      </c>
      <c r="D2" s="377" t="s">
        <v>28261</v>
      </c>
      <c r="E2" s="377" t="s">
        <v>28262</v>
      </c>
      <c r="F2" s="377" t="s">
        <v>28263</v>
      </c>
      <c r="G2" s="377" t="s">
        <v>28264</v>
      </c>
      <c r="H2" s="377" t="s">
        <v>28265</v>
      </c>
      <c r="I2" s="377" t="s">
        <v>22113</v>
      </c>
      <c r="J2" s="377" t="s">
        <v>22114</v>
      </c>
      <c r="L2" t="s">
        <v>28259</v>
      </c>
      <c r="M2" s="377" t="s">
        <v>22114</v>
      </c>
    </row>
    <row r="3" spans="1:16" ht="20.25" customHeight="1" x14ac:dyDescent="0.2">
      <c r="A3" t="s">
        <v>154</v>
      </c>
      <c r="B3" t="s">
        <v>155</v>
      </c>
      <c r="I3" t="s">
        <v>5</v>
      </c>
      <c r="J3">
        <v>182.7</v>
      </c>
      <c r="M3">
        <v>182.7</v>
      </c>
      <c r="N3">
        <f>J3-M3</f>
        <v>0</v>
      </c>
    </row>
    <row r="4" spans="1:16" x14ac:dyDescent="0.2">
      <c r="A4" t="s">
        <v>156</v>
      </c>
      <c r="B4" t="s">
        <v>155</v>
      </c>
      <c r="I4" t="s">
        <v>5</v>
      </c>
      <c r="J4">
        <v>168.05</v>
      </c>
      <c r="M4">
        <v>168.05</v>
      </c>
      <c r="N4">
        <f t="shared" ref="N4:N67" si="0">J4-M4</f>
        <v>0</v>
      </c>
    </row>
    <row r="5" spans="1:16" x14ac:dyDescent="0.2">
      <c r="A5" t="s">
        <v>157</v>
      </c>
      <c r="B5" t="s">
        <v>158</v>
      </c>
      <c r="I5" t="s">
        <v>5</v>
      </c>
      <c r="J5">
        <v>182.7</v>
      </c>
      <c r="M5">
        <v>182.7</v>
      </c>
      <c r="N5">
        <f t="shared" si="0"/>
        <v>0</v>
      </c>
    </row>
    <row r="6" spans="1:16" x14ac:dyDescent="0.2">
      <c r="A6" t="s">
        <v>159</v>
      </c>
      <c r="B6" t="s">
        <v>158</v>
      </c>
      <c r="I6" t="s">
        <v>5</v>
      </c>
      <c r="J6">
        <v>168.05</v>
      </c>
      <c r="M6">
        <v>168.05</v>
      </c>
      <c r="N6">
        <f t="shared" si="0"/>
        <v>0</v>
      </c>
    </row>
    <row r="7" spans="1:16" x14ac:dyDescent="0.2">
      <c r="A7" t="s">
        <v>160</v>
      </c>
      <c r="B7" t="s">
        <v>161</v>
      </c>
      <c r="I7" t="s">
        <v>5</v>
      </c>
      <c r="J7">
        <v>106.66</v>
      </c>
      <c r="M7">
        <v>106.66</v>
      </c>
      <c r="N7">
        <f t="shared" si="0"/>
        <v>0</v>
      </c>
    </row>
    <row r="8" spans="1:16" x14ac:dyDescent="0.2">
      <c r="A8" t="s">
        <v>162</v>
      </c>
      <c r="B8" t="s">
        <v>161</v>
      </c>
      <c r="I8" t="s">
        <v>5</v>
      </c>
      <c r="J8">
        <v>98.1</v>
      </c>
      <c r="M8">
        <v>98.1</v>
      </c>
      <c r="N8">
        <f t="shared" si="0"/>
        <v>0</v>
      </c>
    </row>
    <row r="9" spans="1:16" x14ac:dyDescent="0.2">
      <c r="A9" t="s">
        <v>163</v>
      </c>
      <c r="B9" t="s">
        <v>164</v>
      </c>
      <c r="I9" t="s">
        <v>5</v>
      </c>
      <c r="J9">
        <v>206.03</v>
      </c>
      <c r="M9">
        <v>206.03</v>
      </c>
      <c r="N9">
        <f t="shared" si="0"/>
        <v>0</v>
      </c>
    </row>
    <row r="10" spans="1:16" x14ac:dyDescent="0.2">
      <c r="A10" t="s">
        <v>165</v>
      </c>
      <c r="B10" t="s">
        <v>164</v>
      </c>
      <c r="I10" t="s">
        <v>5</v>
      </c>
      <c r="J10">
        <v>189.51</v>
      </c>
      <c r="M10">
        <v>189.51</v>
      </c>
      <c r="N10">
        <f t="shared" si="0"/>
        <v>0</v>
      </c>
    </row>
    <row r="11" spans="1:16" x14ac:dyDescent="0.2">
      <c r="A11" t="s">
        <v>166</v>
      </c>
      <c r="B11" t="s">
        <v>167</v>
      </c>
      <c r="I11" t="s">
        <v>5</v>
      </c>
      <c r="J11">
        <v>478.27</v>
      </c>
      <c r="M11">
        <v>478.27</v>
      </c>
      <c r="N11">
        <f t="shared" si="0"/>
        <v>0</v>
      </c>
    </row>
    <row r="12" spans="1:16" x14ac:dyDescent="0.2">
      <c r="A12" t="s">
        <v>168</v>
      </c>
      <c r="B12" t="s">
        <v>167</v>
      </c>
      <c r="I12" t="s">
        <v>5</v>
      </c>
      <c r="J12">
        <v>439.91</v>
      </c>
      <c r="M12">
        <v>439.91</v>
      </c>
      <c r="N12">
        <f t="shared" si="0"/>
        <v>0</v>
      </c>
    </row>
    <row r="13" spans="1:16" x14ac:dyDescent="0.2">
      <c r="A13" t="s">
        <v>169</v>
      </c>
      <c r="B13" t="s">
        <v>170</v>
      </c>
      <c r="I13" t="s">
        <v>5</v>
      </c>
      <c r="J13">
        <v>252.3</v>
      </c>
      <c r="M13">
        <v>252.3</v>
      </c>
      <c r="N13">
        <f t="shared" si="0"/>
        <v>0</v>
      </c>
    </row>
    <row r="14" spans="1:16" x14ac:dyDescent="0.2">
      <c r="A14" t="s">
        <v>171</v>
      </c>
      <c r="B14" t="s">
        <v>170</v>
      </c>
      <c r="I14" t="s">
        <v>5</v>
      </c>
      <c r="J14">
        <v>232.07</v>
      </c>
      <c r="M14">
        <v>232.07</v>
      </c>
      <c r="N14">
        <f t="shared" si="0"/>
        <v>0</v>
      </c>
    </row>
    <row r="15" spans="1:16" x14ac:dyDescent="0.2">
      <c r="A15" t="s">
        <v>172</v>
      </c>
      <c r="B15" t="s">
        <v>173</v>
      </c>
      <c r="I15" t="s">
        <v>5</v>
      </c>
      <c r="J15">
        <v>101.57</v>
      </c>
      <c r="M15">
        <v>101.57</v>
      </c>
      <c r="N15">
        <f t="shared" si="0"/>
        <v>0</v>
      </c>
    </row>
    <row r="16" spans="1:16" x14ac:dyDescent="0.2">
      <c r="A16" t="s">
        <v>174</v>
      </c>
      <c r="B16" t="s">
        <v>173</v>
      </c>
      <c r="I16" t="s">
        <v>5</v>
      </c>
      <c r="J16">
        <v>93.43</v>
      </c>
      <c r="M16">
        <v>93.43</v>
      </c>
      <c r="N16">
        <f t="shared" si="0"/>
        <v>0</v>
      </c>
    </row>
    <row r="17" spans="1:14" x14ac:dyDescent="0.2">
      <c r="A17" t="s">
        <v>175</v>
      </c>
      <c r="B17" t="s">
        <v>176</v>
      </c>
      <c r="I17" t="s">
        <v>5</v>
      </c>
      <c r="J17">
        <v>95.02</v>
      </c>
      <c r="M17">
        <v>95.02</v>
      </c>
      <c r="N17">
        <f t="shared" si="0"/>
        <v>0</v>
      </c>
    </row>
    <row r="18" spans="1:14" x14ac:dyDescent="0.2">
      <c r="A18" t="s">
        <v>177</v>
      </c>
      <c r="B18" t="s">
        <v>176</v>
      </c>
      <c r="I18" t="s">
        <v>5</v>
      </c>
      <c r="J18">
        <v>87.4</v>
      </c>
      <c r="M18">
        <v>87.4</v>
      </c>
      <c r="N18">
        <f t="shared" si="0"/>
        <v>0</v>
      </c>
    </row>
    <row r="19" spans="1:14" x14ac:dyDescent="0.2">
      <c r="A19" t="s">
        <v>178</v>
      </c>
      <c r="B19" t="s">
        <v>179</v>
      </c>
      <c r="I19" t="s">
        <v>5</v>
      </c>
      <c r="J19">
        <v>226.08</v>
      </c>
      <c r="M19">
        <v>226.08</v>
      </c>
      <c r="N19">
        <f t="shared" si="0"/>
        <v>0</v>
      </c>
    </row>
    <row r="20" spans="1:14" x14ac:dyDescent="0.2">
      <c r="A20" t="s">
        <v>180</v>
      </c>
      <c r="B20" t="s">
        <v>179</v>
      </c>
      <c r="I20" t="s">
        <v>5</v>
      </c>
      <c r="J20">
        <v>207.95</v>
      </c>
      <c r="M20">
        <v>207.95</v>
      </c>
      <c r="N20">
        <f t="shared" si="0"/>
        <v>0</v>
      </c>
    </row>
    <row r="21" spans="1:14" x14ac:dyDescent="0.2">
      <c r="A21" t="s">
        <v>181</v>
      </c>
      <c r="B21" t="s">
        <v>182</v>
      </c>
      <c r="I21" t="s">
        <v>5</v>
      </c>
      <c r="J21">
        <v>63.88</v>
      </c>
      <c r="M21">
        <v>63.88</v>
      </c>
      <c r="N21">
        <f t="shared" si="0"/>
        <v>0</v>
      </c>
    </row>
    <row r="22" spans="1:14" x14ac:dyDescent="0.2">
      <c r="A22" t="s">
        <v>183</v>
      </c>
      <c r="B22" t="s">
        <v>182</v>
      </c>
      <c r="I22" t="s">
        <v>5</v>
      </c>
      <c r="J22">
        <v>58.76</v>
      </c>
      <c r="M22">
        <v>58.76</v>
      </c>
      <c r="N22">
        <f t="shared" si="0"/>
        <v>0</v>
      </c>
    </row>
    <row r="23" spans="1:14" x14ac:dyDescent="0.2">
      <c r="A23" t="s">
        <v>184</v>
      </c>
      <c r="B23" t="s">
        <v>185</v>
      </c>
      <c r="I23" t="s">
        <v>5</v>
      </c>
      <c r="J23">
        <v>398.66</v>
      </c>
      <c r="M23">
        <v>398.66</v>
      </c>
      <c r="N23">
        <f t="shared" si="0"/>
        <v>0</v>
      </c>
    </row>
    <row r="24" spans="1:14" x14ac:dyDescent="0.2">
      <c r="A24" t="s">
        <v>186</v>
      </c>
      <c r="B24" t="s">
        <v>185</v>
      </c>
      <c r="I24" t="s">
        <v>5</v>
      </c>
      <c r="J24">
        <v>366.69</v>
      </c>
      <c r="M24">
        <v>366.69</v>
      </c>
      <c r="N24">
        <f t="shared" si="0"/>
        <v>0</v>
      </c>
    </row>
    <row r="25" spans="1:14" x14ac:dyDescent="0.2">
      <c r="A25" t="s">
        <v>187</v>
      </c>
      <c r="B25" t="s">
        <v>188</v>
      </c>
      <c r="I25" t="s">
        <v>5</v>
      </c>
      <c r="J25">
        <v>478.27</v>
      </c>
      <c r="M25">
        <v>478.27</v>
      </c>
      <c r="N25">
        <f t="shared" si="0"/>
        <v>0</v>
      </c>
    </row>
    <row r="26" spans="1:14" x14ac:dyDescent="0.2">
      <c r="A26" t="s">
        <v>189</v>
      </c>
      <c r="B26" t="s">
        <v>188</v>
      </c>
      <c r="I26" t="s">
        <v>5</v>
      </c>
      <c r="J26">
        <v>439.91</v>
      </c>
      <c r="M26">
        <v>439.91</v>
      </c>
      <c r="N26">
        <f t="shared" si="0"/>
        <v>0</v>
      </c>
    </row>
    <row r="27" spans="1:14" x14ac:dyDescent="0.2">
      <c r="A27" t="s">
        <v>190</v>
      </c>
      <c r="B27" t="s">
        <v>191</v>
      </c>
      <c r="I27" t="s">
        <v>5</v>
      </c>
      <c r="J27">
        <v>769.73</v>
      </c>
      <c r="M27">
        <v>769.73</v>
      </c>
      <c r="N27">
        <f t="shared" si="0"/>
        <v>0</v>
      </c>
    </row>
    <row r="28" spans="1:14" x14ac:dyDescent="0.2">
      <c r="A28" t="s">
        <v>192</v>
      </c>
      <c r="B28" t="s">
        <v>191</v>
      </c>
      <c r="I28" t="s">
        <v>5</v>
      </c>
      <c r="J28">
        <v>708</v>
      </c>
      <c r="M28">
        <v>708</v>
      </c>
      <c r="N28">
        <f t="shared" si="0"/>
        <v>0</v>
      </c>
    </row>
    <row r="29" spans="1:14" x14ac:dyDescent="0.2">
      <c r="A29" t="s">
        <v>193</v>
      </c>
      <c r="B29" t="s">
        <v>31131</v>
      </c>
      <c r="I29" t="s">
        <v>5</v>
      </c>
      <c r="J29">
        <v>878.65</v>
      </c>
      <c r="M29">
        <v>878.65</v>
      </c>
      <c r="N29">
        <f t="shared" si="0"/>
        <v>0</v>
      </c>
    </row>
    <row r="30" spans="1:14" x14ac:dyDescent="0.2">
      <c r="A30" t="s">
        <v>194</v>
      </c>
      <c r="B30" t="s">
        <v>31131</v>
      </c>
      <c r="I30" t="s">
        <v>5</v>
      </c>
      <c r="J30">
        <v>808.18</v>
      </c>
      <c r="M30">
        <v>808.18</v>
      </c>
      <c r="N30">
        <f t="shared" si="0"/>
        <v>0</v>
      </c>
    </row>
    <row r="31" spans="1:14" x14ac:dyDescent="0.2">
      <c r="A31" t="s">
        <v>195</v>
      </c>
      <c r="B31" t="s">
        <v>31132</v>
      </c>
      <c r="I31" t="s">
        <v>5</v>
      </c>
      <c r="J31">
        <v>1150.94</v>
      </c>
      <c r="M31">
        <v>1150.94</v>
      </c>
      <c r="N31">
        <f t="shared" si="0"/>
        <v>0</v>
      </c>
    </row>
    <row r="32" spans="1:14" x14ac:dyDescent="0.2">
      <c r="A32" t="s">
        <v>196</v>
      </c>
      <c r="B32" t="s">
        <v>31132</v>
      </c>
      <c r="I32" t="s">
        <v>5</v>
      </c>
      <c r="J32">
        <v>1058.6400000000001</v>
      </c>
      <c r="M32">
        <v>1058.6400000000001</v>
      </c>
      <c r="N32">
        <f t="shared" si="0"/>
        <v>0</v>
      </c>
    </row>
    <row r="33" spans="1:14" x14ac:dyDescent="0.2">
      <c r="A33" t="s">
        <v>197</v>
      </c>
      <c r="B33" t="s">
        <v>31133</v>
      </c>
      <c r="I33" t="s">
        <v>5</v>
      </c>
      <c r="J33">
        <v>1150.94</v>
      </c>
      <c r="M33">
        <v>1150.94</v>
      </c>
      <c r="N33">
        <f t="shared" si="0"/>
        <v>0</v>
      </c>
    </row>
    <row r="34" spans="1:14" x14ac:dyDescent="0.2">
      <c r="A34" t="s">
        <v>198</v>
      </c>
      <c r="B34" t="s">
        <v>31133</v>
      </c>
      <c r="I34" t="s">
        <v>5</v>
      </c>
      <c r="J34">
        <v>1058.6400000000001</v>
      </c>
      <c r="M34">
        <v>1058.6400000000001</v>
      </c>
      <c r="N34">
        <f t="shared" si="0"/>
        <v>0</v>
      </c>
    </row>
    <row r="35" spans="1:14" x14ac:dyDescent="0.2">
      <c r="A35" t="s">
        <v>199</v>
      </c>
      <c r="B35" t="s">
        <v>31134</v>
      </c>
      <c r="I35" t="s">
        <v>5</v>
      </c>
      <c r="J35">
        <v>1841.74</v>
      </c>
      <c r="M35">
        <v>1841.74</v>
      </c>
      <c r="N35">
        <f t="shared" si="0"/>
        <v>0</v>
      </c>
    </row>
    <row r="36" spans="1:14" x14ac:dyDescent="0.2">
      <c r="A36" t="s">
        <v>200</v>
      </c>
      <c r="B36" t="s">
        <v>31134</v>
      </c>
      <c r="I36" t="s">
        <v>5</v>
      </c>
      <c r="J36">
        <v>1694.04</v>
      </c>
      <c r="M36">
        <v>1694.04</v>
      </c>
      <c r="N36">
        <f t="shared" si="0"/>
        <v>0</v>
      </c>
    </row>
    <row r="37" spans="1:14" x14ac:dyDescent="0.2">
      <c r="A37" t="s">
        <v>201</v>
      </c>
      <c r="B37" t="s">
        <v>31135</v>
      </c>
      <c r="I37" t="s">
        <v>5</v>
      </c>
      <c r="J37">
        <v>1995.37</v>
      </c>
      <c r="M37">
        <v>1995.37</v>
      </c>
      <c r="N37">
        <f t="shared" si="0"/>
        <v>0</v>
      </c>
    </row>
    <row r="38" spans="1:14" x14ac:dyDescent="0.2">
      <c r="A38" t="s">
        <v>202</v>
      </c>
      <c r="B38" t="s">
        <v>31135</v>
      </c>
      <c r="I38" t="s">
        <v>5</v>
      </c>
      <c r="J38">
        <v>1835.35</v>
      </c>
      <c r="M38">
        <v>1835.35</v>
      </c>
      <c r="N38">
        <f t="shared" si="0"/>
        <v>0</v>
      </c>
    </row>
    <row r="39" spans="1:14" x14ac:dyDescent="0.2">
      <c r="A39" t="s">
        <v>203</v>
      </c>
      <c r="B39" t="s">
        <v>31136</v>
      </c>
      <c r="I39" t="s">
        <v>5</v>
      </c>
      <c r="J39">
        <v>2149.02</v>
      </c>
      <c r="M39">
        <v>2149.02</v>
      </c>
      <c r="N39">
        <f t="shared" si="0"/>
        <v>0</v>
      </c>
    </row>
    <row r="40" spans="1:14" x14ac:dyDescent="0.2">
      <c r="A40" t="s">
        <v>204</v>
      </c>
      <c r="B40" t="s">
        <v>31136</v>
      </c>
      <c r="I40" t="s">
        <v>5</v>
      </c>
      <c r="J40">
        <v>1976.68</v>
      </c>
      <c r="M40">
        <v>1976.68</v>
      </c>
      <c r="N40">
        <f t="shared" si="0"/>
        <v>0</v>
      </c>
    </row>
    <row r="41" spans="1:14" x14ac:dyDescent="0.2">
      <c r="A41" t="s">
        <v>205</v>
      </c>
      <c r="B41" t="s">
        <v>31137</v>
      </c>
      <c r="I41" t="s">
        <v>5</v>
      </c>
      <c r="J41">
        <v>2917.26</v>
      </c>
      <c r="M41">
        <v>2917.26</v>
      </c>
      <c r="N41">
        <f t="shared" si="0"/>
        <v>0</v>
      </c>
    </row>
    <row r="42" spans="1:14" x14ac:dyDescent="0.2">
      <c r="A42" t="s">
        <v>206</v>
      </c>
      <c r="B42" t="s">
        <v>31137</v>
      </c>
      <c r="I42" t="s">
        <v>5</v>
      </c>
      <c r="J42">
        <v>2683.3</v>
      </c>
      <c r="M42">
        <v>2683.3</v>
      </c>
      <c r="N42">
        <f t="shared" si="0"/>
        <v>0</v>
      </c>
    </row>
    <row r="43" spans="1:14" x14ac:dyDescent="0.2">
      <c r="A43" t="s">
        <v>207</v>
      </c>
      <c r="B43" t="s">
        <v>31138</v>
      </c>
      <c r="I43" t="s">
        <v>5</v>
      </c>
      <c r="J43">
        <v>3222.55</v>
      </c>
      <c r="M43">
        <v>3222.55</v>
      </c>
      <c r="N43">
        <f t="shared" si="0"/>
        <v>0</v>
      </c>
    </row>
    <row r="44" spans="1:14" x14ac:dyDescent="0.2">
      <c r="A44" t="s">
        <v>208</v>
      </c>
      <c r="B44" t="s">
        <v>31138</v>
      </c>
      <c r="I44" t="s">
        <v>5</v>
      </c>
      <c r="J44">
        <v>2964.11</v>
      </c>
      <c r="M44">
        <v>2964.11</v>
      </c>
      <c r="N44">
        <f t="shared" si="0"/>
        <v>0</v>
      </c>
    </row>
    <row r="45" spans="1:14" x14ac:dyDescent="0.2">
      <c r="A45" t="s">
        <v>209</v>
      </c>
      <c r="B45" t="s">
        <v>31139</v>
      </c>
      <c r="I45" t="s">
        <v>5</v>
      </c>
      <c r="J45">
        <v>3376.2</v>
      </c>
      <c r="M45">
        <v>3376.2</v>
      </c>
      <c r="N45">
        <f t="shared" si="0"/>
        <v>0</v>
      </c>
    </row>
    <row r="46" spans="1:14" x14ac:dyDescent="0.2">
      <c r="A46" t="s">
        <v>210</v>
      </c>
      <c r="B46" t="s">
        <v>31139</v>
      </c>
      <c r="I46" t="s">
        <v>5</v>
      </c>
      <c r="J46">
        <v>3105.44</v>
      </c>
      <c r="M46">
        <v>3105.44</v>
      </c>
      <c r="N46">
        <f t="shared" si="0"/>
        <v>0</v>
      </c>
    </row>
    <row r="47" spans="1:14" x14ac:dyDescent="0.2">
      <c r="A47" t="s">
        <v>211</v>
      </c>
      <c r="B47" t="s">
        <v>212</v>
      </c>
      <c r="I47" t="s">
        <v>5</v>
      </c>
      <c r="J47">
        <v>1111.27</v>
      </c>
      <c r="M47">
        <v>1111.27</v>
      </c>
      <c r="N47">
        <f t="shared" si="0"/>
        <v>0</v>
      </c>
    </row>
    <row r="48" spans="1:14" x14ac:dyDescent="0.2">
      <c r="A48" t="s">
        <v>213</v>
      </c>
      <c r="B48" t="s">
        <v>212</v>
      </c>
      <c r="I48" t="s">
        <v>5</v>
      </c>
      <c r="J48">
        <v>1022.15</v>
      </c>
      <c r="M48">
        <v>1022.15</v>
      </c>
      <c r="N48">
        <f t="shared" si="0"/>
        <v>0</v>
      </c>
    </row>
    <row r="49" spans="1:14" x14ac:dyDescent="0.2">
      <c r="A49" t="s">
        <v>214</v>
      </c>
      <c r="B49" t="s">
        <v>215</v>
      </c>
      <c r="I49" t="s">
        <v>5</v>
      </c>
      <c r="J49">
        <v>1111.27</v>
      </c>
      <c r="M49">
        <v>1111.27</v>
      </c>
      <c r="N49">
        <f t="shared" si="0"/>
        <v>0</v>
      </c>
    </row>
    <row r="50" spans="1:14" x14ac:dyDescent="0.2">
      <c r="A50" t="s">
        <v>216</v>
      </c>
      <c r="B50" t="s">
        <v>215</v>
      </c>
      <c r="I50" t="s">
        <v>5</v>
      </c>
      <c r="J50">
        <v>1022.15</v>
      </c>
      <c r="M50">
        <v>1022.15</v>
      </c>
      <c r="N50">
        <f t="shared" si="0"/>
        <v>0</v>
      </c>
    </row>
    <row r="51" spans="1:14" x14ac:dyDescent="0.2">
      <c r="A51" t="s">
        <v>217</v>
      </c>
      <c r="B51" t="s">
        <v>218</v>
      </c>
      <c r="I51" t="s">
        <v>5</v>
      </c>
      <c r="J51">
        <v>1075.6199999999999</v>
      </c>
      <c r="M51">
        <v>1075.6199999999999</v>
      </c>
      <c r="N51">
        <f t="shared" si="0"/>
        <v>0</v>
      </c>
    </row>
    <row r="52" spans="1:14" x14ac:dyDescent="0.2">
      <c r="A52" t="s">
        <v>219</v>
      </c>
      <c r="B52" t="s">
        <v>218</v>
      </c>
      <c r="I52" t="s">
        <v>5</v>
      </c>
      <c r="J52">
        <v>989.35</v>
      </c>
      <c r="M52">
        <v>989.35</v>
      </c>
      <c r="N52">
        <f t="shared" si="0"/>
        <v>0</v>
      </c>
    </row>
    <row r="53" spans="1:14" x14ac:dyDescent="0.2">
      <c r="A53" t="s">
        <v>220</v>
      </c>
      <c r="B53" t="s">
        <v>221</v>
      </c>
      <c r="I53" t="s">
        <v>5</v>
      </c>
      <c r="J53">
        <v>717.08</v>
      </c>
      <c r="M53">
        <v>717.08</v>
      </c>
      <c r="N53">
        <f t="shared" si="0"/>
        <v>0</v>
      </c>
    </row>
    <row r="54" spans="1:14" x14ac:dyDescent="0.2">
      <c r="A54" t="s">
        <v>222</v>
      </c>
      <c r="B54" t="s">
        <v>221</v>
      </c>
      <c r="I54" t="s">
        <v>5</v>
      </c>
      <c r="J54">
        <v>659.57</v>
      </c>
      <c r="M54">
        <v>659.57</v>
      </c>
      <c r="N54">
        <f t="shared" si="0"/>
        <v>0</v>
      </c>
    </row>
    <row r="55" spans="1:14" x14ac:dyDescent="0.2">
      <c r="A55" t="s">
        <v>223</v>
      </c>
      <c r="B55" t="s">
        <v>224</v>
      </c>
      <c r="I55" t="s">
        <v>5</v>
      </c>
      <c r="J55">
        <v>717.08</v>
      </c>
      <c r="M55">
        <v>717.08</v>
      </c>
      <c r="N55">
        <f t="shared" si="0"/>
        <v>0</v>
      </c>
    </row>
    <row r="56" spans="1:14" x14ac:dyDescent="0.2">
      <c r="A56" t="s">
        <v>225</v>
      </c>
      <c r="B56" t="s">
        <v>224</v>
      </c>
      <c r="I56" t="s">
        <v>5</v>
      </c>
      <c r="J56">
        <v>659.57</v>
      </c>
      <c r="M56">
        <v>659.57</v>
      </c>
      <c r="N56">
        <f t="shared" si="0"/>
        <v>0</v>
      </c>
    </row>
    <row r="57" spans="1:14" x14ac:dyDescent="0.2">
      <c r="A57" t="s">
        <v>226</v>
      </c>
      <c r="B57" t="s">
        <v>227</v>
      </c>
      <c r="I57" t="s">
        <v>5</v>
      </c>
      <c r="J57">
        <v>2262.39</v>
      </c>
      <c r="M57">
        <v>2262.39</v>
      </c>
      <c r="N57">
        <f t="shared" si="0"/>
        <v>0</v>
      </c>
    </row>
    <row r="58" spans="1:14" x14ac:dyDescent="0.2">
      <c r="A58" t="s">
        <v>228</v>
      </c>
      <c r="B58" t="s">
        <v>227</v>
      </c>
      <c r="I58" t="s">
        <v>5</v>
      </c>
      <c r="J58">
        <v>2080.9499999999998</v>
      </c>
      <c r="M58">
        <v>2080.9499999999998</v>
      </c>
      <c r="N58">
        <f t="shared" si="0"/>
        <v>0</v>
      </c>
    </row>
    <row r="59" spans="1:14" x14ac:dyDescent="0.2">
      <c r="A59" t="s">
        <v>229</v>
      </c>
      <c r="B59" t="s">
        <v>230</v>
      </c>
      <c r="I59" t="s">
        <v>5</v>
      </c>
      <c r="J59">
        <v>2262.39</v>
      </c>
      <c r="M59">
        <v>2262.39</v>
      </c>
      <c r="N59">
        <f t="shared" si="0"/>
        <v>0</v>
      </c>
    </row>
    <row r="60" spans="1:14" x14ac:dyDescent="0.2">
      <c r="A60" t="s">
        <v>231</v>
      </c>
      <c r="B60" t="s">
        <v>230</v>
      </c>
      <c r="I60" t="s">
        <v>5</v>
      </c>
      <c r="J60">
        <v>2080.9499999999998</v>
      </c>
      <c r="M60">
        <v>2080.9499999999998</v>
      </c>
      <c r="N60">
        <f t="shared" si="0"/>
        <v>0</v>
      </c>
    </row>
    <row r="61" spans="1:14" x14ac:dyDescent="0.2">
      <c r="A61" t="s">
        <v>232</v>
      </c>
      <c r="B61" t="s">
        <v>31140</v>
      </c>
      <c r="I61" t="s">
        <v>5</v>
      </c>
      <c r="J61">
        <v>2620.9299999999998</v>
      </c>
      <c r="M61">
        <v>2620.9299999999998</v>
      </c>
      <c r="N61">
        <f t="shared" si="0"/>
        <v>0</v>
      </c>
    </row>
    <row r="62" spans="1:14" x14ac:dyDescent="0.2">
      <c r="A62" t="s">
        <v>233</v>
      </c>
      <c r="B62" t="s">
        <v>31140</v>
      </c>
      <c r="I62" t="s">
        <v>5</v>
      </c>
      <c r="J62">
        <v>2410.7399999999998</v>
      </c>
      <c r="M62">
        <v>2410.7399999999998</v>
      </c>
      <c r="N62">
        <f t="shared" si="0"/>
        <v>0</v>
      </c>
    </row>
    <row r="63" spans="1:14" x14ac:dyDescent="0.2">
      <c r="A63" t="s">
        <v>234</v>
      </c>
      <c r="B63" t="s">
        <v>235</v>
      </c>
      <c r="I63" t="s">
        <v>5</v>
      </c>
      <c r="J63">
        <v>2068.0700000000002</v>
      </c>
      <c r="M63">
        <v>2068.0700000000002</v>
      </c>
      <c r="N63">
        <f t="shared" si="0"/>
        <v>0</v>
      </c>
    </row>
    <row r="64" spans="1:14" x14ac:dyDescent="0.2">
      <c r="A64" t="s">
        <v>236</v>
      </c>
      <c r="B64" t="s">
        <v>235</v>
      </c>
      <c r="I64" t="s">
        <v>5</v>
      </c>
      <c r="J64">
        <v>1902.22</v>
      </c>
      <c r="M64">
        <v>1902.22</v>
      </c>
      <c r="N64">
        <f t="shared" si="0"/>
        <v>0</v>
      </c>
    </row>
    <row r="65" spans="1:14" x14ac:dyDescent="0.2">
      <c r="A65" t="s">
        <v>237</v>
      </c>
      <c r="B65" t="s">
        <v>238</v>
      </c>
      <c r="I65" t="s">
        <v>5</v>
      </c>
      <c r="J65">
        <v>2068.0700000000002</v>
      </c>
      <c r="M65">
        <v>2068.0700000000002</v>
      </c>
      <c r="N65">
        <f t="shared" si="0"/>
        <v>0</v>
      </c>
    </row>
    <row r="66" spans="1:14" x14ac:dyDescent="0.2">
      <c r="A66" t="s">
        <v>239</v>
      </c>
      <c r="B66" t="s">
        <v>238</v>
      </c>
      <c r="I66" t="s">
        <v>5</v>
      </c>
      <c r="J66">
        <v>1902.22</v>
      </c>
      <c r="M66">
        <v>1902.22</v>
      </c>
      <c r="N66">
        <f t="shared" si="0"/>
        <v>0</v>
      </c>
    </row>
    <row r="67" spans="1:14" x14ac:dyDescent="0.2">
      <c r="A67" t="s">
        <v>240</v>
      </c>
      <c r="B67" t="s">
        <v>241</v>
      </c>
      <c r="I67" t="s">
        <v>5</v>
      </c>
      <c r="J67">
        <v>6670.43</v>
      </c>
      <c r="M67">
        <v>6670.43</v>
      </c>
      <c r="N67">
        <f t="shared" si="0"/>
        <v>0</v>
      </c>
    </row>
    <row r="68" spans="1:14" x14ac:dyDescent="0.2">
      <c r="A68" t="s">
        <v>242</v>
      </c>
      <c r="B68" t="s">
        <v>241</v>
      </c>
      <c r="I68" t="s">
        <v>5</v>
      </c>
      <c r="J68">
        <v>6135.48</v>
      </c>
      <c r="M68">
        <v>6135.48</v>
      </c>
      <c r="N68">
        <f t="shared" ref="N68:N131" si="1">J68-M68</f>
        <v>0</v>
      </c>
    </row>
    <row r="69" spans="1:14" x14ac:dyDescent="0.2">
      <c r="A69" t="s">
        <v>243</v>
      </c>
      <c r="B69" t="s">
        <v>244</v>
      </c>
      <c r="I69" t="s">
        <v>5</v>
      </c>
      <c r="J69">
        <v>7173.53</v>
      </c>
      <c r="M69">
        <v>7173.53</v>
      </c>
      <c r="N69">
        <f t="shared" si="1"/>
        <v>0</v>
      </c>
    </row>
    <row r="70" spans="1:14" x14ac:dyDescent="0.2">
      <c r="A70" t="s">
        <v>245</v>
      </c>
      <c r="B70" t="s">
        <v>244</v>
      </c>
      <c r="I70" t="s">
        <v>5</v>
      </c>
      <c r="J70">
        <v>6598.24</v>
      </c>
      <c r="M70">
        <v>6598.24</v>
      </c>
      <c r="N70">
        <f t="shared" si="1"/>
        <v>0</v>
      </c>
    </row>
    <row r="71" spans="1:14" x14ac:dyDescent="0.2">
      <c r="A71" t="s">
        <v>246</v>
      </c>
      <c r="B71" t="s">
        <v>247</v>
      </c>
      <c r="I71" t="s">
        <v>5</v>
      </c>
      <c r="J71">
        <v>2502.4899999999998</v>
      </c>
      <c r="M71">
        <v>2502.4899999999998</v>
      </c>
      <c r="N71">
        <f t="shared" si="1"/>
        <v>0</v>
      </c>
    </row>
    <row r="72" spans="1:14" x14ac:dyDescent="0.2">
      <c r="A72" t="s">
        <v>248</v>
      </c>
      <c r="B72" t="s">
        <v>247</v>
      </c>
      <c r="I72" t="s">
        <v>5</v>
      </c>
      <c r="J72">
        <v>2301.8000000000002</v>
      </c>
      <c r="M72">
        <v>2301.8000000000002</v>
      </c>
      <c r="N72">
        <f t="shared" si="1"/>
        <v>0</v>
      </c>
    </row>
    <row r="73" spans="1:14" x14ac:dyDescent="0.2">
      <c r="A73" t="s">
        <v>249</v>
      </c>
      <c r="B73" t="s">
        <v>250</v>
      </c>
      <c r="I73" t="s">
        <v>5</v>
      </c>
      <c r="J73">
        <v>2836.45</v>
      </c>
      <c r="M73">
        <v>2836.45</v>
      </c>
      <c r="N73">
        <f t="shared" si="1"/>
        <v>0</v>
      </c>
    </row>
    <row r="74" spans="1:14" x14ac:dyDescent="0.2">
      <c r="A74" t="s">
        <v>251</v>
      </c>
      <c r="B74" t="s">
        <v>250</v>
      </c>
      <c r="I74" t="s">
        <v>5</v>
      </c>
      <c r="J74">
        <v>2608.9699999999998</v>
      </c>
      <c r="M74">
        <v>2608.9699999999998</v>
      </c>
      <c r="N74">
        <f t="shared" si="1"/>
        <v>0</v>
      </c>
    </row>
    <row r="75" spans="1:14" x14ac:dyDescent="0.2">
      <c r="A75" t="s">
        <v>252</v>
      </c>
      <c r="B75" t="s">
        <v>31141</v>
      </c>
      <c r="I75" t="s">
        <v>5</v>
      </c>
      <c r="J75">
        <v>3669.17</v>
      </c>
      <c r="M75">
        <v>3669.17</v>
      </c>
      <c r="N75">
        <f t="shared" si="1"/>
        <v>0</v>
      </c>
    </row>
    <row r="76" spans="1:14" x14ac:dyDescent="0.2">
      <c r="A76" t="s">
        <v>253</v>
      </c>
      <c r="B76" t="s">
        <v>31141</v>
      </c>
      <c r="I76" t="s">
        <v>5</v>
      </c>
      <c r="J76">
        <v>3374.91</v>
      </c>
      <c r="M76">
        <v>3374.91</v>
      </c>
      <c r="N76">
        <f t="shared" si="1"/>
        <v>0</v>
      </c>
    </row>
    <row r="77" spans="1:14" x14ac:dyDescent="0.2">
      <c r="A77" t="s">
        <v>254</v>
      </c>
      <c r="B77" t="s">
        <v>31142</v>
      </c>
      <c r="I77" t="s">
        <v>5</v>
      </c>
      <c r="J77">
        <v>3903.36</v>
      </c>
      <c r="M77">
        <v>3903.36</v>
      </c>
      <c r="N77">
        <f t="shared" si="1"/>
        <v>0</v>
      </c>
    </row>
    <row r="78" spans="1:14" x14ac:dyDescent="0.2">
      <c r="A78" t="s">
        <v>255</v>
      </c>
      <c r="B78" t="s">
        <v>31142</v>
      </c>
      <c r="I78" t="s">
        <v>5</v>
      </c>
      <c r="J78">
        <v>3590.33</v>
      </c>
      <c r="M78">
        <v>3590.33</v>
      </c>
      <c r="N78">
        <f t="shared" si="1"/>
        <v>0</v>
      </c>
    </row>
    <row r="79" spans="1:14" x14ac:dyDescent="0.2">
      <c r="A79" t="s">
        <v>256</v>
      </c>
      <c r="B79" t="s">
        <v>31143</v>
      </c>
      <c r="I79" t="s">
        <v>5</v>
      </c>
      <c r="J79">
        <v>1405.2</v>
      </c>
      <c r="M79">
        <v>1405.2</v>
      </c>
      <c r="N79">
        <f t="shared" si="1"/>
        <v>0</v>
      </c>
    </row>
    <row r="80" spans="1:14" x14ac:dyDescent="0.2">
      <c r="A80" t="s">
        <v>257</v>
      </c>
      <c r="B80" t="s">
        <v>31143</v>
      </c>
      <c r="I80" t="s">
        <v>5</v>
      </c>
      <c r="J80">
        <v>1292.51</v>
      </c>
      <c r="M80">
        <v>1292.51</v>
      </c>
      <c r="N80">
        <f t="shared" si="1"/>
        <v>0</v>
      </c>
    </row>
    <row r="81" spans="1:14" x14ac:dyDescent="0.2">
      <c r="A81" t="s">
        <v>258</v>
      </c>
      <c r="B81" t="s">
        <v>31144</v>
      </c>
      <c r="I81" t="s">
        <v>4</v>
      </c>
      <c r="J81">
        <v>193.26</v>
      </c>
      <c r="M81">
        <v>193.26</v>
      </c>
      <c r="N81">
        <f t="shared" si="1"/>
        <v>0</v>
      </c>
    </row>
    <row r="82" spans="1:14" x14ac:dyDescent="0.2">
      <c r="A82" t="s">
        <v>259</v>
      </c>
      <c r="B82" t="s">
        <v>31144</v>
      </c>
      <c r="I82" t="s">
        <v>4</v>
      </c>
      <c r="J82">
        <v>176.41</v>
      </c>
      <c r="M82">
        <v>176.41</v>
      </c>
      <c r="N82">
        <f t="shared" si="1"/>
        <v>0</v>
      </c>
    </row>
    <row r="83" spans="1:14" x14ac:dyDescent="0.2">
      <c r="A83" t="s">
        <v>260</v>
      </c>
      <c r="B83" t="s">
        <v>261</v>
      </c>
      <c r="I83" t="s">
        <v>4</v>
      </c>
      <c r="J83">
        <v>200.48</v>
      </c>
      <c r="M83">
        <v>200.48</v>
      </c>
      <c r="N83">
        <f t="shared" si="1"/>
        <v>0</v>
      </c>
    </row>
    <row r="84" spans="1:14" x14ac:dyDescent="0.2">
      <c r="A84" t="s">
        <v>262</v>
      </c>
      <c r="B84" t="s">
        <v>261</v>
      </c>
      <c r="I84" t="s">
        <v>4</v>
      </c>
      <c r="J84">
        <v>182.68</v>
      </c>
      <c r="M84">
        <v>182.68</v>
      </c>
      <c r="N84">
        <f t="shared" si="1"/>
        <v>0</v>
      </c>
    </row>
    <row r="85" spans="1:14" x14ac:dyDescent="0.2">
      <c r="A85" t="s">
        <v>263</v>
      </c>
      <c r="B85" t="s">
        <v>31145</v>
      </c>
      <c r="I85" t="s">
        <v>4</v>
      </c>
      <c r="J85">
        <v>92.13</v>
      </c>
      <c r="M85">
        <v>92.13</v>
      </c>
      <c r="N85">
        <f t="shared" si="1"/>
        <v>0</v>
      </c>
    </row>
    <row r="86" spans="1:14" x14ac:dyDescent="0.2">
      <c r="A86" t="s">
        <v>264</v>
      </c>
      <c r="B86" t="s">
        <v>31145</v>
      </c>
      <c r="I86" t="s">
        <v>4</v>
      </c>
      <c r="J86">
        <v>79.84</v>
      </c>
      <c r="M86">
        <v>79.84</v>
      </c>
      <c r="N86">
        <f t="shared" si="1"/>
        <v>0</v>
      </c>
    </row>
    <row r="87" spans="1:14" x14ac:dyDescent="0.2">
      <c r="A87" t="s">
        <v>265</v>
      </c>
      <c r="B87" t="s">
        <v>31146</v>
      </c>
      <c r="I87" t="s">
        <v>4</v>
      </c>
      <c r="J87">
        <v>73.09</v>
      </c>
      <c r="M87">
        <v>73.09</v>
      </c>
      <c r="N87">
        <f t="shared" si="1"/>
        <v>0</v>
      </c>
    </row>
    <row r="88" spans="1:14" x14ac:dyDescent="0.2">
      <c r="A88" t="s">
        <v>266</v>
      </c>
      <c r="B88" t="s">
        <v>31146</v>
      </c>
      <c r="I88" t="s">
        <v>4</v>
      </c>
      <c r="J88">
        <v>63.33</v>
      </c>
      <c r="M88">
        <v>63.33</v>
      </c>
      <c r="N88">
        <f t="shared" si="1"/>
        <v>0</v>
      </c>
    </row>
    <row r="89" spans="1:14" x14ac:dyDescent="0.2">
      <c r="A89" t="s">
        <v>267</v>
      </c>
      <c r="B89" t="s">
        <v>268</v>
      </c>
      <c r="I89" t="s">
        <v>5</v>
      </c>
      <c r="J89">
        <v>203.85</v>
      </c>
      <c r="M89">
        <v>203.85</v>
      </c>
      <c r="N89">
        <f t="shared" si="1"/>
        <v>0</v>
      </c>
    </row>
    <row r="90" spans="1:14" x14ac:dyDescent="0.2">
      <c r="A90" t="s">
        <v>269</v>
      </c>
      <c r="B90" t="s">
        <v>268</v>
      </c>
      <c r="I90" t="s">
        <v>5</v>
      </c>
      <c r="J90">
        <v>187.5</v>
      </c>
      <c r="M90">
        <v>187.5</v>
      </c>
      <c r="N90">
        <f t="shared" si="1"/>
        <v>0</v>
      </c>
    </row>
    <row r="91" spans="1:14" x14ac:dyDescent="0.2">
      <c r="A91" t="s">
        <v>270</v>
      </c>
      <c r="B91" t="s">
        <v>31147</v>
      </c>
      <c r="I91" t="s">
        <v>5</v>
      </c>
      <c r="J91">
        <v>178.33</v>
      </c>
      <c r="M91">
        <v>178.33</v>
      </c>
      <c r="N91">
        <f t="shared" si="1"/>
        <v>0</v>
      </c>
    </row>
    <row r="92" spans="1:14" x14ac:dyDescent="0.2">
      <c r="A92" t="s">
        <v>271</v>
      </c>
      <c r="B92" t="s">
        <v>31147</v>
      </c>
      <c r="I92" t="s">
        <v>5</v>
      </c>
      <c r="J92">
        <v>154.54</v>
      </c>
      <c r="M92">
        <v>154.54</v>
      </c>
      <c r="N92">
        <f t="shared" si="1"/>
        <v>0</v>
      </c>
    </row>
    <row r="93" spans="1:14" x14ac:dyDescent="0.2">
      <c r="A93" t="s">
        <v>272</v>
      </c>
      <c r="B93" t="s">
        <v>273</v>
      </c>
      <c r="I93" t="s">
        <v>5</v>
      </c>
      <c r="J93">
        <v>120.07</v>
      </c>
      <c r="M93">
        <v>120.07</v>
      </c>
      <c r="N93">
        <f t="shared" si="1"/>
        <v>0</v>
      </c>
    </row>
    <row r="94" spans="1:14" x14ac:dyDescent="0.2">
      <c r="A94" t="s">
        <v>274</v>
      </c>
      <c r="B94" t="s">
        <v>273</v>
      </c>
      <c r="I94" t="s">
        <v>5</v>
      </c>
      <c r="J94">
        <v>104.05</v>
      </c>
      <c r="M94">
        <v>104.05</v>
      </c>
      <c r="N94">
        <f t="shared" si="1"/>
        <v>0</v>
      </c>
    </row>
    <row r="95" spans="1:14" x14ac:dyDescent="0.2">
      <c r="A95" t="s">
        <v>275</v>
      </c>
      <c r="B95" t="s">
        <v>276</v>
      </c>
      <c r="I95" t="s">
        <v>4</v>
      </c>
      <c r="J95">
        <v>357.74</v>
      </c>
      <c r="M95">
        <v>357.74</v>
      </c>
      <c r="N95">
        <f t="shared" si="1"/>
        <v>0</v>
      </c>
    </row>
    <row r="96" spans="1:14" x14ac:dyDescent="0.2">
      <c r="A96" t="s">
        <v>277</v>
      </c>
      <c r="B96" t="s">
        <v>276</v>
      </c>
      <c r="I96" t="s">
        <v>4</v>
      </c>
      <c r="J96">
        <v>329.05</v>
      </c>
      <c r="M96">
        <v>329.05</v>
      </c>
      <c r="N96">
        <f t="shared" si="1"/>
        <v>0</v>
      </c>
    </row>
    <row r="97" spans="1:14" x14ac:dyDescent="0.2">
      <c r="A97" t="s">
        <v>278</v>
      </c>
      <c r="B97" t="s">
        <v>31148</v>
      </c>
      <c r="I97" t="s">
        <v>4</v>
      </c>
      <c r="J97">
        <v>3335.21</v>
      </c>
      <c r="M97">
        <v>3335.21</v>
      </c>
      <c r="N97">
        <f t="shared" si="1"/>
        <v>0</v>
      </c>
    </row>
    <row r="98" spans="1:14" x14ac:dyDescent="0.2">
      <c r="A98" t="s">
        <v>279</v>
      </c>
      <c r="B98" t="s">
        <v>31148</v>
      </c>
      <c r="I98" t="s">
        <v>4</v>
      </c>
      <c r="J98">
        <v>3067.74</v>
      </c>
      <c r="M98">
        <v>3067.74</v>
      </c>
      <c r="N98">
        <f t="shared" si="1"/>
        <v>0</v>
      </c>
    </row>
    <row r="99" spans="1:14" x14ac:dyDescent="0.2">
      <c r="A99" t="s">
        <v>280</v>
      </c>
      <c r="B99" t="s">
        <v>31149</v>
      </c>
      <c r="I99" t="s">
        <v>5</v>
      </c>
      <c r="J99">
        <v>333.94</v>
      </c>
      <c r="M99">
        <v>333.94</v>
      </c>
      <c r="N99">
        <f t="shared" si="1"/>
        <v>0</v>
      </c>
    </row>
    <row r="100" spans="1:14" x14ac:dyDescent="0.2">
      <c r="A100" t="s">
        <v>281</v>
      </c>
      <c r="B100" t="s">
        <v>31149</v>
      </c>
      <c r="I100" t="s">
        <v>5</v>
      </c>
      <c r="J100">
        <v>307.14999999999998</v>
      </c>
      <c r="M100">
        <v>307.14999999999998</v>
      </c>
      <c r="N100">
        <f t="shared" si="1"/>
        <v>0</v>
      </c>
    </row>
    <row r="101" spans="1:14" x14ac:dyDescent="0.2">
      <c r="A101" t="s">
        <v>282</v>
      </c>
      <c r="B101" t="s">
        <v>31150</v>
      </c>
      <c r="I101" t="s">
        <v>5</v>
      </c>
      <c r="J101">
        <v>110.3</v>
      </c>
      <c r="M101">
        <v>110.3</v>
      </c>
      <c r="N101">
        <f t="shared" si="1"/>
        <v>0</v>
      </c>
    </row>
    <row r="102" spans="1:14" x14ac:dyDescent="0.2">
      <c r="A102" t="s">
        <v>283</v>
      </c>
      <c r="B102" t="s">
        <v>31150</v>
      </c>
      <c r="I102" t="s">
        <v>5</v>
      </c>
      <c r="J102">
        <v>101.46</v>
      </c>
      <c r="M102">
        <v>101.46</v>
      </c>
      <c r="N102">
        <f t="shared" si="1"/>
        <v>0</v>
      </c>
    </row>
    <row r="103" spans="1:14" x14ac:dyDescent="0.2">
      <c r="A103" t="s">
        <v>284</v>
      </c>
      <c r="B103" t="s">
        <v>285</v>
      </c>
      <c r="I103" t="s">
        <v>5</v>
      </c>
      <c r="J103">
        <v>110.3</v>
      </c>
      <c r="M103">
        <v>110.3</v>
      </c>
      <c r="N103">
        <f t="shared" si="1"/>
        <v>0</v>
      </c>
    </row>
    <row r="104" spans="1:14" x14ac:dyDescent="0.2">
      <c r="A104" t="s">
        <v>286</v>
      </c>
      <c r="B104" t="s">
        <v>285</v>
      </c>
      <c r="I104" t="s">
        <v>5</v>
      </c>
      <c r="J104">
        <v>101.46</v>
      </c>
      <c r="M104">
        <v>101.46</v>
      </c>
      <c r="N104">
        <f t="shared" si="1"/>
        <v>0</v>
      </c>
    </row>
    <row r="105" spans="1:14" x14ac:dyDescent="0.2">
      <c r="A105" t="s">
        <v>287</v>
      </c>
      <c r="B105" t="s">
        <v>31151</v>
      </c>
      <c r="I105" t="s">
        <v>5</v>
      </c>
      <c r="J105">
        <v>110.3</v>
      </c>
      <c r="M105">
        <v>110.3</v>
      </c>
      <c r="N105">
        <f t="shared" si="1"/>
        <v>0</v>
      </c>
    </row>
    <row r="106" spans="1:14" x14ac:dyDescent="0.2">
      <c r="A106" t="s">
        <v>288</v>
      </c>
      <c r="B106" t="s">
        <v>31151</v>
      </c>
      <c r="I106" t="s">
        <v>5</v>
      </c>
      <c r="J106">
        <v>101.46</v>
      </c>
      <c r="M106">
        <v>101.46</v>
      </c>
      <c r="N106">
        <f t="shared" si="1"/>
        <v>0</v>
      </c>
    </row>
    <row r="107" spans="1:14" x14ac:dyDescent="0.2">
      <c r="A107" t="s">
        <v>289</v>
      </c>
      <c r="B107" t="s">
        <v>31152</v>
      </c>
      <c r="I107" t="s">
        <v>5</v>
      </c>
      <c r="J107">
        <v>864.23</v>
      </c>
      <c r="M107">
        <v>864.23</v>
      </c>
      <c r="N107">
        <f t="shared" si="1"/>
        <v>0</v>
      </c>
    </row>
    <row r="108" spans="1:14" x14ac:dyDescent="0.2">
      <c r="A108" t="s">
        <v>290</v>
      </c>
      <c r="B108" t="s">
        <v>31152</v>
      </c>
      <c r="I108" t="s">
        <v>5</v>
      </c>
      <c r="J108">
        <v>794.92</v>
      </c>
      <c r="M108">
        <v>794.92</v>
      </c>
      <c r="N108">
        <f t="shared" si="1"/>
        <v>0</v>
      </c>
    </row>
    <row r="109" spans="1:14" x14ac:dyDescent="0.2">
      <c r="A109" t="s">
        <v>291</v>
      </c>
      <c r="B109" t="s">
        <v>31153</v>
      </c>
      <c r="I109" t="s">
        <v>5</v>
      </c>
      <c r="J109">
        <v>111.07</v>
      </c>
      <c r="M109">
        <v>111.07</v>
      </c>
      <c r="N109">
        <f t="shared" si="1"/>
        <v>0</v>
      </c>
    </row>
    <row r="110" spans="1:14" x14ac:dyDescent="0.2">
      <c r="A110" t="s">
        <v>292</v>
      </c>
      <c r="B110" t="s">
        <v>31153</v>
      </c>
      <c r="I110" t="s">
        <v>5</v>
      </c>
      <c r="J110">
        <v>102.16</v>
      </c>
      <c r="M110">
        <v>102.16</v>
      </c>
      <c r="N110">
        <f t="shared" si="1"/>
        <v>0</v>
      </c>
    </row>
    <row r="111" spans="1:14" x14ac:dyDescent="0.2">
      <c r="A111" t="s">
        <v>293</v>
      </c>
      <c r="B111" t="s">
        <v>31154</v>
      </c>
      <c r="I111" t="s">
        <v>5</v>
      </c>
      <c r="J111">
        <v>477.06</v>
      </c>
      <c r="M111">
        <v>477.06</v>
      </c>
      <c r="N111">
        <f t="shared" si="1"/>
        <v>0</v>
      </c>
    </row>
    <row r="112" spans="1:14" x14ac:dyDescent="0.2">
      <c r="A112" t="s">
        <v>294</v>
      </c>
      <c r="B112" t="s">
        <v>31154</v>
      </c>
      <c r="I112" t="s">
        <v>5</v>
      </c>
      <c r="J112">
        <v>438.8</v>
      </c>
      <c r="M112">
        <v>438.8</v>
      </c>
      <c r="N112">
        <f t="shared" si="1"/>
        <v>0</v>
      </c>
    </row>
    <row r="113" spans="1:14" x14ac:dyDescent="0.2">
      <c r="A113" t="s">
        <v>295</v>
      </c>
      <c r="B113" t="s">
        <v>31155</v>
      </c>
      <c r="I113" t="s">
        <v>5</v>
      </c>
      <c r="J113">
        <v>195.47</v>
      </c>
      <c r="M113">
        <v>195.47</v>
      </c>
      <c r="N113">
        <f t="shared" si="1"/>
        <v>0</v>
      </c>
    </row>
    <row r="114" spans="1:14" x14ac:dyDescent="0.2">
      <c r="A114" t="s">
        <v>296</v>
      </c>
      <c r="B114" t="s">
        <v>31155</v>
      </c>
      <c r="I114" t="s">
        <v>5</v>
      </c>
      <c r="J114">
        <v>179.02</v>
      </c>
      <c r="M114">
        <v>179.02</v>
      </c>
      <c r="N114">
        <f t="shared" si="1"/>
        <v>0</v>
      </c>
    </row>
    <row r="115" spans="1:14" x14ac:dyDescent="0.2">
      <c r="A115" t="s">
        <v>297</v>
      </c>
      <c r="B115" t="s">
        <v>31156</v>
      </c>
      <c r="I115" t="s">
        <v>5</v>
      </c>
      <c r="J115">
        <v>551.53</v>
      </c>
      <c r="M115">
        <v>551.53</v>
      </c>
      <c r="N115">
        <f t="shared" si="1"/>
        <v>0</v>
      </c>
    </row>
    <row r="116" spans="1:14" x14ac:dyDescent="0.2">
      <c r="A116" t="s">
        <v>298</v>
      </c>
      <c r="B116" t="s">
        <v>31156</v>
      </c>
      <c r="I116" t="s">
        <v>5</v>
      </c>
      <c r="J116">
        <v>507.3</v>
      </c>
      <c r="M116">
        <v>507.3</v>
      </c>
      <c r="N116">
        <f t="shared" si="1"/>
        <v>0</v>
      </c>
    </row>
    <row r="117" spans="1:14" x14ac:dyDescent="0.2">
      <c r="A117" t="s">
        <v>299</v>
      </c>
      <c r="B117" t="s">
        <v>31157</v>
      </c>
      <c r="I117" t="s">
        <v>5</v>
      </c>
      <c r="J117">
        <v>111.07</v>
      </c>
      <c r="M117">
        <v>111.07</v>
      </c>
      <c r="N117">
        <f t="shared" si="1"/>
        <v>0</v>
      </c>
    </row>
    <row r="118" spans="1:14" x14ac:dyDescent="0.2">
      <c r="A118" t="s">
        <v>300</v>
      </c>
      <c r="B118" t="s">
        <v>31157</v>
      </c>
      <c r="I118" t="s">
        <v>5</v>
      </c>
      <c r="J118">
        <v>102.16</v>
      </c>
      <c r="M118">
        <v>102.16</v>
      </c>
      <c r="N118">
        <f t="shared" si="1"/>
        <v>0</v>
      </c>
    </row>
    <row r="119" spans="1:14" x14ac:dyDescent="0.2">
      <c r="A119" t="s">
        <v>301</v>
      </c>
      <c r="B119" t="s">
        <v>302</v>
      </c>
      <c r="I119" t="s">
        <v>5</v>
      </c>
      <c r="J119">
        <v>111.07</v>
      </c>
      <c r="M119">
        <v>111.07</v>
      </c>
      <c r="N119">
        <f t="shared" si="1"/>
        <v>0</v>
      </c>
    </row>
    <row r="120" spans="1:14" x14ac:dyDescent="0.2">
      <c r="A120" t="s">
        <v>303</v>
      </c>
      <c r="B120" t="s">
        <v>302</v>
      </c>
      <c r="I120" t="s">
        <v>5</v>
      </c>
      <c r="J120">
        <v>102.16</v>
      </c>
      <c r="M120">
        <v>102.16</v>
      </c>
      <c r="N120">
        <f t="shared" si="1"/>
        <v>0</v>
      </c>
    </row>
    <row r="121" spans="1:14" x14ac:dyDescent="0.2">
      <c r="A121" t="s">
        <v>304</v>
      </c>
      <c r="B121" t="s">
        <v>305</v>
      </c>
      <c r="I121" t="s">
        <v>5</v>
      </c>
      <c r="J121">
        <v>111.07</v>
      </c>
      <c r="M121">
        <v>111.07</v>
      </c>
      <c r="N121">
        <f t="shared" si="1"/>
        <v>0</v>
      </c>
    </row>
    <row r="122" spans="1:14" x14ac:dyDescent="0.2">
      <c r="A122" t="s">
        <v>306</v>
      </c>
      <c r="B122" t="s">
        <v>305</v>
      </c>
      <c r="I122" t="s">
        <v>5</v>
      </c>
      <c r="J122">
        <v>102.16</v>
      </c>
      <c r="M122">
        <v>102.16</v>
      </c>
      <c r="N122">
        <f t="shared" si="1"/>
        <v>0</v>
      </c>
    </row>
    <row r="123" spans="1:14" x14ac:dyDescent="0.2">
      <c r="A123" t="s">
        <v>307</v>
      </c>
      <c r="B123" t="s">
        <v>308</v>
      </c>
      <c r="I123" t="s">
        <v>5</v>
      </c>
      <c r="J123">
        <v>111.07</v>
      </c>
      <c r="M123">
        <v>111.07</v>
      </c>
      <c r="N123">
        <f t="shared" si="1"/>
        <v>0</v>
      </c>
    </row>
    <row r="124" spans="1:14" x14ac:dyDescent="0.2">
      <c r="A124" t="s">
        <v>309</v>
      </c>
      <c r="B124" t="s">
        <v>308</v>
      </c>
      <c r="I124" t="s">
        <v>5</v>
      </c>
      <c r="J124">
        <v>102.16</v>
      </c>
      <c r="M124">
        <v>102.16</v>
      </c>
      <c r="N124">
        <f t="shared" si="1"/>
        <v>0</v>
      </c>
    </row>
    <row r="125" spans="1:14" x14ac:dyDescent="0.2">
      <c r="A125" t="s">
        <v>310</v>
      </c>
      <c r="B125" t="s">
        <v>31158</v>
      </c>
      <c r="I125" t="s">
        <v>5</v>
      </c>
      <c r="J125">
        <v>188.31</v>
      </c>
      <c r="M125">
        <v>188.31</v>
      </c>
      <c r="N125">
        <f t="shared" si="1"/>
        <v>0</v>
      </c>
    </row>
    <row r="126" spans="1:14" x14ac:dyDescent="0.2">
      <c r="A126" t="s">
        <v>311</v>
      </c>
      <c r="B126" t="s">
        <v>31158</v>
      </c>
      <c r="I126" t="s">
        <v>5</v>
      </c>
      <c r="J126">
        <v>163.15</v>
      </c>
      <c r="M126">
        <v>163.15</v>
      </c>
      <c r="N126">
        <f t="shared" si="1"/>
        <v>0</v>
      </c>
    </row>
    <row r="127" spans="1:14" x14ac:dyDescent="0.2">
      <c r="A127" t="s">
        <v>312</v>
      </c>
      <c r="B127" t="s">
        <v>31159</v>
      </c>
      <c r="I127" t="s">
        <v>5</v>
      </c>
      <c r="J127">
        <v>261.45</v>
      </c>
      <c r="M127">
        <v>261.45</v>
      </c>
      <c r="N127">
        <f t="shared" si="1"/>
        <v>0</v>
      </c>
    </row>
    <row r="128" spans="1:14" x14ac:dyDescent="0.2">
      <c r="A128" t="s">
        <v>313</v>
      </c>
      <c r="B128" t="s">
        <v>31159</v>
      </c>
      <c r="I128" t="s">
        <v>5</v>
      </c>
      <c r="J128">
        <v>226.51</v>
      </c>
      <c r="M128">
        <v>226.51</v>
      </c>
      <c r="N128">
        <f t="shared" si="1"/>
        <v>0</v>
      </c>
    </row>
    <row r="129" spans="1:14" x14ac:dyDescent="0.2">
      <c r="A129" t="s">
        <v>314</v>
      </c>
      <c r="B129" t="s">
        <v>315</v>
      </c>
      <c r="I129" t="s">
        <v>4</v>
      </c>
      <c r="J129">
        <v>578.04</v>
      </c>
      <c r="M129">
        <v>578.04</v>
      </c>
      <c r="N129">
        <f t="shared" si="1"/>
        <v>0</v>
      </c>
    </row>
    <row r="130" spans="1:14" x14ac:dyDescent="0.2">
      <c r="A130" t="s">
        <v>316</v>
      </c>
      <c r="B130" t="s">
        <v>315</v>
      </c>
      <c r="I130" t="s">
        <v>4</v>
      </c>
      <c r="J130">
        <v>529.4</v>
      </c>
      <c r="M130">
        <v>529.4</v>
      </c>
      <c r="N130">
        <f t="shared" si="1"/>
        <v>0</v>
      </c>
    </row>
    <row r="131" spans="1:14" x14ac:dyDescent="0.2">
      <c r="A131" t="s">
        <v>317</v>
      </c>
      <c r="B131" t="s">
        <v>318</v>
      </c>
      <c r="I131" t="s">
        <v>5</v>
      </c>
      <c r="J131">
        <v>474.28</v>
      </c>
      <c r="M131">
        <v>474.28</v>
      </c>
      <c r="N131">
        <f t="shared" si="1"/>
        <v>0</v>
      </c>
    </row>
    <row r="132" spans="1:14" x14ac:dyDescent="0.2">
      <c r="A132" t="s">
        <v>319</v>
      </c>
      <c r="B132" t="s">
        <v>318</v>
      </c>
      <c r="I132" t="s">
        <v>5</v>
      </c>
      <c r="J132">
        <v>436.68</v>
      </c>
      <c r="M132">
        <v>436.68</v>
      </c>
      <c r="N132">
        <f t="shared" ref="N132:N195" si="2">J132-M132</f>
        <v>0</v>
      </c>
    </row>
    <row r="133" spans="1:14" x14ac:dyDescent="0.2">
      <c r="A133" t="s">
        <v>320</v>
      </c>
      <c r="B133" t="s">
        <v>31160</v>
      </c>
      <c r="I133" t="s">
        <v>5</v>
      </c>
      <c r="J133">
        <v>588.5</v>
      </c>
      <c r="M133">
        <v>588.5</v>
      </c>
      <c r="N133">
        <f t="shared" si="2"/>
        <v>0</v>
      </c>
    </row>
    <row r="134" spans="1:14" x14ac:dyDescent="0.2">
      <c r="A134" t="s">
        <v>321</v>
      </c>
      <c r="B134" t="s">
        <v>31160</v>
      </c>
      <c r="I134" t="s">
        <v>5</v>
      </c>
      <c r="J134">
        <v>541.30999999999995</v>
      </c>
      <c r="M134">
        <v>541.30999999999995</v>
      </c>
      <c r="N134">
        <f t="shared" si="2"/>
        <v>0</v>
      </c>
    </row>
    <row r="135" spans="1:14" x14ac:dyDescent="0.2">
      <c r="A135" t="s">
        <v>322</v>
      </c>
      <c r="B135" t="s">
        <v>323</v>
      </c>
      <c r="I135" t="s">
        <v>5</v>
      </c>
      <c r="J135">
        <v>138.22</v>
      </c>
      <c r="M135">
        <v>138.22</v>
      </c>
      <c r="N135">
        <f t="shared" si="2"/>
        <v>0</v>
      </c>
    </row>
    <row r="136" spans="1:14" x14ac:dyDescent="0.2">
      <c r="A136" t="s">
        <v>324</v>
      </c>
      <c r="B136" t="s">
        <v>323</v>
      </c>
      <c r="I136" t="s">
        <v>5</v>
      </c>
      <c r="J136">
        <v>126.59</v>
      </c>
      <c r="M136">
        <v>126.59</v>
      </c>
      <c r="N136">
        <f t="shared" si="2"/>
        <v>0</v>
      </c>
    </row>
    <row r="137" spans="1:14" x14ac:dyDescent="0.2">
      <c r="A137" t="s">
        <v>325</v>
      </c>
      <c r="B137" t="s">
        <v>326</v>
      </c>
      <c r="I137" t="s">
        <v>4</v>
      </c>
      <c r="J137">
        <v>13.54</v>
      </c>
      <c r="M137">
        <v>13.54</v>
      </c>
      <c r="N137">
        <f t="shared" si="2"/>
        <v>0</v>
      </c>
    </row>
    <row r="138" spans="1:14" x14ac:dyDescent="0.2">
      <c r="A138" t="s">
        <v>327</v>
      </c>
      <c r="B138" t="s">
        <v>326</v>
      </c>
      <c r="I138" t="s">
        <v>4</v>
      </c>
      <c r="J138">
        <v>11.74</v>
      </c>
      <c r="M138">
        <v>11.74</v>
      </c>
      <c r="N138">
        <f t="shared" si="2"/>
        <v>0</v>
      </c>
    </row>
    <row r="139" spans="1:14" x14ac:dyDescent="0.2">
      <c r="A139" t="s">
        <v>328</v>
      </c>
      <c r="B139" t="s">
        <v>329</v>
      </c>
      <c r="I139" t="s">
        <v>4</v>
      </c>
      <c r="J139">
        <v>17.16</v>
      </c>
      <c r="M139">
        <v>17.16</v>
      </c>
      <c r="N139">
        <f t="shared" si="2"/>
        <v>0</v>
      </c>
    </row>
    <row r="140" spans="1:14" x14ac:dyDescent="0.2">
      <c r="A140" t="s">
        <v>330</v>
      </c>
      <c r="B140" t="s">
        <v>329</v>
      </c>
      <c r="I140" t="s">
        <v>4</v>
      </c>
      <c r="J140">
        <v>14.87</v>
      </c>
      <c r="M140">
        <v>14.87</v>
      </c>
      <c r="N140">
        <f t="shared" si="2"/>
        <v>0</v>
      </c>
    </row>
    <row r="141" spans="1:14" x14ac:dyDescent="0.2">
      <c r="A141" t="s">
        <v>331</v>
      </c>
      <c r="B141" t="s">
        <v>332</v>
      </c>
      <c r="I141" t="s">
        <v>4</v>
      </c>
      <c r="J141">
        <v>20.77</v>
      </c>
      <c r="M141">
        <v>20.77</v>
      </c>
      <c r="N141">
        <f t="shared" si="2"/>
        <v>0</v>
      </c>
    </row>
    <row r="142" spans="1:14" x14ac:dyDescent="0.2">
      <c r="A142" t="s">
        <v>333</v>
      </c>
      <c r="B142" t="s">
        <v>332</v>
      </c>
      <c r="I142" t="s">
        <v>4</v>
      </c>
      <c r="J142">
        <v>18</v>
      </c>
      <c r="M142">
        <v>18</v>
      </c>
      <c r="N142">
        <f t="shared" si="2"/>
        <v>0</v>
      </c>
    </row>
    <row r="143" spans="1:14" x14ac:dyDescent="0.2">
      <c r="A143" t="s">
        <v>334</v>
      </c>
      <c r="B143" t="s">
        <v>335</v>
      </c>
      <c r="I143" t="s">
        <v>4</v>
      </c>
      <c r="J143">
        <v>25.29</v>
      </c>
      <c r="M143">
        <v>25.29</v>
      </c>
      <c r="N143">
        <f t="shared" si="2"/>
        <v>0</v>
      </c>
    </row>
    <row r="144" spans="1:14" x14ac:dyDescent="0.2">
      <c r="A144" t="s">
        <v>336</v>
      </c>
      <c r="B144" t="s">
        <v>335</v>
      </c>
      <c r="I144" t="s">
        <v>4</v>
      </c>
      <c r="J144">
        <v>21.91</v>
      </c>
      <c r="M144">
        <v>21.91</v>
      </c>
      <c r="N144">
        <f t="shared" si="2"/>
        <v>0</v>
      </c>
    </row>
    <row r="145" spans="1:14" x14ac:dyDescent="0.2">
      <c r="A145" t="s">
        <v>337</v>
      </c>
      <c r="B145" t="s">
        <v>338</v>
      </c>
      <c r="I145" t="s">
        <v>5</v>
      </c>
      <c r="J145">
        <v>182.65</v>
      </c>
      <c r="M145">
        <v>182.65</v>
      </c>
      <c r="N145">
        <f t="shared" si="2"/>
        <v>0</v>
      </c>
    </row>
    <row r="146" spans="1:14" x14ac:dyDescent="0.2">
      <c r="A146" t="s">
        <v>339</v>
      </c>
      <c r="B146" t="s">
        <v>338</v>
      </c>
      <c r="I146" t="s">
        <v>5</v>
      </c>
      <c r="J146">
        <v>168.01</v>
      </c>
      <c r="M146">
        <v>168.01</v>
      </c>
      <c r="N146">
        <f t="shared" si="2"/>
        <v>0</v>
      </c>
    </row>
    <row r="147" spans="1:14" x14ac:dyDescent="0.2">
      <c r="A147" t="s">
        <v>340</v>
      </c>
      <c r="B147" t="s">
        <v>341</v>
      </c>
      <c r="I147" t="s">
        <v>5</v>
      </c>
      <c r="J147">
        <v>144.5</v>
      </c>
      <c r="M147">
        <v>144.5</v>
      </c>
      <c r="N147">
        <f t="shared" si="2"/>
        <v>0</v>
      </c>
    </row>
    <row r="148" spans="1:14" x14ac:dyDescent="0.2">
      <c r="A148" t="s">
        <v>342</v>
      </c>
      <c r="B148" t="s">
        <v>341</v>
      </c>
      <c r="I148" t="s">
        <v>5</v>
      </c>
      <c r="J148">
        <v>132.91</v>
      </c>
      <c r="M148">
        <v>132.91</v>
      </c>
      <c r="N148">
        <f t="shared" si="2"/>
        <v>0</v>
      </c>
    </row>
    <row r="149" spans="1:14" x14ac:dyDescent="0.2">
      <c r="A149" t="s">
        <v>343</v>
      </c>
      <c r="B149" t="s">
        <v>344</v>
      </c>
      <c r="I149" t="s">
        <v>5</v>
      </c>
      <c r="J149">
        <v>182.65</v>
      </c>
      <c r="M149">
        <v>182.65</v>
      </c>
      <c r="N149">
        <f t="shared" si="2"/>
        <v>0</v>
      </c>
    </row>
    <row r="150" spans="1:14" x14ac:dyDescent="0.2">
      <c r="A150" t="s">
        <v>345</v>
      </c>
      <c r="B150" t="s">
        <v>344</v>
      </c>
      <c r="I150" t="s">
        <v>5</v>
      </c>
      <c r="J150">
        <v>168.01</v>
      </c>
      <c r="M150">
        <v>168.01</v>
      </c>
      <c r="N150">
        <f t="shared" si="2"/>
        <v>0</v>
      </c>
    </row>
    <row r="151" spans="1:14" x14ac:dyDescent="0.2">
      <c r="A151" t="s">
        <v>346</v>
      </c>
      <c r="B151" t="s">
        <v>31161</v>
      </c>
      <c r="I151" t="s">
        <v>5</v>
      </c>
      <c r="J151">
        <v>4009.86</v>
      </c>
      <c r="M151">
        <v>4009.86</v>
      </c>
      <c r="N151">
        <f t="shared" si="2"/>
        <v>0</v>
      </c>
    </row>
    <row r="152" spans="1:14" x14ac:dyDescent="0.2">
      <c r="A152" t="s">
        <v>347</v>
      </c>
      <c r="B152" t="s">
        <v>31161</v>
      </c>
      <c r="I152" t="s">
        <v>5</v>
      </c>
      <c r="J152">
        <v>3688.28</v>
      </c>
      <c r="M152">
        <v>3688.28</v>
      </c>
      <c r="N152">
        <f t="shared" si="2"/>
        <v>0</v>
      </c>
    </row>
    <row r="153" spans="1:14" x14ac:dyDescent="0.2">
      <c r="A153" t="s">
        <v>348</v>
      </c>
      <c r="B153" t="s">
        <v>349</v>
      </c>
      <c r="I153" t="s">
        <v>5</v>
      </c>
      <c r="J153">
        <v>182.65</v>
      </c>
      <c r="M153">
        <v>182.65</v>
      </c>
      <c r="N153">
        <f t="shared" si="2"/>
        <v>0</v>
      </c>
    </row>
    <row r="154" spans="1:14" x14ac:dyDescent="0.2">
      <c r="A154" t="s">
        <v>350</v>
      </c>
      <c r="B154" t="s">
        <v>349</v>
      </c>
      <c r="I154" t="s">
        <v>5</v>
      </c>
      <c r="J154">
        <v>168.01</v>
      </c>
      <c r="M154">
        <v>168.01</v>
      </c>
      <c r="N154">
        <f t="shared" si="2"/>
        <v>0</v>
      </c>
    </row>
    <row r="155" spans="1:14" x14ac:dyDescent="0.2">
      <c r="A155" t="s">
        <v>351</v>
      </c>
      <c r="B155" t="s">
        <v>352</v>
      </c>
      <c r="I155" t="s">
        <v>5</v>
      </c>
      <c r="J155">
        <v>182.65</v>
      </c>
      <c r="M155">
        <v>182.65</v>
      </c>
      <c r="N155">
        <f t="shared" si="2"/>
        <v>0</v>
      </c>
    </row>
    <row r="156" spans="1:14" x14ac:dyDescent="0.2">
      <c r="A156" t="s">
        <v>353</v>
      </c>
      <c r="B156" t="s">
        <v>352</v>
      </c>
      <c r="I156" t="s">
        <v>5</v>
      </c>
      <c r="J156">
        <v>168.01</v>
      </c>
      <c r="M156">
        <v>168.01</v>
      </c>
      <c r="N156">
        <f t="shared" si="2"/>
        <v>0</v>
      </c>
    </row>
    <row r="157" spans="1:14" x14ac:dyDescent="0.2">
      <c r="A157" t="s">
        <v>354</v>
      </c>
      <c r="B157" t="s">
        <v>355</v>
      </c>
      <c r="I157" t="s">
        <v>5</v>
      </c>
      <c r="J157">
        <v>144.65</v>
      </c>
      <c r="M157">
        <v>144.65</v>
      </c>
      <c r="N157">
        <f t="shared" si="2"/>
        <v>0</v>
      </c>
    </row>
    <row r="158" spans="1:14" x14ac:dyDescent="0.2">
      <c r="A158" t="s">
        <v>356</v>
      </c>
      <c r="B158" t="s">
        <v>355</v>
      </c>
      <c r="I158" t="s">
        <v>5</v>
      </c>
      <c r="J158">
        <v>133.05000000000001</v>
      </c>
      <c r="M158">
        <v>133.05000000000001</v>
      </c>
      <c r="N158">
        <f t="shared" si="2"/>
        <v>0</v>
      </c>
    </row>
    <row r="159" spans="1:14" x14ac:dyDescent="0.2">
      <c r="A159" t="s">
        <v>357</v>
      </c>
      <c r="B159" t="s">
        <v>358</v>
      </c>
      <c r="I159" t="s">
        <v>5</v>
      </c>
      <c r="J159">
        <v>197.92</v>
      </c>
      <c r="M159">
        <v>197.92</v>
      </c>
      <c r="N159">
        <f t="shared" si="2"/>
        <v>0</v>
      </c>
    </row>
    <row r="160" spans="1:14" x14ac:dyDescent="0.2">
      <c r="A160" t="s">
        <v>359</v>
      </c>
      <c r="B160" t="s">
        <v>358</v>
      </c>
      <c r="I160" t="s">
        <v>5</v>
      </c>
      <c r="J160">
        <v>182.05</v>
      </c>
      <c r="M160">
        <v>182.05</v>
      </c>
      <c r="N160">
        <f t="shared" si="2"/>
        <v>0</v>
      </c>
    </row>
    <row r="161" spans="1:14" x14ac:dyDescent="0.2">
      <c r="A161" t="s">
        <v>360</v>
      </c>
      <c r="B161" t="s">
        <v>361</v>
      </c>
      <c r="I161" t="s">
        <v>5</v>
      </c>
      <c r="J161">
        <v>53.27</v>
      </c>
      <c r="M161">
        <v>53.27</v>
      </c>
      <c r="N161">
        <f t="shared" si="2"/>
        <v>0</v>
      </c>
    </row>
    <row r="162" spans="1:14" x14ac:dyDescent="0.2">
      <c r="A162" t="s">
        <v>362</v>
      </c>
      <c r="B162" t="s">
        <v>361</v>
      </c>
      <c r="I162" t="s">
        <v>5</v>
      </c>
      <c r="J162">
        <v>49</v>
      </c>
      <c r="M162">
        <v>49</v>
      </c>
      <c r="N162">
        <f t="shared" si="2"/>
        <v>0</v>
      </c>
    </row>
    <row r="163" spans="1:14" x14ac:dyDescent="0.2">
      <c r="A163" t="s">
        <v>363</v>
      </c>
      <c r="B163" t="s">
        <v>364</v>
      </c>
      <c r="I163" t="s">
        <v>5</v>
      </c>
      <c r="J163">
        <v>106.58</v>
      </c>
      <c r="M163">
        <v>106.58</v>
      </c>
      <c r="N163">
        <f t="shared" si="2"/>
        <v>0</v>
      </c>
    </row>
    <row r="164" spans="1:14" x14ac:dyDescent="0.2">
      <c r="A164" t="s">
        <v>365</v>
      </c>
      <c r="B164" t="s">
        <v>364</v>
      </c>
      <c r="I164" t="s">
        <v>5</v>
      </c>
      <c r="J164">
        <v>98.03</v>
      </c>
      <c r="M164">
        <v>98.03</v>
      </c>
      <c r="N164">
        <f t="shared" si="2"/>
        <v>0</v>
      </c>
    </row>
    <row r="165" spans="1:14" x14ac:dyDescent="0.2">
      <c r="A165" t="s">
        <v>366</v>
      </c>
      <c r="B165" t="s">
        <v>367</v>
      </c>
      <c r="I165" t="s">
        <v>5</v>
      </c>
      <c r="J165">
        <v>53.27</v>
      </c>
      <c r="M165">
        <v>53.27</v>
      </c>
      <c r="N165">
        <f t="shared" si="2"/>
        <v>0</v>
      </c>
    </row>
    <row r="166" spans="1:14" x14ac:dyDescent="0.2">
      <c r="A166" t="s">
        <v>368</v>
      </c>
      <c r="B166" t="s">
        <v>367</v>
      </c>
      <c r="I166" t="s">
        <v>5</v>
      </c>
      <c r="J166">
        <v>49</v>
      </c>
      <c r="M166">
        <v>49</v>
      </c>
      <c r="N166">
        <f t="shared" si="2"/>
        <v>0</v>
      </c>
    </row>
    <row r="167" spans="1:14" x14ac:dyDescent="0.2">
      <c r="A167" t="s">
        <v>369</v>
      </c>
      <c r="B167" t="s">
        <v>370</v>
      </c>
      <c r="I167" t="s">
        <v>5</v>
      </c>
      <c r="J167">
        <v>106.58</v>
      </c>
      <c r="M167">
        <v>106.58</v>
      </c>
      <c r="N167">
        <f t="shared" si="2"/>
        <v>0</v>
      </c>
    </row>
    <row r="168" spans="1:14" x14ac:dyDescent="0.2">
      <c r="A168" t="s">
        <v>371</v>
      </c>
      <c r="B168" t="s">
        <v>370</v>
      </c>
      <c r="I168" t="s">
        <v>5</v>
      </c>
      <c r="J168">
        <v>98.03</v>
      </c>
      <c r="M168">
        <v>98.03</v>
      </c>
      <c r="N168">
        <f t="shared" si="2"/>
        <v>0</v>
      </c>
    </row>
    <row r="169" spans="1:14" x14ac:dyDescent="0.2">
      <c r="A169" t="s">
        <v>372</v>
      </c>
      <c r="B169" t="s">
        <v>373</v>
      </c>
      <c r="I169" t="s">
        <v>5</v>
      </c>
      <c r="J169">
        <v>769.73</v>
      </c>
      <c r="M169">
        <v>769.73</v>
      </c>
      <c r="N169">
        <f t="shared" si="2"/>
        <v>0</v>
      </c>
    </row>
    <row r="170" spans="1:14" x14ac:dyDescent="0.2">
      <c r="A170" t="s">
        <v>374</v>
      </c>
      <c r="B170" t="s">
        <v>373</v>
      </c>
      <c r="I170" t="s">
        <v>5</v>
      </c>
      <c r="J170">
        <v>708</v>
      </c>
      <c r="M170">
        <v>708</v>
      </c>
      <c r="N170">
        <f t="shared" si="2"/>
        <v>0</v>
      </c>
    </row>
    <row r="171" spans="1:14" x14ac:dyDescent="0.2">
      <c r="A171" t="s">
        <v>375</v>
      </c>
      <c r="B171" t="s">
        <v>376</v>
      </c>
      <c r="I171" t="s">
        <v>5</v>
      </c>
      <c r="J171">
        <v>702.06</v>
      </c>
      <c r="M171">
        <v>702.06</v>
      </c>
      <c r="N171">
        <f t="shared" si="2"/>
        <v>0</v>
      </c>
    </row>
    <row r="172" spans="1:14" x14ac:dyDescent="0.2">
      <c r="A172" t="s">
        <v>377</v>
      </c>
      <c r="B172" t="s">
        <v>376</v>
      </c>
      <c r="I172" t="s">
        <v>5</v>
      </c>
      <c r="J172">
        <v>645.76</v>
      </c>
      <c r="M172">
        <v>645.76</v>
      </c>
      <c r="N172">
        <f t="shared" si="2"/>
        <v>0</v>
      </c>
    </row>
    <row r="173" spans="1:14" x14ac:dyDescent="0.2">
      <c r="A173" t="s">
        <v>378</v>
      </c>
      <c r="B173" t="s">
        <v>379</v>
      </c>
      <c r="I173" t="s">
        <v>5</v>
      </c>
      <c r="J173">
        <v>702.06</v>
      </c>
      <c r="M173">
        <v>702.06</v>
      </c>
      <c r="N173">
        <f t="shared" si="2"/>
        <v>0</v>
      </c>
    </row>
    <row r="174" spans="1:14" x14ac:dyDescent="0.2">
      <c r="A174" t="s">
        <v>380</v>
      </c>
      <c r="B174" t="s">
        <v>379</v>
      </c>
      <c r="I174" t="s">
        <v>5</v>
      </c>
      <c r="J174">
        <v>645.76</v>
      </c>
      <c r="M174">
        <v>645.76</v>
      </c>
      <c r="N174">
        <f t="shared" si="2"/>
        <v>0</v>
      </c>
    </row>
    <row r="175" spans="1:14" x14ac:dyDescent="0.2">
      <c r="A175" t="s">
        <v>381</v>
      </c>
      <c r="B175" t="s">
        <v>382</v>
      </c>
      <c r="I175" t="s">
        <v>5</v>
      </c>
      <c r="J175">
        <v>498.24</v>
      </c>
      <c r="M175">
        <v>498.24</v>
      </c>
      <c r="N175">
        <f t="shared" si="2"/>
        <v>0</v>
      </c>
    </row>
    <row r="176" spans="1:14" x14ac:dyDescent="0.2">
      <c r="A176" t="s">
        <v>383</v>
      </c>
      <c r="B176" t="s">
        <v>382</v>
      </c>
      <c r="I176" t="s">
        <v>5</v>
      </c>
      <c r="J176">
        <v>458.28</v>
      </c>
      <c r="M176">
        <v>458.28</v>
      </c>
      <c r="N176">
        <f t="shared" si="2"/>
        <v>0</v>
      </c>
    </row>
    <row r="177" spans="1:14" x14ac:dyDescent="0.2">
      <c r="A177" t="s">
        <v>384</v>
      </c>
      <c r="B177" t="s">
        <v>31162</v>
      </c>
      <c r="I177" t="s">
        <v>5</v>
      </c>
      <c r="J177">
        <v>1150.94</v>
      </c>
      <c r="M177">
        <v>1150.94</v>
      </c>
      <c r="N177">
        <f t="shared" si="2"/>
        <v>0</v>
      </c>
    </row>
    <row r="178" spans="1:14" x14ac:dyDescent="0.2">
      <c r="A178" t="s">
        <v>385</v>
      </c>
      <c r="B178" t="s">
        <v>31162</v>
      </c>
      <c r="I178" t="s">
        <v>5</v>
      </c>
      <c r="J178">
        <v>1058.6400000000001</v>
      </c>
      <c r="M178">
        <v>1058.6400000000001</v>
      </c>
      <c r="N178">
        <f t="shared" si="2"/>
        <v>0</v>
      </c>
    </row>
    <row r="179" spans="1:14" x14ac:dyDescent="0.2">
      <c r="A179" t="s">
        <v>386</v>
      </c>
      <c r="B179" t="s">
        <v>31163</v>
      </c>
      <c r="I179" t="s">
        <v>5</v>
      </c>
      <c r="J179">
        <v>1594.14</v>
      </c>
      <c r="M179">
        <v>1594.14</v>
      </c>
      <c r="N179">
        <f t="shared" si="2"/>
        <v>0</v>
      </c>
    </row>
    <row r="180" spans="1:14" x14ac:dyDescent="0.2">
      <c r="A180" t="s">
        <v>387</v>
      </c>
      <c r="B180" t="s">
        <v>31163</v>
      </c>
      <c r="I180" t="s">
        <v>5</v>
      </c>
      <c r="J180">
        <v>1466.29</v>
      </c>
      <c r="M180">
        <v>1466.29</v>
      </c>
      <c r="N180">
        <f t="shared" si="2"/>
        <v>0</v>
      </c>
    </row>
    <row r="181" spans="1:14" x14ac:dyDescent="0.2">
      <c r="A181" t="s">
        <v>388</v>
      </c>
      <c r="B181" t="s">
        <v>31164</v>
      </c>
      <c r="I181" t="s">
        <v>5</v>
      </c>
      <c r="J181">
        <v>15.14</v>
      </c>
      <c r="M181">
        <v>15.14</v>
      </c>
      <c r="N181">
        <f t="shared" si="2"/>
        <v>0</v>
      </c>
    </row>
    <row r="182" spans="1:14" x14ac:dyDescent="0.2">
      <c r="A182" t="s">
        <v>389</v>
      </c>
      <c r="B182" t="s">
        <v>31164</v>
      </c>
      <c r="I182" t="s">
        <v>5</v>
      </c>
      <c r="J182">
        <v>13.93</v>
      </c>
      <c r="M182">
        <v>13.93</v>
      </c>
      <c r="N182">
        <f t="shared" si="2"/>
        <v>0</v>
      </c>
    </row>
    <row r="183" spans="1:14" x14ac:dyDescent="0.2">
      <c r="A183" t="s">
        <v>390</v>
      </c>
      <c r="B183" t="s">
        <v>31165</v>
      </c>
      <c r="I183" t="s">
        <v>5</v>
      </c>
      <c r="J183">
        <v>45.81</v>
      </c>
      <c r="M183">
        <v>45.81</v>
      </c>
      <c r="N183">
        <f t="shared" si="2"/>
        <v>0</v>
      </c>
    </row>
    <row r="184" spans="1:14" x14ac:dyDescent="0.2">
      <c r="A184" t="s">
        <v>391</v>
      </c>
      <c r="B184" t="s">
        <v>31165</v>
      </c>
      <c r="I184" t="s">
        <v>5</v>
      </c>
      <c r="J184">
        <v>42.13</v>
      </c>
      <c r="M184">
        <v>42.13</v>
      </c>
      <c r="N184">
        <f t="shared" si="2"/>
        <v>0</v>
      </c>
    </row>
    <row r="185" spans="1:14" x14ac:dyDescent="0.2">
      <c r="A185" t="s">
        <v>392</v>
      </c>
      <c r="B185" t="s">
        <v>31166</v>
      </c>
      <c r="I185" t="s">
        <v>5</v>
      </c>
      <c r="J185">
        <v>118.17</v>
      </c>
      <c r="M185">
        <v>118.17</v>
      </c>
      <c r="N185">
        <f t="shared" si="2"/>
        <v>0</v>
      </c>
    </row>
    <row r="186" spans="1:14" x14ac:dyDescent="0.2">
      <c r="A186" t="s">
        <v>393</v>
      </c>
      <c r="B186" t="s">
        <v>31166</v>
      </c>
      <c r="I186" t="s">
        <v>5</v>
      </c>
      <c r="J186">
        <v>108.69</v>
      </c>
      <c r="M186">
        <v>108.69</v>
      </c>
      <c r="N186">
        <f t="shared" si="2"/>
        <v>0</v>
      </c>
    </row>
    <row r="187" spans="1:14" x14ac:dyDescent="0.2">
      <c r="A187" t="s">
        <v>394</v>
      </c>
      <c r="B187" t="s">
        <v>31167</v>
      </c>
      <c r="I187" t="s">
        <v>5</v>
      </c>
      <c r="J187">
        <v>209.09</v>
      </c>
      <c r="M187">
        <v>209.09</v>
      </c>
      <c r="N187">
        <f t="shared" si="2"/>
        <v>0</v>
      </c>
    </row>
    <row r="188" spans="1:14" x14ac:dyDescent="0.2">
      <c r="A188" t="s">
        <v>395</v>
      </c>
      <c r="B188" t="s">
        <v>31167</v>
      </c>
      <c r="I188" t="s">
        <v>5</v>
      </c>
      <c r="J188">
        <v>192.32</v>
      </c>
      <c r="M188">
        <v>192.32</v>
      </c>
      <c r="N188">
        <f t="shared" si="2"/>
        <v>0</v>
      </c>
    </row>
    <row r="189" spans="1:14" x14ac:dyDescent="0.2">
      <c r="A189" t="s">
        <v>396</v>
      </c>
      <c r="B189" t="s">
        <v>31168</v>
      </c>
      <c r="I189" t="s">
        <v>5</v>
      </c>
      <c r="J189">
        <v>209.09</v>
      </c>
      <c r="M189">
        <v>209.09</v>
      </c>
      <c r="N189">
        <f t="shared" si="2"/>
        <v>0</v>
      </c>
    </row>
    <row r="190" spans="1:14" x14ac:dyDescent="0.2">
      <c r="A190" t="s">
        <v>397</v>
      </c>
      <c r="B190" t="s">
        <v>31168</v>
      </c>
      <c r="I190" t="s">
        <v>5</v>
      </c>
      <c r="J190">
        <v>192.32</v>
      </c>
      <c r="M190">
        <v>192.32</v>
      </c>
      <c r="N190">
        <f t="shared" si="2"/>
        <v>0</v>
      </c>
    </row>
    <row r="191" spans="1:14" x14ac:dyDescent="0.2">
      <c r="A191" t="s">
        <v>398</v>
      </c>
      <c r="B191" t="s">
        <v>31169</v>
      </c>
      <c r="I191" t="s">
        <v>5</v>
      </c>
      <c r="J191">
        <v>209.09</v>
      </c>
      <c r="M191">
        <v>209.09</v>
      </c>
      <c r="N191">
        <f t="shared" si="2"/>
        <v>0</v>
      </c>
    </row>
    <row r="192" spans="1:14" x14ac:dyDescent="0.2">
      <c r="A192" t="s">
        <v>399</v>
      </c>
      <c r="B192" t="s">
        <v>31169</v>
      </c>
      <c r="I192" t="s">
        <v>5</v>
      </c>
      <c r="J192">
        <v>192.32</v>
      </c>
      <c r="M192">
        <v>192.32</v>
      </c>
      <c r="N192">
        <f t="shared" si="2"/>
        <v>0</v>
      </c>
    </row>
    <row r="193" spans="1:14" x14ac:dyDescent="0.2">
      <c r="A193" t="s">
        <v>400</v>
      </c>
      <c r="B193" t="s">
        <v>31170</v>
      </c>
      <c r="I193" t="s">
        <v>5</v>
      </c>
      <c r="J193">
        <v>63.63</v>
      </c>
      <c r="M193">
        <v>63.63</v>
      </c>
      <c r="N193">
        <f t="shared" si="2"/>
        <v>0</v>
      </c>
    </row>
    <row r="194" spans="1:14" x14ac:dyDescent="0.2">
      <c r="A194" t="s">
        <v>401</v>
      </c>
      <c r="B194" t="s">
        <v>31170</v>
      </c>
      <c r="I194" t="s">
        <v>5</v>
      </c>
      <c r="J194">
        <v>58.52</v>
      </c>
      <c r="M194">
        <v>58.52</v>
      </c>
      <c r="N194">
        <f t="shared" si="2"/>
        <v>0</v>
      </c>
    </row>
    <row r="195" spans="1:14" x14ac:dyDescent="0.2">
      <c r="A195" t="s">
        <v>402</v>
      </c>
      <c r="B195" t="s">
        <v>403</v>
      </c>
      <c r="I195" t="s">
        <v>5</v>
      </c>
      <c r="J195">
        <v>30.54</v>
      </c>
      <c r="M195">
        <v>30.54</v>
      </c>
      <c r="N195">
        <f t="shared" si="2"/>
        <v>0</v>
      </c>
    </row>
    <row r="196" spans="1:14" x14ac:dyDescent="0.2">
      <c r="A196" t="s">
        <v>404</v>
      </c>
      <c r="B196" t="s">
        <v>403</v>
      </c>
      <c r="I196" t="s">
        <v>5</v>
      </c>
      <c r="J196">
        <v>28.09</v>
      </c>
      <c r="M196">
        <v>28.09</v>
      </c>
      <c r="N196">
        <f t="shared" ref="N196:N259" si="3">J196-M196</f>
        <v>0</v>
      </c>
    </row>
    <row r="197" spans="1:14" x14ac:dyDescent="0.2">
      <c r="A197" t="s">
        <v>405</v>
      </c>
      <c r="B197" t="s">
        <v>31171</v>
      </c>
      <c r="I197" t="s">
        <v>5</v>
      </c>
      <c r="J197">
        <v>16630.25</v>
      </c>
      <c r="M197">
        <v>16630.25</v>
      </c>
      <c r="N197">
        <f t="shared" si="3"/>
        <v>0</v>
      </c>
    </row>
    <row r="198" spans="1:14" x14ac:dyDescent="0.2">
      <c r="A198" t="s">
        <v>406</v>
      </c>
      <c r="B198" t="s">
        <v>31171</v>
      </c>
      <c r="I198" t="s">
        <v>5</v>
      </c>
      <c r="J198">
        <v>15296.57</v>
      </c>
      <c r="M198">
        <v>15296.57</v>
      </c>
      <c r="N198">
        <f t="shared" si="3"/>
        <v>0</v>
      </c>
    </row>
    <row r="199" spans="1:14" x14ac:dyDescent="0.2">
      <c r="A199" t="s">
        <v>407</v>
      </c>
      <c r="B199" t="s">
        <v>31172</v>
      </c>
      <c r="I199" t="s">
        <v>5</v>
      </c>
      <c r="J199">
        <v>5543.41</v>
      </c>
      <c r="M199">
        <v>5543.41</v>
      </c>
      <c r="N199">
        <f t="shared" si="3"/>
        <v>0</v>
      </c>
    </row>
    <row r="200" spans="1:14" x14ac:dyDescent="0.2">
      <c r="A200" t="s">
        <v>408</v>
      </c>
      <c r="B200" t="s">
        <v>31172</v>
      </c>
      <c r="I200" t="s">
        <v>5</v>
      </c>
      <c r="J200">
        <v>5098.8500000000004</v>
      </c>
      <c r="M200">
        <v>5098.8500000000004</v>
      </c>
      <c r="N200">
        <f t="shared" si="3"/>
        <v>0</v>
      </c>
    </row>
    <row r="201" spans="1:14" x14ac:dyDescent="0.2">
      <c r="A201" t="s">
        <v>409</v>
      </c>
      <c r="B201" t="s">
        <v>31173</v>
      </c>
      <c r="I201" t="s">
        <v>5</v>
      </c>
      <c r="J201">
        <v>5543.41</v>
      </c>
      <c r="M201">
        <v>5543.41</v>
      </c>
      <c r="N201">
        <f t="shared" si="3"/>
        <v>0</v>
      </c>
    </row>
    <row r="202" spans="1:14" x14ac:dyDescent="0.2">
      <c r="A202" t="s">
        <v>410</v>
      </c>
      <c r="B202" t="s">
        <v>31173</v>
      </c>
      <c r="I202" t="s">
        <v>5</v>
      </c>
      <c r="J202">
        <v>5098.8500000000004</v>
      </c>
      <c r="M202">
        <v>5098.8500000000004</v>
      </c>
      <c r="N202">
        <f t="shared" si="3"/>
        <v>0</v>
      </c>
    </row>
    <row r="203" spans="1:14" x14ac:dyDescent="0.2">
      <c r="A203" t="s">
        <v>411</v>
      </c>
      <c r="B203" t="s">
        <v>31174</v>
      </c>
      <c r="I203" t="s">
        <v>5</v>
      </c>
      <c r="J203">
        <v>16630.25</v>
      </c>
      <c r="M203">
        <v>16630.25</v>
      </c>
      <c r="N203">
        <f t="shared" si="3"/>
        <v>0</v>
      </c>
    </row>
    <row r="204" spans="1:14" x14ac:dyDescent="0.2">
      <c r="A204" t="s">
        <v>412</v>
      </c>
      <c r="B204" t="s">
        <v>31174</v>
      </c>
      <c r="I204" t="s">
        <v>5</v>
      </c>
      <c r="J204">
        <v>15296.57</v>
      </c>
      <c r="M204">
        <v>15296.57</v>
      </c>
      <c r="N204">
        <f t="shared" si="3"/>
        <v>0</v>
      </c>
    </row>
    <row r="205" spans="1:14" x14ac:dyDescent="0.2">
      <c r="A205" t="s">
        <v>413</v>
      </c>
      <c r="B205" t="s">
        <v>31175</v>
      </c>
      <c r="I205" t="s">
        <v>5</v>
      </c>
      <c r="J205">
        <v>16630.25</v>
      </c>
      <c r="M205">
        <v>16630.25</v>
      </c>
      <c r="N205">
        <f t="shared" si="3"/>
        <v>0</v>
      </c>
    </row>
    <row r="206" spans="1:14" x14ac:dyDescent="0.2">
      <c r="A206" t="s">
        <v>414</v>
      </c>
      <c r="B206" t="s">
        <v>31175</v>
      </c>
      <c r="I206" t="s">
        <v>5</v>
      </c>
      <c r="J206">
        <v>15296.57</v>
      </c>
      <c r="M206">
        <v>15296.57</v>
      </c>
      <c r="N206">
        <f t="shared" si="3"/>
        <v>0</v>
      </c>
    </row>
    <row r="207" spans="1:14" x14ac:dyDescent="0.2">
      <c r="A207" t="s">
        <v>415</v>
      </c>
      <c r="B207" t="s">
        <v>31176</v>
      </c>
      <c r="I207" t="s">
        <v>5</v>
      </c>
      <c r="J207">
        <v>16630.25</v>
      </c>
      <c r="M207">
        <v>16630.25</v>
      </c>
      <c r="N207">
        <f t="shared" si="3"/>
        <v>0</v>
      </c>
    </row>
    <row r="208" spans="1:14" x14ac:dyDescent="0.2">
      <c r="A208" t="s">
        <v>416</v>
      </c>
      <c r="B208" t="s">
        <v>31176</v>
      </c>
      <c r="I208" t="s">
        <v>5</v>
      </c>
      <c r="J208">
        <v>15296.57</v>
      </c>
      <c r="M208">
        <v>15296.57</v>
      </c>
      <c r="N208">
        <f t="shared" si="3"/>
        <v>0</v>
      </c>
    </row>
    <row r="209" spans="1:14" x14ac:dyDescent="0.2">
      <c r="A209" t="s">
        <v>417</v>
      </c>
      <c r="B209" t="s">
        <v>31177</v>
      </c>
      <c r="I209" t="s">
        <v>5</v>
      </c>
      <c r="J209">
        <v>16630.25</v>
      </c>
      <c r="M209">
        <v>16630.25</v>
      </c>
      <c r="N209">
        <f t="shared" si="3"/>
        <v>0</v>
      </c>
    </row>
    <row r="210" spans="1:14" x14ac:dyDescent="0.2">
      <c r="A210" t="s">
        <v>418</v>
      </c>
      <c r="B210" t="s">
        <v>31177</v>
      </c>
      <c r="I210" t="s">
        <v>5</v>
      </c>
      <c r="J210">
        <v>15296.57</v>
      </c>
      <c r="M210">
        <v>15296.57</v>
      </c>
      <c r="N210">
        <f t="shared" si="3"/>
        <v>0</v>
      </c>
    </row>
    <row r="211" spans="1:14" x14ac:dyDescent="0.2">
      <c r="A211" t="s">
        <v>419</v>
      </c>
      <c r="B211" t="s">
        <v>31178</v>
      </c>
      <c r="I211" t="s">
        <v>5</v>
      </c>
      <c r="J211">
        <v>108852.62</v>
      </c>
      <c r="M211">
        <v>108852.62</v>
      </c>
      <c r="N211">
        <f t="shared" si="3"/>
        <v>0</v>
      </c>
    </row>
    <row r="212" spans="1:14" x14ac:dyDescent="0.2">
      <c r="A212" t="s">
        <v>420</v>
      </c>
      <c r="B212" t="s">
        <v>31178</v>
      </c>
      <c r="I212" t="s">
        <v>5</v>
      </c>
      <c r="J212">
        <v>100123.04</v>
      </c>
      <c r="M212">
        <v>100123.04</v>
      </c>
      <c r="N212">
        <f t="shared" si="3"/>
        <v>0</v>
      </c>
    </row>
    <row r="213" spans="1:14" x14ac:dyDescent="0.2">
      <c r="A213" t="s">
        <v>421</v>
      </c>
      <c r="B213" t="s">
        <v>422</v>
      </c>
      <c r="I213" t="s">
        <v>5</v>
      </c>
      <c r="J213">
        <v>39869.42</v>
      </c>
      <c r="M213">
        <v>39869.42</v>
      </c>
      <c r="N213">
        <f t="shared" si="3"/>
        <v>0</v>
      </c>
    </row>
    <row r="214" spans="1:14" x14ac:dyDescent="0.2">
      <c r="A214" t="s">
        <v>423</v>
      </c>
      <c r="B214" t="s">
        <v>422</v>
      </c>
      <c r="I214" t="s">
        <v>5</v>
      </c>
      <c r="J214">
        <v>36672.04</v>
      </c>
      <c r="M214">
        <v>36672.04</v>
      </c>
      <c r="N214">
        <f t="shared" si="3"/>
        <v>0</v>
      </c>
    </row>
    <row r="215" spans="1:14" x14ac:dyDescent="0.2">
      <c r="A215" t="s">
        <v>424</v>
      </c>
      <c r="B215" t="s">
        <v>31179</v>
      </c>
      <c r="I215" t="s">
        <v>5</v>
      </c>
      <c r="J215">
        <v>387.21</v>
      </c>
      <c r="M215">
        <v>387.21</v>
      </c>
      <c r="N215">
        <f t="shared" si="3"/>
        <v>0</v>
      </c>
    </row>
    <row r="216" spans="1:14" x14ac:dyDescent="0.2">
      <c r="A216" t="s">
        <v>425</v>
      </c>
      <c r="B216" t="s">
        <v>31179</v>
      </c>
      <c r="I216" t="s">
        <v>5</v>
      </c>
      <c r="J216">
        <v>345.47</v>
      </c>
      <c r="M216">
        <v>345.47</v>
      </c>
      <c r="N216">
        <f t="shared" si="3"/>
        <v>0</v>
      </c>
    </row>
    <row r="217" spans="1:14" x14ac:dyDescent="0.2">
      <c r="A217" t="s">
        <v>426</v>
      </c>
      <c r="B217" t="s">
        <v>31180</v>
      </c>
      <c r="I217" t="s">
        <v>5</v>
      </c>
      <c r="J217">
        <v>388.91</v>
      </c>
      <c r="M217">
        <v>388.91</v>
      </c>
      <c r="N217">
        <f t="shared" si="3"/>
        <v>0</v>
      </c>
    </row>
    <row r="218" spans="1:14" x14ac:dyDescent="0.2">
      <c r="A218" t="s">
        <v>427</v>
      </c>
      <c r="B218" t="s">
        <v>31180</v>
      </c>
      <c r="I218" t="s">
        <v>5</v>
      </c>
      <c r="J218">
        <v>344.72</v>
      </c>
      <c r="M218">
        <v>344.72</v>
      </c>
      <c r="N218">
        <f t="shared" si="3"/>
        <v>0</v>
      </c>
    </row>
    <row r="219" spans="1:14" x14ac:dyDescent="0.2">
      <c r="A219" t="s">
        <v>428</v>
      </c>
      <c r="B219" t="s">
        <v>31181</v>
      </c>
      <c r="I219" t="s">
        <v>5</v>
      </c>
      <c r="J219">
        <v>388.91</v>
      </c>
      <c r="M219">
        <v>388.91</v>
      </c>
      <c r="N219">
        <f t="shared" si="3"/>
        <v>0</v>
      </c>
    </row>
    <row r="220" spans="1:14" x14ac:dyDescent="0.2">
      <c r="A220" t="s">
        <v>429</v>
      </c>
      <c r="B220" t="s">
        <v>31181</v>
      </c>
      <c r="I220" t="s">
        <v>5</v>
      </c>
      <c r="J220">
        <v>344.72</v>
      </c>
      <c r="M220">
        <v>344.72</v>
      </c>
      <c r="N220">
        <f t="shared" si="3"/>
        <v>0</v>
      </c>
    </row>
    <row r="221" spans="1:14" x14ac:dyDescent="0.2">
      <c r="A221" t="s">
        <v>430</v>
      </c>
      <c r="B221" t="s">
        <v>31182</v>
      </c>
      <c r="I221" t="s">
        <v>5</v>
      </c>
      <c r="J221">
        <v>1857.36</v>
      </c>
      <c r="M221">
        <v>1857.36</v>
      </c>
      <c r="N221">
        <f t="shared" si="3"/>
        <v>0</v>
      </c>
    </row>
    <row r="222" spans="1:14" x14ac:dyDescent="0.2">
      <c r="A222" t="s">
        <v>431</v>
      </c>
      <c r="B222" t="s">
        <v>31182</v>
      </c>
      <c r="I222" t="s">
        <v>5</v>
      </c>
      <c r="J222">
        <v>1708.41</v>
      </c>
      <c r="M222">
        <v>1708.41</v>
      </c>
      <c r="N222">
        <f t="shared" si="3"/>
        <v>0</v>
      </c>
    </row>
    <row r="223" spans="1:14" x14ac:dyDescent="0.2">
      <c r="A223" t="s">
        <v>432</v>
      </c>
      <c r="B223" t="s">
        <v>31183</v>
      </c>
      <c r="I223" t="s">
        <v>5</v>
      </c>
      <c r="J223">
        <v>3113.69</v>
      </c>
      <c r="M223">
        <v>3113.69</v>
      </c>
      <c r="N223">
        <f t="shared" si="3"/>
        <v>0</v>
      </c>
    </row>
    <row r="224" spans="1:14" x14ac:dyDescent="0.2">
      <c r="A224" t="s">
        <v>433</v>
      </c>
      <c r="B224" t="s">
        <v>31183</v>
      </c>
      <c r="I224" t="s">
        <v>5</v>
      </c>
      <c r="J224">
        <v>2863.98</v>
      </c>
      <c r="M224">
        <v>2863.98</v>
      </c>
      <c r="N224">
        <f t="shared" si="3"/>
        <v>0</v>
      </c>
    </row>
    <row r="225" spans="1:14" x14ac:dyDescent="0.2">
      <c r="A225" t="s">
        <v>434</v>
      </c>
      <c r="B225" t="s">
        <v>31184</v>
      </c>
      <c r="I225" t="s">
        <v>5</v>
      </c>
      <c r="J225">
        <v>3113.69</v>
      </c>
      <c r="M225">
        <v>3113.69</v>
      </c>
      <c r="N225">
        <f t="shared" si="3"/>
        <v>0</v>
      </c>
    </row>
    <row r="226" spans="1:14" x14ac:dyDescent="0.2">
      <c r="A226" t="s">
        <v>435</v>
      </c>
      <c r="B226" t="s">
        <v>31184</v>
      </c>
      <c r="I226" t="s">
        <v>5</v>
      </c>
      <c r="J226">
        <v>2863.98</v>
      </c>
      <c r="M226">
        <v>2863.98</v>
      </c>
      <c r="N226">
        <f t="shared" si="3"/>
        <v>0</v>
      </c>
    </row>
    <row r="227" spans="1:14" x14ac:dyDescent="0.2">
      <c r="A227" t="s">
        <v>436</v>
      </c>
      <c r="B227" t="s">
        <v>31185</v>
      </c>
      <c r="I227" t="s">
        <v>5</v>
      </c>
      <c r="J227">
        <v>62.81</v>
      </c>
      <c r="M227">
        <v>62.81</v>
      </c>
      <c r="N227">
        <f t="shared" si="3"/>
        <v>0</v>
      </c>
    </row>
    <row r="228" spans="1:14" x14ac:dyDescent="0.2">
      <c r="A228" t="s">
        <v>437</v>
      </c>
      <c r="B228" t="s">
        <v>31185</v>
      </c>
      <c r="I228" t="s">
        <v>5</v>
      </c>
      <c r="J228">
        <v>59</v>
      </c>
      <c r="M228">
        <v>59</v>
      </c>
      <c r="N228">
        <f t="shared" si="3"/>
        <v>0</v>
      </c>
    </row>
    <row r="229" spans="1:14" x14ac:dyDescent="0.2">
      <c r="A229" t="s">
        <v>438</v>
      </c>
      <c r="B229" t="s">
        <v>31186</v>
      </c>
      <c r="I229" t="s">
        <v>5</v>
      </c>
      <c r="J229">
        <v>101.97</v>
      </c>
      <c r="M229">
        <v>101.97</v>
      </c>
      <c r="N229">
        <f t="shared" si="3"/>
        <v>0</v>
      </c>
    </row>
    <row r="230" spans="1:14" x14ac:dyDescent="0.2">
      <c r="A230" t="s">
        <v>439</v>
      </c>
      <c r="B230" t="s">
        <v>31186</v>
      </c>
      <c r="I230" t="s">
        <v>5</v>
      </c>
      <c r="J230">
        <v>97.03</v>
      </c>
      <c r="M230">
        <v>97.03</v>
      </c>
      <c r="N230">
        <f t="shared" si="3"/>
        <v>0</v>
      </c>
    </row>
    <row r="231" spans="1:14" x14ac:dyDescent="0.2">
      <c r="A231" t="s">
        <v>440</v>
      </c>
      <c r="B231" t="s">
        <v>31187</v>
      </c>
      <c r="I231" t="s">
        <v>5</v>
      </c>
      <c r="J231">
        <v>220.86</v>
      </c>
      <c r="M231">
        <v>220.86</v>
      </c>
      <c r="N231">
        <f t="shared" si="3"/>
        <v>0</v>
      </c>
    </row>
    <row r="232" spans="1:14" x14ac:dyDescent="0.2">
      <c r="A232" t="s">
        <v>441</v>
      </c>
      <c r="B232" t="s">
        <v>31187</v>
      </c>
      <c r="I232" t="s">
        <v>5</v>
      </c>
      <c r="J232">
        <v>212.47</v>
      </c>
      <c r="M232">
        <v>212.47</v>
      </c>
      <c r="N232">
        <f t="shared" si="3"/>
        <v>0</v>
      </c>
    </row>
    <row r="233" spans="1:14" x14ac:dyDescent="0.2">
      <c r="A233" t="s">
        <v>442</v>
      </c>
      <c r="B233" t="s">
        <v>31188</v>
      </c>
      <c r="I233" t="s">
        <v>20</v>
      </c>
      <c r="J233">
        <v>22.8</v>
      </c>
      <c r="M233">
        <v>22.8</v>
      </c>
      <c r="N233">
        <f t="shared" si="3"/>
        <v>0</v>
      </c>
    </row>
    <row r="234" spans="1:14" x14ac:dyDescent="0.2">
      <c r="A234" t="s">
        <v>443</v>
      </c>
      <c r="B234" t="s">
        <v>31188</v>
      </c>
      <c r="I234" t="s">
        <v>20</v>
      </c>
      <c r="J234">
        <v>21.12</v>
      </c>
      <c r="M234">
        <v>21.12</v>
      </c>
      <c r="N234">
        <f t="shared" si="3"/>
        <v>0</v>
      </c>
    </row>
    <row r="235" spans="1:14" x14ac:dyDescent="0.2">
      <c r="A235" t="s">
        <v>444</v>
      </c>
      <c r="B235" t="s">
        <v>31189</v>
      </c>
      <c r="I235" t="s">
        <v>20</v>
      </c>
      <c r="J235">
        <v>29.03</v>
      </c>
      <c r="M235">
        <v>29.03</v>
      </c>
      <c r="N235">
        <f t="shared" si="3"/>
        <v>0</v>
      </c>
    </row>
    <row r="236" spans="1:14" x14ac:dyDescent="0.2">
      <c r="A236" t="s">
        <v>445</v>
      </c>
      <c r="B236" t="s">
        <v>31189</v>
      </c>
      <c r="I236" t="s">
        <v>20</v>
      </c>
      <c r="J236">
        <v>27.09</v>
      </c>
      <c r="M236">
        <v>27.09</v>
      </c>
      <c r="N236">
        <f t="shared" si="3"/>
        <v>0</v>
      </c>
    </row>
    <row r="237" spans="1:14" x14ac:dyDescent="0.2">
      <c r="A237" t="s">
        <v>446</v>
      </c>
      <c r="B237" t="s">
        <v>31190</v>
      </c>
      <c r="I237" t="s">
        <v>20</v>
      </c>
      <c r="J237">
        <v>43.3</v>
      </c>
      <c r="M237">
        <v>43.3</v>
      </c>
      <c r="N237">
        <f t="shared" si="3"/>
        <v>0</v>
      </c>
    </row>
    <row r="238" spans="1:14" x14ac:dyDescent="0.2">
      <c r="A238" t="s">
        <v>447</v>
      </c>
      <c r="B238" t="s">
        <v>31190</v>
      </c>
      <c r="I238" t="s">
        <v>20</v>
      </c>
      <c r="J238">
        <v>40.94</v>
      </c>
      <c r="M238">
        <v>40.94</v>
      </c>
      <c r="N238">
        <f t="shared" si="3"/>
        <v>0</v>
      </c>
    </row>
    <row r="239" spans="1:14" x14ac:dyDescent="0.2">
      <c r="A239" t="s">
        <v>448</v>
      </c>
      <c r="B239" t="s">
        <v>449</v>
      </c>
      <c r="I239" t="s">
        <v>5</v>
      </c>
      <c r="J239">
        <v>206.03</v>
      </c>
      <c r="M239">
        <v>206.03</v>
      </c>
      <c r="N239">
        <f t="shared" si="3"/>
        <v>0</v>
      </c>
    </row>
    <row r="240" spans="1:14" x14ac:dyDescent="0.2">
      <c r="A240" t="s">
        <v>450</v>
      </c>
      <c r="B240" t="s">
        <v>449</v>
      </c>
      <c r="I240" t="s">
        <v>5</v>
      </c>
      <c r="J240">
        <v>189.51</v>
      </c>
      <c r="M240">
        <v>189.51</v>
      </c>
      <c r="N240">
        <f t="shared" si="3"/>
        <v>0</v>
      </c>
    </row>
    <row r="241" spans="1:14" x14ac:dyDescent="0.2">
      <c r="A241" t="s">
        <v>451</v>
      </c>
      <c r="B241" t="s">
        <v>452</v>
      </c>
      <c r="I241" t="s">
        <v>5</v>
      </c>
      <c r="J241">
        <v>152.25</v>
      </c>
      <c r="M241">
        <v>152.25</v>
      </c>
      <c r="N241">
        <f t="shared" si="3"/>
        <v>0</v>
      </c>
    </row>
    <row r="242" spans="1:14" x14ac:dyDescent="0.2">
      <c r="A242" t="s">
        <v>453</v>
      </c>
      <c r="B242" t="s">
        <v>452</v>
      </c>
      <c r="I242" t="s">
        <v>5</v>
      </c>
      <c r="J242">
        <v>140.04</v>
      </c>
      <c r="M242">
        <v>140.04</v>
      </c>
      <c r="N242">
        <f t="shared" si="3"/>
        <v>0</v>
      </c>
    </row>
    <row r="243" spans="1:14" x14ac:dyDescent="0.2">
      <c r="A243" t="s">
        <v>454</v>
      </c>
      <c r="B243" t="s">
        <v>455</v>
      </c>
      <c r="I243" t="s">
        <v>5</v>
      </c>
      <c r="J243">
        <v>206.03</v>
      </c>
      <c r="M243">
        <v>206.03</v>
      </c>
      <c r="N243">
        <f t="shared" si="3"/>
        <v>0</v>
      </c>
    </row>
    <row r="244" spans="1:14" x14ac:dyDescent="0.2">
      <c r="A244" t="s">
        <v>456</v>
      </c>
      <c r="B244" t="s">
        <v>455</v>
      </c>
      <c r="I244" t="s">
        <v>5</v>
      </c>
      <c r="J244">
        <v>189.51</v>
      </c>
      <c r="M244">
        <v>189.51</v>
      </c>
      <c r="N244">
        <f t="shared" si="3"/>
        <v>0</v>
      </c>
    </row>
    <row r="245" spans="1:14" x14ac:dyDescent="0.2">
      <c r="A245" t="s">
        <v>457</v>
      </c>
      <c r="B245" t="s">
        <v>458</v>
      </c>
      <c r="I245" t="s">
        <v>5</v>
      </c>
      <c r="J245">
        <v>223.27</v>
      </c>
      <c r="M245">
        <v>223.27</v>
      </c>
      <c r="N245">
        <f t="shared" si="3"/>
        <v>0</v>
      </c>
    </row>
    <row r="246" spans="1:14" x14ac:dyDescent="0.2">
      <c r="A246" t="s">
        <v>459</v>
      </c>
      <c r="B246" t="s">
        <v>458</v>
      </c>
      <c r="I246" t="s">
        <v>5</v>
      </c>
      <c r="J246">
        <v>205.37</v>
      </c>
      <c r="M246">
        <v>205.37</v>
      </c>
      <c r="N246">
        <f t="shared" si="3"/>
        <v>0</v>
      </c>
    </row>
    <row r="247" spans="1:14" x14ac:dyDescent="0.2">
      <c r="A247" t="s">
        <v>460</v>
      </c>
      <c r="B247" t="s">
        <v>461</v>
      </c>
      <c r="I247" t="s">
        <v>5</v>
      </c>
      <c r="J247">
        <v>223.27</v>
      </c>
      <c r="M247">
        <v>223.27</v>
      </c>
      <c r="N247">
        <f t="shared" si="3"/>
        <v>0</v>
      </c>
    </row>
    <row r="248" spans="1:14" x14ac:dyDescent="0.2">
      <c r="A248" t="s">
        <v>462</v>
      </c>
      <c r="B248" t="s">
        <v>461</v>
      </c>
      <c r="I248" t="s">
        <v>5</v>
      </c>
      <c r="J248">
        <v>205.37</v>
      </c>
      <c r="M248">
        <v>205.37</v>
      </c>
      <c r="N248">
        <f t="shared" si="3"/>
        <v>0</v>
      </c>
    </row>
    <row r="249" spans="1:14" x14ac:dyDescent="0.2">
      <c r="A249" t="s">
        <v>463</v>
      </c>
      <c r="B249" t="s">
        <v>464</v>
      </c>
      <c r="I249" t="s">
        <v>5</v>
      </c>
      <c r="J249">
        <v>438.93</v>
      </c>
      <c r="M249">
        <v>438.93</v>
      </c>
      <c r="N249">
        <f t="shared" si="3"/>
        <v>0</v>
      </c>
    </row>
    <row r="250" spans="1:14" x14ac:dyDescent="0.2">
      <c r="A250" t="s">
        <v>465</v>
      </c>
      <c r="B250" t="s">
        <v>464</v>
      </c>
      <c r="I250" t="s">
        <v>5</v>
      </c>
      <c r="J250">
        <v>403.73</v>
      </c>
      <c r="M250">
        <v>403.73</v>
      </c>
      <c r="N250">
        <f t="shared" si="3"/>
        <v>0</v>
      </c>
    </row>
    <row r="251" spans="1:14" x14ac:dyDescent="0.2">
      <c r="A251" t="s">
        <v>466</v>
      </c>
      <c r="B251" t="s">
        <v>467</v>
      </c>
      <c r="I251" t="s">
        <v>5</v>
      </c>
      <c r="J251">
        <v>366.4</v>
      </c>
      <c r="M251">
        <v>366.4</v>
      </c>
      <c r="N251">
        <f t="shared" si="3"/>
        <v>0</v>
      </c>
    </row>
    <row r="252" spans="1:14" x14ac:dyDescent="0.2">
      <c r="A252" t="s">
        <v>468</v>
      </c>
      <c r="B252" t="s">
        <v>467</v>
      </c>
      <c r="I252" t="s">
        <v>5</v>
      </c>
      <c r="J252">
        <v>337.01</v>
      </c>
      <c r="M252">
        <v>337.01</v>
      </c>
      <c r="N252">
        <f t="shared" si="3"/>
        <v>0</v>
      </c>
    </row>
    <row r="253" spans="1:14" x14ac:dyDescent="0.2">
      <c r="A253" t="s">
        <v>469</v>
      </c>
      <c r="B253" t="s">
        <v>470</v>
      </c>
      <c r="I253" t="s">
        <v>5</v>
      </c>
      <c r="J253">
        <v>309.14999999999998</v>
      </c>
      <c r="M253">
        <v>309.14999999999998</v>
      </c>
      <c r="N253">
        <f t="shared" si="3"/>
        <v>0</v>
      </c>
    </row>
    <row r="254" spans="1:14" x14ac:dyDescent="0.2">
      <c r="A254" t="s">
        <v>471</v>
      </c>
      <c r="B254" t="s">
        <v>470</v>
      </c>
      <c r="I254" t="s">
        <v>5</v>
      </c>
      <c r="J254">
        <v>284.36</v>
      </c>
      <c r="M254">
        <v>284.36</v>
      </c>
      <c r="N254">
        <f t="shared" si="3"/>
        <v>0</v>
      </c>
    </row>
    <row r="255" spans="1:14" x14ac:dyDescent="0.2">
      <c r="A255" t="s">
        <v>472</v>
      </c>
      <c r="B255" t="s">
        <v>473</v>
      </c>
      <c r="I255" t="s">
        <v>5</v>
      </c>
      <c r="J255">
        <v>335.87</v>
      </c>
      <c r="M255">
        <v>335.87</v>
      </c>
      <c r="N255">
        <f t="shared" si="3"/>
        <v>0</v>
      </c>
    </row>
    <row r="256" spans="1:14" x14ac:dyDescent="0.2">
      <c r="A256" t="s">
        <v>474</v>
      </c>
      <c r="B256" t="s">
        <v>473</v>
      </c>
      <c r="I256" t="s">
        <v>5</v>
      </c>
      <c r="J256">
        <v>308.94</v>
      </c>
      <c r="M256">
        <v>308.94</v>
      </c>
      <c r="N256">
        <f t="shared" si="3"/>
        <v>0</v>
      </c>
    </row>
    <row r="257" spans="1:14" x14ac:dyDescent="0.2">
      <c r="A257" t="s">
        <v>475</v>
      </c>
      <c r="B257" t="s">
        <v>31191</v>
      </c>
      <c r="I257" t="s">
        <v>5</v>
      </c>
      <c r="J257">
        <v>585.88</v>
      </c>
      <c r="M257">
        <v>585.88</v>
      </c>
      <c r="N257">
        <f t="shared" si="3"/>
        <v>0</v>
      </c>
    </row>
    <row r="258" spans="1:14" x14ac:dyDescent="0.2">
      <c r="A258" t="s">
        <v>476</v>
      </c>
      <c r="B258" t="s">
        <v>31191</v>
      </c>
      <c r="I258" t="s">
        <v>5</v>
      </c>
      <c r="J258">
        <v>538.89</v>
      </c>
      <c r="M258">
        <v>538.89</v>
      </c>
      <c r="N258">
        <f t="shared" si="3"/>
        <v>0</v>
      </c>
    </row>
    <row r="259" spans="1:14" x14ac:dyDescent="0.2">
      <c r="A259" t="s">
        <v>477</v>
      </c>
      <c r="B259" t="s">
        <v>478</v>
      </c>
      <c r="I259" t="s">
        <v>5</v>
      </c>
      <c r="J259">
        <v>291.97000000000003</v>
      </c>
      <c r="M259">
        <v>291.97000000000003</v>
      </c>
      <c r="N259">
        <f t="shared" si="3"/>
        <v>0</v>
      </c>
    </row>
    <row r="260" spans="1:14" x14ac:dyDescent="0.2">
      <c r="A260" t="s">
        <v>479</v>
      </c>
      <c r="B260" t="s">
        <v>478</v>
      </c>
      <c r="I260" t="s">
        <v>5</v>
      </c>
      <c r="J260">
        <v>268.56</v>
      </c>
      <c r="M260">
        <v>268.56</v>
      </c>
      <c r="N260">
        <f t="shared" ref="N260:N323" si="4">J260-M260</f>
        <v>0</v>
      </c>
    </row>
    <row r="261" spans="1:14" x14ac:dyDescent="0.2">
      <c r="A261" t="s">
        <v>480</v>
      </c>
      <c r="B261" t="s">
        <v>481</v>
      </c>
      <c r="I261" t="s">
        <v>5</v>
      </c>
      <c r="J261">
        <v>206.09</v>
      </c>
      <c r="M261">
        <v>206.09</v>
      </c>
      <c r="N261">
        <f t="shared" si="4"/>
        <v>0</v>
      </c>
    </row>
    <row r="262" spans="1:14" x14ac:dyDescent="0.2">
      <c r="A262" t="s">
        <v>482</v>
      </c>
      <c r="B262" t="s">
        <v>481</v>
      </c>
      <c r="I262" t="s">
        <v>5</v>
      </c>
      <c r="J262">
        <v>189.57</v>
      </c>
      <c r="M262">
        <v>189.57</v>
      </c>
      <c r="N262">
        <f t="shared" si="4"/>
        <v>0</v>
      </c>
    </row>
    <row r="263" spans="1:14" x14ac:dyDescent="0.2">
      <c r="A263" t="s">
        <v>483</v>
      </c>
      <c r="B263" t="s">
        <v>484</v>
      </c>
      <c r="I263" t="s">
        <v>5</v>
      </c>
      <c r="J263">
        <v>190.82</v>
      </c>
      <c r="M263">
        <v>190.82</v>
      </c>
      <c r="N263">
        <f t="shared" si="4"/>
        <v>0</v>
      </c>
    </row>
    <row r="264" spans="1:14" x14ac:dyDescent="0.2">
      <c r="A264" t="s">
        <v>485</v>
      </c>
      <c r="B264" t="s">
        <v>484</v>
      </c>
      <c r="I264" t="s">
        <v>5</v>
      </c>
      <c r="J264">
        <v>175.52</v>
      </c>
      <c r="M264">
        <v>175.52</v>
      </c>
      <c r="N264">
        <f t="shared" si="4"/>
        <v>0</v>
      </c>
    </row>
    <row r="265" spans="1:14" x14ac:dyDescent="0.2">
      <c r="A265" t="s">
        <v>486</v>
      </c>
      <c r="B265" t="s">
        <v>487</v>
      </c>
      <c r="I265" t="s">
        <v>5</v>
      </c>
      <c r="J265">
        <v>748.09</v>
      </c>
      <c r="M265">
        <v>748.09</v>
      </c>
      <c r="N265">
        <f t="shared" si="4"/>
        <v>0</v>
      </c>
    </row>
    <row r="266" spans="1:14" x14ac:dyDescent="0.2">
      <c r="A266" t="s">
        <v>488</v>
      </c>
      <c r="B266" t="s">
        <v>487</v>
      </c>
      <c r="I266" t="s">
        <v>5</v>
      </c>
      <c r="J266">
        <v>688.09</v>
      </c>
      <c r="M266">
        <v>688.09</v>
      </c>
      <c r="N266">
        <f t="shared" si="4"/>
        <v>0</v>
      </c>
    </row>
    <row r="267" spans="1:14" x14ac:dyDescent="0.2">
      <c r="A267" t="s">
        <v>489</v>
      </c>
      <c r="B267" t="s">
        <v>490</v>
      </c>
      <c r="I267" t="s">
        <v>5</v>
      </c>
      <c r="J267">
        <v>182.65</v>
      </c>
      <c r="M267">
        <v>182.65</v>
      </c>
      <c r="N267">
        <f t="shared" si="4"/>
        <v>0</v>
      </c>
    </row>
    <row r="268" spans="1:14" x14ac:dyDescent="0.2">
      <c r="A268" t="s">
        <v>491</v>
      </c>
      <c r="B268" t="s">
        <v>490</v>
      </c>
      <c r="I268" t="s">
        <v>5</v>
      </c>
      <c r="J268">
        <v>168.01</v>
      </c>
      <c r="M268">
        <v>168.01</v>
      </c>
      <c r="N268">
        <f t="shared" si="4"/>
        <v>0</v>
      </c>
    </row>
    <row r="269" spans="1:14" x14ac:dyDescent="0.2">
      <c r="A269" t="s">
        <v>492</v>
      </c>
      <c r="B269" t="s">
        <v>493</v>
      </c>
      <c r="I269" t="s">
        <v>5</v>
      </c>
      <c r="J269">
        <v>274.06</v>
      </c>
      <c r="M269">
        <v>274.06</v>
      </c>
      <c r="N269">
        <f t="shared" si="4"/>
        <v>0</v>
      </c>
    </row>
    <row r="270" spans="1:14" x14ac:dyDescent="0.2">
      <c r="A270" t="s">
        <v>494</v>
      </c>
      <c r="B270" t="s">
        <v>493</v>
      </c>
      <c r="I270" t="s">
        <v>5</v>
      </c>
      <c r="J270">
        <v>252.08</v>
      </c>
      <c r="M270">
        <v>252.08</v>
      </c>
      <c r="N270">
        <f t="shared" si="4"/>
        <v>0</v>
      </c>
    </row>
    <row r="271" spans="1:14" x14ac:dyDescent="0.2">
      <c r="A271" t="s">
        <v>495</v>
      </c>
      <c r="B271" t="s">
        <v>496</v>
      </c>
      <c r="I271" t="s">
        <v>5</v>
      </c>
      <c r="J271">
        <v>274.06</v>
      </c>
      <c r="M271">
        <v>274.06</v>
      </c>
      <c r="N271">
        <f t="shared" si="4"/>
        <v>0</v>
      </c>
    </row>
    <row r="272" spans="1:14" x14ac:dyDescent="0.2">
      <c r="A272" t="s">
        <v>497</v>
      </c>
      <c r="B272" t="s">
        <v>496</v>
      </c>
      <c r="I272" t="s">
        <v>5</v>
      </c>
      <c r="J272">
        <v>252.08</v>
      </c>
      <c r="M272">
        <v>252.08</v>
      </c>
      <c r="N272">
        <f t="shared" si="4"/>
        <v>0</v>
      </c>
    </row>
    <row r="273" spans="1:14" x14ac:dyDescent="0.2">
      <c r="A273" t="s">
        <v>498</v>
      </c>
      <c r="B273" t="s">
        <v>499</v>
      </c>
      <c r="I273" t="s">
        <v>5</v>
      </c>
      <c r="J273">
        <v>218.22</v>
      </c>
      <c r="M273">
        <v>218.22</v>
      </c>
      <c r="N273">
        <f t="shared" si="4"/>
        <v>0</v>
      </c>
    </row>
    <row r="274" spans="1:14" x14ac:dyDescent="0.2">
      <c r="A274" t="s">
        <v>500</v>
      </c>
      <c r="B274" t="s">
        <v>499</v>
      </c>
      <c r="I274" t="s">
        <v>5</v>
      </c>
      <c r="J274">
        <v>200.72</v>
      </c>
      <c r="M274">
        <v>200.72</v>
      </c>
      <c r="N274">
        <f t="shared" si="4"/>
        <v>0</v>
      </c>
    </row>
    <row r="275" spans="1:14" x14ac:dyDescent="0.2">
      <c r="A275" t="s">
        <v>501</v>
      </c>
      <c r="B275" t="s">
        <v>502</v>
      </c>
      <c r="I275" t="s">
        <v>5</v>
      </c>
      <c r="J275">
        <v>237.52</v>
      </c>
      <c r="M275">
        <v>237.52</v>
      </c>
      <c r="N275">
        <f t="shared" si="4"/>
        <v>0</v>
      </c>
    </row>
    <row r="276" spans="1:14" x14ac:dyDescent="0.2">
      <c r="A276" t="s">
        <v>503</v>
      </c>
      <c r="B276" t="s">
        <v>502</v>
      </c>
      <c r="I276" t="s">
        <v>5</v>
      </c>
      <c r="J276">
        <v>218.47</v>
      </c>
      <c r="M276">
        <v>218.47</v>
      </c>
      <c r="N276">
        <f t="shared" si="4"/>
        <v>0</v>
      </c>
    </row>
    <row r="277" spans="1:14" x14ac:dyDescent="0.2">
      <c r="A277" t="s">
        <v>504</v>
      </c>
      <c r="B277" t="s">
        <v>505</v>
      </c>
      <c r="I277" t="s">
        <v>5</v>
      </c>
      <c r="J277">
        <v>265.94</v>
      </c>
      <c r="M277">
        <v>265.94</v>
      </c>
      <c r="N277">
        <f t="shared" si="4"/>
        <v>0</v>
      </c>
    </row>
    <row r="278" spans="1:14" x14ac:dyDescent="0.2">
      <c r="A278" t="s">
        <v>506</v>
      </c>
      <c r="B278" t="s">
        <v>505</v>
      </c>
      <c r="I278" t="s">
        <v>5</v>
      </c>
      <c r="J278">
        <v>244.61</v>
      </c>
      <c r="M278">
        <v>244.61</v>
      </c>
      <c r="N278">
        <f t="shared" si="4"/>
        <v>0</v>
      </c>
    </row>
    <row r="279" spans="1:14" x14ac:dyDescent="0.2">
      <c r="A279" t="s">
        <v>507</v>
      </c>
      <c r="B279" t="s">
        <v>508</v>
      </c>
      <c r="I279" t="s">
        <v>5</v>
      </c>
      <c r="J279">
        <v>274.06</v>
      </c>
      <c r="M279">
        <v>274.06</v>
      </c>
      <c r="N279">
        <f t="shared" si="4"/>
        <v>0</v>
      </c>
    </row>
    <row r="280" spans="1:14" x14ac:dyDescent="0.2">
      <c r="A280" t="s">
        <v>509</v>
      </c>
      <c r="B280" t="s">
        <v>508</v>
      </c>
      <c r="I280" t="s">
        <v>5</v>
      </c>
      <c r="J280">
        <v>252.08</v>
      </c>
      <c r="M280">
        <v>252.08</v>
      </c>
      <c r="N280">
        <f t="shared" si="4"/>
        <v>0</v>
      </c>
    </row>
    <row r="281" spans="1:14" x14ac:dyDescent="0.2">
      <c r="A281" t="s">
        <v>510</v>
      </c>
      <c r="B281" t="s">
        <v>511</v>
      </c>
      <c r="I281" t="s">
        <v>5</v>
      </c>
      <c r="J281">
        <v>274.06</v>
      </c>
      <c r="M281">
        <v>274.06</v>
      </c>
      <c r="N281">
        <f t="shared" si="4"/>
        <v>0</v>
      </c>
    </row>
    <row r="282" spans="1:14" x14ac:dyDescent="0.2">
      <c r="A282" t="s">
        <v>512</v>
      </c>
      <c r="B282" t="s">
        <v>511</v>
      </c>
      <c r="I282" t="s">
        <v>5</v>
      </c>
      <c r="J282">
        <v>252.08</v>
      </c>
      <c r="M282">
        <v>252.08</v>
      </c>
      <c r="N282">
        <f t="shared" si="4"/>
        <v>0</v>
      </c>
    </row>
    <row r="283" spans="1:14" x14ac:dyDescent="0.2">
      <c r="A283" t="s">
        <v>513</v>
      </c>
      <c r="B283" t="s">
        <v>514</v>
      </c>
      <c r="I283" t="s">
        <v>5</v>
      </c>
      <c r="J283">
        <v>309.14999999999998</v>
      </c>
      <c r="M283">
        <v>309.14999999999998</v>
      </c>
      <c r="N283">
        <f t="shared" si="4"/>
        <v>0</v>
      </c>
    </row>
    <row r="284" spans="1:14" x14ac:dyDescent="0.2">
      <c r="A284" t="s">
        <v>515</v>
      </c>
      <c r="B284" t="s">
        <v>514</v>
      </c>
      <c r="I284" t="s">
        <v>5</v>
      </c>
      <c r="J284">
        <v>284.36</v>
      </c>
      <c r="M284">
        <v>284.36</v>
      </c>
      <c r="N284">
        <f t="shared" si="4"/>
        <v>0</v>
      </c>
    </row>
    <row r="285" spans="1:14" x14ac:dyDescent="0.2">
      <c r="A285" t="s">
        <v>516</v>
      </c>
      <c r="B285" t="s">
        <v>517</v>
      </c>
      <c r="I285" t="s">
        <v>5</v>
      </c>
      <c r="J285">
        <v>498.09</v>
      </c>
      <c r="M285">
        <v>498.09</v>
      </c>
      <c r="N285">
        <f t="shared" si="4"/>
        <v>0</v>
      </c>
    </row>
    <row r="286" spans="1:14" x14ac:dyDescent="0.2">
      <c r="A286" t="s">
        <v>518</v>
      </c>
      <c r="B286" t="s">
        <v>517</v>
      </c>
      <c r="I286" t="s">
        <v>5</v>
      </c>
      <c r="J286">
        <v>458.14</v>
      </c>
      <c r="M286">
        <v>458.14</v>
      </c>
      <c r="N286">
        <f t="shared" si="4"/>
        <v>0</v>
      </c>
    </row>
    <row r="287" spans="1:14" x14ac:dyDescent="0.2">
      <c r="A287" t="s">
        <v>519</v>
      </c>
      <c r="B287" t="s">
        <v>520</v>
      </c>
      <c r="I287" t="s">
        <v>5</v>
      </c>
      <c r="J287">
        <v>219.26</v>
      </c>
      <c r="M287">
        <v>219.26</v>
      </c>
      <c r="N287">
        <f t="shared" si="4"/>
        <v>0</v>
      </c>
    </row>
    <row r="288" spans="1:14" x14ac:dyDescent="0.2">
      <c r="A288" t="s">
        <v>521</v>
      </c>
      <c r="B288" t="s">
        <v>520</v>
      </c>
      <c r="I288" t="s">
        <v>5</v>
      </c>
      <c r="J288">
        <v>201.67</v>
      </c>
      <c r="M288">
        <v>201.67</v>
      </c>
      <c r="N288">
        <f t="shared" si="4"/>
        <v>0</v>
      </c>
    </row>
    <row r="289" spans="1:14" x14ac:dyDescent="0.2">
      <c r="A289" t="s">
        <v>522</v>
      </c>
      <c r="B289" t="s">
        <v>523</v>
      </c>
      <c r="I289" t="s">
        <v>5</v>
      </c>
      <c r="J289">
        <v>2068.0700000000002</v>
      </c>
      <c r="M289">
        <v>2068.0700000000002</v>
      </c>
      <c r="N289">
        <f t="shared" si="4"/>
        <v>0</v>
      </c>
    </row>
    <row r="290" spans="1:14" x14ac:dyDescent="0.2">
      <c r="A290" t="s">
        <v>524</v>
      </c>
      <c r="B290" t="s">
        <v>523</v>
      </c>
      <c r="I290" t="s">
        <v>5</v>
      </c>
      <c r="J290">
        <v>1902.22</v>
      </c>
      <c r="M290">
        <v>1902.22</v>
      </c>
      <c r="N290">
        <f t="shared" si="4"/>
        <v>0</v>
      </c>
    </row>
    <row r="291" spans="1:14" x14ac:dyDescent="0.2">
      <c r="A291" t="s">
        <v>525</v>
      </c>
      <c r="B291" t="s">
        <v>526</v>
      </c>
      <c r="I291" t="s">
        <v>5</v>
      </c>
      <c r="J291">
        <v>456.78</v>
      </c>
      <c r="M291">
        <v>456.78</v>
      </c>
      <c r="N291">
        <f t="shared" si="4"/>
        <v>0</v>
      </c>
    </row>
    <row r="292" spans="1:14" x14ac:dyDescent="0.2">
      <c r="A292" t="s">
        <v>527</v>
      </c>
      <c r="B292" t="s">
        <v>526</v>
      </c>
      <c r="I292" t="s">
        <v>5</v>
      </c>
      <c r="J292">
        <v>420.15</v>
      </c>
      <c r="M292">
        <v>420.15</v>
      </c>
      <c r="N292">
        <f t="shared" si="4"/>
        <v>0</v>
      </c>
    </row>
    <row r="293" spans="1:14" x14ac:dyDescent="0.2">
      <c r="A293" t="s">
        <v>528</v>
      </c>
      <c r="B293" t="s">
        <v>529</v>
      </c>
      <c r="I293" t="s">
        <v>5</v>
      </c>
      <c r="J293">
        <v>265.94</v>
      </c>
      <c r="M293">
        <v>265.94</v>
      </c>
      <c r="N293">
        <f t="shared" si="4"/>
        <v>0</v>
      </c>
    </row>
    <row r="294" spans="1:14" x14ac:dyDescent="0.2">
      <c r="A294" t="s">
        <v>530</v>
      </c>
      <c r="B294" t="s">
        <v>529</v>
      </c>
      <c r="I294" t="s">
        <v>5</v>
      </c>
      <c r="J294">
        <v>244.61</v>
      </c>
      <c r="M294">
        <v>244.61</v>
      </c>
      <c r="N294">
        <f t="shared" si="4"/>
        <v>0</v>
      </c>
    </row>
    <row r="295" spans="1:14" x14ac:dyDescent="0.2">
      <c r="A295" t="s">
        <v>531</v>
      </c>
      <c r="B295" t="s">
        <v>532</v>
      </c>
      <c r="I295" t="s">
        <v>5</v>
      </c>
      <c r="J295">
        <v>182.65</v>
      </c>
      <c r="M295">
        <v>182.65</v>
      </c>
      <c r="N295">
        <f t="shared" si="4"/>
        <v>0</v>
      </c>
    </row>
    <row r="296" spans="1:14" x14ac:dyDescent="0.2">
      <c r="A296" t="s">
        <v>533</v>
      </c>
      <c r="B296" t="s">
        <v>532</v>
      </c>
      <c r="I296" t="s">
        <v>5</v>
      </c>
      <c r="J296">
        <v>168.01</v>
      </c>
      <c r="M296">
        <v>168.01</v>
      </c>
      <c r="N296">
        <f t="shared" si="4"/>
        <v>0</v>
      </c>
    </row>
    <row r="297" spans="1:14" x14ac:dyDescent="0.2">
      <c r="A297" t="s">
        <v>534</v>
      </c>
      <c r="B297" t="s">
        <v>535</v>
      </c>
      <c r="I297" t="s">
        <v>5</v>
      </c>
      <c r="J297">
        <v>261.02</v>
      </c>
      <c r="M297">
        <v>261.02</v>
      </c>
      <c r="N297">
        <f t="shared" si="4"/>
        <v>0</v>
      </c>
    </row>
    <row r="298" spans="1:14" x14ac:dyDescent="0.2">
      <c r="A298" t="s">
        <v>536</v>
      </c>
      <c r="B298" t="s">
        <v>535</v>
      </c>
      <c r="I298" t="s">
        <v>5</v>
      </c>
      <c r="J298">
        <v>240.09</v>
      </c>
      <c r="M298">
        <v>240.09</v>
      </c>
      <c r="N298">
        <f t="shared" si="4"/>
        <v>0</v>
      </c>
    </row>
    <row r="299" spans="1:14" x14ac:dyDescent="0.2">
      <c r="A299" t="s">
        <v>537</v>
      </c>
      <c r="B299" t="s">
        <v>538</v>
      </c>
      <c r="I299" t="s">
        <v>5</v>
      </c>
      <c r="J299">
        <v>406.04</v>
      </c>
      <c r="M299">
        <v>406.04</v>
      </c>
      <c r="N299">
        <f t="shared" si="4"/>
        <v>0</v>
      </c>
    </row>
    <row r="300" spans="1:14" x14ac:dyDescent="0.2">
      <c r="A300" t="s">
        <v>539</v>
      </c>
      <c r="B300" t="s">
        <v>538</v>
      </c>
      <c r="I300" t="s">
        <v>5</v>
      </c>
      <c r="J300">
        <v>373.48</v>
      </c>
      <c r="M300">
        <v>373.48</v>
      </c>
      <c r="N300">
        <f t="shared" si="4"/>
        <v>0</v>
      </c>
    </row>
    <row r="301" spans="1:14" x14ac:dyDescent="0.2">
      <c r="A301" t="s">
        <v>540</v>
      </c>
      <c r="B301" t="s">
        <v>541</v>
      </c>
      <c r="I301" t="s">
        <v>5</v>
      </c>
      <c r="J301">
        <v>406.04</v>
      </c>
      <c r="M301">
        <v>406.04</v>
      </c>
      <c r="N301">
        <f t="shared" si="4"/>
        <v>0</v>
      </c>
    </row>
    <row r="302" spans="1:14" x14ac:dyDescent="0.2">
      <c r="A302" t="s">
        <v>542</v>
      </c>
      <c r="B302" t="s">
        <v>541</v>
      </c>
      <c r="I302" t="s">
        <v>5</v>
      </c>
      <c r="J302">
        <v>373.48</v>
      </c>
      <c r="M302">
        <v>373.48</v>
      </c>
      <c r="N302">
        <f t="shared" si="4"/>
        <v>0</v>
      </c>
    </row>
    <row r="303" spans="1:14" x14ac:dyDescent="0.2">
      <c r="A303" t="s">
        <v>543</v>
      </c>
      <c r="B303" t="s">
        <v>544</v>
      </c>
      <c r="I303" t="s">
        <v>5</v>
      </c>
      <c r="J303">
        <v>406.04</v>
      </c>
      <c r="M303">
        <v>406.04</v>
      </c>
      <c r="N303">
        <f t="shared" si="4"/>
        <v>0</v>
      </c>
    </row>
    <row r="304" spans="1:14" x14ac:dyDescent="0.2">
      <c r="A304" t="s">
        <v>545</v>
      </c>
      <c r="B304" t="s">
        <v>544</v>
      </c>
      <c r="I304" t="s">
        <v>5</v>
      </c>
      <c r="J304">
        <v>373.48</v>
      </c>
      <c r="M304">
        <v>373.48</v>
      </c>
      <c r="N304">
        <f t="shared" si="4"/>
        <v>0</v>
      </c>
    </row>
    <row r="305" spans="1:14" x14ac:dyDescent="0.2">
      <c r="A305" t="s">
        <v>546</v>
      </c>
      <c r="B305" t="s">
        <v>547</v>
      </c>
      <c r="I305" t="s">
        <v>5</v>
      </c>
      <c r="J305">
        <v>304.52999999999997</v>
      </c>
      <c r="M305">
        <v>304.52999999999997</v>
      </c>
      <c r="N305">
        <f t="shared" si="4"/>
        <v>0</v>
      </c>
    </row>
    <row r="306" spans="1:14" x14ac:dyDescent="0.2">
      <c r="A306" t="s">
        <v>548</v>
      </c>
      <c r="B306" t="s">
        <v>547</v>
      </c>
      <c r="I306" t="s">
        <v>5</v>
      </c>
      <c r="J306">
        <v>280.10000000000002</v>
      </c>
      <c r="M306">
        <v>280.10000000000002</v>
      </c>
      <c r="N306">
        <f t="shared" si="4"/>
        <v>0</v>
      </c>
    </row>
    <row r="307" spans="1:14" x14ac:dyDescent="0.2">
      <c r="A307" t="s">
        <v>549</v>
      </c>
      <c r="B307" t="s">
        <v>550</v>
      </c>
      <c r="I307" t="s">
        <v>5</v>
      </c>
      <c r="J307">
        <v>272.61</v>
      </c>
      <c r="M307">
        <v>272.61</v>
      </c>
      <c r="N307">
        <f t="shared" si="4"/>
        <v>0</v>
      </c>
    </row>
    <row r="308" spans="1:14" x14ac:dyDescent="0.2">
      <c r="A308" t="s">
        <v>551</v>
      </c>
      <c r="B308" t="s">
        <v>550</v>
      </c>
      <c r="I308" t="s">
        <v>5</v>
      </c>
      <c r="J308">
        <v>250.75</v>
      </c>
      <c r="M308">
        <v>250.75</v>
      </c>
      <c r="N308">
        <f t="shared" si="4"/>
        <v>0</v>
      </c>
    </row>
    <row r="309" spans="1:14" x14ac:dyDescent="0.2">
      <c r="A309" t="s">
        <v>552</v>
      </c>
      <c r="B309" t="s">
        <v>553</v>
      </c>
      <c r="I309" t="s">
        <v>5</v>
      </c>
      <c r="J309">
        <v>507.54</v>
      </c>
      <c r="M309">
        <v>507.54</v>
      </c>
      <c r="N309">
        <f t="shared" si="4"/>
        <v>0</v>
      </c>
    </row>
    <row r="310" spans="1:14" x14ac:dyDescent="0.2">
      <c r="A310" t="s">
        <v>554</v>
      </c>
      <c r="B310" t="s">
        <v>553</v>
      </c>
      <c r="I310" t="s">
        <v>5</v>
      </c>
      <c r="J310">
        <v>466.84</v>
      </c>
      <c r="M310">
        <v>466.84</v>
      </c>
      <c r="N310">
        <f t="shared" si="4"/>
        <v>0</v>
      </c>
    </row>
    <row r="311" spans="1:14" x14ac:dyDescent="0.2">
      <c r="A311" t="s">
        <v>555</v>
      </c>
      <c r="B311" t="s">
        <v>556</v>
      </c>
      <c r="I311" t="s">
        <v>5</v>
      </c>
      <c r="J311">
        <v>203.01</v>
      </c>
      <c r="M311">
        <v>203.01</v>
      </c>
      <c r="N311">
        <f t="shared" si="4"/>
        <v>0</v>
      </c>
    </row>
    <row r="312" spans="1:14" x14ac:dyDescent="0.2">
      <c r="A312" t="s">
        <v>557</v>
      </c>
      <c r="B312" t="s">
        <v>556</v>
      </c>
      <c r="I312" t="s">
        <v>5</v>
      </c>
      <c r="J312">
        <v>186.73</v>
      </c>
      <c r="M312">
        <v>186.73</v>
      </c>
      <c r="N312">
        <f t="shared" si="4"/>
        <v>0</v>
      </c>
    </row>
    <row r="313" spans="1:14" x14ac:dyDescent="0.2">
      <c r="A313" t="s">
        <v>558</v>
      </c>
      <c r="B313" t="s">
        <v>559</v>
      </c>
      <c r="I313" t="s">
        <v>5</v>
      </c>
      <c r="J313">
        <v>121.8</v>
      </c>
      <c r="M313">
        <v>121.8</v>
      </c>
      <c r="N313">
        <f t="shared" si="4"/>
        <v>0</v>
      </c>
    </row>
    <row r="314" spans="1:14" x14ac:dyDescent="0.2">
      <c r="A314" t="s">
        <v>560</v>
      </c>
      <c r="B314" t="s">
        <v>559</v>
      </c>
      <c r="I314" t="s">
        <v>5</v>
      </c>
      <c r="J314">
        <v>112.04</v>
      </c>
      <c r="M314">
        <v>112.04</v>
      </c>
      <c r="N314">
        <f t="shared" si="4"/>
        <v>0</v>
      </c>
    </row>
    <row r="315" spans="1:14" x14ac:dyDescent="0.2">
      <c r="A315" t="s">
        <v>561</v>
      </c>
      <c r="B315" t="s">
        <v>562</v>
      </c>
      <c r="I315" t="s">
        <v>5</v>
      </c>
      <c r="J315">
        <v>478.27</v>
      </c>
      <c r="M315">
        <v>478.27</v>
      </c>
      <c r="N315">
        <f t="shared" si="4"/>
        <v>0</v>
      </c>
    </row>
    <row r="316" spans="1:14" x14ac:dyDescent="0.2">
      <c r="A316" t="s">
        <v>563</v>
      </c>
      <c r="B316" t="s">
        <v>562</v>
      </c>
      <c r="I316" t="s">
        <v>5</v>
      </c>
      <c r="J316">
        <v>439.91</v>
      </c>
      <c r="M316">
        <v>439.91</v>
      </c>
      <c r="N316">
        <f t="shared" si="4"/>
        <v>0</v>
      </c>
    </row>
    <row r="317" spans="1:14" x14ac:dyDescent="0.2">
      <c r="A317" t="s">
        <v>564</v>
      </c>
      <c r="B317" t="s">
        <v>565</v>
      </c>
      <c r="I317" t="s">
        <v>5</v>
      </c>
      <c r="J317">
        <v>1150.94</v>
      </c>
      <c r="M317">
        <v>1150.94</v>
      </c>
      <c r="N317">
        <f t="shared" si="4"/>
        <v>0</v>
      </c>
    </row>
    <row r="318" spans="1:14" x14ac:dyDescent="0.2">
      <c r="A318" t="s">
        <v>566</v>
      </c>
      <c r="B318" t="s">
        <v>565</v>
      </c>
      <c r="I318" t="s">
        <v>5</v>
      </c>
      <c r="J318">
        <v>1058.6400000000001</v>
      </c>
      <c r="M318">
        <v>1058.6400000000001</v>
      </c>
      <c r="N318">
        <f t="shared" si="4"/>
        <v>0</v>
      </c>
    </row>
    <row r="319" spans="1:14" x14ac:dyDescent="0.2">
      <c r="A319" t="s">
        <v>567</v>
      </c>
      <c r="B319" t="s">
        <v>568</v>
      </c>
      <c r="I319" t="s">
        <v>5</v>
      </c>
      <c r="J319">
        <v>171.11</v>
      </c>
      <c r="M319">
        <v>171.11</v>
      </c>
      <c r="N319">
        <f t="shared" si="4"/>
        <v>0</v>
      </c>
    </row>
    <row r="320" spans="1:14" x14ac:dyDescent="0.2">
      <c r="A320" t="s">
        <v>569</v>
      </c>
      <c r="B320" t="s">
        <v>568</v>
      </c>
      <c r="I320" t="s">
        <v>5</v>
      </c>
      <c r="J320">
        <v>157.38999999999999</v>
      </c>
      <c r="M320">
        <v>157.38999999999999</v>
      </c>
      <c r="N320">
        <f t="shared" si="4"/>
        <v>0</v>
      </c>
    </row>
    <row r="321" spans="1:14" x14ac:dyDescent="0.2">
      <c r="A321" t="s">
        <v>570</v>
      </c>
      <c r="B321" t="s">
        <v>571</v>
      </c>
      <c r="I321" t="s">
        <v>5</v>
      </c>
      <c r="J321">
        <v>288.89999999999998</v>
      </c>
      <c r="M321">
        <v>288.89999999999998</v>
      </c>
      <c r="N321">
        <f t="shared" si="4"/>
        <v>0</v>
      </c>
    </row>
    <row r="322" spans="1:14" x14ac:dyDescent="0.2">
      <c r="A322" t="s">
        <v>572</v>
      </c>
      <c r="B322" t="s">
        <v>571</v>
      </c>
      <c r="I322" t="s">
        <v>5</v>
      </c>
      <c r="J322">
        <v>265.73</v>
      </c>
      <c r="M322">
        <v>265.73</v>
      </c>
      <c r="N322">
        <f t="shared" si="4"/>
        <v>0</v>
      </c>
    </row>
    <row r="323" spans="1:14" x14ac:dyDescent="0.2">
      <c r="A323" t="s">
        <v>573</v>
      </c>
      <c r="B323" t="s">
        <v>574</v>
      </c>
      <c r="I323" t="s">
        <v>5</v>
      </c>
      <c r="J323">
        <v>2068.0700000000002</v>
      </c>
      <c r="M323">
        <v>2068.0700000000002</v>
      </c>
      <c r="N323">
        <f t="shared" si="4"/>
        <v>0</v>
      </c>
    </row>
    <row r="324" spans="1:14" x14ac:dyDescent="0.2">
      <c r="A324" t="s">
        <v>575</v>
      </c>
      <c r="B324" t="s">
        <v>574</v>
      </c>
      <c r="I324" t="s">
        <v>5</v>
      </c>
      <c r="J324">
        <v>1902.22</v>
      </c>
      <c r="M324">
        <v>1902.22</v>
      </c>
      <c r="N324">
        <f t="shared" ref="N324:N387" si="5">J324-M324</f>
        <v>0</v>
      </c>
    </row>
    <row r="325" spans="1:14" x14ac:dyDescent="0.2">
      <c r="A325" t="s">
        <v>576</v>
      </c>
      <c r="B325" t="s">
        <v>577</v>
      </c>
      <c r="I325" t="s">
        <v>5</v>
      </c>
      <c r="J325">
        <v>362.6</v>
      </c>
      <c r="M325">
        <v>362.6</v>
      </c>
      <c r="N325">
        <f t="shared" si="5"/>
        <v>0</v>
      </c>
    </row>
    <row r="326" spans="1:14" x14ac:dyDescent="0.2">
      <c r="A326" t="s">
        <v>578</v>
      </c>
      <c r="B326" t="s">
        <v>577</v>
      </c>
      <c r="I326" t="s">
        <v>5</v>
      </c>
      <c r="J326">
        <v>333.52</v>
      </c>
      <c r="M326">
        <v>333.52</v>
      </c>
      <c r="N326">
        <f t="shared" si="5"/>
        <v>0</v>
      </c>
    </row>
    <row r="327" spans="1:14" x14ac:dyDescent="0.2">
      <c r="A327" t="s">
        <v>579</v>
      </c>
      <c r="B327" t="s">
        <v>580</v>
      </c>
      <c r="I327" t="s">
        <v>5</v>
      </c>
      <c r="J327">
        <v>181.01</v>
      </c>
      <c r="M327">
        <v>181.01</v>
      </c>
      <c r="N327">
        <f t="shared" si="5"/>
        <v>0</v>
      </c>
    </row>
    <row r="328" spans="1:14" x14ac:dyDescent="0.2">
      <c r="A328" t="s">
        <v>581</v>
      </c>
      <c r="B328" t="s">
        <v>580</v>
      </c>
      <c r="I328" t="s">
        <v>5</v>
      </c>
      <c r="J328">
        <v>166.49</v>
      </c>
      <c r="M328">
        <v>166.49</v>
      </c>
      <c r="N328">
        <f t="shared" si="5"/>
        <v>0</v>
      </c>
    </row>
    <row r="329" spans="1:14" x14ac:dyDescent="0.2">
      <c r="A329" t="s">
        <v>582</v>
      </c>
      <c r="B329" t="s">
        <v>31192</v>
      </c>
      <c r="I329" t="s">
        <v>5</v>
      </c>
      <c r="J329">
        <v>51.7</v>
      </c>
      <c r="M329">
        <v>51.7</v>
      </c>
      <c r="N329">
        <f t="shared" si="5"/>
        <v>0</v>
      </c>
    </row>
    <row r="330" spans="1:14" x14ac:dyDescent="0.2">
      <c r="A330" t="s">
        <v>583</v>
      </c>
      <c r="B330" t="s">
        <v>31192</v>
      </c>
      <c r="I330" t="s">
        <v>5</v>
      </c>
      <c r="J330">
        <v>47.55</v>
      </c>
      <c r="M330">
        <v>47.55</v>
      </c>
      <c r="N330">
        <f t="shared" si="5"/>
        <v>0</v>
      </c>
    </row>
    <row r="331" spans="1:14" x14ac:dyDescent="0.2">
      <c r="A331" t="s">
        <v>584</v>
      </c>
      <c r="B331" t="s">
        <v>585</v>
      </c>
      <c r="I331" t="s">
        <v>5</v>
      </c>
      <c r="J331">
        <v>62.05</v>
      </c>
      <c r="M331">
        <v>62.05</v>
      </c>
      <c r="N331">
        <f t="shared" si="5"/>
        <v>0</v>
      </c>
    </row>
    <row r="332" spans="1:14" x14ac:dyDescent="0.2">
      <c r="A332" t="s">
        <v>586</v>
      </c>
      <c r="B332" t="s">
        <v>585</v>
      </c>
      <c r="I332" t="s">
        <v>5</v>
      </c>
      <c r="J332">
        <v>57.08</v>
      </c>
      <c r="M332">
        <v>57.08</v>
      </c>
      <c r="N332">
        <f t="shared" si="5"/>
        <v>0</v>
      </c>
    </row>
    <row r="333" spans="1:14" x14ac:dyDescent="0.2">
      <c r="A333" t="s">
        <v>587</v>
      </c>
      <c r="B333" t="s">
        <v>31193</v>
      </c>
      <c r="I333" t="s">
        <v>5</v>
      </c>
      <c r="J333">
        <v>180.63</v>
      </c>
      <c r="M333">
        <v>180.63</v>
      </c>
      <c r="N333">
        <f t="shared" si="5"/>
        <v>0</v>
      </c>
    </row>
    <row r="334" spans="1:14" x14ac:dyDescent="0.2">
      <c r="A334" t="s">
        <v>588</v>
      </c>
      <c r="B334" t="s">
        <v>31193</v>
      </c>
      <c r="I334" t="s">
        <v>5</v>
      </c>
      <c r="J334">
        <v>166.14</v>
      </c>
      <c r="M334">
        <v>166.14</v>
      </c>
      <c r="N334">
        <f t="shared" si="5"/>
        <v>0</v>
      </c>
    </row>
    <row r="335" spans="1:14" x14ac:dyDescent="0.2">
      <c r="A335" t="s">
        <v>589</v>
      </c>
      <c r="B335" t="s">
        <v>31194</v>
      </c>
      <c r="I335" t="s">
        <v>5</v>
      </c>
      <c r="J335">
        <v>180.63</v>
      </c>
      <c r="M335">
        <v>180.63</v>
      </c>
      <c r="N335">
        <f t="shared" si="5"/>
        <v>0</v>
      </c>
    </row>
    <row r="336" spans="1:14" x14ac:dyDescent="0.2">
      <c r="A336" t="s">
        <v>590</v>
      </c>
      <c r="B336" t="s">
        <v>31194</v>
      </c>
      <c r="I336" t="s">
        <v>5</v>
      </c>
      <c r="J336">
        <v>166.14</v>
      </c>
      <c r="M336">
        <v>166.14</v>
      </c>
      <c r="N336">
        <f t="shared" si="5"/>
        <v>0</v>
      </c>
    </row>
    <row r="337" spans="1:14" x14ac:dyDescent="0.2">
      <c r="A337" t="s">
        <v>591</v>
      </c>
      <c r="B337" t="s">
        <v>31195</v>
      </c>
      <c r="I337" t="s">
        <v>5</v>
      </c>
      <c r="J337">
        <v>110.3</v>
      </c>
      <c r="M337">
        <v>110.3</v>
      </c>
      <c r="N337">
        <f t="shared" si="5"/>
        <v>0</v>
      </c>
    </row>
    <row r="338" spans="1:14" x14ac:dyDescent="0.2">
      <c r="A338" t="s">
        <v>592</v>
      </c>
      <c r="B338" t="s">
        <v>31195</v>
      </c>
      <c r="I338" t="s">
        <v>5</v>
      </c>
      <c r="J338">
        <v>101.46</v>
      </c>
      <c r="M338">
        <v>101.46</v>
      </c>
      <c r="N338">
        <f t="shared" si="5"/>
        <v>0</v>
      </c>
    </row>
    <row r="339" spans="1:14" x14ac:dyDescent="0.2">
      <c r="A339" t="s">
        <v>593</v>
      </c>
      <c r="B339" t="s">
        <v>594</v>
      </c>
      <c r="I339" t="s">
        <v>5</v>
      </c>
      <c r="J339">
        <v>3979.07</v>
      </c>
      <c r="M339">
        <v>3979.07</v>
      </c>
      <c r="N339">
        <f t="shared" si="5"/>
        <v>0</v>
      </c>
    </row>
    <row r="340" spans="1:14" x14ac:dyDescent="0.2">
      <c r="A340" t="s">
        <v>595</v>
      </c>
      <c r="B340" t="s">
        <v>594</v>
      </c>
      <c r="I340" t="s">
        <v>5</v>
      </c>
      <c r="J340">
        <v>3659.96</v>
      </c>
      <c r="M340">
        <v>3659.96</v>
      </c>
      <c r="N340">
        <f t="shared" si="5"/>
        <v>0</v>
      </c>
    </row>
    <row r="341" spans="1:14" x14ac:dyDescent="0.2">
      <c r="A341" t="s">
        <v>596</v>
      </c>
      <c r="B341" t="s">
        <v>597</v>
      </c>
      <c r="I341" t="s">
        <v>5</v>
      </c>
      <c r="J341">
        <v>206.03</v>
      </c>
      <c r="M341">
        <v>206.03</v>
      </c>
      <c r="N341">
        <f t="shared" si="5"/>
        <v>0</v>
      </c>
    </row>
    <row r="342" spans="1:14" x14ac:dyDescent="0.2">
      <c r="A342" t="s">
        <v>598</v>
      </c>
      <c r="B342" t="s">
        <v>597</v>
      </c>
      <c r="I342" t="s">
        <v>5</v>
      </c>
      <c r="J342">
        <v>189.51</v>
      </c>
      <c r="M342">
        <v>189.51</v>
      </c>
      <c r="N342">
        <f t="shared" si="5"/>
        <v>0</v>
      </c>
    </row>
    <row r="343" spans="1:14" x14ac:dyDescent="0.2">
      <c r="A343" t="s">
        <v>599</v>
      </c>
      <c r="B343" t="s">
        <v>600</v>
      </c>
      <c r="I343" t="s">
        <v>5</v>
      </c>
      <c r="J343">
        <v>206.03</v>
      </c>
      <c r="M343">
        <v>206.03</v>
      </c>
      <c r="N343">
        <f t="shared" si="5"/>
        <v>0</v>
      </c>
    </row>
    <row r="344" spans="1:14" x14ac:dyDescent="0.2">
      <c r="A344" t="s">
        <v>601</v>
      </c>
      <c r="B344" t="s">
        <v>600</v>
      </c>
      <c r="I344" t="s">
        <v>5</v>
      </c>
      <c r="J344">
        <v>189.51</v>
      </c>
      <c r="M344">
        <v>189.51</v>
      </c>
      <c r="N344">
        <f t="shared" si="5"/>
        <v>0</v>
      </c>
    </row>
    <row r="345" spans="1:14" x14ac:dyDescent="0.2">
      <c r="A345" t="s">
        <v>602</v>
      </c>
      <c r="B345" t="s">
        <v>603</v>
      </c>
      <c r="I345" t="s">
        <v>5</v>
      </c>
      <c r="J345">
        <v>478.27</v>
      </c>
      <c r="M345">
        <v>478.27</v>
      </c>
      <c r="N345">
        <f t="shared" si="5"/>
        <v>0</v>
      </c>
    </row>
    <row r="346" spans="1:14" x14ac:dyDescent="0.2">
      <c r="A346" t="s">
        <v>604</v>
      </c>
      <c r="B346" t="s">
        <v>603</v>
      </c>
      <c r="I346" t="s">
        <v>5</v>
      </c>
      <c r="J346">
        <v>439.91</v>
      </c>
      <c r="M346">
        <v>439.91</v>
      </c>
      <c r="N346">
        <f t="shared" si="5"/>
        <v>0</v>
      </c>
    </row>
    <row r="347" spans="1:14" x14ac:dyDescent="0.2">
      <c r="A347" t="s">
        <v>605</v>
      </c>
      <c r="B347" t="s">
        <v>606</v>
      </c>
      <c r="I347" t="s">
        <v>5</v>
      </c>
      <c r="J347">
        <v>182.65</v>
      </c>
      <c r="M347">
        <v>182.65</v>
      </c>
      <c r="N347">
        <f t="shared" si="5"/>
        <v>0</v>
      </c>
    </row>
    <row r="348" spans="1:14" x14ac:dyDescent="0.2">
      <c r="A348" t="s">
        <v>607</v>
      </c>
      <c r="B348" t="s">
        <v>606</v>
      </c>
      <c r="I348" t="s">
        <v>5</v>
      </c>
      <c r="J348">
        <v>168.01</v>
      </c>
      <c r="M348">
        <v>168.01</v>
      </c>
      <c r="N348">
        <f t="shared" si="5"/>
        <v>0</v>
      </c>
    </row>
    <row r="349" spans="1:14" x14ac:dyDescent="0.2">
      <c r="A349" t="s">
        <v>608</v>
      </c>
      <c r="B349" t="s">
        <v>609</v>
      </c>
      <c r="I349" t="s">
        <v>5</v>
      </c>
      <c r="J349">
        <v>478.27</v>
      </c>
      <c r="M349">
        <v>478.27</v>
      </c>
      <c r="N349">
        <f t="shared" si="5"/>
        <v>0</v>
      </c>
    </row>
    <row r="350" spans="1:14" x14ac:dyDescent="0.2">
      <c r="A350" t="s">
        <v>610</v>
      </c>
      <c r="B350" t="s">
        <v>609</v>
      </c>
      <c r="I350" t="s">
        <v>5</v>
      </c>
      <c r="J350">
        <v>439.91</v>
      </c>
      <c r="M350">
        <v>439.91</v>
      </c>
      <c r="N350">
        <f t="shared" si="5"/>
        <v>0</v>
      </c>
    </row>
    <row r="351" spans="1:14" x14ac:dyDescent="0.2">
      <c r="A351" t="s">
        <v>611</v>
      </c>
      <c r="B351" t="s">
        <v>612</v>
      </c>
      <c r="I351" t="s">
        <v>5</v>
      </c>
      <c r="J351">
        <v>1150.94</v>
      </c>
      <c r="M351">
        <v>1150.94</v>
      </c>
      <c r="N351">
        <f t="shared" si="5"/>
        <v>0</v>
      </c>
    </row>
    <row r="352" spans="1:14" x14ac:dyDescent="0.2">
      <c r="A352" t="s">
        <v>613</v>
      </c>
      <c r="B352" t="s">
        <v>612</v>
      </c>
      <c r="I352" t="s">
        <v>5</v>
      </c>
      <c r="J352">
        <v>1058.6400000000001</v>
      </c>
      <c r="M352">
        <v>1058.6400000000001</v>
      </c>
      <c r="N352">
        <f t="shared" si="5"/>
        <v>0</v>
      </c>
    </row>
    <row r="353" spans="1:14" x14ac:dyDescent="0.2">
      <c r="A353" t="s">
        <v>614</v>
      </c>
      <c r="B353" t="s">
        <v>615</v>
      </c>
      <c r="I353" t="s">
        <v>5</v>
      </c>
      <c r="J353">
        <v>769.73</v>
      </c>
      <c r="M353">
        <v>769.73</v>
      </c>
      <c r="N353">
        <f t="shared" si="5"/>
        <v>0</v>
      </c>
    </row>
    <row r="354" spans="1:14" x14ac:dyDescent="0.2">
      <c r="A354" t="s">
        <v>616</v>
      </c>
      <c r="B354" t="s">
        <v>615</v>
      </c>
      <c r="I354" t="s">
        <v>5</v>
      </c>
      <c r="J354">
        <v>708</v>
      </c>
      <c r="M354">
        <v>708</v>
      </c>
      <c r="N354">
        <f t="shared" si="5"/>
        <v>0</v>
      </c>
    </row>
    <row r="355" spans="1:14" x14ac:dyDescent="0.2">
      <c r="A355" t="s">
        <v>617</v>
      </c>
      <c r="B355" t="s">
        <v>618</v>
      </c>
      <c r="I355" t="s">
        <v>5</v>
      </c>
      <c r="J355">
        <v>206.03</v>
      </c>
      <c r="M355">
        <v>206.03</v>
      </c>
      <c r="N355">
        <f t="shared" si="5"/>
        <v>0</v>
      </c>
    </row>
    <row r="356" spans="1:14" x14ac:dyDescent="0.2">
      <c r="A356" t="s">
        <v>619</v>
      </c>
      <c r="B356" t="s">
        <v>618</v>
      </c>
      <c r="I356" t="s">
        <v>5</v>
      </c>
      <c r="J356">
        <v>189.51</v>
      </c>
      <c r="M356">
        <v>189.51</v>
      </c>
      <c r="N356">
        <f t="shared" si="5"/>
        <v>0</v>
      </c>
    </row>
    <row r="357" spans="1:14" x14ac:dyDescent="0.2">
      <c r="A357" t="s">
        <v>620</v>
      </c>
      <c r="B357" t="s">
        <v>621</v>
      </c>
      <c r="I357" t="s">
        <v>5</v>
      </c>
      <c r="J357">
        <v>1120.1600000000001</v>
      </c>
      <c r="M357">
        <v>1120.1600000000001</v>
      </c>
      <c r="N357">
        <f t="shared" si="5"/>
        <v>0</v>
      </c>
    </row>
    <row r="358" spans="1:14" x14ac:dyDescent="0.2">
      <c r="A358" t="s">
        <v>622</v>
      </c>
      <c r="B358" t="s">
        <v>621</v>
      </c>
      <c r="I358" t="s">
        <v>5</v>
      </c>
      <c r="J358">
        <v>1030.32</v>
      </c>
      <c r="M358">
        <v>1030.32</v>
      </c>
      <c r="N358">
        <f t="shared" si="5"/>
        <v>0</v>
      </c>
    </row>
    <row r="359" spans="1:14" x14ac:dyDescent="0.2">
      <c r="A359" t="s">
        <v>623</v>
      </c>
      <c r="B359" t="s">
        <v>624</v>
      </c>
      <c r="I359" t="s">
        <v>5</v>
      </c>
      <c r="J359">
        <v>172.5</v>
      </c>
      <c r="M359">
        <v>172.5</v>
      </c>
      <c r="N359">
        <f t="shared" si="5"/>
        <v>0</v>
      </c>
    </row>
    <row r="360" spans="1:14" x14ac:dyDescent="0.2">
      <c r="A360" t="s">
        <v>625</v>
      </c>
      <c r="B360" t="s">
        <v>624</v>
      </c>
      <c r="I360" t="s">
        <v>5</v>
      </c>
      <c r="J360">
        <v>158.66999999999999</v>
      </c>
      <c r="M360">
        <v>158.66999999999999</v>
      </c>
      <c r="N360">
        <f t="shared" si="5"/>
        <v>0</v>
      </c>
    </row>
    <row r="361" spans="1:14" x14ac:dyDescent="0.2">
      <c r="A361" t="s">
        <v>626</v>
      </c>
      <c r="B361" t="s">
        <v>627</v>
      </c>
      <c r="I361" t="s">
        <v>5</v>
      </c>
      <c r="J361">
        <v>172.5</v>
      </c>
      <c r="M361">
        <v>172.5</v>
      </c>
      <c r="N361">
        <f t="shared" si="5"/>
        <v>0</v>
      </c>
    </row>
    <row r="362" spans="1:14" x14ac:dyDescent="0.2">
      <c r="A362" t="s">
        <v>628</v>
      </c>
      <c r="B362" t="s">
        <v>627</v>
      </c>
      <c r="I362" t="s">
        <v>5</v>
      </c>
      <c r="J362">
        <v>158.66999999999999</v>
      </c>
      <c r="M362">
        <v>158.66999999999999</v>
      </c>
      <c r="N362">
        <f t="shared" si="5"/>
        <v>0</v>
      </c>
    </row>
    <row r="363" spans="1:14" x14ac:dyDescent="0.2">
      <c r="A363" t="s">
        <v>629</v>
      </c>
      <c r="B363" t="s">
        <v>630</v>
      </c>
      <c r="I363" t="s">
        <v>5</v>
      </c>
      <c r="J363">
        <v>172.5</v>
      </c>
      <c r="M363">
        <v>172.5</v>
      </c>
      <c r="N363">
        <f t="shared" si="5"/>
        <v>0</v>
      </c>
    </row>
    <row r="364" spans="1:14" x14ac:dyDescent="0.2">
      <c r="A364" t="s">
        <v>631</v>
      </c>
      <c r="B364" t="s">
        <v>630</v>
      </c>
      <c r="I364" t="s">
        <v>5</v>
      </c>
      <c r="J364">
        <v>158.66999999999999</v>
      </c>
      <c r="M364">
        <v>158.66999999999999</v>
      </c>
      <c r="N364">
        <f t="shared" si="5"/>
        <v>0</v>
      </c>
    </row>
    <row r="365" spans="1:14" x14ac:dyDescent="0.2">
      <c r="A365" t="s">
        <v>632</v>
      </c>
      <c r="B365" t="s">
        <v>633</v>
      </c>
      <c r="I365" t="s">
        <v>5</v>
      </c>
      <c r="J365">
        <v>172.5</v>
      </c>
      <c r="M365">
        <v>172.5</v>
      </c>
      <c r="N365">
        <f t="shared" si="5"/>
        <v>0</v>
      </c>
    </row>
    <row r="366" spans="1:14" x14ac:dyDescent="0.2">
      <c r="A366" t="s">
        <v>634</v>
      </c>
      <c r="B366" t="s">
        <v>633</v>
      </c>
      <c r="I366" t="s">
        <v>5</v>
      </c>
      <c r="J366">
        <v>158.66999999999999</v>
      </c>
      <c r="M366">
        <v>158.66999999999999</v>
      </c>
      <c r="N366">
        <f t="shared" si="5"/>
        <v>0</v>
      </c>
    </row>
    <row r="367" spans="1:14" x14ac:dyDescent="0.2">
      <c r="A367" t="s">
        <v>635</v>
      </c>
      <c r="B367" t="s">
        <v>636</v>
      </c>
      <c r="I367" t="s">
        <v>5</v>
      </c>
      <c r="J367">
        <v>172.5</v>
      </c>
      <c r="M367">
        <v>172.5</v>
      </c>
      <c r="N367">
        <f t="shared" si="5"/>
        <v>0</v>
      </c>
    </row>
    <row r="368" spans="1:14" x14ac:dyDescent="0.2">
      <c r="A368" t="s">
        <v>637</v>
      </c>
      <c r="B368" t="s">
        <v>636</v>
      </c>
      <c r="I368" t="s">
        <v>5</v>
      </c>
      <c r="J368">
        <v>158.66999999999999</v>
      </c>
      <c r="M368">
        <v>158.66999999999999</v>
      </c>
      <c r="N368">
        <f t="shared" si="5"/>
        <v>0</v>
      </c>
    </row>
    <row r="369" spans="1:14" x14ac:dyDescent="0.2">
      <c r="A369" t="s">
        <v>638</v>
      </c>
      <c r="B369" t="s">
        <v>639</v>
      </c>
      <c r="I369" t="s">
        <v>5</v>
      </c>
      <c r="J369">
        <v>172.5</v>
      </c>
      <c r="M369">
        <v>172.5</v>
      </c>
      <c r="N369">
        <f t="shared" si="5"/>
        <v>0</v>
      </c>
    </row>
    <row r="370" spans="1:14" x14ac:dyDescent="0.2">
      <c r="A370" t="s">
        <v>640</v>
      </c>
      <c r="B370" t="s">
        <v>639</v>
      </c>
      <c r="I370" t="s">
        <v>5</v>
      </c>
      <c r="J370">
        <v>158.66999999999999</v>
      </c>
      <c r="M370">
        <v>158.66999999999999</v>
      </c>
      <c r="N370">
        <f t="shared" si="5"/>
        <v>0</v>
      </c>
    </row>
    <row r="371" spans="1:14" x14ac:dyDescent="0.2">
      <c r="A371" t="s">
        <v>641</v>
      </c>
      <c r="B371" t="s">
        <v>642</v>
      </c>
      <c r="I371" t="s">
        <v>5</v>
      </c>
      <c r="J371">
        <v>172.5</v>
      </c>
      <c r="M371">
        <v>172.5</v>
      </c>
      <c r="N371">
        <f t="shared" si="5"/>
        <v>0</v>
      </c>
    </row>
    <row r="372" spans="1:14" x14ac:dyDescent="0.2">
      <c r="A372" t="s">
        <v>643</v>
      </c>
      <c r="B372" t="s">
        <v>642</v>
      </c>
      <c r="I372" t="s">
        <v>5</v>
      </c>
      <c r="J372">
        <v>158.66999999999999</v>
      </c>
      <c r="M372">
        <v>158.66999999999999</v>
      </c>
      <c r="N372">
        <f t="shared" si="5"/>
        <v>0</v>
      </c>
    </row>
    <row r="373" spans="1:14" x14ac:dyDescent="0.2">
      <c r="A373" t="s">
        <v>644</v>
      </c>
      <c r="B373" t="s">
        <v>645</v>
      </c>
      <c r="I373" t="s">
        <v>5</v>
      </c>
      <c r="J373">
        <v>172.5</v>
      </c>
      <c r="M373">
        <v>172.5</v>
      </c>
      <c r="N373">
        <f t="shared" si="5"/>
        <v>0</v>
      </c>
    </row>
    <row r="374" spans="1:14" x14ac:dyDescent="0.2">
      <c r="A374" t="s">
        <v>646</v>
      </c>
      <c r="B374" t="s">
        <v>645</v>
      </c>
      <c r="I374" t="s">
        <v>5</v>
      </c>
      <c r="J374">
        <v>158.66999999999999</v>
      </c>
      <c r="M374">
        <v>158.66999999999999</v>
      </c>
      <c r="N374">
        <f t="shared" si="5"/>
        <v>0</v>
      </c>
    </row>
    <row r="375" spans="1:14" x14ac:dyDescent="0.2">
      <c r="A375" t="s">
        <v>647</v>
      </c>
      <c r="B375" t="s">
        <v>648</v>
      </c>
      <c r="I375" t="s">
        <v>5</v>
      </c>
      <c r="J375">
        <v>172.5</v>
      </c>
      <c r="M375">
        <v>172.5</v>
      </c>
      <c r="N375">
        <f t="shared" si="5"/>
        <v>0</v>
      </c>
    </row>
    <row r="376" spans="1:14" x14ac:dyDescent="0.2">
      <c r="A376" t="s">
        <v>649</v>
      </c>
      <c r="B376" t="s">
        <v>648</v>
      </c>
      <c r="I376" t="s">
        <v>5</v>
      </c>
      <c r="J376">
        <v>158.66999999999999</v>
      </c>
      <c r="M376">
        <v>158.66999999999999</v>
      </c>
      <c r="N376">
        <f t="shared" si="5"/>
        <v>0</v>
      </c>
    </row>
    <row r="377" spans="1:14" x14ac:dyDescent="0.2">
      <c r="A377" t="s">
        <v>650</v>
      </c>
      <c r="B377" t="s">
        <v>651</v>
      </c>
      <c r="I377" t="s">
        <v>5</v>
      </c>
      <c r="J377">
        <v>172.5</v>
      </c>
      <c r="M377">
        <v>172.5</v>
      </c>
      <c r="N377">
        <f t="shared" si="5"/>
        <v>0</v>
      </c>
    </row>
    <row r="378" spans="1:14" x14ac:dyDescent="0.2">
      <c r="A378" t="s">
        <v>652</v>
      </c>
      <c r="B378" t="s">
        <v>651</v>
      </c>
      <c r="I378" t="s">
        <v>5</v>
      </c>
      <c r="J378">
        <v>158.66999999999999</v>
      </c>
      <c r="M378">
        <v>158.66999999999999</v>
      </c>
      <c r="N378">
        <f t="shared" si="5"/>
        <v>0</v>
      </c>
    </row>
    <row r="379" spans="1:14" x14ac:dyDescent="0.2">
      <c r="A379" t="s">
        <v>653</v>
      </c>
      <c r="B379" t="s">
        <v>654</v>
      </c>
      <c r="I379" t="s">
        <v>5</v>
      </c>
      <c r="J379">
        <v>172.5</v>
      </c>
      <c r="M379">
        <v>172.5</v>
      </c>
      <c r="N379">
        <f t="shared" si="5"/>
        <v>0</v>
      </c>
    </row>
    <row r="380" spans="1:14" x14ac:dyDescent="0.2">
      <c r="A380" t="s">
        <v>655</v>
      </c>
      <c r="B380" t="s">
        <v>654</v>
      </c>
      <c r="I380" t="s">
        <v>5</v>
      </c>
      <c r="J380">
        <v>158.66999999999999</v>
      </c>
      <c r="M380">
        <v>158.66999999999999</v>
      </c>
      <c r="N380">
        <f t="shared" si="5"/>
        <v>0</v>
      </c>
    </row>
    <row r="381" spans="1:14" x14ac:dyDescent="0.2">
      <c r="A381" t="s">
        <v>656</v>
      </c>
      <c r="B381" t="s">
        <v>657</v>
      </c>
      <c r="I381" t="s">
        <v>5</v>
      </c>
      <c r="J381">
        <v>172.5</v>
      </c>
      <c r="M381">
        <v>172.5</v>
      </c>
      <c r="N381">
        <f t="shared" si="5"/>
        <v>0</v>
      </c>
    </row>
    <row r="382" spans="1:14" x14ac:dyDescent="0.2">
      <c r="A382" t="s">
        <v>658</v>
      </c>
      <c r="B382" t="s">
        <v>657</v>
      </c>
      <c r="I382" t="s">
        <v>5</v>
      </c>
      <c r="J382">
        <v>158.66999999999999</v>
      </c>
      <c r="M382">
        <v>158.66999999999999</v>
      </c>
      <c r="N382">
        <f t="shared" si="5"/>
        <v>0</v>
      </c>
    </row>
    <row r="383" spans="1:14" x14ac:dyDescent="0.2">
      <c r="A383" t="s">
        <v>659</v>
      </c>
      <c r="B383" t="s">
        <v>660</v>
      </c>
      <c r="I383" t="s">
        <v>5</v>
      </c>
      <c r="J383">
        <v>172.5</v>
      </c>
      <c r="M383">
        <v>172.5</v>
      </c>
      <c r="N383">
        <f t="shared" si="5"/>
        <v>0</v>
      </c>
    </row>
    <row r="384" spans="1:14" x14ac:dyDescent="0.2">
      <c r="A384" t="s">
        <v>661</v>
      </c>
      <c r="B384" t="s">
        <v>660</v>
      </c>
      <c r="I384" t="s">
        <v>5</v>
      </c>
      <c r="J384">
        <v>158.66999999999999</v>
      </c>
      <c r="M384">
        <v>158.66999999999999</v>
      </c>
      <c r="N384">
        <f t="shared" si="5"/>
        <v>0</v>
      </c>
    </row>
    <row r="385" spans="1:14" x14ac:dyDescent="0.2">
      <c r="A385" t="s">
        <v>662</v>
      </c>
      <c r="B385" t="s">
        <v>663</v>
      </c>
      <c r="I385" t="s">
        <v>5</v>
      </c>
      <c r="J385">
        <v>172.5</v>
      </c>
      <c r="M385">
        <v>172.5</v>
      </c>
      <c r="N385">
        <f t="shared" si="5"/>
        <v>0</v>
      </c>
    </row>
    <row r="386" spans="1:14" x14ac:dyDescent="0.2">
      <c r="A386" t="s">
        <v>664</v>
      </c>
      <c r="B386" t="s">
        <v>663</v>
      </c>
      <c r="I386" t="s">
        <v>5</v>
      </c>
      <c r="J386">
        <v>158.66999999999999</v>
      </c>
      <c r="M386">
        <v>158.66999999999999</v>
      </c>
      <c r="N386">
        <f t="shared" si="5"/>
        <v>0</v>
      </c>
    </row>
    <row r="387" spans="1:14" x14ac:dyDescent="0.2">
      <c r="A387" t="s">
        <v>665</v>
      </c>
      <c r="B387" t="s">
        <v>666</v>
      </c>
      <c r="I387" t="s">
        <v>5</v>
      </c>
      <c r="J387">
        <v>172.5</v>
      </c>
      <c r="M387">
        <v>172.5</v>
      </c>
      <c r="N387">
        <f t="shared" si="5"/>
        <v>0</v>
      </c>
    </row>
    <row r="388" spans="1:14" x14ac:dyDescent="0.2">
      <c r="A388" t="s">
        <v>667</v>
      </c>
      <c r="B388" t="s">
        <v>666</v>
      </c>
      <c r="I388" t="s">
        <v>5</v>
      </c>
      <c r="J388">
        <v>158.66999999999999</v>
      </c>
      <c r="M388">
        <v>158.66999999999999</v>
      </c>
      <c r="N388">
        <f t="shared" ref="N388:N451" si="6">J388-M388</f>
        <v>0</v>
      </c>
    </row>
    <row r="389" spans="1:14" x14ac:dyDescent="0.2">
      <c r="A389" t="s">
        <v>668</v>
      </c>
      <c r="B389" t="s">
        <v>31196</v>
      </c>
      <c r="I389" t="s">
        <v>5</v>
      </c>
      <c r="J389">
        <v>172.5</v>
      </c>
      <c r="M389">
        <v>172.5</v>
      </c>
      <c r="N389">
        <f t="shared" si="6"/>
        <v>0</v>
      </c>
    </row>
    <row r="390" spans="1:14" x14ac:dyDescent="0.2">
      <c r="A390" t="s">
        <v>669</v>
      </c>
      <c r="B390" t="s">
        <v>31196</v>
      </c>
      <c r="I390" t="s">
        <v>5</v>
      </c>
      <c r="J390">
        <v>158.66999999999999</v>
      </c>
      <c r="M390">
        <v>158.66999999999999</v>
      </c>
      <c r="N390">
        <f t="shared" si="6"/>
        <v>0</v>
      </c>
    </row>
    <row r="391" spans="1:14" x14ac:dyDescent="0.2">
      <c r="A391" t="s">
        <v>670</v>
      </c>
      <c r="B391" t="s">
        <v>671</v>
      </c>
      <c r="I391" t="s">
        <v>5</v>
      </c>
      <c r="J391">
        <v>3606.94</v>
      </c>
      <c r="M391">
        <v>3606.94</v>
      </c>
      <c r="N391">
        <f t="shared" si="6"/>
        <v>0</v>
      </c>
    </row>
    <row r="392" spans="1:14" x14ac:dyDescent="0.2">
      <c r="A392" t="s">
        <v>672</v>
      </c>
      <c r="B392" t="s">
        <v>671</v>
      </c>
      <c r="I392" t="s">
        <v>5</v>
      </c>
      <c r="J392">
        <v>3317.68</v>
      </c>
      <c r="M392">
        <v>3317.68</v>
      </c>
      <c r="N392">
        <f t="shared" si="6"/>
        <v>0</v>
      </c>
    </row>
    <row r="393" spans="1:14" x14ac:dyDescent="0.2">
      <c r="A393" t="s">
        <v>673</v>
      </c>
      <c r="B393" t="s">
        <v>31197</v>
      </c>
      <c r="I393" t="s">
        <v>674</v>
      </c>
      <c r="J393">
        <v>168.83</v>
      </c>
      <c r="M393">
        <v>168.83</v>
      </c>
      <c r="N393">
        <f t="shared" si="6"/>
        <v>0</v>
      </c>
    </row>
    <row r="394" spans="1:14" x14ac:dyDescent="0.2">
      <c r="A394" t="s">
        <v>675</v>
      </c>
      <c r="B394" t="s">
        <v>31197</v>
      </c>
      <c r="I394" t="s">
        <v>674</v>
      </c>
      <c r="J394">
        <v>155.29</v>
      </c>
      <c r="M394">
        <v>155.29</v>
      </c>
      <c r="N394">
        <f t="shared" si="6"/>
        <v>0</v>
      </c>
    </row>
    <row r="395" spans="1:14" x14ac:dyDescent="0.2">
      <c r="A395" t="s">
        <v>676</v>
      </c>
      <c r="B395" t="s">
        <v>31198</v>
      </c>
      <c r="I395" t="s">
        <v>674</v>
      </c>
      <c r="J395">
        <v>175.32</v>
      </c>
      <c r="M395">
        <v>175.32</v>
      </c>
      <c r="N395">
        <f t="shared" si="6"/>
        <v>0</v>
      </c>
    </row>
    <row r="396" spans="1:14" x14ac:dyDescent="0.2">
      <c r="A396" t="s">
        <v>677</v>
      </c>
      <c r="B396" t="s">
        <v>31198</v>
      </c>
      <c r="I396" t="s">
        <v>674</v>
      </c>
      <c r="J396">
        <v>161.26</v>
      </c>
      <c r="M396">
        <v>161.26</v>
      </c>
      <c r="N396">
        <f t="shared" si="6"/>
        <v>0</v>
      </c>
    </row>
    <row r="397" spans="1:14" x14ac:dyDescent="0.2">
      <c r="A397" t="s">
        <v>678</v>
      </c>
      <c r="B397" t="s">
        <v>31199</v>
      </c>
      <c r="I397" t="s">
        <v>674</v>
      </c>
      <c r="J397">
        <v>194.8</v>
      </c>
      <c r="M397">
        <v>194.8</v>
      </c>
      <c r="N397">
        <f t="shared" si="6"/>
        <v>0</v>
      </c>
    </row>
    <row r="398" spans="1:14" x14ac:dyDescent="0.2">
      <c r="A398" t="s">
        <v>679</v>
      </c>
      <c r="B398" t="s">
        <v>31199</v>
      </c>
      <c r="I398" t="s">
        <v>674</v>
      </c>
      <c r="J398">
        <v>179.18</v>
      </c>
      <c r="M398">
        <v>179.18</v>
      </c>
      <c r="N398">
        <f t="shared" si="6"/>
        <v>0</v>
      </c>
    </row>
    <row r="399" spans="1:14" x14ac:dyDescent="0.2">
      <c r="A399" t="s">
        <v>680</v>
      </c>
      <c r="B399" t="s">
        <v>681</v>
      </c>
      <c r="I399" t="s">
        <v>5</v>
      </c>
      <c r="J399">
        <v>103.04</v>
      </c>
      <c r="M399">
        <v>103.04</v>
      </c>
      <c r="N399">
        <f t="shared" si="6"/>
        <v>0</v>
      </c>
    </row>
    <row r="400" spans="1:14" x14ac:dyDescent="0.2">
      <c r="A400" t="s">
        <v>682</v>
      </c>
      <c r="B400" t="s">
        <v>681</v>
      </c>
      <c r="I400" t="s">
        <v>5</v>
      </c>
      <c r="J400">
        <v>94.77</v>
      </c>
      <c r="M400">
        <v>94.77</v>
      </c>
      <c r="N400">
        <f t="shared" si="6"/>
        <v>0</v>
      </c>
    </row>
    <row r="401" spans="1:14" x14ac:dyDescent="0.2">
      <c r="A401" t="s">
        <v>683</v>
      </c>
      <c r="B401" t="s">
        <v>684</v>
      </c>
      <c r="I401" t="s">
        <v>5</v>
      </c>
      <c r="J401">
        <v>118.31</v>
      </c>
      <c r="M401">
        <v>118.31</v>
      </c>
      <c r="N401">
        <f t="shared" si="6"/>
        <v>0</v>
      </c>
    </row>
    <row r="402" spans="1:14" x14ac:dyDescent="0.2">
      <c r="A402" t="s">
        <v>685</v>
      </c>
      <c r="B402" t="s">
        <v>684</v>
      </c>
      <c r="I402" t="s">
        <v>5</v>
      </c>
      <c r="J402">
        <v>108.82</v>
      </c>
      <c r="M402">
        <v>108.82</v>
      </c>
      <c r="N402">
        <f t="shared" si="6"/>
        <v>0</v>
      </c>
    </row>
    <row r="403" spans="1:14" x14ac:dyDescent="0.2">
      <c r="A403" t="s">
        <v>686</v>
      </c>
      <c r="B403" t="s">
        <v>687</v>
      </c>
      <c r="I403" t="s">
        <v>5</v>
      </c>
      <c r="J403">
        <v>171.75</v>
      </c>
      <c r="M403">
        <v>171.75</v>
      </c>
      <c r="N403">
        <f t="shared" si="6"/>
        <v>0</v>
      </c>
    </row>
    <row r="404" spans="1:14" x14ac:dyDescent="0.2">
      <c r="A404" t="s">
        <v>688</v>
      </c>
      <c r="B404" t="s">
        <v>687</v>
      </c>
      <c r="I404" t="s">
        <v>5</v>
      </c>
      <c r="J404">
        <v>157.97999999999999</v>
      </c>
      <c r="M404">
        <v>157.97999999999999</v>
      </c>
      <c r="N404">
        <f t="shared" si="6"/>
        <v>0</v>
      </c>
    </row>
    <row r="405" spans="1:14" x14ac:dyDescent="0.2">
      <c r="A405" t="s">
        <v>689</v>
      </c>
      <c r="B405" t="s">
        <v>690</v>
      </c>
      <c r="I405" t="s">
        <v>5</v>
      </c>
      <c r="J405">
        <v>206.09</v>
      </c>
      <c r="M405">
        <v>206.09</v>
      </c>
      <c r="N405">
        <f t="shared" si="6"/>
        <v>0</v>
      </c>
    </row>
    <row r="406" spans="1:14" x14ac:dyDescent="0.2">
      <c r="A406" t="s">
        <v>691</v>
      </c>
      <c r="B406" t="s">
        <v>690</v>
      </c>
      <c r="I406" t="s">
        <v>5</v>
      </c>
      <c r="J406">
        <v>189.57</v>
      </c>
      <c r="M406">
        <v>189.57</v>
      </c>
      <c r="N406">
        <f t="shared" si="6"/>
        <v>0</v>
      </c>
    </row>
    <row r="407" spans="1:14" x14ac:dyDescent="0.2">
      <c r="A407" t="s">
        <v>692</v>
      </c>
      <c r="B407" t="s">
        <v>693</v>
      </c>
      <c r="I407" t="s">
        <v>5</v>
      </c>
      <c r="J407">
        <v>247.32</v>
      </c>
      <c r="M407">
        <v>247.32</v>
      </c>
      <c r="N407">
        <f t="shared" si="6"/>
        <v>0</v>
      </c>
    </row>
    <row r="408" spans="1:14" x14ac:dyDescent="0.2">
      <c r="A408" t="s">
        <v>694</v>
      </c>
      <c r="B408" t="s">
        <v>693</v>
      </c>
      <c r="I408" t="s">
        <v>5</v>
      </c>
      <c r="J408">
        <v>227.49</v>
      </c>
      <c r="M408">
        <v>227.49</v>
      </c>
      <c r="N408">
        <f t="shared" si="6"/>
        <v>0</v>
      </c>
    </row>
    <row r="409" spans="1:14" x14ac:dyDescent="0.2">
      <c r="A409" t="s">
        <v>695</v>
      </c>
      <c r="B409" t="s">
        <v>696</v>
      </c>
      <c r="I409" t="s">
        <v>5</v>
      </c>
      <c r="J409">
        <v>296.77999999999997</v>
      </c>
      <c r="M409">
        <v>296.77999999999997</v>
      </c>
      <c r="N409">
        <f t="shared" si="6"/>
        <v>0</v>
      </c>
    </row>
    <row r="410" spans="1:14" x14ac:dyDescent="0.2">
      <c r="A410" t="s">
        <v>697</v>
      </c>
      <c r="B410" t="s">
        <v>696</v>
      </c>
      <c r="I410" t="s">
        <v>5</v>
      </c>
      <c r="J410">
        <v>272.98</v>
      </c>
      <c r="M410">
        <v>272.98</v>
      </c>
      <c r="N410">
        <f t="shared" si="6"/>
        <v>0</v>
      </c>
    </row>
    <row r="411" spans="1:14" x14ac:dyDescent="0.2">
      <c r="A411" t="s">
        <v>698</v>
      </c>
      <c r="B411" t="s">
        <v>699</v>
      </c>
      <c r="I411" t="s">
        <v>5</v>
      </c>
      <c r="J411">
        <v>513.37</v>
      </c>
      <c r="M411">
        <v>513.37</v>
      </c>
      <c r="N411">
        <f t="shared" si="6"/>
        <v>0</v>
      </c>
    </row>
    <row r="412" spans="1:14" x14ac:dyDescent="0.2">
      <c r="A412" t="s">
        <v>700</v>
      </c>
      <c r="B412" t="s">
        <v>699</v>
      </c>
      <c r="I412" t="s">
        <v>5</v>
      </c>
      <c r="J412">
        <v>472.2</v>
      </c>
      <c r="M412">
        <v>472.2</v>
      </c>
      <c r="N412">
        <f t="shared" si="6"/>
        <v>0</v>
      </c>
    </row>
    <row r="413" spans="1:14" x14ac:dyDescent="0.2">
      <c r="A413" t="s">
        <v>701</v>
      </c>
      <c r="B413" t="s">
        <v>31200</v>
      </c>
      <c r="I413" t="s">
        <v>5</v>
      </c>
      <c r="J413">
        <v>112.29</v>
      </c>
      <c r="M413">
        <v>112.29</v>
      </c>
      <c r="N413">
        <f t="shared" si="6"/>
        <v>0</v>
      </c>
    </row>
    <row r="414" spans="1:14" x14ac:dyDescent="0.2">
      <c r="A414" t="s">
        <v>702</v>
      </c>
      <c r="B414" t="s">
        <v>31200</v>
      </c>
      <c r="I414" t="s">
        <v>5</v>
      </c>
      <c r="J414">
        <v>103.29</v>
      </c>
      <c r="M414">
        <v>103.29</v>
      </c>
      <c r="N414">
        <f t="shared" si="6"/>
        <v>0</v>
      </c>
    </row>
    <row r="415" spans="1:14" x14ac:dyDescent="0.2">
      <c r="A415" t="s">
        <v>703</v>
      </c>
      <c r="B415" t="s">
        <v>31201</v>
      </c>
      <c r="I415" t="s">
        <v>5</v>
      </c>
      <c r="J415">
        <v>336.9</v>
      </c>
      <c r="M415">
        <v>336.9</v>
      </c>
      <c r="N415">
        <f t="shared" si="6"/>
        <v>0</v>
      </c>
    </row>
    <row r="416" spans="1:14" x14ac:dyDescent="0.2">
      <c r="A416" t="s">
        <v>704</v>
      </c>
      <c r="B416" t="s">
        <v>31201</v>
      </c>
      <c r="I416" t="s">
        <v>5</v>
      </c>
      <c r="J416">
        <v>309.88</v>
      </c>
      <c r="M416">
        <v>309.88</v>
      </c>
      <c r="N416">
        <f t="shared" si="6"/>
        <v>0</v>
      </c>
    </row>
    <row r="417" spans="1:14" x14ac:dyDescent="0.2">
      <c r="A417" t="s">
        <v>705</v>
      </c>
      <c r="B417" t="s">
        <v>31202</v>
      </c>
      <c r="I417" t="s">
        <v>5</v>
      </c>
      <c r="J417">
        <v>404.27</v>
      </c>
      <c r="M417">
        <v>404.27</v>
      </c>
      <c r="N417">
        <f t="shared" si="6"/>
        <v>0</v>
      </c>
    </row>
    <row r="418" spans="1:14" x14ac:dyDescent="0.2">
      <c r="A418" t="s">
        <v>706</v>
      </c>
      <c r="B418" t="s">
        <v>31202</v>
      </c>
      <c r="I418" t="s">
        <v>5</v>
      </c>
      <c r="J418">
        <v>371.85</v>
      </c>
      <c r="M418">
        <v>371.85</v>
      </c>
      <c r="N418">
        <f t="shared" si="6"/>
        <v>0</v>
      </c>
    </row>
    <row r="419" spans="1:14" x14ac:dyDescent="0.2">
      <c r="A419" t="s">
        <v>707</v>
      </c>
      <c r="B419" t="s">
        <v>31203</v>
      </c>
      <c r="I419" t="s">
        <v>5</v>
      </c>
      <c r="J419">
        <v>485.12</v>
      </c>
      <c r="M419">
        <v>485.12</v>
      </c>
      <c r="N419">
        <f t="shared" si="6"/>
        <v>0</v>
      </c>
    </row>
    <row r="420" spans="1:14" x14ac:dyDescent="0.2">
      <c r="A420" t="s">
        <v>708</v>
      </c>
      <c r="B420" t="s">
        <v>31203</v>
      </c>
      <c r="I420" t="s">
        <v>5</v>
      </c>
      <c r="J420">
        <v>446.22</v>
      </c>
      <c r="M420">
        <v>446.22</v>
      </c>
      <c r="N420">
        <f t="shared" si="6"/>
        <v>0</v>
      </c>
    </row>
    <row r="421" spans="1:14" x14ac:dyDescent="0.2">
      <c r="A421" t="s">
        <v>709</v>
      </c>
      <c r="B421" t="s">
        <v>710</v>
      </c>
      <c r="I421" t="s">
        <v>5</v>
      </c>
      <c r="J421">
        <v>205.87</v>
      </c>
      <c r="M421">
        <v>205.87</v>
      </c>
      <c r="N421">
        <f t="shared" si="6"/>
        <v>0</v>
      </c>
    </row>
    <row r="422" spans="1:14" x14ac:dyDescent="0.2">
      <c r="A422" t="s">
        <v>711</v>
      </c>
      <c r="B422" t="s">
        <v>710</v>
      </c>
      <c r="I422" t="s">
        <v>5</v>
      </c>
      <c r="J422">
        <v>189.36</v>
      </c>
      <c r="M422">
        <v>189.36</v>
      </c>
      <c r="N422">
        <f t="shared" si="6"/>
        <v>0</v>
      </c>
    </row>
    <row r="423" spans="1:14" x14ac:dyDescent="0.2">
      <c r="A423" t="s">
        <v>712</v>
      </c>
      <c r="B423" t="s">
        <v>713</v>
      </c>
      <c r="I423" t="s">
        <v>5</v>
      </c>
      <c r="J423">
        <v>155.08000000000001</v>
      </c>
      <c r="M423">
        <v>155.08000000000001</v>
      </c>
      <c r="N423">
        <f t="shared" si="6"/>
        <v>0</v>
      </c>
    </row>
    <row r="424" spans="1:14" x14ac:dyDescent="0.2">
      <c r="A424" t="s">
        <v>714</v>
      </c>
      <c r="B424" t="s">
        <v>713</v>
      </c>
      <c r="I424" t="s">
        <v>5</v>
      </c>
      <c r="J424">
        <v>142.63999999999999</v>
      </c>
      <c r="M424">
        <v>142.63999999999999</v>
      </c>
      <c r="N424">
        <f t="shared" si="6"/>
        <v>0</v>
      </c>
    </row>
    <row r="425" spans="1:14" x14ac:dyDescent="0.2">
      <c r="A425" t="s">
        <v>715</v>
      </c>
      <c r="B425" t="s">
        <v>716</v>
      </c>
      <c r="I425" t="s">
        <v>5</v>
      </c>
      <c r="J425">
        <v>155.08000000000001</v>
      </c>
      <c r="M425">
        <v>155.08000000000001</v>
      </c>
      <c r="N425">
        <f t="shared" si="6"/>
        <v>0</v>
      </c>
    </row>
    <row r="426" spans="1:14" x14ac:dyDescent="0.2">
      <c r="A426" t="s">
        <v>717</v>
      </c>
      <c r="B426" t="s">
        <v>716</v>
      </c>
      <c r="I426" t="s">
        <v>5</v>
      </c>
      <c r="J426">
        <v>142.63999999999999</v>
      </c>
      <c r="M426">
        <v>142.63999999999999</v>
      </c>
      <c r="N426">
        <f t="shared" si="6"/>
        <v>0</v>
      </c>
    </row>
    <row r="427" spans="1:14" x14ac:dyDescent="0.2">
      <c r="A427" t="s">
        <v>718</v>
      </c>
      <c r="B427" t="s">
        <v>719</v>
      </c>
      <c r="I427" t="s">
        <v>5</v>
      </c>
      <c r="J427">
        <v>61.49</v>
      </c>
      <c r="M427">
        <v>61.49</v>
      </c>
      <c r="N427">
        <f t="shared" si="6"/>
        <v>0</v>
      </c>
    </row>
    <row r="428" spans="1:14" x14ac:dyDescent="0.2">
      <c r="A428" t="s">
        <v>720</v>
      </c>
      <c r="B428" t="s">
        <v>719</v>
      </c>
      <c r="I428" t="s">
        <v>5</v>
      </c>
      <c r="J428">
        <v>56.56</v>
      </c>
      <c r="M428">
        <v>56.56</v>
      </c>
      <c r="N428">
        <f t="shared" si="6"/>
        <v>0</v>
      </c>
    </row>
    <row r="429" spans="1:14" x14ac:dyDescent="0.2">
      <c r="A429" t="s">
        <v>721</v>
      </c>
      <c r="B429" t="s">
        <v>31204</v>
      </c>
      <c r="I429" t="s">
        <v>5</v>
      </c>
      <c r="J429">
        <v>4317.47</v>
      </c>
      <c r="M429">
        <v>4317.47</v>
      </c>
      <c r="N429">
        <f t="shared" si="6"/>
        <v>0</v>
      </c>
    </row>
    <row r="430" spans="1:14" x14ac:dyDescent="0.2">
      <c r="A430" t="s">
        <v>722</v>
      </c>
      <c r="B430" t="s">
        <v>31204</v>
      </c>
      <c r="I430" t="s">
        <v>5</v>
      </c>
      <c r="J430">
        <v>3971.23</v>
      </c>
      <c r="M430">
        <v>3971.23</v>
      </c>
      <c r="N430">
        <f t="shared" si="6"/>
        <v>0</v>
      </c>
    </row>
    <row r="431" spans="1:14" x14ac:dyDescent="0.2">
      <c r="A431" t="s">
        <v>723</v>
      </c>
      <c r="B431" t="s">
        <v>31205</v>
      </c>
      <c r="I431" t="s">
        <v>5</v>
      </c>
      <c r="J431">
        <v>5396.83</v>
      </c>
      <c r="M431">
        <v>5396.83</v>
      </c>
      <c r="N431">
        <f t="shared" si="6"/>
        <v>0</v>
      </c>
    </row>
    <row r="432" spans="1:14" x14ac:dyDescent="0.2">
      <c r="A432" t="s">
        <v>724</v>
      </c>
      <c r="B432" t="s">
        <v>31205</v>
      </c>
      <c r="I432" t="s">
        <v>5</v>
      </c>
      <c r="J432">
        <v>4964.03</v>
      </c>
      <c r="M432">
        <v>4964.03</v>
      </c>
      <c r="N432">
        <f t="shared" si="6"/>
        <v>0</v>
      </c>
    </row>
    <row r="433" spans="1:14" x14ac:dyDescent="0.2">
      <c r="A433" t="s">
        <v>725</v>
      </c>
      <c r="B433" t="s">
        <v>31206</v>
      </c>
      <c r="I433" t="s">
        <v>5</v>
      </c>
      <c r="J433">
        <v>5396.83</v>
      </c>
      <c r="M433">
        <v>5396.83</v>
      </c>
      <c r="N433">
        <f t="shared" si="6"/>
        <v>0</v>
      </c>
    </row>
    <row r="434" spans="1:14" x14ac:dyDescent="0.2">
      <c r="A434" t="s">
        <v>726</v>
      </c>
      <c r="B434" t="s">
        <v>31206</v>
      </c>
      <c r="I434" t="s">
        <v>5</v>
      </c>
      <c r="J434">
        <v>4964.03</v>
      </c>
      <c r="M434">
        <v>4964.03</v>
      </c>
      <c r="N434">
        <f t="shared" si="6"/>
        <v>0</v>
      </c>
    </row>
    <row r="435" spans="1:14" x14ac:dyDescent="0.2">
      <c r="A435" t="s">
        <v>727</v>
      </c>
      <c r="B435" t="s">
        <v>31207</v>
      </c>
      <c r="I435" t="s">
        <v>5</v>
      </c>
      <c r="J435">
        <v>8095.26</v>
      </c>
      <c r="M435">
        <v>8095.26</v>
      </c>
      <c r="N435">
        <f t="shared" si="6"/>
        <v>0</v>
      </c>
    </row>
    <row r="436" spans="1:14" x14ac:dyDescent="0.2">
      <c r="A436" t="s">
        <v>728</v>
      </c>
      <c r="B436" t="s">
        <v>31207</v>
      </c>
      <c r="I436" t="s">
        <v>5</v>
      </c>
      <c r="J436">
        <v>7446.05</v>
      </c>
      <c r="M436">
        <v>7446.05</v>
      </c>
      <c r="N436">
        <f t="shared" si="6"/>
        <v>0</v>
      </c>
    </row>
    <row r="437" spans="1:14" x14ac:dyDescent="0.2">
      <c r="A437" t="s">
        <v>729</v>
      </c>
      <c r="B437" t="s">
        <v>31208</v>
      </c>
      <c r="I437" t="s">
        <v>5</v>
      </c>
      <c r="J437">
        <v>6686.1</v>
      </c>
      <c r="M437">
        <v>6686.1</v>
      </c>
      <c r="N437">
        <f t="shared" si="6"/>
        <v>0</v>
      </c>
    </row>
    <row r="438" spans="1:14" x14ac:dyDescent="0.2">
      <c r="A438" t="s">
        <v>730</v>
      </c>
      <c r="B438" t="s">
        <v>31208</v>
      </c>
      <c r="I438" t="s">
        <v>5</v>
      </c>
      <c r="J438">
        <v>6149.89</v>
      </c>
      <c r="M438">
        <v>6149.89</v>
      </c>
      <c r="N438">
        <f t="shared" si="6"/>
        <v>0</v>
      </c>
    </row>
    <row r="439" spans="1:14" x14ac:dyDescent="0.2">
      <c r="A439" t="s">
        <v>731</v>
      </c>
      <c r="B439" t="s">
        <v>716</v>
      </c>
      <c r="I439" t="s">
        <v>5</v>
      </c>
      <c r="J439">
        <v>2068.0700000000002</v>
      </c>
      <c r="M439">
        <v>2068.0700000000002</v>
      </c>
      <c r="N439">
        <f t="shared" si="6"/>
        <v>0</v>
      </c>
    </row>
    <row r="440" spans="1:14" x14ac:dyDescent="0.2">
      <c r="A440" t="s">
        <v>732</v>
      </c>
      <c r="B440" t="s">
        <v>716</v>
      </c>
      <c r="I440" t="s">
        <v>5</v>
      </c>
      <c r="J440">
        <v>1902.22</v>
      </c>
      <c r="M440">
        <v>1902.22</v>
      </c>
      <c r="N440">
        <f t="shared" si="6"/>
        <v>0</v>
      </c>
    </row>
    <row r="441" spans="1:14" x14ac:dyDescent="0.2">
      <c r="A441" t="s">
        <v>733</v>
      </c>
      <c r="B441" t="s">
        <v>713</v>
      </c>
      <c r="I441" t="s">
        <v>5</v>
      </c>
      <c r="J441">
        <v>2068.0700000000002</v>
      </c>
      <c r="M441">
        <v>2068.0700000000002</v>
      </c>
      <c r="N441">
        <f t="shared" si="6"/>
        <v>0</v>
      </c>
    </row>
    <row r="442" spans="1:14" x14ac:dyDescent="0.2">
      <c r="A442" t="s">
        <v>734</v>
      </c>
      <c r="B442" t="s">
        <v>713</v>
      </c>
      <c r="I442" t="s">
        <v>5</v>
      </c>
      <c r="J442">
        <v>1902.22</v>
      </c>
      <c r="M442">
        <v>1902.22</v>
      </c>
      <c r="N442">
        <f t="shared" si="6"/>
        <v>0</v>
      </c>
    </row>
    <row r="443" spans="1:14" x14ac:dyDescent="0.2">
      <c r="A443" t="s">
        <v>735</v>
      </c>
      <c r="B443" t="s">
        <v>736</v>
      </c>
      <c r="I443" t="s">
        <v>5</v>
      </c>
      <c r="J443">
        <v>182.64</v>
      </c>
      <c r="M443">
        <v>182.64</v>
      </c>
      <c r="N443">
        <f t="shared" si="6"/>
        <v>0</v>
      </c>
    </row>
    <row r="444" spans="1:14" x14ac:dyDescent="0.2">
      <c r="A444" t="s">
        <v>737</v>
      </c>
      <c r="B444" t="s">
        <v>736</v>
      </c>
      <c r="I444" t="s">
        <v>5</v>
      </c>
      <c r="J444">
        <v>167.99</v>
      </c>
      <c r="M444">
        <v>167.99</v>
      </c>
      <c r="N444">
        <f t="shared" si="6"/>
        <v>0</v>
      </c>
    </row>
    <row r="445" spans="1:14" x14ac:dyDescent="0.2">
      <c r="A445" t="s">
        <v>738</v>
      </c>
      <c r="B445" t="s">
        <v>739</v>
      </c>
      <c r="I445" t="s">
        <v>5</v>
      </c>
      <c r="J445">
        <v>182.64</v>
      </c>
      <c r="M445">
        <v>182.64</v>
      </c>
      <c r="N445">
        <f t="shared" si="6"/>
        <v>0</v>
      </c>
    </row>
    <row r="446" spans="1:14" x14ac:dyDescent="0.2">
      <c r="A446" t="s">
        <v>740</v>
      </c>
      <c r="B446" t="s">
        <v>739</v>
      </c>
      <c r="I446" t="s">
        <v>5</v>
      </c>
      <c r="J446">
        <v>167.99</v>
      </c>
      <c r="M446">
        <v>167.99</v>
      </c>
      <c r="N446">
        <f t="shared" si="6"/>
        <v>0</v>
      </c>
    </row>
    <row r="447" spans="1:14" x14ac:dyDescent="0.2">
      <c r="A447" t="s">
        <v>741</v>
      </c>
      <c r="B447" t="s">
        <v>742</v>
      </c>
      <c r="I447" t="s">
        <v>5</v>
      </c>
      <c r="J447">
        <v>308.66000000000003</v>
      </c>
      <c r="M447">
        <v>308.66000000000003</v>
      </c>
      <c r="N447">
        <f t="shared" si="6"/>
        <v>0</v>
      </c>
    </row>
    <row r="448" spans="1:14" x14ac:dyDescent="0.2">
      <c r="A448" t="s">
        <v>743</v>
      </c>
      <c r="B448" t="s">
        <v>742</v>
      </c>
      <c r="I448" t="s">
        <v>5</v>
      </c>
      <c r="J448">
        <v>283.91000000000003</v>
      </c>
      <c r="M448">
        <v>283.91000000000003</v>
      </c>
      <c r="N448">
        <f t="shared" si="6"/>
        <v>0</v>
      </c>
    </row>
    <row r="449" spans="1:14" x14ac:dyDescent="0.2">
      <c r="A449" t="s">
        <v>744</v>
      </c>
      <c r="B449" t="s">
        <v>745</v>
      </c>
      <c r="I449" t="s">
        <v>5</v>
      </c>
      <c r="J449">
        <v>2068.0700000000002</v>
      </c>
      <c r="M449">
        <v>2068.0700000000002</v>
      </c>
      <c r="N449">
        <f t="shared" si="6"/>
        <v>0</v>
      </c>
    </row>
    <row r="450" spans="1:14" x14ac:dyDescent="0.2">
      <c r="A450" t="s">
        <v>746</v>
      </c>
      <c r="B450" t="s">
        <v>745</v>
      </c>
      <c r="I450" t="s">
        <v>5</v>
      </c>
      <c r="J450">
        <v>1902.22</v>
      </c>
      <c r="M450">
        <v>1902.22</v>
      </c>
      <c r="N450">
        <f t="shared" si="6"/>
        <v>0</v>
      </c>
    </row>
    <row r="451" spans="1:14" x14ac:dyDescent="0.2">
      <c r="A451" t="s">
        <v>747</v>
      </c>
      <c r="B451" t="s">
        <v>748</v>
      </c>
      <c r="I451" t="s">
        <v>5</v>
      </c>
      <c r="J451">
        <v>206.03</v>
      </c>
      <c r="M451">
        <v>206.03</v>
      </c>
      <c r="N451">
        <f t="shared" si="6"/>
        <v>0</v>
      </c>
    </row>
    <row r="452" spans="1:14" x14ac:dyDescent="0.2">
      <c r="A452" t="s">
        <v>749</v>
      </c>
      <c r="B452" t="s">
        <v>748</v>
      </c>
      <c r="I452" t="s">
        <v>5</v>
      </c>
      <c r="J452">
        <v>189.51</v>
      </c>
      <c r="M452">
        <v>189.51</v>
      </c>
      <c r="N452">
        <f t="shared" ref="N452:N515" si="7">J452-M452</f>
        <v>0</v>
      </c>
    </row>
    <row r="453" spans="1:14" x14ac:dyDescent="0.2">
      <c r="A453" t="s">
        <v>750</v>
      </c>
      <c r="B453" t="s">
        <v>751</v>
      </c>
      <c r="I453" t="s">
        <v>5</v>
      </c>
      <c r="J453">
        <v>2068.0700000000002</v>
      </c>
      <c r="M453">
        <v>2068.0700000000002</v>
      </c>
      <c r="N453">
        <f t="shared" si="7"/>
        <v>0</v>
      </c>
    </row>
    <row r="454" spans="1:14" x14ac:dyDescent="0.2">
      <c r="A454" t="s">
        <v>752</v>
      </c>
      <c r="B454" t="s">
        <v>751</v>
      </c>
      <c r="I454" t="s">
        <v>5</v>
      </c>
      <c r="J454">
        <v>1902.22</v>
      </c>
      <c r="M454">
        <v>1902.22</v>
      </c>
      <c r="N454">
        <f t="shared" si="7"/>
        <v>0</v>
      </c>
    </row>
    <row r="455" spans="1:14" x14ac:dyDescent="0.2">
      <c r="A455" t="s">
        <v>753</v>
      </c>
      <c r="B455" t="s">
        <v>31209</v>
      </c>
      <c r="I455" t="s">
        <v>5</v>
      </c>
      <c r="J455">
        <v>2068.0700000000002</v>
      </c>
      <c r="M455">
        <v>2068.0700000000002</v>
      </c>
      <c r="N455">
        <f t="shared" si="7"/>
        <v>0</v>
      </c>
    </row>
    <row r="456" spans="1:14" x14ac:dyDescent="0.2">
      <c r="A456" t="s">
        <v>754</v>
      </c>
      <c r="B456" t="s">
        <v>31209</v>
      </c>
      <c r="I456" t="s">
        <v>5</v>
      </c>
      <c r="J456">
        <v>1902.22</v>
      </c>
      <c r="M456">
        <v>1902.22</v>
      </c>
      <c r="N456">
        <f t="shared" si="7"/>
        <v>0</v>
      </c>
    </row>
    <row r="457" spans="1:14" x14ac:dyDescent="0.2">
      <c r="A457" t="s">
        <v>755</v>
      </c>
      <c r="B457" t="s">
        <v>31210</v>
      </c>
      <c r="I457" t="s">
        <v>5</v>
      </c>
      <c r="J457">
        <v>2068.0700000000002</v>
      </c>
      <c r="M457">
        <v>2068.0700000000002</v>
      </c>
      <c r="N457">
        <f t="shared" si="7"/>
        <v>0</v>
      </c>
    </row>
    <row r="458" spans="1:14" x14ac:dyDescent="0.2">
      <c r="A458" t="s">
        <v>756</v>
      </c>
      <c r="B458" t="s">
        <v>31210</v>
      </c>
      <c r="I458" t="s">
        <v>5</v>
      </c>
      <c r="J458">
        <v>1902.22</v>
      </c>
      <c r="M458">
        <v>1902.22</v>
      </c>
      <c r="N458">
        <f t="shared" si="7"/>
        <v>0</v>
      </c>
    </row>
    <row r="459" spans="1:14" x14ac:dyDescent="0.2">
      <c r="A459" t="s">
        <v>757</v>
      </c>
      <c r="B459" t="s">
        <v>31211</v>
      </c>
      <c r="I459" t="s">
        <v>5</v>
      </c>
      <c r="J459">
        <v>301.64</v>
      </c>
      <c r="M459">
        <v>301.64</v>
      </c>
      <c r="N459">
        <f t="shared" si="7"/>
        <v>0</v>
      </c>
    </row>
    <row r="460" spans="1:14" x14ac:dyDescent="0.2">
      <c r="A460" t="s">
        <v>758</v>
      </c>
      <c r="B460" t="s">
        <v>31211</v>
      </c>
      <c r="I460" t="s">
        <v>5</v>
      </c>
      <c r="J460">
        <v>277.45</v>
      </c>
      <c r="M460">
        <v>277.45</v>
      </c>
      <c r="N460">
        <f t="shared" si="7"/>
        <v>0</v>
      </c>
    </row>
    <row r="461" spans="1:14" x14ac:dyDescent="0.2">
      <c r="A461" t="s">
        <v>759</v>
      </c>
      <c r="B461" t="s">
        <v>760</v>
      </c>
      <c r="I461" t="s">
        <v>5</v>
      </c>
      <c r="J461">
        <v>2068.0700000000002</v>
      </c>
      <c r="M461">
        <v>2068.0700000000002</v>
      </c>
      <c r="N461">
        <f t="shared" si="7"/>
        <v>0</v>
      </c>
    </row>
    <row r="462" spans="1:14" x14ac:dyDescent="0.2">
      <c r="A462" t="s">
        <v>761</v>
      </c>
      <c r="B462" t="s">
        <v>760</v>
      </c>
      <c r="I462" t="s">
        <v>5</v>
      </c>
      <c r="J462">
        <v>1902.22</v>
      </c>
      <c r="M462">
        <v>1902.22</v>
      </c>
      <c r="N462">
        <f t="shared" si="7"/>
        <v>0</v>
      </c>
    </row>
    <row r="463" spans="1:14" x14ac:dyDescent="0.2">
      <c r="A463" t="s">
        <v>762</v>
      </c>
      <c r="B463" t="s">
        <v>763</v>
      </c>
      <c r="I463" t="s">
        <v>5</v>
      </c>
      <c r="J463">
        <v>364.05</v>
      </c>
      <c r="M463">
        <v>364.05</v>
      </c>
      <c r="N463">
        <f t="shared" si="7"/>
        <v>0</v>
      </c>
    </row>
    <row r="464" spans="1:14" x14ac:dyDescent="0.2">
      <c r="A464" t="s">
        <v>764</v>
      </c>
      <c r="B464" t="s">
        <v>763</v>
      </c>
      <c r="I464" t="s">
        <v>5</v>
      </c>
      <c r="J464">
        <v>334.85</v>
      </c>
      <c r="M464">
        <v>334.85</v>
      </c>
      <c r="N464">
        <f t="shared" si="7"/>
        <v>0</v>
      </c>
    </row>
    <row r="465" spans="1:14" x14ac:dyDescent="0.2">
      <c r="A465" t="s">
        <v>765</v>
      </c>
      <c r="B465" t="s">
        <v>766</v>
      </c>
      <c r="I465" t="s">
        <v>5</v>
      </c>
      <c r="J465">
        <v>364.05</v>
      </c>
      <c r="M465">
        <v>364.05</v>
      </c>
      <c r="N465">
        <f t="shared" si="7"/>
        <v>0</v>
      </c>
    </row>
    <row r="466" spans="1:14" x14ac:dyDescent="0.2">
      <c r="A466" t="s">
        <v>767</v>
      </c>
      <c r="B466" t="s">
        <v>766</v>
      </c>
      <c r="I466" t="s">
        <v>5</v>
      </c>
      <c r="J466">
        <v>334.85</v>
      </c>
      <c r="M466">
        <v>334.85</v>
      </c>
      <c r="N466">
        <f t="shared" si="7"/>
        <v>0</v>
      </c>
    </row>
    <row r="467" spans="1:14" x14ac:dyDescent="0.2">
      <c r="A467" t="s">
        <v>768</v>
      </c>
      <c r="B467" t="s">
        <v>31212</v>
      </c>
      <c r="I467" t="s">
        <v>5</v>
      </c>
      <c r="J467">
        <v>127.12</v>
      </c>
      <c r="M467">
        <v>127.12</v>
      </c>
      <c r="N467">
        <f t="shared" si="7"/>
        <v>0</v>
      </c>
    </row>
    <row r="468" spans="1:14" x14ac:dyDescent="0.2">
      <c r="A468" t="s">
        <v>769</v>
      </c>
      <c r="B468" t="s">
        <v>31212</v>
      </c>
      <c r="I468" t="s">
        <v>5</v>
      </c>
      <c r="J468">
        <v>116.92</v>
      </c>
      <c r="M468">
        <v>116.92</v>
      </c>
      <c r="N468">
        <f t="shared" si="7"/>
        <v>0</v>
      </c>
    </row>
    <row r="469" spans="1:14" x14ac:dyDescent="0.2">
      <c r="A469" t="s">
        <v>770</v>
      </c>
      <c r="B469" t="s">
        <v>31213</v>
      </c>
      <c r="I469" t="s">
        <v>5</v>
      </c>
      <c r="J469">
        <v>127.12</v>
      </c>
      <c r="M469">
        <v>127.12</v>
      </c>
      <c r="N469">
        <f t="shared" si="7"/>
        <v>0</v>
      </c>
    </row>
    <row r="470" spans="1:14" x14ac:dyDescent="0.2">
      <c r="A470" t="s">
        <v>771</v>
      </c>
      <c r="B470" t="s">
        <v>31213</v>
      </c>
      <c r="I470" t="s">
        <v>5</v>
      </c>
      <c r="J470">
        <v>116.92</v>
      </c>
      <c r="M470">
        <v>116.92</v>
      </c>
      <c r="N470">
        <f t="shared" si="7"/>
        <v>0</v>
      </c>
    </row>
    <row r="471" spans="1:14" x14ac:dyDescent="0.2">
      <c r="A471" t="s">
        <v>772</v>
      </c>
      <c r="B471" t="s">
        <v>31214</v>
      </c>
      <c r="I471" t="s">
        <v>5</v>
      </c>
      <c r="J471">
        <v>189.74</v>
      </c>
      <c r="M471">
        <v>189.74</v>
      </c>
      <c r="N471">
        <f t="shared" si="7"/>
        <v>0</v>
      </c>
    </row>
    <row r="472" spans="1:14" x14ac:dyDescent="0.2">
      <c r="A472" t="s">
        <v>773</v>
      </c>
      <c r="B472" t="s">
        <v>31214</v>
      </c>
      <c r="I472" t="s">
        <v>5</v>
      </c>
      <c r="J472">
        <v>174.52</v>
      </c>
      <c r="M472">
        <v>174.52</v>
      </c>
      <c r="N472">
        <f t="shared" si="7"/>
        <v>0</v>
      </c>
    </row>
    <row r="473" spans="1:14" x14ac:dyDescent="0.2">
      <c r="A473" t="s">
        <v>774</v>
      </c>
      <c r="B473" t="s">
        <v>31215</v>
      </c>
      <c r="I473" t="s">
        <v>5</v>
      </c>
      <c r="J473">
        <v>832.12</v>
      </c>
      <c r="M473">
        <v>832.12</v>
      </c>
      <c r="N473">
        <f t="shared" si="7"/>
        <v>0</v>
      </c>
    </row>
    <row r="474" spans="1:14" x14ac:dyDescent="0.2">
      <c r="A474" t="s">
        <v>775</v>
      </c>
      <c r="B474" t="s">
        <v>31215</v>
      </c>
      <c r="I474" t="s">
        <v>5</v>
      </c>
      <c r="J474">
        <v>765.39</v>
      </c>
      <c r="M474">
        <v>765.39</v>
      </c>
      <c r="N474">
        <f t="shared" si="7"/>
        <v>0</v>
      </c>
    </row>
    <row r="475" spans="1:14" x14ac:dyDescent="0.2">
      <c r="A475" t="s">
        <v>776</v>
      </c>
      <c r="B475" t="s">
        <v>31216</v>
      </c>
      <c r="I475" t="s">
        <v>5</v>
      </c>
      <c r="J475">
        <v>873.73</v>
      </c>
      <c r="M475">
        <v>873.73</v>
      </c>
      <c r="N475">
        <f t="shared" si="7"/>
        <v>0</v>
      </c>
    </row>
    <row r="476" spans="1:14" x14ac:dyDescent="0.2">
      <c r="A476" t="s">
        <v>777</v>
      </c>
      <c r="B476" t="s">
        <v>31216</v>
      </c>
      <c r="I476" t="s">
        <v>5</v>
      </c>
      <c r="J476">
        <v>803.66</v>
      </c>
      <c r="M476">
        <v>803.66</v>
      </c>
      <c r="N476">
        <f t="shared" si="7"/>
        <v>0</v>
      </c>
    </row>
    <row r="477" spans="1:14" x14ac:dyDescent="0.2">
      <c r="A477" t="s">
        <v>778</v>
      </c>
      <c r="B477" t="s">
        <v>31217</v>
      </c>
      <c r="I477" t="s">
        <v>5</v>
      </c>
      <c r="J477">
        <v>1040.1600000000001</v>
      </c>
      <c r="M477">
        <v>1040.1600000000001</v>
      </c>
      <c r="N477">
        <f t="shared" si="7"/>
        <v>0</v>
      </c>
    </row>
    <row r="478" spans="1:14" x14ac:dyDescent="0.2">
      <c r="A478" t="s">
        <v>779</v>
      </c>
      <c r="B478" t="s">
        <v>31217</v>
      </c>
      <c r="I478" t="s">
        <v>5</v>
      </c>
      <c r="J478">
        <v>956.74</v>
      </c>
      <c r="M478">
        <v>956.74</v>
      </c>
      <c r="N478">
        <f t="shared" si="7"/>
        <v>0</v>
      </c>
    </row>
    <row r="479" spans="1:14" x14ac:dyDescent="0.2">
      <c r="A479" t="s">
        <v>780</v>
      </c>
      <c r="B479" t="s">
        <v>31218</v>
      </c>
      <c r="I479" t="s">
        <v>5</v>
      </c>
      <c r="J479">
        <v>140.80000000000001</v>
      </c>
      <c r="M479">
        <v>140.80000000000001</v>
      </c>
      <c r="N479">
        <f t="shared" si="7"/>
        <v>0</v>
      </c>
    </row>
    <row r="480" spans="1:14" x14ac:dyDescent="0.2">
      <c r="A480" t="s">
        <v>781</v>
      </c>
      <c r="B480" t="s">
        <v>31218</v>
      </c>
      <c r="I480" t="s">
        <v>5</v>
      </c>
      <c r="J480">
        <v>137.02000000000001</v>
      </c>
      <c r="M480">
        <v>137.02000000000001</v>
      </c>
      <c r="N480">
        <f t="shared" si="7"/>
        <v>0</v>
      </c>
    </row>
    <row r="481" spans="1:14" x14ac:dyDescent="0.2">
      <c r="A481" t="s">
        <v>782</v>
      </c>
      <c r="B481" t="s">
        <v>31219</v>
      </c>
      <c r="I481" t="s">
        <v>5</v>
      </c>
      <c r="J481">
        <v>11.79</v>
      </c>
      <c r="M481">
        <v>11.79</v>
      </c>
      <c r="N481">
        <f t="shared" si="7"/>
        <v>0</v>
      </c>
    </row>
    <row r="482" spans="1:14" x14ac:dyDescent="0.2">
      <c r="A482" t="s">
        <v>783</v>
      </c>
      <c r="B482" t="s">
        <v>31219</v>
      </c>
      <c r="I482" t="s">
        <v>5</v>
      </c>
      <c r="J482">
        <v>10.33</v>
      </c>
      <c r="M482">
        <v>10.33</v>
      </c>
      <c r="N482">
        <f t="shared" si="7"/>
        <v>0</v>
      </c>
    </row>
    <row r="483" spans="1:14" x14ac:dyDescent="0.2">
      <c r="A483" t="s">
        <v>784</v>
      </c>
      <c r="B483" t="s">
        <v>31220</v>
      </c>
      <c r="I483" t="s">
        <v>5</v>
      </c>
      <c r="J483">
        <v>28.38</v>
      </c>
      <c r="M483">
        <v>28.38</v>
      </c>
      <c r="N483">
        <f t="shared" si="7"/>
        <v>0</v>
      </c>
    </row>
    <row r="484" spans="1:14" x14ac:dyDescent="0.2">
      <c r="A484" t="s">
        <v>785</v>
      </c>
      <c r="B484" t="s">
        <v>31220</v>
      </c>
      <c r="I484" t="s">
        <v>5</v>
      </c>
      <c r="J484">
        <v>24.59</v>
      </c>
      <c r="M484">
        <v>24.59</v>
      </c>
      <c r="N484">
        <f t="shared" si="7"/>
        <v>0</v>
      </c>
    </row>
    <row r="485" spans="1:14" x14ac:dyDescent="0.2">
      <c r="A485" t="s">
        <v>40757</v>
      </c>
      <c r="B485" t="s">
        <v>40785</v>
      </c>
      <c r="I485" t="s">
        <v>4</v>
      </c>
      <c r="J485">
        <v>375.47</v>
      </c>
      <c r="M485">
        <v>375.47</v>
      </c>
      <c r="N485">
        <f t="shared" si="7"/>
        <v>0</v>
      </c>
    </row>
    <row r="486" spans="1:14" x14ac:dyDescent="0.2">
      <c r="A486" t="s">
        <v>40758</v>
      </c>
      <c r="B486" t="s">
        <v>40785</v>
      </c>
      <c r="I486" t="s">
        <v>4</v>
      </c>
      <c r="J486">
        <v>358.86</v>
      </c>
      <c r="M486">
        <v>358.86</v>
      </c>
      <c r="N486">
        <f t="shared" si="7"/>
        <v>0</v>
      </c>
    </row>
    <row r="487" spans="1:14" x14ac:dyDescent="0.2">
      <c r="A487" t="s">
        <v>40759</v>
      </c>
      <c r="B487" t="s">
        <v>40786</v>
      </c>
      <c r="I487" t="s">
        <v>5</v>
      </c>
      <c r="J487">
        <v>53.88</v>
      </c>
      <c r="M487">
        <v>53.88</v>
      </c>
      <c r="N487">
        <f t="shared" si="7"/>
        <v>0</v>
      </c>
    </row>
    <row r="488" spans="1:14" x14ac:dyDescent="0.2">
      <c r="A488" t="s">
        <v>40760</v>
      </c>
      <c r="B488" t="s">
        <v>40786</v>
      </c>
      <c r="I488" t="s">
        <v>5</v>
      </c>
      <c r="J488">
        <v>52.07</v>
      </c>
      <c r="M488">
        <v>52.07</v>
      </c>
      <c r="N488">
        <f t="shared" si="7"/>
        <v>0</v>
      </c>
    </row>
    <row r="489" spans="1:14" x14ac:dyDescent="0.2">
      <c r="A489" t="s">
        <v>786</v>
      </c>
      <c r="B489" t="s">
        <v>31221</v>
      </c>
      <c r="I489" t="s">
        <v>4</v>
      </c>
      <c r="J489">
        <v>130.09</v>
      </c>
      <c r="M489">
        <v>130.09</v>
      </c>
      <c r="N489">
        <f t="shared" si="7"/>
        <v>0</v>
      </c>
    </row>
    <row r="490" spans="1:14" x14ac:dyDescent="0.2">
      <c r="A490" t="s">
        <v>787</v>
      </c>
      <c r="B490" t="s">
        <v>31221</v>
      </c>
      <c r="I490" t="s">
        <v>4</v>
      </c>
      <c r="J490">
        <v>118.25</v>
      </c>
      <c r="M490">
        <v>118.25</v>
      </c>
      <c r="N490">
        <f t="shared" si="7"/>
        <v>0</v>
      </c>
    </row>
    <row r="491" spans="1:14" x14ac:dyDescent="0.2">
      <c r="A491" t="s">
        <v>788</v>
      </c>
      <c r="B491" t="s">
        <v>31222</v>
      </c>
      <c r="I491" t="s">
        <v>4</v>
      </c>
      <c r="J491">
        <v>171.12</v>
      </c>
      <c r="M491">
        <v>171.12</v>
      </c>
      <c r="N491">
        <f t="shared" si="7"/>
        <v>0</v>
      </c>
    </row>
    <row r="492" spans="1:14" x14ac:dyDescent="0.2">
      <c r="A492" t="s">
        <v>789</v>
      </c>
      <c r="B492" t="s">
        <v>31222</v>
      </c>
      <c r="I492" t="s">
        <v>4</v>
      </c>
      <c r="J492">
        <v>155.54</v>
      </c>
      <c r="M492">
        <v>155.54</v>
      </c>
      <c r="N492">
        <f t="shared" si="7"/>
        <v>0</v>
      </c>
    </row>
    <row r="493" spans="1:14" x14ac:dyDescent="0.2">
      <c r="A493" t="s">
        <v>790</v>
      </c>
      <c r="B493" t="s">
        <v>31223</v>
      </c>
      <c r="I493" t="s">
        <v>4</v>
      </c>
      <c r="J493">
        <v>140.69999999999999</v>
      </c>
      <c r="M493">
        <v>140.69999999999999</v>
      </c>
      <c r="N493">
        <f t="shared" si="7"/>
        <v>0</v>
      </c>
    </row>
    <row r="494" spans="1:14" x14ac:dyDescent="0.2">
      <c r="A494" t="s">
        <v>791</v>
      </c>
      <c r="B494" t="s">
        <v>31223</v>
      </c>
      <c r="I494" t="s">
        <v>4</v>
      </c>
      <c r="J494">
        <v>127.88</v>
      </c>
      <c r="M494">
        <v>127.88</v>
      </c>
      <c r="N494">
        <f t="shared" si="7"/>
        <v>0</v>
      </c>
    </row>
    <row r="495" spans="1:14" x14ac:dyDescent="0.2">
      <c r="A495" t="s">
        <v>792</v>
      </c>
      <c r="B495" t="s">
        <v>31224</v>
      </c>
      <c r="I495" t="s">
        <v>4</v>
      </c>
      <c r="J495">
        <v>189.95</v>
      </c>
      <c r="M495">
        <v>189.95</v>
      </c>
      <c r="N495">
        <f t="shared" si="7"/>
        <v>0</v>
      </c>
    </row>
    <row r="496" spans="1:14" x14ac:dyDescent="0.2">
      <c r="A496" t="s">
        <v>793</v>
      </c>
      <c r="B496" t="s">
        <v>31224</v>
      </c>
      <c r="I496" t="s">
        <v>4</v>
      </c>
      <c r="J496">
        <v>172.65</v>
      </c>
      <c r="M496">
        <v>172.65</v>
      </c>
      <c r="N496">
        <f t="shared" si="7"/>
        <v>0</v>
      </c>
    </row>
    <row r="497" spans="1:14" x14ac:dyDescent="0.2">
      <c r="A497" t="s">
        <v>794</v>
      </c>
      <c r="B497" t="s">
        <v>31225</v>
      </c>
      <c r="I497" t="s">
        <v>4</v>
      </c>
      <c r="J497">
        <v>151.94</v>
      </c>
      <c r="M497">
        <v>151.94</v>
      </c>
      <c r="N497">
        <f t="shared" si="7"/>
        <v>0</v>
      </c>
    </row>
    <row r="498" spans="1:14" x14ac:dyDescent="0.2">
      <c r="A498" t="s">
        <v>795</v>
      </c>
      <c r="B498" t="s">
        <v>31225</v>
      </c>
      <c r="I498" t="s">
        <v>4</v>
      </c>
      <c r="J498">
        <v>138.11000000000001</v>
      </c>
      <c r="M498">
        <v>138.11000000000001</v>
      </c>
      <c r="N498">
        <f t="shared" si="7"/>
        <v>0</v>
      </c>
    </row>
    <row r="499" spans="1:14" x14ac:dyDescent="0.2">
      <c r="A499" t="s">
        <v>796</v>
      </c>
      <c r="B499" t="s">
        <v>31226</v>
      </c>
      <c r="I499" t="s">
        <v>4</v>
      </c>
      <c r="J499">
        <v>211.06</v>
      </c>
      <c r="M499">
        <v>211.06</v>
      </c>
      <c r="N499">
        <f t="shared" si="7"/>
        <v>0</v>
      </c>
    </row>
    <row r="500" spans="1:14" x14ac:dyDescent="0.2">
      <c r="A500" t="s">
        <v>797</v>
      </c>
      <c r="B500" t="s">
        <v>31226</v>
      </c>
      <c r="I500" t="s">
        <v>4</v>
      </c>
      <c r="J500">
        <v>191.83</v>
      </c>
      <c r="M500">
        <v>191.83</v>
      </c>
      <c r="N500">
        <f t="shared" si="7"/>
        <v>0</v>
      </c>
    </row>
    <row r="501" spans="1:14" x14ac:dyDescent="0.2">
      <c r="A501" t="s">
        <v>798</v>
      </c>
      <c r="B501" t="s">
        <v>31227</v>
      </c>
      <c r="I501" t="s">
        <v>4</v>
      </c>
      <c r="J501">
        <v>175.85</v>
      </c>
      <c r="M501">
        <v>175.85</v>
      </c>
      <c r="N501">
        <f t="shared" si="7"/>
        <v>0</v>
      </c>
    </row>
    <row r="502" spans="1:14" x14ac:dyDescent="0.2">
      <c r="A502" t="s">
        <v>799</v>
      </c>
      <c r="B502" t="s">
        <v>31227</v>
      </c>
      <c r="I502" t="s">
        <v>4</v>
      </c>
      <c r="J502">
        <v>159.84</v>
      </c>
      <c r="M502">
        <v>159.84</v>
      </c>
      <c r="N502">
        <f t="shared" si="7"/>
        <v>0</v>
      </c>
    </row>
    <row r="503" spans="1:14" x14ac:dyDescent="0.2">
      <c r="A503" t="s">
        <v>800</v>
      </c>
      <c r="B503" t="s">
        <v>31228</v>
      </c>
      <c r="I503" t="s">
        <v>4</v>
      </c>
      <c r="J503">
        <v>246.21</v>
      </c>
      <c r="M503">
        <v>246.21</v>
      </c>
      <c r="N503">
        <f t="shared" si="7"/>
        <v>0</v>
      </c>
    </row>
    <row r="504" spans="1:14" x14ac:dyDescent="0.2">
      <c r="A504" t="s">
        <v>801</v>
      </c>
      <c r="B504" t="s">
        <v>31228</v>
      </c>
      <c r="I504" t="s">
        <v>4</v>
      </c>
      <c r="J504">
        <v>223.79</v>
      </c>
      <c r="M504">
        <v>223.79</v>
      </c>
      <c r="N504">
        <f t="shared" si="7"/>
        <v>0</v>
      </c>
    </row>
    <row r="505" spans="1:14" x14ac:dyDescent="0.2">
      <c r="A505" t="s">
        <v>802</v>
      </c>
      <c r="B505" t="s">
        <v>31229</v>
      </c>
      <c r="I505" t="s">
        <v>4</v>
      </c>
      <c r="J505">
        <v>175.39</v>
      </c>
      <c r="M505">
        <v>175.39</v>
      </c>
      <c r="N505">
        <f t="shared" si="7"/>
        <v>0</v>
      </c>
    </row>
    <row r="506" spans="1:14" x14ac:dyDescent="0.2">
      <c r="A506" t="s">
        <v>803</v>
      </c>
      <c r="B506" t="s">
        <v>31229</v>
      </c>
      <c r="I506" t="s">
        <v>4</v>
      </c>
      <c r="J506">
        <v>159.41</v>
      </c>
      <c r="M506">
        <v>159.41</v>
      </c>
      <c r="N506">
        <f t="shared" si="7"/>
        <v>0</v>
      </c>
    </row>
    <row r="507" spans="1:14" x14ac:dyDescent="0.2">
      <c r="A507" t="s">
        <v>804</v>
      </c>
      <c r="B507" t="s">
        <v>31230</v>
      </c>
      <c r="I507" t="s">
        <v>4</v>
      </c>
      <c r="J507">
        <v>190.64</v>
      </c>
      <c r="M507">
        <v>190.64</v>
      </c>
      <c r="N507">
        <f t="shared" si="7"/>
        <v>0</v>
      </c>
    </row>
    <row r="508" spans="1:14" x14ac:dyDescent="0.2">
      <c r="A508" t="s">
        <v>805</v>
      </c>
      <c r="B508" t="s">
        <v>31230</v>
      </c>
      <c r="I508" t="s">
        <v>4</v>
      </c>
      <c r="J508">
        <v>173.26</v>
      </c>
      <c r="M508">
        <v>173.26</v>
      </c>
      <c r="N508">
        <f t="shared" si="7"/>
        <v>0</v>
      </c>
    </row>
    <row r="509" spans="1:14" x14ac:dyDescent="0.2">
      <c r="A509" t="s">
        <v>806</v>
      </c>
      <c r="B509" t="s">
        <v>31231</v>
      </c>
      <c r="I509" t="s">
        <v>4</v>
      </c>
      <c r="J509">
        <v>205.88</v>
      </c>
      <c r="M509">
        <v>205.88</v>
      </c>
      <c r="N509">
        <f t="shared" si="7"/>
        <v>0</v>
      </c>
    </row>
    <row r="510" spans="1:14" x14ac:dyDescent="0.2">
      <c r="A510" t="s">
        <v>807</v>
      </c>
      <c r="B510" t="s">
        <v>31231</v>
      </c>
      <c r="I510" t="s">
        <v>4</v>
      </c>
      <c r="J510">
        <v>187.12</v>
      </c>
      <c r="M510">
        <v>187.12</v>
      </c>
      <c r="N510">
        <f t="shared" si="7"/>
        <v>0</v>
      </c>
    </row>
    <row r="511" spans="1:14" x14ac:dyDescent="0.2">
      <c r="A511" t="s">
        <v>808</v>
      </c>
      <c r="B511" t="s">
        <v>31232</v>
      </c>
      <c r="I511" t="s">
        <v>4</v>
      </c>
      <c r="J511">
        <v>248.49</v>
      </c>
      <c r="M511">
        <v>248.49</v>
      </c>
      <c r="N511">
        <f t="shared" si="7"/>
        <v>0</v>
      </c>
    </row>
    <row r="512" spans="1:14" x14ac:dyDescent="0.2">
      <c r="A512" t="s">
        <v>809</v>
      </c>
      <c r="B512" t="s">
        <v>31232</v>
      </c>
      <c r="I512" t="s">
        <v>4</v>
      </c>
      <c r="J512">
        <v>225.84</v>
      </c>
      <c r="M512">
        <v>225.84</v>
      </c>
      <c r="N512">
        <f t="shared" si="7"/>
        <v>0</v>
      </c>
    </row>
    <row r="513" spans="1:14" x14ac:dyDescent="0.2">
      <c r="A513" t="s">
        <v>810</v>
      </c>
      <c r="B513" t="s">
        <v>31233</v>
      </c>
      <c r="I513" t="s">
        <v>4</v>
      </c>
      <c r="J513">
        <v>277.76</v>
      </c>
      <c r="M513">
        <v>277.76</v>
      </c>
      <c r="N513">
        <f t="shared" si="7"/>
        <v>0</v>
      </c>
    </row>
    <row r="514" spans="1:14" x14ac:dyDescent="0.2">
      <c r="A514" t="s">
        <v>811</v>
      </c>
      <c r="B514" t="s">
        <v>31233</v>
      </c>
      <c r="I514" t="s">
        <v>4</v>
      </c>
      <c r="J514">
        <v>254.65</v>
      </c>
      <c r="M514">
        <v>254.65</v>
      </c>
      <c r="N514">
        <f t="shared" si="7"/>
        <v>0</v>
      </c>
    </row>
    <row r="515" spans="1:14" x14ac:dyDescent="0.2">
      <c r="A515" t="s">
        <v>812</v>
      </c>
      <c r="B515" t="s">
        <v>31234</v>
      </c>
      <c r="I515" t="s">
        <v>4</v>
      </c>
      <c r="J515">
        <v>308.62</v>
      </c>
      <c r="M515">
        <v>308.62</v>
      </c>
      <c r="N515">
        <f t="shared" si="7"/>
        <v>0</v>
      </c>
    </row>
    <row r="516" spans="1:14" x14ac:dyDescent="0.2">
      <c r="A516" t="s">
        <v>813</v>
      </c>
      <c r="B516" t="s">
        <v>31234</v>
      </c>
      <c r="I516" t="s">
        <v>4</v>
      </c>
      <c r="J516">
        <v>282.94</v>
      </c>
      <c r="M516">
        <v>282.94</v>
      </c>
      <c r="N516">
        <f t="shared" ref="N516:N579" si="8">J516-M516</f>
        <v>0</v>
      </c>
    </row>
    <row r="517" spans="1:14" x14ac:dyDescent="0.2">
      <c r="A517" t="s">
        <v>814</v>
      </c>
      <c r="B517" t="s">
        <v>31235</v>
      </c>
      <c r="I517" t="s">
        <v>4</v>
      </c>
      <c r="J517">
        <v>331.77</v>
      </c>
      <c r="M517">
        <v>331.77</v>
      </c>
      <c r="N517">
        <f t="shared" si="8"/>
        <v>0</v>
      </c>
    </row>
    <row r="518" spans="1:14" x14ac:dyDescent="0.2">
      <c r="A518" t="s">
        <v>815</v>
      </c>
      <c r="B518" t="s">
        <v>31235</v>
      </c>
      <c r="I518" t="s">
        <v>4</v>
      </c>
      <c r="J518">
        <v>304.17</v>
      </c>
      <c r="M518">
        <v>304.17</v>
      </c>
      <c r="N518">
        <f t="shared" si="8"/>
        <v>0</v>
      </c>
    </row>
    <row r="519" spans="1:14" x14ac:dyDescent="0.2">
      <c r="A519" t="s">
        <v>816</v>
      </c>
      <c r="B519" t="s">
        <v>31236</v>
      </c>
      <c r="I519" t="s">
        <v>4</v>
      </c>
      <c r="J519">
        <v>462.96</v>
      </c>
      <c r="M519">
        <v>462.96</v>
      </c>
      <c r="N519">
        <f t="shared" si="8"/>
        <v>0</v>
      </c>
    </row>
    <row r="520" spans="1:14" x14ac:dyDescent="0.2">
      <c r="A520" t="s">
        <v>817</v>
      </c>
      <c r="B520" t="s">
        <v>31236</v>
      </c>
      <c r="I520" t="s">
        <v>4</v>
      </c>
      <c r="J520">
        <v>424.45</v>
      </c>
      <c r="M520">
        <v>424.45</v>
      </c>
      <c r="N520">
        <f t="shared" si="8"/>
        <v>0</v>
      </c>
    </row>
    <row r="521" spans="1:14" x14ac:dyDescent="0.2">
      <c r="A521" t="s">
        <v>818</v>
      </c>
      <c r="B521" t="s">
        <v>31237</v>
      </c>
      <c r="I521" t="s">
        <v>4</v>
      </c>
      <c r="J521">
        <v>100.05</v>
      </c>
      <c r="M521">
        <v>100.05</v>
      </c>
      <c r="N521">
        <f t="shared" si="8"/>
        <v>0</v>
      </c>
    </row>
    <row r="522" spans="1:14" x14ac:dyDescent="0.2">
      <c r="A522" t="s">
        <v>819</v>
      </c>
      <c r="B522" t="s">
        <v>31237</v>
      </c>
      <c r="I522" t="s">
        <v>4</v>
      </c>
      <c r="J522">
        <v>90.94</v>
      </c>
      <c r="M522">
        <v>90.94</v>
      </c>
      <c r="N522">
        <f t="shared" si="8"/>
        <v>0</v>
      </c>
    </row>
    <row r="523" spans="1:14" x14ac:dyDescent="0.2">
      <c r="A523" t="s">
        <v>820</v>
      </c>
      <c r="B523" t="s">
        <v>31238</v>
      </c>
      <c r="I523" t="s">
        <v>4</v>
      </c>
      <c r="J523">
        <v>140.71</v>
      </c>
      <c r="M523">
        <v>140.71</v>
      </c>
      <c r="N523">
        <f t="shared" si="8"/>
        <v>0</v>
      </c>
    </row>
    <row r="524" spans="1:14" x14ac:dyDescent="0.2">
      <c r="A524" t="s">
        <v>821</v>
      </c>
      <c r="B524" t="s">
        <v>31238</v>
      </c>
      <c r="I524" t="s">
        <v>4</v>
      </c>
      <c r="J524">
        <v>127.9</v>
      </c>
      <c r="M524">
        <v>127.9</v>
      </c>
      <c r="N524">
        <f t="shared" si="8"/>
        <v>0</v>
      </c>
    </row>
    <row r="525" spans="1:14" x14ac:dyDescent="0.2">
      <c r="A525" t="s">
        <v>822</v>
      </c>
      <c r="B525" t="s">
        <v>31239</v>
      </c>
      <c r="I525" t="s">
        <v>4</v>
      </c>
      <c r="J525">
        <v>108.23</v>
      </c>
      <c r="M525">
        <v>108.23</v>
      </c>
      <c r="N525">
        <f t="shared" si="8"/>
        <v>0</v>
      </c>
    </row>
    <row r="526" spans="1:14" x14ac:dyDescent="0.2">
      <c r="A526" t="s">
        <v>823</v>
      </c>
      <c r="B526" t="s">
        <v>31239</v>
      </c>
      <c r="I526" t="s">
        <v>4</v>
      </c>
      <c r="J526">
        <v>98.37</v>
      </c>
      <c r="M526">
        <v>98.37</v>
      </c>
      <c r="N526">
        <f t="shared" si="8"/>
        <v>0</v>
      </c>
    </row>
    <row r="527" spans="1:14" x14ac:dyDescent="0.2">
      <c r="A527" t="s">
        <v>824</v>
      </c>
      <c r="B527" t="s">
        <v>31240</v>
      </c>
      <c r="I527" t="s">
        <v>4</v>
      </c>
      <c r="J527">
        <v>156.19999999999999</v>
      </c>
      <c r="M527">
        <v>156.19999999999999</v>
      </c>
      <c r="N527">
        <f t="shared" si="8"/>
        <v>0</v>
      </c>
    </row>
    <row r="528" spans="1:14" x14ac:dyDescent="0.2">
      <c r="A528" t="s">
        <v>825</v>
      </c>
      <c r="B528" t="s">
        <v>31240</v>
      </c>
      <c r="I528" t="s">
        <v>4</v>
      </c>
      <c r="J528">
        <v>141.97999999999999</v>
      </c>
      <c r="M528">
        <v>141.97999999999999</v>
      </c>
      <c r="N528">
        <f t="shared" si="8"/>
        <v>0</v>
      </c>
    </row>
    <row r="529" spans="1:14" x14ac:dyDescent="0.2">
      <c r="A529" t="s">
        <v>826</v>
      </c>
      <c r="B529" t="s">
        <v>31241</v>
      </c>
      <c r="I529" t="s">
        <v>4</v>
      </c>
      <c r="J529">
        <v>116.88</v>
      </c>
      <c r="M529">
        <v>116.88</v>
      </c>
      <c r="N529">
        <f t="shared" si="8"/>
        <v>0</v>
      </c>
    </row>
    <row r="530" spans="1:14" x14ac:dyDescent="0.2">
      <c r="A530" t="s">
        <v>827</v>
      </c>
      <c r="B530" t="s">
        <v>31241</v>
      </c>
      <c r="I530" t="s">
        <v>4</v>
      </c>
      <c r="J530">
        <v>106.24</v>
      </c>
      <c r="M530">
        <v>106.24</v>
      </c>
      <c r="N530">
        <f t="shared" si="8"/>
        <v>0</v>
      </c>
    </row>
    <row r="531" spans="1:14" x14ac:dyDescent="0.2">
      <c r="A531" t="s">
        <v>828</v>
      </c>
      <c r="B531" t="s">
        <v>31242</v>
      </c>
      <c r="I531" t="s">
        <v>4</v>
      </c>
      <c r="J531">
        <v>160.82</v>
      </c>
      <c r="M531">
        <v>160.82</v>
      </c>
      <c r="N531">
        <f t="shared" si="8"/>
        <v>0</v>
      </c>
    </row>
    <row r="532" spans="1:14" x14ac:dyDescent="0.2">
      <c r="A532" t="s">
        <v>829</v>
      </c>
      <c r="B532" t="s">
        <v>31242</v>
      </c>
      <c r="I532" t="s">
        <v>4</v>
      </c>
      <c r="J532">
        <v>146.16999999999999</v>
      </c>
      <c r="M532">
        <v>146.16999999999999</v>
      </c>
      <c r="N532">
        <f t="shared" si="8"/>
        <v>0</v>
      </c>
    </row>
    <row r="533" spans="1:14" x14ac:dyDescent="0.2">
      <c r="A533" t="s">
        <v>830</v>
      </c>
      <c r="B533" t="s">
        <v>31243</v>
      </c>
      <c r="I533" t="s">
        <v>4</v>
      </c>
      <c r="J533">
        <v>135.28</v>
      </c>
      <c r="M533">
        <v>135.28</v>
      </c>
      <c r="N533">
        <f t="shared" si="8"/>
        <v>0</v>
      </c>
    </row>
    <row r="534" spans="1:14" x14ac:dyDescent="0.2">
      <c r="A534" t="s">
        <v>831</v>
      </c>
      <c r="B534" t="s">
        <v>31243</v>
      </c>
      <c r="I534" t="s">
        <v>4</v>
      </c>
      <c r="J534">
        <v>122.96</v>
      </c>
      <c r="M534">
        <v>122.96</v>
      </c>
      <c r="N534">
        <f t="shared" si="8"/>
        <v>0</v>
      </c>
    </row>
    <row r="535" spans="1:14" x14ac:dyDescent="0.2">
      <c r="A535" t="s">
        <v>832</v>
      </c>
      <c r="B535" t="s">
        <v>31244</v>
      </c>
      <c r="I535" t="s">
        <v>4</v>
      </c>
      <c r="J535">
        <v>189.4</v>
      </c>
      <c r="M535">
        <v>189.4</v>
      </c>
      <c r="N535">
        <f t="shared" si="8"/>
        <v>0</v>
      </c>
    </row>
    <row r="536" spans="1:14" x14ac:dyDescent="0.2">
      <c r="A536" t="s">
        <v>833</v>
      </c>
      <c r="B536" t="s">
        <v>31244</v>
      </c>
      <c r="I536" t="s">
        <v>4</v>
      </c>
      <c r="J536">
        <v>172.15</v>
      </c>
      <c r="M536">
        <v>172.15</v>
      </c>
      <c r="N536">
        <f t="shared" si="8"/>
        <v>0</v>
      </c>
    </row>
    <row r="537" spans="1:14" x14ac:dyDescent="0.2">
      <c r="A537" t="s">
        <v>834</v>
      </c>
      <c r="B537" t="s">
        <v>31245</v>
      </c>
      <c r="I537" t="s">
        <v>4</v>
      </c>
      <c r="J537">
        <v>162.35</v>
      </c>
      <c r="M537">
        <v>162.35</v>
      </c>
      <c r="N537">
        <f t="shared" si="8"/>
        <v>0</v>
      </c>
    </row>
    <row r="538" spans="1:14" x14ac:dyDescent="0.2">
      <c r="A538" t="s">
        <v>835</v>
      </c>
      <c r="B538" t="s">
        <v>31245</v>
      </c>
      <c r="I538" t="s">
        <v>4</v>
      </c>
      <c r="J538">
        <v>147.56</v>
      </c>
      <c r="M538">
        <v>147.56</v>
      </c>
      <c r="N538">
        <f t="shared" si="8"/>
        <v>0</v>
      </c>
    </row>
    <row r="539" spans="1:14" x14ac:dyDescent="0.2">
      <c r="A539" t="s">
        <v>836</v>
      </c>
      <c r="B539" t="s">
        <v>31246</v>
      </c>
      <c r="I539" t="s">
        <v>4</v>
      </c>
      <c r="J539">
        <v>183.97</v>
      </c>
      <c r="M539">
        <v>183.97</v>
      </c>
      <c r="N539">
        <f t="shared" si="8"/>
        <v>0</v>
      </c>
    </row>
    <row r="540" spans="1:14" x14ac:dyDescent="0.2">
      <c r="A540" t="s">
        <v>837</v>
      </c>
      <c r="B540" t="s">
        <v>31246</v>
      </c>
      <c r="I540" t="s">
        <v>4</v>
      </c>
      <c r="J540">
        <v>167.22</v>
      </c>
      <c r="M540">
        <v>167.22</v>
      </c>
      <c r="N540">
        <f t="shared" si="8"/>
        <v>0</v>
      </c>
    </row>
    <row r="541" spans="1:14" x14ac:dyDescent="0.2">
      <c r="A541" t="s">
        <v>838</v>
      </c>
      <c r="B541" t="s">
        <v>31247</v>
      </c>
      <c r="I541" t="s">
        <v>4</v>
      </c>
      <c r="J541">
        <v>216.44</v>
      </c>
      <c r="M541">
        <v>216.44</v>
      </c>
      <c r="N541">
        <f t="shared" si="8"/>
        <v>0</v>
      </c>
    </row>
    <row r="542" spans="1:14" x14ac:dyDescent="0.2">
      <c r="A542" t="s">
        <v>839</v>
      </c>
      <c r="B542" t="s">
        <v>31247</v>
      </c>
      <c r="I542" t="s">
        <v>4</v>
      </c>
      <c r="J542">
        <v>196.73</v>
      </c>
      <c r="M542">
        <v>196.73</v>
      </c>
      <c r="N542">
        <f t="shared" si="8"/>
        <v>0</v>
      </c>
    </row>
    <row r="543" spans="1:14" x14ac:dyDescent="0.2">
      <c r="A543" t="s">
        <v>840</v>
      </c>
      <c r="B543" t="s">
        <v>31248</v>
      </c>
      <c r="I543" t="s">
        <v>4</v>
      </c>
      <c r="J543">
        <v>270.57</v>
      </c>
      <c r="M543">
        <v>270.57</v>
      </c>
      <c r="N543">
        <f t="shared" si="8"/>
        <v>0</v>
      </c>
    </row>
    <row r="544" spans="1:14" x14ac:dyDescent="0.2">
      <c r="A544" t="s">
        <v>841</v>
      </c>
      <c r="B544" t="s">
        <v>31248</v>
      </c>
      <c r="I544" t="s">
        <v>4</v>
      </c>
      <c r="J544">
        <v>245.93</v>
      </c>
      <c r="M544">
        <v>245.93</v>
      </c>
      <c r="N544">
        <f t="shared" si="8"/>
        <v>0</v>
      </c>
    </row>
    <row r="545" spans="1:14" x14ac:dyDescent="0.2">
      <c r="A545" t="s">
        <v>842</v>
      </c>
      <c r="B545" t="s">
        <v>31249</v>
      </c>
      <c r="I545" t="s">
        <v>4</v>
      </c>
      <c r="J545">
        <v>324.69</v>
      </c>
      <c r="M545">
        <v>324.69</v>
      </c>
      <c r="N545">
        <f t="shared" si="8"/>
        <v>0</v>
      </c>
    </row>
    <row r="546" spans="1:14" x14ac:dyDescent="0.2">
      <c r="A546" t="s">
        <v>843</v>
      </c>
      <c r="B546" t="s">
        <v>31249</v>
      </c>
      <c r="I546" t="s">
        <v>4</v>
      </c>
      <c r="J546">
        <v>295.12</v>
      </c>
      <c r="M546">
        <v>295.12</v>
      </c>
      <c r="N546">
        <f t="shared" si="8"/>
        <v>0</v>
      </c>
    </row>
    <row r="547" spans="1:14" x14ac:dyDescent="0.2">
      <c r="A547" t="s">
        <v>844</v>
      </c>
      <c r="B547" t="s">
        <v>31250</v>
      </c>
      <c r="I547" t="s">
        <v>4</v>
      </c>
      <c r="J547">
        <v>378.81</v>
      </c>
      <c r="M547">
        <v>378.81</v>
      </c>
      <c r="N547">
        <f t="shared" si="8"/>
        <v>0</v>
      </c>
    </row>
    <row r="548" spans="1:14" x14ac:dyDescent="0.2">
      <c r="A548" t="s">
        <v>845</v>
      </c>
      <c r="B548" t="s">
        <v>31250</v>
      </c>
      <c r="I548" t="s">
        <v>4</v>
      </c>
      <c r="J548">
        <v>344.31</v>
      </c>
      <c r="M548">
        <v>344.31</v>
      </c>
      <c r="N548">
        <f t="shared" si="8"/>
        <v>0</v>
      </c>
    </row>
    <row r="549" spans="1:14" x14ac:dyDescent="0.2">
      <c r="A549" t="s">
        <v>846</v>
      </c>
      <c r="B549" t="s">
        <v>31251</v>
      </c>
      <c r="I549" t="s">
        <v>4</v>
      </c>
      <c r="J549">
        <v>432.93</v>
      </c>
      <c r="M549">
        <v>432.93</v>
      </c>
      <c r="N549">
        <f t="shared" si="8"/>
        <v>0</v>
      </c>
    </row>
    <row r="550" spans="1:14" x14ac:dyDescent="0.2">
      <c r="A550" t="s">
        <v>847</v>
      </c>
      <c r="B550" t="s">
        <v>31251</v>
      </c>
      <c r="I550" t="s">
        <v>4</v>
      </c>
      <c r="J550">
        <v>393.51</v>
      </c>
      <c r="M550">
        <v>393.51</v>
      </c>
      <c r="N550">
        <f t="shared" si="8"/>
        <v>0</v>
      </c>
    </row>
    <row r="551" spans="1:14" x14ac:dyDescent="0.2">
      <c r="A551" t="s">
        <v>848</v>
      </c>
      <c r="B551" t="s">
        <v>31252</v>
      </c>
      <c r="I551" t="s">
        <v>4</v>
      </c>
      <c r="J551">
        <v>134.9</v>
      </c>
      <c r="M551">
        <v>134.9</v>
      </c>
      <c r="N551">
        <f t="shared" si="8"/>
        <v>0</v>
      </c>
    </row>
    <row r="552" spans="1:14" x14ac:dyDescent="0.2">
      <c r="A552" t="s">
        <v>849</v>
      </c>
      <c r="B552" t="s">
        <v>31252</v>
      </c>
      <c r="I552" t="s">
        <v>4</v>
      </c>
      <c r="J552">
        <v>122.61</v>
      </c>
      <c r="M552">
        <v>122.61</v>
      </c>
      <c r="N552">
        <f t="shared" si="8"/>
        <v>0</v>
      </c>
    </row>
    <row r="553" spans="1:14" x14ac:dyDescent="0.2">
      <c r="A553" t="s">
        <v>850</v>
      </c>
      <c r="B553" t="s">
        <v>31253</v>
      </c>
      <c r="I553" t="s">
        <v>4</v>
      </c>
      <c r="J553">
        <v>146.66</v>
      </c>
      <c r="M553">
        <v>146.66</v>
      </c>
      <c r="N553">
        <f t="shared" si="8"/>
        <v>0</v>
      </c>
    </row>
    <row r="554" spans="1:14" x14ac:dyDescent="0.2">
      <c r="A554" t="s">
        <v>851</v>
      </c>
      <c r="B554" t="s">
        <v>31253</v>
      </c>
      <c r="I554" t="s">
        <v>4</v>
      </c>
      <c r="J554">
        <v>133.29</v>
      </c>
      <c r="M554">
        <v>133.29</v>
      </c>
      <c r="N554">
        <f t="shared" si="8"/>
        <v>0</v>
      </c>
    </row>
    <row r="555" spans="1:14" x14ac:dyDescent="0.2">
      <c r="A555" t="s">
        <v>852</v>
      </c>
      <c r="B555" t="s">
        <v>31254</v>
      </c>
      <c r="I555" t="s">
        <v>4</v>
      </c>
      <c r="J555">
        <v>158.38999999999999</v>
      </c>
      <c r="M555">
        <v>158.38999999999999</v>
      </c>
      <c r="N555">
        <f t="shared" si="8"/>
        <v>0</v>
      </c>
    </row>
    <row r="556" spans="1:14" x14ac:dyDescent="0.2">
      <c r="A556" t="s">
        <v>853</v>
      </c>
      <c r="B556" t="s">
        <v>31254</v>
      </c>
      <c r="I556" t="s">
        <v>4</v>
      </c>
      <c r="J556">
        <v>143.94999999999999</v>
      </c>
      <c r="M556">
        <v>143.94999999999999</v>
      </c>
      <c r="N556">
        <f t="shared" si="8"/>
        <v>0</v>
      </c>
    </row>
    <row r="557" spans="1:14" x14ac:dyDescent="0.2">
      <c r="A557" t="s">
        <v>854</v>
      </c>
      <c r="B557" t="s">
        <v>31255</v>
      </c>
      <c r="I557" t="s">
        <v>4</v>
      </c>
      <c r="J557">
        <v>191.16</v>
      </c>
      <c r="M557">
        <v>191.16</v>
      </c>
      <c r="N557">
        <f t="shared" si="8"/>
        <v>0</v>
      </c>
    </row>
    <row r="558" spans="1:14" x14ac:dyDescent="0.2">
      <c r="A558" t="s">
        <v>855</v>
      </c>
      <c r="B558" t="s">
        <v>31255</v>
      </c>
      <c r="I558" t="s">
        <v>4</v>
      </c>
      <c r="J558">
        <v>173.74</v>
      </c>
      <c r="M558">
        <v>173.74</v>
      </c>
      <c r="N558">
        <f t="shared" si="8"/>
        <v>0</v>
      </c>
    </row>
    <row r="559" spans="1:14" x14ac:dyDescent="0.2">
      <c r="A559" t="s">
        <v>856</v>
      </c>
      <c r="B559" t="s">
        <v>31256</v>
      </c>
      <c r="I559" t="s">
        <v>4</v>
      </c>
      <c r="J559">
        <v>233.19</v>
      </c>
      <c r="M559">
        <v>233.19</v>
      </c>
      <c r="N559">
        <f t="shared" si="8"/>
        <v>0</v>
      </c>
    </row>
    <row r="560" spans="1:14" x14ac:dyDescent="0.2">
      <c r="A560" t="s">
        <v>857</v>
      </c>
      <c r="B560" t="s">
        <v>31256</v>
      </c>
      <c r="I560" t="s">
        <v>4</v>
      </c>
      <c r="J560">
        <v>211.94</v>
      </c>
      <c r="M560">
        <v>211.94</v>
      </c>
      <c r="N560">
        <f t="shared" si="8"/>
        <v>0</v>
      </c>
    </row>
    <row r="561" spans="1:14" x14ac:dyDescent="0.2">
      <c r="A561" t="s">
        <v>858</v>
      </c>
      <c r="B561" t="s">
        <v>31257</v>
      </c>
      <c r="I561" t="s">
        <v>4</v>
      </c>
      <c r="J561">
        <v>258.05</v>
      </c>
      <c r="M561">
        <v>258.05</v>
      </c>
      <c r="N561">
        <f t="shared" si="8"/>
        <v>0</v>
      </c>
    </row>
    <row r="562" spans="1:14" x14ac:dyDescent="0.2">
      <c r="A562" t="s">
        <v>859</v>
      </c>
      <c r="B562" t="s">
        <v>31257</v>
      </c>
      <c r="I562" t="s">
        <v>4</v>
      </c>
      <c r="J562">
        <v>234.53</v>
      </c>
      <c r="M562">
        <v>234.53</v>
      </c>
      <c r="N562">
        <f t="shared" si="8"/>
        <v>0</v>
      </c>
    </row>
    <row r="563" spans="1:14" x14ac:dyDescent="0.2">
      <c r="A563" t="s">
        <v>860</v>
      </c>
      <c r="B563" t="s">
        <v>31258</v>
      </c>
      <c r="I563" t="s">
        <v>4</v>
      </c>
      <c r="J563">
        <v>315.41000000000003</v>
      </c>
      <c r="M563">
        <v>315.41000000000003</v>
      </c>
      <c r="N563">
        <f t="shared" si="8"/>
        <v>0</v>
      </c>
    </row>
    <row r="564" spans="1:14" x14ac:dyDescent="0.2">
      <c r="A564" t="s">
        <v>861</v>
      </c>
      <c r="B564" t="s">
        <v>31258</v>
      </c>
      <c r="I564" t="s">
        <v>4</v>
      </c>
      <c r="J564">
        <v>286.66000000000003</v>
      </c>
      <c r="M564">
        <v>286.66000000000003</v>
      </c>
      <c r="N564">
        <f t="shared" si="8"/>
        <v>0</v>
      </c>
    </row>
    <row r="565" spans="1:14" x14ac:dyDescent="0.2">
      <c r="A565" t="s">
        <v>862</v>
      </c>
      <c r="B565" t="s">
        <v>31259</v>
      </c>
      <c r="I565" t="s">
        <v>4</v>
      </c>
      <c r="J565">
        <v>363.19</v>
      </c>
      <c r="M565">
        <v>363.19</v>
      </c>
      <c r="N565">
        <f t="shared" si="8"/>
        <v>0</v>
      </c>
    </row>
    <row r="566" spans="1:14" x14ac:dyDescent="0.2">
      <c r="A566" t="s">
        <v>863</v>
      </c>
      <c r="B566" t="s">
        <v>31259</v>
      </c>
      <c r="I566" t="s">
        <v>4</v>
      </c>
      <c r="J566">
        <v>330.09</v>
      </c>
      <c r="M566">
        <v>330.09</v>
      </c>
      <c r="N566">
        <f t="shared" si="8"/>
        <v>0</v>
      </c>
    </row>
    <row r="567" spans="1:14" x14ac:dyDescent="0.2">
      <c r="A567" t="s">
        <v>864</v>
      </c>
      <c r="B567" t="s">
        <v>31260</v>
      </c>
      <c r="I567" t="s">
        <v>4</v>
      </c>
      <c r="J567">
        <v>435.84</v>
      </c>
      <c r="M567">
        <v>435.84</v>
      </c>
      <c r="N567">
        <f t="shared" si="8"/>
        <v>0</v>
      </c>
    </row>
    <row r="568" spans="1:14" x14ac:dyDescent="0.2">
      <c r="A568" t="s">
        <v>865</v>
      </c>
      <c r="B568" t="s">
        <v>31260</v>
      </c>
      <c r="I568" t="s">
        <v>4</v>
      </c>
      <c r="J568">
        <v>396.12</v>
      </c>
      <c r="M568">
        <v>396.12</v>
      </c>
      <c r="N568">
        <f t="shared" si="8"/>
        <v>0</v>
      </c>
    </row>
    <row r="569" spans="1:14" x14ac:dyDescent="0.2">
      <c r="A569" t="s">
        <v>866</v>
      </c>
      <c r="B569" t="s">
        <v>31261</v>
      </c>
      <c r="I569" t="s">
        <v>4</v>
      </c>
      <c r="J569">
        <v>508.46</v>
      </c>
      <c r="M569">
        <v>508.46</v>
      </c>
      <c r="N569">
        <f t="shared" si="8"/>
        <v>0</v>
      </c>
    </row>
    <row r="570" spans="1:14" x14ac:dyDescent="0.2">
      <c r="A570" t="s">
        <v>867</v>
      </c>
      <c r="B570" t="s">
        <v>31261</v>
      </c>
      <c r="I570" t="s">
        <v>4</v>
      </c>
      <c r="J570">
        <v>462.12</v>
      </c>
      <c r="M570">
        <v>462.12</v>
      </c>
      <c r="N570">
        <f t="shared" si="8"/>
        <v>0</v>
      </c>
    </row>
    <row r="571" spans="1:14" x14ac:dyDescent="0.2">
      <c r="A571" t="s">
        <v>868</v>
      </c>
      <c r="B571" t="s">
        <v>31262</v>
      </c>
      <c r="I571" t="s">
        <v>4</v>
      </c>
      <c r="J571">
        <v>581.11</v>
      </c>
      <c r="M571">
        <v>581.11</v>
      </c>
      <c r="N571">
        <f t="shared" si="8"/>
        <v>0</v>
      </c>
    </row>
    <row r="572" spans="1:14" x14ac:dyDescent="0.2">
      <c r="A572" t="s">
        <v>869</v>
      </c>
      <c r="B572" t="s">
        <v>31262</v>
      </c>
      <c r="I572" t="s">
        <v>4</v>
      </c>
      <c r="J572">
        <v>528.15</v>
      </c>
      <c r="M572">
        <v>528.15</v>
      </c>
      <c r="N572">
        <f t="shared" si="8"/>
        <v>0</v>
      </c>
    </row>
    <row r="573" spans="1:14" x14ac:dyDescent="0.2">
      <c r="A573" t="s">
        <v>870</v>
      </c>
      <c r="B573" t="s">
        <v>31263</v>
      </c>
      <c r="I573" t="s">
        <v>4</v>
      </c>
      <c r="J573">
        <v>213.48</v>
      </c>
      <c r="M573">
        <v>213.48</v>
      </c>
      <c r="N573">
        <f t="shared" si="8"/>
        <v>0</v>
      </c>
    </row>
    <row r="574" spans="1:14" x14ac:dyDescent="0.2">
      <c r="A574" t="s">
        <v>871</v>
      </c>
      <c r="B574" t="s">
        <v>31263</v>
      </c>
      <c r="I574" t="s">
        <v>4</v>
      </c>
      <c r="J574">
        <v>195.86</v>
      </c>
      <c r="M574">
        <v>195.86</v>
      </c>
      <c r="N574">
        <f t="shared" si="8"/>
        <v>0</v>
      </c>
    </row>
    <row r="575" spans="1:14" x14ac:dyDescent="0.2">
      <c r="A575" t="s">
        <v>872</v>
      </c>
      <c r="B575" t="s">
        <v>31264</v>
      </c>
      <c r="I575" t="s">
        <v>4</v>
      </c>
      <c r="J575">
        <v>237.38</v>
      </c>
      <c r="M575">
        <v>237.38</v>
      </c>
      <c r="N575">
        <f t="shared" si="8"/>
        <v>0</v>
      </c>
    </row>
    <row r="576" spans="1:14" x14ac:dyDescent="0.2">
      <c r="A576" t="s">
        <v>873</v>
      </c>
      <c r="B576" t="s">
        <v>31264</v>
      </c>
      <c r="I576" t="s">
        <v>4</v>
      </c>
      <c r="J576">
        <v>217.63</v>
      </c>
      <c r="M576">
        <v>217.63</v>
      </c>
      <c r="N576">
        <f t="shared" si="8"/>
        <v>0</v>
      </c>
    </row>
    <row r="577" spans="1:14" x14ac:dyDescent="0.2">
      <c r="A577" t="s">
        <v>874</v>
      </c>
      <c r="B577" t="s">
        <v>31265</v>
      </c>
      <c r="I577" t="s">
        <v>4</v>
      </c>
      <c r="J577">
        <v>255.21</v>
      </c>
      <c r="M577">
        <v>255.21</v>
      </c>
      <c r="N577">
        <f t="shared" si="8"/>
        <v>0</v>
      </c>
    </row>
    <row r="578" spans="1:14" x14ac:dyDescent="0.2">
      <c r="A578" t="s">
        <v>875</v>
      </c>
      <c r="B578" t="s">
        <v>31265</v>
      </c>
      <c r="I578" t="s">
        <v>4</v>
      </c>
      <c r="J578">
        <v>233.98</v>
      </c>
      <c r="M578">
        <v>233.98</v>
      </c>
      <c r="N578">
        <f t="shared" si="8"/>
        <v>0</v>
      </c>
    </row>
    <row r="579" spans="1:14" x14ac:dyDescent="0.2">
      <c r="A579" t="s">
        <v>876</v>
      </c>
      <c r="B579" t="s">
        <v>31266</v>
      </c>
      <c r="I579" t="s">
        <v>4</v>
      </c>
      <c r="J579">
        <v>356.1</v>
      </c>
      <c r="M579">
        <v>356.1</v>
      </c>
      <c r="N579">
        <f t="shared" si="8"/>
        <v>0</v>
      </c>
    </row>
    <row r="580" spans="1:14" x14ac:dyDescent="0.2">
      <c r="A580" t="s">
        <v>877</v>
      </c>
      <c r="B580" t="s">
        <v>31266</v>
      </c>
      <c r="I580" t="s">
        <v>4</v>
      </c>
      <c r="J580">
        <v>326.48</v>
      </c>
      <c r="M580">
        <v>326.48</v>
      </c>
      <c r="N580">
        <f t="shared" ref="N580:N643" si="9">J580-M580</f>
        <v>0</v>
      </c>
    </row>
    <row r="581" spans="1:14" x14ac:dyDescent="0.2">
      <c r="A581" t="s">
        <v>878</v>
      </c>
      <c r="B581" t="s">
        <v>31267</v>
      </c>
      <c r="I581" t="s">
        <v>4</v>
      </c>
      <c r="J581">
        <v>431.11</v>
      </c>
      <c r="M581">
        <v>431.11</v>
      </c>
      <c r="N581">
        <f t="shared" si="9"/>
        <v>0</v>
      </c>
    </row>
    <row r="582" spans="1:14" x14ac:dyDescent="0.2">
      <c r="A582" t="s">
        <v>879</v>
      </c>
      <c r="B582" t="s">
        <v>31267</v>
      </c>
      <c r="I582" t="s">
        <v>4</v>
      </c>
      <c r="J582">
        <v>395.24</v>
      </c>
      <c r="M582">
        <v>395.24</v>
      </c>
      <c r="N582">
        <f t="shared" si="9"/>
        <v>0</v>
      </c>
    </row>
    <row r="583" spans="1:14" x14ac:dyDescent="0.2">
      <c r="A583" t="s">
        <v>880</v>
      </c>
      <c r="B583" t="s">
        <v>31268</v>
      </c>
      <c r="I583" t="s">
        <v>4</v>
      </c>
      <c r="J583">
        <v>517.33000000000004</v>
      </c>
      <c r="M583">
        <v>517.33000000000004</v>
      </c>
      <c r="N583">
        <f t="shared" si="9"/>
        <v>0</v>
      </c>
    </row>
    <row r="584" spans="1:14" x14ac:dyDescent="0.2">
      <c r="A584" t="s">
        <v>881</v>
      </c>
      <c r="B584" t="s">
        <v>31268</v>
      </c>
      <c r="I584" t="s">
        <v>4</v>
      </c>
      <c r="J584">
        <v>474.29</v>
      </c>
      <c r="M584">
        <v>474.29</v>
      </c>
      <c r="N584">
        <f t="shared" si="9"/>
        <v>0</v>
      </c>
    </row>
    <row r="585" spans="1:14" x14ac:dyDescent="0.2">
      <c r="A585" t="s">
        <v>882</v>
      </c>
      <c r="B585" t="s">
        <v>31269</v>
      </c>
      <c r="I585" t="s">
        <v>4</v>
      </c>
      <c r="J585">
        <v>689.79</v>
      </c>
      <c r="M585">
        <v>689.79</v>
      </c>
      <c r="N585">
        <f t="shared" si="9"/>
        <v>0</v>
      </c>
    </row>
    <row r="586" spans="1:14" x14ac:dyDescent="0.2">
      <c r="A586" t="s">
        <v>883</v>
      </c>
      <c r="B586" t="s">
        <v>31269</v>
      </c>
      <c r="I586" t="s">
        <v>4</v>
      </c>
      <c r="J586">
        <v>632.4</v>
      </c>
      <c r="M586">
        <v>632.4</v>
      </c>
      <c r="N586">
        <f t="shared" si="9"/>
        <v>0</v>
      </c>
    </row>
    <row r="587" spans="1:14" x14ac:dyDescent="0.2">
      <c r="A587" t="s">
        <v>884</v>
      </c>
      <c r="B587" t="s">
        <v>31270</v>
      </c>
      <c r="I587" t="s">
        <v>4</v>
      </c>
      <c r="J587">
        <v>862.25</v>
      </c>
      <c r="M587">
        <v>862.25</v>
      </c>
      <c r="N587">
        <f t="shared" si="9"/>
        <v>0</v>
      </c>
    </row>
    <row r="588" spans="1:14" x14ac:dyDescent="0.2">
      <c r="A588" t="s">
        <v>885</v>
      </c>
      <c r="B588" t="s">
        <v>31270</v>
      </c>
      <c r="I588" t="s">
        <v>4</v>
      </c>
      <c r="J588">
        <v>790.52</v>
      </c>
      <c r="M588">
        <v>790.52</v>
      </c>
      <c r="N588">
        <f t="shared" si="9"/>
        <v>0</v>
      </c>
    </row>
    <row r="589" spans="1:14" x14ac:dyDescent="0.2">
      <c r="A589" t="s">
        <v>886</v>
      </c>
      <c r="B589" t="s">
        <v>31271</v>
      </c>
      <c r="I589" t="s">
        <v>4</v>
      </c>
      <c r="J589">
        <v>1034.7</v>
      </c>
      <c r="M589">
        <v>1034.7</v>
      </c>
      <c r="N589">
        <f t="shared" si="9"/>
        <v>0</v>
      </c>
    </row>
    <row r="590" spans="1:14" x14ac:dyDescent="0.2">
      <c r="A590" t="s">
        <v>887</v>
      </c>
      <c r="B590" t="s">
        <v>31271</v>
      </c>
      <c r="I590" t="s">
        <v>4</v>
      </c>
      <c r="J590">
        <v>948.63</v>
      </c>
      <c r="M590">
        <v>948.63</v>
      </c>
      <c r="N590">
        <f t="shared" si="9"/>
        <v>0</v>
      </c>
    </row>
    <row r="591" spans="1:14" x14ac:dyDescent="0.2">
      <c r="A591" t="s">
        <v>888</v>
      </c>
      <c r="B591" t="s">
        <v>31272</v>
      </c>
      <c r="I591" t="s">
        <v>4</v>
      </c>
      <c r="J591">
        <v>1207.1600000000001</v>
      </c>
      <c r="M591">
        <v>1207.1600000000001</v>
      </c>
      <c r="N591">
        <f t="shared" si="9"/>
        <v>0</v>
      </c>
    </row>
    <row r="592" spans="1:14" x14ac:dyDescent="0.2">
      <c r="A592" t="s">
        <v>889</v>
      </c>
      <c r="B592" t="s">
        <v>31272</v>
      </c>
      <c r="I592" t="s">
        <v>4</v>
      </c>
      <c r="J592">
        <v>1106.74</v>
      </c>
      <c r="M592">
        <v>1106.74</v>
      </c>
      <c r="N592">
        <f t="shared" si="9"/>
        <v>0</v>
      </c>
    </row>
    <row r="593" spans="1:14" x14ac:dyDescent="0.2">
      <c r="A593" t="s">
        <v>890</v>
      </c>
      <c r="B593" t="s">
        <v>31273</v>
      </c>
      <c r="I593" t="s">
        <v>4</v>
      </c>
      <c r="J593">
        <v>1379.62</v>
      </c>
      <c r="M593">
        <v>1379.62</v>
      </c>
      <c r="N593">
        <f t="shared" si="9"/>
        <v>0</v>
      </c>
    </row>
    <row r="594" spans="1:14" x14ac:dyDescent="0.2">
      <c r="A594" t="s">
        <v>891</v>
      </c>
      <c r="B594" t="s">
        <v>31273</v>
      </c>
      <c r="I594" t="s">
        <v>4</v>
      </c>
      <c r="J594">
        <v>1264.8499999999999</v>
      </c>
      <c r="M594">
        <v>1264.8499999999999</v>
      </c>
      <c r="N594">
        <f t="shared" si="9"/>
        <v>0</v>
      </c>
    </row>
    <row r="595" spans="1:14" x14ac:dyDescent="0.2">
      <c r="A595" t="s">
        <v>141</v>
      </c>
      <c r="B595" t="s">
        <v>31274</v>
      </c>
      <c r="I595" t="s">
        <v>4</v>
      </c>
      <c r="J595">
        <v>123.3</v>
      </c>
      <c r="M595">
        <v>123.3</v>
      </c>
      <c r="N595">
        <f t="shared" si="9"/>
        <v>0</v>
      </c>
    </row>
    <row r="596" spans="1:14" x14ac:dyDescent="0.2">
      <c r="A596" t="s">
        <v>892</v>
      </c>
      <c r="B596" t="s">
        <v>31274</v>
      </c>
      <c r="I596" t="s">
        <v>4</v>
      </c>
      <c r="J596">
        <v>107.15</v>
      </c>
      <c r="M596">
        <v>107.15</v>
      </c>
      <c r="N596">
        <f t="shared" si="9"/>
        <v>0</v>
      </c>
    </row>
    <row r="597" spans="1:14" x14ac:dyDescent="0.2">
      <c r="A597" t="s">
        <v>893</v>
      </c>
      <c r="B597" t="s">
        <v>31275</v>
      </c>
      <c r="I597" t="s">
        <v>4</v>
      </c>
      <c r="J597">
        <v>142.72999999999999</v>
      </c>
      <c r="M597">
        <v>142.72999999999999</v>
      </c>
      <c r="N597">
        <f t="shared" si="9"/>
        <v>0</v>
      </c>
    </row>
    <row r="598" spans="1:14" x14ac:dyDescent="0.2">
      <c r="A598" t="s">
        <v>894</v>
      </c>
      <c r="B598" t="s">
        <v>31275</v>
      </c>
      <c r="I598" t="s">
        <v>4</v>
      </c>
      <c r="J598">
        <v>124.03</v>
      </c>
      <c r="M598">
        <v>124.03</v>
      </c>
      <c r="N598">
        <f t="shared" si="9"/>
        <v>0</v>
      </c>
    </row>
    <row r="599" spans="1:14" x14ac:dyDescent="0.2">
      <c r="A599" t="s">
        <v>895</v>
      </c>
      <c r="B599" t="s">
        <v>31276</v>
      </c>
      <c r="I599" t="s">
        <v>4</v>
      </c>
      <c r="J599">
        <v>193.87</v>
      </c>
      <c r="M599">
        <v>193.87</v>
      </c>
      <c r="N599">
        <f t="shared" si="9"/>
        <v>0</v>
      </c>
    </row>
    <row r="600" spans="1:14" x14ac:dyDescent="0.2">
      <c r="A600" t="s">
        <v>896</v>
      </c>
      <c r="B600" t="s">
        <v>31276</v>
      </c>
      <c r="I600" t="s">
        <v>4</v>
      </c>
      <c r="J600">
        <v>168.48</v>
      </c>
      <c r="M600">
        <v>168.48</v>
      </c>
      <c r="N600">
        <f t="shared" si="9"/>
        <v>0</v>
      </c>
    </row>
    <row r="601" spans="1:14" x14ac:dyDescent="0.2">
      <c r="A601" t="s">
        <v>897</v>
      </c>
      <c r="B601" t="s">
        <v>31277</v>
      </c>
      <c r="I601" t="s">
        <v>4</v>
      </c>
      <c r="J601">
        <v>258.44</v>
      </c>
      <c r="M601">
        <v>258.44</v>
      </c>
      <c r="N601">
        <f t="shared" si="9"/>
        <v>0</v>
      </c>
    </row>
    <row r="602" spans="1:14" x14ac:dyDescent="0.2">
      <c r="A602" t="s">
        <v>898</v>
      </c>
      <c r="B602" t="s">
        <v>31277</v>
      </c>
      <c r="I602" t="s">
        <v>4</v>
      </c>
      <c r="J602">
        <v>224.59</v>
      </c>
      <c r="M602">
        <v>224.59</v>
      </c>
      <c r="N602">
        <f t="shared" si="9"/>
        <v>0</v>
      </c>
    </row>
    <row r="603" spans="1:14" x14ac:dyDescent="0.2">
      <c r="A603" t="s">
        <v>899</v>
      </c>
      <c r="B603" t="s">
        <v>31278</v>
      </c>
      <c r="I603" t="s">
        <v>4</v>
      </c>
      <c r="J603">
        <v>312.22000000000003</v>
      </c>
      <c r="M603">
        <v>312.22000000000003</v>
      </c>
      <c r="N603">
        <f t="shared" si="9"/>
        <v>0</v>
      </c>
    </row>
    <row r="604" spans="1:14" x14ac:dyDescent="0.2">
      <c r="A604" t="s">
        <v>900</v>
      </c>
      <c r="B604" t="s">
        <v>31278</v>
      </c>
      <c r="I604" t="s">
        <v>4</v>
      </c>
      <c r="J604">
        <v>271.33</v>
      </c>
      <c r="M604">
        <v>271.33</v>
      </c>
      <c r="N604">
        <f t="shared" si="9"/>
        <v>0</v>
      </c>
    </row>
    <row r="605" spans="1:14" x14ac:dyDescent="0.2">
      <c r="A605" t="s">
        <v>901</v>
      </c>
      <c r="B605" t="s">
        <v>31279</v>
      </c>
      <c r="I605" t="s">
        <v>4</v>
      </c>
      <c r="J605">
        <v>693.3</v>
      </c>
      <c r="M605">
        <v>693.3</v>
      </c>
      <c r="N605">
        <f t="shared" si="9"/>
        <v>0</v>
      </c>
    </row>
    <row r="606" spans="1:14" x14ac:dyDescent="0.2">
      <c r="A606" t="s">
        <v>902</v>
      </c>
      <c r="B606" t="s">
        <v>31279</v>
      </c>
      <c r="I606" t="s">
        <v>4</v>
      </c>
      <c r="J606">
        <v>668.28</v>
      </c>
      <c r="M606">
        <v>668.28</v>
      </c>
      <c r="N606">
        <f t="shared" si="9"/>
        <v>0</v>
      </c>
    </row>
    <row r="607" spans="1:14" x14ac:dyDescent="0.2">
      <c r="A607" t="s">
        <v>903</v>
      </c>
      <c r="B607" t="s">
        <v>31280</v>
      </c>
      <c r="I607" t="s">
        <v>4</v>
      </c>
      <c r="J607">
        <v>802.55</v>
      </c>
      <c r="M607">
        <v>802.55</v>
      </c>
      <c r="N607">
        <f t="shared" si="9"/>
        <v>0</v>
      </c>
    </row>
    <row r="608" spans="1:14" x14ac:dyDescent="0.2">
      <c r="A608" t="s">
        <v>904</v>
      </c>
      <c r="B608" t="s">
        <v>31280</v>
      </c>
      <c r="I608" t="s">
        <v>4</v>
      </c>
      <c r="J608">
        <v>773.58</v>
      </c>
      <c r="M608">
        <v>773.58</v>
      </c>
      <c r="N608">
        <f t="shared" si="9"/>
        <v>0</v>
      </c>
    </row>
    <row r="609" spans="1:14" x14ac:dyDescent="0.2">
      <c r="A609" t="s">
        <v>905</v>
      </c>
      <c r="B609" t="s">
        <v>31281</v>
      </c>
      <c r="I609" t="s">
        <v>4</v>
      </c>
      <c r="J609">
        <v>1090.0899999999999</v>
      </c>
      <c r="M609">
        <v>1090.0899999999999</v>
      </c>
      <c r="N609">
        <f t="shared" si="9"/>
        <v>0</v>
      </c>
    </row>
    <row r="610" spans="1:14" x14ac:dyDescent="0.2">
      <c r="A610" t="s">
        <v>906</v>
      </c>
      <c r="B610" t="s">
        <v>31281</v>
      </c>
      <c r="I610" t="s">
        <v>4</v>
      </c>
      <c r="J610">
        <v>1050.74</v>
      </c>
      <c r="M610">
        <v>1050.74</v>
      </c>
      <c r="N610">
        <f t="shared" si="9"/>
        <v>0</v>
      </c>
    </row>
    <row r="611" spans="1:14" x14ac:dyDescent="0.2">
      <c r="A611" t="s">
        <v>907</v>
      </c>
      <c r="B611" t="s">
        <v>31282</v>
      </c>
      <c r="I611" t="s">
        <v>4</v>
      </c>
      <c r="J611">
        <v>94.83</v>
      </c>
      <c r="M611">
        <v>94.83</v>
      </c>
      <c r="N611">
        <f t="shared" si="9"/>
        <v>0</v>
      </c>
    </row>
    <row r="612" spans="1:14" x14ac:dyDescent="0.2">
      <c r="A612" t="s">
        <v>908</v>
      </c>
      <c r="B612" t="s">
        <v>31282</v>
      </c>
      <c r="I612" t="s">
        <v>4</v>
      </c>
      <c r="J612">
        <v>82.41</v>
      </c>
      <c r="M612">
        <v>82.41</v>
      </c>
      <c r="N612">
        <f t="shared" si="9"/>
        <v>0</v>
      </c>
    </row>
    <row r="613" spans="1:14" x14ac:dyDescent="0.2">
      <c r="A613" t="s">
        <v>909</v>
      </c>
      <c r="B613" t="s">
        <v>31283</v>
      </c>
      <c r="I613" t="s">
        <v>4</v>
      </c>
      <c r="J613">
        <v>109.82</v>
      </c>
      <c r="M613">
        <v>109.82</v>
      </c>
      <c r="N613">
        <f t="shared" si="9"/>
        <v>0</v>
      </c>
    </row>
    <row r="614" spans="1:14" x14ac:dyDescent="0.2">
      <c r="A614" t="s">
        <v>910</v>
      </c>
      <c r="B614" t="s">
        <v>31283</v>
      </c>
      <c r="I614" t="s">
        <v>4</v>
      </c>
      <c r="J614">
        <v>95.44</v>
      </c>
      <c r="M614">
        <v>95.44</v>
      </c>
      <c r="N614">
        <f t="shared" si="9"/>
        <v>0</v>
      </c>
    </row>
    <row r="615" spans="1:14" x14ac:dyDescent="0.2">
      <c r="A615" t="s">
        <v>911</v>
      </c>
      <c r="B615" t="s">
        <v>31284</v>
      </c>
      <c r="I615" t="s">
        <v>4</v>
      </c>
      <c r="J615">
        <v>149.13999999999999</v>
      </c>
      <c r="M615">
        <v>149.13999999999999</v>
      </c>
      <c r="N615">
        <f t="shared" si="9"/>
        <v>0</v>
      </c>
    </row>
    <row r="616" spans="1:14" x14ac:dyDescent="0.2">
      <c r="A616" t="s">
        <v>912</v>
      </c>
      <c r="B616" t="s">
        <v>31284</v>
      </c>
      <c r="I616" t="s">
        <v>4</v>
      </c>
      <c r="J616">
        <v>129.6</v>
      </c>
      <c r="M616">
        <v>129.6</v>
      </c>
      <c r="N616">
        <f t="shared" si="9"/>
        <v>0</v>
      </c>
    </row>
    <row r="617" spans="1:14" x14ac:dyDescent="0.2">
      <c r="A617" t="s">
        <v>913</v>
      </c>
      <c r="B617" t="s">
        <v>31285</v>
      </c>
      <c r="I617" t="s">
        <v>4</v>
      </c>
      <c r="J617">
        <v>198.86</v>
      </c>
      <c r="M617">
        <v>198.86</v>
      </c>
      <c r="N617">
        <f t="shared" si="9"/>
        <v>0</v>
      </c>
    </row>
    <row r="618" spans="1:14" x14ac:dyDescent="0.2">
      <c r="A618" t="s">
        <v>914</v>
      </c>
      <c r="B618" t="s">
        <v>31285</v>
      </c>
      <c r="I618" t="s">
        <v>4</v>
      </c>
      <c r="J618">
        <v>172.81</v>
      </c>
      <c r="M618">
        <v>172.81</v>
      </c>
      <c r="N618">
        <f t="shared" si="9"/>
        <v>0</v>
      </c>
    </row>
    <row r="619" spans="1:14" x14ac:dyDescent="0.2">
      <c r="A619" t="s">
        <v>915</v>
      </c>
      <c r="B619" t="s">
        <v>31286</v>
      </c>
      <c r="I619" t="s">
        <v>4</v>
      </c>
      <c r="J619">
        <v>240.19</v>
      </c>
      <c r="M619">
        <v>240.19</v>
      </c>
      <c r="N619">
        <f t="shared" si="9"/>
        <v>0</v>
      </c>
    </row>
    <row r="620" spans="1:14" x14ac:dyDescent="0.2">
      <c r="A620" t="s">
        <v>916</v>
      </c>
      <c r="B620" t="s">
        <v>31286</v>
      </c>
      <c r="I620" t="s">
        <v>4</v>
      </c>
      <c r="J620">
        <v>208.73</v>
      </c>
      <c r="M620">
        <v>208.73</v>
      </c>
      <c r="N620">
        <f t="shared" si="9"/>
        <v>0</v>
      </c>
    </row>
    <row r="621" spans="1:14" x14ac:dyDescent="0.2">
      <c r="A621" t="s">
        <v>917</v>
      </c>
      <c r="B621" t="s">
        <v>31287</v>
      </c>
      <c r="I621" t="s">
        <v>4</v>
      </c>
      <c r="J621">
        <v>128.03</v>
      </c>
      <c r="M621">
        <v>128.03</v>
      </c>
      <c r="N621">
        <f t="shared" si="9"/>
        <v>0</v>
      </c>
    </row>
    <row r="622" spans="1:14" x14ac:dyDescent="0.2">
      <c r="A622" t="s">
        <v>918</v>
      </c>
      <c r="B622" t="s">
        <v>31287</v>
      </c>
      <c r="I622" t="s">
        <v>4</v>
      </c>
      <c r="J622">
        <v>111.26</v>
      </c>
      <c r="M622">
        <v>111.26</v>
      </c>
      <c r="N622">
        <f t="shared" si="9"/>
        <v>0</v>
      </c>
    </row>
    <row r="623" spans="1:14" x14ac:dyDescent="0.2">
      <c r="A623" t="s">
        <v>919</v>
      </c>
      <c r="B623" t="s">
        <v>31288</v>
      </c>
      <c r="I623" t="s">
        <v>4</v>
      </c>
      <c r="J623">
        <v>148.25</v>
      </c>
      <c r="M623">
        <v>148.25</v>
      </c>
      <c r="N623">
        <f t="shared" si="9"/>
        <v>0</v>
      </c>
    </row>
    <row r="624" spans="1:14" x14ac:dyDescent="0.2">
      <c r="A624" t="s">
        <v>920</v>
      </c>
      <c r="B624" t="s">
        <v>31288</v>
      </c>
      <c r="I624" t="s">
        <v>4</v>
      </c>
      <c r="J624">
        <v>128.83000000000001</v>
      </c>
      <c r="M624">
        <v>128.83000000000001</v>
      </c>
      <c r="N624">
        <f t="shared" si="9"/>
        <v>0</v>
      </c>
    </row>
    <row r="625" spans="1:14" x14ac:dyDescent="0.2">
      <c r="A625" t="s">
        <v>921</v>
      </c>
      <c r="B625" t="s">
        <v>31289</v>
      </c>
      <c r="I625" t="s">
        <v>4</v>
      </c>
      <c r="J625">
        <v>201.33</v>
      </c>
      <c r="M625">
        <v>201.33</v>
      </c>
      <c r="N625">
        <f t="shared" si="9"/>
        <v>0</v>
      </c>
    </row>
    <row r="626" spans="1:14" x14ac:dyDescent="0.2">
      <c r="A626" t="s">
        <v>922</v>
      </c>
      <c r="B626" t="s">
        <v>31289</v>
      </c>
      <c r="I626" t="s">
        <v>4</v>
      </c>
      <c r="J626">
        <v>174.96</v>
      </c>
      <c r="M626">
        <v>174.96</v>
      </c>
      <c r="N626">
        <f t="shared" si="9"/>
        <v>0</v>
      </c>
    </row>
    <row r="627" spans="1:14" x14ac:dyDescent="0.2">
      <c r="A627" t="s">
        <v>923</v>
      </c>
      <c r="B627" t="s">
        <v>31290</v>
      </c>
      <c r="I627" t="s">
        <v>4</v>
      </c>
      <c r="J627">
        <v>268.45</v>
      </c>
      <c r="M627">
        <v>268.45</v>
      </c>
      <c r="N627">
        <f t="shared" si="9"/>
        <v>0</v>
      </c>
    </row>
    <row r="628" spans="1:14" x14ac:dyDescent="0.2">
      <c r="A628" t="s">
        <v>924</v>
      </c>
      <c r="B628" t="s">
        <v>31290</v>
      </c>
      <c r="I628" t="s">
        <v>4</v>
      </c>
      <c r="J628">
        <v>233.29</v>
      </c>
      <c r="M628">
        <v>233.29</v>
      </c>
      <c r="N628">
        <f t="shared" si="9"/>
        <v>0</v>
      </c>
    </row>
    <row r="629" spans="1:14" x14ac:dyDescent="0.2">
      <c r="A629" t="s">
        <v>925</v>
      </c>
      <c r="B629" t="s">
        <v>31291</v>
      </c>
      <c r="I629" t="s">
        <v>4</v>
      </c>
      <c r="J629">
        <v>324.25</v>
      </c>
      <c r="M629">
        <v>324.25</v>
      </c>
      <c r="N629">
        <f t="shared" si="9"/>
        <v>0</v>
      </c>
    </row>
    <row r="630" spans="1:14" x14ac:dyDescent="0.2">
      <c r="A630" t="s">
        <v>926</v>
      </c>
      <c r="B630" t="s">
        <v>31291</v>
      </c>
      <c r="I630" t="s">
        <v>4</v>
      </c>
      <c r="J630">
        <v>281.77999999999997</v>
      </c>
      <c r="M630">
        <v>281.77999999999997</v>
      </c>
      <c r="N630">
        <f t="shared" si="9"/>
        <v>0</v>
      </c>
    </row>
    <row r="631" spans="1:14" x14ac:dyDescent="0.2">
      <c r="A631" t="s">
        <v>927</v>
      </c>
      <c r="B631" t="s">
        <v>31292</v>
      </c>
      <c r="I631" t="s">
        <v>4</v>
      </c>
      <c r="J631">
        <v>184.73</v>
      </c>
      <c r="M631">
        <v>184.73</v>
      </c>
      <c r="N631">
        <f t="shared" si="9"/>
        <v>0</v>
      </c>
    </row>
    <row r="632" spans="1:14" x14ac:dyDescent="0.2">
      <c r="A632" t="s">
        <v>928</v>
      </c>
      <c r="B632" t="s">
        <v>31292</v>
      </c>
      <c r="I632" t="s">
        <v>4</v>
      </c>
      <c r="J632">
        <v>173.14</v>
      </c>
      <c r="M632">
        <v>173.14</v>
      </c>
      <c r="N632">
        <f t="shared" si="9"/>
        <v>0</v>
      </c>
    </row>
    <row r="633" spans="1:14" x14ac:dyDescent="0.2">
      <c r="A633" t="s">
        <v>929</v>
      </c>
      <c r="B633" t="s">
        <v>31293</v>
      </c>
      <c r="I633" t="s">
        <v>4</v>
      </c>
      <c r="J633">
        <v>201.92</v>
      </c>
      <c r="M633">
        <v>201.92</v>
      </c>
      <c r="N633">
        <f t="shared" si="9"/>
        <v>0</v>
      </c>
    </row>
    <row r="634" spans="1:14" x14ac:dyDescent="0.2">
      <c r="A634" t="s">
        <v>930</v>
      </c>
      <c r="B634" t="s">
        <v>31293</v>
      </c>
      <c r="I634" t="s">
        <v>4</v>
      </c>
      <c r="J634">
        <v>194.7</v>
      </c>
      <c r="M634">
        <v>194.7</v>
      </c>
      <c r="N634">
        <f t="shared" si="9"/>
        <v>0</v>
      </c>
    </row>
    <row r="635" spans="1:14" x14ac:dyDescent="0.2">
      <c r="A635" t="s">
        <v>931</v>
      </c>
      <c r="B635" t="s">
        <v>31294</v>
      </c>
      <c r="I635" t="s">
        <v>4</v>
      </c>
      <c r="J635">
        <v>50.46</v>
      </c>
      <c r="M635">
        <v>50.46</v>
      </c>
      <c r="N635">
        <f t="shared" si="9"/>
        <v>0</v>
      </c>
    </row>
    <row r="636" spans="1:14" x14ac:dyDescent="0.2">
      <c r="A636" t="s">
        <v>932</v>
      </c>
      <c r="B636" t="s">
        <v>31294</v>
      </c>
      <c r="I636" t="s">
        <v>4</v>
      </c>
      <c r="J636">
        <v>48.79</v>
      </c>
      <c r="M636">
        <v>48.79</v>
      </c>
      <c r="N636">
        <f t="shared" si="9"/>
        <v>0</v>
      </c>
    </row>
    <row r="637" spans="1:14" x14ac:dyDescent="0.2">
      <c r="A637" t="s">
        <v>933</v>
      </c>
      <c r="B637" t="s">
        <v>31295</v>
      </c>
      <c r="I637" t="s">
        <v>4</v>
      </c>
      <c r="J637">
        <v>216.18</v>
      </c>
      <c r="M637">
        <v>216.18</v>
      </c>
      <c r="N637">
        <f t="shared" si="9"/>
        <v>0</v>
      </c>
    </row>
    <row r="638" spans="1:14" x14ac:dyDescent="0.2">
      <c r="A638" t="s">
        <v>934</v>
      </c>
      <c r="B638" t="s">
        <v>31295</v>
      </c>
      <c r="I638" t="s">
        <v>4</v>
      </c>
      <c r="J638">
        <v>209.5</v>
      </c>
      <c r="M638">
        <v>209.5</v>
      </c>
      <c r="N638">
        <f t="shared" si="9"/>
        <v>0</v>
      </c>
    </row>
    <row r="639" spans="1:14" x14ac:dyDescent="0.2">
      <c r="A639" t="s">
        <v>935</v>
      </c>
      <c r="B639" t="s">
        <v>31296</v>
      </c>
      <c r="I639" t="s">
        <v>4</v>
      </c>
      <c r="J639">
        <v>377.69</v>
      </c>
      <c r="M639">
        <v>377.69</v>
      </c>
      <c r="N639">
        <f t="shared" si="9"/>
        <v>0</v>
      </c>
    </row>
    <row r="640" spans="1:14" x14ac:dyDescent="0.2">
      <c r="A640" t="s">
        <v>936</v>
      </c>
      <c r="B640" t="s">
        <v>31296</v>
      </c>
      <c r="I640" t="s">
        <v>4</v>
      </c>
      <c r="J640">
        <v>340.42</v>
      </c>
      <c r="M640">
        <v>340.42</v>
      </c>
      <c r="N640">
        <f t="shared" si="9"/>
        <v>0</v>
      </c>
    </row>
    <row r="641" spans="1:14" x14ac:dyDescent="0.2">
      <c r="A641" t="s">
        <v>937</v>
      </c>
      <c r="B641" t="s">
        <v>31297</v>
      </c>
      <c r="I641" t="s">
        <v>4</v>
      </c>
      <c r="J641">
        <v>412.79</v>
      </c>
      <c r="M641">
        <v>412.79</v>
      </c>
      <c r="N641">
        <f t="shared" si="9"/>
        <v>0</v>
      </c>
    </row>
    <row r="642" spans="1:14" x14ac:dyDescent="0.2">
      <c r="A642" t="s">
        <v>938</v>
      </c>
      <c r="B642" t="s">
        <v>31297</v>
      </c>
      <c r="I642" t="s">
        <v>4</v>
      </c>
      <c r="J642">
        <v>372.11</v>
      </c>
      <c r="M642">
        <v>372.11</v>
      </c>
      <c r="N642">
        <f t="shared" si="9"/>
        <v>0</v>
      </c>
    </row>
    <row r="643" spans="1:14" x14ac:dyDescent="0.2">
      <c r="A643" t="s">
        <v>939</v>
      </c>
      <c r="B643" t="s">
        <v>31298</v>
      </c>
      <c r="I643" t="s">
        <v>4</v>
      </c>
      <c r="J643">
        <v>464.04</v>
      </c>
      <c r="M643">
        <v>464.04</v>
      </c>
      <c r="N643">
        <f t="shared" si="9"/>
        <v>0</v>
      </c>
    </row>
    <row r="644" spans="1:14" x14ac:dyDescent="0.2">
      <c r="A644" t="s">
        <v>940</v>
      </c>
      <c r="B644" t="s">
        <v>31298</v>
      </c>
      <c r="I644" t="s">
        <v>4</v>
      </c>
      <c r="J644">
        <v>419.02</v>
      </c>
      <c r="M644">
        <v>419.02</v>
      </c>
      <c r="N644">
        <f t="shared" ref="N644:N707" si="10">J644-M644</f>
        <v>0</v>
      </c>
    </row>
    <row r="645" spans="1:14" x14ac:dyDescent="0.2">
      <c r="A645" t="s">
        <v>941</v>
      </c>
      <c r="B645" t="s">
        <v>31299</v>
      </c>
      <c r="I645" t="s">
        <v>4</v>
      </c>
      <c r="J645">
        <v>512.97</v>
      </c>
      <c r="M645">
        <v>512.97</v>
      </c>
      <c r="N645">
        <f t="shared" si="10"/>
        <v>0</v>
      </c>
    </row>
    <row r="646" spans="1:14" x14ac:dyDescent="0.2">
      <c r="A646" t="s">
        <v>942</v>
      </c>
      <c r="B646" t="s">
        <v>31299</v>
      </c>
      <c r="I646" t="s">
        <v>4</v>
      </c>
      <c r="J646">
        <v>463.92</v>
      </c>
      <c r="M646">
        <v>463.92</v>
      </c>
      <c r="N646">
        <f t="shared" si="10"/>
        <v>0</v>
      </c>
    </row>
    <row r="647" spans="1:14" x14ac:dyDescent="0.2">
      <c r="A647" t="s">
        <v>943</v>
      </c>
      <c r="B647" t="s">
        <v>31300</v>
      </c>
      <c r="I647" t="s">
        <v>4</v>
      </c>
      <c r="J647">
        <v>651.98</v>
      </c>
      <c r="M647">
        <v>651.98</v>
      </c>
      <c r="N647">
        <f t="shared" si="10"/>
        <v>0</v>
      </c>
    </row>
    <row r="648" spans="1:14" x14ac:dyDescent="0.2">
      <c r="A648" t="s">
        <v>944</v>
      </c>
      <c r="B648" t="s">
        <v>31300</v>
      </c>
      <c r="I648" t="s">
        <v>4</v>
      </c>
      <c r="J648">
        <v>593.73</v>
      </c>
      <c r="M648">
        <v>593.73</v>
      </c>
      <c r="N648">
        <f t="shared" si="10"/>
        <v>0</v>
      </c>
    </row>
    <row r="649" spans="1:14" x14ac:dyDescent="0.2">
      <c r="A649" t="s">
        <v>945</v>
      </c>
      <c r="B649" t="s">
        <v>31301</v>
      </c>
      <c r="I649" t="s">
        <v>4</v>
      </c>
      <c r="J649">
        <v>954.89</v>
      </c>
      <c r="M649">
        <v>954.89</v>
      </c>
      <c r="N649">
        <f t="shared" si="10"/>
        <v>0</v>
      </c>
    </row>
    <row r="650" spans="1:14" x14ac:dyDescent="0.2">
      <c r="A650" t="s">
        <v>946</v>
      </c>
      <c r="B650" t="s">
        <v>31301</v>
      </c>
      <c r="I650" t="s">
        <v>4</v>
      </c>
      <c r="J650">
        <v>886.29</v>
      </c>
      <c r="M650">
        <v>886.29</v>
      </c>
      <c r="N650">
        <f t="shared" si="10"/>
        <v>0</v>
      </c>
    </row>
    <row r="651" spans="1:14" x14ac:dyDescent="0.2">
      <c r="A651" t="s">
        <v>947</v>
      </c>
      <c r="B651" t="s">
        <v>31302</v>
      </c>
      <c r="I651" t="s">
        <v>4</v>
      </c>
      <c r="J651">
        <v>604.25</v>
      </c>
      <c r="M651">
        <v>604.25</v>
      </c>
      <c r="N651">
        <f t="shared" si="10"/>
        <v>0</v>
      </c>
    </row>
    <row r="652" spans="1:14" x14ac:dyDescent="0.2">
      <c r="A652" t="s">
        <v>948</v>
      </c>
      <c r="B652" t="s">
        <v>31302</v>
      </c>
      <c r="I652" t="s">
        <v>4</v>
      </c>
      <c r="J652">
        <v>543.96</v>
      </c>
      <c r="M652">
        <v>543.96</v>
      </c>
      <c r="N652">
        <f t="shared" si="10"/>
        <v>0</v>
      </c>
    </row>
    <row r="653" spans="1:14" x14ac:dyDescent="0.2">
      <c r="A653" t="s">
        <v>949</v>
      </c>
      <c r="B653" t="s">
        <v>31303</v>
      </c>
      <c r="I653" t="s">
        <v>4</v>
      </c>
      <c r="J653">
        <v>661.09</v>
      </c>
      <c r="M653">
        <v>661.09</v>
      </c>
      <c r="N653">
        <f t="shared" si="10"/>
        <v>0</v>
      </c>
    </row>
    <row r="654" spans="1:14" x14ac:dyDescent="0.2">
      <c r="A654" t="s">
        <v>950</v>
      </c>
      <c r="B654" t="s">
        <v>31303</v>
      </c>
      <c r="I654" t="s">
        <v>4</v>
      </c>
      <c r="J654">
        <v>595.13</v>
      </c>
      <c r="M654">
        <v>595.13</v>
      </c>
      <c r="N654">
        <f t="shared" si="10"/>
        <v>0</v>
      </c>
    </row>
    <row r="655" spans="1:14" x14ac:dyDescent="0.2">
      <c r="A655" t="s">
        <v>951</v>
      </c>
      <c r="B655" t="s">
        <v>31304</v>
      </c>
      <c r="I655" t="s">
        <v>4</v>
      </c>
      <c r="J655">
        <v>778.72</v>
      </c>
      <c r="M655">
        <v>778.72</v>
      </c>
      <c r="N655">
        <f t="shared" si="10"/>
        <v>0</v>
      </c>
    </row>
    <row r="656" spans="1:14" x14ac:dyDescent="0.2">
      <c r="A656" t="s">
        <v>952</v>
      </c>
      <c r="B656" t="s">
        <v>31304</v>
      </c>
      <c r="I656" t="s">
        <v>4</v>
      </c>
      <c r="J656">
        <v>701.97</v>
      </c>
      <c r="M656">
        <v>701.97</v>
      </c>
      <c r="N656">
        <f t="shared" si="10"/>
        <v>0</v>
      </c>
    </row>
    <row r="657" spans="1:14" x14ac:dyDescent="0.2">
      <c r="A657" t="s">
        <v>953</v>
      </c>
      <c r="B657" t="s">
        <v>31305</v>
      </c>
      <c r="I657" t="s">
        <v>4</v>
      </c>
      <c r="J657">
        <v>863.1</v>
      </c>
      <c r="M657">
        <v>863.1</v>
      </c>
      <c r="N657">
        <f t="shared" si="10"/>
        <v>0</v>
      </c>
    </row>
    <row r="658" spans="1:14" x14ac:dyDescent="0.2">
      <c r="A658" t="s">
        <v>954</v>
      </c>
      <c r="B658" t="s">
        <v>31305</v>
      </c>
      <c r="I658" t="s">
        <v>4</v>
      </c>
      <c r="J658">
        <v>778.8</v>
      </c>
      <c r="M658">
        <v>778.8</v>
      </c>
      <c r="N658">
        <f t="shared" si="10"/>
        <v>0</v>
      </c>
    </row>
    <row r="659" spans="1:14" x14ac:dyDescent="0.2">
      <c r="A659" t="s">
        <v>955</v>
      </c>
      <c r="B659" t="s">
        <v>31306</v>
      </c>
      <c r="I659" t="s">
        <v>4</v>
      </c>
      <c r="J659">
        <v>1212.5999999999999</v>
      </c>
      <c r="M659">
        <v>1212.5999999999999</v>
      </c>
      <c r="N659">
        <f t="shared" si="10"/>
        <v>0</v>
      </c>
    </row>
    <row r="660" spans="1:14" x14ac:dyDescent="0.2">
      <c r="A660" t="s">
        <v>956</v>
      </c>
      <c r="B660" t="s">
        <v>31306</v>
      </c>
      <c r="I660" t="s">
        <v>4</v>
      </c>
      <c r="J660">
        <v>1099.23</v>
      </c>
      <c r="M660">
        <v>1099.23</v>
      </c>
      <c r="N660">
        <f t="shared" si="10"/>
        <v>0</v>
      </c>
    </row>
    <row r="661" spans="1:14" x14ac:dyDescent="0.2">
      <c r="A661" t="s">
        <v>957</v>
      </c>
      <c r="B661" t="s">
        <v>31307</v>
      </c>
      <c r="I661" t="s">
        <v>4</v>
      </c>
      <c r="J661">
        <v>1833</v>
      </c>
      <c r="M661">
        <v>1833</v>
      </c>
      <c r="N661">
        <f t="shared" si="10"/>
        <v>0</v>
      </c>
    </row>
    <row r="662" spans="1:14" x14ac:dyDescent="0.2">
      <c r="A662" t="s">
        <v>958</v>
      </c>
      <c r="B662" t="s">
        <v>31307</v>
      </c>
      <c r="I662" t="s">
        <v>4</v>
      </c>
      <c r="J662">
        <v>1684.54</v>
      </c>
      <c r="M662">
        <v>1684.54</v>
      </c>
      <c r="N662">
        <f t="shared" si="10"/>
        <v>0</v>
      </c>
    </row>
    <row r="663" spans="1:14" x14ac:dyDescent="0.2">
      <c r="A663" t="s">
        <v>959</v>
      </c>
      <c r="B663" t="s">
        <v>31308</v>
      </c>
      <c r="I663" t="s">
        <v>4</v>
      </c>
      <c r="J663">
        <v>282.77999999999997</v>
      </c>
      <c r="M663">
        <v>282.77999999999997</v>
      </c>
      <c r="N663">
        <f t="shared" si="10"/>
        <v>0</v>
      </c>
    </row>
    <row r="664" spans="1:14" x14ac:dyDescent="0.2">
      <c r="A664" t="s">
        <v>960</v>
      </c>
      <c r="B664" t="s">
        <v>31308</v>
      </c>
      <c r="I664" t="s">
        <v>4</v>
      </c>
      <c r="J664">
        <v>255.47</v>
      </c>
      <c r="M664">
        <v>255.47</v>
      </c>
      <c r="N664">
        <f t="shared" si="10"/>
        <v>0</v>
      </c>
    </row>
    <row r="665" spans="1:14" x14ac:dyDescent="0.2">
      <c r="A665" t="s">
        <v>961</v>
      </c>
      <c r="B665" t="s">
        <v>31309</v>
      </c>
      <c r="I665" t="s">
        <v>4</v>
      </c>
      <c r="J665">
        <v>307.23</v>
      </c>
      <c r="M665">
        <v>307.23</v>
      </c>
      <c r="N665">
        <f t="shared" si="10"/>
        <v>0</v>
      </c>
    </row>
    <row r="666" spans="1:14" x14ac:dyDescent="0.2">
      <c r="A666" t="s">
        <v>962</v>
      </c>
      <c r="B666" t="s">
        <v>31309</v>
      </c>
      <c r="I666" t="s">
        <v>4</v>
      </c>
      <c r="J666">
        <v>277.58999999999997</v>
      </c>
      <c r="M666">
        <v>277.58999999999997</v>
      </c>
      <c r="N666">
        <f t="shared" si="10"/>
        <v>0</v>
      </c>
    </row>
    <row r="667" spans="1:14" x14ac:dyDescent="0.2">
      <c r="A667" t="s">
        <v>963</v>
      </c>
      <c r="B667" t="s">
        <v>31310</v>
      </c>
      <c r="I667" t="s">
        <v>4</v>
      </c>
      <c r="J667">
        <v>344.4</v>
      </c>
      <c r="M667">
        <v>344.4</v>
      </c>
      <c r="N667">
        <f t="shared" si="10"/>
        <v>0</v>
      </c>
    </row>
    <row r="668" spans="1:14" x14ac:dyDescent="0.2">
      <c r="A668" t="s">
        <v>964</v>
      </c>
      <c r="B668" t="s">
        <v>31310</v>
      </c>
      <c r="I668" t="s">
        <v>4</v>
      </c>
      <c r="J668">
        <v>311.77999999999997</v>
      </c>
      <c r="M668">
        <v>311.77999999999997</v>
      </c>
      <c r="N668">
        <f t="shared" si="10"/>
        <v>0</v>
      </c>
    </row>
    <row r="669" spans="1:14" x14ac:dyDescent="0.2">
      <c r="A669" t="s">
        <v>965</v>
      </c>
      <c r="B669" t="s">
        <v>31311</v>
      </c>
      <c r="I669" t="s">
        <v>4</v>
      </c>
      <c r="J669">
        <v>378.82</v>
      </c>
      <c r="M669">
        <v>378.82</v>
      </c>
      <c r="N669">
        <f t="shared" si="10"/>
        <v>0</v>
      </c>
    </row>
    <row r="670" spans="1:14" x14ac:dyDescent="0.2">
      <c r="A670" t="s">
        <v>966</v>
      </c>
      <c r="B670" t="s">
        <v>31311</v>
      </c>
      <c r="I670" t="s">
        <v>4</v>
      </c>
      <c r="J670">
        <v>343.55</v>
      </c>
      <c r="M670">
        <v>343.55</v>
      </c>
      <c r="N670">
        <f t="shared" si="10"/>
        <v>0</v>
      </c>
    </row>
    <row r="671" spans="1:14" x14ac:dyDescent="0.2">
      <c r="A671" t="s">
        <v>967</v>
      </c>
      <c r="B671" t="s">
        <v>31312</v>
      </c>
      <c r="I671" t="s">
        <v>4</v>
      </c>
      <c r="J671">
        <v>487.87</v>
      </c>
      <c r="M671">
        <v>487.87</v>
      </c>
      <c r="N671">
        <f t="shared" si="10"/>
        <v>0</v>
      </c>
    </row>
    <row r="672" spans="1:14" x14ac:dyDescent="0.2">
      <c r="A672" t="s">
        <v>968</v>
      </c>
      <c r="B672" t="s">
        <v>31312</v>
      </c>
      <c r="I672" t="s">
        <v>4</v>
      </c>
      <c r="J672">
        <v>445.88</v>
      </c>
      <c r="M672">
        <v>445.88</v>
      </c>
      <c r="N672">
        <f t="shared" si="10"/>
        <v>0</v>
      </c>
    </row>
    <row r="673" spans="1:14" x14ac:dyDescent="0.2">
      <c r="A673" t="s">
        <v>969</v>
      </c>
      <c r="B673" t="s">
        <v>31313</v>
      </c>
      <c r="I673" t="s">
        <v>4</v>
      </c>
      <c r="J673">
        <v>744.05</v>
      </c>
      <c r="M673">
        <v>744.05</v>
      </c>
      <c r="N673">
        <f t="shared" si="10"/>
        <v>0</v>
      </c>
    </row>
    <row r="674" spans="1:14" x14ac:dyDescent="0.2">
      <c r="A674" t="s">
        <v>970</v>
      </c>
      <c r="B674" t="s">
        <v>31313</v>
      </c>
      <c r="I674" t="s">
        <v>4</v>
      </c>
      <c r="J674">
        <v>694.07</v>
      </c>
      <c r="M674">
        <v>694.07</v>
      </c>
      <c r="N674">
        <f t="shared" si="10"/>
        <v>0</v>
      </c>
    </row>
    <row r="675" spans="1:14" x14ac:dyDescent="0.2">
      <c r="A675" t="s">
        <v>971</v>
      </c>
      <c r="B675" t="s">
        <v>31314</v>
      </c>
      <c r="I675" t="s">
        <v>4</v>
      </c>
      <c r="J675">
        <v>467.52</v>
      </c>
      <c r="M675">
        <v>467.52</v>
      </c>
      <c r="N675">
        <f t="shared" si="10"/>
        <v>0</v>
      </c>
    </row>
    <row r="676" spans="1:14" x14ac:dyDescent="0.2">
      <c r="A676" t="s">
        <v>972</v>
      </c>
      <c r="B676" t="s">
        <v>31314</v>
      </c>
      <c r="I676" t="s">
        <v>4</v>
      </c>
      <c r="J676">
        <v>421.54</v>
      </c>
      <c r="M676">
        <v>421.54</v>
      </c>
      <c r="N676">
        <f t="shared" si="10"/>
        <v>0</v>
      </c>
    </row>
    <row r="677" spans="1:14" x14ac:dyDescent="0.2">
      <c r="A677" t="s">
        <v>973</v>
      </c>
      <c r="B677" t="s">
        <v>31315</v>
      </c>
      <c r="I677" t="s">
        <v>4</v>
      </c>
      <c r="J677">
        <v>512.11</v>
      </c>
      <c r="M677">
        <v>512.11</v>
      </c>
      <c r="N677">
        <f t="shared" si="10"/>
        <v>0</v>
      </c>
    </row>
    <row r="678" spans="1:14" x14ac:dyDescent="0.2">
      <c r="A678" t="s">
        <v>974</v>
      </c>
      <c r="B678" t="s">
        <v>31315</v>
      </c>
      <c r="I678" t="s">
        <v>4</v>
      </c>
      <c r="J678">
        <v>461.75</v>
      </c>
      <c r="M678">
        <v>461.75</v>
      </c>
      <c r="N678">
        <f t="shared" si="10"/>
        <v>0</v>
      </c>
    </row>
    <row r="679" spans="1:14" x14ac:dyDescent="0.2">
      <c r="A679" t="s">
        <v>975</v>
      </c>
      <c r="B679" t="s">
        <v>31316</v>
      </c>
      <c r="I679" t="s">
        <v>4</v>
      </c>
      <c r="J679">
        <v>572.42999999999995</v>
      </c>
      <c r="M679">
        <v>572.42999999999995</v>
      </c>
      <c r="N679">
        <f t="shared" si="10"/>
        <v>0</v>
      </c>
    </row>
    <row r="680" spans="1:14" x14ac:dyDescent="0.2">
      <c r="A680" t="s">
        <v>976</v>
      </c>
      <c r="B680" t="s">
        <v>31316</v>
      </c>
      <c r="I680" t="s">
        <v>4</v>
      </c>
      <c r="J680">
        <v>516.91</v>
      </c>
      <c r="M680">
        <v>516.91</v>
      </c>
      <c r="N680">
        <f t="shared" si="10"/>
        <v>0</v>
      </c>
    </row>
    <row r="681" spans="1:14" x14ac:dyDescent="0.2">
      <c r="A681" t="s">
        <v>977</v>
      </c>
      <c r="B681" t="s">
        <v>31317</v>
      </c>
      <c r="I681" t="s">
        <v>4</v>
      </c>
      <c r="J681">
        <v>641.46</v>
      </c>
      <c r="M681">
        <v>641.46</v>
      </c>
      <c r="N681">
        <f t="shared" si="10"/>
        <v>0</v>
      </c>
    </row>
    <row r="682" spans="1:14" x14ac:dyDescent="0.2">
      <c r="A682" t="s">
        <v>978</v>
      </c>
      <c r="B682" t="s">
        <v>31317</v>
      </c>
      <c r="I682" t="s">
        <v>4</v>
      </c>
      <c r="J682">
        <v>579.95000000000005</v>
      </c>
      <c r="M682">
        <v>579.95000000000005</v>
      </c>
      <c r="N682">
        <f t="shared" si="10"/>
        <v>0</v>
      </c>
    </row>
    <row r="683" spans="1:14" x14ac:dyDescent="0.2">
      <c r="A683" t="s">
        <v>979</v>
      </c>
      <c r="B683" t="s">
        <v>31318</v>
      </c>
      <c r="I683" t="s">
        <v>4</v>
      </c>
      <c r="J683">
        <v>913.92</v>
      </c>
      <c r="M683">
        <v>913.92</v>
      </c>
      <c r="N683">
        <f t="shared" si="10"/>
        <v>0</v>
      </c>
    </row>
    <row r="684" spans="1:14" x14ac:dyDescent="0.2">
      <c r="A684" t="s">
        <v>980</v>
      </c>
      <c r="B684" t="s">
        <v>31318</v>
      </c>
      <c r="I684" t="s">
        <v>4</v>
      </c>
      <c r="J684">
        <v>830.42</v>
      </c>
      <c r="M684">
        <v>830.42</v>
      </c>
      <c r="N684">
        <f t="shared" si="10"/>
        <v>0</v>
      </c>
    </row>
    <row r="685" spans="1:14" x14ac:dyDescent="0.2">
      <c r="A685" t="s">
        <v>981</v>
      </c>
      <c r="B685" t="s">
        <v>31319</v>
      </c>
      <c r="I685" t="s">
        <v>4</v>
      </c>
      <c r="J685">
        <v>1455.44</v>
      </c>
      <c r="M685">
        <v>1455.44</v>
      </c>
      <c r="N685">
        <f t="shared" si="10"/>
        <v>0</v>
      </c>
    </row>
    <row r="686" spans="1:14" x14ac:dyDescent="0.2">
      <c r="A686" t="s">
        <v>982</v>
      </c>
      <c r="B686" t="s">
        <v>31319</v>
      </c>
      <c r="I686" t="s">
        <v>4</v>
      </c>
      <c r="J686">
        <v>1342.1</v>
      </c>
      <c r="M686">
        <v>1342.1</v>
      </c>
      <c r="N686">
        <f t="shared" si="10"/>
        <v>0</v>
      </c>
    </row>
    <row r="687" spans="1:14" x14ac:dyDescent="0.2">
      <c r="A687" t="s">
        <v>983</v>
      </c>
      <c r="B687" t="s">
        <v>31320</v>
      </c>
      <c r="I687" t="s">
        <v>4</v>
      </c>
      <c r="J687">
        <v>395.43</v>
      </c>
      <c r="M687">
        <v>395.43</v>
      </c>
      <c r="N687">
        <f t="shared" si="10"/>
        <v>0</v>
      </c>
    </row>
    <row r="688" spans="1:14" x14ac:dyDescent="0.2">
      <c r="A688" t="s">
        <v>984</v>
      </c>
      <c r="B688" t="s">
        <v>31320</v>
      </c>
      <c r="I688" t="s">
        <v>4</v>
      </c>
      <c r="J688">
        <v>353.8</v>
      </c>
      <c r="M688">
        <v>353.8</v>
      </c>
      <c r="N688">
        <f t="shared" si="10"/>
        <v>0</v>
      </c>
    </row>
    <row r="689" spans="1:14" x14ac:dyDescent="0.2">
      <c r="A689" t="s">
        <v>985</v>
      </c>
      <c r="B689" t="s">
        <v>31321</v>
      </c>
      <c r="I689" t="s">
        <v>4</v>
      </c>
      <c r="J689">
        <v>445.95</v>
      </c>
      <c r="M689">
        <v>445.95</v>
      </c>
      <c r="N689">
        <f t="shared" si="10"/>
        <v>0</v>
      </c>
    </row>
    <row r="690" spans="1:14" x14ac:dyDescent="0.2">
      <c r="A690" t="s">
        <v>986</v>
      </c>
      <c r="B690" t="s">
        <v>31321</v>
      </c>
      <c r="I690" t="s">
        <v>4</v>
      </c>
      <c r="J690">
        <v>399.81</v>
      </c>
      <c r="M690">
        <v>399.81</v>
      </c>
      <c r="N690">
        <f t="shared" si="10"/>
        <v>0</v>
      </c>
    </row>
    <row r="691" spans="1:14" x14ac:dyDescent="0.2">
      <c r="A691" t="s">
        <v>987</v>
      </c>
      <c r="B691" t="s">
        <v>31322</v>
      </c>
      <c r="I691" t="s">
        <v>4</v>
      </c>
      <c r="J691">
        <v>678.87</v>
      </c>
      <c r="M691">
        <v>678.87</v>
      </c>
      <c r="N691">
        <f t="shared" si="10"/>
        <v>0</v>
      </c>
    </row>
    <row r="692" spans="1:14" x14ac:dyDescent="0.2">
      <c r="A692" t="s">
        <v>988</v>
      </c>
      <c r="B692" t="s">
        <v>31322</v>
      </c>
      <c r="I692" t="s">
        <v>4</v>
      </c>
      <c r="J692">
        <v>607.9</v>
      </c>
      <c r="M692">
        <v>607.9</v>
      </c>
      <c r="N692">
        <f t="shared" si="10"/>
        <v>0</v>
      </c>
    </row>
    <row r="693" spans="1:14" x14ac:dyDescent="0.2">
      <c r="A693" t="s">
        <v>989</v>
      </c>
      <c r="B693" t="s">
        <v>31323</v>
      </c>
      <c r="I693" t="s">
        <v>4</v>
      </c>
      <c r="J693">
        <v>1037.77</v>
      </c>
      <c r="M693">
        <v>1037.77</v>
      </c>
      <c r="N693">
        <f t="shared" si="10"/>
        <v>0</v>
      </c>
    </row>
    <row r="694" spans="1:14" x14ac:dyDescent="0.2">
      <c r="A694" t="s">
        <v>990</v>
      </c>
      <c r="B694" t="s">
        <v>31323</v>
      </c>
      <c r="I694" t="s">
        <v>4</v>
      </c>
      <c r="J694">
        <v>929.19</v>
      </c>
      <c r="M694">
        <v>929.19</v>
      </c>
      <c r="N694">
        <f t="shared" si="10"/>
        <v>0</v>
      </c>
    </row>
    <row r="695" spans="1:14" x14ac:dyDescent="0.2">
      <c r="A695" t="s">
        <v>991</v>
      </c>
      <c r="B695" t="s">
        <v>31324</v>
      </c>
      <c r="I695" t="s">
        <v>5</v>
      </c>
      <c r="J695">
        <v>1277.55</v>
      </c>
      <c r="M695">
        <v>1277.55</v>
      </c>
      <c r="N695">
        <f t="shared" si="10"/>
        <v>0</v>
      </c>
    </row>
    <row r="696" spans="1:14" x14ac:dyDescent="0.2">
      <c r="A696" t="s">
        <v>992</v>
      </c>
      <c r="B696" t="s">
        <v>31324</v>
      </c>
      <c r="I696" t="s">
        <v>5</v>
      </c>
      <c r="J696">
        <v>1118.04</v>
      </c>
      <c r="M696">
        <v>1118.04</v>
      </c>
      <c r="N696">
        <f t="shared" si="10"/>
        <v>0</v>
      </c>
    </row>
    <row r="697" spans="1:14" x14ac:dyDescent="0.2">
      <c r="A697" t="s">
        <v>993</v>
      </c>
      <c r="B697" t="s">
        <v>31325</v>
      </c>
      <c r="I697" t="s">
        <v>4</v>
      </c>
      <c r="J697">
        <v>7.93</v>
      </c>
      <c r="M697">
        <v>7.93</v>
      </c>
      <c r="N697">
        <f t="shared" si="10"/>
        <v>0</v>
      </c>
    </row>
    <row r="698" spans="1:14" x14ac:dyDescent="0.2">
      <c r="A698" t="s">
        <v>994</v>
      </c>
      <c r="B698" t="s">
        <v>31325</v>
      </c>
      <c r="I698" t="s">
        <v>4</v>
      </c>
      <c r="J698">
        <v>6.93</v>
      </c>
      <c r="M698">
        <v>6.93</v>
      </c>
      <c r="N698">
        <f t="shared" si="10"/>
        <v>0</v>
      </c>
    </row>
    <row r="699" spans="1:14" x14ac:dyDescent="0.2">
      <c r="A699" t="s">
        <v>995</v>
      </c>
      <c r="B699" t="s">
        <v>31326</v>
      </c>
      <c r="I699" t="s">
        <v>4</v>
      </c>
      <c r="J699">
        <v>6.41</v>
      </c>
      <c r="M699">
        <v>6.41</v>
      </c>
      <c r="N699">
        <f t="shared" si="10"/>
        <v>0</v>
      </c>
    </row>
    <row r="700" spans="1:14" x14ac:dyDescent="0.2">
      <c r="A700" t="s">
        <v>996</v>
      </c>
      <c r="B700" t="s">
        <v>31326</v>
      </c>
      <c r="I700" t="s">
        <v>4</v>
      </c>
      <c r="J700">
        <v>5.79</v>
      </c>
      <c r="M700">
        <v>5.79</v>
      </c>
      <c r="N700">
        <f t="shared" si="10"/>
        <v>0</v>
      </c>
    </row>
    <row r="701" spans="1:14" x14ac:dyDescent="0.2">
      <c r="A701" t="s">
        <v>997</v>
      </c>
      <c r="B701" t="s">
        <v>31327</v>
      </c>
      <c r="I701" t="s">
        <v>4</v>
      </c>
      <c r="J701">
        <v>5.64</v>
      </c>
      <c r="M701">
        <v>5.64</v>
      </c>
      <c r="N701">
        <f t="shared" si="10"/>
        <v>0</v>
      </c>
    </row>
    <row r="702" spans="1:14" x14ac:dyDescent="0.2">
      <c r="A702" t="s">
        <v>998</v>
      </c>
      <c r="B702" t="s">
        <v>31327</v>
      </c>
      <c r="I702" t="s">
        <v>4</v>
      </c>
      <c r="J702">
        <v>5.12</v>
      </c>
      <c r="M702">
        <v>5.12</v>
      </c>
      <c r="N702">
        <f t="shared" si="10"/>
        <v>0</v>
      </c>
    </row>
    <row r="703" spans="1:14" x14ac:dyDescent="0.2">
      <c r="A703" t="s">
        <v>999</v>
      </c>
      <c r="B703" t="s">
        <v>31328</v>
      </c>
      <c r="I703" t="s">
        <v>4</v>
      </c>
      <c r="J703">
        <v>1.91</v>
      </c>
      <c r="M703">
        <v>1.91</v>
      </c>
      <c r="N703">
        <f t="shared" si="10"/>
        <v>0</v>
      </c>
    </row>
    <row r="704" spans="1:14" x14ac:dyDescent="0.2">
      <c r="A704" t="s">
        <v>1000</v>
      </c>
      <c r="B704" t="s">
        <v>31328</v>
      </c>
      <c r="I704" t="s">
        <v>4</v>
      </c>
      <c r="J704">
        <v>1.76</v>
      </c>
      <c r="M704">
        <v>1.76</v>
      </c>
      <c r="N704">
        <f t="shared" si="10"/>
        <v>0</v>
      </c>
    </row>
    <row r="705" spans="1:14" x14ac:dyDescent="0.2">
      <c r="A705" t="s">
        <v>1001</v>
      </c>
      <c r="B705" t="s">
        <v>31329</v>
      </c>
      <c r="I705" t="s">
        <v>4</v>
      </c>
      <c r="J705">
        <v>10.39</v>
      </c>
      <c r="M705">
        <v>10.39</v>
      </c>
      <c r="N705">
        <f t="shared" si="10"/>
        <v>0</v>
      </c>
    </row>
    <row r="706" spans="1:14" x14ac:dyDescent="0.2">
      <c r="A706" t="s">
        <v>1002</v>
      </c>
      <c r="B706" t="s">
        <v>31329</v>
      </c>
      <c r="I706" t="s">
        <v>4</v>
      </c>
      <c r="J706">
        <v>9</v>
      </c>
      <c r="M706">
        <v>9</v>
      </c>
      <c r="N706">
        <f t="shared" si="10"/>
        <v>0</v>
      </c>
    </row>
    <row r="707" spans="1:14" x14ac:dyDescent="0.2">
      <c r="A707" t="s">
        <v>1003</v>
      </c>
      <c r="B707" t="s">
        <v>31330</v>
      </c>
      <c r="I707" t="s">
        <v>4</v>
      </c>
      <c r="J707">
        <v>7.66</v>
      </c>
      <c r="M707">
        <v>7.66</v>
      </c>
      <c r="N707">
        <f t="shared" si="10"/>
        <v>0</v>
      </c>
    </row>
    <row r="708" spans="1:14" x14ac:dyDescent="0.2">
      <c r="A708" t="s">
        <v>1004</v>
      </c>
      <c r="B708" t="s">
        <v>31330</v>
      </c>
      <c r="I708" t="s">
        <v>4</v>
      </c>
      <c r="J708">
        <v>6.64</v>
      </c>
      <c r="M708">
        <v>6.64</v>
      </c>
      <c r="N708">
        <f t="shared" ref="N708:N771" si="11">J708-M708</f>
        <v>0</v>
      </c>
    </row>
    <row r="709" spans="1:14" x14ac:dyDescent="0.2">
      <c r="A709" t="s">
        <v>1005</v>
      </c>
      <c r="B709" t="s">
        <v>31331</v>
      </c>
      <c r="I709" t="s">
        <v>4</v>
      </c>
      <c r="J709">
        <v>9.3699999999999992</v>
      </c>
      <c r="M709">
        <v>9.3699999999999992</v>
      </c>
      <c r="N709">
        <f t="shared" si="11"/>
        <v>0</v>
      </c>
    </row>
    <row r="710" spans="1:14" x14ac:dyDescent="0.2">
      <c r="A710" t="s">
        <v>1007</v>
      </c>
      <c r="B710" t="s">
        <v>31331</v>
      </c>
      <c r="I710" t="s">
        <v>4</v>
      </c>
      <c r="J710">
        <v>8.1199999999999992</v>
      </c>
      <c r="M710">
        <v>8.1199999999999992</v>
      </c>
      <c r="N710">
        <f t="shared" si="11"/>
        <v>0</v>
      </c>
    </row>
    <row r="711" spans="1:14" x14ac:dyDescent="0.2">
      <c r="A711" t="s">
        <v>1008</v>
      </c>
      <c r="B711" t="s">
        <v>31332</v>
      </c>
      <c r="I711" t="s">
        <v>4</v>
      </c>
      <c r="J711">
        <v>7.49</v>
      </c>
      <c r="M711">
        <v>7.49</v>
      </c>
      <c r="N711">
        <f t="shared" si="11"/>
        <v>0</v>
      </c>
    </row>
    <row r="712" spans="1:14" x14ac:dyDescent="0.2">
      <c r="A712" t="s">
        <v>1009</v>
      </c>
      <c r="B712" t="s">
        <v>31332</v>
      </c>
      <c r="I712" t="s">
        <v>4</v>
      </c>
      <c r="J712">
        <v>6.49</v>
      </c>
      <c r="M712">
        <v>6.49</v>
      </c>
      <c r="N712">
        <f t="shared" si="11"/>
        <v>0</v>
      </c>
    </row>
    <row r="713" spans="1:14" x14ac:dyDescent="0.2">
      <c r="A713" t="s">
        <v>1010</v>
      </c>
      <c r="B713" t="s">
        <v>31333</v>
      </c>
      <c r="I713" t="s">
        <v>4</v>
      </c>
      <c r="J713">
        <v>11.07</v>
      </c>
      <c r="M713">
        <v>11.07</v>
      </c>
      <c r="N713">
        <f t="shared" si="11"/>
        <v>0</v>
      </c>
    </row>
    <row r="714" spans="1:14" x14ac:dyDescent="0.2">
      <c r="A714" t="s">
        <v>1011</v>
      </c>
      <c r="B714" t="s">
        <v>31333</v>
      </c>
      <c r="I714" t="s">
        <v>4</v>
      </c>
      <c r="J714">
        <v>9.59</v>
      </c>
      <c r="M714">
        <v>9.59</v>
      </c>
      <c r="N714">
        <f t="shared" si="11"/>
        <v>0</v>
      </c>
    </row>
    <row r="715" spans="1:14" x14ac:dyDescent="0.2">
      <c r="A715" t="s">
        <v>1012</v>
      </c>
      <c r="B715" t="s">
        <v>31334</v>
      </c>
      <c r="I715" t="s">
        <v>3</v>
      </c>
      <c r="J715">
        <v>9.0299999999999994</v>
      </c>
      <c r="M715">
        <v>9.0299999999999994</v>
      </c>
      <c r="N715">
        <f t="shared" si="11"/>
        <v>0</v>
      </c>
    </row>
    <row r="716" spans="1:14" x14ac:dyDescent="0.2">
      <c r="A716" t="s">
        <v>1013</v>
      </c>
      <c r="B716" t="s">
        <v>31334</v>
      </c>
      <c r="I716" t="s">
        <v>3</v>
      </c>
      <c r="J716">
        <v>7.82</v>
      </c>
      <c r="M716">
        <v>7.82</v>
      </c>
      <c r="N716">
        <f t="shared" si="11"/>
        <v>0</v>
      </c>
    </row>
    <row r="717" spans="1:14" x14ac:dyDescent="0.2">
      <c r="A717" t="s">
        <v>1014</v>
      </c>
      <c r="B717" t="s">
        <v>31335</v>
      </c>
      <c r="I717" t="s">
        <v>3</v>
      </c>
      <c r="J717">
        <v>12.16</v>
      </c>
      <c r="M717">
        <v>12.16</v>
      </c>
      <c r="N717">
        <f t="shared" si="11"/>
        <v>0</v>
      </c>
    </row>
    <row r="718" spans="1:14" x14ac:dyDescent="0.2">
      <c r="A718" t="s">
        <v>1015</v>
      </c>
      <c r="B718" t="s">
        <v>31335</v>
      </c>
      <c r="I718" t="s">
        <v>3</v>
      </c>
      <c r="J718">
        <v>10.88</v>
      </c>
      <c r="M718">
        <v>10.88</v>
      </c>
      <c r="N718">
        <f t="shared" si="11"/>
        <v>0</v>
      </c>
    </row>
    <row r="719" spans="1:14" x14ac:dyDescent="0.2">
      <c r="A719" t="s">
        <v>1016</v>
      </c>
      <c r="B719" t="s">
        <v>31336</v>
      </c>
      <c r="I719" t="s">
        <v>3</v>
      </c>
      <c r="J719">
        <v>18.059999999999999</v>
      </c>
      <c r="M719">
        <v>18.059999999999999</v>
      </c>
      <c r="N719">
        <f t="shared" si="11"/>
        <v>0</v>
      </c>
    </row>
    <row r="720" spans="1:14" x14ac:dyDescent="0.2">
      <c r="A720" t="s">
        <v>1017</v>
      </c>
      <c r="B720" t="s">
        <v>31336</v>
      </c>
      <c r="I720" t="s">
        <v>3</v>
      </c>
      <c r="J720">
        <v>15.65</v>
      </c>
      <c r="M720">
        <v>15.65</v>
      </c>
      <c r="N720">
        <f t="shared" si="11"/>
        <v>0</v>
      </c>
    </row>
    <row r="721" spans="1:14" x14ac:dyDescent="0.2">
      <c r="A721" t="s">
        <v>1018</v>
      </c>
      <c r="B721" t="s">
        <v>31337</v>
      </c>
      <c r="I721" t="s">
        <v>3</v>
      </c>
      <c r="J721">
        <v>1.08</v>
      </c>
      <c r="M721">
        <v>1.08</v>
      </c>
      <c r="N721">
        <f t="shared" si="11"/>
        <v>0</v>
      </c>
    </row>
    <row r="722" spans="1:14" x14ac:dyDescent="0.2">
      <c r="A722" t="s">
        <v>1019</v>
      </c>
      <c r="B722" t="s">
        <v>31337</v>
      </c>
      <c r="I722" t="s">
        <v>3</v>
      </c>
      <c r="J722">
        <v>0.93</v>
      </c>
      <c r="M722">
        <v>0.93</v>
      </c>
      <c r="N722">
        <f t="shared" si="11"/>
        <v>0</v>
      </c>
    </row>
    <row r="723" spans="1:14" x14ac:dyDescent="0.2">
      <c r="A723" t="s">
        <v>1020</v>
      </c>
      <c r="B723" t="s">
        <v>31338</v>
      </c>
      <c r="I723" t="s">
        <v>3</v>
      </c>
      <c r="J723">
        <v>0.3</v>
      </c>
      <c r="M723">
        <v>0.3</v>
      </c>
      <c r="N723">
        <f t="shared" si="11"/>
        <v>0</v>
      </c>
    </row>
    <row r="724" spans="1:14" x14ac:dyDescent="0.2">
      <c r="A724" t="s">
        <v>1021</v>
      </c>
      <c r="B724" t="s">
        <v>31338</v>
      </c>
      <c r="I724" t="s">
        <v>3</v>
      </c>
      <c r="J724">
        <v>0.26</v>
      </c>
      <c r="M724">
        <v>0.26</v>
      </c>
      <c r="N724">
        <f t="shared" si="11"/>
        <v>0</v>
      </c>
    </row>
    <row r="725" spans="1:14" x14ac:dyDescent="0.2">
      <c r="A725" t="s">
        <v>1022</v>
      </c>
      <c r="B725" t="s">
        <v>31339</v>
      </c>
      <c r="I725" t="s">
        <v>3</v>
      </c>
      <c r="J725">
        <v>2.16</v>
      </c>
      <c r="M725">
        <v>2.16</v>
      </c>
      <c r="N725">
        <f t="shared" si="11"/>
        <v>0</v>
      </c>
    </row>
    <row r="726" spans="1:14" x14ac:dyDescent="0.2">
      <c r="A726" t="s">
        <v>1023</v>
      </c>
      <c r="B726" t="s">
        <v>31339</v>
      </c>
      <c r="I726" t="s">
        <v>3</v>
      </c>
      <c r="J726">
        <v>1.87</v>
      </c>
      <c r="M726">
        <v>1.87</v>
      </c>
      <c r="N726">
        <f t="shared" si="11"/>
        <v>0</v>
      </c>
    </row>
    <row r="727" spans="1:14" x14ac:dyDescent="0.2">
      <c r="A727" t="s">
        <v>1024</v>
      </c>
      <c r="B727" t="s">
        <v>31340</v>
      </c>
      <c r="I727" t="s">
        <v>5</v>
      </c>
      <c r="J727">
        <v>224.02</v>
      </c>
      <c r="M727">
        <v>224.02</v>
      </c>
      <c r="N727">
        <f t="shared" si="11"/>
        <v>0</v>
      </c>
    </row>
    <row r="728" spans="1:14" x14ac:dyDescent="0.2">
      <c r="A728" t="s">
        <v>1025</v>
      </c>
      <c r="B728" t="s">
        <v>31340</v>
      </c>
      <c r="I728" t="s">
        <v>5</v>
      </c>
      <c r="J728">
        <v>194.13</v>
      </c>
      <c r="M728">
        <v>194.13</v>
      </c>
      <c r="N728">
        <f t="shared" si="11"/>
        <v>0</v>
      </c>
    </row>
    <row r="729" spans="1:14" x14ac:dyDescent="0.2">
      <c r="A729" t="s">
        <v>1026</v>
      </c>
      <c r="B729" t="s">
        <v>1027</v>
      </c>
      <c r="I729" t="s">
        <v>4</v>
      </c>
      <c r="J729">
        <v>2.6</v>
      </c>
      <c r="M729">
        <v>2.6</v>
      </c>
      <c r="N729">
        <f t="shared" si="11"/>
        <v>0</v>
      </c>
    </row>
    <row r="730" spans="1:14" x14ac:dyDescent="0.2">
      <c r="A730" t="s">
        <v>1028</v>
      </c>
      <c r="B730" t="s">
        <v>1027</v>
      </c>
      <c r="I730" t="s">
        <v>4</v>
      </c>
      <c r="J730">
        <v>2.25</v>
      </c>
      <c r="M730">
        <v>2.25</v>
      </c>
      <c r="N730">
        <f t="shared" si="11"/>
        <v>0</v>
      </c>
    </row>
    <row r="731" spans="1:14" x14ac:dyDescent="0.2">
      <c r="A731" t="s">
        <v>1029</v>
      </c>
      <c r="B731" t="s">
        <v>31341</v>
      </c>
      <c r="I731" t="s">
        <v>1030</v>
      </c>
      <c r="J731">
        <v>2348.6</v>
      </c>
      <c r="M731">
        <v>2348.6</v>
      </c>
      <c r="N731">
        <f t="shared" si="11"/>
        <v>0</v>
      </c>
    </row>
    <row r="732" spans="1:14" x14ac:dyDescent="0.2">
      <c r="A732" t="s">
        <v>1031</v>
      </c>
      <c r="B732" t="s">
        <v>31341</v>
      </c>
      <c r="I732" t="s">
        <v>1030</v>
      </c>
      <c r="J732">
        <v>2035.28</v>
      </c>
      <c r="M732">
        <v>2035.28</v>
      </c>
      <c r="N732">
        <f t="shared" si="11"/>
        <v>0</v>
      </c>
    </row>
    <row r="733" spans="1:14" x14ac:dyDescent="0.2">
      <c r="A733" t="s">
        <v>1032</v>
      </c>
      <c r="B733" t="s">
        <v>31342</v>
      </c>
      <c r="I733" t="s">
        <v>1030</v>
      </c>
      <c r="J733">
        <v>2258.27</v>
      </c>
      <c r="M733">
        <v>2258.27</v>
      </c>
      <c r="N733">
        <f t="shared" si="11"/>
        <v>0</v>
      </c>
    </row>
    <row r="734" spans="1:14" x14ac:dyDescent="0.2">
      <c r="A734" t="s">
        <v>1033</v>
      </c>
      <c r="B734" t="s">
        <v>31342</v>
      </c>
      <c r="I734" t="s">
        <v>1030</v>
      </c>
      <c r="J734">
        <v>1957</v>
      </c>
      <c r="M734">
        <v>1957</v>
      </c>
      <c r="N734">
        <f t="shared" si="11"/>
        <v>0</v>
      </c>
    </row>
    <row r="735" spans="1:14" x14ac:dyDescent="0.2">
      <c r="A735" t="s">
        <v>1034</v>
      </c>
      <c r="B735" t="s">
        <v>31343</v>
      </c>
      <c r="I735" t="s">
        <v>20</v>
      </c>
      <c r="J735">
        <v>46.06</v>
      </c>
      <c r="M735">
        <v>46.06</v>
      </c>
      <c r="N735">
        <f t="shared" si="11"/>
        <v>0</v>
      </c>
    </row>
    <row r="736" spans="1:14" x14ac:dyDescent="0.2">
      <c r="A736" t="s">
        <v>1035</v>
      </c>
      <c r="B736" t="s">
        <v>31343</v>
      </c>
      <c r="I736" t="s">
        <v>20</v>
      </c>
      <c r="J736">
        <v>39.92</v>
      </c>
      <c r="M736">
        <v>39.92</v>
      </c>
      <c r="N736">
        <f t="shared" si="11"/>
        <v>0</v>
      </c>
    </row>
    <row r="737" spans="1:14" x14ac:dyDescent="0.2">
      <c r="A737" t="s">
        <v>1036</v>
      </c>
      <c r="B737" t="s">
        <v>31344</v>
      </c>
      <c r="I737" t="s">
        <v>20</v>
      </c>
      <c r="J737">
        <v>66.84</v>
      </c>
      <c r="M737">
        <v>66.84</v>
      </c>
      <c r="N737">
        <f t="shared" si="11"/>
        <v>0</v>
      </c>
    </row>
    <row r="738" spans="1:14" x14ac:dyDescent="0.2">
      <c r="A738" t="s">
        <v>1037</v>
      </c>
      <c r="B738" t="s">
        <v>31344</v>
      </c>
      <c r="I738" t="s">
        <v>20</v>
      </c>
      <c r="J738">
        <v>57.92</v>
      </c>
      <c r="M738">
        <v>57.92</v>
      </c>
      <c r="N738">
        <f t="shared" si="11"/>
        <v>0</v>
      </c>
    </row>
    <row r="739" spans="1:14" x14ac:dyDescent="0.2">
      <c r="A739" t="s">
        <v>1038</v>
      </c>
      <c r="B739" t="s">
        <v>31345</v>
      </c>
      <c r="I739" t="s">
        <v>20</v>
      </c>
      <c r="J739">
        <v>90.33</v>
      </c>
      <c r="M739">
        <v>90.33</v>
      </c>
      <c r="N739">
        <f t="shared" si="11"/>
        <v>0</v>
      </c>
    </row>
    <row r="740" spans="1:14" x14ac:dyDescent="0.2">
      <c r="A740" t="s">
        <v>1039</v>
      </c>
      <c r="B740" t="s">
        <v>31345</v>
      </c>
      <c r="I740" t="s">
        <v>20</v>
      </c>
      <c r="J740">
        <v>78.28</v>
      </c>
      <c r="M740">
        <v>78.28</v>
      </c>
      <c r="N740">
        <f t="shared" si="11"/>
        <v>0</v>
      </c>
    </row>
    <row r="741" spans="1:14" x14ac:dyDescent="0.2">
      <c r="A741" t="s">
        <v>1040</v>
      </c>
      <c r="B741" t="s">
        <v>1041</v>
      </c>
      <c r="I741" t="s">
        <v>5</v>
      </c>
      <c r="J741">
        <v>62.62</v>
      </c>
      <c r="M741">
        <v>62.62</v>
      </c>
      <c r="N741">
        <f t="shared" si="11"/>
        <v>0</v>
      </c>
    </row>
    <row r="742" spans="1:14" x14ac:dyDescent="0.2">
      <c r="A742" t="s">
        <v>1042</v>
      </c>
      <c r="B742" t="s">
        <v>1041</v>
      </c>
      <c r="I742" t="s">
        <v>5</v>
      </c>
      <c r="J742">
        <v>62.15</v>
      </c>
      <c r="M742">
        <v>62.15</v>
      </c>
      <c r="N742">
        <f t="shared" si="11"/>
        <v>0</v>
      </c>
    </row>
    <row r="743" spans="1:14" x14ac:dyDescent="0.2">
      <c r="A743" t="s">
        <v>1043</v>
      </c>
      <c r="B743" t="s">
        <v>1044</v>
      </c>
      <c r="I743" t="s">
        <v>5</v>
      </c>
      <c r="J743">
        <v>112.02</v>
      </c>
      <c r="M743">
        <v>112.02</v>
      </c>
      <c r="N743">
        <f t="shared" si="11"/>
        <v>0</v>
      </c>
    </row>
    <row r="744" spans="1:14" x14ac:dyDescent="0.2">
      <c r="A744" t="s">
        <v>1045</v>
      </c>
      <c r="B744" t="s">
        <v>1044</v>
      </c>
      <c r="I744" t="s">
        <v>5</v>
      </c>
      <c r="J744">
        <v>111.17</v>
      </c>
      <c r="M744">
        <v>111.17</v>
      </c>
      <c r="N744">
        <f t="shared" si="11"/>
        <v>0</v>
      </c>
    </row>
    <row r="745" spans="1:14" x14ac:dyDescent="0.2">
      <c r="A745" t="s">
        <v>1046</v>
      </c>
      <c r="B745" t="s">
        <v>1047</v>
      </c>
      <c r="I745" t="s">
        <v>5</v>
      </c>
      <c r="J745">
        <v>187.55</v>
      </c>
      <c r="M745">
        <v>187.55</v>
      </c>
      <c r="N745">
        <f t="shared" si="11"/>
        <v>0</v>
      </c>
    </row>
    <row r="746" spans="1:14" x14ac:dyDescent="0.2">
      <c r="A746" t="s">
        <v>1048</v>
      </c>
      <c r="B746" t="s">
        <v>1047</v>
      </c>
      <c r="I746" t="s">
        <v>5</v>
      </c>
      <c r="J746">
        <v>186.14</v>
      </c>
      <c r="M746">
        <v>186.14</v>
      </c>
      <c r="N746">
        <f t="shared" si="11"/>
        <v>0</v>
      </c>
    </row>
    <row r="747" spans="1:14" x14ac:dyDescent="0.2">
      <c r="A747" t="s">
        <v>1049</v>
      </c>
      <c r="B747" t="s">
        <v>31346</v>
      </c>
      <c r="I747" t="s">
        <v>3</v>
      </c>
      <c r="J747">
        <v>0.35</v>
      </c>
      <c r="M747">
        <v>0.35</v>
      </c>
      <c r="N747">
        <f t="shared" si="11"/>
        <v>0</v>
      </c>
    </row>
    <row r="748" spans="1:14" x14ac:dyDescent="0.2">
      <c r="A748" t="s">
        <v>1050</v>
      </c>
      <c r="B748" t="s">
        <v>31346</v>
      </c>
      <c r="I748" t="s">
        <v>3</v>
      </c>
      <c r="J748">
        <v>0.34</v>
      </c>
      <c r="M748">
        <v>0.34</v>
      </c>
      <c r="N748">
        <f t="shared" si="11"/>
        <v>0</v>
      </c>
    </row>
    <row r="749" spans="1:14" x14ac:dyDescent="0.2">
      <c r="A749" t="s">
        <v>1051</v>
      </c>
      <c r="B749" t="s">
        <v>31347</v>
      </c>
      <c r="I749" t="s">
        <v>3</v>
      </c>
      <c r="J749">
        <v>1.67</v>
      </c>
      <c r="M749">
        <v>1.67</v>
      </c>
      <c r="N749">
        <f t="shared" si="11"/>
        <v>0</v>
      </c>
    </row>
    <row r="750" spans="1:14" x14ac:dyDescent="0.2">
      <c r="A750" t="s">
        <v>1052</v>
      </c>
      <c r="B750" t="s">
        <v>31347</v>
      </c>
      <c r="I750" t="s">
        <v>3</v>
      </c>
      <c r="J750">
        <v>1.64</v>
      </c>
      <c r="M750">
        <v>1.64</v>
      </c>
      <c r="N750">
        <f t="shared" si="11"/>
        <v>0</v>
      </c>
    </row>
    <row r="751" spans="1:14" x14ac:dyDescent="0.2">
      <c r="A751" t="s">
        <v>1053</v>
      </c>
      <c r="B751" t="s">
        <v>31348</v>
      </c>
      <c r="I751" t="s">
        <v>5</v>
      </c>
      <c r="J751">
        <v>5540.21</v>
      </c>
      <c r="M751">
        <v>5540.21</v>
      </c>
      <c r="N751">
        <f t="shared" si="11"/>
        <v>0</v>
      </c>
    </row>
    <row r="752" spans="1:14" x14ac:dyDescent="0.2">
      <c r="A752" t="s">
        <v>1054</v>
      </c>
      <c r="B752" t="s">
        <v>31348</v>
      </c>
      <c r="I752" t="s">
        <v>5</v>
      </c>
      <c r="J752">
        <v>5260.4</v>
      </c>
      <c r="M752">
        <v>5260.4</v>
      </c>
      <c r="N752">
        <f t="shared" si="11"/>
        <v>0</v>
      </c>
    </row>
    <row r="753" spans="1:14" x14ac:dyDescent="0.2">
      <c r="A753" t="s">
        <v>1055</v>
      </c>
      <c r="B753" t="s">
        <v>1056</v>
      </c>
      <c r="I753" t="s">
        <v>5</v>
      </c>
      <c r="J753">
        <v>324.23</v>
      </c>
      <c r="M753">
        <v>324.23</v>
      </c>
      <c r="N753">
        <f t="shared" si="11"/>
        <v>0</v>
      </c>
    </row>
    <row r="754" spans="1:14" x14ac:dyDescent="0.2">
      <c r="A754" t="s">
        <v>1057</v>
      </c>
      <c r="B754" t="s">
        <v>1056</v>
      </c>
      <c r="I754" t="s">
        <v>5</v>
      </c>
      <c r="J754">
        <v>280.94</v>
      </c>
      <c r="M754">
        <v>280.94</v>
      </c>
      <c r="N754">
        <f t="shared" si="11"/>
        <v>0</v>
      </c>
    </row>
    <row r="755" spans="1:14" x14ac:dyDescent="0.2">
      <c r="A755" t="s">
        <v>1058</v>
      </c>
      <c r="B755" t="s">
        <v>31349</v>
      </c>
      <c r="I755" t="s">
        <v>1059</v>
      </c>
      <c r="J755">
        <v>425.54</v>
      </c>
      <c r="M755">
        <v>425.54</v>
      </c>
      <c r="N755">
        <f t="shared" si="11"/>
        <v>0</v>
      </c>
    </row>
    <row r="756" spans="1:14" x14ac:dyDescent="0.2">
      <c r="A756" t="s">
        <v>1060</v>
      </c>
      <c r="B756" t="s">
        <v>31349</v>
      </c>
      <c r="I756" t="s">
        <v>1059</v>
      </c>
      <c r="J756">
        <v>368.72</v>
      </c>
      <c r="M756">
        <v>368.72</v>
      </c>
      <c r="N756">
        <f t="shared" si="11"/>
        <v>0</v>
      </c>
    </row>
    <row r="757" spans="1:14" x14ac:dyDescent="0.2">
      <c r="A757" t="s">
        <v>1061</v>
      </c>
      <c r="B757" t="s">
        <v>31350</v>
      </c>
      <c r="I757" t="s">
        <v>1062</v>
      </c>
      <c r="J757">
        <v>0.08</v>
      </c>
      <c r="M757">
        <v>0.08</v>
      </c>
      <c r="N757">
        <f t="shared" si="11"/>
        <v>0</v>
      </c>
    </row>
    <row r="758" spans="1:14" x14ac:dyDescent="0.2">
      <c r="A758" t="s">
        <v>1063</v>
      </c>
      <c r="B758" t="s">
        <v>31350</v>
      </c>
      <c r="I758" t="s">
        <v>1062</v>
      </c>
      <c r="J758">
        <v>0.08</v>
      </c>
      <c r="M758">
        <v>0.08</v>
      </c>
      <c r="N758">
        <f t="shared" si="11"/>
        <v>0</v>
      </c>
    </row>
    <row r="759" spans="1:14" x14ac:dyDescent="0.2">
      <c r="A759" t="s">
        <v>1064</v>
      </c>
      <c r="B759" t="s">
        <v>31351</v>
      </c>
      <c r="I759" t="s">
        <v>4</v>
      </c>
      <c r="J759">
        <v>366</v>
      </c>
      <c r="M759">
        <v>366</v>
      </c>
      <c r="N759">
        <f t="shared" si="11"/>
        <v>0</v>
      </c>
    </row>
    <row r="760" spans="1:14" x14ac:dyDescent="0.2">
      <c r="A760" t="s">
        <v>1065</v>
      </c>
      <c r="B760" t="s">
        <v>31351</v>
      </c>
      <c r="I760" t="s">
        <v>4</v>
      </c>
      <c r="J760">
        <v>366</v>
      </c>
      <c r="M760">
        <v>366</v>
      </c>
      <c r="N760">
        <f t="shared" si="11"/>
        <v>0</v>
      </c>
    </row>
    <row r="761" spans="1:14" x14ac:dyDescent="0.2">
      <c r="A761" t="s">
        <v>1066</v>
      </c>
      <c r="B761" t="s">
        <v>31352</v>
      </c>
      <c r="I761" t="s">
        <v>4</v>
      </c>
      <c r="J761">
        <v>258</v>
      </c>
      <c r="M761">
        <v>258</v>
      </c>
      <c r="N761">
        <f t="shared" si="11"/>
        <v>0</v>
      </c>
    </row>
    <row r="762" spans="1:14" x14ac:dyDescent="0.2">
      <c r="A762" t="s">
        <v>1067</v>
      </c>
      <c r="B762" t="s">
        <v>31352</v>
      </c>
      <c r="I762" t="s">
        <v>4</v>
      </c>
      <c r="J762">
        <v>258</v>
      </c>
      <c r="M762">
        <v>258</v>
      </c>
      <c r="N762">
        <f t="shared" si="11"/>
        <v>0</v>
      </c>
    </row>
    <row r="763" spans="1:14" x14ac:dyDescent="0.2">
      <c r="A763" t="s">
        <v>1068</v>
      </c>
      <c r="B763" t="s">
        <v>31353</v>
      </c>
      <c r="I763" t="s">
        <v>5</v>
      </c>
      <c r="J763">
        <v>7098.59</v>
      </c>
      <c r="M763">
        <v>7098.59</v>
      </c>
      <c r="N763">
        <f t="shared" si="11"/>
        <v>0</v>
      </c>
    </row>
    <row r="764" spans="1:14" x14ac:dyDescent="0.2">
      <c r="A764" t="s">
        <v>1069</v>
      </c>
      <c r="B764" t="s">
        <v>31353</v>
      </c>
      <c r="I764" t="s">
        <v>5</v>
      </c>
      <c r="J764">
        <v>6319.85</v>
      </c>
      <c r="M764">
        <v>6319.85</v>
      </c>
      <c r="N764">
        <f t="shared" si="11"/>
        <v>0</v>
      </c>
    </row>
    <row r="765" spans="1:14" x14ac:dyDescent="0.2">
      <c r="A765" t="s">
        <v>1070</v>
      </c>
      <c r="B765" t="s">
        <v>31354</v>
      </c>
      <c r="I765" t="s">
        <v>5</v>
      </c>
      <c r="J765">
        <v>7333.95</v>
      </c>
      <c r="M765">
        <v>7333.95</v>
      </c>
      <c r="N765">
        <f t="shared" si="11"/>
        <v>0</v>
      </c>
    </row>
    <row r="766" spans="1:14" x14ac:dyDescent="0.2">
      <c r="A766" t="s">
        <v>1071</v>
      </c>
      <c r="B766" t="s">
        <v>31354</v>
      </c>
      <c r="I766" t="s">
        <v>5</v>
      </c>
      <c r="J766">
        <v>6551.16</v>
      </c>
      <c r="M766">
        <v>6551.16</v>
      </c>
      <c r="N766">
        <f t="shared" si="11"/>
        <v>0</v>
      </c>
    </row>
    <row r="767" spans="1:14" x14ac:dyDescent="0.2">
      <c r="A767" t="s">
        <v>1072</v>
      </c>
      <c r="B767" t="s">
        <v>31355</v>
      </c>
      <c r="I767" t="s">
        <v>5</v>
      </c>
      <c r="J767">
        <v>7804.68</v>
      </c>
      <c r="M767">
        <v>7804.68</v>
      </c>
      <c r="N767">
        <f t="shared" si="11"/>
        <v>0</v>
      </c>
    </row>
    <row r="768" spans="1:14" x14ac:dyDescent="0.2">
      <c r="A768" t="s">
        <v>1073</v>
      </c>
      <c r="B768" t="s">
        <v>31355</v>
      </c>
      <c r="I768" t="s">
        <v>5</v>
      </c>
      <c r="J768">
        <v>7013.79</v>
      </c>
      <c r="M768">
        <v>7013.79</v>
      </c>
      <c r="N768">
        <f t="shared" si="11"/>
        <v>0</v>
      </c>
    </row>
    <row r="769" spans="1:14" x14ac:dyDescent="0.2">
      <c r="A769" t="s">
        <v>1074</v>
      </c>
      <c r="B769" t="s">
        <v>31356</v>
      </c>
      <c r="I769" t="s">
        <v>5</v>
      </c>
      <c r="J769">
        <v>11552.9</v>
      </c>
      <c r="M769">
        <v>11552.9</v>
      </c>
      <c r="N769">
        <f t="shared" si="11"/>
        <v>0</v>
      </c>
    </row>
    <row r="770" spans="1:14" x14ac:dyDescent="0.2">
      <c r="A770" t="s">
        <v>1075</v>
      </c>
      <c r="B770" t="s">
        <v>31356</v>
      </c>
      <c r="I770" t="s">
        <v>5</v>
      </c>
      <c r="J770">
        <v>10238.98</v>
      </c>
      <c r="M770">
        <v>10238.98</v>
      </c>
      <c r="N770">
        <f t="shared" si="11"/>
        <v>0</v>
      </c>
    </row>
    <row r="771" spans="1:14" x14ac:dyDescent="0.2">
      <c r="A771" t="s">
        <v>1076</v>
      </c>
      <c r="B771" t="s">
        <v>31357</v>
      </c>
      <c r="I771" t="s">
        <v>5</v>
      </c>
      <c r="J771">
        <v>11788.27</v>
      </c>
      <c r="M771">
        <v>11788.27</v>
      </c>
      <c r="N771">
        <f t="shared" si="11"/>
        <v>0</v>
      </c>
    </row>
    <row r="772" spans="1:14" x14ac:dyDescent="0.2">
      <c r="A772" t="s">
        <v>1077</v>
      </c>
      <c r="B772" t="s">
        <v>31357</v>
      </c>
      <c r="I772" t="s">
        <v>5</v>
      </c>
      <c r="J772">
        <v>10470.299999999999</v>
      </c>
      <c r="M772">
        <v>10470.299999999999</v>
      </c>
      <c r="N772">
        <f t="shared" ref="N772:N835" si="12">J772-M772</f>
        <v>0</v>
      </c>
    </row>
    <row r="773" spans="1:14" x14ac:dyDescent="0.2">
      <c r="A773" t="s">
        <v>1078</v>
      </c>
      <c r="B773" t="s">
        <v>31358</v>
      </c>
      <c r="I773" t="s">
        <v>5</v>
      </c>
      <c r="J773">
        <v>12259</v>
      </c>
      <c r="M773">
        <v>12259</v>
      </c>
      <c r="N773">
        <f t="shared" si="12"/>
        <v>0</v>
      </c>
    </row>
    <row r="774" spans="1:14" x14ac:dyDescent="0.2">
      <c r="A774" t="s">
        <v>1079</v>
      </c>
      <c r="B774" t="s">
        <v>31358</v>
      </c>
      <c r="I774" t="s">
        <v>5</v>
      </c>
      <c r="J774">
        <v>10932.93</v>
      </c>
      <c r="M774">
        <v>10932.93</v>
      </c>
      <c r="N774">
        <f t="shared" si="12"/>
        <v>0</v>
      </c>
    </row>
    <row r="775" spans="1:14" x14ac:dyDescent="0.2">
      <c r="A775" t="s">
        <v>1080</v>
      </c>
      <c r="B775" t="s">
        <v>31359</v>
      </c>
      <c r="I775" t="s">
        <v>114</v>
      </c>
      <c r="J775">
        <v>18675.91</v>
      </c>
      <c r="M775">
        <v>18675.91</v>
      </c>
      <c r="N775">
        <f t="shared" si="12"/>
        <v>0</v>
      </c>
    </row>
    <row r="776" spans="1:14" x14ac:dyDescent="0.2">
      <c r="A776" t="s">
        <v>1081</v>
      </c>
      <c r="B776" t="s">
        <v>31359</v>
      </c>
      <c r="I776" t="s">
        <v>114</v>
      </c>
      <c r="J776">
        <v>16702.2</v>
      </c>
      <c r="M776">
        <v>16702.2</v>
      </c>
      <c r="N776">
        <f t="shared" si="12"/>
        <v>0</v>
      </c>
    </row>
    <row r="777" spans="1:14" x14ac:dyDescent="0.2">
      <c r="A777" t="s">
        <v>1082</v>
      </c>
      <c r="B777" t="s">
        <v>31360</v>
      </c>
      <c r="I777" t="s">
        <v>114</v>
      </c>
      <c r="J777">
        <v>14287.59</v>
      </c>
      <c r="M777">
        <v>14287.59</v>
      </c>
      <c r="N777">
        <f t="shared" si="12"/>
        <v>0</v>
      </c>
    </row>
    <row r="778" spans="1:14" x14ac:dyDescent="0.2">
      <c r="A778" t="s">
        <v>1083</v>
      </c>
      <c r="B778" t="s">
        <v>31360</v>
      </c>
      <c r="I778" t="s">
        <v>114</v>
      </c>
      <c r="J778">
        <v>12777.65</v>
      </c>
      <c r="M778">
        <v>12777.65</v>
      </c>
      <c r="N778">
        <f t="shared" si="12"/>
        <v>0</v>
      </c>
    </row>
    <row r="779" spans="1:14" x14ac:dyDescent="0.2">
      <c r="A779" t="s">
        <v>1084</v>
      </c>
      <c r="B779" t="s">
        <v>31361</v>
      </c>
      <c r="I779" t="s">
        <v>114</v>
      </c>
      <c r="J779">
        <v>12144.45</v>
      </c>
      <c r="M779">
        <v>12144.45</v>
      </c>
      <c r="N779">
        <f t="shared" si="12"/>
        <v>0</v>
      </c>
    </row>
    <row r="780" spans="1:14" x14ac:dyDescent="0.2">
      <c r="A780" t="s">
        <v>1085</v>
      </c>
      <c r="B780" t="s">
        <v>31361</v>
      </c>
      <c r="I780" t="s">
        <v>114</v>
      </c>
      <c r="J780">
        <v>10861</v>
      </c>
      <c r="M780">
        <v>10861</v>
      </c>
      <c r="N780">
        <f t="shared" si="12"/>
        <v>0</v>
      </c>
    </row>
    <row r="781" spans="1:14" x14ac:dyDescent="0.2">
      <c r="A781" t="s">
        <v>1086</v>
      </c>
      <c r="B781" t="s">
        <v>31362</v>
      </c>
      <c r="I781" t="s">
        <v>114</v>
      </c>
      <c r="J781">
        <v>11225.96</v>
      </c>
      <c r="M781">
        <v>11225.96</v>
      </c>
      <c r="N781">
        <f t="shared" si="12"/>
        <v>0</v>
      </c>
    </row>
    <row r="782" spans="1:14" x14ac:dyDescent="0.2">
      <c r="A782" t="s">
        <v>1087</v>
      </c>
      <c r="B782" t="s">
        <v>31362</v>
      </c>
      <c r="I782" t="s">
        <v>114</v>
      </c>
      <c r="J782">
        <v>10039.58</v>
      </c>
      <c r="M782">
        <v>10039.58</v>
      </c>
      <c r="N782">
        <f t="shared" si="12"/>
        <v>0</v>
      </c>
    </row>
    <row r="783" spans="1:14" x14ac:dyDescent="0.2">
      <c r="A783" t="s">
        <v>1088</v>
      </c>
      <c r="B783" t="s">
        <v>31363</v>
      </c>
      <c r="I783" t="s">
        <v>114</v>
      </c>
      <c r="J783">
        <v>8572.5499999999993</v>
      </c>
      <c r="M783">
        <v>8572.5499999999993</v>
      </c>
      <c r="N783">
        <f t="shared" si="12"/>
        <v>0</v>
      </c>
    </row>
    <row r="784" spans="1:14" x14ac:dyDescent="0.2">
      <c r="A784" t="s">
        <v>1089</v>
      </c>
      <c r="B784" t="s">
        <v>31363</v>
      </c>
      <c r="I784" t="s">
        <v>114</v>
      </c>
      <c r="J784">
        <v>7666.58</v>
      </c>
      <c r="M784">
        <v>7666.58</v>
      </c>
      <c r="N784">
        <f t="shared" si="12"/>
        <v>0</v>
      </c>
    </row>
    <row r="785" spans="1:14" x14ac:dyDescent="0.2">
      <c r="A785" t="s">
        <v>1090</v>
      </c>
      <c r="B785" t="s">
        <v>31364</v>
      </c>
      <c r="I785" t="s">
        <v>114</v>
      </c>
      <c r="J785">
        <v>7296.88</v>
      </c>
      <c r="M785">
        <v>7296.88</v>
      </c>
      <c r="N785">
        <f t="shared" si="12"/>
        <v>0</v>
      </c>
    </row>
    <row r="786" spans="1:14" x14ac:dyDescent="0.2">
      <c r="A786" t="s">
        <v>1091</v>
      </c>
      <c r="B786" t="s">
        <v>31364</v>
      </c>
      <c r="I786" t="s">
        <v>114</v>
      </c>
      <c r="J786">
        <v>6525.73</v>
      </c>
      <c r="M786">
        <v>6525.73</v>
      </c>
      <c r="N786">
        <f t="shared" si="12"/>
        <v>0</v>
      </c>
    </row>
    <row r="787" spans="1:14" x14ac:dyDescent="0.2">
      <c r="A787" t="s">
        <v>1092</v>
      </c>
      <c r="B787" t="s">
        <v>31365</v>
      </c>
      <c r="I787" t="s">
        <v>114</v>
      </c>
      <c r="J787">
        <v>13062.94</v>
      </c>
      <c r="M787">
        <v>13062.94</v>
      </c>
      <c r="N787">
        <f t="shared" si="12"/>
        <v>0</v>
      </c>
    </row>
    <row r="788" spans="1:14" x14ac:dyDescent="0.2">
      <c r="A788" t="s">
        <v>1093</v>
      </c>
      <c r="B788" t="s">
        <v>31365</v>
      </c>
      <c r="I788" t="s">
        <v>114</v>
      </c>
      <c r="J788">
        <v>11682.42</v>
      </c>
      <c r="M788">
        <v>11682.42</v>
      </c>
      <c r="N788">
        <f t="shared" si="12"/>
        <v>0</v>
      </c>
    </row>
    <row r="789" spans="1:14" x14ac:dyDescent="0.2">
      <c r="A789" t="s">
        <v>1094</v>
      </c>
      <c r="B789" t="s">
        <v>31366</v>
      </c>
      <c r="I789" t="s">
        <v>114</v>
      </c>
      <c r="J789">
        <v>10001.31</v>
      </c>
      <c r="M789">
        <v>10001.31</v>
      </c>
      <c r="N789">
        <f t="shared" si="12"/>
        <v>0</v>
      </c>
    </row>
    <row r="790" spans="1:14" x14ac:dyDescent="0.2">
      <c r="A790" t="s">
        <v>1095</v>
      </c>
      <c r="B790" t="s">
        <v>31366</v>
      </c>
      <c r="I790" t="s">
        <v>114</v>
      </c>
      <c r="J790">
        <v>8944.35</v>
      </c>
      <c r="M790">
        <v>8944.35</v>
      </c>
      <c r="N790">
        <f t="shared" si="12"/>
        <v>0</v>
      </c>
    </row>
    <row r="791" spans="1:14" x14ac:dyDescent="0.2">
      <c r="A791" t="s">
        <v>1096</v>
      </c>
      <c r="B791" t="s">
        <v>31367</v>
      </c>
      <c r="I791" t="s">
        <v>114</v>
      </c>
      <c r="J791">
        <v>8521.5300000000007</v>
      </c>
      <c r="M791">
        <v>8521.5300000000007</v>
      </c>
      <c r="N791">
        <f t="shared" si="12"/>
        <v>0</v>
      </c>
    </row>
    <row r="792" spans="1:14" x14ac:dyDescent="0.2">
      <c r="A792" t="s">
        <v>1097</v>
      </c>
      <c r="B792" t="s">
        <v>31367</v>
      </c>
      <c r="I792" t="s">
        <v>114</v>
      </c>
      <c r="J792">
        <v>7620.96</v>
      </c>
      <c r="M792">
        <v>7620.96</v>
      </c>
      <c r="N792">
        <f t="shared" si="12"/>
        <v>0</v>
      </c>
    </row>
    <row r="793" spans="1:14" x14ac:dyDescent="0.2">
      <c r="A793" t="s">
        <v>1098</v>
      </c>
      <c r="B793" t="s">
        <v>31368</v>
      </c>
      <c r="I793" t="s">
        <v>114</v>
      </c>
      <c r="J793">
        <v>7858.17</v>
      </c>
      <c r="M793">
        <v>7858.17</v>
      </c>
      <c r="N793">
        <f t="shared" si="12"/>
        <v>0</v>
      </c>
    </row>
    <row r="794" spans="1:14" x14ac:dyDescent="0.2">
      <c r="A794" t="s">
        <v>1099</v>
      </c>
      <c r="B794" t="s">
        <v>31368</v>
      </c>
      <c r="I794" t="s">
        <v>114</v>
      </c>
      <c r="J794">
        <v>7027.71</v>
      </c>
      <c r="M794">
        <v>7027.71</v>
      </c>
      <c r="N794">
        <f t="shared" si="12"/>
        <v>0</v>
      </c>
    </row>
    <row r="795" spans="1:14" x14ac:dyDescent="0.2">
      <c r="A795" t="s">
        <v>1100</v>
      </c>
      <c r="B795" t="s">
        <v>31369</v>
      </c>
      <c r="I795" t="s">
        <v>114</v>
      </c>
      <c r="J795">
        <v>6021.2</v>
      </c>
      <c r="M795">
        <v>6021.2</v>
      </c>
      <c r="N795">
        <f t="shared" si="12"/>
        <v>0</v>
      </c>
    </row>
    <row r="796" spans="1:14" x14ac:dyDescent="0.2">
      <c r="A796" t="s">
        <v>1101</v>
      </c>
      <c r="B796" t="s">
        <v>31369</v>
      </c>
      <c r="I796" t="s">
        <v>114</v>
      </c>
      <c r="J796">
        <v>5384.86</v>
      </c>
      <c r="M796">
        <v>5384.86</v>
      </c>
      <c r="N796">
        <f t="shared" si="12"/>
        <v>0</v>
      </c>
    </row>
    <row r="797" spans="1:14" x14ac:dyDescent="0.2">
      <c r="A797" t="s">
        <v>1102</v>
      </c>
      <c r="B797" t="s">
        <v>31370</v>
      </c>
      <c r="I797" t="s">
        <v>114</v>
      </c>
      <c r="J797">
        <v>5102.71</v>
      </c>
      <c r="M797">
        <v>5102.71</v>
      </c>
      <c r="N797">
        <f t="shared" si="12"/>
        <v>0</v>
      </c>
    </row>
    <row r="798" spans="1:14" x14ac:dyDescent="0.2">
      <c r="A798" t="s">
        <v>1103</v>
      </c>
      <c r="B798" t="s">
        <v>31370</v>
      </c>
      <c r="I798" t="s">
        <v>114</v>
      </c>
      <c r="J798">
        <v>4563.4399999999996</v>
      </c>
      <c r="M798">
        <v>4563.4399999999996</v>
      </c>
      <c r="N798">
        <f t="shared" si="12"/>
        <v>0</v>
      </c>
    </row>
    <row r="799" spans="1:14" x14ac:dyDescent="0.2">
      <c r="A799" t="s">
        <v>1104</v>
      </c>
      <c r="B799" t="s">
        <v>31371</v>
      </c>
      <c r="I799" t="s">
        <v>5</v>
      </c>
      <c r="J799">
        <v>427.1</v>
      </c>
      <c r="M799">
        <v>427.1</v>
      </c>
      <c r="N799">
        <f t="shared" si="12"/>
        <v>0</v>
      </c>
    </row>
    <row r="800" spans="1:14" x14ac:dyDescent="0.2">
      <c r="A800" t="s">
        <v>1105</v>
      </c>
      <c r="B800" t="s">
        <v>31371</v>
      </c>
      <c r="I800" t="s">
        <v>5</v>
      </c>
      <c r="J800">
        <v>370.68</v>
      </c>
      <c r="M800">
        <v>370.68</v>
      </c>
      <c r="N800">
        <f t="shared" si="12"/>
        <v>0</v>
      </c>
    </row>
    <row r="801" spans="1:14" x14ac:dyDescent="0.2">
      <c r="A801" t="s">
        <v>1106</v>
      </c>
      <c r="B801" t="s">
        <v>31372</v>
      </c>
      <c r="I801" t="s">
        <v>5</v>
      </c>
      <c r="J801">
        <v>231.31</v>
      </c>
      <c r="M801">
        <v>231.31</v>
      </c>
      <c r="N801">
        <f t="shared" si="12"/>
        <v>0</v>
      </c>
    </row>
    <row r="802" spans="1:14" x14ac:dyDescent="0.2">
      <c r="A802" t="s">
        <v>1107</v>
      </c>
      <c r="B802" t="s">
        <v>31372</v>
      </c>
      <c r="I802" t="s">
        <v>5</v>
      </c>
      <c r="J802">
        <v>202.15</v>
      </c>
      <c r="M802">
        <v>202.15</v>
      </c>
      <c r="N802">
        <f t="shared" si="12"/>
        <v>0</v>
      </c>
    </row>
    <row r="803" spans="1:14" x14ac:dyDescent="0.2">
      <c r="A803" t="s">
        <v>1108</v>
      </c>
      <c r="B803" t="s">
        <v>31373</v>
      </c>
      <c r="I803" t="s">
        <v>1030</v>
      </c>
      <c r="J803">
        <v>2453.64</v>
      </c>
      <c r="M803">
        <v>2453.64</v>
      </c>
      <c r="N803">
        <f t="shared" si="12"/>
        <v>0</v>
      </c>
    </row>
    <row r="804" spans="1:14" x14ac:dyDescent="0.2">
      <c r="A804" t="s">
        <v>1109</v>
      </c>
      <c r="B804" t="s">
        <v>31373</v>
      </c>
      <c r="I804" t="s">
        <v>1030</v>
      </c>
      <c r="J804">
        <v>2138.0700000000002</v>
      </c>
      <c r="M804">
        <v>2138.0700000000002</v>
      </c>
      <c r="N804">
        <f t="shared" si="12"/>
        <v>0</v>
      </c>
    </row>
    <row r="805" spans="1:14" x14ac:dyDescent="0.2">
      <c r="A805" t="s">
        <v>1110</v>
      </c>
      <c r="B805" t="s">
        <v>31374</v>
      </c>
      <c r="I805" t="s">
        <v>1030</v>
      </c>
      <c r="J805">
        <v>1474.24</v>
      </c>
      <c r="M805">
        <v>1474.24</v>
      </c>
      <c r="N805">
        <f t="shared" si="12"/>
        <v>0</v>
      </c>
    </row>
    <row r="806" spans="1:14" x14ac:dyDescent="0.2">
      <c r="A806" t="s">
        <v>1111</v>
      </c>
      <c r="B806" t="s">
        <v>31374</v>
      </c>
      <c r="I806" t="s">
        <v>1030</v>
      </c>
      <c r="J806">
        <v>1284.6400000000001</v>
      </c>
      <c r="M806">
        <v>1284.6400000000001</v>
      </c>
      <c r="N806">
        <f t="shared" si="12"/>
        <v>0</v>
      </c>
    </row>
    <row r="807" spans="1:14" x14ac:dyDescent="0.2">
      <c r="A807" t="s">
        <v>1112</v>
      </c>
      <c r="B807" t="s">
        <v>31375</v>
      </c>
      <c r="I807" t="s">
        <v>1030</v>
      </c>
      <c r="J807">
        <v>1721.67</v>
      </c>
      <c r="M807">
        <v>1721.67</v>
      </c>
      <c r="N807">
        <f t="shared" si="12"/>
        <v>0</v>
      </c>
    </row>
    <row r="808" spans="1:14" x14ac:dyDescent="0.2">
      <c r="A808" t="s">
        <v>1113</v>
      </c>
      <c r="B808" t="s">
        <v>31375</v>
      </c>
      <c r="I808" t="s">
        <v>1030</v>
      </c>
      <c r="J808">
        <v>1500.24</v>
      </c>
      <c r="M808">
        <v>1500.24</v>
      </c>
      <c r="N808">
        <f t="shared" si="12"/>
        <v>0</v>
      </c>
    </row>
    <row r="809" spans="1:14" x14ac:dyDescent="0.2">
      <c r="A809" t="s">
        <v>1114</v>
      </c>
      <c r="B809" t="s">
        <v>31376</v>
      </c>
      <c r="I809" t="s">
        <v>1030</v>
      </c>
      <c r="J809">
        <v>1030.94</v>
      </c>
      <c r="M809">
        <v>1030.94</v>
      </c>
      <c r="N809">
        <f t="shared" si="12"/>
        <v>0</v>
      </c>
    </row>
    <row r="810" spans="1:14" x14ac:dyDescent="0.2">
      <c r="A810" t="s">
        <v>1115</v>
      </c>
      <c r="B810" t="s">
        <v>31376</v>
      </c>
      <c r="I810" t="s">
        <v>1030</v>
      </c>
      <c r="J810">
        <v>898.35</v>
      </c>
      <c r="M810">
        <v>898.35</v>
      </c>
      <c r="N810">
        <f t="shared" si="12"/>
        <v>0</v>
      </c>
    </row>
    <row r="811" spans="1:14" x14ac:dyDescent="0.2">
      <c r="A811" t="s">
        <v>1116</v>
      </c>
      <c r="B811" t="s">
        <v>31377</v>
      </c>
      <c r="I811" t="s">
        <v>1030</v>
      </c>
      <c r="J811">
        <v>1962.91</v>
      </c>
      <c r="M811">
        <v>1962.91</v>
      </c>
      <c r="N811">
        <f t="shared" si="12"/>
        <v>0</v>
      </c>
    </row>
    <row r="812" spans="1:14" x14ac:dyDescent="0.2">
      <c r="A812" t="s">
        <v>1117</v>
      </c>
      <c r="B812" t="s">
        <v>31377</v>
      </c>
      <c r="I812" t="s">
        <v>1030</v>
      </c>
      <c r="J812">
        <v>1710.46</v>
      </c>
      <c r="M812">
        <v>1710.46</v>
      </c>
      <c r="N812">
        <f t="shared" si="12"/>
        <v>0</v>
      </c>
    </row>
    <row r="813" spans="1:14" x14ac:dyDescent="0.2">
      <c r="A813" t="s">
        <v>1118</v>
      </c>
      <c r="B813" t="s">
        <v>31378</v>
      </c>
      <c r="I813" t="s">
        <v>1030</v>
      </c>
      <c r="J813">
        <v>1179.4000000000001</v>
      </c>
      <c r="M813">
        <v>1179.4000000000001</v>
      </c>
      <c r="N813">
        <f t="shared" si="12"/>
        <v>0</v>
      </c>
    </row>
    <row r="814" spans="1:14" x14ac:dyDescent="0.2">
      <c r="A814" t="s">
        <v>1119</v>
      </c>
      <c r="B814" t="s">
        <v>31378</v>
      </c>
      <c r="I814" t="s">
        <v>1030</v>
      </c>
      <c r="J814">
        <v>1027.71</v>
      </c>
      <c r="M814">
        <v>1027.71</v>
      </c>
      <c r="N814">
        <f t="shared" si="12"/>
        <v>0</v>
      </c>
    </row>
    <row r="815" spans="1:14" x14ac:dyDescent="0.2">
      <c r="A815" t="s">
        <v>1120</v>
      </c>
      <c r="B815" t="s">
        <v>31379</v>
      </c>
      <c r="I815" t="s">
        <v>1030</v>
      </c>
      <c r="J815">
        <v>1377.33</v>
      </c>
      <c r="M815">
        <v>1377.33</v>
      </c>
      <c r="N815">
        <f t="shared" si="12"/>
        <v>0</v>
      </c>
    </row>
    <row r="816" spans="1:14" x14ac:dyDescent="0.2">
      <c r="A816" t="s">
        <v>1121</v>
      </c>
      <c r="B816" t="s">
        <v>31379</v>
      </c>
      <c r="I816" t="s">
        <v>1030</v>
      </c>
      <c r="J816">
        <v>1200.19</v>
      </c>
      <c r="M816">
        <v>1200.19</v>
      </c>
      <c r="N816">
        <f t="shared" si="12"/>
        <v>0</v>
      </c>
    </row>
    <row r="817" spans="1:14" x14ac:dyDescent="0.2">
      <c r="A817" t="s">
        <v>1122</v>
      </c>
      <c r="B817" t="s">
        <v>31380</v>
      </c>
      <c r="I817" t="s">
        <v>1030</v>
      </c>
      <c r="J817">
        <v>824.75</v>
      </c>
      <c r="M817">
        <v>824.75</v>
      </c>
      <c r="N817">
        <f t="shared" si="12"/>
        <v>0</v>
      </c>
    </row>
    <row r="818" spans="1:14" x14ac:dyDescent="0.2">
      <c r="A818" t="s">
        <v>1123</v>
      </c>
      <c r="B818" t="s">
        <v>31380</v>
      </c>
      <c r="I818" t="s">
        <v>1030</v>
      </c>
      <c r="J818">
        <v>718.68</v>
      </c>
      <c r="M818">
        <v>718.68</v>
      </c>
      <c r="N818">
        <f t="shared" si="12"/>
        <v>0</v>
      </c>
    </row>
    <row r="819" spans="1:14" x14ac:dyDescent="0.2">
      <c r="A819" t="s">
        <v>1124</v>
      </c>
      <c r="B819" t="s">
        <v>31381</v>
      </c>
      <c r="I819" t="s">
        <v>1030</v>
      </c>
      <c r="J819">
        <v>1710.89</v>
      </c>
      <c r="M819">
        <v>1710.89</v>
      </c>
      <c r="N819">
        <f t="shared" si="12"/>
        <v>0</v>
      </c>
    </row>
    <row r="820" spans="1:14" x14ac:dyDescent="0.2">
      <c r="A820" t="s">
        <v>1125</v>
      </c>
      <c r="B820" t="s">
        <v>31381</v>
      </c>
      <c r="I820" t="s">
        <v>1030</v>
      </c>
      <c r="J820">
        <v>1482.76</v>
      </c>
      <c r="M820">
        <v>1482.76</v>
      </c>
      <c r="N820">
        <f t="shared" si="12"/>
        <v>0</v>
      </c>
    </row>
    <row r="821" spans="1:14" x14ac:dyDescent="0.2">
      <c r="A821" t="s">
        <v>1126</v>
      </c>
      <c r="B821" t="s">
        <v>31382</v>
      </c>
      <c r="I821" t="s">
        <v>1030</v>
      </c>
      <c r="J821">
        <v>1197.6199999999999</v>
      </c>
      <c r="M821">
        <v>1197.6199999999999</v>
      </c>
      <c r="N821">
        <f t="shared" si="12"/>
        <v>0</v>
      </c>
    </row>
    <row r="822" spans="1:14" x14ac:dyDescent="0.2">
      <c r="A822" t="s">
        <v>1127</v>
      </c>
      <c r="B822" t="s">
        <v>31382</v>
      </c>
      <c r="I822" t="s">
        <v>1030</v>
      </c>
      <c r="J822">
        <v>1037.93</v>
      </c>
      <c r="M822">
        <v>1037.93</v>
      </c>
      <c r="N822">
        <f t="shared" si="12"/>
        <v>0</v>
      </c>
    </row>
    <row r="823" spans="1:14" x14ac:dyDescent="0.2">
      <c r="A823" t="s">
        <v>1128</v>
      </c>
      <c r="B823" t="s">
        <v>31383</v>
      </c>
      <c r="I823" t="s">
        <v>1030</v>
      </c>
      <c r="J823">
        <v>855.44</v>
      </c>
      <c r="M823">
        <v>855.44</v>
      </c>
      <c r="N823">
        <f t="shared" si="12"/>
        <v>0</v>
      </c>
    </row>
    <row r="824" spans="1:14" x14ac:dyDescent="0.2">
      <c r="A824" t="s">
        <v>1129</v>
      </c>
      <c r="B824" t="s">
        <v>31383</v>
      </c>
      <c r="I824" t="s">
        <v>1030</v>
      </c>
      <c r="J824">
        <v>741.38</v>
      </c>
      <c r="M824">
        <v>741.38</v>
      </c>
      <c r="N824">
        <f t="shared" si="12"/>
        <v>0</v>
      </c>
    </row>
    <row r="825" spans="1:14" x14ac:dyDescent="0.2">
      <c r="A825" t="s">
        <v>1130</v>
      </c>
      <c r="B825" t="s">
        <v>31384</v>
      </c>
      <c r="I825" t="s">
        <v>4</v>
      </c>
      <c r="J825">
        <v>3.1</v>
      </c>
      <c r="M825">
        <v>3.1</v>
      </c>
      <c r="N825">
        <f t="shared" si="12"/>
        <v>0</v>
      </c>
    </row>
    <row r="826" spans="1:14" x14ac:dyDescent="0.2">
      <c r="A826" t="s">
        <v>1131</v>
      </c>
      <c r="B826" t="s">
        <v>31384</v>
      </c>
      <c r="I826" t="s">
        <v>4</v>
      </c>
      <c r="J826">
        <v>2.69</v>
      </c>
      <c r="M826">
        <v>2.69</v>
      </c>
      <c r="N826">
        <f t="shared" si="12"/>
        <v>0</v>
      </c>
    </row>
    <row r="827" spans="1:14" x14ac:dyDescent="0.2">
      <c r="A827" t="s">
        <v>1132</v>
      </c>
      <c r="B827" t="s">
        <v>31385</v>
      </c>
      <c r="I827" t="s">
        <v>4</v>
      </c>
      <c r="J827">
        <v>2.17</v>
      </c>
      <c r="M827">
        <v>2.17</v>
      </c>
      <c r="N827">
        <f t="shared" si="12"/>
        <v>0</v>
      </c>
    </row>
    <row r="828" spans="1:14" x14ac:dyDescent="0.2">
      <c r="A828" t="s">
        <v>1133</v>
      </c>
      <c r="B828" t="s">
        <v>31385</v>
      </c>
      <c r="I828" t="s">
        <v>4</v>
      </c>
      <c r="J828">
        <v>1.88</v>
      </c>
      <c r="M828">
        <v>1.88</v>
      </c>
      <c r="N828">
        <f t="shared" si="12"/>
        <v>0</v>
      </c>
    </row>
    <row r="829" spans="1:14" x14ac:dyDescent="0.2">
      <c r="A829" t="s">
        <v>1134</v>
      </c>
      <c r="B829" t="s">
        <v>31386</v>
      </c>
      <c r="I829" t="s">
        <v>4</v>
      </c>
      <c r="J829">
        <v>2.75</v>
      </c>
      <c r="M829">
        <v>2.75</v>
      </c>
      <c r="N829">
        <f t="shared" si="12"/>
        <v>0</v>
      </c>
    </row>
    <row r="830" spans="1:14" x14ac:dyDescent="0.2">
      <c r="A830" t="s">
        <v>1135</v>
      </c>
      <c r="B830" t="s">
        <v>31386</v>
      </c>
      <c r="I830" t="s">
        <v>4</v>
      </c>
      <c r="J830">
        <v>2.39</v>
      </c>
      <c r="M830">
        <v>2.39</v>
      </c>
      <c r="N830">
        <f t="shared" si="12"/>
        <v>0</v>
      </c>
    </row>
    <row r="831" spans="1:14" x14ac:dyDescent="0.2">
      <c r="A831" t="s">
        <v>1136</v>
      </c>
      <c r="B831" t="s">
        <v>31387</v>
      </c>
      <c r="I831" t="s">
        <v>4</v>
      </c>
      <c r="J831">
        <v>1.65</v>
      </c>
      <c r="M831">
        <v>1.65</v>
      </c>
      <c r="N831">
        <f t="shared" si="12"/>
        <v>0</v>
      </c>
    </row>
    <row r="832" spans="1:14" x14ac:dyDescent="0.2">
      <c r="A832" t="s">
        <v>1137</v>
      </c>
      <c r="B832" t="s">
        <v>31387</v>
      </c>
      <c r="I832" t="s">
        <v>4</v>
      </c>
      <c r="J832">
        <v>1.43</v>
      </c>
      <c r="M832">
        <v>1.43</v>
      </c>
      <c r="N832">
        <f t="shared" si="12"/>
        <v>0</v>
      </c>
    </row>
    <row r="833" spans="1:14" x14ac:dyDescent="0.2">
      <c r="A833" t="s">
        <v>1138</v>
      </c>
      <c r="B833" t="s">
        <v>31388</v>
      </c>
      <c r="I833" t="s">
        <v>3</v>
      </c>
      <c r="J833">
        <v>3.42</v>
      </c>
      <c r="M833">
        <v>3.42</v>
      </c>
      <c r="N833">
        <f t="shared" si="12"/>
        <v>0</v>
      </c>
    </row>
    <row r="834" spans="1:14" x14ac:dyDescent="0.2">
      <c r="A834" t="s">
        <v>1139</v>
      </c>
      <c r="B834" t="s">
        <v>31388</v>
      </c>
      <c r="I834" t="s">
        <v>3</v>
      </c>
      <c r="J834">
        <v>3.04</v>
      </c>
      <c r="M834">
        <v>3.04</v>
      </c>
      <c r="N834">
        <f t="shared" si="12"/>
        <v>0</v>
      </c>
    </row>
    <row r="835" spans="1:14" x14ac:dyDescent="0.2">
      <c r="A835" t="s">
        <v>1140</v>
      </c>
      <c r="B835" t="s">
        <v>31389</v>
      </c>
      <c r="I835" t="s">
        <v>3</v>
      </c>
      <c r="J835">
        <v>5.43</v>
      </c>
      <c r="M835">
        <v>5.43</v>
      </c>
      <c r="N835">
        <f t="shared" si="12"/>
        <v>0</v>
      </c>
    </row>
    <row r="836" spans="1:14" x14ac:dyDescent="0.2">
      <c r="A836" t="s">
        <v>1141</v>
      </c>
      <c r="B836" t="s">
        <v>31389</v>
      </c>
      <c r="I836" t="s">
        <v>3</v>
      </c>
      <c r="J836">
        <v>4.83</v>
      </c>
      <c r="M836">
        <v>4.83</v>
      </c>
      <c r="N836">
        <f t="shared" ref="N836:N899" si="13">J836-M836</f>
        <v>0</v>
      </c>
    </row>
    <row r="837" spans="1:14" x14ac:dyDescent="0.2">
      <c r="A837" t="s">
        <v>1142</v>
      </c>
      <c r="B837" t="s">
        <v>31390</v>
      </c>
      <c r="I837" t="s">
        <v>1030</v>
      </c>
      <c r="J837">
        <v>7.24</v>
      </c>
      <c r="M837">
        <v>7.24</v>
      </c>
      <c r="N837">
        <f t="shared" si="13"/>
        <v>0</v>
      </c>
    </row>
    <row r="838" spans="1:14" x14ac:dyDescent="0.2">
      <c r="A838" t="s">
        <v>1143</v>
      </c>
      <c r="B838" t="s">
        <v>31390</v>
      </c>
      <c r="I838" t="s">
        <v>1030</v>
      </c>
      <c r="J838">
        <v>6.53</v>
      </c>
      <c r="M838">
        <v>6.53</v>
      </c>
      <c r="N838">
        <f t="shared" si="13"/>
        <v>0</v>
      </c>
    </row>
    <row r="839" spans="1:14" x14ac:dyDescent="0.2">
      <c r="A839" t="s">
        <v>1144</v>
      </c>
      <c r="B839" t="s">
        <v>31391</v>
      </c>
      <c r="I839" t="s">
        <v>5</v>
      </c>
      <c r="J839">
        <v>7447.32</v>
      </c>
      <c r="M839">
        <v>7447.32</v>
      </c>
      <c r="N839">
        <f t="shared" si="13"/>
        <v>0</v>
      </c>
    </row>
    <row r="840" spans="1:14" x14ac:dyDescent="0.2">
      <c r="A840" t="s">
        <v>1145</v>
      </c>
      <c r="B840" t="s">
        <v>31391</v>
      </c>
      <c r="I840" t="s">
        <v>5</v>
      </c>
      <c r="J840">
        <v>6645.63</v>
      </c>
      <c r="M840">
        <v>6645.63</v>
      </c>
      <c r="N840">
        <f t="shared" si="13"/>
        <v>0</v>
      </c>
    </row>
    <row r="841" spans="1:14" x14ac:dyDescent="0.2">
      <c r="A841" t="s">
        <v>1146</v>
      </c>
      <c r="B841" t="s">
        <v>31392</v>
      </c>
      <c r="I841" t="s">
        <v>3</v>
      </c>
      <c r="J841">
        <v>2.4</v>
      </c>
      <c r="M841">
        <v>2.4</v>
      </c>
      <c r="N841">
        <f t="shared" si="13"/>
        <v>0</v>
      </c>
    </row>
    <row r="842" spans="1:14" x14ac:dyDescent="0.2">
      <c r="A842" t="s">
        <v>1147</v>
      </c>
      <c r="B842" t="s">
        <v>31392</v>
      </c>
      <c r="I842" t="s">
        <v>3</v>
      </c>
      <c r="J842">
        <v>2.14</v>
      </c>
      <c r="M842">
        <v>2.14</v>
      </c>
      <c r="N842">
        <f t="shared" si="13"/>
        <v>0</v>
      </c>
    </row>
    <row r="843" spans="1:14" x14ac:dyDescent="0.2">
      <c r="A843" t="s">
        <v>1148</v>
      </c>
      <c r="B843" t="s">
        <v>31393</v>
      </c>
      <c r="I843" t="s">
        <v>3</v>
      </c>
      <c r="J843">
        <v>1.66</v>
      </c>
      <c r="M843">
        <v>1.66</v>
      </c>
      <c r="N843">
        <f t="shared" si="13"/>
        <v>0</v>
      </c>
    </row>
    <row r="844" spans="1:14" x14ac:dyDescent="0.2">
      <c r="A844" t="s">
        <v>1149</v>
      </c>
      <c r="B844" t="s">
        <v>31393</v>
      </c>
      <c r="I844" t="s">
        <v>3</v>
      </c>
      <c r="J844">
        <v>1.48</v>
      </c>
      <c r="M844">
        <v>1.48</v>
      </c>
      <c r="N844">
        <f t="shared" si="13"/>
        <v>0</v>
      </c>
    </row>
    <row r="845" spans="1:14" x14ac:dyDescent="0.2">
      <c r="A845" t="s">
        <v>1150</v>
      </c>
      <c r="B845" t="s">
        <v>31394</v>
      </c>
      <c r="I845" t="s">
        <v>5</v>
      </c>
      <c r="J845">
        <v>6696.92</v>
      </c>
      <c r="M845">
        <v>6696.92</v>
      </c>
      <c r="N845">
        <f t="shared" si="13"/>
        <v>0</v>
      </c>
    </row>
    <row r="846" spans="1:14" x14ac:dyDescent="0.2">
      <c r="A846" t="s">
        <v>1151</v>
      </c>
      <c r="B846" t="s">
        <v>31394</v>
      </c>
      <c r="I846" t="s">
        <v>5</v>
      </c>
      <c r="J846">
        <v>5976.83</v>
      </c>
      <c r="M846">
        <v>5976.83</v>
      </c>
      <c r="N846">
        <f t="shared" si="13"/>
        <v>0</v>
      </c>
    </row>
    <row r="847" spans="1:14" x14ac:dyDescent="0.2">
      <c r="A847" t="s">
        <v>1152</v>
      </c>
      <c r="B847" t="s">
        <v>31395</v>
      </c>
      <c r="I847" t="s">
        <v>3</v>
      </c>
      <c r="J847">
        <v>3.28</v>
      </c>
      <c r="M847">
        <v>3.28</v>
      </c>
      <c r="N847">
        <f t="shared" si="13"/>
        <v>0</v>
      </c>
    </row>
    <row r="848" spans="1:14" x14ac:dyDescent="0.2">
      <c r="A848" t="s">
        <v>1153</v>
      </c>
      <c r="B848" t="s">
        <v>31395</v>
      </c>
      <c r="I848" t="s">
        <v>3</v>
      </c>
      <c r="J848">
        <v>2.92</v>
      </c>
      <c r="M848">
        <v>2.92</v>
      </c>
      <c r="N848">
        <f t="shared" si="13"/>
        <v>0</v>
      </c>
    </row>
    <row r="849" spans="1:14" x14ac:dyDescent="0.2">
      <c r="A849" t="s">
        <v>1154</v>
      </c>
      <c r="B849" t="s">
        <v>31396</v>
      </c>
      <c r="I849" t="s">
        <v>3</v>
      </c>
      <c r="J849">
        <v>2.67</v>
      </c>
      <c r="M849">
        <v>2.67</v>
      </c>
      <c r="N849">
        <f t="shared" si="13"/>
        <v>0</v>
      </c>
    </row>
    <row r="850" spans="1:14" x14ac:dyDescent="0.2">
      <c r="A850" t="s">
        <v>1155</v>
      </c>
      <c r="B850" t="s">
        <v>31396</v>
      </c>
      <c r="I850" t="s">
        <v>3</v>
      </c>
      <c r="J850">
        <v>2.39</v>
      </c>
      <c r="M850">
        <v>2.39</v>
      </c>
      <c r="N850">
        <f t="shared" si="13"/>
        <v>0</v>
      </c>
    </row>
    <row r="851" spans="1:14" x14ac:dyDescent="0.2">
      <c r="A851" t="s">
        <v>1156</v>
      </c>
      <c r="B851" t="s">
        <v>31397</v>
      </c>
      <c r="I851" t="s">
        <v>114</v>
      </c>
      <c r="J851">
        <v>7447.32</v>
      </c>
      <c r="M851">
        <v>7447.32</v>
      </c>
      <c r="N851">
        <f t="shared" si="13"/>
        <v>0</v>
      </c>
    </row>
    <row r="852" spans="1:14" x14ac:dyDescent="0.2">
      <c r="A852" t="s">
        <v>1157</v>
      </c>
      <c r="B852" t="s">
        <v>31397</v>
      </c>
      <c r="I852" t="s">
        <v>114</v>
      </c>
      <c r="J852">
        <v>6645.63</v>
      </c>
      <c r="M852">
        <v>6645.63</v>
      </c>
      <c r="N852">
        <f t="shared" si="13"/>
        <v>0</v>
      </c>
    </row>
    <row r="853" spans="1:14" x14ac:dyDescent="0.2">
      <c r="A853" t="s">
        <v>1158</v>
      </c>
      <c r="B853" t="s">
        <v>31398</v>
      </c>
      <c r="I853" t="s">
        <v>114</v>
      </c>
      <c r="J853">
        <v>6202.94</v>
      </c>
      <c r="M853">
        <v>6202.94</v>
      </c>
      <c r="N853">
        <f t="shared" si="13"/>
        <v>0</v>
      </c>
    </row>
    <row r="854" spans="1:14" x14ac:dyDescent="0.2">
      <c r="A854" t="s">
        <v>1159</v>
      </c>
      <c r="B854" t="s">
        <v>31398</v>
      </c>
      <c r="I854" t="s">
        <v>114</v>
      </c>
      <c r="J854">
        <v>5535.2</v>
      </c>
      <c r="M854">
        <v>5535.2</v>
      </c>
      <c r="N854">
        <f t="shared" si="13"/>
        <v>0</v>
      </c>
    </row>
    <row r="855" spans="1:14" x14ac:dyDescent="0.2">
      <c r="A855" t="s">
        <v>1160</v>
      </c>
      <c r="B855" t="s">
        <v>31399</v>
      </c>
      <c r="I855" t="s">
        <v>114</v>
      </c>
      <c r="J855">
        <v>4620.58</v>
      </c>
      <c r="M855">
        <v>4620.58</v>
      </c>
      <c r="N855">
        <f t="shared" si="13"/>
        <v>0</v>
      </c>
    </row>
    <row r="856" spans="1:14" x14ac:dyDescent="0.2">
      <c r="A856" t="s">
        <v>1161</v>
      </c>
      <c r="B856" t="s">
        <v>31399</v>
      </c>
      <c r="I856" t="s">
        <v>114</v>
      </c>
      <c r="J856">
        <v>4200.26</v>
      </c>
      <c r="M856">
        <v>4200.26</v>
      </c>
      <c r="N856">
        <f t="shared" si="13"/>
        <v>0</v>
      </c>
    </row>
    <row r="857" spans="1:14" x14ac:dyDescent="0.2">
      <c r="A857" t="s">
        <v>1162</v>
      </c>
      <c r="B857" t="s">
        <v>31400</v>
      </c>
      <c r="I857" t="s">
        <v>5</v>
      </c>
      <c r="J857">
        <v>1.9</v>
      </c>
      <c r="M857">
        <v>1.9</v>
      </c>
      <c r="N857">
        <f t="shared" si="13"/>
        <v>0</v>
      </c>
    </row>
    <row r="858" spans="1:14" x14ac:dyDescent="0.2">
      <c r="A858" t="s">
        <v>1163</v>
      </c>
      <c r="B858" t="s">
        <v>31400</v>
      </c>
      <c r="I858" t="s">
        <v>5</v>
      </c>
      <c r="J858">
        <v>1.64</v>
      </c>
      <c r="M858">
        <v>1.64</v>
      </c>
      <c r="N858">
        <f t="shared" si="13"/>
        <v>0</v>
      </c>
    </row>
    <row r="859" spans="1:14" x14ac:dyDescent="0.2">
      <c r="A859" t="s">
        <v>115</v>
      </c>
      <c r="B859" t="s">
        <v>31401</v>
      </c>
      <c r="I859" t="s">
        <v>3</v>
      </c>
      <c r="J859">
        <v>1.7000000000000002</v>
      </c>
      <c r="M859">
        <v>1.7000000000000002</v>
      </c>
      <c r="N859">
        <f t="shared" si="13"/>
        <v>0</v>
      </c>
    </row>
    <row r="860" spans="1:14" x14ac:dyDescent="0.2">
      <c r="A860" t="s">
        <v>1164</v>
      </c>
      <c r="B860" t="s">
        <v>31401</v>
      </c>
      <c r="I860" t="s">
        <v>3</v>
      </c>
      <c r="J860">
        <v>1.53</v>
      </c>
      <c r="M860">
        <v>1.53</v>
      </c>
      <c r="N860">
        <f t="shared" si="13"/>
        <v>0</v>
      </c>
    </row>
    <row r="861" spans="1:14" x14ac:dyDescent="0.2">
      <c r="A861" t="s">
        <v>1165</v>
      </c>
      <c r="B861" t="s">
        <v>31402</v>
      </c>
      <c r="I861" t="s">
        <v>4</v>
      </c>
      <c r="J861">
        <v>10.67</v>
      </c>
      <c r="M861">
        <v>10.67</v>
      </c>
      <c r="N861">
        <f t="shared" si="13"/>
        <v>0</v>
      </c>
    </row>
    <row r="862" spans="1:14" x14ac:dyDescent="0.2">
      <c r="A862" t="s">
        <v>1166</v>
      </c>
      <c r="B862" t="s">
        <v>31402</v>
      </c>
      <c r="I862" t="s">
        <v>4</v>
      </c>
      <c r="J862">
        <v>9.49</v>
      </c>
      <c r="M862">
        <v>9.49</v>
      </c>
      <c r="N862">
        <f t="shared" si="13"/>
        <v>0</v>
      </c>
    </row>
    <row r="863" spans="1:14" x14ac:dyDescent="0.2">
      <c r="A863" t="s">
        <v>1167</v>
      </c>
      <c r="B863" t="s">
        <v>31403</v>
      </c>
      <c r="I863" t="s">
        <v>4</v>
      </c>
      <c r="J863">
        <v>14.5</v>
      </c>
      <c r="M863">
        <v>14.5</v>
      </c>
      <c r="N863">
        <f t="shared" si="13"/>
        <v>0</v>
      </c>
    </row>
    <row r="864" spans="1:14" x14ac:dyDescent="0.2">
      <c r="A864" t="s">
        <v>1168</v>
      </c>
      <c r="B864" t="s">
        <v>31403</v>
      </c>
      <c r="I864" t="s">
        <v>4</v>
      </c>
      <c r="J864">
        <v>12.9</v>
      </c>
      <c r="M864">
        <v>12.9</v>
      </c>
      <c r="N864">
        <f t="shared" si="13"/>
        <v>0</v>
      </c>
    </row>
    <row r="865" spans="1:14" x14ac:dyDescent="0.2">
      <c r="A865" t="s">
        <v>1169</v>
      </c>
      <c r="B865" t="s">
        <v>31404</v>
      </c>
      <c r="I865" t="s">
        <v>5</v>
      </c>
      <c r="J865">
        <v>75.36</v>
      </c>
      <c r="M865">
        <v>75.36</v>
      </c>
      <c r="N865">
        <f t="shared" si="13"/>
        <v>0</v>
      </c>
    </row>
    <row r="866" spans="1:14" x14ac:dyDescent="0.2">
      <c r="A866" t="s">
        <v>1170</v>
      </c>
      <c r="B866" t="s">
        <v>31404</v>
      </c>
      <c r="I866" t="s">
        <v>5</v>
      </c>
      <c r="J866">
        <v>66.95</v>
      </c>
      <c r="M866">
        <v>66.95</v>
      </c>
      <c r="N866">
        <f t="shared" si="13"/>
        <v>0</v>
      </c>
    </row>
    <row r="867" spans="1:14" x14ac:dyDescent="0.2">
      <c r="A867" t="s">
        <v>1171</v>
      </c>
      <c r="B867" t="s">
        <v>31405</v>
      </c>
      <c r="I867" t="s">
        <v>4</v>
      </c>
      <c r="J867">
        <v>18.47</v>
      </c>
      <c r="M867">
        <v>18.47</v>
      </c>
      <c r="N867">
        <f t="shared" si="13"/>
        <v>0</v>
      </c>
    </row>
    <row r="868" spans="1:14" x14ac:dyDescent="0.2">
      <c r="A868" t="s">
        <v>1172</v>
      </c>
      <c r="B868" t="s">
        <v>31405</v>
      </c>
      <c r="I868" t="s">
        <v>4</v>
      </c>
      <c r="J868">
        <v>16.420000000000002</v>
      </c>
      <c r="M868">
        <v>16.420000000000002</v>
      </c>
      <c r="N868">
        <f t="shared" si="13"/>
        <v>0</v>
      </c>
    </row>
    <row r="869" spans="1:14" x14ac:dyDescent="0.2">
      <c r="A869" t="s">
        <v>1173</v>
      </c>
      <c r="B869" t="s">
        <v>31406</v>
      </c>
      <c r="I869" t="s">
        <v>4</v>
      </c>
      <c r="J869">
        <v>24.94</v>
      </c>
      <c r="M869">
        <v>24.94</v>
      </c>
      <c r="N869">
        <f t="shared" si="13"/>
        <v>0</v>
      </c>
    </row>
    <row r="870" spans="1:14" x14ac:dyDescent="0.2">
      <c r="A870" t="s">
        <v>1174</v>
      </c>
      <c r="B870" t="s">
        <v>31406</v>
      </c>
      <c r="I870" t="s">
        <v>4</v>
      </c>
      <c r="J870">
        <v>22.17</v>
      </c>
      <c r="M870">
        <v>22.17</v>
      </c>
      <c r="N870">
        <f t="shared" si="13"/>
        <v>0</v>
      </c>
    </row>
    <row r="871" spans="1:14" x14ac:dyDescent="0.2">
      <c r="A871" t="s">
        <v>1175</v>
      </c>
      <c r="B871" t="s">
        <v>31407</v>
      </c>
      <c r="I871" t="s">
        <v>3</v>
      </c>
      <c r="J871">
        <v>0.28999999999999998</v>
      </c>
      <c r="M871">
        <v>0.28999999999999998</v>
      </c>
      <c r="N871">
        <f t="shared" si="13"/>
        <v>0</v>
      </c>
    </row>
    <row r="872" spans="1:14" x14ac:dyDescent="0.2">
      <c r="A872" t="s">
        <v>1176</v>
      </c>
      <c r="B872" t="s">
        <v>31407</v>
      </c>
      <c r="I872" t="s">
        <v>3</v>
      </c>
      <c r="J872">
        <v>0.26</v>
      </c>
      <c r="M872">
        <v>0.26</v>
      </c>
      <c r="N872">
        <f t="shared" si="13"/>
        <v>0</v>
      </c>
    </row>
    <row r="873" spans="1:14" x14ac:dyDescent="0.2">
      <c r="A873" t="s">
        <v>1177</v>
      </c>
      <c r="B873" t="s">
        <v>31408</v>
      </c>
      <c r="I873" t="s">
        <v>5</v>
      </c>
      <c r="J873">
        <v>8700.1200000000008</v>
      </c>
      <c r="M873">
        <v>8700.1200000000008</v>
      </c>
      <c r="N873">
        <f t="shared" si="13"/>
        <v>0</v>
      </c>
    </row>
    <row r="874" spans="1:14" x14ac:dyDescent="0.2">
      <c r="A874" t="s">
        <v>1178</v>
      </c>
      <c r="B874" t="s">
        <v>31408</v>
      </c>
      <c r="I874" t="s">
        <v>5</v>
      </c>
      <c r="J874">
        <v>7780.67</v>
      </c>
      <c r="M874">
        <v>7780.67</v>
      </c>
      <c r="N874">
        <f t="shared" si="13"/>
        <v>0</v>
      </c>
    </row>
    <row r="875" spans="1:14" x14ac:dyDescent="0.2">
      <c r="A875" t="s">
        <v>27967</v>
      </c>
      <c r="B875" t="s">
        <v>31409</v>
      </c>
      <c r="I875" t="s">
        <v>5</v>
      </c>
      <c r="J875">
        <v>9430.49</v>
      </c>
      <c r="M875">
        <v>9430.49</v>
      </c>
      <c r="N875">
        <f t="shared" si="13"/>
        <v>0</v>
      </c>
    </row>
    <row r="876" spans="1:14" x14ac:dyDescent="0.2">
      <c r="A876" t="s">
        <v>27968</v>
      </c>
      <c r="B876" t="s">
        <v>31409</v>
      </c>
      <c r="I876" t="s">
        <v>5</v>
      </c>
      <c r="J876">
        <v>8433.83</v>
      </c>
      <c r="M876">
        <v>8433.83</v>
      </c>
      <c r="N876">
        <f t="shared" si="13"/>
        <v>0</v>
      </c>
    </row>
    <row r="877" spans="1:14" x14ac:dyDescent="0.2">
      <c r="A877" t="s">
        <v>27969</v>
      </c>
      <c r="B877" t="s">
        <v>31410</v>
      </c>
      <c r="I877" t="s">
        <v>5</v>
      </c>
      <c r="J877">
        <v>10460.56</v>
      </c>
      <c r="M877">
        <v>10460.56</v>
      </c>
      <c r="N877">
        <f t="shared" si="13"/>
        <v>0</v>
      </c>
    </row>
    <row r="878" spans="1:14" x14ac:dyDescent="0.2">
      <c r="A878" t="s">
        <v>27970</v>
      </c>
      <c r="B878" t="s">
        <v>31410</v>
      </c>
      <c r="I878" t="s">
        <v>5</v>
      </c>
      <c r="J878">
        <v>9355.07</v>
      </c>
      <c r="M878">
        <v>9355.07</v>
      </c>
      <c r="N878">
        <f t="shared" si="13"/>
        <v>0</v>
      </c>
    </row>
    <row r="879" spans="1:14" x14ac:dyDescent="0.2">
      <c r="A879" t="s">
        <v>1179</v>
      </c>
      <c r="B879" t="s">
        <v>31411</v>
      </c>
      <c r="I879" t="s">
        <v>5</v>
      </c>
      <c r="J879">
        <v>6960.09</v>
      </c>
      <c r="M879">
        <v>6960.09</v>
      </c>
      <c r="N879">
        <f t="shared" si="13"/>
        <v>0</v>
      </c>
    </row>
    <row r="880" spans="1:14" x14ac:dyDescent="0.2">
      <c r="A880" t="s">
        <v>1180</v>
      </c>
      <c r="B880" t="s">
        <v>31411</v>
      </c>
      <c r="I880" t="s">
        <v>5</v>
      </c>
      <c r="J880">
        <v>6224.53</v>
      </c>
      <c r="M880">
        <v>6224.53</v>
      </c>
      <c r="N880">
        <f t="shared" si="13"/>
        <v>0</v>
      </c>
    </row>
    <row r="881" spans="1:14" x14ac:dyDescent="0.2">
      <c r="A881" t="s">
        <v>27971</v>
      </c>
      <c r="B881" t="s">
        <v>31412</v>
      </c>
      <c r="I881" t="s">
        <v>5</v>
      </c>
      <c r="J881">
        <v>7544.72</v>
      </c>
      <c r="M881">
        <v>7544.72</v>
      </c>
      <c r="N881">
        <f t="shared" si="13"/>
        <v>0</v>
      </c>
    </row>
    <row r="882" spans="1:14" x14ac:dyDescent="0.2">
      <c r="A882" t="s">
        <v>27972</v>
      </c>
      <c r="B882" t="s">
        <v>31412</v>
      </c>
      <c r="I882" t="s">
        <v>5</v>
      </c>
      <c r="J882">
        <v>6747.38</v>
      </c>
      <c r="M882">
        <v>6747.38</v>
      </c>
      <c r="N882">
        <f t="shared" si="13"/>
        <v>0</v>
      </c>
    </row>
    <row r="883" spans="1:14" x14ac:dyDescent="0.2">
      <c r="A883" t="s">
        <v>27973</v>
      </c>
      <c r="B883" t="s">
        <v>31413</v>
      </c>
      <c r="I883" t="s">
        <v>5</v>
      </c>
      <c r="J883">
        <v>8700.1200000000008</v>
      </c>
      <c r="M883">
        <v>8700.1200000000008</v>
      </c>
      <c r="N883">
        <f t="shared" si="13"/>
        <v>0</v>
      </c>
    </row>
    <row r="884" spans="1:14" x14ac:dyDescent="0.2">
      <c r="A884" t="s">
        <v>27974</v>
      </c>
      <c r="B884" t="s">
        <v>31413</v>
      </c>
      <c r="I884" t="s">
        <v>5</v>
      </c>
      <c r="J884">
        <v>7780.67</v>
      </c>
      <c r="M884">
        <v>7780.67</v>
      </c>
      <c r="N884">
        <f t="shared" si="13"/>
        <v>0</v>
      </c>
    </row>
    <row r="885" spans="1:14" x14ac:dyDescent="0.2">
      <c r="A885" t="s">
        <v>1181</v>
      </c>
      <c r="B885" t="s">
        <v>31414</v>
      </c>
      <c r="I885" t="s">
        <v>5</v>
      </c>
      <c r="J885">
        <v>6960.09</v>
      </c>
      <c r="M885">
        <v>6960.09</v>
      </c>
      <c r="N885">
        <f t="shared" si="13"/>
        <v>0</v>
      </c>
    </row>
    <row r="886" spans="1:14" x14ac:dyDescent="0.2">
      <c r="A886" t="s">
        <v>1182</v>
      </c>
      <c r="B886" t="s">
        <v>31414</v>
      </c>
      <c r="I886" t="s">
        <v>5</v>
      </c>
      <c r="J886">
        <v>6224.53</v>
      </c>
      <c r="M886">
        <v>6224.53</v>
      </c>
      <c r="N886">
        <f t="shared" si="13"/>
        <v>0</v>
      </c>
    </row>
    <row r="887" spans="1:14" x14ac:dyDescent="0.2">
      <c r="A887" t="s">
        <v>27975</v>
      </c>
      <c r="B887" t="s">
        <v>31415</v>
      </c>
      <c r="I887" t="s">
        <v>5</v>
      </c>
      <c r="J887">
        <v>7544.72</v>
      </c>
      <c r="M887">
        <v>7544.72</v>
      </c>
      <c r="N887">
        <f t="shared" si="13"/>
        <v>0</v>
      </c>
    </row>
    <row r="888" spans="1:14" x14ac:dyDescent="0.2">
      <c r="A888" t="s">
        <v>27976</v>
      </c>
      <c r="B888" t="s">
        <v>31415</v>
      </c>
      <c r="I888" t="s">
        <v>5</v>
      </c>
      <c r="J888">
        <v>6747.38</v>
      </c>
      <c r="M888">
        <v>6747.38</v>
      </c>
      <c r="N888">
        <f t="shared" si="13"/>
        <v>0</v>
      </c>
    </row>
    <row r="889" spans="1:14" x14ac:dyDescent="0.2">
      <c r="A889" t="s">
        <v>27977</v>
      </c>
      <c r="B889" t="s">
        <v>31416</v>
      </c>
      <c r="I889" t="s">
        <v>5</v>
      </c>
      <c r="J889">
        <v>8700.1200000000008</v>
      </c>
      <c r="M889">
        <v>8700.1200000000008</v>
      </c>
      <c r="N889">
        <f t="shared" si="13"/>
        <v>0</v>
      </c>
    </row>
    <row r="890" spans="1:14" x14ac:dyDescent="0.2">
      <c r="A890" t="s">
        <v>27978</v>
      </c>
      <c r="B890" t="s">
        <v>31416</v>
      </c>
      <c r="I890" t="s">
        <v>5</v>
      </c>
      <c r="J890">
        <v>7780.67</v>
      </c>
      <c r="M890">
        <v>7780.67</v>
      </c>
      <c r="N890">
        <f t="shared" si="13"/>
        <v>0</v>
      </c>
    </row>
    <row r="891" spans="1:14" x14ac:dyDescent="0.2">
      <c r="A891" t="s">
        <v>1183</v>
      </c>
      <c r="B891" t="s">
        <v>31417</v>
      </c>
      <c r="I891" t="s">
        <v>5</v>
      </c>
      <c r="J891">
        <v>5219.0600000000004</v>
      </c>
      <c r="M891">
        <v>5219.0600000000004</v>
      </c>
      <c r="N891">
        <f t="shared" si="13"/>
        <v>0</v>
      </c>
    </row>
    <row r="892" spans="1:14" x14ac:dyDescent="0.2">
      <c r="A892" t="s">
        <v>1184</v>
      </c>
      <c r="B892" t="s">
        <v>31417</v>
      </c>
      <c r="I892" t="s">
        <v>5</v>
      </c>
      <c r="J892">
        <v>4667.5</v>
      </c>
      <c r="M892">
        <v>4667.5</v>
      </c>
      <c r="N892">
        <f t="shared" si="13"/>
        <v>0</v>
      </c>
    </row>
    <row r="893" spans="1:14" x14ac:dyDescent="0.2">
      <c r="A893" t="s">
        <v>27979</v>
      </c>
      <c r="B893" t="s">
        <v>31418</v>
      </c>
      <c r="I893" t="s">
        <v>5</v>
      </c>
      <c r="J893">
        <v>5657.44</v>
      </c>
      <c r="M893">
        <v>5657.44</v>
      </c>
      <c r="N893">
        <f t="shared" si="13"/>
        <v>0</v>
      </c>
    </row>
    <row r="894" spans="1:14" x14ac:dyDescent="0.2">
      <c r="A894" t="s">
        <v>27980</v>
      </c>
      <c r="B894" t="s">
        <v>31418</v>
      </c>
      <c r="I894" t="s">
        <v>5</v>
      </c>
      <c r="J894">
        <v>5059.55</v>
      </c>
      <c r="M894">
        <v>5059.55</v>
      </c>
      <c r="N894">
        <f t="shared" si="13"/>
        <v>0</v>
      </c>
    </row>
    <row r="895" spans="1:14" x14ac:dyDescent="0.2">
      <c r="A895" t="s">
        <v>27981</v>
      </c>
      <c r="B895" t="s">
        <v>31419</v>
      </c>
      <c r="I895" t="s">
        <v>5</v>
      </c>
      <c r="J895">
        <v>6960.09</v>
      </c>
      <c r="M895">
        <v>6960.09</v>
      </c>
      <c r="N895">
        <f t="shared" si="13"/>
        <v>0</v>
      </c>
    </row>
    <row r="896" spans="1:14" x14ac:dyDescent="0.2">
      <c r="A896" t="s">
        <v>27982</v>
      </c>
      <c r="B896" t="s">
        <v>31419</v>
      </c>
      <c r="I896" t="s">
        <v>5</v>
      </c>
      <c r="J896">
        <v>6224.53</v>
      </c>
      <c r="M896">
        <v>6224.53</v>
      </c>
      <c r="N896">
        <f t="shared" si="13"/>
        <v>0</v>
      </c>
    </row>
    <row r="897" spans="1:14" x14ac:dyDescent="0.2">
      <c r="A897" t="s">
        <v>1185</v>
      </c>
      <c r="B897" t="s">
        <v>31420</v>
      </c>
      <c r="I897" t="s">
        <v>5</v>
      </c>
      <c r="J897">
        <v>10460.56</v>
      </c>
      <c r="M897">
        <v>10460.56</v>
      </c>
      <c r="N897">
        <f t="shared" si="13"/>
        <v>0</v>
      </c>
    </row>
    <row r="898" spans="1:14" x14ac:dyDescent="0.2">
      <c r="A898" t="s">
        <v>1186</v>
      </c>
      <c r="B898" t="s">
        <v>31420</v>
      </c>
      <c r="I898" t="s">
        <v>5</v>
      </c>
      <c r="J898">
        <v>9355.07</v>
      </c>
      <c r="M898">
        <v>9355.07</v>
      </c>
      <c r="N898">
        <f t="shared" si="13"/>
        <v>0</v>
      </c>
    </row>
    <row r="899" spans="1:14" x14ac:dyDescent="0.2">
      <c r="A899" t="s">
        <v>27983</v>
      </c>
      <c r="B899" t="s">
        <v>31421</v>
      </c>
      <c r="I899" t="s">
        <v>5</v>
      </c>
      <c r="J899">
        <v>11297.4</v>
      </c>
      <c r="M899">
        <v>11297.4</v>
      </c>
      <c r="N899">
        <f t="shared" si="13"/>
        <v>0</v>
      </c>
    </row>
    <row r="900" spans="1:14" x14ac:dyDescent="0.2">
      <c r="A900" t="s">
        <v>27984</v>
      </c>
      <c r="B900" t="s">
        <v>31421</v>
      </c>
      <c r="I900" t="s">
        <v>5</v>
      </c>
      <c r="J900">
        <v>10103.459999999999</v>
      </c>
      <c r="M900">
        <v>10103.459999999999</v>
      </c>
      <c r="N900">
        <f t="shared" ref="N900:N963" si="14">J900-M900</f>
        <v>0</v>
      </c>
    </row>
    <row r="901" spans="1:14" x14ac:dyDescent="0.2">
      <c r="A901" t="s">
        <v>27985</v>
      </c>
      <c r="B901" t="s">
        <v>31422</v>
      </c>
      <c r="I901" t="s">
        <v>5</v>
      </c>
      <c r="J901">
        <v>12195.48</v>
      </c>
      <c r="M901">
        <v>12195.48</v>
      </c>
      <c r="N901">
        <f t="shared" si="14"/>
        <v>0</v>
      </c>
    </row>
    <row r="902" spans="1:14" x14ac:dyDescent="0.2">
      <c r="A902" t="s">
        <v>27986</v>
      </c>
      <c r="B902" t="s">
        <v>31422</v>
      </c>
      <c r="I902" t="s">
        <v>5</v>
      </c>
      <c r="J902">
        <v>10906.63</v>
      </c>
      <c r="M902">
        <v>10906.63</v>
      </c>
      <c r="N902">
        <f t="shared" si="14"/>
        <v>0</v>
      </c>
    </row>
    <row r="903" spans="1:14" x14ac:dyDescent="0.2">
      <c r="A903" t="s">
        <v>1187</v>
      </c>
      <c r="B903" t="s">
        <v>31423</v>
      </c>
      <c r="I903" t="s">
        <v>5</v>
      </c>
      <c r="J903">
        <v>8700.1200000000008</v>
      </c>
      <c r="M903">
        <v>8700.1200000000008</v>
      </c>
      <c r="N903">
        <f t="shared" si="14"/>
        <v>0</v>
      </c>
    </row>
    <row r="904" spans="1:14" x14ac:dyDescent="0.2">
      <c r="A904" t="s">
        <v>1188</v>
      </c>
      <c r="B904" t="s">
        <v>31423</v>
      </c>
      <c r="I904" t="s">
        <v>5</v>
      </c>
      <c r="J904">
        <v>7780.67</v>
      </c>
      <c r="M904">
        <v>7780.67</v>
      </c>
      <c r="N904">
        <f t="shared" si="14"/>
        <v>0</v>
      </c>
    </row>
    <row r="905" spans="1:14" x14ac:dyDescent="0.2">
      <c r="A905" t="s">
        <v>27987</v>
      </c>
      <c r="B905" t="s">
        <v>31424</v>
      </c>
      <c r="I905" t="s">
        <v>5</v>
      </c>
      <c r="J905">
        <v>9430.49</v>
      </c>
      <c r="M905">
        <v>9430.49</v>
      </c>
      <c r="N905">
        <f t="shared" si="14"/>
        <v>0</v>
      </c>
    </row>
    <row r="906" spans="1:14" x14ac:dyDescent="0.2">
      <c r="A906" t="s">
        <v>27988</v>
      </c>
      <c r="B906" t="s">
        <v>31424</v>
      </c>
      <c r="I906" t="s">
        <v>5</v>
      </c>
      <c r="J906">
        <v>8433.83</v>
      </c>
      <c r="M906">
        <v>8433.83</v>
      </c>
      <c r="N906">
        <f t="shared" si="14"/>
        <v>0</v>
      </c>
    </row>
    <row r="907" spans="1:14" x14ac:dyDescent="0.2">
      <c r="A907" t="s">
        <v>27989</v>
      </c>
      <c r="B907" t="s">
        <v>31425</v>
      </c>
      <c r="I907" t="s">
        <v>5</v>
      </c>
      <c r="J907">
        <v>10460.56</v>
      </c>
      <c r="M907">
        <v>10460.56</v>
      </c>
      <c r="N907">
        <f t="shared" si="14"/>
        <v>0</v>
      </c>
    </row>
    <row r="908" spans="1:14" x14ac:dyDescent="0.2">
      <c r="A908" t="s">
        <v>27990</v>
      </c>
      <c r="B908" t="s">
        <v>31425</v>
      </c>
      <c r="I908" t="s">
        <v>5</v>
      </c>
      <c r="J908">
        <v>9355.07</v>
      </c>
      <c r="M908">
        <v>9355.07</v>
      </c>
      <c r="N908">
        <f t="shared" si="14"/>
        <v>0</v>
      </c>
    </row>
    <row r="909" spans="1:14" x14ac:dyDescent="0.2">
      <c r="A909" t="s">
        <v>1189</v>
      </c>
      <c r="B909" t="s">
        <v>31426</v>
      </c>
      <c r="I909" t="s">
        <v>5</v>
      </c>
      <c r="J909">
        <v>8700.1200000000008</v>
      </c>
      <c r="M909">
        <v>8700.1200000000008</v>
      </c>
      <c r="N909">
        <f t="shared" si="14"/>
        <v>0</v>
      </c>
    </row>
    <row r="910" spans="1:14" x14ac:dyDescent="0.2">
      <c r="A910" t="s">
        <v>1190</v>
      </c>
      <c r="B910" t="s">
        <v>31426</v>
      </c>
      <c r="I910" t="s">
        <v>5</v>
      </c>
      <c r="J910">
        <v>7780.67</v>
      </c>
      <c r="M910">
        <v>7780.67</v>
      </c>
      <c r="N910">
        <f t="shared" si="14"/>
        <v>0</v>
      </c>
    </row>
    <row r="911" spans="1:14" x14ac:dyDescent="0.2">
      <c r="A911" t="s">
        <v>27991</v>
      </c>
      <c r="B911" t="s">
        <v>31427</v>
      </c>
      <c r="I911" t="s">
        <v>5</v>
      </c>
      <c r="J911">
        <v>9430.49</v>
      </c>
      <c r="M911">
        <v>9430.49</v>
      </c>
      <c r="N911">
        <f t="shared" si="14"/>
        <v>0</v>
      </c>
    </row>
    <row r="912" spans="1:14" x14ac:dyDescent="0.2">
      <c r="A912" t="s">
        <v>27992</v>
      </c>
      <c r="B912" t="s">
        <v>31427</v>
      </c>
      <c r="I912" t="s">
        <v>5</v>
      </c>
      <c r="J912">
        <v>8433.83</v>
      </c>
      <c r="M912">
        <v>8433.83</v>
      </c>
      <c r="N912">
        <f t="shared" si="14"/>
        <v>0</v>
      </c>
    </row>
    <row r="913" spans="1:14" x14ac:dyDescent="0.2">
      <c r="A913" t="s">
        <v>27993</v>
      </c>
      <c r="B913" t="s">
        <v>31428</v>
      </c>
      <c r="I913" t="s">
        <v>5</v>
      </c>
      <c r="J913">
        <v>10460.56</v>
      </c>
      <c r="M913">
        <v>10460.56</v>
      </c>
      <c r="N913">
        <f t="shared" si="14"/>
        <v>0</v>
      </c>
    </row>
    <row r="914" spans="1:14" x14ac:dyDescent="0.2">
      <c r="A914" t="s">
        <v>27994</v>
      </c>
      <c r="B914" t="s">
        <v>31428</v>
      </c>
      <c r="I914" t="s">
        <v>5</v>
      </c>
      <c r="J914">
        <v>9355.07</v>
      </c>
      <c r="M914">
        <v>9355.07</v>
      </c>
      <c r="N914">
        <f t="shared" si="14"/>
        <v>0</v>
      </c>
    </row>
    <row r="915" spans="1:14" x14ac:dyDescent="0.2">
      <c r="A915" t="s">
        <v>1191</v>
      </c>
      <c r="B915" t="s">
        <v>31429</v>
      </c>
      <c r="I915" t="s">
        <v>5</v>
      </c>
      <c r="J915">
        <v>6960.09</v>
      </c>
      <c r="M915">
        <v>6960.09</v>
      </c>
      <c r="N915">
        <f t="shared" si="14"/>
        <v>0</v>
      </c>
    </row>
    <row r="916" spans="1:14" x14ac:dyDescent="0.2">
      <c r="A916" t="s">
        <v>1192</v>
      </c>
      <c r="B916" t="s">
        <v>31429</v>
      </c>
      <c r="I916" t="s">
        <v>5</v>
      </c>
      <c r="J916">
        <v>6224.53</v>
      </c>
      <c r="M916">
        <v>6224.53</v>
      </c>
      <c r="N916">
        <f t="shared" si="14"/>
        <v>0</v>
      </c>
    </row>
    <row r="917" spans="1:14" x14ac:dyDescent="0.2">
      <c r="A917" t="s">
        <v>27995</v>
      </c>
      <c r="B917" t="s">
        <v>31430</v>
      </c>
      <c r="I917" t="s">
        <v>5</v>
      </c>
      <c r="J917">
        <v>7544.72</v>
      </c>
      <c r="M917">
        <v>7544.72</v>
      </c>
      <c r="N917">
        <f t="shared" si="14"/>
        <v>0</v>
      </c>
    </row>
    <row r="918" spans="1:14" x14ac:dyDescent="0.2">
      <c r="A918" t="s">
        <v>27996</v>
      </c>
      <c r="B918" t="s">
        <v>31430</v>
      </c>
      <c r="I918" t="s">
        <v>5</v>
      </c>
      <c r="J918">
        <v>6747.38</v>
      </c>
      <c r="M918">
        <v>6747.38</v>
      </c>
      <c r="N918">
        <f t="shared" si="14"/>
        <v>0</v>
      </c>
    </row>
    <row r="919" spans="1:14" x14ac:dyDescent="0.2">
      <c r="A919" t="s">
        <v>27997</v>
      </c>
      <c r="B919" t="s">
        <v>31431</v>
      </c>
      <c r="I919" t="s">
        <v>5</v>
      </c>
      <c r="J919">
        <v>8700.1200000000008</v>
      </c>
      <c r="M919">
        <v>8700.1200000000008</v>
      </c>
      <c r="N919">
        <f t="shared" si="14"/>
        <v>0</v>
      </c>
    </row>
    <row r="920" spans="1:14" x14ac:dyDescent="0.2">
      <c r="A920" t="s">
        <v>27998</v>
      </c>
      <c r="B920" t="s">
        <v>31431</v>
      </c>
      <c r="I920" t="s">
        <v>5</v>
      </c>
      <c r="J920">
        <v>7780.67</v>
      </c>
      <c r="M920">
        <v>7780.67</v>
      </c>
      <c r="N920">
        <f t="shared" si="14"/>
        <v>0</v>
      </c>
    </row>
    <row r="921" spans="1:14" x14ac:dyDescent="0.2">
      <c r="A921" t="s">
        <v>1193</v>
      </c>
      <c r="B921" t="s">
        <v>31432</v>
      </c>
      <c r="I921" t="s">
        <v>5</v>
      </c>
      <c r="J921">
        <v>12195.48</v>
      </c>
      <c r="M921">
        <v>12195.48</v>
      </c>
      <c r="N921">
        <f t="shared" si="14"/>
        <v>0</v>
      </c>
    </row>
    <row r="922" spans="1:14" x14ac:dyDescent="0.2">
      <c r="A922" t="s">
        <v>1194</v>
      </c>
      <c r="B922" t="s">
        <v>31432</v>
      </c>
      <c r="I922" t="s">
        <v>5</v>
      </c>
      <c r="J922">
        <v>10906.63</v>
      </c>
      <c r="M922">
        <v>10906.63</v>
      </c>
      <c r="N922">
        <f t="shared" si="14"/>
        <v>0</v>
      </c>
    </row>
    <row r="923" spans="1:14" x14ac:dyDescent="0.2">
      <c r="A923" t="s">
        <v>27999</v>
      </c>
      <c r="B923" t="s">
        <v>31433</v>
      </c>
      <c r="I923" t="s">
        <v>5</v>
      </c>
      <c r="J923">
        <v>13171.1</v>
      </c>
      <c r="M923">
        <v>13171.1</v>
      </c>
      <c r="N923">
        <f t="shared" si="14"/>
        <v>0</v>
      </c>
    </row>
    <row r="924" spans="1:14" x14ac:dyDescent="0.2">
      <c r="A924" t="s">
        <v>28000</v>
      </c>
      <c r="B924" t="s">
        <v>31433</v>
      </c>
      <c r="I924" t="s">
        <v>5</v>
      </c>
      <c r="J924">
        <v>11779.15</v>
      </c>
      <c r="M924">
        <v>11779.15</v>
      </c>
      <c r="N924">
        <f t="shared" si="14"/>
        <v>0</v>
      </c>
    </row>
    <row r="925" spans="1:14" x14ac:dyDescent="0.2">
      <c r="A925" t="s">
        <v>28001</v>
      </c>
      <c r="B925" t="s">
        <v>31434</v>
      </c>
      <c r="I925" t="s">
        <v>5</v>
      </c>
      <c r="J925">
        <v>14224.76</v>
      </c>
      <c r="M925">
        <v>14224.76</v>
      </c>
      <c r="N925">
        <f t="shared" si="14"/>
        <v>0</v>
      </c>
    </row>
    <row r="926" spans="1:14" x14ac:dyDescent="0.2">
      <c r="A926" t="s">
        <v>28002</v>
      </c>
      <c r="B926" t="s">
        <v>31434</v>
      </c>
      <c r="I926" t="s">
        <v>5</v>
      </c>
      <c r="J926">
        <v>12721.45</v>
      </c>
      <c r="M926">
        <v>12721.45</v>
      </c>
      <c r="N926">
        <f t="shared" si="14"/>
        <v>0</v>
      </c>
    </row>
    <row r="927" spans="1:14" x14ac:dyDescent="0.2">
      <c r="A927" t="s">
        <v>1195</v>
      </c>
      <c r="B927" t="s">
        <v>31435</v>
      </c>
      <c r="I927" t="s">
        <v>5</v>
      </c>
      <c r="J927">
        <v>10460.56</v>
      </c>
      <c r="M927">
        <v>10460.56</v>
      </c>
      <c r="N927">
        <f t="shared" si="14"/>
        <v>0</v>
      </c>
    </row>
    <row r="928" spans="1:14" x14ac:dyDescent="0.2">
      <c r="A928" t="s">
        <v>1196</v>
      </c>
      <c r="B928" t="s">
        <v>31435</v>
      </c>
      <c r="I928" t="s">
        <v>5</v>
      </c>
      <c r="J928">
        <v>9355.07</v>
      </c>
      <c r="M928">
        <v>9355.07</v>
      </c>
      <c r="N928">
        <f t="shared" si="14"/>
        <v>0</v>
      </c>
    </row>
    <row r="929" spans="1:14" x14ac:dyDescent="0.2">
      <c r="A929" t="s">
        <v>28003</v>
      </c>
      <c r="B929" t="s">
        <v>31436</v>
      </c>
      <c r="I929" t="s">
        <v>5</v>
      </c>
      <c r="J929">
        <v>11297.4</v>
      </c>
      <c r="M929">
        <v>11297.4</v>
      </c>
      <c r="N929">
        <f t="shared" si="14"/>
        <v>0</v>
      </c>
    </row>
    <row r="930" spans="1:14" x14ac:dyDescent="0.2">
      <c r="A930" t="s">
        <v>28004</v>
      </c>
      <c r="B930" t="s">
        <v>31436</v>
      </c>
      <c r="I930" t="s">
        <v>5</v>
      </c>
      <c r="J930">
        <v>10103.459999999999</v>
      </c>
      <c r="M930">
        <v>10103.459999999999</v>
      </c>
      <c r="N930">
        <f t="shared" si="14"/>
        <v>0</v>
      </c>
    </row>
    <row r="931" spans="1:14" x14ac:dyDescent="0.2">
      <c r="A931" t="s">
        <v>28005</v>
      </c>
      <c r="B931" t="s">
        <v>31437</v>
      </c>
      <c r="I931" t="s">
        <v>5</v>
      </c>
      <c r="J931">
        <v>12195.48</v>
      </c>
      <c r="M931">
        <v>12195.48</v>
      </c>
      <c r="N931">
        <f t="shared" si="14"/>
        <v>0</v>
      </c>
    </row>
    <row r="932" spans="1:14" x14ac:dyDescent="0.2">
      <c r="A932" t="s">
        <v>28006</v>
      </c>
      <c r="B932" t="s">
        <v>31437</v>
      </c>
      <c r="I932" t="s">
        <v>5</v>
      </c>
      <c r="J932">
        <v>10906.63</v>
      </c>
      <c r="M932">
        <v>10906.63</v>
      </c>
      <c r="N932">
        <f t="shared" si="14"/>
        <v>0</v>
      </c>
    </row>
    <row r="933" spans="1:14" x14ac:dyDescent="0.2">
      <c r="A933" t="s">
        <v>1197</v>
      </c>
      <c r="B933" t="s">
        <v>31438</v>
      </c>
      <c r="I933" t="s">
        <v>5</v>
      </c>
      <c r="J933">
        <v>10460.56</v>
      </c>
      <c r="M933">
        <v>10460.56</v>
      </c>
      <c r="N933">
        <f t="shared" si="14"/>
        <v>0</v>
      </c>
    </row>
    <row r="934" spans="1:14" x14ac:dyDescent="0.2">
      <c r="A934" t="s">
        <v>1198</v>
      </c>
      <c r="B934" t="s">
        <v>31438</v>
      </c>
      <c r="I934" t="s">
        <v>5</v>
      </c>
      <c r="J934">
        <v>9355.07</v>
      </c>
      <c r="M934">
        <v>9355.07</v>
      </c>
      <c r="N934">
        <f t="shared" si="14"/>
        <v>0</v>
      </c>
    </row>
    <row r="935" spans="1:14" x14ac:dyDescent="0.2">
      <c r="A935" t="s">
        <v>28007</v>
      </c>
      <c r="B935" t="s">
        <v>31439</v>
      </c>
      <c r="I935" t="s">
        <v>5</v>
      </c>
      <c r="J935">
        <v>11297.4</v>
      </c>
      <c r="M935">
        <v>11297.4</v>
      </c>
      <c r="N935">
        <f t="shared" si="14"/>
        <v>0</v>
      </c>
    </row>
    <row r="936" spans="1:14" x14ac:dyDescent="0.2">
      <c r="A936" t="s">
        <v>28008</v>
      </c>
      <c r="B936" t="s">
        <v>31439</v>
      </c>
      <c r="I936" t="s">
        <v>5</v>
      </c>
      <c r="J936">
        <v>10103.459999999999</v>
      </c>
      <c r="M936">
        <v>10103.459999999999</v>
      </c>
      <c r="N936">
        <f t="shared" si="14"/>
        <v>0</v>
      </c>
    </row>
    <row r="937" spans="1:14" x14ac:dyDescent="0.2">
      <c r="A937" t="s">
        <v>28009</v>
      </c>
      <c r="B937" t="s">
        <v>31440</v>
      </c>
      <c r="I937" t="s">
        <v>5</v>
      </c>
      <c r="J937">
        <v>12195.48</v>
      </c>
      <c r="M937">
        <v>12195.48</v>
      </c>
      <c r="N937">
        <f t="shared" si="14"/>
        <v>0</v>
      </c>
    </row>
    <row r="938" spans="1:14" x14ac:dyDescent="0.2">
      <c r="A938" t="s">
        <v>28010</v>
      </c>
      <c r="B938" t="s">
        <v>31440</v>
      </c>
      <c r="I938" t="s">
        <v>5</v>
      </c>
      <c r="J938">
        <v>10906.63</v>
      </c>
      <c r="M938">
        <v>10906.63</v>
      </c>
      <c r="N938">
        <f t="shared" si="14"/>
        <v>0</v>
      </c>
    </row>
    <row r="939" spans="1:14" x14ac:dyDescent="0.2">
      <c r="A939" t="s">
        <v>1199</v>
      </c>
      <c r="B939" t="s">
        <v>31441</v>
      </c>
      <c r="I939" t="s">
        <v>5</v>
      </c>
      <c r="J939">
        <v>8700.1200000000008</v>
      </c>
      <c r="M939">
        <v>8700.1200000000008</v>
      </c>
      <c r="N939">
        <f t="shared" si="14"/>
        <v>0</v>
      </c>
    </row>
    <row r="940" spans="1:14" x14ac:dyDescent="0.2">
      <c r="A940" t="s">
        <v>1200</v>
      </c>
      <c r="B940" t="s">
        <v>31441</v>
      </c>
      <c r="I940" t="s">
        <v>5</v>
      </c>
      <c r="J940">
        <v>7780.67</v>
      </c>
      <c r="M940">
        <v>7780.67</v>
      </c>
      <c r="N940">
        <f t="shared" si="14"/>
        <v>0</v>
      </c>
    </row>
    <row r="941" spans="1:14" x14ac:dyDescent="0.2">
      <c r="A941" t="s">
        <v>28011</v>
      </c>
      <c r="B941" t="s">
        <v>31442</v>
      </c>
      <c r="I941" t="s">
        <v>5</v>
      </c>
      <c r="J941">
        <v>9430.49</v>
      </c>
      <c r="M941">
        <v>9430.49</v>
      </c>
      <c r="N941">
        <f t="shared" si="14"/>
        <v>0</v>
      </c>
    </row>
    <row r="942" spans="1:14" x14ac:dyDescent="0.2">
      <c r="A942" t="s">
        <v>28012</v>
      </c>
      <c r="B942" t="s">
        <v>31442</v>
      </c>
      <c r="I942" t="s">
        <v>5</v>
      </c>
      <c r="J942">
        <v>8433.83</v>
      </c>
      <c r="M942">
        <v>8433.83</v>
      </c>
      <c r="N942">
        <f t="shared" si="14"/>
        <v>0</v>
      </c>
    </row>
    <row r="943" spans="1:14" x14ac:dyDescent="0.2">
      <c r="A943" t="s">
        <v>28013</v>
      </c>
      <c r="B943" t="s">
        <v>31443</v>
      </c>
      <c r="I943" t="s">
        <v>5</v>
      </c>
      <c r="J943">
        <v>10460.56</v>
      </c>
      <c r="M943">
        <v>10460.56</v>
      </c>
      <c r="N943">
        <f t="shared" si="14"/>
        <v>0</v>
      </c>
    </row>
    <row r="944" spans="1:14" x14ac:dyDescent="0.2">
      <c r="A944" t="s">
        <v>28014</v>
      </c>
      <c r="B944" t="s">
        <v>31443</v>
      </c>
      <c r="I944" t="s">
        <v>5</v>
      </c>
      <c r="J944">
        <v>9355.07</v>
      </c>
      <c r="M944">
        <v>9355.07</v>
      </c>
      <c r="N944">
        <f t="shared" si="14"/>
        <v>0</v>
      </c>
    </row>
    <row r="945" spans="1:14" x14ac:dyDescent="0.2">
      <c r="A945" t="s">
        <v>1201</v>
      </c>
      <c r="B945" t="s">
        <v>31444</v>
      </c>
      <c r="I945" t="s">
        <v>1030</v>
      </c>
      <c r="J945">
        <v>31125.27</v>
      </c>
      <c r="M945">
        <v>31125.27</v>
      </c>
      <c r="N945">
        <f t="shared" si="14"/>
        <v>0</v>
      </c>
    </row>
    <row r="946" spans="1:14" x14ac:dyDescent="0.2">
      <c r="A946" t="s">
        <v>1202</v>
      </c>
      <c r="B946" t="s">
        <v>31444</v>
      </c>
      <c r="I946" t="s">
        <v>1030</v>
      </c>
      <c r="J946">
        <v>27790.71</v>
      </c>
      <c r="M946">
        <v>27790.71</v>
      </c>
      <c r="N946">
        <f t="shared" si="14"/>
        <v>0</v>
      </c>
    </row>
    <row r="947" spans="1:14" x14ac:dyDescent="0.2">
      <c r="A947" t="s">
        <v>1203</v>
      </c>
      <c r="B947" t="s">
        <v>31445</v>
      </c>
      <c r="I947" t="s">
        <v>1030</v>
      </c>
      <c r="J947">
        <v>17082.38</v>
      </c>
      <c r="M947">
        <v>17082.38</v>
      </c>
      <c r="N947">
        <f t="shared" si="14"/>
        <v>0</v>
      </c>
    </row>
    <row r="948" spans="1:14" x14ac:dyDescent="0.2">
      <c r="A948" t="s">
        <v>1204</v>
      </c>
      <c r="B948" t="s">
        <v>31445</v>
      </c>
      <c r="I948" t="s">
        <v>1030</v>
      </c>
      <c r="J948">
        <v>15293.58</v>
      </c>
      <c r="M948">
        <v>15293.58</v>
      </c>
      <c r="N948">
        <f t="shared" si="14"/>
        <v>0</v>
      </c>
    </row>
    <row r="949" spans="1:14" x14ac:dyDescent="0.2">
      <c r="A949" t="s">
        <v>1205</v>
      </c>
      <c r="B949" t="s">
        <v>31446</v>
      </c>
      <c r="I949" t="s">
        <v>1030</v>
      </c>
      <c r="J949">
        <v>21886.9</v>
      </c>
      <c r="M949">
        <v>21886.9</v>
      </c>
      <c r="N949">
        <f t="shared" si="14"/>
        <v>0</v>
      </c>
    </row>
    <row r="950" spans="1:14" x14ac:dyDescent="0.2">
      <c r="A950" t="s">
        <v>1206</v>
      </c>
      <c r="B950" t="s">
        <v>31446</v>
      </c>
      <c r="I950" t="s">
        <v>1030</v>
      </c>
      <c r="J950">
        <v>19578.63</v>
      </c>
      <c r="M950">
        <v>19578.63</v>
      </c>
      <c r="N950">
        <f t="shared" si="14"/>
        <v>0</v>
      </c>
    </row>
    <row r="951" spans="1:14" x14ac:dyDescent="0.2">
      <c r="A951" t="s">
        <v>1207</v>
      </c>
      <c r="B951" t="s">
        <v>31447</v>
      </c>
      <c r="I951" t="s">
        <v>1030</v>
      </c>
      <c r="J951">
        <v>12573.12</v>
      </c>
      <c r="M951">
        <v>12573.12</v>
      </c>
      <c r="N951">
        <f t="shared" si="14"/>
        <v>0</v>
      </c>
    </row>
    <row r="952" spans="1:14" x14ac:dyDescent="0.2">
      <c r="A952" t="s">
        <v>1208</v>
      </c>
      <c r="B952" t="s">
        <v>31447</v>
      </c>
      <c r="I952" t="s">
        <v>1030</v>
      </c>
      <c r="J952">
        <v>11303.03</v>
      </c>
      <c r="M952">
        <v>11303.03</v>
      </c>
      <c r="N952">
        <f t="shared" si="14"/>
        <v>0</v>
      </c>
    </row>
    <row r="953" spans="1:14" x14ac:dyDescent="0.2">
      <c r="A953" t="s">
        <v>1209</v>
      </c>
      <c r="B953" t="s">
        <v>31448</v>
      </c>
      <c r="I953" t="s">
        <v>1030</v>
      </c>
      <c r="J953">
        <v>13946.03</v>
      </c>
      <c r="M953">
        <v>13946.03</v>
      </c>
      <c r="N953">
        <f t="shared" si="14"/>
        <v>0</v>
      </c>
    </row>
    <row r="954" spans="1:14" x14ac:dyDescent="0.2">
      <c r="A954" t="s">
        <v>1210</v>
      </c>
      <c r="B954" t="s">
        <v>31448</v>
      </c>
      <c r="I954" t="s">
        <v>1030</v>
      </c>
      <c r="J954">
        <v>12611.72</v>
      </c>
      <c r="M954">
        <v>12611.72</v>
      </c>
      <c r="N954">
        <f t="shared" si="14"/>
        <v>0</v>
      </c>
    </row>
    <row r="955" spans="1:14" x14ac:dyDescent="0.2">
      <c r="A955" t="s">
        <v>1211</v>
      </c>
      <c r="B955" t="s">
        <v>31449</v>
      </c>
      <c r="I955" t="s">
        <v>1030</v>
      </c>
      <c r="J955">
        <v>12396.47</v>
      </c>
      <c r="M955">
        <v>12396.47</v>
      </c>
      <c r="N955">
        <f t="shared" si="14"/>
        <v>0</v>
      </c>
    </row>
    <row r="956" spans="1:14" x14ac:dyDescent="0.2">
      <c r="A956" t="s">
        <v>1212</v>
      </c>
      <c r="B956" t="s">
        <v>31449</v>
      </c>
      <c r="I956" t="s">
        <v>1030</v>
      </c>
      <c r="J956">
        <v>11210.42</v>
      </c>
      <c r="M956">
        <v>11210.42</v>
      </c>
      <c r="N956">
        <f t="shared" si="14"/>
        <v>0</v>
      </c>
    </row>
    <row r="957" spans="1:14" x14ac:dyDescent="0.2">
      <c r="A957" t="s">
        <v>1213</v>
      </c>
      <c r="B957" t="s">
        <v>31450</v>
      </c>
      <c r="I957" t="s">
        <v>3</v>
      </c>
      <c r="J957">
        <v>3.41</v>
      </c>
      <c r="M957">
        <v>3.41</v>
      </c>
      <c r="N957">
        <f t="shared" si="14"/>
        <v>0</v>
      </c>
    </row>
    <row r="958" spans="1:14" x14ac:dyDescent="0.2">
      <c r="A958" t="s">
        <v>1214</v>
      </c>
      <c r="B958" t="s">
        <v>31450</v>
      </c>
      <c r="I958" t="s">
        <v>3</v>
      </c>
      <c r="J958">
        <v>3.11</v>
      </c>
      <c r="M958">
        <v>3.11</v>
      </c>
      <c r="N958">
        <f t="shared" si="14"/>
        <v>0</v>
      </c>
    </row>
    <row r="959" spans="1:14" x14ac:dyDescent="0.2">
      <c r="A959" t="s">
        <v>1215</v>
      </c>
      <c r="B959" t="s">
        <v>31451</v>
      </c>
      <c r="I959" t="s">
        <v>4</v>
      </c>
      <c r="J959">
        <v>23.45</v>
      </c>
      <c r="M959">
        <v>23.45</v>
      </c>
      <c r="N959">
        <f t="shared" si="14"/>
        <v>0</v>
      </c>
    </row>
    <row r="960" spans="1:14" x14ac:dyDescent="0.2">
      <c r="A960" t="s">
        <v>1216</v>
      </c>
      <c r="B960" t="s">
        <v>31451</v>
      </c>
      <c r="I960" t="s">
        <v>4</v>
      </c>
      <c r="J960">
        <v>21.44</v>
      </c>
      <c r="M960">
        <v>21.44</v>
      </c>
      <c r="N960">
        <f t="shared" si="14"/>
        <v>0</v>
      </c>
    </row>
    <row r="961" spans="1:14" x14ac:dyDescent="0.2">
      <c r="A961" t="s">
        <v>1217</v>
      </c>
      <c r="B961" t="s">
        <v>31452</v>
      </c>
      <c r="I961" t="s">
        <v>3</v>
      </c>
      <c r="J961">
        <v>6.23</v>
      </c>
      <c r="M961">
        <v>6.23</v>
      </c>
      <c r="N961">
        <f t="shared" si="14"/>
        <v>0</v>
      </c>
    </row>
    <row r="962" spans="1:14" x14ac:dyDescent="0.2">
      <c r="A962" t="s">
        <v>1218</v>
      </c>
      <c r="B962" t="s">
        <v>31452</v>
      </c>
      <c r="I962" t="s">
        <v>3</v>
      </c>
      <c r="J962">
        <v>5.46</v>
      </c>
      <c r="M962">
        <v>5.46</v>
      </c>
      <c r="N962">
        <f t="shared" si="14"/>
        <v>0</v>
      </c>
    </row>
    <row r="963" spans="1:14" x14ac:dyDescent="0.2">
      <c r="A963" t="s">
        <v>1219</v>
      </c>
      <c r="B963" t="s">
        <v>31453</v>
      </c>
      <c r="I963" t="s">
        <v>3</v>
      </c>
      <c r="J963">
        <v>2.0099999999999998</v>
      </c>
      <c r="M963">
        <v>2.0099999999999998</v>
      </c>
      <c r="N963">
        <f t="shared" si="14"/>
        <v>0</v>
      </c>
    </row>
    <row r="964" spans="1:14" x14ac:dyDescent="0.2">
      <c r="A964" t="s">
        <v>1220</v>
      </c>
      <c r="B964" t="s">
        <v>31453</v>
      </c>
      <c r="I964" t="s">
        <v>3</v>
      </c>
      <c r="J964">
        <v>1.78</v>
      </c>
      <c r="M964">
        <v>1.78</v>
      </c>
      <c r="N964">
        <f t="shared" ref="N964:N1027" si="15">J964-M964</f>
        <v>0</v>
      </c>
    </row>
    <row r="965" spans="1:14" x14ac:dyDescent="0.2">
      <c r="A965" t="s">
        <v>1221</v>
      </c>
      <c r="B965" t="s">
        <v>31454</v>
      </c>
      <c r="I965" t="s">
        <v>3</v>
      </c>
      <c r="J965">
        <v>0.82</v>
      </c>
      <c r="M965">
        <v>0.82</v>
      </c>
      <c r="N965">
        <f t="shared" si="15"/>
        <v>0</v>
      </c>
    </row>
    <row r="966" spans="1:14" x14ac:dyDescent="0.2">
      <c r="A966" t="s">
        <v>1222</v>
      </c>
      <c r="B966" t="s">
        <v>31454</v>
      </c>
      <c r="I966" t="s">
        <v>3</v>
      </c>
      <c r="J966">
        <v>0.72</v>
      </c>
      <c r="M966">
        <v>0.72</v>
      </c>
      <c r="N966">
        <f t="shared" si="15"/>
        <v>0</v>
      </c>
    </row>
    <row r="967" spans="1:14" x14ac:dyDescent="0.2">
      <c r="A967" t="s">
        <v>1223</v>
      </c>
      <c r="B967" t="s">
        <v>31455</v>
      </c>
      <c r="I967" t="s">
        <v>5</v>
      </c>
      <c r="J967">
        <v>6.74</v>
      </c>
      <c r="M967">
        <v>6.74</v>
      </c>
      <c r="N967">
        <f t="shared" si="15"/>
        <v>0</v>
      </c>
    </row>
    <row r="968" spans="1:14" x14ac:dyDescent="0.2">
      <c r="A968" t="s">
        <v>1224</v>
      </c>
      <c r="B968" t="s">
        <v>31455</v>
      </c>
      <c r="I968" t="s">
        <v>5</v>
      </c>
      <c r="J968">
        <v>5.84</v>
      </c>
      <c r="M968">
        <v>5.84</v>
      </c>
      <c r="N968">
        <f t="shared" si="15"/>
        <v>0</v>
      </c>
    </row>
    <row r="969" spans="1:14" x14ac:dyDescent="0.2">
      <c r="A969" t="s">
        <v>1225</v>
      </c>
      <c r="B969" t="s">
        <v>31456</v>
      </c>
      <c r="I969" t="s">
        <v>5</v>
      </c>
      <c r="J969">
        <v>59.42</v>
      </c>
      <c r="M969">
        <v>59.42</v>
      </c>
      <c r="N969">
        <f t="shared" si="15"/>
        <v>0</v>
      </c>
    </row>
    <row r="970" spans="1:14" x14ac:dyDescent="0.2">
      <c r="A970" t="s">
        <v>1226</v>
      </c>
      <c r="B970" t="s">
        <v>31456</v>
      </c>
      <c r="I970" t="s">
        <v>5</v>
      </c>
      <c r="J970">
        <v>56.44</v>
      </c>
      <c r="M970">
        <v>56.44</v>
      </c>
      <c r="N970">
        <f t="shared" si="15"/>
        <v>0</v>
      </c>
    </row>
    <row r="971" spans="1:14" x14ac:dyDescent="0.2">
      <c r="A971" t="s">
        <v>1227</v>
      </c>
      <c r="B971" t="s">
        <v>31457</v>
      </c>
      <c r="I971" t="s">
        <v>5</v>
      </c>
      <c r="J971">
        <v>54.74</v>
      </c>
      <c r="M971">
        <v>54.74</v>
      </c>
      <c r="N971">
        <f t="shared" si="15"/>
        <v>0</v>
      </c>
    </row>
    <row r="972" spans="1:14" x14ac:dyDescent="0.2">
      <c r="A972" t="s">
        <v>1228</v>
      </c>
      <c r="B972" t="s">
        <v>31457</v>
      </c>
      <c r="I972" t="s">
        <v>5</v>
      </c>
      <c r="J972">
        <v>51.75</v>
      </c>
      <c r="M972">
        <v>51.75</v>
      </c>
      <c r="N972">
        <f t="shared" si="15"/>
        <v>0</v>
      </c>
    </row>
    <row r="973" spans="1:14" x14ac:dyDescent="0.2">
      <c r="A973" t="s">
        <v>1229</v>
      </c>
      <c r="B973" t="s">
        <v>31458</v>
      </c>
      <c r="I973" t="s">
        <v>5</v>
      </c>
      <c r="J973">
        <v>208.07</v>
      </c>
      <c r="M973">
        <v>208.07</v>
      </c>
      <c r="N973">
        <f t="shared" si="15"/>
        <v>0</v>
      </c>
    </row>
    <row r="974" spans="1:14" x14ac:dyDescent="0.2">
      <c r="A974" t="s">
        <v>1230</v>
      </c>
      <c r="B974" t="s">
        <v>31458</v>
      </c>
      <c r="I974" t="s">
        <v>5</v>
      </c>
      <c r="J974">
        <v>199.52</v>
      </c>
      <c r="M974">
        <v>199.52</v>
      </c>
      <c r="N974">
        <f t="shared" si="15"/>
        <v>0</v>
      </c>
    </row>
    <row r="975" spans="1:14" x14ac:dyDescent="0.2">
      <c r="A975" t="s">
        <v>1231</v>
      </c>
      <c r="B975" t="s">
        <v>31459</v>
      </c>
      <c r="I975" t="s">
        <v>5</v>
      </c>
      <c r="J975">
        <v>260.76</v>
      </c>
      <c r="M975">
        <v>260.76</v>
      </c>
      <c r="N975">
        <f t="shared" si="15"/>
        <v>0</v>
      </c>
    </row>
    <row r="976" spans="1:14" x14ac:dyDescent="0.2">
      <c r="A976" t="s">
        <v>1232</v>
      </c>
      <c r="B976" t="s">
        <v>31459</v>
      </c>
      <c r="I976" t="s">
        <v>5</v>
      </c>
      <c r="J976">
        <v>250.12</v>
      </c>
      <c r="M976">
        <v>250.12</v>
      </c>
      <c r="N976">
        <f t="shared" si="15"/>
        <v>0</v>
      </c>
    </row>
    <row r="977" spans="1:14" x14ac:dyDescent="0.2">
      <c r="A977" t="s">
        <v>1233</v>
      </c>
      <c r="B977" t="s">
        <v>31460</v>
      </c>
      <c r="I977" t="s">
        <v>5</v>
      </c>
      <c r="J977">
        <v>256.08</v>
      </c>
      <c r="M977">
        <v>256.08</v>
      </c>
      <c r="N977">
        <f t="shared" si="15"/>
        <v>0</v>
      </c>
    </row>
    <row r="978" spans="1:14" x14ac:dyDescent="0.2">
      <c r="A978" t="s">
        <v>1234</v>
      </c>
      <c r="B978" t="s">
        <v>31460</v>
      </c>
      <c r="I978" t="s">
        <v>5</v>
      </c>
      <c r="J978">
        <v>245.44</v>
      </c>
      <c r="M978">
        <v>245.44</v>
      </c>
      <c r="N978">
        <f t="shared" si="15"/>
        <v>0</v>
      </c>
    </row>
    <row r="979" spans="1:14" x14ac:dyDescent="0.2">
      <c r="A979" t="s">
        <v>1235</v>
      </c>
      <c r="B979" t="s">
        <v>31461</v>
      </c>
      <c r="I979" t="s">
        <v>5</v>
      </c>
      <c r="J979">
        <v>227.47</v>
      </c>
      <c r="M979">
        <v>227.47</v>
      </c>
      <c r="N979">
        <f t="shared" si="15"/>
        <v>0</v>
      </c>
    </row>
    <row r="980" spans="1:14" x14ac:dyDescent="0.2">
      <c r="A980" t="s">
        <v>1236</v>
      </c>
      <c r="B980" t="s">
        <v>31461</v>
      </c>
      <c r="I980" t="s">
        <v>5</v>
      </c>
      <c r="J980">
        <v>217.91</v>
      </c>
      <c r="M980">
        <v>217.91</v>
      </c>
      <c r="N980">
        <f t="shared" si="15"/>
        <v>0</v>
      </c>
    </row>
    <row r="981" spans="1:14" x14ac:dyDescent="0.2">
      <c r="A981" t="s">
        <v>1237</v>
      </c>
      <c r="B981" t="s">
        <v>31462</v>
      </c>
      <c r="I981" t="s">
        <v>5</v>
      </c>
      <c r="J981">
        <v>280.14999999999998</v>
      </c>
      <c r="M981">
        <v>280.14999999999998</v>
      </c>
      <c r="N981">
        <f t="shared" si="15"/>
        <v>0</v>
      </c>
    </row>
    <row r="982" spans="1:14" x14ac:dyDescent="0.2">
      <c r="A982" t="s">
        <v>1238</v>
      </c>
      <c r="B982" t="s">
        <v>31462</v>
      </c>
      <c r="I982" t="s">
        <v>5</v>
      </c>
      <c r="J982">
        <v>268.51</v>
      </c>
      <c r="M982">
        <v>268.51</v>
      </c>
      <c r="N982">
        <f t="shared" si="15"/>
        <v>0</v>
      </c>
    </row>
    <row r="983" spans="1:14" x14ac:dyDescent="0.2">
      <c r="A983" t="s">
        <v>1239</v>
      </c>
      <c r="B983" t="s">
        <v>31463</v>
      </c>
      <c r="I983" t="s">
        <v>5</v>
      </c>
      <c r="J983">
        <v>275.47000000000003</v>
      </c>
      <c r="M983">
        <v>275.47000000000003</v>
      </c>
      <c r="N983">
        <f t="shared" si="15"/>
        <v>0</v>
      </c>
    </row>
    <row r="984" spans="1:14" x14ac:dyDescent="0.2">
      <c r="A984" t="s">
        <v>1240</v>
      </c>
      <c r="B984" t="s">
        <v>31463</v>
      </c>
      <c r="I984" t="s">
        <v>5</v>
      </c>
      <c r="J984">
        <v>263.83</v>
      </c>
      <c r="M984">
        <v>263.83</v>
      </c>
      <c r="N984">
        <f t="shared" si="15"/>
        <v>0</v>
      </c>
    </row>
    <row r="985" spans="1:14" x14ac:dyDescent="0.2">
      <c r="A985" t="s">
        <v>1241</v>
      </c>
      <c r="B985" t="s">
        <v>31464</v>
      </c>
      <c r="I985" t="s">
        <v>3</v>
      </c>
      <c r="J985">
        <v>80.819999999999993</v>
      </c>
      <c r="M985">
        <v>80.819999999999993</v>
      </c>
      <c r="N985">
        <f t="shared" si="15"/>
        <v>0</v>
      </c>
    </row>
    <row r="986" spans="1:14" x14ac:dyDescent="0.2">
      <c r="A986" t="s">
        <v>1242</v>
      </c>
      <c r="B986" t="s">
        <v>31464</v>
      </c>
      <c r="I986" t="s">
        <v>3</v>
      </c>
      <c r="J986">
        <v>70.03</v>
      </c>
      <c r="M986">
        <v>70.03</v>
      </c>
      <c r="N986">
        <f t="shared" si="15"/>
        <v>0</v>
      </c>
    </row>
    <row r="987" spans="1:14" x14ac:dyDescent="0.2">
      <c r="A987" t="s">
        <v>1243</v>
      </c>
      <c r="B987" t="s">
        <v>31465</v>
      </c>
      <c r="I987" t="s">
        <v>3</v>
      </c>
      <c r="J987">
        <v>73.819999999999993</v>
      </c>
      <c r="M987">
        <v>73.819999999999993</v>
      </c>
      <c r="N987">
        <f t="shared" si="15"/>
        <v>0</v>
      </c>
    </row>
    <row r="988" spans="1:14" x14ac:dyDescent="0.2">
      <c r="A988" t="s">
        <v>1244</v>
      </c>
      <c r="B988" t="s">
        <v>31465</v>
      </c>
      <c r="I988" t="s">
        <v>3</v>
      </c>
      <c r="J988">
        <v>63.96</v>
      </c>
      <c r="M988">
        <v>63.96</v>
      </c>
      <c r="N988">
        <f t="shared" si="15"/>
        <v>0</v>
      </c>
    </row>
    <row r="989" spans="1:14" x14ac:dyDescent="0.2">
      <c r="A989" t="s">
        <v>1245</v>
      </c>
      <c r="B989" t="s">
        <v>31466</v>
      </c>
      <c r="I989" t="s">
        <v>3</v>
      </c>
      <c r="J989">
        <v>69.63</v>
      </c>
      <c r="M989">
        <v>69.63</v>
      </c>
      <c r="N989">
        <f t="shared" si="15"/>
        <v>0</v>
      </c>
    </row>
    <row r="990" spans="1:14" x14ac:dyDescent="0.2">
      <c r="A990" t="s">
        <v>1246</v>
      </c>
      <c r="B990" t="s">
        <v>31466</v>
      </c>
      <c r="I990" t="s">
        <v>3</v>
      </c>
      <c r="J990">
        <v>60.33</v>
      </c>
      <c r="M990">
        <v>60.33</v>
      </c>
      <c r="N990">
        <f t="shared" si="15"/>
        <v>0</v>
      </c>
    </row>
    <row r="991" spans="1:14" x14ac:dyDescent="0.2">
      <c r="A991" t="s">
        <v>1247</v>
      </c>
      <c r="B991" t="s">
        <v>40787</v>
      </c>
      <c r="I991" t="s">
        <v>3</v>
      </c>
      <c r="J991">
        <v>88.11</v>
      </c>
      <c r="M991">
        <v>88.11</v>
      </c>
      <c r="N991">
        <f t="shared" si="15"/>
        <v>0</v>
      </c>
    </row>
    <row r="992" spans="1:14" x14ac:dyDescent="0.2">
      <c r="A992" t="s">
        <v>1248</v>
      </c>
      <c r="B992" t="s">
        <v>40787</v>
      </c>
      <c r="I992" t="s">
        <v>3</v>
      </c>
      <c r="J992">
        <v>76.349999999999994</v>
      </c>
      <c r="M992">
        <v>76.349999999999994</v>
      </c>
      <c r="N992">
        <f t="shared" si="15"/>
        <v>0</v>
      </c>
    </row>
    <row r="993" spans="1:14" x14ac:dyDescent="0.2">
      <c r="A993" t="s">
        <v>1249</v>
      </c>
      <c r="B993" t="s">
        <v>40788</v>
      </c>
      <c r="I993" t="s">
        <v>3</v>
      </c>
      <c r="J993">
        <v>77.36</v>
      </c>
      <c r="M993">
        <v>77.36</v>
      </c>
      <c r="N993">
        <f t="shared" si="15"/>
        <v>0</v>
      </c>
    </row>
    <row r="994" spans="1:14" x14ac:dyDescent="0.2">
      <c r="A994" t="s">
        <v>1250</v>
      </c>
      <c r="B994" t="s">
        <v>40788</v>
      </c>
      <c r="I994" t="s">
        <v>3</v>
      </c>
      <c r="J994">
        <v>67.03</v>
      </c>
      <c r="M994">
        <v>67.03</v>
      </c>
      <c r="N994">
        <f t="shared" si="15"/>
        <v>0</v>
      </c>
    </row>
    <row r="995" spans="1:14" x14ac:dyDescent="0.2">
      <c r="A995" t="s">
        <v>1251</v>
      </c>
      <c r="B995" t="s">
        <v>40789</v>
      </c>
      <c r="I995" t="s">
        <v>3</v>
      </c>
      <c r="J995">
        <v>66.55</v>
      </c>
      <c r="M995">
        <v>66.55</v>
      </c>
      <c r="N995">
        <f t="shared" si="15"/>
        <v>0</v>
      </c>
    </row>
    <row r="996" spans="1:14" x14ac:dyDescent="0.2">
      <c r="A996" t="s">
        <v>1252</v>
      </c>
      <c r="B996" t="s">
        <v>40789</v>
      </c>
      <c r="I996" t="s">
        <v>3</v>
      </c>
      <c r="J996">
        <v>57.67</v>
      </c>
      <c r="M996">
        <v>57.67</v>
      </c>
      <c r="N996">
        <f t="shared" si="15"/>
        <v>0</v>
      </c>
    </row>
    <row r="997" spans="1:14" x14ac:dyDescent="0.2">
      <c r="A997" t="s">
        <v>1253</v>
      </c>
      <c r="B997" t="s">
        <v>31467</v>
      </c>
      <c r="I997" t="s">
        <v>3</v>
      </c>
      <c r="J997">
        <v>202.1</v>
      </c>
      <c r="M997">
        <v>202.1</v>
      </c>
      <c r="N997">
        <f t="shared" si="15"/>
        <v>0</v>
      </c>
    </row>
    <row r="998" spans="1:14" x14ac:dyDescent="0.2">
      <c r="A998" t="s">
        <v>1254</v>
      </c>
      <c r="B998" t="s">
        <v>31467</v>
      </c>
      <c r="I998" t="s">
        <v>3</v>
      </c>
      <c r="J998">
        <v>175.12</v>
      </c>
      <c r="M998">
        <v>175.12</v>
      </c>
      <c r="N998">
        <f t="shared" si="15"/>
        <v>0</v>
      </c>
    </row>
    <row r="999" spans="1:14" x14ac:dyDescent="0.2">
      <c r="A999" t="s">
        <v>1255</v>
      </c>
      <c r="B999" t="s">
        <v>31468</v>
      </c>
      <c r="I999" t="s">
        <v>3</v>
      </c>
      <c r="J999">
        <v>184.64</v>
      </c>
      <c r="M999">
        <v>184.64</v>
      </c>
      <c r="N999">
        <f t="shared" si="15"/>
        <v>0</v>
      </c>
    </row>
    <row r="1000" spans="1:14" x14ac:dyDescent="0.2">
      <c r="A1000" t="s">
        <v>1256</v>
      </c>
      <c r="B1000" t="s">
        <v>31468</v>
      </c>
      <c r="I1000" t="s">
        <v>3</v>
      </c>
      <c r="J1000">
        <v>159.99</v>
      </c>
      <c r="M1000">
        <v>159.99</v>
      </c>
      <c r="N1000">
        <f t="shared" si="15"/>
        <v>0</v>
      </c>
    </row>
    <row r="1001" spans="1:14" x14ac:dyDescent="0.2">
      <c r="A1001" t="s">
        <v>1257</v>
      </c>
      <c r="B1001" t="s">
        <v>31469</v>
      </c>
      <c r="I1001" t="s">
        <v>3</v>
      </c>
      <c r="J1001">
        <v>174.12</v>
      </c>
      <c r="M1001">
        <v>174.12</v>
      </c>
      <c r="N1001">
        <f t="shared" si="15"/>
        <v>0</v>
      </c>
    </row>
    <row r="1002" spans="1:14" x14ac:dyDescent="0.2">
      <c r="A1002" t="s">
        <v>1258</v>
      </c>
      <c r="B1002" t="s">
        <v>31469</v>
      </c>
      <c r="I1002" t="s">
        <v>3</v>
      </c>
      <c r="J1002">
        <v>150.87</v>
      </c>
      <c r="M1002">
        <v>150.87</v>
      </c>
      <c r="N1002">
        <f t="shared" si="15"/>
        <v>0</v>
      </c>
    </row>
    <row r="1003" spans="1:14" x14ac:dyDescent="0.2">
      <c r="A1003" t="s">
        <v>1259</v>
      </c>
      <c r="B1003" t="s">
        <v>31470</v>
      </c>
      <c r="I1003" t="s">
        <v>3</v>
      </c>
      <c r="J1003">
        <v>63.67</v>
      </c>
      <c r="M1003">
        <v>63.67</v>
      </c>
      <c r="N1003">
        <f t="shared" si="15"/>
        <v>0</v>
      </c>
    </row>
    <row r="1004" spans="1:14" x14ac:dyDescent="0.2">
      <c r="A1004" t="s">
        <v>1260</v>
      </c>
      <c r="B1004" t="s">
        <v>31470</v>
      </c>
      <c r="I1004" t="s">
        <v>3</v>
      </c>
      <c r="J1004">
        <v>55.17</v>
      </c>
      <c r="M1004">
        <v>55.17</v>
      </c>
      <c r="N1004">
        <f t="shared" si="15"/>
        <v>0</v>
      </c>
    </row>
    <row r="1005" spans="1:14" x14ac:dyDescent="0.2">
      <c r="A1005" t="s">
        <v>1261</v>
      </c>
      <c r="B1005" t="s">
        <v>31471</v>
      </c>
      <c r="I1005" t="s">
        <v>3</v>
      </c>
      <c r="J1005">
        <v>56.65</v>
      </c>
      <c r="M1005">
        <v>56.65</v>
      </c>
      <c r="N1005">
        <f t="shared" si="15"/>
        <v>0</v>
      </c>
    </row>
    <row r="1006" spans="1:14" x14ac:dyDescent="0.2">
      <c r="A1006" t="s">
        <v>1262</v>
      </c>
      <c r="B1006" t="s">
        <v>31471</v>
      </c>
      <c r="I1006" t="s">
        <v>3</v>
      </c>
      <c r="J1006">
        <v>49.08</v>
      </c>
      <c r="M1006">
        <v>49.08</v>
      </c>
      <c r="N1006">
        <f t="shared" si="15"/>
        <v>0</v>
      </c>
    </row>
    <row r="1007" spans="1:14" x14ac:dyDescent="0.2">
      <c r="A1007" t="s">
        <v>1263</v>
      </c>
      <c r="B1007" t="s">
        <v>31472</v>
      </c>
      <c r="I1007" t="s">
        <v>3</v>
      </c>
      <c r="J1007">
        <v>44.84</v>
      </c>
      <c r="M1007">
        <v>44.84</v>
      </c>
      <c r="N1007">
        <f t="shared" si="15"/>
        <v>0</v>
      </c>
    </row>
    <row r="1008" spans="1:14" x14ac:dyDescent="0.2">
      <c r="A1008" t="s">
        <v>1264</v>
      </c>
      <c r="B1008" t="s">
        <v>31472</v>
      </c>
      <c r="I1008" t="s">
        <v>3</v>
      </c>
      <c r="J1008">
        <v>38.85</v>
      </c>
      <c r="M1008">
        <v>38.85</v>
      </c>
      <c r="N1008">
        <f t="shared" si="15"/>
        <v>0</v>
      </c>
    </row>
    <row r="1009" spans="1:14" x14ac:dyDescent="0.2">
      <c r="A1009" t="s">
        <v>1265</v>
      </c>
      <c r="B1009" t="s">
        <v>31473</v>
      </c>
      <c r="I1009" t="s">
        <v>3</v>
      </c>
      <c r="J1009">
        <v>159.24</v>
      </c>
      <c r="M1009">
        <v>159.24</v>
      </c>
      <c r="N1009">
        <f t="shared" si="15"/>
        <v>0</v>
      </c>
    </row>
    <row r="1010" spans="1:14" x14ac:dyDescent="0.2">
      <c r="A1010" t="s">
        <v>1266</v>
      </c>
      <c r="B1010" t="s">
        <v>31473</v>
      </c>
      <c r="I1010" t="s">
        <v>3</v>
      </c>
      <c r="J1010">
        <v>137.97999999999999</v>
      </c>
      <c r="M1010">
        <v>137.97999999999999</v>
      </c>
      <c r="N1010">
        <f t="shared" si="15"/>
        <v>0</v>
      </c>
    </row>
    <row r="1011" spans="1:14" x14ac:dyDescent="0.2">
      <c r="A1011" t="s">
        <v>1267</v>
      </c>
      <c r="B1011" t="s">
        <v>31474</v>
      </c>
      <c r="I1011" t="s">
        <v>3</v>
      </c>
      <c r="J1011">
        <v>141.66</v>
      </c>
      <c r="M1011">
        <v>141.66</v>
      </c>
      <c r="N1011">
        <f t="shared" si="15"/>
        <v>0</v>
      </c>
    </row>
    <row r="1012" spans="1:14" x14ac:dyDescent="0.2">
      <c r="A1012" t="s">
        <v>1268</v>
      </c>
      <c r="B1012" t="s">
        <v>31474</v>
      </c>
      <c r="I1012" t="s">
        <v>3</v>
      </c>
      <c r="J1012">
        <v>122.75</v>
      </c>
      <c r="M1012">
        <v>122.75</v>
      </c>
      <c r="N1012">
        <f t="shared" si="15"/>
        <v>0</v>
      </c>
    </row>
    <row r="1013" spans="1:14" x14ac:dyDescent="0.2">
      <c r="A1013" t="s">
        <v>1269</v>
      </c>
      <c r="B1013" t="s">
        <v>31475</v>
      </c>
      <c r="I1013" t="s">
        <v>3</v>
      </c>
      <c r="J1013">
        <v>112.18</v>
      </c>
      <c r="M1013">
        <v>112.18</v>
      </c>
      <c r="N1013">
        <f t="shared" si="15"/>
        <v>0</v>
      </c>
    </row>
    <row r="1014" spans="1:14" x14ac:dyDescent="0.2">
      <c r="A1014" t="s">
        <v>1270</v>
      </c>
      <c r="B1014" t="s">
        <v>31475</v>
      </c>
      <c r="I1014" t="s">
        <v>3</v>
      </c>
      <c r="J1014">
        <v>97.21</v>
      </c>
      <c r="M1014">
        <v>97.21</v>
      </c>
      <c r="N1014">
        <f t="shared" si="15"/>
        <v>0</v>
      </c>
    </row>
    <row r="1015" spans="1:14" x14ac:dyDescent="0.2">
      <c r="A1015" t="s">
        <v>1271</v>
      </c>
      <c r="B1015" t="s">
        <v>40790</v>
      </c>
      <c r="I1015" t="s">
        <v>3</v>
      </c>
      <c r="J1015">
        <v>88.13</v>
      </c>
      <c r="M1015">
        <v>88.13</v>
      </c>
      <c r="N1015">
        <f t="shared" si="15"/>
        <v>0</v>
      </c>
    </row>
    <row r="1016" spans="1:14" x14ac:dyDescent="0.2">
      <c r="A1016" t="s">
        <v>1272</v>
      </c>
      <c r="B1016" t="s">
        <v>40790</v>
      </c>
      <c r="I1016" t="s">
        <v>3</v>
      </c>
      <c r="J1016">
        <v>76.37</v>
      </c>
      <c r="M1016">
        <v>76.37</v>
      </c>
      <c r="N1016">
        <f t="shared" si="15"/>
        <v>0</v>
      </c>
    </row>
    <row r="1017" spans="1:14" x14ac:dyDescent="0.2">
      <c r="A1017" t="s">
        <v>1273</v>
      </c>
      <c r="B1017" t="s">
        <v>40791</v>
      </c>
      <c r="I1017" t="s">
        <v>3</v>
      </c>
      <c r="J1017">
        <v>77.39</v>
      </c>
      <c r="M1017">
        <v>77.39</v>
      </c>
      <c r="N1017">
        <f t="shared" si="15"/>
        <v>0</v>
      </c>
    </row>
    <row r="1018" spans="1:14" x14ac:dyDescent="0.2">
      <c r="A1018" t="s">
        <v>1274</v>
      </c>
      <c r="B1018" t="s">
        <v>40791</v>
      </c>
      <c r="I1018" t="s">
        <v>3</v>
      </c>
      <c r="J1018">
        <v>67.06</v>
      </c>
      <c r="M1018">
        <v>67.06</v>
      </c>
      <c r="N1018">
        <f t="shared" si="15"/>
        <v>0</v>
      </c>
    </row>
    <row r="1019" spans="1:14" x14ac:dyDescent="0.2">
      <c r="A1019" t="s">
        <v>1275</v>
      </c>
      <c r="B1019" t="s">
        <v>40792</v>
      </c>
      <c r="I1019" t="s">
        <v>3</v>
      </c>
      <c r="J1019">
        <v>69.42</v>
      </c>
      <c r="M1019">
        <v>69.42</v>
      </c>
      <c r="N1019">
        <f t="shared" si="15"/>
        <v>0</v>
      </c>
    </row>
    <row r="1020" spans="1:14" x14ac:dyDescent="0.2">
      <c r="A1020" t="s">
        <v>1276</v>
      </c>
      <c r="B1020" t="s">
        <v>40792</v>
      </c>
      <c r="I1020" t="s">
        <v>3</v>
      </c>
      <c r="J1020">
        <v>60.15</v>
      </c>
      <c r="M1020">
        <v>60.15</v>
      </c>
      <c r="N1020">
        <f t="shared" si="15"/>
        <v>0</v>
      </c>
    </row>
    <row r="1021" spans="1:14" x14ac:dyDescent="0.2">
      <c r="A1021" t="s">
        <v>1277</v>
      </c>
      <c r="B1021" t="s">
        <v>31476</v>
      </c>
      <c r="I1021" t="s">
        <v>3</v>
      </c>
      <c r="J1021">
        <v>45.98</v>
      </c>
      <c r="M1021">
        <v>45.98</v>
      </c>
      <c r="N1021">
        <f t="shared" si="15"/>
        <v>0</v>
      </c>
    </row>
    <row r="1022" spans="1:14" x14ac:dyDescent="0.2">
      <c r="A1022" t="s">
        <v>1278</v>
      </c>
      <c r="B1022" t="s">
        <v>31476</v>
      </c>
      <c r="I1022" t="s">
        <v>3</v>
      </c>
      <c r="J1022">
        <v>39.840000000000003</v>
      </c>
      <c r="M1022">
        <v>39.840000000000003</v>
      </c>
      <c r="N1022">
        <f t="shared" si="15"/>
        <v>0</v>
      </c>
    </row>
    <row r="1023" spans="1:14" x14ac:dyDescent="0.2">
      <c r="A1023" t="s">
        <v>1279</v>
      </c>
      <c r="B1023" t="s">
        <v>31477</v>
      </c>
      <c r="I1023" t="s">
        <v>3</v>
      </c>
      <c r="J1023">
        <v>33.380000000000003</v>
      </c>
      <c r="M1023">
        <v>33.380000000000003</v>
      </c>
      <c r="N1023">
        <f t="shared" si="15"/>
        <v>0</v>
      </c>
    </row>
    <row r="1024" spans="1:14" x14ac:dyDescent="0.2">
      <c r="A1024" t="s">
        <v>1280</v>
      </c>
      <c r="B1024" t="s">
        <v>31477</v>
      </c>
      <c r="I1024" t="s">
        <v>3</v>
      </c>
      <c r="J1024">
        <v>28.92</v>
      </c>
      <c r="M1024">
        <v>28.92</v>
      </c>
      <c r="N1024">
        <f t="shared" si="15"/>
        <v>0</v>
      </c>
    </row>
    <row r="1025" spans="1:14" x14ac:dyDescent="0.2">
      <c r="A1025" t="s">
        <v>1281</v>
      </c>
      <c r="B1025" t="s">
        <v>31478</v>
      </c>
      <c r="I1025" t="s">
        <v>3</v>
      </c>
      <c r="J1025">
        <v>26.8</v>
      </c>
      <c r="M1025">
        <v>26.8</v>
      </c>
      <c r="N1025">
        <f t="shared" si="15"/>
        <v>0</v>
      </c>
    </row>
    <row r="1026" spans="1:14" x14ac:dyDescent="0.2">
      <c r="A1026" t="s">
        <v>1282</v>
      </c>
      <c r="B1026" t="s">
        <v>31478</v>
      </c>
      <c r="I1026" t="s">
        <v>3</v>
      </c>
      <c r="J1026">
        <v>23.22</v>
      </c>
      <c r="M1026">
        <v>23.22</v>
      </c>
      <c r="N1026">
        <f t="shared" si="15"/>
        <v>0</v>
      </c>
    </row>
    <row r="1027" spans="1:14" x14ac:dyDescent="0.2">
      <c r="A1027" t="s">
        <v>1283</v>
      </c>
      <c r="B1027" t="s">
        <v>31479</v>
      </c>
      <c r="I1027" t="s">
        <v>3</v>
      </c>
      <c r="J1027">
        <v>114.96</v>
      </c>
      <c r="M1027">
        <v>114.96</v>
      </c>
      <c r="N1027">
        <f t="shared" si="15"/>
        <v>0</v>
      </c>
    </row>
    <row r="1028" spans="1:14" x14ac:dyDescent="0.2">
      <c r="A1028" t="s">
        <v>1284</v>
      </c>
      <c r="B1028" t="s">
        <v>31479</v>
      </c>
      <c r="I1028" t="s">
        <v>3</v>
      </c>
      <c r="J1028">
        <v>99.61</v>
      </c>
      <c r="M1028">
        <v>99.61</v>
      </c>
      <c r="N1028">
        <f t="shared" ref="N1028:N1091" si="16">J1028-M1028</f>
        <v>0</v>
      </c>
    </row>
    <row r="1029" spans="1:14" x14ac:dyDescent="0.2">
      <c r="A1029" t="s">
        <v>1285</v>
      </c>
      <c r="B1029" t="s">
        <v>31480</v>
      </c>
      <c r="I1029" t="s">
        <v>3</v>
      </c>
      <c r="J1029">
        <v>83.47</v>
      </c>
      <c r="M1029">
        <v>83.47</v>
      </c>
      <c r="N1029">
        <f t="shared" si="16"/>
        <v>0</v>
      </c>
    </row>
    <row r="1030" spans="1:14" x14ac:dyDescent="0.2">
      <c r="A1030" t="s">
        <v>1286</v>
      </c>
      <c r="B1030" t="s">
        <v>31480</v>
      </c>
      <c r="I1030" t="s">
        <v>3</v>
      </c>
      <c r="J1030">
        <v>72.319999999999993</v>
      </c>
      <c r="M1030">
        <v>72.319999999999993</v>
      </c>
      <c r="N1030">
        <f t="shared" si="16"/>
        <v>0</v>
      </c>
    </row>
    <row r="1031" spans="1:14" x14ac:dyDescent="0.2">
      <c r="A1031" t="s">
        <v>1287</v>
      </c>
      <c r="B1031" t="s">
        <v>31481</v>
      </c>
      <c r="I1031" t="s">
        <v>3</v>
      </c>
      <c r="J1031">
        <v>67.08</v>
      </c>
      <c r="M1031">
        <v>67.08</v>
      </c>
      <c r="N1031">
        <f t="shared" si="16"/>
        <v>0</v>
      </c>
    </row>
    <row r="1032" spans="1:14" x14ac:dyDescent="0.2">
      <c r="A1032" t="s">
        <v>1288</v>
      </c>
      <c r="B1032" t="s">
        <v>31481</v>
      </c>
      <c r="I1032" t="s">
        <v>3</v>
      </c>
      <c r="J1032">
        <v>58.13</v>
      </c>
      <c r="M1032">
        <v>58.13</v>
      </c>
      <c r="N1032">
        <f t="shared" si="16"/>
        <v>0</v>
      </c>
    </row>
    <row r="1033" spans="1:14" x14ac:dyDescent="0.2">
      <c r="A1033" t="s">
        <v>1289</v>
      </c>
      <c r="B1033" t="s">
        <v>40793</v>
      </c>
      <c r="I1033" t="s">
        <v>3</v>
      </c>
      <c r="J1033">
        <v>77.150000000000006</v>
      </c>
      <c r="M1033">
        <v>77.150000000000006</v>
      </c>
      <c r="N1033">
        <f t="shared" si="16"/>
        <v>0</v>
      </c>
    </row>
    <row r="1034" spans="1:14" x14ac:dyDescent="0.2">
      <c r="A1034" t="s">
        <v>1290</v>
      </c>
      <c r="B1034" t="s">
        <v>40793</v>
      </c>
      <c r="I1034" t="s">
        <v>3</v>
      </c>
      <c r="J1034">
        <v>66.849999999999994</v>
      </c>
      <c r="M1034">
        <v>66.849999999999994</v>
      </c>
      <c r="N1034">
        <f t="shared" si="16"/>
        <v>0</v>
      </c>
    </row>
    <row r="1035" spans="1:14" x14ac:dyDescent="0.2">
      <c r="A1035" t="s">
        <v>1291</v>
      </c>
      <c r="B1035" t="s">
        <v>40794</v>
      </c>
      <c r="I1035" t="s">
        <v>3</v>
      </c>
      <c r="J1035">
        <v>68.25</v>
      </c>
      <c r="M1035">
        <v>68.25</v>
      </c>
      <c r="N1035">
        <f t="shared" si="16"/>
        <v>0</v>
      </c>
    </row>
    <row r="1036" spans="1:14" x14ac:dyDescent="0.2">
      <c r="A1036" t="s">
        <v>1292</v>
      </c>
      <c r="B1036" t="s">
        <v>40794</v>
      </c>
      <c r="I1036" t="s">
        <v>3</v>
      </c>
      <c r="J1036">
        <v>59.14</v>
      </c>
      <c r="M1036">
        <v>59.14</v>
      </c>
      <c r="N1036">
        <f t="shared" si="16"/>
        <v>0</v>
      </c>
    </row>
    <row r="1037" spans="1:14" x14ac:dyDescent="0.2">
      <c r="A1037" t="s">
        <v>1293</v>
      </c>
      <c r="B1037" t="s">
        <v>40795</v>
      </c>
      <c r="I1037" t="s">
        <v>3</v>
      </c>
      <c r="J1037">
        <v>57.44</v>
      </c>
      <c r="M1037">
        <v>57.44</v>
      </c>
      <c r="N1037">
        <f t="shared" si="16"/>
        <v>0</v>
      </c>
    </row>
    <row r="1038" spans="1:14" x14ac:dyDescent="0.2">
      <c r="A1038" t="s">
        <v>1294</v>
      </c>
      <c r="B1038" t="s">
        <v>40795</v>
      </c>
      <c r="I1038" t="s">
        <v>3</v>
      </c>
      <c r="J1038">
        <v>49.78</v>
      </c>
      <c r="M1038">
        <v>49.78</v>
      </c>
      <c r="N1038">
        <f t="shared" si="16"/>
        <v>0</v>
      </c>
    </row>
    <row r="1039" spans="1:14" x14ac:dyDescent="0.2">
      <c r="A1039" t="s">
        <v>1295</v>
      </c>
      <c r="B1039" t="s">
        <v>31482</v>
      </c>
      <c r="I1039" t="s">
        <v>3</v>
      </c>
      <c r="J1039">
        <v>12.68</v>
      </c>
      <c r="M1039">
        <v>12.68</v>
      </c>
      <c r="N1039">
        <f t="shared" si="16"/>
        <v>0</v>
      </c>
    </row>
    <row r="1040" spans="1:14" x14ac:dyDescent="0.2">
      <c r="A1040" t="s">
        <v>1296</v>
      </c>
      <c r="B1040" t="s">
        <v>31482</v>
      </c>
      <c r="I1040" t="s">
        <v>3</v>
      </c>
      <c r="J1040">
        <v>10.99</v>
      </c>
      <c r="M1040">
        <v>10.99</v>
      </c>
      <c r="N1040">
        <f t="shared" si="16"/>
        <v>0</v>
      </c>
    </row>
    <row r="1041" spans="1:14" x14ac:dyDescent="0.2">
      <c r="A1041" t="s">
        <v>1297</v>
      </c>
      <c r="B1041" t="s">
        <v>31483</v>
      </c>
      <c r="I1041" t="s">
        <v>3</v>
      </c>
      <c r="J1041">
        <v>8.75</v>
      </c>
      <c r="M1041">
        <v>8.75</v>
      </c>
      <c r="N1041">
        <f t="shared" si="16"/>
        <v>0</v>
      </c>
    </row>
    <row r="1042" spans="1:14" x14ac:dyDescent="0.2">
      <c r="A1042" t="s">
        <v>1298</v>
      </c>
      <c r="B1042" t="s">
        <v>31483</v>
      </c>
      <c r="I1042" t="s">
        <v>3</v>
      </c>
      <c r="J1042">
        <v>7.58</v>
      </c>
      <c r="M1042">
        <v>7.58</v>
      </c>
      <c r="N1042">
        <f t="shared" si="16"/>
        <v>0</v>
      </c>
    </row>
    <row r="1043" spans="1:14" x14ac:dyDescent="0.2">
      <c r="A1043" t="s">
        <v>1299</v>
      </c>
      <c r="B1043" t="s">
        <v>31484</v>
      </c>
      <c r="I1043" t="s">
        <v>3</v>
      </c>
      <c r="J1043">
        <v>8.7799999999999994</v>
      </c>
      <c r="M1043">
        <v>8.7799999999999994</v>
      </c>
      <c r="N1043">
        <f t="shared" si="16"/>
        <v>0</v>
      </c>
    </row>
    <row r="1044" spans="1:14" x14ac:dyDescent="0.2">
      <c r="A1044" t="s">
        <v>1300</v>
      </c>
      <c r="B1044" t="s">
        <v>31484</v>
      </c>
      <c r="I1044" t="s">
        <v>3</v>
      </c>
      <c r="J1044">
        <v>7.61</v>
      </c>
      <c r="M1044">
        <v>7.61</v>
      </c>
      <c r="N1044">
        <f t="shared" si="16"/>
        <v>0</v>
      </c>
    </row>
    <row r="1045" spans="1:14" x14ac:dyDescent="0.2">
      <c r="A1045" t="s">
        <v>1301</v>
      </c>
      <c r="B1045" t="s">
        <v>31485</v>
      </c>
      <c r="I1045" t="s">
        <v>3</v>
      </c>
      <c r="J1045">
        <v>31.76</v>
      </c>
      <c r="M1045">
        <v>31.76</v>
      </c>
      <c r="N1045">
        <f t="shared" si="16"/>
        <v>0</v>
      </c>
    </row>
    <row r="1046" spans="1:14" x14ac:dyDescent="0.2">
      <c r="A1046" t="s">
        <v>1302</v>
      </c>
      <c r="B1046" t="s">
        <v>31485</v>
      </c>
      <c r="I1046" t="s">
        <v>3</v>
      </c>
      <c r="J1046">
        <v>27.52</v>
      </c>
      <c r="M1046">
        <v>27.52</v>
      </c>
      <c r="N1046">
        <f t="shared" si="16"/>
        <v>0</v>
      </c>
    </row>
    <row r="1047" spans="1:14" x14ac:dyDescent="0.2">
      <c r="A1047" t="s">
        <v>1303</v>
      </c>
      <c r="B1047" t="s">
        <v>31486</v>
      </c>
      <c r="I1047" t="s">
        <v>3</v>
      </c>
      <c r="J1047">
        <v>21.96</v>
      </c>
      <c r="M1047">
        <v>21.96</v>
      </c>
      <c r="N1047">
        <f t="shared" si="16"/>
        <v>0</v>
      </c>
    </row>
    <row r="1048" spans="1:14" x14ac:dyDescent="0.2">
      <c r="A1048" t="s">
        <v>1304</v>
      </c>
      <c r="B1048" t="s">
        <v>31486</v>
      </c>
      <c r="I1048" t="s">
        <v>3</v>
      </c>
      <c r="J1048">
        <v>19.02</v>
      </c>
      <c r="M1048">
        <v>19.02</v>
      </c>
      <c r="N1048">
        <f t="shared" si="16"/>
        <v>0</v>
      </c>
    </row>
    <row r="1049" spans="1:14" x14ac:dyDescent="0.2">
      <c r="A1049" t="s">
        <v>1305</v>
      </c>
      <c r="B1049" t="s">
        <v>31487</v>
      </c>
      <c r="I1049" t="s">
        <v>3</v>
      </c>
      <c r="J1049">
        <v>21.97</v>
      </c>
      <c r="M1049">
        <v>21.97</v>
      </c>
      <c r="N1049">
        <f t="shared" si="16"/>
        <v>0</v>
      </c>
    </row>
    <row r="1050" spans="1:14" x14ac:dyDescent="0.2">
      <c r="A1050" t="s">
        <v>1306</v>
      </c>
      <c r="B1050" t="s">
        <v>31487</v>
      </c>
      <c r="I1050" t="s">
        <v>3</v>
      </c>
      <c r="J1050">
        <v>19.04</v>
      </c>
      <c r="M1050">
        <v>19.04</v>
      </c>
      <c r="N1050">
        <f t="shared" si="16"/>
        <v>0</v>
      </c>
    </row>
    <row r="1051" spans="1:14" x14ac:dyDescent="0.2">
      <c r="A1051" t="s">
        <v>1307</v>
      </c>
      <c r="B1051" t="s">
        <v>31488</v>
      </c>
      <c r="I1051" t="s">
        <v>3</v>
      </c>
      <c r="J1051">
        <v>43.05</v>
      </c>
      <c r="M1051">
        <v>43.05</v>
      </c>
      <c r="N1051">
        <f t="shared" si="16"/>
        <v>0</v>
      </c>
    </row>
    <row r="1052" spans="1:14" x14ac:dyDescent="0.2">
      <c r="A1052" t="s">
        <v>1308</v>
      </c>
      <c r="B1052" t="s">
        <v>31488</v>
      </c>
      <c r="I1052" t="s">
        <v>3</v>
      </c>
      <c r="J1052">
        <v>37.299999999999997</v>
      </c>
      <c r="M1052">
        <v>37.299999999999997</v>
      </c>
      <c r="N1052">
        <f t="shared" si="16"/>
        <v>0</v>
      </c>
    </row>
    <row r="1053" spans="1:14" x14ac:dyDescent="0.2">
      <c r="A1053" t="s">
        <v>1309</v>
      </c>
      <c r="B1053" t="s">
        <v>31489</v>
      </c>
      <c r="I1053" t="s">
        <v>3</v>
      </c>
      <c r="J1053">
        <v>29.85</v>
      </c>
      <c r="M1053">
        <v>29.85</v>
      </c>
      <c r="N1053">
        <f t="shared" si="16"/>
        <v>0</v>
      </c>
    </row>
    <row r="1054" spans="1:14" x14ac:dyDescent="0.2">
      <c r="A1054" t="s">
        <v>1310</v>
      </c>
      <c r="B1054" t="s">
        <v>31489</v>
      </c>
      <c r="I1054" t="s">
        <v>3</v>
      </c>
      <c r="J1054">
        <v>25.87</v>
      </c>
      <c r="M1054">
        <v>25.87</v>
      </c>
      <c r="N1054">
        <f t="shared" si="16"/>
        <v>0</v>
      </c>
    </row>
    <row r="1055" spans="1:14" x14ac:dyDescent="0.2">
      <c r="A1055" t="s">
        <v>1311</v>
      </c>
      <c r="B1055" t="s">
        <v>31490</v>
      </c>
      <c r="I1055" t="s">
        <v>3</v>
      </c>
      <c r="J1055">
        <v>23.87</v>
      </c>
      <c r="M1055">
        <v>23.87</v>
      </c>
      <c r="N1055">
        <f t="shared" si="16"/>
        <v>0</v>
      </c>
    </row>
    <row r="1056" spans="1:14" x14ac:dyDescent="0.2">
      <c r="A1056" t="s">
        <v>1312</v>
      </c>
      <c r="B1056" t="s">
        <v>31490</v>
      </c>
      <c r="I1056" t="s">
        <v>3</v>
      </c>
      <c r="J1056">
        <v>20.69</v>
      </c>
      <c r="M1056">
        <v>20.69</v>
      </c>
      <c r="N1056">
        <f t="shared" si="16"/>
        <v>0</v>
      </c>
    </row>
    <row r="1057" spans="1:14" x14ac:dyDescent="0.2">
      <c r="A1057" t="s">
        <v>1313</v>
      </c>
      <c r="B1057" t="s">
        <v>31491</v>
      </c>
      <c r="I1057" t="s">
        <v>3</v>
      </c>
      <c r="J1057">
        <v>107.73</v>
      </c>
      <c r="M1057">
        <v>107.73</v>
      </c>
      <c r="N1057">
        <f t="shared" si="16"/>
        <v>0</v>
      </c>
    </row>
    <row r="1058" spans="1:14" x14ac:dyDescent="0.2">
      <c r="A1058" t="s">
        <v>1314</v>
      </c>
      <c r="B1058" t="s">
        <v>31491</v>
      </c>
      <c r="I1058" t="s">
        <v>3</v>
      </c>
      <c r="J1058">
        <v>93.35</v>
      </c>
      <c r="M1058">
        <v>93.35</v>
      </c>
      <c r="N1058">
        <f t="shared" si="16"/>
        <v>0</v>
      </c>
    </row>
    <row r="1059" spans="1:14" x14ac:dyDescent="0.2">
      <c r="A1059" t="s">
        <v>1315</v>
      </c>
      <c r="B1059" t="s">
        <v>31492</v>
      </c>
      <c r="I1059" t="s">
        <v>3</v>
      </c>
      <c r="J1059">
        <v>74.650000000000006</v>
      </c>
      <c r="M1059">
        <v>74.650000000000006</v>
      </c>
      <c r="N1059">
        <f t="shared" si="16"/>
        <v>0</v>
      </c>
    </row>
    <row r="1060" spans="1:14" x14ac:dyDescent="0.2">
      <c r="A1060" t="s">
        <v>1316</v>
      </c>
      <c r="B1060" t="s">
        <v>31492</v>
      </c>
      <c r="I1060" t="s">
        <v>3</v>
      </c>
      <c r="J1060">
        <v>64.69</v>
      </c>
      <c r="M1060">
        <v>64.69</v>
      </c>
      <c r="N1060">
        <f t="shared" si="16"/>
        <v>0</v>
      </c>
    </row>
    <row r="1061" spans="1:14" x14ac:dyDescent="0.2">
      <c r="A1061" t="s">
        <v>1317</v>
      </c>
      <c r="B1061" t="s">
        <v>31493</v>
      </c>
      <c r="I1061" t="s">
        <v>3</v>
      </c>
      <c r="J1061">
        <v>59.71</v>
      </c>
      <c r="M1061">
        <v>59.71</v>
      </c>
      <c r="N1061">
        <f t="shared" si="16"/>
        <v>0</v>
      </c>
    </row>
    <row r="1062" spans="1:14" x14ac:dyDescent="0.2">
      <c r="A1062" t="s">
        <v>1318</v>
      </c>
      <c r="B1062" t="s">
        <v>31493</v>
      </c>
      <c r="I1062" t="s">
        <v>3</v>
      </c>
      <c r="J1062">
        <v>51.74</v>
      </c>
      <c r="M1062">
        <v>51.74</v>
      </c>
      <c r="N1062">
        <f t="shared" si="16"/>
        <v>0</v>
      </c>
    </row>
    <row r="1063" spans="1:14" x14ac:dyDescent="0.2">
      <c r="A1063" t="s">
        <v>1319</v>
      </c>
      <c r="B1063" t="s">
        <v>31494</v>
      </c>
      <c r="I1063" t="s">
        <v>3</v>
      </c>
      <c r="J1063">
        <v>8.36</v>
      </c>
      <c r="M1063">
        <v>8.36</v>
      </c>
      <c r="N1063">
        <f t="shared" si="16"/>
        <v>0</v>
      </c>
    </row>
    <row r="1064" spans="1:14" x14ac:dyDescent="0.2">
      <c r="A1064" t="s">
        <v>1320</v>
      </c>
      <c r="B1064" t="s">
        <v>31494</v>
      </c>
      <c r="I1064" t="s">
        <v>3</v>
      </c>
      <c r="J1064">
        <v>7.25</v>
      </c>
      <c r="M1064">
        <v>7.25</v>
      </c>
      <c r="N1064">
        <f t="shared" si="16"/>
        <v>0</v>
      </c>
    </row>
    <row r="1065" spans="1:14" x14ac:dyDescent="0.2">
      <c r="A1065" t="s">
        <v>1321</v>
      </c>
      <c r="B1065" t="s">
        <v>31495</v>
      </c>
      <c r="I1065" t="s">
        <v>3</v>
      </c>
      <c r="J1065">
        <v>4.5999999999999996</v>
      </c>
      <c r="M1065">
        <v>4.5999999999999996</v>
      </c>
      <c r="N1065">
        <f t="shared" si="16"/>
        <v>0</v>
      </c>
    </row>
    <row r="1066" spans="1:14" x14ac:dyDescent="0.2">
      <c r="A1066" t="s">
        <v>1322</v>
      </c>
      <c r="B1066" t="s">
        <v>31495</v>
      </c>
      <c r="I1066" t="s">
        <v>3</v>
      </c>
      <c r="J1066">
        <v>3.98</v>
      </c>
      <c r="M1066">
        <v>3.98</v>
      </c>
      <c r="N1066">
        <f t="shared" si="16"/>
        <v>0</v>
      </c>
    </row>
    <row r="1067" spans="1:14" x14ac:dyDescent="0.2">
      <c r="A1067" t="s">
        <v>1323</v>
      </c>
      <c r="B1067" t="s">
        <v>31496</v>
      </c>
      <c r="I1067" t="s">
        <v>3</v>
      </c>
      <c r="J1067">
        <v>2.31</v>
      </c>
      <c r="M1067">
        <v>2.31</v>
      </c>
      <c r="N1067">
        <f t="shared" si="16"/>
        <v>0</v>
      </c>
    </row>
    <row r="1068" spans="1:14" x14ac:dyDescent="0.2">
      <c r="A1068" t="s">
        <v>1324</v>
      </c>
      <c r="B1068" t="s">
        <v>31496</v>
      </c>
      <c r="I1068" t="s">
        <v>3</v>
      </c>
      <c r="J1068">
        <v>2</v>
      </c>
      <c r="M1068">
        <v>2</v>
      </c>
      <c r="N1068">
        <f t="shared" si="16"/>
        <v>0</v>
      </c>
    </row>
    <row r="1069" spans="1:14" x14ac:dyDescent="0.2">
      <c r="A1069" t="s">
        <v>1325</v>
      </c>
      <c r="B1069" t="s">
        <v>31497</v>
      </c>
      <c r="I1069" t="s">
        <v>3</v>
      </c>
      <c r="J1069">
        <v>20.97</v>
      </c>
      <c r="M1069">
        <v>20.97</v>
      </c>
      <c r="N1069">
        <f t="shared" si="16"/>
        <v>0</v>
      </c>
    </row>
    <row r="1070" spans="1:14" x14ac:dyDescent="0.2">
      <c r="A1070" t="s">
        <v>1326</v>
      </c>
      <c r="B1070" t="s">
        <v>31497</v>
      </c>
      <c r="I1070" t="s">
        <v>3</v>
      </c>
      <c r="J1070">
        <v>18.170000000000002</v>
      </c>
      <c r="M1070">
        <v>18.170000000000002</v>
      </c>
      <c r="N1070">
        <f t="shared" si="16"/>
        <v>0</v>
      </c>
    </row>
    <row r="1071" spans="1:14" x14ac:dyDescent="0.2">
      <c r="A1071" t="s">
        <v>1327</v>
      </c>
      <c r="B1071" t="s">
        <v>31498</v>
      </c>
      <c r="I1071" t="s">
        <v>3</v>
      </c>
      <c r="J1071">
        <v>14.02</v>
      </c>
      <c r="M1071">
        <v>14.02</v>
      </c>
      <c r="N1071">
        <f t="shared" si="16"/>
        <v>0</v>
      </c>
    </row>
    <row r="1072" spans="1:14" x14ac:dyDescent="0.2">
      <c r="A1072" t="s">
        <v>1328</v>
      </c>
      <c r="B1072" t="s">
        <v>31498</v>
      </c>
      <c r="I1072" t="s">
        <v>3</v>
      </c>
      <c r="J1072">
        <v>12.15</v>
      </c>
      <c r="M1072">
        <v>12.15</v>
      </c>
      <c r="N1072">
        <f t="shared" si="16"/>
        <v>0</v>
      </c>
    </row>
    <row r="1073" spans="1:14" x14ac:dyDescent="0.2">
      <c r="A1073" t="s">
        <v>1329</v>
      </c>
      <c r="B1073" t="s">
        <v>31499</v>
      </c>
      <c r="I1073" t="s">
        <v>3</v>
      </c>
      <c r="J1073">
        <v>16.78</v>
      </c>
      <c r="M1073">
        <v>16.78</v>
      </c>
      <c r="N1073">
        <f t="shared" si="16"/>
        <v>0</v>
      </c>
    </row>
    <row r="1074" spans="1:14" x14ac:dyDescent="0.2">
      <c r="A1074" t="s">
        <v>1330</v>
      </c>
      <c r="B1074" t="s">
        <v>31499</v>
      </c>
      <c r="I1074" t="s">
        <v>3</v>
      </c>
      <c r="J1074">
        <v>14.54</v>
      </c>
      <c r="M1074">
        <v>14.54</v>
      </c>
      <c r="N1074">
        <f t="shared" si="16"/>
        <v>0</v>
      </c>
    </row>
    <row r="1075" spans="1:14" x14ac:dyDescent="0.2">
      <c r="A1075" t="s">
        <v>1331</v>
      </c>
      <c r="B1075" t="s">
        <v>31500</v>
      </c>
      <c r="I1075" t="s">
        <v>3</v>
      </c>
      <c r="J1075">
        <v>10.28</v>
      </c>
      <c r="M1075">
        <v>10.28</v>
      </c>
      <c r="N1075">
        <f t="shared" si="16"/>
        <v>0</v>
      </c>
    </row>
    <row r="1076" spans="1:14" x14ac:dyDescent="0.2">
      <c r="A1076" t="s">
        <v>1332</v>
      </c>
      <c r="B1076" t="s">
        <v>31500</v>
      </c>
      <c r="I1076" t="s">
        <v>3</v>
      </c>
      <c r="J1076">
        <v>8.91</v>
      </c>
      <c r="M1076">
        <v>8.91</v>
      </c>
      <c r="N1076">
        <f t="shared" si="16"/>
        <v>0</v>
      </c>
    </row>
    <row r="1077" spans="1:14" x14ac:dyDescent="0.2">
      <c r="A1077" t="s">
        <v>1333</v>
      </c>
      <c r="B1077" t="s">
        <v>31501</v>
      </c>
      <c r="I1077" t="s">
        <v>3</v>
      </c>
      <c r="J1077">
        <v>4.91</v>
      </c>
      <c r="M1077">
        <v>4.91</v>
      </c>
      <c r="N1077">
        <f t="shared" si="16"/>
        <v>0</v>
      </c>
    </row>
    <row r="1078" spans="1:14" x14ac:dyDescent="0.2">
      <c r="A1078" t="s">
        <v>1334</v>
      </c>
      <c r="B1078" t="s">
        <v>31501</v>
      </c>
      <c r="I1078" t="s">
        <v>3</v>
      </c>
      <c r="J1078">
        <v>4.26</v>
      </c>
      <c r="M1078">
        <v>4.26</v>
      </c>
      <c r="N1078">
        <f t="shared" si="16"/>
        <v>0</v>
      </c>
    </row>
    <row r="1079" spans="1:14" x14ac:dyDescent="0.2">
      <c r="A1079" t="s">
        <v>1335</v>
      </c>
      <c r="B1079" t="s">
        <v>31502</v>
      </c>
      <c r="I1079" t="s">
        <v>3</v>
      </c>
      <c r="J1079">
        <v>2.54</v>
      </c>
      <c r="M1079">
        <v>2.54</v>
      </c>
      <c r="N1079">
        <f t="shared" si="16"/>
        <v>0</v>
      </c>
    </row>
    <row r="1080" spans="1:14" x14ac:dyDescent="0.2">
      <c r="A1080" t="s">
        <v>1336</v>
      </c>
      <c r="B1080" t="s">
        <v>31502</v>
      </c>
      <c r="I1080" t="s">
        <v>3</v>
      </c>
      <c r="J1080">
        <v>2.2000000000000002</v>
      </c>
      <c r="M1080">
        <v>2.2000000000000002</v>
      </c>
      <c r="N1080">
        <f t="shared" si="16"/>
        <v>0</v>
      </c>
    </row>
    <row r="1081" spans="1:14" x14ac:dyDescent="0.2">
      <c r="A1081" t="s">
        <v>1337</v>
      </c>
      <c r="B1081" t="s">
        <v>31503</v>
      </c>
      <c r="I1081" t="s">
        <v>3</v>
      </c>
      <c r="J1081">
        <v>2.73</v>
      </c>
      <c r="M1081">
        <v>2.73</v>
      </c>
      <c r="N1081">
        <f t="shared" si="16"/>
        <v>0</v>
      </c>
    </row>
    <row r="1082" spans="1:14" x14ac:dyDescent="0.2">
      <c r="A1082" t="s">
        <v>1338</v>
      </c>
      <c r="B1082" t="s">
        <v>31503</v>
      </c>
      <c r="I1082" t="s">
        <v>3</v>
      </c>
      <c r="J1082">
        <v>2.37</v>
      </c>
      <c r="M1082">
        <v>2.37</v>
      </c>
      <c r="N1082">
        <f t="shared" si="16"/>
        <v>0</v>
      </c>
    </row>
    <row r="1083" spans="1:14" x14ac:dyDescent="0.2">
      <c r="A1083" t="s">
        <v>1339</v>
      </c>
      <c r="B1083" t="s">
        <v>31504</v>
      </c>
      <c r="I1083" t="s">
        <v>3</v>
      </c>
      <c r="J1083">
        <v>1.36</v>
      </c>
      <c r="M1083">
        <v>1.36</v>
      </c>
      <c r="N1083">
        <f t="shared" si="16"/>
        <v>0</v>
      </c>
    </row>
    <row r="1084" spans="1:14" x14ac:dyDescent="0.2">
      <c r="A1084" t="s">
        <v>1340</v>
      </c>
      <c r="B1084" t="s">
        <v>31504</v>
      </c>
      <c r="I1084" t="s">
        <v>3</v>
      </c>
      <c r="J1084">
        <v>1.17</v>
      </c>
      <c r="M1084">
        <v>1.17</v>
      </c>
      <c r="N1084">
        <f t="shared" si="16"/>
        <v>0</v>
      </c>
    </row>
    <row r="1085" spans="1:14" x14ac:dyDescent="0.2">
      <c r="A1085" t="s">
        <v>1341</v>
      </c>
      <c r="B1085" t="s">
        <v>31505</v>
      </c>
      <c r="I1085" t="s">
        <v>3</v>
      </c>
      <c r="J1085">
        <v>4.5999999999999996</v>
      </c>
      <c r="M1085">
        <v>4.5999999999999996</v>
      </c>
      <c r="N1085">
        <f t="shared" si="16"/>
        <v>0</v>
      </c>
    </row>
    <row r="1086" spans="1:14" x14ac:dyDescent="0.2">
      <c r="A1086" t="s">
        <v>1342</v>
      </c>
      <c r="B1086" t="s">
        <v>31505</v>
      </c>
      <c r="I1086" t="s">
        <v>3</v>
      </c>
      <c r="J1086">
        <v>3.98</v>
      </c>
      <c r="M1086">
        <v>3.98</v>
      </c>
      <c r="N1086">
        <f t="shared" si="16"/>
        <v>0</v>
      </c>
    </row>
    <row r="1087" spans="1:14" x14ac:dyDescent="0.2">
      <c r="A1087" t="s">
        <v>1343</v>
      </c>
      <c r="B1087" t="s">
        <v>31506</v>
      </c>
      <c r="I1087" t="s">
        <v>3</v>
      </c>
      <c r="J1087">
        <v>2.31</v>
      </c>
      <c r="M1087">
        <v>2.31</v>
      </c>
      <c r="N1087">
        <f t="shared" si="16"/>
        <v>0</v>
      </c>
    </row>
    <row r="1088" spans="1:14" x14ac:dyDescent="0.2">
      <c r="A1088" t="s">
        <v>1344</v>
      </c>
      <c r="B1088" t="s">
        <v>31506</v>
      </c>
      <c r="I1088" t="s">
        <v>3</v>
      </c>
      <c r="J1088">
        <v>2</v>
      </c>
      <c r="M1088">
        <v>2</v>
      </c>
      <c r="N1088">
        <f t="shared" si="16"/>
        <v>0</v>
      </c>
    </row>
    <row r="1089" spans="1:14" x14ac:dyDescent="0.2">
      <c r="A1089" t="s">
        <v>1345</v>
      </c>
      <c r="B1089" t="s">
        <v>31507</v>
      </c>
      <c r="I1089" t="s">
        <v>3</v>
      </c>
      <c r="J1089">
        <v>7.75</v>
      </c>
      <c r="M1089">
        <v>7.75</v>
      </c>
      <c r="N1089">
        <f t="shared" si="16"/>
        <v>0</v>
      </c>
    </row>
    <row r="1090" spans="1:14" x14ac:dyDescent="0.2">
      <c r="A1090" t="s">
        <v>1346</v>
      </c>
      <c r="B1090" t="s">
        <v>31507</v>
      </c>
      <c r="I1090" t="s">
        <v>3</v>
      </c>
      <c r="J1090">
        <v>6.71</v>
      </c>
      <c r="M1090">
        <v>6.71</v>
      </c>
      <c r="N1090">
        <f t="shared" si="16"/>
        <v>0</v>
      </c>
    </row>
    <row r="1091" spans="1:14" x14ac:dyDescent="0.2">
      <c r="A1091" t="s">
        <v>1347</v>
      </c>
      <c r="B1091" t="s">
        <v>31508</v>
      </c>
      <c r="I1091" t="s">
        <v>3</v>
      </c>
      <c r="J1091">
        <v>9.08</v>
      </c>
      <c r="M1091">
        <v>9.08</v>
      </c>
      <c r="N1091">
        <f t="shared" si="16"/>
        <v>0</v>
      </c>
    </row>
    <row r="1092" spans="1:14" x14ac:dyDescent="0.2">
      <c r="A1092" t="s">
        <v>1348</v>
      </c>
      <c r="B1092" t="s">
        <v>31508</v>
      </c>
      <c r="I1092" t="s">
        <v>3</v>
      </c>
      <c r="J1092">
        <v>7.87</v>
      </c>
      <c r="M1092">
        <v>7.87</v>
      </c>
      <c r="N1092">
        <f t="shared" ref="N1092:N1155" si="17">J1092-M1092</f>
        <v>0</v>
      </c>
    </row>
    <row r="1093" spans="1:14" x14ac:dyDescent="0.2">
      <c r="A1093" t="s">
        <v>1349</v>
      </c>
      <c r="B1093" t="s">
        <v>31509</v>
      </c>
      <c r="I1093" t="s">
        <v>3</v>
      </c>
      <c r="J1093">
        <v>4.5199999999999996</v>
      </c>
      <c r="M1093">
        <v>4.5199999999999996</v>
      </c>
      <c r="N1093">
        <f t="shared" si="17"/>
        <v>0</v>
      </c>
    </row>
    <row r="1094" spans="1:14" x14ac:dyDescent="0.2">
      <c r="A1094" t="s">
        <v>1350</v>
      </c>
      <c r="B1094" t="s">
        <v>31509</v>
      </c>
      <c r="I1094" t="s">
        <v>3</v>
      </c>
      <c r="J1094">
        <v>3.91</v>
      </c>
      <c r="M1094">
        <v>3.91</v>
      </c>
      <c r="N1094">
        <f t="shared" si="17"/>
        <v>0</v>
      </c>
    </row>
    <row r="1095" spans="1:14" x14ac:dyDescent="0.2">
      <c r="A1095" t="s">
        <v>1351</v>
      </c>
      <c r="B1095" t="s">
        <v>31510</v>
      </c>
      <c r="I1095" t="s">
        <v>3</v>
      </c>
      <c r="J1095">
        <v>4.91</v>
      </c>
      <c r="M1095">
        <v>4.91</v>
      </c>
      <c r="N1095">
        <f t="shared" si="17"/>
        <v>0</v>
      </c>
    </row>
    <row r="1096" spans="1:14" x14ac:dyDescent="0.2">
      <c r="A1096" t="s">
        <v>1352</v>
      </c>
      <c r="B1096" t="s">
        <v>31510</v>
      </c>
      <c r="I1096" t="s">
        <v>3</v>
      </c>
      <c r="J1096">
        <v>4.26</v>
      </c>
      <c r="M1096">
        <v>4.26</v>
      </c>
      <c r="N1096">
        <f t="shared" si="17"/>
        <v>0</v>
      </c>
    </row>
    <row r="1097" spans="1:14" x14ac:dyDescent="0.2">
      <c r="A1097" t="s">
        <v>1353</v>
      </c>
      <c r="B1097" t="s">
        <v>31511</v>
      </c>
      <c r="I1097" t="s">
        <v>3</v>
      </c>
      <c r="J1097">
        <v>2.54</v>
      </c>
      <c r="M1097">
        <v>2.54</v>
      </c>
      <c r="N1097">
        <f t="shared" si="17"/>
        <v>0</v>
      </c>
    </row>
    <row r="1098" spans="1:14" x14ac:dyDescent="0.2">
      <c r="A1098" t="s">
        <v>1354</v>
      </c>
      <c r="B1098" t="s">
        <v>31511</v>
      </c>
      <c r="I1098" t="s">
        <v>3</v>
      </c>
      <c r="J1098">
        <v>2.2000000000000002</v>
      </c>
      <c r="M1098">
        <v>2.2000000000000002</v>
      </c>
      <c r="N1098">
        <f t="shared" si="17"/>
        <v>0</v>
      </c>
    </row>
    <row r="1099" spans="1:14" x14ac:dyDescent="0.2">
      <c r="A1099" t="s">
        <v>1355</v>
      </c>
      <c r="B1099" t="s">
        <v>31512</v>
      </c>
      <c r="I1099" t="s">
        <v>3</v>
      </c>
      <c r="J1099">
        <v>2.73</v>
      </c>
      <c r="M1099">
        <v>2.73</v>
      </c>
      <c r="N1099">
        <f t="shared" si="17"/>
        <v>0</v>
      </c>
    </row>
    <row r="1100" spans="1:14" x14ac:dyDescent="0.2">
      <c r="A1100" t="s">
        <v>1356</v>
      </c>
      <c r="B1100" t="s">
        <v>31512</v>
      </c>
      <c r="I1100" t="s">
        <v>3</v>
      </c>
      <c r="J1100">
        <v>2.37</v>
      </c>
      <c r="M1100">
        <v>2.37</v>
      </c>
      <c r="N1100">
        <f t="shared" si="17"/>
        <v>0</v>
      </c>
    </row>
    <row r="1101" spans="1:14" x14ac:dyDescent="0.2">
      <c r="A1101" t="s">
        <v>1357</v>
      </c>
      <c r="B1101" t="s">
        <v>31513</v>
      </c>
      <c r="I1101" t="s">
        <v>3</v>
      </c>
      <c r="J1101">
        <v>1.36</v>
      </c>
      <c r="M1101">
        <v>1.36</v>
      </c>
      <c r="N1101">
        <f t="shared" si="17"/>
        <v>0</v>
      </c>
    </row>
    <row r="1102" spans="1:14" x14ac:dyDescent="0.2">
      <c r="A1102" t="s">
        <v>1358</v>
      </c>
      <c r="B1102" t="s">
        <v>31513</v>
      </c>
      <c r="I1102" t="s">
        <v>3</v>
      </c>
      <c r="J1102">
        <v>1.17</v>
      </c>
      <c r="M1102">
        <v>1.17</v>
      </c>
      <c r="N1102">
        <f t="shared" si="17"/>
        <v>0</v>
      </c>
    </row>
    <row r="1103" spans="1:14" x14ac:dyDescent="0.2">
      <c r="A1103" t="s">
        <v>1359</v>
      </c>
      <c r="B1103" t="s">
        <v>31514</v>
      </c>
      <c r="I1103" t="s">
        <v>3</v>
      </c>
      <c r="J1103">
        <v>4.5999999999999996</v>
      </c>
      <c r="M1103">
        <v>4.5999999999999996</v>
      </c>
      <c r="N1103">
        <f t="shared" si="17"/>
        <v>0</v>
      </c>
    </row>
    <row r="1104" spans="1:14" x14ac:dyDescent="0.2">
      <c r="A1104" t="s">
        <v>1360</v>
      </c>
      <c r="B1104" t="s">
        <v>31514</v>
      </c>
      <c r="I1104" t="s">
        <v>3</v>
      </c>
      <c r="J1104">
        <v>3.98</v>
      </c>
      <c r="M1104">
        <v>3.98</v>
      </c>
      <c r="N1104">
        <f t="shared" si="17"/>
        <v>0</v>
      </c>
    </row>
    <row r="1105" spans="1:14" x14ac:dyDescent="0.2">
      <c r="A1105" t="s">
        <v>1361</v>
      </c>
      <c r="B1105" t="s">
        <v>31515</v>
      </c>
      <c r="I1105" t="s">
        <v>3</v>
      </c>
      <c r="J1105">
        <v>4.13</v>
      </c>
      <c r="M1105">
        <v>4.13</v>
      </c>
      <c r="N1105">
        <f t="shared" si="17"/>
        <v>0</v>
      </c>
    </row>
    <row r="1106" spans="1:14" x14ac:dyDescent="0.2">
      <c r="A1106" t="s">
        <v>1362</v>
      </c>
      <c r="B1106" t="s">
        <v>31515</v>
      </c>
      <c r="I1106" t="s">
        <v>3</v>
      </c>
      <c r="J1106">
        <v>3.58</v>
      </c>
      <c r="M1106">
        <v>3.58</v>
      </c>
      <c r="N1106">
        <f t="shared" si="17"/>
        <v>0</v>
      </c>
    </row>
    <row r="1107" spans="1:14" x14ac:dyDescent="0.2">
      <c r="A1107" t="s">
        <v>1363</v>
      </c>
      <c r="B1107" t="s">
        <v>31516</v>
      </c>
      <c r="I1107" t="s">
        <v>3</v>
      </c>
      <c r="J1107">
        <v>11.72</v>
      </c>
      <c r="M1107">
        <v>11.72</v>
      </c>
      <c r="N1107">
        <f t="shared" si="17"/>
        <v>0</v>
      </c>
    </row>
    <row r="1108" spans="1:14" x14ac:dyDescent="0.2">
      <c r="A1108" t="s">
        <v>1364</v>
      </c>
      <c r="B1108" t="s">
        <v>31516</v>
      </c>
      <c r="I1108" t="s">
        <v>3</v>
      </c>
      <c r="J1108">
        <v>10.15</v>
      </c>
      <c r="M1108">
        <v>10.15</v>
      </c>
      <c r="N1108">
        <f t="shared" si="17"/>
        <v>0</v>
      </c>
    </row>
    <row r="1109" spans="1:14" x14ac:dyDescent="0.2">
      <c r="A1109" t="s">
        <v>1365</v>
      </c>
      <c r="B1109" t="s">
        <v>31517</v>
      </c>
      <c r="I1109" t="s">
        <v>3</v>
      </c>
      <c r="J1109">
        <v>10.54</v>
      </c>
      <c r="M1109">
        <v>10.54</v>
      </c>
      <c r="N1109">
        <f t="shared" si="17"/>
        <v>0</v>
      </c>
    </row>
    <row r="1110" spans="1:14" x14ac:dyDescent="0.2">
      <c r="A1110" t="s">
        <v>1366</v>
      </c>
      <c r="B1110" t="s">
        <v>31517</v>
      </c>
      <c r="I1110" t="s">
        <v>3</v>
      </c>
      <c r="J1110">
        <v>9.1300000000000008</v>
      </c>
      <c r="M1110">
        <v>9.1300000000000008</v>
      </c>
      <c r="N1110">
        <f t="shared" si="17"/>
        <v>0</v>
      </c>
    </row>
    <row r="1111" spans="1:14" x14ac:dyDescent="0.2">
      <c r="A1111" t="s">
        <v>1367</v>
      </c>
      <c r="B1111" t="s">
        <v>31518</v>
      </c>
      <c r="I1111" t="s">
        <v>3</v>
      </c>
      <c r="J1111">
        <v>11.72</v>
      </c>
      <c r="M1111">
        <v>11.72</v>
      </c>
      <c r="N1111">
        <f t="shared" si="17"/>
        <v>0</v>
      </c>
    </row>
    <row r="1112" spans="1:14" x14ac:dyDescent="0.2">
      <c r="A1112" t="s">
        <v>1368</v>
      </c>
      <c r="B1112" t="s">
        <v>31518</v>
      </c>
      <c r="I1112" t="s">
        <v>3</v>
      </c>
      <c r="J1112">
        <v>10.15</v>
      </c>
      <c r="M1112">
        <v>10.15</v>
      </c>
      <c r="N1112">
        <f t="shared" si="17"/>
        <v>0</v>
      </c>
    </row>
    <row r="1113" spans="1:14" x14ac:dyDescent="0.2">
      <c r="A1113" t="s">
        <v>1369</v>
      </c>
      <c r="B1113" t="s">
        <v>31519</v>
      </c>
      <c r="I1113" t="s">
        <v>3</v>
      </c>
      <c r="J1113">
        <v>4.88</v>
      </c>
      <c r="M1113">
        <v>4.88</v>
      </c>
      <c r="N1113">
        <f t="shared" si="17"/>
        <v>0</v>
      </c>
    </row>
    <row r="1114" spans="1:14" x14ac:dyDescent="0.2">
      <c r="A1114" t="s">
        <v>1370</v>
      </c>
      <c r="B1114" t="s">
        <v>31519</v>
      </c>
      <c r="I1114" t="s">
        <v>3</v>
      </c>
      <c r="J1114">
        <v>4.2300000000000004</v>
      </c>
      <c r="M1114">
        <v>4.2300000000000004</v>
      </c>
      <c r="N1114">
        <f t="shared" si="17"/>
        <v>0</v>
      </c>
    </row>
    <row r="1115" spans="1:14" x14ac:dyDescent="0.2">
      <c r="A1115" t="s">
        <v>1371</v>
      </c>
      <c r="B1115" t="s">
        <v>31520</v>
      </c>
      <c r="I1115" t="s">
        <v>3</v>
      </c>
      <c r="J1115">
        <v>4.42</v>
      </c>
      <c r="M1115">
        <v>4.42</v>
      </c>
      <c r="N1115">
        <f t="shared" si="17"/>
        <v>0</v>
      </c>
    </row>
    <row r="1116" spans="1:14" x14ac:dyDescent="0.2">
      <c r="A1116" t="s">
        <v>1372</v>
      </c>
      <c r="B1116" t="s">
        <v>31520</v>
      </c>
      <c r="I1116" t="s">
        <v>3</v>
      </c>
      <c r="J1116">
        <v>3.83</v>
      </c>
      <c r="M1116">
        <v>3.83</v>
      </c>
      <c r="N1116">
        <f t="shared" si="17"/>
        <v>0</v>
      </c>
    </row>
    <row r="1117" spans="1:14" x14ac:dyDescent="0.2">
      <c r="A1117" t="s">
        <v>1373</v>
      </c>
      <c r="B1117" t="s">
        <v>31521</v>
      </c>
      <c r="I1117" t="s">
        <v>3</v>
      </c>
      <c r="J1117">
        <v>2.73</v>
      </c>
      <c r="M1117">
        <v>2.73</v>
      </c>
      <c r="N1117">
        <f t="shared" si="17"/>
        <v>0</v>
      </c>
    </row>
    <row r="1118" spans="1:14" x14ac:dyDescent="0.2">
      <c r="A1118" t="s">
        <v>1374</v>
      </c>
      <c r="B1118" t="s">
        <v>31521</v>
      </c>
      <c r="I1118" t="s">
        <v>3</v>
      </c>
      <c r="J1118">
        <v>2.37</v>
      </c>
      <c r="M1118">
        <v>2.37</v>
      </c>
      <c r="N1118">
        <f t="shared" si="17"/>
        <v>0</v>
      </c>
    </row>
    <row r="1119" spans="1:14" x14ac:dyDescent="0.2">
      <c r="A1119" t="s">
        <v>1375</v>
      </c>
      <c r="B1119" t="s">
        <v>31522</v>
      </c>
      <c r="I1119" t="s">
        <v>3</v>
      </c>
      <c r="J1119">
        <v>1.36</v>
      </c>
      <c r="M1119">
        <v>1.36</v>
      </c>
      <c r="N1119">
        <f t="shared" si="17"/>
        <v>0</v>
      </c>
    </row>
    <row r="1120" spans="1:14" x14ac:dyDescent="0.2">
      <c r="A1120" t="s">
        <v>1376</v>
      </c>
      <c r="B1120" t="s">
        <v>31522</v>
      </c>
      <c r="I1120" t="s">
        <v>3</v>
      </c>
      <c r="J1120">
        <v>1.17</v>
      </c>
      <c r="M1120">
        <v>1.17</v>
      </c>
      <c r="N1120">
        <f t="shared" si="17"/>
        <v>0</v>
      </c>
    </row>
    <row r="1121" spans="1:14" x14ac:dyDescent="0.2">
      <c r="A1121" t="s">
        <v>1377</v>
      </c>
      <c r="B1121" t="s">
        <v>31523</v>
      </c>
      <c r="I1121" t="s">
        <v>3</v>
      </c>
      <c r="J1121">
        <v>8.35</v>
      </c>
      <c r="M1121">
        <v>8.35</v>
      </c>
      <c r="N1121">
        <f t="shared" si="17"/>
        <v>0</v>
      </c>
    </row>
    <row r="1122" spans="1:14" x14ac:dyDescent="0.2">
      <c r="A1122" t="s">
        <v>1378</v>
      </c>
      <c r="B1122" t="s">
        <v>31523</v>
      </c>
      <c r="I1122" t="s">
        <v>3</v>
      </c>
      <c r="J1122">
        <v>7.24</v>
      </c>
      <c r="M1122">
        <v>7.24</v>
      </c>
      <c r="N1122">
        <f t="shared" si="17"/>
        <v>0</v>
      </c>
    </row>
    <row r="1123" spans="1:14" x14ac:dyDescent="0.2">
      <c r="A1123" t="s">
        <v>1379</v>
      </c>
      <c r="B1123" t="s">
        <v>31524</v>
      </c>
      <c r="I1123" t="s">
        <v>3</v>
      </c>
      <c r="J1123">
        <v>7.75</v>
      </c>
      <c r="M1123">
        <v>7.75</v>
      </c>
      <c r="N1123">
        <f t="shared" si="17"/>
        <v>0</v>
      </c>
    </row>
    <row r="1124" spans="1:14" x14ac:dyDescent="0.2">
      <c r="A1124" t="s">
        <v>1380</v>
      </c>
      <c r="B1124" t="s">
        <v>31524</v>
      </c>
      <c r="I1124" t="s">
        <v>3</v>
      </c>
      <c r="J1124">
        <v>6.71</v>
      </c>
      <c r="M1124">
        <v>6.71</v>
      </c>
      <c r="N1124">
        <f t="shared" si="17"/>
        <v>0</v>
      </c>
    </row>
    <row r="1125" spans="1:14" x14ac:dyDescent="0.2">
      <c r="A1125" t="s">
        <v>1381</v>
      </c>
      <c r="B1125" t="s">
        <v>31525</v>
      </c>
      <c r="I1125" t="s">
        <v>3</v>
      </c>
      <c r="J1125">
        <v>4.5999999999999996</v>
      </c>
      <c r="M1125">
        <v>4.5999999999999996</v>
      </c>
      <c r="N1125">
        <f t="shared" si="17"/>
        <v>0</v>
      </c>
    </row>
    <row r="1126" spans="1:14" x14ac:dyDescent="0.2">
      <c r="A1126" t="s">
        <v>1382</v>
      </c>
      <c r="B1126" t="s">
        <v>31525</v>
      </c>
      <c r="I1126" t="s">
        <v>3</v>
      </c>
      <c r="J1126">
        <v>3.98</v>
      </c>
      <c r="M1126">
        <v>3.98</v>
      </c>
      <c r="N1126">
        <f t="shared" si="17"/>
        <v>0</v>
      </c>
    </row>
    <row r="1127" spans="1:14" x14ac:dyDescent="0.2">
      <c r="A1127" t="s">
        <v>1383</v>
      </c>
      <c r="B1127" t="s">
        <v>31526</v>
      </c>
      <c r="I1127" t="s">
        <v>3</v>
      </c>
      <c r="J1127">
        <v>7.75</v>
      </c>
      <c r="M1127">
        <v>7.75</v>
      </c>
      <c r="N1127">
        <f t="shared" si="17"/>
        <v>0</v>
      </c>
    </row>
    <row r="1128" spans="1:14" x14ac:dyDescent="0.2">
      <c r="A1128" t="s">
        <v>1384</v>
      </c>
      <c r="B1128" t="s">
        <v>31526</v>
      </c>
      <c r="I1128" t="s">
        <v>3</v>
      </c>
      <c r="J1128">
        <v>6.71</v>
      </c>
      <c r="M1128">
        <v>6.71</v>
      </c>
      <c r="N1128">
        <f t="shared" si="17"/>
        <v>0</v>
      </c>
    </row>
    <row r="1129" spans="1:14" x14ac:dyDescent="0.2">
      <c r="A1129" t="s">
        <v>1385</v>
      </c>
      <c r="B1129" t="s">
        <v>31527</v>
      </c>
      <c r="I1129" t="s">
        <v>3</v>
      </c>
      <c r="J1129">
        <v>25.11</v>
      </c>
      <c r="M1129">
        <v>25.11</v>
      </c>
      <c r="N1129">
        <f t="shared" si="17"/>
        <v>0</v>
      </c>
    </row>
    <row r="1130" spans="1:14" x14ac:dyDescent="0.2">
      <c r="A1130" t="s">
        <v>1386</v>
      </c>
      <c r="B1130" t="s">
        <v>31527</v>
      </c>
      <c r="I1130" t="s">
        <v>3</v>
      </c>
      <c r="J1130">
        <v>21.76</v>
      </c>
      <c r="M1130">
        <v>21.76</v>
      </c>
      <c r="N1130">
        <f t="shared" si="17"/>
        <v>0</v>
      </c>
    </row>
    <row r="1131" spans="1:14" x14ac:dyDescent="0.2">
      <c r="A1131" t="s">
        <v>1387</v>
      </c>
      <c r="B1131" t="s">
        <v>31528</v>
      </c>
      <c r="I1131" t="s">
        <v>3</v>
      </c>
      <c r="J1131">
        <v>20.96</v>
      </c>
      <c r="M1131">
        <v>20.96</v>
      </c>
      <c r="N1131">
        <f t="shared" si="17"/>
        <v>0</v>
      </c>
    </row>
    <row r="1132" spans="1:14" x14ac:dyDescent="0.2">
      <c r="A1132" t="s">
        <v>1388</v>
      </c>
      <c r="B1132" t="s">
        <v>31528</v>
      </c>
      <c r="I1132" t="s">
        <v>3</v>
      </c>
      <c r="J1132">
        <v>18.16</v>
      </c>
      <c r="M1132">
        <v>18.16</v>
      </c>
      <c r="N1132">
        <f t="shared" si="17"/>
        <v>0</v>
      </c>
    </row>
    <row r="1133" spans="1:14" x14ac:dyDescent="0.2">
      <c r="A1133" t="s">
        <v>1389</v>
      </c>
      <c r="B1133" t="s">
        <v>31529</v>
      </c>
      <c r="I1133" t="s">
        <v>3</v>
      </c>
      <c r="J1133">
        <v>1.39</v>
      </c>
      <c r="M1133">
        <v>1.39</v>
      </c>
      <c r="N1133">
        <f t="shared" si="17"/>
        <v>0</v>
      </c>
    </row>
    <row r="1134" spans="1:14" x14ac:dyDescent="0.2">
      <c r="A1134" t="s">
        <v>1390</v>
      </c>
      <c r="B1134" t="s">
        <v>31529</v>
      </c>
      <c r="I1134" t="s">
        <v>3</v>
      </c>
      <c r="J1134">
        <v>1.2</v>
      </c>
      <c r="M1134">
        <v>1.2</v>
      </c>
      <c r="N1134">
        <f t="shared" si="17"/>
        <v>0</v>
      </c>
    </row>
    <row r="1135" spans="1:14" x14ac:dyDescent="0.2">
      <c r="A1135" t="s">
        <v>1391</v>
      </c>
      <c r="B1135" t="s">
        <v>31530</v>
      </c>
      <c r="I1135" t="s">
        <v>3</v>
      </c>
      <c r="J1135">
        <v>0.87</v>
      </c>
      <c r="M1135">
        <v>0.87</v>
      </c>
      <c r="N1135">
        <f t="shared" si="17"/>
        <v>0</v>
      </c>
    </row>
    <row r="1136" spans="1:14" x14ac:dyDescent="0.2">
      <c r="A1136" t="s">
        <v>1392</v>
      </c>
      <c r="B1136" t="s">
        <v>31530</v>
      </c>
      <c r="I1136" t="s">
        <v>3</v>
      </c>
      <c r="J1136">
        <v>0.75</v>
      </c>
      <c r="M1136">
        <v>0.75</v>
      </c>
      <c r="N1136">
        <f t="shared" si="17"/>
        <v>0</v>
      </c>
    </row>
    <row r="1137" spans="1:14" x14ac:dyDescent="0.2">
      <c r="A1137" t="s">
        <v>1393</v>
      </c>
      <c r="B1137" t="s">
        <v>31531</v>
      </c>
      <c r="I1137" t="s">
        <v>3</v>
      </c>
      <c r="J1137">
        <v>7.61</v>
      </c>
      <c r="M1137">
        <v>7.61</v>
      </c>
      <c r="N1137">
        <f t="shared" si="17"/>
        <v>0</v>
      </c>
    </row>
    <row r="1138" spans="1:14" x14ac:dyDescent="0.2">
      <c r="A1138" t="s">
        <v>1394</v>
      </c>
      <c r="B1138" t="s">
        <v>31531</v>
      </c>
      <c r="I1138" t="s">
        <v>3</v>
      </c>
      <c r="J1138">
        <v>6.59</v>
      </c>
      <c r="M1138">
        <v>6.59</v>
      </c>
      <c r="N1138">
        <f t="shared" si="17"/>
        <v>0</v>
      </c>
    </row>
    <row r="1139" spans="1:14" x14ac:dyDescent="0.2">
      <c r="A1139" t="s">
        <v>1395</v>
      </c>
      <c r="B1139" t="s">
        <v>31532</v>
      </c>
      <c r="I1139" t="s">
        <v>3</v>
      </c>
      <c r="J1139">
        <v>5.52</v>
      </c>
      <c r="M1139">
        <v>5.52</v>
      </c>
      <c r="N1139">
        <f t="shared" si="17"/>
        <v>0</v>
      </c>
    </row>
    <row r="1140" spans="1:14" x14ac:dyDescent="0.2">
      <c r="A1140" t="s">
        <v>1396</v>
      </c>
      <c r="B1140" t="s">
        <v>31532</v>
      </c>
      <c r="I1140" t="s">
        <v>3</v>
      </c>
      <c r="J1140">
        <v>4.79</v>
      </c>
      <c r="M1140">
        <v>4.79</v>
      </c>
      <c r="N1140">
        <f t="shared" si="17"/>
        <v>0</v>
      </c>
    </row>
    <row r="1141" spans="1:14" x14ac:dyDescent="0.2">
      <c r="A1141" t="s">
        <v>1397</v>
      </c>
      <c r="B1141" t="s">
        <v>31533</v>
      </c>
      <c r="I1141" t="s">
        <v>3</v>
      </c>
      <c r="J1141">
        <v>2.73</v>
      </c>
      <c r="M1141">
        <v>2.73</v>
      </c>
      <c r="N1141">
        <f t="shared" si="17"/>
        <v>0</v>
      </c>
    </row>
    <row r="1142" spans="1:14" x14ac:dyDescent="0.2">
      <c r="A1142" t="s">
        <v>1398</v>
      </c>
      <c r="B1142" t="s">
        <v>31533</v>
      </c>
      <c r="I1142" t="s">
        <v>3</v>
      </c>
      <c r="J1142">
        <v>2.37</v>
      </c>
      <c r="M1142">
        <v>2.37</v>
      </c>
      <c r="N1142">
        <f t="shared" si="17"/>
        <v>0</v>
      </c>
    </row>
    <row r="1143" spans="1:14" x14ac:dyDescent="0.2">
      <c r="A1143" t="s">
        <v>1399</v>
      </c>
      <c r="B1143" t="s">
        <v>31534</v>
      </c>
      <c r="I1143" t="s">
        <v>3</v>
      </c>
      <c r="J1143">
        <v>14.02</v>
      </c>
      <c r="M1143">
        <v>14.02</v>
      </c>
      <c r="N1143">
        <f t="shared" si="17"/>
        <v>0</v>
      </c>
    </row>
    <row r="1144" spans="1:14" x14ac:dyDescent="0.2">
      <c r="A1144" t="s">
        <v>1400</v>
      </c>
      <c r="B1144" t="s">
        <v>31534</v>
      </c>
      <c r="I1144" t="s">
        <v>3</v>
      </c>
      <c r="J1144">
        <v>12.15</v>
      </c>
      <c r="M1144">
        <v>12.15</v>
      </c>
      <c r="N1144">
        <f t="shared" si="17"/>
        <v>0</v>
      </c>
    </row>
    <row r="1145" spans="1:14" x14ac:dyDescent="0.2">
      <c r="A1145" t="s">
        <v>1401</v>
      </c>
      <c r="B1145" t="s">
        <v>31535</v>
      </c>
      <c r="I1145" t="s">
        <v>3</v>
      </c>
      <c r="J1145">
        <v>8.35</v>
      </c>
      <c r="M1145">
        <v>8.35</v>
      </c>
      <c r="N1145">
        <f t="shared" si="17"/>
        <v>0</v>
      </c>
    </row>
    <row r="1146" spans="1:14" x14ac:dyDescent="0.2">
      <c r="A1146" t="s">
        <v>1402</v>
      </c>
      <c r="B1146" t="s">
        <v>31535</v>
      </c>
      <c r="I1146" t="s">
        <v>3</v>
      </c>
      <c r="J1146">
        <v>7.24</v>
      </c>
      <c r="M1146">
        <v>7.24</v>
      </c>
      <c r="N1146">
        <f t="shared" si="17"/>
        <v>0</v>
      </c>
    </row>
    <row r="1147" spans="1:14" x14ac:dyDescent="0.2">
      <c r="A1147" t="s">
        <v>1403</v>
      </c>
      <c r="B1147" t="s">
        <v>31536</v>
      </c>
      <c r="I1147" t="s">
        <v>3</v>
      </c>
      <c r="J1147">
        <v>7.75</v>
      </c>
      <c r="M1147">
        <v>7.75</v>
      </c>
      <c r="N1147">
        <f t="shared" si="17"/>
        <v>0</v>
      </c>
    </row>
    <row r="1148" spans="1:14" x14ac:dyDescent="0.2">
      <c r="A1148" t="s">
        <v>1404</v>
      </c>
      <c r="B1148" t="s">
        <v>31536</v>
      </c>
      <c r="I1148" t="s">
        <v>3</v>
      </c>
      <c r="J1148">
        <v>6.71</v>
      </c>
      <c r="M1148">
        <v>6.71</v>
      </c>
      <c r="N1148">
        <f t="shared" si="17"/>
        <v>0</v>
      </c>
    </row>
    <row r="1149" spans="1:14" x14ac:dyDescent="0.2">
      <c r="A1149" t="s">
        <v>1405</v>
      </c>
      <c r="B1149" t="s">
        <v>31537</v>
      </c>
      <c r="I1149" t="s">
        <v>3</v>
      </c>
      <c r="J1149">
        <v>14.02</v>
      </c>
      <c r="M1149">
        <v>14.02</v>
      </c>
      <c r="N1149">
        <f t="shared" si="17"/>
        <v>0</v>
      </c>
    </row>
    <row r="1150" spans="1:14" x14ac:dyDescent="0.2">
      <c r="A1150" t="s">
        <v>1406</v>
      </c>
      <c r="B1150" t="s">
        <v>31537</v>
      </c>
      <c r="I1150" t="s">
        <v>3</v>
      </c>
      <c r="J1150">
        <v>12.15</v>
      </c>
      <c r="M1150">
        <v>12.15</v>
      </c>
      <c r="N1150">
        <f t="shared" si="17"/>
        <v>0</v>
      </c>
    </row>
    <row r="1151" spans="1:14" x14ac:dyDescent="0.2">
      <c r="A1151" t="s">
        <v>1407</v>
      </c>
      <c r="B1151" t="s">
        <v>31538</v>
      </c>
      <c r="I1151" t="s">
        <v>3</v>
      </c>
      <c r="J1151">
        <v>25.11</v>
      </c>
      <c r="M1151">
        <v>25.11</v>
      </c>
      <c r="N1151">
        <f t="shared" si="17"/>
        <v>0</v>
      </c>
    </row>
    <row r="1152" spans="1:14" x14ac:dyDescent="0.2">
      <c r="A1152" t="s">
        <v>1408</v>
      </c>
      <c r="B1152" t="s">
        <v>31538</v>
      </c>
      <c r="I1152" t="s">
        <v>3</v>
      </c>
      <c r="J1152">
        <v>21.76</v>
      </c>
      <c r="M1152">
        <v>21.76</v>
      </c>
      <c r="N1152">
        <f t="shared" si="17"/>
        <v>0</v>
      </c>
    </row>
    <row r="1153" spans="1:14" x14ac:dyDescent="0.2">
      <c r="A1153" t="s">
        <v>1409</v>
      </c>
      <c r="B1153" t="s">
        <v>31539</v>
      </c>
      <c r="I1153" t="s">
        <v>3</v>
      </c>
      <c r="J1153">
        <v>20.96</v>
      </c>
      <c r="M1153">
        <v>20.96</v>
      </c>
      <c r="N1153">
        <f t="shared" si="17"/>
        <v>0</v>
      </c>
    </row>
    <row r="1154" spans="1:14" x14ac:dyDescent="0.2">
      <c r="A1154" t="s">
        <v>1410</v>
      </c>
      <c r="B1154" t="s">
        <v>31539</v>
      </c>
      <c r="I1154" t="s">
        <v>3</v>
      </c>
      <c r="J1154">
        <v>18.16</v>
      </c>
      <c r="M1154">
        <v>18.16</v>
      </c>
      <c r="N1154">
        <f t="shared" si="17"/>
        <v>0</v>
      </c>
    </row>
    <row r="1155" spans="1:14" x14ac:dyDescent="0.2">
      <c r="A1155" t="s">
        <v>1411</v>
      </c>
      <c r="B1155" t="s">
        <v>31540</v>
      </c>
      <c r="I1155" t="s">
        <v>3</v>
      </c>
      <c r="J1155">
        <v>15.29</v>
      </c>
      <c r="M1155">
        <v>15.29</v>
      </c>
      <c r="N1155">
        <f t="shared" si="17"/>
        <v>0</v>
      </c>
    </row>
    <row r="1156" spans="1:14" x14ac:dyDescent="0.2">
      <c r="A1156" t="s">
        <v>1412</v>
      </c>
      <c r="B1156" t="s">
        <v>31540</v>
      </c>
      <c r="I1156" t="s">
        <v>3</v>
      </c>
      <c r="J1156">
        <v>13.24</v>
      </c>
      <c r="M1156">
        <v>13.24</v>
      </c>
      <c r="N1156">
        <f t="shared" ref="N1156:N1219" si="18">J1156-M1156</f>
        <v>0</v>
      </c>
    </row>
    <row r="1157" spans="1:14" x14ac:dyDescent="0.2">
      <c r="A1157" t="s">
        <v>1413</v>
      </c>
      <c r="B1157" t="s">
        <v>31541</v>
      </c>
      <c r="I1157" t="s">
        <v>3</v>
      </c>
      <c r="J1157">
        <v>10.28</v>
      </c>
      <c r="M1157">
        <v>10.28</v>
      </c>
      <c r="N1157">
        <f t="shared" si="18"/>
        <v>0</v>
      </c>
    </row>
    <row r="1158" spans="1:14" x14ac:dyDescent="0.2">
      <c r="A1158" t="s">
        <v>1414</v>
      </c>
      <c r="B1158" t="s">
        <v>31541</v>
      </c>
      <c r="I1158" t="s">
        <v>3</v>
      </c>
      <c r="J1158">
        <v>8.91</v>
      </c>
      <c r="M1158">
        <v>8.91</v>
      </c>
      <c r="N1158">
        <f t="shared" si="18"/>
        <v>0</v>
      </c>
    </row>
    <row r="1159" spans="1:14" x14ac:dyDescent="0.2">
      <c r="A1159" t="s">
        <v>1415</v>
      </c>
      <c r="B1159" t="s">
        <v>31542</v>
      </c>
      <c r="I1159" t="s">
        <v>3</v>
      </c>
      <c r="J1159">
        <v>7.76</v>
      </c>
      <c r="M1159">
        <v>7.76</v>
      </c>
      <c r="N1159">
        <f t="shared" si="18"/>
        <v>0</v>
      </c>
    </row>
    <row r="1160" spans="1:14" x14ac:dyDescent="0.2">
      <c r="A1160" t="s">
        <v>1416</v>
      </c>
      <c r="B1160" t="s">
        <v>31542</v>
      </c>
      <c r="I1160" t="s">
        <v>3</v>
      </c>
      <c r="J1160">
        <v>6.72</v>
      </c>
      <c r="M1160">
        <v>6.72</v>
      </c>
      <c r="N1160">
        <f t="shared" si="18"/>
        <v>0</v>
      </c>
    </row>
    <row r="1161" spans="1:14" x14ac:dyDescent="0.2">
      <c r="A1161" t="s">
        <v>1417</v>
      </c>
      <c r="B1161" t="s">
        <v>31543</v>
      </c>
      <c r="I1161" t="s">
        <v>3</v>
      </c>
      <c r="J1161">
        <v>1.36</v>
      </c>
      <c r="M1161">
        <v>1.36</v>
      </c>
      <c r="N1161">
        <f t="shared" si="18"/>
        <v>0</v>
      </c>
    </row>
    <row r="1162" spans="1:14" x14ac:dyDescent="0.2">
      <c r="A1162" t="s">
        <v>1418</v>
      </c>
      <c r="B1162" t="s">
        <v>31543</v>
      </c>
      <c r="I1162" t="s">
        <v>3</v>
      </c>
      <c r="J1162">
        <v>1.17</v>
      </c>
      <c r="M1162">
        <v>1.17</v>
      </c>
      <c r="N1162">
        <f t="shared" si="18"/>
        <v>0</v>
      </c>
    </row>
    <row r="1163" spans="1:14" x14ac:dyDescent="0.2">
      <c r="A1163" t="s">
        <v>1419</v>
      </c>
      <c r="B1163" t="s">
        <v>31544</v>
      </c>
      <c r="I1163" t="s">
        <v>3</v>
      </c>
      <c r="J1163">
        <v>0.87</v>
      </c>
      <c r="M1163">
        <v>0.87</v>
      </c>
      <c r="N1163">
        <f t="shared" si="18"/>
        <v>0</v>
      </c>
    </row>
    <row r="1164" spans="1:14" x14ac:dyDescent="0.2">
      <c r="A1164" t="s">
        <v>1420</v>
      </c>
      <c r="B1164" t="s">
        <v>31544</v>
      </c>
      <c r="I1164" t="s">
        <v>3</v>
      </c>
      <c r="J1164">
        <v>0.75</v>
      </c>
      <c r="M1164">
        <v>0.75</v>
      </c>
      <c r="N1164">
        <f t="shared" si="18"/>
        <v>0</v>
      </c>
    </row>
    <row r="1165" spans="1:14" x14ac:dyDescent="0.2">
      <c r="A1165" t="s">
        <v>1421</v>
      </c>
      <c r="B1165" t="s">
        <v>31545</v>
      </c>
      <c r="I1165" t="s">
        <v>3</v>
      </c>
      <c r="J1165">
        <v>8.35</v>
      </c>
      <c r="M1165">
        <v>8.35</v>
      </c>
      <c r="N1165">
        <f t="shared" si="18"/>
        <v>0</v>
      </c>
    </row>
    <row r="1166" spans="1:14" x14ac:dyDescent="0.2">
      <c r="A1166" t="s">
        <v>1422</v>
      </c>
      <c r="B1166" t="s">
        <v>31545</v>
      </c>
      <c r="I1166" t="s">
        <v>3</v>
      </c>
      <c r="J1166">
        <v>7.24</v>
      </c>
      <c r="M1166">
        <v>7.24</v>
      </c>
      <c r="N1166">
        <f t="shared" si="18"/>
        <v>0</v>
      </c>
    </row>
    <row r="1167" spans="1:14" x14ac:dyDescent="0.2">
      <c r="A1167" t="s">
        <v>1423</v>
      </c>
      <c r="B1167" t="s">
        <v>31546</v>
      </c>
      <c r="I1167" t="s">
        <v>3</v>
      </c>
      <c r="J1167">
        <v>5.52</v>
      </c>
      <c r="M1167">
        <v>5.52</v>
      </c>
      <c r="N1167">
        <f t="shared" si="18"/>
        <v>0</v>
      </c>
    </row>
    <row r="1168" spans="1:14" x14ac:dyDescent="0.2">
      <c r="A1168" t="s">
        <v>1424</v>
      </c>
      <c r="B1168" t="s">
        <v>31546</v>
      </c>
      <c r="I1168" t="s">
        <v>3</v>
      </c>
      <c r="J1168">
        <v>4.79</v>
      </c>
      <c r="M1168">
        <v>4.79</v>
      </c>
      <c r="N1168">
        <f t="shared" si="18"/>
        <v>0</v>
      </c>
    </row>
    <row r="1169" spans="1:14" x14ac:dyDescent="0.2">
      <c r="A1169" t="s">
        <v>1425</v>
      </c>
      <c r="B1169" t="s">
        <v>31547</v>
      </c>
      <c r="I1169" t="s">
        <v>3</v>
      </c>
      <c r="J1169">
        <v>4.18</v>
      </c>
      <c r="M1169">
        <v>4.18</v>
      </c>
      <c r="N1169">
        <f t="shared" si="18"/>
        <v>0</v>
      </c>
    </row>
    <row r="1170" spans="1:14" x14ac:dyDescent="0.2">
      <c r="A1170" t="s">
        <v>1426</v>
      </c>
      <c r="B1170" t="s">
        <v>31547</v>
      </c>
      <c r="I1170" t="s">
        <v>3</v>
      </c>
      <c r="J1170">
        <v>3.62</v>
      </c>
      <c r="M1170">
        <v>3.62</v>
      </c>
      <c r="N1170">
        <f t="shared" si="18"/>
        <v>0</v>
      </c>
    </row>
    <row r="1171" spans="1:14" x14ac:dyDescent="0.2">
      <c r="A1171" t="s">
        <v>1427</v>
      </c>
      <c r="B1171" t="s">
        <v>40796</v>
      </c>
      <c r="I1171" t="s">
        <v>5</v>
      </c>
      <c r="J1171">
        <v>1538.8</v>
      </c>
      <c r="M1171">
        <v>1538.8</v>
      </c>
      <c r="N1171">
        <f t="shared" si="18"/>
        <v>0</v>
      </c>
    </row>
    <row r="1172" spans="1:14" x14ac:dyDescent="0.2">
      <c r="A1172" t="s">
        <v>1428</v>
      </c>
      <c r="B1172" t="s">
        <v>40796</v>
      </c>
      <c r="I1172" t="s">
        <v>5</v>
      </c>
      <c r="J1172">
        <v>1333.39</v>
      </c>
      <c r="M1172">
        <v>1333.39</v>
      </c>
      <c r="N1172">
        <f t="shared" si="18"/>
        <v>0</v>
      </c>
    </row>
    <row r="1173" spans="1:14" x14ac:dyDescent="0.2">
      <c r="A1173" t="s">
        <v>1429</v>
      </c>
      <c r="B1173" t="s">
        <v>31548</v>
      </c>
      <c r="I1173" t="s">
        <v>3</v>
      </c>
      <c r="J1173">
        <v>16.78</v>
      </c>
      <c r="M1173">
        <v>16.78</v>
      </c>
      <c r="N1173">
        <f t="shared" si="18"/>
        <v>0</v>
      </c>
    </row>
    <row r="1174" spans="1:14" x14ac:dyDescent="0.2">
      <c r="A1174" t="s">
        <v>1430</v>
      </c>
      <c r="B1174" t="s">
        <v>31548</v>
      </c>
      <c r="I1174" t="s">
        <v>3</v>
      </c>
      <c r="J1174">
        <v>14.54</v>
      </c>
      <c r="M1174">
        <v>14.54</v>
      </c>
      <c r="N1174">
        <f t="shared" si="18"/>
        <v>0</v>
      </c>
    </row>
    <row r="1175" spans="1:14" x14ac:dyDescent="0.2">
      <c r="A1175" t="s">
        <v>1431</v>
      </c>
      <c r="B1175" t="s">
        <v>31549</v>
      </c>
      <c r="I1175" t="s">
        <v>3</v>
      </c>
      <c r="J1175">
        <v>14.02</v>
      </c>
      <c r="M1175">
        <v>14.02</v>
      </c>
      <c r="N1175">
        <f t="shared" si="18"/>
        <v>0</v>
      </c>
    </row>
    <row r="1176" spans="1:14" x14ac:dyDescent="0.2">
      <c r="A1176" t="s">
        <v>1432</v>
      </c>
      <c r="B1176" t="s">
        <v>31549</v>
      </c>
      <c r="I1176" t="s">
        <v>3</v>
      </c>
      <c r="J1176">
        <v>12.15</v>
      </c>
      <c r="M1176">
        <v>12.15</v>
      </c>
      <c r="N1176">
        <f t="shared" si="18"/>
        <v>0</v>
      </c>
    </row>
    <row r="1177" spans="1:14" x14ac:dyDescent="0.2">
      <c r="A1177" t="s">
        <v>1433</v>
      </c>
      <c r="B1177" t="s">
        <v>31550</v>
      </c>
      <c r="I1177" t="s">
        <v>3</v>
      </c>
      <c r="J1177">
        <v>8.35</v>
      </c>
      <c r="M1177">
        <v>8.35</v>
      </c>
      <c r="N1177">
        <f t="shared" si="18"/>
        <v>0</v>
      </c>
    </row>
    <row r="1178" spans="1:14" x14ac:dyDescent="0.2">
      <c r="A1178" t="s">
        <v>1434</v>
      </c>
      <c r="B1178" t="s">
        <v>31550</v>
      </c>
      <c r="I1178" t="s">
        <v>3</v>
      </c>
      <c r="J1178">
        <v>7.24</v>
      </c>
      <c r="M1178">
        <v>7.24</v>
      </c>
      <c r="N1178">
        <f t="shared" si="18"/>
        <v>0</v>
      </c>
    </row>
    <row r="1179" spans="1:14" x14ac:dyDescent="0.2">
      <c r="A1179" t="s">
        <v>1435</v>
      </c>
      <c r="B1179" t="s">
        <v>31551</v>
      </c>
      <c r="I1179" t="s">
        <v>3</v>
      </c>
      <c r="J1179">
        <v>28.05</v>
      </c>
      <c r="M1179">
        <v>28.05</v>
      </c>
      <c r="N1179">
        <f t="shared" si="18"/>
        <v>0</v>
      </c>
    </row>
    <row r="1180" spans="1:14" x14ac:dyDescent="0.2">
      <c r="A1180" t="s">
        <v>1436</v>
      </c>
      <c r="B1180" t="s">
        <v>31551</v>
      </c>
      <c r="I1180" t="s">
        <v>3</v>
      </c>
      <c r="J1180">
        <v>24.3</v>
      </c>
      <c r="M1180">
        <v>24.3</v>
      </c>
      <c r="N1180">
        <f t="shared" si="18"/>
        <v>0</v>
      </c>
    </row>
    <row r="1181" spans="1:14" x14ac:dyDescent="0.2">
      <c r="A1181" t="s">
        <v>1437</v>
      </c>
      <c r="B1181" t="s">
        <v>31552</v>
      </c>
      <c r="I1181" t="s">
        <v>3</v>
      </c>
      <c r="J1181">
        <v>20.96</v>
      </c>
      <c r="M1181">
        <v>20.96</v>
      </c>
      <c r="N1181">
        <f t="shared" si="18"/>
        <v>0</v>
      </c>
    </row>
    <row r="1182" spans="1:14" x14ac:dyDescent="0.2">
      <c r="A1182" t="s">
        <v>1438</v>
      </c>
      <c r="B1182" t="s">
        <v>31552</v>
      </c>
      <c r="I1182" t="s">
        <v>3</v>
      </c>
      <c r="J1182">
        <v>18.16</v>
      </c>
      <c r="M1182">
        <v>18.16</v>
      </c>
      <c r="N1182">
        <f t="shared" si="18"/>
        <v>0</v>
      </c>
    </row>
    <row r="1183" spans="1:14" x14ac:dyDescent="0.2">
      <c r="A1183" t="s">
        <v>1439</v>
      </c>
      <c r="B1183" t="s">
        <v>31553</v>
      </c>
      <c r="I1183" t="s">
        <v>3</v>
      </c>
      <c r="J1183">
        <v>33.53</v>
      </c>
      <c r="M1183">
        <v>33.53</v>
      </c>
      <c r="N1183">
        <f t="shared" si="18"/>
        <v>0</v>
      </c>
    </row>
    <row r="1184" spans="1:14" x14ac:dyDescent="0.2">
      <c r="A1184" t="s">
        <v>1440</v>
      </c>
      <c r="B1184" t="s">
        <v>31553</v>
      </c>
      <c r="I1184" t="s">
        <v>3</v>
      </c>
      <c r="J1184">
        <v>29.06</v>
      </c>
      <c r="M1184">
        <v>29.06</v>
      </c>
      <c r="N1184">
        <f t="shared" si="18"/>
        <v>0</v>
      </c>
    </row>
    <row r="1185" spans="1:14" x14ac:dyDescent="0.2">
      <c r="A1185" t="s">
        <v>1441</v>
      </c>
      <c r="B1185" t="s">
        <v>31554</v>
      </c>
      <c r="I1185" t="s">
        <v>3</v>
      </c>
      <c r="J1185">
        <v>20.420000000000002</v>
      </c>
      <c r="M1185">
        <v>20.420000000000002</v>
      </c>
      <c r="N1185">
        <f t="shared" si="18"/>
        <v>0</v>
      </c>
    </row>
    <row r="1186" spans="1:14" x14ac:dyDescent="0.2">
      <c r="A1186" t="s">
        <v>1442</v>
      </c>
      <c r="B1186" t="s">
        <v>31554</v>
      </c>
      <c r="I1186" t="s">
        <v>3</v>
      </c>
      <c r="J1186">
        <v>17.690000000000001</v>
      </c>
      <c r="M1186">
        <v>17.690000000000001</v>
      </c>
      <c r="N1186">
        <f t="shared" si="18"/>
        <v>0</v>
      </c>
    </row>
    <row r="1187" spans="1:14" x14ac:dyDescent="0.2">
      <c r="A1187" t="s">
        <v>1443</v>
      </c>
      <c r="B1187" t="s">
        <v>31555</v>
      </c>
      <c r="I1187" t="s">
        <v>3</v>
      </c>
      <c r="J1187">
        <v>15.29</v>
      </c>
      <c r="M1187">
        <v>15.29</v>
      </c>
      <c r="N1187">
        <f t="shared" si="18"/>
        <v>0</v>
      </c>
    </row>
    <row r="1188" spans="1:14" x14ac:dyDescent="0.2">
      <c r="A1188" t="s">
        <v>1444</v>
      </c>
      <c r="B1188" t="s">
        <v>31555</v>
      </c>
      <c r="I1188" t="s">
        <v>3</v>
      </c>
      <c r="J1188">
        <v>13.24</v>
      </c>
      <c r="M1188">
        <v>13.24</v>
      </c>
      <c r="N1188">
        <f t="shared" si="18"/>
        <v>0</v>
      </c>
    </row>
    <row r="1189" spans="1:14" x14ac:dyDescent="0.2">
      <c r="A1189" t="s">
        <v>1445</v>
      </c>
      <c r="B1189" t="s">
        <v>31556</v>
      </c>
      <c r="I1189" t="s">
        <v>3</v>
      </c>
      <c r="J1189">
        <v>10.28</v>
      </c>
      <c r="M1189">
        <v>10.28</v>
      </c>
      <c r="N1189">
        <f t="shared" si="18"/>
        <v>0</v>
      </c>
    </row>
    <row r="1190" spans="1:14" x14ac:dyDescent="0.2">
      <c r="A1190" t="s">
        <v>1446</v>
      </c>
      <c r="B1190" t="s">
        <v>31556</v>
      </c>
      <c r="I1190" t="s">
        <v>3</v>
      </c>
      <c r="J1190">
        <v>8.91</v>
      </c>
      <c r="M1190">
        <v>8.91</v>
      </c>
      <c r="N1190">
        <f t="shared" si="18"/>
        <v>0</v>
      </c>
    </row>
    <row r="1191" spans="1:14" x14ac:dyDescent="0.2">
      <c r="A1191" t="s">
        <v>1447</v>
      </c>
      <c r="B1191" t="s">
        <v>31557</v>
      </c>
      <c r="I1191" t="s">
        <v>3</v>
      </c>
      <c r="J1191">
        <v>1.84</v>
      </c>
      <c r="M1191">
        <v>1.84</v>
      </c>
      <c r="N1191">
        <f t="shared" si="18"/>
        <v>0</v>
      </c>
    </row>
    <row r="1192" spans="1:14" x14ac:dyDescent="0.2">
      <c r="A1192" t="s">
        <v>1448</v>
      </c>
      <c r="B1192" t="s">
        <v>31557</v>
      </c>
      <c r="I1192" t="s">
        <v>3</v>
      </c>
      <c r="J1192">
        <v>1.6</v>
      </c>
      <c r="M1192">
        <v>1.6</v>
      </c>
      <c r="N1192">
        <f t="shared" si="18"/>
        <v>0</v>
      </c>
    </row>
    <row r="1193" spans="1:14" x14ac:dyDescent="0.2">
      <c r="A1193" t="s">
        <v>1449</v>
      </c>
      <c r="B1193" t="s">
        <v>31558</v>
      </c>
      <c r="I1193" t="s">
        <v>3</v>
      </c>
      <c r="J1193">
        <v>1.36</v>
      </c>
      <c r="M1193">
        <v>1.36</v>
      </c>
      <c r="N1193">
        <f t="shared" si="18"/>
        <v>0</v>
      </c>
    </row>
    <row r="1194" spans="1:14" x14ac:dyDescent="0.2">
      <c r="A1194" t="s">
        <v>1450</v>
      </c>
      <c r="B1194" t="s">
        <v>31558</v>
      </c>
      <c r="I1194" t="s">
        <v>3</v>
      </c>
      <c r="J1194">
        <v>1.17</v>
      </c>
      <c r="M1194">
        <v>1.17</v>
      </c>
      <c r="N1194">
        <f t="shared" si="18"/>
        <v>0</v>
      </c>
    </row>
    <row r="1195" spans="1:14" x14ac:dyDescent="0.2">
      <c r="A1195" t="s">
        <v>1451</v>
      </c>
      <c r="B1195" t="s">
        <v>31559</v>
      </c>
      <c r="I1195" t="s">
        <v>3</v>
      </c>
      <c r="J1195">
        <v>8.35</v>
      </c>
      <c r="M1195">
        <v>8.35</v>
      </c>
      <c r="N1195">
        <f t="shared" si="18"/>
        <v>0</v>
      </c>
    </row>
    <row r="1196" spans="1:14" x14ac:dyDescent="0.2">
      <c r="A1196" t="s">
        <v>1452</v>
      </c>
      <c r="B1196" t="s">
        <v>31559</v>
      </c>
      <c r="I1196" t="s">
        <v>3</v>
      </c>
      <c r="J1196">
        <v>7.24</v>
      </c>
      <c r="M1196">
        <v>7.24</v>
      </c>
      <c r="N1196">
        <f t="shared" si="18"/>
        <v>0</v>
      </c>
    </row>
    <row r="1197" spans="1:14" x14ac:dyDescent="0.2">
      <c r="A1197" t="s">
        <v>1453</v>
      </c>
      <c r="B1197" t="s">
        <v>31560</v>
      </c>
      <c r="I1197" t="s">
        <v>3</v>
      </c>
      <c r="J1197">
        <v>5.52</v>
      </c>
      <c r="M1197">
        <v>5.52</v>
      </c>
      <c r="N1197">
        <f t="shared" si="18"/>
        <v>0</v>
      </c>
    </row>
    <row r="1198" spans="1:14" x14ac:dyDescent="0.2">
      <c r="A1198" t="s">
        <v>1454</v>
      </c>
      <c r="B1198" t="s">
        <v>31560</v>
      </c>
      <c r="I1198" t="s">
        <v>3</v>
      </c>
      <c r="J1198">
        <v>4.79</v>
      </c>
      <c r="M1198">
        <v>4.79</v>
      </c>
      <c r="N1198">
        <f t="shared" si="18"/>
        <v>0</v>
      </c>
    </row>
    <row r="1199" spans="1:14" x14ac:dyDescent="0.2">
      <c r="A1199" t="s">
        <v>1455</v>
      </c>
      <c r="B1199" t="s">
        <v>31561</v>
      </c>
      <c r="I1199" t="s">
        <v>3</v>
      </c>
      <c r="J1199">
        <v>4.18</v>
      </c>
      <c r="M1199">
        <v>4.18</v>
      </c>
      <c r="N1199">
        <f t="shared" si="18"/>
        <v>0</v>
      </c>
    </row>
    <row r="1200" spans="1:14" x14ac:dyDescent="0.2">
      <c r="A1200" t="s">
        <v>1456</v>
      </c>
      <c r="B1200" t="s">
        <v>31561</v>
      </c>
      <c r="I1200" t="s">
        <v>3</v>
      </c>
      <c r="J1200">
        <v>3.62</v>
      </c>
      <c r="M1200">
        <v>3.62</v>
      </c>
      <c r="N1200">
        <f t="shared" si="18"/>
        <v>0</v>
      </c>
    </row>
    <row r="1201" spans="1:14" x14ac:dyDescent="0.2">
      <c r="A1201" t="s">
        <v>1457</v>
      </c>
      <c r="B1201" t="s">
        <v>40797</v>
      </c>
      <c r="I1201" t="s">
        <v>5</v>
      </c>
      <c r="J1201">
        <v>1538.78</v>
      </c>
      <c r="M1201">
        <v>1538.78</v>
      </c>
      <c r="N1201">
        <f t="shared" si="18"/>
        <v>0</v>
      </c>
    </row>
    <row r="1202" spans="1:14" x14ac:dyDescent="0.2">
      <c r="A1202" t="s">
        <v>1458</v>
      </c>
      <c r="B1202" t="s">
        <v>40797</v>
      </c>
      <c r="I1202" t="s">
        <v>5</v>
      </c>
      <c r="J1202">
        <v>1333.37</v>
      </c>
      <c r="M1202">
        <v>1333.37</v>
      </c>
      <c r="N1202">
        <f t="shared" si="18"/>
        <v>0</v>
      </c>
    </row>
    <row r="1203" spans="1:14" x14ac:dyDescent="0.2">
      <c r="A1203" t="s">
        <v>1459</v>
      </c>
      <c r="B1203" t="s">
        <v>31562</v>
      </c>
      <c r="I1203" t="s">
        <v>3</v>
      </c>
      <c r="J1203">
        <v>12.83</v>
      </c>
      <c r="M1203">
        <v>12.83</v>
      </c>
      <c r="N1203">
        <f t="shared" si="18"/>
        <v>0</v>
      </c>
    </row>
    <row r="1204" spans="1:14" x14ac:dyDescent="0.2">
      <c r="A1204" t="s">
        <v>1460</v>
      </c>
      <c r="B1204" t="s">
        <v>31562</v>
      </c>
      <c r="I1204" t="s">
        <v>3</v>
      </c>
      <c r="J1204">
        <v>11.12</v>
      </c>
      <c r="M1204">
        <v>11.12</v>
      </c>
      <c r="N1204">
        <f t="shared" si="18"/>
        <v>0</v>
      </c>
    </row>
    <row r="1205" spans="1:14" x14ac:dyDescent="0.2">
      <c r="A1205" t="s">
        <v>1461</v>
      </c>
      <c r="B1205" t="s">
        <v>31563</v>
      </c>
      <c r="I1205" t="s">
        <v>3</v>
      </c>
      <c r="J1205">
        <v>10.69</v>
      </c>
      <c r="M1205">
        <v>10.69</v>
      </c>
      <c r="N1205">
        <f t="shared" si="18"/>
        <v>0</v>
      </c>
    </row>
    <row r="1206" spans="1:14" x14ac:dyDescent="0.2">
      <c r="A1206" t="s">
        <v>1462</v>
      </c>
      <c r="B1206" t="s">
        <v>31563</v>
      </c>
      <c r="I1206" t="s">
        <v>3</v>
      </c>
      <c r="J1206">
        <v>9.26</v>
      </c>
      <c r="M1206">
        <v>9.26</v>
      </c>
      <c r="N1206">
        <f t="shared" si="18"/>
        <v>0</v>
      </c>
    </row>
    <row r="1207" spans="1:14" x14ac:dyDescent="0.2">
      <c r="A1207" t="s">
        <v>1463</v>
      </c>
      <c r="B1207" t="s">
        <v>31564</v>
      </c>
      <c r="I1207" t="s">
        <v>3</v>
      </c>
      <c r="J1207">
        <v>6.43</v>
      </c>
      <c r="M1207">
        <v>6.43</v>
      </c>
      <c r="N1207">
        <f t="shared" si="18"/>
        <v>0</v>
      </c>
    </row>
    <row r="1208" spans="1:14" x14ac:dyDescent="0.2">
      <c r="A1208" t="s">
        <v>1464</v>
      </c>
      <c r="B1208" t="s">
        <v>31564</v>
      </c>
      <c r="I1208" t="s">
        <v>3</v>
      </c>
      <c r="J1208">
        <v>5.57</v>
      </c>
      <c r="M1208">
        <v>5.57</v>
      </c>
      <c r="N1208">
        <f t="shared" si="18"/>
        <v>0</v>
      </c>
    </row>
    <row r="1209" spans="1:14" x14ac:dyDescent="0.2">
      <c r="A1209" t="s">
        <v>1465</v>
      </c>
      <c r="B1209" t="s">
        <v>40798</v>
      </c>
      <c r="I1209" t="s">
        <v>3</v>
      </c>
      <c r="J1209">
        <v>51.33</v>
      </c>
      <c r="M1209">
        <v>51.33</v>
      </c>
      <c r="N1209">
        <f t="shared" si="18"/>
        <v>0</v>
      </c>
    </row>
    <row r="1210" spans="1:14" x14ac:dyDescent="0.2">
      <c r="A1210" t="s">
        <v>1466</v>
      </c>
      <c r="B1210" t="s">
        <v>40798</v>
      </c>
      <c r="I1210" t="s">
        <v>3</v>
      </c>
      <c r="J1210">
        <v>44.48</v>
      </c>
      <c r="M1210">
        <v>44.48</v>
      </c>
      <c r="N1210">
        <f t="shared" si="18"/>
        <v>0</v>
      </c>
    </row>
    <row r="1211" spans="1:14" x14ac:dyDescent="0.2">
      <c r="A1211" t="s">
        <v>1467</v>
      </c>
      <c r="B1211" t="s">
        <v>31565</v>
      </c>
      <c r="I1211" t="s">
        <v>5</v>
      </c>
      <c r="J1211">
        <v>10957.09</v>
      </c>
      <c r="M1211">
        <v>10957.09</v>
      </c>
      <c r="N1211">
        <f t="shared" si="18"/>
        <v>0</v>
      </c>
    </row>
    <row r="1212" spans="1:14" x14ac:dyDescent="0.2">
      <c r="A1212" t="s">
        <v>1468</v>
      </c>
      <c r="B1212" t="s">
        <v>31565</v>
      </c>
      <c r="I1212" t="s">
        <v>5</v>
      </c>
      <c r="J1212">
        <v>9494.44</v>
      </c>
      <c r="M1212">
        <v>9494.44</v>
      </c>
      <c r="N1212">
        <f t="shared" si="18"/>
        <v>0</v>
      </c>
    </row>
    <row r="1213" spans="1:14" x14ac:dyDescent="0.2">
      <c r="A1213" t="s">
        <v>1469</v>
      </c>
      <c r="B1213" t="s">
        <v>31566</v>
      </c>
      <c r="I1213" t="s">
        <v>5</v>
      </c>
      <c r="J1213">
        <v>1485.71</v>
      </c>
      <c r="M1213">
        <v>1485.71</v>
      </c>
      <c r="N1213">
        <f t="shared" si="18"/>
        <v>0</v>
      </c>
    </row>
    <row r="1214" spans="1:14" x14ac:dyDescent="0.2">
      <c r="A1214" t="s">
        <v>1470</v>
      </c>
      <c r="B1214" t="s">
        <v>31566</v>
      </c>
      <c r="I1214" t="s">
        <v>5</v>
      </c>
      <c r="J1214">
        <v>1287.42</v>
      </c>
      <c r="M1214">
        <v>1287.42</v>
      </c>
      <c r="N1214">
        <f t="shared" si="18"/>
        <v>0</v>
      </c>
    </row>
    <row r="1215" spans="1:14" x14ac:dyDescent="0.2">
      <c r="A1215" t="s">
        <v>1471</v>
      </c>
      <c r="B1215" t="s">
        <v>40799</v>
      </c>
      <c r="I1215" t="s">
        <v>3</v>
      </c>
      <c r="J1215">
        <v>3.23</v>
      </c>
      <c r="M1215">
        <v>3.23</v>
      </c>
      <c r="N1215">
        <f t="shared" si="18"/>
        <v>0</v>
      </c>
    </row>
    <row r="1216" spans="1:14" x14ac:dyDescent="0.2">
      <c r="A1216" t="s">
        <v>1472</v>
      </c>
      <c r="B1216" t="s">
        <v>40799</v>
      </c>
      <c r="I1216" t="s">
        <v>3</v>
      </c>
      <c r="J1216">
        <v>2.8</v>
      </c>
      <c r="M1216">
        <v>2.8</v>
      </c>
      <c r="N1216">
        <f t="shared" si="18"/>
        <v>0</v>
      </c>
    </row>
    <row r="1217" spans="1:14" x14ac:dyDescent="0.2">
      <c r="A1217" t="s">
        <v>1473</v>
      </c>
      <c r="B1217" t="s">
        <v>40800</v>
      </c>
      <c r="I1217" t="s">
        <v>5</v>
      </c>
      <c r="J1217">
        <v>769.4</v>
      </c>
      <c r="M1217">
        <v>769.4</v>
      </c>
      <c r="N1217">
        <f t="shared" si="18"/>
        <v>0</v>
      </c>
    </row>
    <row r="1218" spans="1:14" x14ac:dyDescent="0.2">
      <c r="A1218" t="s">
        <v>1474</v>
      </c>
      <c r="B1218" t="s">
        <v>40800</v>
      </c>
      <c r="I1218" t="s">
        <v>5</v>
      </c>
      <c r="J1218">
        <v>666.7</v>
      </c>
      <c r="M1218">
        <v>666.7</v>
      </c>
      <c r="N1218">
        <f t="shared" si="18"/>
        <v>0</v>
      </c>
    </row>
    <row r="1219" spans="1:14" x14ac:dyDescent="0.2">
      <c r="A1219" t="s">
        <v>1475</v>
      </c>
      <c r="B1219" t="s">
        <v>40801</v>
      </c>
      <c r="I1219" t="s">
        <v>5</v>
      </c>
      <c r="J1219">
        <v>769.4</v>
      </c>
      <c r="M1219">
        <v>769.4</v>
      </c>
      <c r="N1219">
        <f t="shared" si="18"/>
        <v>0</v>
      </c>
    </row>
    <row r="1220" spans="1:14" x14ac:dyDescent="0.2">
      <c r="A1220" t="s">
        <v>1476</v>
      </c>
      <c r="B1220" t="s">
        <v>40801</v>
      </c>
      <c r="I1220" t="s">
        <v>5</v>
      </c>
      <c r="J1220">
        <v>666.7</v>
      </c>
      <c r="M1220">
        <v>666.7</v>
      </c>
      <c r="N1220">
        <f t="shared" ref="N1220:N1283" si="19">J1220-M1220</f>
        <v>0</v>
      </c>
    </row>
    <row r="1221" spans="1:14" x14ac:dyDescent="0.2">
      <c r="A1221" t="s">
        <v>1477</v>
      </c>
      <c r="B1221" t="s">
        <v>40802</v>
      </c>
      <c r="I1221" t="s">
        <v>3</v>
      </c>
      <c r="J1221">
        <v>1.87</v>
      </c>
      <c r="M1221">
        <v>1.87</v>
      </c>
      <c r="N1221">
        <f t="shared" si="19"/>
        <v>0</v>
      </c>
    </row>
    <row r="1222" spans="1:14" x14ac:dyDescent="0.2">
      <c r="A1222" t="s">
        <v>1478</v>
      </c>
      <c r="B1222" t="s">
        <v>40802</v>
      </c>
      <c r="I1222" t="s">
        <v>3</v>
      </c>
      <c r="J1222">
        <v>1.62</v>
      </c>
      <c r="M1222">
        <v>1.62</v>
      </c>
      <c r="N1222">
        <f t="shared" si="19"/>
        <v>0</v>
      </c>
    </row>
    <row r="1223" spans="1:14" x14ac:dyDescent="0.2">
      <c r="A1223" t="s">
        <v>1479</v>
      </c>
      <c r="B1223" t="s">
        <v>31567</v>
      </c>
      <c r="I1223" t="s">
        <v>3</v>
      </c>
      <c r="J1223">
        <v>5.6</v>
      </c>
      <c r="M1223">
        <v>5.6</v>
      </c>
      <c r="N1223">
        <f t="shared" si="19"/>
        <v>0</v>
      </c>
    </row>
    <row r="1224" spans="1:14" x14ac:dyDescent="0.2">
      <c r="A1224" t="s">
        <v>1480</v>
      </c>
      <c r="B1224" t="s">
        <v>31567</v>
      </c>
      <c r="I1224" t="s">
        <v>3</v>
      </c>
      <c r="J1224">
        <v>4.8499999999999996</v>
      </c>
      <c r="M1224">
        <v>4.8499999999999996</v>
      </c>
      <c r="N1224">
        <f t="shared" si="19"/>
        <v>0</v>
      </c>
    </row>
    <row r="1225" spans="1:14" x14ac:dyDescent="0.2">
      <c r="A1225" t="s">
        <v>1481</v>
      </c>
      <c r="B1225" t="s">
        <v>31568</v>
      </c>
      <c r="I1225" t="s">
        <v>3</v>
      </c>
      <c r="J1225">
        <v>3.84</v>
      </c>
      <c r="M1225">
        <v>3.84</v>
      </c>
      <c r="N1225">
        <f t="shared" si="19"/>
        <v>0</v>
      </c>
    </row>
    <row r="1226" spans="1:14" x14ac:dyDescent="0.2">
      <c r="A1226" t="s">
        <v>1482</v>
      </c>
      <c r="B1226" t="s">
        <v>31568</v>
      </c>
      <c r="I1226" t="s">
        <v>3</v>
      </c>
      <c r="J1226">
        <v>3.33</v>
      </c>
      <c r="M1226">
        <v>3.33</v>
      </c>
      <c r="N1226">
        <f t="shared" si="19"/>
        <v>0</v>
      </c>
    </row>
    <row r="1227" spans="1:14" x14ac:dyDescent="0.2">
      <c r="A1227" t="s">
        <v>1483</v>
      </c>
      <c r="B1227" t="s">
        <v>31569</v>
      </c>
      <c r="I1227" t="s">
        <v>3</v>
      </c>
      <c r="J1227">
        <v>2.2999999999999998</v>
      </c>
      <c r="M1227">
        <v>2.2999999999999998</v>
      </c>
      <c r="N1227">
        <f t="shared" si="19"/>
        <v>0</v>
      </c>
    </row>
    <row r="1228" spans="1:14" x14ac:dyDescent="0.2">
      <c r="A1228" t="s">
        <v>1484</v>
      </c>
      <c r="B1228" t="s">
        <v>31569</v>
      </c>
      <c r="I1228" t="s">
        <v>3</v>
      </c>
      <c r="J1228">
        <v>1.99</v>
      </c>
      <c r="M1228">
        <v>1.99</v>
      </c>
      <c r="N1228">
        <f t="shared" si="19"/>
        <v>0</v>
      </c>
    </row>
    <row r="1229" spans="1:14" x14ac:dyDescent="0.2">
      <c r="A1229" t="s">
        <v>1485</v>
      </c>
      <c r="B1229" t="s">
        <v>40803</v>
      </c>
      <c r="I1229" t="s">
        <v>1030</v>
      </c>
      <c r="J1229">
        <v>22581.51</v>
      </c>
      <c r="M1229">
        <v>22581.51</v>
      </c>
      <c r="N1229">
        <f t="shared" si="19"/>
        <v>0</v>
      </c>
    </row>
    <row r="1230" spans="1:14" x14ac:dyDescent="0.2">
      <c r="A1230" t="s">
        <v>1486</v>
      </c>
      <c r="B1230" t="s">
        <v>40803</v>
      </c>
      <c r="I1230" t="s">
        <v>1030</v>
      </c>
      <c r="J1230">
        <v>19566.63</v>
      </c>
      <c r="M1230">
        <v>19566.63</v>
      </c>
      <c r="N1230">
        <f t="shared" si="19"/>
        <v>0</v>
      </c>
    </row>
    <row r="1231" spans="1:14" x14ac:dyDescent="0.2">
      <c r="A1231" t="s">
        <v>1487</v>
      </c>
      <c r="B1231" t="s">
        <v>40804</v>
      </c>
      <c r="I1231" t="s">
        <v>1030</v>
      </c>
      <c r="J1231">
        <v>30377.26</v>
      </c>
      <c r="M1231">
        <v>30377.26</v>
      </c>
      <c r="N1231">
        <f t="shared" si="19"/>
        <v>0</v>
      </c>
    </row>
    <row r="1232" spans="1:14" x14ac:dyDescent="0.2">
      <c r="A1232" t="s">
        <v>1488</v>
      </c>
      <c r="B1232" t="s">
        <v>40804</v>
      </c>
      <c r="I1232" t="s">
        <v>1030</v>
      </c>
      <c r="J1232">
        <v>26321.57</v>
      </c>
      <c r="M1232">
        <v>26321.57</v>
      </c>
      <c r="N1232">
        <f t="shared" si="19"/>
        <v>0</v>
      </c>
    </row>
    <row r="1233" spans="1:14" x14ac:dyDescent="0.2">
      <c r="A1233" t="s">
        <v>116</v>
      </c>
      <c r="B1233" t="s">
        <v>31570</v>
      </c>
      <c r="I1233" t="s">
        <v>3</v>
      </c>
      <c r="J1233">
        <v>1.1599999999999999</v>
      </c>
      <c r="M1233">
        <v>1.1599999999999999</v>
      </c>
      <c r="N1233">
        <f t="shared" si="19"/>
        <v>0</v>
      </c>
    </row>
    <row r="1234" spans="1:14" x14ac:dyDescent="0.2">
      <c r="A1234" t="s">
        <v>1489</v>
      </c>
      <c r="B1234" t="s">
        <v>31570</v>
      </c>
      <c r="I1234" t="s">
        <v>3</v>
      </c>
      <c r="J1234">
        <v>1</v>
      </c>
      <c r="M1234">
        <v>1</v>
      </c>
      <c r="N1234">
        <f t="shared" si="19"/>
        <v>0</v>
      </c>
    </row>
    <row r="1235" spans="1:14" x14ac:dyDescent="0.2">
      <c r="A1235" t="s">
        <v>1490</v>
      </c>
      <c r="B1235" t="s">
        <v>31571</v>
      </c>
      <c r="I1235" t="s">
        <v>3</v>
      </c>
      <c r="J1235">
        <v>0.79</v>
      </c>
      <c r="M1235">
        <v>0.79</v>
      </c>
      <c r="N1235">
        <f t="shared" si="19"/>
        <v>0</v>
      </c>
    </row>
    <row r="1236" spans="1:14" x14ac:dyDescent="0.2">
      <c r="A1236" t="s">
        <v>1491</v>
      </c>
      <c r="B1236" t="s">
        <v>31571</v>
      </c>
      <c r="I1236" t="s">
        <v>3</v>
      </c>
      <c r="J1236">
        <v>0.69</v>
      </c>
      <c r="M1236">
        <v>0.69</v>
      </c>
      <c r="N1236">
        <f t="shared" si="19"/>
        <v>0</v>
      </c>
    </row>
    <row r="1237" spans="1:14" x14ac:dyDescent="0.2">
      <c r="A1237" t="s">
        <v>1492</v>
      </c>
      <c r="B1237" t="s">
        <v>31572</v>
      </c>
      <c r="I1237" t="s">
        <v>114</v>
      </c>
      <c r="J1237">
        <v>77453.05</v>
      </c>
      <c r="M1237">
        <v>77453.05</v>
      </c>
      <c r="N1237">
        <f t="shared" si="19"/>
        <v>0</v>
      </c>
    </row>
    <row r="1238" spans="1:14" x14ac:dyDescent="0.2">
      <c r="A1238" t="s">
        <v>1493</v>
      </c>
      <c r="B1238" t="s">
        <v>31572</v>
      </c>
      <c r="I1238" t="s">
        <v>114</v>
      </c>
      <c r="J1238">
        <v>67112.7</v>
      </c>
      <c r="M1238">
        <v>67112.7</v>
      </c>
      <c r="N1238">
        <f t="shared" si="19"/>
        <v>0</v>
      </c>
    </row>
    <row r="1239" spans="1:14" x14ac:dyDescent="0.2">
      <c r="A1239" t="s">
        <v>1494</v>
      </c>
      <c r="B1239" t="s">
        <v>31573</v>
      </c>
      <c r="I1239" t="s">
        <v>114</v>
      </c>
      <c r="J1239">
        <v>124762.13</v>
      </c>
      <c r="M1239">
        <v>124762.13</v>
      </c>
      <c r="N1239">
        <f t="shared" si="19"/>
        <v>0</v>
      </c>
    </row>
    <row r="1240" spans="1:14" x14ac:dyDescent="0.2">
      <c r="A1240" t="s">
        <v>1495</v>
      </c>
      <c r="B1240" t="s">
        <v>31573</v>
      </c>
      <c r="I1240" t="s">
        <v>114</v>
      </c>
      <c r="J1240">
        <v>108105.77</v>
      </c>
      <c r="M1240">
        <v>108105.77</v>
      </c>
      <c r="N1240">
        <f t="shared" si="19"/>
        <v>0</v>
      </c>
    </row>
    <row r="1241" spans="1:14" x14ac:dyDescent="0.2">
      <c r="A1241" t="s">
        <v>1496</v>
      </c>
      <c r="B1241" t="s">
        <v>31574</v>
      </c>
      <c r="I1241" t="s">
        <v>114</v>
      </c>
      <c r="J1241">
        <v>59048.1</v>
      </c>
      <c r="M1241">
        <v>59048.1</v>
      </c>
      <c r="N1241">
        <f t="shared" si="19"/>
        <v>0</v>
      </c>
    </row>
    <row r="1242" spans="1:14" x14ac:dyDescent="0.2">
      <c r="A1242" t="s">
        <v>1497</v>
      </c>
      <c r="B1242" t="s">
        <v>31574</v>
      </c>
      <c r="I1242" t="s">
        <v>114</v>
      </c>
      <c r="J1242">
        <v>51164.9</v>
      </c>
      <c r="M1242">
        <v>51164.9</v>
      </c>
      <c r="N1242">
        <f t="shared" si="19"/>
        <v>0</v>
      </c>
    </row>
    <row r="1243" spans="1:14" x14ac:dyDescent="0.2">
      <c r="A1243" t="s">
        <v>1498</v>
      </c>
      <c r="B1243" t="s">
        <v>31575</v>
      </c>
      <c r="I1243" t="s">
        <v>1030</v>
      </c>
      <c r="J1243">
        <v>9243.35</v>
      </c>
      <c r="M1243">
        <v>9243.35</v>
      </c>
      <c r="N1243">
        <f t="shared" si="19"/>
        <v>0</v>
      </c>
    </row>
    <row r="1244" spans="1:14" x14ac:dyDescent="0.2">
      <c r="A1244" t="s">
        <v>1499</v>
      </c>
      <c r="B1244" t="s">
        <v>31575</v>
      </c>
      <c r="I1244" t="s">
        <v>1030</v>
      </c>
      <c r="J1244">
        <v>8009.55</v>
      </c>
      <c r="M1244">
        <v>8009.55</v>
      </c>
      <c r="N1244">
        <f t="shared" si="19"/>
        <v>0</v>
      </c>
    </row>
    <row r="1245" spans="1:14" x14ac:dyDescent="0.2">
      <c r="A1245" t="s">
        <v>1500</v>
      </c>
      <c r="B1245" t="s">
        <v>31576</v>
      </c>
      <c r="I1245" t="s">
        <v>3</v>
      </c>
      <c r="J1245">
        <v>155.06</v>
      </c>
      <c r="M1245">
        <v>155.06</v>
      </c>
      <c r="N1245">
        <f t="shared" si="19"/>
        <v>0</v>
      </c>
    </row>
    <row r="1246" spans="1:14" x14ac:dyDescent="0.2">
      <c r="A1246" t="s">
        <v>1501</v>
      </c>
      <c r="B1246" t="s">
        <v>31576</v>
      </c>
      <c r="I1246" t="s">
        <v>3</v>
      </c>
      <c r="J1246">
        <v>134.36000000000001</v>
      </c>
      <c r="M1246">
        <v>134.36000000000001</v>
      </c>
      <c r="N1246">
        <f t="shared" si="19"/>
        <v>0</v>
      </c>
    </row>
    <row r="1247" spans="1:14" x14ac:dyDescent="0.2">
      <c r="A1247" t="s">
        <v>1502</v>
      </c>
      <c r="B1247" t="s">
        <v>31577</v>
      </c>
      <c r="I1247" t="s">
        <v>114</v>
      </c>
      <c r="J1247">
        <v>27819.01</v>
      </c>
      <c r="M1247">
        <v>27819.01</v>
      </c>
      <c r="N1247">
        <f t="shared" si="19"/>
        <v>0</v>
      </c>
    </row>
    <row r="1248" spans="1:14" x14ac:dyDescent="0.2">
      <c r="A1248" t="s">
        <v>1503</v>
      </c>
      <c r="B1248" t="s">
        <v>31577</v>
      </c>
      <c r="I1248" t="s">
        <v>114</v>
      </c>
      <c r="J1248">
        <v>24105.21</v>
      </c>
      <c r="M1248">
        <v>24105.21</v>
      </c>
      <c r="N1248">
        <f t="shared" si="19"/>
        <v>0</v>
      </c>
    </row>
    <row r="1249" spans="1:14" x14ac:dyDescent="0.2">
      <c r="A1249" t="s">
        <v>1504</v>
      </c>
      <c r="B1249" t="s">
        <v>31578</v>
      </c>
      <c r="I1249" t="s">
        <v>114</v>
      </c>
      <c r="J1249">
        <v>5586.3</v>
      </c>
      <c r="M1249">
        <v>5586.3</v>
      </c>
      <c r="N1249">
        <f t="shared" si="19"/>
        <v>0</v>
      </c>
    </row>
    <row r="1250" spans="1:14" x14ac:dyDescent="0.2">
      <c r="A1250" t="s">
        <v>1505</v>
      </c>
      <c r="B1250" t="s">
        <v>31578</v>
      </c>
      <c r="I1250" t="s">
        <v>114</v>
      </c>
      <c r="J1250">
        <v>4840.46</v>
      </c>
      <c r="M1250">
        <v>4840.46</v>
      </c>
      <c r="N1250">
        <f t="shared" si="19"/>
        <v>0</v>
      </c>
    </row>
    <row r="1251" spans="1:14" x14ac:dyDescent="0.2">
      <c r="A1251" t="s">
        <v>1506</v>
      </c>
      <c r="B1251" t="s">
        <v>31579</v>
      </c>
      <c r="I1251" t="s">
        <v>114</v>
      </c>
      <c r="J1251">
        <v>11065.37</v>
      </c>
      <c r="M1251">
        <v>11065.37</v>
      </c>
      <c r="N1251">
        <f t="shared" si="19"/>
        <v>0</v>
      </c>
    </row>
    <row r="1252" spans="1:14" x14ac:dyDescent="0.2">
      <c r="A1252" t="s">
        <v>1507</v>
      </c>
      <c r="B1252" t="s">
        <v>31579</v>
      </c>
      <c r="I1252" t="s">
        <v>114</v>
      </c>
      <c r="J1252">
        <v>9588.17</v>
      </c>
      <c r="M1252">
        <v>9588.17</v>
      </c>
      <c r="N1252">
        <f t="shared" si="19"/>
        <v>0</v>
      </c>
    </row>
    <row r="1253" spans="1:14" x14ac:dyDescent="0.2">
      <c r="A1253" t="s">
        <v>117</v>
      </c>
      <c r="B1253" t="s">
        <v>31580</v>
      </c>
      <c r="I1253" t="s">
        <v>114</v>
      </c>
      <c r="J1253">
        <v>10237.540000000001</v>
      </c>
      <c r="M1253">
        <v>10237.540000000001</v>
      </c>
      <c r="N1253">
        <f t="shared" si="19"/>
        <v>0</v>
      </c>
    </row>
    <row r="1254" spans="1:14" x14ac:dyDescent="0.2">
      <c r="A1254" t="s">
        <v>1508</v>
      </c>
      <c r="B1254" t="s">
        <v>31580</v>
      </c>
      <c r="I1254" t="s">
        <v>114</v>
      </c>
      <c r="J1254">
        <v>8870.86</v>
      </c>
      <c r="M1254">
        <v>8870.86</v>
      </c>
      <c r="N1254">
        <f t="shared" si="19"/>
        <v>0</v>
      </c>
    </row>
    <row r="1255" spans="1:14" x14ac:dyDescent="0.2">
      <c r="A1255" t="s">
        <v>1509</v>
      </c>
      <c r="B1255" t="s">
        <v>31581</v>
      </c>
      <c r="I1255" t="s">
        <v>114</v>
      </c>
      <c r="J1255">
        <v>9381.0300000000007</v>
      </c>
      <c r="M1255">
        <v>9381.0300000000007</v>
      </c>
      <c r="N1255">
        <f t="shared" si="19"/>
        <v>0</v>
      </c>
    </row>
    <row r="1256" spans="1:14" x14ac:dyDescent="0.2">
      <c r="A1256" t="s">
        <v>1510</v>
      </c>
      <c r="B1256" t="s">
        <v>31581</v>
      </c>
      <c r="I1256" t="s">
        <v>114</v>
      </c>
      <c r="J1256">
        <v>8128.69</v>
      </c>
      <c r="M1256">
        <v>8128.69</v>
      </c>
      <c r="N1256">
        <f t="shared" si="19"/>
        <v>0</v>
      </c>
    </row>
    <row r="1257" spans="1:14" x14ac:dyDescent="0.2">
      <c r="A1257" t="s">
        <v>1511</v>
      </c>
      <c r="B1257" t="s">
        <v>31582</v>
      </c>
      <c r="I1257" t="s">
        <v>114</v>
      </c>
      <c r="J1257">
        <v>10611.57</v>
      </c>
      <c r="M1257">
        <v>10611.57</v>
      </c>
      <c r="N1257">
        <f t="shared" si="19"/>
        <v>0</v>
      </c>
    </row>
    <row r="1258" spans="1:14" x14ac:dyDescent="0.2">
      <c r="A1258" t="s">
        <v>1512</v>
      </c>
      <c r="B1258" t="s">
        <v>31582</v>
      </c>
      <c r="I1258" t="s">
        <v>114</v>
      </c>
      <c r="J1258">
        <v>9194.82</v>
      </c>
      <c r="M1258">
        <v>9194.82</v>
      </c>
      <c r="N1258">
        <f t="shared" si="19"/>
        <v>0</v>
      </c>
    </row>
    <row r="1259" spans="1:14" x14ac:dyDescent="0.2">
      <c r="A1259" t="s">
        <v>1513</v>
      </c>
      <c r="B1259" t="s">
        <v>31583</v>
      </c>
      <c r="I1259" t="s">
        <v>114</v>
      </c>
      <c r="J1259">
        <v>6649.86</v>
      </c>
      <c r="M1259">
        <v>6649.86</v>
      </c>
      <c r="N1259">
        <f t="shared" si="19"/>
        <v>0</v>
      </c>
    </row>
    <row r="1260" spans="1:14" x14ac:dyDescent="0.2">
      <c r="A1260" t="s">
        <v>1514</v>
      </c>
      <c r="B1260" t="s">
        <v>31583</v>
      </c>
      <c r="I1260" t="s">
        <v>114</v>
      </c>
      <c r="J1260">
        <v>5762.12</v>
      </c>
      <c r="M1260">
        <v>5762.12</v>
      </c>
      <c r="N1260">
        <f t="shared" si="19"/>
        <v>0</v>
      </c>
    </row>
    <row r="1261" spans="1:14" x14ac:dyDescent="0.2">
      <c r="A1261" t="s">
        <v>1515</v>
      </c>
      <c r="B1261" t="s">
        <v>31584</v>
      </c>
      <c r="I1261" t="s">
        <v>114</v>
      </c>
      <c r="J1261">
        <v>10767.42</v>
      </c>
      <c r="M1261">
        <v>10767.42</v>
      </c>
      <c r="N1261">
        <f t="shared" si="19"/>
        <v>0</v>
      </c>
    </row>
    <row r="1262" spans="1:14" x14ac:dyDescent="0.2">
      <c r="A1262" t="s">
        <v>1516</v>
      </c>
      <c r="B1262" t="s">
        <v>31584</v>
      </c>
      <c r="I1262" t="s">
        <v>114</v>
      </c>
      <c r="J1262">
        <v>9330.0300000000007</v>
      </c>
      <c r="M1262">
        <v>9330.0300000000007</v>
      </c>
      <c r="N1262">
        <f t="shared" si="19"/>
        <v>0</v>
      </c>
    </row>
    <row r="1263" spans="1:14" x14ac:dyDescent="0.2">
      <c r="A1263" t="s">
        <v>1517</v>
      </c>
      <c r="B1263" t="s">
        <v>31585</v>
      </c>
      <c r="I1263" t="s">
        <v>114</v>
      </c>
      <c r="J1263">
        <v>9243</v>
      </c>
      <c r="M1263">
        <v>9243</v>
      </c>
      <c r="N1263">
        <f t="shared" si="19"/>
        <v>0</v>
      </c>
    </row>
    <row r="1264" spans="1:14" x14ac:dyDescent="0.2">
      <c r="A1264" t="s">
        <v>1518</v>
      </c>
      <c r="B1264" t="s">
        <v>31585</v>
      </c>
      <c r="I1264" t="s">
        <v>114</v>
      </c>
      <c r="J1264">
        <v>8009.17</v>
      </c>
      <c r="M1264">
        <v>8009.17</v>
      </c>
      <c r="N1264">
        <f t="shared" si="19"/>
        <v>0</v>
      </c>
    </row>
    <row r="1265" spans="1:14" x14ac:dyDescent="0.2">
      <c r="A1265" t="s">
        <v>1519</v>
      </c>
      <c r="B1265" t="s">
        <v>31586</v>
      </c>
      <c r="I1265" t="s">
        <v>114</v>
      </c>
      <c r="J1265">
        <v>13805.7</v>
      </c>
      <c r="M1265">
        <v>13805.7</v>
      </c>
      <c r="N1265">
        <f t="shared" si="19"/>
        <v>0</v>
      </c>
    </row>
    <row r="1266" spans="1:14" x14ac:dyDescent="0.2">
      <c r="A1266" t="s">
        <v>1520</v>
      </c>
      <c r="B1266" t="s">
        <v>31586</v>
      </c>
      <c r="I1266" t="s">
        <v>114</v>
      </c>
      <c r="J1266">
        <v>11962.78</v>
      </c>
      <c r="M1266">
        <v>11962.78</v>
      </c>
      <c r="N1266">
        <f t="shared" si="19"/>
        <v>0</v>
      </c>
    </row>
    <row r="1267" spans="1:14" x14ac:dyDescent="0.2">
      <c r="A1267" t="s">
        <v>28015</v>
      </c>
      <c r="B1267" t="s">
        <v>31587</v>
      </c>
      <c r="I1267" t="s">
        <v>3</v>
      </c>
      <c r="J1267">
        <v>0.97</v>
      </c>
      <c r="M1267">
        <v>0.97</v>
      </c>
      <c r="N1267">
        <f t="shared" si="19"/>
        <v>0</v>
      </c>
    </row>
    <row r="1268" spans="1:14" x14ac:dyDescent="0.2">
      <c r="A1268" t="s">
        <v>28016</v>
      </c>
      <c r="B1268" t="s">
        <v>31587</v>
      </c>
      <c r="I1268" t="s">
        <v>3</v>
      </c>
      <c r="J1268">
        <v>0.84</v>
      </c>
      <c r="M1268">
        <v>0.84</v>
      </c>
      <c r="N1268">
        <f t="shared" si="19"/>
        <v>0</v>
      </c>
    </row>
    <row r="1269" spans="1:14" x14ac:dyDescent="0.2">
      <c r="A1269" t="s">
        <v>28017</v>
      </c>
      <c r="B1269" t="s">
        <v>31588</v>
      </c>
      <c r="I1269" t="s">
        <v>3</v>
      </c>
      <c r="J1269">
        <v>0.73</v>
      </c>
      <c r="M1269">
        <v>0.73</v>
      </c>
      <c r="N1269">
        <f t="shared" si="19"/>
        <v>0</v>
      </c>
    </row>
    <row r="1270" spans="1:14" x14ac:dyDescent="0.2">
      <c r="A1270" t="s">
        <v>28018</v>
      </c>
      <c r="B1270" t="s">
        <v>31588</v>
      </c>
      <c r="I1270" t="s">
        <v>3</v>
      </c>
      <c r="J1270">
        <v>0.63</v>
      </c>
      <c r="M1270">
        <v>0.63</v>
      </c>
      <c r="N1270">
        <f t="shared" si="19"/>
        <v>0</v>
      </c>
    </row>
    <row r="1271" spans="1:14" x14ac:dyDescent="0.2">
      <c r="A1271" t="s">
        <v>28019</v>
      </c>
      <c r="B1271" t="s">
        <v>31589</v>
      </c>
      <c r="I1271" t="s">
        <v>3</v>
      </c>
      <c r="J1271">
        <v>0.48</v>
      </c>
      <c r="M1271">
        <v>0.48</v>
      </c>
      <c r="N1271">
        <f t="shared" si="19"/>
        <v>0</v>
      </c>
    </row>
    <row r="1272" spans="1:14" x14ac:dyDescent="0.2">
      <c r="A1272" t="s">
        <v>28020</v>
      </c>
      <c r="B1272" t="s">
        <v>31589</v>
      </c>
      <c r="I1272" t="s">
        <v>3</v>
      </c>
      <c r="J1272">
        <v>0.42</v>
      </c>
      <c r="M1272">
        <v>0.42</v>
      </c>
      <c r="N1272">
        <f t="shared" si="19"/>
        <v>0</v>
      </c>
    </row>
    <row r="1273" spans="1:14" x14ac:dyDescent="0.2">
      <c r="A1273" t="s">
        <v>26724</v>
      </c>
      <c r="B1273" t="s">
        <v>31590</v>
      </c>
      <c r="I1273" t="s">
        <v>5</v>
      </c>
      <c r="J1273">
        <v>1642.97</v>
      </c>
      <c r="M1273">
        <v>1642.97</v>
      </c>
      <c r="N1273">
        <f t="shared" si="19"/>
        <v>0</v>
      </c>
    </row>
    <row r="1274" spans="1:14" x14ac:dyDescent="0.2">
      <c r="A1274" t="s">
        <v>26725</v>
      </c>
      <c r="B1274" t="s">
        <v>31590</v>
      </c>
      <c r="I1274" t="s">
        <v>5</v>
      </c>
      <c r="J1274">
        <v>1423.71</v>
      </c>
      <c r="M1274">
        <v>1423.71</v>
      </c>
      <c r="N1274">
        <f t="shared" si="19"/>
        <v>0</v>
      </c>
    </row>
    <row r="1275" spans="1:14" x14ac:dyDescent="0.2">
      <c r="A1275" t="s">
        <v>26726</v>
      </c>
      <c r="B1275" t="s">
        <v>31591</v>
      </c>
      <c r="I1275" t="s">
        <v>5</v>
      </c>
      <c r="J1275">
        <v>2053.7199999999998</v>
      </c>
      <c r="M1275">
        <v>2053.7199999999998</v>
      </c>
      <c r="N1275">
        <f t="shared" si="19"/>
        <v>0</v>
      </c>
    </row>
    <row r="1276" spans="1:14" x14ac:dyDescent="0.2">
      <c r="A1276" t="s">
        <v>26727</v>
      </c>
      <c r="B1276" t="s">
        <v>31591</v>
      </c>
      <c r="I1276" t="s">
        <v>5</v>
      </c>
      <c r="J1276">
        <v>1779.64</v>
      </c>
      <c r="M1276">
        <v>1779.64</v>
      </c>
      <c r="N1276">
        <f t="shared" si="19"/>
        <v>0</v>
      </c>
    </row>
    <row r="1277" spans="1:14" x14ac:dyDescent="0.2">
      <c r="A1277" t="s">
        <v>26728</v>
      </c>
      <c r="B1277" t="s">
        <v>31592</v>
      </c>
      <c r="I1277" t="s">
        <v>5</v>
      </c>
      <c r="J1277">
        <v>3080.58</v>
      </c>
      <c r="M1277">
        <v>3080.58</v>
      </c>
      <c r="N1277">
        <f t="shared" si="19"/>
        <v>0</v>
      </c>
    </row>
    <row r="1278" spans="1:14" x14ac:dyDescent="0.2">
      <c r="A1278" t="s">
        <v>26729</v>
      </c>
      <c r="B1278" t="s">
        <v>31592</v>
      </c>
      <c r="I1278" t="s">
        <v>5</v>
      </c>
      <c r="J1278">
        <v>2669.46</v>
      </c>
      <c r="M1278">
        <v>2669.46</v>
      </c>
      <c r="N1278">
        <f t="shared" si="19"/>
        <v>0</v>
      </c>
    </row>
    <row r="1279" spans="1:14" x14ac:dyDescent="0.2">
      <c r="A1279" t="s">
        <v>142</v>
      </c>
      <c r="B1279" t="s">
        <v>31593</v>
      </c>
      <c r="I1279" t="s">
        <v>3</v>
      </c>
      <c r="J1279">
        <v>153.04</v>
      </c>
      <c r="M1279">
        <v>153.04</v>
      </c>
      <c r="N1279">
        <f t="shared" si="19"/>
        <v>0</v>
      </c>
    </row>
    <row r="1280" spans="1:14" x14ac:dyDescent="0.2">
      <c r="A1280" t="s">
        <v>1521</v>
      </c>
      <c r="B1280" t="s">
        <v>31593</v>
      </c>
      <c r="I1280" t="s">
        <v>3</v>
      </c>
      <c r="J1280">
        <v>132.96</v>
      </c>
      <c r="M1280">
        <v>132.96</v>
      </c>
      <c r="N1280">
        <f t="shared" si="19"/>
        <v>0</v>
      </c>
    </row>
    <row r="1281" spans="1:14" x14ac:dyDescent="0.2">
      <c r="A1281" t="s">
        <v>1522</v>
      </c>
      <c r="B1281" t="s">
        <v>31594</v>
      </c>
      <c r="I1281" t="s">
        <v>3</v>
      </c>
      <c r="J1281">
        <v>140.34</v>
      </c>
      <c r="M1281">
        <v>140.34</v>
      </c>
      <c r="N1281">
        <f t="shared" si="19"/>
        <v>0</v>
      </c>
    </row>
    <row r="1282" spans="1:14" x14ac:dyDescent="0.2">
      <c r="A1282" t="s">
        <v>1523</v>
      </c>
      <c r="B1282" t="s">
        <v>31594</v>
      </c>
      <c r="I1282" t="s">
        <v>3</v>
      </c>
      <c r="J1282">
        <v>121.96</v>
      </c>
      <c r="M1282">
        <v>121.96</v>
      </c>
      <c r="N1282">
        <f t="shared" si="19"/>
        <v>0</v>
      </c>
    </row>
    <row r="1283" spans="1:14" x14ac:dyDescent="0.2">
      <c r="A1283" t="s">
        <v>1524</v>
      </c>
      <c r="B1283" t="s">
        <v>31595</v>
      </c>
      <c r="I1283" t="s">
        <v>3</v>
      </c>
      <c r="J1283">
        <v>134.21</v>
      </c>
      <c r="M1283">
        <v>134.21</v>
      </c>
      <c r="N1283">
        <f t="shared" si="19"/>
        <v>0</v>
      </c>
    </row>
    <row r="1284" spans="1:14" x14ac:dyDescent="0.2">
      <c r="A1284" t="s">
        <v>1525</v>
      </c>
      <c r="B1284" t="s">
        <v>31595</v>
      </c>
      <c r="I1284" t="s">
        <v>3</v>
      </c>
      <c r="J1284">
        <v>116.65</v>
      </c>
      <c r="M1284">
        <v>116.65</v>
      </c>
      <c r="N1284">
        <f t="shared" ref="N1284:N1347" si="20">J1284-M1284</f>
        <v>0</v>
      </c>
    </row>
    <row r="1285" spans="1:14" x14ac:dyDescent="0.2">
      <c r="A1285" t="s">
        <v>1526</v>
      </c>
      <c r="B1285" t="s">
        <v>31596</v>
      </c>
      <c r="I1285" t="s">
        <v>3</v>
      </c>
      <c r="J1285">
        <v>8.3800000000000008</v>
      </c>
      <c r="M1285">
        <v>8.3800000000000008</v>
      </c>
      <c r="N1285">
        <f t="shared" si="20"/>
        <v>0</v>
      </c>
    </row>
    <row r="1286" spans="1:14" x14ac:dyDescent="0.2">
      <c r="A1286" t="s">
        <v>1527</v>
      </c>
      <c r="B1286" t="s">
        <v>31596</v>
      </c>
      <c r="I1286" t="s">
        <v>3</v>
      </c>
      <c r="J1286">
        <v>7.26</v>
      </c>
      <c r="M1286">
        <v>7.26</v>
      </c>
      <c r="N1286">
        <f t="shared" si="20"/>
        <v>0</v>
      </c>
    </row>
    <row r="1287" spans="1:14" x14ac:dyDescent="0.2">
      <c r="A1287" t="s">
        <v>1528</v>
      </c>
      <c r="B1287" t="s">
        <v>31597</v>
      </c>
      <c r="G1287" s="307"/>
      <c r="I1287" t="s">
        <v>3</v>
      </c>
      <c r="J1287">
        <v>7</v>
      </c>
      <c r="M1287">
        <v>7</v>
      </c>
      <c r="N1287">
        <f t="shared" si="20"/>
        <v>0</v>
      </c>
    </row>
    <row r="1288" spans="1:14" x14ac:dyDescent="0.2">
      <c r="A1288" t="s">
        <v>1529</v>
      </c>
      <c r="B1288" t="s">
        <v>31597</v>
      </c>
      <c r="G1288" s="307"/>
      <c r="I1288" t="s">
        <v>3</v>
      </c>
      <c r="J1288">
        <v>6.06</v>
      </c>
      <c r="M1288">
        <v>6.06</v>
      </c>
      <c r="N1288">
        <f t="shared" si="20"/>
        <v>0</v>
      </c>
    </row>
    <row r="1289" spans="1:14" x14ac:dyDescent="0.2">
      <c r="A1289" t="s">
        <v>1530</v>
      </c>
      <c r="B1289" t="s">
        <v>31598</v>
      </c>
      <c r="I1289" t="s">
        <v>5</v>
      </c>
      <c r="J1289">
        <v>1711.7</v>
      </c>
      <c r="M1289">
        <v>1711.7</v>
      </c>
      <c r="N1289">
        <f t="shared" si="20"/>
        <v>0</v>
      </c>
    </row>
    <row r="1290" spans="1:14" x14ac:dyDescent="0.2">
      <c r="A1290" t="s">
        <v>1531</v>
      </c>
      <c r="B1290" t="s">
        <v>31598</v>
      </c>
      <c r="I1290" t="s">
        <v>5</v>
      </c>
      <c r="J1290">
        <v>1483.09</v>
      </c>
      <c r="M1290">
        <v>1483.09</v>
      </c>
      <c r="N1290">
        <f t="shared" si="20"/>
        <v>0</v>
      </c>
    </row>
    <row r="1291" spans="1:14" x14ac:dyDescent="0.2">
      <c r="A1291" t="s">
        <v>1532</v>
      </c>
      <c r="B1291" t="s">
        <v>31599</v>
      </c>
      <c r="I1291" t="s">
        <v>3</v>
      </c>
      <c r="J1291">
        <v>23.68</v>
      </c>
      <c r="M1291">
        <v>23.68</v>
      </c>
      <c r="N1291">
        <f t="shared" si="20"/>
        <v>0</v>
      </c>
    </row>
    <row r="1292" spans="1:14" x14ac:dyDescent="0.2">
      <c r="A1292" t="s">
        <v>1533</v>
      </c>
      <c r="B1292" t="s">
        <v>31599</v>
      </c>
      <c r="I1292" t="s">
        <v>3</v>
      </c>
      <c r="J1292">
        <v>20.81</v>
      </c>
      <c r="M1292">
        <v>20.81</v>
      </c>
      <c r="N1292">
        <f t="shared" si="20"/>
        <v>0</v>
      </c>
    </row>
    <row r="1293" spans="1:14" x14ac:dyDescent="0.2">
      <c r="A1293" t="s">
        <v>1534</v>
      </c>
      <c r="B1293" t="s">
        <v>31600</v>
      </c>
      <c r="I1293" t="s">
        <v>3</v>
      </c>
      <c r="J1293">
        <v>15.79</v>
      </c>
      <c r="M1293">
        <v>15.79</v>
      </c>
      <c r="N1293">
        <f t="shared" si="20"/>
        <v>0</v>
      </c>
    </row>
    <row r="1294" spans="1:14" x14ac:dyDescent="0.2">
      <c r="A1294" t="s">
        <v>1535</v>
      </c>
      <c r="B1294" t="s">
        <v>31600</v>
      </c>
      <c r="I1294" t="s">
        <v>3</v>
      </c>
      <c r="J1294">
        <v>13.86</v>
      </c>
      <c r="M1294">
        <v>13.86</v>
      </c>
      <c r="N1294">
        <f t="shared" si="20"/>
        <v>0</v>
      </c>
    </row>
    <row r="1295" spans="1:14" x14ac:dyDescent="0.2">
      <c r="A1295" t="s">
        <v>1536</v>
      </c>
      <c r="B1295" t="s">
        <v>31601</v>
      </c>
      <c r="I1295" t="s">
        <v>3</v>
      </c>
      <c r="J1295">
        <v>12.48</v>
      </c>
      <c r="M1295">
        <v>12.48</v>
      </c>
      <c r="N1295">
        <f t="shared" si="20"/>
        <v>0</v>
      </c>
    </row>
    <row r="1296" spans="1:14" x14ac:dyDescent="0.2">
      <c r="A1296" t="s">
        <v>1537</v>
      </c>
      <c r="B1296" t="s">
        <v>31601</v>
      </c>
      <c r="I1296" t="s">
        <v>3</v>
      </c>
      <c r="J1296">
        <v>10.97</v>
      </c>
      <c r="M1296">
        <v>10.97</v>
      </c>
      <c r="N1296">
        <f t="shared" si="20"/>
        <v>0</v>
      </c>
    </row>
    <row r="1297" spans="1:14" x14ac:dyDescent="0.2">
      <c r="A1297" t="s">
        <v>1538</v>
      </c>
      <c r="B1297" t="s">
        <v>31602</v>
      </c>
      <c r="I1297" t="s">
        <v>3</v>
      </c>
      <c r="J1297">
        <v>10.66</v>
      </c>
      <c r="M1297">
        <v>10.66</v>
      </c>
      <c r="N1297">
        <f t="shared" si="20"/>
        <v>0</v>
      </c>
    </row>
    <row r="1298" spans="1:14" x14ac:dyDescent="0.2">
      <c r="A1298" t="s">
        <v>1539</v>
      </c>
      <c r="B1298" t="s">
        <v>31602</v>
      </c>
      <c r="I1298" t="s">
        <v>3</v>
      </c>
      <c r="J1298">
        <v>9.3699999999999992</v>
      </c>
      <c r="M1298">
        <v>9.3699999999999992</v>
      </c>
      <c r="N1298">
        <f t="shared" si="20"/>
        <v>0</v>
      </c>
    </row>
    <row r="1299" spans="1:14" x14ac:dyDescent="0.2">
      <c r="A1299" t="s">
        <v>1540</v>
      </c>
      <c r="B1299" t="s">
        <v>31603</v>
      </c>
      <c r="I1299" t="s">
        <v>3</v>
      </c>
      <c r="J1299">
        <v>10.57</v>
      </c>
      <c r="M1299">
        <v>10.57</v>
      </c>
      <c r="N1299">
        <f t="shared" si="20"/>
        <v>0</v>
      </c>
    </row>
    <row r="1300" spans="1:14" x14ac:dyDescent="0.2">
      <c r="A1300" t="s">
        <v>1541</v>
      </c>
      <c r="B1300" t="s">
        <v>31603</v>
      </c>
      <c r="I1300" t="s">
        <v>3</v>
      </c>
      <c r="J1300">
        <v>9.4600000000000009</v>
      </c>
      <c r="M1300">
        <v>9.4600000000000009</v>
      </c>
      <c r="N1300">
        <f t="shared" si="20"/>
        <v>0</v>
      </c>
    </row>
    <row r="1301" spans="1:14" x14ac:dyDescent="0.2">
      <c r="A1301" t="s">
        <v>1542</v>
      </c>
      <c r="B1301" t="s">
        <v>31604</v>
      </c>
      <c r="I1301" t="s">
        <v>3</v>
      </c>
      <c r="J1301">
        <v>7.01</v>
      </c>
      <c r="M1301">
        <v>7.01</v>
      </c>
      <c r="N1301">
        <f t="shared" si="20"/>
        <v>0</v>
      </c>
    </row>
    <row r="1302" spans="1:14" x14ac:dyDescent="0.2">
      <c r="A1302" t="s">
        <v>1543</v>
      </c>
      <c r="B1302" t="s">
        <v>31604</v>
      </c>
      <c r="I1302" t="s">
        <v>3</v>
      </c>
      <c r="J1302">
        <v>6.25</v>
      </c>
      <c r="M1302">
        <v>6.25</v>
      </c>
      <c r="N1302">
        <f t="shared" si="20"/>
        <v>0</v>
      </c>
    </row>
    <row r="1303" spans="1:14" x14ac:dyDescent="0.2">
      <c r="A1303" t="s">
        <v>1544</v>
      </c>
      <c r="B1303" t="s">
        <v>31605</v>
      </c>
      <c r="I1303" t="s">
        <v>3</v>
      </c>
      <c r="J1303">
        <v>5.58</v>
      </c>
      <c r="M1303">
        <v>5.58</v>
      </c>
      <c r="N1303">
        <f t="shared" si="20"/>
        <v>0</v>
      </c>
    </row>
    <row r="1304" spans="1:14" x14ac:dyDescent="0.2">
      <c r="A1304" t="s">
        <v>1545</v>
      </c>
      <c r="B1304" t="s">
        <v>31605</v>
      </c>
      <c r="I1304" t="s">
        <v>3</v>
      </c>
      <c r="J1304">
        <v>5</v>
      </c>
      <c r="M1304">
        <v>5</v>
      </c>
      <c r="N1304">
        <f t="shared" si="20"/>
        <v>0</v>
      </c>
    </row>
    <row r="1305" spans="1:14" x14ac:dyDescent="0.2">
      <c r="A1305" t="s">
        <v>1546</v>
      </c>
      <c r="B1305" t="s">
        <v>31606</v>
      </c>
      <c r="I1305" t="s">
        <v>3</v>
      </c>
      <c r="J1305">
        <v>4.4400000000000004</v>
      </c>
      <c r="M1305">
        <v>4.4400000000000004</v>
      </c>
      <c r="N1305">
        <f t="shared" si="20"/>
        <v>0</v>
      </c>
    </row>
    <row r="1306" spans="1:14" x14ac:dyDescent="0.2">
      <c r="A1306" t="s">
        <v>1547</v>
      </c>
      <c r="B1306" t="s">
        <v>31606</v>
      </c>
      <c r="I1306" t="s">
        <v>3</v>
      </c>
      <c r="J1306">
        <v>3.98</v>
      </c>
      <c r="M1306">
        <v>3.98</v>
      </c>
      <c r="N1306">
        <f t="shared" si="20"/>
        <v>0</v>
      </c>
    </row>
    <row r="1307" spans="1:14" x14ac:dyDescent="0.2">
      <c r="A1307" t="s">
        <v>1548</v>
      </c>
      <c r="B1307" t="s">
        <v>31607</v>
      </c>
      <c r="I1307" t="s">
        <v>3</v>
      </c>
      <c r="J1307">
        <v>121.24</v>
      </c>
      <c r="M1307">
        <v>121.24</v>
      </c>
      <c r="N1307">
        <f t="shared" si="20"/>
        <v>0</v>
      </c>
    </row>
    <row r="1308" spans="1:14" x14ac:dyDescent="0.2">
      <c r="A1308" t="s">
        <v>1549</v>
      </c>
      <c r="B1308" t="s">
        <v>31607</v>
      </c>
      <c r="I1308" t="s">
        <v>3</v>
      </c>
      <c r="J1308">
        <v>105.06</v>
      </c>
      <c r="M1308">
        <v>105.06</v>
      </c>
      <c r="N1308">
        <f t="shared" si="20"/>
        <v>0</v>
      </c>
    </row>
    <row r="1309" spans="1:14" x14ac:dyDescent="0.2">
      <c r="A1309" t="s">
        <v>1550</v>
      </c>
      <c r="B1309" t="s">
        <v>31608</v>
      </c>
      <c r="I1309" t="s">
        <v>3</v>
      </c>
      <c r="J1309">
        <v>110.76</v>
      </c>
      <c r="M1309">
        <v>110.76</v>
      </c>
      <c r="N1309">
        <f t="shared" si="20"/>
        <v>0</v>
      </c>
    </row>
    <row r="1310" spans="1:14" x14ac:dyDescent="0.2">
      <c r="A1310" t="s">
        <v>1551</v>
      </c>
      <c r="B1310" t="s">
        <v>31608</v>
      </c>
      <c r="I1310" t="s">
        <v>3</v>
      </c>
      <c r="J1310">
        <v>95.97</v>
      </c>
      <c r="M1310">
        <v>95.97</v>
      </c>
      <c r="N1310">
        <f t="shared" si="20"/>
        <v>0</v>
      </c>
    </row>
    <row r="1311" spans="1:14" x14ac:dyDescent="0.2">
      <c r="A1311" t="s">
        <v>1552</v>
      </c>
      <c r="B1311" t="s">
        <v>31609</v>
      </c>
      <c r="I1311" t="s">
        <v>3</v>
      </c>
      <c r="J1311">
        <v>104.44</v>
      </c>
      <c r="M1311">
        <v>104.44</v>
      </c>
      <c r="N1311">
        <f t="shared" si="20"/>
        <v>0</v>
      </c>
    </row>
    <row r="1312" spans="1:14" x14ac:dyDescent="0.2">
      <c r="A1312" t="s">
        <v>1553</v>
      </c>
      <c r="B1312" t="s">
        <v>31609</v>
      </c>
      <c r="I1312" t="s">
        <v>3</v>
      </c>
      <c r="J1312">
        <v>90.5</v>
      </c>
      <c r="M1312">
        <v>90.5</v>
      </c>
      <c r="N1312">
        <f t="shared" si="20"/>
        <v>0</v>
      </c>
    </row>
    <row r="1313" spans="1:14" x14ac:dyDescent="0.2">
      <c r="A1313" t="s">
        <v>1554</v>
      </c>
      <c r="B1313" t="s">
        <v>31610</v>
      </c>
      <c r="I1313" t="s">
        <v>3</v>
      </c>
      <c r="J1313">
        <v>95.5</v>
      </c>
      <c r="M1313">
        <v>95.5</v>
      </c>
      <c r="N1313">
        <f t="shared" si="20"/>
        <v>0</v>
      </c>
    </row>
    <row r="1314" spans="1:14" x14ac:dyDescent="0.2">
      <c r="A1314" t="s">
        <v>1555</v>
      </c>
      <c r="B1314" t="s">
        <v>31610</v>
      </c>
      <c r="I1314" t="s">
        <v>3</v>
      </c>
      <c r="J1314">
        <v>82.75</v>
      </c>
      <c r="M1314">
        <v>82.75</v>
      </c>
      <c r="N1314">
        <f t="shared" si="20"/>
        <v>0</v>
      </c>
    </row>
    <row r="1315" spans="1:14" x14ac:dyDescent="0.2">
      <c r="A1315" t="s">
        <v>1556</v>
      </c>
      <c r="B1315" t="s">
        <v>31611</v>
      </c>
      <c r="I1315" t="s">
        <v>3</v>
      </c>
      <c r="J1315">
        <v>84.97</v>
      </c>
      <c r="M1315">
        <v>84.97</v>
      </c>
      <c r="N1315">
        <f t="shared" si="20"/>
        <v>0</v>
      </c>
    </row>
    <row r="1316" spans="1:14" x14ac:dyDescent="0.2">
      <c r="A1316" t="s">
        <v>1557</v>
      </c>
      <c r="B1316" t="s">
        <v>31611</v>
      </c>
      <c r="I1316" t="s">
        <v>3</v>
      </c>
      <c r="J1316">
        <v>73.63</v>
      </c>
      <c r="M1316">
        <v>73.63</v>
      </c>
      <c r="N1316">
        <f t="shared" si="20"/>
        <v>0</v>
      </c>
    </row>
    <row r="1317" spans="1:14" x14ac:dyDescent="0.2">
      <c r="A1317" t="s">
        <v>1558</v>
      </c>
      <c r="B1317" t="s">
        <v>31612</v>
      </c>
      <c r="I1317" t="s">
        <v>3</v>
      </c>
      <c r="J1317">
        <v>67.290000000000006</v>
      </c>
      <c r="M1317">
        <v>67.290000000000006</v>
      </c>
      <c r="N1317">
        <f t="shared" si="20"/>
        <v>0</v>
      </c>
    </row>
    <row r="1318" spans="1:14" x14ac:dyDescent="0.2">
      <c r="A1318" t="s">
        <v>1559</v>
      </c>
      <c r="B1318" t="s">
        <v>31612</v>
      </c>
      <c r="I1318" t="s">
        <v>3</v>
      </c>
      <c r="J1318">
        <v>58.31</v>
      </c>
      <c r="M1318">
        <v>58.31</v>
      </c>
      <c r="N1318">
        <f t="shared" si="20"/>
        <v>0</v>
      </c>
    </row>
    <row r="1319" spans="1:14" x14ac:dyDescent="0.2">
      <c r="A1319" t="s">
        <v>1560</v>
      </c>
      <c r="B1319" t="s">
        <v>31613</v>
      </c>
      <c r="I1319" t="s">
        <v>3</v>
      </c>
      <c r="J1319">
        <v>68.97</v>
      </c>
      <c r="M1319">
        <v>68.97</v>
      </c>
      <c r="N1319">
        <f t="shared" si="20"/>
        <v>0</v>
      </c>
    </row>
    <row r="1320" spans="1:14" x14ac:dyDescent="0.2">
      <c r="A1320" t="s">
        <v>1561</v>
      </c>
      <c r="B1320" t="s">
        <v>31613</v>
      </c>
      <c r="I1320" t="s">
        <v>3</v>
      </c>
      <c r="J1320">
        <v>59.76</v>
      </c>
      <c r="M1320">
        <v>59.76</v>
      </c>
      <c r="N1320">
        <f t="shared" si="20"/>
        <v>0</v>
      </c>
    </row>
    <row r="1321" spans="1:14" x14ac:dyDescent="0.2">
      <c r="A1321" t="s">
        <v>1562</v>
      </c>
      <c r="B1321" t="s">
        <v>31614</v>
      </c>
      <c r="I1321" t="s">
        <v>3</v>
      </c>
      <c r="J1321">
        <v>50.08</v>
      </c>
      <c r="M1321">
        <v>50.08</v>
      </c>
      <c r="N1321">
        <f t="shared" si="20"/>
        <v>0</v>
      </c>
    </row>
    <row r="1322" spans="1:14" x14ac:dyDescent="0.2">
      <c r="A1322" t="s">
        <v>1563</v>
      </c>
      <c r="B1322" t="s">
        <v>31614</v>
      </c>
      <c r="I1322" t="s">
        <v>3</v>
      </c>
      <c r="J1322">
        <v>43.39</v>
      </c>
      <c r="M1322">
        <v>43.39</v>
      </c>
      <c r="N1322">
        <f t="shared" si="20"/>
        <v>0</v>
      </c>
    </row>
    <row r="1323" spans="1:14" x14ac:dyDescent="0.2">
      <c r="A1323" t="s">
        <v>1564</v>
      </c>
      <c r="B1323" t="s">
        <v>31615</v>
      </c>
      <c r="I1323" t="s">
        <v>3</v>
      </c>
      <c r="J1323">
        <v>40.24</v>
      </c>
      <c r="M1323">
        <v>40.24</v>
      </c>
      <c r="N1323">
        <f t="shared" si="20"/>
        <v>0</v>
      </c>
    </row>
    <row r="1324" spans="1:14" x14ac:dyDescent="0.2">
      <c r="A1324" t="s">
        <v>1565</v>
      </c>
      <c r="B1324" t="s">
        <v>31615</v>
      </c>
      <c r="I1324" t="s">
        <v>3</v>
      </c>
      <c r="J1324">
        <v>34.869999999999997</v>
      </c>
      <c r="M1324">
        <v>34.869999999999997</v>
      </c>
      <c r="N1324">
        <f t="shared" si="20"/>
        <v>0</v>
      </c>
    </row>
    <row r="1325" spans="1:14" x14ac:dyDescent="0.2">
      <c r="A1325" t="s">
        <v>1566</v>
      </c>
      <c r="B1325" t="s">
        <v>31616</v>
      </c>
      <c r="I1325" t="s">
        <v>3</v>
      </c>
      <c r="J1325">
        <v>19.05</v>
      </c>
      <c r="M1325">
        <v>19.05</v>
      </c>
      <c r="N1325">
        <f t="shared" si="20"/>
        <v>0</v>
      </c>
    </row>
    <row r="1326" spans="1:14" x14ac:dyDescent="0.2">
      <c r="A1326" t="s">
        <v>1567</v>
      </c>
      <c r="B1326" t="s">
        <v>31616</v>
      </c>
      <c r="I1326" t="s">
        <v>3</v>
      </c>
      <c r="J1326">
        <v>16.510000000000002</v>
      </c>
      <c r="M1326">
        <v>16.510000000000002</v>
      </c>
      <c r="N1326">
        <f t="shared" si="20"/>
        <v>0</v>
      </c>
    </row>
    <row r="1327" spans="1:14" x14ac:dyDescent="0.2">
      <c r="A1327" t="s">
        <v>1568</v>
      </c>
      <c r="B1327" t="s">
        <v>31617</v>
      </c>
      <c r="I1327" t="s">
        <v>3</v>
      </c>
      <c r="J1327">
        <v>13.16</v>
      </c>
      <c r="M1327">
        <v>13.16</v>
      </c>
      <c r="N1327">
        <f t="shared" si="20"/>
        <v>0</v>
      </c>
    </row>
    <row r="1328" spans="1:14" x14ac:dyDescent="0.2">
      <c r="A1328" t="s">
        <v>1569</v>
      </c>
      <c r="B1328" t="s">
        <v>31617</v>
      </c>
      <c r="I1328" t="s">
        <v>3</v>
      </c>
      <c r="J1328">
        <v>11.4</v>
      </c>
      <c r="M1328">
        <v>11.4</v>
      </c>
      <c r="N1328">
        <f t="shared" si="20"/>
        <v>0</v>
      </c>
    </row>
    <row r="1329" spans="1:14" x14ac:dyDescent="0.2">
      <c r="A1329" t="s">
        <v>1570</v>
      </c>
      <c r="B1329" t="s">
        <v>31618</v>
      </c>
      <c r="I1329" t="s">
        <v>3</v>
      </c>
      <c r="J1329">
        <v>13.17</v>
      </c>
      <c r="M1329">
        <v>13.17</v>
      </c>
      <c r="N1329">
        <f t="shared" si="20"/>
        <v>0</v>
      </c>
    </row>
    <row r="1330" spans="1:14" x14ac:dyDescent="0.2">
      <c r="A1330" t="s">
        <v>1571</v>
      </c>
      <c r="B1330" t="s">
        <v>31618</v>
      </c>
      <c r="I1330" t="s">
        <v>3</v>
      </c>
      <c r="J1330">
        <v>11.41</v>
      </c>
      <c r="M1330">
        <v>11.41</v>
      </c>
      <c r="N1330">
        <f t="shared" si="20"/>
        <v>0</v>
      </c>
    </row>
    <row r="1331" spans="1:14" x14ac:dyDescent="0.2">
      <c r="A1331" t="s">
        <v>1572</v>
      </c>
      <c r="B1331" t="s">
        <v>31619</v>
      </c>
      <c r="I1331" t="s">
        <v>3</v>
      </c>
      <c r="J1331">
        <v>64.61</v>
      </c>
      <c r="M1331">
        <v>64.61</v>
      </c>
      <c r="N1331">
        <f t="shared" si="20"/>
        <v>0</v>
      </c>
    </row>
    <row r="1332" spans="1:14" x14ac:dyDescent="0.2">
      <c r="A1332" t="s">
        <v>1573</v>
      </c>
      <c r="B1332" t="s">
        <v>31619</v>
      </c>
      <c r="I1332" t="s">
        <v>3</v>
      </c>
      <c r="J1332">
        <v>55.99</v>
      </c>
      <c r="M1332">
        <v>55.99</v>
      </c>
      <c r="N1332">
        <f t="shared" si="20"/>
        <v>0</v>
      </c>
    </row>
    <row r="1333" spans="1:14" x14ac:dyDescent="0.2">
      <c r="A1333" t="s">
        <v>1574</v>
      </c>
      <c r="B1333" t="s">
        <v>31620</v>
      </c>
      <c r="I1333" t="s">
        <v>3</v>
      </c>
      <c r="J1333">
        <v>44.79</v>
      </c>
      <c r="M1333">
        <v>44.79</v>
      </c>
      <c r="N1333">
        <f t="shared" si="20"/>
        <v>0</v>
      </c>
    </row>
    <row r="1334" spans="1:14" x14ac:dyDescent="0.2">
      <c r="A1334" t="s">
        <v>1575</v>
      </c>
      <c r="B1334" t="s">
        <v>31620</v>
      </c>
      <c r="I1334" t="s">
        <v>3</v>
      </c>
      <c r="J1334">
        <v>38.81</v>
      </c>
      <c r="M1334">
        <v>38.81</v>
      </c>
      <c r="N1334">
        <f t="shared" si="20"/>
        <v>0</v>
      </c>
    </row>
    <row r="1335" spans="1:14" x14ac:dyDescent="0.2">
      <c r="A1335" t="s">
        <v>1576</v>
      </c>
      <c r="B1335" t="s">
        <v>31621</v>
      </c>
      <c r="I1335" t="s">
        <v>3</v>
      </c>
      <c r="J1335">
        <v>35.799999999999997</v>
      </c>
      <c r="M1335">
        <v>35.799999999999997</v>
      </c>
      <c r="N1335">
        <f t="shared" si="20"/>
        <v>0</v>
      </c>
    </row>
    <row r="1336" spans="1:14" x14ac:dyDescent="0.2">
      <c r="A1336" t="s">
        <v>1577</v>
      </c>
      <c r="B1336" t="s">
        <v>31621</v>
      </c>
      <c r="I1336" t="s">
        <v>3</v>
      </c>
      <c r="J1336">
        <v>31.02</v>
      </c>
      <c r="M1336">
        <v>31.02</v>
      </c>
      <c r="N1336">
        <f t="shared" si="20"/>
        <v>0</v>
      </c>
    </row>
    <row r="1337" spans="1:14" x14ac:dyDescent="0.2">
      <c r="A1337" t="s">
        <v>1578</v>
      </c>
      <c r="B1337" t="s">
        <v>31622</v>
      </c>
      <c r="I1337" t="s">
        <v>3</v>
      </c>
      <c r="J1337">
        <v>4.18</v>
      </c>
      <c r="M1337">
        <v>4.18</v>
      </c>
      <c r="N1337">
        <f t="shared" si="20"/>
        <v>0</v>
      </c>
    </row>
    <row r="1338" spans="1:14" x14ac:dyDescent="0.2">
      <c r="A1338" t="s">
        <v>1579</v>
      </c>
      <c r="B1338" t="s">
        <v>31622</v>
      </c>
      <c r="I1338" t="s">
        <v>3</v>
      </c>
      <c r="J1338">
        <v>3.62</v>
      </c>
      <c r="M1338">
        <v>3.62</v>
      </c>
      <c r="N1338">
        <f t="shared" si="20"/>
        <v>0</v>
      </c>
    </row>
    <row r="1339" spans="1:14" x14ac:dyDescent="0.2">
      <c r="A1339" t="s">
        <v>1580</v>
      </c>
      <c r="B1339" t="s">
        <v>31623</v>
      </c>
      <c r="I1339" t="s">
        <v>3</v>
      </c>
      <c r="J1339">
        <v>2.2999999999999998</v>
      </c>
      <c r="M1339">
        <v>2.2999999999999998</v>
      </c>
      <c r="N1339">
        <f t="shared" si="20"/>
        <v>0</v>
      </c>
    </row>
    <row r="1340" spans="1:14" x14ac:dyDescent="0.2">
      <c r="A1340" t="s">
        <v>1581</v>
      </c>
      <c r="B1340" t="s">
        <v>31623</v>
      </c>
      <c r="I1340" t="s">
        <v>3</v>
      </c>
      <c r="J1340">
        <v>1.99</v>
      </c>
      <c r="M1340">
        <v>1.99</v>
      </c>
      <c r="N1340">
        <f t="shared" si="20"/>
        <v>0</v>
      </c>
    </row>
    <row r="1341" spans="1:14" x14ac:dyDescent="0.2">
      <c r="A1341" t="s">
        <v>1582</v>
      </c>
      <c r="B1341" t="s">
        <v>31624</v>
      </c>
      <c r="I1341" t="s">
        <v>3</v>
      </c>
      <c r="J1341">
        <v>1.1499999999999999</v>
      </c>
      <c r="M1341">
        <v>1.1499999999999999</v>
      </c>
      <c r="N1341">
        <f t="shared" si="20"/>
        <v>0</v>
      </c>
    </row>
    <row r="1342" spans="1:14" x14ac:dyDescent="0.2">
      <c r="A1342" t="s">
        <v>1583</v>
      </c>
      <c r="B1342" t="s">
        <v>31624</v>
      </c>
      <c r="I1342" t="s">
        <v>3</v>
      </c>
      <c r="J1342">
        <v>1</v>
      </c>
      <c r="M1342">
        <v>1</v>
      </c>
      <c r="N1342">
        <f t="shared" si="20"/>
        <v>0</v>
      </c>
    </row>
    <row r="1343" spans="1:14" x14ac:dyDescent="0.2">
      <c r="A1343" t="s">
        <v>1584</v>
      </c>
      <c r="B1343" t="s">
        <v>31625</v>
      </c>
      <c r="I1343" t="s">
        <v>3</v>
      </c>
      <c r="J1343">
        <v>10.5</v>
      </c>
      <c r="M1343">
        <v>10.5</v>
      </c>
      <c r="N1343">
        <f t="shared" si="20"/>
        <v>0</v>
      </c>
    </row>
    <row r="1344" spans="1:14" x14ac:dyDescent="0.2">
      <c r="A1344" t="s">
        <v>1585</v>
      </c>
      <c r="B1344" t="s">
        <v>31625</v>
      </c>
      <c r="I1344" t="s">
        <v>3</v>
      </c>
      <c r="J1344">
        <v>9.1</v>
      </c>
      <c r="M1344">
        <v>9.1</v>
      </c>
      <c r="N1344">
        <f t="shared" si="20"/>
        <v>0</v>
      </c>
    </row>
    <row r="1345" spans="1:14" x14ac:dyDescent="0.2">
      <c r="A1345" t="s">
        <v>1586</v>
      </c>
      <c r="B1345" t="s">
        <v>31626</v>
      </c>
      <c r="I1345" t="s">
        <v>3</v>
      </c>
      <c r="J1345">
        <v>7.02</v>
      </c>
      <c r="M1345">
        <v>7.02</v>
      </c>
      <c r="N1345">
        <f t="shared" si="20"/>
        <v>0</v>
      </c>
    </row>
    <row r="1346" spans="1:14" x14ac:dyDescent="0.2">
      <c r="A1346" t="s">
        <v>1587</v>
      </c>
      <c r="B1346" t="s">
        <v>31626</v>
      </c>
      <c r="I1346" t="s">
        <v>3</v>
      </c>
      <c r="J1346">
        <v>6.08</v>
      </c>
      <c r="M1346">
        <v>6.08</v>
      </c>
      <c r="N1346">
        <f t="shared" si="20"/>
        <v>0</v>
      </c>
    </row>
    <row r="1347" spans="1:14" x14ac:dyDescent="0.2">
      <c r="A1347" t="s">
        <v>1588</v>
      </c>
      <c r="B1347" t="s">
        <v>31627</v>
      </c>
      <c r="I1347" t="s">
        <v>3</v>
      </c>
      <c r="J1347">
        <v>8.39</v>
      </c>
      <c r="M1347">
        <v>8.39</v>
      </c>
      <c r="N1347">
        <f t="shared" si="20"/>
        <v>0</v>
      </c>
    </row>
    <row r="1348" spans="1:14" x14ac:dyDescent="0.2">
      <c r="A1348" t="s">
        <v>1589</v>
      </c>
      <c r="B1348" t="s">
        <v>31627</v>
      </c>
      <c r="I1348" t="s">
        <v>3</v>
      </c>
      <c r="J1348">
        <v>7.27</v>
      </c>
      <c r="M1348">
        <v>7.27</v>
      </c>
      <c r="N1348">
        <f t="shared" ref="N1348:N1411" si="21">J1348-M1348</f>
        <v>0</v>
      </c>
    </row>
    <row r="1349" spans="1:14" x14ac:dyDescent="0.2">
      <c r="A1349" t="s">
        <v>1590</v>
      </c>
      <c r="B1349" t="s">
        <v>31628</v>
      </c>
      <c r="I1349" t="s">
        <v>3</v>
      </c>
      <c r="J1349">
        <v>5.14</v>
      </c>
      <c r="M1349">
        <v>5.14</v>
      </c>
      <c r="N1349">
        <f t="shared" si="21"/>
        <v>0</v>
      </c>
    </row>
    <row r="1350" spans="1:14" x14ac:dyDescent="0.2">
      <c r="A1350" t="s">
        <v>1591</v>
      </c>
      <c r="B1350" t="s">
        <v>31628</v>
      </c>
      <c r="I1350" t="s">
        <v>3</v>
      </c>
      <c r="J1350">
        <v>4.45</v>
      </c>
      <c r="M1350">
        <v>4.45</v>
      </c>
      <c r="N1350">
        <f t="shared" si="21"/>
        <v>0</v>
      </c>
    </row>
    <row r="1351" spans="1:14" x14ac:dyDescent="0.2">
      <c r="A1351" t="s">
        <v>1592</v>
      </c>
      <c r="B1351" t="s">
        <v>31629</v>
      </c>
      <c r="I1351" t="s">
        <v>3</v>
      </c>
      <c r="J1351">
        <v>2.4500000000000002</v>
      </c>
      <c r="M1351">
        <v>2.4500000000000002</v>
      </c>
      <c r="N1351">
        <f t="shared" si="21"/>
        <v>0</v>
      </c>
    </row>
    <row r="1352" spans="1:14" x14ac:dyDescent="0.2">
      <c r="A1352" t="s">
        <v>1593</v>
      </c>
      <c r="B1352" t="s">
        <v>31629</v>
      </c>
      <c r="I1352" t="s">
        <v>3</v>
      </c>
      <c r="J1352">
        <v>2.13</v>
      </c>
      <c r="M1352">
        <v>2.13</v>
      </c>
      <c r="N1352">
        <f t="shared" si="21"/>
        <v>0</v>
      </c>
    </row>
    <row r="1353" spans="1:14" x14ac:dyDescent="0.2">
      <c r="A1353" t="s">
        <v>1594</v>
      </c>
      <c r="B1353" t="s">
        <v>31630</v>
      </c>
      <c r="I1353" t="s">
        <v>3</v>
      </c>
      <c r="J1353">
        <v>1.27</v>
      </c>
      <c r="M1353">
        <v>1.27</v>
      </c>
      <c r="N1353">
        <f t="shared" si="21"/>
        <v>0</v>
      </c>
    </row>
    <row r="1354" spans="1:14" x14ac:dyDescent="0.2">
      <c r="A1354" t="s">
        <v>1595</v>
      </c>
      <c r="B1354" t="s">
        <v>31630</v>
      </c>
      <c r="I1354" t="s">
        <v>3</v>
      </c>
      <c r="J1354">
        <v>1.1000000000000001</v>
      </c>
      <c r="M1354">
        <v>1.1000000000000001</v>
      </c>
      <c r="N1354">
        <f t="shared" si="21"/>
        <v>0</v>
      </c>
    </row>
    <row r="1355" spans="1:14" x14ac:dyDescent="0.2">
      <c r="A1355" t="s">
        <v>1596</v>
      </c>
      <c r="B1355" t="s">
        <v>31631</v>
      </c>
      <c r="I1355" t="s">
        <v>3</v>
      </c>
      <c r="J1355">
        <v>1.37</v>
      </c>
      <c r="M1355">
        <v>1.37</v>
      </c>
      <c r="N1355">
        <f t="shared" si="21"/>
        <v>0</v>
      </c>
    </row>
    <row r="1356" spans="1:14" x14ac:dyDescent="0.2">
      <c r="A1356" t="s">
        <v>1597</v>
      </c>
      <c r="B1356" t="s">
        <v>31631</v>
      </c>
      <c r="I1356" t="s">
        <v>3</v>
      </c>
      <c r="J1356">
        <v>1.18</v>
      </c>
      <c r="M1356">
        <v>1.18</v>
      </c>
      <c r="N1356">
        <f t="shared" si="21"/>
        <v>0</v>
      </c>
    </row>
    <row r="1357" spans="1:14" x14ac:dyDescent="0.2">
      <c r="A1357" t="s">
        <v>1598</v>
      </c>
      <c r="B1357" t="s">
        <v>31632</v>
      </c>
      <c r="I1357" t="s">
        <v>3</v>
      </c>
      <c r="J1357">
        <v>0.69</v>
      </c>
      <c r="M1357">
        <v>0.69</v>
      </c>
      <c r="N1357">
        <f t="shared" si="21"/>
        <v>0</v>
      </c>
    </row>
    <row r="1358" spans="1:14" x14ac:dyDescent="0.2">
      <c r="A1358" t="s">
        <v>1599</v>
      </c>
      <c r="B1358" t="s">
        <v>31632</v>
      </c>
      <c r="I1358" t="s">
        <v>3</v>
      </c>
      <c r="J1358">
        <v>0.6</v>
      </c>
      <c r="M1358">
        <v>0.6</v>
      </c>
      <c r="N1358">
        <f t="shared" si="21"/>
        <v>0</v>
      </c>
    </row>
    <row r="1359" spans="1:14" x14ac:dyDescent="0.2">
      <c r="A1359" t="s">
        <v>1600</v>
      </c>
      <c r="B1359" t="s">
        <v>31633</v>
      </c>
      <c r="I1359" t="s">
        <v>3</v>
      </c>
      <c r="J1359">
        <v>4.18</v>
      </c>
      <c r="M1359">
        <v>4.18</v>
      </c>
      <c r="N1359">
        <f t="shared" si="21"/>
        <v>0</v>
      </c>
    </row>
    <row r="1360" spans="1:14" x14ac:dyDescent="0.2">
      <c r="A1360" t="s">
        <v>1601</v>
      </c>
      <c r="B1360" t="s">
        <v>31633</v>
      </c>
      <c r="I1360" t="s">
        <v>3</v>
      </c>
      <c r="J1360">
        <v>3.62</v>
      </c>
      <c r="M1360">
        <v>3.62</v>
      </c>
      <c r="N1360">
        <f t="shared" si="21"/>
        <v>0</v>
      </c>
    </row>
    <row r="1361" spans="1:14" x14ac:dyDescent="0.2">
      <c r="A1361" t="s">
        <v>1602</v>
      </c>
      <c r="B1361" t="s">
        <v>31634</v>
      </c>
      <c r="I1361" t="s">
        <v>3</v>
      </c>
      <c r="J1361">
        <v>2.2999999999999998</v>
      </c>
      <c r="M1361">
        <v>2.2999999999999998</v>
      </c>
      <c r="N1361">
        <f t="shared" si="21"/>
        <v>0</v>
      </c>
    </row>
    <row r="1362" spans="1:14" x14ac:dyDescent="0.2">
      <c r="A1362" t="s">
        <v>1603</v>
      </c>
      <c r="B1362" t="s">
        <v>31634</v>
      </c>
      <c r="I1362" t="s">
        <v>3</v>
      </c>
      <c r="J1362">
        <v>1.99</v>
      </c>
      <c r="M1362">
        <v>1.99</v>
      </c>
      <c r="N1362">
        <f t="shared" si="21"/>
        <v>0</v>
      </c>
    </row>
    <row r="1363" spans="1:14" x14ac:dyDescent="0.2">
      <c r="A1363" t="s">
        <v>1604</v>
      </c>
      <c r="B1363" t="s">
        <v>31635</v>
      </c>
      <c r="I1363" t="s">
        <v>3</v>
      </c>
      <c r="J1363">
        <v>1.1499999999999999</v>
      </c>
      <c r="M1363">
        <v>1.1499999999999999</v>
      </c>
      <c r="N1363">
        <f t="shared" si="21"/>
        <v>0</v>
      </c>
    </row>
    <row r="1364" spans="1:14" x14ac:dyDescent="0.2">
      <c r="A1364" t="s">
        <v>1605</v>
      </c>
      <c r="B1364" t="s">
        <v>31635</v>
      </c>
      <c r="I1364" t="s">
        <v>3</v>
      </c>
      <c r="J1364">
        <v>1</v>
      </c>
      <c r="M1364">
        <v>1</v>
      </c>
      <c r="N1364">
        <f t="shared" si="21"/>
        <v>0</v>
      </c>
    </row>
    <row r="1365" spans="1:14" x14ac:dyDescent="0.2">
      <c r="A1365" t="s">
        <v>1606</v>
      </c>
      <c r="B1365" t="s">
        <v>31636</v>
      </c>
      <c r="I1365" t="s">
        <v>3</v>
      </c>
      <c r="J1365">
        <v>10.5</v>
      </c>
      <c r="M1365">
        <v>10.5</v>
      </c>
      <c r="N1365">
        <f t="shared" si="21"/>
        <v>0</v>
      </c>
    </row>
    <row r="1366" spans="1:14" x14ac:dyDescent="0.2">
      <c r="A1366" t="s">
        <v>1607</v>
      </c>
      <c r="B1366" t="s">
        <v>31636</v>
      </c>
      <c r="I1366" t="s">
        <v>3</v>
      </c>
      <c r="J1366">
        <v>9.1</v>
      </c>
      <c r="M1366">
        <v>9.1</v>
      </c>
      <c r="N1366">
        <f t="shared" si="21"/>
        <v>0</v>
      </c>
    </row>
    <row r="1367" spans="1:14" x14ac:dyDescent="0.2">
      <c r="A1367" t="s">
        <v>1608</v>
      </c>
      <c r="B1367" t="s">
        <v>31637</v>
      </c>
      <c r="I1367" t="s">
        <v>3</v>
      </c>
      <c r="J1367">
        <v>7.02</v>
      </c>
      <c r="M1367">
        <v>7.02</v>
      </c>
      <c r="N1367">
        <f t="shared" si="21"/>
        <v>0</v>
      </c>
    </row>
    <row r="1368" spans="1:14" x14ac:dyDescent="0.2">
      <c r="A1368" t="s">
        <v>1609</v>
      </c>
      <c r="B1368" t="s">
        <v>31637</v>
      </c>
      <c r="I1368" t="s">
        <v>3</v>
      </c>
      <c r="J1368">
        <v>6.08</v>
      </c>
      <c r="M1368">
        <v>6.08</v>
      </c>
      <c r="N1368">
        <f t="shared" si="21"/>
        <v>0</v>
      </c>
    </row>
    <row r="1369" spans="1:14" x14ac:dyDescent="0.2">
      <c r="A1369" t="s">
        <v>1610</v>
      </c>
      <c r="B1369" t="s">
        <v>31638</v>
      </c>
      <c r="I1369" t="s">
        <v>3</v>
      </c>
      <c r="J1369">
        <v>8.39</v>
      </c>
      <c r="M1369">
        <v>8.39</v>
      </c>
      <c r="N1369">
        <f t="shared" si="21"/>
        <v>0</v>
      </c>
    </row>
    <row r="1370" spans="1:14" x14ac:dyDescent="0.2">
      <c r="A1370" t="s">
        <v>1611</v>
      </c>
      <c r="B1370" t="s">
        <v>31638</v>
      </c>
      <c r="I1370" t="s">
        <v>3</v>
      </c>
      <c r="J1370">
        <v>7.27</v>
      </c>
      <c r="M1370">
        <v>7.27</v>
      </c>
      <c r="N1370">
        <f t="shared" si="21"/>
        <v>0</v>
      </c>
    </row>
    <row r="1371" spans="1:14" x14ac:dyDescent="0.2">
      <c r="A1371" t="s">
        <v>1612</v>
      </c>
      <c r="B1371" t="s">
        <v>31639</v>
      </c>
      <c r="I1371" t="s">
        <v>3</v>
      </c>
      <c r="J1371">
        <v>5.14</v>
      </c>
      <c r="M1371">
        <v>5.14</v>
      </c>
      <c r="N1371">
        <f t="shared" si="21"/>
        <v>0</v>
      </c>
    </row>
    <row r="1372" spans="1:14" x14ac:dyDescent="0.2">
      <c r="A1372" t="s">
        <v>1613</v>
      </c>
      <c r="B1372" t="s">
        <v>31639</v>
      </c>
      <c r="I1372" t="s">
        <v>3</v>
      </c>
      <c r="J1372">
        <v>4.45</v>
      </c>
      <c r="M1372">
        <v>4.45</v>
      </c>
      <c r="N1372">
        <f t="shared" si="21"/>
        <v>0</v>
      </c>
    </row>
    <row r="1373" spans="1:14" x14ac:dyDescent="0.2">
      <c r="A1373" t="s">
        <v>1614</v>
      </c>
      <c r="B1373" t="s">
        <v>31640</v>
      </c>
      <c r="I1373" t="s">
        <v>3</v>
      </c>
      <c r="J1373">
        <v>2.4500000000000002</v>
      </c>
      <c r="M1373">
        <v>2.4500000000000002</v>
      </c>
      <c r="N1373">
        <f t="shared" si="21"/>
        <v>0</v>
      </c>
    </row>
    <row r="1374" spans="1:14" x14ac:dyDescent="0.2">
      <c r="A1374" t="s">
        <v>1615</v>
      </c>
      <c r="B1374" t="s">
        <v>31640</v>
      </c>
      <c r="I1374" t="s">
        <v>3</v>
      </c>
      <c r="J1374">
        <v>2.13</v>
      </c>
      <c r="M1374">
        <v>2.13</v>
      </c>
      <c r="N1374">
        <f t="shared" si="21"/>
        <v>0</v>
      </c>
    </row>
    <row r="1375" spans="1:14" x14ac:dyDescent="0.2">
      <c r="A1375" t="s">
        <v>1616</v>
      </c>
      <c r="B1375" t="s">
        <v>31641</v>
      </c>
      <c r="I1375" t="s">
        <v>3</v>
      </c>
      <c r="J1375">
        <v>1.27</v>
      </c>
      <c r="M1375">
        <v>1.27</v>
      </c>
      <c r="N1375">
        <f t="shared" si="21"/>
        <v>0</v>
      </c>
    </row>
    <row r="1376" spans="1:14" x14ac:dyDescent="0.2">
      <c r="A1376" t="s">
        <v>1617</v>
      </c>
      <c r="B1376" t="s">
        <v>31641</v>
      </c>
      <c r="I1376" t="s">
        <v>3</v>
      </c>
      <c r="J1376">
        <v>1.1000000000000001</v>
      </c>
      <c r="M1376">
        <v>1.1000000000000001</v>
      </c>
      <c r="N1376">
        <f t="shared" si="21"/>
        <v>0</v>
      </c>
    </row>
    <row r="1377" spans="1:14" x14ac:dyDescent="0.2">
      <c r="A1377" t="s">
        <v>1618</v>
      </c>
      <c r="B1377" t="s">
        <v>31642</v>
      </c>
      <c r="I1377" t="s">
        <v>3</v>
      </c>
      <c r="J1377">
        <v>1.37</v>
      </c>
      <c r="M1377">
        <v>1.37</v>
      </c>
      <c r="N1377">
        <f t="shared" si="21"/>
        <v>0</v>
      </c>
    </row>
    <row r="1378" spans="1:14" x14ac:dyDescent="0.2">
      <c r="A1378" t="s">
        <v>1619</v>
      </c>
      <c r="B1378" t="s">
        <v>31642</v>
      </c>
      <c r="I1378" t="s">
        <v>3</v>
      </c>
      <c r="J1378">
        <v>1.18</v>
      </c>
      <c r="M1378">
        <v>1.18</v>
      </c>
      <c r="N1378">
        <f t="shared" si="21"/>
        <v>0</v>
      </c>
    </row>
    <row r="1379" spans="1:14" x14ac:dyDescent="0.2">
      <c r="A1379" t="s">
        <v>1620</v>
      </c>
      <c r="B1379" t="s">
        <v>31643</v>
      </c>
      <c r="I1379" t="s">
        <v>3</v>
      </c>
      <c r="J1379">
        <v>0.69</v>
      </c>
      <c r="M1379">
        <v>0.69</v>
      </c>
      <c r="N1379">
        <f t="shared" si="21"/>
        <v>0</v>
      </c>
    </row>
    <row r="1380" spans="1:14" x14ac:dyDescent="0.2">
      <c r="A1380" t="s">
        <v>1621</v>
      </c>
      <c r="B1380" t="s">
        <v>31643</v>
      </c>
      <c r="I1380" t="s">
        <v>3</v>
      </c>
      <c r="J1380">
        <v>0.6</v>
      </c>
      <c r="M1380">
        <v>0.6</v>
      </c>
      <c r="N1380">
        <f t="shared" si="21"/>
        <v>0</v>
      </c>
    </row>
    <row r="1381" spans="1:14" x14ac:dyDescent="0.2">
      <c r="A1381" t="s">
        <v>1622</v>
      </c>
      <c r="B1381" t="s">
        <v>31644</v>
      </c>
      <c r="I1381" t="s">
        <v>3</v>
      </c>
      <c r="J1381">
        <v>2.2999999999999998</v>
      </c>
      <c r="M1381">
        <v>2.2999999999999998</v>
      </c>
      <c r="N1381">
        <f t="shared" si="21"/>
        <v>0</v>
      </c>
    </row>
    <row r="1382" spans="1:14" x14ac:dyDescent="0.2">
      <c r="A1382" t="s">
        <v>1623</v>
      </c>
      <c r="B1382" t="s">
        <v>31644</v>
      </c>
      <c r="I1382" t="s">
        <v>3</v>
      </c>
      <c r="J1382">
        <v>1.99</v>
      </c>
      <c r="M1382">
        <v>1.99</v>
      </c>
      <c r="N1382">
        <f t="shared" si="21"/>
        <v>0</v>
      </c>
    </row>
    <row r="1383" spans="1:14" x14ac:dyDescent="0.2">
      <c r="A1383" t="s">
        <v>1624</v>
      </c>
      <c r="B1383" t="s">
        <v>31645</v>
      </c>
      <c r="I1383" t="s">
        <v>3</v>
      </c>
      <c r="J1383">
        <v>1.1499999999999999</v>
      </c>
      <c r="M1383">
        <v>1.1499999999999999</v>
      </c>
      <c r="N1383">
        <f t="shared" si="21"/>
        <v>0</v>
      </c>
    </row>
    <row r="1384" spans="1:14" x14ac:dyDescent="0.2">
      <c r="A1384" t="s">
        <v>1625</v>
      </c>
      <c r="B1384" t="s">
        <v>31645</v>
      </c>
      <c r="I1384" t="s">
        <v>3</v>
      </c>
      <c r="J1384">
        <v>1</v>
      </c>
      <c r="M1384">
        <v>1</v>
      </c>
      <c r="N1384">
        <f t="shared" si="21"/>
        <v>0</v>
      </c>
    </row>
    <row r="1385" spans="1:14" x14ac:dyDescent="0.2">
      <c r="A1385" t="s">
        <v>1626</v>
      </c>
      <c r="B1385" t="s">
        <v>31646</v>
      </c>
      <c r="I1385" t="s">
        <v>3</v>
      </c>
      <c r="J1385">
        <v>3.87</v>
      </c>
      <c r="M1385">
        <v>3.87</v>
      </c>
      <c r="N1385">
        <f t="shared" si="21"/>
        <v>0</v>
      </c>
    </row>
    <row r="1386" spans="1:14" x14ac:dyDescent="0.2">
      <c r="A1386" t="s">
        <v>1627</v>
      </c>
      <c r="B1386" t="s">
        <v>31646</v>
      </c>
      <c r="I1386" t="s">
        <v>3</v>
      </c>
      <c r="J1386">
        <v>3.35</v>
      </c>
      <c r="M1386">
        <v>3.35</v>
      </c>
      <c r="N1386">
        <f t="shared" si="21"/>
        <v>0</v>
      </c>
    </row>
    <row r="1387" spans="1:14" x14ac:dyDescent="0.2">
      <c r="A1387" t="s">
        <v>1628</v>
      </c>
      <c r="B1387" t="s">
        <v>31647</v>
      </c>
      <c r="I1387" t="s">
        <v>3</v>
      </c>
      <c r="J1387">
        <v>8.39</v>
      </c>
      <c r="M1387">
        <v>8.39</v>
      </c>
      <c r="N1387">
        <f t="shared" si="21"/>
        <v>0</v>
      </c>
    </row>
    <row r="1388" spans="1:14" x14ac:dyDescent="0.2">
      <c r="A1388" t="s">
        <v>1629</v>
      </c>
      <c r="B1388" t="s">
        <v>31647</v>
      </c>
      <c r="I1388" t="s">
        <v>3</v>
      </c>
      <c r="J1388">
        <v>7.27</v>
      </c>
      <c r="M1388">
        <v>7.27</v>
      </c>
      <c r="N1388">
        <f t="shared" si="21"/>
        <v>0</v>
      </c>
    </row>
    <row r="1389" spans="1:14" x14ac:dyDescent="0.2">
      <c r="A1389" t="s">
        <v>1630</v>
      </c>
      <c r="B1389" t="s">
        <v>31648</v>
      </c>
      <c r="I1389" t="s">
        <v>3</v>
      </c>
      <c r="J1389">
        <v>4.18</v>
      </c>
      <c r="M1389">
        <v>4.18</v>
      </c>
      <c r="N1389">
        <f t="shared" si="21"/>
        <v>0</v>
      </c>
    </row>
    <row r="1390" spans="1:14" x14ac:dyDescent="0.2">
      <c r="A1390" t="s">
        <v>1631</v>
      </c>
      <c r="B1390" t="s">
        <v>31648</v>
      </c>
      <c r="I1390" t="s">
        <v>3</v>
      </c>
      <c r="J1390">
        <v>3.62</v>
      </c>
      <c r="M1390">
        <v>3.62</v>
      </c>
      <c r="N1390">
        <f t="shared" si="21"/>
        <v>0</v>
      </c>
    </row>
    <row r="1391" spans="1:14" x14ac:dyDescent="0.2">
      <c r="A1391" t="s">
        <v>1632</v>
      </c>
      <c r="B1391" t="s">
        <v>31649</v>
      </c>
      <c r="I1391" t="s">
        <v>3</v>
      </c>
      <c r="J1391">
        <v>2.4500000000000002</v>
      </c>
      <c r="M1391">
        <v>2.4500000000000002</v>
      </c>
      <c r="N1391">
        <f t="shared" si="21"/>
        <v>0</v>
      </c>
    </row>
    <row r="1392" spans="1:14" x14ac:dyDescent="0.2">
      <c r="A1392" t="s">
        <v>1633</v>
      </c>
      <c r="B1392" t="s">
        <v>31649</v>
      </c>
      <c r="I1392" t="s">
        <v>3</v>
      </c>
      <c r="J1392">
        <v>2.13</v>
      </c>
      <c r="M1392">
        <v>2.13</v>
      </c>
      <c r="N1392">
        <f t="shared" si="21"/>
        <v>0</v>
      </c>
    </row>
    <row r="1393" spans="1:14" x14ac:dyDescent="0.2">
      <c r="A1393" t="s">
        <v>1634</v>
      </c>
      <c r="B1393" t="s">
        <v>31650</v>
      </c>
      <c r="I1393" t="s">
        <v>3</v>
      </c>
      <c r="J1393">
        <v>1.27</v>
      </c>
      <c r="M1393">
        <v>1.27</v>
      </c>
      <c r="N1393">
        <f t="shared" si="21"/>
        <v>0</v>
      </c>
    </row>
    <row r="1394" spans="1:14" x14ac:dyDescent="0.2">
      <c r="A1394" t="s">
        <v>1635</v>
      </c>
      <c r="B1394" t="s">
        <v>31650</v>
      </c>
      <c r="I1394" t="s">
        <v>3</v>
      </c>
      <c r="J1394">
        <v>1.1000000000000001</v>
      </c>
      <c r="M1394">
        <v>1.1000000000000001</v>
      </c>
      <c r="N1394">
        <f t="shared" si="21"/>
        <v>0</v>
      </c>
    </row>
    <row r="1395" spans="1:14" x14ac:dyDescent="0.2">
      <c r="A1395" t="s">
        <v>1636</v>
      </c>
      <c r="B1395" t="s">
        <v>31651</v>
      </c>
      <c r="I1395" t="s">
        <v>3</v>
      </c>
      <c r="J1395">
        <v>1.37</v>
      </c>
      <c r="M1395">
        <v>1.37</v>
      </c>
      <c r="N1395">
        <f t="shared" si="21"/>
        <v>0</v>
      </c>
    </row>
    <row r="1396" spans="1:14" x14ac:dyDescent="0.2">
      <c r="A1396" t="s">
        <v>1637</v>
      </c>
      <c r="B1396" t="s">
        <v>31651</v>
      </c>
      <c r="I1396" t="s">
        <v>3</v>
      </c>
      <c r="J1396">
        <v>1.18</v>
      </c>
      <c r="M1396">
        <v>1.18</v>
      </c>
      <c r="N1396">
        <f t="shared" si="21"/>
        <v>0</v>
      </c>
    </row>
    <row r="1397" spans="1:14" x14ac:dyDescent="0.2">
      <c r="A1397" t="s">
        <v>1638</v>
      </c>
      <c r="B1397" t="s">
        <v>31651</v>
      </c>
      <c r="I1397" t="s">
        <v>3</v>
      </c>
      <c r="J1397">
        <v>0.69</v>
      </c>
      <c r="M1397">
        <v>0.69</v>
      </c>
      <c r="N1397">
        <f t="shared" si="21"/>
        <v>0</v>
      </c>
    </row>
    <row r="1398" spans="1:14" x14ac:dyDescent="0.2">
      <c r="A1398" t="s">
        <v>1639</v>
      </c>
      <c r="B1398" t="s">
        <v>31651</v>
      </c>
      <c r="I1398" t="s">
        <v>3</v>
      </c>
      <c r="J1398">
        <v>0.6</v>
      </c>
      <c r="M1398">
        <v>0.6</v>
      </c>
      <c r="N1398">
        <f t="shared" si="21"/>
        <v>0</v>
      </c>
    </row>
    <row r="1399" spans="1:14" x14ac:dyDescent="0.2">
      <c r="A1399" t="s">
        <v>1640</v>
      </c>
      <c r="B1399" t="s">
        <v>31652</v>
      </c>
      <c r="I1399" t="s">
        <v>3</v>
      </c>
      <c r="J1399">
        <v>2.2999999999999998</v>
      </c>
      <c r="M1399">
        <v>2.2999999999999998</v>
      </c>
      <c r="N1399">
        <f t="shared" si="21"/>
        <v>0</v>
      </c>
    </row>
    <row r="1400" spans="1:14" x14ac:dyDescent="0.2">
      <c r="A1400" t="s">
        <v>1641</v>
      </c>
      <c r="B1400" t="s">
        <v>31652</v>
      </c>
      <c r="I1400" t="s">
        <v>3</v>
      </c>
      <c r="J1400">
        <v>1.99</v>
      </c>
      <c r="M1400">
        <v>1.99</v>
      </c>
      <c r="N1400">
        <f t="shared" si="21"/>
        <v>0</v>
      </c>
    </row>
    <row r="1401" spans="1:14" x14ac:dyDescent="0.2">
      <c r="A1401" t="s">
        <v>1642</v>
      </c>
      <c r="B1401" t="s">
        <v>31653</v>
      </c>
      <c r="I1401" t="s">
        <v>3</v>
      </c>
      <c r="J1401">
        <v>1.1499999999999999</v>
      </c>
      <c r="M1401">
        <v>1.1499999999999999</v>
      </c>
      <c r="N1401">
        <f t="shared" si="21"/>
        <v>0</v>
      </c>
    </row>
    <row r="1402" spans="1:14" x14ac:dyDescent="0.2">
      <c r="A1402" t="s">
        <v>1643</v>
      </c>
      <c r="B1402" t="s">
        <v>31653</v>
      </c>
      <c r="I1402" t="s">
        <v>3</v>
      </c>
      <c r="J1402">
        <v>1</v>
      </c>
      <c r="M1402">
        <v>1</v>
      </c>
      <c r="N1402">
        <f t="shared" si="21"/>
        <v>0</v>
      </c>
    </row>
    <row r="1403" spans="1:14" x14ac:dyDescent="0.2">
      <c r="A1403" t="s">
        <v>1644</v>
      </c>
      <c r="B1403" t="s">
        <v>31654</v>
      </c>
      <c r="I1403" t="s">
        <v>3</v>
      </c>
      <c r="J1403">
        <v>3.87</v>
      </c>
      <c r="M1403">
        <v>3.87</v>
      </c>
      <c r="N1403">
        <f t="shared" si="21"/>
        <v>0</v>
      </c>
    </row>
    <row r="1404" spans="1:14" x14ac:dyDescent="0.2">
      <c r="A1404" t="s">
        <v>1645</v>
      </c>
      <c r="B1404" t="s">
        <v>31654</v>
      </c>
      <c r="I1404" t="s">
        <v>3</v>
      </c>
      <c r="J1404">
        <v>3.35</v>
      </c>
      <c r="M1404">
        <v>3.35</v>
      </c>
      <c r="N1404">
        <f t="shared" si="21"/>
        <v>0</v>
      </c>
    </row>
    <row r="1405" spans="1:14" x14ac:dyDescent="0.2">
      <c r="A1405" t="s">
        <v>1646</v>
      </c>
      <c r="B1405" t="s">
        <v>31655</v>
      </c>
      <c r="I1405" t="s">
        <v>3</v>
      </c>
      <c r="J1405">
        <v>8.39</v>
      </c>
      <c r="M1405">
        <v>8.39</v>
      </c>
      <c r="N1405">
        <f t="shared" si="21"/>
        <v>0</v>
      </c>
    </row>
    <row r="1406" spans="1:14" x14ac:dyDescent="0.2">
      <c r="A1406" t="s">
        <v>1647</v>
      </c>
      <c r="B1406" t="s">
        <v>31655</v>
      </c>
      <c r="I1406" t="s">
        <v>3</v>
      </c>
      <c r="J1406">
        <v>7.27</v>
      </c>
      <c r="M1406">
        <v>7.27</v>
      </c>
      <c r="N1406">
        <f t="shared" si="21"/>
        <v>0</v>
      </c>
    </row>
    <row r="1407" spans="1:14" x14ac:dyDescent="0.2">
      <c r="A1407" t="s">
        <v>1648</v>
      </c>
      <c r="B1407" t="s">
        <v>31656</v>
      </c>
      <c r="I1407" t="s">
        <v>3</v>
      </c>
      <c r="J1407">
        <v>4.18</v>
      </c>
      <c r="M1407">
        <v>4.18</v>
      </c>
      <c r="N1407">
        <f t="shared" si="21"/>
        <v>0</v>
      </c>
    </row>
    <row r="1408" spans="1:14" x14ac:dyDescent="0.2">
      <c r="A1408" t="s">
        <v>1649</v>
      </c>
      <c r="B1408" t="s">
        <v>31656</v>
      </c>
      <c r="I1408" t="s">
        <v>3</v>
      </c>
      <c r="J1408">
        <v>3.62</v>
      </c>
      <c r="M1408">
        <v>3.62</v>
      </c>
      <c r="N1408">
        <f t="shared" si="21"/>
        <v>0</v>
      </c>
    </row>
    <row r="1409" spans="1:14" x14ac:dyDescent="0.2">
      <c r="A1409" t="s">
        <v>1650</v>
      </c>
      <c r="B1409" t="s">
        <v>31657</v>
      </c>
      <c r="I1409" t="s">
        <v>3</v>
      </c>
      <c r="J1409">
        <v>2.4500000000000002</v>
      </c>
      <c r="M1409">
        <v>2.4500000000000002</v>
      </c>
      <c r="N1409">
        <f t="shared" si="21"/>
        <v>0</v>
      </c>
    </row>
    <row r="1410" spans="1:14" x14ac:dyDescent="0.2">
      <c r="A1410" t="s">
        <v>1651</v>
      </c>
      <c r="B1410" t="s">
        <v>31657</v>
      </c>
      <c r="I1410" t="s">
        <v>3</v>
      </c>
      <c r="J1410">
        <v>2.13</v>
      </c>
      <c r="M1410">
        <v>2.13</v>
      </c>
      <c r="N1410">
        <f t="shared" si="21"/>
        <v>0</v>
      </c>
    </row>
    <row r="1411" spans="1:14" x14ac:dyDescent="0.2">
      <c r="A1411" t="s">
        <v>1652</v>
      </c>
      <c r="B1411" t="s">
        <v>31658</v>
      </c>
      <c r="I1411" t="s">
        <v>3</v>
      </c>
      <c r="J1411">
        <v>1.27</v>
      </c>
      <c r="M1411">
        <v>1.27</v>
      </c>
      <c r="N1411">
        <f t="shared" si="21"/>
        <v>0</v>
      </c>
    </row>
    <row r="1412" spans="1:14" x14ac:dyDescent="0.2">
      <c r="A1412" t="s">
        <v>1653</v>
      </c>
      <c r="B1412" t="s">
        <v>31658</v>
      </c>
      <c r="I1412" t="s">
        <v>3</v>
      </c>
      <c r="J1412">
        <v>1.1000000000000001</v>
      </c>
      <c r="M1412">
        <v>1.1000000000000001</v>
      </c>
      <c r="N1412">
        <f t="shared" ref="N1412:N1475" si="22">J1412-M1412</f>
        <v>0</v>
      </c>
    </row>
    <row r="1413" spans="1:14" x14ac:dyDescent="0.2">
      <c r="A1413" t="s">
        <v>1654</v>
      </c>
      <c r="B1413" t="s">
        <v>31659</v>
      </c>
      <c r="I1413" t="s">
        <v>3</v>
      </c>
      <c r="J1413">
        <v>1.37</v>
      </c>
      <c r="M1413">
        <v>1.37</v>
      </c>
      <c r="N1413">
        <f t="shared" si="22"/>
        <v>0</v>
      </c>
    </row>
    <row r="1414" spans="1:14" x14ac:dyDescent="0.2">
      <c r="A1414" t="s">
        <v>1655</v>
      </c>
      <c r="B1414" t="s">
        <v>31659</v>
      </c>
      <c r="I1414" t="s">
        <v>3</v>
      </c>
      <c r="J1414">
        <v>1.18</v>
      </c>
      <c r="M1414">
        <v>1.18</v>
      </c>
      <c r="N1414">
        <f t="shared" si="22"/>
        <v>0</v>
      </c>
    </row>
    <row r="1415" spans="1:14" x14ac:dyDescent="0.2">
      <c r="A1415" t="s">
        <v>1656</v>
      </c>
      <c r="B1415" t="s">
        <v>31660</v>
      </c>
      <c r="I1415" t="s">
        <v>3</v>
      </c>
      <c r="J1415">
        <v>0.69</v>
      </c>
      <c r="M1415">
        <v>0.69</v>
      </c>
      <c r="N1415">
        <f t="shared" si="22"/>
        <v>0</v>
      </c>
    </row>
    <row r="1416" spans="1:14" x14ac:dyDescent="0.2">
      <c r="A1416" t="s">
        <v>1657</v>
      </c>
      <c r="B1416" t="s">
        <v>31660</v>
      </c>
      <c r="I1416" t="s">
        <v>3</v>
      </c>
      <c r="J1416">
        <v>0.6</v>
      </c>
      <c r="M1416">
        <v>0.6</v>
      </c>
      <c r="N1416">
        <f t="shared" si="22"/>
        <v>0</v>
      </c>
    </row>
    <row r="1417" spans="1:14" x14ac:dyDescent="0.2">
      <c r="A1417" t="s">
        <v>1658</v>
      </c>
      <c r="B1417" t="s">
        <v>31661</v>
      </c>
      <c r="I1417" t="s">
        <v>3</v>
      </c>
      <c r="J1417">
        <v>2.2999999999999998</v>
      </c>
      <c r="M1417">
        <v>2.2999999999999998</v>
      </c>
      <c r="N1417">
        <f t="shared" si="22"/>
        <v>0</v>
      </c>
    </row>
    <row r="1418" spans="1:14" x14ac:dyDescent="0.2">
      <c r="A1418" t="s">
        <v>1659</v>
      </c>
      <c r="B1418" t="s">
        <v>31661</v>
      </c>
      <c r="I1418" t="s">
        <v>3</v>
      </c>
      <c r="J1418">
        <v>1.99</v>
      </c>
      <c r="M1418">
        <v>1.99</v>
      </c>
      <c r="N1418">
        <f t="shared" si="22"/>
        <v>0</v>
      </c>
    </row>
    <row r="1419" spans="1:14" x14ac:dyDescent="0.2">
      <c r="A1419" t="s">
        <v>1660</v>
      </c>
      <c r="B1419" t="s">
        <v>31662</v>
      </c>
      <c r="I1419" t="s">
        <v>3</v>
      </c>
      <c r="J1419">
        <v>2.06</v>
      </c>
      <c r="M1419">
        <v>2.06</v>
      </c>
      <c r="N1419">
        <f t="shared" si="22"/>
        <v>0</v>
      </c>
    </row>
    <row r="1420" spans="1:14" x14ac:dyDescent="0.2">
      <c r="A1420" t="s">
        <v>1661</v>
      </c>
      <c r="B1420" t="s">
        <v>31662</v>
      </c>
      <c r="I1420" t="s">
        <v>3</v>
      </c>
      <c r="J1420">
        <v>1.79</v>
      </c>
      <c r="M1420">
        <v>1.79</v>
      </c>
      <c r="N1420">
        <f t="shared" si="22"/>
        <v>0</v>
      </c>
    </row>
    <row r="1421" spans="1:14" x14ac:dyDescent="0.2">
      <c r="A1421" t="s">
        <v>1662</v>
      </c>
      <c r="B1421" t="s">
        <v>31663</v>
      </c>
      <c r="I1421" t="s">
        <v>3</v>
      </c>
      <c r="J1421">
        <v>5.87</v>
      </c>
      <c r="M1421">
        <v>5.87</v>
      </c>
      <c r="N1421">
        <f t="shared" si="22"/>
        <v>0</v>
      </c>
    </row>
    <row r="1422" spans="1:14" x14ac:dyDescent="0.2">
      <c r="A1422" t="s">
        <v>1663</v>
      </c>
      <c r="B1422" t="s">
        <v>31663</v>
      </c>
      <c r="I1422" t="s">
        <v>3</v>
      </c>
      <c r="J1422">
        <v>5.09</v>
      </c>
      <c r="M1422">
        <v>5.09</v>
      </c>
      <c r="N1422">
        <f t="shared" si="22"/>
        <v>0</v>
      </c>
    </row>
    <row r="1423" spans="1:14" x14ac:dyDescent="0.2">
      <c r="A1423" t="s">
        <v>1664</v>
      </c>
      <c r="B1423" t="s">
        <v>31664</v>
      </c>
      <c r="I1423" t="s">
        <v>3</v>
      </c>
      <c r="J1423">
        <v>5.28</v>
      </c>
      <c r="M1423">
        <v>5.28</v>
      </c>
      <c r="N1423">
        <f t="shared" si="22"/>
        <v>0</v>
      </c>
    </row>
    <row r="1424" spans="1:14" x14ac:dyDescent="0.2">
      <c r="A1424" t="s">
        <v>1665</v>
      </c>
      <c r="B1424" t="s">
        <v>31664</v>
      </c>
      <c r="I1424" t="s">
        <v>3</v>
      </c>
      <c r="J1424">
        <v>4.58</v>
      </c>
      <c r="M1424">
        <v>4.58</v>
      </c>
      <c r="N1424">
        <f t="shared" si="22"/>
        <v>0</v>
      </c>
    </row>
    <row r="1425" spans="1:14" x14ac:dyDescent="0.2">
      <c r="A1425" t="s">
        <v>1666</v>
      </c>
      <c r="B1425" t="s">
        <v>31665</v>
      </c>
      <c r="I1425" t="s">
        <v>3</v>
      </c>
      <c r="J1425">
        <v>5.87</v>
      </c>
      <c r="M1425">
        <v>5.87</v>
      </c>
      <c r="N1425">
        <f t="shared" si="22"/>
        <v>0</v>
      </c>
    </row>
    <row r="1426" spans="1:14" x14ac:dyDescent="0.2">
      <c r="A1426" t="s">
        <v>1667</v>
      </c>
      <c r="B1426" t="s">
        <v>31665</v>
      </c>
      <c r="I1426" t="s">
        <v>3</v>
      </c>
      <c r="J1426">
        <v>5.09</v>
      </c>
      <c r="M1426">
        <v>5.09</v>
      </c>
      <c r="N1426">
        <f t="shared" si="22"/>
        <v>0</v>
      </c>
    </row>
    <row r="1427" spans="1:14" x14ac:dyDescent="0.2">
      <c r="A1427" t="s">
        <v>1668</v>
      </c>
      <c r="B1427" t="s">
        <v>31666</v>
      </c>
      <c r="I1427" t="s">
        <v>3</v>
      </c>
      <c r="J1427">
        <v>2.4500000000000002</v>
      </c>
      <c r="M1427">
        <v>2.4500000000000002</v>
      </c>
      <c r="N1427">
        <f t="shared" si="22"/>
        <v>0</v>
      </c>
    </row>
    <row r="1428" spans="1:14" x14ac:dyDescent="0.2">
      <c r="A1428" t="s">
        <v>1669</v>
      </c>
      <c r="B1428" t="s">
        <v>31666</v>
      </c>
      <c r="I1428" t="s">
        <v>3</v>
      </c>
      <c r="J1428">
        <v>2.13</v>
      </c>
      <c r="M1428">
        <v>2.13</v>
      </c>
      <c r="N1428">
        <f t="shared" si="22"/>
        <v>0</v>
      </c>
    </row>
    <row r="1429" spans="1:14" x14ac:dyDescent="0.2">
      <c r="A1429" t="s">
        <v>1670</v>
      </c>
      <c r="B1429" t="s">
        <v>31667</v>
      </c>
      <c r="I1429" t="s">
        <v>3</v>
      </c>
      <c r="J1429">
        <v>2.21</v>
      </c>
      <c r="M1429">
        <v>2.21</v>
      </c>
      <c r="N1429">
        <f t="shared" si="22"/>
        <v>0</v>
      </c>
    </row>
    <row r="1430" spans="1:14" x14ac:dyDescent="0.2">
      <c r="A1430" t="s">
        <v>1671</v>
      </c>
      <c r="B1430" t="s">
        <v>31667</v>
      </c>
      <c r="I1430" t="s">
        <v>3</v>
      </c>
      <c r="J1430">
        <v>1.92</v>
      </c>
      <c r="M1430">
        <v>1.92</v>
      </c>
      <c r="N1430">
        <f t="shared" si="22"/>
        <v>0</v>
      </c>
    </row>
    <row r="1431" spans="1:14" x14ac:dyDescent="0.2">
      <c r="A1431" t="s">
        <v>1672</v>
      </c>
      <c r="B1431" t="s">
        <v>31668</v>
      </c>
      <c r="I1431" t="s">
        <v>3</v>
      </c>
      <c r="J1431">
        <v>1.37</v>
      </c>
      <c r="M1431">
        <v>1.37</v>
      </c>
      <c r="N1431">
        <f t="shared" si="22"/>
        <v>0</v>
      </c>
    </row>
    <row r="1432" spans="1:14" x14ac:dyDescent="0.2">
      <c r="A1432" t="s">
        <v>1673</v>
      </c>
      <c r="B1432" t="s">
        <v>31668</v>
      </c>
      <c r="I1432" t="s">
        <v>3</v>
      </c>
      <c r="J1432">
        <v>1.18</v>
      </c>
      <c r="M1432">
        <v>1.18</v>
      </c>
      <c r="N1432">
        <f t="shared" si="22"/>
        <v>0</v>
      </c>
    </row>
    <row r="1433" spans="1:14" x14ac:dyDescent="0.2">
      <c r="A1433" t="s">
        <v>1674</v>
      </c>
      <c r="B1433" t="s">
        <v>31669</v>
      </c>
      <c r="I1433" t="s">
        <v>3</v>
      </c>
      <c r="J1433">
        <v>0.69</v>
      </c>
      <c r="M1433">
        <v>0.69</v>
      </c>
      <c r="N1433">
        <f t="shared" si="22"/>
        <v>0</v>
      </c>
    </row>
    <row r="1434" spans="1:14" x14ac:dyDescent="0.2">
      <c r="A1434" t="s">
        <v>1675</v>
      </c>
      <c r="B1434" t="s">
        <v>31669</v>
      </c>
      <c r="I1434" t="s">
        <v>3</v>
      </c>
      <c r="J1434">
        <v>0.6</v>
      </c>
      <c r="M1434">
        <v>0.6</v>
      </c>
      <c r="N1434">
        <f t="shared" si="22"/>
        <v>0</v>
      </c>
    </row>
    <row r="1435" spans="1:14" x14ac:dyDescent="0.2">
      <c r="A1435" t="s">
        <v>1676</v>
      </c>
      <c r="B1435" t="s">
        <v>31670</v>
      </c>
      <c r="I1435" t="s">
        <v>3</v>
      </c>
      <c r="J1435">
        <v>2.2999999999999998</v>
      </c>
      <c r="M1435">
        <v>2.2999999999999998</v>
      </c>
      <c r="N1435">
        <f t="shared" si="22"/>
        <v>0</v>
      </c>
    </row>
    <row r="1436" spans="1:14" x14ac:dyDescent="0.2">
      <c r="A1436" t="s">
        <v>1677</v>
      </c>
      <c r="B1436" t="s">
        <v>31670</v>
      </c>
      <c r="I1436" t="s">
        <v>3</v>
      </c>
      <c r="J1436">
        <v>1.99</v>
      </c>
      <c r="M1436">
        <v>1.99</v>
      </c>
      <c r="N1436">
        <f t="shared" si="22"/>
        <v>0</v>
      </c>
    </row>
    <row r="1437" spans="1:14" x14ac:dyDescent="0.2">
      <c r="A1437" t="s">
        <v>1678</v>
      </c>
      <c r="B1437" t="s">
        <v>31671</v>
      </c>
      <c r="I1437" t="s">
        <v>3</v>
      </c>
      <c r="J1437">
        <v>2.06</v>
      </c>
      <c r="M1437">
        <v>2.06</v>
      </c>
      <c r="N1437">
        <f t="shared" si="22"/>
        <v>0</v>
      </c>
    </row>
    <row r="1438" spans="1:14" x14ac:dyDescent="0.2">
      <c r="A1438" t="s">
        <v>1679</v>
      </c>
      <c r="B1438" t="s">
        <v>31671</v>
      </c>
      <c r="I1438" t="s">
        <v>3</v>
      </c>
      <c r="J1438">
        <v>1.79</v>
      </c>
      <c r="M1438">
        <v>1.79</v>
      </c>
      <c r="N1438">
        <f t="shared" si="22"/>
        <v>0</v>
      </c>
    </row>
    <row r="1439" spans="1:14" x14ac:dyDescent="0.2">
      <c r="A1439" t="s">
        <v>1680</v>
      </c>
      <c r="B1439" t="s">
        <v>31672</v>
      </c>
      <c r="I1439" t="s">
        <v>3</v>
      </c>
      <c r="J1439">
        <v>5.87</v>
      </c>
      <c r="M1439">
        <v>5.87</v>
      </c>
      <c r="N1439">
        <f t="shared" si="22"/>
        <v>0</v>
      </c>
    </row>
    <row r="1440" spans="1:14" x14ac:dyDescent="0.2">
      <c r="A1440" t="s">
        <v>1681</v>
      </c>
      <c r="B1440" t="s">
        <v>31672</v>
      </c>
      <c r="I1440" t="s">
        <v>3</v>
      </c>
      <c r="J1440">
        <v>5.09</v>
      </c>
      <c r="M1440">
        <v>5.09</v>
      </c>
      <c r="N1440">
        <f t="shared" si="22"/>
        <v>0</v>
      </c>
    </row>
    <row r="1441" spans="1:14" x14ac:dyDescent="0.2">
      <c r="A1441" t="s">
        <v>1682</v>
      </c>
      <c r="B1441" t="s">
        <v>31673</v>
      </c>
      <c r="I1441" t="s">
        <v>3</v>
      </c>
      <c r="J1441">
        <v>5.28</v>
      </c>
      <c r="M1441">
        <v>5.28</v>
      </c>
      <c r="N1441">
        <f t="shared" si="22"/>
        <v>0</v>
      </c>
    </row>
    <row r="1442" spans="1:14" x14ac:dyDescent="0.2">
      <c r="A1442" t="s">
        <v>1683</v>
      </c>
      <c r="B1442" t="s">
        <v>31673</v>
      </c>
      <c r="I1442" t="s">
        <v>3</v>
      </c>
      <c r="J1442">
        <v>4.58</v>
      </c>
      <c r="M1442">
        <v>4.58</v>
      </c>
      <c r="N1442">
        <f t="shared" si="22"/>
        <v>0</v>
      </c>
    </row>
    <row r="1443" spans="1:14" x14ac:dyDescent="0.2">
      <c r="A1443" t="s">
        <v>1684</v>
      </c>
      <c r="B1443" t="s">
        <v>31674</v>
      </c>
      <c r="I1443" t="s">
        <v>3</v>
      </c>
      <c r="J1443">
        <v>5.87</v>
      </c>
      <c r="M1443">
        <v>5.87</v>
      </c>
      <c r="N1443">
        <f t="shared" si="22"/>
        <v>0</v>
      </c>
    </row>
    <row r="1444" spans="1:14" x14ac:dyDescent="0.2">
      <c r="A1444" t="s">
        <v>1685</v>
      </c>
      <c r="B1444" t="s">
        <v>31674</v>
      </c>
      <c r="I1444" t="s">
        <v>3</v>
      </c>
      <c r="J1444">
        <v>5.09</v>
      </c>
      <c r="M1444">
        <v>5.09</v>
      </c>
      <c r="N1444">
        <f t="shared" si="22"/>
        <v>0</v>
      </c>
    </row>
    <row r="1445" spans="1:14" x14ac:dyDescent="0.2">
      <c r="A1445" t="s">
        <v>1686</v>
      </c>
      <c r="B1445" t="s">
        <v>31675</v>
      </c>
      <c r="I1445" t="s">
        <v>3</v>
      </c>
      <c r="J1445">
        <v>2.4500000000000002</v>
      </c>
      <c r="M1445">
        <v>2.4500000000000002</v>
      </c>
      <c r="N1445">
        <f t="shared" si="22"/>
        <v>0</v>
      </c>
    </row>
    <row r="1446" spans="1:14" x14ac:dyDescent="0.2">
      <c r="A1446" t="s">
        <v>1687</v>
      </c>
      <c r="B1446" t="s">
        <v>31675</v>
      </c>
      <c r="I1446" t="s">
        <v>3</v>
      </c>
      <c r="J1446">
        <v>2.13</v>
      </c>
      <c r="M1446">
        <v>2.13</v>
      </c>
      <c r="N1446">
        <f t="shared" si="22"/>
        <v>0</v>
      </c>
    </row>
    <row r="1447" spans="1:14" x14ac:dyDescent="0.2">
      <c r="A1447" t="s">
        <v>1688</v>
      </c>
      <c r="B1447" t="s">
        <v>31676</v>
      </c>
      <c r="I1447" t="s">
        <v>3</v>
      </c>
      <c r="J1447">
        <v>2.21</v>
      </c>
      <c r="M1447">
        <v>2.21</v>
      </c>
      <c r="N1447">
        <f t="shared" si="22"/>
        <v>0</v>
      </c>
    </row>
    <row r="1448" spans="1:14" x14ac:dyDescent="0.2">
      <c r="A1448" t="s">
        <v>1689</v>
      </c>
      <c r="B1448" t="s">
        <v>31676</v>
      </c>
      <c r="I1448" t="s">
        <v>3</v>
      </c>
      <c r="J1448">
        <v>1.92</v>
      </c>
      <c r="M1448">
        <v>1.92</v>
      </c>
      <c r="N1448">
        <f t="shared" si="22"/>
        <v>0</v>
      </c>
    </row>
    <row r="1449" spans="1:14" x14ac:dyDescent="0.2">
      <c r="A1449" t="s">
        <v>1690</v>
      </c>
      <c r="B1449" t="s">
        <v>31677</v>
      </c>
      <c r="I1449" t="s">
        <v>3</v>
      </c>
      <c r="J1449">
        <v>1.37</v>
      </c>
      <c r="M1449">
        <v>1.37</v>
      </c>
      <c r="N1449">
        <f t="shared" si="22"/>
        <v>0</v>
      </c>
    </row>
    <row r="1450" spans="1:14" x14ac:dyDescent="0.2">
      <c r="A1450" t="s">
        <v>1691</v>
      </c>
      <c r="B1450" t="s">
        <v>31677</v>
      </c>
      <c r="I1450" t="s">
        <v>3</v>
      </c>
      <c r="J1450">
        <v>1.18</v>
      </c>
      <c r="M1450">
        <v>1.18</v>
      </c>
      <c r="N1450">
        <f t="shared" si="22"/>
        <v>0</v>
      </c>
    </row>
    <row r="1451" spans="1:14" x14ac:dyDescent="0.2">
      <c r="A1451" t="s">
        <v>1692</v>
      </c>
      <c r="B1451" t="s">
        <v>31678</v>
      </c>
      <c r="I1451" t="s">
        <v>3</v>
      </c>
      <c r="J1451">
        <v>0.69</v>
      </c>
      <c r="M1451">
        <v>0.69</v>
      </c>
      <c r="N1451">
        <f t="shared" si="22"/>
        <v>0</v>
      </c>
    </row>
    <row r="1452" spans="1:14" x14ac:dyDescent="0.2">
      <c r="A1452" t="s">
        <v>1693</v>
      </c>
      <c r="B1452" t="s">
        <v>31678</v>
      </c>
      <c r="I1452" t="s">
        <v>3</v>
      </c>
      <c r="J1452">
        <v>0.6</v>
      </c>
      <c r="M1452">
        <v>0.6</v>
      </c>
      <c r="N1452">
        <f t="shared" si="22"/>
        <v>0</v>
      </c>
    </row>
    <row r="1453" spans="1:14" x14ac:dyDescent="0.2">
      <c r="A1453" t="s">
        <v>1694</v>
      </c>
      <c r="B1453" t="s">
        <v>31679</v>
      </c>
      <c r="I1453" t="s">
        <v>3</v>
      </c>
      <c r="J1453">
        <v>4.18</v>
      </c>
      <c r="M1453">
        <v>4.18</v>
      </c>
      <c r="N1453">
        <f t="shared" si="22"/>
        <v>0</v>
      </c>
    </row>
    <row r="1454" spans="1:14" x14ac:dyDescent="0.2">
      <c r="A1454" t="s">
        <v>1695</v>
      </c>
      <c r="B1454" t="s">
        <v>31679</v>
      </c>
      <c r="I1454" t="s">
        <v>3</v>
      </c>
      <c r="J1454">
        <v>3.62</v>
      </c>
      <c r="M1454">
        <v>3.62</v>
      </c>
      <c r="N1454">
        <f t="shared" si="22"/>
        <v>0</v>
      </c>
    </row>
    <row r="1455" spans="1:14" x14ac:dyDescent="0.2">
      <c r="A1455" t="s">
        <v>1696</v>
      </c>
      <c r="B1455" t="s">
        <v>31680</v>
      </c>
      <c r="I1455" t="s">
        <v>3</v>
      </c>
      <c r="J1455">
        <v>3.87</v>
      </c>
      <c r="M1455">
        <v>3.87</v>
      </c>
      <c r="N1455">
        <f t="shared" si="22"/>
        <v>0</v>
      </c>
    </row>
    <row r="1456" spans="1:14" x14ac:dyDescent="0.2">
      <c r="A1456" t="s">
        <v>1697</v>
      </c>
      <c r="B1456" t="s">
        <v>31680</v>
      </c>
      <c r="I1456" t="s">
        <v>3</v>
      </c>
      <c r="J1456">
        <v>3.35</v>
      </c>
      <c r="M1456">
        <v>3.35</v>
      </c>
      <c r="N1456">
        <f t="shared" si="22"/>
        <v>0</v>
      </c>
    </row>
    <row r="1457" spans="1:14" x14ac:dyDescent="0.2">
      <c r="A1457" t="s">
        <v>1698</v>
      </c>
      <c r="B1457" t="s">
        <v>31681</v>
      </c>
      <c r="I1457" t="s">
        <v>3</v>
      </c>
      <c r="J1457">
        <v>2.2999999999999998</v>
      </c>
      <c r="M1457">
        <v>2.2999999999999998</v>
      </c>
      <c r="N1457">
        <f t="shared" si="22"/>
        <v>0</v>
      </c>
    </row>
    <row r="1458" spans="1:14" x14ac:dyDescent="0.2">
      <c r="A1458" t="s">
        <v>1699</v>
      </c>
      <c r="B1458" t="s">
        <v>31681</v>
      </c>
      <c r="I1458" t="s">
        <v>3</v>
      </c>
      <c r="J1458">
        <v>1.99</v>
      </c>
      <c r="M1458">
        <v>1.99</v>
      </c>
      <c r="N1458">
        <f t="shared" si="22"/>
        <v>0</v>
      </c>
    </row>
    <row r="1459" spans="1:14" x14ac:dyDescent="0.2">
      <c r="A1459" t="s">
        <v>1700</v>
      </c>
      <c r="B1459" t="s">
        <v>31682</v>
      </c>
      <c r="I1459" t="s">
        <v>3</v>
      </c>
      <c r="J1459">
        <v>3.87</v>
      </c>
      <c r="M1459">
        <v>3.87</v>
      </c>
      <c r="N1459">
        <f t="shared" si="22"/>
        <v>0</v>
      </c>
    </row>
    <row r="1460" spans="1:14" x14ac:dyDescent="0.2">
      <c r="A1460" t="s">
        <v>1701</v>
      </c>
      <c r="B1460" t="s">
        <v>31682</v>
      </c>
      <c r="I1460" t="s">
        <v>3</v>
      </c>
      <c r="J1460">
        <v>3.35</v>
      </c>
      <c r="M1460">
        <v>3.35</v>
      </c>
      <c r="N1460">
        <f t="shared" si="22"/>
        <v>0</v>
      </c>
    </row>
    <row r="1461" spans="1:14" x14ac:dyDescent="0.2">
      <c r="A1461" t="s">
        <v>1702</v>
      </c>
      <c r="B1461" t="s">
        <v>31683</v>
      </c>
      <c r="I1461" t="s">
        <v>3</v>
      </c>
      <c r="J1461">
        <v>12.57</v>
      </c>
      <c r="M1461">
        <v>12.57</v>
      </c>
      <c r="N1461">
        <f t="shared" si="22"/>
        <v>0</v>
      </c>
    </row>
    <row r="1462" spans="1:14" x14ac:dyDescent="0.2">
      <c r="A1462" t="s">
        <v>1703</v>
      </c>
      <c r="B1462" t="s">
        <v>31683</v>
      </c>
      <c r="I1462" t="s">
        <v>3</v>
      </c>
      <c r="J1462">
        <v>10.89</v>
      </c>
      <c r="M1462">
        <v>10.89</v>
      </c>
      <c r="N1462">
        <f t="shared" si="22"/>
        <v>0</v>
      </c>
    </row>
    <row r="1463" spans="1:14" x14ac:dyDescent="0.2">
      <c r="A1463" t="s">
        <v>1704</v>
      </c>
      <c r="B1463" t="s">
        <v>31684</v>
      </c>
      <c r="I1463" t="s">
        <v>3</v>
      </c>
      <c r="J1463">
        <v>10.48</v>
      </c>
      <c r="M1463">
        <v>10.48</v>
      </c>
      <c r="N1463">
        <f t="shared" si="22"/>
        <v>0</v>
      </c>
    </row>
    <row r="1464" spans="1:14" x14ac:dyDescent="0.2">
      <c r="A1464" t="s">
        <v>1705</v>
      </c>
      <c r="B1464" t="s">
        <v>31684</v>
      </c>
      <c r="I1464" t="s">
        <v>3</v>
      </c>
      <c r="J1464">
        <v>9.08</v>
      </c>
      <c r="M1464">
        <v>9.08</v>
      </c>
      <c r="N1464">
        <f t="shared" si="22"/>
        <v>0</v>
      </c>
    </row>
    <row r="1465" spans="1:14" x14ac:dyDescent="0.2">
      <c r="A1465" t="s">
        <v>1706</v>
      </c>
      <c r="B1465" t="s">
        <v>31685</v>
      </c>
      <c r="I1465" t="s">
        <v>3</v>
      </c>
      <c r="J1465">
        <v>0.69</v>
      </c>
      <c r="M1465">
        <v>0.69</v>
      </c>
      <c r="N1465">
        <f t="shared" si="22"/>
        <v>0</v>
      </c>
    </row>
    <row r="1466" spans="1:14" x14ac:dyDescent="0.2">
      <c r="A1466" t="s">
        <v>1707</v>
      </c>
      <c r="B1466" t="s">
        <v>31685</v>
      </c>
      <c r="I1466" t="s">
        <v>3</v>
      </c>
      <c r="J1466">
        <v>0.6</v>
      </c>
      <c r="M1466">
        <v>0.6</v>
      </c>
      <c r="N1466">
        <f t="shared" si="22"/>
        <v>0</v>
      </c>
    </row>
    <row r="1467" spans="1:14" x14ac:dyDescent="0.2">
      <c r="A1467" t="s">
        <v>1708</v>
      </c>
      <c r="B1467" t="s">
        <v>31686</v>
      </c>
      <c r="I1467" t="s">
        <v>3</v>
      </c>
      <c r="J1467">
        <v>0.45</v>
      </c>
      <c r="M1467">
        <v>0.45</v>
      </c>
      <c r="N1467">
        <f t="shared" si="22"/>
        <v>0</v>
      </c>
    </row>
    <row r="1468" spans="1:14" x14ac:dyDescent="0.2">
      <c r="A1468" t="s">
        <v>1709</v>
      </c>
      <c r="B1468" t="s">
        <v>31686</v>
      </c>
      <c r="I1468" t="s">
        <v>3</v>
      </c>
      <c r="J1468">
        <v>0.39</v>
      </c>
      <c r="M1468">
        <v>0.39</v>
      </c>
      <c r="N1468">
        <f t="shared" si="22"/>
        <v>0</v>
      </c>
    </row>
    <row r="1469" spans="1:14" x14ac:dyDescent="0.2">
      <c r="A1469" t="s">
        <v>1710</v>
      </c>
      <c r="B1469" t="s">
        <v>31687</v>
      </c>
      <c r="I1469" t="s">
        <v>3</v>
      </c>
      <c r="J1469">
        <v>3.82</v>
      </c>
      <c r="M1469">
        <v>3.82</v>
      </c>
      <c r="N1469">
        <f t="shared" si="22"/>
        <v>0</v>
      </c>
    </row>
    <row r="1470" spans="1:14" x14ac:dyDescent="0.2">
      <c r="A1470" t="s">
        <v>1711</v>
      </c>
      <c r="B1470" t="s">
        <v>31687</v>
      </c>
      <c r="I1470" t="s">
        <v>3</v>
      </c>
      <c r="J1470">
        <v>3.31</v>
      </c>
      <c r="M1470">
        <v>3.31</v>
      </c>
      <c r="N1470">
        <f t="shared" si="22"/>
        <v>0</v>
      </c>
    </row>
    <row r="1471" spans="1:14" x14ac:dyDescent="0.2">
      <c r="A1471" t="s">
        <v>1712</v>
      </c>
      <c r="B1471" t="s">
        <v>31688</v>
      </c>
      <c r="I1471" t="s">
        <v>3</v>
      </c>
      <c r="J1471">
        <v>2.77</v>
      </c>
      <c r="M1471">
        <v>2.77</v>
      </c>
      <c r="N1471">
        <f t="shared" si="22"/>
        <v>0</v>
      </c>
    </row>
    <row r="1472" spans="1:14" x14ac:dyDescent="0.2">
      <c r="A1472" t="s">
        <v>1713</v>
      </c>
      <c r="B1472" t="s">
        <v>31688</v>
      </c>
      <c r="I1472" t="s">
        <v>3</v>
      </c>
      <c r="J1472">
        <v>2.4</v>
      </c>
      <c r="M1472">
        <v>2.4</v>
      </c>
      <c r="N1472">
        <f t="shared" si="22"/>
        <v>0</v>
      </c>
    </row>
    <row r="1473" spans="1:14" x14ac:dyDescent="0.2">
      <c r="A1473" t="s">
        <v>1714</v>
      </c>
      <c r="B1473" t="s">
        <v>31689</v>
      </c>
      <c r="I1473" t="s">
        <v>3</v>
      </c>
      <c r="J1473">
        <v>1.37</v>
      </c>
      <c r="M1473">
        <v>1.37</v>
      </c>
      <c r="N1473">
        <f t="shared" si="22"/>
        <v>0</v>
      </c>
    </row>
    <row r="1474" spans="1:14" x14ac:dyDescent="0.2">
      <c r="A1474" t="s">
        <v>1715</v>
      </c>
      <c r="B1474" t="s">
        <v>31689</v>
      </c>
      <c r="I1474" t="s">
        <v>3</v>
      </c>
      <c r="J1474">
        <v>1.18</v>
      </c>
      <c r="M1474">
        <v>1.18</v>
      </c>
      <c r="N1474">
        <f t="shared" si="22"/>
        <v>0</v>
      </c>
    </row>
    <row r="1475" spans="1:14" x14ac:dyDescent="0.2">
      <c r="A1475" t="s">
        <v>1716</v>
      </c>
      <c r="B1475" t="s">
        <v>31690</v>
      </c>
      <c r="I1475" t="s">
        <v>3</v>
      </c>
      <c r="J1475">
        <v>4.18</v>
      </c>
      <c r="M1475">
        <v>4.18</v>
      </c>
      <c r="N1475">
        <f t="shared" si="22"/>
        <v>0</v>
      </c>
    </row>
    <row r="1476" spans="1:14" x14ac:dyDescent="0.2">
      <c r="A1476" t="s">
        <v>1717</v>
      </c>
      <c r="B1476" t="s">
        <v>31690</v>
      </c>
      <c r="I1476" t="s">
        <v>3</v>
      </c>
      <c r="J1476">
        <v>3.62</v>
      </c>
      <c r="M1476">
        <v>3.62</v>
      </c>
      <c r="N1476">
        <f t="shared" ref="N1476:N1539" si="23">J1476-M1476</f>
        <v>0</v>
      </c>
    </row>
    <row r="1477" spans="1:14" x14ac:dyDescent="0.2">
      <c r="A1477" t="s">
        <v>1718</v>
      </c>
      <c r="B1477" t="s">
        <v>31691</v>
      </c>
      <c r="I1477" t="s">
        <v>3</v>
      </c>
      <c r="J1477">
        <v>3.87</v>
      </c>
      <c r="M1477">
        <v>3.87</v>
      </c>
      <c r="N1477">
        <f t="shared" si="23"/>
        <v>0</v>
      </c>
    </row>
    <row r="1478" spans="1:14" x14ac:dyDescent="0.2">
      <c r="A1478" t="s">
        <v>1719</v>
      </c>
      <c r="B1478" t="s">
        <v>31691</v>
      </c>
      <c r="I1478" t="s">
        <v>3</v>
      </c>
      <c r="J1478">
        <v>3.35</v>
      </c>
      <c r="M1478">
        <v>3.35</v>
      </c>
      <c r="N1478">
        <f t="shared" si="23"/>
        <v>0</v>
      </c>
    </row>
    <row r="1479" spans="1:14" x14ac:dyDescent="0.2">
      <c r="A1479" t="s">
        <v>1720</v>
      </c>
      <c r="B1479" t="s">
        <v>31692</v>
      </c>
      <c r="I1479" t="s">
        <v>3</v>
      </c>
      <c r="J1479">
        <v>2.2999999999999998</v>
      </c>
      <c r="M1479">
        <v>2.2999999999999998</v>
      </c>
      <c r="N1479">
        <f t="shared" si="23"/>
        <v>0</v>
      </c>
    </row>
    <row r="1480" spans="1:14" x14ac:dyDescent="0.2">
      <c r="A1480" t="s">
        <v>1721</v>
      </c>
      <c r="B1480" t="s">
        <v>31692</v>
      </c>
      <c r="I1480" t="s">
        <v>3</v>
      </c>
      <c r="J1480">
        <v>1.99</v>
      </c>
      <c r="M1480">
        <v>1.99</v>
      </c>
      <c r="N1480">
        <f t="shared" si="23"/>
        <v>0</v>
      </c>
    </row>
    <row r="1481" spans="1:14" x14ac:dyDescent="0.2">
      <c r="A1481" t="s">
        <v>1722</v>
      </c>
      <c r="B1481" t="s">
        <v>31693</v>
      </c>
      <c r="I1481" t="s">
        <v>3</v>
      </c>
      <c r="J1481">
        <v>3.87</v>
      </c>
      <c r="M1481">
        <v>3.87</v>
      </c>
      <c r="N1481">
        <f t="shared" si="23"/>
        <v>0</v>
      </c>
    </row>
    <row r="1482" spans="1:14" x14ac:dyDescent="0.2">
      <c r="A1482" t="s">
        <v>1723</v>
      </c>
      <c r="B1482" t="s">
        <v>31693</v>
      </c>
      <c r="I1482" t="s">
        <v>3</v>
      </c>
      <c r="J1482">
        <v>3.35</v>
      </c>
      <c r="M1482">
        <v>3.35</v>
      </c>
      <c r="N1482">
        <f t="shared" si="23"/>
        <v>0</v>
      </c>
    </row>
    <row r="1483" spans="1:14" x14ac:dyDescent="0.2">
      <c r="A1483" t="s">
        <v>1724</v>
      </c>
      <c r="B1483" t="s">
        <v>31694</v>
      </c>
      <c r="I1483" t="s">
        <v>3</v>
      </c>
      <c r="J1483">
        <v>12.57</v>
      </c>
      <c r="M1483">
        <v>12.57</v>
      </c>
      <c r="N1483">
        <f t="shared" si="23"/>
        <v>0</v>
      </c>
    </row>
    <row r="1484" spans="1:14" x14ac:dyDescent="0.2">
      <c r="A1484" t="s">
        <v>1725</v>
      </c>
      <c r="B1484" t="s">
        <v>31694</v>
      </c>
      <c r="I1484" t="s">
        <v>3</v>
      </c>
      <c r="J1484">
        <v>10.89</v>
      </c>
      <c r="M1484">
        <v>10.89</v>
      </c>
      <c r="N1484">
        <f t="shared" si="23"/>
        <v>0</v>
      </c>
    </row>
    <row r="1485" spans="1:14" x14ac:dyDescent="0.2">
      <c r="A1485" t="s">
        <v>1726</v>
      </c>
      <c r="B1485" t="s">
        <v>31695</v>
      </c>
      <c r="I1485" t="s">
        <v>3</v>
      </c>
      <c r="J1485">
        <v>10.48</v>
      </c>
      <c r="M1485">
        <v>10.48</v>
      </c>
      <c r="N1485">
        <f t="shared" si="23"/>
        <v>0</v>
      </c>
    </row>
    <row r="1486" spans="1:14" x14ac:dyDescent="0.2">
      <c r="A1486" t="s">
        <v>1727</v>
      </c>
      <c r="B1486" t="s">
        <v>31695</v>
      </c>
      <c r="I1486" t="s">
        <v>3</v>
      </c>
      <c r="J1486">
        <v>9.08</v>
      </c>
      <c r="M1486">
        <v>9.08</v>
      </c>
      <c r="N1486">
        <f t="shared" si="23"/>
        <v>0</v>
      </c>
    </row>
    <row r="1487" spans="1:14" x14ac:dyDescent="0.2">
      <c r="A1487" t="s">
        <v>1728</v>
      </c>
      <c r="B1487" t="s">
        <v>31696</v>
      </c>
      <c r="I1487" t="s">
        <v>3</v>
      </c>
      <c r="J1487">
        <v>0.69</v>
      </c>
      <c r="M1487">
        <v>0.69</v>
      </c>
      <c r="N1487">
        <f t="shared" si="23"/>
        <v>0</v>
      </c>
    </row>
    <row r="1488" spans="1:14" x14ac:dyDescent="0.2">
      <c r="A1488" t="s">
        <v>1729</v>
      </c>
      <c r="B1488" t="s">
        <v>31696</v>
      </c>
      <c r="I1488" t="s">
        <v>3</v>
      </c>
      <c r="J1488">
        <v>0.6</v>
      </c>
      <c r="M1488">
        <v>0.6</v>
      </c>
      <c r="N1488">
        <f t="shared" si="23"/>
        <v>0</v>
      </c>
    </row>
    <row r="1489" spans="1:14" x14ac:dyDescent="0.2">
      <c r="A1489" t="s">
        <v>1730</v>
      </c>
      <c r="B1489" t="s">
        <v>31697</v>
      </c>
      <c r="I1489" t="s">
        <v>3</v>
      </c>
      <c r="J1489">
        <v>0.45</v>
      </c>
      <c r="M1489">
        <v>0.45</v>
      </c>
      <c r="N1489">
        <f t="shared" si="23"/>
        <v>0</v>
      </c>
    </row>
    <row r="1490" spans="1:14" x14ac:dyDescent="0.2">
      <c r="A1490" t="s">
        <v>1731</v>
      </c>
      <c r="B1490" t="s">
        <v>31697</v>
      </c>
      <c r="I1490" t="s">
        <v>3</v>
      </c>
      <c r="J1490">
        <v>0.39</v>
      </c>
      <c r="M1490">
        <v>0.39</v>
      </c>
      <c r="N1490">
        <f t="shared" si="23"/>
        <v>0</v>
      </c>
    </row>
    <row r="1491" spans="1:14" x14ac:dyDescent="0.2">
      <c r="A1491" t="s">
        <v>1732</v>
      </c>
      <c r="B1491" t="s">
        <v>31698</v>
      </c>
      <c r="I1491" t="s">
        <v>3</v>
      </c>
      <c r="J1491">
        <v>3.82</v>
      </c>
      <c r="M1491">
        <v>3.82</v>
      </c>
      <c r="N1491">
        <f t="shared" si="23"/>
        <v>0</v>
      </c>
    </row>
    <row r="1492" spans="1:14" x14ac:dyDescent="0.2">
      <c r="A1492" t="s">
        <v>1733</v>
      </c>
      <c r="B1492" t="s">
        <v>31698</v>
      </c>
      <c r="I1492" t="s">
        <v>3</v>
      </c>
      <c r="J1492">
        <v>3.31</v>
      </c>
      <c r="M1492">
        <v>3.31</v>
      </c>
      <c r="N1492">
        <f t="shared" si="23"/>
        <v>0</v>
      </c>
    </row>
    <row r="1493" spans="1:14" x14ac:dyDescent="0.2">
      <c r="A1493" t="s">
        <v>1734</v>
      </c>
      <c r="B1493" t="s">
        <v>31699</v>
      </c>
      <c r="I1493" t="s">
        <v>3</v>
      </c>
      <c r="J1493">
        <v>2.77</v>
      </c>
      <c r="M1493">
        <v>2.77</v>
      </c>
      <c r="N1493">
        <f t="shared" si="23"/>
        <v>0</v>
      </c>
    </row>
    <row r="1494" spans="1:14" x14ac:dyDescent="0.2">
      <c r="A1494" t="s">
        <v>1735</v>
      </c>
      <c r="B1494" t="s">
        <v>31699</v>
      </c>
      <c r="I1494" t="s">
        <v>3</v>
      </c>
      <c r="J1494">
        <v>2.4</v>
      </c>
      <c r="M1494">
        <v>2.4</v>
      </c>
      <c r="N1494">
        <f t="shared" si="23"/>
        <v>0</v>
      </c>
    </row>
    <row r="1495" spans="1:14" x14ac:dyDescent="0.2">
      <c r="A1495" t="s">
        <v>1736</v>
      </c>
      <c r="B1495" t="s">
        <v>31700</v>
      </c>
      <c r="I1495" t="s">
        <v>3</v>
      </c>
      <c r="J1495">
        <v>1.37</v>
      </c>
      <c r="M1495">
        <v>1.37</v>
      </c>
      <c r="N1495">
        <f t="shared" si="23"/>
        <v>0</v>
      </c>
    </row>
    <row r="1496" spans="1:14" x14ac:dyDescent="0.2">
      <c r="A1496" t="s">
        <v>1737</v>
      </c>
      <c r="B1496" t="s">
        <v>31700</v>
      </c>
      <c r="I1496" t="s">
        <v>3</v>
      </c>
      <c r="J1496">
        <v>1.18</v>
      </c>
      <c r="M1496">
        <v>1.18</v>
      </c>
      <c r="N1496">
        <f t="shared" si="23"/>
        <v>0</v>
      </c>
    </row>
    <row r="1497" spans="1:14" x14ac:dyDescent="0.2">
      <c r="A1497" t="s">
        <v>1738</v>
      </c>
      <c r="B1497" t="s">
        <v>31701</v>
      </c>
      <c r="I1497" t="s">
        <v>3</v>
      </c>
      <c r="J1497">
        <v>7.02</v>
      </c>
      <c r="M1497">
        <v>7.02</v>
      </c>
      <c r="N1497">
        <f t="shared" si="23"/>
        <v>0</v>
      </c>
    </row>
    <row r="1498" spans="1:14" x14ac:dyDescent="0.2">
      <c r="A1498" t="s">
        <v>1739</v>
      </c>
      <c r="B1498" t="s">
        <v>31701</v>
      </c>
      <c r="I1498" t="s">
        <v>3</v>
      </c>
      <c r="J1498">
        <v>6.08</v>
      </c>
      <c r="M1498">
        <v>6.08</v>
      </c>
      <c r="N1498">
        <f t="shared" si="23"/>
        <v>0</v>
      </c>
    </row>
    <row r="1499" spans="1:14" x14ac:dyDescent="0.2">
      <c r="A1499" t="s">
        <v>1740</v>
      </c>
      <c r="B1499" t="s">
        <v>31702</v>
      </c>
      <c r="I1499" t="s">
        <v>3</v>
      </c>
      <c r="J1499">
        <v>4.18</v>
      </c>
      <c r="M1499">
        <v>4.18</v>
      </c>
      <c r="N1499">
        <f t="shared" si="23"/>
        <v>0</v>
      </c>
    </row>
    <row r="1500" spans="1:14" x14ac:dyDescent="0.2">
      <c r="A1500" t="s">
        <v>1741</v>
      </c>
      <c r="B1500" t="s">
        <v>31702</v>
      </c>
      <c r="I1500" t="s">
        <v>3</v>
      </c>
      <c r="J1500">
        <v>3.62</v>
      </c>
      <c r="M1500">
        <v>3.62</v>
      </c>
      <c r="N1500">
        <f t="shared" si="23"/>
        <v>0</v>
      </c>
    </row>
    <row r="1501" spans="1:14" x14ac:dyDescent="0.2">
      <c r="A1501" t="s">
        <v>1742</v>
      </c>
      <c r="B1501" t="s">
        <v>31703</v>
      </c>
      <c r="I1501" t="s">
        <v>3</v>
      </c>
      <c r="J1501">
        <v>3.87</v>
      </c>
      <c r="M1501">
        <v>3.87</v>
      </c>
      <c r="N1501">
        <f t="shared" si="23"/>
        <v>0</v>
      </c>
    </row>
    <row r="1502" spans="1:14" x14ac:dyDescent="0.2">
      <c r="A1502" t="s">
        <v>1743</v>
      </c>
      <c r="B1502" t="s">
        <v>31703</v>
      </c>
      <c r="I1502" t="s">
        <v>3</v>
      </c>
      <c r="J1502">
        <v>3.35</v>
      </c>
      <c r="M1502">
        <v>3.35</v>
      </c>
      <c r="N1502">
        <f t="shared" si="23"/>
        <v>0</v>
      </c>
    </row>
    <row r="1503" spans="1:14" x14ac:dyDescent="0.2">
      <c r="A1503" t="s">
        <v>1744</v>
      </c>
      <c r="B1503" t="s">
        <v>31704</v>
      </c>
      <c r="I1503" t="s">
        <v>3</v>
      </c>
      <c r="J1503">
        <v>7.02</v>
      </c>
      <c r="M1503">
        <v>7.02</v>
      </c>
      <c r="N1503">
        <f t="shared" si="23"/>
        <v>0</v>
      </c>
    </row>
    <row r="1504" spans="1:14" x14ac:dyDescent="0.2">
      <c r="A1504" t="s">
        <v>1745</v>
      </c>
      <c r="B1504" t="s">
        <v>31704</v>
      </c>
      <c r="I1504" t="s">
        <v>3</v>
      </c>
      <c r="J1504">
        <v>6.08</v>
      </c>
      <c r="M1504">
        <v>6.08</v>
      </c>
      <c r="N1504">
        <f t="shared" si="23"/>
        <v>0</v>
      </c>
    </row>
    <row r="1505" spans="1:14" x14ac:dyDescent="0.2">
      <c r="A1505" t="s">
        <v>1746</v>
      </c>
      <c r="B1505" t="s">
        <v>31705</v>
      </c>
      <c r="I1505" t="s">
        <v>3</v>
      </c>
      <c r="J1505">
        <v>12.57</v>
      </c>
      <c r="M1505">
        <v>12.57</v>
      </c>
      <c r="N1505">
        <f t="shared" si="23"/>
        <v>0</v>
      </c>
    </row>
    <row r="1506" spans="1:14" x14ac:dyDescent="0.2">
      <c r="A1506" t="s">
        <v>1747</v>
      </c>
      <c r="B1506" t="s">
        <v>31705</v>
      </c>
      <c r="I1506" t="s">
        <v>3</v>
      </c>
      <c r="J1506">
        <v>10.89</v>
      </c>
      <c r="M1506">
        <v>10.89</v>
      </c>
      <c r="N1506">
        <f t="shared" si="23"/>
        <v>0</v>
      </c>
    </row>
    <row r="1507" spans="1:14" x14ac:dyDescent="0.2">
      <c r="A1507" t="s">
        <v>1748</v>
      </c>
      <c r="B1507" t="s">
        <v>31706</v>
      </c>
      <c r="I1507" t="s">
        <v>3</v>
      </c>
      <c r="J1507">
        <v>10.48</v>
      </c>
      <c r="M1507">
        <v>10.48</v>
      </c>
      <c r="N1507">
        <f t="shared" si="23"/>
        <v>0</v>
      </c>
    </row>
    <row r="1508" spans="1:14" x14ac:dyDescent="0.2">
      <c r="A1508" t="s">
        <v>1749</v>
      </c>
      <c r="B1508" t="s">
        <v>31706</v>
      </c>
      <c r="I1508" t="s">
        <v>3</v>
      </c>
      <c r="J1508">
        <v>9.08</v>
      </c>
      <c r="M1508">
        <v>9.08</v>
      </c>
      <c r="N1508">
        <f t="shared" si="23"/>
        <v>0</v>
      </c>
    </row>
    <row r="1509" spans="1:14" x14ac:dyDescent="0.2">
      <c r="A1509" t="s">
        <v>1750</v>
      </c>
      <c r="B1509" t="s">
        <v>31707</v>
      </c>
      <c r="I1509" t="s">
        <v>3</v>
      </c>
      <c r="J1509">
        <v>7.66</v>
      </c>
      <c r="M1509">
        <v>7.66</v>
      </c>
      <c r="N1509">
        <f t="shared" si="23"/>
        <v>0</v>
      </c>
    </row>
    <row r="1510" spans="1:14" x14ac:dyDescent="0.2">
      <c r="A1510" t="s">
        <v>1751</v>
      </c>
      <c r="B1510" t="s">
        <v>31707</v>
      </c>
      <c r="I1510" t="s">
        <v>3</v>
      </c>
      <c r="J1510">
        <v>6.63</v>
      </c>
      <c r="M1510">
        <v>6.63</v>
      </c>
      <c r="N1510">
        <f t="shared" si="23"/>
        <v>0</v>
      </c>
    </row>
    <row r="1511" spans="1:14" x14ac:dyDescent="0.2">
      <c r="A1511" t="s">
        <v>1752</v>
      </c>
      <c r="B1511" t="s">
        <v>31708</v>
      </c>
      <c r="I1511" t="s">
        <v>3</v>
      </c>
      <c r="J1511">
        <v>5.14</v>
      </c>
      <c r="M1511">
        <v>5.14</v>
      </c>
      <c r="N1511">
        <f t="shared" si="23"/>
        <v>0</v>
      </c>
    </row>
    <row r="1512" spans="1:14" x14ac:dyDescent="0.2">
      <c r="A1512" t="s">
        <v>1753</v>
      </c>
      <c r="B1512" t="s">
        <v>31708</v>
      </c>
      <c r="I1512" t="s">
        <v>3</v>
      </c>
      <c r="J1512">
        <v>4.45</v>
      </c>
      <c r="M1512">
        <v>4.45</v>
      </c>
      <c r="N1512">
        <f t="shared" si="23"/>
        <v>0</v>
      </c>
    </row>
    <row r="1513" spans="1:14" x14ac:dyDescent="0.2">
      <c r="A1513" t="s">
        <v>1754</v>
      </c>
      <c r="B1513" t="s">
        <v>31709</v>
      </c>
      <c r="I1513" t="s">
        <v>3</v>
      </c>
      <c r="J1513">
        <v>3.89</v>
      </c>
      <c r="M1513">
        <v>3.89</v>
      </c>
      <c r="N1513">
        <f t="shared" si="23"/>
        <v>0</v>
      </c>
    </row>
    <row r="1514" spans="1:14" x14ac:dyDescent="0.2">
      <c r="A1514" t="s">
        <v>1755</v>
      </c>
      <c r="B1514" t="s">
        <v>31709</v>
      </c>
      <c r="I1514" t="s">
        <v>3</v>
      </c>
      <c r="J1514">
        <v>3.37</v>
      </c>
      <c r="M1514">
        <v>3.37</v>
      </c>
      <c r="N1514">
        <f t="shared" si="23"/>
        <v>0</v>
      </c>
    </row>
    <row r="1515" spans="1:14" x14ac:dyDescent="0.2">
      <c r="A1515" t="s">
        <v>1756</v>
      </c>
      <c r="B1515" t="s">
        <v>31710</v>
      </c>
      <c r="I1515" t="s">
        <v>3</v>
      </c>
      <c r="J1515">
        <v>0.69</v>
      </c>
      <c r="M1515">
        <v>0.69</v>
      </c>
      <c r="N1515">
        <f t="shared" si="23"/>
        <v>0</v>
      </c>
    </row>
    <row r="1516" spans="1:14" x14ac:dyDescent="0.2">
      <c r="A1516" t="s">
        <v>1757</v>
      </c>
      <c r="B1516" t="s">
        <v>31710</v>
      </c>
      <c r="I1516" t="s">
        <v>3</v>
      </c>
      <c r="J1516">
        <v>0.6</v>
      </c>
      <c r="M1516">
        <v>0.6</v>
      </c>
      <c r="N1516">
        <f t="shared" si="23"/>
        <v>0</v>
      </c>
    </row>
    <row r="1517" spans="1:14" x14ac:dyDescent="0.2">
      <c r="A1517" t="s">
        <v>1758</v>
      </c>
      <c r="B1517" t="s">
        <v>31711</v>
      </c>
      <c r="I1517" t="s">
        <v>3</v>
      </c>
      <c r="J1517">
        <v>0.45</v>
      </c>
      <c r="M1517">
        <v>0.45</v>
      </c>
      <c r="N1517">
        <f t="shared" si="23"/>
        <v>0</v>
      </c>
    </row>
    <row r="1518" spans="1:14" x14ac:dyDescent="0.2">
      <c r="A1518" t="s">
        <v>1759</v>
      </c>
      <c r="B1518" t="s">
        <v>31711</v>
      </c>
      <c r="I1518" t="s">
        <v>3</v>
      </c>
      <c r="J1518">
        <v>0.39</v>
      </c>
      <c r="M1518">
        <v>0.39</v>
      </c>
      <c r="N1518">
        <f t="shared" si="23"/>
        <v>0</v>
      </c>
    </row>
    <row r="1519" spans="1:14" x14ac:dyDescent="0.2">
      <c r="A1519" t="s">
        <v>1760</v>
      </c>
      <c r="B1519" t="s">
        <v>31712</v>
      </c>
      <c r="I1519" t="s">
        <v>3</v>
      </c>
      <c r="J1519">
        <v>4.18</v>
      </c>
      <c r="M1519">
        <v>4.18</v>
      </c>
      <c r="N1519">
        <f t="shared" si="23"/>
        <v>0</v>
      </c>
    </row>
    <row r="1520" spans="1:14" x14ac:dyDescent="0.2">
      <c r="A1520" t="s">
        <v>1761</v>
      </c>
      <c r="B1520" t="s">
        <v>31712</v>
      </c>
      <c r="I1520" t="s">
        <v>3</v>
      </c>
      <c r="J1520">
        <v>3.62</v>
      </c>
      <c r="M1520">
        <v>3.62</v>
      </c>
      <c r="N1520">
        <f t="shared" si="23"/>
        <v>0</v>
      </c>
    </row>
    <row r="1521" spans="1:14" x14ac:dyDescent="0.2">
      <c r="A1521" t="s">
        <v>1762</v>
      </c>
      <c r="B1521" t="s">
        <v>31713</v>
      </c>
      <c r="I1521" t="s">
        <v>3</v>
      </c>
      <c r="J1521">
        <v>2.77</v>
      </c>
      <c r="M1521">
        <v>2.77</v>
      </c>
      <c r="N1521">
        <f t="shared" si="23"/>
        <v>0</v>
      </c>
    </row>
    <row r="1522" spans="1:14" x14ac:dyDescent="0.2">
      <c r="A1522" t="s">
        <v>1763</v>
      </c>
      <c r="B1522" t="s">
        <v>31713</v>
      </c>
      <c r="I1522" t="s">
        <v>3</v>
      </c>
      <c r="J1522">
        <v>2.4</v>
      </c>
      <c r="M1522">
        <v>2.4</v>
      </c>
      <c r="N1522">
        <f t="shared" si="23"/>
        <v>0</v>
      </c>
    </row>
    <row r="1523" spans="1:14" x14ac:dyDescent="0.2">
      <c r="A1523" t="s">
        <v>1764</v>
      </c>
      <c r="B1523" t="s">
        <v>31714</v>
      </c>
      <c r="I1523" t="s">
        <v>3</v>
      </c>
      <c r="J1523">
        <v>2.1</v>
      </c>
      <c r="M1523">
        <v>2.1</v>
      </c>
      <c r="N1523">
        <f t="shared" si="23"/>
        <v>0</v>
      </c>
    </row>
    <row r="1524" spans="1:14" x14ac:dyDescent="0.2">
      <c r="A1524" t="s">
        <v>1765</v>
      </c>
      <c r="B1524" t="s">
        <v>31714</v>
      </c>
      <c r="I1524" t="s">
        <v>3</v>
      </c>
      <c r="J1524">
        <v>1.82</v>
      </c>
      <c r="M1524">
        <v>1.82</v>
      </c>
      <c r="N1524">
        <f t="shared" si="23"/>
        <v>0</v>
      </c>
    </row>
    <row r="1525" spans="1:14" x14ac:dyDescent="0.2">
      <c r="A1525" t="s">
        <v>1766</v>
      </c>
      <c r="B1525" t="s">
        <v>31715</v>
      </c>
      <c r="I1525" t="s">
        <v>3</v>
      </c>
      <c r="J1525">
        <v>7.02</v>
      </c>
      <c r="M1525">
        <v>7.02</v>
      </c>
      <c r="N1525">
        <f t="shared" si="23"/>
        <v>0</v>
      </c>
    </row>
    <row r="1526" spans="1:14" x14ac:dyDescent="0.2">
      <c r="A1526" t="s">
        <v>1767</v>
      </c>
      <c r="B1526" t="s">
        <v>31715</v>
      </c>
      <c r="I1526" t="s">
        <v>3</v>
      </c>
      <c r="J1526">
        <v>6.08</v>
      </c>
      <c r="M1526">
        <v>6.08</v>
      </c>
      <c r="N1526">
        <f t="shared" si="23"/>
        <v>0</v>
      </c>
    </row>
    <row r="1527" spans="1:14" x14ac:dyDescent="0.2">
      <c r="A1527" t="s">
        <v>1768</v>
      </c>
      <c r="B1527" t="s">
        <v>31716</v>
      </c>
      <c r="I1527" t="s">
        <v>3</v>
      </c>
      <c r="J1527">
        <v>4.18</v>
      </c>
      <c r="M1527">
        <v>4.18</v>
      </c>
      <c r="N1527">
        <f t="shared" si="23"/>
        <v>0</v>
      </c>
    </row>
    <row r="1528" spans="1:14" x14ac:dyDescent="0.2">
      <c r="A1528" t="s">
        <v>1769</v>
      </c>
      <c r="B1528" t="s">
        <v>31716</v>
      </c>
      <c r="I1528" t="s">
        <v>3</v>
      </c>
      <c r="J1528">
        <v>3.62</v>
      </c>
      <c r="M1528">
        <v>3.62</v>
      </c>
      <c r="N1528">
        <f t="shared" si="23"/>
        <v>0</v>
      </c>
    </row>
    <row r="1529" spans="1:14" x14ac:dyDescent="0.2">
      <c r="A1529" t="s">
        <v>1770</v>
      </c>
      <c r="B1529" t="s">
        <v>31717</v>
      </c>
      <c r="I1529" t="s">
        <v>3</v>
      </c>
      <c r="J1529">
        <v>3.87</v>
      </c>
      <c r="M1529">
        <v>3.87</v>
      </c>
      <c r="N1529">
        <f t="shared" si="23"/>
        <v>0</v>
      </c>
    </row>
    <row r="1530" spans="1:14" x14ac:dyDescent="0.2">
      <c r="A1530" t="s">
        <v>1771</v>
      </c>
      <c r="B1530" t="s">
        <v>31717</v>
      </c>
      <c r="I1530" t="s">
        <v>3</v>
      </c>
      <c r="J1530">
        <v>3.35</v>
      </c>
      <c r="M1530">
        <v>3.35</v>
      </c>
      <c r="N1530">
        <f t="shared" si="23"/>
        <v>0</v>
      </c>
    </row>
    <row r="1531" spans="1:14" x14ac:dyDescent="0.2">
      <c r="A1531" t="s">
        <v>1772</v>
      </c>
      <c r="B1531" t="s">
        <v>31718</v>
      </c>
      <c r="I1531" t="s">
        <v>3</v>
      </c>
      <c r="J1531">
        <v>7.02</v>
      </c>
      <c r="M1531">
        <v>7.02</v>
      </c>
      <c r="N1531">
        <f t="shared" si="23"/>
        <v>0</v>
      </c>
    </row>
    <row r="1532" spans="1:14" x14ac:dyDescent="0.2">
      <c r="A1532" t="s">
        <v>1773</v>
      </c>
      <c r="B1532" t="s">
        <v>31718</v>
      </c>
      <c r="I1532" t="s">
        <v>3</v>
      </c>
      <c r="J1532">
        <v>6.08</v>
      </c>
      <c r="M1532">
        <v>6.08</v>
      </c>
      <c r="N1532">
        <f t="shared" si="23"/>
        <v>0</v>
      </c>
    </row>
    <row r="1533" spans="1:14" x14ac:dyDescent="0.2">
      <c r="A1533" t="s">
        <v>1774</v>
      </c>
      <c r="B1533" t="s">
        <v>31719</v>
      </c>
      <c r="I1533" t="s">
        <v>3</v>
      </c>
      <c r="J1533">
        <v>12.57</v>
      </c>
      <c r="M1533">
        <v>12.57</v>
      </c>
      <c r="N1533">
        <f t="shared" si="23"/>
        <v>0</v>
      </c>
    </row>
    <row r="1534" spans="1:14" x14ac:dyDescent="0.2">
      <c r="A1534" t="s">
        <v>1775</v>
      </c>
      <c r="B1534" t="s">
        <v>31719</v>
      </c>
      <c r="I1534" t="s">
        <v>3</v>
      </c>
      <c r="J1534">
        <v>10.89</v>
      </c>
      <c r="M1534">
        <v>10.89</v>
      </c>
      <c r="N1534">
        <f t="shared" si="23"/>
        <v>0</v>
      </c>
    </row>
    <row r="1535" spans="1:14" x14ac:dyDescent="0.2">
      <c r="A1535" t="s">
        <v>1776</v>
      </c>
      <c r="B1535" t="s">
        <v>31720</v>
      </c>
      <c r="I1535" t="s">
        <v>3</v>
      </c>
      <c r="J1535">
        <v>10.48</v>
      </c>
      <c r="M1535">
        <v>10.48</v>
      </c>
      <c r="N1535">
        <f t="shared" si="23"/>
        <v>0</v>
      </c>
    </row>
    <row r="1536" spans="1:14" x14ac:dyDescent="0.2">
      <c r="A1536" t="s">
        <v>1777</v>
      </c>
      <c r="B1536" t="s">
        <v>31720</v>
      </c>
      <c r="I1536" t="s">
        <v>3</v>
      </c>
      <c r="J1536">
        <v>9.08</v>
      </c>
      <c r="M1536">
        <v>9.08</v>
      </c>
      <c r="N1536">
        <f t="shared" si="23"/>
        <v>0</v>
      </c>
    </row>
    <row r="1537" spans="1:14" x14ac:dyDescent="0.2">
      <c r="A1537" t="s">
        <v>1778</v>
      </c>
      <c r="B1537" t="s">
        <v>31721</v>
      </c>
      <c r="I1537" t="s">
        <v>3</v>
      </c>
      <c r="J1537">
        <v>7.66</v>
      </c>
      <c r="M1537">
        <v>7.66</v>
      </c>
      <c r="N1537">
        <f t="shared" si="23"/>
        <v>0</v>
      </c>
    </row>
    <row r="1538" spans="1:14" x14ac:dyDescent="0.2">
      <c r="A1538" t="s">
        <v>1779</v>
      </c>
      <c r="B1538" t="s">
        <v>31721</v>
      </c>
      <c r="I1538" t="s">
        <v>3</v>
      </c>
      <c r="J1538">
        <v>6.63</v>
      </c>
      <c r="M1538">
        <v>6.63</v>
      </c>
      <c r="N1538">
        <f t="shared" si="23"/>
        <v>0</v>
      </c>
    </row>
    <row r="1539" spans="1:14" x14ac:dyDescent="0.2">
      <c r="A1539" t="s">
        <v>1780</v>
      </c>
      <c r="B1539" t="s">
        <v>31722</v>
      </c>
      <c r="I1539" t="s">
        <v>3</v>
      </c>
      <c r="J1539">
        <v>5.14</v>
      </c>
      <c r="M1539">
        <v>5.14</v>
      </c>
      <c r="N1539">
        <f t="shared" si="23"/>
        <v>0</v>
      </c>
    </row>
    <row r="1540" spans="1:14" x14ac:dyDescent="0.2">
      <c r="A1540" t="s">
        <v>1781</v>
      </c>
      <c r="B1540" t="s">
        <v>31722</v>
      </c>
      <c r="I1540" t="s">
        <v>3</v>
      </c>
      <c r="J1540">
        <v>4.45</v>
      </c>
      <c r="M1540">
        <v>4.45</v>
      </c>
      <c r="N1540">
        <f t="shared" ref="N1540:N1603" si="24">J1540-M1540</f>
        <v>0</v>
      </c>
    </row>
    <row r="1541" spans="1:14" x14ac:dyDescent="0.2">
      <c r="A1541" t="s">
        <v>1782</v>
      </c>
      <c r="B1541" t="s">
        <v>31723</v>
      </c>
      <c r="I1541" t="s">
        <v>3</v>
      </c>
      <c r="J1541">
        <v>3.89</v>
      </c>
      <c r="M1541">
        <v>3.89</v>
      </c>
      <c r="N1541">
        <f t="shared" si="24"/>
        <v>0</v>
      </c>
    </row>
    <row r="1542" spans="1:14" x14ac:dyDescent="0.2">
      <c r="A1542" t="s">
        <v>1783</v>
      </c>
      <c r="B1542" t="s">
        <v>31723</v>
      </c>
      <c r="I1542" t="s">
        <v>3</v>
      </c>
      <c r="J1542">
        <v>3.37</v>
      </c>
      <c r="M1542">
        <v>3.37</v>
      </c>
      <c r="N1542">
        <f t="shared" si="24"/>
        <v>0</v>
      </c>
    </row>
    <row r="1543" spans="1:14" x14ac:dyDescent="0.2">
      <c r="A1543" t="s">
        <v>1784</v>
      </c>
      <c r="B1543" t="s">
        <v>31724</v>
      </c>
      <c r="I1543" t="s">
        <v>3</v>
      </c>
      <c r="J1543">
        <v>0.69</v>
      </c>
      <c r="M1543">
        <v>0.69</v>
      </c>
      <c r="N1543">
        <f t="shared" si="24"/>
        <v>0</v>
      </c>
    </row>
    <row r="1544" spans="1:14" x14ac:dyDescent="0.2">
      <c r="A1544" t="s">
        <v>1785</v>
      </c>
      <c r="B1544" t="s">
        <v>31724</v>
      </c>
      <c r="I1544" t="s">
        <v>3</v>
      </c>
      <c r="J1544">
        <v>0.6</v>
      </c>
      <c r="M1544">
        <v>0.6</v>
      </c>
      <c r="N1544">
        <f t="shared" si="24"/>
        <v>0</v>
      </c>
    </row>
    <row r="1545" spans="1:14" x14ac:dyDescent="0.2">
      <c r="A1545" t="s">
        <v>1786</v>
      </c>
      <c r="B1545" t="s">
        <v>31725</v>
      </c>
      <c r="I1545" t="s">
        <v>3</v>
      </c>
      <c r="J1545">
        <v>0.45</v>
      </c>
      <c r="M1545">
        <v>0.45</v>
      </c>
      <c r="N1545">
        <f t="shared" si="24"/>
        <v>0</v>
      </c>
    </row>
    <row r="1546" spans="1:14" x14ac:dyDescent="0.2">
      <c r="A1546" t="s">
        <v>1787</v>
      </c>
      <c r="B1546" t="s">
        <v>31725</v>
      </c>
      <c r="I1546" t="s">
        <v>3</v>
      </c>
      <c r="J1546">
        <v>0.39</v>
      </c>
      <c r="M1546">
        <v>0.39</v>
      </c>
      <c r="N1546">
        <f t="shared" si="24"/>
        <v>0</v>
      </c>
    </row>
    <row r="1547" spans="1:14" x14ac:dyDescent="0.2">
      <c r="A1547" t="s">
        <v>1788</v>
      </c>
      <c r="B1547" t="s">
        <v>31726</v>
      </c>
      <c r="I1547" t="s">
        <v>3</v>
      </c>
      <c r="J1547">
        <v>4.18</v>
      </c>
      <c r="M1547">
        <v>4.18</v>
      </c>
      <c r="N1547">
        <f t="shared" si="24"/>
        <v>0</v>
      </c>
    </row>
    <row r="1548" spans="1:14" x14ac:dyDescent="0.2">
      <c r="A1548" t="s">
        <v>1789</v>
      </c>
      <c r="B1548" t="s">
        <v>31726</v>
      </c>
      <c r="I1548" t="s">
        <v>3</v>
      </c>
      <c r="J1548">
        <v>3.62</v>
      </c>
      <c r="M1548">
        <v>3.62</v>
      </c>
      <c r="N1548">
        <f t="shared" si="24"/>
        <v>0</v>
      </c>
    </row>
    <row r="1549" spans="1:14" x14ac:dyDescent="0.2">
      <c r="A1549" t="s">
        <v>1790</v>
      </c>
      <c r="B1549" t="s">
        <v>31727</v>
      </c>
      <c r="I1549" t="s">
        <v>3</v>
      </c>
      <c r="J1549">
        <v>2.77</v>
      </c>
      <c r="M1549">
        <v>2.77</v>
      </c>
      <c r="N1549">
        <f t="shared" si="24"/>
        <v>0</v>
      </c>
    </row>
    <row r="1550" spans="1:14" x14ac:dyDescent="0.2">
      <c r="A1550" t="s">
        <v>1791</v>
      </c>
      <c r="B1550" t="s">
        <v>31727</v>
      </c>
      <c r="I1550" t="s">
        <v>3</v>
      </c>
      <c r="J1550">
        <v>2.4</v>
      </c>
      <c r="M1550">
        <v>2.4</v>
      </c>
      <c r="N1550">
        <f t="shared" si="24"/>
        <v>0</v>
      </c>
    </row>
    <row r="1551" spans="1:14" x14ac:dyDescent="0.2">
      <c r="A1551" t="s">
        <v>1792</v>
      </c>
      <c r="B1551" t="s">
        <v>31728</v>
      </c>
      <c r="I1551" t="s">
        <v>3</v>
      </c>
      <c r="J1551">
        <v>2.1</v>
      </c>
      <c r="M1551">
        <v>2.1</v>
      </c>
      <c r="N1551">
        <f t="shared" si="24"/>
        <v>0</v>
      </c>
    </row>
    <row r="1552" spans="1:14" x14ac:dyDescent="0.2">
      <c r="A1552" t="s">
        <v>1793</v>
      </c>
      <c r="B1552" t="s">
        <v>31728</v>
      </c>
      <c r="I1552" t="s">
        <v>3</v>
      </c>
      <c r="J1552">
        <v>1.82</v>
      </c>
      <c r="M1552">
        <v>1.82</v>
      </c>
      <c r="N1552">
        <f t="shared" si="24"/>
        <v>0</v>
      </c>
    </row>
    <row r="1553" spans="1:14" x14ac:dyDescent="0.2">
      <c r="A1553" t="s">
        <v>1794</v>
      </c>
      <c r="B1553" t="s">
        <v>31729</v>
      </c>
      <c r="I1553" t="s">
        <v>3</v>
      </c>
      <c r="J1553">
        <v>8.39</v>
      </c>
      <c r="M1553">
        <v>8.39</v>
      </c>
      <c r="N1553">
        <f t="shared" si="24"/>
        <v>0</v>
      </c>
    </row>
    <row r="1554" spans="1:14" x14ac:dyDescent="0.2">
      <c r="A1554" t="s">
        <v>1795</v>
      </c>
      <c r="B1554" t="s">
        <v>31729</v>
      </c>
      <c r="I1554" t="s">
        <v>3</v>
      </c>
      <c r="J1554">
        <v>7.27</v>
      </c>
      <c r="M1554">
        <v>7.27</v>
      </c>
      <c r="N1554">
        <f t="shared" si="24"/>
        <v>0</v>
      </c>
    </row>
    <row r="1555" spans="1:14" x14ac:dyDescent="0.2">
      <c r="A1555" t="s">
        <v>1796</v>
      </c>
      <c r="B1555" t="s">
        <v>31730</v>
      </c>
      <c r="I1555" t="s">
        <v>3</v>
      </c>
      <c r="J1555">
        <v>7.02</v>
      </c>
      <c r="M1555">
        <v>7.02</v>
      </c>
      <c r="N1555">
        <f t="shared" si="24"/>
        <v>0</v>
      </c>
    </row>
    <row r="1556" spans="1:14" x14ac:dyDescent="0.2">
      <c r="A1556" t="s">
        <v>1797</v>
      </c>
      <c r="B1556" t="s">
        <v>31730</v>
      </c>
      <c r="I1556" t="s">
        <v>3</v>
      </c>
      <c r="J1556">
        <v>6.08</v>
      </c>
      <c r="M1556">
        <v>6.08</v>
      </c>
      <c r="N1556">
        <f t="shared" si="24"/>
        <v>0</v>
      </c>
    </row>
    <row r="1557" spans="1:14" x14ac:dyDescent="0.2">
      <c r="A1557" t="s">
        <v>1798</v>
      </c>
      <c r="B1557" t="s">
        <v>31731</v>
      </c>
      <c r="I1557" t="s">
        <v>3</v>
      </c>
      <c r="J1557">
        <v>4.18</v>
      </c>
      <c r="M1557">
        <v>4.18</v>
      </c>
      <c r="N1557">
        <f t="shared" si="24"/>
        <v>0</v>
      </c>
    </row>
    <row r="1558" spans="1:14" x14ac:dyDescent="0.2">
      <c r="A1558" t="s">
        <v>1799</v>
      </c>
      <c r="B1558" t="s">
        <v>31731</v>
      </c>
      <c r="I1558" t="s">
        <v>3</v>
      </c>
      <c r="J1558">
        <v>3.62</v>
      </c>
      <c r="M1558">
        <v>3.62</v>
      </c>
      <c r="N1558">
        <f t="shared" si="24"/>
        <v>0</v>
      </c>
    </row>
    <row r="1559" spans="1:14" x14ac:dyDescent="0.2">
      <c r="A1559" t="s">
        <v>1800</v>
      </c>
      <c r="B1559" t="s">
        <v>31732</v>
      </c>
      <c r="I1559" t="s">
        <v>3</v>
      </c>
      <c r="J1559">
        <v>14.02</v>
      </c>
      <c r="M1559">
        <v>14.02</v>
      </c>
      <c r="N1559">
        <f t="shared" si="24"/>
        <v>0</v>
      </c>
    </row>
    <row r="1560" spans="1:14" x14ac:dyDescent="0.2">
      <c r="A1560" t="s">
        <v>1801</v>
      </c>
      <c r="B1560" t="s">
        <v>31732</v>
      </c>
      <c r="I1560" t="s">
        <v>3</v>
      </c>
      <c r="J1560">
        <v>12.15</v>
      </c>
      <c r="M1560">
        <v>12.15</v>
      </c>
      <c r="N1560">
        <f t="shared" si="24"/>
        <v>0</v>
      </c>
    </row>
    <row r="1561" spans="1:14" x14ac:dyDescent="0.2">
      <c r="A1561" t="s">
        <v>1802</v>
      </c>
      <c r="B1561" t="s">
        <v>31733</v>
      </c>
      <c r="I1561" t="s">
        <v>3</v>
      </c>
      <c r="J1561">
        <v>10.48</v>
      </c>
      <c r="M1561">
        <v>10.48</v>
      </c>
      <c r="N1561">
        <f t="shared" si="24"/>
        <v>0</v>
      </c>
    </row>
    <row r="1562" spans="1:14" x14ac:dyDescent="0.2">
      <c r="A1562" t="s">
        <v>1803</v>
      </c>
      <c r="B1562" t="s">
        <v>31733</v>
      </c>
      <c r="I1562" t="s">
        <v>3</v>
      </c>
      <c r="J1562">
        <v>9.08</v>
      </c>
      <c r="M1562">
        <v>9.08</v>
      </c>
      <c r="N1562">
        <f t="shared" si="24"/>
        <v>0</v>
      </c>
    </row>
    <row r="1563" spans="1:14" x14ac:dyDescent="0.2">
      <c r="A1563" t="s">
        <v>1804</v>
      </c>
      <c r="B1563" t="s">
        <v>31734</v>
      </c>
      <c r="I1563" t="s">
        <v>3</v>
      </c>
      <c r="J1563">
        <v>16.78</v>
      </c>
      <c r="M1563">
        <v>16.78</v>
      </c>
      <c r="N1563">
        <f t="shared" si="24"/>
        <v>0</v>
      </c>
    </row>
    <row r="1564" spans="1:14" x14ac:dyDescent="0.2">
      <c r="A1564" t="s">
        <v>1805</v>
      </c>
      <c r="B1564" t="s">
        <v>31734</v>
      </c>
      <c r="I1564" t="s">
        <v>3</v>
      </c>
      <c r="J1564">
        <v>14.54</v>
      </c>
      <c r="M1564">
        <v>14.54</v>
      </c>
      <c r="N1564">
        <f t="shared" si="24"/>
        <v>0</v>
      </c>
    </row>
    <row r="1565" spans="1:14" x14ac:dyDescent="0.2">
      <c r="A1565" t="s">
        <v>1806</v>
      </c>
      <c r="B1565" t="s">
        <v>31735</v>
      </c>
      <c r="I1565" t="s">
        <v>3</v>
      </c>
      <c r="J1565">
        <v>10.210000000000001</v>
      </c>
      <c r="M1565">
        <v>10.210000000000001</v>
      </c>
      <c r="N1565">
        <f t="shared" si="24"/>
        <v>0</v>
      </c>
    </row>
    <row r="1566" spans="1:14" x14ac:dyDescent="0.2">
      <c r="A1566" t="s">
        <v>1807</v>
      </c>
      <c r="B1566" t="s">
        <v>31735</v>
      </c>
      <c r="I1566" t="s">
        <v>3</v>
      </c>
      <c r="J1566">
        <v>8.85</v>
      </c>
      <c r="M1566">
        <v>8.85</v>
      </c>
      <c r="N1566">
        <f t="shared" si="24"/>
        <v>0</v>
      </c>
    </row>
    <row r="1567" spans="1:14" x14ac:dyDescent="0.2">
      <c r="A1567" t="s">
        <v>1808</v>
      </c>
      <c r="B1567" t="s">
        <v>31736</v>
      </c>
      <c r="I1567" t="s">
        <v>3</v>
      </c>
      <c r="J1567">
        <v>7.66</v>
      </c>
      <c r="M1567">
        <v>7.66</v>
      </c>
      <c r="N1567">
        <f t="shared" si="24"/>
        <v>0</v>
      </c>
    </row>
    <row r="1568" spans="1:14" x14ac:dyDescent="0.2">
      <c r="A1568" t="s">
        <v>1809</v>
      </c>
      <c r="B1568" t="s">
        <v>31736</v>
      </c>
      <c r="I1568" t="s">
        <v>3</v>
      </c>
      <c r="J1568">
        <v>6.63</v>
      </c>
      <c r="M1568">
        <v>6.63</v>
      </c>
      <c r="N1568">
        <f t="shared" si="24"/>
        <v>0</v>
      </c>
    </row>
    <row r="1569" spans="1:14" x14ac:dyDescent="0.2">
      <c r="A1569" t="s">
        <v>1810</v>
      </c>
      <c r="B1569" t="s">
        <v>31737</v>
      </c>
      <c r="I1569" t="s">
        <v>3</v>
      </c>
      <c r="J1569">
        <v>5.14</v>
      </c>
      <c r="M1569">
        <v>5.14</v>
      </c>
      <c r="N1569">
        <f t="shared" si="24"/>
        <v>0</v>
      </c>
    </row>
    <row r="1570" spans="1:14" x14ac:dyDescent="0.2">
      <c r="A1570" t="s">
        <v>1811</v>
      </c>
      <c r="B1570" t="s">
        <v>31737</v>
      </c>
      <c r="I1570" t="s">
        <v>3</v>
      </c>
      <c r="J1570">
        <v>4.45</v>
      </c>
      <c r="M1570">
        <v>4.45</v>
      </c>
      <c r="N1570">
        <f t="shared" si="24"/>
        <v>0</v>
      </c>
    </row>
    <row r="1571" spans="1:14" x14ac:dyDescent="0.2">
      <c r="A1571" t="s">
        <v>1812</v>
      </c>
      <c r="B1571" t="s">
        <v>31738</v>
      </c>
      <c r="I1571" t="s">
        <v>3</v>
      </c>
      <c r="J1571">
        <v>0.94</v>
      </c>
      <c r="M1571">
        <v>0.94</v>
      </c>
      <c r="N1571">
        <f t="shared" si="24"/>
        <v>0</v>
      </c>
    </row>
    <row r="1572" spans="1:14" x14ac:dyDescent="0.2">
      <c r="A1572" t="s">
        <v>1813</v>
      </c>
      <c r="B1572" t="s">
        <v>31738</v>
      </c>
      <c r="I1572" t="s">
        <v>3</v>
      </c>
      <c r="J1572">
        <v>0.81</v>
      </c>
      <c r="M1572">
        <v>0.81</v>
      </c>
      <c r="N1572">
        <f t="shared" si="24"/>
        <v>0</v>
      </c>
    </row>
    <row r="1573" spans="1:14" x14ac:dyDescent="0.2">
      <c r="A1573" t="s">
        <v>1814</v>
      </c>
      <c r="B1573" t="s">
        <v>31739</v>
      </c>
      <c r="I1573" t="s">
        <v>3</v>
      </c>
      <c r="J1573">
        <v>0.69</v>
      </c>
      <c r="M1573">
        <v>0.69</v>
      </c>
      <c r="N1573">
        <f t="shared" si="24"/>
        <v>0</v>
      </c>
    </row>
    <row r="1574" spans="1:14" x14ac:dyDescent="0.2">
      <c r="A1574" t="s">
        <v>1815</v>
      </c>
      <c r="B1574" t="s">
        <v>31739</v>
      </c>
      <c r="I1574" t="s">
        <v>3</v>
      </c>
      <c r="J1574">
        <v>0.6</v>
      </c>
      <c r="M1574">
        <v>0.6</v>
      </c>
      <c r="N1574">
        <f t="shared" si="24"/>
        <v>0</v>
      </c>
    </row>
    <row r="1575" spans="1:14" x14ac:dyDescent="0.2">
      <c r="A1575" t="s">
        <v>1816</v>
      </c>
      <c r="B1575" t="s">
        <v>31740</v>
      </c>
      <c r="I1575" t="s">
        <v>3</v>
      </c>
      <c r="J1575">
        <v>4.18</v>
      </c>
      <c r="M1575">
        <v>4.18</v>
      </c>
      <c r="N1575">
        <f t="shared" si="24"/>
        <v>0</v>
      </c>
    </row>
    <row r="1576" spans="1:14" x14ac:dyDescent="0.2">
      <c r="A1576" t="s">
        <v>1817</v>
      </c>
      <c r="B1576" t="s">
        <v>31740</v>
      </c>
      <c r="I1576" t="s">
        <v>3</v>
      </c>
      <c r="J1576">
        <v>3.62</v>
      </c>
      <c r="M1576">
        <v>3.62</v>
      </c>
      <c r="N1576">
        <f t="shared" si="24"/>
        <v>0</v>
      </c>
    </row>
    <row r="1577" spans="1:14" x14ac:dyDescent="0.2">
      <c r="A1577" t="s">
        <v>1818</v>
      </c>
      <c r="B1577" t="s">
        <v>31741</v>
      </c>
      <c r="I1577" t="s">
        <v>3</v>
      </c>
      <c r="J1577">
        <v>2.77</v>
      </c>
      <c r="M1577">
        <v>2.77</v>
      </c>
      <c r="N1577">
        <f t="shared" si="24"/>
        <v>0</v>
      </c>
    </row>
    <row r="1578" spans="1:14" x14ac:dyDescent="0.2">
      <c r="A1578" t="s">
        <v>1819</v>
      </c>
      <c r="B1578" t="s">
        <v>31741</v>
      </c>
      <c r="I1578" t="s">
        <v>3</v>
      </c>
      <c r="J1578">
        <v>2.4</v>
      </c>
      <c r="M1578">
        <v>2.4</v>
      </c>
      <c r="N1578">
        <f t="shared" si="24"/>
        <v>0</v>
      </c>
    </row>
    <row r="1579" spans="1:14" x14ac:dyDescent="0.2">
      <c r="A1579" t="s">
        <v>1820</v>
      </c>
      <c r="B1579" t="s">
        <v>31742</v>
      </c>
      <c r="I1579" t="s">
        <v>3</v>
      </c>
      <c r="J1579">
        <v>2.1</v>
      </c>
      <c r="M1579">
        <v>2.1</v>
      </c>
      <c r="N1579">
        <f t="shared" si="24"/>
        <v>0</v>
      </c>
    </row>
    <row r="1580" spans="1:14" x14ac:dyDescent="0.2">
      <c r="A1580" t="s">
        <v>1821</v>
      </c>
      <c r="B1580" t="s">
        <v>31742</v>
      </c>
      <c r="I1580" t="s">
        <v>3</v>
      </c>
      <c r="J1580">
        <v>1.82</v>
      </c>
      <c r="M1580">
        <v>1.82</v>
      </c>
      <c r="N1580">
        <f t="shared" si="24"/>
        <v>0</v>
      </c>
    </row>
    <row r="1581" spans="1:14" x14ac:dyDescent="0.2">
      <c r="A1581" t="s">
        <v>1822</v>
      </c>
      <c r="B1581" t="s">
        <v>31743</v>
      </c>
      <c r="I1581" t="s">
        <v>3</v>
      </c>
      <c r="J1581">
        <v>6.43</v>
      </c>
      <c r="M1581">
        <v>6.43</v>
      </c>
      <c r="N1581">
        <f t="shared" si="24"/>
        <v>0</v>
      </c>
    </row>
    <row r="1582" spans="1:14" x14ac:dyDescent="0.2">
      <c r="A1582" t="s">
        <v>1823</v>
      </c>
      <c r="B1582" t="s">
        <v>31743</v>
      </c>
      <c r="I1582" t="s">
        <v>3</v>
      </c>
      <c r="J1582">
        <v>5.57</v>
      </c>
      <c r="M1582">
        <v>5.57</v>
      </c>
      <c r="N1582">
        <f t="shared" si="24"/>
        <v>0</v>
      </c>
    </row>
    <row r="1583" spans="1:14" x14ac:dyDescent="0.2">
      <c r="A1583" t="s">
        <v>1824</v>
      </c>
      <c r="B1583" t="s">
        <v>31744</v>
      </c>
      <c r="I1583" t="s">
        <v>3</v>
      </c>
      <c r="J1583">
        <v>5.34</v>
      </c>
      <c r="M1583">
        <v>5.34</v>
      </c>
      <c r="N1583">
        <f t="shared" si="24"/>
        <v>0</v>
      </c>
    </row>
    <row r="1584" spans="1:14" x14ac:dyDescent="0.2">
      <c r="A1584" t="s">
        <v>1825</v>
      </c>
      <c r="B1584" t="s">
        <v>31744</v>
      </c>
      <c r="I1584" t="s">
        <v>3</v>
      </c>
      <c r="J1584">
        <v>4.63</v>
      </c>
      <c r="M1584">
        <v>4.63</v>
      </c>
      <c r="N1584">
        <f t="shared" si="24"/>
        <v>0</v>
      </c>
    </row>
    <row r="1585" spans="1:14" x14ac:dyDescent="0.2">
      <c r="A1585" t="s">
        <v>1826</v>
      </c>
      <c r="B1585" t="s">
        <v>31745</v>
      </c>
      <c r="I1585" t="s">
        <v>3</v>
      </c>
      <c r="J1585">
        <v>3.23</v>
      </c>
      <c r="M1585">
        <v>3.23</v>
      </c>
      <c r="N1585">
        <f t="shared" si="24"/>
        <v>0</v>
      </c>
    </row>
    <row r="1586" spans="1:14" x14ac:dyDescent="0.2">
      <c r="A1586" t="s">
        <v>1827</v>
      </c>
      <c r="B1586" t="s">
        <v>31745</v>
      </c>
      <c r="I1586" t="s">
        <v>3</v>
      </c>
      <c r="J1586">
        <v>2.8</v>
      </c>
      <c r="M1586">
        <v>2.8</v>
      </c>
      <c r="N1586">
        <f t="shared" si="24"/>
        <v>0</v>
      </c>
    </row>
    <row r="1587" spans="1:14" x14ac:dyDescent="0.2">
      <c r="A1587" t="s">
        <v>1828</v>
      </c>
      <c r="B1587" t="s">
        <v>31746</v>
      </c>
      <c r="I1587" t="s">
        <v>3</v>
      </c>
      <c r="J1587">
        <v>8.39</v>
      </c>
      <c r="M1587">
        <v>8.39</v>
      </c>
      <c r="N1587">
        <f t="shared" si="24"/>
        <v>0</v>
      </c>
    </row>
    <row r="1588" spans="1:14" x14ac:dyDescent="0.2">
      <c r="A1588" t="s">
        <v>1829</v>
      </c>
      <c r="B1588" t="s">
        <v>31746</v>
      </c>
      <c r="I1588" t="s">
        <v>3</v>
      </c>
      <c r="J1588">
        <v>7.27</v>
      </c>
      <c r="M1588">
        <v>7.27</v>
      </c>
      <c r="N1588">
        <f t="shared" si="24"/>
        <v>0</v>
      </c>
    </row>
    <row r="1589" spans="1:14" x14ac:dyDescent="0.2">
      <c r="A1589" t="s">
        <v>1830</v>
      </c>
      <c r="B1589" t="s">
        <v>31747</v>
      </c>
      <c r="I1589" t="s">
        <v>3</v>
      </c>
      <c r="J1589">
        <v>7.02</v>
      </c>
      <c r="M1589">
        <v>7.02</v>
      </c>
      <c r="N1589">
        <f t="shared" si="24"/>
        <v>0</v>
      </c>
    </row>
    <row r="1590" spans="1:14" x14ac:dyDescent="0.2">
      <c r="A1590" t="s">
        <v>1831</v>
      </c>
      <c r="B1590" t="s">
        <v>31747</v>
      </c>
      <c r="I1590" t="s">
        <v>3</v>
      </c>
      <c r="J1590">
        <v>6.08</v>
      </c>
      <c r="M1590">
        <v>6.08</v>
      </c>
      <c r="N1590">
        <f t="shared" si="24"/>
        <v>0</v>
      </c>
    </row>
    <row r="1591" spans="1:14" x14ac:dyDescent="0.2">
      <c r="A1591" t="s">
        <v>1832</v>
      </c>
      <c r="B1591" t="s">
        <v>31748</v>
      </c>
      <c r="I1591" t="s">
        <v>3</v>
      </c>
      <c r="J1591">
        <v>4.18</v>
      </c>
      <c r="M1591">
        <v>4.18</v>
      </c>
      <c r="N1591">
        <f t="shared" si="24"/>
        <v>0</v>
      </c>
    </row>
    <row r="1592" spans="1:14" x14ac:dyDescent="0.2">
      <c r="A1592" t="s">
        <v>1833</v>
      </c>
      <c r="B1592" t="s">
        <v>31748</v>
      </c>
      <c r="I1592" t="s">
        <v>3</v>
      </c>
      <c r="J1592">
        <v>3.62</v>
      </c>
      <c r="M1592">
        <v>3.62</v>
      </c>
      <c r="N1592">
        <f t="shared" si="24"/>
        <v>0</v>
      </c>
    </row>
    <row r="1593" spans="1:14" x14ac:dyDescent="0.2">
      <c r="A1593" t="s">
        <v>1834</v>
      </c>
      <c r="B1593" t="s">
        <v>31749</v>
      </c>
      <c r="I1593" t="s">
        <v>3</v>
      </c>
      <c r="J1593">
        <v>14.02</v>
      </c>
      <c r="M1593">
        <v>14.02</v>
      </c>
      <c r="N1593">
        <f t="shared" si="24"/>
        <v>0</v>
      </c>
    </row>
    <row r="1594" spans="1:14" x14ac:dyDescent="0.2">
      <c r="A1594" t="s">
        <v>1835</v>
      </c>
      <c r="B1594" t="s">
        <v>31749</v>
      </c>
      <c r="I1594" t="s">
        <v>3</v>
      </c>
      <c r="J1594">
        <v>12.15</v>
      </c>
      <c r="M1594">
        <v>12.15</v>
      </c>
      <c r="N1594">
        <f t="shared" si="24"/>
        <v>0</v>
      </c>
    </row>
    <row r="1595" spans="1:14" x14ac:dyDescent="0.2">
      <c r="A1595" t="s">
        <v>1836</v>
      </c>
      <c r="B1595" t="s">
        <v>31750</v>
      </c>
      <c r="I1595" t="s">
        <v>3</v>
      </c>
      <c r="J1595">
        <v>10.48</v>
      </c>
      <c r="M1595">
        <v>10.48</v>
      </c>
      <c r="N1595">
        <f t="shared" si="24"/>
        <v>0</v>
      </c>
    </row>
    <row r="1596" spans="1:14" x14ac:dyDescent="0.2">
      <c r="A1596" t="s">
        <v>1837</v>
      </c>
      <c r="B1596" t="s">
        <v>31750</v>
      </c>
      <c r="I1596" t="s">
        <v>3</v>
      </c>
      <c r="J1596">
        <v>9.08</v>
      </c>
      <c r="M1596">
        <v>9.08</v>
      </c>
      <c r="N1596">
        <f t="shared" si="24"/>
        <v>0</v>
      </c>
    </row>
    <row r="1597" spans="1:14" x14ac:dyDescent="0.2">
      <c r="A1597" t="s">
        <v>1838</v>
      </c>
      <c r="B1597" t="s">
        <v>31751</v>
      </c>
      <c r="I1597" t="s">
        <v>3</v>
      </c>
      <c r="J1597">
        <v>16.78</v>
      </c>
      <c r="M1597">
        <v>16.78</v>
      </c>
      <c r="N1597">
        <f t="shared" si="24"/>
        <v>0</v>
      </c>
    </row>
    <row r="1598" spans="1:14" x14ac:dyDescent="0.2">
      <c r="A1598" t="s">
        <v>1839</v>
      </c>
      <c r="B1598" t="s">
        <v>31751</v>
      </c>
      <c r="I1598" t="s">
        <v>3</v>
      </c>
      <c r="J1598">
        <v>14.54</v>
      </c>
      <c r="M1598">
        <v>14.54</v>
      </c>
      <c r="N1598">
        <f t="shared" si="24"/>
        <v>0</v>
      </c>
    </row>
    <row r="1599" spans="1:14" x14ac:dyDescent="0.2">
      <c r="A1599" t="s">
        <v>1840</v>
      </c>
      <c r="B1599" t="s">
        <v>31752</v>
      </c>
      <c r="I1599" t="s">
        <v>3</v>
      </c>
      <c r="J1599">
        <v>10.210000000000001</v>
      </c>
      <c r="M1599">
        <v>10.210000000000001</v>
      </c>
      <c r="N1599">
        <f t="shared" si="24"/>
        <v>0</v>
      </c>
    </row>
    <row r="1600" spans="1:14" x14ac:dyDescent="0.2">
      <c r="A1600" t="s">
        <v>1841</v>
      </c>
      <c r="B1600" t="s">
        <v>31752</v>
      </c>
      <c r="I1600" t="s">
        <v>3</v>
      </c>
      <c r="J1600">
        <v>8.85</v>
      </c>
      <c r="M1600">
        <v>8.85</v>
      </c>
      <c r="N1600">
        <f t="shared" si="24"/>
        <v>0</v>
      </c>
    </row>
    <row r="1601" spans="1:14" x14ac:dyDescent="0.2">
      <c r="A1601" t="s">
        <v>1842</v>
      </c>
      <c r="B1601" t="s">
        <v>31753</v>
      </c>
      <c r="I1601" t="s">
        <v>3</v>
      </c>
      <c r="J1601">
        <v>7.66</v>
      </c>
      <c r="M1601">
        <v>7.66</v>
      </c>
      <c r="N1601">
        <f t="shared" si="24"/>
        <v>0</v>
      </c>
    </row>
    <row r="1602" spans="1:14" x14ac:dyDescent="0.2">
      <c r="A1602" t="s">
        <v>1843</v>
      </c>
      <c r="B1602" t="s">
        <v>31753</v>
      </c>
      <c r="I1602" t="s">
        <v>3</v>
      </c>
      <c r="J1602">
        <v>6.63</v>
      </c>
      <c r="M1602">
        <v>6.63</v>
      </c>
      <c r="N1602">
        <f t="shared" si="24"/>
        <v>0</v>
      </c>
    </row>
    <row r="1603" spans="1:14" x14ac:dyDescent="0.2">
      <c r="A1603" t="s">
        <v>1844</v>
      </c>
      <c r="B1603" t="s">
        <v>31754</v>
      </c>
      <c r="I1603" t="s">
        <v>3</v>
      </c>
      <c r="J1603">
        <v>5.14</v>
      </c>
      <c r="M1603">
        <v>5.14</v>
      </c>
      <c r="N1603">
        <f t="shared" si="24"/>
        <v>0</v>
      </c>
    </row>
    <row r="1604" spans="1:14" x14ac:dyDescent="0.2">
      <c r="A1604" t="s">
        <v>1845</v>
      </c>
      <c r="B1604" t="s">
        <v>31754</v>
      </c>
      <c r="I1604" t="s">
        <v>3</v>
      </c>
      <c r="J1604">
        <v>4.45</v>
      </c>
      <c r="M1604">
        <v>4.45</v>
      </c>
      <c r="N1604">
        <f t="shared" ref="N1604:N1667" si="25">J1604-M1604</f>
        <v>0</v>
      </c>
    </row>
    <row r="1605" spans="1:14" x14ac:dyDescent="0.2">
      <c r="A1605" t="s">
        <v>1846</v>
      </c>
      <c r="B1605" t="s">
        <v>31755</v>
      </c>
      <c r="I1605" t="s">
        <v>3</v>
      </c>
      <c r="J1605">
        <v>0.94</v>
      </c>
      <c r="M1605">
        <v>0.94</v>
      </c>
      <c r="N1605">
        <f t="shared" si="25"/>
        <v>0</v>
      </c>
    </row>
    <row r="1606" spans="1:14" x14ac:dyDescent="0.2">
      <c r="A1606" t="s">
        <v>1847</v>
      </c>
      <c r="B1606" t="s">
        <v>31755</v>
      </c>
      <c r="I1606" t="s">
        <v>3</v>
      </c>
      <c r="J1606">
        <v>0.81</v>
      </c>
      <c r="M1606">
        <v>0.81</v>
      </c>
      <c r="N1606">
        <f t="shared" si="25"/>
        <v>0</v>
      </c>
    </row>
    <row r="1607" spans="1:14" x14ac:dyDescent="0.2">
      <c r="A1607" t="s">
        <v>1848</v>
      </c>
      <c r="B1607" t="s">
        <v>31756</v>
      </c>
      <c r="I1607" t="s">
        <v>3</v>
      </c>
      <c r="J1607">
        <v>0.69</v>
      </c>
      <c r="M1607">
        <v>0.69</v>
      </c>
      <c r="N1607">
        <f t="shared" si="25"/>
        <v>0</v>
      </c>
    </row>
    <row r="1608" spans="1:14" x14ac:dyDescent="0.2">
      <c r="A1608" t="s">
        <v>1849</v>
      </c>
      <c r="B1608" t="s">
        <v>31756</v>
      </c>
      <c r="I1608" t="s">
        <v>3</v>
      </c>
      <c r="J1608">
        <v>0.6</v>
      </c>
      <c r="M1608">
        <v>0.6</v>
      </c>
      <c r="N1608">
        <f t="shared" si="25"/>
        <v>0</v>
      </c>
    </row>
    <row r="1609" spans="1:14" x14ac:dyDescent="0.2">
      <c r="A1609" t="s">
        <v>1850</v>
      </c>
      <c r="B1609" t="s">
        <v>31757</v>
      </c>
      <c r="I1609" t="s">
        <v>3</v>
      </c>
      <c r="J1609">
        <v>4.18</v>
      </c>
      <c r="M1609">
        <v>4.18</v>
      </c>
      <c r="N1609">
        <f t="shared" si="25"/>
        <v>0</v>
      </c>
    </row>
    <row r="1610" spans="1:14" x14ac:dyDescent="0.2">
      <c r="A1610" t="s">
        <v>1851</v>
      </c>
      <c r="B1610" t="s">
        <v>31757</v>
      </c>
      <c r="I1610" t="s">
        <v>3</v>
      </c>
      <c r="J1610">
        <v>3.62</v>
      </c>
      <c r="M1610">
        <v>3.62</v>
      </c>
      <c r="N1610">
        <f t="shared" si="25"/>
        <v>0</v>
      </c>
    </row>
    <row r="1611" spans="1:14" x14ac:dyDescent="0.2">
      <c r="A1611" t="s">
        <v>1852</v>
      </c>
      <c r="B1611" t="s">
        <v>31758</v>
      </c>
      <c r="I1611" t="s">
        <v>3</v>
      </c>
      <c r="J1611">
        <v>2.77</v>
      </c>
      <c r="M1611">
        <v>2.77</v>
      </c>
      <c r="N1611">
        <f t="shared" si="25"/>
        <v>0</v>
      </c>
    </row>
    <row r="1612" spans="1:14" x14ac:dyDescent="0.2">
      <c r="A1612" t="s">
        <v>1853</v>
      </c>
      <c r="B1612" t="s">
        <v>31758</v>
      </c>
      <c r="I1612" t="s">
        <v>3</v>
      </c>
      <c r="J1612">
        <v>2.4</v>
      </c>
      <c r="M1612">
        <v>2.4</v>
      </c>
      <c r="N1612">
        <f t="shared" si="25"/>
        <v>0</v>
      </c>
    </row>
    <row r="1613" spans="1:14" x14ac:dyDescent="0.2">
      <c r="A1613" t="s">
        <v>1854</v>
      </c>
      <c r="B1613" t="s">
        <v>31759</v>
      </c>
      <c r="I1613" t="s">
        <v>3</v>
      </c>
      <c r="J1613">
        <v>2.1</v>
      </c>
      <c r="M1613">
        <v>2.1</v>
      </c>
      <c r="N1613">
        <f t="shared" si="25"/>
        <v>0</v>
      </c>
    </row>
    <row r="1614" spans="1:14" x14ac:dyDescent="0.2">
      <c r="A1614" t="s">
        <v>1855</v>
      </c>
      <c r="B1614" t="s">
        <v>31759</v>
      </c>
      <c r="I1614" t="s">
        <v>3</v>
      </c>
      <c r="J1614">
        <v>1.82</v>
      </c>
      <c r="M1614">
        <v>1.82</v>
      </c>
      <c r="N1614">
        <f t="shared" si="25"/>
        <v>0</v>
      </c>
    </row>
    <row r="1615" spans="1:14" x14ac:dyDescent="0.2">
      <c r="A1615" t="s">
        <v>1856</v>
      </c>
      <c r="B1615" t="s">
        <v>31760</v>
      </c>
      <c r="I1615" t="s">
        <v>3</v>
      </c>
      <c r="J1615">
        <v>6.43</v>
      </c>
      <c r="M1615">
        <v>6.43</v>
      </c>
      <c r="N1615">
        <f t="shared" si="25"/>
        <v>0</v>
      </c>
    </row>
    <row r="1616" spans="1:14" x14ac:dyDescent="0.2">
      <c r="A1616" t="s">
        <v>1857</v>
      </c>
      <c r="B1616" t="s">
        <v>31760</v>
      </c>
      <c r="I1616" t="s">
        <v>3</v>
      </c>
      <c r="J1616">
        <v>5.57</v>
      </c>
      <c r="M1616">
        <v>5.57</v>
      </c>
      <c r="N1616">
        <f t="shared" si="25"/>
        <v>0</v>
      </c>
    </row>
    <row r="1617" spans="1:14" x14ac:dyDescent="0.2">
      <c r="A1617" t="s">
        <v>1858</v>
      </c>
      <c r="B1617" t="s">
        <v>31761</v>
      </c>
      <c r="I1617" t="s">
        <v>3</v>
      </c>
      <c r="J1617">
        <v>5.34</v>
      </c>
      <c r="M1617">
        <v>5.34</v>
      </c>
      <c r="N1617">
        <f t="shared" si="25"/>
        <v>0</v>
      </c>
    </row>
    <row r="1618" spans="1:14" x14ac:dyDescent="0.2">
      <c r="A1618" t="s">
        <v>1859</v>
      </c>
      <c r="B1618" t="s">
        <v>31761</v>
      </c>
      <c r="I1618" t="s">
        <v>3</v>
      </c>
      <c r="J1618">
        <v>4.63</v>
      </c>
      <c r="M1618">
        <v>4.63</v>
      </c>
      <c r="N1618">
        <f t="shared" si="25"/>
        <v>0</v>
      </c>
    </row>
    <row r="1619" spans="1:14" x14ac:dyDescent="0.2">
      <c r="A1619" t="s">
        <v>1860</v>
      </c>
      <c r="B1619" t="s">
        <v>31762</v>
      </c>
      <c r="I1619" t="s">
        <v>3</v>
      </c>
      <c r="J1619">
        <v>3.23</v>
      </c>
      <c r="M1619">
        <v>3.23</v>
      </c>
      <c r="N1619">
        <f t="shared" si="25"/>
        <v>0</v>
      </c>
    </row>
    <row r="1620" spans="1:14" x14ac:dyDescent="0.2">
      <c r="A1620" t="s">
        <v>1861</v>
      </c>
      <c r="B1620" t="s">
        <v>31762</v>
      </c>
      <c r="I1620" t="s">
        <v>3</v>
      </c>
      <c r="J1620">
        <v>2.8</v>
      </c>
      <c r="M1620">
        <v>2.8</v>
      </c>
      <c r="N1620">
        <f t="shared" si="25"/>
        <v>0</v>
      </c>
    </row>
    <row r="1621" spans="1:14" x14ac:dyDescent="0.2">
      <c r="A1621" t="s">
        <v>1862</v>
      </c>
      <c r="B1621" t="s">
        <v>40805</v>
      </c>
      <c r="I1621" t="s">
        <v>3</v>
      </c>
      <c r="J1621">
        <v>44.07</v>
      </c>
      <c r="M1621">
        <v>44.07</v>
      </c>
      <c r="N1621">
        <f t="shared" si="25"/>
        <v>0</v>
      </c>
    </row>
    <row r="1622" spans="1:14" x14ac:dyDescent="0.2">
      <c r="A1622" t="s">
        <v>1863</v>
      </c>
      <c r="B1622" t="s">
        <v>40805</v>
      </c>
      <c r="I1622" t="s">
        <v>3</v>
      </c>
      <c r="J1622">
        <v>38.18</v>
      </c>
      <c r="M1622">
        <v>38.18</v>
      </c>
      <c r="N1622">
        <f t="shared" si="25"/>
        <v>0</v>
      </c>
    </row>
    <row r="1623" spans="1:14" x14ac:dyDescent="0.2">
      <c r="A1623" t="s">
        <v>1864</v>
      </c>
      <c r="B1623" t="s">
        <v>40806</v>
      </c>
      <c r="I1623" t="s">
        <v>3</v>
      </c>
      <c r="J1623">
        <v>38.68</v>
      </c>
      <c r="M1623">
        <v>38.68</v>
      </c>
      <c r="N1623">
        <f t="shared" si="25"/>
        <v>0</v>
      </c>
    </row>
    <row r="1624" spans="1:14" x14ac:dyDescent="0.2">
      <c r="A1624" t="s">
        <v>1865</v>
      </c>
      <c r="B1624" t="s">
        <v>40806</v>
      </c>
      <c r="I1624" t="s">
        <v>3</v>
      </c>
      <c r="J1624">
        <v>33.520000000000003</v>
      </c>
      <c r="M1624">
        <v>33.520000000000003</v>
      </c>
      <c r="N1624">
        <f t="shared" si="25"/>
        <v>0</v>
      </c>
    </row>
    <row r="1625" spans="1:14" x14ac:dyDescent="0.2">
      <c r="A1625" t="s">
        <v>1866</v>
      </c>
      <c r="B1625" t="s">
        <v>40807</v>
      </c>
      <c r="I1625" t="s">
        <v>3</v>
      </c>
      <c r="J1625">
        <v>33.29</v>
      </c>
      <c r="M1625">
        <v>33.29</v>
      </c>
      <c r="N1625">
        <f t="shared" si="25"/>
        <v>0</v>
      </c>
    </row>
    <row r="1626" spans="1:14" x14ac:dyDescent="0.2">
      <c r="A1626" t="s">
        <v>1867</v>
      </c>
      <c r="B1626" t="s">
        <v>40807</v>
      </c>
      <c r="I1626" t="s">
        <v>3</v>
      </c>
      <c r="J1626">
        <v>28.84</v>
      </c>
      <c r="M1626">
        <v>28.84</v>
      </c>
      <c r="N1626">
        <f t="shared" si="25"/>
        <v>0</v>
      </c>
    </row>
    <row r="1627" spans="1:14" x14ac:dyDescent="0.2">
      <c r="A1627" t="s">
        <v>1868</v>
      </c>
      <c r="B1627" t="s">
        <v>40808</v>
      </c>
      <c r="I1627" t="s">
        <v>3</v>
      </c>
      <c r="J1627">
        <v>44.07</v>
      </c>
      <c r="M1627">
        <v>44.07</v>
      </c>
      <c r="N1627">
        <f t="shared" si="25"/>
        <v>0</v>
      </c>
    </row>
    <row r="1628" spans="1:14" x14ac:dyDescent="0.2">
      <c r="A1628" t="s">
        <v>1869</v>
      </c>
      <c r="B1628" t="s">
        <v>40808</v>
      </c>
      <c r="I1628" t="s">
        <v>3</v>
      </c>
      <c r="J1628">
        <v>38.18</v>
      </c>
      <c r="M1628">
        <v>38.18</v>
      </c>
      <c r="N1628">
        <f t="shared" si="25"/>
        <v>0</v>
      </c>
    </row>
    <row r="1629" spans="1:14" x14ac:dyDescent="0.2">
      <c r="A1629" t="s">
        <v>1870</v>
      </c>
      <c r="B1629" t="s">
        <v>40809</v>
      </c>
      <c r="I1629" t="s">
        <v>3</v>
      </c>
      <c r="J1629">
        <v>38.68</v>
      </c>
      <c r="M1629">
        <v>38.68</v>
      </c>
      <c r="N1629">
        <f t="shared" si="25"/>
        <v>0</v>
      </c>
    </row>
    <row r="1630" spans="1:14" x14ac:dyDescent="0.2">
      <c r="A1630" t="s">
        <v>1871</v>
      </c>
      <c r="B1630" t="s">
        <v>40809</v>
      </c>
      <c r="I1630" t="s">
        <v>3</v>
      </c>
      <c r="J1630">
        <v>33.520000000000003</v>
      </c>
      <c r="M1630">
        <v>33.520000000000003</v>
      </c>
      <c r="N1630">
        <f t="shared" si="25"/>
        <v>0</v>
      </c>
    </row>
    <row r="1631" spans="1:14" x14ac:dyDescent="0.2">
      <c r="A1631" t="s">
        <v>1872</v>
      </c>
      <c r="B1631" t="s">
        <v>40810</v>
      </c>
      <c r="I1631" t="s">
        <v>3</v>
      </c>
      <c r="J1631">
        <v>33.29</v>
      </c>
      <c r="M1631">
        <v>33.29</v>
      </c>
      <c r="N1631">
        <f t="shared" si="25"/>
        <v>0</v>
      </c>
    </row>
    <row r="1632" spans="1:14" x14ac:dyDescent="0.2">
      <c r="A1632" t="s">
        <v>1873</v>
      </c>
      <c r="B1632" t="s">
        <v>40810</v>
      </c>
      <c r="I1632" t="s">
        <v>3</v>
      </c>
      <c r="J1632">
        <v>28.84</v>
      </c>
      <c r="M1632">
        <v>28.84</v>
      </c>
      <c r="N1632">
        <f t="shared" si="25"/>
        <v>0</v>
      </c>
    </row>
    <row r="1633" spans="1:14" x14ac:dyDescent="0.2">
      <c r="A1633" t="s">
        <v>1874</v>
      </c>
      <c r="B1633" t="s">
        <v>40811</v>
      </c>
      <c r="I1633" t="s">
        <v>3</v>
      </c>
      <c r="J1633">
        <v>44.07</v>
      </c>
      <c r="M1633">
        <v>44.07</v>
      </c>
      <c r="N1633">
        <f t="shared" si="25"/>
        <v>0</v>
      </c>
    </row>
    <row r="1634" spans="1:14" x14ac:dyDescent="0.2">
      <c r="A1634" t="s">
        <v>1875</v>
      </c>
      <c r="B1634" t="s">
        <v>40811</v>
      </c>
      <c r="I1634" t="s">
        <v>3</v>
      </c>
      <c r="J1634">
        <v>38.18</v>
      </c>
      <c r="M1634">
        <v>38.18</v>
      </c>
      <c r="N1634">
        <f t="shared" si="25"/>
        <v>0</v>
      </c>
    </row>
    <row r="1635" spans="1:14" x14ac:dyDescent="0.2">
      <c r="A1635" t="s">
        <v>1876</v>
      </c>
      <c r="B1635" t="s">
        <v>40812</v>
      </c>
      <c r="I1635" t="s">
        <v>3</v>
      </c>
      <c r="J1635">
        <v>38.71</v>
      </c>
      <c r="M1635">
        <v>38.71</v>
      </c>
      <c r="N1635">
        <f t="shared" si="25"/>
        <v>0</v>
      </c>
    </row>
    <row r="1636" spans="1:14" x14ac:dyDescent="0.2">
      <c r="A1636" t="s">
        <v>1877</v>
      </c>
      <c r="B1636" t="s">
        <v>40812</v>
      </c>
      <c r="I1636" t="s">
        <v>3</v>
      </c>
      <c r="J1636">
        <v>33.54</v>
      </c>
      <c r="M1636">
        <v>33.54</v>
      </c>
      <c r="N1636">
        <f t="shared" si="25"/>
        <v>0</v>
      </c>
    </row>
    <row r="1637" spans="1:14" x14ac:dyDescent="0.2">
      <c r="A1637" t="s">
        <v>1878</v>
      </c>
      <c r="B1637" t="s">
        <v>40813</v>
      </c>
      <c r="I1637" t="s">
        <v>3</v>
      </c>
      <c r="J1637">
        <v>34.72</v>
      </c>
      <c r="M1637">
        <v>34.72</v>
      </c>
      <c r="N1637">
        <f t="shared" si="25"/>
        <v>0</v>
      </c>
    </row>
    <row r="1638" spans="1:14" x14ac:dyDescent="0.2">
      <c r="A1638" t="s">
        <v>1879</v>
      </c>
      <c r="B1638" t="s">
        <v>40813</v>
      </c>
      <c r="I1638" t="s">
        <v>3</v>
      </c>
      <c r="J1638">
        <v>30.09</v>
      </c>
      <c r="M1638">
        <v>30.09</v>
      </c>
      <c r="N1638">
        <f t="shared" si="25"/>
        <v>0</v>
      </c>
    </row>
    <row r="1639" spans="1:14" x14ac:dyDescent="0.2">
      <c r="A1639" t="s">
        <v>1880</v>
      </c>
      <c r="B1639" t="s">
        <v>40814</v>
      </c>
      <c r="I1639" t="s">
        <v>3</v>
      </c>
      <c r="J1639">
        <v>66.08</v>
      </c>
      <c r="M1639">
        <v>66.08</v>
      </c>
      <c r="N1639">
        <f t="shared" si="25"/>
        <v>0</v>
      </c>
    </row>
    <row r="1640" spans="1:14" x14ac:dyDescent="0.2">
      <c r="A1640" t="s">
        <v>1881</v>
      </c>
      <c r="B1640" t="s">
        <v>40814</v>
      </c>
      <c r="I1640" t="s">
        <v>3</v>
      </c>
      <c r="J1640">
        <v>57.26</v>
      </c>
      <c r="M1640">
        <v>57.26</v>
      </c>
      <c r="N1640">
        <f t="shared" si="25"/>
        <v>0</v>
      </c>
    </row>
    <row r="1641" spans="1:14" x14ac:dyDescent="0.2">
      <c r="A1641" t="s">
        <v>1882</v>
      </c>
      <c r="B1641" t="s">
        <v>40815</v>
      </c>
      <c r="I1641" t="s">
        <v>3</v>
      </c>
      <c r="J1641">
        <v>38.71</v>
      </c>
      <c r="M1641">
        <v>38.71</v>
      </c>
      <c r="N1641">
        <f t="shared" si="25"/>
        <v>0</v>
      </c>
    </row>
    <row r="1642" spans="1:14" x14ac:dyDescent="0.2">
      <c r="A1642" t="s">
        <v>1883</v>
      </c>
      <c r="B1642" t="s">
        <v>40815</v>
      </c>
      <c r="I1642" t="s">
        <v>3</v>
      </c>
      <c r="J1642">
        <v>33.54</v>
      </c>
      <c r="M1642">
        <v>33.54</v>
      </c>
      <c r="N1642">
        <f t="shared" si="25"/>
        <v>0</v>
      </c>
    </row>
    <row r="1643" spans="1:14" x14ac:dyDescent="0.2">
      <c r="A1643" t="s">
        <v>1884</v>
      </c>
      <c r="B1643" t="s">
        <v>40816</v>
      </c>
      <c r="I1643" t="s">
        <v>3</v>
      </c>
      <c r="J1643">
        <v>34.72</v>
      </c>
      <c r="M1643">
        <v>34.72</v>
      </c>
      <c r="N1643">
        <f t="shared" si="25"/>
        <v>0</v>
      </c>
    </row>
    <row r="1644" spans="1:14" x14ac:dyDescent="0.2">
      <c r="A1644" t="s">
        <v>1885</v>
      </c>
      <c r="B1644" t="s">
        <v>40816</v>
      </c>
      <c r="I1644" t="s">
        <v>3</v>
      </c>
      <c r="J1644">
        <v>30.09</v>
      </c>
      <c r="M1644">
        <v>30.09</v>
      </c>
      <c r="N1644">
        <f t="shared" si="25"/>
        <v>0</v>
      </c>
    </row>
    <row r="1645" spans="1:14" x14ac:dyDescent="0.2">
      <c r="A1645" t="s">
        <v>1886</v>
      </c>
      <c r="B1645" t="s">
        <v>40817</v>
      </c>
      <c r="I1645" t="s">
        <v>3</v>
      </c>
      <c r="J1645">
        <v>38.590000000000003</v>
      </c>
      <c r="M1645">
        <v>38.590000000000003</v>
      </c>
      <c r="N1645">
        <f t="shared" si="25"/>
        <v>0</v>
      </c>
    </row>
    <row r="1646" spans="1:14" x14ac:dyDescent="0.2">
      <c r="A1646" t="s">
        <v>1887</v>
      </c>
      <c r="B1646" t="s">
        <v>40817</v>
      </c>
      <c r="I1646" t="s">
        <v>3</v>
      </c>
      <c r="J1646">
        <v>33.44</v>
      </c>
      <c r="M1646">
        <v>33.44</v>
      </c>
      <c r="N1646">
        <f t="shared" si="25"/>
        <v>0</v>
      </c>
    </row>
    <row r="1647" spans="1:14" x14ac:dyDescent="0.2">
      <c r="A1647" t="s">
        <v>1888</v>
      </c>
      <c r="B1647" t="s">
        <v>40818</v>
      </c>
      <c r="I1647" t="s">
        <v>3</v>
      </c>
      <c r="J1647">
        <v>34.14</v>
      </c>
      <c r="M1647">
        <v>34.14</v>
      </c>
      <c r="N1647">
        <f t="shared" si="25"/>
        <v>0</v>
      </c>
    </row>
    <row r="1648" spans="1:14" x14ac:dyDescent="0.2">
      <c r="A1648" t="s">
        <v>1889</v>
      </c>
      <c r="B1648" t="s">
        <v>40818</v>
      </c>
      <c r="I1648" t="s">
        <v>3</v>
      </c>
      <c r="J1648">
        <v>29.58</v>
      </c>
      <c r="M1648">
        <v>29.58</v>
      </c>
      <c r="N1648">
        <f t="shared" si="25"/>
        <v>0</v>
      </c>
    </row>
    <row r="1649" spans="1:14" x14ac:dyDescent="0.2">
      <c r="A1649" t="s">
        <v>1890</v>
      </c>
      <c r="B1649" t="s">
        <v>40819</v>
      </c>
      <c r="I1649" t="s">
        <v>3</v>
      </c>
      <c r="J1649">
        <v>28.72</v>
      </c>
      <c r="M1649">
        <v>28.72</v>
      </c>
      <c r="N1649">
        <f t="shared" si="25"/>
        <v>0</v>
      </c>
    </row>
    <row r="1650" spans="1:14" x14ac:dyDescent="0.2">
      <c r="A1650" t="s">
        <v>1891</v>
      </c>
      <c r="B1650" t="s">
        <v>40819</v>
      </c>
      <c r="I1650" t="s">
        <v>3</v>
      </c>
      <c r="J1650">
        <v>24.89</v>
      </c>
      <c r="M1650">
        <v>24.89</v>
      </c>
      <c r="N1650">
        <f t="shared" si="25"/>
        <v>0</v>
      </c>
    </row>
    <row r="1651" spans="1:14" x14ac:dyDescent="0.2">
      <c r="A1651" t="s">
        <v>1892</v>
      </c>
      <c r="B1651" t="s">
        <v>40820</v>
      </c>
      <c r="I1651" t="s">
        <v>3</v>
      </c>
      <c r="J1651">
        <v>38.590000000000003</v>
      </c>
      <c r="M1651">
        <v>38.590000000000003</v>
      </c>
      <c r="N1651">
        <f t="shared" si="25"/>
        <v>0</v>
      </c>
    </row>
    <row r="1652" spans="1:14" x14ac:dyDescent="0.2">
      <c r="A1652" t="s">
        <v>1893</v>
      </c>
      <c r="B1652" t="s">
        <v>40820</v>
      </c>
      <c r="I1652" t="s">
        <v>3</v>
      </c>
      <c r="J1652">
        <v>33.44</v>
      </c>
      <c r="M1652">
        <v>33.44</v>
      </c>
      <c r="N1652">
        <f t="shared" si="25"/>
        <v>0</v>
      </c>
    </row>
    <row r="1653" spans="1:14" x14ac:dyDescent="0.2">
      <c r="A1653" t="s">
        <v>1894</v>
      </c>
      <c r="B1653" t="s">
        <v>40821</v>
      </c>
      <c r="I1653" t="s">
        <v>3</v>
      </c>
      <c r="J1653">
        <v>34.14</v>
      </c>
      <c r="M1653">
        <v>34.14</v>
      </c>
      <c r="N1653">
        <f t="shared" si="25"/>
        <v>0</v>
      </c>
    </row>
    <row r="1654" spans="1:14" x14ac:dyDescent="0.2">
      <c r="A1654" t="s">
        <v>1895</v>
      </c>
      <c r="B1654" t="s">
        <v>40821</v>
      </c>
      <c r="I1654" t="s">
        <v>3</v>
      </c>
      <c r="J1654">
        <v>29.58</v>
      </c>
      <c r="M1654">
        <v>29.58</v>
      </c>
      <c r="N1654">
        <f t="shared" si="25"/>
        <v>0</v>
      </c>
    </row>
    <row r="1655" spans="1:14" x14ac:dyDescent="0.2">
      <c r="A1655" t="s">
        <v>1896</v>
      </c>
      <c r="B1655" t="s">
        <v>40822</v>
      </c>
      <c r="I1655" t="s">
        <v>3</v>
      </c>
      <c r="J1655">
        <v>28.72</v>
      </c>
      <c r="M1655">
        <v>28.72</v>
      </c>
      <c r="N1655">
        <f t="shared" si="25"/>
        <v>0</v>
      </c>
    </row>
    <row r="1656" spans="1:14" x14ac:dyDescent="0.2">
      <c r="A1656" t="s">
        <v>1897</v>
      </c>
      <c r="B1656" t="s">
        <v>40822</v>
      </c>
      <c r="I1656" t="s">
        <v>3</v>
      </c>
      <c r="J1656">
        <v>24.89</v>
      </c>
      <c r="M1656">
        <v>24.89</v>
      </c>
      <c r="N1656">
        <f t="shared" si="25"/>
        <v>0</v>
      </c>
    </row>
    <row r="1657" spans="1:14" x14ac:dyDescent="0.2">
      <c r="A1657" t="s">
        <v>22115</v>
      </c>
      <c r="B1657" t="s">
        <v>31763</v>
      </c>
      <c r="I1657" t="s">
        <v>3</v>
      </c>
      <c r="J1657">
        <v>2.78</v>
      </c>
      <c r="M1657">
        <v>2.78</v>
      </c>
      <c r="N1657">
        <f t="shared" si="25"/>
        <v>0</v>
      </c>
    </row>
    <row r="1658" spans="1:14" x14ac:dyDescent="0.2">
      <c r="A1658" t="s">
        <v>22116</v>
      </c>
      <c r="B1658" t="s">
        <v>31763</v>
      </c>
      <c r="I1658" t="s">
        <v>3</v>
      </c>
      <c r="J1658">
        <v>2.41</v>
      </c>
      <c r="M1658">
        <v>2.41</v>
      </c>
      <c r="N1658">
        <f t="shared" si="25"/>
        <v>0</v>
      </c>
    </row>
    <row r="1659" spans="1:14" x14ac:dyDescent="0.2">
      <c r="A1659" t="s">
        <v>22117</v>
      </c>
      <c r="B1659" t="s">
        <v>31764</v>
      </c>
      <c r="I1659" t="s">
        <v>3</v>
      </c>
      <c r="J1659">
        <v>1.9300000000000002</v>
      </c>
      <c r="M1659">
        <v>1.9300000000000002</v>
      </c>
      <c r="N1659">
        <f t="shared" si="25"/>
        <v>0</v>
      </c>
    </row>
    <row r="1660" spans="1:14" x14ac:dyDescent="0.2">
      <c r="A1660" t="s">
        <v>22118</v>
      </c>
      <c r="B1660" t="s">
        <v>31764</v>
      </c>
      <c r="I1660" t="s">
        <v>3</v>
      </c>
      <c r="J1660">
        <v>1.67</v>
      </c>
      <c r="M1660">
        <v>1.67</v>
      </c>
      <c r="N1660">
        <f t="shared" si="25"/>
        <v>0</v>
      </c>
    </row>
    <row r="1661" spans="1:14" x14ac:dyDescent="0.2">
      <c r="A1661" t="s">
        <v>22119</v>
      </c>
      <c r="B1661" t="s">
        <v>31765</v>
      </c>
      <c r="I1661" t="s">
        <v>3</v>
      </c>
      <c r="J1661">
        <v>1.1499999999999999</v>
      </c>
      <c r="M1661">
        <v>1.1499999999999999</v>
      </c>
      <c r="N1661">
        <f t="shared" si="25"/>
        <v>0</v>
      </c>
    </row>
    <row r="1662" spans="1:14" x14ac:dyDescent="0.2">
      <c r="A1662" t="s">
        <v>22120</v>
      </c>
      <c r="B1662" t="s">
        <v>31765</v>
      </c>
      <c r="I1662" t="s">
        <v>3</v>
      </c>
      <c r="J1662">
        <v>0.99</v>
      </c>
      <c r="M1662">
        <v>0.99</v>
      </c>
      <c r="N1662">
        <f t="shared" si="25"/>
        <v>0</v>
      </c>
    </row>
    <row r="1663" spans="1:14" x14ac:dyDescent="0.2">
      <c r="A1663" t="s">
        <v>22121</v>
      </c>
      <c r="B1663" t="s">
        <v>31766</v>
      </c>
      <c r="I1663" t="s">
        <v>3</v>
      </c>
      <c r="J1663">
        <v>2.78</v>
      </c>
      <c r="M1663">
        <v>2.78</v>
      </c>
      <c r="N1663">
        <f t="shared" si="25"/>
        <v>0</v>
      </c>
    </row>
    <row r="1664" spans="1:14" x14ac:dyDescent="0.2">
      <c r="A1664" t="s">
        <v>22122</v>
      </c>
      <c r="B1664" t="s">
        <v>31766</v>
      </c>
      <c r="I1664" t="s">
        <v>3</v>
      </c>
      <c r="J1664">
        <v>2.41</v>
      </c>
      <c r="M1664">
        <v>2.41</v>
      </c>
      <c r="N1664">
        <f t="shared" si="25"/>
        <v>0</v>
      </c>
    </row>
    <row r="1665" spans="1:14" x14ac:dyDescent="0.2">
      <c r="A1665" t="s">
        <v>22123</v>
      </c>
      <c r="B1665" t="s">
        <v>31767</v>
      </c>
      <c r="I1665" t="s">
        <v>3</v>
      </c>
      <c r="J1665">
        <v>1.9300000000000002</v>
      </c>
      <c r="M1665">
        <v>1.9300000000000002</v>
      </c>
      <c r="N1665">
        <f t="shared" si="25"/>
        <v>0</v>
      </c>
    </row>
    <row r="1666" spans="1:14" x14ac:dyDescent="0.2">
      <c r="A1666" t="s">
        <v>22124</v>
      </c>
      <c r="B1666" t="s">
        <v>31767</v>
      </c>
      <c r="I1666" t="s">
        <v>3</v>
      </c>
      <c r="J1666">
        <v>1.67</v>
      </c>
      <c r="M1666">
        <v>1.67</v>
      </c>
      <c r="N1666">
        <f t="shared" si="25"/>
        <v>0</v>
      </c>
    </row>
    <row r="1667" spans="1:14" x14ac:dyDescent="0.2">
      <c r="A1667" t="s">
        <v>22125</v>
      </c>
      <c r="B1667" t="s">
        <v>31768</v>
      </c>
      <c r="I1667" t="s">
        <v>3</v>
      </c>
      <c r="J1667">
        <v>1.1499999999999999</v>
      </c>
      <c r="M1667">
        <v>1.1499999999999999</v>
      </c>
      <c r="N1667">
        <f t="shared" si="25"/>
        <v>0</v>
      </c>
    </row>
    <row r="1668" spans="1:14" x14ac:dyDescent="0.2">
      <c r="A1668" t="s">
        <v>22126</v>
      </c>
      <c r="B1668" t="s">
        <v>31768</v>
      </c>
      <c r="I1668" t="s">
        <v>3</v>
      </c>
      <c r="J1668">
        <v>0.99</v>
      </c>
      <c r="M1668">
        <v>0.99</v>
      </c>
      <c r="N1668">
        <f t="shared" ref="N1668:N1731" si="26">J1668-M1668</f>
        <v>0</v>
      </c>
    </row>
    <row r="1669" spans="1:14" x14ac:dyDescent="0.2">
      <c r="A1669" t="s">
        <v>28021</v>
      </c>
      <c r="B1669" t="s">
        <v>31769</v>
      </c>
      <c r="I1669" t="s">
        <v>3</v>
      </c>
      <c r="J1669">
        <v>0.91</v>
      </c>
      <c r="M1669">
        <v>0.91</v>
      </c>
      <c r="N1669">
        <f t="shared" si="26"/>
        <v>0</v>
      </c>
    </row>
    <row r="1670" spans="1:14" x14ac:dyDescent="0.2">
      <c r="A1670" t="s">
        <v>28022</v>
      </c>
      <c r="B1670" t="s">
        <v>31769</v>
      </c>
      <c r="I1670" t="s">
        <v>3</v>
      </c>
      <c r="J1670">
        <v>0.79</v>
      </c>
      <c r="M1670">
        <v>0.79</v>
      </c>
      <c r="N1670">
        <f t="shared" si="26"/>
        <v>0</v>
      </c>
    </row>
    <row r="1671" spans="1:14" x14ac:dyDescent="0.2">
      <c r="A1671" t="s">
        <v>28023</v>
      </c>
      <c r="B1671" t="s">
        <v>31770</v>
      </c>
      <c r="I1671" t="s">
        <v>3</v>
      </c>
      <c r="J1671">
        <v>0.67</v>
      </c>
      <c r="M1671">
        <v>0.67</v>
      </c>
      <c r="N1671">
        <f t="shared" si="26"/>
        <v>0</v>
      </c>
    </row>
    <row r="1672" spans="1:14" x14ac:dyDescent="0.2">
      <c r="A1672" t="s">
        <v>28024</v>
      </c>
      <c r="B1672" t="s">
        <v>31770</v>
      </c>
      <c r="I1672" t="s">
        <v>3</v>
      </c>
      <c r="J1672">
        <v>0.57999999999999996</v>
      </c>
      <c r="M1672">
        <v>0.57999999999999996</v>
      </c>
      <c r="N1672">
        <f t="shared" si="26"/>
        <v>0</v>
      </c>
    </row>
    <row r="1673" spans="1:14" x14ac:dyDescent="0.2">
      <c r="A1673" t="s">
        <v>28025</v>
      </c>
      <c r="B1673" t="s">
        <v>31771</v>
      </c>
      <c r="I1673" t="s">
        <v>3</v>
      </c>
      <c r="J1673">
        <v>0.43</v>
      </c>
      <c r="M1673">
        <v>0.43</v>
      </c>
      <c r="N1673">
        <f t="shared" si="26"/>
        <v>0</v>
      </c>
    </row>
    <row r="1674" spans="1:14" x14ac:dyDescent="0.2">
      <c r="A1674" t="s">
        <v>28026</v>
      </c>
      <c r="B1674" t="s">
        <v>31771</v>
      </c>
      <c r="I1674" t="s">
        <v>3</v>
      </c>
      <c r="J1674">
        <v>0.37</v>
      </c>
      <c r="M1674">
        <v>0.37</v>
      </c>
      <c r="N1674">
        <f t="shared" si="26"/>
        <v>0</v>
      </c>
    </row>
    <row r="1675" spans="1:14" x14ac:dyDescent="0.2">
      <c r="A1675" t="s">
        <v>28027</v>
      </c>
      <c r="B1675" t="s">
        <v>31772</v>
      </c>
      <c r="I1675" t="s">
        <v>3</v>
      </c>
      <c r="J1675">
        <v>0.91</v>
      </c>
      <c r="M1675">
        <v>0.91</v>
      </c>
      <c r="N1675">
        <f t="shared" si="26"/>
        <v>0</v>
      </c>
    </row>
    <row r="1676" spans="1:14" x14ac:dyDescent="0.2">
      <c r="A1676" t="s">
        <v>28028</v>
      </c>
      <c r="B1676" t="s">
        <v>31772</v>
      </c>
      <c r="I1676" t="s">
        <v>3</v>
      </c>
      <c r="J1676">
        <v>0.79</v>
      </c>
      <c r="M1676">
        <v>0.79</v>
      </c>
      <c r="N1676">
        <f t="shared" si="26"/>
        <v>0</v>
      </c>
    </row>
    <row r="1677" spans="1:14" x14ac:dyDescent="0.2">
      <c r="A1677" t="s">
        <v>28029</v>
      </c>
      <c r="B1677" t="s">
        <v>31773</v>
      </c>
      <c r="I1677" t="s">
        <v>3</v>
      </c>
      <c r="J1677">
        <v>0.67</v>
      </c>
      <c r="M1677">
        <v>0.67</v>
      </c>
      <c r="N1677">
        <f t="shared" si="26"/>
        <v>0</v>
      </c>
    </row>
    <row r="1678" spans="1:14" x14ac:dyDescent="0.2">
      <c r="A1678" t="s">
        <v>28030</v>
      </c>
      <c r="B1678" t="s">
        <v>31773</v>
      </c>
      <c r="I1678" t="s">
        <v>3</v>
      </c>
      <c r="J1678">
        <v>0.57999999999999996</v>
      </c>
      <c r="M1678">
        <v>0.57999999999999996</v>
      </c>
      <c r="N1678">
        <f t="shared" si="26"/>
        <v>0</v>
      </c>
    </row>
    <row r="1679" spans="1:14" x14ac:dyDescent="0.2">
      <c r="A1679" t="s">
        <v>28031</v>
      </c>
      <c r="B1679" t="s">
        <v>31774</v>
      </c>
      <c r="I1679" t="s">
        <v>3</v>
      </c>
      <c r="J1679">
        <v>0.43</v>
      </c>
      <c r="M1679">
        <v>0.43</v>
      </c>
      <c r="N1679">
        <f t="shared" si="26"/>
        <v>0</v>
      </c>
    </row>
    <row r="1680" spans="1:14" x14ac:dyDescent="0.2">
      <c r="A1680" t="s">
        <v>28032</v>
      </c>
      <c r="B1680" t="s">
        <v>31774</v>
      </c>
      <c r="I1680" t="s">
        <v>3</v>
      </c>
      <c r="J1680">
        <v>0.37</v>
      </c>
      <c r="M1680">
        <v>0.37</v>
      </c>
      <c r="N1680">
        <f t="shared" si="26"/>
        <v>0</v>
      </c>
    </row>
    <row r="1681" spans="1:14" x14ac:dyDescent="0.2">
      <c r="A1681" t="s">
        <v>26730</v>
      </c>
      <c r="B1681" t="s">
        <v>31775</v>
      </c>
      <c r="I1681" t="s">
        <v>5</v>
      </c>
      <c r="J1681">
        <v>1232.23</v>
      </c>
      <c r="M1681">
        <v>1232.23</v>
      </c>
      <c r="N1681">
        <f t="shared" si="26"/>
        <v>0</v>
      </c>
    </row>
    <row r="1682" spans="1:14" x14ac:dyDescent="0.2">
      <c r="A1682" t="s">
        <v>26731</v>
      </c>
      <c r="B1682" t="s">
        <v>31775</v>
      </c>
      <c r="I1682" t="s">
        <v>5</v>
      </c>
      <c r="J1682">
        <v>1067.78</v>
      </c>
      <c r="M1682">
        <v>1067.78</v>
      </c>
      <c r="N1682">
        <f t="shared" si="26"/>
        <v>0</v>
      </c>
    </row>
    <row r="1683" spans="1:14" x14ac:dyDescent="0.2">
      <c r="A1683" t="s">
        <v>26732</v>
      </c>
      <c r="B1683" t="s">
        <v>31776</v>
      </c>
      <c r="I1683" t="s">
        <v>5</v>
      </c>
      <c r="J1683">
        <v>1642.97</v>
      </c>
      <c r="M1683">
        <v>1642.97</v>
      </c>
      <c r="N1683">
        <f t="shared" si="26"/>
        <v>0</v>
      </c>
    </row>
    <row r="1684" spans="1:14" x14ac:dyDescent="0.2">
      <c r="A1684" t="s">
        <v>26733</v>
      </c>
      <c r="B1684" t="s">
        <v>31776</v>
      </c>
      <c r="I1684" t="s">
        <v>5</v>
      </c>
      <c r="J1684">
        <v>1423.71</v>
      </c>
      <c r="M1684">
        <v>1423.71</v>
      </c>
      <c r="N1684">
        <f t="shared" si="26"/>
        <v>0</v>
      </c>
    </row>
    <row r="1685" spans="1:14" x14ac:dyDescent="0.2">
      <c r="A1685" t="s">
        <v>26734</v>
      </c>
      <c r="B1685" t="s">
        <v>31777</v>
      </c>
      <c r="I1685" t="s">
        <v>5</v>
      </c>
      <c r="J1685">
        <v>2053.7199999999998</v>
      </c>
      <c r="M1685">
        <v>2053.7199999999998</v>
      </c>
      <c r="N1685">
        <f t="shared" si="26"/>
        <v>0</v>
      </c>
    </row>
    <row r="1686" spans="1:14" x14ac:dyDescent="0.2">
      <c r="A1686" t="s">
        <v>26735</v>
      </c>
      <c r="B1686" t="s">
        <v>31777</v>
      </c>
      <c r="I1686" t="s">
        <v>5</v>
      </c>
      <c r="J1686">
        <v>1779.64</v>
      </c>
      <c r="M1686">
        <v>1779.64</v>
      </c>
      <c r="N1686">
        <f t="shared" si="26"/>
        <v>0</v>
      </c>
    </row>
    <row r="1687" spans="1:14" x14ac:dyDescent="0.2">
      <c r="A1687" t="s">
        <v>26736</v>
      </c>
      <c r="B1687" t="s">
        <v>31778</v>
      </c>
      <c r="I1687" t="s">
        <v>5</v>
      </c>
      <c r="J1687">
        <v>1232.23</v>
      </c>
      <c r="M1687">
        <v>1232.23</v>
      </c>
      <c r="N1687">
        <f t="shared" si="26"/>
        <v>0</v>
      </c>
    </row>
    <row r="1688" spans="1:14" x14ac:dyDescent="0.2">
      <c r="A1688" t="s">
        <v>26737</v>
      </c>
      <c r="B1688" t="s">
        <v>31778</v>
      </c>
      <c r="I1688" t="s">
        <v>5</v>
      </c>
      <c r="J1688">
        <v>1067.78</v>
      </c>
      <c r="M1688">
        <v>1067.78</v>
      </c>
      <c r="N1688">
        <f t="shared" si="26"/>
        <v>0</v>
      </c>
    </row>
    <row r="1689" spans="1:14" x14ac:dyDescent="0.2">
      <c r="A1689" t="s">
        <v>26738</v>
      </c>
      <c r="B1689" t="s">
        <v>31779</v>
      </c>
      <c r="I1689" t="s">
        <v>5</v>
      </c>
      <c r="J1689">
        <v>1642.97</v>
      </c>
      <c r="M1689">
        <v>1642.97</v>
      </c>
      <c r="N1689">
        <f t="shared" si="26"/>
        <v>0</v>
      </c>
    </row>
    <row r="1690" spans="1:14" x14ac:dyDescent="0.2">
      <c r="A1690" t="s">
        <v>26739</v>
      </c>
      <c r="B1690" t="s">
        <v>31779</v>
      </c>
      <c r="I1690" t="s">
        <v>5</v>
      </c>
      <c r="J1690">
        <v>1423.71</v>
      </c>
      <c r="M1690">
        <v>1423.71</v>
      </c>
      <c r="N1690">
        <f t="shared" si="26"/>
        <v>0</v>
      </c>
    </row>
    <row r="1691" spans="1:14" x14ac:dyDescent="0.2">
      <c r="A1691" t="s">
        <v>26740</v>
      </c>
      <c r="B1691" t="s">
        <v>31780</v>
      </c>
      <c r="I1691" t="s">
        <v>5</v>
      </c>
      <c r="J1691">
        <v>2053.7199999999998</v>
      </c>
      <c r="M1691">
        <v>2053.7199999999998</v>
      </c>
      <c r="N1691">
        <f t="shared" si="26"/>
        <v>0</v>
      </c>
    </row>
    <row r="1692" spans="1:14" x14ac:dyDescent="0.2">
      <c r="A1692" t="s">
        <v>26741</v>
      </c>
      <c r="B1692" t="s">
        <v>31780</v>
      </c>
      <c r="I1692" t="s">
        <v>5</v>
      </c>
      <c r="J1692">
        <v>1779.64</v>
      </c>
      <c r="M1692">
        <v>1779.64</v>
      </c>
      <c r="N1692">
        <f t="shared" si="26"/>
        <v>0</v>
      </c>
    </row>
    <row r="1693" spans="1:14" x14ac:dyDescent="0.2">
      <c r="A1693" t="s">
        <v>1899</v>
      </c>
      <c r="B1693" t="s">
        <v>31781</v>
      </c>
      <c r="I1693" t="s">
        <v>1900</v>
      </c>
      <c r="J1693">
        <v>14243.68</v>
      </c>
      <c r="M1693">
        <v>14243.68</v>
      </c>
      <c r="N1693">
        <f t="shared" si="26"/>
        <v>0</v>
      </c>
    </row>
    <row r="1694" spans="1:14" x14ac:dyDescent="0.2">
      <c r="A1694" t="s">
        <v>1901</v>
      </c>
      <c r="B1694" t="s">
        <v>31781</v>
      </c>
      <c r="I1694" t="s">
        <v>1900</v>
      </c>
      <c r="J1694">
        <v>12342.88</v>
      </c>
      <c r="M1694">
        <v>12342.88</v>
      </c>
      <c r="N1694">
        <f t="shared" si="26"/>
        <v>0</v>
      </c>
    </row>
    <row r="1695" spans="1:14" x14ac:dyDescent="0.2">
      <c r="A1695" t="s">
        <v>1902</v>
      </c>
      <c r="B1695" t="s">
        <v>31782</v>
      </c>
      <c r="I1695" t="s">
        <v>1900</v>
      </c>
      <c r="J1695">
        <v>20991.52</v>
      </c>
      <c r="M1695">
        <v>20991.52</v>
      </c>
      <c r="N1695">
        <f t="shared" si="26"/>
        <v>0</v>
      </c>
    </row>
    <row r="1696" spans="1:14" x14ac:dyDescent="0.2">
      <c r="A1696" t="s">
        <v>1903</v>
      </c>
      <c r="B1696" t="s">
        <v>31782</v>
      </c>
      <c r="I1696" t="s">
        <v>1900</v>
      </c>
      <c r="J1696">
        <v>18189.599999999999</v>
      </c>
      <c r="M1696">
        <v>18189.599999999999</v>
      </c>
      <c r="N1696">
        <f t="shared" si="26"/>
        <v>0</v>
      </c>
    </row>
    <row r="1697" spans="1:14" x14ac:dyDescent="0.2">
      <c r="A1697" t="s">
        <v>1904</v>
      </c>
      <c r="B1697" t="s">
        <v>31783</v>
      </c>
      <c r="I1697" t="s">
        <v>1900</v>
      </c>
      <c r="J1697">
        <v>29986.880000000001</v>
      </c>
      <c r="M1697">
        <v>29986.880000000001</v>
      </c>
      <c r="N1697">
        <f t="shared" si="26"/>
        <v>0</v>
      </c>
    </row>
    <row r="1698" spans="1:14" x14ac:dyDescent="0.2">
      <c r="A1698" t="s">
        <v>1905</v>
      </c>
      <c r="B1698" t="s">
        <v>31783</v>
      </c>
      <c r="I1698" t="s">
        <v>1900</v>
      </c>
      <c r="J1698">
        <v>25984.639999999999</v>
      </c>
      <c r="M1698">
        <v>25984.639999999999</v>
      </c>
      <c r="N1698">
        <f t="shared" si="26"/>
        <v>0</v>
      </c>
    </row>
    <row r="1699" spans="1:14" x14ac:dyDescent="0.2">
      <c r="A1699" t="s">
        <v>1906</v>
      </c>
      <c r="B1699" t="s">
        <v>31784</v>
      </c>
      <c r="I1699" t="s">
        <v>1900</v>
      </c>
      <c r="J1699">
        <v>20349.12</v>
      </c>
      <c r="M1699">
        <v>20349.12</v>
      </c>
      <c r="N1699">
        <f t="shared" si="26"/>
        <v>0</v>
      </c>
    </row>
    <row r="1700" spans="1:14" x14ac:dyDescent="0.2">
      <c r="A1700" t="s">
        <v>1907</v>
      </c>
      <c r="B1700" t="s">
        <v>31784</v>
      </c>
      <c r="I1700" t="s">
        <v>1900</v>
      </c>
      <c r="J1700">
        <v>17631.68</v>
      </c>
      <c r="M1700">
        <v>17631.68</v>
      </c>
      <c r="N1700">
        <f t="shared" si="26"/>
        <v>0</v>
      </c>
    </row>
    <row r="1701" spans="1:14" x14ac:dyDescent="0.2">
      <c r="A1701" t="s">
        <v>1908</v>
      </c>
      <c r="B1701" t="s">
        <v>31785</v>
      </c>
      <c r="I1701" t="s">
        <v>1900</v>
      </c>
      <c r="J1701">
        <v>29986.880000000001</v>
      </c>
      <c r="M1701">
        <v>29986.880000000001</v>
      </c>
      <c r="N1701">
        <f t="shared" si="26"/>
        <v>0</v>
      </c>
    </row>
    <row r="1702" spans="1:14" x14ac:dyDescent="0.2">
      <c r="A1702" t="s">
        <v>1909</v>
      </c>
      <c r="B1702" t="s">
        <v>31785</v>
      </c>
      <c r="I1702" t="s">
        <v>1900</v>
      </c>
      <c r="J1702">
        <v>25984.639999999999</v>
      </c>
      <c r="M1702">
        <v>25984.639999999999</v>
      </c>
      <c r="N1702">
        <f t="shared" si="26"/>
        <v>0</v>
      </c>
    </row>
    <row r="1703" spans="1:14" x14ac:dyDescent="0.2">
      <c r="A1703" t="s">
        <v>1910</v>
      </c>
      <c r="B1703" t="s">
        <v>31786</v>
      </c>
      <c r="I1703" t="s">
        <v>1900</v>
      </c>
      <c r="J1703">
        <v>42838.400000000001</v>
      </c>
      <c r="M1703">
        <v>42838.400000000001</v>
      </c>
      <c r="N1703">
        <f t="shared" si="26"/>
        <v>0</v>
      </c>
    </row>
    <row r="1704" spans="1:14" x14ac:dyDescent="0.2">
      <c r="A1704" t="s">
        <v>1911</v>
      </c>
      <c r="B1704" t="s">
        <v>31786</v>
      </c>
      <c r="I1704" t="s">
        <v>1900</v>
      </c>
      <c r="J1704">
        <v>37120.160000000003</v>
      </c>
      <c r="M1704">
        <v>37120.160000000003</v>
      </c>
      <c r="N1704">
        <f t="shared" si="26"/>
        <v>0</v>
      </c>
    </row>
    <row r="1705" spans="1:14" x14ac:dyDescent="0.2">
      <c r="A1705" t="s">
        <v>1912</v>
      </c>
      <c r="B1705" t="s">
        <v>31787</v>
      </c>
      <c r="I1705" t="s">
        <v>1900</v>
      </c>
      <c r="J1705">
        <v>14243.68</v>
      </c>
      <c r="M1705">
        <v>14243.68</v>
      </c>
      <c r="N1705">
        <f t="shared" si="26"/>
        <v>0</v>
      </c>
    </row>
    <row r="1706" spans="1:14" x14ac:dyDescent="0.2">
      <c r="A1706" t="s">
        <v>1913</v>
      </c>
      <c r="B1706" t="s">
        <v>31787</v>
      </c>
      <c r="I1706" t="s">
        <v>1900</v>
      </c>
      <c r="J1706">
        <v>12342.88</v>
      </c>
      <c r="M1706">
        <v>12342.88</v>
      </c>
      <c r="N1706">
        <f t="shared" si="26"/>
        <v>0</v>
      </c>
    </row>
    <row r="1707" spans="1:14" x14ac:dyDescent="0.2">
      <c r="A1707" t="s">
        <v>1914</v>
      </c>
      <c r="B1707" t="s">
        <v>31788</v>
      </c>
      <c r="I1707" t="s">
        <v>1900</v>
      </c>
      <c r="J1707">
        <v>20991.52</v>
      </c>
      <c r="M1707">
        <v>20991.52</v>
      </c>
      <c r="N1707">
        <f t="shared" si="26"/>
        <v>0</v>
      </c>
    </row>
    <row r="1708" spans="1:14" x14ac:dyDescent="0.2">
      <c r="A1708" t="s">
        <v>1915</v>
      </c>
      <c r="B1708" t="s">
        <v>31788</v>
      </c>
      <c r="I1708" t="s">
        <v>1900</v>
      </c>
      <c r="J1708">
        <v>18189.599999999999</v>
      </c>
      <c r="M1708">
        <v>18189.599999999999</v>
      </c>
      <c r="N1708">
        <f t="shared" si="26"/>
        <v>0</v>
      </c>
    </row>
    <row r="1709" spans="1:14" x14ac:dyDescent="0.2">
      <c r="A1709" t="s">
        <v>1916</v>
      </c>
      <c r="B1709" t="s">
        <v>31789</v>
      </c>
      <c r="I1709" t="s">
        <v>1900</v>
      </c>
      <c r="J1709">
        <v>29986.880000000001</v>
      </c>
      <c r="M1709">
        <v>29986.880000000001</v>
      </c>
      <c r="N1709">
        <f t="shared" si="26"/>
        <v>0</v>
      </c>
    </row>
    <row r="1710" spans="1:14" x14ac:dyDescent="0.2">
      <c r="A1710" t="s">
        <v>1917</v>
      </c>
      <c r="B1710" t="s">
        <v>31789</v>
      </c>
      <c r="I1710" t="s">
        <v>1900</v>
      </c>
      <c r="J1710">
        <v>25984.639999999999</v>
      </c>
      <c r="M1710">
        <v>25984.639999999999</v>
      </c>
      <c r="N1710">
        <f t="shared" si="26"/>
        <v>0</v>
      </c>
    </row>
    <row r="1711" spans="1:14" x14ac:dyDescent="0.2">
      <c r="A1711" t="s">
        <v>1918</v>
      </c>
      <c r="B1711" t="s">
        <v>31790</v>
      </c>
      <c r="I1711" t="s">
        <v>1900</v>
      </c>
      <c r="J1711">
        <v>9563.84</v>
      </c>
      <c r="M1711">
        <v>9563.84</v>
      </c>
      <c r="N1711">
        <f t="shared" si="26"/>
        <v>0</v>
      </c>
    </row>
    <row r="1712" spans="1:14" x14ac:dyDescent="0.2">
      <c r="A1712" t="s">
        <v>1919</v>
      </c>
      <c r="B1712" t="s">
        <v>31790</v>
      </c>
      <c r="I1712" t="s">
        <v>1900</v>
      </c>
      <c r="J1712">
        <v>8287.84</v>
      </c>
      <c r="M1712">
        <v>8287.84</v>
      </c>
      <c r="N1712">
        <f t="shared" si="26"/>
        <v>0</v>
      </c>
    </row>
    <row r="1713" spans="1:14" x14ac:dyDescent="0.2">
      <c r="A1713" t="s">
        <v>1920</v>
      </c>
      <c r="B1713" t="s">
        <v>31791</v>
      </c>
      <c r="I1713" t="s">
        <v>1900</v>
      </c>
      <c r="J1713">
        <v>4477.4399999999996</v>
      </c>
      <c r="M1713">
        <v>4477.4399999999996</v>
      </c>
      <c r="N1713">
        <f t="shared" si="26"/>
        <v>0</v>
      </c>
    </row>
    <row r="1714" spans="1:14" x14ac:dyDescent="0.2">
      <c r="A1714" t="s">
        <v>1921</v>
      </c>
      <c r="B1714" t="s">
        <v>31791</v>
      </c>
      <c r="I1714" t="s">
        <v>1900</v>
      </c>
      <c r="J1714">
        <v>3879.04</v>
      </c>
      <c r="M1714">
        <v>3879.04</v>
      </c>
      <c r="N1714">
        <f t="shared" si="26"/>
        <v>0</v>
      </c>
    </row>
    <row r="1715" spans="1:14" x14ac:dyDescent="0.2">
      <c r="A1715" t="s">
        <v>1922</v>
      </c>
      <c r="B1715" t="s">
        <v>31792</v>
      </c>
      <c r="I1715" t="s">
        <v>1900</v>
      </c>
      <c r="J1715">
        <v>6918.56</v>
      </c>
      <c r="M1715">
        <v>6918.56</v>
      </c>
      <c r="N1715">
        <f t="shared" si="26"/>
        <v>0</v>
      </c>
    </row>
    <row r="1716" spans="1:14" x14ac:dyDescent="0.2">
      <c r="A1716" t="s">
        <v>1923</v>
      </c>
      <c r="B1716" t="s">
        <v>31792</v>
      </c>
      <c r="I1716" t="s">
        <v>1900</v>
      </c>
      <c r="J1716">
        <v>5994.56</v>
      </c>
      <c r="M1716">
        <v>5994.56</v>
      </c>
      <c r="N1716">
        <f t="shared" si="26"/>
        <v>0</v>
      </c>
    </row>
    <row r="1717" spans="1:14" x14ac:dyDescent="0.2">
      <c r="A1717" t="s">
        <v>1924</v>
      </c>
      <c r="B1717" t="s">
        <v>31793</v>
      </c>
      <c r="I1717" t="s">
        <v>1900</v>
      </c>
      <c r="J1717">
        <v>49264.160000000003</v>
      </c>
      <c r="M1717">
        <v>49264.160000000003</v>
      </c>
      <c r="N1717">
        <f t="shared" si="26"/>
        <v>0</v>
      </c>
    </row>
    <row r="1718" spans="1:14" x14ac:dyDescent="0.2">
      <c r="A1718" t="s">
        <v>1925</v>
      </c>
      <c r="B1718" t="s">
        <v>31793</v>
      </c>
      <c r="I1718" t="s">
        <v>1900</v>
      </c>
      <c r="J1718">
        <v>42688.800000000003</v>
      </c>
      <c r="M1718">
        <v>42688.800000000003</v>
      </c>
      <c r="N1718">
        <f t="shared" si="26"/>
        <v>0</v>
      </c>
    </row>
    <row r="1719" spans="1:14" x14ac:dyDescent="0.2">
      <c r="A1719" t="s">
        <v>1926</v>
      </c>
      <c r="B1719" t="s">
        <v>31794</v>
      </c>
      <c r="I1719" t="s">
        <v>1900</v>
      </c>
      <c r="J1719">
        <v>20349.12</v>
      </c>
      <c r="M1719">
        <v>20349.12</v>
      </c>
      <c r="N1719">
        <f t="shared" si="26"/>
        <v>0</v>
      </c>
    </row>
    <row r="1720" spans="1:14" x14ac:dyDescent="0.2">
      <c r="A1720" t="s">
        <v>1927</v>
      </c>
      <c r="B1720" t="s">
        <v>31794</v>
      </c>
      <c r="I1720" t="s">
        <v>1900</v>
      </c>
      <c r="J1720">
        <v>17631.68</v>
      </c>
      <c r="M1720">
        <v>17631.68</v>
      </c>
      <c r="N1720">
        <f t="shared" si="26"/>
        <v>0</v>
      </c>
    </row>
    <row r="1721" spans="1:14" x14ac:dyDescent="0.2">
      <c r="A1721" t="s">
        <v>1928</v>
      </c>
      <c r="B1721" t="s">
        <v>31795</v>
      </c>
      <c r="I1721" t="s">
        <v>1900</v>
      </c>
      <c r="J1721">
        <v>29986.880000000001</v>
      </c>
      <c r="M1721">
        <v>29986.880000000001</v>
      </c>
      <c r="N1721">
        <f t="shared" si="26"/>
        <v>0</v>
      </c>
    </row>
    <row r="1722" spans="1:14" x14ac:dyDescent="0.2">
      <c r="A1722" t="s">
        <v>1929</v>
      </c>
      <c r="B1722" t="s">
        <v>31795</v>
      </c>
      <c r="I1722" t="s">
        <v>1900</v>
      </c>
      <c r="J1722">
        <v>25984.639999999999</v>
      </c>
      <c r="M1722">
        <v>25984.639999999999</v>
      </c>
      <c r="N1722">
        <f t="shared" si="26"/>
        <v>0</v>
      </c>
    </row>
    <row r="1723" spans="1:14" x14ac:dyDescent="0.2">
      <c r="A1723" t="s">
        <v>1930</v>
      </c>
      <c r="B1723" t="s">
        <v>31796</v>
      </c>
      <c r="I1723" t="s">
        <v>1900</v>
      </c>
      <c r="J1723">
        <v>42838.400000000001</v>
      </c>
      <c r="M1723">
        <v>42838.400000000001</v>
      </c>
      <c r="N1723">
        <f t="shared" si="26"/>
        <v>0</v>
      </c>
    </row>
    <row r="1724" spans="1:14" x14ac:dyDescent="0.2">
      <c r="A1724" t="s">
        <v>1931</v>
      </c>
      <c r="B1724" t="s">
        <v>31796</v>
      </c>
      <c r="I1724" t="s">
        <v>1900</v>
      </c>
      <c r="J1724">
        <v>37120.160000000003</v>
      </c>
      <c r="M1724">
        <v>37120.160000000003</v>
      </c>
      <c r="N1724">
        <f t="shared" si="26"/>
        <v>0</v>
      </c>
    </row>
    <row r="1725" spans="1:14" x14ac:dyDescent="0.2">
      <c r="A1725" t="s">
        <v>1932</v>
      </c>
      <c r="B1725" t="s">
        <v>31797</v>
      </c>
      <c r="I1725" t="s">
        <v>1900</v>
      </c>
      <c r="J1725">
        <v>5554.56</v>
      </c>
      <c r="M1725">
        <v>5554.56</v>
      </c>
      <c r="N1725">
        <f t="shared" si="26"/>
        <v>0</v>
      </c>
    </row>
    <row r="1726" spans="1:14" x14ac:dyDescent="0.2">
      <c r="A1726" t="s">
        <v>1933</v>
      </c>
      <c r="B1726" t="s">
        <v>31797</v>
      </c>
      <c r="I1726" t="s">
        <v>1900</v>
      </c>
      <c r="J1726">
        <v>4813.6000000000004</v>
      </c>
      <c r="M1726">
        <v>4813.6000000000004</v>
      </c>
      <c r="N1726">
        <f t="shared" si="26"/>
        <v>0</v>
      </c>
    </row>
    <row r="1727" spans="1:14" x14ac:dyDescent="0.2">
      <c r="A1727" t="s">
        <v>1934</v>
      </c>
      <c r="B1727" t="s">
        <v>31798</v>
      </c>
      <c r="I1727" t="s">
        <v>1900</v>
      </c>
      <c r="J1727">
        <v>6348.32</v>
      </c>
      <c r="M1727">
        <v>6348.32</v>
      </c>
      <c r="N1727">
        <f t="shared" si="26"/>
        <v>0</v>
      </c>
    </row>
    <row r="1728" spans="1:14" x14ac:dyDescent="0.2">
      <c r="A1728" t="s">
        <v>1935</v>
      </c>
      <c r="B1728" t="s">
        <v>31798</v>
      </c>
      <c r="I1728" t="s">
        <v>1900</v>
      </c>
      <c r="J1728">
        <v>5501.76</v>
      </c>
      <c r="M1728">
        <v>5501.76</v>
      </c>
      <c r="N1728">
        <f t="shared" si="26"/>
        <v>0</v>
      </c>
    </row>
    <row r="1729" spans="1:14" x14ac:dyDescent="0.2">
      <c r="A1729" t="s">
        <v>1936</v>
      </c>
      <c r="B1729" t="s">
        <v>31799</v>
      </c>
      <c r="I1729" t="s">
        <v>1900</v>
      </c>
      <c r="J1729">
        <v>7935.84</v>
      </c>
      <c r="M1729">
        <v>7935.84</v>
      </c>
      <c r="N1729">
        <f t="shared" si="26"/>
        <v>0</v>
      </c>
    </row>
    <row r="1730" spans="1:14" x14ac:dyDescent="0.2">
      <c r="A1730" t="s">
        <v>1937</v>
      </c>
      <c r="B1730" t="s">
        <v>31799</v>
      </c>
      <c r="I1730" t="s">
        <v>1900</v>
      </c>
      <c r="J1730">
        <v>6876.32</v>
      </c>
      <c r="M1730">
        <v>6876.32</v>
      </c>
      <c r="N1730">
        <f t="shared" si="26"/>
        <v>0</v>
      </c>
    </row>
    <row r="1731" spans="1:14" x14ac:dyDescent="0.2">
      <c r="A1731" t="s">
        <v>1938</v>
      </c>
      <c r="B1731" t="s">
        <v>31800</v>
      </c>
      <c r="I1731" t="s">
        <v>1900</v>
      </c>
      <c r="J1731">
        <v>9259.36</v>
      </c>
      <c r="M1731">
        <v>9259.36</v>
      </c>
      <c r="N1731">
        <f t="shared" si="26"/>
        <v>0</v>
      </c>
    </row>
    <row r="1732" spans="1:14" x14ac:dyDescent="0.2">
      <c r="A1732" t="s">
        <v>1939</v>
      </c>
      <c r="B1732" t="s">
        <v>31800</v>
      </c>
      <c r="I1732" t="s">
        <v>1900</v>
      </c>
      <c r="J1732">
        <v>8022.08</v>
      </c>
      <c r="M1732">
        <v>8022.08</v>
      </c>
      <c r="N1732">
        <f t="shared" ref="N1732:N1795" si="27">J1732-M1732</f>
        <v>0</v>
      </c>
    </row>
    <row r="1733" spans="1:14" x14ac:dyDescent="0.2">
      <c r="A1733" t="s">
        <v>1940</v>
      </c>
      <c r="B1733" t="s">
        <v>31801</v>
      </c>
      <c r="I1733" t="s">
        <v>1900</v>
      </c>
      <c r="J1733">
        <v>10581.12</v>
      </c>
      <c r="M1733">
        <v>10581.12</v>
      </c>
      <c r="N1733">
        <f t="shared" si="27"/>
        <v>0</v>
      </c>
    </row>
    <row r="1734" spans="1:14" x14ac:dyDescent="0.2">
      <c r="A1734" t="s">
        <v>1941</v>
      </c>
      <c r="B1734" t="s">
        <v>31801</v>
      </c>
      <c r="I1734" t="s">
        <v>1900</v>
      </c>
      <c r="J1734">
        <v>9167.84</v>
      </c>
      <c r="M1734">
        <v>9167.84</v>
      </c>
      <c r="N1734">
        <f t="shared" si="27"/>
        <v>0</v>
      </c>
    </row>
    <row r="1735" spans="1:14" x14ac:dyDescent="0.2">
      <c r="A1735" t="s">
        <v>1942</v>
      </c>
      <c r="B1735" t="s">
        <v>31802</v>
      </c>
      <c r="I1735" t="s">
        <v>1900</v>
      </c>
      <c r="J1735">
        <v>13226.4</v>
      </c>
      <c r="M1735">
        <v>13226.4</v>
      </c>
      <c r="N1735">
        <f t="shared" si="27"/>
        <v>0</v>
      </c>
    </row>
    <row r="1736" spans="1:14" x14ac:dyDescent="0.2">
      <c r="A1736" t="s">
        <v>1943</v>
      </c>
      <c r="B1736" t="s">
        <v>31802</v>
      </c>
      <c r="I1736" t="s">
        <v>1900</v>
      </c>
      <c r="J1736">
        <v>11461.12</v>
      </c>
      <c r="M1736">
        <v>11461.12</v>
      </c>
      <c r="N1736">
        <f t="shared" si="27"/>
        <v>0</v>
      </c>
    </row>
    <row r="1737" spans="1:14" x14ac:dyDescent="0.2">
      <c r="A1737" t="s">
        <v>1944</v>
      </c>
      <c r="B1737" t="s">
        <v>31803</v>
      </c>
      <c r="I1737" t="s">
        <v>1900</v>
      </c>
      <c r="J1737">
        <v>32725</v>
      </c>
      <c r="M1737">
        <v>32725</v>
      </c>
      <c r="N1737">
        <f t="shared" si="27"/>
        <v>0</v>
      </c>
    </row>
    <row r="1738" spans="1:14" x14ac:dyDescent="0.2">
      <c r="A1738" t="s">
        <v>1945</v>
      </c>
      <c r="B1738" t="s">
        <v>31803</v>
      </c>
      <c r="I1738" t="s">
        <v>1900</v>
      </c>
      <c r="J1738">
        <v>32725</v>
      </c>
      <c r="M1738">
        <v>32725</v>
      </c>
      <c r="N1738">
        <f t="shared" si="27"/>
        <v>0</v>
      </c>
    </row>
    <row r="1739" spans="1:14" x14ac:dyDescent="0.2">
      <c r="A1739" t="s">
        <v>1946</v>
      </c>
      <c r="B1739" t="s">
        <v>31804</v>
      </c>
      <c r="I1739" t="s">
        <v>1900</v>
      </c>
      <c r="J1739">
        <v>57831.839999999997</v>
      </c>
      <c r="M1739">
        <v>57831.839999999997</v>
      </c>
      <c r="N1739">
        <f t="shared" si="27"/>
        <v>0</v>
      </c>
    </row>
    <row r="1740" spans="1:14" x14ac:dyDescent="0.2">
      <c r="A1740" t="s">
        <v>1947</v>
      </c>
      <c r="B1740" t="s">
        <v>31804</v>
      </c>
      <c r="I1740" t="s">
        <v>1900</v>
      </c>
      <c r="J1740">
        <v>50112.480000000003</v>
      </c>
      <c r="M1740">
        <v>50112.480000000003</v>
      </c>
      <c r="N1740">
        <f t="shared" si="27"/>
        <v>0</v>
      </c>
    </row>
    <row r="1741" spans="1:14" x14ac:dyDescent="0.2">
      <c r="A1741" t="s">
        <v>1948</v>
      </c>
      <c r="B1741" t="s">
        <v>31805</v>
      </c>
      <c r="I1741" t="s">
        <v>1900</v>
      </c>
      <c r="J1741">
        <v>8342.4</v>
      </c>
      <c r="M1741">
        <v>8342.4</v>
      </c>
      <c r="N1741">
        <f t="shared" si="27"/>
        <v>0</v>
      </c>
    </row>
    <row r="1742" spans="1:14" x14ac:dyDescent="0.2">
      <c r="A1742" t="s">
        <v>1949</v>
      </c>
      <c r="B1742" t="s">
        <v>31805</v>
      </c>
      <c r="I1742" t="s">
        <v>1900</v>
      </c>
      <c r="J1742">
        <v>7228.32</v>
      </c>
      <c r="M1742">
        <v>7228.32</v>
      </c>
      <c r="N1742">
        <f t="shared" si="27"/>
        <v>0</v>
      </c>
    </row>
    <row r="1743" spans="1:14" x14ac:dyDescent="0.2">
      <c r="A1743" t="s">
        <v>1950</v>
      </c>
      <c r="B1743" t="s">
        <v>31806</v>
      </c>
      <c r="I1743" t="s">
        <v>1900</v>
      </c>
      <c r="J1743">
        <v>9563.84</v>
      </c>
      <c r="M1743">
        <v>9563.84</v>
      </c>
      <c r="N1743">
        <f t="shared" si="27"/>
        <v>0</v>
      </c>
    </row>
    <row r="1744" spans="1:14" x14ac:dyDescent="0.2">
      <c r="A1744" t="s">
        <v>1951</v>
      </c>
      <c r="B1744" t="s">
        <v>31806</v>
      </c>
      <c r="I1744" t="s">
        <v>1900</v>
      </c>
      <c r="J1744">
        <v>8287.84</v>
      </c>
      <c r="M1744">
        <v>8287.84</v>
      </c>
      <c r="N1744">
        <f t="shared" si="27"/>
        <v>0</v>
      </c>
    </row>
    <row r="1745" spans="1:14" x14ac:dyDescent="0.2">
      <c r="A1745" t="s">
        <v>1952</v>
      </c>
      <c r="B1745" t="s">
        <v>31807</v>
      </c>
      <c r="I1745" t="s">
        <v>1900</v>
      </c>
      <c r="J1745">
        <v>12004.96</v>
      </c>
      <c r="M1745">
        <v>12004.96</v>
      </c>
      <c r="N1745">
        <f t="shared" si="27"/>
        <v>0</v>
      </c>
    </row>
    <row r="1746" spans="1:14" x14ac:dyDescent="0.2">
      <c r="A1746" t="s">
        <v>1953</v>
      </c>
      <c r="B1746" t="s">
        <v>31807</v>
      </c>
      <c r="I1746" t="s">
        <v>1900</v>
      </c>
      <c r="J1746">
        <v>10403.36</v>
      </c>
      <c r="M1746">
        <v>10403.36</v>
      </c>
      <c r="N1746">
        <f t="shared" si="27"/>
        <v>0</v>
      </c>
    </row>
    <row r="1747" spans="1:14" x14ac:dyDescent="0.2">
      <c r="A1747" t="s">
        <v>1954</v>
      </c>
      <c r="B1747" t="s">
        <v>31808</v>
      </c>
      <c r="I1747" t="s">
        <v>22127</v>
      </c>
      <c r="J1747">
        <v>11396</v>
      </c>
      <c r="M1747">
        <v>11396</v>
      </c>
      <c r="N1747">
        <f t="shared" si="27"/>
        <v>0</v>
      </c>
    </row>
    <row r="1748" spans="1:14" x14ac:dyDescent="0.2">
      <c r="A1748" t="s">
        <v>1955</v>
      </c>
      <c r="B1748" t="s">
        <v>31808</v>
      </c>
      <c r="I1748" t="s">
        <v>22127</v>
      </c>
      <c r="J1748">
        <v>9873.6</v>
      </c>
      <c r="M1748">
        <v>9873.6</v>
      </c>
      <c r="N1748">
        <f t="shared" si="27"/>
        <v>0</v>
      </c>
    </row>
    <row r="1749" spans="1:14" x14ac:dyDescent="0.2">
      <c r="A1749" t="s">
        <v>1956</v>
      </c>
      <c r="B1749" t="s">
        <v>31809</v>
      </c>
      <c r="I1749" t="s">
        <v>1900</v>
      </c>
      <c r="J1749">
        <v>13022.24</v>
      </c>
      <c r="M1749">
        <v>13022.24</v>
      </c>
      <c r="N1749">
        <f t="shared" si="27"/>
        <v>0</v>
      </c>
    </row>
    <row r="1750" spans="1:14" x14ac:dyDescent="0.2">
      <c r="A1750" t="s">
        <v>1957</v>
      </c>
      <c r="B1750" t="s">
        <v>31809</v>
      </c>
      <c r="I1750" t="s">
        <v>1900</v>
      </c>
      <c r="J1750">
        <v>11285.12</v>
      </c>
      <c r="M1750">
        <v>11285.12</v>
      </c>
      <c r="N1750">
        <f t="shared" si="27"/>
        <v>0</v>
      </c>
    </row>
    <row r="1751" spans="1:14" x14ac:dyDescent="0.2">
      <c r="A1751" t="s">
        <v>1958</v>
      </c>
      <c r="B1751" t="s">
        <v>31810</v>
      </c>
      <c r="I1751" t="s">
        <v>1900</v>
      </c>
      <c r="J1751">
        <v>16278.24</v>
      </c>
      <c r="M1751">
        <v>16278.24</v>
      </c>
      <c r="N1751">
        <f t="shared" si="27"/>
        <v>0</v>
      </c>
    </row>
    <row r="1752" spans="1:14" x14ac:dyDescent="0.2">
      <c r="A1752" t="s">
        <v>1959</v>
      </c>
      <c r="B1752" t="s">
        <v>31810</v>
      </c>
      <c r="I1752" t="s">
        <v>1900</v>
      </c>
      <c r="J1752">
        <v>14106.4</v>
      </c>
      <c r="M1752">
        <v>14106.4</v>
      </c>
      <c r="N1752">
        <f t="shared" si="27"/>
        <v>0</v>
      </c>
    </row>
    <row r="1753" spans="1:14" x14ac:dyDescent="0.2">
      <c r="A1753" t="s">
        <v>1960</v>
      </c>
      <c r="B1753" t="s">
        <v>31811</v>
      </c>
      <c r="I1753" t="s">
        <v>1900</v>
      </c>
      <c r="J1753">
        <v>3907.2</v>
      </c>
      <c r="M1753">
        <v>3907.2</v>
      </c>
      <c r="N1753">
        <f t="shared" si="27"/>
        <v>0</v>
      </c>
    </row>
    <row r="1754" spans="1:14" x14ac:dyDescent="0.2">
      <c r="A1754" t="s">
        <v>1961</v>
      </c>
      <c r="B1754" t="s">
        <v>31811</v>
      </c>
      <c r="I1754" t="s">
        <v>1900</v>
      </c>
      <c r="J1754">
        <v>3384.48</v>
      </c>
      <c r="M1754">
        <v>3384.48</v>
      </c>
      <c r="N1754">
        <f t="shared" si="27"/>
        <v>0</v>
      </c>
    </row>
    <row r="1755" spans="1:14" x14ac:dyDescent="0.2">
      <c r="A1755" t="s">
        <v>1962</v>
      </c>
      <c r="B1755" t="s">
        <v>31812</v>
      </c>
      <c r="I1755" t="s">
        <v>1900</v>
      </c>
      <c r="J1755">
        <v>9787.7999999999993</v>
      </c>
      <c r="M1755">
        <v>9787.7999999999993</v>
      </c>
      <c r="N1755">
        <f t="shared" si="27"/>
        <v>0</v>
      </c>
    </row>
    <row r="1756" spans="1:14" x14ac:dyDescent="0.2">
      <c r="A1756" t="s">
        <v>1963</v>
      </c>
      <c r="B1756" t="s">
        <v>31812</v>
      </c>
      <c r="I1756" t="s">
        <v>1900</v>
      </c>
      <c r="J1756">
        <v>9787.7999999999993</v>
      </c>
      <c r="M1756">
        <v>9787.7999999999993</v>
      </c>
      <c r="N1756">
        <f t="shared" si="27"/>
        <v>0</v>
      </c>
    </row>
    <row r="1757" spans="1:14" x14ac:dyDescent="0.2">
      <c r="A1757" t="s">
        <v>1964</v>
      </c>
      <c r="B1757" t="s">
        <v>31813</v>
      </c>
      <c r="I1757" t="s">
        <v>1900</v>
      </c>
      <c r="J1757">
        <v>17295.52</v>
      </c>
      <c r="M1757">
        <v>17295.52</v>
      </c>
      <c r="N1757">
        <f t="shared" si="27"/>
        <v>0</v>
      </c>
    </row>
    <row r="1758" spans="1:14" x14ac:dyDescent="0.2">
      <c r="A1758" t="s">
        <v>1965</v>
      </c>
      <c r="B1758" t="s">
        <v>31813</v>
      </c>
      <c r="I1758" t="s">
        <v>1900</v>
      </c>
      <c r="J1758">
        <v>14986.4</v>
      </c>
      <c r="M1758">
        <v>14986.4</v>
      </c>
      <c r="N1758">
        <f t="shared" si="27"/>
        <v>0</v>
      </c>
    </row>
    <row r="1759" spans="1:14" x14ac:dyDescent="0.2">
      <c r="A1759" t="s">
        <v>1966</v>
      </c>
      <c r="B1759" t="s">
        <v>31814</v>
      </c>
      <c r="I1759" t="s">
        <v>1900</v>
      </c>
      <c r="J1759">
        <v>16968.599999999999</v>
      </c>
      <c r="M1759">
        <v>16968.599999999999</v>
      </c>
      <c r="N1759">
        <f t="shared" si="27"/>
        <v>0</v>
      </c>
    </row>
    <row r="1760" spans="1:14" x14ac:dyDescent="0.2">
      <c r="A1760" t="s">
        <v>1967</v>
      </c>
      <c r="B1760" t="s">
        <v>31814</v>
      </c>
      <c r="I1760" t="s">
        <v>1900</v>
      </c>
      <c r="J1760">
        <v>16968.599999999999</v>
      </c>
      <c r="M1760">
        <v>16968.599999999999</v>
      </c>
      <c r="N1760">
        <f t="shared" si="27"/>
        <v>0</v>
      </c>
    </row>
    <row r="1761" spans="1:14" x14ac:dyDescent="0.2">
      <c r="A1761" t="s">
        <v>1968</v>
      </c>
      <c r="B1761" t="s">
        <v>31815</v>
      </c>
      <c r="I1761" t="s">
        <v>1900</v>
      </c>
      <c r="J1761">
        <v>29986.880000000001</v>
      </c>
      <c r="M1761">
        <v>29986.880000000001</v>
      </c>
      <c r="N1761">
        <f t="shared" si="27"/>
        <v>0</v>
      </c>
    </row>
    <row r="1762" spans="1:14" x14ac:dyDescent="0.2">
      <c r="A1762" t="s">
        <v>1969</v>
      </c>
      <c r="B1762" t="s">
        <v>31815</v>
      </c>
      <c r="I1762" t="s">
        <v>1900</v>
      </c>
      <c r="J1762">
        <v>25984.639999999999</v>
      </c>
      <c r="M1762">
        <v>25984.639999999999</v>
      </c>
      <c r="N1762">
        <f t="shared" si="27"/>
        <v>0</v>
      </c>
    </row>
    <row r="1763" spans="1:14" x14ac:dyDescent="0.2">
      <c r="A1763" t="s">
        <v>1970</v>
      </c>
      <c r="B1763" t="s">
        <v>31816</v>
      </c>
      <c r="I1763" t="s">
        <v>1900</v>
      </c>
      <c r="J1763">
        <v>10362</v>
      </c>
      <c r="M1763">
        <v>10362</v>
      </c>
      <c r="N1763">
        <f t="shared" si="27"/>
        <v>0</v>
      </c>
    </row>
    <row r="1764" spans="1:14" x14ac:dyDescent="0.2">
      <c r="A1764" t="s">
        <v>1971</v>
      </c>
      <c r="B1764" t="s">
        <v>31816</v>
      </c>
      <c r="I1764" t="s">
        <v>1900</v>
      </c>
      <c r="J1764">
        <v>10362</v>
      </c>
      <c r="M1764">
        <v>10362</v>
      </c>
      <c r="N1764">
        <f t="shared" si="27"/>
        <v>0</v>
      </c>
    </row>
    <row r="1765" spans="1:14" x14ac:dyDescent="0.2">
      <c r="A1765" t="s">
        <v>1972</v>
      </c>
      <c r="B1765" t="s">
        <v>31817</v>
      </c>
      <c r="I1765" t="s">
        <v>1900</v>
      </c>
      <c r="J1765">
        <v>18312.8</v>
      </c>
      <c r="M1765">
        <v>18312.8</v>
      </c>
      <c r="N1765">
        <f t="shared" si="27"/>
        <v>0</v>
      </c>
    </row>
    <row r="1766" spans="1:14" x14ac:dyDescent="0.2">
      <c r="A1766" t="s">
        <v>1973</v>
      </c>
      <c r="B1766" t="s">
        <v>31817</v>
      </c>
      <c r="I1766" t="s">
        <v>1900</v>
      </c>
      <c r="J1766">
        <v>15868.16</v>
      </c>
      <c r="M1766">
        <v>15868.16</v>
      </c>
      <c r="N1766">
        <f t="shared" si="27"/>
        <v>0</v>
      </c>
    </row>
    <row r="1767" spans="1:14" x14ac:dyDescent="0.2">
      <c r="A1767" t="s">
        <v>1974</v>
      </c>
      <c r="B1767" t="s">
        <v>31818</v>
      </c>
      <c r="J1767">
        <v>5528</v>
      </c>
      <c r="M1767">
        <v>5528</v>
      </c>
      <c r="N1767">
        <f t="shared" si="27"/>
        <v>0</v>
      </c>
    </row>
    <row r="1768" spans="1:14" x14ac:dyDescent="0.2">
      <c r="A1768" t="s">
        <v>1975</v>
      </c>
      <c r="B1768" t="s">
        <v>31818</v>
      </c>
      <c r="J1768">
        <v>5074</v>
      </c>
      <c r="M1768">
        <v>5074</v>
      </c>
      <c r="N1768">
        <f t="shared" si="27"/>
        <v>0</v>
      </c>
    </row>
    <row r="1769" spans="1:14" x14ac:dyDescent="0.2">
      <c r="A1769" t="s">
        <v>1976</v>
      </c>
      <c r="B1769" t="s">
        <v>31819</v>
      </c>
      <c r="I1769" t="s">
        <v>3</v>
      </c>
      <c r="J1769">
        <v>73.52</v>
      </c>
      <c r="M1769">
        <v>73.52</v>
      </c>
      <c r="N1769">
        <f t="shared" si="27"/>
        <v>0</v>
      </c>
    </row>
    <row r="1770" spans="1:14" x14ac:dyDescent="0.2">
      <c r="A1770" t="s">
        <v>1977</v>
      </c>
      <c r="B1770" t="s">
        <v>31819</v>
      </c>
      <c r="I1770" t="s">
        <v>3</v>
      </c>
      <c r="J1770">
        <v>68.709999999999994</v>
      </c>
      <c r="M1770">
        <v>68.709999999999994</v>
      </c>
      <c r="N1770">
        <f t="shared" si="27"/>
        <v>0</v>
      </c>
    </row>
    <row r="1771" spans="1:14" x14ac:dyDescent="0.2">
      <c r="A1771" t="s">
        <v>1978</v>
      </c>
      <c r="B1771" t="s">
        <v>31820</v>
      </c>
      <c r="I1771" t="s">
        <v>3</v>
      </c>
      <c r="J1771">
        <v>54.63</v>
      </c>
      <c r="M1771">
        <v>54.63</v>
      </c>
      <c r="N1771">
        <f t="shared" si="27"/>
        <v>0</v>
      </c>
    </row>
    <row r="1772" spans="1:14" x14ac:dyDescent="0.2">
      <c r="A1772" t="s">
        <v>1979</v>
      </c>
      <c r="B1772" t="s">
        <v>31820</v>
      </c>
      <c r="I1772" t="s">
        <v>3</v>
      </c>
      <c r="J1772">
        <v>49.83</v>
      </c>
      <c r="M1772">
        <v>49.83</v>
      </c>
      <c r="N1772">
        <f t="shared" si="27"/>
        <v>0</v>
      </c>
    </row>
    <row r="1773" spans="1:14" x14ac:dyDescent="0.2">
      <c r="A1773" t="s">
        <v>1980</v>
      </c>
      <c r="B1773" t="s">
        <v>31821</v>
      </c>
      <c r="I1773" t="s">
        <v>3</v>
      </c>
      <c r="J1773">
        <v>41.92</v>
      </c>
      <c r="M1773">
        <v>41.92</v>
      </c>
      <c r="N1773">
        <f t="shared" si="27"/>
        <v>0</v>
      </c>
    </row>
    <row r="1774" spans="1:14" x14ac:dyDescent="0.2">
      <c r="A1774" t="s">
        <v>1981</v>
      </c>
      <c r="B1774" t="s">
        <v>31821</v>
      </c>
      <c r="I1774" t="s">
        <v>3</v>
      </c>
      <c r="J1774">
        <v>37.119999999999997</v>
      </c>
      <c r="M1774">
        <v>37.119999999999997</v>
      </c>
      <c r="N1774">
        <f t="shared" si="27"/>
        <v>0</v>
      </c>
    </row>
    <row r="1775" spans="1:14" x14ac:dyDescent="0.2">
      <c r="A1775" t="s">
        <v>1982</v>
      </c>
      <c r="B1775" t="s">
        <v>31822</v>
      </c>
      <c r="I1775" t="s">
        <v>3</v>
      </c>
      <c r="J1775">
        <v>37.380000000000003</v>
      </c>
      <c r="M1775">
        <v>37.380000000000003</v>
      </c>
      <c r="N1775">
        <f t="shared" si="27"/>
        <v>0</v>
      </c>
    </row>
    <row r="1776" spans="1:14" x14ac:dyDescent="0.2">
      <c r="A1776" t="s">
        <v>1983</v>
      </c>
      <c r="B1776" t="s">
        <v>31822</v>
      </c>
      <c r="I1776" t="s">
        <v>3</v>
      </c>
      <c r="J1776">
        <v>35.520000000000003</v>
      </c>
      <c r="M1776">
        <v>35.520000000000003</v>
      </c>
      <c r="N1776">
        <f t="shared" si="27"/>
        <v>0</v>
      </c>
    </row>
    <row r="1777" spans="1:14" x14ac:dyDescent="0.2">
      <c r="A1777" t="s">
        <v>1984</v>
      </c>
      <c r="B1777" t="s">
        <v>31823</v>
      </c>
      <c r="I1777" t="s">
        <v>3</v>
      </c>
      <c r="J1777">
        <v>47.18</v>
      </c>
      <c r="M1777">
        <v>47.18</v>
      </c>
      <c r="N1777">
        <f t="shared" si="27"/>
        <v>0</v>
      </c>
    </row>
    <row r="1778" spans="1:14" x14ac:dyDescent="0.2">
      <c r="A1778" t="s">
        <v>1985</v>
      </c>
      <c r="B1778" t="s">
        <v>31823</v>
      </c>
      <c r="I1778" t="s">
        <v>3</v>
      </c>
      <c r="J1778">
        <v>44.64</v>
      </c>
      <c r="M1778">
        <v>44.64</v>
      </c>
      <c r="N1778">
        <f t="shared" si="27"/>
        <v>0</v>
      </c>
    </row>
    <row r="1779" spans="1:14" x14ac:dyDescent="0.2">
      <c r="A1779" t="s">
        <v>1986</v>
      </c>
      <c r="B1779" t="s">
        <v>31824</v>
      </c>
      <c r="I1779" t="s">
        <v>3</v>
      </c>
      <c r="J1779">
        <v>27.59</v>
      </c>
      <c r="M1779">
        <v>27.59</v>
      </c>
      <c r="N1779">
        <f t="shared" si="27"/>
        <v>0</v>
      </c>
    </row>
    <row r="1780" spans="1:14" x14ac:dyDescent="0.2">
      <c r="A1780" t="s">
        <v>1987</v>
      </c>
      <c r="B1780" t="s">
        <v>31824</v>
      </c>
      <c r="I1780" t="s">
        <v>3</v>
      </c>
      <c r="J1780">
        <v>26.39</v>
      </c>
      <c r="M1780">
        <v>26.39</v>
      </c>
      <c r="N1780">
        <f t="shared" si="27"/>
        <v>0</v>
      </c>
    </row>
    <row r="1781" spans="1:14" x14ac:dyDescent="0.2">
      <c r="A1781" t="s">
        <v>1988</v>
      </c>
      <c r="B1781" t="s">
        <v>31825</v>
      </c>
      <c r="I1781" t="s">
        <v>3</v>
      </c>
      <c r="J1781">
        <v>49.82</v>
      </c>
      <c r="M1781">
        <v>49.82</v>
      </c>
      <c r="N1781">
        <f t="shared" si="27"/>
        <v>0</v>
      </c>
    </row>
    <row r="1782" spans="1:14" x14ac:dyDescent="0.2">
      <c r="A1782" t="s">
        <v>1989</v>
      </c>
      <c r="B1782" t="s">
        <v>31825</v>
      </c>
      <c r="I1782" t="s">
        <v>3</v>
      </c>
      <c r="J1782">
        <v>47.95</v>
      </c>
      <c r="M1782">
        <v>47.95</v>
      </c>
      <c r="N1782">
        <f t="shared" si="27"/>
        <v>0</v>
      </c>
    </row>
    <row r="1783" spans="1:14" x14ac:dyDescent="0.2">
      <c r="A1783" t="s">
        <v>1990</v>
      </c>
      <c r="B1783" t="s">
        <v>31826</v>
      </c>
      <c r="I1783" t="s">
        <v>3</v>
      </c>
      <c r="J1783">
        <v>59.62</v>
      </c>
      <c r="M1783">
        <v>59.62</v>
      </c>
      <c r="N1783">
        <f t="shared" si="27"/>
        <v>0</v>
      </c>
    </row>
    <row r="1784" spans="1:14" x14ac:dyDescent="0.2">
      <c r="A1784" t="s">
        <v>1991</v>
      </c>
      <c r="B1784" t="s">
        <v>31826</v>
      </c>
      <c r="I1784" t="s">
        <v>3</v>
      </c>
      <c r="J1784">
        <v>57.08</v>
      </c>
      <c r="M1784">
        <v>57.08</v>
      </c>
      <c r="N1784">
        <f t="shared" si="27"/>
        <v>0</v>
      </c>
    </row>
    <row r="1785" spans="1:14" x14ac:dyDescent="0.2">
      <c r="A1785" t="s">
        <v>1992</v>
      </c>
      <c r="B1785" t="s">
        <v>31827</v>
      </c>
      <c r="I1785" t="s">
        <v>3</v>
      </c>
      <c r="J1785">
        <v>40.03</v>
      </c>
      <c r="M1785">
        <v>40.03</v>
      </c>
      <c r="N1785">
        <f t="shared" si="27"/>
        <v>0</v>
      </c>
    </row>
    <row r="1786" spans="1:14" x14ac:dyDescent="0.2">
      <c r="A1786" t="s">
        <v>1993</v>
      </c>
      <c r="B1786" t="s">
        <v>31827</v>
      </c>
      <c r="I1786" t="s">
        <v>3</v>
      </c>
      <c r="J1786">
        <v>38.82</v>
      </c>
      <c r="M1786">
        <v>38.82</v>
      </c>
      <c r="N1786">
        <f t="shared" si="27"/>
        <v>0</v>
      </c>
    </row>
    <row r="1787" spans="1:14" x14ac:dyDescent="0.2">
      <c r="A1787" t="s">
        <v>1994</v>
      </c>
      <c r="B1787" t="s">
        <v>31828</v>
      </c>
      <c r="I1787" t="s">
        <v>3</v>
      </c>
      <c r="J1787">
        <v>106.2</v>
      </c>
      <c r="M1787">
        <v>106.2</v>
      </c>
      <c r="N1787">
        <f t="shared" si="27"/>
        <v>0</v>
      </c>
    </row>
    <row r="1788" spans="1:14" x14ac:dyDescent="0.2">
      <c r="A1788" t="s">
        <v>1995</v>
      </c>
      <c r="B1788" t="s">
        <v>31828</v>
      </c>
      <c r="I1788" t="s">
        <v>3</v>
      </c>
      <c r="J1788">
        <v>99.6</v>
      </c>
      <c r="M1788">
        <v>99.6</v>
      </c>
      <c r="N1788">
        <f t="shared" si="27"/>
        <v>0</v>
      </c>
    </row>
    <row r="1789" spans="1:14" x14ac:dyDescent="0.2">
      <c r="A1789" t="s">
        <v>1996</v>
      </c>
      <c r="B1789" t="s">
        <v>31829</v>
      </c>
      <c r="I1789" t="s">
        <v>3</v>
      </c>
      <c r="J1789">
        <v>475.81</v>
      </c>
      <c r="M1789">
        <v>475.81</v>
      </c>
      <c r="N1789">
        <f t="shared" si="27"/>
        <v>0</v>
      </c>
    </row>
    <row r="1790" spans="1:14" x14ac:dyDescent="0.2">
      <c r="A1790" t="s">
        <v>1997</v>
      </c>
      <c r="B1790" t="s">
        <v>31829</v>
      </c>
      <c r="I1790" t="s">
        <v>3</v>
      </c>
      <c r="J1790">
        <v>426.08</v>
      </c>
      <c r="M1790">
        <v>426.08</v>
      </c>
      <c r="N1790">
        <f t="shared" si="27"/>
        <v>0</v>
      </c>
    </row>
    <row r="1791" spans="1:14" x14ac:dyDescent="0.2">
      <c r="A1791" t="s">
        <v>1998</v>
      </c>
      <c r="B1791" t="s">
        <v>31830</v>
      </c>
      <c r="I1791" t="s">
        <v>3</v>
      </c>
      <c r="J1791">
        <v>511.17</v>
      </c>
      <c r="M1791">
        <v>511.17</v>
      </c>
      <c r="N1791">
        <f t="shared" si="27"/>
        <v>0</v>
      </c>
    </row>
    <row r="1792" spans="1:14" x14ac:dyDescent="0.2">
      <c r="A1792" t="s">
        <v>1999</v>
      </c>
      <c r="B1792" t="s">
        <v>31830</v>
      </c>
      <c r="I1792" t="s">
        <v>3</v>
      </c>
      <c r="J1792">
        <v>461.56</v>
      </c>
      <c r="M1792">
        <v>461.56</v>
      </c>
      <c r="N1792">
        <f t="shared" si="27"/>
        <v>0</v>
      </c>
    </row>
    <row r="1793" spans="1:14" x14ac:dyDescent="0.2">
      <c r="A1793" t="s">
        <v>2000</v>
      </c>
      <c r="B1793" t="s">
        <v>31831</v>
      </c>
      <c r="I1793" t="s">
        <v>3</v>
      </c>
      <c r="J1793">
        <v>485.97</v>
      </c>
      <c r="M1793">
        <v>485.97</v>
      </c>
      <c r="N1793">
        <f t="shared" si="27"/>
        <v>0</v>
      </c>
    </row>
    <row r="1794" spans="1:14" x14ac:dyDescent="0.2">
      <c r="A1794" t="s">
        <v>2001</v>
      </c>
      <c r="B1794" t="s">
        <v>31831</v>
      </c>
      <c r="I1794" t="s">
        <v>3</v>
      </c>
      <c r="J1794">
        <v>436.27</v>
      </c>
      <c r="M1794">
        <v>436.27</v>
      </c>
      <c r="N1794">
        <f t="shared" si="27"/>
        <v>0</v>
      </c>
    </row>
    <row r="1795" spans="1:14" x14ac:dyDescent="0.2">
      <c r="A1795" t="s">
        <v>2002</v>
      </c>
      <c r="B1795" t="s">
        <v>31832</v>
      </c>
      <c r="I1795" t="s">
        <v>3</v>
      </c>
      <c r="J1795">
        <v>423.82</v>
      </c>
      <c r="M1795">
        <v>423.82</v>
      </c>
      <c r="N1795">
        <f t="shared" si="27"/>
        <v>0</v>
      </c>
    </row>
    <row r="1796" spans="1:14" x14ac:dyDescent="0.2">
      <c r="A1796" t="s">
        <v>2003</v>
      </c>
      <c r="B1796" t="s">
        <v>31832</v>
      </c>
      <c r="I1796" t="s">
        <v>3</v>
      </c>
      <c r="J1796">
        <v>382.63</v>
      </c>
      <c r="M1796">
        <v>382.63</v>
      </c>
      <c r="N1796">
        <f t="shared" ref="N1796:N1859" si="28">J1796-M1796</f>
        <v>0</v>
      </c>
    </row>
    <row r="1797" spans="1:14" x14ac:dyDescent="0.2">
      <c r="A1797" t="s">
        <v>2004</v>
      </c>
      <c r="B1797" t="s">
        <v>31833</v>
      </c>
      <c r="I1797" t="s">
        <v>22128</v>
      </c>
      <c r="J1797">
        <v>485.99</v>
      </c>
      <c r="M1797">
        <v>485.99</v>
      </c>
      <c r="N1797">
        <f t="shared" si="28"/>
        <v>0</v>
      </c>
    </row>
    <row r="1798" spans="1:14" x14ac:dyDescent="0.2">
      <c r="A1798" t="s">
        <v>2005</v>
      </c>
      <c r="B1798" t="s">
        <v>31833</v>
      </c>
      <c r="I1798" t="s">
        <v>22128</v>
      </c>
      <c r="J1798">
        <v>445.48</v>
      </c>
      <c r="M1798">
        <v>445.48</v>
      </c>
      <c r="N1798">
        <f t="shared" si="28"/>
        <v>0</v>
      </c>
    </row>
    <row r="1799" spans="1:14" x14ac:dyDescent="0.2">
      <c r="A1799" t="s">
        <v>2006</v>
      </c>
      <c r="B1799" t="s">
        <v>31834</v>
      </c>
      <c r="I1799" t="s">
        <v>3</v>
      </c>
      <c r="J1799">
        <v>401.61</v>
      </c>
      <c r="M1799">
        <v>401.61</v>
      </c>
      <c r="N1799">
        <f t="shared" si="28"/>
        <v>0</v>
      </c>
    </row>
    <row r="1800" spans="1:14" x14ac:dyDescent="0.2">
      <c r="A1800" t="s">
        <v>2007</v>
      </c>
      <c r="B1800" t="s">
        <v>31834</v>
      </c>
      <c r="I1800" t="s">
        <v>3</v>
      </c>
      <c r="J1800">
        <v>360.32</v>
      </c>
      <c r="M1800">
        <v>360.32</v>
      </c>
      <c r="N1800">
        <f t="shared" si="28"/>
        <v>0</v>
      </c>
    </row>
    <row r="1801" spans="1:14" x14ac:dyDescent="0.2">
      <c r="A1801" t="s">
        <v>2008</v>
      </c>
      <c r="B1801" t="s">
        <v>31835</v>
      </c>
      <c r="I1801" t="s">
        <v>3</v>
      </c>
      <c r="J1801">
        <v>527.30999999999995</v>
      </c>
      <c r="M1801">
        <v>527.30999999999995</v>
      </c>
      <c r="N1801">
        <f t="shared" si="28"/>
        <v>0</v>
      </c>
    </row>
    <row r="1802" spans="1:14" x14ac:dyDescent="0.2">
      <c r="A1802" t="s">
        <v>2009</v>
      </c>
      <c r="B1802" t="s">
        <v>31835</v>
      </c>
      <c r="I1802" t="s">
        <v>3</v>
      </c>
      <c r="J1802">
        <v>474.22</v>
      </c>
      <c r="M1802">
        <v>474.22</v>
      </c>
      <c r="N1802">
        <f t="shared" si="28"/>
        <v>0</v>
      </c>
    </row>
    <row r="1803" spans="1:14" x14ac:dyDescent="0.2">
      <c r="A1803" t="s">
        <v>2010</v>
      </c>
      <c r="B1803" t="s">
        <v>31836</v>
      </c>
      <c r="I1803" t="s">
        <v>3</v>
      </c>
      <c r="J1803">
        <v>502.1</v>
      </c>
      <c r="M1803">
        <v>502.1</v>
      </c>
      <c r="N1803">
        <f t="shared" si="28"/>
        <v>0</v>
      </c>
    </row>
    <row r="1804" spans="1:14" x14ac:dyDescent="0.2">
      <c r="A1804" t="s">
        <v>2011</v>
      </c>
      <c r="B1804" t="s">
        <v>31836</v>
      </c>
      <c r="I1804" t="s">
        <v>3</v>
      </c>
      <c r="J1804">
        <v>444.25</v>
      </c>
      <c r="M1804">
        <v>444.25</v>
      </c>
      <c r="N1804">
        <f t="shared" si="28"/>
        <v>0</v>
      </c>
    </row>
    <row r="1805" spans="1:14" x14ac:dyDescent="0.2">
      <c r="A1805" t="s">
        <v>2012</v>
      </c>
      <c r="B1805" t="s">
        <v>31837</v>
      </c>
      <c r="I1805" t="s">
        <v>5</v>
      </c>
      <c r="J1805">
        <v>2711.81</v>
      </c>
      <c r="M1805">
        <v>2711.81</v>
      </c>
      <c r="N1805">
        <f t="shared" si="28"/>
        <v>0</v>
      </c>
    </row>
    <row r="1806" spans="1:14" x14ac:dyDescent="0.2">
      <c r="A1806" t="s">
        <v>2013</v>
      </c>
      <c r="B1806" t="s">
        <v>31837</v>
      </c>
      <c r="I1806" t="s">
        <v>5</v>
      </c>
      <c r="J1806">
        <v>2545.7600000000002</v>
      </c>
      <c r="M1806">
        <v>2545.7600000000002</v>
      </c>
      <c r="N1806">
        <f t="shared" si="28"/>
        <v>0</v>
      </c>
    </row>
    <row r="1807" spans="1:14" x14ac:dyDescent="0.2">
      <c r="A1807" t="s">
        <v>2014</v>
      </c>
      <c r="B1807" t="s">
        <v>31838</v>
      </c>
      <c r="I1807" t="s">
        <v>5</v>
      </c>
      <c r="J1807">
        <v>4814.59</v>
      </c>
      <c r="M1807">
        <v>4814.59</v>
      </c>
      <c r="N1807">
        <f t="shared" si="28"/>
        <v>0</v>
      </c>
    </row>
    <row r="1808" spans="1:14" x14ac:dyDescent="0.2">
      <c r="A1808" t="s">
        <v>2015</v>
      </c>
      <c r="B1808" t="s">
        <v>31838</v>
      </c>
      <c r="I1808" t="s">
        <v>5</v>
      </c>
      <c r="J1808">
        <v>4508.8900000000003</v>
      </c>
      <c r="M1808">
        <v>4508.8900000000003</v>
      </c>
      <c r="N1808">
        <f t="shared" si="28"/>
        <v>0</v>
      </c>
    </row>
    <row r="1809" spans="1:14" x14ac:dyDescent="0.2">
      <c r="A1809" t="s">
        <v>2016</v>
      </c>
      <c r="B1809" t="s">
        <v>31839</v>
      </c>
      <c r="I1809" t="s">
        <v>2017</v>
      </c>
      <c r="J1809">
        <v>530</v>
      </c>
      <c r="M1809">
        <v>530</v>
      </c>
      <c r="N1809">
        <f t="shared" si="28"/>
        <v>0</v>
      </c>
    </row>
    <row r="1810" spans="1:14" x14ac:dyDescent="0.2">
      <c r="A1810" t="s">
        <v>2018</v>
      </c>
      <c r="B1810" t="s">
        <v>31839</v>
      </c>
      <c r="I1810" t="s">
        <v>2017</v>
      </c>
      <c r="J1810">
        <v>530</v>
      </c>
      <c r="M1810">
        <v>530</v>
      </c>
      <c r="N1810">
        <f t="shared" si="28"/>
        <v>0</v>
      </c>
    </row>
    <row r="1811" spans="1:14" x14ac:dyDescent="0.2">
      <c r="A1811" t="s">
        <v>2019</v>
      </c>
      <c r="B1811" t="s">
        <v>31840</v>
      </c>
      <c r="I1811" t="s">
        <v>2017</v>
      </c>
      <c r="J1811">
        <v>700</v>
      </c>
      <c r="M1811">
        <v>700</v>
      </c>
      <c r="N1811">
        <f t="shared" si="28"/>
        <v>0</v>
      </c>
    </row>
    <row r="1812" spans="1:14" x14ac:dyDescent="0.2">
      <c r="A1812" t="s">
        <v>2020</v>
      </c>
      <c r="B1812" t="s">
        <v>31840</v>
      </c>
      <c r="I1812" t="s">
        <v>2017</v>
      </c>
      <c r="J1812">
        <v>700</v>
      </c>
      <c r="M1812">
        <v>700</v>
      </c>
      <c r="N1812">
        <f t="shared" si="28"/>
        <v>0</v>
      </c>
    </row>
    <row r="1813" spans="1:14" x14ac:dyDescent="0.2">
      <c r="A1813" t="s">
        <v>2021</v>
      </c>
      <c r="B1813" t="s">
        <v>31841</v>
      </c>
      <c r="I1813" t="s">
        <v>2017</v>
      </c>
      <c r="J1813">
        <v>858.37</v>
      </c>
      <c r="M1813">
        <v>858.37</v>
      </c>
      <c r="N1813">
        <f t="shared" si="28"/>
        <v>0</v>
      </c>
    </row>
    <row r="1814" spans="1:14" x14ac:dyDescent="0.2">
      <c r="A1814" t="s">
        <v>2022</v>
      </c>
      <c r="B1814" t="s">
        <v>31841</v>
      </c>
      <c r="I1814" t="s">
        <v>2017</v>
      </c>
      <c r="J1814">
        <v>858.37</v>
      </c>
      <c r="M1814">
        <v>858.37</v>
      </c>
      <c r="N1814">
        <f t="shared" si="28"/>
        <v>0</v>
      </c>
    </row>
    <row r="1815" spans="1:14" x14ac:dyDescent="0.2">
      <c r="A1815" t="s">
        <v>2023</v>
      </c>
      <c r="B1815" t="s">
        <v>31842</v>
      </c>
      <c r="I1815" t="s">
        <v>2017</v>
      </c>
      <c r="J1815">
        <v>975</v>
      </c>
      <c r="M1815">
        <v>975</v>
      </c>
      <c r="N1815">
        <f t="shared" si="28"/>
        <v>0</v>
      </c>
    </row>
    <row r="1816" spans="1:14" x14ac:dyDescent="0.2">
      <c r="A1816" t="s">
        <v>2024</v>
      </c>
      <c r="B1816" t="s">
        <v>31842</v>
      </c>
      <c r="I1816" t="s">
        <v>2017</v>
      </c>
      <c r="J1816">
        <v>975</v>
      </c>
      <c r="M1816">
        <v>975</v>
      </c>
      <c r="N1816">
        <f t="shared" si="28"/>
        <v>0</v>
      </c>
    </row>
    <row r="1817" spans="1:14" x14ac:dyDescent="0.2">
      <c r="A1817" t="s">
        <v>2025</v>
      </c>
      <c r="B1817" t="s">
        <v>31843</v>
      </c>
      <c r="I1817" t="s">
        <v>2017</v>
      </c>
      <c r="J1817">
        <v>975</v>
      </c>
      <c r="M1817">
        <v>975</v>
      </c>
      <c r="N1817">
        <f t="shared" si="28"/>
        <v>0</v>
      </c>
    </row>
    <row r="1818" spans="1:14" x14ac:dyDescent="0.2">
      <c r="A1818" t="s">
        <v>2026</v>
      </c>
      <c r="B1818" t="s">
        <v>31843</v>
      </c>
      <c r="I1818" t="s">
        <v>2017</v>
      </c>
      <c r="J1818">
        <v>975</v>
      </c>
      <c r="M1818">
        <v>975</v>
      </c>
      <c r="N1818">
        <f t="shared" si="28"/>
        <v>0</v>
      </c>
    </row>
    <row r="1819" spans="1:14" x14ac:dyDescent="0.2">
      <c r="A1819" t="s">
        <v>2027</v>
      </c>
      <c r="B1819" t="s">
        <v>31844</v>
      </c>
      <c r="I1819" t="s">
        <v>2017</v>
      </c>
      <c r="J1819">
        <v>980</v>
      </c>
      <c r="M1819">
        <v>980</v>
      </c>
      <c r="N1819">
        <f t="shared" si="28"/>
        <v>0</v>
      </c>
    </row>
    <row r="1820" spans="1:14" x14ac:dyDescent="0.2">
      <c r="A1820" t="s">
        <v>2028</v>
      </c>
      <c r="B1820" t="s">
        <v>31844</v>
      </c>
      <c r="I1820" t="s">
        <v>2017</v>
      </c>
      <c r="J1820">
        <v>980</v>
      </c>
      <c r="M1820">
        <v>980</v>
      </c>
      <c r="N1820">
        <f t="shared" si="28"/>
        <v>0</v>
      </c>
    </row>
    <row r="1821" spans="1:14" x14ac:dyDescent="0.2">
      <c r="A1821" t="s">
        <v>2029</v>
      </c>
      <c r="B1821" t="s">
        <v>31845</v>
      </c>
      <c r="I1821" t="s">
        <v>3</v>
      </c>
      <c r="J1821">
        <v>320.64999999999998</v>
      </c>
      <c r="M1821">
        <v>320.64999999999998</v>
      </c>
      <c r="N1821">
        <f t="shared" si="28"/>
        <v>0</v>
      </c>
    </row>
    <row r="1822" spans="1:14" x14ac:dyDescent="0.2">
      <c r="A1822" t="s">
        <v>2030</v>
      </c>
      <c r="B1822" t="s">
        <v>31845</v>
      </c>
      <c r="I1822" t="s">
        <v>3</v>
      </c>
      <c r="J1822">
        <v>288.12</v>
      </c>
      <c r="M1822">
        <v>288.12</v>
      </c>
      <c r="N1822">
        <f t="shared" si="28"/>
        <v>0</v>
      </c>
    </row>
    <row r="1823" spans="1:14" x14ac:dyDescent="0.2">
      <c r="A1823" t="s">
        <v>2031</v>
      </c>
      <c r="B1823" t="s">
        <v>31846</v>
      </c>
      <c r="I1823" t="s">
        <v>3</v>
      </c>
      <c r="J1823">
        <v>274.38</v>
      </c>
      <c r="M1823">
        <v>274.38</v>
      </c>
      <c r="N1823">
        <f t="shared" si="28"/>
        <v>0</v>
      </c>
    </row>
    <row r="1824" spans="1:14" x14ac:dyDescent="0.2">
      <c r="A1824" t="s">
        <v>2032</v>
      </c>
      <c r="B1824" t="s">
        <v>31846</v>
      </c>
      <c r="I1824" t="s">
        <v>3</v>
      </c>
      <c r="J1824">
        <v>241.85</v>
      </c>
      <c r="M1824">
        <v>241.85</v>
      </c>
      <c r="N1824">
        <f t="shared" si="28"/>
        <v>0</v>
      </c>
    </row>
    <row r="1825" spans="1:14" x14ac:dyDescent="0.2">
      <c r="A1825" t="s">
        <v>2033</v>
      </c>
      <c r="B1825" t="s">
        <v>31847</v>
      </c>
      <c r="I1825" t="s">
        <v>4</v>
      </c>
      <c r="J1825">
        <v>34.840000000000003</v>
      </c>
      <c r="M1825">
        <v>34.840000000000003</v>
      </c>
      <c r="N1825">
        <f t="shared" si="28"/>
        <v>0</v>
      </c>
    </row>
    <row r="1826" spans="1:14" x14ac:dyDescent="0.2">
      <c r="A1826" t="s">
        <v>2034</v>
      </c>
      <c r="B1826" t="s">
        <v>31847</v>
      </c>
      <c r="I1826" t="s">
        <v>4</v>
      </c>
      <c r="J1826">
        <v>33.58</v>
      </c>
      <c r="M1826">
        <v>33.58</v>
      </c>
      <c r="N1826">
        <f t="shared" si="28"/>
        <v>0</v>
      </c>
    </row>
    <row r="1827" spans="1:14" x14ac:dyDescent="0.2">
      <c r="A1827" t="s">
        <v>2035</v>
      </c>
      <c r="B1827" t="s">
        <v>31848</v>
      </c>
      <c r="I1827" t="s">
        <v>4</v>
      </c>
      <c r="J1827">
        <v>17.91</v>
      </c>
      <c r="M1827">
        <v>17.91</v>
      </c>
      <c r="N1827">
        <f t="shared" si="28"/>
        <v>0</v>
      </c>
    </row>
    <row r="1828" spans="1:14" x14ac:dyDescent="0.2">
      <c r="A1828" t="s">
        <v>2036</v>
      </c>
      <c r="B1828" t="s">
        <v>31848</v>
      </c>
      <c r="I1828" t="s">
        <v>4</v>
      </c>
      <c r="J1828">
        <v>16.649999999999999</v>
      </c>
      <c r="M1828">
        <v>16.649999999999999</v>
      </c>
      <c r="N1828">
        <f t="shared" si="28"/>
        <v>0</v>
      </c>
    </row>
    <row r="1829" spans="1:14" x14ac:dyDescent="0.2">
      <c r="A1829" t="s">
        <v>2037</v>
      </c>
      <c r="B1829" t="s">
        <v>31849</v>
      </c>
      <c r="I1829" t="s">
        <v>4</v>
      </c>
      <c r="J1829">
        <v>14.31</v>
      </c>
      <c r="M1829">
        <v>14.31</v>
      </c>
      <c r="N1829">
        <f t="shared" si="28"/>
        <v>0</v>
      </c>
    </row>
    <row r="1830" spans="1:14" x14ac:dyDescent="0.2">
      <c r="A1830" t="s">
        <v>2038</v>
      </c>
      <c r="B1830" t="s">
        <v>31849</v>
      </c>
      <c r="I1830" t="s">
        <v>4</v>
      </c>
      <c r="J1830">
        <v>12.39</v>
      </c>
      <c r="M1830">
        <v>12.39</v>
      </c>
      <c r="N1830">
        <f t="shared" si="28"/>
        <v>0</v>
      </c>
    </row>
    <row r="1831" spans="1:14" x14ac:dyDescent="0.2">
      <c r="A1831" t="s">
        <v>118</v>
      </c>
      <c r="B1831" t="s">
        <v>31850</v>
      </c>
      <c r="I1831" t="s">
        <v>3</v>
      </c>
      <c r="J1831">
        <v>1.03</v>
      </c>
      <c r="M1831">
        <v>1.03</v>
      </c>
      <c r="N1831">
        <f t="shared" si="28"/>
        <v>0</v>
      </c>
    </row>
    <row r="1832" spans="1:14" x14ac:dyDescent="0.2">
      <c r="A1832" t="s">
        <v>2039</v>
      </c>
      <c r="B1832" t="s">
        <v>31850</v>
      </c>
      <c r="I1832" t="s">
        <v>3</v>
      </c>
      <c r="J1832">
        <v>1.03</v>
      </c>
      <c r="M1832">
        <v>1.03</v>
      </c>
      <c r="N1832">
        <f t="shared" si="28"/>
        <v>0</v>
      </c>
    </row>
    <row r="1833" spans="1:14" x14ac:dyDescent="0.2">
      <c r="A1833" t="s">
        <v>2040</v>
      </c>
      <c r="B1833" t="s">
        <v>31851</v>
      </c>
      <c r="I1833" t="s">
        <v>3</v>
      </c>
      <c r="J1833">
        <v>2.0699999999999998</v>
      </c>
      <c r="M1833">
        <v>2.0699999999999998</v>
      </c>
      <c r="N1833">
        <f t="shared" si="28"/>
        <v>0</v>
      </c>
    </row>
    <row r="1834" spans="1:14" x14ac:dyDescent="0.2">
      <c r="A1834" t="s">
        <v>2041</v>
      </c>
      <c r="B1834" t="s">
        <v>31851</v>
      </c>
      <c r="I1834" t="s">
        <v>3</v>
      </c>
      <c r="J1834">
        <v>2.0699999999999998</v>
      </c>
      <c r="M1834">
        <v>2.0699999999999998</v>
      </c>
      <c r="N1834">
        <f t="shared" si="28"/>
        <v>0</v>
      </c>
    </row>
    <row r="1835" spans="1:14" x14ac:dyDescent="0.2">
      <c r="A1835" t="s">
        <v>2042</v>
      </c>
      <c r="B1835" t="s">
        <v>31852</v>
      </c>
      <c r="I1835" t="s">
        <v>5</v>
      </c>
      <c r="J1835">
        <v>4347.2</v>
      </c>
      <c r="M1835">
        <v>4347.2</v>
      </c>
      <c r="N1835">
        <f t="shared" si="28"/>
        <v>0</v>
      </c>
    </row>
    <row r="1836" spans="1:14" x14ac:dyDescent="0.2">
      <c r="A1836" t="s">
        <v>2043</v>
      </c>
      <c r="B1836" t="s">
        <v>31852</v>
      </c>
      <c r="I1836" t="s">
        <v>5</v>
      </c>
      <c r="J1836">
        <v>4203.6400000000003</v>
      </c>
      <c r="M1836">
        <v>4203.6400000000003</v>
      </c>
      <c r="N1836">
        <f t="shared" si="28"/>
        <v>0</v>
      </c>
    </row>
    <row r="1837" spans="1:14" x14ac:dyDescent="0.2">
      <c r="A1837" t="s">
        <v>2044</v>
      </c>
      <c r="B1837" t="s">
        <v>31853</v>
      </c>
      <c r="I1837" t="s">
        <v>5</v>
      </c>
      <c r="J1837">
        <v>2383.64</v>
      </c>
      <c r="M1837">
        <v>2383.64</v>
      </c>
      <c r="N1837">
        <f t="shared" si="28"/>
        <v>0</v>
      </c>
    </row>
    <row r="1838" spans="1:14" x14ac:dyDescent="0.2">
      <c r="A1838" t="s">
        <v>2045</v>
      </c>
      <c r="B1838" t="s">
        <v>31853</v>
      </c>
      <c r="I1838" t="s">
        <v>5</v>
      </c>
      <c r="J1838">
        <v>2245.6999999999998</v>
      </c>
      <c r="M1838">
        <v>2245.6999999999998</v>
      </c>
      <c r="N1838">
        <f t="shared" si="28"/>
        <v>0</v>
      </c>
    </row>
    <row r="1839" spans="1:14" x14ac:dyDescent="0.2">
      <c r="A1839" t="s">
        <v>2046</v>
      </c>
      <c r="B1839" t="s">
        <v>31854</v>
      </c>
      <c r="I1839" t="s">
        <v>5</v>
      </c>
      <c r="J1839">
        <v>13613.44</v>
      </c>
      <c r="M1839">
        <v>13613.44</v>
      </c>
      <c r="N1839">
        <f t="shared" si="28"/>
        <v>0</v>
      </c>
    </row>
    <row r="1840" spans="1:14" x14ac:dyDescent="0.2">
      <c r="A1840" t="s">
        <v>2047</v>
      </c>
      <c r="B1840" t="s">
        <v>31854</v>
      </c>
      <c r="I1840" t="s">
        <v>5</v>
      </c>
      <c r="J1840">
        <v>13022.26</v>
      </c>
      <c r="M1840">
        <v>13022.26</v>
      </c>
      <c r="N1840">
        <f t="shared" si="28"/>
        <v>0</v>
      </c>
    </row>
    <row r="1841" spans="1:14" x14ac:dyDescent="0.2">
      <c r="A1841" t="s">
        <v>2048</v>
      </c>
      <c r="B1841" t="s">
        <v>31855</v>
      </c>
      <c r="I1841" t="s">
        <v>5</v>
      </c>
      <c r="J1841">
        <v>15951.65</v>
      </c>
      <c r="M1841">
        <v>15951.65</v>
      </c>
      <c r="N1841">
        <f t="shared" si="28"/>
        <v>0</v>
      </c>
    </row>
    <row r="1842" spans="1:14" x14ac:dyDescent="0.2">
      <c r="A1842" t="s">
        <v>2049</v>
      </c>
      <c r="B1842" t="s">
        <v>31855</v>
      </c>
      <c r="I1842" t="s">
        <v>5</v>
      </c>
      <c r="J1842">
        <v>15360.47</v>
      </c>
      <c r="M1842">
        <v>15360.47</v>
      </c>
      <c r="N1842">
        <f t="shared" si="28"/>
        <v>0</v>
      </c>
    </row>
    <row r="1843" spans="1:14" x14ac:dyDescent="0.2">
      <c r="A1843" t="s">
        <v>2050</v>
      </c>
      <c r="B1843" t="s">
        <v>31856</v>
      </c>
      <c r="I1843" t="s">
        <v>5</v>
      </c>
      <c r="J1843">
        <v>17633.61</v>
      </c>
      <c r="M1843">
        <v>17633.61</v>
      </c>
      <c r="N1843">
        <f t="shared" si="28"/>
        <v>0</v>
      </c>
    </row>
    <row r="1844" spans="1:14" x14ac:dyDescent="0.2">
      <c r="A1844" t="s">
        <v>2051</v>
      </c>
      <c r="B1844" t="s">
        <v>31856</v>
      </c>
      <c r="I1844" t="s">
        <v>5</v>
      </c>
      <c r="J1844">
        <v>17042.439999999999</v>
      </c>
      <c r="M1844">
        <v>17042.439999999999</v>
      </c>
      <c r="N1844">
        <f t="shared" si="28"/>
        <v>0</v>
      </c>
    </row>
    <row r="1845" spans="1:14" x14ac:dyDescent="0.2">
      <c r="A1845" t="s">
        <v>2052</v>
      </c>
      <c r="B1845" t="s">
        <v>31857</v>
      </c>
      <c r="I1845" t="s">
        <v>5</v>
      </c>
      <c r="J1845">
        <v>18810.28</v>
      </c>
      <c r="M1845">
        <v>18810.28</v>
      </c>
      <c r="N1845">
        <f t="shared" si="28"/>
        <v>0</v>
      </c>
    </row>
    <row r="1846" spans="1:14" x14ac:dyDescent="0.2">
      <c r="A1846" t="s">
        <v>2053</v>
      </c>
      <c r="B1846" t="s">
        <v>31857</v>
      </c>
      <c r="I1846" t="s">
        <v>5</v>
      </c>
      <c r="J1846">
        <v>18213.05</v>
      </c>
      <c r="M1846">
        <v>18213.05</v>
      </c>
      <c r="N1846">
        <f t="shared" si="28"/>
        <v>0</v>
      </c>
    </row>
    <row r="1847" spans="1:14" x14ac:dyDescent="0.2">
      <c r="A1847" t="s">
        <v>2054</v>
      </c>
      <c r="B1847" t="s">
        <v>31858</v>
      </c>
      <c r="I1847" t="s">
        <v>5</v>
      </c>
      <c r="J1847">
        <v>19960.7</v>
      </c>
      <c r="M1847">
        <v>19960.7</v>
      </c>
      <c r="N1847">
        <f t="shared" si="28"/>
        <v>0</v>
      </c>
    </row>
    <row r="1848" spans="1:14" x14ac:dyDescent="0.2">
      <c r="A1848" t="s">
        <v>2055</v>
      </c>
      <c r="B1848" t="s">
        <v>31858</v>
      </c>
      <c r="I1848" t="s">
        <v>5</v>
      </c>
      <c r="J1848">
        <v>19363.47</v>
      </c>
      <c r="M1848">
        <v>19363.47</v>
      </c>
      <c r="N1848">
        <f t="shared" si="28"/>
        <v>0</v>
      </c>
    </row>
    <row r="1849" spans="1:14" x14ac:dyDescent="0.2">
      <c r="A1849" t="s">
        <v>2056</v>
      </c>
      <c r="B1849" t="s">
        <v>31859</v>
      </c>
      <c r="I1849" t="s">
        <v>3</v>
      </c>
      <c r="J1849">
        <v>533.09</v>
      </c>
      <c r="M1849">
        <v>533.09</v>
      </c>
      <c r="N1849">
        <f t="shared" si="28"/>
        <v>0</v>
      </c>
    </row>
    <row r="1850" spans="1:14" x14ac:dyDescent="0.2">
      <c r="A1850" t="s">
        <v>2057</v>
      </c>
      <c r="B1850" t="s">
        <v>31859</v>
      </c>
      <c r="I1850" t="s">
        <v>3</v>
      </c>
      <c r="J1850">
        <v>504.49</v>
      </c>
      <c r="M1850">
        <v>504.49</v>
      </c>
      <c r="N1850">
        <f t="shared" si="28"/>
        <v>0</v>
      </c>
    </row>
    <row r="1851" spans="1:14" x14ac:dyDescent="0.2">
      <c r="A1851" t="s">
        <v>2058</v>
      </c>
      <c r="B1851" t="s">
        <v>31860</v>
      </c>
      <c r="I1851" t="s">
        <v>3</v>
      </c>
      <c r="J1851">
        <v>223.55</v>
      </c>
      <c r="M1851">
        <v>223.55</v>
      </c>
      <c r="N1851">
        <f t="shared" si="28"/>
        <v>0</v>
      </c>
    </row>
    <row r="1852" spans="1:14" x14ac:dyDescent="0.2">
      <c r="A1852" t="s">
        <v>2059</v>
      </c>
      <c r="B1852" t="s">
        <v>31860</v>
      </c>
      <c r="I1852" t="s">
        <v>3</v>
      </c>
      <c r="J1852">
        <v>211.54</v>
      </c>
      <c r="M1852">
        <v>211.54</v>
      </c>
      <c r="N1852">
        <f t="shared" si="28"/>
        <v>0</v>
      </c>
    </row>
    <row r="1853" spans="1:14" x14ac:dyDescent="0.2">
      <c r="A1853" t="s">
        <v>2060</v>
      </c>
      <c r="B1853" t="s">
        <v>31861</v>
      </c>
      <c r="I1853" t="s">
        <v>3</v>
      </c>
      <c r="J1853">
        <v>104.19</v>
      </c>
      <c r="M1853">
        <v>104.19</v>
      </c>
      <c r="N1853">
        <f t="shared" si="28"/>
        <v>0</v>
      </c>
    </row>
    <row r="1854" spans="1:14" x14ac:dyDescent="0.2">
      <c r="A1854" t="s">
        <v>2061</v>
      </c>
      <c r="B1854" t="s">
        <v>31861</v>
      </c>
      <c r="I1854" t="s">
        <v>3</v>
      </c>
      <c r="J1854">
        <v>99.37</v>
      </c>
      <c r="M1854">
        <v>99.37</v>
      </c>
      <c r="N1854">
        <f t="shared" si="28"/>
        <v>0</v>
      </c>
    </row>
    <row r="1855" spans="1:14" x14ac:dyDescent="0.2">
      <c r="A1855" t="s">
        <v>119</v>
      </c>
      <c r="B1855" t="s">
        <v>31862</v>
      </c>
      <c r="I1855" t="s">
        <v>4</v>
      </c>
      <c r="J1855">
        <v>3.64</v>
      </c>
      <c r="M1855">
        <v>3.64</v>
      </c>
      <c r="N1855">
        <f t="shared" si="28"/>
        <v>0</v>
      </c>
    </row>
    <row r="1856" spans="1:14" x14ac:dyDescent="0.2">
      <c r="A1856" t="s">
        <v>2062</v>
      </c>
      <c r="B1856" t="s">
        <v>31862</v>
      </c>
      <c r="I1856" t="s">
        <v>4</v>
      </c>
      <c r="J1856">
        <v>3.31</v>
      </c>
      <c r="M1856">
        <v>3.31</v>
      </c>
      <c r="N1856">
        <f t="shared" si="28"/>
        <v>0</v>
      </c>
    </row>
    <row r="1857" spans="1:14" x14ac:dyDescent="0.2">
      <c r="A1857" t="s">
        <v>2063</v>
      </c>
      <c r="B1857" t="s">
        <v>31863</v>
      </c>
      <c r="I1857" t="s">
        <v>5</v>
      </c>
      <c r="J1857">
        <v>115.92</v>
      </c>
      <c r="M1857">
        <v>115.92</v>
      </c>
      <c r="N1857">
        <f t="shared" si="28"/>
        <v>0</v>
      </c>
    </row>
    <row r="1858" spans="1:14" x14ac:dyDescent="0.2">
      <c r="A1858" t="s">
        <v>2064</v>
      </c>
      <c r="B1858" t="s">
        <v>31863</v>
      </c>
      <c r="I1858" t="s">
        <v>5</v>
      </c>
      <c r="J1858">
        <v>108.73</v>
      </c>
      <c r="M1858">
        <v>108.73</v>
      </c>
      <c r="N1858">
        <f t="shared" si="28"/>
        <v>0</v>
      </c>
    </row>
    <row r="1859" spans="1:14" x14ac:dyDescent="0.2">
      <c r="A1859" t="s">
        <v>2065</v>
      </c>
      <c r="B1859" t="s">
        <v>31864</v>
      </c>
      <c r="I1859" t="s">
        <v>5</v>
      </c>
      <c r="J1859">
        <v>24384.5</v>
      </c>
      <c r="M1859">
        <v>24384.5</v>
      </c>
      <c r="N1859">
        <f t="shared" si="28"/>
        <v>0</v>
      </c>
    </row>
    <row r="1860" spans="1:14" x14ac:dyDescent="0.2">
      <c r="A1860" t="s">
        <v>2066</v>
      </c>
      <c r="B1860" t="s">
        <v>31864</v>
      </c>
      <c r="I1860" t="s">
        <v>5</v>
      </c>
      <c r="J1860">
        <v>22094.32</v>
      </c>
      <c r="M1860">
        <v>22094.32</v>
      </c>
      <c r="N1860">
        <f t="shared" ref="N1860:N1923" si="29">J1860-M1860</f>
        <v>0</v>
      </c>
    </row>
    <row r="1861" spans="1:14" x14ac:dyDescent="0.2">
      <c r="A1861" t="s">
        <v>2067</v>
      </c>
      <c r="B1861" t="s">
        <v>31865</v>
      </c>
      <c r="I1861" t="s">
        <v>5</v>
      </c>
      <c r="J1861">
        <v>20964.07</v>
      </c>
      <c r="M1861">
        <v>20964.07</v>
      </c>
      <c r="N1861">
        <f t="shared" si="29"/>
        <v>0</v>
      </c>
    </row>
    <row r="1862" spans="1:14" x14ac:dyDescent="0.2">
      <c r="A1862" t="s">
        <v>2068</v>
      </c>
      <c r="B1862" t="s">
        <v>31865</v>
      </c>
      <c r="I1862" t="s">
        <v>5</v>
      </c>
      <c r="J1862">
        <v>18673.89</v>
      </c>
      <c r="M1862">
        <v>18673.89</v>
      </c>
      <c r="N1862">
        <f t="shared" si="29"/>
        <v>0</v>
      </c>
    </row>
    <row r="1863" spans="1:14" x14ac:dyDescent="0.2">
      <c r="A1863" t="s">
        <v>2069</v>
      </c>
      <c r="B1863" t="s">
        <v>31866</v>
      </c>
      <c r="I1863" t="s">
        <v>5</v>
      </c>
      <c r="J1863">
        <v>12792.7</v>
      </c>
      <c r="M1863">
        <v>12792.7</v>
      </c>
      <c r="N1863">
        <f t="shared" si="29"/>
        <v>0</v>
      </c>
    </row>
    <row r="1864" spans="1:14" x14ac:dyDescent="0.2">
      <c r="A1864" t="s">
        <v>2070</v>
      </c>
      <c r="B1864" t="s">
        <v>31866</v>
      </c>
      <c r="I1864" t="s">
        <v>5</v>
      </c>
      <c r="J1864">
        <v>11367.18</v>
      </c>
      <c r="M1864">
        <v>11367.18</v>
      </c>
      <c r="N1864">
        <f t="shared" si="29"/>
        <v>0</v>
      </c>
    </row>
    <row r="1865" spans="1:14" x14ac:dyDescent="0.2">
      <c r="A1865" t="s">
        <v>2071</v>
      </c>
      <c r="B1865" t="s">
        <v>31867</v>
      </c>
      <c r="I1865" t="s">
        <v>5</v>
      </c>
      <c r="J1865">
        <v>47480.21</v>
      </c>
      <c r="M1865">
        <v>47480.21</v>
      </c>
      <c r="N1865">
        <f t="shared" si="29"/>
        <v>0</v>
      </c>
    </row>
    <row r="1866" spans="1:14" x14ac:dyDescent="0.2">
      <c r="A1866" t="s">
        <v>2072</v>
      </c>
      <c r="B1866" t="s">
        <v>31867</v>
      </c>
      <c r="I1866" t="s">
        <v>5</v>
      </c>
      <c r="J1866">
        <v>42764.37</v>
      </c>
      <c r="M1866">
        <v>42764.37</v>
      </c>
      <c r="N1866">
        <f t="shared" si="29"/>
        <v>0</v>
      </c>
    </row>
    <row r="1867" spans="1:14" x14ac:dyDescent="0.2">
      <c r="A1867" t="s">
        <v>2073</v>
      </c>
      <c r="B1867" t="s">
        <v>31868</v>
      </c>
      <c r="I1867" t="s">
        <v>5</v>
      </c>
      <c r="J1867">
        <v>34657.14</v>
      </c>
      <c r="M1867">
        <v>34657.14</v>
      </c>
      <c r="N1867">
        <f t="shared" si="29"/>
        <v>0</v>
      </c>
    </row>
    <row r="1868" spans="1:14" x14ac:dyDescent="0.2">
      <c r="A1868" t="s">
        <v>2074</v>
      </c>
      <c r="B1868" t="s">
        <v>31868</v>
      </c>
      <c r="I1868" t="s">
        <v>5</v>
      </c>
      <c r="J1868">
        <v>30882.43</v>
      </c>
      <c r="M1868">
        <v>30882.43</v>
      </c>
      <c r="N1868">
        <f t="shared" si="29"/>
        <v>0</v>
      </c>
    </row>
    <row r="1869" spans="1:14" x14ac:dyDescent="0.2">
      <c r="A1869" t="s">
        <v>2075</v>
      </c>
      <c r="B1869" t="s">
        <v>31869</v>
      </c>
      <c r="I1869" t="s">
        <v>5</v>
      </c>
      <c r="J1869">
        <v>28226.19</v>
      </c>
      <c r="M1869">
        <v>28226.19</v>
      </c>
      <c r="N1869">
        <f t="shared" si="29"/>
        <v>0</v>
      </c>
    </row>
    <row r="1870" spans="1:14" x14ac:dyDescent="0.2">
      <c r="A1870" t="s">
        <v>2076</v>
      </c>
      <c r="B1870" t="s">
        <v>31869</v>
      </c>
      <c r="I1870" t="s">
        <v>5</v>
      </c>
      <c r="J1870">
        <v>24924.69</v>
      </c>
      <c r="M1870">
        <v>24924.69</v>
      </c>
      <c r="N1870">
        <f t="shared" si="29"/>
        <v>0</v>
      </c>
    </row>
    <row r="1871" spans="1:14" x14ac:dyDescent="0.2">
      <c r="A1871" t="s">
        <v>120</v>
      </c>
      <c r="B1871" t="s">
        <v>31870</v>
      </c>
      <c r="I1871" t="s">
        <v>5</v>
      </c>
      <c r="J1871">
        <v>97.95</v>
      </c>
      <c r="M1871">
        <v>97.95</v>
      </c>
      <c r="N1871">
        <f t="shared" si="29"/>
        <v>0</v>
      </c>
    </row>
    <row r="1872" spans="1:14" x14ac:dyDescent="0.2">
      <c r="A1872" t="s">
        <v>2077</v>
      </c>
      <c r="B1872" t="s">
        <v>31870</v>
      </c>
      <c r="I1872" t="s">
        <v>5</v>
      </c>
      <c r="J1872">
        <v>89.85</v>
      </c>
      <c r="M1872">
        <v>89.85</v>
      </c>
      <c r="N1872">
        <f t="shared" si="29"/>
        <v>0</v>
      </c>
    </row>
    <row r="1873" spans="1:14" x14ac:dyDescent="0.2">
      <c r="A1873" t="s">
        <v>2078</v>
      </c>
      <c r="B1873" t="s">
        <v>31871</v>
      </c>
      <c r="I1873" t="s">
        <v>2017</v>
      </c>
      <c r="J1873">
        <v>68.900000000000006</v>
      </c>
      <c r="M1873">
        <v>68.900000000000006</v>
      </c>
      <c r="N1873">
        <f t="shared" si="29"/>
        <v>0</v>
      </c>
    </row>
    <row r="1874" spans="1:14" x14ac:dyDescent="0.2">
      <c r="A1874" t="s">
        <v>2079</v>
      </c>
      <c r="B1874" t="s">
        <v>31871</v>
      </c>
      <c r="I1874" t="s">
        <v>2017</v>
      </c>
      <c r="J1874">
        <v>68.900000000000006</v>
      </c>
      <c r="M1874">
        <v>68.900000000000006</v>
      </c>
      <c r="N1874">
        <f t="shared" si="29"/>
        <v>0</v>
      </c>
    </row>
    <row r="1875" spans="1:14" x14ac:dyDescent="0.2">
      <c r="A1875" t="s">
        <v>2080</v>
      </c>
      <c r="B1875" t="s">
        <v>31872</v>
      </c>
      <c r="I1875" t="s">
        <v>2017</v>
      </c>
      <c r="J1875">
        <v>21.64</v>
      </c>
      <c r="M1875">
        <v>21.64</v>
      </c>
      <c r="N1875">
        <f t="shared" si="29"/>
        <v>0</v>
      </c>
    </row>
    <row r="1876" spans="1:14" x14ac:dyDescent="0.2">
      <c r="A1876" t="s">
        <v>2081</v>
      </c>
      <c r="B1876" t="s">
        <v>31872</v>
      </c>
      <c r="I1876" t="s">
        <v>2017</v>
      </c>
      <c r="J1876">
        <v>21.64</v>
      </c>
      <c r="M1876">
        <v>21.64</v>
      </c>
      <c r="N1876">
        <f t="shared" si="29"/>
        <v>0</v>
      </c>
    </row>
    <row r="1877" spans="1:14" x14ac:dyDescent="0.2">
      <c r="A1877" t="s">
        <v>2082</v>
      </c>
      <c r="B1877" t="s">
        <v>31873</v>
      </c>
      <c r="I1877" t="s">
        <v>2017</v>
      </c>
      <c r="J1877">
        <v>137.6</v>
      </c>
      <c r="M1877">
        <v>137.6</v>
      </c>
      <c r="N1877">
        <f t="shared" si="29"/>
        <v>0</v>
      </c>
    </row>
    <row r="1878" spans="1:14" x14ac:dyDescent="0.2">
      <c r="A1878" t="s">
        <v>2083</v>
      </c>
      <c r="B1878" t="s">
        <v>31873</v>
      </c>
      <c r="I1878" t="s">
        <v>2017</v>
      </c>
      <c r="J1878">
        <v>137.6</v>
      </c>
      <c r="M1878">
        <v>137.6</v>
      </c>
      <c r="N1878">
        <f t="shared" si="29"/>
        <v>0</v>
      </c>
    </row>
    <row r="1879" spans="1:14" x14ac:dyDescent="0.2">
      <c r="A1879" t="s">
        <v>2084</v>
      </c>
      <c r="B1879" t="s">
        <v>31874</v>
      </c>
      <c r="I1879" t="s">
        <v>2017</v>
      </c>
      <c r="J1879">
        <v>47.48</v>
      </c>
      <c r="M1879">
        <v>47.48</v>
      </c>
      <c r="N1879">
        <f t="shared" si="29"/>
        <v>0</v>
      </c>
    </row>
    <row r="1880" spans="1:14" x14ac:dyDescent="0.2">
      <c r="A1880" t="s">
        <v>2085</v>
      </c>
      <c r="B1880" t="s">
        <v>31874</v>
      </c>
      <c r="I1880" t="s">
        <v>2017</v>
      </c>
      <c r="J1880">
        <v>47.48</v>
      </c>
      <c r="M1880">
        <v>47.48</v>
      </c>
      <c r="N1880">
        <f t="shared" si="29"/>
        <v>0</v>
      </c>
    </row>
    <row r="1881" spans="1:14" x14ac:dyDescent="0.2">
      <c r="A1881" t="s">
        <v>2086</v>
      </c>
      <c r="B1881" t="s">
        <v>31875</v>
      </c>
      <c r="I1881" t="s">
        <v>2087</v>
      </c>
      <c r="J1881">
        <v>11.12</v>
      </c>
      <c r="M1881">
        <v>11.12</v>
      </c>
      <c r="N1881">
        <f t="shared" si="29"/>
        <v>0</v>
      </c>
    </row>
    <row r="1882" spans="1:14" x14ac:dyDescent="0.2">
      <c r="A1882" t="s">
        <v>2088</v>
      </c>
      <c r="B1882" t="s">
        <v>31875</v>
      </c>
      <c r="I1882" t="s">
        <v>2087</v>
      </c>
      <c r="J1882">
        <v>11.12</v>
      </c>
      <c r="M1882">
        <v>11.12</v>
      </c>
      <c r="N1882">
        <f t="shared" si="29"/>
        <v>0</v>
      </c>
    </row>
    <row r="1883" spans="1:14" x14ac:dyDescent="0.2">
      <c r="A1883" t="s">
        <v>2089</v>
      </c>
      <c r="B1883" t="s">
        <v>31876</v>
      </c>
      <c r="I1883" t="s">
        <v>3</v>
      </c>
      <c r="J1883">
        <v>10.210000000000001</v>
      </c>
      <c r="M1883">
        <v>10.210000000000001</v>
      </c>
      <c r="N1883">
        <f t="shared" si="29"/>
        <v>0</v>
      </c>
    </row>
    <row r="1884" spans="1:14" x14ac:dyDescent="0.2">
      <c r="A1884" t="s">
        <v>2090</v>
      </c>
      <c r="B1884" t="s">
        <v>31876</v>
      </c>
      <c r="I1884" t="s">
        <v>3</v>
      </c>
      <c r="J1884">
        <v>9.06</v>
      </c>
      <c r="M1884">
        <v>9.06</v>
      </c>
      <c r="N1884">
        <f t="shared" si="29"/>
        <v>0</v>
      </c>
    </row>
    <row r="1885" spans="1:14" x14ac:dyDescent="0.2">
      <c r="A1885" t="s">
        <v>2091</v>
      </c>
      <c r="B1885" t="s">
        <v>2092</v>
      </c>
      <c r="I1885" t="s">
        <v>3</v>
      </c>
      <c r="J1885">
        <v>97.33</v>
      </c>
      <c r="M1885">
        <v>97.33</v>
      </c>
      <c r="N1885">
        <f t="shared" si="29"/>
        <v>0</v>
      </c>
    </row>
    <row r="1886" spans="1:14" x14ac:dyDescent="0.2">
      <c r="A1886" t="s">
        <v>2093</v>
      </c>
      <c r="B1886" t="s">
        <v>2092</v>
      </c>
      <c r="I1886" t="s">
        <v>3</v>
      </c>
      <c r="J1886">
        <v>85.83</v>
      </c>
      <c r="M1886">
        <v>85.83</v>
      </c>
      <c r="N1886">
        <f t="shared" si="29"/>
        <v>0</v>
      </c>
    </row>
    <row r="1887" spans="1:14" x14ac:dyDescent="0.2">
      <c r="A1887" t="s">
        <v>2094</v>
      </c>
      <c r="B1887" t="s">
        <v>31877</v>
      </c>
      <c r="I1887" t="s">
        <v>20</v>
      </c>
      <c r="J1887">
        <v>61.42</v>
      </c>
      <c r="M1887">
        <v>61.42</v>
      </c>
      <c r="N1887">
        <f t="shared" si="29"/>
        <v>0</v>
      </c>
    </row>
    <row r="1888" spans="1:14" x14ac:dyDescent="0.2">
      <c r="A1888" t="s">
        <v>2095</v>
      </c>
      <c r="B1888" t="s">
        <v>31877</v>
      </c>
      <c r="I1888" t="s">
        <v>20</v>
      </c>
      <c r="J1888">
        <v>53.23</v>
      </c>
      <c r="M1888">
        <v>53.23</v>
      </c>
      <c r="N1888">
        <f t="shared" si="29"/>
        <v>0</v>
      </c>
    </row>
    <row r="1889" spans="1:14" x14ac:dyDescent="0.2">
      <c r="A1889" t="s">
        <v>2096</v>
      </c>
      <c r="B1889" t="s">
        <v>31878</v>
      </c>
      <c r="I1889" t="s">
        <v>20</v>
      </c>
      <c r="J1889">
        <v>77.680000000000007</v>
      </c>
      <c r="M1889">
        <v>77.680000000000007</v>
      </c>
      <c r="N1889">
        <f t="shared" si="29"/>
        <v>0</v>
      </c>
    </row>
    <row r="1890" spans="1:14" x14ac:dyDescent="0.2">
      <c r="A1890" t="s">
        <v>2097</v>
      </c>
      <c r="B1890" t="s">
        <v>31878</v>
      </c>
      <c r="I1890" t="s">
        <v>20</v>
      </c>
      <c r="J1890">
        <v>67.319999999999993</v>
      </c>
      <c r="M1890">
        <v>67.319999999999993</v>
      </c>
      <c r="N1890">
        <f t="shared" si="29"/>
        <v>0</v>
      </c>
    </row>
    <row r="1891" spans="1:14" x14ac:dyDescent="0.2">
      <c r="A1891" t="s">
        <v>2098</v>
      </c>
      <c r="B1891" t="s">
        <v>31879</v>
      </c>
      <c r="I1891" t="s">
        <v>20</v>
      </c>
      <c r="J1891">
        <v>104.78</v>
      </c>
      <c r="M1891">
        <v>104.78</v>
      </c>
      <c r="N1891">
        <f t="shared" si="29"/>
        <v>0</v>
      </c>
    </row>
    <row r="1892" spans="1:14" x14ac:dyDescent="0.2">
      <c r="A1892" t="s">
        <v>2099</v>
      </c>
      <c r="B1892" t="s">
        <v>31879</v>
      </c>
      <c r="I1892" t="s">
        <v>20</v>
      </c>
      <c r="J1892">
        <v>90.8</v>
      </c>
      <c r="M1892">
        <v>90.8</v>
      </c>
      <c r="N1892">
        <f t="shared" si="29"/>
        <v>0</v>
      </c>
    </row>
    <row r="1893" spans="1:14" x14ac:dyDescent="0.2">
      <c r="A1893" t="s">
        <v>2100</v>
      </c>
      <c r="B1893" t="s">
        <v>31880</v>
      </c>
      <c r="I1893" t="s">
        <v>20</v>
      </c>
      <c r="J1893">
        <v>140.91</v>
      </c>
      <c r="M1893">
        <v>140.91</v>
      </c>
      <c r="N1893">
        <f t="shared" si="29"/>
        <v>0</v>
      </c>
    </row>
    <row r="1894" spans="1:14" x14ac:dyDescent="0.2">
      <c r="A1894" t="s">
        <v>2101</v>
      </c>
      <c r="B1894" t="s">
        <v>31880</v>
      </c>
      <c r="I1894" t="s">
        <v>20</v>
      </c>
      <c r="J1894">
        <v>122.11</v>
      </c>
      <c r="M1894">
        <v>122.11</v>
      </c>
      <c r="N1894">
        <f t="shared" si="29"/>
        <v>0</v>
      </c>
    </row>
    <row r="1895" spans="1:14" x14ac:dyDescent="0.2">
      <c r="A1895" t="s">
        <v>2102</v>
      </c>
      <c r="B1895" t="s">
        <v>31881</v>
      </c>
      <c r="I1895" t="s">
        <v>20</v>
      </c>
      <c r="J1895">
        <v>175.24</v>
      </c>
      <c r="M1895">
        <v>175.24</v>
      </c>
      <c r="N1895">
        <f t="shared" si="29"/>
        <v>0</v>
      </c>
    </row>
    <row r="1896" spans="1:14" x14ac:dyDescent="0.2">
      <c r="A1896" t="s">
        <v>2103</v>
      </c>
      <c r="B1896" t="s">
        <v>31881</v>
      </c>
      <c r="I1896" t="s">
        <v>20</v>
      </c>
      <c r="J1896">
        <v>151.86000000000001</v>
      </c>
      <c r="M1896">
        <v>151.86000000000001</v>
      </c>
      <c r="N1896">
        <f t="shared" si="29"/>
        <v>0</v>
      </c>
    </row>
    <row r="1897" spans="1:14" x14ac:dyDescent="0.2">
      <c r="A1897" t="s">
        <v>2104</v>
      </c>
      <c r="B1897" t="s">
        <v>31882</v>
      </c>
      <c r="I1897" t="s">
        <v>20</v>
      </c>
      <c r="J1897">
        <v>135.49</v>
      </c>
      <c r="M1897">
        <v>135.49</v>
      </c>
      <c r="N1897">
        <f t="shared" si="29"/>
        <v>0</v>
      </c>
    </row>
    <row r="1898" spans="1:14" x14ac:dyDescent="0.2">
      <c r="A1898" t="s">
        <v>2105</v>
      </c>
      <c r="B1898" t="s">
        <v>31882</v>
      </c>
      <c r="I1898" t="s">
        <v>20</v>
      </c>
      <c r="J1898">
        <v>117.42</v>
      </c>
      <c r="M1898">
        <v>117.42</v>
      </c>
      <c r="N1898">
        <f t="shared" si="29"/>
        <v>0</v>
      </c>
    </row>
    <row r="1899" spans="1:14" x14ac:dyDescent="0.2">
      <c r="A1899" t="s">
        <v>2106</v>
      </c>
      <c r="B1899" t="s">
        <v>31883</v>
      </c>
      <c r="I1899" t="s">
        <v>20</v>
      </c>
      <c r="J1899">
        <v>171.62</v>
      </c>
      <c r="M1899">
        <v>171.62</v>
      </c>
      <c r="N1899">
        <f t="shared" si="29"/>
        <v>0</v>
      </c>
    </row>
    <row r="1900" spans="1:14" x14ac:dyDescent="0.2">
      <c r="A1900" t="s">
        <v>2107</v>
      </c>
      <c r="B1900" t="s">
        <v>31883</v>
      </c>
      <c r="I1900" t="s">
        <v>20</v>
      </c>
      <c r="J1900">
        <v>148.72999999999999</v>
      </c>
      <c r="M1900">
        <v>148.72999999999999</v>
      </c>
      <c r="N1900">
        <f t="shared" si="29"/>
        <v>0</v>
      </c>
    </row>
    <row r="1901" spans="1:14" x14ac:dyDescent="0.2">
      <c r="A1901" t="s">
        <v>2108</v>
      </c>
      <c r="B1901" t="s">
        <v>31884</v>
      </c>
      <c r="I1901" t="s">
        <v>20</v>
      </c>
      <c r="J1901">
        <v>198.72</v>
      </c>
      <c r="M1901">
        <v>198.72</v>
      </c>
      <c r="N1901">
        <f t="shared" si="29"/>
        <v>0</v>
      </c>
    </row>
    <row r="1902" spans="1:14" x14ac:dyDescent="0.2">
      <c r="A1902" t="s">
        <v>2109</v>
      </c>
      <c r="B1902" t="s">
        <v>31884</v>
      </c>
      <c r="I1902" t="s">
        <v>20</v>
      </c>
      <c r="J1902">
        <v>172.21</v>
      </c>
      <c r="M1902">
        <v>172.21</v>
      </c>
      <c r="N1902">
        <f t="shared" si="29"/>
        <v>0</v>
      </c>
    </row>
    <row r="1903" spans="1:14" x14ac:dyDescent="0.2">
      <c r="A1903" t="s">
        <v>2110</v>
      </c>
      <c r="B1903" t="s">
        <v>31885</v>
      </c>
      <c r="I1903" t="s">
        <v>20</v>
      </c>
      <c r="J1903">
        <v>234.86</v>
      </c>
      <c r="M1903">
        <v>234.86</v>
      </c>
      <c r="N1903">
        <f t="shared" si="29"/>
        <v>0</v>
      </c>
    </row>
    <row r="1904" spans="1:14" x14ac:dyDescent="0.2">
      <c r="A1904" t="s">
        <v>2111</v>
      </c>
      <c r="B1904" t="s">
        <v>31885</v>
      </c>
      <c r="I1904" t="s">
        <v>20</v>
      </c>
      <c r="J1904">
        <v>203.52</v>
      </c>
      <c r="M1904">
        <v>203.52</v>
      </c>
      <c r="N1904">
        <f t="shared" si="29"/>
        <v>0</v>
      </c>
    </row>
    <row r="1905" spans="1:14" x14ac:dyDescent="0.2">
      <c r="A1905" t="s">
        <v>2112</v>
      </c>
      <c r="B1905" t="s">
        <v>31886</v>
      </c>
      <c r="I1905" t="s">
        <v>20</v>
      </c>
      <c r="J1905">
        <v>270.99</v>
      </c>
      <c r="M1905">
        <v>270.99</v>
      </c>
      <c r="N1905">
        <f t="shared" si="29"/>
        <v>0</v>
      </c>
    </row>
    <row r="1906" spans="1:14" x14ac:dyDescent="0.2">
      <c r="A1906" t="s">
        <v>2113</v>
      </c>
      <c r="B1906" t="s">
        <v>31886</v>
      </c>
      <c r="I1906" t="s">
        <v>20</v>
      </c>
      <c r="J1906">
        <v>234.84</v>
      </c>
      <c r="M1906">
        <v>234.84</v>
      </c>
      <c r="N1906">
        <f t="shared" si="29"/>
        <v>0</v>
      </c>
    </row>
    <row r="1907" spans="1:14" x14ac:dyDescent="0.2">
      <c r="A1907" t="s">
        <v>2114</v>
      </c>
      <c r="B1907" t="s">
        <v>31887</v>
      </c>
      <c r="I1907" t="s">
        <v>20</v>
      </c>
      <c r="J1907">
        <v>86.71</v>
      </c>
      <c r="M1907">
        <v>86.71</v>
      </c>
      <c r="N1907">
        <f t="shared" si="29"/>
        <v>0</v>
      </c>
    </row>
    <row r="1908" spans="1:14" x14ac:dyDescent="0.2">
      <c r="A1908" t="s">
        <v>2115</v>
      </c>
      <c r="B1908" t="s">
        <v>31887</v>
      </c>
      <c r="I1908" t="s">
        <v>20</v>
      </c>
      <c r="J1908">
        <v>75.14</v>
      </c>
      <c r="M1908">
        <v>75.14</v>
      </c>
      <c r="N1908">
        <f t="shared" si="29"/>
        <v>0</v>
      </c>
    </row>
    <row r="1909" spans="1:14" x14ac:dyDescent="0.2">
      <c r="A1909" t="s">
        <v>2116</v>
      </c>
      <c r="B1909" t="s">
        <v>31888</v>
      </c>
      <c r="I1909" t="s">
        <v>20</v>
      </c>
      <c r="J1909">
        <v>101.17</v>
      </c>
      <c r="M1909">
        <v>101.17</v>
      </c>
      <c r="N1909">
        <f t="shared" si="29"/>
        <v>0</v>
      </c>
    </row>
    <row r="1910" spans="1:14" x14ac:dyDescent="0.2">
      <c r="A1910" t="s">
        <v>2117</v>
      </c>
      <c r="B1910" t="s">
        <v>31888</v>
      </c>
      <c r="I1910" t="s">
        <v>20</v>
      </c>
      <c r="J1910">
        <v>87.67</v>
      </c>
      <c r="M1910">
        <v>87.67</v>
      </c>
      <c r="N1910">
        <f t="shared" si="29"/>
        <v>0</v>
      </c>
    </row>
    <row r="1911" spans="1:14" x14ac:dyDescent="0.2">
      <c r="A1911" t="s">
        <v>2118</v>
      </c>
      <c r="B1911" t="s">
        <v>31889</v>
      </c>
      <c r="I1911" t="s">
        <v>20</v>
      </c>
      <c r="J1911">
        <v>162.59</v>
      </c>
      <c r="M1911">
        <v>162.59</v>
      </c>
      <c r="N1911">
        <f t="shared" si="29"/>
        <v>0</v>
      </c>
    </row>
    <row r="1912" spans="1:14" x14ac:dyDescent="0.2">
      <c r="A1912" t="s">
        <v>2119</v>
      </c>
      <c r="B1912" t="s">
        <v>31889</v>
      </c>
      <c r="I1912" t="s">
        <v>20</v>
      </c>
      <c r="J1912">
        <v>140.9</v>
      </c>
      <c r="M1912">
        <v>140.9</v>
      </c>
      <c r="N1912">
        <f t="shared" si="29"/>
        <v>0</v>
      </c>
    </row>
    <row r="1913" spans="1:14" x14ac:dyDescent="0.2">
      <c r="A1913" t="s">
        <v>2120</v>
      </c>
      <c r="B1913" t="s">
        <v>31890</v>
      </c>
      <c r="I1913" t="s">
        <v>20</v>
      </c>
      <c r="J1913">
        <v>198.72</v>
      </c>
      <c r="M1913">
        <v>198.72</v>
      </c>
      <c r="N1913">
        <f t="shared" si="29"/>
        <v>0</v>
      </c>
    </row>
    <row r="1914" spans="1:14" x14ac:dyDescent="0.2">
      <c r="A1914" t="s">
        <v>2121</v>
      </c>
      <c r="B1914" t="s">
        <v>31890</v>
      </c>
      <c r="I1914" t="s">
        <v>20</v>
      </c>
      <c r="J1914">
        <v>172.21</v>
      </c>
      <c r="M1914">
        <v>172.21</v>
      </c>
      <c r="N1914">
        <f t="shared" si="29"/>
        <v>0</v>
      </c>
    </row>
    <row r="1915" spans="1:14" x14ac:dyDescent="0.2">
      <c r="A1915" t="s">
        <v>2122</v>
      </c>
      <c r="B1915" t="s">
        <v>31891</v>
      </c>
      <c r="I1915" t="s">
        <v>20</v>
      </c>
      <c r="J1915">
        <v>234.86</v>
      </c>
      <c r="M1915">
        <v>234.86</v>
      </c>
      <c r="N1915">
        <f t="shared" si="29"/>
        <v>0</v>
      </c>
    </row>
    <row r="1916" spans="1:14" x14ac:dyDescent="0.2">
      <c r="A1916" t="s">
        <v>2123</v>
      </c>
      <c r="B1916" t="s">
        <v>31891</v>
      </c>
      <c r="I1916" t="s">
        <v>20</v>
      </c>
      <c r="J1916">
        <v>203.52</v>
      </c>
      <c r="M1916">
        <v>203.52</v>
      </c>
      <c r="N1916">
        <f t="shared" si="29"/>
        <v>0</v>
      </c>
    </row>
    <row r="1917" spans="1:14" x14ac:dyDescent="0.2">
      <c r="A1917" t="s">
        <v>2124</v>
      </c>
      <c r="B1917" t="s">
        <v>31892</v>
      </c>
      <c r="I1917" t="s">
        <v>20</v>
      </c>
      <c r="J1917">
        <v>99.36</v>
      </c>
      <c r="M1917">
        <v>99.36</v>
      </c>
      <c r="N1917">
        <f t="shared" si="29"/>
        <v>0</v>
      </c>
    </row>
    <row r="1918" spans="1:14" x14ac:dyDescent="0.2">
      <c r="A1918" t="s">
        <v>2125</v>
      </c>
      <c r="B1918" t="s">
        <v>31892</v>
      </c>
      <c r="I1918" t="s">
        <v>20</v>
      </c>
      <c r="J1918">
        <v>86.1</v>
      </c>
      <c r="M1918">
        <v>86.1</v>
      </c>
      <c r="N1918">
        <f t="shared" si="29"/>
        <v>0</v>
      </c>
    </row>
    <row r="1919" spans="1:14" x14ac:dyDescent="0.2">
      <c r="A1919" t="s">
        <v>2126</v>
      </c>
      <c r="B1919" t="s">
        <v>31893</v>
      </c>
      <c r="I1919" t="s">
        <v>20</v>
      </c>
      <c r="J1919">
        <v>180.66</v>
      </c>
      <c r="M1919">
        <v>180.66</v>
      </c>
      <c r="N1919">
        <f t="shared" si="29"/>
        <v>0</v>
      </c>
    </row>
    <row r="1920" spans="1:14" x14ac:dyDescent="0.2">
      <c r="A1920" t="s">
        <v>2127</v>
      </c>
      <c r="B1920" t="s">
        <v>31893</v>
      </c>
      <c r="I1920" t="s">
        <v>20</v>
      </c>
      <c r="J1920">
        <v>156.56</v>
      </c>
      <c r="M1920">
        <v>156.56</v>
      </c>
      <c r="N1920">
        <f t="shared" si="29"/>
        <v>0</v>
      </c>
    </row>
    <row r="1921" spans="1:14" x14ac:dyDescent="0.2">
      <c r="A1921" t="s">
        <v>2128</v>
      </c>
      <c r="B1921" t="s">
        <v>31894</v>
      </c>
      <c r="I1921" t="s">
        <v>20</v>
      </c>
      <c r="J1921">
        <v>270.99</v>
      </c>
      <c r="M1921">
        <v>270.99</v>
      </c>
      <c r="N1921">
        <f t="shared" si="29"/>
        <v>0</v>
      </c>
    </row>
    <row r="1922" spans="1:14" x14ac:dyDescent="0.2">
      <c r="A1922" t="s">
        <v>2129</v>
      </c>
      <c r="B1922" t="s">
        <v>31894</v>
      </c>
      <c r="I1922" t="s">
        <v>20</v>
      </c>
      <c r="J1922">
        <v>234.84</v>
      </c>
      <c r="M1922">
        <v>234.84</v>
      </c>
      <c r="N1922">
        <f t="shared" si="29"/>
        <v>0</v>
      </c>
    </row>
    <row r="1923" spans="1:14" x14ac:dyDescent="0.2">
      <c r="A1923" t="s">
        <v>2130</v>
      </c>
      <c r="B1923" t="s">
        <v>31895</v>
      </c>
      <c r="I1923" t="s">
        <v>20</v>
      </c>
      <c r="J1923">
        <v>325.19</v>
      </c>
      <c r="M1923">
        <v>325.19</v>
      </c>
      <c r="N1923">
        <f t="shared" si="29"/>
        <v>0</v>
      </c>
    </row>
    <row r="1924" spans="1:14" x14ac:dyDescent="0.2">
      <c r="A1924" t="s">
        <v>2131</v>
      </c>
      <c r="B1924" t="s">
        <v>31895</v>
      </c>
      <c r="I1924" t="s">
        <v>20</v>
      </c>
      <c r="J1924">
        <v>281.8</v>
      </c>
      <c r="M1924">
        <v>281.8</v>
      </c>
      <c r="N1924">
        <f t="shared" ref="N1924:N1987" si="30">J1924-M1924</f>
        <v>0</v>
      </c>
    </row>
    <row r="1925" spans="1:14" x14ac:dyDescent="0.2">
      <c r="A1925" t="s">
        <v>2132</v>
      </c>
      <c r="B1925" t="s">
        <v>31896</v>
      </c>
      <c r="I1925" t="s">
        <v>20</v>
      </c>
      <c r="J1925">
        <v>379.39</v>
      </c>
      <c r="M1925">
        <v>379.39</v>
      </c>
      <c r="N1925">
        <f t="shared" si="30"/>
        <v>0</v>
      </c>
    </row>
    <row r="1926" spans="1:14" x14ac:dyDescent="0.2">
      <c r="A1926" t="s">
        <v>2133</v>
      </c>
      <c r="B1926" t="s">
        <v>31896</v>
      </c>
      <c r="I1926" t="s">
        <v>20</v>
      </c>
      <c r="J1926">
        <v>328.77</v>
      </c>
      <c r="M1926">
        <v>328.77</v>
      </c>
      <c r="N1926">
        <f t="shared" si="30"/>
        <v>0</v>
      </c>
    </row>
    <row r="1927" spans="1:14" x14ac:dyDescent="0.2">
      <c r="A1927" t="s">
        <v>2134</v>
      </c>
      <c r="B1927" t="s">
        <v>31897</v>
      </c>
      <c r="E1927" s="307"/>
      <c r="I1927" t="s">
        <v>20</v>
      </c>
      <c r="J1927">
        <v>48.87</v>
      </c>
      <c r="M1927">
        <v>48.87</v>
      </c>
      <c r="N1927">
        <f t="shared" si="30"/>
        <v>0</v>
      </c>
    </row>
    <row r="1928" spans="1:14" x14ac:dyDescent="0.2">
      <c r="A1928" t="s">
        <v>2135</v>
      </c>
      <c r="B1928" t="s">
        <v>31897</v>
      </c>
      <c r="E1928" s="307"/>
      <c r="I1928" t="s">
        <v>20</v>
      </c>
      <c r="J1928">
        <v>42.35</v>
      </c>
      <c r="M1928">
        <v>42.35</v>
      </c>
      <c r="N1928">
        <f t="shared" si="30"/>
        <v>0</v>
      </c>
    </row>
    <row r="1929" spans="1:14" x14ac:dyDescent="0.2">
      <c r="A1929" t="s">
        <v>2136</v>
      </c>
      <c r="B1929" t="s">
        <v>31898</v>
      </c>
      <c r="I1929" t="s">
        <v>20</v>
      </c>
      <c r="J1929">
        <v>130.22999999999999</v>
      </c>
      <c r="M1929">
        <v>130.22999999999999</v>
      </c>
      <c r="N1929">
        <f t="shared" si="30"/>
        <v>0</v>
      </c>
    </row>
    <row r="1930" spans="1:14" x14ac:dyDescent="0.2">
      <c r="A1930" t="s">
        <v>2137</v>
      </c>
      <c r="B1930" t="s">
        <v>31898</v>
      </c>
      <c r="I1930" t="s">
        <v>20</v>
      </c>
      <c r="J1930">
        <v>112.83</v>
      </c>
      <c r="M1930">
        <v>112.83</v>
      </c>
      <c r="N1930">
        <f t="shared" si="30"/>
        <v>0</v>
      </c>
    </row>
    <row r="1931" spans="1:14" x14ac:dyDescent="0.2">
      <c r="A1931" t="s">
        <v>2138</v>
      </c>
      <c r="B1931" t="s">
        <v>31899</v>
      </c>
      <c r="I1931" t="s">
        <v>20</v>
      </c>
      <c r="J1931">
        <v>117.21</v>
      </c>
      <c r="M1931">
        <v>117.21</v>
      </c>
      <c r="N1931">
        <f t="shared" si="30"/>
        <v>0</v>
      </c>
    </row>
    <row r="1932" spans="1:14" x14ac:dyDescent="0.2">
      <c r="A1932" t="s">
        <v>2139</v>
      </c>
      <c r="B1932" t="s">
        <v>31899</v>
      </c>
      <c r="I1932" t="s">
        <v>20</v>
      </c>
      <c r="J1932">
        <v>101.55</v>
      </c>
      <c r="M1932">
        <v>101.55</v>
      </c>
      <c r="N1932">
        <f t="shared" si="30"/>
        <v>0</v>
      </c>
    </row>
    <row r="1933" spans="1:14" x14ac:dyDescent="0.2">
      <c r="A1933" t="s">
        <v>2140</v>
      </c>
      <c r="B1933" t="s">
        <v>31900</v>
      </c>
      <c r="I1933" t="s">
        <v>20</v>
      </c>
      <c r="J1933">
        <v>43.99</v>
      </c>
      <c r="M1933">
        <v>43.99</v>
      </c>
      <c r="N1933">
        <f t="shared" si="30"/>
        <v>0</v>
      </c>
    </row>
    <row r="1934" spans="1:14" x14ac:dyDescent="0.2">
      <c r="A1934" t="s">
        <v>2141</v>
      </c>
      <c r="B1934" t="s">
        <v>31900</v>
      </c>
      <c r="I1934" t="s">
        <v>20</v>
      </c>
      <c r="J1934">
        <v>38.11</v>
      </c>
      <c r="M1934">
        <v>38.11</v>
      </c>
      <c r="N1934">
        <f t="shared" si="30"/>
        <v>0</v>
      </c>
    </row>
    <row r="1935" spans="1:14" x14ac:dyDescent="0.2">
      <c r="A1935" t="s">
        <v>2142</v>
      </c>
      <c r="B1935" t="s">
        <v>31901</v>
      </c>
      <c r="I1935" t="s">
        <v>20</v>
      </c>
      <c r="J1935">
        <v>43.35</v>
      </c>
      <c r="M1935">
        <v>43.35</v>
      </c>
      <c r="N1935">
        <f t="shared" si="30"/>
        <v>0</v>
      </c>
    </row>
    <row r="1936" spans="1:14" x14ac:dyDescent="0.2">
      <c r="A1936" t="s">
        <v>2143</v>
      </c>
      <c r="B1936" t="s">
        <v>31901</v>
      </c>
      <c r="I1936" t="s">
        <v>20</v>
      </c>
      <c r="J1936">
        <v>37.57</v>
      </c>
      <c r="M1936">
        <v>37.57</v>
      </c>
      <c r="N1936">
        <f t="shared" si="30"/>
        <v>0</v>
      </c>
    </row>
    <row r="1937" spans="1:14" x14ac:dyDescent="0.2">
      <c r="A1937" t="s">
        <v>2144</v>
      </c>
      <c r="B1937" t="s">
        <v>31902</v>
      </c>
      <c r="I1937" t="s">
        <v>20</v>
      </c>
      <c r="J1937">
        <v>58.71</v>
      </c>
      <c r="M1937">
        <v>58.71</v>
      </c>
      <c r="N1937">
        <f t="shared" si="30"/>
        <v>0</v>
      </c>
    </row>
    <row r="1938" spans="1:14" x14ac:dyDescent="0.2">
      <c r="A1938" t="s">
        <v>2145</v>
      </c>
      <c r="B1938" t="s">
        <v>31902</v>
      </c>
      <c r="I1938" t="s">
        <v>20</v>
      </c>
      <c r="J1938">
        <v>50.88</v>
      </c>
      <c r="M1938">
        <v>50.88</v>
      </c>
      <c r="N1938">
        <f t="shared" si="30"/>
        <v>0</v>
      </c>
    </row>
    <row r="1939" spans="1:14" x14ac:dyDescent="0.2">
      <c r="A1939" t="s">
        <v>2146</v>
      </c>
      <c r="B1939" t="s">
        <v>31903</v>
      </c>
      <c r="I1939" t="s">
        <v>20</v>
      </c>
      <c r="J1939">
        <v>190.21</v>
      </c>
      <c r="M1939">
        <v>190.21</v>
      </c>
      <c r="N1939">
        <f t="shared" si="30"/>
        <v>0</v>
      </c>
    </row>
    <row r="1940" spans="1:14" x14ac:dyDescent="0.2">
      <c r="A1940" t="s">
        <v>2147</v>
      </c>
      <c r="B1940" t="s">
        <v>31903</v>
      </c>
      <c r="I1940" t="s">
        <v>20</v>
      </c>
      <c r="J1940">
        <v>165.65</v>
      </c>
      <c r="M1940">
        <v>165.65</v>
      </c>
      <c r="N1940">
        <f t="shared" si="30"/>
        <v>0</v>
      </c>
    </row>
    <row r="1941" spans="1:14" x14ac:dyDescent="0.2">
      <c r="A1941" t="s">
        <v>2148</v>
      </c>
      <c r="B1941" t="s">
        <v>31904</v>
      </c>
      <c r="I1941" t="s">
        <v>4</v>
      </c>
      <c r="J1941">
        <v>44.44</v>
      </c>
      <c r="M1941">
        <v>44.44</v>
      </c>
      <c r="N1941">
        <f t="shared" si="30"/>
        <v>0</v>
      </c>
    </row>
    <row r="1942" spans="1:14" x14ac:dyDescent="0.2">
      <c r="A1942" t="s">
        <v>2149</v>
      </c>
      <c r="B1942" t="s">
        <v>31904</v>
      </c>
      <c r="I1942" t="s">
        <v>4</v>
      </c>
      <c r="J1942">
        <v>38.51</v>
      </c>
      <c r="M1942">
        <v>38.51</v>
      </c>
      <c r="N1942">
        <f t="shared" si="30"/>
        <v>0</v>
      </c>
    </row>
    <row r="1943" spans="1:14" x14ac:dyDescent="0.2">
      <c r="A1943" t="s">
        <v>2150</v>
      </c>
      <c r="B1943" t="s">
        <v>31905</v>
      </c>
      <c r="I1943" t="s">
        <v>4</v>
      </c>
      <c r="J1943">
        <v>94.84</v>
      </c>
      <c r="M1943">
        <v>94.84</v>
      </c>
      <c r="N1943">
        <f t="shared" si="30"/>
        <v>0</v>
      </c>
    </row>
    <row r="1944" spans="1:14" x14ac:dyDescent="0.2">
      <c r="A1944" t="s">
        <v>2151</v>
      </c>
      <c r="B1944" t="s">
        <v>31905</v>
      </c>
      <c r="I1944" t="s">
        <v>4</v>
      </c>
      <c r="J1944">
        <v>82.19</v>
      </c>
      <c r="M1944">
        <v>82.19</v>
      </c>
      <c r="N1944">
        <f t="shared" si="30"/>
        <v>0</v>
      </c>
    </row>
    <row r="1945" spans="1:14" x14ac:dyDescent="0.2">
      <c r="A1945" t="s">
        <v>2152</v>
      </c>
      <c r="B1945" t="s">
        <v>31906</v>
      </c>
      <c r="I1945" t="s">
        <v>4</v>
      </c>
      <c r="J1945">
        <v>9.0299999999999994</v>
      </c>
      <c r="M1945">
        <v>9.0299999999999994</v>
      </c>
      <c r="N1945">
        <f t="shared" si="30"/>
        <v>0</v>
      </c>
    </row>
    <row r="1946" spans="1:14" x14ac:dyDescent="0.2">
      <c r="A1946" t="s">
        <v>2153</v>
      </c>
      <c r="B1946" t="s">
        <v>31906</v>
      </c>
      <c r="I1946" t="s">
        <v>4</v>
      </c>
      <c r="J1946">
        <v>7.82</v>
      </c>
      <c r="M1946">
        <v>7.82</v>
      </c>
      <c r="N1946">
        <f t="shared" si="30"/>
        <v>0</v>
      </c>
    </row>
    <row r="1947" spans="1:14" x14ac:dyDescent="0.2">
      <c r="A1947" t="s">
        <v>2154</v>
      </c>
      <c r="B1947" t="s">
        <v>31907</v>
      </c>
      <c r="I1947" t="s">
        <v>4</v>
      </c>
      <c r="J1947">
        <v>18.96</v>
      </c>
      <c r="M1947">
        <v>18.96</v>
      </c>
      <c r="N1947">
        <f t="shared" si="30"/>
        <v>0</v>
      </c>
    </row>
    <row r="1948" spans="1:14" x14ac:dyDescent="0.2">
      <c r="A1948" t="s">
        <v>2155</v>
      </c>
      <c r="B1948" t="s">
        <v>31907</v>
      </c>
      <c r="I1948" t="s">
        <v>4</v>
      </c>
      <c r="J1948">
        <v>16.43</v>
      </c>
      <c r="M1948">
        <v>16.43</v>
      </c>
      <c r="N1948">
        <f t="shared" si="30"/>
        <v>0</v>
      </c>
    </row>
    <row r="1949" spans="1:14" x14ac:dyDescent="0.2">
      <c r="A1949" t="s">
        <v>2156</v>
      </c>
      <c r="B1949" t="s">
        <v>31908</v>
      </c>
      <c r="I1949" t="s">
        <v>20</v>
      </c>
      <c r="J1949">
        <v>75.87</v>
      </c>
      <c r="M1949">
        <v>75.87</v>
      </c>
      <c r="N1949">
        <f t="shared" si="30"/>
        <v>0</v>
      </c>
    </row>
    <row r="1950" spans="1:14" x14ac:dyDescent="0.2">
      <c r="A1950" t="s">
        <v>2157</v>
      </c>
      <c r="B1950" t="s">
        <v>31908</v>
      </c>
      <c r="I1950" t="s">
        <v>20</v>
      </c>
      <c r="J1950">
        <v>65.75</v>
      </c>
      <c r="M1950">
        <v>65.75</v>
      </c>
      <c r="N1950">
        <f t="shared" si="30"/>
        <v>0</v>
      </c>
    </row>
    <row r="1951" spans="1:14" x14ac:dyDescent="0.2">
      <c r="A1951" t="s">
        <v>2158</v>
      </c>
      <c r="B1951" t="s">
        <v>31909</v>
      </c>
      <c r="I1951" t="s">
        <v>20</v>
      </c>
      <c r="J1951">
        <v>97.55</v>
      </c>
      <c r="M1951">
        <v>97.55</v>
      </c>
      <c r="N1951">
        <f t="shared" si="30"/>
        <v>0</v>
      </c>
    </row>
    <row r="1952" spans="1:14" x14ac:dyDescent="0.2">
      <c r="A1952" t="s">
        <v>2159</v>
      </c>
      <c r="B1952" t="s">
        <v>31909</v>
      </c>
      <c r="I1952" t="s">
        <v>20</v>
      </c>
      <c r="J1952">
        <v>84.54</v>
      </c>
      <c r="M1952">
        <v>84.54</v>
      </c>
      <c r="N1952">
        <f t="shared" si="30"/>
        <v>0</v>
      </c>
    </row>
    <row r="1953" spans="1:14" x14ac:dyDescent="0.2">
      <c r="A1953" t="s">
        <v>2160</v>
      </c>
      <c r="B1953" t="s">
        <v>31910</v>
      </c>
      <c r="I1953" t="s">
        <v>20</v>
      </c>
      <c r="J1953">
        <v>130.07</v>
      </c>
      <c r="M1953">
        <v>130.07</v>
      </c>
      <c r="N1953">
        <f t="shared" si="30"/>
        <v>0</v>
      </c>
    </row>
    <row r="1954" spans="1:14" x14ac:dyDescent="0.2">
      <c r="A1954" t="s">
        <v>2161</v>
      </c>
      <c r="B1954" t="s">
        <v>31910</v>
      </c>
      <c r="I1954" t="s">
        <v>20</v>
      </c>
      <c r="J1954">
        <v>112.72</v>
      </c>
      <c r="M1954">
        <v>112.72</v>
      </c>
      <c r="N1954">
        <f t="shared" si="30"/>
        <v>0</v>
      </c>
    </row>
    <row r="1955" spans="1:14" x14ac:dyDescent="0.2">
      <c r="A1955" t="s">
        <v>2162</v>
      </c>
      <c r="B1955" t="s">
        <v>31911</v>
      </c>
      <c r="I1955" t="s">
        <v>20</v>
      </c>
      <c r="J1955">
        <v>114.35</v>
      </c>
      <c r="M1955">
        <v>114.35</v>
      </c>
      <c r="N1955">
        <f t="shared" si="30"/>
        <v>0</v>
      </c>
    </row>
    <row r="1956" spans="1:14" x14ac:dyDescent="0.2">
      <c r="A1956" t="s">
        <v>2163</v>
      </c>
      <c r="B1956" t="s">
        <v>31911</v>
      </c>
      <c r="I1956" t="s">
        <v>20</v>
      </c>
      <c r="J1956">
        <v>99.1</v>
      </c>
      <c r="M1956">
        <v>99.1</v>
      </c>
      <c r="N1956">
        <f t="shared" si="30"/>
        <v>0</v>
      </c>
    </row>
    <row r="1957" spans="1:14" x14ac:dyDescent="0.2">
      <c r="A1957" t="s">
        <v>2164</v>
      </c>
      <c r="B1957" t="s">
        <v>31912</v>
      </c>
      <c r="I1957" t="s">
        <v>20</v>
      </c>
      <c r="J1957">
        <v>207.76</v>
      </c>
      <c r="M1957">
        <v>207.76</v>
      </c>
      <c r="N1957">
        <f t="shared" si="30"/>
        <v>0</v>
      </c>
    </row>
    <row r="1958" spans="1:14" x14ac:dyDescent="0.2">
      <c r="A1958" t="s">
        <v>2165</v>
      </c>
      <c r="B1958" t="s">
        <v>31912</v>
      </c>
      <c r="I1958" t="s">
        <v>20</v>
      </c>
      <c r="J1958">
        <v>180.04</v>
      </c>
      <c r="M1958">
        <v>180.04</v>
      </c>
      <c r="N1958">
        <f t="shared" si="30"/>
        <v>0</v>
      </c>
    </row>
    <row r="1959" spans="1:14" x14ac:dyDescent="0.2">
      <c r="A1959" t="s">
        <v>2166</v>
      </c>
      <c r="B1959" t="s">
        <v>31913</v>
      </c>
      <c r="I1959" t="s">
        <v>20</v>
      </c>
      <c r="J1959">
        <v>234</v>
      </c>
      <c r="M1959">
        <v>234</v>
      </c>
      <c r="N1959">
        <f t="shared" si="30"/>
        <v>0</v>
      </c>
    </row>
    <row r="1960" spans="1:14" x14ac:dyDescent="0.2">
      <c r="A1960" t="s">
        <v>2167</v>
      </c>
      <c r="B1960" t="s">
        <v>31913</v>
      </c>
      <c r="I1960" t="s">
        <v>20</v>
      </c>
      <c r="J1960">
        <v>218.34</v>
      </c>
      <c r="M1960">
        <v>218.34</v>
      </c>
      <c r="N1960">
        <f t="shared" si="30"/>
        <v>0</v>
      </c>
    </row>
    <row r="1961" spans="1:14" x14ac:dyDescent="0.2">
      <c r="A1961" t="s">
        <v>2168</v>
      </c>
      <c r="B1961" t="s">
        <v>31914</v>
      </c>
      <c r="I1961" t="s">
        <v>20</v>
      </c>
      <c r="J1961">
        <v>221.4</v>
      </c>
      <c r="M1961">
        <v>221.4</v>
      </c>
      <c r="N1961">
        <f t="shared" si="30"/>
        <v>0</v>
      </c>
    </row>
    <row r="1962" spans="1:14" x14ac:dyDescent="0.2">
      <c r="A1962" t="s">
        <v>2169</v>
      </c>
      <c r="B1962" t="s">
        <v>31914</v>
      </c>
      <c r="I1962" t="s">
        <v>20</v>
      </c>
      <c r="J1962">
        <v>191.83</v>
      </c>
      <c r="M1962">
        <v>191.83</v>
      </c>
      <c r="N1962">
        <f t="shared" si="30"/>
        <v>0</v>
      </c>
    </row>
    <row r="1963" spans="1:14" x14ac:dyDescent="0.2">
      <c r="A1963" t="s">
        <v>2170</v>
      </c>
      <c r="B1963" t="s">
        <v>31915</v>
      </c>
      <c r="I1963" t="s">
        <v>20</v>
      </c>
      <c r="J1963">
        <v>228.18</v>
      </c>
      <c r="M1963">
        <v>228.18</v>
      </c>
      <c r="N1963">
        <f t="shared" si="30"/>
        <v>0</v>
      </c>
    </row>
    <row r="1964" spans="1:14" x14ac:dyDescent="0.2">
      <c r="A1964" t="s">
        <v>2171</v>
      </c>
      <c r="B1964" t="s">
        <v>31915</v>
      </c>
      <c r="I1964" t="s">
        <v>20</v>
      </c>
      <c r="J1964">
        <v>197.7</v>
      </c>
      <c r="M1964">
        <v>197.7</v>
      </c>
      <c r="N1964">
        <f t="shared" si="30"/>
        <v>0</v>
      </c>
    </row>
    <row r="1965" spans="1:14" x14ac:dyDescent="0.2">
      <c r="A1965" t="s">
        <v>2172</v>
      </c>
      <c r="B1965" t="s">
        <v>31916</v>
      </c>
      <c r="I1965" t="s">
        <v>20</v>
      </c>
      <c r="J1965">
        <v>236.76</v>
      </c>
      <c r="M1965">
        <v>236.76</v>
      </c>
      <c r="N1965">
        <f t="shared" si="30"/>
        <v>0</v>
      </c>
    </row>
    <row r="1966" spans="1:14" x14ac:dyDescent="0.2">
      <c r="A1966" t="s">
        <v>2173</v>
      </c>
      <c r="B1966" t="s">
        <v>31916</v>
      </c>
      <c r="I1966" t="s">
        <v>20</v>
      </c>
      <c r="J1966">
        <v>205.14</v>
      </c>
      <c r="M1966">
        <v>205.14</v>
      </c>
      <c r="N1966">
        <f t="shared" si="30"/>
        <v>0</v>
      </c>
    </row>
    <row r="1967" spans="1:14" x14ac:dyDescent="0.2">
      <c r="A1967" t="s">
        <v>2174</v>
      </c>
      <c r="B1967" t="s">
        <v>31917</v>
      </c>
      <c r="I1967" t="s">
        <v>20</v>
      </c>
      <c r="J1967">
        <v>243.54</v>
      </c>
      <c r="M1967">
        <v>243.54</v>
      </c>
      <c r="N1967">
        <f t="shared" si="30"/>
        <v>0</v>
      </c>
    </row>
    <row r="1968" spans="1:14" x14ac:dyDescent="0.2">
      <c r="A1968" t="s">
        <v>2175</v>
      </c>
      <c r="B1968" t="s">
        <v>31917</v>
      </c>
      <c r="I1968" t="s">
        <v>20</v>
      </c>
      <c r="J1968">
        <v>211.02</v>
      </c>
      <c r="M1968">
        <v>211.02</v>
      </c>
      <c r="N1968">
        <f t="shared" si="30"/>
        <v>0</v>
      </c>
    </row>
    <row r="1969" spans="1:14" x14ac:dyDescent="0.2">
      <c r="A1969" t="s">
        <v>2176</v>
      </c>
      <c r="B1969" t="s">
        <v>31918</v>
      </c>
      <c r="I1969" t="s">
        <v>20</v>
      </c>
      <c r="J1969">
        <v>254.84</v>
      </c>
      <c r="M1969">
        <v>254.84</v>
      </c>
      <c r="N1969">
        <f t="shared" si="30"/>
        <v>0</v>
      </c>
    </row>
    <row r="1970" spans="1:14" x14ac:dyDescent="0.2">
      <c r="A1970" t="s">
        <v>2177</v>
      </c>
      <c r="B1970" t="s">
        <v>31918</v>
      </c>
      <c r="I1970" t="s">
        <v>20</v>
      </c>
      <c r="J1970">
        <v>220.8</v>
      </c>
      <c r="M1970">
        <v>220.8</v>
      </c>
      <c r="N1970">
        <f t="shared" si="30"/>
        <v>0</v>
      </c>
    </row>
    <row r="1971" spans="1:14" x14ac:dyDescent="0.2">
      <c r="A1971" t="s">
        <v>2178</v>
      </c>
      <c r="B1971" t="s">
        <v>31919</v>
      </c>
      <c r="I1971" t="s">
        <v>20</v>
      </c>
      <c r="J1971">
        <v>384.07</v>
      </c>
      <c r="M1971">
        <v>384.07</v>
      </c>
      <c r="N1971">
        <f t="shared" si="30"/>
        <v>0</v>
      </c>
    </row>
    <row r="1972" spans="1:14" x14ac:dyDescent="0.2">
      <c r="A1972" t="s">
        <v>2179</v>
      </c>
      <c r="B1972" t="s">
        <v>31919</v>
      </c>
      <c r="I1972" t="s">
        <v>20</v>
      </c>
      <c r="J1972">
        <v>332.77</v>
      </c>
      <c r="M1972">
        <v>332.77</v>
      </c>
      <c r="N1972">
        <f t="shared" si="30"/>
        <v>0</v>
      </c>
    </row>
    <row r="1973" spans="1:14" x14ac:dyDescent="0.2">
      <c r="A1973" t="s">
        <v>2180</v>
      </c>
      <c r="B1973" t="s">
        <v>31920</v>
      </c>
      <c r="I1973" t="s">
        <v>20</v>
      </c>
      <c r="J1973">
        <v>395.82</v>
      </c>
      <c r="M1973">
        <v>395.82</v>
      </c>
      <c r="N1973">
        <f t="shared" si="30"/>
        <v>0</v>
      </c>
    </row>
    <row r="1974" spans="1:14" x14ac:dyDescent="0.2">
      <c r="A1974" t="s">
        <v>2181</v>
      </c>
      <c r="B1974" t="s">
        <v>31920</v>
      </c>
      <c r="I1974" t="s">
        <v>20</v>
      </c>
      <c r="J1974">
        <v>342.95</v>
      </c>
      <c r="M1974">
        <v>342.95</v>
      </c>
      <c r="N1974">
        <f t="shared" si="30"/>
        <v>0</v>
      </c>
    </row>
    <row r="1975" spans="1:14" x14ac:dyDescent="0.2">
      <c r="A1975" t="s">
        <v>2182</v>
      </c>
      <c r="B1975" t="s">
        <v>31921</v>
      </c>
      <c r="I1975" t="s">
        <v>20</v>
      </c>
      <c r="J1975">
        <v>411.18</v>
      </c>
      <c r="M1975">
        <v>411.18</v>
      </c>
      <c r="N1975">
        <f t="shared" si="30"/>
        <v>0</v>
      </c>
    </row>
    <row r="1976" spans="1:14" x14ac:dyDescent="0.2">
      <c r="A1976" t="s">
        <v>2183</v>
      </c>
      <c r="B1976" t="s">
        <v>31921</v>
      </c>
      <c r="I1976" t="s">
        <v>20</v>
      </c>
      <c r="J1976">
        <v>356.26</v>
      </c>
      <c r="M1976">
        <v>356.26</v>
      </c>
      <c r="N1976">
        <f t="shared" si="30"/>
        <v>0</v>
      </c>
    </row>
    <row r="1977" spans="1:14" x14ac:dyDescent="0.2">
      <c r="A1977" t="s">
        <v>2184</v>
      </c>
      <c r="B1977" t="s">
        <v>31922</v>
      </c>
      <c r="I1977" t="s">
        <v>20</v>
      </c>
      <c r="J1977">
        <v>422.48</v>
      </c>
      <c r="M1977">
        <v>422.48</v>
      </c>
      <c r="N1977">
        <f t="shared" si="30"/>
        <v>0</v>
      </c>
    </row>
    <row r="1978" spans="1:14" x14ac:dyDescent="0.2">
      <c r="A1978" t="s">
        <v>2185</v>
      </c>
      <c r="B1978" t="s">
        <v>31922</v>
      </c>
      <c r="I1978" t="s">
        <v>20</v>
      </c>
      <c r="J1978">
        <v>366.05</v>
      </c>
      <c r="M1978">
        <v>366.05</v>
      </c>
      <c r="N1978">
        <f t="shared" si="30"/>
        <v>0</v>
      </c>
    </row>
    <row r="1979" spans="1:14" x14ac:dyDescent="0.2">
      <c r="A1979" t="s">
        <v>2186</v>
      </c>
      <c r="B1979" t="s">
        <v>31923</v>
      </c>
      <c r="I1979" t="s">
        <v>20</v>
      </c>
      <c r="J1979">
        <v>441.9</v>
      </c>
      <c r="M1979">
        <v>441.9</v>
      </c>
      <c r="N1979">
        <f t="shared" si="30"/>
        <v>0</v>
      </c>
    </row>
    <row r="1980" spans="1:14" x14ac:dyDescent="0.2">
      <c r="A1980" t="s">
        <v>2187</v>
      </c>
      <c r="B1980" t="s">
        <v>31923</v>
      </c>
      <c r="I1980" t="s">
        <v>20</v>
      </c>
      <c r="J1980">
        <v>382.88</v>
      </c>
      <c r="M1980">
        <v>382.88</v>
      </c>
      <c r="N1980">
        <f t="shared" si="30"/>
        <v>0</v>
      </c>
    </row>
    <row r="1981" spans="1:14" x14ac:dyDescent="0.2">
      <c r="A1981" t="s">
        <v>2188</v>
      </c>
      <c r="B1981" t="s">
        <v>31924</v>
      </c>
      <c r="I1981" t="s">
        <v>20</v>
      </c>
      <c r="J1981">
        <v>126.51</v>
      </c>
      <c r="M1981">
        <v>126.51</v>
      </c>
      <c r="N1981">
        <f t="shared" si="30"/>
        <v>0</v>
      </c>
    </row>
    <row r="1982" spans="1:14" x14ac:dyDescent="0.2">
      <c r="A1982" t="s">
        <v>2189</v>
      </c>
      <c r="B1982" t="s">
        <v>31924</v>
      </c>
      <c r="I1982" t="s">
        <v>20</v>
      </c>
      <c r="J1982">
        <v>109.62</v>
      </c>
      <c r="M1982">
        <v>109.62</v>
      </c>
      <c r="N1982">
        <f t="shared" si="30"/>
        <v>0</v>
      </c>
    </row>
    <row r="1983" spans="1:14" x14ac:dyDescent="0.2">
      <c r="A1983" t="s">
        <v>2190</v>
      </c>
      <c r="B1983" t="s">
        <v>31925</v>
      </c>
      <c r="I1983" t="s">
        <v>20</v>
      </c>
      <c r="J1983">
        <v>268.85000000000002</v>
      </c>
      <c r="M1983">
        <v>268.85000000000002</v>
      </c>
      <c r="N1983">
        <f t="shared" si="30"/>
        <v>0</v>
      </c>
    </row>
    <row r="1984" spans="1:14" x14ac:dyDescent="0.2">
      <c r="A1984" t="s">
        <v>2191</v>
      </c>
      <c r="B1984" t="s">
        <v>31925</v>
      </c>
      <c r="I1984" t="s">
        <v>20</v>
      </c>
      <c r="J1984">
        <v>232.94</v>
      </c>
      <c r="M1984">
        <v>232.94</v>
      </c>
      <c r="N1984">
        <f t="shared" si="30"/>
        <v>0</v>
      </c>
    </row>
    <row r="1985" spans="1:14" x14ac:dyDescent="0.2">
      <c r="A1985" t="s">
        <v>2192</v>
      </c>
      <c r="B1985" t="s">
        <v>31926</v>
      </c>
      <c r="I1985" t="s">
        <v>20</v>
      </c>
      <c r="J1985">
        <v>289.26</v>
      </c>
      <c r="M1985">
        <v>289.26</v>
      </c>
      <c r="N1985">
        <f t="shared" si="30"/>
        <v>0</v>
      </c>
    </row>
    <row r="1986" spans="1:14" x14ac:dyDescent="0.2">
      <c r="A1986" t="s">
        <v>2193</v>
      </c>
      <c r="B1986" t="s">
        <v>31926</v>
      </c>
      <c r="I1986" t="s">
        <v>20</v>
      </c>
      <c r="J1986">
        <v>250.63</v>
      </c>
      <c r="M1986">
        <v>250.63</v>
      </c>
      <c r="N1986">
        <f t="shared" si="30"/>
        <v>0</v>
      </c>
    </row>
    <row r="1987" spans="1:14" x14ac:dyDescent="0.2">
      <c r="A1987" t="s">
        <v>2194</v>
      </c>
      <c r="B1987" t="s">
        <v>31927</v>
      </c>
      <c r="I1987" t="s">
        <v>20</v>
      </c>
      <c r="J1987">
        <v>249.72</v>
      </c>
      <c r="M1987">
        <v>249.72</v>
      </c>
      <c r="N1987">
        <f t="shared" si="30"/>
        <v>0</v>
      </c>
    </row>
    <row r="1988" spans="1:14" x14ac:dyDescent="0.2">
      <c r="A1988" t="s">
        <v>2195</v>
      </c>
      <c r="B1988" t="s">
        <v>31927</v>
      </c>
      <c r="I1988" t="s">
        <v>20</v>
      </c>
      <c r="J1988">
        <v>216.37</v>
      </c>
      <c r="M1988">
        <v>216.37</v>
      </c>
      <c r="N1988">
        <f t="shared" ref="N1988:N2051" si="31">J1988-M1988</f>
        <v>0</v>
      </c>
    </row>
    <row r="1989" spans="1:14" x14ac:dyDescent="0.2">
      <c r="A1989" t="s">
        <v>2196</v>
      </c>
      <c r="B1989" t="s">
        <v>31928</v>
      </c>
      <c r="I1989" t="s">
        <v>20</v>
      </c>
      <c r="J1989">
        <v>198.57</v>
      </c>
      <c r="M1989">
        <v>198.57</v>
      </c>
      <c r="N1989">
        <f t="shared" si="31"/>
        <v>0</v>
      </c>
    </row>
    <row r="1990" spans="1:14" x14ac:dyDescent="0.2">
      <c r="A1990" t="s">
        <v>2197</v>
      </c>
      <c r="B1990" t="s">
        <v>31928</v>
      </c>
      <c r="I1990" t="s">
        <v>20</v>
      </c>
      <c r="J1990">
        <v>182.56</v>
      </c>
      <c r="M1990">
        <v>182.56</v>
      </c>
      <c r="N1990">
        <f t="shared" si="31"/>
        <v>0</v>
      </c>
    </row>
    <row r="1991" spans="1:14" x14ac:dyDescent="0.2">
      <c r="A1991" t="s">
        <v>2198</v>
      </c>
      <c r="B1991" t="s">
        <v>31929</v>
      </c>
      <c r="I1991" t="s">
        <v>20</v>
      </c>
      <c r="J1991">
        <v>220.54</v>
      </c>
      <c r="M1991">
        <v>220.54</v>
      </c>
      <c r="N1991">
        <f t="shared" si="31"/>
        <v>0</v>
      </c>
    </row>
    <row r="1992" spans="1:14" x14ac:dyDescent="0.2">
      <c r="A1992" t="s">
        <v>2199</v>
      </c>
      <c r="B1992" t="s">
        <v>31929</v>
      </c>
      <c r="I1992" t="s">
        <v>20</v>
      </c>
      <c r="J1992">
        <v>204.15</v>
      </c>
      <c r="M1992">
        <v>204.15</v>
      </c>
      <c r="N1992">
        <f t="shared" si="31"/>
        <v>0</v>
      </c>
    </row>
    <row r="1993" spans="1:14" x14ac:dyDescent="0.2">
      <c r="A1993" t="s">
        <v>2200</v>
      </c>
      <c r="B1993" t="s">
        <v>31930</v>
      </c>
      <c r="I1993" t="s">
        <v>20</v>
      </c>
      <c r="J1993">
        <v>132.1</v>
      </c>
      <c r="M1993">
        <v>132.1</v>
      </c>
      <c r="N1993">
        <f t="shared" si="31"/>
        <v>0</v>
      </c>
    </row>
    <row r="1994" spans="1:14" x14ac:dyDescent="0.2">
      <c r="A1994" t="s">
        <v>2201</v>
      </c>
      <c r="B1994" t="s">
        <v>31930</v>
      </c>
      <c r="I1994" t="s">
        <v>20</v>
      </c>
      <c r="J1994">
        <v>121.26</v>
      </c>
      <c r="M1994">
        <v>121.26</v>
      </c>
      <c r="N1994">
        <f t="shared" si="31"/>
        <v>0</v>
      </c>
    </row>
    <row r="1995" spans="1:14" x14ac:dyDescent="0.2">
      <c r="A1995" t="s">
        <v>2202</v>
      </c>
      <c r="B1995" t="s">
        <v>31931</v>
      </c>
      <c r="I1995" t="s">
        <v>20</v>
      </c>
      <c r="J1995">
        <v>136.09</v>
      </c>
      <c r="M1995">
        <v>136.09</v>
      </c>
      <c r="N1995">
        <f t="shared" si="31"/>
        <v>0</v>
      </c>
    </row>
    <row r="1996" spans="1:14" x14ac:dyDescent="0.2">
      <c r="A1996" t="s">
        <v>2203</v>
      </c>
      <c r="B1996" t="s">
        <v>31931</v>
      </c>
      <c r="I1996" t="s">
        <v>20</v>
      </c>
      <c r="J1996">
        <v>124.93</v>
      </c>
      <c r="M1996">
        <v>124.93</v>
      </c>
      <c r="N1996">
        <f t="shared" si="31"/>
        <v>0</v>
      </c>
    </row>
    <row r="1997" spans="1:14" x14ac:dyDescent="0.2">
      <c r="A1997" t="s">
        <v>2204</v>
      </c>
      <c r="B1997" t="s">
        <v>31932</v>
      </c>
      <c r="I1997" t="s">
        <v>20</v>
      </c>
      <c r="J1997">
        <v>141.32</v>
      </c>
      <c r="M1997">
        <v>141.32</v>
      </c>
      <c r="N1997">
        <f t="shared" si="31"/>
        <v>0</v>
      </c>
    </row>
    <row r="1998" spans="1:14" x14ac:dyDescent="0.2">
      <c r="A1998" t="s">
        <v>2205</v>
      </c>
      <c r="B1998" t="s">
        <v>31932</v>
      </c>
      <c r="I1998" t="s">
        <v>20</v>
      </c>
      <c r="J1998">
        <v>129.72</v>
      </c>
      <c r="M1998">
        <v>129.72</v>
      </c>
      <c r="N1998">
        <f t="shared" si="31"/>
        <v>0</v>
      </c>
    </row>
    <row r="1999" spans="1:14" x14ac:dyDescent="0.2">
      <c r="A1999" t="s">
        <v>2206</v>
      </c>
      <c r="B1999" t="s">
        <v>31933</v>
      </c>
      <c r="I1999" t="s">
        <v>20</v>
      </c>
      <c r="J1999">
        <v>145.29</v>
      </c>
      <c r="M1999">
        <v>145.29</v>
      </c>
      <c r="N1999">
        <f t="shared" si="31"/>
        <v>0</v>
      </c>
    </row>
    <row r="2000" spans="1:14" x14ac:dyDescent="0.2">
      <c r="A2000" t="s">
        <v>2207</v>
      </c>
      <c r="B2000" t="s">
        <v>31933</v>
      </c>
      <c r="I2000" t="s">
        <v>20</v>
      </c>
      <c r="J2000">
        <v>133.37</v>
      </c>
      <c r="M2000">
        <v>133.37</v>
      </c>
      <c r="N2000">
        <f t="shared" si="31"/>
        <v>0</v>
      </c>
    </row>
    <row r="2001" spans="1:14" x14ac:dyDescent="0.2">
      <c r="A2001" t="s">
        <v>2208</v>
      </c>
      <c r="B2001" t="s">
        <v>31934</v>
      </c>
      <c r="I2001" t="s">
        <v>20</v>
      </c>
      <c r="J2001">
        <v>151.94</v>
      </c>
      <c r="M2001">
        <v>151.94</v>
      </c>
      <c r="N2001">
        <f t="shared" si="31"/>
        <v>0</v>
      </c>
    </row>
    <row r="2002" spans="1:14" x14ac:dyDescent="0.2">
      <c r="A2002" t="s">
        <v>2209</v>
      </c>
      <c r="B2002" t="s">
        <v>31934</v>
      </c>
      <c r="I2002" t="s">
        <v>20</v>
      </c>
      <c r="J2002">
        <v>139.47999999999999</v>
      </c>
      <c r="M2002">
        <v>139.47999999999999</v>
      </c>
      <c r="N2002">
        <f t="shared" si="31"/>
        <v>0</v>
      </c>
    </row>
    <row r="2003" spans="1:14" x14ac:dyDescent="0.2">
      <c r="A2003" t="s">
        <v>2210</v>
      </c>
      <c r="B2003" t="s">
        <v>31935</v>
      </c>
      <c r="I2003" t="s">
        <v>20</v>
      </c>
      <c r="J2003">
        <v>89.91</v>
      </c>
      <c r="M2003">
        <v>89.91</v>
      </c>
      <c r="N2003">
        <f t="shared" si="31"/>
        <v>0</v>
      </c>
    </row>
    <row r="2004" spans="1:14" x14ac:dyDescent="0.2">
      <c r="A2004" t="s">
        <v>2211</v>
      </c>
      <c r="B2004" t="s">
        <v>31935</v>
      </c>
      <c r="I2004" t="s">
        <v>20</v>
      </c>
      <c r="J2004">
        <v>87.74</v>
      </c>
      <c r="M2004">
        <v>87.74</v>
      </c>
      <c r="N2004">
        <f t="shared" si="31"/>
        <v>0</v>
      </c>
    </row>
    <row r="2005" spans="1:14" x14ac:dyDescent="0.2">
      <c r="A2005" t="s">
        <v>2212</v>
      </c>
      <c r="B2005" t="s">
        <v>31936</v>
      </c>
      <c r="I2005" t="s">
        <v>20</v>
      </c>
      <c r="J2005">
        <v>124.4</v>
      </c>
      <c r="M2005">
        <v>124.4</v>
      </c>
      <c r="N2005">
        <f t="shared" si="31"/>
        <v>0</v>
      </c>
    </row>
    <row r="2006" spans="1:14" x14ac:dyDescent="0.2">
      <c r="A2006" t="s">
        <v>2213</v>
      </c>
      <c r="B2006" t="s">
        <v>31936</v>
      </c>
      <c r="I2006" t="s">
        <v>20</v>
      </c>
      <c r="J2006">
        <v>122.08</v>
      </c>
      <c r="M2006">
        <v>122.08</v>
      </c>
      <c r="N2006">
        <f t="shared" si="31"/>
        <v>0</v>
      </c>
    </row>
    <row r="2007" spans="1:14" x14ac:dyDescent="0.2">
      <c r="A2007" t="s">
        <v>2214</v>
      </c>
      <c r="B2007" t="s">
        <v>31937</v>
      </c>
      <c r="I2007" t="s">
        <v>20</v>
      </c>
      <c r="J2007">
        <v>154.65</v>
      </c>
      <c r="M2007">
        <v>154.65</v>
      </c>
      <c r="N2007">
        <f t="shared" si="31"/>
        <v>0</v>
      </c>
    </row>
    <row r="2008" spans="1:14" x14ac:dyDescent="0.2">
      <c r="A2008" t="s">
        <v>2215</v>
      </c>
      <c r="B2008" t="s">
        <v>31937</v>
      </c>
      <c r="I2008" t="s">
        <v>20</v>
      </c>
      <c r="J2008">
        <v>142.47</v>
      </c>
      <c r="M2008">
        <v>142.47</v>
      </c>
      <c r="N2008">
        <f t="shared" si="31"/>
        <v>0</v>
      </c>
    </row>
    <row r="2009" spans="1:14" x14ac:dyDescent="0.2">
      <c r="A2009" t="s">
        <v>2216</v>
      </c>
      <c r="B2009" t="s">
        <v>31938</v>
      </c>
      <c r="I2009" t="s">
        <v>20</v>
      </c>
      <c r="J2009">
        <v>159.31</v>
      </c>
      <c r="M2009">
        <v>159.31</v>
      </c>
      <c r="N2009">
        <f t="shared" si="31"/>
        <v>0</v>
      </c>
    </row>
    <row r="2010" spans="1:14" x14ac:dyDescent="0.2">
      <c r="A2010" t="s">
        <v>2217</v>
      </c>
      <c r="B2010" t="s">
        <v>31938</v>
      </c>
      <c r="I2010" t="s">
        <v>20</v>
      </c>
      <c r="J2010">
        <v>146.76</v>
      </c>
      <c r="M2010">
        <v>146.76</v>
      </c>
      <c r="N2010">
        <f t="shared" si="31"/>
        <v>0</v>
      </c>
    </row>
    <row r="2011" spans="1:14" x14ac:dyDescent="0.2">
      <c r="A2011" t="s">
        <v>2218</v>
      </c>
      <c r="B2011" t="s">
        <v>31939</v>
      </c>
      <c r="I2011" t="s">
        <v>20</v>
      </c>
      <c r="J2011">
        <v>165.5</v>
      </c>
      <c r="M2011">
        <v>165.5</v>
      </c>
      <c r="N2011">
        <f t="shared" si="31"/>
        <v>0</v>
      </c>
    </row>
    <row r="2012" spans="1:14" x14ac:dyDescent="0.2">
      <c r="A2012" t="s">
        <v>2219</v>
      </c>
      <c r="B2012" t="s">
        <v>31939</v>
      </c>
      <c r="I2012" t="s">
        <v>20</v>
      </c>
      <c r="J2012">
        <v>152.46</v>
      </c>
      <c r="M2012">
        <v>152.46</v>
      </c>
      <c r="N2012">
        <f t="shared" si="31"/>
        <v>0</v>
      </c>
    </row>
    <row r="2013" spans="1:14" x14ac:dyDescent="0.2">
      <c r="A2013" t="s">
        <v>2220</v>
      </c>
      <c r="B2013" t="s">
        <v>31940</v>
      </c>
      <c r="I2013" t="s">
        <v>20</v>
      </c>
      <c r="J2013">
        <v>170.16</v>
      </c>
      <c r="M2013">
        <v>170.16</v>
      </c>
      <c r="N2013">
        <f t="shared" si="31"/>
        <v>0</v>
      </c>
    </row>
    <row r="2014" spans="1:14" x14ac:dyDescent="0.2">
      <c r="A2014" t="s">
        <v>2221</v>
      </c>
      <c r="B2014" t="s">
        <v>31940</v>
      </c>
      <c r="I2014" t="s">
        <v>20</v>
      </c>
      <c r="J2014">
        <v>156.76</v>
      </c>
      <c r="M2014">
        <v>156.76</v>
      </c>
      <c r="N2014">
        <f t="shared" si="31"/>
        <v>0</v>
      </c>
    </row>
    <row r="2015" spans="1:14" x14ac:dyDescent="0.2">
      <c r="A2015" t="s">
        <v>2222</v>
      </c>
      <c r="B2015" t="s">
        <v>31941</v>
      </c>
      <c r="I2015" t="s">
        <v>20</v>
      </c>
      <c r="J2015">
        <v>177.87</v>
      </c>
      <c r="M2015">
        <v>177.87</v>
      </c>
      <c r="N2015">
        <f t="shared" si="31"/>
        <v>0</v>
      </c>
    </row>
    <row r="2016" spans="1:14" x14ac:dyDescent="0.2">
      <c r="A2016" t="s">
        <v>2223</v>
      </c>
      <c r="B2016" t="s">
        <v>31941</v>
      </c>
      <c r="I2016" t="s">
        <v>20</v>
      </c>
      <c r="J2016">
        <v>163.86</v>
      </c>
      <c r="M2016">
        <v>163.86</v>
      </c>
      <c r="N2016">
        <f t="shared" si="31"/>
        <v>0</v>
      </c>
    </row>
    <row r="2017" spans="1:14" x14ac:dyDescent="0.2">
      <c r="A2017" t="s">
        <v>2224</v>
      </c>
      <c r="B2017" t="s">
        <v>31942</v>
      </c>
      <c r="I2017" t="s">
        <v>20</v>
      </c>
      <c r="J2017">
        <v>89.85</v>
      </c>
      <c r="M2017">
        <v>89.85</v>
      </c>
      <c r="N2017">
        <f t="shared" si="31"/>
        <v>0</v>
      </c>
    </row>
    <row r="2018" spans="1:14" x14ac:dyDescent="0.2">
      <c r="A2018" t="s">
        <v>2225</v>
      </c>
      <c r="B2018" t="s">
        <v>31942</v>
      </c>
      <c r="I2018" t="s">
        <v>20</v>
      </c>
      <c r="J2018">
        <v>87.53</v>
      </c>
      <c r="M2018">
        <v>87.53</v>
      </c>
      <c r="N2018">
        <f t="shared" si="31"/>
        <v>0</v>
      </c>
    </row>
    <row r="2019" spans="1:14" x14ac:dyDescent="0.2">
      <c r="A2019" t="s">
        <v>2226</v>
      </c>
      <c r="B2019" t="s">
        <v>31943</v>
      </c>
      <c r="I2019" t="s">
        <v>20</v>
      </c>
      <c r="J2019">
        <v>64.099999999999994</v>
      </c>
      <c r="M2019">
        <v>64.099999999999994</v>
      </c>
      <c r="N2019">
        <f t="shared" si="31"/>
        <v>0</v>
      </c>
    </row>
    <row r="2020" spans="1:14" x14ac:dyDescent="0.2">
      <c r="A2020" t="s">
        <v>2227</v>
      </c>
      <c r="B2020" t="s">
        <v>31943</v>
      </c>
      <c r="I2020" t="s">
        <v>20</v>
      </c>
      <c r="J2020">
        <v>62.03</v>
      </c>
      <c r="M2020">
        <v>62.03</v>
      </c>
      <c r="N2020">
        <f t="shared" si="31"/>
        <v>0</v>
      </c>
    </row>
    <row r="2021" spans="1:14" x14ac:dyDescent="0.2">
      <c r="A2021" t="s">
        <v>2228</v>
      </c>
      <c r="B2021" t="s">
        <v>31944</v>
      </c>
      <c r="I2021" t="s">
        <v>20</v>
      </c>
      <c r="J2021">
        <v>124.37</v>
      </c>
      <c r="M2021">
        <v>124.37</v>
      </c>
      <c r="N2021">
        <f t="shared" si="31"/>
        <v>0</v>
      </c>
    </row>
    <row r="2022" spans="1:14" x14ac:dyDescent="0.2">
      <c r="A2022" t="s">
        <v>2229</v>
      </c>
      <c r="B2022" t="s">
        <v>31944</v>
      </c>
      <c r="I2022" t="s">
        <v>20</v>
      </c>
      <c r="J2022">
        <v>109.26</v>
      </c>
      <c r="M2022">
        <v>109.26</v>
      </c>
      <c r="N2022">
        <f t="shared" si="31"/>
        <v>0</v>
      </c>
    </row>
    <row r="2023" spans="1:14" x14ac:dyDescent="0.2">
      <c r="A2023" t="s">
        <v>2230</v>
      </c>
      <c r="B2023" t="s">
        <v>31945</v>
      </c>
      <c r="I2023" t="s">
        <v>20</v>
      </c>
      <c r="J2023">
        <v>98.12</v>
      </c>
      <c r="M2023">
        <v>98.12</v>
      </c>
      <c r="N2023">
        <f t="shared" si="31"/>
        <v>0</v>
      </c>
    </row>
    <row r="2024" spans="1:14" x14ac:dyDescent="0.2">
      <c r="A2024" t="s">
        <v>2231</v>
      </c>
      <c r="B2024" t="s">
        <v>31945</v>
      </c>
      <c r="I2024" t="s">
        <v>20</v>
      </c>
      <c r="J2024">
        <v>86.95</v>
      </c>
      <c r="M2024">
        <v>86.95</v>
      </c>
      <c r="N2024">
        <f t="shared" si="31"/>
        <v>0</v>
      </c>
    </row>
    <row r="2025" spans="1:14" x14ac:dyDescent="0.2">
      <c r="A2025" t="s">
        <v>2232</v>
      </c>
      <c r="B2025" t="s">
        <v>31946</v>
      </c>
      <c r="I2025" t="s">
        <v>20</v>
      </c>
      <c r="J2025">
        <v>158.37</v>
      </c>
      <c r="M2025">
        <v>158.37</v>
      </c>
      <c r="N2025">
        <f t="shared" si="31"/>
        <v>0</v>
      </c>
    </row>
    <row r="2026" spans="1:14" x14ac:dyDescent="0.2">
      <c r="A2026" t="s">
        <v>2233</v>
      </c>
      <c r="B2026" t="s">
        <v>31946</v>
      </c>
      <c r="I2026" t="s">
        <v>20</v>
      </c>
      <c r="J2026">
        <v>144.32</v>
      </c>
      <c r="M2026">
        <v>144.32</v>
      </c>
      <c r="N2026">
        <f t="shared" si="31"/>
        <v>0</v>
      </c>
    </row>
    <row r="2027" spans="1:14" x14ac:dyDescent="0.2">
      <c r="A2027" t="s">
        <v>2234</v>
      </c>
      <c r="B2027" t="s">
        <v>31947</v>
      </c>
      <c r="I2027" t="s">
        <v>20</v>
      </c>
      <c r="J2027">
        <v>320.74</v>
      </c>
      <c r="M2027">
        <v>320.74</v>
      </c>
      <c r="N2027">
        <f t="shared" si="31"/>
        <v>0</v>
      </c>
    </row>
    <row r="2028" spans="1:14" x14ac:dyDescent="0.2">
      <c r="A2028" t="s">
        <v>2235</v>
      </c>
      <c r="B2028" t="s">
        <v>31947</v>
      </c>
      <c r="I2028" t="s">
        <v>20</v>
      </c>
      <c r="J2028">
        <v>298.33</v>
      </c>
      <c r="M2028">
        <v>298.33</v>
      </c>
      <c r="N2028">
        <f t="shared" si="31"/>
        <v>0</v>
      </c>
    </row>
    <row r="2029" spans="1:14" x14ac:dyDescent="0.2">
      <c r="A2029" t="s">
        <v>2236</v>
      </c>
      <c r="B2029" t="s">
        <v>31948</v>
      </c>
      <c r="I2029" t="s">
        <v>20</v>
      </c>
      <c r="J2029">
        <v>199.5</v>
      </c>
      <c r="M2029">
        <v>199.5</v>
      </c>
      <c r="N2029">
        <f t="shared" si="31"/>
        <v>0</v>
      </c>
    </row>
    <row r="2030" spans="1:14" x14ac:dyDescent="0.2">
      <c r="A2030" t="s">
        <v>2237</v>
      </c>
      <c r="B2030" t="s">
        <v>31948</v>
      </c>
      <c r="I2030" t="s">
        <v>20</v>
      </c>
      <c r="J2030">
        <v>183.98</v>
      </c>
      <c r="M2030">
        <v>183.98</v>
      </c>
      <c r="N2030">
        <f t="shared" si="31"/>
        <v>0</v>
      </c>
    </row>
    <row r="2031" spans="1:14" x14ac:dyDescent="0.2">
      <c r="A2031" t="s">
        <v>2238</v>
      </c>
      <c r="B2031" t="s">
        <v>31949</v>
      </c>
      <c r="I2031" t="s">
        <v>20</v>
      </c>
      <c r="J2031">
        <v>205.46</v>
      </c>
      <c r="M2031">
        <v>205.46</v>
      </c>
      <c r="N2031">
        <f t="shared" si="31"/>
        <v>0</v>
      </c>
    </row>
    <row r="2032" spans="1:14" x14ac:dyDescent="0.2">
      <c r="A2032" t="s">
        <v>2239</v>
      </c>
      <c r="B2032" t="s">
        <v>31949</v>
      </c>
      <c r="I2032" t="s">
        <v>20</v>
      </c>
      <c r="J2032">
        <v>189.48</v>
      </c>
      <c r="M2032">
        <v>189.48</v>
      </c>
      <c r="N2032">
        <f t="shared" si="31"/>
        <v>0</v>
      </c>
    </row>
    <row r="2033" spans="1:14" x14ac:dyDescent="0.2">
      <c r="A2033" t="s">
        <v>2240</v>
      </c>
      <c r="B2033" t="s">
        <v>31950</v>
      </c>
      <c r="I2033" t="s">
        <v>20</v>
      </c>
      <c r="J2033">
        <v>214.11</v>
      </c>
      <c r="M2033">
        <v>214.11</v>
      </c>
      <c r="N2033">
        <f t="shared" si="31"/>
        <v>0</v>
      </c>
    </row>
    <row r="2034" spans="1:14" x14ac:dyDescent="0.2">
      <c r="A2034" t="s">
        <v>2241</v>
      </c>
      <c r="B2034" t="s">
        <v>31950</v>
      </c>
      <c r="I2034" t="s">
        <v>20</v>
      </c>
      <c r="J2034">
        <v>197.47</v>
      </c>
      <c r="M2034">
        <v>197.47</v>
      </c>
      <c r="N2034">
        <f t="shared" si="31"/>
        <v>0</v>
      </c>
    </row>
    <row r="2035" spans="1:14" x14ac:dyDescent="0.2">
      <c r="A2035" t="s">
        <v>2242</v>
      </c>
      <c r="B2035" t="s">
        <v>31951</v>
      </c>
      <c r="I2035" t="s">
        <v>20</v>
      </c>
      <c r="J2035">
        <v>219.64</v>
      </c>
      <c r="M2035">
        <v>219.64</v>
      </c>
      <c r="N2035">
        <f t="shared" si="31"/>
        <v>0</v>
      </c>
    </row>
    <row r="2036" spans="1:14" x14ac:dyDescent="0.2">
      <c r="A2036" t="s">
        <v>2243</v>
      </c>
      <c r="B2036" t="s">
        <v>31951</v>
      </c>
      <c r="I2036" t="s">
        <v>20</v>
      </c>
      <c r="J2036">
        <v>202.57</v>
      </c>
      <c r="M2036">
        <v>202.57</v>
      </c>
      <c r="N2036">
        <f t="shared" si="31"/>
        <v>0</v>
      </c>
    </row>
    <row r="2037" spans="1:14" x14ac:dyDescent="0.2">
      <c r="A2037" t="s">
        <v>2244</v>
      </c>
      <c r="B2037" t="s">
        <v>31952</v>
      </c>
      <c r="I2037" t="s">
        <v>20</v>
      </c>
      <c r="J2037">
        <v>229.1</v>
      </c>
      <c r="M2037">
        <v>229.1</v>
      </c>
      <c r="N2037">
        <f t="shared" si="31"/>
        <v>0</v>
      </c>
    </row>
    <row r="2038" spans="1:14" x14ac:dyDescent="0.2">
      <c r="A2038" t="s">
        <v>2245</v>
      </c>
      <c r="B2038" t="s">
        <v>31952</v>
      </c>
      <c r="I2038" t="s">
        <v>20</v>
      </c>
      <c r="J2038">
        <v>211.26</v>
      </c>
      <c r="M2038">
        <v>211.26</v>
      </c>
      <c r="N2038">
        <f t="shared" si="31"/>
        <v>0</v>
      </c>
    </row>
    <row r="2039" spans="1:14" x14ac:dyDescent="0.2">
      <c r="A2039" t="s">
        <v>2246</v>
      </c>
      <c r="B2039" t="s">
        <v>31953</v>
      </c>
      <c r="I2039" t="s">
        <v>20</v>
      </c>
      <c r="J2039">
        <v>609.29</v>
      </c>
      <c r="M2039">
        <v>609.29</v>
      </c>
      <c r="N2039">
        <f t="shared" si="31"/>
        <v>0</v>
      </c>
    </row>
    <row r="2040" spans="1:14" x14ac:dyDescent="0.2">
      <c r="A2040" t="s">
        <v>2247</v>
      </c>
      <c r="B2040" t="s">
        <v>31953</v>
      </c>
      <c r="I2040" t="s">
        <v>20</v>
      </c>
      <c r="J2040">
        <v>564.79</v>
      </c>
      <c r="M2040">
        <v>564.79</v>
      </c>
      <c r="N2040">
        <f t="shared" si="31"/>
        <v>0</v>
      </c>
    </row>
    <row r="2041" spans="1:14" x14ac:dyDescent="0.2">
      <c r="A2041" t="s">
        <v>2248</v>
      </c>
      <c r="B2041" t="s">
        <v>31954</v>
      </c>
      <c r="I2041" t="s">
        <v>20</v>
      </c>
      <c r="J2041">
        <v>627.80999999999995</v>
      </c>
      <c r="M2041">
        <v>627.80999999999995</v>
      </c>
      <c r="N2041">
        <f t="shared" si="31"/>
        <v>0</v>
      </c>
    </row>
    <row r="2042" spans="1:14" x14ac:dyDescent="0.2">
      <c r="A2042" t="s">
        <v>2249</v>
      </c>
      <c r="B2042" t="s">
        <v>31954</v>
      </c>
      <c r="I2042" t="s">
        <v>20</v>
      </c>
      <c r="J2042">
        <v>581.98</v>
      </c>
      <c r="M2042">
        <v>581.98</v>
      </c>
      <c r="N2042">
        <f t="shared" si="31"/>
        <v>0</v>
      </c>
    </row>
    <row r="2043" spans="1:14" x14ac:dyDescent="0.2">
      <c r="A2043" t="s">
        <v>2250</v>
      </c>
      <c r="B2043" t="s">
        <v>31955</v>
      </c>
      <c r="I2043" t="s">
        <v>20</v>
      </c>
      <c r="J2043">
        <v>652.17999999999995</v>
      </c>
      <c r="M2043">
        <v>652.17999999999995</v>
      </c>
      <c r="N2043">
        <f t="shared" si="31"/>
        <v>0</v>
      </c>
    </row>
    <row r="2044" spans="1:14" x14ac:dyDescent="0.2">
      <c r="A2044" t="s">
        <v>2251</v>
      </c>
      <c r="B2044" t="s">
        <v>31955</v>
      </c>
      <c r="I2044" t="s">
        <v>20</v>
      </c>
      <c r="J2044">
        <v>604.57000000000005</v>
      </c>
      <c r="M2044">
        <v>604.57000000000005</v>
      </c>
      <c r="N2044">
        <f t="shared" si="31"/>
        <v>0</v>
      </c>
    </row>
    <row r="2045" spans="1:14" x14ac:dyDescent="0.2">
      <c r="A2045" t="s">
        <v>2252</v>
      </c>
      <c r="B2045" t="s">
        <v>31956</v>
      </c>
      <c r="I2045" t="s">
        <v>20</v>
      </c>
      <c r="J2045">
        <v>671.13</v>
      </c>
      <c r="M2045">
        <v>671.13</v>
      </c>
      <c r="N2045">
        <f t="shared" si="31"/>
        <v>0</v>
      </c>
    </row>
    <row r="2046" spans="1:14" x14ac:dyDescent="0.2">
      <c r="A2046" t="s">
        <v>2253</v>
      </c>
      <c r="B2046" t="s">
        <v>31956</v>
      </c>
      <c r="I2046" t="s">
        <v>20</v>
      </c>
      <c r="J2046">
        <v>622.16</v>
      </c>
      <c r="M2046">
        <v>622.16</v>
      </c>
      <c r="N2046">
        <f t="shared" si="31"/>
        <v>0</v>
      </c>
    </row>
    <row r="2047" spans="1:14" x14ac:dyDescent="0.2">
      <c r="A2047" t="s">
        <v>2254</v>
      </c>
      <c r="B2047" t="s">
        <v>31957</v>
      </c>
      <c r="I2047" t="s">
        <v>20</v>
      </c>
      <c r="J2047">
        <v>700.93</v>
      </c>
      <c r="M2047">
        <v>700.93</v>
      </c>
      <c r="N2047">
        <f t="shared" si="31"/>
        <v>0</v>
      </c>
    </row>
    <row r="2048" spans="1:14" x14ac:dyDescent="0.2">
      <c r="A2048" t="s">
        <v>2255</v>
      </c>
      <c r="B2048" t="s">
        <v>31957</v>
      </c>
      <c r="I2048" t="s">
        <v>20</v>
      </c>
      <c r="J2048">
        <v>649.76</v>
      </c>
      <c r="M2048">
        <v>649.76</v>
      </c>
      <c r="N2048">
        <f t="shared" si="31"/>
        <v>0</v>
      </c>
    </row>
    <row r="2049" spans="1:14" x14ac:dyDescent="0.2">
      <c r="A2049" t="s">
        <v>2256</v>
      </c>
      <c r="B2049" t="s">
        <v>31958</v>
      </c>
      <c r="I2049" t="s">
        <v>20</v>
      </c>
      <c r="J2049">
        <v>650.59</v>
      </c>
      <c r="M2049">
        <v>650.59</v>
      </c>
      <c r="N2049">
        <f t="shared" si="31"/>
        <v>0</v>
      </c>
    </row>
    <row r="2050" spans="1:14" x14ac:dyDescent="0.2">
      <c r="A2050" t="s">
        <v>2257</v>
      </c>
      <c r="B2050" t="s">
        <v>31958</v>
      </c>
      <c r="I2050" t="s">
        <v>20</v>
      </c>
      <c r="J2050">
        <v>597.89</v>
      </c>
      <c r="M2050">
        <v>597.89</v>
      </c>
      <c r="N2050">
        <f t="shared" si="31"/>
        <v>0</v>
      </c>
    </row>
    <row r="2051" spans="1:14" x14ac:dyDescent="0.2">
      <c r="A2051" t="s">
        <v>2258</v>
      </c>
      <c r="B2051" t="s">
        <v>31959</v>
      </c>
      <c r="I2051" t="s">
        <v>20</v>
      </c>
      <c r="J2051">
        <v>670.81</v>
      </c>
      <c r="M2051">
        <v>670.81</v>
      </c>
      <c r="N2051">
        <f t="shared" si="31"/>
        <v>0</v>
      </c>
    </row>
    <row r="2052" spans="1:14" x14ac:dyDescent="0.2">
      <c r="A2052" t="s">
        <v>2259</v>
      </c>
      <c r="B2052" t="s">
        <v>31959</v>
      </c>
      <c r="I2052" t="s">
        <v>20</v>
      </c>
      <c r="J2052">
        <v>616.49</v>
      </c>
      <c r="M2052">
        <v>616.49</v>
      </c>
      <c r="N2052">
        <f t="shared" ref="N2052:N2115" si="32">J2052-M2052</f>
        <v>0</v>
      </c>
    </row>
    <row r="2053" spans="1:14" x14ac:dyDescent="0.2">
      <c r="A2053" t="s">
        <v>2260</v>
      </c>
      <c r="B2053" t="s">
        <v>31960</v>
      </c>
      <c r="I2053" t="s">
        <v>20</v>
      </c>
      <c r="J2053">
        <v>695.66</v>
      </c>
      <c r="M2053">
        <v>695.66</v>
      </c>
      <c r="N2053">
        <f t="shared" si="32"/>
        <v>0</v>
      </c>
    </row>
    <row r="2054" spans="1:14" x14ac:dyDescent="0.2">
      <c r="A2054" t="s">
        <v>2261</v>
      </c>
      <c r="B2054" t="s">
        <v>31960</v>
      </c>
      <c r="I2054" t="s">
        <v>20</v>
      </c>
      <c r="J2054">
        <v>639.30999999999995</v>
      </c>
      <c r="M2054">
        <v>639.30999999999995</v>
      </c>
      <c r="N2054">
        <f t="shared" si="32"/>
        <v>0</v>
      </c>
    </row>
    <row r="2055" spans="1:14" x14ac:dyDescent="0.2">
      <c r="A2055" t="s">
        <v>2262</v>
      </c>
      <c r="B2055" t="s">
        <v>31961</v>
      </c>
      <c r="I2055" t="s">
        <v>20</v>
      </c>
      <c r="J2055">
        <v>715.89</v>
      </c>
      <c r="M2055">
        <v>715.89</v>
      </c>
      <c r="N2055">
        <f t="shared" si="32"/>
        <v>0</v>
      </c>
    </row>
    <row r="2056" spans="1:14" x14ac:dyDescent="0.2">
      <c r="A2056" t="s">
        <v>2263</v>
      </c>
      <c r="B2056" t="s">
        <v>31961</v>
      </c>
      <c r="I2056" t="s">
        <v>20</v>
      </c>
      <c r="J2056">
        <v>657.91</v>
      </c>
      <c r="M2056">
        <v>657.91</v>
      </c>
      <c r="N2056">
        <f t="shared" si="32"/>
        <v>0</v>
      </c>
    </row>
    <row r="2057" spans="1:14" x14ac:dyDescent="0.2">
      <c r="A2057" t="s">
        <v>2264</v>
      </c>
      <c r="B2057" t="s">
        <v>31962</v>
      </c>
      <c r="I2057" t="s">
        <v>20</v>
      </c>
      <c r="J2057">
        <v>748.64</v>
      </c>
      <c r="M2057">
        <v>748.64</v>
      </c>
      <c r="N2057">
        <f t="shared" si="32"/>
        <v>0</v>
      </c>
    </row>
    <row r="2058" spans="1:14" x14ac:dyDescent="0.2">
      <c r="A2058" t="s">
        <v>2265</v>
      </c>
      <c r="B2058" t="s">
        <v>31962</v>
      </c>
      <c r="I2058" t="s">
        <v>20</v>
      </c>
      <c r="J2058">
        <v>687.99</v>
      </c>
      <c r="M2058">
        <v>687.99</v>
      </c>
      <c r="N2058">
        <f t="shared" si="32"/>
        <v>0</v>
      </c>
    </row>
    <row r="2059" spans="1:14" x14ac:dyDescent="0.2">
      <c r="A2059" t="s">
        <v>2266</v>
      </c>
      <c r="B2059" t="s">
        <v>31963</v>
      </c>
      <c r="I2059" t="s">
        <v>20</v>
      </c>
      <c r="J2059">
        <v>1497.82</v>
      </c>
      <c r="M2059">
        <v>1497.82</v>
      </c>
      <c r="N2059">
        <f t="shared" si="32"/>
        <v>0</v>
      </c>
    </row>
    <row r="2060" spans="1:14" x14ac:dyDescent="0.2">
      <c r="A2060" t="s">
        <v>2267</v>
      </c>
      <c r="B2060" t="s">
        <v>31963</v>
      </c>
      <c r="I2060" t="s">
        <v>20</v>
      </c>
      <c r="J2060">
        <v>1383.25</v>
      </c>
      <c r="M2060">
        <v>1383.25</v>
      </c>
      <c r="N2060">
        <f t="shared" si="32"/>
        <v>0</v>
      </c>
    </row>
    <row r="2061" spans="1:14" x14ac:dyDescent="0.2">
      <c r="A2061" t="s">
        <v>2268</v>
      </c>
      <c r="B2061" t="s">
        <v>31964</v>
      </c>
      <c r="I2061" t="s">
        <v>20</v>
      </c>
      <c r="J2061">
        <v>1563.09</v>
      </c>
      <c r="M2061">
        <v>1563.09</v>
      </c>
      <c r="N2061">
        <f t="shared" si="32"/>
        <v>0</v>
      </c>
    </row>
    <row r="2062" spans="1:14" x14ac:dyDescent="0.2">
      <c r="A2062" t="s">
        <v>2269</v>
      </c>
      <c r="B2062" t="s">
        <v>31964</v>
      </c>
      <c r="I2062" t="s">
        <v>20</v>
      </c>
      <c r="J2062">
        <v>1445.04</v>
      </c>
      <c r="M2062">
        <v>1445.04</v>
      </c>
      <c r="N2062">
        <f t="shared" si="32"/>
        <v>0</v>
      </c>
    </row>
    <row r="2063" spans="1:14" x14ac:dyDescent="0.2">
      <c r="A2063" t="s">
        <v>2270</v>
      </c>
      <c r="B2063" t="s">
        <v>31965</v>
      </c>
      <c r="I2063" t="s">
        <v>20</v>
      </c>
      <c r="J2063">
        <v>1624.71</v>
      </c>
      <c r="M2063">
        <v>1624.71</v>
      </c>
      <c r="N2063">
        <f t="shared" si="32"/>
        <v>0</v>
      </c>
    </row>
    <row r="2064" spans="1:14" x14ac:dyDescent="0.2">
      <c r="A2064" t="s">
        <v>2271</v>
      </c>
      <c r="B2064" t="s">
        <v>31965</v>
      </c>
      <c r="I2064" t="s">
        <v>20</v>
      </c>
      <c r="J2064">
        <v>1502.08</v>
      </c>
      <c r="M2064">
        <v>1502.08</v>
      </c>
      <c r="N2064">
        <f t="shared" si="32"/>
        <v>0</v>
      </c>
    </row>
    <row r="2065" spans="1:14" x14ac:dyDescent="0.2">
      <c r="A2065" t="s">
        <v>2272</v>
      </c>
      <c r="B2065" t="s">
        <v>31966</v>
      </c>
      <c r="I2065" t="s">
        <v>20</v>
      </c>
      <c r="J2065">
        <v>1671.08</v>
      </c>
      <c r="M2065">
        <v>1671.08</v>
      </c>
      <c r="N2065">
        <f t="shared" si="32"/>
        <v>0</v>
      </c>
    </row>
    <row r="2066" spans="1:14" x14ac:dyDescent="0.2">
      <c r="A2066" t="s">
        <v>2273</v>
      </c>
      <c r="B2066" t="s">
        <v>31966</v>
      </c>
      <c r="I2066" t="s">
        <v>20</v>
      </c>
      <c r="J2066">
        <v>1545.05</v>
      </c>
      <c r="M2066">
        <v>1545.05</v>
      </c>
      <c r="N2066">
        <f t="shared" si="32"/>
        <v>0</v>
      </c>
    </row>
    <row r="2067" spans="1:14" x14ac:dyDescent="0.2">
      <c r="A2067" t="s">
        <v>2274</v>
      </c>
      <c r="B2067" t="s">
        <v>31967</v>
      </c>
      <c r="I2067" t="s">
        <v>20</v>
      </c>
      <c r="J2067">
        <v>1747.95</v>
      </c>
      <c r="M2067">
        <v>1747.95</v>
      </c>
      <c r="N2067">
        <f t="shared" si="32"/>
        <v>0</v>
      </c>
    </row>
    <row r="2068" spans="1:14" x14ac:dyDescent="0.2">
      <c r="A2068" t="s">
        <v>2275</v>
      </c>
      <c r="B2068" t="s">
        <v>31967</v>
      </c>
      <c r="I2068" t="s">
        <v>20</v>
      </c>
      <c r="J2068">
        <v>1616.16</v>
      </c>
      <c r="M2068">
        <v>1616.16</v>
      </c>
      <c r="N2068">
        <f t="shared" si="32"/>
        <v>0</v>
      </c>
    </row>
    <row r="2069" spans="1:14" x14ac:dyDescent="0.2">
      <c r="A2069" t="s">
        <v>2276</v>
      </c>
      <c r="B2069" t="s">
        <v>31968</v>
      </c>
      <c r="I2069" t="s">
        <v>20</v>
      </c>
      <c r="J2069">
        <v>390.35</v>
      </c>
      <c r="M2069">
        <v>390.35</v>
      </c>
      <c r="N2069">
        <f t="shared" si="32"/>
        <v>0</v>
      </c>
    </row>
    <row r="2070" spans="1:14" x14ac:dyDescent="0.2">
      <c r="A2070" t="s">
        <v>2277</v>
      </c>
      <c r="B2070" t="s">
        <v>31968</v>
      </c>
      <c r="I2070" t="s">
        <v>20</v>
      </c>
      <c r="J2070">
        <v>358.73</v>
      </c>
      <c r="M2070">
        <v>358.73</v>
      </c>
      <c r="N2070">
        <f t="shared" si="32"/>
        <v>0</v>
      </c>
    </row>
    <row r="2071" spans="1:14" x14ac:dyDescent="0.2">
      <c r="A2071" t="s">
        <v>2278</v>
      </c>
      <c r="B2071" t="s">
        <v>31969</v>
      </c>
      <c r="I2071" t="s">
        <v>20</v>
      </c>
      <c r="J2071">
        <v>1078.3499999999999</v>
      </c>
      <c r="M2071">
        <v>1078.3499999999999</v>
      </c>
      <c r="N2071">
        <f t="shared" si="32"/>
        <v>0</v>
      </c>
    </row>
    <row r="2072" spans="1:14" x14ac:dyDescent="0.2">
      <c r="A2072" t="s">
        <v>2279</v>
      </c>
      <c r="B2072" t="s">
        <v>31969</v>
      </c>
      <c r="I2072" t="s">
        <v>20</v>
      </c>
      <c r="J2072">
        <v>998.15</v>
      </c>
      <c r="M2072">
        <v>998.15</v>
      </c>
      <c r="N2072">
        <f t="shared" si="32"/>
        <v>0</v>
      </c>
    </row>
    <row r="2073" spans="1:14" x14ac:dyDescent="0.2">
      <c r="A2073" t="s">
        <v>2280</v>
      </c>
      <c r="B2073" t="s">
        <v>31970</v>
      </c>
      <c r="I2073" t="s">
        <v>20</v>
      </c>
      <c r="J2073">
        <v>119.88</v>
      </c>
      <c r="M2073">
        <v>119.88</v>
      </c>
      <c r="N2073">
        <f t="shared" si="32"/>
        <v>0</v>
      </c>
    </row>
    <row r="2074" spans="1:14" x14ac:dyDescent="0.2">
      <c r="A2074" t="s">
        <v>2281</v>
      </c>
      <c r="B2074" t="s">
        <v>31970</v>
      </c>
      <c r="I2074" t="s">
        <v>20</v>
      </c>
      <c r="J2074">
        <v>110.57</v>
      </c>
      <c r="M2074">
        <v>110.57</v>
      </c>
      <c r="N2074">
        <f t="shared" si="32"/>
        <v>0</v>
      </c>
    </row>
    <row r="2075" spans="1:14" x14ac:dyDescent="0.2">
      <c r="A2075" t="s">
        <v>2282</v>
      </c>
      <c r="B2075" t="s">
        <v>31971</v>
      </c>
      <c r="I2075" t="s">
        <v>20</v>
      </c>
      <c r="J2075">
        <v>395.82</v>
      </c>
      <c r="M2075">
        <v>395.82</v>
      </c>
      <c r="N2075">
        <f t="shared" si="32"/>
        <v>0</v>
      </c>
    </row>
    <row r="2076" spans="1:14" x14ac:dyDescent="0.2">
      <c r="A2076" t="s">
        <v>2283</v>
      </c>
      <c r="B2076" t="s">
        <v>31971</v>
      </c>
      <c r="I2076" t="s">
        <v>20</v>
      </c>
      <c r="J2076">
        <v>366.9</v>
      </c>
      <c r="M2076">
        <v>366.9</v>
      </c>
      <c r="N2076">
        <f t="shared" si="32"/>
        <v>0</v>
      </c>
    </row>
    <row r="2077" spans="1:14" x14ac:dyDescent="0.2">
      <c r="A2077" t="s">
        <v>2284</v>
      </c>
      <c r="B2077" t="s">
        <v>31972</v>
      </c>
      <c r="I2077" t="s">
        <v>20</v>
      </c>
      <c r="J2077">
        <v>541.26</v>
      </c>
      <c r="M2077">
        <v>541.26</v>
      </c>
      <c r="N2077">
        <f t="shared" si="32"/>
        <v>0</v>
      </c>
    </row>
    <row r="2078" spans="1:14" x14ac:dyDescent="0.2">
      <c r="A2078" t="s">
        <v>2285</v>
      </c>
      <c r="B2078" t="s">
        <v>31972</v>
      </c>
      <c r="I2078" t="s">
        <v>20</v>
      </c>
      <c r="J2078">
        <v>504.18</v>
      </c>
      <c r="M2078">
        <v>504.18</v>
      </c>
      <c r="N2078">
        <f t="shared" si="32"/>
        <v>0</v>
      </c>
    </row>
    <row r="2079" spans="1:14" x14ac:dyDescent="0.2">
      <c r="A2079" t="s">
        <v>2286</v>
      </c>
      <c r="B2079" t="s">
        <v>31973</v>
      </c>
      <c r="I2079" t="s">
        <v>20</v>
      </c>
      <c r="J2079">
        <v>176.48</v>
      </c>
      <c r="M2079">
        <v>176.48</v>
      </c>
      <c r="N2079">
        <f t="shared" si="32"/>
        <v>0</v>
      </c>
    </row>
    <row r="2080" spans="1:14" x14ac:dyDescent="0.2">
      <c r="A2080" t="s">
        <v>2287</v>
      </c>
      <c r="B2080" t="s">
        <v>31973</v>
      </c>
      <c r="I2080" t="s">
        <v>20</v>
      </c>
      <c r="J2080">
        <v>160.54</v>
      </c>
      <c r="M2080">
        <v>160.54</v>
      </c>
      <c r="N2080">
        <f t="shared" si="32"/>
        <v>0</v>
      </c>
    </row>
    <row r="2081" spans="1:14" x14ac:dyDescent="0.2">
      <c r="A2081" t="s">
        <v>2288</v>
      </c>
      <c r="B2081" t="s">
        <v>31974</v>
      </c>
      <c r="I2081" t="s">
        <v>3</v>
      </c>
      <c r="J2081">
        <v>759.29</v>
      </c>
      <c r="M2081">
        <v>759.29</v>
      </c>
      <c r="N2081">
        <f t="shared" si="32"/>
        <v>0</v>
      </c>
    </row>
    <row r="2082" spans="1:14" x14ac:dyDescent="0.2">
      <c r="A2082" t="s">
        <v>2289</v>
      </c>
      <c r="B2082" t="s">
        <v>31974</v>
      </c>
      <c r="I2082" t="s">
        <v>3</v>
      </c>
      <c r="J2082">
        <v>709.68</v>
      </c>
      <c r="M2082">
        <v>709.68</v>
      </c>
      <c r="N2082">
        <f t="shared" si="32"/>
        <v>0</v>
      </c>
    </row>
    <row r="2083" spans="1:14" x14ac:dyDescent="0.2">
      <c r="A2083" t="s">
        <v>2290</v>
      </c>
      <c r="B2083" t="s">
        <v>2291</v>
      </c>
      <c r="I2083" t="s">
        <v>20</v>
      </c>
      <c r="J2083">
        <v>50.58</v>
      </c>
      <c r="M2083">
        <v>50.58</v>
      </c>
      <c r="N2083">
        <f t="shared" si="32"/>
        <v>0</v>
      </c>
    </row>
    <row r="2084" spans="1:14" x14ac:dyDescent="0.2">
      <c r="A2084" t="s">
        <v>2292</v>
      </c>
      <c r="B2084" t="s">
        <v>2291</v>
      </c>
      <c r="I2084" t="s">
        <v>20</v>
      </c>
      <c r="J2084">
        <v>43.83</v>
      </c>
      <c r="M2084">
        <v>43.83</v>
      </c>
      <c r="N2084">
        <f t="shared" si="32"/>
        <v>0</v>
      </c>
    </row>
    <row r="2085" spans="1:14" x14ac:dyDescent="0.2">
      <c r="A2085" t="s">
        <v>146</v>
      </c>
      <c r="B2085" t="s">
        <v>147</v>
      </c>
      <c r="I2085" t="s">
        <v>20</v>
      </c>
      <c r="J2085">
        <v>45.16</v>
      </c>
      <c r="M2085">
        <v>45.16</v>
      </c>
      <c r="N2085">
        <f t="shared" si="32"/>
        <v>0</v>
      </c>
    </row>
    <row r="2086" spans="1:14" x14ac:dyDescent="0.2">
      <c r="A2086" t="s">
        <v>2293</v>
      </c>
      <c r="B2086" t="s">
        <v>147</v>
      </c>
      <c r="I2086" t="s">
        <v>20</v>
      </c>
      <c r="J2086">
        <v>39.14</v>
      </c>
      <c r="M2086">
        <v>39.14</v>
      </c>
      <c r="N2086">
        <f t="shared" si="32"/>
        <v>0</v>
      </c>
    </row>
    <row r="2087" spans="1:14" x14ac:dyDescent="0.2">
      <c r="A2087" t="s">
        <v>2294</v>
      </c>
      <c r="B2087" t="s">
        <v>31975</v>
      </c>
      <c r="I2087" t="s">
        <v>20</v>
      </c>
      <c r="J2087">
        <v>81.290000000000006</v>
      </c>
      <c r="M2087">
        <v>81.290000000000006</v>
      </c>
      <c r="N2087">
        <f t="shared" si="32"/>
        <v>0</v>
      </c>
    </row>
    <row r="2088" spans="1:14" x14ac:dyDescent="0.2">
      <c r="A2088" t="s">
        <v>2295</v>
      </c>
      <c r="B2088" t="s">
        <v>31975</v>
      </c>
      <c r="I2088" t="s">
        <v>20</v>
      </c>
      <c r="J2088">
        <v>70.45</v>
      </c>
      <c r="M2088">
        <v>70.45</v>
      </c>
      <c r="N2088">
        <f t="shared" si="32"/>
        <v>0</v>
      </c>
    </row>
    <row r="2089" spans="1:14" x14ac:dyDescent="0.2">
      <c r="A2089" t="s">
        <v>2296</v>
      </c>
      <c r="B2089" t="s">
        <v>31976</v>
      </c>
      <c r="I2089" t="s">
        <v>20</v>
      </c>
      <c r="J2089">
        <v>147.99</v>
      </c>
      <c r="M2089">
        <v>147.99</v>
      </c>
      <c r="N2089">
        <f t="shared" si="32"/>
        <v>0</v>
      </c>
    </row>
    <row r="2090" spans="1:14" x14ac:dyDescent="0.2">
      <c r="A2090" t="s">
        <v>2297</v>
      </c>
      <c r="B2090" t="s">
        <v>31976</v>
      </c>
      <c r="I2090" t="s">
        <v>20</v>
      </c>
      <c r="J2090">
        <v>130.62</v>
      </c>
      <c r="M2090">
        <v>130.62</v>
      </c>
      <c r="N2090">
        <f t="shared" si="32"/>
        <v>0</v>
      </c>
    </row>
    <row r="2091" spans="1:14" x14ac:dyDescent="0.2">
      <c r="A2091" t="s">
        <v>2298</v>
      </c>
      <c r="B2091" t="s">
        <v>31977</v>
      </c>
      <c r="I2091" t="s">
        <v>20</v>
      </c>
      <c r="J2091">
        <v>152.5</v>
      </c>
      <c r="M2091">
        <v>152.5</v>
      </c>
      <c r="N2091">
        <f t="shared" si="32"/>
        <v>0</v>
      </c>
    </row>
    <row r="2092" spans="1:14" x14ac:dyDescent="0.2">
      <c r="A2092" t="s">
        <v>2299</v>
      </c>
      <c r="B2092" t="s">
        <v>31977</v>
      </c>
      <c r="I2092" t="s">
        <v>20</v>
      </c>
      <c r="J2092">
        <v>134.61000000000001</v>
      </c>
      <c r="M2092">
        <v>134.61000000000001</v>
      </c>
      <c r="N2092">
        <f t="shared" si="32"/>
        <v>0</v>
      </c>
    </row>
    <row r="2093" spans="1:14" x14ac:dyDescent="0.2">
      <c r="A2093" t="s">
        <v>2300</v>
      </c>
      <c r="B2093" t="s">
        <v>31978</v>
      </c>
      <c r="I2093" t="s">
        <v>20</v>
      </c>
      <c r="J2093">
        <v>156.84</v>
      </c>
      <c r="M2093">
        <v>156.84</v>
      </c>
      <c r="N2093">
        <f t="shared" si="32"/>
        <v>0</v>
      </c>
    </row>
    <row r="2094" spans="1:14" x14ac:dyDescent="0.2">
      <c r="A2094" t="s">
        <v>2301</v>
      </c>
      <c r="B2094" t="s">
        <v>31978</v>
      </c>
      <c r="I2094" t="s">
        <v>20</v>
      </c>
      <c r="J2094">
        <v>138.43</v>
      </c>
      <c r="M2094">
        <v>138.43</v>
      </c>
      <c r="N2094">
        <f t="shared" si="32"/>
        <v>0</v>
      </c>
    </row>
    <row r="2095" spans="1:14" x14ac:dyDescent="0.2">
      <c r="A2095" t="s">
        <v>2302</v>
      </c>
      <c r="B2095" t="s">
        <v>31979</v>
      </c>
      <c r="I2095" t="s">
        <v>20</v>
      </c>
      <c r="J2095">
        <v>161.41</v>
      </c>
      <c r="M2095">
        <v>161.41</v>
      </c>
      <c r="N2095">
        <f t="shared" si="32"/>
        <v>0</v>
      </c>
    </row>
    <row r="2096" spans="1:14" x14ac:dyDescent="0.2">
      <c r="A2096" t="s">
        <v>2303</v>
      </c>
      <c r="B2096" t="s">
        <v>31979</v>
      </c>
      <c r="I2096" t="s">
        <v>20</v>
      </c>
      <c r="J2096">
        <v>142.47999999999999</v>
      </c>
      <c r="M2096">
        <v>142.47999999999999</v>
      </c>
      <c r="N2096">
        <f t="shared" si="32"/>
        <v>0</v>
      </c>
    </row>
    <row r="2097" spans="1:14" x14ac:dyDescent="0.2">
      <c r="A2097" t="s">
        <v>2304</v>
      </c>
      <c r="B2097" t="s">
        <v>31980</v>
      </c>
      <c r="I2097" t="s">
        <v>20</v>
      </c>
      <c r="J2097">
        <v>164.26</v>
      </c>
      <c r="M2097">
        <v>164.26</v>
      </c>
      <c r="N2097">
        <f t="shared" si="32"/>
        <v>0</v>
      </c>
    </row>
    <row r="2098" spans="1:14" x14ac:dyDescent="0.2">
      <c r="A2098" t="s">
        <v>2305</v>
      </c>
      <c r="B2098" t="s">
        <v>31980</v>
      </c>
      <c r="I2098" t="s">
        <v>20</v>
      </c>
      <c r="J2098">
        <v>144.97999999999999</v>
      </c>
      <c r="M2098">
        <v>144.97999999999999</v>
      </c>
      <c r="N2098">
        <f t="shared" si="32"/>
        <v>0</v>
      </c>
    </row>
    <row r="2099" spans="1:14" x14ac:dyDescent="0.2">
      <c r="A2099" t="s">
        <v>2306</v>
      </c>
      <c r="B2099" t="s">
        <v>31981</v>
      </c>
      <c r="I2099" t="s">
        <v>20</v>
      </c>
      <c r="J2099">
        <v>181.55</v>
      </c>
      <c r="M2099">
        <v>181.55</v>
      </c>
      <c r="N2099">
        <f t="shared" si="32"/>
        <v>0</v>
      </c>
    </row>
    <row r="2100" spans="1:14" x14ac:dyDescent="0.2">
      <c r="A2100" t="s">
        <v>2307</v>
      </c>
      <c r="B2100" t="s">
        <v>31981</v>
      </c>
      <c r="I2100" t="s">
        <v>20</v>
      </c>
      <c r="J2100">
        <v>160.19999999999999</v>
      </c>
      <c r="M2100">
        <v>160.19999999999999</v>
      </c>
      <c r="N2100">
        <f t="shared" si="32"/>
        <v>0</v>
      </c>
    </row>
    <row r="2101" spans="1:14" x14ac:dyDescent="0.2">
      <c r="A2101" t="s">
        <v>2308</v>
      </c>
      <c r="B2101" t="s">
        <v>31982</v>
      </c>
      <c r="I2101" t="s">
        <v>20</v>
      </c>
      <c r="J2101">
        <v>193.78</v>
      </c>
      <c r="M2101">
        <v>193.78</v>
      </c>
      <c r="N2101">
        <f t="shared" si="32"/>
        <v>0</v>
      </c>
    </row>
    <row r="2102" spans="1:14" x14ac:dyDescent="0.2">
      <c r="A2102" t="s">
        <v>2309</v>
      </c>
      <c r="B2102" t="s">
        <v>31982</v>
      </c>
      <c r="I2102" t="s">
        <v>20</v>
      </c>
      <c r="J2102">
        <v>171.08</v>
      </c>
      <c r="M2102">
        <v>171.08</v>
      </c>
      <c r="N2102">
        <f t="shared" si="32"/>
        <v>0</v>
      </c>
    </row>
    <row r="2103" spans="1:14" x14ac:dyDescent="0.2">
      <c r="A2103" t="s">
        <v>2310</v>
      </c>
      <c r="B2103" t="s">
        <v>31983</v>
      </c>
      <c r="I2103" t="s">
        <v>20</v>
      </c>
      <c r="J2103">
        <v>205.1</v>
      </c>
      <c r="M2103">
        <v>205.1</v>
      </c>
      <c r="N2103">
        <f t="shared" si="32"/>
        <v>0</v>
      </c>
    </row>
    <row r="2104" spans="1:14" x14ac:dyDescent="0.2">
      <c r="A2104" t="s">
        <v>2311</v>
      </c>
      <c r="B2104" t="s">
        <v>31983</v>
      </c>
      <c r="I2104" t="s">
        <v>20</v>
      </c>
      <c r="J2104">
        <v>181.09</v>
      </c>
      <c r="M2104">
        <v>181.09</v>
      </c>
      <c r="N2104">
        <f t="shared" si="32"/>
        <v>0</v>
      </c>
    </row>
    <row r="2105" spans="1:14" x14ac:dyDescent="0.2">
      <c r="A2105" t="s">
        <v>2312</v>
      </c>
      <c r="B2105" t="s">
        <v>31984</v>
      </c>
      <c r="I2105" t="s">
        <v>20</v>
      </c>
      <c r="J2105">
        <v>216.03</v>
      </c>
      <c r="M2105">
        <v>216.03</v>
      </c>
      <c r="N2105">
        <f t="shared" si="32"/>
        <v>0</v>
      </c>
    </row>
    <row r="2106" spans="1:14" x14ac:dyDescent="0.2">
      <c r="A2106" t="s">
        <v>2313</v>
      </c>
      <c r="B2106" t="s">
        <v>31984</v>
      </c>
      <c r="I2106" t="s">
        <v>20</v>
      </c>
      <c r="J2106">
        <v>190.73</v>
      </c>
      <c r="M2106">
        <v>190.73</v>
      </c>
      <c r="N2106">
        <f t="shared" si="32"/>
        <v>0</v>
      </c>
    </row>
    <row r="2107" spans="1:14" x14ac:dyDescent="0.2">
      <c r="A2107" t="s">
        <v>2314</v>
      </c>
      <c r="B2107" t="s">
        <v>31985</v>
      </c>
      <c r="I2107" t="s">
        <v>20</v>
      </c>
      <c r="J2107">
        <v>232.76</v>
      </c>
      <c r="M2107">
        <v>232.76</v>
      </c>
      <c r="N2107">
        <f t="shared" si="32"/>
        <v>0</v>
      </c>
    </row>
    <row r="2108" spans="1:14" x14ac:dyDescent="0.2">
      <c r="A2108" t="s">
        <v>2315</v>
      </c>
      <c r="B2108" t="s">
        <v>31985</v>
      </c>
      <c r="I2108" t="s">
        <v>20</v>
      </c>
      <c r="J2108">
        <v>205.5</v>
      </c>
      <c r="M2108">
        <v>205.5</v>
      </c>
      <c r="N2108">
        <f t="shared" si="32"/>
        <v>0</v>
      </c>
    </row>
    <row r="2109" spans="1:14" x14ac:dyDescent="0.2">
      <c r="A2109" t="s">
        <v>2316</v>
      </c>
      <c r="B2109" t="s">
        <v>31986</v>
      </c>
      <c r="I2109" t="s">
        <v>20</v>
      </c>
      <c r="J2109">
        <v>47.9</v>
      </c>
      <c r="M2109">
        <v>47.9</v>
      </c>
      <c r="N2109">
        <f t="shared" si="32"/>
        <v>0</v>
      </c>
    </row>
    <row r="2110" spans="1:14" x14ac:dyDescent="0.2">
      <c r="A2110" t="s">
        <v>2317</v>
      </c>
      <c r="B2110" t="s">
        <v>31986</v>
      </c>
      <c r="I2110" t="s">
        <v>20</v>
      </c>
      <c r="J2110">
        <v>41.83</v>
      </c>
      <c r="M2110">
        <v>41.83</v>
      </c>
      <c r="N2110">
        <f t="shared" si="32"/>
        <v>0</v>
      </c>
    </row>
    <row r="2111" spans="1:14" x14ac:dyDescent="0.2">
      <c r="A2111" t="s">
        <v>2318</v>
      </c>
      <c r="B2111" t="s">
        <v>31987</v>
      </c>
      <c r="I2111" t="s">
        <v>20</v>
      </c>
      <c r="J2111">
        <v>10.9</v>
      </c>
      <c r="M2111">
        <v>10.9</v>
      </c>
      <c r="N2111">
        <f t="shared" si="32"/>
        <v>0</v>
      </c>
    </row>
    <row r="2112" spans="1:14" x14ac:dyDescent="0.2">
      <c r="A2112" t="s">
        <v>2319</v>
      </c>
      <c r="B2112" t="s">
        <v>31987</v>
      </c>
      <c r="I2112" t="s">
        <v>20</v>
      </c>
      <c r="J2112">
        <v>10.59</v>
      </c>
      <c r="M2112">
        <v>10.59</v>
      </c>
      <c r="N2112">
        <f t="shared" si="32"/>
        <v>0</v>
      </c>
    </row>
    <row r="2113" spans="1:14" x14ac:dyDescent="0.2">
      <c r="A2113" t="s">
        <v>2320</v>
      </c>
      <c r="B2113" t="s">
        <v>31988</v>
      </c>
      <c r="I2113" t="s">
        <v>20</v>
      </c>
      <c r="J2113">
        <v>5.26</v>
      </c>
      <c r="M2113">
        <v>5.26</v>
      </c>
      <c r="N2113">
        <f t="shared" si="32"/>
        <v>0</v>
      </c>
    </row>
    <row r="2114" spans="1:14" x14ac:dyDescent="0.2">
      <c r="A2114" t="s">
        <v>2321</v>
      </c>
      <c r="B2114" t="s">
        <v>31988</v>
      </c>
      <c r="I2114" t="s">
        <v>20</v>
      </c>
      <c r="J2114">
        <v>5.14</v>
      </c>
      <c r="M2114">
        <v>5.14</v>
      </c>
      <c r="N2114">
        <f t="shared" si="32"/>
        <v>0</v>
      </c>
    </row>
    <row r="2115" spans="1:14" x14ac:dyDescent="0.2">
      <c r="A2115" t="s">
        <v>2322</v>
      </c>
      <c r="B2115" t="s">
        <v>31989</v>
      </c>
      <c r="I2115" t="s">
        <v>20</v>
      </c>
      <c r="J2115">
        <v>4.38</v>
      </c>
      <c r="M2115">
        <v>4.38</v>
      </c>
      <c r="N2115">
        <f t="shared" si="32"/>
        <v>0</v>
      </c>
    </row>
    <row r="2116" spans="1:14" x14ac:dyDescent="0.2">
      <c r="A2116" t="s">
        <v>2323</v>
      </c>
      <c r="B2116" t="s">
        <v>31989</v>
      </c>
      <c r="I2116" t="s">
        <v>20</v>
      </c>
      <c r="J2116">
        <v>4.33</v>
      </c>
      <c r="M2116">
        <v>4.33</v>
      </c>
      <c r="N2116">
        <f t="shared" ref="N2116:N2179" si="33">J2116-M2116</f>
        <v>0</v>
      </c>
    </row>
    <row r="2117" spans="1:14" x14ac:dyDescent="0.2">
      <c r="A2117" t="s">
        <v>2324</v>
      </c>
      <c r="B2117" t="s">
        <v>31990</v>
      </c>
      <c r="I2117" t="s">
        <v>20</v>
      </c>
      <c r="J2117">
        <v>8.51</v>
      </c>
      <c r="M2117">
        <v>8.51</v>
      </c>
      <c r="N2117">
        <f t="shared" si="33"/>
        <v>0</v>
      </c>
    </row>
    <row r="2118" spans="1:14" x14ac:dyDescent="0.2">
      <c r="A2118" t="s">
        <v>2325</v>
      </c>
      <c r="B2118" t="s">
        <v>31990</v>
      </c>
      <c r="I2118" t="s">
        <v>20</v>
      </c>
      <c r="J2118">
        <v>8.14</v>
      </c>
      <c r="M2118">
        <v>8.14</v>
      </c>
      <c r="N2118">
        <f t="shared" si="33"/>
        <v>0</v>
      </c>
    </row>
    <row r="2119" spans="1:14" x14ac:dyDescent="0.2">
      <c r="A2119" t="s">
        <v>2326</v>
      </c>
      <c r="B2119" t="s">
        <v>31991</v>
      </c>
      <c r="I2119" t="s">
        <v>20</v>
      </c>
      <c r="J2119">
        <v>7.94</v>
      </c>
      <c r="M2119">
        <v>7.94</v>
      </c>
      <c r="N2119">
        <f t="shared" si="33"/>
        <v>0</v>
      </c>
    </row>
    <row r="2120" spans="1:14" x14ac:dyDescent="0.2">
      <c r="A2120" t="s">
        <v>2327</v>
      </c>
      <c r="B2120" t="s">
        <v>31991</v>
      </c>
      <c r="I2120" t="s">
        <v>20</v>
      </c>
      <c r="J2120">
        <v>7.57</v>
      </c>
      <c r="M2120">
        <v>7.57</v>
      </c>
      <c r="N2120">
        <f t="shared" si="33"/>
        <v>0</v>
      </c>
    </row>
    <row r="2121" spans="1:14" x14ac:dyDescent="0.2">
      <c r="A2121" t="s">
        <v>2328</v>
      </c>
      <c r="B2121" t="s">
        <v>31992</v>
      </c>
      <c r="I2121" t="s">
        <v>20</v>
      </c>
      <c r="J2121">
        <v>18.79</v>
      </c>
      <c r="M2121">
        <v>18.79</v>
      </c>
      <c r="N2121">
        <f t="shared" si="33"/>
        <v>0</v>
      </c>
    </row>
    <row r="2122" spans="1:14" x14ac:dyDescent="0.2">
      <c r="A2122" t="s">
        <v>2329</v>
      </c>
      <c r="B2122" t="s">
        <v>31992</v>
      </c>
      <c r="I2122" t="s">
        <v>20</v>
      </c>
      <c r="J2122">
        <v>18.48</v>
      </c>
      <c r="M2122">
        <v>18.48</v>
      </c>
      <c r="N2122">
        <f t="shared" si="33"/>
        <v>0</v>
      </c>
    </row>
    <row r="2123" spans="1:14" x14ac:dyDescent="0.2">
      <c r="A2123" t="s">
        <v>2330</v>
      </c>
      <c r="B2123" t="s">
        <v>31993</v>
      </c>
      <c r="I2123" t="s">
        <v>20</v>
      </c>
      <c r="J2123">
        <v>21.11</v>
      </c>
      <c r="M2123">
        <v>21.11</v>
      </c>
      <c r="N2123">
        <f t="shared" si="33"/>
        <v>0</v>
      </c>
    </row>
    <row r="2124" spans="1:14" x14ac:dyDescent="0.2">
      <c r="A2124" t="s">
        <v>2331</v>
      </c>
      <c r="B2124" t="s">
        <v>31993</v>
      </c>
      <c r="I2124" t="s">
        <v>20</v>
      </c>
      <c r="J2124">
        <v>20.77</v>
      </c>
      <c r="M2124">
        <v>20.77</v>
      </c>
      <c r="N2124">
        <f t="shared" si="33"/>
        <v>0</v>
      </c>
    </row>
    <row r="2125" spans="1:14" x14ac:dyDescent="0.2">
      <c r="A2125" t="s">
        <v>2332</v>
      </c>
      <c r="B2125" t="s">
        <v>31994</v>
      </c>
      <c r="I2125" t="s">
        <v>20</v>
      </c>
      <c r="J2125">
        <v>22.65</v>
      </c>
      <c r="M2125">
        <v>22.65</v>
      </c>
      <c r="N2125">
        <f t="shared" si="33"/>
        <v>0</v>
      </c>
    </row>
    <row r="2126" spans="1:14" x14ac:dyDescent="0.2">
      <c r="A2126" t="s">
        <v>2333</v>
      </c>
      <c r="B2126" t="s">
        <v>31994</v>
      </c>
      <c r="I2126" t="s">
        <v>20</v>
      </c>
      <c r="J2126">
        <v>22.3</v>
      </c>
      <c r="M2126">
        <v>22.3</v>
      </c>
      <c r="N2126">
        <f t="shared" si="33"/>
        <v>0</v>
      </c>
    </row>
    <row r="2127" spans="1:14" x14ac:dyDescent="0.2">
      <c r="A2127" t="s">
        <v>2334</v>
      </c>
      <c r="B2127" t="s">
        <v>31995</v>
      </c>
      <c r="I2127" t="s">
        <v>20</v>
      </c>
      <c r="J2127">
        <v>25.75</v>
      </c>
      <c r="M2127">
        <v>25.75</v>
      </c>
      <c r="N2127">
        <f t="shared" si="33"/>
        <v>0</v>
      </c>
    </row>
    <row r="2128" spans="1:14" x14ac:dyDescent="0.2">
      <c r="A2128" t="s">
        <v>2335</v>
      </c>
      <c r="B2128" t="s">
        <v>31995</v>
      </c>
      <c r="I2128" t="s">
        <v>20</v>
      </c>
      <c r="J2128">
        <v>25.35</v>
      </c>
      <c r="M2128">
        <v>25.35</v>
      </c>
      <c r="N2128">
        <f t="shared" si="33"/>
        <v>0</v>
      </c>
    </row>
    <row r="2129" spans="1:14" x14ac:dyDescent="0.2">
      <c r="A2129" t="s">
        <v>2336</v>
      </c>
      <c r="B2129" t="s">
        <v>31996</v>
      </c>
      <c r="I2129" t="s">
        <v>20</v>
      </c>
      <c r="J2129">
        <v>29.1</v>
      </c>
      <c r="M2129">
        <v>29.1</v>
      </c>
      <c r="N2129">
        <f t="shared" si="33"/>
        <v>0</v>
      </c>
    </row>
    <row r="2130" spans="1:14" x14ac:dyDescent="0.2">
      <c r="A2130" t="s">
        <v>2337</v>
      </c>
      <c r="B2130" t="s">
        <v>31996</v>
      </c>
      <c r="I2130" t="s">
        <v>20</v>
      </c>
      <c r="J2130">
        <v>28.66</v>
      </c>
      <c r="M2130">
        <v>28.66</v>
      </c>
      <c r="N2130">
        <f t="shared" si="33"/>
        <v>0</v>
      </c>
    </row>
    <row r="2131" spans="1:14" x14ac:dyDescent="0.2">
      <c r="A2131" t="s">
        <v>2338</v>
      </c>
      <c r="B2131" t="s">
        <v>31997</v>
      </c>
      <c r="I2131" t="s">
        <v>20</v>
      </c>
      <c r="J2131">
        <v>39.409999999999997</v>
      </c>
      <c r="M2131">
        <v>39.409999999999997</v>
      </c>
      <c r="N2131">
        <f t="shared" si="33"/>
        <v>0</v>
      </c>
    </row>
    <row r="2132" spans="1:14" x14ac:dyDescent="0.2">
      <c r="A2132" t="s">
        <v>2339</v>
      </c>
      <c r="B2132" t="s">
        <v>31997</v>
      </c>
      <c r="I2132" t="s">
        <v>20</v>
      </c>
      <c r="J2132">
        <v>38.840000000000003</v>
      </c>
      <c r="M2132">
        <v>38.840000000000003</v>
      </c>
      <c r="N2132">
        <f t="shared" si="33"/>
        <v>0</v>
      </c>
    </row>
    <row r="2133" spans="1:14" x14ac:dyDescent="0.2">
      <c r="A2133" t="s">
        <v>2340</v>
      </c>
      <c r="B2133" t="s">
        <v>31998</v>
      </c>
      <c r="I2133" t="s">
        <v>20</v>
      </c>
      <c r="J2133">
        <v>52.3</v>
      </c>
      <c r="M2133">
        <v>52.3</v>
      </c>
      <c r="N2133">
        <f t="shared" si="33"/>
        <v>0</v>
      </c>
    </row>
    <row r="2134" spans="1:14" x14ac:dyDescent="0.2">
      <c r="A2134" t="s">
        <v>2341</v>
      </c>
      <c r="B2134" t="s">
        <v>31998</v>
      </c>
      <c r="I2134" t="s">
        <v>20</v>
      </c>
      <c r="J2134">
        <v>51.57</v>
      </c>
      <c r="M2134">
        <v>51.57</v>
      </c>
      <c r="N2134">
        <f t="shared" si="33"/>
        <v>0</v>
      </c>
    </row>
    <row r="2135" spans="1:14" x14ac:dyDescent="0.2">
      <c r="A2135" t="s">
        <v>2342</v>
      </c>
      <c r="B2135" t="s">
        <v>31999</v>
      </c>
      <c r="I2135" t="s">
        <v>20</v>
      </c>
      <c r="J2135">
        <v>65.19</v>
      </c>
      <c r="M2135">
        <v>65.19</v>
      </c>
      <c r="N2135">
        <f t="shared" si="33"/>
        <v>0</v>
      </c>
    </row>
    <row r="2136" spans="1:14" x14ac:dyDescent="0.2">
      <c r="A2136" t="s">
        <v>2343</v>
      </c>
      <c r="B2136" t="s">
        <v>31999</v>
      </c>
      <c r="I2136" t="s">
        <v>20</v>
      </c>
      <c r="J2136">
        <v>64.3</v>
      </c>
      <c r="M2136">
        <v>64.3</v>
      </c>
      <c r="N2136">
        <f t="shared" si="33"/>
        <v>0</v>
      </c>
    </row>
    <row r="2137" spans="1:14" x14ac:dyDescent="0.2">
      <c r="A2137" t="s">
        <v>2344</v>
      </c>
      <c r="B2137" t="s">
        <v>32000</v>
      </c>
      <c r="I2137" t="s">
        <v>20</v>
      </c>
      <c r="J2137">
        <v>78.069999999999993</v>
      </c>
      <c r="M2137">
        <v>78.069999999999993</v>
      </c>
      <c r="N2137">
        <f t="shared" si="33"/>
        <v>0</v>
      </c>
    </row>
    <row r="2138" spans="1:14" x14ac:dyDescent="0.2">
      <c r="A2138" t="s">
        <v>2345</v>
      </c>
      <c r="B2138" t="s">
        <v>32000</v>
      </c>
      <c r="I2138" t="s">
        <v>20</v>
      </c>
      <c r="J2138">
        <v>77.02</v>
      </c>
      <c r="M2138">
        <v>77.02</v>
      </c>
      <c r="N2138">
        <f t="shared" si="33"/>
        <v>0</v>
      </c>
    </row>
    <row r="2139" spans="1:14" x14ac:dyDescent="0.2">
      <c r="A2139" t="s">
        <v>2346</v>
      </c>
      <c r="B2139" t="s">
        <v>32001</v>
      </c>
      <c r="I2139" t="s">
        <v>20</v>
      </c>
      <c r="J2139">
        <v>90.96</v>
      </c>
      <c r="M2139">
        <v>90.96</v>
      </c>
      <c r="N2139">
        <f t="shared" si="33"/>
        <v>0</v>
      </c>
    </row>
    <row r="2140" spans="1:14" x14ac:dyDescent="0.2">
      <c r="A2140" t="s">
        <v>2347</v>
      </c>
      <c r="B2140" t="s">
        <v>32001</v>
      </c>
      <c r="I2140" t="s">
        <v>20</v>
      </c>
      <c r="J2140">
        <v>89.75</v>
      </c>
      <c r="M2140">
        <v>89.75</v>
      </c>
      <c r="N2140">
        <f t="shared" si="33"/>
        <v>0</v>
      </c>
    </row>
    <row r="2141" spans="1:14" x14ac:dyDescent="0.2">
      <c r="A2141" t="s">
        <v>2348</v>
      </c>
      <c r="B2141" t="s">
        <v>32002</v>
      </c>
      <c r="I2141" t="s">
        <v>20</v>
      </c>
      <c r="J2141">
        <v>35</v>
      </c>
      <c r="M2141">
        <v>35</v>
      </c>
      <c r="N2141">
        <f t="shared" si="33"/>
        <v>0</v>
      </c>
    </row>
    <row r="2142" spans="1:14" x14ac:dyDescent="0.2">
      <c r="A2142" t="s">
        <v>2349</v>
      </c>
      <c r="B2142" t="s">
        <v>32002</v>
      </c>
      <c r="I2142" t="s">
        <v>20</v>
      </c>
      <c r="J2142">
        <v>33.130000000000003</v>
      </c>
      <c r="M2142">
        <v>33.130000000000003</v>
      </c>
      <c r="N2142">
        <f t="shared" si="33"/>
        <v>0</v>
      </c>
    </row>
    <row r="2143" spans="1:14" x14ac:dyDescent="0.2">
      <c r="A2143" t="s">
        <v>2350</v>
      </c>
      <c r="B2143" t="s">
        <v>32003</v>
      </c>
      <c r="I2143" t="s">
        <v>20</v>
      </c>
      <c r="J2143">
        <v>44.68</v>
      </c>
      <c r="M2143">
        <v>44.68</v>
      </c>
      <c r="N2143">
        <f t="shared" si="33"/>
        <v>0</v>
      </c>
    </row>
    <row r="2144" spans="1:14" x14ac:dyDescent="0.2">
      <c r="A2144" t="s">
        <v>2351</v>
      </c>
      <c r="B2144" t="s">
        <v>32003</v>
      </c>
      <c r="I2144" t="s">
        <v>20</v>
      </c>
      <c r="J2144">
        <v>42.25</v>
      </c>
      <c r="M2144">
        <v>42.25</v>
      </c>
      <c r="N2144">
        <f t="shared" si="33"/>
        <v>0</v>
      </c>
    </row>
    <row r="2145" spans="1:14" x14ac:dyDescent="0.2">
      <c r="A2145" t="s">
        <v>2352</v>
      </c>
      <c r="B2145" t="s">
        <v>32004</v>
      </c>
      <c r="I2145" t="s">
        <v>20</v>
      </c>
      <c r="J2145">
        <v>24.15</v>
      </c>
      <c r="M2145">
        <v>24.15</v>
      </c>
      <c r="N2145">
        <f t="shared" si="33"/>
        <v>0</v>
      </c>
    </row>
    <row r="2146" spans="1:14" x14ac:dyDescent="0.2">
      <c r="A2146" t="s">
        <v>2353</v>
      </c>
      <c r="B2146" t="s">
        <v>32004</v>
      </c>
      <c r="I2146" t="s">
        <v>20</v>
      </c>
      <c r="J2146">
        <v>23.55</v>
      </c>
      <c r="M2146">
        <v>23.55</v>
      </c>
      <c r="N2146">
        <f t="shared" si="33"/>
        <v>0</v>
      </c>
    </row>
    <row r="2147" spans="1:14" x14ac:dyDescent="0.2">
      <c r="A2147" t="s">
        <v>2354</v>
      </c>
      <c r="B2147" t="s">
        <v>32005</v>
      </c>
      <c r="I2147" t="s">
        <v>20</v>
      </c>
      <c r="J2147">
        <v>29.89</v>
      </c>
      <c r="M2147">
        <v>29.89</v>
      </c>
      <c r="N2147">
        <f t="shared" si="33"/>
        <v>0</v>
      </c>
    </row>
    <row r="2148" spans="1:14" x14ac:dyDescent="0.2">
      <c r="A2148" t="s">
        <v>2355</v>
      </c>
      <c r="B2148" t="s">
        <v>32005</v>
      </c>
      <c r="I2148" t="s">
        <v>20</v>
      </c>
      <c r="J2148">
        <v>28.96</v>
      </c>
      <c r="M2148">
        <v>28.96</v>
      </c>
      <c r="N2148">
        <f t="shared" si="33"/>
        <v>0</v>
      </c>
    </row>
    <row r="2149" spans="1:14" x14ac:dyDescent="0.2">
      <c r="A2149" t="s">
        <v>2356</v>
      </c>
      <c r="B2149" t="s">
        <v>32006</v>
      </c>
      <c r="I2149" t="s">
        <v>20</v>
      </c>
      <c r="J2149">
        <v>24.15</v>
      </c>
      <c r="M2149">
        <v>24.15</v>
      </c>
      <c r="N2149">
        <f t="shared" si="33"/>
        <v>0</v>
      </c>
    </row>
    <row r="2150" spans="1:14" x14ac:dyDescent="0.2">
      <c r="A2150" t="s">
        <v>2357</v>
      </c>
      <c r="B2150" t="s">
        <v>32006</v>
      </c>
      <c r="I2150" t="s">
        <v>20</v>
      </c>
      <c r="J2150">
        <v>21.08</v>
      </c>
      <c r="M2150">
        <v>21.08</v>
      </c>
      <c r="N2150">
        <f t="shared" si="33"/>
        <v>0</v>
      </c>
    </row>
    <row r="2151" spans="1:14" x14ac:dyDescent="0.2">
      <c r="A2151" t="s">
        <v>2358</v>
      </c>
      <c r="B2151" t="s">
        <v>32007</v>
      </c>
      <c r="I2151" t="s">
        <v>20</v>
      </c>
      <c r="J2151">
        <v>2.66</v>
      </c>
      <c r="M2151">
        <v>2.66</v>
      </c>
      <c r="N2151">
        <f t="shared" si="33"/>
        <v>0</v>
      </c>
    </row>
    <row r="2152" spans="1:14" x14ac:dyDescent="0.2">
      <c r="A2152" t="s">
        <v>2359</v>
      </c>
      <c r="B2152" t="s">
        <v>32007</v>
      </c>
      <c r="I2152" t="s">
        <v>20</v>
      </c>
      <c r="J2152">
        <v>2.62</v>
      </c>
      <c r="M2152">
        <v>2.62</v>
      </c>
      <c r="N2152">
        <f t="shared" si="33"/>
        <v>0</v>
      </c>
    </row>
    <row r="2153" spans="1:14" x14ac:dyDescent="0.2">
      <c r="A2153" t="s">
        <v>2360</v>
      </c>
      <c r="B2153" t="s">
        <v>32008</v>
      </c>
      <c r="I2153" t="s">
        <v>20</v>
      </c>
      <c r="J2153">
        <v>37.93</v>
      </c>
      <c r="M2153">
        <v>37.93</v>
      </c>
      <c r="N2153">
        <f t="shared" si="33"/>
        <v>0</v>
      </c>
    </row>
    <row r="2154" spans="1:14" x14ac:dyDescent="0.2">
      <c r="A2154" t="s">
        <v>2361</v>
      </c>
      <c r="B2154" t="s">
        <v>32008</v>
      </c>
      <c r="I2154" t="s">
        <v>20</v>
      </c>
      <c r="J2154">
        <v>32.869999999999997</v>
      </c>
      <c r="M2154">
        <v>32.869999999999997</v>
      </c>
      <c r="N2154">
        <f t="shared" si="33"/>
        <v>0</v>
      </c>
    </row>
    <row r="2155" spans="1:14" x14ac:dyDescent="0.2">
      <c r="A2155" t="s">
        <v>2362</v>
      </c>
      <c r="B2155" t="s">
        <v>32009</v>
      </c>
      <c r="I2155" t="s">
        <v>20</v>
      </c>
      <c r="J2155">
        <v>45.16</v>
      </c>
      <c r="M2155">
        <v>45.16</v>
      </c>
      <c r="N2155">
        <f t="shared" si="33"/>
        <v>0</v>
      </c>
    </row>
    <row r="2156" spans="1:14" x14ac:dyDescent="0.2">
      <c r="A2156" t="s">
        <v>2363</v>
      </c>
      <c r="B2156" t="s">
        <v>32009</v>
      </c>
      <c r="I2156" t="s">
        <v>20</v>
      </c>
      <c r="J2156">
        <v>39.14</v>
      </c>
      <c r="M2156">
        <v>39.14</v>
      </c>
      <c r="N2156">
        <f t="shared" si="33"/>
        <v>0</v>
      </c>
    </row>
    <row r="2157" spans="1:14" x14ac:dyDescent="0.2">
      <c r="A2157" t="s">
        <v>2364</v>
      </c>
      <c r="B2157" t="s">
        <v>32010</v>
      </c>
      <c r="I2157" t="s">
        <v>20</v>
      </c>
      <c r="J2157">
        <v>54.19</v>
      </c>
      <c r="M2157">
        <v>54.19</v>
      </c>
      <c r="N2157">
        <f t="shared" si="33"/>
        <v>0</v>
      </c>
    </row>
    <row r="2158" spans="1:14" x14ac:dyDescent="0.2">
      <c r="A2158" t="s">
        <v>2365</v>
      </c>
      <c r="B2158" t="s">
        <v>32010</v>
      </c>
      <c r="I2158" t="s">
        <v>20</v>
      </c>
      <c r="J2158">
        <v>46.96</v>
      </c>
      <c r="M2158">
        <v>46.96</v>
      </c>
      <c r="N2158">
        <f t="shared" si="33"/>
        <v>0</v>
      </c>
    </row>
    <row r="2159" spans="1:14" x14ac:dyDescent="0.2">
      <c r="A2159" t="s">
        <v>2366</v>
      </c>
      <c r="B2159" t="s">
        <v>32011</v>
      </c>
      <c r="I2159" t="s">
        <v>20</v>
      </c>
      <c r="J2159">
        <v>45.52</v>
      </c>
      <c r="M2159">
        <v>45.52</v>
      </c>
      <c r="N2159">
        <f t="shared" si="33"/>
        <v>0</v>
      </c>
    </row>
    <row r="2160" spans="1:14" x14ac:dyDescent="0.2">
      <c r="A2160" t="s">
        <v>2367</v>
      </c>
      <c r="B2160" t="s">
        <v>32011</v>
      </c>
      <c r="I2160" t="s">
        <v>20</v>
      </c>
      <c r="J2160">
        <v>39.450000000000003</v>
      </c>
      <c r="M2160">
        <v>39.450000000000003</v>
      </c>
      <c r="N2160">
        <f t="shared" si="33"/>
        <v>0</v>
      </c>
    </row>
    <row r="2161" spans="1:14" x14ac:dyDescent="0.2">
      <c r="A2161" t="s">
        <v>2368</v>
      </c>
      <c r="B2161" t="s">
        <v>32012</v>
      </c>
      <c r="I2161" t="s">
        <v>20</v>
      </c>
      <c r="J2161">
        <v>13.8</v>
      </c>
      <c r="M2161">
        <v>13.8</v>
      </c>
      <c r="N2161">
        <f t="shared" si="33"/>
        <v>0</v>
      </c>
    </row>
    <row r="2162" spans="1:14" x14ac:dyDescent="0.2">
      <c r="A2162" t="s">
        <v>2369</v>
      </c>
      <c r="B2162" t="s">
        <v>32012</v>
      </c>
      <c r="I2162" t="s">
        <v>20</v>
      </c>
      <c r="J2162">
        <v>12.31</v>
      </c>
      <c r="M2162">
        <v>12.31</v>
      </c>
      <c r="N2162">
        <f t="shared" si="33"/>
        <v>0</v>
      </c>
    </row>
    <row r="2163" spans="1:14" x14ac:dyDescent="0.2">
      <c r="A2163" t="s">
        <v>2370</v>
      </c>
      <c r="B2163" t="s">
        <v>32013</v>
      </c>
      <c r="I2163" t="s">
        <v>20</v>
      </c>
      <c r="J2163">
        <v>12.91</v>
      </c>
      <c r="M2163">
        <v>12.91</v>
      </c>
      <c r="N2163">
        <f t="shared" si="33"/>
        <v>0</v>
      </c>
    </row>
    <row r="2164" spans="1:14" x14ac:dyDescent="0.2">
      <c r="A2164" t="s">
        <v>2371</v>
      </c>
      <c r="B2164" t="s">
        <v>32013</v>
      </c>
      <c r="I2164" t="s">
        <v>20</v>
      </c>
      <c r="J2164">
        <v>12.57</v>
      </c>
      <c r="M2164">
        <v>12.57</v>
      </c>
      <c r="N2164">
        <f t="shared" si="33"/>
        <v>0</v>
      </c>
    </row>
    <row r="2165" spans="1:14" x14ac:dyDescent="0.2">
      <c r="A2165" t="s">
        <v>2372</v>
      </c>
      <c r="B2165" t="s">
        <v>32014</v>
      </c>
      <c r="I2165" t="s">
        <v>20</v>
      </c>
      <c r="J2165">
        <v>164.97</v>
      </c>
      <c r="M2165">
        <v>164.97</v>
      </c>
      <c r="N2165">
        <f t="shared" si="33"/>
        <v>0</v>
      </c>
    </row>
    <row r="2166" spans="1:14" x14ac:dyDescent="0.2">
      <c r="A2166" t="s">
        <v>2373</v>
      </c>
      <c r="B2166" t="s">
        <v>32014</v>
      </c>
      <c r="I2166" t="s">
        <v>20</v>
      </c>
      <c r="J2166">
        <v>158.94</v>
      </c>
      <c r="M2166">
        <v>158.94</v>
      </c>
      <c r="N2166">
        <f t="shared" si="33"/>
        <v>0</v>
      </c>
    </row>
    <row r="2167" spans="1:14" x14ac:dyDescent="0.2">
      <c r="A2167" t="s">
        <v>2374</v>
      </c>
      <c r="B2167" t="s">
        <v>32015</v>
      </c>
      <c r="I2167" t="s">
        <v>20</v>
      </c>
      <c r="J2167">
        <v>176.17</v>
      </c>
      <c r="M2167">
        <v>176.17</v>
      </c>
      <c r="N2167">
        <f t="shared" si="33"/>
        <v>0</v>
      </c>
    </row>
    <row r="2168" spans="1:14" x14ac:dyDescent="0.2">
      <c r="A2168" t="s">
        <v>2375</v>
      </c>
      <c r="B2168" t="s">
        <v>32015</v>
      </c>
      <c r="I2168" t="s">
        <v>20</v>
      </c>
      <c r="J2168">
        <v>168.65</v>
      </c>
      <c r="M2168">
        <v>168.65</v>
      </c>
      <c r="N2168">
        <f t="shared" si="33"/>
        <v>0</v>
      </c>
    </row>
    <row r="2169" spans="1:14" x14ac:dyDescent="0.2">
      <c r="A2169" t="s">
        <v>2376</v>
      </c>
      <c r="B2169" t="s">
        <v>32016</v>
      </c>
      <c r="I2169" t="s">
        <v>20</v>
      </c>
      <c r="J2169">
        <v>190.76</v>
      </c>
      <c r="M2169">
        <v>190.76</v>
      </c>
      <c r="N2169">
        <f t="shared" si="33"/>
        <v>0</v>
      </c>
    </row>
    <row r="2170" spans="1:14" x14ac:dyDescent="0.2">
      <c r="A2170" t="s">
        <v>2377</v>
      </c>
      <c r="B2170" t="s">
        <v>32016</v>
      </c>
      <c r="I2170" t="s">
        <v>20</v>
      </c>
      <c r="J2170">
        <v>184.74</v>
      </c>
      <c r="M2170">
        <v>184.74</v>
      </c>
      <c r="N2170">
        <f t="shared" si="33"/>
        <v>0</v>
      </c>
    </row>
    <row r="2171" spans="1:14" x14ac:dyDescent="0.2">
      <c r="A2171" t="s">
        <v>2378</v>
      </c>
      <c r="B2171" t="s">
        <v>32017</v>
      </c>
      <c r="I2171" t="s">
        <v>20</v>
      </c>
      <c r="J2171">
        <v>197.99</v>
      </c>
      <c r="M2171">
        <v>197.99</v>
      </c>
      <c r="N2171">
        <f t="shared" si="33"/>
        <v>0</v>
      </c>
    </row>
    <row r="2172" spans="1:14" x14ac:dyDescent="0.2">
      <c r="A2172" t="s">
        <v>2379</v>
      </c>
      <c r="B2172" t="s">
        <v>32017</v>
      </c>
      <c r="I2172" t="s">
        <v>20</v>
      </c>
      <c r="J2172">
        <v>191</v>
      </c>
      <c r="M2172">
        <v>191</v>
      </c>
      <c r="N2172">
        <f t="shared" si="33"/>
        <v>0</v>
      </c>
    </row>
    <row r="2173" spans="1:14" x14ac:dyDescent="0.2">
      <c r="A2173" t="s">
        <v>2380</v>
      </c>
      <c r="B2173" t="s">
        <v>32018</v>
      </c>
      <c r="I2173" t="s">
        <v>20</v>
      </c>
      <c r="J2173">
        <v>179.51</v>
      </c>
      <c r="M2173">
        <v>179.51</v>
      </c>
      <c r="N2173">
        <f t="shared" si="33"/>
        <v>0</v>
      </c>
    </row>
    <row r="2174" spans="1:14" x14ac:dyDescent="0.2">
      <c r="A2174" t="s">
        <v>2381</v>
      </c>
      <c r="B2174" t="s">
        <v>32018</v>
      </c>
      <c r="I2174" t="s">
        <v>20</v>
      </c>
      <c r="J2174">
        <v>173.49</v>
      </c>
      <c r="M2174">
        <v>173.49</v>
      </c>
      <c r="N2174">
        <f t="shared" si="33"/>
        <v>0</v>
      </c>
    </row>
    <row r="2175" spans="1:14" x14ac:dyDescent="0.2">
      <c r="A2175" t="s">
        <v>2382</v>
      </c>
      <c r="B2175" t="s">
        <v>32019</v>
      </c>
      <c r="I2175" t="s">
        <v>20</v>
      </c>
      <c r="J2175">
        <v>186.74</v>
      </c>
      <c r="M2175">
        <v>186.74</v>
      </c>
      <c r="N2175">
        <f t="shared" si="33"/>
        <v>0</v>
      </c>
    </row>
    <row r="2176" spans="1:14" x14ac:dyDescent="0.2">
      <c r="A2176" t="s">
        <v>2383</v>
      </c>
      <c r="B2176" t="s">
        <v>32019</v>
      </c>
      <c r="I2176" t="s">
        <v>20</v>
      </c>
      <c r="J2176">
        <v>179.75</v>
      </c>
      <c r="M2176">
        <v>179.75</v>
      </c>
      <c r="N2176">
        <f t="shared" si="33"/>
        <v>0</v>
      </c>
    </row>
    <row r="2177" spans="1:14" x14ac:dyDescent="0.2">
      <c r="A2177" t="s">
        <v>2384</v>
      </c>
      <c r="B2177" t="s">
        <v>32020</v>
      </c>
      <c r="I2177" t="s">
        <v>20</v>
      </c>
      <c r="J2177">
        <v>26.19</v>
      </c>
      <c r="M2177">
        <v>26.19</v>
      </c>
      <c r="N2177">
        <f t="shared" si="33"/>
        <v>0</v>
      </c>
    </row>
    <row r="2178" spans="1:14" x14ac:dyDescent="0.2">
      <c r="A2178" t="s">
        <v>2385</v>
      </c>
      <c r="B2178" t="s">
        <v>32020</v>
      </c>
      <c r="I2178" t="s">
        <v>20</v>
      </c>
      <c r="J2178">
        <v>25.35</v>
      </c>
      <c r="M2178">
        <v>25.35</v>
      </c>
      <c r="N2178">
        <f t="shared" si="33"/>
        <v>0</v>
      </c>
    </row>
    <row r="2179" spans="1:14" x14ac:dyDescent="0.2">
      <c r="A2179" t="s">
        <v>2386</v>
      </c>
      <c r="B2179" t="s">
        <v>32021</v>
      </c>
      <c r="I2179" t="s">
        <v>20</v>
      </c>
      <c r="J2179">
        <v>31.86</v>
      </c>
      <c r="M2179">
        <v>31.86</v>
      </c>
      <c r="N2179">
        <f t="shared" si="33"/>
        <v>0</v>
      </c>
    </row>
    <row r="2180" spans="1:14" x14ac:dyDescent="0.2">
      <c r="A2180" t="s">
        <v>2387</v>
      </c>
      <c r="B2180" t="s">
        <v>32021</v>
      </c>
      <c r="I2180" t="s">
        <v>20</v>
      </c>
      <c r="J2180">
        <v>30.85</v>
      </c>
      <c r="M2180">
        <v>30.85</v>
      </c>
      <c r="N2180">
        <f t="shared" ref="N2180:N2243" si="34">J2180-M2180</f>
        <v>0</v>
      </c>
    </row>
    <row r="2181" spans="1:14" x14ac:dyDescent="0.2">
      <c r="A2181" t="s">
        <v>2388</v>
      </c>
      <c r="B2181" t="s">
        <v>32022</v>
      </c>
      <c r="I2181" t="s">
        <v>20</v>
      </c>
      <c r="J2181">
        <v>10.35</v>
      </c>
      <c r="M2181">
        <v>10.35</v>
      </c>
      <c r="N2181">
        <f t="shared" si="34"/>
        <v>0</v>
      </c>
    </row>
    <row r="2182" spans="1:14" x14ac:dyDescent="0.2">
      <c r="A2182" t="s">
        <v>2389</v>
      </c>
      <c r="B2182" t="s">
        <v>32022</v>
      </c>
      <c r="I2182" t="s">
        <v>20</v>
      </c>
      <c r="J2182">
        <v>10.02</v>
      </c>
      <c r="M2182">
        <v>10.02</v>
      </c>
      <c r="N2182">
        <f t="shared" si="34"/>
        <v>0</v>
      </c>
    </row>
    <row r="2183" spans="1:14" x14ac:dyDescent="0.2">
      <c r="A2183" t="s">
        <v>2390</v>
      </c>
      <c r="B2183" t="s">
        <v>32023</v>
      </c>
      <c r="I2183" t="s">
        <v>20</v>
      </c>
      <c r="J2183">
        <v>12.54</v>
      </c>
      <c r="M2183">
        <v>12.54</v>
      </c>
      <c r="N2183">
        <f t="shared" si="34"/>
        <v>0</v>
      </c>
    </row>
    <row r="2184" spans="1:14" x14ac:dyDescent="0.2">
      <c r="A2184" t="s">
        <v>2391</v>
      </c>
      <c r="B2184" t="s">
        <v>32023</v>
      </c>
      <c r="I2184" t="s">
        <v>20</v>
      </c>
      <c r="J2184">
        <v>12.14</v>
      </c>
      <c r="M2184">
        <v>12.14</v>
      </c>
      <c r="N2184">
        <f t="shared" si="34"/>
        <v>0</v>
      </c>
    </row>
    <row r="2185" spans="1:14" x14ac:dyDescent="0.2">
      <c r="A2185" t="s">
        <v>2392</v>
      </c>
      <c r="B2185" t="s">
        <v>32024</v>
      </c>
      <c r="I2185" t="s">
        <v>20</v>
      </c>
      <c r="J2185">
        <v>32.130000000000003</v>
      </c>
      <c r="M2185">
        <v>32.130000000000003</v>
      </c>
      <c r="N2185">
        <f t="shared" si="34"/>
        <v>0</v>
      </c>
    </row>
    <row r="2186" spans="1:14" x14ac:dyDescent="0.2">
      <c r="A2186" t="s">
        <v>2393</v>
      </c>
      <c r="B2186" t="s">
        <v>32024</v>
      </c>
      <c r="I2186" t="s">
        <v>20</v>
      </c>
      <c r="J2186">
        <v>31.11</v>
      </c>
      <c r="M2186">
        <v>31.11</v>
      </c>
      <c r="N2186">
        <f t="shared" si="34"/>
        <v>0</v>
      </c>
    </row>
    <row r="2187" spans="1:14" x14ac:dyDescent="0.2">
      <c r="A2187" t="s">
        <v>2394</v>
      </c>
      <c r="B2187" t="s">
        <v>32025</v>
      </c>
      <c r="I2187" t="s">
        <v>20</v>
      </c>
      <c r="J2187">
        <v>41.15</v>
      </c>
      <c r="M2187">
        <v>41.15</v>
      </c>
      <c r="N2187">
        <f t="shared" si="34"/>
        <v>0</v>
      </c>
    </row>
    <row r="2188" spans="1:14" x14ac:dyDescent="0.2">
      <c r="A2188" t="s">
        <v>2395</v>
      </c>
      <c r="B2188" t="s">
        <v>32025</v>
      </c>
      <c r="I2188" t="s">
        <v>20</v>
      </c>
      <c r="J2188">
        <v>39.840000000000003</v>
      </c>
      <c r="M2188">
        <v>39.840000000000003</v>
      </c>
      <c r="N2188">
        <f t="shared" si="34"/>
        <v>0</v>
      </c>
    </row>
    <row r="2189" spans="1:14" x14ac:dyDescent="0.2">
      <c r="A2189" t="s">
        <v>2396</v>
      </c>
      <c r="B2189" t="s">
        <v>32026</v>
      </c>
      <c r="I2189" t="s">
        <v>20</v>
      </c>
      <c r="J2189">
        <v>12.06</v>
      </c>
      <c r="M2189">
        <v>12.06</v>
      </c>
      <c r="N2189">
        <f t="shared" si="34"/>
        <v>0</v>
      </c>
    </row>
    <row r="2190" spans="1:14" x14ac:dyDescent="0.2">
      <c r="A2190" t="s">
        <v>2397</v>
      </c>
      <c r="B2190" t="s">
        <v>32026</v>
      </c>
      <c r="I2190" t="s">
        <v>20</v>
      </c>
      <c r="J2190">
        <v>11.67</v>
      </c>
      <c r="M2190">
        <v>11.67</v>
      </c>
      <c r="N2190">
        <f t="shared" si="34"/>
        <v>0</v>
      </c>
    </row>
    <row r="2191" spans="1:14" x14ac:dyDescent="0.2">
      <c r="A2191" t="s">
        <v>2398</v>
      </c>
      <c r="B2191" t="s">
        <v>32027</v>
      </c>
      <c r="I2191" t="s">
        <v>20</v>
      </c>
      <c r="J2191">
        <v>15.37</v>
      </c>
      <c r="M2191">
        <v>15.37</v>
      </c>
      <c r="N2191">
        <f t="shared" si="34"/>
        <v>0</v>
      </c>
    </row>
    <row r="2192" spans="1:14" x14ac:dyDescent="0.2">
      <c r="A2192" t="s">
        <v>2399</v>
      </c>
      <c r="B2192" t="s">
        <v>32027</v>
      </c>
      <c r="I2192" t="s">
        <v>20</v>
      </c>
      <c r="J2192">
        <v>14.89</v>
      </c>
      <c r="M2192">
        <v>14.89</v>
      </c>
      <c r="N2192">
        <f t="shared" si="34"/>
        <v>0</v>
      </c>
    </row>
    <row r="2193" spans="1:14" x14ac:dyDescent="0.2">
      <c r="A2193" t="s">
        <v>2400</v>
      </c>
      <c r="B2193" t="s">
        <v>32028</v>
      </c>
      <c r="I2193" t="s">
        <v>20</v>
      </c>
      <c r="J2193">
        <v>16.41</v>
      </c>
      <c r="M2193">
        <v>16.41</v>
      </c>
      <c r="N2193">
        <f t="shared" si="34"/>
        <v>0</v>
      </c>
    </row>
    <row r="2194" spans="1:14" x14ac:dyDescent="0.2">
      <c r="A2194" t="s">
        <v>2401</v>
      </c>
      <c r="B2194" t="s">
        <v>32028</v>
      </c>
      <c r="I2194" t="s">
        <v>20</v>
      </c>
      <c r="J2194">
        <v>15.99</v>
      </c>
      <c r="M2194">
        <v>15.99</v>
      </c>
      <c r="N2194">
        <f t="shared" si="34"/>
        <v>0</v>
      </c>
    </row>
    <row r="2195" spans="1:14" x14ac:dyDescent="0.2">
      <c r="A2195" t="s">
        <v>2402</v>
      </c>
      <c r="B2195" t="s">
        <v>32029</v>
      </c>
      <c r="I2195" t="s">
        <v>20</v>
      </c>
      <c r="J2195">
        <v>18.850000000000001</v>
      </c>
      <c r="M2195">
        <v>18.850000000000001</v>
      </c>
      <c r="N2195">
        <f t="shared" si="34"/>
        <v>0</v>
      </c>
    </row>
    <row r="2196" spans="1:14" x14ac:dyDescent="0.2">
      <c r="A2196" t="s">
        <v>2403</v>
      </c>
      <c r="B2196" t="s">
        <v>32029</v>
      </c>
      <c r="I2196" t="s">
        <v>20</v>
      </c>
      <c r="J2196">
        <v>18.37</v>
      </c>
      <c r="M2196">
        <v>18.37</v>
      </c>
      <c r="N2196">
        <f t="shared" si="34"/>
        <v>0</v>
      </c>
    </row>
    <row r="2197" spans="1:14" x14ac:dyDescent="0.2">
      <c r="A2197" t="s">
        <v>2404</v>
      </c>
      <c r="B2197" t="s">
        <v>32030</v>
      </c>
      <c r="I2197" t="s">
        <v>20</v>
      </c>
      <c r="J2197">
        <v>21.38</v>
      </c>
      <c r="M2197">
        <v>21.38</v>
      </c>
      <c r="N2197">
        <f t="shared" si="34"/>
        <v>0</v>
      </c>
    </row>
    <row r="2198" spans="1:14" x14ac:dyDescent="0.2">
      <c r="A2198" t="s">
        <v>2405</v>
      </c>
      <c r="B2198" t="s">
        <v>32030</v>
      </c>
      <c r="I2198" t="s">
        <v>20</v>
      </c>
      <c r="J2198">
        <v>20.79</v>
      </c>
      <c r="M2198">
        <v>20.79</v>
      </c>
      <c r="N2198">
        <f t="shared" si="34"/>
        <v>0</v>
      </c>
    </row>
    <row r="2199" spans="1:14" x14ac:dyDescent="0.2">
      <c r="A2199" t="s">
        <v>2406</v>
      </c>
      <c r="B2199" t="s">
        <v>32031</v>
      </c>
      <c r="I2199" t="s">
        <v>20</v>
      </c>
      <c r="J2199">
        <v>26.71</v>
      </c>
      <c r="M2199">
        <v>26.71</v>
      </c>
      <c r="N2199">
        <f t="shared" si="34"/>
        <v>0</v>
      </c>
    </row>
    <row r="2200" spans="1:14" x14ac:dyDescent="0.2">
      <c r="A2200" t="s">
        <v>2407</v>
      </c>
      <c r="B2200" t="s">
        <v>32031</v>
      </c>
      <c r="I2200" t="s">
        <v>20</v>
      </c>
      <c r="J2200">
        <v>25.98</v>
      </c>
      <c r="M2200">
        <v>25.98</v>
      </c>
      <c r="N2200">
        <f t="shared" si="34"/>
        <v>0</v>
      </c>
    </row>
    <row r="2201" spans="1:14" x14ac:dyDescent="0.2">
      <c r="A2201" t="s">
        <v>2408</v>
      </c>
      <c r="B2201" t="s">
        <v>32032</v>
      </c>
      <c r="I2201" t="s">
        <v>20</v>
      </c>
      <c r="J2201">
        <v>6.37</v>
      </c>
      <c r="M2201">
        <v>6.37</v>
      </c>
      <c r="N2201">
        <f t="shared" si="34"/>
        <v>0</v>
      </c>
    </row>
    <row r="2202" spans="1:14" x14ac:dyDescent="0.2">
      <c r="A2202" t="s">
        <v>2409</v>
      </c>
      <c r="B2202" t="s">
        <v>32032</v>
      </c>
      <c r="I2202" t="s">
        <v>20</v>
      </c>
      <c r="J2202">
        <v>6.21</v>
      </c>
      <c r="M2202">
        <v>6.21</v>
      </c>
      <c r="N2202">
        <f t="shared" si="34"/>
        <v>0</v>
      </c>
    </row>
    <row r="2203" spans="1:14" x14ac:dyDescent="0.2">
      <c r="A2203" t="s">
        <v>2410</v>
      </c>
      <c r="B2203" t="s">
        <v>32033</v>
      </c>
      <c r="I2203" t="s">
        <v>20</v>
      </c>
      <c r="J2203">
        <v>7.22</v>
      </c>
      <c r="M2203">
        <v>7.22</v>
      </c>
      <c r="N2203">
        <f t="shared" si="34"/>
        <v>0</v>
      </c>
    </row>
    <row r="2204" spans="1:14" x14ac:dyDescent="0.2">
      <c r="A2204" t="s">
        <v>2411</v>
      </c>
      <c r="B2204" t="s">
        <v>32033</v>
      </c>
      <c r="I2204" t="s">
        <v>20</v>
      </c>
      <c r="J2204">
        <v>7.04</v>
      </c>
      <c r="M2204">
        <v>7.04</v>
      </c>
      <c r="N2204">
        <f t="shared" si="34"/>
        <v>0</v>
      </c>
    </row>
    <row r="2205" spans="1:14" x14ac:dyDescent="0.2">
      <c r="A2205" t="s">
        <v>2412</v>
      </c>
      <c r="B2205" t="s">
        <v>32034</v>
      </c>
      <c r="I2205" t="s">
        <v>20</v>
      </c>
      <c r="J2205">
        <v>9.06</v>
      </c>
      <c r="M2205">
        <v>9.06</v>
      </c>
      <c r="N2205">
        <f t="shared" si="34"/>
        <v>0</v>
      </c>
    </row>
    <row r="2206" spans="1:14" x14ac:dyDescent="0.2">
      <c r="A2206" t="s">
        <v>2413</v>
      </c>
      <c r="B2206" t="s">
        <v>32034</v>
      </c>
      <c r="I2206" t="s">
        <v>20</v>
      </c>
      <c r="J2206">
        <v>8.83</v>
      </c>
      <c r="M2206">
        <v>8.83</v>
      </c>
      <c r="N2206">
        <f t="shared" si="34"/>
        <v>0</v>
      </c>
    </row>
    <row r="2207" spans="1:14" x14ac:dyDescent="0.2">
      <c r="A2207" t="s">
        <v>2414</v>
      </c>
      <c r="B2207" t="s">
        <v>32035</v>
      </c>
      <c r="I2207" t="s">
        <v>20</v>
      </c>
      <c r="J2207">
        <v>11.08</v>
      </c>
      <c r="M2207">
        <v>11.08</v>
      </c>
      <c r="N2207">
        <f t="shared" si="34"/>
        <v>0</v>
      </c>
    </row>
    <row r="2208" spans="1:14" x14ac:dyDescent="0.2">
      <c r="A2208" t="s">
        <v>2415</v>
      </c>
      <c r="B2208" t="s">
        <v>32035</v>
      </c>
      <c r="I2208" t="s">
        <v>20</v>
      </c>
      <c r="J2208">
        <v>10.8</v>
      </c>
      <c r="M2208">
        <v>10.8</v>
      </c>
      <c r="N2208">
        <f t="shared" si="34"/>
        <v>0</v>
      </c>
    </row>
    <row r="2209" spans="1:14" x14ac:dyDescent="0.2">
      <c r="A2209" t="s">
        <v>2416</v>
      </c>
      <c r="B2209" t="s">
        <v>32036</v>
      </c>
      <c r="I2209" t="s">
        <v>20</v>
      </c>
      <c r="J2209">
        <v>20.74</v>
      </c>
      <c r="M2209">
        <v>20.74</v>
      </c>
      <c r="N2209">
        <f t="shared" si="34"/>
        <v>0</v>
      </c>
    </row>
    <row r="2210" spans="1:14" x14ac:dyDescent="0.2">
      <c r="A2210" t="s">
        <v>2417</v>
      </c>
      <c r="B2210" t="s">
        <v>32036</v>
      </c>
      <c r="I2210" t="s">
        <v>20</v>
      </c>
      <c r="J2210">
        <v>20.07</v>
      </c>
      <c r="M2210">
        <v>20.07</v>
      </c>
      <c r="N2210">
        <f t="shared" si="34"/>
        <v>0</v>
      </c>
    </row>
    <row r="2211" spans="1:14" x14ac:dyDescent="0.2">
      <c r="A2211" t="s">
        <v>2418</v>
      </c>
      <c r="B2211" t="s">
        <v>32037</v>
      </c>
      <c r="I2211" t="s">
        <v>20</v>
      </c>
      <c r="J2211">
        <v>23.85</v>
      </c>
      <c r="M2211">
        <v>23.85</v>
      </c>
      <c r="N2211">
        <f t="shared" si="34"/>
        <v>0</v>
      </c>
    </row>
    <row r="2212" spans="1:14" x14ac:dyDescent="0.2">
      <c r="A2212" t="s">
        <v>2419</v>
      </c>
      <c r="B2212" t="s">
        <v>32037</v>
      </c>
      <c r="I2212" t="s">
        <v>20</v>
      </c>
      <c r="J2212">
        <v>23.06</v>
      </c>
      <c r="M2212">
        <v>23.06</v>
      </c>
      <c r="N2212">
        <f t="shared" si="34"/>
        <v>0</v>
      </c>
    </row>
    <row r="2213" spans="1:14" x14ac:dyDescent="0.2">
      <c r="A2213" t="s">
        <v>2420</v>
      </c>
      <c r="B2213" t="s">
        <v>32038</v>
      </c>
      <c r="I2213" t="s">
        <v>20</v>
      </c>
      <c r="J2213">
        <v>32.83</v>
      </c>
      <c r="M2213">
        <v>32.83</v>
      </c>
      <c r="N2213">
        <f t="shared" si="34"/>
        <v>0</v>
      </c>
    </row>
    <row r="2214" spans="1:14" x14ac:dyDescent="0.2">
      <c r="A2214" t="s">
        <v>2421</v>
      </c>
      <c r="B2214" t="s">
        <v>32038</v>
      </c>
      <c r="I2214" t="s">
        <v>20</v>
      </c>
      <c r="J2214">
        <v>31.75</v>
      </c>
      <c r="M2214">
        <v>31.75</v>
      </c>
      <c r="N2214">
        <f t="shared" si="34"/>
        <v>0</v>
      </c>
    </row>
    <row r="2215" spans="1:14" x14ac:dyDescent="0.2">
      <c r="A2215" t="s">
        <v>2422</v>
      </c>
      <c r="B2215" t="s">
        <v>32039</v>
      </c>
      <c r="I2215" t="s">
        <v>20</v>
      </c>
      <c r="J2215">
        <v>50.64</v>
      </c>
      <c r="M2215">
        <v>50.64</v>
      </c>
      <c r="N2215">
        <f t="shared" si="34"/>
        <v>0</v>
      </c>
    </row>
    <row r="2216" spans="1:14" x14ac:dyDescent="0.2">
      <c r="A2216" t="s">
        <v>2423</v>
      </c>
      <c r="B2216" t="s">
        <v>32039</v>
      </c>
      <c r="I2216" t="s">
        <v>20</v>
      </c>
      <c r="J2216">
        <v>48.98</v>
      </c>
      <c r="M2216">
        <v>48.98</v>
      </c>
      <c r="N2216">
        <f t="shared" si="34"/>
        <v>0</v>
      </c>
    </row>
    <row r="2217" spans="1:14" x14ac:dyDescent="0.2">
      <c r="A2217" t="s">
        <v>2424</v>
      </c>
      <c r="B2217" t="s">
        <v>32040</v>
      </c>
      <c r="I2217" t="s">
        <v>20</v>
      </c>
      <c r="J2217">
        <v>7.89</v>
      </c>
      <c r="M2217">
        <v>7.89</v>
      </c>
      <c r="N2217">
        <f t="shared" si="34"/>
        <v>0</v>
      </c>
    </row>
    <row r="2218" spans="1:14" x14ac:dyDescent="0.2">
      <c r="A2218" t="s">
        <v>2425</v>
      </c>
      <c r="B2218" t="s">
        <v>32040</v>
      </c>
      <c r="I2218" t="s">
        <v>20</v>
      </c>
      <c r="J2218">
        <v>7.63</v>
      </c>
      <c r="M2218">
        <v>7.63</v>
      </c>
      <c r="N2218">
        <f t="shared" si="34"/>
        <v>0</v>
      </c>
    </row>
    <row r="2219" spans="1:14" x14ac:dyDescent="0.2">
      <c r="A2219" t="s">
        <v>2426</v>
      </c>
      <c r="B2219" t="s">
        <v>32041</v>
      </c>
      <c r="I2219" t="s">
        <v>20</v>
      </c>
      <c r="J2219">
        <v>9.02</v>
      </c>
      <c r="M2219">
        <v>9.02</v>
      </c>
      <c r="N2219">
        <f t="shared" si="34"/>
        <v>0</v>
      </c>
    </row>
    <row r="2220" spans="1:14" x14ac:dyDescent="0.2">
      <c r="A2220" t="s">
        <v>2427</v>
      </c>
      <c r="B2220" t="s">
        <v>32041</v>
      </c>
      <c r="I2220" t="s">
        <v>20</v>
      </c>
      <c r="J2220">
        <v>8.73</v>
      </c>
      <c r="M2220">
        <v>8.73</v>
      </c>
      <c r="N2220">
        <f t="shared" si="34"/>
        <v>0</v>
      </c>
    </row>
    <row r="2221" spans="1:14" x14ac:dyDescent="0.2">
      <c r="A2221" t="s">
        <v>2428</v>
      </c>
      <c r="B2221" t="s">
        <v>32042</v>
      </c>
      <c r="I2221" t="s">
        <v>20</v>
      </c>
      <c r="J2221">
        <v>13.31</v>
      </c>
      <c r="M2221">
        <v>13.31</v>
      </c>
      <c r="N2221">
        <f t="shared" si="34"/>
        <v>0</v>
      </c>
    </row>
    <row r="2222" spans="1:14" x14ac:dyDescent="0.2">
      <c r="A2222" t="s">
        <v>2429</v>
      </c>
      <c r="B2222" t="s">
        <v>32042</v>
      </c>
      <c r="I2222" t="s">
        <v>20</v>
      </c>
      <c r="J2222">
        <v>12.87</v>
      </c>
      <c r="M2222">
        <v>12.87</v>
      </c>
      <c r="N2222">
        <f t="shared" si="34"/>
        <v>0</v>
      </c>
    </row>
    <row r="2223" spans="1:14" x14ac:dyDescent="0.2">
      <c r="A2223" t="s">
        <v>2430</v>
      </c>
      <c r="B2223" t="s">
        <v>32043</v>
      </c>
      <c r="I2223" t="s">
        <v>20</v>
      </c>
      <c r="J2223">
        <v>19.420000000000002</v>
      </c>
      <c r="M2223">
        <v>19.420000000000002</v>
      </c>
      <c r="N2223">
        <f t="shared" si="34"/>
        <v>0</v>
      </c>
    </row>
    <row r="2224" spans="1:14" x14ac:dyDescent="0.2">
      <c r="A2224" t="s">
        <v>2431</v>
      </c>
      <c r="B2224" t="s">
        <v>32043</v>
      </c>
      <c r="I2224" t="s">
        <v>20</v>
      </c>
      <c r="J2224">
        <v>18.78</v>
      </c>
      <c r="M2224">
        <v>18.78</v>
      </c>
      <c r="N2224">
        <f t="shared" si="34"/>
        <v>0</v>
      </c>
    </row>
    <row r="2225" spans="1:14" x14ac:dyDescent="0.2">
      <c r="A2225" t="s">
        <v>2432</v>
      </c>
      <c r="B2225" t="s">
        <v>32044</v>
      </c>
      <c r="I2225" t="s">
        <v>20</v>
      </c>
      <c r="J2225">
        <v>6.23</v>
      </c>
      <c r="M2225">
        <v>6.23</v>
      </c>
      <c r="N2225">
        <f t="shared" si="34"/>
        <v>0</v>
      </c>
    </row>
    <row r="2226" spans="1:14" x14ac:dyDescent="0.2">
      <c r="A2226" t="s">
        <v>2433</v>
      </c>
      <c r="B2226" t="s">
        <v>32044</v>
      </c>
      <c r="I2226" t="s">
        <v>20</v>
      </c>
      <c r="J2226">
        <v>5.98</v>
      </c>
      <c r="M2226">
        <v>5.98</v>
      </c>
      <c r="N2226">
        <f t="shared" si="34"/>
        <v>0</v>
      </c>
    </row>
    <row r="2227" spans="1:14" x14ac:dyDescent="0.2">
      <c r="A2227" t="s">
        <v>2434</v>
      </c>
      <c r="B2227" t="s">
        <v>32045</v>
      </c>
      <c r="I2227" t="s">
        <v>20</v>
      </c>
      <c r="J2227">
        <v>4.03</v>
      </c>
      <c r="M2227">
        <v>4.03</v>
      </c>
      <c r="N2227">
        <f t="shared" si="34"/>
        <v>0</v>
      </c>
    </row>
    <row r="2228" spans="1:14" x14ac:dyDescent="0.2">
      <c r="A2228" t="s">
        <v>2435</v>
      </c>
      <c r="B2228" t="s">
        <v>32045</v>
      </c>
      <c r="I2228" t="s">
        <v>20</v>
      </c>
      <c r="J2228">
        <v>3.92</v>
      </c>
      <c r="M2228">
        <v>3.92</v>
      </c>
      <c r="N2228">
        <f t="shared" si="34"/>
        <v>0</v>
      </c>
    </row>
    <row r="2229" spans="1:14" x14ac:dyDescent="0.2">
      <c r="A2229" t="s">
        <v>2436</v>
      </c>
      <c r="B2229" t="s">
        <v>32046</v>
      </c>
      <c r="I2229" t="s">
        <v>20</v>
      </c>
      <c r="J2229">
        <v>5.24</v>
      </c>
      <c r="M2229">
        <v>5.24</v>
      </c>
      <c r="N2229">
        <f t="shared" si="34"/>
        <v>0</v>
      </c>
    </row>
    <row r="2230" spans="1:14" x14ac:dyDescent="0.2">
      <c r="A2230" t="s">
        <v>2437</v>
      </c>
      <c r="B2230" t="s">
        <v>32046</v>
      </c>
      <c r="I2230" t="s">
        <v>20</v>
      </c>
      <c r="J2230">
        <v>5.03</v>
      </c>
      <c r="M2230">
        <v>5.03</v>
      </c>
      <c r="N2230">
        <f t="shared" si="34"/>
        <v>0</v>
      </c>
    </row>
    <row r="2231" spans="1:14" x14ac:dyDescent="0.2">
      <c r="A2231" t="s">
        <v>2438</v>
      </c>
      <c r="B2231" t="s">
        <v>32047</v>
      </c>
      <c r="I2231" t="s">
        <v>20</v>
      </c>
      <c r="J2231">
        <v>239.63</v>
      </c>
      <c r="M2231">
        <v>239.63</v>
      </c>
      <c r="N2231">
        <f t="shared" si="34"/>
        <v>0</v>
      </c>
    </row>
    <row r="2232" spans="1:14" x14ac:dyDescent="0.2">
      <c r="A2232" t="s">
        <v>2439</v>
      </c>
      <c r="B2232" t="s">
        <v>32047</v>
      </c>
      <c r="I2232" t="s">
        <v>20</v>
      </c>
      <c r="J2232">
        <v>235.53</v>
      </c>
      <c r="M2232">
        <v>235.53</v>
      </c>
      <c r="N2232">
        <f t="shared" si="34"/>
        <v>0</v>
      </c>
    </row>
    <row r="2233" spans="1:14" x14ac:dyDescent="0.2">
      <c r="A2233" t="s">
        <v>2440</v>
      </c>
      <c r="B2233" t="s">
        <v>32048</v>
      </c>
      <c r="I2233" t="s">
        <v>20</v>
      </c>
      <c r="J2233">
        <v>7.98</v>
      </c>
      <c r="M2233">
        <v>7.98</v>
      </c>
      <c r="N2233">
        <f t="shared" si="34"/>
        <v>0</v>
      </c>
    </row>
    <row r="2234" spans="1:14" x14ac:dyDescent="0.2">
      <c r="A2234" t="s">
        <v>2441</v>
      </c>
      <c r="B2234" t="s">
        <v>32048</v>
      </c>
      <c r="I2234" t="s">
        <v>20</v>
      </c>
      <c r="J2234">
        <v>7.78</v>
      </c>
      <c r="M2234">
        <v>7.78</v>
      </c>
      <c r="N2234">
        <f t="shared" si="34"/>
        <v>0</v>
      </c>
    </row>
    <row r="2235" spans="1:14" x14ac:dyDescent="0.2">
      <c r="A2235" t="s">
        <v>2442</v>
      </c>
      <c r="B2235" t="s">
        <v>32049</v>
      </c>
      <c r="I2235" t="s">
        <v>20</v>
      </c>
      <c r="J2235">
        <v>6.93</v>
      </c>
      <c r="M2235">
        <v>6.93</v>
      </c>
      <c r="N2235">
        <f t="shared" si="34"/>
        <v>0</v>
      </c>
    </row>
    <row r="2236" spans="1:14" x14ac:dyDescent="0.2">
      <c r="A2236" t="s">
        <v>2443</v>
      </c>
      <c r="B2236" t="s">
        <v>32049</v>
      </c>
      <c r="I2236" t="s">
        <v>20</v>
      </c>
      <c r="J2236">
        <v>6.83</v>
      </c>
      <c r="M2236">
        <v>6.83</v>
      </c>
      <c r="N2236">
        <f t="shared" si="34"/>
        <v>0</v>
      </c>
    </row>
    <row r="2237" spans="1:14" x14ac:dyDescent="0.2">
      <c r="A2237" t="s">
        <v>2444</v>
      </c>
      <c r="B2237" t="s">
        <v>32050</v>
      </c>
      <c r="I2237" t="s">
        <v>20</v>
      </c>
      <c r="J2237">
        <v>2.5</v>
      </c>
      <c r="M2237">
        <v>2.5</v>
      </c>
      <c r="N2237">
        <f t="shared" si="34"/>
        <v>0</v>
      </c>
    </row>
    <row r="2238" spans="1:14" x14ac:dyDescent="0.2">
      <c r="A2238" t="s">
        <v>2445</v>
      </c>
      <c r="B2238" t="s">
        <v>32050</v>
      </c>
      <c r="I2238" t="s">
        <v>20</v>
      </c>
      <c r="J2238">
        <v>2.46</v>
      </c>
      <c r="M2238">
        <v>2.46</v>
      </c>
      <c r="N2238">
        <f t="shared" si="34"/>
        <v>0</v>
      </c>
    </row>
    <row r="2239" spans="1:14" x14ac:dyDescent="0.2">
      <c r="A2239" t="s">
        <v>2446</v>
      </c>
      <c r="B2239" t="s">
        <v>32051</v>
      </c>
      <c r="I2239" t="s">
        <v>20</v>
      </c>
      <c r="J2239">
        <v>5.57</v>
      </c>
      <c r="M2239">
        <v>5.57</v>
      </c>
      <c r="N2239">
        <f t="shared" si="34"/>
        <v>0</v>
      </c>
    </row>
    <row r="2240" spans="1:14" x14ac:dyDescent="0.2">
      <c r="A2240" t="s">
        <v>2447</v>
      </c>
      <c r="B2240" t="s">
        <v>32051</v>
      </c>
      <c r="I2240" t="s">
        <v>20</v>
      </c>
      <c r="J2240">
        <v>5.45</v>
      </c>
      <c r="M2240">
        <v>5.45</v>
      </c>
      <c r="N2240">
        <f t="shared" si="34"/>
        <v>0</v>
      </c>
    </row>
    <row r="2241" spans="1:14" x14ac:dyDescent="0.2">
      <c r="A2241" t="s">
        <v>2448</v>
      </c>
      <c r="B2241" t="s">
        <v>32052</v>
      </c>
      <c r="I2241" t="s">
        <v>20</v>
      </c>
      <c r="J2241">
        <v>6.36</v>
      </c>
      <c r="M2241">
        <v>6.36</v>
      </c>
      <c r="N2241">
        <f t="shared" si="34"/>
        <v>0</v>
      </c>
    </row>
    <row r="2242" spans="1:14" x14ac:dyDescent="0.2">
      <c r="A2242" t="s">
        <v>2449</v>
      </c>
      <c r="B2242" t="s">
        <v>32052</v>
      </c>
      <c r="I2242" t="s">
        <v>20</v>
      </c>
      <c r="J2242">
        <v>6.2</v>
      </c>
      <c r="M2242">
        <v>6.2</v>
      </c>
      <c r="N2242">
        <f t="shared" si="34"/>
        <v>0</v>
      </c>
    </row>
    <row r="2243" spans="1:14" x14ac:dyDescent="0.2">
      <c r="A2243" t="s">
        <v>2450</v>
      </c>
      <c r="B2243" t="s">
        <v>32053</v>
      </c>
      <c r="I2243" t="s">
        <v>20</v>
      </c>
      <c r="J2243">
        <v>9.4700000000000006</v>
      </c>
      <c r="M2243">
        <v>9.4700000000000006</v>
      </c>
      <c r="N2243">
        <f t="shared" si="34"/>
        <v>0</v>
      </c>
    </row>
    <row r="2244" spans="1:14" x14ac:dyDescent="0.2">
      <c r="A2244" t="s">
        <v>2451</v>
      </c>
      <c r="B2244" t="s">
        <v>32053</v>
      </c>
      <c r="I2244" t="s">
        <v>20</v>
      </c>
      <c r="J2244">
        <v>9.2200000000000006</v>
      </c>
      <c r="M2244">
        <v>9.2200000000000006</v>
      </c>
      <c r="N2244">
        <f t="shared" ref="N2244:N2307" si="35">J2244-M2244</f>
        <v>0</v>
      </c>
    </row>
    <row r="2245" spans="1:14" x14ac:dyDescent="0.2">
      <c r="A2245" t="s">
        <v>2452</v>
      </c>
      <c r="B2245" t="s">
        <v>32054</v>
      </c>
      <c r="I2245" t="s">
        <v>20</v>
      </c>
      <c r="J2245">
        <v>10.88</v>
      </c>
      <c r="M2245">
        <v>10.88</v>
      </c>
      <c r="N2245">
        <f t="shared" si="35"/>
        <v>0</v>
      </c>
    </row>
    <row r="2246" spans="1:14" x14ac:dyDescent="0.2">
      <c r="A2246" t="s">
        <v>2453</v>
      </c>
      <c r="B2246" t="s">
        <v>32054</v>
      </c>
      <c r="I2246" t="s">
        <v>20</v>
      </c>
      <c r="J2246">
        <v>10.71</v>
      </c>
      <c r="M2246">
        <v>10.71</v>
      </c>
      <c r="N2246">
        <f t="shared" si="35"/>
        <v>0</v>
      </c>
    </row>
    <row r="2247" spans="1:14" x14ac:dyDescent="0.2">
      <c r="A2247" t="s">
        <v>2454</v>
      </c>
      <c r="B2247" t="s">
        <v>32055</v>
      </c>
      <c r="I2247" t="s">
        <v>20</v>
      </c>
      <c r="J2247">
        <v>14.88</v>
      </c>
      <c r="M2247">
        <v>14.88</v>
      </c>
      <c r="N2247">
        <f t="shared" si="35"/>
        <v>0</v>
      </c>
    </row>
    <row r="2248" spans="1:14" x14ac:dyDescent="0.2">
      <c r="A2248" t="s">
        <v>2455</v>
      </c>
      <c r="B2248" t="s">
        <v>32055</v>
      </c>
      <c r="I2248" t="s">
        <v>20</v>
      </c>
      <c r="J2248">
        <v>14.57</v>
      </c>
      <c r="M2248">
        <v>14.57</v>
      </c>
      <c r="N2248">
        <f t="shared" si="35"/>
        <v>0</v>
      </c>
    </row>
    <row r="2249" spans="1:14" x14ac:dyDescent="0.2">
      <c r="A2249" t="s">
        <v>2456</v>
      </c>
      <c r="B2249" t="s">
        <v>32056</v>
      </c>
      <c r="I2249" t="s">
        <v>20</v>
      </c>
      <c r="J2249">
        <v>3.61</v>
      </c>
      <c r="M2249">
        <v>3.61</v>
      </c>
      <c r="N2249">
        <f t="shared" si="35"/>
        <v>0</v>
      </c>
    </row>
    <row r="2250" spans="1:14" x14ac:dyDescent="0.2">
      <c r="A2250" t="s">
        <v>2457</v>
      </c>
      <c r="B2250" t="s">
        <v>32056</v>
      </c>
      <c r="I2250" t="s">
        <v>20</v>
      </c>
      <c r="J2250">
        <v>3.53</v>
      </c>
      <c r="M2250">
        <v>3.53</v>
      </c>
      <c r="N2250">
        <f t="shared" si="35"/>
        <v>0</v>
      </c>
    </row>
    <row r="2251" spans="1:14" x14ac:dyDescent="0.2">
      <c r="A2251" t="s">
        <v>2458</v>
      </c>
      <c r="B2251" t="s">
        <v>32057</v>
      </c>
      <c r="I2251" t="s">
        <v>20</v>
      </c>
      <c r="J2251">
        <v>2.67</v>
      </c>
      <c r="M2251">
        <v>2.67</v>
      </c>
      <c r="N2251">
        <f t="shared" si="35"/>
        <v>0</v>
      </c>
    </row>
    <row r="2252" spans="1:14" x14ac:dyDescent="0.2">
      <c r="A2252" t="s">
        <v>2459</v>
      </c>
      <c r="B2252" t="s">
        <v>32057</v>
      </c>
      <c r="I2252" t="s">
        <v>20</v>
      </c>
      <c r="J2252">
        <v>2.62</v>
      </c>
      <c r="M2252">
        <v>2.62</v>
      </c>
      <c r="N2252">
        <f t="shared" si="35"/>
        <v>0</v>
      </c>
    </row>
    <row r="2253" spans="1:14" x14ac:dyDescent="0.2">
      <c r="A2253" t="s">
        <v>2460</v>
      </c>
      <c r="B2253" t="s">
        <v>32058</v>
      </c>
      <c r="I2253" t="s">
        <v>20</v>
      </c>
      <c r="J2253">
        <v>1.71</v>
      </c>
      <c r="M2253">
        <v>1.71</v>
      </c>
      <c r="N2253">
        <f t="shared" si="35"/>
        <v>0</v>
      </c>
    </row>
    <row r="2254" spans="1:14" x14ac:dyDescent="0.2">
      <c r="A2254" t="s">
        <v>2461</v>
      </c>
      <c r="B2254" t="s">
        <v>32058</v>
      </c>
      <c r="I2254" t="s">
        <v>20</v>
      </c>
      <c r="J2254">
        <v>1.6800000000000002</v>
      </c>
      <c r="M2254">
        <v>1.6800000000000002</v>
      </c>
      <c r="N2254">
        <f t="shared" si="35"/>
        <v>0</v>
      </c>
    </row>
    <row r="2255" spans="1:14" x14ac:dyDescent="0.2">
      <c r="A2255" t="s">
        <v>2462</v>
      </c>
      <c r="B2255" t="s">
        <v>32059</v>
      </c>
      <c r="I2255" t="s">
        <v>20</v>
      </c>
      <c r="J2255">
        <v>3.13</v>
      </c>
      <c r="M2255">
        <v>3.13</v>
      </c>
      <c r="N2255">
        <f t="shared" si="35"/>
        <v>0</v>
      </c>
    </row>
    <row r="2256" spans="1:14" x14ac:dyDescent="0.2">
      <c r="A2256" t="s">
        <v>2463</v>
      </c>
      <c r="B2256" t="s">
        <v>32059</v>
      </c>
      <c r="I2256" t="s">
        <v>20</v>
      </c>
      <c r="J2256">
        <v>3.07</v>
      </c>
      <c r="M2256">
        <v>3.07</v>
      </c>
      <c r="N2256">
        <f t="shared" si="35"/>
        <v>0</v>
      </c>
    </row>
    <row r="2257" spans="1:14" x14ac:dyDescent="0.2">
      <c r="A2257" t="s">
        <v>2464</v>
      </c>
      <c r="B2257" t="s">
        <v>32060</v>
      </c>
      <c r="I2257" t="s">
        <v>20</v>
      </c>
      <c r="J2257">
        <v>2.87</v>
      </c>
      <c r="M2257">
        <v>2.87</v>
      </c>
      <c r="N2257">
        <f t="shared" si="35"/>
        <v>0</v>
      </c>
    </row>
    <row r="2258" spans="1:14" x14ac:dyDescent="0.2">
      <c r="A2258" t="s">
        <v>2465</v>
      </c>
      <c r="B2258" t="s">
        <v>32060</v>
      </c>
      <c r="I2258" t="s">
        <v>20</v>
      </c>
      <c r="J2258">
        <v>2.82</v>
      </c>
      <c r="M2258">
        <v>2.82</v>
      </c>
      <c r="N2258">
        <f t="shared" si="35"/>
        <v>0</v>
      </c>
    </row>
    <row r="2259" spans="1:14" x14ac:dyDescent="0.2">
      <c r="A2259" t="s">
        <v>2466</v>
      </c>
      <c r="B2259" t="s">
        <v>32061</v>
      </c>
      <c r="I2259" t="s">
        <v>20</v>
      </c>
      <c r="J2259">
        <v>6.77</v>
      </c>
      <c r="M2259">
        <v>6.77</v>
      </c>
      <c r="N2259">
        <f t="shared" si="35"/>
        <v>0</v>
      </c>
    </row>
    <row r="2260" spans="1:14" x14ac:dyDescent="0.2">
      <c r="A2260" t="s">
        <v>2467</v>
      </c>
      <c r="B2260" t="s">
        <v>32061</v>
      </c>
      <c r="I2260" t="s">
        <v>20</v>
      </c>
      <c r="J2260">
        <v>6.74</v>
      </c>
      <c r="M2260">
        <v>6.74</v>
      </c>
      <c r="N2260">
        <f t="shared" si="35"/>
        <v>0</v>
      </c>
    </row>
    <row r="2261" spans="1:14" x14ac:dyDescent="0.2">
      <c r="A2261" t="s">
        <v>2468</v>
      </c>
      <c r="B2261" t="s">
        <v>32062</v>
      </c>
      <c r="I2261" t="s">
        <v>20</v>
      </c>
      <c r="J2261">
        <v>4.8</v>
      </c>
      <c r="M2261">
        <v>4.8</v>
      </c>
      <c r="N2261">
        <f t="shared" si="35"/>
        <v>0</v>
      </c>
    </row>
    <row r="2262" spans="1:14" x14ac:dyDescent="0.2">
      <c r="A2262" t="s">
        <v>2469</v>
      </c>
      <c r="B2262" t="s">
        <v>32062</v>
      </c>
      <c r="I2262" t="s">
        <v>20</v>
      </c>
      <c r="J2262">
        <v>4.6399999999999997</v>
      </c>
      <c r="M2262">
        <v>4.6399999999999997</v>
      </c>
      <c r="N2262">
        <f t="shared" si="35"/>
        <v>0</v>
      </c>
    </row>
    <row r="2263" spans="1:14" x14ac:dyDescent="0.2">
      <c r="A2263" t="s">
        <v>2470</v>
      </c>
      <c r="B2263" t="s">
        <v>32063</v>
      </c>
      <c r="I2263" t="s">
        <v>20</v>
      </c>
      <c r="J2263">
        <v>8.6199999999999992</v>
      </c>
      <c r="M2263">
        <v>8.6199999999999992</v>
      </c>
      <c r="N2263">
        <f t="shared" si="35"/>
        <v>0</v>
      </c>
    </row>
    <row r="2264" spans="1:14" x14ac:dyDescent="0.2">
      <c r="A2264" t="s">
        <v>2471</v>
      </c>
      <c r="B2264" t="s">
        <v>32063</v>
      </c>
      <c r="I2264" t="s">
        <v>20</v>
      </c>
      <c r="J2264">
        <v>8.5399999999999991</v>
      </c>
      <c r="M2264">
        <v>8.5399999999999991</v>
      </c>
      <c r="N2264">
        <f t="shared" si="35"/>
        <v>0</v>
      </c>
    </row>
    <row r="2265" spans="1:14" x14ac:dyDescent="0.2">
      <c r="A2265" t="s">
        <v>2472</v>
      </c>
      <c r="B2265" t="s">
        <v>32064</v>
      </c>
      <c r="I2265" t="s">
        <v>20</v>
      </c>
      <c r="J2265">
        <v>6.54</v>
      </c>
      <c r="M2265">
        <v>6.54</v>
      </c>
      <c r="N2265">
        <f t="shared" si="35"/>
        <v>0</v>
      </c>
    </row>
    <row r="2266" spans="1:14" x14ac:dyDescent="0.2">
      <c r="A2266" t="s">
        <v>2473</v>
      </c>
      <c r="B2266" t="s">
        <v>32064</v>
      </c>
      <c r="I2266" t="s">
        <v>20</v>
      </c>
      <c r="J2266">
        <v>6.43</v>
      </c>
      <c r="M2266">
        <v>6.43</v>
      </c>
      <c r="N2266">
        <f t="shared" si="35"/>
        <v>0</v>
      </c>
    </row>
    <row r="2267" spans="1:14" x14ac:dyDescent="0.2">
      <c r="A2267" t="s">
        <v>2474</v>
      </c>
      <c r="B2267" t="s">
        <v>32065</v>
      </c>
      <c r="I2267" t="s">
        <v>20</v>
      </c>
      <c r="J2267">
        <v>16.600000000000001</v>
      </c>
      <c r="M2267">
        <v>16.600000000000001</v>
      </c>
      <c r="N2267">
        <f t="shared" si="35"/>
        <v>0</v>
      </c>
    </row>
    <row r="2268" spans="1:14" x14ac:dyDescent="0.2">
      <c r="A2268" t="s">
        <v>2475</v>
      </c>
      <c r="B2268" t="s">
        <v>32065</v>
      </c>
      <c r="I2268" t="s">
        <v>20</v>
      </c>
      <c r="J2268">
        <v>16.46</v>
      </c>
      <c r="M2268">
        <v>16.46</v>
      </c>
      <c r="N2268">
        <f t="shared" si="35"/>
        <v>0</v>
      </c>
    </row>
    <row r="2269" spans="1:14" x14ac:dyDescent="0.2">
      <c r="A2269" t="s">
        <v>2476</v>
      </c>
      <c r="B2269" t="s">
        <v>32066</v>
      </c>
      <c r="I2269" t="s">
        <v>20</v>
      </c>
      <c r="J2269">
        <v>4.7699999999999996</v>
      </c>
      <c r="M2269">
        <v>4.7699999999999996</v>
      </c>
      <c r="N2269">
        <f t="shared" si="35"/>
        <v>0</v>
      </c>
    </row>
    <row r="2270" spans="1:14" x14ac:dyDescent="0.2">
      <c r="A2270" t="s">
        <v>2477</v>
      </c>
      <c r="B2270" t="s">
        <v>32066</v>
      </c>
      <c r="I2270" t="s">
        <v>20</v>
      </c>
      <c r="J2270">
        <v>4.59</v>
      </c>
      <c r="M2270">
        <v>4.59</v>
      </c>
      <c r="N2270">
        <f t="shared" si="35"/>
        <v>0</v>
      </c>
    </row>
    <row r="2271" spans="1:14" x14ac:dyDescent="0.2">
      <c r="A2271" t="s">
        <v>2478</v>
      </c>
      <c r="B2271" t="s">
        <v>32067</v>
      </c>
      <c r="I2271" t="s">
        <v>20</v>
      </c>
      <c r="J2271">
        <v>4.46</v>
      </c>
      <c r="M2271">
        <v>4.46</v>
      </c>
      <c r="N2271">
        <f t="shared" si="35"/>
        <v>0</v>
      </c>
    </row>
    <row r="2272" spans="1:14" x14ac:dyDescent="0.2">
      <c r="A2272" t="s">
        <v>2479</v>
      </c>
      <c r="B2272" t="s">
        <v>32067</v>
      </c>
      <c r="I2272" t="s">
        <v>20</v>
      </c>
      <c r="J2272">
        <v>4.34</v>
      </c>
      <c r="M2272">
        <v>4.34</v>
      </c>
      <c r="N2272">
        <f t="shared" si="35"/>
        <v>0</v>
      </c>
    </row>
    <row r="2273" spans="1:14" x14ac:dyDescent="0.2">
      <c r="A2273" t="s">
        <v>2480</v>
      </c>
      <c r="B2273" t="s">
        <v>32068</v>
      </c>
      <c r="I2273" t="s">
        <v>20</v>
      </c>
      <c r="J2273">
        <v>2.68</v>
      </c>
      <c r="M2273">
        <v>2.68</v>
      </c>
      <c r="N2273">
        <f t="shared" si="35"/>
        <v>0</v>
      </c>
    </row>
    <row r="2274" spans="1:14" x14ac:dyDescent="0.2">
      <c r="A2274" t="s">
        <v>2481</v>
      </c>
      <c r="B2274" t="s">
        <v>32068</v>
      </c>
      <c r="I2274" t="s">
        <v>20</v>
      </c>
      <c r="J2274">
        <v>2.6</v>
      </c>
      <c r="M2274">
        <v>2.6</v>
      </c>
      <c r="N2274">
        <f t="shared" si="35"/>
        <v>0</v>
      </c>
    </row>
    <row r="2275" spans="1:14" x14ac:dyDescent="0.2">
      <c r="A2275" t="s">
        <v>2482</v>
      </c>
      <c r="B2275" t="s">
        <v>32069</v>
      </c>
      <c r="I2275" t="s">
        <v>20</v>
      </c>
      <c r="J2275">
        <v>10.72</v>
      </c>
      <c r="M2275">
        <v>10.72</v>
      </c>
      <c r="N2275">
        <f t="shared" si="35"/>
        <v>0</v>
      </c>
    </row>
    <row r="2276" spans="1:14" x14ac:dyDescent="0.2">
      <c r="A2276" t="s">
        <v>2483</v>
      </c>
      <c r="B2276" t="s">
        <v>32069</v>
      </c>
      <c r="I2276" t="s">
        <v>20</v>
      </c>
      <c r="J2276">
        <v>10.36</v>
      </c>
      <c r="M2276">
        <v>10.36</v>
      </c>
      <c r="N2276">
        <f t="shared" si="35"/>
        <v>0</v>
      </c>
    </row>
    <row r="2277" spans="1:14" x14ac:dyDescent="0.2">
      <c r="A2277" t="s">
        <v>2484</v>
      </c>
      <c r="B2277" t="s">
        <v>32070</v>
      </c>
      <c r="I2277" t="s">
        <v>20</v>
      </c>
      <c r="J2277">
        <v>15.3</v>
      </c>
      <c r="M2277">
        <v>15.3</v>
      </c>
      <c r="N2277">
        <f t="shared" si="35"/>
        <v>0</v>
      </c>
    </row>
    <row r="2278" spans="1:14" x14ac:dyDescent="0.2">
      <c r="A2278" t="s">
        <v>2485</v>
      </c>
      <c r="B2278" t="s">
        <v>32070</v>
      </c>
      <c r="I2278" t="s">
        <v>20</v>
      </c>
      <c r="J2278">
        <v>14.77</v>
      </c>
      <c r="M2278">
        <v>14.77</v>
      </c>
      <c r="N2278">
        <f t="shared" si="35"/>
        <v>0</v>
      </c>
    </row>
    <row r="2279" spans="1:14" x14ac:dyDescent="0.2">
      <c r="A2279" t="s">
        <v>2486</v>
      </c>
      <c r="B2279" t="s">
        <v>32071</v>
      </c>
      <c r="I2279" t="s">
        <v>20</v>
      </c>
      <c r="J2279">
        <v>15.86</v>
      </c>
      <c r="M2279">
        <v>15.86</v>
      </c>
      <c r="N2279">
        <f t="shared" si="35"/>
        <v>0</v>
      </c>
    </row>
    <row r="2280" spans="1:14" x14ac:dyDescent="0.2">
      <c r="A2280" t="s">
        <v>2487</v>
      </c>
      <c r="B2280" t="s">
        <v>32071</v>
      </c>
      <c r="I2280" t="s">
        <v>20</v>
      </c>
      <c r="J2280">
        <v>15.31</v>
      </c>
      <c r="M2280">
        <v>15.31</v>
      </c>
      <c r="N2280">
        <f t="shared" si="35"/>
        <v>0</v>
      </c>
    </row>
    <row r="2281" spans="1:14" x14ac:dyDescent="0.2">
      <c r="A2281" t="s">
        <v>2488</v>
      </c>
      <c r="B2281" t="s">
        <v>32072</v>
      </c>
      <c r="I2281" t="s">
        <v>20</v>
      </c>
      <c r="J2281">
        <v>22.1</v>
      </c>
      <c r="M2281">
        <v>22.1</v>
      </c>
      <c r="N2281">
        <f t="shared" si="35"/>
        <v>0</v>
      </c>
    </row>
    <row r="2282" spans="1:14" x14ac:dyDescent="0.2">
      <c r="A2282" t="s">
        <v>2489</v>
      </c>
      <c r="B2282" t="s">
        <v>32072</v>
      </c>
      <c r="I2282" t="s">
        <v>20</v>
      </c>
      <c r="J2282">
        <v>21.35</v>
      </c>
      <c r="M2282">
        <v>21.35</v>
      </c>
      <c r="N2282">
        <f t="shared" si="35"/>
        <v>0</v>
      </c>
    </row>
    <row r="2283" spans="1:14" x14ac:dyDescent="0.2">
      <c r="A2283" t="s">
        <v>2490</v>
      </c>
      <c r="B2283" t="s">
        <v>32073</v>
      </c>
      <c r="I2283" t="s">
        <v>20</v>
      </c>
      <c r="J2283">
        <v>7.64</v>
      </c>
      <c r="M2283">
        <v>7.64</v>
      </c>
      <c r="N2283">
        <f t="shared" si="35"/>
        <v>0</v>
      </c>
    </row>
    <row r="2284" spans="1:14" x14ac:dyDescent="0.2">
      <c r="A2284" t="s">
        <v>2491</v>
      </c>
      <c r="B2284" t="s">
        <v>32073</v>
      </c>
      <c r="I2284" t="s">
        <v>20</v>
      </c>
      <c r="J2284">
        <v>7.57</v>
      </c>
      <c r="M2284">
        <v>7.57</v>
      </c>
      <c r="N2284">
        <f t="shared" si="35"/>
        <v>0</v>
      </c>
    </row>
    <row r="2285" spans="1:14" x14ac:dyDescent="0.2">
      <c r="A2285" t="s">
        <v>2492</v>
      </c>
      <c r="B2285" t="s">
        <v>32074</v>
      </c>
      <c r="I2285" t="s">
        <v>20</v>
      </c>
      <c r="J2285">
        <v>8.92</v>
      </c>
      <c r="M2285">
        <v>8.92</v>
      </c>
      <c r="N2285">
        <f t="shared" si="35"/>
        <v>0</v>
      </c>
    </row>
    <row r="2286" spans="1:14" x14ac:dyDescent="0.2">
      <c r="A2286" t="s">
        <v>2493</v>
      </c>
      <c r="B2286" t="s">
        <v>32074</v>
      </c>
      <c r="I2286" t="s">
        <v>20</v>
      </c>
      <c r="J2286">
        <v>8.84</v>
      </c>
      <c r="M2286">
        <v>8.84</v>
      </c>
      <c r="N2286">
        <f t="shared" si="35"/>
        <v>0</v>
      </c>
    </row>
    <row r="2287" spans="1:14" x14ac:dyDescent="0.2">
      <c r="A2287" t="s">
        <v>2494</v>
      </c>
      <c r="B2287" t="s">
        <v>32075</v>
      </c>
      <c r="I2287" t="s">
        <v>20</v>
      </c>
      <c r="J2287">
        <v>10.199999999999999</v>
      </c>
      <c r="M2287">
        <v>10.199999999999999</v>
      </c>
      <c r="N2287">
        <f t="shared" si="35"/>
        <v>0</v>
      </c>
    </row>
    <row r="2288" spans="1:14" x14ac:dyDescent="0.2">
      <c r="A2288" t="s">
        <v>2495</v>
      </c>
      <c r="B2288" t="s">
        <v>32075</v>
      </c>
      <c r="I2288" t="s">
        <v>20</v>
      </c>
      <c r="J2288">
        <v>10.11</v>
      </c>
      <c r="M2288">
        <v>10.11</v>
      </c>
      <c r="N2288">
        <f t="shared" si="35"/>
        <v>0</v>
      </c>
    </row>
    <row r="2289" spans="1:14" x14ac:dyDescent="0.2">
      <c r="A2289" t="s">
        <v>2496</v>
      </c>
      <c r="B2289" t="s">
        <v>32076</v>
      </c>
      <c r="I2289" t="s">
        <v>20</v>
      </c>
      <c r="J2289">
        <v>11.46</v>
      </c>
      <c r="M2289">
        <v>11.46</v>
      </c>
      <c r="N2289">
        <f t="shared" si="35"/>
        <v>0</v>
      </c>
    </row>
    <row r="2290" spans="1:14" x14ac:dyDescent="0.2">
      <c r="A2290" t="s">
        <v>2497</v>
      </c>
      <c r="B2290" t="s">
        <v>32076</v>
      </c>
      <c r="I2290" t="s">
        <v>20</v>
      </c>
      <c r="J2290">
        <v>11.36</v>
      </c>
      <c r="M2290">
        <v>11.36</v>
      </c>
      <c r="N2290">
        <f t="shared" si="35"/>
        <v>0</v>
      </c>
    </row>
    <row r="2291" spans="1:14" x14ac:dyDescent="0.2">
      <c r="A2291" t="s">
        <v>2498</v>
      </c>
      <c r="B2291" t="s">
        <v>32077</v>
      </c>
      <c r="I2291" t="s">
        <v>20</v>
      </c>
      <c r="J2291">
        <v>12.76</v>
      </c>
      <c r="M2291">
        <v>12.76</v>
      </c>
      <c r="N2291">
        <f t="shared" si="35"/>
        <v>0</v>
      </c>
    </row>
    <row r="2292" spans="1:14" x14ac:dyDescent="0.2">
      <c r="A2292" t="s">
        <v>2499</v>
      </c>
      <c r="B2292" t="s">
        <v>32077</v>
      </c>
      <c r="I2292" t="s">
        <v>20</v>
      </c>
      <c r="J2292">
        <v>12.65</v>
      </c>
      <c r="M2292">
        <v>12.65</v>
      </c>
      <c r="N2292">
        <f t="shared" si="35"/>
        <v>0</v>
      </c>
    </row>
    <row r="2293" spans="1:14" x14ac:dyDescent="0.2">
      <c r="A2293" t="s">
        <v>2500</v>
      </c>
      <c r="B2293" t="s">
        <v>32078</v>
      </c>
      <c r="I2293" t="s">
        <v>20</v>
      </c>
      <c r="J2293">
        <v>14.02</v>
      </c>
      <c r="M2293">
        <v>14.02</v>
      </c>
      <c r="N2293">
        <f t="shared" si="35"/>
        <v>0</v>
      </c>
    </row>
    <row r="2294" spans="1:14" x14ac:dyDescent="0.2">
      <c r="A2294" t="s">
        <v>2501</v>
      </c>
      <c r="B2294" t="s">
        <v>32078</v>
      </c>
      <c r="I2294" t="s">
        <v>20</v>
      </c>
      <c r="J2294">
        <v>13.9</v>
      </c>
      <c r="M2294">
        <v>13.9</v>
      </c>
      <c r="N2294">
        <f t="shared" si="35"/>
        <v>0</v>
      </c>
    </row>
    <row r="2295" spans="1:14" x14ac:dyDescent="0.2">
      <c r="A2295" t="s">
        <v>2502</v>
      </c>
      <c r="B2295" t="s">
        <v>32079</v>
      </c>
      <c r="I2295" t="s">
        <v>20</v>
      </c>
      <c r="J2295">
        <v>15.33</v>
      </c>
      <c r="M2295">
        <v>15.33</v>
      </c>
      <c r="N2295">
        <f t="shared" si="35"/>
        <v>0</v>
      </c>
    </row>
    <row r="2296" spans="1:14" x14ac:dyDescent="0.2">
      <c r="A2296" t="s">
        <v>2503</v>
      </c>
      <c r="B2296" t="s">
        <v>32079</v>
      </c>
      <c r="I2296" t="s">
        <v>20</v>
      </c>
      <c r="J2296">
        <v>15.21</v>
      </c>
      <c r="M2296">
        <v>15.21</v>
      </c>
      <c r="N2296">
        <f t="shared" si="35"/>
        <v>0</v>
      </c>
    </row>
    <row r="2297" spans="1:14" x14ac:dyDescent="0.2">
      <c r="A2297" t="s">
        <v>2504</v>
      </c>
      <c r="B2297" t="s">
        <v>32080</v>
      </c>
      <c r="I2297" t="s">
        <v>20</v>
      </c>
      <c r="J2297">
        <v>16.52</v>
      </c>
      <c r="M2297">
        <v>16.52</v>
      </c>
      <c r="N2297">
        <f t="shared" si="35"/>
        <v>0</v>
      </c>
    </row>
    <row r="2298" spans="1:14" x14ac:dyDescent="0.2">
      <c r="A2298" t="s">
        <v>2505</v>
      </c>
      <c r="B2298" t="s">
        <v>32080</v>
      </c>
      <c r="I2298" t="s">
        <v>20</v>
      </c>
      <c r="J2298">
        <v>16.38</v>
      </c>
      <c r="M2298">
        <v>16.38</v>
      </c>
      <c r="N2298">
        <f t="shared" si="35"/>
        <v>0</v>
      </c>
    </row>
    <row r="2299" spans="1:14" x14ac:dyDescent="0.2">
      <c r="A2299" t="s">
        <v>2506</v>
      </c>
      <c r="B2299" t="s">
        <v>32081</v>
      </c>
      <c r="I2299" t="s">
        <v>20</v>
      </c>
      <c r="J2299">
        <v>17.91</v>
      </c>
      <c r="M2299">
        <v>17.91</v>
      </c>
      <c r="N2299">
        <f t="shared" si="35"/>
        <v>0</v>
      </c>
    </row>
    <row r="2300" spans="1:14" x14ac:dyDescent="0.2">
      <c r="A2300" t="s">
        <v>2507</v>
      </c>
      <c r="B2300" t="s">
        <v>32081</v>
      </c>
      <c r="I2300" t="s">
        <v>20</v>
      </c>
      <c r="J2300">
        <v>17.760000000000002</v>
      </c>
      <c r="M2300">
        <v>17.760000000000002</v>
      </c>
      <c r="N2300">
        <f t="shared" si="35"/>
        <v>0</v>
      </c>
    </row>
    <row r="2301" spans="1:14" x14ac:dyDescent="0.2">
      <c r="A2301" t="s">
        <v>2508</v>
      </c>
      <c r="B2301" t="s">
        <v>32082</v>
      </c>
      <c r="I2301" t="s">
        <v>20</v>
      </c>
      <c r="J2301">
        <v>19.2</v>
      </c>
      <c r="M2301">
        <v>19.2</v>
      </c>
      <c r="N2301">
        <f t="shared" si="35"/>
        <v>0</v>
      </c>
    </row>
    <row r="2302" spans="1:14" x14ac:dyDescent="0.2">
      <c r="A2302" t="s">
        <v>2509</v>
      </c>
      <c r="B2302" t="s">
        <v>32082</v>
      </c>
      <c r="I2302" t="s">
        <v>20</v>
      </c>
      <c r="J2302">
        <v>19.04</v>
      </c>
      <c r="M2302">
        <v>19.04</v>
      </c>
      <c r="N2302">
        <f t="shared" si="35"/>
        <v>0</v>
      </c>
    </row>
    <row r="2303" spans="1:14" x14ac:dyDescent="0.2">
      <c r="A2303" t="s">
        <v>2510</v>
      </c>
      <c r="B2303" t="s">
        <v>32083</v>
      </c>
      <c r="I2303" t="s">
        <v>20</v>
      </c>
      <c r="J2303">
        <v>20.5</v>
      </c>
      <c r="M2303">
        <v>20.5</v>
      </c>
      <c r="N2303">
        <f t="shared" si="35"/>
        <v>0</v>
      </c>
    </row>
    <row r="2304" spans="1:14" x14ac:dyDescent="0.2">
      <c r="A2304" t="s">
        <v>2511</v>
      </c>
      <c r="B2304" t="s">
        <v>32083</v>
      </c>
      <c r="I2304" t="s">
        <v>20</v>
      </c>
      <c r="J2304">
        <v>20.32</v>
      </c>
      <c r="M2304">
        <v>20.32</v>
      </c>
      <c r="N2304">
        <f t="shared" si="35"/>
        <v>0</v>
      </c>
    </row>
    <row r="2305" spans="1:14" x14ac:dyDescent="0.2">
      <c r="A2305" t="s">
        <v>2512</v>
      </c>
      <c r="B2305" t="s">
        <v>32084</v>
      </c>
      <c r="I2305" t="s">
        <v>20</v>
      </c>
      <c r="J2305">
        <v>21.75</v>
      </c>
      <c r="M2305">
        <v>21.75</v>
      </c>
      <c r="N2305">
        <f t="shared" si="35"/>
        <v>0</v>
      </c>
    </row>
    <row r="2306" spans="1:14" x14ac:dyDescent="0.2">
      <c r="A2306" t="s">
        <v>2513</v>
      </c>
      <c r="B2306" t="s">
        <v>32084</v>
      </c>
      <c r="I2306" t="s">
        <v>20</v>
      </c>
      <c r="J2306">
        <v>21.57</v>
      </c>
      <c r="M2306">
        <v>21.57</v>
      </c>
      <c r="N2306">
        <f t="shared" si="35"/>
        <v>0</v>
      </c>
    </row>
    <row r="2307" spans="1:14" x14ac:dyDescent="0.2">
      <c r="A2307" t="s">
        <v>2514</v>
      </c>
      <c r="B2307" t="s">
        <v>32085</v>
      </c>
      <c r="I2307" t="s">
        <v>20</v>
      </c>
      <c r="J2307">
        <v>22.92</v>
      </c>
      <c r="M2307">
        <v>22.92</v>
      </c>
      <c r="N2307">
        <f t="shared" si="35"/>
        <v>0</v>
      </c>
    </row>
    <row r="2308" spans="1:14" x14ac:dyDescent="0.2">
      <c r="A2308" t="s">
        <v>2515</v>
      </c>
      <c r="B2308" t="s">
        <v>32085</v>
      </c>
      <c r="I2308" t="s">
        <v>20</v>
      </c>
      <c r="J2308">
        <v>22.72</v>
      </c>
      <c r="M2308">
        <v>22.72</v>
      </c>
      <c r="N2308">
        <f t="shared" ref="N2308:N2371" si="36">J2308-M2308</f>
        <v>0</v>
      </c>
    </row>
    <row r="2309" spans="1:14" x14ac:dyDescent="0.2">
      <c r="A2309" t="s">
        <v>2516</v>
      </c>
      <c r="B2309" t="s">
        <v>32086</v>
      </c>
      <c r="I2309" t="s">
        <v>20</v>
      </c>
      <c r="J2309">
        <v>24.22</v>
      </c>
      <c r="M2309">
        <v>24.22</v>
      </c>
      <c r="N2309">
        <f t="shared" si="36"/>
        <v>0</v>
      </c>
    </row>
    <row r="2310" spans="1:14" x14ac:dyDescent="0.2">
      <c r="A2310" t="s">
        <v>2517</v>
      </c>
      <c r="B2310" t="s">
        <v>32086</v>
      </c>
      <c r="I2310" t="s">
        <v>20</v>
      </c>
      <c r="J2310">
        <v>24.01</v>
      </c>
      <c r="M2310">
        <v>24.01</v>
      </c>
      <c r="N2310">
        <f t="shared" si="36"/>
        <v>0</v>
      </c>
    </row>
    <row r="2311" spans="1:14" x14ac:dyDescent="0.2">
      <c r="A2311" t="s">
        <v>2518</v>
      </c>
      <c r="B2311" t="s">
        <v>32087</v>
      </c>
      <c r="I2311" t="s">
        <v>20</v>
      </c>
      <c r="J2311">
        <v>25.69</v>
      </c>
      <c r="M2311">
        <v>25.69</v>
      </c>
      <c r="N2311">
        <f t="shared" si="36"/>
        <v>0</v>
      </c>
    </row>
    <row r="2312" spans="1:14" x14ac:dyDescent="0.2">
      <c r="A2312" t="s">
        <v>2519</v>
      </c>
      <c r="B2312" t="s">
        <v>32087</v>
      </c>
      <c r="I2312" t="s">
        <v>20</v>
      </c>
      <c r="J2312">
        <v>25.47</v>
      </c>
      <c r="M2312">
        <v>25.47</v>
      </c>
      <c r="N2312">
        <f t="shared" si="36"/>
        <v>0</v>
      </c>
    </row>
    <row r="2313" spans="1:14" x14ac:dyDescent="0.2">
      <c r="A2313" t="s">
        <v>2520</v>
      </c>
      <c r="B2313" t="s">
        <v>32088</v>
      </c>
      <c r="I2313" t="s">
        <v>20</v>
      </c>
      <c r="J2313">
        <v>26.98</v>
      </c>
      <c r="M2313">
        <v>26.98</v>
      </c>
      <c r="N2313">
        <f t="shared" si="36"/>
        <v>0</v>
      </c>
    </row>
    <row r="2314" spans="1:14" x14ac:dyDescent="0.2">
      <c r="A2314" t="s">
        <v>2521</v>
      </c>
      <c r="B2314" t="s">
        <v>32088</v>
      </c>
      <c r="I2314" t="s">
        <v>20</v>
      </c>
      <c r="J2314">
        <v>26.76</v>
      </c>
      <c r="M2314">
        <v>26.76</v>
      </c>
      <c r="N2314">
        <f t="shared" si="36"/>
        <v>0</v>
      </c>
    </row>
    <row r="2315" spans="1:14" x14ac:dyDescent="0.2">
      <c r="A2315" t="s">
        <v>2522</v>
      </c>
      <c r="B2315" t="s">
        <v>32089</v>
      </c>
      <c r="I2315" t="s">
        <v>20</v>
      </c>
      <c r="J2315">
        <v>28.05</v>
      </c>
      <c r="M2315">
        <v>28.05</v>
      </c>
      <c r="N2315">
        <f t="shared" si="36"/>
        <v>0</v>
      </c>
    </row>
    <row r="2316" spans="1:14" x14ac:dyDescent="0.2">
      <c r="A2316" t="s">
        <v>2523</v>
      </c>
      <c r="B2316" t="s">
        <v>32089</v>
      </c>
      <c r="I2316" t="s">
        <v>20</v>
      </c>
      <c r="J2316">
        <v>27.81</v>
      </c>
      <c r="M2316">
        <v>27.81</v>
      </c>
      <c r="N2316">
        <f t="shared" si="36"/>
        <v>0</v>
      </c>
    </row>
    <row r="2317" spans="1:14" x14ac:dyDescent="0.2">
      <c r="A2317" t="s">
        <v>2524</v>
      </c>
      <c r="B2317" t="s">
        <v>32090</v>
      </c>
      <c r="I2317" t="s">
        <v>20</v>
      </c>
      <c r="J2317">
        <v>29.2</v>
      </c>
      <c r="M2317">
        <v>29.2</v>
      </c>
      <c r="N2317">
        <f t="shared" si="36"/>
        <v>0</v>
      </c>
    </row>
    <row r="2318" spans="1:14" x14ac:dyDescent="0.2">
      <c r="A2318" t="s">
        <v>2525</v>
      </c>
      <c r="B2318" t="s">
        <v>32090</v>
      </c>
      <c r="I2318" t="s">
        <v>20</v>
      </c>
      <c r="J2318">
        <v>28.96</v>
      </c>
      <c r="M2318">
        <v>28.96</v>
      </c>
      <c r="N2318">
        <f t="shared" si="36"/>
        <v>0</v>
      </c>
    </row>
    <row r="2319" spans="1:14" x14ac:dyDescent="0.2">
      <c r="A2319" t="s">
        <v>2526</v>
      </c>
      <c r="B2319" t="s">
        <v>32091</v>
      </c>
      <c r="I2319" t="s">
        <v>20</v>
      </c>
      <c r="J2319">
        <v>30.9</v>
      </c>
      <c r="M2319">
        <v>30.9</v>
      </c>
      <c r="N2319">
        <f t="shared" si="36"/>
        <v>0</v>
      </c>
    </row>
    <row r="2320" spans="1:14" x14ac:dyDescent="0.2">
      <c r="A2320" t="s">
        <v>2527</v>
      </c>
      <c r="B2320" t="s">
        <v>32091</v>
      </c>
      <c r="I2320" t="s">
        <v>20</v>
      </c>
      <c r="J2320">
        <v>30.64</v>
      </c>
      <c r="M2320">
        <v>30.64</v>
      </c>
      <c r="N2320">
        <f t="shared" si="36"/>
        <v>0</v>
      </c>
    </row>
    <row r="2321" spans="1:14" x14ac:dyDescent="0.2">
      <c r="A2321" t="s">
        <v>2528</v>
      </c>
      <c r="B2321" t="s">
        <v>32092</v>
      </c>
      <c r="I2321" t="s">
        <v>20</v>
      </c>
      <c r="J2321">
        <v>31.82</v>
      </c>
      <c r="M2321">
        <v>31.82</v>
      </c>
      <c r="N2321">
        <f t="shared" si="36"/>
        <v>0</v>
      </c>
    </row>
    <row r="2322" spans="1:14" x14ac:dyDescent="0.2">
      <c r="A2322" t="s">
        <v>2529</v>
      </c>
      <c r="B2322" t="s">
        <v>32092</v>
      </c>
      <c r="I2322" t="s">
        <v>20</v>
      </c>
      <c r="J2322">
        <v>31.55</v>
      </c>
      <c r="M2322">
        <v>31.55</v>
      </c>
      <c r="N2322">
        <f t="shared" si="36"/>
        <v>0</v>
      </c>
    </row>
    <row r="2323" spans="1:14" x14ac:dyDescent="0.2">
      <c r="A2323" t="s">
        <v>2530</v>
      </c>
      <c r="B2323" t="s">
        <v>32093</v>
      </c>
      <c r="I2323" t="s">
        <v>20</v>
      </c>
      <c r="J2323">
        <v>33.31</v>
      </c>
      <c r="M2323">
        <v>33.31</v>
      </c>
      <c r="N2323">
        <f t="shared" si="36"/>
        <v>0</v>
      </c>
    </row>
    <row r="2324" spans="1:14" x14ac:dyDescent="0.2">
      <c r="A2324" t="s">
        <v>2531</v>
      </c>
      <c r="B2324" t="s">
        <v>32093</v>
      </c>
      <c r="I2324" t="s">
        <v>20</v>
      </c>
      <c r="J2324">
        <v>33.03</v>
      </c>
      <c r="M2324">
        <v>33.03</v>
      </c>
      <c r="N2324">
        <f t="shared" si="36"/>
        <v>0</v>
      </c>
    </row>
    <row r="2325" spans="1:14" x14ac:dyDescent="0.2">
      <c r="A2325" t="s">
        <v>2532</v>
      </c>
      <c r="B2325" t="s">
        <v>32094</v>
      </c>
      <c r="I2325" t="s">
        <v>20</v>
      </c>
      <c r="J2325">
        <v>34.39</v>
      </c>
      <c r="M2325">
        <v>34.39</v>
      </c>
      <c r="N2325">
        <f t="shared" si="36"/>
        <v>0</v>
      </c>
    </row>
    <row r="2326" spans="1:14" x14ac:dyDescent="0.2">
      <c r="A2326" t="s">
        <v>2533</v>
      </c>
      <c r="B2326" t="s">
        <v>32094</v>
      </c>
      <c r="I2326" t="s">
        <v>20</v>
      </c>
      <c r="J2326">
        <v>34.1</v>
      </c>
      <c r="M2326">
        <v>34.1</v>
      </c>
      <c r="N2326">
        <f t="shared" si="36"/>
        <v>0</v>
      </c>
    </row>
    <row r="2327" spans="1:14" x14ac:dyDescent="0.2">
      <c r="A2327" t="s">
        <v>2534</v>
      </c>
      <c r="B2327" t="s">
        <v>32095</v>
      </c>
      <c r="I2327" t="s">
        <v>20</v>
      </c>
      <c r="J2327">
        <v>36.130000000000003</v>
      </c>
      <c r="M2327">
        <v>36.130000000000003</v>
      </c>
      <c r="N2327">
        <f t="shared" si="36"/>
        <v>0</v>
      </c>
    </row>
    <row r="2328" spans="1:14" x14ac:dyDescent="0.2">
      <c r="A2328" t="s">
        <v>2535</v>
      </c>
      <c r="B2328" t="s">
        <v>32095</v>
      </c>
      <c r="I2328" t="s">
        <v>20</v>
      </c>
      <c r="J2328">
        <v>35.83</v>
      </c>
      <c r="M2328">
        <v>35.83</v>
      </c>
      <c r="N2328">
        <f t="shared" si="36"/>
        <v>0</v>
      </c>
    </row>
    <row r="2329" spans="1:14" x14ac:dyDescent="0.2">
      <c r="A2329" t="s">
        <v>2536</v>
      </c>
      <c r="B2329" t="s">
        <v>32096</v>
      </c>
      <c r="I2329" t="s">
        <v>20</v>
      </c>
      <c r="J2329">
        <v>16.18</v>
      </c>
      <c r="M2329">
        <v>16.18</v>
      </c>
      <c r="N2329">
        <f t="shared" si="36"/>
        <v>0</v>
      </c>
    </row>
    <row r="2330" spans="1:14" x14ac:dyDescent="0.2">
      <c r="A2330" t="s">
        <v>2537</v>
      </c>
      <c r="B2330" t="s">
        <v>32096</v>
      </c>
      <c r="I2330" t="s">
        <v>20</v>
      </c>
      <c r="J2330">
        <v>16.079999999999998</v>
      </c>
      <c r="M2330">
        <v>16.079999999999998</v>
      </c>
      <c r="N2330">
        <f t="shared" si="36"/>
        <v>0</v>
      </c>
    </row>
    <row r="2331" spans="1:14" x14ac:dyDescent="0.2">
      <c r="A2331" t="s">
        <v>2538</v>
      </c>
      <c r="B2331" t="s">
        <v>32097</v>
      </c>
      <c r="I2331" t="s">
        <v>20</v>
      </c>
      <c r="J2331">
        <v>18.66</v>
      </c>
      <c r="M2331">
        <v>18.66</v>
      </c>
      <c r="N2331">
        <f t="shared" si="36"/>
        <v>0</v>
      </c>
    </row>
    <row r="2332" spans="1:14" x14ac:dyDescent="0.2">
      <c r="A2332" t="s">
        <v>2539</v>
      </c>
      <c r="B2332" t="s">
        <v>32097</v>
      </c>
      <c r="I2332" t="s">
        <v>20</v>
      </c>
      <c r="J2332">
        <v>18.55</v>
      </c>
      <c r="M2332">
        <v>18.55</v>
      </c>
      <c r="N2332">
        <f t="shared" si="36"/>
        <v>0</v>
      </c>
    </row>
    <row r="2333" spans="1:14" x14ac:dyDescent="0.2">
      <c r="A2333" t="s">
        <v>2540</v>
      </c>
      <c r="B2333" t="s">
        <v>32098</v>
      </c>
      <c r="I2333" t="s">
        <v>20</v>
      </c>
      <c r="J2333">
        <v>21.25</v>
      </c>
      <c r="M2333">
        <v>21.25</v>
      </c>
      <c r="N2333">
        <f t="shared" si="36"/>
        <v>0</v>
      </c>
    </row>
    <row r="2334" spans="1:14" x14ac:dyDescent="0.2">
      <c r="A2334" t="s">
        <v>2541</v>
      </c>
      <c r="B2334" t="s">
        <v>32098</v>
      </c>
      <c r="I2334" t="s">
        <v>20</v>
      </c>
      <c r="J2334">
        <v>21.12</v>
      </c>
      <c r="M2334">
        <v>21.12</v>
      </c>
      <c r="N2334">
        <f t="shared" si="36"/>
        <v>0</v>
      </c>
    </row>
    <row r="2335" spans="1:14" x14ac:dyDescent="0.2">
      <c r="A2335" t="s">
        <v>2542</v>
      </c>
      <c r="B2335" t="s">
        <v>32099</v>
      </c>
      <c r="I2335" t="s">
        <v>20</v>
      </c>
      <c r="J2335">
        <v>23.67</v>
      </c>
      <c r="M2335">
        <v>23.67</v>
      </c>
      <c r="N2335">
        <f t="shared" si="36"/>
        <v>0</v>
      </c>
    </row>
    <row r="2336" spans="1:14" x14ac:dyDescent="0.2">
      <c r="A2336" t="s">
        <v>2543</v>
      </c>
      <c r="B2336" t="s">
        <v>32099</v>
      </c>
      <c r="I2336" t="s">
        <v>20</v>
      </c>
      <c r="J2336">
        <v>23.53</v>
      </c>
      <c r="M2336">
        <v>23.53</v>
      </c>
      <c r="N2336">
        <f t="shared" si="36"/>
        <v>0</v>
      </c>
    </row>
    <row r="2337" spans="1:14" x14ac:dyDescent="0.2">
      <c r="A2337" t="s">
        <v>2544</v>
      </c>
      <c r="B2337" t="s">
        <v>32100</v>
      </c>
      <c r="I2337" t="s">
        <v>20</v>
      </c>
      <c r="J2337">
        <v>26.32</v>
      </c>
      <c r="M2337">
        <v>26.32</v>
      </c>
      <c r="N2337">
        <f t="shared" si="36"/>
        <v>0</v>
      </c>
    </row>
    <row r="2338" spans="1:14" x14ac:dyDescent="0.2">
      <c r="A2338" t="s">
        <v>2545</v>
      </c>
      <c r="B2338" t="s">
        <v>32100</v>
      </c>
      <c r="I2338" t="s">
        <v>20</v>
      </c>
      <c r="J2338">
        <v>26.16</v>
      </c>
      <c r="M2338">
        <v>26.16</v>
      </c>
      <c r="N2338">
        <f t="shared" si="36"/>
        <v>0</v>
      </c>
    </row>
    <row r="2339" spans="1:14" x14ac:dyDescent="0.2">
      <c r="A2339" t="s">
        <v>2546</v>
      </c>
      <c r="B2339" t="s">
        <v>32101</v>
      </c>
      <c r="I2339" t="s">
        <v>20</v>
      </c>
      <c r="J2339">
        <v>28.68</v>
      </c>
      <c r="M2339">
        <v>28.68</v>
      </c>
      <c r="N2339">
        <f t="shared" si="36"/>
        <v>0</v>
      </c>
    </row>
    <row r="2340" spans="1:14" x14ac:dyDescent="0.2">
      <c r="A2340" t="s">
        <v>2547</v>
      </c>
      <c r="B2340" t="s">
        <v>32101</v>
      </c>
      <c r="I2340" t="s">
        <v>20</v>
      </c>
      <c r="J2340">
        <v>28.5</v>
      </c>
      <c r="M2340">
        <v>28.5</v>
      </c>
      <c r="N2340">
        <f t="shared" si="36"/>
        <v>0</v>
      </c>
    </row>
    <row r="2341" spans="1:14" x14ac:dyDescent="0.2">
      <c r="A2341" t="s">
        <v>2548</v>
      </c>
      <c r="B2341" t="s">
        <v>32102</v>
      </c>
      <c r="I2341" t="s">
        <v>20</v>
      </c>
      <c r="J2341">
        <v>31.21</v>
      </c>
      <c r="M2341">
        <v>31.21</v>
      </c>
      <c r="N2341">
        <f t="shared" si="36"/>
        <v>0</v>
      </c>
    </row>
    <row r="2342" spans="1:14" x14ac:dyDescent="0.2">
      <c r="A2342" t="s">
        <v>2549</v>
      </c>
      <c r="B2342" t="s">
        <v>32102</v>
      </c>
      <c r="I2342" t="s">
        <v>20</v>
      </c>
      <c r="J2342">
        <v>31.02</v>
      </c>
      <c r="M2342">
        <v>31.02</v>
      </c>
      <c r="N2342">
        <f t="shared" si="36"/>
        <v>0</v>
      </c>
    </row>
    <row r="2343" spans="1:14" x14ac:dyDescent="0.2">
      <c r="A2343" t="s">
        <v>2550</v>
      </c>
      <c r="B2343" t="s">
        <v>32103</v>
      </c>
      <c r="I2343" t="s">
        <v>20</v>
      </c>
      <c r="J2343">
        <v>33.909999999999997</v>
      </c>
      <c r="M2343">
        <v>33.909999999999997</v>
      </c>
      <c r="N2343">
        <f t="shared" si="36"/>
        <v>0</v>
      </c>
    </row>
    <row r="2344" spans="1:14" x14ac:dyDescent="0.2">
      <c r="A2344" t="s">
        <v>2551</v>
      </c>
      <c r="B2344" t="s">
        <v>32103</v>
      </c>
      <c r="I2344" t="s">
        <v>20</v>
      </c>
      <c r="J2344">
        <v>33.71</v>
      </c>
      <c r="M2344">
        <v>33.71</v>
      </c>
      <c r="N2344">
        <f t="shared" si="36"/>
        <v>0</v>
      </c>
    </row>
    <row r="2345" spans="1:14" x14ac:dyDescent="0.2">
      <c r="A2345" t="s">
        <v>2552</v>
      </c>
      <c r="B2345" t="s">
        <v>32104</v>
      </c>
      <c r="I2345" t="s">
        <v>20</v>
      </c>
      <c r="J2345">
        <v>36.36</v>
      </c>
      <c r="M2345">
        <v>36.36</v>
      </c>
      <c r="N2345">
        <f t="shared" si="36"/>
        <v>0</v>
      </c>
    </row>
    <row r="2346" spans="1:14" x14ac:dyDescent="0.2">
      <c r="A2346" t="s">
        <v>2553</v>
      </c>
      <c r="B2346" t="s">
        <v>32104</v>
      </c>
      <c r="I2346" t="s">
        <v>20</v>
      </c>
      <c r="J2346">
        <v>36.14</v>
      </c>
      <c r="M2346">
        <v>36.14</v>
      </c>
      <c r="N2346">
        <f t="shared" si="36"/>
        <v>0</v>
      </c>
    </row>
    <row r="2347" spans="1:14" x14ac:dyDescent="0.2">
      <c r="A2347" t="s">
        <v>2554</v>
      </c>
      <c r="B2347" t="s">
        <v>32105</v>
      </c>
      <c r="I2347" t="s">
        <v>20</v>
      </c>
      <c r="J2347">
        <v>38.770000000000003</v>
      </c>
      <c r="M2347">
        <v>38.770000000000003</v>
      </c>
      <c r="N2347">
        <f t="shared" si="36"/>
        <v>0</v>
      </c>
    </row>
    <row r="2348" spans="1:14" x14ac:dyDescent="0.2">
      <c r="A2348" t="s">
        <v>2555</v>
      </c>
      <c r="B2348" t="s">
        <v>32105</v>
      </c>
      <c r="I2348" t="s">
        <v>20</v>
      </c>
      <c r="J2348">
        <v>38.53</v>
      </c>
      <c r="M2348">
        <v>38.53</v>
      </c>
      <c r="N2348">
        <f t="shared" si="36"/>
        <v>0</v>
      </c>
    </row>
    <row r="2349" spans="1:14" x14ac:dyDescent="0.2">
      <c r="A2349" t="s">
        <v>2556</v>
      </c>
      <c r="B2349" t="s">
        <v>32106</v>
      </c>
      <c r="I2349" t="s">
        <v>20</v>
      </c>
      <c r="J2349">
        <v>41.5</v>
      </c>
      <c r="M2349">
        <v>41.5</v>
      </c>
      <c r="N2349">
        <f t="shared" si="36"/>
        <v>0</v>
      </c>
    </row>
    <row r="2350" spans="1:14" x14ac:dyDescent="0.2">
      <c r="A2350" t="s">
        <v>2557</v>
      </c>
      <c r="B2350" t="s">
        <v>32106</v>
      </c>
      <c r="I2350" t="s">
        <v>20</v>
      </c>
      <c r="J2350">
        <v>41.24</v>
      </c>
      <c r="M2350">
        <v>41.24</v>
      </c>
      <c r="N2350">
        <f t="shared" si="36"/>
        <v>0</v>
      </c>
    </row>
    <row r="2351" spans="1:14" x14ac:dyDescent="0.2">
      <c r="A2351" t="s">
        <v>2558</v>
      </c>
      <c r="B2351" t="s">
        <v>32107</v>
      </c>
      <c r="I2351" t="s">
        <v>20</v>
      </c>
      <c r="J2351">
        <v>44.09</v>
      </c>
      <c r="M2351">
        <v>44.09</v>
      </c>
      <c r="N2351">
        <f t="shared" si="36"/>
        <v>0</v>
      </c>
    </row>
    <row r="2352" spans="1:14" x14ac:dyDescent="0.2">
      <c r="A2352" t="s">
        <v>2559</v>
      </c>
      <c r="B2352" t="s">
        <v>32107</v>
      </c>
      <c r="I2352" t="s">
        <v>20</v>
      </c>
      <c r="J2352">
        <v>43.82</v>
      </c>
      <c r="M2352">
        <v>43.82</v>
      </c>
      <c r="N2352">
        <f t="shared" si="36"/>
        <v>0</v>
      </c>
    </row>
    <row r="2353" spans="1:14" x14ac:dyDescent="0.2">
      <c r="A2353" t="s">
        <v>2560</v>
      </c>
      <c r="B2353" t="s">
        <v>32108</v>
      </c>
      <c r="I2353" t="s">
        <v>20</v>
      </c>
      <c r="J2353">
        <v>46.41</v>
      </c>
      <c r="M2353">
        <v>46.41</v>
      </c>
      <c r="N2353">
        <f t="shared" si="36"/>
        <v>0</v>
      </c>
    </row>
    <row r="2354" spans="1:14" x14ac:dyDescent="0.2">
      <c r="A2354" t="s">
        <v>2561</v>
      </c>
      <c r="B2354" t="s">
        <v>32108</v>
      </c>
      <c r="I2354" t="s">
        <v>20</v>
      </c>
      <c r="J2354">
        <v>46.13</v>
      </c>
      <c r="M2354">
        <v>46.13</v>
      </c>
      <c r="N2354">
        <f t="shared" si="36"/>
        <v>0</v>
      </c>
    </row>
    <row r="2355" spans="1:14" x14ac:dyDescent="0.2">
      <c r="A2355" t="s">
        <v>2562</v>
      </c>
      <c r="B2355" t="s">
        <v>32109</v>
      </c>
      <c r="I2355" t="s">
        <v>20</v>
      </c>
      <c r="J2355">
        <v>48.99</v>
      </c>
      <c r="M2355">
        <v>48.99</v>
      </c>
      <c r="N2355">
        <f t="shared" si="36"/>
        <v>0</v>
      </c>
    </row>
    <row r="2356" spans="1:14" x14ac:dyDescent="0.2">
      <c r="A2356" t="s">
        <v>2563</v>
      </c>
      <c r="B2356" t="s">
        <v>32109</v>
      </c>
      <c r="I2356" t="s">
        <v>20</v>
      </c>
      <c r="J2356">
        <v>48.69</v>
      </c>
      <c r="M2356">
        <v>48.69</v>
      </c>
      <c r="N2356">
        <f t="shared" si="36"/>
        <v>0</v>
      </c>
    </row>
    <row r="2357" spans="1:14" x14ac:dyDescent="0.2">
      <c r="A2357" t="s">
        <v>2564</v>
      </c>
      <c r="B2357" t="s">
        <v>32110</v>
      </c>
      <c r="I2357" t="s">
        <v>20</v>
      </c>
      <c r="J2357">
        <v>51.88</v>
      </c>
      <c r="M2357">
        <v>51.88</v>
      </c>
      <c r="N2357">
        <f t="shared" si="36"/>
        <v>0</v>
      </c>
    </row>
    <row r="2358" spans="1:14" x14ac:dyDescent="0.2">
      <c r="A2358" t="s">
        <v>2565</v>
      </c>
      <c r="B2358" t="s">
        <v>32110</v>
      </c>
      <c r="I2358" t="s">
        <v>20</v>
      </c>
      <c r="J2358">
        <v>51.56</v>
      </c>
      <c r="M2358">
        <v>51.56</v>
      </c>
      <c r="N2358">
        <f t="shared" si="36"/>
        <v>0</v>
      </c>
    </row>
    <row r="2359" spans="1:14" x14ac:dyDescent="0.2">
      <c r="A2359" t="s">
        <v>2566</v>
      </c>
      <c r="B2359" t="s">
        <v>32111</v>
      </c>
      <c r="I2359" t="s">
        <v>20</v>
      </c>
      <c r="J2359">
        <v>54.27</v>
      </c>
      <c r="M2359">
        <v>54.27</v>
      </c>
      <c r="N2359">
        <f t="shared" si="36"/>
        <v>0</v>
      </c>
    </row>
    <row r="2360" spans="1:14" x14ac:dyDescent="0.2">
      <c r="A2360" t="s">
        <v>2567</v>
      </c>
      <c r="B2360" t="s">
        <v>32111</v>
      </c>
      <c r="I2360" t="s">
        <v>20</v>
      </c>
      <c r="J2360">
        <v>53.94</v>
      </c>
      <c r="M2360">
        <v>53.94</v>
      </c>
      <c r="N2360">
        <f t="shared" si="36"/>
        <v>0</v>
      </c>
    </row>
    <row r="2361" spans="1:14" x14ac:dyDescent="0.2">
      <c r="A2361" t="s">
        <v>2568</v>
      </c>
      <c r="B2361" t="s">
        <v>32112</v>
      </c>
      <c r="I2361" t="s">
        <v>20</v>
      </c>
      <c r="J2361">
        <v>56.9</v>
      </c>
      <c r="M2361">
        <v>56.9</v>
      </c>
      <c r="N2361">
        <f t="shared" si="36"/>
        <v>0</v>
      </c>
    </row>
    <row r="2362" spans="1:14" x14ac:dyDescent="0.2">
      <c r="A2362" t="s">
        <v>2569</v>
      </c>
      <c r="B2362" t="s">
        <v>32112</v>
      </c>
      <c r="I2362" t="s">
        <v>20</v>
      </c>
      <c r="J2362">
        <v>56.55</v>
      </c>
      <c r="M2362">
        <v>56.55</v>
      </c>
      <c r="N2362">
        <f t="shared" si="36"/>
        <v>0</v>
      </c>
    </row>
    <row r="2363" spans="1:14" x14ac:dyDescent="0.2">
      <c r="A2363" t="s">
        <v>2570</v>
      </c>
      <c r="B2363" t="s">
        <v>32113</v>
      </c>
      <c r="I2363" t="s">
        <v>20</v>
      </c>
      <c r="J2363">
        <v>58.8</v>
      </c>
      <c r="M2363">
        <v>58.8</v>
      </c>
      <c r="N2363">
        <f t="shared" si="36"/>
        <v>0</v>
      </c>
    </row>
    <row r="2364" spans="1:14" x14ac:dyDescent="0.2">
      <c r="A2364" t="s">
        <v>2571</v>
      </c>
      <c r="B2364" t="s">
        <v>32113</v>
      </c>
      <c r="I2364" t="s">
        <v>20</v>
      </c>
      <c r="J2364">
        <v>58.45</v>
      </c>
      <c r="M2364">
        <v>58.45</v>
      </c>
      <c r="N2364">
        <f t="shared" si="36"/>
        <v>0</v>
      </c>
    </row>
    <row r="2365" spans="1:14" x14ac:dyDescent="0.2">
      <c r="A2365" t="s">
        <v>2572</v>
      </c>
      <c r="B2365" t="s">
        <v>32114</v>
      </c>
      <c r="I2365" t="s">
        <v>20</v>
      </c>
      <c r="J2365">
        <v>61.88</v>
      </c>
      <c r="M2365">
        <v>61.88</v>
      </c>
      <c r="N2365">
        <f t="shared" si="36"/>
        <v>0</v>
      </c>
    </row>
    <row r="2366" spans="1:14" x14ac:dyDescent="0.2">
      <c r="A2366" t="s">
        <v>2573</v>
      </c>
      <c r="B2366" t="s">
        <v>32114</v>
      </c>
      <c r="I2366" t="s">
        <v>20</v>
      </c>
      <c r="J2366">
        <v>61.51</v>
      </c>
      <c r="M2366">
        <v>61.51</v>
      </c>
      <c r="N2366">
        <f t="shared" si="36"/>
        <v>0</v>
      </c>
    </row>
    <row r="2367" spans="1:14" x14ac:dyDescent="0.2">
      <c r="A2367" t="s">
        <v>2574</v>
      </c>
      <c r="B2367" t="s">
        <v>32115</v>
      </c>
      <c r="I2367" t="s">
        <v>20</v>
      </c>
      <c r="J2367">
        <v>64.14</v>
      </c>
      <c r="M2367">
        <v>64.14</v>
      </c>
      <c r="N2367">
        <f t="shared" si="36"/>
        <v>0</v>
      </c>
    </row>
    <row r="2368" spans="1:14" x14ac:dyDescent="0.2">
      <c r="A2368" t="s">
        <v>2575</v>
      </c>
      <c r="B2368" t="s">
        <v>32115</v>
      </c>
      <c r="I2368" t="s">
        <v>20</v>
      </c>
      <c r="J2368">
        <v>63.75</v>
      </c>
      <c r="M2368">
        <v>63.75</v>
      </c>
      <c r="N2368">
        <f t="shared" si="36"/>
        <v>0</v>
      </c>
    </row>
    <row r="2369" spans="1:14" x14ac:dyDescent="0.2">
      <c r="A2369" t="s">
        <v>2576</v>
      </c>
      <c r="B2369" t="s">
        <v>32116</v>
      </c>
      <c r="I2369" t="s">
        <v>20</v>
      </c>
      <c r="J2369">
        <v>66.56</v>
      </c>
      <c r="M2369">
        <v>66.56</v>
      </c>
      <c r="N2369">
        <f t="shared" si="36"/>
        <v>0</v>
      </c>
    </row>
    <row r="2370" spans="1:14" x14ac:dyDescent="0.2">
      <c r="A2370" t="s">
        <v>2577</v>
      </c>
      <c r="B2370" t="s">
        <v>32116</v>
      </c>
      <c r="I2370" t="s">
        <v>20</v>
      </c>
      <c r="J2370">
        <v>66.150000000000006</v>
      </c>
      <c r="M2370">
        <v>66.150000000000006</v>
      </c>
      <c r="N2370">
        <f t="shared" si="36"/>
        <v>0</v>
      </c>
    </row>
    <row r="2371" spans="1:14" x14ac:dyDescent="0.2">
      <c r="A2371" t="s">
        <v>2578</v>
      </c>
      <c r="B2371" t="s">
        <v>32117</v>
      </c>
      <c r="I2371" t="s">
        <v>20</v>
      </c>
      <c r="J2371">
        <v>69.17</v>
      </c>
      <c r="M2371">
        <v>69.17</v>
      </c>
      <c r="N2371">
        <f t="shared" si="36"/>
        <v>0</v>
      </c>
    </row>
    <row r="2372" spans="1:14" x14ac:dyDescent="0.2">
      <c r="A2372" t="s">
        <v>2579</v>
      </c>
      <c r="B2372" t="s">
        <v>32117</v>
      </c>
      <c r="I2372" t="s">
        <v>20</v>
      </c>
      <c r="J2372">
        <v>68.75</v>
      </c>
      <c r="M2372">
        <v>68.75</v>
      </c>
      <c r="N2372">
        <f t="shared" ref="N2372:N2435" si="37">J2372-M2372</f>
        <v>0</v>
      </c>
    </row>
    <row r="2373" spans="1:14" x14ac:dyDescent="0.2">
      <c r="A2373" t="s">
        <v>2580</v>
      </c>
      <c r="B2373" t="s">
        <v>32118</v>
      </c>
      <c r="I2373" t="s">
        <v>20</v>
      </c>
      <c r="J2373">
        <v>72</v>
      </c>
      <c r="M2373">
        <v>72</v>
      </c>
      <c r="N2373">
        <f t="shared" si="37"/>
        <v>0</v>
      </c>
    </row>
    <row r="2374" spans="1:14" x14ac:dyDescent="0.2">
      <c r="A2374" t="s">
        <v>2581</v>
      </c>
      <c r="B2374" t="s">
        <v>32118</v>
      </c>
      <c r="I2374" t="s">
        <v>20</v>
      </c>
      <c r="J2374">
        <v>71.56</v>
      </c>
      <c r="M2374">
        <v>71.56</v>
      </c>
      <c r="N2374">
        <f t="shared" si="37"/>
        <v>0</v>
      </c>
    </row>
    <row r="2375" spans="1:14" x14ac:dyDescent="0.2">
      <c r="A2375" t="s">
        <v>2582</v>
      </c>
      <c r="B2375" t="s">
        <v>32119</v>
      </c>
      <c r="I2375" t="s">
        <v>2583</v>
      </c>
      <c r="J2375">
        <v>0.99</v>
      </c>
      <c r="M2375">
        <v>0.99</v>
      </c>
      <c r="N2375">
        <f t="shared" si="37"/>
        <v>0</v>
      </c>
    </row>
    <row r="2376" spans="1:14" x14ac:dyDescent="0.2">
      <c r="A2376" t="s">
        <v>2584</v>
      </c>
      <c r="B2376" t="s">
        <v>32119</v>
      </c>
      <c r="I2376" t="s">
        <v>2583</v>
      </c>
      <c r="J2376">
        <v>0.98</v>
      </c>
      <c r="M2376">
        <v>0.98</v>
      </c>
      <c r="N2376">
        <f t="shared" si="37"/>
        <v>0</v>
      </c>
    </row>
    <row r="2377" spans="1:14" x14ac:dyDescent="0.2">
      <c r="A2377" t="s">
        <v>2585</v>
      </c>
      <c r="B2377" t="s">
        <v>32120</v>
      </c>
      <c r="I2377" t="s">
        <v>2583</v>
      </c>
      <c r="J2377">
        <v>1.26</v>
      </c>
      <c r="M2377">
        <v>1.26</v>
      </c>
      <c r="N2377">
        <f t="shared" si="37"/>
        <v>0</v>
      </c>
    </row>
    <row r="2378" spans="1:14" x14ac:dyDescent="0.2">
      <c r="A2378" t="s">
        <v>2586</v>
      </c>
      <c r="B2378" t="s">
        <v>32120</v>
      </c>
      <c r="I2378" t="s">
        <v>2583</v>
      </c>
      <c r="J2378">
        <v>1.23</v>
      </c>
      <c r="M2378">
        <v>1.23</v>
      </c>
      <c r="N2378">
        <f t="shared" si="37"/>
        <v>0</v>
      </c>
    </row>
    <row r="2379" spans="1:14" x14ac:dyDescent="0.2">
      <c r="A2379" t="s">
        <v>2587</v>
      </c>
      <c r="B2379" t="s">
        <v>32121</v>
      </c>
      <c r="I2379" t="s">
        <v>2583</v>
      </c>
      <c r="J2379">
        <v>1.43</v>
      </c>
      <c r="M2379">
        <v>1.43</v>
      </c>
      <c r="N2379">
        <f t="shared" si="37"/>
        <v>0</v>
      </c>
    </row>
    <row r="2380" spans="1:14" x14ac:dyDescent="0.2">
      <c r="A2380" t="s">
        <v>2588</v>
      </c>
      <c r="B2380" t="s">
        <v>32121</v>
      </c>
      <c r="I2380" t="s">
        <v>2583</v>
      </c>
      <c r="J2380">
        <v>1.4</v>
      </c>
      <c r="M2380">
        <v>1.4</v>
      </c>
      <c r="N2380">
        <f t="shared" si="37"/>
        <v>0</v>
      </c>
    </row>
    <row r="2381" spans="1:14" x14ac:dyDescent="0.2">
      <c r="A2381" t="s">
        <v>2589</v>
      </c>
      <c r="B2381" t="s">
        <v>32122</v>
      </c>
      <c r="I2381" t="s">
        <v>2583</v>
      </c>
      <c r="J2381">
        <v>1.67</v>
      </c>
      <c r="M2381">
        <v>1.67</v>
      </c>
      <c r="N2381">
        <f t="shared" si="37"/>
        <v>0</v>
      </c>
    </row>
    <row r="2382" spans="1:14" x14ac:dyDescent="0.2">
      <c r="A2382" t="s">
        <v>2590</v>
      </c>
      <c r="B2382" t="s">
        <v>32122</v>
      </c>
      <c r="I2382" t="s">
        <v>2583</v>
      </c>
      <c r="J2382">
        <v>1.64</v>
      </c>
      <c r="M2382">
        <v>1.64</v>
      </c>
      <c r="N2382">
        <f t="shared" si="37"/>
        <v>0</v>
      </c>
    </row>
    <row r="2383" spans="1:14" x14ac:dyDescent="0.2">
      <c r="A2383" t="s">
        <v>2591</v>
      </c>
      <c r="B2383" t="s">
        <v>32123</v>
      </c>
      <c r="I2383" t="s">
        <v>2583</v>
      </c>
      <c r="J2383">
        <v>2.0099999999999998</v>
      </c>
      <c r="M2383">
        <v>2.0099999999999998</v>
      </c>
      <c r="N2383">
        <f t="shared" si="37"/>
        <v>0</v>
      </c>
    </row>
    <row r="2384" spans="1:14" x14ac:dyDescent="0.2">
      <c r="A2384" t="s">
        <v>2592</v>
      </c>
      <c r="B2384" t="s">
        <v>32123</v>
      </c>
      <c r="I2384" t="s">
        <v>2583</v>
      </c>
      <c r="J2384">
        <v>1.98</v>
      </c>
      <c r="M2384">
        <v>1.98</v>
      </c>
      <c r="N2384">
        <f t="shared" si="37"/>
        <v>0</v>
      </c>
    </row>
    <row r="2385" spans="1:14" x14ac:dyDescent="0.2">
      <c r="A2385" t="s">
        <v>2593</v>
      </c>
      <c r="B2385" t="s">
        <v>32124</v>
      </c>
      <c r="I2385" t="s">
        <v>2583</v>
      </c>
      <c r="J2385">
        <v>2.5</v>
      </c>
      <c r="M2385">
        <v>2.5</v>
      </c>
      <c r="N2385">
        <f t="shared" si="37"/>
        <v>0</v>
      </c>
    </row>
    <row r="2386" spans="1:14" x14ac:dyDescent="0.2">
      <c r="A2386" t="s">
        <v>2594</v>
      </c>
      <c r="B2386" t="s">
        <v>32124</v>
      </c>
      <c r="I2386" t="s">
        <v>2583</v>
      </c>
      <c r="J2386">
        <v>2.46</v>
      </c>
      <c r="M2386">
        <v>2.46</v>
      </c>
      <c r="N2386">
        <f t="shared" si="37"/>
        <v>0</v>
      </c>
    </row>
    <row r="2387" spans="1:14" x14ac:dyDescent="0.2">
      <c r="A2387" t="s">
        <v>2595</v>
      </c>
      <c r="B2387" t="s">
        <v>32125</v>
      </c>
      <c r="I2387" t="s">
        <v>2583</v>
      </c>
      <c r="J2387">
        <v>3.35</v>
      </c>
      <c r="M2387">
        <v>3.35</v>
      </c>
      <c r="N2387">
        <f t="shared" si="37"/>
        <v>0</v>
      </c>
    </row>
    <row r="2388" spans="1:14" x14ac:dyDescent="0.2">
      <c r="A2388" t="s">
        <v>2596</v>
      </c>
      <c r="B2388" t="s">
        <v>32125</v>
      </c>
      <c r="I2388" t="s">
        <v>2583</v>
      </c>
      <c r="J2388">
        <v>3.29</v>
      </c>
      <c r="M2388">
        <v>3.29</v>
      </c>
      <c r="N2388">
        <f t="shared" si="37"/>
        <v>0</v>
      </c>
    </row>
    <row r="2389" spans="1:14" x14ac:dyDescent="0.2">
      <c r="A2389" t="s">
        <v>2597</v>
      </c>
      <c r="B2389" t="s">
        <v>32126</v>
      </c>
      <c r="I2389" t="s">
        <v>2583</v>
      </c>
      <c r="J2389">
        <v>5.0199999999999996</v>
      </c>
      <c r="M2389">
        <v>5.0199999999999996</v>
      </c>
      <c r="N2389">
        <f t="shared" si="37"/>
        <v>0</v>
      </c>
    </row>
    <row r="2390" spans="1:14" x14ac:dyDescent="0.2">
      <c r="A2390" t="s">
        <v>2598</v>
      </c>
      <c r="B2390" t="s">
        <v>32126</v>
      </c>
      <c r="I2390" t="s">
        <v>2583</v>
      </c>
      <c r="J2390">
        <v>4.9400000000000004</v>
      </c>
      <c r="M2390">
        <v>4.9400000000000004</v>
      </c>
      <c r="N2390">
        <f t="shared" si="37"/>
        <v>0</v>
      </c>
    </row>
    <row r="2391" spans="1:14" x14ac:dyDescent="0.2">
      <c r="A2391" t="s">
        <v>2599</v>
      </c>
      <c r="B2391" t="s">
        <v>32127</v>
      </c>
      <c r="I2391" t="s">
        <v>2583</v>
      </c>
      <c r="J2391">
        <v>10.029999999999999</v>
      </c>
      <c r="M2391">
        <v>10.029999999999999</v>
      </c>
      <c r="N2391">
        <f t="shared" si="37"/>
        <v>0</v>
      </c>
    </row>
    <row r="2392" spans="1:14" x14ac:dyDescent="0.2">
      <c r="A2392" t="s">
        <v>2600</v>
      </c>
      <c r="B2392" t="s">
        <v>32127</v>
      </c>
      <c r="I2392" t="s">
        <v>2583</v>
      </c>
      <c r="J2392">
        <v>9.86</v>
      </c>
      <c r="M2392">
        <v>9.86</v>
      </c>
      <c r="N2392">
        <f t="shared" si="37"/>
        <v>0</v>
      </c>
    </row>
    <row r="2393" spans="1:14" x14ac:dyDescent="0.2">
      <c r="A2393" t="s">
        <v>2601</v>
      </c>
      <c r="B2393" t="s">
        <v>32128</v>
      </c>
      <c r="I2393" t="s">
        <v>2583</v>
      </c>
      <c r="J2393">
        <v>0.78</v>
      </c>
      <c r="M2393">
        <v>0.78</v>
      </c>
      <c r="N2393">
        <f t="shared" si="37"/>
        <v>0</v>
      </c>
    </row>
    <row r="2394" spans="1:14" x14ac:dyDescent="0.2">
      <c r="A2394" t="s">
        <v>2602</v>
      </c>
      <c r="B2394" t="s">
        <v>32128</v>
      </c>
      <c r="I2394" t="s">
        <v>2583</v>
      </c>
      <c r="J2394">
        <v>0.77</v>
      </c>
      <c r="M2394">
        <v>0.77</v>
      </c>
      <c r="N2394">
        <f t="shared" si="37"/>
        <v>0</v>
      </c>
    </row>
    <row r="2395" spans="1:14" x14ac:dyDescent="0.2">
      <c r="A2395" t="s">
        <v>2603</v>
      </c>
      <c r="B2395" t="s">
        <v>32129</v>
      </c>
      <c r="I2395" t="s">
        <v>2583</v>
      </c>
      <c r="J2395">
        <v>0.99</v>
      </c>
      <c r="M2395">
        <v>0.99</v>
      </c>
      <c r="N2395">
        <f t="shared" si="37"/>
        <v>0</v>
      </c>
    </row>
    <row r="2396" spans="1:14" x14ac:dyDescent="0.2">
      <c r="A2396" t="s">
        <v>2604</v>
      </c>
      <c r="B2396" t="s">
        <v>32129</v>
      </c>
      <c r="I2396" t="s">
        <v>2583</v>
      </c>
      <c r="J2396">
        <v>0.98</v>
      </c>
      <c r="M2396">
        <v>0.98</v>
      </c>
      <c r="N2396">
        <f t="shared" si="37"/>
        <v>0</v>
      </c>
    </row>
    <row r="2397" spans="1:14" x14ac:dyDescent="0.2">
      <c r="A2397" t="s">
        <v>2605</v>
      </c>
      <c r="B2397" t="s">
        <v>32130</v>
      </c>
      <c r="I2397" t="s">
        <v>2583</v>
      </c>
      <c r="J2397">
        <v>1.1299999999999999</v>
      </c>
      <c r="M2397">
        <v>1.1299999999999999</v>
      </c>
      <c r="N2397">
        <f t="shared" si="37"/>
        <v>0</v>
      </c>
    </row>
    <row r="2398" spans="1:14" x14ac:dyDescent="0.2">
      <c r="A2398" t="s">
        <v>2606</v>
      </c>
      <c r="B2398" t="s">
        <v>32130</v>
      </c>
      <c r="I2398" t="s">
        <v>2583</v>
      </c>
      <c r="J2398">
        <v>1.1200000000000001</v>
      </c>
      <c r="M2398">
        <v>1.1200000000000001</v>
      </c>
      <c r="N2398">
        <f t="shared" si="37"/>
        <v>0</v>
      </c>
    </row>
    <row r="2399" spans="1:14" x14ac:dyDescent="0.2">
      <c r="A2399" t="s">
        <v>2607</v>
      </c>
      <c r="B2399" t="s">
        <v>32131</v>
      </c>
      <c r="I2399" t="s">
        <v>2583</v>
      </c>
      <c r="J2399">
        <v>1.32</v>
      </c>
      <c r="M2399">
        <v>1.32</v>
      </c>
      <c r="N2399">
        <f t="shared" si="37"/>
        <v>0</v>
      </c>
    </row>
    <row r="2400" spans="1:14" x14ac:dyDescent="0.2">
      <c r="A2400" t="s">
        <v>2608</v>
      </c>
      <c r="B2400" t="s">
        <v>32131</v>
      </c>
      <c r="I2400" t="s">
        <v>2583</v>
      </c>
      <c r="J2400">
        <v>1.3</v>
      </c>
      <c r="M2400">
        <v>1.3</v>
      </c>
      <c r="N2400">
        <f t="shared" si="37"/>
        <v>0</v>
      </c>
    </row>
    <row r="2401" spans="1:14" x14ac:dyDescent="0.2">
      <c r="A2401" t="s">
        <v>2609</v>
      </c>
      <c r="B2401" t="s">
        <v>32132</v>
      </c>
      <c r="I2401" t="s">
        <v>2583</v>
      </c>
      <c r="J2401">
        <v>1.58</v>
      </c>
      <c r="M2401">
        <v>1.58</v>
      </c>
      <c r="N2401">
        <f t="shared" si="37"/>
        <v>0</v>
      </c>
    </row>
    <row r="2402" spans="1:14" x14ac:dyDescent="0.2">
      <c r="A2402" t="s">
        <v>2610</v>
      </c>
      <c r="B2402" t="s">
        <v>32132</v>
      </c>
      <c r="I2402" t="s">
        <v>2583</v>
      </c>
      <c r="J2402">
        <v>1.56</v>
      </c>
      <c r="M2402">
        <v>1.56</v>
      </c>
      <c r="N2402">
        <f t="shared" si="37"/>
        <v>0</v>
      </c>
    </row>
    <row r="2403" spans="1:14" x14ac:dyDescent="0.2">
      <c r="A2403" t="s">
        <v>2611</v>
      </c>
      <c r="B2403" t="s">
        <v>32133</v>
      </c>
      <c r="I2403" t="s">
        <v>2583</v>
      </c>
      <c r="J2403">
        <v>1.96</v>
      </c>
      <c r="M2403">
        <v>1.96</v>
      </c>
      <c r="N2403">
        <f t="shared" si="37"/>
        <v>0</v>
      </c>
    </row>
    <row r="2404" spans="1:14" x14ac:dyDescent="0.2">
      <c r="A2404" t="s">
        <v>2612</v>
      </c>
      <c r="B2404" t="s">
        <v>32133</v>
      </c>
      <c r="I2404" t="s">
        <v>2583</v>
      </c>
      <c r="J2404">
        <v>1.94</v>
      </c>
      <c r="M2404">
        <v>1.94</v>
      </c>
      <c r="N2404">
        <f t="shared" si="37"/>
        <v>0</v>
      </c>
    </row>
    <row r="2405" spans="1:14" x14ac:dyDescent="0.2">
      <c r="A2405" t="s">
        <v>2613</v>
      </c>
      <c r="B2405" t="s">
        <v>32134</v>
      </c>
      <c r="I2405" t="s">
        <v>2583</v>
      </c>
      <c r="J2405">
        <v>2.63</v>
      </c>
      <c r="M2405">
        <v>2.63</v>
      </c>
      <c r="N2405">
        <f t="shared" si="37"/>
        <v>0</v>
      </c>
    </row>
    <row r="2406" spans="1:14" x14ac:dyDescent="0.2">
      <c r="A2406" t="s">
        <v>2614</v>
      </c>
      <c r="B2406" t="s">
        <v>32134</v>
      </c>
      <c r="I2406" t="s">
        <v>2583</v>
      </c>
      <c r="J2406">
        <v>2.59</v>
      </c>
      <c r="M2406">
        <v>2.59</v>
      </c>
      <c r="N2406">
        <f t="shared" si="37"/>
        <v>0</v>
      </c>
    </row>
    <row r="2407" spans="1:14" x14ac:dyDescent="0.2">
      <c r="A2407" t="s">
        <v>2615</v>
      </c>
      <c r="B2407" t="s">
        <v>32135</v>
      </c>
      <c r="I2407" t="s">
        <v>2583</v>
      </c>
      <c r="J2407">
        <v>3.95</v>
      </c>
      <c r="M2407">
        <v>3.95</v>
      </c>
      <c r="N2407">
        <f t="shared" si="37"/>
        <v>0</v>
      </c>
    </row>
    <row r="2408" spans="1:14" x14ac:dyDescent="0.2">
      <c r="A2408" t="s">
        <v>2616</v>
      </c>
      <c r="B2408" t="s">
        <v>32135</v>
      </c>
      <c r="I2408" t="s">
        <v>2583</v>
      </c>
      <c r="J2408">
        <v>3.9</v>
      </c>
      <c r="M2408">
        <v>3.9</v>
      </c>
      <c r="N2408">
        <f t="shared" si="37"/>
        <v>0</v>
      </c>
    </row>
    <row r="2409" spans="1:14" x14ac:dyDescent="0.2">
      <c r="A2409" t="s">
        <v>2617</v>
      </c>
      <c r="B2409" t="s">
        <v>32136</v>
      </c>
      <c r="I2409" t="s">
        <v>2583</v>
      </c>
      <c r="J2409">
        <v>7.89</v>
      </c>
      <c r="M2409">
        <v>7.89</v>
      </c>
      <c r="N2409">
        <f t="shared" si="37"/>
        <v>0</v>
      </c>
    </row>
    <row r="2410" spans="1:14" x14ac:dyDescent="0.2">
      <c r="A2410" t="s">
        <v>2618</v>
      </c>
      <c r="B2410" t="s">
        <v>32136</v>
      </c>
      <c r="I2410" t="s">
        <v>2583</v>
      </c>
      <c r="J2410">
        <v>7.78</v>
      </c>
      <c r="M2410">
        <v>7.78</v>
      </c>
      <c r="N2410">
        <f t="shared" si="37"/>
        <v>0</v>
      </c>
    </row>
    <row r="2411" spans="1:14" x14ac:dyDescent="0.2">
      <c r="A2411" t="s">
        <v>2619</v>
      </c>
      <c r="B2411" t="s">
        <v>32137</v>
      </c>
      <c r="I2411" t="s">
        <v>2583</v>
      </c>
      <c r="J2411">
        <v>1.23</v>
      </c>
      <c r="M2411">
        <v>1.23</v>
      </c>
      <c r="N2411">
        <f t="shared" si="37"/>
        <v>0</v>
      </c>
    </row>
    <row r="2412" spans="1:14" x14ac:dyDescent="0.2">
      <c r="A2412" t="s">
        <v>2620</v>
      </c>
      <c r="B2412" t="s">
        <v>32137</v>
      </c>
      <c r="I2412" t="s">
        <v>2583</v>
      </c>
      <c r="J2412">
        <v>1.19</v>
      </c>
      <c r="M2412">
        <v>1.19</v>
      </c>
      <c r="N2412">
        <f t="shared" si="37"/>
        <v>0</v>
      </c>
    </row>
    <row r="2413" spans="1:14" x14ac:dyDescent="0.2">
      <c r="A2413" t="s">
        <v>2621</v>
      </c>
      <c r="B2413" t="s">
        <v>32138</v>
      </c>
      <c r="I2413" t="s">
        <v>2583</v>
      </c>
      <c r="J2413">
        <v>1.56</v>
      </c>
      <c r="M2413">
        <v>1.56</v>
      </c>
      <c r="N2413">
        <f t="shared" si="37"/>
        <v>0</v>
      </c>
    </row>
    <row r="2414" spans="1:14" x14ac:dyDescent="0.2">
      <c r="A2414" t="s">
        <v>2622</v>
      </c>
      <c r="B2414" t="s">
        <v>32138</v>
      </c>
      <c r="I2414" t="s">
        <v>2583</v>
      </c>
      <c r="J2414">
        <v>1.5</v>
      </c>
      <c r="M2414">
        <v>1.5</v>
      </c>
      <c r="N2414">
        <f t="shared" si="37"/>
        <v>0</v>
      </c>
    </row>
    <row r="2415" spans="1:14" x14ac:dyDescent="0.2">
      <c r="A2415" t="s">
        <v>2623</v>
      </c>
      <c r="B2415" t="s">
        <v>32139</v>
      </c>
      <c r="I2415" t="s">
        <v>2583</v>
      </c>
      <c r="J2415">
        <v>1.77</v>
      </c>
      <c r="M2415">
        <v>1.77</v>
      </c>
      <c r="N2415">
        <f t="shared" si="37"/>
        <v>0</v>
      </c>
    </row>
    <row r="2416" spans="1:14" x14ac:dyDescent="0.2">
      <c r="A2416" t="s">
        <v>2624</v>
      </c>
      <c r="B2416" t="s">
        <v>32139</v>
      </c>
      <c r="I2416" t="s">
        <v>2583</v>
      </c>
      <c r="J2416">
        <v>1.71</v>
      </c>
      <c r="M2416">
        <v>1.71</v>
      </c>
      <c r="N2416">
        <f t="shared" si="37"/>
        <v>0</v>
      </c>
    </row>
    <row r="2417" spans="1:14" x14ac:dyDescent="0.2">
      <c r="A2417" t="s">
        <v>2625</v>
      </c>
      <c r="B2417" t="s">
        <v>32140</v>
      </c>
      <c r="I2417" t="s">
        <v>2583</v>
      </c>
      <c r="J2417">
        <v>2.0699999999999998</v>
      </c>
      <c r="M2417">
        <v>2.0699999999999998</v>
      </c>
      <c r="N2417">
        <f t="shared" si="37"/>
        <v>0</v>
      </c>
    </row>
    <row r="2418" spans="1:14" x14ac:dyDescent="0.2">
      <c r="A2418" t="s">
        <v>2626</v>
      </c>
      <c r="B2418" t="s">
        <v>32140</v>
      </c>
      <c r="I2418" t="s">
        <v>2583</v>
      </c>
      <c r="J2418">
        <v>2</v>
      </c>
      <c r="M2418">
        <v>2</v>
      </c>
      <c r="N2418">
        <f t="shared" si="37"/>
        <v>0</v>
      </c>
    </row>
    <row r="2419" spans="1:14" x14ac:dyDescent="0.2">
      <c r="A2419" t="s">
        <v>2627</v>
      </c>
      <c r="B2419" t="s">
        <v>32141</v>
      </c>
      <c r="I2419" t="s">
        <v>2583</v>
      </c>
      <c r="J2419">
        <v>2.4900000000000002</v>
      </c>
      <c r="M2419">
        <v>2.4900000000000002</v>
      </c>
      <c r="N2419">
        <f t="shared" si="37"/>
        <v>0</v>
      </c>
    </row>
    <row r="2420" spans="1:14" x14ac:dyDescent="0.2">
      <c r="A2420" t="s">
        <v>2628</v>
      </c>
      <c r="B2420" t="s">
        <v>32141</v>
      </c>
      <c r="I2420" t="s">
        <v>2583</v>
      </c>
      <c r="J2420">
        <v>2.4</v>
      </c>
      <c r="M2420">
        <v>2.4</v>
      </c>
      <c r="N2420">
        <f t="shared" si="37"/>
        <v>0</v>
      </c>
    </row>
    <row r="2421" spans="1:14" x14ac:dyDescent="0.2">
      <c r="A2421" t="s">
        <v>2629</v>
      </c>
      <c r="B2421" t="s">
        <v>32142</v>
      </c>
      <c r="I2421" t="s">
        <v>2583</v>
      </c>
      <c r="J2421">
        <v>3.1</v>
      </c>
      <c r="M2421">
        <v>3.1</v>
      </c>
      <c r="N2421">
        <f t="shared" si="37"/>
        <v>0</v>
      </c>
    </row>
    <row r="2422" spans="1:14" x14ac:dyDescent="0.2">
      <c r="A2422" t="s">
        <v>2630</v>
      </c>
      <c r="B2422" t="s">
        <v>32142</v>
      </c>
      <c r="I2422" t="s">
        <v>2583</v>
      </c>
      <c r="J2422">
        <v>2.99</v>
      </c>
      <c r="M2422">
        <v>2.99</v>
      </c>
      <c r="N2422">
        <f t="shared" si="37"/>
        <v>0</v>
      </c>
    </row>
    <row r="2423" spans="1:14" x14ac:dyDescent="0.2">
      <c r="A2423" t="s">
        <v>2631</v>
      </c>
      <c r="B2423" t="s">
        <v>32143</v>
      </c>
      <c r="I2423" t="s">
        <v>2583</v>
      </c>
      <c r="J2423">
        <v>4.1399999999999997</v>
      </c>
      <c r="M2423">
        <v>4.1399999999999997</v>
      </c>
      <c r="N2423">
        <f t="shared" si="37"/>
        <v>0</v>
      </c>
    </row>
    <row r="2424" spans="1:14" x14ac:dyDescent="0.2">
      <c r="A2424" t="s">
        <v>2632</v>
      </c>
      <c r="B2424" t="s">
        <v>32143</v>
      </c>
      <c r="I2424" t="s">
        <v>2583</v>
      </c>
      <c r="J2424">
        <v>4</v>
      </c>
      <c r="M2424">
        <v>4</v>
      </c>
      <c r="N2424">
        <f t="shared" si="37"/>
        <v>0</v>
      </c>
    </row>
    <row r="2425" spans="1:14" x14ac:dyDescent="0.2">
      <c r="A2425" t="s">
        <v>2633</v>
      </c>
      <c r="B2425" t="s">
        <v>32144</v>
      </c>
      <c r="I2425" t="s">
        <v>2583</v>
      </c>
      <c r="J2425">
        <v>6.29</v>
      </c>
      <c r="M2425">
        <v>6.29</v>
      </c>
      <c r="N2425">
        <f t="shared" si="37"/>
        <v>0</v>
      </c>
    </row>
    <row r="2426" spans="1:14" x14ac:dyDescent="0.2">
      <c r="A2426" t="s">
        <v>2634</v>
      </c>
      <c r="B2426" t="s">
        <v>32144</v>
      </c>
      <c r="I2426" t="s">
        <v>2583</v>
      </c>
      <c r="J2426">
        <v>6.07</v>
      </c>
      <c r="M2426">
        <v>6.07</v>
      </c>
      <c r="N2426">
        <f t="shared" si="37"/>
        <v>0</v>
      </c>
    </row>
    <row r="2427" spans="1:14" x14ac:dyDescent="0.2">
      <c r="A2427" t="s">
        <v>2635</v>
      </c>
      <c r="B2427" t="s">
        <v>32145</v>
      </c>
      <c r="I2427" t="s">
        <v>2583</v>
      </c>
      <c r="J2427">
        <v>12.47</v>
      </c>
      <c r="M2427">
        <v>12.47</v>
      </c>
      <c r="N2427">
        <f t="shared" si="37"/>
        <v>0</v>
      </c>
    </row>
    <row r="2428" spans="1:14" x14ac:dyDescent="0.2">
      <c r="A2428" t="s">
        <v>2636</v>
      </c>
      <c r="B2428" t="s">
        <v>32145</v>
      </c>
      <c r="I2428" t="s">
        <v>2583</v>
      </c>
      <c r="J2428">
        <v>12.04</v>
      </c>
      <c r="M2428">
        <v>12.04</v>
      </c>
      <c r="N2428">
        <f t="shared" si="37"/>
        <v>0</v>
      </c>
    </row>
    <row r="2429" spans="1:14" x14ac:dyDescent="0.2">
      <c r="A2429" t="s">
        <v>2637</v>
      </c>
      <c r="B2429" t="s">
        <v>32146</v>
      </c>
      <c r="I2429" t="s">
        <v>2583</v>
      </c>
      <c r="J2429">
        <v>1</v>
      </c>
      <c r="M2429">
        <v>1</v>
      </c>
      <c r="N2429">
        <f t="shared" si="37"/>
        <v>0</v>
      </c>
    </row>
    <row r="2430" spans="1:14" x14ac:dyDescent="0.2">
      <c r="A2430" t="s">
        <v>2638</v>
      </c>
      <c r="B2430" t="s">
        <v>32146</v>
      </c>
      <c r="I2430" t="s">
        <v>2583</v>
      </c>
      <c r="J2430">
        <v>0.98</v>
      </c>
      <c r="M2430">
        <v>0.98</v>
      </c>
      <c r="N2430">
        <f t="shared" si="37"/>
        <v>0</v>
      </c>
    </row>
    <row r="2431" spans="1:14" x14ac:dyDescent="0.2">
      <c r="A2431" t="s">
        <v>2639</v>
      </c>
      <c r="B2431" t="s">
        <v>32147</v>
      </c>
      <c r="I2431" t="s">
        <v>2583</v>
      </c>
      <c r="J2431">
        <v>1.26</v>
      </c>
      <c r="M2431">
        <v>1.26</v>
      </c>
      <c r="N2431">
        <f t="shared" si="37"/>
        <v>0</v>
      </c>
    </row>
    <row r="2432" spans="1:14" x14ac:dyDescent="0.2">
      <c r="A2432" t="s">
        <v>2640</v>
      </c>
      <c r="B2432" t="s">
        <v>32147</v>
      </c>
      <c r="I2432" t="s">
        <v>2583</v>
      </c>
      <c r="J2432">
        <v>1.24</v>
      </c>
      <c r="M2432">
        <v>1.24</v>
      </c>
      <c r="N2432">
        <f t="shared" si="37"/>
        <v>0</v>
      </c>
    </row>
    <row r="2433" spans="1:14" x14ac:dyDescent="0.2">
      <c r="A2433" t="s">
        <v>2641</v>
      </c>
      <c r="B2433" t="s">
        <v>32148</v>
      </c>
      <c r="I2433" t="s">
        <v>2583</v>
      </c>
      <c r="J2433">
        <v>1.42</v>
      </c>
      <c r="M2433">
        <v>1.42</v>
      </c>
      <c r="N2433">
        <f t="shared" si="37"/>
        <v>0</v>
      </c>
    </row>
    <row r="2434" spans="1:14" x14ac:dyDescent="0.2">
      <c r="A2434" t="s">
        <v>2642</v>
      </c>
      <c r="B2434" t="s">
        <v>32148</v>
      </c>
      <c r="I2434" t="s">
        <v>2583</v>
      </c>
      <c r="J2434">
        <v>1.39</v>
      </c>
      <c r="M2434">
        <v>1.39</v>
      </c>
      <c r="N2434">
        <f t="shared" si="37"/>
        <v>0</v>
      </c>
    </row>
    <row r="2435" spans="1:14" x14ac:dyDescent="0.2">
      <c r="A2435" t="s">
        <v>2643</v>
      </c>
      <c r="B2435" t="s">
        <v>32149</v>
      </c>
      <c r="I2435" t="s">
        <v>2583</v>
      </c>
      <c r="J2435">
        <v>1.66</v>
      </c>
      <c r="M2435">
        <v>1.66</v>
      </c>
      <c r="N2435">
        <f t="shared" si="37"/>
        <v>0</v>
      </c>
    </row>
    <row r="2436" spans="1:14" x14ac:dyDescent="0.2">
      <c r="A2436" t="s">
        <v>2644</v>
      </c>
      <c r="B2436" t="s">
        <v>32149</v>
      </c>
      <c r="I2436" t="s">
        <v>2583</v>
      </c>
      <c r="J2436">
        <v>1.63</v>
      </c>
      <c r="M2436">
        <v>1.63</v>
      </c>
      <c r="N2436">
        <f t="shared" ref="N2436:N2499" si="38">J2436-M2436</f>
        <v>0</v>
      </c>
    </row>
    <row r="2437" spans="1:14" x14ac:dyDescent="0.2">
      <c r="A2437" t="s">
        <v>2645</v>
      </c>
      <c r="B2437" t="s">
        <v>32150</v>
      </c>
      <c r="I2437" t="s">
        <v>2583</v>
      </c>
      <c r="J2437">
        <v>2</v>
      </c>
      <c r="M2437">
        <v>2</v>
      </c>
      <c r="N2437">
        <f t="shared" si="38"/>
        <v>0</v>
      </c>
    </row>
    <row r="2438" spans="1:14" x14ac:dyDescent="0.2">
      <c r="A2438" t="s">
        <v>2646</v>
      </c>
      <c r="B2438" t="s">
        <v>32150</v>
      </c>
      <c r="I2438" t="s">
        <v>2583</v>
      </c>
      <c r="J2438">
        <v>1.97</v>
      </c>
      <c r="M2438">
        <v>1.97</v>
      </c>
      <c r="N2438">
        <f t="shared" si="38"/>
        <v>0</v>
      </c>
    </row>
    <row r="2439" spans="1:14" x14ac:dyDescent="0.2">
      <c r="A2439" t="s">
        <v>2647</v>
      </c>
      <c r="B2439" t="s">
        <v>32151</v>
      </c>
      <c r="I2439" t="s">
        <v>2583</v>
      </c>
      <c r="J2439">
        <v>2.5</v>
      </c>
      <c r="M2439">
        <v>2.5</v>
      </c>
      <c r="N2439">
        <f t="shared" si="38"/>
        <v>0</v>
      </c>
    </row>
    <row r="2440" spans="1:14" x14ac:dyDescent="0.2">
      <c r="A2440" t="s">
        <v>2648</v>
      </c>
      <c r="B2440" t="s">
        <v>32151</v>
      </c>
      <c r="I2440" t="s">
        <v>2583</v>
      </c>
      <c r="J2440">
        <v>2.46</v>
      </c>
      <c r="M2440">
        <v>2.46</v>
      </c>
      <c r="N2440">
        <f t="shared" si="38"/>
        <v>0</v>
      </c>
    </row>
    <row r="2441" spans="1:14" x14ac:dyDescent="0.2">
      <c r="A2441" t="s">
        <v>2649</v>
      </c>
      <c r="B2441" t="s">
        <v>32152</v>
      </c>
      <c r="I2441" t="s">
        <v>2583</v>
      </c>
      <c r="J2441">
        <v>3.34</v>
      </c>
      <c r="M2441">
        <v>3.34</v>
      </c>
      <c r="N2441">
        <f t="shared" si="38"/>
        <v>0</v>
      </c>
    </row>
    <row r="2442" spans="1:14" x14ac:dyDescent="0.2">
      <c r="A2442" t="s">
        <v>2650</v>
      </c>
      <c r="B2442" t="s">
        <v>32152</v>
      </c>
      <c r="I2442" t="s">
        <v>2583</v>
      </c>
      <c r="J2442">
        <v>3.28</v>
      </c>
      <c r="M2442">
        <v>3.28</v>
      </c>
      <c r="N2442">
        <f t="shared" si="38"/>
        <v>0</v>
      </c>
    </row>
    <row r="2443" spans="1:14" x14ac:dyDescent="0.2">
      <c r="A2443" t="s">
        <v>2651</v>
      </c>
      <c r="B2443" t="s">
        <v>32153</v>
      </c>
      <c r="I2443" t="s">
        <v>2583</v>
      </c>
      <c r="J2443">
        <v>5</v>
      </c>
      <c r="M2443">
        <v>5</v>
      </c>
      <c r="N2443">
        <f t="shared" si="38"/>
        <v>0</v>
      </c>
    </row>
    <row r="2444" spans="1:14" x14ac:dyDescent="0.2">
      <c r="A2444" t="s">
        <v>2652</v>
      </c>
      <c r="B2444" t="s">
        <v>32153</v>
      </c>
      <c r="I2444" t="s">
        <v>2583</v>
      </c>
      <c r="J2444">
        <v>4.92</v>
      </c>
      <c r="M2444">
        <v>4.92</v>
      </c>
      <c r="N2444">
        <f t="shared" si="38"/>
        <v>0</v>
      </c>
    </row>
    <row r="2445" spans="1:14" x14ac:dyDescent="0.2">
      <c r="A2445" t="s">
        <v>2653</v>
      </c>
      <c r="B2445" t="s">
        <v>32154</v>
      </c>
      <c r="I2445" t="s">
        <v>2583</v>
      </c>
      <c r="J2445">
        <v>10.01</v>
      </c>
      <c r="M2445">
        <v>10.01</v>
      </c>
      <c r="N2445">
        <f t="shared" si="38"/>
        <v>0</v>
      </c>
    </row>
    <row r="2446" spans="1:14" x14ac:dyDescent="0.2">
      <c r="A2446" t="s">
        <v>2654</v>
      </c>
      <c r="B2446" t="s">
        <v>32154</v>
      </c>
      <c r="I2446" t="s">
        <v>2583</v>
      </c>
      <c r="J2446">
        <v>9.85</v>
      </c>
      <c r="M2446">
        <v>9.85</v>
      </c>
      <c r="N2446">
        <f t="shared" si="38"/>
        <v>0</v>
      </c>
    </row>
    <row r="2447" spans="1:14" x14ac:dyDescent="0.2">
      <c r="A2447" t="s">
        <v>2655</v>
      </c>
      <c r="B2447" t="s">
        <v>32155</v>
      </c>
      <c r="I2447" t="s">
        <v>2583</v>
      </c>
      <c r="J2447">
        <v>0.85</v>
      </c>
      <c r="M2447">
        <v>0.85</v>
      </c>
      <c r="N2447">
        <f t="shared" si="38"/>
        <v>0</v>
      </c>
    </row>
    <row r="2448" spans="1:14" x14ac:dyDescent="0.2">
      <c r="A2448" t="s">
        <v>2656</v>
      </c>
      <c r="B2448" t="s">
        <v>32155</v>
      </c>
      <c r="I2448" t="s">
        <v>2583</v>
      </c>
      <c r="J2448">
        <v>0.83</v>
      </c>
      <c r="M2448">
        <v>0.83</v>
      </c>
      <c r="N2448">
        <f t="shared" si="38"/>
        <v>0</v>
      </c>
    </row>
    <row r="2449" spans="1:14" x14ac:dyDescent="0.2">
      <c r="A2449" t="s">
        <v>2657</v>
      </c>
      <c r="B2449" t="s">
        <v>32156</v>
      </c>
      <c r="I2449" t="s">
        <v>2583</v>
      </c>
      <c r="J2449">
        <v>1.08</v>
      </c>
      <c r="M2449">
        <v>1.08</v>
      </c>
      <c r="N2449">
        <f t="shared" si="38"/>
        <v>0</v>
      </c>
    </row>
    <row r="2450" spans="1:14" x14ac:dyDescent="0.2">
      <c r="A2450" t="s">
        <v>2658</v>
      </c>
      <c r="B2450" t="s">
        <v>32156</v>
      </c>
      <c r="I2450" t="s">
        <v>2583</v>
      </c>
      <c r="J2450">
        <v>1.06</v>
      </c>
      <c r="M2450">
        <v>1.06</v>
      </c>
      <c r="N2450">
        <f t="shared" si="38"/>
        <v>0</v>
      </c>
    </row>
    <row r="2451" spans="1:14" x14ac:dyDescent="0.2">
      <c r="A2451" t="s">
        <v>2659</v>
      </c>
      <c r="B2451" t="s">
        <v>32157</v>
      </c>
      <c r="I2451" t="s">
        <v>2583</v>
      </c>
      <c r="J2451">
        <v>1.23</v>
      </c>
      <c r="M2451">
        <v>1.23</v>
      </c>
      <c r="N2451">
        <f t="shared" si="38"/>
        <v>0</v>
      </c>
    </row>
    <row r="2452" spans="1:14" x14ac:dyDescent="0.2">
      <c r="A2452" t="s">
        <v>2660</v>
      </c>
      <c r="B2452" t="s">
        <v>32157</v>
      </c>
      <c r="I2452" t="s">
        <v>2583</v>
      </c>
      <c r="J2452">
        <v>1.22</v>
      </c>
      <c r="M2452">
        <v>1.22</v>
      </c>
      <c r="N2452">
        <f t="shared" si="38"/>
        <v>0</v>
      </c>
    </row>
    <row r="2453" spans="1:14" x14ac:dyDescent="0.2">
      <c r="A2453" t="s">
        <v>2661</v>
      </c>
      <c r="B2453" t="s">
        <v>32158</v>
      </c>
      <c r="I2453" t="s">
        <v>2583</v>
      </c>
      <c r="J2453">
        <v>1.44</v>
      </c>
      <c r="M2453">
        <v>1.44</v>
      </c>
      <c r="N2453">
        <f t="shared" si="38"/>
        <v>0</v>
      </c>
    </row>
    <row r="2454" spans="1:14" x14ac:dyDescent="0.2">
      <c r="A2454" t="s">
        <v>2662</v>
      </c>
      <c r="B2454" t="s">
        <v>32158</v>
      </c>
      <c r="I2454" t="s">
        <v>2583</v>
      </c>
      <c r="J2454">
        <v>1.42</v>
      </c>
      <c r="M2454">
        <v>1.42</v>
      </c>
      <c r="N2454">
        <f t="shared" si="38"/>
        <v>0</v>
      </c>
    </row>
    <row r="2455" spans="1:14" x14ac:dyDescent="0.2">
      <c r="A2455" t="s">
        <v>2663</v>
      </c>
      <c r="B2455" t="s">
        <v>32159</v>
      </c>
      <c r="I2455" t="s">
        <v>2583</v>
      </c>
      <c r="J2455">
        <v>1.72</v>
      </c>
      <c r="M2455">
        <v>1.72</v>
      </c>
      <c r="N2455">
        <f t="shared" si="38"/>
        <v>0</v>
      </c>
    </row>
    <row r="2456" spans="1:14" x14ac:dyDescent="0.2">
      <c r="A2456" t="s">
        <v>2664</v>
      </c>
      <c r="B2456" t="s">
        <v>32159</v>
      </c>
      <c r="I2456" t="s">
        <v>2583</v>
      </c>
      <c r="J2456">
        <v>1.7000000000000002</v>
      </c>
      <c r="M2456">
        <v>1.7000000000000002</v>
      </c>
      <c r="N2456">
        <f t="shared" si="38"/>
        <v>0</v>
      </c>
    </row>
    <row r="2457" spans="1:14" x14ac:dyDescent="0.2">
      <c r="A2457" t="s">
        <v>2665</v>
      </c>
      <c r="B2457" t="s">
        <v>32160</v>
      </c>
      <c r="I2457" t="s">
        <v>2583</v>
      </c>
      <c r="J2457">
        <v>2.13</v>
      </c>
      <c r="M2457">
        <v>2.13</v>
      </c>
      <c r="N2457">
        <f t="shared" si="38"/>
        <v>0</v>
      </c>
    </row>
    <row r="2458" spans="1:14" x14ac:dyDescent="0.2">
      <c r="A2458" t="s">
        <v>2666</v>
      </c>
      <c r="B2458" t="s">
        <v>32160</v>
      </c>
      <c r="I2458" t="s">
        <v>2583</v>
      </c>
      <c r="J2458">
        <v>2.11</v>
      </c>
      <c r="M2458">
        <v>2.11</v>
      </c>
      <c r="N2458">
        <f t="shared" si="38"/>
        <v>0</v>
      </c>
    </row>
    <row r="2459" spans="1:14" x14ac:dyDescent="0.2">
      <c r="A2459" t="s">
        <v>2667</v>
      </c>
      <c r="B2459" t="s">
        <v>32161</v>
      </c>
      <c r="I2459" t="s">
        <v>2583</v>
      </c>
      <c r="J2459">
        <v>2.86</v>
      </c>
      <c r="M2459">
        <v>2.86</v>
      </c>
      <c r="N2459">
        <f t="shared" si="38"/>
        <v>0</v>
      </c>
    </row>
    <row r="2460" spans="1:14" x14ac:dyDescent="0.2">
      <c r="A2460" t="s">
        <v>2668</v>
      </c>
      <c r="B2460" t="s">
        <v>32161</v>
      </c>
      <c r="I2460" t="s">
        <v>2583</v>
      </c>
      <c r="J2460">
        <v>2.82</v>
      </c>
      <c r="M2460">
        <v>2.82</v>
      </c>
      <c r="N2460">
        <f t="shared" si="38"/>
        <v>0</v>
      </c>
    </row>
    <row r="2461" spans="1:14" x14ac:dyDescent="0.2">
      <c r="A2461" t="s">
        <v>2669</v>
      </c>
      <c r="B2461" t="s">
        <v>32162</v>
      </c>
      <c r="I2461" t="s">
        <v>2583</v>
      </c>
      <c r="J2461">
        <v>4.38</v>
      </c>
      <c r="M2461">
        <v>4.38</v>
      </c>
      <c r="N2461">
        <f t="shared" si="38"/>
        <v>0</v>
      </c>
    </row>
    <row r="2462" spans="1:14" x14ac:dyDescent="0.2">
      <c r="A2462" t="s">
        <v>2670</v>
      </c>
      <c r="B2462" t="s">
        <v>32162</v>
      </c>
      <c r="I2462" t="s">
        <v>2583</v>
      </c>
      <c r="J2462">
        <v>4.32</v>
      </c>
      <c r="M2462">
        <v>4.32</v>
      </c>
      <c r="N2462">
        <f t="shared" si="38"/>
        <v>0</v>
      </c>
    </row>
    <row r="2463" spans="1:14" x14ac:dyDescent="0.2">
      <c r="A2463" t="s">
        <v>2671</v>
      </c>
      <c r="B2463" t="s">
        <v>32163</v>
      </c>
      <c r="I2463" t="s">
        <v>2583</v>
      </c>
      <c r="J2463">
        <v>8.58</v>
      </c>
      <c r="M2463">
        <v>8.58</v>
      </c>
      <c r="N2463">
        <f t="shared" si="38"/>
        <v>0</v>
      </c>
    </row>
    <row r="2464" spans="1:14" x14ac:dyDescent="0.2">
      <c r="A2464" t="s">
        <v>2672</v>
      </c>
      <c r="B2464" t="s">
        <v>32163</v>
      </c>
      <c r="I2464" t="s">
        <v>2583</v>
      </c>
      <c r="J2464">
        <v>8.4700000000000006</v>
      </c>
      <c r="M2464">
        <v>8.4700000000000006</v>
      </c>
      <c r="N2464">
        <f t="shared" si="38"/>
        <v>0</v>
      </c>
    </row>
    <row r="2465" spans="1:14" x14ac:dyDescent="0.2">
      <c r="A2465" t="s">
        <v>2673</v>
      </c>
      <c r="B2465" t="s">
        <v>32164</v>
      </c>
      <c r="I2465" t="s">
        <v>2583</v>
      </c>
      <c r="J2465">
        <v>0.59</v>
      </c>
      <c r="M2465">
        <v>0.59</v>
      </c>
      <c r="N2465">
        <f t="shared" si="38"/>
        <v>0</v>
      </c>
    </row>
    <row r="2466" spans="1:14" x14ac:dyDescent="0.2">
      <c r="A2466" t="s">
        <v>2674</v>
      </c>
      <c r="B2466" t="s">
        <v>32164</v>
      </c>
      <c r="I2466" t="s">
        <v>2583</v>
      </c>
      <c r="J2466">
        <v>0.57999999999999996</v>
      </c>
      <c r="M2466">
        <v>0.57999999999999996</v>
      </c>
      <c r="N2466">
        <f t="shared" si="38"/>
        <v>0</v>
      </c>
    </row>
    <row r="2467" spans="1:14" x14ac:dyDescent="0.2">
      <c r="A2467" t="s">
        <v>2675</v>
      </c>
      <c r="B2467" t="s">
        <v>32165</v>
      </c>
      <c r="I2467" t="s">
        <v>2583</v>
      </c>
      <c r="J2467">
        <v>0.71</v>
      </c>
      <c r="M2467">
        <v>0.71</v>
      </c>
      <c r="N2467">
        <f t="shared" si="38"/>
        <v>0</v>
      </c>
    </row>
    <row r="2468" spans="1:14" x14ac:dyDescent="0.2">
      <c r="A2468" t="s">
        <v>2676</v>
      </c>
      <c r="B2468" t="s">
        <v>32165</v>
      </c>
      <c r="I2468" t="s">
        <v>2583</v>
      </c>
      <c r="J2468">
        <v>0.7</v>
      </c>
      <c r="M2468">
        <v>0.7</v>
      </c>
      <c r="N2468">
        <f t="shared" si="38"/>
        <v>0</v>
      </c>
    </row>
    <row r="2469" spans="1:14" x14ac:dyDescent="0.2">
      <c r="A2469" t="s">
        <v>2677</v>
      </c>
      <c r="B2469" t="s">
        <v>32166</v>
      </c>
      <c r="I2469" t="s">
        <v>2583</v>
      </c>
      <c r="J2469">
        <v>0.84</v>
      </c>
      <c r="M2469">
        <v>0.84</v>
      </c>
      <c r="N2469">
        <f t="shared" si="38"/>
        <v>0</v>
      </c>
    </row>
    <row r="2470" spans="1:14" x14ac:dyDescent="0.2">
      <c r="A2470" t="s">
        <v>2678</v>
      </c>
      <c r="B2470" t="s">
        <v>32166</v>
      </c>
      <c r="I2470" t="s">
        <v>2583</v>
      </c>
      <c r="J2470">
        <v>0.83</v>
      </c>
      <c r="M2470">
        <v>0.83</v>
      </c>
      <c r="N2470">
        <f t="shared" si="38"/>
        <v>0</v>
      </c>
    </row>
    <row r="2471" spans="1:14" x14ac:dyDescent="0.2">
      <c r="A2471" t="s">
        <v>2679</v>
      </c>
      <c r="B2471" t="s">
        <v>32167</v>
      </c>
      <c r="I2471" t="s">
        <v>2583</v>
      </c>
      <c r="J2471">
        <v>0.96</v>
      </c>
      <c r="M2471">
        <v>0.96</v>
      </c>
      <c r="N2471">
        <f t="shared" si="38"/>
        <v>0</v>
      </c>
    </row>
    <row r="2472" spans="1:14" x14ac:dyDescent="0.2">
      <c r="A2472" t="s">
        <v>2680</v>
      </c>
      <c r="B2472" t="s">
        <v>32167</v>
      </c>
      <c r="I2472" t="s">
        <v>2583</v>
      </c>
      <c r="J2472">
        <v>0.95</v>
      </c>
      <c r="M2472">
        <v>0.95</v>
      </c>
      <c r="N2472">
        <f t="shared" si="38"/>
        <v>0</v>
      </c>
    </row>
    <row r="2473" spans="1:14" x14ac:dyDescent="0.2">
      <c r="A2473" t="s">
        <v>2681</v>
      </c>
      <c r="B2473" t="s">
        <v>32168</v>
      </c>
      <c r="I2473" t="s">
        <v>2583</v>
      </c>
      <c r="J2473">
        <v>1.1599999999999999</v>
      </c>
      <c r="M2473">
        <v>1.1599999999999999</v>
      </c>
      <c r="N2473">
        <f t="shared" si="38"/>
        <v>0</v>
      </c>
    </row>
    <row r="2474" spans="1:14" x14ac:dyDescent="0.2">
      <c r="A2474" t="s">
        <v>2682</v>
      </c>
      <c r="B2474" t="s">
        <v>32168</v>
      </c>
      <c r="I2474" t="s">
        <v>2583</v>
      </c>
      <c r="J2474">
        <v>1.1400000000000001</v>
      </c>
      <c r="M2474">
        <v>1.1400000000000001</v>
      </c>
      <c r="N2474">
        <f t="shared" si="38"/>
        <v>0</v>
      </c>
    </row>
    <row r="2475" spans="1:14" x14ac:dyDescent="0.2">
      <c r="A2475" t="s">
        <v>2683</v>
      </c>
      <c r="B2475" t="s">
        <v>32169</v>
      </c>
      <c r="I2475" t="s">
        <v>2583</v>
      </c>
      <c r="J2475">
        <v>1.46</v>
      </c>
      <c r="M2475">
        <v>1.46</v>
      </c>
      <c r="N2475">
        <f t="shared" si="38"/>
        <v>0</v>
      </c>
    </row>
    <row r="2476" spans="1:14" x14ac:dyDescent="0.2">
      <c r="A2476" t="s">
        <v>2684</v>
      </c>
      <c r="B2476" t="s">
        <v>32169</v>
      </c>
      <c r="I2476" t="s">
        <v>2583</v>
      </c>
      <c r="J2476">
        <v>1.44</v>
      </c>
      <c r="M2476">
        <v>1.44</v>
      </c>
      <c r="N2476">
        <f t="shared" si="38"/>
        <v>0</v>
      </c>
    </row>
    <row r="2477" spans="1:14" x14ac:dyDescent="0.2">
      <c r="A2477" t="s">
        <v>2685</v>
      </c>
      <c r="B2477" t="s">
        <v>32170</v>
      </c>
      <c r="I2477" t="s">
        <v>2583</v>
      </c>
      <c r="J2477">
        <v>1.9300000000000002</v>
      </c>
      <c r="M2477">
        <v>1.9300000000000002</v>
      </c>
      <c r="N2477">
        <f t="shared" si="38"/>
        <v>0</v>
      </c>
    </row>
    <row r="2478" spans="1:14" x14ac:dyDescent="0.2">
      <c r="A2478" t="s">
        <v>2686</v>
      </c>
      <c r="B2478" t="s">
        <v>32170</v>
      </c>
      <c r="I2478" t="s">
        <v>2583</v>
      </c>
      <c r="J2478">
        <v>1.9</v>
      </c>
      <c r="M2478">
        <v>1.9</v>
      </c>
      <c r="N2478">
        <f t="shared" si="38"/>
        <v>0</v>
      </c>
    </row>
    <row r="2479" spans="1:14" x14ac:dyDescent="0.2">
      <c r="A2479" t="s">
        <v>2687</v>
      </c>
      <c r="B2479" t="s">
        <v>32171</v>
      </c>
      <c r="I2479" t="s">
        <v>2583</v>
      </c>
      <c r="J2479">
        <v>2.92</v>
      </c>
      <c r="M2479">
        <v>2.92</v>
      </c>
      <c r="N2479">
        <f t="shared" si="38"/>
        <v>0</v>
      </c>
    </row>
    <row r="2480" spans="1:14" x14ac:dyDescent="0.2">
      <c r="A2480" t="s">
        <v>2688</v>
      </c>
      <c r="B2480" t="s">
        <v>32171</v>
      </c>
      <c r="I2480" t="s">
        <v>2583</v>
      </c>
      <c r="J2480">
        <v>2.88</v>
      </c>
      <c r="M2480">
        <v>2.88</v>
      </c>
      <c r="N2480">
        <f t="shared" si="38"/>
        <v>0</v>
      </c>
    </row>
    <row r="2481" spans="1:14" x14ac:dyDescent="0.2">
      <c r="A2481" t="s">
        <v>2689</v>
      </c>
      <c r="B2481" t="s">
        <v>32172</v>
      </c>
      <c r="I2481" t="s">
        <v>2583</v>
      </c>
      <c r="J2481">
        <v>5.81</v>
      </c>
      <c r="M2481">
        <v>5.81</v>
      </c>
      <c r="N2481">
        <f t="shared" si="38"/>
        <v>0</v>
      </c>
    </row>
    <row r="2482" spans="1:14" x14ac:dyDescent="0.2">
      <c r="A2482" t="s">
        <v>2690</v>
      </c>
      <c r="B2482" t="s">
        <v>32172</v>
      </c>
      <c r="I2482" t="s">
        <v>2583</v>
      </c>
      <c r="J2482">
        <v>5.74</v>
      </c>
      <c r="M2482">
        <v>5.74</v>
      </c>
      <c r="N2482">
        <f t="shared" si="38"/>
        <v>0</v>
      </c>
    </row>
    <row r="2483" spans="1:14" x14ac:dyDescent="0.2">
      <c r="A2483" t="s">
        <v>2691</v>
      </c>
      <c r="B2483" t="s">
        <v>32173</v>
      </c>
      <c r="I2483" t="s">
        <v>2583</v>
      </c>
      <c r="J2483">
        <v>0.44</v>
      </c>
      <c r="M2483">
        <v>0.44</v>
      </c>
      <c r="N2483">
        <f t="shared" si="38"/>
        <v>0</v>
      </c>
    </row>
    <row r="2484" spans="1:14" x14ac:dyDescent="0.2">
      <c r="A2484" t="s">
        <v>2692</v>
      </c>
      <c r="B2484" t="s">
        <v>32173</v>
      </c>
      <c r="I2484" t="s">
        <v>2583</v>
      </c>
      <c r="J2484">
        <v>0.43</v>
      </c>
      <c r="M2484">
        <v>0.43</v>
      </c>
      <c r="N2484">
        <f t="shared" si="38"/>
        <v>0</v>
      </c>
    </row>
    <row r="2485" spans="1:14" x14ac:dyDescent="0.2">
      <c r="A2485" t="s">
        <v>2693</v>
      </c>
      <c r="B2485" t="s">
        <v>32174</v>
      </c>
      <c r="I2485" t="s">
        <v>2583</v>
      </c>
      <c r="J2485">
        <v>0.57999999999999996</v>
      </c>
      <c r="M2485">
        <v>0.57999999999999996</v>
      </c>
      <c r="N2485">
        <f t="shared" si="38"/>
        <v>0</v>
      </c>
    </row>
    <row r="2486" spans="1:14" x14ac:dyDescent="0.2">
      <c r="A2486" t="s">
        <v>2694</v>
      </c>
      <c r="B2486" t="s">
        <v>32174</v>
      </c>
      <c r="I2486" t="s">
        <v>2583</v>
      </c>
      <c r="J2486">
        <v>0.57000000000000006</v>
      </c>
      <c r="M2486">
        <v>0.57000000000000006</v>
      </c>
      <c r="N2486">
        <f t="shared" si="38"/>
        <v>0</v>
      </c>
    </row>
    <row r="2487" spans="1:14" x14ac:dyDescent="0.2">
      <c r="A2487" t="s">
        <v>2695</v>
      </c>
      <c r="B2487" t="s">
        <v>32175</v>
      </c>
      <c r="I2487" t="s">
        <v>2583</v>
      </c>
      <c r="J2487">
        <v>0.75</v>
      </c>
      <c r="M2487">
        <v>0.75</v>
      </c>
      <c r="N2487">
        <f t="shared" si="38"/>
        <v>0</v>
      </c>
    </row>
    <row r="2488" spans="1:14" x14ac:dyDescent="0.2">
      <c r="A2488" t="s">
        <v>2696</v>
      </c>
      <c r="B2488" t="s">
        <v>32175</v>
      </c>
      <c r="I2488" t="s">
        <v>2583</v>
      </c>
      <c r="J2488">
        <v>0.74</v>
      </c>
      <c r="M2488">
        <v>0.74</v>
      </c>
      <c r="N2488">
        <f t="shared" si="38"/>
        <v>0</v>
      </c>
    </row>
    <row r="2489" spans="1:14" x14ac:dyDescent="0.2">
      <c r="A2489" t="s">
        <v>2697</v>
      </c>
      <c r="B2489" t="s">
        <v>32176</v>
      </c>
      <c r="I2489" t="s">
        <v>2583</v>
      </c>
      <c r="J2489">
        <v>10.35</v>
      </c>
      <c r="M2489">
        <v>10.35</v>
      </c>
      <c r="N2489">
        <f t="shared" si="38"/>
        <v>0</v>
      </c>
    </row>
    <row r="2490" spans="1:14" x14ac:dyDescent="0.2">
      <c r="A2490" t="s">
        <v>2698</v>
      </c>
      <c r="B2490" t="s">
        <v>32176</v>
      </c>
      <c r="I2490" t="s">
        <v>2583</v>
      </c>
      <c r="J2490">
        <v>9.67</v>
      </c>
      <c r="M2490">
        <v>9.67</v>
      </c>
      <c r="N2490">
        <f t="shared" si="38"/>
        <v>0</v>
      </c>
    </row>
    <row r="2491" spans="1:14" x14ac:dyDescent="0.2">
      <c r="A2491" t="s">
        <v>121</v>
      </c>
      <c r="B2491" t="s">
        <v>32177</v>
      </c>
      <c r="I2491" t="s">
        <v>2699</v>
      </c>
      <c r="J2491">
        <v>33.6</v>
      </c>
      <c r="M2491">
        <v>33.6</v>
      </c>
      <c r="N2491">
        <f t="shared" si="38"/>
        <v>0</v>
      </c>
    </row>
    <row r="2492" spans="1:14" x14ac:dyDescent="0.2">
      <c r="A2492" t="s">
        <v>2700</v>
      </c>
      <c r="B2492" t="s">
        <v>32177</v>
      </c>
      <c r="I2492" t="s">
        <v>2699</v>
      </c>
      <c r="J2492">
        <v>32.65</v>
      </c>
      <c r="M2492">
        <v>32.65</v>
      </c>
      <c r="N2492">
        <f t="shared" si="38"/>
        <v>0</v>
      </c>
    </row>
    <row r="2493" spans="1:14" x14ac:dyDescent="0.2">
      <c r="A2493" t="s">
        <v>2701</v>
      </c>
      <c r="B2493" t="s">
        <v>32178</v>
      </c>
      <c r="I2493" t="s">
        <v>2583</v>
      </c>
      <c r="J2493">
        <v>2.4500000000000002</v>
      </c>
      <c r="M2493">
        <v>2.4500000000000002</v>
      </c>
      <c r="N2493">
        <f t="shared" si="38"/>
        <v>0</v>
      </c>
    </row>
    <row r="2494" spans="1:14" x14ac:dyDescent="0.2">
      <c r="A2494" t="s">
        <v>2702</v>
      </c>
      <c r="B2494" t="s">
        <v>32178</v>
      </c>
      <c r="I2494" t="s">
        <v>2583</v>
      </c>
      <c r="J2494">
        <v>2.4300000000000002</v>
      </c>
      <c r="M2494">
        <v>2.4300000000000002</v>
      </c>
      <c r="N2494">
        <f t="shared" si="38"/>
        <v>0</v>
      </c>
    </row>
    <row r="2495" spans="1:14" x14ac:dyDescent="0.2">
      <c r="A2495" t="s">
        <v>2703</v>
      </c>
      <c r="B2495" t="s">
        <v>32179</v>
      </c>
      <c r="I2495" t="s">
        <v>5</v>
      </c>
      <c r="J2495">
        <v>18.39</v>
      </c>
      <c r="M2495">
        <v>18.39</v>
      </c>
      <c r="N2495">
        <f t="shared" si="38"/>
        <v>0</v>
      </c>
    </row>
    <row r="2496" spans="1:14" x14ac:dyDescent="0.2">
      <c r="A2496" t="s">
        <v>2704</v>
      </c>
      <c r="B2496" t="s">
        <v>32179</v>
      </c>
      <c r="I2496" t="s">
        <v>5</v>
      </c>
      <c r="J2496">
        <v>17.420000000000002</v>
      </c>
      <c r="M2496">
        <v>17.420000000000002</v>
      </c>
      <c r="N2496">
        <f t="shared" si="38"/>
        <v>0</v>
      </c>
    </row>
    <row r="2497" spans="1:14" x14ac:dyDescent="0.2">
      <c r="A2497" t="s">
        <v>2705</v>
      </c>
      <c r="B2497" t="s">
        <v>32180</v>
      </c>
      <c r="I2497" t="s">
        <v>5</v>
      </c>
      <c r="J2497">
        <v>19.32</v>
      </c>
      <c r="M2497">
        <v>19.32</v>
      </c>
      <c r="N2497">
        <f t="shared" si="38"/>
        <v>0</v>
      </c>
    </row>
    <row r="2498" spans="1:14" x14ac:dyDescent="0.2">
      <c r="A2498" t="s">
        <v>2706</v>
      </c>
      <c r="B2498" t="s">
        <v>32180</v>
      </c>
      <c r="I2498" t="s">
        <v>5</v>
      </c>
      <c r="J2498">
        <v>18.309999999999999</v>
      </c>
      <c r="M2498">
        <v>18.309999999999999</v>
      </c>
      <c r="N2498">
        <f t="shared" si="38"/>
        <v>0</v>
      </c>
    </row>
    <row r="2499" spans="1:14" x14ac:dyDescent="0.2">
      <c r="A2499" t="s">
        <v>2707</v>
      </c>
      <c r="B2499" t="s">
        <v>32181</v>
      </c>
      <c r="I2499" t="s">
        <v>22129</v>
      </c>
      <c r="J2499">
        <v>20.28</v>
      </c>
      <c r="M2499">
        <v>20.28</v>
      </c>
      <c r="N2499">
        <f t="shared" si="38"/>
        <v>0</v>
      </c>
    </row>
    <row r="2500" spans="1:14" x14ac:dyDescent="0.2">
      <c r="A2500" t="s">
        <v>2708</v>
      </c>
      <c r="B2500" t="s">
        <v>32181</v>
      </c>
      <c r="I2500" t="s">
        <v>22129</v>
      </c>
      <c r="J2500">
        <v>19.22</v>
      </c>
      <c r="M2500">
        <v>19.22</v>
      </c>
      <c r="N2500">
        <f t="shared" ref="N2500:N2563" si="39">J2500-M2500</f>
        <v>0</v>
      </c>
    </row>
    <row r="2501" spans="1:14" x14ac:dyDescent="0.2">
      <c r="A2501" t="s">
        <v>2709</v>
      </c>
      <c r="B2501" t="s">
        <v>32182</v>
      </c>
      <c r="I2501" t="s">
        <v>5</v>
      </c>
      <c r="J2501">
        <v>21.3</v>
      </c>
      <c r="M2501">
        <v>21.3</v>
      </c>
      <c r="N2501">
        <f t="shared" si="39"/>
        <v>0</v>
      </c>
    </row>
    <row r="2502" spans="1:14" x14ac:dyDescent="0.2">
      <c r="A2502" t="s">
        <v>2710</v>
      </c>
      <c r="B2502" t="s">
        <v>32182</v>
      </c>
      <c r="I2502" t="s">
        <v>5</v>
      </c>
      <c r="J2502">
        <v>20.18</v>
      </c>
      <c r="M2502">
        <v>20.18</v>
      </c>
      <c r="N2502">
        <f t="shared" si="39"/>
        <v>0</v>
      </c>
    </row>
    <row r="2503" spans="1:14" x14ac:dyDescent="0.2">
      <c r="A2503" t="s">
        <v>2711</v>
      </c>
      <c r="B2503" t="s">
        <v>32183</v>
      </c>
      <c r="I2503" t="s">
        <v>5</v>
      </c>
      <c r="J2503">
        <v>22.32</v>
      </c>
      <c r="M2503">
        <v>22.32</v>
      </c>
      <c r="N2503">
        <f t="shared" si="39"/>
        <v>0</v>
      </c>
    </row>
    <row r="2504" spans="1:14" x14ac:dyDescent="0.2">
      <c r="A2504" t="s">
        <v>2712</v>
      </c>
      <c r="B2504" t="s">
        <v>32183</v>
      </c>
      <c r="I2504" t="s">
        <v>5</v>
      </c>
      <c r="J2504">
        <v>21.15</v>
      </c>
      <c r="M2504">
        <v>21.15</v>
      </c>
      <c r="N2504">
        <f t="shared" si="39"/>
        <v>0</v>
      </c>
    </row>
    <row r="2505" spans="1:14" x14ac:dyDescent="0.2">
      <c r="A2505" t="s">
        <v>2713</v>
      </c>
      <c r="B2505" t="s">
        <v>32184</v>
      </c>
      <c r="I2505" t="s">
        <v>5</v>
      </c>
      <c r="J2505">
        <v>23.46</v>
      </c>
      <c r="M2505">
        <v>23.46</v>
      </c>
      <c r="N2505">
        <f t="shared" si="39"/>
        <v>0</v>
      </c>
    </row>
    <row r="2506" spans="1:14" x14ac:dyDescent="0.2">
      <c r="A2506" t="s">
        <v>2714</v>
      </c>
      <c r="B2506" t="s">
        <v>32184</v>
      </c>
      <c r="I2506" t="s">
        <v>5</v>
      </c>
      <c r="J2506">
        <v>22.23</v>
      </c>
      <c r="M2506">
        <v>22.23</v>
      </c>
      <c r="N2506">
        <f t="shared" si="39"/>
        <v>0</v>
      </c>
    </row>
    <row r="2507" spans="1:14" x14ac:dyDescent="0.2">
      <c r="A2507" t="s">
        <v>2715</v>
      </c>
      <c r="B2507" t="s">
        <v>32185</v>
      </c>
      <c r="I2507" t="s">
        <v>5</v>
      </c>
      <c r="J2507">
        <v>24.67</v>
      </c>
      <c r="M2507">
        <v>24.67</v>
      </c>
      <c r="N2507">
        <f t="shared" si="39"/>
        <v>0</v>
      </c>
    </row>
    <row r="2508" spans="1:14" x14ac:dyDescent="0.2">
      <c r="A2508" t="s">
        <v>2716</v>
      </c>
      <c r="B2508" t="s">
        <v>32185</v>
      </c>
      <c r="I2508" t="s">
        <v>5</v>
      </c>
      <c r="J2508">
        <v>23.37</v>
      </c>
      <c r="M2508">
        <v>23.37</v>
      </c>
      <c r="N2508">
        <f t="shared" si="39"/>
        <v>0</v>
      </c>
    </row>
    <row r="2509" spans="1:14" x14ac:dyDescent="0.2">
      <c r="A2509" t="s">
        <v>2717</v>
      </c>
      <c r="B2509" t="s">
        <v>32186</v>
      </c>
      <c r="I2509" t="s">
        <v>5</v>
      </c>
      <c r="J2509">
        <v>25.88</v>
      </c>
      <c r="M2509">
        <v>25.88</v>
      </c>
      <c r="N2509">
        <f t="shared" si="39"/>
        <v>0</v>
      </c>
    </row>
    <row r="2510" spans="1:14" x14ac:dyDescent="0.2">
      <c r="A2510" t="s">
        <v>2718</v>
      </c>
      <c r="B2510" t="s">
        <v>32186</v>
      </c>
      <c r="I2510" t="s">
        <v>5</v>
      </c>
      <c r="J2510">
        <v>24.52</v>
      </c>
      <c r="M2510">
        <v>24.52</v>
      </c>
      <c r="N2510">
        <f t="shared" si="39"/>
        <v>0</v>
      </c>
    </row>
    <row r="2511" spans="1:14" x14ac:dyDescent="0.2">
      <c r="A2511" t="s">
        <v>2719</v>
      </c>
      <c r="B2511" t="s">
        <v>32187</v>
      </c>
      <c r="I2511" t="s">
        <v>5</v>
      </c>
      <c r="J2511">
        <v>27.13</v>
      </c>
      <c r="M2511">
        <v>27.13</v>
      </c>
      <c r="N2511">
        <f t="shared" si="39"/>
        <v>0</v>
      </c>
    </row>
    <row r="2512" spans="1:14" x14ac:dyDescent="0.2">
      <c r="A2512" t="s">
        <v>2720</v>
      </c>
      <c r="B2512" t="s">
        <v>32187</v>
      </c>
      <c r="I2512" t="s">
        <v>5</v>
      </c>
      <c r="J2512">
        <v>25.7</v>
      </c>
      <c r="M2512">
        <v>25.7</v>
      </c>
      <c r="N2512">
        <f t="shared" si="39"/>
        <v>0</v>
      </c>
    </row>
    <row r="2513" spans="1:14" x14ac:dyDescent="0.2">
      <c r="A2513" t="s">
        <v>2721</v>
      </c>
      <c r="B2513" t="s">
        <v>32188</v>
      </c>
      <c r="I2513" t="s">
        <v>674</v>
      </c>
      <c r="J2513">
        <v>36.409999999999997</v>
      </c>
      <c r="M2513">
        <v>36.409999999999997</v>
      </c>
      <c r="N2513">
        <f t="shared" si="39"/>
        <v>0</v>
      </c>
    </row>
    <row r="2514" spans="1:14" x14ac:dyDescent="0.2">
      <c r="A2514" t="s">
        <v>2722</v>
      </c>
      <c r="B2514" t="s">
        <v>32188</v>
      </c>
      <c r="I2514" t="s">
        <v>674</v>
      </c>
      <c r="J2514">
        <v>33.369999999999997</v>
      </c>
      <c r="M2514">
        <v>33.369999999999997</v>
      </c>
      <c r="N2514">
        <f t="shared" si="39"/>
        <v>0</v>
      </c>
    </row>
    <row r="2515" spans="1:14" x14ac:dyDescent="0.2">
      <c r="A2515" t="s">
        <v>2723</v>
      </c>
      <c r="B2515" t="s">
        <v>32189</v>
      </c>
      <c r="I2515" t="s">
        <v>674</v>
      </c>
      <c r="J2515">
        <v>25.5</v>
      </c>
      <c r="M2515">
        <v>25.5</v>
      </c>
      <c r="N2515">
        <f t="shared" si="39"/>
        <v>0</v>
      </c>
    </row>
    <row r="2516" spans="1:14" x14ac:dyDescent="0.2">
      <c r="A2516" t="s">
        <v>2724</v>
      </c>
      <c r="B2516" t="s">
        <v>32189</v>
      </c>
      <c r="I2516" t="s">
        <v>674</v>
      </c>
      <c r="J2516">
        <v>23.07</v>
      </c>
      <c r="M2516">
        <v>23.07</v>
      </c>
      <c r="N2516">
        <f t="shared" si="39"/>
        <v>0</v>
      </c>
    </row>
    <row r="2517" spans="1:14" x14ac:dyDescent="0.2">
      <c r="A2517" t="s">
        <v>2725</v>
      </c>
      <c r="B2517" t="s">
        <v>32190</v>
      </c>
      <c r="I2517" t="s">
        <v>674</v>
      </c>
      <c r="J2517">
        <v>27.04</v>
      </c>
      <c r="M2517">
        <v>27.04</v>
      </c>
      <c r="N2517">
        <f t="shared" si="39"/>
        <v>0</v>
      </c>
    </row>
    <row r="2518" spans="1:14" x14ac:dyDescent="0.2">
      <c r="A2518" t="s">
        <v>2726</v>
      </c>
      <c r="B2518" t="s">
        <v>32190</v>
      </c>
      <c r="I2518" t="s">
        <v>674</v>
      </c>
      <c r="J2518">
        <v>24.61</v>
      </c>
      <c r="M2518">
        <v>24.61</v>
      </c>
      <c r="N2518">
        <f t="shared" si="39"/>
        <v>0</v>
      </c>
    </row>
    <row r="2519" spans="1:14" x14ac:dyDescent="0.2">
      <c r="A2519" t="s">
        <v>2727</v>
      </c>
      <c r="B2519" t="s">
        <v>32191</v>
      </c>
      <c r="I2519" t="s">
        <v>674</v>
      </c>
      <c r="J2519">
        <v>48.77</v>
      </c>
      <c r="M2519">
        <v>48.77</v>
      </c>
      <c r="N2519">
        <f t="shared" si="39"/>
        <v>0</v>
      </c>
    </row>
    <row r="2520" spans="1:14" x14ac:dyDescent="0.2">
      <c r="A2520" t="s">
        <v>2728</v>
      </c>
      <c r="B2520" t="s">
        <v>32191</v>
      </c>
      <c r="I2520" t="s">
        <v>674</v>
      </c>
      <c r="J2520">
        <v>44.5</v>
      </c>
      <c r="M2520">
        <v>44.5</v>
      </c>
      <c r="N2520">
        <f t="shared" si="39"/>
        <v>0</v>
      </c>
    </row>
    <row r="2521" spans="1:14" x14ac:dyDescent="0.2">
      <c r="A2521" t="s">
        <v>2729</v>
      </c>
      <c r="B2521" t="s">
        <v>32192</v>
      </c>
      <c r="I2521" t="s">
        <v>674</v>
      </c>
      <c r="J2521">
        <v>53.06</v>
      </c>
      <c r="M2521">
        <v>53.06</v>
      </c>
      <c r="N2521">
        <f t="shared" si="39"/>
        <v>0</v>
      </c>
    </row>
    <row r="2522" spans="1:14" x14ac:dyDescent="0.2">
      <c r="A2522" t="s">
        <v>2730</v>
      </c>
      <c r="B2522" t="s">
        <v>32192</v>
      </c>
      <c r="I2522" t="s">
        <v>674</v>
      </c>
      <c r="J2522">
        <v>47.7</v>
      </c>
      <c r="M2522">
        <v>47.7</v>
      </c>
      <c r="N2522">
        <f t="shared" si="39"/>
        <v>0</v>
      </c>
    </row>
    <row r="2523" spans="1:14" x14ac:dyDescent="0.2">
      <c r="A2523" t="s">
        <v>2731</v>
      </c>
      <c r="B2523" t="s">
        <v>32193</v>
      </c>
      <c r="I2523" t="s">
        <v>674</v>
      </c>
      <c r="J2523">
        <v>95.2</v>
      </c>
      <c r="M2523">
        <v>95.2</v>
      </c>
      <c r="N2523">
        <f t="shared" si="39"/>
        <v>0</v>
      </c>
    </row>
    <row r="2524" spans="1:14" x14ac:dyDescent="0.2">
      <c r="A2524" t="s">
        <v>2732</v>
      </c>
      <c r="B2524" t="s">
        <v>32193</v>
      </c>
      <c r="I2524" t="s">
        <v>674</v>
      </c>
      <c r="J2524">
        <v>85.52</v>
      </c>
      <c r="M2524">
        <v>85.52</v>
      </c>
      <c r="N2524">
        <f t="shared" si="39"/>
        <v>0</v>
      </c>
    </row>
    <row r="2525" spans="1:14" x14ac:dyDescent="0.2">
      <c r="A2525" t="s">
        <v>2733</v>
      </c>
      <c r="B2525" t="s">
        <v>32194</v>
      </c>
      <c r="I2525" t="s">
        <v>674</v>
      </c>
      <c r="J2525">
        <v>233.22</v>
      </c>
      <c r="M2525">
        <v>233.22</v>
      </c>
      <c r="N2525">
        <f t="shared" si="39"/>
        <v>0</v>
      </c>
    </row>
    <row r="2526" spans="1:14" x14ac:dyDescent="0.2">
      <c r="A2526" t="s">
        <v>2734</v>
      </c>
      <c r="B2526" t="s">
        <v>32194</v>
      </c>
      <c r="I2526" t="s">
        <v>674</v>
      </c>
      <c r="J2526">
        <v>209.3</v>
      </c>
      <c r="M2526">
        <v>209.3</v>
      </c>
      <c r="N2526">
        <f t="shared" si="39"/>
        <v>0</v>
      </c>
    </row>
    <row r="2527" spans="1:14" x14ac:dyDescent="0.2">
      <c r="A2527" t="s">
        <v>2735</v>
      </c>
      <c r="B2527" t="s">
        <v>32195</v>
      </c>
      <c r="I2527" t="s">
        <v>674</v>
      </c>
      <c r="J2527">
        <v>67.67</v>
      </c>
      <c r="M2527">
        <v>67.67</v>
      </c>
      <c r="N2527">
        <f t="shared" si="39"/>
        <v>0</v>
      </c>
    </row>
    <row r="2528" spans="1:14" x14ac:dyDescent="0.2">
      <c r="A2528" t="s">
        <v>2736</v>
      </c>
      <c r="B2528" t="s">
        <v>32195</v>
      </c>
      <c r="I2528" t="s">
        <v>674</v>
      </c>
      <c r="J2528">
        <v>64.569999999999993</v>
      </c>
      <c r="M2528">
        <v>64.569999999999993</v>
      </c>
      <c r="N2528">
        <f t="shared" si="39"/>
        <v>0</v>
      </c>
    </row>
    <row r="2529" spans="1:14" x14ac:dyDescent="0.2">
      <c r="A2529" t="s">
        <v>2737</v>
      </c>
      <c r="B2529" t="s">
        <v>32196</v>
      </c>
      <c r="I2529" t="s">
        <v>674</v>
      </c>
      <c r="J2529">
        <v>74.709999999999994</v>
      </c>
      <c r="M2529">
        <v>74.709999999999994</v>
      </c>
      <c r="N2529">
        <f t="shared" si="39"/>
        <v>0</v>
      </c>
    </row>
    <row r="2530" spans="1:14" x14ac:dyDescent="0.2">
      <c r="A2530" t="s">
        <v>2738</v>
      </c>
      <c r="B2530" t="s">
        <v>32196</v>
      </c>
      <c r="I2530" t="s">
        <v>674</v>
      </c>
      <c r="J2530">
        <v>71.260000000000005</v>
      </c>
      <c r="M2530">
        <v>71.260000000000005</v>
      </c>
      <c r="N2530">
        <f t="shared" si="39"/>
        <v>0</v>
      </c>
    </row>
    <row r="2531" spans="1:14" x14ac:dyDescent="0.2">
      <c r="A2531" t="s">
        <v>2739</v>
      </c>
      <c r="B2531" t="s">
        <v>32197</v>
      </c>
      <c r="I2531" t="s">
        <v>674</v>
      </c>
      <c r="J2531">
        <v>84.9</v>
      </c>
      <c r="M2531">
        <v>84.9</v>
      </c>
      <c r="N2531">
        <f t="shared" si="39"/>
        <v>0</v>
      </c>
    </row>
    <row r="2532" spans="1:14" x14ac:dyDescent="0.2">
      <c r="A2532" t="s">
        <v>2740</v>
      </c>
      <c r="B2532" t="s">
        <v>32197</v>
      </c>
      <c r="I2532" t="s">
        <v>674</v>
      </c>
      <c r="J2532">
        <v>80.98</v>
      </c>
      <c r="M2532">
        <v>80.98</v>
      </c>
      <c r="N2532">
        <f t="shared" si="39"/>
        <v>0</v>
      </c>
    </row>
    <row r="2533" spans="1:14" x14ac:dyDescent="0.2">
      <c r="A2533" t="s">
        <v>2741</v>
      </c>
      <c r="B2533" t="s">
        <v>32198</v>
      </c>
      <c r="I2533" t="s">
        <v>674</v>
      </c>
      <c r="J2533">
        <v>98.49</v>
      </c>
      <c r="M2533">
        <v>98.49</v>
      </c>
      <c r="N2533">
        <f t="shared" si="39"/>
        <v>0</v>
      </c>
    </row>
    <row r="2534" spans="1:14" x14ac:dyDescent="0.2">
      <c r="A2534" t="s">
        <v>2742</v>
      </c>
      <c r="B2534" t="s">
        <v>32198</v>
      </c>
      <c r="I2534" t="s">
        <v>674</v>
      </c>
      <c r="J2534">
        <v>93.94</v>
      </c>
      <c r="M2534">
        <v>93.94</v>
      </c>
      <c r="N2534">
        <f t="shared" si="39"/>
        <v>0</v>
      </c>
    </row>
    <row r="2535" spans="1:14" x14ac:dyDescent="0.2">
      <c r="A2535" t="s">
        <v>2743</v>
      </c>
      <c r="B2535" t="s">
        <v>32199</v>
      </c>
      <c r="I2535" t="s">
        <v>674</v>
      </c>
      <c r="J2535">
        <v>112.07</v>
      </c>
      <c r="M2535">
        <v>112.07</v>
      </c>
      <c r="N2535">
        <f t="shared" si="39"/>
        <v>0</v>
      </c>
    </row>
    <row r="2536" spans="1:14" x14ac:dyDescent="0.2">
      <c r="A2536" t="s">
        <v>2744</v>
      </c>
      <c r="B2536" t="s">
        <v>32199</v>
      </c>
      <c r="I2536" t="s">
        <v>674</v>
      </c>
      <c r="J2536">
        <v>106.9</v>
      </c>
      <c r="M2536">
        <v>106.9</v>
      </c>
      <c r="N2536">
        <f t="shared" si="39"/>
        <v>0</v>
      </c>
    </row>
    <row r="2537" spans="1:14" x14ac:dyDescent="0.2">
      <c r="A2537" t="s">
        <v>2745</v>
      </c>
      <c r="B2537" t="s">
        <v>32200</v>
      </c>
      <c r="I2537" t="s">
        <v>674</v>
      </c>
      <c r="J2537">
        <v>106.41</v>
      </c>
      <c r="M2537">
        <v>106.41</v>
      </c>
      <c r="N2537">
        <f t="shared" si="39"/>
        <v>0</v>
      </c>
    </row>
    <row r="2538" spans="1:14" x14ac:dyDescent="0.2">
      <c r="A2538" t="s">
        <v>2746</v>
      </c>
      <c r="B2538" t="s">
        <v>32200</v>
      </c>
      <c r="I2538" t="s">
        <v>674</v>
      </c>
      <c r="J2538">
        <v>96.94</v>
      </c>
      <c r="M2538">
        <v>96.94</v>
      </c>
      <c r="N2538">
        <f t="shared" si="39"/>
        <v>0</v>
      </c>
    </row>
    <row r="2539" spans="1:14" x14ac:dyDescent="0.2">
      <c r="A2539" t="s">
        <v>2747</v>
      </c>
      <c r="B2539" t="s">
        <v>32201</v>
      </c>
      <c r="I2539" t="s">
        <v>674</v>
      </c>
      <c r="J2539">
        <v>189.65</v>
      </c>
      <c r="M2539">
        <v>189.65</v>
      </c>
      <c r="N2539">
        <f t="shared" si="39"/>
        <v>0</v>
      </c>
    </row>
    <row r="2540" spans="1:14" x14ac:dyDescent="0.2">
      <c r="A2540" t="s">
        <v>2748</v>
      </c>
      <c r="B2540" t="s">
        <v>32201</v>
      </c>
      <c r="I2540" t="s">
        <v>674</v>
      </c>
      <c r="J2540">
        <v>170.31</v>
      </c>
      <c r="M2540">
        <v>170.31</v>
      </c>
      <c r="N2540">
        <f t="shared" si="39"/>
        <v>0</v>
      </c>
    </row>
    <row r="2541" spans="1:14" x14ac:dyDescent="0.2">
      <c r="A2541" t="s">
        <v>2749</v>
      </c>
      <c r="B2541" t="s">
        <v>32202</v>
      </c>
      <c r="I2541" t="s">
        <v>674</v>
      </c>
      <c r="J2541">
        <v>190</v>
      </c>
      <c r="M2541">
        <v>190</v>
      </c>
      <c r="N2541">
        <f t="shared" si="39"/>
        <v>0</v>
      </c>
    </row>
    <row r="2542" spans="1:14" x14ac:dyDescent="0.2">
      <c r="A2542" t="s">
        <v>2750</v>
      </c>
      <c r="B2542" t="s">
        <v>32202</v>
      </c>
      <c r="I2542" t="s">
        <v>674</v>
      </c>
      <c r="J2542">
        <v>169.33</v>
      </c>
      <c r="M2542">
        <v>169.33</v>
      </c>
      <c r="N2542">
        <f t="shared" si="39"/>
        <v>0</v>
      </c>
    </row>
    <row r="2543" spans="1:14" x14ac:dyDescent="0.2">
      <c r="A2543" t="s">
        <v>2751</v>
      </c>
      <c r="B2543" t="s">
        <v>32203</v>
      </c>
      <c r="I2543" t="s">
        <v>674</v>
      </c>
      <c r="J2543">
        <v>76.52</v>
      </c>
      <c r="M2543">
        <v>76.52</v>
      </c>
      <c r="N2543">
        <f t="shared" si="39"/>
        <v>0</v>
      </c>
    </row>
    <row r="2544" spans="1:14" x14ac:dyDescent="0.2">
      <c r="A2544" t="s">
        <v>2752</v>
      </c>
      <c r="B2544" t="s">
        <v>32203</v>
      </c>
      <c r="I2544" t="s">
        <v>674</v>
      </c>
      <c r="J2544">
        <v>69.63</v>
      </c>
      <c r="M2544">
        <v>69.63</v>
      </c>
      <c r="N2544">
        <f t="shared" si="39"/>
        <v>0</v>
      </c>
    </row>
    <row r="2545" spans="1:14" x14ac:dyDescent="0.2">
      <c r="A2545" t="s">
        <v>2753</v>
      </c>
      <c r="B2545" t="s">
        <v>32204</v>
      </c>
      <c r="I2545" t="s">
        <v>674</v>
      </c>
      <c r="J2545">
        <v>99.47</v>
      </c>
      <c r="M2545">
        <v>99.47</v>
      </c>
      <c r="N2545">
        <f t="shared" si="39"/>
        <v>0</v>
      </c>
    </row>
    <row r="2546" spans="1:14" x14ac:dyDescent="0.2">
      <c r="A2546" t="s">
        <v>2754</v>
      </c>
      <c r="B2546" t="s">
        <v>32204</v>
      </c>
      <c r="I2546" t="s">
        <v>674</v>
      </c>
      <c r="J2546">
        <v>90.52</v>
      </c>
      <c r="M2546">
        <v>90.52</v>
      </c>
      <c r="N2546">
        <f t="shared" si="39"/>
        <v>0</v>
      </c>
    </row>
    <row r="2547" spans="1:14" x14ac:dyDescent="0.2">
      <c r="A2547" t="s">
        <v>2755</v>
      </c>
      <c r="B2547" t="s">
        <v>32205</v>
      </c>
      <c r="I2547" t="s">
        <v>674</v>
      </c>
      <c r="J2547">
        <v>1.46</v>
      </c>
      <c r="M2547">
        <v>1.46</v>
      </c>
      <c r="N2547">
        <f t="shared" si="39"/>
        <v>0</v>
      </c>
    </row>
    <row r="2548" spans="1:14" x14ac:dyDescent="0.2">
      <c r="A2548" t="s">
        <v>2756</v>
      </c>
      <c r="B2548" t="s">
        <v>32205</v>
      </c>
      <c r="I2548" t="s">
        <v>674</v>
      </c>
      <c r="J2548">
        <v>1.42</v>
      </c>
      <c r="M2548">
        <v>1.42</v>
      </c>
      <c r="N2548">
        <f t="shared" si="39"/>
        <v>0</v>
      </c>
    </row>
    <row r="2549" spans="1:14" x14ac:dyDescent="0.2">
      <c r="A2549" t="s">
        <v>2757</v>
      </c>
      <c r="B2549" t="s">
        <v>32206</v>
      </c>
      <c r="I2549" t="s">
        <v>674</v>
      </c>
      <c r="J2549">
        <v>1.31</v>
      </c>
      <c r="M2549">
        <v>1.31</v>
      </c>
      <c r="N2549">
        <f t="shared" si="39"/>
        <v>0</v>
      </c>
    </row>
    <row r="2550" spans="1:14" x14ac:dyDescent="0.2">
      <c r="A2550" t="s">
        <v>2758</v>
      </c>
      <c r="B2550" t="s">
        <v>32206</v>
      </c>
      <c r="I2550" t="s">
        <v>674</v>
      </c>
      <c r="J2550">
        <v>1.27</v>
      </c>
      <c r="M2550">
        <v>1.27</v>
      </c>
      <c r="N2550">
        <f t="shared" si="39"/>
        <v>0</v>
      </c>
    </row>
    <row r="2551" spans="1:14" x14ac:dyDescent="0.2">
      <c r="A2551" t="s">
        <v>2759</v>
      </c>
      <c r="B2551" t="s">
        <v>32207</v>
      </c>
      <c r="I2551" t="s">
        <v>674</v>
      </c>
      <c r="J2551">
        <v>1.18</v>
      </c>
      <c r="M2551">
        <v>1.18</v>
      </c>
      <c r="N2551">
        <f t="shared" si="39"/>
        <v>0</v>
      </c>
    </row>
    <row r="2552" spans="1:14" x14ac:dyDescent="0.2">
      <c r="A2552" t="s">
        <v>2760</v>
      </c>
      <c r="B2552" t="s">
        <v>32207</v>
      </c>
      <c r="I2552" t="s">
        <v>674</v>
      </c>
      <c r="J2552">
        <v>1.1499999999999999</v>
      </c>
      <c r="M2552">
        <v>1.1499999999999999</v>
      </c>
      <c r="N2552">
        <f t="shared" si="39"/>
        <v>0</v>
      </c>
    </row>
    <row r="2553" spans="1:14" x14ac:dyDescent="0.2">
      <c r="A2553" t="s">
        <v>2761</v>
      </c>
      <c r="B2553" t="s">
        <v>32208</v>
      </c>
      <c r="I2553" t="s">
        <v>674</v>
      </c>
      <c r="J2553">
        <v>12.8</v>
      </c>
      <c r="M2553">
        <v>12.8</v>
      </c>
      <c r="N2553">
        <f t="shared" si="39"/>
        <v>0</v>
      </c>
    </row>
    <row r="2554" spans="1:14" x14ac:dyDescent="0.2">
      <c r="A2554" t="s">
        <v>2762</v>
      </c>
      <c r="B2554" t="s">
        <v>32208</v>
      </c>
      <c r="I2554" t="s">
        <v>674</v>
      </c>
      <c r="J2554">
        <v>12.39</v>
      </c>
      <c r="M2554">
        <v>12.39</v>
      </c>
      <c r="N2554">
        <f t="shared" si="39"/>
        <v>0</v>
      </c>
    </row>
    <row r="2555" spans="1:14" x14ac:dyDescent="0.2">
      <c r="A2555" t="s">
        <v>2763</v>
      </c>
      <c r="B2555" t="s">
        <v>32209</v>
      </c>
      <c r="I2555" t="s">
        <v>674</v>
      </c>
      <c r="J2555">
        <v>9.2899999999999991</v>
      </c>
      <c r="M2555">
        <v>9.2899999999999991</v>
      </c>
      <c r="N2555">
        <f t="shared" si="39"/>
        <v>0</v>
      </c>
    </row>
    <row r="2556" spans="1:14" x14ac:dyDescent="0.2">
      <c r="A2556" t="s">
        <v>2764</v>
      </c>
      <c r="B2556" t="s">
        <v>32209</v>
      </c>
      <c r="I2556" t="s">
        <v>674</v>
      </c>
      <c r="J2556">
        <v>9.0299999999999994</v>
      </c>
      <c r="M2556">
        <v>9.0299999999999994</v>
      </c>
      <c r="N2556">
        <f t="shared" si="39"/>
        <v>0</v>
      </c>
    </row>
    <row r="2557" spans="1:14" x14ac:dyDescent="0.2">
      <c r="A2557" t="s">
        <v>2765</v>
      </c>
      <c r="B2557" t="s">
        <v>32210</v>
      </c>
      <c r="I2557" t="s">
        <v>674</v>
      </c>
      <c r="J2557">
        <v>8.2799999999999994</v>
      </c>
      <c r="M2557">
        <v>8.2799999999999994</v>
      </c>
      <c r="N2557">
        <f t="shared" si="39"/>
        <v>0</v>
      </c>
    </row>
    <row r="2558" spans="1:14" x14ac:dyDescent="0.2">
      <c r="A2558" t="s">
        <v>2766</v>
      </c>
      <c r="B2558" t="s">
        <v>32210</v>
      </c>
      <c r="I2558" t="s">
        <v>674</v>
      </c>
      <c r="J2558">
        <v>8.06</v>
      </c>
      <c r="M2558">
        <v>8.06</v>
      </c>
      <c r="N2558">
        <f t="shared" si="39"/>
        <v>0</v>
      </c>
    </row>
    <row r="2559" spans="1:14" x14ac:dyDescent="0.2">
      <c r="A2559" t="s">
        <v>2767</v>
      </c>
      <c r="B2559" t="s">
        <v>32211</v>
      </c>
      <c r="I2559" t="s">
        <v>674</v>
      </c>
      <c r="J2559">
        <v>7.73</v>
      </c>
      <c r="M2559">
        <v>7.73</v>
      </c>
      <c r="N2559">
        <f t="shared" si="39"/>
        <v>0</v>
      </c>
    </row>
    <row r="2560" spans="1:14" x14ac:dyDescent="0.2">
      <c r="A2560" t="s">
        <v>2768</v>
      </c>
      <c r="B2560" t="s">
        <v>32211</v>
      </c>
      <c r="I2560" t="s">
        <v>674</v>
      </c>
      <c r="J2560">
        <v>7.54</v>
      </c>
      <c r="M2560">
        <v>7.54</v>
      </c>
      <c r="N2560">
        <f t="shared" si="39"/>
        <v>0</v>
      </c>
    </row>
    <row r="2561" spans="1:14" x14ac:dyDescent="0.2">
      <c r="A2561" t="s">
        <v>2769</v>
      </c>
      <c r="B2561" t="s">
        <v>32212</v>
      </c>
      <c r="I2561" t="s">
        <v>674</v>
      </c>
      <c r="J2561">
        <v>7.5</v>
      </c>
      <c r="M2561">
        <v>7.5</v>
      </c>
      <c r="N2561">
        <f t="shared" si="39"/>
        <v>0</v>
      </c>
    </row>
    <row r="2562" spans="1:14" x14ac:dyDescent="0.2">
      <c r="A2562" t="s">
        <v>2770</v>
      </c>
      <c r="B2562" t="s">
        <v>32212</v>
      </c>
      <c r="I2562" t="s">
        <v>674</v>
      </c>
      <c r="J2562">
        <v>7.32</v>
      </c>
      <c r="M2562">
        <v>7.32</v>
      </c>
      <c r="N2562">
        <f t="shared" si="39"/>
        <v>0</v>
      </c>
    </row>
    <row r="2563" spans="1:14" x14ac:dyDescent="0.2">
      <c r="A2563" t="s">
        <v>2771</v>
      </c>
      <c r="B2563" t="s">
        <v>32213</v>
      </c>
      <c r="I2563" t="s">
        <v>674</v>
      </c>
      <c r="J2563">
        <v>5.14</v>
      </c>
      <c r="M2563">
        <v>5.14</v>
      </c>
      <c r="N2563">
        <f t="shared" si="39"/>
        <v>0</v>
      </c>
    </row>
    <row r="2564" spans="1:14" x14ac:dyDescent="0.2">
      <c r="A2564" t="s">
        <v>2772</v>
      </c>
      <c r="B2564" t="s">
        <v>32213</v>
      </c>
      <c r="I2564" t="s">
        <v>674</v>
      </c>
      <c r="J2564">
        <v>5.0199999999999996</v>
      </c>
      <c r="M2564">
        <v>5.0199999999999996</v>
      </c>
      <c r="N2564">
        <f t="shared" ref="N2564:N2627" si="40">J2564-M2564</f>
        <v>0</v>
      </c>
    </row>
    <row r="2565" spans="1:14" x14ac:dyDescent="0.2">
      <c r="A2565" t="s">
        <v>2773</v>
      </c>
      <c r="B2565" t="s">
        <v>32214</v>
      </c>
      <c r="I2565" t="s">
        <v>674</v>
      </c>
      <c r="J2565">
        <v>5.35</v>
      </c>
      <c r="M2565">
        <v>5.35</v>
      </c>
      <c r="N2565">
        <f t="shared" si="40"/>
        <v>0</v>
      </c>
    </row>
    <row r="2566" spans="1:14" x14ac:dyDescent="0.2">
      <c r="A2566" t="s">
        <v>2774</v>
      </c>
      <c r="B2566" t="s">
        <v>32214</v>
      </c>
      <c r="I2566" t="s">
        <v>674</v>
      </c>
      <c r="J2566">
        <v>5.26</v>
      </c>
      <c r="M2566">
        <v>5.26</v>
      </c>
      <c r="N2566">
        <f t="shared" si="40"/>
        <v>0</v>
      </c>
    </row>
    <row r="2567" spans="1:14" x14ac:dyDescent="0.2">
      <c r="A2567" t="s">
        <v>2775</v>
      </c>
      <c r="B2567" t="s">
        <v>32215</v>
      </c>
      <c r="I2567" t="s">
        <v>674</v>
      </c>
      <c r="J2567">
        <v>4.41</v>
      </c>
      <c r="M2567">
        <v>4.41</v>
      </c>
      <c r="N2567">
        <f t="shared" si="40"/>
        <v>0</v>
      </c>
    </row>
    <row r="2568" spans="1:14" x14ac:dyDescent="0.2">
      <c r="A2568" t="s">
        <v>2776</v>
      </c>
      <c r="B2568" t="s">
        <v>32215</v>
      </c>
      <c r="I2568" t="s">
        <v>674</v>
      </c>
      <c r="J2568">
        <v>4.34</v>
      </c>
      <c r="M2568">
        <v>4.34</v>
      </c>
      <c r="N2568">
        <f t="shared" si="40"/>
        <v>0</v>
      </c>
    </row>
    <row r="2569" spans="1:14" x14ac:dyDescent="0.2">
      <c r="A2569" t="s">
        <v>2777</v>
      </c>
      <c r="B2569" t="s">
        <v>32216</v>
      </c>
      <c r="I2569" t="s">
        <v>674</v>
      </c>
      <c r="J2569">
        <v>10.23</v>
      </c>
      <c r="M2569">
        <v>10.23</v>
      </c>
      <c r="N2569">
        <f t="shared" si="40"/>
        <v>0</v>
      </c>
    </row>
    <row r="2570" spans="1:14" x14ac:dyDescent="0.2">
      <c r="A2570" t="s">
        <v>2778</v>
      </c>
      <c r="B2570" t="s">
        <v>32216</v>
      </c>
      <c r="I2570" t="s">
        <v>674</v>
      </c>
      <c r="J2570">
        <v>9.91</v>
      </c>
      <c r="M2570">
        <v>9.91</v>
      </c>
      <c r="N2570">
        <f t="shared" si="40"/>
        <v>0</v>
      </c>
    </row>
    <row r="2571" spans="1:14" x14ac:dyDescent="0.2">
      <c r="A2571" t="s">
        <v>2779</v>
      </c>
      <c r="B2571" t="s">
        <v>32217</v>
      </c>
      <c r="I2571" t="s">
        <v>674</v>
      </c>
      <c r="J2571">
        <v>7.12</v>
      </c>
      <c r="M2571">
        <v>7.12</v>
      </c>
      <c r="N2571">
        <f t="shared" si="40"/>
        <v>0</v>
      </c>
    </row>
    <row r="2572" spans="1:14" x14ac:dyDescent="0.2">
      <c r="A2572" t="s">
        <v>2780</v>
      </c>
      <c r="B2572" t="s">
        <v>32217</v>
      </c>
      <c r="I2572" t="s">
        <v>674</v>
      </c>
      <c r="J2572">
        <v>6.94</v>
      </c>
      <c r="M2572">
        <v>6.94</v>
      </c>
      <c r="N2572">
        <f t="shared" si="40"/>
        <v>0</v>
      </c>
    </row>
    <row r="2573" spans="1:14" x14ac:dyDescent="0.2">
      <c r="A2573" t="s">
        <v>2781</v>
      </c>
      <c r="B2573" t="s">
        <v>32218</v>
      </c>
      <c r="I2573" t="s">
        <v>674</v>
      </c>
      <c r="J2573">
        <v>6.11</v>
      </c>
      <c r="M2573">
        <v>6.11</v>
      </c>
      <c r="N2573">
        <f t="shared" si="40"/>
        <v>0</v>
      </c>
    </row>
    <row r="2574" spans="1:14" x14ac:dyDescent="0.2">
      <c r="A2574" t="s">
        <v>2782</v>
      </c>
      <c r="B2574" t="s">
        <v>32218</v>
      </c>
      <c r="I2574" t="s">
        <v>674</v>
      </c>
      <c r="J2574">
        <v>5.98</v>
      </c>
      <c r="M2574">
        <v>5.98</v>
      </c>
      <c r="N2574">
        <f t="shared" si="40"/>
        <v>0</v>
      </c>
    </row>
    <row r="2575" spans="1:14" x14ac:dyDescent="0.2">
      <c r="A2575" t="s">
        <v>2783</v>
      </c>
      <c r="B2575" t="s">
        <v>32219</v>
      </c>
      <c r="I2575" t="s">
        <v>674</v>
      </c>
      <c r="J2575">
        <v>5.57</v>
      </c>
      <c r="M2575">
        <v>5.57</v>
      </c>
      <c r="N2575">
        <f t="shared" si="40"/>
        <v>0</v>
      </c>
    </row>
    <row r="2576" spans="1:14" x14ac:dyDescent="0.2">
      <c r="A2576" t="s">
        <v>2784</v>
      </c>
      <c r="B2576" t="s">
        <v>32219</v>
      </c>
      <c r="I2576" t="s">
        <v>674</v>
      </c>
      <c r="J2576">
        <v>5.46</v>
      </c>
      <c r="M2576">
        <v>5.46</v>
      </c>
      <c r="N2576">
        <f t="shared" si="40"/>
        <v>0</v>
      </c>
    </row>
    <row r="2577" spans="1:14" x14ac:dyDescent="0.2">
      <c r="A2577" t="s">
        <v>2785</v>
      </c>
      <c r="B2577" t="s">
        <v>32220</v>
      </c>
      <c r="I2577" t="s">
        <v>674</v>
      </c>
      <c r="J2577">
        <v>5.33</v>
      </c>
      <c r="M2577">
        <v>5.33</v>
      </c>
      <c r="N2577">
        <f t="shared" si="40"/>
        <v>0</v>
      </c>
    </row>
    <row r="2578" spans="1:14" x14ac:dyDescent="0.2">
      <c r="A2578" t="s">
        <v>2786</v>
      </c>
      <c r="B2578" t="s">
        <v>32220</v>
      </c>
      <c r="I2578" t="s">
        <v>674</v>
      </c>
      <c r="J2578">
        <v>5.23</v>
      </c>
      <c r="M2578">
        <v>5.23</v>
      </c>
      <c r="N2578">
        <f t="shared" si="40"/>
        <v>0</v>
      </c>
    </row>
    <row r="2579" spans="1:14" x14ac:dyDescent="0.2">
      <c r="A2579" t="s">
        <v>2787</v>
      </c>
      <c r="B2579" t="s">
        <v>32221</v>
      </c>
      <c r="I2579" t="s">
        <v>674</v>
      </c>
      <c r="J2579">
        <v>3.38</v>
      </c>
      <c r="M2579">
        <v>3.38</v>
      </c>
      <c r="N2579">
        <f t="shared" si="40"/>
        <v>0</v>
      </c>
    </row>
    <row r="2580" spans="1:14" x14ac:dyDescent="0.2">
      <c r="A2580" t="s">
        <v>2788</v>
      </c>
      <c r="B2580" t="s">
        <v>32221</v>
      </c>
      <c r="I2580" t="s">
        <v>674</v>
      </c>
      <c r="J2580">
        <v>3.32</v>
      </c>
      <c r="M2580">
        <v>3.32</v>
      </c>
      <c r="N2580">
        <f t="shared" si="40"/>
        <v>0</v>
      </c>
    </row>
    <row r="2581" spans="1:14" x14ac:dyDescent="0.2">
      <c r="A2581" t="s">
        <v>2789</v>
      </c>
      <c r="B2581" t="s">
        <v>32222</v>
      </c>
      <c r="D2581" s="307"/>
      <c r="I2581" t="s">
        <v>674</v>
      </c>
      <c r="J2581">
        <v>3.76</v>
      </c>
      <c r="M2581">
        <v>3.76</v>
      </c>
      <c r="N2581">
        <f t="shared" si="40"/>
        <v>0</v>
      </c>
    </row>
    <row r="2582" spans="1:14" x14ac:dyDescent="0.2">
      <c r="A2582" t="s">
        <v>2790</v>
      </c>
      <c r="B2582" t="s">
        <v>32222</v>
      </c>
      <c r="D2582" s="307"/>
      <c r="I2582" t="s">
        <v>674</v>
      </c>
      <c r="J2582">
        <v>3.72</v>
      </c>
      <c r="M2582">
        <v>3.72</v>
      </c>
      <c r="N2582">
        <f t="shared" si="40"/>
        <v>0</v>
      </c>
    </row>
    <row r="2583" spans="1:14" x14ac:dyDescent="0.2">
      <c r="A2583" t="s">
        <v>2791</v>
      </c>
      <c r="B2583" t="s">
        <v>32223</v>
      </c>
      <c r="I2583" t="s">
        <v>674</v>
      </c>
      <c r="J2583">
        <v>3.01</v>
      </c>
      <c r="M2583">
        <v>3.01</v>
      </c>
      <c r="N2583">
        <f t="shared" si="40"/>
        <v>0</v>
      </c>
    </row>
    <row r="2584" spans="1:14" x14ac:dyDescent="0.2">
      <c r="A2584" t="s">
        <v>2792</v>
      </c>
      <c r="B2584" t="s">
        <v>32223</v>
      </c>
      <c r="I2584" t="s">
        <v>674</v>
      </c>
      <c r="J2584">
        <v>2.98</v>
      </c>
      <c r="M2584">
        <v>2.98</v>
      </c>
      <c r="N2584">
        <f t="shared" si="40"/>
        <v>0</v>
      </c>
    </row>
    <row r="2585" spans="1:14" x14ac:dyDescent="0.2">
      <c r="A2585" t="s">
        <v>122</v>
      </c>
      <c r="B2585" t="s">
        <v>32224</v>
      </c>
      <c r="I2585" t="s">
        <v>5</v>
      </c>
      <c r="J2585">
        <v>81.180000000000007</v>
      </c>
      <c r="M2585">
        <v>81.180000000000007</v>
      </c>
      <c r="N2585">
        <f t="shared" si="40"/>
        <v>0</v>
      </c>
    </row>
    <row r="2586" spans="1:14" x14ac:dyDescent="0.2">
      <c r="A2586" t="s">
        <v>2793</v>
      </c>
      <c r="B2586" t="s">
        <v>32224</v>
      </c>
      <c r="I2586" t="s">
        <v>5</v>
      </c>
      <c r="J2586">
        <v>75.56</v>
      </c>
      <c r="M2586">
        <v>75.56</v>
      </c>
      <c r="N2586">
        <f t="shared" si="40"/>
        <v>0</v>
      </c>
    </row>
    <row r="2587" spans="1:14" x14ac:dyDescent="0.2">
      <c r="A2587" t="s">
        <v>2794</v>
      </c>
      <c r="B2587" t="s">
        <v>32225</v>
      </c>
      <c r="I2587" t="s">
        <v>674</v>
      </c>
      <c r="J2587">
        <v>50.26</v>
      </c>
      <c r="M2587">
        <v>50.26</v>
      </c>
      <c r="N2587">
        <f t="shared" si="40"/>
        <v>0</v>
      </c>
    </row>
    <row r="2588" spans="1:14" x14ac:dyDescent="0.2">
      <c r="A2588" t="s">
        <v>2795</v>
      </c>
      <c r="B2588" t="s">
        <v>32225</v>
      </c>
      <c r="I2588" t="s">
        <v>674</v>
      </c>
      <c r="J2588">
        <v>44.64</v>
      </c>
      <c r="M2588">
        <v>44.64</v>
      </c>
      <c r="N2588">
        <f t="shared" si="40"/>
        <v>0</v>
      </c>
    </row>
    <row r="2589" spans="1:14" x14ac:dyDescent="0.2">
      <c r="A2589" t="s">
        <v>2796</v>
      </c>
      <c r="B2589" t="s">
        <v>32226</v>
      </c>
      <c r="I2589" t="s">
        <v>5</v>
      </c>
      <c r="J2589">
        <v>280.83</v>
      </c>
      <c r="M2589">
        <v>280.83</v>
      </c>
      <c r="N2589">
        <f t="shared" si="40"/>
        <v>0</v>
      </c>
    </row>
    <row r="2590" spans="1:14" x14ac:dyDescent="0.2">
      <c r="A2590" t="s">
        <v>2797</v>
      </c>
      <c r="B2590" t="s">
        <v>32226</v>
      </c>
      <c r="I2590" t="s">
        <v>5</v>
      </c>
      <c r="J2590">
        <v>279.39</v>
      </c>
      <c r="M2590">
        <v>279.39</v>
      </c>
      <c r="N2590">
        <f t="shared" si="40"/>
        <v>0</v>
      </c>
    </row>
    <row r="2591" spans="1:14" x14ac:dyDescent="0.2">
      <c r="A2591" t="s">
        <v>2798</v>
      </c>
      <c r="B2591" t="s">
        <v>32227</v>
      </c>
      <c r="I2591" t="s">
        <v>1030</v>
      </c>
      <c r="J2591">
        <v>1.75</v>
      </c>
      <c r="M2591">
        <v>1.75</v>
      </c>
      <c r="N2591">
        <f t="shared" si="40"/>
        <v>0</v>
      </c>
    </row>
    <row r="2592" spans="1:14" x14ac:dyDescent="0.2">
      <c r="A2592" t="s">
        <v>2799</v>
      </c>
      <c r="B2592" t="s">
        <v>32227</v>
      </c>
      <c r="I2592" t="s">
        <v>1030</v>
      </c>
      <c r="J2592">
        <v>1.75</v>
      </c>
      <c r="M2592">
        <v>1.75</v>
      </c>
      <c r="N2592">
        <f t="shared" si="40"/>
        <v>0</v>
      </c>
    </row>
    <row r="2593" spans="1:14" x14ac:dyDescent="0.2">
      <c r="A2593" t="s">
        <v>2800</v>
      </c>
      <c r="B2593" t="s">
        <v>32228</v>
      </c>
      <c r="I2593" t="s">
        <v>1030</v>
      </c>
      <c r="J2593">
        <v>1.3</v>
      </c>
      <c r="M2593">
        <v>1.3</v>
      </c>
      <c r="N2593">
        <f t="shared" si="40"/>
        <v>0</v>
      </c>
    </row>
    <row r="2594" spans="1:14" x14ac:dyDescent="0.2">
      <c r="A2594" t="s">
        <v>2801</v>
      </c>
      <c r="B2594" t="s">
        <v>32228</v>
      </c>
      <c r="I2594" t="s">
        <v>1030</v>
      </c>
      <c r="J2594">
        <v>1.3</v>
      </c>
      <c r="M2594">
        <v>1.3</v>
      </c>
      <c r="N2594">
        <f t="shared" si="40"/>
        <v>0</v>
      </c>
    </row>
    <row r="2595" spans="1:14" x14ac:dyDescent="0.2">
      <c r="A2595" t="s">
        <v>2802</v>
      </c>
      <c r="B2595" t="s">
        <v>32229</v>
      </c>
      <c r="I2595" t="s">
        <v>1030</v>
      </c>
      <c r="J2595">
        <v>1.9500000000000002</v>
      </c>
      <c r="M2595">
        <v>1.9500000000000002</v>
      </c>
      <c r="N2595">
        <f t="shared" si="40"/>
        <v>0</v>
      </c>
    </row>
    <row r="2596" spans="1:14" x14ac:dyDescent="0.2">
      <c r="A2596" t="s">
        <v>2803</v>
      </c>
      <c r="B2596" t="s">
        <v>32229</v>
      </c>
      <c r="I2596" t="s">
        <v>1030</v>
      </c>
      <c r="J2596">
        <v>1.9500000000000002</v>
      </c>
      <c r="M2596">
        <v>1.9500000000000002</v>
      </c>
      <c r="N2596">
        <f t="shared" si="40"/>
        <v>0</v>
      </c>
    </row>
    <row r="2597" spans="1:14" x14ac:dyDescent="0.2">
      <c r="A2597" t="s">
        <v>2804</v>
      </c>
      <c r="B2597" t="s">
        <v>32230</v>
      </c>
      <c r="I2597" t="s">
        <v>1030</v>
      </c>
      <c r="J2597">
        <v>1.4</v>
      </c>
      <c r="M2597">
        <v>1.4</v>
      </c>
      <c r="N2597">
        <f t="shared" si="40"/>
        <v>0</v>
      </c>
    </row>
    <row r="2598" spans="1:14" x14ac:dyDescent="0.2">
      <c r="A2598" t="s">
        <v>2805</v>
      </c>
      <c r="B2598" t="s">
        <v>32230</v>
      </c>
      <c r="I2598" t="s">
        <v>1030</v>
      </c>
      <c r="J2598">
        <v>1.4</v>
      </c>
      <c r="M2598">
        <v>1.4</v>
      </c>
      <c r="N2598">
        <f t="shared" si="40"/>
        <v>0</v>
      </c>
    </row>
    <row r="2599" spans="1:14" x14ac:dyDescent="0.2">
      <c r="A2599" t="s">
        <v>28033</v>
      </c>
      <c r="B2599" t="s">
        <v>32231</v>
      </c>
      <c r="I2599" t="s">
        <v>1030</v>
      </c>
      <c r="J2599">
        <v>2.17</v>
      </c>
      <c r="M2599">
        <v>2.17</v>
      </c>
      <c r="N2599">
        <f t="shared" si="40"/>
        <v>0</v>
      </c>
    </row>
    <row r="2600" spans="1:14" x14ac:dyDescent="0.2">
      <c r="A2600" t="s">
        <v>28034</v>
      </c>
      <c r="B2600" t="s">
        <v>32231</v>
      </c>
      <c r="I2600" t="s">
        <v>1030</v>
      </c>
      <c r="J2600">
        <v>2.17</v>
      </c>
      <c r="M2600">
        <v>2.17</v>
      </c>
      <c r="N2600">
        <f t="shared" si="40"/>
        <v>0</v>
      </c>
    </row>
    <row r="2601" spans="1:14" x14ac:dyDescent="0.2">
      <c r="A2601" t="s">
        <v>2806</v>
      </c>
      <c r="B2601" t="s">
        <v>32232</v>
      </c>
      <c r="I2601" t="s">
        <v>1030</v>
      </c>
      <c r="J2601">
        <v>1.51</v>
      </c>
      <c r="M2601">
        <v>1.51</v>
      </c>
      <c r="N2601">
        <f t="shared" si="40"/>
        <v>0</v>
      </c>
    </row>
    <row r="2602" spans="1:14" x14ac:dyDescent="0.2">
      <c r="A2602" t="s">
        <v>2807</v>
      </c>
      <c r="B2602" t="s">
        <v>32232</v>
      </c>
      <c r="I2602" t="s">
        <v>1030</v>
      </c>
      <c r="J2602">
        <v>1.51</v>
      </c>
      <c r="M2602">
        <v>1.51</v>
      </c>
      <c r="N2602">
        <f t="shared" si="40"/>
        <v>0</v>
      </c>
    </row>
    <row r="2603" spans="1:14" x14ac:dyDescent="0.2">
      <c r="A2603" t="s">
        <v>2808</v>
      </c>
      <c r="B2603" t="s">
        <v>32233</v>
      </c>
      <c r="I2603" t="s">
        <v>674</v>
      </c>
      <c r="J2603">
        <v>0.56000000000000005</v>
      </c>
      <c r="M2603">
        <v>0.56000000000000005</v>
      </c>
      <c r="N2603">
        <f t="shared" si="40"/>
        <v>0</v>
      </c>
    </row>
    <row r="2604" spans="1:14" x14ac:dyDescent="0.2">
      <c r="A2604" t="s">
        <v>2809</v>
      </c>
      <c r="B2604" t="s">
        <v>32233</v>
      </c>
      <c r="I2604" t="s">
        <v>674</v>
      </c>
      <c r="J2604">
        <v>0.53</v>
      </c>
      <c r="M2604">
        <v>0.53</v>
      </c>
      <c r="N2604">
        <f t="shared" si="40"/>
        <v>0</v>
      </c>
    </row>
    <row r="2605" spans="1:14" x14ac:dyDescent="0.2">
      <c r="A2605" t="s">
        <v>2810</v>
      </c>
      <c r="B2605" t="s">
        <v>32234</v>
      </c>
      <c r="I2605" t="s">
        <v>674</v>
      </c>
      <c r="J2605">
        <v>42.93</v>
      </c>
      <c r="M2605">
        <v>42.93</v>
      </c>
      <c r="N2605">
        <f t="shared" si="40"/>
        <v>0</v>
      </c>
    </row>
    <row r="2606" spans="1:14" x14ac:dyDescent="0.2">
      <c r="A2606" t="s">
        <v>2811</v>
      </c>
      <c r="B2606" t="s">
        <v>32234</v>
      </c>
      <c r="I2606" t="s">
        <v>674</v>
      </c>
      <c r="J2606">
        <v>40.94</v>
      </c>
      <c r="M2606">
        <v>40.94</v>
      </c>
      <c r="N2606">
        <f t="shared" si="40"/>
        <v>0</v>
      </c>
    </row>
    <row r="2607" spans="1:14" x14ac:dyDescent="0.2">
      <c r="A2607" t="s">
        <v>2812</v>
      </c>
      <c r="B2607" t="s">
        <v>32235</v>
      </c>
      <c r="I2607" t="s">
        <v>674</v>
      </c>
      <c r="J2607">
        <v>1.32</v>
      </c>
      <c r="M2607">
        <v>1.32</v>
      </c>
      <c r="N2607">
        <f t="shared" si="40"/>
        <v>0</v>
      </c>
    </row>
    <row r="2608" spans="1:14" x14ac:dyDescent="0.2">
      <c r="A2608" t="s">
        <v>2813</v>
      </c>
      <c r="B2608" t="s">
        <v>32235</v>
      </c>
      <c r="I2608" t="s">
        <v>674</v>
      </c>
      <c r="J2608">
        <v>1.28</v>
      </c>
      <c r="M2608">
        <v>1.28</v>
      </c>
      <c r="N2608">
        <f t="shared" si="40"/>
        <v>0</v>
      </c>
    </row>
    <row r="2609" spans="1:14" x14ac:dyDescent="0.2">
      <c r="A2609" t="s">
        <v>2814</v>
      </c>
      <c r="B2609" t="s">
        <v>32236</v>
      </c>
      <c r="I2609" t="s">
        <v>674</v>
      </c>
      <c r="J2609">
        <v>0.88</v>
      </c>
      <c r="M2609">
        <v>0.88</v>
      </c>
      <c r="N2609">
        <f t="shared" si="40"/>
        <v>0</v>
      </c>
    </row>
    <row r="2610" spans="1:14" x14ac:dyDescent="0.2">
      <c r="A2610" t="s">
        <v>2815</v>
      </c>
      <c r="B2610" t="s">
        <v>32236</v>
      </c>
      <c r="I2610" t="s">
        <v>674</v>
      </c>
      <c r="J2610">
        <v>0.85</v>
      </c>
      <c r="M2610">
        <v>0.85</v>
      </c>
      <c r="N2610">
        <f t="shared" si="40"/>
        <v>0</v>
      </c>
    </row>
    <row r="2611" spans="1:14" x14ac:dyDescent="0.2">
      <c r="A2611" t="s">
        <v>2816</v>
      </c>
      <c r="B2611" t="s">
        <v>32237</v>
      </c>
      <c r="I2611" t="s">
        <v>674</v>
      </c>
      <c r="J2611">
        <v>0.53</v>
      </c>
      <c r="M2611">
        <v>0.53</v>
      </c>
      <c r="N2611">
        <f t="shared" si="40"/>
        <v>0</v>
      </c>
    </row>
    <row r="2612" spans="1:14" x14ac:dyDescent="0.2">
      <c r="A2612" t="s">
        <v>2817</v>
      </c>
      <c r="B2612" t="s">
        <v>32237</v>
      </c>
      <c r="I2612" t="s">
        <v>674</v>
      </c>
      <c r="J2612">
        <v>0.51</v>
      </c>
      <c r="M2612">
        <v>0.51</v>
      </c>
      <c r="N2612">
        <f t="shared" si="40"/>
        <v>0</v>
      </c>
    </row>
    <row r="2613" spans="1:14" x14ac:dyDescent="0.2">
      <c r="A2613" t="s">
        <v>2818</v>
      </c>
      <c r="B2613" t="s">
        <v>32238</v>
      </c>
      <c r="I2613" t="s">
        <v>674</v>
      </c>
      <c r="J2613">
        <v>0.79</v>
      </c>
      <c r="M2613">
        <v>0.79</v>
      </c>
      <c r="N2613">
        <f t="shared" si="40"/>
        <v>0</v>
      </c>
    </row>
    <row r="2614" spans="1:14" x14ac:dyDescent="0.2">
      <c r="A2614" t="s">
        <v>2819</v>
      </c>
      <c r="B2614" t="s">
        <v>32238</v>
      </c>
      <c r="I2614" t="s">
        <v>674</v>
      </c>
      <c r="J2614">
        <v>0.76</v>
      </c>
      <c r="M2614">
        <v>0.76</v>
      </c>
      <c r="N2614">
        <f t="shared" si="40"/>
        <v>0</v>
      </c>
    </row>
    <row r="2615" spans="1:14" x14ac:dyDescent="0.2">
      <c r="A2615" t="s">
        <v>2820</v>
      </c>
      <c r="B2615" t="s">
        <v>32239</v>
      </c>
      <c r="I2615" t="s">
        <v>2821</v>
      </c>
      <c r="J2615">
        <v>0.19</v>
      </c>
      <c r="M2615">
        <v>0.19</v>
      </c>
      <c r="N2615">
        <f t="shared" si="40"/>
        <v>0</v>
      </c>
    </row>
    <row r="2616" spans="1:14" x14ac:dyDescent="0.2">
      <c r="A2616" t="s">
        <v>2822</v>
      </c>
      <c r="B2616" t="s">
        <v>32239</v>
      </c>
      <c r="I2616" t="s">
        <v>2821</v>
      </c>
      <c r="J2616">
        <v>0.18</v>
      </c>
      <c r="M2616">
        <v>0.18</v>
      </c>
      <c r="N2616">
        <f t="shared" si="40"/>
        <v>0</v>
      </c>
    </row>
    <row r="2617" spans="1:14" x14ac:dyDescent="0.2">
      <c r="A2617" t="s">
        <v>2823</v>
      </c>
      <c r="B2617" t="s">
        <v>32240</v>
      </c>
      <c r="I2617" t="s">
        <v>2699</v>
      </c>
      <c r="J2617">
        <v>0.95</v>
      </c>
      <c r="M2617">
        <v>0.95</v>
      </c>
      <c r="N2617">
        <f t="shared" si="40"/>
        <v>0</v>
      </c>
    </row>
    <row r="2618" spans="1:14" x14ac:dyDescent="0.2">
      <c r="A2618" t="s">
        <v>2824</v>
      </c>
      <c r="B2618" t="s">
        <v>32240</v>
      </c>
      <c r="I2618" t="s">
        <v>2699</v>
      </c>
      <c r="J2618">
        <v>0.93</v>
      </c>
      <c r="M2618">
        <v>0.93</v>
      </c>
      <c r="N2618">
        <f t="shared" si="40"/>
        <v>0</v>
      </c>
    </row>
    <row r="2619" spans="1:14" x14ac:dyDescent="0.2">
      <c r="A2619" t="s">
        <v>2825</v>
      </c>
      <c r="B2619" t="s">
        <v>32241</v>
      </c>
      <c r="I2619" t="s">
        <v>2699</v>
      </c>
      <c r="J2619">
        <v>4.7</v>
      </c>
      <c r="M2619">
        <v>4.7</v>
      </c>
      <c r="N2619">
        <f t="shared" si="40"/>
        <v>0</v>
      </c>
    </row>
    <row r="2620" spans="1:14" x14ac:dyDescent="0.2">
      <c r="A2620" t="s">
        <v>2826</v>
      </c>
      <c r="B2620" t="s">
        <v>32241</v>
      </c>
      <c r="I2620" t="s">
        <v>2699</v>
      </c>
      <c r="J2620">
        <v>4.62</v>
      </c>
      <c r="M2620">
        <v>4.62</v>
      </c>
      <c r="N2620">
        <f t="shared" si="40"/>
        <v>0</v>
      </c>
    </row>
    <row r="2621" spans="1:14" x14ac:dyDescent="0.2">
      <c r="A2621" t="s">
        <v>2827</v>
      </c>
      <c r="B2621" t="s">
        <v>32242</v>
      </c>
      <c r="I2621" t="s">
        <v>3</v>
      </c>
      <c r="J2621">
        <v>0.87</v>
      </c>
      <c r="M2621">
        <v>0.87</v>
      </c>
      <c r="N2621">
        <f t="shared" si="40"/>
        <v>0</v>
      </c>
    </row>
    <row r="2622" spans="1:14" x14ac:dyDescent="0.2">
      <c r="A2622" t="s">
        <v>2828</v>
      </c>
      <c r="B2622" t="s">
        <v>32242</v>
      </c>
      <c r="I2622" t="s">
        <v>3</v>
      </c>
      <c r="J2622">
        <v>0.8</v>
      </c>
      <c r="M2622">
        <v>0.8</v>
      </c>
      <c r="N2622">
        <f t="shared" si="40"/>
        <v>0</v>
      </c>
    </row>
    <row r="2623" spans="1:14" x14ac:dyDescent="0.2">
      <c r="A2623" t="s">
        <v>2829</v>
      </c>
      <c r="B2623" t="s">
        <v>32243</v>
      </c>
      <c r="I2623" t="s">
        <v>5</v>
      </c>
      <c r="J2623">
        <v>16.84</v>
      </c>
      <c r="M2623">
        <v>16.84</v>
      </c>
      <c r="N2623">
        <f t="shared" si="40"/>
        <v>0</v>
      </c>
    </row>
    <row r="2624" spans="1:14" x14ac:dyDescent="0.2">
      <c r="A2624" t="s">
        <v>2830</v>
      </c>
      <c r="B2624" t="s">
        <v>32243</v>
      </c>
      <c r="I2624" t="s">
        <v>5</v>
      </c>
      <c r="J2624">
        <v>15.43</v>
      </c>
      <c r="M2624">
        <v>15.43</v>
      </c>
      <c r="N2624">
        <f t="shared" si="40"/>
        <v>0</v>
      </c>
    </row>
    <row r="2625" spans="1:14" x14ac:dyDescent="0.2">
      <c r="A2625" t="s">
        <v>2831</v>
      </c>
      <c r="B2625" t="s">
        <v>32244</v>
      </c>
      <c r="I2625" t="s">
        <v>5</v>
      </c>
      <c r="J2625">
        <v>163.55000000000001</v>
      </c>
      <c r="M2625">
        <v>163.55000000000001</v>
      </c>
      <c r="N2625">
        <f t="shared" si="40"/>
        <v>0</v>
      </c>
    </row>
    <row r="2626" spans="1:14" x14ac:dyDescent="0.2">
      <c r="A2626" t="s">
        <v>2832</v>
      </c>
      <c r="B2626" t="s">
        <v>32244</v>
      </c>
      <c r="I2626" t="s">
        <v>5</v>
      </c>
      <c r="J2626">
        <v>150.66999999999999</v>
      </c>
      <c r="M2626">
        <v>150.66999999999999</v>
      </c>
      <c r="N2626">
        <f t="shared" si="40"/>
        <v>0</v>
      </c>
    </row>
    <row r="2627" spans="1:14" x14ac:dyDescent="0.2">
      <c r="A2627" t="s">
        <v>2833</v>
      </c>
      <c r="B2627" t="s">
        <v>32245</v>
      </c>
      <c r="I2627" t="s">
        <v>5</v>
      </c>
      <c r="J2627">
        <v>17574.009999999998</v>
      </c>
      <c r="M2627">
        <v>17574.009999999998</v>
      </c>
      <c r="N2627">
        <f t="shared" si="40"/>
        <v>0</v>
      </c>
    </row>
    <row r="2628" spans="1:14" x14ac:dyDescent="0.2">
      <c r="A2628" t="s">
        <v>2834</v>
      </c>
      <c r="B2628" t="s">
        <v>32245</v>
      </c>
      <c r="I2628" t="s">
        <v>5</v>
      </c>
      <c r="J2628">
        <v>16720.509999999998</v>
      </c>
      <c r="M2628">
        <v>16720.509999999998</v>
      </c>
      <c r="N2628">
        <f t="shared" ref="N2628:N2691" si="41">J2628-M2628</f>
        <v>0</v>
      </c>
    </row>
    <row r="2629" spans="1:14" x14ac:dyDescent="0.2">
      <c r="A2629" t="s">
        <v>2835</v>
      </c>
      <c r="B2629" t="s">
        <v>32246</v>
      </c>
      <c r="I2629" t="s">
        <v>5</v>
      </c>
      <c r="J2629">
        <v>26035.62</v>
      </c>
      <c r="M2629">
        <v>26035.62</v>
      </c>
      <c r="N2629">
        <f t="shared" si="41"/>
        <v>0</v>
      </c>
    </row>
    <row r="2630" spans="1:14" x14ac:dyDescent="0.2">
      <c r="A2630" t="s">
        <v>2836</v>
      </c>
      <c r="B2630" t="s">
        <v>32246</v>
      </c>
      <c r="I2630" t="s">
        <v>5</v>
      </c>
      <c r="J2630">
        <v>24785.86</v>
      </c>
      <c r="M2630">
        <v>24785.86</v>
      </c>
      <c r="N2630">
        <f t="shared" si="41"/>
        <v>0</v>
      </c>
    </row>
    <row r="2631" spans="1:14" x14ac:dyDescent="0.2">
      <c r="A2631" t="s">
        <v>2837</v>
      </c>
      <c r="B2631" t="s">
        <v>32247</v>
      </c>
      <c r="I2631" t="s">
        <v>5</v>
      </c>
      <c r="J2631">
        <v>32594.63</v>
      </c>
      <c r="M2631">
        <v>32594.63</v>
      </c>
      <c r="N2631">
        <f t="shared" si="41"/>
        <v>0</v>
      </c>
    </row>
    <row r="2632" spans="1:14" x14ac:dyDescent="0.2">
      <c r="A2632" t="s">
        <v>2838</v>
      </c>
      <c r="B2632" t="s">
        <v>32247</v>
      </c>
      <c r="I2632" t="s">
        <v>5</v>
      </c>
      <c r="J2632">
        <v>30924.83</v>
      </c>
      <c r="M2632">
        <v>30924.83</v>
      </c>
      <c r="N2632">
        <f t="shared" si="41"/>
        <v>0</v>
      </c>
    </row>
    <row r="2633" spans="1:14" x14ac:dyDescent="0.2">
      <c r="A2633" t="s">
        <v>2839</v>
      </c>
      <c r="B2633" t="s">
        <v>32248</v>
      </c>
      <c r="I2633" t="s">
        <v>5</v>
      </c>
      <c r="J2633">
        <v>39647.08</v>
      </c>
      <c r="M2633">
        <v>39647.08</v>
      </c>
      <c r="N2633">
        <f t="shared" si="41"/>
        <v>0</v>
      </c>
    </row>
    <row r="2634" spans="1:14" x14ac:dyDescent="0.2">
      <c r="A2634" t="s">
        <v>2840</v>
      </c>
      <c r="B2634" t="s">
        <v>32248</v>
      </c>
      <c r="I2634" t="s">
        <v>5</v>
      </c>
      <c r="J2634">
        <v>37262.83</v>
      </c>
      <c r="M2634">
        <v>37262.83</v>
      </c>
      <c r="N2634">
        <f t="shared" si="41"/>
        <v>0</v>
      </c>
    </row>
    <row r="2635" spans="1:14" x14ac:dyDescent="0.2">
      <c r="A2635" t="s">
        <v>2841</v>
      </c>
      <c r="B2635" t="s">
        <v>32249</v>
      </c>
      <c r="I2635" t="s">
        <v>20</v>
      </c>
      <c r="J2635">
        <v>246.75</v>
      </c>
      <c r="M2635">
        <v>246.75</v>
      </c>
      <c r="N2635">
        <f t="shared" si="41"/>
        <v>0</v>
      </c>
    </row>
    <row r="2636" spans="1:14" x14ac:dyDescent="0.2">
      <c r="A2636" t="s">
        <v>2842</v>
      </c>
      <c r="B2636" t="s">
        <v>32249</v>
      </c>
      <c r="I2636" t="s">
        <v>20</v>
      </c>
      <c r="J2636">
        <v>213.82</v>
      </c>
      <c r="M2636">
        <v>213.82</v>
      </c>
      <c r="N2636">
        <f t="shared" si="41"/>
        <v>0</v>
      </c>
    </row>
    <row r="2637" spans="1:14" x14ac:dyDescent="0.2">
      <c r="A2637" t="s">
        <v>2843</v>
      </c>
      <c r="B2637" t="s">
        <v>32250</v>
      </c>
      <c r="I2637" t="s">
        <v>20</v>
      </c>
      <c r="J2637">
        <v>341.65</v>
      </c>
      <c r="M2637">
        <v>341.65</v>
      </c>
      <c r="N2637">
        <f t="shared" si="41"/>
        <v>0</v>
      </c>
    </row>
    <row r="2638" spans="1:14" x14ac:dyDescent="0.2">
      <c r="A2638" t="s">
        <v>2844</v>
      </c>
      <c r="B2638" t="s">
        <v>32250</v>
      </c>
      <c r="I2638" t="s">
        <v>20</v>
      </c>
      <c r="J2638">
        <v>296.06</v>
      </c>
      <c r="M2638">
        <v>296.06</v>
      </c>
      <c r="N2638">
        <f t="shared" si="41"/>
        <v>0</v>
      </c>
    </row>
    <row r="2639" spans="1:14" x14ac:dyDescent="0.2">
      <c r="A2639" t="s">
        <v>2845</v>
      </c>
      <c r="B2639" t="s">
        <v>32251</v>
      </c>
      <c r="I2639" t="s">
        <v>20</v>
      </c>
      <c r="J2639">
        <v>143.30000000000001</v>
      </c>
      <c r="M2639">
        <v>143.30000000000001</v>
      </c>
      <c r="N2639">
        <f t="shared" si="41"/>
        <v>0</v>
      </c>
    </row>
    <row r="2640" spans="1:14" x14ac:dyDescent="0.2">
      <c r="A2640" t="s">
        <v>2846</v>
      </c>
      <c r="B2640" t="s">
        <v>32251</v>
      </c>
      <c r="I2640" t="s">
        <v>20</v>
      </c>
      <c r="J2640">
        <v>124.17</v>
      </c>
      <c r="M2640">
        <v>124.17</v>
      </c>
      <c r="N2640">
        <f t="shared" si="41"/>
        <v>0</v>
      </c>
    </row>
    <row r="2641" spans="1:14" x14ac:dyDescent="0.2">
      <c r="A2641" t="s">
        <v>2847</v>
      </c>
      <c r="B2641" t="s">
        <v>32252</v>
      </c>
      <c r="I2641" t="s">
        <v>20</v>
      </c>
      <c r="J2641">
        <v>72.260000000000005</v>
      </c>
      <c r="M2641">
        <v>72.260000000000005</v>
      </c>
      <c r="N2641">
        <f t="shared" si="41"/>
        <v>0</v>
      </c>
    </row>
    <row r="2642" spans="1:14" x14ac:dyDescent="0.2">
      <c r="A2642" t="s">
        <v>2848</v>
      </c>
      <c r="B2642" t="s">
        <v>32252</v>
      </c>
      <c r="I2642" t="s">
        <v>20</v>
      </c>
      <c r="J2642">
        <v>62.62</v>
      </c>
      <c r="M2642">
        <v>62.62</v>
      </c>
      <c r="N2642">
        <f t="shared" si="41"/>
        <v>0</v>
      </c>
    </row>
    <row r="2643" spans="1:14" x14ac:dyDescent="0.2">
      <c r="A2643" t="s">
        <v>2849</v>
      </c>
      <c r="B2643" t="s">
        <v>32253</v>
      </c>
      <c r="I2643" t="s">
        <v>3</v>
      </c>
      <c r="J2643">
        <v>9.0299999999999994</v>
      </c>
      <c r="M2643">
        <v>9.0299999999999994</v>
      </c>
      <c r="N2643">
        <f t="shared" si="41"/>
        <v>0</v>
      </c>
    </row>
    <row r="2644" spans="1:14" x14ac:dyDescent="0.2">
      <c r="A2644" t="s">
        <v>2850</v>
      </c>
      <c r="B2644" t="s">
        <v>32253</v>
      </c>
      <c r="I2644" t="s">
        <v>3</v>
      </c>
      <c r="J2644">
        <v>7.82</v>
      </c>
      <c r="M2644">
        <v>7.82</v>
      </c>
      <c r="N2644">
        <f t="shared" si="41"/>
        <v>0</v>
      </c>
    </row>
    <row r="2645" spans="1:14" x14ac:dyDescent="0.2">
      <c r="A2645" t="s">
        <v>2851</v>
      </c>
      <c r="B2645" t="s">
        <v>32254</v>
      </c>
      <c r="I2645" t="s">
        <v>3</v>
      </c>
      <c r="J2645">
        <v>27.09</v>
      </c>
      <c r="M2645">
        <v>27.09</v>
      </c>
      <c r="N2645">
        <f t="shared" si="41"/>
        <v>0</v>
      </c>
    </row>
    <row r="2646" spans="1:14" x14ac:dyDescent="0.2">
      <c r="A2646" t="s">
        <v>2852</v>
      </c>
      <c r="B2646" t="s">
        <v>32254</v>
      </c>
      <c r="I2646" t="s">
        <v>3</v>
      </c>
      <c r="J2646">
        <v>23.48</v>
      </c>
      <c r="M2646">
        <v>23.48</v>
      </c>
      <c r="N2646">
        <f t="shared" si="41"/>
        <v>0</v>
      </c>
    </row>
    <row r="2647" spans="1:14" x14ac:dyDescent="0.2">
      <c r="A2647" t="s">
        <v>2853</v>
      </c>
      <c r="B2647" t="s">
        <v>32255</v>
      </c>
      <c r="I2647" t="s">
        <v>3</v>
      </c>
      <c r="J2647">
        <v>21.67</v>
      </c>
      <c r="M2647">
        <v>21.67</v>
      </c>
      <c r="N2647">
        <f t="shared" si="41"/>
        <v>0</v>
      </c>
    </row>
    <row r="2648" spans="1:14" x14ac:dyDescent="0.2">
      <c r="A2648" t="s">
        <v>2854</v>
      </c>
      <c r="B2648" t="s">
        <v>32255</v>
      </c>
      <c r="I2648" t="s">
        <v>3</v>
      </c>
      <c r="J2648">
        <v>18.78</v>
      </c>
      <c r="M2648">
        <v>18.78</v>
      </c>
      <c r="N2648">
        <f t="shared" si="41"/>
        <v>0</v>
      </c>
    </row>
    <row r="2649" spans="1:14" x14ac:dyDescent="0.2">
      <c r="A2649" t="s">
        <v>2855</v>
      </c>
      <c r="B2649" t="s">
        <v>32256</v>
      </c>
      <c r="I2649" t="s">
        <v>3</v>
      </c>
      <c r="J2649">
        <v>16.940000000000001</v>
      </c>
      <c r="M2649">
        <v>16.940000000000001</v>
      </c>
      <c r="N2649">
        <f t="shared" si="41"/>
        <v>0</v>
      </c>
    </row>
    <row r="2650" spans="1:14" x14ac:dyDescent="0.2">
      <c r="A2650" t="s">
        <v>2856</v>
      </c>
      <c r="B2650" t="s">
        <v>32256</v>
      </c>
      <c r="I2650" t="s">
        <v>3</v>
      </c>
      <c r="J2650">
        <v>14.68</v>
      </c>
      <c r="M2650">
        <v>14.68</v>
      </c>
      <c r="N2650">
        <f t="shared" si="41"/>
        <v>0</v>
      </c>
    </row>
    <row r="2651" spans="1:14" x14ac:dyDescent="0.2">
      <c r="A2651" t="s">
        <v>2857</v>
      </c>
      <c r="B2651" t="s">
        <v>32257</v>
      </c>
      <c r="I2651" t="s">
        <v>3</v>
      </c>
      <c r="J2651">
        <v>12.03</v>
      </c>
      <c r="M2651">
        <v>12.03</v>
      </c>
      <c r="N2651">
        <f t="shared" si="41"/>
        <v>0</v>
      </c>
    </row>
    <row r="2652" spans="1:14" x14ac:dyDescent="0.2">
      <c r="A2652" t="s">
        <v>2858</v>
      </c>
      <c r="B2652" t="s">
        <v>32257</v>
      </c>
      <c r="I2652" t="s">
        <v>3</v>
      </c>
      <c r="J2652">
        <v>10.42</v>
      </c>
      <c r="M2652">
        <v>10.42</v>
      </c>
      <c r="N2652">
        <f t="shared" si="41"/>
        <v>0</v>
      </c>
    </row>
    <row r="2653" spans="1:14" x14ac:dyDescent="0.2">
      <c r="A2653" t="s">
        <v>2859</v>
      </c>
      <c r="B2653" t="s">
        <v>32258</v>
      </c>
      <c r="I2653" t="s">
        <v>3</v>
      </c>
      <c r="J2653">
        <v>48.77</v>
      </c>
      <c r="M2653">
        <v>48.77</v>
      </c>
      <c r="N2653">
        <f t="shared" si="41"/>
        <v>0</v>
      </c>
    </row>
    <row r="2654" spans="1:14" x14ac:dyDescent="0.2">
      <c r="A2654" t="s">
        <v>2860</v>
      </c>
      <c r="B2654" t="s">
        <v>32258</v>
      </c>
      <c r="I2654" t="s">
        <v>3</v>
      </c>
      <c r="J2654">
        <v>42.27</v>
      </c>
      <c r="M2654">
        <v>42.27</v>
      </c>
      <c r="N2654">
        <f t="shared" si="41"/>
        <v>0</v>
      </c>
    </row>
    <row r="2655" spans="1:14" x14ac:dyDescent="0.2">
      <c r="A2655" t="s">
        <v>2861</v>
      </c>
      <c r="B2655" t="s">
        <v>32259</v>
      </c>
      <c r="I2655" t="s">
        <v>3</v>
      </c>
      <c r="J2655">
        <v>24.57</v>
      </c>
      <c r="M2655">
        <v>24.57</v>
      </c>
      <c r="N2655">
        <f t="shared" si="41"/>
        <v>0</v>
      </c>
    </row>
    <row r="2656" spans="1:14" x14ac:dyDescent="0.2">
      <c r="A2656" t="s">
        <v>2862</v>
      </c>
      <c r="B2656" t="s">
        <v>32259</v>
      </c>
      <c r="I2656" t="s">
        <v>3</v>
      </c>
      <c r="J2656">
        <v>21.29</v>
      </c>
      <c r="M2656">
        <v>21.29</v>
      </c>
      <c r="N2656">
        <f t="shared" si="41"/>
        <v>0</v>
      </c>
    </row>
    <row r="2657" spans="1:14" x14ac:dyDescent="0.2">
      <c r="A2657" t="s">
        <v>2863</v>
      </c>
      <c r="B2657" t="s">
        <v>32260</v>
      </c>
      <c r="I2657" t="s">
        <v>3</v>
      </c>
      <c r="J2657">
        <v>9.0299999999999994</v>
      </c>
      <c r="M2657">
        <v>9.0299999999999994</v>
      </c>
      <c r="N2657">
        <f t="shared" si="41"/>
        <v>0</v>
      </c>
    </row>
    <row r="2658" spans="1:14" x14ac:dyDescent="0.2">
      <c r="A2658" t="s">
        <v>2864</v>
      </c>
      <c r="B2658" t="s">
        <v>32260</v>
      </c>
      <c r="I2658" t="s">
        <v>3</v>
      </c>
      <c r="J2658">
        <v>7.82</v>
      </c>
      <c r="M2658">
        <v>7.82</v>
      </c>
      <c r="N2658">
        <f t="shared" si="41"/>
        <v>0</v>
      </c>
    </row>
    <row r="2659" spans="1:14" x14ac:dyDescent="0.2">
      <c r="A2659" t="s">
        <v>2865</v>
      </c>
      <c r="B2659" t="s">
        <v>32261</v>
      </c>
      <c r="I2659" t="s">
        <v>3</v>
      </c>
      <c r="J2659">
        <v>17.63</v>
      </c>
      <c r="M2659">
        <v>17.63</v>
      </c>
      <c r="N2659">
        <f t="shared" si="41"/>
        <v>0</v>
      </c>
    </row>
    <row r="2660" spans="1:14" x14ac:dyDescent="0.2">
      <c r="A2660" t="s">
        <v>2866</v>
      </c>
      <c r="B2660" t="s">
        <v>32261</v>
      </c>
      <c r="I2660" t="s">
        <v>3</v>
      </c>
      <c r="J2660">
        <v>15.28</v>
      </c>
      <c r="M2660">
        <v>15.28</v>
      </c>
      <c r="N2660">
        <f t="shared" si="41"/>
        <v>0</v>
      </c>
    </row>
    <row r="2661" spans="1:14" x14ac:dyDescent="0.2">
      <c r="A2661" t="s">
        <v>2867</v>
      </c>
      <c r="B2661" t="s">
        <v>32262</v>
      </c>
      <c r="I2661" t="s">
        <v>3</v>
      </c>
      <c r="J2661">
        <v>24.57</v>
      </c>
      <c r="M2661">
        <v>24.57</v>
      </c>
      <c r="N2661">
        <f t="shared" si="41"/>
        <v>0</v>
      </c>
    </row>
    <row r="2662" spans="1:14" x14ac:dyDescent="0.2">
      <c r="A2662" t="s">
        <v>2868</v>
      </c>
      <c r="B2662" t="s">
        <v>32262</v>
      </c>
      <c r="I2662" t="s">
        <v>3</v>
      </c>
      <c r="J2662">
        <v>21.29</v>
      </c>
      <c r="M2662">
        <v>21.29</v>
      </c>
      <c r="N2662">
        <f t="shared" si="41"/>
        <v>0</v>
      </c>
    </row>
    <row r="2663" spans="1:14" x14ac:dyDescent="0.2">
      <c r="A2663" t="s">
        <v>2869</v>
      </c>
      <c r="B2663" t="s">
        <v>32263</v>
      </c>
      <c r="I2663" t="s">
        <v>3</v>
      </c>
      <c r="J2663">
        <v>23.48</v>
      </c>
      <c r="M2663">
        <v>23.48</v>
      </c>
      <c r="N2663">
        <f t="shared" si="41"/>
        <v>0</v>
      </c>
    </row>
    <row r="2664" spans="1:14" x14ac:dyDescent="0.2">
      <c r="A2664" t="s">
        <v>2870</v>
      </c>
      <c r="B2664" t="s">
        <v>32263</v>
      </c>
      <c r="I2664" t="s">
        <v>3</v>
      </c>
      <c r="J2664">
        <v>20.350000000000001</v>
      </c>
      <c r="M2664">
        <v>20.350000000000001</v>
      </c>
      <c r="N2664">
        <f t="shared" si="41"/>
        <v>0</v>
      </c>
    </row>
    <row r="2665" spans="1:14" x14ac:dyDescent="0.2">
      <c r="A2665" t="s">
        <v>2871</v>
      </c>
      <c r="B2665" t="s">
        <v>32264</v>
      </c>
      <c r="I2665" t="s">
        <v>3</v>
      </c>
      <c r="J2665">
        <v>12.64</v>
      </c>
      <c r="M2665">
        <v>12.64</v>
      </c>
      <c r="N2665">
        <f t="shared" si="41"/>
        <v>0</v>
      </c>
    </row>
    <row r="2666" spans="1:14" x14ac:dyDescent="0.2">
      <c r="A2666" t="s">
        <v>2872</v>
      </c>
      <c r="B2666" t="s">
        <v>32264</v>
      </c>
      <c r="I2666" t="s">
        <v>3</v>
      </c>
      <c r="J2666">
        <v>10.95</v>
      </c>
      <c r="M2666">
        <v>10.95</v>
      </c>
      <c r="N2666">
        <f t="shared" si="41"/>
        <v>0</v>
      </c>
    </row>
    <row r="2667" spans="1:14" x14ac:dyDescent="0.2">
      <c r="A2667" t="s">
        <v>2873</v>
      </c>
      <c r="B2667" t="s">
        <v>32265</v>
      </c>
      <c r="I2667" t="s">
        <v>20</v>
      </c>
      <c r="J2667">
        <v>66.84</v>
      </c>
      <c r="M2667">
        <v>66.84</v>
      </c>
      <c r="N2667">
        <f t="shared" si="41"/>
        <v>0</v>
      </c>
    </row>
    <row r="2668" spans="1:14" x14ac:dyDescent="0.2">
      <c r="A2668" t="s">
        <v>2874</v>
      </c>
      <c r="B2668" t="s">
        <v>32265</v>
      </c>
      <c r="I2668" t="s">
        <v>20</v>
      </c>
      <c r="J2668">
        <v>57.92</v>
      </c>
      <c r="M2668">
        <v>57.92</v>
      </c>
      <c r="N2668">
        <f t="shared" si="41"/>
        <v>0</v>
      </c>
    </row>
    <row r="2669" spans="1:14" x14ac:dyDescent="0.2">
      <c r="A2669" t="s">
        <v>2875</v>
      </c>
      <c r="B2669" t="s">
        <v>32266</v>
      </c>
      <c r="I2669" t="s">
        <v>3</v>
      </c>
      <c r="J2669">
        <v>11.03</v>
      </c>
      <c r="M2669">
        <v>11.03</v>
      </c>
      <c r="N2669">
        <f t="shared" si="41"/>
        <v>0</v>
      </c>
    </row>
    <row r="2670" spans="1:14" x14ac:dyDescent="0.2">
      <c r="A2670" t="s">
        <v>2876</v>
      </c>
      <c r="B2670" t="s">
        <v>32266</v>
      </c>
      <c r="I2670" t="s">
        <v>3</v>
      </c>
      <c r="J2670">
        <v>9.5500000000000007</v>
      </c>
      <c r="M2670">
        <v>9.5500000000000007</v>
      </c>
      <c r="N2670">
        <f t="shared" si="41"/>
        <v>0</v>
      </c>
    </row>
    <row r="2671" spans="1:14" x14ac:dyDescent="0.2">
      <c r="A2671" t="s">
        <v>2877</v>
      </c>
      <c r="B2671" t="s">
        <v>32267</v>
      </c>
      <c r="I2671" t="s">
        <v>3</v>
      </c>
      <c r="J2671">
        <v>27.09</v>
      </c>
      <c r="M2671">
        <v>27.09</v>
      </c>
      <c r="N2671">
        <f t="shared" si="41"/>
        <v>0</v>
      </c>
    </row>
    <row r="2672" spans="1:14" x14ac:dyDescent="0.2">
      <c r="A2672" t="s">
        <v>2878</v>
      </c>
      <c r="B2672" t="s">
        <v>32267</v>
      </c>
      <c r="I2672" t="s">
        <v>3</v>
      </c>
      <c r="J2672">
        <v>23.48</v>
      </c>
      <c r="M2672">
        <v>23.48</v>
      </c>
      <c r="N2672">
        <f t="shared" si="41"/>
        <v>0</v>
      </c>
    </row>
    <row r="2673" spans="1:14" x14ac:dyDescent="0.2">
      <c r="A2673" t="s">
        <v>2879</v>
      </c>
      <c r="B2673" t="s">
        <v>2880</v>
      </c>
      <c r="I2673" t="s">
        <v>20</v>
      </c>
      <c r="J2673">
        <v>27.09</v>
      </c>
      <c r="M2673">
        <v>27.09</v>
      </c>
      <c r="N2673">
        <f t="shared" si="41"/>
        <v>0</v>
      </c>
    </row>
    <row r="2674" spans="1:14" x14ac:dyDescent="0.2">
      <c r="A2674" t="s">
        <v>2881</v>
      </c>
      <c r="B2674" t="s">
        <v>2880</v>
      </c>
      <c r="I2674" t="s">
        <v>20</v>
      </c>
      <c r="J2674">
        <v>23.48</v>
      </c>
      <c r="M2674">
        <v>23.48</v>
      </c>
      <c r="N2674">
        <f t="shared" si="41"/>
        <v>0</v>
      </c>
    </row>
    <row r="2675" spans="1:14" x14ac:dyDescent="0.2">
      <c r="A2675" t="s">
        <v>2882</v>
      </c>
      <c r="B2675" t="s">
        <v>32268</v>
      </c>
      <c r="I2675" t="s">
        <v>20</v>
      </c>
      <c r="J2675">
        <v>92.53</v>
      </c>
      <c r="M2675">
        <v>92.53</v>
      </c>
      <c r="N2675">
        <f t="shared" si="41"/>
        <v>0</v>
      </c>
    </row>
    <row r="2676" spans="1:14" x14ac:dyDescent="0.2">
      <c r="A2676" t="s">
        <v>2883</v>
      </c>
      <c r="B2676" t="s">
        <v>32268</v>
      </c>
      <c r="I2676" t="s">
        <v>20</v>
      </c>
      <c r="J2676">
        <v>80.180000000000007</v>
      </c>
      <c r="M2676">
        <v>80.180000000000007</v>
      </c>
      <c r="N2676">
        <f t="shared" si="41"/>
        <v>0</v>
      </c>
    </row>
    <row r="2677" spans="1:14" x14ac:dyDescent="0.2">
      <c r="A2677" t="s">
        <v>2884</v>
      </c>
      <c r="B2677" t="s">
        <v>32269</v>
      </c>
      <c r="I2677" t="s">
        <v>20</v>
      </c>
      <c r="J2677">
        <v>113.09</v>
      </c>
      <c r="M2677">
        <v>113.09</v>
      </c>
      <c r="N2677">
        <f t="shared" si="41"/>
        <v>0</v>
      </c>
    </row>
    <row r="2678" spans="1:14" x14ac:dyDescent="0.2">
      <c r="A2678" t="s">
        <v>2885</v>
      </c>
      <c r="B2678" t="s">
        <v>32269</v>
      </c>
      <c r="I2678" t="s">
        <v>20</v>
      </c>
      <c r="J2678">
        <v>98</v>
      </c>
      <c r="M2678">
        <v>98</v>
      </c>
      <c r="N2678">
        <f t="shared" si="41"/>
        <v>0</v>
      </c>
    </row>
    <row r="2679" spans="1:14" x14ac:dyDescent="0.2">
      <c r="A2679" t="s">
        <v>2886</v>
      </c>
      <c r="B2679" t="s">
        <v>32270</v>
      </c>
      <c r="I2679" t="s">
        <v>20</v>
      </c>
      <c r="J2679">
        <v>179.84</v>
      </c>
      <c r="M2679">
        <v>179.84</v>
      </c>
      <c r="N2679">
        <f t="shared" si="41"/>
        <v>0</v>
      </c>
    </row>
    <row r="2680" spans="1:14" x14ac:dyDescent="0.2">
      <c r="A2680" t="s">
        <v>2887</v>
      </c>
      <c r="B2680" t="s">
        <v>32270</v>
      </c>
      <c r="I2680" t="s">
        <v>20</v>
      </c>
      <c r="J2680">
        <v>155.83000000000001</v>
      </c>
      <c r="M2680">
        <v>155.83000000000001</v>
      </c>
      <c r="N2680">
        <f t="shared" si="41"/>
        <v>0</v>
      </c>
    </row>
    <row r="2681" spans="1:14" x14ac:dyDescent="0.2">
      <c r="A2681" t="s">
        <v>2888</v>
      </c>
      <c r="B2681" t="s">
        <v>32271</v>
      </c>
      <c r="I2681" t="s">
        <v>20</v>
      </c>
      <c r="J2681">
        <v>419.98</v>
      </c>
      <c r="M2681">
        <v>419.98</v>
      </c>
      <c r="N2681">
        <f t="shared" si="41"/>
        <v>0</v>
      </c>
    </row>
    <row r="2682" spans="1:14" x14ac:dyDescent="0.2">
      <c r="A2682" t="s">
        <v>2889</v>
      </c>
      <c r="B2682" t="s">
        <v>32271</v>
      </c>
      <c r="I2682" t="s">
        <v>20</v>
      </c>
      <c r="J2682">
        <v>363.89</v>
      </c>
      <c r="M2682">
        <v>363.89</v>
      </c>
      <c r="N2682">
        <f t="shared" si="41"/>
        <v>0</v>
      </c>
    </row>
    <row r="2683" spans="1:14" x14ac:dyDescent="0.2">
      <c r="A2683" t="s">
        <v>2890</v>
      </c>
      <c r="B2683" t="s">
        <v>32272</v>
      </c>
      <c r="I2683" t="s">
        <v>3</v>
      </c>
      <c r="J2683">
        <v>27.09</v>
      </c>
      <c r="M2683">
        <v>27.09</v>
      </c>
      <c r="N2683">
        <f t="shared" si="41"/>
        <v>0</v>
      </c>
    </row>
    <row r="2684" spans="1:14" x14ac:dyDescent="0.2">
      <c r="A2684" t="s">
        <v>2891</v>
      </c>
      <c r="B2684" t="s">
        <v>32272</v>
      </c>
      <c r="I2684" t="s">
        <v>3</v>
      </c>
      <c r="J2684">
        <v>23.48</v>
      </c>
      <c r="M2684">
        <v>23.48</v>
      </c>
      <c r="N2684">
        <f t="shared" si="41"/>
        <v>0</v>
      </c>
    </row>
    <row r="2685" spans="1:14" x14ac:dyDescent="0.2">
      <c r="A2685" t="s">
        <v>2892</v>
      </c>
      <c r="B2685" t="s">
        <v>32273</v>
      </c>
      <c r="I2685" t="s">
        <v>20</v>
      </c>
      <c r="J2685">
        <v>342.15</v>
      </c>
      <c r="M2685">
        <v>342.15</v>
      </c>
      <c r="N2685">
        <f t="shared" si="41"/>
        <v>0</v>
      </c>
    </row>
    <row r="2686" spans="1:14" x14ac:dyDescent="0.2">
      <c r="A2686" t="s">
        <v>2893</v>
      </c>
      <c r="B2686" t="s">
        <v>32273</v>
      </c>
      <c r="I2686" t="s">
        <v>20</v>
      </c>
      <c r="J2686">
        <v>296.47000000000003</v>
      </c>
      <c r="M2686">
        <v>296.47000000000003</v>
      </c>
      <c r="N2686">
        <f t="shared" si="41"/>
        <v>0</v>
      </c>
    </row>
    <row r="2687" spans="1:14" x14ac:dyDescent="0.2">
      <c r="A2687" t="s">
        <v>2894</v>
      </c>
      <c r="B2687" t="s">
        <v>2895</v>
      </c>
      <c r="I2687" t="s">
        <v>4</v>
      </c>
      <c r="J2687">
        <v>7.94</v>
      </c>
      <c r="M2687">
        <v>7.94</v>
      </c>
      <c r="N2687">
        <f t="shared" si="41"/>
        <v>0</v>
      </c>
    </row>
    <row r="2688" spans="1:14" x14ac:dyDescent="0.2">
      <c r="A2688" t="s">
        <v>2896</v>
      </c>
      <c r="B2688" t="s">
        <v>2895</v>
      </c>
      <c r="I2688" t="s">
        <v>4</v>
      </c>
      <c r="J2688">
        <v>6.88</v>
      </c>
      <c r="M2688">
        <v>6.88</v>
      </c>
      <c r="N2688">
        <f t="shared" si="41"/>
        <v>0</v>
      </c>
    </row>
    <row r="2689" spans="1:14" x14ac:dyDescent="0.2">
      <c r="A2689" t="s">
        <v>2897</v>
      </c>
      <c r="B2689" t="s">
        <v>2898</v>
      </c>
      <c r="I2689" t="s">
        <v>3</v>
      </c>
      <c r="J2689">
        <v>14.45</v>
      </c>
      <c r="M2689">
        <v>14.45</v>
      </c>
      <c r="N2689">
        <f t="shared" si="41"/>
        <v>0</v>
      </c>
    </row>
    <row r="2690" spans="1:14" x14ac:dyDescent="0.2">
      <c r="A2690" t="s">
        <v>2899</v>
      </c>
      <c r="B2690" t="s">
        <v>2898</v>
      </c>
      <c r="I2690" t="s">
        <v>3</v>
      </c>
      <c r="J2690">
        <v>12.52</v>
      </c>
      <c r="M2690">
        <v>12.52</v>
      </c>
      <c r="N2690">
        <f t="shared" si="41"/>
        <v>0</v>
      </c>
    </row>
    <row r="2691" spans="1:14" x14ac:dyDescent="0.2">
      <c r="A2691" t="s">
        <v>2900</v>
      </c>
      <c r="B2691" t="s">
        <v>32274</v>
      </c>
      <c r="I2691" t="s">
        <v>3</v>
      </c>
      <c r="J2691">
        <v>8.6</v>
      </c>
      <c r="M2691">
        <v>8.6</v>
      </c>
      <c r="N2691">
        <f t="shared" si="41"/>
        <v>0</v>
      </c>
    </row>
    <row r="2692" spans="1:14" x14ac:dyDescent="0.2">
      <c r="A2692" t="s">
        <v>2901</v>
      </c>
      <c r="B2692" t="s">
        <v>32274</v>
      </c>
      <c r="I2692" t="s">
        <v>3</v>
      </c>
      <c r="J2692">
        <v>7.45</v>
      </c>
      <c r="M2692">
        <v>7.45</v>
      </c>
      <c r="N2692">
        <f t="shared" ref="N2692:N2755" si="42">J2692-M2692</f>
        <v>0</v>
      </c>
    </row>
    <row r="2693" spans="1:14" x14ac:dyDescent="0.2">
      <c r="A2693" t="s">
        <v>2902</v>
      </c>
      <c r="B2693" t="s">
        <v>32275</v>
      </c>
      <c r="I2693" t="s">
        <v>3</v>
      </c>
      <c r="J2693">
        <v>15.7</v>
      </c>
      <c r="M2693">
        <v>15.7</v>
      </c>
      <c r="N2693">
        <f t="shared" si="42"/>
        <v>0</v>
      </c>
    </row>
    <row r="2694" spans="1:14" x14ac:dyDescent="0.2">
      <c r="A2694" t="s">
        <v>2903</v>
      </c>
      <c r="B2694" t="s">
        <v>32275</v>
      </c>
      <c r="I2694" t="s">
        <v>3</v>
      </c>
      <c r="J2694">
        <v>13.6</v>
      </c>
      <c r="M2694">
        <v>13.6</v>
      </c>
      <c r="N2694">
        <f t="shared" si="42"/>
        <v>0</v>
      </c>
    </row>
    <row r="2695" spans="1:14" x14ac:dyDescent="0.2">
      <c r="A2695" t="s">
        <v>2904</v>
      </c>
      <c r="B2695" t="s">
        <v>32276</v>
      </c>
      <c r="I2695" t="s">
        <v>3</v>
      </c>
      <c r="J2695">
        <v>11.01</v>
      </c>
      <c r="M2695">
        <v>11.01</v>
      </c>
      <c r="N2695">
        <f t="shared" si="42"/>
        <v>0</v>
      </c>
    </row>
    <row r="2696" spans="1:14" x14ac:dyDescent="0.2">
      <c r="A2696" t="s">
        <v>2905</v>
      </c>
      <c r="B2696" t="s">
        <v>32276</v>
      </c>
      <c r="I2696" t="s">
        <v>3</v>
      </c>
      <c r="J2696">
        <v>9.5399999999999991</v>
      </c>
      <c r="M2696">
        <v>9.5399999999999991</v>
      </c>
      <c r="N2696">
        <f t="shared" si="42"/>
        <v>0</v>
      </c>
    </row>
    <row r="2697" spans="1:14" x14ac:dyDescent="0.2">
      <c r="A2697" t="s">
        <v>2906</v>
      </c>
      <c r="B2697" t="s">
        <v>32277</v>
      </c>
      <c r="I2697" t="s">
        <v>3</v>
      </c>
      <c r="J2697">
        <v>18.940000000000001</v>
      </c>
      <c r="M2697">
        <v>18.940000000000001</v>
      </c>
      <c r="N2697">
        <f t="shared" si="42"/>
        <v>0</v>
      </c>
    </row>
    <row r="2698" spans="1:14" x14ac:dyDescent="0.2">
      <c r="A2698" t="s">
        <v>2907</v>
      </c>
      <c r="B2698" t="s">
        <v>32277</v>
      </c>
      <c r="I2698" t="s">
        <v>3</v>
      </c>
      <c r="J2698">
        <v>16.41</v>
      </c>
      <c r="M2698">
        <v>16.41</v>
      </c>
      <c r="N2698">
        <f t="shared" si="42"/>
        <v>0</v>
      </c>
    </row>
    <row r="2699" spans="1:14" x14ac:dyDescent="0.2">
      <c r="A2699" t="s">
        <v>2908</v>
      </c>
      <c r="B2699" t="s">
        <v>32278</v>
      </c>
      <c r="I2699" t="s">
        <v>3</v>
      </c>
      <c r="J2699">
        <v>14.66</v>
      </c>
      <c r="M2699">
        <v>14.66</v>
      </c>
      <c r="N2699">
        <f t="shared" si="42"/>
        <v>0</v>
      </c>
    </row>
    <row r="2700" spans="1:14" x14ac:dyDescent="0.2">
      <c r="A2700" t="s">
        <v>2909</v>
      </c>
      <c r="B2700" t="s">
        <v>32278</v>
      </c>
      <c r="I2700" t="s">
        <v>3</v>
      </c>
      <c r="J2700">
        <v>12.7</v>
      </c>
      <c r="M2700">
        <v>12.7</v>
      </c>
      <c r="N2700">
        <f t="shared" si="42"/>
        <v>0</v>
      </c>
    </row>
    <row r="2701" spans="1:14" x14ac:dyDescent="0.2">
      <c r="A2701" t="s">
        <v>2910</v>
      </c>
      <c r="B2701" t="s">
        <v>32279</v>
      </c>
      <c r="I2701" t="s">
        <v>3</v>
      </c>
      <c r="J2701">
        <v>13.01</v>
      </c>
      <c r="M2701">
        <v>13.01</v>
      </c>
      <c r="N2701">
        <f t="shared" si="42"/>
        <v>0</v>
      </c>
    </row>
    <row r="2702" spans="1:14" x14ac:dyDescent="0.2">
      <c r="A2702" t="s">
        <v>2911</v>
      </c>
      <c r="B2702" t="s">
        <v>32279</v>
      </c>
      <c r="I2702" t="s">
        <v>3</v>
      </c>
      <c r="J2702">
        <v>11.27</v>
      </c>
      <c r="M2702">
        <v>11.27</v>
      </c>
      <c r="N2702">
        <f t="shared" si="42"/>
        <v>0</v>
      </c>
    </row>
    <row r="2703" spans="1:14" x14ac:dyDescent="0.2">
      <c r="A2703" t="s">
        <v>2912</v>
      </c>
      <c r="B2703" t="s">
        <v>32280</v>
      </c>
      <c r="I2703" t="s">
        <v>3</v>
      </c>
      <c r="J2703">
        <v>9.1199999999999992</v>
      </c>
      <c r="M2703">
        <v>9.1199999999999992</v>
      </c>
      <c r="N2703">
        <f t="shared" si="42"/>
        <v>0</v>
      </c>
    </row>
    <row r="2704" spans="1:14" x14ac:dyDescent="0.2">
      <c r="A2704" t="s">
        <v>2913</v>
      </c>
      <c r="B2704" t="s">
        <v>32280</v>
      </c>
      <c r="I2704" t="s">
        <v>3</v>
      </c>
      <c r="J2704">
        <v>7.9</v>
      </c>
      <c r="M2704">
        <v>7.9</v>
      </c>
      <c r="N2704">
        <f t="shared" si="42"/>
        <v>0</v>
      </c>
    </row>
    <row r="2705" spans="1:14" x14ac:dyDescent="0.2">
      <c r="A2705" t="s">
        <v>2914</v>
      </c>
      <c r="B2705" t="s">
        <v>32281</v>
      </c>
      <c r="I2705" t="s">
        <v>3</v>
      </c>
      <c r="J2705">
        <v>14.07</v>
      </c>
      <c r="M2705">
        <v>14.07</v>
      </c>
      <c r="N2705">
        <f t="shared" si="42"/>
        <v>0</v>
      </c>
    </row>
    <row r="2706" spans="1:14" x14ac:dyDescent="0.2">
      <c r="A2706" t="s">
        <v>2915</v>
      </c>
      <c r="B2706" t="s">
        <v>32281</v>
      </c>
      <c r="I2706" t="s">
        <v>3</v>
      </c>
      <c r="J2706">
        <v>12.19</v>
      </c>
      <c r="M2706">
        <v>12.19</v>
      </c>
      <c r="N2706">
        <f t="shared" si="42"/>
        <v>0</v>
      </c>
    </row>
    <row r="2707" spans="1:14" x14ac:dyDescent="0.2">
      <c r="A2707" t="s">
        <v>2916</v>
      </c>
      <c r="B2707" t="s">
        <v>32282</v>
      </c>
      <c r="I2707" t="s">
        <v>3</v>
      </c>
      <c r="J2707">
        <v>11.85</v>
      </c>
      <c r="M2707">
        <v>11.85</v>
      </c>
      <c r="N2707">
        <f t="shared" si="42"/>
        <v>0</v>
      </c>
    </row>
    <row r="2708" spans="1:14" x14ac:dyDescent="0.2">
      <c r="A2708" t="s">
        <v>2917</v>
      </c>
      <c r="B2708" t="s">
        <v>32282</v>
      </c>
      <c r="I2708" t="s">
        <v>3</v>
      </c>
      <c r="J2708">
        <v>10.27</v>
      </c>
      <c r="M2708">
        <v>10.27</v>
      </c>
      <c r="N2708">
        <f t="shared" si="42"/>
        <v>0</v>
      </c>
    </row>
    <row r="2709" spans="1:14" x14ac:dyDescent="0.2">
      <c r="A2709" t="s">
        <v>2918</v>
      </c>
      <c r="B2709" t="s">
        <v>2919</v>
      </c>
      <c r="I2709" t="s">
        <v>3</v>
      </c>
      <c r="J2709">
        <v>32.270000000000003</v>
      </c>
      <c r="M2709">
        <v>32.270000000000003</v>
      </c>
      <c r="N2709">
        <f t="shared" si="42"/>
        <v>0</v>
      </c>
    </row>
    <row r="2710" spans="1:14" x14ac:dyDescent="0.2">
      <c r="A2710" t="s">
        <v>2920</v>
      </c>
      <c r="B2710" t="s">
        <v>2919</v>
      </c>
      <c r="I2710" t="s">
        <v>3</v>
      </c>
      <c r="J2710">
        <v>27.96</v>
      </c>
      <c r="M2710">
        <v>27.96</v>
      </c>
      <c r="N2710">
        <f t="shared" si="42"/>
        <v>0</v>
      </c>
    </row>
    <row r="2711" spans="1:14" x14ac:dyDescent="0.2">
      <c r="A2711" t="s">
        <v>2921</v>
      </c>
      <c r="B2711" t="s">
        <v>32283</v>
      </c>
      <c r="I2711" t="s">
        <v>3</v>
      </c>
      <c r="J2711">
        <v>36.65</v>
      </c>
      <c r="M2711">
        <v>36.65</v>
      </c>
      <c r="N2711">
        <f t="shared" si="42"/>
        <v>0</v>
      </c>
    </row>
    <row r="2712" spans="1:14" x14ac:dyDescent="0.2">
      <c r="A2712" t="s">
        <v>2922</v>
      </c>
      <c r="B2712" t="s">
        <v>32283</v>
      </c>
      <c r="I2712" t="s">
        <v>3</v>
      </c>
      <c r="J2712">
        <v>31.76</v>
      </c>
      <c r="M2712">
        <v>31.76</v>
      </c>
      <c r="N2712">
        <f t="shared" si="42"/>
        <v>0</v>
      </c>
    </row>
    <row r="2713" spans="1:14" x14ac:dyDescent="0.2">
      <c r="A2713" t="s">
        <v>2923</v>
      </c>
      <c r="B2713" t="s">
        <v>32284</v>
      </c>
      <c r="I2713" t="s">
        <v>3</v>
      </c>
      <c r="J2713">
        <v>73.31</v>
      </c>
      <c r="M2713">
        <v>73.31</v>
      </c>
      <c r="N2713">
        <f t="shared" si="42"/>
        <v>0</v>
      </c>
    </row>
    <row r="2714" spans="1:14" x14ac:dyDescent="0.2">
      <c r="A2714" t="s">
        <v>2924</v>
      </c>
      <c r="B2714" t="s">
        <v>32284</v>
      </c>
      <c r="I2714" t="s">
        <v>3</v>
      </c>
      <c r="J2714">
        <v>63.53</v>
      </c>
      <c r="M2714">
        <v>63.53</v>
      </c>
      <c r="N2714">
        <f t="shared" si="42"/>
        <v>0</v>
      </c>
    </row>
    <row r="2715" spans="1:14" x14ac:dyDescent="0.2">
      <c r="A2715" t="s">
        <v>2925</v>
      </c>
      <c r="B2715" t="s">
        <v>32285</v>
      </c>
      <c r="I2715" t="s">
        <v>3</v>
      </c>
      <c r="J2715">
        <v>33.6</v>
      </c>
      <c r="M2715">
        <v>33.6</v>
      </c>
      <c r="N2715">
        <f t="shared" si="42"/>
        <v>0</v>
      </c>
    </row>
    <row r="2716" spans="1:14" x14ac:dyDescent="0.2">
      <c r="A2716" t="s">
        <v>2926</v>
      </c>
      <c r="B2716" t="s">
        <v>32285</v>
      </c>
      <c r="I2716" t="s">
        <v>3</v>
      </c>
      <c r="J2716">
        <v>29.11</v>
      </c>
      <c r="M2716">
        <v>29.11</v>
      </c>
      <c r="N2716">
        <f t="shared" si="42"/>
        <v>0</v>
      </c>
    </row>
    <row r="2717" spans="1:14" x14ac:dyDescent="0.2">
      <c r="A2717" t="s">
        <v>2927</v>
      </c>
      <c r="B2717" t="s">
        <v>32286</v>
      </c>
      <c r="I2717" t="s">
        <v>3</v>
      </c>
      <c r="J2717">
        <v>12.64</v>
      </c>
      <c r="M2717">
        <v>12.64</v>
      </c>
      <c r="N2717">
        <f t="shared" si="42"/>
        <v>0</v>
      </c>
    </row>
    <row r="2718" spans="1:14" x14ac:dyDescent="0.2">
      <c r="A2718" t="s">
        <v>2928</v>
      </c>
      <c r="B2718" t="s">
        <v>32286</v>
      </c>
      <c r="I2718" t="s">
        <v>3</v>
      </c>
      <c r="J2718">
        <v>10.95</v>
      </c>
      <c r="M2718">
        <v>10.95</v>
      </c>
      <c r="N2718">
        <f t="shared" si="42"/>
        <v>0</v>
      </c>
    </row>
    <row r="2719" spans="1:14" x14ac:dyDescent="0.2">
      <c r="A2719" t="s">
        <v>2929</v>
      </c>
      <c r="B2719" t="s">
        <v>32287</v>
      </c>
      <c r="I2719" t="s">
        <v>20</v>
      </c>
      <c r="J2719">
        <v>3557.14</v>
      </c>
      <c r="M2719">
        <v>3557.14</v>
      </c>
      <c r="N2719">
        <f t="shared" si="42"/>
        <v>0</v>
      </c>
    </row>
    <row r="2720" spans="1:14" x14ac:dyDescent="0.2">
      <c r="A2720" t="s">
        <v>2930</v>
      </c>
      <c r="B2720" t="s">
        <v>32287</v>
      </c>
      <c r="I2720" t="s">
        <v>20</v>
      </c>
      <c r="J2720">
        <v>3082.06</v>
      </c>
      <c r="M2720">
        <v>3082.06</v>
      </c>
      <c r="N2720">
        <f t="shared" si="42"/>
        <v>0</v>
      </c>
    </row>
    <row r="2721" spans="1:14" x14ac:dyDescent="0.2">
      <c r="A2721" t="s">
        <v>2931</v>
      </c>
      <c r="B2721" t="s">
        <v>32288</v>
      </c>
      <c r="I2721" t="s">
        <v>3</v>
      </c>
      <c r="J2721">
        <v>106.72</v>
      </c>
      <c r="M2721">
        <v>106.72</v>
      </c>
      <c r="N2721">
        <f t="shared" si="42"/>
        <v>0</v>
      </c>
    </row>
    <row r="2722" spans="1:14" x14ac:dyDescent="0.2">
      <c r="A2722" t="s">
        <v>2932</v>
      </c>
      <c r="B2722" t="s">
        <v>32288</v>
      </c>
      <c r="I2722" t="s">
        <v>3</v>
      </c>
      <c r="J2722">
        <v>92.46</v>
      </c>
      <c r="M2722">
        <v>92.46</v>
      </c>
      <c r="N2722">
        <f t="shared" si="42"/>
        <v>0</v>
      </c>
    </row>
    <row r="2723" spans="1:14" x14ac:dyDescent="0.2">
      <c r="A2723" t="s">
        <v>2933</v>
      </c>
      <c r="B2723" t="s">
        <v>32289</v>
      </c>
      <c r="I2723" t="s">
        <v>3</v>
      </c>
      <c r="J2723">
        <v>178.15</v>
      </c>
      <c r="M2723">
        <v>178.15</v>
      </c>
      <c r="N2723">
        <f t="shared" si="42"/>
        <v>0</v>
      </c>
    </row>
    <row r="2724" spans="1:14" x14ac:dyDescent="0.2">
      <c r="A2724" t="s">
        <v>2934</v>
      </c>
      <c r="B2724" t="s">
        <v>32289</v>
      </c>
      <c r="I2724" t="s">
        <v>3</v>
      </c>
      <c r="J2724">
        <v>154.36000000000001</v>
      </c>
      <c r="M2724">
        <v>154.36000000000001</v>
      </c>
      <c r="N2724">
        <f t="shared" si="42"/>
        <v>0</v>
      </c>
    </row>
    <row r="2725" spans="1:14" x14ac:dyDescent="0.2">
      <c r="A2725" t="s">
        <v>2935</v>
      </c>
      <c r="B2725" t="s">
        <v>32290</v>
      </c>
      <c r="I2725" t="s">
        <v>3</v>
      </c>
      <c r="J2725">
        <v>18.96</v>
      </c>
      <c r="M2725">
        <v>18.96</v>
      </c>
      <c r="N2725">
        <f t="shared" si="42"/>
        <v>0</v>
      </c>
    </row>
    <row r="2726" spans="1:14" x14ac:dyDescent="0.2">
      <c r="A2726" t="s">
        <v>2936</v>
      </c>
      <c r="B2726" t="s">
        <v>32290</v>
      </c>
      <c r="I2726" t="s">
        <v>3</v>
      </c>
      <c r="J2726">
        <v>16.43</v>
      </c>
      <c r="M2726">
        <v>16.43</v>
      </c>
      <c r="N2726">
        <f t="shared" si="42"/>
        <v>0</v>
      </c>
    </row>
    <row r="2727" spans="1:14" x14ac:dyDescent="0.2">
      <c r="A2727" t="s">
        <v>2937</v>
      </c>
      <c r="B2727" t="s">
        <v>2938</v>
      </c>
      <c r="I2727" t="s">
        <v>3</v>
      </c>
      <c r="J2727">
        <v>9.93</v>
      </c>
      <c r="M2727">
        <v>9.93</v>
      </c>
      <c r="N2727">
        <f t="shared" si="42"/>
        <v>0</v>
      </c>
    </row>
    <row r="2728" spans="1:14" x14ac:dyDescent="0.2">
      <c r="A2728" t="s">
        <v>2939</v>
      </c>
      <c r="B2728" t="s">
        <v>2938</v>
      </c>
      <c r="I2728" t="s">
        <v>3</v>
      </c>
      <c r="J2728">
        <v>8.61</v>
      </c>
      <c r="M2728">
        <v>8.61</v>
      </c>
      <c r="N2728">
        <f t="shared" si="42"/>
        <v>0</v>
      </c>
    </row>
    <row r="2729" spans="1:14" x14ac:dyDescent="0.2">
      <c r="A2729" t="s">
        <v>2940</v>
      </c>
      <c r="B2729" t="s">
        <v>32291</v>
      </c>
      <c r="I2729" t="s">
        <v>3</v>
      </c>
      <c r="J2729">
        <v>21.67</v>
      </c>
      <c r="M2729">
        <v>21.67</v>
      </c>
      <c r="N2729">
        <f t="shared" si="42"/>
        <v>0</v>
      </c>
    </row>
    <row r="2730" spans="1:14" x14ac:dyDescent="0.2">
      <c r="A2730" t="s">
        <v>2941</v>
      </c>
      <c r="B2730" t="s">
        <v>32291</v>
      </c>
      <c r="I2730" t="s">
        <v>3</v>
      </c>
      <c r="J2730">
        <v>18.78</v>
      </c>
      <c r="M2730">
        <v>18.78</v>
      </c>
      <c r="N2730">
        <f t="shared" si="42"/>
        <v>0</v>
      </c>
    </row>
    <row r="2731" spans="1:14" x14ac:dyDescent="0.2">
      <c r="A2731" t="s">
        <v>2942</v>
      </c>
      <c r="B2731" t="s">
        <v>2943</v>
      </c>
      <c r="I2731" t="s">
        <v>3</v>
      </c>
      <c r="J2731">
        <v>6.32</v>
      </c>
      <c r="M2731">
        <v>6.32</v>
      </c>
      <c r="N2731">
        <f t="shared" si="42"/>
        <v>0</v>
      </c>
    </row>
    <row r="2732" spans="1:14" x14ac:dyDescent="0.2">
      <c r="A2732" t="s">
        <v>2944</v>
      </c>
      <c r="B2732" t="s">
        <v>2943</v>
      </c>
      <c r="I2732" t="s">
        <v>3</v>
      </c>
      <c r="J2732">
        <v>5.47</v>
      </c>
      <c r="M2732">
        <v>5.47</v>
      </c>
      <c r="N2732">
        <f t="shared" si="42"/>
        <v>0</v>
      </c>
    </row>
    <row r="2733" spans="1:14" x14ac:dyDescent="0.2">
      <c r="A2733" t="s">
        <v>2945</v>
      </c>
      <c r="B2733" t="s">
        <v>2946</v>
      </c>
      <c r="I2733" t="s">
        <v>3</v>
      </c>
      <c r="J2733">
        <v>22.58</v>
      </c>
      <c r="M2733">
        <v>22.58</v>
      </c>
      <c r="N2733">
        <f t="shared" si="42"/>
        <v>0</v>
      </c>
    </row>
    <row r="2734" spans="1:14" x14ac:dyDescent="0.2">
      <c r="A2734" t="s">
        <v>2947</v>
      </c>
      <c r="B2734" t="s">
        <v>2946</v>
      </c>
      <c r="I2734" t="s">
        <v>3</v>
      </c>
      <c r="J2734">
        <v>19.57</v>
      </c>
      <c r="M2734">
        <v>19.57</v>
      </c>
      <c r="N2734">
        <f t="shared" si="42"/>
        <v>0</v>
      </c>
    </row>
    <row r="2735" spans="1:14" x14ac:dyDescent="0.2">
      <c r="A2735" t="s">
        <v>2948</v>
      </c>
      <c r="B2735" t="s">
        <v>32292</v>
      </c>
      <c r="I2735" t="s">
        <v>3</v>
      </c>
      <c r="J2735">
        <v>37.93</v>
      </c>
      <c r="M2735">
        <v>37.93</v>
      </c>
      <c r="N2735">
        <f t="shared" si="42"/>
        <v>0</v>
      </c>
    </row>
    <row r="2736" spans="1:14" x14ac:dyDescent="0.2">
      <c r="A2736" t="s">
        <v>2949</v>
      </c>
      <c r="B2736" t="s">
        <v>32292</v>
      </c>
      <c r="I2736" t="s">
        <v>3</v>
      </c>
      <c r="J2736">
        <v>32.869999999999997</v>
      </c>
      <c r="M2736">
        <v>32.869999999999997</v>
      </c>
      <c r="N2736">
        <f t="shared" si="42"/>
        <v>0</v>
      </c>
    </row>
    <row r="2737" spans="1:14" x14ac:dyDescent="0.2">
      <c r="A2737" t="s">
        <v>2950</v>
      </c>
      <c r="B2737" t="s">
        <v>32293</v>
      </c>
      <c r="I2737" t="s">
        <v>3</v>
      </c>
      <c r="J2737">
        <v>8.1199999999999992</v>
      </c>
      <c r="M2737">
        <v>8.1199999999999992</v>
      </c>
      <c r="N2737">
        <f t="shared" si="42"/>
        <v>0</v>
      </c>
    </row>
    <row r="2738" spans="1:14" x14ac:dyDescent="0.2">
      <c r="A2738" t="s">
        <v>2951</v>
      </c>
      <c r="B2738" t="s">
        <v>32293</v>
      </c>
      <c r="I2738" t="s">
        <v>3</v>
      </c>
      <c r="J2738">
        <v>7.04</v>
      </c>
      <c r="M2738">
        <v>7.04</v>
      </c>
      <c r="N2738">
        <f t="shared" si="42"/>
        <v>0</v>
      </c>
    </row>
    <row r="2739" spans="1:14" x14ac:dyDescent="0.2">
      <c r="A2739" t="s">
        <v>2952</v>
      </c>
      <c r="B2739" t="s">
        <v>32294</v>
      </c>
      <c r="I2739" t="s">
        <v>20</v>
      </c>
      <c r="J2739">
        <v>24.38</v>
      </c>
      <c r="M2739">
        <v>24.38</v>
      </c>
      <c r="N2739">
        <f t="shared" si="42"/>
        <v>0</v>
      </c>
    </row>
    <row r="2740" spans="1:14" x14ac:dyDescent="0.2">
      <c r="A2740" t="s">
        <v>2953</v>
      </c>
      <c r="B2740" t="s">
        <v>32294</v>
      </c>
      <c r="I2740" t="s">
        <v>20</v>
      </c>
      <c r="J2740">
        <v>21.13</v>
      </c>
      <c r="M2740">
        <v>21.13</v>
      </c>
      <c r="N2740">
        <f t="shared" si="42"/>
        <v>0</v>
      </c>
    </row>
    <row r="2741" spans="1:14" x14ac:dyDescent="0.2">
      <c r="A2741" t="s">
        <v>2954</v>
      </c>
      <c r="B2741" t="s">
        <v>32295</v>
      </c>
      <c r="I2741" t="s">
        <v>20</v>
      </c>
      <c r="J2741">
        <v>18.059999999999999</v>
      </c>
      <c r="M2741">
        <v>18.059999999999999</v>
      </c>
      <c r="N2741">
        <f t="shared" si="42"/>
        <v>0</v>
      </c>
    </row>
    <row r="2742" spans="1:14" x14ac:dyDescent="0.2">
      <c r="A2742" t="s">
        <v>2955</v>
      </c>
      <c r="B2742" t="s">
        <v>32295</v>
      </c>
      <c r="I2742" t="s">
        <v>20</v>
      </c>
      <c r="J2742">
        <v>15.65</v>
      </c>
      <c r="M2742">
        <v>15.65</v>
      </c>
      <c r="N2742">
        <f t="shared" si="42"/>
        <v>0</v>
      </c>
    </row>
    <row r="2743" spans="1:14" x14ac:dyDescent="0.2">
      <c r="A2743" t="s">
        <v>2956</v>
      </c>
      <c r="B2743" t="s">
        <v>32296</v>
      </c>
      <c r="I2743" t="s">
        <v>20</v>
      </c>
      <c r="J2743">
        <v>36.130000000000003</v>
      </c>
      <c r="M2743">
        <v>36.130000000000003</v>
      </c>
      <c r="N2743">
        <f t="shared" si="42"/>
        <v>0</v>
      </c>
    </row>
    <row r="2744" spans="1:14" x14ac:dyDescent="0.2">
      <c r="A2744" t="s">
        <v>2957</v>
      </c>
      <c r="B2744" t="s">
        <v>32296</v>
      </c>
      <c r="I2744" t="s">
        <v>20</v>
      </c>
      <c r="J2744">
        <v>31.31</v>
      </c>
      <c r="M2744">
        <v>31.31</v>
      </c>
      <c r="N2744">
        <f t="shared" si="42"/>
        <v>0</v>
      </c>
    </row>
    <row r="2745" spans="1:14" x14ac:dyDescent="0.2">
      <c r="A2745" t="s">
        <v>2958</v>
      </c>
      <c r="B2745" t="s">
        <v>32297</v>
      </c>
      <c r="I2745" t="s">
        <v>20</v>
      </c>
      <c r="J2745">
        <v>16.25</v>
      </c>
      <c r="M2745">
        <v>16.25</v>
      </c>
      <c r="N2745">
        <f t="shared" si="42"/>
        <v>0</v>
      </c>
    </row>
    <row r="2746" spans="1:14" x14ac:dyDescent="0.2">
      <c r="A2746" t="s">
        <v>2959</v>
      </c>
      <c r="B2746" t="s">
        <v>32297</v>
      </c>
      <c r="I2746" t="s">
        <v>20</v>
      </c>
      <c r="J2746">
        <v>14.09</v>
      </c>
      <c r="M2746">
        <v>14.09</v>
      </c>
      <c r="N2746">
        <f t="shared" si="42"/>
        <v>0</v>
      </c>
    </row>
    <row r="2747" spans="1:14" x14ac:dyDescent="0.2">
      <c r="A2747" t="s">
        <v>2960</v>
      </c>
      <c r="B2747" t="s">
        <v>32298</v>
      </c>
      <c r="I2747" t="s">
        <v>3</v>
      </c>
      <c r="J2747">
        <v>6.32</v>
      </c>
      <c r="M2747">
        <v>6.32</v>
      </c>
      <c r="N2747">
        <f t="shared" si="42"/>
        <v>0</v>
      </c>
    </row>
    <row r="2748" spans="1:14" x14ac:dyDescent="0.2">
      <c r="A2748" t="s">
        <v>2961</v>
      </c>
      <c r="B2748" t="s">
        <v>32298</v>
      </c>
      <c r="I2748" t="s">
        <v>3</v>
      </c>
      <c r="J2748">
        <v>5.47</v>
      </c>
      <c r="M2748">
        <v>5.47</v>
      </c>
      <c r="N2748">
        <f t="shared" si="42"/>
        <v>0</v>
      </c>
    </row>
    <row r="2749" spans="1:14" x14ac:dyDescent="0.2">
      <c r="A2749" t="s">
        <v>2962</v>
      </c>
      <c r="B2749" t="s">
        <v>2963</v>
      </c>
      <c r="I2749" t="s">
        <v>4</v>
      </c>
      <c r="J2749">
        <v>62.41</v>
      </c>
      <c r="M2749">
        <v>62.41</v>
      </c>
      <c r="N2749">
        <f t="shared" si="42"/>
        <v>0</v>
      </c>
    </row>
    <row r="2750" spans="1:14" x14ac:dyDescent="0.2">
      <c r="A2750" t="s">
        <v>2964</v>
      </c>
      <c r="B2750" t="s">
        <v>2963</v>
      </c>
      <c r="I2750" t="s">
        <v>4</v>
      </c>
      <c r="J2750">
        <v>54.07</v>
      </c>
      <c r="M2750">
        <v>54.07</v>
      </c>
      <c r="N2750">
        <f t="shared" si="42"/>
        <v>0</v>
      </c>
    </row>
    <row r="2751" spans="1:14" x14ac:dyDescent="0.2">
      <c r="A2751" t="s">
        <v>2965</v>
      </c>
      <c r="B2751" t="s">
        <v>2966</v>
      </c>
      <c r="I2751" t="s">
        <v>4</v>
      </c>
      <c r="J2751">
        <v>3.61</v>
      </c>
      <c r="M2751">
        <v>3.61</v>
      </c>
      <c r="N2751">
        <f t="shared" si="42"/>
        <v>0</v>
      </c>
    </row>
    <row r="2752" spans="1:14" x14ac:dyDescent="0.2">
      <c r="A2752" t="s">
        <v>2967</v>
      </c>
      <c r="B2752" t="s">
        <v>2966</v>
      </c>
      <c r="I2752" t="s">
        <v>4</v>
      </c>
      <c r="J2752">
        <v>3.13</v>
      </c>
      <c r="M2752">
        <v>3.13</v>
      </c>
      <c r="N2752">
        <f t="shared" si="42"/>
        <v>0</v>
      </c>
    </row>
    <row r="2753" spans="1:14" x14ac:dyDescent="0.2">
      <c r="A2753" t="s">
        <v>2968</v>
      </c>
      <c r="B2753" t="s">
        <v>2969</v>
      </c>
      <c r="I2753" t="s">
        <v>3</v>
      </c>
      <c r="J2753">
        <v>6.32</v>
      </c>
      <c r="M2753">
        <v>6.32</v>
      </c>
      <c r="N2753">
        <f t="shared" si="42"/>
        <v>0</v>
      </c>
    </row>
    <row r="2754" spans="1:14" x14ac:dyDescent="0.2">
      <c r="A2754" t="s">
        <v>2970</v>
      </c>
      <c r="B2754" t="s">
        <v>2969</v>
      </c>
      <c r="I2754" t="s">
        <v>3</v>
      </c>
      <c r="J2754">
        <v>5.47</v>
      </c>
      <c r="M2754">
        <v>5.47</v>
      </c>
      <c r="N2754">
        <f t="shared" si="42"/>
        <v>0</v>
      </c>
    </row>
    <row r="2755" spans="1:14" x14ac:dyDescent="0.2">
      <c r="A2755" t="s">
        <v>2971</v>
      </c>
      <c r="B2755" t="s">
        <v>32299</v>
      </c>
      <c r="I2755" t="s">
        <v>3</v>
      </c>
      <c r="J2755">
        <v>5.41</v>
      </c>
      <c r="M2755">
        <v>5.41</v>
      </c>
      <c r="N2755">
        <f t="shared" si="42"/>
        <v>0</v>
      </c>
    </row>
    <row r="2756" spans="1:14" x14ac:dyDescent="0.2">
      <c r="A2756" t="s">
        <v>2972</v>
      </c>
      <c r="B2756" t="s">
        <v>32299</v>
      </c>
      <c r="I2756" t="s">
        <v>3</v>
      </c>
      <c r="J2756">
        <v>4.6900000000000004</v>
      </c>
      <c r="M2756">
        <v>4.6900000000000004</v>
      </c>
      <c r="N2756">
        <f t="shared" ref="N2756:N2819" si="43">J2756-M2756</f>
        <v>0</v>
      </c>
    </row>
    <row r="2757" spans="1:14" x14ac:dyDescent="0.2">
      <c r="A2757" t="s">
        <v>2973</v>
      </c>
      <c r="B2757" t="s">
        <v>32300</v>
      </c>
      <c r="I2757" t="s">
        <v>3</v>
      </c>
      <c r="J2757">
        <v>12.64</v>
      </c>
      <c r="M2757">
        <v>12.64</v>
      </c>
      <c r="N2757">
        <f t="shared" si="43"/>
        <v>0</v>
      </c>
    </row>
    <row r="2758" spans="1:14" x14ac:dyDescent="0.2">
      <c r="A2758" t="s">
        <v>2974</v>
      </c>
      <c r="B2758" t="s">
        <v>32300</v>
      </c>
      <c r="I2758" t="s">
        <v>3</v>
      </c>
      <c r="J2758">
        <v>10.95</v>
      </c>
      <c r="M2758">
        <v>10.95</v>
      </c>
      <c r="N2758">
        <f t="shared" si="43"/>
        <v>0</v>
      </c>
    </row>
    <row r="2759" spans="1:14" x14ac:dyDescent="0.2">
      <c r="A2759" t="s">
        <v>2975</v>
      </c>
      <c r="B2759" t="s">
        <v>32301</v>
      </c>
      <c r="I2759" t="s">
        <v>3</v>
      </c>
      <c r="J2759">
        <v>9.0299999999999994</v>
      </c>
      <c r="M2759">
        <v>9.0299999999999994</v>
      </c>
      <c r="N2759">
        <f t="shared" si="43"/>
        <v>0</v>
      </c>
    </row>
    <row r="2760" spans="1:14" x14ac:dyDescent="0.2">
      <c r="A2760" t="s">
        <v>2976</v>
      </c>
      <c r="B2760" t="s">
        <v>32301</v>
      </c>
      <c r="I2760" t="s">
        <v>3</v>
      </c>
      <c r="J2760">
        <v>7.82</v>
      </c>
      <c r="M2760">
        <v>7.82</v>
      </c>
      <c r="N2760">
        <f t="shared" si="43"/>
        <v>0</v>
      </c>
    </row>
    <row r="2761" spans="1:14" x14ac:dyDescent="0.2">
      <c r="A2761" t="s">
        <v>2977</v>
      </c>
      <c r="B2761" t="s">
        <v>2978</v>
      </c>
      <c r="I2761" t="s">
        <v>4</v>
      </c>
      <c r="J2761">
        <v>61.09</v>
      </c>
      <c r="M2761">
        <v>61.09</v>
      </c>
      <c r="N2761">
        <f t="shared" si="43"/>
        <v>0</v>
      </c>
    </row>
    <row r="2762" spans="1:14" x14ac:dyDescent="0.2">
      <c r="A2762" t="s">
        <v>2979</v>
      </c>
      <c r="B2762" t="s">
        <v>2978</v>
      </c>
      <c r="I2762" t="s">
        <v>4</v>
      </c>
      <c r="J2762">
        <v>52.94</v>
      </c>
      <c r="M2762">
        <v>52.94</v>
      </c>
      <c r="N2762">
        <f t="shared" si="43"/>
        <v>0</v>
      </c>
    </row>
    <row r="2763" spans="1:14" x14ac:dyDescent="0.2">
      <c r="A2763" t="s">
        <v>2980</v>
      </c>
      <c r="B2763" t="s">
        <v>2981</v>
      </c>
      <c r="I2763" t="s">
        <v>4</v>
      </c>
      <c r="J2763">
        <v>2.25</v>
      </c>
      <c r="M2763">
        <v>2.25</v>
      </c>
      <c r="N2763">
        <f t="shared" si="43"/>
        <v>0</v>
      </c>
    </row>
    <row r="2764" spans="1:14" x14ac:dyDescent="0.2">
      <c r="A2764" t="s">
        <v>2982</v>
      </c>
      <c r="B2764" t="s">
        <v>2981</v>
      </c>
      <c r="I2764" t="s">
        <v>4</v>
      </c>
      <c r="J2764">
        <v>1.9500000000000002</v>
      </c>
      <c r="M2764">
        <v>1.9500000000000002</v>
      </c>
      <c r="N2764">
        <f t="shared" si="43"/>
        <v>0</v>
      </c>
    </row>
    <row r="2765" spans="1:14" x14ac:dyDescent="0.2">
      <c r="A2765" t="s">
        <v>2983</v>
      </c>
      <c r="B2765" t="s">
        <v>2984</v>
      </c>
      <c r="I2765" t="s">
        <v>3</v>
      </c>
      <c r="J2765">
        <v>6.77</v>
      </c>
      <c r="M2765">
        <v>6.77</v>
      </c>
      <c r="N2765">
        <f t="shared" si="43"/>
        <v>0</v>
      </c>
    </row>
    <row r="2766" spans="1:14" x14ac:dyDescent="0.2">
      <c r="A2766" t="s">
        <v>2985</v>
      </c>
      <c r="B2766" t="s">
        <v>2984</v>
      </c>
      <c r="I2766" t="s">
        <v>3</v>
      </c>
      <c r="J2766">
        <v>5.87</v>
      </c>
      <c r="M2766">
        <v>5.87</v>
      </c>
      <c r="N2766">
        <f t="shared" si="43"/>
        <v>0</v>
      </c>
    </row>
    <row r="2767" spans="1:14" x14ac:dyDescent="0.2">
      <c r="A2767" t="s">
        <v>2986</v>
      </c>
      <c r="B2767" t="s">
        <v>32302</v>
      </c>
      <c r="I2767" t="s">
        <v>3</v>
      </c>
      <c r="J2767">
        <v>14.45</v>
      </c>
      <c r="M2767">
        <v>14.45</v>
      </c>
      <c r="N2767">
        <f t="shared" si="43"/>
        <v>0</v>
      </c>
    </row>
    <row r="2768" spans="1:14" x14ac:dyDescent="0.2">
      <c r="A2768" t="s">
        <v>2987</v>
      </c>
      <c r="B2768" t="s">
        <v>32302</v>
      </c>
      <c r="I2768" t="s">
        <v>3</v>
      </c>
      <c r="J2768">
        <v>12.52</v>
      </c>
      <c r="M2768">
        <v>12.52</v>
      </c>
      <c r="N2768">
        <f t="shared" si="43"/>
        <v>0</v>
      </c>
    </row>
    <row r="2769" spans="1:14" x14ac:dyDescent="0.2">
      <c r="A2769" t="s">
        <v>2988</v>
      </c>
      <c r="B2769" t="s">
        <v>2989</v>
      </c>
      <c r="I2769" t="s">
        <v>4</v>
      </c>
      <c r="J2769">
        <v>1.26</v>
      </c>
      <c r="M2769">
        <v>1.26</v>
      </c>
      <c r="N2769">
        <f t="shared" si="43"/>
        <v>0</v>
      </c>
    </row>
    <row r="2770" spans="1:14" x14ac:dyDescent="0.2">
      <c r="A2770" t="s">
        <v>2990</v>
      </c>
      <c r="B2770" t="s">
        <v>2989</v>
      </c>
      <c r="I2770" t="s">
        <v>4</v>
      </c>
      <c r="J2770">
        <v>1.0900000000000001</v>
      </c>
      <c r="M2770">
        <v>1.0900000000000001</v>
      </c>
      <c r="N2770">
        <f t="shared" si="43"/>
        <v>0</v>
      </c>
    </row>
    <row r="2771" spans="1:14" x14ac:dyDescent="0.2">
      <c r="A2771" t="s">
        <v>2991</v>
      </c>
      <c r="B2771" t="s">
        <v>32303</v>
      </c>
      <c r="I2771" t="s">
        <v>3</v>
      </c>
      <c r="J2771">
        <v>12.64</v>
      </c>
      <c r="M2771">
        <v>12.64</v>
      </c>
      <c r="N2771">
        <f t="shared" si="43"/>
        <v>0</v>
      </c>
    </row>
    <row r="2772" spans="1:14" x14ac:dyDescent="0.2">
      <c r="A2772" t="s">
        <v>2992</v>
      </c>
      <c r="B2772" t="s">
        <v>32303</v>
      </c>
      <c r="I2772" t="s">
        <v>3</v>
      </c>
      <c r="J2772">
        <v>10.95</v>
      </c>
      <c r="M2772">
        <v>10.95</v>
      </c>
      <c r="N2772">
        <f t="shared" si="43"/>
        <v>0</v>
      </c>
    </row>
    <row r="2773" spans="1:14" x14ac:dyDescent="0.2">
      <c r="A2773" t="s">
        <v>2993</v>
      </c>
      <c r="B2773" t="s">
        <v>32304</v>
      </c>
      <c r="I2773" t="s">
        <v>3</v>
      </c>
      <c r="J2773">
        <v>9.0299999999999994</v>
      </c>
      <c r="M2773">
        <v>9.0299999999999994</v>
      </c>
      <c r="N2773">
        <f t="shared" si="43"/>
        <v>0</v>
      </c>
    </row>
    <row r="2774" spans="1:14" x14ac:dyDescent="0.2">
      <c r="A2774" t="s">
        <v>2994</v>
      </c>
      <c r="B2774" t="s">
        <v>32304</v>
      </c>
      <c r="I2774" t="s">
        <v>3</v>
      </c>
      <c r="J2774">
        <v>7.82</v>
      </c>
      <c r="M2774">
        <v>7.82</v>
      </c>
      <c r="N2774">
        <f t="shared" si="43"/>
        <v>0</v>
      </c>
    </row>
    <row r="2775" spans="1:14" x14ac:dyDescent="0.2">
      <c r="A2775" t="s">
        <v>2995</v>
      </c>
      <c r="B2775" t="s">
        <v>2996</v>
      </c>
      <c r="I2775" t="s">
        <v>3</v>
      </c>
      <c r="J2775">
        <v>9.93</v>
      </c>
      <c r="M2775">
        <v>9.93</v>
      </c>
      <c r="N2775">
        <f t="shared" si="43"/>
        <v>0</v>
      </c>
    </row>
    <row r="2776" spans="1:14" x14ac:dyDescent="0.2">
      <c r="A2776" t="s">
        <v>2997</v>
      </c>
      <c r="B2776" t="s">
        <v>2996</v>
      </c>
      <c r="I2776" t="s">
        <v>3</v>
      </c>
      <c r="J2776">
        <v>8.61</v>
      </c>
      <c r="M2776">
        <v>8.61</v>
      </c>
      <c r="N2776">
        <f t="shared" si="43"/>
        <v>0</v>
      </c>
    </row>
    <row r="2777" spans="1:14" x14ac:dyDescent="0.2">
      <c r="A2777" t="s">
        <v>2998</v>
      </c>
      <c r="B2777" t="s">
        <v>32305</v>
      </c>
      <c r="I2777" t="s">
        <v>20</v>
      </c>
      <c r="J2777">
        <v>41.55</v>
      </c>
      <c r="M2777">
        <v>41.55</v>
      </c>
      <c r="N2777">
        <f t="shared" si="43"/>
        <v>0</v>
      </c>
    </row>
    <row r="2778" spans="1:14" x14ac:dyDescent="0.2">
      <c r="A2778" t="s">
        <v>2999</v>
      </c>
      <c r="B2778" t="s">
        <v>32305</v>
      </c>
      <c r="I2778" t="s">
        <v>20</v>
      </c>
      <c r="J2778">
        <v>36</v>
      </c>
      <c r="M2778">
        <v>36</v>
      </c>
      <c r="N2778">
        <f t="shared" si="43"/>
        <v>0</v>
      </c>
    </row>
    <row r="2779" spans="1:14" x14ac:dyDescent="0.2">
      <c r="A2779" t="s">
        <v>3000</v>
      </c>
      <c r="B2779" t="s">
        <v>32306</v>
      </c>
      <c r="I2779" t="s">
        <v>20</v>
      </c>
      <c r="J2779">
        <v>27.09</v>
      </c>
      <c r="M2779">
        <v>27.09</v>
      </c>
      <c r="N2779">
        <f t="shared" si="43"/>
        <v>0</v>
      </c>
    </row>
    <row r="2780" spans="1:14" x14ac:dyDescent="0.2">
      <c r="A2780" t="s">
        <v>3001</v>
      </c>
      <c r="B2780" t="s">
        <v>32306</v>
      </c>
      <c r="I2780" t="s">
        <v>20</v>
      </c>
      <c r="J2780">
        <v>23.48</v>
      </c>
      <c r="M2780">
        <v>23.48</v>
      </c>
      <c r="N2780">
        <f t="shared" si="43"/>
        <v>0</v>
      </c>
    </row>
    <row r="2781" spans="1:14" x14ac:dyDescent="0.2">
      <c r="A2781" t="s">
        <v>3002</v>
      </c>
      <c r="B2781" t="s">
        <v>32307</v>
      </c>
      <c r="I2781" t="s">
        <v>3</v>
      </c>
      <c r="J2781">
        <v>3.61</v>
      </c>
      <c r="M2781">
        <v>3.61</v>
      </c>
      <c r="N2781">
        <f t="shared" si="43"/>
        <v>0</v>
      </c>
    </row>
    <row r="2782" spans="1:14" x14ac:dyDescent="0.2">
      <c r="A2782" t="s">
        <v>3003</v>
      </c>
      <c r="B2782" t="s">
        <v>32307</v>
      </c>
      <c r="I2782" t="s">
        <v>3</v>
      </c>
      <c r="J2782">
        <v>3.13</v>
      </c>
      <c r="M2782">
        <v>3.13</v>
      </c>
      <c r="N2782">
        <f t="shared" si="43"/>
        <v>0</v>
      </c>
    </row>
    <row r="2783" spans="1:14" x14ac:dyDescent="0.2">
      <c r="A2783" t="s">
        <v>3004</v>
      </c>
      <c r="B2783" t="s">
        <v>3005</v>
      </c>
      <c r="I2783" t="s">
        <v>3</v>
      </c>
      <c r="J2783">
        <v>9.93</v>
      </c>
      <c r="M2783">
        <v>9.93</v>
      </c>
      <c r="N2783">
        <f t="shared" si="43"/>
        <v>0</v>
      </c>
    </row>
    <row r="2784" spans="1:14" x14ac:dyDescent="0.2">
      <c r="A2784" t="s">
        <v>3006</v>
      </c>
      <c r="B2784" t="s">
        <v>3005</v>
      </c>
      <c r="I2784" t="s">
        <v>3</v>
      </c>
      <c r="J2784">
        <v>8.61</v>
      </c>
      <c r="M2784">
        <v>8.61</v>
      </c>
      <c r="N2784">
        <f t="shared" si="43"/>
        <v>0</v>
      </c>
    </row>
    <row r="2785" spans="1:14" x14ac:dyDescent="0.2">
      <c r="A2785" t="s">
        <v>3007</v>
      </c>
      <c r="B2785" t="s">
        <v>32308</v>
      </c>
      <c r="I2785" t="s">
        <v>3</v>
      </c>
      <c r="J2785">
        <v>9.93</v>
      </c>
      <c r="M2785">
        <v>9.93</v>
      </c>
      <c r="N2785">
        <f t="shared" si="43"/>
        <v>0</v>
      </c>
    </row>
    <row r="2786" spans="1:14" x14ac:dyDescent="0.2">
      <c r="A2786" t="s">
        <v>3008</v>
      </c>
      <c r="B2786" t="s">
        <v>32308</v>
      </c>
      <c r="I2786" t="s">
        <v>3</v>
      </c>
      <c r="J2786">
        <v>8.61</v>
      </c>
      <c r="M2786">
        <v>8.61</v>
      </c>
      <c r="N2786">
        <f t="shared" si="43"/>
        <v>0</v>
      </c>
    </row>
    <row r="2787" spans="1:14" x14ac:dyDescent="0.2">
      <c r="A2787" t="s">
        <v>3009</v>
      </c>
      <c r="B2787" t="s">
        <v>32309</v>
      </c>
      <c r="I2787" t="s">
        <v>3</v>
      </c>
      <c r="J2787">
        <v>8.1199999999999992</v>
      </c>
      <c r="M2787">
        <v>8.1199999999999992</v>
      </c>
      <c r="N2787">
        <f t="shared" si="43"/>
        <v>0</v>
      </c>
    </row>
    <row r="2788" spans="1:14" x14ac:dyDescent="0.2">
      <c r="A2788" t="s">
        <v>3010</v>
      </c>
      <c r="B2788" t="s">
        <v>32309</v>
      </c>
      <c r="I2788" t="s">
        <v>3</v>
      </c>
      <c r="J2788">
        <v>7.04</v>
      </c>
      <c r="M2788">
        <v>7.04</v>
      </c>
      <c r="N2788">
        <f t="shared" si="43"/>
        <v>0</v>
      </c>
    </row>
    <row r="2789" spans="1:14" x14ac:dyDescent="0.2">
      <c r="A2789" t="s">
        <v>3011</v>
      </c>
      <c r="B2789" t="s">
        <v>3012</v>
      </c>
      <c r="I2789" t="s">
        <v>4</v>
      </c>
      <c r="J2789">
        <v>1.8</v>
      </c>
      <c r="M2789">
        <v>1.8</v>
      </c>
      <c r="N2789">
        <f t="shared" si="43"/>
        <v>0</v>
      </c>
    </row>
    <row r="2790" spans="1:14" x14ac:dyDescent="0.2">
      <c r="A2790" t="s">
        <v>3013</v>
      </c>
      <c r="B2790" t="s">
        <v>3012</v>
      </c>
      <c r="I2790" t="s">
        <v>4</v>
      </c>
      <c r="J2790">
        <v>1.56</v>
      </c>
      <c r="M2790">
        <v>1.56</v>
      </c>
      <c r="N2790">
        <f t="shared" si="43"/>
        <v>0</v>
      </c>
    </row>
    <row r="2791" spans="1:14" x14ac:dyDescent="0.2">
      <c r="A2791" t="s">
        <v>28266</v>
      </c>
      <c r="B2791" t="s">
        <v>32310</v>
      </c>
      <c r="I2791" t="s">
        <v>3</v>
      </c>
      <c r="J2791">
        <v>26.96</v>
      </c>
      <c r="M2791">
        <v>26.96</v>
      </c>
      <c r="N2791">
        <f t="shared" si="43"/>
        <v>0</v>
      </c>
    </row>
    <row r="2792" spans="1:14" x14ac:dyDescent="0.2">
      <c r="A2792" t="s">
        <v>28267</v>
      </c>
      <c r="B2792" t="s">
        <v>32310</v>
      </c>
      <c r="I2792" t="s">
        <v>3</v>
      </c>
      <c r="J2792">
        <v>23.36</v>
      </c>
      <c r="M2792">
        <v>23.36</v>
      </c>
      <c r="N2792">
        <f t="shared" si="43"/>
        <v>0</v>
      </c>
    </row>
    <row r="2793" spans="1:14" x14ac:dyDescent="0.2">
      <c r="A2793" t="s">
        <v>28268</v>
      </c>
      <c r="B2793" t="s">
        <v>32311</v>
      </c>
      <c r="I2793" t="s">
        <v>3</v>
      </c>
      <c r="J2793">
        <v>44.06</v>
      </c>
      <c r="M2793">
        <v>44.06</v>
      </c>
      <c r="N2793">
        <f t="shared" si="43"/>
        <v>0</v>
      </c>
    </row>
    <row r="2794" spans="1:14" x14ac:dyDescent="0.2">
      <c r="A2794" t="s">
        <v>28269</v>
      </c>
      <c r="B2794" t="s">
        <v>32311</v>
      </c>
      <c r="I2794" t="s">
        <v>3</v>
      </c>
      <c r="J2794">
        <v>38.17</v>
      </c>
      <c r="M2794">
        <v>38.17</v>
      </c>
      <c r="N2794">
        <f t="shared" si="43"/>
        <v>0</v>
      </c>
    </row>
    <row r="2795" spans="1:14" x14ac:dyDescent="0.2">
      <c r="A2795" t="s">
        <v>3014</v>
      </c>
      <c r="B2795" t="s">
        <v>3015</v>
      </c>
      <c r="I2795" t="s">
        <v>3</v>
      </c>
      <c r="J2795">
        <v>38.03</v>
      </c>
      <c r="M2795">
        <v>38.03</v>
      </c>
      <c r="N2795">
        <f t="shared" si="43"/>
        <v>0</v>
      </c>
    </row>
    <row r="2796" spans="1:14" x14ac:dyDescent="0.2">
      <c r="A2796" t="s">
        <v>3016</v>
      </c>
      <c r="B2796" t="s">
        <v>3015</v>
      </c>
      <c r="I2796" t="s">
        <v>3</v>
      </c>
      <c r="J2796">
        <v>32.96</v>
      </c>
      <c r="M2796">
        <v>32.96</v>
      </c>
      <c r="N2796">
        <f t="shared" si="43"/>
        <v>0</v>
      </c>
    </row>
    <row r="2797" spans="1:14" x14ac:dyDescent="0.2">
      <c r="A2797" t="s">
        <v>28035</v>
      </c>
      <c r="B2797" t="s">
        <v>28036</v>
      </c>
      <c r="I2797" t="s">
        <v>3</v>
      </c>
      <c r="J2797">
        <v>34.29</v>
      </c>
      <c r="M2797">
        <v>34.29</v>
      </c>
      <c r="N2797">
        <f t="shared" si="43"/>
        <v>0</v>
      </c>
    </row>
    <row r="2798" spans="1:14" x14ac:dyDescent="0.2">
      <c r="A2798" t="s">
        <v>28037</v>
      </c>
      <c r="B2798" t="s">
        <v>28036</v>
      </c>
      <c r="I2798" t="s">
        <v>3</v>
      </c>
      <c r="J2798">
        <v>29.71</v>
      </c>
      <c r="M2798">
        <v>29.71</v>
      </c>
      <c r="N2798">
        <f t="shared" si="43"/>
        <v>0</v>
      </c>
    </row>
    <row r="2799" spans="1:14" x14ac:dyDescent="0.2">
      <c r="A2799" t="s">
        <v>3017</v>
      </c>
      <c r="B2799" t="s">
        <v>3018</v>
      </c>
      <c r="I2799" t="s">
        <v>3</v>
      </c>
      <c r="J2799">
        <v>39.28</v>
      </c>
      <c r="M2799">
        <v>39.28</v>
      </c>
      <c r="N2799">
        <f t="shared" si="43"/>
        <v>0</v>
      </c>
    </row>
    <row r="2800" spans="1:14" x14ac:dyDescent="0.2">
      <c r="A2800" t="s">
        <v>3019</v>
      </c>
      <c r="B2800" t="s">
        <v>3018</v>
      </c>
      <c r="I2800" t="s">
        <v>3</v>
      </c>
      <c r="J2800">
        <v>34.04</v>
      </c>
      <c r="M2800">
        <v>34.04</v>
      </c>
      <c r="N2800">
        <f t="shared" si="43"/>
        <v>0</v>
      </c>
    </row>
    <row r="2801" spans="1:14" x14ac:dyDescent="0.2">
      <c r="A2801" t="s">
        <v>3020</v>
      </c>
      <c r="B2801" t="s">
        <v>3021</v>
      </c>
      <c r="I2801" t="s">
        <v>3</v>
      </c>
      <c r="J2801">
        <v>42.69</v>
      </c>
      <c r="M2801">
        <v>42.69</v>
      </c>
      <c r="N2801">
        <f t="shared" si="43"/>
        <v>0</v>
      </c>
    </row>
    <row r="2802" spans="1:14" x14ac:dyDescent="0.2">
      <c r="A2802" t="s">
        <v>3022</v>
      </c>
      <c r="B2802" t="s">
        <v>3021</v>
      </c>
      <c r="I2802" t="s">
        <v>3</v>
      </c>
      <c r="J2802">
        <v>36.979999999999997</v>
      </c>
      <c r="M2802">
        <v>36.979999999999997</v>
      </c>
      <c r="N2802">
        <f t="shared" si="43"/>
        <v>0</v>
      </c>
    </row>
    <row r="2803" spans="1:14" x14ac:dyDescent="0.2">
      <c r="A2803" t="s">
        <v>3023</v>
      </c>
      <c r="B2803" t="s">
        <v>3024</v>
      </c>
      <c r="I2803" t="s">
        <v>20</v>
      </c>
      <c r="J2803">
        <v>22.76</v>
      </c>
      <c r="M2803">
        <v>22.76</v>
      </c>
      <c r="N2803">
        <f t="shared" si="43"/>
        <v>0</v>
      </c>
    </row>
    <row r="2804" spans="1:14" x14ac:dyDescent="0.2">
      <c r="A2804" t="s">
        <v>3025</v>
      </c>
      <c r="B2804" t="s">
        <v>3024</v>
      </c>
      <c r="I2804" t="s">
        <v>20</v>
      </c>
      <c r="J2804">
        <v>19.72</v>
      </c>
      <c r="M2804">
        <v>19.72</v>
      </c>
      <c r="N2804">
        <f t="shared" si="43"/>
        <v>0</v>
      </c>
    </row>
    <row r="2805" spans="1:14" x14ac:dyDescent="0.2">
      <c r="A2805" t="s">
        <v>3026</v>
      </c>
      <c r="B2805" t="s">
        <v>3027</v>
      </c>
      <c r="I2805" t="s">
        <v>113</v>
      </c>
      <c r="J2805">
        <v>0.3</v>
      </c>
      <c r="M2805">
        <v>0.3</v>
      </c>
      <c r="N2805">
        <f t="shared" si="43"/>
        <v>0</v>
      </c>
    </row>
    <row r="2806" spans="1:14" x14ac:dyDescent="0.2">
      <c r="A2806" t="s">
        <v>3028</v>
      </c>
      <c r="B2806" t="s">
        <v>3027</v>
      </c>
      <c r="I2806" t="s">
        <v>113</v>
      </c>
      <c r="J2806">
        <v>0.26</v>
      </c>
      <c r="M2806">
        <v>0.26</v>
      </c>
      <c r="N2806">
        <f t="shared" si="43"/>
        <v>0</v>
      </c>
    </row>
    <row r="2807" spans="1:14" x14ac:dyDescent="0.2">
      <c r="A2807" t="s">
        <v>3029</v>
      </c>
      <c r="B2807" t="s">
        <v>32312</v>
      </c>
      <c r="I2807" t="s">
        <v>4</v>
      </c>
      <c r="J2807">
        <v>46.04</v>
      </c>
      <c r="M2807">
        <v>46.04</v>
      </c>
      <c r="N2807">
        <f t="shared" si="43"/>
        <v>0</v>
      </c>
    </row>
    <row r="2808" spans="1:14" x14ac:dyDescent="0.2">
      <c r="A2808" t="s">
        <v>3030</v>
      </c>
      <c r="B2808" t="s">
        <v>32312</v>
      </c>
      <c r="I2808" t="s">
        <v>4</v>
      </c>
      <c r="J2808">
        <v>39.89</v>
      </c>
      <c r="M2808">
        <v>39.89</v>
      </c>
      <c r="N2808">
        <f t="shared" si="43"/>
        <v>0</v>
      </c>
    </row>
    <row r="2809" spans="1:14" x14ac:dyDescent="0.2">
      <c r="A2809" t="s">
        <v>3031</v>
      </c>
      <c r="B2809" t="s">
        <v>32313</v>
      </c>
      <c r="I2809" t="s">
        <v>4</v>
      </c>
      <c r="J2809">
        <v>92.52</v>
      </c>
      <c r="M2809">
        <v>92.52</v>
      </c>
      <c r="N2809">
        <f t="shared" si="43"/>
        <v>0</v>
      </c>
    </row>
    <row r="2810" spans="1:14" x14ac:dyDescent="0.2">
      <c r="A2810" t="s">
        <v>3032</v>
      </c>
      <c r="B2810" t="s">
        <v>32313</v>
      </c>
      <c r="I2810" t="s">
        <v>4</v>
      </c>
      <c r="J2810">
        <v>80.16</v>
      </c>
      <c r="M2810">
        <v>80.16</v>
      </c>
      <c r="N2810">
        <f t="shared" si="43"/>
        <v>0</v>
      </c>
    </row>
    <row r="2811" spans="1:14" x14ac:dyDescent="0.2">
      <c r="A2811" t="s">
        <v>3033</v>
      </c>
      <c r="B2811" t="s">
        <v>32314</v>
      </c>
      <c r="I2811" t="s">
        <v>4</v>
      </c>
      <c r="J2811">
        <v>225.92</v>
      </c>
      <c r="M2811">
        <v>225.92</v>
      </c>
      <c r="N2811">
        <f t="shared" si="43"/>
        <v>0</v>
      </c>
    </row>
    <row r="2812" spans="1:14" x14ac:dyDescent="0.2">
      <c r="A2812" t="s">
        <v>3034</v>
      </c>
      <c r="B2812" t="s">
        <v>32314</v>
      </c>
      <c r="I2812" t="s">
        <v>4</v>
      </c>
      <c r="J2812">
        <v>195.75</v>
      </c>
      <c r="M2812">
        <v>195.75</v>
      </c>
      <c r="N2812">
        <f t="shared" si="43"/>
        <v>0</v>
      </c>
    </row>
    <row r="2813" spans="1:14" x14ac:dyDescent="0.2">
      <c r="A2813" t="s">
        <v>3035</v>
      </c>
      <c r="B2813" t="s">
        <v>22130</v>
      </c>
      <c r="I2813" t="s">
        <v>4</v>
      </c>
      <c r="J2813">
        <v>107.4</v>
      </c>
      <c r="M2813">
        <v>107.4</v>
      </c>
      <c r="N2813">
        <f t="shared" si="43"/>
        <v>0</v>
      </c>
    </row>
    <row r="2814" spans="1:14" x14ac:dyDescent="0.2">
      <c r="A2814" t="s">
        <v>3036</v>
      </c>
      <c r="B2814" t="s">
        <v>22130</v>
      </c>
      <c r="I2814" t="s">
        <v>4</v>
      </c>
      <c r="J2814">
        <v>93.8</v>
      </c>
      <c r="M2814">
        <v>93.8</v>
      </c>
      <c r="N2814">
        <f t="shared" si="43"/>
        <v>0</v>
      </c>
    </row>
    <row r="2815" spans="1:14" x14ac:dyDescent="0.2">
      <c r="A2815" t="s">
        <v>3037</v>
      </c>
      <c r="B2815" t="s">
        <v>3038</v>
      </c>
      <c r="I2815" t="s">
        <v>3</v>
      </c>
      <c r="J2815">
        <v>12.9</v>
      </c>
      <c r="M2815">
        <v>12.9</v>
      </c>
      <c r="N2815">
        <f t="shared" si="43"/>
        <v>0</v>
      </c>
    </row>
    <row r="2816" spans="1:14" x14ac:dyDescent="0.2">
      <c r="A2816" t="s">
        <v>3039</v>
      </c>
      <c r="B2816" t="s">
        <v>3038</v>
      </c>
      <c r="I2816" t="s">
        <v>3</v>
      </c>
      <c r="J2816">
        <v>11.18</v>
      </c>
      <c r="M2816">
        <v>11.18</v>
      </c>
      <c r="N2816">
        <f t="shared" si="43"/>
        <v>0</v>
      </c>
    </row>
    <row r="2817" spans="1:14" x14ac:dyDescent="0.2">
      <c r="A2817" t="s">
        <v>3040</v>
      </c>
      <c r="B2817" t="s">
        <v>3041</v>
      </c>
      <c r="I2817" t="s">
        <v>3</v>
      </c>
      <c r="J2817">
        <v>10.75</v>
      </c>
      <c r="M2817">
        <v>10.75</v>
      </c>
      <c r="N2817">
        <f t="shared" si="43"/>
        <v>0</v>
      </c>
    </row>
    <row r="2818" spans="1:14" x14ac:dyDescent="0.2">
      <c r="A2818" t="s">
        <v>3042</v>
      </c>
      <c r="B2818" t="s">
        <v>3041</v>
      </c>
      <c r="I2818" t="s">
        <v>3</v>
      </c>
      <c r="J2818">
        <v>9.32</v>
      </c>
      <c r="M2818">
        <v>9.32</v>
      </c>
      <c r="N2818">
        <f t="shared" si="43"/>
        <v>0</v>
      </c>
    </row>
    <row r="2819" spans="1:14" x14ac:dyDescent="0.2">
      <c r="A2819" t="s">
        <v>3043</v>
      </c>
      <c r="B2819" t="s">
        <v>32315</v>
      </c>
      <c r="I2819" t="s">
        <v>4</v>
      </c>
      <c r="J2819">
        <v>2.7</v>
      </c>
      <c r="M2819">
        <v>2.7</v>
      </c>
      <c r="N2819">
        <f t="shared" si="43"/>
        <v>0</v>
      </c>
    </row>
    <row r="2820" spans="1:14" x14ac:dyDescent="0.2">
      <c r="A2820" t="s">
        <v>3044</v>
      </c>
      <c r="B2820" t="s">
        <v>32315</v>
      </c>
      <c r="I2820" t="s">
        <v>4</v>
      </c>
      <c r="J2820">
        <v>2.34</v>
      </c>
      <c r="M2820">
        <v>2.34</v>
      </c>
      <c r="N2820">
        <f t="shared" ref="N2820:N2883" si="44">J2820-M2820</f>
        <v>0</v>
      </c>
    </row>
    <row r="2821" spans="1:14" x14ac:dyDescent="0.2">
      <c r="A2821" t="s">
        <v>3045</v>
      </c>
      <c r="B2821" t="s">
        <v>32316</v>
      </c>
      <c r="I2821" t="s">
        <v>3</v>
      </c>
      <c r="J2821">
        <v>31.45</v>
      </c>
      <c r="M2821">
        <v>31.45</v>
      </c>
      <c r="N2821">
        <f t="shared" si="44"/>
        <v>0</v>
      </c>
    </row>
    <row r="2822" spans="1:14" x14ac:dyDescent="0.2">
      <c r="A2822" t="s">
        <v>3046</v>
      </c>
      <c r="B2822" t="s">
        <v>32316</v>
      </c>
      <c r="I2822" t="s">
        <v>3</v>
      </c>
      <c r="J2822">
        <v>27.25</v>
      </c>
      <c r="M2822">
        <v>27.25</v>
      </c>
      <c r="N2822">
        <f t="shared" si="44"/>
        <v>0</v>
      </c>
    </row>
    <row r="2823" spans="1:14" x14ac:dyDescent="0.2">
      <c r="A2823" t="s">
        <v>3047</v>
      </c>
      <c r="B2823" t="s">
        <v>32317</v>
      </c>
      <c r="I2823" t="s">
        <v>5</v>
      </c>
      <c r="J2823">
        <v>25.55</v>
      </c>
      <c r="M2823">
        <v>25.55</v>
      </c>
      <c r="N2823">
        <f t="shared" si="44"/>
        <v>0</v>
      </c>
    </row>
    <row r="2824" spans="1:14" x14ac:dyDescent="0.2">
      <c r="A2824" t="s">
        <v>3048</v>
      </c>
      <c r="B2824" t="s">
        <v>32317</v>
      </c>
      <c r="I2824" t="s">
        <v>5</v>
      </c>
      <c r="J2824">
        <v>22.14</v>
      </c>
      <c r="M2824">
        <v>22.14</v>
      </c>
      <c r="N2824">
        <f t="shared" si="44"/>
        <v>0</v>
      </c>
    </row>
    <row r="2825" spans="1:14" x14ac:dyDescent="0.2">
      <c r="A2825" t="s">
        <v>3049</v>
      </c>
      <c r="B2825" t="s">
        <v>32318</v>
      </c>
      <c r="I2825" t="s">
        <v>4</v>
      </c>
      <c r="J2825">
        <v>27.09</v>
      </c>
      <c r="M2825">
        <v>27.09</v>
      </c>
      <c r="N2825">
        <f t="shared" si="44"/>
        <v>0</v>
      </c>
    </row>
    <row r="2826" spans="1:14" x14ac:dyDescent="0.2">
      <c r="A2826" t="s">
        <v>3050</v>
      </c>
      <c r="B2826" t="s">
        <v>32318</v>
      </c>
      <c r="I2826" t="s">
        <v>4</v>
      </c>
      <c r="J2826">
        <v>23.48</v>
      </c>
      <c r="M2826">
        <v>23.48</v>
      </c>
      <c r="N2826">
        <f t="shared" si="44"/>
        <v>0</v>
      </c>
    </row>
    <row r="2827" spans="1:14" x14ac:dyDescent="0.2">
      <c r="A2827" t="s">
        <v>3051</v>
      </c>
      <c r="B2827" t="s">
        <v>32319</v>
      </c>
      <c r="I2827" t="s">
        <v>4</v>
      </c>
      <c r="J2827">
        <v>11.74</v>
      </c>
      <c r="M2827">
        <v>11.74</v>
      </c>
      <c r="N2827">
        <f t="shared" si="44"/>
        <v>0</v>
      </c>
    </row>
    <row r="2828" spans="1:14" x14ac:dyDescent="0.2">
      <c r="A2828" t="s">
        <v>3052</v>
      </c>
      <c r="B2828" t="s">
        <v>32319</v>
      </c>
      <c r="I2828" t="s">
        <v>4</v>
      </c>
      <c r="J2828">
        <v>10.17</v>
      </c>
      <c r="M2828">
        <v>10.17</v>
      </c>
      <c r="N2828">
        <f t="shared" si="44"/>
        <v>0</v>
      </c>
    </row>
    <row r="2829" spans="1:14" x14ac:dyDescent="0.2">
      <c r="A2829" t="s">
        <v>3053</v>
      </c>
      <c r="B2829" t="s">
        <v>32320</v>
      </c>
      <c r="I2829" t="s">
        <v>4</v>
      </c>
      <c r="J2829">
        <v>16.25</v>
      </c>
      <c r="M2829">
        <v>16.25</v>
      </c>
      <c r="N2829">
        <f t="shared" si="44"/>
        <v>0</v>
      </c>
    </row>
    <row r="2830" spans="1:14" x14ac:dyDescent="0.2">
      <c r="A2830" t="s">
        <v>3054</v>
      </c>
      <c r="B2830" t="s">
        <v>32320</v>
      </c>
      <c r="I2830" t="s">
        <v>4</v>
      </c>
      <c r="J2830">
        <v>14.09</v>
      </c>
      <c r="M2830">
        <v>14.09</v>
      </c>
      <c r="N2830">
        <f t="shared" si="44"/>
        <v>0</v>
      </c>
    </row>
    <row r="2831" spans="1:14" x14ac:dyDescent="0.2">
      <c r="A2831" t="s">
        <v>3055</v>
      </c>
      <c r="B2831" t="s">
        <v>32321</v>
      </c>
      <c r="I2831" t="s">
        <v>4</v>
      </c>
      <c r="J2831">
        <v>6.24</v>
      </c>
      <c r="M2831">
        <v>6.24</v>
      </c>
      <c r="N2831">
        <f t="shared" si="44"/>
        <v>0</v>
      </c>
    </row>
    <row r="2832" spans="1:14" x14ac:dyDescent="0.2">
      <c r="A2832" t="s">
        <v>3056</v>
      </c>
      <c r="B2832" t="s">
        <v>32321</v>
      </c>
      <c r="I2832" t="s">
        <v>4</v>
      </c>
      <c r="J2832">
        <v>5.4</v>
      </c>
      <c r="M2832">
        <v>5.4</v>
      </c>
      <c r="N2832">
        <f t="shared" si="44"/>
        <v>0</v>
      </c>
    </row>
    <row r="2833" spans="1:14" x14ac:dyDescent="0.2">
      <c r="A2833" t="s">
        <v>3057</v>
      </c>
      <c r="B2833" t="s">
        <v>32322</v>
      </c>
      <c r="I2833" t="s">
        <v>4</v>
      </c>
      <c r="J2833">
        <v>23.48</v>
      </c>
      <c r="M2833">
        <v>23.48</v>
      </c>
      <c r="N2833">
        <f t="shared" si="44"/>
        <v>0</v>
      </c>
    </row>
    <row r="2834" spans="1:14" x14ac:dyDescent="0.2">
      <c r="A2834" t="s">
        <v>3058</v>
      </c>
      <c r="B2834" t="s">
        <v>32322</v>
      </c>
      <c r="I2834" t="s">
        <v>4</v>
      </c>
      <c r="J2834">
        <v>20.350000000000001</v>
      </c>
      <c r="M2834">
        <v>20.350000000000001</v>
      </c>
      <c r="N2834">
        <f t="shared" si="44"/>
        <v>0</v>
      </c>
    </row>
    <row r="2835" spans="1:14" x14ac:dyDescent="0.2">
      <c r="A2835" t="s">
        <v>3059</v>
      </c>
      <c r="B2835" t="s">
        <v>32323</v>
      </c>
      <c r="I2835" t="s">
        <v>4</v>
      </c>
      <c r="J2835">
        <v>19.87</v>
      </c>
      <c r="M2835">
        <v>19.87</v>
      </c>
      <c r="N2835">
        <f t="shared" si="44"/>
        <v>0</v>
      </c>
    </row>
    <row r="2836" spans="1:14" x14ac:dyDescent="0.2">
      <c r="A2836" t="s">
        <v>3060</v>
      </c>
      <c r="B2836" t="s">
        <v>32323</v>
      </c>
      <c r="I2836" t="s">
        <v>4</v>
      </c>
      <c r="J2836">
        <v>17.22</v>
      </c>
      <c r="M2836">
        <v>17.22</v>
      </c>
      <c r="N2836">
        <f t="shared" si="44"/>
        <v>0</v>
      </c>
    </row>
    <row r="2837" spans="1:14" x14ac:dyDescent="0.2">
      <c r="A2837" t="s">
        <v>3061</v>
      </c>
      <c r="B2837" t="s">
        <v>32324</v>
      </c>
      <c r="I2837" t="s">
        <v>3</v>
      </c>
      <c r="J2837">
        <v>9.0299999999999994</v>
      </c>
      <c r="M2837">
        <v>9.0299999999999994</v>
      </c>
      <c r="N2837">
        <f t="shared" si="44"/>
        <v>0</v>
      </c>
    </row>
    <row r="2838" spans="1:14" x14ac:dyDescent="0.2">
      <c r="A2838" t="s">
        <v>3062</v>
      </c>
      <c r="B2838" t="s">
        <v>32324</v>
      </c>
      <c r="I2838" t="s">
        <v>3</v>
      </c>
      <c r="J2838">
        <v>7.82</v>
      </c>
      <c r="M2838">
        <v>7.82</v>
      </c>
      <c r="N2838">
        <f t="shared" si="44"/>
        <v>0</v>
      </c>
    </row>
    <row r="2839" spans="1:14" x14ac:dyDescent="0.2">
      <c r="A2839" t="s">
        <v>3063</v>
      </c>
      <c r="B2839" t="s">
        <v>3064</v>
      </c>
      <c r="I2839" t="s">
        <v>5</v>
      </c>
      <c r="J2839">
        <v>6.24</v>
      </c>
      <c r="M2839">
        <v>6.24</v>
      </c>
      <c r="N2839">
        <f t="shared" si="44"/>
        <v>0</v>
      </c>
    </row>
    <row r="2840" spans="1:14" x14ac:dyDescent="0.2">
      <c r="A2840" t="s">
        <v>3065</v>
      </c>
      <c r="B2840" t="s">
        <v>3064</v>
      </c>
      <c r="I2840" t="s">
        <v>5</v>
      </c>
      <c r="J2840">
        <v>5.4</v>
      </c>
      <c r="M2840">
        <v>5.4</v>
      </c>
      <c r="N2840">
        <f t="shared" si="44"/>
        <v>0</v>
      </c>
    </row>
    <row r="2841" spans="1:14" x14ac:dyDescent="0.2">
      <c r="A2841" t="s">
        <v>3066</v>
      </c>
      <c r="B2841" t="s">
        <v>3067</v>
      </c>
      <c r="I2841" t="s">
        <v>5</v>
      </c>
      <c r="J2841">
        <v>21.51</v>
      </c>
      <c r="M2841">
        <v>21.51</v>
      </c>
      <c r="N2841">
        <f t="shared" si="44"/>
        <v>0</v>
      </c>
    </row>
    <row r="2842" spans="1:14" x14ac:dyDescent="0.2">
      <c r="A2842" t="s">
        <v>3068</v>
      </c>
      <c r="B2842" t="s">
        <v>3067</v>
      </c>
      <c r="I2842" t="s">
        <v>5</v>
      </c>
      <c r="J2842">
        <v>18.64</v>
      </c>
      <c r="M2842">
        <v>18.64</v>
      </c>
      <c r="N2842">
        <f t="shared" si="44"/>
        <v>0</v>
      </c>
    </row>
    <row r="2843" spans="1:14" x14ac:dyDescent="0.2">
      <c r="A2843" t="s">
        <v>3069</v>
      </c>
      <c r="B2843" t="s">
        <v>32325</v>
      </c>
      <c r="I2843" t="s">
        <v>4</v>
      </c>
      <c r="J2843">
        <v>43.03</v>
      </c>
      <c r="M2843">
        <v>43.03</v>
      </c>
      <c r="N2843">
        <f t="shared" si="44"/>
        <v>0</v>
      </c>
    </row>
    <row r="2844" spans="1:14" x14ac:dyDescent="0.2">
      <c r="A2844" t="s">
        <v>3070</v>
      </c>
      <c r="B2844" t="s">
        <v>32325</v>
      </c>
      <c r="I2844" t="s">
        <v>4</v>
      </c>
      <c r="J2844">
        <v>37.28</v>
      </c>
      <c r="M2844">
        <v>37.28</v>
      </c>
      <c r="N2844">
        <f t="shared" si="44"/>
        <v>0</v>
      </c>
    </row>
    <row r="2845" spans="1:14" x14ac:dyDescent="0.2">
      <c r="A2845" t="s">
        <v>3071</v>
      </c>
      <c r="B2845" t="s">
        <v>3072</v>
      </c>
      <c r="I2845" t="s">
        <v>3</v>
      </c>
      <c r="J2845">
        <v>18.059999999999999</v>
      </c>
      <c r="M2845">
        <v>18.059999999999999</v>
      </c>
      <c r="N2845">
        <f t="shared" si="44"/>
        <v>0</v>
      </c>
    </row>
    <row r="2846" spans="1:14" x14ac:dyDescent="0.2">
      <c r="A2846" t="s">
        <v>3073</v>
      </c>
      <c r="B2846" t="s">
        <v>3072</v>
      </c>
      <c r="I2846" t="s">
        <v>3</v>
      </c>
      <c r="J2846">
        <v>15.65</v>
      </c>
      <c r="M2846">
        <v>15.65</v>
      </c>
      <c r="N2846">
        <f t="shared" si="44"/>
        <v>0</v>
      </c>
    </row>
    <row r="2847" spans="1:14" x14ac:dyDescent="0.2">
      <c r="A2847" t="s">
        <v>3074</v>
      </c>
      <c r="B2847" t="s">
        <v>3075</v>
      </c>
      <c r="I2847" t="s">
        <v>5</v>
      </c>
      <c r="J2847">
        <v>5.96</v>
      </c>
      <c r="M2847">
        <v>5.96</v>
      </c>
      <c r="N2847">
        <f t="shared" si="44"/>
        <v>0</v>
      </c>
    </row>
    <row r="2848" spans="1:14" x14ac:dyDescent="0.2">
      <c r="A2848" t="s">
        <v>3076</v>
      </c>
      <c r="B2848" t="s">
        <v>3075</v>
      </c>
      <c r="I2848" t="s">
        <v>5</v>
      </c>
      <c r="J2848">
        <v>5.16</v>
      </c>
      <c r="M2848">
        <v>5.16</v>
      </c>
      <c r="N2848">
        <f t="shared" si="44"/>
        <v>0</v>
      </c>
    </row>
    <row r="2849" spans="1:14" x14ac:dyDescent="0.2">
      <c r="A2849" t="s">
        <v>3077</v>
      </c>
      <c r="B2849" t="s">
        <v>3078</v>
      </c>
      <c r="I2849" t="s">
        <v>4</v>
      </c>
      <c r="J2849">
        <v>7.22</v>
      </c>
      <c r="M2849">
        <v>7.22</v>
      </c>
      <c r="N2849">
        <f t="shared" si="44"/>
        <v>0</v>
      </c>
    </row>
    <row r="2850" spans="1:14" x14ac:dyDescent="0.2">
      <c r="A2850" t="s">
        <v>3079</v>
      </c>
      <c r="B2850" t="s">
        <v>3078</v>
      </c>
      <c r="I2850" t="s">
        <v>4</v>
      </c>
      <c r="J2850">
        <v>6.26</v>
      </c>
      <c r="M2850">
        <v>6.26</v>
      </c>
      <c r="N2850">
        <f t="shared" si="44"/>
        <v>0</v>
      </c>
    </row>
    <row r="2851" spans="1:14" x14ac:dyDescent="0.2">
      <c r="A2851" t="s">
        <v>3080</v>
      </c>
      <c r="B2851" t="s">
        <v>32326</v>
      </c>
      <c r="I2851" t="s">
        <v>5</v>
      </c>
      <c r="J2851">
        <v>366.59</v>
      </c>
      <c r="M2851">
        <v>366.59</v>
      </c>
      <c r="N2851">
        <f t="shared" si="44"/>
        <v>0</v>
      </c>
    </row>
    <row r="2852" spans="1:14" x14ac:dyDescent="0.2">
      <c r="A2852" t="s">
        <v>3081</v>
      </c>
      <c r="B2852" t="s">
        <v>32326</v>
      </c>
      <c r="I2852" t="s">
        <v>5</v>
      </c>
      <c r="J2852">
        <v>317.64999999999998</v>
      </c>
      <c r="M2852">
        <v>317.64999999999998</v>
      </c>
      <c r="N2852">
        <f t="shared" si="44"/>
        <v>0</v>
      </c>
    </row>
    <row r="2853" spans="1:14" x14ac:dyDescent="0.2">
      <c r="A2853" t="s">
        <v>3082</v>
      </c>
      <c r="B2853" t="s">
        <v>32327</v>
      </c>
      <c r="I2853" t="s">
        <v>5</v>
      </c>
      <c r="J2853">
        <v>180.66</v>
      </c>
      <c r="M2853">
        <v>180.66</v>
      </c>
      <c r="N2853">
        <f t="shared" si="44"/>
        <v>0</v>
      </c>
    </row>
    <row r="2854" spans="1:14" x14ac:dyDescent="0.2">
      <c r="A2854" t="s">
        <v>3083</v>
      </c>
      <c r="B2854" t="s">
        <v>32327</v>
      </c>
      <c r="I2854" t="s">
        <v>5</v>
      </c>
      <c r="J2854">
        <v>156.56</v>
      </c>
      <c r="M2854">
        <v>156.56</v>
      </c>
      <c r="N2854">
        <f t="shared" si="44"/>
        <v>0</v>
      </c>
    </row>
    <row r="2855" spans="1:14" x14ac:dyDescent="0.2">
      <c r="A2855" t="s">
        <v>3084</v>
      </c>
      <c r="B2855" t="s">
        <v>3085</v>
      </c>
      <c r="I2855" t="s">
        <v>3</v>
      </c>
      <c r="J2855">
        <v>2.4</v>
      </c>
      <c r="M2855">
        <v>2.4</v>
      </c>
      <c r="N2855">
        <f t="shared" si="44"/>
        <v>0</v>
      </c>
    </row>
    <row r="2856" spans="1:14" x14ac:dyDescent="0.2">
      <c r="A2856" t="s">
        <v>3086</v>
      </c>
      <c r="B2856" t="s">
        <v>3085</v>
      </c>
      <c r="I2856" t="s">
        <v>3</v>
      </c>
      <c r="J2856">
        <v>2.08</v>
      </c>
      <c r="M2856">
        <v>2.08</v>
      </c>
      <c r="N2856">
        <f t="shared" si="44"/>
        <v>0</v>
      </c>
    </row>
    <row r="2857" spans="1:14" x14ac:dyDescent="0.2">
      <c r="A2857" t="s">
        <v>3087</v>
      </c>
      <c r="B2857" t="s">
        <v>32328</v>
      </c>
      <c r="I2857" t="s">
        <v>3</v>
      </c>
      <c r="J2857">
        <v>72.260000000000005</v>
      </c>
      <c r="M2857">
        <v>72.260000000000005</v>
      </c>
      <c r="N2857">
        <f t="shared" si="44"/>
        <v>0</v>
      </c>
    </row>
    <row r="2858" spans="1:14" x14ac:dyDescent="0.2">
      <c r="A2858" t="s">
        <v>3088</v>
      </c>
      <c r="B2858" t="s">
        <v>32328</v>
      </c>
      <c r="I2858" t="s">
        <v>3</v>
      </c>
      <c r="J2858">
        <v>62.62</v>
      </c>
      <c r="M2858">
        <v>62.62</v>
      </c>
      <c r="N2858">
        <f t="shared" si="44"/>
        <v>0</v>
      </c>
    </row>
    <row r="2859" spans="1:14" x14ac:dyDescent="0.2">
      <c r="A2859" t="s">
        <v>3089</v>
      </c>
      <c r="B2859" t="s">
        <v>32329</v>
      </c>
      <c r="I2859" t="s">
        <v>3</v>
      </c>
      <c r="J2859">
        <v>67.400000000000006</v>
      </c>
      <c r="M2859">
        <v>67.400000000000006</v>
      </c>
      <c r="N2859">
        <f t="shared" si="44"/>
        <v>0</v>
      </c>
    </row>
    <row r="2860" spans="1:14" x14ac:dyDescent="0.2">
      <c r="A2860" t="s">
        <v>3090</v>
      </c>
      <c r="B2860" t="s">
        <v>32329</v>
      </c>
      <c r="I2860" t="s">
        <v>3</v>
      </c>
      <c r="J2860">
        <v>58.4</v>
      </c>
      <c r="M2860">
        <v>58.4</v>
      </c>
      <c r="N2860">
        <f t="shared" si="44"/>
        <v>0</v>
      </c>
    </row>
    <row r="2861" spans="1:14" x14ac:dyDescent="0.2">
      <c r="A2861" t="s">
        <v>3091</v>
      </c>
      <c r="B2861" t="s">
        <v>32330</v>
      </c>
      <c r="I2861" t="s">
        <v>3</v>
      </c>
      <c r="J2861">
        <v>36.57</v>
      </c>
      <c r="M2861">
        <v>36.57</v>
      </c>
      <c r="N2861">
        <f t="shared" si="44"/>
        <v>0</v>
      </c>
    </row>
    <row r="2862" spans="1:14" x14ac:dyDescent="0.2">
      <c r="A2862" t="s">
        <v>3092</v>
      </c>
      <c r="B2862" t="s">
        <v>32330</v>
      </c>
      <c r="I2862" t="s">
        <v>3</v>
      </c>
      <c r="J2862">
        <v>31.69</v>
      </c>
      <c r="M2862">
        <v>31.69</v>
      </c>
      <c r="N2862">
        <f t="shared" si="44"/>
        <v>0</v>
      </c>
    </row>
    <row r="2863" spans="1:14" x14ac:dyDescent="0.2">
      <c r="A2863" t="s">
        <v>3093</v>
      </c>
      <c r="B2863" t="s">
        <v>3094</v>
      </c>
      <c r="I2863" t="s">
        <v>5</v>
      </c>
      <c r="J2863">
        <v>6.5</v>
      </c>
      <c r="M2863">
        <v>6.5</v>
      </c>
      <c r="N2863">
        <f t="shared" si="44"/>
        <v>0</v>
      </c>
    </row>
    <row r="2864" spans="1:14" x14ac:dyDescent="0.2">
      <c r="A2864" t="s">
        <v>3095</v>
      </c>
      <c r="B2864" t="s">
        <v>3094</v>
      </c>
      <c r="I2864" t="s">
        <v>5</v>
      </c>
      <c r="J2864">
        <v>5.63</v>
      </c>
      <c r="M2864">
        <v>5.63</v>
      </c>
      <c r="N2864">
        <f t="shared" si="44"/>
        <v>0</v>
      </c>
    </row>
    <row r="2865" spans="1:14" x14ac:dyDescent="0.2">
      <c r="A2865" t="s">
        <v>3096</v>
      </c>
      <c r="B2865" t="s">
        <v>32331</v>
      </c>
      <c r="I2865" t="s">
        <v>3</v>
      </c>
      <c r="J2865">
        <v>112.91</v>
      </c>
      <c r="M2865">
        <v>112.91</v>
      </c>
      <c r="N2865">
        <f t="shared" si="44"/>
        <v>0</v>
      </c>
    </row>
    <row r="2866" spans="1:14" x14ac:dyDescent="0.2">
      <c r="A2866" t="s">
        <v>3097</v>
      </c>
      <c r="B2866" t="s">
        <v>32331</v>
      </c>
      <c r="I2866" t="s">
        <v>3</v>
      </c>
      <c r="J2866">
        <v>101.22</v>
      </c>
      <c r="M2866">
        <v>101.22</v>
      </c>
      <c r="N2866">
        <f t="shared" si="44"/>
        <v>0</v>
      </c>
    </row>
    <row r="2867" spans="1:14" x14ac:dyDescent="0.2">
      <c r="A2867" t="s">
        <v>3098</v>
      </c>
      <c r="B2867" t="s">
        <v>32332</v>
      </c>
      <c r="I2867" t="s">
        <v>20</v>
      </c>
      <c r="J2867">
        <v>20.77</v>
      </c>
      <c r="M2867">
        <v>20.77</v>
      </c>
      <c r="N2867">
        <f t="shared" si="44"/>
        <v>0</v>
      </c>
    </row>
    <row r="2868" spans="1:14" x14ac:dyDescent="0.2">
      <c r="A2868" t="s">
        <v>3099</v>
      </c>
      <c r="B2868" t="s">
        <v>32332</v>
      </c>
      <c r="I2868" t="s">
        <v>20</v>
      </c>
      <c r="J2868">
        <v>18</v>
      </c>
      <c r="M2868">
        <v>18</v>
      </c>
      <c r="N2868">
        <f t="shared" si="44"/>
        <v>0</v>
      </c>
    </row>
    <row r="2869" spans="1:14" x14ac:dyDescent="0.2">
      <c r="A2869" t="s">
        <v>3100</v>
      </c>
      <c r="B2869" t="s">
        <v>32333</v>
      </c>
      <c r="I2869" t="s">
        <v>20</v>
      </c>
      <c r="J2869">
        <v>25.29</v>
      </c>
      <c r="M2869">
        <v>25.29</v>
      </c>
      <c r="N2869">
        <f t="shared" si="44"/>
        <v>0</v>
      </c>
    </row>
    <row r="2870" spans="1:14" x14ac:dyDescent="0.2">
      <c r="A2870" t="s">
        <v>3101</v>
      </c>
      <c r="B2870" t="s">
        <v>32333</v>
      </c>
      <c r="I2870" t="s">
        <v>20</v>
      </c>
      <c r="J2870">
        <v>21.91</v>
      </c>
      <c r="M2870">
        <v>21.91</v>
      </c>
      <c r="N2870">
        <f t="shared" si="44"/>
        <v>0</v>
      </c>
    </row>
    <row r="2871" spans="1:14" x14ac:dyDescent="0.2">
      <c r="A2871" t="s">
        <v>3102</v>
      </c>
      <c r="B2871" t="s">
        <v>32334</v>
      </c>
      <c r="I2871" t="s">
        <v>20</v>
      </c>
      <c r="J2871">
        <v>29.8</v>
      </c>
      <c r="M2871">
        <v>29.8</v>
      </c>
      <c r="N2871">
        <f t="shared" si="44"/>
        <v>0</v>
      </c>
    </row>
    <row r="2872" spans="1:14" x14ac:dyDescent="0.2">
      <c r="A2872" t="s">
        <v>3103</v>
      </c>
      <c r="B2872" t="s">
        <v>32334</v>
      </c>
      <c r="I2872" t="s">
        <v>20</v>
      </c>
      <c r="J2872">
        <v>25.83</v>
      </c>
      <c r="M2872">
        <v>25.83</v>
      </c>
      <c r="N2872">
        <f t="shared" si="44"/>
        <v>0</v>
      </c>
    </row>
    <row r="2873" spans="1:14" x14ac:dyDescent="0.2">
      <c r="A2873" t="s">
        <v>3104</v>
      </c>
      <c r="B2873" t="s">
        <v>32335</v>
      </c>
      <c r="I2873" t="s">
        <v>20</v>
      </c>
      <c r="J2873">
        <v>42.45</v>
      </c>
      <c r="M2873">
        <v>42.45</v>
      </c>
      <c r="N2873">
        <f t="shared" si="44"/>
        <v>0</v>
      </c>
    </row>
    <row r="2874" spans="1:14" x14ac:dyDescent="0.2">
      <c r="A2874" t="s">
        <v>3105</v>
      </c>
      <c r="B2874" t="s">
        <v>32335</v>
      </c>
      <c r="I2874" t="s">
        <v>20</v>
      </c>
      <c r="J2874">
        <v>36.79</v>
      </c>
      <c r="M2874">
        <v>36.79</v>
      </c>
      <c r="N2874">
        <f t="shared" si="44"/>
        <v>0</v>
      </c>
    </row>
    <row r="2875" spans="1:14" x14ac:dyDescent="0.2">
      <c r="A2875" t="s">
        <v>3106</v>
      </c>
      <c r="B2875" t="s">
        <v>32336</v>
      </c>
      <c r="I2875" t="s">
        <v>20</v>
      </c>
      <c r="J2875">
        <v>52.39</v>
      </c>
      <c r="M2875">
        <v>52.39</v>
      </c>
      <c r="N2875">
        <f t="shared" si="44"/>
        <v>0</v>
      </c>
    </row>
    <row r="2876" spans="1:14" x14ac:dyDescent="0.2">
      <c r="A2876" t="s">
        <v>3107</v>
      </c>
      <c r="B2876" t="s">
        <v>32336</v>
      </c>
      <c r="I2876" t="s">
        <v>20</v>
      </c>
      <c r="J2876">
        <v>45.4</v>
      </c>
      <c r="M2876">
        <v>45.4</v>
      </c>
      <c r="N2876">
        <f t="shared" si="44"/>
        <v>0</v>
      </c>
    </row>
    <row r="2877" spans="1:14" x14ac:dyDescent="0.2">
      <c r="A2877" t="s">
        <v>3108</v>
      </c>
      <c r="B2877" t="s">
        <v>32337</v>
      </c>
      <c r="I2877" t="s">
        <v>20</v>
      </c>
      <c r="J2877">
        <v>66.84</v>
      </c>
      <c r="M2877">
        <v>66.84</v>
      </c>
      <c r="N2877">
        <f t="shared" si="44"/>
        <v>0</v>
      </c>
    </row>
    <row r="2878" spans="1:14" x14ac:dyDescent="0.2">
      <c r="A2878" t="s">
        <v>3109</v>
      </c>
      <c r="B2878" t="s">
        <v>32337</v>
      </c>
      <c r="I2878" t="s">
        <v>20</v>
      </c>
      <c r="J2878">
        <v>57.92</v>
      </c>
      <c r="M2878">
        <v>57.92</v>
      </c>
      <c r="N2878">
        <f t="shared" si="44"/>
        <v>0</v>
      </c>
    </row>
    <row r="2879" spans="1:14" x14ac:dyDescent="0.2">
      <c r="A2879" t="s">
        <v>3110</v>
      </c>
      <c r="B2879" t="s">
        <v>32338</v>
      </c>
      <c r="I2879" t="s">
        <v>20</v>
      </c>
      <c r="J2879">
        <v>87.62</v>
      </c>
      <c r="M2879">
        <v>87.62</v>
      </c>
      <c r="N2879">
        <f t="shared" si="44"/>
        <v>0</v>
      </c>
    </row>
    <row r="2880" spans="1:14" x14ac:dyDescent="0.2">
      <c r="A2880" t="s">
        <v>3111</v>
      </c>
      <c r="B2880" t="s">
        <v>32338</v>
      </c>
      <c r="I2880" t="s">
        <v>20</v>
      </c>
      <c r="J2880">
        <v>75.930000000000007</v>
      </c>
      <c r="M2880">
        <v>75.930000000000007</v>
      </c>
      <c r="N2880">
        <f t="shared" si="44"/>
        <v>0</v>
      </c>
    </row>
    <row r="2881" spans="1:14" x14ac:dyDescent="0.2">
      <c r="A2881" t="s">
        <v>3112</v>
      </c>
      <c r="B2881" t="s">
        <v>32339</v>
      </c>
      <c r="I2881" t="s">
        <v>3113</v>
      </c>
      <c r="J2881">
        <v>0.99</v>
      </c>
      <c r="M2881">
        <v>0.99</v>
      </c>
      <c r="N2881">
        <f t="shared" si="44"/>
        <v>0</v>
      </c>
    </row>
    <row r="2882" spans="1:14" x14ac:dyDescent="0.2">
      <c r="A2882" t="s">
        <v>3114</v>
      </c>
      <c r="B2882" t="s">
        <v>32339</v>
      </c>
      <c r="I2882" t="s">
        <v>3113</v>
      </c>
      <c r="J2882">
        <v>0.86</v>
      </c>
      <c r="M2882">
        <v>0.86</v>
      </c>
      <c r="N2882">
        <f t="shared" si="44"/>
        <v>0</v>
      </c>
    </row>
    <row r="2883" spans="1:14" x14ac:dyDescent="0.2">
      <c r="A2883" t="s">
        <v>3115</v>
      </c>
      <c r="B2883" t="s">
        <v>32340</v>
      </c>
      <c r="I2883" t="s">
        <v>3113</v>
      </c>
      <c r="J2883">
        <v>0.72</v>
      </c>
      <c r="M2883">
        <v>0.72</v>
      </c>
      <c r="N2883">
        <f t="shared" si="44"/>
        <v>0</v>
      </c>
    </row>
    <row r="2884" spans="1:14" x14ac:dyDescent="0.2">
      <c r="A2884" t="s">
        <v>3116</v>
      </c>
      <c r="B2884" t="s">
        <v>32340</v>
      </c>
      <c r="I2884" t="s">
        <v>3113</v>
      </c>
      <c r="J2884">
        <v>0.62</v>
      </c>
      <c r="M2884">
        <v>0.62</v>
      </c>
      <c r="N2884">
        <f t="shared" ref="N2884:N2947" si="45">J2884-M2884</f>
        <v>0</v>
      </c>
    </row>
    <row r="2885" spans="1:14" x14ac:dyDescent="0.2">
      <c r="A2885" t="s">
        <v>3117</v>
      </c>
      <c r="B2885" t="s">
        <v>32341</v>
      </c>
      <c r="I2885" t="s">
        <v>3113</v>
      </c>
      <c r="J2885">
        <v>1.62</v>
      </c>
      <c r="M2885">
        <v>1.62</v>
      </c>
      <c r="N2885">
        <f t="shared" si="45"/>
        <v>0</v>
      </c>
    </row>
    <row r="2886" spans="1:14" x14ac:dyDescent="0.2">
      <c r="A2886" t="s">
        <v>3118</v>
      </c>
      <c r="B2886" t="s">
        <v>32341</v>
      </c>
      <c r="I2886" t="s">
        <v>3113</v>
      </c>
      <c r="J2886">
        <v>1.4</v>
      </c>
      <c r="M2886">
        <v>1.4</v>
      </c>
      <c r="N2886">
        <f t="shared" si="45"/>
        <v>0</v>
      </c>
    </row>
    <row r="2887" spans="1:14" x14ac:dyDescent="0.2">
      <c r="A2887" t="s">
        <v>3119</v>
      </c>
      <c r="B2887" t="s">
        <v>32342</v>
      </c>
      <c r="I2887" t="s">
        <v>3113</v>
      </c>
      <c r="J2887">
        <v>1.08</v>
      </c>
      <c r="M2887">
        <v>1.08</v>
      </c>
      <c r="N2887">
        <f t="shared" si="45"/>
        <v>0</v>
      </c>
    </row>
    <row r="2888" spans="1:14" x14ac:dyDescent="0.2">
      <c r="A2888" t="s">
        <v>3120</v>
      </c>
      <c r="B2888" t="s">
        <v>32342</v>
      </c>
      <c r="I2888" t="s">
        <v>3113</v>
      </c>
      <c r="J2888">
        <v>0.93</v>
      </c>
      <c r="M2888">
        <v>0.93</v>
      </c>
      <c r="N2888">
        <f t="shared" si="45"/>
        <v>0</v>
      </c>
    </row>
    <row r="2889" spans="1:14" x14ac:dyDescent="0.2">
      <c r="A2889" t="s">
        <v>3121</v>
      </c>
      <c r="B2889" t="s">
        <v>32343</v>
      </c>
      <c r="I2889" t="s">
        <v>20</v>
      </c>
      <c r="J2889">
        <v>24.93</v>
      </c>
      <c r="M2889">
        <v>24.93</v>
      </c>
      <c r="N2889">
        <f t="shared" si="45"/>
        <v>0</v>
      </c>
    </row>
    <row r="2890" spans="1:14" x14ac:dyDescent="0.2">
      <c r="A2890" t="s">
        <v>3122</v>
      </c>
      <c r="B2890" t="s">
        <v>32343</v>
      </c>
      <c r="I2890" t="s">
        <v>20</v>
      </c>
      <c r="J2890">
        <v>21.6</v>
      </c>
      <c r="M2890">
        <v>21.6</v>
      </c>
      <c r="N2890">
        <f t="shared" si="45"/>
        <v>0</v>
      </c>
    </row>
    <row r="2891" spans="1:14" x14ac:dyDescent="0.2">
      <c r="A2891" t="s">
        <v>3123</v>
      </c>
      <c r="B2891" t="s">
        <v>32344</v>
      </c>
      <c r="I2891" t="s">
        <v>3113</v>
      </c>
      <c r="J2891">
        <v>0.27</v>
      </c>
      <c r="M2891">
        <v>0.27</v>
      </c>
      <c r="N2891">
        <f t="shared" si="45"/>
        <v>0</v>
      </c>
    </row>
    <row r="2892" spans="1:14" x14ac:dyDescent="0.2">
      <c r="A2892" t="s">
        <v>3124</v>
      </c>
      <c r="B2892" t="s">
        <v>32344</v>
      </c>
      <c r="I2892" t="s">
        <v>3113</v>
      </c>
      <c r="J2892">
        <v>0.23</v>
      </c>
      <c r="M2892">
        <v>0.23</v>
      </c>
      <c r="N2892">
        <f t="shared" si="45"/>
        <v>0</v>
      </c>
    </row>
    <row r="2893" spans="1:14" x14ac:dyDescent="0.2">
      <c r="A2893" t="s">
        <v>3125</v>
      </c>
      <c r="B2893" t="s">
        <v>32345</v>
      </c>
      <c r="I2893" t="s">
        <v>3113</v>
      </c>
      <c r="J2893">
        <v>0.18</v>
      </c>
      <c r="M2893">
        <v>0.18</v>
      </c>
      <c r="N2893">
        <f t="shared" si="45"/>
        <v>0</v>
      </c>
    </row>
    <row r="2894" spans="1:14" x14ac:dyDescent="0.2">
      <c r="A2894" t="s">
        <v>3126</v>
      </c>
      <c r="B2894" t="s">
        <v>32345</v>
      </c>
      <c r="I2894" t="s">
        <v>3113</v>
      </c>
      <c r="J2894">
        <v>0.15</v>
      </c>
      <c r="M2894">
        <v>0.15</v>
      </c>
      <c r="N2894">
        <f t="shared" si="45"/>
        <v>0</v>
      </c>
    </row>
    <row r="2895" spans="1:14" x14ac:dyDescent="0.2">
      <c r="A2895" t="s">
        <v>3127</v>
      </c>
      <c r="B2895" t="s">
        <v>32346</v>
      </c>
      <c r="I2895" t="s">
        <v>3128</v>
      </c>
      <c r="J2895">
        <v>27.09</v>
      </c>
      <c r="M2895">
        <v>27.09</v>
      </c>
      <c r="N2895">
        <f t="shared" si="45"/>
        <v>0</v>
      </c>
    </row>
    <row r="2896" spans="1:14" x14ac:dyDescent="0.2">
      <c r="A2896" t="s">
        <v>3129</v>
      </c>
      <c r="B2896" t="s">
        <v>32346</v>
      </c>
      <c r="I2896" t="s">
        <v>3128</v>
      </c>
      <c r="J2896">
        <v>23.48</v>
      </c>
      <c r="M2896">
        <v>23.48</v>
      </c>
      <c r="N2896">
        <f t="shared" si="45"/>
        <v>0</v>
      </c>
    </row>
    <row r="2897" spans="1:14" x14ac:dyDescent="0.2">
      <c r="A2897" t="s">
        <v>3130</v>
      </c>
      <c r="B2897" t="s">
        <v>32347</v>
      </c>
      <c r="I2897" t="s">
        <v>3128</v>
      </c>
      <c r="J2897">
        <v>20.77</v>
      </c>
      <c r="M2897">
        <v>20.77</v>
      </c>
      <c r="N2897">
        <f t="shared" si="45"/>
        <v>0</v>
      </c>
    </row>
    <row r="2898" spans="1:14" x14ac:dyDescent="0.2">
      <c r="A2898" t="s">
        <v>3131</v>
      </c>
      <c r="B2898" t="s">
        <v>32347</v>
      </c>
      <c r="I2898" t="s">
        <v>3128</v>
      </c>
      <c r="J2898">
        <v>18</v>
      </c>
      <c r="M2898">
        <v>18</v>
      </c>
      <c r="N2898">
        <f t="shared" si="45"/>
        <v>0</v>
      </c>
    </row>
    <row r="2899" spans="1:14" x14ac:dyDescent="0.2">
      <c r="A2899" t="s">
        <v>3132</v>
      </c>
      <c r="B2899" t="s">
        <v>32348</v>
      </c>
      <c r="I2899" t="s">
        <v>3133</v>
      </c>
      <c r="J2899">
        <v>1.21</v>
      </c>
      <c r="M2899">
        <v>1.21</v>
      </c>
      <c r="N2899">
        <f t="shared" si="45"/>
        <v>0</v>
      </c>
    </row>
    <row r="2900" spans="1:14" x14ac:dyDescent="0.2">
      <c r="A2900" t="s">
        <v>3134</v>
      </c>
      <c r="B2900" t="s">
        <v>32348</v>
      </c>
      <c r="I2900" t="s">
        <v>3133</v>
      </c>
      <c r="J2900">
        <v>1.04</v>
      </c>
      <c r="M2900">
        <v>1.04</v>
      </c>
      <c r="N2900">
        <f t="shared" si="45"/>
        <v>0</v>
      </c>
    </row>
    <row r="2901" spans="1:14" x14ac:dyDescent="0.2">
      <c r="A2901" t="s">
        <v>3135</v>
      </c>
      <c r="B2901" t="s">
        <v>32349</v>
      </c>
      <c r="I2901" t="s">
        <v>3133</v>
      </c>
      <c r="J2901">
        <v>0.9</v>
      </c>
      <c r="M2901">
        <v>0.9</v>
      </c>
      <c r="N2901">
        <f t="shared" si="45"/>
        <v>0</v>
      </c>
    </row>
    <row r="2902" spans="1:14" x14ac:dyDescent="0.2">
      <c r="A2902" t="s">
        <v>3136</v>
      </c>
      <c r="B2902" t="s">
        <v>32349</v>
      </c>
      <c r="I2902" t="s">
        <v>3133</v>
      </c>
      <c r="J2902">
        <v>0.78</v>
      </c>
      <c r="M2902">
        <v>0.78</v>
      </c>
      <c r="N2902">
        <f t="shared" si="45"/>
        <v>0</v>
      </c>
    </row>
    <row r="2903" spans="1:14" x14ac:dyDescent="0.2">
      <c r="A2903" t="s">
        <v>3137</v>
      </c>
      <c r="B2903" t="s">
        <v>32350</v>
      </c>
      <c r="I2903" t="s">
        <v>3113</v>
      </c>
      <c r="J2903">
        <v>36.130000000000003</v>
      </c>
      <c r="M2903">
        <v>36.130000000000003</v>
      </c>
      <c r="N2903">
        <f t="shared" si="45"/>
        <v>0</v>
      </c>
    </row>
    <row r="2904" spans="1:14" x14ac:dyDescent="0.2">
      <c r="A2904" t="s">
        <v>3138</v>
      </c>
      <c r="B2904" t="s">
        <v>32350</v>
      </c>
      <c r="I2904" t="s">
        <v>3113</v>
      </c>
      <c r="J2904">
        <v>31.31</v>
      </c>
      <c r="M2904">
        <v>31.31</v>
      </c>
      <c r="N2904">
        <f t="shared" si="45"/>
        <v>0</v>
      </c>
    </row>
    <row r="2905" spans="1:14" x14ac:dyDescent="0.2">
      <c r="A2905" t="s">
        <v>3139</v>
      </c>
      <c r="B2905" t="s">
        <v>32351</v>
      </c>
      <c r="I2905" t="s">
        <v>4</v>
      </c>
      <c r="J2905">
        <v>175.17</v>
      </c>
      <c r="M2905">
        <v>175.17</v>
      </c>
      <c r="N2905">
        <f t="shared" si="45"/>
        <v>0</v>
      </c>
    </row>
    <row r="2906" spans="1:14" x14ac:dyDescent="0.2">
      <c r="A2906" t="s">
        <v>3140</v>
      </c>
      <c r="B2906" t="s">
        <v>32351</v>
      </c>
      <c r="I2906" t="s">
        <v>4</v>
      </c>
      <c r="J2906">
        <v>165.85</v>
      </c>
      <c r="M2906">
        <v>165.85</v>
      </c>
      <c r="N2906">
        <f t="shared" si="45"/>
        <v>0</v>
      </c>
    </row>
    <row r="2907" spans="1:14" x14ac:dyDescent="0.2">
      <c r="A2907" t="s">
        <v>3141</v>
      </c>
      <c r="B2907" t="s">
        <v>32352</v>
      </c>
      <c r="I2907" t="s">
        <v>4</v>
      </c>
      <c r="J2907">
        <v>145.49</v>
      </c>
      <c r="M2907">
        <v>145.49</v>
      </c>
      <c r="N2907">
        <f t="shared" si="45"/>
        <v>0</v>
      </c>
    </row>
    <row r="2908" spans="1:14" x14ac:dyDescent="0.2">
      <c r="A2908" t="s">
        <v>3142</v>
      </c>
      <c r="B2908" t="s">
        <v>32352</v>
      </c>
      <c r="I2908" t="s">
        <v>4</v>
      </c>
      <c r="J2908">
        <v>137.38999999999999</v>
      </c>
      <c r="M2908">
        <v>137.38999999999999</v>
      </c>
      <c r="N2908">
        <f t="shared" si="45"/>
        <v>0</v>
      </c>
    </row>
    <row r="2909" spans="1:14" x14ac:dyDescent="0.2">
      <c r="A2909" t="s">
        <v>3143</v>
      </c>
      <c r="B2909" t="s">
        <v>32353</v>
      </c>
      <c r="I2909" t="s">
        <v>20</v>
      </c>
      <c r="J2909">
        <v>108.39</v>
      </c>
      <c r="M2909">
        <v>108.39</v>
      </c>
      <c r="N2909">
        <f t="shared" si="45"/>
        <v>0</v>
      </c>
    </row>
    <row r="2910" spans="1:14" x14ac:dyDescent="0.2">
      <c r="A2910" t="s">
        <v>3144</v>
      </c>
      <c r="B2910" t="s">
        <v>32353</v>
      </c>
      <c r="I2910" t="s">
        <v>20</v>
      </c>
      <c r="J2910">
        <v>93.93</v>
      </c>
      <c r="M2910">
        <v>93.93</v>
      </c>
      <c r="N2910">
        <f t="shared" si="45"/>
        <v>0</v>
      </c>
    </row>
    <row r="2911" spans="1:14" x14ac:dyDescent="0.2">
      <c r="A2911" t="s">
        <v>3145</v>
      </c>
      <c r="B2911" t="s">
        <v>32354</v>
      </c>
      <c r="I2911" t="s">
        <v>20</v>
      </c>
      <c r="J2911">
        <v>44.32</v>
      </c>
      <c r="M2911">
        <v>44.32</v>
      </c>
      <c r="N2911">
        <f t="shared" si="45"/>
        <v>0</v>
      </c>
    </row>
    <row r="2912" spans="1:14" x14ac:dyDescent="0.2">
      <c r="A2912" t="s">
        <v>3146</v>
      </c>
      <c r="B2912" t="s">
        <v>32354</v>
      </c>
      <c r="I2912" t="s">
        <v>20</v>
      </c>
      <c r="J2912">
        <v>38.4</v>
      </c>
      <c r="M2912">
        <v>38.4</v>
      </c>
      <c r="N2912">
        <f t="shared" si="45"/>
        <v>0</v>
      </c>
    </row>
    <row r="2913" spans="1:14" x14ac:dyDescent="0.2">
      <c r="A2913" t="s">
        <v>3147</v>
      </c>
      <c r="B2913" t="s">
        <v>32355</v>
      </c>
      <c r="I2913" t="s">
        <v>20</v>
      </c>
      <c r="J2913">
        <v>71.42</v>
      </c>
      <c r="M2913">
        <v>71.42</v>
      </c>
      <c r="N2913">
        <f t="shared" si="45"/>
        <v>0</v>
      </c>
    </row>
    <row r="2914" spans="1:14" x14ac:dyDescent="0.2">
      <c r="A2914" t="s">
        <v>3148</v>
      </c>
      <c r="B2914" t="s">
        <v>32355</v>
      </c>
      <c r="I2914" t="s">
        <v>20</v>
      </c>
      <c r="J2914">
        <v>61.89</v>
      </c>
      <c r="M2914">
        <v>61.89</v>
      </c>
      <c r="N2914">
        <f t="shared" si="45"/>
        <v>0</v>
      </c>
    </row>
    <row r="2915" spans="1:14" x14ac:dyDescent="0.2">
      <c r="A2915" t="s">
        <v>3149</v>
      </c>
      <c r="B2915" t="s">
        <v>32356</v>
      </c>
      <c r="I2915" t="s">
        <v>20</v>
      </c>
      <c r="J2915">
        <v>180.66</v>
      </c>
      <c r="M2915">
        <v>180.66</v>
      </c>
      <c r="N2915">
        <f t="shared" si="45"/>
        <v>0</v>
      </c>
    </row>
    <row r="2916" spans="1:14" x14ac:dyDescent="0.2">
      <c r="A2916" t="s">
        <v>3150</v>
      </c>
      <c r="B2916" t="s">
        <v>32356</v>
      </c>
      <c r="I2916" t="s">
        <v>20</v>
      </c>
      <c r="J2916">
        <v>156.56</v>
      </c>
      <c r="M2916">
        <v>156.56</v>
      </c>
      <c r="N2916">
        <f t="shared" si="45"/>
        <v>0</v>
      </c>
    </row>
    <row r="2917" spans="1:14" x14ac:dyDescent="0.2">
      <c r="A2917" t="s">
        <v>3151</v>
      </c>
      <c r="B2917" t="s">
        <v>32357</v>
      </c>
      <c r="I2917" t="s">
        <v>5</v>
      </c>
      <c r="J2917">
        <v>2.7</v>
      </c>
      <c r="M2917">
        <v>2.7</v>
      </c>
      <c r="N2917">
        <f t="shared" si="45"/>
        <v>0</v>
      </c>
    </row>
    <row r="2918" spans="1:14" x14ac:dyDescent="0.2">
      <c r="A2918" t="s">
        <v>3152</v>
      </c>
      <c r="B2918" t="s">
        <v>32357</v>
      </c>
      <c r="I2918" t="s">
        <v>5</v>
      </c>
      <c r="J2918">
        <v>2.34</v>
      </c>
      <c r="M2918">
        <v>2.34</v>
      </c>
      <c r="N2918">
        <f t="shared" si="45"/>
        <v>0</v>
      </c>
    </row>
    <row r="2919" spans="1:14" x14ac:dyDescent="0.2">
      <c r="A2919" t="s">
        <v>3153</v>
      </c>
      <c r="B2919" t="s">
        <v>3154</v>
      </c>
      <c r="I2919" t="s">
        <v>3</v>
      </c>
      <c r="J2919">
        <v>12.76</v>
      </c>
      <c r="M2919">
        <v>12.76</v>
      </c>
      <c r="N2919">
        <f t="shared" si="45"/>
        <v>0</v>
      </c>
    </row>
    <row r="2920" spans="1:14" x14ac:dyDescent="0.2">
      <c r="A2920" t="s">
        <v>3155</v>
      </c>
      <c r="B2920" t="s">
        <v>3154</v>
      </c>
      <c r="I2920" t="s">
        <v>3</v>
      </c>
      <c r="J2920">
        <v>11.06</v>
      </c>
      <c r="M2920">
        <v>11.06</v>
      </c>
      <c r="N2920">
        <f t="shared" si="45"/>
        <v>0</v>
      </c>
    </row>
    <row r="2921" spans="1:14" x14ac:dyDescent="0.2">
      <c r="A2921" t="s">
        <v>3156</v>
      </c>
      <c r="B2921" t="s">
        <v>3157</v>
      </c>
      <c r="I2921" t="s">
        <v>3</v>
      </c>
      <c r="J2921">
        <v>6.31</v>
      </c>
      <c r="M2921">
        <v>6.31</v>
      </c>
      <c r="N2921">
        <f t="shared" si="45"/>
        <v>0</v>
      </c>
    </row>
    <row r="2922" spans="1:14" x14ac:dyDescent="0.2">
      <c r="A2922" t="s">
        <v>3158</v>
      </c>
      <c r="B2922" t="s">
        <v>3157</v>
      </c>
      <c r="I2922" t="s">
        <v>3</v>
      </c>
      <c r="J2922">
        <v>5.47</v>
      </c>
      <c r="M2922">
        <v>5.47</v>
      </c>
      <c r="N2922">
        <f t="shared" si="45"/>
        <v>0</v>
      </c>
    </row>
    <row r="2923" spans="1:14" x14ac:dyDescent="0.2">
      <c r="A2923" t="s">
        <v>3159</v>
      </c>
      <c r="B2923" t="s">
        <v>28270</v>
      </c>
      <c r="I2923" t="s">
        <v>3</v>
      </c>
      <c r="J2923">
        <v>8.41</v>
      </c>
      <c r="M2923">
        <v>8.41</v>
      </c>
      <c r="N2923">
        <f t="shared" si="45"/>
        <v>0</v>
      </c>
    </row>
    <row r="2924" spans="1:14" x14ac:dyDescent="0.2">
      <c r="A2924" t="s">
        <v>3160</v>
      </c>
      <c r="B2924" t="s">
        <v>28270</v>
      </c>
      <c r="I2924" t="s">
        <v>3</v>
      </c>
      <c r="J2924">
        <v>7.29</v>
      </c>
      <c r="M2924">
        <v>7.29</v>
      </c>
      <c r="N2924">
        <f t="shared" si="45"/>
        <v>0</v>
      </c>
    </row>
    <row r="2925" spans="1:14" x14ac:dyDescent="0.2">
      <c r="A2925" t="s">
        <v>3161</v>
      </c>
      <c r="B2925" t="s">
        <v>3162</v>
      </c>
      <c r="I2925" t="s">
        <v>3</v>
      </c>
      <c r="J2925">
        <v>5.89</v>
      </c>
      <c r="M2925">
        <v>5.89</v>
      </c>
      <c r="N2925">
        <f t="shared" si="45"/>
        <v>0</v>
      </c>
    </row>
    <row r="2926" spans="1:14" x14ac:dyDescent="0.2">
      <c r="A2926" t="s">
        <v>3163</v>
      </c>
      <c r="B2926" t="s">
        <v>3162</v>
      </c>
      <c r="I2926" t="s">
        <v>3</v>
      </c>
      <c r="J2926">
        <v>5.0999999999999996</v>
      </c>
      <c r="M2926">
        <v>5.0999999999999996</v>
      </c>
      <c r="N2926">
        <f t="shared" si="45"/>
        <v>0</v>
      </c>
    </row>
    <row r="2927" spans="1:14" x14ac:dyDescent="0.2">
      <c r="A2927" t="s">
        <v>3164</v>
      </c>
      <c r="B2927" t="s">
        <v>3165</v>
      </c>
      <c r="I2927" t="s">
        <v>5</v>
      </c>
      <c r="J2927">
        <v>11.78</v>
      </c>
      <c r="M2927">
        <v>11.78</v>
      </c>
      <c r="N2927">
        <f t="shared" si="45"/>
        <v>0</v>
      </c>
    </row>
    <row r="2928" spans="1:14" x14ac:dyDescent="0.2">
      <c r="A2928" t="s">
        <v>3166</v>
      </c>
      <c r="B2928" t="s">
        <v>3165</v>
      </c>
      <c r="I2928" t="s">
        <v>5</v>
      </c>
      <c r="J2928">
        <v>10.210000000000001</v>
      </c>
      <c r="M2928">
        <v>10.210000000000001</v>
      </c>
      <c r="N2928">
        <f t="shared" si="45"/>
        <v>0</v>
      </c>
    </row>
    <row r="2929" spans="1:14" x14ac:dyDescent="0.2">
      <c r="A2929" t="s">
        <v>3167</v>
      </c>
      <c r="B2929" t="s">
        <v>3168</v>
      </c>
      <c r="I2929" t="s">
        <v>5</v>
      </c>
      <c r="J2929">
        <v>3.53</v>
      </c>
      <c r="M2929">
        <v>3.53</v>
      </c>
      <c r="N2929">
        <f t="shared" si="45"/>
        <v>0</v>
      </c>
    </row>
    <row r="2930" spans="1:14" x14ac:dyDescent="0.2">
      <c r="A2930" t="s">
        <v>3169</v>
      </c>
      <c r="B2930" t="s">
        <v>3168</v>
      </c>
      <c r="I2930" t="s">
        <v>5</v>
      </c>
      <c r="J2930">
        <v>3.06</v>
      </c>
      <c r="M2930">
        <v>3.06</v>
      </c>
      <c r="N2930">
        <f t="shared" si="45"/>
        <v>0</v>
      </c>
    </row>
    <row r="2931" spans="1:14" x14ac:dyDescent="0.2">
      <c r="A2931" t="s">
        <v>3170</v>
      </c>
      <c r="B2931" t="s">
        <v>3171</v>
      </c>
      <c r="I2931" t="s">
        <v>4</v>
      </c>
      <c r="J2931">
        <v>5.26</v>
      </c>
      <c r="M2931">
        <v>5.26</v>
      </c>
      <c r="N2931">
        <f t="shared" si="45"/>
        <v>0</v>
      </c>
    </row>
    <row r="2932" spans="1:14" x14ac:dyDescent="0.2">
      <c r="A2932" t="s">
        <v>3172</v>
      </c>
      <c r="B2932" t="s">
        <v>3171</v>
      </c>
      <c r="I2932" t="s">
        <v>4</v>
      </c>
      <c r="J2932">
        <v>4.5600000000000005</v>
      </c>
      <c r="M2932">
        <v>4.5600000000000005</v>
      </c>
      <c r="N2932">
        <f t="shared" si="45"/>
        <v>0</v>
      </c>
    </row>
    <row r="2933" spans="1:14" x14ac:dyDescent="0.2">
      <c r="A2933" t="s">
        <v>3173</v>
      </c>
      <c r="B2933" t="s">
        <v>3174</v>
      </c>
      <c r="I2933" t="s">
        <v>3</v>
      </c>
      <c r="J2933">
        <v>7.36</v>
      </c>
      <c r="M2933">
        <v>7.36</v>
      </c>
      <c r="N2933">
        <f t="shared" si="45"/>
        <v>0</v>
      </c>
    </row>
    <row r="2934" spans="1:14" x14ac:dyDescent="0.2">
      <c r="A2934" t="s">
        <v>3175</v>
      </c>
      <c r="B2934" t="s">
        <v>3174</v>
      </c>
      <c r="I2934" t="s">
        <v>3</v>
      </c>
      <c r="J2934">
        <v>6.38</v>
      </c>
      <c r="M2934">
        <v>6.38</v>
      </c>
      <c r="N2934">
        <f t="shared" si="45"/>
        <v>0</v>
      </c>
    </row>
    <row r="2935" spans="1:14" x14ac:dyDescent="0.2">
      <c r="A2935" t="s">
        <v>3176</v>
      </c>
      <c r="B2935" t="s">
        <v>3177</v>
      </c>
      <c r="I2935" t="s">
        <v>3</v>
      </c>
      <c r="J2935">
        <v>6.31</v>
      </c>
      <c r="M2935">
        <v>6.31</v>
      </c>
      <c r="N2935">
        <f t="shared" si="45"/>
        <v>0</v>
      </c>
    </row>
    <row r="2936" spans="1:14" x14ac:dyDescent="0.2">
      <c r="A2936" t="s">
        <v>3178</v>
      </c>
      <c r="B2936" t="s">
        <v>3177</v>
      </c>
      <c r="I2936" t="s">
        <v>3</v>
      </c>
      <c r="J2936">
        <v>5.47</v>
      </c>
      <c r="M2936">
        <v>5.47</v>
      </c>
      <c r="N2936">
        <f t="shared" si="45"/>
        <v>0</v>
      </c>
    </row>
    <row r="2937" spans="1:14" x14ac:dyDescent="0.2">
      <c r="A2937" t="s">
        <v>3179</v>
      </c>
      <c r="B2937" t="s">
        <v>3180</v>
      </c>
      <c r="I2937" t="s">
        <v>3</v>
      </c>
      <c r="J2937">
        <v>6.31</v>
      </c>
      <c r="M2937">
        <v>6.31</v>
      </c>
      <c r="N2937">
        <f t="shared" si="45"/>
        <v>0</v>
      </c>
    </row>
    <row r="2938" spans="1:14" x14ac:dyDescent="0.2">
      <c r="A2938" t="s">
        <v>3181</v>
      </c>
      <c r="B2938" t="s">
        <v>3180</v>
      </c>
      <c r="I2938" t="s">
        <v>3</v>
      </c>
      <c r="J2938">
        <v>5.47</v>
      </c>
      <c r="M2938">
        <v>5.47</v>
      </c>
      <c r="N2938">
        <f t="shared" si="45"/>
        <v>0</v>
      </c>
    </row>
    <row r="2939" spans="1:14" x14ac:dyDescent="0.2">
      <c r="A2939" t="s">
        <v>3182</v>
      </c>
      <c r="B2939" t="s">
        <v>3183</v>
      </c>
      <c r="I2939" t="s">
        <v>3</v>
      </c>
      <c r="J2939">
        <v>14.31</v>
      </c>
      <c r="M2939">
        <v>14.31</v>
      </c>
      <c r="N2939">
        <f t="shared" si="45"/>
        <v>0</v>
      </c>
    </row>
    <row r="2940" spans="1:14" x14ac:dyDescent="0.2">
      <c r="A2940" t="s">
        <v>3184</v>
      </c>
      <c r="B2940" t="s">
        <v>3183</v>
      </c>
      <c r="I2940" t="s">
        <v>3</v>
      </c>
      <c r="J2940">
        <v>12.4</v>
      </c>
      <c r="M2940">
        <v>12.4</v>
      </c>
      <c r="N2940">
        <f t="shared" si="45"/>
        <v>0</v>
      </c>
    </row>
    <row r="2941" spans="1:14" x14ac:dyDescent="0.2">
      <c r="A2941" t="s">
        <v>3185</v>
      </c>
      <c r="B2941" t="s">
        <v>32358</v>
      </c>
      <c r="I2941" t="s">
        <v>3</v>
      </c>
      <c r="J2941">
        <v>12.62</v>
      </c>
      <c r="M2941">
        <v>12.62</v>
      </c>
      <c r="N2941">
        <f t="shared" si="45"/>
        <v>0</v>
      </c>
    </row>
    <row r="2942" spans="1:14" x14ac:dyDescent="0.2">
      <c r="A2942" t="s">
        <v>3186</v>
      </c>
      <c r="B2942" t="s">
        <v>32358</v>
      </c>
      <c r="I2942" t="s">
        <v>3</v>
      </c>
      <c r="J2942">
        <v>10.94</v>
      </c>
      <c r="M2942">
        <v>10.94</v>
      </c>
      <c r="N2942">
        <f t="shared" si="45"/>
        <v>0</v>
      </c>
    </row>
    <row r="2943" spans="1:14" x14ac:dyDescent="0.2">
      <c r="A2943" t="s">
        <v>3187</v>
      </c>
      <c r="B2943" t="s">
        <v>32359</v>
      </c>
      <c r="I2943" t="s">
        <v>3</v>
      </c>
      <c r="J2943">
        <v>11.78</v>
      </c>
      <c r="M2943">
        <v>11.78</v>
      </c>
      <c r="N2943">
        <f t="shared" si="45"/>
        <v>0</v>
      </c>
    </row>
    <row r="2944" spans="1:14" x14ac:dyDescent="0.2">
      <c r="A2944" t="s">
        <v>3188</v>
      </c>
      <c r="B2944" t="s">
        <v>32359</v>
      </c>
      <c r="I2944" t="s">
        <v>3</v>
      </c>
      <c r="J2944">
        <v>10.210000000000001</v>
      </c>
      <c r="M2944">
        <v>10.210000000000001</v>
      </c>
      <c r="N2944">
        <f t="shared" si="45"/>
        <v>0</v>
      </c>
    </row>
    <row r="2945" spans="1:14" x14ac:dyDescent="0.2">
      <c r="A2945" t="s">
        <v>3189</v>
      </c>
      <c r="B2945" t="s">
        <v>32360</v>
      </c>
      <c r="I2945" t="s">
        <v>3</v>
      </c>
      <c r="J2945">
        <v>8.41</v>
      </c>
      <c r="M2945">
        <v>8.41</v>
      </c>
      <c r="N2945">
        <f t="shared" si="45"/>
        <v>0</v>
      </c>
    </row>
    <row r="2946" spans="1:14" x14ac:dyDescent="0.2">
      <c r="A2946" t="s">
        <v>3190</v>
      </c>
      <c r="B2946" t="s">
        <v>32360</v>
      </c>
      <c r="I2946" t="s">
        <v>3</v>
      </c>
      <c r="J2946">
        <v>7.29</v>
      </c>
      <c r="M2946">
        <v>7.29</v>
      </c>
      <c r="N2946">
        <f t="shared" si="45"/>
        <v>0</v>
      </c>
    </row>
    <row r="2947" spans="1:14" x14ac:dyDescent="0.2">
      <c r="A2947" t="s">
        <v>3191</v>
      </c>
      <c r="B2947" t="s">
        <v>32361</v>
      </c>
      <c r="I2947" t="s">
        <v>3</v>
      </c>
      <c r="J2947">
        <v>5.89</v>
      </c>
      <c r="M2947">
        <v>5.89</v>
      </c>
      <c r="N2947">
        <f t="shared" si="45"/>
        <v>0</v>
      </c>
    </row>
    <row r="2948" spans="1:14" x14ac:dyDescent="0.2">
      <c r="A2948" t="s">
        <v>3192</v>
      </c>
      <c r="B2948" t="s">
        <v>32361</v>
      </c>
      <c r="I2948" t="s">
        <v>3</v>
      </c>
      <c r="J2948">
        <v>5.0999999999999996</v>
      </c>
      <c r="M2948">
        <v>5.0999999999999996</v>
      </c>
      <c r="N2948">
        <f t="shared" ref="N2948:N3011" si="46">J2948-M2948</f>
        <v>0</v>
      </c>
    </row>
    <row r="2949" spans="1:14" x14ac:dyDescent="0.2">
      <c r="A2949" t="s">
        <v>3193</v>
      </c>
      <c r="B2949" t="s">
        <v>3194</v>
      </c>
      <c r="I2949" t="s">
        <v>4</v>
      </c>
      <c r="J2949">
        <v>1.98</v>
      </c>
      <c r="M2949">
        <v>1.98</v>
      </c>
      <c r="N2949">
        <f t="shared" si="46"/>
        <v>0</v>
      </c>
    </row>
    <row r="2950" spans="1:14" x14ac:dyDescent="0.2">
      <c r="A2950" t="s">
        <v>3195</v>
      </c>
      <c r="B2950" t="s">
        <v>3194</v>
      </c>
      <c r="I2950" t="s">
        <v>4</v>
      </c>
      <c r="J2950">
        <v>1.72</v>
      </c>
      <c r="M2950">
        <v>1.72</v>
      </c>
      <c r="N2950">
        <f t="shared" si="46"/>
        <v>0</v>
      </c>
    </row>
    <row r="2951" spans="1:14" x14ac:dyDescent="0.2">
      <c r="A2951" t="s">
        <v>3196</v>
      </c>
      <c r="B2951" t="s">
        <v>32362</v>
      </c>
      <c r="I2951" t="s">
        <v>3</v>
      </c>
      <c r="J2951">
        <v>26.19</v>
      </c>
      <c r="M2951">
        <v>26.19</v>
      </c>
      <c r="N2951">
        <f t="shared" si="46"/>
        <v>0</v>
      </c>
    </row>
    <row r="2952" spans="1:14" x14ac:dyDescent="0.2">
      <c r="A2952" t="s">
        <v>3197</v>
      </c>
      <c r="B2952" t="s">
        <v>32362</v>
      </c>
      <c r="I2952" t="s">
        <v>3</v>
      </c>
      <c r="J2952">
        <v>22.7</v>
      </c>
      <c r="M2952">
        <v>22.7</v>
      </c>
      <c r="N2952">
        <f t="shared" si="46"/>
        <v>0</v>
      </c>
    </row>
    <row r="2953" spans="1:14" x14ac:dyDescent="0.2">
      <c r="A2953" t="s">
        <v>3198</v>
      </c>
      <c r="B2953" t="s">
        <v>32363</v>
      </c>
      <c r="I2953" t="s">
        <v>20</v>
      </c>
      <c r="J2953">
        <v>72.260000000000005</v>
      </c>
      <c r="M2953">
        <v>72.260000000000005</v>
      </c>
      <c r="N2953">
        <f t="shared" si="46"/>
        <v>0</v>
      </c>
    </row>
    <row r="2954" spans="1:14" x14ac:dyDescent="0.2">
      <c r="A2954" t="s">
        <v>3199</v>
      </c>
      <c r="B2954" t="s">
        <v>32363</v>
      </c>
      <c r="I2954" t="s">
        <v>20</v>
      </c>
      <c r="J2954">
        <v>62.62</v>
      </c>
      <c r="M2954">
        <v>62.62</v>
      </c>
      <c r="N2954">
        <f t="shared" si="46"/>
        <v>0</v>
      </c>
    </row>
    <row r="2955" spans="1:14" x14ac:dyDescent="0.2">
      <c r="A2955" t="s">
        <v>3200</v>
      </c>
      <c r="B2955" t="s">
        <v>3201</v>
      </c>
      <c r="I2955" t="s">
        <v>3</v>
      </c>
      <c r="J2955">
        <v>7.36</v>
      </c>
      <c r="M2955">
        <v>7.36</v>
      </c>
      <c r="N2955">
        <f t="shared" si="46"/>
        <v>0</v>
      </c>
    </row>
    <row r="2956" spans="1:14" x14ac:dyDescent="0.2">
      <c r="A2956" t="s">
        <v>3202</v>
      </c>
      <c r="B2956" t="s">
        <v>3201</v>
      </c>
      <c r="I2956" t="s">
        <v>3</v>
      </c>
      <c r="J2956">
        <v>6.38</v>
      </c>
      <c r="M2956">
        <v>6.38</v>
      </c>
      <c r="N2956">
        <f t="shared" si="46"/>
        <v>0</v>
      </c>
    </row>
    <row r="2957" spans="1:14" x14ac:dyDescent="0.2">
      <c r="A2957" t="s">
        <v>3203</v>
      </c>
      <c r="B2957" t="s">
        <v>3204</v>
      </c>
      <c r="I2957" t="s">
        <v>3</v>
      </c>
      <c r="J2957">
        <v>7.99</v>
      </c>
      <c r="M2957">
        <v>7.99</v>
      </c>
      <c r="N2957">
        <f t="shared" si="46"/>
        <v>0</v>
      </c>
    </row>
    <row r="2958" spans="1:14" x14ac:dyDescent="0.2">
      <c r="A2958" t="s">
        <v>3205</v>
      </c>
      <c r="B2958" t="s">
        <v>3204</v>
      </c>
      <c r="I2958" t="s">
        <v>3</v>
      </c>
      <c r="J2958">
        <v>6.93</v>
      </c>
      <c r="M2958">
        <v>6.93</v>
      </c>
      <c r="N2958">
        <f t="shared" si="46"/>
        <v>0</v>
      </c>
    </row>
    <row r="2959" spans="1:14" x14ac:dyDescent="0.2">
      <c r="A2959" t="s">
        <v>3206</v>
      </c>
      <c r="B2959" t="s">
        <v>40823</v>
      </c>
      <c r="I2959" t="s">
        <v>5</v>
      </c>
      <c r="J2959">
        <v>335.1</v>
      </c>
      <c r="M2959">
        <v>335.1</v>
      </c>
      <c r="N2959">
        <f t="shared" si="46"/>
        <v>0</v>
      </c>
    </row>
    <row r="2960" spans="1:14" x14ac:dyDescent="0.2">
      <c r="A2960" t="s">
        <v>3207</v>
      </c>
      <c r="B2960" t="s">
        <v>40823</v>
      </c>
      <c r="I2960" t="s">
        <v>5</v>
      </c>
      <c r="J2960">
        <v>291.33999999999997</v>
      </c>
      <c r="M2960">
        <v>291.33999999999997</v>
      </c>
      <c r="N2960">
        <f t="shared" si="46"/>
        <v>0</v>
      </c>
    </row>
    <row r="2961" spans="1:14" x14ac:dyDescent="0.2">
      <c r="A2961" t="s">
        <v>3208</v>
      </c>
      <c r="B2961" t="s">
        <v>40824</v>
      </c>
      <c r="I2961" t="s">
        <v>5</v>
      </c>
      <c r="J2961">
        <v>502.64</v>
      </c>
      <c r="M2961">
        <v>502.64</v>
      </c>
      <c r="N2961">
        <f t="shared" si="46"/>
        <v>0</v>
      </c>
    </row>
    <row r="2962" spans="1:14" x14ac:dyDescent="0.2">
      <c r="A2962" t="s">
        <v>3209</v>
      </c>
      <c r="B2962" t="s">
        <v>40824</v>
      </c>
      <c r="I2962" t="s">
        <v>5</v>
      </c>
      <c r="J2962">
        <v>437.01</v>
      </c>
      <c r="M2962">
        <v>437.01</v>
      </c>
      <c r="N2962">
        <f t="shared" si="46"/>
        <v>0</v>
      </c>
    </row>
    <row r="2963" spans="1:14" x14ac:dyDescent="0.2">
      <c r="A2963" t="s">
        <v>3210</v>
      </c>
      <c r="B2963" t="s">
        <v>40825</v>
      </c>
      <c r="I2963" t="s">
        <v>5</v>
      </c>
      <c r="J2963">
        <v>730.33</v>
      </c>
      <c r="M2963">
        <v>730.33</v>
      </c>
      <c r="N2963">
        <f t="shared" si="46"/>
        <v>0</v>
      </c>
    </row>
    <row r="2964" spans="1:14" x14ac:dyDescent="0.2">
      <c r="A2964" t="s">
        <v>3211</v>
      </c>
      <c r="B2964" t="s">
        <v>40825</v>
      </c>
      <c r="I2964" t="s">
        <v>5</v>
      </c>
      <c r="J2964">
        <v>634.98</v>
      </c>
      <c r="M2964">
        <v>634.98</v>
      </c>
      <c r="N2964">
        <f t="shared" si="46"/>
        <v>0</v>
      </c>
    </row>
    <row r="2965" spans="1:14" x14ac:dyDescent="0.2">
      <c r="A2965" t="s">
        <v>3212</v>
      </c>
      <c r="B2965" t="s">
        <v>40826</v>
      </c>
      <c r="I2965" t="s">
        <v>5</v>
      </c>
      <c r="J2965">
        <v>1005.29</v>
      </c>
      <c r="M2965">
        <v>1005.29</v>
      </c>
      <c r="N2965">
        <f t="shared" si="46"/>
        <v>0</v>
      </c>
    </row>
    <row r="2966" spans="1:14" x14ac:dyDescent="0.2">
      <c r="A2966" t="s">
        <v>3213</v>
      </c>
      <c r="B2966" t="s">
        <v>40826</v>
      </c>
      <c r="I2966" t="s">
        <v>5</v>
      </c>
      <c r="J2966">
        <v>874.02</v>
      </c>
      <c r="M2966">
        <v>874.02</v>
      </c>
      <c r="N2966">
        <f t="shared" si="46"/>
        <v>0</v>
      </c>
    </row>
    <row r="2967" spans="1:14" x14ac:dyDescent="0.2">
      <c r="A2967" t="s">
        <v>3214</v>
      </c>
      <c r="B2967" t="s">
        <v>32364</v>
      </c>
      <c r="I2967" t="s">
        <v>4</v>
      </c>
      <c r="J2967">
        <v>24.96</v>
      </c>
      <c r="M2967">
        <v>24.96</v>
      </c>
      <c r="N2967">
        <f t="shared" si="46"/>
        <v>0</v>
      </c>
    </row>
    <row r="2968" spans="1:14" x14ac:dyDescent="0.2">
      <c r="A2968" t="s">
        <v>3215</v>
      </c>
      <c r="B2968" t="s">
        <v>32364</v>
      </c>
      <c r="I2968" t="s">
        <v>4</v>
      </c>
      <c r="J2968">
        <v>21.63</v>
      </c>
      <c r="M2968">
        <v>21.63</v>
      </c>
      <c r="N2968">
        <f t="shared" si="46"/>
        <v>0</v>
      </c>
    </row>
    <row r="2969" spans="1:14" x14ac:dyDescent="0.2">
      <c r="A2969" t="s">
        <v>3216</v>
      </c>
      <c r="B2969" t="s">
        <v>3217</v>
      </c>
      <c r="I2969" t="s">
        <v>3</v>
      </c>
      <c r="J2969">
        <v>61.94</v>
      </c>
      <c r="M2969">
        <v>61.94</v>
      </c>
      <c r="N2969">
        <f t="shared" si="46"/>
        <v>0</v>
      </c>
    </row>
    <row r="2970" spans="1:14" x14ac:dyDescent="0.2">
      <c r="A2970" t="s">
        <v>3218</v>
      </c>
      <c r="B2970" t="s">
        <v>3217</v>
      </c>
      <c r="I2970" t="s">
        <v>3</v>
      </c>
      <c r="J2970">
        <v>53.66</v>
      </c>
      <c r="M2970">
        <v>53.66</v>
      </c>
      <c r="N2970">
        <f t="shared" si="46"/>
        <v>0</v>
      </c>
    </row>
    <row r="2971" spans="1:14" x14ac:dyDescent="0.2">
      <c r="A2971" t="s">
        <v>3219</v>
      </c>
      <c r="B2971" t="s">
        <v>32365</v>
      </c>
      <c r="I2971" t="s">
        <v>3</v>
      </c>
      <c r="J2971">
        <v>309.73</v>
      </c>
      <c r="M2971">
        <v>309.73</v>
      </c>
      <c r="N2971">
        <f t="shared" si="46"/>
        <v>0</v>
      </c>
    </row>
    <row r="2972" spans="1:14" x14ac:dyDescent="0.2">
      <c r="A2972" t="s">
        <v>3220</v>
      </c>
      <c r="B2972" t="s">
        <v>32365</v>
      </c>
      <c r="I2972" t="s">
        <v>3</v>
      </c>
      <c r="J2972">
        <v>268.33</v>
      </c>
      <c r="M2972">
        <v>268.33</v>
      </c>
      <c r="N2972">
        <f t="shared" si="46"/>
        <v>0</v>
      </c>
    </row>
    <row r="2973" spans="1:14" x14ac:dyDescent="0.2">
      <c r="A2973" t="s">
        <v>3221</v>
      </c>
      <c r="B2973" t="s">
        <v>32366</v>
      </c>
      <c r="I2973" t="s">
        <v>3</v>
      </c>
      <c r="J2973">
        <v>103.24</v>
      </c>
      <c r="M2973">
        <v>103.24</v>
      </c>
      <c r="N2973">
        <f t="shared" si="46"/>
        <v>0</v>
      </c>
    </row>
    <row r="2974" spans="1:14" x14ac:dyDescent="0.2">
      <c r="A2974" t="s">
        <v>3222</v>
      </c>
      <c r="B2974" t="s">
        <v>32366</v>
      </c>
      <c r="I2974" t="s">
        <v>3</v>
      </c>
      <c r="J2974">
        <v>89.44</v>
      </c>
      <c r="M2974">
        <v>89.44</v>
      </c>
      <c r="N2974">
        <f t="shared" si="46"/>
        <v>0</v>
      </c>
    </row>
    <row r="2975" spans="1:14" x14ac:dyDescent="0.2">
      <c r="A2975" t="s">
        <v>3223</v>
      </c>
      <c r="B2975" t="s">
        <v>32367</v>
      </c>
      <c r="I2975" t="s">
        <v>3</v>
      </c>
      <c r="J2975">
        <v>103.24</v>
      </c>
      <c r="M2975">
        <v>103.24</v>
      </c>
      <c r="N2975">
        <f t="shared" si="46"/>
        <v>0</v>
      </c>
    </row>
    <row r="2976" spans="1:14" x14ac:dyDescent="0.2">
      <c r="A2976" t="s">
        <v>3224</v>
      </c>
      <c r="B2976" t="s">
        <v>32367</v>
      </c>
      <c r="I2976" t="s">
        <v>3</v>
      </c>
      <c r="J2976">
        <v>89.44</v>
      </c>
      <c r="M2976">
        <v>89.44</v>
      </c>
      <c r="N2976">
        <f t="shared" si="46"/>
        <v>0</v>
      </c>
    </row>
    <row r="2977" spans="1:14" x14ac:dyDescent="0.2">
      <c r="A2977" t="s">
        <v>3225</v>
      </c>
      <c r="B2977" t="s">
        <v>32368</v>
      </c>
      <c r="I2977" t="s">
        <v>3</v>
      </c>
      <c r="J2977">
        <v>206.48</v>
      </c>
      <c r="M2977">
        <v>206.48</v>
      </c>
      <c r="N2977">
        <f t="shared" si="46"/>
        <v>0</v>
      </c>
    </row>
    <row r="2978" spans="1:14" x14ac:dyDescent="0.2">
      <c r="A2978" t="s">
        <v>3226</v>
      </c>
      <c r="B2978" t="s">
        <v>32368</v>
      </c>
      <c r="I2978" t="s">
        <v>3</v>
      </c>
      <c r="J2978">
        <v>178.89</v>
      </c>
      <c r="M2978">
        <v>178.89</v>
      </c>
      <c r="N2978">
        <f t="shared" si="46"/>
        <v>0</v>
      </c>
    </row>
    <row r="2979" spans="1:14" x14ac:dyDescent="0.2">
      <c r="A2979" t="s">
        <v>3227</v>
      </c>
      <c r="B2979" t="s">
        <v>32369</v>
      </c>
      <c r="I2979" t="s">
        <v>4</v>
      </c>
      <c r="J2979">
        <v>13.83</v>
      </c>
      <c r="M2979">
        <v>13.83</v>
      </c>
      <c r="N2979">
        <f t="shared" si="46"/>
        <v>0</v>
      </c>
    </row>
    <row r="2980" spans="1:14" x14ac:dyDescent="0.2">
      <c r="A2980" t="s">
        <v>3228</v>
      </c>
      <c r="B2980" t="s">
        <v>32369</v>
      </c>
      <c r="I2980" t="s">
        <v>4</v>
      </c>
      <c r="J2980">
        <v>12.45</v>
      </c>
      <c r="M2980">
        <v>12.45</v>
      </c>
      <c r="N2980">
        <f t="shared" si="46"/>
        <v>0</v>
      </c>
    </row>
    <row r="2981" spans="1:14" x14ac:dyDescent="0.2">
      <c r="A2981" t="s">
        <v>3229</v>
      </c>
      <c r="B2981" t="s">
        <v>32370</v>
      </c>
      <c r="I2981" t="s">
        <v>4</v>
      </c>
      <c r="J2981">
        <v>14.36</v>
      </c>
      <c r="M2981">
        <v>14.36</v>
      </c>
      <c r="N2981">
        <f t="shared" si="46"/>
        <v>0</v>
      </c>
    </row>
    <row r="2982" spans="1:14" x14ac:dyDescent="0.2">
      <c r="A2982" t="s">
        <v>3230</v>
      </c>
      <c r="B2982" t="s">
        <v>32370</v>
      </c>
      <c r="I2982" t="s">
        <v>4</v>
      </c>
      <c r="J2982">
        <v>12.92</v>
      </c>
      <c r="M2982">
        <v>12.92</v>
      </c>
      <c r="N2982">
        <f t="shared" si="46"/>
        <v>0</v>
      </c>
    </row>
    <row r="2983" spans="1:14" x14ac:dyDescent="0.2">
      <c r="A2983" t="s">
        <v>3231</v>
      </c>
      <c r="B2983" t="s">
        <v>32371</v>
      </c>
      <c r="I2983" t="s">
        <v>4</v>
      </c>
      <c r="J2983">
        <v>15.29</v>
      </c>
      <c r="M2983">
        <v>15.29</v>
      </c>
      <c r="N2983">
        <f t="shared" si="46"/>
        <v>0</v>
      </c>
    </row>
    <row r="2984" spans="1:14" x14ac:dyDescent="0.2">
      <c r="A2984" t="s">
        <v>3232</v>
      </c>
      <c r="B2984" t="s">
        <v>32371</v>
      </c>
      <c r="I2984" t="s">
        <v>4</v>
      </c>
      <c r="J2984">
        <v>13.73</v>
      </c>
      <c r="M2984">
        <v>13.73</v>
      </c>
      <c r="N2984">
        <f t="shared" si="46"/>
        <v>0</v>
      </c>
    </row>
    <row r="2985" spans="1:14" x14ac:dyDescent="0.2">
      <c r="A2985" t="s">
        <v>3233</v>
      </c>
      <c r="B2985" t="s">
        <v>32372</v>
      </c>
      <c r="I2985" t="s">
        <v>4</v>
      </c>
      <c r="J2985">
        <v>19.54</v>
      </c>
      <c r="M2985">
        <v>19.54</v>
      </c>
      <c r="N2985">
        <f t="shared" si="46"/>
        <v>0</v>
      </c>
    </row>
    <row r="2986" spans="1:14" x14ac:dyDescent="0.2">
      <c r="A2986" t="s">
        <v>3234</v>
      </c>
      <c r="B2986" t="s">
        <v>32372</v>
      </c>
      <c r="I2986" t="s">
        <v>4</v>
      </c>
      <c r="J2986">
        <v>17.579999999999998</v>
      </c>
      <c r="M2986">
        <v>17.579999999999998</v>
      </c>
      <c r="N2986">
        <f t="shared" si="46"/>
        <v>0</v>
      </c>
    </row>
    <row r="2987" spans="1:14" x14ac:dyDescent="0.2">
      <c r="A2987" t="s">
        <v>3235</v>
      </c>
      <c r="B2987" t="s">
        <v>32373</v>
      </c>
      <c r="I2987" t="s">
        <v>4</v>
      </c>
      <c r="J2987">
        <v>42.05</v>
      </c>
      <c r="M2987">
        <v>42.05</v>
      </c>
      <c r="N2987">
        <f t="shared" si="46"/>
        <v>0</v>
      </c>
    </row>
    <row r="2988" spans="1:14" x14ac:dyDescent="0.2">
      <c r="A2988" t="s">
        <v>3236</v>
      </c>
      <c r="B2988" t="s">
        <v>32373</v>
      </c>
      <c r="I2988" t="s">
        <v>4</v>
      </c>
      <c r="J2988">
        <v>38.14</v>
      </c>
      <c r="M2988">
        <v>38.14</v>
      </c>
      <c r="N2988">
        <f t="shared" si="46"/>
        <v>0</v>
      </c>
    </row>
    <row r="2989" spans="1:14" x14ac:dyDescent="0.2">
      <c r="A2989" t="s">
        <v>3237</v>
      </c>
      <c r="B2989" t="s">
        <v>3238</v>
      </c>
      <c r="I2989" t="s">
        <v>3239</v>
      </c>
      <c r="J2989">
        <v>36.130000000000003</v>
      </c>
      <c r="M2989">
        <v>36.130000000000003</v>
      </c>
      <c r="N2989">
        <f t="shared" si="46"/>
        <v>0</v>
      </c>
    </row>
    <row r="2990" spans="1:14" x14ac:dyDescent="0.2">
      <c r="A2990" t="s">
        <v>3240</v>
      </c>
      <c r="B2990" t="s">
        <v>3238</v>
      </c>
      <c r="I2990" t="s">
        <v>3239</v>
      </c>
      <c r="J2990">
        <v>31.31</v>
      </c>
      <c r="M2990">
        <v>31.31</v>
      </c>
      <c r="N2990">
        <f t="shared" si="46"/>
        <v>0</v>
      </c>
    </row>
    <row r="2991" spans="1:14" x14ac:dyDescent="0.2">
      <c r="A2991" t="s">
        <v>3241</v>
      </c>
      <c r="B2991" t="s">
        <v>3242</v>
      </c>
      <c r="I2991" t="s">
        <v>5</v>
      </c>
      <c r="J2991">
        <v>81.290000000000006</v>
      </c>
      <c r="M2991">
        <v>81.290000000000006</v>
      </c>
      <c r="N2991">
        <f t="shared" si="46"/>
        <v>0</v>
      </c>
    </row>
    <row r="2992" spans="1:14" x14ac:dyDescent="0.2">
      <c r="A2992" t="s">
        <v>3243</v>
      </c>
      <c r="B2992" t="s">
        <v>3242</v>
      </c>
      <c r="I2992" t="s">
        <v>5</v>
      </c>
      <c r="J2992">
        <v>70.45</v>
      </c>
      <c r="M2992">
        <v>70.45</v>
      </c>
      <c r="N2992">
        <f t="shared" si="46"/>
        <v>0</v>
      </c>
    </row>
    <row r="2993" spans="1:14" x14ac:dyDescent="0.2">
      <c r="A2993" t="s">
        <v>3244</v>
      </c>
      <c r="B2993" t="s">
        <v>32374</v>
      </c>
      <c r="I2993" t="s">
        <v>5</v>
      </c>
      <c r="J2993">
        <v>2.61</v>
      </c>
      <c r="M2993">
        <v>2.61</v>
      </c>
      <c r="N2993">
        <f t="shared" si="46"/>
        <v>0</v>
      </c>
    </row>
    <row r="2994" spans="1:14" x14ac:dyDescent="0.2">
      <c r="A2994" t="s">
        <v>3245</v>
      </c>
      <c r="B2994" t="s">
        <v>32374</v>
      </c>
      <c r="I2994" t="s">
        <v>5</v>
      </c>
      <c r="J2994">
        <v>2.56</v>
      </c>
      <c r="M2994">
        <v>2.56</v>
      </c>
      <c r="N2994">
        <f t="shared" si="46"/>
        <v>0</v>
      </c>
    </row>
    <row r="2995" spans="1:14" x14ac:dyDescent="0.2">
      <c r="A2995" t="s">
        <v>3246</v>
      </c>
      <c r="B2995" t="s">
        <v>32375</v>
      </c>
      <c r="I2995" t="s">
        <v>5</v>
      </c>
      <c r="J2995">
        <v>12.48</v>
      </c>
      <c r="M2995">
        <v>12.48</v>
      </c>
      <c r="N2995">
        <f t="shared" si="46"/>
        <v>0</v>
      </c>
    </row>
    <row r="2996" spans="1:14" x14ac:dyDescent="0.2">
      <c r="A2996" t="s">
        <v>3247</v>
      </c>
      <c r="B2996" t="s">
        <v>32375</v>
      </c>
      <c r="I2996" t="s">
        <v>5</v>
      </c>
      <c r="J2996">
        <v>10.81</v>
      </c>
      <c r="M2996">
        <v>10.81</v>
      </c>
      <c r="N2996">
        <f t="shared" si="46"/>
        <v>0</v>
      </c>
    </row>
    <row r="2997" spans="1:14" x14ac:dyDescent="0.2">
      <c r="A2997" t="s">
        <v>3248</v>
      </c>
      <c r="B2997" t="s">
        <v>32376</v>
      </c>
      <c r="I2997" t="s">
        <v>5</v>
      </c>
      <c r="J2997">
        <v>24.96</v>
      </c>
      <c r="M2997">
        <v>24.96</v>
      </c>
      <c r="N2997">
        <f t="shared" si="46"/>
        <v>0</v>
      </c>
    </row>
    <row r="2998" spans="1:14" x14ac:dyDescent="0.2">
      <c r="A2998" t="s">
        <v>3249</v>
      </c>
      <c r="B2998" t="s">
        <v>32376</v>
      </c>
      <c r="I2998" t="s">
        <v>5</v>
      </c>
      <c r="J2998">
        <v>21.63</v>
      </c>
      <c r="M2998">
        <v>21.63</v>
      </c>
      <c r="N2998">
        <f t="shared" si="46"/>
        <v>0</v>
      </c>
    </row>
    <row r="2999" spans="1:14" x14ac:dyDescent="0.2">
      <c r="A2999" t="s">
        <v>3250</v>
      </c>
      <c r="B2999" t="s">
        <v>32377</v>
      </c>
      <c r="I2999" t="s">
        <v>5</v>
      </c>
      <c r="J2999">
        <v>49.93</v>
      </c>
      <c r="M2999">
        <v>49.93</v>
      </c>
      <c r="N2999">
        <f t="shared" si="46"/>
        <v>0</v>
      </c>
    </row>
    <row r="3000" spans="1:14" x14ac:dyDescent="0.2">
      <c r="A3000" t="s">
        <v>3251</v>
      </c>
      <c r="B3000" t="s">
        <v>32377</v>
      </c>
      <c r="I3000" t="s">
        <v>5</v>
      </c>
      <c r="J3000">
        <v>43.26</v>
      </c>
      <c r="M3000">
        <v>43.26</v>
      </c>
      <c r="N3000">
        <f t="shared" si="46"/>
        <v>0</v>
      </c>
    </row>
    <row r="3001" spans="1:14" x14ac:dyDescent="0.2">
      <c r="A3001" t="s">
        <v>3252</v>
      </c>
      <c r="B3001" t="s">
        <v>32378</v>
      </c>
      <c r="I3001" t="s">
        <v>5</v>
      </c>
      <c r="J3001">
        <v>112.35</v>
      </c>
      <c r="M3001">
        <v>112.35</v>
      </c>
      <c r="N3001">
        <f t="shared" si="46"/>
        <v>0</v>
      </c>
    </row>
    <row r="3002" spans="1:14" x14ac:dyDescent="0.2">
      <c r="A3002" t="s">
        <v>3253</v>
      </c>
      <c r="B3002" t="s">
        <v>32378</v>
      </c>
      <c r="I3002" t="s">
        <v>5</v>
      </c>
      <c r="J3002">
        <v>97.33</v>
      </c>
      <c r="M3002">
        <v>97.33</v>
      </c>
      <c r="N3002">
        <f t="shared" si="46"/>
        <v>0</v>
      </c>
    </row>
    <row r="3003" spans="1:14" x14ac:dyDescent="0.2">
      <c r="A3003" t="s">
        <v>3254</v>
      </c>
      <c r="B3003" t="s">
        <v>3255</v>
      </c>
      <c r="I3003" t="s">
        <v>4</v>
      </c>
      <c r="J3003">
        <v>8.73</v>
      </c>
      <c r="M3003">
        <v>8.73</v>
      </c>
      <c r="N3003">
        <f t="shared" si="46"/>
        <v>0</v>
      </c>
    </row>
    <row r="3004" spans="1:14" x14ac:dyDescent="0.2">
      <c r="A3004" t="s">
        <v>3256</v>
      </c>
      <c r="B3004" t="s">
        <v>3255</v>
      </c>
      <c r="I3004" t="s">
        <v>4</v>
      </c>
      <c r="J3004">
        <v>7.57</v>
      </c>
      <c r="M3004">
        <v>7.57</v>
      </c>
      <c r="N3004">
        <f t="shared" si="46"/>
        <v>0</v>
      </c>
    </row>
    <row r="3005" spans="1:14" x14ac:dyDescent="0.2">
      <c r="A3005" t="s">
        <v>3257</v>
      </c>
      <c r="B3005" t="s">
        <v>3258</v>
      </c>
      <c r="I3005" t="s">
        <v>4</v>
      </c>
      <c r="J3005">
        <v>14.98</v>
      </c>
      <c r="M3005">
        <v>14.98</v>
      </c>
      <c r="N3005">
        <f t="shared" si="46"/>
        <v>0</v>
      </c>
    </row>
    <row r="3006" spans="1:14" x14ac:dyDescent="0.2">
      <c r="A3006" t="s">
        <v>3259</v>
      </c>
      <c r="B3006" t="s">
        <v>3258</v>
      </c>
      <c r="I3006" t="s">
        <v>4</v>
      </c>
      <c r="J3006">
        <v>12.97</v>
      </c>
      <c r="M3006">
        <v>12.97</v>
      </c>
      <c r="N3006">
        <f t="shared" si="46"/>
        <v>0</v>
      </c>
    </row>
    <row r="3007" spans="1:14" x14ac:dyDescent="0.2">
      <c r="A3007" t="s">
        <v>3260</v>
      </c>
      <c r="B3007" t="s">
        <v>32379</v>
      </c>
      <c r="I3007" t="s">
        <v>20</v>
      </c>
      <c r="J3007">
        <v>24.38</v>
      </c>
      <c r="M3007">
        <v>24.38</v>
      </c>
      <c r="N3007">
        <f t="shared" si="46"/>
        <v>0</v>
      </c>
    </row>
    <row r="3008" spans="1:14" x14ac:dyDescent="0.2">
      <c r="A3008" t="s">
        <v>3261</v>
      </c>
      <c r="B3008" t="s">
        <v>32379</v>
      </c>
      <c r="I3008" t="s">
        <v>20</v>
      </c>
      <c r="J3008">
        <v>21.13</v>
      </c>
      <c r="M3008">
        <v>21.13</v>
      </c>
      <c r="N3008">
        <f t="shared" si="46"/>
        <v>0</v>
      </c>
    </row>
    <row r="3009" spans="1:14" x14ac:dyDescent="0.2">
      <c r="A3009" t="s">
        <v>3262</v>
      </c>
      <c r="B3009" t="s">
        <v>32380</v>
      </c>
      <c r="I3009" t="s">
        <v>3</v>
      </c>
      <c r="J3009">
        <v>27.09</v>
      </c>
      <c r="M3009">
        <v>27.09</v>
      </c>
      <c r="N3009">
        <f t="shared" si="46"/>
        <v>0</v>
      </c>
    </row>
    <row r="3010" spans="1:14" x14ac:dyDescent="0.2">
      <c r="A3010" t="s">
        <v>3263</v>
      </c>
      <c r="B3010" t="s">
        <v>32380</v>
      </c>
      <c r="I3010" t="s">
        <v>3</v>
      </c>
      <c r="J3010">
        <v>23.48</v>
      </c>
      <c r="M3010">
        <v>23.48</v>
      </c>
      <c r="N3010">
        <f t="shared" si="46"/>
        <v>0</v>
      </c>
    </row>
    <row r="3011" spans="1:14" x14ac:dyDescent="0.2">
      <c r="A3011" t="s">
        <v>3264</v>
      </c>
      <c r="B3011" t="s">
        <v>32381</v>
      </c>
      <c r="I3011" t="s">
        <v>3</v>
      </c>
      <c r="J3011">
        <v>8</v>
      </c>
      <c r="M3011">
        <v>8</v>
      </c>
      <c r="N3011">
        <f t="shared" si="46"/>
        <v>0</v>
      </c>
    </row>
    <row r="3012" spans="1:14" x14ac:dyDescent="0.2">
      <c r="A3012" t="s">
        <v>3265</v>
      </c>
      <c r="B3012" t="s">
        <v>32381</v>
      </c>
      <c r="I3012" t="s">
        <v>3</v>
      </c>
      <c r="J3012">
        <v>7.09</v>
      </c>
      <c r="M3012">
        <v>7.09</v>
      </c>
      <c r="N3012">
        <f t="shared" ref="N3012:N3075" si="47">J3012-M3012</f>
        <v>0</v>
      </c>
    </row>
    <row r="3013" spans="1:14" x14ac:dyDescent="0.2">
      <c r="A3013" t="s">
        <v>3266</v>
      </c>
      <c r="B3013" t="s">
        <v>32382</v>
      </c>
      <c r="I3013" t="s">
        <v>3</v>
      </c>
      <c r="J3013">
        <v>2.56</v>
      </c>
      <c r="M3013">
        <v>2.56</v>
      </c>
      <c r="N3013">
        <f t="shared" si="47"/>
        <v>0</v>
      </c>
    </row>
    <row r="3014" spans="1:14" x14ac:dyDescent="0.2">
      <c r="A3014" t="s">
        <v>3267</v>
      </c>
      <c r="B3014" t="s">
        <v>32382</v>
      </c>
      <c r="I3014" t="s">
        <v>3</v>
      </c>
      <c r="J3014">
        <v>2.2200000000000002</v>
      </c>
      <c r="M3014">
        <v>2.2200000000000002</v>
      </c>
      <c r="N3014">
        <f t="shared" si="47"/>
        <v>0</v>
      </c>
    </row>
    <row r="3015" spans="1:14" x14ac:dyDescent="0.2">
      <c r="A3015" t="s">
        <v>3268</v>
      </c>
      <c r="B3015" t="s">
        <v>3269</v>
      </c>
      <c r="I3015" t="s">
        <v>4</v>
      </c>
      <c r="J3015">
        <v>60.6</v>
      </c>
      <c r="M3015">
        <v>60.6</v>
      </c>
      <c r="N3015">
        <f t="shared" si="47"/>
        <v>0</v>
      </c>
    </row>
    <row r="3016" spans="1:14" x14ac:dyDescent="0.2">
      <c r="A3016" t="s">
        <v>3270</v>
      </c>
      <c r="B3016" t="s">
        <v>3269</v>
      </c>
      <c r="I3016" t="s">
        <v>4</v>
      </c>
      <c r="J3016">
        <v>52.5</v>
      </c>
      <c r="M3016">
        <v>52.5</v>
      </c>
      <c r="N3016">
        <f t="shared" si="47"/>
        <v>0</v>
      </c>
    </row>
    <row r="3017" spans="1:14" x14ac:dyDescent="0.2">
      <c r="A3017" t="s">
        <v>3271</v>
      </c>
      <c r="B3017" t="s">
        <v>3272</v>
      </c>
      <c r="I3017" t="s">
        <v>4</v>
      </c>
      <c r="J3017">
        <v>62.11</v>
      </c>
      <c r="M3017">
        <v>62.11</v>
      </c>
      <c r="N3017">
        <f t="shared" si="47"/>
        <v>0</v>
      </c>
    </row>
    <row r="3018" spans="1:14" x14ac:dyDescent="0.2">
      <c r="A3018" t="s">
        <v>3273</v>
      </c>
      <c r="B3018" t="s">
        <v>3272</v>
      </c>
      <c r="I3018" t="s">
        <v>4</v>
      </c>
      <c r="J3018">
        <v>53.81</v>
      </c>
      <c r="M3018">
        <v>53.81</v>
      </c>
      <c r="N3018">
        <f t="shared" si="47"/>
        <v>0</v>
      </c>
    </row>
    <row r="3019" spans="1:14" x14ac:dyDescent="0.2">
      <c r="A3019" t="s">
        <v>3274</v>
      </c>
      <c r="B3019" t="s">
        <v>3275</v>
      </c>
      <c r="I3019" t="s">
        <v>4</v>
      </c>
      <c r="J3019">
        <v>71.2</v>
      </c>
      <c r="M3019">
        <v>71.2</v>
      </c>
      <c r="N3019">
        <f t="shared" si="47"/>
        <v>0</v>
      </c>
    </row>
    <row r="3020" spans="1:14" x14ac:dyDescent="0.2">
      <c r="A3020" t="s">
        <v>3276</v>
      </c>
      <c r="B3020" t="s">
        <v>3275</v>
      </c>
      <c r="I3020" t="s">
        <v>4</v>
      </c>
      <c r="J3020">
        <v>61.68</v>
      </c>
      <c r="M3020">
        <v>61.68</v>
      </c>
      <c r="N3020">
        <f t="shared" si="47"/>
        <v>0</v>
      </c>
    </row>
    <row r="3021" spans="1:14" x14ac:dyDescent="0.2">
      <c r="A3021" t="s">
        <v>3277</v>
      </c>
      <c r="B3021" t="s">
        <v>3278</v>
      </c>
      <c r="I3021" t="s">
        <v>4</v>
      </c>
      <c r="J3021">
        <v>74.23</v>
      </c>
      <c r="M3021">
        <v>74.23</v>
      </c>
      <c r="N3021">
        <f t="shared" si="47"/>
        <v>0</v>
      </c>
    </row>
    <row r="3022" spans="1:14" x14ac:dyDescent="0.2">
      <c r="A3022" t="s">
        <v>3279</v>
      </c>
      <c r="B3022" t="s">
        <v>3278</v>
      </c>
      <c r="I3022" t="s">
        <v>4</v>
      </c>
      <c r="J3022">
        <v>64.31</v>
      </c>
      <c r="M3022">
        <v>64.31</v>
      </c>
      <c r="N3022">
        <f t="shared" si="47"/>
        <v>0</v>
      </c>
    </row>
    <row r="3023" spans="1:14" x14ac:dyDescent="0.2">
      <c r="A3023" t="s">
        <v>3280</v>
      </c>
      <c r="B3023" t="s">
        <v>3281</v>
      </c>
      <c r="I3023" t="s">
        <v>4</v>
      </c>
      <c r="J3023">
        <v>92.41</v>
      </c>
      <c r="M3023">
        <v>92.41</v>
      </c>
      <c r="N3023">
        <f t="shared" si="47"/>
        <v>0</v>
      </c>
    </row>
    <row r="3024" spans="1:14" x14ac:dyDescent="0.2">
      <c r="A3024" t="s">
        <v>3282</v>
      </c>
      <c r="B3024" t="s">
        <v>3281</v>
      </c>
      <c r="I3024" t="s">
        <v>4</v>
      </c>
      <c r="J3024">
        <v>80.06</v>
      </c>
      <c r="M3024">
        <v>80.06</v>
      </c>
      <c r="N3024">
        <f t="shared" si="47"/>
        <v>0</v>
      </c>
    </row>
    <row r="3025" spans="1:14" x14ac:dyDescent="0.2">
      <c r="A3025" t="s">
        <v>3283</v>
      </c>
      <c r="B3025" t="s">
        <v>32383</v>
      </c>
      <c r="I3025" t="s">
        <v>3</v>
      </c>
      <c r="J3025">
        <v>38.299999999999997</v>
      </c>
      <c r="M3025">
        <v>38.299999999999997</v>
      </c>
      <c r="N3025">
        <f t="shared" si="47"/>
        <v>0</v>
      </c>
    </row>
    <row r="3026" spans="1:14" x14ac:dyDescent="0.2">
      <c r="A3026" t="s">
        <v>3284</v>
      </c>
      <c r="B3026" t="s">
        <v>32383</v>
      </c>
      <c r="I3026" t="s">
        <v>3</v>
      </c>
      <c r="J3026">
        <v>34.76</v>
      </c>
      <c r="M3026">
        <v>34.76</v>
      </c>
      <c r="N3026">
        <f t="shared" si="47"/>
        <v>0</v>
      </c>
    </row>
    <row r="3027" spans="1:14" x14ac:dyDescent="0.2">
      <c r="A3027" t="s">
        <v>3285</v>
      </c>
      <c r="B3027" t="s">
        <v>32384</v>
      </c>
      <c r="I3027" t="s">
        <v>3</v>
      </c>
      <c r="J3027">
        <v>40.619999999999997</v>
      </c>
      <c r="M3027">
        <v>40.619999999999997</v>
      </c>
      <c r="N3027">
        <f t="shared" si="47"/>
        <v>0</v>
      </c>
    </row>
    <row r="3028" spans="1:14" x14ac:dyDescent="0.2">
      <c r="A3028" t="s">
        <v>3286</v>
      </c>
      <c r="B3028" t="s">
        <v>32384</v>
      </c>
      <c r="I3028" t="s">
        <v>3</v>
      </c>
      <c r="J3028">
        <v>37.08</v>
      </c>
      <c r="M3028">
        <v>37.08</v>
      </c>
      <c r="N3028">
        <f t="shared" si="47"/>
        <v>0</v>
      </c>
    </row>
    <row r="3029" spans="1:14" x14ac:dyDescent="0.2">
      <c r="A3029" t="s">
        <v>3287</v>
      </c>
      <c r="B3029" t="s">
        <v>32385</v>
      </c>
      <c r="I3029" t="s">
        <v>3</v>
      </c>
      <c r="J3029">
        <v>37.69</v>
      </c>
      <c r="M3029">
        <v>37.69</v>
      </c>
      <c r="N3029">
        <f t="shared" si="47"/>
        <v>0</v>
      </c>
    </row>
    <row r="3030" spans="1:14" x14ac:dyDescent="0.2">
      <c r="A3030" t="s">
        <v>3288</v>
      </c>
      <c r="B3030" t="s">
        <v>32385</v>
      </c>
      <c r="I3030" t="s">
        <v>3</v>
      </c>
      <c r="J3030">
        <v>34.15</v>
      </c>
      <c r="M3030">
        <v>34.15</v>
      </c>
      <c r="N3030">
        <f t="shared" si="47"/>
        <v>0</v>
      </c>
    </row>
    <row r="3031" spans="1:14" x14ac:dyDescent="0.2">
      <c r="A3031" t="s">
        <v>3289</v>
      </c>
      <c r="B3031" t="s">
        <v>32386</v>
      </c>
      <c r="I3031" t="s">
        <v>3</v>
      </c>
      <c r="J3031">
        <v>40.619999999999997</v>
      </c>
      <c r="M3031">
        <v>40.619999999999997</v>
      </c>
      <c r="N3031">
        <f t="shared" si="47"/>
        <v>0</v>
      </c>
    </row>
    <row r="3032" spans="1:14" x14ac:dyDescent="0.2">
      <c r="A3032" t="s">
        <v>3290</v>
      </c>
      <c r="B3032" t="s">
        <v>32386</v>
      </c>
      <c r="I3032" t="s">
        <v>3</v>
      </c>
      <c r="J3032">
        <v>37.08</v>
      </c>
      <c r="M3032">
        <v>37.08</v>
      </c>
      <c r="N3032">
        <f t="shared" si="47"/>
        <v>0</v>
      </c>
    </row>
    <row r="3033" spans="1:14" x14ac:dyDescent="0.2">
      <c r="A3033" t="s">
        <v>3291</v>
      </c>
      <c r="B3033" t="s">
        <v>32387</v>
      </c>
      <c r="I3033" t="s">
        <v>3</v>
      </c>
      <c r="J3033">
        <v>13.5</v>
      </c>
      <c r="M3033">
        <v>13.5</v>
      </c>
      <c r="N3033">
        <f t="shared" si="47"/>
        <v>0</v>
      </c>
    </row>
    <row r="3034" spans="1:14" x14ac:dyDescent="0.2">
      <c r="A3034" t="s">
        <v>3292</v>
      </c>
      <c r="B3034" t="s">
        <v>32387</v>
      </c>
      <c r="I3034" t="s">
        <v>3</v>
      </c>
      <c r="J3034">
        <v>12.6</v>
      </c>
      <c r="M3034">
        <v>12.6</v>
      </c>
      <c r="N3034">
        <f t="shared" si="47"/>
        <v>0</v>
      </c>
    </row>
    <row r="3035" spans="1:14" x14ac:dyDescent="0.2">
      <c r="A3035" t="s">
        <v>3293</v>
      </c>
      <c r="B3035" t="s">
        <v>32388</v>
      </c>
      <c r="I3035" t="s">
        <v>3</v>
      </c>
      <c r="J3035">
        <v>22.55</v>
      </c>
      <c r="M3035">
        <v>22.55</v>
      </c>
      <c r="N3035">
        <f t="shared" si="47"/>
        <v>0</v>
      </c>
    </row>
    <row r="3036" spans="1:14" x14ac:dyDescent="0.2">
      <c r="A3036" t="s">
        <v>3294</v>
      </c>
      <c r="B3036" t="s">
        <v>32388</v>
      </c>
      <c r="I3036" t="s">
        <v>3</v>
      </c>
      <c r="J3036">
        <v>19.53</v>
      </c>
      <c r="M3036">
        <v>19.53</v>
      </c>
      <c r="N3036">
        <f t="shared" si="47"/>
        <v>0</v>
      </c>
    </row>
    <row r="3037" spans="1:14" x14ac:dyDescent="0.2">
      <c r="A3037" t="s">
        <v>3295</v>
      </c>
      <c r="B3037" t="s">
        <v>32389</v>
      </c>
      <c r="I3037" t="s">
        <v>113</v>
      </c>
      <c r="J3037">
        <v>0.96</v>
      </c>
      <c r="M3037">
        <v>0.96</v>
      </c>
      <c r="N3037">
        <f t="shared" si="47"/>
        <v>0</v>
      </c>
    </row>
    <row r="3038" spans="1:14" x14ac:dyDescent="0.2">
      <c r="A3038" t="s">
        <v>3296</v>
      </c>
      <c r="B3038" t="s">
        <v>32389</v>
      </c>
      <c r="I3038" t="s">
        <v>113</v>
      </c>
      <c r="J3038">
        <v>0.84</v>
      </c>
      <c r="M3038">
        <v>0.84</v>
      </c>
      <c r="N3038">
        <f t="shared" si="47"/>
        <v>0</v>
      </c>
    </row>
    <row r="3039" spans="1:14" x14ac:dyDescent="0.2">
      <c r="A3039" t="s">
        <v>3297</v>
      </c>
      <c r="B3039" t="s">
        <v>32390</v>
      </c>
      <c r="I3039" t="s">
        <v>5</v>
      </c>
      <c r="J3039">
        <v>13.48</v>
      </c>
      <c r="M3039">
        <v>13.48</v>
      </c>
      <c r="N3039">
        <f t="shared" si="47"/>
        <v>0</v>
      </c>
    </row>
    <row r="3040" spans="1:14" x14ac:dyDescent="0.2">
      <c r="A3040" t="s">
        <v>3298</v>
      </c>
      <c r="B3040" t="s">
        <v>32390</v>
      </c>
      <c r="I3040" t="s">
        <v>5</v>
      </c>
      <c r="J3040">
        <v>11.68</v>
      </c>
      <c r="M3040">
        <v>11.68</v>
      </c>
      <c r="N3040">
        <f t="shared" si="47"/>
        <v>0</v>
      </c>
    </row>
    <row r="3041" spans="1:14" x14ac:dyDescent="0.2">
      <c r="A3041" t="s">
        <v>3299</v>
      </c>
      <c r="B3041" t="s">
        <v>32391</v>
      </c>
      <c r="I3041" t="s">
        <v>5</v>
      </c>
      <c r="J3041">
        <v>21.58</v>
      </c>
      <c r="M3041">
        <v>21.58</v>
      </c>
      <c r="N3041">
        <f t="shared" si="47"/>
        <v>0</v>
      </c>
    </row>
    <row r="3042" spans="1:14" x14ac:dyDescent="0.2">
      <c r="A3042" t="s">
        <v>3300</v>
      </c>
      <c r="B3042" t="s">
        <v>32391</v>
      </c>
      <c r="I3042" t="s">
        <v>5</v>
      </c>
      <c r="J3042">
        <v>18.7</v>
      </c>
      <c r="M3042">
        <v>18.7</v>
      </c>
      <c r="N3042">
        <f t="shared" si="47"/>
        <v>0</v>
      </c>
    </row>
    <row r="3043" spans="1:14" x14ac:dyDescent="0.2">
      <c r="A3043" t="s">
        <v>3301</v>
      </c>
      <c r="B3043" t="s">
        <v>32392</v>
      </c>
      <c r="I3043" t="s">
        <v>5</v>
      </c>
      <c r="J3043">
        <v>26.99</v>
      </c>
      <c r="M3043">
        <v>26.99</v>
      </c>
      <c r="N3043">
        <f t="shared" si="47"/>
        <v>0</v>
      </c>
    </row>
    <row r="3044" spans="1:14" x14ac:dyDescent="0.2">
      <c r="A3044" t="s">
        <v>3302</v>
      </c>
      <c r="B3044" t="s">
        <v>32392</v>
      </c>
      <c r="I3044" t="s">
        <v>5</v>
      </c>
      <c r="J3044">
        <v>23.39</v>
      </c>
      <c r="M3044">
        <v>23.39</v>
      </c>
      <c r="N3044">
        <f t="shared" si="47"/>
        <v>0</v>
      </c>
    </row>
    <row r="3045" spans="1:14" x14ac:dyDescent="0.2">
      <c r="A3045" t="s">
        <v>3303</v>
      </c>
      <c r="B3045" t="s">
        <v>32393</v>
      </c>
      <c r="I3045" t="s">
        <v>20</v>
      </c>
      <c r="J3045">
        <v>178.91</v>
      </c>
      <c r="M3045">
        <v>178.91</v>
      </c>
      <c r="N3045">
        <f t="shared" si="47"/>
        <v>0</v>
      </c>
    </row>
    <row r="3046" spans="1:14" x14ac:dyDescent="0.2">
      <c r="A3046" t="s">
        <v>3304</v>
      </c>
      <c r="B3046" t="s">
        <v>32393</v>
      </c>
      <c r="I3046" t="s">
        <v>20</v>
      </c>
      <c r="J3046">
        <v>165.54</v>
      </c>
      <c r="M3046">
        <v>165.54</v>
      </c>
      <c r="N3046">
        <f t="shared" si="47"/>
        <v>0</v>
      </c>
    </row>
    <row r="3047" spans="1:14" x14ac:dyDescent="0.2">
      <c r="A3047" t="s">
        <v>3305</v>
      </c>
      <c r="B3047" t="s">
        <v>32394</v>
      </c>
      <c r="I3047" t="s">
        <v>20</v>
      </c>
      <c r="J3047">
        <v>304.14999999999998</v>
      </c>
      <c r="M3047">
        <v>304.14999999999998</v>
      </c>
      <c r="N3047">
        <f t="shared" si="47"/>
        <v>0</v>
      </c>
    </row>
    <row r="3048" spans="1:14" x14ac:dyDescent="0.2">
      <c r="A3048" t="s">
        <v>3306</v>
      </c>
      <c r="B3048" t="s">
        <v>32394</v>
      </c>
      <c r="I3048" t="s">
        <v>20</v>
      </c>
      <c r="J3048">
        <v>281.43</v>
      </c>
      <c r="M3048">
        <v>281.43</v>
      </c>
      <c r="N3048">
        <f t="shared" si="47"/>
        <v>0</v>
      </c>
    </row>
    <row r="3049" spans="1:14" x14ac:dyDescent="0.2">
      <c r="A3049" t="s">
        <v>3307</v>
      </c>
      <c r="B3049" t="s">
        <v>32395</v>
      </c>
      <c r="I3049" t="s">
        <v>20</v>
      </c>
      <c r="J3049">
        <v>412.35</v>
      </c>
      <c r="M3049">
        <v>412.35</v>
      </c>
      <c r="N3049">
        <f t="shared" si="47"/>
        <v>0</v>
      </c>
    </row>
    <row r="3050" spans="1:14" x14ac:dyDescent="0.2">
      <c r="A3050" t="s">
        <v>3308</v>
      </c>
      <c r="B3050" t="s">
        <v>32395</v>
      </c>
      <c r="I3050" t="s">
        <v>20</v>
      </c>
      <c r="J3050">
        <v>381.88</v>
      </c>
      <c r="M3050">
        <v>381.88</v>
      </c>
      <c r="N3050">
        <f t="shared" si="47"/>
        <v>0</v>
      </c>
    </row>
    <row r="3051" spans="1:14" x14ac:dyDescent="0.2">
      <c r="A3051" t="s">
        <v>3309</v>
      </c>
      <c r="B3051" t="s">
        <v>32396</v>
      </c>
      <c r="I3051" t="s">
        <v>20</v>
      </c>
      <c r="J3051">
        <v>701</v>
      </c>
      <c r="M3051">
        <v>701</v>
      </c>
      <c r="N3051">
        <f t="shared" si="47"/>
        <v>0</v>
      </c>
    </row>
    <row r="3052" spans="1:14" x14ac:dyDescent="0.2">
      <c r="A3052" t="s">
        <v>3310</v>
      </c>
      <c r="B3052" t="s">
        <v>32396</v>
      </c>
      <c r="I3052" t="s">
        <v>20</v>
      </c>
      <c r="J3052">
        <v>649.21</v>
      </c>
      <c r="M3052">
        <v>649.21</v>
      </c>
      <c r="N3052">
        <f t="shared" si="47"/>
        <v>0</v>
      </c>
    </row>
    <row r="3053" spans="1:14" x14ac:dyDescent="0.2">
      <c r="A3053" t="s">
        <v>3311</v>
      </c>
      <c r="B3053" t="s">
        <v>32397</v>
      </c>
      <c r="I3053" t="s">
        <v>3</v>
      </c>
      <c r="J3053">
        <v>26.24</v>
      </c>
      <c r="M3053">
        <v>26.24</v>
      </c>
      <c r="N3053">
        <f t="shared" si="47"/>
        <v>0</v>
      </c>
    </row>
    <row r="3054" spans="1:14" x14ac:dyDescent="0.2">
      <c r="A3054" t="s">
        <v>3312</v>
      </c>
      <c r="B3054" t="s">
        <v>32397</v>
      </c>
      <c r="I3054" t="s">
        <v>3</v>
      </c>
      <c r="J3054">
        <v>24.34</v>
      </c>
      <c r="M3054">
        <v>24.34</v>
      </c>
      <c r="N3054">
        <f t="shared" si="47"/>
        <v>0</v>
      </c>
    </row>
    <row r="3055" spans="1:14" x14ac:dyDescent="0.2">
      <c r="A3055" t="s">
        <v>3313</v>
      </c>
      <c r="B3055" t="s">
        <v>32398</v>
      </c>
      <c r="I3055" t="s">
        <v>3</v>
      </c>
      <c r="J3055">
        <v>38.82</v>
      </c>
      <c r="M3055">
        <v>38.82</v>
      </c>
      <c r="N3055">
        <f t="shared" si="47"/>
        <v>0</v>
      </c>
    </row>
    <row r="3056" spans="1:14" x14ac:dyDescent="0.2">
      <c r="A3056" t="s">
        <v>3314</v>
      </c>
      <c r="B3056" t="s">
        <v>32398</v>
      </c>
      <c r="I3056" t="s">
        <v>3</v>
      </c>
      <c r="J3056">
        <v>35.96</v>
      </c>
      <c r="M3056">
        <v>35.96</v>
      </c>
      <c r="N3056">
        <f t="shared" si="47"/>
        <v>0</v>
      </c>
    </row>
    <row r="3057" spans="1:14" x14ac:dyDescent="0.2">
      <c r="A3057" t="s">
        <v>3315</v>
      </c>
      <c r="B3057" t="s">
        <v>32399</v>
      </c>
      <c r="I3057" t="s">
        <v>3</v>
      </c>
      <c r="J3057">
        <v>30.84</v>
      </c>
      <c r="M3057">
        <v>30.84</v>
      </c>
      <c r="N3057">
        <f t="shared" si="47"/>
        <v>0</v>
      </c>
    </row>
    <row r="3058" spans="1:14" x14ac:dyDescent="0.2">
      <c r="A3058" t="s">
        <v>3316</v>
      </c>
      <c r="B3058" t="s">
        <v>32399</v>
      </c>
      <c r="I3058" t="s">
        <v>3</v>
      </c>
      <c r="J3058">
        <v>28.6</v>
      </c>
      <c r="M3058">
        <v>28.6</v>
      </c>
      <c r="N3058">
        <f t="shared" si="47"/>
        <v>0</v>
      </c>
    </row>
    <row r="3059" spans="1:14" x14ac:dyDescent="0.2">
      <c r="A3059" t="s">
        <v>3317</v>
      </c>
      <c r="B3059" t="s">
        <v>32400</v>
      </c>
      <c r="I3059" t="s">
        <v>3</v>
      </c>
      <c r="J3059">
        <v>45.62</v>
      </c>
      <c r="M3059">
        <v>45.62</v>
      </c>
      <c r="N3059">
        <f t="shared" si="47"/>
        <v>0</v>
      </c>
    </row>
    <row r="3060" spans="1:14" x14ac:dyDescent="0.2">
      <c r="A3060" t="s">
        <v>3318</v>
      </c>
      <c r="B3060" t="s">
        <v>32400</v>
      </c>
      <c r="I3060" t="s">
        <v>3</v>
      </c>
      <c r="J3060">
        <v>42.26</v>
      </c>
      <c r="M3060">
        <v>42.26</v>
      </c>
      <c r="N3060">
        <f t="shared" si="47"/>
        <v>0</v>
      </c>
    </row>
    <row r="3061" spans="1:14" x14ac:dyDescent="0.2">
      <c r="A3061" t="s">
        <v>3319</v>
      </c>
      <c r="B3061" t="s">
        <v>32401</v>
      </c>
      <c r="I3061" t="s">
        <v>3</v>
      </c>
      <c r="J3061">
        <v>27.88</v>
      </c>
      <c r="M3061">
        <v>27.88</v>
      </c>
      <c r="N3061">
        <f t="shared" si="47"/>
        <v>0</v>
      </c>
    </row>
    <row r="3062" spans="1:14" x14ac:dyDescent="0.2">
      <c r="A3062" t="s">
        <v>3320</v>
      </c>
      <c r="B3062" t="s">
        <v>32401</v>
      </c>
      <c r="I3062" t="s">
        <v>3</v>
      </c>
      <c r="J3062">
        <v>25.79</v>
      </c>
      <c r="M3062">
        <v>25.79</v>
      </c>
      <c r="N3062">
        <f t="shared" si="47"/>
        <v>0</v>
      </c>
    </row>
    <row r="3063" spans="1:14" x14ac:dyDescent="0.2">
      <c r="A3063" t="s">
        <v>3321</v>
      </c>
      <c r="B3063" t="s">
        <v>32402</v>
      </c>
      <c r="I3063" t="s">
        <v>3</v>
      </c>
      <c r="J3063">
        <v>34.89</v>
      </c>
      <c r="M3063">
        <v>34.89</v>
      </c>
      <c r="N3063">
        <f t="shared" si="47"/>
        <v>0</v>
      </c>
    </row>
    <row r="3064" spans="1:14" x14ac:dyDescent="0.2">
      <c r="A3064" t="s">
        <v>3322</v>
      </c>
      <c r="B3064" t="s">
        <v>32402</v>
      </c>
      <c r="I3064" t="s">
        <v>3</v>
      </c>
      <c r="J3064">
        <v>32.28</v>
      </c>
      <c r="M3064">
        <v>32.28</v>
      </c>
      <c r="N3064">
        <f t="shared" si="47"/>
        <v>0</v>
      </c>
    </row>
    <row r="3065" spans="1:14" x14ac:dyDescent="0.2">
      <c r="A3065" t="s">
        <v>3323</v>
      </c>
      <c r="B3065" t="s">
        <v>32403</v>
      </c>
      <c r="I3065" t="s">
        <v>3</v>
      </c>
      <c r="J3065">
        <v>48.79</v>
      </c>
      <c r="M3065">
        <v>48.79</v>
      </c>
      <c r="N3065">
        <f t="shared" si="47"/>
        <v>0</v>
      </c>
    </row>
    <row r="3066" spans="1:14" x14ac:dyDescent="0.2">
      <c r="A3066" t="s">
        <v>3324</v>
      </c>
      <c r="B3066" t="s">
        <v>32403</v>
      </c>
      <c r="I3066" t="s">
        <v>3</v>
      </c>
      <c r="J3066">
        <v>45.14</v>
      </c>
      <c r="M3066">
        <v>45.14</v>
      </c>
      <c r="N3066">
        <f t="shared" si="47"/>
        <v>0</v>
      </c>
    </row>
    <row r="3067" spans="1:14" x14ac:dyDescent="0.2">
      <c r="A3067" t="s">
        <v>3325</v>
      </c>
      <c r="B3067" t="s">
        <v>32404</v>
      </c>
      <c r="I3067" t="s">
        <v>3</v>
      </c>
      <c r="J3067">
        <v>61.06</v>
      </c>
      <c r="M3067">
        <v>61.06</v>
      </c>
      <c r="N3067">
        <f t="shared" si="47"/>
        <v>0</v>
      </c>
    </row>
    <row r="3068" spans="1:14" x14ac:dyDescent="0.2">
      <c r="A3068" t="s">
        <v>3326</v>
      </c>
      <c r="B3068" t="s">
        <v>32404</v>
      </c>
      <c r="I3068" t="s">
        <v>3</v>
      </c>
      <c r="J3068">
        <v>56.5</v>
      </c>
      <c r="M3068">
        <v>56.5</v>
      </c>
      <c r="N3068">
        <f t="shared" si="47"/>
        <v>0</v>
      </c>
    </row>
    <row r="3069" spans="1:14" x14ac:dyDescent="0.2">
      <c r="A3069" t="s">
        <v>3327</v>
      </c>
      <c r="B3069" t="s">
        <v>32405</v>
      </c>
      <c r="I3069" t="s">
        <v>20</v>
      </c>
      <c r="J3069">
        <v>937.54</v>
      </c>
      <c r="M3069">
        <v>937.54</v>
      </c>
      <c r="N3069">
        <f t="shared" si="47"/>
        <v>0</v>
      </c>
    </row>
    <row r="3070" spans="1:14" x14ac:dyDescent="0.2">
      <c r="A3070" t="s">
        <v>3328</v>
      </c>
      <c r="B3070" t="s">
        <v>32405</v>
      </c>
      <c r="I3070" t="s">
        <v>20</v>
      </c>
      <c r="J3070">
        <v>866.44</v>
      </c>
      <c r="M3070">
        <v>866.44</v>
      </c>
      <c r="N3070">
        <f t="shared" si="47"/>
        <v>0</v>
      </c>
    </row>
    <row r="3071" spans="1:14" x14ac:dyDescent="0.2">
      <c r="A3071" t="s">
        <v>3329</v>
      </c>
      <c r="B3071" t="s">
        <v>32406</v>
      </c>
      <c r="I3071" t="s">
        <v>3</v>
      </c>
      <c r="J3071">
        <v>13.17</v>
      </c>
      <c r="M3071">
        <v>13.17</v>
      </c>
      <c r="N3071">
        <f t="shared" si="47"/>
        <v>0</v>
      </c>
    </row>
    <row r="3072" spans="1:14" x14ac:dyDescent="0.2">
      <c r="A3072" t="s">
        <v>3330</v>
      </c>
      <c r="B3072" t="s">
        <v>32406</v>
      </c>
      <c r="I3072" t="s">
        <v>3</v>
      </c>
      <c r="J3072">
        <v>12.22</v>
      </c>
      <c r="M3072">
        <v>12.22</v>
      </c>
      <c r="N3072">
        <f t="shared" si="47"/>
        <v>0</v>
      </c>
    </row>
    <row r="3073" spans="1:14" x14ac:dyDescent="0.2">
      <c r="A3073" t="s">
        <v>3331</v>
      </c>
      <c r="B3073" t="s">
        <v>32407</v>
      </c>
      <c r="I3073" t="s">
        <v>20</v>
      </c>
      <c r="J3073">
        <v>134.97</v>
      </c>
      <c r="M3073">
        <v>134.97</v>
      </c>
      <c r="N3073">
        <f t="shared" si="47"/>
        <v>0</v>
      </c>
    </row>
    <row r="3074" spans="1:14" x14ac:dyDescent="0.2">
      <c r="A3074" t="s">
        <v>3332</v>
      </c>
      <c r="B3074" t="s">
        <v>32407</v>
      </c>
      <c r="I3074" t="s">
        <v>20</v>
      </c>
      <c r="J3074">
        <v>124.88</v>
      </c>
      <c r="M3074">
        <v>124.88</v>
      </c>
      <c r="N3074">
        <f t="shared" si="47"/>
        <v>0</v>
      </c>
    </row>
    <row r="3075" spans="1:14" x14ac:dyDescent="0.2">
      <c r="A3075" t="s">
        <v>3333</v>
      </c>
      <c r="B3075" t="s">
        <v>32408</v>
      </c>
      <c r="I3075" t="s">
        <v>20</v>
      </c>
      <c r="J3075">
        <v>119.27</v>
      </c>
      <c r="M3075">
        <v>119.27</v>
      </c>
      <c r="N3075">
        <f t="shared" si="47"/>
        <v>0</v>
      </c>
    </row>
    <row r="3076" spans="1:14" x14ac:dyDescent="0.2">
      <c r="A3076" t="s">
        <v>3334</v>
      </c>
      <c r="B3076" t="s">
        <v>32408</v>
      </c>
      <c r="I3076" t="s">
        <v>20</v>
      </c>
      <c r="J3076">
        <v>110.36</v>
      </c>
      <c r="M3076">
        <v>110.36</v>
      </c>
      <c r="N3076">
        <f t="shared" ref="N3076:N3139" si="48">J3076-M3076</f>
        <v>0</v>
      </c>
    </row>
    <row r="3077" spans="1:14" x14ac:dyDescent="0.2">
      <c r="A3077" t="s">
        <v>28038</v>
      </c>
      <c r="B3077" t="s">
        <v>32409</v>
      </c>
      <c r="I3077" t="s">
        <v>3</v>
      </c>
      <c r="J3077">
        <v>13.91</v>
      </c>
      <c r="M3077">
        <v>13.91</v>
      </c>
      <c r="N3077">
        <f t="shared" si="48"/>
        <v>0</v>
      </c>
    </row>
    <row r="3078" spans="1:14" x14ac:dyDescent="0.2">
      <c r="A3078" t="s">
        <v>28039</v>
      </c>
      <c r="B3078" t="s">
        <v>32409</v>
      </c>
      <c r="I3078" t="s">
        <v>3</v>
      </c>
      <c r="J3078">
        <v>12.9</v>
      </c>
      <c r="M3078">
        <v>12.9</v>
      </c>
      <c r="N3078">
        <f t="shared" si="48"/>
        <v>0</v>
      </c>
    </row>
    <row r="3079" spans="1:14" x14ac:dyDescent="0.2">
      <c r="A3079" t="s">
        <v>28040</v>
      </c>
      <c r="B3079" t="s">
        <v>32410</v>
      </c>
      <c r="I3079" t="s">
        <v>3</v>
      </c>
      <c r="J3079">
        <v>16.690000000000001</v>
      </c>
      <c r="M3079">
        <v>16.690000000000001</v>
      </c>
      <c r="N3079">
        <f t="shared" si="48"/>
        <v>0</v>
      </c>
    </row>
    <row r="3080" spans="1:14" x14ac:dyDescent="0.2">
      <c r="A3080" t="s">
        <v>28041</v>
      </c>
      <c r="B3080" t="s">
        <v>32410</v>
      </c>
      <c r="I3080" t="s">
        <v>3</v>
      </c>
      <c r="J3080">
        <v>15.48</v>
      </c>
      <c r="M3080">
        <v>15.48</v>
      </c>
      <c r="N3080">
        <f t="shared" si="48"/>
        <v>0</v>
      </c>
    </row>
    <row r="3081" spans="1:14" x14ac:dyDescent="0.2">
      <c r="A3081" t="s">
        <v>3335</v>
      </c>
      <c r="B3081" t="s">
        <v>32411</v>
      </c>
      <c r="I3081" t="s">
        <v>20</v>
      </c>
      <c r="J3081">
        <v>46.73</v>
      </c>
      <c r="M3081">
        <v>46.73</v>
      </c>
      <c r="N3081">
        <f t="shared" si="48"/>
        <v>0</v>
      </c>
    </row>
    <row r="3082" spans="1:14" x14ac:dyDescent="0.2">
      <c r="A3082" t="s">
        <v>3336</v>
      </c>
      <c r="B3082" t="s">
        <v>32411</v>
      </c>
      <c r="I3082" t="s">
        <v>20</v>
      </c>
      <c r="J3082">
        <v>45.9</v>
      </c>
      <c r="M3082">
        <v>45.9</v>
      </c>
      <c r="N3082">
        <f t="shared" si="48"/>
        <v>0</v>
      </c>
    </row>
    <row r="3083" spans="1:14" x14ac:dyDescent="0.2">
      <c r="A3083" t="s">
        <v>3337</v>
      </c>
      <c r="B3083" t="s">
        <v>32412</v>
      </c>
      <c r="I3083" t="s">
        <v>20</v>
      </c>
      <c r="J3083">
        <v>38.99</v>
      </c>
      <c r="M3083">
        <v>38.99</v>
      </c>
      <c r="N3083">
        <f t="shared" si="48"/>
        <v>0</v>
      </c>
    </row>
    <row r="3084" spans="1:14" x14ac:dyDescent="0.2">
      <c r="A3084" t="s">
        <v>3338</v>
      </c>
      <c r="B3084" t="s">
        <v>32412</v>
      </c>
      <c r="I3084" t="s">
        <v>20</v>
      </c>
      <c r="J3084">
        <v>35.380000000000003</v>
      </c>
      <c r="M3084">
        <v>35.380000000000003</v>
      </c>
      <c r="N3084">
        <f t="shared" si="48"/>
        <v>0</v>
      </c>
    </row>
    <row r="3085" spans="1:14" x14ac:dyDescent="0.2">
      <c r="A3085" t="s">
        <v>3339</v>
      </c>
      <c r="B3085" t="s">
        <v>32413</v>
      </c>
      <c r="I3085" t="s">
        <v>3</v>
      </c>
      <c r="J3085">
        <v>17.63</v>
      </c>
      <c r="M3085">
        <v>17.63</v>
      </c>
      <c r="N3085">
        <f t="shared" si="48"/>
        <v>0</v>
      </c>
    </row>
    <row r="3086" spans="1:14" x14ac:dyDescent="0.2">
      <c r="A3086" t="s">
        <v>3340</v>
      </c>
      <c r="B3086" t="s">
        <v>32413</v>
      </c>
      <c r="I3086" t="s">
        <v>3</v>
      </c>
      <c r="J3086">
        <v>16.34</v>
      </c>
      <c r="M3086">
        <v>16.34</v>
      </c>
      <c r="N3086">
        <f t="shared" si="48"/>
        <v>0</v>
      </c>
    </row>
    <row r="3087" spans="1:14" x14ac:dyDescent="0.2">
      <c r="A3087" t="s">
        <v>3341</v>
      </c>
      <c r="B3087" t="s">
        <v>32414</v>
      </c>
      <c r="I3087" t="s">
        <v>5</v>
      </c>
      <c r="J3087">
        <v>61.45</v>
      </c>
      <c r="M3087">
        <v>61.45</v>
      </c>
      <c r="N3087">
        <f t="shared" si="48"/>
        <v>0</v>
      </c>
    </row>
    <row r="3088" spans="1:14" x14ac:dyDescent="0.2">
      <c r="A3088" t="s">
        <v>3342</v>
      </c>
      <c r="B3088" t="s">
        <v>32414</v>
      </c>
      <c r="I3088" t="s">
        <v>5</v>
      </c>
      <c r="J3088">
        <v>55.18</v>
      </c>
      <c r="M3088">
        <v>55.18</v>
      </c>
      <c r="N3088">
        <f t="shared" si="48"/>
        <v>0</v>
      </c>
    </row>
    <row r="3089" spans="1:14" x14ac:dyDescent="0.2">
      <c r="A3089" t="s">
        <v>3343</v>
      </c>
      <c r="B3089" t="s">
        <v>32415</v>
      </c>
      <c r="I3089" t="s">
        <v>5</v>
      </c>
      <c r="J3089">
        <v>69.239999999999995</v>
      </c>
      <c r="M3089">
        <v>69.239999999999995</v>
      </c>
      <c r="N3089">
        <f t="shared" si="48"/>
        <v>0</v>
      </c>
    </row>
    <row r="3090" spans="1:14" x14ac:dyDescent="0.2">
      <c r="A3090" t="s">
        <v>3344</v>
      </c>
      <c r="B3090" t="s">
        <v>32415</v>
      </c>
      <c r="I3090" t="s">
        <v>5</v>
      </c>
      <c r="J3090">
        <v>63.83</v>
      </c>
      <c r="M3090">
        <v>63.83</v>
      </c>
      <c r="N3090">
        <f t="shared" si="48"/>
        <v>0</v>
      </c>
    </row>
    <row r="3091" spans="1:14" x14ac:dyDescent="0.2">
      <c r="A3091" t="s">
        <v>3345</v>
      </c>
      <c r="B3091" t="s">
        <v>32416</v>
      </c>
      <c r="I3091" t="s">
        <v>20</v>
      </c>
      <c r="J3091">
        <v>426.66</v>
      </c>
      <c r="M3091">
        <v>426.66</v>
      </c>
      <c r="N3091">
        <f t="shared" si="48"/>
        <v>0</v>
      </c>
    </row>
    <row r="3092" spans="1:14" x14ac:dyDescent="0.2">
      <c r="A3092" t="s">
        <v>3346</v>
      </c>
      <c r="B3092" t="s">
        <v>32416</v>
      </c>
      <c r="I3092" t="s">
        <v>20</v>
      </c>
      <c r="J3092">
        <v>395.82</v>
      </c>
      <c r="M3092">
        <v>395.82</v>
      </c>
      <c r="N3092">
        <f t="shared" si="48"/>
        <v>0</v>
      </c>
    </row>
    <row r="3093" spans="1:14" x14ac:dyDescent="0.2">
      <c r="A3093" t="s">
        <v>3347</v>
      </c>
      <c r="B3093" t="s">
        <v>32417</v>
      </c>
      <c r="I3093" t="s">
        <v>20</v>
      </c>
      <c r="J3093">
        <v>55.87</v>
      </c>
      <c r="M3093">
        <v>55.87</v>
      </c>
      <c r="N3093">
        <f t="shared" si="48"/>
        <v>0</v>
      </c>
    </row>
    <row r="3094" spans="1:14" x14ac:dyDescent="0.2">
      <c r="A3094" t="s">
        <v>3348</v>
      </c>
      <c r="B3094" t="s">
        <v>32417</v>
      </c>
      <c r="I3094" t="s">
        <v>20</v>
      </c>
      <c r="J3094">
        <v>53.32</v>
      </c>
      <c r="M3094">
        <v>53.32</v>
      </c>
      <c r="N3094">
        <f t="shared" si="48"/>
        <v>0</v>
      </c>
    </row>
    <row r="3095" spans="1:14" x14ac:dyDescent="0.2">
      <c r="A3095" t="s">
        <v>3349</v>
      </c>
      <c r="B3095" t="s">
        <v>32418</v>
      </c>
      <c r="I3095" t="s">
        <v>20</v>
      </c>
      <c r="J3095">
        <v>51.51</v>
      </c>
      <c r="M3095">
        <v>51.51</v>
      </c>
      <c r="N3095">
        <f t="shared" si="48"/>
        <v>0</v>
      </c>
    </row>
    <row r="3096" spans="1:14" x14ac:dyDescent="0.2">
      <c r="A3096" t="s">
        <v>3350</v>
      </c>
      <c r="B3096" t="s">
        <v>32418</v>
      </c>
      <c r="I3096" t="s">
        <v>20</v>
      </c>
      <c r="J3096">
        <v>49.99</v>
      </c>
      <c r="M3096">
        <v>49.99</v>
      </c>
      <c r="N3096">
        <f t="shared" si="48"/>
        <v>0</v>
      </c>
    </row>
    <row r="3097" spans="1:14" x14ac:dyDescent="0.2">
      <c r="A3097" t="s">
        <v>3351</v>
      </c>
      <c r="B3097" t="s">
        <v>32419</v>
      </c>
      <c r="I3097" t="s">
        <v>113</v>
      </c>
      <c r="J3097">
        <v>2.4300000000000002</v>
      </c>
      <c r="M3097">
        <v>2.4300000000000002</v>
      </c>
      <c r="N3097">
        <f t="shared" si="48"/>
        <v>0</v>
      </c>
    </row>
    <row r="3098" spans="1:14" x14ac:dyDescent="0.2">
      <c r="A3098" t="s">
        <v>3352</v>
      </c>
      <c r="B3098" t="s">
        <v>32419</v>
      </c>
      <c r="I3098" t="s">
        <v>113</v>
      </c>
      <c r="J3098">
        <v>2.16</v>
      </c>
      <c r="M3098">
        <v>2.16</v>
      </c>
      <c r="N3098">
        <f t="shared" si="48"/>
        <v>0</v>
      </c>
    </row>
    <row r="3099" spans="1:14" x14ac:dyDescent="0.2">
      <c r="A3099" t="s">
        <v>3353</v>
      </c>
      <c r="B3099" t="s">
        <v>32420</v>
      </c>
      <c r="I3099" t="s">
        <v>674</v>
      </c>
      <c r="J3099">
        <v>701.27</v>
      </c>
      <c r="M3099">
        <v>701.27</v>
      </c>
      <c r="N3099">
        <f t="shared" si="48"/>
        <v>0</v>
      </c>
    </row>
    <row r="3100" spans="1:14" x14ac:dyDescent="0.2">
      <c r="A3100" t="s">
        <v>3354</v>
      </c>
      <c r="B3100" t="s">
        <v>32420</v>
      </c>
      <c r="I3100" t="s">
        <v>674</v>
      </c>
      <c r="J3100">
        <v>682.95</v>
      </c>
      <c r="M3100">
        <v>682.95</v>
      </c>
      <c r="N3100">
        <f t="shared" si="48"/>
        <v>0</v>
      </c>
    </row>
    <row r="3101" spans="1:14" x14ac:dyDescent="0.2">
      <c r="A3101" t="s">
        <v>3355</v>
      </c>
      <c r="B3101" t="s">
        <v>32421</v>
      </c>
      <c r="I3101" t="s">
        <v>674</v>
      </c>
      <c r="J3101">
        <v>661.08</v>
      </c>
      <c r="M3101">
        <v>661.08</v>
      </c>
      <c r="N3101">
        <f t="shared" si="48"/>
        <v>0</v>
      </c>
    </row>
    <row r="3102" spans="1:14" x14ac:dyDescent="0.2">
      <c r="A3102" t="s">
        <v>3356</v>
      </c>
      <c r="B3102" t="s">
        <v>32421</v>
      </c>
      <c r="I3102" t="s">
        <v>674</v>
      </c>
      <c r="J3102">
        <v>634.30999999999995</v>
      </c>
      <c r="M3102">
        <v>634.30999999999995</v>
      </c>
      <c r="N3102">
        <f t="shared" si="48"/>
        <v>0</v>
      </c>
    </row>
    <row r="3103" spans="1:14" x14ac:dyDescent="0.2">
      <c r="A3103" t="s">
        <v>3357</v>
      </c>
      <c r="B3103" t="s">
        <v>32422</v>
      </c>
      <c r="I3103" t="s">
        <v>5</v>
      </c>
      <c r="J3103">
        <v>56.85</v>
      </c>
      <c r="M3103">
        <v>56.85</v>
      </c>
      <c r="N3103">
        <f t="shared" si="48"/>
        <v>0</v>
      </c>
    </row>
    <row r="3104" spans="1:14" x14ac:dyDescent="0.2">
      <c r="A3104" t="s">
        <v>3358</v>
      </c>
      <c r="B3104" t="s">
        <v>32422</v>
      </c>
      <c r="I3104" t="s">
        <v>5</v>
      </c>
      <c r="J3104">
        <v>52.99</v>
      </c>
      <c r="M3104">
        <v>52.99</v>
      </c>
      <c r="N3104">
        <f t="shared" si="48"/>
        <v>0</v>
      </c>
    </row>
    <row r="3105" spans="1:14" x14ac:dyDescent="0.2">
      <c r="A3105" t="s">
        <v>3359</v>
      </c>
      <c r="B3105" t="s">
        <v>32423</v>
      </c>
      <c r="I3105" t="s">
        <v>5</v>
      </c>
      <c r="J3105">
        <v>62.48</v>
      </c>
      <c r="M3105">
        <v>62.48</v>
      </c>
      <c r="N3105">
        <f t="shared" si="48"/>
        <v>0</v>
      </c>
    </row>
    <row r="3106" spans="1:14" x14ac:dyDescent="0.2">
      <c r="A3106" t="s">
        <v>3360</v>
      </c>
      <c r="B3106" t="s">
        <v>32423</v>
      </c>
      <c r="I3106" t="s">
        <v>5</v>
      </c>
      <c r="J3106">
        <v>57.93</v>
      </c>
      <c r="M3106">
        <v>57.93</v>
      </c>
      <c r="N3106">
        <f t="shared" si="48"/>
        <v>0</v>
      </c>
    </row>
    <row r="3107" spans="1:14" x14ac:dyDescent="0.2">
      <c r="A3107" t="s">
        <v>3361</v>
      </c>
      <c r="B3107" t="s">
        <v>32424</v>
      </c>
      <c r="I3107" t="s">
        <v>5</v>
      </c>
      <c r="J3107">
        <v>63.44</v>
      </c>
      <c r="M3107">
        <v>63.44</v>
      </c>
      <c r="N3107">
        <f t="shared" si="48"/>
        <v>0</v>
      </c>
    </row>
    <row r="3108" spans="1:14" x14ac:dyDescent="0.2">
      <c r="A3108" t="s">
        <v>3362</v>
      </c>
      <c r="B3108" t="s">
        <v>32424</v>
      </c>
      <c r="I3108" t="s">
        <v>5</v>
      </c>
      <c r="J3108">
        <v>58.81</v>
      </c>
      <c r="M3108">
        <v>58.81</v>
      </c>
      <c r="N3108">
        <f t="shared" si="48"/>
        <v>0</v>
      </c>
    </row>
    <row r="3109" spans="1:14" x14ac:dyDescent="0.2">
      <c r="A3109" t="s">
        <v>3363</v>
      </c>
      <c r="B3109" t="s">
        <v>32425</v>
      </c>
      <c r="I3109" t="s">
        <v>5</v>
      </c>
      <c r="J3109">
        <v>68.83</v>
      </c>
      <c r="M3109">
        <v>68.83</v>
      </c>
      <c r="N3109">
        <f t="shared" si="48"/>
        <v>0</v>
      </c>
    </row>
    <row r="3110" spans="1:14" x14ac:dyDescent="0.2">
      <c r="A3110" t="s">
        <v>3364</v>
      </c>
      <c r="B3110" t="s">
        <v>32425</v>
      </c>
      <c r="I3110" t="s">
        <v>5</v>
      </c>
      <c r="J3110">
        <v>63.49</v>
      </c>
      <c r="M3110">
        <v>63.49</v>
      </c>
      <c r="N3110">
        <f t="shared" si="48"/>
        <v>0</v>
      </c>
    </row>
    <row r="3111" spans="1:14" x14ac:dyDescent="0.2">
      <c r="A3111" t="s">
        <v>3365</v>
      </c>
      <c r="B3111" t="s">
        <v>32426</v>
      </c>
      <c r="I3111" t="s">
        <v>5</v>
      </c>
      <c r="J3111">
        <v>72.16</v>
      </c>
      <c r="M3111">
        <v>72.16</v>
      </c>
      <c r="N3111">
        <f t="shared" si="48"/>
        <v>0</v>
      </c>
    </row>
    <row r="3112" spans="1:14" x14ac:dyDescent="0.2">
      <c r="A3112" t="s">
        <v>3366</v>
      </c>
      <c r="B3112" t="s">
        <v>32426</v>
      </c>
      <c r="I3112" t="s">
        <v>5</v>
      </c>
      <c r="J3112">
        <v>66.44</v>
      </c>
      <c r="M3112">
        <v>66.44</v>
      </c>
      <c r="N3112">
        <f t="shared" si="48"/>
        <v>0</v>
      </c>
    </row>
    <row r="3113" spans="1:14" x14ac:dyDescent="0.2">
      <c r="A3113" t="s">
        <v>3367</v>
      </c>
      <c r="B3113" t="s">
        <v>32427</v>
      </c>
      <c r="I3113" t="s">
        <v>5</v>
      </c>
      <c r="J3113">
        <v>74.069999999999993</v>
      </c>
      <c r="M3113">
        <v>74.069999999999993</v>
      </c>
      <c r="N3113">
        <f t="shared" si="48"/>
        <v>0</v>
      </c>
    </row>
    <row r="3114" spans="1:14" x14ac:dyDescent="0.2">
      <c r="A3114" t="s">
        <v>3368</v>
      </c>
      <c r="B3114" t="s">
        <v>32427</v>
      </c>
      <c r="I3114" t="s">
        <v>5</v>
      </c>
      <c r="J3114">
        <v>68.23</v>
      </c>
      <c r="M3114">
        <v>68.23</v>
      </c>
      <c r="N3114">
        <f t="shared" si="48"/>
        <v>0</v>
      </c>
    </row>
    <row r="3115" spans="1:14" x14ac:dyDescent="0.2">
      <c r="A3115" t="s">
        <v>3369</v>
      </c>
      <c r="B3115" t="s">
        <v>32428</v>
      </c>
      <c r="I3115" t="s">
        <v>5</v>
      </c>
      <c r="J3115">
        <v>80.16</v>
      </c>
      <c r="M3115">
        <v>80.16</v>
      </c>
      <c r="N3115">
        <f t="shared" si="48"/>
        <v>0</v>
      </c>
    </row>
    <row r="3116" spans="1:14" x14ac:dyDescent="0.2">
      <c r="A3116" t="s">
        <v>3370</v>
      </c>
      <c r="B3116" t="s">
        <v>32428</v>
      </c>
      <c r="I3116" t="s">
        <v>5</v>
      </c>
      <c r="J3116">
        <v>73.540000000000006</v>
      </c>
      <c r="M3116">
        <v>73.540000000000006</v>
      </c>
      <c r="N3116">
        <f t="shared" si="48"/>
        <v>0</v>
      </c>
    </row>
    <row r="3117" spans="1:14" x14ac:dyDescent="0.2">
      <c r="A3117" t="s">
        <v>3371</v>
      </c>
      <c r="B3117" t="s">
        <v>32429</v>
      </c>
      <c r="I3117" t="s">
        <v>5</v>
      </c>
      <c r="J3117">
        <v>86.34</v>
      </c>
      <c r="M3117">
        <v>86.34</v>
      </c>
      <c r="N3117">
        <f t="shared" si="48"/>
        <v>0</v>
      </c>
    </row>
    <row r="3118" spans="1:14" x14ac:dyDescent="0.2">
      <c r="A3118" t="s">
        <v>3372</v>
      </c>
      <c r="B3118" t="s">
        <v>32429</v>
      </c>
      <c r="I3118" t="s">
        <v>5</v>
      </c>
      <c r="J3118">
        <v>79.17</v>
      </c>
      <c r="M3118">
        <v>79.17</v>
      </c>
      <c r="N3118">
        <f t="shared" si="48"/>
        <v>0</v>
      </c>
    </row>
    <row r="3119" spans="1:14" x14ac:dyDescent="0.2">
      <c r="A3119" t="s">
        <v>3373</v>
      </c>
      <c r="B3119" t="s">
        <v>32430</v>
      </c>
      <c r="I3119" t="s">
        <v>5</v>
      </c>
      <c r="J3119">
        <v>97.88</v>
      </c>
      <c r="M3119">
        <v>97.88</v>
      </c>
      <c r="N3119">
        <f t="shared" si="48"/>
        <v>0</v>
      </c>
    </row>
    <row r="3120" spans="1:14" x14ac:dyDescent="0.2">
      <c r="A3120" t="s">
        <v>3374</v>
      </c>
      <c r="B3120" t="s">
        <v>32430</v>
      </c>
      <c r="I3120" t="s">
        <v>5</v>
      </c>
      <c r="J3120">
        <v>89.58</v>
      </c>
      <c r="M3120">
        <v>89.58</v>
      </c>
      <c r="N3120">
        <f t="shared" si="48"/>
        <v>0</v>
      </c>
    </row>
    <row r="3121" spans="1:14" x14ac:dyDescent="0.2">
      <c r="A3121" t="s">
        <v>3375</v>
      </c>
      <c r="B3121" t="s">
        <v>32431</v>
      </c>
      <c r="I3121" t="s">
        <v>5</v>
      </c>
      <c r="J3121">
        <v>106.41</v>
      </c>
      <c r="M3121">
        <v>106.41</v>
      </c>
      <c r="N3121">
        <f t="shared" si="48"/>
        <v>0</v>
      </c>
    </row>
    <row r="3122" spans="1:14" x14ac:dyDescent="0.2">
      <c r="A3122" t="s">
        <v>3376</v>
      </c>
      <c r="B3122" t="s">
        <v>32431</v>
      </c>
      <c r="I3122" t="s">
        <v>5</v>
      </c>
      <c r="J3122">
        <v>97.39</v>
      </c>
      <c r="M3122">
        <v>97.39</v>
      </c>
      <c r="N3122">
        <f t="shared" si="48"/>
        <v>0</v>
      </c>
    </row>
    <row r="3123" spans="1:14" x14ac:dyDescent="0.2">
      <c r="A3123" t="s">
        <v>3377</v>
      </c>
      <c r="B3123" t="s">
        <v>32432</v>
      </c>
      <c r="I3123" t="s">
        <v>5</v>
      </c>
      <c r="J3123">
        <v>117.2</v>
      </c>
      <c r="M3123">
        <v>117.2</v>
      </c>
      <c r="N3123">
        <f t="shared" si="48"/>
        <v>0</v>
      </c>
    </row>
    <row r="3124" spans="1:14" x14ac:dyDescent="0.2">
      <c r="A3124" t="s">
        <v>3378</v>
      </c>
      <c r="B3124" t="s">
        <v>32432</v>
      </c>
      <c r="I3124" t="s">
        <v>5</v>
      </c>
      <c r="J3124">
        <v>107.05</v>
      </c>
      <c r="M3124">
        <v>107.05</v>
      </c>
      <c r="N3124">
        <f t="shared" si="48"/>
        <v>0</v>
      </c>
    </row>
    <row r="3125" spans="1:14" x14ac:dyDescent="0.2">
      <c r="A3125" t="s">
        <v>3379</v>
      </c>
      <c r="B3125" t="s">
        <v>32433</v>
      </c>
      <c r="I3125" t="s">
        <v>5</v>
      </c>
      <c r="J3125">
        <v>189.54</v>
      </c>
      <c r="M3125">
        <v>189.54</v>
      </c>
      <c r="N3125">
        <f t="shared" si="48"/>
        <v>0</v>
      </c>
    </row>
    <row r="3126" spans="1:14" x14ac:dyDescent="0.2">
      <c r="A3126" t="s">
        <v>3380</v>
      </c>
      <c r="B3126" t="s">
        <v>32433</v>
      </c>
      <c r="I3126" t="s">
        <v>5</v>
      </c>
      <c r="J3126">
        <v>177.77</v>
      </c>
      <c r="M3126">
        <v>177.77</v>
      </c>
      <c r="N3126">
        <f t="shared" si="48"/>
        <v>0</v>
      </c>
    </row>
    <row r="3127" spans="1:14" x14ac:dyDescent="0.2">
      <c r="A3127" t="s">
        <v>3381</v>
      </c>
      <c r="B3127" t="s">
        <v>32434</v>
      </c>
      <c r="I3127" t="s">
        <v>5</v>
      </c>
      <c r="J3127">
        <v>275.97000000000003</v>
      </c>
      <c r="M3127">
        <v>275.97000000000003</v>
      </c>
      <c r="N3127">
        <f t="shared" si="48"/>
        <v>0</v>
      </c>
    </row>
    <row r="3128" spans="1:14" x14ac:dyDescent="0.2">
      <c r="A3128" t="s">
        <v>3382</v>
      </c>
      <c r="B3128" t="s">
        <v>32434</v>
      </c>
      <c r="I3128" t="s">
        <v>5</v>
      </c>
      <c r="J3128">
        <v>260.04000000000002</v>
      </c>
      <c r="M3128">
        <v>260.04000000000002</v>
      </c>
      <c r="N3128">
        <f t="shared" si="48"/>
        <v>0</v>
      </c>
    </row>
    <row r="3129" spans="1:14" x14ac:dyDescent="0.2">
      <c r="A3129" t="s">
        <v>3383</v>
      </c>
      <c r="B3129" t="s">
        <v>32435</v>
      </c>
      <c r="I3129" t="s">
        <v>5</v>
      </c>
      <c r="J3129">
        <v>284.18</v>
      </c>
      <c r="M3129">
        <v>284.18</v>
      </c>
      <c r="N3129">
        <f t="shared" si="48"/>
        <v>0</v>
      </c>
    </row>
    <row r="3130" spans="1:14" x14ac:dyDescent="0.2">
      <c r="A3130" t="s">
        <v>3384</v>
      </c>
      <c r="B3130" t="s">
        <v>32435</v>
      </c>
      <c r="I3130" t="s">
        <v>5</v>
      </c>
      <c r="J3130">
        <v>261.43</v>
      </c>
      <c r="M3130">
        <v>261.43</v>
      </c>
      <c r="N3130">
        <f t="shared" si="48"/>
        <v>0</v>
      </c>
    </row>
    <row r="3131" spans="1:14" x14ac:dyDescent="0.2">
      <c r="A3131" t="s">
        <v>3385</v>
      </c>
      <c r="B3131" t="s">
        <v>32436</v>
      </c>
      <c r="I3131" t="s">
        <v>5</v>
      </c>
      <c r="J3131">
        <v>293.04000000000002</v>
      </c>
      <c r="M3131">
        <v>293.04000000000002</v>
      </c>
      <c r="N3131">
        <f t="shared" si="48"/>
        <v>0</v>
      </c>
    </row>
    <row r="3132" spans="1:14" x14ac:dyDescent="0.2">
      <c r="A3132" t="s">
        <v>3386</v>
      </c>
      <c r="B3132" t="s">
        <v>32436</v>
      </c>
      <c r="I3132" t="s">
        <v>5</v>
      </c>
      <c r="J3132">
        <v>270.29000000000002</v>
      </c>
      <c r="M3132">
        <v>270.29000000000002</v>
      </c>
      <c r="N3132">
        <f t="shared" si="48"/>
        <v>0</v>
      </c>
    </row>
    <row r="3133" spans="1:14" x14ac:dyDescent="0.2">
      <c r="A3133" t="s">
        <v>3387</v>
      </c>
      <c r="B3133" t="s">
        <v>32437</v>
      </c>
      <c r="I3133" t="s">
        <v>5</v>
      </c>
      <c r="J3133">
        <v>426.37</v>
      </c>
      <c r="M3133">
        <v>426.37</v>
      </c>
      <c r="N3133">
        <f t="shared" si="48"/>
        <v>0</v>
      </c>
    </row>
    <row r="3134" spans="1:14" x14ac:dyDescent="0.2">
      <c r="A3134" t="s">
        <v>3388</v>
      </c>
      <c r="B3134" t="s">
        <v>32437</v>
      </c>
      <c r="I3134" t="s">
        <v>5</v>
      </c>
      <c r="J3134">
        <v>389.93</v>
      </c>
      <c r="M3134">
        <v>389.93</v>
      </c>
      <c r="N3134">
        <f t="shared" si="48"/>
        <v>0</v>
      </c>
    </row>
    <row r="3135" spans="1:14" x14ac:dyDescent="0.2">
      <c r="A3135" t="s">
        <v>3389</v>
      </c>
      <c r="B3135" t="s">
        <v>32438</v>
      </c>
      <c r="I3135" t="s">
        <v>5</v>
      </c>
      <c r="J3135">
        <v>625.12</v>
      </c>
      <c r="M3135">
        <v>625.12</v>
      </c>
      <c r="N3135">
        <f t="shared" si="48"/>
        <v>0</v>
      </c>
    </row>
    <row r="3136" spans="1:14" x14ac:dyDescent="0.2">
      <c r="A3136" t="s">
        <v>3390</v>
      </c>
      <c r="B3136" t="s">
        <v>32438</v>
      </c>
      <c r="I3136" t="s">
        <v>5</v>
      </c>
      <c r="J3136">
        <v>596.76</v>
      </c>
      <c r="M3136">
        <v>596.76</v>
      </c>
      <c r="N3136">
        <f t="shared" si="48"/>
        <v>0</v>
      </c>
    </row>
    <row r="3137" spans="1:14" x14ac:dyDescent="0.2">
      <c r="A3137" t="s">
        <v>3391</v>
      </c>
      <c r="B3137" t="s">
        <v>32439</v>
      </c>
      <c r="I3137" t="s">
        <v>5</v>
      </c>
      <c r="J3137">
        <v>650.15</v>
      </c>
      <c r="M3137">
        <v>650.15</v>
      </c>
      <c r="N3137">
        <f t="shared" si="48"/>
        <v>0</v>
      </c>
    </row>
    <row r="3138" spans="1:14" x14ac:dyDescent="0.2">
      <c r="A3138" t="s">
        <v>3392</v>
      </c>
      <c r="B3138" t="s">
        <v>32439</v>
      </c>
      <c r="I3138" t="s">
        <v>5</v>
      </c>
      <c r="J3138">
        <v>619.63</v>
      </c>
      <c r="M3138">
        <v>619.63</v>
      </c>
      <c r="N3138">
        <f t="shared" si="48"/>
        <v>0</v>
      </c>
    </row>
    <row r="3139" spans="1:14" x14ac:dyDescent="0.2">
      <c r="A3139" t="s">
        <v>3393</v>
      </c>
      <c r="B3139" t="s">
        <v>32440</v>
      </c>
      <c r="I3139" t="s">
        <v>20</v>
      </c>
      <c r="J3139">
        <v>81.290000000000006</v>
      </c>
      <c r="M3139">
        <v>81.290000000000006</v>
      </c>
      <c r="N3139">
        <f t="shared" si="48"/>
        <v>0</v>
      </c>
    </row>
    <row r="3140" spans="1:14" x14ac:dyDescent="0.2">
      <c r="A3140" t="s">
        <v>3394</v>
      </c>
      <c r="B3140" t="s">
        <v>32440</v>
      </c>
      <c r="I3140" t="s">
        <v>20</v>
      </c>
      <c r="J3140">
        <v>70.45</v>
      </c>
      <c r="M3140">
        <v>70.45</v>
      </c>
      <c r="N3140">
        <f t="shared" ref="N3140:N3203" si="49">J3140-M3140</f>
        <v>0</v>
      </c>
    </row>
    <row r="3141" spans="1:14" x14ac:dyDescent="0.2">
      <c r="A3141" t="s">
        <v>3395</v>
      </c>
      <c r="B3141" t="s">
        <v>32441</v>
      </c>
      <c r="I3141" t="s">
        <v>20</v>
      </c>
      <c r="J3141">
        <v>163.99</v>
      </c>
      <c r="M3141">
        <v>163.99</v>
      </c>
      <c r="N3141">
        <f t="shared" si="49"/>
        <v>0</v>
      </c>
    </row>
    <row r="3142" spans="1:14" x14ac:dyDescent="0.2">
      <c r="A3142" t="s">
        <v>3396</v>
      </c>
      <c r="B3142" t="s">
        <v>32441</v>
      </c>
      <c r="I3142" t="s">
        <v>20</v>
      </c>
      <c r="J3142">
        <v>149.12</v>
      </c>
      <c r="M3142">
        <v>149.12</v>
      </c>
      <c r="N3142">
        <f t="shared" si="49"/>
        <v>0</v>
      </c>
    </row>
    <row r="3143" spans="1:14" x14ac:dyDescent="0.2">
      <c r="A3143" t="s">
        <v>3397</v>
      </c>
      <c r="B3143" t="s">
        <v>32442</v>
      </c>
      <c r="I3143" t="s">
        <v>20</v>
      </c>
      <c r="J3143">
        <v>82.7</v>
      </c>
      <c r="M3143">
        <v>82.7</v>
      </c>
      <c r="N3143">
        <f t="shared" si="49"/>
        <v>0</v>
      </c>
    </row>
    <row r="3144" spans="1:14" x14ac:dyDescent="0.2">
      <c r="A3144" t="s">
        <v>3398</v>
      </c>
      <c r="B3144" t="s">
        <v>32442</v>
      </c>
      <c r="I3144" t="s">
        <v>20</v>
      </c>
      <c r="J3144">
        <v>78.66</v>
      </c>
      <c r="M3144">
        <v>78.66</v>
      </c>
      <c r="N3144">
        <f t="shared" si="49"/>
        <v>0</v>
      </c>
    </row>
    <row r="3145" spans="1:14" x14ac:dyDescent="0.2">
      <c r="A3145" t="s">
        <v>3399</v>
      </c>
      <c r="B3145" t="s">
        <v>32443</v>
      </c>
      <c r="I3145" t="s">
        <v>20</v>
      </c>
      <c r="J3145">
        <v>120.22</v>
      </c>
      <c r="M3145">
        <v>120.22</v>
      </c>
      <c r="N3145">
        <f t="shared" si="49"/>
        <v>0</v>
      </c>
    </row>
    <row r="3146" spans="1:14" x14ac:dyDescent="0.2">
      <c r="A3146" t="s">
        <v>3400</v>
      </c>
      <c r="B3146" t="s">
        <v>32443</v>
      </c>
      <c r="I3146" t="s">
        <v>20</v>
      </c>
      <c r="J3146">
        <v>114.8</v>
      </c>
      <c r="M3146">
        <v>114.8</v>
      </c>
      <c r="N3146">
        <f t="shared" si="49"/>
        <v>0</v>
      </c>
    </row>
    <row r="3147" spans="1:14" x14ac:dyDescent="0.2">
      <c r="A3147" t="s">
        <v>3401</v>
      </c>
      <c r="B3147" t="s">
        <v>32444</v>
      </c>
      <c r="I3147" t="s">
        <v>20</v>
      </c>
      <c r="J3147">
        <v>158.04</v>
      </c>
      <c r="M3147">
        <v>158.04</v>
      </c>
      <c r="N3147">
        <f t="shared" si="49"/>
        <v>0</v>
      </c>
    </row>
    <row r="3148" spans="1:14" x14ac:dyDescent="0.2">
      <c r="A3148" t="s">
        <v>3402</v>
      </c>
      <c r="B3148" t="s">
        <v>32444</v>
      </c>
      <c r="I3148" t="s">
        <v>20</v>
      </c>
      <c r="J3148">
        <v>151.33000000000001</v>
      </c>
      <c r="M3148">
        <v>151.33000000000001</v>
      </c>
      <c r="N3148">
        <f t="shared" si="49"/>
        <v>0</v>
      </c>
    </row>
    <row r="3149" spans="1:14" x14ac:dyDescent="0.2">
      <c r="A3149" t="s">
        <v>3403</v>
      </c>
      <c r="B3149" t="s">
        <v>32445</v>
      </c>
      <c r="I3149" t="s">
        <v>20</v>
      </c>
      <c r="J3149">
        <v>191.09</v>
      </c>
      <c r="M3149">
        <v>191.09</v>
      </c>
      <c r="N3149">
        <f t="shared" si="49"/>
        <v>0</v>
      </c>
    </row>
    <row r="3150" spans="1:14" x14ac:dyDescent="0.2">
      <c r="A3150" t="s">
        <v>3404</v>
      </c>
      <c r="B3150" t="s">
        <v>32445</v>
      </c>
      <c r="I3150" t="s">
        <v>20</v>
      </c>
      <c r="J3150">
        <v>172.6</v>
      </c>
      <c r="M3150">
        <v>172.6</v>
      </c>
      <c r="N3150">
        <f t="shared" si="49"/>
        <v>0</v>
      </c>
    </row>
    <row r="3151" spans="1:14" x14ac:dyDescent="0.2">
      <c r="A3151" t="s">
        <v>3405</v>
      </c>
      <c r="B3151" t="s">
        <v>32446</v>
      </c>
      <c r="I3151" t="s">
        <v>20</v>
      </c>
      <c r="J3151">
        <v>228.62</v>
      </c>
      <c r="M3151">
        <v>228.62</v>
      </c>
      <c r="N3151">
        <f t="shared" si="49"/>
        <v>0</v>
      </c>
    </row>
    <row r="3152" spans="1:14" x14ac:dyDescent="0.2">
      <c r="A3152" t="s">
        <v>3406</v>
      </c>
      <c r="B3152" t="s">
        <v>32446</v>
      </c>
      <c r="I3152" t="s">
        <v>20</v>
      </c>
      <c r="J3152">
        <v>208.73</v>
      </c>
      <c r="M3152">
        <v>208.73</v>
      </c>
      <c r="N3152">
        <f t="shared" si="49"/>
        <v>0</v>
      </c>
    </row>
    <row r="3153" spans="1:14" x14ac:dyDescent="0.2">
      <c r="A3153" t="s">
        <v>3407</v>
      </c>
      <c r="B3153" t="s">
        <v>32447</v>
      </c>
      <c r="I3153" t="s">
        <v>20</v>
      </c>
      <c r="J3153">
        <v>266.44</v>
      </c>
      <c r="M3153">
        <v>266.44</v>
      </c>
      <c r="N3153">
        <f t="shared" si="49"/>
        <v>0</v>
      </c>
    </row>
    <row r="3154" spans="1:14" x14ac:dyDescent="0.2">
      <c r="A3154" t="s">
        <v>3408</v>
      </c>
      <c r="B3154" t="s">
        <v>32447</v>
      </c>
      <c r="I3154" t="s">
        <v>20</v>
      </c>
      <c r="J3154">
        <v>245.26</v>
      </c>
      <c r="M3154">
        <v>245.26</v>
      </c>
      <c r="N3154">
        <f t="shared" si="49"/>
        <v>0</v>
      </c>
    </row>
    <row r="3155" spans="1:14" x14ac:dyDescent="0.2">
      <c r="A3155" t="s">
        <v>3409</v>
      </c>
      <c r="B3155" t="s">
        <v>32448</v>
      </c>
      <c r="I3155" t="s">
        <v>20</v>
      </c>
      <c r="J3155">
        <v>678.88</v>
      </c>
      <c r="M3155">
        <v>678.88</v>
      </c>
      <c r="N3155">
        <f t="shared" si="49"/>
        <v>0</v>
      </c>
    </row>
    <row r="3156" spans="1:14" x14ac:dyDescent="0.2">
      <c r="A3156" t="s">
        <v>3410</v>
      </c>
      <c r="B3156" t="s">
        <v>32448</v>
      </c>
      <c r="I3156" t="s">
        <v>20</v>
      </c>
      <c r="J3156">
        <v>595.30999999999995</v>
      </c>
      <c r="M3156">
        <v>595.30999999999995</v>
      </c>
      <c r="N3156">
        <f t="shared" si="49"/>
        <v>0</v>
      </c>
    </row>
    <row r="3157" spans="1:14" x14ac:dyDescent="0.2">
      <c r="A3157" t="s">
        <v>3411</v>
      </c>
      <c r="B3157" t="s">
        <v>32449</v>
      </c>
      <c r="I3157" t="s">
        <v>20</v>
      </c>
      <c r="J3157">
        <v>716.41</v>
      </c>
      <c r="M3157">
        <v>716.41</v>
      </c>
      <c r="N3157">
        <f t="shared" si="49"/>
        <v>0</v>
      </c>
    </row>
    <row r="3158" spans="1:14" x14ac:dyDescent="0.2">
      <c r="A3158" t="s">
        <v>3412</v>
      </c>
      <c r="B3158" t="s">
        <v>32449</v>
      </c>
      <c r="I3158" t="s">
        <v>20</v>
      </c>
      <c r="J3158">
        <v>631.44000000000005</v>
      </c>
      <c r="M3158">
        <v>631.44000000000005</v>
      </c>
      <c r="N3158">
        <f t="shared" si="49"/>
        <v>0</v>
      </c>
    </row>
    <row r="3159" spans="1:14" x14ac:dyDescent="0.2">
      <c r="A3159" t="s">
        <v>3413</v>
      </c>
      <c r="B3159" t="s">
        <v>32450</v>
      </c>
      <c r="I3159" t="s">
        <v>20</v>
      </c>
      <c r="J3159">
        <v>754.23</v>
      </c>
      <c r="M3159">
        <v>754.23</v>
      </c>
      <c r="N3159">
        <f t="shared" si="49"/>
        <v>0</v>
      </c>
    </row>
    <row r="3160" spans="1:14" x14ac:dyDescent="0.2">
      <c r="A3160" t="s">
        <v>3414</v>
      </c>
      <c r="B3160" t="s">
        <v>32450</v>
      </c>
      <c r="I3160" t="s">
        <v>20</v>
      </c>
      <c r="J3160">
        <v>667.97</v>
      </c>
      <c r="M3160">
        <v>667.97</v>
      </c>
      <c r="N3160">
        <f t="shared" si="49"/>
        <v>0</v>
      </c>
    </row>
    <row r="3161" spans="1:14" x14ac:dyDescent="0.2">
      <c r="A3161" t="s">
        <v>3415</v>
      </c>
      <c r="B3161" t="s">
        <v>32451</v>
      </c>
      <c r="I3161" t="s">
        <v>3</v>
      </c>
      <c r="J3161">
        <v>6.87</v>
      </c>
      <c r="M3161">
        <v>6.87</v>
      </c>
      <c r="N3161">
        <f t="shared" si="49"/>
        <v>0</v>
      </c>
    </row>
    <row r="3162" spans="1:14" x14ac:dyDescent="0.2">
      <c r="A3162" t="s">
        <v>3416</v>
      </c>
      <c r="B3162" t="s">
        <v>32451</v>
      </c>
      <c r="I3162" t="s">
        <v>3</v>
      </c>
      <c r="J3162">
        <v>6.56</v>
      </c>
      <c r="M3162">
        <v>6.56</v>
      </c>
      <c r="N3162">
        <f t="shared" si="49"/>
        <v>0</v>
      </c>
    </row>
    <row r="3163" spans="1:14" x14ac:dyDescent="0.2">
      <c r="A3163" t="s">
        <v>3417</v>
      </c>
      <c r="B3163" t="s">
        <v>32452</v>
      </c>
      <c r="I3163" t="s">
        <v>3</v>
      </c>
      <c r="J3163">
        <v>40.340000000000003</v>
      </c>
      <c r="M3163">
        <v>40.340000000000003</v>
      </c>
      <c r="N3163">
        <f t="shared" si="49"/>
        <v>0</v>
      </c>
    </row>
    <row r="3164" spans="1:14" x14ac:dyDescent="0.2">
      <c r="A3164" t="s">
        <v>3418</v>
      </c>
      <c r="B3164" t="s">
        <v>32452</v>
      </c>
      <c r="I3164" t="s">
        <v>3</v>
      </c>
      <c r="J3164">
        <v>34.96</v>
      </c>
      <c r="M3164">
        <v>34.96</v>
      </c>
      <c r="N3164">
        <f t="shared" si="49"/>
        <v>0</v>
      </c>
    </row>
    <row r="3165" spans="1:14" x14ac:dyDescent="0.2">
      <c r="A3165" t="s">
        <v>3419</v>
      </c>
      <c r="B3165" t="s">
        <v>32453</v>
      </c>
      <c r="I3165" t="s">
        <v>3</v>
      </c>
      <c r="J3165">
        <v>112.95</v>
      </c>
      <c r="M3165">
        <v>112.95</v>
      </c>
      <c r="N3165">
        <f t="shared" si="49"/>
        <v>0</v>
      </c>
    </row>
    <row r="3166" spans="1:14" x14ac:dyDescent="0.2">
      <c r="A3166" t="s">
        <v>3420</v>
      </c>
      <c r="B3166" t="s">
        <v>32453</v>
      </c>
      <c r="I3166" t="s">
        <v>3</v>
      </c>
      <c r="J3166">
        <v>97.88</v>
      </c>
      <c r="M3166">
        <v>97.88</v>
      </c>
      <c r="N3166">
        <f t="shared" si="49"/>
        <v>0</v>
      </c>
    </row>
    <row r="3167" spans="1:14" x14ac:dyDescent="0.2">
      <c r="A3167" t="s">
        <v>3421</v>
      </c>
      <c r="B3167" t="s">
        <v>32454</v>
      </c>
      <c r="I3167" t="s">
        <v>3</v>
      </c>
      <c r="J3167">
        <v>62.93</v>
      </c>
      <c r="M3167">
        <v>62.93</v>
      </c>
      <c r="N3167">
        <f t="shared" si="49"/>
        <v>0</v>
      </c>
    </row>
    <row r="3168" spans="1:14" x14ac:dyDescent="0.2">
      <c r="A3168" t="s">
        <v>3422</v>
      </c>
      <c r="B3168" t="s">
        <v>32454</v>
      </c>
      <c r="I3168" t="s">
        <v>3</v>
      </c>
      <c r="J3168">
        <v>54.53</v>
      </c>
      <c r="M3168">
        <v>54.53</v>
      </c>
      <c r="N3168">
        <f t="shared" si="49"/>
        <v>0</v>
      </c>
    </row>
    <row r="3169" spans="1:14" x14ac:dyDescent="0.2">
      <c r="A3169" t="s">
        <v>3423</v>
      </c>
      <c r="B3169" t="s">
        <v>32455</v>
      </c>
      <c r="I3169" t="s">
        <v>3</v>
      </c>
      <c r="J3169">
        <v>32.270000000000003</v>
      </c>
      <c r="M3169">
        <v>32.270000000000003</v>
      </c>
      <c r="N3169">
        <f t="shared" si="49"/>
        <v>0</v>
      </c>
    </row>
    <row r="3170" spans="1:14" x14ac:dyDescent="0.2">
      <c r="A3170" t="s">
        <v>3424</v>
      </c>
      <c r="B3170" t="s">
        <v>32455</v>
      </c>
      <c r="I3170" t="s">
        <v>3</v>
      </c>
      <c r="J3170">
        <v>27.96</v>
      </c>
      <c r="M3170">
        <v>27.96</v>
      </c>
      <c r="N3170">
        <f t="shared" si="49"/>
        <v>0</v>
      </c>
    </row>
    <row r="3171" spans="1:14" x14ac:dyDescent="0.2">
      <c r="A3171" t="s">
        <v>3425</v>
      </c>
      <c r="B3171" t="s">
        <v>32456</v>
      </c>
      <c r="I3171" t="s">
        <v>3</v>
      </c>
      <c r="J3171">
        <v>19.39</v>
      </c>
      <c r="M3171">
        <v>19.39</v>
      </c>
      <c r="N3171">
        <f t="shared" si="49"/>
        <v>0</v>
      </c>
    </row>
    <row r="3172" spans="1:14" x14ac:dyDescent="0.2">
      <c r="A3172" t="s">
        <v>3426</v>
      </c>
      <c r="B3172" t="s">
        <v>32456</v>
      </c>
      <c r="I3172" t="s">
        <v>3</v>
      </c>
      <c r="J3172">
        <v>18.670000000000002</v>
      </c>
      <c r="M3172">
        <v>18.670000000000002</v>
      </c>
      <c r="N3172">
        <f t="shared" si="49"/>
        <v>0</v>
      </c>
    </row>
    <row r="3173" spans="1:14" x14ac:dyDescent="0.2">
      <c r="A3173" t="s">
        <v>3427</v>
      </c>
      <c r="B3173" t="s">
        <v>32457</v>
      </c>
      <c r="I3173" t="s">
        <v>3</v>
      </c>
      <c r="J3173">
        <v>1619.61</v>
      </c>
      <c r="M3173">
        <v>1619.61</v>
      </c>
      <c r="N3173">
        <f t="shared" si="49"/>
        <v>0</v>
      </c>
    </row>
    <row r="3174" spans="1:14" x14ac:dyDescent="0.2">
      <c r="A3174" t="s">
        <v>3428</v>
      </c>
      <c r="B3174" t="s">
        <v>32457</v>
      </c>
      <c r="I3174" t="s">
        <v>3</v>
      </c>
      <c r="J3174">
        <v>1420.7</v>
      </c>
      <c r="M3174">
        <v>1420.7</v>
      </c>
      <c r="N3174">
        <f t="shared" si="49"/>
        <v>0</v>
      </c>
    </row>
    <row r="3175" spans="1:14" x14ac:dyDescent="0.2">
      <c r="A3175" t="s">
        <v>3429</v>
      </c>
      <c r="B3175" t="s">
        <v>32458</v>
      </c>
      <c r="I3175" t="s">
        <v>3</v>
      </c>
      <c r="J3175">
        <v>12.4</v>
      </c>
      <c r="M3175">
        <v>12.4</v>
      </c>
      <c r="N3175">
        <f t="shared" si="49"/>
        <v>0</v>
      </c>
    </row>
    <row r="3176" spans="1:14" x14ac:dyDescent="0.2">
      <c r="A3176" t="s">
        <v>3430</v>
      </c>
      <c r="B3176" t="s">
        <v>32458</v>
      </c>
      <c r="I3176" t="s">
        <v>3</v>
      </c>
      <c r="J3176">
        <v>11.54</v>
      </c>
      <c r="M3176">
        <v>11.54</v>
      </c>
      <c r="N3176">
        <f t="shared" si="49"/>
        <v>0</v>
      </c>
    </row>
    <row r="3177" spans="1:14" x14ac:dyDescent="0.2">
      <c r="A3177" t="s">
        <v>3431</v>
      </c>
      <c r="B3177" t="s">
        <v>32459</v>
      </c>
      <c r="I3177" t="s">
        <v>3</v>
      </c>
      <c r="J3177">
        <v>40.67</v>
      </c>
      <c r="M3177">
        <v>40.67</v>
      </c>
      <c r="N3177">
        <f t="shared" si="49"/>
        <v>0</v>
      </c>
    </row>
    <row r="3178" spans="1:14" x14ac:dyDescent="0.2">
      <c r="A3178" t="s">
        <v>3432</v>
      </c>
      <c r="B3178" t="s">
        <v>32459</v>
      </c>
      <c r="I3178" t="s">
        <v>3</v>
      </c>
      <c r="J3178">
        <v>38.21</v>
      </c>
      <c r="M3178">
        <v>38.21</v>
      </c>
      <c r="N3178">
        <f t="shared" si="49"/>
        <v>0</v>
      </c>
    </row>
    <row r="3179" spans="1:14" x14ac:dyDescent="0.2">
      <c r="A3179" t="s">
        <v>3433</v>
      </c>
      <c r="B3179" t="s">
        <v>32460</v>
      </c>
      <c r="I3179" t="s">
        <v>3</v>
      </c>
      <c r="J3179">
        <v>30.96</v>
      </c>
      <c r="M3179">
        <v>30.96</v>
      </c>
      <c r="N3179">
        <f t="shared" si="49"/>
        <v>0</v>
      </c>
    </row>
    <row r="3180" spans="1:14" x14ac:dyDescent="0.2">
      <c r="A3180" t="s">
        <v>3434</v>
      </c>
      <c r="B3180" t="s">
        <v>32460</v>
      </c>
      <c r="I3180" t="s">
        <v>3</v>
      </c>
      <c r="J3180">
        <v>27.73</v>
      </c>
      <c r="M3180">
        <v>27.73</v>
      </c>
      <c r="N3180">
        <f t="shared" si="49"/>
        <v>0</v>
      </c>
    </row>
    <row r="3181" spans="1:14" x14ac:dyDescent="0.2">
      <c r="A3181" t="s">
        <v>3435</v>
      </c>
      <c r="B3181" t="s">
        <v>32461</v>
      </c>
      <c r="I3181" t="s">
        <v>3</v>
      </c>
      <c r="J3181">
        <v>418.59</v>
      </c>
      <c r="M3181">
        <v>418.59</v>
      </c>
      <c r="N3181">
        <f t="shared" si="49"/>
        <v>0</v>
      </c>
    </row>
    <row r="3182" spans="1:14" x14ac:dyDescent="0.2">
      <c r="A3182" t="s">
        <v>3436</v>
      </c>
      <c r="B3182" t="s">
        <v>32461</v>
      </c>
      <c r="I3182" t="s">
        <v>3</v>
      </c>
      <c r="J3182">
        <v>379.08</v>
      </c>
      <c r="M3182">
        <v>379.08</v>
      </c>
      <c r="N3182">
        <f t="shared" si="49"/>
        <v>0</v>
      </c>
    </row>
    <row r="3183" spans="1:14" x14ac:dyDescent="0.2">
      <c r="A3183" t="s">
        <v>3437</v>
      </c>
      <c r="B3183" t="s">
        <v>32462</v>
      </c>
      <c r="I3183" t="s">
        <v>3</v>
      </c>
      <c r="J3183">
        <v>122.91</v>
      </c>
      <c r="M3183">
        <v>122.91</v>
      </c>
      <c r="N3183">
        <f t="shared" si="49"/>
        <v>0</v>
      </c>
    </row>
    <row r="3184" spans="1:14" x14ac:dyDescent="0.2">
      <c r="A3184" t="s">
        <v>3438</v>
      </c>
      <c r="B3184" t="s">
        <v>32462</v>
      </c>
      <c r="I3184" t="s">
        <v>3</v>
      </c>
      <c r="J3184">
        <v>121.05</v>
      </c>
      <c r="M3184">
        <v>121.05</v>
      </c>
      <c r="N3184">
        <f t="shared" si="49"/>
        <v>0</v>
      </c>
    </row>
    <row r="3185" spans="1:14" x14ac:dyDescent="0.2">
      <c r="A3185" t="s">
        <v>3439</v>
      </c>
      <c r="B3185" t="s">
        <v>32463</v>
      </c>
      <c r="I3185" t="s">
        <v>3</v>
      </c>
      <c r="J3185">
        <v>4.51</v>
      </c>
      <c r="M3185">
        <v>4.51</v>
      </c>
      <c r="N3185">
        <f t="shared" si="49"/>
        <v>0</v>
      </c>
    </row>
    <row r="3186" spans="1:14" x14ac:dyDescent="0.2">
      <c r="A3186" t="s">
        <v>3440</v>
      </c>
      <c r="B3186" t="s">
        <v>32463</v>
      </c>
      <c r="I3186" t="s">
        <v>3</v>
      </c>
      <c r="J3186">
        <v>3.91</v>
      </c>
      <c r="M3186">
        <v>3.91</v>
      </c>
      <c r="N3186">
        <f t="shared" si="49"/>
        <v>0</v>
      </c>
    </row>
    <row r="3187" spans="1:14" x14ac:dyDescent="0.2">
      <c r="A3187" t="s">
        <v>3441</v>
      </c>
      <c r="B3187" t="s">
        <v>32464</v>
      </c>
      <c r="I3187" t="s">
        <v>3</v>
      </c>
      <c r="J3187">
        <v>3.61</v>
      </c>
      <c r="M3187">
        <v>3.61</v>
      </c>
      <c r="N3187">
        <f t="shared" si="49"/>
        <v>0</v>
      </c>
    </row>
    <row r="3188" spans="1:14" x14ac:dyDescent="0.2">
      <c r="A3188" t="s">
        <v>3442</v>
      </c>
      <c r="B3188" t="s">
        <v>32464</v>
      </c>
      <c r="I3188" t="s">
        <v>3</v>
      </c>
      <c r="J3188">
        <v>3.21</v>
      </c>
      <c r="M3188">
        <v>3.21</v>
      </c>
      <c r="N3188">
        <f t="shared" si="49"/>
        <v>0</v>
      </c>
    </row>
    <row r="3189" spans="1:14" x14ac:dyDescent="0.2">
      <c r="A3189" t="s">
        <v>3443</v>
      </c>
      <c r="B3189" t="s">
        <v>32465</v>
      </c>
      <c r="I3189" t="s">
        <v>3</v>
      </c>
      <c r="J3189">
        <v>49.23</v>
      </c>
      <c r="M3189">
        <v>49.23</v>
      </c>
      <c r="N3189">
        <f t="shared" si="49"/>
        <v>0</v>
      </c>
    </row>
    <row r="3190" spans="1:14" x14ac:dyDescent="0.2">
      <c r="A3190" t="s">
        <v>3444</v>
      </c>
      <c r="B3190" t="s">
        <v>32465</v>
      </c>
      <c r="I3190" t="s">
        <v>3</v>
      </c>
      <c r="J3190">
        <v>48.44</v>
      </c>
      <c r="M3190">
        <v>48.44</v>
      </c>
      <c r="N3190">
        <f t="shared" si="49"/>
        <v>0</v>
      </c>
    </row>
    <row r="3191" spans="1:14" x14ac:dyDescent="0.2">
      <c r="A3191" t="s">
        <v>3445</v>
      </c>
      <c r="B3191" t="s">
        <v>32466</v>
      </c>
      <c r="I3191" t="s">
        <v>3</v>
      </c>
      <c r="J3191">
        <v>32.85</v>
      </c>
      <c r="M3191">
        <v>32.85</v>
      </c>
      <c r="N3191">
        <f t="shared" si="49"/>
        <v>0</v>
      </c>
    </row>
    <row r="3192" spans="1:14" x14ac:dyDescent="0.2">
      <c r="A3192" t="s">
        <v>3446</v>
      </c>
      <c r="B3192" t="s">
        <v>32466</v>
      </c>
      <c r="I3192" t="s">
        <v>3</v>
      </c>
      <c r="J3192">
        <v>32.06</v>
      </c>
      <c r="M3192">
        <v>32.06</v>
      </c>
      <c r="N3192">
        <f t="shared" si="49"/>
        <v>0</v>
      </c>
    </row>
    <row r="3193" spans="1:14" x14ac:dyDescent="0.2">
      <c r="A3193" t="s">
        <v>3447</v>
      </c>
      <c r="B3193" t="s">
        <v>32467</v>
      </c>
      <c r="I3193" t="s">
        <v>3</v>
      </c>
      <c r="J3193">
        <v>64.69</v>
      </c>
      <c r="M3193">
        <v>64.69</v>
      </c>
      <c r="N3193">
        <f t="shared" si="49"/>
        <v>0</v>
      </c>
    </row>
    <row r="3194" spans="1:14" x14ac:dyDescent="0.2">
      <c r="A3194" t="s">
        <v>3448</v>
      </c>
      <c r="B3194" t="s">
        <v>32467</v>
      </c>
      <c r="I3194" t="s">
        <v>3</v>
      </c>
      <c r="J3194">
        <v>63.67</v>
      </c>
      <c r="M3194">
        <v>63.67</v>
      </c>
      <c r="N3194">
        <f t="shared" si="49"/>
        <v>0</v>
      </c>
    </row>
    <row r="3195" spans="1:14" x14ac:dyDescent="0.2">
      <c r="A3195" t="s">
        <v>3449</v>
      </c>
      <c r="B3195" t="s">
        <v>32468</v>
      </c>
      <c r="I3195" t="s">
        <v>3</v>
      </c>
      <c r="J3195">
        <v>42.85</v>
      </c>
      <c r="M3195">
        <v>42.85</v>
      </c>
      <c r="N3195">
        <f t="shared" si="49"/>
        <v>0</v>
      </c>
    </row>
    <row r="3196" spans="1:14" x14ac:dyDescent="0.2">
      <c r="A3196" t="s">
        <v>3450</v>
      </c>
      <c r="B3196" t="s">
        <v>32468</v>
      </c>
      <c r="I3196" t="s">
        <v>3</v>
      </c>
      <c r="J3196">
        <v>41.83</v>
      </c>
      <c r="M3196">
        <v>41.83</v>
      </c>
      <c r="N3196">
        <f t="shared" si="49"/>
        <v>0</v>
      </c>
    </row>
    <row r="3197" spans="1:14" x14ac:dyDescent="0.2">
      <c r="A3197" t="s">
        <v>3451</v>
      </c>
      <c r="B3197" t="s">
        <v>32469</v>
      </c>
      <c r="I3197" t="s">
        <v>3</v>
      </c>
      <c r="J3197">
        <v>93.21</v>
      </c>
      <c r="M3197">
        <v>93.21</v>
      </c>
      <c r="N3197">
        <f t="shared" si="49"/>
        <v>0</v>
      </c>
    </row>
    <row r="3198" spans="1:14" x14ac:dyDescent="0.2">
      <c r="A3198" t="s">
        <v>3452</v>
      </c>
      <c r="B3198" t="s">
        <v>32469</v>
      </c>
      <c r="I3198" t="s">
        <v>3</v>
      </c>
      <c r="J3198">
        <v>90.83</v>
      </c>
      <c r="M3198">
        <v>90.83</v>
      </c>
      <c r="N3198">
        <f t="shared" si="49"/>
        <v>0</v>
      </c>
    </row>
    <row r="3199" spans="1:14" x14ac:dyDescent="0.2">
      <c r="A3199" t="s">
        <v>3453</v>
      </c>
      <c r="B3199" t="s">
        <v>32470</v>
      </c>
      <c r="I3199" t="s">
        <v>3</v>
      </c>
      <c r="J3199">
        <v>71.37</v>
      </c>
      <c r="M3199">
        <v>71.37</v>
      </c>
      <c r="N3199">
        <f t="shared" si="49"/>
        <v>0</v>
      </c>
    </row>
    <row r="3200" spans="1:14" x14ac:dyDescent="0.2">
      <c r="A3200" t="s">
        <v>3454</v>
      </c>
      <c r="B3200" t="s">
        <v>32470</v>
      </c>
      <c r="I3200" t="s">
        <v>3</v>
      </c>
      <c r="J3200">
        <v>68.989999999999995</v>
      </c>
      <c r="M3200">
        <v>68.989999999999995</v>
      </c>
      <c r="N3200">
        <f t="shared" si="49"/>
        <v>0</v>
      </c>
    </row>
    <row r="3201" spans="1:14" x14ac:dyDescent="0.2">
      <c r="A3201" t="s">
        <v>3455</v>
      </c>
      <c r="B3201" t="s">
        <v>32471</v>
      </c>
      <c r="I3201" t="s">
        <v>3</v>
      </c>
      <c r="J3201">
        <v>369.33</v>
      </c>
      <c r="M3201">
        <v>369.33</v>
      </c>
      <c r="N3201">
        <f t="shared" si="49"/>
        <v>0</v>
      </c>
    </row>
    <row r="3202" spans="1:14" x14ac:dyDescent="0.2">
      <c r="A3202" t="s">
        <v>3456</v>
      </c>
      <c r="B3202" t="s">
        <v>32471</v>
      </c>
      <c r="I3202" t="s">
        <v>3</v>
      </c>
      <c r="J3202">
        <v>330</v>
      </c>
      <c r="M3202">
        <v>330</v>
      </c>
      <c r="N3202">
        <f t="shared" si="49"/>
        <v>0</v>
      </c>
    </row>
    <row r="3203" spans="1:14" x14ac:dyDescent="0.2">
      <c r="A3203" t="s">
        <v>3457</v>
      </c>
      <c r="B3203" t="s">
        <v>32472</v>
      </c>
      <c r="I3203" t="s">
        <v>20</v>
      </c>
      <c r="J3203">
        <v>36.090000000000003</v>
      </c>
      <c r="M3203">
        <v>36.090000000000003</v>
      </c>
      <c r="N3203">
        <f t="shared" si="49"/>
        <v>0</v>
      </c>
    </row>
    <row r="3204" spans="1:14" x14ac:dyDescent="0.2">
      <c r="A3204" t="s">
        <v>3458</v>
      </c>
      <c r="B3204" t="s">
        <v>32472</v>
      </c>
      <c r="I3204" t="s">
        <v>20</v>
      </c>
      <c r="J3204">
        <v>33.5</v>
      </c>
      <c r="M3204">
        <v>33.5</v>
      </c>
      <c r="N3204">
        <f t="shared" ref="N3204:N3267" si="50">J3204-M3204</f>
        <v>0</v>
      </c>
    </row>
    <row r="3205" spans="1:14" x14ac:dyDescent="0.2">
      <c r="A3205" t="s">
        <v>3459</v>
      </c>
      <c r="B3205" t="s">
        <v>32473</v>
      </c>
      <c r="I3205" t="s">
        <v>20</v>
      </c>
      <c r="J3205">
        <v>29.66</v>
      </c>
      <c r="M3205">
        <v>29.66</v>
      </c>
      <c r="N3205">
        <f t="shared" si="50"/>
        <v>0</v>
      </c>
    </row>
    <row r="3206" spans="1:14" x14ac:dyDescent="0.2">
      <c r="A3206" t="s">
        <v>3460</v>
      </c>
      <c r="B3206" t="s">
        <v>32473</v>
      </c>
      <c r="I3206" t="s">
        <v>20</v>
      </c>
      <c r="J3206">
        <v>27.08</v>
      </c>
      <c r="M3206">
        <v>27.08</v>
      </c>
      <c r="N3206">
        <f t="shared" si="50"/>
        <v>0</v>
      </c>
    </row>
    <row r="3207" spans="1:14" x14ac:dyDescent="0.2">
      <c r="A3207" t="s">
        <v>3461</v>
      </c>
      <c r="B3207" t="s">
        <v>32474</v>
      </c>
      <c r="I3207" t="s">
        <v>20</v>
      </c>
      <c r="J3207">
        <v>82.21</v>
      </c>
      <c r="M3207">
        <v>82.21</v>
      </c>
      <c r="N3207">
        <f t="shared" si="50"/>
        <v>0</v>
      </c>
    </row>
    <row r="3208" spans="1:14" x14ac:dyDescent="0.2">
      <c r="A3208" t="s">
        <v>3462</v>
      </c>
      <c r="B3208" t="s">
        <v>32474</v>
      </c>
      <c r="I3208" t="s">
        <v>20</v>
      </c>
      <c r="J3208">
        <v>79.05</v>
      </c>
      <c r="M3208">
        <v>79.05</v>
      </c>
      <c r="N3208">
        <f t="shared" si="50"/>
        <v>0</v>
      </c>
    </row>
    <row r="3209" spans="1:14" x14ac:dyDescent="0.2">
      <c r="A3209" t="s">
        <v>3463</v>
      </c>
      <c r="B3209" t="s">
        <v>32475</v>
      </c>
      <c r="I3209" t="s">
        <v>20</v>
      </c>
      <c r="J3209">
        <v>81.88</v>
      </c>
      <c r="M3209">
        <v>81.88</v>
      </c>
      <c r="N3209">
        <f t="shared" si="50"/>
        <v>0</v>
      </c>
    </row>
    <row r="3210" spans="1:14" x14ac:dyDescent="0.2">
      <c r="A3210" t="s">
        <v>3464</v>
      </c>
      <c r="B3210" t="s">
        <v>32475</v>
      </c>
      <c r="I3210" t="s">
        <v>20</v>
      </c>
      <c r="J3210">
        <v>75.709999999999994</v>
      </c>
      <c r="M3210">
        <v>75.709999999999994</v>
      </c>
      <c r="N3210">
        <f t="shared" si="50"/>
        <v>0</v>
      </c>
    </row>
    <row r="3211" spans="1:14" x14ac:dyDescent="0.2">
      <c r="A3211" t="s">
        <v>3465</v>
      </c>
      <c r="B3211" t="s">
        <v>32476</v>
      </c>
      <c r="I3211" t="s">
        <v>3</v>
      </c>
      <c r="J3211">
        <v>18.09</v>
      </c>
      <c r="M3211">
        <v>18.09</v>
      </c>
      <c r="N3211">
        <f t="shared" si="50"/>
        <v>0</v>
      </c>
    </row>
    <row r="3212" spans="1:14" x14ac:dyDescent="0.2">
      <c r="A3212" t="s">
        <v>3466</v>
      </c>
      <c r="B3212" t="s">
        <v>32476</v>
      </c>
      <c r="I3212" t="s">
        <v>3</v>
      </c>
      <c r="J3212">
        <v>17.489999999999998</v>
      </c>
      <c r="M3212">
        <v>17.489999999999998</v>
      </c>
      <c r="N3212">
        <f t="shared" si="50"/>
        <v>0</v>
      </c>
    </row>
    <row r="3213" spans="1:14" x14ac:dyDescent="0.2">
      <c r="A3213" t="s">
        <v>3467</v>
      </c>
      <c r="B3213" t="s">
        <v>32477</v>
      </c>
      <c r="I3213" t="s">
        <v>3</v>
      </c>
      <c r="J3213">
        <v>31.5</v>
      </c>
      <c r="M3213">
        <v>31.5</v>
      </c>
      <c r="N3213">
        <f t="shared" si="50"/>
        <v>0</v>
      </c>
    </row>
    <row r="3214" spans="1:14" x14ac:dyDescent="0.2">
      <c r="A3214" t="s">
        <v>3468</v>
      </c>
      <c r="B3214" t="s">
        <v>32477</v>
      </c>
      <c r="I3214" t="s">
        <v>3</v>
      </c>
      <c r="J3214">
        <v>30.91</v>
      </c>
      <c r="M3214">
        <v>30.91</v>
      </c>
      <c r="N3214">
        <f t="shared" si="50"/>
        <v>0</v>
      </c>
    </row>
    <row r="3215" spans="1:14" x14ac:dyDescent="0.2">
      <c r="A3215" t="s">
        <v>3469</v>
      </c>
      <c r="B3215" t="s">
        <v>32478</v>
      </c>
      <c r="I3215" t="s">
        <v>3</v>
      </c>
      <c r="J3215">
        <v>23.9</v>
      </c>
      <c r="M3215">
        <v>23.9</v>
      </c>
      <c r="N3215">
        <f t="shared" si="50"/>
        <v>0</v>
      </c>
    </row>
    <row r="3216" spans="1:14" x14ac:dyDescent="0.2">
      <c r="A3216" t="s">
        <v>3470</v>
      </c>
      <c r="B3216" t="s">
        <v>32478</v>
      </c>
      <c r="I3216" t="s">
        <v>3</v>
      </c>
      <c r="J3216">
        <v>23.25</v>
      </c>
      <c r="M3216">
        <v>23.25</v>
      </c>
      <c r="N3216">
        <f t="shared" si="50"/>
        <v>0</v>
      </c>
    </row>
    <row r="3217" spans="1:14" x14ac:dyDescent="0.2">
      <c r="A3217" t="s">
        <v>3471</v>
      </c>
      <c r="B3217" t="s">
        <v>32479</v>
      </c>
      <c r="I3217" t="s">
        <v>3</v>
      </c>
      <c r="J3217">
        <v>6.48</v>
      </c>
      <c r="M3217">
        <v>6.48</v>
      </c>
      <c r="N3217">
        <f t="shared" si="50"/>
        <v>0</v>
      </c>
    </row>
    <row r="3218" spans="1:14" x14ac:dyDescent="0.2">
      <c r="A3218" t="s">
        <v>3472</v>
      </c>
      <c r="B3218" t="s">
        <v>32479</v>
      </c>
      <c r="I3218" t="s">
        <v>3</v>
      </c>
      <c r="J3218">
        <v>6.48</v>
      </c>
      <c r="M3218">
        <v>6.48</v>
      </c>
      <c r="N3218">
        <f t="shared" si="50"/>
        <v>0</v>
      </c>
    </row>
    <row r="3219" spans="1:14" x14ac:dyDescent="0.2">
      <c r="A3219" t="s">
        <v>3473</v>
      </c>
      <c r="B3219" t="s">
        <v>32480</v>
      </c>
      <c r="I3219" t="s">
        <v>3</v>
      </c>
      <c r="J3219">
        <v>3.24</v>
      </c>
      <c r="M3219">
        <v>3.24</v>
      </c>
      <c r="N3219">
        <f t="shared" si="50"/>
        <v>0</v>
      </c>
    </row>
    <row r="3220" spans="1:14" x14ac:dyDescent="0.2">
      <c r="A3220" t="s">
        <v>3474</v>
      </c>
      <c r="B3220" t="s">
        <v>32480</v>
      </c>
      <c r="I3220" t="s">
        <v>3</v>
      </c>
      <c r="J3220">
        <v>3.24</v>
      </c>
      <c r="M3220">
        <v>3.24</v>
      </c>
      <c r="N3220">
        <f t="shared" si="50"/>
        <v>0</v>
      </c>
    </row>
    <row r="3221" spans="1:14" x14ac:dyDescent="0.2">
      <c r="A3221" t="s">
        <v>3475</v>
      </c>
      <c r="B3221" t="s">
        <v>32481</v>
      </c>
      <c r="I3221" t="s">
        <v>3</v>
      </c>
      <c r="J3221">
        <v>2.15</v>
      </c>
      <c r="M3221">
        <v>2.15</v>
      </c>
      <c r="N3221">
        <f t="shared" si="50"/>
        <v>0</v>
      </c>
    </row>
    <row r="3222" spans="1:14" x14ac:dyDescent="0.2">
      <c r="A3222" t="s">
        <v>3476</v>
      </c>
      <c r="B3222" t="s">
        <v>32481</v>
      </c>
      <c r="I3222" t="s">
        <v>3</v>
      </c>
      <c r="J3222">
        <v>2.15</v>
      </c>
      <c r="M3222">
        <v>2.15</v>
      </c>
      <c r="N3222">
        <f t="shared" si="50"/>
        <v>0</v>
      </c>
    </row>
    <row r="3223" spans="1:14" x14ac:dyDescent="0.2">
      <c r="A3223" t="s">
        <v>3477</v>
      </c>
      <c r="B3223" t="s">
        <v>32482</v>
      </c>
      <c r="I3223" t="s">
        <v>3</v>
      </c>
      <c r="J3223">
        <v>1.62</v>
      </c>
      <c r="M3223">
        <v>1.62</v>
      </c>
      <c r="N3223">
        <f t="shared" si="50"/>
        <v>0</v>
      </c>
    </row>
    <row r="3224" spans="1:14" x14ac:dyDescent="0.2">
      <c r="A3224" t="s">
        <v>3478</v>
      </c>
      <c r="B3224" t="s">
        <v>32482</v>
      </c>
      <c r="I3224" t="s">
        <v>3</v>
      </c>
      <c r="J3224">
        <v>1.62</v>
      </c>
      <c r="M3224">
        <v>1.62</v>
      </c>
      <c r="N3224">
        <f t="shared" si="50"/>
        <v>0</v>
      </c>
    </row>
    <row r="3225" spans="1:14" x14ac:dyDescent="0.2">
      <c r="A3225" t="s">
        <v>3479</v>
      </c>
      <c r="B3225" t="s">
        <v>32483</v>
      </c>
      <c r="I3225" t="s">
        <v>4</v>
      </c>
      <c r="J3225">
        <v>94.53</v>
      </c>
      <c r="M3225">
        <v>94.53</v>
      </c>
      <c r="N3225">
        <f t="shared" si="50"/>
        <v>0</v>
      </c>
    </row>
    <row r="3226" spans="1:14" x14ac:dyDescent="0.2">
      <c r="A3226" t="s">
        <v>3480</v>
      </c>
      <c r="B3226" t="s">
        <v>32483</v>
      </c>
      <c r="I3226" t="s">
        <v>4</v>
      </c>
      <c r="J3226">
        <v>86.94</v>
      </c>
      <c r="M3226">
        <v>86.94</v>
      </c>
      <c r="N3226">
        <f t="shared" si="50"/>
        <v>0</v>
      </c>
    </row>
    <row r="3227" spans="1:14" x14ac:dyDescent="0.2">
      <c r="A3227" t="s">
        <v>3481</v>
      </c>
      <c r="B3227" t="s">
        <v>32484</v>
      </c>
      <c r="I3227" t="s">
        <v>4</v>
      </c>
      <c r="J3227">
        <v>151.34</v>
      </c>
      <c r="M3227">
        <v>151.34</v>
      </c>
      <c r="N3227">
        <f t="shared" si="50"/>
        <v>0</v>
      </c>
    </row>
    <row r="3228" spans="1:14" x14ac:dyDescent="0.2">
      <c r="A3228" t="s">
        <v>3482</v>
      </c>
      <c r="B3228" t="s">
        <v>32484</v>
      </c>
      <c r="I3228" t="s">
        <v>4</v>
      </c>
      <c r="J3228">
        <v>136.16</v>
      </c>
      <c r="M3228">
        <v>136.16</v>
      </c>
      <c r="N3228">
        <f t="shared" si="50"/>
        <v>0</v>
      </c>
    </row>
    <row r="3229" spans="1:14" x14ac:dyDescent="0.2">
      <c r="A3229" t="s">
        <v>3483</v>
      </c>
      <c r="B3229" t="s">
        <v>32485</v>
      </c>
      <c r="I3229" t="s">
        <v>4</v>
      </c>
      <c r="J3229">
        <v>725.49</v>
      </c>
      <c r="M3229">
        <v>725.49</v>
      </c>
      <c r="N3229">
        <f t="shared" si="50"/>
        <v>0</v>
      </c>
    </row>
    <row r="3230" spans="1:14" x14ac:dyDescent="0.2">
      <c r="A3230" t="s">
        <v>3484</v>
      </c>
      <c r="B3230" t="s">
        <v>32485</v>
      </c>
      <c r="I3230" t="s">
        <v>4</v>
      </c>
      <c r="J3230">
        <v>679.51</v>
      </c>
      <c r="M3230">
        <v>679.51</v>
      </c>
      <c r="N3230">
        <f t="shared" si="50"/>
        <v>0</v>
      </c>
    </row>
    <row r="3231" spans="1:14" x14ac:dyDescent="0.2">
      <c r="A3231" t="s">
        <v>3485</v>
      </c>
      <c r="B3231" t="s">
        <v>32486</v>
      </c>
      <c r="I3231" t="s">
        <v>3</v>
      </c>
      <c r="J3231">
        <v>148.62</v>
      </c>
      <c r="M3231">
        <v>148.62</v>
      </c>
      <c r="N3231">
        <f t="shared" si="50"/>
        <v>0</v>
      </c>
    </row>
    <row r="3232" spans="1:14" x14ac:dyDescent="0.2">
      <c r="A3232" t="s">
        <v>3486</v>
      </c>
      <c r="B3232" t="s">
        <v>32486</v>
      </c>
      <c r="I3232" t="s">
        <v>3</v>
      </c>
      <c r="J3232">
        <v>143.85</v>
      </c>
      <c r="M3232">
        <v>143.85</v>
      </c>
      <c r="N3232">
        <f t="shared" si="50"/>
        <v>0</v>
      </c>
    </row>
    <row r="3233" spans="1:14" x14ac:dyDescent="0.2">
      <c r="A3233" t="s">
        <v>3487</v>
      </c>
      <c r="B3233" t="s">
        <v>32487</v>
      </c>
      <c r="I3233" t="s">
        <v>3</v>
      </c>
      <c r="J3233">
        <v>81.25</v>
      </c>
      <c r="M3233">
        <v>81.25</v>
      </c>
      <c r="N3233">
        <f t="shared" si="50"/>
        <v>0</v>
      </c>
    </row>
    <row r="3234" spans="1:14" x14ac:dyDescent="0.2">
      <c r="A3234" t="s">
        <v>3488</v>
      </c>
      <c r="B3234" t="s">
        <v>32487</v>
      </c>
      <c r="I3234" t="s">
        <v>3</v>
      </c>
      <c r="J3234">
        <v>76.47</v>
      </c>
      <c r="M3234">
        <v>76.47</v>
      </c>
      <c r="N3234">
        <f t="shared" si="50"/>
        <v>0</v>
      </c>
    </row>
    <row r="3235" spans="1:14" x14ac:dyDescent="0.2">
      <c r="A3235" t="s">
        <v>3489</v>
      </c>
      <c r="B3235" t="s">
        <v>32488</v>
      </c>
      <c r="I3235" t="s">
        <v>3</v>
      </c>
      <c r="J3235">
        <v>69.94</v>
      </c>
      <c r="M3235">
        <v>69.94</v>
      </c>
      <c r="N3235">
        <f t="shared" si="50"/>
        <v>0</v>
      </c>
    </row>
    <row r="3236" spans="1:14" x14ac:dyDescent="0.2">
      <c r="A3236" t="s">
        <v>3490</v>
      </c>
      <c r="B3236" t="s">
        <v>32488</v>
      </c>
      <c r="I3236" t="s">
        <v>3</v>
      </c>
      <c r="J3236">
        <v>65.16</v>
      </c>
      <c r="M3236">
        <v>65.16</v>
      </c>
      <c r="N3236">
        <f t="shared" si="50"/>
        <v>0</v>
      </c>
    </row>
    <row r="3237" spans="1:14" x14ac:dyDescent="0.2">
      <c r="A3237" t="s">
        <v>3491</v>
      </c>
      <c r="B3237" t="s">
        <v>32489</v>
      </c>
      <c r="I3237" t="s">
        <v>3</v>
      </c>
      <c r="J3237">
        <v>64.319999999999993</v>
      </c>
      <c r="M3237">
        <v>64.319999999999993</v>
      </c>
      <c r="N3237">
        <f t="shared" si="50"/>
        <v>0</v>
      </c>
    </row>
    <row r="3238" spans="1:14" x14ac:dyDescent="0.2">
      <c r="A3238" t="s">
        <v>3492</v>
      </c>
      <c r="B3238" t="s">
        <v>32489</v>
      </c>
      <c r="I3238" t="s">
        <v>3</v>
      </c>
      <c r="J3238">
        <v>59.55</v>
      </c>
      <c r="M3238">
        <v>59.55</v>
      </c>
      <c r="N3238">
        <f t="shared" si="50"/>
        <v>0</v>
      </c>
    </row>
    <row r="3239" spans="1:14" x14ac:dyDescent="0.2">
      <c r="A3239" t="s">
        <v>3493</v>
      </c>
      <c r="B3239" t="s">
        <v>32490</v>
      </c>
      <c r="I3239" t="s">
        <v>3</v>
      </c>
      <c r="J3239">
        <v>7.84</v>
      </c>
      <c r="M3239">
        <v>7.84</v>
      </c>
      <c r="N3239">
        <f t="shared" si="50"/>
        <v>0</v>
      </c>
    </row>
    <row r="3240" spans="1:14" x14ac:dyDescent="0.2">
      <c r="A3240" t="s">
        <v>3494</v>
      </c>
      <c r="B3240" t="s">
        <v>32490</v>
      </c>
      <c r="I3240" t="s">
        <v>3</v>
      </c>
      <c r="J3240">
        <v>7.36</v>
      </c>
      <c r="M3240">
        <v>7.36</v>
      </c>
      <c r="N3240">
        <f t="shared" si="50"/>
        <v>0</v>
      </c>
    </row>
    <row r="3241" spans="1:14" x14ac:dyDescent="0.2">
      <c r="A3241" t="s">
        <v>28042</v>
      </c>
      <c r="B3241" t="s">
        <v>32491</v>
      </c>
      <c r="I3241" t="s">
        <v>3</v>
      </c>
      <c r="J3241">
        <v>6.47</v>
      </c>
      <c r="M3241">
        <v>6.47</v>
      </c>
      <c r="N3241">
        <f t="shared" si="50"/>
        <v>0</v>
      </c>
    </row>
    <row r="3242" spans="1:14" x14ac:dyDescent="0.2">
      <c r="A3242" t="s">
        <v>28043</v>
      </c>
      <c r="B3242" t="s">
        <v>32491</v>
      </c>
      <c r="I3242" t="s">
        <v>3</v>
      </c>
      <c r="J3242">
        <v>5.99</v>
      </c>
      <c r="M3242">
        <v>5.99</v>
      </c>
      <c r="N3242">
        <f t="shared" si="50"/>
        <v>0</v>
      </c>
    </row>
    <row r="3243" spans="1:14" x14ac:dyDescent="0.2">
      <c r="A3243" t="s">
        <v>3495</v>
      </c>
      <c r="B3243" t="s">
        <v>32492</v>
      </c>
      <c r="I3243" t="s">
        <v>3</v>
      </c>
      <c r="J3243">
        <v>25.8</v>
      </c>
      <c r="M3243">
        <v>25.8</v>
      </c>
      <c r="N3243">
        <f t="shared" si="50"/>
        <v>0</v>
      </c>
    </row>
    <row r="3244" spans="1:14" x14ac:dyDescent="0.2">
      <c r="A3244" t="s">
        <v>3496</v>
      </c>
      <c r="B3244" t="s">
        <v>32492</v>
      </c>
      <c r="I3244" t="s">
        <v>3</v>
      </c>
      <c r="J3244">
        <v>24</v>
      </c>
      <c r="M3244">
        <v>24</v>
      </c>
      <c r="N3244">
        <f t="shared" si="50"/>
        <v>0</v>
      </c>
    </row>
    <row r="3245" spans="1:14" x14ac:dyDescent="0.2">
      <c r="A3245" t="s">
        <v>28044</v>
      </c>
      <c r="B3245" t="s">
        <v>32493</v>
      </c>
      <c r="I3245" t="s">
        <v>3</v>
      </c>
      <c r="J3245">
        <v>19.8</v>
      </c>
      <c r="M3245">
        <v>19.8</v>
      </c>
      <c r="N3245">
        <f t="shared" si="50"/>
        <v>0</v>
      </c>
    </row>
    <row r="3246" spans="1:14" x14ac:dyDescent="0.2">
      <c r="A3246" t="s">
        <v>28045</v>
      </c>
      <c r="B3246" t="s">
        <v>32493</v>
      </c>
      <c r="I3246" t="s">
        <v>3</v>
      </c>
      <c r="J3246">
        <v>18</v>
      </c>
      <c r="M3246">
        <v>18</v>
      </c>
      <c r="N3246">
        <f t="shared" si="50"/>
        <v>0</v>
      </c>
    </row>
    <row r="3247" spans="1:14" x14ac:dyDescent="0.2">
      <c r="A3247" t="s">
        <v>3497</v>
      </c>
      <c r="B3247" t="s">
        <v>32494</v>
      </c>
      <c r="I3247" t="s">
        <v>3</v>
      </c>
      <c r="J3247">
        <v>192.96</v>
      </c>
      <c r="M3247">
        <v>192.96</v>
      </c>
      <c r="N3247">
        <f t="shared" si="50"/>
        <v>0</v>
      </c>
    </row>
    <row r="3248" spans="1:14" x14ac:dyDescent="0.2">
      <c r="A3248" t="s">
        <v>3498</v>
      </c>
      <c r="B3248" t="s">
        <v>32494</v>
      </c>
      <c r="I3248" t="s">
        <v>3</v>
      </c>
      <c r="J3248">
        <v>185.64</v>
      </c>
      <c r="M3248">
        <v>185.64</v>
      </c>
      <c r="N3248">
        <f t="shared" si="50"/>
        <v>0</v>
      </c>
    </row>
    <row r="3249" spans="1:14" x14ac:dyDescent="0.2">
      <c r="A3249" t="s">
        <v>26630</v>
      </c>
      <c r="B3249" t="s">
        <v>32495</v>
      </c>
      <c r="I3249" t="s">
        <v>3</v>
      </c>
      <c r="J3249">
        <v>20.93</v>
      </c>
      <c r="M3249">
        <v>20.93</v>
      </c>
      <c r="N3249">
        <f t="shared" si="50"/>
        <v>0</v>
      </c>
    </row>
    <row r="3250" spans="1:14" x14ac:dyDescent="0.2">
      <c r="A3250" t="s">
        <v>26631</v>
      </c>
      <c r="B3250" t="s">
        <v>32495</v>
      </c>
      <c r="I3250" t="s">
        <v>3</v>
      </c>
      <c r="J3250">
        <v>20.45</v>
      </c>
      <c r="M3250">
        <v>20.45</v>
      </c>
      <c r="N3250">
        <f t="shared" si="50"/>
        <v>0</v>
      </c>
    </row>
    <row r="3251" spans="1:14" x14ac:dyDescent="0.2">
      <c r="A3251" t="s">
        <v>3499</v>
      </c>
      <c r="B3251" t="s">
        <v>32496</v>
      </c>
      <c r="I3251" t="s">
        <v>4</v>
      </c>
      <c r="J3251">
        <v>221.19</v>
      </c>
      <c r="M3251">
        <v>221.19</v>
      </c>
      <c r="N3251">
        <f t="shared" si="50"/>
        <v>0</v>
      </c>
    </row>
    <row r="3252" spans="1:14" x14ac:dyDescent="0.2">
      <c r="A3252" t="s">
        <v>3500</v>
      </c>
      <c r="B3252" t="s">
        <v>32496</v>
      </c>
      <c r="I3252" t="s">
        <v>4</v>
      </c>
      <c r="J3252">
        <v>205.95</v>
      </c>
      <c r="M3252">
        <v>205.95</v>
      </c>
      <c r="N3252">
        <f t="shared" si="50"/>
        <v>0</v>
      </c>
    </row>
    <row r="3253" spans="1:14" x14ac:dyDescent="0.2">
      <c r="A3253" t="s">
        <v>28046</v>
      </c>
      <c r="B3253" t="s">
        <v>32497</v>
      </c>
      <c r="I3253" t="s">
        <v>3</v>
      </c>
      <c r="J3253">
        <v>2.73</v>
      </c>
      <c r="M3253">
        <v>2.73</v>
      </c>
      <c r="N3253">
        <f t="shared" si="50"/>
        <v>0</v>
      </c>
    </row>
    <row r="3254" spans="1:14" x14ac:dyDescent="0.2">
      <c r="A3254" t="s">
        <v>28047</v>
      </c>
      <c r="B3254" t="s">
        <v>32497</v>
      </c>
      <c r="I3254" t="s">
        <v>3</v>
      </c>
      <c r="J3254">
        <v>2.73</v>
      </c>
      <c r="M3254">
        <v>2.73</v>
      </c>
      <c r="N3254">
        <f t="shared" si="50"/>
        <v>0</v>
      </c>
    </row>
    <row r="3255" spans="1:14" x14ac:dyDescent="0.2">
      <c r="A3255" t="s">
        <v>28048</v>
      </c>
      <c r="B3255" t="s">
        <v>32498</v>
      </c>
      <c r="I3255" t="s">
        <v>3</v>
      </c>
      <c r="J3255">
        <v>5.0999999999999996</v>
      </c>
      <c r="M3255">
        <v>5.0999999999999996</v>
      </c>
      <c r="N3255">
        <f t="shared" si="50"/>
        <v>0</v>
      </c>
    </row>
    <row r="3256" spans="1:14" x14ac:dyDescent="0.2">
      <c r="A3256" t="s">
        <v>28049</v>
      </c>
      <c r="B3256" t="s">
        <v>32498</v>
      </c>
      <c r="I3256" t="s">
        <v>3</v>
      </c>
      <c r="J3256">
        <v>4.62</v>
      </c>
      <c r="M3256">
        <v>4.62</v>
      </c>
      <c r="N3256">
        <f t="shared" si="50"/>
        <v>0</v>
      </c>
    </row>
    <row r="3257" spans="1:14" x14ac:dyDescent="0.2">
      <c r="A3257" t="s">
        <v>28050</v>
      </c>
      <c r="B3257" t="s">
        <v>32499</v>
      </c>
      <c r="I3257" t="s">
        <v>3</v>
      </c>
      <c r="J3257">
        <v>18.43</v>
      </c>
      <c r="M3257">
        <v>18.43</v>
      </c>
      <c r="N3257">
        <f t="shared" si="50"/>
        <v>0</v>
      </c>
    </row>
    <row r="3258" spans="1:14" x14ac:dyDescent="0.2">
      <c r="A3258" t="s">
        <v>28051</v>
      </c>
      <c r="B3258" t="s">
        <v>32499</v>
      </c>
      <c r="I3258" t="s">
        <v>3</v>
      </c>
      <c r="J3258">
        <v>16.63</v>
      </c>
      <c r="M3258">
        <v>16.63</v>
      </c>
      <c r="N3258">
        <f t="shared" si="50"/>
        <v>0</v>
      </c>
    </row>
    <row r="3259" spans="1:14" x14ac:dyDescent="0.2">
      <c r="A3259" t="s">
        <v>3501</v>
      </c>
      <c r="B3259" t="s">
        <v>32500</v>
      </c>
      <c r="I3259" t="s">
        <v>2087</v>
      </c>
      <c r="J3259">
        <v>10</v>
      </c>
      <c r="M3259">
        <v>10</v>
      </c>
      <c r="N3259">
        <f t="shared" si="50"/>
        <v>0</v>
      </c>
    </row>
    <row r="3260" spans="1:14" x14ac:dyDescent="0.2">
      <c r="A3260" t="s">
        <v>3502</v>
      </c>
      <c r="B3260" t="s">
        <v>32500</v>
      </c>
      <c r="I3260" t="s">
        <v>2087</v>
      </c>
      <c r="J3260">
        <v>10</v>
      </c>
      <c r="M3260">
        <v>10</v>
      </c>
      <c r="N3260">
        <f t="shared" si="50"/>
        <v>0</v>
      </c>
    </row>
    <row r="3261" spans="1:14" x14ac:dyDescent="0.2">
      <c r="A3261" t="s">
        <v>3503</v>
      </c>
      <c r="B3261" t="s">
        <v>32501</v>
      </c>
      <c r="I3261" t="s">
        <v>3504</v>
      </c>
      <c r="J3261">
        <v>15.91</v>
      </c>
      <c r="M3261">
        <v>15.91</v>
      </c>
      <c r="N3261">
        <f t="shared" si="50"/>
        <v>0</v>
      </c>
    </row>
    <row r="3262" spans="1:14" x14ac:dyDescent="0.2">
      <c r="A3262" t="s">
        <v>3505</v>
      </c>
      <c r="B3262" t="s">
        <v>32501</v>
      </c>
      <c r="I3262" t="s">
        <v>3504</v>
      </c>
      <c r="J3262">
        <v>15.91</v>
      </c>
      <c r="M3262">
        <v>15.91</v>
      </c>
      <c r="N3262">
        <f t="shared" si="50"/>
        <v>0</v>
      </c>
    </row>
    <row r="3263" spans="1:14" x14ac:dyDescent="0.2">
      <c r="A3263" t="s">
        <v>3506</v>
      </c>
      <c r="B3263" t="s">
        <v>32502</v>
      </c>
      <c r="I3263" t="s">
        <v>2017</v>
      </c>
      <c r="J3263">
        <v>11561.25</v>
      </c>
      <c r="M3263">
        <v>11561.25</v>
      </c>
      <c r="N3263">
        <f t="shared" si="50"/>
        <v>0</v>
      </c>
    </row>
    <row r="3264" spans="1:14" x14ac:dyDescent="0.2">
      <c r="A3264" t="s">
        <v>3507</v>
      </c>
      <c r="B3264" t="s">
        <v>32502</v>
      </c>
      <c r="I3264" t="s">
        <v>2017</v>
      </c>
      <c r="J3264">
        <v>10903.2</v>
      </c>
      <c r="M3264">
        <v>10903.2</v>
      </c>
      <c r="N3264">
        <f t="shared" si="50"/>
        <v>0</v>
      </c>
    </row>
    <row r="3265" spans="1:14" x14ac:dyDescent="0.2">
      <c r="A3265" t="s">
        <v>3508</v>
      </c>
      <c r="B3265" t="s">
        <v>32503</v>
      </c>
      <c r="I3265" t="s">
        <v>2017</v>
      </c>
      <c r="J3265">
        <v>25</v>
      </c>
      <c r="M3265">
        <v>25</v>
      </c>
      <c r="N3265">
        <f t="shared" si="50"/>
        <v>0</v>
      </c>
    </row>
    <row r="3266" spans="1:14" x14ac:dyDescent="0.2">
      <c r="A3266" t="s">
        <v>3509</v>
      </c>
      <c r="B3266" t="s">
        <v>32503</v>
      </c>
      <c r="I3266" t="s">
        <v>2017</v>
      </c>
      <c r="J3266">
        <v>25</v>
      </c>
      <c r="M3266">
        <v>25</v>
      </c>
      <c r="N3266">
        <f t="shared" si="50"/>
        <v>0</v>
      </c>
    </row>
    <row r="3267" spans="1:14" x14ac:dyDescent="0.2">
      <c r="A3267" t="s">
        <v>3510</v>
      </c>
      <c r="B3267" t="s">
        <v>32504</v>
      </c>
      <c r="I3267" t="s">
        <v>2017</v>
      </c>
      <c r="J3267">
        <v>40</v>
      </c>
      <c r="M3267">
        <v>40</v>
      </c>
      <c r="N3267">
        <f t="shared" si="50"/>
        <v>0</v>
      </c>
    </row>
    <row r="3268" spans="1:14" x14ac:dyDescent="0.2">
      <c r="A3268" t="s">
        <v>3511</v>
      </c>
      <c r="B3268" t="s">
        <v>32504</v>
      </c>
      <c r="I3268" t="s">
        <v>2017</v>
      </c>
      <c r="J3268">
        <v>40</v>
      </c>
      <c r="M3268">
        <v>40</v>
      </c>
      <c r="N3268">
        <f t="shared" ref="N3268:N3331" si="51">J3268-M3268</f>
        <v>0</v>
      </c>
    </row>
    <row r="3269" spans="1:14" x14ac:dyDescent="0.2">
      <c r="A3269" t="s">
        <v>28052</v>
      </c>
      <c r="B3269" t="s">
        <v>32505</v>
      </c>
      <c r="I3269" t="s">
        <v>2017</v>
      </c>
      <c r="J3269">
        <v>421.45</v>
      </c>
      <c r="M3269">
        <v>421.45</v>
      </c>
      <c r="N3269">
        <f t="shared" si="51"/>
        <v>0</v>
      </c>
    </row>
    <row r="3270" spans="1:14" x14ac:dyDescent="0.2">
      <c r="A3270" t="s">
        <v>28053</v>
      </c>
      <c r="B3270" t="s">
        <v>32505</v>
      </c>
      <c r="I3270" t="s">
        <v>2017</v>
      </c>
      <c r="J3270">
        <v>421.45</v>
      </c>
      <c r="M3270">
        <v>421.45</v>
      </c>
      <c r="N3270">
        <f t="shared" si="51"/>
        <v>0</v>
      </c>
    </row>
    <row r="3271" spans="1:14" x14ac:dyDescent="0.2">
      <c r="A3271" t="s">
        <v>28271</v>
      </c>
      <c r="B3271" t="s">
        <v>32506</v>
      </c>
      <c r="I3271" t="s">
        <v>2017</v>
      </c>
      <c r="J3271">
        <v>1321.45</v>
      </c>
      <c r="M3271">
        <v>1321.45</v>
      </c>
      <c r="N3271">
        <f t="shared" si="51"/>
        <v>0</v>
      </c>
    </row>
    <row r="3272" spans="1:14" x14ac:dyDescent="0.2">
      <c r="A3272" t="s">
        <v>28272</v>
      </c>
      <c r="B3272" t="s">
        <v>32506</v>
      </c>
      <c r="I3272" t="s">
        <v>2017</v>
      </c>
      <c r="J3272">
        <v>1321.45</v>
      </c>
      <c r="M3272">
        <v>1321.45</v>
      </c>
      <c r="N3272">
        <f t="shared" si="51"/>
        <v>0</v>
      </c>
    </row>
    <row r="3273" spans="1:14" x14ac:dyDescent="0.2">
      <c r="A3273" t="s">
        <v>3512</v>
      </c>
      <c r="B3273" t="s">
        <v>32507</v>
      </c>
      <c r="I3273" t="s">
        <v>2087</v>
      </c>
      <c r="J3273">
        <v>50.34</v>
      </c>
      <c r="M3273">
        <v>50.34</v>
      </c>
      <c r="N3273">
        <f t="shared" si="51"/>
        <v>0</v>
      </c>
    </row>
    <row r="3274" spans="1:14" x14ac:dyDescent="0.2">
      <c r="A3274" t="s">
        <v>3513</v>
      </c>
      <c r="B3274" t="s">
        <v>32507</v>
      </c>
      <c r="I3274" t="s">
        <v>2087</v>
      </c>
      <c r="J3274">
        <v>50.34</v>
      </c>
      <c r="M3274">
        <v>50.34</v>
      </c>
      <c r="N3274">
        <f t="shared" si="51"/>
        <v>0</v>
      </c>
    </row>
    <row r="3275" spans="1:14" x14ac:dyDescent="0.2">
      <c r="A3275" t="s">
        <v>3514</v>
      </c>
      <c r="B3275" t="s">
        <v>32508</v>
      </c>
      <c r="I3275" t="s">
        <v>2017</v>
      </c>
      <c r="J3275">
        <v>410.08</v>
      </c>
      <c r="M3275">
        <v>410.08</v>
      </c>
      <c r="N3275">
        <f t="shared" si="51"/>
        <v>0</v>
      </c>
    </row>
    <row r="3276" spans="1:14" x14ac:dyDescent="0.2">
      <c r="A3276" t="s">
        <v>3515</v>
      </c>
      <c r="B3276" t="s">
        <v>32508</v>
      </c>
      <c r="I3276" t="s">
        <v>2017</v>
      </c>
      <c r="J3276">
        <v>410.08</v>
      </c>
      <c r="M3276">
        <v>410.08</v>
      </c>
      <c r="N3276">
        <f t="shared" si="51"/>
        <v>0</v>
      </c>
    </row>
    <row r="3277" spans="1:14" x14ac:dyDescent="0.2">
      <c r="A3277" t="s">
        <v>3516</v>
      </c>
      <c r="B3277" t="s">
        <v>32509</v>
      </c>
      <c r="I3277" t="s">
        <v>3</v>
      </c>
      <c r="J3277">
        <v>7.22</v>
      </c>
      <c r="M3277">
        <v>7.22</v>
      </c>
      <c r="N3277">
        <f t="shared" si="51"/>
        <v>0</v>
      </c>
    </row>
    <row r="3278" spans="1:14" x14ac:dyDescent="0.2">
      <c r="A3278" t="s">
        <v>3517</v>
      </c>
      <c r="B3278" t="s">
        <v>32509</v>
      </c>
      <c r="I3278" t="s">
        <v>3</v>
      </c>
      <c r="J3278">
        <v>6.26</v>
      </c>
      <c r="M3278">
        <v>6.26</v>
      </c>
      <c r="N3278">
        <f t="shared" si="51"/>
        <v>0</v>
      </c>
    </row>
    <row r="3279" spans="1:14" x14ac:dyDescent="0.2">
      <c r="A3279" t="s">
        <v>3518</v>
      </c>
      <c r="B3279" t="s">
        <v>32510</v>
      </c>
      <c r="I3279" t="s">
        <v>4</v>
      </c>
      <c r="J3279">
        <v>34.369999999999997</v>
      </c>
      <c r="M3279">
        <v>34.369999999999997</v>
      </c>
      <c r="N3279">
        <f t="shared" si="51"/>
        <v>0</v>
      </c>
    </row>
    <row r="3280" spans="1:14" x14ac:dyDescent="0.2">
      <c r="A3280" t="s">
        <v>3519</v>
      </c>
      <c r="B3280" t="s">
        <v>32510</v>
      </c>
      <c r="I3280" t="s">
        <v>4</v>
      </c>
      <c r="J3280">
        <v>29.78</v>
      </c>
      <c r="M3280">
        <v>29.78</v>
      </c>
      <c r="N3280">
        <f t="shared" si="51"/>
        <v>0</v>
      </c>
    </row>
    <row r="3281" spans="1:14" x14ac:dyDescent="0.2">
      <c r="A3281" t="s">
        <v>3520</v>
      </c>
      <c r="B3281" t="s">
        <v>32511</v>
      </c>
      <c r="I3281" t="s">
        <v>5</v>
      </c>
      <c r="J3281">
        <v>3321.4</v>
      </c>
      <c r="M3281">
        <v>3321.4</v>
      </c>
      <c r="N3281">
        <f t="shared" si="51"/>
        <v>0</v>
      </c>
    </row>
    <row r="3282" spans="1:14" x14ac:dyDescent="0.2">
      <c r="A3282" t="s">
        <v>3521</v>
      </c>
      <c r="B3282" t="s">
        <v>32511</v>
      </c>
      <c r="I3282" t="s">
        <v>5</v>
      </c>
      <c r="J3282">
        <v>2877.81</v>
      </c>
      <c r="M3282">
        <v>2877.81</v>
      </c>
      <c r="N3282">
        <f t="shared" si="51"/>
        <v>0</v>
      </c>
    </row>
    <row r="3283" spans="1:14" x14ac:dyDescent="0.2">
      <c r="A3283" t="s">
        <v>3522</v>
      </c>
      <c r="B3283" t="s">
        <v>32512</v>
      </c>
      <c r="I3283" t="s">
        <v>5</v>
      </c>
      <c r="J3283">
        <v>103.12</v>
      </c>
      <c r="M3283">
        <v>103.12</v>
      </c>
      <c r="N3283">
        <f t="shared" si="51"/>
        <v>0</v>
      </c>
    </row>
    <row r="3284" spans="1:14" x14ac:dyDescent="0.2">
      <c r="A3284" t="s">
        <v>3523</v>
      </c>
      <c r="B3284" t="s">
        <v>32512</v>
      </c>
      <c r="I3284" t="s">
        <v>5</v>
      </c>
      <c r="J3284">
        <v>89.36</v>
      </c>
      <c r="M3284">
        <v>89.36</v>
      </c>
      <c r="N3284">
        <f t="shared" si="51"/>
        <v>0</v>
      </c>
    </row>
    <row r="3285" spans="1:14" x14ac:dyDescent="0.2">
      <c r="A3285" t="s">
        <v>3524</v>
      </c>
      <c r="B3285" t="s">
        <v>32513</v>
      </c>
      <c r="I3285" t="s">
        <v>5</v>
      </c>
      <c r="J3285">
        <v>885.81</v>
      </c>
      <c r="M3285">
        <v>885.81</v>
      </c>
      <c r="N3285">
        <f t="shared" si="51"/>
        <v>0</v>
      </c>
    </row>
    <row r="3286" spans="1:14" x14ac:dyDescent="0.2">
      <c r="A3286" t="s">
        <v>3525</v>
      </c>
      <c r="B3286" t="s">
        <v>32513</v>
      </c>
      <c r="I3286" t="s">
        <v>5</v>
      </c>
      <c r="J3286">
        <v>779.12</v>
      </c>
      <c r="M3286">
        <v>779.12</v>
      </c>
      <c r="N3286">
        <f t="shared" si="51"/>
        <v>0</v>
      </c>
    </row>
    <row r="3287" spans="1:14" x14ac:dyDescent="0.2">
      <c r="A3287" t="s">
        <v>3526</v>
      </c>
      <c r="B3287" t="s">
        <v>32514</v>
      </c>
      <c r="I3287" t="s">
        <v>3</v>
      </c>
      <c r="J3287">
        <v>2.9</v>
      </c>
      <c r="M3287">
        <v>2.9</v>
      </c>
      <c r="N3287">
        <f t="shared" si="51"/>
        <v>0</v>
      </c>
    </row>
    <row r="3288" spans="1:14" x14ac:dyDescent="0.2">
      <c r="A3288" t="s">
        <v>3527</v>
      </c>
      <c r="B3288" t="s">
        <v>32514</v>
      </c>
      <c r="I3288" t="s">
        <v>3</v>
      </c>
      <c r="J3288">
        <v>2.5099999999999998</v>
      </c>
      <c r="M3288">
        <v>2.5099999999999998</v>
      </c>
      <c r="N3288">
        <f t="shared" si="51"/>
        <v>0</v>
      </c>
    </row>
    <row r="3289" spans="1:14" x14ac:dyDescent="0.2">
      <c r="A3289" t="s">
        <v>28273</v>
      </c>
      <c r="B3289" t="s">
        <v>32515</v>
      </c>
      <c r="I3289" t="s">
        <v>3</v>
      </c>
      <c r="J3289">
        <v>1.29</v>
      </c>
      <c r="M3289">
        <v>1.29</v>
      </c>
      <c r="N3289">
        <f t="shared" si="51"/>
        <v>0</v>
      </c>
    </row>
    <row r="3290" spans="1:14" x14ac:dyDescent="0.2">
      <c r="A3290" t="s">
        <v>28274</v>
      </c>
      <c r="B3290" t="s">
        <v>32515</v>
      </c>
      <c r="I3290" t="s">
        <v>3</v>
      </c>
      <c r="J3290">
        <v>1.1100000000000001</v>
      </c>
      <c r="M3290">
        <v>1.1100000000000001</v>
      </c>
      <c r="N3290">
        <f t="shared" si="51"/>
        <v>0</v>
      </c>
    </row>
    <row r="3291" spans="1:14" x14ac:dyDescent="0.2">
      <c r="A3291" t="s">
        <v>3528</v>
      </c>
      <c r="B3291" t="s">
        <v>32516</v>
      </c>
      <c r="I3291" t="s">
        <v>3</v>
      </c>
      <c r="J3291">
        <v>0.59</v>
      </c>
      <c r="M3291">
        <v>0.59</v>
      </c>
      <c r="N3291">
        <f t="shared" si="51"/>
        <v>0</v>
      </c>
    </row>
    <row r="3292" spans="1:14" x14ac:dyDescent="0.2">
      <c r="A3292" t="s">
        <v>3529</v>
      </c>
      <c r="B3292" t="s">
        <v>32516</v>
      </c>
      <c r="I3292" t="s">
        <v>3</v>
      </c>
      <c r="J3292">
        <v>0.51</v>
      </c>
      <c r="M3292">
        <v>0.51</v>
      </c>
      <c r="N3292">
        <f t="shared" si="51"/>
        <v>0</v>
      </c>
    </row>
    <row r="3293" spans="1:14" x14ac:dyDescent="0.2">
      <c r="A3293" t="s">
        <v>3530</v>
      </c>
      <c r="B3293" t="s">
        <v>32517</v>
      </c>
      <c r="I3293" t="s">
        <v>4</v>
      </c>
      <c r="J3293">
        <v>0.18</v>
      </c>
      <c r="M3293">
        <v>0.18</v>
      </c>
      <c r="N3293">
        <f t="shared" si="51"/>
        <v>0</v>
      </c>
    </row>
    <row r="3294" spans="1:14" x14ac:dyDescent="0.2">
      <c r="A3294" t="s">
        <v>3531</v>
      </c>
      <c r="B3294" t="s">
        <v>32517</v>
      </c>
      <c r="I3294" t="s">
        <v>4</v>
      </c>
      <c r="J3294">
        <v>0.15</v>
      </c>
      <c r="M3294">
        <v>0.15</v>
      </c>
      <c r="N3294">
        <f t="shared" si="51"/>
        <v>0</v>
      </c>
    </row>
    <row r="3295" spans="1:14" x14ac:dyDescent="0.2">
      <c r="A3295" t="s">
        <v>3532</v>
      </c>
      <c r="B3295" t="s">
        <v>32518</v>
      </c>
      <c r="I3295" t="s">
        <v>5</v>
      </c>
      <c r="J3295">
        <v>54971.32</v>
      </c>
      <c r="M3295">
        <v>54971.32</v>
      </c>
      <c r="N3295">
        <f t="shared" si="51"/>
        <v>0</v>
      </c>
    </row>
    <row r="3296" spans="1:14" x14ac:dyDescent="0.2">
      <c r="A3296" t="s">
        <v>3533</v>
      </c>
      <c r="B3296" t="s">
        <v>32518</v>
      </c>
      <c r="I3296" t="s">
        <v>5</v>
      </c>
      <c r="J3296">
        <v>49726.96</v>
      </c>
      <c r="M3296">
        <v>49726.96</v>
      </c>
      <c r="N3296">
        <f t="shared" si="51"/>
        <v>0</v>
      </c>
    </row>
    <row r="3297" spans="1:14" x14ac:dyDescent="0.2">
      <c r="A3297" t="s">
        <v>3534</v>
      </c>
      <c r="B3297" t="s">
        <v>32519</v>
      </c>
      <c r="I3297" t="s">
        <v>5</v>
      </c>
      <c r="J3297">
        <v>278594.61</v>
      </c>
      <c r="M3297">
        <v>278594.61</v>
      </c>
      <c r="N3297">
        <f t="shared" si="51"/>
        <v>0</v>
      </c>
    </row>
    <row r="3298" spans="1:14" x14ac:dyDescent="0.2">
      <c r="A3298" t="s">
        <v>3535</v>
      </c>
      <c r="B3298" t="s">
        <v>32519</v>
      </c>
      <c r="I3298" t="s">
        <v>5</v>
      </c>
      <c r="J3298">
        <v>254149.19</v>
      </c>
      <c r="M3298">
        <v>254149.19</v>
      </c>
      <c r="N3298">
        <f t="shared" si="51"/>
        <v>0</v>
      </c>
    </row>
    <row r="3299" spans="1:14" x14ac:dyDescent="0.2">
      <c r="A3299" t="s">
        <v>3536</v>
      </c>
      <c r="B3299" t="s">
        <v>32520</v>
      </c>
      <c r="I3299" t="s">
        <v>5</v>
      </c>
      <c r="J3299">
        <v>4309.97</v>
      </c>
      <c r="M3299">
        <v>4309.97</v>
      </c>
      <c r="N3299">
        <f t="shared" si="51"/>
        <v>0</v>
      </c>
    </row>
    <row r="3300" spans="1:14" x14ac:dyDescent="0.2">
      <c r="A3300" t="s">
        <v>3537</v>
      </c>
      <c r="B3300" t="s">
        <v>32520</v>
      </c>
      <c r="I3300" t="s">
        <v>5</v>
      </c>
      <c r="J3300">
        <v>3735.2</v>
      </c>
      <c r="M3300">
        <v>3735.2</v>
      </c>
      <c r="N3300">
        <f t="shared" si="51"/>
        <v>0</v>
      </c>
    </row>
    <row r="3301" spans="1:14" x14ac:dyDescent="0.2">
      <c r="A3301" t="s">
        <v>28275</v>
      </c>
      <c r="B3301" t="s">
        <v>32521</v>
      </c>
      <c r="I3301" t="s">
        <v>4</v>
      </c>
      <c r="J3301">
        <v>59.34</v>
      </c>
      <c r="M3301">
        <v>59.34</v>
      </c>
      <c r="N3301">
        <f t="shared" si="51"/>
        <v>0</v>
      </c>
    </row>
    <row r="3302" spans="1:14" x14ac:dyDescent="0.2">
      <c r="A3302" t="s">
        <v>28276</v>
      </c>
      <c r="B3302" t="s">
        <v>32521</v>
      </c>
      <c r="I3302" t="s">
        <v>4</v>
      </c>
      <c r="J3302">
        <v>51.41</v>
      </c>
      <c r="M3302">
        <v>51.41</v>
      </c>
      <c r="N3302">
        <f t="shared" si="51"/>
        <v>0</v>
      </c>
    </row>
    <row r="3303" spans="1:14" x14ac:dyDescent="0.2">
      <c r="A3303" t="s">
        <v>3538</v>
      </c>
      <c r="B3303" t="s">
        <v>32522</v>
      </c>
      <c r="I3303" t="s">
        <v>3</v>
      </c>
      <c r="J3303">
        <v>67.64</v>
      </c>
      <c r="M3303">
        <v>67.64</v>
      </c>
      <c r="N3303">
        <f t="shared" si="51"/>
        <v>0</v>
      </c>
    </row>
    <row r="3304" spans="1:14" x14ac:dyDescent="0.2">
      <c r="A3304" t="s">
        <v>3539</v>
      </c>
      <c r="B3304" t="s">
        <v>32522</v>
      </c>
      <c r="I3304" t="s">
        <v>3</v>
      </c>
      <c r="J3304">
        <v>66.680000000000007</v>
      </c>
      <c r="M3304">
        <v>66.680000000000007</v>
      </c>
      <c r="N3304">
        <f t="shared" si="51"/>
        <v>0</v>
      </c>
    </row>
    <row r="3305" spans="1:14" x14ac:dyDescent="0.2">
      <c r="A3305" t="s">
        <v>3540</v>
      </c>
      <c r="B3305" t="s">
        <v>32523</v>
      </c>
      <c r="I3305" t="s">
        <v>3</v>
      </c>
      <c r="J3305">
        <v>83.26</v>
      </c>
      <c r="M3305">
        <v>83.26</v>
      </c>
      <c r="N3305">
        <f t="shared" si="51"/>
        <v>0</v>
      </c>
    </row>
    <row r="3306" spans="1:14" x14ac:dyDescent="0.2">
      <c r="A3306" t="s">
        <v>3541</v>
      </c>
      <c r="B3306" t="s">
        <v>32523</v>
      </c>
      <c r="I3306" t="s">
        <v>3</v>
      </c>
      <c r="J3306">
        <v>81.349999999999994</v>
      </c>
      <c r="M3306">
        <v>81.349999999999994</v>
      </c>
      <c r="N3306">
        <f t="shared" si="51"/>
        <v>0</v>
      </c>
    </row>
    <row r="3307" spans="1:14" x14ac:dyDescent="0.2">
      <c r="A3307" t="s">
        <v>3542</v>
      </c>
      <c r="B3307" t="s">
        <v>32524</v>
      </c>
      <c r="I3307" t="s">
        <v>3</v>
      </c>
      <c r="J3307">
        <v>210.9</v>
      </c>
      <c r="M3307">
        <v>210.9</v>
      </c>
      <c r="N3307">
        <f t="shared" si="51"/>
        <v>0</v>
      </c>
    </row>
    <row r="3308" spans="1:14" x14ac:dyDescent="0.2">
      <c r="A3308" t="s">
        <v>3543</v>
      </c>
      <c r="B3308" t="s">
        <v>32524</v>
      </c>
      <c r="I3308" t="s">
        <v>3</v>
      </c>
      <c r="J3308">
        <v>208.05</v>
      </c>
      <c r="M3308">
        <v>208.05</v>
      </c>
      <c r="N3308">
        <f t="shared" si="51"/>
        <v>0</v>
      </c>
    </row>
    <row r="3309" spans="1:14" x14ac:dyDescent="0.2">
      <c r="A3309" t="s">
        <v>3544</v>
      </c>
      <c r="B3309" t="s">
        <v>32525</v>
      </c>
      <c r="I3309" t="s">
        <v>20</v>
      </c>
      <c r="J3309">
        <v>412</v>
      </c>
      <c r="M3309">
        <v>412</v>
      </c>
      <c r="N3309">
        <f t="shared" si="51"/>
        <v>0</v>
      </c>
    </row>
    <row r="3310" spans="1:14" x14ac:dyDescent="0.2">
      <c r="A3310" t="s">
        <v>3545</v>
      </c>
      <c r="B3310" t="s">
        <v>32525</v>
      </c>
      <c r="I3310" t="s">
        <v>20</v>
      </c>
      <c r="J3310">
        <v>412</v>
      </c>
      <c r="M3310">
        <v>412</v>
      </c>
      <c r="N3310">
        <f t="shared" si="51"/>
        <v>0</v>
      </c>
    </row>
    <row r="3311" spans="1:14" x14ac:dyDescent="0.2">
      <c r="A3311" t="s">
        <v>3546</v>
      </c>
      <c r="B3311" t="s">
        <v>32526</v>
      </c>
      <c r="I3311" t="s">
        <v>20</v>
      </c>
      <c r="J3311">
        <v>412</v>
      </c>
      <c r="M3311">
        <v>412</v>
      </c>
      <c r="N3311">
        <f t="shared" si="51"/>
        <v>0</v>
      </c>
    </row>
    <row r="3312" spans="1:14" x14ac:dyDescent="0.2">
      <c r="A3312" t="s">
        <v>3547</v>
      </c>
      <c r="B3312" t="s">
        <v>32526</v>
      </c>
      <c r="I3312" t="s">
        <v>20</v>
      </c>
      <c r="J3312">
        <v>412</v>
      </c>
      <c r="M3312">
        <v>412</v>
      </c>
      <c r="N3312">
        <f t="shared" si="51"/>
        <v>0</v>
      </c>
    </row>
    <row r="3313" spans="1:14" x14ac:dyDescent="0.2">
      <c r="A3313" t="s">
        <v>3548</v>
      </c>
      <c r="B3313" t="s">
        <v>32527</v>
      </c>
      <c r="I3313" t="s">
        <v>20</v>
      </c>
      <c r="J3313">
        <v>1.1599999999999999</v>
      </c>
      <c r="M3313">
        <v>1.1599999999999999</v>
      </c>
      <c r="N3313">
        <f t="shared" si="51"/>
        <v>0</v>
      </c>
    </row>
    <row r="3314" spans="1:14" x14ac:dyDescent="0.2">
      <c r="A3314" t="s">
        <v>3549</v>
      </c>
      <c r="B3314" t="s">
        <v>32527</v>
      </c>
      <c r="I3314" t="s">
        <v>20</v>
      </c>
      <c r="J3314">
        <v>1.1200000000000001</v>
      </c>
      <c r="M3314">
        <v>1.1200000000000001</v>
      </c>
      <c r="N3314">
        <f t="shared" si="51"/>
        <v>0</v>
      </c>
    </row>
    <row r="3315" spans="1:14" x14ac:dyDescent="0.2">
      <c r="A3315" t="s">
        <v>3550</v>
      </c>
      <c r="B3315" t="s">
        <v>32528</v>
      </c>
      <c r="I3315" t="s">
        <v>3551</v>
      </c>
      <c r="J3315">
        <v>7.04</v>
      </c>
      <c r="M3315">
        <v>7.04</v>
      </c>
      <c r="N3315">
        <f t="shared" si="51"/>
        <v>0</v>
      </c>
    </row>
    <row r="3316" spans="1:14" x14ac:dyDescent="0.2">
      <c r="A3316" t="s">
        <v>3552</v>
      </c>
      <c r="B3316" t="s">
        <v>32528</v>
      </c>
      <c r="I3316" t="s">
        <v>3551</v>
      </c>
      <c r="J3316">
        <v>6.49</v>
      </c>
      <c r="M3316">
        <v>6.49</v>
      </c>
      <c r="N3316">
        <f t="shared" si="51"/>
        <v>0</v>
      </c>
    </row>
    <row r="3317" spans="1:14" x14ac:dyDescent="0.2">
      <c r="A3317" t="s">
        <v>3553</v>
      </c>
      <c r="B3317" t="s">
        <v>32529</v>
      </c>
      <c r="I3317" t="s">
        <v>3554</v>
      </c>
      <c r="J3317">
        <v>4.26</v>
      </c>
      <c r="M3317">
        <v>4.26</v>
      </c>
      <c r="N3317">
        <f t="shared" si="51"/>
        <v>0</v>
      </c>
    </row>
    <row r="3318" spans="1:14" x14ac:dyDescent="0.2">
      <c r="A3318" t="s">
        <v>3555</v>
      </c>
      <c r="B3318" t="s">
        <v>32529</v>
      </c>
      <c r="I3318" t="s">
        <v>3554</v>
      </c>
      <c r="J3318">
        <v>3.71</v>
      </c>
      <c r="M3318">
        <v>3.71</v>
      </c>
      <c r="N3318">
        <f t="shared" si="51"/>
        <v>0</v>
      </c>
    </row>
    <row r="3319" spans="1:14" x14ac:dyDescent="0.2">
      <c r="A3319" t="s">
        <v>3556</v>
      </c>
      <c r="B3319" t="s">
        <v>32530</v>
      </c>
      <c r="I3319" t="s">
        <v>1898</v>
      </c>
      <c r="J3319">
        <v>4.33</v>
      </c>
      <c r="M3319">
        <v>4.33</v>
      </c>
      <c r="N3319">
        <f t="shared" si="51"/>
        <v>0</v>
      </c>
    </row>
    <row r="3320" spans="1:14" x14ac:dyDescent="0.2">
      <c r="A3320" t="s">
        <v>3557</v>
      </c>
      <c r="B3320" t="s">
        <v>32530</v>
      </c>
      <c r="I3320" t="s">
        <v>1898</v>
      </c>
      <c r="J3320">
        <v>4.33</v>
      </c>
      <c r="M3320">
        <v>4.33</v>
      </c>
      <c r="N3320">
        <f t="shared" si="51"/>
        <v>0</v>
      </c>
    </row>
    <row r="3321" spans="1:14" x14ac:dyDescent="0.2">
      <c r="A3321" t="s">
        <v>3558</v>
      </c>
      <c r="B3321" t="s">
        <v>32531</v>
      </c>
      <c r="I3321" t="s">
        <v>1898</v>
      </c>
      <c r="J3321">
        <v>0.22</v>
      </c>
      <c r="M3321">
        <v>0.22</v>
      </c>
      <c r="N3321">
        <f t="shared" si="51"/>
        <v>0</v>
      </c>
    </row>
    <row r="3322" spans="1:14" x14ac:dyDescent="0.2">
      <c r="A3322" t="s">
        <v>3559</v>
      </c>
      <c r="B3322" t="s">
        <v>32531</v>
      </c>
      <c r="I3322" t="s">
        <v>1898</v>
      </c>
      <c r="J3322">
        <v>0.22</v>
      </c>
      <c r="M3322">
        <v>0.22</v>
      </c>
      <c r="N3322">
        <f t="shared" si="51"/>
        <v>0</v>
      </c>
    </row>
    <row r="3323" spans="1:14" x14ac:dyDescent="0.2">
      <c r="A3323" t="s">
        <v>3560</v>
      </c>
      <c r="B3323" t="s">
        <v>32532</v>
      </c>
      <c r="I3323" t="s">
        <v>3</v>
      </c>
      <c r="J3323">
        <v>108.49</v>
      </c>
      <c r="M3323">
        <v>108.49</v>
      </c>
      <c r="N3323">
        <f t="shared" si="51"/>
        <v>0</v>
      </c>
    </row>
    <row r="3324" spans="1:14" x14ac:dyDescent="0.2">
      <c r="A3324" t="s">
        <v>3561</v>
      </c>
      <c r="B3324" t="s">
        <v>32532</v>
      </c>
      <c r="I3324" t="s">
        <v>3</v>
      </c>
      <c r="J3324">
        <v>103.23</v>
      </c>
      <c r="M3324">
        <v>103.23</v>
      </c>
      <c r="N3324">
        <f t="shared" si="51"/>
        <v>0</v>
      </c>
    </row>
    <row r="3325" spans="1:14" x14ac:dyDescent="0.2">
      <c r="A3325" t="s">
        <v>3562</v>
      </c>
      <c r="B3325" t="s">
        <v>32533</v>
      </c>
      <c r="I3325" t="s">
        <v>3</v>
      </c>
      <c r="J3325">
        <v>48.1</v>
      </c>
      <c r="M3325">
        <v>48.1</v>
      </c>
      <c r="N3325">
        <f t="shared" si="51"/>
        <v>0</v>
      </c>
    </row>
    <row r="3326" spans="1:14" x14ac:dyDescent="0.2">
      <c r="A3326" t="s">
        <v>3563</v>
      </c>
      <c r="B3326" t="s">
        <v>32533</v>
      </c>
      <c r="I3326" t="s">
        <v>3</v>
      </c>
      <c r="J3326">
        <v>45.46</v>
      </c>
      <c r="M3326">
        <v>45.46</v>
      </c>
      <c r="N3326">
        <f t="shared" si="51"/>
        <v>0</v>
      </c>
    </row>
    <row r="3327" spans="1:14" x14ac:dyDescent="0.2">
      <c r="A3327" t="s">
        <v>3564</v>
      </c>
      <c r="B3327" t="s">
        <v>32534</v>
      </c>
      <c r="I3327" t="s">
        <v>3</v>
      </c>
      <c r="J3327">
        <v>137.13999999999999</v>
      </c>
      <c r="M3327">
        <v>137.13999999999999</v>
      </c>
      <c r="N3327">
        <f t="shared" si="51"/>
        <v>0</v>
      </c>
    </row>
    <row r="3328" spans="1:14" x14ac:dyDescent="0.2">
      <c r="A3328" t="s">
        <v>3565</v>
      </c>
      <c r="B3328" t="s">
        <v>32534</v>
      </c>
      <c r="I3328" t="s">
        <v>3</v>
      </c>
      <c r="J3328">
        <v>130.04</v>
      </c>
      <c r="M3328">
        <v>130.04</v>
      </c>
      <c r="N3328">
        <f t="shared" si="51"/>
        <v>0</v>
      </c>
    </row>
    <row r="3329" spans="1:14" x14ac:dyDescent="0.2">
      <c r="A3329" t="s">
        <v>3566</v>
      </c>
      <c r="B3329" t="s">
        <v>32535</v>
      </c>
      <c r="I3329" t="s">
        <v>5</v>
      </c>
      <c r="J3329">
        <v>464.85</v>
      </c>
      <c r="M3329">
        <v>464.85</v>
      </c>
      <c r="N3329">
        <f t="shared" si="51"/>
        <v>0</v>
      </c>
    </row>
    <row r="3330" spans="1:14" x14ac:dyDescent="0.2">
      <c r="A3330" t="s">
        <v>3567</v>
      </c>
      <c r="B3330" t="s">
        <v>32535</v>
      </c>
      <c r="I3330" t="s">
        <v>5</v>
      </c>
      <c r="J3330">
        <v>464.85</v>
      </c>
      <c r="M3330">
        <v>464.85</v>
      </c>
      <c r="N3330">
        <f t="shared" si="51"/>
        <v>0</v>
      </c>
    </row>
    <row r="3331" spans="1:14" x14ac:dyDescent="0.2">
      <c r="A3331" t="s">
        <v>3568</v>
      </c>
      <c r="B3331" t="s">
        <v>32536</v>
      </c>
      <c r="I3331" t="s">
        <v>5</v>
      </c>
      <c r="J3331">
        <v>548.59</v>
      </c>
      <c r="M3331">
        <v>548.59</v>
      </c>
      <c r="N3331">
        <f t="shared" si="51"/>
        <v>0</v>
      </c>
    </row>
    <row r="3332" spans="1:14" x14ac:dyDescent="0.2">
      <c r="A3332" t="s">
        <v>3569</v>
      </c>
      <c r="B3332" t="s">
        <v>32536</v>
      </c>
      <c r="I3332" t="s">
        <v>5</v>
      </c>
      <c r="J3332">
        <v>548.59</v>
      </c>
      <c r="M3332">
        <v>548.59</v>
      </c>
      <c r="N3332">
        <f t="shared" ref="N3332:N3395" si="52">J3332-M3332</f>
        <v>0</v>
      </c>
    </row>
    <row r="3333" spans="1:14" x14ac:dyDescent="0.2">
      <c r="A3333" t="s">
        <v>3570</v>
      </c>
      <c r="B3333" t="s">
        <v>32537</v>
      </c>
      <c r="I3333" t="s">
        <v>3</v>
      </c>
      <c r="J3333">
        <v>50.91</v>
      </c>
      <c r="M3333">
        <v>50.91</v>
      </c>
      <c r="N3333">
        <f t="shared" si="52"/>
        <v>0</v>
      </c>
    </row>
    <row r="3334" spans="1:14" x14ac:dyDescent="0.2">
      <c r="A3334" t="s">
        <v>3571</v>
      </c>
      <c r="B3334" t="s">
        <v>32537</v>
      </c>
      <c r="I3334" t="s">
        <v>3</v>
      </c>
      <c r="J3334">
        <v>47.3</v>
      </c>
      <c r="M3334">
        <v>47.3</v>
      </c>
      <c r="N3334">
        <f t="shared" si="52"/>
        <v>0</v>
      </c>
    </row>
    <row r="3335" spans="1:14" x14ac:dyDescent="0.2">
      <c r="A3335" t="s">
        <v>3572</v>
      </c>
      <c r="B3335" t="s">
        <v>32538</v>
      </c>
      <c r="I3335" t="s">
        <v>3</v>
      </c>
      <c r="J3335">
        <v>89.53</v>
      </c>
      <c r="M3335">
        <v>89.53</v>
      </c>
      <c r="N3335">
        <f t="shared" si="52"/>
        <v>0</v>
      </c>
    </row>
    <row r="3336" spans="1:14" x14ac:dyDescent="0.2">
      <c r="A3336" t="s">
        <v>3573</v>
      </c>
      <c r="B3336" t="s">
        <v>32538</v>
      </c>
      <c r="I3336" t="s">
        <v>3</v>
      </c>
      <c r="J3336">
        <v>82.84</v>
      </c>
      <c r="M3336">
        <v>82.84</v>
      </c>
      <c r="N3336">
        <f t="shared" si="52"/>
        <v>0</v>
      </c>
    </row>
    <row r="3337" spans="1:14" x14ac:dyDescent="0.2">
      <c r="A3337" t="s">
        <v>3574</v>
      </c>
      <c r="B3337" t="s">
        <v>32539</v>
      </c>
      <c r="I3337" t="s">
        <v>3</v>
      </c>
      <c r="J3337">
        <v>6.14</v>
      </c>
      <c r="M3337">
        <v>6.14</v>
      </c>
      <c r="N3337">
        <f t="shared" si="52"/>
        <v>0</v>
      </c>
    </row>
    <row r="3338" spans="1:14" x14ac:dyDescent="0.2">
      <c r="A3338" t="s">
        <v>3575</v>
      </c>
      <c r="B3338" t="s">
        <v>32539</v>
      </c>
      <c r="I3338" t="s">
        <v>3</v>
      </c>
      <c r="J3338">
        <v>5.32</v>
      </c>
      <c r="M3338">
        <v>5.32</v>
      </c>
      <c r="N3338">
        <f t="shared" si="52"/>
        <v>0</v>
      </c>
    </row>
    <row r="3339" spans="1:14" x14ac:dyDescent="0.2">
      <c r="A3339" t="s">
        <v>3576</v>
      </c>
      <c r="B3339" t="s">
        <v>32540</v>
      </c>
      <c r="I3339" t="s">
        <v>2017</v>
      </c>
      <c r="J3339">
        <v>934.61</v>
      </c>
      <c r="M3339">
        <v>934.61</v>
      </c>
      <c r="N3339">
        <f t="shared" si="52"/>
        <v>0</v>
      </c>
    </row>
    <row r="3340" spans="1:14" x14ac:dyDescent="0.2">
      <c r="A3340" t="s">
        <v>3577</v>
      </c>
      <c r="B3340" t="s">
        <v>32540</v>
      </c>
      <c r="I3340" t="s">
        <v>2017</v>
      </c>
      <c r="J3340">
        <v>934.61</v>
      </c>
      <c r="M3340">
        <v>934.61</v>
      </c>
      <c r="N3340">
        <f t="shared" si="52"/>
        <v>0</v>
      </c>
    </row>
    <row r="3341" spans="1:14" x14ac:dyDescent="0.2">
      <c r="A3341" t="s">
        <v>3578</v>
      </c>
      <c r="B3341" t="s">
        <v>32541</v>
      </c>
      <c r="I3341" t="s">
        <v>2017</v>
      </c>
      <c r="J3341">
        <v>1043.92</v>
      </c>
      <c r="M3341">
        <v>1043.92</v>
      </c>
      <c r="N3341">
        <f t="shared" si="52"/>
        <v>0</v>
      </c>
    </row>
    <row r="3342" spans="1:14" x14ac:dyDescent="0.2">
      <c r="A3342" t="s">
        <v>3579</v>
      </c>
      <c r="B3342" t="s">
        <v>32541</v>
      </c>
      <c r="I3342" t="s">
        <v>2017</v>
      </c>
      <c r="J3342">
        <v>1043.92</v>
      </c>
      <c r="M3342">
        <v>1043.92</v>
      </c>
      <c r="N3342">
        <f t="shared" si="52"/>
        <v>0</v>
      </c>
    </row>
    <row r="3343" spans="1:14" x14ac:dyDescent="0.2">
      <c r="A3343" t="s">
        <v>3580</v>
      </c>
      <c r="B3343" t="s">
        <v>32542</v>
      </c>
      <c r="I3343" t="s">
        <v>2017</v>
      </c>
      <c r="J3343">
        <v>1350</v>
      </c>
      <c r="M3343">
        <v>1350</v>
      </c>
      <c r="N3343">
        <f t="shared" si="52"/>
        <v>0</v>
      </c>
    </row>
    <row r="3344" spans="1:14" x14ac:dyDescent="0.2">
      <c r="A3344" t="s">
        <v>3581</v>
      </c>
      <c r="B3344" t="s">
        <v>32542</v>
      </c>
      <c r="I3344" t="s">
        <v>2017</v>
      </c>
      <c r="J3344">
        <v>1350</v>
      </c>
      <c r="M3344">
        <v>1350</v>
      </c>
      <c r="N3344">
        <f t="shared" si="52"/>
        <v>0</v>
      </c>
    </row>
    <row r="3345" spans="1:14" x14ac:dyDescent="0.2">
      <c r="A3345" t="s">
        <v>3582</v>
      </c>
      <c r="B3345" t="s">
        <v>32543</v>
      </c>
      <c r="I3345" t="s">
        <v>2017</v>
      </c>
      <c r="J3345">
        <v>1668.09</v>
      </c>
      <c r="M3345">
        <v>1668.09</v>
      </c>
      <c r="N3345">
        <f t="shared" si="52"/>
        <v>0</v>
      </c>
    </row>
    <row r="3346" spans="1:14" x14ac:dyDescent="0.2">
      <c r="A3346" t="s">
        <v>3583</v>
      </c>
      <c r="B3346" t="s">
        <v>32543</v>
      </c>
      <c r="I3346" t="s">
        <v>2017</v>
      </c>
      <c r="J3346">
        <v>1668.09</v>
      </c>
      <c r="M3346">
        <v>1668.09</v>
      </c>
      <c r="N3346">
        <f t="shared" si="52"/>
        <v>0</v>
      </c>
    </row>
    <row r="3347" spans="1:14" x14ac:dyDescent="0.2">
      <c r="A3347" t="s">
        <v>3584</v>
      </c>
      <c r="B3347" t="s">
        <v>32544</v>
      </c>
      <c r="I3347" t="s">
        <v>2017</v>
      </c>
      <c r="J3347">
        <v>2103.86</v>
      </c>
      <c r="M3347">
        <v>2103.86</v>
      </c>
      <c r="N3347">
        <f t="shared" si="52"/>
        <v>0</v>
      </c>
    </row>
    <row r="3348" spans="1:14" x14ac:dyDescent="0.2">
      <c r="A3348" t="s">
        <v>3585</v>
      </c>
      <c r="B3348" t="s">
        <v>32544</v>
      </c>
      <c r="I3348" t="s">
        <v>2017</v>
      </c>
      <c r="J3348">
        <v>2103.86</v>
      </c>
      <c r="M3348">
        <v>2103.86</v>
      </c>
      <c r="N3348">
        <f t="shared" si="52"/>
        <v>0</v>
      </c>
    </row>
    <row r="3349" spans="1:14" x14ac:dyDescent="0.2">
      <c r="A3349" t="s">
        <v>3586</v>
      </c>
      <c r="B3349" t="s">
        <v>32545</v>
      </c>
      <c r="I3349" t="s">
        <v>2017</v>
      </c>
      <c r="J3349">
        <v>2951.41</v>
      </c>
      <c r="M3349">
        <v>2951.41</v>
      </c>
      <c r="N3349">
        <f t="shared" si="52"/>
        <v>0</v>
      </c>
    </row>
    <row r="3350" spans="1:14" x14ac:dyDescent="0.2">
      <c r="A3350" t="s">
        <v>3587</v>
      </c>
      <c r="B3350" t="s">
        <v>32545</v>
      </c>
      <c r="I3350" t="s">
        <v>2017</v>
      </c>
      <c r="J3350">
        <v>2951.41</v>
      </c>
      <c r="M3350">
        <v>2951.41</v>
      </c>
      <c r="N3350">
        <f t="shared" si="52"/>
        <v>0</v>
      </c>
    </row>
    <row r="3351" spans="1:14" x14ac:dyDescent="0.2">
      <c r="A3351" t="s">
        <v>3588</v>
      </c>
      <c r="B3351" t="s">
        <v>32546</v>
      </c>
      <c r="I3351" t="s">
        <v>2017</v>
      </c>
      <c r="J3351">
        <v>3111.95</v>
      </c>
      <c r="M3351">
        <v>3111.95</v>
      </c>
      <c r="N3351">
        <f t="shared" si="52"/>
        <v>0</v>
      </c>
    </row>
    <row r="3352" spans="1:14" x14ac:dyDescent="0.2">
      <c r="A3352" t="s">
        <v>3589</v>
      </c>
      <c r="B3352" t="s">
        <v>32546</v>
      </c>
      <c r="I3352" t="s">
        <v>2017</v>
      </c>
      <c r="J3352">
        <v>3111.95</v>
      </c>
      <c r="M3352">
        <v>3111.95</v>
      </c>
      <c r="N3352">
        <f t="shared" si="52"/>
        <v>0</v>
      </c>
    </row>
    <row r="3353" spans="1:14" x14ac:dyDescent="0.2">
      <c r="A3353" t="s">
        <v>3590</v>
      </c>
      <c r="B3353" t="s">
        <v>40827</v>
      </c>
      <c r="I3353" t="s">
        <v>5</v>
      </c>
      <c r="J3353">
        <v>169295.15</v>
      </c>
      <c r="M3353">
        <v>169295.15</v>
      </c>
      <c r="N3353">
        <f t="shared" si="52"/>
        <v>0</v>
      </c>
    </row>
    <row r="3354" spans="1:14" x14ac:dyDescent="0.2">
      <c r="A3354" t="s">
        <v>3591</v>
      </c>
      <c r="B3354" t="s">
        <v>40827</v>
      </c>
      <c r="I3354" t="s">
        <v>5</v>
      </c>
      <c r="J3354">
        <v>168665.75</v>
      </c>
      <c r="M3354">
        <v>168665.75</v>
      </c>
      <c r="N3354">
        <f t="shared" si="52"/>
        <v>0</v>
      </c>
    </row>
    <row r="3355" spans="1:14" x14ac:dyDescent="0.2">
      <c r="A3355" t="s">
        <v>3592</v>
      </c>
      <c r="B3355" t="s">
        <v>40828</v>
      </c>
      <c r="I3355" t="s">
        <v>5</v>
      </c>
      <c r="J3355">
        <v>157467.15</v>
      </c>
      <c r="M3355">
        <v>157467.15</v>
      </c>
      <c r="N3355">
        <f t="shared" si="52"/>
        <v>0</v>
      </c>
    </row>
    <row r="3356" spans="1:14" x14ac:dyDescent="0.2">
      <c r="A3356" t="s">
        <v>3593</v>
      </c>
      <c r="B3356" t="s">
        <v>40828</v>
      </c>
      <c r="I3356" t="s">
        <v>5</v>
      </c>
      <c r="J3356">
        <v>156840.54999999999</v>
      </c>
      <c r="M3356">
        <v>156840.54999999999</v>
      </c>
      <c r="N3356">
        <f t="shared" si="52"/>
        <v>0</v>
      </c>
    </row>
    <row r="3357" spans="1:14" x14ac:dyDescent="0.2">
      <c r="A3357" t="s">
        <v>3594</v>
      </c>
      <c r="B3357" t="s">
        <v>40829</v>
      </c>
      <c r="I3357" t="s">
        <v>5</v>
      </c>
      <c r="J3357">
        <v>154341.18</v>
      </c>
      <c r="M3357">
        <v>154341.18</v>
      </c>
      <c r="N3357">
        <f t="shared" si="52"/>
        <v>0</v>
      </c>
    </row>
    <row r="3358" spans="1:14" x14ac:dyDescent="0.2">
      <c r="A3358" t="s">
        <v>3595</v>
      </c>
      <c r="B3358" t="s">
        <v>40829</v>
      </c>
      <c r="I3358" t="s">
        <v>5</v>
      </c>
      <c r="J3358">
        <v>153715.79999999999</v>
      </c>
      <c r="M3358">
        <v>153715.79999999999</v>
      </c>
      <c r="N3358">
        <f t="shared" si="52"/>
        <v>0</v>
      </c>
    </row>
    <row r="3359" spans="1:14" x14ac:dyDescent="0.2">
      <c r="A3359" t="s">
        <v>3596</v>
      </c>
      <c r="B3359" t="s">
        <v>40830</v>
      </c>
      <c r="I3359" t="s">
        <v>5</v>
      </c>
      <c r="J3359">
        <v>133289.18</v>
      </c>
      <c r="M3359">
        <v>133289.18</v>
      </c>
      <c r="N3359">
        <f t="shared" si="52"/>
        <v>0</v>
      </c>
    </row>
    <row r="3360" spans="1:14" x14ac:dyDescent="0.2">
      <c r="A3360" t="s">
        <v>3597</v>
      </c>
      <c r="B3360" t="s">
        <v>40830</v>
      </c>
      <c r="I3360" t="s">
        <v>5</v>
      </c>
      <c r="J3360">
        <v>132665.29</v>
      </c>
      <c r="M3360">
        <v>132665.29</v>
      </c>
      <c r="N3360">
        <f t="shared" si="52"/>
        <v>0</v>
      </c>
    </row>
    <row r="3361" spans="1:14" x14ac:dyDescent="0.2">
      <c r="A3361" t="s">
        <v>3598</v>
      </c>
      <c r="B3361" t="s">
        <v>40831</v>
      </c>
      <c r="I3361" t="s">
        <v>5</v>
      </c>
      <c r="J3361">
        <v>128403.18</v>
      </c>
      <c r="M3361">
        <v>128403.18</v>
      </c>
      <c r="N3361">
        <f t="shared" si="52"/>
        <v>0</v>
      </c>
    </row>
    <row r="3362" spans="1:14" x14ac:dyDescent="0.2">
      <c r="A3362" t="s">
        <v>3599</v>
      </c>
      <c r="B3362" t="s">
        <v>40831</v>
      </c>
      <c r="I3362" t="s">
        <v>5</v>
      </c>
      <c r="J3362">
        <v>127780.79</v>
      </c>
      <c r="M3362">
        <v>127780.79</v>
      </c>
      <c r="N3362">
        <f t="shared" si="52"/>
        <v>0</v>
      </c>
    </row>
    <row r="3363" spans="1:14" x14ac:dyDescent="0.2">
      <c r="A3363" t="s">
        <v>3600</v>
      </c>
      <c r="B3363" t="s">
        <v>40832</v>
      </c>
      <c r="I3363" t="s">
        <v>5</v>
      </c>
      <c r="J3363">
        <v>76952.820000000007</v>
      </c>
      <c r="M3363">
        <v>76952.820000000007</v>
      </c>
      <c r="N3363">
        <f t="shared" si="52"/>
        <v>0</v>
      </c>
    </row>
    <row r="3364" spans="1:14" x14ac:dyDescent="0.2">
      <c r="A3364" t="s">
        <v>3601</v>
      </c>
      <c r="B3364" t="s">
        <v>40832</v>
      </c>
      <c r="I3364" t="s">
        <v>5</v>
      </c>
      <c r="J3364">
        <v>76441.48</v>
      </c>
      <c r="M3364">
        <v>76441.48</v>
      </c>
      <c r="N3364">
        <f t="shared" si="52"/>
        <v>0</v>
      </c>
    </row>
    <row r="3365" spans="1:14" x14ac:dyDescent="0.2">
      <c r="A3365" t="s">
        <v>3602</v>
      </c>
      <c r="B3365" t="s">
        <v>40833</v>
      </c>
      <c r="I3365" t="s">
        <v>5</v>
      </c>
      <c r="J3365">
        <v>66204.05</v>
      </c>
      <c r="M3365">
        <v>66204.05</v>
      </c>
      <c r="N3365">
        <f t="shared" si="52"/>
        <v>0</v>
      </c>
    </row>
    <row r="3366" spans="1:14" x14ac:dyDescent="0.2">
      <c r="A3366" t="s">
        <v>3603</v>
      </c>
      <c r="B3366" t="s">
        <v>40833</v>
      </c>
      <c r="I3366" t="s">
        <v>5</v>
      </c>
      <c r="J3366">
        <v>65792.679999999993</v>
      </c>
      <c r="M3366">
        <v>65792.679999999993</v>
      </c>
      <c r="N3366">
        <f t="shared" si="52"/>
        <v>0</v>
      </c>
    </row>
    <row r="3367" spans="1:14" x14ac:dyDescent="0.2">
      <c r="A3367" t="s">
        <v>3604</v>
      </c>
      <c r="B3367" t="s">
        <v>40834</v>
      </c>
      <c r="I3367" t="s">
        <v>5</v>
      </c>
      <c r="J3367">
        <v>117618.82</v>
      </c>
      <c r="M3367">
        <v>117618.82</v>
      </c>
      <c r="N3367">
        <f t="shared" si="52"/>
        <v>0</v>
      </c>
    </row>
    <row r="3368" spans="1:14" x14ac:dyDescent="0.2">
      <c r="A3368" t="s">
        <v>3605</v>
      </c>
      <c r="B3368" t="s">
        <v>40834</v>
      </c>
      <c r="I3368" t="s">
        <v>5</v>
      </c>
      <c r="J3368">
        <v>117107.48</v>
      </c>
      <c r="M3368">
        <v>117107.48</v>
      </c>
      <c r="N3368">
        <f t="shared" si="52"/>
        <v>0</v>
      </c>
    </row>
    <row r="3369" spans="1:14" x14ac:dyDescent="0.2">
      <c r="A3369" t="s">
        <v>3606</v>
      </c>
      <c r="B3369" t="s">
        <v>40835</v>
      </c>
      <c r="I3369" t="s">
        <v>5</v>
      </c>
      <c r="J3369">
        <v>96880.05</v>
      </c>
      <c r="M3369">
        <v>96880.05</v>
      </c>
      <c r="N3369">
        <f t="shared" si="52"/>
        <v>0</v>
      </c>
    </row>
    <row r="3370" spans="1:14" x14ac:dyDescent="0.2">
      <c r="A3370" t="s">
        <v>3607</v>
      </c>
      <c r="B3370" t="s">
        <v>40835</v>
      </c>
      <c r="I3370" t="s">
        <v>5</v>
      </c>
      <c r="J3370">
        <v>96468.68</v>
      </c>
      <c r="M3370">
        <v>96468.68</v>
      </c>
      <c r="N3370">
        <f t="shared" si="52"/>
        <v>0</v>
      </c>
    </row>
    <row r="3371" spans="1:14" x14ac:dyDescent="0.2">
      <c r="A3371" t="s">
        <v>3608</v>
      </c>
      <c r="B3371" t="s">
        <v>32547</v>
      </c>
      <c r="I3371" t="s">
        <v>3</v>
      </c>
      <c r="J3371">
        <v>596.22</v>
      </c>
      <c r="M3371">
        <v>596.22</v>
      </c>
      <c r="N3371">
        <f t="shared" si="52"/>
        <v>0</v>
      </c>
    </row>
    <row r="3372" spans="1:14" x14ac:dyDescent="0.2">
      <c r="A3372" t="s">
        <v>3609</v>
      </c>
      <c r="B3372" t="s">
        <v>32547</v>
      </c>
      <c r="I3372" t="s">
        <v>3</v>
      </c>
      <c r="J3372">
        <v>584.80999999999995</v>
      </c>
      <c r="M3372">
        <v>584.80999999999995</v>
      </c>
      <c r="N3372">
        <f t="shared" si="52"/>
        <v>0</v>
      </c>
    </row>
    <row r="3373" spans="1:14" x14ac:dyDescent="0.2">
      <c r="A3373" t="s">
        <v>3610</v>
      </c>
      <c r="B3373" t="s">
        <v>32548</v>
      </c>
      <c r="I3373" t="s">
        <v>3</v>
      </c>
      <c r="J3373">
        <v>616.26</v>
      </c>
      <c r="M3373">
        <v>616.26</v>
      </c>
      <c r="N3373">
        <f t="shared" si="52"/>
        <v>0</v>
      </c>
    </row>
    <row r="3374" spans="1:14" x14ac:dyDescent="0.2">
      <c r="A3374" t="s">
        <v>3611</v>
      </c>
      <c r="B3374" t="s">
        <v>32548</v>
      </c>
      <c r="I3374" t="s">
        <v>3</v>
      </c>
      <c r="J3374">
        <v>604.85</v>
      </c>
      <c r="M3374">
        <v>604.85</v>
      </c>
      <c r="N3374">
        <f t="shared" si="52"/>
        <v>0</v>
      </c>
    </row>
    <row r="3375" spans="1:14" x14ac:dyDescent="0.2">
      <c r="A3375" t="s">
        <v>3612</v>
      </c>
      <c r="B3375" t="s">
        <v>32549</v>
      </c>
      <c r="I3375" t="s">
        <v>3</v>
      </c>
      <c r="J3375">
        <v>633.20000000000005</v>
      </c>
      <c r="M3375">
        <v>633.20000000000005</v>
      </c>
      <c r="N3375">
        <f t="shared" si="52"/>
        <v>0</v>
      </c>
    </row>
    <row r="3376" spans="1:14" x14ac:dyDescent="0.2">
      <c r="A3376" t="s">
        <v>3613</v>
      </c>
      <c r="B3376" t="s">
        <v>32549</v>
      </c>
      <c r="I3376" t="s">
        <v>3</v>
      </c>
      <c r="J3376">
        <v>621.79</v>
      </c>
      <c r="M3376">
        <v>621.79</v>
      </c>
      <c r="N3376">
        <f t="shared" si="52"/>
        <v>0</v>
      </c>
    </row>
    <row r="3377" spans="1:14" x14ac:dyDescent="0.2">
      <c r="A3377" t="s">
        <v>3614</v>
      </c>
      <c r="B3377" t="s">
        <v>32550</v>
      </c>
      <c r="I3377" t="s">
        <v>3</v>
      </c>
      <c r="J3377">
        <v>771.28</v>
      </c>
      <c r="M3377">
        <v>771.28</v>
      </c>
      <c r="N3377">
        <f t="shared" si="52"/>
        <v>0</v>
      </c>
    </row>
    <row r="3378" spans="1:14" x14ac:dyDescent="0.2">
      <c r="A3378" t="s">
        <v>3615</v>
      </c>
      <c r="B3378" t="s">
        <v>32550</v>
      </c>
      <c r="I3378" t="s">
        <v>3</v>
      </c>
      <c r="J3378">
        <v>756.95</v>
      </c>
      <c r="M3378">
        <v>756.95</v>
      </c>
      <c r="N3378">
        <f t="shared" si="52"/>
        <v>0</v>
      </c>
    </row>
    <row r="3379" spans="1:14" x14ac:dyDescent="0.2">
      <c r="A3379" t="s">
        <v>3616</v>
      </c>
      <c r="B3379" t="s">
        <v>32551</v>
      </c>
      <c r="I3379" t="s">
        <v>3</v>
      </c>
      <c r="J3379">
        <v>791.33</v>
      </c>
      <c r="M3379">
        <v>791.33</v>
      </c>
      <c r="N3379">
        <f t="shared" si="52"/>
        <v>0</v>
      </c>
    </row>
    <row r="3380" spans="1:14" x14ac:dyDescent="0.2">
      <c r="A3380" t="s">
        <v>3617</v>
      </c>
      <c r="B3380" t="s">
        <v>32551</v>
      </c>
      <c r="I3380" t="s">
        <v>3</v>
      </c>
      <c r="J3380">
        <v>776.99</v>
      </c>
      <c r="M3380">
        <v>776.99</v>
      </c>
      <c r="N3380">
        <f t="shared" si="52"/>
        <v>0</v>
      </c>
    </row>
    <row r="3381" spans="1:14" x14ac:dyDescent="0.2">
      <c r="A3381" t="s">
        <v>3618</v>
      </c>
      <c r="B3381" t="s">
        <v>32552</v>
      </c>
      <c r="I3381" t="s">
        <v>3</v>
      </c>
      <c r="J3381">
        <v>808.27</v>
      </c>
      <c r="M3381">
        <v>808.27</v>
      </c>
      <c r="N3381">
        <f t="shared" si="52"/>
        <v>0</v>
      </c>
    </row>
    <row r="3382" spans="1:14" x14ac:dyDescent="0.2">
      <c r="A3382" t="s">
        <v>3619</v>
      </c>
      <c r="B3382" t="s">
        <v>32552</v>
      </c>
      <c r="I3382" t="s">
        <v>3</v>
      </c>
      <c r="J3382">
        <v>793.93</v>
      </c>
      <c r="M3382">
        <v>793.93</v>
      </c>
      <c r="N3382">
        <f t="shared" si="52"/>
        <v>0</v>
      </c>
    </row>
    <row r="3383" spans="1:14" x14ac:dyDescent="0.2">
      <c r="A3383" t="s">
        <v>3620</v>
      </c>
      <c r="B3383" t="s">
        <v>40836</v>
      </c>
      <c r="I3383" t="s">
        <v>3</v>
      </c>
      <c r="J3383">
        <v>67.16</v>
      </c>
      <c r="M3383">
        <v>67.16</v>
      </c>
      <c r="N3383">
        <f t="shared" si="52"/>
        <v>0</v>
      </c>
    </row>
    <row r="3384" spans="1:14" x14ac:dyDescent="0.2">
      <c r="A3384" t="s">
        <v>3621</v>
      </c>
      <c r="B3384" t="s">
        <v>40836</v>
      </c>
      <c r="I3384" t="s">
        <v>3</v>
      </c>
      <c r="J3384">
        <v>66.08</v>
      </c>
      <c r="M3384">
        <v>66.08</v>
      </c>
      <c r="N3384">
        <f t="shared" si="52"/>
        <v>0</v>
      </c>
    </row>
    <row r="3385" spans="1:14" x14ac:dyDescent="0.2">
      <c r="A3385" t="s">
        <v>3622</v>
      </c>
      <c r="B3385" t="s">
        <v>40837</v>
      </c>
      <c r="I3385" t="s">
        <v>3</v>
      </c>
      <c r="J3385">
        <v>100.88</v>
      </c>
      <c r="M3385">
        <v>100.88</v>
      </c>
      <c r="N3385">
        <f t="shared" si="52"/>
        <v>0</v>
      </c>
    </row>
    <row r="3386" spans="1:14" x14ac:dyDescent="0.2">
      <c r="A3386" t="s">
        <v>3623</v>
      </c>
      <c r="B3386" t="s">
        <v>40837</v>
      </c>
      <c r="I3386" t="s">
        <v>3</v>
      </c>
      <c r="J3386">
        <v>98.71</v>
      </c>
      <c r="M3386">
        <v>98.71</v>
      </c>
      <c r="N3386">
        <f t="shared" si="52"/>
        <v>0</v>
      </c>
    </row>
    <row r="3387" spans="1:14" x14ac:dyDescent="0.2">
      <c r="A3387" t="s">
        <v>3624</v>
      </c>
      <c r="B3387" t="s">
        <v>40838</v>
      </c>
      <c r="I3387" t="s">
        <v>3</v>
      </c>
      <c r="J3387">
        <v>44.11</v>
      </c>
      <c r="M3387">
        <v>44.11</v>
      </c>
      <c r="N3387">
        <f t="shared" si="52"/>
        <v>0</v>
      </c>
    </row>
    <row r="3388" spans="1:14" x14ac:dyDescent="0.2">
      <c r="A3388" t="s">
        <v>3625</v>
      </c>
      <c r="B3388" t="s">
        <v>40838</v>
      </c>
      <c r="I3388" t="s">
        <v>3</v>
      </c>
      <c r="J3388">
        <v>43.03</v>
      </c>
      <c r="M3388">
        <v>43.03</v>
      </c>
      <c r="N3388">
        <f t="shared" si="52"/>
        <v>0</v>
      </c>
    </row>
    <row r="3389" spans="1:14" x14ac:dyDescent="0.2">
      <c r="A3389" t="s">
        <v>3626</v>
      </c>
      <c r="B3389" t="s">
        <v>40839</v>
      </c>
      <c r="I3389" t="s">
        <v>3</v>
      </c>
      <c r="J3389">
        <v>66.39</v>
      </c>
      <c r="M3389">
        <v>66.39</v>
      </c>
      <c r="N3389">
        <f t="shared" si="52"/>
        <v>0</v>
      </c>
    </row>
    <row r="3390" spans="1:14" x14ac:dyDescent="0.2">
      <c r="A3390" t="s">
        <v>3627</v>
      </c>
      <c r="B3390" t="s">
        <v>40839</v>
      </c>
      <c r="I3390" t="s">
        <v>3</v>
      </c>
      <c r="J3390">
        <v>64.23</v>
      </c>
      <c r="M3390">
        <v>64.23</v>
      </c>
      <c r="N3390">
        <f t="shared" si="52"/>
        <v>0</v>
      </c>
    </row>
    <row r="3391" spans="1:14" x14ac:dyDescent="0.2">
      <c r="A3391" t="s">
        <v>3628</v>
      </c>
      <c r="B3391" t="s">
        <v>40840</v>
      </c>
      <c r="I3391" t="s">
        <v>3</v>
      </c>
      <c r="J3391">
        <v>98.44</v>
      </c>
      <c r="M3391">
        <v>98.44</v>
      </c>
      <c r="N3391">
        <f t="shared" si="52"/>
        <v>0</v>
      </c>
    </row>
    <row r="3392" spans="1:14" x14ac:dyDescent="0.2">
      <c r="A3392" t="s">
        <v>3629</v>
      </c>
      <c r="B3392" t="s">
        <v>40840</v>
      </c>
      <c r="I3392" t="s">
        <v>3</v>
      </c>
      <c r="J3392">
        <v>95.73</v>
      </c>
      <c r="M3392">
        <v>95.73</v>
      </c>
      <c r="N3392">
        <f t="shared" si="52"/>
        <v>0</v>
      </c>
    </row>
    <row r="3393" spans="1:14" x14ac:dyDescent="0.2">
      <c r="A3393" t="s">
        <v>123</v>
      </c>
      <c r="B3393" t="s">
        <v>40841</v>
      </c>
      <c r="I3393" t="s">
        <v>3</v>
      </c>
      <c r="J3393">
        <v>106.96</v>
      </c>
      <c r="M3393">
        <v>106.96</v>
      </c>
      <c r="N3393">
        <f t="shared" si="52"/>
        <v>0</v>
      </c>
    </row>
    <row r="3394" spans="1:14" x14ac:dyDescent="0.2">
      <c r="A3394" t="s">
        <v>3630</v>
      </c>
      <c r="B3394" t="s">
        <v>40841</v>
      </c>
      <c r="I3394" t="s">
        <v>3</v>
      </c>
      <c r="J3394">
        <v>103.7</v>
      </c>
      <c r="M3394">
        <v>103.7</v>
      </c>
      <c r="N3394">
        <f t="shared" si="52"/>
        <v>0</v>
      </c>
    </row>
    <row r="3395" spans="1:14" x14ac:dyDescent="0.2">
      <c r="A3395" t="s">
        <v>3631</v>
      </c>
      <c r="B3395" t="s">
        <v>40842</v>
      </c>
      <c r="I3395" t="s">
        <v>3</v>
      </c>
      <c r="J3395">
        <v>16.989999999999998</v>
      </c>
      <c r="M3395">
        <v>16.989999999999998</v>
      </c>
      <c r="N3395">
        <f t="shared" si="52"/>
        <v>0</v>
      </c>
    </row>
    <row r="3396" spans="1:14" x14ac:dyDescent="0.2">
      <c r="A3396" t="s">
        <v>3632</v>
      </c>
      <c r="B3396" t="s">
        <v>40842</v>
      </c>
      <c r="I3396" t="s">
        <v>3</v>
      </c>
      <c r="J3396">
        <v>16.829999999999998</v>
      </c>
      <c r="M3396">
        <v>16.829999999999998</v>
      </c>
      <c r="N3396">
        <f t="shared" ref="N3396:N3459" si="53">J3396-M3396</f>
        <v>0</v>
      </c>
    </row>
    <row r="3397" spans="1:14" x14ac:dyDescent="0.2">
      <c r="A3397" t="s">
        <v>3633</v>
      </c>
      <c r="B3397" t="s">
        <v>40843</v>
      </c>
      <c r="I3397" t="s">
        <v>3</v>
      </c>
      <c r="J3397">
        <v>26.39</v>
      </c>
      <c r="M3397">
        <v>26.39</v>
      </c>
      <c r="N3397">
        <f t="shared" si="53"/>
        <v>0</v>
      </c>
    </row>
    <row r="3398" spans="1:14" x14ac:dyDescent="0.2">
      <c r="A3398" t="s">
        <v>3634</v>
      </c>
      <c r="B3398" t="s">
        <v>40843</v>
      </c>
      <c r="I3398" t="s">
        <v>3</v>
      </c>
      <c r="J3398">
        <v>25.73</v>
      </c>
      <c r="M3398">
        <v>25.73</v>
      </c>
      <c r="N3398">
        <f t="shared" si="53"/>
        <v>0</v>
      </c>
    </row>
    <row r="3399" spans="1:14" x14ac:dyDescent="0.2">
      <c r="A3399" t="s">
        <v>3635</v>
      </c>
      <c r="B3399" t="s">
        <v>40844</v>
      </c>
      <c r="I3399" t="s">
        <v>3</v>
      </c>
      <c r="J3399">
        <v>41.09</v>
      </c>
      <c r="M3399">
        <v>41.09</v>
      </c>
      <c r="N3399">
        <f t="shared" si="53"/>
        <v>0</v>
      </c>
    </row>
    <row r="3400" spans="1:14" x14ac:dyDescent="0.2">
      <c r="A3400" t="s">
        <v>3636</v>
      </c>
      <c r="B3400" t="s">
        <v>40844</v>
      </c>
      <c r="I3400" t="s">
        <v>3</v>
      </c>
      <c r="J3400">
        <v>39.74</v>
      </c>
      <c r="M3400">
        <v>39.74</v>
      </c>
      <c r="N3400">
        <f t="shared" si="53"/>
        <v>0</v>
      </c>
    </row>
    <row r="3401" spans="1:14" x14ac:dyDescent="0.2">
      <c r="A3401" t="s">
        <v>3637</v>
      </c>
      <c r="B3401" t="s">
        <v>32553</v>
      </c>
      <c r="I3401" t="s">
        <v>3</v>
      </c>
      <c r="J3401">
        <v>56.51</v>
      </c>
      <c r="M3401">
        <v>56.51</v>
      </c>
      <c r="N3401">
        <f t="shared" si="53"/>
        <v>0</v>
      </c>
    </row>
    <row r="3402" spans="1:14" x14ac:dyDescent="0.2">
      <c r="A3402" t="s">
        <v>3638</v>
      </c>
      <c r="B3402" t="s">
        <v>32553</v>
      </c>
      <c r="I3402" t="s">
        <v>3</v>
      </c>
      <c r="J3402">
        <v>54.35</v>
      </c>
      <c r="M3402">
        <v>54.35</v>
      </c>
      <c r="N3402">
        <f t="shared" si="53"/>
        <v>0</v>
      </c>
    </row>
    <row r="3403" spans="1:14" x14ac:dyDescent="0.2">
      <c r="A3403" t="s">
        <v>3639</v>
      </c>
      <c r="B3403" t="s">
        <v>32554</v>
      </c>
      <c r="I3403" t="s">
        <v>5</v>
      </c>
      <c r="J3403">
        <v>17.399999999999999</v>
      </c>
      <c r="M3403">
        <v>17.399999999999999</v>
      </c>
      <c r="N3403">
        <f t="shared" si="53"/>
        <v>0</v>
      </c>
    </row>
    <row r="3404" spans="1:14" x14ac:dyDescent="0.2">
      <c r="A3404" t="s">
        <v>3640</v>
      </c>
      <c r="B3404" t="s">
        <v>32554</v>
      </c>
      <c r="I3404" t="s">
        <v>5</v>
      </c>
      <c r="J3404">
        <v>17.13</v>
      </c>
      <c r="M3404">
        <v>17.13</v>
      </c>
      <c r="N3404">
        <f t="shared" si="53"/>
        <v>0</v>
      </c>
    </row>
    <row r="3405" spans="1:14" x14ac:dyDescent="0.2">
      <c r="A3405" t="s">
        <v>3641</v>
      </c>
      <c r="B3405" t="s">
        <v>32555</v>
      </c>
      <c r="I3405" t="s">
        <v>5</v>
      </c>
      <c r="J3405">
        <v>21.37</v>
      </c>
      <c r="M3405">
        <v>21.37</v>
      </c>
      <c r="N3405">
        <f t="shared" si="53"/>
        <v>0</v>
      </c>
    </row>
    <row r="3406" spans="1:14" x14ac:dyDescent="0.2">
      <c r="A3406" t="s">
        <v>3642</v>
      </c>
      <c r="B3406" t="s">
        <v>32555</v>
      </c>
      <c r="I3406" t="s">
        <v>5</v>
      </c>
      <c r="J3406">
        <v>21.09</v>
      </c>
      <c r="M3406">
        <v>21.09</v>
      </c>
      <c r="N3406">
        <f t="shared" si="53"/>
        <v>0</v>
      </c>
    </row>
    <row r="3407" spans="1:14" x14ac:dyDescent="0.2">
      <c r="A3407" t="s">
        <v>3643</v>
      </c>
      <c r="B3407" t="s">
        <v>32556</v>
      </c>
      <c r="I3407" t="s">
        <v>5</v>
      </c>
      <c r="J3407">
        <v>22.29</v>
      </c>
      <c r="M3407">
        <v>22.29</v>
      </c>
      <c r="N3407">
        <f t="shared" si="53"/>
        <v>0</v>
      </c>
    </row>
    <row r="3408" spans="1:14" x14ac:dyDescent="0.2">
      <c r="A3408" t="s">
        <v>3644</v>
      </c>
      <c r="B3408" t="s">
        <v>32556</v>
      </c>
      <c r="I3408" t="s">
        <v>5</v>
      </c>
      <c r="J3408">
        <v>22.01</v>
      </c>
      <c r="M3408">
        <v>22.01</v>
      </c>
      <c r="N3408">
        <f t="shared" si="53"/>
        <v>0</v>
      </c>
    </row>
    <row r="3409" spans="1:14" x14ac:dyDescent="0.2">
      <c r="A3409" t="s">
        <v>3645</v>
      </c>
      <c r="B3409" t="s">
        <v>32557</v>
      </c>
      <c r="I3409" t="s">
        <v>5</v>
      </c>
      <c r="J3409">
        <v>24.46</v>
      </c>
      <c r="M3409">
        <v>24.46</v>
      </c>
      <c r="N3409">
        <f t="shared" si="53"/>
        <v>0</v>
      </c>
    </row>
    <row r="3410" spans="1:14" x14ac:dyDescent="0.2">
      <c r="A3410" t="s">
        <v>3646</v>
      </c>
      <c r="B3410" t="s">
        <v>32557</v>
      </c>
      <c r="I3410" t="s">
        <v>5</v>
      </c>
      <c r="J3410">
        <v>24.18</v>
      </c>
      <c r="M3410">
        <v>24.18</v>
      </c>
      <c r="N3410">
        <f t="shared" si="53"/>
        <v>0</v>
      </c>
    </row>
    <row r="3411" spans="1:14" x14ac:dyDescent="0.2">
      <c r="A3411" t="s">
        <v>3647</v>
      </c>
      <c r="B3411" t="s">
        <v>32558</v>
      </c>
      <c r="I3411" t="s">
        <v>5</v>
      </c>
      <c r="J3411">
        <v>25.07</v>
      </c>
      <c r="M3411">
        <v>25.07</v>
      </c>
      <c r="N3411">
        <f t="shared" si="53"/>
        <v>0</v>
      </c>
    </row>
    <row r="3412" spans="1:14" x14ac:dyDescent="0.2">
      <c r="A3412" t="s">
        <v>3648</v>
      </c>
      <c r="B3412" t="s">
        <v>32558</v>
      </c>
      <c r="I3412" t="s">
        <v>5</v>
      </c>
      <c r="J3412">
        <v>24.79</v>
      </c>
      <c r="M3412">
        <v>24.79</v>
      </c>
      <c r="N3412">
        <f t="shared" si="53"/>
        <v>0</v>
      </c>
    </row>
    <row r="3413" spans="1:14" x14ac:dyDescent="0.2">
      <c r="A3413" t="s">
        <v>3649</v>
      </c>
      <c r="B3413" t="s">
        <v>32559</v>
      </c>
      <c r="I3413" t="s">
        <v>5</v>
      </c>
      <c r="J3413">
        <v>26.33</v>
      </c>
      <c r="M3413">
        <v>26.33</v>
      </c>
      <c r="N3413">
        <f t="shared" si="53"/>
        <v>0</v>
      </c>
    </row>
    <row r="3414" spans="1:14" x14ac:dyDescent="0.2">
      <c r="A3414" t="s">
        <v>3650</v>
      </c>
      <c r="B3414" t="s">
        <v>32559</v>
      </c>
      <c r="I3414" t="s">
        <v>5</v>
      </c>
      <c r="J3414">
        <v>26.05</v>
      </c>
      <c r="M3414">
        <v>26.05</v>
      </c>
      <c r="N3414">
        <f t="shared" si="53"/>
        <v>0</v>
      </c>
    </row>
    <row r="3415" spans="1:14" x14ac:dyDescent="0.2">
      <c r="A3415" t="s">
        <v>3651</v>
      </c>
      <c r="B3415" t="s">
        <v>32560</v>
      </c>
      <c r="I3415" t="s">
        <v>5</v>
      </c>
      <c r="J3415">
        <v>27.64</v>
      </c>
      <c r="M3415">
        <v>27.64</v>
      </c>
      <c r="N3415">
        <f t="shared" si="53"/>
        <v>0</v>
      </c>
    </row>
    <row r="3416" spans="1:14" x14ac:dyDescent="0.2">
      <c r="A3416" t="s">
        <v>3652</v>
      </c>
      <c r="B3416" t="s">
        <v>32560</v>
      </c>
      <c r="I3416" t="s">
        <v>5</v>
      </c>
      <c r="J3416">
        <v>27.36</v>
      </c>
      <c r="M3416">
        <v>27.36</v>
      </c>
      <c r="N3416">
        <f t="shared" si="53"/>
        <v>0</v>
      </c>
    </row>
    <row r="3417" spans="1:14" x14ac:dyDescent="0.2">
      <c r="A3417" t="s">
        <v>3653</v>
      </c>
      <c r="B3417" t="s">
        <v>32561</v>
      </c>
      <c r="I3417" t="s">
        <v>5</v>
      </c>
      <c r="J3417">
        <v>14.11</v>
      </c>
      <c r="M3417">
        <v>14.11</v>
      </c>
      <c r="N3417">
        <f t="shared" si="53"/>
        <v>0</v>
      </c>
    </row>
    <row r="3418" spans="1:14" x14ac:dyDescent="0.2">
      <c r="A3418" t="s">
        <v>3654</v>
      </c>
      <c r="B3418" t="s">
        <v>32561</v>
      </c>
      <c r="I3418" t="s">
        <v>5</v>
      </c>
      <c r="J3418">
        <v>13.83</v>
      </c>
      <c r="M3418">
        <v>13.83</v>
      </c>
      <c r="N3418">
        <f t="shared" si="53"/>
        <v>0</v>
      </c>
    </row>
    <row r="3419" spans="1:14" x14ac:dyDescent="0.2">
      <c r="A3419" t="s">
        <v>3655</v>
      </c>
      <c r="B3419" t="s">
        <v>32562</v>
      </c>
      <c r="I3419" t="s">
        <v>5</v>
      </c>
      <c r="J3419">
        <v>17.62</v>
      </c>
      <c r="M3419">
        <v>17.62</v>
      </c>
      <c r="N3419">
        <f t="shared" si="53"/>
        <v>0</v>
      </c>
    </row>
    <row r="3420" spans="1:14" x14ac:dyDescent="0.2">
      <c r="A3420" t="s">
        <v>3656</v>
      </c>
      <c r="B3420" t="s">
        <v>32562</v>
      </c>
      <c r="I3420" t="s">
        <v>5</v>
      </c>
      <c r="J3420">
        <v>17.34</v>
      </c>
      <c r="M3420">
        <v>17.34</v>
      </c>
      <c r="N3420">
        <f t="shared" si="53"/>
        <v>0</v>
      </c>
    </row>
    <row r="3421" spans="1:14" x14ac:dyDescent="0.2">
      <c r="A3421" t="s">
        <v>3657</v>
      </c>
      <c r="B3421" t="s">
        <v>32563</v>
      </c>
      <c r="I3421" t="s">
        <v>5</v>
      </c>
      <c r="J3421">
        <v>74.459999999999994</v>
      </c>
      <c r="M3421">
        <v>74.459999999999994</v>
      </c>
      <c r="N3421">
        <f t="shared" si="53"/>
        <v>0</v>
      </c>
    </row>
    <row r="3422" spans="1:14" x14ac:dyDescent="0.2">
      <c r="A3422" t="s">
        <v>3658</v>
      </c>
      <c r="B3422" t="s">
        <v>32563</v>
      </c>
      <c r="I3422" t="s">
        <v>5</v>
      </c>
      <c r="J3422">
        <v>73.87</v>
      </c>
      <c r="M3422">
        <v>73.87</v>
      </c>
      <c r="N3422">
        <f t="shared" si="53"/>
        <v>0</v>
      </c>
    </row>
    <row r="3423" spans="1:14" x14ac:dyDescent="0.2">
      <c r="A3423" t="s">
        <v>29906</v>
      </c>
      <c r="B3423" t="s">
        <v>32564</v>
      </c>
      <c r="I3423" t="s">
        <v>5</v>
      </c>
      <c r="J3423">
        <v>3.69</v>
      </c>
      <c r="M3423">
        <v>3.69</v>
      </c>
      <c r="N3423">
        <f t="shared" si="53"/>
        <v>0</v>
      </c>
    </row>
    <row r="3424" spans="1:14" x14ac:dyDescent="0.2">
      <c r="A3424" t="s">
        <v>29907</v>
      </c>
      <c r="B3424" t="s">
        <v>32564</v>
      </c>
      <c r="I3424" t="s">
        <v>5</v>
      </c>
      <c r="J3424">
        <v>3.5</v>
      </c>
      <c r="M3424">
        <v>3.5</v>
      </c>
      <c r="N3424">
        <f t="shared" si="53"/>
        <v>0</v>
      </c>
    </row>
    <row r="3425" spans="1:14" x14ac:dyDescent="0.2">
      <c r="A3425" t="s">
        <v>29908</v>
      </c>
      <c r="B3425" t="s">
        <v>32565</v>
      </c>
      <c r="I3425" t="s">
        <v>5</v>
      </c>
      <c r="J3425">
        <v>6.62</v>
      </c>
      <c r="M3425">
        <v>6.62</v>
      </c>
      <c r="N3425">
        <f t="shared" si="53"/>
        <v>0</v>
      </c>
    </row>
    <row r="3426" spans="1:14" x14ac:dyDescent="0.2">
      <c r="A3426" t="s">
        <v>29909</v>
      </c>
      <c r="B3426" t="s">
        <v>32565</v>
      </c>
      <c r="I3426" t="s">
        <v>5</v>
      </c>
      <c r="J3426">
        <v>6.43</v>
      </c>
      <c r="M3426">
        <v>6.43</v>
      </c>
      <c r="N3426">
        <f t="shared" si="53"/>
        <v>0</v>
      </c>
    </row>
    <row r="3427" spans="1:14" x14ac:dyDescent="0.2">
      <c r="A3427" t="s">
        <v>3659</v>
      </c>
      <c r="B3427" t="s">
        <v>32566</v>
      </c>
      <c r="I3427" t="s">
        <v>3</v>
      </c>
      <c r="J3427">
        <v>9.24</v>
      </c>
      <c r="M3427">
        <v>9.24</v>
      </c>
      <c r="N3427">
        <f t="shared" si="53"/>
        <v>0</v>
      </c>
    </row>
    <row r="3428" spans="1:14" x14ac:dyDescent="0.2">
      <c r="A3428" t="s">
        <v>3660</v>
      </c>
      <c r="B3428" t="s">
        <v>32566</v>
      </c>
      <c r="I3428" t="s">
        <v>3</v>
      </c>
      <c r="J3428">
        <v>9.08</v>
      </c>
      <c r="M3428">
        <v>9.08</v>
      </c>
      <c r="N3428">
        <f t="shared" si="53"/>
        <v>0</v>
      </c>
    </row>
    <row r="3429" spans="1:14" x14ac:dyDescent="0.2">
      <c r="A3429" t="s">
        <v>3661</v>
      </c>
      <c r="B3429" t="s">
        <v>32567</v>
      </c>
      <c r="I3429" t="s">
        <v>3</v>
      </c>
      <c r="J3429">
        <v>9.31</v>
      </c>
      <c r="M3429">
        <v>9.31</v>
      </c>
      <c r="N3429">
        <f t="shared" si="53"/>
        <v>0</v>
      </c>
    </row>
    <row r="3430" spans="1:14" x14ac:dyDescent="0.2">
      <c r="A3430" t="s">
        <v>3662</v>
      </c>
      <c r="B3430" t="s">
        <v>32567</v>
      </c>
      <c r="I3430" t="s">
        <v>3</v>
      </c>
      <c r="J3430">
        <v>9.14</v>
      </c>
      <c r="M3430">
        <v>9.14</v>
      </c>
      <c r="N3430">
        <f t="shared" si="53"/>
        <v>0</v>
      </c>
    </row>
    <row r="3431" spans="1:14" x14ac:dyDescent="0.2">
      <c r="A3431" t="s">
        <v>3663</v>
      </c>
      <c r="B3431" t="s">
        <v>32568</v>
      </c>
      <c r="I3431" t="s">
        <v>3</v>
      </c>
      <c r="J3431">
        <v>7.01</v>
      </c>
      <c r="M3431">
        <v>7.01</v>
      </c>
      <c r="N3431">
        <f t="shared" si="53"/>
        <v>0</v>
      </c>
    </row>
    <row r="3432" spans="1:14" x14ac:dyDescent="0.2">
      <c r="A3432" t="s">
        <v>3664</v>
      </c>
      <c r="B3432" t="s">
        <v>32568</v>
      </c>
      <c r="I3432" t="s">
        <v>3</v>
      </c>
      <c r="J3432">
        <v>6.89</v>
      </c>
      <c r="M3432">
        <v>6.89</v>
      </c>
      <c r="N3432">
        <f t="shared" si="53"/>
        <v>0</v>
      </c>
    </row>
    <row r="3433" spans="1:14" x14ac:dyDescent="0.2">
      <c r="A3433" t="s">
        <v>3665</v>
      </c>
      <c r="B3433" t="s">
        <v>32569</v>
      </c>
      <c r="I3433" t="s">
        <v>3</v>
      </c>
      <c r="J3433">
        <v>7.07</v>
      </c>
      <c r="M3433">
        <v>7.07</v>
      </c>
      <c r="N3433">
        <f t="shared" si="53"/>
        <v>0</v>
      </c>
    </row>
    <row r="3434" spans="1:14" x14ac:dyDescent="0.2">
      <c r="A3434" t="s">
        <v>3666</v>
      </c>
      <c r="B3434" t="s">
        <v>32569</v>
      </c>
      <c r="I3434" t="s">
        <v>3</v>
      </c>
      <c r="J3434">
        <v>6.94</v>
      </c>
      <c r="M3434">
        <v>6.94</v>
      </c>
      <c r="N3434">
        <f t="shared" si="53"/>
        <v>0</v>
      </c>
    </row>
    <row r="3435" spans="1:14" x14ac:dyDescent="0.2">
      <c r="A3435" t="s">
        <v>3667</v>
      </c>
      <c r="B3435" t="s">
        <v>32570</v>
      </c>
      <c r="I3435" t="s">
        <v>3</v>
      </c>
      <c r="J3435">
        <v>13.37</v>
      </c>
      <c r="M3435">
        <v>13.37</v>
      </c>
      <c r="N3435">
        <f t="shared" si="53"/>
        <v>0</v>
      </c>
    </row>
    <row r="3436" spans="1:14" x14ac:dyDescent="0.2">
      <c r="A3436" t="s">
        <v>3668</v>
      </c>
      <c r="B3436" t="s">
        <v>32570</v>
      </c>
      <c r="I3436" t="s">
        <v>3</v>
      </c>
      <c r="J3436">
        <v>13.19</v>
      </c>
      <c r="M3436">
        <v>13.19</v>
      </c>
      <c r="N3436">
        <f t="shared" si="53"/>
        <v>0</v>
      </c>
    </row>
    <row r="3437" spans="1:14" x14ac:dyDescent="0.2">
      <c r="A3437" t="s">
        <v>3669</v>
      </c>
      <c r="B3437" t="s">
        <v>32571</v>
      </c>
      <c r="I3437" t="s">
        <v>3</v>
      </c>
      <c r="J3437">
        <v>13.97</v>
      </c>
      <c r="M3437">
        <v>13.97</v>
      </c>
      <c r="N3437">
        <f t="shared" si="53"/>
        <v>0</v>
      </c>
    </row>
    <row r="3438" spans="1:14" x14ac:dyDescent="0.2">
      <c r="A3438" t="s">
        <v>3670</v>
      </c>
      <c r="B3438" t="s">
        <v>32571</v>
      </c>
      <c r="I3438" t="s">
        <v>3</v>
      </c>
      <c r="J3438">
        <v>13.71</v>
      </c>
      <c r="M3438">
        <v>13.71</v>
      </c>
      <c r="N3438">
        <f t="shared" si="53"/>
        <v>0</v>
      </c>
    </row>
    <row r="3439" spans="1:14" x14ac:dyDescent="0.2">
      <c r="A3439" t="s">
        <v>3671</v>
      </c>
      <c r="B3439" t="s">
        <v>32572</v>
      </c>
      <c r="I3439" t="s">
        <v>3</v>
      </c>
      <c r="J3439">
        <v>10.52</v>
      </c>
      <c r="M3439">
        <v>10.52</v>
      </c>
      <c r="N3439">
        <f t="shared" si="53"/>
        <v>0</v>
      </c>
    </row>
    <row r="3440" spans="1:14" x14ac:dyDescent="0.2">
      <c r="A3440" t="s">
        <v>3672</v>
      </c>
      <c r="B3440" t="s">
        <v>32572</v>
      </c>
      <c r="I3440" t="s">
        <v>3</v>
      </c>
      <c r="J3440">
        <v>10.34</v>
      </c>
      <c r="M3440">
        <v>10.34</v>
      </c>
      <c r="N3440">
        <f t="shared" si="53"/>
        <v>0</v>
      </c>
    </row>
    <row r="3441" spans="1:14" x14ac:dyDescent="0.2">
      <c r="A3441" t="s">
        <v>3673</v>
      </c>
      <c r="B3441" t="s">
        <v>32573</v>
      </c>
      <c r="I3441" t="s">
        <v>3</v>
      </c>
      <c r="J3441">
        <v>10.61</v>
      </c>
      <c r="M3441">
        <v>10.61</v>
      </c>
      <c r="N3441">
        <f t="shared" si="53"/>
        <v>0</v>
      </c>
    </row>
    <row r="3442" spans="1:14" x14ac:dyDescent="0.2">
      <c r="A3442" t="s">
        <v>3674</v>
      </c>
      <c r="B3442" t="s">
        <v>32573</v>
      </c>
      <c r="I3442" t="s">
        <v>3</v>
      </c>
      <c r="J3442">
        <v>10.41</v>
      </c>
      <c r="M3442">
        <v>10.41</v>
      </c>
      <c r="N3442">
        <f t="shared" si="53"/>
        <v>0</v>
      </c>
    </row>
    <row r="3443" spans="1:14" x14ac:dyDescent="0.2">
      <c r="A3443" t="s">
        <v>3675</v>
      </c>
      <c r="B3443" t="s">
        <v>32574</v>
      </c>
      <c r="I3443" t="s">
        <v>4</v>
      </c>
      <c r="J3443">
        <v>115.1</v>
      </c>
      <c r="M3443">
        <v>115.1</v>
      </c>
      <c r="N3443">
        <f t="shared" si="53"/>
        <v>0</v>
      </c>
    </row>
    <row r="3444" spans="1:14" x14ac:dyDescent="0.2">
      <c r="A3444" t="s">
        <v>3676</v>
      </c>
      <c r="B3444" t="s">
        <v>32574</v>
      </c>
      <c r="I3444" t="s">
        <v>4</v>
      </c>
      <c r="J3444">
        <v>107.1</v>
      </c>
      <c r="M3444">
        <v>107.1</v>
      </c>
      <c r="N3444">
        <f t="shared" si="53"/>
        <v>0</v>
      </c>
    </row>
    <row r="3445" spans="1:14" x14ac:dyDescent="0.2">
      <c r="A3445" t="s">
        <v>3677</v>
      </c>
      <c r="B3445" t="s">
        <v>32575</v>
      </c>
      <c r="I3445" t="s">
        <v>4</v>
      </c>
      <c r="J3445">
        <v>109.34</v>
      </c>
      <c r="M3445">
        <v>109.34</v>
      </c>
      <c r="N3445">
        <f t="shared" si="53"/>
        <v>0</v>
      </c>
    </row>
    <row r="3446" spans="1:14" x14ac:dyDescent="0.2">
      <c r="A3446" t="s">
        <v>3678</v>
      </c>
      <c r="B3446" t="s">
        <v>32575</v>
      </c>
      <c r="I3446" t="s">
        <v>4</v>
      </c>
      <c r="J3446">
        <v>101.75</v>
      </c>
      <c r="M3446">
        <v>101.75</v>
      </c>
      <c r="N3446">
        <f t="shared" si="53"/>
        <v>0</v>
      </c>
    </row>
    <row r="3447" spans="1:14" x14ac:dyDescent="0.2">
      <c r="A3447" t="s">
        <v>3679</v>
      </c>
      <c r="B3447" t="s">
        <v>32576</v>
      </c>
      <c r="I3447" t="s">
        <v>4</v>
      </c>
      <c r="J3447">
        <v>143.88</v>
      </c>
      <c r="M3447">
        <v>143.88</v>
      </c>
      <c r="N3447">
        <f t="shared" si="53"/>
        <v>0</v>
      </c>
    </row>
    <row r="3448" spans="1:14" x14ac:dyDescent="0.2">
      <c r="A3448" t="s">
        <v>3680</v>
      </c>
      <c r="B3448" t="s">
        <v>32576</v>
      </c>
      <c r="I3448" t="s">
        <v>4</v>
      </c>
      <c r="J3448">
        <v>133.88</v>
      </c>
      <c r="M3448">
        <v>133.88</v>
      </c>
      <c r="N3448">
        <f t="shared" si="53"/>
        <v>0</v>
      </c>
    </row>
    <row r="3449" spans="1:14" x14ac:dyDescent="0.2">
      <c r="A3449" t="s">
        <v>3681</v>
      </c>
      <c r="B3449" t="s">
        <v>32577</v>
      </c>
      <c r="I3449" t="s">
        <v>4</v>
      </c>
      <c r="J3449">
        <v>136.68</v>
      </c>
      <c r="M3449">
        <v>136.68</v>
      </c>
      <c r="N3449">
        <f t="shared" si="53"/>
        <v>0</v>
      </c>
    </row>
    <row r="3450" spans="1:14" x14ac:dyDescent="0.2">
      <c r="A3450" t="s">
        <v>3682</v>
      </c>
      <c r="B3450" t="s">
        <v>32577</v>
      </c>
      <c r="I3450" t="s">
        <v>4</v>
      </c>
      <c r="J3450">
        <v>127.19</v>
      </c>
      <c r="M3450">
        <v>127.19</v>
      </c>
      <c r="N3450">
        <f t="shared" si="53"/>
        <v>0</v>
      </c>
    </row>
    <row r="3451" spans="1:14" x14ac:dyDescent="0.2">
      <c r="A3451" t="s">
        <v>3683</v>
      </c>
      <c r="B3451" t="s">
        <v>32578</v>
      </c>
      <c r="I3451" t="s">
        <v>4</v>
      </c>
      <c r="J3451">
        <v>194.02</v>
      </c>
      <c r="M3451">
        <v>194.02</v>
      </c>
      <c r="N3451">
        <f t="shared" si="53"/>
        <v>0</v>
      </c>
    </row>
    <row r="3452" spans="1:14" x14ac:dyDescent="0.2">
      <c r="A3452" t="s">
        <v>3684</v>
      </c>
      <c r="B3452" t="s">
        <v>32578</v>
      </c>
      <c r="I3452" t="s">
        <v>4</v>
      </c>
      <c r="J3452">
        <v>180.69</v>
      </c>
      <c r="M3452">
        <v>180.69</v>
      </c>
      <c r="N3452">
        <f t="shared" si="53"/>
        <v>0</v>
      </c>
    </row>
    <row r="3453" spans="1:14" x14ac:dyDescent="0.2">
      <c r="A3453" t="s">
        <v>3685</v>
      </c>
      <c r="B3453" t="s">
        <v>32579</v>
      </c>
      <c r="I3453" t="s">
        <v>4</v>
      </c>
      <c r="J3453">
        <v>184.32</v>
      </c>
      <c r="M3453">
        <v>184.32</v>
      </c>
      <c r="N3453">
        <f t="shared" si="53"/>
        <v>0</v>
      </c>
    </row>
    <row r="3454" spans="1:14" x14ac:dyDescent="0.2">
      <c r="A3454" t="s">
        <v>3686</v>
      </c>
      <c r="B3454" t="s">
        <v>32579</v>
      </c>
      <c r="I3454" t="s">
        <v>4</v>
      </c>
      <c r="J3454">
        <v>171.66</v>
      </c>
      <c r="M3454">
        <v>171.66</v>
      </c>
      <c r="N3454">
        <f t="shared" si="53"/>
        <v>0</v>
      </c>
    </row>
    <row r="3455" spans="1:14" x14ac:dyDescent="0.2">
      <c r="A3455" t="s">
        <v>3687</v>
      </c>
      <c r="B3455" t="s">
        <v>32580</v>
      </c>
      <c r="I3455" t="s">
        <v>4</v>
      </c>
      <c r="J3455">
        <v>327.42</v>
      </c>
      <c r="M3455">
        <v>327.42</v>
      </c>
      <c r="N3455">
        <f t="shared" si="53"/>
        <v>0</v>
      </c>
    </row>
    <row r="3456" spans="1:14" x14ac:dyDescent="0.2">
      <c r="A3456" t="s">
        <v>3688</v>
      </c>
      <c r="B3456" t="s">
        <v>32580</v>
      </c>
      <c r="I3456" t="s">
        <v>4</v>
      </c>
      <c r="J3456">
        <v>304.08999999999997</v>
      </c>
      <c r="M3456">
        <v>304.08999999999997</v>
      </c>
      <c r="N3456">
        <f t="shared" si="53"/>
        <v>0</v>
      </c>
    </row>
    <row r="3457" spans="1:14" x14ac:dyDescent="0.2">
      <c r="A3457" t="s">
        <v>3689</v>
      </c>
      <c r="B3457" t="s">
        <v>32581</v>
      </c>
      <c r="I3457" t="s">
        <v>4</v>
      </c>
      <c r="J3457">
        <v>311.04000000000002</v>
      </c>
      <c r="M3457">
        <v>311.04000000000002</v>
      </c>
      <c r="N3457">
        <f t="shared" si="53"/>
        <v>0</v>
      </c>
    </row>
    <row r="3458" spans="1:14" x14ac:dyDescent="0.2">
      <c r="A3458" t="s">
        <v>3690</v>
      </c>
      <c r="B3458" t="s">
        <v>32581</v>
      </c>
      <c r="I3458" t="s">
        <v>4</v>
      </c>
      <c r="J3458">
        <v>288.89</v>
      </c>
      <c r="M3458">
        <v>288.89</v>
      </c>
      <c r="N3458">
        <f t="shared" si="53"/>
        <v>0</v>
      </c>
    </row>
    <row r="3459" spans="1:14" x14ac:dyDescent="0.2">
      <c r="A3459" t="s">
        <v>3691</v>
      </c>
      <c r="B3459" t="s">
        <v>32582</v>
      </c>
      <c r="I3459" t="s">
        <v>4</v>
      </c>
      <c r="J3459">
        <v>436.52</v>
      </c>
      <c r="M3459">
        <v>436.52</v>
      </c>
      <c r="N3459">
        <f t="shared" si="53"/>
        <v>0</v>
      </c>
    </row>
    <row r="3460" spans="1:14" x14ac:dyDescent="0.2">
      <c r="A3460" t="s">
        <v>3692</v>
      </c>
      <c r="B3460" t="s">
        <v>32582</v>
      </c>
      <c r="I3460" t="s">
        <v>4</v>
      </c>
      <c r="J3460">
        <v>405.43</v>
      </c>
      <c r="M3460">
        <v>405.43</v>
      </c>
      <c r="N3460">
        <f t="shared" ref="N3460:N3523" si="54">J3460-M3460</f>
        <v>0</v>
      </c>
    </row>
    <row r="3461" spans="1:14" x14ac:dyDescent="0.2">
      <c r="A3461" t="s">
        <v>3693</v>
      </c>
      <c r="B3461" t="s">
        <v>32583</v>
      </c>
      <c r="I3461" t="s">
        <v>4</v>
      </c>
      <c r="J3461">
        <v>414.7</v>
      </c>
      <c r="M3461">
        <v>414.7</v>
      </c>
      <c r="N3461">
        <f t="shared" si="54"/>
        <v>0</v>
      </c>
    </row>
    <row r="3462" spans="1:14" x14ac:dyDescent="0.2">
      <c r="A3462" t="s">
        <v>3694</v>
      </c>
      <c r="B3462" t="s">
        <v>32583</v>
      </c>
      <c r="I3462" t="s">
        <v>4</v>
      </c>
      <c r="J3462">
        <v>385.16</v>
      </c>
      <c r="M3462">
        <v>385.16</v>
      </c>
      <c r="N3462">
        <f t="shared" si="54"/>
        <v>0</v>
      </c>
    </row>
    <row r="3463" spans="1:14" x14ac:dyDescent="0.2">
      <c r="A3463" t="s">
        <v>3695</v>
      </c>
      <c r="B3463" t="s">
        <v>32584</v>
      </c>
      <c r="I3463" t="s">
        <v>4</v>
      </c>
      <c r="J3463">
        <v>567.64</v>
      </c>
      <c r="M3463">
        <v>567.64</v>
      </c>
      <c r="N3463">
        <f t="shared" si="54"/>
        <v>0</v>
      </c>
    </row>
    <row r="3464" spans="1:14" x14ac:dyDescent="0.2">
      <c r="A3464" t="s">
        <v>3696</v>
      </c>
      <c r="B3464" t="s">
        <v>32584</v>
      </c>
      <c r="I3464" t="s">
        <v>4</v>
      </c>
      <c r="J3464">
        <v>527.22</v>
      </c>
      <c r="M3464">
        <v>527.22</v>
      </c>
      <c r="N3464">
        <f t="shared" si="54"/>
        <v>0</v>
      </c>
    </row>
    <row r="3465" spans="1:14" x14ac:dyDescent="0.2">
      <c r="A3465" t="s">
        <v>3697</v>
      </c>
      <c r="B3465" t="s">
        <v>32585</v>
      </c>
      <c r="I3465" t="s">
        <v>4</v>
      </c>
      <c r="J3465">
        <v>539.26</v>
      </c>
      <c r="M3465">
        <v>539.26</v>
      </c>
      <c r="N3465">
        <f t="shared" si="54"/>
        <v>0</v>
      </c>
    </row>
    <row r="3466" spans="1:14" x14ac:dyDescent="0.2">
      <c r="A3466" t="s">
        <v>3698</v>
      </c>
      <c r="B3466" t="s">
        <v>32585</v>
      </c>
      <c r="I3466" t="s">
        <v>4</v>
      </c>
      <c r="J3466">
        <v>500.86</v>
      </c>
      <c r="M3466">
        <v>500.86</v>
      </c>
      <c r="N3466">
        <f t="shared" si="54"/>
        <v>0</v>
      </c>
    </row>
    <row r="3467" spans="1:14" x14ac:dyDescent="0.2">
      <c r="A3467" t="s">
        <v>3699</v>
      </c>
      <c r="B3467" t="s">
        <v>32586</v>
      </c>
      <c r="I3467" t="s">
        <v>4</v>
      </c>
      <c r="J3467">
        <v>40.76</v>
      </c>
      <c r="M3467">
        <v>40.76</v>
      </c>
      <c r="N3467">
        <f t="shared" si="54"/>
        <v>0</v>
      </c>
    </row>
    <row r="3468" spans="1:14" x14ac:dyDescent="0.2">
      <c r="A3468" t="s">
        <v>3700</v>
      </c>
      <c r="B3468" t="s">
        <v>32586</v>
      </c>
      <c r="I3468" t="s">
        <v>4</v>
      </c>
      <c r="J3468">
        <v>38.69</v>
      </c>
      <c r="M3468">
        <v>38.69</v>
      </c>
      <c r="N3468">
        <f t="shared" si="54"/>
        <v>0</v>
      </c>
    </row>
    <row r="3469" spans="1:14" x14ac:dyDescent="0.2">
      <c r="A3469" t="s">
        <v>3701</v>
      </c>
      <c r="B3469" t="s">
        <v>32587</v>
      </c>
      <c r="I3469" t="s">
        <v>4</v>
      </c>
      <c r="J3469">
        <v>46.87</v>
      </c>
      <c r="M3469">
        <v>46.87</v>
      </c>
      <c r="N3469">
        <f t="shared" si="54"/>
        <v>0</v>
      </c>
    </row>
    <row r="3470" spans="1:14" x14ac:dyDescent="0.2">
      <c r="A3470" t="s">
        <v>3702</v>
      </c>
      <c r="B3470" t="s">
        <v>32587</v>
      </c>
      <c r="I3470" t="s">
        <v>4</v>
      </c>
      <c r="J3470">
        <v>44.5</v>
      </c>
      <c r="M3470">
        <v>44.5</v>
      </c>
      <c r="N3470">
        <f t="shared" si="54"/>
        <v>0</v>
      </c>
    </row>
    <row r="3471" spans="1:14" x14ac:dyDescent="0.2">
      <c r="A3471" t="s">
        <v>3703</v>
      </c>
      <c r="B3471" t="s">
        <v>32588</v>
      </c>
      <c r="I3471" t="s">
        <v>4</v>
      </c>
      <c r="J3471">
        <v>54.66</v>
      </c>
      <c r="M3471">
        <v>54.66</v>
      </c>
      <c r="N3471">
        <f t="shared" si="54"/>
        <v>0</v>
      </c>
    </row>
    <row r="3472" spans="1:14" x14ac:dyDescent="0.2">
      <c r="A3472" t="s">
        <v>3704</v>
      </c>
      <c r="B3472" t="s">
        <v>32588</v>
      </c>
      <c r="I3472" t="s">
        <v>4</v>
      </c>
      <c r="J3472">
        <v>52.01</v>
      </c>
      <c r="M3472">
        <v>52.01</v>
      </c>
      <c r="N3472">
        <f t="shared" si="54"/>
        <v>0</v>
      </c>
    </row>
    <row r="3473" spans="1:14" x14ac:dyDescent="0.2">
      <c r="A3473" t="s">
        <v>3705</v>
      </c>
      <c r="B3473" t="s">
        <v>32589</v>
      </c>
      <c r="I3473" t="s">
        <v>4</v>
      </c>
      <c r="J3473">
        <v>62.86</v>
      </c>
      <c r="M3473">
        <v>62.86</v>
      </c>
      <c r="N3473">
        <f t="shared" si="54"/>
        <v>0</v>
      </c>
    </row>
    <row r="3474" spans="1:14" x14ac:dyDescent="0.2">
      <c r="A3474" t="s">
        <v>3706</v>
      </c>
      <c r="B3474" t="s">
        <v>32589</v>
      </c>
      <c r="I3474" t="s">
        <v>4</v>
      </c>
      <c r="J3474">
        <v>59.82</v>
      </c>
      <c r="M3474">
        <v>59.82</v>
      </c>
      <c r="N3474">
        <f t="shared" si="54"/>
        <v>0</v>
      </c>
    </row>
    <row r="3475" spans="1:14" x14ac:dyDescent="0.2">
      <c r="A3475" t="s">
        <v>3707</v>
      </c>
      <c r="B3475" t="s">
        <v>32590</v>
      </c>
      <c r="I3475" t="s">
        <v>4</v>
      </c>
      <c r="J3475">
        <v>86.84</v>
      </c>
      <c r="M3475">
        <v>86.84</v>
      </c>
      <c r="N3475">
        <f t="shared" si="54"/>
        <v>0</v>
      </c>
    </row>
    <row r="3476" spans="1:14" x14ac:dyDescent="0.2">
      <c r="A3476" t="s">
        <v>3708</v>
      </c>
      <c r="B3476" t="s">
        <v>32590</v>
      </c>
      <c r="I3476" t="s">
        <v>4</v>
      </c>
      <c r="J3476">
        <v>81.73</v>
      </c>
      <c r="M3476">
        <v>81.73</v>
      </c>
      <c r="N3476">
        <f t="shared" si="54"/>
        <v>0</v>
      </c>
    </row>
    <row r="3477" spans="1:14" x14ac:dyDescent="0.2">
      <c r="A3477" t="s">
        <v>3709</v>
      </c>
      <c r="B3477" t="s">
        <v>32591</v>
      </c>
      <c r="I3477" t="s">
        <v>4</v>
      </c>
      <c r="J3477">
        <v>99.86</v>
      </c>
      <c r="M3477">
        <v>99.86</v>
      </c>
      <c r="N3477">
        <f t="shared" si="54"/>
        <v>0</v>
      </c>
    </row>
    <row r="3478" spans="1:14" x14ac:dyDescent="0.2">
      <c r="A3478" t="s">
        <v>3710</v>
      </c>
      <c r="B3478" t="s">
        <v>32591</v>
      </c>
      <c r="I3478" t="s">
        <v>4</v>
      </c>
      <c r="J3478">
        <v>93.99</v>
      </c>
      <c r="M3478">
        <v>93.99</v>
      </c>
      <c r="N3478">
        <f t="shared" si="54"/>
        <v>0</v>
      </c>
    </row>
    <row r="3479" spans="1:14" x14ac:dyDescent="0.2">
      <c r="A3479" t="s">
        <v>3711</v>
      </c>
      <c r="B3479" t="s">
        <v>32592</v>
      </c>
      <c r="I3479" t="s">
        <v>4</v>
      </c>
      <c r="J3479">
        <v>160.96</v>
      </c>
      <c r="M3479">
        <v>160.96</v>
      </c>
      <c r="N3479">
        <f t="shared" si="54"/>
        <v>0</v>
      </c>
    </row>
    <row r="3480" spans="1:14" x14ac:dyDescent="0.2">
      <c r="A3480" t="s">
        <v>3712</v>
      </c>
      <c r="B3480" t="s">
        <v>32592</v>
      </c>
      <c r="I3480" t="s">
        <v>4</v>
      </c>
      <c r="J3480">
        <v>150.25</v>
      </c>
      <c r="M3480">
        <v>150.25</v>
      </c>
      <c r="N3480">
        <f t="shared" si="54"/>
        <v>0</v>
      </c>
    </row>
    <row r="3481" spans="1:14" x14ac:dyDescent="0.2">
      <c r="A3481" t="s">
        <v>3713</v>
      </c>
      <c r="B3481" t="s">
        <v>32593</v>
      </c>
      <c r="I3481" t="s">
        <v>4</v>
      </c>
      <c r="J3481">
        <v>185.11</v>
      </c>
      <c r="M3481">
        <v>185.11</v>
      </c>
      <c r="N3481">
        <f t="shared" si="54"/>
        <v>0</v>
      </c>
    </row>
    <row r="3482" spans="1:14" x14ac:dyDescent="0.2">
      <c r="A3482" t="s">
        <v>3714</v>
      </c>
      <c r="B3482" t="s">
        <v>32593</v>
      </c>
      <c r="I3482" t="s">
        <v>4</v>
      </c>
      <c r="J3482">
        <v>172.79</v>
      </c>
      <c r="M3482">
        <v>172.79</v>
      </c>
      <c r="N3482">
        <f t="shared" si="54"/>
        <v>0</v>
      </c>
    </row>
    <row r="3483" spans="1:14" x14ac:dyDescent="0.2">
      <c r="A3483" t="s">
        <v>3715</v>
      </c>
      <c r="B3483" t="s">
        <v>3716</v>
      </c>
      <c r="I3483" t="s">
        <v>5</v>
      </c>
      <c r="J3483">
        <v>7.92</v>
      </c>
      <c r="M3483">
        <v>7.92</v>
      </c>
      <c r="N3483">
        <f t="shared" si="54"/>
        <v>0</v>
      </c>
    </row>
    <row r="3484" spans="1:14" x14ac:dyDescent="0.2">
      <c r="A3484" t="s">
        <v>3717</v>
      </c>
      <c r="B3484" t="s">
        <v>3716</v>
      </c>
      <c r="I3484" t="s">
        <v>5</v>
      </c>
      <c r="J3484">
        <v>7.52</v>
      </c>
      <c r="M3484">
        <v>7.52</v>
      </c>
      <c r="N3484">
        <f t="shared" si="54"/>
        <v>0</v>
      </c>
    </row>
    <row r="3485" spans="1:14" x14ac:dyDescent="0.2">
      <c r="A3485" t="s">
        <v>3718</v>
      </c>
      <c r="B3485" t="s">
        <v>3719</v>
      </c>
      <c r="I3485" t="s">
        <v>5</v>
      </c>
      <c r="J3485">
        <v>8.77</v>
      </c>
      <c r="M3485">
        <v>8.77</v>
      </c>
      <c r="N3485">
        <f t="shared" si="54"/>
        <v>0</v>
      </c>
    </row>
    <row r="3486" spans="1:14" x14ac:dyDescent="0.2">
      <c r="A3486" t="s">
        <v>3720</v>
      </c>
      <c r="B3486" t="s">
        <v>3719</v>
      </c>
      <c r="I3486" t="s">
        <v>5</v>
      </c>
      <c r="J3486">
        <v>8.34</v>
      </c>
      <c r="M3486">
        <v>8.34</v>
      </c>
      <c r="N3486">
        <f t="shared" si="54"/>
        <v>0</v>
      </c>
    </row>
    <row r="3487" spans="1:14" x14ac:dyDescent="0.2">
      <c r="A3487" t="s">
        <v>3721</v>
      </c>
      <c r="B3487" t="s">
        <v>3722</v>
      </c>
      <c r="I3487" t="s">
        <v>5</v>
      </c>
      <c r="J3487">
        <v>9.56</v>
      </c>
      <c r="M3487">
        <v>9.56</v>
      </c>
      <c r="N3487">
        <f t="shared" si="54"/>
        <v>0</v>
      </c>
    </row>
    <row r="3488" spans="1:14" x14ac:dyDescent="0.2">
      <c r="A3488" t="s">
        <v>3723</v>
      </c>
      <c r="B3488" t="s">
        <v>3722</v>
      </c>
      <c r="I3488" t="s">
        <v>5</v>
      </c>
      <c r="J3488">
        <v>9.1</v>
      </c>
      <c r="M3488">
        <v>9.1</v>
      </c>
      <c r="N3488">
        <f t="shared" si="54"/>
        <v>0</v>
      </c>
    </row>
    <row r="3489" spans="1:14" x14ac:dyDescent="0.2">
      <c r="A3489" t="s">
        <v>3724</v>
      </c>
      <c r="B3489" t="s">
        <v>3725</v>
      </c>
      <c r="I3489" t="s">
        <v>5</v>
      </c>
      <c r="J3489">
        <v>11.15</v>
      </c>
      <c r="M3489">
        <v>11.15</v>
      </c>
      <c r="N3489">
        <f t="shared" si="54"/>
        <v>0</v>
      </c>
    </row>
    <row r="3490" spans="1:14" x14ac:dyDescent="0.2">
      <c r="A3490" t="s">
        <v>3726</v>
      </c>
      <c r="B3490" t="s">
        <v>3725</v>
      </c>
      <c r="I3490" t="s">
        <v>5</v>
      </c>
      <c r="J3490">
        <v>10.63</v>
      </c>
      <c r="M3490">
        <v>10.63</v>
      </c>
      <c r="N3490">
        <f t="shared" si="54"/>
        <v>0</v>
      </c>
    </row>
    <row r="3491" spans="1:14" x14ac:dyDescent="0.2">
      <c r="A3491" t="s">
        <v>3727</v>
      </c>
      <c r="B3491" t="s">
        <v>3728</v>
      </c>
      <c r="I3491" t="s">
        <v>5</v>
      </c>
      <c r="J3491">
        <v>14.11</v>
      </c>
      <c r="M3491">
        <v>14.11</v>
      </c>
      <c r="N3491">
        <f t="shared" si="54"/>
        <v>0</v>
      </c>
    </row>
    <row r="3492" spans="1:14" x14ac:dyDescent="0.2">
      <c r="A3492" t="s">
        <v>3729</v>
      </c>
      <c r="B3492" t="s">
        <v>3728</v>
      </c>
      <c r="I3492" t="s">
        <v>5</v>
      </c>
      <c r="J3492">
        <v>13.49</v>
      </c>
      <c r="M3492">
        <v>13.49</v>
      </c>
      <c r="N3492">
        <f t="shared" si="54"/>
        <v>0</v>
      </c>
    </row>
    <row r="3493" spans="1:14" x14ac:dyDescent="0.2">
      <c r="A3493" t="s">
        <v>3730</v>
      </c>
      <c r="B3493" t="s">
        <v>32594</v>
      </c>
      <c r="I3493" t="s">
        <v>4</v>
      </c>
      <c r="J3493">
        <v>5.13</v>
      </c>
      <c r="M3493">
        <v>5.13</v>
      </c>
      <c r="N3493">
        <f t="shared" si="54"/>
        <v>0</v>
      </c>
    </row>
    <row r="3494" spans="1:14" x14ac:dyDescent="0.2">
      <c r="A3494" t="s">
        <v>3731</v>
      </c>
      <c r="B3494" t="s">
        <v>32594</v>
      </c>
      <c r="I3494" t="s">
        <v>4</v>
      </c>
      <c r="J3494">
        <v>4.6500000000000004</v>
      </c>
      <c r="M3494">
        <v>4.6500000000000004</v>
      </c>
      <c r="N3494">
        <f t="shared" si="54"/>
        <v>0</v>
      </c>
    </row>
    <row r="3495" spans="1:14" x14ac:dyDescent="0.2">
      <c r="A3495" t="s">
        <v>3732</v>
      </c>
      <c r="B3495" t="s">
        <v>32595</v>
      </c>
      <c r="I3495" t="s">
        <v>4</v>
      </c>
      <c r="J3495">
        <v>6.3</v>
      </c>
      <c r="M3495">
        <v>6.3</v>
      </c>
      <c r="N3495">
        <f t="shared" si="54"/>
        <v>0</v>
      </c>
    </row>
    <row r="3496" spans="1:14" x14ac:dyDescent="0.2">
      <c r="A3496" t="s">
        <v>3733</v>
      </c>
      <c r="B3496" t="s">
        <v>32595</v>
      </c>
      <c r="I3496" t="s">
        <v>4</v>
      </c>
      <c r="J3496">
        <v>5.72</v>
      </c>
      <c r="M3496">
        <v>5.72</v>
      </c>
      <c r="N3496">
        <f t="shared" si="54"/>
        <v>0</v>
      </c>
    </row>
    <row r="3497" spans="1:14" x14ac:dyDescent="0.2">
      <c r="A3497" t="s">
        <v>3734</v>
      </c>
      <c r="B3497" t="s">
        <v>32596</v>
      </c>
      <c r="I3497" t="s">
        <v>4</v>
      </c>
      <c r="J3497">
        <v>8.17</v>
      </c>
      <c r="M3497">
        <v>8.17</v>
      </c>
      <c r="N3497">
        <f t="shared" si="54"/>
        <v>0</v>
      </c>
    </row>
    <row r="3498" spans="1:14" x14ac:dyDescent="0.2">
      <c r="A3498" t="s">
        <v>3735</v>
      </c>
      <c r="B3498" t="s">
        <v>32596</v>
      </c>
      <c r="I3498" t="s">
        <v>4</v>
      </c>
      <c r="J3498">
        <v>7.44</v>
      </c>
      <c r="M3498">
        <v>7.44</v>
      </c>
      <c r="N3498">
        <f t="shared" si="54"/>
        <v>0</v>
      </c>
    </row>
    <row r="3499" spans="1:14" x14ac:dyDescent="0.2">
      <c r="A3499" t="s">
        <v>3736</v>
      </c>
      <c r="B3499" t="s">
        <v>32597</v>
      </c>
      <c r="I3499" t="s">
        <v>4</v>
      </c>
      <c r="J3499">
        <v>10.199999999999999</v>
      </c>
      <c r="M3499">
        <v>10.199999999999999</v>
      </c>
      <c r="N3499">
        <f t="shared" si="54"/>
        <v>0</v>
      </c>
    </row>
    <row r="3500" spans="1:14" x14ac:dyDescent="0.2">
      <c r="A3500" t="s">
        <v>3737</v>
      </c>
      <c r="B3500" t="s">
        <v>32597</v>
      </c>
      <c r="I3500" t="s">
        <v>4</v>
      </c>
      <c r="J3500">
        <v>9.32</v>
      </c>
      <c r="M3500">
        <v>9.32</v>
      </c>
      <c r="N3500">
        <f t="shared" si="54"/>
        <v>0</v>
      </c>
    </row>
    <row r="3501" spans="1:14" x14ac:dyDescent="0.2">
      <c r="A3501" t="s">
        <v>3738</v>
      </c>
      <c r="B3501" t="s">
        <v>32598</v>
      </c>
      <c r="I3501" t="s">
        <v>22129</v>
      </c>
      <c r="J3501">
        <v>7.48</v>
      </c>
      <c r="M3501">
        <v>7.48</v>
      </c>
      <c r="N3501">
        <f t="shared" si="54"/>
        <v>0</v>
      </c>
    </row>
    <row r="3502" spans="1:14" x14ac:dyDescent="0.2">
      <c r="A3502" t="s">
        <v>3739</v>
      </c>
      <c r="B3502" t="s">
        <v>32598</v>
      </c>
      <c r="I3502" t="s">
        <v>22129</v>
      </c>
      <c r="J3502">
        <v>6.69</v>
      </c>
      <c r="M3502">
        <v>6.69</v>
      </c>
      <c r="N3502">
        <f t="shared" si="54"/>
        <v>0</v>
      </c>
    </row>
    <row r="3503" spans="1:14" x14ac:dyDescent="0.2">
      <c r="A3503" t="s">
        <v>3740</v>
      </c>
      <c r="B3503" t="s">
        <v>32599</v>
      </c>
      <c r="I3503" t="s">
        <v>5</v>
      </c>
      <c r="J3503">
        <v>9.6999999999999993</v>
      </c>
      <c r="M3503">
        <v>9.6999999999999993</v>
      </c>
      <c r="N3503">
        <f t="shared" si="54"/>
        <v>0</v>
      </c>
    </row>
    <row r="3504" spans="1:14" x14ac:dyDescent="0.2">
      <c r="A3504" t="s">
        <v>3741</v>
      </c>
      <c r="B3504" t="s">
        <v>32599</v>
      </c>
      <c r="I3504" t="s">
        <v>5</v>
      </c>
      <c r="J3504">
        <v>8.67</v>
      </c>
      <c r="M3504">
        <v>8.67</v>
      </c>
      <c r="N3504">
        <f t="shared" si="54"/>
        <v>0</v>
      </c>
    </row>
    <row r="3505" spans="1:14" x14ac:dyDescent="0.2">
      <c r="A3505" t="s">
        <v>3742</v>
      </c>
      <c r="B3505" t="s">
        <v>32600</v>
      </c>
      <c r="I3505" t="s">
        <v>5</v>
      </c>
      <c r="J3505">
        <v>15.04</v>
      </c>
      <c r="M3505">
        <v>15.04</v>
      </c>
      <c r="N3505">
        <f t="shared" si="54"/>
        <v>0</v>
      </c>
    </row>
    <row r="3506" spans="1:14" x14ac:dyDescent="0.2">
      <c r="A3506" t="s">
        <v>3743</v>
      </c>
      <c r="B3506" t="s">
        <v>32600</v>
      </c>
      <c r="I3506" t="s">
        <v>5</v>
      </c>
      <c r="J3506">
        <v>13.43</v>
      </c>
      <c r="M3506">
        <v>13.43</v>
      </c>
      <c r="N3506">
        <f t="shared" si="54"/>
        <v>0</v>
      </c>
    </row>
    <row r="3507" spans="1:14" x14ac:dyDescent="0.2">
      <c r="A3507" t="s">
        <v>3744</v>
      </c>
      <c r="B3507" t="s">
        <v>32601</v>
      </c>
      <c r="I3507" t="s">
        <v>5</v>
      </c>
      <c r="J3507">
        <v>20.89</v>
      </c>
      <c r="M3507">
        <v>20.89</v>
      </c>
      <c r="N3507">
        <f t="shared" si="54"/>
        <v>0</v>
      </c>
    </row>
    <row r="3508" spans="1:14" x14ac:dyDescent="0.2">
      <c r="A3508" t="s">
        <v>3745</v>
      </c>
      <c r="B3508" t="s">
        <v>32601</v>
      </c>
      <c r="I3508" t="s">
        <v>5</v>
      </c>
      <c r="J3508">
        <v>18.64</v>
      </c>
      <c r="M3508">
        <v>18.64</v>
      </c>
      <c r="N3508">
        <f t="shared" si="54"/>
        <v>0</v>
      </c>
    </row>
    <row r="3509" spans="1:14" x14ac:dyDescent="0.2">
      <c r="A3509" t="s">
        <v>3746</v>
      </c>
      <c r="B3509" t="s">
        <v>32602</v>
      </c>
      <c r="I3509" t="s">
        <v>5</v>
      </c>
      <c r="J3509">
        <v>24.5</v>
      </c>
      <c r="M3509">
        <v>24.5</v>
      </c>
      <c r="N3509">
        <f t="shared" si="54"/>
        <v>0</v>
      </c>
    </row>
    <row r="3510" spans="1:14" x14ac:dyDescent="0.2">
      <c r="A3510" t="s">
        <v>3747</v>
      </c>
      <c r="B3510" t="s">
        <v>32602</v>
      </c>
      <c r="I3510" t="s">
        <v>5</v>
      </c>
      <c r="J3510">
        <v>21.94</v>
      </c>
      <c r="M3510">
        <v>21.94</v>
      </c>
      <c r="N3510">
        <f t="shared" si="54"/>
        <v>0</v>
      </c>
    </row>
    <row r="3511" spans="1:14" x14ac:dyDescent="0.2">
      <c r="A3511" t="s">
        <v>3748</v>
      </c>
      <c r="B3511" t="s">
        <v>32603</v>
      </c>
      <c r="I3511" t="s">
        <v>5</v>
      </c>
      <c r="J3511">
        <v>32.07</v>
      </c>
      <c r="M3511">
        <v>32.07</v>
      </c>
      <c r="N3511">
        <f t="shared" si="54"/>
        <v>0</v>
      </c>
    </row>
    <row r="3512" spans="1:14" x14ac:dyDescent="0.2">
      <c r="A3512" t="s">
        <v>3749</v>
      </c>
      <c r="B3512" t="s">
        <v>32603</v>
      </c>
      <c r="I3512" t="s">
        <v>5</v>
      </c>
      <c r="J3512">
        <v>28.86</v>
      </c>
      <c r="M3512">
        <v>28.86</v>
      </c>
      <c r="N3512">
        <f t="shared" si="54"/>
        <v>0</v>
      </c>
    </row>
    <row r="3513" spans="1:14" x14ac:dyDescent="0.2">
      <c r="A3513" t="s">
        <v>3750</v>
      </c>
      <c r="B3513" t="s">
        <v>32604</v>
      </c>
      <c r="I3513" t="s">
        <v>1898</v>
      </c>
      <c r="J3513">
        <v>14.93</v>
      </c>
      <c r="M3513">
        <v>14.93</v>
      </c>
      <c r="N3513">
        <f t="shared" si="54"/>
        <v>0</v>
      </c>
    </row>
    <row r="3514" spans="1:14" x14ac:dyDescent="0.2">
      <c r="A3514" t="s">
        <v>3751</v>
      </c>
      <c r="B3514" t="s">
        <v>32604</v>
      </c>
      <c r="I3514" t="s">
        <v>1898</v>
      </c>
      <c r="J3514">
        <v>14.93</v>
      </c>
      <c r="M3514">
        <v>14.93</v>
      </c>
      <c r="N3514">
        <f t="shared" si="54"/>
        <v>0</v>
      </c>
    </row>
    <row r="3515" spans="1:14" x14ac:dyDescent="0.2">
      <c r="A3515" t="s">
        <v>3752</v>
      </c>
      <c r="B3515" t="s">
        <v>32605</v>
      </c>
      <c r="I3515" t="s">
        <v>1898</v>
      </c>
      <c r="J3515">
        <v>20.16</v>
      </c>
      <c r="M3515">
        <v>20.16</v>
      </c>
      <c r="N3515">
        <f t="shared" si="54"/>
        <v>0</v>
      </c>
    </row>
    <row r="3516" spans="1:14" x14ac:dyDescent="0.2">
      <c r="A3516" t="s">
        <v>3753</v>
      </c>
      <c r="B3516" t="s">
        <v>32605</v>
      </c>
      <c r="I3516" t="s">
        <v>1898</v>
      </c>
      <c r="J3516">
        <v>20.16</v>
      </c>
      <c r="M3516">
        <v>20.16</v>
      </c>
      <c r="N3516">
        <f t="shared" si="54"/>
        <v>0</v>
      </c>
    </row>
    <row r="3517" spans="1:14" x14ac:dyDescent="0.2">
      <c r="A3517" t="s">
        <v>3754</v>
      </c>
      <c r="B3517" t="s">
        <v>32606</v>
      </c>
      <c r="I3517" t="s">
        <v>1898</v>
      </c>
      <c r="J3517">
        <v>27.1</v>
      </c>
      <c r="M3517">
        <v>27.1</v>
      </c>
      <c r="N3517">
        <f t="shared" si="54"/>
        <v>0</v>
      </c>
    </row>
    <row r="3518" spans="1:14" x14ac:dyDescent="0.2">
      <c r="A3518" t="s">
        <v>3755</v>
      </c>
      <c r="B3518" t="s">
        <v>32606</v>
      </c>
      <c r="I3518" t="s">
        <v>1898</v>
      </c>
      <c r="J3518">
        <v>27.1</v>
      </c>
      <c r="M3518">
        <v>27.1</v>
      </c>
      <c r="N3518">
        <f t="shared" si="54"/>
        <v>0</v>
      </c>
    </row>
    <row r="3519" spans="1:14" x14ac:dyDescent="0.2">
      <c r="A3519" t="s">
        <v>3756</v>
      </c>
      <c r="B3519" t="s">
        <v>32607</v>
      </c>
      <c r="I3519" t="s">
        <v>1898</v>
      </c>
      <c r="J3519">
        <v>29.66</v>
      </c>
      <c r="M3519">
        <v>29.66</v>
      </c>
      <c r="N3519">
        <f t="shared" si="54"/>
        <v>0</v>
      </c>
    </row>
    <row r="3520" spans="1:14" x14ac:dyDescent="0.2">
      <c r="A3520" t="s">
        <v>3757</v>
      </c>
      <c r="B3520" t="s">
        <v>32607</v>
      </c>
      <c r="I3520" t="s">
        <v>1898</v>
      </c>
      <c r="J3520">
        <v>29.66</v>
      </c>
      <c r="M3520">
        <v>29.66</v>
      </c>
      <c r="N3520">
        <f t="shared" si="54"/>
        <v>0</v>
      </c>
    </row>
    <row r="3521" spans="1:14" x14ac:dyDescent="0.2">
      <c r="A3521" t="s">
        <v>3758</v>
      </c>
      <c r="B3521" t="s">
        <v>32608</v>
      </c>
      <c r="I3521" t="s">
        <v>1898</v>
      </c>
      <c r="J3521">
        <v>58.39</v>
      </c>
      <c r="M3521">
        <v>58.39</v>
      </c>
      <c r="N3521">
        <f t="shared" si="54"/>
        <v>0</v>
      </c>
    </row>
    <row r="3522" spans="1:14" x14ac:dyDescent="0.2">
      <c r="A3522" t="s">
        <v>3759</v>
      </c>
      <c r="B3522" t="s">
        <v>32608</v>
      </c>
      <c r="I3522" t="s">
        <v>1898</v>
      </c>
      <c r="J3522">
        <v>58.39</v>
      </c>
      <c r="M3522">
        <v>58.39</v>
      </c>
      <c r="N3522">
        <f t="shared" si="54"/>
        <v>0</v>
      </c>
    </row>
    <row r="3523" spans="1:14" x14ac:dyDescent="0.2">
      <c r="A3523" t="s">
        <v>3760</v>
      </c>
      <c r="B3523" t="s">
        <v>32609</v>
      </c>
      <c r="I3523" t="s">
        <v>1898</v>
      </c>
      <c r="J3523">
        <v>63.84</v>
      </c>
      <c r="M3523">
        <v>63.84</v>
      </c>
      <c r="N3523">
        <f t="shared" si="54"/>
        <v>0</v>
      </c>
    </row>
    <row r="3524" spans="1:14" x14ac:dyDescent="0.2">
      <c r="A3524" t="s">
        <v>3761</v>
      </c>
      <c r="B3524" t="s">
        <v>32609</v>
      </c>
      <c r="I3524" t="s">
        <v>1898</v>
      </c>
      <c r="J3524">
        <v>63.84</v>
      </c>
      <c r="M3524">
        <v>63.84</v>
      </c>
      <c r="N3524">
        <f t="shared" ref="N3524:N3587" si="55">J3524-M3524</f>
        <v>0</v>
      </c>
    </row>
    <row r="3525" spans="1:14" x14ac:dyDescent="0.2">
      <c r="A3525" t="s">
        <v>3762</v>
      </c>
      <c r="B3525" t="s">
        <v>32610</v>
      </c>
      <c r="I3525" t="s">
        <v>1898</v>
      </c>
      <c r="J3525">
        <v>70.150000000000006</v>
      </c>
      <c r="M3525">
        <v>70.150000000000006</v>
      </c>
      <c r="N3525">
        <f t="shared" si="55"/>
        <v>0</v>
      </c>
    </row>
    <row r="3526" spans="1:14" x14ac:dyDescent="0.2">
      <c r="A3526" t="s">
        <v>3763</v>
      </c>
      <c r="B3526" t="s">
        <v>32610</v>
      </c>
      <c r="I3526" t="s">
        <v>1898</v>
      </c>
      <c r="J3526">
        <v>70.150000000000006</v>
      </c>
      <c r="M3526">
        <v>70.150000000000006</v>
      </c>
      <c r="N3526">
        <f t="shared" si="55"/>
        <v>0</v>
      </c>
    </row>
    <row r="3527" spans="1:14" x14ac:dyDescent="0.2">
      <c r="A3527" t="s">
        <v>3764</v>
      </c>
      <c r="B3527" t="s">
        <v>32611</v>
      </c>
      <c r="I3527" t="s">
        <v>1898</v>
      </c>
      <c r="J3527">
        <v>80.52</v>
      </c>
      <c r="M3527">
        <v>80.52</v>
      </c>
      <c r="N3527">
        <f t="shared" si="55"/>
        <v>0</v>
      </c>
    </row>
    <row r="3528" spans="1:14" x14ac:dyDescent="0.2">
      <c r="A3528" t="s">
        <v>3765</v>
      </c>
      <c r="B3528" t="s">
        <v>32611</v>
      </c>
      <c r="I3528" t="s">
        <v>1898</v>
      </c>
      <c r="J3528">
        <v>80.52</v>
      </c>
      <c r="M3528">
        <v>80.52</v>
      </c>
      <c r="N3528">
        <f t="shared" si="55"/>
        <v>0</v>
      </c>
    </row>
    <row r="3529" spans="1:14" x14ac:dyDescent="0.2">
      <c r="A3529" t="s">
        <v>3766</v>
      </c>
      <c r="B3529" t="s">
        <v>3767</v>
      </c>
      <c r="I3529" t="s">
        <v>5</v>
      </c>
      <c r="J3529">
        <v>500.7</v>
      </c>
      <c r="M3529">
        <v>500.7</v>
      </c>
      <c r="N3529">
        <f t="shared" si="55"/>
        <v>0</v>
      </c>
    </row>
    <row r="3530" spans="1:14" x14ac:dyDescent="0.2">
      <c r="A3530" t="s">
        <v>3768</v>
      </c>
      <c r="B3530" t="s">
        <v>3767</v>
      </c>
      <c r="I3530" t="s">
        <v>5</v>
      </c>
      <c r="J3530">
        <v>479.01</v>
      </c>
      <c r="M3530">
        <v>479.01</v>
      </c>
      <c r="N3530">
        <f t="shared" si="55"/>
        <v>0</v>
      </c>
    </row>
    <row r="3531" spans="1:14" x14ac:dyDescent="0.2">
      <c r="A3531" t="s">
        <v>3769</v>
      </c>
      <c r="B3531" t="s">
        <v>32612</v>
      </c>
      <c r="I3531" t="s">
        <v>20</v>
      </c>
      <c r="J3531">
        <v>206.66</v>
      </c>
      <c r="M3531">
        <v>206.66</v>
      </c>
      <c r="N3531">
        <f t="shared" si="55"/>
        <v>0</v>
      </c>
    </row>
    <row r="3532" spans="1:14" x14ac:dyDescent="0.2">
      <c r="A3532" t="s">
        <v>3770</v>
      </c>
      <c r="B3532" t="s">
        <v>32612</v>
      </c>
      <c r="I3532" t="s">
        <v>20</v>
      </c>
      <c r="J3532">
        <v>197.02</v>
      </c>
      <c r="M3532">
        <v>197.02</v>
      </c>
      <c r="N3532">
        <f t="shared" si="55"/>
        <v>0</v>
      </c>
    </row>
    <row r="3533" spans="1:14" x14ac:dyDescent="0.2">
      <c r="A3533" t="s">
        <v>3771</v>
      </c>
      <c r="B3533" t="s">
        <v>32613</v>
      </c>
      <c r="I3533" t="s">
        <v>20</v>
      </c>
      <c r="J3533">
        <v>242.79</v>
      </c>
      <c r="M3533">
        <v>242.79</v>
      </c>
      <c r="N3533">
        <f t="shared" si="55"/>
        <v>0</v>
      </c>
    </row>
    <row r="3534" spans="1:14" x14ac:dyDescent="0.2">
      <c r="A3534" t="s">
        <v>3772</v>
      </c>
      <c r="B3534" t="s">
        <v>32613</v>
      </c>
      <c r="I3534" t="s">
        <v>20</v>
      </c>
      <c r="J3534">
        <v>228.33</v>
      </c>
      <c r="M3534">
        <v>228.33</v>
      </c>
      <c r="N3534">
        <f t="shared" si="55"/>
        <v>0</v>
      </c>
    </row>
    <row r="3535" spans="1:14" x14ac:dyDescent="0.2">
      <c r="A3535" t="s">
        <v>3773</v>
      </c>
      <c r="B3535" t="s">
        <v>32614</v>
      </c>
      <c r="I3535" t="s">
        <v>20</v>
      </c>
      <c r="J3535">
        <v>108.39</v>
      </c>
      <c r="M3535">
        <v>108.39</v>
      </c>
      <c r="N3535">
        <f t="shared" si="55"/>
        <v>0</v>
      </c>
    </row>
    <row r="3536" spans="1:14" x14ac:dyDescent="0.2">
      <c r="A3536" t="s">
        <v>3774</v>
      </c>
      <c r="B3536" t="s">
        <v>32614</v>
      </c>
      <c r="I3536" t="s">
        <v>20</v>
      </c>
      <c r="J3536">
        <v>93.93</v>
      </c>
      <c r="M3536">
        <v>93.93</v>
      </c>
      <c r="N3536">
        <f t="shared" si="55"/>
        <v>0</v>
      </c>
    </row>
    <row r="3537" spans="1:14" x14ac:dyDescent="0.2">
      <c r="A3537" t="s">
        <v>3775</v>
      </c>
      <c r="B3537" t="s">
        <v>40845</v>
      </c>
      <c r="I3537" t="s">
        <v>4</v>
      </c>
      <c r="J3537">
        <v>47.36</v>
      </c>
      <c r="M3537">
        <v>47.36</v>
      </c>
      <c r="N3537">
        <f t="shared" si="55"/>
        <v>0</v>
      </c>
    </row>
    <row r="3538" spans="1:14" x14ac:dyDescent="0.2">
      <c r="A3538" t="s">
        <v>3776</v>
      </c>
      <c r="B3538" t="s">
        <v>40845</v>
      </c>
      <c r="I3538" t="s">
        <v>4</v>
      </c>
      <c r="J3538">
        <v>45.68</v>
      </c>
      <c r="M3538">
        <v>45.68</v>
      </c>
      <c r="N3538">
        <f t="shared" si="55"/>
        <v>0</v>
      </c>
    </row>
    <row r="3539" spans="1:14" x14ac:dyDescent="0.2">
      <c r="A3539" t="s">
        <v>3777</v>
      </c>
      <c r="B3539" t="s">
        <v>40846</v>
      </c>
      <c r="I3539" t="s">
        <v>4</v>
      </c>
      <c r="J3539">
        <v>37.58</v>
      </c>
      <c r="M3539">
        <v>37.58</v>
      </c>
      <c r="N3539">
        <f t="shared" si="55"/>
        <v>0</v>
      </c>
    </row>
    <row r="3540" spans="1:14" x14ac:dyDescent="0.2">
      <c r="A3540" t="s">
        <v>3778</v>
      </c>
      <c r="B3540" t="s">
        <v>40846</v>
      </c>
      <c r="I3540" t="s">
        <v>4</v>
      </c>
      <c r="J3540">
        <v>36.119999999999997</v>
      </c>
      <c r="M3540">
        <v>36.119999999999997</v>
      </c>
      <c r="N3540">
        <f t="shared" si="55"/>
        <v>0</v>
      </c>
    </row>
    <row r="3541" spans="1:14" x14ac:dyDescent="0.2">
      <c r="A3541" t="s">
        <v>3779</v>
      </c>
      <c r="B3541" t="s">
        <v>32615</v>
      </c>
      <c r="I3541" t="s">
        <v>3</v>
      </c>
      <c r="J3541">
        <v>86.66</v>
      </c>
      <c r="M3541">
        <v>86.66</v>
      </c>
      <c r="N3541">
        <f t="shared" si="55"/>
        <v>0</v>
      </c>
    </row>
    <row r="3542" spans="1:14" x14ac:dyDescent="0.2">
      <c r="A3542" t="s">
        <v>3780</v>
      </c>
      <c r="B3542" t="s">
        <v>32615</v>
      </c>
      <c r="I3542" t="s">
        <v>3</v>
      </c>
      <c r="J3542">
        <v>84.22</v>
      </c>
      <c r="M3542">
        <v>84.22</v>
      </c>
      <c r="N3542">
        <f t="shared" si="55"/>
        <v>0</v>
      </c>
    </row>
    <row r="3543" spans="1:14" x14ac:dyDescent="0.2">
      <c r="A3543" t="s">
        <v>3781</v>
      </c>
      <c r="B3543" t="s">
        <v>40847</v>
      </c>
      <c r="I3543" t="s">
        <v>4</v>
      </c>
      <c r="J3543">
        <v>35.32</v>
      </c>
      <c r="M3543">
        <v>35.32</v>
      </c>
      <c r="N3543">
        <f t="shared" si="55"/>
        <v>0</v>
      </c>
    </row>
    <row r="3544" spans="1:14" x14ac:dyDescent="0.2">
      <c r="A3544" t="s">
        <v>3782</v>
      </c>
      <c r="B3544" t="s">
        <v>40847</v>
      </c>
      <c r="I3544" t="s">
        <v>4</v>
      </c>
      <c r="J3544">
        <v>33.229999999999997</v>
      </c>
      <c r="M3544">
        <v>33.229999999999997</v>
      </c>
      <c r="N3544">
        <f t="shared" si="55"/>
        <v>0</v>
      </c>
    </row>
    <row r="3545" spans="1:14" x14ac:dyDescent="0.2">
      <c r="A3545" t="s">
        <v>3783</v>
      </c>
      <c r="B3545" t="s">
        <v>40848</v>
      </c>
      <c r="I3545" t="s">
        <v>4</v>
      </c>
      <c r="J3545">
        <v>46.02</v>
      </c>
      <c r="M3545">
        <v>46.02</v>
      </c>
      <c r="N3545">
        <f t="shared" si="55"/>
        <v>0</v>
      </c>
    </row>
    <row r="3546" spans="1:14" x14ac:dyDescent="0.2">
      <c r="A3546" t="s">
        <v>3784</v>
      </c>
      <c r="B3546" t="s">
        <v>40848</v>
      </c>
      <c r="I3546" t="s">
        <v>4</v>
      </c>
      <c r="J3546">
        <v>43.23</v>
      </c>
      <c r="M3546">
        <v>43.23</v>
      </c>
      <c r="N3546">
        <f t="shared" si="55"/>
        <v>0</v>
      </c>
    </row>
    <row r="3547" spans="1:14" x14ac:dyDescent="0.2">
      <c r="A3547" t="s">
        <v>3785</v>
      </c>
      <c r="B3547" t="s">
        <v>40849</v>
      </c>
      <c r="I3547" t="s">
        <v>4</v>
      </c>
      <c r="J3547">
        <v>43.7</v>
      </c>
      <c r="M3547">
        <v>43.7</v>
      </c>
      <c r="N3547">
        <f t="shared" si="55"/>
        <v>0</v>
      </c>
    </row>
    <row r="3548" spans="1:14" x14ac:dyDescent="0.2">
      <c r="A3548" t="s">
        <v>3786</v>
      </c>
      <c r="B3548" t="s">
        <v>40849</v>
      </c>
      <c r="I3548" t="s">
        <v>4</v>
      </c>
      <c r="J3548">
        <v>40.22</v>
      </c>
      <c r="M3548">
        <v>40.22</v>
      </c>
      <c r="N3548">
        <f t="shared" si="55"/>
        <v>0</v>
      </c>
    </row>
    <row r="3549" spans="1:14" x14ac:dyDescent="0.2">
      <c r="A3549" t="s">
        <v>3787</v>
      </c>
      <c r="B3549" t="s">
        <v>40850</v>
      </c>
      <c r="I3549" t="s">
        <v>4</v>
      </c>
      <c r="J3549">
        <v>57.31</v>
      </c>
      <c r="M3549">
        <v>57.31</v>
      </c>
      <c r="N3549">
        <f t="shared" si="55"/>
        <v>0</v>
      </c>
    </row>
    <row r="3550" spans="1:14" x14ac:dyDescent="0.2">
      <c r="A3550" t="s">
        <v>3788</v>
      </c>
      <c r="B3550" t="s">
        <v>40850</v>
      </c>
      <c r="I3550" t="s">
        <v>4</v>
      </c>
      <c r="J3550">
        <v>55.11</v>
      </c>
      <c r="M3550">
        <v>55.11</v>
      </c>
      <c r="N3550">
        <f t="shared" si="55"/>
        <v>0</v>
      </c>
    </row>
    <row r="3551" spans="1:14" x14ac:dyDescent="0.2">
      <c r="A3551" t="s">
        <v>3789</v>
      </c>
      <c r="B3551" t="s">
        <v>40851</v>
      </c>
      <c r="I3551" t="s">
        <v>4</v>
      </c>
      <c r="J3551">
        <v>38.159999999999997</v>
      </c>
      <c r="M3551">
        <v>38.159999999999997</v>
      </c>
      <c r="N3551">
        <f t="shared" si="55"/>
        <v>0</v>
      </c>
    </row>
    <row r="3552" spans="1:14" x14ac:dyDescent="0.2">
      <c r="A3552" t="s">
        <v>3790</v>
      </c>
      <c r="B3552" t="s">
        <v>40851</v>
      </c>
      <c r="I3552" t="s">
        <v>4</v>
      </c>
      <c r="J3552">
        <v>36.69</v>
      </c>
      <c r="M3552">
        <v>36.69</v>
      </c>
      <c r="N3552">
        <f t="shared" si="55"/>
        <v>0</v>
      </c>
    </row>
    <row r="3553" spans="1:14" x14ac:dyDescent="0.2">
      <c r="A3553" t="s">
        <v>3791</v>
      </c>
      <c r="B3553" t="s">
        <v>40852</v>
      </c>
      <c r="I3553" t="s">
        <v>4</v>
      </c>
      <c r="J3553">
        <v>289.2</v>
      </c>
      <c r="M3553">
        <v>289.2</v>
      </c>
      <c r="N3553">
        <f t="shared" si="55"/>
        <v>0</v>
      </c>
    </row>
    <row r="3554" spans="1:14" x14ac:dyDescent="0.2">
      <c r="A3554" t="s">
        <v>3792</v>
      </c>
      <c r="B3554" t="s">
        <v>40852</v>
      </c>
      <c r="I3554" t="s">
        <v>4</v>
      </c>
      <c r="J3554">
        <v>280.73</v>
      </c>
      <c r="M3554">
        <v>280.73</v>
      </c>
      <c r="N3554">
        <f t="shared" si="55"/>
        <v>0</v>
      </c>
    </row>
    <row r="3555" spans="1:14" x14ac:dyDescent="0.2">
      <c r="A3555" t="s">
        <v>3793</v>
      </c>
      <c r="B3555" t="s">
        <v>40853</v>
      </c>
      <c r="I3555" t="s">
        <v>4</v>
      </c>
      <c r="J3555">
        <v>41.53</v>
      </c>
      <c r="M3555">
        <v>41.53</v>
      </c>
      <c r="N3555">
        <f t="shared" si="55"/>
        <v>0</v>
      </c>
    </row>
    <row r="3556" spans="1:14" x14ac:dyDescent="0.2">
      <c r="A3556" t="s">
        <v>3794</v>
      </c>
      <c r="B3556" t="s">
        <v>40853</v>
      </c>
      <c r="I3556" t="s">
        <v>4</v>
      </c>
      <c r="J3556">
        <v>40.14</v>
      </c>
      <c r="M3556">
        <v>40.14</v>
      </c>
      <c r="N3556">
        <f t="shared" si="55"/>
        <v>0</v>
      </c>
    </row>
    <row r="3557" spans="1:14" x14ac:dyDescent="0.2">
      <c r="A3557" t="s">
        <v>3795</v>
      </c>
      <c r="B3557" t="s">
        <v>40854</v>
      </c>
      <c r="I3557" t="s">
        <v>4</v>
      </c>
      <c r="J3557">
        <v>185.62</v>
      </c>
      <c r="M3557">
        <v>185.62</v>
      </c>
      <c r="N3557">
        <f t="shared" si="55"/>
        <v>0</v>
      </c>
    </row>
    <row r="3558" spans="1:14" x14ac:dyDescent="0.2">
      <c r="A3558" t="s">
        <v>3796</v>
      </c>
      <c r="B3558" t="s">
        <v>40854</v>
      </c>
      <c r="I3558" t="s">
        <v>4</v>
      </c>
      <c r="J3558">
        <v>181.92</v>
      </c>
      <c r="M3558">
        <v>181.92</v>
      </c>
      <c r="N3558">
        <f t="shared" si="55"/>
        <v>0</v>
      </c>
    </row>
    <row r="3559" spans="1:14" x14ac:dyDescent="0.2">
      <c r="A3559" t="s">
        <v>3797</v>
      </c>
      <c r="B3559" t="s">
        <v>40855</v>
      </c>
      <c r="I3559" t="s">
        <v>4</v>
      </c>
      <c r="J3559">
        <v>42.81</v>
      </c>
      <c r="M3559">
        <v>42.81</v>
      </c>
      <c r="N3559">
        <f t="shared" si="55"/>
        <v>0</v>
      </c>
    </row>
    <row r="3560" spans="1:14" x14ac:dyDescent="0.2">
      <c r="A3560" t="s">
        <v>3798</v>
      </c>
      <c r="B3560" t="s">
        <v>40855</v>
      </c>
      <c r="I3560" t="s">
        <v>4</v>
      </c>
      <c r="J3560">
        <v>41.26</v>
      </c>
      <c r="M3560">
        <v>41.26</v>
      </c>
      <c r="N3560">
        <f t="shared" si="55"/>
        <v>0</v>
      </c>
    </row>
    <row r="3561" spans="1:14" x14ac:dyDescent="0.2">
      <c r="A3561" t="s">
        <v>3799</v>
      </c>
      <c r="B3561" t="s">
        <v>32616</v>
      </c>
      <c r="I3561" t="s">
        <v>3</v>
      </c>
      <c r="J3561">
        <v>241.37</v>
      </c>
      <c r="M3561">
        <v>241.37</v>
      </c>
      <c r="N3561">
        <f t="shared" si="55"/>
        <v>0</v>
      </c>
    </row>
    <row r="3562" spans="1:14" x14ac:dyDescent="0.2">
      <c r="A3562" t="s">
        <v>3800</v>
      </c>
      <c r="B3562" t="s">
        <v>32616</v>
      </c>
      <c r="I3562" t="s">
        <v>3</v>
      </c>
      <c r="J3562">
        <v>226.36</v>
      </c>
      <c r="M3562">
        <v>226.36</v>
      </c>
      <c r="N3562">
        <f t="shared" si="55"/>
        <v>0</v>
      </c>
    </row>
    <row r="3563" spans="1:14" x14ac:dyDescent="0.2">
      <c r="A3563" t="s">
        <v>3801</v>
      </c>
      <c r="B3563" t="s">
        <v>32617</v>
      </c>
      <c r="I3563" t="s">
        <v>4</v>
      </c>
      <c r="J3563">
        <v>13.48</v>
      </c>
      <c r="M3563">
        <v>13.48</v>
      </c>
      <c r="N3563">
        <f t="shared" si="55"/>
        <v>0</v>
      </c>
    </row>
    <row r="3564" spans="1:14" x14ac:dyDescent="0.2">
      <c r="A3564" t="s">
        <v>3802</v>
      </c>
      <c r="B3564" t="s">
        <v>32617</v>
      </c>
      <c r="I3564" t="s">
        <v>4</v>
      </c>
      <c r="J3564">
        <v>12.46</v>
      </c>
      <c r="M3564">
        <v>12.46</v>
      </c>
      <c r="N3564">
        <f t="shared" si="55"/>
        <v>0</v>
      </c>
    </row>
    <row r="3565" spans="1:14" x14ac:dyDescent="0.2">
      <c r="A3565" t="s">
        <v>3803</v>
      </c>
      <c r="B3565" t="s">
        <v>40856</v>
      </c>
      <c r="I3565" t="s">
        <v>4</v>
      </c>
      <c r="J3565">
        <v>32.53</v>
      </c>
      <c r="M3565">
        <v>32.53</v>
      </c>
      <c r="N3565">
        <f t="shared" si="55"/>
        <v>0</v>
      </c>
    </row>
    <row r="3566" spans="1:14" x14ac:dyDescent="0.2">
      <c r="A3566" t="s">
        <v>3804</v>
      </c>
      <c r="B3566" t="s">
        <v>40856</v>
      </c>
      <c r="I3566" t="s">
        <v>4</v>
      </c>
      <c r="J3566">
        <v>30.25</v>
      </c>
      <c r="M3566">
        <v>30.25</v>
      </c>
      <c r="N3566">
        <f t="shared" si="55"/>
        <v>0</v>
      </c>
    </row>
    <row r="3567" spans="1:14" x14ac:dyDescent="0.2">
      <c r="A3567" t="s">
        <v>3805</v>
      </c>
      <c r="B3567" t="s">
        <v>32618</v>
      </c>
      <c r="I3567" t="s">
        <v>5</v>
      </c>
      <c r="J3567">
        <v>1972.9</v>
      </c>
      <c r="M3567">
        <v>1972.9</v>
      </c>
      <c r="N3567">
        <f t="shared" si="55"/>
        <v>0</v>
      </c>
    </row>
    <row r="3568" spans="1:14" x14ac:dyDescent="0.2">
      <c r="A3568" t="s">
        <v>3806</v>
      </c>
      <c r="B3568" t="s">
        <v>32618</v>
      </c>
      <c r="I3568" t="s">
        <v>5</v>
      </c>
      <c r="J3568">
        <v>1858.91</v>
      </c>
      <c r="M3568">
        <v>1858.91</v>
      </c>
      <c r="N3568">
        <f t="shared" si="55"/>
        <v>0</v>
      </c>
    </row>
    <row r="3569" spans="1:14" x14ac:dyDescent="0.2">
      <c r="A3569" t="s">
        <v>3807</v>
      </c>
      <c r="B3569" t="s">
        <v>32619</v>
      </c>
      <c r="I3569" t="s">
        <v>4</v>
      </c>
      <c r="J3569">
        <v>83.93</v>
      </c>
      <c r="M3569">
        <v>83.93</v>
      </c>
      <c r="N3569">
        <f t="shared" si="55"/>
        <v>0</v>
      </c>
    </row>
    <row r="3570" spans="1:14" x14ac:dyDescent="0.2">
      <c r="A3570" t="s">
        <v>3808</v>
      </c>
      <c r="B3570" t="s">
        <v>32619</v>
      </c>
      <c r="I3570" t="s">
        <v>4</v>
      </c>
      <c r="J3570">
        <v>79.3</v>
      </c>
      <c r="M3570">
        <v>79.3</v>
      </c>
      <c r="N3570">
        <f t="shared" si="55"/>
        <v>0</v>
      </c>
    </row>
    <row r="3571" spans="1:14" x14ac:dyDescent="0.2">
      <c r="A3571" t="s">
        <v>3809</v>
      </c>
      <c r="B3571" t="s">
        <v>32620</v>
      </c>
      <c r="I3571" t="s">
        <v>4</v>
      </c>
      <c r="J3571">
        <v>111.57</v>
      </c>
      <c r="M3571">
        <v>111.57</v>
      </c>
      <c r="N3571">
        <f t="shared" si="55"/>
        <v>0</v>
      </c>
    </row>
    <row r="3572" spans="1:14" x14ac:dyDescent="0.2">
      <c r="A3572" t="s">
        <v>3810</v>
      </c>
      <c r="B3572" t="s">
        <v>32620</v>
      </c>
      <c r="I3572" t="s">
        <v>4</v>
      </c>
      <c r="J3572">
        <v>106.1</v>
      </c>
      <c r="M3572">
        <v>106.1</v>
      </c>
      <c r="N3572">
        <f t="shared" si="55"/>
        <v>0</v>
      </c>
    </row>
    <row r="3573" spans="1:14" x14ac:dyDescent="0.2">
      <c r="A3573" t="s">
        <v>3811</v>
      </c>
      <c r="B3573" t="s">
        <v>32621</v>
      </c>
      <c r="I3573" t="s">
        <v>113</v>
      </c>
      <c r="J3573">
        <v>41.21</v>
      </c>
      <c r="M3573">
        <v>41.21</v>
      </c>
      <c r="N3573">
        <f t="shared" si="55"/>
        <v>0</v>
      </c>
    </row>
    <row r="3574" spans="1:14" x14ac:dyDescent="0.2">
      <c r="A3574" t="s">
        <v>3812</v>
      </c>
      <c r="B3574" t="s">
        <v>32621</v>
      </c>
      <c r="I3574" t="s">
        <v>113</v>
      </c>
      <c r="J3574">
        <v>38.049999999999997</v>
      </c>
      <c r="M3574">
        <v>38.049999999999997</v>
      </c>
      <c r="N3574">
        <f t="shared" si="55"/>
        <v>0</v>
      </c>
    </row>
    <row r="3575" spans="1:14" x14ac:dyDescent="0.2">
      <c r="A3575" t="s">
        <v>3813</v>
      </c>
      <c r="B3575" t="s">
        <v>32622</v>
      </c>
      <c r="I3575" t="s">
        <v>4</v>
      </c>
      <c r="J3575">
        <v>278.57</v>
      </c>
      <c r="M3575">
        <v>278.57</v>
      </c>
      <c r="N3575">
        <f t="shared" si="55"/>
        <v>0</v>
      </c>
    </row>
    <row r="3576" spans="1:14" x14ac:dyDescent="0.2">
      <c r="A3576" t="s">
        <v>3814</v>
      </c>
      <c r="B3576" t="s">
        <v>32622</v>
      </c>
      <c r="I3576" t="s">
        <v>4</v>
      </c>
      <c r="J3576">
        <v>268.93</v>
      </c>
      <c r="M3576">
        <v>268.93</v>
      </c>
      <c r="N3576">
        <f t="shared" si="55"/>
        <v>0</v>
      </c>
    </row>
    <row r="3577" spans="1:14" x14ac:dyDescent="0.2">
      <c r="A3577" t="s">
        <v>3815</v>
      </c>
      <c r="B3577" t="s">
        <v>32623</v>
      </c>
      <c r="I3577" t="s">
        <v>4</v>
      </c>
      <c r="J3577">
        <v>39.090000000000003</v>
      </c>
      <c r="M3577">
        <v>39.090000000000003</v>
      </c>
      <c r="N3577">
        <f t="shared" si="55"/>
        <v>0</v>
      </c>
    </row>
    <row r="3578" spans="1:14" x14ac:dyDescent="0.2">
      <c r="A3578" t="s">
        <v>3816</v>
      </c>
      <c r="B3578" t="s">
        <v>32623</v>
      </c>
      <c r="I3578" t="s">
        <v>4</v>
      </c>
      <c r="J3578">
        <v>35.93</v>
      </c>
      <c r="M3578">
        <v>35.93</v>
      </c>
      <c r="N3578">
        <f t="shared" si="55"/>
        <v>0</v>
      </c>
    </row>
    <row r="3579" spans="1:14" x14ac:dyDescent="0.2">
      <c r="A3579" t="s">
        <v>3817</v>
      </c>
      <c r="B3579" t="s">
        <v>32624</v>
      </c>
      <c r="I3579" t="s">
        <v>4</v>
      </c>
      <c r="J3579">
        <v>42.23</v>
      </c>
      <c r="M3579">
        <v>42.23</v>
      </c>
      <c r="N3579">
        <f t="shared" si="55"/>
        <v>0</v>
      </c>
    </row>
    <row r="3580" spans="1:14" x14ac:dyDescent="0.2">
      <c r="A3580" t="s">
        <v>3818</v>
      </c>
      <c r="B3580" t="s">
        <v>32624</v>
      </c>
      <c r="I3580" t="s">
        <v>4</v>
      </c>
      <c r="J3580">
        <v>38.630000000000003</v>
      </c>
      <c r="M3580">
        <v>38.630000000000003</v>
      </c>
      <c r="N3580">
        <f t="shared" si="55"/>
        <v>0</v>
      </c>
    </row>
    <row r="3581" spans="1:14" x14ac:dyDescent="0.2">
      <c r="A3581" t="s">
        <v>3819</v>
      </c>
      <c r="B3581" t="s">
        <v>32625</v>
      </c>
      <c r="I3581" t="s">
        <v>4</v>
      </c>
      <c r="J3581">
        <v>65.430000000000007</v>
      </c>
      <c r="M3581">
        <v>65.430000000000007</v>
      </c>
      <c r="N3581">
        <f t="shared" si="55"/>
        <v>0</v>
      </c>
    </row>
    <row r="3582" spans="1:14" x14ac:dyDescent="0.2">
      <c r="A3582" t="s">
        <v>3820</v>
      </c>
      <c r="B3582" t="s">
        <v>32625</v>
      </c>
      <c r="I3582" t="s">
        <v>4</v>
      </c>
      <c r="J3582">
        <v>61.23</v>
      </c>
      <c r="M3582">
        <v>61.23</v>
      </c>
      <c r="N3582">
        <f t="shared" si="55"/>
        <v>0</v>
      </c>
    </row>
    <row r="3583" spans="1:14" x14ac:dyDescent="0.2">
      <c r="A3583" t="s">
        <v>3821</v>
      </c>
      <c r="B3583" t="s">
        <v>32626</v>
      </c>
      <c r="I3583" t="s">
        <v>3</v>
      </c>
      <c r="J3583">
        <v>20.63</v>
      </c>
      <c r="M3583">
        <v>20.63</v>
      </c>
      <c r="N3583">
        <f t="shared" si="55"/>
        <v>0</v>
      </c>
    </row>
    <row r="3584" spans="1:14" x14ac:dyDescent="0.2">
      <c r="A3584" t="s">
        <v>3822</v>
      </c>
      <c r="B3584" t="s">
        <v>32626</v>
      </c>
      <c r="I3584" t="s">
        <v>3</v>
      </c>
      <c r="J3584">
        <v>18.29</v>
      </c>
      <c r="M3584">
        <v>18.29</v>
      </c>
      <c r="N3584">
        <f t="shared" si="55"/>
        <v>0</v>
      </c>
    </row>
    <row r="3585" spans="1:14" x14ac:dyDescent="0.2">
      <c r="A3585" t="s">
        <v>3823</v>
      </c>
      <c r="B3585" t="s">
        <v>32627</v>
      </c>
      <c r="I3585" t="s">
        <v>3</v>
      </c>
      <c r="J3585">
        <v>50</v>
      </c>
      <c r="M3585">
        <v>50</v>
      </c>
      <c r="N3585">
        <f t="shared" si="55"/>
        <v>0</v>
      </c>
    </row>
    <row r="3586" spans="1:14" x14ac:dyDescent="0.2">
      <c r="A3586" t="s">
        <v>3824</v>
      </c>
      <c r="B3586" t="s">
        <v>32627</v>
      </c>
      <c r="I3586" t="s">
        <v>3</v>
      </c>
      <c r="J3586">
        <v>50</v>
      </c>
      <c r="M3586">
        <v>50</v>
      </c>
      <c r="N3586">
        <f t="shared" si="55"/>
        <v>0</v>
      </c>
    </row>
    <row r="3587" spans="1:14" x14ac:dyDescent="0.2">
      <c r="A3587" t="s">
        <v>3825</v>
      </c>
      <c r="B3587" t="s">
        <v>3826</v>
      </c>
      <c r="I3587" t="s">
        <v>3</v>
      </c>
      <c r="J3587">
        <v>5.44</v>
      </c>
      <c r="M3587">
        <v>5.44</v>
      </c>
      <c r="N3587">
        <f t="shared" si="55"/>
        <v>0</v>
      </c>
    </row>
    <row r="3588" spans="1:14" x14ac:dyDescent="0.2">
      <c r="A3588" t="s">
        <v>3827</v>
      </c>
      <c r="B3588" t="s">
        <v>3826</v>
      </c>
      <c r="I3588" t="s">
        <v>3</v>
      </c>
      <c r="J3588">
        <v>4.93</v>
      </c>
      <c r="M3588">
        <v>4.93</v>
      </c>
      <c r="N3588">
        <f t="shared" ref="N3588:N3651" si="56">J3588-M3588</f>
        <v>0</v>
      </c>
    </row>
    <row r="3589" spans="1:14" x14ac:dyDescent="0.2">
      <c r="A3589" t="s">
        <v>3828</v>
      </c>
      <c r="B3589" t="s">
        <v>3829</v>
      </c>
      <c r="I3589" t="s">
        <v>4</v>
      </c>
      <c r="J3589">
        <v>2.14</v>
      </c>
      <c r="M3589">
        <v>2.14</v>
      </c>
      <c r="N3589">
        <f t="shared" si="56"/>
        <v>0</v>
      </c>
    </row>
    <row r="3590" spans="1:14" x14ac:dyDescent="0.2">
      <c r="A3590" t="s">
        <v>3830</v>
      </c>
      <c r="B3590" t="s">
        <v>3829</v>
      </c>
      <c r="I3590" t="s">
        <v>4</v>
      </c>
      <c r="J3590">
        <v>1.89</v>
      </c>
      <c r="M3590">
        <v>1.89</v>
      </c>
      <c r="N3590">
        <f t="shared" si="56"/>
        <v>0</v>
      </c>
    </row>
    <row r="3591" spans="1:14" x14ac:dyDescent="0.2">
      <c r="A3591" t="s">
        <v>3831</v>
      </c>
      <c r="B3591" t="s">
        <v>3832</v>
      </c>
      <c r="I3591" t="s">
        <v>4</v>
      </c>
      <c r="J3591">
        <v>2.69</v>
      </c>
      <c r="M3591">
        <v>2.69</v>
      </c>
      <c r="N3591">
        <f t="shared" si="56"/>
        <v>0</v>
      </c>
    </row>
    <row r="3592" spans="1:14" x14ac:dyDescent="0.2">
      <c r="A3592" t="s">
        <v>3833</v>
      </c>
      <c r="B3592" t="s">
        <v>3832</v>
      </c>
      <c r="I3592" t="s">
        <v>4</v>
      </c>
      <c r="J3592">
        <v>2.39</v>
      </c>
      <c r="M3592">
        <v>2.39</v>
      </c>
      <c r="N3592">
        <f t="shared" si="56"/>
        <v>0</v>
      </c>
    </row>
    <row r="3593" spans="1:14" x14ac:dyDescent="0.2">
      <c r="A3593" t="s">
        <v>3834</v>
      </c>
      <c r="B3593" t="s">
        <v>32628</v>
      </c>
      <c r="I3593" t="s">
        <v>5</v>
      </c>
      <c r="J3593">
        <v>531.85</v>
      </c>
      <c r="M3593">
        <v>531.85</v>
      </c>
      <c r="N3593">
        <f t="shared" si="56"/>
        <v>0</v>
      </c>
    </row>
    <row r="3594" spans="1:14" x14ac:dyDescent="0.2">
      <c r="A3594" t="s">
        <v>3835</v>
      </c>
      <c r="B3594" t="s">
        <v>32628</v>
      </c>
      <c r="I3594" t="s">
        <v>5</v>
      </c>
      <c r="J3594">
        <v>526.84</v>
      </c>
      <c r="M3594">
        <v>526.84</v>
      </c>
      <c r="N3594">
        <f t="shared" si="56"/>
        <v>0</v>
      </c>
    </row>
    <row r="3595" spans="1:14" x14ac:dyDescent="0.2">
      <c r="A3595" t="s">
        <v>3836</v>
      </c>
      <c r="B3595" t="s">
        <v>32629</v>
      </c>
      <c r="I3595" t="s">
        <v>5</v>
      </c>
      <c r="J3595">
        <v>5434.65</v>
      </c>
      <c r="M3595">
        <v>5434.65</v>
      </c>
      <c r="N3595">
        <f t="shared" si="56"/>
        <v>0</v>
      </c>
    </row>
    <row r="3596" spans="1:14" x14ac:dyDescent="0.2">
      <c r="A3596" t="s">
        <v>3837</v>
      </c>
      <c r="B3596" t="s">
        <v>32629</v>
      </c>
      <c r="I3596" t="s">
        <v>5</v>
      </c>
      <c r="J3596">
        <v>5429.64</v>
      </c>
      <c r="M3596">
        <v>5429.64</v>
      </c>
      <c r="N3596">
        <f t="shared" si="56"/>
        <v>0</v>
      </c>
    </row>
    <row r="3597" spans="1:14" x14ac:dyDescent="0.2">
      <c r="A3597" t="s">
        <v>3838</v>
      </c>
      <c r="B3597" t="s">
        <v>32630</v>
      </c>
      <c r="I3597" t="s">
        <v>5</v>
      </c>
      <c r="J3597">
        <v>2315.9299999999998</v>
      </c>
      <c r="M3597">
        <v>2315.9299999999998</v>
      </c>
      <c r="N3597">
        <f t="shared" si="56"/>
        <v>0</v>
      </c>
    </row>
    <row r="3598" spans="1:14" x14ac:dyDescent="0.2">
      <c r="A3598" t="s">
        <v>3839</v>
      </c>
      <c r="B3598" t="s">
        <v>32630</v>
      </c>
      <c r="I3598" t="s">
        <v>5</v>
      </c>
      <c r="J3598">
        <v>2309.2600000000002</v>
      </c>
      <c r="M3598">
        <v>2309.2600000000002</v>
      </c>
      <c r="N3598">
        <f t="shared" si="56"/>
        <v>0</v>
      </c>
    </row>
    <row r="3599" spans="1:14" x14ac:dyDescent="0.2">
      <c r="A3599" t="s">
        <v>3840</v>
      </c>
      <c r="B3599" t="s">
        <v>32631</v>
      </c>
      <c r="I3599" t="s">
        <v>3841</v>
      </c>
      <c r="J3599">
        <v>1.26</v>
      </c>
      <c r="M3599">
        <v>1.26</v>
      </c>
      <c r="N3599">
        <f t="shared" si="56"/>
        <v>0</v>
      </c>
    </row>
    <row r="3600" spans="1:14" x14ac:dyDescent="0.2">
      <c r="A3600" t="s">
        <v>3842</v>
      </c>
      <c r="B3600" t="s">
        <v>32631</v>
      </c>
      <c r="I3600" t="s">
        <v>3841</v>
      </c>
      <c r="J3600">
        <v>1.26</v>
      </c>
      <c r="M3600">
        <v>1.26</v>
      </c>
      <c r="N3600">
        <f t="shared" si="56"/>
        <v>0</v>
      </c>
    </row>
    <row r="3601" spans="1:14" x14ac:dyDescent="0.2">
      <c r="A3601" t="s">
        <v>3843</v>
      </c>
      <c r="B3601" t="s">
        <v>32632</v>
      </c>
      <c r="I3601" t="s">
        <v>5</v>
      </c>
      <c r="J3601">
        <v>48.53</v>
      </c>
      <c r="M3601">
        <v>48.53</v>
      </c>
      <c r="N3601">
        <f t="shared" si="56"/>
        <v>0</v>
      </c>
    </row>
    <row r="3602" spans="1:14" x14ac:dyDescent="0.2">
      <c r="A3602" t="s">
        <v>3844</v>
      </c>
      <c r="B3602" t="s">
        <v>32632</v>
      </c>
      <c r="I3602" t="s">
        <v>5</v>
      </c>
      <c r="J3602">
        <v>47.86</v>
      </c>
      <c r="M3602">
        <v>47.86</v>
      </c>
      <c r="N3602">
        <f t="shared" si="56"/>
        <v>0</v>
      </c>
    </row>
    <row r="3603" spans="1:14" x14ac:dyDescent="0.2">
      <c r="A3603" t="s">
        <v>3845</v>
      </c>
      <c r="B3603" t="s">
        <v>32633</v>
      </c>
      <c r="I3603" t="s">
        <v>5</v>
      </c>
      <c r="J3603">
        <v>82.99</v>
      </c>
      <c r="M3603">
        <v>82.99</v>
      </c>
      <c r="N3603">
        <f t="shared" si="56"/>
        <v>0</v>
      </c>
    </row>
    <row r="3604" spans="1:14" x14ac:dyDescent="0.2">
      <c r="A3604" t="s">
        <v>3846</v>
      </c>
      <c r="B3604" t="s">
        <v>32633</v>
      </c>
      <c r="I3604" t="s">
        <v>5</v>
      </c>
      <c r="J3604">
        <v>82.32</v>
      </c>
      <c r="M3604">
        <v>82.32</v>
      </c>
      <c r="N3604">
        <f t="shared" si="56"/>
        <v>0</v>
      </c>
    </row>
    <row r="3605" spans="1:14" x14ac:dyDescent="0.2">
      <c r="A3605" t="s">
        <v>3847</v>
      </c>
      <c r="B3605" t="s">
        <v>32634</v>
      </c>
      <c r="I3605" t="s">
        <v>5</v>
      </c>
      <c r="J3605">
        <v>2282.4699999999998</v>
      </c>
      <c r="M3605">
        <v>2282.4699999999998</v>
      </c>
      <c r="N3605">
        <f t="shared" si="56"/>
        <v>0</v>
      </c>
    </row>
    <row r="3606" spans="1:14" x14ac:dyDescent="0.2">
      <c r="A3606" t="s">
        <v>3848</v>
      </c>
      <c r="B3606" t="s">
        <v>32634</v>
      </c>
      <c r="I3606" t="s">
        <v>5</v>
      </c>
      <c r="J3606">
        <v>2280.27</v>
      </c>
      <c r="M3606">
        <v>2280.27</v>
      </c>
      <c r="N3606">
        <f t="shared" si="56"/>
        <v>0</v>
      </c>
    </row>
    <row r="3607" spans="1:14" x14ac:dyDescent="0.2">
      <c r="A3607" t="s">
        <v>3849</v>
      </c>
      <c r="B3607" t="s">
        <v>32635</v>
      </c>
      <c r="I3607" t="s">
        <v>5</v>
      </c>
      <c r="J3607">
        <v>2687.72</v>
      </c>
      <c r="M3607">
        <v>2687.72</v>
      </c>
      <c r="N3607">
        <f t="shared" si="56"/>
        <v>0</v>
      </c>
    </row>
    <row r="3608" spans="1:14" x14ac:dyDescent="0.2">
      <c r="A3608" t="s">
        <v>3850</v>
      </c>
      <c r="B3608" t="s">
        <v>32635</v>
      </c>
      <c r="I3608" t="s">
        <v>5</v>
      </c>
      <c r="J3608">
        <v>2656.22</v>
      </c>
      <c r="M3608">
        <v>2656.22</v>
      </c>
      <c r="N3608">
        <f t="shared" si="56"/>
        <v>0</v>
      </c>
    </row>
    <row r="3609" spans="1:14" x14ac:dyDescent="0.2">
      <c r="A3609" t="s">
        <v>3851</v>
      </c>
      <c r="B3609" t="s">
        <v>32636</v>
      </c>
      <c r="I3609" t="s">
        <v>5</v>
      </c>
      <c r="J3609">
        <v>212.66</v>
      </c>
      <c r="M3609">
        <v>212.66</v>
      </c>
      <c r="N3609">
        <f t="shared" si="56"/>
        <v>0</v>
      </c>
    </row>
    <row r="3610" spans="1:14" x14ac:dyDescent="0.2">
      <c r="A3610" t="s">
        <v>3852</v>
      </c>
      <c r="B3610" t="s">
        <v>32636</v>
      </c>
      <c r="I3610" t="s">
        <v>5</v>
      </c>
      <c r="J3610">
        <v>210.05</v>
      </c>
      <c r="M3610">
        <v>210.05</v>
      </c>
      <c r="N3610">
        <f t="shared" si="56"/>
        <v>0</v>
      </c>
    </row>
    <row r="3611" spans="1:14" x14ac:dyDescent="0.2">
      <c r="A3611" t="s">
        <v>26414</v>
      </c>
      <c r="B3611" t="s">
        <v>40857</v>
      </c>
      <c r="I3611" t="s">
        <v>5</v>
      </c>
      <c r="J3611">
        <v>10.52</v>
      </c>
      <c r="M3611">
        <v>10.52</v>
      </c>
      <c r="N3611">
        <f t="shared" si="56"/>
        <v>0</v>
      </c>
    </row>
    <row r="3612" spans="1:14" x14ac:dyDescent="0.2">
      <c r="A3612" t="s">
        <v>26415</v>
      </c>
      <c r="B3612" t="s">
        <v>40857</v>
      </c>
      <c r="I3612" t="s">
        <v>5</v>
      </c>
      <c r="J3612">
        <v>9.85</v>
      </c>
      <c r="M3612">
        <v>9.85</v>
      </c>
      <c r="N3612">
        <f t="shared" si="56"/>
        <v>0</v>
      </c>
    </row>
    <row r="3613" spans="1:14" x14ac:dyDescent="0.2">
      <c r="A3613" t="s">
        <v>26416</v>
      </c>
      <c r="B3613" t="s">
        <v>40858</v>
      </c>
      <c r="I3613" t="s">
        <v>5</v>
      </c>
      <c r="J3613">
        <v>35.89</v>
      </c>
      <c r="M3613">
        <v>35.89</v>
      </c>
      <c r="N3613">
        <f t="shared" si="56"/>
        <v>0</v>
      </c>
    </row>
    <row r="3614" spans="1:14" x14ac:dyDescent="0.2">
      <c r="A3614" t="s">
        <v>26417</v>
      </c>
      <c r="B3614" t="s">
        <v>40858</v>
      </c>
      <c r="I3614" t="s">
        <v>5</v>
      </c>
      <c r="J3614">
        <v>35.22</v>
      </c>
      <c r="M3614">
        <v>35.22</v>
      </c>
      <c r="N3614">
        <f t="shared" si="56"/>
        <v>0</v>
      </c>
    </row>
    <row r="3615" spans="1:14" x14ac:dyDescent="0.2">
      <c r="A3615" t="s">
        <v>26418</v>
      </c>
      <c r="B3615" t="s">
        <v>40859</v>
      </c>
      <c r="I3615" t="s">
        <v>5</v>
      </c>
      <c r="J3615">
        <v>13.23</v>
      </c>
      <c r="M3615">
        <v>13.23</v>
      </c>
      <c r="N3615">
        <f t="shared" si="56"/>
        <v>0</v>
      </c>
    </row>
    <row r="3616" spans="1:14" x14ac:dyDescent="0.2">
      <c r="A3616" t="s">
        <v>26419</v>
      </c>
      <c r="B3616" t="s">
        <v>40859</v>
      </c>
      <c r="I3616" t="s">
        <v>5</v>
      </c>
      <c r="J3616">
        <v>12.56</v>
      </c>
      <c r="M3616">
        <v>12.56</v>
      </c>
      <c r="N3616">
        <f t="shared" si="56"/>
        <v>0</v>
      </c>
    </row>
    <row r="3617" spans="1:14" x14ac:dyDescent="0.2">
      <c r="A3617" t="s">
        <v>26420</v>
      </c>
      <c r="B3617" t="s">
        <v>40860</v>
      </c>
      <c r="I3617" t="s">
        <v>5</v>
      </c>
      <c r="J3617">
        <v>11.17</v>
      </c>
      <c r="M3617">
        <v>11.17</v>
      </c>
      <c r="N3617">
        <f t="shared" si="56"/>
        <v>0</v>
      </c>
    </row>
    <row r="3618" spans="1:14" x14ac:dyDescent="0.2">
      <c r="A3618" t="s">
        <v>26421</v>
      </c>
      <c r="B3618" t="s">
        <v>40860</v>
      </c>
      <c r="I3618" t="s">
        <v>5</v>
      </c>
      <c r="J3618">
        <v>10.5</v>
      </c>
      <c r="M3618">
        <v>10.5</v>
      </c>
      <c r="N3618">
        <f t="shared" si="56"/>
        <v>0</v>
      </c>
    </row>
    <row r="3619" spans="1:14" x14ac:dyDescent="0.2">
      <c r="A3619" t="s">
        <v>26422</v>
      </c>
      <c r="B3619" t="s">
        <v>40861</v>
      </c>
      <c r="I3619" t="s">
        <v>5</v>
      </c>
      <c r="J3619">
        <v>12.62</v>
      </c>
      <c r="M3619">
        <v>12.62</v>
      </c>
      <c r="N3619">
        <f t="shared" si="56"/>
        <v>0</v>
      </c>
    </row>
    <row r="3620" spans="1:14" x14ac:dyDescent="0.2">
      <c r="A3620" t="s">
        <v>26423</v>
      </c>
      <c r="B3620" t="s">
        <v>40861</v>
      </c>
      <c r="I3620" t="s">
        <v>5</v>
      </c>
      <c r="J3620">
        <v>11.95</v>
      </c>
      <c r="M3620">
        <v>11.95</v>
      </c>
      <c r="N3620">
        <f t="shared" si="56"/>
        <v>0</v>
      </c>
    </row>
    <row r="3621" spans="1:14" x14ac:dyDescent="0.2">
      <c r="A3621" t="s">
        <v>26424</v>
      </c>
      <c r="B3621" t="s">
        <v>40862</v>
      </c>
      <c r="I3621" t="s">
        <v>5</v>
      </c>
      <c r="J3621">
        <v>49.28</v>
      </c>
      <c r="M3621">
        <v>49.28</v>
      </c>
      <c r="N3621">
        <f t="shared" si="56"/>
        <v>0</v>
      </c>
    </row>
    <row r="3622" spans="1:14" x14ac:dyDescent="0.2">
      <c r="A3622" t="s">
        <v>26425</v>
      </c>
      <c r="B3622" t="s">
        <v>40862</v>
      </c>
      <c r="I3622" t="s">
        <v>5</v>
      </c>
      <c r="J3622">
        <v>48.61</v>
      </c>
      <c r="M3622">
        <v>48.61</v>
      </c>
      <c r="N3622">
        <f t="shared" si="56"/>
        <v>0</v>
      </c>
    </row>
    <row r="3623" spans="1:14" x14ac:dyDescent="0.2">
      <c r="A3623" t="s">
        <v>26426</v>
      </c>
      <c r="B3623" t="s">
        <v>40863</v>
      </c>
      <c r="I3623" t="s">
        <v>5</v>
      </c>
      <c r="J3623">
        <v>12.62</v>
      </c>
      <c r="M3623">
        <v>12.62</v>
      </c>
      <c r="N3623">
        <f t="shared" si="56"/>
        <v>0</v>
      </c>
    </row>
    <row r="3624" spans="1:14" x14ac:dyDescent="0.2">
      <c r="A3624" t="s">
        <v>26427</v>
      </c>
      <c r="B3624" t="s">
        <v>40863</v>
      </c>
      <c r="I3624" t="s">
        <v>5</v>
      </c>
      <c r="J3624">
        <v>11.95</v>
      </c>
      <c r="M3624">
        <v>11.95</v>
      </c>
      <c r="N3624">
        <f t="shared" si="56"/>
        <v>0</v>
      </c>
    </row>
    <row r="3625" spans="1:14" x14ac:dyDescent="0.2">
      <c r="A3625" t="s">
        <v>26428</v>
      </c>
      <c r="B3625" t="s">
        <v>40864</v>
      </c>
      <c r="I3625" t="s">
        <v>5</v>
      </c>
      <c r="J3625">
        <v>16.32</v>
      </c>
      <c r="M3625">
        <v>16.32</v>
      </c>
      <c r="N3625">
        <f t="shared" si="56"/>
        <v>0</v>
      </c>
    </row>
    <row r="3626" spans="1:14" x14ac:dyDescent="0.2">
      <c r="A3626" t="s">
        <v>26429</v>
      </c>
      <c r="B3626" t="s">
        <v>40864</v>
      </c>
      <c r="I3626" t="s">
        <v>5</v>
      </c>
      <c r="J3626">
        <v>15.65</v>
      </c>
      <c r="M3626">
        <v>15.65</v>
      </c>
      <c r="N3626">
        <f t="shared" si="56"/>
        <v>0</v>
      </c>
    </row>
    <row r="3627" spans="1:14" x14ac:dyDescent="0.2">
      <c r="A3627" t="s">
        <v>26430</v>
      </c>
      <c r="B3627" t="s">
        <v>40865</v>
      </c>
      <c r="I3627" t="s">
        <v>5</v>
      </c>
      <c r="J3627">
        <v>13.23</v>
      </c>
      <c r="M3627">
        <v>13.23</v>
      </c>
      <c r="N3627">
        <f t="shared" si="56"/>
        <v>0</v>
      </c>
    </row>
    <row r="3628" spans="1:14" x14ac:dyDescent="0.2">
      <c r="A3628" t="s">
        <v>26431</v>
      </c>
      <c r="B3628" t="s">
        <v>40865</v>
      </c>
      <c r="I3628" t="s">
        <v>5</v>
      </c>
      <c r="J3628">
        <v>12.56</v>
      </c>
      <c r="M3628">
        <v>12.56</v>
      </c>
      <c r="N3628">
        <f t="shared" si="56"/>
        <v>0</v>
      </c>
    </row>
    <row r="3629" spans="1:14" x14ac:dyDescent="0.2">
      <c r="A3629" t="s">
        <v>3853</v>
      </c>
      <c r="B3629" t="s">
        <v>40866</v>
      </c>
      <c r="I3629" t="s">
        <v>5</v>
      </c>
      <c r="J3629">
        <v>100.06</v>
      </c>
      <c r="M3629">
        <v>100.06</v>
      </c>
      <c r="N3629">
        <f t="shared" si="56"/>
        <v>0</v>
      </c>
    </row>
    <row r="3630" spans="1:14" x14ac:dyDescent="0.2">
      <c r="A3630" t="s">
        <v>3854</v>
      </c>
      <c r="B3630" t="s">
        <v>40866</v>
      </c>
      <c r="I3630" t="s">
        <v>5</v>
      </c>
      <c r="J3630">
        <v>98.05</v>
      </c>
      <c r="M3630">
        <v>98.05</v>
      </c>
      <c r="N3630">
        <f t="shared" si="56"/>
        <v>0</v>
      </c>
    </row>
    <row r="3631" spans="1:14" x14ac:dyDescent="0.2">
      <c r="A3631" t="s">
        <v>3855</v>
      </c>
      <c r="B3631" t="s">
        <v>40867</v>
      </c>
      <c r="I3631" t="s">
        <v>5</v>
      </c>
      <c r="J3631">
        <v>138.66</v>
      </c>
      <c r="M3631">
        <v>138.66</v>
      </c>
      <c r="N3631">
        <f t="shared" si="56"/>
        <v>0</v>
      </c>
    </row>
    <row r="3632" spans="1:14" x14ac:dyDescent="0.2">
      <c r="A3632" t="s">
        <v>3856</v>
      </c>
      <c r="B3632" t="s">
        <v>40867</v>
      </c>
      <c r="I3632" t="s">
        <v>5</v>
      </c>
      <c r="J3632">
        <v>136.65</v>
      </c>
      <c r="M3632">
        <v>136.65</v>
      </c>
      <c r="N3632">
        <f t="shared" si="56"/>
        <v>0</v>
      </c>
    </row>
    <row r="3633" spans="1:14" x14ac:dyDescent="0.2">
      <c r="A3633" t="s">
        <v>3857</v>
      </c>
      <c r="B3633" t="s">
        <v>40868</v>
      </c>
      <c r="I3633" t="s">
        <v>5</v>
      </c>
      <c r="J3633">
        <v>235.06</v>
      </c>
      <c r="M3633">
        <v>235.06</v>
      </c>
      <c r="N3633">
        <f t="shared" si="56"/>
        <v>0</v>
      </c>
    </row>
    <row r="3634" spans="1:14" x14ac:dyDescent="0.2">
      <c r="A3634" t="s">
        <v>3858</v>
      </c>
      <c r="B3634" t="s">
        <v>40868</v>
      </c>
      <c r="I3634" t="s">
        <v>5</v>
      </c>
      <c r="J3634">
        <v>233.05</v>
      </c>
      <c r="M3634">
        <v>233.05</v>
      </c>
      <c r="N3634">
        <f t="shared" si="56"/>
        <v>0</v>
      </c>
    </row>
    <row r="3635" spans="1:14" x14ac:dyDescent="0.2">
      <c r="A3635" t="s">
        <v>40761</v>
      </c>
      <c r="B3635" t="s">
        <v>40869</v>
      </c>
      <c r="I3635" t="s">
        <v>5</v>
      </c>
      <c r="J3635">
        <v>245.06</v>
      </c>
      <c r="M3635">
        <v>245.06</v>
      </c>
      <c r="N3635">
        <f t="shared" si="56"/>
        <v>0</v>
      </c>
    </row>
    <row r="3636" spans="1:14" x14ac:dyDescent="0.2">
      <c r="A3636" t="s">
        <v>40762</v>
      </c>
      <c r="B3636" t="s">
        <v>40869</v>
      </c>
      <c r="I3636" t="s">
        <v>5</v>
      </c>
      <c r="J3636">
        <v>243.05</v>
      </c>
      <c r="M3636">
        <v>243.05</v>
      </c>
      <c r="N3636">
        <f t="shared" si="56"/>
        <v>0</v>
      </c>
    </row>
    <row r="3637" spans="1:14" x14ac:dyDescent="0.2">
      <c r="A3637" t="s">
        <v>3859</v>
      </c>
      <c r="B3637" t="s">
        <v>40870</v>
      </c>
      <c r="I3637" t="s">
        <v>5</v>
      </c>
      <c r="J3637">
        <v>76.010000000000005</v>
      </c>
      <c r="M3637">
        <v>76.010000000000005</v>
      </c>
      <c r="N3637">
        <f t="shared" si="56"/>
        <v>0</v>
      </c>
    </row>
    <row r="3638" spans="1:14" x14ac:dyDescent="0.2">
      <c r="A3638" t="s">
        <v>3860</v>
      </c>
      <c r="B3638" t="s">
        <v>40870</v>
      </c>
      <c r="I3638" t="s">
        <v>5</v>
      </c>
      <c r="J3638">
        <v>74</v>
      </c>
      <c r="M3638">
        <v>74</v>
      </c>
      <c r="N3638">
        <f t="shared" si="56"/>
        <v>0</v>
      </c>
    </row>
    <row r="3639" spans="1:14" x14ac:dyDescent="0.2">
      <c r="A3639" t="s">
        <v>3861</v>
      </c>
      <c r="B3639" t="s">
        <v>40871</v>
      </c>
      <c r="I3639" t="s">
        <v>5</v>
      </c>
      <c r="J3639">
        <v>125.81</v>
      </c>
      <c r="M3639">
        <v>125.81</v>
      </c>
      <c r="N3639">
        <f t="shared" si="56"/>
        <v>0</v>
      </c>
    </row>
    <row r="3640" spans="1:14" x14ac:dyDescent="0.2">
      <c r="A3640" t="s">
        <v>3862</v>
      </c>
      <c r="B3640" t="s">
        <v>40871</v>
      </c>
      <c r="I3640" t="s">
        <v>5</v>
      </c>
      <c r="J3640">
        <v>123.8</v>
      </c>
      <c r="M3640">
        <v>123.8</v>
      </c>
      <c r="N3640">
        <f t="shared" si="56"/>
        <v>0</v>
      </c>
    </row>
    <row r="3641" spans="1:14" x14ac:dyDescent="0.2">
      <c r="A3641" t="s">
        <v>3863</v>
      </c>
      <c r="B3641" t="s">
        <v>32637</v>
      </c>
      <c r="I3641" t="s">
        <v>5</v>
      </c>
      <c r="J3641">
        <v>60.1</v>
      </c>
      <c r="M3641">
        <v>60.1</v>
      </c>
      <c r="N3641">
        <f t="shared" si="56"/>
        <v>0</v>
      </c>
    </row>
    <row r="3642" spans="1:14" x14ac:dyDescent="0.2">
      <c r="A3642" t="s">
        <v>3864</v>
      </c>
      <c r="B3642" t="s">
        <v>32637</v>
      </c>
      <c r="I3642" t="s">
        <v>5</v>
      </c>
      <c r="J3642">
        <v>58.95</v>
      </c>
      <c r="M3642">
        <v>58.95</v>
      </c>
      <c r="N3642">
        <f t="shared" si="56"/>
        <v>0</v>
      </c>
    </row>
    <row r="3643" spans="1:14" x14ac:dyDescent="0.2">
      <c r="A3643" t="s">
        <v>3865</v>
      </c>
      <c r="B3643" t="s">
        <v>32638</v>
      </c>
      <c r="I3643" t="s">
        <v>5</v>
      </c>
      <c r="J3643">
        <v>15.45</v>
      </c>
      <c r="M3643">
        <v>15.45</v>
      </c>
      <c r="N3643">
        <f t="shared" si="56"/>
        <v>0</v>
      </c>
    </row>
    <row r="3644" spans="1:14" x14ac:dyDescent="0.2">
      <c r="A3644" t="s">
        <v>3866</v>
      </c>
      <c r="B3644" t="s">
        <v>32638</v>
      </c>
      <c r="I3644" t="s">
        <v>5</v>
      </c>
      <c r="J3644">
        <v>14.59</v>
      </c>
      <c r="M3644">
        <v>14.59</v>
      </c>
      <c r="N3644">
        <f t="shared" si="56"/>
        <v>0</v>
      </c>
    </row>
    <row r="3645" spans="1:14" x14ac:dyDescent="0.2">
      <c r="A3645" t="s">
        <v>3867</v>
      </c>
      <c r="B3645" t="s">
        <v>32639</v>
      </c>
      <c r="I3645" t="s">
        <v>5</v>
      </c>
      <c r="J3645">
        <v>84.58</v>
      </c>
      <c r="M3645">
        <v>84.58</v>
      </c>
      <c r="N3645">
        <f t="shared" si="56"/>
        <v>0</v>
      </c>
    </row>
    <row r="3646" spans="1:14" x14ac:dyDescent="0.2">
      <c r="A3646" t="s">
        <v>3868</v>
      </c>
      <c r="B3646" t="s">
        <v>32639</v>
      </c>
      <c r="I3646" t="s">
        <v>5</v>
      </c>
      <c r="J3646">
        <v>82.91</v>
      </c>
      <c r="M3646">
        <v>82.91</v>
      </c>
      <c r="N3646">
        <f t="shared" si="56"/>
        <v>0</v>
      </c>
    </row>
    <row r="3647" spans="1:14" x14ac:dyDescent="0.2">
      <c r="A3647" t="s">
        <v>3869</v>
      </c>
      <c r="B3647" t="s">
        <v>32640</v>
      </c>
      <c r="I3647" t="s">
        <v>5</v>
      </c>
      <c r="J3647">
        <v>1104.99</v>
      </c>
      <c r="M3647">
        <v>1104.99</v>
      </c>
      <c r="N3647">
        <f t="shared" si="56"/>
        <v>0</v>
      </c>
    </row>
    <row r="3648" spans="1:14" x14ac:dyDescent="0.2">
      <c r="A3648" t="s">
        <v>3870</v>
      </c>
      <c r="B3648" t="s">
        <v>32640</v>
      </c>
      <c r="I3648" t="s">
        <v>5</v>
      </c>
      <c r="J3648">
        <v>1104.32</v>
      </c>
      <c r="M3648">
        <v>1104.32</v>
      </c>
      <c r="N3648">
        <f t="shared" si="56"/>
        <v>0</v>
      </c>
    </row>
    <row r="3649" spans="1:14" x14ac:dyDescent="0.2">
      <c r="A3649" t="s">
        <v>3871</v>
      </c>
      <c r="B3649" t="s">
        <v>32641</v>
      </c>
      <c r="I3649" t="s">
        <v>5</v>
      </c>
      <c r="J3649">
        <v>34.51</v>
      </c>
      <c r="M3649">
        <v>34.51</v>
      </c>
      <c r="N3649">
        <f t="shared" si="56"/>
        <v>0</v>
      </c>
    </row>
    <row r="3650" spans="1:14" x14ac:dyDescent="0.2">
      <c r="A3650" t="s">
        <v>3872</v>
      </c>
      <c r="B3650" t="s">
        <v>32641</v>
      </c>
      <c r="I3650" t="s">
        <v>5</v>
      </c>
      <c r="J3650">
        <v>32.840000000000003</v>
      </c>
      <c r="M3650">
        <v>32.840000000000003</v>
      </c>
      <c r="N3650">
        <f t="shared" si="56"/>
        <v>0</v>
      </c>
    </row>
    <row r="3651" spans="1:14" x14ac:dyDescent="0.2">
      <c r="A3651" t="s">
        <v>3873</v>
      </c>
      <c r="B3651" t="s">
        <v>32642</v>
      </c>
      <c r="I3651" t="s">
        <v>3</v>
      </c>
      <c r="J3651">
        <v>1.35</v>
      </c>
      <c r="M3651">
        <v>1.35</v>
      </c>
      <c r="N3651">
        <f t="shared" si="56"/>
        <v>0</v>
      </c>
    </row>
    <row r="3652" spans="1:14" x14ac:dyDescent="0.2">
      <c r="A3652" t="s">
        <v>3874</v>
      </c>
      <c r="B3652" t="s">
        <v>32642</v>
      </c>
      <c r="I3652" t="s">
        <v>3</v>
      </c>
      <c r="J3652">
        <v>1.2</v>
      </c>
      <c r="M3652">
        <v>1.2</v>
      </c>
      <c r="N3652">
        <f t="shared" ref="N3652:N3715" si="57">J3652-M3652</f>
        <v>0</v>
      </c>
    </row>
    <row r="3653" spans="1:14" x14ac:dyDescent="0.2">
      <c r="A3653" t="s">
        <v>3875</v>
      </c>
      <c r="B3653" t="s">
        <v>32643</v>
      </c>
      <c r="I3653" t="s">
        <v>3</v>
      </c>
      <c r="J3653">
        <v>1.32</v>
      </c>
      <c r="M3653">
        <v>1.32</v>
      </c>
      <c r="N3653">
        <f t="shared" si="57"/>
        <v>0</v>
      </c>
    </row>
    <row r="3654" spans="1:14" x14ac:dyDescent="0.2">
      <c r="A3654" t="s">
        <v>3876</v>
      </c>
      <c r="B3654" t="s">
        <v>32643</v>
      </c>
      <c r="I3654" t="s">
        <v>3</v>
      </c>
      <c r="J3654">
        <v>1.17</v>
      </c>
      <c r="M3654">
        <v>1.17</v>
      </c>
      <c r="N3654">
        <f t="shared" si="57"/>
        <v>0</v>
      </c>
    </row>
    <row r="3655" spans="1:14" x14ac:dyDescent="0.2">
      <c r="A3655" t="s">
        <v>3877</v>
      </c>
      <c r="B3655" t="s">
        <v>32644</v>
      </c>
      <c r="I3655" t="s">
        <v>3</v>
      </c>
      <c r="J3655">
        <v>1.88</v>
      </c>
      <c r="M3655">
        <v>1.88</v>
      </c>
      <c r="N3655">
        <f t="shared" si="57"/>
        <v>0</v>
      </c>
    </row>
    <row r="3656" spans="1:14" x14ac:dyDescent="0.2">
      <c r="A3656" t="s">
        <v>3878</v>
      </c>
      <c r="B3656" t="s">
        <v>32644</v>
      </c>
      <c r="I3656" t="s">
        <v>3</v>
      </c>
      <c r="J3656">
        <v>1.84</v>
      </c>
      <c r="M3656">
        <v>1.84</v>
      </c>
      <c r="N3656">
        <f t="shared" si="57"/>
        <v>0</v>
      </c>
    </row>
    <row r="3657" spans="1:14" x14ac:dyDescent="0.2">
      <c r="A3657" t="s">
        <v>3879</v>
      </c>
      <c r="B3657" t="s">
        <v>40872</v>
      </c>
      <c r="I3657" t="s">
        <v>4</v>
      </c>
      <c r="J3657">
        <v>3.1</v>
      </c>
      <c r="M3657">
        <v>3.1</v>
      </c>
      <c r="N3657">
        <f t="shared" si="57"/>
        <v>0</v>
      </c>
    </row>
    <row r="3658" spans="1:14" x14ac:dyDescent="0.2">
      <c r="A3658" t="s">
        <v>3880</v>
      </c>
      <c r="B3658" t="s">
        <v>40872</v>
      </c>
      <c r="I3658" t="s">
        <v>4</v>
      </c>
      <c r="J3658">
        <v>2.86</v>
      </c>
      <c r="M3658">
        <v>2.86</v>
      </c>
      <c r="N3658">
        <f t="shared" si="57"/>
        <v>0</v>
      </c>
    </row>
    <row r="3659" spans="1:14" x14ac:dyDescent="0.2">
      <c r="A3659" t="s">
        <v>29910</v>
      </c>
      <c r="B3659" t="s">
        <v>32645</v>
      </c>
      <c r="I3659" t="s">
        <v>5</v>
      </c>
      <c r="J3659">
        <v>801.39</v>
      </c>
      <c r="M3659">
        <v>801.39</v>
      </c>
      <c r="N3659">
        <f t="shared" si="57"/>
        <v>0</v>
      </c>
    </row>
    <row r="3660" spans="1:14" x14ac:dyDescent="0.2">
      <c r="A3660" t="s">
        <v>29911</v>
      </c>
      <c r="B3660" t="s">
        <v>32645</v>
      </c>
      <c r="I3660" t="s">
        <v>5</v>
      </c>
      <c r="J3660">
        <v>801.39</v>
      </c>
      <c r="M3660">
        <v>801.39</v>
      </c>
      <c r="N3660">
        <f t="shared" si="57"/>
        <v>0</v>
      </c>
    </row>
    <row r="3661" spans="1:14" x14ac:dyDescent="0.2">
      <c r="A3661" t="s">
        <v>3881</v>
      </c>
      <c r="B3661" t="s">
        <v>32646</v>
      </c>
      <c r="I3661" t="s">
        <v>4</v>
      </c>
      <c r="J3661">
        <v>203.54</v>
      </c>
      <c r="M3661">
        <v>203.54</v>
      </c>
      <c r="N3661">
        <f t="shared" si="57"/>
        <v>0</v>
      </c>
    </row>
    <row r="3662" spans="1:14" x14ac:dyDescent="0.2">
      <c r="A3662" t="s">
        <v>3882</v>
      </c>
      <c r="B3662" t="s">
        <v>32646</v>
      </c>
      <c r="I3662" t="s">
        <v>4</v>
      </c>
      <c r="J3662">
        <v>192.51</v>
      </c>
      <c r="M3662">
        <v>192.51</v>
      </c>
      <c r="N3662">
        <f t="shared" si="57"/>
        <v>0</v>
      </c>
    </row>
    <row r="3663" spans="1:14" x14ac:dyDescent="0.2">
      <c r="A3663" t="s">
        <v>3883</v>
      </c>
      <c r="B3663" t="s">
        <v>32647</v>
      </c>
      <c r="I3663" t="s">
        <v>4</v>
      </c>
      <c r="J3663">
        <v>264.25</v>
      </c>
      <c r="M3663">
        <v>264.25</v>
      </c>
      <c r="N3663">
        <f t="shared" si="57"/>
        <v>0</v>
      </c>
    </row>
    <row r="3664" spans="1:14" x14ac:dyDescent="0.2">
      <c r="A3664" t="s">
        <v>3884</v>
      </c>
      <c r="B3664" t="s">
        <v>32647</v>
      </c>
      <c r="I3664" t="s">
        <v>4</v>
      </c>
      <c r="J3664">
        <v>250.58</v>
      </c>
      <c r="M3664">
        <v>250.58</v>
      </c>
      <c r="N3664">
        <f t="shared" si="57"/>
        <v>0</v>
      </c>
    </row>
    <row r="3665" spans="1:14" x14ac:dyDescent="0.2">
      <c r="A3665" t="s">
        <v>3885</v>
      </c>
      <c r="B3665" t="s">
        <v>32648</v>
      </c>
      <c r="I3665" t="s">
        <v>4</v>
      </c>
      <c r="J3665">
        <v>171.29</v>
      </c>
      <c r="M3665">
        <v>171.29</v>
      </c>
      <c r="N3665">
        <f t="shared" si="57"/>
        <v>0</v>
      </c>
    </row>
    <row r="3666" spans="1:14" x14ac:dyDescent="0.2">
      <c r="A3666" t="s">
        <v>3886</v>
      </c>
      <c r="B3666" t="s">
        <v>32648</v>
      </c>
      <c r="I3666" t="s">
        <v>4</v>
      </c>
      <c r="J3666">
        <v>164.12</v>
      </c>
      <c r="M3666">
        <v>164.12</v>
      </c>
      <c r="N3666">
        <f t="shared" si="57"/>
        <v>0</v>
      </c>
    </row>
    <row r="3667" spans="1:14" x14ac:dyDescent="0.2">
      <c r="A3667" t="s">
        <v>3887</v>
      </c>
      <c r="B3667" t="s">
        <v>32649</v>
      </c>
      <c r="I3667" t="s">
        <v>4</v>
      </c>
      <c r="J3667">
        <v>233.01</v>
      </c>
      <c r="M3667">
        <v>233.01</v>
      </c>
      <c r="N3667">
        <f t="shared" si="57"/>
        <v>0</v>
      </c>
    </row>
    <row r="3668" spans="1:14" x14ac:dyDescent="0.2">
      <c r="A3668" t="s">
        <v>3888</v>
      </c>
      <c r="B3668" t="s">
        <v>32649</v>
      </c>
      <c r="I3668" t="s">
        <v>4</v>
      </c>
      <c r="J3668">
        <v>225.17</v>
      </c>
      <c r="M3668">
        <v>225.17</v>
      </c>
      <c r="N3668">
        <f t="shared" si="57"/>
        <v>0</v>
      </c>
    </row>
    <row r="3669" spans="1:14" x14ac:dyDescent="0.2">
      <c r="A3669" t="s">
        <v>3889</v>
      </c>
      <c r="B3669" t="s">
        <v>32650</v>
      </c>
      <c r="I3669" t="s">
        <v>3</v>
      </c>
      <c r="J3669">
        <v>300.44</v>
      </c>
      <c r="M3669">
        <v>300.44</v>
      </c>
      <c r="N3669">
        <f t="shared" si="57"/>
        <v>0</v>
      </c>
    </row>
    <row r="3670" spans="1:14" x14ac:dyDescent="0.2">
      <c r="A3670" t="s">
        <v>3890</v>
      </c>
      <c r="B3670" t="s">
        <v>32650</v>
      </c>
      <c r="I3670" t="s">
        <v>3</v>
      </c>
      <c r="J3670">
        <v>282</v>
      </c>
      <c r="M3670">
        <v>282</v>
      </c>
      <c r="N3670">
        <f t="shared" si="57"/>
        <v>0</v>
      </c>
    </row>
    <row r="3671" spans="1:14" x14ac:dyDescent="0.2">
      <c r="A3671" t="s">
        <v>3891</v>
      </c>
      <c r="B3671" t="s">
        <v>32651</v>
      </c>
      <c r="I3671" t="s">
        <v>3</v>
      </c>
      <c r="J3671">
        <v>558.41</v>
      </c>
      <c r="M3671">
        <v>558.41</v>
      </c>
      <c r="N3671">
        <f t="shared" si="57"/>
        <v>0</v>
      </c>
    </row>
    <row r="3672" spans="1:14" x14ac:dyDescent="0.2">
      <c r="A3672" t="s">
        <v>3892</v>
      </c>
      <c r="B3672" t="s">
        <v>32651</v>
      </c>
      <c r="I3672" t="s">
        <v>3</v>
      </c>
      <c r="J3672">
        <v>530.13</v>
      </c>
      <c r="M3672">
        <v>530.13</v>
      </c>
      <c r="N3672">
        <f t="shared" si="57"/>
        <v>0</v>
      </c>
    </row>
    <row r="3673" spans="1:14" x14ac:dyDescent="0.2">
      <c r="A3673" t="s">
        <v>3893</v>
      </c>
      <c r="B3673" t="s">
        <v>32652</v>
      </c>
      <c r="I3673" t="s">
        <v>3</v>
      </c>
      <c r="J3673">
        <v>93.86</v>
      </c>
      <c r="M3673">
        <v>93.86</v>
      </c>
      <c r="N3673">
        <f t="shared" si="57"/>
        <v>0</v>
      </c>
    </row>
    <row r="3674" spans="1:14" x14ac:dyDescent="0.2">
      <c r="A3674" t="s">
        <v>3894</v>
      </c>
      <c r="B3674" t="s">
        <v>32652</v>
      </c>
      <c r="I3674" t="s">
        <v>3</v>
      </c>
      <c r="J3674">
        <v>89.18</v>
      </c>
      <c r="M3674">
        <v>89.18</v>
      </c>
      <c r="N3674">
        <f t="shared" si="57"/>
        <v>0</v>
      </c>
    </row>
    <row r="3675" spans="1:14" x14ac:dyDescent="0.2">
      <c r="A3675" t="s">
        <v>3895</v>
      </c>
      <c r="B3675" t="s">
        <v>32653</v>
      </c>
      <c r="I3675" t="s">
        <v>3</v>
      </c>
      <c r="J3675">
        <v>106.31</v>
      </c>
      <c r="M3675">
        <v>106.31</v>
      </c>
      <c r="N3675">
        <f t="shared" si="57"/>
        <v>0</v>
      </c>
    </row>
    <row r="3676" spans="1:14" x14ac:dyDescent="0.2">
      <c r="A3676" t="s">
        <v>3896</v>
      </c>
      <c r="B3676" t="s">
        <v>32653</v>
      </c>
      <c r="I3676" t="s">
        <v>3</v>
      </c>
      <c r="J3676">
        <v>101.63</v>
      </c>
      <c r="M3676">
        <v>101.63</v>
      </c>
      <c r="N3676">
        <f t="shared" si="57"/>
        <v>0</v>
      </c>
    </row>
    <row r="3677" spans="1:14" x14ac:dyDescent="0.2">
      <c r="A3677" t="s">
        <v>3897</v>
      </c>
      <c r="B3677" t="s">
        <v>32654</v>
      </c>
      <c r="I3677" t="s">
        <v>3</v>
      </c>
      <c r="J3677">
        <v>168.51</v>
      </c>
      <c r="M3677">
        <v>168.51</v>
      </c>
      <c r="N3677">
        <f t="shared" si="57"/>
        <v>0</v>
      </c>
    </row>
    <row r="3678" spans="1:14" x14ac:dyDescent="0.2">
      <c r="A3678" t="s">
        <v>3898</v>
      </c>
      <c r="B3678" t="s">
        <v>32654</v>
      </c>
      <c r="I3678" t="s">
        <v>3</v>
      </c>
      <c r="J3678">
        <v>163.83000000000001</v>
      </c>
      <c r="M3678">
        <v>163.83000000000001</v>
      </c>
      <c r="N3678">
        <f t="shared" si="57"/>
        <v>0</v>
      </c>
    </row>
    <row r="3679" spans="1:14" x14ac:dyDescent="0.2">
      <c r="A3679" t="s">
        <v>3899</v>
      </c>
      <c r="B3679" t="s">
        <v>32655</v>
      </c>
      <c r="I3679" t="s">
        <v>3</v>
      </c>
      <c r="J3679">
        <v>122.98</v>
      </c>
      <c r="M3679">
        <v>122.98</v>
      </c>
      <c r="N3679">
        <f t="shared" si="57"/>
        <v>0</v>
      </c>
    </row>
    <row r="3680" spans="1:14" x14ac:dyDescent="0.2">
      <c r="A3680" t="s">
        <v>3900</v>
      </c>
      <c r="B3680" t="s">
        <v>32655</v>
      </c>
      <c r="I3680" t="s">
        <v>3</v>
      </c>
      <c r="J3680">
        <v>116.2</v>
      </c>
      <c r="M3680">
        <v>116.2</v>
      </c>
      <c r="N3680">
        <f t="shared" si="57"/>
        <v>0</v>
      </c>
    </row>
    <row r="3681" spans="1:14" x14ac:dyDescent="0.2">
      <c r="A3681" t="s">
        <v>3901</v>
      </c>
      <c r="B3681" t="s">
        <v>32656</v>
      </c>
      <c r="I3681" t="s">
        <v>3</v>
      </c>
      <c r="J3681">
        <v>135.49</v>
      </c>
      <c r="M3681">
        <v>135.49</v>
      </c>
      <c r="N3681">
        <f t="shared" si="57"/>
        <v>0</v>
      </c>
    </row>
    <row r="3682" spans="1:14" x14ac:dyDescent="0.2">
      <c r="A3682" t="s">
        <v>3902</v>
      </c>
      <c r="B3682" t="s">
        <v>32656</v>
      </c>
      <c r="I3682" t="s">
        <v>3</v>
      </c>
      <c r="J3682">
        <v>128.71</v>
      </c>
      <c r="M3682">
        <v>128.71</v>
      </c>
      <c r="N3682">
        <f t="shared" si="57"/>
        <v>0</v>
      </c>
    </row>
    <row r="3683" spans="1:14" x14ac:dyDescent="0.2">
      <c r="A3683" t="s">
        <v>3903</v>
      </c>
      <c r="B3683" t="s">
        <v>32657</v>
      </c>
      <c r="I3683" t="s">
        <v>3</v>
      </c>
      <c r="J3683">
        <v>198.07</v>
      </c>
      <c r="M3683">
        <v>198.07</v>
      </c>
      <c r="N3683">
        <f t="shared" si="57"/>
        <v>0</v>
      </c>
    </row>
    <row r="3684" spans="1:14" x14ac:dyDescent="0.2">
      <c r="A3684" t="s">
        <v>3904</v>
      </c>
      <c r="B3684" t="s">
        <v>32657</v>
      </c>
      <c r="I3684" t="s">
        <v>3</v>
      </c>
      <c r="J3684">
        <v>191.29</v>
      </c>
      <c r="M3684">
        <v>191.29</v>
      </c>
      <c r="N3684">
        <f t="shared" si="57"/>
        <v>0</v>
      </c>
    </row>
    <row r="3685" spans="1:14" x14ac:dyDescent="0.2">
      <c r="A3685" t="s">
        <v>3905</v>
      </c>
      <c r="B3685" t="s">
        <v>32658</v>
      </c>
      <c r="I3685" t="s">
        <v>3</v>
      </c>
      <c r="J3685">
        <v>141.63</v>
      </c>
      <c r="M3685">
        <v>141.63</v>
      </c>
      <c r="N3685">
        <f t="shared" si="57"/>
        <v>0</v>
      </c>
    </row>
    <row r="3686" spans="1:14" x14ac:dyDescent="0.2">
      <c r="A3686" t="s">
        <v>3906</v>
      </c>
      <c r="B3686" t="s">
        <v>32658</v>
      </c>
      <c r="I3686" t="s">
        <v>3</v>
      </c>
      <c r="J3686">
        <v>133.4</v>
      </c>
      <c r="M3686">
        <v>133.4</v>
      </c>
      <c r="N3686">
        <f t="shared" si="57"/>
        <v>0</v>
      </c>
    </row>
    <row r="3687" spans="1:14" x14ac:dyDescent="0.2">
      <c r="A3687" t="s">
        <v>3907</v>
      </c>
      <c r="B3687" t="s">
        <v>32659</v>
      </c>
      <c r="I3687" t="s">
        <v>3</v>
      </c>
      <c r="J3687">
        <v>153.94999999999999</v>
      </c>
      <c r="M3687">
        <v>153.94999999999999</v>
      </c>
      <c r="N3687">
        <f t="shared" si="57"/>
        <v>0</v>
      </c>
    </row>
    <row r="3688" spans="1:14" x14ac:dyDescent="0.2">
      <c r="A3688" t="s">
        <v>3908</v>
      </c>
      <c r="B3688" t="s">
        <v>32659</v>
      </c>
      <c r="I3688" t="s">
        <v>3</v>
      </c>
      <c r="J3688">
        <v>145.72</v>
      </c>
      <c r="M3688">
        <v>145.72</v>
      </c>
      <c r="N3688">
        <f t="shared" si="57"/>
        <v>0</v>
      </c>
    </row>
    <row r="3689" spans="1:14" x14ac:dyDescent="0.2">
      <c r="A3689" t="s">
        <v>3909</v>
      </c>
      <c r="B3689" t="s">
        <v>32660</v>
      </c>
      <c r="I3689" t="s">
        <v>3</v>
      </c>
      <c r="J3689">
        <v>215.52</v>
      </c>
      <c r="M3689">
        <v>215.52</v>
      </c>
      <c r="N3689">
        <f t="shared" si="57"/>
        <v>0</v>
      </c>
    </row>
    <row r="3690" spans="1:14" x14ac:dyDescent="0.2">
      <c r="A3690" t="s">
        <v>3910</v>
      </c>
      <c r="B3690" t="s">
        <v>32660</v>
      </c>
      <c r="I3690" t="s">
        <v>3</v>
      </c>
      <c r="J3690">
        <v>207.29</v>
      </c>
      <c r="M3690">
        <v>207.29</v>
      </c>
      <c r="N3690">
        <f t="shared" si="57"/>
        <v>0</v>
      </c>
    </row>
    <row r="3691" spans="1:14" x14ac:dyDescent="0.2">
      <c r="A3691" t="s">
        <v>3911</v>
      </c>
      <c r="B3691" t="s">
        <v>32661</v>
      </c>
      <c r="I3691" t="s">
        <v>3</v>
      </c>
      <c r="J3691">
        <v>102.46</v>
      </c>
      <c r="M3691">
        <v>102.46</v>
      </c>
      <c r="N3691">
        <f t="shared" si="57"/>
        <v>0</v>
      </c>
    </row>
    <row r="3692" spans="1:14" x14ac:dyDescent="0.2">
      <c r="A3692" t="s">
        <v>3912</v>
      </c>
      <c r="B3692" t="s">
        <v>32661</v>
      </c>
      <c r="I3692" t="s">
        <v>3</v>
      </c>
      <c r="J3692">
        <v>97.22</v>
      </c>
      <c r="M3692">
        <v>97.22</v>
      </c>
      <c r="N3692">
        <f t="shared" si="57"/>
        <v>0</v>
      </c>
    </row>
    <row r="3693" spans="1:14" x14ac:dyDescent="0.2">
      <c r="A3693" t="s">
        <v>3913</v>
      </c>
      <c r="B3693" t="s">
        <v>32662</v>
      </c>
      <c r="I3693" t="s">
        <v>3</v>
      </c>
      <c r="J3693">
        <v>114.91</v>
      </c>
      <c r="M3693">
        <v>114.91</v>
      </c>
      <c r="N3693">
        <f t="shared" si="57"/>
        <v>0</v>
      </c>
    </row>
    <row r="3694" spans="1:14" x14ac:dyDescent="0.2">
      <c r="A3694" t="s">
        <v>3914</v>
      </c>
      <c r="B3694" t="s">
        <v>32662</v>
      </c>
      <c r="I3694" t="s">
        <v>3</v>
      </c>
      <c r="J3694">
        <v>109.67</v>
      </c>
      <c r="M3694">
        <v>109.67</v>
      </c>
      <c r="N3694">
        <f t="shared" si="57"/>
        <v>0</v>
      </c>
    </row>
    <row r="3695" spans="1:14" x14ac:dyDescent="0.2">
      <c r="A3695" t="s">
        <v>3915</v>
      </c>
      <c r="B3695" t="s">
        <v>32663</v>
      </c>
      <c r="I3695" t="s">
        <v>3</v>
      </c>
      <c r="J3695">
        <v>177.11</v>
      </c>
      <c r="M3695">
        <v>177.11</v>
      </c>
      <c r="N3695">
        <f t="shared" si="57"/>
        <v>0</v>
      </c>
    </row>
    <row r="3696" spans="1:14" x14ac:dyDescent="0.2">
      <c r="A3696" t="s">
        <v>3916</v>
      </c>
      <c r="B3696" t="s">
        <v>32663</v>
      </c>
      <c r="I3696" t="s">
        <v>3</v>
      </c>
      <c r="J3696">
        <v>171.86</v>
      </c>
      <c r="M3696">
        <v>171.86</v>
      </c>
      <c r="N3696">
        <f t="shared" si="57"/>
        <v>0</v>
      </c>
    </row>
    <row r="3697" spans="1:14" x14ac:dyDescent="0.2">
      <c r="A3697" t="s">
        <v>3917</v>
      </c>
      <c r="B3697" t="s">
        <v>32664</v>
      </c>
      <c r="I3697" t="s">
        <v>3</v>
      </c>
      <c r="J3697">
        <v>138.36000000000001</v>
      </c>
      <c r="M3697">
        <v>138.36000000000001</v>
      </c>
      <c r="N3697">
        <f t="shared" si="57"/>
        <v>0</v>
      </c>
    </row>
    <row r="3698" spans="1:14" x14ac:dyDescent="0.2">
      <c r="A3698" t="s">
        <v>3918</v>
      </c>
      <c r="B3698" t="s">
        <v>32664</v>
      </c>
      <c r="I3698" t="s">
        <v>3</v>
      </c>
      <c r="J3698">
        <v>130.86000000000001</v>
      </c>
      <c r="M3698">
        <v>130.86000000000001</v>
      </c>
      <c r="N3698">
        <f t="shared" si="57"/>
        <v>0</v>
      </c>
    </row>
    <row r="3699" spans="1:14" x14ac:dyDescent="0.2">
      <c r="A3699" t="s">
        <v>3919</v>
      </c>
      <c r="B3699" t="s">
        <v>32665</v>
      </c>
      <c r="I3699" t="s">
        <v>3</v>
      </c>
      <c r="J3699">
        <v>150.86000000000001</v>
      </c>
      <c r="M3699">
        <v>150.86000000000001</v>
      </c>
      <c r="N3699">
        <f t="shared" si="57"/>
        <v>0</v>
      </c>
    </row>
    <row r="3700" spans="1:14" x14ac:dyDescent="0.2">
      <c r="A3700" t="s">
        <v>3920</v>
      </c>
      <c r="B3700" t="s">
        <v>32665</v>
      </c>
      <c r="I3700" t="s">
        <v>3</v>
      </c>
      <c r="J3700">
        <v>143.36000000000001</v>
      </c>
      <c r="M3700">
        <v>143.36000000000001</v>
      </c>
      <c r="N3700">
        <f t="shared" si="57"/>
        <v>0</v>
      </c>
    </row>
    <row r="3701" spans="1:14" x14ac:dyDescent="0.2">
      <c r="A3701" t="s">
        <v>3921</v>
      </c>
      <c r="B3701" t="s">
        <v>32666</v>
      </c>
      <c r="I3701" t="s">
        <v>3</v>
      </c>
      <c r="J3701">
        <v>213.45</v>
      </c>
      <c r="M3701">
        <v>213.45</v>
      </c>
      <c r="N3701">
        <f t="shared" si="57"/>
        <v>0</v>
      </c>
    </row>
    <row r="3702" spans="1:14" x14ac:dyDescent="0.2">
      <c r="A3702" t="s">
        <v>3922</v>
      </c>
      <c r="B3702" t="s">
        <v>32666</v>
      </c>
      <c r="I3702" t="s">
        <v>3</v>
      </c>
      <c r="J3702">
        <v>205.95</v>
      </c>
      <c r="M3702">
        <v>205.95</v>
      </c>
      <c r="N3702">
        <f t="shared" si="57"/>
        <v>0</v>
      </c>
    </row>
    <row r="3703" spans="1:14" x14ac:dyDescent="0.2">
      <c r="A3703" t="s">
        <v>3923</v>
      </c>
      <c r="B3703" t="s">
        <v>32667</v>
      </c>
      <c r="I3703" t="s">
        <v>3</v>
      </c>
      <c r="J3703">
        <v>158.93</v>
      </c>
      <c r="M3703">
        <v>158.93</v>
      </c>
      <c r="N3703">
        <f t="shared" si="57"/>
        <v>0</v>
      </c>
    </row>
    <row r="3704" spans="1:14" x14ac:dyDescent="0.2">
      <c r="A3704" t="s">
        <v>3924</v>
      </c>
      <c r="B3704" t="s">
        <v>32667</v>
      </c>
      <c r="I3704" t="s">
        <v>3</v>
      </c>
      <c r="J3704">
        <v>149.87</v>
      </c>
      <c r="M3704">
        <v>149.87</v>
      </c>
      <c r="N3704">
        <f t="shared" si="57"/>
        <v>0</v>
      </c>
    </row>
    <row r="3705" spans="1:14" x14ac:dyDescent="0.2">
      <c r="A3705" t="s">
        <v>3925</v>
      </c>
      <c r="B3705" t="s">
        <v>32668</v>
      </c>
      <c r="I3705" t="s">
        <v>3</v>
      </c>
      <c r="J3705">
        <v>171.25</v>
      </c>
      <c r="M3705">
        <v>171.25</v>
      </c>
      <c r="N3705">
        <f t="shared" si="57"/>
        <v>0</v>
      </c>
    </row>
    <row r="3706" spans="1:14" x14ac:dyDescent="0.2">
      <c r="A3706" t="s">
        <v>3926</v>
      </c>
      <c r="B3706" t="s">
        <v>32668</v>
      </c>
      <c r="I3706" t="s">
        <v>3</v>
      </c>
      <c r="J3706">
        <v>162.19</v>
      </c>
      <c r="M3706">
        <v>162.19</v>
      </c>
      <c r="N3706">
        <f t="shared" si="57"/>
        <v>0</v>
      </c>
    </row>
    <row r="3707" spans="1:14" x14ac:dyDescent="0.2">
      <c r="A3707" t="s">
        <v>3927</v>
      </c>
      <c r="B3707" t="s">
        <v>32669</v>
      </c>
      <c r="I3707" t="s">
        <v>3</v>
      </c>
      <c r="J3707">
        <v>232.82</v>
      </c>
      <c r="M3707">
        <v>232.82</v>
      </c>
      <c r="N3707">
        <f t="shared" si="57"/>
        <v>0</v>
      </c>
    </row>
    <row r="3708" spans="1:14" x14ac:dyDescent="0.2">
      <c r="A3708" t="s">
        <v>3928</v>
      </c>
      <c r="B3708" t="s">
        <v>32669</v>
      </c>
      <c r="I3708" t="s">
        <v>3</v>
      </c>
      <c r="J3708">
        <v>223.76</v>
      </c>
      <c r="M3708">
        <v>223.76</v>
      </c>
      <c r="N3708">
        <f t="shared" si="57"/>
        <v>0</v>
      </c>
    </row>
    <row r="3709" spans="1:14" x14ac:dyDescent="0.2">
      <c r="A3709" t="s">
        <v>3929</v>
      </c>
      <c r="B3709" t="s">
        <v>32670</v>
      </c>
      <c r="I3709" t="s">
        <v>3</v>
      </c>
      <c r="J3709">
        <v>30.54</v>
      </c>
      <c r="M3709">
        <v>30.54</v>
      </c>
      <c r="N3709">
        <f t="shared" si="57"/>
        <v>0</v>
      </c>
    </row>
    <row r="3710" spans="1:14" x14ac:dyDescent="0.2">
      <c r="A3710" t="s">
        <v>3930</v>
      </c>
      <c r="B3710" t="s">
        <v>32670</v>
      </c>
      <c r="I3710" t="s">
        <v>3</v>
      </c>
      <c r="J3710">
        <v>30.17</v>
      </c>
      <c r="M3710">
        <v>30.17</v>
      </c>
      <c r="N3710">
        <f t="shared" si="57"/>
        <v>0</v>
      </c>
    </row>
    <row r="3711" spans="1:14" x14ac:dyDescent="0.2">
      <c r="A3711" t="s">
        <v>3931</v>
      </c>
      <c r="B3711" t="s">
        <v>32671</v>
      </c>
      <c r="I3711" t="s">
        <v>3</v>
      </c>
      <c r="J3711">
        <v>49.06</v>
      </c>
      <c r="M3711">
        <v>49.06</v>
      </c>
      <c r="N3711">
        <f t="shared" si="57"/>
        <v>0</v>
      </c>
    </row>
    <row r="3712" spans="1:14" x14ac:dyDescent="0.2">
      <c r="A3712" t="s">
        <v>3932</v>
      </c>
      <c r="B3712" t="s">
        <v>32671</v>
      </c>
      <c r="I3712" t="s">
        <v>3</v>
      </c>
      <c r="J3712">
        <v>48.51</v>
      </c>
      <c r="M3712">
        <v>48.51</v>
      </c>
      <c r="N3712">
        <f t="shared" si="57"/>
        <v>0</v>
      </c>
    </row>
    <row r="3713" spans="1:14" x14ac:dyDescent="0.2">
      <c r="A3713" t="s">
        <v>3933</v>
      </c>
      <c r="B3713" t="s">
        <v>32672</v>
      </c>
      <c r="I3713" t="s">
        <v>3</v>
      </c>
      <c r="J3713">
        <v>44.92</v>
      </c>
      <c r="M3713">
        <v>44.92</v>
      </c>
      <c r="N3713">
        <f t="shared" si="57"/>
        <v>0</v>
      </c>
    </row>
    <row r="3714" spans="1:14" x14ac:dyDescent="0.2">
      <c r="A3714" t="s">
        <v>3934</v>
      </c>
      <c r="B3714" t="s">
        <v>32672</v>
      </c>
      <c r="I3714" t="s">
        <v>3</v>
      </c>
      <c r="J3714">
        <v>44.24</v>
      </c>
      <c r="M3714">
        <v>44.24</v>
      </c>
      <c r="N3714">
        <f t="shared" si="57"/>
        <v>0</v>
      </c>
    </row>
    <row r="3715" spans="1:14" x14ac:dyDescent="0.2">
      <c r="A3715" t="s">
        <v>3935</v>
      </c>
      <c r="B3715" t="s">
        <v>32673</v>
      </c>
      <c r="I3715" t="s">
        <v>3</v>
      </c>
      <c r="J3715">
        <v>40.119999999999997</v>
      </c>
      <c r="M3715">
        <v>40.119999999999997</v>
      </c>
      <c r="N3715">
        <f t="shared" si="57"/>
        <v>0</v>
      </c>
    </row>
    <row r="3716" spans="1:14" x14ac:dyDescent="0.2">
      <c r="A3716" t="s">
        <v>3936</v>
      </c>
      <c r="B3716" t="s">
        <v>32673</v>
      </c>
      <c r="I3716" t="s">
        <v>3</v>
      </c>
      <c r="J3716">
        <v>39.61</v>
      </c>
      <c r="M3716">
        <v>39.61</v>
      </c>
      <c r="N3716">
        <f t="shared" ref="N3716:N3779" si="58">J3716-M3716</f>
        <v>0</v>
      </c>
    </row>
    <row r="3717" spans="1:14" x14ac:dyDescent="0.2">
      <c r="A3717" t="s">
        <v>3937</v>
      </c>
      <c r="B3717" t="s">
        <v>32674</v>
      </c>
      <c r="I3717" t="s">
        <v>3</v>
      </c>
      <c r="J3717">
        <v>58.58</v>
      </c>
      <c r="M3717">
        <v>58.58</v>
      </c>
      <c r="N3717">
        <f t="shared" si="58"/>
        <v>0</v>
      </c>
    </row>
    <row r="3718" spans="1:14" x14ac:dyDescent="0.2">
      <c r="A3718" t="s">
        <v>3938</v>
      </c>
      <c r="B3718" t="s">
        <v>32674</v>
      </c>
      <c r="I3718" t="s">
        <v>3</v>
      </c>
      <c r="J3718">
        <v>57.96</v>
      </c>
      <c r="M3718">
        <v>57.96</v>
      </c>
      <c r="N3718">
        <f t="shared" si="58"/>
        <v>0</v>
      </c>
    </row>
    <row r="3719" spans="1:14" x14ac:dyDescent="0.2">
      <c r="A3719" t="s">
        <v>3939</v>
      </c>
      <c r="B3719" t="s">
        <v>32675</v>
      </c>
      <c r="I3719" t="s">
        <v>3</v>
      </c>
      <c r="J3719">
        <v>56.56</v>
      </c>
      <c r="M3719">
        <v>56.56</v>
      </c>
      <c r="N3719">
        <f t="shared" si="58"/>
        <v>0</v>
      </c>
    </row>
    <row r="3720" spans="1:14" x14ac:dyDescent="0.2">
      <c r="A3720" t="s">
        <v>3940</v>
      </c>
      <c r="B3720" t="s">
        <v>32675</v>
      </c>
      <c r="I3720" t="s">
        <v>3</v>
      </c>
      <c r="J3720">
        <v>55.75</v>
      </c>
      <c r="M3720">
        <v>55.75</v>
      </c>
      <c r="N3720">
        <f t="shared" si="58"/>
        <v>0</v>
      </c>
    </row>
    <row r="3721" spans="1:14" x14ac:dyDescent="0.2">
      <c r="A3721" t="s">
        <v>3941</v>
      </c>
      <c r="B3721" t="s">
        <v>32676</v>
      </c>
      <c r="I3721" t="s">
        <v>3</v>
      </c>
      <c r="J3721">
        <v>94.4</v>
      </c>
      <c r="M3721">
        <v>94.4</v>
      </c>
      <c r="N3721">
        <f t="shared" si="58"/>
        <v>0</v>
      </c>
    </row>
    <row r="3722" spans="1:14" x14ac:dyDescent="0.2">
      <c r="A3722" t="s">
        <v>3942</v>
      </c>
      <c r="B3722" t="s">
        <v>32676</v>
      </c>
      <c r="I3722" t="s">
        <v>3</v>
      </c>
      <c r="J3722">
        <v>86.83</v>
      </c>
      <c r="M3722">
        <v>86.83</v>
      </c>
      <c r="N3722">
        <f t="shared" si="58"/>
        <v>0</v>
      </c>
    </row>
    <row r="3723" spans="1:14" x14ac:dyDescent="0.2">
      <c r="A3723" t="s">
        <v>3943</v>
      </c>
      <c r="B3723" t="s">
        <v>32677</v>
      </c>
      <c r="I3723" t="s">
        <v>3</v>
      </c>
      <c r="J3723">
        <v>276.02999999999997</v>
      </c>
      <c r="M3723">
        <v>276.02999999999997</v>
      </c>
      <c r="N3723">
        <f t="shared" si="58"/>
        <v>0</v>
      </c>
    </row>
    <row r="3724" spans="1:14" x14ac:dyDescent="0.2">
      <c r="A3724" t="s">
        <v>3944</v>
      </c>
      <c r="B3724" t="s">
        <v>32677</v>
      </c>
      <c r="I3724" t="s">
        <v>3</v>
      </c>
      <c r="J3724">
        <v>256.3</v>
      </c>
      <c r="M3724">
        <v>256.3</v>
      </c>
      <c r="N3724">
        <f t="shared" si="58"/>
        <v>0</v>
      </c>
    </row>
    <row r="3725" spans="1:14" x14ac:dyDescent="0.2">
      <c r="A3725" t="s">
        <v>3945</v>
      </c>
      <c r="B3725" t="s">
        <v>32678</v>
      </c>
      <c r="I3725" t="s">
        <v>3</v>
      </c>
      <c r="J3725">
        <v>345.87</v>
      </c>
      <c r="M3725">
        <v>345.87</v>
      </c>
      <c r="N3725">
        <f t="shared" si="58"/>
        <v>0</v>
      </c>
    </row>
    <row r="3726" spans="1:14" x14ac:dyDescent="0.2">
      <c r="A3726" t="s">
        <v>3946</v>
      </c>
      <c r="B3726" t="s">
        <v>32678</v>
      </c>
      <c r="I3726" t="s">
        <v>3</v>
      </c>
      <c r="J3726">
        <v>321.95</v>
      </c>
      <c r="M3726">
        <v>321.95</v>
      </c>
      <c r="N3726">
        <f t="shared" si="58"/>
        <v>0</v>
      </c>
    </row>
    <row r="3727" spans="1:14" x14ac:dyDescent="0.2">
      <c r="A3727" t="s">
        <v>3947</v>
      </c>
      <c r="B3727" t="s">
        <v>32679</v>
      </c>
      <c r="I3727" t="s">
        <v>3</v>
      </c>
      <c r="J3727">
        <v>283.31</v>
      </c>
      <c r="M3727">
        <v>283.31</v>
      </c>
      <c r="N3727">
        <f t="shared" si="58"/>
        <v>0</v>
      </c>
    </row>
    <row r="3728" spans="1:14" x14ac:dyDescent="0.2">
      <c r="A3728" t="s">
        <v>3948</v>
      </c>
      <c r="B3728" t="s">
        <v>32679</v>
      </c>
      <c r="I3728" t="s">
        <v>3</v>
      </c>
      <c r="J3728">
        <v>262.45</v>
      </c>
      <c r="M3728">
        <v>262.45</v>
      </c>
      <c r="N3728">
        <f t="shared" si="58"/>
        <v>0</v>
      </c>
    </row>
    <row r="3729" spans="1:14" x14ac:dyDescent="0.2">
      <c r="A3729" t="s">
        <v>3949</v>
      </c>
      <c r="B3729" t="s">
        <v>32680</v>
      </c>
      <c r="I3729" t="s">
        <v>3</v>
      </c>
      <c r="J3729">
        <v>341.22</v>
      </c>
      <c r="M3729">
        <v>341.22</v>
      </c>
      <c r="N3729">
        <f t="shared" si="58"/>
        <v>0</v>
      </c>
    </row>
    <row r="3730" spans="1:14" x14ac:dyDescent="0.2">
      <c r="A3730" t="s">
        <v>3950</v>
      </c>
      <c r="B3730" t="s">
        <v>32680</v>
      </c>
      <c r="I3730" t="s">
        <v>3</v>
      </c>
      <c r="J3730">
        <v>316.42</v>
      </c>
      <c r="M3730">
        <v>316.42</v>
      </c>
      <c r="N3730">
        <f t="shared" si="58"/>
        <v>0</v>
      </c>
    </row>
    <row r="3731" spans="1:14" x14ac:dyDescent="0.2">
      <c r="A3731" t="s">
        <v>3951</v>
      </c>
      <c r="B3731" t="s">
        <v>32681</v>
      </c>
      <c r="I3731" t="s">
        <v>3</v>
      </c>
      <c r="J3731">
        <v>179.41</v>
      </c>
      <c r="M3731">
        <v>179.41</v>
      </c>
      <c r="N3731">
        <f t="shared" si="58"/>
        <v>0</v>
      </c>
    </row>
    <row r="3732" spans="1:14" x14ac:dyDescent="0.2">
      <c r="A3732" t="s">
        <v>3952</v>
      </c>
      <c r="B3732" t="s">
        <v>32681</v>
      </c>
      <c r="I3732" t="s">
        <v>3</v>
      </c>
      <c r="J3732">
        <v>163.1</v>
      </c>
      <c r="M3732">
        <v>163.1</v>
      </c>
      <c r="N3732">
        <f t="shared" si="58"/>
        <v>0</v>
      </c>
    </row>
    <row r="3733" spans="1:14" x14ac:dyDescent="0.2">
      <c r="A3733" t="s">
        <v>3953</v>
      </c>
      <c r="B3733" t="s">
        <v>32682</v>
      </c>
      <c r="I3733" t="s">
        <v>3</v>
      </c>
      <c r="J3733">
        <v>180.74</v>
      </c>
      <c r="M3733">
        <v>180.74</v>
      </c>
      <c r="N3733">
        <f t="shared" si="58"/>
        <v>0</v>
      </c>
    </row>
    <row r="3734" spans="1:14" x14ac:dyDescent="0.2">
      <c r="A3734" t="s">
        <v>3954</v>
      </c>
      <c r="B3734" t="s">
        <v>32682</v>
      </c>
      <c r="I3734" t="s">
        <v>3</v>
      </c>
      <c r="J3734">
        <v>163.83000000000001</v>
      </c>
      <c r="M3734">
        <v>163.83000000000001</v>
      </c>
      <c r="N3734">
        <f t="shared" si="58"/>
        <v>0</v>
      </c>
    </row>
    <row r="3735" spans="1:14" x14ac:dyDescent="0.2">
      <c r="A3735" t="s">
        <v>3955</v>
      </c>
      <c r="B3735" t="s">
        <v>32683</v>
      </c>
      <c r="I3735" t="s">
        <v>3</v>
      </c>
      <c r="J3735">
        <v>229.59</v>
      </c>
      <c r="M3735">
        <v>229.59</v>
      </c>
      <c r="N3735">
        <f t="shared" si="58"/>
        <v>0</v>
      </c>
    </row>
    <row r="3736" spans="1:14" x14ac:dyDescent="0.2">
      <c r="A3736" t="s">
        <v>3956</v>
      </c>
      <c r="B3736" t="s">
        <v>32683</v>
      </c>
      <c r="I3736" t="s">
        <v>3</v>
      </c>
      <c r="J3736">
        <v>213</v>
      </c>
      <c r="M3736">
        <v>213</v>
      </c>
      <c r="N3736">
        <f t="shared" si="58"/>
        <v>0</v>
      </c>
    </row>
    <row r="3737" spans="1:14" x14ac:dyDescent="0.2">
      <c r="A3737" t="s">
        <v>3957</v>
      </c>
      <c r="B3737" t="s">
        <v>32684</v>
      </c>
      <c r="I3737" t="s">
        <v>3</v>
      </c>
      <c r="J3737">
        <v>286.99</v>
      </c>
      <c r="M3737">
        <v>286.99</v>
      </c>
      <c r="N3737">
        <f t="shared" si="58"/>
        <v>0</v>
      </c>
    </row>
    <row r="3738" spans="1:14" x14ac:dyDescent="0.2">
      <c r="A3738" t="s">
        <v>3958</v>
      </c>
      <c r="B3738" t="s">
        <v>32684</v>
      </c>
      <c r="I3738" t="s">
        <v>3</v>
      </c>
      <c r="J3738">
        <v>266.26</v>
      </c>
      <c r="M3738">
        <v>266.26</v>
      </c>
      <c r="N3738">
        <f t="shared" si="58"/>
        <v>0</v>
      </c>
    </row>
    <row r="3739" spans="1:14" x14ac:dyDescent="0.2">
      <c r="A3739" t="s">
        <v>3959</v>
      </c>
      <c r="B3739" t="s">
        <v>32685</v>
      </c>
      <c r="I3739" t="s">
        <v>3</v>
      </c>
      <c r="J3739">
        <v>241.07</v>
      </c>
      <c r="M3739">
        <v>241.07</v>
      </c>
      <c r="N3739">
        <f t="shared" si="58"/>
        <v>0</v>
      </c>
    </row>
    <row r="3740" spans="1:14" x14ac:dyDescent="0.2">
      <c r="A3740" t="s">
        <v>3960</v>
      </c>
      <c r="B3740" t="s">
        <v>32685</v>
      </c>
      <c r="I3740" t="s">
        <v>3</v>
      </c>
      <c r="J3740">
        <v>223.65</v>
      </c>
      <c r="M3740">
        <v>223.65</v>
      </c>
      <c r="N3740">
        <f t="shared" si="58"/>
        <v>0</v>
      </c>
    </row>
    <row r="3741" spans="1:14" x14ac:dyDescent="0.2">
      <c r="A3741" t="s">
        <v>3961</v>
      </c>
      <c r="B3741" t="s">
        <v>32686</v>
      </c>
      <c r="I3741" t="s">
        <v>3</v>
      </c>
      <c r="J3741">
        <v>309.95</v>
      </c>
      <c r="M3741">
        <v>309.95</v>
      </c>
      <c r="N3741">
        <f t="shared" si="58"/>
        <v>0</v>
      </c>
    </row>
    <row r="3742" spans="1:14" x14ac:dyDescent="0.2">
      <c r="A3742" t="s">
        <v>3962</v>
      </c>
      <c r="B3742" t="s">
        <v>32686</v>
      </c>
      <c r="I3742" t="s">
        <v>3</v>
      </c>
      <c r="J3742">
        <v>287.56</v>
      </c>
      <c r="M3742">
        <v>287.56</v>
      </c>
      <c r="N3742">
        <f t="shared" si="58"/>
        <v>0</v>
      </c>
    </row>
    <row r="3743" spans="1:14" x14ac:dyDescent="0.2">
      <c r="A3743" t="s">
        <v>3963</v>
      </c>
      <c r="B3743" t="s">
        <v>32687</v>
      </c>
      <c r="I3743" t="s">
        <v>3</v>
      </c>
      <c r="J3743">
        <v>150.33000000000001</v>
      </c>
      <c r="M3743">
        <v>150.33000000000001</v>
      </c>
      <c r="N3743">
        <f t="shared" si="58"/>
        <v>0</v>
      </c>
    </row>
    <row r="3744" spans="1:14" x14ac:dyDescent="0.2">
      <c r="A3744" t="s">
        <v>3964</v>
      </c>
      <c r="B3744" t="s">
        <v>32687</v>
      </c>
      <c r="I3744" t="s">
        <v>3</v>
      </c>
      <c r="J3744">
        <v>136.74</v>
      </c>
      <c r="M3744">
        <v>136.74</v>
      </c>
      <c r="N3744">
        <f t="shared" si="58"/>
        <v>0</v>
      </c>
    </row>
    <row r="3745" spans="1:14" x14ac:dyDescent="0.2">
      <c r="A3745" t="s">
        <v>3965</v>
      </c>
      <c r="B3745" t="s">
        <v>32688</v>
      </c>
      <c r="I3745" t="s">
        <v>3</v>
      </c>
      <c r="J3745">
        <v>151.93</v>
      </c>
      <c r="M3745">
        <v>151.93</v>
      </c>
      <c r="N3745">
        <f t="shared" si="58"/>
        <v>0</v>
      </c>
    </row>
    <row r="3746" spans="1:14" x14ac:dyDescent="0.2">
      <c r="A3746" t="s">
        <v>3966</v>
      </c>
      <c r="B3746" t="s">
        <v>32688</v>
      </c>
      <c r="I3746" t="s">
        <v>3</v>
      </c>
      <c r="J3746">
        <v>137.86000000000001</v>
      </c>
      <c r="M3746">
        <v>137.86000000000001</v>
      </c>
      <c r="N3746">
        <f t="shared" si="58"/>
        <v>0</v>
      </c>
    </row>
    <row r="3747" spans="1:14" x14ac:dyDescent="0.2">
      <c r="A3747" t="s">
        <v>3967</v>
      </c>
      <c r="B3747" t="s">
        <v>32689</v>
      </c>
      <c r="I3747" t="s">
        <v>3</v>
      </c>
      <c r="J3747">
        <v>182.06</v>
      </c>
      <c r="M3747">
        <v>182.06</v>
      </c>
      <c r="N3747">
        <f t="shared" si="58"/>
        <v>0</v>
      </c>
    </row>
    <row r="3748" spans="1:14" x14ac:dyDescent="0.2">
      <c r="A3748" t="s">
        <v>3968</v>
      </c>
      <c r="B3748" t="s">
        <v>32689</v>
      </c>
      <c r="I3748" t="s">
        <v>3</v>
      </c>
      <c r="J3748">
        <v>167.08</v>
      </c>
      <c r="M3748">
        <v>167.08</v>
      </c>
      <c r="N3748">
        <f t="shared" si="58"/>
        <v>0</v>
      </c>
    </row>
    <row r="3749" spans="1:14" x14ac:dyDescent="0.2">
      <c r="A3749" t="s">
        <v>3969</v>
      </c>
      <c r="B3749" t="s">
        <v>32690</v>
      </c>
      <c r="I3749" t="s">
        <v>3</v>
      </c>
      <c r="J3749">
        <v>211.92</v>
      </c>
      <c r="M3749">
        <v>211.92</v>
      </c>
      <c r="N3749">
        <f t="shared" si="58"/>
        <v>0</v>
      </c>
    </row>
    <row r="3750" spans="1:14" x14ac:dyDescent="0.2">
      <c r="A3750" t="s">
        <v>3970</v>
      </c>
      <c r="B3750" t="s">
        <v>32690</v>
      </c>
      <c r="I3750" t="s">
        <v>3</v>
      </c>
      <c r="J3750">
        <v>196.95</v>
      </c>
      <c r="M3750">
        <v>196.95</v>
      </c>
      <c r="N3750">
        <f t="shared" si="58"/>
        <v>0</v>
      </c>
    </row>
    <row r="3751" spans="1:14" x14ac:dyDescent="0.2">
      <c r="A3751" t="s">
        <v>3971</v>
      </c>
      <c r="B3751" t="s">
        <v>32691</v>
      </c>
      <c r="I3751" t="s">
        <v>3</v>
      </c>
      <c r="J3751">
        <v>261.64999999999998</v>
      </c>
      <c r="M3751">
        <v>261.64999999999998</v>
      </c>
      <c r="N3751">
        <f t="shared" si="58"/>
        <v>0</v>
      </c>
    </row>
    <row r="3752" spans="1:14" x14ac:dyDescent="0.2">
      <c r="A3752" t="s">
        <v>3972</v>
      </c>
      <c r="B3752" t="s">
        <v>32691</v>
      </c>
      <c r="I3752" t="s">
        <v>3</v>
      </c>
      <c r="J3752">
        <v>246.97</v>
      </c>
      <c r="M3752">
        <v>246.97</v>
      </c>
      <c r="N3752">
        <f t="shared" si="58"/>
        <v>0</v>
      </c>
    </row>
    <row r="3753" spans="1:14" x14ac:dyDescent="0.2">
      <c r="A3753" t="s">
        <v>3973</v>
      </c>
      <c r="B3753" t="s">
        <v>32692</v>
      </c>
      <c r="I3753" t="s">
        <v>3</v>
      </c>
      <c r="J3753">
        <v>139.27000000000001</v>
      </c>
      <c r="M3753">
        <v>139.27000000000001</v>
      </c>
      <c r="N3753">
        <f t="shared" si="58"/>
        <v>0</v>
      </c>
    </row>
    <row r="3754" spans="1:14" x14ac:dyDescent="0.2">
      <c r="A3754" t="s">
        <v>3974</v>
      </c>
      <c r="B3754" t="s">
        <v>32692</v>
      </c>
      <c r="I3754" t="s">
        <v>3</v>
      </c>
      <c r="J3754">
        <v>127.82</v>
      </c>
      <c r="M3754">
        <v>127.82</v>
      </c>
      <c r="N3754">
        <f t="shared" si="58"/>
        <v>0</v>
      </c>
    </row>
    <row r="3755" spans="1:14" x14ac:dyDescent="0.2">
      <c r="A3755" t="s">
        <v>3975</v>
      </c>
      <c r="B3755" t="s">
        <v>32693</v>
      </c>
      <c r="I3755" t="s">
        <v>5</v>
      </c>
      <c r="J3755">
        <v>77.59</v>
      </c>
      <c r="M3755">
        <v>77.59</v>
      </c>
      <c r="N3755">
        <f t="shared" si="58"/>
        <v>0</v>
      </c>
    </row>
    <row r="3756" spans="1:14" x14ac:dyDescent="0.2">
      <c r="A3756" t="s">
        <v>3976</v>
      </c>
      <c r="B3756" t="s">
        <v>32693</v>
      </c>
      <c r="I3756" t="s">
        <v>5</v>
      </c>
      <c r="J3756">
        <v>70.36</v>
      </c>
      <c r="M3756">
        <v>70.36</v>
      </c>
      <c r="N3756">
        <f t="shared" si="58"/>
        <v>0</v>
      </c>
    </row>
    <row r="3757" spans="1:14" x14ac:dyDescent="0.2">
      <c r="A3757" t="s">
        <v>3977</v>
      </c>
      <c r="B3757" t="s">
        <v>32694</v>
      </c>
      <c r="I3757" t="s">
        <v>3</v>
      </c>
      <c r="J3757">
        <v>77.260000000000005</v>
      </c>
      <c r="M3757">
        <v>77.260000000000005</v>
      </c>
      <c r="N3757">
        <f t="shared" si="58"/>
        <v>0</v>
      </c>
    </row>
    <row r="3758" spans="1:14" x14ac:dyDescent="0.2">
      <c r="A3758" t="s">
        <v>3978</v>
      </c>
      <c r="B3758" t="s">
        <v>32694</v>
      </c>
      <c r="I3758" t="s">
        <v>3</v>
      </c>
      <c r="J3758">
        <v>76.47</v>
      </c>
      <c r="M3758">
        <v>76.47</v>
      </c>
      <c r="N3758">
        <f t="shared" si="58"/>
        <v>0</v>
      </c>
    </row>
    <row r="3759" spans="1:14" x14ac:dyDescent="0.2">
      <c r="A3759" t="s">
        <v>3979</v>
      </c>
      <c r="B3759" t="s">
        <v>32695</v>
      </c>
      <c r="I3759" t="s">
        <v>5</v>
      </c>
      <c r="J3759">
        <v>129.44</v>
      </c>
      <c r="M3759">
        <v>129.44</v>
      </c>
      <c r="N3759">
        <f t="shared" si="58"/>
        <v>0</v>
      </c>
    </row>
    <row r="3760" spans="1:14" x14ac:dyDescent="0.2">
      <c r="A3760" t="s">
        <v>3980</v>
      </c>
      <c r="B3760" t="s">
        <v>32695</v>
      </c>
      <c r="I3760" t="s">
        <v>5</v>
      </c>
      <c r="J3760">
        <v>120.61</v>
      </c>
      <c r="M3760">
        <v>120.61</v>
      </c>
      <c r="N3760">
        <f t="shared" si="58"/>
        <v>0</v>
      </c>
    </row>
    <row r="3761" spans="1:14" x14ac:dyDescent="0.2">
      <c r="A3761" t="s">
        <v>3981</v>
      </c>
      <c r="B3761" t="s">
        <v>32696</v>
      </c>
      <c r="I3761" t="s">
        <v>4</v>
      </c>
      <c r="J3761">
        <v>77.98</v>
      </c>
      <c r="M3761">
        <v>77.98</v>
      </c>
      <c r="N3761">
        <f t="shared" si="58"/>
        <v>0</v>
      </c>
    </row>
    <row r="3762" spans="1:14" x14ac:dyDescent="0.2">
      <c r="A3762" t="s">
        <v>3982</v>
      </c>
      <c r="B3762" t="s">
        <v>32696</v>
      </c>
      <c r="I3762" t="s">
        <v>4</v>
      </c>
      <c r="J3762">
        <v>75.88</v>
      </c>
      <c r="M3762">
        <v>75.88</v>
      </c>
      <c r="N3762">
        <f t="shared" si="58"/>
        <v>0</v>
      </c>
    </row>
    <row r="3763" spans="1:14" x14ac:dyDescent="0.2">
      <c r="A3763" t="s">
        <v>3983</v>
      </c>
      <c r="B3763" t="s">
        <v>32697</v>
      </c>
      <c r="I3763" t="s">
        <v>4</v>
      </c>
      <c r="J3763">
        <v>104.39</v>
      </c>
      <c r="M3763">
        <v>104.39</v>
      </c>
      <c r="N3763">
        <f t="shared" si="58"/>
        <v>0</v>
      </c>
    </row>
    <row r="3764" spans="1:14" x14ac:dyDescent="0.2">
      <c r="A3764" t="s">
        <v>3984</v>
      </c>
      <c r="B3764" t="s">
        <v>32697</v>
      </c>
      <c r="I3764" t="s">
        <v>4</v>
      </c>
      <c r="J3764">
        <v>101.69</v>
      </c>
      <c r="M3764">
        <v>101.69</v>
      </c>
      <c r="N3764">
        <f t="shared" si="58"/>
        <v>0</v>
      </c>
    </row>
    <row r="3765" spans="1:14" x14ac:dyDescent="0.2">
      <c r="A3765" t="s">
        <v>3985</v>
      </c>
      <c r="B3765" t="s">
        <v>32698</v>
      </c>
      <c r="I3765" t="s">
        <v>5</v>
      </c>
      <c r="J3765">
        <v>183.96</v>
      </c>
      <c r="M3765">
        <v>183.96</v>
      </c>
      <c r="N3765">
        <f t="shared" si="58"/>
        <v>0</v>
      </c>
    </row>
    <row r="3766" spans="1:14" x14ac:dyDescent="0.2">
      <c r="A3766" t="s">
        <v>3986</v>
      </c>
      <c r="B3766" t="s">
        <v>32698</v>
      </c>
      <c r="I3766" t="s">
        <v>5</v>
      </c>
      <c r="J3766">
        <v>175.67</v>
      </c>
      <c r="M3766">
        <v>175.67</v>
      </c>
      <c r="N3766">
        <f t="shared" si="58"/>
        <v>0</v>
      </c>
    </row>
    <row r="3767" spans="1:14" x14ac:dyDescent="0.2">
      <c r="A3767" t="s">
        <v>3987</v>
      </c>
      <c r="B3767" t="s">
        <v>32699</v>
      </c>
      <c r="I3767" t="s">
        <v>5</v>
      </c>
      <c r="J3767">
        <v>6.9</v>
      </c>
      <c r="M3767">
        <v>6.9</v>
      </c>
      <c r="N3767">
        <f t="shared" si="58"/>
        <v>0</v>
      </c>
    </row>
    <row r="3768" spans="1:14" x14ac:dyDescent="0.2">
      <c r="A3768" t="s">
        <v>3988</v>
      </c>
      <c r="B3768" t="s">
        <v>32699</v>
      </c>
      <c r="I3768" t="s">
        <v>5</v>
      </c>
      <c r="J3768">
        <v>6.9</v>
      </c>
      <c r="M3768">
        <v>6.9</v>
      </c>
      <c r="N3768">
        <f t="shared" si="58"/>
        <v>0</v>
      </c>
    </row>
    <row r="3769" spans="1:14" x14ac:dyDescent="0.2">
      <c r="A3769" t="s">
        <v>3989</v>
      </c>
      <c r="B3769" t="s">
        <v>32700</v>
      </c>
      <c r="I3769" t="s">
        <v>5</v>
      </c>
      <c r="J3769">
        <v>13</v>
      </c>
      <c r="M3769">
        <v>13</v>
      </c>
      <c r="N3769">
        <f t="shared" si="58"/>
        <v>0</v>
      </c>
    </row>
    <row r="3770" spans="1:14" x14ac:dyDescent="0.2">
      <c r="A3770" t="s">
        <v>3990</v>
      </c>
      <c r="B3770" t="s">
        <v>32700</v>
      </c>
      <c r="I3770" t="s">
        <v>5</v>
      </c>
      <c r="J3770">
        <v>13</v>
      </c>
      <c r="M3770">
        <v>13</v>
      </c>
      <c r="N3770">
        <f t="shared" si="58"/>
        <v>0</v>
      </c>
    </row>
    <row r="3771" spans="1:14" x14ac:dyDescent="0.2">
      <c r="A3771" t="s">
        <v>3991</v>
      </c>
      <c r="B3771" t="s">
        <v>32701</v>
      </c>
      <c r="I3771" t="s">
        <v>2017</v>
      </c>
      <c r="J3771">
        <v>255</v>
      </c>
      <c r="M3771">
        <v>255</v>
      </c>
      <c r="N3771">
        <f t="shared" si="58"/>
        <v>0</v>
      </c>
    </row>
    <row r="3772" spans="1:14" x14ac:dyDescent="0.2">
      <c r="A3772" t="s">
        <v>3992</v>
      </c>
      <c r="B3772" t="s">
        <v>32701</v>
      </c>
      <c r="I3772" t="s">
        <v>2017</v>
      </c>
      <c r="J3772">
        <v>255</v>
      </c>
      <c r="M3772">
        <v>255</v>
      </c>
      <c r="N3772">
        <f t="shared" si="58"/>
        <v>0</v>
      </c>
    </row>
    <row r="3773" spans="1:14" x14ac:dyDescent="0.2">
      <c r="A3773" t="s">
        <v>3993</v>
      </c>
      <c r="B3773" t="s">
        <v>3994</v>
      </c>
      <c r="I3773" t="s">
        <v>5</v>
      </c>
      <c r="J3773">
        <v>7.4</v>
      </c>
      <c r="M3773">
        <v>7.4</v>
      </c>
      <c r="N3773">
        <f t="shared" si="58"/>
        <v>0</v>
      </c>
    </row>
    <row r="3774" spans="1:14" x14ac:dyDescent="0.2">
      <c r="A3774" t="s">
        <v>3995</v>
      </c>
      <c r="B3774" t="s">
        <v>3994</v>
      </c>
      <c r="I3774" t="s">
        <v>5</v>
      </c>
      <c r="J3774">
        <v>7.4</v>
      </c>
      <c r="M3774">
        <v>7.4</v>
      </c>
      <c r="N3774">
        <f t="shared" si="58"/>
        <v>0</v>
      </c>
    </row>
    <row r="3775" spans="1:14" x14ac:dyDescent="0.2">
      <c r="A3775" t="s">
        <v>3996</v>
      </c>
      <c r="B3775" t="s">
        <v>32702</v>
      </c>
      <c r="I3775" t="s">
        <v>78</v>
      </c>
      <c r="J3775">
        <v>31.48</v>
      </c>
      <c r="M3775">
        <v>31.48</v>
      </c>
      <c r="N3775">
        <f t="shared" si="58"/>
        <v>0</v>
      </c>
    </row>
    <row r="3776" spans="1:14" x14ac:dyDescent="0.2">
      <c r="A3776" t="s">
        <v>3997</v>
      </c>
      <c r="B3776" t="s">
        <v>32702</v>
      </c>
      <c r="I3776" t="s">
        <v>78</v>
      </c>
      <c r="J3776">
        <v>31.48</v>
      </c>
      <c r="M3776">
        <v>31.48</v>
      </c>
      <c r="N3776">
        <f t="shared" si="58"/>
        <v>0</v>
      </c>
    </row>
    <row r="3777" spans="1:14" x14ac:dyDescent="0.2">
      <c r="A3777" t="s">
        <v>3998</v>
      </c>
      <c r="B3777" t="s">
        <v>22131</v>
      </c>
      <c r="J3777">
        <v>6983</v>
      </c>
      <c r="M3777">
        <v>6983</v>
      </c>
      <c r="N3777">
        <f t="shared" si="58"/>
        <v>0</v>
      </c>
    </row>
    <row r="3778" spans="1:14" x14ac:dyDescent="0.2">
      <c r="A3778" t="s">
        <v>3999</v>
      </c>
      <c r="B3778" t="s">
        <v>22131</v>
      </c>
      <c r="J3778">
        <v>6340</v>
      </c>
      <c r="M3778">
        <v>6340</v>
      </c>
      <c r="N3778">
        <f t="shared" si="58"/>
        <v>0</v>
      </c>
    </row>
    <row r="3779" spans="1:14" x14ac:dyDescent="0.2">
      <c r="A3779" t="s">
        <v>4000</v>
      </c>
      <c r="B3779" t="s">
        <v>32703</v>
      </c>
      <c r="J3779">
        <v>5272</v>
      </c>
      <c r="M3779">
        <v>5272</v>
      </c>
      <c r="N3779">
        <f t="shared" si="58"/>
        <v>0</v>
      </c>
    </row>
    <row r="3780" spans="1:14" x14ac:dyDescent="0.2">
      <c r="A3780" t="s">
        <v>4001</v>
      </c>
      <c r="B3780" t="s">
        <v>32703</v>
      </c>
      <c r="J3780">
        <v>5272</v>
      </c>
      <c r="M3780">
        <v>5272</v>
      </c>
      <c r="N3780">
        <f t="shared" ref="N3780:N3843" si="59">J3780-M3780</f>
        <v>0</v>
      </c>
    </row>
    <row r="3781" spans="1:14" x14ac:dyDescent="0.2">
      <c r="A3781" t="s">
        <v>4041</v>
      </c>
      <c r="B3781" t="s">
        <v>4040</v>
      </c>
      <c r="I3781" t="s">
        <v>1900</v>
      </c>
      <c r="J3781">
        <v>3252.48</v>
      </c>
      <c r="M3781">
        <v>3252.48</v>
      </c>
      <c r="N3781">
        <f t="shared" si="59"/>
        <v>0</v>
      </c>
    </row>
    <row r="3782" spans="1:14" x14ac:dyDescent="0.2">
      <c r="A3782" t="s">
        <v>4042</v>
      </c>
      <c r="B3782" t="s">
        <v>4040</v>
      </c>
      <c r="I3782" t="s">
        <v>1900</v>
      </c>
      <c r="J3782">
        <v>2817.76</v>
      </c>
      <c r="M3782">
        <v>2817.76</v>
      </c>
      <c r="N3782">
        <f t="shared" si="59"/>
        <v>0</v>
      </c>
    </row>
    <row r="3783" spans="1:14" x14ac:dyDescent="0.2">
      <c r="A3783" t="s">
        <v>4043</v>
      </c>
      <c r="B3783" t="s">
        <v>4044</v>
      </c>
      <c r="I3783" t="s">
        <v>1900</v>
      </c>
      <c r="J3783">
        <v>5897.76</v>
      </c>
      <c r="M3783">
        <v>5897.76</v>
      </c>
      <c r="N3783">
        <f t="shared" si="59"/>
        <v>0</v>
      </c>
    </row>
    <row r="3784" spans="1:14" x14ac:dyDescent="0.2">
      <c r="A3784" t="s">
        <v>4045</v>
      </c>
      <c r="B3784" t="s">
        <v>4044</v>
      </c>
      <c r="I3784" t="s">
        <v>1900</v>
      </c>
      <c r="J3784">
        <v>5111.04</v>
      </c>
      <c r="M3784">
        <v>5111.04</v>
      </c>
      <c r="N3784">
        <f t="shared" si="59"/>
        <v>0</v>
      </c>
    </row>
    <row r="3785" spans="1:14" x14ac:dyDescent="0.2">
      <c r="A3785" t="s">
        <v>4046</v>
      </c>
      <c r="B3785" t="s">
        <v>32704</v>
      </c>
      <c r="I3785" t="s">
        <v>1900</v>
      </c>
      <c r="J3785">
        <v>4591.84</v>
      </c>
      <c r="M3785">
        <v>4591.84</v>
      </c>
      <c r="N3785">
        <f t="shared" si="59"/>
        <v>0</v>
      </c>
    </row>
    <row r="3786" spans="1:14" x14ac:dyDescent="0.2">
      <c r="A3786" t="s">
        <v>4047</v>
      </c>
      <c r="B3786" t="s">
        <v>32704</v>
      </c>
      <c r="I3786" t="s">
        <v>1900</v>
      </c>
      <c r="J3786">
        <v>3977.6</v>
      </c>
      <c r="M3786">
        <v>3977.6</v>
      </c>
      <c r="N3786">
        <f t="shared" si="59"/>
        <v>0</v>
      </c>
    </row>
    <row r="3787" spans="1:14" x14ac:dyDescent="0.2">
      <c r="A3787" t="s">
        <v>4048</v>
      </c>
      <c r="B3787" t="s">
        <v>4002</v>
      </c>
      <c r="I3787" t="s">
        <v>1900</v>
      </c>
      <c r="J3787">
        <v>4266.24</v>
      </c>
      <c r="M3787">
        <v>4266.24</v>
      </c>
      <c r="N3787">
        <f t="shared" si="59"/>
        <v>0</v>
      </c>
    </row>
    <row r="3788" spans="1:14" x14ac:dyDescent="0.2">
      <c r="A3788" t="s">
        <v>4049</v>
      </c>
      <c r="B3788" t="s">
        <v>4002</v>
      </c>
      <c r="I3788" t="s">
        <v>1900</v>
      </c>
      <c r="J3788">
        <v>3696</v>
      </c>
      <c r="M3788">
        <v>3696</v>
      </c>
      <c r="N3788">
        <f t="shared" si="59"/>
        <v>0</v>
      </c>
    </row>
    <row r="3789" spans="1:14" x14ac:dyDescent="0.2">
      <c r="A3789" t="s">
        <v>4050</v>
      </c>
      <c r="B3789" t="s">
        <v>4003</v>
      </c>
      <c r="I3789" t="s">
        <v>1900</v>
      </c>
      <c r="J3789">
        <v>4266.24</v>
      </c>
      <c r="M3789">
        <v>4266.24</v>
      </c>
      <c r="N3789">
        <f t="shared" si="59"/>
        <v>0</v>
      </c>
    </row>
    <row r="3790" spans="1:14" x14ac:dyDescent="0.2">
      <c r="A3790" t="s">
        <v>4051</v>
      </c>
      <c r="B3790" t="s">
        <v>4003</v>
      </c>
      <c r="I3790" t="s">
        <v>1900</v>
      </c>
      <c r="J3790">
        <v>3696</v>
      </c>
      <c r="M3790">
        <v>3696</v>
      </c>
      <c r="N3790">
        <f t="shared" si="59"/>
        <v>0</v>
      </c>
    </row>
    <row r="3791" spans="1:14" x14ac:dyDescent="0.2">
      <c r="A3791" t="s">
        <v>4052</v>
      </c>
      <c r="B3791" t="s">
        <v>4004</v>
      </c>
      <c r="I3791" t="s">
        <v>1900</v>
      </c>
      <c r="J3791">
        <v>4591.84</v>
      </c>
      <c r="M3791">
        <v>4591.84</v>
      </c>
      <c r="N3791">
        <f t="shared" si="59"/>
        <v>0</v>
      </c>
    </row>
    <row r="3792" spans="1:14" x14ac:dyDescent="0.2">
      <c r="A3792" t="s">
        <v>4053</v>
      </c>
      <c r="B3792" t="s">
        <v>4004</v>
      </c>
      <c r="I3792" t="s">
        <v>1900</v>
      </c>
      <c r="J3792">
        <v>3977.6</v>
      </c>
      <c r="M3792">
        <v>3977.6</v>
      </c>
      <c r="N3792">
        <f t="shared" si="59"/>
        <v>0</v>
      </c>
    </row>
    <row r="3793" spans="1:14" x14ac:dyDescent="0.2">
      <c r="A3793" t="s">
        <v>4054</v>
      </c>
      <c r="B3793" t="s">
        <v>4005</v>
      </c>
      <c r="I3793" t="s">
        <v>1900</v>
      </c>
      <c r="J3793">
        <v>4266.24</v>
      </c>
      <c r="M3793">
        <v>4266.24</v>
      </c>
      <c r="N3793">
        <f t="shared" si="59"/>
        <v>0</v>
      </c>
    </row>
    <row r="3794" spans="1:14" x14ac:dyDescent="0.2">
      <c r="A3794" t="s">
        <v>4055</v>
      </c>
      <c r="B3794" t="s">
        <v>4005</v>
      </c>
      <c r="I3794" t="s">
        <v>1900</v>
      </c>
      <c r="J3794">
        <v>3696</v>
      </c>
      <c r="M3794">
        <v>3696</v>
      </c>
      <c r="N3794">
        <f t="shared" si="59"/>
        <v>0</v>
      </c>
    </row>
    <row r="3795" spans="1:14" x14ac:dyDescent="0.2">
      <c r="A3795" t="s">
        <v>4056</v>
      </c>
      <c r="B3795" t="s">
        <v>4006</v>
      </c>
      <c r="I3795" t="s">
        <v>1900</v>
      </c>
      <c r="J3795">
        <v>4266.24</v>
      </c>
      <c r="M3795">
        <v>4266.24</v>
      </c>
      <c r="N3795">
        <f t="shared" si="59"/>
        <v>0</v>
      </c>
    </row>
    <row r="3796" spans="1:14" x14ac:dyDescent="0.2">
      <c r="A3796" t="s">
        <v>4057</v>
      </c>
      <c r="B3796" t="s">
        <v>4006</v>
      </c>
      <c r="I3796" t="s">
        <v>1900</v>
      </c>
      <c r="J3796">
        <v>3696</v>
      </c>
      <c r="M3796">
        <v>3696</v>
      </c>
      <c r="N3796">
        <f t="shared" si="59"/>
        <v>0</v>
      </c>
    </row>
    <row r="3797" spans="1:14" x14ac:dyDescent="0.2">
      <c r="A3797" t="s">
        <v>4058</v>
      </c>
      <c r="B3797" t="s">
        <v>4007</v>
      </c>
      <c r="I3797" t="s">
        <v>1900</v>
      </c>
      <c r="J3797">
        <v>4266.24</v>
      </c>
      <c r="M3797">
        <v>4266.24</v>
      </c>
      <c r="N3797">
        <f t="shared" si="59"/>
        <v>0</v>
      </c>
    </row>
    <row r="3798" spans="1:14" x14ac:dyDescent="0.2">
      <c r="A3798" t="s">
        <v>4059</v>
      </c>
      <c r="B3798" t="s">
        <v>4007</v>
      </c>
      <c r="I3798" t="s">
        <v>1900</v>
      </c>
      <c r="J3798">
        <v>3696</v>
      </c>
      <c r="M3798">
        <v>3696</v>
      </c>
      <c r="N3798">
        <f t="shared" si="59"/>
        <v>0</v>
      </c>
    </row>
    <row r="3799" spans="1:14" x14ac:dyDescent="0.2">
      <c r="A3799" t="s">
        <v>4060</v>
      </c>
      <c r="B3799" t="s">
        <v>32705</v>
      </c>
      <c r="I3799" t="s">
        <v>1900</v>
      </c>
      <c r="J3799">
        <v>4266.24</v>
      </c>
      <c r="M3799">
        <v>4266.24</v>
      </c>
      <c r="N3799">
        <f t="shared" si="59"/>
        <v>0</v>
      </c>
    </row>
    <row r="3800" spans="1:14" x14ac:dyDescent="0.2">
      <c r="A3800" t="s">
        <v>4061</v>
      </c>
      <c r="B3800" t="s">
        <v>32705</v>
      </c>
      <c r="I3800" t="s">
        <v>1900</v>
      </c>
      <c r="J3800">
        <v>3696</v>
      </c>
      <c r="M3800">
        <v>3696</v>
      </c>
      <c r="N3800">
        <f t="shared" si="59"/>
        <v>0</v>
      </c>
    </row>
    <row r="3801" spans="1:14" x14ac:dyDescent="0.2">
      <c r="A3801" t="s">
        <v>4062</v>
      </c>
      <c r="B3801" t="s">
        <v>32706</v>
      </c>
      <c r="I3801" t="s">
        <v>1900</v>
      </c>
      <c r="J3801">
        <v>4266.24</v>
      </c>
      <c r="M3801">
        <v>4266.24</v>
      </c>
      <c r="N3801">
        <f t="shared" si="59"/>
        <v>0</v>
      </c>
    </row>
    <row r="3802" spans="1:14" x14ac:dyDescent="0.2">
      <c r="A3802" t="s">
        <v>4063</v>
      </c>
      <c r="B3802" t="s">
        <v>32706</v>
      </c>
      <c r="I3802" t="s">
        <v>1900</v>
      </c>
      <c r="J3802">
        <v>3696</v>
      </c>
      <c r="M3802">
        <v>3696</v>
      </c>
      <c r="N3802">
        <f t="shared" si="59"/>
        <v>0</v>
      </c>
    </row>
    <row r="3803" spans="1:14" x14ac:dyDescent="0.2">
      <c r="A3803" t="s">
        <v>4064</v>
      </c>
      <c r="B3803" t="s">
        <v>32707</v>
      </c>
      <c r="I3803" t="s">
        <v>1900</v>
      </c>
      <c r="J3803">
        <v>4591.84</v>
      </c>
      <c r="M3803">
        <v>4591.84</v>
      </c>
      <c r="N3803">
        <f t="shared" si="59"/>
        <v>0</v>
      </c>
    </row>
    <row r="3804" spans="1:14" x14ac:dyDescent="0.2">
      <c r="A3804" t="s">
        <v>4065</v>
      </c>
      <c r="B3804" t="s">
        <v>32707</v>
      </c>
      <c r="I3804" t="s">
        <v>1900</v>
      </c>
      <c r="J3804">
        <v>3977.6</v>
      </c>
      <c r="M3804">
        <v>3977.6</v>
      </c>
      <c r="N3804">
        <f t="shared" si="59"/>
        <v>0</v>
      </c>
    </row>
    <row r="3805" spans="1:14" x14ac:dyDescent="0.2">
      <c r="A3805" t="s">
        <v>4066</v>
      </c>
      <c r="B3805" t="s">
        <v>4008</v>
      </c>
      <c r="I3805" t="s">
        <v>1900</v>
      </c>
      <c r="J3805">
        <v>4266.24</v>
      </c>
      <c r="M3805">
        <v>4266.24</v>
      </c>
      <c r="N3805">
        <f t="shared" si="59"/>
        <v>0</v>
      </c>
    </row>
    <row r="3806" spans="1:14" x14ac:dyDescent="0.2">
      <c r="A3806" t="s">
        <v>4067</v>
      </c>
      <c r="B3806" t="s">
        <v>4008</v>
      </c>
      <c r="I3806" t="s">
        <v>1900</v>
      </c>
      <c r="J3806">
        <v>3696</v>
      </c>
      <c r="M3806">
        <v>3696</v>
      </c>
      <c r="N3806">
        <f t="shared" si="59"/>
        <v>0</v>
      </c>
    </row>
    <row r="3807" spans="1:14" x14ac:dyDescent="0.2">
      <c r="A3807" t="s">
        <v>4068</v>
      </c>
      <c r="B3807" t="s">
        <v>4009</v>
      </c>
      <c r="I3807" t="s">
        <v>1900</v>
      </c>
      <c r="J3807">
        <v>4266.24</v>
      </c>
      <c r="M3807">
        <v>4266.24</v>
      </c>
      <c r="N3807">
        <f t="shared" si="59"/>
        <v>0</v>
      </c>
    </row>
    <row r="3808" spans="1:14" x14ac:dyDescent="0.2">
      <c r="A3808" t="s">
        <v>4069</v>
      </c>
      <c r="B3808" t="s">
        <v>4009</v>
      </c>
      <c r="I3808" t="s">
        <v>1900</v>
      </c>
      <c r="J3808">
        <v>3696</v>
      </c>
      <c r="M3808">
        <v>3696</v>
      </c>
      <c r="N3808">
        <f t="shared" si="59"/>
        <v>0</v>
      </c>
    </row>
    <row r="3809" spans="1:14" x14ac:dyDescent="0.2">
      <c r="A3809" t="s">
        <v>4070</v>
      </c>
      <c r="B3809" t="s">
        <v>4010</v>
      </c>
      <c r="I3809" t="s">
        <v>1900</v>
      </c>
      <c r="J3809">
        <v>3087.04</v>
      </c>
      <c r="M3809">
        <v>3087.04</v>
      </c>
      <c r="N3809">
        <f t="shared" si="59"/>
        <v>0</v>
      </c>
    </row>
    <row r="3810" spans="1:14" x14ac:dyDescent="0.2">
      <c r="A3810" t="s">
        <v>4071</v>
      </c>
      <c r="B3810" t="s">
        <v>4010</v>
      </c>
      <c r="I3810" t="s">
        <v>1900</v>
      </c>
      <c r="J3810">
        <v>2675.2</v>
      </c>
      <c r="M3810">
        <v>2675.2</v>
      </c>
      <c r="N3810">
        <f t="shared" si="59"/>
        <v>0</v>
      </c>
    </row>
    <row r="3811" spans="1:14" x14ac:dyDescent="0.2">
      <c r="A3811" t="s">
        <v>4072</v>
      </c>
      <c r="B3811" t="s">
        <v>4011</v>
      </c>
      <c r="I3811" t="s">
        <v>1900</v>
      </c>
      <c r="J3811">
        <v>3087.04</v>
      </c>
      <c r="M3811">
        <v>3087.04</v>
      </c>
      <c r="N3811">
        <f t="shared" si="59"/>
        <v>0</v>
      </c>
    </row>
    <row r="3812" spans="1:14" x14ac:dyDescent="0.2">
      <c r="A3812" t="s">
        <v>4073</v>
      </c>
      <c r="B3812" t="s">
        <v>4011</v>
      </c>
      <c r="I3812" t="s">
        <v>1900</v>
      </c>
      <c r="J3812">
        <v>2675.2</v>
      </c>
      <c r="M3812">
        <v>2675.2</v>
      </c>
      <c r="N3812">
        <f t="shared" si="59"/>
        <v>0</v>
      </c>
    </row>
    <row r="3813" spans="1:14" x14ac:dyDescent="0.2">
      <c r="A3813" t="s">
        <v>4074</v>
      </c>
      <c r="B3813" t="s">
        <v>4012</v>
      </c>
      <c r="I3813" t="s">
        <v>1900</v>
      </c>
      <c r="J3813">
        <v>4591.84</v>
      </c>
      <c r="M3813">
        <v>4591.84</v>
      </c>
      <c r="N3813">
        <f t="shared" si="59"/>
        <v>0</v>
      </c>
    </row>
    <row r="3814" spans="1:14" x14ac:dyDescent="0.2">
      <c r="A3814" t="s">
        <v>4075</v>
      </c>
      <c r="B3814" t="s">
        <v>4012</v>
      </c>
      <c r="I3814" t="s">
        <v>1900</v>
      </c>
      <c r="J3814">
        <v>3977.6</v>
      </c>
      <c r="M3814">
        <v>3977.6</v>
      </c>
      <c r="N3814">
        <f t="shared" si="59"/>
        <v>0</v>
      </c>
    </row>
    <row r="3815" spans="1:14" x14ac:dyDescent="0.2">
      <c r="A3815" t="s">
        <v>4076</v>
      </c>
      <c r="B3815" t="s">
        <v>4013</v>
      </c>
      <c r="I3815" t="s">
        <v>1900</v>
      </c>
      <c r="J3815">
        <v>4266.24</v>
      </c>
      <c r="M3815">
        <v>4266.24</v>
      </c>
      <c r="N3815">
        <f t="shared" si="59"/>
        <v>0</v>
      </c>
    </row>
    <row r="3816" spans="1:14" x14ac:dyDescent="0.2">
      <c r="A3816" t="s">
        <v>4077</v>
      </c>
      <c r="B3816" t="s">
        <v>4013</v>
      </c>
      <c r="I3816" t="s">
        <v>1900</v>
      </c>
      <c r="J3816">
        <v>3696</v>
      </c>
      <c r="M3816">
        <v>3696</v>
      </c>
      <c r="N3816">
        <f t="shared" si="59"/>
        <v>0</v>
      </c>
    </row>
    <row r="3817" spans="1:14" x14ac:dyDescent="0.2">
      <c r="A3817" t="s">
        <v>4078</v>
      </c>
      <c r="B3817" t="s">
        <v>4014</v>
      </c>
      <c r="I3817" t="s">
        <v>1900</v>
      </c>
      <c r="J3817">
        <v>4266.24</v>
      </c>
      <c r="M3817">
        <v>4266.24</v>
      </c>
      <c r="N3817">
        <f t="shared" si="59"/>
        <v>0</v>
      </c>
    </row>
    <row r="3818" spans="1:14" x14ac:dyDescent="0.2">
      <c r="A3818" t="s">
        <v>4079</v>
      </c>
      <c r="B3818" t="s">
        <v>4014</v>
      </c>
      <c r="I3818" t="s">
        <v>1900</v>
      </c>
      <c r="J3818">
        <v>3696</v>
      </c>
      <c r="M3818">
        <v>3696</v>
      </c>
      <c r="N3818">
        <f t="shared" si="59"/>
        <v>0</v>
      </c>
    </row>
    <row r="3819" spans="1:14" x14ac:dyDescent="0.2">
      <c r="A3819" t="s">
        <v>4080</v>
      </c>
      <c r="B3819" t="s">
        <v>4015</v>
      </c>
      <c r="I3819" t="s">
        <v>1900</v>
      </c>
      <c r="J3819">
        <v>4143.04</v>
      </c>
      <c r="M3819">
        <v>4143.04</v>
      </c>
      <c r="N3819">
        <f t="shared" si="59"/>
        <v>0</v>
      </c>
    </row>
    <row r="3820" spans="1:14" x14ac:dyDescent="0.2">
      <c r="A3820" t="s">
        <v>4081</v>
      </c>
      <c r="B3820" t="s">
        <v>4015</v>
      </c>
      <c r="I3820" t="s">
        <v>1900</v>
      </c>
      <c r="J3820">
        <v>3590.4</v>
      </c>
      <c r="M3820">
        <v>3590.4</v>
      </c>
      <c r="N3820">
        <f t="shared" si="59"/>
        <v>0</v>
      </c>
    </row>
    <row r="3821" spans="1:14" x14ac:dyDescent="0.2">
      <c r="A3821" t="s">
        <v>4082</v>
      </c>
      <c r="B3821" t="s">
        <v>32708</v>
      </c>
      <c r="I3821" t="s">
        <v>1900</v>
      </c>
      <c r="J3821">
        <v>4792.4799999999996</v>
      </c>
      <c r="M3821">
        <v>4792.4799999999996</v>
      </c>
      <c r="N3821">
        <f t="shared" si="59"/>
        <v>0</v>
      </c>
    </row>
    <row r="3822" spans="1:14" x14ac:dyDescent="0.2">
      <c r="A3822" t="s">
        <v>4083</v>
      </c>
      <c r="B3822" t="s">
        <v>32708</v>
      </c>
      <c r="I3822" t="s">
        <v>1900</v>
      </c>
      <c r="J3822">
        <v>4153.6000000000004</v>
      </c>
      <c r="M3822">
        <v>4153.6000000000004</v>
      </c>
      <c r="N3822">
        <f t="shared" si="59"/>
        <v>0</v>
      </c>
    </row>
    <row r="3823" spans="1:14" x14ac:dyDescent="0.2">
      <c r="A3823" t="s">
        <v>4084</v>
      </c>
      <c r="B3823" t="s">
        <v>4016</v>
      </c>
      <c r="I3823" t="s">
        <v>1900</v>
      </c>
      <c r="J3823">
        <v>5049.4399999999996</v>
      </c>
      <c r="M3823">
        <v>5049.4399999999996</v>
      </c>
      <c r="N3823">
        <f t="shared" si="59"/>
        <v>0</v>
      </c>
    </row>
    <row r="3824" spans="1:14" x14ac:dyDescent="0.2">
      <c r="A3824" t="s">
        <v>4085</v>
      </c>
      <c r="B3824" t="s">
        <v>4016</v>
      </c>
      <c r="I3824" t="s">
        <v>1900</v>
      </c>
      <c r="J3824">
        <v>4375.3599999999997</v>
      </c>
      <c r="M3824">
        <v>4375.3599999999997</v>
      </c>
      <c r="N3824">
        <f t="shared" si="59"/>
        <v>0</v>
      </c>
    </row>
    <row r="3825" spans="1:14" x14ac:dyDescent="0.2">
      <c r="A3825" t="s">
        <v>4086</v>
      </c>
      <c r="B3825" t="s">
        <v>4017</v>
      </c>
      <c r="I3825" t="s">
        <v>1900</v>
      </c>
      <c r="J3825">
        <v>5049.4399999999996</v>
      </c>
      <c r="M3825">
        <v>5049.4399999999996</v>
      </c>
      <c r="N3825">
        <f t="shared" si="59"/>
        <v>0</v>
      </c>
    </row>
    <row r="3826" spans="1:14" x14ac:dyDescent="0.2">
      <c r="A3826" t="s">
        <v>4087</v>
      </c>
      <c r="B3826" t="s">
        <v>4017</v>
      </c>
      <c r="I3826" t="s">
        <v>1900</v>
      </c>
      <c r="J3826">
        <v>4375.3599999999997</v>
      </c>
      <c r="M3826">
        <v>4375.3599999999997</v>
      </c>
      <c r="N3826">
        <f t="shared" si="59"/>
        <v>0</v>
      </c>
    </row>
    <row r="3827" spans="1:14" x14ac:dyDescent="0.2">
      <c r="A3827" t="s">
        <v>4088</v>
      </c>
      <c r="B3827" t="s">
        <v>32709</v>
      </c>
      <c r="I3827" t="s">
        <v>1900</v>
      </c>
      <c r="J3827">
        <v>3252.48</v>
      </c>
      <c r="M3827">
        <v>3252.48</v>
      </c>
      <c r="N3827">
        <f t="shared" si="59"/>
        <v>0</v>
      </c>
    </row>
    <row r="3828" spans="1:14" x14ac:dyDescent="0.2">
      <c r="A3828" t="s">
        <v>4089</v>
      </c>
      <c r="B3828" t="s">
        <v>32709</v>
      </c>
      <c r="I3828" t="s">
        <v>1900</v>
      </c>
      <c r="J3828">
        <v>2817.76</v>
      </c>
      <c r="M3828">
        <v>2817.76</v>
      </c>
      <c r="N3828">
        <f t="shared" si="59"/>
        <v>0</v>
      </c>
    </row>
    <row r="3829" spans="1:14" x14ac:dyDescent="0.2">
      <c r="A3829" t="s">
        <v>4090</v>
      </c>
      <c r="B3829" t="s">
        <v>4018</v>
      </c>
      <c r="I3829" t="s">
        <v>1900</v>
      </c>
      <c r="J3829">
        <v>1460.4</v>
      </c>
      <c r="M3829">
        <v>1460.4</v>
      </c>
      <c r="N3829">
        <f t="shared" si="59"/>
        <v>0</v>
      </c>
    </row>
    <row r="3830" spans="1:14" x14ac:dyDescent="0.2">
      <c r="A3830" t="s">
        <v>4091</v>
      </c>
      <c r="B3830" t="s">
        <v>4018</v>
      </c>
      <c r="I3830" t="s">
        <v>1900</v>
      </c>
      <c r="J3830">
        <v>1266</v>
      </c>
      <c r="M3830">
        <v>1266</v>
      </c>
      <c r="N3830">
        <f t="shared" si="59"/>
        <v>0</v>
      </c>
    </row>
    <row r="3831" spans="1:14" x14ac:dyDescent="0.2">
      <c r="A3831" t="s">
        <v>4092</v>
      </c>
      <c r="B3831" t="s">
        <v>4019</v>
      </c>
      <c r="I3831" t="s">
        <v>1900</v>
      </c>
      <c r="J3831">
        <v>3252.48</v>
      </c>
      <c r="M3831">
        <v>3252.48</v>
      </c>
      <c r="N3831">
        <f t="shared" si="59"/>
        <v>0</v>
      </c>
    </row>
    <row r="3832" spans="1:14" x14ac:dyDescent="0.2">
      <c r="A3832" t="s">
        <v>4093</v>
      </c>
      <c r="B3832" t="s">
        <v>4019</v>
      </c>
      <c r="I3832" t="s">
        <v>1900</v>
      </c>
      <c r="J3832">
        <v>2817.76</v>
      </c>
      <c r="M3832">
        <v>2817.76</v>
      </c>
      <c r="N3832">
        <f t="shared" si="59"/>
        <v>0</v>
      </c>
    </row>
    <row r="3833" spans="1:14" x14ac:dyDescent="0.2">
      <c r="A3833" t="s">
        <v>4094</v>
      </c>
      <c r="B3833" t="s">
        <v>32710</v>
      </c>
      <c r="I3833" t="s">
        <v>1900</v>
      </c>
      <c r="J3833">
        <v>5897.76</v>
      </c>
      <c r="M3833">
        <v>5897.76</v>
      </c>
      <c r="N3833">
        <f t="shared" si="59"/>
        <v>0</v>
      </c>
    </row>
    <row r="3834" spans="1:14" x14ac:dyDescent="0.2">
      <c r="A3834" t="s">
        <v>4095</v>
      </c>
      <c r="B3834" t="s">
        <v>32710</v>
      </c>
      <c r="I3834" t="s">
        <v>1900</v>
      </c>
      <c r="J3834">
        <v>5111.04</v>
      </c>
      <c r="M3834">
        <v>5111.04</v>
      </c>
      <c r="N3834">
        <f t="shared" si="59"/>
        <v>0</v>
      </c>
    </row>
    <row r="3835" spans="1:14" x14ac:dyDescent="0.2">
      <c r="A3835" t="s">
        <v>4096</v>
      </c>
      <c r="B3835" t="s">
        <v>32711</v>
      </c>
      <c r="I3835" t="s">
        <v>1900</v>
      </c>
      <c r="J3835">
        <v>7096.32</v>
      </c>
      <c r="M3835">
        <v>7096.32</v>
      </c>
      <c r="N3835">
        <f t="shared" si="59"/>
        <v>0</v>
      </c>
    </row>
    <row r="3836" spans="1:14" x14ac:dyDescent="0.2">
      <c r="A3836" t="s">
        <v>4097</v>
      </c>
      <c r="B3836" t="s">
        <v>32711</v>
      </c>
      <c r="I3836" t="s">
        <v>1900</v>
      </c>
      <c r="J3836">
        <v>6149.44</v>
      </c>
      <c r="M3836">
        <v>6149.44</v>
      </c>
      <c r="N3836">
        <f t="shared" si="59"/>
        <v>0</v>
      </c>
    </row>
    <row r="3837" spans="1:14" x14ac:dyDescent="0.2">
      <c r="A3837" t="s">
        <v>4098</v>
      </c>
      <c r="B3837" t="s">
        <v>4020</v>
      </c>
      <c r="I3837" t="s">
        <v>1900</v>
      </c>
      <c r="J3837">
        <v>9750.4</v>
      </c>
      <c r="M3837">
        <v>9750.4</v>
      </c>
      <c r="N3837">
        <f t="shared" si="59"/>
        <v>0</v>
      </c>
    </row>
    <row r="3838" spans="1:14" x14ac:dyDescent="0.2">
      <c r="A3838" t="s">
        <v>4099</v>
      </c>
      <c r="B3838" t="s">
        <v>4020</v>
      </c>
      <c r="I3838" t="s">
        <v>1900</v>
      </c>
      <c r="J3838">
        <v>8449.76</v>
      </c>
      <c r="M3838">
        <v>8449.76</v>
      </c>
      <c r="N3838">
        <f t="shared" si="59"/>
        <v>0</v>
      </c>
    </row>
    <row r="3839" spans="1:14" x14ac:dyDescent="0.2">
      <c r="A3839" t="s">
        <v>4100</v>
      </c>
      <c r="B3839" t="s">
        <v>4021</v>
      </c>
      <c r="I3839" t="s">
        <v>1900</v>
      </c>
      <c r="J3839">
        <v>7096.32</v>
      </c>
      <c r="M3839">
        <v>7096.32</v>
      </c>
      <c r="N3839">
        <f t="shared" si="59"/>
        <v>0</v>
      </c>
    </row>
    <row r="3840" spans="1:14" x14ac:dyDescent="0.2">
      <c r="A3840" t="s">
        <v>4101</v>
      </c>
      <c r="B3840" t="s">
        <v>4021</v>
      </c>
      <c r="I3840" t="s">
        <v>1900</v>
      </c>
      <c r="J3840">
        <v>6149.44</v>
      </c>
      <c r="M3840">
        <v>6149.44</v>
      </c>
      <c r="N3840">
        <f t="shared" si="59"/>
        <v>0</v>
      </c>
    </row>
    <row r="3841" spans="1:14" x14ac:dyDescent="0.2">
      <c r="A3841" t="s">
        <v>4102</v>
      </c>
      <c r="B3841" t="s">
        <v>32712</v>
      </c>
      <c r="I3841" t="s">
        <v>1900</v>
      </c>
      <c r="J3841">
        <v>18207.2</v>
      </c>
      <c r="M3841">
        <v>18207.2</v>
      </c>
      <c r="N3841">
        <f t="shared" si="59"/>
        <v>0</v>
      </c>
    </row>
    <row r="3842" spans="1:14" x14ac:dyDescent="0.2">
      <c r="A3842" t="s">
        <v>4103</v>
      </c>
      <c r="B3842" t="s">
        <v>32712</v>
      </c>
      <c r="I3842" t="s">
        <v>1900</v>
      </c>
      <c r="J3842">
        <v>15776.64</v>
      </c>
      <c r="M3842">
        <v>15776.64</v>
      </c>
      <c r="N3842">
        <f t="shared" si="59"/>
        <v>0</v>
      </c>
    </row>
    <row r="3843" spans="1:14" x14ac:dyDescent="0.2">
      <c r="A3843" t="s">
        <v>4104</v>
      </c>
      <c r="B3843" t="s">
        <v>32713</v>
      </c>
      <c r="I3843" t="s">
        <v>1900</v>
      </c>
      <c r="J3843">
        <v>36412.639999999999</v>
      </c>
      <c r="M3843">
        <v>36412.639999999999</v>
      </c>
      <c r="N3843">
        <f t="shared" si="59"/>
        <v>0</v>
      </c>
    </row>
    <row r="3844" spans="1:14" x14ac:dyDescent="0.2">
      <c r="A3844" t="s">
        <v>4105</v>
      </c>
      <c r="B3844" t="s">
        <v>32713</v>
      </c>
      <c r="I3844" t="s">
        <v>1900</v>
      </c>
      <c r="J3844">
        <v>31551.52</v>
      </c>
      <c r="M3844">
        <v>31551.52</v>
      </c>
      <c r="N3844">
        <f t="shared" ref="N3844:N3907" si="60">J3844-M3844</f>
        <v>0</v>
      </c>
    </row>
    <row r="3845" spans="1:14" x14ac:dyDescent="0.2">
      <c r="A3845" t="s">
        <v>4106</v>
      </c>
      <c r="B3845" t="s">
        <v>32714</v>
      </c>
      <c r="I3845" t="s">
        <v>1900</v>
      </c>
      <c r="J3845">
        <v>41875.68</v>
      </c>
      <c r="M3845">
        <v>41875.68</v>
      </c>
      <c r="N3845">
        <f t="shared" si="60"/>
        <v>0</v>
      </c>
    </row>
    <row r="3846" spans="1:14" x14ac:dyDescent="0.2">
      <c r="A3846" t="s">
        <v>4107</v>
      </c>
      <c r="B3846" t="s">
        <v>32714</v>
      </c>
      <c r="I3846" t="s">
        <v>1900</v>
      </c>
      <c r="J3846">
        <v>36284.160000000003</v>
      </c>
      <c r="M3846">
        <v>36284.160000000003</v>
      </c>
      <c r="N3846">
        <f t="shared" si="60"/>
        <v>0</v>
      </c>
    </row>
    <row r="3847" spans="1:14" x14ac:dyDescent="0.2">
      <c r="A3847" t="s">
        <v>4108</v>
      </c>
      <c r="B3847" t="s">
        <v>4109</v>
      </c>
      <c r="I3847" t="s">
        <v>1900</v>
      </c>
      <c r="J3847">
        <v>5897.76</v>
      </c>
      <c r="M3847">
        <v>5897.76</v>
      </c>
      <c r="N3847">
        <f t="shared" si="60"/>
        <v>0</v>
      </c>
    </row>
    <row r="3848" spans="1:14" x14ac:dyDescent="0.2">
      <c r="A3848" t="s">
        <v>4110</v>
      </c>
      <c r="B3848" t="s">
        <v>4109</v>
      </c>
      <c r="I3848" t="s">
        <v>1900</v>
      </c>
      <c r="J3848">
        <v>5111.04</v>
      </c>
      <c r="M3848">
        <v>5111.04</v>
      </c>
      <c r="N3848">
        <f t="shared" si="60"/>
        <v>0</v>
      </c>
    </row>
    <row r="3849" spans="1:14" x14ac:dyDescent="0.2">
      <c r="A3849" t="s">
        <v>4111</v>
      </c>
      <c r="B3849" t="s">
        <v>32715</v>
      </c>
      <c r="I3849" t="s">
        <v>1900</v>
      </c>
      <c r="J3849">
        <v>3907.2</v>
      </c>
      <c r="M3849">
        <v>3907.2</v>
      </c>
      <c r="N3849">
        <f t="shared" si="60"/>
        <v>0</v>
      </c>
    </row>
    <row r="3850" spans="1:14" x14ac:dyDescent="0.2">
      <c r="A3850" t="s">
        <v>4112</v>
      </c>
      <c r="B3850" t="s">
        <v>32715</v>
      </c>
      <c r="I3850" t="s">
        <v>1900</v>
      </c>
      <c r="J3850">
        <v>3384.48</v>
      </c>
      <c r="M3850">
        <v>3384.48</v>
      </c>
      <c r="N3850">
        <f t="shared" si="60"/>
        <v>0</v>
      </c>
    </row>
    <row r="3851" spans="1:14" x14ac:dyDescent="0.2">
      <c r="A3851" t="s">
        <v>4113</v>
      </c>
      <c r="B3851" t="s">
        <v>32716</v>
      </c>
      <c r="I3851" t="s">
        <v>1900</v>
      </c>
      <c r="J3851">
        <v>6812.96</v>
      </c>
      <c r="M3851">
        <v>6812.96</v>
      </c>
      <c r="N3851">
        <f t="shared" si="60"/>
        <v>0</v>
      </c>
    </row>
    <row r="3852" spans="1:14" x14ac:dyDescent="0.2">
      <c r="A3852" t="s">
        <v>4114</v>
      </c>
      <c r="B3852" t="s">
        <v>32716</v>
      </c>
      <c r="I3852" t="s">
        <v>1900</v>
      </c>
      <c r="J3852">
        <v>5903.04</v>
      </c>
      <c r="M3852">
        <v>5903.04</v>
      </c>
      <c r="N3852">
        <f t="shared" si="60"/>
        <v>0</v>
      </c>
    </row>
    <row r="3853" spans="1:14" x14ac:dyDescent="0.2">
      <c r="A3853" t="s">
        <v>4115</v>
      </c>
      <c r="B3853" t="s">
        <v>4022</v>
      </c>
      <c r="I3853" t="s">
        <v>1900</v>
      </c>
      <c r="J3853">
        <v>5049.4399999999996</v>
      </c>
      <c r="M3853">
        <v>5049.4399999999996</v>
      </c>
      <c r="N3853">
        <f t="shared" si="60"/>
        <v>0</v>
      </c>
    </row>
    <row r="3854" spans="1:14" x14ac:dyDescent="0.2">
      <c r="A3854" t="s">
        <v>4116</v>
      </c>
      <c r="B3854" t="s">
        <v>4022</v>
      </c>
      <c r="I3854" t="s">
        <v>1900</v>
      </c>
      <c r="J3854">
        <v>4375.3599999999997</v>
      </c>
      <c r="M3854">
        <v>4375.3599999999997</v>
      </c>
      <c r="N3854">
        <f t="shared" si="60"/>
        <v>0</v>
      </c>
    </row>
    <row r="3855" spans="1:14" x14ac:dyDescent="0.2">
      <c r="A3855" t="s">
        <v>22132</v>
      </c>
      <c r="B3855" t="s">
        <v>32717</v>
      </c>
      <c r="I3855" t="s">
        <v>1900</v>
      </c>
      <c r="J3855">
        <v>25703.040000000001</v>
      </c>
      <c r="M3855">
        <v>25703.040000000001</v>
      </c>
      <c r="N3855">
        <f t="shared" si="60"/>
        <v>0</v>
      </c>
    </row>
    <row r="3856" spans="1:14" x14ac:dyDescent="0.2">
      <c r="A3856" t="s">
        <v>22133</v>
      </c>
      <c r="B3856" t="s">
        <v>32717</v>
      </c>
      <c r="I3856" t="s">
        <v>1900</v>
      </c>
      <c r="J3856">
        <v>22272.799999999999</v>
      </c>
      <c r="M3856">
        <v>22272.799999999999</v>
      </c>
      <c r="N3856">
        <f t="shared" si="60"/>
        <v>0</v>
      </c>
    </row>
    <row r="3857" spans="1:14" x14ac:dyDescent="0.2">
      <c r="A3857" t="s">
        <v>4117</v>
      </c>
      <c r="B3857" t="s">
        <v>4023</v>
      </c>
      <c r="I3857" t="s">
        <v>1900</v>
      </c>
      <c r="J3857">
        <v>3907.2</v>
      </c>
      <c r="M3857">
        <v>3907.2</v>
      </c>
      <c r="N3857">
        <f t="shared" si="60"/>
        <v>0</v>
      </c>
    </row>
    <row r="3858" spans="1:14" x14ac:dyDescent="0.2">
      <c r="A3858" t="s">
        <v>4118</v>
      </c>
      <c r="B3858" t="s">
        <v>4023</v>
      </c>
      <c r="I3858" t="s">
        <v>1900</v>
      </c>
      <c r="J3858">
        <v>3384.48</v>
      </c>
      <c r="M3858">
        <v>3384.48</v>
      </c>
      <c r="N3858">
        <f t="shared" si="60"/>
        <v>0</v>
      </c>
    </row>
    <row r="3859" spans="1:14" x14ac:dyDescent="0.2">
      <c r="A3859" t="s">
        <v>4119</v>
      </c>
      <c r="B3859" t="s">
        <v>32718</v>
      </c>
      <c r="I3859" t="s">
        <v>1900</v>
      </c>
      <c r="J3859">
        <v>3907.2</v>
      </c>
      <c r="M3859">
        <v>3907.2</v>
      </c>
      <c r="N3859">
        <f t="shared" si="60"/>
        <v>0</v>
      </c>
    </row>
    <row r="3860" spans="1:14" x14ac:dyDescent="0.2">
      <c r="A3860" t="s">
        <v>4120</v>
      </c>
      <c r="B3860" t="s">
        <v>32718</v>
      </c>
      <c r="I3860" t="s">
        <v>1900</v>
      </c>
      <c r="J3860">
        <v>3384.48</v>
      </c>
      <c r="M3860">
        <v>3384.48</v>
      </c>
      <c r="N3860">
        <f t="shared" si="60"/>
        <v>0</v>
      </c>
    </row>
    <row r="3861" spans="1:14" x14ac:dyDescent="0.2">
      <c r="A3861" t="s">
        <v>4121</v>
      </c>
      <c r="B3861" t="s">
        <v>4024</v>
      </c>
      <c r="I3861" t="s">
        <v>1900</v>
      </c>
      <c r="J3861">
        <v>4266.24</v>
      </c>
      <c r="M3861">
        <v>4266.24</v>
      </c>
      <c r="N3861">
        <f t="shared" si="60"/>
        <v>0</v>
      </c>
    </row>
    <row r="3862" spans="1:14" x14ac:dyDescent="0.2">
      <c r="A3862" t="s">
        <v>4122</v>
      </c>
      <c r="B3862" t="s">
        <v>4024</v>
      </c>
      <c r="I3862" t="s">
        <v>1900</v>
      </c>
      <c r="J3862">
        <v>3696</v>
      </c>
      <c r="M3862">
        <v>3696</v>
      </c>
      <c r="N3862">
        <f t="shared" si="60"/>
        <v>0</v>
      </c>
    </row>
    <row r="3863" spans="1:14" x14ac:dyDescent="0.2">
      <c r="A3863" t="s">
        <v>4123</v>
      </c>
      <c r="B3863" t="s">
        <v>4025</v>
      </c>
      <c r="I3863" t="s">
        <v>1900</v>
      </c>
      <c r="J3863">
        <v>4266.24</v>
      </c>
      <c r="M3863">
        <v>4266.24</v>
      </c>
      <c r="N3863">
        <f t="shared" si="60"/>
        <v>0</v>
      </c>
    </row>
    <row r="3864" spans="1:14" x14ac:dyDescent="0.2">
      <c r="A3864" t="s">
        <v>4124</v>
      </c>
      <c r="B3864" t="s">
        <v>4025</v>
      </c>
      <c r="I3864" t="s">
        <v>1900</v>
      </c>
      <c r="J3864">
        <v>3696</v>
      </c>
      <c r="M3864">
        <v>3696</v>
      </c>
      <c r="N3864">
        <f t="shared" si="60"/>
        <v>0</v>
      </c>
    </row>
    <row r="3865" spans="1:14" x14ac:dyDescent="0.2">
      <c r="A3865" t="s">
        <v>4125</v>
      </c>
      <c r="B3865" t="s">
        <v>32719</v>
      </c>
      <c r="I3865" t="s">
        <v>1900</v>
      </c>
      <c r="J3865">
        <v>5897.76</v>
      </c>
      <c r="M3865">
        <v>5897.76</v>
      </c>
      <c r="N3865">
        <f t="shared" si="60"/>
        <v>0</v>
      </c>
    </row>
    <row r="3866" spans="1:14" x14ac:dyDescent="0.2">
      <c r="A3866" t="s">
        <v>4126</v>
      </c>
      <c r="B3866" t="s">
        <v>32719</v>
      </c>
      <c r="I3866" t="s">
        <v>1900</v>
      </c>
      <c r="J3866">
        <v>5111.04</v>
      </c>
      <c r="M3866">
        <v>5111.04</v>
      </c>
      <c r="N3866">
        <f t="shared" si="60"/>
        <v>0</v>
      </c>
    </row>
    <row r="3867" spans="1:14" x14ac:dyDescent="0.2">
      <c r="A3867" t="s">
        <v>4127</v>
      </c>
      <c r="B3867" t="s">
        <v>4026</v>
      </c>
      <c r="I3867" t="s">
        <v>1900</v>
      </c>
      <c r="J3867">
        <v>4266.24</v>
      </c>
      <c r="M3867">
        <v>4266.24</v>
      </c>
      <c r="N3867">
        <f t="shared" si="60"/>
        <v>0</v>
      </c>
    </row>
    <row r="3868" spans="1:14" x14ac:dyDescent="0.2">
      <c r="A3868" t="s">
        <v>4128</v>
      </c>
      <c r="B3868" t="s">
        <v>4026</v>
      </c>
      <c r="I3868" t="s">
        <v>1900</v>
      </c>
      <c r="J3868">
        <v>3696</v>
      </c>
      <c r="M3868">
        <v>3696</v>
      </c>
      <c r="N3868">
        <f t="shared" si="60"/>
        <v>0</v>
      </c>
    </row>
    <row r="3869" spans="1:14" x14ac:dyDescent="0.2">
      <c r="A3869" t="s">
        <v>4129</v>
      </c>
      <c r="B3869" t="s">
        <v>32720</v>
      </c>
      <c r="I3869" t="s">
        <v>1900</v>
      </c>
      <c r="J3869">
        <v>7096.32</v>
      </c>
      <c r="M3869">
        <v>7096.32</v>
      </c>
      <c r="N3869">
        <f t="shared" si="60"/>
        <v>0</v>
      </c>
    </row>
    <row r="3870" spans="1:14" x14ac:dyDescent="0.2">
      <c r="A3870" t="s">
        <v>4130</v>
      </c>
      <c r="B3870" t="s">
        <v>32720</v>
      </c>
      <c r="I3870" t="s">
        <v>1900</v>
      </c>
      <c r="J3870">
        <v>6149.44</v>
      </c>
      <c r="M3870">
        <v>6149.44</v>
      </c>
      <c r="N3870">
        <f t="shared" si="60"/>
        <v>0</v>
      </c>
    </row>
    <row r="3871" spans="1:14" x14ac:dyDescent="0.2">
      <c r="A3871" t="s">
        <v>4131</v>
      </c>
      <c r="B3871" t="s">
        <v>4132</v>
      </c>
      <c r="I3871" t="s">
        <v>1900</v>
      </c>
      <c r="J3871">
        <v>5897.76</v>
      </c>
      <c r="M3871">
        <v>5897.76</v>
      </c>
      <c r="N3871">
        <f t="shared" si="60"/>
        <v>0</v>
      </c>
    </row>
    <row r="3872" spans="1:14" x14ac:dyDescent="0.2">
      <c r="A3872" t="s">
        <v>4133</v>
      </c>
      <c r="B3872" t="s">
        <v>4132</v>
      </c>
      <c r="I3872" t="s">
        <v>1900</v>
      </c>
      <c r="J3872">
        <v>5111.04</v>
      </c>
      <c r="M3872">
        <v>5111.04</v>
      </c>
      <c r="N3872">
        <f t="shared" si="60"/>
        <v>0</v>
      </c>
    </row>
    <row r="3873" spans="1:14" x14ac:dyDescent="0.2">
      <c r="A3873" t="s">
        <v>4134</v>
      </c>
      <c r="B3873" t="s">
        <v>32721</v>
      </c>
      <c r="I3873" t="s">
        <v>1900</v>
      </c>
      <c r="J3873">
        <v>3252.48</v>
      </c>
      <c r="M3873">
        <v>3252.48</v>
      </c>
      <c r="N3873">
        <f t="shared" si="60"/>
        <v>0</v>
      </c>
    </row>
    <row r="3874" spans="1:14" x14ac:dyDescent="0.2">
      <c r="A3874" t="s">
        <v>4135</v>
      </c>
      <c r="B3874" t="s">
        <v>32721</v>
      </c>
      <c r="I3874" t="s">
        <v>1900</v>
      </c>
      <c r="J3874">
        <v>2817.76</v>
      </c>
      <c r="M3874">
        <v>2817.76</v>
      </c>
      <c r="N3874">
        <f t="shared" si="60"/>
        <v>0</v>
      </c>
    </row>
    <row r="3875" spans="1:14" x14ac:dyDescent="0.2">
      <c r="A3875" t="s">
        <v>4136</v>
      </c>
      <c r="B3875" t="s">
        <v>32722</v>
      </c>
      <c r="I3875" t="s">
        <v>1900</v>
      </c>
      <c r="J3875">
        <v>5897.76</v>
      </c>
      <c r="M3875">
        <v>5897.76</v>
      </c>
      <c r="N3875">
        <f t="shared" si="60"/>
        <v>0</v>
      </c>
    </row>
    <row r="3876" spans="1:14" x14ac:dyDescent="0.2">
      <c r="A3876" t="s">
        <v>4137</v>
      </c>
      <c r="B3876" t="s">
        <v>32722</v>
      </c>
      <c r="I3876" t="s">
        <v>1900</v>
      </c>
      <c r="J3876">
        <v>5111.04</v>
      </c>
      <c r="M3876">
        <v>5111.04</v>
      </c>
      <c r="N3876">
        <f t="shared" si="60"/>
        <v>0</v>
      </c>
    </row>
    <row r="3877" spans="1:14" x14ac:dyDescent="0.2">
      <c r="A3877" t="s">
        <v>4138</v>
      </c>
      <c r="B3877" t="s">
        <v>4028</v>
      </c>
      <c r="I3877" t="s">
        <v>1900</v>
      </c>
      <c r="J3877">
        <v>4266.24</v>
      </c>
      <c r="M3877">
        <v>4266.24</v>
      </c>
      <c r="N3877">
        <f t="shared" si="60"/>
        <v>0</v>
      </c>
    </row>
    <row r="3878" spans="1:14" x14ac:dyDescent="0.2">
      <c r="A3878" t="s">
        <v>4139</v>
      </c>
      <c r="B3878" t="s">
        <v>4028</v>
      </c>
      <c r="I3878" t="s">
        <v>1900</v>
      </c>
      <c r="J3878">
        <v>3696</v>
      </c>
      <c r="M3878">
        <v>3696</v>
      </c>
      <c r="N3878">
        <f t="shared" si="60"/>
        <v>0</v>
      </c>
    </row>
    <row r="3879" spans="1:14" x14ac:dyDescent="0.2">
      <c r="A3879" t="s">
        <v>4140</v>
      </c>
      <c r="B3879" t="s">
        <v>4029</v>
      </c>
      <c r="I3879" t="s">
        <v>1900</v>
      </c>
      <c r="J3879">
        <v>4591.84</v>
      </c>
      <c r="M3879">
        <v>4591.84</v>
      </c>
      <c r="N3879">
        <f t="shared" si="60"/>
        <v>0</v>
      </c>
    </row>
    <row r="3880" spans="1:14" x14ac:dyDescent="0.2">
      <c r="A3880" t="s">
        <v>4141</v>
      </c>
      <c r="B3880" t="s">
        <v>4029</v>
      </c>
      <c r="I3880" t="s">
        <v>1900</v>
      </c>
      <c r="J3880">
        <v>3977.6</v>
      </c>
      <c r="M3880">
        <v>3977.6</v>
      </c>
      <c r="N3880">
        <f t="shared" si="60"/>
        <v>0</v>
      </c>
    </row>
    <row r="3881" spans="1:14" x14ac:dyDescent="0.2">
      <c r="A3881" t="s">
        <v>4142</v>
      </c>
      <c r="B3881" t="s">
        <v>4030</v>
      </c>
      <c r="I3881" t="s">
        <v>1900</v>
      </c>
      <c r="J3881">
        <v>4591.84</v>
      </c>
      <c r="M3881">
        <v>4591.84</v>
      </c>
      <c r="N3881">
        <f t="shared" si="60"/>
        <v>0</v>
      </c>
    </row>
    <row r="3882" spans="1:14" x14ac:dyDescent="0.2">
      <c r="A3882" t="s">
        <v>4143</v>
      </c>
      <c r="B3882" t="s">
        <v>4030</v>
      </c>
      <c r="I3882" t="s">
        <v>1900</v>
      </c>
      <c r="J3882">
        <v>3977.6</v>
      </c>
      <c r="M3882">
        <v>3977.6</v>
      </c>
      <c r="N3882">
        <f t="shared" si="60"/>
        <v>0</v>
      </c>
    </row>
    <row r="3883" spans="1:14" x14ac:dyDescent="0.2">
      <c r="A3883" t="s">
        <v>4144</v>
      </c>
      <c r="B3883" t="s">
        <v>32723</v>
      </c>
      <c r="I3883" t="s">
        <v>1900</v>
      </c>
      <c r="J3883">
        <v>4792.4799999999996</v>
      </c>
      <c r="M3883">
        <v>4792.4799999999996</v>
      </c>
      <c r="N3883">
        <f t="shared" si="60"/>
        <v>0</v>
      </c>
    </row>
    <row r="3884" spans="1:14" x14ac:dyDescent="0.2">
      <c r="A3884" t="s">
        <v>4145</v>
      </c>
      <c r="B3884" t="s">
        <v>32723</v>
      </c>
      <c r="I3884" t="s">
        <v>1900</v>
      </c>
      <c r="J3884">
        <v>4153.6000000000004</v>
      </c>
      <c r="M3884">
        <v>4153.6000000000004</v>
      </c>
      <c r="N3884">
        <f t="shared" si="60"/>
        <v>0</v>
      </c>
    </row>
    <row r="3885" spans="1:14" x14ac:dyDescent="0.2">
      <c r="A3885" t="s">
        <v>4146</v>
      </c>
      <c r="B3885" t="s">
        <v>4031</v>
      </c>
      <c r="I3885" t="s">
        <v>1900</v>
      </c>
      <c r="J3885">
        <v>4266.24</v>
      </c>
      <c r="M3885">
        <v>4266.24</v>
      </c>
      <c r="N3885">
        <f t="shared" si="60"/>
        <v>0</v>
      </c>
    </row>
    <row r="3886" spans="1:14" x14ac:dyDescent="0.2">
      <c r="A3886" t="s">
        <v>4147</v>
      </c>
      <c r="B3886" t="s">
        <v>4031</v>
      </c>
      <c r="I3886" t="s">
        <v>1900</v>
      </c>
      <c r="J3886">
        <v>3696</v>
      </c>
      <c r="M3886">
        <v>3696</v>
      </c>
      <c r="N3886">
        <f t="shared" si="60"/>
        <v>0</v>
      </c>
    </row>
    <row r="3887" spans="1:14" x14ac:dyDescent="0.2">
      <c r="A3887" t="s">
        <v>4148</v>
      </c>
      <c r="B3887" t="s">
        <v>32724</v>
      </c>
      <c r="I3887" t="s">
        <v>1900</v>
      </c>
      <c r="J3887">
        <v>4048</v>
      </c>
      <c r="M3887">
        <v>4048</v>
      </c>
      <c r="N3887">
        <f t="shared" si="60"/>
        <v>0</v>
      </c>
    </row>
    <row r="3888" spans="1:14" x14ac:dyDescent="0.2">
      <c r="A3888" t="s">
        <v>4149</v>
      </c>
      <c r="B3888" t="s">
        <v>32724</v>
      </c>
      <c r="I3888" t="s">
        <v>1900</v>
      </c>
      <c r="J3888">
        <v>3507.68</v>
      </c>
      <c r="M3888">
        <v>3507.68</v>
      </c>
      <c r="N3888">
        <f t="shared" si="60"/>
        <v>0</v>
      </c>
    </row>
    <row r="3889" spans="1:14" x14ac:dyDescent="0.2">
      <c r="A3889" t="s">
        <v>4150</v>
      </c>
      <c r="B3889" t="s">
        <v>32725</v>
      </c>
      <c r="I3889" t="s">
        <v>1900</v>
      </c>
      <c r="J3889">
        <v>2493.92</v>
      </c>
      <c r="M3889">
        <v>2493.92</v>
      </c>
      <c r="N3889">
        <f t="shared" si="60"/>
        <v>0</v>
      </c>
    </row>
    <row r="3890" spans="1:14" x14ac:dyDescent="0.2">
      <c r="A3890" t="s">
        <v>4151</v>
      </c>
      <c r="B3890" t="s">
        <v>32725</v>
      </c>
      <c r="I3890" t="s">
        <v>1900</v>
      </c>
      <c r="J3890">
        <v>2161.2800000000002</v>
      </c>
      <c r="M3890">
        <v>2161.2800000000002</v>
      </c>
      <c r="N3890">
        <f t="shared" si="60"/>
        <v>0</v>
      </c>
    </row>
    <row r="3891" spans="1:14" x14ac:dyDescent="0.2">
      <c r="A3891" t="s">
        <v>4152</v>
      </c>
      <c r="B3891" t="s">
        <v>4153</v>
      </c>
      <c r="I3891" t="s">
        <v>1900</v>
      </c>
      <c r="J3891">
        <v>5049.4399999999996</v>
      </c>
      <c r="M3891">
        <v>5049.4399999999996</v>
      </c>
      <c r="N3891">
        <f t="shared" si="60"/>
        <v>0</v>
      </c>
    </row>
    <row r="3892" spans="1:14" x14ac:dyDescent="0.2">
      <c r="A3892" t="s">
        <v>4154</v>
      </c>
      <c r="B3892" t="s">
        <v>4153</v>
      </c>
      <c r="I3892" t="s">
        <v>1900</v>
      </c>
      <c r="J3892">
        <v>4375.3599999999997</v>
      </c>
      <c r="M3892">
        <v>4375.3599999999997</v>
      </c>
      <c r="N3892">
        <f t="shared" si="60"/>
        <v>0</v>
      </c>
    </row>
    <row r="3893" spans="1:14" x14ac:dyDescent="0.2">
      <c r="A3893" t="s">
        <v>4155</v>
      </c>
      <c r="B3893" t="s">
        <v>4039</v>
      </c>
      <c r="I3893" t="s">
        <v>1900</v>
      </c>
      <c r="J3893">
        <v>8340.64</v>
      </c>
      <c r="M3893">
        <v>8340.64</v>
      </c>
      <c r="N3893">
        <f t="shared" si="60"/>
        <v>0</v>
      </c>
    </row>
    <row r="3894" spans="1:14" x14ac:dyDescent="0.2">
      <c r="A3894" t="s">
        <v>4156</v>
      </c>
      <c r="B3894" t="s">
        <v>4039</v>
      </c>
      <c r="I3894" t="s">
        <v>1900</v>
      </c>
      <c r="J3894">
        <v>7226.56</v>
      </c>
      <c r="M3894">
        <v>7226.56</v>
      </c>
      <c r="N3894">
        <f t="shared" si="60"/>
        <v>0</v>
      </c>
    </row>
    <row r="3895" spans="1:14" x14ac:dyDescent="0.2">
      <c r="A3895" t="s">
        <v>4157</v>
      </c>
      <c r="B3895" t="s">
        <v>4032</v>
      </c>
      <c r="I3895" t="s">
        <v>1900</v>
      </c>
      <c r="J3895">
        <v>4591.84</v>
      </c>
      <c r="M3895">
        <v>4591.84</v>
      </c>
      <c r="N3895">
        <f t="shared" si="60"/>
        <v>0</v>
      </c>
    </row>
    <row r="3896" spans="1:14" x14ac:dyDescent="0.2">
      <c r="A3896" t="s">
        <v>4158</v>
      </c>
      <c r="B3896" t="s">
        <v>4032</v>
      </c>
      <c r="I3896" t="s">
        <v>1900</v>
      </c>
      <c r="J3896">
        <v>3977.6</v>
      </c>
      <c r="M3896">
        <v>3977.6</v>
      </c>
      <c r="N3896">
        <f t="shared" si="60"/>
        <v>0</v>
      </c>
    </row>
    <row r="3897" spans="1:14" x14ac:dyDescent="0.2">
      <c r="A3897" t="s">
        <v>4159</v>
      </c>
      <c r="B3897" t="s">
        <v>32726</v>
      </c>
      <c r="I3897" t="s">
        <v>1900</v>
      </c>
      <c r="J3897">
        <v>9750.4</v>
      </c>
      <c r="M3897">
        <v>9750.4</v>
      </c>
      <c r="N3897">
        <f t="shared" si="60"/>
        <v>0</v>
      </c>
    </row>
    <row r="3898" spans="1:14" x14ac:dyDescent="0.2">
      <c r="A3898" t="s">
        <v>4160</v>
      </c>
      <c r="B3898" t="s">
        <v>32726</v>
      </c>
      <c r="I3898" t="s">
        <v>1900</v>
      </c>
      <c r="J3898">
        <v>8449.76</v>
      </c>
      <c r="M3898">
        <v>8449.76</v>
      </c>
      <c r="N3898">
        <f t="shared" si="60"/>
        <v>0</v>
      </c>
    </row>
    <row r="3899" spans="1:14" x14ac:dyDescent="0.2">
      <c r="A3899" t="s">
        <v>4161</v>
      </c>
      <c r="B3899" t="s">
        <v>32727</v>
      </c>
      <c r="I3899" t="s">
        <v>1900</v>
      </c>
      <c r="J3899">
        <v>7096.32</v>
      </c>
      <c r="M3899">
        <v>7096.32</v>
      </c>
      <c r="N3899">
        <f t="shared" si="60"/>
        <v>0</v>
      </c>
    </row>
    <row r="3900" spans="1:14" x14ac:dyDescent="0.2">
      <c r="A3900" t="s">
        <v>4162</v>
      </c>
      <c r="B3900" t="s">
        <v>32727</v>
      </c>
      <c r="I3900" t="s">
        <v>1900</v>
      </c>
      <c r="J3900">
        <v>6149.44</v>
      </c>
      <c r="M3900">
        <v>6149.44</v>
      </c>
      <c r="N3900">
        <f t="shared" si="60"/>
        <v>0</v>
      </c>
    </row>
    <row r="3901" spans="1:14" x14ac:dyDescent="0.2">
      <c r="A3901" t="s">
        <v>4163</v>
      </c>
      <c r="B3901" t="s">
        <v>32728</v>
      </c>
      <c r="I3901" t="s">
        <v>1900</v>
      </c>
      <c r="J3901">
        <v>18207.2</v>
      </c>
      <c r="M3901">
        <v>18207.2</v>
      </c>
      <c r="N3901">
        <f t="shared" si="60"/>
        <v>0</v>
      </c>
    </row>
    <row r="3902" spans="1:14" x14ac:dyDescent="0.2">
      <c r="A3902" t="s">
        <v>4164</v>
      </c>
      <c r="B3902" t="s">
        <v>32728</v>
      </c>
      <c r="I3902" t="s">
        <v>1900</v>
      </c>
      <c r="J3902">
        <v>15776.64</v>
      </c>
      <c r="M3902">
        <v>15776.64</v>
      </c>
      <c r="N3902">
        <f t="shared" si="60"/>
        <v>0</v>
      </c>
    </row>
    <row r="3903" spans="1:14" x14ac:dyDescent="0.2">
      <c r="A3903" t="s">
        <v>4165</v>
      </c>
      <c r="B3903" t="s">
        <v>32729</v>
      </c>
      <c r="I3903" t="s">
        <v>1900</v>
      </c>
      <c r="J3903">
        <v>7096.32</v>
      </c>
      <c r="M3903">
        <v>7096.32</v>
      </c>
      <c r="N3903">
        <f t="shared" si="60"/>
        <v>0</v>
      </c>
    </row>
    <row r="3904" spans="1:14" x14ac:dyDescent="0.2">
      <c r="A3904" t="s">
        <v>4166</v>
      </c>
      <c r="B3904" t="s">
        <v>32729</v>
      </c>
      <c r="I3904" t="s">
        <v>1900</v>
      </c>
      <c r="J3904">
        <v>6149.44</v>
      </c>
      <c r="M3904">
        <v>6149.44</v>
      </c>
      <c r="N3904">
        <f t="shared" si="60"/>
        <v>0</v>
      </c>
    </row>
    <row r="3905" spans="1:14" x14ac:dyDescent="0.2">
      <c r="A3905" t="s">
        <v>4167</v>
      </c>
      <c r="B3905" t="s">
        <v>4027</v>
      </c>
      <c r="I3905" t="s">
        <v>1900</v>
      </c>
      <c r="J3905">
        <v>7096.32</v>
      </c>
      <c r="M3905">
        <v>7096.32</v>
      </c>
      <c r="N3905">
        <f t="shared" si="60"/>
        <v>0</v>
      </c>
    </row>
    <row r="3906" spans="1:14" x14ac:dyDescent="0.2">
      <c r="A3906" t="s">
        <v>4168</v>
      </c>
      <c r="B3906" t="s">
        <v>4027</v>
      </c>
      <c r="I3906" t="s">
        <v>1900</v>
      </c>
      <c r="J3906">
        <v>6149.44</v>
      </c>
      <c r="M3906">
        <v>6149.44</v>
      </c>
      <c r="N3906">
        <f t="shared" si="60"/>
        <v>0</v>
      </c>
    </row>
    <row r="3907" spans="1:14" x14ac:dyDescent="0.2">
      <c r="A3907" t="s">
        <v>4169</v>
      </c>
      <c r="B3907" t="s">
        <v>32730</v>
      </c>
      <c r="I3907" t="s">
        <v>1900</v>
      </c>
      <c r="J3907">
        <v>3907.2</v>
      </c>
      <c r="M3907">
        <v>3907.2</v>
      </c>
      <c r="N3907">
        <f t="shared" si="60"/>
        <v>0</v>
      </c>
    </row>
    <row r="3908" spans="1:14" x14ac:dyDescent="0.2">
      <c r="A3908" t="s">
        <v>4170</v>
      </c>
      <c r="B3908" t="s">
        <v>32730</v>
      </c>
      <c r="I3908" t="s">
        <v>1900</v>
      </c>
      <c r="J3908">
        <v>3384.48</v>
      </c>
      <c r="M3908">
        <v>3384.48</v>
      </c>
      <c r="N3908">
        <f t="shared" ref="N3908:N3971" si="61">J3908-M3908</f>
        <v>0</v>
      </c>
    </row>
    <row r="3909" spans="1:14" x14ac:dyDescent="0.2">
      <c r="A3909" t="s">
        <v>4171</v>
      </c>
      <c r="B3909" t="s">
        <v>32731</v>
      </c>
      <c r="I3909" t="s">
        <v>1900</v>
      </c>
      <c r="J3909">
        <v>7096.32</v>
      </c>
      <c r="M3909">
        <v>7096.32</v>
      </c>
      <c r="N3909">
        <f t="shared" si="61"/>
        <v>0</v>
      </c>
    </row>
    <row r="3910" spans="1:14" x14ac:dyDescent="0.2">
      <c r="A3910" t="s">
        <v>4172</v>
      </c>
      <c r="B3910" t="s">
        <v>32731</v>
      </c>
      <c r="I3910" t="s">
        <v>1900</v>
      </c>
      <c r="J3910">
        <v>6149.44</v>
      </c>
      <c r="M3910">
        <v>6149.44</v>
      </c>
      <c r="N3910">
        <f t="shared" si="61"/>
        <v>0</v>
      </c>
    </row>
    <row r="3911" spans="1:14" x14ac:dyDescent="0.2">
      <c r="A3911" t="s">
        <v>4173</v>
      </c>
      <c r="B3911" t="s">
        <v>32732</v>
      </c>
      <c r="I3911" t="s">
        <v>1900</v>
      </c>
      <c r="J3911">
        <v>7096.32</v>
      </c>
      <c r="M3911">
        <v>7096.32</v>
      </c>
      <c r="N3911">
        <f t="shared" si="61"/>
        <v>0</v>
      </c>
    </row>
    <row r="3912" spans="1:14" x14ac:dyDescent="0.2">
      <c r="A3912" t="s">
        <v>4174</v>
      </c>
      <c r="B3912" t="s">
        <v>32732</v>
      </c>
      <c r="I3912" t="s">
        <v>1900</v>
      </c>
      <c r="J3912">
        <v>6149.44</v>
      </c>
      <c r="M3912">
        <v>6149.44</v>
      </c>
      <c r="N3912">
        <f t="shared" si="61"/>
        <v>0</v>
      </c>
    </row>
    <row r="3913" spans="1:14" x14ac:dyDescent="0.2">
      <c r="A3913" t="s">
        <v>4175</v>
      </c>
      <c r="B3913" t="s">
        <v>4033</v>
      </c>
      <c r="I3913" t="s">
        <v>1900</v>
      </c>
      <c r="J3913">
        <v>18207.2</v>
      </c>
      <c r="M3913">
        <v>18207.2</v>
      </c>
      <c r="N3913">
        <f t="shared" si="61"/>
        <v>0</v>
      </c>
    </row>
    <row r="3914" spans="1:14" x14ac:dyDescent="0.2">
      <c r="A3914" t="s">
        <v>4176</v>
      </c>
      <c r="B3914" t="s">
        <v>4033</v>
      </c>
      <c r="I3914" t="s">
        <v>1900</v>
      </c>
      <c r="J3914">
        <v>15776.64</v>
      </c>
      <c r="M3914">
        <v>15776.64</v>
      </c>
      <c r="N3914">
        <f t="shared" si="61"/>
        <v>0</v>
      </c>
    </row>
    <row r="3915" spans="1:14" x14ac:dyDescent="0.2">
      <c r="A3915" t="s">
        <v>4177</v>
      </c>
      <c r="B3915" t="s">
        <v>4034</v>
      </c>
      <c r="I3915" t="s">
        <v>1900</v>
      </c>
      <c r="J3915">
        <v>5049.4399999999996</v>
      </c>
      <c r="M3915">
        <v>5049.4399999999996</v>
      </c>
      <c r="N3915">
        <f t="shared" si="61"/>
        <v>0</v>
      </c>
    </row>
    <row r="3916" spans="1:14" x14ac:dyDescent="0.2">
      <c r="A3916" t="s">
        <v>4178</v>
      </c>
      <c r="B3916" t="s">
        <v>4034</v>
      </c>
      <c r="I3916" t="s">
        <v>1900</v>
      </c>
      <c r="J3916">
        <v>4375.3599999999997</v>
      </c>
      <c r="M3916">
        <v>4375.3599999999997</v>
      </c>
      <c r="N3916">
        <f t="shared" si="61"/>
        <v>0</v>
      </c>
    </row>
    <row r="3917" spans="1:14" x14ac:dyDescent="0.2">
      <c r="A3917" t="s">
        <v>4179</v>
      </c>
      <c r="B3917" t="s">
        <v>4180</v>
      </c>
      <c r="I3917" t="s">
        <v>1900</v>
      </c>
      <c r="J3917">
        <v>3907.2</v>
      </c>
      <c r="M3917">
        <v>3907.2</v>
      </c>
      <c r="N3917">
        <f t="shared" si="61"/>
        <v>0</v>
      </c>
    </row>
    <row r="3918" spans="1:14" x14ac:dyDescent="0.2">
      <c r="A3918" t="s">
        <v>4181</v>
      </c>
      <c r="B3918" t="s">
        <v>4180</v>
      </c>
      <c r="I3918" t="s">
        <v>1900</v>
      </c>
      <c r="J3918">
        <v>3384.48</v>
      </c>
      <c r="M3918">
        <v>3384.48</v>
      </c>
      <c r="N3918">
        <f t="shared" si="61"/>
        <v>0</v>
      </c>
    </row>
    <row r="3919" spans="1:14" x14ac:dyDescent="0.2">
      <c r="A3919" t="s">
        <v>4182</v>
      </c>
      <c r="B3919" t="s">
        <v>4035</v>
      </c>
      <c r="I3919" t="s">
        <v>1900</v>
      </c>
      <c r="J3919">
        <v>4591.84</v>
      </c>
      <c r="M3919">
        <v>4591.84</v>
      </c>
      <c r="N3919">
        <f t="shared" si="61"/>
        <v>0</v>
      </c>
    </row>
    <row r="3920" spans="1:14" x14ac:dyDescent="0.2">
      <c r="A3920" t="s">
        <v>4183</v>
      </c>
      <c r="B3920" t="s">
        <v>4035</v>
      </c>
      <c r="I3920" t="s">
        <v>1900</v>
      </c>
      <c r="J3920">
        <v>3977.6</v>
      </c>
      <c r="M3920">
        <v>3977.6</v>
      </c>
      <c r="N3920">
        <f t="shared" si="61"/>
        <v>0</v>
      </c>
    </row>
    <row r="3921" spans="1:14" x14ac:dyDescent="0.2">
      <c r="A3921" t="s">
        <v>4184</v>
      </c>
      <c r="B3921" t="s">
        <v>4036</v>
      </c>
      <c r="I3921" t="s">
        <v>1900</v>
      </c>
      <c r="J3921">
        <v>4591.84</v>
      </c>
      <c r="M3921">
        <v>4591.84</v>
      </c>
      <c r="N3921">
        <f t="shared" si="61"/>
        <v>0</v>
      </c>
    </row>
    <row r="3922" spans="1:14" x14ac:dyDescent="0.2">
      <c r="A3922" t="s">
        <v>4185</v>
      </c>
      <c r="B3922" t="s">
        <v>4036</v>
      </c>
      <c r="I3922" t="s">
        <v>1900</v>
      </c>
      <c r="J3922">
        <v>3977.6</v>
      </c>
      <c r="M3922">
        <v>3977.6</v>
      </c>
      <c r="N3922">
        <f t="shared" si="61"/>
        <v>0</v>
      </c>
    </row>
    <row r="3923" spans="1:14" x14ac:dyDescent="0.2">
      <c r="A3923" t="s">
        <v>4186</v>
      </c>
      <c r="B3923" t="s">
        <v>4037</v>
      </c>
      <c r="I3923" t="s">
        <v>1900</v>
      </c>
      <c r="J3923">
        <v>3087.04</v>
      </c>
      <c r="M3923">
        <v>3087.04</v>
      </c>
      <c r="N3923">
        <f t="shared" si="61"/>
        <v>0</v>
      </c>
    </row>
    <row r="3924" spans="1:14" x14ac:dyDescent="0.2">
      <c r="A3924" t="s">
        <v>4187</v>
      </c>
      <c r="B3924" t="s">
        <v>4037</v>
      </c>
      <c r="I3924" t="s">
        <v>1900</v>
      </c>
      <c r="J3924">
        <v>2675.2</v>
      </c>
      <c r="M3924">
        <v>2675.2</v>
      </c>
      <c r="N3924">
        <f t="shared" si="61"/>
        <v>0</v>
      </c>
    </row>
    <row r="3925" spans="1:14" x14ac:dyDescent="0.2">
      <c r="A3925" t="s">
        <v>4188</v>
      </c>
      <c r="B3925" t="s">
        <v>4038</v>
      </c>
      <c r="I3925" t="s">
        <v>1900</v>
      </c>
      <c r="J3925">
        <v>3087.04</v>
      </c>
      <c r="M3925">
        <v>3087.04</v>
      </c>
      <c r="N3925">
        <f t="shared" si="61"/>
        <v>0</v>
      </c>
    </row>
    <row r="3926" spans="1:14" x14ac:dyDescent="0.2">
      <c r="A3926" t="s">
        <v>4189</v>
      </c>
      <c r="B3926" t="s">
        <v>4038</v>
      </c>
      <c r="I3926" t="s">
        <v>1900</v>
      </c>
      <c r="J3926">
        <v>2675.2</v>
      </c>
      <c r="M3926">
        <v>2675.2</v>
      </c>
      <c r="N3926">
        <f t="shared" si="61"/>
        <v>0</v>
      </c>
    </row>
    <row r="3927" spans="1:14" x14ac:dyDescent="0.2">
      <c r="A3927" t="s">
        <v>4190</v>
      </c>
      <c r="B3927" t="s">
        <v>22134</v>
      </c>
      <c r="I3927" t="s">
        <v>1900</v>
      </c>
      <c r="J3927">
        <v>15249.51</v>
      </c>
      <c r="M3927">
        <v>15249.51</v>
      </c>
      <c r="N3927">
        <f t="shared" si="61"/>
        <v>0</v>
      </c>
    </row>
    <row r="3928" spans="1:14" x14ac:dyDescent="0.2">
      <c r="A3928" t="s">
        <v>4191</v>
      </c>
      <c r="B3928" t="s">
        <v>22134</v>
      </c>
      <c r="I3928" t="s">
        <v>1900</v>
      </c>
      <c r="J3928">
        <v>13211.29</v>
      </c>
      <c r="M3928">
        <v>13211.29</v>
      </c>
      <c r="N3928">
        <f t="shared" si="61"/>
        <v>0</v>
      </c>
    </row>
    <row r="3929" spans="1:14" x14ac:dyDescent="0.2">
      <c r="A3929" t="s">
        <v>4192</v>
      </c>
      <c r="B3929" t="s">
        <v>32733</v>
      </c>
      <c r="I3929" t="s">
        <v>1900</v>
      </c>
      <c r="J3929">
        <v>30499.02</v>
      </c>
      <c r="M3929">
        <v>30499.02</v>
      </c>
      <c r="N3929">
        <f t="shared" si="61"/>
        <v>0</v>
      </c>
    </row>
    <row r="3930" spans="1:14" x14ac:dyDescent="0.2">
      <c r="A3930" t="s">
        <v>4193</v>
      </c>
      <c r="B3930" t="s">
        <v>32733</v>
      </c>
      <c r="I3930" t="s">
        <v>1900</v>
      </c>
      <c r="J3930">
        <v>26422.58</v>
      </c>
      <c r="M3930">
        <v>26422.58</v>
      </c>
      <c r="N3930">
        <f t="shared" si="61"/>
        <v>0</v>
      </c>
    </row>
    <row r="3931" spans="1:14" x14ac:dyDescent="0.2">
      <c r="A3931" t="s">
        <v>4194</v>
      </c>
      <c r="B3931" t="s">
        <v>32734</v>
      </c>
      <c r="I3931" t="s">
        <v>1900</v>
      </c>
      <c r="J3931">
        <v>45748.53</v>
      </c>
      <c r="M3931">
        <v>45748.53</v>
      </c>
      <c r="N3931">
        <f t="shared" si="61"/>
        <v>0</v>
      </c>
    </row>
    <row r="3932" spans="1:14" x14ac:dyDescent="0.2">
      <c r="A3932" t="s">
        <v>4195</v>
      </c>
      <c r="B3932" t="s">
        <v>32734</v>
      </c>
      <c r="I3932" t="s">
        <v>1900</v>
      </c>
      <c r="J3932">
        <v>39633.870000000003</v>
      </c>
      <c r="M3932">
        <v>39633.870000000003</v>
      </c>
      <c r="N3932">
        <f t="shared" si="61"/>
        <v>0</v>
      </c>
    </row>
    <row r="3933" spans="1:14" x14ac:dyDescent="0.2">
      <c r="A3933" t="s">
        <v>22135</v>
      </c>
      <c r="B3933" t="s">
        <v>32735</v>
      </c>
      <c r="I3933" t="s">
        <v>1900</v>
      </c>
      <c r="J3933">
        <v>60998.04</v>
      </c>
      <c r="M3933">
        <v>60998.04</v>
      </c>
      <c r="N3933">
        <f t="shared" si="61"/>
        <v>0</v>
      </c>
    </row>
    <row r="3934" spans="1:14" x14ac:dyDescent="0.2">
      <c r="A3934" t="s">
        <v>22136</v>
      </c>
      <c r="B3934" t="s">
        <v>32735</v>
      </c>
      <c r="I3934" t="s">
        <v>1900</v>
      </c>
      <c r="J3934">
        <v>52845.16</v>
      </c>
      <c r="M3934">
        <v>52845.16</v>
      </c>
      <c r="N3934">
        <f t="shared" si="61"/>
        <v>0</v>
      </c>
    </row>
    <row r="3935" spans="1:14" x14ac:dyDescent="0.2">
      <c r="A3935" t="s">
        <v>4196</v>
      </c>
      <c r="B3935" t="s">
        <v>32736</v>
      </c>
      <c r="I3935" t="s">
        <v>1900</v>
      </c>
      <c r="J3935">
        <v>11817.4</v>
      </c>
      <c r="M3935">
        <v>11817.4</v>
      </c>
      <c r="N3935">
        <f t="shared" si="61"/>
        <v>0</v>
      </c>
    </row>
    <row r="3936" spans="1:14" x14ac:dyDescent="0.2">
      <c r="A3936" t="s">
        <v>4197</v>
      </c>
      <c r="B3936" t="s">
        <v>32736</v>
      </c>
      <c r="I3936" t="s">
        <v>1900</v>
      </c>
      <c r="J3936">
        <v>10237.91</v>
      </c>
      <c r="M3936">
        <v>10237.91</v>
      </c>
      <c r="N3936">
        <f t="shared" si="61"/>
        <v>0</v>
      </c>
    </row>
    <row r="3937" spans="1:14" x14ac:dyDescent="0.2">
      <c r="A3937" t="s">
        <v>4198</v>
      </c>
      <c r="B3937" t="s">
        <v>32737</v>
      </c>
      <c r="I3937" t="s">
        <v>1900</v>
      </c>
      <c r="J3937">
        <v>23634.81</v>
      </c>
      <c r="M3937">
        <v>23634.81</v>
      </c>
      <c r="N3937">
        <f t="shared" si="61"/>
        <v>0</v>
      </c>
    </row>
    <row r="3938" spans="1:14" x14ac:dyDescent="0.2">
      <c r="A3938" t="s">
        <v>4199</v>
      </c>
      <c r="B3938" t="s">
        <v>32737</v>
      </c>
      <c r="I3938" t="s">
        <v>1900</v>
      </c>
      <c r="J3938">
        <v>20475.82</v>
      </c>
      <c r="M3938">
        <v>20475.82</v>
      </c>
      <c r="N3938">
        <f t="shared" si="61"/>
        <v>0</v>
      </c>
    </row>
    <row r="3939" spans="1:14" x14ac:dyDescent="0.2">
      <c r="A3939" t="s">
        <v>4200</v>
      </c>
      <c r="B3939" t="s">
        <v>32738</v>
      </c>
      <c r="I3939" t="s">
        <v>1900</v>
      </c>
      <c r="J3939">
        <v>35452.21</v>
      </c>
      <c r="M3939">
        <v>35452.21</v>
      </c>
      <c r="N3939">
        <f t="shared" si="61"/>
        <v>0</v>
      </c>
    </row>
    <row r="3940" spans="1:14" x14ac:dyDescent="0.2">
      <c r="A3940" t="s">
        <v>4201</v>
      </c>
      <c r="B3940" t="s">
        <v>32738</v>
      </c>
      <c r="I3940" t="s">
        <v>1900</v>
      </c>
      <c r="J3940">
        <v>30713.74</v>
      </c>
      <c r="M3940">
        <v>30713.74</v>
      </c>
      <c r="N3940">
        <f t="shared" si="61"/>
        <v>0</v>
      </c>
    </row>
    <row r="3941" spans="1:14" x14ac:dyDescent="0.2">
      <c r="A3941" t="s">
        <v>22137</v>
      </c>
      <c r="B3941" t="s">
        <v>32739</v>
      </c>
      <c r="I3941" t="s">
        <v>1900</v>
      </c>
      <c r="J3941">
        <v>47269.62</v>
      </c>
      <c r="M3941">
        <v>47269.62</v>
      </c>
      <c r="N3941">
        <f t="shared" si="61"/>
        <v>0</v>
      </c>
    </row>
    <row r="3942" spans="1:14" x14ac:dyDescent="0.2">
      <c r="A3942" t="s">
        <v>22138</v>
      </c>
      <c r="B3942" t="s">
        <v>32739</v>
      </c>
      <c r="I3942" t="s">
        <v>1900</v>
      </c>
      <c r="J3942">
        <v>40951.65</v>
      </c>
      <c r="M3942">
        <v>40951.65</v>
      </c>
      <c r="N3942">
        <f t="shared" si="61"/>
        <v>0</v>
      </c>
    </row>
    <row r="3943" spans="1:14" x14ac:dyDescent="0.2">
      <c r="A3943" t="s">
        <v>4202</v>
      </c>
      <c r="B3943" t="s">
        <v>22139</v>
      </c>
      <c r="J3943">
        <v>9556</v>
      </c>
      <c r="M3943">
        <v>9556</v>
      </c>
      <c r="N3943">
        <f t="shared" si="61"/>
        <v>0</v>
      </c>
    </row>
    <row r="3944" spans="1:14" x14ac:dyDescent="0.2">
      <c r="A3944" t="s">
        <v>4203</v>
      </c>
      <c r="B3944" t="s">
        <v>22139</v>
      </c>
      <c r="J3944">
        <v>8280</v>
      </c>
      <c r="M3944">
        <v>8280</v>
      </c>
      <c r="N3944">
        <f t="shared" si="61"/>
        <v>0</v>
      </c>
    </row>
    <row r="3945" spans="1:14" x14ac:dyDescent="0.2">
      <c r="A3945" t="s">
        <v>4204</v>
      </c>
      <c r="B3945" t="s">
        <v>32740</v>
      </c>
      <c r="I3945" t="s">
        <v>1900</v>
      </c>
      <c r="J3945">
        <v>17906.62</v>
      </c>
      <c r="M3945">
        <v>17906.62</v>
      </c>
      <c r="N3945">
        <f t="shared" si="61"/>
        <v>0</v>
      </c>
    </row>
    <row r="3946" spans="1:14" x14ac:dyDescent="0.2">
      <c r="A3946" t="s">
        <v>4205</v>
      </c>
      <c r="B3946" t="s">
        <v>32740</v>
      </c>
      <c r="I3946" t="s">
        <v>1900</v>
      </c>
      <c r="J3946">
        <v>15513.57</v>
      </c>
      <c r="M3946">
        <v>15513.57</v>
      </c>
      <c r="N3946">
        <f t="shared" si="61"/>
        <v>0</v>
      </c>
    </row>
    <row r="3947" spans="1:14" x14ac:dyDescent="0.2">
      <c r="A3947" t="s">
        <v>4206</v>
      </c>
      <c r="B3947" t="s">
        <v>32741</v>
      </c>
      <c r="I3947" t="s">
        <v>1900</v>
      </c>
      <c r="J3947">
        <v>35813.24</v>
      </c>
      <c r="M3947">
        <v>35813.24</v>
      </c>
      <c r="N3947">
        <f t="shared" si="61"/>
        <v>0</v>
      </c>
    </row>
    <row r="3948" spans="1:14" x14ac:dyDescent="0.2">
      <c r="A3948" t="s">
        <v>4207</v>
      </c>
      <c r="B3948" t="s">
        <v>32741</v>
      </c>
      <c r="I3948" t="s">
        <v>1900</v>
      </c>
      <c r="J3948">
        <v>31027.14</v>
      </c>
      <c r="M3948">
        <v>31027.14</v>
      </c>
      <c r="N3948">
        <f t="shared" si="61"/>
        <v>0</v>
      </c>
    </row>
    <row r="3949" spans="1:14" x14ac:dyDescent="0.2">
      <c r="A3949" t="s">
        <v>4208</v>
      </c>
      <c r="B3949" t="s">
        <v>32742</v>
      </c>
      <c r="I3949" t="s">
        <v>1900</v>
      </c>
      <c r="J3949">
        <v>53719.86</v>
      </c>
      <c r="M3949">
        <v>53719.86</v>
      </c>
      <c r="N3949">
        <f t="shared" si="61"/>
        <v>0</v>
      </c>
    </row>
    <row r="3950" spans="1:14" x14ac:dyDescent="0.2">
      <c r="A3950" t="s">
        <v>4209</v>
      </c>
      <c r="B3950" t="s">
        <v>32742</v>
      </c>
      <c r="I3950" t="s">
        <v>1900</v>
      </c>
      <c r="J3950">
        <v>46540.71</v>
      </c>
      <c r="M3950">
        <v>46540.71</v>
      </c>
      <c r="N3950">
        <f t="shared" si="61"/>
        <v>0</v>
      </c>
    </row>
    <row r="3951" spans="1:14" x14ac:dyDescent="0.2">
      <c r="A3951" t="s">
        <v>4210</v>
      </c>
      <c r="B3951" t="s">
        <v>32743</v>
      </c>
      <c r="I3951" t="s">
        <v>1900</v>
      </c>
      <c r="J3951">
        <v>71626.490000000005</v>
      </c>
      <c r="M3951">
        <v>71626.490000000005</v>
      </c>
      <c r="N3951">
        <f t="shared" si="61"/>
        <v>0</v>
      </c>
    </row>
    <row r="3952" spans="1:14" x14ac:dyDescent="0.2">
      <c r="A3952" t="s">
        <v>4211</v>
      </c>
      <c r="B3952" t="s">
        <v>32743</v>
      </c>
      <c r="I3952" t="s">
        <v>1900</v>
      </c>
      <c r="J3952">
        <v>62054.28</v>
      </c>
      <c r="M3952">
        <v>62054.28</v>
      </c>
      <c r="N3952">
        <f t="shared" si="61"/>
        <v>0</v>
      </c>
    </row>
    <row r="3953" spans="1:14" x14ac:dyDescent="0.2">
      <c r="A3953" t="s">
        <v>4212</v>
      </c>
      <c r="B3953" t="s">
        <v>32744</v>
      </c>
      <c r="I3953" t="s">
        <v>1900</v>
      </c>
      <c r="J3953">
        <v>13876.49</v>
      </c>
      <c r="M3953">
        <v>13876.49</v>
      </c>
      <c r="N3953">
        <f t="shared" si="61"/>
        <v>0</v>
      </c>
    </row>
    <row r="3954" spans="1:14" x14ac:dyDescent="0.2">
      <c r="A3954" t="s">
        <v>4213</v>
      </c>
      <c r="B3954" t="s">
        <v>32744</v>
      </c>
      <c r="I3954" t="s">
        <v>1900</v>
      </c>
      <c r="J3954">
        <v>12022.03</v>
      </c>
      <c r="M3954">
        <v>12022.03</v>
      </c>
      <c r="N3954">
        <f t="shared" si="61"/>
        <v>0</v>
      </c>
    </row>
    <row r="3955" spans="1:14" x14ac:dyDescent="0.2">
      <c r="A3955" t="s">
        <v>4214</v>
      </c>
      <c r="B3955" t="s">
        <v>32745</v>
      </c>
      <c r="I3955" t="s">
        <v>1900</v>
      </c>
      <c r="J3955">
        <v>27752.99</v>
      </c>
      <c r="M3955">
        <v>27752.99</v>
      </c>
      <c r="N3955">
        <f t="shared" si="61"/>
        <v>0</v>
      </c>
    </row>
    <row r="3956" spans="1:14" x14ac:dyDescent="0.2">
      <c r="A3956" t="s">
        <v>4215</v>
      </c>
      <c r="B3956" t="s">
        <v>32745</v>
      </c>
      <c r="I3956" t="s">
        <v>1900</v>
      </c>
      <c r="J3956">
        <v>24044.07</v>
      </c>
      <c r="M3956">
        <v>24044.07</v>
      </c>
      <c r="N3956">
        <f t="shared" si="61"/>
        <v>0</v>
      </c>
    </row>
    <row r="3957" spans="1:14" x14ac:dyDescent="0.2">
      <c r="A3957" t="s">
        <v>4216</v>
      </c>
      <c r="B3957" t="s">
        <v>32746</v>
      </c>
      <c r="I3957" t="s">
        <v>1900</v>
      </c>
      <c r="J3957">
        <v>41629.49</v>
      </c>
      <c r="M3957">
        <v>41629.49</v>
      </c>
      <c r="N3957">
        <f t="shared" si="61"/>
        <v>0</v>
      </c>
    </row>
    <row r="3958" spans="1:14" x14ac:dyDescent="0.2">
      <c r="A3958" t="s">
        <v>4217</v>
      </c>
      <c r="B3958" t="s">
        <v>32746</v>
      </c>
      <c r="I3958" t="s">
        <v>1900</v>
      </c>
      <c r="J3958">
        <v>36066.1</v>
      </c>
      <c r="M3958">
        <v>36066.1</v>
      </c>
      <c r="N3958">
        <f t="shared" si="61"/>
        <v>0</v>
      </c>
    </row>
    <row r="3959" spans="1:14" x14ac:dyDescent="0.2">
      <c r="A3959" t="s">
        <v>4218</v>
      </c>
      <c r="B3959" t="s">
        <v>32747</v>
      </c>
      <c r="I3959" t="s">
        <v>1900</v>
      </c>
      <c r="J3959">
        <v>55505.99</v>
      </c>
      <c r="M3959">
        <v>55505.99</v>
      </c>
      <c r="N3959">
        <f t="shared" si="61"/>
        <v>0</v>
      </c>
    </row>
    <row r="3960" spans="1:14" x14ac:dyDescent="0.2">
      <c r="A3960" t="s">
        <v>4219</v>
      </c>
      <c r="B3960" t="s">
        <v>32747</v>
      </c>
      <c r="I3960" t="s">
        <v>1900</v>
      </c>
      <c r="J3960">
        <v>48088.14</v>
      </c>
      <c r="M3960">
        <v>48088.14</v>
      </c>
      <c r="N3960">
        <f t="shared" si="61"/>
        <v>0</v>
      </c>
    </row>
    <row r="3961" spans="1:14" x14ac:dyDescent="0.2">
      <c r="A3961" t="s">
        <v>4220</v>
      </c>
      <c r="B3961" t="s">
        <v>22140</v>
      </c>
      <c r="J3961">
        <v>5080</v>
      </c>
      <c r="M3961">
        <v>5080</v>
      </c>
      <c r="N3961">
        <f t="shared" si="61"/>
        <v>0</v>
      </c>
    </row>
    <row r="3962" spans="1:14" x14ac:dyDescent="0.2">
      <c r="A3962" t="s">
        <v>4221</v>
      </c>
      <c r="B3962" t="s">
        <v>22140</v>
      </c>
      <c r="J3962">
        <v>4542</v>
      </c>
      <c r="M3962">
        <v>4542</v>
      </c>
      <c r="N3962">
        <f t="shared" si="61"/>
        <v>0</v>
      </c>
    </row>
    <row r="3963" spans="1:14" x14ac:dyDescent="0.2">
      <c r="A3963" t="s">
        <v>4222</v>
      </c>
      <c r="B3963" t="s">
        <v>32748</v>
      </c>
      <c r="I3963" t="s">
        <v>4</v>
      </c>
      <c r="J3963">
        <v>30.03</v>
      </c>
      <c r="M3963">
        <v>30.03</v>
      </c>
      <c r="N3963">
        <f t="shared" si="61"/>
        <v>0</v>
      </c>
    </row>
    <row r="3964" spans="1:14" x14ac:dyDescent="0.2">
      <c r="A3964" t="s">
        <v>4223</v>
      </c>
      <c r="B3964" t="s">
        <v>32748</v>
      </c>
      <c r="I3964" t="s">
        <v>4</v>
      </c>
      <c r="J3964">
        <v>26.07</v>
      </c>
      <c r="M3964">
        <v>26.07</v>
      </c>
      <c r="N3964">
        <f t="shared" si="61"/>
        <v>0</v>
      </c>
    </row>
    <row r="3965" spans="1:14" x14ac:dyDescent="0.2">
      <c r="A3965" t="s">
        <v>4224</v>
      </c>
      <c r="B3965" t="s">
        <v>32749</v>
      </c>
      <c r="I3965" t="s">
        <v>4</v>
      </c>
      <c r="J3965">
        <v>43.98</v>
      </c>
      <c r="M3965">
        <v>43.98</v>
      </c>
      <c r="N3965">
        <f t="shared" si="61"/>
        <v>0</v>
      </c>
    </row>
    <row r="3966" spans="1:14" x14ac:dyDescent="0.2">
      <c r="A3966" t="s">
        <v>4225</v>
      </c>
      <c r="B3966" t="s">
        <v>32749</v>
      </c>
      <c r="I3966" t="s">
        <v>4</v>
      </c>
      <c r="J3966">
        <v>38.21</v>
      </c>
      <c r="M3966">
        <v>38.21</v>
      </c>
      <c r="N3966">
        <f t="shared" si="61"/>
        <v>0</v>
      </c>
    </row>
    <row r="3967" spans="1:14" x14ac:dyDescent="0.2">
      <c r="A3967" t="s">
        <v>4226</v>
      </c>
      <c r="B3967" t="s">
        <v>32750</v>
      </c>
      <c r="I3967" t="s">
        <v>4</v>
      </c>
      <c r="J3967">
        <v>62.05</v>
      </c>
      <c r="M3967">
        <v>62.05</v>
      </c>
      <c r="N3967">
        <f t="shared" si="61"/>
        <v>0</v>
      </c>
    </row>
    <row r="3968" spans="1:14" x14ac:dyDescent="0.2">
      <c r="A3968" t="s">
        <v>4227</v>
      </c>
      <c r="B3968" t="s">
        <v>32750</v>
      </c>
      <c r="I3968" t="s">
        <v>4</v>
      </c>
      <c r="J3968">
        <v>54.4</v>
      </c>
      <c r="M3968">
        <v>54.4</v>
      </c>
      <c r="N3968">
        <f t="shared" si="61"/>
        <v>0</v>
      </c>
    </row>
    <row r="3969" spans="1:14" x14ac:dyDescent="0.2">
      <c r="A3969" t="s">
        <v>4228</v>
      </c>
      <c r="B3969" t="s">
        <v>32751</v>
      </c>
      <c r="I3969" t="s">
        <v>4</v>
      </c>
      <c r="J3969">
        <v>79.52</v>
      </c>
      <c r="M3969">
        <v>79.52</v>
      </c>
      <c r="N3969">
        <f t="shared" si="61"/>
        <v>0</v>
      </c>
    </row>
    <row r="3970" spans="1:14" x14ac:dyDescent="0.2">
      <c r="A3970" t="s">
        <v>4229</v>
      </c>
      <c r="B3970" t="s">
        <v>32751</v>
      </c>
      <c r="I3970" t="s">
        <v>4</v>
      </c>
      <c r="J3970">
        <v>69.91</v>
      </c>
      <c r="M3970">
        <v>69.91</v>
      </c>
      <c r="N3970">
        <f t="shared" si="61"/>
        <v>0</v>
      </c>
    </row>
    <row r="3971" spans="1:14" x14ac:dyDescent="0.2">
      <c r="A3971" t="s">
        <v>4230</v>
      </c>
      <c r="B3971" t="s">
        <v>32752</v>
      </c>
      <c r="I3971" t="s">
        <v>4</v>
      </c>
      <c r="J3971">
        <v>93.68</v>
      </c>
      <c r="M3971">
        <v>93.68</v>
      </c>
      <c r="N3971">
        <f t="shared" si="61"/>
        <v>0</v>
      </c>
    </row>
    <row r="3972" spans="1:14" x14ac:dyDescent="0.2">
      <c r="A3972" t="s">
        <v>4231</v>
      </c>
      <c r="B3972" t="s">
        <v>32752</v>
      </c>
      <c r="I3972" t="s">
        <v>4</v>
      </c>
      <c r="J3972">
        <v>82.4</v>
      </c>
      <c r="M3972">
        <v>82.4</v>
      </c>
      <c r="N3972">
        <f t="shared" ref="N3972:N4035" si="62">J3972-M3972</f>
        <v>0</v>
      </c>
    </row>
    <row r="3973" spans="1:14" x14ac:dyDescent="0.2">
      <c r="A3973" t="s">
        <v>4232</v>
      </c>
      <c r="B3973" t="s">
        <v>32753</v>
      </c>
      <c r="I3973" t="s">
        <v>4</v>
      </c>
      <c r="J3973">
        <v>44.53</v>
      </c>
      <c r="M3973">
        <v>44.53</v>
      </c>
      <c r="N3973">
        <f t="shared" si="62"/>
        <v>0</v>
      </c>
    </row>
    <row r="3974" spans="1:14" x14ac:dyDescent="0.2">
      <c r="A3974" t="s">
        <v>4233</v>
      </c>
      <c r="B3974" t="s">
        <v>32753</v>
      </c>
      <c r="I3974" t="s">
        <v>4</v>
      </c>
      <c r="J3974">
        <v>39.049999999999997</v>
      </c>
      <c r="M3974">
        <v>39.049999999999997</v>
      </c>
      <c r="N3974">
        <f t="shared" si="62"/>
        <v>0</v>
      </c>
    </row>
    <row r="3975" spans="1:14" x14ac:dyDescent="0.2">
      <c r="A3975" t="s">
        <v>4234</v>
      </c>
      <c r="B3975" t="s">
        <v>32754</v>
      </c>
      <c r="I3975" t="s">
        <v>4</v>
      </c>
      <c r="J3975">
        <v>66.05</v>
      </c>
      <c r="M3975">
        <v>66.05</v>
      </c>
      <c r="N3975">
        <f t="shared" si="62"/>
        <v>0</v>
      </c>
    </row>
    <row r="3976" spans="1:14" x14ac:dyDescent="0.2">
      <c r="A3976" t="s">
        <v>4235</v>
      </c>
      <c r="B3976" t="s">
        <v>32754</v>
      </c>
      <c r="I3976" t="s">
        <v>4</v>
      </c>
      <c r="J3976">
        <v>57.91</v>
      </c>
      <c r="M3976">
        <v>57.91</v>
      </c>
      <c r="N3976">
        <f t="shared" si="62"/>
        <v>0</v>
      </c>
    </row>
    <row r="3977" spans="1:14" x14ac:dyDescent="0.2">
      <c r="A3977" t="s">
        <v>4236</v>
      </c>
      <c r="B3977" t="s">
        <v>32755</v>
      </c>
      <c r="I3977" t="s">
        <v>4</v>
      </c>
      <c r="J3977">
        <v>82.27</v>
      </c>
      <c r="M3977">
        <v>82.27</v>
      </c>
      <c r="N3977">
        <f t="shared" si="62"/>
        <v>0</v>
      </c>
    </row>
    <row r="3978" spans="1:14" x14ac:dyDescent="0.2">
      <c r="A3978" t="s">
        <v>4237</v>
      </c>
      <c r="B3978" t="s">
        <v>32755</v>
      </c>
      <c r="I3978" t="s">
        <v>4</v>
      </c>
      <c r="J3978">
        <v>72.34</v>
      </c>
      <c r="M3978">
        <v>72.34</v>
      </c>
      <c r="N3978">
        <f t="shared" si="62"/>
        <v>0</v>
      </c>
    </row>
    <row r="3979" spans="1:14" x14ac:dyDescent="0.2">
      <c r="A3979" t="s">
        <v>4238</v>
      </c>
      <c r="B3979" t="s">
        <v>32756</v>
      </c>
      <c r="I3979" t="s">
        <v>4</v>
      </c>
      <c r="J3979">
        <v>102.54</v>
      </c>
      <c r="M3979">
        <v>102.54</v>
      </c>
      <c r="N3979">
        <f t="shared" si="62"/>
        <v>0</v>
      </c>
    </row>
    <row r="3980" spans="1:14" x14ac:dyDescent="0.2">
      <c r="A3980" t="s">
        <v>4239</v>
      </c>
      <c r="B3980" t="s">
        <v>32756</v>
      </c>
      <c r="I3980" t="s">
        <v>4</v>
      </c>
      <c r="J3980">
        <v>90.12</v>
      </c>
      <c r="M3980">
        <v>90.12</v>
      </c>
      <c r="N3980">
        <f t="shared" si="62"/>
        <v>0</v>
      </c>
    </row>
    <row r="3981" spans="1:14" x14ac:dyDescent="0.2">
      <c r="A3981" t="s">
        <v>4240</v>
      </c>
      <c r="B3981" t="s">
        <v>32757</v>
      </c>
      <c r="I3981" t="s">
        <v>4</v>
      </c>
      <c r="J3981">
        <v>119.47</v>
      </c>
      <c r="M3981">
        <v>119.47</v>
      </c>
      <c r="N3981">
        <f t="shared" si="62"/>
        <v>0</v>
      </c>
    </row>
    <row r="3982" spans="1:14" x14ac:dyDescent="0.2">
      <c r="A3982" t="s">
        <v>4241</v>
      </c>
      <c r="B3982" t="s">
        <v>32757</v>
      </c>
      <c r="I3982" t="s">
        <v>4</v>
      </c>
      <c r="J3982">
        <v>105.15</v>
      </c>
      <c r="M3982">
        <v>105.15</v>
      </c>
      <c r="N3982">
        <f t="shared" si="62"/>
        <v>0</v>
      </c>
    </row>
    <row r="3983" spans="1:14" x14ac:dyDescent="0.2">
      <c r="A3983" t="s">
        <v>4242</v>
      </c>
      <c r="B3983" t="s">
        <v>32758</v>
      </c>
      <c r="I3983" t="s">
        <v>4</v>
      </c>
      <c r="J3983">
        <v>147.4</v>
      </c>
      <c r="M3983">
        <v>147.4</v>
      </c>
      <c r="N3983">
        <f t="shared" si="62"/>
        <v>0</v>
      </c>
    </row>
    <row r="3984" spans="1:14" x14ac:dyDescent="0.2">
      <c r="A3984" t="s">
        <v>4243</v>
      </c>
      <c r="B3984" t="s">
        <v>32758</v>
      </c>
      <c r="I3984" t="s">
        <v>4</v>
      </c>
      <c r="J3984">
        <v>129.76</v>
      </c>
      <c r="M3984">
        <v>129.76</v>
      </c>
      <c r="N3984">
        <f t="shared" si="62"/>
        <v>0</v>
      </c>
    </row>
    <row r="3985" spans="1:14" x14ac:dyDescent="0.2">
      <c r="A3985" t="s">
        <v>4244</v>
      </c>
      <c r="B3985" t="s">
        <v>32759</v>
      </c>
      <c r="I3985" t="s">
        <v>4</v>
      </c>
      <c r="J3985">
        <v>170.74</v>
      </c>
      <c r="M3985">
        <v>170.74</v>
      </c>
      <c r="N3985">
        <f t="shared" si="62"/>
        <v>0</v>
      </c>
    </row>
    <row r="3986" spans="1:14" x14ac:dyDescent="0.2">
      <c r="A3986" t="s">
        <v>4245</v>
      </c>
      <c r="B3986" t="s">
        <v>32759</v>
      </c>
      <c r="I3986" t="s">
        <v>4</v>
      </c>
      <c r="J3986">
        <v>150.43</v>
      </c>
      <c r="M3986">
        <v>150.43</v>
      </c>
      <c r="N3986">
        <f t="shared" si="62"/>
        <v>0</v>
      </c>
    </row>
    <row r="3987" spans="1:14" x14ac:dyDescent="0.2">
      <c r="A3987" t="s">
        <v>4246</v>
      </c>
      <c r="B3987" t="s">
        <v>32760</v>
      </c>
      <c r="I3987" t="s">
        <v>4</v>
      </c>
      <c r="J3987">
        <v>256.85000000000002</v>
      </c>
      <c r="M3987">
        <v>256.85000000000002</v>
      </c>
      <c r="N3987">
        <f t="shared" si="62"/>
        <v>0</v>
      </c>
    </row>
    <row r="3988" spans="1:14" x14ac:dyDescent="0.2">
      <c r="A3988" t="s">
        <v>4247</v>
      </c>
      <c r="B3988" t="s">
        <v>32760</v>
      </c>
      <c r="I3988" t="s">
        <v>4</v>
      </c>
      <c r="J3988">
        <v>233.64</v>
      </c>
      <c r="M3988">
        <v>233.64</v>
      </c>
      <c r="N3988">
        <f t="shared" si="62"/>
        <v>0</v>
      </c>
    </row>
    <row r="3989" spans="1:14" x14ac:dyDescent="0.2">
      <c r="A3989" t="s">
        <v>4248</v>
      </c>
      <c r="B3989" t="s">
        <v>32761</v>
      </c>
      <c r="I3989" t="s">
        <v>4</v>
      </c>
      <c r="J3989">
        <v>284.74</v>
      </c>
      <c r="M3989">
        <v>284.74</v>
      </c>
      <c r="N3989">
        <f t="shared" si="62"/>
        <v>0</v>
      </c>
    </row>
    <row r="3990" spans="1:14" x14ac:dyDescent="0.2">
      <c r="A3990" t="s">
        <v>4249</v>
      </c>
      <c r="B3990" t="s">
        <v>32761</v>
      </c>
      <c r="I3990" t="s">
        <v>4</v>
      </c>
      <c r="J3990">
        <v>259.42</v>
      </c>
      <c r="M3990">
        <v>259.42</v>
      </c>
      <c r="N3990">
        <f t="shared" si="62"/>
        <v>0</v>
      </c>
    </row>
    <row r="3991" spans="1:14" x14ac:dyDescent="0.2">
      <c r="A3991" t="s">
        <v>4250</v>
      </c>
      <c r="B3991" t="s">
        <v>32762</v>
      </c>
      <c r="I3991" t="s">
        <v>4</v>
      </c>
      <c r="J3991">
        <v>320.89999999999998</v>
      </c>
      <c r="M3991">
        <v>320.89999999999998</v>
      </c>
      <c r="N3991">
        <f t="shared" si="62"/>
        <v>0</v>
      </c>
    </row>
    <row r="3992" spans="1:14" x14ac:dyDescent="0.2">
      <c r="A3992" t="s">
        <v>4251</v>
      </c>
      <c r="B3992" t="s">
        <v>32762</v>
      </c>
      <c r="I3992" t="s">
        <v>4</v>
      </c>
      <c r="J3992">
        <v>292.35000000000002</v>
      </c>
      <c r="M3992">
        <v>292.35000000000002</v>
      </c>
      <c r="N3992">
        <f t="shared" si="62"/>
        <v>0</v>
      </c>
    </row>
    <row r="3993" spans="1:14" x14ac:dyDescent="0.2">
      <c r="A3993" t="s">
        <v>4252</v>
      </c>
      <c r="B3993" t="s">
        <v>32763</v>
      </c>
      <c r="I3993" t="s">
        <v>4</v>
      </c>
      <c r="J3993">
        <v>389.98</v>
      </c>
      <c r="M3993">
        <v>389.98</v>
      </c>
      <c r="N3993">
        <f t="shared" si="62"/>
        <v>0</v>
      </c>
    </row>
    <row r="3994" spans="1:14" x14ac:dyDescent="0.2">
      <c r="A3994" t="s">
        <v>4253</v>
      </c>
      <c r="B3994" t="s">
        <v>32763</v>
      </c>
      <c r="I3994" t="s">
        <v>4</v>
      </c>
      <c r="J3994">
        <v>354.18</v>
      </c>
      <c r="M3994">
        <v>354.18</v>
      </c>
      <c r="N3994">
        <f t="shared" si="62"/>
        <v>0</v>
      </c>
    </row>
    <row r="3995" spans="1:14" x14ac:dyDescent="0.2">
      <c r="A3995" t="s">
        <v>4254</v>
      </c>
      <c r="B3995" t="s">
        <v>32764</v>
      </c>
      <c r="I3995" t="s">
        <v>4</v>
      </c>
      <c r="J3995">
        <v>462.83</v>
      </c>
      <c r="M3995">
        <v>462.83</v>
      </c>
      <c r="N3995">
        <f t="shared" si="62"/>
        <v>0</v>
      </c>
    </row>
    <row r="3996" spans="1:14" x14ac:dyDescent="0.2">
      <c r="A3996" t="s">
        <v>4255</v>
      </c>
      <c r="B3996" t="s">
        <v>32764</v>
      </c>
      <c r="I3996" t="s">
        <v>4</v>
      </c>
      <c r="J3996">
        <v>419.47</v>
      </c>
      <c r="M3996">
        <v>419.47</v>
      </c>
      <c r="N3996">
        <f t="shared" si="62"/>
        <v>0</v>
      </c>
    </row>
    <row r="3997" spans="1:14" x14ac:dyDescent="0.2">
      <c r="A3997" t="s">
        <v>4256</v>
      </c>
      <c r="B3997" t="s">
        <v>32765</v>
      </c>
      <c r="I3997" t="s">
        <v>4</v>
      </c>
      <c r="J3997">
        <v>516.33000000000004</v>
      </c>
      <c r="M3997">
        <v>516.33000000000004</v>
      </c>
      <c r="N3997">
        <f t="shared" si="62"/>
        <v>0</v>
      </c>
    </row>
    <row r="3998" spans="1:14" x14ac:dyDescent="0.2">
      <c r="A3998" t="s">
        <v>4257</v>
      </c>
      <c r="B3998" t="s">
        <v>32765</v>
      </c>
      <c r="I3998" t="s">
        <v>4</v>
      </c>
      <c r="J3998">
        <v>467.41</v>
      </c>
      <c r="M3998">
        <v>467.41</v>
      </c>
      <c r="N3998">
        <f t="shared" si="62"/>
        <v>0</v>
      </c>
    </row>
    <row r="3999" spans="1:14" x14ac:dyDescent="0.2">
      <c r="A3999" t="s">
        <v>4258</v>
      </c>
      <c r="B3999" t="s">
        <v>32766</v>
      </c>
      <c r="I3999" t="s">
        <v>4</v>
      </c>
      <c r="J3999">
        <v>31.53</v>
      </c>
      <c r="M3999">
        <v>31.53</v>
      </c>
      <c r="N3999">
        <f t="shared" si="62"/>
        <v>0</v>
      </c>
    </row>
    <row r="4000" spans="1:14" x14ac:dyDescent="0.2">
      <c r="A4000" t="s">
        <v>4259</v>
      </c>
      <c r="B4000" t="s">
        <v>32766</v>
      </c>
      <c r="I4000" t="s">
        <v>4</v>
      </c>
      <c r="J4000">
        <v>27.87</v>
      </c>
      <c r="M4000">
        <v>27.87</v>
      </c>
      <c r="N4000">
        <f t="shared" si="62"/>
        <v>0</v>
      </c>
    </row>
    <row r="4001" spans="1:14" x14ac:dyDescent="0.2">
      <c r="A4001" t="s">
        <v>4260</v>
      </c>
      <c r="B4001" t="s">
        <v>32767</v>
      </c>
      <c r="I4001" t="s">
        <v>4</v>
      </c>
      <c r="J4001">
        <v>42.42</v>
      </c>
      <c r="M4001">
        <v>42.42</v>
      </c>
      <c r="N4001">
        <f t="shared" si="62"/>
        <v>0</v>
      </c>
    </row>
    <row r="4002" spans="1:14" x14ac:dyDescent="0.2">
      <c r="A4002" t="s">
        <v>4261</v>
      </c>
      <c r="B4002" t="s">
        <v>32767</v>
      </c>
      <c r="I4002" t="s">
        <v>4</v>
      </c>
      <c r="J4002">
        <v>37.299999999999997</v>
      </c>
      <c r="M4002">
        <v>37.299999999999997</v>
      </c>
      <c r="N4002">
        <f t="shared" si="62"/>
        <v>0</v>
      </c>
    </row>
    <row r="4003" spans="1:14" x14ac:dyDescent="0.2">
      <c r="A4003" t="s">
        <v>4262</v>
      </c>
      <c r="B4003" t="s">
        <v>32768</v>
      </c>
      <c r="I4003" t="s">
        <v>4</v>
      </c>
      <c r="J4003">
        <v>59.29</v>
      </c>
      <c r="M4003">
        <v>59.29</v>
      </c>
      <c r="N4003">
        <f t="shared" si="62"/>
        <v>0</v>
      </c>
    </row>
    <row r="4004" spans="1:14" x14ac:dyDescent="0.2">
      <c r="A4004" t="s">
        <v>4263</v>
      </c>
      <c r="B4004" t="s">
        <v>32768</v>
      </c>
      <c r="I4004" t="s">
        <v>4</v>
      </c>
      <c r="J4004">
        <v>52.27</v>
      </c>
      <c r="M4004">
        <v>52.27</v>
      </c>
      <c r="N4004">
        <f t="shared" si="62"/>
        <v>0</v>
      </c>
    </row>
    <row r="4005" spans="1:14" x14ac:dyDescent="0.2">
      <c r="A4005" t="s">
        <v>4264</v>
      </c>
      <c r="B4005" t="s">
        <v>32769</v>
      </c>
      <c r="I4005" t="s">
        <v>4</v>
      </c>
      <c r="J4005">
        <v>71.010000000000005</v>
      </c>
      <c r="M4005">
        <v>71.010000000000005</v>
      </c>
      <c r="N4005">
        <f t="shared" si="62"/>
        <v>0</v>
      </c>
    </row>
    <row r="4006" spans="1:14" x14ac:dyDescent="0.2">
      <c r="A4006" t="s">
        <v>4265</v>
      </c>
      <c r="B4006" t="s">
        <v>32769</v>
      </c>
      <c r="I4006" t="s">
        <v>4</v>
      </c>
      <c r="J4006">
        <v>62.58</v>
      </c>
      <c r="M4006">
        <v>62.58</v>
      </c>
      <c r="N4006">
        <f t="shared" si="62"/>
        <v>0</v>
      </c>
    </row>
    <row r="4007" spans="1:14" x14ac:dyDescent="0.2">
      <c r="A4007" t="s">
        <v>4266</v>
      </c>
      <c r="B4007" t="s">
        <v>32770</v>
      </c>
      <c r="I4007" t="s">
        <v>4</v>
      </c>
      <c r="J4007">
        <v>84.75</v>
      </c>
      <c r="M4007">
        <v>84.75</v>
      </c>
      <c r="N4007">
        <f t="shared" si="62"/>
        <v>0</v>
      </c>
    </row>
    <row r="4008" spans="1:14" x14ac:dyDescent="0.2">
      <c r="A4008" t="s">
        <v>4267</v>
      </c>
      <c r="B4008" t="s">
        <v>32770</v>
      </c>
      <c r="I4008" t="s">
        <v>4</v>
      </c>
      <c r="J4008">
        <v>74.739999999999995</v>
      </c>
      <c r="M4008">
        <v>74.739999999999995</v>
      </c>
      <c r="N4008">
        <f t="shared" si="62"/>
        <v>0</v>
      </c>
    </row>
    <row r="4009" spans="1:14" x14ac:dyDescent="0.2">
      <c r="A4009" t="s">
        <v>4268</v>
      </c>
      <c r="B4009" t="s">
        <v>32771</v>
      </c>
      <c r="I4009" t="s">
        <v>4</v>
      </c>
      <c r="J4009">
        <v>103.4</v>
      </c>
      <c r="M4009">
        <v>103.4</v>
      </c>
      <c r="N4009">
        <f t="shared" si="62"/>
        <v>0</v>
      </c>
    </row>
    <row r="4010" spans="1:14" x14ac:dyDescent="0.2">
      <c r="A4010" t="s">
        <v>4269</v>
      </c>
      <c r="B4010" t="s">
        <v>32771</v>
      </c>
      <c r="I4010" t="s">
        <v>4</v>
      </c>
      <c r="J4010">
        <v>91.2</v>
      </c>
      <c r="M4010">
        <v>91.2</v>
      </c>
      <c r="N4010">
        <f t="shared" si="62"/>
        <v>0</v>
      </c>
    </row>
    <row r="4011" spans="1:14" x14ac:dyDescent="0.2">
      <c r="A4011" t="s">
        <v>4270</v>
      </c>
      <c r="B4011" t="s">
        <v>32772</v>
      </c>
      <c r="I4011" t="s">
        <v>4</v>
      </c>
      <c r="J4011">
        <v>120.88</v>
      </c>
      <c r="M4011">
        <v>120.88</v>
      </c>
      <c r="N4011">
        <f t="shared" si="62"/>
        <v>0</v>
      </c>
    </row>
    <row r="4012" spans="1:14" x14ac:dyDescent="0.2">
      <c r="A4012" t="s">
        <v>4271</v>
      </c>
      <c r="B4012" t="s">
        <v>32772</v>
      </c>
      <c r="I4012" t="s">
        <v>4</v>
      </c>
      <c r="J4012">
        <v>106.69</v>
      </c>
      <c r="M4012">
        <v>106.69</v>
      </c>
      <c r="N4012">
        <f t="shared" si="62"/>
        <v>0</v>
      </c>
    </row>
    <row r="4013" spans="1:14" x14ac:dyDescent="0.2">
      <c r="A4013" t="s">
        <v>4272</v>
      </c>
      <c r="B4013" t="s">
        <v>32773</v>
      </c>
      <c r="I4013" t="s">
        <v>4</v>
      </c>
      <c r="J4013">
        <v>197.47</v>
      </c>
      <c r="M4013">
        <v>197.47</v>
      </c>
      <c r="N4013">
        <f t="shared" si="62"/>
        <v>0</v>
      </c>
    </row>
    <row r="4014" spans="1:14" x14ac:dyDescent="0.2">
      <c r="A4014" t="s">
        <v>4273</v>
      </c>
      <c r="B4014" t="s">
        <v>32773</v>
      </c>
      <c r="I4014" t="s">
        <v>4</v>
      </c>
      <c r="J4014">
        <v>181.64</v>
      </c>
      <c r="M4014">
        <v>181.64</v>
      </c>
      <c r="N4014">
        <f t="shared" si="62"/>
        <v>0</v>
      </c>
    </row>
    <row r="4015" spans="1:14" x14ac:dyDescent="0.2">
      <c r="A4015" t="s">
        <v>4274</v>
      </c>
      <c r="B4015" t="s">
        <v>32774</v>
      </c>
      <c r="I4015" t="s">
        <v>4</v>
      </c>
      <c r="J4015">
        <v>218.22</v>
      </c>
      <c r="M4015">
        <v>218.22</v>
      </c>
      <c r="N4015">
        <f t="shared" si="62"/>
        <v>0</v>
      </c>
    </row>
    <row r="4016" spans="1:14" x14ac:dyDescent="0.2">
      <c r="A4016" t="s">
        <v>4275</v>
      </c>
      <c r="B4016" t="s">
        <v>32774</v>
      </c>
      <c r="I4016" t="s">
        <v>4</v>
      </c>
      <c r="J4016">
        <v>201.13</v>
      </c>
      <c r="M4016">
        <v>201.13</v>
      </c>
      <c r="N4016">
        <f t="shared" si="62"/>
        <v>0</v>
      </c>
    </row>
    <row r="4017" spans="1:14" x14ac:dyDescent="0.2">
      <c r="A4017" t="s">
        <v>4276</v>
      </c>
      <c r="B4017" t="s">
        <v>32775</v>
      </c>
      <c r="I4017" t="s">
        <v>4</v>
      </c>
      <c r="J4017">
        <v>248.14</v>
      </c>
      <c r="M4017">
        <v>248.14</v>
      </c>
      <c r="N4017">
        <f t="shared" si="62"/>
        <v>0</v>
      </c>
    </row>
    <row r="4018" spans="1:14" x14ac:dyDescent="0.2">
      <c r="A4018" t="s">
        <v>4277</v>
      </c>
      <c r="B4018" t="s">
        <v>32775</v>
      </c>
      <c r="I4018" t="s">
        <v>4</v>
      </c>
      <c r="J4018">
        <v>228.56</v>
      </c>
      <c r="M4018">
        <v>228.56</v>
      </c>
      <c r="N4018">
        <f t="shared" si="62"/>
        <v>0</v>
      </c>
    </row>
    <row r="4019" spans="1:14" x14ac:dyDescent="0.2">
      <c r="A4019" t="s">
        <v>4278</v>
      </c>
      <c r="B4019" t="s">
        <v>32776</v>
      </c>
      <c r="I4019" t="s">
        <v>4</v>
      </c>
      <c r="J4019">
        <v>294.93</v>
      </c>
      <c r="M4019">
        <v>294.93</v>
      </c>
      <c r="N4019">
        <f t="shared" si="62"/>
        <v>0</v>
      </c>
    </row>
    <row r="4020" spans="1:14" x14ac:dyDescent="0.2">
      <c r="A4020" t="s">
        <v>4279</v>
      </c>
      <c r="B4020" t="s">
        <v>32776</v>
      </c>
      <c r="I4020" t="s">
        <v>4</v>
      </c>
      <c r="J4020">
        <v>270.62</v>
      </c>
      <c r="M4020">
        <v>270.62</v>
      </c>
      <c r="N4020">
        <f t="shared" si="62"/>
        <v>0</v>
      </c>
    </row>
    <row r="4021" spans="1:14" x14ac:dyDescent="0.2">
      <c r="A4021" t="s">
        <v>4280</v>
      </c>
      <c r="B4021" t="s">
        <v>32777</v>
      </c>
      <c r="I4021" t="s">
        <v>4</v>
      </c>
      <c r="J4021">
        <v>343.92</v>
      </c>
      <c r="M4021">
        <v>343.92</v>
      </c>
      <c r="N4021">
        <f t="shared" si="62"/>
        <v>0</v>
      </c>
    </row>
    <row r="4022" spans="1:14" x14ac:dyDescent="0.2">
      <c r="A4022" t="s">
        <v>4281</v>
      </c>
      <c r="B4022" t="s">
        <v>32777</v>
      </c>
      <c r="I4022" t="s">
        <v>4</v>
      </c>
      <c r="J4022">
        <v>315.48</v>
      </c>
      <c r="M4022">
        <v>315.48</v>
      </c>
      <c r="N4022">
        <f t="shared" si="62"/>
        <v>0</v>
      </c>
    </row>
    <row r="4023" spans="1:14" x14ac:dyDescent="0.2">
      <c r="A4023" t="s">
        <v>4282</v>
      </c>
      <c r="B4023" t="s">
        <v>32778</v>
      </c>
      <c r="I4023" t="s">
        <v>4</v>
      </c>
      <c r="J4023">
        <v>392.91</v>
      </c>
      <c r="M4023">
        <v>392.91</v>
      </c>
      <c r="N4023">
        <f t="shared" si="62"/>
        <v>0</v>
      </c>
    </row>
    <row r="4024" spans="1:14" x14ac:dyDescent="0.2">
      <c r="A4024" t="s">
        <v>4283</v>
      </c>
      <c r="B4024" t="s">
        <v>32778</v>
      </c>
      <c r="I4024" t="s">
        <v>4</v>
      </c>
      <c r="J4024">
        <v>360.34</v>
      </c>
      <c r="M4024">
        <v>360.34</v>
      </c>
      <c r="N4024">
        <f t="shared" si="62"/>
        <v>0</v>
      </c>
    </row>
    <row r="4025" spans="1:14" x14ac:dyDescent="0.2">
      <c r="A4025" t="s">
        <v>4284</v>
      </c>
      <c r="B4025" t="s">
        <v>32779</v>
      </c>
      <c r="I4025" t="s">
        <v>4</v>
      </c>
      <c r="J4025">
        <v>4.95</v>
      </c>
      <c r="M4025">
        <v>4.95</v>
      </c>
      <c r="N4025">
        <f t="shared" si="62"/>
        <v>0</v>
      </c>
    </row>
    <row r="4026" spans="1:14" x14ac:dyDescent="0.2">
      <c r="A4026" t="s">
        <v>4285</v>
      </c>
      <c r="B4026" t="s">
        <v>32779</v>
      </c>
      <c r="I4026" t="s">
        <v>4</v>
      </c>
      <c r="J4026">
        <v>4.29</v>
      </c>
      <c r="M4026">
        <v>4.29</v>
      </c>
      <c r="N4026">
        <f t="shared" si="62"/>
        <v>0</v>
      </c>
    </row>
    <row r="4027" spans="1:14" x14ac:dyDescent="0.2">
      <c r="A4027" t="s">
        <v>4286</v>
      </c>
      <c r="B4027" t="s">
        <v>32780</v>
      </c>
      <c r="I4027" t="s">
        <v>4</v>
      </c>
      <c r="J4027">
        <v>5.74</v>
      </c>
      <c r="M4027">
        <v>5.74</v>
      </c>
      <c r="N4027">
        <f t="shared" si="62"/>
        <v>0</v>
      </c>
    </row>
    <row r="4028" spans="1:14" x14ac:dyDescent="0.2">
      <c r="A4028" t="s">
        <v>4287</v>
      </c>
      <c r="B4028" t="s">
        <v>32780</v>
      </c>
      <c r="I4028" t="s">
        <v>4</v>
      </c>
      <c r="J4028">
        <v>4.97</v>
      </c>
      <c r="M4028">
        <v>4.97</v>
      </c>
      <c r="N4028">
        <f t="shared" si="62"/>
        <v>0</v>
      </c>
    </row>
    <row r="4029" spans="1:14" x14ac:dyDescent="0.2">
      <c r="A4029" t="s">
        <v>4288</v>
      </c>
      <c r="B4029" t="s">
        <v>32781</v>
      </c>
      <c r="I4029" t="s">
        <v>4</v>
      </c>
      <c r="J4029">
        <v>6.62</v>
      </c>
      <c r="M4029">
        <v>6.62</v>
      </c>
      <c r="N4029">
        <f t="shared" si="62"/>
        <v>0</v>
      </c>
    </row>
    <row r="4030" spans="1:14" x14ac:dyDescent="0.2">
      <c r="A4030" t="s">
        <v>4289</v>
      </c>
      <c r="B4030" t="s">
        <v>32781</v>
      </c>
      <c r="I4030" t="s">
        <v>4</v>
      </c>
      <c r="J4030">
        <v>5.74</v>
      </c>
      <c r="M4030">
        <v>5.74</v>
      </c>
      <c r="N4030">
        <f t="shared" si="62"/>
        <v>0</v>
      </c>
    </row>
    <row r="4031" spans="1:14" x14ac:dyDescent="0.2">
      <c r="A4031" t="s">
        <v>4290</v>
      </c>
      <c r="B4031" t="s">
        <v>32782</v>
      </c>
      <c r="I4031" t="s">
        <v>4</v>
      </c>
      <c r="J4031">
        <v>7.6</v>
      </c>
      <c r="M4031">
        <v>7.6</v>
      </c>
      <c r="N4031">
        <f t="shared" si="62"/>
        <v>0</v>
      </c>
    </row>
    <row r="4032" spans="1:14" x14ac:dyDescent="0.2">
      <c r="A4032" t="s">
        <v>4291</v>
      </c>
      <c r="B4032" t="s">
        <v>32782</v>
      </c>
      <c r="I4032" t="s">
        <v>4</v>
      </c>
      <c r="J4032">
        <v>6.58</v>
      </c>
      <c r="M4032">
        <v>6.58</v>
      </c>
      <c r="N4032">
        <f t="shared" si="62"/>
        <v>0</v>
      </c>
    </row>
    <row r="4033" spans="1:14" x14ac:dyDescent="0.2">
      <c r="A4033" t="s">
        <v>4292</v>
      </c>
      <c r="B4033" t="s">
        <v>32783</v>
      </c>
      <c r="I4033" t="s">
        <v>4</v>
      </c>
      <c r="J4033">
        <v>8.66</v>
      </c>
      <c r="M4033">
        <v>8.66</v>
      </c>
      <c r="N4033">
        <f t="shared" si="62"/>
        <v>0</v>
      </c>
    </row>
    <row r="4034" spans="1:14" x14ac:dyDescent="0.2">
      <c r="A4034" t="s">
        <v>4293</v>
      </c>
      <c r="B4034" t="s">
        <v>32783</v>
      </c>
      <c r="I4034" t="s">
        <v>4</v>
      </c>
      <c r="J4034">
        <v>7.5</v>
      </c>
      <c r="M4034">
        <v>7.5</v>
      </c>
      <c r="N4034">
        <f t="shared" si="62"/>
        <v>0</v>
      </c>
    </row>
    <row r="4035" spans="1:14" x14ac:dyDescent="0.2">
      <c r="A4035" t="s">
        <v>4294</v>
      </c>
      <c r="B4035" t="s">
        <v>32784</v>
      </c>
      <c r="I4035" t="s">
        <v>4</v>
      </c>
      <c r="J4035">
        <v>9.81</v>
      </c>
      <c r="M4035">
        <v>9.81</v>
      </c>
      <c r="N4035">
        <f t="shared" si="62"/>
        <v>0</v>
      </c>
    </row>
    <row r="4036" spans="1:14" x14ac:dyDescent="0.2">
      <c r="A4036" t="s">
        <v>4295</v>
      </c>
      <c r="B4036" t="s">
        <v>32784</v>
      </c>
      <c r="I4036" t="s">
        <v>4</v>
      </c>
      <c r="J4036">
        <v>8.5</v>
      </c>
      <c r="M4036">
        <v>8.5</v>
      </c>
      <c r="N4036">
        <f t="shared" ref="N4036:N4099" si="63">J4036-M4036</f>
        <v>0</v>
      </c>
    </row>
    <row r="4037" spans="1:14" x14ac:dyDescent="0.2">
      <c r="A4037" t="s">
        <v>4296</v>
      </c>
      <c r="B4037" t="s">
        <v>32785</v>
      </c>
      <c r="I4037" t="s">
        <v>4</v>
      </c>
      <c r="J4037">
        <v>25.02</v>
      </c>
      <c r="M4037">
        <v>25.02</v>
      </c>
      <c r="N4037">
        <f t="shared" si="63"/>
        <v>0</v>
      </c>
    </row>
    <row r="4038" spans="1:14" x14ac:dyDescent="0.2">
      <c r="A4038" t="s">
        <v>4297</v>
      </c>
      <c r="B4038" t="s">
        <v>32785</v>
      </c>
      <c r="I4038" t="s">
        <v>4</v>
      </c>
      <c r="J4038">
        <v>21.77</v>
      </c>
      <c r="M4038">
        <v>21.77</v>
      </c>
      <c r="N4038">
        <f t="shared" si="63"/>
        <v>0</v>
      </c>
    </row>
    <row r="4039" spans="1:14" x14ac:dyDescent="0.2">
      <c r="A4039" t="s">
        <v>4298</v>
      </c>
      <c r="B4039" t="s">
        <v>32786</v>
      </c>
      <c r="I4039" t="s">
        <v>4</v>
      </c>
      <c r="J4039">
        <v>29.96</v>
      </c>
      <c r="M4039">
        <v>29.96</v>
      </c>
      <c r="N4039">
        <f t="shared" si="63"/>
        <v>0</v>
      </c>
    </row>
    <row r="4040" spans="1:14" x14ac:dyDescent="0.2">
      <c r="A4040" t="s">
        <v>4299</v>
      </c>
      <c r="B4040" t="s">
        <v>32786</v>
      </c>
      <c r="I4040" t="s">
        <v>4</v>
      </c>
      <c r="J4040">
        <v>26.05</v>
      </c>
      <c r="M4040">
        <v>26.05</v>
      </c>
      <c r="N4040">
        <f t="shared" si="63"/>
        <v>0</v>
      </c>
    </row>
    <row r="4041" spans="1:14" x14ac:dyDescent="0.2">
      <c r="A4041" t="s">
        <v>4300</v>
      </c>
      <c r="B4041" t="s">
        <v>32787</v>
      </c>
      <c r="I4041" t="s">
        <v>4</v>
      </c>
      <c r="J4041">
        <v>35.020000000000003</v>
      </c>
      <c r="M4041">
        <v>35.020000000000003</v>
      </c>
      <c r="N4041">
        <f t="shared" si="63"/>
        <v>0</v>
      </c>
    </row>
    <row r="4042" spans="1:14" x14ac:dyDescent="0.2">
      <c r="A4042" t="s">
        <v>4301</v>
      </c>
      <c r="B4042" t="s">
        <v>32787</v>
      </c>
      <c r="I4042" t="s">
        <v>4</v>
      </c>
      <c r="J4042">
        <v>30.47</v>
      </c>
      <c r="M4042">
        <v>30.47</v>
      </c>
      <c r="N4042">
        <f t="shared" si="63"/>
        <v>0</v>
      </c>
    </row>
    <row r="4043" spans="1:14" x14ac:dyDescent="0.2">
      <c r="A4043" t="s">
        <v>4302</v>
      </c>
      <c r="B4043" t="s">
        <v>32788</v>
      </c>
      <c r="I4043" t="s">
        <v>4</v>
      </c>
      <c r="J4043">
        <v>44.83</v>
      </c>
      <c r="M4043">
        <v>44.83</v>
      </c>
      <c r="N4043">
        <f t="shared" si="63"/>
        <v>0</v>
      </c>
    </row>
    <row r="4044" spans="1:14" x14ac:dyDescent="0.2">
      <c r="A4044" t="s">
        <v>4303</v>
      </c>
      <c r="B4044" t="s">
        <v>32788</v>
      </c>
      <c r="I4044" t="s">
        <v>4</v>
      </c>
      <c r="J4044">
        <v>39.04</v>
      </c>
      <c r="M4044">
        <v>39.04</v>
      </c>
      <c r="N4044">
        <f t="shared" si="63"/>
        <v>0</v>
      </c>
    </row>
    <row r="4045" spans="1:14" x14ac:dyDescent="0.2">
      <c r="A4045" t="s">
        <v>4304</v>
      </c>
      <c r="B4045" t="s">
        <v>32789</v>
      </c>
      <c r="I4045" t="s">
        <v>4</v>
      </c>
      <c r="J4045">
        <v>50.29</v>
      </c>
      <c r="M4045">
        <v>50.29</v>
      </c>
      <c r="N4045">
        <f t="shared" si="63"/>
        <v>0</v>
      </c>
    </row>
    <row r="4046" spans="1:14" x14ac:dyDescent="0.2">
      <c r="A4046" t="s">
        <v>4305</v>
      </c>
      <c r="B4046" t="s">
        <v>32789</v>
      </c>
      <c r="I4046" t="s">
        <v>4</v>
      </c>
      <c r="J4046">
        <v>43.82</v>
      </c>
      <c r="M4046">
        <v>43.82</v>
      </c>
      <c r="N4046">
        <f t="shared" si="63"/>
        <v>0</v>
      </c>
    </row>
    <row r="4047" spans="1:14" x14ac:dyDescent="0.2">
      <c r="A4047" t="s">
        <v>4306</v>
      </c>
      <c r="B4047" t="s">
        <v>32790</v>
      </c>
      <c r="I4047" t="s">
        <v>4</v>
      </c>
      <c r="J4047">
        <v>16.53</v>
      </c>
      <c r="M4047">
        <v>16.53</v>
      </c>
      <c r="N4047">
        <f t="shared" si="63"/>
        <v>0</v>
      </c>
    </row>
    <row r="4048" spans="1:14" x14ac:dyDescent="0.2">
      <c r="A4048" t="s">
        <v>4307</v>
      </c>
      <c r="B4048" t="s">
        <v>32790</v>
      </c>
      <c r="I4048" t="s">
        <v>4</v>
      </c>
      <c r="J4048">
        <v>14.32</v>
      </c>
      <c r="M4048">
        <v>14.32</v>
      </c>
      <c r="N4048">
        <f t="shared" si="63"/>
        <v>0</v>
      </c>
    </row>
    <row r="4049" spans="1:14" x14ac:dyDescent="0.2">
      <c r="A4049" t="s">
        <v>4308</v>
      </c>
      <c r="B4049" t="s">
        <v>32791</v>
      </c>
      <c r="I4049" t="s">
        <v>4</v>
      </c>
      <c r="J4049">
        <v>20.059999999999999</v>
      </c>
      <c r="M4049">
        <v>20.059999999999999</v>
      </c>
      <c r="N4049">
        <f t="shared" si="63"/>
        <v>0</v>
      </c>
    </row>
    <row r="4050" spans="1:14" x14ac:dyDescent="0.2">
      <c r="A4050" t="s">
        <v>4309</v>
      </c>
      <c r="B4050" t="s">
        <v>32791</v>
      </c>
      <c r="I4050" t="s">
        <v>4</v>
      </c>
      <c r="J4050">
        <v>17.38</v>
      </c>
      <c r="M4050">
        <v>17.38</v>
      </c>
      <c r="N4050">
        <f t="shared" si="63"/>
        <v>0</v>
      </c>
    </row>
    <row r="4051" spans="1:14" x14ac:dyDescent="0.2">
      <c r="A4051" t="s">
        <v>4310</v>
      </c>
      <c r="B4051" t="s">
        <v>32792</v>
      </c>
      <c r="I4051" t="s">
        <v>4</v>
      </c>
      <c r="J4051">
        <v>23.95</v>
      </c>
      <c r="M4051">
        <v>23.95</v>
      </c>
      <c r="N4051">
        <f t="shared" si="63"/>
        <v>0</v>
      </c>
    </row>
    <row r="4052" spans="1:14" x14ac:dyDescent="0.2">
      <c r="A4052" t="s">
        <v>4311</v>
      </c>
      <c r="B4052" t="s">
        <v>32792</v>
      </c>
      <c r="I4052" t="s">
        <v>4</v>
      </c>
      <c r="J4052">
        <v>20.75</v>
      </c>
      <c r="M4052">
        <v>20.75</v>
      </c>
      <c r="N4052">
        <f t="shared" si="63"/>
        <v>0</v>
      </c>
    </row>
    <row r="4053" spans="1:14" x14ac:dyDescent="0.2">
      <c r="A4053" t="s">
        <v>4312</v>
      </c>
      <c r="B4053" t="s">
        <v>32793</v>
      </c>
      <c r="I4053" t="s">
        <v>4</v>
      </c>
      <c r="J4053">
        <v>28.2</v>
      </c>
      <c r="M4053">
        <v>28.2</v>
      </c>
      <c r="N4053">
        <f t="shared" si="63"/>
        <v>0</v>
      </c>
    </row>
    <row r="4054" spans="1:14" x14ac:dyDescent="0.2">
      <c r="A4054" t="s">
        <v>4313</v>
      </c>
      <c r="B4054" t="s">
        <v>32793</v>
      </c>
      <c r="I4054" t="s">
        <v>4</v>
      </c>
      <c r="J4054">
        <v>24.43</v>
      </c>
      <c r="M4054">
        <v>24.43</v>
      </c>
      <c r="N4054">
        <f t="shared" si="63"/>
        <v>0</v>
      </c>
    </row>
    <row r="4055" spans="1:14" x14ac:dyDescent="0.2">
      <c r="A4055" t="s">
        <v>4314</v>
      </c>
      <c r="B4055" t="s">
        <v>32794</v>
      </c>
      <c r="I4055" t="s">
        <v>4</v>
      </c>
      <c r="J4055">
        <v>32.81</v>
      </c>
      <c r="M4055">
        <v>32.81</v>
      </c>
      <c r="N4055">
        <f t="shared" si="63"/>
        <v>0</v>
      </c>
    </row>
    <row r="4056" spans="1:14" x14ac:dyDescent="0.2">
      <c r="A4056" t="s">
        <v>4315</v>
      </c>
      <c r="B4056" t="s">
        <v>32794</v>
      </c>
      <c r="I4056" t="s">
        <v>4</v>
      </c>
      <c r="J4056">
        <v>28.43</v>
      </c>
      <c r="M4056">
        <v>28.43</v>
      </c>
      <c r="N4056">
        <f t="shared" si="63"/>
        <v>0</v>
      </c>
    </row>
    <row r="4057" spans="1:14" x14ac:dyDescent="0.2">
      <c r="A4057" t="s">
        <v>4316</v>
      </c>
      <c r="B4057" t="s">
        <v>32795</v>
      </c>
      <c r="I4057" t="s">
        <v>4</v>
      </c>
      <c r="J4057">
        <v>35.89</v>
      </c>
      <c r="M4057">
        <v>35.89</v>
      </c>
      <c r="N4057">
        <f t="shared" si="63"/>
        <v>0</v>
      </c>
    </row>
    <row r="4058" spans="1:14" x14ac:dyDescent="0.2">
      <c r="A4058" t="s">
        <v>4317</v>
      </c>
      <c r="B4058" t="s">
        <v>32795</v>
      </c>
      <c r="I4058" t="s">
        <v>4</v>
      </c>
      <c r="J4058">
        <v>31.18</v>
      </c>
      <c r="M4058">
        <v>31.18</v>
      </c>
      <c r="N4058">
        <f t="shared" si="63"/>
        <v>0</v>
      </c>
    </row>
    <row r="4059" spans="1:14" x14ac:dyDescent="0.2">
      <c r="A4059" t="s">
        <v>4318</v>
      </c>
      <c r="B4059" t="s">
        <v>32796</v>
      </c>
      <c r="I4059" t="s">
        <v>4</v>
      </c>
      <c r="J4059">
        <v>44.59</v>
      </c>
      <c r="M4059">
        <v>44.59</v>
      </c>
      <c r="N4059">
        <f t="shared" si="63"/>
        <v>0</v>
      </c>
    </row>
    <row r="4060" spans="1:14" x14ac:dyDescent="0.2">
      <c r="A4060" t="s">
        <v>4319</v>
      </c>
      <c r="B4060" t="s">
        <v>32796</v>
      </c>
      <c r="I4060" t="s">
        <v>4</v>
      </c>
      <c r="J4060">
        <v>38.72</v>
      </c>
      <c r="M4060">
        <v>38.72</v>
      </c>
      <c r="N4060">
        <f t="shared" si="63"/>
        <v>0</v>
      </c>
    </row>
    <row r="4061" spans="1:14" x14ac:dyDescent="0.2">
      <c r="A4061" t="s">
        <v>4320</v>
      </c>
      <c r="B4061" t="s">
        <v>32797</v>
      </c>
      <c r="I4061" t="s">
        <v>4</v>
      </c>
      <c r="J4061">
        <v>62.11</v>
      </c>
      <c r="M4061">
        <v>62.11</v>
      </c>
      <c r="N4061">
        <f t="shared" si="63"/>
        <v>0</v>
      </c>
    </row>
    <row r="4062" spans="1:14" x14ac:dyDescent="0.2">
      <c r="A4062" t="s">
        <v>4321</v>
      </c>
      <c r="B4062" t="s">
        <v>32797</v>
      </c>
      <c r="I4062" t="s">
        <v>4</v>
      </c>
      <c r="J4062">
        <v>53.93</v>
      </c>
      <c r="M4062">
        <v>53.93</v>
      </c>
      <c r="N4062">
        <f t="shared" si="63"/>
        <v>0</v>
      </c>
    </row>
    <row r="4063" spans="1:14" x14ac:dyDescent="0.2">
      <c r="A4063" t="s">
        <v>4322</v>
      </c>
      <c r="B4063" t="s">
        <v>32798</v>
      </c>
      <c r="I4063" t="s">
        <v>4</v>
      </c>
      <c r="J4063">
        <v>70.930000000000007</v>
      </c>
      <c r="M4063">
        <v>70.930000000000007</v>
      </c>
      <c r="N4063">
        <f t="shared" si="63"/>
        <v>0</v>
      </c>
    </row>
    <row r="4064" spans="1:14" x14ac:dyDescent="0.2">
      <c r="A4064" t="s">
        <v>4323</v>
      </c>
      <c r="B4064" t="s">
        <v>32798</v>
      </c>
      <c r="I4064" t="s">
        <v>4</v>
      </c>
      <c r="J4064">
        <v>61.61</v>
      </c>
      <c r="M4064">
        <v>61.61</v>
      </c>
      <c r="N4064">
        <f t="shared" si="63"/>
        <v>0</v>
      </c>
    </row>
    <row r="4065" spans="1:14" x14ac:dyDescent="0.2">
      <c r="A4065" t="s">
        <v>4324</v>
      </c>
      <c r="B4065" t="s">
        <v>32799</v>
      </c>
      <c r="I4065" t="s">
        <v>5</v>
      </c>
      <c r="J4065">
        <v>20.59</v>
      </c>
      <c r="M4065">
        <v>20.59</v>
      </c>
      <c r="N4065">
        <f t="shared" si="63"/>
        <v>0</v>
      </c>
    </row>
    <row r="4066" spans="1:14" x14ac:dyDescent="0.2">
      <c r="A4066" t="s">
        <v>4325</v>
      </c>
      <c r="B4066" t="s">
        <v>32799</v>
      </c>
      <c r="I4066" t="s">
        <v>5</v>
      </c>
      <c r="J4066">
        <v>17.88</v>
      </c>
      <c r="M4066">
        <v>17.88</v>
      </c>
      <c r="N4066">
        <f t="shared" si="63"/>
        <v>0</v>
      </c>
    </row>
    <row r="4067" spans="1:14" x14ac:dyDescent="0.2">
      <c r="A4067" t="s">
        <v>4326</v>
      </c>
      <c r="B4067" t="s">
        <v>32800</v>
      </c>
      <c r="I4067" t="s">
        <v>5</v>
      </c>
      <c r="J4067">
        <v>28.67</v>
      </c>
      <c r="M4067">
        <v>28.67</v>
      </c>
      <c r="N4067">
        <f t="shared" si="63"/>
        <v>0</v>
      </c>
    </row>
    <row r="4068" spans="1:14" x14ac:dyDescent="0.2">
      <c r="A4068" t="s">
        <v>4327</v>
      </c>
      <c r="B4068" t="s">
        <v>32800</v>
      </c>
      <c r="I4068" t="s">
        <v>5</v>
      </c>
      <c r="J4068">
        <v>24.91</v>
      </c>
      <c r="M4068">
        <v>24.91</v>
      </c>
      <c r="N4068">
        <f t="shared" si="63"/>
        <v>0</v>
      </c>
    </row>
    <row r="4069" spans="1:14" x14ac:dyDescent="0.2">
      <c r="A4069" t="s">
        <v>4328</v>
      </c>
      <c r="B4069" t="s">
        <v>32801</v>
      </c>
      <c r="I4069" t="s">
        <v>5</v>
      </c>
      <c r="J4069">
        <v>35.159999999999997</v>
      </c>
      <c r="M4069">
        <v>35.159999999999997</v>
      </c>
      <c r="N4069">
        <f t="shared" si="63"/>
        <v>0</v>
      </c>
    </row>
    <row r="4070" spans="1:14" x14ac:dyDescent="0.2">
      <c r="A4070" t="s">
        <v>4329</v>
      </c>
      <c r="B4070" t="s">
        <v>32801</v>
      </c>
      <c r="I4070" t="s">
        <v>5</v>
      </c>
      <c r="J4070">
        <v>30.55</v>
      </c>
      <c r="M4070">
        <v>30.55</v>
      </c>
      <c r="N4070">
        <f t="shared" si="63"/>
        <v>0</v>
      </c>
    </row>
    <row r="4071" spans="1:14" x14ac:dyDescent="0.2">
      <c r="A4071" t="s">
        <v>4330</v>
      </c>
      <c r="B4071" t="s">
        <v>32802</v>
      </c>
      <c r="I4071" t="s">
        <v>5</v>
      </c>
      <c r="J4071">
        <v>39.08</v>
      </c>
      <c r="M4071">
        <v>39.08</v>
      </c>
      <c r="N4071">
        <f t="shared" si="63"/>
        <v>0</v>
      </c>
    </row>
    <row r="4072" spans="1:14" x14ac:dyDescent="0.2">
      <c r="A4072" t="s">
        <v>4331</v>
      </c>
      <c r="B4072" t="s">
        <v>32802</v>
      </c>
      <c r="I4072" t="s">
        <v>5</v>
      </c>
      <c r="J4072">
        <v>33.950000000000003</v>
      </c>
      <c r="M4072">
        <v>33.950000000000003</v>
      </c>
      <c r="N4072">
        <f t="shared" si="63"/>
        <v>0</v>
      </c>
    </row>
    <row r="4073" spans="1:14" x14ac:dyDescent="0.2">
      <c r="A4073" t="s">
        <v>4332</v>
      </c>
      <c r="B4073" t="s">
        <v>32803</v>
      </c>
      <c r="I4073" t="s">
        <v>5</v>
      </c>
      <c r="J4073">
        <v>39.04</v>
      </c>
      <c r="M4073">
        <v>39.04</v>
      </c>
      <c r="N4073">
        <f t="shared" si="63"/>
        <v>0</v>
      </c>
    </row>
    <row r="4074" spans="1:14" x14ac:dyDescent="0.2">
      <c r="A4074" t="s">
        <v>4333</v>
      </c>
      <c r="B4074" t="s">
        <v>32803</v>
      </c>
      <c r="I4074" t="s">
        <v>5</v>
      </c>
      <c r="J4074">
        <v>33.909999999999997</v>
      </c>
      <c r="M4074">
        <v>33.909999999999997</v>
      </c>
      <c r="N4074">
        <f t="shared" si="63"/>
        <v>0</v>
      </c>
    </row>
    <row r="4075" spans="1:14" x14ac:dyDescent="0.2">
      <c r="A4075" t="s">
        <v>4334</v>
      </c>
      <c r="B4075" t="s">
        <v>32804</v>
      </c>
      <c r="I4075" t="s">
        <v>5</v>
      </c>
      <c r="J4075">
        <v>44.55</v>
      </c>
      <c r="M4075">
        <v>44.55</v>
      </c>
      <c r="N4075">
        <f t="shared" si="63"/>
        <v>0</v>
      </c>
    </row>
    <row r="4076" spans="1:14" x14ac:dyDescent="0.2">
      <c r="A4076" t="s">
        <v>4335</v>
      </c>
      <c r="B4076" t="s">
        <v>32804</v>
      </c>
      <c r="I4076" t="s">
        <v>5</v>
      </c>
      <c r="J4076">
        <v>38.72</v>
      </c>
      <c r="M4076">
        <v>38.72</v>
      </c>
      <c r="N4076">
        <f t="shared" si="63"/>
        <v>0</v>
      </c>
    </row>
    <row r="4077" spans="1:14" x14ac:dyDescent="0.2">
      <c r="A4077" t="s">
        <v>4336</v>
      </c>
      <c r="B4077" t="s">
        <v>32805</v>
      </c>
      <c r="I4077" t="s">
        <v>5</v>
      </c>
      <c r="J4077">
        <v>55.19</v>
      </c>
      <c r="M4077">
        <v>55.19</v>
      </c>
      <c r="N4077">
        <f t="shared" si="63"/>
        <v>0</v>
      </c>
    </row>
    <row r="4078" spans="1:14" x14ac:dyDescent="0.2">
      <c r="A4078" t="s">
        <v>4337</v>
      </c>
      <c r="B4078" t="s">
        <v>32805</v>
      </c>
      <c r="I4078" t="s">
        <v>5</v>
      </c>
      <c r="J4078">
        <v>47.97</v>
      </c>
      <c r="M4078">
        <v>47.97</v>
      </c>
      <c r="N4078">
        <f t="shared" si="63"/>
        <v>0</v>
      </c>
    </row>
    <row r="4079" spans="1:14" x14ac:dyDescent="0.2">
      <c r="A4079" t="s">
        <v>4338</v>
      </c>
      <c r="B4079" t="s">
        <v>32806</v>
      </c>
      <c r="I4079" t="s">
        <v>5</v>
      </c>
      <c r="J4079">
        <v>60.61</v>
      </c>
      <c r="M4079">
        <v>60.61</v>
      </c>
      <c r="N4079">
        <f t="shared" si="63"/>
        <v>0</v>
      </c>
    </row>
    <row r="4080" spans="1:14" x14ac:dyDescent="0.2">
      <c r="A4080" t="s">
        <v>4339</v>
      </c>
      <c r="B4080" t="s">
        <v>32806</v>
      </c>
      <c r="I4080" t="s">
        <v>5</v>
      </c>
      <c r="J4080">
        <v>52.7</v>
      </c>
      <c r="M4080">
        <v>52.7</v>
      </c>
      <c r="N4080">
        <f t="shared" si="63"/>
        <v>0</v>
      </c>
    </row>
    <row r="4081" spans="1:14" x14ac:dyDescent="0.2">
      <c r="A4081" t="s">
        <v>4340</v>
      </c>
      <c r="B4081" t="s">
        <v>32807</v>
      </c>
      <c r="I4081" t="s">
        <v>5</v>
      </c>
      <c r="J4081">
        <v>81.88</v>
      </c>
      <c r="M4081">
        <v>81.88</v>
      </c>
      <c r="N4081">
        <f t="shared" si="63"/>
        <v>0</v>
      </c>
    </row>
    <row r="4082" spans="1:14" x14ac:dyDescent="0.2">
      <c r="A4082" t="s">
        <v>4341</v>
      </c>
      <c r="B4082" t="s">
        <v>32807</v>
      </c>
      <c r="I4082" t="s">
        <v>5</v>
      </c>
      <c r="J4082">
        <v>71.2</v>
      </c>
      <c r="M4082">
        <v>71.2</v>
      </c>
      <c r="N4082">
        <f t="shared" si="63"/>
        <v>0</v>
      </c>
    </row>
    <row r="4083" spans="1:14" x14ac:dyDescent="0.2">
      <c r="A4083" t="s">
        <v>4342</v>
      </c>
      <c r="B4083" t="s">
        <v>32808</v>
      </c>
      <c r="I4083" t="s">
        <v>4</v>
      </c>
      <c r="J4083">
        <v>14.11</v>
      </c>
      <c r="M4083">
        <v>14.11</v>
      </c>
      <c r="N4083">
        <f t="shared" si="63"/>
        <v>0</v>
      </c>
    </row>
    <row r="4084" spans="1:14" x14ac:dyDescent="0.2">
      <c r="A4084" t="s">
        <v>4343</v>
      </c>
      <c r="B4084" t="s">
        <v>32808</v>
      </c>
      <c r="I4084" t="s">
        <v>4</v>
      </c>
      <c r="J4084">
        <v>12.22</v>
      </c>
      <c r="M4084">
        <v>12.22</v>
      </c>
      <c r="N4084">
        <f t="shared" si="63"/>
        <v>0</v>
      </c>
    </row>
    <row r="4085" spans="1:14" x14ac:dyDescent="0.2">
      <c r="A4085" t="s">
        <v>4344</v>
      </c>
      <c r="B4085" t="s">
        <v>32809</v>
      </c>
      <c r="I4085" t="s">
        <v>4</v>
      </c>
      <c r="J4085">
        <v>17.510000000000002</v>
      </c>
      <c r="M4085">
        <v>17.510000000000002</v>
      </c>
      <c r="N4085">
        <f t="shared" si="63"/>
        <v>0</v>
      </c>
    </row>
    <row r="4086" spans="1:14" x14ac:dyDescent="0.2">
      <c r="A4086" t="s">
        <v>4345</v>
      </c>
      <c r="B4086" t="s">
        <v>32809</v>
      </c>
      <c r="I4086" t="s">
        <v>4</v>
      </c>
      <c r="J4086">
        <v>15.17</v>
      </c>
      <c r="M4086">
        <v>15.17</v>
      </c>
      <c r="N4086">
        <f t="shared" si="63"/>
        <v>0</v>
      </c>
    </row>
    <row r="4087" spans="1:14" x14ac:dyDescent="0.2">
      <c r="A4087" t="s">
        <v>4346</v>
      </c>
      <c r="B4087" t="s">
        <v>32810</v>
      </c>
      <c r="I4087" t="s">
        <v>4</v>
      </c>
      <c r="J4087">
        <v>24.01</v>
      </c>
      <c r="M4087">
        <v>24.01</v>
      </c>
      <c r="N4087">
        <f t="shared" si="63"/>
        <v>0</v>
      </c>
    </row>
    <row r="4088" spans="1:14" x14ac:dyDescent="0.2">
      <c r="A4088" t="s">
        <v>4347</v>
      </c>
      <c r="B4088" t="s">
        <v>32810</v>
      </c>
      <c r="I4088" t="s">
        <v>4</v>
      </c>
      <c r="J4088">
        <v>20.81</v>
      </c>
      <c r="M4088">
        <v>20.81</v>
      </c>
      <c r="N4088">
        <f t="shared" si="63"/>
        <v>0</v>
      </c>
    </row>
    <row r="4089" spans="1:14" x14ac:dyDescent="0.2">
      <c r="A4089" t="s">
        <v>4348</v>
      </c>
      <c r="B4089" t="s">
        <v>32811</v>
      </c>
      <c r="I4089" t="s">
        <v>4</v>
      </c>
      <c r="J4089">
        <v>28.46</v>
      </c>
      <c r="M4089">
        <v>28.46</v>
      </c>
      <c r="N4089">
        <f t="shared" si="63"/>
        <v>0</v>
      </c>
    </row>
    <row r="4090" spans="1:14" x14ac:dyDescent="0.2">
      <c r="A4090" t="s">
        <v>4349</v>
      </c>
      <c r="B4090" t="s">
        <v>32811</v>
      </c>
      <c r="I4090" t="s">
        <v>4</v>
      </c>
      <c r="J4090">
        <v>24.66</v>
      </c>
      <c r="M4090">
        <v>24.66</v>
      </c>
      <c r="N4090">
        <f t="shared" si="63"/>
        <v>0</v>
      </c>
    </row>
    <row r="4091" spans="1:14" x14ac:dyDescent="0.2">
      <c r="A4091" t="s">
        <v>4350</v>
      </c>
      <c r="B4091" t="s">
        <v>32812</v>
      </c>
      <c r="I4091" t="s">
        <v>4</v>
      </c>
      <c r="J4091">
        <v>33.479999999999997</v>
      </c>
      <c r="M4091">
        <v>33.479999999999997</v>
      </c>
      <c r="N4091">
        <f t="shared" si="63"/>
        <v>0</v>
      </c>
    </row>
    <row r="4092" spans="1:14" x14ac:dyDescent="0.2">
      <c r="A4092" t="s">
        <v>4351</v>
      </c>
      <c r="B4092" t="s">
        <v>32812</v>
      </c>
      <c r="I4092" t="s">
        <v>4</v>
      </c>
      <c r="J4092">
        <v>29.01</v>
      </c>
      <c r="M4092">
        <v>29.01</v>
      </c>
      <c r="N4092">
        <f t="shared" si="63"/>
        <v>0</v>
      </c>
    </row>
    <row r="4093" spans="1:14" x14ac:dyDescent="0.2">
      <c r="A4093" t="s">
        <v>4352</v>
      </c>
      <c r="B4093" t="s">
        <v>32813</v>
      </c>
      <c r="I4093" t="s">
        <v>4</v>
      </c>
      <c r="J4093">
        <v>39.99</v>
      </c>
      <c r="M4093">
        <v>39.99</v>
      </c>
      <c r="N4093">
        <f t="shared" si="63"/>
        <v>0</v>
      </c>
    </row>
    <row r="4094" spans="1:14" x14ac:dyDescent="0.2">
      <c r="A4094" t="s">
        <v>4353</v>
      </c>
      <c r="B4094" t="s">
        <v>32813</v>
      </c>
      <c r="I4094" t="s">
        <v>4</v>
      </c>
      <c r="J4094">
        <v>34.64</v>
      </c>
      <c r="M4094">
        <v>34.64</v>
      </c>
      <c r="N4094">
        <f t="shared" si="63"/>
        <v>0</v>
      </c>
    </row>
    <row r="4095" spans="1:14" x14ac:dyDescent="0.2">
      <c r="A4095" t="s">
        <v>4354</v>
      </c>
      <c r="B4095" t="s">
        <v>32814</v>
      </c>
      <c r="I4095" t="s">
        <v>4</v>
      </c>
      <c r="J4095">
        <v>47.03</v>
      </c>
      <c r="M4095">
        <v>47.03</v>
      </c>
      <c r="N4095">
        <f t="shared" si="63"/>
        <v>0</v>
      </c>
    </row>
    <row r="4096" spans="1:14" x14ac:dyDescent="0.2">
      <c r="A4096" t="s">
        <v>4355</v>
      </c>
      <c r="B4096" t="s">
        <v>32814</v>
      </c>
      <c r="I4096" t="s">
        <v>4</v>
      </c>
      <c r="J4096">
        <v>40.74</v>
      </c>
      <c r="M4096">
        <v>40.74</v>
      </c>
      <c r="N4096">
        <f t="shared" si="63"/>
        <v>0</v>
      </c>
    </row>
    <row r="4097" spans="1:14" x14ac:dyDescent="0.2">
      <c r="A4097" t="s">
        <v>4356</v>
      </c>
      <c r="B4097" t="s">
        <v>32815</v>
      </c>
      <c r="I4097" t="s">
        <v>4</v>
      </c>
      <c r="J4097">
        <v>54.02</v>
      </c>
      <c r="M4097">
        <v>54.02</v>
      </c>
      <c r="N4097">
        <f t="shared" si="63"/>
        <v>0</v>
      </c>
    </row>
    <row r="4098" spans="1:14" x14ac:dyDescent="0.2">
      <c r="A4098" t="s">
        <v>4357</v>
      </c>
      <c r="B4098" t="s">
        <v>32815</v>
      </c>
      <c r="I4098" t="s">
        <v>4</v>
      </c>
      <c r="J4098">
        <v>46.8</v>
      </c>
      <c r="M4098">
        <v>46.8</v>
      </c>
      <c r="N4098">
        <f t="shared" si="63"/>
        <v>0</v>
      </c>
    </row>
    <row r="4099" spans="1:14" x14ac:dyDescent="0.2">
      <c r="A4099" t="s">
        <v>4358</v>
      </c>
      <c r="B4099" t="s">
        <v>32816</v>
      </c>
      <c r="I4099" t="s">
        <v>4</v>
      </c>
      <c r="J4099">
        <v>63.49</v>
      </c>
      <c r="M4099">
        <v>63.49</v>
      </c>
      <c r="N4099">
        <f t="shared" si="63"/>
        <v>0</v>
      </c>
    </row>
    <row r="4100" spans="1:14" x14ac:dyDescent="0.2">
      <c r="A4100" t="s">
        <v>4359</v>
      </c>
      <c r="B4100" t="s">
        <v>32816</v>
      </c>
      <c r="I4100" t="s">
        <v>4</v>
      </c>
      <c r="J4100">
        <v>55.01</v>
      </c>
      <c r="M4100">
        <v>55.01</v>
      </c>
      <c r="N4100">
        <f t="shared" ref="N4100:N4163" si="64">J4100-M4100</f>
        <v>0</v>
      </c>
    </row>
    <row r="4101" spans="1:14" x14ac:dyDescent="0.2">
      <c r="A4101" t="s">
        <v>4360</v>
      </c>
      <c r="B4101" t="s">
        <v>32817</v>
      </c>
      <c r="I4101" t="s">
        <v>4</v>
      </c>
      <c r="J4101">
        <v>76.27</v>
      </c>
      <c r="M4101">
        <v>76.27</v>
      </c>
      <c r="N4101">
        <f t="shared" si="64"/>
        <v>0</v>
      </c>
    </row>
    <row r="4102" spans="1:14" x14ac:dyDescent="0.2">
      <c r="A4102" t="s">
        <v>4361</v>
      </c>
      <c r="B4102" t="s">
        <v>32817</v>
      </c>
      <c r="I4102" t="s">
        <v>4</v>
      </c>
      <c r="J4102">
        <v>66.08</v>
      </c>
      <c r="M4102">
        <v>66.08</v>
      </c>
      <c r="N4102">
        <f t="shared" si="64"/>
        <v>0</v>
      </c>
    </row>
    <row r="4103" spans="1:14" x14ac:dyDescent="0.2">
      <c r="A4103" t="s">
        <v>4362</v>
      </c>
      <c r="B4103" t="s">
        <v>32818</v>
      </c>
      <c r="I4103" t="s">
        <v>4</v>
      </c>
      <c r="J4103">
        <v>111.18</v>
      </c>
      <c r="M4103">
        <v>111.18</v>
      </c>
      <c r="N4103">
        <f t="shared" si="64"/>
        <v>0</v>
      </c>
    </row>
    <row r="4104" spans="1:14" x14ac:dyDescent="0.2">
      <c r="A4104" t="s">
        <v>4363</v>
      </c>
      <c r="B4104" t="s">
        <v>32818</v>
      </c>
      <c r="I4104" t="s">
        <v>4</v>
      </c>
      <c r="J4104">
        <v>96.33</v>
      </c>
      <c r="M4104">
        <v>96.33</v>
      </c>
      <c r="N4104">
        <f t="shared" si="64"/>
        <v>0</v>
      </c>
    </row>
    <row r="4105" spans="1:14" x14ac:dyDescent="0.2">
      <c r="A4105" t="s">
        <v>4364</v>
      </c>
      <c r="B4105" t="s">
        <v>32819</v>
      </c>
      <c r="I4105" t="s">
        <v>4</v>
      </c>
      <c r="J4105">
        <v>143.76</v>
      </c>
      <c r="M4105">
        <v>143.76</v>
      </c>
      <c r="N4105">
        <f t="shared" si="64"/>
        <v>0</v>
      </c>
    </row>
    <row r="4106" spans="1:14" x14ac:dyDescent="0.2">
      <c r="A4106" t="s">
        <v>4365</v>
      </c>
      <c r="B4106" t="s">
        <v>32819</v>
      </c>
      <c r="I4106" t="s">
        <v>4</v>
      </c>
      <c r="J4106">
        <v>124.55</v>
      </c>
      <c r="M4106">
        <v>124.55</v>
      </c>
      <c r="N4106">
        <f t="shared" si="64"/>
        <v>0</v>
      </c>
    </row>
    <row r="4107" spans="1:14" x14ac:dyDescent="0.2">
      <c r="A4107" t="s">
        <v>4366</v>
      </c>
      <c r="B4107" t="s">
        <v>32820</v>
      </c>
      <c r="I4107" t="s">
        <v>4</v>
      </c>
      <c r="J4107">
        <v>168.92</v>
      </c>
      <c r="M4107">
        <v>168.92</v>
      </c>
      <c r="N4107">
        <f t="shared" si="64"/>
        <v>0</v>
      </c>
    </row>
    <row r="4108" spans="1:14" x14ac:dyDescent="0.2">
      <c r="A4108" t="s">
        <v>4367</v>
      </c>
      <c r="B4108" t="s">
        <v>32820</v>
      </c>
      <c r="I4108" t="s">
        <v>4</v>
      </c>
      <c r="J4108">
        <v>146.35</v>
      </c>
      <c r="M4108">
        <v>146.35</v>
      </c>
      <c r="N4108">
        <f t="shared" si="64"/>
        <v>0</v>
      </c>
    </row>
    <row r="4109" spans="1:14" x14ac:dyDescent="0.2">
      <c r="A4109" t="s">
        <v>4368</v>
      </c>
      <c r="B4109" t="s">
        <v>32821</v>
      </c>
      <c r="I4109" t="s">
        <v>4</v>
      </c>
      <c r="J4109">
        <v>246.04</v>
      </c>
      <c r="M4109">
        <v>246.04</v>
      </c>
      <c r="N4109">
        <f t="shared" si="64"/>
        <v>0</v>
      </c>
    </row>
    <row r="4110" spans="1:14" x14ac:dyDescent="0.2">
      <c r="A4110" t="s">
        <v>4369</v>
      </c>
      <c r="B4110" t="s">
        <v>32821</v>
      </c>
      <c r="I4110" t="s">
        <v>4</v>
      </c>
      <c r="J4110">
        <v>213.18</v>
      </c>
      <c r="M4110">
        <v>213.18</v>
      </c>
      <c r="N4110">
        <f t="shared" si="64"/>
        <v>0</v>
      </c>
    </row>
    <row r="4111" spans="1:14" x14ac:dyDescent="0.2">
      <c r="A4111" t="s">
        <v>4370</v>
      </c>
      <c r="B4111" t="s">
        <v>32822</v>
      </c>
      <c r="I4111" t="s">
        <v>4</v>
      </c>
      <c r="J4111">
        <v>341.37</v>
      </c>
      <c r="M4111">
        <v>341.37</v>
      </c>
      <c r="N4111">
        <f t="shared" si="64"/>
        <v>0</v>
      </c>
    </row>
    <row r="4112" spans="1:14" x14ac:dyDescent="0.2">
      <c r="A4112" t="s">
        <v>4371</v>
      </c>
      <c r="B4112" t="s">
        <v>32822</v>
      </c>
      <c r="I4112" t="s">
        <v>4</v>
      </c>
      <c r="J4112">
        <v>295.77</v>
      </c>
      <c r="M4112">
        <v>295.77</v>
      </c>
      <c r="N4112">
        <f t="shared" si="64"/>
        <v>0</v>
      </c>
    </row>
    <row r="4113" spans="1:14" x14ac:dyDescent="0.2">
      <c r="A4113" t="s">
        <v>4372</v>
      </c>
      <c r="B4113" t="s">
        <v>32823</v>
      </c>
      <c r="I4113" t="s">
        <v>4</v>
      </c>
      <c r="J4113">
        <v>8.35</v>
      </c>
      <c r="M4113">
        <v>8.35</v>
      </c>
      <c r="N4113">
        <f t="shared" si="64"/>
        <v>0</v>
      </c>
    </row>
    <row r="4114" spans="1:14" x14ac:dyDescent="0.2">
      <c r="A4114" t="s">
        <v>4373</v>
      </c>
      <c r="B4114" t="s">
        <v>32823</v>
      </c>
      <c r="I4114" t="s">
        <v>4</v>
      </c>
      <c r="J4114">
        <v>7.23</v>
      </c>
      <c r="M4114">
        <v>7.23</v>
      </c>
      <c r="N4114">
        <f t="shared" si="64"/>
        <v>0</v>
      </c>
    </row>
    <row r="4115" spans="1:14" x14ac:dyDescent="0.2">
      <c r="A4115" t="s">
        <v>4374</v>
      </c>
      <c r="B4115" t="s">
        <v>32824</v>
      </c>
      <c r="I4115" t="s">
        <v>4</v>
      </c>
      <c r="J4115">
        <v>11.45</v>
      </c>
      <c r="M4115">
        <v>11.45</v>
      </c>
      <c r="N4115">
        <f t="shared" si="64"/>
        <v>0</v>
      </c>
    </row>
    <row r="4116" spans="1:14" x14ac:dyDescent="0.2">
      <c r="A4116" t="s">
        <v>4375</v>
      </c>
      <c r="B4116" t="s">
        <v>32824</v>
      </c>
      <c r="I4116" t="s">
        <v>4</v>
      </c>
      <c r="J4116">
        <v>9.92</v>
      </c>
      <c r="M4116">
        <v>9.92</v>
      </c>
      <c r="N4116">
        <f t="shared" si="64"/>
        <v>0</v>
      </c>
    </row>
    <row r="4117" spans="1:14" x14ac:dyDescent="0.2">
      <c r="A4117" t="s">
        <v>4376</v>
      </c>
      <c r="B4117" t="s">
        <v>32825</v>
      </c>
      <c r="I4117" t="s">
        <v>4</v>
      </c>
      <c r="J4117">
        <v>14.55</v>
      </c>
      <c r="M4117">
        <v>14.55</v>
      </c>
      <c r="N4117">
        <f t="shared" si="64"/>
        <v>0</v>
      </c>
    </row>
    <row r="4118" spans="1:14" x14ac:dyDescent="0.2">
      <c r="A4118" t="s">
        <v>4377</v>
      </c>
      <c r="B4118" t="s">
        <v>32825</v>
      </c>
      <c r="I4118" t="s">
        <v>4</v>
      </c>
      <c r="J4118">
        <v>12.6</v>
      </c>
      <c r="M4118">
        <v>12.6</v>
      </c>
      <c r="N4118">
        <f t="shared" si="64"/>
        <v>0</v>
      </c>
    </row>
    <row r="4119" spans="1:14" x14ac:dyDescent="0.2">
      <c r="A4119" t="s">
        <v>4378</v>
      </c>
      <c r="B4119" t="s">
        <v>32826</v>
      </c>
      <c r="I4119" t="s">
        <v>4</v>
      </c>
      <c r="J4119">
        <v>17.649999999999999</v>
      </c>
      <c r="M4119">
        <v>17.649999999999999</v>
      </c>
      <c r="N4119">
        <f t="shared" si="64"/>
        <v>0</v>
      </c>
    </row>
    <row r="4120" spans="1:14" x14ac:dyDescent="0.2">
      <c r="A4120" t="s">
        <v>4379</v>
      </c>
      <c r="B4120" t="s">
        <v>32826</v>
      </c>
      <c r="I4120" t="s">
        <v>4</v>
      </c>
      <c r="J4120">
        <v>15.29</v>
      </c>
      <c r="M4120">
        <v>15.29</v>
      </c>
      <c r="N4120">
        <f t="shared" si="64"/>
        <v>0</v>
      </c>
    </row>
    <row r="4121" spans="1:14" x14ac:dyDescent="0.2">
      <c r="A4121" t="s">
        <v>4380</v>
      </c>
      <c r="B4121" t="s">
        <v>32827</v>
      </c>
      <c r="I4121" t="s">
        <v>4</v>
      </c>
      <c r="J4121">
        <v>20.75</v>
      </c>
      <c r="M4121">
        <v>20.75</v>
      </c>
      <c r="N4121">
        <f t="shared" si="64"/>
        <v>0</v>
      </c>
    </row>
    <row r="4122" spans="1:14" x14ac:dyDescent="0.2">
      <c r="A4122" t="s">
        <v>4381</v>
      </c>
      <c r="B4122" t="s">
        <v>32827</v>
      </c>
      <c r="I4122" t="s">
        <v>4</v>
      </c>
      <c r="J4122">
        <v>17.97</v>
      </c>
      <c r="M4122">
        <v>17.97</v>
      </c>
      <c r="N4122">
        <f t="shared" si="64"/>
        <v>0</v>
      </c>
    </row>
    <row r="4123" spans="1:14" x14ac:dyDescent="0.2">
      <c r="A4123" t="s">
        <v>4382</v>
      </c>
      <c r="B4123" t="s">
        <v>32828</v>
      </c>
      <c r="I4123" t="s">
        <v>4</v>
      </c>
      <c r="J4123">
        <v>23.85</v>
      </c>
      <c r="M4123">
        <v>23.85</v>
      </c>
      <c r="N4123">
        <f t="shared" si="64"/>
        <v>0</v>
      </c>
    </row>
    <row r="4124" spans="1:14" x14ac:dyDescent="0.2">
      <c r="A4124" t="s">
        <v>4383</v>
      </c>
      <c r="B4124" t="s">
        <v>32828</v>
      </c>
      <c r="I4124" t="s">
        <v>4</v>
      </c>
      <c r="J4124">
        <v>20.66</v>
      </c>
      <c r="M4124">
        <v>20.66</v>
      </c>
      <c r="N4124">
        <f t="shared" si="64"/>
        <v>0</v>
      </c>
    </row>
    <row r="4125" spans="1:14" x14ac:dyDescent="0.2">
      <c r="A4125" t="s">
        <v>4384</v>
      </c>
      <c r="B4125" t="s">
        <v>32829</v>
      </c>
      <c r="I4125" t="s">
        <v>4</v>
      </c>
      <c r="J4125">
        <v>26.95</v>
      </c>
      <c r="M4125">
        <v>26.95</v>
      </c>
      <c r="N4125">
        <f t="shared" si="64"/>
        <v>0</v>
      </c>
    </row>
    <row r="4126" spans="1:14" x14ac:dyDescent="0.2">
      <c r="A4126" t="s">
        <v>4385</v>
      </c>
      <c r="B4126" t="s">
        <v>32829</v>
      </c>
      <c r="I4126" t="s">
        <v>4</v>
      </c>
      <c r="J4126">
        <v>23.35</v>
      </c>
      <c r="M4126">
        <v>23.35</v>
      </c>
      <c r="N4126">
        <f t="shared" si="64"/>
        <v>0</v>
      </c>
    </row>
    <row r="4127" spans="1:14" x14ac:dyDescent="0.2">
      <c r="A4127" t="s">
        <v>4386</v>
      </c>
      <c r="B4127" t="s">
        <v>32830</v>
      </c>
      <c r="I4127" t="s">
        <v>4</v>
      </c>
      <c r="J4127">
        <v>2.86</v>
      </c>
      <c r="M4127">
        <v>2.86</v>
      </c>
      <c r="N4127">
        <f t="shared" si="64"/>
        <v>0</v>
      </c>
    </row>
    <row r="4128" spans="1:14" x14ac:dyDescent="0.2">
      <c r="A4128" t="s">
        <v>4387</v>
      </c>
      <c r="B4128" t="s">
        <v>32830</v>
      </c>
      <c r="I4128" t="s">
        <v>4</v>
      </c>
      <c r="J4128">
        <v>2.4900000000000002</v>
      </c>
      <c r="M4128">
        <v>2.4900000000000002</v>
      </c>
      <c r="N4128">
        <f t="shared" si="64"/>
        <v>0</v>
      </c>
    </row>
    <row r="4129" spans="1:14" x14ac:dyDescent="0.2">
      <c r="A4129" t="s">
        <v>4388</v>
      </c>
      <c r="B4129" t="s">
        <v>32831</v>
      </c>
      <c r="I4129" t="s">
        <v>4</v>
      </c>
      <c r="J4129">
        <v>4.95</v>
      </c>
      <c r="M4129">
        <v>4.95</v>
      </c>
      <c r="N4129">
        <f t="shared" si="64"/>
        <v>0</v>
      </c>
    </row>
    <row r="4130" spans="1:14" x14ac:dyDescent="0.2">
      <c r="A4130" t="s">
        <v>4389</v>
      </c>
      <c r="B4130" t="s">
        <v>32831</v>
      </c>
      <c r="I4130" t="s">
        <v>4</v>
      </c>
      <c r="J4130">
        <v>4.3099999999999996</v>
      </c>
      <c r="M4130">
        <v>4.3099999999999996</v>
      </c>
      <c r="N4130">
        <f t="shared" si="64"/>
        <v>0</v>
      </c>
    </row>
    <row r="4131" spans="1:14" x14ac:dyDescent="0.2">
      <c r="A4131" t="s">
        <v>4390</v>
      </c>
      <c r="B4131" t="s">
        <v>32832</v>
      </c>
      <c r="I4131" t="s">
        <v>4</v>
      </c>
      <c r="J4131">
        <v>6.67</v>
      </c>
      <c r="M4131">
        <v>6.67</v>
      </c>
      <c r="N4131">
        <f t="shared" si="64"/>
        <v>0</v>
      </c>
    </row>
    <row r="4132" spans="1:14" x14ac:dyDescent="0.2">
      <c r="A4132" t="s">
        <v>4391</v>
      </c>
      <c r="B4132" t="s">
        <v>32832</v>
      </c>
      <c r="I4132" t="s">
        <v>4</v>
      </c>
      <c r="J4132">
        <v>5.81</v>
      </c>
      <c r="M4132">
        <v>5.81</v>
      </c>
      <c r="N4132">
        <f t="shared" si="64"/>
        <v>0</v>
      </c>
    </row>
    <row r="4133" spans="1:14" x14ac:dyDescent="0.2">
      <c r="A4133" t="s">
        <v>4392</v>
      </c>
      <c r="B4133" t="s">
        <v>32833</v>
      </c>
      <c r="I4133" t="s">
        <v>4</v>
      </c>
      <c r="J4133">
        <v>10.11</v>
      </c>
      <c r="M4133">
        <v>10.11</v>
      </c>
      <c r="N4133">
        <f t="shared" si="64"/>
        <v>0</v>
      </c>
    </row>
    <row r="4134" spans="1:14" x14ac:dyDescent="0.2">
      <c r="A4134" t="s">
        <v>4393</v>
      </c>
      <c r="B4134" t="s">
        <v>32833</v>
      </c>
      <c r="I4134" t="s">
        <v>4</v>
      </c>
      <c r="J4134">
        <v>8.81</v>
      </c>
      <c r="M4134">
        <v>8.81</v>
      </c>
      <c r="N4134">
        <f t="shared" si="64"/>
        <v>0</v>
      </c>
    </row>
    <row r="4135" spans="1:14" x14ac:dyDescent="0.2">
      <c r="A4135" t="s">
        <v>4394</v>
      </c>
      <c r="B4135" t="s">
        <v>32834</v>
      </c>
      <c r="I4135" t="s">
        <v>4</v>
      </c>
      <c r="J4135">
        <v>14.12</v>
      </c>
      <c r="M4135">
        <v>14.12</v>
      </c>
      <c r="N4135">
        <f t="shared" si="64"/>
        <v>0</v>
      </c>
    </row>
    <row r="4136" spans="1:14" x14ac:dyDescent="0.2">
      <c r="A4136" t="s">
        <v>4395</v>
      </c>
      <c r="B4136" t="s">
        <v>32834</v>
      </c>
      <c r="I4136" t="s">
        <v>4</v>
      </c>
      <c r="J4136">
        <v>12.32</v>
      </c>
      <c r="M4136">
        <v>12.32</v>
      </c>
      <c r="N4136">
        <f t="shared" si="64"/>
        <v>0</v>
      </c>
    </row>
    <row r="4137" spans="1:14" x14ac:dyDescent="0.2">
      <c r="A4137" t="s">
        <v>4396</v>
      </c>
      <c r="B4137" t="s">
        <v>32835</v>
      </c>
      <c r="I4137" t="s">
        <v>4</v>
      </c>
      <c r="J4137">
        <v>18.190000000000001</v>
      </c>
      <c r="M4137">
        <v>18.190000000000001</v>
      </c>
      <c r="N4137">
        <f t="shared" si="64"/>
        <v>0</v>
      </c>
    </row>
    <row r="4138" spans="1:14" x14ac:dyDescent="0.2">
      <c r="A4138" t="s">
        <v>4397</v>
      </c>
      <c r="B4138" t="s">
        <v>32835</v>
      </c>
      <c r="I4138" t="s">
        <v>4</v>
      </c>
      <c r="J4138">
        <v>15.88</v>
      </c>
      <c r="M4138">
        <v>15.88</v>
      </c>
      <c r="N4138">
        <f t="shared" si="64"/>
        <v>0</v>
      </c>
    </row>
    <row r="4139" spans="1:14" x14ac:dyDescent="0.2">
      <c r="A4139" t="s">
        <v>4398</v>
      </c>
      <c r="B4139" t="s">
        <v>32836</v>
      </c>
      <c r="I4139" t="s">
        <v>4</v>
      </c>
      <c r="J4139">
        <v>22.47</v>
      </c>
      <c r="M4139">
        <v>22.47</v>
      </c>
      <c r="N4139">
        <f t="shared" si="64"/>
        <v>0</v>
      </c>
    </row>
    <row r="4140" spans="1:14" x14ac:dyDescent="0.2">
      <c r="A4140" t="s">
        <v>4399</v>
      </c>
      <c r="B4140" t="s">
        <v>32836</v>
      </c>
      <c r="I4140" t="s">
        <v>4</v>
      </c>
      <c r="J4140">
        <v>19.64</v>
      </c>
      <c r="M4140">
        <v>19.64</v>
      </c>
      <c r="N4140">
        <f t="shared" si="64"/>
        <v>0</v>
      </c>
    </row>
    <row r="4141" spans="1:14" x14ac:dyDescent="0.2">
      <c r="A4141" t="s">
        <v>4400</v>
      </c>
      <c r="B4141" t="s">
        <v>32837</v>
      </c>
      <c r="I4141" t="s">
        <v>4</v>
      </c>
      <c r="J4141">
        <v>29.87</v>
      </c>
      <c r="M4141">
        <v>29.87</v>
      </c>
      <c r="N4141">
        <f t="shared" si="64"/>
        <v>0</v>
      </c>
    </row>
    <row r="4142" spans="1:14" x14ac:dyDescent="0.2">
      <c r="A4142" t="s">
        <v>4401</v>
      </c>
      <c r="B4142" t="s">
        <v>32837</v>
      </c>
      <c r="I4142" t="s">
        <v>4</v>
      </c>
      <c r="J4142">
        <v>26.13</v>
      </c>
      <c r="M4142">
        <v>26.13</v>
      </c>
      <c r="N4142">
        <f t="shared" si="64"/>
        <v>0</v>
      </c>
    </row>
    <row r="4143" spans="1:14" x14ac:dyDescent="0.2">
      <c r="A4143" t="s">
        <v>4402</v>
      </c>
      <c r="B4143" t="s">
        <v>32838</v>
      </c>
      <c r="I4143" t="s">
        <v>4</v>
      </c>
      <c r="J4143">
        <v>37.26</v>
      </c>
      <c r="M4143">
        <v>37.26</v>
      </c>
      <c r="N4143">
        <f t="shared" si="64"/>
        <v>0</v>
      </c>
    </row>
    <row r="4144" spans="1:14" x14ac:dyDescent="0.2">
      <c r="A4144" t="s">
        <v>4403</v>
      </c>
      <c r="B4144" t="s">
        <v>32838</v>
      </c>
      <c r="I4144" t="s">
        <v>4</v>
      </c>
      <c r="J4144">
        <v>32.630000000000003</v>
      </c>
      <c r="M4144">
        <v>32.630000000000003</v>
      </c>
      <c r="N4144">
        <f t="shared" si="64"/>
        <v>0</v>
      </c>
    </row>
    <row r="4145" spans="1:14" x14ac:dyDescent="0.2">
      <c r="A4145" t="s">
        <v>4404</v>
      </c>
      <c r="B4145" t="s">
        <v>32839</v>
      </c>
      <c r="I4145" t="s">
        <v>5</v>
      </c>
      <c r="J4145">
        <v>6.88</v>
      </c>
      <c r="M4145">
        <v>6.88</v>
      </c>
      <c r="N4145">
        <f t="shared" si="64"/>
        <v>0</v>
      </c>
    </row>
    <row r="4146" spans="1:14" x14ac:dyDescent="0.2">
      <c r="A4146" t="s">
        <v>4405</v>
      </c>
      <c r="B4146" t="s">
        <v>32839</v>
      </c>
      <c r="I4146" t="s">
        <v>5</v>
      </c>
      <c r="J4146">
        <v>5.96</v>
      </c>
      <c r="M4146">
        <v>5.96</v>
      </c>
      <c r="N4146">
        <f t="shared" si="64"/>
        <v>0</v>
      </c>
    </row>
    <row r="4147" spans="1:14" x14ac:dyDescent="0.2">
      <c r="A4147" t="s">
        <v>4406</v>
      </c>
      <c r="B4147" t="s">
        <v>32840</v>
      </c>
      <c r="I4147" t="s">
        <v>5</v>
      </c>
      <c r="J4147">
        <v>10.32</v>
      </c>
      <c r="M4147">
        <v>10.32</v>
      </c>
      <c r="N4147">
        <f t="shared" si="64"/>
        <v>0</v>
      </c>
    </row>
    <row r="4148" spans="1:14" x14ac:dyDescent="0.2">
      <c r="A4148" t="s">
        <v>4407</v>
      </c>
      <c r="B4148" t="s">
        <v>32840</v>
      </c>
      <c r="I4148" t="s">
        <v>5</v>
      </c>
      <c r="J4148">
        <v>8.94</v>
      </c>
      <c r="M4148">
        <v>8.94</v>
      </c>
      <c r="N4148">
        <f t="shared" si="64"/>
        <v>0</v>
      </c>
    </row>
    <row r="4149" spans="1:14" x14ac:dyDescent="0.2">
      <c r="A4149" t="s">
        <v>4408</v>
      </c>
      <c r="B4149" t="s">
        <v>32841</v>
      </c>
      <c r="I4149" t="s">
        <v>5</v>
      </c>
      <c r="J4149">
        <v>13.77</v>
      </c>
      <c r="M4149">
        <v>13.77</v>
      </c>
      <c r="N4149">
        <f t="shared" si="64"/>
        <v>0</v>
      </c>
    </row>
    <row r="4150" spans="1:14" x14ac:dyDescent="0.2">
      <c r="A4150" t="s">
        <v>4409</v>
      </c>
      <c r="B4150" t="s">
        <v>32841</v>
      </c>
      <c r="I4150" t="s">
        <v>5</v>
      </c>
      <c r="J4150">
        <v>11.93</v>
      </c>
      <c r="M4150">
        <v>11.93</v>
      </c>
      <c r="N4150">
        <f t="shared" si="64"/>
        <v>0</v>
      </c>
    </row>
    <row r="4151" spans="1:14" x14ac:dyDescent="0.2">
      <c r="A4151" t="s">
        <v>4410</v>
      </c>
      <c r="B4151" t="s">
        <v>32842</v>
      </c>
      <c r="I4151" t="s">
        <v>5</v>
      </c>
      <c r="J4151">
        <v>17.21</v>
      </c>
      <c r="M4151">
        <v>17.21</v>
      </c>
      <c r="N4151">
        <f t="shared" si="64"/>
        <v>0</v>
      </c>
    </row>
    <row r="4152" spans="1:14" x14ac:dyDescent="0.2">
      <c r="A4152" t="s">
        <v>4411</v>
      </c>
      <c r="B4152" t="s">
        <v>32842</v>
      </c>
      <c r="I4152" t="s">
        <v>5</v>
      </c>
      <c r="J4152">
        <v>14.91</v>
      </c>
      <c r="M4152">
        <v>14.91</v>
      </c>
      <c r="N4152">
        <f t="shared" si="64"/>
        <v>0</v>
      </c>
    </row>
    <row r="4153" spans="1:14" x14ac:dyDescent="0.2">
      <c r="A4153" t="s">
        <v>4412</v>
      </c>
      <c r="B4153" t="s">
        <v>32843</v>
      </c>
      <c r="I4153" t="s">
        <v>5</v>
      </c>
      <c r="J4153">
        <v>20.65</v>
      </c>
      <c r="M4153">
        <v>20.65</v>
      </c>
      <c r="N4153">
        <f t="shared" si="64"/>
        <v>0</v>
      </c>
    </row>
    <row r="4154" spans="1:14" x14ac:dyDescent="0.2">
      <c r="A4154" t="s">
        <v>4413</v>
      </c>
      <c r="B4154" t="s">
        <v>32843</v>
      </c>
      <c r="I4154" t="s">
        <v>5</v>
      </c>
      <c r="J4154">
        <v>17.89</v>
      </c>
      <c r="M4154">
        <v>17.89</v>
      </c>
      <c r="N4154">
        <f t="shared" si="64"/>
        <v>0</v>
      </c>
    </row>
    <row r="4155" spans="1:14" x14ac:dyDescent="0.2">
      <c r="A4155" t="s">
        <v>4414</v>
      </c>
      <c r="B4155" t="s">
        <v>32844</v>
      </c>
      <c r="I4155" t="s">
        <v>5</v>
      </c>
      <c r="J4155">
        <v>24.09</v>
      </c>
      <c r="M4155">
        <v>24.09</v>
      </c>
      <c r="N4155">
        <f t="shared" si="64"/>
        <v>0</v>
      </c>
    </row>
    <row r="4156" spans="1:14" x14ac:dyDescent="0.2">
      <c r="A4156" t="s">
        <v>4415</v>
      </c>
      <c r="B4156" t="s">
        <v>32844</v>
      </c>
      <c r="I4156" t="s">
        <v>5</v>
      </c>
      <c r="J4156">
        <v>20.88</v>
      </c>
      <c r="M4156">
        <v>20.88</v>
      </c>
      <c r="N4156">
        <f t="shared" si="64"/>
        <v>0</v>
      </c>
    </row>
    <row r="4157" spans="1:14" x14ac:dyDescent="0.2">
      <c r="A4157" t="s">
        <v>4416</v>
      </c>
      <c r="B4157" t="s">
        <v>32845</v>
      </c>
      <c r="I4157" t="s">
        <v>5</v>
      </c>
      <c r="J4157">
        <v>27.54</v>
      </c>
      <c r="M4157">
        <v>27.54</v>
      </c>
      <c r="N4157">
        <f t="shared" si="64"/>
        <v>0</v>
      </c>
    </row>
    <row r="4158" spans="1:14" x14ac:dyDescent="0.2">
      <c r="A4158" t="s">
        <v>4417</v>
      </c>
      <c r="B4158" t="s">
        <v>32845</v>
      </c>
      <c r="I4158" t="s">
        <v>5</v>
      </c>
      <c r="J4158">
        <v>23.86</v>
      </c>
      <c r="M4158">
        <v>23.86</v>
      </c>
      <c r="N4158">
        <f t="shared" si="64"/>
        <v>0</v>
      </c>
    </row>
    <row r="4159" spans="1:14" x14ac:dyDescent="0.2">
      <c r="A4159" t="s">
        <v>4418</v>
      </c>
      <c r="B4159" t="s">
        <v>32846</v>
      </c>
      <c r="I4159" t="s">
        <v>5</v>
      </c>
      <c r="J4159">
        <v>30.98</v>
      </c>
      <c r="M4159">
        <v>30.98</v>
      </c>
      <c r="N4159">
        <f t="shared" si="64"/>
        <v>0</v>
      </c>
    </row>
    <row r="4160" spans="1:14" x14ac:dyDescent="0.2">
      <c r="A4160" t="s">
        <v>4419</v>
      </c>
      <c r="B4160" t="s">
        <v>32846</v>
      </c>
      <c r="I4160" t="s">
        <v>5</v>
      </c>
      <c r="J4160">
        <v>26.84</v>
      </c>
      <c r="M4160">
        <v>26.84</v>
      </c>
      <c r="N4160">
        <f t="shared" si="64"/>
        <v>0</v>
      </c>
    </row>
    <row r="4161" spans="1:14" x14ac:dyDescent="0.2">
      <c r="A4161" t="s">
        <v>4420</v>
      </c>
      <c r="B4161" t="s">
        <v>32847</v>
      </c>
      <c r="I4161" t="s">
        <v>5</v>
      </c>
      <c r="J4161">
        <v>34.42</v>
      </c>
      <c r="M4161">
        <v>34.42</v>
      </c>
      <c r="N4161">
        <f t="shared" si="64"/>
        <v>0</v>
      </c>
    </row>
    <row r="4162" spans="1:14" x14ac:dyDescent="0.2">
      <c r="A4162" t="s">
        <v>4421</v>
      </c>
      <c r="B4162" t="s">
        <v>32847</v>
      </c>
      <c r="I4162" t="s">
        <v>5</v>
      </c>
      <c r="J4162">
        <v>29.82</v>
      </c>
      <c r="M4162">
        <v>29.82</v>
      </c>
      <c r="N4162">
        <f t="shared" si="64"/>
        <v>0</v>
      </c>
    </row>
    <row r="4163" spans="1:14" x14ac:dyDescent="0.2">
      <c r="A4163" t="s">
        <v>4422</v>
      </c>
      <c r="B4163" t="s">
        <v>32848</v>
      </c>
      <c r="I4163" t="s">
        <v>5</v>
      </c>
      <c r="J4163">
        <v>41.31</v>
      </c>
      <c r="M4163">
        <v>41.31</v>
      </c>
      <c r="N4163">
        <f t="shared" si="64"/>
        <v>0</v>
      </c>
    </row>
    <row r="4164" spans="1:14" x14ac:dyDescent="0.2">
      <c r="A4164" t="s">
        <v>4423</v>
      </c>
      <c r="B4164" t="s">
        <v>32848</v>
      </c>
      <c r="I4164" t="s">
        <v>5</v>
      </c>
      <c r="J4164">
        <v>35.79</v>
      </c>
      <c r="M4164">
        <v>35.79</v>
      </c>
      <c r="N4164">
        <f t="shared" ref="N4164:N4227" si="65">J4164-M4164</f>
        <v>0</v>
      </c>
    </row>
    <row r="4165" spans="1:14" x14ac:dyDescent="0.2">
      <c r="A4165" t="s">
        <v>4424</v>
      </c>
      <c r="B4165" t="s">
        <v>32849</v>
      </c>
      <c r="I4165" t="s">
        <v>4</v>
      </c>
      <c r="J4165">
        <v>1.63</v>
      </c>
      <c r="M4165">
        <v>1.63</v>
      </c>
      <c r="N4165">
        <f t="shared" si="65"/>
        <v>0</v>
      </c>
    </row>
    <row r="4166" spans="1:14" x14ac:dyDescent="0.2">
      <c r="A4166" t="s">
        <v>4425</v>
      </c>
      <c r="B4166" t="s">
        <v>32849</v>
      </c>
      <c r="I4166" t="s">
        <v>4</v>
      </c>
      <c r="J4166">
        <v>1.41</v>
      </c>
      <c r="M4166">
        <v>1.41</v>
      </c>
      <c r="N4166">
        <f t="shared" si="65"/>
        <v>0</v>
      </c>
    </row>
    <row r="4167" spans="1:14" x14ac:dyDescent="0.2">
      <c r="A4167" t="s">
        <v>4426</v>
      </c>
      <c r="B4167" t="s">
        <v>32850</v>
      </c>
      <c r="I4167" t="s">
        <v>4</v>
      </c>
      <c r="J4167">
        <v>1.8</v>
      </c>
      <c r="M4167">
        <v>1.8</v>
      </c>
      <c r="N4167">
        <f t="shared" si="65"/>
        <v>0</v>
      </c>
    </row>
    <row r="4168" spans="1:14" x14ac:dyDescent="0.2">
      <c r="A4168" t="s">
        <v>4427</v>
      </c>
      <c r="B4168" t="s">
        <v>32850</v>
      </c>
      <c r="I4168" t="s">
        <v>4</v>
      </c>
      <c r="J4168">
        <v>1.56</v>
      </c>
      <c r="M4168">
        <v>1.56</v>
      </c>
      <c r="N4168">
        <f t="shared" si="65"/>
        <v>0</v>
      </c>
    </row>
    <row r="4169" spans="1:14" x14ac:dyDescent="0.2">
      <c r="A4169" t="s">
        <v>4428</v>
      </c>
      <c r="B4169" t="s">
        <v>32851</v>
      </c>
      <c r="I4169" t="s">
        <v>4</v>
      </c>
      <c r="J4169">
        <v>2.15</v>
      </c>
      <c r="M4169">
        <v>2.15</v>
      </c>
      <c r="N4169">
        <f t="shared" si="65"/>
        <v>0</v>
      </c>
    </row>
    <row r="4170" spans="1:14" x14ac:dyDescent="0.2">
      <c r="A4170" t="s">
        <v>4429</v>
      </c>
      <c r="B4170" t="s">
        <v>32851</v>
      </c>
      <c r="I4170" t="s">
        <v>4</v>
      </c>
      <c r="J4170">
        <v>1.86</v>
      </c>
      <c r="M4170">
        <v>1.86</v>
      </c>
      <c r="N4170">
        <f t="shared" si="65"/>
        <v>0</v>
      </c>
    </row>
    <row r="4171" spans="1:14" x14ac:dyDescent="0.2">
      <c r="A4171" t="s">
        <v>4430</v>
      </c>
      <c r="B4171" t="s">
        <v>32852</v>
      </c>
      <c r="I4171" t="s">
        <v>4</v>
      </c>
      <c r="J4171">
        <v>2.58</v>
      </c>
      <c r="M4171">
        <v>2.58</v>
      </c>
      <c r="N4171">
        <f t="shared" si="65"/>
        <v>0</v>
      </c>
    </row>
    <row r="4172" spans="1:14" x14ac:dyDescent="0.2">
      <c r="A4172" t="s">
        <v>4431</v>
      </c>
      <c r="B4172" t="s">
        <v>32852</v>
      </c>
      <c r="I4172" t="s">
        <v>4</v>
      </c>
      <c r="J4172">
        <v>2.23</v>
      </c>
      <c r="M4172">
        <v>2.23</v>
      </c>
      <c r="N4172">
        <f t="shared" si="65"/>
        <v>0</v>
      </c>
    </row>
    <row r="4173" spans="1:14" x14ac:dyDescent="0.2">
      <c r="A4173" t="s">
        <v>4432</v>
      </c>
      <c r="B4173" t="s">
        <v>32853</v>
      </c>
      <c r="I4173" t="s">
        <v>4</v>
      </c>
      <c r="J4173">
        <v>2.84</v>
      </c>
      <c r="M4173">
        <v>2.84</v>
      </c>
      <c r="N4173">
        <f t="shared" si="65"/>
        <v>0</v>
      </c>
    </row>
    <row r="4174" spans="1:14" x14ac:dyDescent="0.2">
      <c r="A4174" t="s">
        <v>4433</v>
      </c>
      <c r="B4174" t="s">
        <v>32853</v>
      </c>
      <c r="I4174" t="s">
        <v>4</v>
      </c>
      <c r="J4174">
        <v>2.46</v>
      </c>
      <c r="M4174">
        <v>2.46</v>
      </c>
      <c r="N4174">
        <f t="shared" si="65"/>
        <v>0</v>
      </c>
    </row>
    <row r="4175" spans="1:14" x14ac:dyDescent="0.2">
      <c r="A4175" t="s">
        <v>4434</v>
      </c>
      <c r="B4175" t="s">
        <v>32854</v>
      </c>
      <c r="I4175" t="s">
        <v>4</v>
      </c>
      <c r="J4175">
        <v>3.65</v>
      </c>
      <c r="M4175">
        <v>3.65</v>
      </c>
      <c r="N4175">
        <f t="shared" si="65"/>
        <v>0</v>
      </c>
    </row>
    <row r="4176" spans="1:14" x14ac:dyDescent="0.2">
      <c r="A4176" t="s">
        <v>4435</v>
      </c>
      <c r="B4176" t="s">
        <v>32854</v>
      </c>
      <c r="I4176" t="s">
        <v>4</v>
      </c>
      <c r="J4176">
        <v>3.16</v>
      </c>
      <c r="M4176">
        <v>3.16</v>
      </c>
      <c r="N4176">
        <f t="shared" si="65"/>
        <v>0</v>
      </c>
    </row>
    <row r="4177" spans="1:14" x14ac:dyDescent="0.2">
      <c r="A4177" t="s">
        <v>4436</v>
      </c>
      <c r="B4177" t="s">
        <v>32855</v>
      </c>
      <c r="I4177" t="s">
        <v>4</v>
      </c>
      <c r="J4177">
        <v>4.6900000000000004</v>
      </c>
      <c r="M4177">
        <v>4.6900000000000004</v>
      </c>
      <c r="N4177">
        <f t="shared" si="65"/>
        <v>0</v>
      </c>
    </row>
    <row r="4178" spans="1:14" x14ac:dyDescent="0.2">
      <c r="A4178" t="s">
        <v>4437</v>
      </c>
      <c r="B4178" t="s">
        <v>32855</v>
      </c>
      <c r="I4178" t="s">
        <v>4</v>
      </c>
      <c r="J4178">
        <v>4.0599999999999996</v>
      </c>
      <c r="M4178">
        <v>4.0599999999999996</v>
      </c>
      <c r="N4178">
        <f t="shared" si="65"/>
        <v>0</v>
      </c>
    </row>
    <row r="4179" spans="1:14" x14ac:dyDescent="0.2">
      <c r="A4179" t="s">
        <v>4438</v>
      </c>
      <c r="B4179" t="s">
        <v>32856</v>
      </c>
      <c r="I4179" t="s">
        <v>5</v>
      </c>
      <c r="J4179">
        <v>1646.79</v>
      </c>
      <c r="M4179">
        <v>1646.79</v>
      </c>
      <c r="N4179">
        <f t="shared" si="65"/>
        <v>0</v>
      </c>
    </row>
    <row r="4180" spans="1:14" x14ac:dyDescent="0.2">
      <c r="A4180" t="s">
        <v>4439</v>
      </c>
      <c r="B4180" t="s">
        <v>32856</v>
      </c>
      <c r="I4180" t="s">
        <v>5</v>
      </c>
      <c r="J4180">
        <v>1429.48</v>
      </c>
      <c r="M4180">
        <v>1429.48</v>
      </c>
      <c r="N4180">
        <f t="shared" si="65"/>
        <v>0</v>
      </c>
    </row>
    <row r="4181" spans="1:14" x14ac:dyDescent="0.2">
      <c r="A4181" t="s">
        <v>4440</v>
      </c>
      <c r="B4181" t="s">
        <v>32857</v>
      </c>
      <c r="I4181" t="s">
        <v>5</v>
      </c>
      <c r="J4181">
        <v>813.48</v>
      </c>
      <c r="M4181">
        <v>813.48</v>
      </c>
      <c r="N4181">
        <f t="shared" si="65"/>
        <v>0</v>
      </c>
    </row>
    <row r="4182" spans="1:14" x14ac:dyDescent="0.2">
      <c r="A4182" t="s">
        <v>4441</v>
      </c>
      <c r="B4182" t="s">
        <v>32857</v>
      </c>
      <c r="I4182" t="s">
        <v>5</v>
      </c>
      <c r="J4182">
        <v>706.22</v>
      </c>
      <c r="M4182">
        <v>706.22</v>
      </c>
      <c r="N4182">
        <f t="shared" si="65"/>
        <v>0</v>
      </c>
    </row>
    <row r="4183" spans="1:14" x14ac:dyDescent="0.2">
      <c r="A4183" t="s">
        <v>4442</v>
      </c>
      <c r="B4183" t="s">
        <v>32858</v>
      </c>
      <c r="I4183" t="s">
        <v>5</v>
      </c>
      <c r="J4183">
        <v>423.47</v>
      </c>
      <c r="M4183">
        <v>423.47</v>
      </c>
      <c r="N4183">
        <f t="shared" si="65"/>
        <v>0</v>
      </c>
    </row>
    <row r="4184" spans="1:14" x14ac:dyDescent="0.2">
      <c r="A4184" t="s">
        <v>4443</v>
      </c>
      <c r="B4184" t="s">
        <v>32858</v>
      </c>
      <c r="I4184" t="s">
        <v>5</v>
      </c>
      <c r="J4184">
        <v>367.68</v>
      </c>
      <c r="M4184">
        <v>367.68</v>
      </c>
      <c r="N4184">
        <f t="shared" si="65"/>
        <v>0</v>
      </c>
    </row>
    <row r="4185" spans="1:14" x14ac:dyDescent="0.2">
      <c r="A4185" t="s">
        <v>4444</v>
      </c>
      <c r="B4185" t="s">
        <v>32859</v>
      </c>
      <c r="I4185" t="s">
        <v>5</v>
      </c>
      <c r="J4185">
        <v>42.43</v>
      </c>
      <c r="M4185">
        <v>42.43</v>
      </c>
      <c r="N4185">
        <f t="shared" si="65"/>
        <v>0</v>
      </c>
    </row>
    <row r="4186" spans="1:14" x14ac:dyDescent="0.2">
      <c r="A4186" t="s">
        <v>4445</v>
      </c>
      <c r="B4186" t="s">
        <v>32859</v>
      </c>
      <c r="I4186" t="s">
        <v>5</v>
      </c>
      <c r="J4186">
        <v>37.409999999999997</v>
      </c>
      <c r="M4186">
        <v>37.409999999999997</v>
      </c>
      <c r="N4186">
        <f t="shared" si="65"/>
        <v>0</v>
      </c>
    </row>
    <row r="4187" spans="1:14" x14ac:dyDescent="0.2">
      <c r="A4187" t="s">
        <v>4446</v>
      </c>
      <c r="B4187" t="s">
        <v>32860</v>
      </c>
      <c r="I4187" t="s">
        <v>5</v>
      </c>
      <c r="J4187">
        <v>52.75</v>
      </c>
      <c r="M4187">
        <v>52.75</v>
      </c>
      <c r="N4187">
        <f t="shared" si="65"/>
        <v>0</v>
      </c>
    </row>
    <row r="4188" spans="1:14" x14ac:dyDescent="0.2">
      <c r="A4188" t="s">
        <v>4447</v>
      </c>
      <c r="B4188" t="s">
        <v>32860</v>
      </c>
      <c r="I4188" t="s">
        <v>5</v>
      </c>
      <c r="J4188">
        <v>46.52</v>
      </c>
      <c r="M4188">
        <v>46.52</v>
      </c>
      <c r="N4188">
        <f t="shared" si="65"/>
        <v>0</v>
      </c>
    </row>
    <row r="4189" spans="1:14" x14ac:dyDescent="0.2">
      <c r="A4189" t="s">
        <v>4448</v>
      </c>
      <c r="B4189" t="s">
        <v>32861</v>
      </c>
      <c r="I4189" t="s">
        <v>5</v>
      </c>
      <c r="J4189">
        <v>154.18</v>
      </c>
      <c r="M4189">
        <v>154.18</v>
      </c>
      <c r="N4189">
        <f t="shared" si="65"/>
        <v>0</v>
      </c>
    </row>
    <row r="4190" spans="1:14" x14ac:dyDescent="0.2">
      <c r="A4190" t="s">
        <v>4449</v>
      </c>
      <c r="B4190" t="s">
        <v>32861</v>
      </c>
      <c r="I4190" t="s">
        <v>5</v>
      </c>
      <c r="J4190">
        <v>145.03</v>
      </c>
      <c r="M4190">
        <v>145.03</v>
      </c>
      <c r="N4190">
        <f t="shared" si="65"/>
        <v>0</v>
      </c>
    </row>
    <row r="4191" spans="1:14" x14ac:dyDescent="0.2">
      <c r="A4191" t="s">
        <v>4450</v>
      </c>
      <c r="B4191" t="s">
        <v>32862</v>
      </c>
      <c r="I4191" t="s">
        <v>5</v>
      </c>
      <c r="J4191">
        <v>168.7</v>
      </c>
      <c r="M4191">
        <v>168.7</v>
      </c>
      <c r="N4191">
        <f t="shared" si="65"/>
        <v>0</v>
      </c>
    </row>
    <row r="4192" spans="1:14" x14ac:dyDescent="0.2">
      <c r="A4192" t="s">
        <v>4451</v>
      </c>
      <c r="B4192" t="s">
        <v>32862</v>
      </c>
      <c r="I4192" t="s">
        <v>5</v>
      </c>
      <c r="J4192">
        <v>159.5</v>
      </c>
      <c r="M4192">
        <v>159.5</v>
      </c>
      <c r="N4192">
        <f t="shared" si="65"/>
        <v>0</v>
      </c>
    </row>
    <row r="4193" spans="1:14" x14ac:dyDescent="0.2">
      <c r="A4193" t="s">
        <v>4452</v>
      </c>
      <c r="B4193" t="s">
        <v>32863</v>
      </c>
      <c r="I4193" t="s">
        <v>5</v>
      </c>
      <c r="J4193">
        <v>200.81</v>
      </c>
      <c r="M4193">
        <v>200.81</v>
      </c>
      <c r="N4193">
        <f t="shared" si="65"/>
        <v>0</v>
      </c>
    </row>
    <row r="4194" spans="1:14" x14ac:dyDescent="0.2">
      <c r="A4194" t="s">
        <v>4453</v>
      </c>
      <c r="B4194" t="s">
        <v>32863</v>
      </c>
      <c r="I4194" t="s">
        <v>5</v>
      </c>
      <c r="J4194">
        <v>189.8</v>
      </c>
      <c r="M4194">
        <v>189.8</v>
      </c>
      <c r="N4194">
        <f t="shared" si="65"/>
        <v>0</v>
      </c>
    </row>
    <row r="4195" spans="1:14" x14ac:dyDescent="0.2">
      <c r="A4195" t="s">
        <v>4454</v>
      </c>
      <c r="B4195" t="s">
        <v>32864</v>
      </c>
      <c r="I4195" t="s">
        <v>5</v>
      </c>
      <c r="J4195">
        <v>215.88</v>
      </c>
      <c r="M4195">
        <v>215.88</v>
      </c>
      <c r="N4195">
        <f t="shared" si="65"/>
        <v>0</v>
      </c>
    </row>
    <row r="4196" spans="1:14" x14ac:dyDescent="0.2">
      <c r="A4196" t="s">
        <v>4455</v>
      </c>
      <c r="B4196" t="s">
        <v>32864</v>
      </c>
      <c r="I4196" t="s">
        <v>5</v>
      </c>
      <c r="J4196">
        <v>203.44</v>
      </c>
      <c r="M4196">
        <v>203.44</v>
      </c>
      <c r="N4196">
        <f t="shared" si="65"/>
        <v>0</v>
      </c>
    </row>
    <row r="4197" spans="1:14" x14ac:dyDescent="0.2">
      <c r="A4197" t="s">
        <v>4456</v>
      </c>
      <c r="B4197" t="s">
        <v>32865</v>
      </c>
      <c r="I4197" t="s">
        <v>5</v>
      </c>
      <c r="J4197">
        <v>231</v>
      </c>
      <c r="M4197">
        <v>231</v>
      </c>
      <c r="N4197">
        <f t="shared" si="65"/>
        <v>0</v>
      </c>
    </row>
    <row r="4198" spans="1:14" x14ac:dyDescent="0.2">
      <c r="A4198" t="s">
        <v>4457</v>
      </c>
      <c r="B4198" t="s">
        <v>32865</v>
      </c>
      <c r="I4198" t="s">
        <v>5</v>
      </c>
      <c r="J4198">
        <v>217.7</v>
      </c>
      <c r="M4198">
        <v>217.7</v>
      </c>
      <c r="N4198">
        <f t="shared" si="65"/>
        <v>0</v>
      </c>
    </row>
    <row r="4199" spans="1:14" x14ac:dyDescent="0.2">
      <c r="A4199" t="s">
        <v>4458</v>
      </c>
      <c r="B4199" t="s">
        <v>32866</v>
      </c>
      <c r="I4199" t="s">
        <v>5</v>
      </c>
      <c r="J4199">
        <v>51.5</v>
      </c>
      <c r="M4199">
        <v>51.5</v>
      </c>
      <c r="N4199">
        <f t="shared" si="65"/>
        <v>0</v>
      </c>
    </row>
    <row r="4200" spans="1:14" x14ac:dyDescent="0.2">
      <c r="A4200" t="s">
        <v>4459</v>
      </c>
      <c r="B4200" t="s">
        <v>32866</v>
      </c>
      <c r="I4200" t="s">
        <v>5</v>
      </c>
      <c r="J4200">
        <v>45.27</v>
      </c>
      <c r="M4200">
        <v>45.27</v>
      </c>
      <c r="N4200">
        <f t="shared" si="65"/>
        <v>0</v>
      </c>
    </row>
    <row r="4201" spans="1:14" x14ac:dyDescent="0.2">
      <c r="A4201" t="s">
        <v>4460</v>
      </c>
      <c r="B4201" t="s">
        <v>32867</v>
      </c>
      <c r="I4201" t="s">
        <v>5</v>
      </c>
      <c r="J4201">
        <v>52.87</v>
      </c>
      <c r="M4201">
        <v>52.87</v>
      </c>
      <c r="N4201">
        <f t="shared" si="65"/>
        <v>0</v>
      </c>
    </row>
    <row r="4202" spans="1:14" x14ac:dyDescent="0.2">
      <c r="A4202" t="s">
        <v>4461</v>
      </c>
      <c r="B4202" t="s">
        <v>32867</v>
      </c>
      <c r="I4202" t="s">
        <v>5</v>
      </c>
      <c r="J4202">
        <v>46.63</v>
      </c>
      <c r="M4202">
        <v>46.63</v>
      </c>
      <c r="N4202">
        <f t="shared" si="65"/>
        <v>0</v>
      </c>
    </row>
    <row r="4203" spans="1:14" x14ac:dyDescent="0.2">
      <c r="A4203" t="s">
        <v>4462</v>
      </c>
      <c r="B4203" t="s">
        <v>32868</v>
      </c>
      <c r="I4203" t="s">
        <v>5</v>
      </c>
      <c r="J4203">
        <v>153.30000000000001</v>
      </c>
      <c r="M4203">
        <v>153.30000000000001</v>
      </c>
      <c r="N4203">
        <f t="shared" si="65"/>
        <v>0</v>
      </c>
    </row>
    <row r="4204" spans="1:14" x14ac:dyDescent="0.2">
      <c r="A4204" t="s">
        <v>4463</v>
      </c>
      <c r="B4204" t="s">
        <v>32868</v>
      </c>
      <c r="I4204" t="s">
        <v>5</v>
      </c>
      <c r="J4204">
        <v>144.19</v>
      </c>
      <c r="M4204">
        <v>144.19</v>
      </c>
      <c r="N4204">
        <f t="shared" si="65"/>
        <v>0</v>
      </c>
    </row>
    <row r="4205" spans="1:14" x14ac:dyDescent="0.2">
      <c r="A4205" t="s">
        <v>4464</v>
      </c>
      <c r="B4205" t="s">
        <v>32869</v>
      </c>
      <c r="I4205" t="s">
        <v>5</v>
      </c>
      <c r="J4205">
        <v>167.96</v>
      </c>
      <c r="M4205">
        <v>167.96</v>
      </c>
      <c r="N4205">
        <f t="shared" si="65"/>
        <v>0</v>
      </c>
    </row>
    <row r="4206" spans="1:14" x14ac:dyDescent="0.2">
      <c r="A4206" t="s">
        <v>4465</v>
      </c>
      <c r="B4206" t="s">
        <v>32869</v>
      </c>
      <c r="I4206" t="s">
        <v>5</v>
      </c>
      <c r="J4206">
        <v>158.81</v>
      </c>
      <c r="M4206">
        <v>158.81</v>
      </c>
      <c r="N4206">
        <f t="shared" si="65"/>
        <v>0</v>
      </c>
    </row>
    <row r="4207" spans="1:14" x14ac:dyDescent="0.2">
      <c r="A4207" t="s">
        <v>4466</v>
      </c>
      <c r="B4207" t="s">
        <v>32870</v>
      </c>
      <c r="I4207" t="s">
        <v>5</v>
      </c>
      <c r="J4207">
        <v>202.03</v>
      </c>
      <c r="M4207">
        <v>202.03</v>
      </c>
      <c r="N4207">
        <f t="shared" si="65"/>
        <v>0</v>
      </c>
    </row>
    <row r="4208" spans="1:14" x14ac:dyDescent="0.2">
      <c r="A4208" t="s">
        <v>4467</v>
      </c>
      <c r="B4208" t="s">
        <v>32870</v>
      </c>
      <c r="I4208" t="s">
        <v>5</v>
      </c>
      <c r="J4208">
        <v>190.95</v>
      </c>
      <c r="M4208">
        <v>190.95</v>
      </c>
      <c r="N4208">
        <f t="shared" si="65"/>
        <v>0</v>
      </c>
    </row>
    <row r="4209" spans="1:14" x14ac:dyDescent="0.2">
      <c r="A4209" t="s">
        <v>4468</v>
      </c>
      <c r="B4209" t="s">
        <v>32871</v>
      </c>
      <c r="I4209" t="s">
        <v>5</v>
      </c>
      <c r="J4209">
        <v>11.9</v>
      </c>
      <c r="M4209">
        <v>11.9</v>
      </c>
      <c r="N4209">
        <f t="shared" si="65"/>
        <v>0</v>
      </c>
    </row>
    <row r="4210" spans="1:14" x14ac:dyDescent="0.2">
      <c r="A4210" t="s">
        <v>4469</v>
      </c>
      <c r="B4210" t="s">
        <v>32871</v>
      </c>
      <c r="I4210" t="s">
        <v>5</v>
      </c>
      <c r="J4210">
        <v>10.55</v>
      </c>
      <c r="M4210">
        <v>10.55</v>
      </c>
      <c r="N4210">
        <f t="shared" si="65"/>
        <v>0</v>
      </c>
    </row>
    <row r="4211" spans="1:14" x14ac:dyDescent="0.2">
      <c r="A4211" t="s">
        <v>4470</v>
      </c>
      <c r="B4211" t="s">
        <v>32872</v>
      </c>
      <c r="I4211" t="s">
        <v>5</v>
      </c>
      <c r="J4211">
        <v>44.34</v>
      </c>
      <c r="M4211">
        <v>44.34</v>
      </c>
      <c r="N4211">
        <f t="shared" si="65"/>
        <v>0</v>
      </c>
    </row>
    <row r="4212" spans="1:14" x14ac:dyDescent="0.2">
      <c r="A4212" t="s">
        <v>4471</v>
      </c>
      <c r="B4212" t="s">
        <v>32872</v>
      </c>
      <c r="I4212" t="s">
        <v>5</v>
      </c>
      <c r="J4212">
        <v>38.57</v>
      </c>
      <c r="M4212">
        <v>38.57</v>
      </c>
      <c r="N4212">
        <f t="shared" si="65"/>
        <v>0</v>
      </c>
    </row>
    <row r="4213" spans="1:14" x14ac:dyDescent="0.2">
      <c r="A4213" t="s">
        <v>4472</v>
      </c>
      <c r="B4213" t="s">
        <v>32873</v>
      </c>
      <c r="I4213" t="s">
        <v>5</v>
      </c>
      <c r="J4213">
        <v>176.51</v>
      </c>
      <c r="M4213">
        <v>176.51</v>
      </c>
      <c r="N4213">
        <f t="shared" si="65"/>
        <v>0</v>
      </c>
    </row>
    <row r="4214" spans="1:14" x14ac:dyDescent="0.2">
      <c r="A4214" t="s">
        <v>4473</v>
      </c>
      <c r="B4214" t="s">
        <v>32873</v>
      </c>
      <c r="I4214" t="s">
        <v>5</v>
      </c>
      <c r="J4214">
        <v>153.43</v>
      </c>
      <c r="M4214">
        <v>153.43</v>
      </c>
      <c r="N4214">
        <f t="shared" si="65"/>
        <v>0</v>
      </c>
    </row>
    <row r="4215" spans="1:14" x14ac:dyDescent="0.2">
      <c r="A4215" t="s">
        <v>4474</v>
      </c>
      <c r="B4215" t="s">
        <v>32874</v>
      </c>
      <c r="I4215" t="s">
        <v>5</v>
      </c>
      <c r="J4215">
        <v>243.64</v>
      </c>
      <c r="M4215">
        <v>243.64</v>
      </c>
      <c r="N4215">
        <f t="shared" si="65"/>
        <v>0</v>
      </c>
    </row>
    <row r="4216" spans="1:14" x14ac:dyDescent="0.2">
      <c r="A4216" t="s">
        <v>4475</v>
      </c>
      <c r="B4216" t="s">
        <v>32874</v>
      </c>
      <c r="I4216" t="s">
        <v>5</v>
      </c>
      <c r="J4216">
        <v>211.59</v>
      </c>
      <c r="M4216">
        <v>211.59</v>
      </c>
      <c r="N4216">
        <f t="shared" si="65"/>
        <v>0</v>
      </c>
    </row>
    <row r="4217" spans="1:14" x14ac:dyDescent="0.2">
      <c r="A4217" t="s">
        <v>4476</v>
      </c>
      <c r="B4217" t="s">
        <v>32875</v>
      </c>
      <c r="I4217" t="s">
        <v>5</v>
      </c>
      <c r="J4217">
        <v>88.25</v>
      </c>
      <c r="M4217">
        <v>88.25</v>
      </c>
      <c r="N4217">
        <f t="shared" si="65"/>
        <v>0</v>
      </c>
    </row>
    <row r="4218" spans="1:14" x14ac:dyDescent="0.2">
      <c r="A4218" t="s">
        <v>4477</v>
      </c>
      <c r="B4218" t="s">
        <v>32875</v>
      </c>
      <c r="I4218" t="s">
        <v>5</v>
      </c>
      <c r="J4218">
        <v>76.709999999999994</v>
      </c>
      <c r="M4218">
        <v>76.709999999999994</v>
      </c>
      <c r="N4218">
        <f t="shared" si="65"/>
        <v>0</v>
      </c>
    </row>
    <row r="4219" spans="1:14" x14ac:dyDescent="0.2">
      <c r="A4219" t="s">
        <v>4478</v>
      </c>
      <c r="B4219" t="s">
        <v>32876</v>
      </c>
      <c r="I4219" t="s">
        <v>5</v>
      </c>
      <c r="J4219">
        <v>88.25</v>
      </c>
      <c r="M4219">
        <v>88.25</v>
      </c>
      <c r="N4219">
        <f t="shared" si="65"/>
        <v>0</v>
      </c>
    </row>
    <row r="4220" spans="1:14" x14ac:dyDescent="0.2">
      <c r="A4220" t="s">
        <v>4479</v>
      </c>
      <c r="B4220" t="s">
        <v>32876</v>
      </c>
      <c r="I4220" t="s">
        <v>5</v>
      </c>
      <c r="J4220">
        <v>76.709999999999994</v>
      </c>
      <c r="M4220">
        <v>76.709999999999994</v>
      </c>
      <c r="N4220">
        <f t="shared" si="65"/>
        <v>0</v>
      </c>
    </row>
    <row r="4221" spans="1:14" x14ac:dyDescent="0.2">
      <c r="A4221" t="s">
        <v>4480</v>
      </c>
      <c r="B4221" t="s">
        <v>32877</v>
      </c>
      <c r="I4221" t="s">
        <v>5</v>
      </c>
      <c r="J4221">
        <v>176.51</v>
      </c>
      <c r="M4221">
        <v>176.51</v>
      </c>
      <c r="N4221">
        <f t="shared" si="65"/>
        <v>0</v>
      </c>
    </row>
    <row r="4222" spans="1:14" x14ac:dyDescent="0.2">
      <c r="A4222" t="s">
        <v>4481</v>
      </c>
      <c r="B4222" t="s">
        <v>32877</v>
      </c>
      <c r="I4222" t="s">
        <v>5</v>
      </c>
      <c r="J4222">
        <v>153.43</v>
      </c>
      <c r="M4222">
        <v>153.43</v>
      </c>
      <c r="N4222">
        <f t="shared" si="65"/>
        <v>0</v>
      </c>
    </row>
    <row r="4223" spans="1:14" x14ac:dyDescent="0.2">
      <c r="A4223" t="s">
        <v>4482</v>
      </c>
      <c r="B4223" t="s">
        <v>32878</v>
      </c>
      <c r="I4223" t="s">
        <v>5</v>
      </c>
      <c r="J4223">
        <v>264.76</v>
      </c>
      <c r="M4223">
        <v>264.76</v>
      </c>
      <c r="N4223">
        <f t="shared" si="65"/>
        <v>0</v>
      </c>
    </row>
    <row r="4224" spans="1:14" x14ac:dyDescent="0.2">
      <c r="A4224" t="s">
        <v>4483</v>
      </c>
      <c r="B4224" t="s">
        <v>32878</v>
      </c>
      <c r="I4224" t="s">
        <v>5</v>
      </c>
      <c r="J4224">
        <v>230.14</v>
      </c>
      <c r="M4224">
        <v>230.14</v>
      </c>
      <c r="N4224">
        <f t="shared" si="65"/>
        <v>0</v>
      </c>
    </row>
    <row r="4225" spans="1:14" x14ac:dyDescent="0.2">
      <c r="A4225" t="s">
        <v>4484</v>
      </c>
      <c r="B4225" t="s">
        <v>32879</v>
      </c>
      <c r="I4225" t="s">
        <v>5</v>
      </c>
      <c r="J4225">
        <v>447.84</v>
      </c>
      <c r="M4225">
        <v>447.84</v>
      </c>
      <c r="N4225">
        <f t="shared" si="65"/>
        <v>0</v>
      </c>
    </row>
    <row r="4226" spans="1:14" x14ac:dyDescent="0.2">
      <c r="A4226" t="s">
        <v>4485</v>
      </c>
      <c r="B4226" t="s">
        <v>32879</v>
      </c>
      <c r="I4226" t="s">
        <v>5</v>
      </c>
      <c r="J4226">
        <v>390.01</v>
      </c>
      <c r="M4226">
        <v>390.01</v>
      </c>
      <c r="N4226">
        <f t="shared" si="65"/>
        <v>0</v>
      </c>
    </row>
    <row r="4227" spans="1:14" x14ac:dyDescent="0.2">
      <c r="A4227" t="s">
        <v>4486</v>
      </c>
      <c r="B4227" t="s">
        <v>32880</v>
      </c>
      <c r="I4227" t="s">
        <v>5</v>
      </c>
      <c r="J4227">
        <v>115.38</v>
      </c>
      <c r="M4227">
        <v>115.38</v>
      </c>
      <c r="N4227">
        <f t="shared" si="65"/>
        <v>0</v>
      </c>
    </row>
    <row r="4228" spans="1:14" x14ac:dyDescent="0.2">
      <c r="A4228" t="s">
        <v>4487</v>
      </c>
      <c r="B4228" t="s">
        <v>32880</v>
      </c>
      <c r="I4228" t="s">
        <v>5</v>
      </c>
      <c r="J4228">
        <v>100.37</v>
      </c>
      <c r="M4228">
        <v>100.37</v>
      </c>
      <c r="N4228">
        <f t="shared" ref="N4228:N4291" si="66">J4228-M4228</f>
        <v>0</v>
      </c>
    </row>
    <row r="4229" spans="1:14" x14ac:dyDescent="0.2">
      <c r="A4229" t="s">
        <v>4488</v>
      </c>
      <c r="B4229" t="s">
        <v>32881</v>
      </c>
      <c r="I4229" t="s">
        <v>5</v>
      </c>
      <c r="J4229">
        <v>66.73</v>
      </c>
      <c r="M4229">
        <v>66.73</v>
      </c>
      <c r="N4229">
        <f t="shared" si="66"/>
        <v>0</v>
      </c>
    </row>
    <row r="4230" spans="1:14" x14ac:dyDescent="0.2">
      <c r="A4230" t="s">
        <v>4489</v>
      </c>
      <c r="B4230" t="s">
        <v>32881</v>
      </c>
      <c r="I4230" t="s">
        <v>5</v>
      </c>
      <c r="J4230">
        <v>58.07</v>
      </c>
      <c r="M4230">
        <v>58.07</v>
      </c>
      <c r="N4230">
        <f t="shared" si="66"/>
        <v>0</v>
      </c>
    </row>
    <row r="4231" spans="1:14" x14ac:dyDescent="0.2">
      <c r="A4231" t="s">
        <v>4490</v>
      </c>
      <c r="B4231" t="s">
        <v>32882</v>
      </c>
      <c r="I4231" t="s">
        <v>4</v>
      </c>
      <c r="J4231">
        <v>4.5</v>
      </c>
      <c r="M4231">
        <v>4.5</v>
      </c>
      <c r="N4231">
        <f t="shared" si="66"/>
        <v>0</v>
      </c>
    </row>
    <row r="4232" spans="1:14" x14ac:dyDescent="0.2">
      <c r="A4232" t="s">
        <v>4491</v>
      </c>
      <c r="B4232" t="s">
        <v>32882</v>
      </c>
      <c r="I4232" t="s">
        <v>4</v>
      </c>
      <c r="J4232">
        <v>3.94</v>
      </c>
      <c r="M4232">
        <v>3.94</v>
      </c>
      <c r="N4232">
        <f t="shared" si="66"/>
        <v>0</v>
      </c>
    </row>
    <row r="4233" spans="1:14" x14ac:dyDescent="0.2">
      <c r="A4233" t="s">
        <v>4492</v>
      </c>
      <c r="B4233" t="s">
        <v>32883</v>
      </c>
      <c r="I4233" t="s">
        <v>4</v>
      </c>
      <c r="J4233">
        <v>7.31</v>
      </c>
      <c r="M4233">
        <v>7.31</v>
      </c>
      <c r="N4233">
        <f t="shared" si="66"/>
        <v>0</v>
      </c>
    </row>
    <row r="4234" spans="1:14" x14ac:dyDescent="0.2">
      <c r="A4234" t="s">
        <v>4493</v>
      </c>
      <c r="B4234" t="s">
        <v>32883</v>
      </c>
      <c r="I4234" t="s">
        <v>4</v>
      </c>
      <c r="J4234">
        <v>6.38</v>
      </c>
      <c r="M4234">
        <v>6.38</v>
      </c>
      <c r="N4234">
        <f t="shared" si="66"/>
        <v>0</v>
      </c>
    </row>
    <row r="4235" spans="1:14" x14ac:dyDescent="0.2">
      <c r="A4235" t="s">
        <v>4494</v>
      </c>
      <c r="B4235" t="s">
        <v>32884</v>
      </c>
      <c r="I4235" t="s">
        <v>4</v>
      </c>
      <c r="J4235">
        <v>10.62</v>
      </c>
      <c r="M4235">
        <v>10.62</v>
      </c>
      <c r="N4235">
        <f t="shared" si="66"/>
        <v>0</v>
      </c>
    </row>
    <row r="4236" spans="1:14" x14ac:dyDescent="0.2">
      <c r="A4236" t="s">
        <v>4495</v>
      </c>
      <c r="B4236" t="s">
        <v>32884</v>
      </c>
      <c r="I4236" t="s">
        <v>4</v>
      </c>
      <c r="J4236">
        <v>9.2799999999999994</v>
      </c>
      <c r="M4236">
        <v>9.2799999999999994</v>
      </c>
      <c r="N4236">
        <f t="shared" si="66"/>
        <v>0</v>
      </c>
    </row>
    <row r="4237" spans="1:14" x14ac:dyDescent="0.2">
      <c r="A4237" t="s">
        <v>4496</v>
      </c>
      <c r="B4237" t="s">
        <v>32885</v>
      </c>
      <c r="I4237" t="s">
        <v>4</v>
      </c>
      <c r="J4237">
        <v>17.440000000000001</v>
      </c>
      <c r="M4237">
        <v>17.440000000000001</v>
      </c>
      <c r="N4237">
        <f t="shared" si="66"/>
        <v>0</v>
      </c>
    </row>
    <row r="4238" spans="1:14" x14ac:dyDescent="0.2">
      <c r="A4238" t="s">
        <v>4497</v>
      </c>
      <c r="B4238" t="s">
        <v>32885</v>
      </c>
      <c r="I4238" t="s">
        <v>4</v>
      </c>
      <c r="J4238">
        <v>15.22</v>
      </c>
      <c r="M4238">
        <v>15.22</v>
      </c>
      <c r="N4238">
        <f t="shared" si="66"/>
        <v>0</v>
      </c>
    </row>
    <row r="4239" spans="1:14" x14ac:dyDescent="0.2">
      <c r="A4239" t="s">
        <v>4498</v>
      </c>
      <c r="B4239" t="s">
        <v>32886</v>
      </c>
      <c r="I4239" t="s">
        <v>4</v>
      </c>
      <c r="J4239">
        <v>26.15</v>
      </c>
      <c r="M4239">
        <v>26.15</v>
      </c>
      <c r="N4239">
        <f t="shared" si="66"/>
        <v>0</v>
      </c>
    </row>
    <row r="4240" spans="1:14" x14ac:dyDescent="0.2">
      <c r="A4240" t="s">
        <v>4499</v>
      </c>
      <c r="B4240" t="s">
        <v>32886</v>
      </c>
      <c r="I4240" t="s">
        <v>4</v>
      </c>
      <c r="J4240">
        <v>22.81</v>
      </c>
      <c r="M4240">
        <v>22.81</v>
      </c>
      <c r="N4240">
        <f t="shared" si="66"/>
        <v>0</v>
      </c>
    </row>
    <row r="4241" spans="1:14" x14ac:dyDescent="0.2">
      <c r="A4241" t="s">
        <v>4500</v>
      </c>
      <c r="B4241" t="s">
        <v>32887</v>
      </c>
      <c r="I4241" t="s">
        <v>4</v>
      </c>
      <c r="J4241">
        <v>34.119999999999997</v>
      </c>
      <c r="M4241">
        <v>34.119999999999997</v>
      </c>
      <c r="N4241">
        <f t="shared" si="66"/>
        <v>0</v>
      </c>
    </row>
    <row r="4242" spans="1:14" x14ac:dyDescent="0.2">
      <c r="A4242" t="s">
        <v>4501</v>
      </c>
      <c r="B4242" t="s">
        <v>32887</v>
      </c>
      <c r="I4242" t="s">
        <v>4</v>
      </c>
      <c r="J4242">
        <v>29.76</v>
      </c>
      <c r="M4242">
        <v>29.76</v>
      </c>
      <c r="N4242">
        <f t="shared" si="66"/>
        <v>0</v>
      </c>
    </row>
    <row r="4243" spans="1:14" x14ac:dyDescent="0.2">
      <c r="A4243" t="s">
        <v>4502</v>
      </c>
      <c r="B4243" t="s">
        <v>32888</v>
      </c>
      <c r="I4243" t="s">
        <v>4</v>
      </c>
      <c r="J4243">
        <v>37.82</v>
      </c>
      <c r="M4243">
        <v>37.82</v>
      </c>
      <c r="N4243">
        <f t="shared" si="66"/>
        <v>0</v>
      </c>
    </row>
    <row r="4244" spans="1:14" x14ac:dyDescent="0.2">
      <c r="A4244" t="s">
        <v>4503</v>
      </c>
      <c r="B4244" t="s">
        <v>32888</v>
      </c>
      <c r="I4244" t="s">
        <v>4</v>
      </c>
      <c r="J4244">
        <v>33.53</v>
      </c>
      <c r="M4244">
        <v>33.53</v>
      </c>
      <c r="N4244">
        <f t="shared" si="66"/>
        <v>0</v>
      </c>
    </row>
    <row r="4245" spans="1:14" x14ac:dyDescent="0.2">
      <c r="A4245" t="s">
        <v>4504</v>
      </c>
      <c r="B4245" t="s">
        <v>32889</v>
      </c>
      <c r="I4245" t="s">
        <v>4</v>
      </c>
      <c r="J4245">
        <v>43.87</v>
      </c>
      <c r="M4245">
        <v>43.87</v>
      </c>
      <c r="N4245">
        <f t="shared" si="66"/>
        <v>0</v>
      </c>
    </row>
    <row r="4246" spans="1:14" x14ac:dyDescent="0.2">
      <c r="A4246" t="s">
        <v>4505</v>
      </c>
      <c r="B4246" t="s">
        <v>32889</v>
      </c>
      <c r="I4246" t="s">
        <v>4</v>
      </c>
      <c r="J4246">
        <v>38.89</v>
      </c>
      <c r="M4246">
        <v>38.89</v>
      </c>
      <c r="N4246">
        <f t="shared" si="66"/>
        <v>0</v>
      </c>
    </row>
    <row r="4247" spans="1:14" x14ac:dyDescent="0.2">
      <c r="A4247" t="s">
        <v>4506</v>
      </c>
      <c r="B4247" t="s">
        <v>32890</v>
      </c>
      <c r="I4247" t="s">
        <v>4</v>
      </c>
      <c r="J4247">
        <v>51.23</v>
      </c>
      <c r="M4247">
        <v>51.23</v>
      </c>
      <c r="N4247">
        <f t="shared" si="66"/>
        <v>0</v>
      </c>
    </row>
    <row r="4248" spans="1:14" x14ac:dyDescent="0.2">
      <c r="A4248" t="s">
        <v>4507</v>
      </c>
      <c r="B4248" t="s">
        <v>32890</v>
      </c>
      <c r="I4248" t="s">
        <v>4</v>
      </c>
      <c r="J4248">
        <v>45.43</v>
      </c>
      <c r="M4248">
        <v>45.43</v>
      </c>
      <c r="N4248">
        <f t="shared" si="66"/>
        <v>0</v>
      </c>
    </row>
    <row r="4249" spans="1:14" x14ac:dyDescent="0.2">
      <c r="A4249" t="s">
        <v>4508</v>
      </c>
      <c r="B4249" t="s">
        <v>32891</v>
      </c>
      <c r="I4249" t="s">
        <v>4</v>
      </c>
      <c r="J4249">
        <v>65.540000000000006</v>
      </c>
      <c r="M4249">
        <v>65.540000000000006</v>
      </c>
      <c r="N4249">
        <f t="shared" si="66"/>
        <v>0</v>
      </c>
    </row>
    <row r="4250" spans="1:14" x14ac:dyDescent="0.2">
      <c r="A4250" t="s">
        <v>4509</v>
      </c>
      <c r="B4250" t="s">
        <v>32891</v>
      </c>
      <c r="I4250" t="s">
        <v>4</v>
      </c>
      <c r="J4250">
        <v>58.77</v>
      </c>
      <c r="M4250">
        <v>58.77</v>
      </c>
      <c r="N4250">
        <f t="shared" si="66"/>
        <v>0</v>
      </c>
    </row>
    <row r="4251" spans="1:14" x14ac:dyDescent="0.2">
      <c r="A4251" t="s">
        <v>4510</v>
      </c>
      <c r="B4251" t="s">
        <v>32892</v>
      </c>
      <c r="I4251" t="s">
        <v>4</v>
      </c>
      <c r="J4251">
        <v>65.36</v>
      </c>
      <c r="M4251">
        <v>65.36</v>
      </c>
      <c r="N4251">
        <f t="shared" si="66"/>
        <v>0</v>
      </c>
    </row>
    <row r="4252" spans="1:14" x14ac:dyDescent="0.2">
      <c r="A4252" t="s">
        <v>4511</v>
      </c>
      <c r="B4252" t="s">
        <v>32892</v>
      </c>
      <c r="I4252" t="s">
        <v>4</v>
      </c>
      <c r="J4252">
        <v>57.99</v>
      </c>
      <c r="M4252">
        <v>57.99</v>
      </c>
      <c r="N4252">
        <f t="shared" si="66"/>
        <v>0</v>
      </c>
    </row>
    <row r="4253" spans="1:14" x14ac:dyDescent="0.2">
      <c r="A4253" t="s">
        <v>4512</v>
      </c>
      <c r="B4253" t="s">
        <v>32893</v>
      </c>
      <c r="I4253" t="s">
        <v>4</v>
      </c>
      <c r="J4253">
        <v>80.08</v>
      </c>
      <c r="M4253">
        <v>80.08</v>
      </c>
      <c r="N4253">
        <f t="shared" si="66"/>
        <v>0</v>
      </c>
    </row>
    <row r="4254" spans="1:14" x14ac:dyDescent="0.2">
      <c r="A4254" t="s">
        <v>4513</v>
      </c>
      <c r="B4254" t="s">
        <v>32893</v>
      </c>
      <c r="I4254" t="s">
        <v>4</v>
      </c>
      <c r="J4254">
        <v>71.09</v>
      </c>
      <c r="M4254">
        <v>71.09</v>
      </c>
      <c r="N4254">
        <f t="shared" si="66"/>
        <v>0</v>
      </c>
    </row>
    <row r="4255" spans="1:14" x14ac:dyDescent="0.2">
      <c r="A4255" t="s">
        <v>4514</v>
      </c>
      <c r="B4255" t="s">
        <v>32894</v>
      </c>
      <c r="I4255" t="s">
        <v>4</v>
      </c>
      <c r="J4255">
        <v>117.86</v>
      </c>
      <c r="M4255">
        <v>117.86</v>
      </c>
      <c r="N4255">
        <f t="shared" si="66"/>
        <v>0</v>
      </c>
    </row>
    <row r="4256" spans="1:14" x14ac:dyDescent="0.2">
      <c r="A4256" t="s">
        <v>4515</v>
      </c>
      <c r="B4256" t="s">
        <v>32894</v>
      </c>
      <c r="I4256" t="s">
        <v>4</v>
      </c>
      <c r="J4256">
        <v>107.52</v>
      </c>
      <c r="M4256">
        <v>107.52</v>
      </c>
      <c r="N4256">
        <f t="shared" si="66"/>
        <v>0</v>
      </c>
    </row>
    <row r="4257" spans="1:14" x14ac:dyDescent="0.2">
      <c r="A4257" t="s">
        <v>4516</v>
      </c>
      <c r="B4257" t="s">
        <v>32895</v>
      </c>
      <c r="I4257" t="s">
        <v>4</v>
      </c>
      <c r="J4257">
        <v>140.21</v>
      </c>
      <c r="M4257">
        <v>140.21</v>
      </c>
      <c r="N4257">
        <f t="shared" si="66"/>
        <v>0</v>
      </c>
    </row>
    <row r="4258" spans="1:14" x14ac:dyDescent="0.2">
      <c r="A4258" t="s">
        <v>4517</v>
      </c>
      <c r="B4258" t="s">
        <v>32895</v>
      </c>
      <c r="I4258" t="s">
        <v>4</v>
      </c>
      <c r="J4258">
        <v>127.97</v>
      </c>
      <c r="M4258">
        <v>127.97</v>
      </c>
      <c r="N4258">
        <f t="shared" si="66"/>
        <v>0</v>
      </c>
    </row>
    <row r="4259" spans="1:14" x14ac:dyDescent="0.2">
      <c r="A4259" t="s">
        <v>4518</v>
      </c>
      <c r="B4259" t="s">
        <v>32896</v>
      </c>
      <c r="I4259" t="s">
        <v>4</v>
      </c>
      <c r="J4259">
        <v>167.82</v>
      </c>
      <c r="M4259">
        <v>167.82</v>
      </c>
      <c r="N4259">
        <f t="shared" si="66"/>
        <v>0</v>
      </c>
    </row>
    <row r="4260" spans="1:14" x14ac:dyDescent="0.2">
      <c r="A4260" t="s">
        <v>4519</v>
      </c>
      <c r="B4260" t="s">
        <v>32896</v>
      </c>
      <c r="I4260" t="s">
        <v>4</v>
      </c>
      <c r="J4260">
        <v>153.34</v>
      </c>
      <c r="M4260">
        <v>153.34</v>
      </c>
      <c r="N4260">
        <f t="shared" si="66"/>
        <v>0</v>
      </c>
    </row>
    <row r="4261" spans="1:14" x14ac:dyDescent="0.2">
      <c r="A4261" t="s">
        <v>4520</v>
      </c>
      <c r="B4261" t="s">
        <v>32897</v>
      </c>
      <c r="I4261" t="s">
        <v>4</v>
      </c>
      <c r="J4261">
        <v>195.53</v>
      </c>
      <c r="M4261">
        <v>195.53</v>
      </c>
      <c r="N4261">
        <f t="shared" si="66"/>
        <v>0</v>
      </c>
    </row>
    <row r="4262" spans="1:14" x14ac:dyDescent="0.2">
      <c r="A4262" t="s">
        <v>4521</v>
      </c>
      <c r="B4262" t="s">
        <v>32897</v>
      </c>
      <c r="I4262" t="s">
        <v>4</v>
      </c>
      <c r="J4262">
        <v>178.79</v>
      </c>
      <c r="M4262">
        <v>178.79</v>
      </c>
      <c r="N4262">
        <f t="shared" si="66"/>
        <v>0</v>
      </c>
    </row>
    <row r="4263" spans="1:14" x14ac:dyDescent="0.2">
      <c r="A4263" t="s">
        <v>4522</v>
      </c>
      <c r="B4263" t="s">
        <v>32898</v>
      </c>
      <c r="I4263" t="s">
        <v>4</v>
      </c>
      <c r="J4263">
        <v>243.02</v>
      </c>
      <c r="M4263">
        <v>243.02</v>
      </c>
      <c r="N4263">
        <f t="shared" si="66"/>
        <v>0</v>
      </c>
    </row>
    <row r="4264" spans="1:14" x14ac:dyDescent="0.2">
      <c r="A4264" t="s">
        <v>4523</v>
      </c>
      <c r="B4264" t="s">
        <v>32898</v>
      </c>
      <c r="I4264" t="s">
        <v>4</v>
      </c>
      <c r="J4264">
        <v>222.23</v>
      </c>
      <c r="M4264">
        <v>222.23</v>
      </c>
      <c r="N4264">
        <f t="shared" si="66"/>
        <v>0</v>
      </c>
    </row>
    <row r="4265" spans="1:14" x14ac:dyDescent="0.2">
      <c r="A4265" t="s">
        <v>4524</v>
      </c>
      <c r="B4265" t="s">
        <v>32899</v>
      </c>
      <c r="I4265" t="s">
        <v>4</v>
      </c>
      <c r="J4265">
        <v>3.03</v>
      </c>
      <c r="M4265">
        <v>3.03</v>
      </c>
      <c r="N4265">
        <f t="shared" si="66"/>
        <v>0</v>
      </c>
    </row>
    <row r="4266" spans="1:14" x14ac:dyDescent="0.2">
      <c r="A4266" t="s">
        <v>4525</v>
      </c>
      <c r="B4266" t="s">
        <v>32899</v>
      </c>
      <c r="I4266" t="s">
        <v>4</v>
      </c>
      <c r="J4266">
        <v>2.66</v>
      </c>
      <c r="M4266">
        <v>2.66</v>
      </c>
      <c r="N4266">
        <f t="shared" si="66"/>
        <v>0</v>
      </c>
    </row>
    <row r="4267" spans="1:14" x14ac:dyDescent="0.2">
      <c r="A4267" t="s">
        <v>4526</v>
      </c>
      <c r="B4267" t="s">
        <v>32900</v>
      </c>
      <c r="I4267" t="s">
        <v>4</v>
      </c>
      <c r="J4267">
        <v>4.95</v>
      </c>
      <c r="M4267">
        <v>4.95</v>
      </c>
      <c r="N4267">
        <f t="shared" si="66"/>
        <v>0</v>
      </c>
    </row>
    <row r="4268" spans="1:14" x14ac:dyDescent="0.2">
      <c r="A4268" t="s">
        <v>4527</v>
      </c>
      <c r="B4268" t="s">
        <v>32900</v>
      </c>
      <c r="I4268" t="s">
        <v>4</v>
      </c>
      <c r="J4268">
        <v>4.34</v>
      </c>
      <c r="M4268">
        <v>4.34</v>
      </c>
      <c r="N4268">
        <f t="shared" si="66"/>
        <v>0</v>
      </c>
    </row>
    <row r="4269" spans="1:14" x14ac:dyDescent="0.2">
      <c r="A4269" t="s">
        <v>4528</v>
      </c>
      <c r="B4269" t="s">
        <v>32901</v>
      </c>
      <c r="I4269" t="s">
        <v>4</v>
      </c>
      <c r="J4269">
        <v>7.32</v>
      </c>
      <c r="M4269">
        <v>7.32</v>
      </c>
      <c r="N4269">
        <f t="shared" si="66"/>
        <v>0</v>
      </c>
    </row>
    <row r="4270" spans="1:14" x14ac:dyDescent="0.2">
      <c r="A4270" t="s">
        <v>4529</v>
      </c>
      <c r="B4270" t="s">
        <v>32901</v>
      </c>
      <c r="I4270" t="s">
        <v>4</v>
      </c>
      <c r="J4270">
        <v>6.42</v>
      </c>
      <c r="M4270">
        <v>6.42</v>
      </c>
      <c r="N4270">
        <f t="shared" si="66"/>
        <v>0</v>
      </c>
    </row>
    <row r="4271" spans="1:14" x14ac:dyDescent="0.2">
      <c r="A4271" t="s">
        <v>4530</v>
      </c>
      <c r="B4271" t="s">
        <v>32902</v>
      </c>
      <c r="I4271" t="s">
        <v>4</v>
      </c>
      <c r="J4271">
        <v>12.22</v>
      </c>
      <c r="M4271">
        <v>12.22</v>
      </c>
      <c r="N4271">
        <f t="shared" si="66"/>
        <v>0</v>
      </c>
    </row>
    <row r="4272" spans="1:14" x14ac:dyDescent="0.2">
      <c r="A4272" t="s">
        <v>4531</v>
      </c>
      <c r="B4272" t="s">
        <v>32902</v>
      </c>
      <c r="I4272" t="s">
        <v>4</v>
      </c>
      <c r="J4272">
        <v>10.69</v>
      </c>
      <c r="M4272">
        <v>10.69</v>
      </c>
      <c r="N4272">
        <f t="shared" si="66"/>
        <v>0</v>
      </c>
    </row>
    <row r="4273" spans="1:14" x14ac:dyDescent="0.2">
      <c r="A4273" t="s">
        <v>4532</v>
      </c>
      <c r="B4273" t="s">
        <v>32903</v>
      </c>
      <c r="I4273" t="s">
        <v>4</v>
      </c>
      <c r="J4273">
        <v>18.649999999999999</v>
      </c>
      <c r="M4273">
        <v>18.649999999999999</v>
      </c>
      <c r="N4273">
        <f t="shared" si="66"/>
        <v>0</v>
      </c>
    </row>
    <row r="4274" spans="1:14" x14ac:dyDescent="0.2">
      <c r="A4274" t="s">
        <v>4533</v>
      </c>
      <c r="B4274" t="s">
        <v>32903</v>
      </c>
      <c r="I4274" t="s">
        <v>4</v>
      </c>
      <c r="J4274">
        <v>16.309999999999999</v>
      </c>
      <c r="M4274">
        <v>16.309999999999999</v>
      </c>
      <c r="N4274">
        <f t="shared" si="66"/>
        <v>0</v>
      </c>
    </row>
    <row r="4275" spans="1:14" x14ac:dyDescent="0.2">
      <c r="A4275" t="s">
        <v>4534</v>
      </c>
      <c r="B4275" t="s">
        <v>32904</v>
      </c>
      <c r="I4275" t="s">
        <v>4</v>
      </c>
      <c r="J4275">
        <v>24.51</v>
      </c>
      <c r="M4275">
        <v>24.51</v>
      </c>
      <c r="N4275">
        <f t="shared" si="66"/>
        <v>0</v>
      </c>
    </row>
    <row r="4276" spans="1:14" x14ac:dyDescent="0.2">
      <c r="A4276" t="s">
        <v>4535</v>
      </c>
      <c r="B4276" t="s">
        <v>32904</v>
      </c>
      <c r="I4276" t="s">
        <v>4</v>
      </c>
      <c r="J4276">
        <v>21.44</v>
      </c>
      <c r="M4276">
        <v>21.44</v>
      </c>
      <c r="N4276">
        <f t="shared" si="66"/>
        <v>0</v>
      </c>
    </row>
    <row r="4277" spans="1:14" x14ac:dyDescent="0.2">
      <c r="A4277" t="s">
        <v>4536</v>
      </c>
      <c r="B4277" t="s">
        <v>32905</v>
      </c>
      <c r="I4277" t="s">
        <v>4</v>
      </c>
      <c r="J4277">
        <v>28.46</v>
      </c>
      <c r="M4277">
        <v>28.46</v>
      </c>
      <c r="N4277">
        <f t="shared" si="66"/>
        <v>0</v>
      </c>
    </row>
    <row r="4278" spans="1:14" x14ac:dyDescent="0.2">
      <c r="A4278" t="s">
        <v>4537</v>
      </c>
      <c r="B4278" t="s">
        <v>32905</v>
      </c>
      <c r="I4278" t="s">
        <v>4</v>
      </c>
      <c r="J4278">
        <v>25.42</v>
      </c>
      <c r="M4278">
        <v>25.42</v>
      </c>
      <c r="N4278">
        <f t="shared" si="66"/>
        <v>0</v>
      </c>
    </row>
    <row r="4279" spans="1:14" x14ac:dyDescent="0.2">
      <c r="A4279" t="s">
        <v>4538</v>
      </c>
      <c r="B4279" t="s">
        <v>32906</v>
      </c>
      <c r="I4279" t="s">
        <v>4</v>
      </c>
      <c r="J4279">
        <v>33.619999999999997</v>
      </c>
      <c r="M4279">
        <v>33.619999999999997</v>
      </c>
      <c r="N4279">
        <f t="shared" si="66"/>
        <v>0</v>
      </c>
    </row>
    <row r="4280" spans="1:14" x14ac:dyDescent="0.2">
      <c r="A4280" t="s">
        <v>4539</v>
      </c>
      <c r="B4280" t="s">
        <v>32906</v>
      </c>
      <c r="I4280" t="s">
        <v>4</v>
      </c>
      <c r="J4280">
        <v>30.02</v>
      </c>
      <c r="M4280">
        <v>30.02</v>
      </c>
      <c r="N4280">
        <f t="shared" si="66"/>
        <v>0</v>
      </c>
    </row>
    <row r="4281" spans="1:14" x14ac:dyDescent="0.2">
      <c r="A4281" t="s">
        <v>4540</v>
      </c>
      <c r="B4281" t="s">
        <v>32907</v>
      </c>
      <c r="I4281" t="s">
        <v>4</v>
      </c>
      <c r="J4281">
        <v>38.75</v>
      </c>
      <c r="M4281">
        <v>38.75</v>
      </c>
      <c r="N4281">
        <f t="shared" si="66"/>
        <v>0</v>
      </c>
    </row>
    <row r="4282" spans="1:14" x14ac:dyDescent="0.2">
      <c r="A4282" t="s">
        <v>4541</v>
      </c>
      <c r="B4282" t="s">
        <v>32907</v>
      </c>
      <c r="I4282" t="s">
        <v>4</v>
      </c>
      <c r="J4282">
        <v>34.619999999999997</v>
      </c>
      <c r="M4282">
        <v>34.619999999999997</v>
      </c>
      <c r="N4282">
        <f t="shared" si="66"/>
        <v>0</v>
      </c>
    </row>
    <row r="4283" spans="1:14" x14ac:dyDescent="0.2">
      <c r="A4283" t="s">
        <v>4542</v>
      </c>
      <c r="B4283" t="s">
        <v>32908</v>
      </c>
      <c r="I4283" t="s">
        <v>4</v>
      </c>
      <c r="J4283">
        <v>44.26</v>
      </c>
      <c r="M4283">
        <v>44.26</v>
      </c>
      <c r="N4283">
        <f t="shared" si="66"/>
        <v>0</v>
      </c>
    </row>
    <row r="4284" spans="1:14" x14ac:dyDescent="0.2">
      <c r="A4284" t="s">
        <v>4543</v>
      </c>
      <c r="B4284" t="s">
        <v>32908</v>
      </c>
      <c r="I4284" t="s">
        <v>4</v>
      </c>
      <c r="J4284">
        <v>39.54</v>
      </c>
      <c r="M4284">
        <v>39.54</v>
      </c>
      <c r="N4284">
        <f t="shared" si="66"/>
        <v>0</v>
      </c>
    </row>
    <row r="4285" spans="1:14" x14ac:dyDescent="0.2">
      <c r="A4285" t="s">
        <v>4544</v>
      </c>
      <c r="B4285" t="s">
        <v>32909</v>
      </c>
      <c r="I4285" t="s">
        <v>4</v>
      </c>
      <c r="J4285">
        <v>49.76</v>
      </c>
      <c r="M4285">
        <v>49.76</v>
      </c>
      <c r="N4285">
        <f t="shared" si="66"/>
        <v>0</v>
      </c>
    </row>
    <row r="4286" spans="1:14" x14ac:dyDescent="0.2">
      <c r="A4286" t="s">
        <v>4545</v>
      </c>
      <c r="B4286" t="s">
        <v>32909</v>
      </c>
      <c r="I4286" t="s">
        <v>4</v>
      </c>
      <c r="J4286">
        <v>44.47</v>
      </c>
      <c r="M4286">
        <v>44.47</v>
      </c>
      <c r="N4286">
        <f t="shared" si="66"/>
        <v>0</v>
      </c>
    </row>
    <row r="4287" spans="1:14" x14ac:dyDescent="0.2">
      <c r="A4287" t="s">
        <v>4546</v>
      </c>
      <c r="B4287" t="s">
        <v>32910</v>
      </c>
      <c r="I4287" t="s">
        <v>4</v>
      </c>
      <c r="J4287">
        <v>61.37</v>
      </c>
      <c r="M4287">
        <v>61.37</v>
      </c>
      <c r="N4287">
        <f t="shared" si="66"/>
        <v>0</v>
      </c>
    </row>
    <row r="4288" spans="1:14" x14ac:dyDescent="0.2">
      <c r="A4288" t="s">
        <v>4547</v>
      </c>
      <c r="B4288" t="s">
        <v>32910</v>
      </c>
      <c r="I4288" t="s">
        <v>4</v>
      </c>
      <c r="J4288">
        <v>54.87</v>
      </c>
      <c r="M4288">
        <v>54.87</v>
      </c>
      <c r="N4288">
        <f t="shared" si="66"/>
        <v>0</v>
      </c>
    </row>
    <row r="4289" spans="1:14" x14ac:dyDescent="0.2">
      <c r="A4289" t="s">
        <v>4548</v>
      </c>
      <c r="B4289" t="s">
        <v>32911</v>
      </c>
      <c r="I4289" t="s">
        <v>4</v>
      </c>
      <c r="J4289">
        <v>95.48</v>
      </c>
      <c r="M4289">
        <v>95.48</v>
      </c>
      <c r="N4289">
        <f t="shared" si="66"/>
        <v>0</v>
      </c>
    </row>
    <row r="4290" spans="1:14" x14ac:dyDescent="0.2">
      <c r="A4290" t="s">
        <v>4549</v>
      </c>
      <c r="B4290" t="s">
        <v>32911</v>
      </c>
      <c r="I4290" t="s">
        <v>4</v>
      </c>
      <c r="J4290">
        <v>88.12</v>
      </c>
      <c r="M4290">
        <v>88.12</v>
      </c>
      <c r="N4290">
        <f t="shared" si="66"/>
        <v>0</v>
      </c>
    </row>
    <row r="4291" spans="1:14" x14ac:dyDescent="0.2">
      <c r="A4291" t="s">
        <v>4550</v>
      </c>
      <c r="B4291" t="s">
        <v>32912</v>
      </c>
      <c r="I4291" t="s">
        <v>4</v>
      </c>
      <c r="J4291">
        <v>114.54</v>
      </c>
      <c r="M4291">
        <v>114.54</v>
      </c>
      <c r="N4291">
        <f t="shared" si="66"/>
        <v>0</v>
      </c>
    </row>
    <row r="4292" spans="1:14" x14ac:dyDescent="0.2">
      <c r="A4292" t="s">
        <v>4551</v>
      </c>
      <c r="B4292" t="s">
        <v>32912</v>
      </c>
      <c r="I4292" t="s">
        <v>4</v>
      </c>
      <c r="J4292">
        <v>105.72</v>
      </c>
      <c r="M4292">
        <v>105.72</v>
      </c>
      <c r="N4292">
        <f t="shared" ref="N4292:N4355" si="67">J4292-M4292</f>
        <v>0</v>
      </c>
    </row>
    <row r="4293" spans="1:14" x14ac:dyDescent="0.2">
      <c r="A4293" t="s">
        <v>4552</v>
      </c>
      <c r="B4293" t="s">
        <v>32913</v>
      </c>
      <c r="I4293" t="s">
        <v>4</v>
      </c>
      <c r="J4293">
        <v>138.30000000000001</v>
      </c>
      <c r="M4293">
        <v>138.30000000000001</v>
      </c>
      <c r="N4293">
        <f t="shared" si="67"/>
        <v>0</v>
      </c>
    </row>
    <row r="4294" spans="1:14" x14ac:dyDescent="0.2">
      <c r="A4294" t="s">
        <v>4553</v>
      </c>
      <c r="B4294" t="s">
        <v>32913</v>
      </c>
      <c r="I4294" t="s">
        <v>4</v>
      </c>
      <c r="J4294">
        <v>127.77</v>
      </c>
      <c r="M4294">
        <v>127.77</v>
      </c>
      <c r="N4294">
        <f t="shared" si="67"/>
        <v>0</v>
      </c>
    </row>
    <row r="4295" spans="1:14" x14ac:dyDescent="0.2">
      <c r="A4295" t="s">
        <v>4554</v>
      </c>
      <c r="B4295" t="s">
        <v>32914</v>
      </c>
      <c r="I4295" t="s">
        <v>4</v>
      </c>
      <c r="J4295">
        <v>162.16999999999999</v>
      </c>
      <c r="M4295">
        <v>162.16999999999999</v>
      </c>
      <c r="N4295">
        <f t="shared" si="67"/>
        <v>0</v>
      </c>
    </row>
    <row r="4296" spans="1:14" x14ac:dyDescent="0.2">
      <c r="A4296" t="s">
        <v>4555</v>
      </c>
      <c r="B4296" t="s">
        <v>32914</v>
      </c>
      <c r="I4296" t="s">
        <v>4</v>
      </c>
      <c r="J4296">
        <v>149.88</v>
      </c>
      <c r="M4296">
        <v>149.88</v>
      </c>
      <c r="N4296">
        <f t="shared" si="67"/>
        <v>0</v>
      </c>
    </row>
    <row r="4297" spans="1:14" x14ac:dyDescent="0.2">
      <c r="A4297" t="s">
        <v>4556</v>
      </c>
      <c r="B4297" t="s">
        <v>32915</v>
      </c>
      <c r="I4297" t="s">
        <v>4</v>
      </c>
      <c r="J4297">
        <v>202.71</v>
      </c>
      <c r="M4297">
        <v>202.71</v>
      </c>
      <c r="N4297">
        <f t="shared" si="67"/>
        <v>0</v>
      </c>
    </row>
    <row r="4298" spans="1:14" x14ac:dyDescent="0.2">
      <c r="A4298" t="s">
        <v>4557</v>
      </c>
      <c r="B4298" t="s">
        <v>32915</v>
      </c>
      <c r="I4298" t="s">
        <v>4</v>
      </c>
      <c r="J4298">
        <v>187.29</v>
      </c>
      <c r="M4298">
        <v>187.29</v>
      </c>
      <c r="N4298">
        <f t="shared" si="67"/>
        <v>0</v>
      </c>
    </row>
    <row r="4299" spans="1:14" x14ac:dyDescent="0.2">
      <c r="A4299" t="s">
        <v>4558</v>
      </c>
      <c r="B4299" t="s">
        <v>32916</v>
      </c>
      <c r="I4299" t="s">
        <v>4</v>
      </c>
      <c r="J4299">
        <v>10.43</v>
      </c>
      <c r="M4299">
        <v>10.43</v>
      </c>
      <c r="N4299">
        <f t="shared" si="67"/>
        <v>0</v>
      </c>
    </row>
    <row r="4300" spans="1:14" x14ac:dyDescent="0.2">
      <c r="A4300" t="s">
        <v>4559</v>
      </c>
      <c r="B4300" t="s">
        <v>32916</v>
      </c>
      <c r="I4300" t="s">
        <v>4</v>
      </c>
      <c r="J4300">
        <v>9.08</v>
      </c>
      <c r="M4300">
        <v>9.08</v>
      </c>
      <c r="N4300">
        <f t="shared" si="67"/>
        <v>0</v>
      </c>
    </row>
    <row r="4301" spans="1:14" x14ac:dyDescent="0.2">
      <c r="A4301" t="s">
        <v>4560</v>
      </c>
      <c r="B4301" t="s">
        <v>32917</v>
      </c>
      <c r="I4301" t="s">
        <v>4</v>
      </c>
      <c r="J4301">
        <v>17.190000000000001</v>
      </c>
      <c r="M4301">
        <v>17.190000000000001</v>
      </c>
      <c r="N4301">
        <f t="shared" si="67"/>
        <v>0</v>
      </c>
    </row>
    <row r="4302" spans="1:14" x14ac:dyDescent="0.2">
      <c r="A4302" t="s">
        <v>4561</v>
      </c>
      <c r="B4302" t="s">
        <v>32917</v>
      </c>
      <c r="I4302" t="s">
        <v>4</v>
      </c>
      <c r="J4302">
        <v>14.97</v>
      </c>
      <c r="M4302">
        <v>14.97</v>
      </c>
      <c r="N4302">
        <f t="shared" si="67"/>
        <v>0</v>
      </c>
    </row>
    <row r="4303" spans="1:14" x14ac:dyDescent="0.2">
      <c r="A4303" t="s">
        <v>4562</v>
      </c>
      <c r="B4303" t="s">
        <v>32918</v>
      </c>
      <c r="I4303" t="s">
        <v>4</v>
      </c>
      <c r="J4303">
        <v>25.85</v>
      </c>
      <c r="M4303">
        <v>25.85</v>
      </c>
      <c r="N4303">
        <f t="shared" si="67"/>
        <v>0</v>
      </c>
    </row>
    <row r="4304" spans="1:14" x14ac:dyDescent="0.2">
      <c r="A4304" t="s">
        <v>4563</v>
      </c>
      <c r="B4304" t="s">
        <v>32918</v>
      </c>
      <c r="I4304" t="s">
        <v>4</v>
      </c>
      <c r="J4304">
        <v>22.52</v>
      </c>
      <c r="M4304">
        <v>22.52</v>
      </c>
      <c r="N4304">
        <f t="shared" si="67"/>
        <v>0</v>
      </c>
    </row>
    <row r="4305" spans="1:14" x14ac:dyDescent="0.2">
      <c r="A4305" t="s">
        <v>4564</v>
      </c>
      <c r="B4305" t="s">
        <v>32919</v>
      </c>
      <c r="I4305" t="s">
        <v>4</v>
      </c>
      <c r="J4305">
        <v>33.71</v>
      </c>
      <c r="M4305">
        <v>33.71</v>
      </c>
      <c r="N4305">
        <f t="shared" si="67"/>
        <v>0</v>
      </c>
    </row>
    <row r="4306" spans="1:14" x14ac:dyDescent="0.2">
      <c r="A4306" t="s">
        <v>4565</v>
      </c>
      <c r="B4306" t="s">
        <v>32919</v>
      </c>
      <c r="I4306" t="s">
        <v>4</v>
      </c>
      <c r="J4306">
        <v>29.36</v>
      </c>
      <c r="M4306">
        <v>29.36</v>
      </c>
      <c r="N4306">
        <f t="shared" si="67"/>
        <v>0</v>
      </c>
    </row>
    <row r="4307" spans="1:14" x14ac:dyDescent="0.2">
      <c r="A4307" t="s">
        <v>4566</v>
      </c>
      <c r="B4307" t="s">
        <v>32920</v>
      </c>
      <c r="I4307" t="s">
        <v>4</v>
      </c>
      <c r="J4307">
        <v>37.28</v>
      </c>
      <c r="M4307">
        <v>37.28</v>
      </c>
      <c r="N4307">
        <f t="shared" si="67"/>
        <v>0</v>
      </c>
    </row>
    <row r="4308" spans="1:14" x14ac:dyDescent="0.2">
      <c r="A4308" t="s">
        <v>4567</v>
      </c>
      <c r="B4308" t="s">
        <v>32920</v>
      </c>
      <c r="I4308" t="s">
        <v>4</v>
      </c>
      <c r="J4308">
        <v>33</v>
      </c>
      <c r="M4308">
        <v>33</v>
      </c>
      <c r="N4308">
        <f t="shared" si="67"/>
        <v>0</v>
      </c>
    </row>
    <row r="4309" spans="1:14" x14ac:dyDescent="0.2">
      <c r="A4309" t="s">
        <v>4568</v>
      </c>
      <c r="B4309" t="s">
        <v>32921</v>
      </c>
      <c r="I4309" t="s">
        <v>5</v>
      </c>
      <c r="J4309">
        <v>8.6</v>
      </c>
      <c r="M4309">
        <v>8.6</v>
      </c>
      <c r="N4309">
        <f t="shared" si="67"/>
        <v>0</v>
      </c>
    </row>
    <row r="4310" spans="1:14" x14ac:dyDescent="0.2">
      <c r="A4310" t="s">
        <v>4569</v>
      </c>
      <c r="B4310" t="s">
        <v>32921</v>
      </c>
      <c r="I4310" t="s">
        <v>5</v>
      </c>
      <c r="J4310">
        <v>7.45</v>
      </c>
      <c r="M4310">
        <v>7.45</v>
      </c>
      <c r="N4310">
        <f t="shared" si="67"/>
        <v>0</v>
      </c>
    </row>
    <row r="4311" spans="1:14" x14ac:dyDescent="0.2">
      <c r="A4311" t="s">
        <v>4570</v>
      </c>
      <c r="B4311" t="s">
        <v>32922</v>
      </c>
      <c r="I4311" t="s">
        <v>5</v>
      </c>
      <c r="J4311">
        <v>12.9</v>
      </c>
      <c r="M4311">
        <v>12.9</v>
      </c>
      <c r="N4311">
        <f t="shared" si="67"/>
        <v>0</v>
      </c>
    </row>
    <row r="4312" spans="1:14" x14ac:dyDescent="0.2">
      <c r="A4312" t="s">
        <v>4571</v>
      </c>
      <c r="B4312" t="s">
        <v>32922</v>
      </c>
      <c r="I4312" t="s">
        <v>5</v>
      </c>
      <c r="J4312">
        <v>11.18</v>
      </c>
      <c r="M4312">
        <v>11.18</v>
      </c>
      <c r="N4312">
        <f t="shared" si="67"/>
        <v>0</v>
      </c>
    </row>
    <row r="4313" spans="1:14" x14ac:dyDescent="0.2">
      <c r="A4313" t="s">
        <v>4572</v>
      </c>
      <c r="B4313" t="s">
        <v>32923</v>
      </c>
      <c r="I4313" t="s">
        <v>5</v>
      </c>
      <c r="J4313">
        <v>17.21</v>
      </c>
      <c r="M4313">
        <v>17.21</v>
      </c>
      <c r="N4313">
        <f t="shared" si="67"/>
        <v>0</v>
      </c>
    </row>
    <row r="4314" spans="1:14" x14ac:dyDescent="0.2">
      <c r="A4314" t="s">
        <v>4573</v>
      </c>
      <c r="B4314" t="s">
        <v>32923</v>
      </c>
      <c r="I4314" t="s">
        <v>5</v>
      </c>
      <c r="J4314">
        <v>14.91</v>
      </c>
      <c r="M4314">
        <v>14.91</v>
      </c>
      <c r="N4314">
        <f t="shared" si="67"/>
        <v>0</v>
      </c>
    </row>
    <row r="4315" spans="1:14" x14ac:dyDescent="0.2">
      <c r="A4315" t="s">
        <v>4574</v>
      </c>
      <c r="B4315" t="s">
        <v>32924</v>
      </c>
      <c r="I4315" t="s">
        <v>5</v>
      </c>
      <c r="J4315">
        <v>21.51</v>
      </c>
      <c r="M4315">
        <v>21.51</v>
      </c>
      <c r="N4315">
        <f t="shared" si="67"/>
        <v>0</v>
      </c>
    </row>
    <row r="4316" spans="1:14" x14ac:dyDescent="0.2">
      <c r="A4316" t="s">
        <v>4575</v>
      </c>
      <c r="B4316" t="s">
        <v>32924</v>
      </c>
      <c r="I4316" t="s">
        <v>5</v>
      </c>
      <c r="J4316">
        <v>18.64</v>
      </c>
      <c r="M4316">
        <v>18.64</v>
      </c>
      <c r="N4316">
        <f t="shared" si="67"/>
        <v>0</v>
      </c>
    </row>
    <row r="4317" spans="1:14" x14ac:dyDescent="0.2">
      <c r="A4317" t="s">
        <v>4576</v>
      </c>
      <c r="B4317" t="s">
        <v>32925</v>
      </c>
      <c r="I4317" t="s">
        <v>5</v>
      </c>
      <c r="J4317">
        <v>25.82</v>
      </c>
      <c r="M4317">
        <v>25.82</v>
      </c>
      <c r="N4317">
        <f t="shared" si="67"/>
        <v>0</v>
      </c>
    </row>
    <row r="4318" spans="1:14" x14ac:dyDescent="0.2">
      <c r="A4318" t="s">
        <v>4577</v>
      </c>
      <c r="B4318" t="s">
        <v>32925</v>
      </c>
      <c r="I4318" t="s">
        <v>5</v>
      </c>
      <c r="J4318">
        <v>22.37</v>
      </c>
      <c r="M4318">
        <v>22.37</v>
      </c>
      <c r="N4318">
        <f t="shared" si="67"/>
        <v>0</v>
      </c>
    </row>
    <row r="4319" spans="1:14" x14ac:dyDescent="0.2">
      <c r="A4319" t="s">
        <v>4578</v>
      </c>
      <c r="B4319" t="s">
        <v>32926</v>
      </c>
      <c r="I4319" t="s">
        <v>5</v>
      </c>
      <c r="J4319">
        <v>30.12</v>
      </c>
      <c r="M4319">
        <v>30.12</v>
      </c>
      <c r="N4319">
        <f t="shared" si="67"/>
        <v>0</v>
      </c>
    </row>
    <row r="4320" spans="1:14" x14ac:dyDescent="0.2">
      <c r="A4320" t="s">
        <v>4579</v>
      </c>
      <c r="B4320" t="s">
        <v>32926</v>
      </c>
      <c r="I4320" t="s">
        <v>5</v>
      </c>
      <c r="J4320">
        <v>26.1</v>
      </c>
      <c r="M4320">
        <v>26.1</v>
      </c>
      <c r="N4320">
        <f t="shared" si="67"/>
        <v>0</v>
      </c>
    </row>
    <row r="4321" spans="1:14" x14ac:dyDescent="0.2">
      <c r="A4321" t="s">
        <v>4580</v>
      </c>
      <c r="B4321" t="s">
        <v>32927</v>
      </c>
      <c r="I4321" t="s">
        <v>5</v>
      </c>
      <c r="J4321">
        <v>34.42</v>
      </c>
      <c r="M4321">
        <v>34.42</v>
      </c>
      <c r="N4321">
        <f t="shared" si="67"/>
        <v>0</v>
      </c>
    </row>
    <row r="4322" spans="1:14" x14ac:dyDescent="0.2">
      <c r="A4322" t="s">
        <v>4581</v>
      </c>
      <c r="B4322" t="s">
        <v>32927</v>
      </c>
      <c r="I4322" t="s">
        <v>5</v>
      </c>
      <c r="J4322">
        <v>29.82</v>
      </c>
      <c r="M4322">
        <v>29.82</v>
      </c>
      <c r="N4322">
        <f t="shared" si="67"/>
        <v>0</v>
      </c>
    </row>
    <row r="4323" spans="1:14" x14ac:dyDescent="0.2">
      <c r="A4323" t="s">
        <v>4582</v>
      </c>
      <c r="B4323" t="s">
        <v>32928</v>
      </c>
      <c r="I4323" t="s">
        <v>5</v>
      </c>
      <c r="J4323">
        <v>38.72</v>
      </c>
      <c r="M4323">
        <v>38.72</v>
      </c>
      <c r="N4323">
        <f t="shared" si="67"/>
        <v>0</v>
      </c>
    </row>
    <row r="4324" spans="1:14" x14ac:dyDescent="0.2">
      <c r="A4324" t="s">
        <v>4583</v>
      </c>
      <c r="B4324" t="s">
        <v>32928</v>
      </c>
      <c r="I4324" t="s">
        <v>5</v>
      </c>
      <c r="J4324">
        <v>33.549999999999997</v>
      </c>
      <c r="M4324">
        <v>33.549999999999997</v>
      </c>
      <c r="N4324">
        <f t="shared" si="67"/>
        <v>0</v>
      </c>
    </row>
    <row r="4325" spans="1:14" x14ac:dyDescent="0.2">
      <c r="A4325" t="s">
        <v>4584</v>
      </c>
      <c r="B4325" t="s">
        <v>32929</v>
      </c>
      <c r="I4325" t="s">
        <v>5</v>
      </c>
      <c r="J4325">
        <v>43.03</v>
      </c>
      <c r="M4325">
        <v>43.03</v>
      </c>
      <c r="N4325">
        <f t="shared" si="67"/>
        <v>0</v>
      </c>
    </row>
    <row r="4326" spans="1:14" x14ac:dyDescent="0.2">
      <c r="A4326" t="s">
        <v>4585</v>
      </c>
      <c r="B4326" t="s">
        <v>32929</v>
      </c>
      <c r="I4326" t="s">
        <v>5</v>
      </c>
      <c r="J4326">
        <v>37.28</v>
      </c>
      <c r="M4326">
        <v>37.28</v>
      </c>
      <c r="N4326">
        <f t="shared" si="67"/>
        <v>0</v>
      </c>
    </row>
    <row r="4327" spans="1:14" x14ac:dyDescent="0.2">
      <c r="A4327" t="s">
        <v>4586</v>
      </c>
      <c r="B4327" t="s">
        <v>32930</v>
      </c>
      <c r="I4327" t="s">
        <v>5</v>
      </c>
      <c r="J4327">
        <v>47.33</v>
      </c>
      <c r="M4327">
        <v>47.33</v>
      </c>
      <c r="N4327">
        <f t="shared" si="67"/>
        <v>0</v>
      </c>
    </row>
    <row r="4328" spans="1:14" x14ac:dyDescent="0.2">
      <c r="A4328" t="s">
        <v>4587</v>
      </c>
      <c r="B4328" t="s">
        <v>32930</v>
      </c>
      <c r="I4328" t="s">
        <v>5</v>
      </c>
      <c r="J4328">
        <v>41.01</v>
      </c>
      <c r="M4328">
        <v>41.01</v>
      </c>
      <c r="N4328">
        <f t="shared" si="67"/>
        <v>0</v>
      </c>
    </row>
    <row r="4329" spans="1:14" x14ac:dyDescent="0.2">
      <c r="A4329" t="s">
        <v>4588</v>
      </c>
      <c r="B4329" t="s">
        <v>32931</v>
      </c>
      <c r="I4329" t="s">
        <v>5</v>
      </c>
      <c r="J4329">
        <v>51.64</v>
      </c>
      <c r="M4329">
        <v>51.64</v>
      </c>
      <c r="N4329">
        <f t="shared" si="67"/>
        <v>0</v>
      </c>
    </row>
    <row r="4330" spans="1:14" x14ac:dyDescent="0.2">
      <c r="A4330" t="s">
        <v>4589</v>
      </c>
      <c r="B4330" t="s">
        <v>32931</v>
      </c>
      <c r="I4330" t="s">
        <v>5</v>
      </c>
      <c r="J4330">
        <v>44.74</v>
      </c>
      <c r="M4330">
        <v>44.74</v>
      </c>
      <c r="N4330">
        <f t="shared" si="67"/>
        <v>0</v>
      </c>
    </row>
    <row r="4331" spans="1:14" x14ac:dyDescent="0.2">
      <c r="A4331" t="s">
        <v>4590</v>
      </c>
      <c r="B4331" t="s">
        <v>32932</v>
      </c>
      <c r="I4331" t="s">
        <v>5</v>
      </c>
      <c r="J4331">
        <v>55.94</v>
      </c>
      <c r="M4331">
        <v>55.94</v>
      </c>
      <c r="N4331">
        <f t="shared" si="67"/>
        <v>0</v>
      </c>
    </row>
    <row r="4332" spans="1:14" x14ac:dyDescent="0.2">
      <c r="A4332" t="s">
        <v>4591</v>
      </c>
      <c r="B4332" t="s">
        <v>32932</v>
      </c>
      <c r="I4332" t="s">
        <v>5</v>
      </c>
      <c r="J4332">
        <v>48.47</v>
      </c>
      <c r="M4332">
        <v>48.47</v>
      </c>
      <c r="N4332">
        <f t="shared" si="67"/>
        <v>0</v>
      </c>
    </row>
    <row r="4333" spans="1:14" x14ac:dyDescent="0.2">
      <c r="A4333" t="s">
        <v>4592</v>
      </c>
      <c r="B4333" t="s">
        <v>32933</v>
      </c>
      <c r="I4333" t="s">
        <v>5</v>
      </c>
      <c r="J4333">
        <v>60.24</v>
      </c>
      <c r="M4333">
        <v>60.24</v>
      </c>
      <c r="N4333">
        <f t="shared" si="67"/>
        <v>0</v>
      </c>
    </row>
    <row r="4334" spans="1:14" x14ac:dyDescent="0.2">
      <c r="A4334" t="s">
        <v>4593</v>
      </c>
      <c r="B4334" t="s">
        <v>32933</v>
      </c>
      <c r="I4334" t="s">
        <v>5</v>
      </c>
      <c r="J4334">
        <v>52.2</v>
      </c>
      <c r="M4334">
        <v>52.2</v>
      </c>
      <c r="N4334">
        <f t="shared" si="67"/>
        <v>0</v>
      </c>
    </row>
    <row r="4335" spans="1:14" x14ac:dyDescent="0.2">
      <c r="A4335" t="s">
        <v>4594</v>
      </c>
      <c r="B4335" t="s">
        <v>32934</v>
      </c>
      <c r="I4335" t="s">
        <v>5</v>
      </c>
      <c r="J4335">
        <v>64.55</v>
      </c>
      <c r="M4335">
        <v>64.55</v>
      </c>
      <c r="N4335">
        <f t="shared" si="67"/>
        <v>0</v>
      </c>
    </row>
    <row r="4336" spans="1:14" x14ac:dyDescent="0.2">
      <c r="A4336" t="s">
        <v>4595</v>
      </c>
      <c r="B4336" t="s">
        <v>32934</v>
      </c>
      <c r="I4336" t="s">
        <v>5</v>
      </c>
      <c r="J4336">
        <v>55.92</v>
      </c>
      <c r="M4336">
        <v>55.92</v>
      </c>
      <c r="N4336">
        <f t="shared" si="67"/>
        <v>0</v>
      </c>
    </row>
    <row r="4337" spans="1:14" x14ac:dyDescent="0.2">
      <c r="A4337" t="s">
        <v>4596</v>
      </c>
      <c r="B4337" t="s">
        <v>32935</v>
      </c>
      <c r="I4337" t="s">
        <v>5</v>
      </c>
      <c r="J4337">
        <v>68.849999999999994</v>
      </c>
      <c r="M4337">
        <v>68.849999999999994</v>
      </c>
      <c r="N4337">
        <f t="shared" si="67"/>
        <v>0</v>
      </c>
    </row>
    <row r="4338" spans="1:14" x14ac:dyDescent="0.2">
      <c r="A4338" t="s">
        <v>4597</v>
      </c>
      <c r="B4338" t="s">
        <v>32935</v>
      </c>
      <c r="I4338" t="s">
        <v>5</v>
      </c>
      <c r="J4338">
        <v>59.65</v>
      </c>
      <c r="M4338">
        <v>59.65</v>
      </c>
      <c r="N4338">
        <f t="shared" si="67"/>
        <v>0</v>
      </c>
    </row>
    <row r="4339" spans="1:14" x14ac:dyDescent="0.2">
      <c r="A4339" t="s">
        <v>4598</v>
      </c>
      <c r="B4339" t="s">
        <v>32936</v>
      </c>
      <c r="I4339" t="s">
        <v>5</v>
      </c>
      <c r="J4339">
        <v>73.150000000000006</v>
      </c>
      <c r="M4339">
        <v>73.150000000000006</v>
      </c>
      <c r="N4339">
        <f t="shared" si="67"/>
        <v>0</v>
      </c>
    </row>
    <row r="4340" spans="1:14" x14ac:dyDescent="0.2">
      <c r="A4340" t="s">
        <v>4599</v>
      </c>
      <c r="B4340" t="s">
        <v>32936</v>
      </c>
      <c r="I4340" t="s">
        <v>5</v>
      </c>
      <c r="J4340">
        <v>63.38</v>
      </c>
      <c r="M4340">
        <v>63.38</v>
      </c>
      <c r="N4340">
        <f t="shared" si="67"/>
        <v>0</v>
      </c>
    </row>
    <row r="4341" spans="1:14" x14ac:dyDescent="0.2">
      <c r="A4341" t="s">
        <v>4600</v>
      </c>
      <c r="B4341" t="s">
        <v>32937</v>
      </c>
      <c r="I4341" t="s">
        <v>5</v>
      </c>
      <c r="J4341">
        <v>81.760000000000005</v>
      </c>
      <c r="M4341">
        <v>81.760000000000005</v>
      </c>
      <c r="N4341">
        <f t="shared" si="67"/>
        <v>0</v>
      </c>
    </row>
    <row r="4342" spans="1:14" x14ac:dyDescent="0.2">
      <c r="A4342" t="s">
        <v>4601</v>
      </c>
      <c r="B4342" t="s">
        <v>32937</v>
      </c>
      <c r="I4342" t="s">
        <v>5</v>
      </c>
      <c r="J4342">
        <v>70.84</v>
      </c>
      <c r="M4342">
        <v>70.84</v>
      </c>
      <c r="N4342">
        <f t="shared" si="67"/>
        <v>0</v>
      </c>
    </row>
    <row r="4343" spans="1:14" x14ac:dyDescent="0.2">
      <c r="A4343" t="s">
        <v>4602</v>
      </c>
      <c r="B4343" t="s">
        <v>32938</v>
      </c>
      <c r="I4343" t="s">
        <v>5</v>
      </c>
      <c r="J4343">
        <v>21.51</v>
      </c>
      <c r="M4343">
        <v>21.51</v>
      </c>
      <c r="N4343">
        <f t="shared" si="67"/>
        <v>0</v>
      </c>
    </row>
    <row r="4344" spans="1:14" x14ac:dyDescent="0.2">
      <c r="A4344" t="s">
        <v>4603</v>
      </c>
      <c r="B4344" t="s">
        <v>32938</v>
      </c>
      <c r="I4344" t="s">
        <v>5</v>
      </c>
      <c r="J4344">
        <v>18.64</v>
      </c>
      <c r="M4344">
        <v>18.64</v>
      </c>
      <c r="N4344">
        <f t="shared" si="67"/>
        <v>0</v>
      </c>
    </row>
    <row r="4345" spans="1:14" x14ac:dyDescent="0.2">
      <c r="A4345" t="s">
        <v>4604</v>
      </c>
      <c r="B4345" t="s">
        <v>32939</v>
      </c>
      <c r="I4345" t="s">
        <v>5</v>
      </c>
      <c r="J4345">
        <v>31.84</v>
      </c>
      <c r="M4345">
        <v>31.84</v>
      </c>
      <c r="N4345">
        <f t="shared" si="67"/>
        <v>0</v>
      </c>
    </row>
    <row r="4346" spans="1:14" x14ac:dyDescent="0.2">
      <c r="A4346" t="s">
        <v>4605</v>
      </c>
      <c r="B4346" t="s">
        <v>32939</v>
      </c>
      <c r="I4346" t="s">
        <v>5</v>
      </c>
      <c r="J4346">
        <v>27.59</v>
      </c>
      <c r="M4346">
        <v>27.59</v>
      </c>
      <c r="N4346">
        <f t="shared" si="67"/>
        <v>0</v>
      </c>
    </row>
    <row r="4347" spans="1:14" x14ac:dyDescent="0.2">
      <c r="A4347" t="s">
        <v>4606</v>
      </c>
      <c r="B4347" t="s">
        <v>32940</v>
      </c>
      <c r="I4347" t="s">
        <v>5</v>
      </c>
      <c r="J4347">
        <v>41.74</v>
      </c>
      <c r="M4347">
        <v>41.74</v>
      </c>
      <c r="N4347">
        <f t="shared" si="67"/>
        <v>0</v>
      </c>
    </row>
    <row r="4348" spans="1:14" x14ac:dyDescent="0.2">
      <c r="A4348" t="s">
        <v>4607</v>
      </c>
      <c r="B4348" t="s">
        <v>32940</v>
      </c>
      <c r="I4348" t="s">
        <v>5</v>
      </c>
      <c r="J4348">
        <v>36.159999999999997</v>
      </c>
      <c r="M4348">
        <v>36.159999999999997</v>
      </c>
      <c r="N4348">
        <f t="shared" si="67"/>
        <v>0</v>
      </c>
    </row>
    <row r="4349" spans="1:14" x14ac:dyDescent="0.2">
      <c r="A4349" t="s">
        <v>4608</v>
      </c>
      <c r="B4349" t="s">
        <v>32941</v>
      </c>
      <c r="I4349" t="s">
        <v>5</v>
      </c>
      <c r="J4349">
        <v>61.96</v>
      </c>
      <c r="M4349">
        <v>61.96</v>
      </c>
      <c r="N4349">
        <f t="shared" si="67"/>
        <v>0</v>
      </c>
    </row>
    <row r="4350" spans="1:14" x14ac:dyDescent="0.2">
      <c r="A4350" t="s">
        <v>4609</v>
      </c>
      <c r="B4350" t="s">
        <v>32941</v>
      </c>
      <c r="I4350" t="s">
        <v>5</v>
      </c>
      <c r="J4350">
        <v>53.69</v>
      </c>
      <c r="M4350">
        <v>53.69</v>
      </c>
      <c r="N4350">
        <f t="shared" si="67"/>
        <v>0</v>
      </c>
    </row>
    <row r="4351" spans="1:14" x14ac:dyDescent="0.2">
      <c r="A4351" t="s">
        <v>4610</v>
      </c>
      <c r="B4351" t="s">
        <v>32942</v>
      </c>
      <c r="I4351" t="s">
        <v>5</v>
      </c>
      <c r="J4351">
        <v>80.47</v>
      </c>
      <c r="M4351">
        <v>80.47</v>
      </c>
      <c r="N4351">
        <f t="shared" si="67"/>
        <v>0</v>
      </c>
    </row>
    <row r="4352" spans="1:14" x14ac:dyDescent="0.2">
      <c r="A4352" t="s">
        <v>4611</v>
      </c>
      <c r="B4352" t="s">
        <v>32942</v>
      </c>
      <c r="I4352" t="s">
        <v>5</v>
      </c>
      <c r="J4352">
        <v>69.72</v>
      </c>
      <c r="M4352">
        <v>69.72</v>
      </c>
      <c r="N4352">
        <f t="shared" si="67"/>
        <v>0</v>
      </c>
    </row>
    <row r="4353" spans="1:14" x14ac:dyDescent="0.2">
      <c r="A4353" t="s">
        <v>4612</v>
      </c>
      <c r="B4353" t="s">
        <v>32943</v>
      </c>
      <c r="I4353" t="s">
        <v>5</v>
      </c>
      <c r="J4353">
        <v>98.54</v>
      </c>
      <c r="M4353">
        <v>98.54</v>
      </c>
      <c r="N4353">
        <f t="shared" si="67"/>
        <v>0</v>
      </c>
    </row>
    <row r="4354" spans="1:14" x14ac:dyDescent="0.2">
      <c r="A4354" t="s">
        <v>4613</v>
      </c>
      <c r="B4354" t="s">
        <v>32943</v>
      </c>
      <c r="I4354" t="s">
        <v>5</v>
      </c>
      <c r="J4354">
        <v>85.38</v>
      </c>
      <c r="M4354">
        <v>85.38</v>
      </c>
      <c r="N4354">
        <f t="shared" si="67"/>
        <v>0</v>
      </c>
    </row>
    <row r="4355" spans="1:14" x14ac:dyDescent="0.2">
      <c r="A4355" t="s">
        <v>4614</v>
      </c>
      <c r="B4355" t="s">
        <v>32944</v>
      </c>
      <c r="I4355" t="s">
        <v>5</v>
      </c>
      <c r="J4355">
        <v>115.75</v>
      </c>
      <c r="M4355">
        <v>115.75</v>
      </c>
      <c r="N4355">
        <f t="shared" si="67"/>
        <v>0</v>
      </c>
    </row>
    <row r="4356" spans="1:14" x14ac:dyDescent="0.2">
      <c r="A4356" t="s">
        <v>4615</v>
      </c>
      <c r="B4356" t="s">
        <v>32944</v>
      </c>
      <c r="I4356" t="s">
        <v>5</v>
      </c>
      <c r="J4356">
        <v>100.29</v>
      </c>
      <c r="M4356">
        <v>100.29</v>
      </c>
      <c r="N4356">
        <f t="shared" ref="N4356:N4419" si="68">J4356-M4356</f>
        <v>0</v>
      </c>
    </row>
    <row r="4357" spans="1:14" x14ac:dyDescent="0.2">
      <c r="A4357" t="s">
        <v>4616</v>
      </c>
      <c r="B4357" t="s">
        <v>32945</v>
      </c>
      <c r="I4357" t="s">
        <v>5</v>
      </c>
      <c r="J4357">
        <v>131.68</v>
      </c>
      <c r="M4357">
        <v>131.68</v>
      </c>
      <c r="N4357">
        <f t="shared" si="68"/>
        <v>0</v>
      </c>
    </row>
    <row r="4358" spans="1:14" x14ac:dyDescent="0.2">
      <c r="A4358" t="s">
        <v>4617</v>
      </c>
      <c r="B4358" t="s">
        <v>32945</v>
      </c>
      <c r="I4358" t="s">
        <v>5</v>
      </c>
      <c r="J4358">
        <v>114.09</v>
      </c>
      <c r="M4358">
        <v>114.09</v>
      </c>
      <c r="N4358">
        <f t="shared" si="68"/>
        <v>0</v>
      </c>
    </row>
    <row r="4359" spans="1:14" x14ac:dyDescent="0.2">
      <c r="A4359" t="s">
        <v>4618</v>
      </c>
      <c r="B4359" t="s">
        <v>32946</v>
      </c>
      <c r="I4359" t="s">
        <v>5</v>
      </c>
      <c r="J4359">
        <v>146.74</v>
      </c>
      <c r="M4359">
        <v>146.74</v>
      </c>
      <c r="N4359">
        <f t="shared" si="68"/>
        <v>0</v>
      </c>
    </row>
    <row r="4360" spans="1:14" x14ac:dyDescent="0.2">
      <c r="A4360" t="s">
        <v>4619</v>
      </c>
      <c r="B4360" t="s">
        <v>32946</v>
      </c>
      <c r="I4360" t="s">
        <v>5</v>
      </c>
      <c r="J4360">
        <v>127.14</v>
      </c>
      <c r="M4360">
        <v>127.14</v>
      </c>
      <c r="N4360">
        <f t="shared" si="68"/>
        <v>0</v>
      </c>
    </row>
    <row r="4361" spans="1:14" x14ac:dyDescent="0.2">
      <c r="A4361" t="s">
        <v>4620</v>
      </c>
      <c r="B4361" t="s">
        <v>32947</v>
      </c>
      <c r="I4361" t="s">
        <v>5</v>
      </c>
      <c r="J4361">
        <v>161.37</v>
      </c>
      <c r="M4361">
        <v>161.37</v>
      </c>
      <c r="N4361">
        <f t="shared" si="68"/>
        <v>0</v>
      </c>
    </row>
    <row r="4362" spans="1:14" x14ac:dyDescent="0.2">
      <c r="A4362" t="s">
        <v>4621</v>
      </c>
      <c r="B4362" t="s">
        <v>32947</v>
      </c>
      <c r="I4362" t="s">
        <v>5</v>
      </c>
      <c r="J4362">
        <v>139.82</v>
      </c>
      <c r="M4362">
        <v>139.82</v>
      </c>
      <c r="N4362">
        <f t="shared" si="68"/>
        <v>0</v>
      </c>
    </row>
    <row r="4363" spans="1:14" x14ac:dyDescent="0.2">
      <c r="A4363" t="s">
        <v>4622</v>
      </c>
      <c r="B4363" t="s">
        <v>32948</v>
      </c>
      <c r="I4363" t="s">
        <v>5</v>
      </c>
      <c r="J4363">
        <v>174.71</v>
      </c>
      <c r="M4363">
        <v>174.71</v>
      </c>
      <c r="N4363">
        <f t="shared" si="68"/>
        <v>0</v>
      </c>
    </row>
    <row r="4364" spans="1:14" x14ac:dyDescent="0.2">
      <c r="A4364" t="s">
        <v>4623</v>
      </c>
      <c r="B4364" t="s">
        <v>32948</v>
      </c>
      <c r="I4364" t="s">
        <v>5</v>
      </c>
      <c r="J4364">
        <v>151.38</v>
      </c>
      <c r="M4364">
        <v>151.38</v>
      </c>
      <c r="N4364">
        <f t="shared" si="68"/>
        <v>0</v>
      </c>
    </row>
    <row r="4365" spans="1:14" x14ac:dyDescent="0.2">
      <c r="A4365" t="s">
        <v>4624</v>
      </c>
      <c r="B4365" t="s">
        <v>32949</v>
      </c>
      <c r="I4365" t="s">
        <v>5</v>
      </c>
      <c r="J4365">
        <v>199.24</v>
      </c>
      <c r="M4365">
        <v>199.24</v>
      </c>
      <c r="N4365">
        <f t="shared" si="68"/>
        <v>0</v>
      </c>
    </row>
    <row r="4366" spans="1:14" x14ac:dyDescent="0.2">
      <c r="A4366" t="s">
        <v>4625</v>
      </c>
      <c r="B4366" t="s">
        <v>32949</v>
      </c>
      <c r="I4366" t="s">
        <v>5</v>
      </c>
      <c r="J4366">
        <v>172.63</v>
      </c>
      <c r="M4366">
        <v>172.63</v>
      </c>
      <c r="N4366">
        <f t="shared" si="68"/>
        <v>0</v>
      </c>
    </row>
    <row r="4367" spans="1:14" x14ac:dyDescent="0.2">
      <c r="A4367" t="s">
        <v>4626</v>
      </c>
      <c r="B4367" t="s">
        <v>32950</v>
      </c>
      <c r="I4367" t="s">
        <v>5</v>
      </c>
      <c r="J4367">
        <v>219.9</v>
      </c>
      <c r="M4367">
        <v>219.9</v>
      </c>
      <c r="N4367">
        <f t="shared" si="68"/>
        <v>0</v>
      </c>
    </row>
    <row r="4368" spans="1:14" x14ac:dyDescent="0.2">
      <c r="A4368" t="s">
        <v>4627</v>
      </c>
      <c r="B4368" t="s">
        <v>32950</v>
      </c>
      <c r="I4368" t="s">
        <v>5</v>
      </c>
      <c r="J4368">
        <v>190.53</v>
      </c>
      <c r="M4368">
        <v>190.53</v>
      </c>
      <c r="N4368">
        <f t="shared" si="68"/>
        <v>0</v>
      </c>
    </row>
    <row r="4369" spans="1:14" x14ac:dyDescent="0.2">
      <c r="A4369" t="s">
        <v>4628</v>
      </c>
      <c r="B4369" t="s">
        <v>32951</v>
      </c>
      <c r="I4369" t="s">
        <v>5</v>
      </c>
      <c r="J4369">
        <v>229.79</v>
      </c>
      <c r="M4369">
        <v>229.79</v>
      </c>
      <c r="N4369">
        <f t="shared" si="68"/>
        <v>0</v>
      </c>
    </row>
    <row r="4370" spans="1:14" x14ac:dyDescent="0.2">
      <c r="A4370" t="s">
        <v>4629</v>
      </c>
      <c r="B4370" t="s">
        <v>32951</v>
      </c>
      <c r="I4370" t="s">
        <v>5</v>
      </c>
      <c r="J4370">
        <v>199.1</v>
      </c>
      <c r="M4370">
        <v>199.1</v>
      </c>
      <c r="N4370">
        <f t="shared" si="68"/>
        <v>0</v>
      </c>
    </row>
    <row r="4371" spans="1:14" x14ac:dyDescent="0.2">
      <c r="A4371" t="s">
        <v>4630</v>
      </c>
      <c r="B4371" t="s">
        <v>32952</v>
      </c>
      <c r="I4371" t="s">
        <v>5</v>
      </c>
      <c r="J4371">
        <v>237.11</v>
      </c>
      <c r="M4371">
        <v>237.11</v>
      </c>
      <c r="N4371">
        <f t="shared" si="68"/>
        <v>0</v>
      </c>
    </row>
    <row r="4372" spans="1:14" x14ac:dyDescent="0.2">
      <c r="A4372" t="s">
        <v>4631</v>
      </c>
      <c r="B4372" t="s">
        <v>32952</v>
      </c>
      <c r="I4372" t="s">
        <v>5</v>
      </c>
      <c r="J4372">
        <v>205.44</v>
      </c>
      <c r="M4372">
        <v>205.44</v>
      </c>
      <c r="N4372">
        <f t="shared" si="68"/>
        <v>0</v>
      </c>
    </row>
    <row r="4373" spans="1:14" x14ac:dyDescent="0.2">
      <c r="A4373" t="s">
        <v>4632</v>
      </c>
      <c r="B4373" t="s">
        <v>32953</v>
      </c>
      <c r="I4373" t="s">
        <v>5</v>
      </c>
      <c r="J4373">
        <v>260.35000000000002</v>
      </c>
      <c r="M4373">
        <v>260.35000000000002</v>
      </c>
      <c r="N4373">
        <f t="shared" si="68"/>
        <v>0</v>
      </c>
    </row>
    <row r="4374" spans="1:14" x14ac:dyDescent="0.2">
      <c r="A4374" t="s">
        <v>4633</v>
      </c>
      <c r="B4374" t="s">
        <v>32953</v>
      </c>
      <c r="I4374" t="s">
        <v>5</v>
      </c>
      <c r="J4374">
        <v>225.58</v>
      </c>
      <c r="M4374">
        <v>225.58</v>
      </c>
      <c r="N4374">
        <f t="shared" si="68"/>
        <v>0</v>
      </c>
    </row>
    <row r="4375" spans="1:14" x14ac:dyDescent="0.2">
      <c r="A4375" t="s">
        <v>4634</v>
      </c>
      <c r="B4375" t="s">
        <v>32954</v>
      </c>
      <c r="I4375" t="s">
        <v>5</v>
      </c>
      <c r="J4375">
        <v>269.81</v>
      </c>
      <c r="M4375">
        <v>269.81</v>
      </c>
      <c r="N4375">
        <f t="shared" si="68"/>
        <v>0</v>
      </c>
    </row>
    <row r="4376" spans="1:14" x14ac:dyDescent="0.2">
      <c r="A4376" t="s">
        <v>4635</v>
      </c>
      <c r="B4376" t="s">
        <v>32954</v>
      </c>
      <c r="I4376" t="s">
        <v>5</v>
      </c>
      <c r="J4376">
        <v>233.78</v>
      </c>
      <c r="M4376">
        <v>233.78</v>
      </c>
      <c r="N4376">
        <f t="shared" si="68"/>
        <v>0</v>
      </c>
    </row>
    <row r="4377" spans="1:14" x14ac:dyDescent="0.2">
      <c r="A4377" t="s">
        <v>4636</v>
      </c>
      <c r="B4377" t="s">
        <v>32955</v>
      </c>
      <c r="I4377" t="s">
        <v>5</v>
      </c>
      <c r="J4377">
        <v>26.91</v>
      </c>
      <c r="M4377">
        <v>26.91</v>
      </c>
      <c r="N4377">
        <f t="shared" si="68"/>
        <v>0</v>
      </c>
    </row>
    <row r="4378" spans="1:14" x14ac:dyDescent="0.2">
      <c r="A4378" t="s">
        <v>4637</v>
      </c>
      <c r="B4378" t="s">
        <v>32955</v>
      </c>
      <c r="I4378" t="s">
        <v>5</v>
      </c>
      <c r="J4378">
        <v>23.32</v>
      </c>
      <c r="M4378">
        <v>23.32</v>
      </c>
      <c r="N4378">
        <f t="shared" si="68"/>
        <v>0</v>
      </c>
    </row>
    <row r="4379" spans="1:14" x14ac:dyDescent="0.2">
      <c r="A4379" t="s">
        <v>4638</v>
      </c>
      <c r="B4379" t="s">
        <v>32956</v>
      </c>
      <c r="I4379" t="s">
        <v>5</v>
      </c>
      <c r="J4379">
        <v>38.89</v>
      </c>
      <c r="M4379">
        <v>38.89</v>
      </c>
      <c r="N4379">
        <f t="shared" si="68"/>
        <v>0</v>
      </c>
    </row>
    <row r="4380" spans="1:14" x14ac:dyDescent="0.2">
      <c r="A4380" t="s">
        <v>4639</v>
      </c>
      <c r="B4380" t="s">
        <v>32956</v>
      </c>
      <c r="I4380" t="s">
        <v>5</v>
      </c>
      <c r="J4380">
        <v>33.69</v>
      </c>
      <c r="M4380">
        <v>33.69</v>
      </c>
      <c r="N4380">
        <f t="shared" si="68"/>
        <v>0</v>
      </c>
    </row>
    <row r="4381" spans="1:14" x14ac:dyDescent="0.2">
      <c r="A4381" t="s">
        <v>4640</v>
      </c>
      <c r="B4381" t="s">
        <v>32957</v>
      </c>
      <c r="I4381" t="s">
        <v>5</v>
      </c>
      <c r="J4381">
        <v>133.5</v>
      </c>
      <c r="M4381">
        <v>133.5</v>
      </c>
      <c r="N4381">
        <f t="shared" si="68"/>
        <v>0</v>
      </c>
    </row>
    <row r="4382" spans="1:14" x14ac:dyDescent="0.2">
      <c r="A4382" t="s">
        <v>4641</v>
      </c>
      <c r="B4382" t="s">
        <v>32957</v>
      </c>
      <c r="I4382" t="s">
        <v>5</v>
      </c>
      <c r="J4382">
        <v>125.88</v>
      </c>
      <c r="M4382">
        <v>125.88</v>
      </c>
      <c r="N4382">
        <f t="shared" si="68"/>
        <v>0</v>
      </c>
    </row>
    <row r="4383" spans="1:14" x14ac:dyDescent="0.2">
      <c r="A4383" t="s">
        <v>4642</v>
      </c>
      <c r="B4383" t="s">
        <v>32958</v>
      </c>
      <c r="I4383" t="s">
        <v>5</v>
      </c>
      <c r="J4383">
        <v>20.49</v>
      </c>
      <c r="M4383">
        <v>20.49</v>
      </c>
      <c r="N4383">
        <f t="shared" si="68"/>
        <v>0</v>
      </c>
    </row>
    <row r="4384" spans="1:14" x14ac:dyDescent="0.2">
      <c r="A4384" t="s">
        <v>4643</v>
      </c>
      <c r="B4384" t="s">
        <v>32958</v>
      </c>
      <c r="I4384" t="s">
        <v>5</v>
      </c>
      <c r="J4384">
        <v>17.75</v>
      </c>
      <c r="M4384">
        <v>17.75</v>
      </c>
      <c r="N4384">
        <f t="shared" si="68"/>
        <v>0</v>
      </c>
    </row>
    <row r="4385" spans="1:14" x14ac:dyDescent="0.2">
      <c r="A4385" t="s">
        <v>4644</v>
      </c>
      <c r="B4385" t="s">
        <v>32959</v>
      </c>
      <c r="I4385" t="s">
        <v>5</v>
      </c>
      <c r="J4385">
        <v>25.34</v>
      </c>
      <c r="M4385">
        <v>25.34</v>
      </c>
      <c r="N4385">
        <f t="shared" si="68"/>
        <v>0</v>
      </c>
    </row>
    <row r="4386" spans="1:14" x14ac:dyDescent="0.2">
      <c r="A4386" t="s">
        <v>4645</v>
      </c>
      <c r="B4386" t="s">
        <v>32959</v>
      </c>
      <c r="I4386" t="s">
        <v>5</v>
      </c>
      <c r="J4386">
        <v>21.95</v>
      </c>
      <c r="M4386">
        <v>21.95</v>
      </c>
      <c r="N4386">
        <f t="shared" si="68"/>
        <v>0</v>
      </c>
    </row>
    <row r="4387" spans="1:14" x14ac:dyDescent="0.2">
      <c r="A4387" t="s">
        <v>4646</v>
      </c>
      <c r="B4387" t="s">
        <v>32960</v>
      </c>
      <c r="I4387" t="s">
        <v>5</v>
      </c>
      <c r="J4387">
        <v>28.49</v>
      </c>
      <c r="M4387">
        <v>28.49</v>
      </c>
      <c r="N4387">
        <f t="shared" si="68"/>
        <v>0</v>
      </c>
    </row>
    <row r="4388" spans="1:14" x14ac:dyDescent="0.2">
      <c r="A4388" t="s">
        <v>4647</v>
      </c>
      <c r="B4388" t="s">
        <v>32960</v>
      </c>
      <c r="I4388" t="s">
        <v>5</v>
      </c>
      <c r="J4388">
        <v>24.68</v>
      </c>
      <c r="M4388">
        <v>24.68</v>
      </c>
      <c r="N4388">
        <f t="shared" si="68"/>
        <v>0</v>
      </c>
    </row>
    <row r="4389" spans="1:14" x14ac:dyDescent="0.2">
      <c r="A4389" t="s">
        <v>4648</v>
      </c>
      <c r="B4389" t="s">
        <v>32961</v>
      </c>
      <c r="I4389" t="s">
        <v>5</v>
      </c>
      <c r="J4389">
        <v>33.15</v>
      </c>
      <c r="M4389">
        <v>33.15</v>
      </c>
      <c r="N4389">
        <f t="shared" si="68"/>
        <v>0</v>
      </c>
    </row>
    <row r="4390" spans="1:14" x14ac:dyDescent="0.2">
      <c r="A4390" t="s">
        <v>4649</v>
      </c>
      <c r="B4390" t="s">
        <v>32961</v>
      </c>
      <c r="I4390" t="s">
        <v>5</v>
      </c>
      <c r="J4390">
        <v>28.72</v>
      </c>
      <c r="M4390">
        <v>28.72</v>
      </c>
      <c r="N4390">
        <f t="shared" si="68"/>
        <v>0</v>
      </c>
    </row>
    <row r="4391" spans="1:14" x14ac:dyDescent="0.2">
      <c r="A4391" t="s">
        <v>4650</v>
      </c>
      <c r="B4391" t="s">
        <v>32962</v>
      </c>
      <c r="I4391" t="s">
        <v>5</v>
      </c>
      <c r="J4391">
        <v>36.22</v>
      </c>
      <c r="M4391">
        <v>36.22</v>
      </c>
      <c r="N4391">
        <f t="shared" si="68"/>
        <v>0</v>
      </c>
    </row>
    <row r="4392" spans="1:14" x14ac:dyDescent="0.2">
      <c r="A4392" t="s">
        <v>4651</v>
      </c>
      <c r="B4392" t="s">
        <v>32962</v>
      </c>
      <c r="I4392" t="s">
        <v>5</v>
      </c>
      <c r="J4392">
        <v>31.38</v>
      </c>
      <c r="M4392">
        <v>31.38</v>
      </c>
      <c r="N4392">
        <f t="shared" si="68"/>
        <v>0</v>
      </c>
    </row>
    <row r="4393" spans="1:14" x14ac:dyDescent="0.2">
      <c r="A4393" t="s">
        <v>4652</v>
      </c>
      <c r="B4393" t="s">
        <v>32963</v>
      </c>
      <c r="I4393" t="s">
        <v>5</v>
      </c>
      <c r="J4393">
        <v>68.13</v>
      </c>
      <c r="M4393">
        <v>68.13</v>
      </c>
      <c r="N4393">
        <f t="shared" si="68"/>
        <v>0</v>
      </c>
    </row>
    <row r="4394" spans="1:14" x14ac:dyDescent="0.2">
      <c r="A4394" t="s">
        <v>4653</v>
      </c>
      <c r="B4394" t="s">
        <v>32963</v>
      </c>
      <c r="I4394" t="s">
        <v>5</v>
      </c>
      <c r="J4394">
        <v>60.11</v>
      </c>
      <c r="M4394">
        <v>60.11</v>
      </c>
      <c r="N4394">
        <f t="shared" si="68"/>
        <v>0</v>
      </c>
    </row>
    <row r="4395" spans="1:14" x14ac:dyDescent="0.2">
      <c r="A4395" t="s">
        <v>4654</v>
      </c>
      <c r="B4395" t="s">
        <v>32964</v>
      </c>
      <c r="I4395" t="s">
        <v>5</v>
      </c>
      <c r="J4395">
        <v>86.9</v>
      </c>
      <c r="M4395">
        <v>86.9</v>
      </c>
      <c r="N4395">
        <f t="shared" si="68"/>
        <v>0</v>
      </c>
    </row>
    <row r="4396" spans="1:14" x14ac:dyDescent="0.2">
      <c r="A4396" t="s">
        <v>4655</v>
      </c>
      <c r="B4396" t="s">
        <v>32964</v>
      </c>
      <c r="I4396" t="s">
        <v>5</v>
      </c>
      <c r="J4396">
        <v>76.599999999999994</v>
      </c>
      <c r="M4396">
        <v>76.599999999999994</v>
      </c>
      <c r="N4396">
        <f t="shared" si="68"/>
        <v>0</v>
      </c>
    </row>
    <row r="4397" spans="1:14" x14ac:dyDescent="0.2">
      <c r="A4397" t="s">
        <v>4656</v>
      </c>
      <c r="B4397" t="s">
        <v>32965</v>
      </c>
      <c r="I4397" t="s">
        <v>5</v>
      </c>
      <c r="J4397">
        <v>89.53</v>
      </c>
      <c r="M4397">
        <v>89.53</v>
      </c>
      <c r="N4397">
        <f t="shared" si="68"/>
        <v>0</v>
      </c>
    </row>
    <row r="4398" spans="1:14" x14ac:dyDescent="0.2">
      <c r="A4398" t="s">
        <v>4657</v>
      </c>
      <c r="B4398" t="s">
        <v>32965</v>
      </c>
      <c r="I4398" t="s">
        <v>5</v>
      </c>
      <c r="J4398">
        <v>79.209999999999994</v>
      </c>
      <c r="M4398">
        <v>79.209999999999994</v>
      </c>
      <c r="N4398">
        <f t="shared" si="68"/>
        <v>0</v>
      </c>
    </row>
    <row r="4399" spans="1:14" x14ac:dyDescent="0.2">
      <c r="A4399" t="s">
        <v>4658</v>
      </c>
      <c r="B4399" t="s">
        <v>32966</v>
      </c>
      <c r="I4399" t="s">
        <v>5</v>
      </c>
      <c r="J4399">
        <v>207.83</v>
      </c>
      <c r="M4399">
        <v>207.83</v>
      </c>
      <c r="N4399">
        <f t="shared" si="68"/>
        <v>0</v>
      </c>
    </row>
    <row r="4400" spans="1:14" x14ac:dyDescent="0.2">
      <c r="A4400" t="s">
        <v>4659</v>
      </c>
      <c r="B4400" t="s">
        <v>32966</v>
      </c>
      <c r="I4400" t="s">
        <v>5</v>
      </c>
      <c r="J4400">
        <v>192.62</v>
      </c>
      <c r="M4400">
        <v>192.62</v>
      </c>
      <c r="N4400">
        <f t="shared" si="68"/>
        <v>0</v>
      </c>
    </row>
    <row r="4401" spans="1:14" x14ac:dyDescent="0.2">
      <c r="A4401" t="s">
        <v>4660</v>
      </c>
      <c r="B4401" t="s">
        <v>32967</v>
      </c>
      <c r="I4401" t="s">
        <v>5</v>
      </c>
      <c r="J4401">
        <v>236.22</v>
      </c>
      <c r="M4401">
        <v>236.22</v>
      </c>
      <c r="N4401">
        <f t="shared" si="68"/>
        <v>0</v>
      </c>
    </row>
    <row r="4402" spans="1:14" x14ac:dyDescent="0.2">
      <c r="A4402" t="s">
        <v>4661</v>
      </c>
      <c r="B4402" t="s">
        <v>32967</v>
      </c>
      <c r="I4402" t="s">
        <v>5</v>
      </c>
      <c r="J4402">
        <v>220.96</v>
      </c>
      <c r="M4402">
        <v>220.96</v>
      </c>
      <c r="N4402">
        <f t="shared" si="68"/>
        <v>0</v>
      </c>
    </row>
    <row r="4403" spans="1:14" x14ac:dyDescent="0.2">
      <c r="A4403" t="s">
        <v>4662</v>
      </c>
      <c r="B4403" t="s">
        <v>32968</v>
      </c>
      <c r="I4403" t="s">
        <v>5</v>
      </c>
      <c r="J4403">
        <v>287.57</v>
      </c>
      <c r="M4403">
        <v>287.57</v>
      </c>
      <c r="N4403">
        <f t="shared" si="68"/>
        <v>0</v>
      </c>
    </row>
    <row r="4404" spans="1:14" x14ac:dyDescent="0.2">
      <c r="A4404" t="s">
        <v>4663</v>
      </c>
      <c r="B4404" t="s">
        <v>32968</v>
      </c>
      <c r="I4404" t="s">
        <v>5</v>
      </c>
      <c r="J4404">
        <v>269.20999999999998</v>
      </c>
      <c r="M4404">
        <v>269.20999999999998</v>
      </c>
      <c r="N4404">
        <f t="shared" si="68"/>
        <v>0</v>
      </c>
    </row>
    <row r="4405" spans="1:14" x14ac:dyDescent="0.2">
      <c r="A4405" t="s">
        <v>4664</v>
      </c>
      <c r="B4405" t="s">
        <v>32969</v>
      </c>
      <c r="I4405" t="s">
        <v>5</v>
      </c>
      <c r="J4405">
        <v>311.93</v>
      </c>
      <c r="M4405">
        <v>311.93</v>
      </c>
      <c r="N4405">
        <f t="shared" si="68"/>
        <v>0</v>
      </c>
    </row>
    <row r="4406" spans="1:14" x14ac:dyDescent="0.2">
      <c r="A4406" t="s">
        <v>4665</v>
      </c>
      <c r="B4406" t="s">
        <v>32969</v>
      </c>
      <c r="I4406" t="s">
        <v>5</v>
      </c>
      <c r="J4406">
        <v>291.36</v>
      </c>
      <c r="M4406">
        <v>291.36</v>
      </c>
      <c r="N4406">
        <f t="shared" si="68"/>
        <v>0</v>
      </c>
    </row>
    <row r="4407" spans="1:14" x14ac:dyDescent="0.2">
      <c r="A4407" t="s">
        <v>4666</v>
      </c>
      <c r="B4407" t="s">
        <v>32970</v>
      </c>
      <c r="I4407" t="s">
        <v>5</v>
      </c>
      <c r="J4407">
        <v>314.35000000000002</v>
      </c>
      <c r="M4407">
        <v>314.35000000000002</v>
      </c>
      <c r="N4407">
        <f t="shared" si="68"/>
        <v>0</v>
      </c>
    </row>
    <row r="4408" spans="1:14" x14ac:dyDescent="0.2">
      <c r="A4408" t="s">
        <v>4667</v>
      </c>
      <c r="B4408" t="s">
        <v>32970</v>
      </c>
      <c r="I4408" t="s">
        <v>5</v>
      </c>
      <c r="J4408">
        <v>293.75</v>
      </c>
      <c r="M4408">
        <v>293.75</v>
      </c>
      <c r="N4408">
        <f t="shared" si="68"/>
        <v>0</v>
      </c>
    </row>
    <row r="4409" spans="1:14" x14ac:dyDescent="0.2">
      <c r="A4409" t="s">
        <v>4668</v>
      </c>
      <c r="B4409" t="s">
        <v>32971</v>
      </c>
      <c r="I4409" t="s">
        <v>5</v>
      </c>
      <c r="J4409">
        <v>343.79</v>
      </c>
      <c r="M4409">
        <v>343.79</v>
      </c>
      <c r="N4409">
        <f t="shared" si="68"/>
        <v>0</v>
      </c>
    </row>
    <row r="4410" spans="1:14" x14ac:dyDescent="0.2">
      <c r="A4410" t="s">
        <v>4669</v>
      </c>
      <c r="B4410" t="s">
        <v>32971</v>
      </c>
      <c r="I4410" t="s">
        <v>5</v>
      </c>
      <c r="J4410">
        <v>319.55</v>
      </c>
      <c r="M4410">
        <v>319.55</v>
      </c>
      <c r="N4410">
        <f t="shared" si="68"/>
        <v>0</v>
      </c>
    </row>
    <row r="4411" spans="1:14" x14ac:dyDescent="0.2">
      <c r="A4411" t="s">
        <v>4670</v>
      </c>
      <c r="B4411" t="s">
        <v>32972</v>
      </c>
      <c r="I4411" t="s">
        <v>5</v>
      </c>
      <c r="J4411">
        <v>372.99</v>
      </c>
      <c r="M4411">
        <v>372.99</v>
      </c>
      <c r="N4411">
        <f t="shared" si="68"/>
        <v>0</v>
      </c>
    </row>
    <row r="4412" spans="1:14" x14ac:dyDescent="0.2">
      <c r="A4412" t="s">
        <v>4671</v>
      </c>
      <c r="B4412" t="s">
        <v>32972</v>
      </c>
      <c r="I4412" t="s">
        <v>5</v>
      </c>
      <c r="J4412">
        <v>346.63</v>
      </c>
      <c r="M4412">
        <v>346.63</v>
      </c>
      <c r="N4412">
        <f t="shared" si="68"/>
        <v>0</v>
      </c>
    </row>
    <row r="4413" spans="1:14" x14ac:dyDescent="0.2">
      <c r="A4413" t="s">
        <v>4672</v>
      </c>
      <c r="B4413" t="s">
        <v>32973</v>
      </c>
      <c r="I4413" t="s">
        <v>5</v>
      </c>
      <c r="J4413">
        <v>407.16</v>
      </c>
      <c r="M4413">
        <v>407.16</v>
      </c>
      <c r="N4413">
        <f t="shared" si="68"/>
        <v>0</v>
      </c>
    </row>
    <row r="4414" spans="1:14" x14ac:dyDescent="0.2">
      <c r="A4414" t="s">
        <v>4673</v>
      </c>
      <c r="B4414" t="s">
        <v>32973</v>
      </c>
      <c r="I4414" t="s">
        <v>5</v>
      </c>
      <c r="J4414">
        <v>376.69</v>
      </c>
      <c r="M4414">
        <v>376.69</v>
      </c>
      <c r="N4414">
        <f t="shared" si="68"/>
        <v>0</v>
      </c>
    </row>
    <row r="4415" spans="1:14" x14ac:dyDescent="0.2">
      <c r="A4415" t="s">
        <v>4674</v>
      </c>
      <c r="B4415" t="s">
        <v>32974</v>
      </c>
      <c r="I4415" t="s">
        <v>5</v>
      </c>
      <c r="J4415">
        <v>448.74</v>
      </c>
      <c r="M4415">
        <v>448.74</v>
      </c>
      <c r="N4415">
        <f t="shared" si="68"/>
        <v>0</v>
      </c>
    </row>
    <row r="4416" spans="1:14" x14ac:dyDescent="0.2">
      <c r="A4416" t="s">
        <v>4675</v>
      </c>
      <c r="B4416" t="s">
        <v>32974</v>
      </c>
      <c r="I4416" t="s">
        <v>5</v>
      </c>
      <c r="J4416">
        <v>415.66</v>
      </c>
      <c r="M4416">
        <v>415.66</v>
      </c>
      <c r="N4416">
        <f t="shared" si="68"/>
        <v>0</v>
      </c>
    </row>
    <row r="4417" spans="1:14" x14ac:dyDescent="0.2">
      <c r="A4417" t="s">
        <v>4676</v>
      </c>
      <c r="B4417" t="s">
        <v>32975</v>
      </c>
      <c r="I4417" t="s">
        <v>5</v>
      </c>
      <c r="J4417">
        <v>494.52</v>
      </c>
      <c r="M4417">
        <v>494.52</v>
      </c>
      <c r="N4417">
        <f t="shared" si="68"/>
        <v>0</v>
      </c>
    </row>
    <row r="4418" spans="1:14" x14ac:dyDescent="0.2">
      <c r="A4418" t="s">
        <v>4677</v>
      </c>
      <c r="B4418" t="s">
        <v>32975</v>
      </c>
      <c r="I4418" t="s">
        <v>5</v>
      </c>
      <c r="J4418">
        <v>456.93</v>
      </c>
      <c r="M4418">
        <v>456.93</v>
      </c>
      <c r="N4418">
        <f t="shared" si="68"/>
        <v>0</v>
      </c>
    </row>
    <row r="4419" spans="1:14" x14ac:dyDescent="0.2">
      <c r="A4419" t="s">
        <v>4678</v>
      </c>
      <c r="B4419" t="s">
        <v>32976</v>
      </c>
      <c r="I4419" t="s">
        <v>5</v>
      </c>
      <c r="J4419">
        <v>541.70000000000005</v>
      </c>
      <c r="M4419">
        <v>541.70000000000005</v>
      </c>
      <c r="N4419">
        <f t="shared" si="68"/>
        <v>0</v>
      </c>
    </row>
    <row r="4420" spans="1:14" x14ac:dyDescent="0.2">
      <c r="A4420" t="s">
        <v>4679</v>
      </c>
      <c r="B4420" t="s">
        <v>32976</v>
      </c>
      <c r="I4420" t="s">
        <v>5</v>
      </c>
      <c r="J4420">
        <v>501.12</v>
      </c>
      <c r="M4420">
        <v>501.12</v>
      </c>
      <c r="N4420">
        <f t="shared" ref="N4420:N4483" si="69">J4420-M4420</f>
        <v>0</v>
      </c>
    </row>
    <row r="4421" spans="1:14" x14ac:dyDescent="0.2">
      <c r="A4421" t="s">
        <v>4680</v>
      </c>
      <c r="B4421" t="s">
        <v>32977</v>
      </c>
      <c r="I4421" t="s">
        <v>5</v>
      </c>
      <c r="J4421">
        <v>628.80999999999995</v>
      </c>
      <c r="M4421">
        <v>628.80999999999995</v>
      </c>
      <c r="N4421">
        <f t="shared" si="69"/>
        <v>0</v>
      </c>
    </row>
    <row r="4422" spans="1:14" x14ac:dyDescent="0.2">
      <c r="A4422" t="s">
        <v>4681</v>
      </c>
      <c r="B4422" t="s">
        <v>32977</v>
      </c>
      <c r="I4422" t="s">
        <v>5</v>
      </c>
      <c r="J4422">
        <v>579.67999999999995</v>
      </c>
      <c r="M4422">
        <v>579.67999999999995</v>
      </c>
      <c r="N4422">
        <f t="shared" si="69"/>
        <v>0</v>
      </c>
    </row>
    <row r="4423" spans="1:14" x14ac:dyDescent="0.2">
      <c r="A4423" t="s">
        <v>4682</v>
      </c>
      <c r="B4423" t="s">
        <v>32978</v>
      </c>
      <c r="I4423" t="s">
        <v>5</v>
      </c>
      <c r="J4423">
        <v>712.83</v>
      </c>
      <c r="M4423">
        <v>712.83</v>
      </c>
      <c r="N4423">
        <f t="shared" si="69"/>
        <v>0</v>
      </c>
    </row>
    <row r="4424" spans="1:14" x14ac:dyDescent="0.2">
      <c r="A4424" t="s">
        <v>4683</v>
      </c>
      <c r="B4424" t="s">
        <v>32978</v>
      </c>
      <c r="I4424" t="s">
        <v>5</v>
      </c>
      <c r="J4424">
        <v>655.85</v>
      </c>
      <c r="M4424">
        <v>655.85</v>
      </c>
      <c r="N4424">
        <f t="shared" si="69"/>
        <v>0</v>
      </c>
    </row>
    <row r="4425" spans="1:14" x14ac:dyDescent="0.2">
      <c r="A4425" t="s">
        <v>4684</v>
      </c>
      <c r="B4425" t="s">
        <v>32979</v>
      </c>
      <c r="I4425" t="s">
        <v>5</v>
      </c>
      <c r="J4425">
        <v>756.62</v>
      </c>
      <c r="M4425">
        <v>756.62</v>
      </c>
      <c r="N4425">
        <f t="shared" si="69"/>
        <v>0</v>
      </c>
    </row>
    <row r="4426" spans="1:14" x14ac:dyDescent="0.2">
      <c r="A4426" t="s">
        <v>4685</v>
      </c>
      <c r="B4426" t="s">
        <v>32979</v>
      </c>
      <c r="I4426" t="s">
        <v>5</v>
      </c>
      <c r="J4426">
        <v>697.83</v>
      </c>
      <c r="M4426">
        <v>697.83</v>
      </c>
      <c r="N4426">
        <f t="shared" si="69"/>
        <v>0</v>
      </c>
    </row>
    <row r="4427" spans="1:14" x14ac:dyDescent="0.2">
      <c r="A4427" t="s">
        <v>4686</v>
      </c>
      <c r="B4427" t="s">
        <v>32980</v>
      </c>
      <c r="I4427" t="s">
        <v>5</v>
      </c>
      <c r="J4427">
        <v>31.59</v>
      </c>
      <c r="M4427">
        <v>31.59</v>
      </c>
      <c r="N4427">
        <f t="shared" si="69"/>
        <v>0</v>
      </c>
    </row>
    <row r="4428" spans="1:14" x14ac:dyDescent="0.2">
      <c r="A4428" t="s">
        <v>4687</v>
      </c>
      <c r="B4428" t="s">
        <v>32980</v>
      </c>
      <c r="I4428" t="s">
        <v>5</v>
      </c>
      <c r="J4428">
        <v>27.37</v>
      </c>
      <c r="M4428">
        <v>27.37</v>
      </c>
      <c r="N4428">
        <f t="shared" si="69"/>
        <v>0</v>
      </c>
    </row>
    <row r="4429" spans="1:14" x14ac:dyDescent="0.2">
      <c r="A4429" t="s">
        <v>4688</v>
      </c>
      <c r="B4429" t="s">
        <v>32981</v>
      </c>
      <c r="I4429" t="s">
        <v>5</v>
      </c>
      <c r="J4429">
        <v>31.63</v>
      </c>
      <c r="M4429">
        <v>31.63</v>
      </c>
      <c r="N4429">
        <f t="shared" si="69"/>
        <v>0</v>
      </c>
    </row>
    <row r="4430" spans="1:14" x14ac:dyDescent="0.2">
      <c r="A4430" t="s">
        <v>4689</v>
      </c>
      <c r="B4430" t="s">
        <v>32981</v>
      </c>
      <c r="I4430" t="s">
        <v>5</v>
      </c>
      <c r="J4430">
        <v>27.4</v>
      </c>
      <c r="M4430">
        <v>27.4</v>
      </c>
      <c r="N4430">
        <f t="shared" si="69"/>
        <v>0</v>
      </c>
    </row>
    <row r="4431" spans="1:14" x14ac:dyDescent="0.2">
      <c r="A4431" t="s">
        <v>4690</v>
      </c>
      <c r="B4431" t="s">
        <v>32982</v>
      </c>
      <c r="I4431" t="s">
        <v>5</v>
      </c>
      <c r="J4431">
        <v>34.78</v>
      </c>
      <c r="M4431">
        <v>34.78</v>
      </c>
      <c r="N4431">
        <f t="shared" si="69"/>
        <v>0</v>
      </c>
    </row>
    <row r="4432" spans="1:14" x14ac:dyDescent="0.2">
      <c r="A4432" t="s">
        <v>4691</v>
      </c>
      <c r="B4432" t="s">
        <v>32982</v>
      </c>
      <c r="I4432" t="s">
        <v>5</v>
      </c>
      <c r="J4432">
        <v>30.13</v>
      </c>
      <c r="M4432">
        <v>30.13</v>
      </c>
      <c r="N4432">
        <f t="shared" si="69"/>
        <v>0</v>
      </c>
    </row>
    <row r="4433" spans="1:14" x14ac:dyDescent="0.2">
      <c r="A4433" t="s">
        <v>4692</v>
      </c>
      <c r="B4433" t="s">
        <v>32983</v>
      </c>
      <c r="I4433" t="s">
        <v>5</v>
      </c>
      <c r="J4433">
        <v>34.82</v>
      </c>
      <c r="M4433">
        <v>34.82</v>
      </c>
      <c r="N4433">
        <f t="shared" si="69"/>
        <v>0</v>
      </c>
    </row>
    <row r="4434" spans="1:14" x14ac:dyDescent="0.2">
      <c r="A4434" t="s">
        <v>4693</v>
      </c>
      <c r="B4434" t="s">
        <v>32983</v>
      </c>
      <c r="I4434" t="s">
        <v>5</v>
      </c>
      <c r="J4434">
        <v>30.17</v>
      </c>
      <c r="M4434">
        <v>30.17</v>
      </c>
      <c r="N4434">
        <f t="shared" si="69"/>
        <v>0</v>
      </c>
    </row>
    <row r="4435" spans="1:14" x14ac:dyDescent="0.2">
      <c r="A4435" t="s">
        <v>4694</v>
      </c>
      <c r="B4435" t="s">
        <v>32984</v>
      </c>
      <c r="I4435" t="s">
        <v>5</v>
      </c>
      <c r="J4435">
        <v>34.82</v>
      </c>
      <c r="M4435">
        <v>34.82</v>
      </c>
      <c r="N4435">
        <f t="shared" si="69"/>
        <v>0</v>
      </c>
    </row>
    <row r="4436" spans="1:14" x14ac:dyDescent="0.2">
      <c r="A4436" t="s">
        <v>4695</v>
      </c>
      <c r="B4436" t="s">
        <v>32984</v>
      </c>
      <c r="I4436" t="s">
        <v>5</v>
      </c>
      <c r="J4436">
        <v>30.17</v>
      </c>
      <c r="M4436">
        <v>30.17</v>
      </c>
      <c r="N4436">
        <f t="shared" si="69"/>
        <v>0</v>
      </c>
    </row>
    <row r="4437" spans="1:14" x14ac:dyDescent="0.2">
      <c r="A4437" t="s">
        <v>4696</v>
      </c>
      <c r="B4437" t="s">
        <v>32985</v>
      </c>
      <c r="I4437" t="s">
        <v>5</v>
      </c>
      <c r="J4437">
        <v>46.97</v>
      </c>
      <c r="M4437">
        <v>46.97</v>
      </c>
      <c r="N4437">
        <f t="shared" si="69"/>
        <v>0</v>
      </c>
    </row>
    <row r="4438" spans="1:14" x14ac:dyDescent="0.2">
      <c r="A4438" t="s">
        <v>4697</v>
      </c>
      <c r="B4438" t="s">
        <v>32985</v>
      </c>
      <c r="I4438" t="s">
        <v>5</v>
      </c>
      <c r="J4438">
        <v>40.700000000000003</v>
      </c>
      <c r="M4438">
        <v>40.700000000000003</v>
      </c>
      <c r="N4438">
        <f t="shared" si="69"/>
        <v>0</v>
      </c>
    </row>
    <row r="4439" spans="1:14" x14ac:dyDescent="0.2">
      <c r="A4439" t="s">
        <v>4698</v>
      </c>
      <c r="B4439" t="s">
        <v>32986</v>
      </c>
      <c r="I4439" t="s">
        <v>5</v>
      </c>
      <c r="J4439">
        <v>46.97</v>
      </c>
      <c r="M4439">
        <v>46.97</v>
      </c>
      <c r="N4439">
        <f t="shared" si="69"/>
        <v>0</v>
      </c>
    </row>
    <row r="4440" spans="1:14" x14ac:dyDescent="0.2">
      <c r="A4440" t="s">
        <v>4699</v>
      </c>
      <c r="B4440" t="s">
        <v>32986</v>
      </c>
      <c r="I4440" t="s">
        <v>5</v>
      </c>
      <c r="J4440">
        <v>40.700000000000003</v>
      </c>
      <c r="M4440">
        <v>40.700000000000003</v>
      </c>
      <c r="N4440">
        <f t="shared" si="69"/>
        <v>0</v>
      </c>
    </row>
    <row r="4441" spans="1:14" x14ac:dyDescent="0.2">
      <c r="A4441" t="s">
        <v>4700</v>
      </c>
      <c r="B4441" t="s">
        <v>32987</v>
      </c>
      <c r="I4441" t="s">
        <v>5</v>
      </c>
      <c r="J4441">
        <v>50.18</v>
      </c>
      <c r="M4441">
        <v>50.18</v>
      </c>
      <c r="N4441">
        <f t="shared" si="69"/>
        <v>0</v>
      </c>
    </row>
    <row r="4442" spans="1:14" x14ac:dyDescent="0.2">
      <c r="A4442" t="s">
        <v>4701</v>
      </c>
      <c r="B4442" t="s">
        <v>32987</v>
      </c>
      <c r="I4442" t="s">
        <v>5</v>
      </c>
      <c r="J4442">
        <v>43.48</v>
      </c>
      <c r="M4442">
        <v>43.48</v>
      </c>
      <c r="N4442">
        <f t="shared" si="69"/>
        <v>0</v>
      </c>
    </row>
    <row r="4443" spans="1:14" x14ac:dyDescent="0.2">
      <c r="A4443" t="s">
        <v>4702</v>
      </c>
      <c r="B4443" t="s">
        <v>32988</v>
      </c>
      <c r="I4443" t="s">
        <v>5</v>
      </c>
      <c r="J4443">
        <v>53.39</v>
      </c>
      <c r="M4443">
        <v>53.39</v>
      </c>
      <c r="N4443">
        <f t="shared" si="69"/>
        <v>0</v>
      </c>
    </row>
    <row r="4444" spans="1:14" x14ac:dyDescent="0.2">
      <c r="A4444" t="s">
        <v>4703</v>
      </c>
      <c r="B4444" t="s">
        <v>32988</v>
      </c>
      <c r="I4444" t="s">
        <v>5</v>
      </c>
      <c r="J4444">
        <v>46.26</v>
      </c>
      <c r="M4444">
        <v>46.26</v>
      </c>
      <c r="N4444">
        <f t="shared" si="69"/>
        <v>0</v>
      </c>
    </row>
    <row r="4445" spans="1:14" x14ac:dyDescent="0.2">
      <c r="A4445" t="s">
        <v>4704</v>
      </c>
      <c r="B4445" t="s">
        <v>32989</v>
      </c>
      <c r="I4445" t="s">
        <v>5</v>
      </c>
      <c r="J4445">
        <v>53.45</v>
      </c>
      <c r="M4445">
        <v>53.45</v>
      </c>
      <c r="N4445">
        <f t="shared" si="69"/>
        <v>0</v>
      </c>
    </row>
    <row r="4446" spans="1:14" x14ac:dyDescent="0.2">
      <c r="A4446" t="s">
        <v>4705</v>
      </c>
      <c r="B4446" t="s">
        <v>32989</v>
      </c>
      <c r="I4446" t="s">
        <v>5</v>
      </c>
      <c r="J4446">
        <v>46.31</v>
      </c>
      <c r="M4446">
        <v>46.31</v>
      </c>
      <c r="N4446">
        <f t="shared" si="69"/>
        <v>0</v>
      </c>
    </row>
    <row r="4447" spans="1:14" x14ac:dyDescent="0.2">
      <c r="A4447" t="s">
        <v>4706</v>
      </c>
      <c r="B4447" t="s">
        <v>32990</v>
      </c>
      <c r="I4447" t="s">
        <v>5</v>
      </c>
      <c r="J4447">
        <v>145.80000000000001</v>
      </c>
      <c r="M4447">
        <v>145.80000000000001</v>
      </c>
      <c r="N4447">
        <f t="shared" si="69"/>
        <v>0</v>
      </c>
    </row>
    <row r="4448" spans="1:14" x14ac:dyDescent="0.2">
      <c r="A4448" t="s">
        <v>4707</v>
      </c>
      <c r="B4448" t="s">
        <v>32990</v>
      </c>
      <c r="I4448" t="s">
        <v>5</v>
      </c>
      <c r="J4448">
        <v>136.41999999999999</v>
      </c>
      <c r="M4448">
        <v>136.41999999999999</v>
      </c>
      <c r="N4448">
        <f t="shared" si="69"/>
        <v>0</v>
      </c>
    </row>
    <row r="4449" spans="1:14" x14ac:dyDescent="0.2">
      <c r="A4449" t="s">
        <v>4708</v>
      </c>
      <c r="B4449" t="s">
        <v>32991</v>
      </c>
      <c r="I4449" t="s">
        <v>5</v>
      </c>
      <c r="J4449">
        <v>149.16</v>
      </c>
      <c r="M4449">
        <v>149.16</v>
      </c>
      <c r="N4449">
        <f t="shared" si="69"/>
        <v>0</v>
      </c>
    </row>
    <row r="4450" spans="1:14" x14ac:dyDescent="0.2">
      <c r="A4450" t="s">
        <v>4709</v>
      </c>
      <c r="B4450" t="s">
        <v>32991</v>
      </c>
      <c r="I4450" t="s">
        <v>5</v>
      </c>
      <c r="J4450">
        <v>139.34</v>
      </c>
      <c r="M4450">
        <v>139.34</v>
      </c>
      <c r="N4450">
        <f t="shared" si="69"/>
        <v>0</v>
      </c>
    </row>
    <row r="4451" spans="1:14" x14ac:dyDescent="0.2">
      <c r="A4451" t="s">
        <v>4710</v>
      </c>
      <c r="B4451" t="s">
        <v>32992</v>
      </c>
      <c r="I4451" t="s">
        <v>5</v>
      </c>
      <c r="J4451">
        <v>151.57</v>
      </c>
      <c r="M4451">
        <v>151.57</v>
      </c>
      <c r="N4451">
        <f t="shared" si="69"/>
        <v>0</v>
      </c>
    </row>
    <row r="4452" spans="1:14" x14ac:dyDescent="0.2">
      <c r="A4452" t="s">
        <v>4711</v>
      </c>
      <c r="B4452" t="s">
        <v>32992</v>
      </c>
      <c r="I4452" t="s">
        <v>5</v>
      </c>
      <c r="J4452">
        <v>141.63</v>
      </c>
      <c r="M4452">
        <v>141.63</v>
      </c>
      <c r="N4452">
        <f t="shared" si="69"/>
        <v>0</v>
      </c>
    </row>
    <row r="4453" spans="1:14" x14ac:dyDescent="0.2">
      <c r="A4453" t="s">
        <v>4712</v>
      </c>
      <c r="B4453" t="s">
        <v>32993</v>
      </c>
      <c r="I4453" t="s">
        <v>5</v>
      </c>
      <c r="J4453">
        <v>158.38999999999999</v>
      </c>
      <c r="M4453">
        <v>158.38999999999999</v>
      </c>
      <c r="N4453">
        <f t="shared" si="69"/>
        <v>0</v>
      </c>
    </row>
    <row r="4454" spans="1:14" x14ac:dyDescent="0.2">
      <c r="A4454" t="s">
        <v>4713</v>
      </c>
      <c r="B4454" t="s">
        <v>32993</v>
      </c>
      <c r="I4454" t="s">
        <v>5</v>
      </c>
      <c r="J4454">
        <v>147.58000000000001</v>
      </c>
      <c r="M4454">
        <v>147.58000000000001</v>
      </c>
      <c r="N4454">
        <f t="shared" si="69"/>
        <v>0</v>
      </c>
    </row>
    <row r="4455" spans="1:14" x14ac:dyDescent="0.2">
      <c r="A4455" t="s">
        <v>4714</v>
      </c>
      <c r="B4455" t="s">
        <v>32994</v>
      </c>
      <c r="I4455" t="s">
        <v>5</v>
      </c>
      <c r="J4455">
        <v>162.27000000000001</v>
      </c>
      <c r="M4455">
        <v>162.27000000000001</v>
      </c>
      <c r="N4455">
        <f t="shared" si="69"/>
        <v>0</v>
      </c>
    </row>
    <row r="4456" spans="1:14" x14ac:dyDescent="0.2">
      <c r="A4456" t="s">
        <v>4715</v>
      </c>
      <c r="B4456" t="s">
        <v>32994</v>
      </c>
      <c r="I4456" t="s">
        <v>5</v>
      </c>
      <c r="J4456">
        <v>151.01</v>
      </c>
      <c r="M4456">
        <v>151.01</v>
      </c>
      <c r="N4456">
        <f t="shared" si="69"/>
        <v>0</v>
      </c>
    </row>
    <row r="4457" spans="1:14" x14ac:dyDescent="0.2">
      <c r="A4457" t="s">
        <v>4716</v>
      </c>
      <c r="B4457" t="s">
        <v>32995</v>
      </c>
      <c r="I4457" t="s">
        <v>5</v>
      </c>
      <c r="J4457">
        <v>166.88</v>
      </c>
      <c r="M4457">
        <v>166.88</v>
      </c>
      <c r="N4457">
        <f t="shared" si="69"/>
        <v>0</v>
      </c>
    </row>
    <row r="4458" spans="1:14" x14ac:dyDescent="0.2">
      <c r="A4458" t="s">
        <v>4717</v>
      </c>
      <c r="B4458" t="s">
        <v>32995</v>
      </c>
      <c r="I4458" t="s">
        <v>5</v>
      </c>
      <c r="J4458">
        <v>155.13</v>
      </c>
      <c r="M4458">
        <v>155.13</v>
      </c>
      <c r="N4458">
        <f t="shared" si="69"/>
        <v>0</v>
      </c>
    </row>
    <row r="4459" spans="1:14" x14ac:dyDescent="0.2">
      <c r="A4459" t="s">
        <v>4718</v>
      </c>
      <c r="B4459" t="s">
        <v>32996</v>
      </c>
      <c r="I4459" t="s">
        <v>5</v>
      </c>
      <c r="J4459">
        <v>181.88</v>
      </c>
      <c r="M4459">
        <v>181.88</v>
      </c>
      <c r="N4459">
        <f t="shared" si="69"/>
        <v>0</v>
      </c>
    </row>
    <row r="4460" spans="1:14" x14ac:dyDescent="0.2">
      <c r="A4460" t="s">
        <v>4719</v>
      </c>
      <c r="B4460" t="s">
        <v>32996</v>
      </c>
      <c r="I4460" t="s">
        <v>5</v>
      </c>
      <c r="J4460">
        <v>168.32</v>
      </c>
      <c r="M4460">
        <v>168.32</v>
      </c>
      <c r="N4460">
        <f t="shared" si="69"/>
        <v>0</v>
      </c>
    </row>
    <row r="4461" spans="1:14" x14ac:dyDescent="0.2">
      <c r="A4461" t="s">
        <v>4720</v>
      </c>
      <c r="B4461" t="s">
        <v>32997</v>
      </c>
      <c r="I4461" t="s">
        <v>5</v>
      </c>
      <c r="J4461">
        <v>187.43</v>
      </c>
      <c r="M4461">
        <v>187.43</v>
      </c>
      <c r="N4461">
        <f t="shared" si="69"/>
        <v>0</v>
      </c>
    </row>
    <row r="4462" spans="1:14" x14ac:dyDescent="0.2">
      <c r="A4462" t="s">
        <v>4721</v>
      </c>
      <c r="B4462" t="s">
        <v>32997</v>
      </c>
      <c r="I4462" t="s">
        <v>5</v>
      </c>
      <c r="J4462">
        <v>173.34</v>
      </c>
      <c r="M4462">
        <v>173.34</v>
      </c>
      <c r="N4462">
        <f t="shared" si="69"/>
        <v>0</v>
      </c>
    </row>
    <row r="4463" spans="1:14" x14ac:dyDescent="0.2">
      <c r="A4463" t="s">
        <v>4722</v>
      </c>
      <c r="B4463" t="s">
        <v>32998</v>
      </c>
      <c r="I4463" t="s">
        <v>4</v>
      </c>
      <c r="J4463">
        <v>28.23</v>
      </c>
      <c r="M4463">
        <v>28.23</v>
      </c>
      <c r="N4463">
        <f t="shared" si="69"/>
        <v>0</v>
      </c>
    </row>
    <row r="4464" spans="1:14" x14ac:dyDescent="0.2">
      <c r="A4464" t="s">
        <v>4723</v>
      </c>
      <c r="B4464" t="s">
        <v>32998</v>
      </c>
      <c r="I4464" t="s">
        <v>4</v>
      </c>
      <c r="J4464">
        <v>25.16</v>
      </c>
      <c r="M4464">
        <v>25.16</v>
      </c>
      <c r="N4464">
        <f t="shared" si="69"/>
        <v>0</v>
      </c>
    </row>
    <row r="4465" spans="1:14" x14ac:dyDescent="0.2">
      <c r="A4465" t="s">
        <v>4724</v>
      </c>
      <c r="B4465" t="s">
        <v>32999</v>
      </c>
      <c r="I4465" t="s">
        <v>4</v>
      </c>
      <c r="J4465">
        <v>28.85</v>
      </c>
      <c r="M4465">
        <v>28.85</v>
      </c>
      <c r="N4465">
        <f t="shared" si="69"/>
        <v>0</v>
      </c>
    </row>
    <row r="4466" spans="1:14" x14ac:dyDescent="0.2">
      <c r="A4466" t="s">
        <v>4725</v>
      </c>
      <c r="B4466" t="s">
        <v>32999</v>
      </c>
      <c r="I4466" t="s">
        <v>4</v>
      </c>
      <c r="J4466">
        <v>25.69</v>
      </c>
      <c r="M4466">
        <v>25.69</v>
      </c>
      <c r="N4466">
        <f t="shared" si="69"/>
        <v>0</v>
      </c>
    </row>
    <row r="4467" spans="1:14" x14ac:dyDescent="0.2">
      <c r="A4467" t="s">
        <v>4726</v>
      </c>
      <c r="B4467" t="s">
        <v>33000</v>
      </c>
      <c r="I4467" t="s">
        <v>4</v>
      </c>
      <c r="J4467">
        <v>29.72</v>
      </c>
      <c r="M4467">
        <v>29.72</v>
      </c>
      <c r="N4467">
        <f t="shared" si="69"/>
        <v>0</v>
      </c>
    </row>
    <row r="4468" spans="1:14" x14ac:dyDescent="0.2">
      <c r="A4468" t="s">
        <v>4727</v>
      </c>
      <c r="B4468" t="s">
        <v>33000</v>
      </c>
      <c r="I4468" t="s">
        <v>4</v>
      </c>
      <c r="J4468">
        <v>26.47</v>
      </c>
      <c r="M4468">
        <v>26.47</v>
      </c>
      <c r="N4468">
        <f t="shared" si="69"/>
        <v>0</v>
      </c>
    </row>
    <row r="4469" spans="1:14" x14ac:dyDescent="0.2">
      <c r="A4469" t="s">
        <v>4728</v>
      </c>
      <c r="B4469" t="s">
        <v>33001</v>
      </c>
      <c r="I4469" t="s">
        <v>4</v>
      </c>
      <c r="J4469">
        <v>30.58</v>
      </c>
      <c r="M4469">
        <v>30.58</v>
      </c>
      <c r="N4469">
        <f t="shared" si="69"/>
        <v>0</v>
      </c>
    </row>
    <row r="4470" spans="1:14" x14ac:dyDescent="0.2">
      <c r="A4470" t="s">
        <v>4729</v>
      </c>
      <c r="B4470" t="s">
        <v>33001</v>
      </c>
      <c r="I4470" t="s">
        <v>4</v>
      </c>
      <c r="J4470">
        <v>27.25</v>
      </c>
      <c r="M4470">
        <v>27.25</v>
      </c>
      <c r="N4470">
        <f t="shared" si="69"/>
        <v>0</v>
      </c>
    </row>
    <row r="4471" spans="1:14" x14ac:dyDescent="0.2">
      <c r="A4471" t="s">
        <v>4730</v>
      </c>
      <c r="B4471" t="s">
        <v>33002</v>
      </c>
      <c r="I4471" t="s">
        <v>4</v>
      </c>
      <c r="J4471">
        <v>31.45</v>
      </c>
      <c r="M4471">
        <v>31.45</v>
      </c>
      <c r="N4471">
        <f t="shared" si="69"/>
        <v>0</v>
      </c>
    </row>
    <row r="4472" spans="1:14" x14ac:dyDescent="0.2">
      <c r="A4472" t="s">
        <v>4731</v>
      </c>
      <c r="B4472" t="s">
        <v>33002</v>
      </c>
      <c r="I4472" t="s">
        <v>4</v>
      </c>
      <c r="J4472">
        <v>28.03</v>
      </c>
      <c r="M4472">
        <v>28.03</v>
      </c>
      <c r="N4472">
        <f t="shared" si="69"/>
        <v>0</v>
      </c>
    </row>
    <row r="4473" spans="1:14" x14ac:dyDescent="0.2">
      <c r="A4473" t="s">
        <v>4732</v>
      </c>
      <c r="B4473" t="s">
        <v>33003</v>
      </c>
      <c r="I4473" t="s">
        <v>4</v>
      </c>
      <c r="J4473">
        <v>32.32</v>
      </c>
      <c r="M4473">
        <v>32.32</v>
      </c>
      <c r="N4473">
        <f t="shared" si="69"/>
        <v>0</v>
      </c>
    </row>
    <row r="4474" spans="1:14" x14ac:dyDescent="0.2">
      <c r="A4474" t="s">
        <v>4733</v>
      </c>
      <c r="B4474" t="s">
        <v>33003</v>
      </c>
      <c r="I4474" t="s">
        <v>4</v>
      </c>
      <c r="J4474">
        <v>28.82</v>
      </c>
      <c r="M4474">
        <v>28.82</v>
      </c>
      <c r="N4474">
        <f t="shared" si="69"/>
        <v>0</v>
      </c>
    </row>
    <row r="4475" spans="1:14" x14ac:dyDescent="0.2">
      <c r="A4475" t="s">
        <v>4734</v>
      </c>
      <c r="B4475" t="s">
        <v>33004</v>
      </c>
      <c r="I4475" t="s">
        <v>4</v>
      </c>
      <c r="J4475">
        <v>33.19</v>
      </c>
      <c r="M4475">
        <v>33.19</v>
      </c>
      <c r="N4475">
        <f t="shared" si="69"/>
        <v>0</v>
      </c>
    </row>
    <row r="4476" spans="1:14" x14ac:dyDescent="0.2">
      <c r="A4476" t="s">
        <v>4735</v>
      </c>
      <c r="B4476" t="s">
        <v>33004</v>
      </c>
      <c r="I4476" t="s">
        <v>4</v>
      </c>
      <c r="J4476">
        <v>29.6</v>
      </c>
      <c r="M4476">
        <v>29.6</v>
      </c>
      <c r="N4476">
        <f t="shared" si="69"/>
        <v>0</v>
      </c>
    </row>
    <row r="4477" spans="1:14" x14ac:dyDescent="0.2">
      <c r="A4477" t="s">
        <v>4736</v>
      </c>
      <c r="B4477" t="s">
        <v>33005</v>
      </c>
      <c r="I4477" t="s">
        <v>4</v>
      </c>
      <c r="J4477">
        <v>34.06</v>
      </c>
      <c r="M4477">
        <v>34.06</v>
      </c>
      <c r="N4477">
        <f t="shared" si="69"/>
        <v>0</v>
      </c>
    </row>
    <row r="4478" spans="1:14" x14ac:dyDescent="0.2">
      <c r="A4478" t="s">
        <v>4737</v>
      </c>
      <c r="B4478" t="s">
        <v>33005</v>
      </c>
      <c r="I4478" t="s">
        <v>4</v>
      </c>
      <c r="J4478">
        <v>30.38</v>
      </c>
      <c r="M4478">
        <v>30.38</v>
      </c>
      <c r="N4478">
        <f t="shared" si="69"/>
        <v>0</v>
      </c>
    </row>
    <row r="4479" spans="1:14" x14ac:dyDescent="0.2">
      <c r="A4479" t="s">
        <v>4738</v>
      </c>
      <c r="B4479" t="s">
        <v>33006</v>
      </c>
      <c r="I4479" t="s">
        <v>4</v>
      </c>
      <c r="J4479">
        <v>41.41</v>
      </c>
      <c r="M4479">
        <v>41.41</v>
      </c>
      <c r="N4479">
        <f t="shared" si="69"/>
        <v>0</v>
      </c>
    </row>
    <row r="4480" spans="1:14" x14ac:dyDescent="0.2">
      <c r="A4480" t="s">
        <v>4739</v>
      </c>
      <c r="B4480" t="s">
        <v>33006</v>
      </c>
      <c r="I4480" t="s">
        <v>4</v>
      </c>
      <c r="J4480">
        <v>37.24</v>
      </c>
      <c r="M4480">
        <v>37.24</v>
      </c>
      <c r="N4480">
        <f t="shared" si="69"/>
        <v>0</v>
      </c>
    </row>
    <row r="4481" spans="1:14" x14ac:dyDescent="0.2">
      <c r="A4481" t="s">
        <v>4740</v>
      </c>
      <c r="B4481" t="s">
        <v>33007</v>
      </c>
      <c r="I4481" t="s">
        <v>4</v>
      </c>
      <c r="J4481">
        <v>54.99</v>
      </c>
      <c r="M4481">
        <v>54.99</v>
      </c>
      <c r="N4481">
        <f t="shared" si="69"/>
        <v>0</v>
      </c>
    </row>
    <row r="4482" spans="1:14" x14ac:dyDescent="0.2">
      <c r="A4482" t="s">
        <v>4741</v>
      </c>
      <c r="B4482" t="s">
        <v>33007</v>
      </c>
      <c r="I4482" t="s">
        <v>4</v>
      </c>
      <c r="J4482">
        <v>50.02</v>
      </c>
      <c r="M4482">
        <v>50.02</v>
      </c>
      <c r="N4482">
        <f t="shared" si="69"/>
        <v>0</v>
      </c>
    </row>
    <row r="4483" spans="1:14" x14ac:dyDescent="0.2">
      <c r="A4483" t="s">
        <v>4742</v>
      </c>
      <c r="B4483" t="s">
        <v>33008</v>
      </c>
      <c r="I4483" t="s">
        <v>4</v>
      </c>
      <c r="J4483">
        <v>65.62</v>
      </c>
      <c r="M4483">
        <v>65.62</v>
      </c>
      <c r="N4483">
        <f t="shared" si="69"/>
        <v>0</v>
      </c>
    </row>
    <row r="4484" spans="1:14" x14ac:dyDescent="0.2">
      <c r="A4484" t="s">
        <v>4743</v>
      </c>
      <c r="B4484" t="s">
        <v>33008</v>
      </c>
      <c r="I4484" t="s">
        <v>4</v>
      </c>
      <c r="J4484">
        <v>60.54</v>
      </c>
      <c r="M4484">
        <v>60.54</v>
      </c>
      <c r="N4484">
        <f t="shared" ref="N4484:N4547" si="70">J4484-M4484</f>
        <v>0</v>
      </c>
    </row>
    <row r="4485" spans="1:14" x14ac:dyDescent="0.2">
      <c r="A4485" t="s">
        <v>4744</v>
      </c>
      <c r="B4485" t="s">
        <v>33009</v>
      </c>
      <c r="I4485" t="s">
        <v>4</v>
      </c>
      <c r="J4485">
        <v>90.28</v>
      </c>
      <c r="M4485">
        <v>90.28</v>
      </c>
      <c r="N4485">
        <f t="shared" si="70"/>
        <v>0</v>
      </c>
    </row>
    <row r="4486" spans="1:14" x14ac:dyDescent="0.2">
      <c r="A4486" t="s">
        <v>4745</v>
      </c>
      <c r="B4486" t="s">
        <v>33009</v>
      </c>
      <c r="I4486" t="s">
        <v>4</v>
      </c>
      <c r="J4486">
        <v>84.15</v>
      </c>
      <c r="M4486">
        <v>84.15</v>
      </c>
      <c r="N4486">
        <f t="shared" si="70"/>
        <v>0</v>
      </c>
    </row>
    <row r="4487" spans="1:14" x14ac:dyDescent="0.2">
      <c r="A4487" t="s">
        <v>4746</v>
      </c>
      <c r="B4487" t="s">
        <v>40873</v>
      </c>
      <c r="I4487" t="s">
        <v>4</v>
      </c>
      <c r="J4487">
        <v>199.31</v>
      </c>
      <c r="M4487">
        <v>199.31</v>
      </c>
      <c r="N4487">
        <f t="shared" si="70"/>
        <v>0</v>
      </c>
    </row>
    <row r="4488" spans="1:14" x14ac:dyDescent="0.2">
      <c r="A4488" t="s">
        <v>4747</v>
      </c>
      <c r="B4488" t="s">
        <v>40873</v>
      </c>
      <c r="I4488" t="s">
        <v>4</v>
      </c>
      <c r="J4488">
        <v>192.41</v>
      </c>
      <c r="M4488">
        <v>192.41</v>
      </c>
      <c r="N4488">
        <f t="shared" si="70"/>
        <v>0</v>
      </c>
    </row>
    <row r="4489" spans="1:14" x14ac:dyDescent="0.2">
      <c r="A4489" t="s">
        <v>4748</v>
      </c>
      <c r="B4489" t="s">
        <v>40874</v>
      </c>
      <c r="I4489" t="s">
        <v>4</v>
      </c>
      <c r="J4489">
        <v>254.29</v>
      </c>
      <c r="M4489">
        <v>254.29</v>
      </c>
      <c r="N4489">
        <f t="shared" si="70"/>
        <v>0</v>
      </c>
    </row>
    <row r="4490" spans="1:14" x14ac:dyDescent="0.2">
      <c r="A4490" t="s">
        <v>4749</v>
      </c>
      <c r="B4490" t="s">
        <v>40874</v>
      </c>
      <c r="I4490" t="s">
        <v>4</v>
      </c>
      <c r="J4490">
        <v>247.27</v>
      </c>
      <c r="M4490">
        <v>247.27</v>
      </c>
      <c r="N4490">
        <f t="shared" si="70"/>
        <v>0</v>
      </c>
    </row>
    <row r="4491" spans="1:14" x14ac:dyDescent="0.2">
      <c r="A4491" t="s">
        <v>4750</v>
      </c>
      <c r="B4491" t="s">
        <v>40875</v>
      </c>
      <c r="I4491" t="s">
        <v>4</v>
      </c>
      <c r="J4491">
        <v>324.61</v>
      </c>
      <c r="M4491">
        <v>324.61</v>
      </c>
      <c r="N4491">
        <f t="shared" si="70"/>
        <v>0</v>
      </c>
    </row>
    <row r="4492" spans="1:14" x14ac:dyDescent="0.2">
      <c r="A4492" t="s">
        <v>4751</v>
      </c>
      <c r="B4492" t="s">
        <v>40875</v>
      </c>
      <c r="I4492" t="s">
        <v>4</v>
      </c>
      <c r="J4492">
        <v>316.18</v>
      </c>
      <c r="M4492">
        <v>316.18</v>
      </c>
      <c r="N4492">
        <f t="shared" si="70"/>
        <v>0</v>
      </c>
    </row>
    <row r="4493" spans="1:14" x14ac:dyDescent="0.2">
      <c r="A4493" t="s">
        <v>4752</v>
      </c>
      <c r="B4493" t="s">
        <v>40876</v>
      </c>
      <c r="I4493" t="s">
        <v>4</v>
      </c>
      <c r="J4493">
        <v>399.62</v>
      </c>
      <c r="M4493">
        <v>399.62</v>
      </c>
      <c r="N4493">
        <f t="shared" si="70"/>
        <v>0</v>
      </c>
    </row>
    <row r="4494" spans="1:14" x14ac:dyDescent="0.2">
      <c r="A4494" t="s">
        <v>4753</v>
      </c>
      <c r="B4494" t="s">
        <v>40876</v>
      </c>
      <c r="I4494" t="s">
        <v>4</v>
      </c>
      <c r="J4494">
        <v>389.61</v>
      </c>
      <c r="M4494">
        <v>389.61</v>
      </c>
      <c r="N4494">
        <f t="shared" si="70"/>
        <v>0</v>
      </c>
    </row>
    <row r="4495" spans="1:14" x14ac:dyDescent="0.2">
      <c r="A4495" t="s">
        <v>4754</v>
      </c>
      <c r="B4495" t="s">
        <v>40877</v>
      </c>
      <c r="I4495" t="s">
        <v>4</v>
      </c>
      <c r="J4495">
        <v>498.23</v>
      </c>
      <c r="M4495">
        <v>498.23</v>
      </c>
      <c r="N4495">
        <f t="shared" si="70"/>
        <v>0</v>
      </c>
    </row>
    <row r="4496" spans="1:14" x14ac:dyDescent="0.2">
      <c r="A4496" t="s">
        <v>4755</v>
      </c>
      <c r="B4496" t="s">
        <v>40877</v>
      </c>
      <c r="I4496" t="s">
        <v>4</v>
      </c>
      <c r="J4496">
        <v>486.03</v>
      </c>
      <c r="M4496">
        <v>486.03</v>
      </c>
      <c r="N4496">
        <f t="shared" si="70"/>
        <v>0</v>
      </c>
    </row>
    <row r="4497" spans="1:14" x14ac:dyDescent="0.2">
      <c r="A4497" t="s">
        <v>4756</v>
      </c>
      <c r="B4497" t="s">
        <v>40878</v>
      </c>
      <c r="I4497" t="s">
        <v>4</v>
      </c>
      <c r="J4497">
        <v>696.22</v>
      </c>
      <c r="M4497">
        <v>696.22</v>
      </c>
      <c r="N4497">
        <f t="shared" si="70"/>
        <v>0</v>
      </c>
    </row>
    <row r="4498" spans="1:14" x14ac:dyDescent="0.2">
      <c r="A4498" t="s">
        <v>4757</v>
      </c>
      <c r="B4498" t="s">
        <v>40878</v>
      </c>
      <c r="I4498" t="s">
        <v>4</v>
      </c>
      <c r="J4498">
        <v>682.03</v>
      </c>
      <c r="M4498">
        <v>682.03</v>
      </c>
      <c r="N4498">
        <f t="shared" si="70"/>
        <v>0</v>
      </c>
    </row>
    <row r="4499" spans="1:14" x14ac:dyDescent="0.2">
      <c r="A4499" t="s">
        <v>4758</v>
      </c>
      <c r="B4499" t="s">
        <v>40879</v>
      </c>
      <c r="I4499" t="s">
        <v>4</v>
      </c>
      <c r="J4499">
        <v>773.33</v>
      </c>
      <c r="M4499">
        <v>773.33</v>
      </c>
      <c r="N4499">
        <f t="shared" si="70"/>
        <v>0</v>
      </c>
    </row>
    <row r="4500" spans="1:14" x14ac:dyDescent="0.2">
      <c r="A4500" t="s">
        <v>4759</v>
      </c>
      <c r="B4500" t="s">
        <v>40879</v>
      </c>
      <c r="I4500" t="s">
        <v>4</v>
      </c>
      <c r="J4500">
        <v>757.5</v>
      </c>
      <c r="M4500">
        <v>757.5</v>
      </c>
      <c r="N4500">
        <f t="shared" si="70"/>
        <v>0</v>
      </c>
    </row>
    <row r="4501" spans="1:14" x14ac:dyDescent="0.2">
      <c r="A4501" t="s">
        <v>4760</v>
      </c>
      <c r="B4501" t="s">
        <v>40880</v>
      </c>
      <c r="I4501" t="s">
        <v>4</v>
      </c>
      <c r="J4501">
        <v>1033.1400000000001</v>
      </c>
      <c r="M4501">
        <v>1033.1400000000001</v>
      </c>
      <c r="N4501">
        <f t="shared" si="70"/>
        <v>0</v>
      </c>
    </row>
    <row r="4502" spans="1:14" x14ac:dyDescent="0.2">
      <c r="A4502" t="s">
        <v>4761</v>
      </c>
      <c r="B4502" t="s">
        <v>40880</v>
      </c>
      <c r="I4502" t="s">
        <v>4</v>
      </c>
      <c r="J4502">
        <v>1013.56</v>
      </c>
      <c r="M4502">
        <v>1013.56</v>
      </c>
      <c r="N4502">
        <f t="shared" si="70"/>
        <v>0</v>
      </c>
    </row>
    <row r="4503" spans="1:14" x14ac:dyDescent="0.2">
      <c r="A4503" t="s">
        <v>4762</v>
      </c>
      <c r="B4503" t="s">
        <v>40881</v>
      </c>
      <c r="I4503" t="s">
        <v>4</v>
      </c>
      <c r="J4503">
        <v>1599.93</v>
      </c>
      <c r="M4503">
        <v>1599.93</v>
      </c>
      <c r="N4503">
        <f t="shared" si="70"/>
        <v>0</v>
      </c>
    </row>
    <row r="4504" spans="1:14" x14ac:dyDescent="0.2">
      <c r="A4504" t="s">
        <v>4763</v>
      </c>
      <c r="B4504" t="s">
        <v>40881</v>
      </c>
      <c r="I4504" t="s">
        <v>4</v>
      </c>
      <c r="J4504">
        <v>1575.62</v>
      </c>
      <c r="M4504">
        <v>1575.62</v>
      </c>
      <c r="N4504">
        <f t="shared" si="70"/>
        <v>0</v>
      </c>
    </row>
    <row r="4505" spans="1:14" x14ac:dyDescent="0.2">
      <c r="A4505" t="s">
        <v>4764</v>
      </c>
      <c r="B4505" t="s">
        <v>40882</v>
      </c>
      <c r="I4505" t="s">
        <v>4</v>
      </c>
      <c r="J4505">
        <v>2526.3000000000002</v>
      </c>
      <c r="M4505">
        <v>2526.3000000000002</v>
      </c>
      <c r="N4505">
        <f t="shared" si="70"/>
        <v>0</v>
      </c>
    </row>
    <row r="4506" spans="1:14" x14ac:dyDescent="0.2">
      <c r="A4506" t="s">
        <v>4765</v>
      </c>
      <c r="B4506" t="s">
        <v>40882</v>
      </c>
      <c r="I4506" t="s">
        <v>4</v>
      </c>
      <c r="J4506">
        <v>2496.67</v>
      </c>
      <c r="M4506">
        <v>2496.67</v>
      </c>
      <c r="N4506">
        <f t="shared" si="70"/>
        <v>0</v>
      </c>
    </row>
    <row r="4507" spans="1:14" x14ac:dyDescent="0.2">
      <c r="A4507" t="s">
        <v>4766</v>
      </c>
      <c r="B4507" t="s">
        <v>40883</v>
      </c>
      <c r="I4507" t="s">
        <v>4</v>
      </c>
      <c r="J4507">
        <v>2862.3</v>
      </c>
      <c r="M4507">
        <v>2862.3</v>
      </c>
      <c r="N4507">
        <f t="shared" si="70"/>
        <v>0</v>
      </c>
    </row>
    <row r="4508" spans="1:14" x14ac:dyDescent="0.2">
      <c r="A4508" t="s">
        <v>4767</v>
      </c>
      <c r="B4508" t="s">
        <v>40883</v>
      </c>
      <c r="I4508" t="s">
        <v>4</v>
      </c>
      <c r="J4508">
        <v>2829.94</v>
      </c>
      <c r="M4508">
        <v>2829.94</v>
      </c>
      <c r="N4508">
        <f t="shared" si="70"/>
        <v>0</v>
      </c>
    </row>
    <row r="4509" spans="1:14" x14ac:dyDescent="0.2">
      <c r="A4509" t="s">
        <v>4768</v>
      </c>
      <c r="B4509" t="s">
        <v>40884</v>
      </c>
      <c r="I4509" t="s">
        <v>4</v>
      </c>
      <c r="J4509">
        <v>187.42</v>
      </c>
      <c r="M4509">
        <v>187.42</v>
      </c>
      <c r="N4509">
        <f t="shared" si="70"/>
        <v>0</v>
      </c>
    </row>
    <row r="4510" spans="1:14" x14ac:dyDescent="0.2">
      <c r="A4510" t="s">
        <v>4769</v>
      </c>
      <c r="B4510" t="s">
        <v>40884</v>
      </c>
      <c r="I4510" t="s">
        <v>4</v>
      </c>
      <c r="J4510">
        <v>182.3</v>
      </c>
      <c r="M4510">
        <v>182.3</v>
      </c>
      <c r="N4510">
        <f t="shared" si="70"/>
        <v>0</v>
      </c>
    </row>
    <row r="4511" spans="1:14" x14ac:dyDescent="0.2">
      <c r="A4511" t="s">
        <v>4770</v>
      </c>
      <c r="B4511" t="s">
        <v>40885</v>
      </c>
      <c r="I4511" t="s">
        <v>4</v>
      </c>
      <c r="J4511">
        <v>264.29000000000002</v>
      </c>
      <c r="M4511">
        <v>264.29000000000002</v>
      </c>
      <c r="N4511">
        <f t="shared" si="70"/>
        <v>0</v>
      </c>
    </row>
    <row r="4512" spans="1:14" x14ac:dyDescent="0.2">
      <c r="A4512" t="s">
        <v>4771</v>
      </c>
      <c r="B4512" t="s">
        <v>40885</v>
      </c>
      <c r="I4512" t="s">
        <v>4</v>
      </c>
      <c r="J4512">
        <v>257.27</v>
      </c>
      <c r="M4512">
        <v>257.27</v>
      </c>
      <c r="N4512">
        <f t="shared" si="70"/>
        <v>0</v>
      </c>
    </row>
    <row r="4513" spans="1:14" x14ac:dyDescent="0.2">
      <c r="A4513" t="s">
        <v>4772</v>
      </c>
      <c r="B4513" t="s">
        <v>40886</v>
      </c>
      <c r="I4513" t="s">
        <v>4</v>
      </c>
      <c r="J4513">
        <v>324.61</v>
      </c>
      <c r="M4513">
        <v>324.61</v>
      </c>
      <c r="N4513">
        <f t="shared" si="70"/>
        <v>0</v>
      </c>
    </row>
    <row r="4514" spans="1:14" x14ac:dyDescent="0.2">
      <c r="A4514" t="s">
        <v>4773</v>
      </c>
      <c r="B4514" t="s">
        <v>40886</v>
      </c>
      <c r="I4514" t="s">
        <v>4</v>
      </c>
      <c r="J4514">
        <v>316.18</v>
      </c>
      <c r="M4514">
        <v>316.18</v>
      </c>
      <c r="N4514">
        <f t="shared" si="70"/>
        <v>0</v>
      </c>
    </row>
    <row r="4515" spans="1:14" x14ac:dyDescent="0.2">
      <c r="A4515" t="s">
        <v>4774</v>
      </c>
      <c r="B4515" t="s">
        <v>40887</v>
      </c>
      <c r="I4515" t="s">
        <v>4</v>
      </c>
      <c r="J4515">
        <v>461.51</v>
      </c>
      <c r="M4515">
        <v>461.51</v>
      </c>
      <c r="N4515">
        <f t="shared" si="70"/>
        <v>0</v>
      </c>
    </row>
    <row r="4516" spans="1:14" x14ac:dyDescent="0.2">
      <c r="A4516" t="s">
        <v>4775</v>
      </c>
      <c r="B4516" t="s">
        <v>40887</v>
      </c>
      <c r="I4516" t="s">
        <v>4</v>
      </c>
      <c r="J4516">
        <v>451.5</v>
      </c>
      <c r="M4516">
        <v>451.5</v>
      </c>
      <c r="N4516">
        <f t="shared" si="70"/>
        <v>0</v>
      </c>
    </row>
    <row r="4517" spans="1:14" x14ac:dyDescent="0.2">
      <c r="A4517" t="s">
        <v>4776</v>
      </c>
      <c r="B4517" t="s">
        <v>40888</v>
      </c>
      <c r="I4517" t="s">
        <v>4</v>
      </c>
      <c r="J4517">
        <v>587.98</v>
      </c>
      <c r="M4517">
        <v>587.98</v>
      </c>
      <c r="N4517">
        <f t="shared" si="70"/>
        <v>0</v>
      </c>
    </row>
    <row r="4518" spans="1:14" x14ac:dyDescent="0.2">
      <c r="A4518" t="s">
        <v>4777</v>
      </c>
      <c r="B4518" t="s">
        <v>40888</v>
      </c>
      <c r="I4518" t="s">
        <v>4</v>
      </c>
      <c r="J4518">
        <v>575.78</v>
      </c>
      <c r="M4518">
        <v>575.78</v>
      </c>
      <c r="N4518">
        <f t="shared" si="70"/>
        <v>0</v>
      </c>
    </row>
    <row r="4519" spans="1:14" x14ac:dyDescent="0.2">
      <c r="A4519" t="s">
        <v>4778</v>
      </c>
      <c r="B4519" t="s">
        <v>40889</v>
      </c>
      <c r="I4519" t="s">
        <v>4</v>
      </c>
      <c r="J4519">
        <v>720.34</v>
      </c>
      <c r="M4519">
        <v>720.34</v>
      </c>
      <c r="N4519">
        <f t="shared" si="70"/>
        <v>0</v>
      </c>
    </row>
    <row r="4520" spans="1:14" x14ac:dyDescent="0.2">
      <c r="A4520" t="s">
        <v>4779</v>
      </c>
      <c r="B4520" t="s">
        <v>40889</v>
      </c>
      <c r="I4520" t="s">
        <v>4</v>
      </c>
      <c r="J4520">
        <v>706.15</v>
      </c>
      <c r="M4520">
        <v>706.15</v>
      </c>
      <c r="N4520">
        <f t="shared" si="70"/>
        <v>0</v>
      </c>
    </row>
    <row r="4521" spans="1:14" x14ac:dyDescent="0.2">
      <c r="A4521" t="s">
        <v>4780</v>
      </c>
      <c r="B4521" t="s">
        <v>40890</v>
      </c>
      <c r="I4521" t="s">
        <v>4</v>
      </c>
      <c r="J4521">
        <v>862.14</v>
      </c>
      <c r="M4521">
        <v>862.14</v>
      </c>
      <c r="N4521">
        <f t="shared" si="70"/>
        <v>0</v>
      </c>
    </row>
    <row r="4522" spans="1:14" x14ac:dyDescent="0.2">
      <c r="A4522" t="s">
        <v>4781</v>
      </c>
      <c r="B4522" t="s">
        <v>40890</v>
      </c>
      <c r="I4522" t="s">
        <v>4</v>
      </c>
      <c r="J4522">
        <v>846.31</v>
      </c>
      <c r="M4522">
        <v>846.31</v>
      </c>
      <c r="N4522">
        <f t="shared" si="70"/>
        <v>0</v>
      </c>
    </row>
    <row r="4523" spans="1:14" x14ac:dyDescent="0.2">
      <c r="A4523" t="s">
        <v>4782</v>
      </c>
      <c r="B4523" t="s">
        <v>40891</v>
      </c>
      <c r="I4523" t="s">
        <v>4</v>
      </c>
      <c r="J4523">
        <v>1247.25</v>
      </c>
      <c r="M4523">
        <v>1247.25</v>
      </c>
      <c r="N4523">
        <f t="shared" si="70"/>
        <v>0</v>
      </c>
    </row>
    <row r="4524" spans="1:14" x14ac:dyDescent="0.2">
      <c r="A4524" t="s">
        <v>4783</v>
      </c>
      <c r="B4524" t="s">
        <v>40891</v>
      </c>
      <c r="I4524" t="s">
        <v>4</v>
      </c>
      <c r="J4524">
        <v>1227.67</v>
      </c>
      <c r="M4524">
        <v>1227.67</v>
      </c>
      <c r="N4524">
        <f t="shared" si="70"/>
        <v>0</v>
      </c>
    </row>
    <row r="4525" spans="1:14" x14ac:dyDescent="0.2">
      <c r="A4525" t="s">
        <v>4784</v>
      </c>
      <c r="B4525" t="s">
        <v>40892</v>
      </c>
      <c r="I4525" t="s">
        <v>4</v>
      </c>
      <c r="J4525">
        <v>1639.93</v>
      </c>
      <c r="M4525">
        <v>1639.93</v>
      </c>
      <c r="N4525">
        <f t="shared" si="70"/>
        <v>0</v>
      </c>
    </row>
    <row r="4526" spans="1:14" x14ac:dyDescent="0.2">
      <c r="A4526" t="s">
        <v>4785</v>
      </c>
      <c r="B4526" t="s">
        <v>40892</v>
      </c>
      <c r="I4526" t="s">
        <v>4</v>
      </c>
      <c r="J4526">
        <v>1615.62</v>
      </c>
      <c r="M4526">
        <v>1615.62</v>
      </c>
      <c r="N4526">
        <f t="shared" si="70"/>
        <v>0</v>
      </c>
    </row>
    <row r="4527" spans="1:14" x14ac:dyDescent="0.2">
      <c r="A4527" t="s">
        <v>4786</v>
      </c>
      <c r="B4527" t="s">
        <v>40893</v>
      </c>
      <c r="I4527" t="s">
        <v>4</v>
      </c>
      <c r="J4527">
        <v>197.42</v>
      </c>
      <c r="M4527">
        <v>197.42</v>
      </c>
      <c r="N4527">
        <f t="shared" si="70"/>
        <v>0</v>
      </c>
    </row>
    <row r="4528" spans="1:14" x14ac:dyDescent="0.2">
      <c r="A4528" t="s">
        <v>4787</v>
      </c>
      <c r="B4528" t="s">
        <v>40893</v>
      </c>
      <c r="I4528" t="s">
        <v>4</v>
      </c>
      <c r="J4528">
        <v>192.3</v>
      </c>
      <c r="M4528">
        <v>192.3</v>
      </c>
      <c r="N4528">
        <f t="shared" si="70"/>
        <v>0</v>
      </c>
    </row>
    <row r="4529" spans="1:14" x14ac:dyDescent="0.2">
      <c r="A4529" t="s">
        <v>4788</v>
      </c>
      <c r="B4529" t="s">
        <v>40894</v>
      </c>
      <c r="I4529" t="s">
        <v>4</v>
      </c>
      <c r="J4529">
        <v>274.29000000000002</v>
      </c>
      <c r="M4529">
        <v>274.29000000000002</v>
      </c>
      <c r="N4529">
        <f t="shared" si="70"/>
        <v>0</v>
      </c>
    </row>
    <row r="4530" spans="1:14" x14ac:dyDescent="0.2">
      <c r="A4530" t="s">
        <v>4789</v>
      </c>
      <c r="B4530" t="s">
        <v>40894</v>
      </c>
      <c r="I4530" t="s">
        <v>4</v>
      </c>
      <c r="J4530">
        <v>267.27</v>
      </c>
      <c r="M4530">
        <v>267.27</v>
      </c>
      <c r="N4530">
        <f t="shared" si="70"/>
        <v>0</v>
      </c>
    </row>
    <row r="4531" spans="1:14" x14ac:dyDescent="0.2">
      <c r="A4531" t="s">
        <v>4790</v>
      </c>
      <c r="B4531" t="s">
        <v>40895</v>
      </c>
      <c r="I4531" t="s">
        <v>4</v>
      </c>
      <c r="J4531">
        <v>389.32</v>
      </c>
      <c r="M4531">
        <v>389.32</v>
      </c>
      <c r="N4531">
        <f t="shared" si="70"/>
        <v>0</v>
      </c>
    </row>
    <row r="4532" spans="1:14" x14ac:dyDescent="0.2">
      <c r="A4532" t="s">
        <v>4791</v>
      </c>
      <c r="B4532" t="s">
        <v>40895</v>
      </c>
      <c r="I4532" t="s">
        <v>4</v>
      </c>
      <c r="J4532">
        <v>380.89</v>
      </c>
      <c r="M4532">
        <v>380.89</v>
      </c>
      <c r="N4532">
        <f t="shared" si="70"/>
        <v>0</v>
      </c>
    </row>
    <row r="4533" spans="1:14" x14ac:dyDescent="0.2">
      <c r="A4533" t="s">
        <v>4792</v>
      </c>
      <c r="B4533" t="s">
        <v>40896</v>
      </c>
      <c r="I4533" t="s">
        <v>4</v>
      </c>
      <c r="J4533">
        <v>466.78</v>
      </c>
      <c r="M4533">
        <v>466.78</v>
      </c>
      <c r="N4533">
        <f t="shared" si="70"/>
        <v>0</v>
      </c>
    </row>
    <row r="4534" spans="1:14" x14ac:dyDescent="0.2">
      <c r="A4534" t="s">
        <v>4793</v>
      </c>
      <c r="B4534" t="s">
        <v>40896</v>
      </c>
      <c r="I4534" t="s">
        <v>4</v>
      </c>
      <c r="J4534">
        <v>456.77</v>
      </c>
      <c r="M4534">
        <v>456.77</v>
      </c>
      <c r="N4534">
        <f t="shared" si="70"/>
        <v>0</v>
      </c>
    </row>
    <row r="4535" spans="1:14" x14ac:dyDescent="0.2">
      <c r="A4535" t="s">
        <v>4794</v>
      </c>
      <c r="B4535" t="s">
        <v>40897</v>
      </c>
      <c r="I4535" t="s">
        <v>4</v>
      </c>
      <c r="J4535">
        <v>618.01</v>
      </c>
      <c r="M4535">
        <v>618.01</v>
      </c>
      <c r="N4535">
        <f t="shared" si="70"/>
        <v>0</v>
      </c>
    </row>
    <row r="4536" spans="1:14" x14ac:dyDescent="0.2">
      <c r="A4536" t="s">
        <v>4795</v>
      </c>
      <c r="B4536" t="s">
        <v>40897</v>
      </c>
      <c r="I4536" t="s">
        <v>4</v>
      </c>
      <c r="J4536">
        <v>605.80999999999995</v>
      </c>
      <c r="M4536">
        <v>605.80999999999995</v>
      </c>
      <c r="N4536">
        <f t="shared" si="70"/>
        <v>0</v>
      </c>
    </row>
    <row r="4537" spans="1:14" x14ac:dyDescent="0.2">
      <c r="A4537" t="s">
        <v>4796</v>
      </c>
      <c r="B4537" t="s">
        <v>40898</v>
      </c>
      <c r="I4537" t="s">
        <v>4</v>
      </c>
      <c r="J4537">
        <v>729.81</v>
      </c>
      <c r="M4537">
        <v>729.81</v>
      </c>
      <c r="N4537">
        <f t="shared" si="70"/>
        <v>0</v>
      </c>
    </row>
    <row r="4538" spans="1:14" x14ac:dyDescent="0.2">
      <c r="A4538" t="s">
        <v>4797</v>
      </c>
      <c r="B4538" t="s">
        <v>40898</v>
      </c>
      <c r="I4538" t="s">
        <v>4</v>
      </c>
      <c r="J4538">
        <v>715.62</v>
      </c>
      <c r="M4538">
        <v>715.62</v>
      </c>
      <c r="N4538">
        <f t="shared" si="70"/>
        <v>0</v>
      </c>
    </row>
    <row r="4539" spans="1:14" x14ac:dyDescent="0.2">
      <c r="A4539" t="s">
        <v>4798</v>
      </c>
      <c r="B4539" t="s">
        <v>40899</v>
      </c>
      <c r="I4539" t="s">
        <v>4</v>
      </c>
      <c r="J4539">
        <v>871.63</v>
      </c>
      <c r="M4539">
        <v>871.63</v>
      </c>
      <c r="N4539">
        <f t="shared" si="70"/>
        <v>0</v>
      </c>
    </row>
    <row r="4540" spans="1:14" x14ac:dyDescent="0.2">
      <c r="A4540" t="s">
        <v>4799</v>
      </c>
      <c r="B4540" t="s">
        <v>40899</v>
      </c>
      <c r="I4540" t="s">
        <v>4</v>
      </c>
      <c r="J4540">
        <v>855.8</v>
      </c>
      <c r="M4540">
        <v>855.8</v>
      </c>
      <c r="N4540">
        <f t="shared" si="70"/>
        <v>0</v>
      </c>
    </row>
    <row r="4541" spans="1:14" x14ac:dyDescent="0.2">
      <c r="A4541" t="s">
        <v>4800</v>
      </c>
      <c r="B4541" t="s">
        <v>40900</v>
      </c>
      <c r="I4541" t="s">
        <v>4</v>
      </c>
      <c r="J4541">
        <v>1168.6199999999999</v>
      </c>
      <c r="M4541">
        <v>1168.6199999999999</v>
      </c>
      <c r="N4541">
        <f t="shared" si="70"/>
        <v>0</v>
      </c>
    </row>
    <row r="4542" spans="1:14" x14ac:dyDescent="0.2">
      <c r="A4542" t="s">
        <v>4801</v>
      </c>
      <c r="B4542" t="s">
        <v>40900</v>
      </c>
      <c r="I4542" t="s">
        <v>4</v>
      </c>
      <c r="J4542">
        <v>1149.04</v>
      </c>
      <c r="M4542">
        <v>1149.04</v>
      </c>
      <c r="N4542">
        <f t="shared" si="70"/>
        <v>0</v>
      </c>
    </row>
    <row r="4543" spans="1:14" x14ac:dyDescent="0.2">
      <c r="A4543" t="s">
        <v>4802</v>
      </c>
      <c r="B4543" t="s">
        <v>40901</v>
      </c>
      <c r="I4543" t="s">
        <v>4</v>
      </c>
      <c r="J4543">
        <v>1809.93</v>
      </c>
      <c r="M4543">
        <v>1809.93</v>
      </c>
      <c r="N4543">
        <f t="shared" si="70"/>
        <v>0</v>
      </c>
    </row>
    <row r="4544" spans="1:14" x14ac:dyDescent="0.2">
      <c r="A4544" t="s">
        <v>4803</v>
      </c>
      <c r="B4544" t="s">
        <v>40901</v>
      </c>
      <c r="I4544" t="s">
        <v>4</v>
      </c>
      <c r="J4544">
        <v>1785.62</v>
      </c>
      <c r="M4544">
        <v>1785.62</v>
      </c>
      <c r="N4544">
        <f t="shared" si="70"/>
        <v>0</v>
      </c>
    </row>
    <row r="4545" spans="1:14" x14ac:dyDescent="0.2">
      <c r="A4545" t="s">
        <v>4804</v>
      </c>
      <c r="B4545" t="s">
        <v>33010</v>
      </c>
      <c r="I4545" t="s">
        <v>4</v>
      </c>
      <c r="J4545">
        <v>53.61</v>
      </c>
      <c r="M4545">
        <v>53.61</v>
      </c>
      <c r="N4545">
        <f t="shared" si="70"/>
        <v>0</v>
      </c>
    </row>
    <row r="4546" spans="1:14" x14ac:dyDescent="0.2">
      <c r="A4546" t="s">
        <v>4805</v>
      </c>
      <c r="B4546" t="s">
        <v>33010</v>
      </c>
      <c r="I4546" t="s">
        <v>4</v>
      </c>
      <c r="J4546">
        <v>50.92</v>
      </c>
      <c r="M4546">
        <v>50.92</v>
      </c>
      <c r="N4546">
        <f t="shared" si="70"/>
        <v>0</v>
      </c>
    </row>
    <row r="4547" spans="1:14" x14ac:dyDescent="0.2">
      <c r="A4547" t="s">
        <v>4806</v>
      </c>
      <c r="B4547" t="s">
        <v>33011</v>
      </c>
      <c r="I4547" t="s">
        <v>4</v>
      </c>
      <c r="J4547">
        <v>75.459999999999994</v>
      </c>
      <c r="M4547">
        <v>75.459999999999994</v>
      </c>
      <c r="N4547">
        <f t="shared" si="70"/>
        <v>0</v>
      </c>
    </row>
    <row r="4548" spans="1:14" x14ac:dyDescent="0.2">
      <c r="A4548" t="s">
        <v>4807</v>
      </c>
      <c r="B4548" t="s">
        <v>33011</v>
      </c>
      <c r="I4548" t="s">
        <v>4</v>
      </c>
      <c r="J4548">
        <v>70.27</v>
      </c>
      <c r="M4548">
        <v>70.27</v>
      </c>
      <c r="N4548">
        <f t="shared" ref="N4548:N4611" si="71">J4548-M4548</f>
        <v>0</v>
      </c>
    </row>
    <row r="4549" spans="1:14" x14ac:dyDescent="0.2">
      <c r="A4549" t="s">
        <v>4808</v>
      </c>
      <c r="B4549" t="s">
        <v>33012</v>
      </c>
      <c r="I4549" t="s">
        <v>4</v>
      </c>
      <c r="J4549">
        <v>118.15</v>
      </c>
      <c r="M4549">
        <v>118.15</v>
      </c>
      <c r="N4549">
        <f t="shared" si="71"/>
        <v>0</v>
      </c>
    </row>
    <row r="4550" spans="1:14" x14ac:dyDescent="0.2">
      <c r="A4550" t="s">
        <v>4809</v>
      </c>
      <c r="B4550" t="s">
        <v>33012</v>
      </c>
      <c r="I4550" t="s">
        <v>4</v>
      </c>
      <c r="J4550">
        <v>109.63</v>
      </c>
      <c r="M4550">
        <v>109.63</v>
      </c>
      <c r="N4550">
        <f t="shared" si="71"/>
        <v>0</v>
      </c>
    </row>
    <row r="4551" spans="1:14" x14ac:dyDescent="0.2">
      <c r="A4551" t="s">
        <v>4810</v>
      </c>
      <c r="B4551" t="s">
        <v>33013</v>
      </c>
      <c r="I4551" t="s">
        <v>4</v>
      </c>
      <c r="J4551">
        <v>160.46</v>
      </c>
      <c r="M4551">
        <v>160.46</v>
      </c>
      <c r="N4551">
        <f t="shared" si="71"/>
        <v>0</v>
      </c>
    </row>
    <row r="4552" spans="1:14" x14ac:dyDescent="0.2">
      <c r="A4552" t="s">
        <v>4811</v>
      </c>
      <c r="B4552" t="s">
        <v>33013</v>
      </c>
      <c r="I4552" t="s">
        <v>4</v>
      </c>
      <c r="J4552">
        <v>147.46</v>
      </c>
      <c r="M4552">
        <v>147.46</v>
      </c>
      <c r="N4552">
        <f t="shared" si="71"/>
        <v>0</v>
      </c>
    </row>
    <row r="4553" spans="1:14" x14ac:dyDescent="0.2">
      <c r="A4553" t="s">
        <v>4812</v>
      </c>
      <c r="B4553" t="s">
        <v>33014</v>
      </c>
      <c r="I4553" t="s">
        <v>4</v>
      </c>
      <c r="J4553">
        <v>464.3</v>
      </c>
      <c r="M4553">
        <v>464.3</v>
      </c>
      <c r="N4553">
        <f t="shared" si="71"/>
        <v>0</v>
      </c>
    </row>
    <row r="4554" spans="1:14" x14ac:dyDescent="0.2">
      <c r="A4554" t="s">
        <v>4813</v>
      </c>
      <c r="B4554" t="s">
        <v>33014</v>
      </c>
      <c r="I4554" t="s">
        <v>4</v>
      </c>
      <c r="J4554">
        <v>451.67</v>
      </c>
      <c r="M4554">
        <v>451.67</v>
      </c>
      <c r="N4554">
        <f t="shared" si="71"/>
        <v>0</v>
      </c>
    </row>
    <row r="4555" spans="1:14" x14ac:dyDescent="0.2">
      <c r="A4555" t="s">
        <v>4814</v>
      </c>
      <c r="B4555" t="s">
        <v>33015</v>
      </c>
      <c r="I4555" t="s">
        <v>4</v>
      </c>
      <c r="J4555">
        <v>637.23</v>
      </c>
      <c r="M4555">
        <v>637.23</v>
      </c>
      <c r="N4555">
        <f t="shared" si="71"/>
        <v>0</v>
      </c>
    </row>
    <row r="4556" spans="1:14" x14ac:dyDescent="0.2">
      <c r="A4556" t="s">
        <v>4815</v>
      </c>
      <c r="B4556" t="s">
        <v>33015</v>
      </c>
      <c r="I4556" t="s">
        <v>4</v>
      </c>
      <c r="J4556">
        <v>619.53</v>
      </c>
      <c r="M4556">
        <v>619.53</v>
      </c>
      <c r="N4556">
        <f t="shared" si="71"/>
        <v>0</v>
      </c>
    </row>
    <row r="4557" spans="1:14" x14ac:dyDescent="0.2">
      <c r="A4557" t="s">
        <v>4816</v>
      </c>
      <c r="B4557" t="s">
        <v>40902</v>
      </c>
      <c r="I4557" t="s">
        <v>4</v>
      </c>
      <c r="J4557">
        <v>75.11</v>
      </c>
      <c r="M4557">
        <v>75.11</v>
      </c>
      <c r="N4557">
        <f t="shared" si="71"/>
        <v>0</v>
      </c>
    </row>
    <row r="4558" spans="1:14" x14ac:dyDescent="0.2">
      <c r="A4558" t="s">
        <v>4817</v>
      </c>
      <c r="B4558" t="s">
        <v>40902</v>
      </c>
      <c r="I4558" t="s">
        <v>4</v>
      </c>
      <c r="J4558">
        <v>70.73</v>
      </c>
      <c r="M4558">
        <v>70.73</v>
      </c>
      <c r="N4558">
        <f t="shared" si="71"/>
        <v>0</v>
      </c>
    </row>
    <row r="4559" spans="1:14" x14ac:dyDescent="0.2">
      <c r="A4559" t="s">
        <v>4818</v>
      </c>
      <c r="B4559" t="s">
        <v>40903</v>
      </c>
      <c r="I4559" t="s">
        <v>4</v>
      </c>
      <c r="J4559">
        <v>97.69</v>
      </c>
      <c r="M4559">
        <v>97.69</v>
      </c>
      <c r="N4559">
        <f t="shared" si="71"/>
        <v>0</v>
      </c>
    </row>
    <row r="4560" spans="1:14" x14ac:dyDescent="0.2">
      <c r="A4560" t="s">
        <v>4819</v>
      </c>
      <c r="B4560" t="s">
        <v>40903</v>
      </c>
      <c r="I4560" t="s">
        <v>4</v>
      </c>
      <c r="J4560">
        <v>91.92</v>
      </c>
      <c r="M4560">
        <v>91.92</v>
      </c>
      <c r="N4560">
        <f t="shared" si="71"/>
        <v>0</v>
      </c>
    </row>
    <row r="4561" spans="1:14" x14ac:dyDescent="0.2">
      <c r="A4561" t="s">
        <v>4820</v>
      </c>
      <c r="B4561" t="s">
        <v>40904</v>
      </c>
      <c r="I4561" t="s">
        <v>4</v>
      </c>
      <c r="J4561">
        <v>136.13</v>
      </c>
      <c r="M4561">
        <v>136.13</v>
      </c>
      <c r="N4561">
        <f t="shared" si="71"/>
        <v>0</v>
      </c>
    </row>
    <row r="4562" spans="1:14" x14ac:dyDescent="0.2">
      <c r="A4562" t="s">
        <v>4821</v>
      </c>
      <c r="B4562" t="s">
        <v>40904</v>
      </c>
      <c r="I4562" t="s">
        <v>4</v>
      </c>
      <c r="J4562">
        <v>128.47999999999999</v>
      </c>
      <c r="M4562">
        <v>128.47999999999999</v>
      </c>
      <c r="N4562">
        <f t="shared" si="71"/>
        <v>0</v>
      </c>
    </row>
    <row r="4563" spans="1:14" x14ac:dyDescent="0.2">
      <c r="A4563" t="s">
        <v>4822</v>
      </c>
      <c r="B4563" t="s">
        <v>40905</v>
      </c>
      <c r="I4563" t="s">
        <v>4</v>
      </c>
      <c r="J4563">
        <v>223.98</v>
      </c>
      <c r="M4563">
        <v>223.98</v>
      </c>
      <c r="N4563">
        <f t="shared" si="71"/>
        <v>0</v>
      </c>
    </row>
    <row r="4564" spans="1:14" x14ac:dyDescent="0.2">
      <c r="A4564" t="s">
        <v>4823</v>
      </c>
      <c r="B4564" t="s">
        <v>40905</v>
      </c>
      <c r="I4564" t="s">
        <v>4</v>
      </c>
      <c r="J4564">
        <v>214.37</v>
      </c>
      <c r="M4564">
        <v>214.37</v>
      </c>
      <c r="N4564">
        <f t="shared" si="71"/>
        <v>0</v>
      </c>
    </row>
    <row r="4565" spans="1:14" x14ac:dyDescent="0.2">
      <c r="A4565" t="s">
        <v>4824</v>
      </c>
      <c r="B4565" t="s">
        <v>40906</v>
      </c>
      <c r="I4565" t="s">
        <v>4</v>
      </c>
      <c r="J4565">
        <v>269.81</v>
      </c>
      <c r="M4565">
        <v>269.81</v>
      </c>
      <c r="N4565">
        <f t="shared" si="71"/>
        <v>0</v>
      </c>
    </row>
    <row r="4566" spans="1:14" x14ac:dyDescent="0.2">
      <c r="A4566" t="s">
        <v>4825</v>
      </c>
      <c r="B4566" t="s">
        <v>40906</v>
      </c>
      <c r="I4566" t="s">
        <v>4</v>
      </c>
      <c r="J4566">
        <v>258.52999999999997</v>
      </c>
      <c r="M4566">
        <v>258.52999999999997</v>
      </c>
      <c r="N4566">
        <f t="shared" si="71"/>
        <v>0</v>
      </c>
    </row>
    <row r="4567" spans="1:14" x14ac:dyDescent="0.2">
      <c r="A4567" t="s">
        <v>4826</v>
      </c>
      <c r="B4567" t="s">
        <v>40907</v>
      </c>
      <c r="I4567" t="s">
        <v>4</v>
      </c>
      <c r="J4567">
        <v>108.03</v>
      </c>
      <c r="M4567">
        <v>108.03</v>
      </c>
      <c r="N4567">
        <f t="shared" si="71"/>
        <v>0</v>
      </c>
    </row>
    <row r="4568" spans="1:14" x14ac:dyDescent="0.2">
      <c r="A4568" t="s">
        <v>4827</v>
      </c>
      <c r="B4568" t="s">
        <v>40907</v>
      </c>
      <c r="I4568" t="s">
        <v>4</v>
      </c>
      <c r="J4568">
        <v>104.07</v>
      </c>
      <c r="M4568">
        <v>104.07</v>
      </c>
      <c r="N4568">
        <f t="shared" si="71"/>
        <v>0</v>
      </c>
    </row>
    <row r="4569" spans="1:14" x14ac:dyDescent="0.2">
      <c r="A4569" t="s">
        <v>4828</v>
      </c>
      <c r="B4569" t="s">
        <v>40908</v>
      </c>
      <c r="I4569" t="s">
        <v>4</v>
      </c>
      <c r="J4569">
        <v>132.02000000000001</v>
      </c>
      <c r="M4569">
        <v>132.02000000000001</v>
      </c>
      <c r="N4569">
        <f t="shared" si="71"/>
        <v>0</v>
      </c>
    </row>
    <row r="4570" spans="1:14" x14ac:dyDescent="0.2">
      <c r="A4570" t="s">
        <v>4829</v>
      </c>
      <c r="B4570" t="s">
        <v>40908</v>
      </c>
      <c r="I4570" t="s">
        <v>4</v>
      </c>
      <c r="J4570">
        <v>126.25</v>
      </c>
      <c r="M4570">
        <v>126.25</v>
      </c>
      <c r="N4570">
        <f t="shared" si="71"/>
        <v>0</v>
      </c>
    </row>
    <row r="4571" spans="1:14" x14ac:dyDescent="0.2">
      <c r="A4571" t="s">
        <v>4830</v>
      </c>
      <c r="B4571" t="s">
        <v>40909</v>
      </c>
      <c r="I4571" t="s">
        <v>4</v>
      </c>
      <c r="J4571">
        <v>170.71</v>
      </c>
      <c r="M4571">
        <v>170.71</v>
      </c>
      <c r="N4571">
        <f t="shared" si="71"/>
        <v>0</v>
      </c>
    </row>
    <row r="4572" spans="1:14" x14ac:dyDescent="0.2">
      <c r="A4572" t="s">
        <v>4831</v>
      </c>
      <c r="B4572" t="s">
        <v>40909</v>
      </c>
      <c r="I4572" t="s">
        <v>4</v>
      </c>
      <c r="J4572">
        <v>163.06</v>
      </c>
      <c r="M4572">
        <v>163.06</v>
      </c>
      <c r="N4572">
        <f t="shared" si="71"/>
        <v>0</v>
      </c>
    </row>
    <row r="4573" spans="1:14" x14ac:dyDescent="0.2">
      <c r="A4573" t="s">
        <v>4832</v>
      </c>
      <c r="B4573" t="s">
        <v>40910</v>
      </c>
      <c r="I4573" t="s">
        <v>4</v>
      </c>
      <c r="J4573">
        <v>246.36</v>
      </c>
      <c r="M4573">
        <v>246.36</v>
      </c>
      <c r="N4573">
        <f t="shared" si="71"/>
        <v>0</v>
      </c>
    </row>
    <row r="4574" spans="1:14" x14ac:dyDescent="0.2">
      <c r="A4574" t="s">
        <v>4833</v>
      </c>
      <c r="B4574" t="s">
        <v>40910</v>
      </c>
      <c r="I4574" t="s">
        <v>4</v>
      </c>
      <c r="J4574">
        <v>236.75</v>
      </c>
      <c r="M4574">
        <v>236.75</v>
      </c>
      <c r="N4574">
        <f t="shared" si="71"/>
        <v>0</v>
      </c>
    </row>
    <row r="4575" spans="1:14" x14ac:dyDescent="0.2">
      <c r="A4575" t="s">
        <v>4834</v>
      </c>
      <c r="B4575" t="s">
        <v>40911</v>
      </c>
      <c r="I4575" t="s">
        <v>4</v>
      </c>
      <c r="J4575">
        <v>304.83999999999997</v>
      </c>
      <c r="M4575">
        <v>304.83999999999997</v>
      </c>
      <c r="N4575">
        <f t="shared" si="71"/>
        <v>0</v>
      </c>
    </row>
    <row r="4576" spans="1:14" x14ac:dyDescent="0.2">
      <c r="A4576" t="s">
        <v>4835</v>
      </c>
      <c r="B4576" t="s">
        <v>40911</v>
      </c>
      <c r="I4576" t="s">
        <v>4</v>
      </c>
      <c r="J4576">
        <v>293.56</v>
      </c>
      <c r="M4576">
        <v>293.56</v>
      </c>
      <c r="N4576">
        <f t="shared" si="71"/>
        <v>0</v>
      </c>
    </row>
    <row r="4577" spans="1:14" ht="38.25" x14ac:dyDescent="0.2">
      <c r="A4577" t="s">
        <v>4836</v>
      </c>
      <c r="B4577" s="319" t="s">
        <v>40912</v>
      </c>
      <c r="I4577" t="s">
        <v>4</v>
      </c>
      <c r="J4577">
        <v>156.99</v>
      </c>
      <c r="M4577">
        <v>156.99</v>
      </c>
      <c r="N4577">
        <f t="shared" si="71"/>
        <v>0</v>
      </c>
    </row>
    <row r="4578" spans="1:14" ht="38.25" x14ac:dyDescent="0.2">
      <c r="A4578" t="s">
        <v>4837</v>
      </c>
      <c r="B4578" s="319" t="s">
        <v>40912</v>
      </c>
      <c r="I4578" t="s">
        <v>4</v>
      </c>
      <c r="J4578">
        <v>150.91</v>
      </c>
      <c r="M4578">
        <v>150.91</v>
      </c>
      <c r="N4578">
        <f t="shared" si="71"/>
        <v>0</v>
      </c>
    </row>
    <row r="4579" spans="1:14" ht="38.25" x14ac:dyDescent="0.2">
      <c r="A4579" t="s">
        <v>4838</v>
      </c>
      <c r="B4579" s="319" t="s">
        <v>40913</v>
      </c>
      <c r="I4579" t="s">
        <v>4</v>
      </c>
      <c r="J4579">
        <v>183.88</v>
      </c>
      <c r="M4579">
        <v>183.88</v>
      </c>
      <c r="N4579">
        <f t="shared" si="71"/>
        <v>0</v>
      </c>
    </row>
    <row r="4580" spans="1:14" ht="38.25" x14ac:dyDescent="0.2">
      <c r="A4580" t="s">
        <v>4839</v>
      </c>
      <c r="B4580" s="319" t="s">
        <v>40913</v>
      </c>
      <c r="I4580" t="s">
        <v>4</v>
      </c>
      <c r="J4580">
        <v>176.23</v>
      </c>
      <c r="M4580">
        <v>176.23</v>
      </c>
      <c r="N4580">
        <f t="shared" si="71"/>
        <v>0</v>
      </c>
    </row>
    <row r="4581" spans="1:14" ht="38.25" x14ac:dyDescent="0.2">
      <c r="A4581" t="s">
        <v>4840</v>
      </c>
      <c r="B4581" s="319" t="s">
        <v>40914</v>
      </c>
      <c r="I4581" t="s">
        <v>4</v>
      </c>
      <c r="J4581">
        <v>248.52</v>
      </c>
      <c r="M4581">
        <v>248.52</v>
      </c>
      <c r="N4581">
        <f t="shared" si="71"/>
        <v>0</v>
      </c>
    </row>
    <row r="4582" spans="1:14" ht="38.25" x14ac:dyDescent="0.2">
      <c r="A4582" t="s">
        <v>4841</v>
      </c>
      <c r="B4582" s="319" t="s">
        <v>40914</v>
      </c>
      <c r="I4582" t="s">
        <v>4</v>
      </c>
      <c r="J4582">
        <v>238.91</v>
      </c>
      <c r="M4582">
        <v>238.91</v>
      </c>
      <c r="N4582">
        <f t="shared" si="71"/>
        <v>0</v>
      </c>
    </row>
    <row r="4583" spans="1:14" ht="38.25" x14ac:dyDescent="0.2">
      <c r="A4583" t="s">
        <v>4842</v>
      </c>
      <c r="B4583" s="319" t="s">
        <v>40915</v>
      </c>
      <c r="I4583" t="s">
        <v>4</v>
      </c>
      <c r="J4583">
        <v>263.68</v>
      </c>
      <c r="M4583">
        <v>263.68</v>
      </c>
      <c r="N4583">
        <f t="shared" si="71"/>
        <v>0</v>
      </c>
    </row>
    <row r="4584" spans="1:14" ht="38.25" x14ac:dyDescent="0.2">
      <c r="A4584" t="s">
        <v>4843</v>
      </c>
      <c r="B4584" s="319" t="s">
        <v>40915</v>
      </c>
      <c r="I4584" t="s">
        <v>4</v>
      </c>
      <c r="J4584">
        <v>252.4</v>
      </c>
      <c r="M4584">
        <v>252.4</v>
      </c>
      <c r="N4584">
        <f t="shared" si="71"/>
        <v>0</v>
      </c>
    </row>
    <row r="4585" spans="1:14" ht="38.25" x14ac:dyDescent="0.2">
      <c r="A4585" t="s">
        <v>4844</v>
      </c>
      <c r="B4585" s="319" t="s">
        <v>40916</v>
      </c>
      <c r="I4585" t="s">
        <v>4</v>
      </c>
      <c r="J4585">
        <v>341.41</v>
      </c>
      <c r="M4585">
        <v>341.41</v>
      </c>
      <c r="N4585">
        <f t="shared" si="71"/>
        <v>0</v>
      </c>
    </row>
    <row r="4586" spans="1:14" ht="38.25" x14ac:dyDescent="0.2">
      <c r="A4586" t="s">
        <v>4845</v>
      </c>
      <c r="B4586" s="319" t="s">
        <v>40916</v>
      </c>
      <c r="I4586" t="s">
        <v>4</v>
      </c>
      <c r="J4586">
        <v>328.36</v>
      </c>
      <c r="M4586">
        <v>328.36</v>
      </c>
      <c r="N4586">
        <f t="shared" si="71"/>
        <v>0</v>
      </c>
    </row>
    <row r="4587" spans="1:14" ht="38.25" x14ac:dyDescent="0.2">
      <c r="A4587" t="s">
        <v>4846</v>
      </c>
      <c r="B4587" s="319" t="s">
        <v>40917</v>
      </c>
      <c r="I4587" t="s">
        <v>4</v>
      </c>
      <c r="J4587">
        <v>413.72</v>
      </c>
      <c r="M4587">
        <v>413.72</v>
      </c>
      <c r="N4587">
        <f t="shared" si="71"/>
        <v>0</v>
      </c>
    </row>
    <row r="4588" spans="1:14" ht="38.25" x14ac:dyDescent="0.2">
      <c r="A4588" t="s">
        <v>4847</v>
      </c>
      <c r="B4588" s="319" t="s">
        <v>40917</v>
      </c>
      <c r="I4588" t="s">
        <v>4</v>
      </c>
      <c r="J4588">
        <v>398.89</v>
      </c>
      <c r="M4588">
        <v>398.89</v>
      </c>
      <c r="N4588">
        <f t="shared" si="71"/>
        <v>0</v>
      </c>
    </row>
    <row r="4589" spans="1:14" ht="38.25" x14ac:dyDescent="0.2">
      <c r="A4589" t="s">
        <v>4848</v>
      </c>
      <c r="B4589" s="319" t="s">
        <v>40918</v>
      </c>
      <c r="I4589" t="s">
        <v>4</v>
      </c>
      <c r="J4589">
        <v>534.48</v>
      </c>
      <c r="M4589">
        <v>534.48</v>
      </c>
      <c r="N4589">
        <f t="shared" si="71"/>
        <v>0</v>
      </c>
    </row>
    <row r="4590" spans="1:14" ht="38.25" x14ac:dyDescent="0.2">
      <c r="A4590" t="s">
        <v>4849</v>
      </c>
      <c r="B4590" s="319" t="s">
        <v>40918</v>
      </c>
      <c r="I4590" t="s">
        <v>4</v>
      </c>
      <c r="J4590">
        <v>514.66</v>
      </c>
      <c r="M4590">
        <v>514.66</v>
      </c>
      <c r="N4590">
        <f t="shared" si="71"/>
        <v>0</v>
      </c>
    </row>
    <row r="4591" spans="1:14" ht="38.25" x14ac:dyDescent="0.2">
      <c r="A4591" t="s">
        <v>4850</v>
      </c>
      <c r="B4591" s="319" t="s">
        <v>40919</v>
      </c>
      <c r="I4591" t="s">
        <v>4</v>
      </c>
      <c r="J4591">
        <v>622.26</v>
      </c>
      <c r="M4591">
        <v>622.26</v>
      </c>
      <c r="N4591">
        <f t="shared" si="71"/>
        <v>0</v>
      </c>
    </row>
    <row r="4592" spans="1:14" ht="38.25" x14ac:dyDescent="0.2">
      <c r="A4592" t="s">
        <v>4851</v>
      </c>
      <c r="B4592" s="319" t="s">
        <v>40919</v>
      </c>
      <c r="I4592" t="s">
        <v>4</v>
      </c>
      <c r="J4592">
        <v>600.46</v>
      </c>
      <c r="M4592">
        <v>600.46</v>
      </c>
      <c r="N4592">
        <f t="shared" si="71"/>
        <v>0</v>
      </c>
    </row>
    <row r="4593" spans="1:14" ht="38.25" x14ac:dyDescent="0.2">
      <c r="A4593" t="s">
        <v>4852</v>
      </c>
      <c r="B4593" s="319" t="s">
        <v>40920</v>
      </c>
      <c r="I4593" t="s">
        <v>4</v>
      </c>
      <c r="J4593">
        <v>745.97</v>
      </c>
      <c r="M4593">
        <v>745.97</v>
      </c>
      <c r="N4593">
        <f t="shared" si="71"/>
        <v>0</v>
      </c>
    </row>
    <row r="4594" spans="1:14" ht="38.25" x14ac:dyDescent="0.2">
      <c r="A4594" t="s">
        <v>4853</v>
      </c>
      <c r="B4594" s="319" t="s">
        <v>40920</v>
      </c>
      <c r="I4594" t="s">
        <v>4</v>
      </c>
      <c r="J4594">
        <v>721.05</v>
      </c>
      <c r="M4594">
        <v>721.05</v>
      </c>
      <c r="N4594">
        <f t="shared" si="71"/>
        <v>0</v>
      </c>
    </row>
    <row r="4595" spans="1:14" ht="38.25" x14ac:dyDescent="0.2">
      <c r="A4595" t="s">
        <v>4854</v>
      </c>
      <c r="B4595" s="319" t="s">
        <v>40921</v>
      </c>
      <c r="I4595" t="s">
        <v>4</v>
      </c>
      <c r="J4595">
        <v>993.42</v>
      </c>
      <c r="M4595">
        <v>993.42</v>
      </c>
      <c r="N4595">
        <f t="shared" si="71"/>
        <v>0</v>
      </c>
    </row>
    <row r="4596" spans="1:14" ht="38.25" x14ac:dyDescent="0.2">
      <c r="A4596" t="s">
        <v>4855</v>
      </c>
      <c r="B4596" s="319" t="s">
        <v>40921</v>
      </c>
      <c r="I4596" t="s">
        <v>4</v>
      </c>
      <c r="J4596">
        <v>965.45</v>
      </c>
      <c r="M4596">
        <v>965.45</v>
      </c>
      <c r="N4596">
        <f t="shared" si="71"/>
        <v>0</v>
      </c>
    </row>
    <row r="4597" spans="1:14" ht="38.25" x14ac:dyDescent="0.2">
      <c r="A4597" t="s">
        <v>4856</v>
      </c>
      <c r="B4597" s="319" t="s">
        <v>40922</v>
      </c>
      <c r="I4597" t="s">
        <v>4</v>
      </c>
      <c r="J4597">
        <v>1262.53</v>
      </c>
      <c r="M4597">
        <v>1262.53</v>
      </c>
      <c r="N4597">
        <f t="shared" si="71"/>
        <v>0</v>
      </c>
    </row>
    <row r="4598" spans="1:14" ht="38.25" x14ac:dyDescent="0.2">
      <c r="A4598" t="s">
        <v>4857</v>
      </c>
      <c r="B4598" s="319" t="s">
        <v>40922</v>
      </c>
      <c r="I4598" t="s">
        <v>4</v>
      </c>
      <c r="J4598">
        <v>1227.1300000000001</v>
      </c>
      <c r="M4598">
        <v>1227.1300000000001</v>
      </c>
      <c r="N4598">
        <f t="shared" si="71"/>
        <v>0</v>
      </c>
    </row>
    <row r="4599" spans="1:14" ht="38.25" x14ac:dyDescent="0.2">
      <c r="A4599" t="s">
        <v>4858</v>
      </c>
      <c r="B4599" s="319" t="s">
        <v>40923</v>
      </c>
      <c r="I4599" t="s">
        <v>4</v>
      </c>
      <c r="J4599">
        <v>2505.2199999999998</v>
      </c>
      <c r="M4599">
        <v>2505.2199999999998</v>
      </c>
      <c r="N4599">
        <f t="shared" si="71"/>
        <v>0</v>
      </c>
    </row>
    <row r="4600" spans="1:14" ht="38.25" x14ac:dyDescent="0.2">
      <c r="A4600" t="s">
        <v>4859</v>
      </c>
      <c r="B4600" s="319" t="s">
        <v>40923</v>
      </c>
      <c r="I4600" t="s">
        <v>4</v>
      </c>
      <c r="J4600">
        <v>2457.5500000000002</v>
      </c>
      <c r="M4600">
        <v>2457.5500000000002</v>
      </c>
      <c r="N4600">
        <f t="shared" si="71"/>
        <v>0</v>
      </c>
    </row>
    <row r="4601" spans="1:14" ht="38.25" x14ac:dyDescent="0.2">
      <c r="A4601" t="s">
        <v>4860</v>
      </c>
      <c r="B4601" s="319" t="s">
        <v>40924</v>
      </c>
      <c r="I4601" t="s">
        <v>4</v>
      </c>
      <c r="J4601">
        <v>137.77000000000001</v>
      </c>
      <c r="M4601">
        <v>137.77000000000001</v>
      </c>
      <c r="N4601">
        <f t="shared" si="71"/>
        <v>0</v>
      </c>
    </row>
    <row r="4602" spans="1:14" x14ac:dyDescent="0.2">
      <c r="A4602" t="s">
        <v>4861</v>
      </c>
      <c r="B4602" t="s">
        <v>40924</v>
      </c>
      <c r="I4602" t="s">
        <v>4</v>
      </c>
      <c r="J4602">
        <v>131.69</v>
      </c>
      <c r="M4602">
        <v>131.69</v>
      </c>
      <c r="N4602">
        <f t="shared" si="71"/>
        <v>0</v>
      </c>
    </row>
    <row r="4603" spans="1:14" x14ac:dyDescent="0.2">
      <c r="A4603" t="s">
        <v>4862</v>
      </c>
      <c r="B4603" t="s">
        <v>40925</v>
      </c>
      <c r="I4603" t="s">
        <v>4</v>
      </c>
      <c r="J4603">
        <v>178.73</v>
      </c>
      <c r="M4603">
        <v>178.73</v>
      </c>
      <c r="N4603">
        <f t="shared" si="71"/>
        <v>0</v>
      </c>
    </row>
    <row r="4604" spans="1:14" x14ac:dyDescent="0.2">
      <c r="A4604" t="s">
        <v>4863</v>
      </c>
      <c r="B4604" t="s">
        <v>40925</v>
      </c>
      <c r="I4604" t="s">
        <v>4</v>
      </c>
      <c r="J4604">
        <v>171.08</v>
      </c>
      <c r="M4604">
        <v>171.08</v>
      </c>
      <c r="N4604">
        <f t="shared" si="71"/>
        <v>0</v>
      </c>
    </row>
    <row r="4605" spans="1:14" x14ac:dyDescent="0.2">
      <c r="A4605" t="s">
        <v>4864</v>
      </c>
      <c r="B4605" t="s">
        <v>40926</v>
      </c>
      <c r="I4605" t="s">
        <v>4</v>
      </c>
      <c r="J4605">
        <v>269.89</v>
      </c>
      <c r="M4605">
        <v>269.89</v>
      </c>
      <c r="N4605">
        <f t="shared" si="71"/>
        <v>0</v>
      </c>
    </row>
    <row r="4606" spans="1:14" x14ac:dyDescent="0.2">
      <c r="A4606" t="s">
        <v>4865</v>
      </c>
      <c r="B4606" t="s">
        <v>40926</v>
      </c>
      <c r="I4606" t="s">
        <v>4</v>
      </c>
      <c r="J4606">
        <v>260.27999999999997</v>
      </c>
      <c r="M4606">
        <v>260.27999999999997</v>
      </c>
      <c r="N4606">
        <f t="shared" si="71"/>
        <v>0</v>
      </c>
    </row>
    <row r="4607" spans="1:14" x14ac:dyDescent="0.2">
      <c r="A4607" t="s">
        <v>4866</v>
      </c>
      <c r="B4607" t="s">
        <v>40927</v>
      </c>
      <c r="I4607" t="s">
        <v>4</v>
      </c>
      <c r="J4607">
        <v>320.58</v>
      </c>
      <c r="M4607">
        <v>320.58</v>
      </c>
      <c r="N4607">
        <f t="shared" si="71"/>
        <v>0</v>
      </c>
    </row>
    <row r="4608" spans="1:14" x14ac:dyDescent="0.2">
      <c r="A4608" t="s">
        <v>4867</v>
      </c>
      <c r="B4608" t="s">
        <v>40927</v>
      </c>
      <c r="I4608" t="s">
        <v>4</v>
      </c>
      <c r="J4608">
        <v>309.3</v>
      </c>
      <c r="M4608">
        <v>309.3</v>
      </c>
      <c r="N4608">
        <f t="shared" si="71"/>
        <v>0</v>
      </c>
    </row>
    <row r="4609" spans="1:14" x14ac:dyDescent="0.2">
      <c r="A4609" t="s">
        <v>4868</v>
      </c>
      <c r="B4609" t="s">
        <v>40928</v>
      </c>
      <c r="I4609" t="s">
        <v>4</v>
      </c>
      <c r="J4609">
        <v>357.71</v>
      </c>
      <c r="M4609">
        <v>357.71</v>
      </c>
      <c r="N4609">
        <f t="shared" si="71"/>
        <v>0</v>
      </c>
    </row>
    <row r="4610" spans="1:14" x14ac:dyDescent="0.2">
      <c r="A4610" t="s">
        <v>4869</v>
      </c>
      <c r="B4610" t="s">
        <v>40928</v>
      </c>
      <c r="I4610" t="s">
        <v>4</v>
      </c>
      <c r="J4610">
        <v>344.65</v>
      </c>
      <c r="M4610">
        <v>344.65</v>
      </c>
      <c r="N4610">
        <f t="shared" si="71"/>
        <v>0</v>
      </c>
    </row>
    <row r="4611" spans="1:14" x14ac:dyDescent="0.2">
      <c r="A4611" t="s">
        <v>4870</v>
      </c>
      <c r="B4611" t="s">
        <v>40929</v>
      </c>
      <c r="I4611" t="s">
        <v>4</v>
      </c>
      <c r="J4611">
        <v>400.72</v>
      </c>
      <c r="M4611">
        <v>400.72</v>
      </c>
      <c r="N4611">
        <f t="shared" si="71"/>
        <v>0</v>
      </c>
    </row>
    <row r="4612" spans="1:14" x14ac:dyDescent="0.2">
      <c r="A4612" t="s">
        <v>4871</v>
      </c>
      <c r="B4612" t="s">
        <v>40929</v>
      </c>
      <c r="I4612" t="s">
        <v>4</v>
      </c>
      <c r="J4612">
        <v>385.89</v>
      </c>
      <c r="M4612">
        <v>385.89</v>
      </c>
      <c r="N4612">
        <f t="shared" ref="N4612:N4675" si="72">J4612-M4612</f>
        <v>0</v>
      </c>
    </row>
    <row r="4613" spans="1:14" x14ac:dyDescent="0.2">
      <c r="A4613" t="s">
        <v>4872</v>
      </c>
      <c r="B4613" t="s">
        <v>40930</v>
      </c>
      <c r="I4613" t="s">
        <v>4</v>
      </c>
      <c r="J4613">
        <v>495.05</v>
      </c>
      <c r="M4613">
        <v>495.05</v>
      </c>
      <c r="N4613">
        <f t="shared" si="72"/>
        <v>0</v>
      </c>
    </row>
    <row r="4614" spans="1:14" x14ac:dyDescent="0.2">
      <c r="A4614" t="s">
        <v>4873</v>
      </c>
      <c r="B4614" t="s">
        <v>40930</v>
      </c>
      <c r="I4614" t="s">
        <v>4</v>
      </c>
      <c r="J4614">
        <v>475.23</v>
      </c>
      <c r="M4614">
        <v>475.23</v>
      </c>
      <c r="N4614">
        <f t="shared" si="72"/>
        <v>0</v>
      </c>
    </row>
    <row r="4615" spans="1:14" x14ac:dyDescent="0.2">
      <c r="A4615" t="s">
        <v>4874</v>
      </c>
      <c r="B4615" t="s">
        <v>40931</v>
      </c>
      <c r="I4615" t="s">
        <v>4</v>
      </c>
      <c r="J4615">
        <v>754.26</v>
      </c>
      <c r="M4615">
        <v>754.26</v>
      </c>
      <c r="N4615">
        <f t="shared" si="72"/>
        <v>0</v>
      </c>
    </row>
    <row r="4616" spans="1:14" x14ac:dyDescent="0.2">
      <c r="A4616" t="s">
        <v>4875</v>
      </c>
      <c r="B4616" t="s">
        <v>40931</v>
      </c>
      <c r="I4616" t="s">
        <v>4</v>
      </c>
      <c r="J4616">
        <v>732.46</v>
      </c>
      <c r="M4616">
        <v>732.46</v>
      </c>
      <c r="N4616">
        <f t="shared" si="72"/>
        <v>0</v>
      </c>
    </row>
    <row r="4617" spans="1:14" x14ac:dyDescent="0.2">
      <c r="A4617" t="s">
        <v>4876</v>
      </c>
      <c r="B4617" t="s">
        <v>40932</v>
      </c>
      <c r="I4617" t="s">
        <v>4</v>
      </c>
      <c r="J4617">
        <v>883.42</v>
      </c>
      <c r="M4617">
        <v>883.42</v>
      </c>
      <c r="N4617">
        <f t="shared" si="72"/>
        <v>0</v>
      </c>
    </row>
    <row r="4618" spans="1:14" x14ac:dyDescent="0.2">
      <c r="A4618" t="s">
        <v>4877</v>
      </c>
      <c r="B4618" t="s">
        <v>40932</v>
      </c>
      <c r="I4618" t="s">
        <v>4</v>
      </c>
      <c r="J4618">
        <v>855.45</v>
      </c>
      <c r="M4618">
        <v>855.45</v>
      </c>
      <c r="N4618">
        <f t="shared" si="72"/>
        <v>0</v>
      </c>
    </row>
    <row r="4619" spans="1:14" x14ac:dyDescent="0.2">
      <c r="A4619" t="s">
        <v>4878</v>
      </c>
      <c r="B4619" t="s">
        <v>40933</v>
      </c>
      <c r="I4619" t="s">
        <v>4</v>
      </c>
      <c r="J4619">
        <v>1154.07</v>
      </c>
      <c r="M4619">
        <v>1154.07</v>
      </c>
      <c r="N4619">
        <f t="shared" si="72"/>
        <v>0</v>
      </c>
    </row>
    <row r="4620" spans="1:14" x14ac:dyDescent="0.2">
      <c r="A4620" t="s">
        <v>4879</v>
      </c>
      <c r="B4620" t="s">
        <v>40933</v>
      </c>
      <c r="I4620" t="s">
        <v>4</v>
      </c>
      <c r="J4620">
        <v>1118.67</v>
      </c>
      <c r="M4620">
        <v>1118.67</v>
      </c>
      <c r="N4620">
        <f t="shared" si="72"/>
        <v>0</v>
      </c>
    </row>
    <row r="4621" spans="1:14" x14ac:dyDescent="0.2">
      <c r="A4621" t="s">
        <v>4880</v>
      </c>
      <c r="B4621" t="s">
        <v>40934</v>
      </c>
      <c r="I4621" t="s">
        <v>4</v>
      </c>
      <c r="J4621">
        <v>2746.59</v>
      </c>
      <c r="M4621">
        <v>2746.59</v>
      </c>
      <c r="N4621">
        <f t="shared" si="72"/>
        <v>0</v>
      </c>
    </row>
    <row r="4622" spans="1:14" x14ac:dyDescent="0.2">
      <c r="A4622" t="s">
        <v>4881</v>
      </c>
      <c r="B4622" t="s">
        <v>40934</v>
      </c>
      <c r="I4622" t="s">
        <v>4</v>
      </c>
      <c r="J4622">
        <v>2698.92</v>
      </c>
      <c r="M4622">
        <v>2698.92</v>
      </c>
      <c r="N4622">
        <f t="shared" si="72"/>
        <v>0</v>
      </c>
    </row>
    <row r="4623" spans="1:14" x14ac:dyDescent="0.2">
      <c r="A4623" t="s">
        <v>4882</v>
      </c>
      <c r="B4623" t="s">
        <v>40935</v>
      </c>
      <c r="I4623" t="s">
        <v>4</v>
      </c>
      <c r="J4623">
        <v>181.2</v>
      </c>
      <c r="M4623">
        <v>181.2</v>
      </c>
      <c r="N4623">
        <f t="shared" si="72"/>
        <v>0</v>
      </c>
    </row>
    <row r="4624" spans="1:14" x14ac:dyDescent="0.2">
      <c r="A4624" t="s">
        <v>4883</v>
      </c>
      <c r="B4624" t="s">
        <v>40935</v>
      </c>
      <c r="I4624" t="s">
        <v>4</v>
      </c>
      <c r="J4624">
        <v>175.12</v>
      </c>
      <c r="M4624">
        <v>175.12</v>
      </c>
      <c r="N4624">
        <f t="shared" si="72"/>
        <v>0</v>
      </c>
    </row>
    <row r="4625" spans="1:14" x14ac:dyDescent="0.2">
      <c r="A4625" t="s">
        <v>4884</v>
      </c>
      <c r="B4625" t="s">
        <v>40936</v>
      </c>
      <c r="I4625" t="s">
        <v>4</v>
      </c>
      <c r="J4625">
        <v>208.88</v>
      </c>
      <c r="M4625">
        <v>208.88</v>
      </c>
      <c r="N4625">
        <f t="shared" si="72"/>
        <v>0</v>
      </c>
    </row>
    <row r="4626" spans="1:14" x14ac:dyDescent="0.2">
      <c r="A4626" t="s">
        <v>4885</v>
      </c>
      <c r="B4626" t="s">
        <v>40936</v>
      </c>
      <c r="I4626" t="s">
        <v>4</v>
      </c>
      <c r="J4626">
        <v>201.23</v>
      </c>
      <c r="M4626">
        <v>201.23</v>
      </c>
      <c r="N4626">
        <f t="shared" si="72"/>
        <v>0</v>
      </c>
    </row>
    <row r="4627" spans="1:14" x14ac:dyDescent="0.2">
      <c r="A4627" t="s">
        <v>4886</v>
      </c>
      <c r="B4627" t="s">
        <v>40937</v>
      </c>
      <c r="I4627" t="s">
        <v>4</v>
      </c>
      <c r="J4627">
        <v>277.39</v>
      </c>
      <c r="M4627">
        <v>277.39</v>
      </c>
      <c r="N4627">
        <f t="shared" si="72"/>
        <v>0</v>
      </c>
    </row>
    <row r="4628" spans="1:14" x14ac:dyDescent="0.2">
      <c r="A4628" t="s">
        <v>4887</v>
      </c>
      <c r="B4628" t="s">
        <v>40937</v>
      </c>
      <c r="I4628" t="s">
        <v>4</v>
      </c>
      <c r="J4628">
        <v>267.77999999999997</v>
      </c>
      <c r="M4628">
        <v>267.77999999999997</v>
      </c>
      <c r="N4628">
        <f t="shared" si="72"/>
        <v>0</v>
      </c>
    </row>
    <row r="4629" spans="1:14" x14ac:dyDescent="0.2">
      <c r="A4629" t="s">
        <v>4888</v>
      </c>
      <c r="B4629" t="s">
        <v>40938</v>
      </c>
      <c r="I4629" t="s">
        <v>4</v>
      </c>
      <c r="J4629">
        <v>359.7</v>
      </c>
      <c r="M4629">
        <v>359.7</v>
      </c>
      <c r="N4629">
        <f t="shared" si="72"/>
        <v>0</v>
      </c>
    </row>
    <row r="4630" spans="1:14" x14ac:dyDescent="0.2">
      <c r="A4630" t="s">
        <v>4889</v>
      </c>
      <c r="B4630" t="s">
        <v>40938</v>
      </c>
      <c r="I4630" t="s">
        <v>4</v>
      </c>
      <c r="J4630">
        <v>348.42</v>
      </c>
      <c r="M4630">
        <v>348.42</v>
      </c>
      <c r="N4630">
        <f t="shared" si="72"/>
        <v>0</v>
      </c>
    </row>
    <row r="4631" spans="1:14" x14ac:dyDescent="0.2">
      <c r="A4631" t="s">
        <v>4890</v>
      </c>
      <c r="B4631" t="s">
        <v>40939</v>
      </c>
      <c r="I4631" t="s">
        <v>4</v>
      </c>
      <c r="J4631">
        <v>491.12</v>
      </c>
      <c r="M4631">
        <v>491.12</v>
      </c>
      <c r="N4631">
        <f t="shared" si="72"/>
        <v>0</v>
      </c>
    </row>
    <row r="4632" spans="1:14" x14ac:dyDescent="0.2">
      <c r="A4632" t="s">
        <v>4891</v>
      </c>
      <c r="B4632" t="s">
        <v>40939</v>
      </c>
      <c r="I4632" t="s">
        <v>4</v>
      </c>
      <c r="J4632">
        <v>478.07</v>
      </c>
      <c r="M4632">
        <v>478.07</v>
      </c>
      <c r="N4632">
        <f t="shared" si="72"/>
        <v>0</v>
      </c>
    </row>
    <row r="4633" spans="1:14" x14ac:dyDescent="0.2">
      <c r="A4633" t="s">
        <v>4892</v>
      </c>
      <c r="B4633" t="s">
        <v>40940</v>
      </c>
      <c r="I4633" t="s">
        <v>4</v>
      </c>
      <c r="J4633">
        <v>570.02</v>
      </c>
      <c r="M4633">
        <v>570.02</v>
      </c>
      <c r="N4633">
        <f t="shared" si="72"/>
        <v>0</v>
      </c>
    </row>
    <row r="4634" spans="1:14" x14ac:dyDescent="0.2">
      <c r="A4634" t="s">
        <v>4893</v>
      </c>
      <c r="B4634" t="s">
        <v>40940</v>
      </c>
      <c r="I4634" t="s">
        <v>4</v>
      </c>
      <c r="J4634">
        <v>555.19000000000005</v>
      </c>
      <c r="M4634">
        <v>555.19000000000005</v>
      </c>
      <c r="N4634">
        <f t="shared" si="72"/>
        <v>0</v>
      </c>
    </row>
    <row r="4635" spans="1:14" x14ac:dyDescent="0.2">
      <c r="A4635" t="s">
        <v>4894</v>
      </c>
      <c r="B4635" t="s">
        <v>40941</v>
      </c>
      <c r="I4635" t="s">
        <v>4</v>
      </c>
      <c r="J4635">
        <v>1007.75</v>
      </c>
      <c r="M4635">
        <v>1007.75</v>
      </c>
      <c r="N4635">
        <f t="shared" si="72"/>
        <v>0</v>
      </c>
    </row>
    <row r="4636" spans="1:14" x14ac:dyDescent="0.2">
      <c r="A4636" t="s">
        <v>4895</v>
      </c>
      <c r="B4636" t="s">
        <v>40941</v>
      </c>
      <c r="I4636" t="s">
        <v>4</v>
      </c>
      <c r="J4636">
        <v>985.95</v>
      </c>
      <c r="M4636">
        <v>985.95</v>
      </c>
      <c r="N4636">
        <f t="shared" si="72"/>
        <v>0</v>
      </c>
    </row>
    <row r="4637" spans="1:14" x14ac:dyDescent="0.2">
      <c r="A4637" t="s">
        <v>4896</v>
      </c>
      <c r="B4637" t="s">
        <v>40942</v>
      </c>
      <c r="I4637" t="s">
        <v>4</v>
      </c>
      <c r="J4637">
        <v>1428.29</v>
      </c>
      <c r="M4637">
        <v>1428.29</v>
      </c>
      <c r="N4637">
        <f t="shared" si="72"/>
        <v>0</v>
      </c>
    </row>
    <row r="4638" spans="1:14" x14ac:dyDescent="0.2">
      <c r="A4638" t="s">
        <v>4897</v>
      </c>
      <c r="B4638" t="s">
        <v>40942</v>
      </c>
      <c r="I4638" t="s">
        <v>4</v>
      </c>
      <c r="J4638">
        <v>1400.32</v>
      </c>
      <c r="M4638">
        <v>1400.32</v>
      </c>
      <c r="N4638">
        <f t="shared" si="72"/>
        <v>0</v>
      </c>
    </row>
    <row r="4639" spans="1:14" x14ac:dyDescent="0.2">
      <c r="A4639" t="s">
        <v>4898</v>
      </c>
      <c r="B4639" t="s">
        <v>40943</v>
      </c>
      <c r="I4639" t="s">
        <v>4</v>
      </c>
      <c r="J4639">
        <v>1831.77</v>
      </c>
      <c r="M4639">
        <v>1831.77</v>
      </c>
      <c r="N4639">
        <f t="shared" si="72"/>
        <v>0</v>
      </c>
    </row>
    <row r="4640" spans="1:14" x14ac:dyDescent="0.2">
      <c r="A4640" t="s">
        <v>4899</v>
      </c>
      <c r="B4640" t="s">
        <v>40943</v>
      </c>
      <c r="I4640" t="s">
        <v>4</v>
      </c>
      <c r="J4640">
        <v>1796.37</v>
      </c>
      <c r="M4640">
        <v>1796.37</v>
      </c>
      <c r="N4640">
        <f t="shared" si="72"/>
        <v>0</v>
      </c>
    </row>
    <row r="4641" spans="1:14" x14ac:dyDescent="0.2">
      <c r="A4641" t="s">
        <v>4900</v>
      </c>
      <c r="B4641" t="s">
        <v>40944</v>
      </c>
      <c r="I4641" t="s">
        <v>4</v>
      </c>
      <c r="J4641">
        <v>189.2</v>
      </c>
      <c r="M4641">
        <v>189.2</v>
      </c>
      <c r="N4641">
        <f t="shared" si="72"/>
        <v>0</v>
      </c>
    </row>
    <row r="4642" spans="1:14" x14ac:dyDescent="0.2">
      <c r="A4642" t="s">
        <v>4901</v>
      </c>
      <c r="B4642" t="s">
        <v>40944</v>
      </c>
      <c r="I4642" t="s">
        <v>4</v>
      </c>
      <c r="J4642">
        <v>183.12</v>
      </c>
      <c r="M4642">
        <v>183.12</v>
      </c>
      <c r="N4642">
        <f t="shared" si="72"/>
        <v>0</v>
      </c>
    </row>
    <row r="4643" spans="1:14" x14ac:dyDescent="0.2">
      <c r="A4643" t="s">
        <v>4902</v>
      </c>
      <c r="B4643" t="s">
        <v>40945</v>
      </c>
      <c r="I4643" t="s">
        <v>4</v>
      </c>
      <c r="J4643">
        <v>222.38</v>
      </c>
      <c r="M4643">
        <v>222.38</v>
      </c>
      <c r="N4643">
        <f t="shared" si="72"/>
        <v>0</v>
      </c>
    </row>
    <row r="4644" spans="1:14" x14ac:dyDescent="0.2">
      <c r="A4644" t="s">
        <v>4903</v>
      </c>
      <c r="B4644" t="s">
        <v>40945</v>
      </c>
      <c r="I4644" t="s">
        <v>4</v>
      </c>
      <c r="J4644">
        <v>214.24</v>
      </c>
      <c r="M4644">
        <v>214.24</v>
      </c>
      <c r="N4644">
        <f t="shared" si="72"/>
        <v>0</v>
      </c>
    </row>
    <row r="4645" spans="1:14" x14ac:dyDescent="0.2">
      <c r="A4645" t="s">
        <v>4904</v>
      </c>
      <c r="B4645" t="s">
        <v>40946</v>
      </c>
      <c r="I4645" t="s">
        <v>4</v>
      </c>
      <c r="J4645">
        <v>290.64</v>
      </c>
      <c r="M4645">
        <v>290.64</v>
      </c>
      <c r="N4645">
        <f t="shared" si="72"/>
        <v>0</v>
      </c>
    </row>
    <row r="4646" spans="1:14" x14ac:dyDescent="0.2">
      <c r="A4646" t="s">
        <v>4905</v>
      </c>
      <c r="B4646" t="s">
        <v>40946</v>
      </c>
      <c r="I4646" t="s">
        <v>4</v>
      </c>
      <c r="J4646">
        <v>280.70999999999998</v>
      </c>
      <c r="M4646">
        <v>280.70999999999998</v>
      </c>
      <c r="N4646">
        <f t="shared" si="72"/>
        <v>0</v>
      </c>
    </row>
    <row r="4647" spans="1:14" x14ac:dyDescent="0.2">
      <c r="A4647" t="s">
        <v>4906</v>
      </c>
      <c r="B4647" t="s">
        <v>40947</v>
      </c>
      <c r="I4647" t="s">
        <v>4</v>
      </c>
      <c r="J4647">
        <v>381.56</v>
      </c>
      <c r="M4647">
        <v>381.56</v>
      </c>
      <c r="N4647">
        <f t="shared" si="72"/>
        <v>0</v>
      </c>
    </row>
    <row r="4648" spans="1:14" x14ac:dyDescent="0.2">
      <c r="A4648" t="s">
        <v>4907</v>
      </c>
      <c r="B4648" t="s">
        <v>40947</v>
      </c>
      <c r="I4648" t="s">
        <v>4</v>
      </c>
      <c r="J4648">
        <v>369.14</v>
      </c>
      <c r="M4648">
        <v>369.14</v>
      </c>
      <c r="N4648">
        <f t="shared" si="72"/>
        <v>0</v>
      </c>
    </row>
    <row r="4649" spans="1:14" x14ac:dyDescent="0.2">
      <c r="A4649" t="s">
        <v>4908</v>
      </c>
      <c r="B4649" t="s">
        <v>40948</v>
      </c>
      <c r="I4649" t="s">
        <v>4</v>
      </c>
      <c r="J4649">
        <v>489.47</v>
      </c>
      <c r="M4649">
        <v>489.47</v>
      </c>
      <c r="N4649">
        <f t="shared" si="72"/>
        <v>0</v>
      </c>
    </row>
    <row r="4650" spans="1:14" x14ac:dyDescent="0.2">
      <c r="A4650" t="s">
        <v>4909</v>
      </c>
      <c r="B4650" t="s">
        <v>40948</v>
      </c>
      <c r="I4650" t="s">
        <v>4</v>
      </c>
      <c r="J4650">
        <v>475.15</v>
      </c>
      <c r="M4650">
        <v>475.15</v>
      </c>
      <c r="N4650">
        <f t="shared" si="72"/>
        <v>0</v>
      </c>
    </row>
    <row r="4651" spans="1:14" x14ac:dyDescent="0.2">
      <c r="A4651" t="s">
        <v>4910</v>
      </c>
      <c r="B4651" t="s">
        <v>40949</v>
      </c>
      <c r="I4651" t="s">
        <v>4</v>
      </c>
      <c r="J4651">
        <v>609.20000000000005</v>
      </c>
      <c r="M4651">
        <v>609.20000000000005</v>
      </c>
      <c r="N4651">
        <f t="shared" si="72"/>
        <v>0</v>
      </c>
    </row>
    <row r="4652" spans="1:14" x14ac:dyDescent="0.2">
      <c r="A4652" t="s">
        <v>4911</v>
      </c>
      <c r="B4652" t="s">
        <v>40949</v>
      </c>
      <c r="I4652" t="s">
        <v>4</v>
      </c>
      <c r="J4652">
        <v>591.55999999999995</v>
      </c>
      <c r="M4652">
        <v>591.55999999999995</v>
      </c>
      <c r="N4652">
        <f t="shared" si="72"/>
        <v>0</v>
      </c>
    </row>
    <row r="4653" spans="1:14" x14ac:dyDescent="0.2">
      <c r="A4653" t="s">
        <v>4912</v>
      </c>
      <c r="B4653" t="s">
        <v>40950</v>
      </c>
      <c r="I4653" t="s">
        <v>4</v>
      </c>
      <c r="J4653">
        <v>745.02</v>
      </c>
      <c r="M4653">
        <v>745.02</v>
      </c>
      <c r="N4653">
        <f t="shared" si="72"/>
        <v>0</v>
      </c>
    </row>
    <row r="4654" spans="1:14" x14ac:dyDescent="0.2">
      <c r="A4654" t="s">
        <v>4913</v>
      </c>
      <c r="B4654" t="s">
        <v>40950</v>
      </c>
      <c r="I4654" t="s">
        <v>4</v>
      </c>
      <c r="J4654">
        <v>724.72</v>
      </c>
      <c r="M4654">
        <v>724.72</v>
      </c>
      <c r="N4654">
        <f t="shared" si="72"/>
        <v>0</v>
      </c>
    </row>
    <row r="4655" spans="1:14" x14ac:dyDescent="0.2">
      <c r="A4655" t="s">
        <v>4914</v>
      </c>
      <c r="B4655" t="s">
        <v>40951</v>
      </c>
      <c r="I4655" t="s">
        <v>4</v>
      </c>
      <c r="J4655">
        <v>1060.8399999999999</v>
      </c>
      <c r="M4655">
        <v>1060.8399999999999</v>
      </c>
      <c r="N4655">
        <f t="shared" si="72"/>
        <v>0</v>
      </c>
    </row>
    <row r="4656" spans="1:14" x14ac:dyDescent="0.2">
      <c r="A4656" t="s">
        <v>4915</v>
      </c>
      <c r="B4656" t="s">
        <v>40951</v>
      </c>
      <c r="I4656" t="s">
        <v>4</v>
      </c>
      <c r="J4656">
        <v>1037.6300000000001</v>
      </c>
      <c r="M4656">
        <v>1037.6300000000001</v>
      </c>
      <c r="N4656">
        <f t="shared" si="72"/>
        <v>0</v>
      </c>
    </row>
    <row r="4657" spans="1:14" x14ac:dyDescent="0.2">
      <c r="A4657" t="s">
        <v>4916</v>
      </c>
      <c r="B4657" t="s">
        <v>40952</v>
      </c>
      <c r="I4657" t="s">
        <v>4</v>
      </c>
      <c r="J4657">
        <v>1159.1400000000001</v>
      </c>
      <c r="M4657">
        <v>1159.1400000000001</v>
      </c>
      <c r="N4657">
        <f t="shared" si="72"/>
        <v>0</v>
      </c>
    </row>
    <row r="4658" spans="1:14" x14ac:dyDescent="0.2">
      <c r="A4658" t="s">
        <v>4917</v>
      </c>
      <c r="B4658" t="s">
        <v>40952</v>
      </c>
      <c r="I4658" t="s">
        <v>4</v>
      </c>
      <c r="J4658">
        <v>1133.81</v>
      </c>
      <c r="M4658">
        <v>1133.81</v>
      </c>
      <c r="N4658">
        <f t="shared" si="72"/>
        <v>0</v>
      </c>
    </row>
    <row r="4659" spans="1:14" x14ac:dyDescent="0.2">
      <c r="A4659" t="s">
        <v>4918</v>
      </c>
      <c r="B4659" t="s">
        <v>40953</v>
      </c>
      <c r="I4659" t="s">
        <v>4</v>
      </c>
      <c r="J4659">
        <v>1482.27</v>
      </c>
      <c r="M4659">
        <v>1482.27</v>
      </c>
      <c r="N4659">
        <f t="shared" si="72"/>
        <v>0</v>
      </c>
    </row>
    <row r="4660" spans="1:14" x14ac:dyDescent="0.2">
      <c r="A4660" t="s">
        <v>4919</v>
      </c>
      <c r="B4660" t="s">
        <v>40953</v>
      </c>
      <c r="I4660" t="s">
        <v>4</v>
      </c>
      <c r="J4660">
        <v>1453.72</v>
      </c>
      <c r="M4660">
        <v>1453.72</v>
      </c>
      <c r="N4660">
        <f t="shared" si="72"/>
        <v>0</v>
      </c>
    </row>
    <row r="4661" spans="1:14" x14ac:dyDescent="0.2">
      <c r="A4661" t="s">
        <v>4920</v>
      </c>
      <c r="B4661" t="s">
        <v>40954</v>
      </c>
      <c r="I4661" t="s">
        <v>4</v>
      </c>
      <c r="J4661">
        <v>1880.32</v>
      </c>
      <c r="M4661">
        <v>1880.32</v>
      </c>
      <c r="N4661">
        <f t="shared" si="72"/>
        <v>0</v>
      </c>
    </row>
    <row r="4662" spans="1:14" x14ac:dyDescent="0.2">
      <c r="A4662" t="s">
        <v>4921</v>
      </c>
      <c r="B4662" t="s">
        <v>40954</v>
      </c>
      <c r="I4662" t="s">
        <v>4</v>
      </c>
      <c r="J4662">
        <v>1844.52</v>
      </c>
      <c r="M4662">
        <v>1844.52</v>
      </c>
      <c r="N4662">
        <f t="shared" si="72"/>
        <v>0</v>
      </c>
    </row>
    <row r="4663" spans="1:14" x14ac:dyDescent="0.2">
      <c r="A4663" t="s">
        <v>4922</v>
      </c>
      <c r="B4663" t="s">
        <v>33016</v>
      </c>
      <c r="I4663" t="s">
        <v>3</v>
      </c>
      <c r="J4663">
        <v>894.24</v>
      </c>
      <c r="M4663">
        <v>894.24</v>
      </c>
      <c r="N4663">
        <f t="shared" si="72"/>
        <v>0</v>
      </c>
    </row>
    <row r="4664" spans="1:14" x14ac:dyDescent="0.2">
      <c r="A4664" t="s">
        <v>4923</v>
      </c>
      <c r="B4664" t="s">
        <v>33016</v>
      </c>
      <c r="I4664" t="s">
        <v>3</v>
      </c>
      <c r="J4664">
        <v>834.82</v>
      </c>
      <c r="M4664">
        <v>834.82</v>
      </c>
      <c r="N4664">
        <f t="shared" si="72"/>
        <v>0</v>
      </c>
    </row>
    <row r="4665" spans="1:14" x14ac:dyDescent="0.2">
      <c r="A4665" t="s">
        <v>4924</v>
      </c>
      <c r="B4665" t="s">
        <v>33017</v>
      </c>
      <c r="I4665" t="s">
        <v>3</v>
      </c>
      <c r="J4665">
        <v>1004.98</v>
      </c>
      <c r="M4665">
        <v>1004.98</v>
      </c>
      <c r="N4665">
        <f t="shared" si="72"/>
        <v>0</v>
      </c>
    </row>
    <row r="4666" spans="1:14" x14ac:dyDescent="0.2">
      <c r="A4666" t="s">
        <v>4925</v>
      </c>
      <c r="B4666" t="s">
        <v>33017</v>
      </c>
      <c r="I4666" t="s">
        <v>3</v>
      </c>
      <c r="J4666">
        <v>942.36</v>
      </c>
      <c r="M4666">
        <v>942.36</v>
      </c>
      <c r="N4666">
        <f t="shared" si="72"/>
        <v>0</v>
      </c>
    </row>
    <row r="4667" spans="1:14" x14ac:dyDescent="0.2">
      <c r="A4667" t="s">
        <v>4926</v>
      </c>
      <c r="B4667" t="s">
        <v>40955</v>
      </c>
      <c r="I4667" t="s">
        <v>4</v>
      </c>
      <c r="J4667">
        <v>6564.96</v>
      </c>
      <c r="M4667">
        <v>6564.96</v>
      </c>
      <c r="N4667">
        <f t="shared" si="72"/>
        <v>0</v>
      </c>
    </row>
    <row r="4668" spans="1:14" x14ac:dyDescent="0.2">
      <c r="A4668" t="s">
        <v>4927</v>
      </c>
      <c r="B4668" t="s">
        <v>40955</v>
      </c>
      <c r="I4668" t="s">
        <v>4</v>
      </c>
      <c r="J4668">
        <v>6354.06</v>
      </c>
      <c r="M4668">
        <v>6354.06</v>
      </c>
      <c r="N4668">
        <f t="shared" si="72"/>
        <v>0</v>
      </c>
    </row>
    <row r="4669" spans="1:14" x14ac:dyDescent="0.2">
      <c r="A4669" t="s">
        <v>4928</v>
      </c>
      <c r="B4669" t="s">
        <v>40956</v>
      </c>
      <c r="I4669" t="s">
        <v>4</v>
      </c>
      <c r="J4669">
        <v>6820.69</v>
      </c>
      <c r="M4669">
        <v>6820.69</v>
      </c>
      <c r="N4669">
        <f t="shared" si="72"/>
        <v>0</v>
      </c>
    </row>
    <row r="4670" spans="1:14" x14ac:dyDescent="0.2">
      <c r="A4670" t="s">
        <v>4929</v>
      </c>
      <c r="B4670" t="s">
        <v>40956</v>
      </c>
      <c r="I4670" t="s">
        <v>4</v>
      </c>
      <c r="J4670">
        <v>6591.27</v>
      </c>
      <c r="M4670">
        <v>6591.27</v>
      </c>
      <c r="N4670">
        <f t="shared" si="72"/>
        <v>0</v>
      </c>
    </row>
    <row r="4671" spans="1:14" x14ac:dyDescent="0.2">
      <c r="A4671" t="s">
        <v>4930</v>
      </c>
      <c r="B4671" t="s">
        <v>40957</v>
      </c>
      <c r="I4671" t="s">
        <v>4</v>
      </c>
      <c r="J4671">
        <v>7625.7</v>
      </c>
      <c r="M4671">
        <v>7625.7</v>
      </c>
      <c r="N4671">
        <f t="shared" si="72"/>
        <v>0</v>
      </c>
    </row>
    <row r="4672" spans="1:14" x14ac:dyDescent="0.2">
      <c r="A4672" t="s">
        <v>4931</v>
      </c>
      <c r="B4672" t="s">
        <v>40957</v>
      </c>
      <c r="I4672" t="s">
        <v>4</v>
      </c>
      <c r="J4672">
        <v>7371.65</v>
      </c>
      <c r="M4672">
        <v>7371.65</v>
      </c>
      <c r="N4672">
        <f t="shared" si="72"/>
        <v>0</v>
      </c>
    </row>
    <row r="4673" spans="1:14" x14ac:dyDescent="0.2">
      <c r="A4673" t="s">
        <v>4932</v>
      </c>
      <c r="B4673" t="s">
        <v>40958</v>
      </c>
      <c r="I4673" t="s">
        <v>4</v>
      </c>
      <c r="J4673">
        <v>11740.86</v>
      </c>
      <c r="M4673">
        <v>11740.86</v>
      </c>
      <c r="N4673">
        <f t="shared" si="72"/>
        <v>0</v>
      </c>
    </row>
    <row r="4674" spans="1:14" x14ac:dyDescent="0.2">
      <c r="A4674" t="s">
        <v>4933</v>
      </c>
      <c r="B4674" t="s">
        <v>40958</v>
      </c>
      <c r="I4674" t="s">
        <v>4</v>
      </c>
      <c r="J4674">
        <v>11266.43</v>
      </c>
      <c r="M4674">
        <v>11266.43</v>
      </c>
      <c r="N4674">
        <f t="shared" si="72"/>
        <v>0</v>
      </c>
    </row>
    <row r="4675" spans="1:14" x14ac:dyDescent="0.2">
      <c r="A4675" t="s">
        <v>4934</v>
      </c>
      <c r="B4675" t="s">
        <v>40959</v>
      </c>
      <c r="I4675" t="s">
        <v>4</v>
      </c>
      <c r="J4675">
        <v>9931.6</v>
      </c>
      <c r="M4675">
        <v>9931.6</v>
      </c>
      <c r="N4675">
        <f t="shared" si="72"/>
        <v>0</v>
      </c>
    </row>
    <row r="4676" spans="1:14" x14ac:dyDescent="0.2">
      <c r="A4676" t="s">
        <v>4935</v>
      </c>
      <c r="B4676" t="s">
        <v>40959</v>
      </c>
      <c r="I4676" t="s">
        <v>4</v>
      </c>
      <c r="J4676">
        <v>9623.01</v>
      </c>
      <c r="M4676">
        <v>9623.01</v>
      </c>
      <c r="N4676">
        <f t="shared" ref="N4676:N4739" si="73">J4676-M4676</f>
        <v>0</v>
      </c>
    </row>
    <row r="4677" spans="1:14" x14ac:dyDescent="0.2">
      <c r="A4677" t="s">
        <v>4936</v>
      </c>
      <c r="B4677" t="s">
        <v>40960</v>
      </c>
      <c r="I4677" t="s">
        <v>4</v>
      </c>
      <c r="J4677">
        <v>12407.66</v>
      </c>
      <c r="M4677">
        <v>12407.66</v>
      </c>
      <c r="N4677">
        <f t="shared" si="73"/>
        <v>0</v>
      </c>
    </row>
    <row r="4678" spans="1:14" x14ac:dyDescent="0.2">
      <c r="A4678" t="s">
        <v>4937</v>
      </c>
      <c r="B4678" t="s">
        <v>40960</v>
      </c>
      <c r="I4678" t="s">
        <v>4</v>
      </c>
      <c r="J4678">
        <v>12008.08</v>
      </c>
      <c r="M4678">
        <v>12008.08</v>
      </c>
      <c r="N4678">
        <f t="shared" si="73"/>
        <v>0</v>
      </c>
    </row>
    <row r="4679" spans="1:14" x14ac:dyDescent="0.2">
      <c r="A4679" t="s">
        <v>4938</v>
      </c>
      <c r="B4679" t="s">
        <v>40961</v>
      </c>
      <c r="I4679" t="s">
        <v>4</v>
      </c>
      <c r="J4679">
        <v>12456.32</v>
      </c>
      <c r="M4679">
        <v>12456.32</v>
      </c>
      <c r="N4679">
        <f t="shared" si="73"/>
        <v>0</v>
      </c>
    </row>
    <row r="4680" spans="1:14" x14ac:dyDescent="0.2">
      <c r="A4680" t="s">
        <v>4939</v>
      </c>
      <c r="B4680" t="s">
        <v>40961</v>
      </c>
      <c r="I4680" t="s">
        <v>4</v>
      </c>
      <c r="J4680">
        <v>12055.53</v>
      </c>
      <c r="M4680">
        <v>12055.53</v>
      </c>
      <c r="N4680">
        <f t="shared" si="73"/>
        <v>0</v>
      </c>
    </row>
    <row r="4681" spans="1:14" x14ac:dyDescent="0.2">
      <c r="A4681" t="s">
        <v>4940</v>
      </c>
      <c r="B4681" t="s">
        <v>40962</v>
      </c>
      <c r="I4681" t="s">
        <v>4</v>
      </c>
      <c r="J4681">
        <v>18755.32</v>
      </c>
      <c r="M4681">
        <v>18755.32</v>
      </c>
      <c r="N4681">
        <f t="shared" si="73"/>
        <v>0</v>
      </c>
    </row>
    <row r="4682" spans="1:14" x14ac:dyDescent="0.2">
      <c r="A4682" t="s">
        <v>4941</v>
      </c>
      <c r="B4682" t="s">
        <v>40962</v>
      </c>
      <c r="I4682" t="s">
        <v>4</v>
      </c>
      <c r="J4682">
        <v>18001.939999999999</v>
      </c>
      <c r="M4682">
        <v>18001.939999999999</v>
      </c>
      <c r="N4682">
        <f t="shared" si="73"/>
        <v>0</v>
      </c>
    </row>
    <row r="4683" spans="1:14" x14ac:dyDescent="0.2">
      <c r="A4683" t="s">
        <v>4942</v>
      </c>
      <c r="B4683" t="s">
        <v>40963</v>
      </c>
      <c r="I4683" t="s">
        <v>4</v>
      </c>
      <c r="J4683">
        <v>13798.19</v>
      </c>
      <c r="M4683">
        <v>13798.19</v>
      </c>
      <c r="N4683">
        <f t="shared" si="73"/>
        <v>0</v>
      </c>
    </row>
    <row r="4684" spans="1:14" x14ac:dyDescent="0.2">
      <c r="A4684" t="s">
        <v>4943</v>
      </c>
      <c r="B4684" t="s">
        <v>40963</v>
      </c>
      <c r="I4684" t="s">
        <v>4</v>
      </c>
      <c r="J4684">
        <v>13387.09</v>
      </c>
      <c r="M4684">
        <v>13387.09</v>
      </c>
      <c r="N4684">
        <f t="shared" si="73"/>
        <v>0</v>
      </c>
    </row>
    <row r="4685" spans="1:14" x14ac:dyDescent="0.2">
      <c r="A4685" t="s">
        <v>4944</v>
      </c>
      <c r="B4685" t="s">
        <v>40964</v>
      </c>
      <c r="I4685" t="s">
        <v>4</v>
      </c>
      <c r="J4685">
        <v>15391.98</v>
      </c>
      <c r="M4685">
        <v>15391.98</v>
      </c>
      <c r="N4685">
        <f t="shared" si="73"/>
        <v>0</v>
      </c>
    </row>
    <row r="4686" spans="1:14" x14ac:dyDescent="0.2">
      <c r="A4686" t="s">
        <v>4945</v>
      </c>
      <c r="B4686" t="s">
        <v>40964</v>
      </c>
      <c r="I4686" t="s">
        <v>4</v>
      </c>
      <c r="J4686">
        <v>14902.12</v>
      </c>
      <c r="M4686">
        <v>14902.12</v>
      </c>
      <c r="N4686">
        <f t="shared" si="73"/>
        <v>0</v>
      </c>
    </row>
    <row r="4687" spans="1:14" x14ac:dyDescent="0.2">
      <c r="A4687" t="s">
        <v>4946</v>
      </c>
      <c r="B4687" t="s">
        <v>40965</v>
      </c>
      <c r="I4687" t="s">
        <v>4</v>
      </c>
      <c r="J4687">
        <v>16379.82</v>
      </c>
      <c r="M4687">
        <v>16379.82</v>
      </c>
      <c r="N4687">
        <f t="shared" si="73"/>
        <v>0</v>
      </c>
    </row>
    <row r="4688" spans="1:14" x14ac:dyDescent="0.2">
      <c r="A4688" t="s">
        <v>4947</v>
      </c>
      <c r="B4688" t="s">
        <v>40965</v>
      </c>
      <c r="I4688" t="s">
        <v>4</v>
      </c>
      <c r="J4688">
        <v>15860.08</v>
      </c>
      <c r="M4688">
        <v>15860.08</v>
      </c>
      <c r="N4688">
        <f t="shared" si="73"/>
        <v>0</v>
      </c>
    </row>
    <row r="4689" spans="1:14" x14ac:dyDescent="0.2">
      <c r="A4689" t="s">
        <v>4948</v>
      </c>
      <c r="B4689" t="s">
        <v>40966</v>
      </c>
      <c r="I4689" t="s">
        <v>4</v>
      </c>
      <c r="J4689">
        <v>24724.86</v>
      </c>
      <c r="M4689">
        <v>24724.86</v>
      </c>
      <c r="N4689">
        <f t="shared" si="73"/>
        <v>0</v>
      </c>
    </row>
    <row r="4690" spans="1:14" x14ac:dyDescent="0.2">
      <c r="A4690" t="s">
        <v>4949</v>
      </c>
      <c r="B4690" t="s">
        <v>40966</v>
      </c>
      <c r="I4690" t="s">
        <v>4</v>
      </c>
      <c r="J4690">
        <v>23735.54</v>
      </c>
      <c r="M4690">
        <v>23735.54</v>
      </c>
      <c r="N4690">
        <f t="shared" si="73"/>
        <v>0</v>
      </c>
    </row>
    <row r="4691" spans="1:14" x14ac:dyDescent="0.2">
      <c r="A4691" t="s">
        <v>4950</v>
      </c>
      <c r="B4691" t="s">
        <v>33018</v>
      </c>
      <c r="I4691" t="s">
        <v>4</v>
      </c>
      <c r="J4691">
        <v>3687.73</v>
      </c>
      <c r="M4691">
        <v>3687.73</v>
      </c>
      <c r="N4691">
        <f t="shared" si="73"/>
        <v>0</v>
      </c>
    </row>
    <row r="4692" spans="1:14" x14ac:dyDescent="0.2">
      <c r="A4692" t="s">
        <v>4951</v>
      </c>
      <c r="B4692" t="s">
        <v>33018</v>
      </c>
      <c r="I4692" t="s">
        <v>4</v>
      </c>
      <c r="J4692">
        <v>3446.83</v>
      </c>
      <c r="M4692">
        <v>3446.83</v>
      </c>
      <c r="N4692">
        <f t="shared" si="73"/>
        <v>0</v>
      </c>
    </row>
    <row r="4693" spans="1:14" x14ac:dyDescent="0.2">
      <c r="A4693" t="s">
        <v>4952</v>
      </c>
      <c r="B4693" t="s">
        <v>33019</v>
      </c>
      <c r="I4693" t="s">
        <v>4</v>
      </c>
      <c r="J4693">
        <v>4637.34</v>
      </c>
      <c r="M4693">
        <v>4637.34</v>
      </c>
      <c r="N4693">
        <f t="shared" si="73"/>
        <v>0</v>
      </c>
    </row>
    <row r="4694" spans="1:14" x14ac:dyDescent="0.2">
      <c r="A4694" t="s">
        <v>4953</v>
      </c>
      <c r="B4694" t="s">
        <v>33019</v>
      </c>
      <c r="I4694" t="s">
        <v>4</v>
      </c>
      <c r="J4694">
        <v>4335.43</v>
      </c>
      <c r="M4694">
        <v>4335.43</v>
      </c>
      <c r="N4694">
        <f t="shared" si="73"/>
        <v>0</v>
      </c>
    </row>
    <row r="4695" spans="1:14" x14ac:dyDescent="0.2">
      <c r="A4695" t="s">
        <v>4954</v>
      </c>
      <c r="B4695" t="s">
        <v>33020</v>
      </c>
      <c r="I4695" t="s">
        <v>4</v>
      </c>
      <c r="J4695">
        <v>5944.66</v>
      </c>
      <c r="M4695">
        <v>5944.66</v>
      </c>
      <c r="N4695">
        <f t="shared" si="73"/>
        <v>0</v>
      </c>
    </row>
    <row r="4696" spans="1:14" x14ac:dyDescent="0.2">
      <c r="A4696" t="s">
        <v>4955</v>
      </c>
      <c r="B4696" t="s">
        <v>33020</v>
      </c>
      <c r="I4696" t="s">
        <v>4</v>
      </c>
      <c r="J4696">
        <v>5557.95</v>
      </c>
      <c r="M4696">
        <v>5557.95</v>
      </c>
      <c r="N4696">
        <f t="shared" si="73"/>
        <v>0</v>
      </c>
    </row>
    <row r="4697" spans="1:14" x14ac:dyDescent="0.2">
      <c r="A4697" t="s">
        <v>124</v>
      </c>
      <c r="B4697" t="s">
        <v>33021</v>
      </c>
      <c r="I4697" t="s">
        <v>4</v>
      </c>
      <c r="J4697">
        <v>6481.21</v>
      </c>
      <c r="M4697">
        <v>6481.21</v>
      </c>
      <c r="N4697">
        <f t="shared" si="73"/>
        <v>0</v>
      </c>
    </row>
    <row r="4698" spans="1:14" x14ac:dyDescent="0.2">
      <c r="A4698" t="s">
        <v>4956</v>
      </c>
      <c r="B4698" t="s">
        <v>33021</v>
      </c>
      <c r="I4698" t="s">
        <v>4</v>
      </c>
      <c r="J4698">
        <v>6058.84</v>
      </c>
      <c r="M4698">
        <v>6058.84</v>
      </c>
      <c r="N4698">
        <f t="shared" si="73"/>
        <v>0</v>
      </c>
    </row>
    <row r="4699" spans="1:14" x14ac:dyDescent="0.2">
      <c r="A4699" t="s">
        <v>4957</v>
      </c>
      <c r="B4699" t="s">
        <v>33022</v>
      </c>
      <c r="I4699" t="s">
        <v>4</v>
      </c>
      <c r="J4699">
        <v>7430.83</v>
      </c>
      <c r="M4699">
        <v>7430.83</v>
      </c>
      <c r="N4699">
        <f t="shared" si="73"/>
        <v>0</v>
      </c>
    </row>
    <row r="4700" spans="1:14" x14ac:dyDescent="0.2">
      <c r="A4700" t="s">
        <v>4958</v>
      </c>
      <c r="B4700" t="s">
        <v>33022</v>
      </c>
      <c r="I4700" t="s">
        <v>4</v>
      </c>
      <c r="J4700">
        <v>6947.44</v>
      </c>
      <c r="M4700">
        <v>6947.44</v>
      </c>
      <c r="N4700">
        <f t="shared" si="73"/>
        <v>0</v>
      </c>
    </row>
    <row r="4701" spans="1:14" x14ac:dyDescent="0.2">
      <c r="A4701" t="s">
        <v>4959</v>
      </c>
      <c r="B4701" t="s">
        <v>33023</v>
      </c>
      <c r="I4701" t="s">
        <v>4</v>
      </c>
      <c r="J4701">
        <v>8325.07</v>
      </c>
      <c r="M4701">
        <v>8325.07</v>
      </c>
      <c r="N4701">
        <f t="shared" si="73"/>
        <v>0</v>
      </c>
    </row>
    <row r="4702" spans="1:14" x14ac:dyDescent="0.2">
      <c r="A4702" t="s">
        <v>4960</v>
      </c>
      <c r="B4702" t="s">
        <v>33023</v>
      </c>
      <c r="I4702" t="s">
        <v>4</v>
      </c>
      <c r="J4702">
        <v>7782.26</v>
      </c>
      <c r="M4702">
        <v>7782.26</v>
      </c>
      <c r="N4702">
        <f t="shared" si="73"/>
        <v>0</v>
      </c>
    </row>
    <row r="4703" spans="1:14" x14ac:dyDescent="0.2">
      <c r="A4703" t="s">
        <v>4961</v>
      </c>
      <c r="B4703" t="s">
        <v>33024</v>
      </c>
      <c r="I4703" t="s">
        <v>4</v>
      </c>
      <c r="J4703">
        <v>9274.69</v>
      </c>
      <c r="M4703">
        <v>9274.69</v>
      </c>
      <c r="N4703">
        <f t="shared" si="73"/>
        <v>0</v>
      </c>
    </row>
    <row r="4704" spans="1:14" x14ac:dyDescent="0.2">
      <c r="A4704" t="s">
        <v>4962</v>
      </c>
      <c r="B4704" t="s">
        <v>33024</v>
      </c>
      <c r="I4704" t="s">
        <v>4</v>
      </c>
      <c r="J4704">
        <v>8670.86</v>
      </c>
      <c r="M4704">
        <v>8670.86</v>
      </c>
      <c r="N4704">
        <f t="shared" si="73"/>
        <v>0</v>
      </c>
    </row>
    <row r="4705" spans="1:14" x14ac:dyDescent="0.2">
      <c r="A4705" t="s">
        <v>4963</v>
      </c>
      <c r="B4705" t="s">
        <v>33025</v>
      </c>
      <c r="I4705" t="s">
        <v>4</v>
      </c>
      <c r="J4705">
        <v>10224.31</v>
      </c>
      <c r="M4705">
        <v>10224.31</v>
      </c>
      <c r="N4705">
        <f t="shared" si="73"/>
        <v>0</v>
      </c>
    </row>
    <row r="4706" spans="1:14" x14ac:dyDescent="0.2">
      <c r="A4706" t="s">
        <v>4964</v>
      </c>
      <c r="B4706" t="s">
        <v>33025</v>
      </c>
      <c r="I4706" t="s">
        <v>4</v>
      </c>
      <c r="J4706">
        <v>9559.4500000000007</v>
      </c>
      <c r="M4706">
        <v>9559.4500000000007</v>
      </c>
      <c r="N4706">
        <f t="shared" si="73"/>
        <v>0</v>
      </c>
    </row>
    <row r="4707" spans="1:14" x14ac:dyDescent="0.2">
      <c r="A4707" t="s">
        <v>4965</v>
      </c>
      <c r="B4707" t="s">
        <v>33026</v>
      </c>
      <c r="I4707" t="s">
        <v>4</v>
      </c>
      <c r="J4707">
        <v>43.92</v>
      </c>
      <c r="M4707">
        <v>43.92</v>
      </c>
      <c r="N4707">
        <f t="shared" si="73"/>
        <v>0</v>
      </c>
    </row>
    <row r="4708" spans="1:14" x14ac:dyDescent="0.2">
      <c r="A4708" t="s">
        <v>4966</v>
      </c>
      <c r="B4708" t="s">
        <v>33026</v>
      </c>
      <c r="I4708" t="s">
        <v>4</v>
      </c>
      <c r="J4708">
        <v>40.67</v>
      </c>
      <c r="M4708">
        <v>40.67</v>
      </c>
      <c r="N4708">
        <f t="shared" si="73"/>
        <v>0</v>
      </c>
    </row>
    <row r="4709" spans="1:14" x14ac:dyDescent="0.2">
      <c r="A4709" t="s">
        <v>4967</v>
      </c>
      <c r="B4709" t="s">
        <v>33027</v>
      </c>
      <c r="I4709" t="s">
        <v>4</v>
      </c>
      <c r="J4709">
        <v>59.36</v>
      </c>
      <c r="M4709">
        <v>59.36</v>
      </c>
      <c r="N4709">
        <f t="shared" si="73"/>
        <v>0</v>
      </c>
    </row>
    <row r="4710" spans="1:14" x14ac:dyDescent="0.2">
      <c r="A4710" t="s">
        <v>4968</v>
      </c>
      <c r="B4710" t="s">
        <v>33027</v>
      </c>
      <c r="I4710" t="s">
        <v>4</v>
      </c>
      <c r="J4710">
        <v>55.45</v>
      </c>
      <c r="M4710">
        <v>55.45</v>
      </c>
      <c r="N4710">
        <f t="shared" si="73"/>
        <v>0</v>
      </c>
    </row>
    <row r="4711" spans="1:14" x14ac:dyDescent="0.2">
      <c r="A4711" t="s">
        <v>4969</v>
      </c>
      <c r="B4711" t="s">
        <v>33028</v>
      </c>
      <c r="I4711" t="s">
        <v>4</v>
      </c>
      <c r="J4711">
        <v>81.22</v>
      </c>
      <c r="M4711">
        <v>81.22</v>
      </c>
      <c r="N4711">
        <f t="shared" si="73"/>
        <v>0</v>
      </c>
    </row>
    <row r="4712" spans="1:14" x14ac:dyDescent="0.2">
      <c r="A4712" t="s">
        <v>4970</v>
      </c>
      <c r="B4712" t="s">
        <v>33028</v>
      </c>
      <c r="I4712" t="s">
        <v>4</v>
      </c>
      <c r="J4712">
        <v>76.67</v>
      </c>
      <c r="M4712">
        <v>76.67</v>
      </c>
      <c r="N4712">
        <f t="shared" si="73"/>
        <v>0</v>
      </c>
    </row>
    <row r="4713" spans="1:14" x14ac:dyDescent="0.2">
      <c r="A4713" t="s">
        <v>4971</v>
      </c>
      <c r="B4713" t="s">
        <v>33029</v>
      </c>
      <c r="I4713" t="s">
        <v>4</v>
      </c>
      <c r="J4713">
        <v>130.93</v>
      </c>
      <c r="M4713">
        <v>130.93</v>
      </c>
      <c r="N4713">
        <f t="shared" si="73"/>
        <v>0</v>
      </c>
    </row>
    <row r="4714" spans="1:14" x14ac:dyDescent="0.2">
      <c r="A4714" t="s">
        <v>4972</v>
      </c>
      <c r="B4714" t="s">
        <v>33029</v>
      </c>
      <c r="I4714" t="s">
        <v>4</v>
      </c>
      <c r="J4714">
        <v>125.14</v>
      </c>
      <c r="M4714">
        <v>125.14</v>
      </c>
      <c r="N4714">
        <f t="shared" si="73"/>
        <v>0</v>
      </c>
    </row>
    <row r="4715" spans="1:14" x14ac:dyDescent="0.2">
      <c r="A4715" t="s">
        <v>4973</v>
      </c>
      <c r="B4715" t="s">
        <v>33030</v>
      </c>
      <c r="I4715" t="s">
        <v>4</v>
      </c>
      <c r="J4715">
        <v>165.79</v>
      </c>
      <c r="M4715">
        <v>165.79</v>
      </c>
      <c r="N4715">
        <f t="shared" si="73"/>
        <v>0</v>
      </c>
    </row>
    <row r="4716" spans="1:14" x14ac:dyDescent="0.2">
      <c r="A4716" t="s">
        <v>4974</v>
      </c>
      <c r="B4716" t="s">
        <v>33030</v>
      </c>
      <c r="I4716" t="s">
        <v>4</v>
      </c>
      <c r="J4716">
        <v>159.32</v>
      </c>
      <c r="M4716">
        <v>159.32</v>
      </c>
      <c r="N4716">
        <f t="shared" si="73"/>
        <v>0</v>
      </c>
    </row>
    <row r="4717" spans="1:14" x14ac:dyDescent="0.2">
      <c r="A4717" t="s">
        <v>4975</v>
      </c>
      <c r="B4717" t="s">
        <v>33031</v>
      </c>
      <c r="I4717" t="s">
        <v>5</v>
      </c>
      <c r="J4717">
        <v>305.23</v>
      </c>
      <c r="M4717">
        <v>305.23</v>
      </c>
      <c r="N4717">
        <f t="shared" si="73"/>
        <v>0</v>
      </c>
    </row>
    <row r="4718" spans="1:14" x14ac:dyDescent="0.2">
      <c r="A4718" t="s">
        <v>4976</v>
      </c>
      <c r="B4718" t="s">
        <v>33031</v>
      </c>
      <c r="I4718" t="s">
        <v>5</v>
      </c>
      <c r="J4718">
        <v>292.69</v>
      </c>
      <c r="M4718">
        <v>292.69</v>
      </c>
      <c r="N4718">
        <f t="shared" si="73"/>
        <v>0</v>
      </c>
    </row>
    <row r="4719" spans="1:14" x14ac:dyDescent="0.2">
      <c r="A4719" t="s">
        <v>4977</v>
      </c>
      <c r="B4719" t="s">
        <v>33032</v>
      </c>
      <c r="I4719" t="s">
        <v>4</v>
      </c>
      <c r="J4719">
        <v>50.93</v>
      </c>
      <c r="M4719">
        <v>50.93</v>
      </c>
      <c r="N4719">
        <f t="shared" si="73"/>
        <v>0</v>
      </c>
    </row>
    <row r="4720" spans="1:14" x14ac:dyDescent="0.2">
      <c r="A4720" t="s">
        <v>4978</v>
      </c>
      <c r="B4720" t="s">
        <v>33032</v>
      </c>
      <c r="I4720" t="s">
        <v>4</v>
      </c>
      <c r="J4720">
        <v>48.71</v>
      </c>
      <c r="M4720">
        <v>48.71</v>
      </c>
      <c r="N4720">
        <f t="shared" si="73"/>
        <v>0</v>
      </c>
    </row>
    <row r="4721" spans="1:14" x14ac:dyDescent="0.2">
      <c r="A4721" t="s">
        <v>4979</v>
      </c>
      <c r="B4721" t="s">
        <v>33033</v>
      </c>
      <c r="I4721" t="s">
        <v>5</v>
      </c>
      <c r="J4721">
        <v>185.87</v>
      </c>
      <c r="M4721">
        <v>185.87</v>
      </c>
      <c r="N4721">
        <f t="shared" si="73"/>
        <v>0</v>
      </c>
    </row>
    <row r="4722" spans="1:14" x14ac:dyDescent="0.2">
      <c r="A4722" t="s">
        <v>4980</v>
      </c>
      <c r="B4722" t="s">
        <v>33033</v>
      </c>
      <c r="I4722" t="s">
        <v>5</v>
      </c>
      <c r="J4722">
        <v>178.22</v>
      </c>
      <c r="M4722">
        <v>178.22</v>
      </c>
      <c r="N4722">
        <f t="shared" si="73"/>
        <v>0</v>
      </c>
    </row>
    <row r="4723" spans="1:14" x14ac:dyDescent="0.2">
      <c r="A4723" t="s">
        <v>4981</v>
      </c>
      <c r="B4723" t="s">
        <v>33034</v>
      </c>
      <c r="I4723" t="s">
        <v>4</v>
      </c>
      <c r="J4723">
        <v>33.14</v>
      </c>
      <c r="M4723">
        <v>33.14</v>
      </c>
      <c r="N4723">
        <f t="shared" si="73"/>
        <v>0</v>
      </c>
    </row>
    <row r="4724" spans="1:14" x14ac:dyDescent="0.2">
      <c r="A4724" t="s">
        <v>4982</v>
      </c>
      <c r="B4724" t="s">
        <v>33034</v>
      </c>
      <c r="I4724" t="s">
        <v>4</v>
      </c>
      <c r="J4724">
        <v>31.66</v>
      </c>
      <c r="M4724">
        <v>31.66</v>
      </c>
      <c r="N4724">
        <f t="shared" si="73"/>
        <v>0</v>
      </c>
    </row>
    <row r="4725" spans="1:14" x14ac:dyDescent="0.2">
      <c r="A4725" t="s">
        <v>4983</v>
      </c>
      <c r="B4725" t="s">
        <v>33035</v>
      </c>
      <c r="I4725" t="s">
        <v>5</v>
      </c>
      <c r="J4725">
        <v>126.27</v>
      </c>
      <c r="M4725">
        <v>126.27</v>
      </c>
      <c r="N4725">
        <f t="shared" si="73"/>
        <v>0</v>
      </c>
    </row>
    <row r="4726" spans="1:14" x14ac:dyDescent="0.2">
      <c r="A4726" t="s">
        <v>4984</v>
      </c>
      <c r="B4726" t="s">
        <v>33035</v>
      </c>
      <c r="I4726" t="s">
        <v>5</v>
      </c>
      <c r="J4726">
        <v>121.23</v>
      </c>
      <c r="M4726">
        <v>121.23</v>
      </c>
      <c r="N4726">
        <f t="shared" si="73"/>
        <v>0</v>
      </c>
    </row>
    <row r="4727" spans="1:14" x14ac:dyDescent="0.2">
      <c r="A4727" t="s">
        <v>4985</v>
      </c>
      <c r="B4727" t="s">
        <v>33036</v>
      </c>
      <c r="I4727" t="s">
        <v>5</v>
      </c>
      <c r="J4727">
        <v>191.8</v>
      </c>
      <c r="M4727">
        <v>191.8</v>
      </c>
      <c r="N4727">
        <f t="shared" si="73"/>
        <v>0</v>
      </c>
    </row>
    <row r="4728" spans="1:14" x14ac:dyDescent="0.2">
      <c r="A4728" t="s">
        <v>4986</v>
      </c>
      <c r="B4728" t="s">
        <v>33036</v>
      </c>
      <c r="I4728" t="s">
        <v>5</v>
      </c>
      <c r="J4728">
        <v>180.8</v>
      </c>
      <c r="M4728">
        <v>180.8</v>
      </c>
      <c r="N4728">
        <f t="shared" si="73"/>
        <v>0</v>
      </c>
    </row>
    <row r="4729" spans="1:14" x14ac:dyDescent="0.2">
      <c r="A4729" t="s">
        <v>4987</v>
      </c>
      <c r="B4729" t="s">
        <v>33037</v>
      </c>
      <c r="I4729" t="s">
        <v>4</v>
      </c>
      <c r="J4729">
        <v>120.94</v>
      </c>
      <c r="M4729">
        <v>120.94</v>
      </c>
      <c r="N4729">
        <f t="shared" si="73"/>
        <v>0</v>
      </c>
    </row>
    <row r="4730" spans="1:14" x14ac:dyDescent="0.2">
      <c r="A4730" t="s">
        <v>4988</v>
      </c>
      <c r="B4730" t="s">
        <v>33037</v>
      </c>
      <c r="I4730" t="s">
        <v>4</v>
      </c>
      <c r="J4730">
        <v>112.27</v>
      </c>
      <c r="M4730">
        <v>112.27</v>
      </c>
      <c r="N4730">
        <f t="shared" si="73"/>
        <v>0</v>
      </c>
    </row>
    <row r="4731" spans="1:14" x14ac:dyDescent="0.2">
      <c r="A4731" t="s">
        <v>4989</v>
      </c>
      <c r="B4731" t="s">
        <v>33038</v>
      </c>
      <c r="I4731" t="s">
        <v>5</v>
      </c>
      <c r="J4731">
        <v>267.05</v>
      </c>
      <c r="M4731">
        <v>267.05</v>
      </c>
      <c r="N4731">
        <f t="shared" si="73"/>
        <v>0</v>
      </c>
    </row>
    <row r="4732" spans="1:14" x14ac:dyDescent="0.2">
      <c r="A4732" t="s">
        <v>4990</v>
      </c>
      <c r="B4732" t="s">
        <v>33038</v>
      </c>
      <c r="I4732" t="s">
        <v>5</v>
      </c>
      <c r="J4732">
        <v>253.47</v>
      </c>
      <c r="M4732">
        <v>253.47</v>
      </c>
      <c r="N4732">
        <f t="shared" si="73"/>
        <v>0</v>
      </c>
    </row>
    <row r="4733" spans="1:14" x14ac:dyDescent="0.2">
      <c r="A4733" t="s">
        <v>4991</v>
      </c>
      <c r="B4733" t="s">
        <v>33039</v>
      </c>
      <c r="I4733" t="s">
        <v>4</v>
      </c>
      <c r="J4733">
        <v>155.66999999999999</v>
      </c>
      <c r="M4733">
        <v>155.66999999999999</v>
      </c>
      <c r="N4733">
        <f t="shared" si="73"/>
        <v>0</v>
      </c>
    </row>
    <row r="4734" spans="1:14" x14ac:dyDescent="0.2">
      <c r="A4734" t="s">
        <v>4992</v>
      </c>
      <c r="B4734" t="s">
        <v>33039</v>
      </c>
      <c r="I4734" t="s">
        <v>4</v>
      </c>
      <c r="J4734">
        <v>145.13</v>
      </c>
      <c r="M4734">
        <v>145.13</v>
      </c>
      <c r="N4734">
        <f t="shared" si="73"/>
        <v>0</v>
      </c>
    </row>
    <row r="4735" spans="1:14" x14ac:dyDescent="0.2">
      <c r="A4735" t="s">
        <v>4993</v>
      </c>
      <c r="B4735" t="s">
        <v>33040</v>
      </c>
      <c r="I4735" t="s">
        <v>5</v>
      </c>
      <c r="J4735">
        <v>425.68</v>
      </c>
      <c r="M4735">
        <v>425.68</v>
      </c>
      <c r="N4735">
        <f t="shared" si="73"/>
        <v>0</v>
      </c>
    </row>
    <row r="4736" spans="1:14" x14ac:dyDescent="0.2">
      <c r="A4736" t="s">
        <v>4994</v>
      </c>
      <c r="B4736" t="s">
        <v>33040</v>
      </c>
      <c r="I4736" t="s">
        <v>5</v>
      </c>
      <c r="J4736">
        <v>408.81</v>
      </c>
      <c r="M4736">
        <v>408.81</v>
      </c>
      <c r="N4736">
        <f t="shared" si="73"/>
        <v>0</v>
      </c>
    </row>
    <row r="4737" spans="1:14" x14ac:dyDescent="0.2">
      <c r="A4737" t="s">
        <v>4995</v>
      </c>
      <c r="B4737" t="s">
        <v>33041</v>
      </c>
      <c r="I4737" t="s">
        <v>4</v>
      </c>
      <c r="J4737">
        <v>196.27</v>
      </c>
      <c r="M4737">
        <v>196.27</v>
      </c>
      <c r="N4737">
        <f t="shared" si="73"/>
        <v>0</v>
      </c>
    </row>
    <row r="4738" spans="1:14" x14ac:dyDescent="0.2">
      <c r="A4738" t="s">
        <v>4996</v>
      </c>
      <c r="B4738" t="s">
        <v>33041</v>
      </c>
      <c r="I4738" t="s">
        <v>4</v>
      </c>
      <c r="J4738">
        <v>183.89</v>
      </c>
      <c r="M4738">
        <v>183.89</v>
      </c>
      <c r="N4738">
        <f t="shared" si="73"/>
        <v>0</v>
      </c>
    </row>
    <row r="4739" spans="1:14" x14ac:dyDescent="0.2">
      <c r="A4739" t="s">
        <v>4997</v>
      </c>
      <c r="B4739" t="s">
        <v>33042</v>
      </c>
      <c r="I4739" t="s">
        <v>5</v>
      </c>
      <c r="J4739">
        <v>1023.59</v>
      </c>
      <c r="M4739">
        <v>1023.59</v>
      </c>
      <c r="N4739">
        <f t="shared" si="73"/>
        <v>0</v>
      </c>
    </row>
    <row r="4740" spans="1:14" x14ac:dyDescent="0.2">
      <c r="A4740" t="s">
        <v>4998</v>
      </c>
      <c r="B4740" t="s">
        <v>33042</v>
      </c>
      <c r="I4740" t="s">
        <v>5</v>
      </c>
      <c r="J4740">
        <v>1002.38</v>
      </c>
      <c r="M4740">
        <v>1002.38</v>
      </c>
      <c r="N4740">
        <f t="shared" ref="N4740:N4803" si="74">J4740-M4740</f>
        <v>0</v>
      </c>
    </row>
    <row r="4741" spans="1:14" x14ac:dyDescent="0.2">
      <c r="A4741" t="s">
        <v>4999</v>
      </c>
      <c r="B4741" t="s">
        <v>33043</v>
      </c>
      <c r="I4741" t="s">
        <v>4</v>
      </c>
      <c r="J4741">
        <v>264.72000000000003</v>
      </c>
      <c r="M4741">
        <v>264.72000000000003</v>
      </c>
      <c r="N4741">
        <f t="shared" si="74"/>
        <v>0</v>
      </c>
    </row>
    <row r="4742" spans="1:14" x14ac:dyDescent="0.2">
      <c r="A4742" t="s">
        <v>5000</v>
      </c>
      <c r="B4742" t="s">
        <v>33043</v>
      </c>
      <c r="I4742" t="s">
        <v>4</v>
      </c>
      <c r="J4742">
        <v>249.91</v>
      </c>
      <c r="M4742">
        <v>249.91</v>
      </c>
      <c r="N4742">
        <f t="shared" si="74"/>
        <v>0</v>
      </c>
    </row>
    <row r="4743" spans="1:14" x14ac:dyDescent="0.2">
      <c r="A4743" t="s">
        <v>5001</v>
      </c>
      <c r="B4743" t="s">
        <v>33044</v>
      </c>
      <c r="I4743" t="s">
        <v>5</v>
      </c>
      <c r="J4743">
        <v>1503.92</v>
      </c>
      <c r="M4743">
        <v>1503.92</v>
      </c>
      <c r="N4743">
        <f t="shared" si="74"/>
        <v>0</v>
      </c>
    </row>
    <row r="4744" spans="1:14" x14ac:dyDescent="0.2">
      <c r="A4744" t="s">
        <v>5002</v>
      </c>
      <c r="B4744" t="s">
        <v>33044</v>
      </c>
      <c r="I4744" t="s">
        <v>5</v>
      </c>
      <c r="J4744">
        <v>1478.85</v>
      </c>
      <c r="M4744">
        <v>1478.85</v>
      </c>
      <c r="N4744">
        <f t="shared" si="74"/>
        <v>0</v>
      </c>
    </row>
    <row r="4745" spans="1:14" x14ac:dyDescent="0.2">
      <c r="A4745" t="s">
        <v>5003</v>
      </c>
      <c r="B4745" t="s">
        <v>33045</v>
      </c>
      <c r="I4745" t="s">
        <v>4</v>
      </c>
      <c r="J4745">
        <v>325.52</v>
      </c>
      <c r="M4745">
        <v>325.52</v>
      </c>
      <c r="N4745">
        <f t="shared" si="74"/>
        <v>0</v>
      </c>
    </row>
    <row r="4746" spans="1:14" x14ac:dyDescent="0.2">
      <c r="A4746" t="s">
        <v>5004</v>
      </c>
      <c r="B4746" t="s">
        <v>33045</v>
      </c>
      <c r="I4746" t="s">
        <v>4</v>
      </c>
      <c r="J4746">
        <v>308.49</v>
      </c>
      <c r="M4746">
        <v>308.49</v>
      </c>
      <c r="N4746">
        <f t="shared" si="74"/>
        <v>0</v>
      </c>
    </row>
    <row r="4747" spans="1:14" x14ac:dyDescent="0.2">
      <c r="A4747" t="s">
        <v>5005</v>
      </c>
      <c r="B4747" t="s">
        <v>33046</v>
      </c>
      <c r="I4747" t="s">
        <v>5</v>
      </c>
      <c r="J4747">
        <v>85.28</v>
      </c>
      <c r="M4747">
        <v>85.28</v>
      </c>
      <c r="N4747">
        <f t="shared" si="74"/>
        <v>0</v>
      </c>
    </row>
    <row r="4748" spans="1:14" x14ac:dyDescent="0.2">
      <c r="A4748" t="s">
        <v>5006</v>
      </c>
      <c r="B4748" t="s">
        <v>33046</v>
      </c>
      <c r="I4748" t="s">
        <v>5</v>
      </c>
      <c r="J4748">
        <v>82.16</v>
      </c>
      <c r="M4748">
        <v>82.16</v>
      </c>
      <c r="N4748">
        <f t="shared" si="74"/>
        <v>0</v>
      </c>
    </row>
    <row r="4749" spans="1:14" x14ac:dyDescent="0.2">
      <c r="A4749" t="s">
        <v>5007</v>
      </c>
      <c r="B4749" t="s">
        <v>33047</v>
      </c>
      <c r="I4749" t="s">
        <v>5</v>
      </c>
      <c r="J4749">
        <v>116.62</v>
      </c>
      <c r="M4749">
        <v>116.62</v>
      </c>
      <c r="N4749">
        <f t="shared" si="74"/>
        <v>0</v>
      </c>
    </row>
    <row r="4750" spans="1:14" x14ac:dyDescent="0.2">
      <c r="A4750" t="s">
        <v>5008</v>
      </c>
      <c r="B4750" t="s">
        <v>33047</v>
      </c>
      <c r="I4750" t="s">
        <v>5</v>
      </c>
      <c r="J4750">
        <v>112.71</v>
      </c>
      <c r="M4750">
        <v>112.71</v>
      </c>
      <c r="N4750">
        <f t="shared" si="74"/>
        <v>0</v>
      </c>
    </row>
    <row r="4751" spans="1:14" x14ac:dyDescent="0.2">
      <c r="A4751" t="s">
        <v>5009</v>
      </c>
      <c r="B4751" t="s">
        <v>33048</v>
      </c>
      <c r="I4751" t="s">
        <v>4</v>
      </c>
      <c r="J4751">
        <v>38.729999999999997</v>
      </c>
      <c r="M4751">
        <v>38.729999999999997</v>
      </c>
      <c r="N4751">
        <f t="shared" si="74"/>
        <v>0</v>
      </c>
    </row>
    <row r="4752" spans="1:14" x14ac:dyDescent="0.2">
      <c r="A4752" t="s">
        <v>5010</v>
      </c>
      <c r="B4752" t="s">
        <v>33048</v>
      </c>
      <c r="I4752" t="s">
        <v>4</v>
      </c>
      <c r="J4752">
        <v>34.08</v>
      </c>
      <c r="M4752">
        <v>34.08</v>
      </c>
      <c r="N4752">
        <f t="shared" si="74"/>
        <v>0</v>
      </c>
    </row>
    <row r="4753" spans="1:14" x14ac:dyDescent="0.2">
      <c r="A4753" t="s">
        <v>5011</v>
      </c>
      <c r="B4753" t="s">
        <v>33049</v>
      </c>
      <c r="I4753" t="s">
        <v>4</v>
      </c>
      <c r="J4753">
        <v>48.77</v>
      </c>
      <c r="M4753">
        <v>48.77</v>
      </c>
      <c r="N4753">
        <f t="shared" si="74"/>
        <v>0</v>
      </c>
    </row>
    <row r="4754" spans="1:14" x14ac:dyDescent="0.2">
      <c r="A4754" t="s">
        <v>5012</v>
      </c>
      <c r="B4754" t="s">
        <v>33049</v>
      </c>
      <c r="I4754" t="s">
        <v>4</v>
      </c>
      <c r="J4754">
        <v>42.89</v>
      </c>
      <c r="M4754">
        <v>42.89</v>
      </c>
      <c r="N4754">
        <f t="shared" si="74"/>
        <v>0</v>
      </c>
    </row>
    <row r="4755" spans="1:14" x14ac:dyDescent="0.2">
      <c r="A4755" t="s">
        <v>5013</v>
      </c>
      <c r="B4755" t="s">
        <v>33050</v>
      </c>
      <c r="I4755" t="s">
        <v>4</v>
      </c>
      <c r="J4755">
        <v>66.31</v>
      </c>
      <c r="M4755">
        <v>66.31</v>
      </c>
      <c r="N4755">
        <f t="shared" si="74"/>
        <v>0</v>
      </c>
    </row>
    <row r="4756" spans="1:14" x14ac:dyDescent="0.2">
      <c r="A4756" t="s">
        <v>5014</v>
      </c>
      <c r="B4756" t="s">
        <v>33050</v>
      </c>
      <c r="I4756" t="s">
        <v>4</v>
      </c>
      <c r="J4756">
        <v>58.32</v>
      </c>
      <c r="M4756">
        <v>58.32</v>
      </c>
      <c r="N4756">
        <f t="shared" si="74"/>
        <v>0</v>
      </c>
    </row>
    <row r="4757" spans="1:14" x14ac:dyDescent="0.2">
      <c r="A4757" t="s">
        <v>5015</v>
      </c>
      <c r="B4757" t="s">
        <v>33051</v>
      </c>
      <c r="I4757" t="s">
        <v>4</v>
      </c>
      <c r="J4757">
        <v>81.709999999999994</v>
      </c>
      <c r="M4757">
        <v>81.709999999999994</v>
      </c>
      <c r="N4757">
        <f t="shared" si="74"/>
        <v>0</v>
      </c>
    </row>
    <row r="4758" spans="1:14" x14ac:dyDescent="0.2">
      <c r="A4758" t="s">
        <v>5016</v>
      </c>
      <c r="B4758" t="s">
        <v>33051</v>
      </c>
      <c r="I4758" t="s">
        <v>4</v>
      </c>
      <c r="J4758">
        <v>71.84</v>
      </c>
      <c r="M4758">
        <v>71.84</v>
      </c>
      <c r="N4758">
        <f t="shared" si="74"/>
        <v>0</v>
      </c>
    </row>
    <row r="4759" spans="1:14" x14ac:dyDescent="0.2">
      <c r="A4759" t="s">
        <v>5017</v>
      </c>
      <c r="B4759" t="s">
        <v>33052</v>
      </c>
      <c r="I4759" t="s">
        <v>4</v>
      </c>
      <c r="J4759">
        <v>87.69</v>
      </c>
      <c r="M4759">
        <v>87.69</v>
      </c>
      <c r="N4759">
        <f t="shared" si="74"/>
        <v>0</v>
      </c>
    </row>
    <row r="4760" spans="1:14" x14ac:dyDescent="0.2">
      <c r="A4760" t="s">
        <v>5018</v>
      </c>
      <c r="B4760" t="s">
        <v>33052</v>
      </c>
      <c r="I4760" t="s">
        <v>4</v>
      </c>
      <c r="J4760">
        <v>77.14</v>
      </c>
      <c r="M4760">
        <v>77.14</v>
      </c>
      <c r="N4760">
        <f t="shared" si="74"/>
        <v>0</v>
      </c>
    </row>
    <row r="4761" spans="1:14" x14ac:dyDescent="0.2">
      <c r="A4761" t="s">
        <v>5019</v>
      </c>
      <c r="B4761" t="s">
        <v>33053</v>
      </c>
      <c r="I4761" t="s">
        <v>4</v>
      </c>
      <c r="J4761">
        <v>99.88</v>
      </c>
      <c r="M4761">
        <v>99.88</v>
      </c>
      <c r="N4761">
        <f t="shared" si="74"/>
        <v>0</v>
      </c>
    </row>
    <row r="4762" spans="1:14" x14ac:dyDescent="0.2">
      <c r="A4762" t="s">
        <v>5020</v>
      </c>
      <c r="B4762" t="s">
        <v>33053</v>
      </c>
      <c r="I4762" t="s">
        <v>4</v>
      </c>
      <c r="J4762">
        <v>87.85</v>
      </c>
      <c r="M4762">
        <v>87.85</v>
      </c>
      <c r="N4762">
        <f t="shared" si="74"/>
        <v>0</v>
      </c>
    </row>
    <row r="4763" spans="1:14" x14ac:dyDescent="0.2">
      <c r="A4763" t="s">
        <v>5021</v>
      </c>
      <c r="B4763" t="s">
        <v>33054</v>
      </c>
      <c r="I4763" t="s">
        <v>4</v>
      </c>
      <c r="J4763">
        <v>118.58</v>
      </c>
      <c r="M4763">
        <v>118.58</v>
      </c>
      <c r="N4763">
        <f t="shared" si="74"/>
        <v>0</v>
      </c>
    </row>
    <row r="4764" spans="1:14" x14ac:dyDescent="0.2">
      <c r="A4764" t="s">
        <v>5022</v>
      </c>
      <c r="B4764" t="s">
        <v>33054</v>
      </c>
      <c r="I4764" t="s">
        <v>4</v>
      </c>
      <c r="J4764">
        <v>104.34</v>
      </c>
      <c r="M4764">
        <v>104.34</v>
      </c>
      <c r="N4764">
        <f t="shared" si="74"/>
        <v>0</v>
      </c>
    </row>
    <row r="4765" spans="1:14" x14ac:dyDescent="0.2">
      <c r="A4765" t="s">
        <v>5023</v>
      </c>
      <c r="B4765" t="s">
        <v>33055</v>
      </c>
      <c r="I4765" t="s">
        <v>5</v>
      </c>
      <c r="J4765">
        <v>58.87</v>
      </c>
      <c r="M4765">
        <v>58.87</v>
      </c>
      <c r="N4765">
        <f t="shared" si="74"/>
        <v>0</v>
      </c>
    </row>
    <row r="4766" spans="1:14" x14ac:dyDescent="0.2">
      <c r="A4766" t="s">
        <v>5024</v>
      </c>
      <c r="B4766" t="s">
        <v>33055</v>
      </c>
      <c r="I4766" t="s">
        <v>5</v>
      </c>
      <c r="J4766">
        <v>52.9</v>
      </c>
      <c r="M4766">
        <v>52.9</v>
      </c>
      <c r="N4766">
        <f t="shared" si="74"/>
        <v>0</v>
      </c>
    </row>
    <row r="4767" spans="1:14" x14ac:dyDescent="0.2">
      <c r="A4767" t="s">
        <v>5025</v>
      </c>
      <c r="B4767" t="s">
        <v>33056</v>
      </c>
      <c r="I4767" t="s">
        <v>5</v>
      </c>
      <c r="J4767">
        <v>78.709999999999994</v>
      </c>
      <c r="M4767">
        <v>78.709999999999994</v>
      </c>
      <c r="N4767">
        <f t="shared" si="74"/>
        <v>0</v>
      </c>
    </row>
    <row r="4768" spans="1:14" x14ac:dyDescent="0.2">
      <c r="A4768" t="s">
        <v>5026</v>
      </c>
      <c r="B4768" t="s">
        <v>33056</v>
      </c>
      <c r="I4768" t="s">
        <v>5</v>
      </c>
      <c r="J4768">
        <v>70.67</v>
      </c>
      <c r="M4768">
        <v>70.67</v>
      </c>
      <c r="N4768">
        <f t="shared" si="74"/>
        <v>0</v>
      </c>
    </row>
    <row r="4769" spans="1:14" x14ac:dyDescent="0.2">
      <c r="A4769" t="s">
        <v>5027</v>
      </c>
      <c r="B4769" t="s">
        <v>33057</v>
      </c>
      <c r="I4769" t="s">
        <v>5</v>
      </c>
      <c r="J4769">
        <v>120.79</v>
      </c>
      <c r="M4769">
        <v>120.79</v>
      </c>
      <c r="N4769">
        <f t="shared" si="74"/>
        <v>0</v>
      </c>
    </row>
    <row r="4770" spans="1:14" x14ac:dyDescent="0.2">
      <c r="A4770" t="s">
        <v>5028</v>
      </c>
      <c r="B4770" t="s">
        <v>33057</v>
      </c>
      <c r="I4770" t="s">
        <v>5</v>
      </c>
      <c r="J4770">
        <v>108.72</v>
      </c>
      <c r="M4770">
        <v>108.72</v>
      </c>
      <c r="N4770">
        <f t="shared" si="74"/>
        <v>0</v>
      </c>
    </row>
    <row r="4771" spans="1:14" x14ac:dyDescent="0.2">
      <c r="A4771" t="s">
        <v>5029</v>
      </c>
      <c r="B4771" t="s">
        <v>33058</v>
      </c>
      <c r="I4771" t="s">
        <v>5</v>
      </c>
      <c r="J4771">
        <v>189.08</v>
      </c>
      <c r="M4771">
        <v>189.08</v>
      </c>
      <c r="N4771">
        <f t="shared" si="74"/>
        <v>0</v>
      </c>
    </row>
    <row r="4772" spans="1:14" x14ac:dyDescent="0.2">
      <c r="A4772" t="s">
        <v>5030</v>
      </c>
      <c r="B4772" t="s">
        <v>33058</v>
      </c>
      <c r="I4772" t="s">
        <v>5</v>
      </c>
      <c r="J4772">
        <v>169.78</v>
      </c>
      <c r="M4772">
        <v>169.78</v>
      </c>
      <c r="N4772">
        <f t="shared" si="74"/>
        <v>0</v>
      </c>
    </row>
    <row r="4773" spans="1:14" x14ac:dyDescent="0.2">
      <c r="A4773" t="s">
        <v>5031</v>
      </c>
      <c r="B4773" t="s">
        <v>33059</v>
      </c>
      <c r="I4773" t="s">
        <v>5</v>
      </c>
      <c r="J4773">
        <v>245.02</v>
      </c>
      <c r="M4773">
        <v>245.02</v>
      </c>
      <c r="N4773">
        <f t="shared" si="74"/>
        <v>0</v>
      </c>
    </row>
    <row r="4774" spans="1:14" x14ac:dyDescent="0.2">
      <c r="A4774" t="s">
        <v>5032</v>
      </c>
      <c r="B4774" t="s">
        <v>33059</v>
      </c>
      <c r="I4774" t="s">
        <v>5</v>
      </c>
      <c r="J4774">
        <v>219.99</v>
      </c>
      <c r="M4774">
        <v>219.99</v>
      </c>
      <c r="N4774">
        <f t="shared" si="74"/>
        <v>0</v>
      </c>
    </row>
    <row r="4775" spans="1:14" x14ac:dyDescent="0.2">
      <c r="A4775" t="s">
        <v>5033</v>
      </c>
      <c r="B4775" t="s">
        <v>33060</v>
      </c>
      <c r="I4775" t="s">
        <v>5</v>
      </c>
      <c r="J4775">
        <v>300.8</v>
      </c>
      <c r="M4775">
        <v>300.8</v>
      </c>
      <c r="N4775">
        <f t="shared" si="74"/>
        <v>0</v>
      </c>
    </row>
    <row r="4776" spans="1:14" x14ac:dyDescent="0.2">
      <c r="A4776" t="s">
        <v>5034</v>
      </c>
      <c r="B4776" t="s">
        <v>33060</v>
      </c>
      <c r="I4776" t="s">
        <v>5</v>
      </c>
      <c r="J4776">
        <v>270.20999999999998</v>
      </c>
      <c r="M4776">
        <v>270.20999999999998</v>
      </c>
      <c r="N4776">
        <f t="shared" si="74"/>
        <v>0</v>
      </c>
    </row>
    <row r="4777" spans="1:14" x14ac:dyDescent="0.2">
      <c r="A4777" t="s">
        <v>5035</v>
      </c>
      <c r="B4777" t="s">
        <v>33061</v>
      </c>
      <c r="I4777" t="s">
        <v>5</v>
      </c>
      <c r="J4777">
        <v>118.61</v>
      </c>
      <c r="M4777">
        <v>118.61</v>
      </c>
      <c r="N4777">
        <f t="shared" si="74"/>
        <v>0</v>
      </c>
    </row>
    <row r="4778" spans="1:14" x14ac:dyDescent="0.2">
      <c r="A4778" t="s">
        <v>5036</v>
      </c>
      <c r="B4778" t="s">
        <v>33061</v>
      </c>
      <c r="I4778" t="s">
        <v>5</v>
      </c>
      <c r="J4778">
        <v>106.54</v>
      </c>
      <c r="M4778">
        <v>106.54</v>
      </c>
      <c r="N4778">
        <f t="shared" si="74"/>
        <v>0</v>
      </c>
    </row>
    <row r="4779" spans="1:14" x14ac:dyDescent="0.2">
      <c r="A4779" t="s">
        <v>5037</v>
      </c>
      <c r="B4779" t="s">
        <v>33062</v>
      </c>
      <c r="I4779" t="s">
        <v>5</v>
      </c>
      <c r="J4779">
        <v>154.21</v>
      </c>
      <c r="M4779">
        <v>154.21</v>
      </c>
      <c r="N4779">
        <f t="shared" si="74"/>
        <v>0</v>
      </c>
    </row>
    <row r="4780" spans="1:14" x14ac:dyDescent="0.2">
      <c r="A4780" t="s">
        <v>5038</v>
      </c>
      <c r="B4780" t="s">
        <v>33062</v>
      </c>
      <c r="I4780" t="s">
        <v>5</v>
      </c>
      <c r="J4780">
        <v>138.69</v>
      </c>
      <c r="M4780">
        <v>138.69</v>
      </c>
      <c r="N4780">
        <f t="shared" si="74"/>
        <v>0</v>
      </c>
    </row>
    <row r="4781" spans="1:14" x14ac:dyDescent="0.2">
      <c r="A4781" t="s">
        <v>5039</v>
      </c>
      <c r="B4781" t="s">
        <v>33063</v>
      </c>
      <c r="I4781" t="s">
        <v>5</v>
      </c>
      <c r="J4781">
        <v>240.51</v>
      </c>
      <c r="M4781">
        <v>240.51</v>
      </c>
      <c r="N4781">
        <f t="shared" si="74"/>
        <v>0</v>
      </c>
    </row>
    <row r="4782" spans="1:14" x14ac:dyDescent="0.2">
      <c r="A4782" t="s">
        <v>5040</v>
      </c>
      <c r="B4782" t="s">
        <v>33063</v>
      </c>
      <c r="I4782" t="s">
        <v>5</v>
      </c>
      <c r="J4782">
        <v>216.66</v>
      </c>
      <c r="M4782">
        <v>216.66</v>
      </c>
      <c r="N4782">
        <f t="shared" si="74"/>
        <v>0</v>
      </c>
    </row>
    <row r="4783" spans="1:14" x14ac:dyDescent="0.2">
      <c r="A4783" t="s">
        <v>5041</v>
      </c>
      <c r="B4783" t="s">
        <v>33064</v>
      </c>
      <c r="I4783" t="s">
        <v>5</v>
      </c>
      <c r="J4783">
        <v>378.16</v>
      </c>
      <c r="M4783">
        <v>378.16</v>
      </c>
      <c r="N4783">
        <f t="shared" si="74"/>
        <v>0</v>
      </c>
    </row>
    <row r="4784" spans="1:14" x14ac:dyDescent="0.2">
      <c r="A4784" t="s">
        <v>5042</v>
      </c>
      <c r="B4784" t="s">
        <v>33064</v>
      </c>
      <c r="I4784" t="s">
        <v>5</v>
      </c>
      <c r="J4784">
        <v>339.56</v>
      </c>
      <c r="M4784">
        <v>339.56</v>
      </c>
      <c r="N4784">
        <f t="shared" si="74"/>
        <v>0</v>
      </c>
    </row>
    <row r="4785" spans="1:14" x14ac:dyDescent="0.2">
      <c r="A4785" t="s">
        <v>5043</v>
      </c>
      <c r="B4785" t="s">
        <v>33065</v>
      </c>
      <c r="I4785" t="s">
        <v>5</v>
      </c>
      <c r="J4785">
        <v>491.13</v>
      </c>
      <c r="M4785">
        <v>491.13</v>
      </c>
      <c r="N4785">
        <f t="shared" si="74"/>
        <v>0</v>
      </c>
    </row>
    <row r="4786" spans="1:14" x14ac:dyDescent="0.2">
      <c r="A4786" t="s">
        <v>5044</v>
      </c>
      <c r="B4786" t="s">
        <v>33065</v>
      </c>
      <c r="I4786" t="s">
        <v>5</v>
      </c>
      <c r="J4786">
        <v>441.07</v>
      </c>
      <c r="M4786">
        <v>441.07</v>
      </c>
      <c r="N4786">
        <f t="shared" si="74"/>
        <v>0</v>
      </c>
    </row>
    <row r="4787" spans="1:14" x14ac:dyDescent="0.2">
      <c r="A4787" t="s">
        <v>5045</v>
      </c>
      <c r="B4787" t="s">
        <v>33066</v>
      </c>
      <c r="I4787" t="s">
        <v>5</v>
      </c>
      <c r="J4787">
        <v>600.51</v>
      </c>
      <c r="M4787">
        <v>600.51</v>
      </c>
      <c r="N4787">
        <f t="shared" si="74"/>
        <v>0</v>
      </c>
    </row>
    <row r="4788" spans="1:14" x14ac:dyDescent="0.2">
      <c r="A4788" t="s">
        <v>5046</v>
      </c>
      <c r="B4788" t="s">
        <v>33066</v>
      </c>
      <c r="I4788" t="s">
        <v>5</v>
      </c>
      <c r="J4788">
        <v>539.33000000000004</v>
      </c>
      <c r="M4788">
        <v>539.33000000000004</v>
      </c>
      <c r="N4788">
        <f t="shared" si="74"/>
        <v>0</v>
      </c>
    </row>
    <row r="4789" spans="1:14" x14ac:dyDescent="0.2">
      <c r="A4789" t="s">
        <v>5047</v>
      </c>
      <c r="B4789" t="s">
        <v>33067</v>
      </c>
      <c r="I4789" t="s">
        <v>5</v>
      </c>
      <c r="J4789">
        <v>118.61</v>
      </c>
      <c r="M4789">
        <v>118.61</v>
      </c>
      <c r="N4789">
        <f t="shared" si="74"/>
        <v>0</v>
      </c>
    </row>
    <row r="4790" spans="1:14" x14ac:dyDescent="0.2">
      <c r="A4790" t="s">
        <v>5048</v>
      </c>
      <c r="B4790" t="s">
        <v>33067</v>
      </c>
      <c r="I4790" t="s">
        <v>5</v>
      </c>
      <c r="J4790">
        <v>106.54</v>
      </c>
      <c r="M4790">
        <v>106.54</v>
      </c>
      <c r="N4790">
        <f t="shared" si="74"/>
        <v>0</v>
      </c>
    </row>
    <row r="4791" spans="1:14" x14ac:dyDescent="0.2">
      <c r="A4791" t="s">
        <v>5049</v>
      </c>
      <c r="B4791" t="s">
        <v>33068</v>
      </c>
      <c r="I4791" t="s">
        <v>5</v>
      </c>
      <c r="J4791">
        <v>155.30000000000001</v>
      </c>
      <c r="M4791">
        <v>155.30000000000001</v>
      </c>
      <c r="N4791">
        <f t="shared" si="74"/>
        <v>0</v>
      </c>
    </row>
    <row r="4792" spans="1:14" x14ac:dyDescent="0.2">
      <c r="A4792" t="s">
        <v>5050</v>
      </c>
      <c r="B4792" t="s">
        <v>33068</v>
      </c>
      <c r="I4792" t="s">
        <v>5</v>
      </c>
      <c r="J4792">
        <v>139.78</v>
      </c>
      <c r="M4792">
        <v>139.78</v>
      </c>
      <c r="N4792">
        <f t="shared" si="74"/>
        <v>0</v>
      </c>
    </row>
    <row r="4793" spans="1:14" x14ac:dyDescent="0.2">
      <c r="A4793" t="s">
        <v>5051</v>
      </c>
      <c r="B4793" t="s">
        <v>33069</v>
      </c>
      <c r="I4793" t="s">
        <v>5</v>
      </c>
      <c r="J4793">
        <v>238.36</v>
      </c>
      <c r="M4793">
        <v>238.36</v>
      </c>
      <c r="N4793">
        <f t="shared" si="74"/>
        <v>0</v>
      </c>
    </row>
    <row r="4794" spans="1:14" x14ac:dyDescent="0.2">
      <c r="A4794" t="s">
        <v>5052</v>
      </c>
      <c r="B4794" t="s">
        <v>33069</v>
      </c>
      <c r="I4794" t="s">
        <v>5</v>
      </c>
      <c r="J4794">
        <v>214.8</v>
      </c>
      <c r="M4794">
        <v>214.8</v>
      </c>
      <c r="N4794">
        <f t="shared" si="74"/>
        <v>0</v>
      </c>
    </row>
    <row r="4795" spans="1:14" x14ac:dyDescent="0.2">
      <c r="A4795" t="s">
        <v>5053</v>
      </c>
      <c r="B4795" t="s">
        <v>33070</v>
      </c>
      <c r="I4795" t="s">
        <v>5</v>
      </c>
      <c r="J4795">
        <v>161.86000000000001</v>
      </c>
      <c r="M4795">
        <v>161.86000000000001</v>
      </c>
      <c r="N4795">
        <f t="shared" si="74"/>
        <v>0</v>
      </c>
    </row>
    <row r="4796" spans="1:14" x14ac:dyDescent="0.2">
      <c r="A4796" t="s">
        <v>5054</v>
      </c>
      <c r="B4796" t="s">
        <v>33070</v>
      </c>
      <c r="I4796" t="s">
        <v>5</v>
      </c>
      <c r="J4796">
        <v>146.91999999999999</v>
      </c>
      <c r="M4796">
        <v>146.91999999999999</v>
      </c>
      <c r="N4796">
        <f t="shared" si="74"/>
        <v>0</v>
      </c>
    </row>
    <row r="4797" spans="1:14" x14ac:dyDescent="0.2">
      <c r="A4797" t="s">
        <v>5055</v>
      </c>
      <c r="B4797" t="s">
        <v>33071</v>
      </c>
      <c r="I4797" t="s">
        <v>5</v>
      </c>
      <c r="J4797">
        <v>209.24</v>
      </c>
      <c r="M4797">
        <v>209.24</v>
      </c>
      <c r="N4797">
        <f t="shared" si="74"/>
        <v>0</v>
      </c>
    </row>
    <row r="4798" spans="1:14" x14ac:dyDescent="0.2">
      <c r="A4798" t="s">
        <v>5056</v>
      </c>
      <c r="B4798" t="s">
        <v>33071</v>
      </c>
      <c r="I4798" t="s">
        <v>5</v>
      </c>
      <c r="J4798">
        <v>188.55</v>
      </c>
      <c r="M4798">
        <v>188.55</v>
      </c>
      <c r="N4798">
        <f t="shared" si="74"/>
        <v>0</v>
      </c>
    </row>
    <row r="4799" spans="1:14" x14ac:dyDescent="0.2">
      <c r="A4799" t="s">
        <v>5057</v>
      </c>
      <c r="B4799" t="s">
        <v>33072</v>
      </c>
      <c r="I4799" t="s">
        <v>5</v>
      </c>
      <c r="J4799">
        <v>347.54</v>
      </c>
      <c r="M4799">
        <v>347.54</v>
      </c>
      <c r="N4799">
        <f t="shared" si="74"/>
        <v>0</v>
      </c>
    </row>
    <row r="4800" spans="1:14" x14ac:dyDescent="0.2">
      <c r="A4800" t="s">
        <v>5058</v>
      </c>
      <c r="B4800" t="s">
        <v>33072</v>
      </c>
      <c r="I4800" t="s">
        <v>5</v>
      </c>
      <c r="J4800">
        <v>316.51</v>
      </c>
      <c r="M4800">
        <v>316.51</v>
      </c>
      <c r="N4800">
        <f t="shared" si="74"/>
        <v>0</v>
      </c>
    </row>
    <row r="4801" spans="1:14" x14ac:dyDescent="0.2">
      <c r="A4801" t="s">
        <v>5059</v>
      </c>
      <c r="B4801" t="s">
        <v>33073</v>
      </c>
      <c r="I4801" t="s">
        <v>5</v>
      </c>
      <c r="J4801">
        <v>570.44000000000005</v>
      </c>
      <c r="M4801">
        <v>570.44000000000005</v>
      </c>
      <c r="N4801">
        <f t="shared" si="74"/>
        <v>0</v>
      </c>
    </row>
    <row r="4802" spans="1:14" x14ac:dyDescent="0.2">
      <c r="A4802" t="s">
        <v>5060</v>
      </c>
      <c r="B4802" t="s">
        <v>33073</v>
      </c>
      <c r="I4802" t="s">
        <v>5</v>
      </c>
      <c r="J4802">
        <v>520.39</v>
      </c>
      <c r="M4802">
        <v>520.39</v>
      </c>
      <c r="N4802">
        <f t="shared" si="74"/>
        <v>0</v>
      </c>
    </row>
    <row r="4803" spans="1:14" x14ac:dyDescent="0.2">
      <c r="A4803" t="s">
        <v>5061</v>
      </c>
      <c r="B4803" t="s">
        <v>33074</v>
      </c>
      <c r="I4803" t="s">
        <v>5</v>
      </c>
      <c r="J4803">
        <v>783.14</v>
      </c>
      <c r="M4803">
        <v>783.14</v>
      </c>
      <c r="N4803">
        <f t="shared" si="74"/>
        <v>0</v>
      </c>
    </row>
    <row r="4804" spans="1:14" x14ac:dyDescent="0.2">
      <c r="A4804" t="s">
        <v>5062</v>
      </c>
      <c r="B4804" t="s">
        <v>33074</v>
      </c>
      <c r="I4804" t="s">
        <v>5</v>
      </c>
      <c r="J4804">
        <v>718.03</v>
      </c>
      <c r="M4804">
        <v>718.03</v>
      </c>
      <c r="N4804">
        <f t="shared" ref="N4804:N4867" si="75">J4804-M4804</f>
        <v>0</v>
      </c>
    </row>
    <row r="4805" spans="1:14" x14ac:dyDescent="0.2">
      <c r="A4805" t="s">
        <v>5063</v>
      </c>
      <c r="B4805" t="s">
        <v>33075</v>
      </c>
      <c r="I4805" t="s">
        <v>5</v>
      </c>
      <c r="J4805">
        <v>939.02</v>
      </c>
      <c r="M4805">
        <v>939.02</v>
      </c>
      <c r="N4805">
        <f t="shared" si="75"/>
        <v>0</v>
      </c>
    </row>
    <row r="4806" spans="1:14" x14ac:dyDescent="0.2">
      <c r="A4806" t="s">
        <v>5064</v>
      </c>
      <c r="B4806" t="s">
        <v>33075</v>
      </c>
      <c r="I4806" t="s">
        <v>5</v>
      </c>
      <c r="J4806">
        <v>859.18</v>
      </c>
      <c r="M4806">
        <v>859.18</v>
      </c>
      <c r="N4806">
        <f t="shared" si="75"/>
        <v>0</v>
      </c>
    </row>
    <row r="4807" spans="1:14" x14ac:dyDescent="0.2">
      <c r="A4807" t="s">
        <v>5065</v>
      </c>
      <c r="B4807" t="s">
        <v>40967</v>
      </c>
      <c r="I4807" t="s">
        <v>4</v>
      </c>
      <c r="J4807">
        <v>191.68</v>
      </c>
      <c r="M4807">
        <v>191.68</v>
      </c>
      <c r="N4807">
        <f t="shared" si="75"/>
        <v>0</v>
      </c>
    </row>
    <row r="4808" spans="1:14" x14ac:dyDescent="0.2">
      <c r="A4808" t="s">
        <v>5066</v>
      </c>
      <c r="B4808" t="s">
        <v>40967</v>
      </c>
      <c r="I4808" t="s">
        <v>4</v>
      </c>
      <c r="J4808">
        <v>190.01</v>
      </c>
      <c r="M4808">
        <v>190.01</v>
      </c>
      <c r="N4808">
        <f t="shared" si="75"/>
        <v>0</v>
      </c>
    </row>
    <row r="4809" spans="1:14" x14ac:dyDescent="0.2">
      <c r="A4809" t="s">
        <v>5067</v>
      </c>
      <c r="B4809" t="s">
        <v>40968</v>
      </c>
      <c r="I4809" t="s">
        <v>4</v>
      </c>
      <c r="J4809">
        <v>233.05</v>
      </c>
      <c r="M4809">
        <v>233.05</v>
      </c>
      <c r="N4809">
        <f t="shared" si="75"/>
        <v>0</v>
      </c>
    </row>
    <row r="4810" spans="1:14" x14ac:dyDescent="0.2">
      <c r="A4810" t="s">
        <v>5068</v>
      </c>
      <c r="B4810" t="s">
        <v>40968</v>
      </c>
      <c r="I4810" t="s">
        <v>4</v>
      </c>
      <c r="J4810">
        <v>230.8</v>
      </c>
      <c r="M4810">
        <v>230.8</v>
      </c>
      <c r="N4810">
        <f t="shared" si="75"/>
        <v>0</v>
      </c>
    </row>
    <row r="4811" spans="1:14" x14ac:dyDescent="0.2">
      <c r="A4811" t="s">
        <v>5069</v>
      </c>
      <c r="B4811" t="s">
        <v>40969</v>
      </c>
      <c r="I4811" t="s">
        <v>4</v>
      </c>
      <c r="J4811">
        <v>266.31</v>
      </c>
      <c r="M4811">
        <v>266.31</v>
      </c>
      <c r="N4811">
        <f t="shared" si="75"/>
        <v>0</v>
      </c>
    </row>
    <row r="4812" spans="1:14" x14ac:dyDescent="0.2">
      <c r="A4812" t="s">
        <v>5070</v>
      </c>
      <c r="B4812" t="s">
        <v>40969</v>
      </c>
      <c r="I4812" t="s">
        <v>4</v>
      </c>
      <c r="J4812">
        <v>263.48</v>
      </c>
      <c r="M4812">
        <v>263.48</v>
      </c>
      <c r="N4812">
        <f t="shared" si="75"/>
        <v>0</v>
      </c>
    </row>
    <row r="4813" spans="1:14" x14ac:dyDescent="0.2">
      <c r="A4813" t="s">
        <v>5071</v>
      </c>
      <c r="B4813" t="s">
        <v>40970</v>
      </c>
      <c r="I4813" t="s">
        <v>4</v>
      </c>
      <c r="J4813">
        <v>358.72</v>
      </c>
      <c r="M4813">
        <v>358.72</v>
      </c>
      <c r="N4813">
        <f t="shared" si="75"/>
        <v>0</v>
      </c>
    </row>
    <row r="4814" spans="1:14" x14ac:dyDescent="0.2">
      <c r="A4814" t="s">
        <v>5072</v>
      </c>
      <c r="B4814" t="s">
        <v>40970</v>
      </c>
      <c r="I4814" t="s">
        <v>4</v>
      </c>
      <c r="J4814">
        <v>355.6</v>
      </c>
      <c r="M4814">
        <v>355.6</v>
      </c>
      <c r="N4814">
        <f t="shared" si="75"/>
        <v>0</v>
      </c>
    </row>
    <row r="4815" spans="1:14" x14ac:dyDescent="0.2">
      <c r="A4815" t="s">
        <v>5073</v>
      </c>
      <c r="B4815" t="s">
        <v>40971</v>
      </c>
      <c r="I4815" t="s">
        <v>4</v>
      </c>
      <c r="J4815">
        <v>386.75</v>
      </c>
      <c r="M4815">
        <v>386.75</v>
      </c>
      <c r="N4815">
        <f t="shared" si="75"/>
        <v>0</v>
      </c>
    </row>
    <row r="4816" spans="1:14" x14ac:dyDescent="0.2">
      <c r="A4816" t="s">
        <v>5074</v>
      </c>
      <c r="B4816" t="s">
        <v>40971</v>
      </c>
      <c r="I4816" t="s">
        <v>4</v>
      </c>
      <c r="J4816">
        <v>383.35</v>
      </c>
      <c r="M4816">
        <v>383.35</v>
      </c>
      <c r="N4816">
        <f t="shared" si="75"/>
        <v>0</v>
      </c>
    </row>
    <row r="4817" spans="1:14" x14ac:dyDescent="0.2">
      <c r="A4817" t="s">
        <v>5075</v>
      </c>
      <c r="B4817" t="s">
        <v>40972</v>
      </c>
      <c r="I4817" t="s">
        <v>4</v>
      </c>
      <c r="J4817">
        <v>695.25</v>
      </c>
      <c r="M4817">
        <v>695.25</v>
      </c>
      <c r="N4817">
        <f t="shared" si="75"/>
        <v>0</v>
      </c>
    </row>
    <row r="4818" spans="1:14" x14ac:dyDescent="0.2">
      <c r="A4818" t="s">
        <v>5076</v>
      </c>
      <c r="B4818" t="s">
        <v>40972</v>
      </c>
      <c r="I4818" t="s">
        <v>4</v>
      </c>
      <c r="J4818">
        <v>691.27</v>
      </c>
      <c r="M4818">
        <v>691.27</v>
      </c>
      <c r="N4818">
        <f t="shared" si="75"/>
        <v>0</v>
      </c>
    </row>
    <row r="4819" spans="1:14" x14ac:dyDescent="0.2">
      <c r="A4819" t="s">
        <v>5077</v>
      </c>
      <c r="B4819" t="s">
        <v>40973</v>
      </c>
      <c r="I4819" t="s">
        <v>4</v>
      </c>
      <c r="J4819">
        <v>1152.55</v>
      </c>
      <c r="M4819">
        <v>1152.55</v>
      </c>
      <c r="N4819">
        <f t="shared" si="75"/>
        <v>0</v>
      </c>
    </row>
    <row r="4820" spans="1:14" x14ac:dyDescent="0.2">
      <c r="A4820" t="s">
        <v>5078</v>
      </c>
      <c r="B4820" t="s">
        <v>40973</v>
      </c>
      <c r="I4820" t="s">
        <v>4</v>
      </c>
      <c r="J4820">
        <v>1147.99</v>
      </c>
      <c r="M4820">
        <v>1147.99</v>
      </c>
      <c r="N4820">
        <f t="shared" si="75"/>
        <v>0</v>
      </c>
    </row>
    <row r="4821" spans="1:14" x14ac:dyDescent="0.2">
      <c r="A4821" t="s">
        <v>5079</v>
      </c>
      <c r="B4821" t="s">
        <v>40974</v>
      </c>
      <c r="I4821" t="s">
        <v>4</v>
      </c>
      <c r="J4821">
        <v>1686.5</v>
      </c>
      <c r="M4821">
        <v>1686.5</v>
      </c>
      <c r="N4821">
        <f t="shared" si="75"/>
        <v>0</v>
      </c>
    </row>
    <row r="4822" spans="1:14" x14ac:dyDescent="0.2">
      <c r="A4822" t="s">
        <v>5080</v>
      </c>
      <c r="B4822" t="s">
        <v>40974</v>
      </c>
      <c r="I4822" t="s">
        <v>4</v>
      </c>
      <c r="J4822">
        <v>1681.38</v>
      </c>
      <c r="M4822">
        <v>1681.38</v>
      </c>
      <c r="N4822">
        <f t="shared" si="75"/>
        <v>0</v>
      </c>
    </row>
    <row r="4823" spans="1:14" x14ac:dyDescent="0.2">
      <c r="A4823" t="s">
        <v>5081</v>
      </c>
      <c r="B4823" t="s">
        <v>40975</v>
      </c>
      <c r="I4823" t="s">
        <v>4</v>
      </c>
      <c r="J4823">
        <v>5103.8900000000003</v>
      </c>
      <c r="M4823">
        <v>5103.8900000000003</v>
      </c>
      <c r="N4823">
        <f t="shared" si="75"/>
        <v>0</v>
      </c>
    </row>
    <row r="4824" spans="1:14" x14ac:dyDescent="0.2">
      <c r="A4824" t="s">
        <v>5082</v>
      </c>
      <c r="B4824" t="s">
        <v>40975</v>
      </c>
      <c r="I4824" t="s">
        <v>4</v>
      </c>
      <c r="J4824">
        <v>5098.1899999999996</v>
      </c>
      <c r="M4824">
        <v>5098.1899999999996</v>
      </c>
      <c r="N4824">
        <f t="shared" si="75"/>
        <v>0</v>
      </c>
    </row>
    <row r="4825" spans="1:14" x14ac:dyDescent="0.2">
      <c r="A4825" t="s">
        <v>5083</v>
      </c>
      <c r="B4825" t="s">
        <v>40976</v>
      </c>
      <c r="I4825" t="s">
        <v>4</v>
      </c>
      <c r="J4825">
        <v>6204.78</v>
      </c>
      <c r="M4825">
        <v>6204.78</v>
      </c>
      <c r="N4825">
        <f t="shared" si="75"/>
        <v>0</v>
      </c>
    </row>
    <row r="4826" spans="1:14" x14ac:dyDescent="0.2">
      <c r="A4826" t="s">
        <v>5084</v>
      </c>
      <c r="B4826" t="s">
        <v>40976</v>
      </c>
      <c r="I4826" t="s">
        <v>4</v>
      </c>
      <c r="J4826">
        <v>6198.51</v>
      </c>
      <c r="M4826">
        <v>6198.51</v>
      </c>
      <c r="N4826">
        <f t="shared" si="75"/>
        <v>0</v>
      </c>
    </row>
    <row r="4827" spans="1:14" x14ac:dyDescent="0.2">
      <c r="A4827" t="s">
        <v>5085</v>
      </c>
      <c r="B4827" t="s">
        <v>40977</v>
      </c>
      <c r="I4827" t="s">
        <v>4</v>
      </c>
      <c r="J4827">
        <v>8339.57</v>
      </c>
      <c r="M4827">
        <v>8339.57</v>
      </c>
      <c r="N4827">
        <f t="shared" si="75"/>
        <v>0</v>
      </c>
    </row>
    <row r="4828" spans="1:14" x14ac:dyDescent="0.2">
      <c r="A4828" t="s">
        <v>5086</v>
      </c>
      <c r="B4828" t="s">
        <v>40977</v>
      </c>
      <c r="I4828" t="s">
        <v>4</v>
      </c>
      <c r="J4828">
        <v>8332.7199999999993</v>
      </c>
      <c r="M4828">
        <v>8332.7199999999993</v>
      </c>
      <c r="N4828">
        <f t="shared" si="75"/>
        <v>0</v>
      </c>
    </row>
    <row r="4829" spans="1:14" x14ac:dyDescent="0.2">
      <c r="A4829" t="s">
        <v>5087</v>
      </c>
      <c r="B4829" t="s">
        <v>40978</v>
      </c>
      <c r="I4829" t="s">
        <v>4</v>
      </c>
      <c r="J4829">
        <v>290.58</v>
      </c>
      <c r="M4829">
        <v>290.58</v>
      </c>
      <c r="N4829">
        <f t="shared" si="75"/>
        <v>0</v>
      </c>
    </row>
    <row r="4830" spans="1:14" x14ac:dyDescent="0.2">
      <c r="A4830" t="s">
        <v>5088</v>
      </c>
      <c r="B4830" t="s">
        <v>40978</v>
      </c>
      <c r="I4830" t="s">
        <v>4</v>
      </c>
      <c r="J4830">
        <v>287.75</v>
      </c>
      <c r="M4830">
        <v>287.75</v>
      </c>
      <c r="N4830">
        <f t="shared" si="75"/>
        <v>0</v>
      </c>
    </row>
    <row r="4831" spans="1:14" x14ac:dyDescent="0.2">
      <c r="A4831" t="s">
        <v>5089</v>
      </c>
      <c r="B4831" t="s">
        <v>40979</v>
      </c>
      <c r="I4831" t="s">
        <v>4</v>
      </c>
      <c r="J4831">
        <v>450</v>
      </c>
      <c r="M4831">
        <v>450</v>
      </c>
      <c r="N4831">
        <f t="shared" si="75"/>
        <v>0</v>
      </c>
    </row>
    <row r="4832" spans="1:14" x14ac:dyDescent="0.2">
      <c r="A4832" t="s">
        <v>5090</v>
      </c>
      <c r="B4832" t="s">
        <v>40979</v>
      </c>
      <c r="I4832" t="s">
        <v>4</v>
      </c>
      <c r="J4832">
        <v>446.59</v>
      </c>
      <c r="M4832">
        <v>446.59</v>
      </c>
      <c r="N4832">
        <f t="shared" si="75"/>
        <v>0</v>
      </c>
    </row>
    <row r="4833" spans="1:14" x14ac:dyDescent="0.2">
      <c r="A4833" t="s">
        <v>5091</v>
      </c>
      <c r="B4833" t="s">
        <v>40980</v>
      </c>
      <c r="I4833" t="s">
        <v>4</v>
      </c>
      <c r="J4833">
        <v>187.37</v>
      </c>
      <c r="M4833">
        <v>187.37</v>
      </c>
      <c r="N4833">
        <f t="shared" si="75"/>
        <v>0</v>
      </c>
    </row>
    <row r="4834" spans="1:14" x14ac:dyDescent="0.2">
      <c r="A4834" t="s">
        <v>5092</v>
      </c>
      <c r="B4834" t="s">
        <v>40980</v>
      </c>
      <c r="I4834" t="s">
        <v>4</v>
      </c>
      <c r="J4834">
        <v>186.74</v>
      </c>
      <c r="M4834">
        <v>186.74</v>
      </c>
      <c r="N4834">
        <f t="shared" si="75"/>
        <v>0</v>
      </c>
    </row>
    <row r="4835" spans="1:14" x14ac:dyDescent="0.2">
      <c r="A4835" t="s">
        <v>5093</v>
      </c>
      <c r="B4835" t="s">
        <v>40981</v>
      </c>
      <c r="I4835" t="s">
        <v>4</v>
      </c>
      <c r="J4835">
        <v>264.33999999999997</v>
      </c>
      <c r="M4835">
        <v>264.33999999999997</v>
      </c>
      <c r="N4835">
        <f t="shared" si="75"/>
        <v>0</v>
      </c>
    </row>
    <row r="4836" spans="1:14" x14ac:dyDescent="0.2">
      <c r="A4836" t="s">
        <v>5094</v>
      </c>
      <c r="B4836" t="s">
        <v>40981</v>
      </c>
      <c r="I4836" t="s">
        <v>4</v>
      </c>
      <c r="J4836">
        <v>263.45</v>
      </c>
      <c r="M4836">
        <v>263.45</v>
      </c>
      <c r="N4836">
        <f t="shared" si="75"/>
        <v>0</v>
      </c>
    </row>
    <row r="4837" spans="1:14" x14ac:dyDescent="0.2">
      <c r="A4837" t="s">
        <v>5095</v>
      </c>
      <c r="B4837" t="s">
        <v>40982</v>
      </c>
      <c r="I4837" t="s">
        <v>4</v>
      </c>
      <c r="J4837">
        <v>363.53</v>
      </c>
      <c r="M4837">
        <v>363.53</v>
      </c>
      <c r="N4837">
        <f t="shared" si="75"/>
        <v>0</v>
      </c>
    </row>
    <row r="4838" spans="1:14" x14ac:dyDescent="0.2">
      <c r="A4838" t="s">
        <v>5096</v>
      </c>
      <c r="B4838" t="s">
        <v>40982</v>
      </c>
      <c r="I4838" t="s">
        <v>4</v>
      </c>
      <c r="J4838">
        <v>362.51</v>
      </c>
      <c r="M4838">
        <v>362.51</v>
      </c>
      <c r="N4838">
        <f t="shared" si="75"/>
        <v>0</v>
      </c>
    </row>
    <row r="4839" spans="1:14" x14ac:dyDescent="0.2">
      <c r="A4839" t="s">
        <v>5097</v>
      </c>
      <c r="B4839" t="s">
        <v>40983</v>
      </c>
      <c r="I4839" t="s">
        <v>4</v>
      </c>
      <c r="J4839">
        <v>440.89</v>
      </c>
      <c r="M4839">
        <v>440.89</v>
      </c>
      <c r="N4839">
        <f t="shared" si="75"/>
        <v>0</v>
      </c>
    </row>
    <row r="4840" spans="1:14" x14ac:dyDescent="0.2">
      <c r="A4840" t="s">
        <v>5098</v>
      </c>
      <c r="B4840" t="s">
        <v>40983</v>
      </c>
      <c r="I4840" t="s">
        <v>4</v>
      </c>
      <c r="J4840">
        <v>439.96</v>
      </c>
      <c r="M4840">
        <v>439.96</v>
      </c>
      <c r="N4840">
        <f t="shared" si="75"/>
        <v>0</v>
      </c>
    </row>
    <row r="4841" spans="1:14" x14ac:dyDescent="0.2">
      <c r="A4841" t="s">
        <v>5099</v>
      </c>
      <c r="B4841" t="s">
        <v>40984</v>
      </c>
      <c r="I4841" t="s">
        <v>4</v>
      </c>
      <c r="J4841">
        <v>434.46</v>
      </c>
      <c r="M4841">
        <v>434.46</v>
      </c>
      <c r="N4841">
        <f t="shared" si="75"/>
        <v>0</v>
      </c>
    </row>
    <row r="4842" spans="1:14" x14ac:dyDescent="0.2">
      <c r="A4842" t="s">
        <v>5100</v>
      </c>
      <c r="B4842" t="s">
        <v>40984</v>
      </c>
      <c r="I4842" t="s">
        <v>4</v>
      </c>
      <c r="J4842">
        <v>433.12</v>
      </c>
      <c r="M4842">
        <v>433.12</v>
      </c>
      <c r="N4842">
        <f t="shared" si="75"/>
        <v>0</v>
      </c>
    </row>
    <row r="4843" spans="1:14" x14ac:dyDescent="0.2">
      <c r="A4843" t="s">
        <v>5101</v>
      </c>
      <c r="B4843" t="s">
        <v>40985</v>
      </c>
      <c r="I4843" t="s">
        <v>4</v>
      </c>
      <c r="J4843">
        <v>521.25</v>
      </c>
      <c r="M4843">
        <v>521.25</v>
      </c>
      <c r="N4843">
        <f t="shared" si="75"/>
        <v>0</v>
      </c>
    </row>
    <row r="4844" spans="1:14" x14ac:dyDescent="0.2">
      <c r="A4844" t="s">
        <v>5102</v>
      </c>
      <c r="B4844" t="s">
        <v>40985</v>
      </c>
      <c r="I4844" t="s">
        <v>4</v>
      </c>
      <c r="J4844">
        <v>519.03</v>
      </c>
      <c r="M4844">
        <v>519.03</v>
      </c>
      <c r="N4844">
        <f t="shared" si="75"/>
        <v>0</v>
      </c>
    </row>
    <row r="4845" spans="1:14" x14ac:dyDescent="0.2">
      <c r="A4845" t="s">
        <v>5103</v>
      </c>
      <c r="B4845" t="s">
        <v>40986</v>
      </c>
      <c r="I4845" t="s">
        <v>4</v>
      </c>
      <c r="J4845">
        <v>639.39</v>
      </c>
      <c r="M4845">
        <v>639.39</v>
      </c>
      <c r="N4845">
        <f t="shared" si="75"/>
        <v>0</v>
      </c>
    </row>
    <row r="4846" spans="1:14" x14ac:dyDescent="0.2">
      <c r="A4846" t="s">
        <v>5104</v>
      </c>
      <c r="B4846" t="s">
        <v>40986</v>
      </c>
      <c r="I4846" t="s">
        <v>4</v>
      </c>
      <c r="J4846">
        <v>636.04999999999995</v>
      </c>
      <c r="M4846">
        <v>636.04999999999995</v>
      </c>
      <c r="N4846">
        <f t="shared" si="75"/>
        <v>0</v>
      </c>
    </row>
    <row r="4847" spans="1:14" x14ac:dyDescent="0.2">
      <c r="A4847" t="s">
        <v>5105</v>
      </c>
      <c r="B4847" t="s">
        <v>40987</v>
      </c>
      <c r="I4847" t="s">
        <v>4</v>
      </c>
      <c r="J4847">
        <v>786.15</v>
      </c>
      <c r="M4847">
        <v>786.15</v>
      </c>
      <c r="N4847">
        <f t="shared" si="75"/>
        <v>0</v>
      </c>
    </row>
    <row r="4848" spans="1:14" x14ac:dyDescent="0.2">
      <c r="A4848" t="s">
        <v>5106</v>
      </c>
      <c r="B4848" t="s">
        <v>40987</v>
      </c>
      <c r="I4848" t="s">
        <v>4</v>
      </c>
      <c r="J4848">
        <v>781.79</v>
      </c>
      <c r="M4848">
        <v>781.79</v>
      </c>
      <c r="N4848">
        <f t="shared" si="75"/>
        <v>0</v>
      </c>
    </row>
    <row r="4849" spans="1:14" x14ac:dyDescent="0.2">
      <c r="A4849" t="s">
        <v>5107</v>
      </c>
      <c r="B4849" t="s">
        <v>40988</v>
      </c>
      <c r="I4849" t="s">
        <v>4</v>
      </c>
      <c r="J4849">
        <v>925.37</v>
      </c>
      <c r="M4849">
        <v>925.37</v>
      </c>
      <c r="N4849">
        <f t="shared" si="75"/>
        <v>0</v>
      </c>
    </row>
    <row r="4850" spans="1:14" x14ac:dyDescent="0.2">
      <c r="A4850" t="s">
        <v>5108</v>
      </c>
      <c r="B4850" t="s">
        <v>40988</v>
      </c>
      <c r="I4850" t="s">
        <v>4</v>
      </c>
      <c r="J4850">
        <v>921.08</v>
      </c>
      <c r="M4850">
        <v>921.08</v>
      </c>
      <c r="N4850">
        <f t="shared" si="75"/>
        <v>0</v>
      </c>
    </row>
    <row r="4851" spans="1:14" x14ac:dyDescent="0.2">
      <c r="A4851" t="s">
        <v>5109</v>
      </c>
      <c r="B4851" t="s">
        <v>40989</v>
      </c>
      <c r="I4851" t="s">
        <v>4</v>
      </c>
      <c r="J4851">
        <v>1263.03</v>
      </c>
      <c r="M4851">
        <v>1263.03</v>
      </c>
      <c r="N4851">
        <f t="shared" si="75"/>
        <v>0</v>
      </c>
    </row>
    <row r="4852" spans="1:14" x14ac:dyDescent="0.2">
      <c r="A4852" t="s">
        <v>5110</v>
      </c>
      <c r="B4852" t="s">
        <v>40989</v>
      </c>
      <c r="I4852" t="s">
        <v>4</v>
      </c>
      <c r="J4852">
        <v>1257.23</v>
      </c>
      <c r="M4852">
        <v>1257.23</v>
      </c>
      <c r="N4852">
        <f t="shared" si="75"/>
        <v>0</v>
      </c>
    </row>
    <row r="4853" spans="1:14" x14ac:dyDescent="0.2">
      <c r="A4853" t="s">
        <v>5111</v>
      </c>
      <c r="B4853" t="s">
        <v>40990</v>
      </c>
      <c r="I4853" t="s">
        <v>4</v>
      </c>
      <c r="J4853">
        <v>1624.4</v>
      </c>
      <c r="M4853">
        <v>1624.4</v>
      </c>
      <c r="N4853">
        <f t="shared" si="75"/>
        <v>0</v>
      </c>
    </row>
    <row r="4854" spans="1:14" x14ac:dyDescent="0.2">
      <c r="A4854" t="s">
        <v>5112</v>
      </c>
      <c r="B4854" t="s">
        <v>40990</v>
      </c>
      <c r="I4854" t="s">
        <v>4</v>
      </c>
      <c r="J4854">
        <v>1617.03</v>
      </c>
      <c r="M4854">
        <v>1617.03</v>
      </c>
      <c r="N4854">
        <f t="shared" si="75"/>
        <v>0</v>
      </c>
    </row>
    <row r="4855" spans="1:14" x14ac:dyDescent="0.2">
      <c r="A4855" t="s">
        <v>5113</v>
      </c>
      <c r="B4855" t="s">
        <v>40991</v>
      </c>
      <c r="I4855" t="s">
        <v>4</v>
      </c>
      <c r="J4855">
        <v>2102.3000000000002</v>
      </c>
      <c r="M4855">
        <v>2102.3000000000002</v>
      </c>
      <c r="N4855">
        <f t="shared" si="75"/>
        <v>0</v>
      </c>
    </row>
    <row r="4856" spans="1:14" x14ac:dyDescent="0.2">
      <c r="A4856" t="s">
        <v>5114</v>
      </c>
      <c r="B4856" t="s">
        <v>40991</v>
      </c>
      <c r="I4856" t="s">
        <v>4</v>
      </c>
      <c r="J4856">
        <v>2093.31</v>
      </c>
      <c r="M4856">
        <v>2093.31</v>
      </c>
      <c r="N4856">
        <f t="shared" si="75"/>
        <v>0</v>
      </c>
    </row>
    <row r="4857" spans="1:14" x14ac:dyDescent="0.2">
      <c r="A4857" t="s">
        <v>5115</v>
      </c>
      <c r="B4857" t="s">
        <v>40992</v>
      </c>
      <c r="I4857" t="s">
        <v>4</v>
      </c>
      <c r="J4857">
        <v>2942.14</v>
      </c>
      <c r="M4857">
        <v>2942.14</v>
      </c>
      <c r="N4857">
        <f t="shared" si="75"/>
        <v>0</v>
      </c>
    </row>
    <row r="4858" spans="1:14" x14ac:dyDescent="0.2">
      <c r="A4858" t="s">
        <v>5116</v>
      </c>
      <c r="B4858" t="s">
        <v>40992</v>
      </c>
      <c r="I4858" t="s">
        <v>4</v>
      </c>
      <c r="J4858">
        <v>2931.65</v>
      </c>
      <c r="M4858">
        <v>2931.65</v>
      </c>
      <c r="N4858">
        <f t="shared" si="75"/>
        <v>0</v>
      </c>
    </row>
    <row r="4859" spans="1:14" x14ac:dyDescent="0.2">
      <c r="A4859" t="s">
        <v>5117</v>
      </c>
      <c r="B4859" t="s">
        <v>40993</v>
      </c>
      <c r="I4859" t="s">
        <v>4</v>
      </c>
      <c r="J4859">
        <v>3517.9</v>
      </c>
      <c r="M4859">
        <v>3517.9</v>
      </c>
      <c r="N4859">
        <f t="shared" si="75"/>
        <v>0</v>
      </c>
    </row>
    <row r="4860" spans="1:14" x14ac:dyDescent="0.2">
      <c r="A4860" t="s">
        <v>5118</v>
      </c>
      <c r="B4860" t="s">
        <v>40993</v>
      </c>
      <c r="I4860" t="s">
        <v>4</v>
      </c>
      <c r="J4860">
        <v>3505.92</v>
      </c>
      <c r="M4860">
        <v>3505.92</v>
      </c>
      <c r="N4860">
        <f t="shared" si="75"/>
        <v>0</v>
      </c>
    </row>
    <row r="4861" spans="1:14" x14ac:dyDescent="0.2">
      <c r="A4861" t="s">
        <v>5119</v>
      </c>
      <c r="B4861" t="s">
        <v>40994</v>
      </c>
      <c r="I4861" t="s">
        <v>4</v>
      </c>
      <c r="J4861">
        <v>4112.83</v>
      </c>
      <c r="M4861">
        <v>4112.83</v>
      </c>
      <c r="N4861">
        <f t="shared" si="75"/>
        <v>0</v>
      </c>
    </row>
    <row r="4862" spans="1:14" x14ac:dyDescent="0.2">
      <c r="A4862" t="s">
        <v>5120</v>
      </c>
      <c r="B4862" t="s">
        <v>40994</v>
      </c>
      <c r="I4862" t="s">
        <v>4</v>
      </c>
      <c r="J4862">
        <v>4099.3500000000004</v>
      </c>
      <c r="M4862">
        <v>4099.3500000000004</v>
      </c>
      <c r="N4862">
        <f t="shared" si="75"/>
        <v>0</v>
      </c>
    </row>
    <row r="4863" spans="1:14" x14ac:dyDescent="0.2">
      <c r="A4863" t="s">
        <v>5121</v>
      </c>
      <c r="B4863" t="s">
        <v>40995</v>
      </c>
      <c r="I4863" t="s">
        <v>4</v>
      </c>
      <c r="J4863">
        <v>4790.72</v>
      </c>
      <c r="M4863">
        <v>4790.72</v>
      </c>
      <c r="N4863">
        <f t="shared" si="75"/>
        <v>0</v>
      </c>
    </row>
    <row r="4864" spans="1:14" x14ac:dyDescent="0.2">
      <c r="A4864" t="s">
        <v>5122</v>
      </c>
      <c r="B4864" t="s">
        <v>40995</v>
      </c>
      <c r="I4864" t="s">
        <v>4</v>
      </c>
      <c r="J4864">
        <v>4775.75</v>
      </c>
      <c r="M4864">
        <v>4775.75</v>
      </c>
      <c r="N4864">
        <f t="shared" si="75"/>
        <v>0</v>
      </c>
    </row>
    <row r="4865" spans="1:14" x14ac:dyDescent="0.2">
      <c r="A4865" t="s">
        <v>5123</v>
      </c>
      <c r="B4865" t="s">
        <v>40996</v>
      </c>
      <c r="I4865" t="s">
        <v>4</v>
      </c>
      <c r="J4865">
        <v>6250.18</v>
      </c>
      <c r="M4865">
        <v>6250.18</v>
      </c>
      <c r="N4865">
        <f t="shared" si="75"/>
        <v>0</v>
      </c>
    </row>
    <row r="4866" spans="1:14" x14ac:dyDescent="0.2">
      <c r="A4866" t="s">
        <v>5124</v>
      </c>
      <c r="B4866" t="s">
        <v>40996</v>
      </c>
      <c r="I4866" t="s">
        <v>4</v>
      </c>
      <c r="J4866">
        <v>6232.48</v>
      </c>
      <c r="M4866">
        <v>6232.48</v>
      </c>
      <c r="N4866">
        <f t="shared" si="75"/>
        <v>0</v>
      </c>
    </row>
    <row r="4867" spans="1:14" x14ac:dyDescent="0.2">
      <c r="A4867" t="s">
        <v>5125</v>
      </c>
      <c r="B4867" t="s">
        <v>40997</v>
      </c>
      <c r="I4867" t="s">
        <v>4</v>
      </c>
      <c r="J4867">
        <v>487.14</v>
      </c>
      <c r="M4867">
        <v>487.14</v>
      </c>
      <c r="N4867">
        <f t="shared" si="75"/>
        <v>0</v>
      </c>
    </row>
    <row r="4868" spans="1:14" x14ac:dyDescent="0.2">
      <c r="A4868" t="s">
        <v>5126</v>
      </c>
      <c r="B4868" t="s">
        <v>40997</v>
      </c>
      <c r="I4868" t="s">
        <v>4</v>
      </c>
      <c r="J4868">
        <v>484.92</v>
      </c>
      <c r="M4868">
        <v>484.92</v>
      </c>
      <c r="N4868">
        <f t="shared" ref="N4868:N4931" si="76">J4868-M4868</f>
        <v>0</v>
      </c>
    </row>
    <row r="4869" spans="1:14" x14ac:dyDescent="0.2">
      <c r="A4869" t="s">
        <v>5127</v>
      </c>
      <c r="B4869" t="s">
        <v>40998</v>
      </c>
      <c r="I4869" t="s">
        <v>4</v>
      </c>
      <c r="J4869">
        <v>587.66999999999996</v>
      </c>
      <c r="M4869">
        <v>587.66999999999996</v>
      </c>
      <c r="N4869">
        <f t="shared" si="76"/>
        <v>0</v>
      </c>
    </row>
    <row r="4870" spans="1:14" x14ac:dyDescent="0.2">
      <c r="A4870" t="s">
        <v>5128</v>
      </c>
      <c r="B4870" t="s">
        <v>40998</v>
      </c>
      <c r="I4870" t="s">
        <v>4</v>
      </c>
      <c r="J4870">
        <v>584.33000000000004</v>
      </c>
      <c r="M4870">
        <v>584.33000000000004</v>
      </c>
      <c r="N4870">
        <f t="shared" si="76"/>
        <v>0</v>
      </c>
    </row>
    <row r="4871" spans="1:14" x14ac:dyDescent="0.2">
      <c r="A4871" t="s">
        <v>5129</v>
      </c>
      <c r="B4871" t="s">
        <v>40999</v>
      </c>
      <c r="I4871" t="s">
        <v>4</v>
      </c>
      <c r="J4871">
        <v>720.79</v>
      </c>
      <c r="M4871">
        <v>720.79</v>
      </c>
      <c r="N4871">
        <f t="shared" si="76"/>
        <v>0</v>
      </c>
    </row>
    <row r="4872" spans="1:14" x14ac:dyDescent="0.2">
      <c r="A4872" t="s">
        <v>5130</v>
      </c>
      <c r="B4872" t="s">
        <v>40999</v>
      </c>
      <c r="I4872" t="s">
        <v>4</v>
      </c>
      <c r="J4872">
        <v>716.43</v>
      </c>
      <c r="M4872">
        <v>716.43</v>
      </c>
      <c r="N4872">
        <f t="shared" si="76"/>
        <v>0</v>
      </c>
    </row>
    <row r="4873" spans="1:14" x14ac:dyDescent="0.2">
      <c r="A4873" t="s">
        <v>5131</v>
      </c>
      <c r="B4873" t="s">
        <v>41000</v>
      </c>
      <c r="I4873" t="s">
        <v>4</v>
      </c>
      <c r="J4873">
        <v>821.18</v>
      </c>
      <c r="M4873">
        <v>821.18</v>
      </c>
      <c r="N4873">
        <f t="shared" si="76"/>
        <v>0</v>
      </c>
    </row>
    <row r="4874" spans="1:14" x14ac:dyDescent="0.2">
      <c r="A4874" t="s">
        <v>5132</v>
      </c>
      <c r="B4874" t="s">
        <v>41000</v>
      </c>
      <c r="I4874" t="s">
        <v>4</v>
      </c>
      <c r="J4874">
        <v>816.89</v>
      </c>
      <c r="M4874">
        <v>816.89</v>
      </c>
      <c r="N4874">
        <f t="shared" si="76"/>
        <v>0</v>
      </c>
    </row>
    <row r="4875" spans="1:14" x14ac:dyDescent="0.2">
      <c r="A4875" t="s">
        <v>5133</v>
      </c>
      <c r="B4875" t="s">
        <v>41001</v>
      </c>
      <c r="I4875" t="s">
        <v>4</v>
      </c>
      <c r="J4875">
        <v>1154.08</v>
      </c>
      <c r="M4875">
        <v>1154.08</v>
      </c>
      <c r="N4875">
        <f t="shared" si="76"/>
        <v>0</v>
      </c>
    </row>
    <row r="4876" spans="1:14" x14ac:dyDescent="0.2">
      <c r="A4876" t="s">
        <v>5134</v>
      </c>
      <c r="B4876" t="s">
        <v>41001</v>
      </c>
      <c r="I4876" t="s">
        <v>4</v>
      </c>
      <c r="J4876">
        <v>1148.28</v>
      </c>
      <c r="M4876">
        <v>1148.28</v>
      </c>
      <c r="N4876">
        <f t="shared" si="76"/>
        <v>0</v>
      </c>
    </row>
    <row r="4877" spans="1:14" x14ac:dyDescent="0.2">
      <c r="A4877" t="s">
        <v>5135</v>
      </c>
      <c r="B4877" t="s">
        <v>41002</v>
      </c>
      <c r="I4877" t="s">
        <v>4</v>
      </c>
      <c r="J4877">
        <v>1440.48</v>
      </c>
      <c r="M4877">
        <v>1440.48</v>
      </c>
      <c r="N4877">
        <f t="shared" si="76"/>
        <v>0</v>
      </c>
    </row>
    <row r="4878" spans="1:14" x14ac:dyDescent="0.2">
      <c r="A4878" t="s">
        <v>5136</v>
      </c>
      <c r="B4878" t="s">
        <v>41002</v>
      </c>
      <c r="I4878" t="s">
        <v>4</v>
      </c>
      <c r="J4878">
        <v>1433.11</v>
      </c>
      <c r="M4878">
        <v>1433.11</v>
      </c>
      <c r="N4878">
        <f t="shared" si="76"/>
        <v>0</v>
      </c>
    </row>
    <row r="4879" spans="1:14" x14ac:dyDescent="0.2">
      <c r="A4879" t="s">
        <v>5137</v>
      </c>
      <c r="B4879" t="s">
        <v>41003</v>
      </c>
      <c r="I4879" t="s">
        <v>4</v>
      </c>
      <c r="J4879">
        <v>1846.66</v>
      </c>
      <c r="M4879">
        <v>1846.66</v>
      </c>
      <c r="N4879">
        <f t="shared" si="76"/>
        <v>0</v>
      </c>
    </row>
    <row r="4880" spans="1:14" x14ac:dyDescent="0.2">
      <c r="A4880" t="s">
        <v>5138</v>
      </c>
      <c r="B4880" t="s">
        <v>41003</v>
      </c>
      <c r="I4880" t="s">
        <v>4</v>
      </c>
      <c r="J4880">
        <v>1839.18</v>
      </c>
      <c r="M4880">
        <v>1839.18</v>
      </c>
      <c r="N4880">
        <f t="shared" si="76"/>
        <v>0</v>
      </c>
    </row>
    <row r="4881" spans="1:14" x14ac:dyDescent="0.2">
      <c r="A4881" t="s">
        <v>5139</v>
      </c>
      <c r="B4881" t="s">
        <v>41004</v>
      </c>
      <c r="I4881" t="s">
        <v>4</v>
      </c>
      <c r="J4881">
        <v>2607.94</v>
      </c>
      <c r="M4881">
        <v>2607.94</v>
      </c>
      <c r="N4881">
        <f t="shared" si="76"/>
        <v>0</v>
      </c>
    </row>
    <row r="4882" spans="1:14" x14ac:dyDescent="0.2">
      <c r="A4882" t="s">
        <v>5140</v>
      </c>
      <c r="B4882" t="s">
        <v>41004</v>
      </c>
      <c r="I4882" t="s">
        <v>4</v>
      </c>
      <c r="J4882">
        <v>2599.2199999999998</v>
      </c>
      <c r="M4882">
        <v>2599.2199999999998</v>
      </c>
      <c r="N4882">
        <f t="shared" si="76"/>
        <v>0</v>
      </c>
    </row>
    <row r="4883" spans="1:14" x14ac:dyDescent="0.2">
      <c r="A4883" t="s">
        <v>5141</v>
      </c>
      <c r="B4883" t="s">
        <v>41005</v>
      </c>
      <c r="I4883" t="s">
        <v>4</v>
      </c>
      <c r="J4883">
        <v>3025.65</v>
      </c>
      <c r="M4883">
        <v>3025.65</v>
      </c>
      <c r="N4883">
        <f t="shared" si="76"/>
        <v>0</v>
      </c>
    </row>
    <row r="4884" spans="1:14" x14ac:dyDescent="0.2">
      <c r="A4884" t="s">
        <v>5142</v>
      </c>
      <c r="B4884" t="s">
        <v>41005</v>
      </c>
      <c r="I4884" t="s">
        <v>4</v>
      </c>
      <c r="J4884">
        <v>3015.69</v>
      </c>
      <c r="M4884">
        <v>3015.69</v>
      </c>
      <c r="N4884">
        <f t="shared" si="76"/>
        <v>0</v>
      </c>
    </row>
    <row r="4885" spans="1:14" x14ac:dyDescent="0.2">
      <c r="A4885" t="s">
        <v>5143</v>
      </c>
      <c r="B4885" t="s">
        <v>41006</v>
      </c>
      <c r="I4885" t="s">
        <v>4</v>
      </c>
      <c r="J4885">
        <v>3492.44</v>
      </c>
      <c r="M4885">
        <v>3492.44</v>
      </c>
      <c r="N4885">
        <f t="shared" si="76"/>
        <v>0</v>
      </c>
    </row>
    <row r="4886" spans="1:14" x14ac:dyDescent="0.2">
      <c r="A4886" t="s">
        <v>5144</v>
      </c>
      <c r="B4886" t="s">
        <v>41006</v>
      </c>
      <c r="I4886" t="s">
        <v>4</v>
      </c>
      <c r="J4886">
        <v>3481.24</v>
      </c>
      <c r="M4886">
        <v>3481.24</v>
      </c>
      <c r="N4886">
        <f t="shared" si="76"/>
        <v>0</v>
      </c>
    </row>
    <row r="4887" spans="1:14" x14ac:dyDescent="0.2">
      <c r="A4887" t="s">
        <v>5145</v>
      </c>
      <c r="B4887" t="s">
        <v>41007</v>
      </c>
      <c r="I4887" t="s">
        <v>4</v>
      </c>
      <c r="J4887">
        <v>4099.09</v>
      </c>
      <c r="M4887">
        <v>4099.09</v>
      </c>
      <c r="N4887">
        <f t="shared" si="76"/>
        <v>0</v>
      </c>
    </row>
    <row r="4888" spans="1:14" x14ac:dyDescent="0.2">
      <c r="A4888" t="s">
        <v>5146</v>
      </c>
      <c r="B4888" t="s">
        <v>41007</v>
      </c>
      <c r="I4888" t="s">
        <v>4</v>
      </c>
      <c r="J4888">
        <v>4086.65</v>
      </c>
      <c r="M4888">
        <v>4086.65</v>
      </c>
      <c r="N4888">
        <f t="shared" si="76"/>
        <v>0</v>
      </c>
    </row>
    <row r="4889" spans="1:14" x14ac:dyDescent="0.2">
      <c r="A4889" t="s">
        <v>5147</v>
      </c>
      <c r="B4889" t="s">
        <v>41008</v>
      </c>
      <c r="I4889" t="s">
        <v>4</v>
      </c>
      <c r="J4889">
        <v>5439.47</v>
      </c>
      <c r="M4889">
        <v>5439.47</v>
      </c>
      <c r="N4889">
        <f t="shared" si="76"/>
        <v>0</v>
      </c>
    </row>
    <row r="4890" spans="1:14" x14ac:dyDescent="0.2">
      <c r="A4890" t="s">
        <v>5148</v>
      </c>
      <c r="B4890" t="s">
        <v>41008</v>
      </c>
      <c r="I4890" t="s">
        <v>4</v>
      </c>
      <c r="J4890">
        <v>5424.54</v>
      </c>
      <c r="M4890">
        <v>5424.54</v>
      </c>
      <c r="N4890">
        <f t="shared" si="76"/>
        <v>0</v>
      </c>
    </row>
    <row r="4891" spans="1:14" x14ac:dyDescent="0.2">
      <c r="A4891" t="s">
        <v>5149</v>
      </c>
      <c r="B4891" t="s">
        <v>33076</v>
      </c>
      <c r="I4891" t="s">
        <v>5</v>
      </c>
      <c r="J4891">
        <v>311.83</v>
      </c>
      <c r="M4891">
        <v>311.83</v>
      </c>
      <c r="N4891">
        <f t="shared" si="76"/>
        <v>0</v>
      </c>
    </row>
    <row r="4892" spans="1:14" x14ac:dyDescent="0.2">
      <c r="A4892" t="s">
        <v>5150</v>
      </c>
      <c r="B4892" t="s">
        <v>33076</v>
      </c>
      <c r="I4892" t="s">
        <v>5</v>
      </c>
      <c r="J4892">
        <v>294.68</v>
      </c>
      <c r="M4892">
        <v>294.68</v>
      </c>
      <c r="N4892">
        <f t="shared" si="76"/>
        <v>0</v>
      </c>
    </row>
    <row r="4893" spans="1:14" x14ac:dyDescent="0.2">
      <c r="A4893" t="s">
        <v>5151</v>
      </c>
      <c r="B4893" t="s">
        <v>33077</v>
      </c>
      <c r="I4893" t="s">
        <v>4</v>
      </c>
      <c r="J4893">
        <v>158.65</v>
      </c>
      <c r="M4893">
        <v>158.65</v>
      </c>
      <c r="N4893">
        <f t="shared" si="76"/>
        <v>0</v>
      </c>
    </row>
    <row r="4894" spans="1:14" x14ac:dyDescent="0.2">
      <c r="A4894" t="s">
        <v>5152</v>
      </c>
      <c r="B4894" t="s">
        <v>33077</v>
      </c>
      <c r="I4894" t="s">
        <v>4</v>
      </c>
      <c r="J4894">
        <v>150.72</v>
      </c>
      <c r="M4894">
        <v>150.72</v>
      </c>
      <c r="N4894">
        <f t="shared" si="76"/>
        <v>0</v>
      </c>
    </row>
    <row r="4895" spans="1:14" x14ac:dyDescent="0.2">
      <c r="A4895" t="s">
        <v>5153</v>
      </c>
      <c r="B4895" t="s">
        <v>33078</v>
      </c>
      <c r="I4895" t="s">
        <v>5</v>
      </c>
      <c r="J4895">
        <v>693.33</v>
      </c>
      <c r="M4895">
        <v>693.33</v>
      </c>
      <c r="N4895">
        <f t="shared" si="76"/>
        <v>0</v>
      </c>
    </row>
    <row r="4896" spans="1:14" x14ac:dyDescent="0.2">
      <c r="A4896" t="s">
        <v>5154</v>
      </c>
      <c r="B4896" t="s">
        <v>33078</v>
      </c>
      <c r="I4896" t="s">
        <v>5</v>
      </c>
      <c r="J4896">
        <v>672.26</v>
      </c>
      <c r="M4896">
        <v>672.26</v>
      </c>
      <c r="N4896">
        <f t="shared" si="76"/>
        <v>0</v>
      </c>
    </row>
    <row r="4897" spans="1:14" x14ac:dyDescent="0.2">
      <c r="A4897" t="s">
        <v>5155</v>
      </c>
      <c r="B4897" t="s">
        <v>33079</v>
      </c>
      <c r="I4897" t="s">
        <v>4</v>
      </c>
      <c r="J4897">
        <v>227.06</v>
      </c>
      <c r="M4897">
        <v>227.06</v>
      </c>
      <c r="N4897">
        <f t="shared" si="76"/>
        <v>0</v>
      </c>
    </row>
    <row r="4898" spans="1:14" x14ac:dyDescent="0.2">
      <c r="A4898" t="s">
        <v>5156</v>
      </c>
      <c r="B4898" t="s">
        <v>33079</v>
      </c>
      <c r="I4898" t="s">
        <v>4</v>
      </c>
      <c r="J4898">
        <v>217.49</v>
      </c>
      <c r="M4898">
        <v>217.49</v>
      </c>
      <c r="N4898">
        <f t="shared" si="76"/>
        <v>0</v>
      </c>
    </row>
    <row r="4899" spans="1:14" x14ac:dyDescent="0.2">
      <c r="A4899" t="s">
        <v>5157</v>
      </c>
      <c r="B4899" t="s">
        <v>33080</v>
      </c>
      <c r="I4899" t="s">
        <v>5</v>
      </c>
      <c r="J4899">
        <v>1314.73</v>
      </c>
      <c r="M4899">
        <v>1314.73</v>
      </c>
      <c r="N4899">
        <f t="shared" si="76"/>
        <v>0</v>
      </c>
    </row>
    <row r="4900" spans="1:14" x14ac:dyDescent="0.2">
      <c r="A4900" t="s">
        <v>5158</v>
      </c>
      <c r="B4900" t="s">
        <v>33080</v>
      </c>
      <c r="I4900" t="s">
        <v>5</v>
      </c>
      <c r="J4900">
        <v>1289.76</v>
      </c>
      <c r="M4900">
        <v>1289.76</v>
      </c>
      <c r="N4900">
        <f t="shared" si="76"/>
        <v>0</v>
      </c>
    </row>
    <row r="4901" spans="1:14" x14ac:dyDescent="0.2">
      <c r="A4901" t="s">
        <v>5159</v>
      </c>
      <c r="B4901" t="s">
        <v>33081</v>
      </c>
      <c r="I4901" t="s">
        <v>4</v>
      </c>
      <c r="J4901">
        <v>315.39999999999998</v>
      </c>
      <c r="M4901">
        <v>315.39999999999998</v>
      </c>
      <c r="N4901">
        <f t="shared" si="76"/>
        <v>0</v>
      </c>
    </row>
    <row r="4902" spans="1:14" x14ac:dyDescent="0.2">
      <c r="A4902" t="s">
        <v>5160</v>
      </c>
      <c r="B4902" t="s">
        <v>33081</v>
      </c>
      <c r="I4902" t="s">
        <v>4</v>
      </c>
      <c r="J4902">
        <v>304.22000000000003</v>
      </c>
      <c r="M4902">
        <v>304.22000000000003</v>
      </c>
      <c r="N4902">
        <f t="shared" si="76"/>
        <v>0</v>
      </c>
    </row>
    <row r="4903" spans="1:14" x14ac:dyDescent="0.2">
      <c r="A4903" t="s">
        <v>5161</v>
      </c>
      <c r="B4903" t="s">
        <v>33082</v>
      </c>
      <c r="I4903" t="s">
        <v>5</v>
      </c>
      <c r="J4903">
        <v>2402.33</v>
      </c>
      <c r="M4903">
        <v>2402.33</v>
      </c>
      <c r="N4903">
        <f t="shared" si="76"/>
        <v>0</v>
      </c>
    </row>
    <row r="4904" spans="1:14" x14ac:dyDescent="0.2">
      <c r="A4904" t="s">
        <v>5162</v>
      </c>
      <c r="B4904" t="s">
        <v>33082</v>
      </c>
      <c r="I4904" t="s">
        <v>5</v>
      </c>
      <c r="J4904">
        <v>2387.9299999999998</v>
      </c>
      <c r="M4904">
        <v>2387.9299999999998</v>
      </c>
      <c r="N4904">
        <f t="shared" si="76"/>
        <v>0</v>
      </c>
    </row>
    <row r="4905" spans="1:14" x14ac:dyDescent="0.2">
      <c r="A4905" t="s">
        <v>5163</v>
      </c>
      <c r="B4905" t="s">
        <v>33083</v>
      </c>
      <c r="I4905" t="s">
        <v>4</v>
      </c>
      <c r="J4905">
        <v>435.89</v>
      </c>
      <c r="M4905">
        <v>435.89</v>
      </c>
      <c r="N4905">
        <f t="shared" si="76"/>
        <v>0</v>
      </c>
    </row>
    <row r="4906" spans="1:14" x14ac:dyDescent="0.2">
      <c r="A4906" t="s">
        <v>5164</v>
      </c>
      <c r="B4906" t="s">
        <v>33083</v>
      </c>
      <c r="I4906" t="s">
        <v>4</v>
      </c>
      <c r="J4906">
        <v>423.1</v>
      </c>
      <c r="M4906">
        <v>423.1</v>
      </c>
      <c r="N4906">
        <f t="shared" si="76"/>
        <v>0</v>
      </c>
    </row>
    <row r="4907" spans="1:14" x14ac:dyDescent="0.2">
      <c r="A4907" t="s">
        <v>5165</v>
      </c>
      <c r="B4907" t="s">
        <v>33084</v>
      </c>
      <c r="I4907" t="s">
        <v>5</v>
      </c>
      <c r="J4907">
        <v>5094.78</v>
      </c>
      <c r="M4907">
        <v>5094.78</v>
      </c>
      <c r="N4907">
        <f t="shared" si="76"/>
        <v>0</v>
      </c>
    </row>
    <row r="4908" spans="1:14" x14ac:dyDescent="0.2">
      <c r="A4908" t="s">
        <v>5166</v>
      </c>
      <c r="B4908" t="s">
        <v>33084</v>
      </c>
      <c r="I4908" t="s">
        <v>5</v>
      </c>
      <c r="J4908">
        <v>5078.1899999999996</v>
      </c>
      <c r="M4908">
        <v>5078.1899999999996</v>
      </c>
      <c r="N4908">
        <f t="shared" si="76"/>
        <v>0</v>
      </c>
    </row>
    <row r="4909" spans="1:14" x14ac:dyDescent="0.2">
      <c r="A4909" t="s">
        <v>5167</v>
      </c>
      <c r="B4909" t="s">
        <v>33085</v>
      </c>
      <c r="I4909" t="s">
        <v>4</v>
      </c>
      <c r="J4909">
        <v>585.34</v>
      </c>
      <c r="M4909">
        <v>585.34</v>
      </c>
      <c r="N4909">
        <f t="shared" si="76"/>
        <v>0</v>
      </c>
    </row>
    <row r="4910" spans="1:14" x14ac:dyDescent="0.2">
      <c r="A4910" t="s">
        <v>5168</v>
      </c>
      <c r="B4910" t="s">
        <v>33085</v>
      </c>
      <c r="I4910" t="s">
        <v>4</v>
      </c>
      <c r="J4910">
        <v>570.58000000000004</v>
      </c>
      <c r="M4910">
        <v>570.58000000000004</v>
      </c>
      <c r="N4910">
        <f t="shared" si="76"/>
        <v>0</v>
      </c>
    </row>
    <row r="4911" spans="1:14" x14ac:dyDescent="0.2">
      <c r="A4911" t="s">
        <v>5169</v>
      </c>
      <c r="B4911" t="s">
        <v>33086</v>
      </c>
      <c r="I4911" t="s">
        <v>5</v>
      </c>
      <c r="J4911">
        <v>38</v>
      </c>
      <c r="M4911">
        <v>38</v>
      </c>
      <c r="N4911">
        <f t="shared" si="76"/>
        <v>0</v>
      </c>
    </row>
    <row r="4912" spans="1:14" x14ac:dyDescent="0.2">
      <c r="A4912" t="s">
        <v>5170</v>
      </c>
      <c r="B4912" t="s">
        <v>33086</v>
      </c>
      <c r="I4912" t="s">
        <v>5</v>
      </c>
      <c r="J4912">
        <v>35.79</v>
      </c>
      <c r="M4912">
        <v>35.79</v>
      </c>
      <c r="N4912">
        <f t="shared" si="76"/>
        <v>0</v>
      </c>
    </row>
    <row r="4913" spans="1:14" x14ac:dyDescent="0.2">
      <c r="A4913" t="s">
        <v>5171</v>
      </c>
      <c r="B4913" t="s">
        <v>33087</v>
      </c>
      <c r="I4913" t="s">
        <v>5</v>
      </c>
      <c r="J4913">
        <v>38.76</v>
      </c>
      <c r="M4913">
        <v>38.76</v>
      </c>
      <c r="N4913">
        <f t="shared" si="76"/>
        <v>0</v>
      </c>
    </row>
    <row r="4914" spans="1:14" x14ac:dyDescent="0.2">
      <c r="A4914" t="s">
        <v>5172</v>
      </c>
      <c r="B4914" t="s">
        <v>33087</v>
      </c>
      <c r="I4914" t="s">
        <v>5</v>
      </c>
      <c r="J4914">
        <v>36.520000000000003</v>
      </c>
      <c r="M4914">
        <v>36.520000000000003</v>
      </c>
      <c r="N4914">
        <f t="shared" si="76"/>
        <v>0</v>
      </c>
    </row>
    <row r="4915" spans="1:14" x14ac:dyDescent="0.2">
      <c r="A4915" t="s">
        <v>5173</v>
      </c>
      <c r="B4915" t="s">
        <v>33088</v>
      </c>
      <c r="I4915" t="s">
        <v>5</v>
      </c>
      <c r="J4915">
        <v>86.38</v>
      </c>
      <c r="M4915">
        <v>86.38</v>
      </c>
      <c r="N4915">
        <f t="shared" si="76"/>
        <v>0</v>
      </c>
    </row>
    <row r="4916" spans="1:14" x14ac:dyDescent="0.2">
      <c r="A4916" t="s">
        <v>5174</v>
      </c>
      <c r="B4916" t="s">
        <v>33088</v>
      </c>
      <c r="I4916" t="s">
        <v>5</v>
      </c>
      <c r="J4916">
        <v>83.34</v>
      </c>
      <c r="M4916">
        <v>83.34</v>
      </c>
      <c r="N4916">
        <f t="shared" si="76"/>
        <v>0</v>
      </c>
    </row>
    <row r="4917" spans="1:14" x14ac:dyDescent="0.2">
      <c r="A4917" t="s">
        <v>5175</v>
      </c>
      <c r="B4917" t="s">
        <v>33089</v>
      </c>
      <c r="I4917" t="s">
        <v>5</v>
      </c>
      <c r="J4917">
        <v>94.94</v>
      </c>
      <c r="M4917">
        <v>94.94</v>
      </c>
      <c r="N4917">
        <f t="shared" si="76"/>
        <v>0</v>
      </c>
    </row>
    <row r="4918" spans="1:14" x14ac:dyDescent="0.2">
      <c r="A4918" t="s">
        <v>5176</v>
      </c>
      <c r="B4918" t="s">
        <v>33089</v>
      </c>
      <c r="I4918" t="s">
        <v>5</v>
      </c>
      <c r="J4918">
        <v>90.86</v>
      </c>
      <c r="M4918">
        <v>90.86</v>
      </c>
      <c r="N4918">
        <f t="shared" si="76"/>
        <v>0</v>
      </c>
    </row>
    <row r="4919" spans="1:14" x14ac:dyDescent="0.2">
      <c r="A4919" t="s">
        <v>5177</v>
      </c>
      <c r="B4919" t="s">
        <v>33090</v>
      </c>
      <c r="I4919" t="s">
        <v>5</v>
      </c>
      <c r="J4919">
        <v>97.05</v>
      </c>
      <c r="M4919">
        <v>97.05</v>
      </c>
      <c r="N4919">
        <f t="shared" si="76"/>
        <v>0</v>
      </c>
    </row>
    <row r="4920" spans="1:14" x14ac:dyDescent="0.2">
      <c r="A4920" t="s">
        <v>5178</v>
      </c>
      <c r="B4920" t="s">
        <v>33090</v>
      </c>
      <c r="I4920" t="s">
        <v>5</v>
      </c>
      <c r="J4920">
        <v>92.86</v>
      </c>
      <c r="M4920">
        <v>92.86</v>
      </c>
      <c r="N4920">
        <f t="shared" si="76"/>
        <v>0</v>
      </c>
    </row>
    <row r="4921" spans="1:14" x14ac:dyDescent="0.2">
      <c r="A4921" t="s">
        <v>5179</v>
      </c>
      <c r="B4921" t="s">
        <v>33091</v>
      </c>
      <c r="I4921" t="s">
        <v>5</v>
      </c>
      <c r="J4921">
        <v>174.3</v>
      </c>
      <c r="M4921">
        <v>174.3</v>
      </c>
      <c r="N4921">
        <f t="shared" si="76"/>
        <v>0</v>
      </c>
    </row>
    <row r="4922" spans="1:14" x14ac:dyDescent="0.2">
      <c r="A4922" t="s">
        <v>5180</v>
      </c>
      <c r="B4922" t="s">
        <v>33091</v>
      </c>
      <c r="I4922" t="s">
        <v>5</v>
      </c>
      <c r="J4922">
        <v>168.77</v>
      </c>
      <c r="M4922">
        <v>168.77</v>
      </c>
      <c r="N4922">
        <f t="shared" si="76"/>
        <v>0</v>
      </c>
    </row>
    <row r="4923" spans="1:14" x14ac:dyDescent="0.2">
      <c r="A4923" t="s">
        <v>5181</v>
      </c>
      <c r="B4923" t="s">
        <v>33092</v>
      </c>
      <c r="I4923" t="s">
        <v>5</v>
      </c>
      <c r="J4923">
        <v>188.3</v>
      </c>
      <c r="M4923">
        <v>188.3</v>
      </c>
      <c r="N4923">
        <f t="shared" si="76"/>
        <v>0</v>
      </c>
    </row>
    <row r="4924" spans="1:14" x14ac:dyDescent="0.2">
      <c r="A4924" t="s">
        <v>5182</v>
      </c>
      <c r="B4924" t="s">
        <v>33092</v>
      </c>
      <c r="I4924" t="s">
        <v>5</v>
      </c>
      <c r="J4924">
        <v>182.75</v>
      </c>
      <c r="M4924">
        <v>182.75</v>
      </c>
      <c r="N4924">
        <f t="shared" si="76"/>
        <v>0</v>
      </c>
    </row>
    <row r="4925" spans="1:14" x14ac:dyDescent="0.2">
      <c r="A4925" t="s">
        <v>5183</v>
      </c>
      <c r="B4925" t="s">
        <v>33093</v>
      </c>
      <c r="I4925" t="s">
        <v>5</v>
      </c>
      <c r="J4925">
        <v>239.63</v>
      </c>
      <c r="M4925">
        <v>239.63</v>
      </c>
      <c r="N4925">
        <f t="shared" si="76"/>
        <v>0</v>
      </c>
    </row>
    <row r="4926" spans="1:14" x14ac:dyDescent="0.2">
      <c r="A4926" t="s">
        <v>5184</v>
      </c>
      <c r="B4926" t="s">
        <v>33093</v>
      </c>
      <c r="I4926" t="s">
        <v>5</v>
      </c>
      <c r="J4926">
        <v>233.09</v>
      </c>
      <c r="M4926">
        <v>233.09</v>
      </c>
      <c r="N4926">
        <f t="shared" si="76"/>
        <v>0</v>
      </c>
    </row>
    <row r="4927" spans="1:14" x14ac:dyDescent="0.2">
      <c r="A4927" t="s">
        <v>5185</v>
      </c>
      <c r="B4927" t="s">
        <v>33094</v>
      </c>
      <c r="I4927" t="s">
        <v>5</v>
      </c>
      <c r="J4927">
        <v>323.27999999999997</v>
      </c>
      <c r="M4927">
        <v>323.27999999999997</v>
      </c>
      <c r="N4927">
        <f t="shared" si="76"/>
        <v>0</v>
      </c>
    </row>
    <row r="4928" spans="1:14" x14ac:dyDescent="0.2">
      <c r="A4928" t="s">
        <v>5186</v>
      </c>
      <c r="B4928" t="s">
        <v>33094</v>
      </c>
      <c r="I4928" t="s">
        <v>5</v>
      </c>
      <c r="J4928">
        <v>315.94</v>
      </c>
      <c r="M4928">
        <v>315.94</v>
      </c>
      <c r="N4928">
        <f t="shared" si="76"/>
        <v>0</v>
      </c>
    </row>
    <row r="4929" spans="1:14" x14ac:dyDescent="0.2">
      <c r="A4929" t="s">
        <v>5187</v>
      </c>
      <c r="B4929" t="s">
        <v>33095</v>
      </c>
      <c r="I4929" t="s">
        <v>5</v>
      </c>
      <c r="J4929">
        <v>377.24</v>
      </c>
      <c r="M4929">
        <v>377.24</v>
      </c>
      <c r="N4929">
        <f t="shared" si="76"/>
        <v>0</v>
      </c>
    </row>
    <row r="4930" spans="1:14" x14ac:dyDescent="0.2">
      <c r="A4930" t="s">
        <v>5188</v>
      </c>
      <c r="B4930" t="s">
        <v>33095</v>
      </c>
      <c r="I4930" t="s">
        <v>5</v>
      </c>
      <c r="J4930">
        <v>369.3</v>
      </c>
      <c r="M4930">
        <v>369.3</v>
      </c>
      <c r="N4930">
        <f t="shared" si="76"/>
        <v>0</v>
      </c>
    </row>
    <row r="4931" spans="1:14" x14ac:dyDescent="0.2">
      <c r="A4931" t="s">
        <v>5189</v>
      </c>
      <c r="B4931" t="s">
        <v>33096</v>
      </c>
      <c r="I4931" t="s">
        <v>5</v>
      </c>
      <c r="J4931">
        <v>382.71</v>
      </c>
      <c r="M4931">
        <v>382.71</v>
      </c>
      <c r="N4931">
        <f t="shared" si="76"/>
        <v>0</v>
      </c>
    </row>
    <row r="4932" spans="1:14" x14ac:dyDescent="0.2">
      <c r="A4932" t="s">
        <v>5190</v>
      </c>
      <c r="B4932" t="s">
        <v>33096</v>
      </c>
      <c r="I4932" t="s">
        <v>5</v>
      </c>
      <c r="J4932">
        <v>374.17</v>
      </c>
      <c r="M4932">
        <v>374.17</v>
      </c>
      <c r="N4932">
        <f t="shared" ref="N4932:N4995" si="77">J4932-M4932</f>
        <v>0</v>
      </c>
    </row>
    <row r="4933" spans="1:14" x14ac:dyDescent="0.2">
      <c r="A4933" t="s">
        <v>5191</v>
      </c>
      <c r="B4933" t="s">
        <v>33097</v>
      </c>
      <c r="I4933" t="s">
        <v>5</v>
      </c>
      <c r="J4933">
        <v>481.62</v>
      </c>
      <c r="M4933">
        <v>481.62</v>
      </c>
      <c r="N4933">
        <f t="shared" si="77"/>
        <v>0</v>
      </c>
    </row>
    <row r="4934" spans="1:14" x14ac:dyDescent="0.2">
      <c r="A4934" t="s">
        <v>5192</v>
      </c>
      <c r="B4934" t="s">
        <v>33097</v>
      </c>
      <c r="I4934" t="s">
        <v>5</v>
      </c>
      <c r="J4934">
        <v>472.29</v>
      </c>
      <c r="M4934">
        <v>472.29</v>
      </c>
      <c r="N4934">
        <f t="shared" si="77"/>
        <v>0</v>
      </c>
    </row>
    <row r="4935" spans="1:14" x14ac:dyDescent="0.2">
      <c r="A4935" t="s">
        <v>5193</v>
      </c>
      <c r="B4935" t="s">
        <v>33098</v>
      </c>
      <c r="I4935" t="s">
        <v>5</v>
      </c>
      <c r="J4935">
        <v>558.88</v>
      </c>
      <c r="M4935">
        <v>558.88</v>
      </c>
      <c r="N4935">
        <f t="shared" si="77"/>
        <v>0</v>
      </c>
    </row>
    <row r="4936" spans="1:14" x14ac:dyDescent="0.2">
      <c r="A4936" t="s">
        <v>5194</v>
      </c>
      <c r="B4936" t="s">
        <v>33098</v>
      </c>
      <c r="I4936" t="s">
        <v>5</v>
      </c>
      <c r="J4936">
        <v>548.19000000000005</v>
      </c>
      <c r="M4936">
        <v>548.19000000000005</v>
      </c>
      <c r="N4936">
        <f t="shared" si="77"/>
        <v>0</v>
      </c>
    </row>
    <row r="4937" spans="1:14" x14ac:dyDescent="0.2">
      <c r="A4937" t="s">
        <v>5195</v>
      </c>
      <c r="B4937" t="s">
        <v>33099</v>
      </c>
      <c r="I4937" t="s">
        <v>5</v>
      </c>
      <c r="J4937">
        <v>1073.73</v>
      </c>
      <c r="M4937">
        <v>1073.73</v>
      </c>
      <c r="N4937">
        <f t="shared" si="77"/>
        <v>0</v>
      </c>
    </row>
    <row r="4938" spans="1:14" x14ac:dyDescent="0.2">
      <c r="A4938" t="s">
        <v>5196</v>
      </c>
      <c r="B4938" t="s">
        <v>33099</v>
      </c>
      <c r="I4938" t="s">
        <v>5</v>
      </c>
      <c r="J4938">
        <v>1062.0999999999999</v>
      </c>
      <c r="M4938">
        <v>1062.0999999999999</v>
      </c>
      <c r="N4938">
        <f t="shared" si="77"/>
        <v>0</v>
      </c>
    </row>
    <row r="4939" spans="1:14" x14ac:dyDescent="0.2">
      <c r="A4939" t="s">
        <v>5197</v>
      </c>
      <c r="B4939" t="s">
        <v>33100</v>
      </c>
      <c r="I4939" t="s">
        <v>5</v>
      </c>
      <c r="J4939">
        <v>1239.31</v>
      </c>
      <c r="M4939">
        <v>1239.31</v>
      </c>
      <c r="N4939">
        <f t="shared" si="77"/>
        <v>0</v>
      </c>
    </row>
    <row r="4940" spans="1:14" x14ac:dyDescent="0.2">
      <c r="A4940" t="s">
        <v>5198</v>
      </c>
      <c r="B4940" t="s">
        <v>33100</v>
      </c>
      <c r="I4940" t="s">
        <v>5</v>
      </c>
      <c r="J4940">
        <v>1226.18</v>
      </c>
      <c r="M4940">
        <v>1226.18</v>
      </c>
      <c r="N4940">
        <f t="shared" si="77"/>
        <v>0</v>
      </c>
    </row>
    <row r="4941" spans="1:14" x14ac:dyDescent="0.2">
      <c r="A4941" t="s">
        <v>5199</v>
      </c>
      <c r="B4941" t="s">
        <v>33101</v>
      </c>
      <c r="I4941" t="s">
        <v>5</v>
      </c>
      <c r="J4941">
        <v>1431.66</v>
      </c>
      <c r="M4941">
        <v>1431.66</v>
      </c>
      <c r="N4941">
        <f t="shared" si="77"/>
        <v>0</v>
      </c>
    </row>
    <row r="4942" spans="1:14" x14ac:dyDescent="0.2">
      <c r="A4942" t="s">
        <v>5200</v>
      </c>
      <c r="B4942" t="s">
        <v>33101</v>
      </c>
      <c r="I4942" t="s">
        <v>5</v>
      </c>
      <c r="J4942">
        <v>1417.42</v>
      </c>
      <c r="M4942">
        <v>1417.42</v>
      </c>
      <c r="N4942">
        <f t="shared" si="77"/>
        <v>0</v>
      </c>
    </row>
    <row r="4943" spans="1:14" x14ac:dyDescent="0.2">
      <c r="A4943" t="s">
        <v>5201</v>
      </c>
      <c r="B4943" t="s">
        <v>33102</v>
      </c>
      <c r="I4943" t="s">
        <v>5</v>
      </c>
      <c r="J4943">
        <v>2029.17</v>
      </c>
      <c r="M4943">
        <v>2029.17</v>
      </c>
      <c r="N4943">
        <f t="shared" si="77"/>
        <v>0</v>
      </c>
    </row>
    <row r="4944" spans="1:14" x14ac:dyDescent="0.2">
      <c r="A4944" t="s">
        <v>5202</v>
      </c>
      <c r="B4944" t="s">
        <v>33102</v>
      </c>
      <c r="I4944" t="s">
        <v>5</v>
      </c>
      <c r="J4944">
        <v>2012.02</v>
      </c>
      <c r="M4944">
        <v>2012.02</v>
      </c>
      <c r="N4944">
        <f t="shared" si="77"/>
        <v>0</v>
      </c>
    </row>
    <row r="4945" spans="1:14" x14ac:dyDescent="0.2">
      <c r="A4945" t="s">
        <v>5203</v>
      </c>
      <c r="B4945" t="s">
        <v>33103</v>
      </c>
      <c r="I4945" t="s">
        <v>5</v>
      </c>
      <c r="J4945">
        <v>38</v>
      </c>
      <c r="M4945">
        <v>38</v>
      </c>
      <c r="N4945">
        <f t="shared" si="77"/>
        <v>0</v>
      </c>
    </row>
    <row r="4946" spans="1:14" x14ac:dyDescent="0.2">
      <c r="A4946" t="s">
        <v>5204</v>
      </c>
      <c r="B4946" t="s">
        <v>33103</v>
      </c>
      <c r="I4946" t="s">
        <v>5</v>
      </c>
      <c r="J4946">
        <v>35.79</v>
      </c>
      <c r="M4946">
        <v>35.79</v>
      </c>
      <c r="N4946">
        <f t="shared" si="77"/>
        <v>0</v>
      </c>
    </row>
    <row r="4947" spans="1:14" x14ac:dyDescent="0.2">
      <c r="A4947" t="s">
        <v>5205</v>
      </c>
      <c r="B4947" t="s">
        <v>33104</v>
      </c>
      <c r="I4947" t="s">
        <v>5</v>
      </c>
      <c r="J4947">
        <v>38.76</v>
      </c>
      <c r="M4947">
        <v>38.76</v>
      </c>
      <c r="N4947">
        <f t="shared" si="77"/>
        <v>0</v>
      </c>
    </row>
    <row r="4948" spans="1:14" x14ac:dyDescent="0.2">
      <c r="A4948" t="s">
        <v>5206</v>
      </c>
      <c r="B4948" t="s">
        <v>33104</v>
      </c>
      <c r="I4948" t="s">
        <v>5</v>
      </c>
      <c r="J4948">
        <v>36.520000000000003</v>
      </c>
      <c r="M4948">
        <v>36.520000000000003</v>
      </c>
      <c r="N4948">
        <f t="shared" si="77"/>
        <v>0</v>
      </c>
    </row>
    <row r="4949" spans="1:14" x14ac:dyDescent="0.2">
      <c r="A4949" t="s">
        <v>5207</v>
      </c>
      <c r="B4949" t="s">
        <v>33105</v>
      </c>
      <c r="I4949" t="s">
        <v>5</v>
      </c>
      <c r="J4949">
        <v>65.180000000000007</v>
      </c>
      <c r="M4949">
        <v>65.180000000000007</v>
      </c>
      <c r="N4949">
        <f t="shared" si="77"/>
        <v>0</v>
      </c>
    </row>
    <row r="4950" spans="1:14" x14ac:dyDescent="0.2">
      <c r="A4950" t="s">
        <v>5208</v>
      </c>
      <c r="B4950" t="s">
        <v>33105</v>
      </c>
      <c r="I4950" t="s">
        <v>5</v>
      </c>
      <c r="J4950">
        <v>62.14</v>
      </c>
      <c r="M4950">
        <v>62.14</v>
      </c>
      <c r="N4950">
        <f t="shared" si="77"/>
        <v>0</v>
      </c>
    </row>
    <row r="4951" spans="1:14" x14ac:dyDescent="0.2">
      <c r="A4951" t="s">
        <v>5209</v>
      </c>
      <c r="B4951" t="s">
        <v>33106</v>
      </c>
      <c r="I4951" t="s">
        <v>5</v>
      </c>
      <c r="J4951">
        <v>94.94</v>
      </c>
      <c r="M4951">
        <v>94.94</v>
      </c>
      <c r="N4951">
        <f t="shared" si="77"/>
        <v>0</v>
      </c>
    </row>
    <row r="4952" spans="1:14" x14ac:dyDescent="0.2">
      <c r="A4952" t="s">
        <v>5210</v>
      </c>
      <c r="B4952" t="s">
        <v>33106</v>
      </c>
      <c r="I4952" t="s">
        <v>5</v>
      </c>
      <c r="J4952">
        <v>90.86</v>
      </c>
      <c r="M4952">
        <v>90.86</v>
      </c>
      <c r="N4952">
        <f t="shared" si="77"/>
        <v>0</v>
      </c>
    </row>
    <row r="4953" spans="1:14" x14ac:dyDescent="0.2">
      <c r="A4953" t="s">
        <v>5211</v>
      </c>
      <c r="B4953" t="s">
        <v>33107</v>
      </c>
      <c r="I4953" t="s">
        <v>5</v>
      </c>
      <c r="J4953">
        <v>134</v>
      </c>
      <c r="M4953">
        <v>134</v>
      </c>
      <c r="N4953">
        <f t="shared" si="77"/>
        <v>0</v>
      </c>
    </row>
    <row r="4954" spans="1:14" x14ac:dyDescent="0.2">
      <c r="A4954" t="s">
        <v>5212</v>
      </c>
      <c r="B4954" t="s">
        <v>33107</v>
      </c>
      <c r="I4954" t="s">
        <v>5</v>
      </c>
      <c r="J4954">
        <v>128.85</v>
      </c>
      <c r="M4954">
        <v>128.85</v>
      </c>
      <c r="N4954">
        <f t="shared" si="77"/>
        <v>0</v>
      </c>
    </row>
    <row r="4955" spans="1:14" x14ac:dyDescent="0.2">
      <c r="A4955" t="s">
        <v>5213</v>
      </c>
      <c r="B4955" t="s">
        <v>33108</v>
      </c>
      <c r="I4955" t="s">
        <v>5</v>
      </c>
      <c r="J4955">
        <v>234.11</v>
      </c>
      <c r="M4955">
        <v>234.11</v>
      </c>
      <c r="N4955">
        <f t="shared" si="77"/>
        <v>0</v>
      </c>
    </row>
    <row r="4956" spans="1:14" x14ac:dyDescent="0.2">
      <c r="A4956" t="s">
        <v>5214</v>
      </c>
      <c r="B4956" t="s">
        <v>33108</v>
      </c>
      <c r="I4956" t="s">
        <v>5</v>
      </c>
      <c r="J4956">
        <v>228</v>
      </c>
      <c r="M4956">
        <v>228</v>
      </c>
      <c r="N4956">
        <f t="shared" si="77"/>
        <v>0</v>
      </c>
    </row>
    <row r="4957" spans="1:14" x14ac:dyDescent="0.2">
      <c r="A4957" t="s">
        <v>5215</v>
      </c>
      <c r="B4957" t="s">
        <v>33109</v>
      </c>
      <c r="I4957" t="s">
        <v>5</v>
      </c>
      <c r="J4957">
        <v>248.11</v>
      </c>
      <c r="M4957">
        <v>248.11</v>
      </c>
      <c r="N4957">
        <f t="shared" si="77"/>
        <v>0</v>
      </c>
    </row>
    <row r="4958" spans="1:14" x14ac:dyDescent="0.2">
      <c r="A4958" t="s">
        <v>5216</v>
      </c>
      <c r="B4958" t="s">
        <v>33109</v>
      </c>
      <c r="I4958" t="s">
        <v>5</v>
      </c>
      <c r="J4958">
        <v>241.98</v>
      </c>
      <c r="M4958">
        <v>241.98</v>
      </c>
      <c r="N4958">
        <f t="shared" si="77"/>
        <v>0</v>
      </c>
    </row>
    <row r="4959" spans="1:14" x14ac:dyDescent="0.2">
      <c r="A4959" t="s">
        <v>5217</v>
      </c>
      <c r="B4959" t="s">
        <v>33110</v>
      </c>
      <c r="I4959" t="s">
        <v>5</v>
      </c>
      <c r="J4959">
        <v>396.78</v>
      </c>
      <c r="M4959">
        <v>396.78</v>
      </c>
      <c r="N4959">
        <f t="shared" si="77"/>
        <v>0</v>
      </c>
    </row>
    <row r="4960" spans="1:14" x14ac:dyDescent="0.2">
      <c r="A4960" t="s">
        <v>5218</v>
      </c>
      <c r="B4960" t="s">
        <v>33110</v>
      </c>
      <c r="I4960" t="s">
        <v>5</v>
      </c>
      <c r="J4960">
        <v>388.87</v>
      </c>
      <c r="M4960">
        <v>388.87</v>
      </c>
      <c r="N4960">
        <f t="shared" si="77"/>
        <v>0</v>
      </c>
    </row>
    <row r="4961" spans="1:14" x14ac:dyDescent="0.2">
      <c r="A4961" t="s">
        <v>5219</v>
      </c>
      <c r="B4961" t="s">
        <v>33111</v>
      </c>
      <c r="I4961" t="s">
        <v>5</v>
      </c>
      <c r="J4961">
        <v>470.91</v>
      </c>
      <c r="M4961">
        <v>470.91</v>
      </c>
      <c r="N4961">
        <f t="shared" si="77"/>
        <v>0</v>
      </c>
    </row>
    <row r="4962" spans="1:14" x14ac:dyDescent="0.2">
      <c r="A4962" t="s">
        <v>5220</v>
      </c>
      <c r="B4962" t="s">
        <v>33111</v>
      </c>
      <c r="I4962" t="s">
        <v>5</v>
      </c>
      <c r="J4962">
        <v>461.96</v>
      </c>
      <c r="M4962">
        <v>461.96</v>
      </c>
      <c r="N4962">
        <f t="shared" si="77"/>
        <v>0</v>
      </c>
    </row>
    <row r="4963" spans="1:14" x14ac:dyDescent="0.2">
      <c r="A4963" t="s">
        <v>5221</v>
      </c>
      <c r="B4963" t="s">
        <v>33112</v>
      </c>
      <c r="I4963" t="s">
        <v>5</v>
      </c>
      <c r="J4963">
        <v>894.39</v>
      </c>
      <c r="M4963">
        <v>894.39</v>
      </c>
      <c r="N4963">
        <f t="shared" si="77"/>
        <v>0</v>
      </c>
    </row>
    <row r="4964" spans="1:14" x14ac:dyDescent="0.2">
      <c r="A4964" t="s">
        <v>5222</v>
      </c>
      <c r="B4964" t="s">
        <v>33112</v>
      </c>
      <c r="I4964" t="s">
        <v>5</v>
      </c>
      <c r="J4964">
        <v>884.39</v>
      </c>
      <c r="M4964">
        <v>884.39</v>
      </c>
      <c r="N4964">
        <f t="shared" si="77"/>
        <v>0</v>
      </c>
    </row>
    <row r="4965" spans="1:14" x14ac:dyDescent="0.2">
      <c r="A4965" t="s">
        <v>5223</v>
      </c>
      <c r="B4965" t="s">
        <v>33113</v>
      </c>
      <c r="I4965" t="s">
        <v>5</v>
      </c>
      <c r="J4965">
        <v>907.24</v>
      </c>
      <c r="M4965">
        <v>907.24</v>
      </c>
      <c r="N4965">
        <f t="shared" si="77"/>
        <v>0</v>
      </c>
    </row>
    <row r="4966" spans="1:14" x14ac:dyDescent="0.2">
      <c r="A4966" t="s">
        <v>5224</v>
      </c>
      <c r="B4966" t="s">
        <v>33113</v>
      </c>
      <c r="I4966" t="s">
        <v>5</v>
      </c>
      <c r="J4966">
        <v>896.45</v>
      </c>
      <c r="M4966">
        <v>896.45</v>
      </c>
      <c r="N4966">
        <f t="shared" si="77"/>
        <v>0</v>
      </c>
    </row>
    <row r="4967" spans="1:14" x14ac:dyDescent="0.2">
      <c r="A4967" t="s">
        <v>5225</v>
      </c>
      <c r="B4967" t="s">
        <v>33114</v>
      </c>
      <c r="I4967" t="s">
        <v>5</v>
      </c>
      <c r="J4967">
        <v>1216.55</v>
      </c>
      <c r="M4967">
        <v>1216.55</v>
      </c>
      <c r="N4967">
        <f t="shared" si="77"/>
        <v>0</v>
      </c>
    </row>
    <row r="4968" spans="1:14" x14ac:dyDescent="0.2">
      <c r="A4968" t="s">
        <v>5226</v>
      </c>
      <c r="B4968" t="s">
        <v>33114</v>
      </c>
      <c r="I4968" t="s">
        <v>5</v>
      </c>
      <c r="J4968">
        <v>1204.1199999999999</v>
      </c>
      <c r="M4968">
        <v>1204.1199999999999</v>
      </c>
      <c r="N4968">
        <f t="shared" si="77"/>
        <v>0</v>
      </c>
    </row>
    <row r="4969" spans="1:14" x14ac:dyDescent="0.2">
      <c r="A4969" t="s">
        <v>5227</v>
      </c>
      <c r="B4969" t="s">
        <v>33115</v>
      </c>
      <c r="I4969" t="s">
        <v>5</v>
      </c>
      <c r="J4969">
        <v>1528.43</v>
      </c>
      <c r="M4969">
        <v>1528.43</v>
      </c>
      <c r="N4969">
        <f t="shared" si="77"/>
        <v>0</v>
      </c>
    </row>
    <row r="4970" spans="1:14" x14ac:dyDescent="0.2">
      <c r="A4970" t="s">
        <v>5228</v>
      </c>
      <c r="B4970" t="s">
        <v>33115</v>
      </c>
      <c r="I4970" t="s">
        <v>5</v>
      </c>
      <c r="J4970">
        <v>1515.06</v>
      </c>
      <c r="M4970">
        <v>1515.06</v>
      </c>
      <c r="N4970">
        <f t="shared" si="77"/>
        <v>0</v>
      </c>
    </row>
    <row r="4971" spans="1:14" x14ac:dyDescent="0.2">
      <c r="A4971" t="s">
        <v>5229</v>
      </c>
      <c r="B4971" t="s">
        <v>33116</v>
      </c>
      <c r="I4971" t="s">
        <v>5</v>
      </c>
      <c r="J4971">
        <v>1770.12</v>
      </c>
      <c r="M4971">
        <v>1770.12</v>
      </c>
      <c r="N4971">
        <f t="shared" si="77"/>
        <v>0</v>
      </c>
    </row>
    <row r="4972" spans="1:14" x14ac:dyDescent="0.2">
      <c r="A4972" t="s">
        <v>5230</v>
      </c>
      <c r="B4972" t="s">
        <v>33116</v>
      </c>
      <c r="I4972" t="s">
        <v>5</v>
      </c>
      <c r="J4972">
        <v>1754.94</v>
      </c>
      <c r="M4972">
        <v>1754.94</v>
      </c>
      <c r="N4972">
        <f t="shared" si="77"/>
        <v>0</v>
      </c>
    </row>
    <row r="4973" spans="1:14" x14ac:dyDescent="0.2">
      <c r="A4973" t="s">
        <v>5231</v>
      </c>
      <c r="B4973" t="s">
        <v>33117</v>
      </c>
      <c r="I4973" t="s">
        <v>5</v>
      </c>
      <c r="J4973">
        <v>2134.33</v>
      </c>
      <c r="M4973">
        <v>2134.33</v>
      </c>
      <c r="N4973">
        <f t="shared" si="77"/>
        <v>0</v>
      </c>
    </row>
    <row r="4974" spans="1:14" x14ac:dyDescent="0.2">
      <c r="A4974" t="s">
        <v>5232</v>
      </c>
      <c r="B4974" t="s">
        <v>33117</v>
      </c>
      <c r="I4974" t="s">
        <v>5</v>
      </c>
      <c r="J4974">
        <v>2118.0500000000002</v>
      </c>
      <c r="M4974">
        <v>2118.0500000000002</v>
      </c>
      <c r="N4974">
        <f t="shared" si="77"/>
        <v>0</v>
      </c>
    </row>
    <row r="4975" spans="1:14" x14ac:dyDescent="0.2">
      <c r="A4975" t="s">
        <v>5233</v>
      </c>
      <c r="B4975" t="s">
        <v>33118</v>
      </c>
      <c r="I4975" t="s">
        <v>5</v>
      </c>
      <c r="J4975">
        <v>4025.05</v>
      </c>
      <c r="M4975">
        <v>4025.05</v>
      </c>
      <c r="N4975">
        <f t="shared" si="77"/>
        <v>0</v>
      </c>
    </row>
    <row r="4976" spans="1:14" x14ac:dyDescent="0.2">
      <c r="A4976" t="s">
        <v>5234</v>
      </c>
      <c r="B4976" t="s">
        <v>33118</v>
      </c>
      <c r="I4976" t="s">
        <v>5</v>
      </c>
      <c r="J4976">
        <v>4004.39</v>
      </c>
      <c r="M4976">
        <v>4004.39</v>
      </c>
      <c r="N4976">
        <f t="shared" si="77"/>
        <v>0</v>
      </c>
    </row>
    <row r="4977" spans="1:14" x14ac:dyDescent="0.2">
      <c r="A4977" t="s">
        <v>5235</v>
      </c>
      <c r="B4977" t="s">
        <v>33119</v>
      </c>
      <c r="I4977" t="s">
        <v>4</v>
      </c>
      <c r="J4977">
        <v>2.97</v>
      </c>
      <c r="M4977">
        <v>2.97</v>
      </c>
      <c r="N4977">
        <f t="shared" si="77"/>
        <v>0</v>
      </c>
    </row>
    <row r="4978" spans="1:14" x14ac:dyDescent="0.2">
      <c r="A4978" t="s">
        <v>5236</v>
      </c>
      <c r="B4978" t="s">
        <v>33119</v>
      </c>
      <c r="I4978" t="s">
        <v>4</v>
      </c>
      <c r="J4978">
        <v>2.58</v>
      </c>
      <c r="M4978">
        <v>2.58</v>
      </c>
      <c r="N4978">
        <f t="shared" si="77"/>
        <v>0</v>
      </c>
    </row>
    <row r="4979" spans="1:14" x14ac:dyDescent="0.2">
      <c r="A4979" t="s">
        <v>5237</v>
      </c>
      <c r="B4979" t="s">
        <v>33120</v>
      </c>
      <c r="I4979" t="s">
        <v>4</v>
      </c>
      <c r="J4979">
        <v>10.48</v>
      </c>
      <c r="M4979">
        <v>10.48</v>
      </c>
      <c r="N4979">
        <f t="shared" si="77"/>
        <v>0</v>
      </c>
    </row>
    <row r="4980" spans="1:14" x14ac:dyDescent="0.2">
      <c r="A4980" t="s">
        <v>5238</v>
      </c>
      <c r="B4980" t="s">
        <v>33120</v>
      </c>
      <c r="I4980" t="s">
        <v>4</v>
      </c>
      <c r="J4980">
        <v>10</v>
      </c>
      <c r="M4980">
        <v>10</v>
      </c>
      <c r="N4980">
        <f t="shared" si="77"/>
        <v>0</v>
      </c>
    </row>
    <row r="4981" spans="1:14" x14ac:dyDescent="0.2">
      <c r="A4981" t="s">
        <v>5239</v>
      </c>
      <c r="B4981" t="s">
        <v>33121</v>
      </c>
      <c r="I4981" t="s">
        <v>4</v>
      </c>
      <c r="J4981">
        <v>10.48</v>
      </c>
      <c r="M4981">
        <v>10.48</v>
      </c>
      <c r="N4981">
        <f t="shared" si="77"/>
        <v>0</v>
      </c>
    </row>
    <row r="4982" spans="1:14" x14ac:dyDescent="0.2">
      <c r="A4982" t="s">
        <v>5240</v>
      </c>
      <c r="B4982" t="s">
        <v>33121</v>
      </c>
      <c r="I4982" t="s">
        <v>4</v>
      </c>
      <c r="J4982">
        <v>10</v>
      </c>
      <c r="M4982">
        <v>10</v>
      </c>
      <c r="N4982">
        <f t="shared" si="77"/>
        <v>0</v>
      </c>
    </row>
    <row r="4983" spans="1:14" x14ac:dyDescent="0.2">
      <c r="A4983" t="s">
        <v>5241</v>
      </c>
      <c r="B4983" t="s">
        <v>33122</v>
      </c>
      <c r="I4983" t="s">
        <v>4</v>
      </c>
      <c r="J4983">
        <v>10.66</v>
      </c>
      <c r="M4983">
        <v>10.66</v>
      </c>
      <c r="N4983">
        <f t="shared" si="77"/>
        <v>0</v>
      </c>
    </row>
    <row r="4984" spans="1:14" x14ac:dyDescent="0.2">
      <c r="A4984" t="s">
        <v>5242</v>
      </c>
      <c r="B4984" t="s">
        <v>33122</v>
      </c>
      <c r="I4984" t="s">
        <v>4</v>
      </c>
      <c r="J4984">
        <v>10.17</v>
      </c>
      <c r="M4984">
        <v>10.17</v>
      </c>
      <c r="N4984">
        <f t="shared" si="77"/>
        <v>0</v>
      </c>
    </row>
    <row r="4985" spans="1:14" x14ac:dyDescent="0.2">
      <c r="A4985" t="s">
        <v>5243</v>
      </c>
      <c r="B4985" t="s">
        <v>33123</v>
      </c>
      <c r="I4985" t="s">
        <v>4</v>
      </c>
      <c r="J4985">
        <v>10.66</v>
      </c>
      <c r="M4985">
        <v>10.66</v>
      </c>
      <c r="N4985">
        <f t="shared" si="77"/>
        <v>0</v>
      </c>
    </row>
    <row r="4986" spans="1:14" x14ac:dyDescent="0.2">
      <c r="A4986" t="s">
        <v>5244</v>
      </c>
      <c r="B4986" t="s">
        <v>33123</v>
      </c>
      <c r="I4986" t="s">
        <v>4</v>
      </c>
      <c r="J4986">
        <v>10.17</v>
      </c>
      <c r="M4986">
        <v>10.17</v>
      </c>
      <c r="N4986">
        <f t="shared" si="77"/>
        <v>0</v>
      </c>
    </row>
    <row r="4987" spans="1:14" x14ac:dyDescent="0.2">
      <c r="A4987" t="s">
        <v>5245</v>
      </c>
      <c r="B4987" t="s">
        <v>33124</v>
      </c>
      <c r="I4987" t="s">
        <v>4</v>
      </c>
      <c r="J4987">
        <v>11.08</v>
      </c>
      <c r="M4987">
        <v>11.08</v>
      </c>
      <c r="N4987">
        <f t="shared" si="77"/>
        <v>0</v>
      </c>
    </row>
    <row r="4988" spans="1:14" x14ac:dyDescent="0.2">
      <c r="A4988" t="s">
        <v>5246</v>
      </c>
      <c r="B4988" t="s">
        <v>33124</v>
      </c>
      <c r="I4988" t="s">
        <v>4</v>
      </c>
      <c r="J4988">
        <v>10.58</v>
      </c>
      <c r="M4988">
        <v>10.58</v>
      </c>
      <c r="N4988">
        <f t="shared" si="77"/>
        <v>0</v>
      </c>
    </row>
    <row r="4989" spans="1:14" x14ac:dyDescent="0.2">
      <c r="A4989" t="s">
        <v>5247</v>
      </c>
      <c r="B4989" t="s">
        <v>33125</v>
      </c>
      <c r="I4989" t="s">
        <v>4</v>
      </c>
      <c r="J4989">
        <v>11.12</v>
      </c>
      <c r="M4989">
        <v>11.12</v>
      </c>
      <c r="N4989">
        <f t="shared" si="77"/>
        <v>0</v>
      </c>
    </row>
    <row r="4990" spans="1:14" x14ac:dyDescent="0.2">
      <c r="A4990" t="s">
        <v>5248</v>
      </c>
      <c r="B4990" t="s">
        <v>33125</v>
      </c>
      <c r="I4990" t="s">
        <v>4</v>
      </c>
      <c r="J4990">
        <v>10.61</v>
      </c>
      <c r="M4990">
        <v>10.61</v>
      </c>
      <c r="N4990">
        <f t="shared" si="77"/>
        <v>0</v>
      </c>
    </row>
    <row r="4991" spans="1:14" x14ac:dyDescent="0.2">
      <c r="A4991" t="s">
        <v>5249</v>
      </c>
      <c r="B4991" t="s">
        <v>33126</v>
      </c>
      <c r="I4991" t="s">
        <v>4</v>
      </c>
      <c r="J4991">
        <v>11.3</v>
      </c>
      <c r="M4991">
        <v>11.3</v>
      </c>
      <c r="N4991">
        <f t="shared" si="77"/>
        <v>0</v>
      </c>
    </row>
    <row r="4992" spans="1:14" x14ac:dyDescent="0.2">
      <c r="A4992" t="s">
        <v>5250</v>
      </c>
      <c r="B4992" t="s">
        <v>33126</v>
      </c>
      <c r="I4992" t="s">
        <v>4</v>
      </c>
      <c r="J4992">
        <v>10.78</v>
      </c>
      <c r="M4992">
        <v>10.78</v>
      </c>
      <c r="N4992">
        <f t="shared" si="77"/>
        <v>0</v>
      </c>
    </row>
    <row r="4993" spans="1:14" x14ac:dyDescent="0.2">
      <c r="A4993" t="s">
        <v>5251</v>
      </c>
      <c r="B4993" t="s">
        <v>33127</v>
      </c>
      <c r="I4993" t="s">
        <v>4</v>
      </c>
      <c r="J4993">
        <v>11.34</v>
      </c>
      <c r="M4993">
        <v>11.34</v>
      </c>
      <c r="N4993">
        <f t="shared" si="77"/>
        <v>0</v>
      </c>
    </row>
    <row r="4994" spans="1:14" x14ac:dyDescent="0.2">
      <c r="A4994" t="s">
        <v>5252</v>
      </c>
      <c r="B4994" t="s">
        <v>33127</v>
      </c>
      <c r="I4994" t="s">
        <v>4</v>
      </c>
      <c r="J4994">
        <v>10.82</v>
      </c>
      <c r="M4994">
        <v>10.82</v>
      </c>
      <c r="N4994">
        <f t="shared" si="77"/>
        <v>0</v>
      </c>
    </row>
    <row r="4995" spans="1:14" x14ac:dyDescent="0.2">
      <c r="A4995" t="s">
        <v>5253</v>
      </c>
      <c r="B4995" t="s">
        <v>33128</v>
      </c>
      <c r="I4995" t="s">
        <v>4</v>
      </c>
      <c r="J4995">
        <v>11.52</v>
      </c>
      <c r="M4995">
        <v>11.52</v>
      </c>
      <c r="N4995">
        <f t="shared" si="77"/>
        <v>0</v>
      </c>
    </row>
    <row r="4996" spans="1:14" x14ac:dyDescent="0.2">
      <c r="A4996" t="s">
        <v>5254</v>
      </c>
      <c r="B4996" t="s">
        <v>33128</v>
      </c>
      <c r="I4996" t="s">
        <v>4</v>
      </c>
      <c r="J4996">
        <v>10.98</v>
      </c>
      <c r="M4996">
        <v>10.98</v>
      </c>
      <c r="N4996">
        <f t="shared" ref="N4996:N5059" si="78">J4996-M4996</f>
        <v>0</v>
      </c>
    </row>
    <row r="4997" spans="1:14" x14ac:dyDescent="0.2">
      <c r="A4997" t="s">
        <v>5255</v>
      </c>
      <c r="B4997" t="s">
        <v>33129</v>
      </c>
      <c r="I4997" t="s">
        <v>4</v>
      </c>
      <c r="J4997">
        <v>11.94</v>
      </c>
      <c r="M4997">
        <v>11.94</v>
      </c>
      <c r="N4997">
        <f t="shared" si="78"/>
        <v>0</v>
      </c>
    </row>
    <row r="4998" spans="1:14" x14ac:dyDescent="0.2">
      <c r="A4998" t="s">
        <v>5256</v>
      </c>
      <c r="B4998" t="s">
        <v>33129</v>
      </c>
      <c r="I4998" t="s">
        <v>4</v>
      </c>
      <c r="J4998">
        <v>11.39</v>
      </c>
      <c r="M4998">
        <v>11.39</v>
      </c>
      <c r="N4998">
        <f t="shared" si="78"/>
        <v>0</v>
      </c>
    </row>
    <row r="4999" spans="1:14" x14ac:dyDescent="0.2">
      <c r="A4999" t="s">
        <v>5257</v>
      </c>
      <c r="B4999" t="s">
        <v>33130</v>
      </c>
      <c r="I4999" t="s">
        <v>4</v>
      </c>
      <c r="J4999">
        <v>12.41</v>
      </c>
      <c r="M4999">
        <v>12.41</v>
      </c>
      <c r="N4999">
        <f t="shared" si="78"/>
        <v>0</v>
      </c>
    </row>
    <row r="5000" spans="1:14" x14ac:dyDescent="0.2">
      <c r="A5000" t="s">
        <v>5258</v>
      </c>
      <c r="B5000" t="s">
        <v>33130</v>
      </c>
      <c r="I5000" t="s">
        <v>4</v>
      </c>
      <c r="J5000">
        <v>11.84</v>
      </c>
      <c r="M5000">
        <v>11.84</v>
      </c>
      <c r="N5000">
        <f t="shared" si="78"/>
        <v>0</v>
      </c>
    </row>
    <row r="5001" spans="1:14" x14ac:dyDescent="0.2">
      <c r="A5001" t="s">
        <v>5259</v>
      </c>
      <c r="B5001" t="s">
        <v>33131</v>
      </c>
      <c r="I5001" t="s">
        <v>4</v>
      </c>
      <c r="J5001">
        <v>13.05</v>
      </c>
      <c r="M5001">
        <v>13.05</v>
      </c>
      <c r="N5001">
        <f t="shared" si="78"/>
        <v>0</v>
      </c>
    </row>
    <row r="5002" spans="1:14" x14ac:dyDescent="0.2">
      <c r="A5002" t="s">
        <v>5260</v>
      </c>
      <c r="B5002" t="s">
        <v>33131</v>
      </c>
      <c r="I5002" t="s">
        <v>4</v>
      </c>
      <c r="J5002">
        <v>12.45</v>
      </c>
      <c r="M5002">
        <v>12.45</v>
      </c>
      <c r="N5002">
        <f t="shared" si="78"/>
        <v>0</v>
      </c>
    </row>
    <row r="5003" spans="1:14" x14ac:dyDescent="0.2">
      <c r="A5003" t="s">
        <v>5261</v>
      </c>
      <c r="B5003" t="s">
        <v>33132</v>
      </c>
      <c r="I5003" t="s">
        <v>4</v>
      </c>
      <c r="J5003">
        <v>13.44</v>
      </c>
      <c r="M5003">
        <v>13.44</v>
      </c>
      <c r="N5003">
        <f t="shared" si="78"/>
        <v>0</v>
      </c>
    </row>
    <row r="5004" spans="1:14" x14ac:dyDescent="0.2">
      <c r="A5004" t="s">
        <v>5262</v>
      </c>
      <c r="B5004" t="s">
        <v>33132</v>
      </c>
      <c r="I5004" t="s">
        <v>4</v>
      </c>
      <c r="J5004">
        <v>12.82</v>
      </c>
      <c r="M5004">
        <v>12.82</v>
      </c>
      <c r="N5004">
        <f t="shared" si="78"/>
        <v>0</v>
      </c>
    </row>
    <row r="5005" spans="1:14" x14ac:dyDescent="0.2">
      <c r="A5005" t="s">
        <v>5263</v>
      </c>
      <c r="B5005" t="s">
        <v>33133</v>
      </c>
      <c r="I5005" t="s">
        <v>4</v>
      </c>
      <c r="J5005">
        <v>14.21</v>
      </c>
      <c r="M5005">
        <v>14.21</v>
      </c>
      <c r="N5005">
        <f t="shared" si="78"/>
        <v>0</v>
      </c>
    </row>
    <row r="5006" spans="1:14" x14ac:dyDescent="0.2">
      <c r="A5006" t="s">
        <v>5264</v>
      </c>
      <c r="B5006" t="s">
        <v>33133</v>
      </c>
      <c r="I5006" t="s">
        <v>4</v>
      </c>
      <c r="J5006">
        <v>13.56</v>
      </c>
      <c r="M5006">
        <v>13.56</v>
      </c>
      <c r="N5006">
        <f t="shared" si="78"/>
        <v>0</v>
      </c>
    </row>
    <row r="5007" spans="1:14" x14ac:dyDescent="0.2">
      <c r="A5007" t="s">
        <v>5265</v>
      </c>
      <c r="B5007" t="s">
        <v>33134</v>
      </c>
      <c r="I5007" t="s">
        <v>4</v>
      </c>
      <c r="J5007">
        <v>14.85</v>
      </c>
      <c r="M5007">
        <v>14.85</v>
      </c>
      <c r="N5007">
        <f t="shared" si="78"/>
        <v>0</v>
      </c>
    </row>
    <row r="5008" spans="1:14" x14ac:dyDescent="0.2">
      <c r="A5008" t="s">
        <v>5266</v>
      </c>
      <c r="B5008" t="s">
        <v>33134</v>
      </c>
      <c r="I5008" t="s">
        <v>4</v>
      </c>
      <c r="J5008">
        <v>14.17</v>
      </c>
      <c r="M5008">
        <v>14.17</v>
      </c>
      <c r="N5008">
        <f t="shared" si="78"/>
        <v>0</v>
      </c>
    </row>
    <row r="5009" spans="1:14" x14ac:dyDescent="0.2">
      <c r="A5009" t="s">
        <v>5267</v>
      </c>
      <c r="B5009" t="s">
        <v>33135</v>
      </c>
      <c r="I5009" t="s">
        <v>4</v>
      </c>
      <c r="J5009">
        <v>16.73</v>
      </c>
      <c r="M5009">
        <v>16.73</v>
      </c>
      <c r="N5009">
        <f t="shared" si="78"/>
        <v>0</v>
      </c>
    </row>
    <row r="5010" spans="1:14" x14ac:dyDescent="0.2">
      <c r="A5010" t="s">
        <v>5268</v>
      </c>
      <c r="B5010" t="s">
        <v>33135</v>
      </c>
      <c r="I5010" t="s">
        <v>4</v>
      </c>
      <c r="J5010">
        <v>15.97</v>
      </c>
      <c r="M5010">
        <v>15.97</v>
      </c>
      <c r="N5010">
        <f t="shared" si="78"/>
        <v>0</v>
      </c>
    </row>
    <row r="5011" spans="1:14" x14ac:dyDescent="0.2">
      <c r="A5011" t="s">
        <v>5269</v>
      </c>
      <c r="B5011" t="s">
        <v>33136</v>
      </c>
      <c r="I5011" t="s">
        <v>5</v>
      </c>
      <c r="J5011">
        <v>37.950000000000003</v>
      </c>
      <c r="M5011">
        <v>37.950000000000003</v>
      </c>
      <c r="N5011">
        <f t="shared" si="78"/>
        <v>0</v>
      </c>
    </row>
    <row r="5012" spans="1:14" x14ac:dyDescent="0.2">
      <c r="A5012" t="s">
        <v>5270</v>
      </c>
      <c r="B5012" t="s">
        <v>33136</v>
      </c>
      <c r="I5012" t="s">
        <v>5</v>
      </c>
      <c r="J5012">
        <v>35.75</v>
      </c>
      <c r="M5012">
        <v>35.75</v>
      </c>
      <c r="N5012">
        <f t="shared" si="78"/>
        <v>0</v>
      </c>
    </row>
    <row r="5013" spans="1:14" x14ac:dyDescent="0.2">
      <c r="A5013" t="s">
        <v>5271</v>
      </c>
      <c r="B5013" t="s">
        <v>33137</v>
      </c>
      <c r="I5013" t="s">
        <v>5</v>
      </c>
      <c r="J5013">
        <v>38.9</v>
      </c>
      <c r="M5013">
        <v>38.9</v>
      </c>
      <c r="N5013">
        <f t="shared" si="78"/>
        <v>0</v>
      </c>
    </row>
    <row r="5014" spans="1:14" x14ac:dyDescent="0.2">
      <c r="A5014" t="s">
        <v>5272</v>
      </c>
      <c r="B5014" t="s">
        <v>33137</v>
      </c>
      <c r="I5014" t="s">
        <v>5</v>
      </c>
      <c r="J5014">
        <v>36.64</v>
      </c>
      <c r="M5014">
        <v>36.64</v>
      </c>
      <c r="N5014">
        <f t="shared" si="78"/>
        <v>0</v>
      </c>
    </row>
    <row r="5015" spans="1:14" x14ac:dyDescent="0.2">
      <c r="A5015" t="s">
        <v>5273</v>
      </c>
      <c r="B5015" t="s">
        <v>33138</v>
      </c>
      <c r="I5015" t="s">
        <v>5</v>
      </c>
      <c r="J5015">
        <v>69.47</v>
      </c>
      <c r="M5015">
        <v>69.47</v>
      </c>
      <c r="N5015">
        <f t="shared" si="78"/>
        <v>0</v>
      </c>
    </row>
    <row r="5016" spans="1:14" x14ac:dyDescent="0.2">
      <c r="A5016" t="s">
        <v>5274</v>
      </c>
      <c r="B5016" t="s">
        <v>33138</v>
      </c>
      <c r="I5016" t="s">
        <v>5</v>
      </c>
      <c r="J5016">
        <v>65.849999999999994</v>
      </c>
      <c r="M5016">
        <v>65.849999999999994</v>
      </c>
      <c r="N5016">
        <f t="shared" si="78"/>
        <v>0</v>
      </c>
    </row>
    <row r="5017" spans="1:14" x14ac:dyDescent="0.2">
      <c r="A5017" t="s">
        <v>5275</v>
      </c>
      <c r="B5017" t="s">
        <v>33139</v>
      </c>
      <c r="I5017" t="s">
        <v>5</v>
      </c>
      <c r="J5017">
        <v>95.49</v>
      </c>
      <c r="M5017">
        <v>95.49</v>
      </c>
      <c r="N5017">
        <f t="shared" si="78"/>
        <v>0</v>
      </c>
    </row>
    <row r="5018" spans="1:14" x14ac:dyDescent="0.2">
      <c r="A5018" t="s">
        <v>5276</v>
      </c>
      <c r="B5018" t="s">
        <v>33139</v>
      </c>
      <c r="I5018" t="s">
        <v>5</v>
      </c>
      <c r="J5018">
        <v>91.34</v>
      </c>
      <c r="M5018">
        <v>91.34</v>
      </c>
      <c r="N5018">
        <f t="shared" si="78"/>
        <v>0</v>
      </c>
    </row>
    <row r="5019" spans="1:14" x14ac:dyDescent="0.2">
      <c r="A5019" t="s">
        <v>5277</v>
      </c>
      <c r="B5019" t="s">
        <v>33140</v>
      </c>
      <c r="I5019" t="s">
        <v>5</v>
      </c>
      <c r="J5019">
        <v>134.34</v>
      </c>
      <c r="M5019">
        <v>134.34</v>
      </c>
      <c r="N5019">
        <f t="shared" si="78"/>
        <v>0</v>
      </c>
    </row>
    <row r="5020" spans="1:14" x14ac:dyDescent="0.2">
      <c r="A5020" t="s">
        <v>5278</v>
      </c>
      <c r="B5020" t="s">
        <v>33140</v>
      </c>
      <c r="I5020" t="s">
        <v>5</v>
      </c>
      <c r="J5020">
        <v>129.78</v>
      </c>
      <c r="M5020">
        <v>129.78</v>
      </c>
      <c r="N5020">
        <f t="shared" si="78"/>
        <v>0</v>
      </c>
    </row>
    <row r="5021" spans="1:14" x14ac:dyDescent="0.2">
      <c r="A5021" t="s">
        <v>5279</v>
      </c>
      <c r="B5021" t="s">
        <v>33141</v>
      </c>
      <c r="I5021" t="s">
        <v>5</v>
      </c>
      <c r="J5021">
        <v>174.65</v>
      </c>
      <c r="M5021">
        <v>174.65</v>
      </c>
      <c r="N5021">
        <f t="shared" si="78"/>
        <v>0</v>
      </c>
    </row>
    <row r="5022" spans="1:14" x14ac:dyDescent="0.2">
      <c r="A5022" t="s">
        <v>5280</v>
      </c>
      <c r="B5022" t="s">
        <v>33141</v>
      </c>
      <c r="I5022" t="s">
        <v>5</v>
      </c>
      <c r="J5022">
        <v>169.1</v>
      </c>
      <c r="M5022">
        <v>169.1</v>
      </c>
      <c r="N5022">
        <f t="shared" si="78"/>
        <v>0</v>
      </c>
    </row>
    <row r="5023" spans="1:14" x14ac:dyDescent="0.2">
      <c r="A5023" t="s">
        <v>5281</v>
      </c>
      <c r="B5023" t="s">
        <v>33142</v>
      </c>
      <c r="I5023" t="s">
        <v>5</v>
      </c>
      <c r="J5023">
        <v>189.37</v>
      </c>
      <c r="M5023">
        <v>189.37</v>
      </c>
      <c r="N5023">
        <f t="shared" si="78"/>
        <v>0</v>
      </c>
    </row>
    <row r="5024" spans="1:14" x14ac:dyDescent="0.2">
      <c r="A5024" t="s">
        <v>5282</v>
      </c>
      <c r="B5024" t="s">
        <v>33142</v>
      </c>
      <c r="I5024" t="s">
        <v>5</v>
      </c>
      <c r="J5024">
        <v>183.77</v>
      </c>
      <c r="M5024">
        <v>183.77</v>
      </c>
      <c r="N5024">
        <f t="shared" si="78"/>
        <v>0</v>
      </c>
    </row>
    <row r="5025" spans="1:14" x14ac:dyDescent="0.2">
      <c r="A5025" t="s">
        <v>5283</v>
      </c>
      <c r="B5025" t="s">
        <v>33143</v>
      </c>
      <c r="I5025" t="s">
        <v>5</v>
      </c>
      <c r="J5025">
        <v>241.92</v>
      </c>
      <c r="M5025">
        <v>241.92</v>
      </c>
      <c r="N5025">
        <f t="shared" si="78"/>
        <v>0</v>
      </c>
    </row>
    <row r="5026" spans="1:14" x14ac:dyDescent="0.2">
      <c r="A5026" t="s">
        <v>5284</v>
      </c>
      <c r="B5026" t="s">
        <v>33143</v>
      </c>
      <c r="I5026" t="s">
        <v>5</v>
      </c>
      <c r="J5026">
        <v>235.27</v>
      </c>
      <c r="M5026">
        <v>235.27</v>
      </c>
      <c r="N5026">
        <f t="shared" si="78"/>
        <v>0</v>
      </c>
    </row>
    <row r="5027" spans="1:14" x14ac:dyDescent="0.2">
      <c r="A5027" t="s">
        <v>5285</v>
      </c>
      <c r="B5027" t="s">
        <v>33144</v>
      </c>
      <c r="I5027" t="s">
        <v>5</v>
      </c>
      <c r="J5027">
        <v>326.04000000000002</v>
      </c>
      <c r="M5027">
        <v>326.04000000000002</v>
      </c>
      <c r="N5027">
        <f t="shared" si="78"/>
        <v>0</v>
      </c>
    </row>
    <row r="5028" spans="1:14" x14ac:dyDescent="0.2">
      <c r="A5028" t="s">
        <v>5286</v>
      </c>
      <c r="B5028" t="s">
        <v>33144</v>
      </c>
      <c r="I5028" t="s">
        <v>5</v>
      </c>
      <c r="J5028">
        <v>318.57</v>
      </c>
      <c r="M5028">
        <v>318.57</v>
      </c>
      <c r="N5028">
        <f t="shared" si="78"/>
        <v>0</v>
      </c>
    </row>
    <row r="5029" spans="1:14" x14ac:dyDescent="0.2">
      <c r="A5029" t="s">
        <v>5287</v>
      </c>
      <c r="B5029" t="s">
        <v>33145</v>
      </c>
      <c r="I5029" t="s">
        <v>5</v>
      </c>
      <c r="J5029">
        <v>381.46</v>
      </c>
      <c r="M5029">
        <v>381.46</v>
      </c>
      <c r="N5029">
        <f t="shared" si="78"/>
        <v>0</v>
      </c>
    </row>
    <row r="5030" spans="1:14" x14ac:dyDescent="0.2">
      <c r="A5030" t="s">
        <v>5288</v>
      </c>
      <c r="B5030" t="s">
        <v>33145</v>
      </c>
      <c r="I5030" t="s">
        <v>5</v>
      </c>
      <c r="J5030">
        <v>373.33</v>
      </c>
      <c r="M5030">
        <v>373.33</v>
      </c>
      <c r="N5030">
        <f t="shared" si="78"/>
        <v>0</v>
      </c>
    </row>
    <row r="5031" spans="1:14" x14ac:dyDescent="0.2">
      <c r="A5031" t="s">
        <v>5289</v>
      </c>
      <c r="B5031" t="s">
        <v>33146</v>
      </c>
      <c r="I5031" t="s">
        <v>5</v>
      </c>
      <c r="J5031">
        <v>388.81</v>
      </c>
      <c r="M5031">
        <v>388.81</v>
      </c>
      <c r="N5031">
        <f t="shared" si="78"/>
        <v>0</v>
      </c>
    </row>
    <row r="5032" spans="1:14" x14ac:dyDescent="0.2">
      <c r="A5032" t="s">
        <v>5290</v>
      </c>
      <c r="B5032" t="s">
        <v>33146</v>
      </c>
      <c r="I5032" t="s">
        <v>5</v>
      </c>
      <c r="J5032">
        <v>379.99</v>
      </c>
      <c r="M5032">
        <v>379.99</v>
      </c>
      <c r="N5032">
        <f t="shared" si="78"/>
        <v>0</v>
      </c>
    </row>
    <row r="5033" spans="1:14" x14ac:dyDescent="0.2">
      <c r="A5033" t="s">
        <v>5291</v>
      </c>
      <c r="B5033" t="s">
        <v>33147</v>
      </c>
      <c r="I5033" t="s">
        <v>5</v>
      </c>
      <c r="J5033">
        <v>490.84</v>
      </c>
      <c r="M5033">
        <v>490.84</v>
      </c>
      <c r="N5033">
        <f t="shared" si="78"/>
        <v>0</v>
      </c>
    </row>
    <row r="5034" spans="1:14" x14ac:dyDescent="0.2">
      <c r="A5034" t="s">
        <v>5292</v>
      </c>
      <c r="B5034" t="s">
        <v>33147</v>
      </c>
      <c r="I5034" t="s">
        <v>5</v>
      </c>
      <c r="J5034">
        <v>481.09</v>
      </c>
      <c r="M5034">
        <v>481.09</v>
      </c>
      <c r="N5034">
        <f t="shared" si="78"/>
        <v>0</v>
      </c>
    </row>
    <row r="5035" spans="1:14" x14ac:dyDescent="0.2">
      <c r="A5035" t="s">
        <v>5293</v>
      </c>
      <c r="B5035" t="s">
        <v>33148</v>
      </c>
      <c r="I5035" t="s">
        <v>5</v>
      </c>
      <c r="J5035">
        <v>574.20000000000005</v>
      </c>
      <c r="M5035">
        <v>574.20000000000005</v>
      </c>
      <c r="N5035">
        <f t="shared" si="78"/>
        <v>0</v>
      </c>
    </row>
    <row r="5036" spans="1:14" x14ac:dyDescent="0.2">
      <c r="A5036" t="s">
        <v>5294</v>
      </c>
      <c r="B5036" t="s">
        <v>33148</v>
      </c>
      <c r="I5036" t="s">
        <v>5</v>
      </c>
      <c r="J5036">
        <v>562.80999999999995</v>
      </c>
      <c r="M5036">
        <v>562.80999999999995</v>
      </c>
      <c r="N5036">
        <f t="shared" si="78"/>
        <v>0</v>
      </c>
    </row>
    <row r="5037" spans="1:14" x14ac:dyDescent="0.2">
      <c r="A5037" t="s">
        <v>5295</v>
      </c>
      <c r="B5037" t="s">
        <v>33149</v>
      </c>
      <c r="I5037" t="s">
        <v>5</v>
      </c>
      <c r="J5037">
        <v>1091.19</v>
      </c>
      <c r="M5037">
        <v>1091.19</v>
      </c>
      <c r="N5037">
        <f t="shared" si="78"/>
        <v>0</v>
      </c>
    </row>
    <row r="5038" spans="1:14" x14ac:dyDescent="0.2">
      <c r="A5038" t="s">
        <v>5296</v>
      </c>
      <c r="B5038" t="s">
        <v>33149</v>
      </c>
      <c r="I5038" t="s">
        <v>5</v>
      </c>
      <c r="J5038">
        <v>1078.74</v>
      </c>
      <c r="M5038">
        <v>1078.74</v>
      </c>
      <c r="N5038">
        <f t="shared" si="78"/>
        <v>0</v>
      </c>
    </row>
    <row r="5039" spans="1:14" x14ac:dyDescent="0.2">
      <c r="A5039" t="s">
        <v>5297</v>
      </c>
      <c r="B5039" t="s">
        <v>33150</v>
      </c>
      <c r="I5039" t="s">
        <v>5</v>
      </c>
      <c r="J5039">
        <v>1265.23</v>
      </c>
      <c r="M5039">
        <v>1265.23</v>
      </c>
      <c r="N5039">
        <f t="shared" si="78"/>
        <v>0</v>
      </c>
    </row>
    <row r="5040" spans="1:14" x14ac:dyDescent="0.2">
      <c r="A5040" t="s">
        <v>5298</v>
      </c>
      <c r="B5040" t="s">
        <v>33150</v>
      </c>
      <c r="I5040" t="s">
        <v>5</v>
      </c>
      <c r="J5040">
        <v>1250.9000000000001</v>
      </c>
      <c r="M5040">
        <v>1250.9000000000001</v>
      </c>
      <c r="N5040">
        <f t="shared" si="78"/>
        <v>0</v>
      </c>
    </row>
    <row r="5041" spans="1:14" x14ac:dyDescent="0.2">
      <c r="A5041" t="s">
        <v>5299</v>
      </c>
      <c r="B5041" t="s">
        <v>33151</v>
      </c>
      <c r="I5041" t="s">
        <v>5</v>
      </c>
      <c r="J5041">
        <v>1521.36</v>
      </c>
      <c r="M5041">
        <v>1521.36</v>
      </c>
      <c r="N5041">
        <f t="shared" si="78"/>
        <v>0</v>
      </c>
    </row>
    <row r="5042" spans="1:14" x14ac:dyDescent="0.2">
      <c r="A5042" t="s">
        <v>5300</v>
      </c>
      <c r="B5042" t="s">
        <v>33151</v>
      </c>
      <c r="I5042" t="s">
        <v>5</v>
      </c>
      <c r="J5042">
        <v>1504.72</v>
      </c>
      <c r="M5042">
        <v>1504.72</v>
      </c>
      <c r="N5042">
        <f t="shared" si="78"/>
        <v>0</v>
      </c>
    </row>
    <row r="5043" spans="1:14" x14ac:dyDescent="0.2">
      <c r="A5043" t="s">
        <v>5301</v>
      </c>
      <c r="B5043" t="s">
        <v>33152</v>
      </c>
      <c r="I5043" t="s">
        <v>5</v>
      </c>
      <c r="J5043">
        <v>2145.62</v>
      </c>
      <c r="M5043">
        <v>2145.62</v>
      </c>
      <c r="N5043">
        <f t="shared" si="78"/>
        <v>0</v>
      </c>
    </row>
    <row r="5044" spans="1:14" x14ac:dyDescent="0.2">
      <c r="A5044" t="s">
        <v>5302</v>
      </c>
      <c r="B5044" t="s">
        <v>33152</v>
      </c>
      <c r="I5044" t="s">
        <v>5</v>
      </c>
      <c r="J5044">
        <v>2125.17</v>
      </c>
      <c r="M5044">
        <v>2125.17</v>
      </c>
      <c r="N5044">
        <f t="shared" si="78"/>
        <v>0</v>
      </c>
    </row>
    <row r="5045" spans="1:14" x14ac:dyDescent="0.2">
      <c r="A5045" t="s">
        <v>5303</v>
      </c>
      <c r="B5045" t="s">
        <v>33153</v>
      </c>
      <c r="I5045" t="s">
        <v>5</v>
      </c>
      <c r="J5045">
        <v>37.950000000000003</v>
      </c>
      <c r="M5045">
        <v>37.950000000000003</v>
      </c>
      <c r="N5045">
        <f t="shared" si="78"/>
        <v>0</v>
      </c>
    </row>
    <row r="5046" spans="1:14" x14ac:dyDescent="0.2">
      <c r="A5046" t="s">
        <v>5304</v>
      </c>
      <c r="B5046" t="s">
        <v>33153</v>
      </c>
      <c r="I5046" t="s">
        <v>5</v>
      </c>
      <c r="J5046">
        <v>35.75</v>
      </c>
      <c r="M5046">
        <v>35.75</v>
      </c>
      <c r="N5046">
        <f t="shared" si="78"/>
        <v>0</v>
      </c>
    </row>
    <row r="5047" spans="1:14" x14ac:dyDescent="0.2">
      <c r="A5047" t="s">
        <v>5305</v>
      </c>
      <c r="B5047" t="s">
        <v>33154</v>
      </c>
      <c r="I5047" t="s">
        <v>5</v>
      </c>
      <c r="J5047">
        <v>38.9</v>
      </c>
      <c r="M5047">
        <v>38.9</v>
      </c>
      <c r="N5047">
        <f t="shared" si="78"/>
        <v>0</v>
      </c>
    </row>
    <row r="5048" spans="1:14" x14ac:dyDescent="0.2">
      <c r="A5048" t="s">
        <v>5306</v>
      </c>
      <c r="B5048" t="s">
        <v>33154</v>
      </c>
      <c r="I5048" t="s">
        <v>5</v>
      </c>
      <c r="J5048">
        <v>36.64</v>
      </c>
      <c r="M5048">
        <v>36.64</v>
      </c>
      <c r="N5048">
        <f t="shared" si="78"/>
        <v>0</v>
      </c>
    </row>
    <row r="5049" spans="1:14" x14ac:dyDescent="0.2">
      <c r="A5049" t="s">
        <v>5307</v>
      </c>
      <c r="B5049" t="s">
        <v>33155</v>
      </c>
      <c r="I5049" t="s">
        <v>5</v>
      </c>
      <c r="J5049">
        <v>69.47</v>
      </c>
      <c r="M5049">
        <v>69.47</v>
      </c>
      <c r="N5049">
        <f t="shared" si="78"/>
        <v>0</v>
      </c>
    </row>
    <row r="5050" spans="1:14" x14ac:dyDescent="0.2">
      <c r="A5050" t="s">
        <v>5308</v>
      </c>
      <c r="B5050" t="s">
        <v>33155</v>
      </c>
      <c r="I5050" t="s">
        <v>5</v>
      </c>
      <c r="J5050">
        <v>65.849999999999994</v>
      </c>
      <c r="M5050">
        <v>65.849999999999994</v>
      </c>
      <c r="N5050">
        <f t="shared" si="78"/>
        <v>0</v>
      </c>
    </row>
    <row r="5051" spans="1:14" x14ac:dyDescent="0.2">
      <c r="A5051" t="s">
        <v>5309</v>
      </c>
      <c r="B5051" t="s">
        <v>33156</v>
      </c>
      <c r="I5051" t="s">
        <v>5</v>
      </c>
      <c r="J5051">
        <v>95.49</v>
      </c>
      <c r="M5051">
        <v>95.49</v>
      </c>
      <c r="N5051">
        <f t="shared" si="78"/>
        <v>0</v>
      </c>
    </row>
    <row r="5052" spans="1:14" x14ac:dyDescent="0.2">
      <c r="A5052" t="s">
        <v>5310</v>
      </c>
      <c r="B5052" t="s">
        <v>33156</v>
      </c>
      <c r="I5052" t="s">
        <v>5</v>
      </c>
      <c r="J5052">
        <v>91.34</v>
      </c>
      <c r="M5052">
        <v>91.34</v>
      </c>
      <c r="N5052">
        <f t="shared" si="78"/>
        <v>0</v>
      </c>
    </row>
    <row r="5053" spans="1:14" x14ac:dyDescent="0.2">
      <c r="A5053" t="s">
        <v>5311</v>
      </c>
      <c r="B5053" t="s">
        <v>33157</v>
      </c>
      <c r="I5053" t="s">
        <v>5</v>
      </c>
      <c r="J5053">
        <v>171.42</v>
      </c>
      <c r="M5053">
        <v>171.42</v>
      </c>
      <c r="N5053">
        <f t="shared" si="78"/>
        <v>0</v>
      </c>
    </row>
    <row r="5054" spans="1:14" x14ac:dyDescent="0.2">
      <c r="A5054" t="s">
        <v>5312</v>
      </c>
      <c r="B5054" t="s">
        <v>33157</v>
      </c>
      <c r="I5054" t="s">
        <v>5</v>
      </c>
      <c r="J5054">
        <v>165.8</v>
      </c>
      <c r="M5054">
        <v>165.8</v>
      </c>
      <c r="N5054">
        <f t="shared" si="78"/>
        <v>0</v>
      </c>
    </row>
    <row r="5055" spans="1:14" x14ac:dyDescent="0.2">
      <c r="A5055" t="s">
        <v>5313</v>
      </c>
      <c r="B5055" t="s">
        <v>33158</v>
      </c>
      <c r="I5055" t="s">
        <v>5</v>
      </c>
      <c r="J5055">
        <v>234.71</v>
      </c>
      <c r="M5055">
        <v>234.71</v>
      </c>
      <c r="N5055">
        <f t="shared" si="78"/>
        <v>0</v>
      </c>
    </row>
    <row r="5056" spans="1:14" x14ac:dyDescent="0.2">
      <c r="A5056" t="s">
        <v>5314</v>
      </c>
      <c r="B5056" t="s">
        <v>33158</v>
      </c>
      <c r="I5056" t="s">
        <v>5</v>
      </c>
      <c r="J5056">
        <v>228.58</v>
      </c>
      <c r="M5056">
        <v>228.58</v>
      </c>
      <c r="N5056">
        <f t="shared" si="78"/>
        <v>0</v>
      </c>
    </row>
    <row r="5057" spans="1:14" x14ac:dyDescent="0.2">
      <c r="A5057" t="s">
        <v>5315</v>
      </c>
      <c r="B5057" t="s">
        <v>33159</v>
      </c>
      <c r="I5057" t="s">
        <v>5</v>
      </c>
      <c r="J5057">
        <v>245.95</v>
      </c>
      <c r="M5057">
        <v>245.95</v>
      </c>
      <c r="N5057">
        <f t="shared" si="78"/>
        <v>0</v>
      </c>
    </row>
    <row r="5058" spans="1:14" x14ac:dyDescent="0.2">
      <c r="A5058" t="s">
        <v>5316</v>
      </c>
      <c r="B5058" t="s">
        <v>33159</v>
      </c>
      <c r="I5058" t="s">
        <v>5</v>
      </c>
      <c r="J5058">
        <v>239.86</v>
      </c>
      <c r="M5058">
        <v>239.86</v>
      </c>
      <c r="N5058">
        <f t="shared" si="78"/>
        <v>0</v>
      </c>
    </row>
    <row r="5059" spans="1:14" x14ac:dyDescent="0.2">
      <c r="A5059" t="s">
        <v>5317</v>
      </c>
      <c r="B5059" t="s">
        <v>33160</v>
      </c>
      <c r="I5059" t="s">
        <v>5</v>
      </c>
      <c r="J5059">
        <v>317.60000000000002</v>
      </c>
      <c r="M5059">
        <v>317.60000000000002</v>
      </c>
      <c r="N5059">
        <f t="shared" si="78"/>
        <v>0</v>
      </c>
    </row>
    <row r="5060" spans="1:14" x14ac:dyDescent="0.2">
      <c r="A5060" t="s">
        <v>5318</v>
      </c>
      <c r="B5060" t="s">
        <v>33160</v>
      </c>
      <c r="I5060" t="s">
        <v>5</v>
      </c>
      <c r="J5060">
        <v>310.52</v>
      </c>
      <c r="M5060">
        <v>310.52</v>
      </c>
      <c r="N5060">
        <f t="shared" ref="N5060:N5123" si="79">J5060-M5060</f>
        <v>0</v>
      </c>
    </row>
    <row r="5061" spans="1:14" x14ac:dyDescent="0.2">
      <c r="A5061" t="s">
        <v>5319</v>
      </c>
      <c r="B5061" t="s">
        <v>33161</v>
      </c>
      <c r="I5061" t="s">
        <v>5</v>
      </c>
      <c r="J5061">
        <v>400.34</v>
      </c>
      <c r="M5061">
        <v>400.34</v>
      </c>
      <c r="N5061">
        <f t="shared" si="79"/>
        <v>0</v>
      </c>
    </row>
    <row r="5062" spans="1:14" x14ac:dyDescent="0.2">
      <c r="A5062" t="s">
        <v>5320</v>
      </c>
      <c r="B5062" t="s">
        <v>33161</v>
      </c>
      <c r="I5062" t="s">
        <v>5</v>
      </c>
      <c r="J5062">
        <v>392.26</v>
      </c>
      <c r="M5062">
        <v>392.26</v>
      </c>
      <c r="N5062">
        <f t="shared" si="79"/>
        <v>0</v>
      </c>
    </row>
    <row r="5063" spans="1:14" x14ac:dyDescent="0.2">
      <c r="A5063" t="s">
        <v>5321</v>
      </c>
      <c r="B5063" t="s">
        <v>33162</v>
      </c>
      <c r="I5063" t="s">
        <v>5</v>
      </c>
      <c r="J5063">
        <v>475.85</v>
      </c>
      <c r="M5063">
        <v>475.85</v>
      </c>
      <c r="N5063">
        <f t="shared" si="79"/>
        <v>0</v>
      </c>
    </row>
    <row r="5064" spans="1:14" x14ac:dyDescent="0.2">
      <c r="A5064" t="s">
        <v>5322</v>
      </c>
      <c r="B5064" t="s">
        <v>33162</v>
      </c>
      <c r="I5064" t="s">
        <v>5</v>
      </c>
      <c r="J5064">
        <v>466.68</v>
      </c>
      <c r="M5064">
        <v>466.68</v>
      </c>
      <c r="N5064">
        <f t="shared" si="79"/>
        <v>0</v>
      </c>
    </row>
    <row r="5065" spans="1:14" x14ac:dyDescent="0.2">
      <c r="A5065" t="s">
        <v>5323</v>
      </c>
      <c r="B5065" t="s">
        <v>33163</v>
      </c>
      <c r="I5065" t="s">
        <v>5</v>
      </c>
      <c r="J5065">
        <v>900.48</v>
      </c>
      <c r="M5065">
        <v>900.48</v>
      </c>
      <c r="N5065">
        <f t="shared" si="79"/>
        <v>0</v>
      </c>
    </row>
    <row r="5066" spans="1:14" x14ac:dyDescent="0.2">
      <c r="A5066" t="s">
        <v>5324</v>
      </c>
      <c r="B5066" t="s">
        <v>33163</v>
      </c>
      <c r="I5066" t="s">
        <v>5</v>
      </c>
      <c r="J5066">
        <v>890.21</v>
      </c>
      <c r="M5066">
        <v>890.21</v>
      </c>
      <c r="N5066">
        <f t="shared" si="79"/>
        <v>0</v>
      </c>
    </row>
    <row r="5067" spans="1:14" x14ac:dyDescent="0.2">
      <c r="A5067" t="s">
        <v>5325</v>
      </c>
      <c r="B5067" t="s">
        <v>33164</v>
      </c>
      <c r="I5067" t="s">
        <v>5</v>
      </c>
      <c r="J5067">
        <v>1028.27</v>
      </c>
      <c r="M5067">
        <v>1028.27</v>
      </c>
      <c r="N5067">
        <f t="shared" si="79"/>
        <v>0</v>
      </c>
    </row>
    <row r="5068" spans="1:14" x14ac:dyDescent="0.2">
      <c r="A5068" t="s">
        <v>5326</v>
      </c>
      <c r="B5068" t="s">
        <v>33164</v>
      </c>
      <c r="I5068" t="s">
        <v>5</v>
      </c>
      <c r="J5068">
        <v>1018.5</v>
      </c>
      <c r="M5068">
        <v>1018.5</v>
      </c>
      <c r="N5068">
        <f t="shared" si="79"/>
        <v>0</v>
      </c>
    </row>
    <row r="5069" spans="1:14" x14ac:dyDescent="0.2">
      <c r="A5069" t="s">
        <v>5327</v>
      </c>
      <c r="B5069" t="s">
        <v>33165</v>
      </c>
      <c r="I5069" t="s">
        <v>5</v>
      </c>
      <c r="J5069">
        <v>1231.58</v>
      </c>
      <c r="M5069">
        <v>1231.58</v>
      </c>
      <c r="N5069">
        <f t="shared" si="79"/>
        <v>0</v>
      </c>
    </row>
    <row r="5070" spans="1:14" x14ac:dyDescent="0.2">
      <c r="A5070" t="s">
        <v>5328</v>
      </c>
      <c r="B5070" t="s">
        <v>33165</v>
      </c>
      <c r="I5070" t="s">
        <v>5</v>
      </c>
      <c r="J5070">
        <v>1218.45</v>
      </c>
      <c r="M5070">
        <v>1218.45</v>
      </c>
      <c r="N5070">
        <f t="shared" si="79"/>
        <v>0</v>
      </c>
    </row>
    <row r="5071" spans="1:14" x14ac:dyDescent="0.2">
      <c r="A5071" t="s">
        <v>5329</v>
      </c>
      <c r="B5071" t="s">
        <v>33166</v>
      </c>
      <c r="I5071" t="s">
        <v>5</v>
      </c>
      <c r="J5071">
        <v>1546.6</v>
      </c>
      <c r="M5071">
        <v>1546.6</v>
      </c>
      <c r="N5071">
        <f t="shared" si="79"/>
        <v>0</v>
      </c>
    </row>
    <row r="5072" spans="1:14" x14ac:dyDescent="0.2">
      <c r="A5072" t="s">
        <v>5330</v>
      </c>
      <c r="B5072" t="s">
        <v>33166</v>
      </c>
      <c r="I5072" t="s">
        <v>5</v>
      </c>
      <c r="J5072">
        <v>1532.46</v>
      </c>
      <c r="M5072">
        <v>1532.46</v>
      </c>
      <c r="N5072">
        <f t="shared" si="79"/>
        <v>0</v>
      </c>
    </row>
    <row r="5073" spans="1:14" x14ac:dyDescent="0.2">
      <c r="A5073" t="s">
        <v>5331</v>
      </c>
      <c r="B5073" t="s">
        <v>33167</v>
      </c>
      <c r="I5073" t="s">
        <v>5</v>
      </c>
      <c r="J5073">
        <v>1796.09</v>
      </c>
      <c r="M5073">
        <v>1796.09</v>
      </c>
      <c r="N5073">
        <f t="shared" si="79"/>
        <v>0</v>
      </c>
    </row>
    <row r="5074" spans="1:14" x14ac:dyDescent="0.2">
      <c r="A5074" t="s">
        <v>5332</v>
      </c>
      <c r="B5074" t="s">
        <v>33167</v>
      </c>
      <c r="I5074" t="s">
        <v>5</v>
      </c>
      <c r="J5074">
        <v>1779.71</v>
      </c>
      <c r="M5074">
        <v>1779.71</v>
      </c>
      <c r="N5074">
        <f t="shared" si="79"/>
        <v>0</v>
      </c>
    </row>
    <row r="5075" spans="1:14" x14ac:dyDescent="0.2">
      <c r="A5075" t="s">
        <v>5333</v>
      </c>
      <c r="B5075" t="s">
        <v>33168</v>
      </c>
      <c r="I5075" t="s">
        <v>5</v>
      </c>
      <c r="J5075">
        <v>2164.69</v>
      </c>
      <c r="M5075">
        <v>2164.69</v>
      </c>
      <c r="N5075">
        <f t="shared" si="79"/>
        <v>0</v>
      </c>
    </row>
    <row r="5076" spans="1:14" x14ac:dyDescent="0.2">
      <c r="A5076" t="s">
        <v>5334</v>
      </c>
      <c r="B5076" t="s">
        <v>33168</v>
      </c>
      <c r="I5076" t="s">
        <v>5</v>
      </c>
      <c r="J5076">
        <v>2147.0100000000002</v>
      </c>
      <c r="M5076">
        <v>2147.0100000000002</v>
      </c>
      <c r="N5076">
        <f t="shared" si="79"/>
        <v>0</v>
      </c>
    </row>
    <row r="5077" spans="1:14" x14ac:dyDescent="0.2">
      <c r="A5077" t="s">
        <v>5335</v>
      </c>
      <c r="B5077" t="s">
        <v>33169</v>
      </c>
      <c r="I5077" t="s">
        <v>5</v>
      </c>
      <c r="J5077">
        <v>4115.46</v>
      </c>
      <c r="M5077">
        <v>4115.46</v>
      </c>
      <c r="N5077">
        <f t="shared" si="79"/>
        <v>0</v>
      </c>
    </row>
    <row r="5078" spans="1:14" x14ac:dyDescent="0.2">
      <c r="A5078" t="s">
        <v>5336</v>
      </c>
      <c r="B5078" t="s">
        <v>33169</v>
      </c>
      <c r="I5078" t="s">
        <v>5</v>
      </c>
      <c r="J5078">
        <v>4092.02</v>
      </c>
      <c r="M5078">
        <v>4092.02</v>
      </c>
      <c r="N5078">
        <f t="shared" si="79"/>
        <v>0</v>
      </c>
    </row>
    <row r="5079" spans="1:14" x14ac:dyDescent="0.2">
      <c r="A5079" t="s">
        <v>5337</v>
      </c>
      <c r="B5079" t="s">
        <v>33170</v>
      </c>
      <c r="I5079" t="s">
        <v>5</v>
      </c>
      <c r="J5079">
        <v>39.17</v>
      </c>
      <c r="M5079">
        <v>39.17</v>
      </c>
      <c r="N5079">
        <f t="shared" si="79"/>
        <v>0</v>
      </c>
    </row>
    <row r="5080" spans="1:14" x14ac:dyDescent="0.2">
      <c r="A5080" t="s">
        <v>5338</v>
      </c>
      <c r="B5080" t="s">
        <v>33170</v>
      </c>
      <c r="I5080" t="s">
        <v>5</v>
      </c>
      <c r="J5080">
        <v>36.869999999999997</v>
      </c>
      <c r="M5080">
        <v>36.869999999999997</v>
      </c>
      <c r="N5080">
        <f t="shared" si="79"/>
        <v>0</v>
      </c>
    </row>
    <row r="5081" spans="1:14" x14ac:dyDescent="0.2">
      <c r="A5081" t="s">
        <v>5339</v>
      </c>
      <c r="B5081" t="s">
        <v>33171</v>
      </c>
      <c r="I5081" t="s">
        <v>5</v>
      </c>
      <c r="J5081">
        <v>69.709999999999994</v>
      </c>
      <c r="M5081">
        <v>69.709999999999994</v>
      </c>
      <c r="N5081">
        <f t="shared" si="79"/>
        <v>0</v>
      </c>
    </row>
    <row r="5082" spans="1:14" x14ac:dyDescent="0.2">
      <c r="A5082" t="s">
        <v>5340</v>
      </c>
      <c r="B5082" t="s">
        <v>33171</v>
      </c>
      <c r="I5082" t="s">
        <v>5</v>
      </c>
      <c r="J5082">
        <v>66.06</v>
      </c>
      <c r="M5082">
        <v>66.06</v>
      </c>
      <c r="N5082">
        <f t="shared" si="79"/>
        <v>0</v>
      </c>
    </row>
    <row r="5083" spans="1:14" x14ac:dyDescent="0.2">
      <c r="A5083" t="s">
        <v>5341</v>
      </c>
      <c r="B5083" t="s">
        <v>33172</v>
      </c>
      <c r="I5083" t="s">
        <v>5</v>
      </c>
      <c r="J5083">
        <v>95.25</v>
      </c>
      <c r="M5083">
        <v>95.25</v>
      </c>
      <c r="N5083">
        <f t="shared" si="79"/>
        <v>0</v>
      </c>
    </row>
    <row r="5084" spans="1:14" x14ac:dyDescent="0.2">
      <c r="A5084" t="s">
        <v>5342</v>
      </c>
      <c r="B5084" t="s">
        <v>33172</v>
      </c>
      <c r="I5084" t="s">
        <v>5</v>
      </c>
      <c r="J5084">
        <v>91.13</v>
      </c>
      <c r="M5084">
        <v>91.13</v>
      </c>
      <c r="N5084">
        <f t="shared" si="79"/>
        <v>0</v>
      </c>
    </row>
    <row r="5085" spans="1:14" x14ac:dyDescent="0.2">
      <c r="A5085" t="s">
        <v>5343</v>
      </c>
      <c r="B5085" t="s">
        <v>33173</v>
      </c>
      <c r="I5085" t="s">
        <v>5</v>
      </c>
      <c r="J5085">
        <v>134.16</v>
      </c>
      <c r="M5085">
        <v>134.16</v>
      </c>
      <c r="N5085">
        <f t="shared" si="79"/>
        <v>0</v>
      </c>
    </row>
    <row r="5086" spans="1:14" x14ac:dyDescent="0.2">
      <c r="A5086" t="s">
        <v>5344</v>
      </c>
      <c r="B5086" t="s">
        <v>33173</v>
      </c>
      <c r="I5086" t="s">
        <v>5</v>
      </c>
      <c r="J5086">
        <v>129.61000000000001</v>
      </c>
      <c r="M5086">
        <v>129.61000000000001</v>
      </c>
      <c r="N5086">
        <f t="shared" si="79"/>
        <v>0</v>
      </c>
    </row>
    <row r="5087" spans="1:14" x14ac:dyDescent="0.2">
      <c r="A5087" t="s">
        <v>5345</v>
      </c>
      <c r="B5087" t="s">
        <v>33174</v>
      </c>
      <c r="I5087" t="s">
        <v>5</v>
      </c>
      <c r="J5087">
        <v>174.43</v>
      </c>
      <c r="M5087">
        <v>174.43</v>
      </c>
      <c r="N5087">
        <f t="shared" si="79"/>
        <v>0</v>
      </c>
    </row>
    <row r="5088" spans="1:14" x14ac:dyDescent="0.2">
      <c r="A5088" t="s">
        <v>5346</v>
      </c>
      <c r="B5088" t="s">
        <v>33174</v>
      </c>
      <c r="I5088" t="s">
        <v>5</v>
      </c>
      <c r="J5088">
        <v>168.89</v>
      </c>
      <c r="M5088">
        <v>168.89</v>
      </c>
      <c r="N5088">
        <f t="shared" si="79"/>
        <v>0</v>
      </c>
    </row>
    <row r="5089" spans="1:14" x14ac:dyDescent="0.2">
      <c r="A5089" t="s">
        <v>5347</v>
      </c>
      <c r="B5089" t="s">
        <v>33175</v>
      </c>
      <c r="I5089" t="s">
        <v>5</v>
      </c>
      <c r="J5089">
        <v>188.72</v>
      </c>
      <c r="M5089">
        <v>188.72</v>
      </c>
      <c r="N5089">
        <f t="shared" si="79"/>
        <v>0</v>
      </c>
    </row>
    <row r="5090" spans="1:14" x14ac:dyDescent="0.2">
      <c r="A5090" t="s">
        <v>5348</v>
      </c>
      <c r="B5090" t="s">
        <v>33175</v>
      </c>
      <c r="I5090" t="s">
        <v>5</v>
      </c>
      <c r="J5090">
        <v>183.16</v>
      </c>
      <c r="M5090">
        <v>183.16</v>
      </c>
      <c r="N5090">
        <f t="shared" si="79"/>
        <v>0</v>
      </c>
    </row>
    <row r="5091" spans="1:14" x14ac:dyDescent="0.2">
      <c r="A5091" t="s">
        <v>5349</v>
      </c>
      <c r="B5091" t="s">
        <v>33176</v>
      </c>
      <c r="I5091" t="s">
        <v>5</v>
      </c>
      <c r="J5091">
        <v>239.8</v>
      </c>
      <c r="M5091">
        <v>239.8</v>
      </c>
      <c r="N5091">
        <f t="shared" si="79"/>
        <v>0</v>
      </c>
    </row>
    <row r="5092" spans="1:14" x14ac:dyDescent="0.2">
      <c r="A5092" t="s">
        <v>5350</v>
      </c>
      <c r="B5092" t="s">
        <v>33176</v>
      </c>
      <c r="I5092" t="s">
        <v>5</v>
      </c>
      <c r="J5092">
        <v>233.25</v>
      </c>
      <c r="M5092">
        <v>233.25</v>
      </c>
      <c r="N5092">
        <f t="shared" si="79"/>
        <v>0</v>
      </c>
    </row>
    <row r="5093" spans="1:14" x14ac:dyDescent="0.2">
      <c r="A5093" t="s">
        <v>5351</v>
      </c>
      <c r="B5093" t="s">
        <v>33177</v>
      </c>
      <c r="I5093" t="s">
        <v>5</v>
      </c>
      <c r="J5093">
        <v>323.7</v>
      </c>
      <c r="M5093">
        <v>323.7</v>
      </c>
      <c r="N5093">
        <f t="shared" si="79"/>
        <v>0</v>
      </c>
    </row>
    <row r="5094" spans="1:14" x14ac:dyDescent="0.2">
      <c r="A5094" t="s">
        <v>5352</v>
      </c>
      <c r="B5094" t="s">
        <v>33177</v>
      </c>
      <c r="I5094" t="s">
        <v>5</v>
      </c>
      <c r="J5094">
        <v>316.35000000000002</v>
      </c>
      <c r="M5094">
        <v>316.35000000000002</v>
      </c>
      <c r="N5094">
        <f t="shared" si="79"/>
        <v>0</v>
      </c>
    </row>
    <row r="5095" spans="1:14" x14ac:dyDescent="0.2">
      <c r="A5095" t="s">
        <v>5353</v>
      </c>
      <c r="B5095" t="s">
        <v>33178</v>
      </c>
      <c r="I5095" t="s">
        <v>5</v>
      </c>
      <c r="J5095">
        <v>377.44</v>
      </c>
      <c r="M5095">
        <v>377.44</v>
      </c>
      <c r="N5095">
        <f t="shared" si="79"/>
        <v>0</v>
      </c>
    </row>
    <row r="5096" spans="1:14" x14ac:dyDescent="0.2">
      <c r="A5096" t="s">
        <v>5354</v>
      </c>
      <c r="B5096" t="s">
        <v>33178</v>
      </c>
      <c r="I5096" t="s">
        <v>5</v>
      </c>
      <c r="J5096">
        <v>369.49</v>
      </c>
      <c r="M5096">
        <v>369.49</v>
      </c>
      <c r="N5096">
        <f t="shared" si="79"/>
        <v>0</v>
      </c>
    </row>
    <row r="5097" spans="1:14" x14ac:dyDescent="0.2">
      <c r="A5097" t="s">
        <v>5355</v>
      </c>
      <c r="B5097" t="s">
        <v>33179</v>
      </c>
      <c r="I5097" t="s">
        <v>5</v>
      </c>
      <c r="J5097">
        <v>383.38</v>
      </c>
      <c r="M5097">
        <v>383.38</v>
      </c>
      <c r="N5097">
        <f t="shared" si="79"/>
        <v>0</v>
      </c>
    </row>
    <row r="5098" spans="1:14" x14ac:dyDescent="0.2">
      <c r="A5098" t="s">
        <v>5356</v>
      </c>
      <c r="B5098" t="s">
        <v>33179</v>
      </c>
      <c r="I5098" t="s">
        <v>5</v>
      </c>
      <c r="J5098">
        <v>374.8</v>
      </c>
      <c r="M5098">
        <v>374.8</v>
      </c>
      <c r="N5098">
        <f t="shared" si="79"/>
        <v>0</v>
      </c>
    </row>
    <row r="5099" spans="1:14" x14ac:dyDescent="0.2">
      <c r="A5099" t="s">
        <v>5357</v>
      </c>
      <c r="B5099" t="s">
        <v>33180</v>
      </c>
      <c r="I5099" t="s">
        <v>5</v>
      </c>
      <c r="J5099">
        <v>483.04</v>
      </c>
      <c r="M5099">
        <v>483.04</v>
      </c>
      <c r="N5099">
        <f t="shared" si="79"/>
        <v>0</v>
      </c>
    </row>
    <row r="5100" spans="1:14" x14ac:dyDescent="0.2">
      <c r="A5100" t="s">
        <v>5358</v>
      </c>
      <c r="B5100" t="s">
        <v>33180</v>
      </c>
      <c r="I5100" t="s">
        <v>5</v>
      </c>
      <c r="J5100">
        <v>473.66</v>
      </c>
      <c r="M5100">
        <v>473.66</v>
      </c>
      <c r="N5100">
        <f t="shared" si="79"/>
        <v>0</v>
      </c>
    </row>
    <row r="5101" spans="1:14" x14ac:dyDescent="0.2">
      <c r="A5101" t="s">
        <v>5359</v>
      </c>
      <c r="B5101" t="s">
        <v>33181</v>
      </c>
      <c r="I5101" t="s">
        <v>5</v>
      </c>
      <c r="J5101">
        <v>560.38</v>
      </c>
      <c r="M5101">
        <v>560.38</v>
      </c>
      <c r="N5101">
        <f t="shared" si="79"/>
        <v>0</v>
      </c>
    </row>
    <row r="5102" spans="1:14" x14ac:dyDescent="0.2">
      <c r="A5102" t="s">
        <v>5360</v>
      </c>
      <c r="B5102" t="s">
        <v>33181</v>
      </c>
      <c r="I5102" t="s">
        <v>5</v>
      </c>
      <c r="J5102">
        <v>549.62</v>
      </c>
      <c r="M5102">
        <v>549.62</v>
      </c>
      <c r="N5102">
        <f t="shared" si="79"/>
        <v>0</v>
      </c>
    </row>
    <row r="5103" spans="1:14" x14ac:dyDescent="0.2">
      <c r="A5103" t="s">
        <v>5361</v>
      </c>
      <c r="B5103" t="s">
        <v>33182</v>
      </c>
      <c r="I5103" t="s">
        <v>5</v>
      </c>
      <c r="J5103">
        <v>1078.71</v>
      </c>
      <c r="M5103">
        <v>1078.71</v>
      </c>
      <c r="N5103">
        <f t="shared" si="79"/>
        <v>0</v>
      </c>
    </row>
    <row r="5104" spans="1:14" x14ac:dyDescent="0.2">
      <c r="A5104" t="s">
        <v>5362</v>
      </c>
      <c r="B5104" t="s">
        <v>33182</v>
      </c>
      <c r="I5104" t="s">
        <v>5</v>
      </c>
      <c r="J5104">
        <v>1066.8599999999999</v>
      </c>
      <c r="M5104">
        <v>1066.8599999999999</v>
      </c>
      <c r="N5104">
        <f t="shared" si="79"/>
        <v>0</v>
      </c>
    </row>
    <row r="5105" spans="1:14" x14ac:dyDescent="0.2">
      <c r="A5105" t="s">
        <v>5363</v>
      </c>
      <c r="B5105" t="s">
        <v>33183</v>
      </c>
      <c r="I5105" t="s">
        <v>5</v>
      </c>
      <c r="J5105">
        <v>1244.92</v>
      </c>
      <c r="M5105">
        <v>1244.92</v>
      </c>
      <c r="N5105">
        <f t="shared" si="79"/>
        <v>0</v>
      </c>
    </row>
    <row r="5106" spans="1:14" x14ac:dyDescent="0.2">
      <c r="A5106" t="s">
        <v>5364</v>
      </c>
      <c r="B5106" t="s">
        <v>33183</v>
      </c>
      <c r="I5106" t="s">
        <v>5</v>
      </c>
      <c r="J5106">
        <v>1231.52</v>
      </c>
      <c r="M5106">
        <v>1231.52</v>
      </c>
      <c r="N5106">
        <f t="shared" si="79"/>
        <v>0</v>
      </c>
    </row>
    <row r="5107" spans="1:14" x14ac:dyDescent="0.2">
      <c r="A5107" t="s">
        <v>5365</v>
      </c>
      <c r="B5107" t="s">
        <v>33184</v>
      </c>
      <c r="I5107" t="s">
        <v>5</v>
      </c>
      <c r="J5107">
        <v>1437.53</v>
      </c>
      <c r="M5107">
        <v>1437.53</v>
      </c>
      <c r="N5107">
        <f t="shared" si="79"/>
        <v>0</v>
      </c>
    </row>
    <row r="5108" spans="1:14" x14ac:dyDescent="0.2">
      <c r="A5108" t="s">
        <v>5366</v>
      </c>
      <c r="B5108" t="s">
        <v>33184</v>
      </c>
      <c r="I5108" t="s">
        <v>5</v>
      </c>
      <c r="J5108">
        <v>1423.02</v>
      </c>
      <c r="M5108">
        <v>1423.02</v>
      </c>
      <c r="N5108">
        <f t="shared" si="79"/>
        <v>0</v>
      </c>
    </row>
    <row r="5109" spans="1:14" x14ac:dyDescent="0.2">
      <c r="A5109" t="s">
        <v>5367</v>
      </c>
      <c r="B5109" t="s">
        <v>33185</v>
      </c>
      <c r="I5109" t="s">
        <v>5</v>
      </c>
      <c r="J5109">
        <v>2041.13</v>
      </c>
      <c r="M5109">
        <v>2041.13</v>
      </c>
      <c r="N5109">
        <f t="shared" si="79"/>
        <v>0</v>
      </c>
    </row>
    <row r="5110" spans="1:14" x14ac:dyDescent="0.2">
      <c r="A5110" t="s">
        <v>5368</v>
      </c>
      <c r="B5110" t="s">
        <v>33185</v>
      </c>
      <c r="I5110" t="s">
        <v>5</v>
      </c>
      <c r="J5110">
        <v>2023.43</v>
      </c>
      <c r="M5110">
        <v>2023.43</v>
      </c>
      <c r="N5110">
        <f t="shared" si="79"/>
        <v>0</v>
      </c>
    </row>
    <row r="5111" spans="1:14" x14ac:dyDescent="0.2">
      <c r="A5111" t="s">
        <v>5369</v>
      </c>
      <c r="B5111" t="s">
        <v>33186</v>
      </c>
      <c r="I5111" t="s">
        <v>5</v>
      </c>
      <c r="J5111">
        <v>43.34</v>
      </c>
      <c r="M5111">
        <v>43.34</v>
      </c>
      <c r="N5111">
        <f t="shared" si="79"/>
        <v>0</v>
      </c>
    </row>
    <row r="5112" spans="1:14" x14ac:dyDescent="0.2">
      <c r="A5112" t="s">
        <v>5370</v>
      </c>
      <c r="B5112" t="s">
        <v>33186</v>
      </c>
      <c r="I5112" t="s">
        <v>5</v>
      </c>
      <c r="J5112">
        <v>40.49</v>
      </c>
      <c r="M5112">
        <v>40.49</v>
      </c>
      <c r="N5112">
        <f t="shared" si="79"/>
        <v>0</v>
      </c>
    </row>
    <row r="5113" spans="1:14" x14ac:dyDescent="0.2">
      <c r="A5113" t="s">
        <v>5371</v>
      </c>
      <c r="B5113" t="s">
        <v>33187</v>
      </c>
      <c r="I5113" t="s">
        <v>5</v>
      </c>
      <c r="J5113">
        <v>69.83</v>
      </c>
      <c r="M5113">
        <v>69.83</v>
      </c>
      <c r="N5113">
        <f t="shared" si="79"/>
        <v>0</v>
      </c>
    </row>
    <row r="5114" spans="1:14" x14ac:dyDescent="0.2">
      <c r="A5114" t="s">
        <v>5372</v>
      </c>
      <c r="B5114" t="s">
        <v>33187</v>
      </c>
      <c r="I5114" t="s">
        <v>5</v>
      </c>
      <c r="J5114">
        <v>66.16</v>
      </c>
      <c r="M5114">
        <v>66.16</v>
      </c>
      <c r="N5114">
        <f t="shared" si="79"/>
        <v>0</v>
      </c>
    </row>
    <row r="5115" spans="1:14" x14ac:dyDescent="0.2">
      <c r="A5115" t="s">
        <v>5373</v>
      </c>
      <c r="B5115" t="s">
        <v>33188</v>
      </c>
      <c r="I5115" t="s">
        <v>5</v>
      </c>
      <c r="J5115">
        <v>95.06</v>
      </c>
      <c r="M5115">
        <v>95.06</v>
      </c>
      <c r="N5115">
        <f t="shared" si="79"/>
        <v>0</v>
      </c>
    </row>
    <row r="5116" spans="1:14" x14ac:dyDescent="0.2">
      <c r="A5116" t="s">
        <v>5374</v>
      </c>
      <c r="B5116" t="s">
        <v>33188</v>
      </c>
      <c r="I5116" t="s">
        <v>5</v>
      </c>
      <c r="J5116">
        <v>90.97</v>
      </c>
      <c r="M5116">
        <v>90.97</v>
      </c>
      <c r="N5116">
        <f t="shared" si="79"/>
        <v>0</v>
      </c>
    </row>
    <row r="5117" spans="1:14" x14ac:dyDescent="0.2">
      <c r="A5117" t="s">
        <v>5375</v>
      </c>
      <c r="B5117" t="s">
        <v>33189</v>
      </c>
      <c r="I5117" t="s">
        <v>5</v>
      </c>
      <c r="J5117">
        <v>171.29</v>
      </c>
      <c r="M5117">
        <v>171.29</v>
      </c>
      <c r="N5117">
        <f t="shared" si="79"/>
        <v>0</v>
      </c>
    </row>
    <row r="5118" spans="1:14" x14ac:dyDescent="0.2">
      <c r="A5118" t="s">
        <v>5376</v>
      </c>
      <c r="B5118" t="s">
        <v>33189</v>
      </c>
      <c r="I5118" t="s">
        <v>5</v>
      </c>
      <c r="J5118">
        <v>165.76</v>
      </c>
      <c r="M5118">
        <v>165.76</v>
      </c>
      <c r="N5118">
        <f t="shared" si="79"/>
        <v>0</v>
      </c>
    </row>
    <row r="5119" spans="1:14" x14ac:dyDescent="0.2">
      <c r="A5119" t="s">
        <v>5377</v>
      </c>
      <c r="B5119" t="s">
        <v>33190</v>
      </c>
      <c r="I5119" t="s">
        <v>5</v>
      </c>
      <c r="J5119">
        <v>234.69</v>
      </c>
      <c r="M5119">
        <v>234.69</v>
      </c>
      <c r="N5119">
        <f t="shared" si="79"/>
        <v>0</v>
      </c>
    </row>
    <row r="5120" spans="1:14" x14ac:dyDescent="0.2">
      <c r="A5120" t="s">
        <v>5378</v>
      </c>
      <c r="B5120" t="s">
        <v>33190</v>
      </c>
      <c r="I5120" t="s">
        <v>5</v>
      </c>
      <c r="J5120">
        <v>228.56</v>
      </c>
      <c r="M5120">
        <v>228.56</v>
      </c>
      <c r="N5120">
        <f t="shared" si="79"/>
        <v>0</v>
      </c>
    </row>
    <row r="5121" spans="1:14" x14ac:dyDescent="0.2">
      <c r="A5121" t="s">
        <v>5379</v>
      </c>
      <c r="B5121" t="s">
        <v>33191</v>
      </c>
      <c r="I5121" t="s">
        <v>5</v>
      </c>
      <c r="J5121">
        <v>248.32</v>
      </c>
      <c r="M5121">
        <v>248.32</v>
      </c>
      <c r="N5121">
        <f t="shared" si="79"/>
        <v>0</v>
      </c>
    </row>
    <row r="5122" spans="1:14" x14ac:dyDescent="0.2">
      <c r="A5122" t="s">
        <v>5380</v>
      </c>
      <c r="B5122" t="s">
        <v>33191</v>
      </c>
      <c r="I5122" t="s">
        <v>5</v>
      </c>
      <c r="J5122">
        <v>242.18</v>
      </c>
      <c r="M5122">
        <v>242.18</v>
      </c>
      <c r="N5122">
        <f t="shared" si="79"/>
        <v>0</v>
      </c>
    </row>
    <row r="5123" spans="1:14" x14ac:dyDescent="0.2">
      <c r="A5123" t="s">
        <v>5381</v>
      </c>
      <c r="B5123" t="s">
        <v>33192</v>
      </c>
      <c r="I5123" t="s">
        <v>5</v>
      </c>
      <c r="J5123">
        <v>317.31</v>
      </c>
      <c r="M5123">
        <v>317.31</v>
      </c>
      <c r="N5123">
        <f t="shared" si="79"/>
        <v>0</v>
      </c>
    </row>
    <row r="5124" spans="1:14" x14ac:dyDescent="0.2">
      <c r="A5124" t="s">
        <v>5382</v>
      </c>
      <c r="B5124" t="s">
        <v>33192</v>
      </c>
      <c r="I5124" t="s">
        <v>5</v>
      </c>
      <c r="J5124">
        <v>310.27999999999997</v>
      </c>
      <c r="M5124">
        <v>310.27999999999997</v>
      </c>
      <c r="N5124">
        <f t="shared" ref="N5124:N5187" si="80">J5124-M5124</f>
        <v>0</v>
      </c>
    </row>
    <row r="5125" spans="1:14" x14ac:dyDescent="0.2">
      <c r="A5125" t="s">
        <v>5383</v>
      </c>
      <c r="B5125" t="s">
        <v>33193</v>
      </c>
      <c r="I5125" t="s">
        <v>5</v>
      </c>
      <c r="J5125">
        <v>397.23</v>
      </c>
      <c r="M5125">
        <v>397.23</v>
      </c>
      <c r="N5125">
        <f t="shared" si="80"/>
        <v>0</v>
      </c>
    </row>
    <row r="5126" spans="1:14" x14ac:dyDescent="0.2">
      <c r="A5126" t="s">
        <v>5384</v>
      </c>
      <c r="B5126" t="s">
        <v>33193</v>
      </c>
      <c r="I5126" t="s">
        <v>5</v>
      </c>
      <c r="J5126">
        <v>389.3</v>
      </c>
      <c r="M5126">
        <v>389.3</v>
      </c>
      <c r="N5126">
        <f t="shared" si="80"/>
        <v>0</v>
      </c>
    </row>
    <row r="5127" spans="1:14" x14ac:dyDescent="0.2">
      <c r="A5127" t="s">
        <v>5385</v>
      </c>
      <c r="B5127" t="s">
        <v>33194</v>
      </c>
      <c r="I5127" t="s">
        <v>5</v>
      </c>
      <c r="J5127">
        <v>471.93</v>
      </c>
      <c r="M5127">
        <v>471.93</v>
      </c>
      <c r="N5127">
        <f t="shared" si="80"/>
        <v>0</v>
      </c>
    </row>
    <row r="5128" spans="1:14" x14ac:dyDescent="0.2">
      <c r="A5128" t="s">
        <v>5386</v>
      </c>
      <c r="B5128" t="s">
        <v>33194</v>
      </c>
      <c r="I5128" t="s">
        <v>5</v>
      </c>
      <c r="J5128">
        <v>462.94</v>
      </c>
      <c r="M5128">
        <v>462.94</v>
      </c>
      <c r="N5128">
        <f t="shared" si="80"/>
        <v>0</v>
      </c>
    </row>
    <row r="5129" spans="1:14" x14ac:dyDescent="0.2">
      <c r="A5129" t="s">
        <v>5387</v>
      </c>
      <c r="B5129" t="s">
        <v>33195</v>
      </c>
      <c r="I5129" t="s">
        <v>5</v>
      </c>
      <c r="J5129">
        <v>895.47</v>
      </c>
      <c r="M5129">
        <v>895.47</v>
      </c>
      <c r="N5129">
        <f t="shared" si="80"/>
        <v>0</v>
      </c>
    </row>
    <row r="5130" spans="1:14" x14ac:dyDescent="0.2">
      <c r="A5130" t="s">
        <v>5388</v>
      </c>
      <c r="B5130" t="s">
        <v>33195</v>
      </c>
      <c r="I5130" t="s">
        <v>5</v>
      </c>
      <c r="J5130">
        <v>885.43</v>
      </c>
      <c r="M5130">
        <v>885.43</v>
      </c>
      <c r="N5130">
        <f t="shared" si="80"/>
        <v>0</v>
      </c>
    </row>
    <row r="5131" spans="1:14" x14ac:dyDescent="0.2">
      <c r="A5131" t="s">
        <v>5389</v>
      </c>
      <c r="B5131" t="s">
        <v>33196</v>
      </c>
      <c r="I5131" t="s">
        <v>5</v>
      </c>
      <c r="J5131">
        <v>1030.8</v>
      </c>
      <c r="M5131">
        <v>1030.8</v>
      </c>
      <c r="N5131">
        <f t="shared" si="80"/>
        <v>0</v>
      </c>
    </row>
    <row r="5132" spans="1:14" x14ac:dyDescent="0.2">
      <c r="A5132" t="s">
        <v>5390</v>
      </c>
      <c r="B5132" t="s">
        <v>33196</v>
      </c>
      <c r="I5132" t="s">
        <v>5</v>
      </c>
      <c r="J5132">
        <v>1019.96</v>
      </c>
      <c r="M5132">
        <v>1019.96</v>
      </c>
      <c r="N5132">
        <f t="shared" si="80"/>
        <v>0</v>
      </c>
    </row>
    <row r="5133" spans="1:14" x14ac:dyDescent="0.2">
      <c r="A5133" t="s">
        <v>5391</v>
      </c>
      <c r="B5133" t="s">
        <v>33197</v>
      </c>
      <c r="I5133" t="s">
        <v>5</v>
      </c>
      <c r="J5133">
        <v>1218.7</v>
      </c>
      <c r="M5133">
        <v>1218.7</v>
      </c>
      <c r="N5133">
        <f t="shared" si="80"/>
        <v>0</v>
      </c>
    </row>
    <row r="5134" spans="1:14" x14ac:dyDescent="0.2">
      <c r="A5134" t="s">
        <v>5392</v>
      </c>
      <c r="B5134" t="s">
        <v>33197</v>
      </c>
      <c r="I5134" t="s">
        <v>5</v>
      </c>
      <c r="J5134">
        <v>1206.17</v>
      </c>
      <c r="M5134">
        <v>1206.17</v>
      </c>
      <c r="N5134">
        <f t="shared" si="80"/>
        <v>0</v>
      </c>
    </row>
    <row r="5135" spans="1:14" x14ac:dyDescent="0.2">
      <c r="A5135" t="s">
        <v>5393</v>
      </c>
      <c r="B5135" t="s">
        <v>33198</v>
      </c>
      <c r="I5135" t="s">
        <v>5</v>
      </c>
      <c r="J5135">
        <v>1534.03</v>
      </c>
      <c r="M5135">
        <v>1534.03</v>
      </c>
      <c r="N5135">
        <f t="shared" si="80"/>
        <v>0</v>
      </c>
    </row>
    <row r="5136" spans="1:14" x14ac:dyDescent="0.2">
      <c r="A5136" t="s">
        <v>5394</v>
      </c>
      <c r="B5136" t="s">
        <v>33198</v>
      </c>
      <c r="I5136" t="s">
        <v>5</v>
      </c>
      <c r="J5136">
        <v>1520.41</v>
      </c>
      <c r="M5136">
        <v>1520.41</v>
      </c>
      <c r="N5136">
        <f t="shared" si="80"/>
        <v>0</v>
      </c>
    </row>
    <row r="5137" spans="1:14" x14ac:dyDescent="0.2">
      <c r="A5137" t="s">
        <v>5395</v>
      </c>
      <c r="B5137" t="s">
        <v>33199</v>
      </c>
      <c r="I5137" t="s">
        <v>5</v>
      </c>
      <c r="J5137">
        <v>1778.31</v>
      </c>
      <c r="M5137">
        <v>1778.31</v>
      </c>
      <c r="N5137">
        <f t="shared" si="80"/>
        <v>0</v>
      </c>
    </row>
    <row r="5138" spans="1:14" x14ac:dyDescent="0.2">
      <c r="A5138" t="s">
        <v>5396</v>
      </c>
      <c r="B5138" t="s">
        <v>33199</v>
      </c>
      <c r="I5138" t="s">
        <v>5</v>
      </c>
      <c r="J5138">
        <v>1762.79</v>
      </c>
      <c r="M5138">
        <v>1762.79</v>
      </c>
      <c r="N5138">
        <f t="shared" si="80"/>
        <v>0</v>
      </c>
    </row>
    <row r="5139" spans="1:14" x14ac:dyDescent="0.2">
      <c r="A5139" t="s">
        <v>5397</v>
      </c>
      <c r="B5139" t="s">
        <v>33200</v>
      </c>
      <c r="I5139" t="s">
        <v>5</v>
      </c>
      <c r="J5139">
        <v>2140.85</v>
      </c>
      <c r="M5139">
        <v>2140.85</v>
      </c>
      <c r="N5139">
        <f t="shared" si="80"/>
        <v>0</v>
      </c>
    </row>
    <row r="5140" spans="1:14" x14ac:dyDescent="0.2">
      <c r="A5140" t="s">
        <v>5398</v>
      </c>
      <c r="B5140" t="s">
        <v>33200</v>
      </c>
      <c r="I5140" t="s">
        <v>5</v>
      </c>
      <c r="J5140">
        <v>2124.2600000000002</v>
      </c>
      <c r="M5140">
        <v>2124.2600000000002</v>
      </c>
      <c r="N5140">
        <f t="shared" si="80"/>
        <v>0</v>
      </c>
    </row>
    <row r="5141" spans="1:14" x14ac:dyDescent="0.2">
      <c r="A5141" t="s">
        <v>5399</v>
      </c>
      <c r="B5141" t="s">
        <v>33201</v>
      </c>
      <c r="I5141" t="s">
        <v>5</v>
      </c>
      <c r="J5141">
        <v>4038.13</v>
      </c>
      <c r="M5141">
        <v>4038.13</v>
      </c>
      <c r="N5141">
        <f t="shared" si="80"/>
        <v>0</v>
      </c>
    </row>
    <row r="5142" spans="1:14" x14ac:dyDescent="0.2">
      <c r="A5142" t="s">
        <v>5400</v>
      </c>
      <c r="B5142" t="s">
        <v>33201</v>
      </c>
      <c r="I5142" t="s">
        <v>5</v>
      </c>
      <c r="J5142">
        <v>4016.87</v>
      </c>
      <c r="M5142">
        <v>4016.87</v>
      </c>
      <c r="N5142">
        <f t="shared" si="80"/>
        <v>0</v>
      </c>
    </row>
    <row r="5143" spans="1:14" x14ac:dyDescent="0.2">
      <c r="A5143" t="s">
        <v>5401</v>
      </c>
      <c r="B5143" t="s">
        <v>33202</v>
      </c>
      <c r="I5143" t="s">
        <v>5</v>
      </c>
      <c r="J5143">
        <v>109.68</v>
      </c>
      <c r="M5143">
        <v>109.68</v>
      </c>
      <c r="N5143">
        <f t="shared" si="80"/>
        <v>0</v>
      </c>
    </row>
    <row r="5144" spans="1:14" x14ac:dyDescent="0.2">
      <c r="A5144" t="s">
        <v>5402</v>
      </c>
      <c r="B5144" t="s">
        <v>33202</v>
      </c>
      <c r="I5144" t="s">
        <v>5</v>
      </c>
      <c r="J5144">
        <v>105.88</v>
      </c>
      <c r="M5144">
        <v>105.88</v>
      </c>
      <c r="N5144">
        <f t="shared" si="80"/>
        <v>0</v>
      </c>
    </row>
    <row r="5145" spans="1:14" x14ac:dyDescent="0.2">
      <c r="A5145" t="s">
        <v>5403</v>
      </c>
      <c r="B5145" t="s">
        <v>33203</v>
      </c>
      <c r="I5145" t="s">
        <v>5</v>
      </c>
      <c r="J5145">
        <v>199.67</v>
      </c>
      <c r="M5145">
        <v>199.67</v>
      </c>
      <c r="N5145">
        <f t="shared" si="80"/>
        <v>0</v>
      </c>
    </row>
    <row r="5146" spans="1:14" x14ac:dyDescent="0.2">
      <c r="A5146" t="s">
        <v>5404</v>
      </c>
      <c r="B5146" t="s">
        <v>33203</v>
      </c>
      <c r="I5146" t="s">
        <v>5</v>
      </c>
      <c r="J5146">
        <v>195.03</v>
      </c>
      <c r="M5146">
        <v>195.03</v>
      </c>
      <c r="N5146">
        <f t="shared" si="80"/>
        <v>0</v>
      </c>
    </row>
    <row r="5147" spans="1:14" x14ac:dyDescent="0.2">
      <c r="A5147" t="s">
        <v>5405</v>
      </c>
      <c r="B5147" t="s">
        <v>33204</v>
      </c>
      <c r="I5147" t="s">
        <v>5</v>
      </c>
      <c r="J5147">
        <v>306.48</v>
      </c>
      <c r="M5147">
        <v>306.48</v>
      </c>
      <c r="N5147">
        <f t="shared" si="80"/>
        <v>0</v>
      </c>
    </row>
    <row r="5148" spans="1:14" x14ac:dyDescent="0.2">
      <c r="A5148" t="s">
        <v>5406</v>
      </c>
      <c r="B5148" t="s">
        <v>33204</v>
      </c>
      <c r="I5148" t="s">
        <v>5</v>
      </c>
      <c r="J5148">
        <v>301.45999999999998</v>
      </c>
      <c r="M5148">
        <v>301.45999999999998</v>
      </c>
      <c r="N5148">
        <f t="shared" si="80"/>
        <v>0</v>
      </c>
    </row>
    <row r="5149" spans="1:14" x14ac:dyDescent="0.2">
      <c r="A5149" t="s">
        <v>5407</v>
      </c>
      <c r="B5149" t="s">
        <v>33205</v>
      </c>
      <c r="I5149" t="s">
        <v>5</v>
      </c>
      <c r="J5149">
        <v>412.87</v>
      </c>
      <c r="M5149">
        <v>412.87</v>
      </c>
      <c r="N5149">
        <f t="shared" si="80"/>
        <v>0</v>
      </c>
    </row>
    <row r="5150" spans="1:14" x14ac:dyDescent="0.2">
      <c r="A5150" t="s">
        <v>5408</v>
      </c>
      <c r="B5150" t="s">
        <v>33205</v>
      </c>
      <c r="I5150" t="s">
        <v>5</v>
      </c>
      <c r="J5150">
        <v>405.62</v>
      </c>
      <c r="M5150">
        <v>405.62</v>
      </c>
      <c r="N5150">
        <f t="shared" si="80"/>
        <v>0</v>
      </c>
    </row>
    <row r="5151" spans="1:14" x14ac:dyDescent="0.2">
      <c r="A5151" t="s">
        <v>5409</v>
      </c>
      <c r="B5151" t="s">
        <v>33206</v>
      </c>
      <c r="I5151" t="s">
        <v>5</v>
      </c>
      <c r="J5151">
        <v>716.35</v>
      </c>
      <c r="M5151">
        <v>716.35</v>
      </c>
      <c r="N5151">
        <f t="shared" si="80"/>
        <v>0</v>
      </c>
    </row>
    <row r="5152" spans="1:14" x14ac:dyDescent="0.2">
      <c r="A5152" t="s">
        <v>5410</v>
      </c>
      <c r="B5152" t="s">
        <v>33206</v>
      </c>
      <c r="I5152" t="s">
        <v>5</v>
      </c>
      <c r="J5152">
        <v>707.27</v>
      </c>
      <c r="M5152">
        <v>707.27</v>
      </c>
      <c r="N5152">
        <f t="shared" si="80"/>
        <v>0</v>
      </c>
    </row>
    <row r="5153" spans="1:14" x14ac:dyDescent="0.2">
      <c r="A5153" t="s">
        <v>5411</v>
      </c>
      <c r="B5153" t="s">
        <v>33207</v>
      </c>
      <c r="I5153" t="s">
        <v>5</v>
      </c>
      <c r="J5153">
        <v>930.27</v>
      </c>
      <c r="M5153">
        <v>930.27</v>
      </c>
      <c r="N5153">
        <f t="shared" si="80"/>
        <v>0</v>
      </c>
    </row>
    <row r="5154" spans="1:14" x14ac:dyDescent="0.2">
      <c r="A5154" t="s">
        <v>5412</v>
      </c>
      <c r="B5154" t="s">
        <v>33207</v>
      </c>
      <c r="I5154" t="s">
        <v>5</v>
      </c>
      <c r="J5154">
        <v>920.12</v>
      </c>
      <c r="M5154">
        <v>920.12</v>
      </c>
      <c r="N5154">
        <f t="shared" si="80"/>
        <v>0</v>
      </c>
    </row>
    <row r="5155" spans="1:14" x14ac:dyDescent="0.2">
      <c r="A5155" t="s">
        <v>5413</v>
      </c>
      <c r="B5155" t="s">
        <v>33208</v>
      </c>
      <c r="I5155" t="s">
        <v>5</v>
      </c>
      <c r="J5155">
        <v>1350.11</v>
      </c>
      <c r="M5155">
        <v>1350.11</v>
      </c>
      <c r="N5155">
        <f t="shared" si="80"/>
        <v>0</v>
      </c>
    </row>
    <row r="5156" spans="1:14" x14ac:dyDescent="0.2">
      <c r="A5156" t="s">
        <v>5414</v>
      </c>
      <c r="B5156" t="s">
        <v>33208</v>
      </c>
      <c r="I5156" t="s">
        <v>5</v>
      </c>
      <c r="J5156">
        <v>1339.21</v>
      </c>
      <c r="M5156">
        <v>1339.21</v>
      </c>
      <c r="N5156">
        <f t="shared" si="80"/>
        <v>0</v>
      </c>
    </row>
    <row r="5157" spans="1:14" x14ac:dyDescent="0.2">
      <c r="A5157" t="s">
        <v>5415</v>
      </c>
      <c r="B5157" t="s">
        <v>33209</v>
      </c>
      <c r="I5157" t="s">
        <v>5</v>
      </c>
      <c r="J5157">
        <v>1692.88</v>
      </c>
      <c r="M5157">
        <v>1692.88</v>
      </c>
      <c r="N5157">
        <f t="shared" si="80"/>
        <v>0</v>
      </c>
    </row>
    <row r="5158" spans="1:14" x14ac:dyDescent="0.2">
      <c r="A5158" t="s">
        <v>5416</v>
      </c>
      <c r="B5158" t="s">
        <v>33209</v>
      </c>
      <c r="I5158" t="s">
        <v>5</v>
      </c>
      <c r="J5158">
        <v>1680.71</v>
      </c>
      <c r="M5158">
        <v>1680.71</v>
      </c>
      <c r="N5158">
        <f t="shared" si="80"/>
        <v>0</v>
      </c>
    </row>
    <row r="5159" spans="1:14" x14ac:dyDescent="0.2">
      <c r="A5159" t="s">
        <v>5417</v>
      </c>
      <c r="B5159" t="s">
        <v>33210</v>
      </c>
      <c r="I5159" t="s">
        <v>5</v>
      </c>
      <c r="J5159">
        <v>2876.67</v>
      </c>
      <c r="M5159">
        <v>2876.67</v>
      </c>
      <c r="N5159">
        <f t="shared" si="80"/>
        <v>0</v>
      </c>
    </row>
    <row r="5160" spans="1:14" x14ac:dyDescent="0.2">
      <c r="A5160" t="s">
        <v>5418</v>
      </c>
      <c r="B5160" t="s">
        <v>33210</v>
      </c>
      <c r="I5160" t="s">
        <v>5</v>
      </c>
      <c r="J5160">
        <v>2863.73</v>
      </c>
      <c r="M5160">
        <v>2863.73</v>
      </c>
      <c r="N5160">
        <f t="shared" si="80"/>
        <v>0</v>
      </c>
    </row>
    <row r="5161" spans="1:14" x14ac:dyDescent="0.2">
      <c r="A5161" t="s">
        <v>5419</v>
      </c>
      <c r="B5161" t="s">
        <v>33211</v>
      </c>
      <c r="I5161" t="s">
        <v>5</v>
      </c>
      <c r="J5161">
        <v>3414.36</v>
      </c>
      <c r="M5161">
        <v>3414.36</v>
      </c>
      <c r="N5161">
        <f t="shared" si="80"/>
        <v>0</v>
      </c>
    </row>
    <row r="5162" spans="1:14" x14ac:dyDescent="0.2">
      <c r="A5162" t="s">
        <v>5420</v>
      </c>
      <c r="B5162" t="s">
        <v>33211</v>
      </c>
      <c r="I5162" t="s">
        <v>5</v>
      </c>
      <c r="J5162">
        <v>3399.91</v>
      </c>
      <c r="M5162">
        <v>3399.91</v>
      </c>
      <c r="N5162">
        <f t="shared" si="80"/>
        <v>0</v>
      </c>
    </row>
    <row r="5163" spans="1:14" x14ac:dyDescent="0.2">
      <c r="A5163" t="s">
        <v>5421</v>
      </c>
      <c r="B5163" t="s">
        <v>33212</v>
      </c>
      <c r="I5163" t="s">
        <v>5</v>
      </c>
      <c r="J5163">
        <v>4773.12</v>
      </c>
      <c r="M5163">
        <v>4773.12</v>
      </c>
      <c r="N5163">
        <f t="shared" si="80"/>
        <v>0</v>
      </c>
    </row>
    <row r="5164" spans="1:14" x14ac:dyDescent="0.2">
      <c r="A5164" t="s">
        <v>5422</v>
      </c>
      <c r="B5164" t="s">
        <v>33212</v>
      </c>
      <c r="I5164" t="s">
        <v>5</v>
      </c>
      <c r="J5164">
        <v>4757.5600000000004</v>
      </c>
      <c r="M5164">
        <v>4757.5600000000004</v>
      </c>
      <c r="N5164">
        <f t="shared" si="80"/>
        <v>0</v>
      </c>
    </row>
    <row r="5165" spans="1:14" x14ac:dyDescent="0.2">
      <c r="A5165" t="s">
        <v>5423</v>
      </c>
      <c r="B5165" t="s">
        <v>33213</v>
      </c>
      <c r="I5165" t="s">
        <v>5</v>
      </c>
      <c r="J5165">
        <v>6129.84</v>
      </c>
      <c r="M5165">
        <v>6129.84</v>
      </c>
      <c r="N5165">
        <f t="shared" si="80"/>
        <v>0</v>
      </c>
    </row>
    <row r="5166" spans="1:14" x14ac:dyDescent="0.2">
      <c r="A5166" t="s">
        <v>5424</v>
      </c>
      <c r="B5166" t="s">
        <v>33213</v>
      </c>
      <c r="I5166" t="s">
        <v>5</v>
      </c>
      <c r="J5166">
        <v>6112.67</v>
      </c>
      <c r="M5166">
        <v>6112.67</v>
      </c>
      <c r="N5166">
        <f t="shared" si="80"/>
        <v>0</v>
      </c>
    </row>
    <row r="5167" spans="1:14" x14ac:dyDescent="0.2">
      <c r="A5167" t="s">
        <v>5425</v>
      </c>
      <c r="B5167" t="s">
        <v>33214</v>
      </c>
      <c r="I5167" t="s">
        <v>5</v>
      </c>
      <c r="J5167">
        <v>11530.59</v>
      </c>
      <c r="M5167">
        <v>11530.59</v>
      </c>
      <c r="N5167">
        <f t="shared" si="80"/>
        <v>0</v>
      </c>
    </row>
    <row r="5168" spans="1:14" x14ac:dyDescent="0.2">
      <c r="A5168" t="s">
        <v>5426</v>
      </c>
      <c r="B5168" t="s">
        <v>33214</v>
      </c>
      <c r="I5168" t="s">
        <v>5</v>
      </c>
      <c r="J5168">
        <v>11512.14</v>
      </c>
      <c r="M5168">
        <v>11512.14</v>
      </c>
      <c r="N5168">
        <f t="shared" si="80"/>
        <v>0</v>
      </c>
    </row>
    <row r="5169" spans="1:14" x14ac:dyDescent="0.2">
      <c r="A5169" t="s">
        <v>5427</v>
      </c>
      <c r="B5169" t="s">
        <v>33215</v>
      </c>
      <c r="I5169" t="s">
        <v>5</v>
      </c>
      <c r="J5169">
        <v>15631.17</v>
      </c>
      <c r="M5169">
        <v>15631.17</v>
      </c>
      <c r="N5169">
        <f t="shared" si="80"/>
        <v>0</v>
      </c>
    </row>
    <row r="5170" spans="1:14" x14ac:dyDescent="0.2">
      <c r="A5170" t="s">
        <v>5428</v>
      </c>
      <c r="B5170" t="s">
        <v>33215</v>
      </c>
      <c r="I5170" t="s">
        <v>5</v>
      </c>
      <c r="J5170">
        <v>15609.22</v>
      </c>
      <c r="M5170">
        <v>15609.22</v>
      </c>
      <c r="N5170">
        <f t="shared" si="80"/>
        <v>0</v>
      </c>
    </row>
    <row r="5171" spans="1:14" x14ac:dyDescent="0.2">
      <c r="A5171" t="s">
        <v>5429</v>
      </c>
      <c r="B5171" t="s">
        <v>33216</v>
      </c>
      <c r="I5171" t="s">
        <v>5</v>
      </c>
      <c r="J5171">
        <v>109.68</v>
      </c>
      <c r="M5171">
        <v>109.68</v>
      </c>
      <c r="N5171">
        <f t="shared" si="80"/>
        <v>0</v>
      </c>
    </row>
    <row r="5172" spans="1:14" x14ac:dyDescent="0.2">
      <c r="A5172" t="s">
        <v>5430</v>
      </c>
      <c r="B5172" t="s">
        <v>33216</v>
      </c>
      <c r="I5172" t="s">
        <v>5</v>
      </c>
      <c r="J5172">
        <v>105.88</v>
      </c>
      <c r="M5172">
        <v>105.88</v>
      </c>
      <c r="N5172">
        <f t="shared" si="80"/>
        <v>0</v>
      </c>
    </row>
    <row r="5173" spans="1:14" x14ac:dyDescent="0.2">
      <c r="A5173" t="s">
        <v>5431</v>
      </c>
      <c r="B5173" t="s">
        <v>33217</v>
      </c>
      <c r="I5173" t="s">
        <v>5</v>
      </c>
      <c r="J5173">
        <v>195.6</v>
      </c>
      <c r="M5173">
        <v>195.6</v>
      </c>
      <c r="N5173">
        <f t="shared" si="80"/>
        <v>0</v>
      </c>
    </row>
    <row r="5174" spans="1:14" x14ac:dyDescent="0.2">
      <c r="A5174" t="s">
        <v>5432</v>
      </c>
      <c r="B5174" t="s">
        <v>33217</v>
      </c>
      <c r="I5174" t="s">
        <v>5</v>
      </c>
      <c r="J5174">
        <v>190.96</v>
      </c>
      <c r="M5174">
        <v>190.96</v>
      </c>
      <c r="N5174">
        <f t="shared" si="80"/>
        <v>0</v>
      </c>
    </row>
    <row r="5175" spans="1:14" x14ac:dyDescent="0.2">
      <c r="A5175" t="s">
        <v>5433</v>
      </c>
      <c r="B5175" t="s">
        <v>33218</v>
      </c>
      <c r="I5175" t="s">
        <v>5</v>
      </c>
      <c r="J5175">
        <v>305.18</v>
      </c>
      <c r="M5175">
        <v>305.18</v>
      </c>
      <c r="N5175">
        <f t="shared" si="80"/>
        <v>0</v>
      </c>
    </row>
    <row r="5176" spans="1:14" x14ac:dyDescent="0.2">
      <c r="A5176" t="s">
        <v>5434</v>
      </c>
      <c r="B5176" t="s">
        <v>33218</v>
      </c>
      <c r="I5176" t="s">
        <v>5</v>
      </c>
      <c r="J5176">
        <v>300.18</v>
      </c>
      <c r="M5176">
        <v>300.18</v>
      </c>
      <c r="N5176">
        <f t="shared" si="80"/>
        <v>0</v>
      </c>
    </row>
    <row r="5177" spans="1:14" x14ac:dyDescent="0.2">
      <c r="A5177" t="s">
        <v>5435</v>
      </c>
      <c r="B5177" t="s">
        <v>33219</v>
      </c>
      <c r="I5177" t="s">
        <v>5</v>
      </c>
      <c r="J5177">
        <v>445.52</v>
      </c>
      <c r="M5177">
        <v>445.52</v>
      </c>
      <c r="N5177">
        <f t="shared" si="80"/>
        <v>0</v>
      </c>
    </row>
    <row r="5178" spans="1:14" x14ac:dyDescent="0.2">
      <c r="A5178" t="s">
        <v>5436</v>
      </c>
      <c r="B5178" t="s">
        <v>33219</v>
      </c>
      <c r="I5178" t="s">
        <v>5</v>
      </c>
      <c r="J5178">
        <v>439.48</v>
      </c>
      <c r="M5178">
        <v>439.48</v>
      </c>
      <c r="N5178">
        <f t="shared" si="80"/>
        <v>0</v>
      </c>
    </row>
    <row r="5179" spans="1:14" x14ac:dyDescent="0.2">
      <c r="A5179" t="s">
        <v>5437</v>
      </c>
      <c r="B5179" t="s">
        <v>33220</v>
      </c>
      <c r="I5179" t="s">
        <v>5</v>
      </c>
      <c r="J5179">
        <v>729.77</v>
      </c>
      <c r="M5179">
        <v>729.77</v>
      </c>
      <c r="N5179">
        <f t="shared" si="80"/>
        <v>0</v>
      </c>
    </row>
    <row r="5180" spans="1:14" x14ac:dyDescent="0.2">
      <c r="A5180" t="s">
        <v>5438</v>
      </c>
      <c r="B5180" t="s">
        <v>33220</v>
      </c>
      <c r="I5180" t="s">
        <v>5</v>
      </c>
      <c r="J5180">
        <v>721.99</v>
      </c>
      <c r="M5180">
        <v>721.99</v>
      </c>
      <c r="N5180">
        <f t="shared" si="80"/>
        <v>0</v>
      </c>
    </row>
    <row r="5181" spans="1:14" x14ac:dyDescent="0.2">
      <c r="A5181" t="s">
        <v>5439</v>
      </c>
      <c r="B5181" t="s">
        <v>33221</v>
      </c>
      <c r="I5181" t="s">
        <v>5</v>
      </c>
      <c r="J5181">
        <v>1003.58</v>
      </c>
      <c r="M5181">
        <v>1003.58</v>
      </c>
      <c r="N5181">
        <f t="shared" si="80"/>
        <v>0</v>
      </c>
    </row>
    <row r="5182" spans="1:14" x14ac:dyDescent="0.2">
      <c r="A5182" t="s">
        <v>5440</v>
      </c>
      <c r="B5182" t="s">
        <v>33221</v>
      </c>
      <c r="I5182" t="s">
        <v>5</v>
      </c>
      <c r="J5182">
        <v>993.95</v>
      </c>
      <c r="M5182">
        <v>993.95</v>
      </c>
      <c r="N5182">
        <f t="shared" si="80"/>
        <v>0</v>
      </c>
    </row>
    <row r="5183" spans="1:14" x14ac:dyDescent="0.2">
      <c r="A5183" t="s">
        <v>5441</v>
      </c>
      <c r="B5183" t="s">
        <v>33222</v>
      </c>
      <c r="I5183" t="s">
        <v>5</v>
      </c>
      <c r="J5183">
        <v>1381.74</v>
      </c>
      <c r="M5183">
        <v>1381.74</v>
      </c>
      <c r="N5183">
        <f t="shared" si="80"/>
        <v>0</v>
      </c>
    </row>
    <row r="5184" spans="1:14" x14ac:dyDescent="0.2">
      <c r="A5184" t="s">
        <v>5442</v>
      </c>
      <c r="B5184" t="s">
        <v>33222</v>
      </c>
      <c r="I5184" t="s">
        <v>5</v>
      </c>
      <c r="J5184">
        <v>1370.88</v>
      </c>
      <c r="M5184">
        <v>1370.88</v>
      </c>
      <c r="N5184">
        <f t="shared" si="80"/>
        <v>0</v>
      </c>
    </row>
    <row r="5185" spans="1:14" x14ac:dyDescent="0.2">
      <c r="A5185" t="s">
        <v>5443</v>
      </c>
      <c r="B5185" t="s">
        <v>33223</v>
      </c>
      <c r="I5185" t="s">
        <v>5</v>
      </c>
      <c r="J5185">
        <v>2250.15</v>
      </c>
      <c r="M5185">
        <v>2250.15</v>
      </c>
      <c r="N5185">
        <f t="shared" si="80"/>
        <v>0</v>
      </c>
    </row>
    <row r="5186" spans="1:14" x14ac:dyDescent="0.2">
      <c r="A5186" t="s">
        <v>5444</v>
      </c>
      <c r="B5186" t="s">
        <v>33223</v>
      </c>
      <c r="I5186" t="s">
        <v>5</v>
      </c>
      <c r="J5186">
        <v>2238.71</v>
      </c>
      <c r="M5186">
        <v>2238.71</v>
      </c>
      <c r="N5186">
        <f t="shared" si="80"/>
        <v>0</v>
      </c>
    </row>
    <row r="5187" spans="1:14" x14ac:dyDescent="0.2">
      <c r="A5187" t="s">
        <v>5445</v>
      </c>
      <c r="B5187" t="s">
        <v>33224</v>
      </c>
      <c r="I5187" t="s">
        <v>5</v>
      </c>
      <c r="J5187">
        <v>3914.87</v>
      </c>
      <c r="M5187">
        <v>3914.87</v>
      </c>
      <c r="N5187">
        <f t="shared" si="80"/>
        <v>0</v>
      </c>
    </row>
    <row r="5188" spans="1:14" x14ac:dyDescent="0.2">
      <c r="A5188" t="s">
        <v>5446</v>
      </c>
      <c r="B5188" t="s">
        <v>33224</v>
      </c>
      <c r="I5188" t="s">
        <v>5</v>
      </c>
      <c r="J5188">
        <v>3901.35</v>
      </c>
      <c r="M5188">
        <v>3901.35</v>
      </c>
      <c r="N5188">
        <f t="shared" ref="N5188:N5251" si="81">J5188-M5188</f>
        <v>0</v>
      </c>
    </row>
    <row r="5189" spans="1:14" x14ac:dyDescent="0.2">
      <c r="A5189" t="s">
        <v>5447</v>
      </c>
      <c r="B5189" t="s">
        <v>33225</v>
      </c>
      <c r="I5189" t="s">
        <v>5</v>
      </c>
      <c r="J5189">
        <v>4468.6899999999996</v>
      </c>
      <c r="M5189">
        <v>4468.6899999999996</v>
      </c>
      <c r="N5189">
        <f t="shared" si="81"/>
        <v>0</v>
      </c>
    </row>
    <row r="5190" spans="1:14" x14ac:dyDescent="0.2">
      <c r="A5190" t="s">
        <v>5448</v>
      </c>
      <c r="B5190" t="s">
        <v>33225</v>
      </c>
      <c r="I5190" t="s">
        <v>5</v>
      </c>
      <c r="J5190">
        <v>4454.41</v>
      </c>
      <c r="M5190">
        <v>4454.41</v>
      </c>
      <c r="N5190">
        <f t="shared" si="81"/>
        <v>0</v>
      </c>
    </row>
    <row r="5191" spans="1:14" x14ac:dyDescent="0.2">
      <c r="A5191" t="s">
        <v>5449</v>
      </c>
      <c r="B5191" t="s">
        <v>33226</v>
      </c>
      <c r="I5191" t="s">
        <v>5</v>
      </c>
      <c r="J5191">
        <v>5410.73</v>
      </c>
      <c r="M5191">
        <v>5410.73</v>
      </c>
      <c r="N5191">
        <f t="shared" si="81"/>
        <v>0</v>
      </c>
    </row>
    <row r="5192" spans="1:14" x14ac:dyDescent="0.2">
      <c r="A5192" t="s">
        <v>5450</v>
      </c>
      <c r="B5192" t="s">
        <v>33226</v>
      </c>
      <c r="I5192" t="s">
        <v>5</v>
      </c>
      <c r="J5192">
        <v>5394.66</v>
      </c>
      <c r="M5192">
        <v>5394.66</v>
      </c>
      <c r="N5192">
        <f t="shared" si="81"/>
        <v>0</v>
      </c>
    </row>
    <row r="5193" spans="1:14" x14ac:dyDescent="0.2">
      <c r="A5193" t="s">
        <v>5451</v>
      </c>
      <c r="B5193" t="s">
        <v>33227</v>
      </c>
      <c r="I5193" t="s">
        <v>5</v>
      </c>
      <c r="J5193">
        <v>11589.01</v>
      </c>
      <c r="M5193">
        <v>11589.01</v>
      </c>
      <c r="N5193">
        <f t="shared" si="81"/>
        <v>0</v>
      </c>
    </row>
    <row r="5194" spans="1:14" x14ac:dyDescent="0.2">
      <c r="A5194" t="s">
        <v>5452</v>
      </c>
      <c r="B5194" t="s">
        <v>33227</v>
      </c>
      <c r="I5194" t="s">
        <v>5</v>
      </c>
      <c r="J5194">
        <v>11571.83</v>
      </c>
      <c r="M5194">
        <v>11571.83</v>
      </c>
      <c r="N5194">
        <f t="shared" si="81"/>
        <v>0</v>
      </c>
    </row>
    <row r="5195" spans="1:14" x14ac:dyDescent="0.2">
      <c r="A5195" t="s">
        <v>5453</v>
      </c>
      <c r="B5195" t="s">
        <v>33228</v>
      </c>
      <c r="I5195" t="s">
        <v>5</v>
      </c>
      <c r="J5195">
        <v>13536.66</v>
      </c>
      <c r="M5195">
        <v>13536.66</v>
      </c>
      <c r="N5195">
        <f t="shared" si="81"/>
        <v>0</v>
      </c>
    </row>
    <row r="5196" spans="1:14" x14ac:dyDescent="0.2">
      <c r="A5196" t="s">
        <v>5454</v>
      </c>
      <c r="B5196" t="s">
        <v>33228</v>
      </c>
      <c r="I5196" t="s">
        <v>5</v>
      </c>
      <c r="J5196">
        <v>13517.6</v>
      </c>
      <c r="M5196">
        <v>13517.6</v>
      </c>
      <c r="N5196">
        <f t="shared" si="81"/>
        <v>0</v>
      </c>
    </row>
    <row r="5197" spans="1:14" x14ac:dyDescent="0.2">
      <c r="A5197" t="s">
        <v>5455</v>
      </c>
      <c r="B5197" t="s">
        <v>33229</v>
      </c>
      <c r="I5197" t="s">
        <v>5</v>
      </c>
      <c r="J5197">
        <v>16623.43</v>
      </c>
      <c r="M5197">
        <v>16623.43</v>
      </c>
      <c r="N5197">
        <f t="shared" si="81"/>
        <v>0</v>
      </c>
    </row>
    <row r="5198" spans="1:14" x14ac:dyDescent="0.2">
      <c r="A5198" t="s">
        <v>5456</v>
      </c>
      <c r="B5198" t="s">
        <v>33229</v>
      </c>
      <c r="I5198" t="s">
        <v>5</v>
      </c>
      <c r="J5198">
        <v>16603.09</v>
      </c>
      <c r="M5198">
        <v>16603.09</v>
      </c>
      <c r="N5198">
        <f t="shared" si="81"/>
        <v>0</v>
      </c>
    </row>
    <row r="5199" spans="1:14" x14ac:dyDescent="0.2">
      <c r="A5199" t="s">
        <v>5457</v>
      </c>
      <c r="B5199" t="s">
        <v>33230</v>
      </c>
      <c r="I5199" t="s">
        <v>5</v>
      </c>
      <c r="J5199">
        <v>28360.98</v>
      </c>
      <c r="M5199">
        <v>28360.98</v>
      </c>
      <c r="N5199">
        <f t="shared" si="81"/>
        <v>0</v>
      </c>
    </row>
    <row r="5200" spans="1:14" x14ac:dyDescent="0.2">
      <c r="A5200" t="s">
        <v>5458</v>
      </c>
      <c r="B5200" t="s">
        <v>33230</v>
      </c>
      <c r="I5200" t="s">
        <v>5</v>
      </c>
      <c r="J5200">
        <v>28335.78</v>
      </c>
      <c r="M5200">
        <v>28335.78</v>
      </c>
      <c r="N5200">
        <f t="shared" si="81"/>
        <v>0</v>
      </c>
    </row>
    <row r="5201" spans="1:14" x14ac:dyDescent="0.2">
      <c r="A5201" t="s">
        <v>5459</v>
      </c>
      <c r="B5201" t="s">
        <v>33231</v>
      </c>
      <c r="I5201" t="s">
        <v>5</v>
      </c>
      <c r="J5201">
        <v>106.3</v>
      </c>
      <c r="M5201">
        <v>106.3</v>
      </c>
      <c r="N5201">
        <f t="shared" si="81"/>
        <v>0</v>
      </c>
    </row>
    <row r="5202" spans="1:14" x14ac:dyDescent="0.2">
      <c r="A5202" t="s">
        <v>5460</v>
      </c>
      <c r="B5202" t="s">
        <v>33231</v>
      </c>
      <c r="I5202" t="s">
        <v>5</v>
      </c>
      <c r="J5202">
        <v>103.97</v>
      </c>
      <c r="M5202">
        <v>103.97</v>
      </c>
      <c r="N5202">
        <f t="shared" si="81"/>
        <v>0</v>
      </c>
    </row>
    <row r="5203" spans="1:14" x14ac:dyDescent="0.2">
      <c r="A5203" t="s">
        <v>5461</v>
      </c>
      <c r="B5203" t="s">
        <v>33232</v>
      </c>
      <c r="I5203" t="s">
        <v>5</v>
      </c>
      <c r="J5203">
        <v>106.16</v>
      </c>
      <c r="M5203">
        <v>106.16</v>
      </c>
      <c r="N5203">
        <f t="shared" si="81"/>
        <v>0</v>
      </c>
    </row>
    <row r="5204" spans="1:14" x14ac:dyDescent="0.2">
      <c r="A5204" t="s">
        <v>5462</v>
      </c>
      <c r="B5204" t="s">
        <v>33232</v>
      </c>
      <c r="I5204" t="s">
        <v>5</v>
      </c>
      <c r="J5204">
        <v>103.92</v>
      </c>
      <c r="M5204">
        <v>103.92</v>
      </c>
      <c r="N5204">
        <f t="shared" si="81"/>
        <v>0</v>
      </c>
    </row>
    <row r="5205" spans="1:14" x14ac:dyDescent="0.2">
      <c r="A5205" t="s">
        <v>5463</v>
      </c>
      <c r="B5205" t="s">
        <v>33233</v>
      </c>
      <c r="I5205" t="s">
        <v>5</v>
      </c>
      <c r="J5205">
        <v>324.45999999999998</v>
      </c>
      <c r="M5205">
        <v>324.45999999999998</v>
      </c>
      <c r="N5205">
        <f t="shared" si="81"/>
        <v>0</v>
      </c>
    </row>
    <row r="5206" spans="1:14" x14ac:dyDescent="0.2">
      <c r="A5206" t="s">
        <v>5464</v>
      </c>
      <c r="B5206" t="s">
        <v>33233</v>
      </c>
      <c r="I5206" t="s">
        <v>5</v>
      </c>
      <c r="J5206">
        <v>321.42</v>
      </c>
      <c r="M5206">
        <v>321.42</v>
      </c>
      <c r="N5206">
        <f t="shared" si="81"/>
        <v>0</v>
      </c>
    </row>
    <row r="5207" spans="1:14" x14ac:dyDescent="0.2">
      <c r="A5207" t="s">
        <v>5465</v>
      </c>
      <c r="B5207" t="s">
        <v>33234</v>
      </c>
      <c r="I5207" t="s">
        <v>5</v>
      </c>
      <c r="J5207">
        <v>333.02</v>
      </c>
      <c r="M5207">
        <v>333.02</v>
      </c>
      <c r="N5207">
        <f t="shared" si="81"/>
        <v>0</v>
      </c>
    </row>
    <row r="5208" spans="1:14" x14ac:dyDescent="0.2">
      <c r="A5208" t="s">
        <v>5466</v>
      </c>
      <c r="B5208" t="s">
        <v>33234</v>
      </c>
      <c r="I5208" t="s">
        <v>5</v>
      </c>
      <c r="J5208">
        <v>328.94</v>
      </c>
      <c r="M5208">
        <v>328.94</v>
      </c>
      <c r="N5208">
        <f t="shared" si="81"/>
        <v>0</v>
      </c>
    </row>
    <row r="5209" spans="1:14" x14ac:dyDescent="0.2">
      <c r="A5209" t="s">
        <v>5467</v>
      </c>
      <c r="B5209" t="s">
        <v>33235</v>
      </c>
      <c r="I5209" t="s">
        <v>5</v>
      </c>
      <c r="J5209">
        <v>335.13</v>
      </c>
      <c r="M5209">
        <v>335.13</v>
      </c>
      <c r="N5209">
        <f t="shared" si="81"/>
        <v>0</v>
      </c>
    </row>
    <row r="5210" spans="1:14" x14ac:dyDescent="0.2">
      <c r="A5210" t="s">
        <v>5468</v>
      </c>
      <c r="B5210" t="s">
        <v>33235</v>
      </c>
      <c r="I5210" t="s">
        <v>5</v>
      </c>
      <c r="J5210">
        <v>330.94</v>
      </c>
      <c r="M5210">
        <v>330.94</v>
      </c>
      <c r="N5210">
        <f t="shared" si="81"/>
        <v>0</v>
      </c>
    </row>
    <row r="5211" spans="1:14" x14ac:dyDescent="0.2">
      <c r="A5211" t="s">
        <v>5469</v>
      </c>
      <c r="B5211" t="s">
        <v>33236</v>
      </c>
      <c r="I5211" t="s">
        <v>5</v>
      </c>
      <c r="J5211">
        <v>531.41999999999996</v>
      </c>
      <c r="M5211">
        <v>531.41999999999996</v>
      </c>
      <c r="N5211">
        <f t="shared" si="81"/>
        <v>0</v>
      </c>
    </row>
    <row r="5212" spans="1:14" x14ac:dyDescent="0.2">
      <c r="A5212" t="s">
        <v>5470</v>
      </c>
      <c r="B5212" t="s">
        <v>33236</v>
      </c>
      <c r="I5212" t="s">
        <v>5</v>
      </c>
      <c r="J5212">
        <v>525.89</v>
      </c>
      <c r="M5212">
        <v>525.89</v>
      </c>
      <c r="N5212">
        <f t="shared" si="81"/>
        <v>0</v>
      </c>
    </row>
    <row r="5213" spans="1:14" x14ac:dyDescent="0.2">
      <c r="A5213" t="s">
        <v>5471</v>
      </c>
      <c r="B5213" t="s">
        <v>33237</v>
      </c>
      <c r="I5213" t="s">
        <v>5</v>
      </c>
      <c r="J5213">
        <v>545.41999999999996</v>
      </c>
      <c r="M5213">
        <v>545.41999999999996</v>
      </c>
      <c r="N5213">
        <f t="shared" si="81"/>
        <v>0</v>
      </c>
    </row>
    <row r="5214" spans="1:14" x14ac:dyDescent="0.2">
      <c r="A5214" t="s">
        <v>5472</v>
      </c>
      <c r="B5214" t="s">
        <v>33237</v>
      </c>
      <c r="I5214" t="s">
        <v>5</v>
      </c>
      <c r="J5214">
        <v>539.87</v>
      </c>
      <c r="M5214">
        <v>539.87</v>
      </c>
      <c r="N5214">
        <f t="shared" si="81"/>
        <v>0</v>
      </c>
    </row>
    <row r="5215" spans="1:14" x14ac:dyDescent="0.2">
      <c r="A5215" t="s">
        <v>5473</v>
      </c>
      <c r="B5215" t="s">
        <v>33238</v>
      </c>
      <c r="I5215" t="s">
        <v>5</v>
      </c>
      <c r="J5215">
        <v>715.79</v>
      </c>
      <c r="M5215">
        <v>715.79</v>
      </c>
      <c r="N5215">
        <f t="shared" si="81"/>
        <v>0</v>
      </c>
    </row>
    <row r="5216" spans="1:14" x14ac:dyDescent="0.2">
      <c r="A5216" t="s">
        <v>5474</v>
      </c>
      <c r="B5216" t="s">
        <v>33238</v>
      </c>
      <c r="I5216" t="s">
        <v>5</v>
      </c>
      <c r="J5216">
        <v>709.25</v>
      </c>
      <c r="M5216">
        <v>709.25</v>
      </c>
      <c r="N5216">
        <f t="shared" si="81"/>
        <v>0</v>
      </c>
    </row>
    <row r="5217" spans="1:14" x14ac:dyDescent="0.2">
      <c r="A5217" t="s">
        <v>5475</v>
      </c>
      <c r="B5217" t="s">
        <v>33239</v>
      </c>
      <c r="I5217" t="s">
        <v>5</v>
      </c>
      <c r="J5217">
        <v>1326.08</v>
      </c>
      <c r="M5217">
        <v>1326.08</v>
      </c>
      <c r="N5217">
        <f t="shared" si="81"/>
        <v>0</v>
      </c>
    </row>
    <row r="5218" spans="1:14" x14ac:dyDescent="0.2">
      <c r="A5218" t="s">
        <v>5476</v>
      </c>
      <c r="B5218" t="s">
        <v>33239</v>
      </c>
      <c r="I5218" t="s">
        <v>5</v>
      </c>
      <c r="J5218">
        <v>1318.75</v>
      </c>
      <c r="M5218">
        <v>1318.75</v>
      </c>
      <c r="N5218">
        <f t="shared" si="81"/>
        <v>0</v>
      </c>
    </row>
    <row r="5219" spans="1:14" x14ac:dyDescent="0.2">
      <c r="A5219" t="s">
        <v>5477</v>
      </c>
      <c r="B5219" t="s">
        <v>33240</v>
      </c>
      <c r="I5219" t="s">
        <v>5</v>
      </c>
      <c r="J5219">
        <v>1632.01</v>
      </c>
      <c r="M5219">
        <v>1632.01</v>
      </c>
      <c r="N5219">
        <f t="shared" si="81"/>
        <v>0</v>
      </c>
    </row>
    <row r="5220" spans="1:14" x14ac:dyDescent="0.2">
      <c r="A5220" t="s">
        <v>5478</v>
      </c>
      <c r="B5220" t="s">
        <v>33240</v>
      </c>
      <c r="I5220" t="s">
        <v>5</v>
      </c>
      <c r="J5220">
        <v>1623.87</v>
      </c>
      <c r="M5220">
        <v>1623.87</v>
      </c>
      <c r="N5220">
        <f t="shared" si="81"/>
        <v>0</v>
      </c>
    </row>
    <row r="5221" spans="1:14" x14ac:dyDescent="0.2">
      <c r="A5221" t="s">
        <v>5479</v>
      </c>
      <c r="B5221" t="s">
        <v>33241</v>
      </c>
      <c r="I5221" t="s">
        <v>5</v>
      </c>
      <c r="J5221">
        <v>1636.22</v>
      </c>
      <c r="M5221">
        <v>1636.22</v>
      </c>
      <c r="N5221">
        <f t="shared" si="81"/>
        <v>0</v>
      </c>
    </row>
    <row r="5222" spans="1:14" x14ac:dyDescent="0.2">
      <c r="A5222" t="s">
        <v>5480</v>
      </c>
      <c r="B5222" t="s">
        <v>33241</v>
      </c>
      <c r="I5222" t="s">
        <v>5</v>
      </c>
      <c r="J5222">
        <v>1627.67</v>
      </c>
      <c r="M5222">
        <v>1627.67</v>
      </c>
      <c r="N5222">
        <f t="shared" si="81"/>
        <v>0</v>
      </c>
    </row>
    <row r="5223" spans="1:14" x14ac:dyDescent="0.2">
      <c r="A5223" t="s">
        <v>5481</v>
      </c>
      <c r="B5223" t="s">
        <v>33242</v>
      </c>
      <c r="I5223" t="s">
        <v>5</v>
      </c>
      <c r="J5223">
        <v>3906.26</v>
      </c>
      <c r="M5223">
        <v>3906.26</v>
      </c>
      <c r="N5223">
        <f t="shared" si="81"/>
        <v>0</v>
      </c>
    </row>
    <row r="5224" spans="1:14" x14ac:dyDescent="0.2">
      <c r="A5224" t="s">
        <v>5482</v>
      </c>
      <c r="B5224" t="s">
        <v>33242</v>
      </c>
      <c r="I5224" t="s">
        <v>5</v>
      </c>
      <c r="J5224">
        <v>3896.93</v>
      </c>
      <c r="M5224">
        <v>3896.93</v>
      </c>
      <c r="N5224">
        <f t="shared" si="81"/>
        <v>0</v>
      </c>
    </row>
    <row r="5225" spans="1:14" x14ac:dyDescent="0.2">
      <c r="A5225" t="s">
        <v>5483</v>
      </c>
      <c r="B5225" t="s">
        <v>33243</v>
      </c>
      <c r="I5225" t="s">
        <v>5</v>
      </c>
      <c r="J5225">
        <v>4668.45</v>
      </c>
      <c r="M5225">
        <v>4668.45</v>
      </c>
      <c r="N5225">
        <f t="shared" si="81"/>
        <v>0</v>
      </c>
    </row>
    <row r="5226" spans="1:14" x14ac:dyDescent="0.2">
      <c r="A5226" t="s">
        <v>5484</v>
      </c>
      <c r="B5226" t="s">
        <v>33243</v>
      </c>
      <c r="I5226" t="s">
        <v>5</v>
      </c>
      <c r="J5226">
        <v>4657.76</v>
      </c>
      <c r="M5226">
        <v>4657.76</v>
      </c>
      <c r="N5226">
        <f t="shared" si="81"/>
        <v>0</v>
      </c>
    </row>
    <row r="5227" spans="1:14" x14ac:dyDescent="0.2">
      <c r="A5227" t="s">
        <v>5485</v>
      </c>
      <c r="B5227" t="s">
        <v>33244</v>
      </c>
      <c r="I5227" t="s">
        <v>5</v>
      </c>
      <c r="J5227">
        <v>5779.9</v>
      </c>
      <c r="M5227">
        <v>5779.9</v>
      </c>
      <c r="N5227">
        <f t="shared" si="81"/>
        <v>0</v>
      </c>
    </row>
    <row r="5228" spans="1:14" x14ac:dyDescent="0.2">
      <c r="A5228" t="s">
        <v>5486</v>
      </c>
      <c r="B5228" t="s">
        <v>33244</v>
      </c>
      <c r="I5228" t="s">
        <v>5</v>
      </c>
      <c r="J5228">
        <v>5768.27</v>
      </c>
      <c r="M5228">
        <v>5768.27</v>
      </c>
      <c r="N5228">
        <f t="shared" si="81"/>
        <v>0</v>
      </c>
    </row>
    <row r="5229" spans="1:14" x14ac:dyDescent="0.2">
      <c r="A5229" t="s">
        <v>5487</v>
      </c>
      <c r="B5229" t="s">
        <v>33245</v>
      </c>
      <c r="I5229" t="s">
        <v>5</v>
      </c>
      <c r="J5229">
        <v>6729.85</v>
      </c>
      <c r="M5229">
        <v>6729.85</v>
      </c>
      <c r="N5229">
        <f t="shared" si="81"/>
        <v>0</v>
      </c>
    </row>
    <row r="5230" spans="1:14" x14ac:dyDescent="0.2">
      <c r="A5230" t="s">
        <v>5488</v>
      </c>
      <c r="B5230" t="s">
        <v>33245</v>
      </c>
      <c r="I5230" t="s">
        <v>5</v>
      </c>
      <c r="J5230">
        <v>6716.72</v>
      </c>
      <c r="M5230">
        <v>6716.72</v>
      </c>
      <c r="N5230">
        <f t="shared" si="81"/>
        <v>0</v>
      </c>
    </row>
    <row r="5231" spans="1:14" x14ac:dyDescent="0.2">
      <c r="A5231" t="s">
        <v>5489</v>
      </c>
      <c r="B5231" t="s">
        <v>33246</v>
      </c>
      <c r="I5231" t="s">
        <v>5</v>
      </c>
      <c r="J5231">
        <v>9245.5499999999993</v>
      </c>
      <c r="M5231">
        <v>9245.5499999999993</v>
      </c>
      <c r="N5231">
        <f t="shared" si="81"/>
        <v>0</v>
      </c>
    </row>
    <row r="5232" spans="1:14" x14ac:dyDescent="0.2">
      <c r="A5232" t="s">
        <v>5490</v>
      </c>
      <c r="B5232" t="s">
        <v>33246</v>
      </c>
      <c r="I5232" t="s">
        <v>5</v>
      </c>
      <c r="J5232">
        <v>9231.32</v>
      </c>
      <c r="M5232">
        <v>9231.32</v>
      </c>
      <c r="N5232">
        <f t="shared" si="81"/>
        <v>0</v>
      </c>
    </row>
    <row r="5233" spans="1:14" x14ac:dyDescent="0.2">
      <c r="A5233" t="s">
        <v>5491</v>
      </c>
      <c r="B5233" t="s">
        <v>33247</v>
      </c>
      <c r="I5233" t="s">
        <v>5</v>
      </c>
      <c r="J5233">
        <v>12743.16</v>
      </c>
      <c r="M5233">
        <v>12743.16</v>
      </c>
      <c r="N5233">
        <f t="shared" si="81"/>
        <v>0</v>
      </c>
    </row>
    <row r="5234" spans="1:14" x14ac:dyDescent="0.2">
      <c r="A5234" t="s">
        <v>5492</v>
      </c>
      <c r="B5234" t="s">
        <v>33247</v>
      </c>
      <c r="I5234" t="s">
        <v>5</v>
      </c>
      <c r="J5234">
        <v>12726</v>
      </c>
      <c r="M5234">
        <v>12726</v>
      </c>
      <c r="N5234">
        <f t="shared" si="81"/>
        <v>0</v>
      </c>
    </row>
    <row r="5235" spans="1:14" x14ac:dyDescent="0.2">
      <c r="A5235" t="s">
        <v>5493</v>
      </c>
      <c r="B5235" t="s">
        <v>33248</v>
      </c>
      <c r="I5235" t="s">
        <v>5</v>
      </c>
      <c r="J5235">
        <v>105.35</v>
      </c>
      <c r="M5235">
        <v>105.35</v>
      </c>
      <c r="N5235">
        <f t="shared" si="81"/>
        <v>0</v>
      </c>
    </row>
    <row r="5236" spans="1:14" x14ac:dyDescent="0.2">
      <c r="A5236" t="s">
        <v>5494</v>
      </c>
      <c r="B5236" t="s">
        <v>33248</v>
      </c>
      <c r="I5236" t="s">
        <v>5</v>
      </c>
      <c r="J5236">
        <v>103.15</v>
      </c>
      <c r="M5236">
        <v>103.15</v>
      </c>
      <c r="N5236">
        <f t="shared" si="81"/>
        <v>0</v>
      </c>
    </row>
    <row r="5237" spans="1:14" x14ac:dyDescent="0.2">
      <c r="A5237" t="s">
        <v>5495</v>
      </c>
      <c r="B5237" t="s">
        <v>33249</v>
      </c>
      <c r="I5237" t="s">
        <v>5</v>
      </c>
      <c r="J5237">
        <v>106.3</v>
      </c>
      <c r="M5237">
        <v>106.3</v>
      </c>
      <c r="N5237">
        <f t="shared" si="81"/>
        <v>0</v>
      </c>
    </row>
    <row r="5238" spans="1:14" x14ac:dyDescent="0.2">
      <c r="A5238" t="s">
        <v>5496</v>
      </c>
      <c r="B5238" t="s">
        <v>33249</v>
      </c>
      <c r="I5238" t="s">
        <v>5</v>
      </c>
      <c r="J5238">
        <v>104.04</v>
      </c>
      <c r="M5238">
        <v>104.04</v>
      </c>
      <c r="N5238">
        <f t="shared" si="81"/>
        <v>0</v>
      </c>
    </row>
    <row r="5239" spans="1:14" x14ac:dyDescent="0.2">
      <c r="A5239" t="s">
        <v>5497</v>
      </c>
      <c r="B5239" t="s">
        <v>33250</v>
      </c>
      <c r="I5239" t="s">
        <v>5</v>
      </c>
      <c r="J5239">
        <v>204.27</v>
      </c>
      <c r="M5239">
        <v>204.27</v>
      </c>
      <c r="N5239">
        <f t="shared" si="81"/>
        <v>0</v>
      </c>
    </row>
    <row r="5240" spans="1:14" x14ac:dyDescent="0.2">
      <c r="A5240" t="s">
        <v>5498</v>
      </c>
      <c r="B5240" t="s">
        <v>33250</v>
      </c>
      <c r="I5240" t="s">
        <v>5</v>
      </c>
      <c r="J5240">
        <v>200.65</v>
      </c>
      <c r="M5240">
        <v>200.65</v>
      </c>
      <c r="N5240">
        <f t="shared" si="81"/>
        <v>0</v>
      </c>
    </row>
    <row r="5241" spans="1:14" x14ac:dyDescent="0.2">
      <c r="A5241" t="s">
        <v>5499</v>
      </c>
      <c r="B5241" t="s">
        <v>33251</v>
      </c>
      <c r="I5241" t="s">
        <v>5</v>
      </c>
      <c r="J5241">
        <v>333.57</v>
      </c>
      <c r="M5241">
        <v>333.57</v>
      </c>
      <c r="N5241">
        <f t="shared" si="81"/>
        <v>0</v>
      </c>
    </row>
    <row r="5242" spans="1:14" x14ac:dyDescent="0.2">
      <c r="A5242" t="s">
        <v>5500</v>
      </c>
      <c r="B5242" t="s">
        <v>33251</v>
      </c>
      <c r="I5242" t="s">
        <v>5</v>
      </c>
      <c r="J5242">
        <v>329.42</v>
      </c>
      <c r="M5242">
        <v>329.42</v>
      </c>
      <c r="N5242">
        <f t="shared" si="81"/>
        <v>0</v>
      </c>
    </row>
    <row r="5243" spans="1:14" x14ac:dyDescent="0.2">
      <c r="A5243" t="s">
        <v>5501</v>
      </c>
      <c r="B5243" t="s">
        <v>33252</v>
      </c>
      <c r="I5243" t="s">
        <v>5</v>
      </c>
      <c r="J5243">
        <v>372.42</v>
      </c>
      <c r="M5243">
        <v>372.42</v>
      </c>
      <c r="N5243">
        <f t="shared" si="81"/>
        <v>0</v>
      </c>
    </row>
    <row r="5244" spans="1:14" x14ac:dyDescent="0.2">
      <c r="A5244" t="s">
        <v>5502</v>
      </c>
      <c r="B5244" t="s">
        <v>33252</v>
      </c>
      <c r="I5244" t="s">
        <v>5</v>
      </c>
      <c r="J5244">
        <v>367.86</v>
      </c>
      <c r="M5244">
        <v>367.86</v>
      </c>
      <c r="N5244">
        <f t="shared" si="81"/>
        <v>0</v>
      </c>
    </row>
    <row r="5245" spans="1:14" x14ac:dyDescent="0.2">
      <c r="A5245" t="s">
        <v>5503</v>
      </c>
      <c r="B5245" t="s">
        <v>33253</v>
      </c>
      <c r="I5245" t="s">
        <v>5</v>
      </c>
      <c r="J5245">
        <v>531.77</v>
      </c>
      <c r="M5245">
        <v>531.77</v>
      </c>
      <c r="N5245">
        <f t="shared" si="81"/>
        <v>0</v>
      </c>
    </row>
    <row r="5246" spans="1:14" x14ac:dyDescent="0.2">
      <c r="A5246" t="s">
        <v>5504</v>
      </c>
      <c r="B5246" t="s">
        <v>33253</v>
      </c>
      <c r="I5246" t="s">
        <v>5</v>
      </c>
      <c r="J5246">
        <v>526.22</v>
      </c>
      <c r="M5246">
        <v>526.22</v>
      </c>
      <c r="N5246">
        <f t="shared" si="81"/>
        <v>0</v>
      </c>
    </row>
    <row r="5247" spans="1:14" x14ac:dyDescent="0.2">
      <c r="A5247" t="s">
        <v>5505</v>
      </c>
      <c r="B5247" t="s">
        <v>33254</v>
      </c>
      <c r="I5247" t="s">
        <v>5</v>
      </c>
      <c r="J5247">
        <v>546.49</v>
      </c>
      <c r="M5247">
        <v>546.49</v>
      </c>
      <c r="N5247">
        <f t="shared" si="81"/>
        <v>0</v>
      </c>
    </row>
    <row r="5248" spans="1:14" x14ac:dyDescent="0.2">
      <c r="A5248" t="s">
        <v>5506</v>
      </c>
      <c r="B5248" t="s">
        <v>33254</v>
      </c>
      <c r="I5248" t="s">
        <v>5</v>
      </c>
      <c r="J5248">
        <v>540.89</v>
      </c>
      <c r="M5248">
        <v>540.89</v>
      </c>
      <c r="N5248">
        <f t="shared" si="81"/>
        <v>0</v>
      </c>
    </row>
    <row r="5249" spans="1:14" x14ac:dyDescent="0.2">
      <c r="A5249" t="s">
        <v>5507</v>
      </c>
      <c r="B5249" t="s">
        <v>33255</v>
      </c>
      <c r="I5249" t="s">
        <v>5</v>
      </c>
      <c r="J5249">
        <v>718.08</v>
      </c>
      <c r="M5249">
        <v>718.08</v>
      </c>
      <c r="N5249">
        <f t="shared" si="81"/>
        <v>0</v>
      </c>
    </row>
    <row r="5250" spans="1:14" x14ac:dyDescent="0.2">
      <c r="A5250" t="s">
        <v>5508</v>
      </c>
      <c r="B5250" t="s">
        <v>33255</v>
      </c>
      <c r="I5250" t="s">
        <v>5</v>
      </c>
      <c r="J5250">
        <v>711.43</v>
      </c>
      <c r="M5250">
        <v>711.43</v>
      </c>
      <c r="N5250">
        <f t="shared" si="81"/>
        <v>0</v>
      </c>
    </row>
    <row r="5251" spans="1:14" x14ac:dyDescent="0.2">
      <c r="A5251" t="s">
        <v>5509</v>
      </c>
      <c r="B5251" t="s">
        <v>33256</v>
      </c>
      <c r="I5251" t="s">
        <v>5</v>
      </c>
      <c r="J5251">
        <v>1328.84</v>
      </c>
      <c r="M5251">
        <v>1328.84</v>
      </c>
      <c r="N5251">
        <f t="shared" si="81"/>
        <v>0</v>
      </c>
    </row>
    <row r="5252" spans="1:14" x14ac:dyDescent="0.2">
      <c r="A5252" t="s">
        <v>5510</v>
      </c>
      <c r="B5252" t="s">
        <v>33256</v>
      </c>
      <c r="I5252" t="s">
        <v>5</v>
      </c>
      <c r="J5252">
        <v>1321.38</v>
      </c>
      <c r="M5252">
        <v>1321.38</v>
      </c>
      <c r="N5252">
        <f t="shared" ref="N5252:N5315" si="82">J5252-M5252</f>
        <v>0</v>
      </c>
    </row>
    <row r="5253" spans="1:14" x14ac:dyDescent="0.2">
      <c r="A5253" t="s">
        <v>5511</v>
      </c>
      <c r="B5253" t="s">
        <v>33257</v>
      </c>
      <c r="I5253" t="s">
        <v>5</v>
      </c>
      <c r="J5253">
        <v>1635.45</v>
      </c>
      <c r="M5253">
        <v>1635.45</v>
      </c>
      <c r="N5253">
        <f t="shared" si="82"/>
        <v>0</v>
      </c>
    </row>
    <row r="5254" spans="1:14" x14ac:dyDescent="0.2">
      <c r="A5254" t="s">
        <v>5512</v>
      </c>
      <c r="B5254" t="s">
        <v>33257</v>
      </c>
      <c r="I5254" t="s">
        <v>5</v>
      </c>
      <c r="J5254">
        <v>1627.17</v>
      </c>
      <c r="M5254">
        <v>1627.17</v>
      </c>
      <c r="N5254">
        <f t="shared" si="82"/>
        <v>0</v>
      </c>
    </row>
    <row r="5255" spans="1:14" x14ac:dyDescent="0.2">
      <c r="A5255" t="s">
        <v>5513</v>
      </c>
      <c r="B5255" t="s">
        <v>33258</v>
      </c>
      <c r="I5255" t="s">
        <v>5</v>
      </c>
      <c r="J5255">
        <v>1642.32</v>
      </c>
      <c r="M5255">
        <v>1642.32</v>
      </c>
      <c r="N5255">
        <f t="shared" si="82"/>
        <v>0</v>
      </c>
    </row>
    <row r="5256" spans="1:14" x14ac:dyDescent="0.2">
      <c r="A5256" t="s">
        <v>5514</v>
      </c>
      <c r="B5256" t="s">
        <v>33258</v>
      </c>
      <c r="I5256" t="s">
        <v>5</v>
      </c>
      <c r="J5256">
        <v>1633.5</v>
      </c>
      <c r="M5256">
        <v>1633.5</v>
      </c>
      <c r="N5256">
        <f t="shared" si="82"/>
        <v>0</v>
      </c>
    </row>
    <row r="5257" spans="1:14" x14ac:dyDescent="0.2">
      <c r="A5257" t="s">
        <v>5515</v>
      </c>
      <c r="B5257" t="s">
        <v>33259</v>
      </c>
      <c r="I5257" t="s">
        <v>5</v>
      </c>
      <c r="J5257">
        <v>3915.48</v>
      </c>
      <c r="M5257">
        <v>3915.48</v>
      </c>
      <c r="N5257">
        <f t="shared" si="82"/>
        <v>0</v>
      </c>
    </row>
    <row r="5258" spans="1:14" x14ac:dyDescent="0.2">
      <c r="A5258" t="s">
        <v>5516</v>
      </c>
      <c r="B5258" t="s">
        <v>33259</v>
      </c>
      <c r="I5258" t="s">
        <v>5</v>
      </c>
      <c r="J5258">
        <v>3905.73</v>
      </c>
      <c r="M5258">
        <v>3905.73</v>
      </c>
      <c r="N5258">
        <f t="shared" si="82"/>
        <v>0</v>
      </c>
    </row>
    <row r="5259" spans="1:14" x14ac:dyDescent="0.2">
      <c r="A5259" t="s">
        <v>5517</v>
      </c>
      <c r="B5259" t="s">
        <v>33260</v>
      </c>
      <c r="I5259" t="s">
        <v>5</v>
      </c>
      <c r="J5259">
        <v>4683.7700000000004</v>
      </c>
      <c r="M5259">
        <v>4683.7700000000004</v>
      </c>
      <c r="N5259">
        <f t="shared" si="82"/>
        <v>0</v>
      </c>
    </row>
    <row r="5260" spans="1:14" x14ac:dyDescent="0.2">
      <c r="A5260" t="s">
        <v>5518</v>
      </c>
      <c r="B5260" t="s">
        <v>33260</v>
      </c>
      <c r="I5260" t="s">
        <v>5</v>
      </c>
      <c r="J5260">
        <v>4672.38</v>
      </c>
      <c r="M5260">
        <v>4672.38</v>
      </c>
      <c r="N5260">
        <f t="shared" si="82"/>
        <v>0</v>
      </c>
    </row>
    <row r="5261" spans="1:14" x14ac:dyDescent="0.2">
      <c r="A5261" t="s">
        <v>5519</v>
      </c>
      <c r="B5261" t="s">
        <v>33261</v>
      </c>
      <c r="I5261" t="s">
        <v>5</v>
      </c>
      <c r="J5261">
        <v>5797.37</v>
      </c>
      <c r="M5261">
        <v>5797.37</v>
      </c>
      <c r="N5261">
        <f t="shared" si="82"/>
        <v>0</v>
      </c>
    </row>
    <row r="5262" spans="1:14" x14ac:dyDescent="0.2">
      <c r="A5262" t="s">
        <v>5520</v>
      </c>
      <c r="B5262" t="s">
        <v>33261</v>
      </c>
      <c r="I5262" t="s">
        <v>5</v>
      </c>
      <c r="J5262">
        <v>5784.92</v>
      </c>
      <c r="M5262">
        <v>5784.92</v>
      </c>
      <c r="N5262">
        <f t="shared" si="82"/>
        <v>0</v>
      </c>
    </row>
    <row r="5263" spans="1:14" x14ac:dyDescent="0.2">
      <c r="A5263" t="s">
        <v>5521</v>
      </c>
      <c r="B5263" t="s">
        <v>33262</v>
      </c>
      <c r="I5263" t="s">
        <v>5</v>
      </c>
      <c r="J5263">
        <v>6755.77</v>
      </c>
      <c r="M5263">
        <v>6755.77</v>
      </c>
      <c r="N5263">
        <f t="shared" si="82"/>
        <v>0</v>
      </c>
    </row>
    <row r="5264" spans="1:14" x14ac:dyDescent="0.2">
      <c r="A5264" t="s">
        <v>5522</v>
      </c>
      <c r="B5264" t="s">
        <v>33262</v>
      </c>
      <c r="I5264" t="s">
        <v>5</v>
      </c>
      <c r="J5264">
        <v>6741.44</v>
      </c>
      <c r="M5264">
        <v>6741.44</v>
      </c>
      <c r="N5264">
        <f t="shared" si="82"/>
        <v>0</v>
      </c>
    </row>
    <row r="5265" spans="1:14" x14ac:dyDescent="0.2">
      <c r="A5265" t="s">
        <v>5523</v>
      </c>
      <c r="B5265" t="s">
        <v>33263</v>
      </c>
      <c r="I5265" t="s">
        <v>5</v>
      </c>
      <c r="J5265">
        <v>9335.26</v>
      </c>
      <c r="M5265">
        <v>9335.26</v>
      </c>
      <c r="N5265">
        <f t="shared" si="82"/>
        <v>0</v>
      </c>
    </row>
    <row r="5266" spans="1:14" x14ac:dyDescent="0.2">
      <c r="A5266" t="s">
        <v>5524</v>
      </c>
      <c r="B5266" t="s">
        <v>33263</v>
      </c>
      <c r="I5266" t="s">
        <v>5</v>
      </c>
      <c r="J5266">
        <v>9318.6200000000008</v>
      </c>
      <c r="M5266">
        <v>9318.6200000000008</v>
      </c>
      <c r="N5266">
        <f t="shared" si="82"/>
        <v>0</v>
      </c>
    </row>
    <row r="5267" spans="1:14" x14ac:dyDescent="0.2">
      <c r="A5267" t="s">
        <v>5525</v>
      </c>
      <c r="B5267" t="s">
        <v>33264</v>
      </c>
      <c r="I5267" t="s">
        <v>5</v>
      </c>
      <c r="J5267">
        <v>12859.61</v>
      </c>
      <c r="M5267">
        <v>12859.61</v>
      </c>
      <c r="N5267">
        <f t="shared" si="82"/>
        <v>0</v>
      </c>
    </row>
    <row r="5268" spans="1:14" x14ac:dyDescent="0.2">
      <c r="A5268" t="s">
        <v>5526</v>
      </c>
      <c r="B5268" t="s">
        <v>33264</v>
      </c>
      <c r="I5268" t="s">
        <v>5</v>
      </c>
      <c r="J5268">
        <v>12839.15</v>
      </c>
      <c r="M5268">
        <v>12839.15</v>
      </c>
      <c r="N5268">
        <f t="shared" si="82"/>
        <v>0</v>
      </c>
    </row>
    <row r="5269" spans="1:14" x14ac:dyDescent="0.2">
      <c r="A5269" t="s">
        <v>5527</v>
      </c>
      <c r="B5269" t="s">
        <v>33265</v>
      </c>
      <c r="I5269" t="s">
        <v>5</v>
      </c>
      <c r="J5269">
        <v>3540.64</v>
      </c>
      <c r="M5269">
        <v>3540.64</v>
      </c>
      <c r="N5269">
        <f t="shared" si="82"/>
        <v>0</v>
      </c>
    </row>
    <row r="5270" spans="1:14" x14ac:dyDescent="0.2">
      <c r="A5270" t="s">
        <v>5528</v>
      </c>
      <c r="B5270" t="s">
        <v>33265</v>
      </c>
      <c r="I5270" t="s">
        <v>5</v>
      </c>
      <c r="J5270">
        <v>3349.72</v>
      </c>
      <c r="M5270">
        <v>3349.72</v>
      </c>
      <c r="N5270">
        <f t="shared" si="82"/>
        <v>0</v>
      </c>
    </row>
    <row r="5271" spans="1:14" x14ac:dyDescent="0.2">
      <c r="A5271" t="s">
        <v>5529</v>
      </c>
      <c r="B5271" t="s">
        <v>33266</v>
      </c>
      <c r="I5271" t="s">
        <v>5</v>
      </c>
      <c r="J5271">
        <v>3711.68</v>
      </c>
      <c r="M5271">
        <v>3711.68</v>
      </c>
      <c r="N5271">
        <f t="shared" si="82"/>
        <v>0</v>
      </c>
    </row>
    <row r="5272" spans="1:14" x14ac:dyDescent="0.2">
      <c r="A5272" t="s">
        <v>5530</v>
      </c>
      <c r="B5272" t="s">
        <v>33266</v>
      </c>
      <c r="I5272" t="s">
        <v>5</v>
      </c>
      <c r="J5272">
        <v>3510.34</v>
      </c>
      <c r="M5272">
        <v>3510.34</v>
      </c>
      <c r="N5272">
        <f t="shared" si="82"/>
        <v>0</v>
      </c>
    </row>
    <row r="5273" spans="1:14" x14ac:dyDescent="0.2">
      <c r="A5273" t="s">
        <v>5531</v>
      </c>
      <c r="B5273" t="s">
        <v>33267</v>
      </c>
      <c r="I5273" t="s">
        <v>5</v>
      </c>
      <c r="J5273">
        <v>4141.7700000000004</v>
      </c>
      <c r="M5273">
        <v>4141.7700000000004</v>
      </c>
      <c r="N5273">
        <f t="shared" si="82"/>
        <v>0</v>
      </c>
    </row>
    <row r="5274" spans="1:14" x14ac:dyDescent="0.2">
      <c r="A5274" t="s">
        <v>5532</v>
      </c>
      <c r="B5274" t="s">
        <v>33267</v>
      </c>
      <c r="I5274" t="s">
        <v>5</v>
      </c>
      <c r="J5274">
        <v>3920.15</v>
      </c>
      <c r="M5274">
        <v>3920.15</v>
      </c>
      <c r="N5274">
        <f t="shared" si="82"/>
        <v>0</v>
      </c>
    </row>
    <row r="5275" spans="1:14" x14ac:dyDescent="0.2">
      <c r="A5275" t="s">
        <v>5533</v>
      </c>
      <c r="B5275" t="s">
        <v>33268</v>
      </c>
      <c r="I5275" t="s">
        <v>5</v>
      </c>
      <c r="J5275">
        <v>4607.7</v>
      </c>
      <c r="M5275">
        <v>4607.7</v>
      </c>
      <c r="N5275">
        <f t="shared" si="82"/>
        <v>0</v>
      </c>
    </row>
    <row r="5276" spans="1:14" x14ac:dyDescent="0.2">
      <c r="A5276" t="s">
        <v>5534</v>
      </c>
      <c r="B5276" t="s">
        <v>33268</v>
      </c>
      <c r="I5276" t="s">
        <v>5</v>
      </c>
      <c r="J5276">
        <v>4358.6099999999997</v>
      </c>
      <c r="M5276">
        <v>4358.6099999999997</v>
      </c>
      <c r="N5276">
        <f t="shared" si="82"/>
        <v>0</v>
      </c>
    </row>
    <row r="5277" spans="1:14" x14ac:dyDescent="0.2">
      <c r="A5277" t="s">
        <v>5535</v>
      </c>
      <c r="B5277" t="s">
        <v>33269</v>
      </c>
      <c r="I5277" t="s">
        <v>5</v>
      </c>
      <c r="J5277">
        <v>5013.6400000000003</v>
      </c>
      <c r="M5277">
        <v>5013.6400000000003</v>
      </c>
      <c r="N5277">
        <f t="shared" si="82"/>
        <v>0</v>
      </c>
    </row>
    <row r="5278" spans="1:14" x14ac:dyDescent="0.2">
      <c r="A5278" t="s">
        <v>5536</v>
      </c>
      <c r="B5278" t="s">
        <v>33269</v>
      </c>
      <c r="I5278" t="s">
        <v>5</v>
      </c>
      <c r="J5278">
        <v>4740.92</v>
      </c>
      <c r="M5278">
        <v>4740.92</v>
      </c>
      <c r="N5278">
        <f t="shared" si="82"/>
        <v>0</v>
      </c>
    </row>
    <row r="5279" spans="1:14" x14ac:dyDescent="0.2">
      <c r="A5279" t="s">
        <v>5537</v>
      </c>
      <c r="B5279" t="s">
        <v>33270</v>
      </c>
      <c r="I5279" t="s">
        <v>5</v>
      </c>
      <c r="J5279">
        <v>5763.02</v>
      </c>
      <c r="M5279">
        <v>5763.02</v>
      </c>
      <c r="N5279">
        <f t="shared" si="82"/>
        <v>0</v>
      </c>
    </row>
    <row r="5280" spans="1:14" x14ac:dyDescent="0.2">
      <c r="A5280" t="s">
        <v>5538</v>
      </c>
      <c r="B5280" t="s">
        <v>33270</v>
      </c>
      <c r="I5280" t="s">
        <v>5</v>
      </c>
      <c r="J5280">
        <v>5448.65</v>
      </c>
      <c r="M5280">
        <v>5448.65</v>
      </c>
      <c r="N5280">
        <f t="shared" si="82"/>
        <v>0</v>
      </c>
    </row>
    <row r="5281" spans="1:14" x14ac:dyDescent="0.2">
      <c r="A5281" t="s">
        <v>5539</v>
      </c>
      <c r="B5281" t="s">
        <v>33271</v>
      </c>
      <c r="I5281" t="s">
        <v>5</v>
      </c>
      <c r="J5281">
        <v>6370.32</v>
      </c>
      <c r="M5281">
        <v>6370.32</v>
      </c>
      <c r="N5281">
        <f t="shared" si="82"/>
        <v>0</v>
      </c>
    </row>
    <row r="5282" spans="1:14" x14ac:dyDescent="0.2">
      <c r="A5282" t="s">
        <v>5540</v>
      </c>
      <c r="B5282" t="s">
        <v>33271</v>
      </c>
      <c r="I5282" t="s">
        <v>5</v>
      </c>
      <c r="J5282">
        <v>6023.14</v>
      </c>
      <c r="M5282">
        <v>6023.14</v>
      </c>
      <c r="N5282">
        <f t="shared" si="82"/>
        <v>0</v>
      </c>
    </row>
    <row r="5283" spans="1:14" x14ac:dyDescent="0.2">
      <c r="A5283" t="s">
        <v>5541</v>
      </c>
      <c r="B5283" t="s">
        <v>33272</v>
      </c>
      <c r="I5283" t="s">
        <v>5</v>
      </c>
      <c r="J5283">
        <v>7025.35</v>
      </c>
      <c r="M5283">
        <v>7025.35</v>
      </c>
      <c r="N5283">
        <f t="shared" si="82"/>
        <v>0</v>
      </c>
    </row>
    <row r="5284" spans="1:14" x14ac:dyDescent="0.2">
      <c r="A5284" t="s">
        <v>5542</v>
      </c>
      <c r="B5284" t="s">
        <v>33272</v>
      </c>
      <c r="I5284" t="s">
        <v>5</v>
      </c>
      <c r="J5284">
        <v>6645.34</v>
      </c>
      <c r="M5284">
        <v>6645.34</v>
      </c>
      <c r="N5284">
        <f t="shared" si="82"/>
        <v>0</v>
      </c>
    </row>
    <row r="5285" spans="1:14" x14ac:dyDescent="0.2">
      <c r="A5285" t="s">
        <v>5543</v>
      </c>
      <c r="B5285" t="s">
        <v>33273</v>
      </c>
      <c r="I5285" t="s">
        <v>5</v>
      </c>
      <c r="J5285">
        <v>7842.95</v>
      </c>
      <c r="M5285">
        <v>7842.95</v>
      </c>
      <c r="N5285">
        <f t="shared" si="82"/>
        <v>0</v>
      </c>
    </row>
    <row r="5286" spans="1:14" x14ac:dyDescent="0.2">
      <c r="A5286" t="s">
        <v>5544</v>
      </c>
      <c r="B5286" t="s">
        <v>33273</v>
      </c>
      <c r="I5286" t="s">
        <v>5</v>
      </c>
      <c r="J5286">
        <v>7419.78</v>
      </c>
      <c r="M5286">
        <v>7419.78</v>
      </c>
      <c r="N5286">
        <f t="shared" si="82"/>
        <v>0</v>
      </c>
    </row>
    <row r="5287" spans="1:14" x14ac:dyDescent="0.2">
      <c r="A5287" t="s">
        <v>5545</v>
      </c>
      <c r="B5287" t="s">
        <v>33274</v>
      </c>
      <c r="I5287" t="s">
        <v>5</v>
      </c>
      <c r="J5287">
        <v>2583.88</v>
      </c>
      <c r="M5287">
        <v>2583.88</v>
      </c>
      <c r="N5287">
        <f t="shared" si="82"/>
        <v>0</v>
      </c>
    </row>
    <row r="5288" spans="1:14" x14ac:dyDescent="0.2">
      <c r="A5288" t="s">
        <v>5546</v>
      </c>
      <c r="B5288" t="s">
        <v>33274</v>
      </c>
      <c r="I5288" t="s">
        <v>5</v>
      </c>
      <c r="J5288">
        <v>2442.27</v>
      </c>
      <c r="M5288">
        <v>2442.27</v>
      </c>
      <c r="N5288">
        <f t="shared" si="82"/>
        <v>0</v>
      </c>
    </row>
    <row r="5289" spans="1:14" x14ac:dyDescent="0.2">
      <c r="A5289" t="s">
        <v>5547</v>
      </c>
      <c r="B5289" t="s">
        <v>33275</v>
      </c>
      <c r="I5289" t="s">
        <v>5</v>
      </c>
      <c r="J5289">
        <v>2981.72</v>
      </c>
      <c r="M5289">
        <v>2981.72</v>
      </c>
      <c r="N5289">
        <f t="shared" si="82"/>
        <v>0</v>
      </c>
    </row>
    <row r="5290" spans="1:14" x14ac:dyDescent="0.2">
      <c r="A5290" t="s">
        <v>5548</v>
      </c>
      <c r="B5290" t="s">
        <v>33275</v>
      </c>
      <c r="I5290" t="s">
        <v>5</v>
      </c>
      <c r="J5290">
        <v>2821.53</v>
      </c>
      <c r="M5290">
        <v>2821.53</v>
      </c>
      <c r="N5290">
        <f t="shared" si="82"/>
        <v>0</v>
      </c>
    </row>
    <row r="5291" spans="1:14" x14ac:dyDescent="0.2">
      <c r="A5291" t="s">
        <v>5549</v>
      </c>
      <c r="B5291" t="s">
        <v>33276</v>
      </c>
      <c r="I5291" t="s">
        <v>5</v>
      </c>
      <c r="J5291">
        <v>3243.36</v>
      </c>
      <c r="M5291">
        <v>3243.36</v>
      </c>
      <c r="N5291">
        <f t="shared" si="82"/>
        <v>0</v>
      </c>
    </row>
    <row r="5292" spans="1:14" x14ac:dyDescent="0.2">
      <c r="A5292" t="s">
        <v>5550</v>
      </c>
      <c r="B5292" t="s">
        <v>33276</v>
      </c>
      <c r="I5292" t="s">
        <v>5</v>
      </c>
      <c r="J5292">
        <v>3069.2</v>
      </c>
      <c r="M5292">
        <v>3069.2</v>
      </c>
      <c r="N5292">
        <f t="shared" si="82"/>
        <v>0</v>
      </c>
    </row>
    <row r="5293" spans="1:14" x14ac:dyDescent="0.2">
      <c r="A5293" t="s">
        <v>5551</v>
      </c>
      <c r="B5293" t="s">
        <v>33277</v>
      </c>
      <c r="I5293" t="s">
        <v>5</v>
      </c>
      <c r="J5293">
        <v>3656.76</v>
      </c>
      <c r="M5293">
        <v>3656.76</v>
      </c>
      <c r="N5293">
        <f t="shared" si="82"/>
        <v>0</v>
      </c>
    </row>
    <row r="5294" spans="1:14" x14ac:dyDescent="0.2">
      <c r="A5294" t="s">
        <v>5552</v>
      </c>
      <c r="B5294" t="s">
        <v>33277</v>
      </c>
      <c r="I5294" t="s">
        <v>5</v>
      </c>
      <c r="J5294">
        <v>3457.36</v>
      </c>
      <c r="M5294">
        <v>3457.36</v>
      </c>
      <c r="N5294">
        <f t="shared" si="82"/>
        <v>0</v>
      </c>
    </row>
    <row r="5295" spans="1:14" x14ac:dyDescent="0.2">
      <c r="A5295" t="s">
        <v>5553</v>
      </c>
      <c r="B5295" t="s">
        <v>33278</v>
      </c>
      <c r="I5295" t="s">
        <v>5</v>
      </c>
      <c r="J5295">
        <v>4265.3</v>
      </c>
      <c r="M5295">
        <v>4265.3</v>
      </c>
      <c r="N5295">
        <f t="shared" si="82"/>
        <v>0</v>
      </c>
    </row>
    <row r="5296" spans="1:14" x14ac:dyDescent="0.2">
      <c r="A5296" t="s">
        <v>5554</v>
      </c>
      <c r="B5296" t="s">
        <v>33278</v>
      </c>
      <c r="I5296" t="s">
        <v>5</v>
      </c>
      <c r="J5296">
        <v>4034.27</v>
      </c>
      <c r="M5296">
        <v>4034.27</v>
      </c>
      <c r="N5296">
        <f t="shared" si="82"/>
        <v>0</v>
      </c>
    </row>
    <row r="5297" spans="1:14" x14ac:dyDescent="0.2">
      <c r="A5297" t="s">
        <v>5555</v>
      </c>
      <c r="B5297" t="s">
        <v>33279</v>
      </c>
      <c r="I5297" t="s">
        <v>5</v>
      </c>
      <c r="J5297">
        <v>4707.79</v>
      </c>
      <c r="M5297">
        <v>4707.79</v>
      </c>
      <c r="N5297">
        <f t="shared" si="82"/>
        <v>0</v>
      </c>
    </row>
    <row r="5298" spans="1:14" x14ac:dyDescent="0.2">
      <c r="A5298" t="s">
        <v>5556</v>
      </c>
      <c r="B5298" t="s">
        <v>33279</v>
      </c>
      <c r="I5298" t="s">
        <v>5</v>
      </c>
      <c r="J5298">
        <v>4448.4799999999996</v>
      </c>
      <c r="M5298">
        <v>4448.4799999999996</v>
      </c>
      <c r="N5298">
        <f t="shared" si="82"/>
        <v>0</v>
      </c>
    </row>
    <row r="5299" spans="1:14" x14ac:dyDescent="0.2">
      <c r="A5299" t="s">
        <v>5557</v>
      </c>
      <c r="B5299" t="s">
        <v>33280</v>
      </c>
      <c r="I5299" t="s">
        <v>5</v>
      </c>
      <c r="J5299">
        <v>5109.1899999999996</v>
      </c>
      <c r="M5299">
        <v>5109.1899999999996</v>
      </c>
      <c r="N5299">
        <f t="shared" si="82"/>
        <v>0</v>
      </c>
    </row>
    <row r="5300" spans="1:14" x14ac:dyDescent="0.2">
      <c r="A5300" t="s">
        <v>5558</v>
      </c>
      <c r="B5300" t="s">
        <v>33280</v>
      </c>
      <c r="I5300" t="s">
        <v>5</v>
      </c>
      <c r="J5300">
        <v>4828.7700000000004</v>
      </c>
      <c r="M5300">
        <v>4828.7700000000004</v>
      </c>
      <c r="N5300">
        <f t="shared" si="82"/>
        <v>0</v>
      </c>
    </row>
    <row r="5301" spans="1:14" x14ac:dyDescent="0.2">
      <c r="A5301" t="s">
        <v>5559</v>
      </c>
      <c r="B5301" t="s">
        <v>33281</v>
      </c>
      <c r="I5301" t="s">
        <v>5</v>
      </c>
      <c r="J5301">
        <v>5494.64</v>
      </c>
      <c r="M5301">
        <v>5494.64</v>
      </c>
      <c r="N5301">
        <f t="shared" si="82"/>
        <v>0</v>
      </c>
    </row>
    <row r="5302" spans="1:14" x14ac:dyDescent="0.2">
      <c r="A5302" t="s">
        <v>5560</v>
      </c>
      <c r="B5302" t="s">
        <v>33281</v>
      </c>
      <c r="I5302" t="s">
        <v>5</v>
      </c>
      <c r="J5302">
        <v>5193.6099999999997</v>
      </c>
      <c r="M5302">
        <v>5193.6099999999997</v>
      </c>
      <c r="N5302">
        <f t="shared" si="82"/>
        <v>0</v>
      </c>
    </row>
    <row r="5303" spans="1:14" x14ac:dyDescent="0.2">
      <c r="A5303" t="s">
        <v>5561</v>
      </c>
      <c r="B5303" t="s">
        <v>33282</v>
      </c>
      <c r="I5303" t="s">
        <v>5</v>
      </c>
      <c r="J5303">
        <v>2474.66</v>
      </c>
      <c r="M5303">
        <v>2474.66</v>
      </c>
      <c r="N5303">
        <f t="shared" si="82"/>
        <v>0</v>
      </c>
    </row>
    <row r="5304" spans="1:14" x14ac:dyDescent="0.2">
      <c r="A5304" t="s">
        <v>5562</v>
      </c>
      <c r="B5304" t="s">
        <v>33282</v>
      </c>
      <c r="I5304" t="s">
        <v>5</v>
      </c>
      <c r="J5304">
        <v>2326.88</v>
      </c>
      <c r="M5304">
        <v>2326.88</v>
      </c>
      <c r="N5304">
        <f t="shared" si="82"/>
        <v>0</v>
      </c>
    </row>
    <row r="5305" spans="1:14" x14ac:dyDescent="0.2">
      <c r="A5305" t="s">
        <v>5563</v>
      </c>
      <c r="B5305" t="s">
        <v>33283</v>
      </c>
      <c r="I5305" t="s">
        <v>5</v>
      </c>
      <c r="J5305">
        <v>2266.3000000000002</v>
      </c>
      <c r="M5305">
        <v>2266.3000000000002</v>
      </c>
      <c r="N5305">
        <f t="shared" si="82"/>
        <v>0</v>
      </c>
    </row>
    <row r="5306" spans="1:14" x14ac:dyDescent="0.2">
      <c r="A5306" t="s">
        <v>5564</v>
      </c>
      <c r="B5306" t="s">
        <v>33283</v>
      </c>
      <c r="I5306" t="s">
        <v>5</v>
      </c>
      <c r="J5306">
        <v>2131.9</v>
      </c>
      <c r="M5306">
        <v>2131.9</v>
      </c>
      <c r="N5306">
        <f t="shared" si="82"/>
        <v>0</v>
      </c>
    </row>
    <row r="5307" spans="1:14" x14ac:dyDescent="0.2">
      <c r="A5307" t="s">
        <v>5565</v>
      </c>
      <c r="B5307" t="s">
        <v>33284</v>
      </c>
      <c r="I5307" t="s">
        <v>5</v>
      </c>
      <c r="J5307">
        <v>2147.44</v>
      </c>
      <c r="M5307">
        <v>2147.44</v>
      </c>
      <c r="N5307">
        <f t="shared" si="82"/>
        <v>0</v>
      </c>
    </row>
    <row r="5308" spans="1:14" x14ac:dyDescent="0.2">
      <c r="A5308" t="s">
        <v>5566</v>
      </c>
      <c r="B5308" t="s">
        <v>33284</v>
      </c>
      <c r="I5308" t="s">
        <v>5</v>
      </c>
      <c r="J5308">
        <v>2018.74</v>
      </c>
      <c r="M5308">
        <v>2018.74</v>
      </c>
      <c r="N5308">
        <f t="shared" si="82"/>
        <v>0</v>
      </c>
    </row>
    <row r="5309" spans="1:14" x14ac:dyDescent="0.2">
      <c r="A5309" t="s">
        <v>5567</v>
      </c>
      <c r="B5309" t="s">
        <v>33285</v>
      </c>
      <c r="I5309" t="s">
        <v>5</v>
      </c>
      <c r="J5309">
        <v>1888.39</v>
      </c>
      <c r="M5309">
        <v>1888.39</v>
      </c>
      <c r="N5309">
        <f t="shared" si="82"/>
        <v>0</v>
      </c>
    </row>
    <row r="5310" spans="1:14" x14ac:dyDescent="0.2">
      <c r="A5310" t="s">
        <v>5568</v>
      </c>
      <c r="B5310" t="s">
        <v>33285</v>
      </c>
      <c r="I5310" t="s">
        <v>5</v>
      </c>
      <c r="J5310">
        <v>1777.33</v>
      </c>
      <c r="M5310">
        <v>1777.33</v>
      </c>
      <c r="N5310">
        <f t="shared" si="82"/>
        <v>0</v>
      </c>
    </row>
    <row r="5311" spans="1:14" x14ac:dyDescent="0.2">
      <c r="A5311" t="s">
        <v>5569</v>
      </c>
      <c r="B5311" t="s">
        <v>33286</v>
      </c>
      <c r="I5311" t="s">
        <v>5</v>
      </c>
      <c r="J5311">
        <v>1811.38</v>
      </c>
      <c r="M5311">
        <v>1811.38</v>
      </c>
      <c r="N5311">
        <f t="shared" si="82"/>
        <v>0</v>
      </c>
    </row>
    <row r="5312" spans="1:14" x14ac:dyDescent="0.2">
      <c r="A5312" t="s">
        <v>5570</v>
      </c>
      <c r="B5312" t="s">
        <v>33286</v>
      </c>
      <c r="I5312" t="s">
        <v>5</v>
      </c>
      <c r="J5312">
        <v>1704.14</v>
      </c>
      <c r="M5312">
        <v>1704.14</v>
      </c>
      <c r="N5312">
        <f t="shared" si="82"/>
        <v>0</v>
      </c>
    </row>
    <row r="5313" spans="1:14" x14ac:dyDescent="0.2">
      <c r="A5313" t="s">
        <v>5571</v>
      </c>
      <c r="B5313" t="s">
        <v>33287</v>
      </c>
      <c r="I5313" t="s">
        <v>5</v>
      </c>
      <c r="J5313">
        <v>5527.05</v>
      </c>
      <c r="M5313">
        <v>5527.05</v>
      </c>
      <c r="N5313">
        <f t="shared" si="82"/>
        <v>0</v>
      </c>
    </row>
    <row r="5314" spans="1:14" x14ac:dyDescent="0.2">
      <c r="A5314" t="s">
        <v>5572</v>
      </c>
      <c r="B5314" t="s">
        <v>33287</v>
      </c>
      <c r="I5314" t="s">
        <v>5</v>
      </c>
      <c r="J5314">
        <v>5083.96</v>
      </c>
      <c r="M5314">
        <v>5083.96</v>
      </c>
      <c r="N5314">
        <f t="shared" si="82"/>
        <v>0</v>
      </c>
    </row>
    <row r="5315" spans="1:14" x14ac:dyDescent="0.2">
      <c r="A5315" t="s">
        <v>5573</v>
      </c>
      <c r="B5315" t="s">
        <v>33288</v>
      </c>
      <c r="I5315" t="s">
        <v>5</v>
      </c>
      <c r="J5315">
        <v>6060.75</v>
      </c>
      <c r="M5315">
        <v>6060.75</v>
      </c>
      <c r="N5315">
        <f t="shared" si="82"/>
        <v>0</v>
      </c>
    </row>
    <row r="5316" spans="1:14" x14ac:dyDescent="0.2">
      <c r="A5316" t="s">
        <v>5574</v>
      </c>
      <c r="B5316" t="s">
        <v>33288</v>
      </c>
      <c r="I5316" t="s">
        <v>5</v>
      </c>
      <c r="J5316">
        <v>5574.6</v>
      </c>
      <c r="M5316">
        <v>5574.6</v>
      </c>
      <c r="N5316">
        <f t="shared" ref="N5316:N5379" si="83">J5316-M5316</f>
        <v>0</v>
      </c>
    </row>
    <row r="5317" spans="1:14" x14ac:dyDescent="0.2">
      <c r="A5317" t="s">
        <v>5575</v>
      </c>
      <c r="B5317" t="s">
        <v>33289</v>
      </c>
      <c r="I5317" t="s">
        <v>5</v>
      </c>
      <c r="J5317">
        <v>6629.36</v>
      </c>
      <c r="M5317">
        <v>6629.36</v>
      </c>
      <c r="N5317">
        <f t="shared" si="83"/>
        <v>0</v>
      </c>
    </row>
    <row r="5318" spans="1:14" x14ac:dyDescent="0.2">
      <c r="A5318" t="s">
        <v>5576</v>
      </c>
      <c r="B5318" t="s">
        <v>33289</v>
      </c>
      <c r="I5318" t="s">
        <v>5</v>
      </c>
      <c r="J5318">
        <v>6100.44</v>
      </c>
      <c r="M5318">
        <v>6100.44</v>
      </c>
      <c r="N5318">
        <f t="shared" si="83"/>
        <v>0</v>
      </c>
    </row>
    <row r="5319" spans="1:14" x14ac:dyDescent="0.2">
      <c r="A5319" t="s">
        <v>5577</v>
      </c>
      <c r="B5319" t="s">
        <v>33290</v>
      </c>
      <c r="I5319" t="s">
        <v>5</v>
      </c>
      <c r="J5319">
        <v>7218.11</v>
      </c>
      <c r="M5319">
        <v>7218.11</v>
      </c>
      <c r="N5319">
        <f t="shared" si="83"/>
        <v>0</v>
      </c>
    </row>
    <row r="5320" spans="1:14" x14ac:dyDescent="0.2">
      <c r="A5320" t="s">
        <v>5578</v>
      </c>
      <c r="B5320" t="s">
        <v>33290</v>
      </c>
      <c r="I5320" t="s">
        <v>5</v>
      </c>
      <c r="J5320">
        <v>6644.88</v>
      </c>
      <c r="M5320">
        <v>6644.88</v>
      </c>
      <c r="N5320">
        <f t="shared" si="83"/>
        <v>0</v>
      </c>
    </row>
    <row r="5321" spans="1:14" x14ac:dyDescent="0.2">
      <c r="A5321" t="s">
        <v>5579</v>
      </c>
      <c r="B5321" t="s">
        <v>33291</v>
      </c>
      <c r="I5321" t="s">
        <v>5</v>
      </c>
      <c r="J5321">
        <v>8020.85</v>
      </c>
      <c r="M5321">
        <v>8020.85</v>
      </c>
      <c r="N5321">
        <f t="shared" si="83"/>
        <v>0</v>
      </c>
    </row>
    <row r="5322" spans="1:14" x14ac:dyDescent="0.2">
      <c r="A5322" t="s">
        <v>5580</v>
      </c>
      <c r="B5322" t="s">
        <v>33291</v>
      </c>
      <c r="I5322" t="s">
        <v>5</v>
      </c>
      <c r="J5322">
        <v>7381.15</v>
      </c>
      <c r="M5322">
        <v>7381.15</v>
      </c>
      <c r="N5322">
        <f t="shared" si="83"/>
        <v>0</v>
      </c>
    </row>
    <row r="5323" spans="1:14" x14ac:dyDescent="0.2">
      <c r="A5323" t="s">
        <v>5581</v>
      </c>
      <c r="B5323" t="s">
        <v>33292</v>
      </c>
      <c r="I5323" t="s">
        <v>5</v>
      </c>
      <c r="J5323">
        <v>8782.35</v>
      </c>
      <c r="M5323">
        <v>8782.35</v>
      </c>
      <c r="N5323">
        <f t="shared" si="83"/>
        <v>0</v>
      </c>
    </row>
    <row r="5324" spans="1:14" x14ac:dyDescent="0.2">
      <c r="A5324" t="s">
        <v>5582</v>
      </c>
      <c r="B5324" t="s">
        <v>33292</v>
      </c>
      <c r="I5324" t="s">
        <v>5</v>
      </c>
      <c r="J5324">
        <v>8076.49</v>
      </c>
      <c r="M5324">
        <v>8076.49</v>
      </c>
      <c r="N5324">
        <f t="shared" si="83"/>
        <v>0</v>
      </c>
    </row>
    <row r="5325" spans="1:14" x14ac:dyDescent="0.2">
      <c r="A5325" t="s">
        <v>5583</v>
      </c>
      <c r="B5325" t="s">
        <v>33293</v>
      </c>
      <c r="I5325" t="s">
        <v>5</v>
      </c>
      <c r="J5325">
        <v>8936.11</v>
      </c>
      <c r="M5325">
        <v>8936.11</v>
      </c>
      <c r="N5325">
        <f t="shared" si="83"/>
        <v>0</v>
      </c>
    </row>
    <row r="5326" spans="1:14" x14ac:dyDescent="0.2">
      <c r="A5326" t="s">
        <v>5584</v>
      </c>
      <c r="B5326" t="s">
        <v>33293</v>
      </c>
      <c r="I5326" t="s">
        <v>5</v>
      </c>
      <c r="J5326">
        <v>8224.26</v>
      </c>
      <c r="M5326">
        <v>8224.26</v>
      </c>
      <c r="N5326">
        <f t="shared" si="83"/>
        <v>0</v>
      </c>
    </row>
    <row r="5327" spans="1:14" x14ac:dyDescent="0.2">
      <c r="A5327" t="s">
        <v>5585</v>
      </c>
      <c r="B5327" t="s">
        <v>33294</v>
      </c>
      <c r="F5327" s="307"/>
      <c r="I5327" t="s">
        <v>5</v>
      </c>
      <c r="J5327">
        <v>9099.4699999999993</v>
      </c>
      <c r="M5327">
        <v>9099.4699999999993</v>
      </c>
      <c r="N5327">
        <f t="shared" si="83"/>
        <v>0</v>
      </c>
    </row>
    <row r="5328" spans="1:14" x14ac:dyDescent="0.2">
      <c r="A5328" t="s">
        <v>5586</v>
      </c>
      <c r="B5328" t="s">
        <v>33294</v>
      </c>
      <c r="F5328" s="307"/>
      <c r="I5328" t="s">
        <v>5</v>
      </c>
      <c r="J5328">
        <v>8380.42</v>
      </c>
      <c r="M5328">
        <v>8380.42</v>
      </c>
      <c r="N5328">
        <f t="shared" si="83"/>
        <v>0</v>
      </c>
    </row>
    <row r="5329" spans="1:14" x14ac:dyDescent="0.2">
      <c r="A5329" t="s">
        <v>5587</v>
      </c>
      <c r="B5329" t="s">
        <v>33295</v>
      </c>
      <c r="I5329" t="s">
        <v>5</v>
      </c>
      <c r="J5329">
        <v>9529.99</v>
      </c>
      <c r="M5329">
        <v>9529.99</v>
      </c>
      <c r="N5329">
        <f t="shared" si="83"/>
        <v>0</v>
      </c>
    </row>
    <row r="5330" spans="1:14" x14ac:dyDescent="0.2">
      <c r="A5330" t="s">
        <v>5588</v>
      </c>
      <c r="B5330" t="s">
        <v>33295</v>
      </c>
      <c r="I5330" t="s">
        <v>5</v>
      </c>
      <c r="J5330">
        <v>8793.11</v>
      </c>
      <c r="M5330">
        <v>8793.11</v>
      </c>
      <c r="N5330">
        <f t="shared" si="83"/>
        <v>0</v>
      </c>
    </row>
    <row r="5331" spans="1:14" x14ac:dyDescent="0.2">
      <c r="A5331" t="s">
        <v>5589</v>
      </c>
      <c r="B5331" t="s">
        <v>33296</v>
      </c>
      <c r="I5331" t="s">
        <v>5</v>
      </c>
      <c r="J5331">
        <v>9964.24</v>
      </c>
      <c r="M5331">
        <v>9964.24</v>
      </c>
      <c r="N5331">
        <f t="shared" si="83"/>
        <v>0</v>
      </c>
    </row>
    <row r="5332" spans="1:14" x14ac:dyDescent="0.2">
      <c r="A5332" t="s">
        <v>5590</v>
      </c>
      <c r="B5332" t="s">
        <v>33296</v>
      </c>
      <c r="I5332" t="s">
        <v>5</v>
      </c>
      <c r="J5332">
        <v>9191.19</v>
      </c>
      <c r="M5332">
        <v>9191.19</v>
      </c>
      <c r="N5332">
        <f t="shared" si="83"/>
        <v>0</v>
      </c>
    </row>
    <row r="5333" spans="1:14" x14ac:dyDescent="0.2">
      <c r="A5333" t="s">
        <v>5591</v>
      </c>
      <c r="B5333" t="s">
        <v>33297</v>
      </c>
      <c r="I5333" t="s">
        <v>5</v>
      </c>
      <c r="J5333">
        <v>10435.1</v>
      </c>
      <c r="M5333">
        <v>10435.1</v>
      </c>
      <c r="N5333">
        <f t="shared" si="83"/>
        <v>0</v>
      </c>
    </row>
    <row r="5334" spans="1:14" x14ac:dyDescent="0.2">
      <c r="A5334" t="s">
        <v>5592</v>
      </c>
      <c r="B5334" t="s">
        <v>33297</v>
      </c>
      <c r="I5334" t="s">
        <v>5</v>
      </c>
      <c r="J5334">
        <v>9626.1299999999992</v>
      </c>
      <c r="M5334">
        <v>9626.1299999999992</v>
      </c>
      <c r="N5334">
        <f t="shared" si="83"/>
        <v>0</v>
      </c>
    </row>
    <row r="5335" spans="1:14" x14ac:dyDescent="0.2">
      <c r="A5335" t="s">
        <v>5593</v>
      </c>
      <c r="B5335" t="s">
        <v>33298</v>
      </c>
      <c r="I5335" t="s">
        <v>5</v>
      </c>
      <c r="J5335">
        <v>10907.89</v>
      </c>
      <c r="M5335">
        <v>10907.89</v>
      </c>
      <c r="N5335">
        <f t="shared" si="83"/>
        <v>0</v>
      </c>
    </row>
    <row r="5336" spans="1:14" x14ac:dyDescent="0.2">
      <c r="A5336" t="s">
        <v>5594</v>
      </c>
      <c r="B5336" t="s">
        <v>33298</v>
      </c>
      <c r="I5336" t="s">
        <v>5</v>
      </c>
      <c r="J5336">
        <v>10062.74</v>
      </c>
      <c r="M5336">
        <v>10062.74</v>
      </c>
      <c r="N5336">
        <f t="shared" si="83"/>
        <v>0</v>
      </c>
    </row>
    <row r="5337" spans="1:14" x14ac:dyDescent="0.2">
      <c r="A5337" t="s">
        <v>5595</v>
      </c>
      <c r="B5337" t="s">
        <v>33299</v>
      </c>
      <c r="I5337" t="s">
        <v>5</v>
      </c>
      <c r="J5337">
        <v>11380.56</v>
      </c>
      <c r="M5337">
        <v>11380.56</v>
      </c>
      <c r="N5337">
        <f t="shared" si="83"/>
        <v>0</v>
      </c>
    </row>
    <row r="5338" spans="1:14" x14ac:dyDescent="0.2">
      <c r="A5338" t="s">
        <v>5596</v>
      </c>
      <c r="B5338" t="s">
        <v>33299</v>
      </c>
      <c r="I5338" t="s">
        <v>5</v>
      </c>
      <c r="J5338">
        <v>10499.24</v>
      </c>
      <c r="M5338">
        <v>10499.24</v>
      </c>
      <c r="N5338">
        <f t="shared" si="83"/>
        <v>0</v>
      </c>
    </row>
    <row r="5339" spans="1:14" x14ac:dyDescent="0.2">
      <c r="A5339" t="s">
        <v>5597</v>
      </c>
      <c r="B5339" t="s">
        <v>33300</v>
      </c>
      <c r="I5339" t="s">
        <v>5</v>
      </c>
      <c r="J5339">
        <v>11813</v>
      </c>
      <c r="M5339">
        <v>11813</v>
      </c>
      <c r="N5339">
        <f t="shared" si="83"/>
        <v>0</v>
      </c>
    </row>
    <row r="5340" spans="1:14" x14ac:dyDescent="0.2">
      <c r="A5340" t="s">
        <v>5598</v>
      </c>
      <c r="B5340" t="s">
        <v>33300</v>
      </c>
      <c r="I5340" t="s">
        <v>5</v>
      </c>
      <c r="J5340">
        <v>10895.76</v>
      </c>
      <c r="M5340">
        <v>10895.76</v>
      </c>
      <c r="N5340">
        <f t="shared" si="83"/>
        <v>0</v>
      </c>
    </row>
    <row r="5341" spans="1:14" x14ac:dyDescent="0.2">
      <c r="A5341" t="s">
        <v>5599</v>
      </c>
      <c r="B5341" t="s">
        <v>33301</v>
      </c>
      <c r="I5341" t="s">
        <v>5</v>
      </c>
      <c r="J5341">
        <v>12285.68</v>
      </c>
      <c r="M5341">
        <v>12285.68</v>
      </c>
      <c r="N5341">
        <f t="shared" si="83"/>
        <v>0</v>
      </c>
    </row>
    <row r="5342" spans="1:14" x14ac:dyDescent="0.2">
      <c r="A5342" t="s">
        <v>5600</v>
      </c>
      <c r="B5342" t="s">
        <v>33301</v>
      </c>
      <c r="I5342" t="s">
        <v>5</v>
      </c>
      <c r="J5342">
        <v>11332.26</v>
      </c>
      <c r="M5342">
        <v>11332.26</v>
      </c>
      <c r="N5342">
        <f t="shared" si="83"/>
        <v>0</v>
      </c>
    </row>
    <row r="5343" spans="1:14" x14ac:dyDescent="0.2">
      <c r="A5343" t="s">
        <v>5601</v>
      </c>
      <c r="B5343" t="s">
        <v>33302</v>
      </c>
      <c r="I5343" t="s">
        <v>5</v>
      </c>
      <c r="J5343">
        <v>12758.46</v>
      </c>
      <c r="M5343">
        <v>12758.46</v>
      </c>
      <c r="N5343">
        <f t="shared" si="83"/>
        <v>0</v>
      </c>
    </row>
    <row r="5344" spans="1:14" x14ac:dyDescent="0.2">
      <c r="A5344" t="s">
        <v>5602</v>
      </c>
      <c r="B5344" t="s">
        <v>33302</v>
      </c>
      <c r="I5344" t="s">
        <v>5</v>
      </c>
      <c r="J5344">
        <v>11768.87</v>
      </c>
      <c r="M5344">
        <v>11768.87</v>
      </c>
      <c r="N5344">
        <f t="shared" si="83"/>
        <v>0</v>
      </c>
    </row>
    <row r="5345" spans="1:14" x14ac:dyDescent="0.2">
      <c r="A5345" t="s">
        <v>5603</v>
      </c>
      <c r="B5345" t="s">
        <v>33303</v>
      </c>
      <c r="I5345" t="s">
        <v>5</v>
      </c>
      <c r="J5345">
        <v>13229.33</v>
      </c>
      <c r="M5345">
        <v>13229.33</v>
      </c>
      <c r="N5345">
        <f t="shared" si="83"/>
        <v>0</v>
      </c>
    </row>
    <row r="5346" spans="1:14" x14ac:dyDescent="0.2">
      <c r="A5346" t="s">
        <v>5604</v>
      </c>
      <c r="B5346" t="s">
        <v>33303</v>
      </c>
      <c r="I5346" t="s">
        <v>5</v>
      </c>
      <c r="J5346">
        <v>12203.81</v>
      </c>
      <c r="M5346">
        <v>12203.81</v>
      </c>
      <c r="N5346">
        <f t="shared" si="83"/>
        <v>0</v>
      </c>
    </row>
    <row r="5347" spans="1:14" x14ac:dyDescent="0.2">
      <c r="A5347" t="s">
        <v>5605</v>
      </c>
      <c r="B5347" t="s">
        <v>33304</v>
      </c>
      <c r="I5347" t="s">
        <v>5</v>
      </c>
      <c r="J5347">
        <v>6812.86</v>
      </c>
      <c r="M5347">
        <v>6812.86</v>
      </c>
      <c r="N5347">
        <f t="shared" si="83"/>
        <v>0</v>
      </c>
    </row>
    <row r="5348" spans="1:14" x14ac:dyDescent="0.2">
      <c r="A5348" t="s">
        <v>5606</v>
      </c>
      <c r="B5348" t="s">
        <v>33304</v>
      </c>
      <c r="I5348" t="s">
        <v>5</v>
      </c>
      <c r="J5348">
        <v>6267.8</v>
      </c>
      <c r="M5348">
        <v>6267.8</v>
      </c>
      <c r="N5348">
        <f t="shared" si="83"/>
        <v>0</v>
      </c>
    </row>
    <row r="5349" spans="1:14" x14ac:dyDescent="0.2">
      <c r="A5349" t="s">
        <v>5607</v>
      </c>
      <c r="B5349" t="s">
        <v>33305</v>
      </c>
      <c r="I5349" t="s">
        <v>5</v>
      </c>
      <c r="J5349">
        <v>7426.55</v>
      </c>
      <c r="M5349">
        <v>7426.55</v>
      </c>
      <c r="N5349">
        <f t="shared" si="83"/>
        <v>0</v>
      </c>
    </row>
    <row r="5350" spans="1:14" x14ac:dyDescent="0.2">
      <c r="A5350" t="s">
        <v>5608</v>
      </c>
      <c r="B5350" t="s">
        <v>33305</v>
      </c>
      <c r="I5350" t="s">
        <v>5</v>
      </c>
      <c r="J5350">
        <v>6835.18</v>
      </c>
      <c r="M5350">
        <v>6835.18</v>
      </c>
      <c r="N5350">
        <f t="shared" si="83"/>
        <v>0</v>
      </c>
    </row>
    <row r="5351" spans="1:14" x14ac:dyDescent="0.2">
      <c r="A5351" t="s">
        <v>5609</v>
      </c>
      <c r="B5351" t="s">
        <v>33306</v>
      </c>
      <c r="I5351" t="s">
        <v>5</v>
      </c>
      <c r="J5351">
        <v>8040.55</v>
      </c>
      <c r="M5351">
        <v>8040.55</v>
      </c>
      <c r="N5351">
        <f t="shared" si="83"/>
        <v>0</v>
      </c>
    </row>
    <row r="5352" spans="1:14" x14ac:dyDescent="0.2">
      <c r="A5352" t="s">
        <v>5610</v>
      </c>
      <c r="B5352" t="s">
        <v>33306</v>
      </c>
      <c r="I5352" t="s">
        <v>5</v>
      </c>
      <c r="J5352">
        <v>7402.91</v>
      </c>
      <c r="M5352">
        <v>7402.91</v>
      </c>
      <c r="N5352">
        <f t="shared" si="83"/>
        <v>0</v>
      </c>
    </row>
    <row r="5353" spans="1:14" x14ac:dyDescent="0.2">
      <c r="A5353" t="s">
        <v>5611</v>
      </c>
      <c r="B5353" t="s">
        <v>33307</v>
      </c>
      <c r="I5353" t="s">
        <v>5</v>
      </c>
      <c r="J5353">
        <v>8881.6299999999992</v>
      </c>
      <c r="M5353">
        <v>8881.6299999999992</v>
      </c>
      <c r="N5353">
        <f t="shared" si="83"/>
        <v>0</v>
      </c>
    </row>
    <row r="5354" spans="1:14" x14ac:dyDescent="0.2">
      <c r="A5354" t="s">
        <v>5612</v>
      </c>
      <c r="B5354" t="s">
        <v>33307</v>
      </c>
      <c r="I5354" t="s">
        <v>5</v>
      </c>
      <c r="J5354">
        <v>8172.37</v>
      </c>
      <c r="M5354">
        <v>8172.37</v>
      </c>
      <c r="N5354">
        <f t="shared" si="83"/>
        <v>0</v>
      </c>
    </row>
    <row r="5355" spans="1:14" x14ac:dyDescent="0.2">
      <c r="A5355" t="s">
        <v>5613</v>
      </c>
      <c r="B5355" t="s">
        <v>33308</v>
      </c>
      <c r="I5355" t="s">
        <v>5</v>
      </c>
      <c r="J5355">
        <v>9726.7099999999991</v>
      </c>
      <c r="M5355">
        <v>9726.7099999999991</v>
      </c>
      <c r="N5355">
        <f t="shared" si="83"/>
        <v>0</v>
      </c>
    </row>
    <row r="5356" spans="1:14" x14ac:dyDescent="0.2">
      <c r="A5356" t="s">
        <v>5614</v>
      </c>
      <c r="B5356" t="s">
        <v>33308</v>
      </c>
      <c r="I5356" t="s">
        <v>5</v>
      </c>
      <c r="J5356">
        <v>8945.81</v>
      </c>
      <c r="M5356">
        <v>8945.81</v>
      </c>
      <c r="N5356">
        <f t="shared" si="83"/>
        <v>0</v>
      </c>
    </row>
    <row r="5357" spans="1:14" x14ac:dyDescent="0.2">
      <c r="A5357" t="s">
        <v>5615</v>
      </c>
      <c r="B5357" t="s">
        <v>33309</v>
      </c>
      <c r="I5357" t="s">
        <v>5</v>
      </c>
      <c r="J5357">
        <v>10127.65</v>
      </c>
      <c r="M5357">
        <v>10127.65</v>
      </c>
      <c r="N5357">
        <f t="shared" si="83"/>
        <v>0</v>
      </c>
    </row>
    <row r="5358" spans="1:14" x14ac:dyDescent="0.2">
      <c r="A5358" t="s">
        <v>5616</v>
      </c>
      <c r="B5358" t="s">
        <v>33309</v>
      </c>
      <c r="I5358" t="s">
        <v>5</v>
      </c>
      <c r="J5358">
        <v>9323.5400000000009</v>
      </c>
      <c r="M5358">
        <v>9323.5400000000009</v>
      </c>
      <c r="N5358">
        <f t="shared" si="83"/>
        <v>0</v>
      </c>
    </row>
    <row r="5359" spans="1:14" x14ac:dyDescent="0.2">
      <c r="A5359" t="s">
        <v>5617</v>
      </c>
      <c r="B5359" t="s">
        <v>33310</v>
      </c>
      <c r="I5359" t="s">
        <v>5</v>
      </c>
      <c r="J5359">
        <v>10437.219999999999</v>
      </c>
      <c r="M5359">
        <v>10437.219999999999</v>
      </c>
      <c r="N5359">
        <f t="shared" si="83"/>
        <v>0</v>
      </c>
    </row>
    <row r="5360" spans="1:14" x14ac:dyDescent="0.2">
      <c r="A5360" t="s">
        <v>5618</v>
      </c>
      <c r="B5360" t="s">
        <v>33310</v>
      </c>
      <c r="I5360" t="s">
        <v>5</v>
      </c>
      <c r="J5360">
        <v>9606.33</v>
      </c>
      <c r="M5360">
        <v>9606.33</v>
      </c>
      <c r="N5360">
        <f t="shared" si="83"/>
        <v>0</v>
      </c>
    </row>
    <row r="5361" spans="1:14" x14ac:dyDescent="0.2">
      <c r="A5361" t="s">
        <v>5619</v>
      </c>
      <c r="B5361" t="s">
        <v>33311</v>
      </c>
      <c r="I5361" t="s">
        <v>5</v>
      </c>
      <c r="J5361">
        <v>10865.34</v>
      </c>
      <c r="M5361">
        <v>10865.34</v>
      </c>
      <c r="N5361">
        <f t="shared" si="83"/>
        <v>0</v>
      </c>
    </row>
    <row r="5362" spans="1:14" x14ac:dyDescent="0.2">
      <c r="A5362" t="s">
        <v>5620</v>
      </c>
      <c r="B5362" t="s">
        <v>33311</v>
      </c>
      <c r="I5362" t="s">
        <v>5</v>
      </c>
      <c r="J5362">
        <v>9999.84</v>
      </c>
      <c r="M5362">
        <v>9999.84</v>
      </c>
      <c r="N5362">
        <f t="shared" si="83"/>
        <v>0</v>
      </c>
    </row>
    <row r="5363" spans="1:14" x14ac:dyDescent="0.2">
      <c r="A5363" t="s">
        <v>5621</v>
      </c>
      <c r="B5363" t="s">
        <v>33312</v>
      </c>
      <c r="I5363" t="s">
        <v>5</v>
      </c>
      <c r="J5363">
        <v>11000.9</v>
      </c>
      <c r="M5363">
        <v>11000.9</v>
      </c>
      <c r="N5363">
        <f t="shared" si="83"/>
        <v>0</v>
      </c>
    </row>
    <row r="5364" spans="1:14" x14ac:dyDescent="0.2">
      <c r="A5364" t="s">
        <v>5622</v>
      </c>
      <c r="B5364" t="s">
        <v>33312</v>
      </c>
      <c r="I5364" t="s">
        <v>5</v>
      </c>
      <c r="J5364">
        <v>10145.07</v>
      </c>
      <c r="M5364">
        <v>10145.07</v>
      </c>
      <c r="N5364">
        <f t="shared" si="83"/>
        <v>0</v>
      </c>
    </row>
    <row r="5365" spans="1:14" x14ac:dyDescent="0.2">
      <c r="A5365" t="s">
        <v>5623</v>
      </c>
      <c r="B5365" t="s">
        <v>33313</v>
      </c>
      <c r="I5365" t="s">
        <v>5</v>
      </c>
      <c r="J5365">
        <v>11471.77</v>
      </c>
      <c r="M5365">
        <v>11471.77</v>
      </c>
      <c r="N5365">
        <f t="shared" si="83"/>
        <v>0</v>
      </c>
    </row>
    <row r="5366" spans="1:14" x14ac:dyDescent="0.2">
      <c r="A5366" t="s">
        <v>5624</v>
      </c>
      <c r="B5366" t="s">
        <v>33313</v>
      </c>
      <c r="I5366" t="s">
        <v>5</v>
      </c>
      <c r="J5366">
        <v>10580</v>
      </c>
      <c r="M5366">
        <v>10580</v>
      </c>
      <c r="N5366">
        <f t="shared" si="83"/>
        <v>0</v>
      </c>
    </row>
    <row r="5367" spans="1:14" x14ac:dyDescent="0.2">
      <c r="A5367" t="s">
        <v>5625</v>
      </c>
      <c r="B5367" t="s">
        <v>33314</v>
      </c>
      <c r="I5367" t="s">
        <v>5</v>
      </c>
      <c r="J5367">
        <v>11944.55</v>
      </c>
      <c r="M5367">
        <v>11944.55</v>
      </c>
      <c r="N5367">
        <f t="shared" si="83"/>
        <v>0</v>
      </c>
    </row>
    <row r="5368" spans="1:14" x14ac:dyDescent="0.2">
      <c r="A5368" t="s">
        <v>5626</v>
      </c>
      <c r="B5368" t="s">
        <v>33314</v>
      </c>
      <c r="I5368" t="s">
        <v>5</v>
      </c>
      <c r="J5368">
        <v>11016.62</v>
      </c>
      <c r="M5368">
        <v>11016.62</v>
      </c>
      <c r="N5368">
        <f t="shared" si="83"/>
        <v>0</v>
      </c>
    </row>
    <row r="5369" spans="1:14" x14ac:dyDescent="0.2">
      <c r="A5369" t="s">
        <v>5627</v>
      </c>
      <c r="B5369" t="s">
        <v>33315</v>
      </c>
      <c r="I5369" t="s">
        <v>5</v>
      </c>
      <c r="J5369">
        <v>12378.8</v>
      </c>
      <c r="M5369">
        <v>12378.8</v>
      </c>
      <c r="N5369">
        <f t="shared" si="83"/>
        <v>0</v>
      </c>
    </row>
    <row r="5370" spans="1:14" x14ac:dyDescent="0.2">
      <c r="A5370" t="s">
        <v>5628</v>
      </c>
      <c r="B5370" t="s">
        <v>33315</v>
      </c>
      <c r="I5370" t="s">
        <v>5</v>
      </c>
      <c r="J5370">
        <v>11414.69</v>
      </c>
      <c r="M5370">
        <v>11414.69</v>
      </c>
      <c r="N5370">
        <f t="shared" si="83"/>
        <v>0</v>
      </c>
    </row>
    <row r="5371" spans="1:14" x14ac:dyDescent="0.2">
      <c r="A5371" t="s">
        <v>5629</v>
      </c>
      <c r="B5371" t="s">
        <v>33316</v>
      </c>
      <c r="I5371" t="s">
        <v>5</v>
      </c>
      <c r="J5371">
        <v>12849.67</v>
      </c>
      <c r="M5371">
        <v>12849.67</v>
      </c>
      <c r="N5371">
        <f t="shared" si="83"/>
        <v>0</v>
      </c>
    </row>
    <row r="5372" spans="1:14" x14ac:dyDescent="0.2">
      <c r="A5372" t="s">
        <v>5630</v>
      </c>
      <c r="B5372" t="s">
        <v>33316</v>
      </c>
      <c r="I5372" t="s">
        <v>5</v>
      </c>
      <c r="J5372">
        <v>11849.63</v>
      </c>
      <c r="M5372">
        <v>11849.63</v>
      </c>
      <c r="N5372">
        <f t="shared" si="83"/>
        <v>0</v>
      </c>
    </row>
    <row r="5373" spans="1:14" x14ac:dyDescent="0.2">
      <c r="A5373" t="s">
        <v>5631</v>
      </c>
      <c r="B5373" t="s">
        <v>33317</v>
      </c>
      <c r="I5373" t="s">
        <v>5</v>
      </c>
      <c r="J5373">
        <v>13322.34</v>
      </c>
      <c r="M5373">
        <v>13322.34</v>
      </c>
      <c r="N5373">
        <f t="shared" si="83"/>
        <v>0</v>
      </c>
    </row>
    <row r="5374" spans="1:14" x14ac:dyDescent="0.2">
      <c r="A5374" t="s">
        <v>5632</v>
      </c>
      <c r="B5374" t="s">
        <v>33317</v>
      </c>
      <c r="I5374" t="s">
        <v>5</v>
      </c>
      <c r="J5374">
        <v>12286.13</v>
      </c>
      <c r="M5374">
        <v>12286.13</v>
      </c>
      <c r="N5374">
        <f t="shared" si="83"/>
        <v>0</v>
      </c>
    </row>
    <row r="5375" spans="1:14" x14ac:dyDescent="0.2">
      <c r="A5375" t="s">
        <v>5633</v>
      </c>
      <c r="B5375" t="s">
        <v>33318</v>
      </c>
      <c r="I5375" t="s">
        <v>5</v>
      </c>
      <c r="J5375">
        <v>13795.13</v>
      </c>
      <c r="M5375">
        <v>13795.13</v>
      </c>
      <c r="N5375">
        <f t="shared" si="83"/>
        <v>0</v>
      </c>
    </row>
    <row r="5376" spans="1:14" x14ac:dyDescent="0.2">
      <c r="A5376" t="s">
        <v>5634</v>
      </c>
      <c r="B5376" t="s">
        <v>33318</v>
      </c>
      <c r="I5376" t="s">
        <v>5</v>
      </c>
      <c r="J5376">
        <v>12722.75</v>
      </c>
      <c r="M5376">
        <v>12722.75</v>
      </c>
      <c r="N5376">
        <f t="shared" si="83"/>
        <v>0</v>
      </c>
    </row>
    <row r="5377" spans="1:14" x14ac:dyDescent="0.2">
      <c r="A5377" t="s">
        <v>5635</v>
      </c>
      <c r="B5377" t="s">
        <v>33319</v>
      </c>
      <c r="I5377" t="s">
        <v>5</v>
      </c>
      <c r="J5377">
        <v>14227.57</v>
      </c>
      <c r="M5377">
        <v>14227.57</v>
      </c>
      <c r="N5377">
        <f t="shared" si="83"/>
        <v>0</v>
      </c>
    </row>
    <row r="5378" spans="1:14" x14ac:dyDescent="0.2">
      <c r="A5378" t="s">
        <v>5636</v>
      </c>
      <c r="B5378" t="s">
        <v>33319</v>
      </c>
      <c r="I5378" t="s">
        <v>5</v>
      </c>
      <c r="J5378">
        <v>13119.26</v>
      </c>
      <c r="M5378">
        <v>13119.26</v>
      </c>
      <c r="N5378">
        <f t="shared" si="83"/>
        <v>0</v>
      </c>
    </row>
    <row r="5379" spans="1:14" x14ac:dyDescent="0.2">
      <c r="A5379" t="s">
        <v>5637</v>
      </c>
      <c r="B5379" t="s">
        <v>33320</v>
      </c>
      <c r="I5379" t="s">
        <v>5</v>
      </c>
      <c r="J5379">
        <v>7761.86</v>
      </c>
      <c r="M5379">
        <v>7761.86</v>
      </c>
      <c r="N5379">
        <f t="shared" si="83"/>
        <v>0</v>
      </c>
    </row>
    <row r="5380" spans="1:14" x14ac:dyDescent="0.2">
      <c r="A5380" t="s">
        <v>5638</v>
      </c>
      <c r="B5380" t="s">
        <v>33320</v>
      </c>
      <c r="I5380" t="s">
        <v>5</v>
      </c>
      <c r="J5380">
        <v>7140.12</v>
      </c>
      <c r="M5380">
        <v>7140.12</v>
      </c>
      <c r="N5380">
        <f t="shared" ref="N5380:N5443" si="84">J5380-M5380</f>
        <v>0</v>
      </c>
    </row>
    <row r="5381" spans="1:14" x14ac:dyDescent="0.2">
      <c r="A5381" t="s">
        <v>5639</v>
      </c>
      <c r="B5381" t="s">
        <v>33321</v>
      </c>
      <c r="I5381" t="s">
        <v>5</v>
      </c>
      <c r="J5381">
        <v>8433.73</v>
      </c>
      <c r="M5381">
        <v>8433.73</v>
      </c>
      <c r="N5381">
        <f t="shared" si="84"/>
        <v>0</v>
      </c>
    </row>
    <row r="5382" spans="1:14" x14ac:dyDescent="0.2">
      <c r="A5382" t="s">
        <v>5640</v>
      </c>
      <c r="B5382" t="s">
        <v>33321</v>
      </c>
      <c r="I5382" t="s">
        <v>5</v>
      </c>
      <c r="J5382">
        <v>7760.47</v>
      </c>
      <c r="M5382">
        <v>7760.47</v>
      </c>
      <c r="N5382">
        <f t="shared" si="84"/>
        <v>0</v>
      </c>
    </row>
    <row r="5383" spans="1:14" x14ac:dyDescent="0.2">
      <c r="A5383" t="s">
        <v>5641</v>
      </c>
      <c r="B5383" t="s">
        <v>33322</v>
      </c>
      <c r="I5383" t="s">
        <v>5</v>
      </c>
      <c r="J5383">
        <v>9063.59</v>
      </c>
      <c r="M5383">
        <v>9063.59</v>
      </c>
      <c r="N5383">
        <f t="shared" si="84"/>
        <v>0</v>
      </c>
    </row>
    <row r="5384" spans="1:14" x14ac:dyDescent="0.2">
      <c r="A5384" t="s">
        <v>5642</v>
      </c>
      <c r="B5384" t="s">
        <v>33322</v>
      </c>
      <c r="I5384" t="s">
        <v>5</v>
      </c>
      <c r="J5384">
        <v>8339.58</v>
      </c>
      <c r="M5384">
        <v>8339.58</v>
      </c>
      <c r="N5384">
        <f t="shared" si="84"/>
        <v>0</v>
      </c>
    </row>
    <row r="5385" spans="1:14" x14ac:dyDescent="0.2">
      <c r="A5385" t="s">
        <v>5643</v>
      </c>
      <c r="B5385" t="s">
        <v>33323</v>
      </c>
      <c r="I5385" t="s">
        <v>5</v>
      </c>
      <c r="J5385">
        <v>9782.06</v>
      </c>
      <c r="M5385">
        <v>9782.06</v>
      </c>
      <c r="N5385">
        <f t="shared" si="84"/>
        <v>0</v>
      </c>
    </row>
    <row r="5386" spans="1:14" x14ac:dyDescent="0.2">
      <c r="A5386" t="s">
        <v>5644</v>
      </c>
      <c r="B5386" t="s">
        <v>33323</v>
      </c>
      <c r="I5386" t="s">
        <v>5</v>
      </c>
      <c r="J5386">
        <v>9000.6299999999992</v>
      </c>
      <c r="M5386">
        <v>9000.6299999999992</v>
      </c>
      <c r="N5386">
        <f t="shared" si="84"/>
        <v>0</v>
      </c>
    </row>
    <row r="5387" spans="1:14" x14ac:dyDescent="0.2">
      <c r="A5387" t="s">
        <v>5645</v>
      </c>
      <c r="B5387" t="s">
        <v>33324</v>
      </c>
      <c r="I5387" t="s">
        <v>5</v>
      </c>
      <c r="J5387">
        <v>10703.77</v>
      </c>
      <c r="M5387">
        <v>10703.77</v>
      </c>
      <c r="N5387">
        <f t="shared" si="84"/>
        <v>0</v>
      </c>
    </row>
    <row r="5388" spans="1:14" x14ac:dyDescent="0.2">
      <c r="A5388" t="s">
        <v>5646</v>
      </c>
      <c r="B5388" t="s">
        <v>33324</v>
      </c>
      <c r="I5388" t="s">
        <v>5</v>
      </c>
      <c r="J5388">
        <v>9845.48</v>
      </c>
      <c r="M5388">
        <v>9845.48</v>
      </c>
      <c r="N5388">
        <f t="shared" si="84"/>
        <v>0</v>
      </c>
    </row>
    <row r="5389" spans="1:14" x14ac:dyDescent="0.2">
      <c r="A5389" t="s">
        <v>5647</v>
      </c>
      <c r="B5389" t="s">
        <v>33325</v>
      </c>
      <c r="I5389" t="s">
        <v>5</v>
      </c>
      <c r="J5389">
        <v>11354.37</v>
      </c>
      <c r="M5389">
        <v>11354.37</v>
      </c>
      <c r="N5389">
        <f t="shared" si="84"/>
        <v>0</v>
      </c>
    </row>
    <row r="5390" spans="1:14" x14ac:dyDescent="0.2">
      <c r="A5390" t="s">
        <v>5648</v>
      </c>
      <c r="B5390" t="s">
        <v>33325</v>
      </c>
      <c r="I5390" t="s">
        <v>5</v>
      </c>
      <c r="J5390">
        <v>10457.73</v>
      </c>
      <c r="M5390">
        <v>10457.73</v>
      </c>
      <c r="N5390">
        <f t="shared" si="84"/>
        <v>0</v>
      </c>
    </row>
    <row r="5391" spans="1:14" x14ac:dyDescent="0.2">
      <c r="A5391" t="s">
        <v>5649</v>
      </c>
      <c r="B5391" t="s">
        <v>33326</v>
      </c>
      <c r="I5391" t="s">
        <v>5</v>
      </c>
      <c r="J5391">
        <v>11598.4</v>
      </c>
      <c r="M5391">
        <v>11598.4</v>
      </c>
      <c r="N5391">
        <f t="shared" si="84"/>
        <v>0</v>
      </c>
    </row>
    <row r="5392" spans="1:14" x14ac:dyDescent="0.2">
      <c r="A5392" t="s">
        <v>5650</v>
      </c>
      <c r="B5392" t="s">
        <v>33326</v>
      </c>
      <c r="I5392" t="s">
        <v>5</v>
      </c>
      <c r="J5392">
        <v>10671.3</v>
      </c>
      <c r="M5392">
        <v>10671.3</v>
      </c>
      <c r="N5392">
        <f t="shared" si="84"/>
        <v>0</v>
      </c>
    </row>
    <row r="5393" spans="1:14" x14ac:dyDescent="0.2">
      <c r="A5393" t="s">
        <v>5651</v>
      </c>
      <c r="B5393" t="s">
        <v>33327</v>
      </c>
      <c r="I5393" t="s">
        <v>5</v>
      </c>
      <c r="J5393">
        <v>11903.23</v>
      </c>
      <c r="M5393">
        <v>11903.23</v>
      </c>
      <c r="N5393">
        <f t="shared" si="84"/>
        <v>0</v>
      </c>
    </row>
    <row r="5394" spans="1:14" x14ac:dyDescent="0.2">
      <c r="A5394" t="s">
        <v>5652</v>
      </c>
      <c r="B5394" t="s">
        <v>33327</v>
      </c>
      <c r="I5394" t="s">
        <v>5</v>
      </c>
      <c r="J5394">
        <v>10955.1</v>
      </c>
      <c r="M5394">
        <v>10955.1</v>
      </c>
      <c r="N5394">
        <f t="shared" si="84"/>
        <v>0</v>
      </c>
    </row>
    <row r="5395" spans="1:14" x14ac:dyDescent="0.2">
      <c r="A5395" t="s">
        <v>5653</v>
      </c>
      <c r="B5395" t="s">
        <v>33328</v>
      </c>
      <c r="I5395" t="s">
        <v>5</v>
      </c>
      <c r="J5395">
        <v>12335.92</v>
      </c>
      <c r="M5395">
        <v>12335.92</v>
      </c>
      <c r="N5395">
        <f t="shared" si="84"/>
        <v>0</v>
      </c>
    </row>
    <row r="5396" spans="1:14" x14ac:dyDescent="0.2">
      <c r="A5396" t="s">
        <v>5654</v>
      </c>
      <c r="B5396" t="s">
        <v>33328</v>
      </c>
      <c r="I5396" t="s">
        <v>5</v>
      </c>
      <c r="J5396">
        <v>11369.75</v>
      </c>
      <c r="M5396">
        <v>11369.75</v>
      </c>
      <c r="N5396">
        <f t="shared" si="84"/>
        <v>0</v>
      </c>
    </row>
    <row r="5397" spans="1:14" x14ac:dyDescent="0.2">
      <c r="A5397" t="s">
        <v>5655</v>
      </c>
      <c r="B5397" t="s">
        <v>33329</v>
      </c>
      <c r="I5397" t="s">
        <v>5</v>
      </c>
      <c r="J5397">
        <v>12806.72</v>
      </c>
      <c r="M5397">
        <v>12806.72</v>
      </c>
      <c r="N5397">
        <f t="shared" si="84"/>
        <v>0</v>
      </c>
    </row>
    <row r="5398" spans="1:14" x14ac:dyDescent="0.2">
      <c r="A5398" t="s">
        <v>5656</v>
      </c>
      <c r="B5398" t="s">
        <v>33329</v>
      </c>
      <c r="I5398" t="s">
        <v>5</v>
      </c>
      <c r="J5398">
        <v>11804.62</v>
      </c>
      <c r="M5398">
        <v>11804.62</v>
      </c>
      <c r="N5398">
        <f t="shared" si="84"/>
        <v>0</v>
      </c>
    </row>
    <row r="5399" spans="1:14" x14ac:dyDescent="0.2">
      <c r="A5399" t="s">
        <v>5657</v>
      </c>
      <c r="B5399" t="s">
        <v>33330</v>
      </c>
      <c r="I5399" t="s">
        <v>5</v>
      </c>
      <c r="J5399">
        <v>13241.08</v>
      </c>
      <c r="M5399">
        <v>13241.08</v>
      </c>
      <c r="N5399">
        <f t="shared" si="84"/>
        <v>0</v>
      </c>
    </row>
    <row r="5400" spans="1:14" x14ac:dyDescent="0.2">
      <c r="A5400" t="s">
        <v>5658</v>
      </c>
      <c r="B5400" t="s">
        <v>33330</v>
      </c>
      <c r="I5400" t="s">
        <v>5</v>
      </c>
      <c r="J5400">
        <v>12202.81</v>
      </c>
      <c r="M5400">
        <v>12202.81</v>
      </c>
      <c r="N5400">
        <f t="shared" si="84"/>
        <v>0</v>
      </c>
    </row>
    <row r="5401" spans="1:14" x14ac:dyDescent="0.2">
      <c r="A5401" t="s">
        <v>5659</v>
      </c>
      <c r="B5401" t="s">
        <v>33331</v>
      </c>
      <c r="I5401" t="s">
        <v>5</v>
      </c>
      <c r="J5401">
        <v>13710.56</v>
      </c>
      <c r="M5401">
        <v>13710.56</v>
      </c>
      <c r="N5401">
        <f t="shared" si="84"/>
        <v>0</v>
      </c>
    </row>
    <row r="5402" spans="1:14" x14ac:dyDescent="0.2">
      <c r="A5402" t="s">
        <v>5660</v>
      </c>
      <c r="B5402" t="s">
        <v>33331</v>
      </c>
      <c r="I5402" t="s">
        <v>5</v>
      </c>
      <c r="J5402">
        <v>12636.12</v>
      </c>
      <c r="M5402">
        <v>12636.12</v>
      </c>
      <c r="N5402">
        <f t="shared" si="84"/>
        <v>0</v>
      </c>
    </row>
    <row r="5403" spans="1:14" x14ac:dyDescent="0.2">
      <c r="A5403" t="s">
        <v>5661</v>
      </c>
      <c r="B5403" t="s">
        <v>33332</v>
      </c>
      <c r="I5403" t="s">
        <v>5</v>
      </c>
      <c r="J5403">
        <v>14184.62</v>
      </c>
      <c r="M5403">
        <v>14184.62</v>
      </c>
      <c r="N5403">
        <f t="shared" si="84"/>
        <v>0</v>
      </c>
    </row>
    <row r="5404" spans="1:14" x14ac:dyDescent="0.2">
      <c r="A5404" t="s">
        <v>5662</v>
      </c>
      <c r="B5404" t="s">
        <v>33332</v>
      </c>
      <c r="I5404" t="s">
        <v>5</v>
      </c>
      <c r="J5404">
        <v>13074.25</v>
      </c>
      <c r="M5404">
        <v>13074.25</v>
      </c>
      <c r="N5404">
        <f t="shared" si="84"/>
        <v>0</v>
      </c>
    </row>
    <row r="5405" spans="1:14" x14ac:dyDescent="0.2">
      <c r="A5405" t="s">
        <v>5663</v>
      </c>
      <c r="B5405" t="s">
        <v>33333</v>
      </c>
      <c r="I5405" t="s">
        <v>5</v>
      </c>
      <c r="J5405">
        <v>14657.3</v>
      </c>
      <c r="M5405">
        <v>14657.3</v>
      </c>
      <c r="N5405">
        <f t="shared" si="84"/>
        <v>0</v>
      </c>
    </row>
    <row r="5406" spans="1:14" x14ac:dyDescent="0.2">
      <c r="A5406" t="s">
        <v>5664</v>
      </c>
      <c r="B5406" t="s">
        <v>33333</v>
      </c>
      <c r="I5406" t="s">
        <v>5</v>
      </c>
      <c r="J5406">
        <v>13510.75</v>
      </c>
      <c r="M5406">
        <v>13510.75</v>
      </c>
      <c r="N5406">
        <f t="shared" si="84"/>
        <v>0</v>
      </c>
    </row>
    <row r="5407" spans="1:14" x14ac:dyDescent="0.2">
      <c r="A5407" t="s">
        <v>5665</v>
      </c>
      <c r="B5407" t="s">
        <v>33334</v>
      </c>
      <c r="I5407" t="s">
        <v>5</v>
      </c>
      <c r="J5407">
        <v>15090.5</v>
      </c>
      <c r="M5407">
        <v>15090.5</v>
      </c>
      <c r="N5407">
        <f t="shared" si="84"/>
        <v>0</v>
      </c>
    </row>
    <row r="5408" spans="1:14" x14ac:dyDescent="0.2">
      <c r="A5408" t="s">
        <v>5666</v>
      </c>
      <c r="B5408" t="s">
        <v>33334</v>
      </c>
      <c r="I5408" t="s">
        <v>5</v>
      </c>
      <c r="J5408">
        <v>13907.79</v>
      </c>
      <c r="M5408">
        <v>13907.79</v>
      </c>
      <c r="N5408">
        <f t="shared" si="84"/>
        <v>0</v>
      </c>
    </row>
    <row r="5409" spans="1:14" x14ac:dyDescent="0.2">
      <c r="A5409" t="s">
        <v>5667</v>
      </c>
      <c r="B5409" t="s">
        <v>33335</v>
      </c>
      <c r="I5409" t="s">
        <v>5</v>
      </c>
      <c r="J5409">
        <v>15562.74</v>
      </c>
      <c r="M5409">
        <v>15562.74</v>
      </c>
      <c r="N5409">
        <f t="shared" si="84"/>
        <v>0</v>
      </c>
    </row>
    <row r="5410" spans="1:14" x14ac:dyDescent="0.2">
      <c r="A5410" t="s">
        <v>5668</v>
      </c>
      <c r="B5410" t="s">
        <v>33335</v>
      </c>
      <c r="I5410" t="s">
        <v>5</v>
      </c>
      <c r="J5410">
        <v>14344.09</v>
      </c>
      <c r="M5410">
        <v>14344.09</v>
      </c>
      <c r="N5410">
        <f t="shared" si="84"/>
        <v>0</v>
      </c>
    </row>
    <row r="5411" spans="1:14" x14ac:dyDescent="0.2">
      <c r="A5411" t="s">
        <v>5669</v>
      </c>
      <c r="B5411" t="s">
        <v>33336</v>
      </c>
      <c r="I5411" t="s">
        <v>5</v>
      </c>
      <c r="J5411">
        <v>9274.7199999999993</v>
      </c>
      <c r="M5411">
        <v>9274.7199999999993</v>
      </c>
      <c r="N5411">
        <f t="shared" si="84"/>
        <v>0</v>
      </c>
    </row>
    <row r="5412" spans="1:14" x14ac:dyDescent="0.2">
      <c r="A5412" t="s">
        <v>5670</v>
      </c>
      <c r="B5412" t="s">
        <v>33336</v>
      </c>
      <c r="I5412" t="s">
        <v>5</v>
      </c>
      <c r="J5412">
        <v>8530.77</v>
      </c>
      <c r="M5412">
        <v>8530.77</v>
      </c>
      <c r="N5412">
        <f t="shared" si="84"/>
        <v>0</v>
      </c>
    </row>
    <row r="5413" spans="1:14" x14ac:dyDescent="0.2">
      <c r="A5413" t="s">
        <v>5671</v>
      </c>
      <c r="B5413" t="s">
        <v>33337</v>
      </c>
      <c r="I5413" t="s">
        <v>5</v>
      </c>
      <c r="J5413">
        <v>9996.59</v>
      </c>
      <c r="M5413">
        <v>9996.59</v>
      </c>
      <c r="N5413">
        <f t="shared" si="84"/>
        <v>0</v>
      </c>
    </row>
    <row r="5414" spans="1:14" x14ac:dyDescent="0.2">
      <c r="A5414" t="s">
        <v>5672</v>
      </c>
      <c r="B5414" t="s">
        <v>33337</v>
      </c>
      <c r="I5414" t="s">
        <v>5</v>
      </c>
      <c r="J5414">
        <v>9197.6200000000008</v>
      </c>
      <c r="M5414">
        <v>9197.6200000000008</v>
      </c>
      <c r="N5414">
        <f t="shared" si="84"/>
        <v>0</v>
      </c>
    </row>
    <row r="5415" spans="1:14" x14ac:dyDescent="0.2">
      <c r="A5415" t="s">
        <v>5673</v>
      </c>
      <c r="B5415" t="s">
        <v>33338</v>
      </c>
      <c r="I5415" t="s">
        <v>5</v>
      </c>
      <c r="J5415">
        <v>10718.37</v>
      </c>
      <c r="M5415">
        <v>10718.37</v>
      </c>
      <c r="N5415">
        <f t="shared" si="84"/>
        <v>0</v>
      </c>
    </row>
    <row r="5416" spans="1:14" x14ac:dyDescent="0.2">
      <c r="A5416" t="s">
        <v>5674</v>
      </c>
      <c r="B5416" t="s">
        <v>33338</v>
      </c>
      <c r="I5416" t="s">
        <v>5</v>
      </c>
      <c r="J5416">
        <v>9864.39</v>
      </c>
      <c r="M5416">
        <v>9864.39</v>
      </c>
      <c r="N5416">
        <f t="shared" si="84"/>
        <v>0</v>
      </c>
    </row>
    <row r="5417" spans="1:14" x14ac:dyDescent="0.2">
      <c r="A5417" t="s">
        <v>5675</v>
      </c>
      <c r="B5417" t="s">
        <v>33339</v>
      </c>
      <c r="I5417" t="s">
        <v>5</v>
      </c>
      <c r="J5417">
        <v>11701.37</v>
      </c>
      <c r="M5417">
        <v>11701.37</v>
      </c>
      <c r="N5417">
        <f t="shared" si="84"/>
        <v>0</v>
      </c>
    </row>
    <row r="5418" spans="1:14" x14ac:dyDescent="0.2">
      <c r="A5418" t="s">
        <v>5676</v>
      </c>
      <c r="B5418" t="s">
        <v>33339</v>
      </c>
      <c r="I5418" t="s">
        <v>5</v>
      </c>
      <c r="J5418">
        <v>10765.31</v>
      </c>
      <c r="M5418">
        <v>10765.31</v>
      </c>
      <c r="N5418">
        <f t="shared" si="84"/>
        <v>0</v>
      </c>
    </row>
    <row r="5419" spans="1:14" x14ac:dyDescent="0.2">
      <c r="A5419" t="s">
        <v>5677</v>
      </c>
      <c r="B5419" t="s">
        <v>33340</v>
      </c>
      <c r="I5419" t="s">
        <v>5</v>
      </c>
      <c r="J5419">
        <v>12711.83</v>
      </c>
      <c r="M5419">
        <v>12711.83</v>
      </c>
      <c r="N5419">
        <f t="shared" si="84"/>
        <v>0</v>
      </c>
    </row>
    <row r="5420" spans="1:14" x14ac:dyDescent="0.2">
      <c r="A5420" t="s">
        <v>5678</v>
      </c>
      <c r="B5420" t="s">
        <v>33340</v>
      </c>
      <c r="I5420" t="s">
        <v>5</v>
      </c>
      <c r="J5420">
        <v>11693.94</v>
      </c>
      <c r="M5420">
        <v>11693.94</v>
      </c>
      <c r="N5420">
        <f t="shared" si="84"/>
        <v>0</v>
      </c>
    </row>
    <row r="5421" spans="1:14" x14ac:dyDescent="0.2">
      <c r="A5421" t="s">
        <v>5679</v>
      </c>
      <c r="B5421" t="s">
        <v>33341</v>
      </c>
      <c r="I5421" t="s">
        <v>5</v>
      </c>
      <c r="J5421">
        <v>12891.13</v>
      </c>
      <c r="M5421">
        <v>12891.13</v>
      </c>
      <c r="N5421">
        <f t="shared" si="84"/>
        <v>0</v>
      </c>
    </row>
    <row r="5422" spans="1:14" x14ac:dyDescent="0.2">
      <c r="A5422" t="s">
        <v>5680</v>
      </c>
      <c r="B5422" t="s">
        <v>33341</v>
      </c>
      <c r="I5422" t="s">
        <v>5</v>
      </c>
      <c r="J5422">
        <v>11863.91</v>
      </c>
      <c r="M5422">
        <v>11863.91</v>
      </c>
      <c r="N5422">
        <f t="shared" si="84"/>
        <v>0</v>
      </c>
    </row>
    <row r="5423" spans="1:14" x14ac:dyDescent="0.2">
      <c r="A5423" t="s">
        <v>5681</v>
      </c>
      <c r="B5423" t="s">
        <v>33342</v>
      </c>
      <c r="I5423" t="s">
        <v>5</v>
      </c>
      <c r="J5423">
        <v>12959.94</v>
      </c>
      <c r="M5423">
        <v>12959.94</v>
      </c>
      <c r="N5423">
        <f t="shared" si="84"/>
        <v>0</v>
      </c>
    </row>
    <row r="5424" spans="1:14" x14ac:dyDescent="0.2">
      <c r="A5424" t="s">
        <v>5682</v>
      </c>
      <c r="B5424" t="s">
        <v>33342</v>
      </c>
      <c r="I5424" t="s">
        <v>5</v>
      </c>
      <c r="J5424">
        <v>11928.86</v>
      </c>
      <c r="M5424">
        <v>11928.86</v>
      </c>
      <c r="N5424">
        <f t="shared" si="84"/>
        <v>0</v>
      </c>
    </row>
    <row r="5425" spans="1:14" x14ac:dyDescent="0.2">
      <c r="A5425" t="s">
        <v>5683</v>
      </c>
      <c r="B5425" t="s">
        <v>33343</v>
      </c>
      <c r="I5425" t="s">
        <v>5</v>
      </c>
      <c r="J5425">
        <v>13391.69</v>
      </c>
      <c r="M5425">
        <v>13391.69</v>
      </c>
      <c r="N5425">
        <f t="shared" si="84"/>
        <v>0</v>
      </c>
    </row>
    <row r="5426" spans="1:14" x14ac:dyDescent="0.2">
      <c r="A5426" t="s">
        <v>5684</v>
      </c>
      <c r="B5426" t="s">
        <v>33343</v>
      </c>
      <c r="I5426" t="s">
        <v>5</v>
      </c>
      <c r="J5426">
        <v>12342.76</v>
      </c>
      <c r="M5426">
        <v>12342.76</v>
      </c>
      <c r="N5426">
        <f t="shared" si="84"/>
        <v>0</v>
      </c>
    </row>
    <row r="5427" spans="1:14" x14ac:dyDescent="0.2">
      <c r="A5427" t="s">
        <v>5685</v>
      </c>
      <c r="B5427" t="s">
        <v>33344</v>
      </c>
      <c r="I5427" t="s">
        <v>5</v>
      </c>
      <c r="J5427">
        <v>13825.94</v>
      </c>
      <c r="M5427">
        <v>13825.94</v>
      </c>
      <c r="N5427">
        <f t="shared" si="84"/>
        <v>0</v>
      </c>
    </row>
    <row r="5428" spans="1:14" x14ac:dyDescent="0.2">
      <c r="A5428" t="s">
        <v>5686</v>
      </c>
      <c r="B5428" t="s">
        <v>33344</v>
      </c>
      <c r="I5428" t="s">
        <v>5</v>
      </c>
      <c r="J5428">
        <v>12740.83</v>
      </c>
      <c r="M5428">
        <v>12740.83</v>
      </c>
      <c r="N5428">
        <f t="shared" si="84"/>
        <v>0</v>
      </c>
    </row>
    <row r="5429" spans="1:14" x14ac:dyDescent="0.2">
      <c r="A5429" t="s">
        <v>5687</v>
      </c>
      <c r="B5429" t="s">
        <v>33345</v>
      </c>
      <c r="I5429" t="s">
        <v>5</v>
      </c>
      <c r="J5429">
        <v>14298.62</v>
      </c>
      <c r="M5429">
        <v>14298.62</v>
      </c>
      <c r="N5429">
        <f t="shared" si="84"/>
        <v>0</v>
      </c>
    </row>
    <row r="5430" spans="1:14" x14ac:dyDescent="0.2">
      <c r="A5430" t="s">
        <v>5688</v>
      </c>
      <c r="B5430" t="s">
        <v>33345</v>
      </c>
      <c r="I5430" t="s">
        <v>5</v>
      </c>
      <c r="J5430">
        <v>13177.34</v>
      </c>
      <c r="M5430">
        <v>13177.34</v>
      </c>
      <c r="N5430">
        <f t="shared" si="84"/>
        <v>0</v>
      </c>
    </row>
    <row r="5431" spans="1:14" x14ac:dyDescent="0.2">
      <c r="A5431" t="s">
        <v>5689</v>
      </c>
      <c r="B5431" t="s">
        <v>33346</v>
      </c>
      <c r="I5431" t="s">
        <v>5</v>
      </c>
      <c r="J5431">
        <v>14769.6</v>
      </c>
      <c r="M5431">
        <v>14769.6</v>
      </c>
      <c r="N5431">
        <f t="shared" si="84"/>
        <v>0</v>
      </c>
    </row>
    <row r="5432" spans="1:14" x14ac:dyDescent="0.2">
      <c r="A5432" t="s">
        <v>5690</v>
      </c>
      <c r="B5432" t="s">
        <v>33346</v>
      </c>
      <c r="I5432" t="s">
        <v>5</v>
      </c>
      <c r="J5432">
        <v>13612.38</v>
      </c>
      <c r="M5432">
        <v>13612.38</v>
      </c>
      <c r="N5432">
        <f t="shared" si="84"/>
        <v>0</v>
      </c>
    </row>
    <row r="5433" spans="1:14" x14ac:dyDescent="0.2">
      <c r="A5433" t="s">
        <v>5691</v>
      </c>
      <c r="B5433" t="s">
        <v>33347</v>
      </c>
      <c r="I5433" t="s">
        <v>5</v>
      </c>
      <c r="J5433">
        <v>15242.27</v>
      </c>
      <c r="M5433">
        <v>15242.27</v>
      </c>
      <c r="N5433">
        <f t="shared" si="84"/>
        <v>0</v>
      </c>
    </row>
    <row r="5434" spans="1:14" x14ac:dyDescent="0.2">
      <c r="A5434" t="s">
        <v>5692</v>
      </c>
      <c r="B5434" t="s">
        <v>33347</v>
      </c>
      <c r="I5434" t="s">
        <v>5</v>
      </c>
      <c r="J5434">
        <v>14048.89</v>
      </c>
      <c r="M5434">
        <v>14048.89</v>
      </c>
      <c r="N5434">
        <f t="shared" si="84"/>
        <v>0</v>
      </c>
    </row>
    <row r="5435" spans="1:14" x14ac:dyDescent="0.2">
      <c r="A5435" t="s">
        <v>5693</v>
      </c>
      <c r="B5435" t="s">
        <v>33348</v>
      </c>
      <c r="I5435" t="s">
        <v>5</v>
      </c>
      <c r="J5435">
        <v>15676.52</v>
      </c>
      <c r="M5435">
        <v>15676.52</v>
      </c>
      <c r="N5435">
        <f t="shared" si="84"/>
        <v>0</v>
      </c>
    </row>
    <row r="5436" spans="1:14" x14ac:dyDescent="0.2">
      <c r="A5436" t="s">
        <v>5694</v>
      </c>
      <c r="B5436" t="s">
        <v>33348</v>
      </c>
      <c r="I5436" t="s">
        <v>5</v>
      </c>
      <c r="J5436">
        <v>14446.96</v>
      </c>
      <c r="M5436">
        <v>14446.96</v>
      </c>
      <c r="N5436">
        <f t="shared" si="84"/>
        <v>0</v>
      </c>
    </row>
    <row r="5437" spans="1:14" x14ac:dyDescent="0.2">
      <c r="A5437" t="s">
        <v>5695</v>
      </c>
      <c r="B5437" t="s">
        <v>33349</v>
      </c>
      <c r="I5437" t="s">
        <v>5</v>
      </c>
      <c r="J5437">
        <v>16147.38</v>
      </c>
      <c r="M5437">
        <v>16147.38</v>
      </c>
      <c r="N5437">
        <f t="shared" si="84"/>
        <v>0</v>
      </c>
    </row>
    <row r="5438" spans="1:14" x14ac:dyDescent="0.2">
      <c r="A5438" t="s">
        <v>5696</v>
      </c>
      <c r="B5438" t="s">
        <v>33349</v>
      </c>
      <c r="I5438" t="s">
        <v>5</v>
      </c>
      <c r="J5438">
        <v>14881.9</v>
      </c>
      <c r="M5438">
        <v>14881.9</v>
      </c>
      <c r="N5438">
        <f t="shared" si="84"/>
        <v>0</v>
      </c>
    </row>
    <row r="5439" spans="1:14" x14ac:dyDescent="0.2">
      <c r="A5439" t="s">
        <v>5697</v>
      </c>
      <c r="B5439" t="s">
        <v>33350</v>
      </c>
      <c r="I5439" t="s">
        <v>5</v>
      </c>
      <c r="J5439">
        <v>16620.169999999998</v>
      </c>
      <c r="M5439">
        <v>16620.169999999998</v>
      </c>
      <c r="N5439">
        <f t="shared" si="84"/>
        <v>0</v>
      </c>
    </row>
    <row r="5440" spans="1:14" x14ac:dyDescent="0.2">
      <c r="A5440" t="s">
        <v>5698</v>
      </c>
      <c r="B5440" t="s">
        <v>33350</v>
      </c>
      <c r="I5440" t="s">
        <v>5</v>
      </c>
      <c r="J5440">
        <v>15318.51</v>
      </c>
      <c r="M5440">
        <v>15318.51</v>
      </c>
      <c r="N5440">
        <f t="shared" si="84"/>
        <v>0</v>
      </c>
    </row>
    <row r="5441" spans="1:14" x14ac:dyDescent="0.2">
      <c r="A5441" t="s">
        <v>5699</v>
      </c>
      <c r="B5441" t="s">
        <v>33351</v>
      </c>
      <c r="I5441" t="s">
        <v>5</v>
      </c>
      <c r="J5441">
        <v>10434.41</v>
      </c>
      <c r="M5441">
        <v>10434.41</v>
      </c>
      <c r="N5441">
        <f t="shared" si="84"/>
        <v>0</v>
      </c>
    </row>
    <row r="5442" spans="1:14" x14ac:dyDescent="0.2">
      <c r="A5442" t="s">
        <v>5700</v>
      </c>
      <c r="B5442" t="s">
        <v>33351</v>
      </c>
      <c r="I5442" t="s">
        <v>5</v>
      </c>
      <c r="J5442">
        <v>9594.02</v>
      </c>
      <c r="M5442">
        <v>9594.02</v>
      </c>
      <c r="N5442">
        <f t="shared" si="84"/>
        <v>0</v>
      </c>
    </row>
    <row r="5443" spans="1:14" x14ac:dyDescent="0.2">
      <c r="A5443" t="s">
        <v>5701</v>
      </c>
      <c r="B5443" t="s">
        <v>33352</v>
      </c>
      <c r="I5443" t="s">
        <v>5</v>
      </c>
      <c r="J5443">
        <v>11195.76</v>
      </c>
      <c r="M5443">
        <v>11195.76</v>
      </c>
      <c r="N5443">
        <f t="shared" si="84"/>
        <v>0</v>
      </c>
    </row>
    <row r="5444" spans="1:14" x14ac:dyDescent="0.2">
      <c r="A5444" t="s">
        <v>5702</v>
      </c>
      <c r="B5444" t="s">
        <v>33352</v>
      </c>
      <c r="I5444" t="s">
        <v>5</v>
      </c>
      <c r="J5444">
        <v>10296.65</v>
      </c>
      <c r="M5444">
        <v>10296.65</v>
      </c>
      <c r="N5444">
        <f t="shared" ref="N5444:N5507" si="85">J5444-M5444</f>
        <v>0</v>
      </c>
    </row>
    <row r="5445" spans="1:14" x14ac:dyDescent="0.2">
      <c r="A5445" t="s">
        <v>5703</v>
      </c>
      <c r="B5445" t="s">
        <v>33353</v>
      </c>
      <c r="I5445" t="s">
        <v>5</v>
      </c>
      <c r="J5445">
        <v>11970.41</v>
      </c>
      <c r="M5445">
        <v>11970.41</v>
      </c>
      <c r="N5445">
        <f t="shared" si="85"/>
        <v>0</v>
      </c>
    </row>
    <row r="5446" spans="1:14" x14ac:dyDescent="0.2">
      <c r="A5446" t="s">
        <v>5704</v>
      </c>
      <c r="B5446" t="s">
        <v>33353</v>
      </c>
      <c r="I5446" t="s">
        <v>5</v>
      </c>
      <c r="J5446">
        <v>11011.71</v>
      </c>
      <c r="M5446">
        <v>11011.71</v>
      </c>
      <c r="N5446">
        <f t="shared" si="85"/>
        <v>0</v>
      </c>
    </row>
    <row r="5447" spans="1:14" x14ac:dyDescent="0.2">
      <c r="A5447" t="s">
        <v>5705</v>
      </c>
      <c r="B5447" t="s">
        <v>33354</v>
      </c>
      <c r="I5447" t="s">
        <v>5</v>
      </c>
      <c r="J5447">
        <v>12711.57</v>
      </c>
      <c r="M5447">
        <v>12711.57</v>
      </c>
      <c r="N5447">
        <f t="shared" si="85"/>
        <v>0</v>
      </c>
    </row>
    <row r="5448" spans="1:14" x14ac:dyDescent="0.2">
      <c r="A5448" t="s">
        <v>5706</v>
      </c>
      <c r="B5448" t="s">
        <v>33354</v>
      </c>
      <c r="I5448" t="s">
        <v>5</v>
      </c>
      <c r="J5448">
        <v>11693</v>
      </c>
      <c r="M5448">
        <v>11693</v>
      </c>
      <c r="N5448">
        <f t="shared" si="85"/>
        <v>0</v>
      </c>
    </row>
    <row r="5449" spans="1:14" x14ac:dyDescent="0.2">
      <c r="A5449" t="s">
        <v>5707</v>
      </c>
      <c r="B5449" t="s">
        <v>33355</v>
      </c>
      <c r="I5449" t="s">
        <v>5</v>
      </c>
      <c r="J5449">
        <v>13817.55</v>
      </c>
      <c r="M5449">
        <v>13817.55</v>
      </c>
      <c r="N5449">
        <f t="shared" si="85"/>
        <v>0</v>
      </c>
    </row>
    <row r="5450" spans="1:14" x14ac:dyDescent="0.2">
      <c r="A5450" t="s">
        <v>5708</v>
      </c>
      <c r="B5450" t="s">
        <v>33355</v>
      </c>
      <c r="I5450" t="s">
        <v>5</v>
      </c>
      <c r="J5450">
        <v>12711.66</v>
      </c>
      <c r="M5450">
        <v>12711.66</v>
      </c>
      <c r="N5450">
        <f t="shared" si="85"/>
        <v>0</v>
      </c>
    </row>
    <row r="5451" spans="1:14" x14ac:dyDescent="0.2">
      <c r="A5451" t="s">
        <v>5709</v>
      </c>
      <c r="B5451" t="s">
        <v>33356</v>
      </c>
      <c r="I5451" t="s">
        <v>5</v>
      </c>
      <c r="J5451">
        <v>14316.47</v>
      </c>
      <c r="M5451">
        <v>14316.47</v>
      </c>
      <c r="N5451">
        <f t="shared" si="85"/>
        <v>0</v>
      </c>
    </row>
    <row r="5452" spans="1:14" x14ac:dyDescent="0.2">
      <c r="A5452" t="s">
        <v>5710</v>
      </c>
      <c r="B5452" t="s">
        <v>33356</v>
      </c>
      <c r="I5452" t="s">
        <v>5</v>
      </c>
      <c r="J5452">
        <v>13180.2</v>
      </c>
      <c r="M5452">
        <v>13180.2</v>
      </c>
      <c r="N5452">
        <f t="shared" si="85"/>
        <v>0</v>
      </c>
    </row>
    <row r="5453" spans="1:14" x14ac:dyDescent="0.2">
      <c r="A5453" t="s">
        <v>5711</v>
      </c>
      <c r="B5453" t="s">
        <v>33357</v>
      </c>
      <c r="I5453" t="s">
        <v>5</v>
      </c>
      <c r="J5453">
        <v>14557.42</v>
      </c>
      <c r="M5453">
        <v>14557.42</v>
      </c>
      <c r="N5453">
        <f t="shared" si="85"/>
        <v>0</v>
      </c>
    </row>
    <row r="5454" spans="1:14" x14ac:dyDescent="0.2">
      <c r="A5454" t="s">
        <v>5712</v>
      </c>
      <c r="B5454" t="s">
        <v>33357</v>
      </c>
      <c r="I5454" t="s">
        <v>5</v>
      </c>
      <c r="J5454">
        <v>13393.48</v>
      </c>
      <c r="M5454">
        <v>13393.48</v>
      </c>
      <c r="N5454">
        <f t="shared" si="85"/>
        <v>0</v>
      </c>
    </row>
    <row r="5455" spans="1:14" x14ac:dyDescent="0.2">
      <c r="A5455" t="s">
        <v>5713</v>
      </c>
      <c r="B5455" t="s">
        <v>33358</v>
      </c>
      <c r="I5455" t="s">
        <v>5</v>
      </c>
      <c r="J5455">
        <v>15081.09</v>
      </c>
      <c r="M5455">
        <v>15081.09</v>
      </c>
      <c r="N5455">
        <f t="shared" si="85"/>
        <v>0</v>
      </c>
    </row>
    <row r="5456" spans="1:14" x14ac:dyDescent="0.2">
      <c r="A5456" t="s">
        <v>5714</v>
      </c>
      <c r="B5456" t="s">
        <v>33358</v>
      </c>
      <c r="I5456" t="s">
        <v>5</v>
      </c>
      <c r="J5456">
        <v>13873.89</v>
      </c>
      <c r="M5456">
        <v>13873.89</v>
      </c>
      <c r="N5456">
        <f t="shared" si="85"/>
        <v>0</v>
      </c>
    </row>
    <row r="5457" spans="1:14" x14ac:dyDescent="0.2">
      <c r="A5457" t="s">
        <v>5715</v>
      </c>
      <c r="B5457" t="s">
        <v>33359</v>
      </c>
      <c r="I5457" t="s">
        <v>5</v>
      </c>
      <c r="J5457">
        <v>15138.31</v>
      </c>
      <c r="M5457">
        <v>15138.31</v>
      </c>
      <c r="N5457">
        <f t="shared" si="85"/>
        <v>0</v>
      </c>
    </row>
    <row r="5458" spans="1:14" x14ac:dyDescent="0.2">
      <c r="A5458" t="s">
        <v>5716</v>
      </c>
      <c r="B5458" t="s">
        <v>33359</v>
      </c>
      <c r="I5458" t="s">
        <v>5</v>
      </c>
      <c r="J5458">
        <v>13947.9</v>
      </c>
      <c r="M5458">
        <v>13947.9</v>
      </c>
      <c r="N5458">
        <f t="shared" si="85"/>
        <v>0</v>
      </c>
    </row>
    <row r="5459" spans="1:14" x14ac:dyDescent="0.2">
      <c r="A5459" t="s">
        <v>5717</v>
      </c>
      <c r="B5459" t="s">
        <v>33360</v>
      </c>
      <c r="I5459" t="s">
        <v>5</v>
      </c>
      <c r="J5459">
        <v>15609.76</v>
      </c>
      <c r="M5459">
        <v>15609.76</v>
      </c>
      <c r="N5459">
        <f t="shared" si="85"/>
        <v>0</v>
      </c>
    </row>
    <row r="5460" spans="1:14" x14ac:dyDescent="0.2">
      <c r="A5460" t="s">
        <v>5718</v>
      </c>
      <c r="B5460" t="s">
        <v>33360</v>
      </c>
      <c r="I5460" t="s">
        <v>5</v>
      </c>
      <c r="J5460">
        <v>14383.42</v>
      </c>
      <c r="M5460">
        <v>14383.42</v>
      </c>
      <c r="N5460">
        <f t="shared" si="85"/>
        <v>0</v>
      </c>
    </row>
    <row r="5461" spans="1:14" x14ac:dyDescent="0.2">
      <c r="A5461" t="s">
        <v>5719</v>
      </c>
      <c r="B5461" t="s">
        <v>33361</v>
      </c>
      <c r="I5461" t="s">
        <v>5</v>
      </c>
      <c r="J5461">
        <v>16082.43</v>
      </c>
      <c r="M5461">
        <v>16082.43</v>
      </c>
      <c r="N5461">
        <f t="shared" si="85"/>
        <v>0</v>
      </c>
    </row>
    <row r="5462" spans="1:14" x14ac:dyDescent="0.2">
      <c r="A5462" t="s">
        <v>5720</v>
      </c>
      <c r="B5462" t="s">
        <v>33361</v>
      </c>
      <c r="I5462" t="s">
        <v>5</v>
      </c>
      <c r="J5462">
        <v>14819.92</v>
      </c>
      <c r="M5462">
        <v>14819.92</v>
      </c>
      <c r="N5462">
        <f t="shared" si="85"/>
        <v>0</v>
      </c>
    </row>
    <row r="5463" spans="1:14" x14ac:dyDescent="0.2">
      <c r="A5463" t="s">
        <v>5721</v>
      </c>
      <c r="B5463" t="s">
        <v>33362</v>
      </c>
      <c r="I5463" t="s">
        <v>5</v>
      </c>
      <c r="J5463">
        <v>16516.68</v>
      </c>
      <c r="M5463">
        <v>16516.68</v>
      </c>
      <c r="N5463">
        <f t="shared" si="85"/>
        <v>0</v>
      </c>
    </row>
    <row r="5464" spans="1:14" x14ac:dyDescent="0.2">
      <c r="A5464" t="s">
        <v>5722</v>
      </c>
      <c r="B5464" t="s">
        <v>33362</v>
      </c>
      <c r="I5464" t="s">
        <v>5</v>
      </c>
      <c r="J5464">
        <v>15218</v>
      </c>
      <c r="M5464">
        <v>15218</v>
      </c>
      <c r="N5464">
        <f t="shared" si="85"/>
        <v>0</v>
      </c>
    </row>
    <row r="5465" spans="1:14" x14ac:dyDescent="0.2">
      <c r="A5465" t="s">
        <v>5723</v>
      </c>
      <c r="B5465" t="s">
        <v>33363</v>
      </c>
      <c r="I5465" t="s">
        <v>5</v>
      </c>
      <c r="J5465">
        <v>16987.66</v>
      </c>
      <c r="M5465">
        <v>16987.66</v>
      </c>
      <c r="N5465">
        <f t="shared" si="85"/>
        <v>0</v>
      </c>
    </row>
    <row r="5466" spans="1:14" x14ac:dyDescent="0.2">
      <c r="A5466" t="s">
        <v>5724</v>
      </c>
      <c r="B5466" t="s">
        <v>33363</v>
      </c>
      <c r="I5466" t="s">
        <v>5</v>
      </c>
      <c r="J5466">
        <v>15653.05</v>
      </c>
      <c r="M5466">
        <v>15653.05</v>
      </c>
      <c r="N5466">
        <f t="shared" si="85"/>
        <v>0</v>
      </c>
    </row>
    <row r="5467" spans="1:14" x14ac:dyDescent="0.2">
      <c r="A5467" t="s">
        <v>5725</v>
      </c>
      <c r="B5467" t="s">
        <v>33364</v>
      </c>
      <c r="I5467" t="s">
        <v>5</v>
      </c>
      <c r="J5467">
        <v>17460.330000000002</v>
      </c>
      <c r="M5467">
        <v>17460.330000000002</v>
      </c>
      <c r="N5467">
        <f t="shared" si="85"/>
        <v>0</v>
      </c>
    </row>
    <row r="5468" spans="1:14" x14ac:dyDescent="0.2">
      <c r="A5468" t="s">
        <v>5726</v>
      </c>
      <c r="B5468" t="s">
        <v>33364</v>
      </c>
      <c r="I5468" t="s">
        <v>5</v>
      </c>
      <c r="J5468">
        <v>16089.55</v>
      </c>
      <c r="M5468">
        <v>16089.55</v>
      </c>
      <c r="N5468">
        <f t="shared" si="85"/>
        <v>0</v>
      </c>
    </row>
    <row r="5469" spans="1:14" x14ac:dyDescent="0.2">
      <c r="A5469" t="s">
        <v>5727</v>
      </c>
      <c r="B5469" t="s">
        <v>33365</v>
      </c>
      <c r="I5469" t="s">
        <v>5</v>
      </c>
      <c r="J5469">
        <v>17933</v>
      </c>
      <c r="M5469">
        <v>17933</v>
      </c>
      <c r="N5469">
        <f t="shared" si="85"/>
        <v>0</v>
      </c>
    </row>
    <row r="5470" spans="1:14" x14ac:dyDescent="0.2">
      <c r="A5470" t="s">
        <v>5728</v>
      </c>
      <c r="B5470" t="s">
        <v>33365</v>
      </c>
      <c r="I5470" t="s">
        <v>5</v>
      </c>
      <c r="J5470">
        <v>16526.05</v>
      </c>
      <c r="M5470">
        <v>16526.05</v>
      </c>
      <c r="N5470">
        <f t="shared" si="85"/>
        <v>0</v>
      </c>
    </row>
    <row r="5471" spans="1:14" x14ac:dyDescent="0.2">
      <c r="A5471" t="s">
        <v>5729</v>
      </c>
      <c r="B5471" t="s">
        <v>33366</v>
      </c>
      <c r="I5471" t="s">
        <v>5</v>
      </c>
      <c r="J5471">
        <v>12396.43</v>
      </c>
      <c r="M5471">
        <v>12396.43</v>
      </c>
      <c r="N5471">
        <f t="shared" si="85"/>
        <v>0</v>
      </c>
    </row>
    <row r="5472" spans="1:14" x14ac:dyDescent="0.2">
      <c r="A5472" t="s">
        <v>5730</v>
      </c>
      <c r="B5472" t="s">
        <v>33366</v>
      </c>
      <c r="I5472" t="s">
        <v>5</v>
      </c>
      <c r="J5472">
        <v>11345.13</v>
      </c>
      <c r="M5472">
        <v>11345.13</v>
      </c>
      <c r="N5472">
        <f t="shared" si="85"/>
        <v>0</v>
      </c>
    </row>
    <row r="5473" spans="1:14" x14ac:dyDescent="0.2">
      <c r="A5473" t="s">
        <v>5731</v>
      </c>
      <c r="B5473" t="s">
        <v>33367</v>
      </c>
      <c r="I5473" t="s">
        <v>5</v>
      </c>
      <c r="J5473">
        <v>12667.66</v>
      </c>
      <c r="M5473">
        <v>12667.66</v>
      </c>
      <c r="N5473">
        <f t="shared" si="85"/>
        <v>0</v>
      </c>
    </row>
    <row r="5474" spans="1:14" x14ac:dyDescent="0.2">
      <c r="A5474" t="s">
        <v>5732</v>
      </c>
      <c r="B5474" t="s">
        <v>33367</v>
      </c>
      <c r="I5474" t="s">
        <v>5</v>
      </c>
      <c r="J5474">
        <v>11604.21</v>
      </c>
      <c r="M5474">
        <v>11604.21</v>
      </c>
      <c r="N5474">
        <f t="shared" si="85"/>
        <v>0</v>
      </c>
    </row>
    <row r="5475" spans="1:14" x14ac:dyDescent="0.2">
      <c r="A5475" t="s">
        <v>5733</v>
      </c>
      <c r="B5475" t="s">
        <v>33368</v>
      </c>
      <c r="I5475" t="s">
        <v>5</v>
      </c>
      <c r="J5475">
        <v>13563.54</v>
      </c>
      <c r="M5475">
        <v>13563.54</v>
      </c>
      <c r="N5475">
        <f t="shared" si="85"/>
        <v>0</v>
      </c>
    </row>
    <row r="5476" spans="1:14" x14ac:dyDescent="0.2">
      <c r="A5476" t="s">
        <v>5734</v>
      </c>
      <c r="B5476" t="s">
        <v>33368</v>
      </c>
      <c r="I5476" t="s">
        <v>5</v>
      </c>
      <c r="J5476">
        <v>12400.16</v>
      </c>
      <c r="M5476">
        <v>12400.16</v>
      </c>
      <c r="N5476">
        <f t="shared" si="85"/>
        <v>0</v>
      </c>
    </row>
    <row r="5477" spans="1:14" x14ac:dyDescent="0.2">
      <c r="A5477" t="s">
        <v>5735</v>
      </c>
      <c r="B5477" t="s">
        <v>33369</v>
      </c>
      <c r="I5477" t="s">
        <v>5</v>
      </c>
      <c r="J5477">
        <v>13810.74</v>
      </c>
      <c r="M5477">
        <v>13810.74</v>
      </c>
      <c r="N5477">
        <f t="shared" si="85"/>
        <v>0</v>
      </c>
    </row>
    <row r="5478" spans="1:14" x14ac:dyDescent="0.2">
      <c r="A5478" t="s">
        <v>5736</v>
      </c>
      <c r="B5478" t="s">
        <v>33369</v>
      </c>
      <c r="I5478" t="s">
        <v>5</v>
      </c>
      <c r="J5478">
        <v>12706.58</v>
      </c>
      <c r="M5478">
        <v>12706.58</v>
      </c>
      <c r="N5478">
        <f t="shared" si="85"/>
        <v>0</v>
      </c>
    </row>
    <row r="5479" spans="1:14" x14ac:dyDescent="0.2">
      <c r="A5479" t="s">
        <v>5737</v>
      </c>
      <c r="B5479" t="s">
        <v>33370</v>
      </c>
      <c r="I5479" t="s">
        <v>5</v>
      </c>
      <c r="J5479">
        <v>14979.17</v>
      </c>
      <c r="M5479">
        <v>14979.17</v>
      </c>
      <c r="N5479">
        <f t="shared" si="85"/>
        <v>0</v>
      </c>
    </row>
    <row r="5480" spans="1:14" x14ac:dyDescent="0.2">
      <c r="A5480" t="s">
        <v>5738</v>
      </c>
      <c r="B5480" t="s">
        <v>33370</v>
      </c>
      <c r="I5480" t="s">
        <v>5</v>
      </c>
      <c r="J5480">
        <v>13782.52</v>
      </c>
      <c r="M5480">
        <v>13782.52</v>
      </c>
      <c r="N5480">
        <f t="shared" si="85"/>
        <v>0</v>
      </c>
    </row>
    <row r="5481" spans="1:14" x14ac:dyDescent="0.2">
      <c r="A5481" t="s">
        <v>5739</v>
      </c>
      <c r="B5481" t="s">
        <v>33371</v>
      </c>
      <c r="I5481" t="s">
        <v>5</v>
      </c>
      <c r="J5481">
        <v>15846.63</v>
      </c>
      <c r="M5481">
        <v>15846.63</v>
      </c>
      <c r="N5481">
        <f t="shared" si="85"/>
        <v>0</v>
      </c>
    </row>
    <row r="5482" spans="1:14" x14ac:dyDescent="0.2">
      <c r="A5482" t="s">
        <v>5740</v>
      </c>
      <c r="B5482" t="s">
        <v>33371</v>
      </c>
      <c r="I5482" t="s">
        <v>5</v>
      </c>
      <c r="J5482">
        <v>14585.75</v>
      </c>
      <c r="M5482">
        <v>14585.75</v>
      </c>
      <c r="N5482">
        <f t="shared" si="85"/>
        <v>0</v>
      </c>
    </row>
    <row r="5483" spans="1:14" x14ac:dyDescent="0.2">
      <c r="A5483" t="s">
        <v>5741</v>
      </c>
      <c r="B5483" t="s">
        <v>33372</v>
      </c>
      <c r="I5483" t="s">
        <v>5</v>
      </c>
      <c r="J5483">
        <v>15957.02</v>
      </c>
      <c r="M5483">
        <v>15957.02</v>
      </c>
      <c r="N5483">
        <f t="shared" si="85"/>
        <v>0</v>
      </c>
    </row>
    <row r="5484" spans="1:14" x14ac:dyDescent="0.2">
      <c r="A5484" t="s">
        <v>5742</v>
      </c>
      <c r="B5484" t="s">
        <v>33372</v>
      </c>
      <c r="I5484" t="s">
        <v>5</v>
      </c>
      <c r="J5484">
        <v>14679.43</v>
      </c>
      <c r="M5484">
        <v>14679.43</v>
      </c>
      <c r="N5484">
        <f t="shared" si="85"/>
        <v>0</v>
      </c>
    </row>
    <row r="5485" spans="1:14" x14ac:dyDescent="0.2">
      <c r="A5485" t="s">
        <v>5743</v>
      </c>
      <c r="B5485" t="s">
        <v>33373</v>
      </c>
      <c r="I5485" t="s">
        <v>5</v>
      </c>
      <c r="J5485">
        <v>16335.94</v>
      </c>
      <c r="M5485">
        <v>16335.94</v>
      </c>
      <c r="N5485">
        <f t="shared" si="85"/>
        <v>0</v>
      </c>
    </row>
    <row r="5486" spans="1:14" x14ac:dyDescent="0.2">
      <c r="A5486" t="s">
        <v>5744</v>
      </c>
      <c r="B5486" t="s">
        <v>33373</v>
      </c>
      <c r="I5486" t="s">
        <v>5</v>
      </c>
      <c r="J5486">
        <v>15033.12</v>
      </c>
      <c r="M5486">
        <v>15033.12</v>
      </c>
      <c r="N5486">
        <f t="shared" si="85"/>
        <v>0</v>
      </c>
    </row>
    <row r="5487" spans="1:14" x14ac:dyDescent="0.2">
      <c r="A5487" t="s">
        <v>5745</v>
      </c>
      <c r="B5487" t="s">
        <v>33374</v>
      </c>
      <c r="I5487" t="s">
        <v>5</v>
      </c>
      <c r="J5487">
        <v>16554.080000000002</v>
      </c>
      <c r="M5487">
        <v>16554.080000000002</v>
      </c>
      <c r="N5487">
        <f t="shared" si="85"/>
        <v>0</v>
      </c>
    </row>
    <row r="5488" spans="1:14" x14ac:dyDescent="0.2">
      <c r="A5488" t="s">
        <v>5746</v>
      </c>
      <c r="B5488" t="s">
        <v>33374</v>
      </c>
      <c r="I5488" t="s">
        <v>5</v>
      </c>
      <c r="J5488">
        <v>15250.74</v>
      </c>
      <c r="M5488">
        <v>15250.74</v>
      </c>
      <c r="N5488">
        <f t="shared" si="85"/>
        <v>0</v>
      </c>
    </row>
    <row r="5489" spans="1:14" x14ac:dyDescent="0.2">
      <c r="A5489" t="s">
        <v>5747</v>
      </c>
      <c r="B5489" t="s">
        <v>33375</v>
      </c>
      <c r="I5489" t="s">
        <v>5</v>
      </c>
      <c r="J5489">
        <v>16865.68</v>
      </c>
      <c r="M5489">
        <v>16865.68</v>
      </c>
      <c r="N5489">
        <f t="shared" si="85"/>
        <v>0</v>
      </c>
    </row>
    <row r="5490" spans="1:14" x14ac:dyDescent="0.2">
      <c r="A5490" t="s">
        <v>5748</v>
      </c>
      <c r="B5490" t="s">
        <v>33375</v>
      </c>
      <c r="I5490" t="s">
        <v>5</v>
      </c>
      <c r="J5490">
        <v>15526.29</v>
      </c>
      <c r="M5490">
        <v>15526.29</v>
      </c>
      <c r="N5490">
        <f t="shared" si="85"/>
        <v>0</v>
      </c>
    </row>
    <row r="5491" spans="1:14" x14ac:dyDescent="0.2">
      <c r="A5491" t="s">
        <v>5749</v>
      </c>
      <c r="B5491" t="s">
        <v>33376</v>
      </c>
      <c r="I5491" t="s">
        <v>5</v>
      </c>
      <c r="J5491">
        <v>17426.669999999998</v>
      </c>
      <c r="M5491">
        <v>17426.669999999998</v>
      </c>
      <c r="N5491">
        <f t="shared" si="85"/>
        <v>0</v>
      </c>
    </row>
    <row r="5492" spans="1:14" x14ac:dyDescent="0.2">
      <c r="A5492" t="s">
        <v>5750</v>
      </c>
      <c r="B5492" t="s">
        <v>33376</v>
      </c>
      <c r="I5492" t="s">
        <v>5</v>
      </c>
      <c r="J5492">
        <v>16055.61</v>
      </c>
      <c r="M5492">
        <v>16055.61</v>
      </c>
      <c r="N5492">
        <f t="shared" si="85"/>
        <v>0</v>
      </c>
    </row>
    <row r="5493" spans="1:14" x14ac:dyDescent="0.2">
      <c r="A5493" t="s">
        <v>5751</v>
      </c>
      <c r="B5493" t="s">
        <v>33377</v>
      </c>
      <c r="I5493" t="s">
        <v>5</v>
      </c>
      <c r="J5493">
        <v>17858.2</v>
      </c>
      <c r="M5493">
        <v>17858.2</v>
      </c>
      <c r="N5493">
        <f t="shared" si="85"/>
        <v>0</v>
      </c>
    </row>
    <row r="5494" spans="1:14" x14ac:dyDescent="0.2">
      <c r="A5494" t="s">
        <v>5752</v>
      </c>
      <c r="B5494" t="s">
        <v>33377</v>
      </c>
      <c r="I5494" t="s">
        <v>5</v>
      </c>
      <c r="J5494">
        <v>16456.48</v>
      </c>
      <c r="M5494">
        <v>16456.48</v>
      </c>
      <c r="N5494">
        <f t="shared" si="85"/>
        <v>0</v>
      </c>
    </row>
    <row r="5495" spans="1:14" x14ac:dyDescent="0.2">
      <c r="A5495" t="s">
        <v>5753</v>
      </c>
      <c r="B5495" t="s">
        <v>33378</v>
      </c>
      <c r="I5495" t="s">
        <v>5</v>
      </c>
      <c r="J5495">
        <v>18404.02</v>
      </c>
      <c r="M5495">
        <v>18404.02</v>
      </c>
      <c r="N5495">
        <f t="shared" si="85"/>
        <v>0</v>
      </c>
    </row>
    <row r="5496" spans="1:14" x14ac:dyDescent="0.2">
      <c r="A5496" t="s">
        <v>5754</v>
      </c>
      <c r="B5496" t="s">
        <v>33378</v>
      </c>
      <c r="I5496" t="s">
        <v>5</v>
      </c>
      <c r="J5496">
        <v>16956.36</v>
      </c>
      <c r="M5496">
        <v>16956.36</v>
      </c>
      <c r="N5496">
        <f t="shared" si="85"/>
        <v>0</v>
      </c>
    </row>
    <row r="5497" spans="1:14" x14ac:dyDescent="0.2">
      <c r="A5497" t="s">
        <v>5755</v>
      </c>
      <c r="B5497" t="s">
        <v>33379</v>
      </c>
      <c r="I5497" t="s">
        <v>5</v>
      </c>
      <c r="J5497">
        <v>18876.7</v>
      </c>
      <c r="M5497">
        <v>18876.7</v>
      </c>
      <c r="N5497">
        <f t="shared" si="85"/>
        <v>0</v>
      </c>
    </row>
    <row r="5498" spans="1:14" x14ac:dyDescent="0.2">
      <c r="A5498" t="s">
        <v>5756</v>
      </c>
      <c r="B5498" t="s">
        <v>33379</v>
      </c>
      <c r="I5498" t="s">
        <v>5</v>
      </c>
      <c r="J5498">
        <v>17392.86</v>
      </c>
      <c r="M5498">
        <v>17392.86</v>
      </c>
      <c r="N5498">
        <f t="shared" si="85"/>
        <v>0</v>
      </c>
    </row>
    <row r="5499" spans="1:14" x14ac:dyDescent="0.2">
      <c r="A5499" t="s">
        <v>5757</v>
      </c>
      <c r="B5499" t="s">
        <v>33380</v>
      </c>
      <c r="I5499" t="s">
        <v>5</v>
      </c>
      <c r="J5499">
        <v>19326.669999999998</v>
      </c>
      <c r="M5499">
        <v>19326.669999999998</v>
      </c>
      <c r="N5499">
        <f t="shared" si="85"/>
        <v>0</v>
      </c>
    </row>
    <row r="5500" spans="1:14" x14ac:dyDescent="0.2">
      <c r="A5500" t="s">
        <v>5758</v>
      </c>
      <c r="B5500" t="s">
        <v>33380</v>
      </c>
      <c r="I5500" t="s">
        <v>5</v>
      </c>
      <c r="J5500">
        <v>17804.57</v>
      </c>
      <c r="M5500">
        <v>17804.57</v>
      </c>
      <c r="N5500">
        <f t="shared" si="85"/>
        <v>0</v>
      </c>
    </row>
    <row r="5501" spans="1:14" x14ac:dyDescent="0.2">
      <c r="A5501" t="s">
        <v>5759</v>
      </c>
      <c r="B5501" t="s">
        <v>33381</v>
      </c>
      <c r="I5501" t="s">
        <v>5</v>
      </c>
      <c r="J5501">
        <v>13854.79</v>
      </c>
      <c r="M5501">
        <v>13854.79</v>
      </c>
      <c r="N5501">
        <f t="shared" si="85"/>
        <v>0</v>
      </c>
    </row>
    <row r="5502" spans="1:14" x14ac:dyDescent="0.2">
      <c r="A5502" t="s">
        <v>5760</v>
      </c>
      <c r="B5502" t="s">
        <v>33381</v>
      </c>
      <c r="I5502" t="s">
        <v>5</v>
      </c>
      <c r="J5502">
        <v>12659.4</v>
      </c>
      <c r="M5502">
        <v>12659.4</v>
      </c>
      <c r="N5502">
        <f t="shared" si="85"/>
        <v>0</v>
      </c>
    </row>
    <row r="5503" spans="1:14" x14ac:dyDescent="0.2">
      <c r="A5503" t="s">
        <v>5761</v>
      </c>
      <c r="B5503" t="s">
        <v>33382</v>
      </c>
      <c r="I5503" t="s">
        <v>5</v>
      </c>
      <c r="J5503">
        <v>14103.06</v>
      </c>
      <c r="M5503">
        <v>14103.06</v>
      </c>
      <c r="N5503">
        <f t="shared" si="85"/>
        <v>0</v>
      </c>
    </row>
    <row r="5504" spans="1:14" x14ac:dyDescent="0.2">
      <c r="A5504" t="s">
        <v>5762</v>
      </c>
      <c r="B5504" t="s">
        <v>33382</v>
      </c>
      <c r="I5504" t="s">
        <v>5</v>
      </c>
      <c r="J5504">
        <v>12875.27</v>
      </c>
      <c r="M5504">
        <v>12875.27</v>
      </c>
      <c r="N5504">
        <f t="shared" si="85"/>
        <v>0</v>
      </c>
    </row>
    <row r="5505" spans="1:14" x14ac:dyDescent="0.2">
      <c r="A5505" t="s">
        <v>5763</v>
      </c>
      <c r="B5505" t="s">
        <v>33383</v>
      </c>
      <c r="I5505" t="s">
        <v>5</v>
      </c>
      <c r="J5505">
        <v>14278.28</v>
      </c>
      <c r="M5505">
        <v>14278.28</v>
      </c>
      <c r="N5505">
        <f t="shared" si="85"/>
        <v>0</v>
      </c>
    </row>
    <row r="5506" spans="1:14" x14ac:dyDescent="0.2">
      <c r="A5506" t="s">
        <v>5764</v>
      </c>
      <c r="B5506" t="s">
        <v>33383</v>
      </c>
      <c r="I5506" t="s">
        <v>5</v>
      </c>
      <c r="J5506">
        <v>13032.55</v>
      </c>
      <c r="M5506">
        <v>13032.55</v>
      </c>
      <c r="N5506">
        <f t="shared" si="85"/>
        <v>0</v>
      </c>
    </row>
    <row r="5507" spans="1:14" x14ac:dyDescent="0.2">
      <c r="A5507" t="s">
        <v>5765</v>
      </c>
      <c r="B5507" t="s">
        <v>33384</v>
      </c>
      <c r="I5507" t="s">
        <v>5</v>
      </c>
      <c r="J5507">
        <v>15155.62</v>
      </c>
      <c r="M5507">
        <v>15155.62</v>
      </c>
      <c r="N5507">
        <f t="shared" si="85"/>
        <v>0</v>
      </c>
    </row>
    <row r="5508" spans="1:14" x14ac:dyDescent="0.2">
      <c r="A5508" t="s">
        <v>5766</v>
      </c>
      <c r="B5508" t="s">
        <v>33384</v>
      </c>
      <c r="I5508" t="s">
        <v>5</v>
      </c>
      <c r="J5508">
        <v>13933.08</v>
      </c>
      <c r="M5508">
        <v>13933.08</v>
      </c>
      <c r="N5508">
        <f t="shared" ref="N5508:N5571" si="86">J5508-M5508</f>
        <v>0</v>
      </c>
    </row>
    <row r="5509" spans="1:14" x14ac:dyDescent="0.2">
      <c r="A5509" t="s">
        <v>5767</v>
      </c>
      <c r="B5509" t="s">
        <v>33385</v>
      </c>
      <c r="I5509" t="s">
        <v>5</v>
      </c>
      <c r="J5509">
        <v>16140.78</v>
      </c>
      <c r="M5509">
        <v>16140.78</v>
      </c>
      <c r="N5509">
        <f t="shared" si="86"/>
        <v>0</v>
      </c>
    </row>
    <row r="5510" spans="1:14" x14ac:dyDescent="0.2">
      <c r="A5510" t="s">
        <v>5768</v>
      </c>
      <c r="B5510" t="s">
        <v>33385</v>
      </c>
      <c r="I5510" t="s">
        <v>5</v>
      </c>
      <c r="J5510">
        <v>14853.37</v>
      </c>
      <c r="M5510">
        <v>14853.37</v>
      </c>
      <c r="N5510">
        <f t="shared" si="86"/>
        <v>0</v>
      </c>
    </row>
    <row r="5511" spans="1:14" x14ac:dyDescent="0.2">
      <c r="A5511" t="s">
        <v>5769</v>
      </c>
      <c r="B5511" t="s">
        <v>33386</v>
      </c>
      <c r="I5511" t="s">
        <v>5</v>
      </c>
      <c r="J5511">
        <v>17337.240000000002</v>
      </c>
      <c r="M5511">
        <v>17337.240000000002</v>
      </c>
      <c r="N5511">
        <f t="shared" si="86"/>
        <v>0</v>
      </c>
    </row>
    <row r="5512" spans="1:14" x14ac:dyDescent="0.2">
      <c r="A5512" t="s">
        <v>5770</v>
      </c>
      <c r="B5512" t="s">
        <v>33386</v>
      </c>
      <c r="I5512" t="s">
        <v>5</v>
      </c>
      <c r="J5512">
        <v>15951.74</v>
      </c>
      <c r="M5512">
        <v>15951.74</v>
      </c>
      <c r="N5512">
        <f t="shared" si="86"/>
        <v>0</v>
      </c>
    </row>
    <row r="5513" spans="1:14" x14ac:dyDescent="0.2">
      <c r="A5513" t="s">
        <v>5771</v>
      </c>
      <c r="B5513" t="s">
        <v>33387</v>
      </c>
      <c r="I5513" t="s">
        <v>5</v>
      </c>
      <c r="J5513">
        <v>17420.169999999998</v>
      </c>
      <c r="M5513">
        <v>17420.169999999998</v>
      </c>
      <c r="N5513">
        <f t="shared" si="86"/>
        <v>0</v>
      </c>
    </row>
    <row r="5514" spans="1:14" x14ac:dyDescent="0.2">
      <c r="A5514" t="s">
        <v>5772</v>
      </c>
      <c r="B5514" t="s">
        <v>33387</v>
      </c>
      <c r="I5514" t="s">
        <v>5</v>
      </c>
      <c r="J5514">
        <v>16028.93</v>
      </c>
      <c r="M5514">
        <v>16028.93</v>
      </c>
      <c r="N5514">
        <f t="shared" si="86"/>
        <v>0</v>
      </c>
    </row>
    <row r="5515" spans="1:14" x14ac:dyDescent="0.2">
      <c r="A5515" t="s">
        <v>5773</v>
      </c>
      <c r="B5515" t="s">
        <v>33388</v>
      </c>
      <c r="I5515" t="s">
        <v>5</v>
      </c>
      <c r="J5515">
        <v>17513.95</v>
      </c>
      <c r="M5515">
        <v>17513.95</v>
      </c>
      <c r="N5515">
        <f t="shared" si="86"/>
        <v>0</v>
      </c>
    </row>
    <row r="5516" spans="1:14" x14ac:dyDescent="0.2">
      <c r="A5516" t="s">
        <v>5774</v>
      </c>
      <c r="B5516" t="s">
        <v>33388</v>
      </c>
      <c r="I5516" t="s">
        <v>5</v>
      </c>
      <c r="J5516">
        <v>16115.51</v>
      </c>
      <c r="M5516">
        <v>16115.51</v>
      </c>
      <c r="N5516">
        <f t="shared" si="86"/>
        <v>0</v>
      </c>
    </row>
    <row r="5517" spans="1:14" x14ac:dyDescent="0.2">
      <c r="A5517" t="s">
        <v>5775</v>
      </c>
      <c r="B5517" t="s">
        <v>33389</v>
      </c>
      <c r="I5517" t="s">
        <v>5</v>
      </c>
      <c r="J5517">
        <v>17944.71</v>
      </c>
      <c r="M5517">
        <v>17944.71</v>
      </c>
      <c r="N5517">
        <f t="shared" si="86"/>
        <v>0</v>
      </c>
    </row>
    <row r="5518" spans="1:14" x14ac:dyDescent="0.2">
      <c r="A5518" t="s">
        <v>5776</v>
      </c>
      <c r="B5518" t="s">
        <v>33389</v>
      </c>
      <c r="I5518" t="s">
        <v>5</v>
      </c>
      <c r="J5518">
        <v>16528.45</v>
      </c>
      <c r="M5518">
        <v>16528.45</v>
      </c>
      <c r="N5518">
        <f t="shared" si="86"/>
        <v>0</v>
      </c>
    </row>
    <row r="5519" spans="1:14" x14ac:dyDescent="0.2">
      <c r="A5519" t="s">
        <v>5777</v>
      </c>
      <c r="B5519" t="s">
        <v>33390</v>
      </c>
      <c r="I5519" t="s">
        <v>5</v>
      </c>
      <c r="J5519">
        <v>18378.96</v>
      </c>
      <c r="M5519">
        <v>18378.96</v>
      </c>
      <c r="N5519">
        <f t="shared" si="86"/>
        <v>0</v>
      </c>
    </row>
    <row r="5520" spans="1:14" x14ac:dyDescent="0.2">
      <c r="A5520" t="s">
        <v>5778</v>
      </c>
      <c r="B5520" t="s">
        <v>33390</v>
      </c>
      <c r="I5520" t="s">
        <v>5</v>
      </c>
      <c r="J5520">
        <v>16926.53</v>
      </c>
      <c r="M5520">
        <v>16926.53</v>
      </c>
      <c r="N5520">
        <f t="shared" si="86"/>
        <v>0</v>
      </c>
    </row>
    <row r="5521" spans="1:14" x14ac:dyDescent="0.2">
      <c r="A5521" t="s">
        <v>5779</v>
      </c>
      <c r="B5521" t="s">
        <v>33391</v>
      </c>
      <c r="I5521" t="s">
        <v>5</v>
      </c>
      <c r="J5521">
        <v>18784.22</v>
      </c>
      <c r="M5521">
        <v>18784.22</v>
      </c>
      <c r="N5521">
        <f t="shared" si="86"/>
        <v>0</v>
      </c>
    </row>
    <row r="5522" spans="1:14" x14ac:dyDescent="0.2">
      <c r="A5522" t="s">
        <v>5780</v>
      </c>
      <c r="B5522" t="s">
        <v>33391</v>
      </c>
      <c r="I5522" t="s">
        <v>5</v>
      </c>
      <c r="J5522">
        <v>17304.63</v>
      </c>
      <c r="M5522">
        <v>17304.63</v>
      </c>
      <c r="N5522">
        <f t="shared" si="86"/>
        <v>0</v>
      </c>
    </row>
    <row r="5523" spans="1:14" x14ac:dyDescent="0.2">
      <c r="A5523" t="s">
        <v>5781</v>
      </c>
      <c r="B5523" t="s">
        <v>33392</v>
      </c>
      <c r="I5523" t="s">
        <v>5</v>
      </c>
      <c r="J5523">
        <v>19324.419999999998</v>
      </c>
      <c r="M5523">
        <v>19324.419999999998</v>
      </c>
      <c r="N5523">
        <f t="shared" si="86"/>
        <v>0</v>
      </c>
    </row>
    <row r="5524" spans="1:14" x14ac:dyDescent="0.2">
      <c r="A5524" t="s">
        <v>5782</v>
      </c>
      <c r="B5524" t="s">
        <v>33392</v>
      </c>
      <c r="I5524" t="s">
        <v>5</v>
      </c>
      <c r="J5524">
        <v>17799.64</v>
      </c>
      <c r="M5524">
        <v>17799.64</v>
      </c>
      <c r="N5524">
        <f t="shared" si="86"/>
        <v>0</v>
      </c>
    </row>
    <row r="5525" spans="1:14" x14ac:dyDescent="0.2">
      <c r="A5525" t="s">
        <v>5783</v>
      </c>
      <c r="B5525" t="s">
        <v>33393</v>
      </c>
      <c r="I5525" t="s">
        <v>5</v>
      </c>
      <c r="J5525">
        <v>19795.29</v>
      </c>
      <c r="M5525">
        <v>19795.29</v>
      </c>
      <c r="N5525">
        <f t="shared" si="86"/>
        <v>0</v>
      </c>
    </row>
    <row r="5526" spans="1:14" x14ac:dyDescent="0.2">
      <c r="A5526" t="s">
        <v>5784</v>
      </c>
      <c r="B5526" t="s">
        <v>33393</v>
      </c>
      <c r="I5526" t="s">
        <v>5</v>
      </c>
      <c r="J5526">
        <v>18234.580000000002</v>
      </c>
      <c r="M5526">
        <v>18234.580000000002</v>
      </c>
      <c r="N5526">
        <f t="shared" si="86"/>
        <v>0</v>
      </c>
    </row>
    <row r="5527" spans="1:14" x14ac:dyDescent="0.2">
      <c r="A5527" t="s">
        <v>5785</v>
      </c>
      <c r="B5527" t="s">
        <v>33394</v>
      </c>
      <c r="I5527" t="s">
        <v>5</v>
      </c>
      <c r="J5527">
        <v>20229.54</v>
      </c>
      <c r="M5527">
        <v>20229.54</v>
      </c>
      <c r="N5527">
        <f t="shared" si="86"/>
        <v>0</v>
      </c>
    </row>
    <row r="5528" spans="1:14" x14ac:dyDescent="0.2">
      <c r="A5528" t="s">
        <v>5786</v>
      </c>
      <c r="B5528" t="s">
        <v>33394</v>
      </c>
      <c r="I5528" t="s">
        <v>5</v>
      </c>
      <c r="J5528">
        <v>18632.650000000001</v>
      </c>
      <c r="M5528">
        <v>18632.650000000001</v>
      </c>
      <c r="N5528">
        <f t="shared" si="86"/>
        <v>0</v>
      </c>
    </row>
    <row r="5529" spans="1:14" x14ac:dyDescent="0.2">
      <c r="A5529" t="s">
        <v>5787</v>
      </c>
      <c r="B5529" t="s">
        <v>33395</v>
      </c>
      <c r="I5529" t="s">
        <v>5</v>
      </c>
      <c r="J5529">
        <v>20701.71</v>
      </c>
      <c r="M5529">
        <v>20701.71</v>
      </c>
      <c r="N5529">
        <f t="shared" si="86"/>
        <v>0</v>
      </c>
    </row>
    <row r="5530" spans="1:14" x14ac:dyDescent="0.2">
      <c r="A5530" t="s">
        <v>5788</v>
      </c>
      <c r="B5530" t="s">
        <v>33395</v>
      </c>
      <c r="I5530" t="s">
        <v>5</v>
      </c>
      <c r="J5530">
        <v>19068.72</v>
      </c>
      <c r="M5530">
        <v>19068.72</v>
      </c>
      <c r="N5530">
        <f t="shared" si="86"/>
        <v>0</v>
      </c>
    </row>
    <row r="5531" spans="1:14" x14ac:dyDescent="0.2">
      <c r="A5531" t="s">
        <v>5789</v>
      </c>
      <c r="B5531" t="s">
        <v>33396</v>
      </c>
      <c r="I5531" t="s">
        <v>5</v>
      </c>
      <c r="J5531">
        <v>18521.990000000002</v>
      </c>
      <c r="M5531">
        <v>18521.990000000002</v>
      </c>
      <c r="N5531">
        <f t="shared" si="86"/>
        <v>0</v>
      </c>
    </row>
    <row r="5532" spans="1:14" x14ac:dyDescent="0.2">
      <c r="A5532" t="s">
        <v>5790</v>
      </c>
      <c r="B5532" t="s">
        <v>33396</v>
      </c>
      <c r="I5532" t="s">
        <v>5</v>
      </c>
      <c r="J5532">
        <v>17019.13</v>
      </c>
      <c r="M5532">
        <v>17019.13</v>
      </c>
      <c r="N5532">
        <f t="shared" si="86"/>
        <v>0</v>
      </c>
    </row>
    <row r="5533" spans="1:14" x14ac:dyDescent="0.2">
      <c r="A5533" t="s">
        <v>5791</v>
      </c>
      <c r="B5533" t="s">
        <v>33397</v>
      </c>
      <c r="I5533" t="s">
        <v>5</v>
      </c>
      <c r="J5533">
        <v>20551.36</v>
      </c>
      <c r="M5533">
        <v>20551.36</v>
      </c>
      <c r="N5533">
        <f t="shared" si="86"/>
        <v>0</v>
      </c>
    </row>
    <row r="5534" spans="1:14" x14ac:dyDescent="0.2">
      <c r="A5534" t="s">
        <v>5792</v>
      </c>
      <c r="B5534" t="s">
        <v>33397</v>
      </c>
      <c r="I5534" t="s">
        <v>5</v>
      </c>
      <c r="J5534">
        <v>18904.810000000001</v>
      </c>
      <c r="M5534">
        <v>18904.810000000001</v>
      </c>
      <c r="N5534">
        <f t="shared" si="86"/>
        <v>0</v>
      </c>
    </row>
    <row r="5535" spans="1:14" x14ac:dyDescent="0.2">
      <c r="A5535" t="s">
        <v>5793</v>
      </c>
      <c r="B5535" t="s">
        <v>33398</v>
      </c>
      <c r="I5535" t="s">
        <v>5</v>
      </c>
      <c r="J5535">
        <v>22512.41</v>
      </c>
      <c r="M5535">
        <v>22512.41</v>
      </c>
      <c r="N5535">
        <f t="shared" si="86"/>
        <v>0</v>
      </c>
    </row>
    <row r="5536" spans="1:14" x14ac:dyDescent="0.2">
      <c r="A5536" t="s">
        <v>5794</v>
      </c>
      <c r="B5536" t="s">
        <v>33398</v>
      </c>
      <c r="I5536" t="s">
        <v>5</v>
      </c>
      <c r="J5536">
        <v>20706.560000000001</v>
      </c>
      <c r="M5536">
        <v>20706.560000000001</v>
      </c>
      <c r="N5536">
        <f t="shared" si="86"/>
        <v>0</v>
      </c>
    </row>
    <row r="5537" spans="1:14" x14ac:dyDescent="0.2">
      <c r="A5537" t="s">
        <v>5795</v>
      </c>
      <c r="B5537" t="s">
        <v>33399</v>
      </c>
      <c r="I5537" t="s">
        <v>5</v>
      </c>
      <c r="J5537">
        <v>25304.35</v>
      </c>
      <c r="M5537">
        <v>25304.35</v>
      </c>
      <c r="N5537">
        <f t="shared" si="86"/>
        <v>0</v>
      </c>
    </row>
    <row r="5538" spans="1:14" x14ac:dyDescent="0.2">
      <c r="A5538" t="s">
        <v>5796</v>
      </c>
      <c r="B5538" t="s">
        <v>33399</v>
      </c>
      <c r="I5538" t="s">
        <v>5</v>
      </c>
      <c r="J5538">
        <v>23271.23</v>
      </c>
      <c r="M5538">
        <v>23271.23</v>
      </c>
      <c r="N5538">
        <f t="shared" si="86"/>
        <v>0</v>
      </c>
    </row>
    <row r="5539" spans="1:14" x14ac:dyDescent="0.2">
      <c r="A5539" t="s">
        <v>5797</v>
      </c>
      <c r="B5539" t="s">
        <v>33400</v>
      </c>
      <c r="I5539" t="s">
        <v>5</v>
      </c>
      <c r="J5539">
        <v>25698.74</v>
      </c>
      <c r="M5539">
        <v>25698.74</v>
      </c>
      <c r="N5539">
        <f t="shared" si="86"/>
        <v>0</v>
      </c>
    </row>
    <row r="5540" spans="1:14" x14ac:dyDescent="0.2">
      <c r="A5540" t="s">
        <v>5798</v>
      </c>
      <c r="B5540" t="s">
        <v>33400</v>
      </c>
      <c r="I5540" t="s">
        <v>5</v>
      </c>
      <c r="J5540">
        <v>23662.58</v>
      </c>
      <c r="M5540">
        <v>23662.58</v>
      </c>
      <c r="N5540">
        <f t="shared" si="86"/>
        <v>0</v>
      </c>
    </row>
    <row r="5541" spans="1:14" x14ac:dyDescent="0.2">
      <c r="A5541" t="s">
        <v>5799</v>
      </c>
      <c r="B5541" t="s">
        <v>33401</v>
      </c>
      <c r="I5541" t="s">
        <v>5</v>
      </c>
      <c r="J5541">
        <v>25806.62</v>
      </c>
      <c r="M5541">
        <v>25806.62</v>
      </c>
      <c r="N5541">
        <f t="shared" si="86"/>
        <v>0</v>
      </c>
    </row>
    <row r="5542" spans="1:14" x14ac:dyDescent="0.2">
      <c r="A5542" t="s">
        <v>5800</v>
      </c>
      <c r="B5542" t="s">
        <v>33401</v>
      </c>
      <c r="I5542" t="s">
        <v>5</v>
      </c>
      <c r="J5542">
        <v>23761.47</v>
      </c>
      <c r="M5542">
        <v>23761.47</v>
      </c>
      <c r="N5542">
        <f t="shared" si="86"/>
        <v>0</v>
      </c>
    </row>
    <row r="5543" spans="1:14" x14ac:dyDescent="0.2">
      <c r="A5543" t="s">
        <v>5801</v>
      </c>
      <c r="B5543" t="s">
        <v>33402</v>
      </c>
      <c r="I5543" t="s">
        <v>5</v>
      </c>
      <c r="J5543">
        <v>26062.15</v>
      </c>
      <c r="M5543">
        <v>26062.15</v>
      </c>
      <c r="N5543">
        <f t="shared" si="86"/>
        <v>0</v>
      </c>
    </row>
    <row r="5544" spans="1:14" x14ac:dyDescent="0.2">
      <c r="A5544" t="s">
        <v>5802</v>
      </c>
      <c r="B5544" t="s">
        <v>33402</v>
      </c>
      <c r="I5544" t="s">
        <v>5</v>
      </c>
      <c r="J5544">
        <v>23965.53</v>
      </c>
      <c r="M5544">
        <v>23965.53</v>
      </c>
      <c r="N5544">
        <f t="shared" si="86"/>
        <v>0</v>
      </c>
    </row>
    <row r="5545" spans="1:14" x14ac:dyDescent="0.2">
      <c r="A5545" t="s">
        <v>5803</v>
      </c>
      <c r="B5545" t="s">
        <v>33403</v>
      </c>
      <c r="I5545" t="s">
        <v>5</v>
      </c>
      <c r="J5545">
        <v>26658.400000000001</v>
      </c>
      <c r="M5545">
        <v>26658.400000000001</v>
      </c>
      <c r="N5545">
        <f t="shared" si="86"/>
        <v>0</v>
      </c>
    </row>
    <row r="5546" spans="1:14" x14ac:dyDescent="0.2">
      <c r="A5546" t="s">
        <v>5804</v>
      </c>
      <c r="B5546" t="s">
        <v>33403</v>
      </c>
      <c r="I5546" t="s">
        <v>5</v>
      </c>
      <c r="J5546">
        <v>24509.29</v>
      </c>
      <c r="M5546">
        <v>24509.29</v>
      </c>
      <c r="N5546">
        <f t="shared" si="86"/>
        <v>0</v>
      </c>
    </row>
    <row r="5547" spans="1:14" x14ac:dyDescent="0.2">
      <c r="A5547" t="s">
        <v>5805</v>
      </c>
      <c r="B5547" t="s">
        <v>33404</v>
      </c>
      <c r="I5547" t="s">
        <v>5</v>
      </c>
      <c r="J5547">
        <v>27119.18</v>
      </c>
      <c r="M5547">
        <v>27119.18</v>
      </c>
      <c r="N5547">
        <f t="shared" si="86"/>
        <v>0</v>
      </c>
    </row>
    <row r="5548" spans="1:14" x14ac:dyDescent="0.2">
      <c r="A5548" t="s">
        <v>5806</v>
      </c>
      <c r="B5548" t="s">
        <v>33404</v>
      </c>
      <c r="I5548" t="s">
        <v>5</v>
      </c>
      <c r="J5548">
        <v>24930.55</v>
      </c>
      <c r="M5548">
        <v>24930.55</v>
      </c>
      <c r="N5548">
        <f t="shared" si="86"/>
        <v>0</v>
      </c>
    </row>
    <row r="5549" spans="1:14" x14ac:dyDescent="0.2">
      <c r="A5549" t="s">
        <v>5807</v>
      </c>
      <c r="B5549" t="s">
        <v>33405</v>
      </c>
      <c r="I5549" t="s">
        <v>5</v>
      </c>
      <c r="J5549">
        <v>27812.62</v>
      </c>
      <c r="M5549">
        <v>27812.62</v>
      </c>
      <c r="N5549">
        <f t="shared" si="86"/>
        <v>0</v>
      </c>
    </row>
    <row r="5550" spans="1:14" x14ac:dyDescent="0.2">
      <c r="A5550" t="s">
        <v>5808</v>
      </c>
      <c r="B5550" t="s">
        <v>33405</v>
      </c>
      <c r="I5550" t="s">
        <v>5</v>
      </c>
      <c r="J5550">
        <v>25558.51</v>
      </c>
      <c r="M5550">
        <v>25558.51</v>
      </c>
      <c r="N5550">
        <f t="shared" si="86"/>
        <v>0</v>
      </c>
    </row>
    <row r="5551" spans="1:14" x14ac:dyDescent="0.2">
      <c r="A5551" t="s">
        <v>5809</v>
      </c>
      <c r="B5551" t="s">
        <v>33406</v>
      </c>
      <c r="I5551" t="s">
        <v>5</v>
      </c>
      <c r="J5551">
        <v>28412.71</v>
      </c>
      <c r="M5551">
        <v>28412.71</v>
      </c>
      <c r="N5551">
        <f t="shared" si="86"/>
        <v>0</v>
      </c>
    </row>
    <row r="5552" spans="1:14" x14ac:dyDescent="0.2">
      <c r="A5552" t="s">
        <v>5810</v>
      </c>
      <c r="B5552" t="s">
        <v>33406</v>
      </c>
      <c r="I5552" t="s">
        <v>5</v>
      </c>
      <c r="J5552">
        <v>26106.47</v>
      </c>
      <c r="M5552">
        <v>26106.47</v>
      </c>
      <c r="N5552">
        <f t="shared" si="86"/>
        <v>0</v>
      </c>
    </row>
    <row r="5553" spans="1:14" x14ac:dyDescent="0.2">
      <c r="A5553" t="s">
        <v>5811</v>
      </c>
      <c r="B5553" t="s">
        <v>33407</v>
      </c>
      <c r="I5553" t="s">
        <v>5</v>
      </c>
      <c r="J5553">
        <v>29048.19</v>
      </c>
      <c r="M5553">
        <v>29048.19</v>
      </c>
      <c r="N5553">
        <f t="shared" si="86"/>
        <v>0</v>
      </c>
    </row>
    <row r="5554" spans="1:14" x14ac:dyDescent="0.2">
      <c r="A5554" t="s">
        <v>5812</v>
      </c>
      <c r="B5554" t="s">
        <v>33407</v>
      </c>
      <c r="I5554" t="s">
        <v>5</v>
      </c>
      <c r="J5554">
        <v>26683.35</v>
      </c>
      <c r="M5554">
        <v>26683.35</v>
      </c>
      <c r="N5554">
        <f t="shared" si="86"/>
        <v>0</v>
      </c>
    </row>
    <row r="5555" spans="1:14" x14ac:dyDescent="0.2">
      <c r="A5555" t="s">
        <v>5813</v>
      </c>
      <c r="B5555" t="s">
        <v>33408</v>
      </c>
      <c r="I5555" t="s">
        <v>5</v>
      </c>
      <c r="J5555">
        <v>29606.25</v>
      </c>
      <c r="M5555">
        <v>29606.25</v>
      </c>
      <c r="N5555">
        <f t="shared" si="86"/>
        <v>0</v>
      </c>
    </row>
    <row r="5556" spans="1:14" x14ac:dyDescent="0.2">
      <c r="A5556" t="s">
        <v>5814</v>
      </c>
      <c r="B5556" t="s">
        <v>33408</v>
      </c>
      <c r="I5556" t="s">
        <v>5</v>
      </c>
      <c r="J5556">
        <v>27188.89</v>
      </c>
      <c r="M5556">
        <v>27188.89</v>
      </c>
      <c r="N5556">
        <f t="shared" si="86"/>
        <v>0</v>
      </c>
    </row>
    <row r="5557" spans="1:14" x14ac:dyDescent="0.2">
      <c r="A5557" t="s">
        <v>5815</v>
      </c>
      <c r="B5557" t="s">
        <v>33409</v>
      </c>
      <c r="I5557" t="s">
        <v>5</v>
      </c>
      <c r="J5557">
        <v>3499.14</v>
      </c>
      <c r="M5557">
        <v>3499.14</v>
      </c>
      <c r="N5557">
        <f t="shared" si="86"/>
        <v>0</v>
      </c>
    </row>
    <row r="5558" spans="1:14" x14ac:dyDescent="0.2">
      <c r="A5558" t="s">
        <v>5816</v>
      </c>
      <c r="B5558" t="s">
        <v>33409</v>
      </c>
      <c r="I5558" t="s">
        <v>5</v>
      </c>
      <c r="J5558">
        <v>3331.78</v>
      </c>
      <c r="M5558">
        <v>3331.78</v>
      </c>
      <c r="N5558">
        <f t="shared" si="86"/>
        <v>0</v>
      </c>
    </row>
    <row r="5559" spans="1:14" x14ac:dyDescent="0.2">
      <c r="A5559" t="s">
        <v>5817</v>
      </c>
      <c r="B5559" t="s">
        <v>33410</v>
      </c>
      <c r="I5559" t="s">
        <v>5</v>
      </c>
      <c r="J5559">
        <v>3679.49</v>
      </c>
      <c r="M5559">
        <v>3679.49</v>
      </c>
      <c r="N5559">
        <f t="shared" si="86"/>
        <v>0</v>
      </c>
    </row>
    <row r="5560" spans="1:14" x14ac:dyDescent="0.2">
      <c r="A5560" t="s">
        <v>5818</v>
      </c>
      <c r="B5560" t="s">
        <v>33410</v>
      </c>
      <c r="I5560" t="s">
        <v>5</v>
      </c>
      <c r="J5560">
        <v>3497.91</v>
      </c>
      <c r="M5560">
        <v>3497.91</v>
      </c>
      <c r="N5560">
        <f t="shared" si="86"/>
        <v>0</v>
      </c>
    </row>
    <row r="5561" spans="1:14" x14ac:dyDescent="0.2">
      <c r="A5561" t="s">
        <v>5819</v>
      </c>
      <c r="B5561" t="s">
        <v>33411</v>
      </c>
      <c r="I5561" t="s">
        <v>5</v>
      </c>
      <c r="J5561">
        <v>4035.43</v>
      </c>
      <c r="M5561">
        <v>4035.43</v>
      </c>
      <c r="N5561">
        <f t="shared" si="86"/>
        <v>0</v>
      </c>
    </row>
    <row r="5562" spans="1:14" x14ac:dyDescent="0.2">
      <c r="A5562" t="s">
        <v>5820</v>
      </c>
      <c r="B5562" t="s">
        <v>33411</v>
      </c>
      <c r="I5562" t="s">
        <v>5</v>
      </c>
      <c r="J5562">
        <v>3842.77</v>
      </c>
      <c r="M5562">
        <v>3842.77</v>
      </c>
      <c r="N5562">
        <f t="shared" si="86"/>
        <v>0</v>
      </c>
    </row>
    <row r="5563" spans="1:14" x14ac:dyDescent="0.2">
      <c r="A5563" t="s">
        <v>5821</v>
      </c>
      <c r="B5563" t="s">
        <v>33412</v>
      </c>
      <c r="I5563" t="s">
        <v>5</v>
      </c>
      <c r="J5563">
        <v>4514.08</v>
      </c>
      <c r="M5563">
        <v>4514.08</v>
      </c>
      <c r="N5563">
        <f t="shared" si="86"/>
        <v>0</v>
      </c>
    </row>
    <row r="5564" spans="1:14" x14ac:dyDescent="0.2">
      <c r="A5564" t="s">
        <v>5822</v>
      </c>
      <c r="B5564" t="s">
        <v>33412</v>
      </c>
      <c r="I5564" t="s">
        <v>5</v>
      </c>
      <c r="J5564">
        <v>4293.22</v>
      </c>
      <c r="M5564">
        <v>4293.22</v>
      </c>
      <c r="N5564">
        <f t="shared" si="86"/>
        <v>0</v>
      </c>
    </row>
    <row r="5565" spans="1:14" x14ac:dyDescent="0.2">
      <c r="A5565" t="s">
        <v>5823</v>
      </c>
      <c r="B5565" t="s">
        <v>33413</v>
      </c>
      <c r="I5565" t="s">
        <v>5</v>
      </c>
      <c r="J5565">
        <v>5051.83</v>
      </c>
      <c r="M5565">
        <v>5051.83</v>
      </c>
      <c r="N5565">
        <f t="shared" si="86"/>
        <v>0</v>
      </c>
    </row>
    <row r="5566" spans="1:14" x14ac:dyDescent="0.2">
      <c r="A5566" t="s">
        <v>5824</v>
      </c>
      <c r="B5566" t="s">
        <v>33413</v>
      </c>
      <c r="I5566" t="s">
        <v>5</v>
      </c>
      <c r="J5566">
        <v>4798.6099999999997</v>
      </c>
      <c r="M5566">
        <v>4798.6099999999997</v>
      </c>
      <c r="N5566">
        <f t="shared" si="86"/>
        <v>0</v>
      </c>
    </row>
    <row r="5567" spans="1:14" x14ac:dyDescent="0.2">
      <c r="A5567" t="s">
        <v>5825</v>
      </c>
      <c r="B5567" t="s">
        <v>33414</v>
      </c>
      <c r="I5567" t="s">
        <v>5</v>
      </c>
      <c r="J5567">
        <v>617.73</v>
      </c>
      <c r="M5567">
        <v>617.73</v>
      </c>
      <c r="N5567">
        <f t="shared" si="86"/>
        <v>0</v>
      </c>
    </row>
    <row r="5568" spans="1:14" x14ac:dyDescent="0.2">
      <c r="A5568" t="s">
        <v>5826</v>
      </c>
      <c r="B5568" t="s">
        <v>33414</v>
      </c>
      <c r="I5568" t="s">
        <v>5</v>
      </c>
      <c r="J5568">
        <v>581.65</v>
      </c>
      <c r="M5568">
        <v>581.65</v>
      </c>
      <c r="N5568">
        <f t="shared" si="86"/>
        <v>0</v>
      </c>
    </row>
    <row r="5569" spans="1:14" x14ac:dyDescent="0.2">
      <c r="A5569" t="s">
        <v>5827</v>
      </c>
      <c r="B5569" t="s">
        <v>33415</v>
      </c>
      <c r="I5569" t="s">
        <v>5</v>
      </c>
      <c r="J5569">
        <v>740.68</v>
      </c>
      <c r="M5569">
        <v>740.68</v>
      </c>
      <c r="N5569">
        <f t="shared" si="86"/>
        <v>0</v>
      </c>
    </row>
    <row r="5570" spans="1:14" x14ac:dyDescent="0.2">
      <c r="A5570" t="s">
        <v>5828</v>
      </c>
      <c r="B5570" t="s">
        <v>33415</v>
      </c>
      <c r="I5570" t="s">
        <v>5</v>
      </c>
      <c r="J5570">
        <v>696.18</v>
      </c>
      <c r="M5570">
        <v>696.18</v>
      </c>
      <c r="N5570">
        <f t="shared" si="86"/>
        <v>0</v>
      </c>
    </row>
    <row r="5571" spans="1:14" x14ac:dyDescent="0.2">
      <c r="A5571" t="s">
        <v>5829</v>
      </c>
      <c r="B5571" t="s">
        <v>33416</v>
      </c>
      <c r="I5571" t="s">
        <v>5</v>
      </c>
      <c r="J5571">
        <v>1085.47</v>
      </c>
      <c r="M5571">
        <v>1085.47</v>
      </c>
      <c r="N5571">
        <f t="shared" si="86"/>
        <v>0</v>
      </c>
    </row>
    <row r="5572" spans="1:14" x14ac:dyDescent="0.2">
      <c r="A5572" t="s">
        <v>5830</v>
      </c>
      <c r="B5572" t="s">
        <v>33416</v>
      </c>
      <c r="I5572" t="s">
        <v>5</v>
      </c>
      <c r="J5572">
        <v>1021.73</v>
      </c>
      <c r="M5572">
        <v>1021.73</v>
      </c>
      <c r="N5572">
        <f t="shared" ref="N5572:N5635" si="87">J5572-M5572</f>
        <v>0</v>
      </c>
    </row>
    <row r="5573" spans="1:14" x14ac:dyDescent="0.2">
      <c r="A5573" t="s">
        <v>5831</v>
      </c>
      <c r="B5573" t="s">
        <v>33417</v>
      </c>
      <c r="I5573" t="s">
        <v>5</v>
      </c>
      <c r="J5573">
        <v>1423.25</v>
      </c>
      <c r="M5573">
        <v>1423.25</v>
      </c>
      <c r="N5573">
        <f t="shared" si="87"/>
        <v>0</v>
      </c>
    </row>
    <row r="5574" spans="1:14" x14ac:dyDescent="0.2">
      <c r="A5574" t="s">
        <v>5832</v>
      </c>
      <c r="B5574" t="s">
        <v>33417</v>
      </c>
      <c r="I5574" t="s">
        <v>5</v>
      </c>
      <c r="J5574">
        <v>1338</v>
      </c>
      <c r="M5574">
        <v>1338</v>
      </c>
      <c r="N5574">
        <f t="shared" si="87"/>
        <v>0</v>
      </c>
    </row>
    <row r="5575" spans="1:14" x14ac:dyDescent="0.2">
      <c r="A5575" t="s">
        <v>5833</v>
      </c>
      <c r="B5575" t="s">
        <v>33418</v>
      </c>
      <c r="I5575" t="s">
        <v>5</v>
      </c>
      <c r="J5575">
        <v>2235.27</v>
      </c>
      <c r="M5575">
        <v>2235.27</v>
      </c>
      <c r="N5575">
        <f t="shared" si="87"/>
        <v>0</v>
      </c>
    </row>
    <row r="5576" spans="1:14" x14ac:dyDescent="0.2">
      <c r="A5576" t="s">
        <v>5834</v>
      </c>
      <c r="B5576" t="s">
        <v>33418</v>
      </c>
      <c r="I5576" t="s">
        <v>5</v>
      </c>
      <c r="J5576">
        <v>2097.69</v>
      </c>
      <c r="M5576">
        <v>2097.69</v>
      </c>
      <c r="N5576">
        <f t="shared" si="87"/>
        <v>0</v>
      </c>
    </row>
    <row r="5577" spans="1:14" x14ac:dyDescent="0.2">
      <c r="A5577" t="s">
        <v>5835</v>
      </c>
      <c r="B5577" t="s">
        <v>33419</v>
      </c>
      <c r="I5577" t="s">
        <v>5</v>
      </c>
      <c r="J5577">
        <v>741.19</v>
      </c>
      <c r="M5577">
        <v>741.19</v>
      </c>
      <c r="N5577">
        <f t="shared" si="87"/>
        <v>0</v>
      </c>
    </row>
    <row r="5578" spans="1:14" x14ac:dyDescent="0.2">
      <c r="A5578" t="s">
        <v>5836</v>
      </c>
      <c r="B5578" t="s">
        <v>33419</v>
      </c>
      <c r="I5578" t="s">
        <v>5</v>
      </c>
      <c r="J5578">
        <v>700.04</v>
      </c>
      <c r="M5578">
        <v>700.04</v>
      </c>
      <c r="N5578">
        <f t="shared" si="87"/>
        <v>0</v>
      </c>
    </row>
    <row r="5579" spans="1:14" x14ac:dyDescent="0.2">
      <c r="A5579" t="s">
        <v>5837</v>
      </c>
      <c r="B5579" t="s">
        <v>33420</v>
      </c>
      <c r="I5579" t="s">
        <v>5</v>
      </c>
      <c r="J5579">
        <v>902.81</v>
      </c>
      <c r="M5579">
        <v>902.81</v>
      </c>
      <c r="N5579">
        <f t="shared" si="87"/>
        <v>0</v>
      </c>
    </row>
    <row r="5580" spans="1:14" x14ac:dyDescent="0.2">
      <c r="A5580" t="s">
        <v>5838</v>
      </c>
      <c r="B5580" t="s">
        <v>33420</v>
      </c>
      <c r="I5580" t="s">
        <v>5</v>
      </c>
      <c r="J5580">
        <v>850.59</v>
      </c>
      <c r="M5580">
        <v>850.59</v>
      </c>
      <c r="N5580">
        <f t="shared" si="87"/>
        <v>0</v>
      </c>
    </row>
    <row r="5581" spans="1:14" x14ac:dyDescent="0.2">
      <c r="A5581" t="s">
        <v>5839</v>
      </c>
      <c r="B5581" t="s">
        <v>33421</v>
      </c>
      <c r="I5581" t="s">
        <v>5</v>
      </c>
      <c r="J5581">
        <v>1263.93</v>
      </c>
      <c r="M5581">
        <v>1263.93</v>
      </c>
      <c r="N5581">
        <f t="shared" si="87"/>
        <v>0</v>
      </c>
    </row>
    <row r="5582" spans="1:14" x14ac:dyDescent="0.2">
      <c r="A5582" t="s">
        <v>5840</v>
      </c>
      <c r="B5582" t="s">
        <v>33421</v>
      </c>
      <c r="I5582" t="s">
        <v>5</v>
      </c>
      <c r="J5582">
        <v>1192.72</v>
      </c>
      <c r="M5582">
        <v>1192.72</v>
      </c>
      <c r="N5582">
        <f t="shared" si="87"/>
        <v>0</v>
      </c>
    </row>
    <row r="5583" spans="1:14" x14ac:dyDescent="0.2">
      <c r="A5583" t="s">
        <v>5841</v>
      </c>
      <c r="B5583" t="s">
        <v>33422</v>
      </c>
      <c r="I5583" t="s">
        <v>5</v>
      </c>
      <c r="J5583">
        <v>1601.72</v>
      </c>
      <c r="M5583">
        <v>1601.72</v>
      </c>
      <c r="N5583">
        <f t="shared" si="87"/>
        <v>0</v>
      </c>
    </row>
    <row r="5584" spans="1:14" x14ac:dyDescent="0.2">
      <c r="A5584" t="s">
        <v>5842</v>
      </c>
      <c r="B5584" t="s">
        <v>33422</v>
      </c>
      <c r="I5584" t="s">
        <v>5</v>
      </c>
      <c r="J5584">
        <v>1508.99</v>
      </c>
      <c r="M5584">
        <v>1508.99</v>
      </c>
      <c r="N5584">
        <f t="shared" si="87"/>
        <v>0</v>
      </c>
    </row>
    <row r="5585" spans="1:14" x14ac:dyDescent="0.2">
      <c r="A5585" t="s">
        <v>5843</v>
      </c>
      <c r="B5585" t="s">
        <v>33423</v>
      </c>
      <c r="I5585" t="s">
        <v>5</v>
      </c>
      <c r="J5585">
        <v>2575.7800000000002</v>
      </c>
      <c r="M5585">
        <v>2575.7800000000002</v>
      </c>
      <c r="N5585">
        <f t="shared" si="87"/>
        <v>0</v>
      </c>
    </row>
    <row r="5586" spans="1:14" x14ac:dyDescent="0.2">
      <c r="A5586" t="s">
        <v>5844</v>
      </c>
      <c r="B5586" t="s">
        <v>33423</v>
      </c>
      <c r="I5586" t="s">
        <v>5</v>
      </c>
      <c r="J5586">
        <v>2425.86</v>
      </c>
      <c r="M5586">
        <v>2425.86</v>
      </c>
      <c r="N5586">
        <f t="shared" si="87"/>
        <v>0</v>
      </c>
    </row>
    <row r="5587" spans="1:14" x14ac:dyDescent="0.2">
      <c r="A5587" t="s">
        <v>5845</v>
      </c>
      <c r="B5587" t="s">
        <v>41009</v>
      </c>
      <c r="I5587" t="s">
        <v>5</v>
      </c>
      <c r="J5587">
        <v>2592.14</v>
      </c>
      <c r="M5587">
        <v>2592.14</v>
      </c>
      <c r="N5587">
        <f t="shared" si="87"/>
        <v>0</v>
      </c>
    </row>
    <row r="5588" spans="1:14" x14ac:dyDescent="0.2">
      <c r="A5588" t="s">
        <v>5846</v>
      </c>
      <c r="B5588" t="s">
        <v>41009</v>
      </c>
      <c r="I5588" t="s">
        <v>5</v>
      </c>
      <c r="J5588">
        <v>2476.71</v>
      </c>
      <c r="M5588">
        <v>2476.71</v>
      </c>
      <c r="N5588">
        <f t="shared" si="87"/>
        <v>0</v>
      </c>
    </row>
    <row r="5589" spans="1:14" x14ac:dyDescent="0.2">
      <c r="A5589" t="s">
        <v>5847</v>
      </c>
      <c r="B5589" t="s">
        <v>41010</v>
      </c>
      <c r="I5589" t="s">
        <v>5</v>
      </c>
      <c r="J5589">
        <v>1743.47</v>
      </c>
      <c r="M5589">
        <v>1743.47</v>
      </c>
      <c r="N5589">
        <f t="shared" si="87"/>
        <v>0</v>
      </c>
    </row>
    <row r="5590" spans="1:14" x14ac:dyDescent="0.2">
      <c r="A5590" t="s">
        <v>5848</v>
      </c>
      <c r="B5590" t="s">
        <v>41010</v>
      </c>
      <c r="I5590" t="s">
        <v>5</v>
      </c>
      <c r="J5590">
        <v>1667.41</v>
      </c>
      <c r="M5590">
        <v>1667.41</v>
      </c>
      <c r="N5590">
        <f t="shared" si="87"/>
        <v>0</v>
      </c>
    </row>
    <row r="5591" spans="1:14" x14ac:dyDescent="0.2">
      <c r="A5591" t="s">
        <v>5849</v>
      </c>
      <c r="B5591" t="s">
        <v>41011</v>
      </c>
      <c r="I5591" t="s">
        <v>5</v>
      </c>
      <c r="J5591">
        <v>2075.6</v>
      </c>
      <c r="M5591">
        <v>2075.6</v>
      </c>
      <c r="N5591">
        <f t="shared" si="87"/>
        <v>0</v>
      </c>
    </row>
    <row r="5592" spans="1:14" x14ac:dyDescent="0.2">
      <c r="A5592" t="s">
        <v>5850</v>
      </c>
      <c r="B5592" t="s">
        <v>41011</v>
      </c>
      <c r="I5592" t="s">
        <v>5</v>
      </c>
      <c r="J5592">
        <v>1993.79</v>
      </c>
      <c r="M5592">
        <v>1993.79</v>
      </c>
      <c r="N5592">
        <f t="shared" si="87"/>
        <v>0</v>
      </c>
    </row>
    <row r="5593" spans="1:14" x14ac:dyDescent="0.2">
      <c r="A5593" t="s">
        <v>5851</v>
      </c>
      <c r="B5593" t="s">
        <v>41012</v>
      </c>
      <c r="I5593" t="s">
        <v>5</v>
      </c>
      <c r="J5593">
        <v>1824.77</v>
      </c>
      <c r="M5593">
        <v>1824.77</v>
      </c>
      <c r="N5593">
        <f t="shared" si="87"/>
        <v>0</v>
      </c>
    </row>
    <row r="5594" spans="1:14" x14ac:dyDescent="0.2">
      <c r="A5594" t="s">
        <v>5852</v>
      </c>
      <c r="B5594" t="s">
        <v>41012</v>
      </c>
      <c r="I5594" t="s">
        <v>5</v>
      </c>
      <c r="J5594">
        <v>1737.86</v>
      </c>
      <c r="M5594">
        <v>1737.86</v>
      </c>
      <c r="N5594">
        <f t="shared" si="87"/>
        <v>0</v>
      </c>
    </row>
    <row r="5595" spans="1:14" x14ac:dyDescent="0.2">
      <c r="A5595" t="s">
        <v>5853</v>
      </c>
      <c r="B5595" t="s">
        <v>33424</v>
      </c>
      <c r="I5595" t="s">
        <v>5</v>
      </c>
      <c r="J5595">
        <v>440.95</v>
      </c>
      <c r="M5595">
        <v>440.95</v>
      </c>
      <c r="N5595">
        <f t="shared" si="87"/>
        <v>0</v>
      </c>
    </row>
    <row r="5596" spans="1:14" x14ac:dyDescent="0.2">
      <c r="A5596" t="s">
        <v>5854</v>
      </c>
      <c r="B5596" t="s">
        <v>33424</v>
      </c>
      <c r="I5596" t="s">
        <v>5</v>
      </c>
      <c r="J5596">
        <v>415.55</v>
      </c>
      <c r="M5596">
        <v>415.55</v>
      </c>
      <c r="N5596">
        <f t="shared" si="87"/>
        <v>0</v>
      </c>
    </row>
    <row r="5597" spans="1:14" x14ac:dyDescent="0.2">
      <c r="A5597" t="s">
        <v>5855</v>
      </c>
      <c r="B5597" t="s">
        <v>33425</v>
      </c>
      <c r="I5597" t="s">
        <v>5</v>
      </c>
      <c r="J5597">
        <v>845.78</v>
      </c>
      <c r="M5597">
        <v>845.78</v>
      </c>
      <c r="N5597">
        <f t="shared" si="87"/>
        <v>0</v>
      </c>
    </row>
    <row r="5598" spans="1:14" x14ac:dyDescent="0.2">
      <c r="A5598" t="s">
        <v>5856</v>
      </c>
      <c r="B5598" t="s">
        <v>33425</v>
      </c>
      <c r="I5598" t="s">
        <v>5</v>
      </c>
      <c r="J5598">
        <v>801.39</v>
      </c>
      <c r="M5598">
        <v>801.39</v>
      </c>
      <c r="N5598">
        <f t="shared" si="87"/>
        <v>0</v>
      </c>
    </row>
    <row r="5599" spans="1:14" x14ac:dyDescent="0.2">
      <c r="A5599" t="s">
        <v>5857</v>
      </c>
      <c r="B5599" t="s">
        <v>33426</v>
      </c>
      <c r="I5599" t="s">
        <v>5</v>
      </c>
      <c r="J5599">
        <v>1005.01</v>
      </c>
      <c r="M5599">
        <v>1005.01</v>
      </c>
      <c r="N5599">
        <f t="shared" si="87"/>
        <v>0</v>
      </c>
    </row>
    <row r="5600" spans="1:14" x14ac:dyDescent="0.2">
      <c r="A5600" t="s">
        <v>5858</v>
      </c>
      <c r="B5600" t="s">
        <v>33426</v>
      </c>
      <c r="I5600" t="s">
        <v>5</v>
      </c>
      <c r="J5600">
        <v>952.78</v>
      </c>
      <c r="M5600">
        <v>952.78</v>
      </c>
      <c r="N5600">
        <f t="shared" si="87"/>
        <v>0</v>
      </c>
    </row>
    <row r="5601" spans="1:14" x14ac:dyDescent="0.2">
      <c r="A5601" t="s">
        <v>5859</v>
      </c>
      <c r="B5601" t="s">
        <v>33427</v>
      </c>
      <c r="I5601" t="s">
        <v>5</v>
      </c>
      <c r="J5601">
        <v>424.51</v>
      </c>
      <c r="M5601">
        <v>424.51</v>
      </c>
      <c r="N5601">
        <f t="shared" si="87"/>
        <v>0</v>
      </c>
    </row>
    <row r="5602" spans="1:14" x14ac:dyDescent="0.2">
      <c r="A5602" t="s">
        <v>5860</v>
      </c>
      <c r="B5602" t="s">
        <v>33427</v>
      </c>
      <c r="I5602" t="s">
        <v>5</v>
      </c>
      <c r="J5602">
        <v>403.6</v>
      </c>
      <c r="M5602">
        <v>403.6</v>
      </c>
      <c r="N5602">
        <f t="shared" si="87"/>
        <v>0</v>
      </c>
    </row>
    <row r="5603" spans="1:14" x14ac:dyDescent="0.2">
      <c r="A5603" t="s">
        <v>5861</v>
      </c>
      <c r="B5603" t="s">
        <v>33428</v>
      </c>
      <c r="I5603" t="s">
        <v>5</v>
      </c>
      <c r="J5603">
        <v>583.75</v>
      </c>
      <c r="M5603">
        <v>583.75</v>
      </c>
      <c r="N5603">
        <f t="shared" si="87"/>
        <v>0</v>
      </c>
    </row>
    <row r="5604" spans="1:14" x14ac:dyDescent="0.2">
      <c r="A5604" t="s">
        <v>5862</v>
      </c>
      <c r="B5604" t="s">
        <v>33428</v>
      </c>
      <c r="I5604" t="s">
        <v>5</v>
      </c>
      <c r="J5604">
        <v>554.99</v>
      </c>
      <c r="M5604">
        <v>554.99</v>
      </c>
      <c r="N5604">
        <f t="shared" si="87"/>
        <v>0</v>
      </c>
    </row>
    <row r="5605" spans="1:14" x14ac:dyDescent="0.2">
      <c r="A5605" t="s">
        <v>5863</v>
      </c>
      <c r="B5605" t="s">
        <v>33429</v>
      </c>
      <c r="I5605" t="s">
        <v>5</v>
      </c>
      <c r="J5605">
        <v>742.67</v>
      </c>
      <c r="M5605">
        <v>742.67</v>
      </c>
      <c r="N5605">
        <f t="shared" si="87"/>
        <v>0</v>
      </c>
    </row>
    <row r="5606" spans="1:14" x14ac:dyDescent="0.2">
      <c r="A5606" t="s">
        <v>5864</v>
      </c>
      <c r="B5606" t="s">
        <v>33429</v>
      </c>
      <c r="I5606" t="s">
        <v>5</v>
      </c>
      <c r="J5606">
        <v>706.1</v>
      </c>
      <c r="M5606">
        <v>706.1</v>
      </c>
      <c r="N5606">
        <f t="shared" si="87"/>
        <v>0</v>
      </c>
    </row>
    <row r="5607" spans="1:14" x14ac:dyDescent="0.2">
      <c r="A5607" t="s">
        <v>5865</v>
      </c>
      <c r="B5607" t="s">
        <v>33430</v>
      </c>
      <c r="I5607" t="s">
        <v>5</v>
      </c>
      <c r="J5607">
        <v>276.45999999999998</v>
      </c>
      <c r="M5607">
        <v>276.45999999999998</v>
      </c>
      <c r="N5607">
        <f t="shared" si="87"/>
        <v>0</v>
      </c>
    </row>
    <row r="5608" spans="1:14" x14ac:dyDescent="0.2">
      <c r="A5608" t="s">
        <v>5866</v>
      </c>
      <c r="B5608" t="s">
        <v>33430</v>
      </c>
      <c r="I5608" t="s">
        <v>5</v>
      </c>
      <c r="J5608">
        <v>259.29000000000002</v>
      </c>
      <c r="M5608">
        <v>259.29000000000002</v>
      </c>
      <c r="N5608">
        <f t="shared" si="87"/>
        <v>0</v>
      </c>
    </row>
    <row r="5609" spans="1:14" x14ac:dyDescent="0.2">
      <c r="A5609" t="s">
        <v>5867</v>
      </c>
      <c r="B5609" t="s">
        <v>33431</v>
      </c>
      <c r="I5609" t="s">
        <v>5</v>
      </c>
      <c r="J5609">
        <v>387.57</v>
      </c>
      <c r="M5609">
        <v>387.57</v>
      </c>
      <c r="N5609">
        <f t="shared" si="87"/>
        <v>0</v>
      </c>
    </row>
    <row r="5610" spans="1:14" x14ac:dyDescent="0.2">
      <c r="A5610" t="s">
        <v>5868</v>
      </c>
      <c r="B5610" t="s">
        <v>33431</v>
      </c>
      <c r="I5610" t="s">
        <v>5</v>
      </c>
      <c r="J5610">
        <v>364.56</v>
      </c>
      <c r="M5610">
        <v>364.56</v>
      </c>
      <c r="N5610">
        <f t="shared" si="87"/>
        <v>0</v>
      </c>
    </row>
    <row r="5611" spans="1:14" x14ac:dyDescent="0.2">
      <c r="A5611" t="s">
        <v>5869</v>
      </c>
      <c r="B5611" t="s">
        <v>33432</v>
      </c>
      <c r="I5611" t="s">
        <v>5</v>
      </c>
      <c r="J5611">
        <v>493.36</v>
      </c>
      <c r="M5611">
        <v>493.36</v>
      </c>
      <c r="N5611">
        <f t="shared" si="87"/>
        <v>0</v>
      </c>
    </row>
    <row r="5612" spans="1:14" x14ac:dyDescent="0.2">
      <c r="A5612" t="s">
        <v>5870</v>
      </c>
      <c r="B5612" t="s">
        <v>33432</v>
      </c>
      <c r="I5612" t="s">
        <v>5</v>
      </c>
      <c r="J5612">
        <v>465.03</v>
      </c>
      <c r="M5612">
        <v>465.03</v>
      </c>
      <c r="N5612">
        <f t="shared" si="87"/>
        <v>0</v>
      </c>
    </row>
    <row r="5613" spans="1:14" x14ac:dyDescent="0.2">
      <c r="A5613" t="s">
        <v>5871</v>
      </c>
      <c r="B5613" t="s">
        <v>33433</v>
      </c>
      <c r="I5613" t="s">
        <v>5</v>
      </c>
      <c r="J5613">
        <v>190.96</v>
      </c>
      <c r="M5613">
        <v>190.96</v>
      </c>
      <c r="N5613">
        <f t="shared" si="87"/>
        <v>0</v>
      </c>
    </row>
    <row r="5614" spans="1:14" x14ac:dyDescent="0.2">
      <c r="A5614" t="s">
        <v>5872</v>
      </c>
      <c r="B5614" t="s">
        <v>33433</v>
      </c>
      <c r="I5614" t="s">
        <v>5</v>
      </c>
      <c r="J5614">
        <v>182.33</v>
      </c>
      <c r="M5614">
        <v>182.33</v>
      </c>
      <c r="N5614">
        <f t="shared" si="87"/>
        <v>0</v>
      </c>
    </row>
    <row r="5615" spans="1:14" x14ac:dyDescent="0.2">
      <c r="A5615" t="s">
        <v>5873</v>
      </c>
      <c r="B5615" t="s">
        <v>33434</v>
      </c>
      <c r="I5615" t="s">
        <v>5</v>
      </c>
      <c r="J5615">
        <v>317.69</v>
      </c>
      <c r="M5615">
        <v>317.69</v>
      </c>
      <c r="N5615">
        <f t="shared" si="87"/>
        <v>0</v>
      </c>
    </row>
    <row r="5616" spans="1:14" x14ac:dyDescent="0.2">
      <c r="A5616" t="s">
        <v>5874</v>
      </c>
      <c r="B5616" t="s">
        <v>33434</v>
      </c>
      <c r="I5616" t="s">
        <v>5</v>
      </c>
      <c r="J5616">
        <v>301.7</v>
      </c>
      <c r="M5616">
        <v>301.7</v>
      </c>
      <c r="N5616">
        <f t="shared" si="87"/>
        <v>0</v>
      </c>
    </row>
    <row r="5617" spans="1:14" x14ac:dyDescent="0.2">
      <c r="A5617" t="s">
        <v>5875</v>
      </c>
      <c r="B5617" t="s">
        <v>33435</v>
      </c>
      <c r="I5617" t="s">
        <v>5</v>
      </c>
      <c r="J5617">
        <v>423.8</v>
      </c>
      <c r="M5617">
        <v>423.8</v>
      </c>
      <c r="N5617">
        <f t="shared" si="87"/>
        <v>0</v>
      </c>
    </row>
    <row r="5618" spans="1:14" x14ac:dyDescent="0.2">
      <c r="A5618" t="s">
        <v>5876</v>
      </c>
      <c r="B5618" t="s">
        <v>33435</v>
      </c>
      <c r="I5618" t="s">
        <v>5</v>
      </c>
      <c r="J5618">
        <v>402.45</v>
      </c>
      <c r="M5618">
        <v>402.45</v>
      </c>
      <c r="N5618">
        <f t="shared" si="87"/>
        <v>0</v>
      </c>
    </row>
    <row r="5619" spans="1:14" x14ac:dyDescent="0.2">
      <c r="A5619" t="s">
        <v>5877</v>
      </c>
      <c r="B5619" t="s">
        <v>33436</v>
      </c>
      <c r="I5619" t="s">
        <v>5</v>
      </c>
      <c r="J5619">
        <v>2663.7</v>
      </c>
      <c r="M5619">
        <v>2663.7</v>
      </c>
      <c r="N5619">
        <f t="shared" si="87"/>
        <v>0</v>
      </c>
    </row>
    <row r="5620" spans="1:14" x14ac:dyDescent="0.2">
      <c r="A5620" t="s">
        <v>5878</v>
      </c>
      <c r="B5620" t="s">
        <v>33436</v>
      </c>
      <c r="I5620" t="s">
        <v>5</v>
      </c>
      <c r="J5620">
        <v>2547.2399999999998</v>
      </c>
      <c r="M5620">
        <v>2547.2399999999998</v>
      </c>
      <c r="N5620">
        <f t="shared" si="87"/>
        <v>0</v>
      </c>
    </row>
    <row r="5621" spans="1:14" x14ac:dyDescent="0.2">
      <c r="A5621" t="s">
        <v>5879</v>
      </c>
      <c r="B5621" t="s">
        <v>33437</v>
      </c>
      <c r="I5621" t="s">
        <v>5</v>
      </c>
      <c r="J5621">
        <v>2804.14</v>
      </c>
      <c r="M5621">
        <v>2804.14</v>
      </c>
      <c r="N5621">
        <f t="shared" si="87"/>
        <v>0</v>
      </c>
    </row>
    <row r="5622" spans="1:14" x14ac:dyDescent="0.2">
      <c r="A5622" t="s">
        <v>5880</v>
      </c>
      <c r="B5622" t="s">
        <v>33437</v>
      </c>
      <c r="I5622" t="s">
        <v>5</v>
      </c>
      <c r="J5622">
        <v>2683.49</v>
      </c>
      <c r="M5622">
        <v>2683.49</v>
      </c>
      <c r="N5622">
        <f t="shared" si="87"/>
        <v>0</v>
      </c>
    </row>
    <row r="5623" spans="1:14" x14ac:dyDescent="0.2">
      <c r="A5623" t="s">
        <v>5881</v>
      </c>
      <c r="B5623" t="s">
        <v>33438</v>
      </c>
      <c r="I5623" t="s">
        <v>5</v>
      </c>
      <c r="J5623">
        <v>3171.48</v>
      </c>
      <c r="M5623">
        <v>3171.48</v>
      </c>
      <c r="N5623">
        <f t="shared" si="87"/>
        <v>0</v>
      </c>
    </row>
    <row r="5624" spans="1:14" x14ac:dyDescent="0.2">
      <c r="A5624" t="s">
        <v>5882</v>
      </c>
      <c r="B5624" t="s">
        <v>33438</v>
      </c>
      <c r="I5624" t="s">
        <v>5</v>
      </c>
      <c r="J5624">
        <v>3035.4</v>
      </c>
      <c r="M5624">
        <v>3035.4</v>
      </c>
      <c r="N5624">
        <f t="shared" si="87"/>
        <v>0</v>
      </c>
    </row>
    <row r="5625" spans="1:14" x14ac:dyDescent="0.2">
      <c r="A5625" t="s">
        <v>5883</v>
      </c>
      <c r="B5625" t="s">
        <v>33439</v>
      </c>
      <c r="I5625" t="s">
        <v>5</v>
      </c>
      <c r="J5625">
        <v>3497.05</v>
      </c>
      <c r="M5625">
        <v>3497.05</v>
      </c>
      <c r="N5625">
        <f t="shared" si="87"/>
        <v>0</v>
      </c>
    </row>
    <row r="5626" spans="1:14" x14ac:dyDescent="0.2">
      <c r="A5626" t="s">
        <v>5884</v>
      </c>
      <c r="B5626" t="s">
        <v>33439</v>
      </c>
      <c r="I5626" t="s">
        <v>5</v>
      </c>
      <c r="J5626">
        <v>3345.79</v>
      </c>
      <c r="M5626">
        <v>3345.79</v>
      </c>
      <c r="N5626">
        <f t="shared" si="87"/>
        <v>0</v>
      </c>
    </row>
    <row r="5627" spans="1:14" x14ac:dyDescent="0.2">
      <c r="A5627" t="s">
        <v>5885</v>
      </c>
      <c r="B5627" t="s">
        <v>33440</v>
      </c>
      <c r="I5627" t="s">
        <v>5</v>
      </c>
      <c r="J5627">
        <v>3938.75</v>
      </c>
      <c r="M5627">
        <v>3938.75</v>
      </c>
      <c r="N5627">
        <f t="shared" si="87"/>
        <v>0</v>
      </c>
    </row>
    <row r="5628" spans="1:14" x14ac:dyDescent="0.2">
      <c r="A5628" t="s">
        <v>5886</v>
      </c>
      <c r="B5628" t="s">
        <v>33440</v>
      </c>
      <c r="I5628" t="s">
        <v>5</v>
      </c>
      <c r="J5628">
        <v>3759.03</v>
      </c>
      <c r="M5628">
        <v>3759.03</v>
      </c>
      <c r="N5628">
        <f t="shared" si="87"/>
        <v>0</v>
      </c>
    </row>
    <row r="5629" spans="1:14" x14ac:dyDescent="0.2">
      <c r="A5629" t="s">
        <v>5887</v>
      </c>
      <c r="B5629" t="s">
        <v>33441</v>
      </c>
      <c r="I5629" t="s">
        <v>5</v>
      </c>
      <c r="J5629">
        <v>4318.3100000000004</v>
      </c>
      <c r="M5629">
        <v>4318.3100000000004</v>
      </c>
      <c r="N5629">
        <f t="shared" si="87"/>
        <v>0</v>
      </c>
    </row>
    <row r="5630" spans="1:14" x14ac:dyDescent="0.2">
      <c r="A5630" t="s">
        <v>5888</v>
      </c>
      <c r="B5630" t="s">
        <v>33441</v>
      </c>
      <c r="I5630" t="s">
        <v>5</v>
      </c>
      <c r="J5630">
        <v>4119.92</v>
      </c>
      <c r="M5630">
        <v>4119.92</v>
      </c>
      <c r="N5630">
        <f t="shared" si="87"/>
        <v>0</v>
      </c>
    </row>
    <row r="5631" spans="1:14" x14ac:dyDescent="0.2">
      <c r="A5631" t="s">
        <v>5889</v>
      </c>
      <c r="B5631" t="s">
        <v>33442</v>
      </c>
      <c r="I5631" t="s">
        <v>5</v>
      </c>
      <c r="J5631">
        <v>5598.25</v>
      </c>
      <c r="M5631">
        <v>5598.25</v>
      </c>
      <c r="N5631">
        <f t="shared" si="87"/>
        <v>0</v>
      </c>
    </row>
    <row r="5632" spans="1:14" x14ac:dyDescent="0.2">
      <c r="A5632" t="s">
        <v>5890</v>
      </c>
      <c r="B5632" t="s">
        <v>33442</v>
      </c>
      <c r="I5632" t="s">
        <v>5</v>
      </c>
      <c r="J5632">
        <v>5338.54</v>
      </c>
      <c r="M5632">
        <v>5338.54</v>
      </c>
      <c r="N5632">
        <f t="shared" si="87"/>
        <v>0</v>
      </c>
    </row>
    <row r="5633" spans="1:14" x14ac:dyDescent="0.2">
      <c r="A5633" t="s">
        <v>125</v>
      </c>
      <c r="B5633" t="s">
        <v>41013</v>
      </c>
      <c r="I5633" t="s">
        <v>5</v>
      </c>
      <c r="J5633">
        <v>932.72</v>
      </c>
      <c r="M5633">
        <v>932.72</v>
      </c>
      <c r="N5633">
        <f t="shared" si="87"/>
        <v>0</v>
      </c>
    </row>
    <row r="5634" spans="1:14" x14ac:dyDescent="0.2">
      <c r="A5634" t="s">
        <v>5891</v>
      </c>
      <c r="B5634" t="s">
        <v>41013</v>
      </c>
      <c r="I5634" t="s">
        <v>5</v>
      </c>
      <c r="J5634">
        <v>902.43</v>
      </c>
      <c r="M5634">
        <v>902.43</v>
      </c>
      <c r="N5634">
        <f t="shared" si="87"/>
        <v>0</v>
      </c>
    </row>
    <row r="5635" spans="1:14" x14ac:dyDescent="0.2">
      <c r="A5635" t="s">
        <v>5892</v>
      </c>
      <c r="B5635" t="s">
        <v>41014</v>
      </c>
      <c r="I5635" t="s">
        <v>5</v>
      </c>
      <c r="J5635">
        <v>3459.32</v>
      </c>
      <c r="M5635">
        <v>3459.32</v>
      </c>
      <c r="N5635">
        <f t="shared" si="87"/>
        <v>0</v>
      </c>
    </row>
    <row r="5636" spans="1:14" x14ac:dyDescent="0.2">
      <c r="A5636" t="s">
        <v>5893</v>
      </c>
      <c r="B5636" t="s">
        <v>41014</v>
      </c>
      <c r="I5636" t="s">
        <v>5</v>
      </c>
      <c r="J5636">
        <v>3342.27</v>
      </c>
      <c r="M5636">
        <v>3342.27</v>
      </c>
      <c r="N5636">
        <f t="shared" ref="N5636:N5699" si="88">J5636-M5636</f>
        <v>0</v>
      </c>
    </row>
    <row r="5637" spans="1:14" x14ac:dyDescent="0.2">
      <c r="A5637" t="s">
        <v>5894</v>
      </c>
      <c r="B5637" t="s">
        <v>33443</v>
      </c>
      <c r="I5637" t="s">
        <v>5</v>
      </c>
      <c r="J5637">
        <v>584.22</v>
      </c>
      <c r="M5637">
        <v>584.22</v>
      </c>
      <c r="N5637">
        <f t="shared" si="88"/>
        <v>0</v>
      </c>
    </row>
    <row r="5638" spans="1:14" x14ac:dyDescent="0.2">
      <c r="A5638" t="s">
        <v>5895</v>
      </c>
      <c r="B5638" t="s">
        <v>33443</v>
      </c>
      <c r="I5638" t="s">
        <v>5</v>
      </c>
      <c r="J5638">
        <v>537.01</v>
      </c>
      <c r="M5638">
        <v>537.01</v>
      </c>
      <c r="N5638">
        <f t="shared" si="88"/>
        <v>0</v>
      </c>
    </row>
    <row r="5639" spans="1:14" x14ac:dyDescent="0.2">
      <c r="A5639" t="s">
        <v>5896</v>
      </c>
      <c r="B5639" t="s">
        <v>33444</v>
      </c>
      <c r="I5639" t="s">
        <v>5</v>
      </c>
      <c r="J5639">
        <v>444.03</v>
      </c>
      <c r="M5639">
        <v>444.03</v>
      </c>
      <c r="N5639">
        <f t="shared" si="88"/>
        <v>0</v>
      </c>
    </row>
    <row r="5640" spans="1:14" x14ac:dyDescent="0.2">
      <c r="A5640" t="s">
        <v>5897</v>
      </c>
      <c r="B5640" t="s">
        <v>33444</v>
      </c>
      <c r="I5640" t="s">
        <v>5</v>
      </c>
      <c r="J5640">
        <v>414.07</v>
      </c>
      <c r="M5640">
        <v>414.07</v>
      </c>
      <c r="N5640">
        <f t="shared" si="88"/>
        <v>0</v>
      </c>
    </row>
    <row r="5641" spans="1:14" x14ac:dyDescent="0.2">
      <c r="A5641" t="s">
        <v>5898</v>
      </c>
      <c r="B5641" t="s">
        <v>33445</v>
      </c>
      <c r="I5641" t="s">
        <v>5</v>
      </c>
      <c r="J5641">
        <v>445.51</v>
      </c>
      <c r="M5641">
        <v>445.51</v>
      </c>
      <c r="N5641">
        <f t="shared" si="88"/>
        <v>0</v>
      </c>
    </row>
    <row r="5642" spans="1:14" x14ac:dyDescent="0.2">
      <c r="A5642" t="s">
        <v>5899</v>
      </c>
      <c r="B5642" t="s">
        <v>33445</v>
      </c>
      <c r="I5642" t="s">
        <v>5</v>
      </c>
      <c r="J5642">
        <v>410.09</v>
      </c>
      <c r="M5642">
        <v>410.09</v>
      </c>
      <c r="N5642">
        <f t="shared" si="88"/>
        <v>0</v>
      </c>
    </row>
    <row r="5643" spans="1:14" ht="38.25" x14ac:dyDescent="0.2">
      <c r="A5643" t="s">
        <v>5900</v>
      </c>
      <c r="B5643" s="319" t="s">
        <v>41015</v>
      </c>
      <c r="I5643" t="s">
        <v>5</v>
      </c>
      <c r="J5643">
        <v>368.25</v>
      </c>
      <c r="M5643">
        <v>368.25</v>
      </c>
      <c r="N5643">
        <f t="shared" si="88"/>
        <v>0</v>
      </c>
    </row>
    <row r="5644" spans="1:14" ht="38.25" x14ac:dyDescent="0.2">
      <c r="A5644" t="s">
        <v>5901</v>
      </c>
      <c r="B5644" s="319" t="s">
        <v>41015</v>
      </c>
      <c r="I5644" t="s">
        <v>5</v>
      </c>
      <c r="J5644">
        <v>356.71</v>
      </c>
      <c r="M5644">
        <v>356.71</v>
      </c>
      <c r="N5644">
        <f t="shared" si="88"/>
        <v>0</v>
      </c>
    </row>
    <row r="5645" spans="1:14" ht="38.25" x14ac:dyDescent="0.2">
      <c r="A5645" t="s">
        <v>5902</v>
      </c>
      <c r="B5645" s="319" t="s">
        <v>41016</v>
      </c>
      <c r="I5645" t="s">
        <v>5</v>
      </c>
      <c r="J5645">
        <v>478.25</v>
      </c>
      <c r="M5645">
        <v>478.25</v>
      </c>
      <c r="N5645">
        <f t="shared" si="88"/>
        <v>0</v>
      </c>
    </row>
    <row r="5646" spans="1:14" ht="38.25" x14ac:dyDescent="0.2">
      <c r="A5646" t="s">
        <v>5903</v>
      </c>
      <c r="B5646" s="319" t="s">
        <v>41016</v>
      </c>
      <c r="I5646" t="s">
        <v>5</v>
      </c>
      <c r="J5646">
        <v>466.71</v>
      </c>
      <c r="M5646">
        <v>466.71</v>
      </c>
      <c r="N5646">
        <f t="shared" si="88"/>
        <v>0</v>
      </c>
    </row>
    <row r="5647" spans="1:14" ht="25.5" x14ac:dyDescent="0.2">
      <c r="A5647" t="s">
        <v>5904</v>
      </c>
      <c r="B5647" s="319" t="s">
        <v>41017</v>
      </c>
      <c r="I5647" t="s">
        <v>5</v>
      </c>
      <c r="J5647">
        <v>77.569999999999993</v>
      </c>
      <c r="M5647">
        <v>77.569999999999993</v>
      </c>
      <c r="N5647">
        <f t="shared" si="88"/>
        <v>0</v>
      </c>
    </row>
    <row r="5648" spans="1:14" ht="25.5" x14ac:dyDescent="0.2">
      <c r="A5648" t="s">
        <v>5905</v>
      </c>
      <c r="B5648" s="319" t="s">
        <v>41017</v>
      </c>
      <c r="I5648" t="s">
        <v>5</v>
      </c>
      <c r="J5648">
        <v>71.8</v>
      </c>
      <c r="M5648">
        <v>71.8</v>
      </c>
      <c r="N5648">
        <f t="shared" si="88"/>
        <v>0</v>
      </c>
    </row>
    <row r="5649" spans="1:14" ht="38.25" x14ac:dyDescent="0.2">
      <c r="A5649" t="s">
        <v>5906</v>
      </c>
      <c r="B5649" s="319" t="s">
        <v>41018</v>
      </c>
      <c r="I5649" t="s">
        <v>5</v>
      </c>
      <c r="J5649">
        <v>223.56</v>
      </c>
      <c r="M5649">
        <v>223.56</v>
      </c>
      <c r="N5649">
        <f t="shared" si="88"/>
        <v>0</v>
      </c>
    </row>
    <row r="5650" spans="1:14" ht="38.25" x14ac:dyDescent="0.2">
      <c r="A5650" t="s">
        <v>5907</v>
      </c>
      <c r="B5650" s="319" t="s">
        <v>41018</v>
      </c>
      <c r="I5650" t="s">
        <v>5</v>
      </c>
      <c r="J5650">
        <v>217.78</v>
      </c>
      <c r="M5650">
        <v>217.78</v>
      </c>
      <c r="N5650">
        <f t="shared" si="88"/>
        <v>0</v>
      </c>
    </row>
    <row r="5651" spans="1:14" ht="25.5" x14ac:dyDescent="0.2">
      <c r="A5651" t="s">
        <v>5908</v>
      </c>
      <c r="B5651" s="319" t="s">
        <v>41019</v>
      </c>
      <c r="I5651" t="s">
        <v>5</v>
      </c>
      <c r="J5651">
        <v>508.03</v>
      </c>
      <c r="M5651">
        <v>508.03</v>
      </c>
      <c r="N5651">
        <f t="shared" si="88"/>
        <v>0</v>
      </c>
    </row>
    <row r="5652" spans="1:14" ht="25.5" x14ac:dyDescent="0.2">
      <c r="A5652" t="s">
        <v>5909</v>
      </c>
      <c r="B5652" s="319" t="s">
        <v>41019</v>
      </c>
      <c r="I5652" t="s">
        <v>5</v>
      </c>
      <c r="J5652">
        <v>493.01</v>
      </c>
      <c r="M5652">
        <v>493.01</v>
      </c>
      <c r="N5652">
        <f t="shared" si="88"/>
        <v>0</v>
      </c>
    </row>
    <row r="5653" spans="1:14" ht="25.5" x14ac:dyDescent="0.2">
      <c r="A5653" t="s">
        <v>5910</v>
      </c>
      <c r="B5653" s="319" t="s">
        <v>41020</v>
      </c>
      <c r="I5653" t="s">
        <v>5</v>
      </c>
      <c r="J5653">
        <v>520.38</v>
      </c>
      <c r="M5653">
        <v>520.38</v>
      </c>
      <c r="N5653">
        <f t="shared" si="88"/>
        <v>0</v>
      </c>
    </row>
    <row r="5654" spans="1:14" ht="25.5" x14ac:dyDescent="0.2">
      <c r="A5654" t="s">
        <v>5911</v>
      </c>
      <c r="B5654" s="319" t="s">
        <v>41020</v>
      </c>
      <c r="I5654" t="s">
        <v>5</v>
      </c>
      <c r="J5654">
        <v>505.37</v>
      </c>
      <c r="M5654">
        <v>505.37</v>
      </c>
      <c r="N5654">
        <f t="shared" si="88"/>
        <v>0</v>
      </c>
    </row>
    <row r="5655" spans="1:14" ht="38.25" x14ac:dyDescent="0.2">
      <c r="A5655" t="s">
        <v>5912</v>
      </c>
      <c r="B5655" s="319" t="s">
        <v>41021</v>
      </c>
      <c r="I5655" t="s">
        <v>5</v>
      </c>
      <c r="J5655">
        <v>3761.26</v>
      </c>
      <c r="M5655">
        <v>3761.26</v>
      </c>
      <c r="N5655">
        <f t="shared" si="88"/>
        <v>0</v>
      </c>
    </row>
    <row r="5656" spans="1:14" ht="38.25" x14ac:dyDescent="0.2">
      <c r="A5656" t="s">
        <v>5913</v>
      </c>
      <c r="B5656" s="319" t="s">
        <v>41021</v>
      </c>
      <c r="I5656" t="s">
        <v>5</v>
      </c>
      <c r="J5656">
        <v>3724.33</v>
      </c>
      <c r="M5656">
        <v>3724.33</v>
      </c>
      <c r="N5656">
        <f t="shared" si="88"/>
        <v>0</v>
      </c>
    </row>
    <row r="5657" spans="1:14" ht="25.5" x14ac:dyDescent="0.2">
      <c r="A5657" t="s">
        <v>5914</v>
      </c>
      <c r="B5657" s="319" t="s">
        <v>41022</v>
      </c>
      <c r="I5657" t="s">
        <v>5</v>
      </c>
      <c r="J5657">
        <v>273.39</v>
      </c>
      <c r="M5657">
        <v>273.39</v>
      </c>
      <c r="N5657">
        <f t="shared" si="88"/>
        <v>0</v>
      </c>
    </row>
    <row r="5658" spans="1:14" ht="25.5" x14ac:dyDescent="0.2">
      <c r="A5658" t="s">
        <v>5915</v>
      </c>
      <c r="B5658" s="319" t="s">
        <v>41022</v>
      </c>
      <c r="I5658" t="s">
        <v>5</v>
      </c>
      <c r="J5658">
        <v>264.72000000000003</v>
      </c>
      <c r="M5658">
        <v>264.72000000000003</v>
      </c>
      <c r="N5658">
        <f t="shared" si="88"/>
        <v>0</v>
      </c>
    </row>
    <row r="5659" spans="1:14" ht="25.5" x14ac:dyDescent="0.2">
      <c r="A5659" t="s">
        <v>5916</v>
      </c>
      <c r="B5659" s="319" t="s">
        <v>41023</v>
      </c>
      <c r="I5659" t="s">
        <v>5</v>
      </c>
      <c r="J5659">
        <v>555.98</v>
      </c>
      <c r="M5659">
        <v>555.98</v>
      </c>
      <c r="N5659">
        <f t="shared" si="88"/>
        <v>0</v>
      </c>
    </row>
    <row r="5660" spans="1:14" ht="25.5" x14ac:dyDescent="0.2">
      <c r="A5660" t="s">
        <v>5917</v>
      </c>
      <c r="B5660" s="319" t="s">
        <v>41023</v>
      </c>
      <c r="I5660" t="s">
        <v>5</v>
      </c>
      <c r="J5660">
        <v>546.15</v>
      </c>
      <c r="M5660">
        <v>546.15</v>
      </c>
      <c r="N5660">
        <f t="shared" si="88"/>
        <v>0</v>
      </c>
    </row>
    <row r="5661" spans="1:14" ht="25.5" x14ac:dyDescent="0.2">
      <c r="A5661" t="s">
        <v>5918</v>
      </c>
      <c r="B5661" s="319" t="s">
        <v>41024</v>
      </c>
      <c r="I5661" t="s">
        <v>5</v>
      </c>
      <c r="J5661">
        <v>589.52</v>
      </c>
      <c r="M5661">
        <v>589.52</v>
      </c>
      <c r="N5661">
        <f t="shared" si="88"/>
        <v>0</v>
      </c>
    </row>
    <row r="5662" spans="1:14" ht="25.5" x14ac:dyDescent="0.2">
      <c r="A5662" t="s">
        <v>5919</v>
      </c>
      <c r="B5662" s="319" t="s">
        <v>41024</v>
      </c>
      <c r="I5662" t="s">
        <v>5</v>
      </c>
      <c r="J5662">
        <v>572.21</v>
      </c>
      <c r="M5662">
        <v>572.21</v>
      </c>
      <c r="N5662">
        <f t="shared" si="88"/>
        <v>0</v>
      </c>
    </row>
    <row r="5663" spans="1:14" x14ac:dyDescent="0.2">
      <c r="A5663" t="s">
        <v>5920</v>
      </c>
      <c r="B5663" t="s">
        <v>41025</v>
      </c>
      <c r="I5663" t="s">
        <v>4</v>
      </c>
      <c r="J5663">
        <v>96.35</v>
      </c>
      <c r="M5663">
        <v>96.35</v>
      </c>
      <c r="N5663">
        <f t="shared" si="88"/>
        <v>0</v>
      </c>
    </row>
    <row r="5664" spans="1:14" x14ac:dyDescent="0.2">
      <c r="A5664" t="s">
        <v>5921</v>
      </c>
      <c r="B5664" t="s">
        <v>41025</v>
      </c>
      <c r="I5664" t="s">
        <v>4</v>
      </c>
      <c r="J5664">
        <v>95.96</v>
      </c>
      <c r="M5664">
        <v>95.96</v>
      </c>
      <c r="N5664">
        <f t="shared" si="88"/>
        <v>0</v>
      </c>
    </row>
    <row r="5665" spans="1:14" x14ac:dyDescent="0.2">
      <c r="A5665" t="s">
        <v>5922</v>
      </c>
      <c r="B5665" t="s">
        <v>41026</v>
      </c>
      <c r="I5665" t="s">
        <v>4</v>
      </c>
      <c r="J5665">
        <v>104.65</v>
      </c>
      <c r="M5665">
        <v>104.65</v>
      </c>
      <c r="N5665">
        <f t="shared" si="88"/>
        <v>0</v>
      </c>
    </row>
    <row r="5666" spans="1:14" x14ac:dyDescent="0.2">
      <c r="A5666" t="s">
        <v>5923</v>
      </c>
      <c r="B5666" t="s">
        <v>41026</v>
      </c>
      <c r="I5666" t="s">
        <v>4</v>
      </c>
      <c r="J5666">
        <v>104.27</v>
      </c>
      <c r="M5666">
        <v>104.27</v>
      </c>
      <c r="N5666">
        <f t="shared" si="88"/>
        <v>0</v>
      </c>
    </row>
    <row r="5667" spans="1:14" x14ac:dyDescent="0.2">
      <c r="A5667" t="s">
        <v>5924</v>
      </c>
      <c r="B5667" t="s">
        <v>41027</v>
      </c>
      <c r="I5667" t="s">
        <v>4</v>
      </c>
      <c r="J5667">
        <v>127.89</v>
      </c>
      <c r="M5667">
        <v>127.89</v>
      </c>
      <c r="N5667">
        <f t="shared" si="88"/>
        <v>0</v>
      </c>
    </row>
    <row r="5668" spans="1:14" x14ac:dyDescent="0.2">
      <c r="A5668" t="s">
        <v>5925</v>
      </c>
      <c r="B5668" t="s">
        <v>41027</v>
      </c>
      <c r="I5668" t="s">
        <v>4</v>
      </c>
      <c r="J5668">
        <v>127.5</v>
      </c>
      <c r="M5668">
        <v>127.5</v>
      </c>
      <c r="N5668">
        <f t="shared" si="88"/>
        <v>0</v>
      </c>
    </row>
    <row r="5669" spans="1:14" x14ac:dyDescent="0.2">
      <c r="A5669" t="s">
        <v>5926</v>
      </c>
      <c r="B5669" t="s">
        <v>41028</v>
      </c>
      <c r="I5669" t="s">
        <v>4</v>
      </c>
      <c r="J5669">
        <v>228.99</v>
      </c>
      <c r="M5669">
        <v>228.99</v>
      </c>
      <c r="N5669">
        <f t="shared" si="88"/>
        <v>0</v>
      </c>
    </row>
    <row r="5670" spans="1:14" x14ac:dyDescent="0.2">
      <c r="A5670" t="s">
        <v>5927</v>
      </c>
      <c r="B5670" t="s">
        <v>41028</v>
      </c>
      <c r="I5670" t="s">
        <v>4</v>
      </c>
      <c r="J5670">
        <v>228.6</v>
      </c>
      <c r="M5670">
        <v>228.6</v>
      </c>
      <c r="N5670">
        <f t="shared" si="88"/>
        <v>0</v>
      </c>
    </row>
    <row r="5671" spans="1:14" x14ac:dyDescent="0.2">
      <c r="A5671" t="s">
        <v>5928</v>
      </c>
      <c r="B5671" t="s">
        <v>33446</v>
      </c>
      <c r="I5671" t="s">
        <v>5</v>
      </c>
      <c r="J5671">
        <v>315.95999999999998</v>
      </c>
      <c r="M5671">
        <v>315.95999999999998</v>
      </c>
      <c r="N5671">
        <f t="shared" si="88"/>
        <v>0</v>
      </c>
    </row>
    <row r="5672" spans="1:14" x14ac:dyDescent="0.2">
      <c r="A5672" t="s">
        <v>5929</v>
      </c>
      <c r="B5672" t="s">
        <v>33446</v>
      </c>
      <c r="I5672" t="s">
        <v>5</v>
      </c>
      <c r="J5672">
        <v>307.3</v>
      </c>
      <c r="M5672">
        <v>307.3</v>
      </c>
      <c r="N5672">
        <f t="shared" si="88"/>
        <v>0</v>
      </c>
    </row>
    <row r="5673" spans="1:14" x14ac:dyDescent="0.2">
      <c r="A5673" t="s">
        <v>5930</v>
      </c>
      <c r="B5673" t="s">
        <v>33447</v>
      </c>
      <c r="I5673" t="s">
        <v>5</v>
      </c>
      <c r="J5673">
        <v>809.45</v>
      </c>
      <c r="M5673">
        <v>809.45</v>
      </c>
      <c r="N5673">
        <f t="shared" si="88"/>
        <v>0</v>
      </c>
    </row>
    <row r="5674" spans="1:14" x14ac:dyDescent="0.2">
      <c r="A5674" t="s">
        <v>5931</v>
      </c>
      <c r="B5674" t="s">
        <v>33447</v>
      </c>
      <c r="I5674" t="s">
        <v>5</v>
      </c>
      <c r="J5674">
        <v>800.78</v>
      </c>
      <c r="M5674">
        <v>800.78</v>
      </c>
      <c r="N5674">
        <f t="shared" si="88"/>
        <v>0</v>
      </c>
    </row>
    <row r="5675" spans="1:14" x14ac:dyDescent="0.2">
      <c r="A5675" t="s">
        <v>5932</v>
      </c>
      <c r="B5675" t="s">
        <v>33448</v>
      </c>
      <c r="I5675" t="s">
        <v>5</v>
      </c>
      <c r="J5675">
        <v>99.03</v>
      </c>
      <c r="M5675">
        <v>99.03</v>
      </c>
      <c r="N5675">
        <f t="shared" si="88"/>
        <v>0</v>
      </c>
    </row>
    <row r="5676" spans="1:14" x14ac:dyDescent="0.2">
      <c r="A5676" t="s">
        <v>5933</v>
      </c>
      <c r="B5676" t="s">
        <v>33448</v>
      </c>
      <c r="I5676" t="s">
        <v>5</v>
      </c>
      <c r="J5676">
        <v>90.97</v>
      </c>
      <c r="M5676">
        <v>90.97</v>
      </c>
      <c r="N5676">
        <f t="shared" si="88"/>
        <v>0</v>
      </c>
    </row>
    <row r="5677" spans="1:14" ht="25.5" x14ac:dyDescent="0.2">
      <c r="A5677" t="s">
        <v>5934</v>
      </c>
      <c r="B5677" s="319" t="s">
        <v>41029</v>
      </c>
      <c r="I5677" t="s">
        <v>5</v>
      </c>
      <c r="J5677">
        <v>441.33</v>
      </c>
      <c r="M5677">
        <v>441.33</v>
      </c>
      <c r="N5677">
        <f t="shared" si="88"/>
        <v>0</v>
      </c>
    </row>
    <row r="5678" spans="1:14" ht="25.5" x14ac:dyDescent="0.2">
      <c r="A5678" t="s">
        <v>5935</v>
      </c>
      <c r="B5678" s="319" t="s">
        <v>41029</v>
      </c>
      <c r="I5678" t="s">
        <v>5</v>
      </c>
      <c r="J5678">
        <v>429.79</v>
      </c>
      <c r="M5678">
        <v>429.79</v>
      </c>
      <c r="N5678">
        <f t="shared" si="88"/>
        <v>0</v>
      </c>
    </row>
    <row r="5679" spans="1:14" ht="25.5" x14ac:dyDescent="0.2">
      <c r="A5679" t="s">
        <v>5936</v>
      </c>
      <c r="B5679" s="319" t="s">
        <v>41030</v>
      </c>
      <c r="I5679" t="s">
        <v>5</v>
      </c>
      <c r="J5679">
        <v>249.06</v>
      </c>
      <c r="M5679">
        <v>249.06</v>
      </c>
      <c r="N5679">
        <f t="shared" si="88"/>
        <v>0</v>
      </c>
    </row>
    <row r="5680" spans="1:14" ht="25.5" x14ac:dyDescent="0.2">
      <c r="A5680" t="s">
        <v>5937</v>
      </c>
      <c r="B5680" s="319" t="s">
        <v>41030</v>
      </c>
      <c r="I5680" t="s">
        <v>5</v>
      </c>
      <c r="J5680">
        <v>240.41</v>
      </c>
      <c r="M5680">
        <v>240.41</v>
      </c>
      <c r="N5680">
        <f t="shared" si="88"/>
        <v>0</v>
      </c>
    </row>
    <row r="5681" spans="1:14" x14ac:dyDescent="0.2">
      <c r="A5681" t="s">
        <v>5938</v>
      </c>
      <c r="B5681" t="s">
        <v>33449</v>
      </c>
      <c r="I5681" t="s">
        <v>5</v>
      </c>
      <c r="J5681">
        <v>318.49</v>
      </c>
      <c r="M5681">
        <v>318.49</v>
      </c>
      <c r="N5681">
        <f t="shared" si="88"/>
        <v>0</v>
      </c>
    </row>
    <row r="5682" spans="1:14" x14ac:dyDescent="0.2">
      <c r="A5682" t="s">
        <v>5939</v>
      </c>
      <c r="B5682" t="s">
        <v>33449</v>
      </c>
      <c r="I5682" t="s">
        <v>5</v>
      </c>
      <c r="J5682">
        <v>309.44</v>
      </c>
      <c r="M5682">
        <v>309.44</v>
      </c>
      <c r="N5682">
        <f t="shared" si="88"/>
        <v>0</v>
      </c>
    </row>
    <row r="5683" spans="1:14" x14ac:dyDescent="0.2">
      <c r="A5683" t="s">
        <v>5940</v>
      </c>
      <c r="B5683" t="s">
        <v>33450</v>
      </c>
      <c r="I5683" t="s">
        <v>5</v>
      </c>
      <c r="J5683">
        <v>494.59</v>
      </c>
      <c r="M5683">
        <v>494.59</v>
      </c>
      <c r="N5683">
        <f t="shared" si="88"/>
        <v>0</v>
      </c>
    </row>
    <row r="5684" spans="1:14" x14ac:dyDescent="0.2">
      <c r="A5684" t="s">
        <v>5941</v>
      </c>
      <c r="B5684" t="s">
        <v>33450</v>
      </c>
      <c r="I5684" t="s">
        <v>5</v>
      </c>
      <c r="J5684">
        <v>483.18</v>
      </c>
      <c r="M5684">
        <v>483.18</v>
      </c>
      <c r="N5684">
        <f t="shared" si="88"/>
        <v>0</v>
      </c>
    </row>
    <row r="5685" spans="1:14" x14ac:dyDescent="0.2">
      <c r="A5685" t="s">
        <v>5942</v>
      </c>
      <c r="B5685" t="s">
        <v>33451</v>
      </c>
      <c r="I5685" t="s">
        <v>5</v>
      </c>
      <c r="J5685">
        <v>580.22</v>
      </c>
      <c r="M5685">
        <v>580.22</v>
      </c>
      <c r="N5685">
        <f t="shared" si="88"/>
        <v>0</v>
      </c>
    </row>
    <row r="5686" spans="1:14" x14ac:dyDescent="0.2">
      <c r="A5686" t="s">
        <v>5943</v>
      </c>
      <c r="B5686" t="s">
        <v>33451</v>
      </c>
      <c r="I5686" t="s">
        <v>5</v>
      </c>
      <c r="J5686">
        <v>567.19000000000005</v>
      </c>
      <c r="M5686">
        <v>567.19000000000005</v>
      </c>
      <c r="N5686">
        <f t="shared" si="88"/>
        <v>0</v>
      </c>
    </row>
    <row r="5687" spans="1:14" x14ac:dyDescent="0.2">
      <c r="A5687" t="s">
        <v>5944</v>
      </c>
      <c r="B5687" t="s">
        <v>33452</v>
      </c>
      <c r="I5687" t="s">
        <v>5</v>
      </c>
      <c r="J5687">
        <v>1233.95</v>
      </c>
      <c r="M5687">
        <v>1233.95</v>
      </c>
      <c r="N5687">
        <f t="shared" si="88"/>
        <v>0</v>
      </c>
    </row>
    <row r="5688" spans="1:14" x14ac:dyDescent="0.2">
      <c r="A5688" t="s">
        <v>5945</v>
      </c>
      <c r="B5688" t="s">
        <v>33452</v>
      </c>
      <c r="I5688" t="s">
        <v>5</v>
      </c>
      <c r="J5688">
        <v>1218.5</v>
      </c>
      <c r="M5688">
        <v>1218.5</v>
      </c>
      <c r="N5688">
        <f t="shared" si="88"/>
        <v>0</v>
      </c>
    </row>
    <row r="5689" spans="1:14" x14ac:dyDescent="0.2">
      <c r="A5689" t="s">
        <v>5946</v>
      </c>
      <c r="B5689" t="s">
        <v>33453</v>
      </c>
      <c r="I5689" t="s">
        <v>5</v>
      </c>
      <c r="J5689">
        <v>1289.54</v>
      </c>
      <c r="M5689">
        <v>1289.54</v>
      </c>
      <c r="N5689">
        <f t="shared" si="88"/>
        <v>0</v>
      </c>
    </row>
    <row r="5690" spans="1:14" x14ac:dyDescent="0.2">
      <c r="A5690" t="s">
        <v>5947</v>
      </c>
      <c r="B5690" t="s">
        <v>33453</v>
      </c>
      <c r="I5690" t="s">
        <v>5</v>
      </c>
      <c r="J5690">
        <v>1272.6199999999999</v>
      </c>
      <c r="M5690">
        <v>1272.6199999999999</v>
      </c>
      <c r="N5690">
        <f t="shared" si="88"/>
        <v>0</v>
      </c>
    </row>
    <row r="5691" spans="1:14" x14ac:dyDescent="0.2">
      <c r="A5691" t="s">
        <v>5948</v>
      </c>
      <c r="B5691" t="s">
        <v>33454</v>
      </c>
      <c r="I5691" t="s">
        <v>5</v>
      </c>
      <c r="J5691">
        <v>1469.94</v>
      </c>
      <c r="M5691">
        <v>1469.94</v>
      </c>
      <c r="N5691">
        <f t="shared" si="88"/>
        <v>0</v>
      </c>
    </row>
    <row r="5692" spans="1:14" x14ac:dyDescent="0.2">
      <c r="A5692" t="s">
        <v>5949</v>
      </c>
      <c r="B5692" t="s">
        <v>33454</v>
      </c>
      <c r="I5692" t="s">
        <v>5</v>
      </c>
      <c r="J5692">
        <v>1450.69</v>
      </c>
      <c r="M5692">
        <v>1450.69</v>
      </c>
      <c r="N5692">
        <f t="shared" si="88"/>
        <v>0</v>
      </c>
    </row>
    <row r="5693" spans="1:14" x14ac:dyDescent="0.2">
      <c r="A5693" t="s">
        <v>5950</v>
      </c>
      <c r="B5693" t="s">
        <v>33455</v>
      </c>
      <c r="I5693" t="s">
        <v>5</v>
      </c>
      <c r="J5693">
        <v>1512.51</v>
      </c>
      <c r="M5693">
        <v>1512.51</v>
      </c>
      <c r="N5693">
        <f t="shared" si="88"/>
        <v>0</v>
      </c>
    </row>
    <row r="5694" spans="1:14" x14ac:dyDescent="0.2">
      <c r="A5694" t="s">
        <v>5951</v>
      </c>
      <c r="B5694" t="s">
        <v>33455</v>
      </c>
      <c r="I5694" t="s">
        <v>5</v>
      </c>
      <c r="J5694">
        <v>1492.46</v>
      </c>
      <c r="M5694">
        <v>1492.46</v>
      </c>
      <c r="N5694">
        <f t="shared" si="88"/>
        <v>0</v>
      </c>
    </row>
    <row r="5695" spans="1:14" x14ac:dyDescent="0.2">
      <c r="A5695" t="s">
        <v>5952</v>
      </c>
      <c r="B5695" t="s">
        <v>33456</v>
      </c>
      <c r="I5695" t="s">
        <v>5</v>
      </c>
      <c r="J5695">
        <v>1506.5</v>
      </c>
      <c r="M5695">
        <v>1506.5</v>
      </c>
      <c r="N5695">
        <f t="shared" si="88"/>
        <v>0</v>
      </c>
    </row>
    <row r="5696" spans="1:14" x14ac:dyDescent="0.2">
      <c r="A5696" t="s">
        <v>5953</v>
      </c>
      <c r="B5696" t="s">
        <v>33456</v>
      </c>
      <c r="I5696" t="s">
        <v>5</v>
      </c>
      <c r="J5696">
        <v>1485.72</v>
      </c>
      <c r="M5696">
        <v>1485.72</v>
      </c>
      <c r="N5696">
        <f t="shared" si="88"/>
        <v>0</v>
      </c>
    </row>
    <row r="5697" spans="1:14" x14ac:dyDescent="0.2">
      <c r="A5697" t="s">
        <v>5954</v>
      </c>
      <c r="B5697" t="s">
        <v>33457</v>
      </c>
      <c r="I5697" t="s">
        <v>5</v>
      </c>
      <c r="J5697">
        <v>1695.97</v>
      </c>
      <c r="M5697">
        <v>1695.97</v>
      </c>
      <c r="N5697">
        <f t="shared" si="88"/>
        <v>0</v>
      </c>
    </row>
    <row r="5698" spans="1:14" x14ac:dyDescent="0.2">
      <c r="A5698" t="s">
        <v>5955</v>
      </c>
      <c r="B5698" t="s">
        <v>33457</v>
      </c>
      <c r="I5698" t="s">
        <v>5</v>
      </c>
      <c r="J5698">
        <v>1673.59</v>
      </c>
      <c r="M5698">
        <v>1673.59</v>
      </c>
      <c r="N5698">
        <f t="shared" si="88"/>
        <v>0</v>
      </c>
    </row>
    <row r="5699" spans="1:14" x14ac:dyDescent="0.2">
      <c r="A5699" t="s">
        <v>5956</v>
      </c>
      <c r="B5699" t="s">
        <v>33458</v>
      </c>
      <c r="I5699" t="s">
        <v>5</v>
      </c>
      <c r="J5699">
        <v>1826.44</v>
      </c>
      <c r="M5699">
        <v>1826.44</v>
      </c>
      <c r="N5699">
        <f t="shared" si="88"/>
        <v>0</v>
      </c>
    </row>
    <row r="5700" spans="1:14" x14ac:dyDescent="0.2">
      <c r="A5700" t="s">
        <v>5957</v>
      </c>
      <c r="B5700" t="s">
        <v>33458</v>
      </c>
      <c r="I5700" t="s">
        <v>5</v>
      </c>
      <c r="J5700">
        <v>1800.99</v>
      </c>
      <c r="M5700">
        <v>1800.99</v>
      </c>
      <c r="N5700">
        <f t="shared" ref="N5700:N5763" si="89">J5700-M5700</f>
        <v>0</v>
      </c>
    </row>
    <row r="5701" spans="1:14" x14ac:dyDescent="0.2">
      <c r="A5701" t="s">
        <v>5958</v>
      </c>
      <c r="B5701" t="s">
        <v>33459</v>
      </c>
      <c r="I5701" t="s">
        <v>5</v>
      </c>
      <c r="J5701">
        <v>1933.88</v>
      </c>
      <c r="M5701">
        <v>1933.88</v>
      </c>
      <c r="N5701">
        <f t="shared" si="89"/>
        <v>0</v>
      </c>
    </row>
    <row r="5702" spans="1:14" x14ac:dyDescent="0.2">
      <c r="A5702" t="s">
        <v>5959</v>
      </c>
      <c r="B5702" t="s">
        <v>33459</v>
      </c>
      <c r="I5702" t="s">
        <v>5</v>
      </c>
      <c r="J5702">
        <v>1908.42</v>
      </c>
      <c r="M5702">
        <v>1908.42</v>
      </c>
      <c r="N5702">
        <f t="shared" si="89"/>
        <v>0</v>
      </c>
    </row>
    <row r="5703" spans="1:14" x14ac:dyDescent="0.2">
      <c r="A5703" t="s">
        <v>5960</v>
      </c>
      <c r="B5703" t="s">
        <v>33460</v>
      </c>
      <c r="I5703" t="s">
        <v>5</v>
      </c>
      <c r="J5703">
        <v>2091.5100000000002</v>
      </c>
      <c r="M5703">
        <v>2091.5100000000002</v>
      </c>
      <c r="N5703">
        <f t="shared" si="89"/>
        <v>0</v>
      </c>
    </row>
    <row r="5704" spans="1:14" x14ac:dyDescent="0.2">
      <c r="A5704" t="s">
        <v>5961</v>
      </c>
      <c r="B5704" t="s">
        <v>33460</v>
      </c>
      <c r="I5704" t="s">
        <v>5</v>
      </c>
      <c r="J5704">
        <v>2059.85</v>
      </c>
      <c r="M5704">
        <v>2059.85</v>
      </c>
      <c r="N5704">
        <f t="shared" si="89"/>
        <v>0</v>
      </c>
    </row>
    <row r="5705" spans="1:14" x14ac:dyDescent="0.2">
      <c r="A5705" t="s">
        <v>5962</v>
      </c>
      <c r="B5705" t="s">
        <v>33461</v>
      </c>
      <c r="I5705" t="s">
        <v>5</v>
      </c>
      <c r="J5705">
        <v>2313.17</v>
      </c>
      <c r="M5705">
        <v>2313.17</v>
      </c>
      <c r="N5705">
        <f t="shared" si="89"/>
        <v>0</v>
      </c>
    </row>
    <row r="5706" spans="1:14" x14ac:dyDescent="0.2">
      <c r="A5706" t="s">
        <v>5963</v>
      </c>
      <c r="B5706" t="s">
        <v>33461</v>
      </c>
      <c r="I5706" t="s">
        <v>5</v>
      </c>
      <c r="J5706">
        <v>2278.46</v>
      </c>
      <c r="M5706">
        <v>2278.46</v>
      </c>
      <c r="N5706">
        <f t="shared" si="89"/>
        <v>0</v>
      </c>
    </row>
    <row r="5707" spans="1:14" x14ac:dyDescent="0.2">
      <c r="A5707" t="s">
        <v>5964</v>
      </c>
      <c r="B5707" t="s">
        <v>33462</v>
      </c>
      <c r="I5707" t="s">
        <v>5</v>
      </c>
      <c r="J5707">
        <v>2539.4499999999998</v>
      </c>
      <c r="M5707">
        <v>2539.4499999999998</v>
      </c>
      <c r="N5707">
        <f t="shared" si="89"/>
        <v>0</v>
      </c>
    </row>
    <row r="5708" spans="1:14" x14ac:dyDescent="0.2">
      <c r="A5708" t="s">
        <v>5965</v>
      </c>
      <c r="B5708" t="s">
        <v>33462</v>
      </c>
      <c r="I5708" t="s">
        <v>5</v>
      </c>
      <c r="J5708">
        <v>2501.58</v>
      </c>
      <c r="M5708">
        <v>2501.58</v>
      </c>
      <c r="N5708">
        <f t="shared" si="89"/>
        <v>0</v>
      </c>
    </row>
    <row r="5709" spans="1:14" x14ac:dyDescent="0.2">
      <c r="A5709" t="s">
        <v>5966</v>
      </c>
      <c r="B5709" t="s">
        <v>33463</v>
      </c>
      <c r="I5709" t="s">
        <v>5</v>
      </c>
      <c r="J5709">
        <v>2781.34</v>
      </c>
      <c r="M5709">
        <v>2781.34</v>
      </c>
      <c r="N5709">
        <f t="shared" si="89"/>
        <v>0</v>
      </c>
    </row>
    <row r="5710" spans="1:14" x14ac:dyDescent="0.2">
      <c r="A5710" t="s">
        <v>5967</v>
      </c>
      <c r="B5710" t="s">
        <v>33463</v>
      </c>
      <c r="I5710" t="s">
        <v>5</v>
      </c>
      <c r="J5710">
        <v>2737.73</v>
      </c>
      <c r="M5710">
        <v>2737.73</v>
      </c>
      <c r="N5710">
        <f t="shared" si="89"/>
        <v>0</v>
      </c>
    </row>
    <row r="5711" spans="1:14" x14ac:dyDescent="0.2">
      <c r="A5711" t="s">
        <v>5968</v>
      </c>
      <c r="B5711" t="s">
        <v>33464</v>
      </c>
      <c r="I5711" t="s">
        <v>5</v>
      </c>
      <c r="J5711">
        <v>2987.39</v>
      </c>
      <c r="M5711">
        <v>2987.39</v>
      </c>
      <c r="N5711">
        <f t="shared" si="89"/>
        <v>0</v>
      </c>
    </row>
    <row r="5712" spans="1:14" x14ac:dyDescent="0.2">
      <c r="A5712" t="s">
        <v>5969</v>
      </c>
      <c r="B5712" t="s">
        <v>33464</v>
      </c>
      <c r="I5712" t="s">
        <v>5</v>
      </c>
      <c r="J5712">
        <v>2943.31</v>
      </c>
      <c r="M5712">
        <v>2943.31</v>
      </c>
      <c r="N5712">
        <f t="shared" si="89"/>
        <v>0</v>
      </c>
    </row>
    <row r="5713" spans="1:14" x14ac:dyDescent="0.2">
      <c r="A5713" t="s">
        <v>5970</v>
      </c>
      <c r="B5713" t="s">
        <v>33465</v>
      </c>
      <c r="I5713" t="s">
        <v>5</v>
      </c>
      <c r="J5713">
        <v>3209.04</v>
      </c>
      <c r="M5713">
        <v>3209.04</v>
      </c>
      <c r="N5713">
        <f t="shared" si="89"/>
        <v>0</v>
      </c>
    </row>
    <row r="5714" spans="1:14" x14ac:dyDescent="0.2">
      <c r="A5714" t="s">
        <v>5971</v>
      </c>
      <c r="B5714" t="s">
        <v>33465</v>
      </c>
      <c r="I5714" t="s">
        <v>5</v>
      </c>
      <c r="J5714">
        <v>3161.93</v>
      </c>
      <c r="M5714">
        <v>3161.93</v>
      </c>
      <c r="N5714">
        <f t="shared" si="89"/>
        <v>0</v>
      </c>
    </row>
    <row r="5715" spans="1:14" x14ac:dyDescent="0.2">
      <c r="A5715" t="s">
        <v>5972</v>
      </c>
      <c r="B5715" t="s">
        <v>33466</v>
      </c>
      <c r="I5715" t="s">
        <v>5</v>
      </c>
      <c r="J5715">
        <v>3435.33</v>
      </c>
      <c r="M5715">
        <v>3435.33</v>
      </c>
      <c r="N5715">
        <f t="shared" si="89"/>
        <v>0</v>
      </c>
    </row>
    <row r="5716" spans="1:14" x14ac:dyDescent="0.2">
      <c r="A5716" t="s">
        <v>5973</v>
      </c>
      <c r="B5716" t="s">
        <v>33466</v>
      </c>
      <c r="I5716" t="s">
        <v>5</v>
      </c>
      <c r="J5716">
        <v>3385.04</v>
      </c>
      <c r="M5716">
        <v>3385.04</v>
      </c>
      <c r="N5716">
        <f t="shared" si="89"/>
        <v>0</v>
      </c>
    </row>
    <row r="5717" spans="1:14" x14ac:dyDescent="0.2">
      <c r="A5717" t="s">
        <v>5974</v>
      </c>
      <c r="B5717" t="s">
        <v>33467</v>
      </c>
      <c r="I5717" t="s">
        <v>5</v>
      </c>
      <c r="J5717">
        <v>3449.95</v>
      </c>
      <c r="M5717">
        <v>3449.95</v>
      </c>
      <c r="N5717">
        <f t="shared" si="89"/>
        <v>0</v>
      </c>
    </row>
    <row r="5718" spans="1:14" x14ac:dyDescent="0.2">
      <c r="A5718" t="s">
        <v>5975</v>
      </c>
      <c r="B5718" t="s">
        <v>33467</v>
      </c>
      <c r="I5718" t="s">
        <v>5</v>
      </c>
      <c r="J5718">
        <v>3396.63</v>
      </c>
      <c r="M5718">
        <v>3396.63</v>
      </c>
      <c r="N5718">
        <f t="shared" si="89"/>
        <v>0</v>
      </c>
    </row>
    <row r="5719" spans="1:14" x14ac:dyDescent="0.2">
      <c r="A5719" t="s">
        <v>5976</v>
      </c>
      <c r="B5719" t="s">
        <v>33468</v>
      </c>
      <c r="I5719" t="s">
        <v>5</v>
      </c>
      <c r="J5719">
        <v>3883.08</v>
      </c>
      <c r="M5719">
        <v>3883.08</v>
      </c>
      <c r="N5719">
        <f t="shared" si="89"/>
        <v>0</v>
      </c>
    </row>
    <row r="5720" spans="1:14" x14ac:dyDescent="0.2">
      <c r="A5720" t="s">
        <v>5977</v>
      </c>
      <c r="B5720" t="s">
        <v>33468</v>
      </c>
      <c r="I5720" t="s">
        <v>5</v>
      </c>
      <c r="J5720">
        <v>3826.62</v>
      </c>
      <c r="M5720">
        <v>3826.62</v>
      </c>
      <c r="N5720">
        <f t="shared" si="89"/>
        <v>0</v>
      </c>
    </row>
    <row r="5721" spans="1:14" x14ac:dyDescent="0.2">
      <c r="A5721" t="s">
        <v>5978</v>
      </c>
      <c r="B5721" t="s">
        <v>33469</v>
      </c>
      <c r="I5721" t="s">
        <v>5</v>
      </c>
      <c r="J5721">
        <v>4104.92</v>
      </c>
      <c r="M5721">
        <v>4104.92</v>
      </c>
      <c r="N5721">
        <f t="shared" si="89"/>
        <v>0</v>
      </c>
    </row>
    <row r="5722" spans="1:14" x14ac:dyDescent="0.2">
      <c r="A5722" t="s">
        <v>5979</v>
      </c>
      <c r="B5722" t="s">
        <v>33469</v>
      </c>
      <c r="I5722" t="s">
        <v>5</v>
      </c>
      <c r="J5722">
        <v>4045.39</v>
      </c>
      <c r="M5722">
        <v>4045.39</v>
      </c>
      <c r="N5722">
        <f t="shared" si="89"/>
        <v>0</v>
      </c>
    </row>
    <row r="5723" spans="1:14" x14ac:dyDescent="0.2">
      <c r="A5723" t="s">
        <v>5980</v>
      </c>
      <c r="B5723" t="s">
        <v>33470</v>
      </c>
      <c r="I5723" t="s">
        <v>5</v>
      </c>
      <c r="J5723">
        <v>4333.45</v>
      </c>
      <c r="M5723">
        <v>4333.45</v>
      </c>
      <c r="N5723">
        <f t="shared" si="89"/>
        <v>0</v>
      </c>
    </row>
    <row r="5724" spans="1:14" x14ac:dyDescent="0.2">
      <c r="A5724" t="s">
        <v>5981</v>
      </c>
      <c r="B5724" t="s">
        <v>33470</v>
      </c>
      <c r="I5724" t="s">
        <v>5</v>
      </c>
      <c r="J5724">
        <v>4270.46</v>
      </c>
      <c r="M5724">
        <v>4270.46</v>
      </c>
      <c r="N5724">
        <f t="shared" si="89"/>
        <v>0</v>
      </c>
    </row>
    <row r="5725" spans="1:14" x14ac:dyDescent="0.2">
      <c r="A5725" t="s">
        <v>5982</v>
      </c>
      <c r="B5725" t="s">
        <v>33471</v>
      </c>
      <c r="I5725" t="s">
        <v>5</v>
      </c>
      <c r="J5725">
        <v>4552.8599999999997</v>
      </c>
      <c r="M5725">
        <v>4552.8599999999997</v>
      </c>
      <c r="N5725">
        <f t="shared" si="89"/>
        <v>0</v>
      </c>
    </row>
    <row r="5726" spans="1:14" x14ac:dyDescent="0.2">
      <c r="A5726" t="s">
        <v>5983</v>
      </c>
      <c r="B5726" t="s">
        <v>33471</v>
      </c>
      <c r="I5726" t="s">
        <v>5</v>
      </c>
      <c r="J5726">
        <v>4487.12</v>
      </c>
      <c r="M5726">
        <v>4487.12</v>
      </c>
      <c r="N5726">
        <f t="shared" si="89"/>
        <v>0</v>
      </c>
    </row>
    <row r="5727" spans="1:14" x14ac:dyDescent="0.2">
      <c r="A5727" t="s">
        <v>5984</v>
      </c>
      <c r="B5727" t="s">
        <v>33472</v>
      </c>
      <c r="I5727" t="s">
        <v>5</v>
      </c>
      <c r="J5727">
        <v>4778.6400000000003</v>
      </c>
      <c r="M5727">
        <v>4778.6400000000003</v>
      </c>
      <c r="N5727">
        <f t="shared" si="89"/>
        <v>0</v>
      </c>
    </row>
    <row r="5728" spans="1:14" x14ac:dyDescent="0.2">
      <c r="A5728" t="s">
        <v>5985</v>
      </c>
      <c r="B5728" t="s">
        <v>33472</v>
      </c>
      <c r="I5728" t="s">
        <v>5</v>
      </c>
      <c r="J5728">
        <v>4709.8100000000004</v>
      </c>
      <c r="M5728">
        <v>4709.8100000000004</v>
      </c>
      <c r="N5728">
        <f t="shared" si="89"/>
        <v>0</v>
      </c>
    </row>
    <row r="5729" spans="1:14" x14ac:dyDescent="0.2">
      <c r="A5729" t="s">
        <v>5986</v>
      </c>
      <c r="B5729" t="s">
        <v>33473</v>
      </c>
      <c r="I5729" t="s">
        <v>5</v>
      </c>
      <c r="J5729">
        <v>5000.8</v>
      </c>
      <c r="M5729">
        <v>5000.8</v>
      </c>
      <c r="N5729">
        <f t="shared" si="89"/>
        <v>0</v>
      </c>
    </row>
    <row r="5730" spans="1:14" x14ac:dyDescent="0.2">
      <c r="A5730" t="s">
        <v>5987</v>
      </c>
      <c r="B5730" t="s">
        <v>33473</v>
      </c>
      <c r="I5730" t="s">
        <v>5</v>
      </c>
      <c r="J5730">
        <v>4928.8500000000004</v>
      </c>
      <c r="M5730">
        <v>4928.8500000000004</v>
      </c>
      <c r="N5730">
        <f t="shared" si="89"/>
        <v>0</v>
      </c>
    </row>
    <row r="5731" spans="1:14" x14ac:dyDescent="0.2">
      <c r="A5731" t="s">
        <v>5988</v>
      </c>
      <c r="B5731" t="s">
        <v>33474</v>
      </c>
      <c r="I5731" t="s">
        <v>5</v>
      </c>
      <c r="J5731">
        <v>5227.08</v>
      </c>
      <c r="M5731">
        <v>5227.08</v>
      </c>
      <c r="N5731">
        <f t="shared" si="89"/>
        <v>0</v>
      </c>
    </row>
    <row r="5732" spans="1:14" x14ac:dyDescent="0.2">
      <c r="A5732" t="s">
        <v>5989</v>
      </c>
      <c r="B5732" t="s">
        <v>33474</v>
      </c>
      <c r="I5732" t="s">
        <v>5</v>
      </c>
      <c r="J5732">
        <v>5151.97</v>
      </c>
      <c r="M5732">
        <v>5151.97</v>
      </c>
      <c r="N5732">
        <f t="shared" si="89"/>
        <v>0</v>
      </c>
    </row>
    <row r="5733" spans="1:14" x14ac:dyDescent="0.2">
      <c r="A5733" t="s">
        <v>5990</v>
      </c>
      <c r="B5733" t="s">
        <v>33475</v>
      </c>
      <c r="I5733" t="s">
        <v>5</v>
      </c>
      <c r="J5733">
        <v>5448.73</v>
      </c>
      <c r="M5733">
        <v>5448.73</v>
      </c>
      <c r="N5733">
        <f t="shared" si="89"/>
        <v>0</v>
      </c>
    </row>
    <row r="5734" spans="1:14" x14ac:dyDescent="0.2">
      <c r="A5734" t="s">
        <v>5991</v>
      </c>
      <c r="B5734" t="s">
        <v>33475</v>
      </c>
      <c r="I5734" t="s">
        <v>5</v>
      </c>
      <c r="J5734">
        <v>5370.59</v>
      </c>
      <c r="M5734">
        <v>5370.59</v>
      </c>
      <c r="N5734">
        <f t="shared" si="89"/>
        <v>0</v>
      </c>
    </row>
    <row r="5735" spans="1:14" x14ac:dyDescent="0.2">
      <c r="A5735" t="s">
        <v>5992</v>
      </c>
      <c r="B5735" t="s">
        <v>33476</v>
      </c>
      <c r="I5735" t="s">
        <v>5</v>
      </c>
      <c r="J5735">
        <v>131.59</v>
      </c>
      <c r="M5735">
        <v>131.59</v>
      </c>
      <c r="N5735">
        <f t="shared" si="89"/>
        <v>0</v>
      </c>
    </row>
    <row r="5736" spans="1:14" x14ac:dyDescent="0.2">
      <c r="A5736" t="s">
        <v>5993</v>
      </c>
      <c r="B5736" t="s">
        <v>33476</v>
      </c>
      <c r="I5736" t="s">
        <v>5</v>
      </c>
      <c r="J5736">
        <v>128.71</v>
      </c>
      <c r="M5736">
        <v>128.71</v>
      </c>
      <c r="N5736">
        <f t="shared" si="89"/>
        <v>0</v>
      </c>
    </row>
    <row r="5737" spans="1:14" x14ac:dyDescent="0.2">
      <c r="A5737" t="s">
        <v>5994</v>
      </c>
      <c r="B5737" t="s">
        <v>33477</v>
      </c>
      <c r="I5737" t="s">
        <v>5</v>
      </c>
      <c r="J5737">
        <v>518.58000000000004</v>
      </c>
      <c r="M5737">
        <v>518.58000000000004</v>
      </c>
      <c r="N5737">
        <f t="shared" si="89"/>
        <v>0</v>
      </c>
    </row>
    <row r="5738" spans="1:14" x14ac:dyDescent="0.2">
      <c r="A5738" t="s">
        <v>5995</v>
      </c>
      <c r="B5738" t="s">
        <v>33477</v>
      </c>
      <c r="I5738" t="s">
        <v>5</v>
      </c>
      <c r="J5738">
        <v>513.29</v>
      </c>
      <c r="M5738">
        <v>513.29</v>
      </c>
      <c r="N5738">
        <f t="shared" si="89"/>
        <v>0</v>
      </c>
    </row>
    <row r="5739" spans="1:14" x14ac:dyDescent="0.2">
      <c r="A5739" t="s">
        <v>5996</v>
      </c>
      <c r="B5739" t="s">
        <v>33478</v>
      </c>
      <c r="I5739" t="s">
        <v>5</v>
      </c>
      <c r="J5739">
        <v>855.51</v>
      </c>
      <c r="M5739">
        <v>855.51</v>
      </c>
      <c r="N5739">
        <f t="shared" si="89"/>
        <v>0</v>
      </c>
    </row>
    <row r="5740" spans="1:14" x14ac:dyDescent="0.2">
      <c r="A5740" t="s">
        <v>5997</v>
      </c>
      <c r="B5740" t="s">
        <v>33478</v>
      </c>
      <c r="I5740" t="s">
        <v>5</v>
      </c>
      <c r="J5740">
        <v>845.45</v>
      </c>
      <c r="M5740">
        <v>845.45</v>
      </c>
      <c r="N5740">
        <f t="shared" si="89"/>
        <v>0</v>
      </c>
    </row>
    <row r="5741" spans="1:14" x14ac:dyDescent="0.2">
      <c r="A5741" t="s">
        <v>5998</v>
      </c>
      <c r="B5741" t="s">
        <v>33479</v>
      </c>
      <c r="I5741" t="s">
        <v>5</v>
      </c>
      <c r="J5741">
        <v>1308.8699999999999</v>
      </c>
      <c r="M5741">
        <v>1308.8699999999999</v>
      </c>
      <c r="N5741">
        <f t="shared" si="89"/>
        <v>0</v>
      </c>
    </row>
    <row r="5742" spans="1:14" x14ac:dyDescent="0.2">
      <c r="A5742" t="s">
        <v>5999</v>
      </c>
      <c r="B5742" t="s">
        <v>33479</v>
      </c>
      <c r="I5742" t="s">
        <v>5</v>
      </c>
      <c r="J5742">
        <v>1295.94</v>
      </c>
      <c r="M5742">
        <v>1295.94</v>
      </c>
      <c r="N5742">
        <f t="shared" si="89"/>
        <v>0</v>
      </c>
    </row>
    <row r="5743" spans="1:14" x14ac:dyDescent="0.2">
      <c r="A5743" t="s">
        <v>6000</v>
      </c>
      <c r="B5743" t="s">
        <v>33480</v>
      </c>
      <c r="I5743" t="s">
        <v>4</v>
      </c>
      <c r="J5743">
        <v>344.04</v>
      </c>
      <c r="M5743">
        <v>344.04</v>
      </c>
      <c r="N5743">
        <f t="shared" si="89"/>
        <v>0</v>
      </c>
    </row>
    <row r="5744" spans="1:14" x14ac:dyDescent="0.2">
      <c r="A5744" t="s">
        <v>6001</v>
      </c>
      <c r="B5744" t="s">
        <v>33480</v>
      </c>
      <c r="I5744" t="s">
        <v>4</v>
      </c>
      <c r="J5744">
        <v>333.73</v>
      </c>
      <c r="M5744">
        <v>333.73</v>
      </c>
      <c r="N5744">
        <f t="shared" si="89"/>
        <v>0</v>
      </c>
    </row>
    <row r="5745" spans="1:14" x14ac:dyDescent="0.2">
      <c r="A5745" t="s">
        <v>6002</v>
      </c>
      <c r="B5745" t="s">
        <v>33481</v>
      </c>
      <c r="I5745" t="s">
        <v>4</v>
      </c>
      <c r="J5745">
        <v>681.64</v>
      </c>
      <c r="M5745">
        <v>681.64</v>
      </c>
      <c r="N5745">
        <f t="shared" si="89"/>
        <v>0</v>
      </c>
    </row>
    <row r="5746" spans="1:14" x14ac:dyDescent="0.2">
      <c r="A5746" t="s">
        <v>6003</v>
      </c>
      <c r="B5746" t="s">
        <v>33481</v>
      </c>
      <c r="I5746" t="s">
        <v>4</v>
      </c>
      <c r="J5746">
        <v>662.81</v>
      </c>
      <c r="M5746">
        <v>662.81</v>
      </c>
      <c r="N5746">
        <f t="shared" si="89"/>
        <v>0</v>
      </c>
    </row>
    <row r="5747" spans="1:14" x14ac:dyDescent="0.2">
      <c r="A5747" t="s">
        <v>6004</v>
      </c>
      <c r="B5747" t="s">
        <v>33482</v>
      </c>
      <c r="I5747" t="s">
        <v>4</v>
      </c>
      <c r="J5747">
        <v>946</v>
      </c>
      <c r="M5747">
        <v>946</v>
      </c>
      <c r="N5747">
        <f t="shared" si="89"/>
        <v>0</v>
      </c>
    </row>
    <row r="5748" spans="1:14" x14ac:dyDescent="0.2">
      <c r="A5748" t="s">
        <v>6005</v>
      </c>
      <c r="B5748" t="s">
        <v>33482</v>
      </c>
      <c r="I5748" t="s">
        <v>4</v>
      </c>
      <c r="J5748">
        <v>919.92</v>
      </c>
      <c r="M5748">
        <v>919.92</v>
      </c>
      <c r="N5748">
        <f t="shared" si="89"/>
        <v>0</v>
      </c>
    </row>
    <row r="5749" spans="1:14" x14ac:dyDescent="0.2">
      <c r="A5749" t="s">
        <v>6006</v>
      </c>
      <c r="B5749" t="s">
        <v>33483</v>
      </c>
      <c r="I5749" t="s">
        <v>4</v>
      </c>
      <c r="J5749">
        <v>1313.71</v>
      </c>
      <c r="M5749">
        <v>1313.71</v>
      </c>
      <c r="N5749">
        <f t="shared" si="89"/>
        <v>0</v>
      </c>
    </row>
    <row r="5750" spans="1:14" x14ac:dyDescent="0.2">
      <c r="A5750" t="s">
        <v>6007</v>
      </c>
      <c r="B5750" t="s">
        <v>33483</v>
      </c>
      <c r="I5750" t="s">
        <v>4</v>
      </c>
      <c r="J5750">
        <v>1279.27</v>
      </c>
      <c r="M5750">
        <v>1279.27</v>
      </c>
      <c r="N5750">
        <f t="shared" si="89"/>
        <v>0</v>
      </c>
    </row>
    <row r="5751" spans="1:14" x14ac:dyDescent="0.2">
      <c r="A5751" t="s">
        <v>6008</v>
      </c>
      <c r="B5751" t="s">
        <v>33484</v>
      </c>
      <c r="I5751" t="s">
        <v>4</v>
      </c>
      <c r="J5751">
        <v>471.99</v>
      </c>
      <c r="M5751">
        <v>471.99</v>
      </c>
      <c r="N5751">
        <f t="shared" si="89"/>
        <v>0</v>
      </c>
    </row>
    <row r="5752" spans="1:14" x14ac:dyDescent="0.2">
      <c r="A5752" t="s">
        <v>6009</v>
      </c>
      <c r="B5752" t="s">
        <v>33484</v>
      </c>
      <c r="I5752" t="s">
        <v>4</v>
      </c>
      <c r="J5752">
        <v>461.68</v>
      </c>
      <c r="M5752">
        <v>461.68</v>
      </c>
      <c r="N5752">
        <f t="shared" si="89"/>
        <v>0</v>
      </c>
    </row>
    <row r="5753" spans="1:14" x14ac:dyDescent="0.2">
      <c r="A5753" t="s">
        <v>6010</v>
      </c>
      <c r="B5753" t="s">
        <v>33485</v>
      </c>
      <c r="I5753" t="s">
        <v>4</v>
      </c>
      <c r="J5753">
        <v>809.58</v>
      </c>
      <c r="M5753">
        <v>809.58</v>
      </c>
      <c r="N5753">
        <f t="shared" si="89"/>
        <v>0</v>
      </c>
    </row>
    <row r="5754" spans="1:14" x14ac:dyDescent="0.2">
      <c r="A5754" t="s">
        <v>6011</v>
      </c>
      <c r="B5754" t="s">
        <v>33485</v>
      </c>
      <c r="I5754" t="s">
        <v>4</v>
      </c>
      <c r="J5754">
        <v>790.75</v>
      </c>
      <c r="M5754">
        <v>790.75</v>
      </c>
      <c r="N5754">
        <f t="shared" si="89"/>
        <v>0</v>
      </c>
    </row>
    <row r="5755" spans="1:14" x14ac:dyDescent="0.2">
      <c r="A5755" t="s">
        <v>6012</v>
      </c>
      <c r="B5755" t="s">
        <v>33486</v>
      </c>
      <c r="I5755" t="s">
        <v>4</v>
      </c>
      <c r="J5755">
        <v>1073.95</v>
      </c>
      <c r="M5755">
        <v>1073.95</v>
      </c>
      <c r="N5755">
        <f t="shared" si="89"/>
        <v>0</v>
      </c>
    </row>
    <row r="5756" spans="1:14" x14ac:dyDescent="0.2">
      <c r="A5756" t="s">
        <v>6013</v>
      </c>
      <c r="B5756" t="s">
        <v>33486</v>
      </c>
      <c r="I5756" t="s">
        <v>4</v>
      </c>
      <c r="J5756">
        <v>1047.8699999999999</v>
      </c>
      <c r="M5756">
        <v>1047.8699999999999</v>
      </c>
      <c r="N5756">
        <f t="shared" si="89"/>
        <v>0</v>
      </c>
    </row>
    <row r="5757" spans="1:14" x14ac:dyDescent="0.2">
      <c r="A5757" t="s">
        <v>6014</v>
      </c>
      <c r="B5757" t="s">
        <v>33487</v>
      </c>
      <c r="I5757" t="s">
        <v>4</v>
      </c>
      <c r="J5757">
        <v>1441.66</v>
      </c>
      <c r="M5757">
        <v>1441.66</v>
      </c>
      <c r="N5757">
        <f t="shared" si="89"/>
        <v>0</v>
      </c>
    </row>
    <row r="5758" spans="1:14" x14ac:dyDescent="0.2">
      <c r="A5758" t="s">
        <v>6015</v>
      </c>
      <c r="B5758" t="s">
        <v>33487</v>
      </c>
      <c r="I5758" t="s">
        <v>4</v>
      </c>
      <c r="J5758">
        <v>1407.22</v>
      </c>
      <c r="M5758">
        <v>1407.22</v>
      </c>
      <c r="N5758">
        <f t="shared" si="89"/>
        <v>0</v>
      </c>
    </row>
    <row r="5759" spans="1:14" x14ac:dyDescent="0.2">
      <c r="A5759" t="s">
        <v>6016</v>
      </c>
      <c r="B5759" t="s">
        <v>33488</v>
      </c>
      <c r="I5759" t="s">
        <v>5</v>
      </c>
      <c r="J5759">
        <v>274.10000000000002</v>
      </c>
      <c r="M5759">
        <v>274.10000000000002</v>
      </c>
      <c r="N5759">
        <f t="shared" si="89"/>
        <v>0</v>
      </c>
    </row>
    <row r="5760" spans="1:14" x14ac:dyDescent="0.2">
      <c r="A5760" t="s">
        <v>6017</v>
      </c>
      <c r="B5760" t="s">
        <v>33488</v>
      </c>
      <c r="I5760" t="s">
        <v>5</v>
      </c>
      <c r="J5760">
        <v>263.95999999999998</v>
      </c>
      <c r="M5760">
        <v>263.95999999999998</v>
      </c>
      <c r="N5760">
        <f t="shared" si="89"/>
        <v>0</v>
      </c>
    </row>
    <row r="5761" spans="1:14" x14ac:dyDescent="0.2">
      <c r="A5761" t="s">
        <v>6018</v>
      </c>
      <c r="B5761" t="s">
        <v>33489</v>
      </c>
      <c r="I5761" t="s">
        <v>5</v>
      </c>
      <c r="J5761">
        <v>238.45</v>
      </c>
      <c r="M5761">
        <v>238.45</v>
      </c>
      <c r="N5761">
        <f t="shared" si="89"/>
        <v>0</v>
      </c>
    </row>
    <row r="5762" spans="1:14" x14ac:dyDescent="0.2">
      <c r="A5762" t="s">
        <v>6019</v>
      </c>
      <c r="B5762" t="s">
        <v>33489</v>
      </c>
      <c r="I5762" t="s">
        <v>5</v>
      </c>
      <c r="J5762">
        <v>232.59</v>
      </c>
      <c r="M5762">
        <v>232.59</v>
      </c>
      <c r="N5762">
        <f t="shared" si="89"/>
        <v>0</v>
      </c>
    </row>
    <row r="5763" spans="1:14" x14ac:dyDescent="0.2">
      <c r="A5763" t="s">
        <v>6020</v>
      </c>
      <c r="B5763" t="s">
        <v>33490</v>
      </c>
      <c r="I5763" t="s">
        <v>5</v>
      </c>
      <c r="J5763">
        <v>133.32</v>
      </c>
      <c r="M5763">
        <v>133.32</v>
      </c>
      <c r="N5763">
        <f t="shared" si="89"/>
        <v>0</v>
      </c>
    </row>
    <row r="5764" spans="1:14" x14ac:dyDescent="0.2">
      <c r="A5764" t="s">
        <v>6021</v>
      </c>
      <c r="B5764" t="s">
        <v>33490</v>
      </c>
      <c r="I5764" t="s">
        <v>5</v>
      </c>
      <c r="J5764">
        <v>130.36000000000001</v>
      </c>
      <c r="M5764">
        <v>130.36000000000001</v>
      </c>
      <c r="N5764">
        <f t="shared" ref="N5764:N5827" si="90">J5764-M5764</f>
        <v>0</v>
      </c>
    </row>
    <row r="5765" spans="1:14" x14ac:dyDescent="0.2">
      <c r="A5765" t="s">
        <v>6022</v>
      </c>
      <c r="B5765" t="s">
        <v>33491</v>
      </c>
      <c r="I5765" t="s">
        <v>4</v>
      </c>
      <c r="J5765">
        <v>2294.2199999999998</v>
      </c>
      <c r="M5765">
        <v>2294.2199999999998</v>
      </c>
      <c r="N5765">
        <f t="shared" si="90"/>
        <v>0</v>
      </c>
    </row>
    <row r="5766" spans="1:14" x14ac:dyDescent="0.2">
      <c r="A5766" t="s">
        <v>6023</v>
      </c>
      <c r="B5766" t="s">
        <v>33491</v>
      </c>
      <c r="I5766" t="s">
        <v>4</v>
      </c>
      <c r="J5766">
        <v>2128.56</v>
      </c>
      <c r="M5766">
        <v>2128.56</v>
      </c>
      <c r="N5766">
        <f t="shared" si="90"/>
        <v>0</v>
      </c>
    </row>
    <row r="5767" spans="1:14" x14ac:dyDescent="0.2">
      <c r="A5767" t="s">
        <v>6024</v>
      </c>
      <c r="B5767" t="s">
        <v>33492</v>
      </c>
      <c r="I5767" t="s">
        <v>4</v>
      </c>
      <c r="J5767">
        <v>1240.06</v>
      </c>
      <c r="M5767">
        <v>1240.06</v>
      </c>
      <c r="N5767">
        <f t="shared" si="90"/>
        <v>0</v>
      </c>
    </row>
    <row r="5768" spans="1:14" x14ac:dyDescent="0.2">
      <c r="A5768" t="s">
        <v>6025</v>
      </c>
      <c r="B5768" t="s">
        <v>33492</v>
      </c>
      <c r="I5768" t="s">
        <v>4</v>
      </c>
      <c r="J5768">
        <v>1148.23</v>
      </c>
      <c r="M5768">
        <v>1148.23</v>
      </c>
      <c r="N5768">
        <f t="shared" si="90"/>
        <v>0</v>
      </c>
    </row>
    <row r="5769" spans="1:14" x14ac:dyDescent="0.2">
      <c r="A5769" t="s">
        <v>6026</v>
      </c>
      <c r="B5769" t="s">
        <v>33493</v>
      </c>
      <c r="I5769" t="s">
        <v>4</v>
      </c>
      <c r="J5769">
        <v>1625.68</v>
      </c>
      <c r="M5769">
        <v>1625.68</v>
      </c>
      <c r="N5769">
        <f t="shared" si="90"/>
        <v>0</v>
      </c>
    </row>
    <row r="5770" spans="1:14" x14ac:dyDescent="0.2">
      <c r="A5770" t="s">
        <v>6027</v>
      </c>
      <c r="B5770" t="s">
        <v>33493</v>
      </c>
      <c r="I5770" t="s">
        <v>4</v>
      </c>
      <c r="J5770">
        <v>1506.53</v>
      </c>
      <c r="M5770">
        <v>1506.53</v>
      </c>
      <c r="N5770">
        <f t="shared" si="90"/>
        <v>0</v>
      </c>
    </row>
    <row r="5771" spans="1:14" x14ac:dyDescent="0.2">
      <c r="A5771" t="s">
        <v>6028</v>
      </c>
      <c r="B5771" t="s">
        <v>33494</v>
      </c>
      <c r="I5771" t="s">
        <v>4</v>
      </c>
      <c r="J5771">
        <v>3111.73</v>
      </c>
      <c r="M5771">
        <v>3111.73</v>
      </c>
      <c r="N5771">
        <f t="shared" si="90"/>
        <v>0</v>
      </c>
    </row>
    <row r="5772" spans="1:14" x14ac:dyDescent="0.2">
      <c r="A5772" t="s">
        <v>6029</v>
      </c>
      <c r="B5772" t="s">
        <v>33494</v>
      </c>
      <c r="I5772" t="s">
        <v>4</v>
      </c>
      <c r="J5772">
        <v>2891.98</v>
      </c>
      <c r="M5772">
        <v>2891.98</v>
      </c>
      <c r="N5772">
        <f t="shared" si="90"/>
        <v>0</v>
      </c>
    </row>
    <row r="5773" spans="1:14" x14ac:dyDescent="0.2">
      <c r="A5773" t="s">
        <v>6030</v>
      </c>
      <c r="B5773" t="s">
        <v>33495</v>
      </c>
      <c r="I5773" t="s">
        <v>4</v>
      </c>
      <c r="J5773">
        <v>3997.6</v>
      </c>
      <c r="M5773">
        <v>3997.6</v>
      </c>
      <c r="N5773">
        <f t="shared" si="90"/>
        <v>0</v>
      </c>
    </row>
    <row r="5774" spans="1:14" x14ac:dyDescent="0.2">
      <c r="A5774" t="s">
        <v>6031</v>
      </c>
      <c r="B5774" t="s">
        <v>33495</v>
      </c>
      <c r="I5774" t="s">
        <v>4</v>
      </c>
      <c r="J5774">
        <v>3718.84</v>
      </c>
      <c r="M5774">
        <v>3718.84</v>
      </c>
      <c r="N5774">
        <f t="shared" si="90"/>
        <v>0</v>
      </c>
    </row>
    <row r="5775" spans="1:14" x14ac:dyDescent="0.2">
      <c r="A5775" t="s">
        <v>6032</v>
      </c>
      <c r="B5775" t="s">
        <v>33496</v>
      </c>
      <c r="I5775" t="s">
        <v>4</v>
      </c>
      <c r="J5775">
        <v>22.31</v>
      </c>
      <c r="M5775">
        <v>22.31</v>
      </c>
      <c r="N5775">
        <f t="shared" si="90"/>
        <v>0</v>
      </c>
    </row>
    <row r="5776" spans="1:14" x14ac:dyDescent="0.2">
      <c r="A5776" t="s">
        <v>6033</v>
      </c>
      <c r="B5776" t="s">
        <v>33496</v>
      </c>
      <c r="I5776" t="s">
        <v>4</v>
      </c>
      <c r="J5776">
        <v>19.45</v>
      </c>
      <c r="M5776">
        <v>19.45</v>
      </c>
      <c r="N5776">
        <f t="shared" si="90"/>
        <v>0</v>
      </c>
    </row>
    <row r="5777" spans="1:14" x14ac:dyDescent="0.2">
      <c r="A5777" t="s">
        <v>6034</v>
      </c>
      <c r="B5777" t="s">
        <v>33497</v>
      </c>
      <c r="I5777" t="s">
        <v>4</v>
      </c>
      <c r="J5777">
        <v>34.46</v>
      </c>
      <c r="M5777">
        <v>34.46</v>
      </c>
      <c r="N5777">
        <f t="shared" si="90"/>
        <v>0</v>
      </c>
    </row>
    <row r="5778" spans="1:14" x14ac:dyDescent="0.2">
      <c r="A5778" t="s">
        <v>6035</v>
      </c>
      <c r="B5778" t="s">
        <v>33497</v>
      </c>
      <c r="I5778" t="s">
        <v>4</v>
      </c>
      <c r="J5778">
        <v>30.1</v>
      </c>
      <c r="M5778">
        <v>30.1</v>
      </c>
      <c r="N5778">
        <f t="shared" si="90"/>
        <v>0</v>
      </c>
    </row>
    <row r="5779" spans="1:14" x14ac:dyDescent="0.2">
      <c r="A5779" t="s">
        <v>6036</v>
      </c>
      <c r="B5779" t="s">
        <v>33498</v>
      </c>
      <c r="I5779" t="s">
        <v>4</v>
      </c>
      <c r="J5779">
        <v>41.71</v>
      </c>
      <c r="M5779">
        <v>41.71</v>
      </c>
      <c r="N5779">
        <f t="shared" si="90"/>
        <v>0</v>
      </c>
    </row>
    <row r="5780" spans="1:14" x14ac:dyDescent="0.2">
      <c r="A5780" t="s">
        <v>6037</v>
      </c>
      <c r="B5780" t="s">
        <v>33498</v>
      </c>
      <c r="I5780" t="s">
        <v>4</v>
      </c>
      <c r="J5780">
        <v>36.520000000000003</v>
      </c>
      <c r="M5780">
        <v>36.520000000000003</v>
      </c>
      <c r="N5780">
        <f t="shared" si="90"/>
        <v>0</v>
      </c>
    </row>
    <row r="5781" spans="1:14" x14ac:dyDescent="0.2">
      <c r="A5781" t="s">
        <v>6038</v>
      </c>
      <c r="B5781" t="s">
        <v>33499</v>
      </c>
      <c r="I5781" t="s">
        <v>4</v>
      </c>
      <c r="J5781">
        <v>38.51</v>
      </c>
      <c r="M5781">
        <v>38.51</v>
      </c>
      <c r="N5781">
        <f t="shared" si="90"/>
        <v>0</v>
      </c>
    </row>
    <row r="5782" spans="1:14" x14ac:dyDescent="0.2">
      <c r="A5782" t="s">
        <v>6039</v>
      </c>
      <c r="B5782" t="s">
        <v>33499</v>
      </c>
      <c r="I5782" t="s">
        <v>4</v>
      </c>
      <c r="J5782">
        <v>36.33</v>
      </c>
      <c r="M5782">
        <v>36.33</v>
      </c>
      <c r="N5782">
        <f t="shared" si="90"/>
        <v>0</v>
      </c>
    </row>
    <row r="5783" spans="1:14" x14ac:dyDescent="0.2">
      <c r="A5783" t="s">
        <v>6040</v>
      </c>
      <c r="B5783" t="s">
        <v>33500</v>
      </c>
      <c r="I5783" t="s">
        <v>4</v>
      </c>
      <c r="J5783">
        <v>42.91</v>
      </c>
      <c r="M5783">
        <v>42.91</v>
      </c>
      <c r="N5783">
        <f t="shared" si="90"/>
        <v>0</v>
      </c>
    </row>
    <row r="5784" spans="1:14" x14ac:dyDescent="0.2">
      <c r="A5784" t="s">
        <v>6041</v>
      </c>
      <c r="B5784" t="s">
        <v>33500</v>
      </c>
      <c r="I5784" t="s">
        <v>4</v>
      </c>
      <c r="J5784">
        <v>40.450000000000003</v>
      </c>
      <c r="M5784">
        <v>40.450000000000003</v>
      </c>
      <c r="N5784">
        <f t="shared" si="90"/>
        <v>0</v>
      </c>
    </row>
    <row r="5785" spans="1:14" x14ac:dyDescent="0.2">
      <c r="A5785" t="s">
        <v>6042</v>
      </c>
      <c r="B5785" t="s">
        <v>33501</v>
      </c>
      <c r="I5785" t="s">
        <v>4</v>
      </c>
      <c r="J5785">
        <v>45.79</v>
      </c>
      <c r="M5785">
        <v>45.79</v>
      </c>
      <c r="N5785">
        <f t="shared" si="90"/>
        <v>0</v>
      </c>
    </row>
    <row r="5786" spans="1:14" x14ac:dyDescent="0.2">
      <c r="A5786" t="s">
        <v>6043</v>
      </c>
      <c r="B5786" t="s">
        <v>33501</v>
      </c>
      <c r="I5786" t="s">
        <v>4</v>
      </c>
      <c r="J5786">
        <v>43.13</v>
      </c>
      <c r="M5786">
        <v>43.13</v>
      </c>
      <c r="N5786">
        <f t="shared" si="90"/>
        <v>0</v>
      </c>
    </row>
    <row r="5787" spans="1:14" x14ac:dyDescent="0.2">
      <c r="A5787" t="s">
        <v>6044</v>
      </c>
      <c r="B5787" t="s">
        <v>33502</v>
      </c>
      <c r="I5787" t="s">
        <v>4</v>
      </c>
      <c r="J5787">
        <v>50.23</v>
      </c>
      <c r="M5787">
        <v>50.23</v>
      </c>
      <c r="N5787">
        <f t="shared" si="90"/>
        <v>0</v>
      </c>
    </row>
    <row r="5788" spans="1:14" x14ac:dyDescent="0.2">
      <c r="A5788" t="s">
        <v>6045</v>
      </c>
      <c r="B5788" t="s">
        <v>33502</v>
      </c>
      <c r="I5788" t="s">
        <v>4</v>
      </c>
      <c r="J5788">
        <v>47.3</v>
      </c>
      <c r="M5788">
        <v>47.3</v>
      </c>
      <c r="N5788">
        <f t="shared" si="90"/>
        <v>0</v>
      </c>
    </row>
    <row r="5789" spans="1:14" x14ac:dyDescent="0.2">
      <c r="A5789" t="s">
        <v>6046</v>
      </c>
      <c r="B5789" t="s">
        <v>33503</v>
      </c>
      <c r="I5789" t="s">
        <v>4</v>
      </c>
      <c r="J5789">
        <v>52.7</v>
      </c>
      <c r="M5789">
        <v>52.7</v>
      </c>
      <c r="N5789">
        <f t="shared" si="90"/>
        <v>0</v>
      </c>
    </row>
    <row r="5790" spans="1:14" x14ac:dyDescent="0.2">
      <c r="A5790" t="s">
        <v>6047</v>
      </c>
      <c r="B5790" t="s">
        <v>33503</v>
      </c>
      <c r="I5790" t="s">
        <v>4</v>
      </c>
      <c r="J5790">
        <v>49.63</v>
      </c>
      <c r="M5790">
        <v>49.63</v>
      </c>
      <c r="N5790">
        <f t="shared" si="90"/>
        <v>0</v>
      </c>
    </row>
    <row r="5791" spans="1:14" x14ac:dyDescent="0.2">
      <c r="A5791" t="s">
        <v>6048</v>
      </c>
      <c r="B5791" t="s">
        <v>33504</v>
      </c>
      <c r="I5791" t="s">
        <v>4</v>
      </c>
      <c r="J5791">
        <v>58.62</v>
      </c>
      <c r="M5791">
        <v>58.62</v>
      </c>
      <c r="N5791">
        <f t="shared" si="90"/>
        <v>0</v>
      </c>
    </row>
    <row r="5792" spans="1:14" x14ac:dyDescent="0.2">
      <c r="A5792" t="s">
        <v>6049</v>
      </c>
      <c r="B5792" t="s">
        <v>33504</v>
      </c>
      <c r="I5792" t="s">
        <v>4</v>
      </c>
      <c r="J5792">
        <v>55.12</v>
      </c>
      <c r="M5792">
        <v>55.12</v>
      </c>
      <c r="N5792">
        <f t="shared" si="90"/>
        <v>0</v>
      </c>
    </row>
    <row r="5793" spans="1:14" x14ac:dyDescent="0.2">
      <c r="A5793" t="s">
        <v>6050</v>
      </c>
      <c r="B5793" t="s">
        <v>33505</v>
      </c>
      <c r="I5793" t="s">
        <v>4</v>
      </c>
      <c r="J5793">
        <v>61.61</v>
      </c>
      <c r="M5793">
        <v>61.61</v>
      </c>
      <c r="N5793">
        <f t="shared" si="90"/>
        <v>0</v>
      </c>
    </row>
    <row r="5794" spans="1:14" x14ac:dyDescent="0.2">
      <c r="A5794" t="s">
        <v>6051</v>
      </c>
      <c r="B5794" t="s">
        <v>33505</v>
      </c>
      <c r="I5794" t="s">
        <v>4</v>
      </c>
      <c r="J5794">
        <v>57.91</v>
      </c>
      <c r="M5794">
        <v>57.91</v>
      </c>
      <c r="N5794">
        <f t="shared" si="90"/>
        <v>0</v>
      </c>
    </row>
    <row r="5795" spans="1:14" x14ac:dyDescent="0.2">
      <c r="A5795" t="s">
        <v>6052</v>
      </c>
      <c r="B5795" t="s">
        <v>33506</v>
      </c>
      <c r="I5795" t="s">
        <v>4</v>
      </c>
      <c r="J5795">
        <v>66.12</v>
      </c>
      <c r="M5795">
        <v>66.12</v>
      </c>
      <c r="N5795">
        <f t="shared" si="90"/>
        <v>0</v>
      </c>
    </row>
    <row r="5796" spans="1:14" x14ac:dyDescent="0.2">
      <c r="A5796" t="s">
        <v>6053</v>
      </c>
      <c r="B5796" t="s">
        <v>33506</v>
      </c>
      <c r="I5796" t="s">
        <v>4</v>
      </c>
      <c r="J5796">
        <v>62.14</v>
      </c>
      <c r="M5796">
        <v>62.14</v>
      </c>
      <c r="N5796">
        <f t="shared" si="90"/>
        <v>0</v>
      </c>
    </row>
    <row r="5797" spans="1:14" x14ac:dyDescent="0.2">
      <c r="A5797" t="s">
        <v>6054</v>
      </c>
      <c r="B5797" t="s">
        <v>33507</v>
      </c>
      <c r="I5797" t="s">
        <v>4</v>
      </c>
      <c r="J5797">
        <v>40.82</v>
      </c>
      <c r="M5797">
        <v>40.82</v>
      </c>
      <c r="N5797">
        <f t="shared" si="90"/>
        <v>0</v>
      </c>
    </row>
    <row r="5798" spans="1:14" x14ac:dyDescent="0.2">
      <c r="A5798" t="s">
        <v>6055</v>
      </c>
      <c r="B5798" t="s">
        <v>33507</v>
      </c>
      <c r="I5798" t="s">
        <v>4</v>
      </c>
      <c r="J5798">
        <v>38.479999999999997</v>
      </c>
      <c r="M5798">
        <v>38.479999999999997</v>
      </c>
      <c r="N5798">
        <f t="shared" si="90"/>
        <v>0</v>
      </c>
    </row>
    <row r="5799" spans="1:14" x14ac:dyDescent="0.2">
      <c r="A5799" t="s">
        <v>6056</v>
      </c>
      <c r="B5799" t="s">
        <v>33508</v>
      </c>
      <c r="I5799" t="s">
        <v>4</v>
      </c>
      <c r="J5799">
        <v>45.93</v>
      </c>
      <c r="M5799">
        <v>45.93</v>
      </c>
      <c r="N5799">
        <f t="shared" si="90"/>
        <v>0</v>
      </c>
    </row>
    <row r="5800" spans="1:14" x14ac:dyDescent="0.2">
      <c r="A5800" t="s">
        <v>6057</v>
      </c>
      <c r="B5800" t="s">
        <v>33508</v>
      </c>
      <c r="I5800" t="s">
        <v>4</v>
      </c>
      <c r="J5800">
        <v>43.27</v>
      </c>
      <c r="M5800">
        <v>43.27</v>
      </c>
      <c r="N5800">
        <f t="shared" si="90"/>
        <v>0</v>
      </c>
    </row>
    <row r="5801" spans="1:14" x14ac:dyDescent="0.2">
      <c r="A5801" t="s">
        <v>6058</v>
      </c>
      <c r="B5801" t="s">
        <v>33509</v>
      </c>
      <c r="I5801" t="s">
        <v>4</v>
      </c>
      <c r="J5801">
        <v>49.53</v>
      </c>
      <c r="M5801">
        <v>49.53</v>
      </c>
      <c r="N5801">
        <f t="shared" si="90"/>
        <v>0</v>
      </c>
    </row>
    <row r="5802" spans="1:14" x14ac:dyDescent="0.2">
      <c r="A5802" t="s">
        <v>6059</v>
      </c>
      <c r="B5802" t="s">
        <v>33509</v>
      </c>
      <c r="I5802" t="s">
        <v>4</v>
      </c>
      <c r="J5802">
        <v>46.61</v>
      </c>
      <c r="M5802">
        <v>46.61</v>
      </c>
      <c r="N5802">
        <f t="shared" si="90"/>
        <v>0</v>
      </c>
    </row>
    <row r="5803" spans="1:14" x14ac:dyDescent="0.2">
      <c r="A5803" t="s">
        <v>6060</v>
      </c>
      <c r="B5803" t="s">
        <v>33510</v>
      </c>
      <c r="I5803" t="s">
        <v>4</v>
      </c>
      <c r="J5803">
        <v>54.75</v>
      </c>
      <c r="M5803">
        <v>54.75</v>
      </c>
      <c r="N5803">
        <f t="shared" si="90"/>
        <v>0</v>
      </c>
    </row>
    <row r="5804" spans="1:14" x14ac:dyDescent="0.2">
      <c r="A5804" t="s">
        <v>6061</v>
      </c>
      <c r="B5804" t="s">
        <v>33510</v>
      </c>
      <c r="I5804" t="s">
        <v>4</v>
      </c>
      <c r="J5804">
        <v>51.51</v>
      </c>
      <c r="M5804">
        <v>51.51</v>
      </c>
      <c r="N5804">
        <f t="shared" si="90"/>
        <v>0</v>
      </c>
    </row>
    <row r="5805" spans="1:14" x14ac:dyDescent="0.2">
      <c r="A5805" t="s">
        <v>6062</v>
      </c>
      <c r="B5805" t="s">
        <v>33511</v>
      </c>
      <c r="I5805" t="s">
        <v>4</v>
      </c>
      <c r="J5805">
        <v>58.49</v>
      </c>
      <c r="M5805">
        <v>58.49</v>
      </c>
      <c r="N5805">
        <f t="shared" si="90"/>
        <v>0</v>
      </c>
    </row>
    <row r="5806" spans="1:14" x14ac:dyDescent="0.2">
      <c r="A5806" t="s">
        <v>6063</v>
      </c>
      <c r="B5806" t="s">
        <v>33511</v>
      </c>
      <c r="I5806" t="s">
        <v>4</v>
      </c>
      <c r="J5806">
        <v>54.99</v>
      </c>
      <c r="M5806">
        <v>54.99</v>
      </c>
      <c r="N5806">
        <f t="shared" si="90"/>
        <v>0</v>
      </c>
    </row>
    <row r="5807" spans="1:14" x14ac:dyDescent="0.2">
      <c r="A5807" t="s">
        <v>6064</v>
      </c>
      <c r="B5807" t="s">
        <v>33512</v>
      </c>
      <c r="I5807" t="s">
        <v>4</v>
      </c>
      <c r="J5807">
        <v>64.66</v>
      </c>
      <c r="M5807">
        <v>64.66</v>
      </c>
      <c r="N5807">
        <f t="shared" si="90"/>
        <v>0</v>
      </c>
    </row>
    <row r="5808" spans="1:14" x14ac:dyDescent="0.2">
      <c r="A5808" t="s">
        <v>6065</v>
      </c>
      <c r="B5808" t="s">
        <v>33512</v>
      </c>
      <c r="I5808" t="s">
        <v>4</v>
      </c>
      <c r="J5808">
        <v>60.75</v>
      </c>
      <c r="M5808">
        <v>60.75</v>
      </c>
      <c r="N5808">
        <f t="shared" si="90"/>
        <v>0</v>
      </c>
    </row>
    <row r="5809" spans="1:14" x14ac:dyDescent="0.2">
      <c r="A5809" t="s">
        <v>6066</v>
      </c>
      <c r="B5809" t="s">
        <v>33513</v>
      </c>
      <c r="I5809" t="s">
        <v>4</v>
      </c>
      <c r="J5809">
        <v>68.11</v>
      </c>
      <c r="M5809">
        <v>68.11</v>
      </c>
      <c r="N5809">
        <f t="shared" si="90"/>
        <v>0</v>
      </c>
    </row>
    <row r="5810" spans="1:14" x14ac:dyDescent="0.2">
      <c r="A5810" t="s">
        <v>6067</v>
      </c>
      <c r="B5810" t="s">
        <v>33513</v>
      </c>
      <c r="I5810" t="s">
        <v>4</v>
      </c>
      <c r="J5810">
        <v>63.96</v>
      </c>
      <c r="M5810">
        <v>63.96</v>
      </c>
      <c r="N5810">
        <f t="shared" si="90"/>
        <v>0</v>
      </c>
    </row>
    <row r="5811" spans="1:14" x14ac:dyDescent="0.2">
      <c r="A5811" t="s">
        <v>6068</v>
      </c>
      <c r="B5811" t="s">
        <v>33514</v>
      </c>
      <c r="I5811" t="s">
        <v>4</v>
      </c>
      <c r="J5811">
        <v>74.099999999999994</v>
      </c>
      <c r="M5811">
        <v>74.099999999999994</v>
      </c>
      <c r="N5811">
        <f t="shared" si="90"/>
        <v>0</v>
      </c>
    </row>
    <row r="5812" spans="1:14" x14ac:dyDescent="0.2">
      <c r="A5812" t="s">
        <v>6069</v>
      </c>
      <c r="B5812" t="s">
        <v>33514</v>
      </c>
      <c r="I5812" t="s">
        <v>4</v>
      </c>
      <c r="J5812">
        <v>69.55</v>
      </c>
      <c r="M5812">
        <v>69.55</v>
      </c>
      <c r="N5812">
        <f t="shared" si="90"/>
        <v>0</v>
      </c>
    </row>
    <row r="5813" spans="1:14" x14ac:dyDescent="0.2">
      <c r="A5813" t="s">
        <v>6070</v>
      </c>
      <c r="B5813" t="s">
        <v>33515</v>
      </c>
      <c r="I5813" t="s">
        <v>4</v>
      </c>
      <c r="J5813">
        <v>81.150000000000006</v>
      </c>
      <c r="M5813">
        <v>81.150000000000006</v>
      </c>
      <c r="N5813">
        <f t="shared" si="90"/>
        <v>0</v>
      </c>
    </row>
    <row r="5814" spans="1:14" x14ac:dyDescent="0.2">
      <c r="A5814" t="s">
        <v>6071</v>
      </c>
      <c r="B5814" t="s">
        <v>33515</v>
      </c>
      <c r="I5814" t="s">
        <v>4</v>
      </c>
      <c r="J5814">
        <v>76.11</v>
      </c>
      <c r="M5814">
        <v>76.11</v>
      </c>
      <c r="N5814">
        <f t="shared" si="90"/>
        <v>0</v>
      </c>
    </row>
    <row r="5815" spans="1:14" x14ac:dyDescent="0.2">
      <c r="A5815" t="s">
        <v>6072</v>
      </c>
      <c r="B5815" t="s">
        <v>33516</v>
      </c>
      <c r="I5815" t="s">
        <v>4</v>
      </c>
      <c r="J5815">
        <v>158.12</v>
      </c>
      <c r="M5815">
        <v>158.12</v>
      </c>
      <c r="N5815">
        <f t="shared" si="90"/>
        <v>0</v>
      </c>
    </row>
    <row r="5816" spans="1:14" x14ac:dyDescent="0.2">
      <c r="A5816" t="s">
        <v>6073</v>
      </c>
      <c r="B5816" t="s">
        <v>33516</v>
      </c>
      <c r="I5816" t="s">
        <v>4</v>
      </c>
      <c r="J5816">
        <v>144.46</v>
      </c>
      <c r="M5816">
        <v>144.46</v>
      </c>
      <c r="N5816">
        <f t="shared" si="90"/>
        <v>0</v>
      </c>
    </row>
    <row r="5817" spans="1:14" x14ac:dyDescent="0.2">
      <c r="A5817" t="s">
        <v>6074</v>
      </c>
      <c r="B5817" t="s">
        <v>33517</v>
      </c>
      <c r="I5817" t="s">
        <v>4</v>
      </c>
      <c r="J5817">
        <v>165.6</v>
      </c>
      <c r="M5817">
        <v>165.6</v>
      </c>
      <c r="N5817">
        <f t="shared" si="90"/>
        <v>0</v>
      </c>
    </row>
    <row r="5818" spans="1:14" x14ac:dyDescent="0.2">
      <c r="A5818" t="s">
        <v>6075</v>
      </c>
      <c r="B5818" t="s">
        <v>33517</v>
      </c>
      <c r="I5818" t="s">
        <v>4</v>
      </c>
      <c r="J5818">
        <v>151.41999999999999</v>
      </c>
      <c r="M5818">
        <v>151.41999999999999</v>
      </c>
      <c r="N5818">
        <f t="shared" si="90"/>
        <v>0</v>
      </c>
    </row>
    <row r="5819" spans="1:14" x14ac:dyDescent="0.2">
      <c r="A5819" t="s">
        <v>6076</v>
      </c>
      <c r="B5819" t="s">
        <v>33518</v>
      </c>
      <c r="I5819" t="s">
        <v>4</v>
      </c>
      <c r="J5819">
        <v>91.48</v>
      </c>
      <c r="M5819">
        <v>91.48</v>
      </c>
      <c r="N5819">
        <f t="shared" si="90"/>
        <v>0</v>
      </c>
    </row>
    <row r="5820" spans="1:14" x14ac:dyDescent="0.2">
      <c r="A5820" t="s">
        <v>6077</v>
      </c>
      <c r="B5820" t="s">
        <v>33518</v>
      </c>
      <c r="I5820" t="s">
        <v>4</v>
      </c>
      <c r="J5820">
        <v>84.36</v>
      </c>
      <c r="M5820">
        <v>84.36</v>
      </c>
      <c r="N5820">
        <f t="shared" si="90"/>
        <v>0</v>
      </c>
    </row>
    <row r="5821" spans="1:14" x14ac:dyDescent="0.2">
      <c r="A5821" t="s">
        <v>6078</v>
      </c>
      <c r="B5821" t="s">
        <v>33519</v>
      </c>
      <c r="I5821" t="s">
        <v>4</v>
      </c>
      <c r="J5821">
        <v>94.85</v>
      </c>
      <c r="M5821">
        <v>94.85</v>
      </c>
      <c r="N5821">
        <f t="shared" si="90"/>
        <v>0</v>
      </c>
    </row>
    <row r="5822" spans="1:14" x14ac:dyDescent="0.2">
      <c r="A5822" t="s">
        <v>6079</v>
      </c>
      <c r="B5822" t="s">
        <v>33519</v>
      </c>
      <c r="I5822" t="s">
        <v>4</v>
      </c>
      <c r="J5822">
        <v>87.44</v>
      </c>
      <c r="M5822">
        <v>87.44</v>
      </c>
      <c r="N5822">
        <f t="shared" si="90"/>
        <v>0</v>
      </c>
    </row>
    <row r="5823" spans="1:14" x14ac:dyDescent="0.2">
      <c r="A5823" t="s">
        <v>6080</v>
      </c>
      <c r="B5823" t="s">
        <v>33520</v>
      </c>
      <c r="I5823" t="s">
        <v>4</v>
      </c>
      <c r="J5823">
        <v>103.21</v>
      </c>
      <c r="M5823">
        <v>103.21</v>
      </c>
      <c r="N5823">
        <f t="shared" si="90"/>
        <v>0</v>
      </c>
    </row>
    <row r="5824" spans="1:14" x14ac:dyDescent="0.2">
      <c r="A5824" t="s">
        <v>6081</v>
      </c>
      <c r="B5824" t="s">
        <v>33520</v>
      </c>
      <c r="I5824" t="s">
        <v>4</v>
      </c>
      <c r="J5824">
        <v>95.19</v>
      </c>
      <c r="M5824">
        <v>95.19</v>
      </c>
      <c r="N5824">
        <f t="shared" si="90"/>
        <v>0</v>
      </c>
    </row>
    <row r="5825" spans="1:14" x14ac:dyDescent="0.2">
      <c r="A5825" t="s">
        <v>6082</v>
      </c>
      <c r="B5825" t="s">
        <v>33521</v>
      </c>
      <c r="I5825" t="s">
        <v>4</v>
      </c>
      <c r="J5825">
        <v>107.87</v>
      </c>
      <c r="M5825">
        <v>107.87</v>
      </c>
      <c r="N5825">
        <f t="shared" si="90"/>
        <v>0</v>
      </c>
    </row>
    <row r="5826" spans="1:14" x14ac:dyDescent="0.2">
      <c r="A5826" t="s">
        <v>6083</v>
      </c>
      <c r="B5826" t="s">
        <v>33521</v>
      </c>
      <c r="I5826" t="s">
        <v>4</v>
      </c>
      <c r="J5826">
        <v>99.52</v>
      </c>
      <c r="M5826">
        <v>99.52</v>
      </c>
      <c r="N5826">
        <f t="shared" si="90"/>
        <v>0</v>
      </c>
    </row>
    <row r="5827" spans="1:14" x14ac:dyDescent="0.2">
      <c r="A5827" t="s">
        <v>6084</v>
      </c>
      <c r="B5827" t="s">
        <v>33522</v>
      </c>
      <c r="I5827" t="s">
        <v>4</v>
      </c>
      <c r="J5827">
        <v>134.61000000000001</v>
      </c>
      <c r="M5827">
        <v>134.61000000000001</v>
      </c>
      <c r="N5827">
        <f t="shared" si="90"/>
        <v>0</v>
      </c>
    </row>
    <row r="5828" spans="1:14" x14ac:dyDescent="0.2">
      <c r="A5828" t="s">
        <v>6085</v>
      </c>
      <c r="B5828" t="s">
        <v>33522</v>
      </c>
      <c r="I5828" t="s">
        <v>4</v>
      </c>
      <c r="J5828">
        <v>123.56</v>
      </c>
      <c r="M5828">
        <v>123.56</v>
      </c>
      <c r="N5828">
        <f t="shared" ref="N5828:N5891" si="91">J5828-M5828</f>
        <v>0</v>
      </c>
    </row>
    <row r="5829" spans="1:14" x14ac:dyDescent="0.2">
      <c r="A5829" t="s">
        <v>6086</v>
      </c>
      <c r="B5829" t="s">
        <v>33523</v>
      </c>
      <c r="I5829" t="s">
        <v>4</v>
      </c>
      <c r="J5829">
        <v>166.24</v>
      </c>
      <c r="M5829">
        <v>166.24</v>
      </c>
      <c r="N5829">
        <f t="shared" si="91"/>
        <v>0</v>
      </c>
    </row>
    <row r="5830" spans="1:14" x14ac:dyDescent="0.2">
      <c r="A5830" t="s">
        <v>6087</v>
      </c>
      <c r="B5830" t="s">
        <v>33523</v>
      </c>
      <c r="I5830" t="s">
        <v>4</v>
      </c>
      <c r="J5830">
        <v>152.06</v>
      </c>
      <c r="M5830">
        <v>152.06</v>
      </c>
      <c r="N5830">
        <f t="shared" si="91"/>
        <v>0</v>
      </c>
    </row>
    <row r="5831" spans="1:14" x14ac:dyDescent="0.2">
      <c r="A5831" t="s">
        <v>6088</v>
      </c>
      <c r="B5831" t="s">
        <v>33524</v>
      </c>
      <c r="I5831" t="s">
        <v>4</v>
      </c>
      <c r="J5831">
        <v>177.1</v>
      </c>
      <c r="M5831">
        <v>177.1</v>
      </c>
      <c r="N5831">
        <f t="shared" si="91"/>
        <v>0</v>
      </c>
    </row>
    <row r="5832" spans="1:14" x14ac:dyDescent="0.2">
      <c r="A5832" t="s">
        <v>6089</v>
      </c>
      <c r="B5832" t="s">
        <v>33524</v>
      </c>
      <c r="I5832" t="s">
        <v>4</v>
      </c>
      <c r="J5832">
        <v>162.18</v>
      </c>
      <c r="M5832">
        <v>162.18</v>
      </c>
      <c r="N5832">
        <f t="shared" si="91"/>
        <v>0</v>
      </c>
    </row>
    <row r="5833" spans="1:14" x14ac:dyDescent="0.2">
      <c r="A5833" t="s">
        <v>6090</v>
      </c>
      <c r="B5833" t="s">
        <v>33525</v>
      </c>
      <c r="I5833" t="s">
        <v>4</v>
      </c>
      <c r="J5833">
        <v>186.51</v>
      </c>
      <c r="M5833">
        <v>186.51</v>
      </c>
      <c r="N5833">
        <f t="shared" si="91"/>
        <v>0</v>
      </c>
    </row>
    <row r="5834" spans="1:14" x14ac:dyDescent="0.2">
      <c r="A5834" t="s">
        <v>6091</v>
      </c>
      <c r="B5834" t="s">
        <v>33525</v>
      </c>
      <c r="I5834" t="s">
        <v>4</v>
      </c>
      <c r="J5834">
        <v>170.94</v>
      </c>
      <c r="M5834">
        <v>170.94</v>
      </c>
      <c r="N5834">
        <f t="shared" si="91"/>
        <v>0</v>
      </c>
    </row>
    <row r="5835" spans="1:14" x14ac:dyDescent="0.2">
      <c r="A5835" t="s">
        <v>6092</v>
      </c>
      <c r="B5835" t="s">
        <v>33526</v>
      </c>
      <c r="I5835" t="s">
        <v>4</v>
      </c>
      <c r="J5835">
        <v>205.97</v>
      </c>
      <c r="M5835">
        <v>205.97</v>
      </c>
      <c r="N5835">
        <f t="shared" si="91"/>
        <v>0</v>
      </c>
    </row>
    <row r="5836" spans="1:14" x14ac:dyDescent="0.2">
      <c r="A5836" t="s">
        <v>6093</v>
      </c>
      <c r="B5836" t="s">
        <v>33526</v>
      </c>
      <c r="I5836" t="s">
        <v>4</v>
      </c>
      <c r="J5836">
        <v>188.81</v>
      </c>
      <c r="M5836">
        <v>188.81</v>
      </c>
      <c r="N5836">
        <f t="shared" si="91"/>
        <v>0</v>
      </c>
    </row>
    <row r="5837" spans="1:14" x14ac:dyDescent="0.2">
      <c r="A5837" t="s">
        <v>6094</v>
      </c>
      <c r="B5837" t="s">
        <v>33527</v>
      </c>
      <c r="I5837" t="s">
        <v>4</v>
      </c>
      <c r="J5837">
        <v>225.63</v>
      </c>
      <c r="M5837">
        <v>225.63</v>
      </c>
      <c r="N5837">
        <f t="shared" si="91"/>
        <v>0</v>
      </c>
    </row>
    <row r="5838" spans="1:14" x14ac:dyDescent="0.2">
      <c r="A5838" t="s">
        <v>6095</v>
      </c>
      <c r="B5838" t="s">
        <v>33527</v>
      </c>
      <c r="I5838" t="s">
        <v>4</v>
      </c>
      <c r="J5838">
        <v>206.86</v>
      </c>
      <c r="M5838">
        <v>206.86</v>
      </c>
      <c r="N5838">
        <f t="shared" si="91"/>
        <v>0</v>
      </c>
    </row>
    <row r="5839" spans="1:14" x14ac:dyDescent="0.2">
      <c r="A5839" t="s">
        <v>6096</v>
      </c>
      <c r="B5839" t="s">
        <v>33528</v>
      </c>
      <c r="I5839" t="s">
        <v>4</v>
      </c>
      <c r="J5839">
        <v>262.89</v>
      </c>
      <c r="M5839">
        <v>262.89</v>
      </c>
      <c r="N5839">
        <f t="shared" si="91"/>
        <v>0</v>
      </c>
    </row>
    <row r="5840" spans="1:14" x14ac:dyDescent="0.2">
      <c r="A5840" t="s">
        <v>6097</v>
      </c>
      <c r="B5840" t="s">
        <v>33528</v>
      </c>
      <c r="I5840" t="s">
        <v>4</v>
      </c>
      <c r="J5840">
        <v>241.18</v>
      </c>
      <c r="M5840">
        <v>241.18</v>
      </c>
      <c r="N5840">
        <f t="shared" si="91"/>
        <v>0</v>
      </c>
    </row>
    <row r="5841" spans="1:14" x14ac:dyDescent="0.2">
      <c r="A5841" t="s">
        <v>6098</v>
      </c>
      <c r="B5841" t="s">
        <v>33529</v>
      </c>
      <c r="I5841" t="s">
        <v>4</v>
      </c>
      <c r="J5841">
        <v>109.53</v>
      </c>
      <c r="M5841">
        <v>109.53</v>
      </c>
      <c r="N5841">
        <f t="shared" si="91"/>
        <v>0</v>
      </c>
    </row>
    <row r="5842" spans="1:14" x14ac:dyDescent="0.2">
      <c r="A5842" t="s">
        <v>6099</v>
      </c>
      <c r="B5842" t="s">
        <v>33529</v>
      </c>
      <c r="I5842" t="s">
        <v>4</v>
      </c>
      <c r="J5842">
        <v>100.99</v>
      </c>
      <c r="M5842">
        <v>100.99</v>
      </c>
      <c r="N5842">
        <f t="shared" si="91"/>
        <v>0</v>
      </c>
    </row>
    <row r="5843" spans="1:14" x14ac:dyDescent="0.2">
      <c r="A5843" t="s">
        <v>6100</v>
      </c>
      <c r="B5843" t="s">
        <v>33530</v>
      </c>
      <c r="I5843" t="s">
        <v>4</v>
      </c>
      <c r="J5843">
        <v>119.26</v>
      </c>
      <c r="M5843">
        <v>119.26</v>
      </c>
      <c r="N5843">
        <f t="shared" si="91"/>
        <v>0</v>
      </c>
    </row>
    <row r="5844" spans="1:14" x14ac:dyDescent="0.2">
      <c r="A5844" t="s">
        <v>6101</v>
      </c>
      <c r="B5844" t="s">
        <v>33530</v>
      </c>
      <c r="I5844" t="s">
        <v>4</v>
      </c>
      <c r="J5844">
        <v>110.02</v>
      </c>
      <c r="M5844">
        <v>110.02</v>
      </c>
      <c r="N5844">
        <f t="shared" si="91"/>
        <v>0</v>
      </c>
    </row>
    <row r="5845" spans="1:14" x14ac:dyDescent="0.2">
      <c r="A5845" t="s">
        <v>6102</v>
      </c>
      <c r="B5845" t="s">
        <v>33531</v>
      </c>
      <c r="I5845" t="s">
        <v>4</v>
      </c>
      <c r="J5845">
        <v>131.22999999999999</v>
      </c>
      <c r="M5845">
        <v>131.22999999999999</v>
      </c>
      <c r="N5845">
        <f t="shared" si="91"/>
        <v>0</v>
      </c>
    </row>
    <row r="5846" spans="1:14" x14ac:dyDescent="0.2">
      <c r="A5846" t="s">
        <v>6103</v>
      </c>
      <c r="B5846" t="s">
        <v>33531</v>
      </c>
      <c r="I5846" t="s">
        <v>4</v>
      </c>
      <c r="J5846">
        <v>121.1</v>
      </c>
      <c r="M5846">
        <v>121.1</v>
      </c>
      <c r="N5846">
        <f t="shared" si="91"/>
        <v>0</v>
      </c>
    </row>
    <row r="5847" spans="1:14" x14ac:dyDescent="0.2">
      <c r="A5847" t="s">
        <v>6104</v>
      </c>
      <c r="B5847" t="s">
        <v>33532</v>
      </c>
      <c r="I5847" t="s">
        <v>4</v>
      </c>
      <c r="J5847">
        <v>143.71</v>
      </c>
      <c r="M5847">
        <v>143.71</v>
      </c>
      <c r="N5847">
        <f t="shared" si="91"/>
        <v>0</v>
      </c>
    </row>
    <row r="5848" spans="1:14" x14ac:dyDescent="0.2">
      <c r="A5848" t="s">
        <v>6105</v>
      </c>
      <c r="B5848" t="s">
        <v>33532</v>
      </c>
      <c r="I5848" t="s">
        <v>4</v>
      </c>
      <c r="J5848">
        <v>132.66999999999999</v>
      </c>
      <c r="M5848">
        <v>132.66999999999999</v>
      </c>
      <c r="N5848">
        <f t="shared" si="91"/>
        <v>0</v>
      </c>
    </row>
    <row r="5849" spans="1:14" x14ac:dyDescent="0.2">
      <c r="A5849" t="s">
        <v>6106</v>
      </c>
      <c r="B5849" t="s">
        <v>33533</v>
      </c>
      <c r="I5849" t="s">
        <v>4</v>
      </c>
      <c r="J5849">
        <v>169.96</v>
      </c>
      <c r="M5849">
        <v>169.96</v>
      </c>
      <c r="N5849">
        <f t="shared" si="91"/>
        <v>0</v>
      </c>
    </row>
    <row r="5850" spans="1:14" x14ac:dyDescent="0.2">
      <c r="A5850" t="s">
        <v>6107</v>
      </c>
      <c r="B5850" t="s">
        <v>33533</v>
      </c>
      <c r="I5850" t="s">
        <v>4</v>
      </c>
      <c r="J5850">
        <v>156.26</v>
      </c>
      <c r="M5850">
        <v>156.26</v>
      </c>
      <c r="N5850">
        <f t="shared" si="91"/>
        <v>0</v>
      </c>
    </row>
    <row r="5851" spans="1:14" x14ac:dyDescent="0.2">
      <c r="A5851" t="s">
        <v>6108</v>
      </c>
      <c r="B5851" t="s">
        <v>33534</v>
      </c>
      <c r="I5851" t="s">
        <v>4</v>
      </c>
      <c r="J5851">
        <v>208.12</v>
      </c>
      <c r="M5851">
        <v>208.12</v>
      </c>
      <c r="N5851">
        <f t="shared" si="91"/>
        <v>0</v>
      </c>
    </row>
    <row r="5852" spans="1:14" x14ac:dyDescent="0.2">
      <c r="A5852" t="s">
        <v>6109</v>
      </c>
      <c r="B5852" t="s">
        <v>33534</v>
      </c>
      <c r="I5852" t="s">
        <v>4</v>
      </c>
      <c r="J5852">
        <v>190.81</v>
      </c>
      <c r="M5852">
        <v>190.81</v>
      </c>
      <c r="N5852">
        <f t="shared" si="91"/>
        <v>0</v>
      </c>
    </row>
    <row r="5853" spans="1:14" x14ac:dyDescent="0.2">
      <c r="A5853" t="s">
        <v>6110</v>
      </c>
      <c r="B5853" t="s">
        <v>33535</v>
      </c>
      <c r="I5853" t="s">
        <v>4</v>
      </c>
      <c r="J5853">
        <v>226.46</v>
      </c>
      <c r="M5853">
        <v>226.46</v>
      </c>
      <c r="N5853">
        <f t="shared" si="91"/>
        <v>0</v>
      </c>
    </row>
    <row r="5854" spans="1:14" x14ac:dyDescent="0.2">
      <c r="A5854" t="s">
        <v>6111</v>
      </c>
      <c r="B5854" t="s">
        <v>33535</v>
      </c>
      <c r="I5854" t="s">
        <v>4</v>
      </c>
      <c r="J5854">
        <v>207.84</v>
      </c>
      <c r="M5854">
        <v>207.84</v>
      </c>
      <c r="N5854">
        <f t="shared" si="91"/>
        <v>0</v>
      </c>
    </row>
    <row r="5855" spans="1:14" x14ac:dyDescent="0.2">
      <c r="A5855" t="s">
        <v>6112</v>
      </c>
      <c r="B5855" t="s">
        <v>33536</v>
      </c>
      <c r="I5855" t="s">
        <v>4</v>
      </c>
      <c r="J5855">
        <v>268.72000000000003</v>
      </c>
      <c r="M5855">
        <v>268.72000000000003</v>
      </c>
      <c r="N5855">
        <f t="shared" si="91"/>
        <v>0</v>
      </c>
    </row>
    <row r="5856" spans="1:14" x14ac:dyDescent="0.2">
      <c r="A5856" t="s">
        <v>6113</v>
      </c>
      <c r="B5856" t="s">
        <v>33536</v>
      </c>
      <c r="I5856" t="s">
        <v>4</v>
      </c>
      <c r="J5856">
        <v>246.59</v>
      </c>
      <c r="M5856">
        <v>246.59</v>
      </c>
      <c r="N5856">
        <f t="shared" si="91"/>
        <v>0</v>
      </c>
    </row>
    <row r="5857" spans="1:14" x14ac:dyDescent="0.2">
      <c r="A5857" t="s">
        <v>6114</v>
      </c>
      <c r="B5857" t="s">
        <v>33537</v>
      </c>
      <c r="I5857" t="s">
        <v>4</v>
      </c>
      <c r="J5857">
        <v>285.08999999999997</v>
      </c>
      <c r="M5857">
        <v>285.08999999999997</v>
      </c>
      <c r="N5857">
        <f t="shared" si="91"/>
        <v>0</v>
      </c>
    </row>
    <row r="5858" spans="1:14" x14ac:dyDescent="0.2">
      <c r="A5858" t="s">
        <v>6115</v>
      </c>
      <c r="B5858" t="s">
        <v>33537</v>
      </c>
      <c r="I5858" t="s">
        <v>4</v>
      </c>
      <c r="J5858">
        <v>261.79000000000002</v>
      </c>
      <c r="M5858">
        <v>261.79000000000002</v>
      </c>
      <c r="N5858">
        <f t="shared" si="91"/>
        <v>0</v>
      </c>
    </row>
    <row r="5859" spans="1:14" x14ac:dyDescent="0.2">
      <c r="A5859" t="s">
        <v>6116</v>
      </c>
      <c r="B5859" t="s">
        <v>33538</v>
      </c>
      <c r="I5859" t="s">
        <v>4</v>
      </c>
      <c r="J5859">
        <v>329.36</v>
      </c>
      <c r="M5859">
        <v>329.36</v>
      </c>
      <c r="N5859">
        <f t="shared" si="91"/>
        <v>0</v>
      </c>
    </row>
    <row r="5860" spans="1:14" x14ac:dyDescent="0.2">
      <c r="A5860" t="s">
        <v>6117</v>
      </c>
      <c r="B5860" t="s">
        <v>33538</v>
      </c>
      <c r="I5860" t="s">
        <v>4</v>
      </c>
      <c r="J5860">
        <v>302.05</v>
      </c>
      <c r="M5860">
        <v>302.05</v>
      </c>
      <c r="N5860">
        <f t="shared" si="91"/>
        <v>0</v>
      </c>
    </row>
    <row r="5861" spans="1:14" x14ac:dyDescent="0.2">
      <c r="A5861" t="s">
        <v>6118</v>
      </c>
      <c r="B5861" t="s">
        <v>33539</v>
      </c>
      <c r="I5861" t="s">
        <v>4</v>
      </c>
      <c r="J5861">
        <v>362.1</v>
      </c>
      <c r="M5861">
        <v>362.1</v>
      </c>
      <c r="N5861">
        <f t="shared" si="91"/>
        <v>0</v>
      </c>
    </row>
    <row r="5862" spans="1:14" x14ac:dyDescent="0.2">
      <c r="A5862" t="s">
        <v>6119</v>
      </c>
      <c r="B5862" t="s">
        <v>33539</v>
      </c>
      <c r="I5862" t="s">
        <v>4</v>
      </c>
      <c r="J5862">
        <v>332.46</v>
      </c>
      <c r="M5862">
        <v>332.46</v>
      </c>
      <c r="N5862">
        <f t="shared" si="91"/>
        <v>0</v>
      </c>
    </row>
    <row r="5863" spans="1:14" x14ac:dyDescent="0.2">
      <c r="A5863" t="s">
        <v>6120</v>
      </c>
      <c r="B5863" t="s">
        <v>33540</v>
      </c>
      <c r="I5863" t="s">
        <v>4</v>
      </c>
      <c r="J5863">
        <v>414.37</v>
      </c>
      <c r="M5863">
        <v>414.37</v>
      </c>
      <c r="N5863">
        <f t="shared" si="91"/>
        <v>0</v>
      </c>
    </row>
    <row r="5864" spans="1:14" x14ac:dyDescent="0.2">
      <c r="A5864" t="s">
        <v>6121</v>
      </c>
      <c r="B5864" t="s">
        <v>33540</v>
      </c>
      <c r="I5864" t="s">
        <v>4</v>
      </c>
      <c r="J5864">
        <v>379.59</v>
      </c>
      <c r="M5864">
        <v>379.59</v>
      </c>
      <c r="N5864">
        <f t="shared" si="91"/>
        <v>0</v>
      </c>
    </row>
    <row r="5865" spans="1:14" x14ac:dyDescent="0.2">
      <c r="A5865" t="s">
        <v>6122</v>
      </c>
      <c r="B5865" t="s">
        <v>33541</v>
      </c>
      <c r="I5865" t="s">
        <v>4</v>
      </c>
      <c r="J5865">
        <v>447.11</v>
      </c>
      <c r="M5865">
        <v>447.11</v>
      </c>
      <c r="N5865">
        <f t="shared" si="91"/>
        <v>0</v>
      </c>
    </row>
    <row r="5866" spans="1:14" x14ac:dyDescent="0.2">
      <c r="A5866" t="s">
        <v>6123</v>
      </c>
      <c r="B5866" t="s">
        <v>33541</v>
      </c>
      <c r="I5866" t="s">
        <v>4</v>
      </c>
      <c r="J5866">
        <v>410</v>
      </c>
      <c r="M5866">
        <v>410</v>
      </c>
      <c r="N5866">
        <f t="shared" si="91"/>
        <v>0</v>
      </c>
    </row>
    <row r="5867" spans="1:14" x14ac:dyDescent="0.2">
      <c r="A5867" t="s">
        <v>6124</v>
      </c>
      <c r="B5867" t="s">
        <v>33542</v>
      </c>
      <c r="I5867" t="s">
        <v>4</v>
      </c>
      <c r="J5867">
        <v>591.17999999999995</v>
      </c>
      <c r="M5867">
        <v>591.17999999999995</v>
      </c>
      <c r="N5867">
        <f t="shared" si="91"/>
        <v>0</v>
      </c>
    </row>
    <row r="5868" spans="1:14" x14ac:dyDescent="0.2">
      <c r="A5868" t="s">
        <v>6125</v>
      </c>
      <c r="B5868" t="s">
        <v>33542</v>
      </c>
      <c r="I5868" t="s">
        <v>4</v>
      </c>
      <c r="J5868">
        <v>542.14</v>
      </c>
      <c r="M5868">
        <v>542.14</v>
      </c>
      <c r="N5868">
        <f t="shared" si="91"/>
        <v>0</v>
      </c>
    </row>
    <row r="5869" spans="1:14" x14ac:dyDescent="0.2">
      <c r="A5869" t="s">
        <v>6126</v>
      </c>
      <c r="B5869" t="s">
        <v>33543</v>
      </c>
      <c r="I5869" t="s">
        <v>4</v>
      </c>
      <c r="J5869">
        <v>732.56</v>
      </c>
      <c r="M5869">
        <v>732.56</v>
      </c>
      <c r="N5869">
        <f t="shared" si="91"/>
        <v>0</v>
      </c>
    </row>
    <row r="5870" spans="1:14" x14ac:dyDescent="0.2">
      <c r="A5870" t="s">
        <v>6127</v>
      </c>
      <c r="B5870" t="s">
        <v>33543</v>
      </c>
      <c r="I5870" t="s">
        <v>4</v>
      </c>
      <c r="J5870">
        <v>671.84</v>
      </c>
      <c r="M5870">
        <v>671.84</v>
      </c>
      <c r="N5870">
        <f t="shared" si="91"/>
        <v>0</v>
      </c>
    </row>
    <row r="5871" spans="1:14" x14ac:dyDescent="0.2">
      <c r="A5871" t="s">
        <v>6128</v>
      </c>
      <c r="B5871" t="s">
        <v>33544</v>
      </c>
      <c r="I5871" t="s">
        <v>4</v>
      </c>
      <c r="J5871">
        <v>163.1</v>
      </c>
      <c r="M5871">
        <v>163.1</v>
      </c>
      <c r="N5871">
        <f t="shared" si="91"/>
        <v>0</v>
      </c>
    </row>
    <row r="5872" spans="1:14" x14ac:dyDescent="0.2">
      <c r="A5872" t="s">
        <v>6129</v>
      </c>
      <c r="B5872" t="s">
        <v>33544</v>
      </c>
      <c r="I5872" t="s">
        <v>4</v>
      </c>
      <c r="J5872">
        <v>152.84</v>
      </c>
      <c r="M5872">
        <v>152.84</v>
      </c>
      <c r="N5872">
        <f t="shared" si="91"/>
        <v>0</v>
      </c>
    </row>
    <row r="5873" spans="1:14" x14ac:dyDescent="0.2">
      <c r="A5873" t="s">
        <v>6130</v>
      </c>
      <c r="B5873" t="s">
        <v>33545</v>
      </c>
      <c r="I5873" t="s">
        <v>4</v>
      </c>
      <c r="J5873">
        <v>264.41000000000003</v>
      </c>
      <c r="M5873">
        <v>264.41000000000003</v>
      </c>
      <c r="N5873">
        <f t="shared" si="91"/>
        <v>0</v>
      </c>
    </row>
    <row r="5874" spans="1:14" x14ac:dyDescent="0.2">
      <c r="A5874" t="s">
        <v>6131</v>
      </c>
      <c r="B5874" t="s">
        <v>33545</v>
      </c>
      <c r="I5874" t="s">
        <v>4</v>
      </c>
      <c r="J5874">
        <v>242.57</v>
      </c>
      <c r="M5874">
        <v>242.57</v>
      </c>
      <c r="N5874">
        <f t="shared" si="91"/>
        <v>0</v>
      </c>
    </row>
    <row r="5875" spans="1:14" x14ac:dyDescent="0.2">
      <c r="A5875" t="s">
        <v>6132</v>
      </c>
      <c r="B5875" t="s">
        <v>33546</v>
      </c>
      <c r="I5875" t="s">
        <v>4</v>
      </c>
      <c r="J5875">
        <v>287.23</v>
      </c>
      <c r="M5875">
        <v>287.23</v>
      </c>
      <c r="N5875">
        <f t="shared" si="91"/>
        <v>0</v>
      </c>
    </row>
    <row r="5876" spans="1:14" x14ac:dyDescent="0.2">
      <c r="A5876" t="s">
        <v>6133</v>
      </c>
      <c r="B5876" t="s">
        <v>33546</v>
      </c>
      <c r="I5876" t="s">
        <v>4</v>
      </c>
      <c r="J5876">
        <v>263.86</v>
      </c>
      <c r="M5876">
        <v>263.86</v>
      </c>
      <c r="N5876">
        <f t="shared" si="91"/>
        <v>0</v>
      </c>
    </row>
    <row r="5877" spans="1:14" x14ac:dyDescent="0.2">
      <c r="A5877" t="s">
        <v>6134</v>
      </c>
      <c r="B5877" t="s">
        <v>33547</v>
      </c>
      <c r="I5877" t="s">
        <v>4</v>
      </c>
      <c r="J5877">
        <v>327.66000000000003</v>
      </c>
      <c r="M5877">
        <v>327.66000000000003</v>
      </c>
      <c r="N5877">
        <f t="shared" si="91"/>
        <v>0</v>
      </c>
    </row>
    <row r="5878" spans="1:14" x14ac:dyDescent="0.2">
      <c r="A5878" t="s">
        <v>6135</v>
      </c>
      <c r="B5878" t="s">
        <v>33547</v>
      </c>
      <c r="I5878" t="s">
        <v>4</v>
      </c>
      <c r="J5878">
        <v>301.02</v>
      </c>
      <c r="M5878">
        <v>301.02</v>
      </c>
      <c r="N5878">
        <f t="shared" si="91"/>
        <v>0</v>
      </c>
    </row>
    <row r="5879" spans="1:14" x14ac:dyDescent="0.2">
      <c r="A5879" t="s">
        <v>6136</v>
      </c>
      <c r="B5879" t="s">
        <v>33548</v>
      </c>
      <c r="I5879" t="s">
        <v>4</v>
      </c>
      <c r="J5879">
        <v>349.48</v>
      </c>
      <c r="M5879">
        <v>349.48</v>
      </c>
      <c r="N5879">
        <f t="shared" si="91"/>
        <v>0</v>
      </c>
    </row>
    <row r="5880" spans="1:14" x14ac:dyDescent="0.2">
      <c r="A5880" t="s">
        <v>6137</v>
      </c>
      <c r="B5880" t="s">
        <v>33548</v>
      </c>
      <c r="I5880" t="s">
        <v>4</v>
      </c>
      <c r="J5880">
        <v>321.29000000000002</v>
      </c>
      <c r="M5880">
        <v>321.29000000000002</v>
      </c>
      <c r="N5880">
        <f t="shared" si="91"/>
        <v>0</v>
      </c>
    </row>
    <row r="5881" spans="1:14" x14ac:dyDescent="0.2">
      <c r="A5881" t="s">
        <v>6138</v>
      </c>
      <c r="B5881" t="s">
        <v>33549</v>
      </c>
      <c r="I5881" t="s">
        <v>4</v>
      </c>
      <c r="J5881">
        <v>398.32</v>
      </c>
      <c r="M5881">
        <v>398.32</v>
      </c>
      <c r="N5881">
        <f t="shared" si="91"/>
        <v>0</v>
      </c>
    </row>
    <row r="5882" spans="1:14" x14ac:dyDescent="0.2">
      <c r="A5882" t="s">
        <v>6139</v>
      </c>
      <c r="B5882" t="s">
        <v>33549</v>
      </c>
      <c r="I5882" t="s">
        <v>4</v>
      </c>
      <c r="J5882">
        <v>365.71</v>
      </c>
      <c r="M5882">
        <v>365.71</v>
      </c>
      <c r="N5882">
        <f t="shared" si="91"/>
        <v>0</v>
      </c>
    </row>
    <row r="5883" spans="1:14" x14ac:dyDescent="0.2">
      <c r="A5883" t="s">
        <v>6140</v>
      </c>
      <c r="B5883" t="s">
        <v>33550</v>
      </c>
      <c r="I5883" t="s">
        <v>4</v>
      </c>
      <c r="J5883">
        <v>446.34</v>
      </c>
      <c r="M5883">
        <v>446.34</v>
      </c>
      <c r="N5883">
        <f t="shared" si="91"/>
        <v>0</v>
      </c>
    </row>
    <row r="5884" spans="1:14" x14ac:dyDescent="0.2">
      <c r="A5884" t="s">
        <v>6141</v>
      </c>
      <c r="B5884" t="s">
        <v>33550</v>
      </c>
      <c r="I5884" t="s">
        <v>4</v>
      </c>
      <c r="J5884">
        <v>410.31</v>
      </c>
      <c r="M5884">
        <v>410.31</v>
      </c>
      <c r="N5884">
        <f t="shared" si="91"/>
        <v>0</v>
      </c>
    </row>
    <row r="5885" spans="1:14" x14ac:dyDescent="0.2">
      <c r="A5885" t="s">
        <v>6142</v>
      </c>
      <c r="B5885" t="s">
        <v>33551</v>
      </c>
      <c r="I5885" t="s">
        <v>4</v>
      </c>
      <c r="J5885">
        <v>551.24</v>
      </c>
      <c r="M5885">
        <v>551.24</v>
      </c>
      <c r="N5885">
        <f t="shared" si="91"/>
        <v>0</v>
      </c>
    </row>
    <row r="5886" spans="1:14" x14ac:dyDescent="0.2">
      <c r="A5886" t="s">
        <v>6143</v>
      </c>
      <c r="B5886" t="s">
        <v>33551</v>
      </c>
      <c r="I5886" t="s">
        <v>4</v>
      </c>
      <c r="J5886">
        <v>506.2</v>
      </c>
      <c r="M5886">
        <v>506.2</v>
      </c>
      <c r="N5886">
        <f t="shared" si="91"/>
        <v>0</v>
      </c>
    </row>
    <row r="5887" spans="1:14" x14ac:dyDescent="0.2">
      <c r="A5887" t="s">
        <v>6144</v>
      </c>
      <c r="B5887" t="s">
        <v>33552</v>
      </c>
      <c r="I5887" t="s">
        <v>4</v>
      </c>
      <c r="J5887">
        <v>643.77</v>
      </c>
      <c r="M5887">
        <v>643.77</v>
      </c>
      <c r="N5887">
        <f t="shared" si="91"/>
        <v>0</v>
      </c>
    </row>
    <row r="5888" spans="1:14" x14ac:dyDescent="0.2">
      <c r="A5888" t="s">
        <v>6145</v>
      </c>
      <c r="B5888" t="s">
        <v>33552</v>
      </c>
      <c r="I5888" t="s">
        <v>4</v>
      </c>
      <c r="J5888">
        <v>591.26</v>
      </c>
      <c r="M5888">
        <v>591.26</v>
      </c>
      <c r="N5888">
        <f t="shared" si="91"/>
        <v>0</v>
      </c>
    </row>
    <row r="5889" spans="1:14" x14ac:dyDescent="0.2">
      <c r="A5889" t="s">
        <v>6146</v>
      </c>
      <c r="B5889" t="s">
        <v>33553</v>
      </c>
      <c r="I5889" t="s">
        <v>4</v>
      </c>
      <c r="J5889">
        <v>652.5</v>
      </c>
      <c r="M5889">
        <v>652.5</v>
      </c>
      <c r="N5889">
        <f t="shared" si="91"/>
        <v>0</v>
      </c>
    </row>
    <row r="5890" spans="1:14" x14ac:dyDescent="0.2">
      <c r="A5890" t="s">
        <v>6147</v>
      </c>
      <c r="B5890" t="s">
        <v>33553</v>
      </c>
      <c r="I5890" t="s">
        <v>4</v>
      </c>
      <c r="J5890">
        <v>599.37</v>
      </c>
      <c r="M5890">
        <v>599.37</v>
      </c>
      <c r="N5890">
        <f t="shared" si="91"/>
        <v>0</v>
      </c>
    </row>
    <row r="5891" spans="1:14" x14ac:dyDescent="0.2">
      <c r="A5891" t="s">
        <v>6148</v>
      </c>
      <c r="B5891" t="s">
        <v>33554</v>
      </c>
      <c r="I5891" t="s">
        <v>4</v>
      </c>
      <c r="J5891">
        <v>717.09</v>
      </c>
      <c r="M5891">
        <v>717.09</v>
      </c>
      <c r="N5891">
        <f t="shared" si="91"/>
        <v>0</v>
      </c>
    </row>
    <row r="5892" spans="1:14" x14ac:dyDescent="0.2">
      <c r="A5892" t="s">
        <v>6149</v>
      </c>
      <c r="B5892" t="s">
        <v>33554</v>
      </c>
      <c r="I5892" t="s">
        <v>4</v>
      </c>
      <c r="J5892">
        <v>658.89</v>
      </c>
      <c r="M5892">
        <v>658.89</v>
      </c>
      <c r="N5892">
        <f t="shared" ref="N5892:N5955" si="92">J5892-M5892</f>
        <v>0</v>
      </c>
    </row>
    <row r="5893" spans="1:14" x14ac:dyDescent="0.2">
      <c r="A5893" t="s">
        <v>6150</v>
      </c>
      <c r="B5893" t="s">
        <v>33555</v>
      </c>
      <c r="I5893" t="s">
        <v>4</v>
      </c>
      <c r="J5893">
        <v>882.42</v>
      </c>
      <c r="M5893">
        <v>882.42</v>
      </c>
      <c r="N5893">
        <f t="shared" si="92"/>
        <v>0</v>
      </c>
    </row>
    <row r="5894" spans="1:14" x14ac:dyDescent="0.2">
      <c r="A5894" t="s">
        <v>6151</v>
      </c>
      <c r="B5894" t="s">
        <v>33555</v>
      </c>
      <c r="I5894" t="s">
        <v>4</v>
      </c>
      <c r="J5894">
        <v>811.03</v>
      </c>
      <c r="M5894">
        <v>811.03</v>
      </c>
      <c r="N5894">
        <f t="shared" si="92"/>
        <v>0</v>
      </c>
    </row>
    <row r="5895" spans="1:14" x14ac:dyDescent="0.2">
      <c r="A5895" t="s">
        <v>6152</v>
      </c>
      <c r="B5895" t="s">
        <v>33556</v>
      </c>
      <c r="I5895" t="s">
        <v>4</v>
      </c>
      <c r="J5895">
        <v>775.74</v>
      </c>
      <c r="M5895">
        <v>775.74</v>
      </c>
      <c r="N5895">
        <f t="shared" si="92"/>
        <v>0</v>
      </c>
    </row>
    <row r="5896" spans="1:14" x14ac:dyDescent="0.2">
      <c r="A5896" t="s">
        <v>6153</v>
      </c>
      <c r="B5896" t="s">
        <v>33556</v>
      </c>
      <c r="I5896" t="s">
        <v>4</v>
      </c>
      <c r="J5896">
        <v>713.85</v>
      </c>
      <c r="M5896">
        <v>713.85</v>
      </c>
      <c r="N5896">
        <f t="shared" si="92"/>
        <v>0</v>
      </c>
    </row>
    <row r="5897" spans="1:14" x14ac:dyDescent="0.2">
      <c r="A5897" t="s">
        <v>6154</v>
      </c>
      <c r="B5897" t="s">
        <v>33557</v>
      </c>
      <c r="I5897" t="s">
        <v>4</v>
      </c>
      <c r="J5897">
        <v>854.76</v>
      </c>
      <c r="M5897">
        <v>854.76</v>
      </c>
      <c r="N5897">
        <f t="shared" si="92"/>
        <v>0</v>
      </c>
    </row>
    <row r="5898" spans="1:14" x14ac:dyDescent="0.2">
      <c r="A5898" t="s">
        <v>6155</v>
      </c>
      <c r="B5898" t="s">
        <v>33557</v>
      </c>
      <c r="I5898" t="s">
        <v>4</v>
      </c>
      <c r="J5898">
        <v>786.77</v>
      </c>
      <c r="M5898">
        <v>786.77</v>
      </c>
      <c r="N5898">
        <f t="shared" si="92"/>
        <v>0</v>
      </c>
    </row>
    <row r="5899" spans="1:14" x14ac:dyDescent="0.2">
      <c r="A5899" t="s">
        <v>6156</v>
      </c>
      <c r="B5899" t="s">
        <v>33558</v>
      </c>
      <c r="I5899" t="s">
        <v>4</v>
      </c>
      <c r="J5899">
        <v>1054.18</v>
      </c>
      <c r="M5899">
        <v>1054.18</v>
      </c>
      <c r="N5899">
        <f t="shared" si="92"/>
        <v>0</v>
      </c>
    </row>
    <row r="5900" spans="1:14" x14ac:dyDescent="0.2">
      <c r="A5900" t="s">
        <v>6157</v>
      </c>
      <c r="B5900" t="s">
        <v>33558</v>
      </c>
      <c r="I5900" t="s">
        <v>4</v>
      </c>
      <c r="J5900">
        <v>970.57</v>
      </c>
      <c r="M5900">
        <v>970.57</v>
      </c>
      <c r="N5900">
        <f t="shared" si="92"/>
        <v>0</v>
      </c>
    </row>
    <row r="5901" spans="1:14" x14ac:dyDescent="0.2">
      <c r="A5901" t="s">
        <v>6158</v>
      </c>
      <c r="B5901" t="s">
        <v>33559</v>
      </c>
      <c r="I5901" t="s">
        <v>4</v>
      </c>
      <c r="J5901">
        <v>22.86</v>
      </c>
      <c r="M5901">
        <v>22.86</v>
      </c>
      <c r="N5901">
        <f t="shared" si="92"/>
        <v>0</v>
      </c>
    </row>
    <row r="5902" spans="1:14" x14ac:dyDescent="0.2">
      <c r="A5902" t="s">
        <v>6159</v>
      </c>
      <c r="B5902" t="s">
        <v>33559</v>
      </c>
      <c r="I5902" t="s">
        <v>4</v>
      </c>
      <c r="J5902">
        <v>21.58</v>
      </c>
      <c r="M5902">
        <v>21.58</v>
      </c>
      <c r="N5902">
        <f t="shared" si="92"/>
        <v>0</v>
      </c>
    </row>
    <row r="5903" spans="1:14" x14ac:dyDescent="0.2">
      <c r="A5903" t="s">
        <v>6160</v>
      </c>
      <c r="B5903" t="s">
        <v>33560</v>
      </c>
      <c r="I5903" t="s">
        <v>4</v>
      </c>
      <c r="J5903">
        <v>25.01</v>
      </c>
      <c r="M5903">
        <v>25.01</v>
      </c>
      <c r="N5903">
        <f t="shared" si="92"/>
        <v>0</v>
      </c>
    </row>
    <row r="5904" spans="1:14" x14ac:dyDescent="0.2">
      <c r="A5904" t="s">
        <v>6161</v>
      </c>
      <c r="B5904" t="s">
        <v>33560</v>
      </c>
      <c r="I5904" t="s">
        <v>4</v>
      </c>
      <c r="J5904">
        <v>23.59</v>
      </c>
      <c r="M5904">
        <v>23.59</v>
      </c>
      <c r="N5904">
        <f t="shared" si="92"/>
        <v>0</v>
      </c>
    </row>
    <row r="5905" spans="1:14" x14ac:dyDescent="0.2">
      <c r="A5905" t="s">
        <v>6162</v>
      </c>
      <c r="B5905" t="s">
        <v>33561</v>
      </c>
      <c r="I5905" t="s">
        <v>4</v>
      </c>
      <c r="J5905">
        <v>26.51</v>
      </c>
      <c r="M5905">
        <v>26.51</v>
      </c>
      <c r="N5905">
        <f t="shared" si="92"/>
        <v>0</v>
      </c>
    </row>
    <row r="5906" spans="1:14" x14ac:dyDescent="0.2">
      <c r="A5906" t="s">
        <v>6163</v>
      </c>
      <c r="B5906" t="s">
        <v>33561</v>
      </c>
      <c r="I5906" t="s">
        <v>4</v>
      </c>
      <c r="J5906">
        <v>24.99</v>
      </c>
      <c r="M5906">
        <v>24.99</v>
      </c>
      <c r="N5906">
        <f t="shared" si="92"/>
        <v>0</v>
      </c>
    </row>
    <row r="5907" spans="1:14" x14ac:dyDescent="0.2">
      <c r="A5907" t="s">
        <v>6164</v>
      </c>
      <c r="B5907" t="s">
        <v>33562</v>
      </c>
      <c r="I5907" t="s">
        <v>4</v>
      </c>
      <c r="J5907">
        <v>27.5</v>
      </c>
      <c r="M5907">
        <v>27.5</v>
      </c>
      <c r="N5907">
        <f t="shared" si="92"/>
        <v>0</v>
      </c>
    </row>
    <row r="5908" spans="1:14" x14ac:dyDescent="0.2">
      <c r="A5908" t="s">
        <v>6165</v>
      </c>
      <c r="B5908" t="s">
        <v>33562</v>
      </c>
      <c r="I5908" t="s">
        <v>4</v>
      </c>
      <c r="J5908">
        <v>25.94</v>
      </c>
      <c r="M5908">
        <v>25.94</v>
      </c>
      <c r="N5908">
        <f t="shared" si="92"/>
        <v>0</v>
      </c>
    </row>
    <row r="5909" spans="1:14" x14ac:dyDescent="0.2">
      <c r="A5909" t="s">
        <v>6166</v>
      </c>
      <c r="B5909" t="s">
        <v>33563</v>
      </c>
      <c r="I5909" t="s">
        <v>4</v>
      </c>
      <c r="J5909">
        <v>30.61</v>
      </c>
      <c r="M5909">
        <v>30.61</v>
      </c>
      <c r="N5909">
        <f t="shared" si="92"/>
        <v>0</v>
      </c>
    </row>
    <row r="5910" spans="1:14" x14ac:dyDescent="0.2">
      <c r="A5910" t="s">
        <v>6167</v>
      </c>
      <c r="B5910" t="s">
        <v>33563</v>
      </c>
      <c r="I5910" t="s">
        <v>4</v>
      </c>
      <c r="J5910">
        <v>28.83</v>
      </c>
      <c r="M5910">
        <v>28.83</v>
      </c>
      <c r="N5910">
        <f t="shared" si="92"/>
        <v>0</v>
      </c>
    </row>
    <row r="5911" spans="1:14" x14ac:dyDescent="0.2">
      <c r="A5911" t="s">
        <v>6168</v>
      </c>
      <c r="B5911" t="s">
        <v>33564</v>
      </c>
      <c r="I5911" t="s">
        <v>4</v>
      </c>
      <c r="J5911">
        <v>33.36</v>
      </c>
      <c r="M5911">
        <v>33.36</v>
      </c>
      <c r="N5911">
        <f t="shared" si="92"/>
        <v>0</v>
      </c>
    </row>
    <row r="5912" spans="1:14" x14ac:dyDescent="0.2">
      <c r="A5912" t="s">
        <v>6169</v>
      </c>
      <c r="B5912" t="s">
        <v>33564</v>
      </c>
      <c r="I5912" t="s">
        <v>4</v>
      </c>
      <c r="J5912">
        <v>31.4</v>
      </c>
      <c r="M5912">
        <v>31.4</v>
      </c>
      <c r="N5912">
        <f t="shared" si="92"/>
        <v>0</v>
      </c>
    </row>
    <row r="5913" spans="1:14" x14ac:dyDescent="0.2">
      <c r="A5913" t="s">
        <v>6170</v>
      </c>
      <c r="B5913" t="s">
        <v>33565</v>
      </c>
      <c r="I5913" t="s">
        <v>4</v>
      </c>
      <c r="J5913">
        <v>34.14</v>
      </c>
      <c r="M5913">
        <v>34.14</v>
      </c>
      <c r="N5913">
        <f t="shared" si="92"/>
        <v>0</v>
      </c>
    </row>
    <row r="5914" spans="1:14" x14ac:dyDescent="0.2">
      <c r="A5914" t="s">
        <v>6171</v>
      </c>
      <c r="B5914" t="s">
        <v>33565</v>
      </c>
      <c r="I5914" t="s">
        <v>4</v>
      </c>
      <c r="J5914">
        <v>32.08</v>
      </c>
      <c r="M5914">
        <v>32.08</v>
      </c>
      <c r="N5914">
        <f t="shared" si="92"/>
        <v>0</v>
      </c>
    </row>
    <row r="5915" spans="1:14" x14ac:dyDescent="0.2">
      <c r="A5915" t="s">
        <v>6172</v>
      </c>
      <c r="B5915" t="s">
        <v>33566</v>
      </c>
      <c r="I5915" t="s">
        <v>4</v>
      </c>
      <c r="J5915">
        <v>37.28</v>
      </c>
      <c r="M5915">
        <v>37.28</v>
      </c>
      <c r="N5915">
        <f t="shared" si="92"/>
        <v>0</v>
      </c>
    </row>
    <row r="5916" spans="1:14" x14ac:dyDescent="0.2">
      <c r="A5916" t="s">
        <v>6173</v>
      </c>
      <c r="B5916" t="s">
        <v>33566</v>
      </c>
      <c r="I5916" t="s">
        <v>4</v>
      </c>
      <c r="J5916">
        <v>35.06</v>
      </c>
      <c r="M5916">
        <v>35.06</v>
      </c>
      <c r="N5916">
        <f t="shared" si="92"/>
        <v>0</v>
      </c>
    </row>
    <row r="5917" spans="1:14" x14ac:dyDescent="0.2">
      <c r="A5917" t="s">
        <v>6174</v>
      </c>
      <c r="B5917" t="s">
        <v>33567</v>
      </c>
      <c r="I5917" t="s">
        <v>4</v>
      </c>
      <c r="J5917">
        <v>24.01</v>
      </c>
      <c r="M5917">
        <v>24.01</v>
      </c>
      <c r="N5917">
        <f t="shared" si="92"/>
        <v>0</v>
      </c>
    </row>
    <row r="5918" spans="1:14" x14ac:dyDescent="0.2">
      <c r="A5918" t="s">
        <v>6175</v>
      </c>
      <c r="B5918" t="s">
        <v>33567</v>
      </c>
      <c r="I5918" t="s">
        <v>4</v>
      </c>
      <c r="J5918">
        <v>22.65</v>
      </c>
      <c r="M5918">
        <v>22.65</v>
      </c>
      <c r="N5918">
        <f t="shared" si="92"/>
        <v>0</v>
      </c>
    </row>
    <row r="5919" spans="1:14" x14ac:dyDescent="0.2">
      <c r="A5919" t="s">
        <v>6176</v>
      </c>
      <c r="B5919" t="s">
        <v>33568</v>
      </c>
      <c r="I5919" t="s">
        <v>4</v>
      </c>
      <c r="J5919">
        <v>26.51</v>
      </c>
      <c r="M5919">
        <v>26.51</v>
      </c>
      <c r="N5919">
        <f t="shared" si="92"/>
        <v>0</v>
      </c>
    </row>
    <row r="5920" spans="1:14" x14ac:dyDescent="0.2">
      <c r="A5920" t="s">
        <v>6177</v>
      </c>
      <c r="B5920" t="s">
        <v>33568</v>
      </c>
      <c r="I5920" t="s">
        <v>4</v>
      </c>
      <c r="J5920">
        <v>24.99</v>
      </c>
      <c r="M5920">
        <v>24.99</v>
      </c>
      <c r="N5920">
        <f t="shared" si="92"/>
        <v>0</v>
      </c>
    </row>
    <row r="5921" spans="1:14" x14ac:dyDescent="0.2">
      <c r="A5921" t="s">
        <v>6178</v>
      </c>
      <c r="B5921" t="s">
        <v>33569</v>
      </c>
      <c r="I5921" t="s">
        <v>4</v>
      </c>
      <c r="J5921">
        <v>28.38</v>
      </c>
      <c r="M5921">
        <v>28.38</v>
      </c>
      <c r="N5921">
        <f t="shared" si="92"/>
        <v>0</v>
      </c>
    </row>
    <row r="5922" spans="1:14" x14ac:dyDescent="0.2">
      <c r="A5922" t="s">
        <v>6179</v>
      </c>
      <c r="B5922" t="s">
        <v>33569</v>
      </c>
      <c r="I5922" t="s">
        <v>4</v>
      </c>
      <c r="J5922">
        <v>26.73</v>
      </c>
      <c r="M5922">
        <v>26.73</v>
      </c>
      <c r="N5922">
        <f t="shared" si="92"/>
        <v>0</v>
      </c>
    </row>
    <row r="5923" spans="1:14" x14ac:dyDescent="0.2">
      <c r="A5923" t="s">
        <v>6180</v>
      </c>
      <c r="B5923" t="s">
        <v>33570</v>
      </c>
      <c r="I5923" t="s">
        <v>4</v>
      </c>
      <c r="J5923">
        <v>29.37</v>
      </c>
      <c r="M5923">
        <v>29.37</v>
      </c>
      <c r="N5923">
        <f t="shared" si="92"/>
        <v>0</v>
      </c>
    </row>
    <row r="5924" spans="1:14" x14ac:dyDescent="0.2">
      <c r="A5924" t="s">
        <v>6181</v>
      </c>
      <c r="B5924" t="s">
        <v>33570</v>
      </c>
      <c r="I5924" t="s">
        <v>4</v>
      </c>
      <c r="J5924">
        <v>27.68</v>
      </c>
      <c r="M5924">
        <v>27.68</v>
      </c>
      <c r="N5924">
        <f t="shared" si="92"/>
        <v>0</v>
      </c>
    </row>
    <row r="5925" spans="1:14" x14ac:dyDescent="0.2">
      <c r="A5925" t="s">
        <v>6182</v>
      </c>
      <c r="B5925" t="s">
        <v>33571</v>
      </c>
      <c r="I5925" t="s">
        <v>4</v>
      </c>
      <c r="J5925">
        <v>33.26</v>
      </c>
      <c r="M5925">
        <v>33.26</v>
      </c>
      <c r="N5925">
        <f t="shared" si="92"/>
        <v>0</v>
      </c>
    </row>
    <row r="5926" spans="1:14" x14ac:dyDescent="0.2">
      <c r="A5926" t="s">
        <v>6183</v>
      </c>
      <c r="B5926" t="s">
        <v>33571</v>
      </c>
      <c r="I5926" t="s">
        <v>4</v>
      </c>
      <c r="J5926">
        <v>31.3</v>
      </c>
      <c r="M5926">
        <v>31.3</v>
      </c>
      <c r="N5926">
        <f t="shared" si="92"/>
        <v>0</v>
      </c>
    </row>
    <row r="5927" spans="1:14" x14ac:dyDescent="0.2">
      <c r="A5927" t="s">
        <v>6184</v>
      </c>
      <c r="B5927" t="s">
        <v>33572</v>
      </c>
      <c r="I5927" t="s">
        <v>4</v>
      </c>
      <c r="J5927">
        <v>36.35</v>
      </c>
      <c r="M5927">
        <v>36.35</v>
      </c>
      <c r="N5927">
        <f t="shared" si="92"/>
        <v>0</v>
      </c>
    </row>
    <row r="5928" spans="1:14" x14ac:dyDescent="0.2">
      <c r="A5928" t="s">
        <v>6185</v>
      </c>
      <c r="B5928" t="s">
        <v>33572</v>
      </c>
      <c r="I5928" t="s">
        <v>4</v>
      </c>
      <c r="J5928">
        <v>34.18</v>
      </c>
      <c r="M5928">
        <v>34.18</v>
      </c>
      <c r="N5928">
        <f t="shared" si="92"/>
        <v>0</v>
      </c>
    </row>
    <row r="5929" spans="1:14" x14ac:dyDescent="0.2">
      <c r="A5929" t="s">
        <v>6186</v>
      </c>
      <c r="B5929" t="s">
        <v>33573</v>
      </c>
      <c r="I5929" t="s">
        <v>4</v>
      </c>
      <c r="J5929">
        <v>38.51</v>
      </c>
      <c r="M5929">
        <v>38.51</v>
      </c>
      <c r="N5929">
        <f t="shared" si="92"/>
        <v>0</v>
      </c>
    </row>
    <row r="5930" spans="1:14" x14ac:dyDescent="0.2">
      <c r="A5930" t="s">
        <v>6187</v>
      </c>
      <c r="B5930" t="s">
        <v>33573</v>
      </c>
      <c r="I5930" t="s">
        <v>4</v>
      </c>
      <c r="J5930">
        <v>36.19</v>
      </c>
      <c r="M5930">
        <v>36.19</v>
      </c>
      <c r="N5930">
        <f t="shared" si="92"/>
        <v>0</v>
      </c>
    </row>
    <row r="5931" spans="1:14" x14ac:dyDescent="0.2">
      <c r="A5931" t="s">
        <v>6188</v>
      </c>
      <c r="B5931" t="s">
        <v>33574</v>
      </c>
      <c r="I5931" t="s">
        <v>4</v>
      </c>
      <c r="J5931">
        <v>41.1</v>
      </c>
      <c r="M5931">
        <v>41.1</v>
      </c>
      <c r="N5931">
        <f t="shared" si="92"/>
        <v>0</v>
      </c>
    </row>
    <row r="5932" spans="1:14" x14ac:dyDescent="0.2">
      <c r="A5932" t="s">
        <v>6189</v>
      </c>
      <c r="B5932" t="s">
        <v>33574</v>
      </c>
      <c r="I5932" t="s">
        <v>4</v>
      </c>
      <c r="J5932">
        <v>38.61</v>
      </c>
      <c r="M5932">
        <v>38.61</v>
      </c>
      <c r="N5932">
        <f t="shared" si="92"/>
        <v>0</v>
      </c>
    </row>
    <row r="5933" spans="1:14" x14ac:dyDescent="0.2">
      <c r="A5933" t="s">
        <v>6190</v>
      </c>
      <c r="B5933" t="s">
        <v>33575</v>
      </c>
      <c r="I5933" t="s">
        <v>4</v>
      </c>
      <c r="J5933">
        <v>44.85</v>
      </c>
      <c r="M5933">
        <v>44.85</v>
      </c>
      <c r="N5933">
        <f t="shared" si="92"/>
        <v>0</v>
      </c>
    </row>
    <row r="5934" spans="1:14" x14ac:dyDescent="0.2">
      <c r="A5934" t="s">
        <v>6191</v>
      </c>
      <c r="B5934" t="s">
        <v>33575</v>
      </c>
      <c r="I5934" t="s">
        <v>4</v>
      </c>
      <c r="J5934">
        <v>42.1</v>
      </c>
      <c r="M5934">
        <v>42.1</v>
      </c>
      <c r="N5934">
        <f t="shared" si="92"/>
        <v>0</v>
      </c>
    </row>
    <row r="5935" spans="1:14" x14ac:dyDescent="0.2">
      <c r="A5935" t="s">
        <v>6192</v>
      </c>
      <c r="B5935" t="s">
        <v>33576</v>
      </c>
      <c r="I5935" t="s">
        <v>4</v>
      </c>
      <c r="J5935">
        <v>91.94</v>
      </c>
      <c r="M5935">
        <v>91.94</v>
      </c>
      <c r="N5935">
        <f t="shared" si="92"/>
        <v>0</v>
      </c>
    </row>
    <row r="5936" spans="1:14" x14ac:dyDescent="0.2">
      <c r="A5936" t="s">
        <v>6193</v>
      </c>
      <c r="B5936" t="s">
        <v>33576</v>
      </c>
      <c r="I5936" t="s">
        <v>4</v>
      </c>
      <c r="J5936">
        <v>83.89</v>
      </c>
      <c r="M5936">
        <v>83.89</v>
      </c>
      <c r="N5936">
        <f t="shared" si="92"/>
        <v>0</v>
      </c>
    </row>
    <row r="5937" spans="1:14" x14ac:dyDescent="0.2">
      <c r="A5937" t="s">
        <v>6194</v>
      </c>
      <c r="B5937" t="s">
        <v>33577</v>
      </c>
      <c r="I5937" t="s">
        <v>4</v>
      </c>
      <c r="J5937">
        <v>95.69</v>
      </c>
      <c r="M5937">
        <v>95.69</v>
      </c>
      <c r="N5937">
        <f t="shared" si="92"/>
        <v>0</v>
      </c>
    </row>
    <row r="5938" spans="1:14" x14ac:dyDescent="0.2">
      <c r="A5938" t="s">
        <v>6195</v>
      </c>
      <c r="B5938" t="s">
        <v>33577</v>
      </c>
      <c r="I5938" t="s">
        <v>4</v>
      </c>
      <c r="J5938">
        <v>87.37</v>
      </c>
      <c r="M5938">
        <v>87.37</v>
      </c>
      <c r="N5938">
        <f t="shared" si="92"/>
        <v>0</v>
      </c>
    </row>
    <row r="5939" spans="1:14" x14ac:dyDescent="0.2">
      <c r="A5939" t="s">
        <v>6196</v>
      </c>
      <c r="B5939" t="s">
        <v>33578</v>
      </c>
      <c r="I5939" t="s">
        <v>4</v>
      </c>
      <c r="J5939">
        <v>49.51</v>
      </c>
      <c r="M5939">
        <v>49.51</v>
      </c>
      <c r="N5939">
        <f t="shared" si="92"/>
        <v>0</v>
      </c>
    </row>
    <row r="5940" spans="1:14" x14ac:dyDescent="0.2">
      <c r="A5940" t="s">
        <v>6197</v>
      </c>
      <c r="B5940" t="s">
        <v>33578</v>
      </c>
      <c r="I5940" t="s">
        <v>4</v>
      </c>
      <c r="J5940">
        <v>45.54</v>
      </c>
      <c r="M5940">
        <v>45.54</v>
      </c>
      <c r="N5940">
        <f t="shared" si="92"/>
        <v>0</v>
      </c>
    </row>
    <row r="5941" spans="1:14" x14ac:dyDescent="0.2">
      <c r="A5941" t="s">
        <v>6198</v>
      </c>
      <c r="B5941" t="s">
        <v>33579</v>
      </c>
      <c r="I5941" t="s">
        <v>4</v>
      </c>
      <c r="J5941">
        <v>54.75</v>
      </c>
      <c r="M5941">
        <v>54.75</v>
      </c>
      <c r="N5941">
        <f t="shared" si="92"/>
        <v>0</v>
      </c>
    </row>
    <row r="5942" spans="1:14" x14ac:dyDescent="0.2">
      <c r="A5942" t="s">
        <v>6199</v>
      </c>
      <c r="B5942" t="s">
        <v>33579</v>
      </c>
      <c r="I5942" t="s">
        <v>4</v>
      </c>
      <c r="J5942">
        <v>50.42</v>
      </c>
      <c r="M5942">
        <v>50.42</v>
      </c>
      <c r="N5942">
        <f t="shared" si="92"/>
        <v>0</v>
      </c>
    </row>
    <row r="5943" spans="1:14" x14ac:dyDescent="0.2">
      <c r="A5943" t="s">
        <v>6200</v>
      </c>
      <c r="B5943" t="s">
        <v>33580</v>
      </c>
      <c r="I5943" t="s">
        <v>4</v>
      </c>
      <c r="J5943">
        <v>58.79</v>
      </c>
      <c r="M5943">
        <v>58.79</v>
      </c>
      <c r="N5943">
        <f t="shared" si="92"/>
        <v>0</v>
      </c>
    </row>
    <row r="5944" spans="1:14" x14ac:dyDescent="0.2">
      <c r="A5944" t="s">
        <v>6201</v>
      </c>
      <c r="B5944" t="s">
        <v>33580</v>
      </c>
      <c r="I5944" t="s">
        <v>4</v>
      </c>
      <c r="J5944">
        <v>54.17</v>
      </c>
      <c r="M5944">
        <v>54.17</v>
      </c>
      <c r="N5944">
        <f t="shared" si="92"/>
        <v>0</v>
      </c>
    </row>
    <row r="5945" spans="1:14" x14ac:dyDescent="0.2">
      <c r="A5945" t="s">
        <v>6202</v>
      </c>
      <c r="B5945" t="s">
        <v>33581</v>
      </c>
      <c r="I5945" t="s">
        <v>4</v>
      </c>
      <c r="J5945">
        <v>61.7</v>
      </c>
      <c r="M5945">
        <v>61.7</v>
      </c>
      <c r="N5945">
        <f t="shared" si="92"/>
        <v>0</v>
      </c>
    </row>
    <row r="5946" spans="1:14" x14ac:dyDescent="0.2">
      <c r="A5946" t="s">
        <v>6203</v>
      </c>
      <c r="B5946" t="s">
        <v>33581</v>
      </c>
      <c r="I5946" t="s">
        <v>4</v>
      </c>
      <c r="J5946">
        <v>56.88</v>
      </c>
      <c r="M5946">
        <v>56.88</v>
      </c>
      <c r="N5946">
        <f t="shared" si="92"/>
        <v>0</v>
      </c>
    </row>
    <row r="5947" spans="1:14" x14ac:dyDescent="0.2">
      <c r="A5947" t="s">
        <v>6204</v>
      </c>
      <c r="B5947" t="s">
        <v>33582</v>
      </c>
      <c r="I5947" t="s">
        <v>4</v>
      </c>
      <c r="J5947">
        <v>84.03</v>
      </c>
      <c r="M5947">
        <v>84.03</v>
      </c>
      <c r="N5947">
        <f t="shared" si="92"/>
        <v>0</v>
      </c>
    </row>
    <row r="5948" spans="1:14" x14ac:dyDescent="0.2">
      <c r="A5948" t="s">
        <v>6205</v>
      </c>
      <c r="B5948" t="s">
        <v>33582</v>
      </c>
      <c r="I5948" t="s">
        <v>4</v>
      </c>
      <c r="J5948">
        <v>76.7</v>
      </c>
      <c r="M5948">
        <v>76.7</v>
      </c>
      <c r="N5948">
        <f t="shared" si="92"/>
        <v>0</v>
      </c>
    </row>
    <row r="5949" spans="1:14" x14ac:dyDescent="0.2">
      <c r="A5949" t="s">
        <v>6206</v>
      </c>
      <c r="B5949" t="s">
        <v>33583</v>
      </c>
      <c r="I5949" t="s">
        <v>4</v>
      </c>
      <c r="J5949">
        <v>96.08</v>
      </c>
      <c r="M5949">
        <v>96.08</v>
      </c>
      <c r="N5949">
        <f t="shared" si="92"/>
        <v>0</v>
      </c>
    </row>
    <row r="5950" spans="1:14" x14ac:dyDescent="0.2">
      <c r="A5950" t="s">
        <v>6207</v>
      </c>
      <c r="B5950" t="s">
        <v>33583</v>
      </c>
      <c r="I5950" t="s">
        <v>4</v>
      </c>
      <c r="J5950">
        <v>87.76</v>
      </c>
      <c r="M5950">
        <v>87.76</v>
      </c>
      <c r="N5950">
        <f t="shared" si="92"/>
        <v>0</v>
      </c>
    </row>
    <row r="5951" spans="1:14" x14ac:dyDescent="0.2">
      <c r="A5951" t="s">
        <v>6208</v>
      </c>
      <c r="B5951" t="s">
        <v>33584</v>
      </c>
      <c r="I5951" t="s">
        <v>4</v>
      </c>
      <c r="J5951">
        <v>101.12</v>
      </c>
      <c r="M5951">
        <v>101.12</v>
      </c>
      <c r="N5951">
        <f t="shared" si="92"/>
        <v>0</v>
      </c>
    </row>
    <row r="5952" spans="1:14" x14ac:dyDescent="0.2">
      <c r="A5952" t="s">
        <v>6209</v>
      </c>
      <c r="B5952" t="s">
        <v>33584</v>
      </c>
      <c r="I5952" t="s">
        <v>4</v>
      </c>
      <c r="J5952">
        <v>92.45</v>
      </c>
      <c r="M5952">
        <v>92.45</v>
      </c>
      <c r="N5952">
        <f t="shared" si="92"/>
        <v>0</v>
      </c>
    </row>
    <row r="5953" spans="1:14" x14ac:dyDescent="0.2">
      <c r="A5953" t="s">
        <v>6210</v>
      </c>
      <c r="B5953" t="s">
        <v>33585</v>
      </c>
      <c r="I5953" t="s">
        <v>4</v>
      </c>
      <c r="J5953">
        <v>106.17</v>
      </c>
      <c r="M5953">
        <v>106.17</v>
      </c>
      <c r="N5953">
        <f t="shared" si="92"/>
        <v>0</v>
      </c>
    </row>
    <row r="5954" spans="1:14" x14ac:dyDescent="0.2">
      <c r="A5954" t="s">
        <v>6211</v>
      </c>
      <c r="B5954" t="s">
        <v>33585</v>
      </c>
      <c r="I5954" t="s">
        <v>4</v>
      </c>
      <c r="J5954">
        <v>97.15</v>
      </c>
      <c r="M5954">
        <v>97.15</v>
      </c>
      <c r="N5954">
        <f t="shared" si="92"/>
        <v>0</v>
      </c>
    </row>
    <row r="5955" spans="1:14" x14ac:dyDescent="0.2">
      <c r="A5955" t="s">
        <v>6212</v>
      </c>
      <c r="B5955" t="s">
        <v>33586</v>
      </c>
      <c r="I5955" t="s">
        <v>4</v>
      </c>
      <c r="J5955">
        <v>117.17</v>
      </c>
      <c r="M5955">
        <v>117.17</v>
      </c>
      <c r="N5955">
        <f t="shared" si="92"/>
        <v>0</v>
      </c>
    </row>
    <row r="5956" spans="1:14" x14ac:dyDescent="0.2">
      <c r="A5956" t="s">
        <v>6213</v>
      </c>
      <c r="B5956" t="s">
        <v>33586</v>
      </c>
      <c r="I5956" t="s">
        <v>4</v>
      </c>
      <c r="J5956">
        <v>107.24</v>
      </c>
      <c r="M5956">
        <v>107.24</v>
      </c>
      <c r="N5956">
        <f t="shared" ref="N5956:N6019" si="93">J5956-M5956</f>
        <v>0</v>
      </c>
    </row>
    <row r="5957" spans="1:14" x14ac:dyDescent="0.2">
      <c r="A5957" t="s">
        <v>6214</v>
      </c>
      <c r="B5957" t="s">
        <v>33587</v>
      </c>
      <c r="I5957" t="s">
        <v>4</v>
      </c>
      <c r="J5957">
        <v>128.15</v>
      </c>
      <c r="M5957">
        <v>128.15</v>
      </c>
      <c r="N5957">
        <f t="shared" si="93"/>
        <v>0</v>
      </c>
    </row>
    <row r="5958" spans="1:14" x14ac:dyDescent="0.2">
      <c r="A5958" t="s">
        <v>6215</v>
      </c>
      <c r="B5958" t="s">
        <v>33587</v>
      </c>
      <c r="I5958" t="s">
        <v>4</v>
      </c>
      <c r="J5958">
        <v>117.31</v>
      </c>
      <c r="M5958">
        <v>117.31</v>
      </c>
      <c r="N5958">
        <f t="shared" si="93"/>
        <v>0</v>
      </c>
    </row>
    <row r="5959" spans="1:14" x14ac:dyDescent="0.2">
      <c r="A5959" t="s">
        <v>6216</v>
      </c>
      <c r="B5959" t="s">
        <v>33588</v>
      </c>
      <c r="I5959" t="s">
        <v>4</v>
      </c>
      <c r="J5959">
        <v>148.72</v>
      </c>
      <c r="M5959">
        <v>148.72</v>
      </c>
      <c r="N5959">
        <f t="shared" si="93"/>
        <v>0</v>
      </c>
    </row>
    <row r="5960" spans="1:14" x14ac:dyDescent="0.2">
      <c r="A5960" t="s">
        <v>6217</v>
      </c>
      <c r="B5960" t="s">
        <v>33588</v>
      </c>
      <c r="I5960" t="s">
        <v>4</v>
      </c>
      <c r="J5960">
        <v>136.24</v>
      </c>
      <c r="M5960">
        <v>136.24</v>
      </c>
      <c r="N5960">
        <f t="shared" si="93"/>
        <v>0</v>
      </c>
    </row>
    <row r="5961" spans="1:14" x14ac:dyDescent="0.2">
      <c r="A5961" t="s">
        <v>6218</v>
      </c>
      <c r="B5961" t="s">
        <v>33589</v>
      </c>
      <c r="I5961" t="s">
        <v>4</v>
      </c>
      <c r="J5961">
        <v>62</v>
      </c>
      <c r="M5961">
        <v>62</v>
      </c>
      <c r="N5961">
        <f t="shared" si="93"/>
        <v>0</v>
      </c>
    </row>
    <row r="5962" spans="1:14" x14ac:dyDescent="0.2">
      <c r="A5962" t="s">
        <v>6219</v>
      </c>
      <c r="B5962" t="s">
        <v>33589</v>
      </c>
      <c r="I5962" t="s">
        <v>4</v>
      </c>
      <c r="J5962">
        <v>57.13</v>
      </c>
      <c r="M5962">
        <v>57.13</v>
      </c>
      <c r="N5962">
        <f t="shared" si="93"/>
        <v>0</v>
      </c>
    </row>
    <row r="5963" spans="1:14" x14ac:dyDescent="0.2">
      <c r="A5963" t="s">
        <v>6220</v>
      </c>
      <c r="B5963" t="s">
        <v>33590</v>
      </c>
      <c r="I5963" t="s">
        <v>4</v>
      </c>
      <c r="J5963">
        <v>67.02</v>
      </c>
      <c r="M5963">
        <v>67.02</v>
      </c>
      <c r="N5963">
        <f t="shared" si="93"/>
        <v>0</v>
      </c>
    </row>
    <row r="5964" spans="1:14" x14ac:dyDescent="0.2">
      <c r="A5964" t="s">
        <v>6221</v>
      </c>
      <c r="B5964" t="s">
        <v>33590</v>
      </c>
      <c r="I5964" t="s">
        <v>4</v>
      </c>
      <c r="J5964">
        <v>61.78</v>
      </c>
      <c r="M5964">
        <v>61.78</v>
      </c>
      <c r="N5964">
        <f t="shared" si="93"/>
        <v>0</v>
      </c>
    </row>
    <row r="5965" spans="1:14" x14ac:dyDescent="0.2">
      <c r="A5965" t="s">
        <v>6222</v>
      </c>
      <c r="B5965" t="s">
        <v>33591</v>
      </c>
      <c r="I5965" t="s">
        <v>4</v>
      </c>
      <c r="J5965">
        <v>72.66</v>
      </c>
      <c r="M5965">
        <v>72.66</v>
      </c>
      <c r="N5965">
        <f t="shared" si="93"/>
        <v>0</v>
      </c>
    </row>
    <row r="5966" spans="1:14" x14ac:dyDescent="0.2">
      <c r="A5966" t="s">
        <v>6223</v>
      </c>
      <c r="B5966" t="s">
        <v>33591</v>
      </c>
      <c r="I5966" t="s">
        <v>4</v>
      </c>
      <c r="J5966">
        <v>67</v>
      </c>
      <c r="M5966">
        <v>67</v>
      </c>
      <c r="N5966">
        <f t="shared" si="93"/>
        <v>0</v>
      </c>
    </row>
    <row r="5967" spans="1:14" x14ac:dyDescent="0.2">
      <c r="A5967" t="s">
        <v>6224</v>
      </c>
      <c r="B5967" t="s">
        <v>33592</v>
      </c>
      <c r="I5967" t="s">
        <v>4</v>
      </c>
      <c r="J5967">
        <v>82.84</v>
      </c>
      <c r="M5967">
        <v>82.84</v>
      </c>
      <c r="N5967">
        <f t="shared" si="93"/>
        <v>0</v>
      </c>
    </row>
    <row r="5968" spans="1:14" x14ac:dyDescent="0.2">
      <c r="A5968" t="s">
        <v>6225</v>
      </c>
      <c r="B5968" t="s">
        <v>33592</v>
      </c>
      <c r="I5968" t="s">
        <v>4</v>
      </c>
      <c r="J5968">
        <v>76.349999999999994</v>
      </c>
      <c r="M5968">
        <v>76.349999999999994</v>
      </c>
      <c r="N5968">
        <f t="shared" si="93"/>
        <v>0</v>
      </c>
    </row>
    <row r="5969" spans="1:14" x14ac:dyDescent="0.2">
      <c r="A5969" t="s">
        <v>6226</v>
      </c>
      <c r="B5969" t="s">
        <v>33593</v>
      </c>
      <c r="I5969" t="s">
        <v>4</v>
      </c>
      <c r="J5969">
        <v>101.5</v>
      </c>
      <c r="M5969">
        <v>101.5</v>
      </c>
      <c r="N5969">
        <f t="shared" si="93"/>
        <v>0</v>
      </c>
    </row>
    <row r="5970" spans="1:14" x14ac:dyDescent="0.2">
      <c r="A5970" t="s">
        <v>6227</v>
      </c>
      <c r="B5970" t="s">
        <v>33593</v>
      </c>
      <c r="I5970" t="s">
        <v>4</v>
      </c>
      <c r="J5970">
        <v>92.87</v>
      </c>
      <c r="M5970">
        <v>92.87</v>
      </c>
      <c r="N5970">
        <f t="shared" si="93"/>
        <v>0</v>
      </c>
    </row>
    <row r="5971" spans="1:14" x14ac:dyDescent="0.2">
      <c r="A5971" t="s">
        <v>6228</v>
      </c>
      <c r="B5971" t="s">
        <v>33594</v>
      </c>
      <c r="I5971" t="s">
        <v>4</v>
      </c>
      <c r="J5971">
        <v>117.02</v>
      </c>
      <c r="M5971">
        <v>117.02</v>
      </c>
      <c r="N5971">
        <f t="shared" si="93"/>
        <v>0</v>
      </c>
    </row>
    <row r="5972" spans="1:14" x14ac:dyDescent="0.2">
      <c r="A5972" t="s">
        <v>6229</v>
      </c>
      <c r="B5972" t="s">
        <v>33594</v>
      </c>
      <c r="I5972" t="s">
        <v>4</v>
      </c>
      <c r="J5972">
        <v>107.13</v>
      </c>
      <c r="M5972">
        <v>107.13</v>
      </c>
      <c r="N5972">
        <f t="shared" si="93"/>
        <v>0</v>
      </c>
    </row>
    <row r="5973" spans="1:14" x14ac:dyDescent="0.2">
      <c r="A5973" t="s">
        <v>6230</v>
      </c>
      <c r="B5973" t="s">
        <v>33595</v>
      </c>
      <c r="I5973" t="s">
        <v>4</v>
      </c>
      <c r="J5973">
        <v>125.53</v>
      </c>
      <c r="M5973">
        <v>125.53</v>
      </c>
      <c r="N5973">
        <f t="shared" si="93"/>
        <v>0</v>
      </c>
    </row>
    <row r="5974" spans="1:14" x14ac:dyDescent="0.2">
      <c r="A5974" t="s">
        <v>6231</v>
      </c>
      <c r="B5974" t="s">
        <v>33595</v>
      </c>
      <c r="I5974" t="s">
        <v>4</v>
      </c>
      <c r="J5974">
        <v>115.04</v>
      </c>
      <c r="M5974">
        <v>115.04</v>
      </c>
      <c r="N5974">
        <f t="shared" si="93"/>
        <v>0</v>
      </c>
    </row>
    <row r="5975" spans="1:14" x14ac:dyDescent="0.2">
      <c r="A5975" t="s">
        <v>6232</v>
      </c>
      <c r="B5975" t="s">
        <v>33596</v>
      </c>
      <c r="I5975" t="s">
        <v>4</v>
      </c>
      <c r="J5975">
        <v>150.43</v>
      </c>
      <c r="M5975">
        <v>150.43</v>
      </c>
      <c r="N5975">
        <f t="shared" si="93"/>
        <v>0</v>
      </c>
    </row>
    <row r="5976" spans="1:14" x14ac:dyDescent="0.2">
      <c r="A5976" t="s">
        <v>6233</v>
      </c>
      <c r="B5976" t="s">
        <v>33596</v>
      </c>
      <c r="I5976" t="s">
        <v>4</v>
      </c>
      <c r="J5976">
        <v>137.85</v>
      </c>
      <c r="M5976">
        <v>137.85</v>
      </c>
      <c r="N5976">
        <f t="shared" si="93"/>
        <v>0</v>
      </c>
    </row>
    <row r="5977" spans="1:14" x14ac:dyDescent="0.2">
      <c r="A5977" t="s">
        <v>6234</v>
      </c>
      <c r="B5977" t="s">
        <v>33597</v>
      </c>
      <c r="I5977" t="s">
        <v>4</v>
      </c>
      <c r="J5977">
        <v>156.97999999999999</v>
      </c>
      <c r="M5977">
        <v>156.97999999999999</v>
      </c>
      <c r="N5977">
        <f t="shared" si="93"/>
        <v>0</v>
      </c>
    </row>
    <row r="5978" spans="1:14" x14ac:dyDescent="0.2">
      <c r="A5978" t="s">
        <v>6235</v>
      </c>
      <c r="B5978" t="s">
        <v>33597</v>
      </c>
      <c r="I5978" t="s">
        <v>4</v>
      </c>
      <c r="J5978">
        <v>143.93</v>
      </c>
      <c r="M5978">
        <v>143.93</v>
      </c>
      <c r="N5978">
        <f t="shared" si="93"/>
        <v>0</v>
      </c>
    </row>
    <row r="5979" spans="1:14" x14ac:dyDescent="0.2">
      <c r="A5979" t="s">
        <v>6236</v>
      </c>
      <c r="B5979" t="s">
        <v>33598</v>
      </c>
      <c r="I5979" t="s">
        <v>4</v>
      </c>
      <c r="J5979">
        <v>182.78</v>
      </c>
      <c r="M5979">
        <v>182.78</v>
      </c>
      <c r="N5979">
        <f t="shared" si="93"/>
        <v>0</v>
      </c>
    </row>
    <row r="5980" spans="1:14" x14ac:dyDescent="0.2">
      <c r="A5980" t="s">
        <v>6237</v>
      </c>
      <c r="B5980" t="s">
        <v>33598</v>
      </c>
      <c r="I5980" t="s">
        <v>4</v>
      </c>
      <c r="J5980">
        <v>167.36</v>
      </c>
      <c r="M5980">
        <v>167.36</v>
      </c>
      <c r="N5980">
        <f t="shared" si="93"/>
        <v>0</v>
      </c>
    </row>
    <row r="5981" spans="1:14" x14ac:dyDescent="0.2">
      <c r="A5981" t="s">
        <v>6238</v>
      </c>
      <c r="B5981" t="s">
        <v>33599</v>
      </c>
      <c r="I5981" t="s">
        <v>4</v>
      </c>
      <c r="J5981">
        <v>198.49</v>
      </c>
      <c r="M5981">
        <v>198.49</v>
      </c>
      <c r="N5981">
        <f t="shared" si="93"/>
        <v>0</v>
      </c>
    </row>
    <row r="5982" spans="1:14" x14ac:dyDescent="0.2">
      <c r="A5982" t="s">
        <v>6239</v>
      </c>
      <c r="B5982" t="s">
        <v>33599</v>
      </c>
      <c r="I5982" t="s">
        <v>4</v>
      </c>
      <c r="J5982">
        <v>181.96</v>
      </c>
      <c r="M5982">
        <v>181.96</v>
      </c>
      <c r="N5982">
        <f t="shared" si="93"/>
        <v>0</v>
      </c>
    </row>
    <row r="5983" spans="1:14" x14ac:dyDescent="0.2">
      <c r="A5983" t="s">
        <v>6240</v>
      </c>
      <c r="B5983" t="s">
        <v>33600</v>
      </c>
      <c r="I5983" t="s">
        <v>4</v>
      </c>
      <c r="J5983">
        <v>230.59</v>
      </c>
      <c r="M5983">
        <v>230.59</v>
      </c>
      <c r="N5983">
        <f t="shared" si="93"/>
        <v>0</v>
      </c>
    </row>
    <row r="5984" spans="1:14" x14ac:dyDescent="0.2">
      <c r="A5984" t="s">
        <v>6241</v>
      </c>
      <c r="B5984" t="s">
        <v>33600</v>
      </c>
      <c r="I5984" t="s">
        <v>4</v>
      </c>
      <c r="J5984">
        <v>210.9</v>
      </c>
      <c r="M5984">
        <v>210.9</v>
      </c>
      <c r="N5984">
        <f t="shared" si="93"/>
        <v>0</v>
      </c>
    </row>
    <row r="5985" spans="1:14" x14ac:dyDescent="0.2">
      <c r="A5985" t="s">
        <v>6242</v>
      </c>
      <c r="B5985" t="s">
        <v>33601</v>
      </c>
      <c r="I5985" t="s">
        <v>4</v>
      </c>
      <c r="J5985">
        <v>246.96</v>
      </c>
      <c r="M5985">
        <v>246.96</v>
      </c>
      <c r="N5985">
        <f t="shared" si="93"/>
        <v>0</v>
      </c>
    </row>
    <row r="5986" spans="1:14" x14ac:dyDescent="0.2">
      <c r="A5986" t="s">
        <v>6243</v>
      </c>
      <c r="B5986" t="s">
        <v>33601</v>
      </c>
      <c r="I5986" t="s">
        <v>4</v>
      </c>
      <c r="J5986">
        <v>226.11</v>
      </c>
      <c r="M5986">
        <v>226.11</v>
      </c>
      <c r="N5986">
        <f t="shared" si="93"/>
        <v>0</v>
      </c>
    </row>
    <row r="5987" spans="1:14" x14ac:dyDescent="0.2">
      <c r="A5987" t="s">
        <v>6244</v>
      </c>
      <c r="B5987" t="s">
        <v>33602</v>
      </c>
      <c r="I5987" t="s">
        <v>4</v>
      </c>
      <c r="J5987">
        <v>326.12</v>
      </c>
      <c r="M5987">
        <v>326.12</v>
      </c>
      <c r="N5987">
        <f t="shared" si="93"/>
        <v>0</v>
      </c>
    </row>
    <row r="5988" spans="1:14" x14ac:dyDescent="0.2">
      <c r="A5988" t="s">
        <v>6245</v>
      </c>
      <c r="B5988" t="s">
        <v>33602</v>
      </c>
      <c r="I5988" t="s">
        <v>4</v>
      </c>
      <c r="J5988">
        <v>298.57</v>
      </c>
      <c r="M5988">
        <v>298.57</v>
      </c>
      <c r="N5988">
        <f t="shared" si="93"/>
        <v>0</v>
      </c>
    </row>
    <row r="5989" spans="1:14" x14ac:dyDescent="0.2">
      <c r="A5989" t="s">
        <v>6246</v>
      </c>
      <c r="B5989" t="s">
        <v>33603</v>
      </c>
      <c r="I5989" t="s">
        <v>4</v>
      </c>
      <c r="J5989">
        <v>403.77</v>
      </c>
      <c r="M5989">
        <v>403.77</v>
      </c>
      <c r="N5989">
        <f t="shared" si="93"/>
        <v>0</v>
      </c>
    </row>
    <row r="5990" spans="1:14" x14ac:dyDescent="0.2">
      <c r="A5990" t="s">
        <v>6247</v>
      </c>
      <c r="B5990" t="s">
        <v>33603</v>
      </c>
      <c r="I5990" t="s">
        <v>4</v>
      </c>
      <c r="J5990">
        <v>369.71</v>
      </c>
      <c r="M5990">
        <v>369.71</v>
      </c>
      <c r="N5990">
        <f t="shared" si="93"/>
        <v>0</v>
      </c>
    </row>
    <row r="5991" spans="1:14" x14ac:dyDescent="0.2">
      <c r="A5991" t="s">
        <v>6248</v>
      </c>
      <c r="B5991" t="s">
        <v>33604</v>
      </c>
      <c r="I5991" t="s">
        <v>4</v>
      </c>
      <c r="J5991">
        <v>87.39</v>
      </c>
      <c r="M5991">
        <v>87.39</v>
      </c>
      <c r="N5991">
        <f t="shared" si="93"/>
        <v>0</v>
      </c>
    </row>
    <row r="5992" spans="1:14" x14ac:dyDescent="0.2">
      <c r="A5992" t="s">
        <v>6249</v>
      </c>
      <c r="B5992" t="s">
        <v>33604</v>
      </c>
      <c r="I5992" t="s">
        <v>4</v>
      </c>
      <c r="J5992">
        <v>82</v>
      </c>
      <c r="M5992">
        <v>82</v>
      </c>
      <c r="N5992">
        <f t="shared" si="93"/>
        <v>0</v>
      </c>
    </row>
    <row r="5993" spans="1:14" x14ac:dyDescent="0.2">
      <c r="A5993" t="s">
        <v>6250</v>
      </c>
      <c r="B5993" t="s">
        <v>33605</v>
      </c>
      <c r="I5993" t="s">
        <v>4</v>
      </c>
      <c r="J5993">
        <v>147.77000000000001</v>
      </c>
      <c r="M5993">
        <v>147.77000000000001</v>
      </c>
      <c r="N5993">
        <f t="shared" si="93"/>
        <v>0</v>
      </c>
    </row>
    <row r="5994" spans="1:14" x14ac:dyDescent="0.2">
      <c r="A5994" t="s">
        <v>6251</v>
      </c>
      <c r="B5994" t="s">
        <v>33605</v>
      </c>
      <c r="I5994" t="s">
        <v>4</v>
      </c>
      <c r="J5994">
        <v>135.38</v>
      </c>
      <c r="M5994">
        <v>135.38</v>
      </c>
      <c r="N5994">
        <f t="shared" si="93"/>
        <v>0</v>
      </c>
    </row>
    <row r="5995" spans="1:14" x14ac:dyDescent="0.2">
      <c r="A5995" t="s">
        <v>6252</v>
      </c>
      <c r="B5995" t="s">
        <v>33606</v>
      </c>
      <c r="I5995" t="s">
        <v>4</v>
      </c>
      <c r="J5995">
        <v>159.12</v>
      </c>
      <c r="M5995">
        <v>159.12</v>
      </c>
      <c r="N5995">
        <f t="shared" si="93"/>
        <v>0</v>
      </c>
    </row>
    <row r="5996" spans="1:14" x14ac:dyDescent="0.2">
      <c r="A5996" t="s">
        <v>6253</v>
      </c>
      <c r="B5996" t="s">
        <v>33606</v>
      </c>
      <c r="I5996" t="s">
        <v>4</v>
      </c>
      <c r="J5996">
        <v>145.91999999999999</v>
      </c>
      <c r="M5996">
        <v>145.91999999999999</v>
      </c>
      <c r="N5996">
        <f t="shared" si="93"/>
        <v>0</v>
      </c>
    </row>
    <row r="5997" spans="1:14" x14ac:dyDescent="0.2">
      <c r="A5997" t="s">
        <v>6254</v>
      </c>
      <c r="B5997" t="s">
        <v>33607</v>
      </c>
      <c r="I5997" t="s">
        <v>4</v>
      </c>
      <c r="J5997">
        <v>181.61</v>
      </c>
      <c r="M5997">
        <v>181.61</v>
      </c>
      <c r="N5997">
        <f t="shared" si="93"/>
        <v>0</v>
      </c>
    </row>
    <row r="5998" spans="1:14" x14ac:dyDescent="0.2">
      <c r="A5998" t="s">
        <v>6255</v>
      </c>
      <c r="B5998" t="s">
        <v>33607</v>
      </c>
      <c r="I5998" t="s">
        <v>4</v>
      </c>
      <c r="J5998">
        <v>166.63</v>
      </c>
      <c r="M5998">
        <v>166.63</v>
      </c>
      <c r="N5998">
        <f t="shared" si="93"/>
        <v>0</v>
      </c>
    </row>
    <row r="5999" spans="1:14" x14ac:dyDescent="0.2">
      <c r="A5999" t="s">
        <v>6256</v>
      </c>
      <c r="B5999" t="s">
        <v>33608</v>
      </c>
      <c r="I5999" t="s">
        <v>4</v>
      </c>
      <c r="J5999">
        <v>190.34</v>
      </c>
      <c r="M5999">
        <v>190.34</v>
      </c>
      <c r="N5999">
        <f t="shared" si="93"/>
        <v>0</v>
      </c>
    </row>
    <row r="6000" spans="1:14" x14ac:dyDescent="0.2">
      <c r="A6000" t="s">
        <v>6257</v>
      </c>
      <c r="B6000" t="s">
        <v>33608</v>
      </c>
      <c r="I6000" t="s">
        <v>4</v>
      </c>
      <c r="J6000">
        <v>174.74</v>
      </c>
      <c r="M6000">
        <v>174.74</v>
      </c>
      <c r="N6000">
        <f t="shared" si="93"/>
        <v>0</v>
      </c>
    </row>
    <row r="6001" spans="1:14" x14ac:dyDescent="0.2">
      <c r="A6001" t="s">
        <v>6258</v>
      </c>
      <c r="B6001" t="s">
        <v>33609</v>
      </c>
      <c r="I6001" t="s">
        <v>4</v>
      </c>
      <c r="J6001">
        <v>220.91</v>
      </c>
      <c r="M6001">
        <v>220.91</v>
      </c>
      <c r="N6001">
        <f t="shared" si="93"/>
        <v>0</v>
      </c>
    </row>
    <row r="6002" spans="1:14" x14ac:dyDescent="0.2">
      <c r="A6002" t="s">
        <v>6259</v>
      </c>
      <c r="B6002" t="s">
        <v>33609</v>
      </c>
      <c r="I6002" t="s">
        <v>4</v>
      </c>
      <c r="J6002">
        <v>202.55</v>
      </c>
      <c r="M6002">
        <v>202.55</v>
      </c>
      <c r="N6002">
        <f t="shared" si="93"/>
        <v>0</v>
      </c>
    </row>
    <row r="6003" spans="1:14" x14ac:dyDescent="0.2">
      <c r="A6003" t="s">
        <v>6260</v>
      </c>
      <c r="B6003" t="s">
        <v>33610</v>
      </c>
      <c r="I6003" t="s">
        <v>4</v>
      </c>
      <c r="J6003">
        <v>241.87</v>
      </c>
      <c r="M6003">
        <v>241.87</v>
      </c>
      <c r="N6003">
        <f t="shared" si="93"/>
        <v>0</v>
      </c>
    </row>
    <row r="6004" spans="1:14" x14ac:dyDescent="0.2">
      <c r="A6004" t="s">
        <v>6261</v>
      </c>
      <c r="B6004" t="s">
        <v>33610</v>
      </c>
      <c r="I6004" t="s">
        <v>4</v>
      </c>
      <c r="J6004">
        <v>222.01</v>
      </c>
      <c r="M6004">
        <v>222.01</v>
      </c>
      <c r="N6004">
        <f t="shared" si="93"/>
        <v>0</v>
      </c>
    </row>
    <row r="6005" spans="1:14" x14ac:dyDescent="0.2">
      <c r="A6005" t="s">
        <v>6262</v>
      </c>
      <c r="B6005" t="s">
        <v>33611</v>
      </c>
      <c r="I6005" t="s">
        <v>4</v>
      </c>
      <c r="J6005">
        <v>301.44</v>
      </c>
      <c r="M6005">
        <v>301.44</v>
      </c>
      <c r="N6005">
        <f t="shared" si="93"/>
        <v>0</v>
      </c>
    </row>
    <row r="6006" spans="1:14" x14ac:dyDescent="0.2">
      <c r="A6006" t="s">
        <v>6263</v>
      </c>
      <c r="B6006" t="s">
        <v>33611</v>
      </c>
      <c r="I6006" t="s">
        <v>4</v>
      </c>
      <c r="J6006">
        <v>276.38</v>
      </c>
      <c r="M6006">
        <v>276.38</v>
      </c>
      <c r="N6006">
        <f t="shared" si="93"/>
        <v>0</v>
      </c>
    </row>
    <row r="6007" spans="1:14" x14ac:dyDescent="0.2">
      <c r="A6007" t="s">
        <v>6264</v>
      </c>
      <c r="B6007" t="s">
        <v>33612</v>
      </c>
      <c r="I6007" t="s">
        <v>4</v>
      </c>
      <c r="J6007">
        <v>351</v>
      </c>
      <c r="M6007">
        <v>351</v>
      </c>
      <c r="N6007">
        <f t="shared" si="93"/>
        <v>0</v>
      </c>
    </row>
    <row r="6008" spans="1:14" x14ac:dyDescent="0.2">
      <c r="A6008" t="s">
        <v>6265</v>
      </c>
      <c r="B6008" t="s">
        <v>33612</v>
      </c>
      <c r="I6008" t="s">
        <v>4</v>
      </c>
      <c r="J6008">
        <v>321.83999999999997</v>
      </c>
      <c r="M6008">
        <v>321.83999999999997</v>
      </c>
      <c r="N6008">
        <f t="shared" si="93"/>
        <v>0</v>
      </c>
    </row>
    <row r="6009" spans="1:14" x14ac:dyDescent="0.2">
      <c r="A6009" t="s">
        <v>6266</v>
      </c>
      <c r="B6009" t="s">
        <v>33613</v>
      </c>
      <c r="I6009" t="s">
        <v>4</v>
      </c>
      <c r="J6009">
        <v>355.36</v>
      </c>
      <c r="M6009">
        <v>355.36</v>
      </c>
      <c r="N6009">
        <f t="shared" si="93"/>
        <v>0</v>
      </c>
    </row>
    <row r="6010" spans="1:14" x14ac:dyDescent="0.2">
      <c r="A6010" t="s">
        <v>6267</v>
      </c>
      <c r="B6010" t="s">
        <v>33613</v>
      </c>
      <c r="I6010" t="s">
        <v>4</v>
      </c>
      <c r="J6010">
        <v>325.89</v>
      </c>
      <c r="M6010">
        <v>325.89</v>
      </c>
      <c r="N6010">
        <f t="shared" si="93"/>
        <v>0</v>
      </c>
    </row>
    <row r="6011" spans="1:14" x14ac:dyDescent="0.2">
      <c r="A6011" t="s">
        <v>6268</v>
      </c>
      <c r="B6011" t="s">
        <v>33614</v>
      </c>
      <c r="I6011" t="s">
        <v>4</v>
      </c>
      <c r="J6011">
        <v>387.93</v>
      </c>
      <c r="M6011">
        <v>387.93</v>
      </c>
      <c r="N6011">
        <f t="shared" si="93"/>
        <v>0</v>
      </c>
    </row>
    <row r="6012" spans="1:14" x14ac:dyDescent="0.2">
      <c r="A6012" t="s">
        <v>6269</v>
      </c>
      <c r="B6012" t="s">
        <v>33614</v>
      </c>
      <c r="I6012" t="s">
        <v>4</v>
      </c>
      <c r="J6012">
        <v>355.86</v>
      </c>
      <c r="M6012">
        <v>355.86</v>
      </c>
      <c r="N6012">
        <f t="shared" si="93"/>
        <v>0</v>
      </c>
    </row>
    <row r="6013" spans="1:14" x14ac:dyDescent="0.2">
      <c r="A6013" t="s">
        <v>6270</v>
      </c>
      <c r="B6013" t="s">
        <v>33615</v>
      </c>
      <c r="I6013" t="s">
        <v>4</v>
      </c>
      <c r="J6013">
        <v>477.04</v>
      </c>
      <c r="M6013">
        <v>477.04</v>
      </c>
      <c r="N6013">
        <f t="shared" si="93"/>
        <v>0</v>
      </c>
    </row>
    <row r="6014" spans="1:14" x14ac:dyDescent="0.2">
      <c r="A6014" t="s">
        <v>6271</v>
      </c>
      <c r="B6014" t="s">
        <v>33615</v>
      </c>
      <c r="I6014" t="s">
        <v>4</v>
      </c>
      <c r="J6014">
        <v>437.76</v>
      </c>
      <c r="M6014">
        <v>437.76</v>
      </c>
      <c r="N6014">
        <f t="shared" si="93"/>
        <v>0</v>
      </c>
    </row>
    <row r="6015" spans="1:14" x14ac:dyDescent="0.2">
      <c r="A6015" t="s">
        <v>6272</v>
      </c>
      <c r="B6015" t="s">
        <v>33616</v>
      </c>
      <c r="I6015" t="s">
        <v>4</v>
      </c>
      <c r="J6015">
        <v>416.99</v>
      </c>
      <c r="M6015">
        <v>416.99</v>
      </c>
      <c r="N6015">
        <f t="shared" si="93"/>
        <v>0</v>
      </c>
    </row>
    <row r="6016" spans="1:14" x14ac:dyDescent="0.2">
      <c r="A6016" t="s">
        <v>6273</v>
      </c>
      <c r="B6016" t="s">
        <v>33616</v>
      </c>
      <c r="I6016" t="s">
        <v>4</v>
      </c>
      <c r="J6016">
        <v>383.13</v>
      </c>
      <c r="M6016">
        <v>383.13</v>
      </c>
      <c r="N6016">
        <f t="shared" si="93"/>
        <v>0</v>
      </c>
    </row>
    <row r="6017" spans="1:14" x14ac:dyDescent="0.2">
      <c r="A6017" t="s">
        <v>6274</v>
      </c>
      <c r="B6017" t="s">
        <v>33617</v>
      </c>
      <c r="I6017" t="s">
        <v>4</v>
      </c>
      <c r="J6017">
        <v>456.11</v>
      </c>
      <c r="M6017">
        <v>456.11</v>
      </c>
      <c r="N6017">
        <f t="shared" si="93"/>
        <v>0</v>
      </c>
    </row>
    <row r="6018" spans="1:14" x14ac:dyDescent="0.2">
      <c r="A6018" t="s">
        <v>6275</v>
      </c>
      <c r="B6018" t="s">
        <v>33617</v>
      </c>
      <c r="I6018" t="s">
        <v>4</v>
      </c>
      <c r="J6018">
        <v>419.19</v>
      </c>
      <c r="M6018">
        <v>419.19</v>
      </c>
      <c r="N6018">
        <f t="shared" si="93"/>
        <v>0</v>
      </c>
    </row>
    <row r="6019" spans="1:14" x14ac:dyDescent="0.2">
      <c r="A6019" t="s">
        <v>6276</v>
      </c>
      <c r="B6019" t="s">
        <v>33618</v>
      </c>
      <c r="I6019" t="s">
        <v>4</v>
      </c>
      <c r="J6019">
        <v>562.26</v>
      </c>
      <c r="M6019">
        <v>562.26</v>
      </c>
      <c r="N6019">
        <f t="shared" si="93"/>
        <v>0</v>
      </c>
    </row>
    <row r="6020" spans="1:14" x14ac:dyDescent="0.2">
      <c r="A6020" t="s">
        <v>6277</v>
      </c>
      <c r="B6020" t="s">
        <v>33618</v>
      </c>
      <c r="I6020" t="s">
        <v>4</v>
      </c>
      <c r="J6020">
        <v>516.91999999999996</v>
      </c>
      <c r="M6020">
        <v>516.91999999999996</v>
      </c>
      <c r="N6020">
        <f t="shared" ref="N6020:N6083" si="94">J6020-M6020</f>
        <v>0</v>
      </c>
    </row>
    <row r="6021" spans="1:14" x14ac:dyDescent="0.2">
      <c r="A6021" t="s">
        <v>6278</v>
      </c>
      <c r="B6021" t="s">
        <v>33619</v>
      </c>
      <c r="I6021" t="s">
        <v>5</v>
      </c>
      <c r="J6021">
        <v>11.55</v>
      </c>
      <c r="M6021">
        <v>11.55</v>
      </c>
      <c r="N6021">
        <f t="shared" si="94"/>
        <v>0</v>
      </c>
    </row>
    <row r="6022" spans="1:14" x14ac:dyDescent="0.2">
      <c r="A6022" t="s">
        <v>6279</v>
      </c>
      <c r="B6022" t="s">
        <v>33619</v>
      </c>
      <c r="I6022" t="s">
        <v>5</v>
      </c>
      <c r="J6022">
        <v>10.130000000000001</v>
      </c>
      <c r="M6022">
        <v>10.130000000000001</v>
      </c>
      <c r="N6022">
        <f t="shared" si="94"/>
        <v>0</v>
      </c>
    </row>
    <row r="6023" spans="1:14" x14ac:dyDescent="0.2">
      <c r="A6023" t="s">
        <v>6280</v>
      </c>
      <c r="B6023" t="s">
        <v>33620</v>
      </c>
      <c r="I6023" t="s">
        <v>5</v>
      </c>
      <c r="J6023">
        <v>21.55</v>
      </c>
      <c r="M6023">
        <v>21.55</v>
      </c>
      <c r="N6023">
        <f t="shared" si="94"/>
        <v>0</v>
      </c>
    </row>
    <row r="6024" spans="1:14" x14ac:dyDescent="0.2">
      <c r="A6024" t="s">
        <v>6281</v>
      </c>
      <c r="B6024" t="s">
        <v>33620</v>
      </c>
      <c r="I6024" t="s">
        <v>5</v>
      </c>
      <c r="J6024">
        <v>18.91</v>
      </c>
      <c r="M6024">
        <v>18.91</v>
      </c>
      <c r="N6024">
        <f t="shared" si="94"/>
        <v>0</v>
      </c>
    </row>
    <row r="6025" spans="1:14" x14ac:dyDescent="0.2">
      <c r="A6025" t="s">
        <v>6282</v>
      </c>
      <c r="B6025" t="s">
        <v>33621</v>
      </c>
      <c r="I6025" t="s">
        <v>5</v>
      </c>
      <c r="J6025">
        <v>26.65</v>
      </c>
      <c r="M6025">
        <v>26.65</v>
      </c>
      <c r="N6025">
        <f t="shared" si="94"/>
        <v>0</v>
      </c>
    </row>
    <row r="6026" spans="1:14" x14ac:dyDescent="0.2">
      <c r="A6026" t="s">
        <v>6283</v>
      </c>
      <c r="B6026" t="s">
        <v>33621</v>
      </c>
      <c r="I6026" t="s">
        <v>5</v>
      </c>
      <c r="J6026">
        <v>23.47</v>
      </c>
      <c r="M6026">
        <v>23.47</v>
      </c>
      <c r="N6026">
        <f t="shared" si="94"/>
        <v>0</v>
      </c>
    </row>
    <row r="6027" spans="1:14" x14ac:dyDescent="0.2">
      <c r="A6027" t="s">
        <v>6284</v>
      </c>
      <c r="B6027" t="s">
        <v>33622</v>
      </c>
      <c r="I6027" t="s">
        <v>5</v>
      </c>
      <c r="J6027">
        <v>163.15</v>
      </c>
      <c r="M6027">
        <v>163.15</v>
      </c>
      <c r="N6027">
        <f t="shared" si="94"/>
        <v>0</v>
      </c>
    </row>
    <row r="6028" spans="1:14" x14ac:dyDescent="0.2">
      <c r="A6028" t="s">
        <v>6285</v>
      </c>
      <c r="B6028" t="s">
        <v>33622</v>
      </c>
      <c r="I6028" t="s">
        <v>5</v>
      </c>
      <c r="J6028">
        <v>148.43</v>
      </c>
      <c r="M6028">
        <v>148.43</v>
      </c>
      <c r="N6028">
        <f t="shared" si="94"/>
        <v>0</v>
      </c>
    </row>
    <row r="6029" spans="1:14" x14ac:dyDescent="0.2">
      <c r="A6029" t="s">
        <v>6286</v>
      </c>
      <c r="B6029" t="s">
        <v>33623</v>
      </c>
      <c r="I6029" t="s">
        <v>5</v>
      </c>
      <c r="J6029">
        <v>201.63</v>
      </c>
      <c r="M6029">
        <v>201.63</v>
      </c>
      <c r="N6029">
        <f t="shared" si="94"/>
        <v>0</v>
      </c>
    </row>
    <row r="6030" spans="1:14" x14ac:dyDescent="0.2">
      <c r="A6030" t="s">
        <v>6287</v>
      </c>
      <c r="B6030" t="s">
        <v>33623</v>
      </c>
      <c r="I6030" t="s">
        <v>5</v>
      </c>
      <c r="J6030">
        <v>184.18</v>
      </c>
      <c r="M6030">
        <v>184.18</v>
      </c>
      <c r="N6030">
        <f t="shared" si="94"/>
        <v>0</v>
      </c>
    </row>
    <row r="6031" spans="1:14" x14ac:dyDescent="0.2">
      <c r="A6031" t="s">
        <v>6288</v>
      </c>
      <c r="B6031" t="s">
        <v>33624</v>
      </c>
      <c r="I6031" t="s">
        <v>5</v>
      </c>
      <c r="J6031">
        <v>237.67</v>
      </c>
      <c r="M6031">
        <v>237.67</v>
      </c>
      <c r="N6031">
        <f t="shared" si="94"/>
        <v>0</v>
      </c>
    </row>
    <row r="6032" spans="1:14" x14ac:dyDescent="0.2">
      <c r="A6032" t="s">
        <v>6289</v>
      </c>
      <c r="B6032" t="s">
        <v>33624</v>
      </c>
      <c r="I6032" t="s">
        <v>5</v>
      </c>
      <c r="J6032">
        <v>217.75</v>
      </c>
      <c r="M6032">
        <v>217.75</v>
      </c>
      <c r="N6032">
        <f t="shared" si="94"/>
        <v>0</v>
      </c>
    </row>
    <row r="6033" spans="1:14" x14ac:dyDescent="0.2">
      <c r="A6033" t="s">
        <v>6290</v>
      </c>
      <c r="B6033" t="s">
        <v>33625</v>
      </c>
      <c r="I6033" t="s">
        <v>5</v>
      </c>
      <c r="J6033">
        <v>278.73</v>
      </c>
      <c r="M6033">
        <v>278.73</v>
      </c>
      <c r="N6033">
        <f t="shared" si="94"/>
        <v>0</v>
      </c>
    </row>
    <row r="6034" spans="1:14" x14ac:dyDescent="0.2">
      <c r="A6034" t="s">
        <v>6291</v>
      </c>
      <c r="B6034" t="s">
        <v>33625</v>
      </c>
      <c r="I6034" t="s">
        <v>5</v>
      </c>
      <c r="J6034">
        <v>255.66</v>
      </c>
      <c r="M6034">
        <v>255.66</v>
      </c>
      <c r="N6034">
        <f t="shared" si="94"/>
        <v>0</v>
      </c>
    </row>
    <row r="6035" spans="1:14" x14ac:dyDescent="0.2">
      <c r="A6035" t="s">
        <v>6292</v>
      </c>
      <c r="B6035" t="s">
        <v>33626</v>
      </c>
      <c r="I6035" t="s">
        <v>5</v>
      </c>
      <c r="J6035">
        <v>315.79000000000002</v>
      </c>
      <c r="M6035">
        <v>315.79000000000002</v>
      </c>
      <c r="N6035">
        <f t="shared" si="94"/>
        <v>0</v>
      </c>
    </row>
    <row r="6036" spans="1:14" x14ac:dyDescent="0.2">
      <c r="A6036" t="s">
        <v>6293</v>
      </c>
      <c r="B6036" t="s">
        <v>33626</v>
      </c>
      <c r="I6036" t="s">
        <v>5</v>
      </c>
      <c r="J6036">
        <v>290.14999999999998</v>
      </c>
      <c r="M6036">
        <v>290.14999999999998</v>
      </c>
      <c r="N6036">
        <f t="shared" si="94"/>
        <v>0</v>
      </c>
    </row>
    <row r="6037" spans="1:14" x14ac:dyDescent="0.2">
      <c r="A6037" t="s">
        <v>6294</v>
      </c>
      <c r="B6037" t="s">
        <v>33627</v>
      </c>
      <c r="I6037" t="s">
        <v>5</v>
      </c>
      <c r="J6037">
        <v>357.93</v>
      </c>
      <c r="M6037">
        <v>357.93</v>
      </c>
      <c r="N6037">
        <f t="shared" si="94"/>
        <v>0</v>
      </c>
    </row>
    <row r="6038" spans="1:14" x14ac:dyDescent="0.2">
      <c r="A6038" t="s">
        <v>6295</v>
      </c>
      <c r="B6038" t="s">
        <v>33627</v>
      </c>
      <c r="I6038" t="s">
        <v>5</v>
      </c>
      <c r="J6038">
        <v>329</v>
      </c>
      <c r="M6038">
        <v>329</v>
      </c>
      <c r="N6038">
        <f t="shared" si="94"/>
        <v>0</v>
      </c>
    </row>
    <row r="6039" spans="1:14" x14ac:dyDescent="0.2">
      <c r="A6039" t="s">
        <v>6296</v>
      </c>
      <c r="B6039" t="s">
        <v>33628</v>
      </c>
      <c r="I6039" t="s">
        <v>5</v>
      </c>
      <c r="J6039">
        <v>395.09</v>
      </c>
      <c r="M6039">
        <v>395.09</v>
      </c>
      <c r="N6039">
        <f t="shared" si="94"/>
        <v>0</v>
      </c>
    </row>
    <row r="6040" spans="1:14" x14ac:dyDescent="0.2">
      <c r="A6040" t="s">
        <v>6297</v>
      </c>
      <c r="B6040" t="s">
        <v>33628</v>
      </c>
      <c r="I6040" t="s">
        <v>5</v>
      </c>
      <c r="J6040">
        <v>363.6</v>
      </c>
      <c r="M6040">
        <v>363.6</v>
      </c>
      <c r="N6040">
        <f t="shared" si="94"/>
        <v>0</v>
      </c>
    </row>
    <row r="6041" spans="1:14" x14ac:dyDescent="0.2">
      <c r="A6041" t="s">
        <v>6298</v>
      </c>
      <c r="B6041" t="s">
        <v>33629</v>
      </c>
      <c r="I6041" t="s">
        <v>5</v>
      </c>
      <c r="J6041">
        <v>433.87</v>
      </c>
      <c r="M6041">
        <v>433.87</v>
      </c>
      <c r="N6041">
        <f t="shared" si="94"/>
        <v>0</v>
      </c>
    </row>
    <row r="6042" spans="1:14" x14ac:dyDescent="0.2">
      <c r="A6042" t="s">
        <v>6299</v>
      </c>
      <c r="B6042" t="s">
        <v>33629</v>
      </c>
      <c r="I6042" t="s">
        <v>5</v>
      </c>
      <c r="J6042">
        <v>399.53</v>
      </c>
      <c r="M6042">
        <v>399.53</v>
      </c>
      <c r="N6042">
        <f t="shared" si="94"/>
        <v>0</v>
      </c>
    </row>
    <row r="6043" spans="1:14" x14ac:dyDescent="0.2">
      <c r="A6043" t="s">
        <v>6300</v>
      </c>
      <c r="B6043" t="s">
        <v>33630</v>
      </c>
      <c r="I6043" t="s">
        <v>5</v>
      </c>
      <c r="J6043">
        <v>190.57</v>
      </c>
      <c r="M6043">
        <v>190.57</v>
      </c>
      <c r="N6043">
        <f t="shared" si="94"/>
        <v>0</v>
      </c>
    </row>
    <row r="6044" spans="1:14" x14ac:dyDescent="0.2">
      <c r="A6044" t="s">
        <v>6301</v>
      </c>
      <c r="B6044" t="s">
        <v>33630</v>
      </c>
      <c r="I6044" t="s">
        <v>5</v>
      </c>
      <c r="J6044">
        <v>173.97</v>
      </c>
      <c r="M6044">
        <v>173.97</v>
      </c>
      <c r="N6044">
        <f t="shared" si="94"/>
        <v>0</v>
      </c>
    </row>
    <row r="6045" spans="1:14" x14ac:dyDescent="0.2">
      <c r="A6045" t="s">
        <v>6302</v>
      </c>
      <c r="B6045" t="s">
        <v>33631</v>
      </c>
      <c r="I6045" t="s">
        <v>5</v>
      </c>
      <c r="J6045">
        <v>238.36</v>
      </c>
      <c r="M6045">
        <v>238.36</v>
      </c>
      <c r="N6045">
        <f t="shared" si="94"/>
        <v>0</v>
      </c>
    </row>
    <row r="6046" spans="1:14" x14ac:dyDescent="0.2">
      <c r="A6046" t="s">
        <v>6303</v>
      </c>
      <c r="B6046" t="s">
        <v>33631</v>
      </c>
      <c r="I6046" t="s">
        <v>5</v>
      </c>
      <c r="J6046">
        <v>218.39</v>
      </c>
      <c r="M6046">
        <v>218.39</v>
      </c>
      <c r="N6046">
        <f t="shared" si="94"/>
        <v>0</v>
      </c>
    </row>
    <row r="6047" spans="1:14" x14ac:dyDescent="0.2">
      <c r="A6047" t="s">
        <v>6304</v>
      </c>
      <c r="B6047" t="s">
        <v>33632</v>
      </c>
      <c r="I6047" t="s">
        <v>5</v>
      </c>
      <c r="J6047">
        <v>283.43</v>
      </c>
      <c r="M6047">
        <v>283.43</v>
      </c>
      <c r="N6047">
        <f t="shared" si="94"/>
        <v>0</v>
      </c>
    </row>
    <row r="6048" spans="1:14" x14ac:dyDescent="0.2">
      <c r="A6048" t="s">
        <v>6305</v>
      </c>
      <c r="B6048" t="s">
        <v>33632</v>
      </c>
      <c r="I6048" t="s">
        <v>5</v>
      </c>
      <c r="J6048">
        <v>260.36</v>
      </c>
      <c r="M6048">
        <v>260.36</v>
      </c>
      <c r="N6048">
        <f t="shared" si="94"/>
        <v>0</v>
      </c>
    </row>
    <row r="6049" spans="1:14" x14ac:dyDescent="0.2">
      <c r="A6049" t="s">
        <v>6306</v>
      </c>
      <c r="B6049" t="s">
        <v>33633</v>
      </c>
      <c r="I6049" t="s">
        <v>5</v>
      </c>
      <c r="J6049">
        <v>333.51</v>
      </c>
      <c r="M6049">
        <v>333.51</v>
      </c>
      <c r="N6049">
        <f t="shared" si="94"/>
        <v>0</v>
      </c>
    </row>
    <row r="6050" spans="1:14" x14ac:dyDescent="0.2">
      <c r="A6050" t="s">
        <v>6307</v>
      </c>
      <c r="B6050" t="s">
        <v>33633</v>
      </c>
      <c r="I6050" t="s">
        <v>5</v>
      </c>
      <c r="J6050">
        <v>306.68</v>
      </c>
      <c r="M6050">
        <v>306.68</v>
      </c>
      <c r="N6050">
        <f t="shared" si="94"/>
        <v>0</v>
      </c>
    </row>
    <row r="6051" spans="1:14" x14ac:dyDescent="0.2">
      <c r="A6051" t="s">
        <v>6308</v>
      </c>
      <c r="B6051" t="s">
        <v>33634</v>
      </c>
      <c r="I6051" t="s">
        <v>5</v>
      </c>
      <c r="J6051">
        <v>380.03</v>
      </c>
      <c r="M6051">
        <v>380.03</v>
      </c>
      <c r="N6051">
        <f t="shared" si="94"/>
        <v>0</v>
      </c>
    </row>
    <row r="6052" spans="1:14" x14ac:dyDescent="0.2">
      <c r="A6052" t="s">
        <v>6309</v>
      </c>
      <c r="B6052" t="s">
        <v>33634</v>
      </c>
      <c r="I6052" t="s">
        <v>5</v>
      </c>
      <c r="J6052">
        <v>350</v>
      </c>
      <c r="M6052">
        <v>350</v>
      </c>
      <c r="N6052">
        <f t="shared" si="94"/>
        <v>0</v>
      </c>
    </row>
    <row r="6053" spans="1:14" x14ac:dyDescent="0.2">
      <c r="A6053" t="s">
        <v>6310</v>
      </c>
      <c r="B6053" t="s">
        <v>33635</v>
      </c>
      <c r="I6053" t="s">
        <v>5</v>
      </c>
      <c r="J6053">
        <v>431.21</v>
      </c>
      <c r="M6053">
        <v>431.21</v>
      </c>
      <c r="N6053">
        <f t="shared" si="94"/>
        <v>0</v>
      </c>
    </row>
    <row r="6054" spans="1:14" x14ac:dyDescent="0.2">
      <c r="A6054" t="s">
        <v>6311</v>
      </c>
      <c r="B6054" t="s">
        <v>33635</v>
      </c>
      <c r="I6054" t="s">
        <v>5</v>
      </c>
      <c r="J6054">
        <v>397.26</v>
      </c>
      <c r="M6054">
        <v>397.26</v>
      </c>
      <c r="N6054">
        <f t="shared" si="94"/>
        <v>0</v>
      </c>
    </row>
    <row r="6055" spans="1:14" x14ac:dyDescent="0.2">
      <c r="A6055" t="s">
        <v>6312</v>
      </c>
      <c r="B6055" t="s">
        <v>33636</v>
      </c>
      <c r="I6055" t="s">
        <v>5</v>
      </c>
      <c r="J6055">
        <v>477.73</v>
      </c>
      <c r="M6055">
        <v>477.73</v>
      </c>
      <c r="N6055">
        <f t="shared" si="94"/>
        <v>0</v>
      </c>
    </row>
    <row r="6056" spans="1:14" x14ac:dyDescent="0.2">
      <c r="A6056" t="s">
        <v>6313</v>
      </c>
      <c r="B6056" t="s">
        <v>33636</v>
      </c>
      <c r="I6056" t="s">
        <v>5</v>
      </c>
      <c r="J6056">
        <v>440.59</v>
      </c>
      <c r="M6056">
        <v>440.59</v>
      </c>
      <c r="N6056">
        <f t="shared" si="94"/>
        <v>0</v>
      </c>
    </row>
    <row r="6057" spans="1:14" x14ac:dyDescent="0.2">
      <c r="A6057" t="s">
        <v>6314</v>
      </c>
      <c r="B6057" t="s">
        <v>33637</v>
      </c>
      <c r="I6057" t="s">
        <v>5</v>
      </c>
      <c r="J6057">
        <v>525.65</v>
      </c>
      <c r="M6057">
        <v>525.65</v>
      </c>
      <c r="N6057">
        <f t="shared" si="94"/>
        <v>0</v>
      </c>
    </row>
    <row r="6058" spans="1:14" x14ac:dyDescent="0.2">
      <c r="A6058" t="s">
        <v>6315</v>
      </c>
      <c r="B6058" t="s">
        <v>33637</v>
      </c>
      <c r="I6058" t="s">
        <v>5</v>
      </c>
      <c r="J6058">
        <v>485.03</v>
      </c>
      <c r="M6058">
        <v>485.03</v>
      </c>
      <c r="N6058">
        <f t="shared" si="94"/>
        <v>0</v>
      </c>
    </row>
    <row r="6059" spans="1:14" x14ac:dyDescent="0.2">
      <c r="A6059" t="s">
        <v>6316</v>
      </c>
      <c r="B6059" t="s">
        <v>33638</v>
      </c>
      <c r="I6059" t="s">
        <v>5</v>
      </c>
      <c r="J6059">
        <v>629.9</v>
      </c>
      <c r="M6059">
        <v>629.9</v>
      </c>
      <c r="N6059">
        <f t="shared" si="94"/>
        <v>0</v>
      </c>
    </row>
    <row r="6060" spans="1:14" x14ac:dyDescent="0.2">
      <c r="A6060" t="s">
        <v>6317</v>
      </c>
      <c r="B6060" t="s">
        <v>33638</v>
      </c>
      <c r="I6060" t="s">
        <v>5</v>
      </c>
      <c r="J6060">
        <v>582.76</v>
      </c>
      <c r="M6060">
        <v>582.76</v>
      </c>
      <c r="N6060">
        <f t="shared" si="94"/>
        <v>0</v>
      </c>
    </row>
    <row r="6061" spans="1:14" x14ac:dyDescent="0.2">
      <c r="A6061" t="s">
        <v>6318</v>
      </c>
      <c r="B6061" t="s">
        <v>33639</v>
      </c>
      <c r="I6061" t="s">
        <v>5</v>
      </c>
      <c r="J6061">
        <v>756.69</v>
      </c>
      <c r="M6061">
        <v>756.69</v>
      </c>
      <c r="N6061">
        <f t="shared" si="94"/>
        <v>0</v>
      </c>
    </row>
    <row r="6062" spans="1:14" x14ac:dyDescent="0.2">
      <c r="A6062" t="s">
        <v>6319</v>
      </c>
      <c r="B6062" t="s">
        <v>33639</v>
      </c>
      <c r="I6062" t="s">
        <v>5</v>
      </c>
      <c r="J6062">
        <v>698.97</v>
      </c>
      <c r="M6062">
        <v>698.97</v>
      </c>
      <c r="N6062">
        <f t="shared" si="94"/>
        <v>0</v>
      </c>
    </row>
    <row r="6063" spans="1:14" x14ac:dyDescent="0.2">
      <c r="A6063" t="s">
        <v>6320</v>
      </c>
      <c r="B6063" t="s">
        <v>33640</v>
      </c>
      <c r="I6063" t="s">
        <v>5</v>
      </c>
      <c r="J6063">
        <v>869.76</v>
      </c>
      <c r="M6063">
        <v>869.76</v>
      </c>
      <c r="N6063">
        <f t="shared" si="94"/>
        <v>0</v>
      </c>
    </row>
    <row r="6064" spans="1:14" x14ac:dyDescent="0.2">
      <c r="A6064" t="s">
        <v>6321</v>
      </c>
      <c r="B6064" t="s">
        <v>33640</v>
      </c>
      <c r="I6064" t="s">
        <v>5</v>
      </c>
      <c r="J6064">
        <v>803.32</v>
      </c>
      <c r="M6064">
        <v>803.32</v>
      </c>
      <c r="N6064">
        <f t="shared" si="94"/>
        <v>0</v>
      </c>
    </row>
    <row r="6065" spans="1:14" x14ac:dyDescent="0.2">
      <c r="A6065" t="s">
        <v>6322</v>
      </c>
      <c r="B6065" t="s">
        <v>33641</v>
      </c>
      <c r="I6065" t="s">
        <v>5</v>
      </c>
      <c r="J6065">
        <v>460.78</v>
      </c>
      <c r="M6065">
        <v>460.78</v>
      </c>
      <c r="N6065">
        <f t="shared" si="94"/>
        <v>0</v>
      </c>
    </row>
    <row r="6066" spans="1:14" x14ac:dyDescent="0.2">
      <c r="A6066" t="s">
        <v>6323</v>
      </c>
      <c r="B6066" t="s">
        <v>33641</v>
      </c>
      <c r="I6066" t="s">
        <v>5</v>
      </c>
      <c r="J6066">
        <v>423.38</v>
      </c>
      <c r="M6066">
        <v>423.38</v>
      </c>
      <c r="N6066">
        <f t="shared" si="94"/>
        <v>0</v>
      </c>
    </row>
    <row r="6067" spans="1:14" x14ac:dyDescent="0.2">
      <c r="A6067" t="s">
        <v>6324</v>
      </c>
      <c r="B6067" t="s">
        <v>33642</v>
      </c>
      <c r="I6067" t="s">
        <v>5</v>
      </c>
      <c r="J6067">
        <v>523.5</v>
      </c>
      <c r="M6067">
        <v>523.5</v>
      </c>
      <c r="N6067">
        <f t="shared" si="94"/>
        <v>0</v>
      </c>
    </row>
    <row r="6068" spans="1:14" x14ac:dyDescent="0.2">
      <c r="A6068" t="s">
        <v>6325</v>
      </c>
      <c r="B6068" t="s">
        <v>33642</v>
      </c>
      <c r="I6068" t="s">
        <v>5</v>
      </c>
      <c r="J6068">
        <v>481.84</v>
      </c>
      <c r="M6068">
        <v>481.84</v>
      </c>
      <c r="N6068">
        <f t="shared" si="94"/>
        <v>0</v>
      </c>
    </row>
    <row r="6069" spans="1:14" x14ac:dyDescent="0.2">
      <c r="A6069" t="s">
        <v>6326</v>
      </c>
      <c r="B6069" t="s">
        <v>33643</v>
      </c>
      <c r="I6069" t="s">
        <v>5</v>
      </c>
      <c r="J6069">
        <v>592.47</v>
      </c>
      <c r="M6069">
        <v>592.47</v>
      </c>
      <c r="N6069">
        <f t="shared" si="94"/>
        <v>0</v>
      </c>
    </row>
    <row r="6070" spans="1:14" x14ac:dyDescent="0.2">
      <c r="A6070" t="s">
        <v>6327</v>
      </c>
      <c r="B6070" t="s">
        <v>33643</v>
      </c>
      <c r="I6070" t="s">
        <v>5</v>
      </c>
      <c r="J6070">
        <v>545.58000000000004</v>
      </c>
      <c r="M6070">
        <v>545.58000000000004</v>
      </c>
      <c r="N6070">
        <f t="shared" si="94"/>
        <v>0</v>
      </c>
    </row>
    <row r="6071" spans="1:14" x14ac:dyDescent="0.2">
      <c r="A6071" t="s">
        <v>6328</v>
      </c>
      <c r="B6071" t="s">
        <v>33644</v>
      </c>
      <c r="I6071" t="s">
        <v>5</v>
      </c>
      <c r="J6071">
        <v>655.19000000000005</v>
      </c>
      <c r="M6071">
        <v>655.19000000000005</v>
      </c>
      <c r="N6071">
        <f t="shared" si="94"/>
        <v>0</v>
      </c>
    </row>
    <row r="6072" spans="1:14" x14ac:dyDescent="0.2">
      <c r="A6072" t="s">
        <v>6329</v>
      </c>
      <c r="B6072" t="s">
        <v>33644</v>
      </c>
      <c r="I6072" t="s">
        <v>5</v>
      </c>
      <c r="J6072">
        <v>604.03</v>
      </c>
      <c r="M6072">
        <v>604.03</v>
      </c>
      <c r="N6072">
        <f t="shared" si="94"/>
        <v>0</v>
      </c>
    </row>
    <row r="6073" spans="1:14" x14ac:dyDescent="0.2">
      <c r="A6073" t="s">
        <v>6330</v>
      </c>
      <c r="B6073" t="s">
        <v>33645</v>
      </c>
      <c r="I6073" t="s">
        <v>5</v>
      </c>
      <c r="J6073">
        <v>724.45</v>
      </c>
      <c r="M6073">
        <v>724.45</v>
      </c>
      <c r="N6073">
        <f t="shared" si="94"/>
        <v>0</v>
      </c>
    </row>
    <row r="6074" spans="1:14" x14ac:dyDescent="0.2">
      <c r="A6074" t="s">
        <v>6331</v>
      </c>
      <c r="B6074" t="s">
        <v>33645</v>
      </c>
      <c r="I6074" t="s">
        <v>5</v>
      </c>
      <c r="J6074">
        <v>668.02</v>
      </c>
      <c r="M6074">
        <v>668.02</v>
      </c>
      <c r="N6074">
        <f t="shared" si="94"/>
        <v>0</v>
      </c>
    </row>
    <row r="6075" spans="1:14" x14ac:dyDescent="0.2">
      <c r="A6075" t="s">
        <v>6332</v>
      </c>
      <c r="B6075" t="s">
        <v>33646</v>
      </c>
      <c r="I6075" t="s">
        <v>5</v>
      </c>
      <c r="J6075">
        <v>889.48</v>
      </c>
      <c r="M6075">
        <v>889.48</v>
      </c>
      <c r="N6075">
        <f t="shared" si="94"/>
        <v>0</v>
      </c>
    </row>
    <row r="6076" spans="1:14" x14ac:dyDescent="0.2">
      <c r="A6076" t="s">
        <v>6333</v>
      </c>
      <c r="B6076" t="s">
        <v>33646</v>
      </c>
      <c r="I6076" t="s">
        <v>5</v>
      </c>
      <c r="J6076">
        <v>821.18</v>
      </c>
      <c r="M6076">
        <v>821.18</v>
      </c>
      <c r="N6076">
        <f t="shared" si="94"/>
        <v>0</v>
      </c>
    </row>
    <row r="6077" spans="1:14" x14ac:dyDescent="0.2">
      <c r="A6077" t="s">
        <v>6334</v>
      </c>
      <c r="B6077" t="s">
        <v>33647</v>
      </c>
      <c r="I6077" t="s">
        <v>5</v>
      </c>
      <c r="J6077">
        <v>1014.82</v>
      </c>
      <c r="M6077">
        <v>1014.82</v>
      </c>
      <c r="N6077">
        <f t="shared" si="94"/>
        <v>0</v>
      </c>
    </row>
    <row r="6078" spans="1:14" x14ac:dyDescent="0.2">
      <c r="A6078" t="s">
        <v>6335</v>
      </c>
      <c r="B6078" t="s">
        <v>33647</v>
      </c>
      <c r="I6078" t="s">
        <v>5</v>
      </c>
      <c r="J6078">
        <v>938.09</v>
      </c>
      <c r="M6078">
        <v>938.09</v>
      </c>
      <c r="N6078">
        <f t="shared" si="94"/>
        <v>0</v>
      </c>
    </row>
    <row r="6079" spans="1:14" x14ac:dyDescent="0.2">
      <c r="A6079" t="s">
        <v>6336</v>
      </c>
      <c r="B6079" t="s">
        <v>33648</v>
      </c>
      <c r="I6079" t="s">
        <v>5</v>
      </c>
      <c r="J6079">
        <v>1153.67</v>
      </c>
      <c r="M6079">
        <v>1153.67</v>
      </c>
      <c r="N6079">
        <f t="shared" si="94"/>
        <v>0</v>
      </c>
    </row>
    <row r="6080" spans="1:14" x14ac:dyDescent="0.2">
      <c r="A6080" t="s">
        <v>6337</v>
      </c>
      <c r="B6080" t="s">
        <v>33648</v>
      </c>
      <c r="I6080" t="s">
        <v>5</v>
      </c>
      <c r="J6080">
        <v>1066.96</v>
      </c>
      <c r="M6080">
        <v>1066.96</v>
      </c>
      <c r="N6080">
        <f t="shared" si="94"/>
        <v>0</v>
      </c>
    </row>
    <row r="6081" spans="1:14" x14ac:dyDescent="0.2">
      <c r="A6081" t="s">
        <v>6338</v>
      </c>
      <c r="B6081" t="s">
        <v>33649</v>
      </c>
      <c r="I6081" t="s">
        <v>5</v>
      </c>
      <c r="J6081">
        <v>1283.69</v>
      </c>
      <c r="M6081">
        <v>1283.69</v>
      </c>
      <c r="N6081">
        <f t="shared" si="94"/>
        <v>0</v>
      </c>
    </row>
    <row r="6082" spans="1:14" x14ac:dyDescent="0.2">
      <c r="A6082" t="s">
        <v>6339</v>
      </c>
      <c r="B6082" t="s">
        <v>33649</v>
      </c>
      <c r="I6082" t="s">
        <v>5</v>
      </c>
      <c r="J6082">
        <v>1187.83</v>
      </c>
      <c r="M6082">
        <v>1187.83</v>
      </c>
      <c r="N6082">
        <f t="shared" si="94"/>
        <v>0</v>
      </c>
    </row>
    <row r="6083" spans="1:14" x14ac:dyDescent="0.2">
      <c r="A6083" t="s">
        <v>6340</v>
      </c>
      <c r="B6083" t="s">
        <v>33650</v>
      </c>
      <c r="I6083" t="s">
        <v>5</v>
      </c>
      <c r="J6083">
        <v>1434.84</v>
      </c>
      <c r="M6083">
        <v>1434.84</v>
      </c>
      <c r="N6083">
        <f t="shared" si="94"/>
        <v>0</v>
      </c>
    </row>
    <row r="6084" spans="1:14" x14ac:dyDescent="0.2">
      <c r="A6084" t="s">
        <v>6341</v>
      </c>
      <c r="B6084" t="s">
        <v>33650</v>
      </c>
      <c r="I6084" t="s">
        <v>5</v>
      </c>
      <c r="J6084">
        <v>1327.55</v>
      </c>
      <c r="M6084">
        <v>1327.55</v>
      </c>
      <c r="N6084">
        <f t="shared" ref="N6084:N6147" si="95">J6084-M6084</f>
        <v>0</v>
      </c>
    </row>
    <row r="6085" spans="1:14" x14ac:dyDescent="0.2">
      <c r="A6085" t="s">
        <v>6342</v>
      </c>
      <c r="B6085" t="s">
        <v>33651</v>
      </c>
      <c r="I6085" t="s">
        <v>5</v>
      </c>
      <c r="J6085">
        <v>1690.34</v>
      </c>
      <c r="M6085">
        <v>1690.34</v>
      </c>
      <c r="N6085">
        <f t="shared" si="95"/>
        <v>0</v>
      </c>
    </row>
    <row r="6086" spans="1:14" x14ac:dyDescent="0.2">
      <c r="A6086" t="s">
        <v>6343</v>
      </c>
      <c r="B6086" t="s">
        <v>33651</v>
      </c>
      <c r="I6086" t="s">
        <v>5</v>
      </c>
      <c r="J6086">
        <v>1565.37</v>
      </c>
      <c r="M6086">
        <v>1565.37</v>
      </c>
      <c r="N6086">
        <f t="shared" si="95"/>
        <v>0</v>
      </c>
    </row>
    <row r="6087" spans="1:14" x14ac:dyDescent="0.2">
      <c r="A6087" t="s">
        <v>6344</v>
      </c>
      <c r="B6087" t="s">
        <v>33652</v>
      </c>
      <c r="I6087" t="s">
        <v>5</v>
      </c>
      <c r="J6087">
        <v>704.87</v>
      </c>
      <c r="M6087">
        <v>704.87</v>
      </c>
      <c r="N6087">
        <f t="shared" si="95"/>
        <v>0</v>
      </c>
    </row>
    <row r="6088" spans="1:14" x14ac:dyDescent="0.2">
      <c r="A6088" t="s">
        <v>6345</v>
      </c>
      <c r="B6088" t="s">
        <v>33652</v>
      </c>
      <c r="I6088" t="s">
        <v>5</v>
      </c>
      <c r="J6088">
        <v>649.78</v>
      </c>
      <c r="M6088">
        <v>649.78</v>
      </c>
      <c r="N6088">
        <f t="shared" si="95"/>
        <v>0</v>
      </c>
    </row>
    <row r="6089" spans="1:14" x14ac:dyDescent="0.2">
      <c r="A6089" t="s">
        <v>6346</v>
      </c>
      <c r="B6089" t="s">
        <v>33653</v>
      </c>
      <c r="I6089" t="s">
        <v>5</v>
      </c>
      <c r="J6089">
        <v>818.67</v>
      </c>
      <c r="M6089">
        <v>818.67</v>
      </c>
      <c r="N6089">
        <f t="shared" si="95"/>
        <v>0</v>
      </c>
    </row>
    <row r="6090" spans="1:14" x14ac:dyDescent="0.2">
      <c r="A6090" t="s">
        <v>6347</v>
      </c>
      <c r="B6090" t="s">
        <v>33653</v>
      </c>
      <c r="I6090" t="s">
        <v>5</v>
      </c>
      <c r="J6090">
        <v>755.02</v>
      </c>
      <c r="M6090">
        <v>755.02</v>
      </c>
      <c r="N6090">
        <f t="shared" si="95"/>
        <v>0</v>
      </c>
    </row>
    <row r="6091" spans="1:14" x14ac:dyDescent="0.2">
      <c r="A6091" t="s">
        <v>6348</v>
      </c>
      <c r="B6091" t="s">
        <v>33654</v>
      </c>
      <c r="I6091" t="s">
        <v>5</v>
      </c>
      <c r="J6091">
        <v>929.25</v>
      </c>
      <c r="M6091">
        <v>929.25</v>
      </c>
      <c r="N6091">
        <f t="shared" si="95"/>
        <v>0</v>
      </c>
    </row>
    <row r="6092" spans="1:14" x14ac:dyDescent="0.2">
      <c r="A6092" t="s">
        <v>6349</v>
      </c>
      <c r="B6092" t="s">
        <v>33654</v>
      </c>
      <c r="I6092" t="s">
        <v>5</v>
      </c>
      <c r="J6092">
        <v>857.26</v>
      </c>
      <c r="M6092">
        <v>857.26</v>
      </c>
      <c r="N6092">
        <f t="shared" si="95"/>
        <v>0</v>
      </c>
    </row>
    <row r="6093" spans="1:14" x14ac:dyDescent="0.2">
      <c r="A6093" t="s">
        <v>6350</v>
      </c>
      <c r="B6093" t="s">
        <v>33655</v>
      </c>
      <c r="I6093" t="s">
        <v>5</v>
      </c>
      <c r="J6093">
        <v>1039.25</v>
      </c>
      <c r="M6093">
        <v>1039.25</v>
      </c>
      <c r="N6093">
        <f t="shared" si="95"/>
        <v>0</v>
      </c>
    </row>
    <row r="6094" spans="1:14" x14ac:dyDescent="0.2">
      <c r="A6094" t="s">
        <v>6351</v>
      </c>
      <c r="B6094" t="s">
        <v>33655</v>
      </c>
      <c r="I6094" t="s">
        <v>5</v>
      </c>
      <c r="J6094">
        <v>959.22</v>
      </c>
      <c r="M6094">
        <v>959.22</v>
      </c>
      <c r="N6094">
        <f t="shared" si="95"/>
        <v>0</v>
      </c>
    </row>
    <row r="6095" spans="1:14" x14ac:dyDescent="0.2">
      <c r="A6095" t="s">
        <v>6352</v>
      </c>
      <c r="B6095" t="s">
        <v>33656</v>
      </c>
      <c r="I6095" t="s">
        <v>5</v>
      </c>
      <c r="J6095">
        <v>1145.77</v>
      </c>
      <c r="M6095">
        <v>1145.77</v>
      </c>
      <c r="N6095">
        <f t="shared" si="95"/>
        <v>0</v>
      </c>
    </row>
    <row r="6096" spans="1:14" x14ac:dyDescent="0.2">
      <c r="A6096" t="s">
        <v>6353</v>
      </c>
      <c r="B6096" t="s">
        <v>33656</v>
      </c>
      <c r="I6096" t="s">
        <v>5</v>
      </c>
      <c r="J6096">
        <v>1057.95</v>
      </c>
      <c r="M6096">
        <v>1057.95</v>
      </c>
      <c r="N6096">
        <f t="shared" si="95"/>
        <v>0</v>
      </c>
    </row>
    <row r="6097" spans="1:14" x14ac:dyDescent="0.2">
      <c r="A6097" t="s">
        <v>6354</v>
      </c>
      <c r="B6097" t="s">
        <v>33657</v>
      </c>
      <c r="I6097" t="s">
        <v>5</v>
      </c>
      <c r="J6097">
        <v>1394.57</v>
      </c>
      <c r="M6097">
        <v>1394.57</v>
      </c>
      <c r="N6097">
        <f t="shared" si="95"/>
        <v>0</v>
      </c>
    </row>
    <row r="6098" spans="1:14" x14ac:dyDescent="0.2">
      <c r="A6098" t="s">
        <v>6355</v>
      </c>
      <c r="B6098" t="s">
        <v>33657</v>
      </c>
      <c r="I6098" t="s">
        <v>5</v>
      </c>
      <c r="J6098">
        <v>1288.69</v>
      </c>
      <c r="M6098">
        <v>1288.69</v>
      </c>
      <c r="N6098">
        <f t="shared" si="95"/>
        <v>0</v>
      </c>
    </row>
    <row r="6099" spans="1:14" x14ac:dyDescent="0.2">
      <c r="A6099" t="s">
        <v>6356</v>
      </c>
      <c r="B6099" t="s">
        <v>33658</v>
      </c>
      <c r="I6099" t="s">
        <v>5</v>
      </c>
      <c r="J6099">
        <v>1602.55</v>
      </c>
      <c r="M6099">
        <v>1602.55</v>
      </c>
      <c r="N6099">
        <f t="shared" si="95"/>
        <v>0</v>
      </c>
    </row>
    <row r="6100" spans="1:14" x14ac:dyDescent="0.2">
      <c r="A6100" t="s">
        <v>6357</v>
      </c>
      <c r="B6100" t="s">
        <v>33658</v>
      </c>
      <c r="I6100" t="s">
        <v>5</v>
      </c>
      <c r="J6100">
        <v>1481.97</v>
      </c>
      <c r="M6100">
        <v>1481.97</v>
      </c>
      <c r="N6100">
        <f t="shared" si="95"/>
        <v>0</v>
      </c>
    </row>
    <row r="6101" spans="1:14" x14ac:dyDescent="0.2">
      <c r="A6101" t="s">
        <v>6358</v>
      </c>
      <c r="B6101" t="s">
        <v>33659</v>
      </c>
      <c r="I6101" t="s">
        <v>5</v>
      </c>
      <c r="J6101">
        <v>1845.16</v>
      </c>
      <c r="M6101">
        <v>1845.16</v>
      </c>
      <c r="N6101">
        <f t="shared" si="95"/>
        <v>0</v>
      </c>
    </row>
    <row r="6102" spans="1:14" x14ac:dyDescent="0.2">
      <c r="A6102" t="s">
        <v>6359</v>
      </c>
      <c r="B6102" t="s">
        <v>33659</v>
      </c>
      <c r="I6102" t="s">
        <v>5</v>
      </c>
      <c r="J6102">
        <v>1706.42</v>
      </c>
      <c r="M6102">
        <v>1706.42</v>
      </c>
      <c r="N6102">
        <f t="shared" si="95"/>
        <v>0</v>
      </c>
    </row>
    <row r="6103" spans="1:14" x14ac:dyDescent="0.2">
      <c r="A6103" t="s">
        <v>6360</v>
      </c>
      <c r="B6103" t="s">
        <v>33660</v>
      </c>
      <c r="I6103" t="s">
        <v>5</v>
      </c>
      <c r="J6103">
        <v>2049.83</v>
      </c>
      <c r="M6103">
        <v>2049.83</v>
      </c>
      <c r="N6103">
        <f t="shared" si="95"/>
        <v>0</v>
      </c>
    </row>
    <row r="6104" spans="1:14" x14ac:dyDescent="0.2">
      <c r="A6104" t="s">
        <v>6361</v>
      </c>
      <c r="B6104" t="s">
        <v>33660</v>
      </c>
      <c r="I6104" t="s">
        <v>5</v>
      </c>
      <c r="J6104">
        <v>1896.62</v>
      </c>
      <c r="M6104">
        <v>1896.62</v>
      </c>
      <c r="N6104">
        <f t="shared" si="95"/>
        <v>0</v>
      </c>
    </row>
    <row r="6105" spans="1:14" x14ac:dyDescent="0.2">
      <c r="A6105" t="s">
        <v>6362</v>
      </c>
      <c r="B6105" t="s">
        <v>33661</v>
      </c>
      <c r="I6105" t="s">
        <v>5</v>
      </c>
      <c r="J6105">
        <v>2303.98</v>
      </c>
      <c r="M6105">
        <v>2303.98</v>
      </c>
      <c r="N6105">
        <f t="shared" si="95"/>
        <v>0</v>
      </c>
    </row>
    <row r="6106" spans="1:14" x14ac:dyDescent="0.2">
      <c r="A6106" t="s">
        <v>6363</v>
      </c>
      <c r="B6106" t="s">
        <v>33661</v>
      </c>
      <c r="I6106" t="s">
        <v>5</v>
      </c>
      <c r="J6106">
        <v>2131.08</v>
      </c>
      <c r="M6106">
        <v>2131.08</v>
      </c>
      <c r="N6106">
        <f t="shared" si="95"/>
        <v>0</v>
      </c>
    </row>
    <row r="6107" spans="1:14" x14ac:dyDescent="0.2">
      <c r="A6107" t="s">
        <v>6364</v>
      </c>
      <c r="B6107" t="s">
        <v>33662</v>
      </c>
      <c r="I6107" t="s">
        <v>5</v>
      </c>
      <c r="J6107">
        <v>2719.95</v>
      </c>
      <c r="M6107">
        <v>2719.95</v>
      </c>
      <c r="N6107">
        <f t="shared" si="95"/>
        <v>0</v>
      </c>
    </row>
    <row r="6108" spans="1:14" x14ac:dyDescent="0.2">
      <c r="A6108" t="s">
        <v>6365</v>
      </c>
      <c r="B6108" t="s">
        <v>33662</v>
      </c>
      <c r="I6108" t="s">
        <v>5</v>
      </c>
      <c r="J6108">
        <v>2517.66</v>
      </c>
      <c r="M6108">
        <v>2517.66</v>
      </c>
      <c r="N6108">
        <f t="shared" si="95"/>
        <v>0</v>
      </c>
    </row>
    <row r="6109" spans="1:14" x14ac:dyDescent="0.2">
      <c r="A6109" t="s">
        <v>6366</v>
      </c>
      <c r="B6109" t="s">
        <v>33663</v>
      </c>
      <c r="I6109" t="s">
        <v>5</v>
      </c>
      <c r="J6109">
        <v>2958.83</v>
      </c>
      <c r="M6109">
        <v>2958.83</v>
      </c>
      <c r="N6109">
        <f t="shared" si="95"/>
        <v>0</v>
      </c>
    </row>
    <row r="6110" spans="1:14" x14ac:dyDescent="0.2">
      <c r="A6110" t="s">
        <v>6367</v>
      </c>
      <c r="B6110" t="s">
        <v>33663</v>
      </c>
      <c r="I6110" t="s">
        <v>5</v>
      </c>
      <c r="J6110">
        <v>2738.33</v>
      </c>
      <c r="M6110">
        <v>2738.33</v>
      </c>
      <c r="N6110">
        <f t="shared" si="95"/>
        <v>0</v>
      </c>
    </row>
    <row r="6111" spans="1:14" x14ac:dyDescent="0.2">
      <c r="A6111" t="s">
        <v>6368</v>
      </c>
      <c r="B6111" t="s">
        <v>33664</v>
      </c>
      <c r="I6111" t="s">
        <v>5</v>
      </c>
      <c r="J6111">
        <v>3371.53</v>
      </c>
      <c r="M6111">
        <v>3371.53</v>
      </c>
      <c r="N6111">
        <f t="shared" si="95"/>
        <v>0</v>
      </c>
    </row>
    <row r="6112" spans="1:14" x14ac:dyDescent="0.2">
      <c r="A6112" t="s">
        <v>6369</v>
      </c>
      <c r="B6112" t="s">
        <v>33664</v>
      </c>
      <c r="I6112" t="s">
        <v>5</v>
      </c>
      <c r="J6112">
        <v>3121.87</v>
      </c>
      <c r="M6112">
        <v>3121.87</v>
      </c>
      <c r="N6112">
        <f t="shared" si="95"/>
        <v>0</v>
      </c>
    </row>
    <row r="6113" spans="1:14" x14ac:dyDescent="0.2">
      <c r="A6113" t="s">
        <v>6370</v>
      </c>
      <c r="B6113" t="s">
        <v>33665</v>
      </c>
      <c r="I6113" t="s">
        <v>5</v>
      </c>
      <c r="J6113">
        <v>4453.41</v>
      </c>
      <c r="M6113">
        <v>4453.41</v>
      </c>
      <c r="N6113">
        <f t="shared" si="95"/>
        <v>0</v>
      </c>
    </row>
    <row r="6114" spans="1:14" x14ac:dyDescent="0.2">
      <c r="A6114" t="s">
        <v>6371</v>
      </c>
      <c r="B6114" t="s">
        <v>33665</v>
      </c>
      <c r="I6114" t="s">
        <v>5</v>
      </c>
      <c r="J6114">
        <v>4125.26</v>
      </c>
      <c r="M6114">
        <v>4125.26</v>
      </c>
      <c r="N6114">
        <f t="shared" si="95"/>
        <v>0</v>
      </c>
    </row>
    <row r="6115" spans="1:14" x14ac:dyDescent="0.2">
      <c r="A6115" t="s">
        <v>6372</v>
      </c>
      <c r="B6115" t="s">
        <v>33666</v>
      </c>
      <c r="I6115" t="s">
        <v>5</v>
      </c>
      <c r="J6115">
        <v>5531.98</v>
      </c>
      <c r="M6115">
        <v>5531.98</v>
      </c>
      <c r="N6115">
        <f t="shared" si="95"/>
        <v>0</v>
      </c>
    </row>
    <row r="6116" spans="1:14" x14ac:dyDescent="0.2">
      <c r="A6116" t="s">
        <v>6373</v>
      </c>
      <c r="B6116" t="s">
        <v>33666</v>
      </c>
      <c r="I6116" t="s">
        <v>5</v>
      </c>
      <c r="J6116">
        <v>5125.6000000000004</v>
      </c>
      <c r="M6116">
        <v>5125.6000000000004</v>
      </c>
      <c r="N6116">
        <f t="shared" si="95"/>
        <v>0</v>
      </c>
    </row>
    <row r="6117" spans="1:14" x14ac:dyDescent="0.2">
      <c r="A6117" t="s">
        <v>6374</v>
      </c>
      <c r="B6117" t="s">
        <v>33667</v>
      </c>
      <c r="I6117" t="s">
        <v>5</v>
      </c>
      <c r="J6117">
        <v>1612.07</v>
      </c>
      <c r="M6117">
        <v>1612.07</v>
      </c>
      <c r="N6117">
        <f t="shared" si="95"/>
        <v>0</v>
      </c>
    </row>
    <row r="6118" spans="1:14" x14ac:dyDescent="0.2">
      <c r="A6118" t="s">
        <v>6375</v>
      </c>
      <c r="B6118" t="s">
        <v>33667</v>
      </c>
      <c r="I6118" t="s">
        <v>5</v>
      </c>
      <c r="J6118">
        <v>1483.75</v>
      </c>
      <c r="M6118">
        <v>1483.75</v>
      </c>
      <c r="N6118">
        <f t="shared" si="95"/>
        <v>0</v>
      </c>
    </row>
    <row r="6119" spans="1:14" x14ac:dyDescent="0.2">
      <c r="A6119" t="s">
        <v>6376</v>
      </c>
      <c r="B6119" t="s">
        <v>33668</v>
      </c>
      <c r="I6119" t="s">
        <v>5</v>
      </c>
      <c r="J6119">
        <v>1959.38</v>
      </c>
      <c r="M6119">
        <v>1959.38</v>
      </c>
      <c r="N6119">
        <f t="shared" si="95"/>
        <v>0</v>
      </c>
    </row>
    <row r="6120" spans="1:14" x14ac:dyDescent="0.2">
      <c r="A6120" t="s">
        <v>6377</v>
      </c>
      <c r="B6120" t="s">
        <v>33668</v>
      </c>
      <c r="I6120" t="s">
        <v>5</v>
      </c>
      <c r="J6120">
        <v>1804.65</v>
      </c>
      <c r="M6120">
        <v>1804.65</v>
      </c>
      <c r="N6120">
        <f t="shared" si="95"/>
        <v>0</v>
      </c>
    </row>
    <row r="6121" spans="1:14" x14ac:dyDescent="0.2">
      <c r="A6121" t="s">
        <v>6378</v>
      </c>
      <c r="B6121" t="s">
        <v>33669</v>
      </c>
      <c r="I6121" t="s">
        <v>5</v>
      </c>
      <c r="J6121">
        <v>2236.69</v>
      </c>
      <c r="M6121">
        <v>2236.69</v>
      </c>
      <c r="N6121">
        <f t="shared" si="95"/>
        <v>0</v>
      </c>
    </row>
    <row r="6122" spans="1:14" x14ac:dyDescent="0.2">
      <c r="A6122" t="s">
        <v>6379</v>
      </c>
      <c r="B6122" t="s">
        <v>33669</v>
      </c>
      <c r="I6122" t="s">
        <v>5</v>
      </c>
      <c r="J6122">
        <v>2062.37</v>
      </c>
      <c r="M6122">
        <v>2062.37</v>
      </c>
      <c r="N6122">
        <f t="shared" si="95"/>
        <v>0</v>
      </c>
    </row>
    <row r="6123" spans="1:14" x14ac:dyDescent="0.2">
      <c r="A6123" t="s">
        <v>6380</v>
      </c>
      <c r="B6123" t="s">
        <v>33670</v>
      </c>
      <c r="I6123" t="s">
        <v>5</v>
      </c>
      <c r="J6123">
        <v>2562.06</v>
      </c>
      <c r="M6123">
        <v>2562.06</v>
      </c>
      <c r="N6123">
        <f t="shared" si="95"/>
        <v>0</v>
      </c>
    </row>
    <row r="6124" spans="1:14" x14ac:dyDescent="0.2">
      <c r="A6124" t="s">
        <v>6381</v>
      </c>
      <c r="B6124" t="s">
        <v>33670</v>
      </c>
      <c r="I6124" t="s">
        <v>5</v>
      </c>
      <c r="J6124">
        <v>2362.7600000000002</v>
      </c>
      <c r="M6124">
        <v>2362.7600000000002</v>
      </c>
      <c r="N6124">
        <f t="shared" si="95"/>
        <v>0</v>
      </c>
    </row>
    <row r="6125" spans="1:14" x14ac:dyDescent="0.2">
      <c r="A6125" t="s">
        <v>6382</v>
      </c>
      <c r="B6125" t="s">
        <v>33671</v>
      </c>
      <c r="I6125" t="s">
        <v>5</v>
      </c>
      <c r="J6125">
        <v>2834.97</v>
      </c>
      <c r="M6125">
        <v>2834.97</v>
      </c>
      <c r="N6125">
        <f t="shared" si="95"/>
        <v>0</v>
      </c>
    </row>
    <row r="6126" spans="1:14" x14ac:dyDescent="0.2">
      <c r="A6126" t="s">
        <v>6383</v>
      </c>
      <c r="B6126" t="s">
        <v>33671</v>
      </c>
      <c r="I6126" t="s">
        <v>5</v>
      </c>
      <c r="J6126">
        <v>2616.4</v>
      </c>
      <c r="M6126">
        <v>2616.4</v>
      </c>
      <c r="N6126">
        <f t="shared" si="95"/>
        <v>0</v>
      </c>
    </row>
    <row r="6127" spans="1:14" x14ac:dyDescent="0.2">
      <c r="A6127" t="s">
        <v>6384</v>
      </c>
      <c r="B6127" t="s">
        <v>33672</v>
      </c>
      <c r="I6127" t="s">
        <v>5</v>
      </c>
      <c r="J6127">
        <v>3165.5</v>
      </c>
      <c r="M6127">
        <v>3165.5</v>
      </c>
      <c r="N6127">
        <f t="shared" si="95"/>
        <v>0</v>
      </c>
    </row>
    <row r="6128" spans="1:14" x14ac:dyDescent="0.2">
      <c r="A6128" t="s">
        <v>6385</v>
      </c>
      <c r="B6128" t="s">
        <v>33672</v>
      </c>
      <c r="I6128" t="s">
        <v>5</v>
      </c>
      <c r="J6128">
        <v>2921.49</v>
      </c>
      <c r="M6128">
        <v>2921.49</v>
      </c>
      <c r="N6128">
        <f t="shared" si="95"/>
        <v>0</v>
      </c>
    </row>
    <row r="6129" spans="1:14" x14ac:dyDescent="0.2">
      <c r="A6129" t="s">
        <v>6386</v>
      </c>
      <c r="B6129" t="s">
        <v>33673</v>
      </c>
      <c r="I6129" t="s">
        <v>5</v>
      </c>
      <c r="J6129">
        <v>3720.12</v>
      </c>
      <c r="M6129">
        <v>3720.12</v>
      </c>
      <c r="N6129">
        <f t="shared" si="95"/>
        <v>0</v>
      </c>
    </row>
    <row r="6130" spans="1:14" x14ac:dyDescent="0.2">
      <c r="A6130" t="s">
        <v>6387</v>
      </c>
      <c r="B6130" t="s">
        <v>33673</v>
      </c>
      <c r="I6130" t="s">
        <v>5</v>
      </c>
      <c r="J6130">
        <v>3436.93</v>
      </c>
      <c r="M6130">
        <v>3436.93</v>
      </c>
      <c r="N6130">
        <f t="shared" si="95"/>
        <v>0</v>
      </c>
    </row>
    <row r="6131" spans="1:14" x14ac:dyDescent="0.2">
      <c r="A6131" t="s">
        <v>6388</v>
      </c>
      <c r="B6131" t="s">
        <v>33674</v>
      </c>
      <c r="I6131" t="s">
        <v>5</v>
      </c>
      <c r="J6131">
        <v>4639.74</v>
      </c>
      <c r="M6131">
        <v>4639.74</v>
      </c>
      <c r="N6131">
        <f t="shared" si="95"/>
        <v>0</v>
      </c>
    </row>
    <row r="6132" spans="1:14" x14ac:dyDescent="0.2">
      <c r="A6132" t="s">
        <v>6389</v>
      </c>
      <c r="B6132" t="s">
        <v>33674</v>
      </c>
      <c r="I6132" t="s">
        <v>5</v>
      </c>
      <c r="J6132">
        <v>4286.99</v>
      </c>
      <c r="M6132">
        <v>4286.99</v>
      </c>
      <c r="N6132">
        <f t="shared" si="95"/>
        <v>0</v>
      </c>
    </row>
    <row r="6133" spans="1:14" x14ac:dyDescent="0.2">
      <c r="A6133" t="s">
        <v>6390</v>
      </c>
      <c r="B6133" t="s">
        <v>33675</v>
      </c>
      <c r="I6133" t="s">
        <v>5</v>
      </c>
      <c r="J6133">
        <v>5413.69</v>
      </c>
      <c r="M6133">
        <v>5413.69</v>
      </c>
      <c r="N6133">
        <f t="shared" si="95"/>
        <v>0</v>
      </c>
    </row>
    <row r="6134" spans="1:14" x14ac:dyDescent="0.2">
      <c r="A6134" t="s">
        <v>6391</v>
      </c>
      <c r="B6134" t="s">
        <v>33675</v>
      </c>
      <c r="I6134" t="s">
        <v>5</v>
      </c>
      <c r="J6134">
        <v>5002.04</v>
      </c>
      <c r="M6134">
        <v>5002.04</v>
      </c>
      <c r="N6134">
        <f t="shared" si="95"/>
        <v>0</v>
      </c>
    </row>
    <row r="6135" spans="1:14" x14ac:dyDescent="0.2">
      <c r="A6135" t="s">
        <v>6392</v>
      </c>
      <c r="B6135" t="s">
        <v>33676</v>
      </c>
      <c r="I6135" t="s">
        <v>5</v>
      </c>
      <c r="J6135">
        <v>5554.54</v>
      </c>
      <c r="M6135">
        <v>5554.54</v>
      </c>
      <c r="N6135">
        <f t="shared" si="95"/>
        <v>0</v>
      </c>
    </row>
    <row r="6136" spans="1:14" x14ac:dyDescent="0.2">
      <c r="A6136" t="s">
        <v>6393</v>
      </c>
      <c r="B6136" t="s">
        <v>33676</v>
      </c>
      <c r="I6136" t="s">
        <v>5</v>
      </c>
      <c r="J6136">
        <v>5132.9399999999996</v>
      </c>
      <c r="M6136">
        <v>5132.9399999999996</v>
      </c>
      <c r="N6136">
        <f t="shared" si="95"/>
        <v>0</v>
      </c>
    </row>
    <row r="6137" spans="1:14" x14ac:dyDescent="0.2">
      <c r="A6137" t="s">
        <v>6394</v>
      </c>
      <c r="B6137" t="s">
        <v>33677</v>
      </c>
      <c r="I6137" t="s">
        <v>5</v>
      </c>
      <c r="J6137">
        <v>6162.84</v>
      </c>
      <c r="M6137">
        <v>6162.84</v>
      </c>
      <c r="N6137">
        <f t="shared" si="95"/>
        <v>0</v>
      </c>
    </row>
    <row r="6138" spans="1:14" x14ac:dyDescent="0.2">
      <c r="A6138" t="s">
        <v>6395</v>
      </c>
      <c r="B6138" t="s">
        <v>33677</v>
      </c>
      <c r="I6138" t="s">
        <v>5</v>
      </c>
      <c r="J6138">
        <v>5695.4</v>
      </c>
      <c r="M6138">
        <v>5695.4</v>
      </c>
      <c r="N6138">
        <f t="shared" si="95"/>
        <v>0</v>
      </c>
    </row>
    <row r="6139" spans="1:14" x14ac:dyDescent="0.2">
      <c r="A6139" t="s">
        <v>6396</v>
      </c>
      <c r="B6139" t="s">
        <v>33678</v>
      </c>
      <c r="I6139" t="s">
        <v>5</v>
      </c>
      <c r="J6139">
        <v>7697.57</v>
      </c>
      <c r="M6139">
        <v>7697.57</v>
      </c>
      <c r="N6139">
        <f t="shared" si="95"/>
        <v>0</v>
      </c>
    </row>
    <row r="6140" spans="1:14" x14ac:dyDescent="0.2">
      <c r="A6140" t="s">
        <v>6397</v>
      </c>
      <c r="B6140" t="s">
        <v>33678</v>
      </c>
      <c r="I6140" t="s">
        <v>5</v>
      </c>
      <c r="J6140">
        <v>7114.35</v>
      </c>
      <c r="M6140">
        <v>7114.35</v>
      </c>
      <c r="N6140">
        <f t="shared" si="95"/>
        <v>0</v>
      </c>
    </row>
    <row r="6141" spans="1:14" x14ac:dyDescent="0.2">
      <c r="A6141" t="s">
        <v>6398</v>
      </c>
      <c r="B6141" t="s">
        <v>33679</v>
      </c>
      <c r="I6141" t="s">
        <v>5</v>
      </c>
      <c r="J6141">
        <v>7047.1</v>
      </c>
      <c r="M6141">
        <v>7047.1</v>
      </c>
      <c r="N6141">
        <f t="shared" si="95"/>
        <v>0</v>
      </c>
    </row>
    <row r="6142" spans="1:14" x14ac:dyDescent="0.2">
      <c r="A6142" t="s">
        <v>6399</v>
      </c>
      <c r="B6142" t="s">
        <v>33679</v>
      </c>
      <c r="I6142" t="s">
        <v>5</v>
      </c>
      <c r="J6142">
        <v>6519.99</v>
      </c>
      <c r="M6142">
        <v>6519.99</v>
      </c>
      <c r="N6142">
        <f t="shared" si="95"/>
        <v>0</v>
      </c>
    </row>
    <row r="6143" spans="1:14" x14ac:dyDescent="0.2">
      <c r="A6143" t="s">
        <v>6400</v>
      </c>
      <c r="B6143" t="s">
        <v>33680</v>
      </c>
      <c r="I6143" t="s">
        <v>5</v>
      </c>
      <c r="J6143">
        <v>7820.37</v>
      </c>
      <c r="M6143">
        <v>7820.37</v>
      </c>
      <c r="N6143">
        <f t="shared" si="95"/>
        <v>0</v>
      </c>
    </row>
    <row r="6144" spans="1:14" x14ac:dyDescent="0.2">
      <c r="A6144" t="s">
        <v>6401</v>
      </c>
      <c r="B6144" t="s">
        <v>33680</v>
      </c>
      <c r="I6144" t="s">
        <v>5</v>
      </c>
      <c r="J6144">
        <v>7235.74</v>
      </c>
      <c r="M6144">
        <v>7235.74</v>
      </c>
      <c r="N6144">
        <f t="shared" si="95"/>
        <v>0</v>
      </c>
    </row>
    <row r="6145" spans="1:14" x14ac:dyDescent="0.2">
      <c r="A6145" t="s">
        <v>6402</v>
      </c>
      <c r="B6145" t="s">
        <v>33681</v>
      </c>
      <c r="I6145" t="s">
        <v>5</v>
      </c>
      <c r="J6145">
        <v>9771.39</v>
      </c>
      <c r="M6145">
        <v>9771.39</v>
      </c>
      <c r="N6145">
        <f t="shared" si="95"/>
        <v>0</v>
      </c>
    </row>
    <row r="6146" spans="1:14" x14ac:dyDescent="0.2">
      <c r="A6146" t="s">
        <v>6403</v>
      </c>
      <c r="B6146" t="s">
        <v>33681</v>
      </c>
      <c r="I6146" t="s">
        <v>5</v>
      </c>
      <c r="J6146">
        <v>9041.6</v>
      </c>
      <c r="M6146">
        <v>9041.6</v>
      </c>
      <c r="N6146">
        <f t="shared" si="95"/>
        <v>0</v>
      </c>
    </row>
    <row r="6147" spans="1:14" x14ac:dyDescent="0.2">
      <c r="A6147" t="s">
        <v>6404</v>
      </c>
      <c r="B6147" t="s">
        <v>33682</v>
      </c>
      <c r="I6147" t="s">
        <v>5</v>
      </c>
      <c r="J6147">
        <v>86.99</v>
      </c>
      <c r="M6147">
        <v>86.99</v>
      </c>
      <c r="N6147">
        <f t="shared" si="95"/>
        <v>0</v>
      </c>
    </row>
    <row r="6148" spans="1:14" x14ac:dyDescent="0.2">
      <c r="A6148" t="s">
        <v>6405</v>
      </c>
      <c r="B6148" t="s">
        <v>33682</v>
      </c>
      <c r="I6148" t="s">
        <v>5</v>
      </c>
      <c r="J6148">
        <v>79.930000000000007</v>
      </c>
      <c r="M6148">
        <v>79.930000000000007</v>
      </c>
      <c r="N6148">
        <f t="shared" ref="N6148:N6211" si="96">J6148-M6148</f>
        <v>0</v>
      </c>
    </row>
    <row r="6149" spans="1:14" x14ac:dyDescent="0.2">
      <c r="A6149" t="s">
        <v>6406</v>
      </c>
      <c r="B6149" t="s">
        <v>33683</v>
      </c>
      <c r="I6149" t="s">
        <v>5</v>
      </c>
      <c r="J6149">
        <v>115.97</v>
      </c>
      <c r="M6149">
        <v>115.97</v>
      </c>
      <c r="N6149">
        <f t="shared" si="96"/>
        <v>0</v>
      </c>
    </row>
    <row r="6150" spans="1:14" x14ac:dyDescent="0.2">
      <c r="A6150" t="s">
        <v>6407</v>
      </c>
      <c r="B6150" t="s">
        <v>33683</v>
      </c>
      <c r="I6150" t="s">
        <v>5</v>
      </c>
      <c r="J6150">
        <v>106.56</v>
      </c>
      <c r="M6150">
        <v>106.56</v>
      </c>
      <c r="N6150">
        <f t="shared" si="96"/>
        <v>0</v>
      </c>
    </row>
    <row r="6151" spans="1:14" x14ac:dyDescent="0.2">
      <c r="A6151" t="s">
        <v>6408</v>
      </c>
      <c r="B6151" t="s">
        <v>33684</v>
      </c>
      <c r="I6151" t="s">
        <v>5</v>
      </c>
      <c r="J6151">
        <v>144.99</v>
      </c>
      <c r="M6151">
        <v>144.99</v>
      </c>
      <c r="N6151">
        <f t="shared" si="96"/>
        <v>0</v>
      </c>
    </row>
    <row r="6152" spans="1:14" x14ac:dyDescent="0.2">
      <c r="A6152" t="s">
        <v>6409</v>
      </c>
      <c r="B6152" t="s">
        <v>33684</v>
      </c>
      <c r="I6152" t="s">
        <v>5</v>
      </c>
      <c r="J6152">
        <v>133.22999999999999</v>
      </c>
      <c r="M6152">
        <v>133.22999999999999</v>
      </c>
      <c r="N6152">
        <f t="shared" si="96"/>
        <v>0</v>
      </c>
    </row>
    <row r="6153" spans="1:14" x14ac:dyDescent="0.2">
      <c r="A6153" t="s">
        <v>6410</v>
      </c>
      <c r="B6153" t="s">
        <v>33685</v>
      </c>
      <c r="I6153" t="s">
        <v>5</v>
      </c>
      <c r="J6153">
        <v>173.92</v>
      </c>
      <c r="M6153">
        <v>173.92</v>
      </c>
      <c r="N6153">
        <f t="shared" si="96"/>
        <v>0</v>
      </c>
    </row>
    <row r="6154" spans="1:14" x14ac:dyDescent="0.2">
      <c r="A6154" t="s">
        <v>6411</v>
      </c>
      <c r="B6154" t="s">
        <v>33685</v>
      </c>
      <c r="I6154" t="s">
        <v>5</v>
      </c>
      <c r="J6154">
        <v>159.81</v>
      </c>
      <c r="M6154">
        <v>159.81</v>
      </c>
      <c r="N6154">
        <f t="shared" si="96"/>
        <v>0</v>
      </c>
    </row>
    <row r="6155" spans="1:14" x14ac:dyDescent="0.2">
      <c r="A6155" t="s">
        <v>6412</v>
      </c>
      <c r="B6155" t="s">
        <v>33686</v>
      </c>
      <c r="I6155" t="s">
        <v>5</v>
      </c>
      <c r="J6155">
        <v>232.09</v>
      </c>
      <c r="M6155">
        <v>232.09</v>
      </c>
      <c r="N6155">
        <f t="shared" si="96"/>
        <v>0</v>
      </c>
    </row>
    <row r="6156" spans="1:14" x14ac:dyDescent="0.2">
      <c r="A6156" t="s">
        <v>6413</v>
      </c>
      <c r="B6156" t="s">
        <v>33686</v>
      </c>
      <c r="I6156" t="s">
        <v>5</v>
      </c>
      <c r="J6156">
        <v>213.26</v>
      </c>
      <c r="M6156">
        <v>213.26</v>
      </c>
      <c r="N6156">
        <f t="shared" si="96"/>
        <v>0</v>
      </c>
    </row>
    <row r="6157" spans="1:14" x14ac:dyDescent="0.2">
      <c r="A6157" t="s">
        <v>6414</v>
      </c>
      <c r="B6157" t="s">
        <v>33687</v>
      </c>
      <c r="I6157" t="s">
        <v>5</v>
      </c>
      <c r="J6157">
        <v>261.13</v>
      </c>
      <c r="M6157">
        <v>261.13</v>
      </c>
      <c r="N6157">
        <f t="shared" si="96"/>
        <v>0</v>
      </c>
    </row>
    <row r="6158" spans="1:14" x14ac:dyDescent="0.2">
      <c r="A6158" t="s">
        <v>6415</v>
      </c>
      <c r="B6158" t="s">
        <v>33687</v>
      </c>
      <c r="I6158" t="s">
        <v>5</v>
      </c>
      <c r="J6158">
        <v>239.95</v>
      </c>
      <c r="M6158">
        <v>239.95</v>
      </c>
      <c r="N6158">
        <f t="shared" si="96"/>
        <v>0</v>
      </c>
    </row>
    <row r="6159" spans="1:14" x14ac:dyDescent="0.2">
      <c r="A6159" t="s">
        <v>6416</v>
      </c>
      <c r="B6159" t="s">
        <v>33688</v>
      </c>
      <c r="I6159" t="s">
        <v>5</v>
      </c>
      <c r="J6159">
        <v>289.70999999999998</v>
      </c>
      <c r="M6159">
        <v>289.70999999999998</v>
      </c>
      <c r="N6159">
        <f t="shared" si="96"/>
        <v>0</v>
      </c>
    </row>
    <row r="6160" spans="1:14" x14ac:dyDescent="0.2">
      <c r="A6160" t="s">
        <v>6417</v>
      </c>
      <c r="B6160" t="s">
        <v>33688</v>
      </c>
      <c r="I6160" t="s">
        <v>5</v>
      </c>
      <c r="J6160">
        <v>266.23</v>
      </c>
      <c r="M6160">
        <v>266.23</v>
      </c>
      <c r="N6160">
        <f t="shared" si="96"/>
        <v>0</v>
      </c>
    </row>
    <row r="6161" spans="1:14" x14ac:dyDescent="0.2">
      <c r="A6161" t="s">
        <v>6418</v>
      </c>
      <c r="B6161" t="s">
        <v>33689</v>
      </c>
      <c r="I6161" t="s">
        <v>5</v>
      </c>
      <c r="J6161">
        <v>347.41</v>
      </c>
      <c r="M6161">
        <v>347.41</v>
      </c>
      <c r="N6161">
        <f t="shared" si="96"/>
        <v>0</v>
      </c>
    </row>
    <row r="6162" spans="1:14" x14ac:dyDescent="0.2">
      <c r="A6162" t="s">
        <v>6419</v>
      </c>
      <c r="B6162" t="s">
        <v>33689</v>
      </c>
      <c r="I6162" t="s">
        <v>5</v>
      </c>
      <c r="J6162">
        <v>319.23</v>
      </c>
      <c r="M6162">
        <v>319.23</v>
      </c>
      <c r="N6162">
        <f t="shared" si="96"/>
        <v>0</v>
      </c>
    </row>
    <row r="6163" spans="1:14" x14ac:dyDescent="0.2">
      <c r="A6163" t="s">
        <v>6420</v>
      </c>
      <c r="B6163" t="s">
        <v>33690</v>
      </c>
      <c r="I6163" t="s">
        <v>5</v>
      </c>
      <c r="J6163">
        <v>406.06</v>
      </c>
      <c r="M6163">
        <v>406.06</v>
      </c>
      <c r="N6163">
        <f t="shared" si="96"/>
        <v>0</v>
      </c>
    </row>
    <row r="6164" spans="1:14" x14ac:dyDescent="0.2">
      <c r="A6164" t="s">
        <v>6421</v>
      </c>
      <c r="B6164" t="s">
        <v>33690</v>
      </c>
      <c r="I6164" t="s">
        <v>5</v>
      </c>
      <c r="J6164">
        <v>373.13</v>
      </c>
      <c r="M6164">
        <v>373.13</v>
      </c>
      <c r="N6164">
        <f t="shared" si="96"/>
        <v>0</v>
      </c>
    </row>
    <row r="6165" spans="1:14" x14ac:dyDescent="0.2">
      <c r="A6165" t="s">
        <v>6422</v>
      </c>
      <c r="B6165" t="s">
        <v>33691</v>
      </c>
      <c r="I6165" t="s">
        <v>5</v>
      </c>
      <c r="J6165">
        <v>101.03</v>
      </c>
      <c r="M6165">
        <v>101.03</v>
      </c>
      <c r="N6165">
        <f t="shared" si="96"/>
        <v>0</v>
      </c>
    </row>
    <row r="6166" spans="1:14" x14ac:dyDescent="0.2">
      <c r="A6166" t="s">
        <v>6423</v>
      </c>
      <c r="B6166" t="s">
        <v>33691</v>
      </c>
      <c r="I6166" t="s">
        <v>5</v>
      </c>
      <c r="J6166">
        <v>93</v>
      </c>
      <c r="M6166">
        <v>93</v>
      </c>
      <c r="N6166">
        <f t="shared" si="96"/>
        <v>0</v>
      </c>
    </row>
    <row r="6167" spans="1:14" x14ac:dyDescent="0.2">
      <c r="A6167" t="s">
        <v>6424</v>
      </c>
      <c r="B6167" t="s">
        <v>33692</v>
      </c>
      <c r="I6167" t="s">
        <v>5</v>
      </c>
      <c r="J6167">
        <v>134.66</v>
      </c>
      <c r="M6167">
        <v>134.66</v>
      </c>
      <c r="N6167">
        <f t="shared" si="96"/>
        <v>0</v>
      </c>
    </row>
    <row r="6168" spans="1:14" x14ac:dyDescent="0.2">
      <c r="A6168" t="s">
        <v>6425</v>
      </c>
      <c r="B6168" t="s">
        <v>33692</v>
      </c>
      <c r="I6168" t="s">
        <v>5</v>
      </c>
      <c r="J6168">
        <v>123.96</v>
      </c>
      <c r="M6168">
        <v>123.96</v>
      </c>
      <c r="N6168">
        <f t="shared" si="96"/>
        <v>0</v>
      </c>
    </row>
    <row r="6169" spans="1:14" x14ac:dyDescent="0.2">
      <c r="A6169" t="s">
        <v>6426</v>
      </c>
      <c r="B6169" t="s">
        <v>33693</v>
      </c>
      <c r="I6169" t="s">
        <v>5</v>
      </c>
      <c r="J6169">
        <v>168.37</v>
      </c>
      <c r="M6169">
        <v>168.37</v>
      </c>
      <c r="N6169">
        <f t="shared" si="96"/>
        <v>0</v>
      </c>
    </row>
    <row r="6170" spans="1:14" x14ac:dyDescent="0.2">
      <c r="A6170" t="s">
        <v>6427</v>
      </c>
      <c r="B6170" t="s">
        <v>33693</v>
      </c>
      <c r="I6170" t="s">
        <v>5</v>
      </c>
      <c r="J6170">
        <v>154.97999999999999</v>
      </c>
      <c r="M6170">
        <v>154.97999999999999</v>
      </c>
      <c r="N6170">
        <f t="shared" si="96"/>
        <v>0</v>
      </c>
    </row>
    <row r="6171" spans="1:14" x14ac:dyDescent="0.2">
      <c r="A6171" t="s">
        <v>6428</v>
      </c>
      <c r="B6171" t="s">
        <v>33694</v>
      </c>
      <c r="I6171" t="s">
        <v>5</v>
      </c>
      <c r="J6171">
        <v>201.98</v>
      </c>
      <c r="M6171">
        <v>201.98</v>
      </c>
      <c r="N6171">
        <f t="shared" si="96"/>
        <v>0</v>
      </c>
    </row>
    <row r="6172" spans="1:14" x14ac:dyDescent="0.2">
      <c r="A6172" t="s">
        <v>6429</v>
      </c>
      <c r="B6172" t="s">
        <v>33694</v>
      </c>
      <c r="I6172" t="s">
        <v>5</v>
      </c>
      <c r="J6172">
        <v>185.92</v>
      </c>
      <c r="M6172">
        <v>185.92</v>
      </c>
      <c r="N6172">
        <f t="shared" si="96"/>
        <v>0</v>
      </c>
    </row>
    <row r="6173" spans="1:14" x14ac:dyDescent="0.2">
      <c r="A6173" t="s">
        <v>6430</v>
      </c>
      <c r="B6173" t="s">
        <v>33695</v>
      </c>
      <c r="I6173" t="s">
        <v>5</v>
      </c>
      <c r="J6173">
        <v>235.87</v>
      </c>
      <c r="M6173">
        <v>235.87</v>
      </c>
      <c r="N6173">
        <f t="shared" si="96"/>
        <v>0</v>
      </c>
    </row>
    <row r="6174" spans="1:14" x14ac:dyDescent="0.2">
      <c r="A6174" t="s">
        <v>6431</v>
      </c>
      <c r="B6174" t="s">
        <v>33695</v>
      </c>
      <c r="I6174" t="s">
        <v>5</v>
      </c>
      <c r="J6174">
        <v>217.12</v>
      </c>
      <c r="M6174">
        <v>217.12</v>
      </c>
      <c r="N6174">
        <f t="shared" si="96"/>
        <v>0</v>
      </c>
    </row>
    <row r="6175" spans="1:14" x14ac:dyDescent="0.2">
      <c r="A6175" t="s">
        <v>6432</v>
      </c>
      <c r="B6175" t="s">
        <v>33696</v>
      </c>
      <c r="I6175" t="s">
        <v>5</v>
      </c>
      <c r="J6175">
        <v>269.49</v>
      </c>
      <c r="M6175">
        <v>269.49</v>
      </c>
      <c r="N6175">
        <f t="shared" si="96"/>
        <v>0</v>
      </c>
    </row>
    <row r="6176" spans="1:14" x14ac:dyDescent="0.2">
      <c r="A6176" t="s">
        <v>6433</v>
      </c>
      <c r="B6176" t="s">
        <v>33696</v>
      </c>
      <c r="I6176" t="s">
        <v>5</v>
      </c>
      <c r="J6176">
        <v>248.06</v>
      </c>
      <c r="M6176">
        <v>248.06</v>
      </c>
      <c r="N6176">
        <f t="shared" si="96"/>
        <v>0</v>
      </c>
    </row>
    <row r="6177" spans="1:14" x14ac:dyDescent="0.2">
      <c r="A6177" t="s">
        <v>6434</v>
      </c>
      <c r="B6177" t="s">
        <v>33697</v>
      </c>
      <c r="I6177" t="s">
        <v>5</v>
      </c>
      <c r="J6177">
        <v>303.19</v>
      </c>
      <c r="M6177">
        <v>303.19</v>
      </c>
      <c r="N6177">
        <f t="shared" si="96"/>
        <v>0</v>
      </c>
    </row>
    <row r="6178" spans="1:14" x14ac:dyDescent="0.2">
      <c r="A6178" t="s">
        <v>6435</v>
      </c>
      <c r="B6178" t="s">
        <v>33697</v>
      </c>
      <c r="I6178" t="s">
        <v>5</v>
      </c>
      <c r="J6178">
        <v>279.08</v>
      </c>
      <c r="M6178">
        <v>279.08</v>
      </c>
      <c r="N6178">
        <f t="shared" si="96"/>
        <v>0</v>
      </c>
    </row>
    <row r="6179" spans="1:14" x14ac:dyDescent="0.2">
      <c r="A6179" t="s">
        <v>6436</v>
      </c>
      <c r="B6179" t="s">
        <v>33698</v>
      </c>
      <c r="I6179" t="s">
        <v>5</v>
      </c>
      <c r="J6179">
        <v>336.48</v>
      </c>
      <c r="M6179">
        <v>336.48</v>
      </c>
      <c r="N6179">
        <f t="shared" si="96"/>
        <v>0</v>
      </c>
    </row>
    <row r="6180" spans="1:14" x14ac:dyDescent="0.2">
      <c r="A6180" t="s">
        <v>6437</v>
      </c>
      <c r="B6180" t="s">
        <v>33698</v>
      </c>
      <c r="I6180" t="s">
        <v>5</v>
      </c>
      <c r="J6180">
        <v>309.74</v>
      </c>
      <c r="M6180">
        <v>309.74</v>
      </c>
      <c r="N6180">
        <f t="shared" si="96"/>
        <v>0</v>
      </c>
    </row>
    <row r="6181" spans="1:14" x14ac:dyDescent="0.2">
      <c r="A6181" t="s">
        <v>6438</v>
      </c>
      <c r="B6181" t="s">
        <v>33699</v>
      </c>
      <c r="I6181" t="s">
        <v>5</v>
      </c>
      <c r="J6181">
        <v>404.19</v>
      </c>
      <c r="M6181">
        <v>404.19</v>
      </c>
      <c r="N6181">
        <f t="shared" si="96"/>
        <v>0</v>
      </c>
    </row>
    <row r="6182" spans="1:14" x14ac:dyDescent="0.2">
      <c r="A6182" t="s">
        <v>6439</v>
      </c>
      <c r="B6182" t="s">
        <v>33699</v>
      </c>
      <c r="I6182" t="s">
        <v>5</v>
      </c>
      <c r="J6182">
        <v>372.05</v>
      </c>
      <c r="M6182">
        <v>372.05</v>
      </c>
      <c r="N6182">
        <f t="shared" si="96"/>
        <v>0</v>
      </c>
    </row>
    <row r="6183" spans="1:14" x14ac:dyDescent="0.2">
      <c r="A6183" t="s">
        <v>6440</v>
      </c>
      <c r="B6183" t="s">
        <v>33700</v>
      </c>
      <c r="I6183" t="s">
        <v>5</v>
      </c>
      <c r="J6183">
        <v>471.51</v>
      </c>
      <c r="M6183">
        <v>471.51</v>
      </c>
      <c r="N6183">
        <f t="shared" si="96"/>
        <v>0</v>
      </c>
    </row>
    <row r="6184" spans="1:14" x14ac:dyDescent="0.2">
      <c r="A6184" t="s">
        <v>6441</v>
      </c>
      <c r="B6184" t="s">
        <v>33700</v>
      </c>
      <c r="I6184" t="s">
        <v>5</v>
      </c>
      <c r="J6184">
        <v>434.02</v>
      </c>
      <c r="M6184">
        <v>434.02</v>
      </c>
      <c r="N6184">
        <f t="shared" si="96"/>
        <v>0</v>
      </c>
    </row>
    <row r="6185" spans="1:14" x14ac:dyDescent="0.2">
      <c r="A6185" t="s">
        <v>6442</v>
      </c>
      <c r="B6185" t="s">
        <v>33701</v>
      </c>
      <c r="I6185" t="s">
        <v>5</v>
      </c>
      <c r="J6185">
        <v>538.86</v>
      </c>
      <c r="M6185">
        <v>538.86</v>
      </c>
      <c r="N6185">
        <f t="shared" si="96"/>
        <v>0</v>
      </c>
    </row>
    <row r="6186" spans="1:14" x14ac:dyDescent="0.2">
      <c r="A6186" t="s">
        <v>6443</v>
      </c>
      <c r="B6186" t="s">
        <v>33701</v>
      </c>
      <c r="I6186" t="s">
        <v>5</v>
      </c>
      <c r="J6186">
        <v>496.01</v>
      </c>
      <c r="M6186">
        <v>496.01</v>
      </c>
      <c r="N6186">
        <f t="shared" si="96"/>
        <v>0</v>
      </c>
    </row>
    <row r="6187" spans="1:14" x14ac:dyDescent="0.2">
      <c r="A6187" t="s">
        <v>6444</v>
      </c>
      <c r="B6187" t="s">
        <v>33702</v>
      </c>
      <c r="I6187" t="s">
        <v>5</v>
      </c>
      <c r="J6187">
        <v>250.18</v>
      </c>
      <c r="M6187">
        <v>250.18</v>
      </c>
      <c r="N6187">
        <f t="shared" si="96"/>
        <v>0</v>
      </c>
    </row>
    <row r="6188" spans="1:14" x14ac:dyDescent="0.2">
      <c r="A6188" t="s">
        <v>6445</v>
      </c>
      <c r="B6188" t="s">
        <v>33702</v>
      </c>
      <c r="I6188" t="s">
        <v>5</v>
      </c>
      <c r="J6188">
        <v>230.91</v>
      </c>
      <c r="M6188">
        <v>230.91</v>
      </c>
      <c r="N6188">
        <f t="shared" si="96"/>
        <v>0</v>
      </c>
    </row>
    <row r="6189" spans="1:14" x14ac:dyDescent="0.2">
      <c r="A6189" t="s">
        <v>6446</v>
      </c>
      <c r="B6189" t="s">
        <v>33703</v>
      </c>
      <c r="I6189" t="s">
        <v>5</v>
      </c>
      <c r="J6189">
        <v>292.08</v>
      </c>
      <c r="M6189">
        <v>292.08</v>
      </c>
      <c r="N6189">
        <f t="shared" si="96"/>
        <v>0</v>
      </c>
    </row>
    <row r="6190" spans="1:14" x14ac:dyDescent="0.2">
      <c r="A6190" t="s">
        <v>6447</v>
      </c>
      <c r="B6190" t="s">
        <v>33703</v>
      </c>
      <c r="I6190" t="s">
        <v>5</v>
      </c>
      <c r="J6190">
        <v>269.58</v>
      </c>
      <c r="M6190">
        <v>269.58</v>
      </c>
      <c r="N6190">
        <f t="shared" si="96"/>
        <v>0</v>
      </c>
    </row>
    <row r="6191" spans="1:14" x14ac:dyDescent="0.2">
      <c r="A6191" t="s">
        <v>6448</v>
      </c>
      <c r="B6191" t="s">
        <v>33704</v>
      </c>
      <c r="I6191" t="s">
        <v>5</v>
      </c>
      <c r="J6191">
        <v>333.75</v>
      </c>
      <c r="M6191">
        <v>333.75</v>
      </c>
      <c r="N6191">
        <f t="shared" si="96"/>
        <v>0</v>
      </c>
    </row>
    <row r="6192" spans="1:14" x14ac:dyDescent="0.2">
      <c r="A6192" t="s">
        <v>6449</v>
      </c>
      <c r="B6192" t="s">
        <v>33704</v>
      </c>
      <c r="I6192" t="s">
        <v>5</v>
      </c>
      <c r="J6192">
        <v>308.04000000000002</v>
      </c>
      <c r="M6192">
        <v>308.04000000000002</v>
      </c>
      <c r="N6192">
        <f t="shared" si="96"/>
        <v>0</v>
      </c>
    </row>
    <row r="6193" spans="1:14" x14ac:dyDescent="0.2">
      <c r="A6193" t="s">
        <v>6450</v>
      </c>
      <c r="B6193" t="s">
        <v>33705</v>
      </c>
      <c r="I6193" t="s">
        <v>5</v>
      </c>
      <c r="J6193">
        <v>375.51</v>
      </c>
      <c r="M6193">
        <v>375.51</v>
      </c>
      <c r="N6193">
        <f t="shared" si="96"/>
        <v>0</v>
      </c>
    </row>
    <row r="6194" spans="1:14" x14ac:dyDescent="0.2">
      <c r="A6194" t="s">
        <v>6451</v>
      </c>
      <c r="B6194" t="s">
        <v>33705</v>
      </c>
      <c r="I6194" t="s">
        <v>5</v>
      </c>
      <c r="J6194">
        <v>346.59</v>
      </c>
      <c r="M6194">
        <v>346.59</v>
      </c>
      <c r="N6194">
        <f t="shared" si="96"/>
        <v>0</v>
      </c>
    </row>
    <row r="6195" spans="1:14" x14ac:dyDescent="0.2">
      <c r="A6195" t="s">
        <v>6452</v>
      </c>
      <c r="B6195" t="s">
        <v>33706</v>
      </c>
      <c r="I6195" t="s">
        <v>5</v>
      </c>
      <c r="J6195">
        <v>417.2</v>
      </c>
      <c r="M6195">
        <v>417.2</v>
      </c>
      <c r="N6195">
        <f t="shared" si="96"/>
        <v>0</v>
      </c>
    </row>
    <row r="6196" spans="1:14" x14ac:dyDescent="0.2">
      <c r="A6196" t="s">
        <v>6453</v>
      </c>
      <c r="B6196" t="s">
        <v>33706</v>
      </c>
      <c r="I6196" t="s">
        <v>5</v>
      </c>
      <c r="J6196">
        <v>385.06</v>
      </c>
      <c r="M6196">
        <v>385.06</v>
      </c>
      <c r="N6196">
        <f t="shared" si="96"/>
        <v>0</v>
      </c>
    </row>
    <row r="6197" spans="1:14" x14ac:dyDescent="0.2">
      <c r="A6197" t="s">
        <v>6454</v>
      </c>
      <c r="B6197" t="s">
        <v>33707</v>
      </c>
      <c r="I6197" t="s">
        <v>5</v>
      </c>
      <c r="J6197">
        <v>500.61</v>
      </c>
      <c r="M6197">
        <v>500.61</v>
      </c>
      <c r="N6197">
        <f t="shared" si="96"/>
        <v>0</v>
      </c>
    </row>
    <row r="6198" spans="1:14" x14ac:dyDescent="0.2">
      <c r="A6198" t="s">
        <v>6455</v>
      </c>
      <c r="B6198" t="s">
        <v>33707</v>
      </c>
      <c r="I6198" t="s">
        <v>5</v>
      </c>
      <c r="J6198">
        <v>462.05</v>
      </c>
      <c r="M6198">
        <v>462.05</v>
      </c>
      <c r="N6198">
        <f t="shared" si="96"/>
        <v>0</v>
      </c>
    </row>
    <row r="6199" spans="1:14" x14ac:dyDescent="0.2">
      <c r="A6199" t="s">
        <v>6456</v>
      </c>
      <c r="B6199" t="s">
        <v>33708</v>
      </c>
      <c r="I6199" t="s">
        <v>5</v>
      </c>
      <c r="J6199">
        <v>583.63</v>
      </c>
      <c r="M6199">
        <v>583.63</v>
      </c>
      <c r="N6199">
        <f t="shared" si="96"/>
        <v>0</v>
      </c>
    </row>
    <row r="6200" spans="1:14" x14ac:dyDescent="0.2">
      <c r="A6200" t="s">
        <v>6457</v>
      </c>
      <c r="B6200" t="s">
        <v>33708</v>
      </c>
      <c r="I6200" t="s">
        <v>5</v>
      </c>
      <c r="J6200">
        <v>538.69000000000005</v>
      </c>
      <c r="M6200">
        <v>538.69000000000005</v>
      </c>
      <c r="N6200">
        <f t="shared" si="96"/>
        <v>0</v>
      </c>
    </row>
    <row r="6201" spans="1:14" x14ac:dyDescent="0.2">
      <c r="A6201" t="s">
        <v>6458</v>
      </c>
      <c r="B6201" t="s">
        <v>33709</v>
      </c>
      <c r="I6201" t="s">
        <v>5</v>
      </c>
      <c r="J6201">
        <v>667.4</v>
      </c>
      <c r="M6201">
        <v>667.4</v>
      </c>
      <c r="N6201">
        <f t="shared" si="96"/>
        <v>0</v>
      </c>
    </row>
    <row r="6202" spans="1:14" x14ac:dyDescent="0.2">
      <c r="A6202" t="s">
        <v>6459</v>
      </c>
      <c r="B6202" t="s">
        <v>33709</v>
      </c>
      <c r="I6202" t="s">
        <v>5</v>
      </c>
      <c r="J6202">
        <v>615.99</v>
      </c>
      <c r="M6202">
        <v>615.99</v>
      </c>
      <c r="N6202">
        <f t="shared" si="96"/>
        <v>0</v>
      </c>
    </row>
    <row r="6203" spans="1:14" x14ac:dyDescent="0.2">
      <c r="A6203" t="s">
        <v>6460</v>
      </c>
      <c r="B6203" t="s">
        <v>33710</v>
      </c>
      <c r="I6203" t="s">
        <v>5</v>
      </c>
      <c r="J6203">
        <v>750.74</v>
      </c>
      <c r="M6203">
        <v>750.74</v>
      </c>
      <c r="N6203">
        <f t="shared" si="96"/>
        <v>0</v>
      </c>
    </row>
    <row r="6204" spans="1:14" x14ac:dyDescent="0.2">
      <c r="A6204" t="s">
        <v>6461</v>
      </c>
      <c r="B6204" t="s">
        <v>33710</v>
      </c>
      <c r="I6204" t="s">
        <v>5</v>
      </c>
      <c r="J6204">
        <v>692.91</v>
      </c>
      <c r="M6204">
        <v>692.91</v>
      </c>
      <c r="N6204">
        <f t="shared" si="96"/>
        <v>0</v>
      </c>
    </row>
    <row r="6205" spans="1:14" x14ac:dyDescent="0.2">
      <c r="A6205" t="s">
        <v>6462</v>
      </c>
      <c r="B6205" t="s">
        <v>33711</v>
      </c>
      <c r="I6205" t="s">
        <v>5</v>
      </c>
      <c r="J6205">
        <v>835.19</v>
      </c>
      <c r="M6205">
        <v>835.19</v>
      </c>
      <c r="N6205">
        <f t="shared" si="96"/>
        <v>0</v>
      </c>
    </row>
    <row r="6206" spans="1:14" x14ac:dyDescent="0.2">
      <c r="A6206" t="s">
        <v>6463</v>
      </c>
      <c r="B6206" t="s">
        <v>33711</v>
      </c>
      <c r="I6206" t="s">
        <v>5</v>
      </c>
      <c r="J6206">
        <v>770.92</v>
      </c>
      <c r="M6206">
        <v>770.92</v>
      </c>
      <c r="N6206">
        <f t="shared" si="96"/>
        <v>0</v>
      </c>
    </row>
    <row r="6207" spans="1:14" x14ac:dyDescent="0.2">
      <c r="A6207" t="s">
        <v>6464</v>
      </c>
      <c r="B6207" t="s">
        <v>33712</v>
      </c>
      <c r="I6207" t="s">
        <v>5</v>
      </c>
      <c r="J6207">
        <v>1001.16</v>
      </c>
      <c r="M6207">
        <v>1001.16</v>
      </c>
      <c r="N6207">
        <f t="shared" si="96"/>
        <v>0</v>
      </c>
    </row>
    <row r="6208" spans="1:14" x14ac:dyDescent="0.2">
      <c r="A6208" t="s">
        <v>6465</v>
      </c>
      <c r="B6208" t="s">
        <v>33712</v>
      </c>
      <c r="I6208" t="s">
        <v>5</v>
      </c>
      <c r="J6208">
        <v>924.04</v>
      </c>
      <c r="M6208">
        <v>924.04</v>
      </c>
      <c r="N6208">
        <f t="shared" si="96"/>
        <v>0</v>
      </c>
    </row>
    <row r="6209" spans="1:14" x14ac:dyDescent="0.2">
      <c r="A6209" t="s">
        <v>6466</v>
      </c>
      <c r="B6209" t="s">
        <v>33713</v>
      </c>
      <c r="I6209" t="s">
        <v>5</v>
      </c>
      <c r="J6209">
        <v>377.06</v>
      </c>
      <c r="M6209">
        <v>377.06</v>
      </c>
      <c r="N6209">
        <f t="shared" si="96"/>
        <v>0</v>
      </c>
    </row>
    <row r="6210" spans="1:14" x14ac:dyDescent="0.2">
      <c r="A6210" t="s">
        <v>6467</v>
      </c>
      <c r="B6210" t="s">
        <v>33713</v>
      </c>
      <c r="I6210" t="s">
        <v>5</v>
      </c>
      <c r="J6210">
        <v>348.3</v>
      </c>
      <c r="M6210">
        <v>348.3</v>
      </c>
      <c r="N6210">
        <f t="shared" si="96"/>
        <v>0</v>
      </c>
    </row>
    <row r="6211" spans="1:14" x14ac:dyDescent="0.2">
      <c r="A6211" t="s">
        <v>6468</v>
      </c>
      <c r="B6211" t="s">
        <v>33714</v>
      </c>
      <c r="I6211" t="s">
        <v>5</v>
      </c>
      <c r="J6211">
        <v>440.33</v>
      </c>
      <c r="M6211">
        <v>440.33</v>
      </c>
      <c r="N6211">
        <f t="shared" si="96"/>
        <v>0</v>
      </c>
    </row>
    <row r="6212" spans="1:14" x14ac:dyDescent="0.2">
      <c r="A6212" t="s">
        <v>6469</v>
      </c>
      <c r="B6212" t="s">
        <v>33714</v>
      </c>
      <c r="I6212" t="s">
        <v>5</v>
      </c>
      <c r="J6212">
        <v>406.75</v>
      </c>
      <c r="M6212">
        <v>406.75</v>
      </c>
      <c r="N6212">
        <f t="shared" ref="N6212:N6275" si="97">J6212-M6212</f>
        <v>0</v>
      </c>
    </row>
    <row r="6213" spans="1:14" x14ac:dyDescent="0.2">
      <c r="A6213" t="s">
        <v>6470</v>
      </c>
      <c r="B6213" t="s">
        <v>33715</v>
      </c>
      <c r="I6213" t="s">
        <v>5</v>
      </c>
      <c r="J6213">
        <v>503.13</v>
      </c>
      <c r="M6213">
        <v>503.13</v>
      </c>
      <c r="N6213">
        <f t="shared" si="97"/>
        <v>0</v>
      </c>
    </row>
    <row r="6214" spans="1:14" x14ac:dyDescent="0.2">
      <c r="A6214" t="s">
        <v>6471</v>
      </c>
      <c r="B6214" t="s">
        <v>33715</v>
      </c>
      <c r="I6214" t="s">
        <v>5</v>
      </c>
      <c r="J6214">
        <v>464.76</v>
      </c>
      <c r="M6214">
        <v>464.76</v>
      </c>
      <c r="N6214">
        <f t="shared" si="97"/>
        <v>0</v>
      </c>
    </row>
    <row r="6215" spans="1:14" x14ac:dyDescent="0.2">
      <c r="A6215" t="s">
        <v>6472</v>
      </c>
      <c r="B6215" t="s">
        <v>33716</v>
      </c>
      <c r="I6215" t="s">
        <v>5</v>
      </c>
      <c r="J6215">
        <v>565.99</v>
      </c>
      <c r="M6215">
        <v>565.99</v>
      </c>
      <c r="N6215">
        <f t="shared" si="97"/>
        <v>0</v>
      </c>
    </row>
    <row r="6216" spans="1:14" x14ac:dyDescent="0.2">
      <c r="A6216" t="s">
        <v>6473</v>
      </c>
      <c r="B6216" t="s">
        <v>33716</v>
      </c>
      <c r="I6216" t="s">
        <v>5</v>
      </c>
      <c r="J6216">
        <v>522.82000000000005</v>
      </c>
      <c r="M6216">
        <v>522.82000000000005</v>
      </c>
      <c r="N6216">
        <f t="shared" si="97"/>
        <v>0</v>
      </c>
    </row>
    <row r="6217" spans="1:14" x14ac:dyDescent="0.2">
      <c r="A6217" t="s">
        <v>6474</v>
      </c>
      <c r="B6217" t="s">
        <v>33717</v>
      </c>
      <c r="I6217" t="s">
        <v>5</v>
      </c>
      <c r="J6217">
        <v>628.85</v>
      </c>
      <c r="M6217">
        <v>628.85</v>
      </c>
      <c r="N6217">
        <f t="shared" si="97"/>
        <v>0</v>
      </c>
    </row>
    <row r="6218" spans="1:14" x14ac:dyDescent="0.2">
      <c r="A6218" t="s">
        <v>6475</v>
      </c>
      <c r="B6218" t="s">
        <v>33717</v>
      </c>
      <c r="I6218" t="s">
        <v>5</v>
      </c>
      <c r="J6218">
        <v>580.89</v>
      </c>
      <c r="M6218">
        <v>580.89</v>
      </c>
      <c r="N6218">
        <f t="shared" si="97"/>
        <v>0</v>
      </c>
    </row>
    <row r="6219" spans="1:14" x14ac:dyDescent="0.2">
      <c r="A6219" t="s">
        <v>6476</v>
      </c>
      <c r="B6219" t="s">
        <v>33718</v>
      </c>
      <c r="I6219" t="s">
        <v>5</v>
      </c>
      <c r="J6219">
        <v>754.57</v>
      </c>
      <c r="M6219">
        <v>754.57</v>
      </c>
      <c r="N6219">
        <f t="shared" si="97"/>
        <v>0</v>
      </c>
    </row>
    <row r="6220" spans="1:14" x14ac:dyDescent="0.2">
      <c r="A6220" t="s">
        <v>6477</v>
      </c>
      <c r="B6220" t="s">
        <v>33718</v>
      </c>
      <c r="I6220" t="s">
        <v>5</v>
      </c>
      <c r="J6220">
        <v>697.02</v>
      </c>
      <c r="M6220">
        <v>697.02</v>
      </c>
      <c r="N6220">
        <f t="shared" si="97"/>
        <v>0</v>
      </c>
    </row>
    <row r="6221" spans="1:14" x14ac:dyDescent="0.2">
      <c r="A6221" t="s">
        <v>6478</v>
      </c>
      <c r="B6221" t="s">
        <v>33719</v>
      </c>
      <c r="I6221" t="s">
        <v>5</v>
      </c>
      <c r="J6221">
        <v>880.23</v>
      </c>
      <c r="M6221">
        <v>880.23</v>
      </c>
      <c r="N6221">
        <f t="shared" si="97"/>
        <v>0</v>
      </c>
    </row>
    <row r="6222" spans="1:14" x14ac:dyDescent="0.2">
      <c r="A6222" t="s">
        <v>6479</v>
      </c>
      <c r="B6222" t="s">
        <v>33719</v>
      </c>
      <c r="I6222" t="s">
        <v>5</v>
      </c>
      <c r="J6222">
        <v>813.1</v>
      </c>
      <c r="M6222">
        <v>813.1</v>
      </c>
      <c r="N6222">
        <f t="shared" si="97"/>
        <v>0</v>
      </c>
    </row>
    <row r="6223" spans="1:14" x14ac:dyDescent="0.2">
      <c r="A6223" t="s">
        <v>6480</v>
      </c>
      <c r="B6223" t="s">
        <v>33720</v>
      </c>
      <c r="I6223" t="s">
        <v>5</v>
      </c>
      <c r="J6223">
        <v>1005.95</v>
      </c>
      <c r="M6223">
        <v>1005.95</v>
      </c>
      <c r="N6223">
        <f t="shared" si="97"/>
        <v>0</v>
      </c>
    </row>
    <row r="6224" spans="1:14" x14ac:dyDescent="0.2">
      <c r="A6224" t="s">
        <v>6481</v>
      </c>
      <c r="B6224" t="s">
        <v>33720</v>
      </c>
      <c r="I6224" t="s">
        <v>5</v>
      </c>
      <c r="J6224">
        <v>929.23</v>
      </c>
      <c r="M6224">
        <v>929.23</v>
      </c>
      <c r="N6224">
        <f t="shared" si="97"/>
        <v>0</v>
      </c>
    </row>
    <row r="6225" spans="1:14" x14ac:dyDescent="0.2">
      <c r="A6225" t="s">
        <v>6482</v>
      </c>
      <c r="B6225" t="s">
        <v>33721</v>
      </c>
      <c r="I6225" t="s">
        <v>5</v>
      </c>
      <c r="J6225">
        <v>1131.6300000000001</v>
      </c>
      <c r="M6225">
        <v>1131.6300000000001</v>
      </c>
      <c r="N6225">
        <f t="shared" si="97"/>
        <v>0</v>
      </c>
    </row>
    <row r="6226" spans="1:14" x14ac:dyDescent="0.2">
      <c r="A6226" t="s">
        <v>6483</v>
      </c>
      <c r="B6226" t="s">
        <v>33721</v>
      </c>
      <c r="I6226" t="s">
        <v>5</v>
      </c>
      <c r="J6226">
        <v>1045.33</v>
      </c>
      <c r="M6226">
        <v>1045.33</v>
      </c>
      <c r="N6226">
        <f t="shared" si="97"/>
        <v>0</v>
      </c>
    </row>
    <row r="6227" spans="1:14" x14ac:dyDescent="0.2">
      <c r="A6227" t="s">
        <v>6484</v>
      </c>
      <c r="B6227" t="s">
        <v>33722</v>
      </c>
      <c r="I6227" t="s">
        <v>5</v>
      </c>
      <c r="J6227">
        <v>1257.7</v>
      </c>
      <c r="M6227">
        <v>1257.7</v>
      </c>
      <c r="N6227">
        <f t="shared" si="97"/>
        <v>0</v>
      </c>
    </row>
    <row r="6228" spans="1:14" x14ac:dyDescent="0.2">
      <c r="A6228" t="s">
        <v>6485</v>
      </c>
      <c r="B6228" t="s">
        <v>33722</v>
      </c>
      <c r="I6228" t="s">
        <v>5</v>
      </c>
      <c r="J6228">
        <v>1161.79</v>
      </c>
      <c r="M6228">
        <v>1161.79</v>
      </c>
      <c r="N6228">
        <f t="shared" si="97"/>
        <v>0</v>
      </c>
    </row>
    <row r="6229" spans="1:14" x14ac:dyDescent="0.2">
      <c r="A6229" t="s">
        <v>6486</v>
      </c>
      <c r="B6229" t="s">
        <v>33723</v>
      </c>
      <c r="I6229" t="s">
        <v>5</v>
      </c>
      <c r="J6229">
        <v>1509.1</v>
      </c>
      <c r="M6229">
        <v>1509.1</v>
      </c>
      <c r="N6229">
        <f t="shared" si="97"/>
        <v>0</v>
      </c>
    </row>
    <row r="6230" spans="1:14" x14ac:dyDescent="0.2">
      <c r="A6230" t="s">
        <v>6487</v>
      </c>
      <c r="B6230" t="s">
        <v>33723</v>
      </c>
      <c r="I6230" t="s">
        <v>5</v>
      </c>
      <c r="J6230">
        <v>1394.01</v>
      </c>
      <c r="M6230">
        <v>1394.01</v>
      </c>
      <c r="N6230">
        <f t="shared" si="97"/>
        <v>0</v>
      </c>
    </row>
    <row r="6231" spans="1:14" x14ac:dyDescent="0.2">
      <c r="A6231" t="s">
        <v>6488</v>
      </c>
      <c r="B6231" t="s">
        <v>33724</v>
      </c>
      <c r="I6231" t="s">
        <v>5</v>
      </c>
      <c r="J6231">
        <v>1634.8</v>
      </c>
      <c r="M6231">
        <v>1634.8</v>
      </c>
      <c r="N6231">
        <f t="shared" si="97"/>
        <v>0</v>
      </c>
    </row>
    <row r="6232" spans="1:14" x14ac:dyDescent="0.2">
      <c r="A6232" t="s">
        <v>6489</v>
      </c>
      <c r="B6232" t="s">
        <v>33724</v>
      </c>
      <c r="I6232" t="s">
        <v>5</v>
      </c>
      <c r="J6232">
        <v>1510.13</v>
      </c>
      <c r="M6232">
        <v>1510.13</v>
      </c>
      <c r="N6232">
        <f t="shared" si="97"/>
        <v>0</v>
      </c>
    </row>
    <row r="6233" spans="1:14" x14ac:dyDescent="0.2">
      <c r="A6233" t="s">
        <v>6490</v>
      </c>
      <c r="B6233" t="s">
        <v>33725</v>
      </c>
      <c r="I6233" t="s">
        <v>5</v>
      </c>
      <c r="J6233">
        <v>1886.2</v>
      </c>
      <c r="M6233">
        <v>1886.2</v>
      </c>
      <c r="N6233">
        <f t="shared" si="97"/>
        <v>0</v>
      </c>
    </row>
    <row r="6234" spans="1:14" x14ac:dyDescent="0.2">
      <c r="A6234" t="s">
        <v>6491</v>
      </c>
      <c r="B6234" t="s">
        <v>33725</v>
      </c>
      <c r="I6234" t="s">
        <v>5</v>
      </c>
      <c r="J6234">
        <v>1742.36</v>
      </c>
      <c r="M6234">
        <v>1742.36</v>
      </c>
      <c r="N6234">
        <f t="shared" si="97"/>
        <v>0</v>
      </c>
    </row>
    <row r="6235" spans="1:14" x14ac:dyDescent="0.2">
      <c r="A6235" t="s">
        <v>6492</v>
      </c>
      <c r="B6235" t="s">
        <v>33726</v>
      </c>
      <c r="I6235" t="s">
        <v>5</v>
      </c>
      <c r="J6235">
        <v>2515.0500000000002</v>
      </c>
      <c r="M6235">
        <v>2515.0500000000002</v>
      </c>
      <c r="N6235">
        <f t="shared" si="97"/>
        <v>0</v>
      </c>
    </row>
    <row r="6236" spans="1:14" x14ac:dyDescent="0.2">
      <c r="A6236" t="s">
        <v>6493</v>
      </c>
      <c r="B6236" t="s">
        <v>33726</v>
      </c>
      <c r="I6236" t="s">
        <v>5</v>
      </c>
      <c r="J6236">
        <v>2323.25</v>
      </c>
      <c r="M6236">
        <v>2323.25</v>
      </c>
      <c r="N6236">
        <f t="shared" si="97"/>
        <v>0</v>
      </c>
    </row>
    <row r="6237" spans="1:14" x14ac:dyDescent="0.2">
      <c r="A6237" t="s">
        <v>6494</v>
      </c>
      <c r="B6237" t="s">
        <v>33727</v>
      </c>
      <c r="I6237" t="s">
        <v>5</v>
      </c>
      <c r="J6237">
        <v>3143.9</v>
      </c>
      <c r="M6237">
        <v>3143.9</v>
      </c>
      <c r="N6237">
        <f t="shared" si="97"/>
        <v>0</v>
      </c>
    </row>
    <row r="6238" spans="1:14" x14ac:dyDescent="0.2">
      <c r="A6238" t="s">
        <v>6495</v>
      </c>
      <c r="B6238" t="s">
        <v>33727</v>
      </c>
      <c r="I6238" t="s">
        <v>5</v>
      </c>
      <c r="J6238">
        <v>2904.15</v>
      </c>
      <c r="M6238">
        <v>2904.15</v>
      </c>
      <c r="N6238">
        <f t="shared" si="97"/>
        <v>0</v>
      </c>
    </row>
    <row r="6239" spans="1:14" x14ac:dyDescent="0.2">
      <c r="A6239" t="s">
        <v>6496</v>
      </c>
      <c r="B6239" t="s">
        <v>33728</v>
      </c>
      <c r="I6239" t="s">
        <v>5</v>
      </c>
      <c r="J6239">
        <v>803.45</v>
      </c>
      <c r="M6239">
        <v>803.45</v>
      </c>
      <c r="N6239">
        <f t="shared" si="97"/>
        <v>0</v>
      </c>
    </row>
    <row r="6240" spans="1:14" x14ac:dyDescent="0.2">
      <c r="A6240" t="s">
        <v>6497</v>
      </c>
      <c r="B6240" t="s">
        <v>33728</v>
      </c>
      <c r="I6240" t="s">
        <v>5</v>
      </c>
      <c r="J6240">
        <v>743.06</v>
      </c>
      <c r="M6240">
        <v>743.06</v>
      </c>
      <c r="N6240">
        <f t="shared" si="97"/>
        <v>0</v>
      </c>
    </row>
    <row r="6241" spans="1:14" x14ac:dyDescent="0.2">
      <c r="A6241" t="s">
        <v>6498</v>
      </c>
      <c r="B6241" t="s">
        <v>33729</v>
      </c>
      <c r="I6241" t="s">
        <v>5</v>
      </c>
      <c r="J6241">
        <v>964.05</v>
      </c>
      <c r="M6241">
        <v>964.05</v>
      </c>
      <c r="N6241">
        <f t="shared" si="97"/>
        <v>0</v>
      </c>
    </row>
    <row r="6242" spans="1:14" x14ac:dyDescent="0.2">
      <c r="A6242" t="s">
        <v>6499</v>
      </c>
      <c r="B6242" t="s">
        <v>33729</v>
      </c>
      <c r="I6242" t="s">
        <v>5</v>
      </c>
      <c r="J6242">
        <v>891.59</v>
      </c>
      <c r="M6242">
        <v>891.59</v>
      </c>
      <c r="N6242">
        <f t="shared" si="97"/>
        <v>0</v>
      </c>
    </row>
    <row r="6243" spans="1:14" x14ac:dyDescent="0.2">
      <c r="A6243" t="s">
        <v>6500</v>
      </c>
      <c r="B6243" t="s">
        <v>33730</v>
      </c>
      <c r="I6243" t="s">
        <v>5</v>
      </c>
      <c r="J6243">
        <v>1124.6300000000001</v>
      </c>
      <c r="M6243">
        <v>1124.6300000000001</v>
      </c>
      <c r="N6243">
        <f t="shared" si="97"/>
        <v>0</v>
      </c>
    </row>
    <row r="6244" spans="1:14" x14ac:dyDescent="0.2">
      <c r="A6244" t="s">
        <v>6501</v>
      </c>
      <c r="B6244" t="s">
        <v>33730</v>
      </c>
      <c r="I6244" t="s">
        <v>5</v>
      </c>
      <c r="J6244">
        <v>1040.0999999999999</v>
      </c>
      <c r="M6244">
        <v>1040.0999999999999</v>
      </c>
      <c r="N6244">
        <f t="shared" si="97"/>
        <v>0</v>
      </c>
    </row>
    <row r="6245" spans="1:14" x14ac:dyDescent="0.2">
      <c r="A6245" t="s">
        <v>6502</v>
      </c>
      <c r="B6245" t="s">
        <v>33731</v>
      </c>
      <c r="I6245" t="s">
        <v>5</v>
      </c>
      <c r="J6245">
        <v>1285.22</v>
      </c>
      <c r="M6245">
        <v>1285.22</v>
      </c>
      <c r="N6245">
        <f t="shared" si="97"/>
        <v>0</v>
      </c>
    </row>
    <row r="6246" spans="1:14" x14ac:dyDescent="0.2">
      <c r="A6246" t="s">
        <v>6503</v>
      </c>
      <c r="B6246" t="s">
        <v>33731</v>
      </c>
      <c r="I6246" t="s">
        <v>5</v>
      </c>
      <c r="J6246">
        <v>1188.6199999999999</v>
      </c>
      <c r="M6246">
        <v>1188.6199999999999</v>
      </c>
      <c r="N6246">
        <f t="shared" si="97"/>
        <v>0</v>
      </c>
    </row>
    <row r="6247" spans="1:14" x14ac:dyDescent="0.2">
      <c r="A6247" t="s">
        <v>6504</v>
      </c>
      <c r="B6247" t="s">
        <v>33732</v>
      </c>
      <c r="I6247" t="s">
        <v>5</v>
      </c>
      <c r="J6247">
        <v>1445.81</v>
      </c>
      <c r="M6247">
        <v>1445.81</v>
      </c>
      <c r="N6247">
        <f t="shared" si="97"/>
        <v>0</v>
      </c>
    </row>
    <row r="6248" spans="1:14" x14ac:dyDescent="0.2">
      <c r="A6248" t="s">
        <v>6505</v>
      </c>
      <c r="B6248" t="s">
        <v>33732</v>
      </c>
      <c r="I6248" t="s">
        <v>5</v>
      </c>
      <c r="J6248">
        <v>1337.14</v>
      </c>
      <c r="M6248">
        <v>1337.14</v>
      </c>
      <c r="N6248">
        <f t="shared" si="97"/>
        <v>0</v>
      </c>
    </row>
    <row r="6249" spans="1:14" x14ac:dyDescent="0.2">
      <c r="A6249" t="s">
        <v>6506</v>
      </c>
      <c r="B6249" t="s">
        <v>33733</v>
      </c>
      <c r="I6249" t="s">
        <v>5</v>
      </c>
      <c r="J6249">
        <v>1606.94</v>
      </c>
      <c r="M6249">
        <v>1606.94</v>
      </c>
      <c r="N6249">
        <f t="shared" si="97"/>
        <v>0</v>
      </c>
    </row>
    <row r="6250" spans="1:14" x14ac:dyDescent="0.2">
      <c r="A6250" t="s">
        <v>6507</v>
      </c>
      <c r="B6250" t="s">
        <v>33733</v>
      </c>
      <c r="I6250" t="s">
        <v>5</v>
      </c>
      <c r="J6250">
        <v>1486.16</v>
      </c>
      <c r="M6250">
        <v>1486.16</v>
      </c>
      <c r="N6250">
        <f t="shared" si="97"/>
        <v>0</v>
      </c>
    </row>
    <row r="6251" spans="1:14" x14ac:dyDescent="0.2">
      <c r="A6251" t="s">
        <v>6508</v>
      </c>
      <c r="B6251" t="s">
        <v>33734</v>
      </c>
      <c r="I6251" t="s">
        <v>5</v>
      </c>
      <c r="J6251">
        <v>1928.13</v>
      </c>
      <c r="M6251">
        <v>1928.13</v>
      </c>
      <c r="N6251">
        <f t="shared" si="97"/>
        <v>0</v>
      </c>
    </row>
    <row r="6252" spans="1:14" x14ac:dyDescent="0.2">
      <c r="A6252" t="s">
        <v>6509</v>
      </c>
      <c r="B6252" t="s">
        <v>33734</v>
      </c>
      <c r="I6252" t="s">
        <v>5</v>
      </c>
      <c r="J6252">
        <v>1783.21</v>
      </c>
      <c r="M6252">
        <v>1783.21</v>
      </c>
      <c r="N6252">
        <f t="shared" si="97"/>
        <v>0</v>
      </c>
    </row>
    <row r="6253" spans="1:14" x14ac:dyDescent="0.2">
      <c r="A6253" t="s">
        <v>6510</v>
      </c>
      <c r="B6253" t="s">
        <v>33735</v>
      </c>
      <c r="I6253" t="s">
        <v>5</v>
      </c>
      <c r="J6253">
        <v>2409.9299999999998</v>
      </c>
      <c r="M6253">
        <v>2409.9299999999998</v>
      </c>
      <c r="N6253">
        <f t="shared" si="97"/>
        <v>0</v>
      </c>
    </row>
    <row r="6254" spans="1:14" x14ac:dyDescent="0.2">
      <c r="A6254" t="s">
        <v>6511</v>
      </c>
      <c r="B6254" t="s">
        <v>33735</v>
      </c>
      <c r="I6254" t="s">
        <v>5</v>
      </c>
      <c r="J6254">
        <v>2228.8000000000002</v>
      </c>
      <c r="M6254">
        <v>2228.8000000000002</v>
      </c>
      <c r="N6254">
        <f t="shared" si="97"/>
        <v>0</v>
      </c>
    </row>
    <row r="6255" spans="1:14" x14ac:dyDescent="0.2">
      <c r="A6255" t="s">
        <v>6512</v>
      </c>
      <c r="B6255" t="s">
        <v>33736</v>
      </c>
      <c r="I6255" t="s">
        <v>5</v>
      </c>
      <c r="J6255">
        <v>2811.88</v>
      </c>
      <c r="M6255">
        <v>2811.88</v>
      </c>
      <c r="N6255">
        <f t="shared" si="97"/>
        <v>0</v>
      </c>
    </row>
    <row r="6256" spans="1:14" x14ac:dyDescent="0.2">
      <c r="A6256" t="s">
        <v>6513</v>
      </c>
      <c r="B6256" t="s">
        <v>33736</v>
      </c>
      <c r="I6256" t="s">
        <v>5</v>
      </c>
      <c r="J6256">
        <v>2600.5300000000002</v>
      </c>
      <c r="M6256">
        <v>2600.5300000000002</v>
      </c>
      <c r="N6256">
        <f t="shared" si="97"/>
        <v>0</v>
      </c>
    </row>
    <row r="6257" spans="1:14" x14ac:dyDescent="0.2">
      <c r="A6257" t="s">
        <v>6514</v>
      </c>
      <c r="B6257" t="s">
        <v>33737</v>
      </c>
      <c r="I6257" t="s">
        <v>5</v>
      </c>
      <c r="J6257">
        <v>2892.19</v>
      </c>
      <c r="M6257">
        <v>2892.19</v>
      </c>
      <c r="N6257">
        <f t="shared" si="97"/>
        <v>0</v>
      </c>
    </row>
    <row r="6258" spans="1:14" x14ac:dyDescent="0.2">
      <c r="A6258" t="s">
        <v>6515</v>
      </c>
      <c r="B6258" t="s">
        <v>33737</v>
      </c>
      <c r="I6258" t="s">
        <v>5</v>
      </c>
      <c r="J6258">
        <v>2674.81</v>
      </c>
      <c r="M6258">
        <v>2674.81</v>
      </c>
      <c r="N6258">
        <f t="shared" si="97"/>
        <v>0</v>
      </c>
    </row>
    <row r="6259" spans="1:14" x14ac:dyDescent="0.2">
      <c r="A6259" t="s">
        <v>6516</v>
      </c>
      <c r="B6259" t="s">
        <v>33738</v>
      </c>
      <c r="I6259" t="s">
        <v>5</v>
      </c>
      <c r="J6259">
        <v>3213.36</v>
      </c>
      <c r="M6259">
        <v>3213.36</v>
      </c>
      <c r="N6259">
        <f t="shared" si="97"/>
        <v>0</v>
      </c>
    </row>
    <row r="6260" spans="1:14" x14ac:dyDescent="0.2">
      <c r="A6260" t="s">
        <v>6517</v>
      </c>
      <c r="B6260" t="s">
        <v>33738</v>
      </c>
      <c r="I6260" t="s">
        <v>5</v>
      </c>
      <c r="J6260">
        <v>2971.84</v>
      </c>
      <c r="M6260">
        <v>2971.84</v>
      </c>
      <c r="N6260">
        <f t="shared" si="97"/>
        <v>0</v>
      </c>
    </row>
    <row r="6261" spans="1:14" x14ac:dyDescent="0.2">
      <c r="A6261" t="s">
        <v>6518</v>
      </c>
      <c r="B6261" t="s">
        <v>33739</v>
      </c>
      <c r="I6261" t="s">
        <v>5</v>
      </c>
      <c r="J6261">
        <v>4016.81</v>
      </c>
      <c r="M6261">
        <v>4016.81</v>
      </c>
      <c r="N6261">
        <f t="shared" si="97"/>
        <v>0</v>
      </c>
    </row>
    <row r="6262" spans="1:14" x14ac:dyDescent="0.2">
      <c r="A6262" t="s">
        <v>6519</v>
      </c>
      <c r="B6262" t="s">
        <v>33739</v>
      </c>
      <c r="I6262" t="s">
        <v>5</v>
      </c>
      <c r="J6262">
        <v>3714.9</v>
      </c>
      <c r="M6262">
        <v>3714.9</v>
      </c>
      <c r="N6262">
        <f t="shared" si="97"/>
        <v>0</v>
      </c>
    </row>
    <row r="6263" spans="1:14" x14ac:dyDescent="0.2">
      <c r="A6263" t="s">
        <v>6520</v>
      </c>
      <c r="B6263" t="s">
        <v>33740</v>
      </c>
      <c r="I6263" t="s">
        <v>5</v>
      </c>
      <c r="J6263">
        <v>3645.12</v>
      </c>
      <c r="M6263">
        <v>3645.12</v>
      </c>
      <c r="N6263">
        <f t="shared" si="97"/>
        <v>0</v>
      </c>
    </row>
    <row r="6264" spans="1:14" x14ac:dyDescent="0.2">
      <c r="A6264" t="s">
        <v>6521</v>
      </c>
      <c r="B6264" t="s">
        <v>33740</v>
      </c>
      <c r="I6264" t="s">
        <v>5</v>
      </c>
      <c r="J6264">
        <v>3374.15</v>
      </c>
      <c r="M6264">
        <v>3374.15</v>
      </c>
      <c r="N6264">
        <f t="shared" si="97"/>
        <v>0</v>
      </c>
    </row>
    <row r="6265" spans="1:14" x14ac:dyDescent="0.2">
      <c r="A6265" t="s">
        <v>6522</v>
      </c>
      <c r="B6265" t="s">
        <v>33741</v>
      </c>
      <c r="I6265" t="s">
        <v>5</v>
      </c>
      <c r="J6265">
        <v>4049.93</v>
      </c>
      <c r="M6265">
        <v>4049.93</v>
      </c>
      <c r="N6265">
        <f t="shared" si="97"/>
        <v>0</v>
      </c>
    </row>
    <row r="6266" spans="1:14" x14ac:dyDescent="0.2">
      <c r="A6266" t="s">
        <v>6523</v>
      </c>
      <c r="B6266" t="s">
        <v>33741</v>
      </c>
      <c r="I6266" t="s">
        <v>5</v>
      </c>
      <c r="J6266">
        <v>3748.86</v>
      </c>
      <c r="M6266">
        <v>3748.86</v>
      </c>
      <c r="N6266">
        <f t="shared" si="97"/>
        <v>0</v>
      </c>
    </row>
    <row r="6267" spans="1:14" x14ac:dyDescent="0.2">
      <c r="A6267" t="s">
        <v>6524</v>
      </c>
      <c r="B6267" t="s">
        <v>33742</v>
      </c>
      <c r="I6267" t="s">
        <v>5</v>
      </c>
      <c r="J6267">
        <v>5062.6400000000003</v>
      </c>
      <c r="M6267">
        <v>5062.6400000000003</v>
      </c>
      <c r="N6267">
        <f t="shared" si="97"/>
        <v>0</v>
      </c>
    </row>
    <row r="6268" spans="1:14" x14ac:dyDescent="0.2">
      <c r="A6268" t="s">
        <v>6525</v>
      </c>
      <c r="B6268" t="s">
        <v>33742</v>
      </c>
      <c r="I6268" t="s">
        <v>5</v>
      </c>
      <c r="J6268">
        <v>4686.3</v>
      </c>
      <c r="M6268">
        <v>4686.3</v>
      </c>
      <c r="N6268">
        <f t="shared" si="97"/>
        <v>0</v>
      </c>
    </row>
    <row r="6269" spans="1:14" x14ac:dyDescent="0.2">
      <c r="A6269" t="s">
        <v>6526</v>
      </c>
      <c r="B6269" t="s">
        <v>33743</v>
      </c>
      <c r="I6269" t="s">
        <v>5</v>
      </c>
      <c r="J6269">
        <v>253.21</v>
      </c>
      <c r="M6269">
        <v>253.21</v>
      </c>
      <c r="N6269">
        <f t="shared" si="97"/>
        <v>0</v>
      </c>
    </row>
    <row r="6270" spans="1:14" x14ac:dyDescent="0.2">
      <c r="A6270" t="s">
        <v>6527</v>
      </c>
      <c r="B6270" t="s">
        <v>33743</v>
      </c>
      <c r="I6270" t="s">
        <v>5</v>
      </c>
      <c r="J6270">
        <v>239.4</v>
      </c>
      <c r="M6270">
        <v>239.4</v>
      </c>
      <c r="N6270">
        <f t="shared" si="97"/>
        <v>0</v>
      </c>
    </row>
    <row r="6271" spans="1:14" x14ac:dyDescent="0.2">
      <c r="A6271" t="s">
        <v>6528</v>
      </c>
      <c r="B6271" t="s">
        <v>33744</v>
      </c>
      <c r="I6271" t="s">
        <v>5</v>
      </c>
      <c r="J6271">
        <v>266.41000000000003</v>
      </c>
      <c r="M6271">
        <v>266.41000000000003</v>
      </c>
      <c r="N6271">
        <f t="shared" si="97"/>
        <v>0</v>
      </c>
    </row>
    <row r="6272" spans="1:14" x14ac:dyDescent="0.2">
      <c r="A6272" t="s">
        <v>6529</v>
      </c>
      <c r="B6272" t="s">
        <v>33744</v>
      </c>
      <c r="I6272" t="s">
        <v>5</v>
      </c>
      <c r="J6272">
        <v>251.92</v>
      </c>
      <c r="M6272">
        <v>251.92</v>
      </c>
      <c r="N6272">
        <f t="shared" si="97"/>
        <v>0</v>
      </c>
    </row>
    <row r="6273" spans="1:14" x14ac:dyDescent="0.2">
      <c r="A6273" t="s">
        <v>6530</v>
      </c>
      <c r="B6273" t="s">
        <v>33745</v>
      </c>
      <c r="I6273" t="s">
        <v>5</v>
      </c>
      <c r="J6273">
        <v>204.75</v>
      </c>
      <c r="M6273">
        <v>204.75</v>
      </c>
      <c r="N6273">
        <f t="shared" si="97"/>
        <v>0</v>
      </c>
    </row>
    <row r="6274" spans="1:14" x14ac:dyDescent="0.2">
      <c r="A6274" t="s">
        <v>6531</v>
      </c>
      <c r="B6274" t="s">
        <v>33745</v>
      </c>
      <c r="I6274" t="s">
        <v>5</v>
      </c>
      <c r="J6274">
        <v>192.35</v>
      </c>
      <c r="M6274">
        <v>192.35</v>
      </c>
      <c r="N6274">
        <f t="shared" si="97"/>
        <v>0</v>
      </c>
    </row>
    <row r="6275" spans="1:14" x14ac:dyDescent="0.2">
      <c r="A6275" t="s">
        <v>6532</v>
      </c>
      <c r="B6275" t="s">
        <v>33746</v>
      </c>
      <c r="I6275" t="s">
        <v>5</v>
      </c>
      <c r="J6275">
        <v>180.55</v>
      </c>
      <c r="M6275">
        <v>180.55</v>
      </c>
      <c r="N6275">
        <f t="shared" si="97"/>
        <v>0</v>
      </c>
    </row>
    <row r="6276" spans="1:14" x14ac:dyDescent="0.2">
      <c r="A6276" t="s">
        <v>6533</v>
      </c>
      <c r="B6276" t="s">
        <v>33746</v>
      </c>
      <c r="I6276" t="s">
        <v>5</v>
      </c>
      <c r="J6276">
        <v>168.89</v>
      </c>
      <c r="M6276">
        <v>168.89</v>
      </c>
      <c r="N6276">
        <f t="shared" ref="N6276:N6339" si="98">J6276-M6276</f>
        <v>0</v>
      </c>
    </row>
    <row r="6277" spans="1:14" x14ac:dyDescent="0.2">
      <c r="A6277" t="s">
        <v>6534</v>
      </c>
      <c r="B6277" t="s">
        <v>33747</v>
      </c>
      <c r="I6277" t="s">
        <v>5</v>
      </c>
      <c r="J6277">
        <v>170.51</v>
      </c>
      <c r="M6277">
        <v>170.51</v>
      </c>
      <c r="N6277">
        <f t="shared" si="98"/>
        <v>0</v>
      </c>
    </row>
    <row r="6278" spans="1:14" x14ac:dyDescent="0.2">
      <c r="A6278" t="s">
        <v>6535</v>
      </c>
      <c r="B6278" t="s">
        <v>33747</v>
      </c>
      <c r="I6278" t="s">
        <v>5</v>
      </c>
      <c r="J6278">
        <v>155.69999999999999</v>
      </c>
      <c r="M6278">
        <v>155.69999999999999</v>
      </c>
      <c r="N6278">
        <f t="shared" si="98"/>
        <v>0</v>
      </c>
    </row>
    <row r="6279" spans="1:14" x14ac:dyDescent="0.2">
      <c r="A6279" t="s">
        <v>6536</v>
      </c>
      <c r="B6279" t="s">
        <v>33748</v>
      </c>
      <c r="I6279" t="s">
        <v>5</v>
      </c>
      <c r="J6279">
        <v>213.14</v>
      </c>
      <c r="M6279">
        <v>213.14</v>
      </c>
      <c r="N6279">
        <f t="shared" si="98"/>
        <v>0</v>
      </c>
    </row>
    <row r="6280" spans="1:14" x14ac:dyDescent="0.2">
      <c r="A6280" t="s">
        <v>6537</v>
      </c>
      <c r="B6280" t="s">
        <v>33748</v>
      </c>
      <c r="I6280" t="s">
        <v>5</v>
      </c>
      <c r="J6280">
        <v>195.36</v>
      </c>
      <c r="M6280">
        <v>195.36</v>
      </c>
      <c r="N6280">
        <f t="shared" si="98"/>
        <v>0</v>
      </c>
    </row>
    <row r="6281" spans="1:14" x14ac:dyDescent="0.2">
      <c r="A6281" t="s">
        <v>6538</v>
      </c>
      <c r="B6281" t="s">
        <v>33749</v>
      </c>
      <c r="I6281" t="s">
        <v>5</v>
      </c>
      <c r="J6281">
        <v>265.05</v>
      </c>
      <c r="M6281">
        <v>265.05</v>
      </c>
      <c r="N6281">
        <f t="shared" si="98"/>
        <v>0</v>
      </c>
    </row>
    <row r="6282" spans="1:14" x14ac:dyDescent="0.2">
      <c r="A6282" t="s">
        <v>6539</v>
      </c>
      <c r="B6282" t="s">
        <v>33749</v>
      </c>
      <c r="I6282" t="s">
        <v>5</v>
      </c>
      <c r="J6282">
        <v>243</v>
      </c>
      <c r="M6282">
        <v>243</v>
      </c>
      <c r="N6282">
        <f t="shared" si="98"/>
        <v>0</v>
      </c>
    </row>
    <row r="6283" spans="1:14" x14ac:dyDescent="0.2">
      <c r="A6283" t="s">
        <v>6540</v>
      </c>
      <c r="B6283" t="s">
        <v>33750</v>
      </c>
      <c r="I6283" t="s">
        <v>5</v>
      </c>
      <c r="J6283">
        <v>368.98</v>
      </c>
      <c r="M6283">
        <v>368.98</v>
      </c>
      <c r="N6283">
        <f t="shared" si="98"/>
        <v>0</v>
      </c>
    </row>
    <row r="6284" spans="1:14" x14ac:dyDescent="0.2">
      <c r="A6284" t="s">
        <v>6541</v>
      </c>
      <c r="B6284" t="s">
        <v>33750</v>
      </c>
      <c r="I6284" t="s">
        <v>5</v>
      </c>
      <c r="J6284">
        <v>339.7</v>
      </c>
      <c r="M6284">
        <v>339.7</v>
      </c>
      <c r="N6284">
        <f t="shared" si="98"/>
        <v>0</v>
      </c>
    </row>
    <row r="6285" spans="1:14" x14ac:dyDescent="0.2">
      <c r="A6285" t="s">
        <v>6542</v>
      </c>
      <c r="B6285" t="s">
        <v>33751</v>
      </c>
      <c r="I6285" t="s">
        <v>5</v>
      </c>
      <c r="J6285">
        <v>428.05</v>
      </c>
      <c r="M6285">
        <v>428.05</v>
      </c>
      <c r="N6285">
        <f t="shared" si="98"/>
        <v>0</v>
      </c>
    </row>
    <row r="6286" spans="1:14" x14ac:dyDescent="0.2">
      <c r="A6286" t="s">
        <v>6543</v>
      </c>
      <c r="B6286" t="s">
        <v>33751</v>
      </c>
      <c r="I6286" t="s">
        <v>5</v>
      </c>
      <c r="J6286">
        <v>394.21</v>
      </c>
      <c r="M6286">
        <v>394.21</v>
      </c>
      <c r="N6286">
        <f t="shared" si="98"/>
        <v>0</v>
      </c>
    </row>
    <row r="6287" spans="1:14" x14ac:dyDescent="0.2">
      <c r="A6287" t="s">
        <v>6544</v>
      </c>
      <c r="B6287" t="s">
        <v>33752</v>
      </c>
      <c r="I6287" t="s">
        <v>5</v>
      </c>
      <c r="J6287">
        <v>496.05</v>
      </c>
      <c r="M6287">
        <v>496.05</v>
      </c>
      <c r="N6287">
        <f t="shared" si="98"/>
        <v>0</v>
      </c>
    </row>
    <row r="6288" spans="1:14" x14ac:dyDescent="0.2">
      <c r="A6288" t="s">
        <v>6545</v>
      </c>
      <c r="B6288" t="s">
        <v>33752</v>
      </c>
      <c r="I6288" t="s">
        <v>5</v>
      </c>
      <c r="J6288">
        <v>456.44</v>
      </c>
      <c r="M6288">
        <v>456.44</v>
      </c>
      <c r="N6288">
        <f t="shared" si="98"/>
        <v>0</v>
      </c>
    </row>
    <row r="6289" spans="1:14" x14ac:dyDescent="0.2">
      <c r="A6289" t="s">
        <v>6546</v>
      </c>
      <c r="B6289" t="s">
        <v>33753</v>
      </c>
      <c r="I6289" t="s">
        <v>5</v>
      </c>
      <c r="J6289">
        <v>719.13</v>
      </c>
      <c r="M6289">
        <v>719.13</v>
      </c>
      <c r="N6289">
        <f t="shared" si="98"/>
        <v>0</v>
      </c>
    </row>
    <row r="6290" spans="1:14" x14ac:dyDescent="0.2">
      <c r="A6290" t="s">
        <v>6547</v>
      </c>
      <c r="B6290" t="s">
        <v>33753</v>
      </c>
      <c r="I6290" t="s">
        <v>5</v>
      </c>
      <c r="J6290">
        <v>663.99</v>
      </c>
      <c r="M6290">
        <v>663.99</v>
      </c>
      <c r="N6290">
        <f t="shared" si="98"/>
        <v>0</v>
      </c>
    </row>
    <row r="6291" spans="1:14" x14ac:dyDescent="0.2">
      <c r="A6291" t="s">
        <v>6548</v>
      </c>
      <c r="B6291" t="s">
        <v>33754</v>
      </c>
      <c r="I6291" t="s">
        <v>5</v>
      </c>
      <c r="J6291">
        <v>792.19</v>
      </c>
      <c r="M6291">
        <v>792.19</v>
      </c>
      <c r="N6291">
        <f t="shared" si="98"/>
        <v>0</v>
      </c>
    </row>
    <row r="6292" spans="1:14" x14ac:dyDescent="0.2">
      <c r="A6292" t="s">
        <v>6549</v>
      </c>
      <c r="B6292" t="s">
        <v>33754</v>
      </c>
      <c r="I6292" t="s">
        <v>5</v>
      </c>
      <c r="J6292">
        <v>731.82</v>
      </c>
      <c r="M6292">
        <v>731.82</v>
      </c>
      <c r="N6292">
        <f t="shared" si="98"/>
        <v>0</v>
      </c>
    </row>
    <row r="6293" spans="1:14" x14ac:dyDescent="0.2">
      <c r="A6293" t="s">
        <v>6550</v>
      </c>
      <c r="B6293" t="s">
        <v>33755</v>
      </c>
      <c r="I6293" t="s">
        <v>5</v>
      </c>
      <c r="J6293">
        <v>942.12</v>
      </c>
      <c r="M6293">
        <v>942.12</v>
      </c>
      <c r="N6293">
        <f t="shared" si="98"/>
        <v>0</v>
      </c>
    </row>
    <row r="6294" spans="1:14" x14ac:dyDescent="0.2">
      <c r="A6294" t="s">
        <v>6551</v>
      </c>
      <c r="B6294" t="s">
        <v>33755</v>
      </c>
      <c r="I6294" t="s">
        <v>5</v>
      </c>
      <c r="J6294">
        <v>870.91</v>
      </c>
      <c r="M6294">
        <v>870.91</v>
      </c>
      <c r="N6294">
        <f t="shared" si="98"/>
        <v>0</v>
      </c>
    </row>
    <row r="6295" spans="1:14" x14ac:dyDescent="0.2">
      <c r="A6295" t="s">
        <v>6552</v>
      </c>
      <c r="B6295" t="s">
        <v>33756</v>
      </c>
      <c r="I6295" t="s">
        <v>5</v>
      </c>
      <c r="J6295">
        <v>1766.15</v>
      </c>
      <c r="M6295">
        <v>1766.15</v>
      </c>
      <c r="N6295">
        <f t="shared" si="98"/>
        <v>0</v>
      </c>
    </row>
    <row r="6296" spans="1:14" x14ac:dyDescent="0.2">
      <c r="A6296" t="s">
        <v>6553</v>
      </c>
      <c r="B6296" t="s">
        <v>33756</v>
      </c>
      <c r="I6296" t="s">
        <v>5</v>
      </c>
      <c r="J6296">
        <v>1633.51</v>
      </c>
      <c r="M6296">
        <v>1633.51</v>
      </c>
      <c r="N6296">
        <f t="shared" si="98"/>
        <v>0</v>
      </c>
    </row>
    <row r="6297" spans="1:14" x14ac:dyDescent="0.2">
      <c r="A6297" t="s">
        <v>6554</v>
      </c>
      <c r="B6297" t="s">
        <v>33757</v>
      </c>
      <c r="I6297" t="s">
        <v>5</v>
      </c>
      <c r="J6297">
        <v>2100.31</v>
      </c>
      <c r="M6297">
        <v>2100.31</v>
      </c>
      <c r="N6297">
        <f t="shared" si="98"/>
        <v>0</v>
      </c>
    </row>
    <row r="6298" spans="1:14" x14ac:dyDescent="0.2">
      <c r="A6298" t="s">
        <v>6555</v>
      </c>
      <c r="B6298" t="s">
        <v>33757</v>
      </c>
      <c r="I6298" t="s">
        <v>5</v>
      </c>
      <c r="J6298">
        <v>1947.82</v>
      </c>
      <c r="M6298">
        <v>1947.82</v>
      </c>
      <c r="N6298">
        <f t="shared" si="98"/>
        <v>0</v>
      </c>
    </row>
    <row r="6299" spans="1:14" x14ac:dyDescent="0.2">
      <c r="A6299" t="s">
        <v>6556</v>
      </c>
      <c r="B6299" t="s">
        <v>33758</v>
      </c>
      <c r="I6299" t="s">
        <v>5</v>
      </c>
      <c r="J6299">
        <v>2349.7399999999998</v>
      </c>
      <c r="M6299">
        <v>2349.7399999999998</v>
      </c>
      <c r="N6299">
        <f t="shared" si="98"/>
        <v>0</v>
      </c>
    </row>
    <row r="6300" spans="1:14" x14ac:dyDescent="0.2">
      <c r="A6300" t="s">
        <v>6557</v>
      </c>
      <c r="B6300" t="s">
        <v>33758</v>
      </c>
      <c r="I6300" t="s">
        <v>5</v>
      </c>
      <c r="J6300">
        <v>2178.65</v>
      </c>
      <c r="M6300">
        <v>2178.65</v>
      </c>
      <c r="N6300">
        <f t="shared" si="98"/>
        <v>0</v>
      </c>
    </row>
    <row r="6301" spans="1:14" x14ac:dyDescent="0.2">
      <c r="A6301" t="s">
        <v>6558</v>
      </c>
      <c r="B6301" t="s">
        <v>33759</v>
      </c>
      <c r="I6301" t="s">
        <v>5</v>
      </c>
      <c r="J6301">
        <v>3389.46</v>
      </c>
      <c r="M6301">
        <v>3389.46</v>
      </c>
      <c r="N6301">
        <f t="shared" si="98"/>
        <v>0</v>
      </c>
    </row>
    <row r="6302" spans="1:14" x14ac:dyDescent="0.2">
      <c r="A6302" t="s">
        <v>6559</v>
      </c>
      <c r="B6302" t="s">
        <v>33759</v>
      </c>
      <c r="I6302" t="s">
        <v>5</v>
      </c>
      <c r="J6302">
        <v>3143.81</v>
      </c>
      <c r="M6302">
        <v>3143.81</v>
      </c>
      <c r="N6302">
        <f t="shared" si="98"/>
        <v>0</v>
      </c>
    </row>
    <row r="6303" spans="1:14" x14ac:dyDescent="0.2">
      <c r="A6303" t="s">
        <v>6560</v>
      </c>
      <c r="B6303" t="s">
        <v>33760</v>
      </c>
      <c r="I6303" t="s">
        <v>5</v>
      </c>
      <c r="J6303">
        <v>4044.65</v>
      </c>
      <c r="M6303">
        <v>4044.65</v>
      </c>
      <c r="N6303">
        <f t="shared" si="98"/>
        <v>0</v>
      </c>
    </row>
    <row r="6304" spans="1:14" x14ac:dyDescent="0.2">
      <c r="A6304" t="s">
        <v>6561</v>
      </c>
      <c r="B6304" t="s">
        <v>33760</v>
      </c>
      <c r="I6304" t="s">
        <v>5</v>
      </c>
      <c r="J6304">
        <v>3750.72</v>
      </c>
      <c r="M6304">
        <v>3750.72</v>
      </c>
      <c r="N6304">
        <f t="shared" si="98"/>
        <v>0</v>
      </c>
    </row>
    <row r="6305" spans="1:14" x14ac:dyDescent="0.2">
      <c r="A6305" t="s">
        <v>6562</v>
      </c>
      <c r="B6305" t="s">
        <v>33761</v>
      </c>
      <c r="I6305" t="s">
        <v>5</v>
      </c>
      <c r="J6305">
        <v>4384.62</v>
      </c>
      <c r="M6305">
        <v>4384.62</v>
      </c>
      <c r="N6305">
        <f t="shared" si="98"/>
        <v>0</v>
      </c>
    </row>
    <row r="6306" spans="1:14" x14ac:dyDescent="0.2">
      <c r="A6306" t="s">
        <v>6563</v>
      </c>
      <c r="B6306" t="s">
        <v>33761</v>
      </c>
      <c r="I6306" t="s">
        <v>5</v>
      </c>
      <c r="J6306">
        <v>4064.94</v>
      </c>
      <c r="M6306">
        <v>4064.94</v>
      </c>
      <c r="N6306">
        <f t="shared" si="98"/>
        <v>0</v>
      </c>
    </row>
    <row r="6307" spans="1:14" x14ac:dyDescent="0.2">
      <c r="A6307" t="s">
        <v>6564</v>
      </c>
      <c r="B6307" t="s">
        <v>33762</v>
      </c>
      <c r="I6307" t="s">
        <v>5</v>
      </c>
      <c r="J6307">
        <v>6457.19</v>
      </c>
      <c r="M6307">
        <v>6457.19</v>
      </c>
      <c r="N6307">
        <f t="shared" si="98"/>
        <v>0</v>
      </c>
    </row>
    <row r="6308" spans="1:14" x14ac:dyDescent="0.2">
      <c r="A6308" t="s">
        <v>6565</v>
      </c>
      <c r="B6308" t="s">
        <v>33762</v>
      </c>
      <c r="I6308" t="s">
        <v>5</v>
      </c>
      <c r="J6308">
        <v>5988.97</v>
      </c>
      <c r="M6308">
        <v>5988.97</v>
      </c>
      <c r="N6308">
        <f t="shared" si="98"/>
        <v>0</v>
      </c>
    </row>
    <row r="6309" spans="1:14" x14ac:dyDescent="0.2">
      <c r="A6309" t="s">
        <v>6566</v>
      </c>
      <c r="B6309" t="s">
        <v>33763</v>
      </c>
      <c r="I6309" t="s">
        <v>5</v>
      </c>
      <c r="J6309">
        <v>8573.0499999999993</v>
      </c>
      <c r="M6309">
        <v>8573.0499999999993</v>
      </c>
      <c r="N6309">
        <f t="shared" si="98"/>
        <v>0</v>
      </c>
    </row>
    <row r="6310" spans="1:14" x14ac:dyDescent="0.2">
      <c r="A6310" t="s">
        <v>6567</v>
      </c>
      <c r="B6310" t="s">
        <v>33763</v>
      </c>
      <c r="I6310" t="s">
        <v>5</v>
      </c>
      <c r="J6310">
        <v>7950.21</v>
      </c>
      <c r="M6310">
        <v>7950.21</v>
      </c>
      <c r="N6310">
        <f t="shared" si="98"/>
        <v>0</v>
      </c>
    </row>
    <row r="6311" spans="1:14" x14ac:dyDescent="0.2">
      <c r="A6311" t="s">
        <v>6568</v>
      </c>
      <c r="B6311" t="s">
        <v>33764</v>
      </c>
      <c r="I6311" t="s">
        <v>5</v>
      </c>
      <c r="J6311">
        <v>10711</v>
      </c>
      <c r="M6311">
        <v>10711</v>
      </c>
      <c r="N6311">
        <f t="shared" si="98"/>
        <v>0</v>
      </c>
    </row>
    <row r="6312" spans="1:14" x14ac:dyDescent="0.2">
      <c r="A6312" t="s">
        <v>6569</v>
      </c>
      <c r="B6312" t="s">
        <v>33764</v>
      </c>
      <c r="I6312" t="s">
        <v>5</v>
      </c>
      <c r="J6312">
        <v>9930.93</v>
      </c>
      <c r="M6312">
        <v>9930.93</v>
      </c>
      <c r="N6312">
        <f t="shared" si="98"/>
        <v>0</v>
      </c>
    </row>
    <row r="6313" spans="1:14" x14ac:dyDescent="0.2">
      <c r="A6313" t="s">
        <v>6570</v>
      </c>
      <c r="B6313" t="s">
        <v>33765</v>
      </c>
      <c r="I6313" t="s">
        <v>4</v>
      </c>
      <c r="J6313">
        <v>264.72000000000003</v>
      </c>
      <c r="M6313">
        <v>264.72000000000003</v>
      </c>
      <c r="N6313">
        <f t="shared" si="98"/>
        <v>0</v>
      </c>
    </row>
    <row r="6314" spans="1:14" x14ac:dyDescent="0.2">
      <c r="A6314" t="s">
        <v>6571</v>
      </c>
      <c r="B6314" t="s">
        <v>33765</v>
      </c>
      <c r="I6314" t="s">
        <v>4</v>
      </c>
      <c r="J6314">
        <v>243.04</v>
      </c>
      <c r="M6314">
        <v>243.04</v>
      </c>
      <c r="N6314">
        <f t="shared" si="98"/>
        <v>0</v>
      </c>
    </row>
    <row r="6315" spans="1:14" x14ac:dyDescent="0.2">
      <c r="A6315" t="s">
        <v>6572</v>
      </c>
      <c r="B6315" t="s">
        <v>33766</v>
      </c>
      <c r="I6315" t="s">
        <v>4</v>
      </c>
      <c r="J6315">
        <v>340.42</v>
      </c>
      <c r="M6315">
        <v>340.42</v>
      </c>
      <c r="N6315">
        <f t="shared" si="98"/>
        <v>0</v>
      </c>
    </row>
    <row r="6316" spans="1:14" x14ac:dyDescent="0.2">
      <c r="A6316" t="s">
        <v>6573</v>
      </c>
      <c r="B6316" t="s">
        <v>33766</v>
      </c>
      <c r="I6316" t="s">
        <v>4</v>
      </c>
      <c r="J6316">
        <v>312.58</v>
      </c>
      <c r="M6316">
        <v>312.58</v>
      </c>
      <c r="N6316">
        <f t="shared" si="98"/>
        <v>0</v>
      </c>
    </row>
    <row r="6317" spans="1:14" x14ac:dyDescent="0.2">
      <c r="A6317" t="s">
        <v>6574</v>
      </c>
      <c r="B6317" t="s">
        <v>33767</v>
      </c>
      <c r="I6317" t="s">
        <v>4</v>
      </c>
      <c r="J6317">
        <v>394.61</v>
      </c>
      <c r="M6317">
        <v>394.61</v>
      </c>
      <c r="N6317">
        <f t="shared" si="98"/>
        <v>0</v>
      </c>
    </row>
    <row r="6318" spans="1:14" x14ac:dyDescent="0.2">
      <c r="A6318" t="s">
        <v>6575</v>
      </c>
      <c r="B6318" t="s">
        <v>33767</v>
      </c>
      <c r="I6318" t="s">
        <v>4</v>
      </c>
      <c r="J6318">
        <v>362.16</v>
      </c>
      <c r="M6318">
        <v>362.16</v>
      </c>
      <c r="N6318">
        <f t="shared" si="98"/>
        <v>0</v>
      </c>
    </row>
    <row r="6319" spans="1:14" x14ac:dyDescent="0.2">
      <c r="A6319" t="s">
        <v>6576</v>
      </c>
      <c r="B6319" t="s">
        <v>33768</v>
      </c>
      <c r="I6319" t="s">
        <v>4</v>
      </c>
      <c r="J6319">
        <v>479.96</v>
      </c>
      <c r="M6319">
        <v>479.96</v>
      </c>
      <c r="N6319">
        <f t="shared" si="98"/>
        <v>0</v>
      </c>
    </row>
    <row r="6320" spans="1:14" x14ac:dyDescent="0.2">
      <c r="A6320" t="s">
        <v>6577</v>
      </c>
      <c r="B6320" t="s">
        <v>33768</v>
      </c>
      <c r="I6320" t="s">
        <v>4</v>
      </c>
      <c r="J6320">
        <v>440.47</v>
      </c>
      <c r="M6320">
        <v>440.47</v>
      </c>
      <c r="N6320">
        <f t="shared" si="98"/>
        <v>0</v>
      </c>
    </row>
    <row r="6321" spans="1:14" x14ac:dyDescent="0.2">
      <c r="A6321" t="s">
        <v>6578</v>
      </c>
      <c r="B6321" t="s">
        <v>33769</v>
      </c>
      <c r="I6321" t="s">
        <v>4</v>
      </c>
      <c r="J6321">
        <v>637.65</v>
      </c>
      <c r="M6321">
        <v>637.65</v>
      </c>
      <c r="N6321">
        <f t="shared" si="98"/>
        <v>0</v>
      </c>
    </row>
    <row r="6322" spans="1:14" x14ac:dyDescent="0.2">
      <c r="A6322" t="s">
        <v>6579</v>
      </c>
      <c r="B6322" t="s">
        <v>33769</v>
      </c>
      <c r="I6322" t="s">
        <v>4</v>
      </c>
      <c r="J6322">
        <v>585.66</v>
      </c>
      <c r="M6322">
        <v>585.66</v>
      </c>
      <c r="N6322">
        <f t="shared" si="98"/>
        <v>0</v>
      </c>
    </row>
    <row r="6323" spans="1:14" x14ac:dyDescent="0.2">
      <c r="A6323" t="s">
        <v>6580</v>
      </c>
      <c r="B6323" t="s">
        <v>33770</v>
      </c>
      <c r="I6323" t="s">
        <v>4</v>
      </c>
      <c r="J6323">
        <v>746.19</v>
      </c>
      <c r="M6323">
        <v>746.19</v>
      </c>
      <c r="N6323">
        <f t="shared" si="98"/>
        <v>0</v>
      </c>
    </row>
    <row r="6324" spans="1:14" x14ac:dyDescent="0.2">
      <c r="A6324" t="s">
        <v>6581</v>
      </c>
      <c r="B6324" t="s">
        <v>33770</v>
      </c>
      <c r="I6324" t="s">
        <v>4</v>
      </c>
      <c r="J6324">
        <v>685.3</v>
      </c>
      <c r="M6324">
        <v>685.3</v>
      </c>
      <c r="N6324">
        <f t="shared" si="98"/>
        <v>0</v>
      </c>
    </row>
    <row r="6325" spans="1:14" x14ac:dyDescent="0.2">
      <c r="A6325" t="s">
        <v>6582</v>
      </c>
      <c r="B6325" t="s">
        <v>33771</v>
      </c>
      <c r="I6325" t="s">
        <v>4</v>
      </c>
      <c r="J6325">
        <v>910.23</v>
      </c>
      <c r="M6325">
        <v>910.23</v>
      </c>
      <c r="N6325">
        <f t="shared" si="98"/>
        <v>0</v>
      </c>
    </row>
    <row r="6326" spans="1:14" x14ac:dyDescent="0.2">
      <c r="A6326" t="s">
        <v>6583</v>
      </c>
      <c r="B6326" t="s">
        <v>33771</v>
      </c>
      <c r="I6326" t="s">
        <v>4</v>
      </c>
      <c r="J6326">
        <v>836.81</v>
      </c>
      <c r="M6326">
        <v>836.81</v>
      </c>
      <c r="N6326">
        <f t="shared" si="98"/>
        <v>0</v>
      </c>
    </row>
    <row r="6327" spans="1:14" x14ac:dyDescent="0.2">
      <c r="A6327" t="s">
        <v>6584</v>
      </c>
      <c r="B6327" t="s">
        <v>33772</v>
      </c>
      <c r="I6327" t="s">
        <v>4</v>
      </c>
      <c r="J6327">
        <v>864.82</v>
      </c>
      <c r="M6327">
        <v>864.82</v>
      </c>
      <c r="N6327">
        <f t="shared" si="98"/>
        <v>0</v>
      </c>
    </row>
    <row r="6328" spans="1:14" x14ac:dyDescent="0.2">
      <c r="A6328" t="s">
        <v>6585</v>
      </c>
      <c r="B6328" t="s">
        <v>33772</v>
      </c>
      <c r="I6328" t="s">
        <v>4</v>
      </c>
      <c r="J6328">
        <v>794.22</v>
      </c>
      <c r="M6328">
        <v>794.22</v>
      </c>
      <c r="N6328">
        <f t="shared" si="98"/>
        <v>0</v>
      </c>
    </row>
    <row r="6329" spans="1:14" x14ac:dyDescent="0.2">
      <c r="A6329" t="s">
        <v>6586</v>
      </c>
      <c r="B6329" t="s">
        <v>33773</v>
      </c>
      <c r="I6329" t="s">
        <v>4</v>
      </c>
      <c r="J6329">
        <v>1152.55</v>
      </c>
      <c r="M6329">
        <v>1152.55</v>
      </c>
      <c r="N6329">
        <f t="shared" si="98"/>
        <v>0</v>
      </c>
    </row>
    <row r="6330" spans="1:14" x14ac:dyDescent="0.2">
      <c r="A6330" t="s">
        <v>6587</v>
      </c>
      <c r="B6330" t="s">
        <v>33773</v>
      </c>
      <c r="I6330" t="s">
        <v>4</v>
      </c>
      <c r="J6330">
        <v>1059.93</v>
      </c>
      <c r="M6330">
        <v>1059.93</v>
      </c>
      <c r="N6330">
        <f t="shared" si="98"/>
        <v>0</v>
      </c>
    </row>
    <row r="6331" spans="1:14" x14ac:dyDescent="0.2">
      <c r="A6331" t="s">
        <v>6588</v>
      </c>
      <c r="B6331" t="s">
        <v>33774</v>
      </c>
      <c r="I6331" t="s">
        <v>4</v>
      </c>
      <c r="J6331">
        <v>1349.88</v>
      </c>
      <c r="M6331">
        <v>1349.88</v>
      </c>
      <c r="N6331">
        <f t="shared" si="98"/>
        <v>0</v>
      </c>
    </row>
    <row r="6332" spans="1:14" x14ac:dyDescent="0.2">
      <c r="A6332" t="s">
        <v>6589</v>
      </c>
      <c r="B6332" t="s">
        <v>33774</v>
      </c>
      <c r="I6332" t="s">
        <v>4</v>
      </c>
      <c r="J6332">
        <v>1241.02</v>
      </c>
      <c r="M6332">
        <v>1241.02</v>
      </c>
      <c r="N6332">
        <f t="shared" si="98"/>
        <v>0</v>
      </c>
    </row>
    <row r="6333" spans="1:14" x14ac:dyDescent="0.2">
      <c r="A6333" t="s">
        <v>6590</v>
      </c>
      <c r="B6333" t="s">
        <v>33775</v>
      </c>
      <c r="I6333" t="s">
        <v>4</v>
      </c>
      <c r="J6333">
        <v>1755.28</v>
      </c>
      <c r="M6333">
        <v>1755.28</v>
      </c>
      <c r="N6333">
        <f t="shared" si="98"/>
        <v>0</v>
      </c>
    </row>
    <row r="6334" spans="1:14" x14ac:dyDescent="0.2">
      <c r="A6334" t="s">
        <v>6591</v>
      </c>
      <c r="B6334" t="s">
        <v>33775</v>
      </c>
      <c r="I6334" t="s">
        <v>4</v>
      </c>
      <c r="J6334">
        <v>1615.9</v>
      </c>
      <c r="M6334">
        <v>1615.9</v>
      </c>
      <c r="N6334">
        <f t="shared" si="98"/>
        <v>0</v>
      </c>
    </row>
    <row r="6335" spans="1:14" x14ac:dyDescent="0.2">
      <c r="A6335" t="s">
        <v>6592</v>
      </c>
      <c r="B6335" t="s">
        <v>33776</v>
      </c>
      <c r="I6335" t="s">
        <v>4</v>
      </c>
      <c r="J6335">
        <v>1977</v>
      </c>
      <c r="M6335">
        <v>1977</v>
      </c>
      <c r="N6335">
        <f t="shared" si="98"/>
        <v>0</v>
      </c>
    </row>
    <row r="6336" spans="1:14" x14ac:dyDescent="0.2">
      <c r="A6336" t="s">
        <v>6593</v>
      </c>
      <c r="B6336" t="s">
        <v>33776</v>
      </c>
      <c r="I6336" t="s">
        <v>4</v>
      </c>
      <c r="J6336">
        <v>1820.24</v>
      </c>
      <c r="M6336">
        <v>1820.24</v>
      </c>
      <c r="N6336">
        <f t="shared" si="98"/>
        <v>0</v>
      </c>
    </row>
    <row r="6337" spans="1:14" x14ac:dyDescent="0.2">
      <c r="A6337" t="s">
        <v>6594</v>
      </c>
      <c r="B6337" t="s">
        <v>33777</v>
      </c>
      <c r="I6337" t="s">
        <v>4</v>
      </c>
      <c r="J6337">
        <v>603.41</v>
      </c>
      <c r="M6337">
        <v>603.41</v>
      </c>
      <c r="N6337">
        <f t="shared" si="98"/>
        <v>0</v>
      </c>
    </row>
    <row r="6338" spans="1:14" x14ac:dyDescent="0.2">
      <c r="A6338" t="s">
        <v>6595</v>
      </c>
      <c r="B6338" t="s">
        <v>33777</v>
      </c>
      <c r="I6338" t="s">
        <v>4</v>
      </c>
      <c r="J6338">
        <v>552.61</v>
      </c>
      <c r="M6338">
        <v>552.61</v>
      </c>
      <c r="N6338">
        <f t="shared" si="98"/>
        <v>0</v>
      </c>
    </row>
    <row r="6339" spans="1:14" x14ac:dyDescent="0.2">
      <c r="A6339" t="s">
        <v>6596</v>
      </c>
      <c r="B6339" t="s">
        <v>33778</v>
      </c>
      <c r="I6339" t="s">
        <v>4</v>
      </c>
      <c r="J6339">
        <v>776.47</v>
      </c>
      <c r="M6339">
        <v>776.47</v>
      </c>
      <c r="N6339">
        <f t="shared" si="98"/>
        <v>0</v>
      </c>
    </row>
    <row r="6340" spans="1:14" x14ac:dyDescent="0.2">
      <c r="A6340" t="s">
        <v>6597</v>
      </c>
      <c r="B6340" t="s">
        <v>33778</v>
      </c>
      <c r="I6340" t="s">
        <v>4</v>
      </c>
      <c r="J6340">
        <v>711.19</v>
      </c>
      <c r="M6340">
        <v>711.19</v>
      </c>
      <c r="N6340">
        <f t="shared" ref="N6340:N6403" si="99">J6340-M6340</f>
        <v>0</v>
      </c>
    </row>
    <row r="6341" spans="1:14" x14ac:dyDescent="0.2">
      <c r="A6341" t="s">
        <v>6598</v>
      </c>
      <c r="B6341" t="s">
        <v>33779</v>
      </c>
      <c r="I6341" t="s">
        <v>4</v>
      </c>
      <c r="J6341">
        <v>1047.21</v>
      </c>
      <c r="M6341">
        <v>1047.21</v>
      </c>
      <c r="N6341">
        <f t="shared" si="99"/>
        <v>0</v>
      </c>
    </row>
    <row r="6342" spans="1:14" x14ac:dyDescent="0.2">
      <c r="A6342" t="s">
        <v>6599</v>
      </c>
      <c r="B6342" t="s">
        <v>33779</v>
      </c>
      <c r="I6342" t="s">
        <v>4</v>
      </c>
      <c r="J6342">
        <v>960.46</v>
      </c>
      <c r="M6342">
        <v>960.46</v>
      </c>
      <c r="N6342">
        <f t="shared" si="99"/>
        <v>0</v>
      </c>
    </row>
    <row r="6343" spans="1:14" x14ac:dyDescent="0.2">
      <c r="A6343" t="s">
        <v>6600</v>
      </c>
      <c r="B6343" t="s">
        <v>33780</v>
      </c>
      <c r="I6343" t="s">
        <v>4</v>
      </c>
      <c r="J6343">
        <v>1271.29</v>
      </c>
      <c r="M6343">
        <v>1271.29</v>
      </c>
      <c r="N6343">
        <f t="shared" si="99"/>
        <v>0</v>
      </c>
    </row>
    <row r="6344" spans="1:14" x14ac:dyDescent="0.2">
      <c r="A6344" t="s">
        <v>6601</v>
      </c>
      <c r="B6344" t="s">
        <v>33780</v>
      </c>
      <c r="I6344" t="s">
        <v>4</v>
      </c>
      <c r="J6344">
        <v>1165.8900000000001</v>
      </c>
      <c r="M6344">
        <v>1165.8900000000001</v>
      </c>
      <c r="N6344">
        <f t="shared" si="99"/>
        <v>0</v>
      </c>
    </row>
    <row r="6345" spans="1:14" x14ac:dyDescent="0.2">
      <c r="A6345" t="s">
        <v>6602</v>
      </c>
      <c r="B6345" t="s">
        <v>33781</v>
      </c>
      <c r="I6345" t="s">
        <v>4</v>
      </c>
      <c r="J6345">
        <v>1774.79</v>
      </c>
      <c r="M6345">
        <v>1774.79</v>
      </c>
      <c r="N6345">
        <f t="shared" si="99"/>
        <v>0</v>
      </c>
    </row>
    <row r="6346" spans="1:14" x14ac:dyDescent="0.2">
      <c r="A6346" t="s">
        <v>6603</v>
      </c>
      <c r="B6346" t="s">
        <v>33781</v>
      </c>
      <c r="I6346" t="s">
        <v>4</v>
      </c>
      <c r="J6346">
        <v>1629.97</v>
      </c>
      <c r="M6346">
        <v>1629.97</v>
      </c>
      <c r="N6346">
        <f t="shared" si="99"/>
        <v>0</v>
      </c>
    </row>
    <row r="6347" spans="1:14" x14ac:dyDescent="0.2">
      <c r="A6347" t="s">
        <v>6604</v>
      </c>
      <c r="B6347" t="s">
        <v>33782</v>
      </c>
      <c r="I6347" t="s">
        <v>4</v>
      </c>
      <c r="J6347">
        <v>2068.69</v>
      </c>
      <c r="M6347">
        <v>2068.69</v>
      </c>
      <c r="N6347">
        <f t="shared" si="99"/>
        <v>0</v>
      </c>
    </row>
    <row r="6348" spans="1:14" x14ac:dyDescent="0.2">
      <c r="A6348" t="s">
        <v>6605</v>
      </c>
      <c r="B6348" t="s">
        <v>33782</v>
      </c>
      <c r="I6348" t="s">
        <v>4</v>
      </c>
      <c r="J6348">
        <v>1899.58</v>
      </c>
      <c r="M6348">
        <v>1899.58</v>
      </c>
      <c r="N6348">
        <f t="shared" si="99"/>
        <v>0</v>
      </c>
    </row>
    <row r="6349" spans="1:14" x14ac:dyDescent="0.2">
      <c r="A6349" t="s">
        <v>6606</v>
      </c>
      <c r="B6349" t="s">
        <v>33783</v>
      </c>
      <c r="I6349" t="s">
        <v>4</v>
      </c>
      <c r="J6349">
        <v>2699.75</v>
      </c>
      <c r="M6349">
        <v>2699.75</v>
      </c>
      <c r="N6349">
        <f t="shared" si="99"/>
        <v>0</v>
      </c>
    </row>
    <row r="6350" spans="1:14" x14ac:dyDescent="0.2">
      <c r="A6350" t="s">
        <v>6607</v>
      </c>
      <c r="B6350" t="s">
        <v>33783</v>
      </c>
      <c r="I6350" t="s">
        <v>4</v>
      </c>
      <c r="J6350">
        <v>2482.98</v>
      </c>
      <c r="M6350">
        <v>2482.98</v>
      </c>
      <c r="N6350">
        <f t="shared" si="99"/>
        <v>0</v>
      </c>
    </row>
    <row r="6351" spans="1:14" x14ac:dyDescent="0.2">
      <c r="A6351" t="s">
        <v>6608</v>
      </c>
      <c r="B6351" t="s">
        <v>33784</v>
      </c>
      <c r="I6351" t="s">
        <v>4</v>
      </c>
      <c r="J6351">
        <v>2957.21</v>
      </c>
      <c r="M6351">
        <v>2957.21</v>
      </c>
      <c r="N6351">
        <f t="shared" si="99"/>
        <v>0</v>
      </c>
    </row>
    <row r="6352" spans="1:14" x14ac:dyDescent="0.2">
      <c r="A6352" t="s">
        <v>6609</v>
      </c>
      <c r="B6352" t="s">
        <v>33784</v>
      </c>
      <c r="I6352" t="s">
        <v>4</v>
      </c>
      <c r="J6352">
        <v>2720.14</v>
      </c>
      <c r="M6352">
        <v>2720.14</v>
      </c>
      <c r="N6352">
        <f t="shared" si="99"/>
        <v>0</v>
      </c>
    </row>
    <row r="6353" spans="1:14" x14ac:dyDescent="0.2">
      <c r="A6353" t="s">
        <v>6610</v>
      </c>
      <c r="B6353" t="s">
        <v>33785</v>
      </c>
      <c r="I6353" t="s">
        <v>4</v>
      </c>
      <c r="J6353">
        <v>3472.46</v>
      </c>
      <c r="M6353">
        <v>3472.46</v>
      </c>
      <c r="N6353">
        <f t="shared" si="99"/>
        <v>0</v>
      </c>
    </row>
    <row r="6354" spans="1:14" x14ac:dyDescent="0.2">
      <c r="A6354" t="s">
        <v>6611</v>
      </c>
      <c r="B6354" t="s">
        <v>33785</v>
      </c>
      <c r="I6354" t="s">
        <v>4</v>
      </c>
      <c r="J6354">
        <v>3194.21</v>
      </c>
      <c r="M6354">
        <v>3194.21</v>
      </c>
      <c r="N6354">
        <f t="shared" si="99"/>
        <v>0</v>
      </c>
    </row>
    <row r="6355" spans="1:14" x14ac:dyDescent="0.2">
      <c r="A6355" t="s">
        <v>6612</v>
      </c>
      <c r="B6355" t="s">
        <v>33786</v>
      </c>
      <c r="I6355" t="s">
        <v>4</v>
      </c>
      <c r="J6355">
        <v>4521.87</v>
      </c>
      <c r="M6355">
        <v>4521.87</v>
      </c>
      <c r="N6355">
        <f t="shared" si="99"/>
        <v>0</v>
      </c>
    </row>
    <row r="6356" spans="1:14" x14ac:dyDescent="0.2">
      <c r="A6356" t="s">
        <v>6613</v>
      </c>
      <c r="B6356" t="s">
        <v>33786</v>
      </c>
      <c r="I6356" t="s">
        <v>4</v>
      </c>
      <c r="J6356">
        <v>4164.25</v>
      </c>
      <c r="M6356">
        <v>4164.25</v>
      </c>
      <c r="N6356">
        <f t="shared" si="99"/>
        <v>0</v>
      </c>
    </row>
    <row r="6357" spans="1:14" x14ac:dyDescent="0.2">
      <c r="A6357" t="s">
        <v>6614</v>
      </c>
      <c r="B6357" t="s">
        <v>33787</v>
      </c>
      <c r="I6357" t="s">
        <v>4</v>
      </c>
      <c r="J6357">
        <v>6060.22</v>
      </c>
      <c r="M6357">
        <v>6060.22</v>
      </c>
      <c r="N6357">
        <f t="shared" si="99"/>
        <v>0</v>
      </c>
    </row>
    <row r="6358" spans="1:14" x14ac:dyDescent="0.2">
      <c r="A6358" t="s">
        <v>6615</v>
      </c>
      <c r="B6358" t="s">
        <v>33787</v>
      </c>
      <c r="I6358" t="s">
        <v>4</v>
      </c>
      <c r="J6358">
        <v>5588.45</v>
      </c>
      <c r="M6358">
        <v>5588.45</v>
      </c>
      <c r="N6358">
        <f t="shared" si="99"/>
        <v>0</v>
      </c>
    </row>
    <row r="6359" spans="1:14" x14ac:dyDescent="0.2">
      <c r="A6359" t="s">
        <v>6616</v>
      </c>
      <c r="B6359" t="s">
        <v>33788</v>
      </c>
      <c r="I6359" t="s">
        <v>4</v>
      </c>
      <c r="J6359">
        <v>6852.38</v>
      </c>
      <c r="M6359">
        <v>6852.38</v>
      </c>
      <c r="N6359">
        <f t="shared" si="99"/>
        <v>0</v>
      </c>
    </row>
    <row r="6360" spans="1:14" x14ac:dyDescent="0.2">
      <c r="A6360" t="s">
        <v>6617</v>
      </c>
      <c r="B6360" t="s">
        <v>33788</v>
      </c>
      <c r="I6360" t="s">
        <v>4</v>
      </c>
      <c r="J6360">
        <v>6319.78</v>
      </c>
      <c r="M6360">
        <v>6319.78</v>
      </c>
      <c r="N6360">
        <f t="shared" si="99"/>
        <v>0</v>
      </c>
    </row>
    <row r="6361" spans="1:14" x14ac:dyDescent="0.2">
      <c r="A6361" t="s">
        <v>6618</v>
      </c>
      <c r="B6361" t="s">
        <v>33789</v>
      </c>
      <c r="I6361" t="s">
        <v>5</v>
      </c>
      <c r="J6361">
        <v>5720.97</v>
      </c>
      <c r="M6361">
        <v>5720.97</v>
      </c>
      <c r="N6361">
        <f t="shared" si="99"/>
        <v>0</v>
      </c>
    </row>
    <row r="6362" spans="1:14" x14ac:dyDescent="0.2">
      <c r="A6362" t="s">
        <v>6619</v>
      </c>
      <c r="B6362" t="s">
        <v>33789</v>
      </c>
      <c r="I6362" t="s">
        <v>5</v>
      </c>
      <c r="J6362">
        <v>5247.67</v>
      </c>
      <c r="M6362">
        <v>5247.67</v>
      </c>
      <c r="N6362">
        <f t="shared" si="99"/>
        <v>0</v>
      </c>
    </row>
    <row r="6363" spans="1:14" x14ac:dyDescent="0.2">
      <c r="A6363" t="s">
        <v>6620</v>
      </c>
      <c r="B6363" t="s">
        <v>33790</v>
      </c>
      <c r="I6363" t="s">
        <v>5</v>
      </c>
      <c r="J6363">
        <v>15763.33</v>
      </c>
      <c r="M6363">
        <v>15763.33</v>
      </c>
      <c r="N6363">
        <f t="shared" si="99"/>
        <v>0</v>
      </c>
    </row>
    <row r="6364" spans="1:14" x14ac:dyDescent="0.2">
      <c r="A6364" t="s">
        <v>6621</v>
      </c>
      <c r="B6364" t="s">
        <v>33790</v>
      </c>
      <c r="I6364" t="s">
        <v>5</v>
      </c>
      <c r="J6364">
        <v>14731.21</v>
      </c>
      <c r="M6364">
        <v>14731.21</v>
      </c>
      <c r="N6364">
        <f t="shared" si="99"/>
        <v>0</v>
      </c>
    </row>
    <row r="6365" spans="1:14" x14ac:dyDescent="0.2">
      <c r="A6365" t="s">
        <v>6622</v>
      </c>
      <c r="B6365" t="s">
        <v>33791</v>
      </c>
      <c r="I6365" t="s">
        <v>113</v>
      </c>
      <c r="J6365">
        <v>85.46</v>
      </c>
      <c r="M6365">
        <v>85.46</v>
      </c>
      <c r="N6365">
        <f t="shared" si="99"/>
        <v>0</v>
      </c>
    </row>
    <row r="6366" spans="1:14" x14ac:dyDescent="0.2">
      <c r="A6366" t="s">
        <v>6623</v>
      </c>
      <c r="B6366" t="s">
        <v>33791</v>
      </c>
      <c r="I6366" t="s">
        <v>113</v>
      </c>
      <c r="J6366">
        <v>83.72</v>
      </c>
      <c r="M6366">
        <v>83.72</v>
      </c>
      <c r="N6366">
        <f t="shared" si="99"/>
        <v>0</v>
      </c>
    </row>
    <row r="6367" spans="1:14" x14ac:dyDescent="0.2">
      <c r="A6367" t="s">
        <v>6624</v>
      </c>
      <c r="B6367" t="s">
        <v>33792</v>
      </c>
      <c r="I6367" t="s">
        <v>5</v>
      </c>
      <c r="J6367">
        <v>50.61</v>
      </c>
      <c r="M6367">
        <v>50.61</v>
      </c>
      <c r="N6367">
        <f t="shared" si="99"/>
        <v>0</v>
      </c>
    </row>
    <row r="6368" spans="1:14" x14ac:dyDescent="0.2">
      <c r="A6368" t="s">
        <v>6625</v>
      </c>
      <c r="B6368" t="s">
        <v>33792</v>
      </c>
      <c r="I6368" t="s">
        <v>5</v>
      </c>
      <c r="J6368">
        <v>47.84</v>
      </c>
      <c r="M6368">
        <v>47.84</v>
      </c>
      <c r="N6368">
        <f t="shared" si="99"/>
        <v>0</v>
      </c>
    </row>
    <row r="6369" spans="1:14" x14ac:dyDescent="0.2">
      <c r="A6369" t="s">
        <v>6626</v>
      </c>
      <c r="B6369" t="s">
        <v>33793</v>
      </c>
      <c r="I6369" t="s">
        <v>5</v>
      </c>
      <c r="J6369">
        <v>80.22</v>
      </c>
      <c r="M6369">
        <v>80.22</v>
      </c>
      <c r="N6369">
        <f t="shared" si="99"/>
        <v>0</v>
      </c>
    </row>
    <row r="6370" spans="1:14" x14ac:dyDescent="0.2">
      <c r="A6370" t="s">
        <v>6627</v>
      </c>
      <c r="B6370" t="s">
        <v>33793</v>
      </c>
      <c r="I6370" t="s">
        <v>5</v>
      </c>
      <c r="J6370">
        <v>76.739999999999995</v>
      </c>
      <c r="M6370">
        <v>76.739999999999995</v>
      </c>
      <c r="N6370">
        <f t="shared" si="99"/>
        <v>0</v>
      </c>
    </row>
    <row r="6371" spans="1:14" x14ac:dyDescent="0.2">
      <c r="A6371" t="s">
        <v>6628</v>
      </c>
      <c r="B6371" t="s">
        <v>33794</v>
      </c>
      <c r="I6371" t="s">
        <v>5</v>
      </c>
      <c r="J6371">
        <v>150.06</v>
      </c>
      <c r="M6371">
        <v>150.06</v>
      </c>
      <c r="N6371">
        <f t="shared" si="99"/>
        <v>0</v>
      </c>
    </row>
    <row r="6372" spans="1:14" x14ac:dyDescent="0.2">
      <c r="A6372" t="s">
        <v>6629</v>
      </c>
      <c r="B6372" t="s">
        <v>33794</v>
      </c>
      <c r="I6372" t="s">
        <v>5</v>
      </c>
      <c r="J6372">
        <v>146.22999999999999</v>
      </c>
      <c r="M6372">
        <v>146.22999999999999</v>
      </c>
      <c r="N6372">
        <f t="shared" si="99"/>
        <v>0</v>
      </c>
    </row>
    <row r="6373" spans="1:14" x14ac:dyDescent="0.2">
      <c r="A6373" t="s">
        <v>6630</v>
      </c>
      <c r="B6373" t="s">
        <v>33795</v>
      </c>
      <c r="I6373" t="s">
        <v>5</v>
      </c>
      <c r="J6373">
        <v>339</v>
      </c>
      <c r="M6373">
        <v>339</v>
      </c>
      <c r="N6373">
        <f t="shared" si="99"/>
        <v>0</v>
      </c>
    </row>
    <row r="6374" spans="1:14" x14ac:dyDescent="0.2">
      <c r="A6374" t="s">
        <v>6631</v>
      </c>
      <c r="B6374" t="s">
        <v>33795</v>
      </c>
      <c r="I6374" t="s">
        <v>5</v>
      </c>
      <c r="J6374">
        <v>333.78</v>
      </c>
      <c r="M6374">
        <v>333.78</v>
      </c>
      <c r="N6374">
        <f t="shared" si="99"/>
        <v>0</v>
      </c>
    </row>
    <row r="6375" spans="1:14" x14ac:dyDescent="0.2">
      <c r="A6375" t="s">
        <v>6632</v>
      </c>
      <c r="B6375" t="s">
        <v>33796</v>
      </c>
      <c r="I6375" t="s">
        <v>5</v>
      </c>
      <c r="J6375">
        <v>31.8</v>
      </c>
      <c r="M6375">
        <v>31.8</v>
      </c>
      <c r="N6375">
        <f t="shared" si="99"/>
        <v>0</v>
      </c>
    </row>
    <row r="6376" spans="1:14" x14ac:dyDescent="0.2">
      <c r="A6376" t="s">
        <v>6633</v>
      </c>
      <c r="B6376" t="s">
        <v>33796</v>
      </c>
      <c r="I6376" t="s">
        <v>5</v>
      </c>
      <c r="J6376">
        <v>30.42</v>
      </c>
      <c r="M6376">
        <v>30.42</v>
      </c>
      <c r="N6376">
        <f t="shared" si="99"/>
        <v>0</v>
      </c>
    </row>
    <row r="6377" spans="1:14" x14ac:dyDescent="0.2">
      <c r="A6377" t="s">
        <v>6634</v>
      </c>
      <c r="B6377" t="s">
        <v>33797</v>
      </c>
      <c r="I6377" t="s">
        <v>5</v>
      </c>
      <c r="J6377">
        <v>45.61</v>
      </c>
      <c r="M6377">
        <v>45.61</v>
      </c>
      <c r="N6377">
        <f t="shared" si="99"/>
        <v>0</v>
      </c>
    </row>
    <row r="6378" spans="1:14" x14ac:dyDescent="0.2">
      <c r="A6378" t="s">
        <v>6635</v>
      </c>
      <c r="B6378" t="s">
        <v>33797</v>
      </c>
      <c r="I6378" t="s">
        <v>5</v>
      </c>
      <c r="J6378">
        <v>43.87</v>
      </c>
      <c r="M6378">
        <v>43.87</v>
      </c>
      <c r="N6378">
        <f t="shared" si="99"/>
        <v>0</v>
      </c>
    </row>
    <row r="6379" spans="1:14" x14ac:dyDescent="0.2">
      <c r="A6379" t="s">
        <v>6636</v>
      </c>
      <c r="B6379" t="s">
        <v>33798</v>
      </c>
      <c r="I6379" t="s">
        <v>5</v>
      </c>
      <c r="J6379">
        <v>80.28</v>
      </c>
      <c r="M6379">
        <v>80.28</v>
      </c>
      <c r="N6379">
        <f t="shared" si="99"/>
        <v>0</v>
      </c>
    </row>
    <row r="6380" spans="1:14" x14ac:dyDescent="0.2">
      <c r="A6380" t="s">
        <v>6637</v>
      </c>
      <c r="B6380" t="s">
        <v>33798</v>
      </c>
      <c r="I6380" t="s">
        <v>5</v>
      </c>
      <c r="J6380">
        <v>77.67</v>
      </c>
      <c r="M6380">
        <v>77.67</v>
      </c>
      <c r="N6380">
        <f t="shared" si="99"/>
        <v>0</v>
      </c>
    </row>
    <row r="6381" spans="1:14" x14ac:dyDescent="0.2">
      <c r="A6381" t="s">
        <v>6638</v>
      </c>
      <c r="B6381" t="s">
        <v>33799</v>
      </c>
      <c r="I6381" t="s">
        <v>5</v>
      </c>
      <c r="J6381">
        <v>275.39</v>
      </c>
      <c r="M6381">
        <v>275.39</v>
      </c>
      <c r="N6381">
        <f t="shared" si="99"/>
        <v>0</v>
      </c>
    </row>
    <row r="6382" spans="1:14" x14ac:dyDescent="0.2">
      <c r="A6382" t="s">
        <v>6639</v>
      </c>
      <c r="B6382" t="s">
        <v>33799</v>
      </c>
      <c r="I6382" t="s">
        <v>5</v>
      </c>
      <c r="J6382">
        <v>271.91000000000003</v>
      </c>
      <c r="M6382">
        <v>271.91000000000003</v>
      </c>
      <c r="N6382">
        <f t="shared" si="99"/>
        <v>0</v>
      </c>
    </row>
    <row r="6383" spans="1:14" x14ac:dyDescent="0.2">
      <c r="A6383" t="s">
        <v>6640</v>
      </c>
      <c r="B6383" t="s">
        <v>33800</v>
      </c>
      <c r="I6383" t="s">
        <v>5</v>
      </c>
      <c r="J6383">
        <v>64.41</v>
      </c>
      <c r="M6383">
        <v>64.41</v>
      </c>
      <c r="N6383">
        <f t="shared" si="99"/>
        <v>0</v>
      </c>
    </row>
    <row r="6384" spans="1:14" x14ac:dyDescent="0.2">
      <c r="A6384" t="s">
        <v>6641</v>
      </c>
      <c r="B6384" t="s">
        <v>33800</v>
      </c>
      <c r="I6384" t="s">
        <v>5</v>
      </c>
      <c r="J6384">
        <v>61.29</v>
      </c>
      <c r="M6384">
        <v>61.29</v>
      </c>
      <c r="N6384">
        <f t="shared" si="99"/>
        <v>0</v>
      </c>
    </row>
    <row r="6385" spans="1:14" x14ac:dyDescent="0.2">
      <c r="A6385" t="s">
        <v>6642</v>
      </c>
      <c r="B6385" t="s">
        <v>33801</v>
      </c>
      <c r="I6385" t="s">
        <v>5</v>
      </c>
      <c r="J6385">
        <v>82.09</v>
      </c>
      <c r="M6385">
        <v>82.09</v>
      </c>
      <c r="N6385">
        <f t="shared" si="99"/>
        <v>0</v>
      </c>
    </row>
    <row r="6386" spans="1:14" x14ac:dyDescent="0.2">
      <c r="A6386" t="s">
        <v>6643</v>
      </c>
      <c r="B6386" t="s">
        <v>33801</v>
      </c>
      <c r="I6386" t="s">
        <v>5</v>
      </c>
      <c r="J6386">
        <v>78.09</v>
      </c>
      <c r="M6386">
        <v>78.09</v>
      </c>
      <c r="N6386">
        <f t="shared" si="99"/>
        <v>0</v>
      </c>
    </row>
    <row r="6387" spans="1:14" x14ac:dyDescent="0.2">
      <c r="A6387" t="s">
        <v>6644</v>
      </c>
      <c r="B6387" t="s">
        <v>33802</v>
      </c>
      <c r="I6387" t="s">
        <v>5</v>
      </c>
      <c r="J6387">
        <v>87.89</v>
      </c>
      <c r="M6387">
        <v>87.89</v>
      </c>
      <c r="N6387">
        <f t="shared" si="99"/>
        <v>0</v>
      </c>
    </row>
    <row r="6388" spans="1:14" x14ac:dyDescent="0.2">
      <c r="A6388" t="s">
        <v>6645</v>
      </c>
      <c r="B6388" t="s">
        <v>33802</v>
      </c>
      <c r="I6388" t="s">
        <v>5</v>
      </c>
      <c r="J6388">
        <v>83.55</v>
      </c>
      <c r="M6388">
        <v>83.55</v>
      </c>
      <c r="N6388">
        <f t="shared" si="99"/>
        <v>0</v>
      </c>
    </row>
    <row r="6389" spans="1:14" x14ac:dyDescent="0.2">
      <c r="A6389" t="s">
        <v>6646</v>
      </c>
      <c r="B6389" t="s">
        <v>33803</v>
      </c>
      <c r="I6389" t="s">
        <v>5</v>
      </c>
      <c r="J6389">
        <v>93.76</v>
      </c>
      <c r="M6389">
        <v>93.76</v>
      </c>
      <c r="N6389">
        <f t="shared" si="99"/>
        <v>0</v>
      </c>
    </row>
    <row r="6390" spans="1:14" x14ac:dyDescent="0.2">
      <c r="A6390" t="s">
        <v>6647</v>
      </c>
      <c r="B6390" t="s">
        <v>33803</v>
      </c>
      <c r="I6390" t="s">
        <v>5</v>
      </c>
      <c r="J6390">
        <v>88.9</v>
      </c>
      <c r="M6390">
        <v>88.9</v>
      </c>
      <c r="N6390">
        <f t="shared" si="99"/>
        <v>0</v>
      </c>
    </row>
    <row r="6391" spans="1:14" x14ac:dyDescent="0.2">
      <c r="A6391" t="s">
        <v>6648</v>
      </c>
      <c r="B6391" t="s">
        <v>33804</v>
      </c>
      <c r="I6391" t="s">
        <v>5</v>
      </c>
      <c r="J6391">
        <v>101.56</v>
      </c>
      <c r="M6391">
        <v>101.56</v>
      </c>
      <c r="N6391">
        <f t="shared" si="99"/>
        <v>0</v>
      </c>
    </row>
    <row r="6392" spans="1:14" x14ac:dyDescent="0.2">
      <c r="A6392" t="s">
        <v>6649</v>
      </c>
      <c r="B6392" t="s">
        <v>33804</v>
      </c>
      <c r="I6392" t="s">
        <v>5</v>
      </c>
      <c r="J6392">
        <v>96.35</v>
      </c>
      <c r="M6392">
        <v>96.35</v>
      </c>
      <c r="N6392">
        <f t="shared" si="99"/>
        <v>0</v>
      </c>
    </row>
    <row r="6393" spans="1:14" x14ac:dyDescent="0.2">
      <c r="A6393" t="s">
        <v>6650</v>
      </c>
      <c r="B6393" t="s">
        <v>33805</v>
      </c>
      <c r="I6393" t="s">
        <v>5</v>
      </c>
      <c r="J6393">
        <v>102.44</v>
      </c>
      <c r="M6393">
        <v>102.44</v>
      </c>
      <c r="N6393">
        <f t="shared" si="99"/>
        <v>0</v>
      </c>
    </row>
    <row r="6394" spans="1:14" x14ac:dyDescent="0.2">
      <c r="A6394" t="s">
        <v>6651</v>
      </c>
      <c r="B6394" t="s">
        <v>33805</v>
      </c>
      <c r="I6394" t="s">
        <v>5</v>
      </c>
      <c r="J6394">
        <v>96.71</v>
      </c>
      <c r="M6394">
        <v>96.71</v>
      </c>
      <c r="N6394">
        <f t="shared" si="99"/>
        <v>0</v>
      </c>
    </row>
    <row r="6395" spans="1:14" x14ac:dyDescent="0.2">
      <c r="A6395" t="s">
        <v>6652</v>
      </c>
      <c r="B6395" t="s">
        <v>33806</v>
      </c>
      <c r="I6395" t="s">
        <v>5</v>
      </c>
      <c r="J6395">
        <v>108.84</v>
      </c>
      <c r="M6395">
        <v>108.84</v>
      </c>
      <c r="N6395">
        <f t="shared" si="99"/>
        <v>0</v>
      </c>
    </row>
    <row r="6396" spans="1:14" x14ac:dyDescent="0.2">
      <c r="A6396" t="s">
        <v>6653</v>
      </c>
      <c r="B6396" t="s">
        <v>33806</v>
      </c>
      <c r="I6396" t="s">
        <v>5</v>
      </c>
      <c r="J6396">
        <v>102.76</v>
      </c>
      <c r="M6396">
        <v>102.76</v>
      </c>
      <c r="N6396">
        <f t="shared" si="99"/>
        <v>0</v>
      </c>
    </row>
    <row r="6397" spans="1:14" x14ac:dyDescent="0.2">
      <c r="A6397" t="s">
        <v>6654</v>
      </c>
      <c r="B6397" t="s">
        <v>33807</v>
      </c>
      <c r="I6397" t="s">
        <v>5</v>
      </c>
      <c r="J6397">
        <v>32121.42</v>
      </c>
      <c r="M6397">
        <v>32121.42</v>
      </c>
      <c r="N6397">
        <f t="shared" si="99"/>
        <v>0</v>
      </c>
    </row>
    <row r="6398" spans="1:14" x14ac:dyDescent="0.2">
      <c r="A6398" t="s">
        <v>6655</v>
      </c>
      <c r="B6398" t="s">
        <v>33807</v>
      </c>
      <c r="I6398" t="s">
        <v>5</v>
      </c>
      <c r="J6398">
        <v>29684.54</v>
      </c>
      <c r="M6398">
        <v>29684.54</v>
      </c>
      <c r="N6398">
        <f t="shared" si="99"/>
        <v>0</v>
      </c>
    </row>
    <row r="6399" spans="1:14" x14ac:dyDescent="0.2">
      <c r="A6399" t="s">
        <v>6656</v>
      </c>
      <c r="B6399" t="s">
        <v>33808</v>
      </c>
      <c r="I6399" t="s">
        <v>5</v>
      </c>
      <c r="J6399">
        <v>53000.34</v>
      </c>
      <c r="M6399">
        <v>53000.34</v>
      </c>
      <c r="N6399">
        <f t="shared" si="99"/>
        <v>0</v>
      </c>
    </row>
    <row r="6400" spans="1:14" x14ac:dyDescent="0.2">
      <c r="A6400" t="s">
        <v>6657</v>
      </c>
      <c r="B6400" t="s">
        <v>33808</v>
      </c>
      <c r="I6400" t="s">
        <v>5</v>
      </c>
      <c r="J6400">
        <v>48979.49</v>
      </c>
      <c r="M6400">
        <v>48979.49</v>
      </c>
      <c r="N6400">
        <f t="shared" si="99"/>
        <v>0</v>
      </c>
    </row>
    <row r="6401" spans="1:14" x14ac:dyDescent="0.2">
      <c r="A6401" t="s">
        <v>6658</v>
      </c>
      <c r="B6401" t="s">
        <v>41031</v>
      </c>
      <c r="I6401" t="s">
        <v>4</v>
      </c>
      <c r="J6401">
        <v>415.14</v>
      </c>
      <c r="M6401">
        <v>415.14</v>
      </c>
      <c r="N6401">
        <f t="shared" si="99"/>
        <v>0</v>
      </c>
    </row>
    <row r="6402" spans="1:14" x14ac:dyDescent="0.2">
      <c r="A6402" t="s">
        <v>6659</v>
      </c>
      <c r="B6402" t="s">
        <v>41031</v>
      </c>
      <c r="I6402" t="s">
        <v>4</v>
      </c>
      <c r="J6402">
        <v>415.14</v>
      </c>
      <c r="M6402">
        <v>415.14</v>
      </c>
      <c r="N6402">
        <f t="shared" si="99"/>
        <v>0</v>
      </c>
    </row>
    <row r="6403" spans="1:14" x14ac:dyDescent="0.2">
      <c r="A6403" t="s">
        <v>6660</v>
      </c>
      <c r="B6403" t="s">
        <v>41032</v>
      </c>
      <c r="I6403" t="s">
        <v>4</v>
      </c>
      <c r="J6403">
        <v>470.19</v>
      </c>
      <c r="M6403">
        <v>470.19</v>
      </c>
      <c r="N6403">
        <f t="shared" si="99"/>
        <v>0</v>
      </c>
    </row>
    <row r="6404" spans="1:14" x14ac:dyDescent="0.2">
      <c r="A6404" t="s">
        <v>6661</v>
      </c>
      <c r="B6404" t="s">
        <v>41032</v>
      </c>
      <c r="I6404" t="s">
        <v>4</v>
      </c>
      <c r="J6404">
        <v>470.19</v>
      </c>
      <c r="M6404">
        <v>470.19</v>
      </c>
      <c r="N6404">
        <f t="shared" ref="N6404:N6467" si="100">J6404-M6404</f>
        <v>0</v>
      </c>
    </row>
    <row r="6405" spans="1:14" x14ac:dyDescent="0.2">
      <c r="A6405" t="s">
        <v>6662</v>
      </c>
      <c r="B6405" t="s">
        <v>41033</v>
      </c>
      <c r="I6405" t="s">
        <v>4</v>
      </c>
      <c r="J6405">
        <v>572.02</v>
      </c>
      <c r="M6405">
        <v>572.02</v>
      </c>
      <c r="N6405">
        <f t="shared" si="100"/>
        <v>0</v>
      </c>
    </row>
    <row r="6406" spans="1:14" x14ac:dyDescent="0.2">
      <c r="A6406" t="s">
        <v>6663</v>
      </c>
      <c r="B6406" t="s">
        <v>41033</v>
      </c>
      <c r="I6406" t="s">
        <v>4</v>
      </c>
      <c r="J6406">
        <v>572.02</v>
      </c>
      <c r="M6406">
        <v>572.02</v>
      </c>
      <c r="N6406">
        <f t="shared" si="100"/>
        <v>0</v>
      </c>
    </row>
    <row r="6407" spans="1:14" x14ac:dyDescent="0.2">
      <c r="A6407" t="s">
        <v>6664</v>
      </c>
      <c r="B6407" t="s">
        <v>41034</v>
      </c>
      <c r="I6407" t="s">
        <v>4</v>
      </c>
      <c r="J6407">
        <v>644.63</v>
      </c>
      <c r="M6407">
        <v>644.63</v>
      </c>
      <c r="N6407">
        <f t="shared" si="100"/>
        <v>0</v>
      </c>
    </row>
    <row r="6408" spans="1:14" x14ac:dyDescent="0.2">
      <c r="A6408" t="s">
        <v>6665</v>
      </c>
      <c r="B6408" t="s">
        <v>41034</v>
      </c>
      <c r="I6408" t="s">
        <v>4</v>
      </c>
      <c r="J6408">
        <v>644.63</v>
      </c>
      <c r="M6408">
        <v>644.63</v>
      </c>
      <c r="N6408">
        <f t="shared" si="100"/>
        <v>0</v>
      </c>
    </row>
    <row r="6409" spans="1:14" x14ac:dyDescent="0.2">
      <c r="A6409" t="s">
        <v>6666</v>
      </c>
      <c r="B6409" t="s">
        <v>41035</v>
      </c>
      <c r="I6409" t="s">
        <v>4</v>
      </c>
      <c r="J6409">
        <v>880.44</v>
      </c>
      <c r="M6409">
        <v>880.44</v>
      </c>
      <c r="N6409">
        <f t="shared" si="100"/>
        <v>0</v>
      </c>
    </row>
    <row r="6410" spans="1:14" x14ac:dyDescent="0.2">
      <c r="A6410" t="s">
        <v>6667</v>
      </c>
      <c r="B6410" t="s">
        <v>41035</v>
      </c>
      <c r="I6410" t="s">
        <v>4</v>
      </c>
      <c r="J6410">
        <v>880.44</v>
      </c>
      <c r="M6410">
        <v>880.44</v>
      </c>
      <c r="N6410">
        <f t="shared" si="100"/>
        <v>0</v>
      </c>
    </row>
    <row r="6411" spans="1:14" x14ac:dyDescent="0.2">
      <c r="A6411" t="s">
        <v>6668</v>
      </c>
      <c r="B6411" t="s">
        <v>41036</v>
      </c>
      <c r="I6411" t="s">
        <v>4</v>
      </c>
      <c r="J6411">
        <v>1126.08</v>
      </c>
      <c r="M6411">
        <v>1126.08</v>
      </c>
      <c r="N6411">
        <f t="shared" si="100"/>
        <v>0</v>
      </c>
    </row>
    <row r="6412" spans="1:14" x14ac:dyDescent="0.2">
      <c r="A6412" t="s">
        <v>6669</v>
      </c>
      <c r="B6412" t="s">
        <v>41036</v>
      </c>
      <c r="I6412" t="s">
        <v>4</v>
      </c>
      <c r="J6412">
        <v>1126.08</v>
      </c>
      <c r="M6412">
        <v>1126.08</v>
      </c>
      <c r="N6412">
        <f t="shared" si="100"/>
        <v>0</v>
      </c>
    </row>
    <row r="6413" spans="1:14" x14ac:dyDescent="0.2">
      <c r="A6413" t="s">
        <v>6670</v>
      </c>
      <c r="B6413" t="s">
        <v>41037</v>
      </c>
      <c r="I6413" t="s">
        <v>4</v>
      </c>
      <c r="J6413">
        <v>1333.64</v>
      </c>
      <c r="M6413">
        <v>1333.64</v>
      </c>
      <c r="N6413">
        <f t="shared" si="100"/>
        <v>0</v>
      </c>
    </row>
    <row r="6414" spans="1:14" x14ac:dyDescent="0.2">
      <c r="A6414" t="s">
        <v>6671</v>
      </c>
      <c r="B6414" t="s">
        <v>41037</v>
      </c>
      <c r="I6414" t="s">
        <v>4</v>
      </c>
      <c r="J6414">
        <v>1333.64</v>
      </c>
      <c r="M6414">
        <v>1333.64</v>
      </c>
      <c r="N6414">
        <f t="shared" si="100"/>
        <v>0</v>
      </c>
    </row>
    <row r="6415" spans="1:14" x14ac:dyDescent="0.2">
      <c r="A6415" t="s">
        <v>6672</v>
      </c>
      <c r="B6415" t="s">
        <v>33809</v>
      </c>
      <c r="I6415" t="s">
        <v>4</v>
      </c>
      <c r="J6415">
        <v>1915.63</v>
      </c>
      <c r="M6415">
        <v>1915.63</v>
      </c>
      <c r="N6415">
        <f t="shared" si="100"/>
        <v>0</v>
      </c>
    </row>
    <row r="6416" spans="1:14" x14ac:dyDescent="0.2">
      <c r="A6416" t="s">
        <v>6673</v>
      </c>
      <c r="B6416" t="s">
        <v>33809</v>
      </c>
      <c r="I6416" t="s">
        <v>4</v>
      </c>
      <c r="J6416">
        <v>1915.63</v>
      </c>
      <c r="M6416">
        <v>1915.63</v>
      </c>
      <c r="N6416">
        <f t="shared" si="100"/>
        <v>0</v>
      </c>
    </row>
    <row r="6417" spans="1:14" x14ac:dyDescent="0.2">
      <c r="A6417" t="s">
        <v>6674</v>
      </c>
      <c r="B6417" t="s">
        <v>41038</v>
      </c>
      <c r="I6417" t="s">
        <v>4</v>
      </c>
      <c r="J6417">
        <v>2605.58</v>
      </c>
      <c r="M6417">
        <v>2605.58</v>
      </c>
      <c r="N6417">
        <f t="shared" si="100"/>
        <v>0</v>
      </c>
    </row>
    <row r="6418" spans="1:14" x14ac:dyDescent="0.2">
      <c r="A6418" t="s">
        <v>6675</v>
      </c>
      <c r="B6418" t="s">
        <v>41038</v>
      </c>
      <c r="I6418" t="s">
        <v>4</v>
      </c>
      <c r="J6418">
        <v>2605.58</v>
      </c>
      <c r="M6418">
        <v>2605.58</v>
      </c>
      <c r="N6418">
        <f t="shared" si="100"/>
        <v>0</v>
      </c>
    </row>
    <row r="6419" spans="1:14" x14ac:dyDescent="0.2">
      <c r="A6419" t="s">
        <v>6676</v>
      </c>
      <c r="B6419" t="s">
        <v>41039</v>
      </c>
      <c r="I6419" t="s">
        <v>4</v>
      </c>
      <c r="J6419">
        <v>4234.09</v>
      </c>
      <c r="M6419">
        <v>4234.09</v>
      </c>
      <c r="N6419">
        <f t="shared" si="100"/>
        <v>0</v>
      </c>
    </row>
    <row r="6420" spans="1:14" x14ac:dyDescent="0.2">
      <c r="A6420" t="s">
        <v>6677</v>
      </c>
      <c r="B6420" t="s">
        <v>41039</v>
      </c>
      <c r="I6420" t="s">
        <v>4</v>
      </c>
      <c r="J6420">
        <v>4234.09</v>
      </c>
      <c r="M6420">
        <v>4234.09</v>
      </c>
      <c r="N6420">
        <f t="shared" si="100"/>
        <v>0</v>
      </c>
    </row>
    <row r="6421" spans="1:14" x14ac:dyDescent="0.2">
      <c r="A6421" t="s">
        <v>6678</v>
      </c>
      <c r="B6421" t="s">
        <v>33810</v>
      </c>
      <c r="I6421" t="s">
        <v>4</v>
      </c>
      <c r="J6421">
        <v>15.41</v>
      </c>
      <c r="M6421">
        <v>15.41</v>
      </c>
      <c r="N6421">
        <f t="shared" si="100"/>
        <v>0</v>
      </c>
    </row>
    <row r="6422" spans="1:14" x14ac:dyDescent="0.2">
      <c r="A6422" t="s">
        <v>6679</v>
      </c>
      <c r="B6422" t="s">
        <v>33810</v>
      </c>
      <c r="I6422" t="s">
        <v>4</v>
      </c>
      <c r="J6422">
        <v>14.33</v>
      </c>
      <c r="M6422">
        <v>14.33</v>
      </c>
      <c r="N6422">
        <f t="shared" si="100"/>
        <v>0</v>
      </c>
    </row>
    <row r="6423" spans="1:14" x14ac:dyDescent="0.2">
      <c r="A6423" t="s">
        <v>6680</v>
      </c>
      <c r="B6423" t="s">
        <v>33811</v>
      </c>
      <c r="I6423" t="s">
        <v>4</v>
      </c>
      <c r="J6423">
        <v>25.05</v>
      </c>
      <c r="M6423">
        <v>25.05</v>
      </c>
      <c r="N6423">
        <f t="shared" si="100"/>
        <v>0</v>
      </c>
    </row>
    <row r="6424" spans="1:14" x14ac:dyDescent="0.2">
      <c r="A6424" t="s">
        <v>6681</v>
      </c>
      <c r="B6424" t="s">
        <v>33811</v>
      </c>
      <c r="I6424" t="s">
        <v>4</v>
      </c>
      <c r="J6424">
        <v>23.65</v>
      </c>
      <c r="M6424">
        <v>23.65</v>
      </c>
      <c r="N6424">
        <f t="shared" si="100"/>
        <v>0</v>
      </c>
    </row>
    <row r="6425" spans="1:14" x14ac:dyDescent="0.2">
      <c r="A6425" t="s">
        <v>6682</v>
      </c>
      <c r="B6425" t="s">
        <v>33812</v>
      </c>
      <c r="I6425" t="s">
        <v>4</v>
      </c>
      <c r="J6425">
        <v>17.18</v>
      </c>
      <c r="M6425">
        <v>17.18</v>
      </c>
      <c r="N6425">
        <f t="shared" si="100"/>
        <v>0</v>
      </c>
    </row>
    <row r="6426" spans="1:14" x14ac:dyDescent="0.2">
      <c r="A6426" t="s">
        <v>6683</v>
      </c>
      <c r="B6426" t="s">
        <v>33812</v>
      </c>
      <c r="I6426" t="s">
        <v>4</v>
      </c>
      <c r="J6426">
        <v>16.100000000000001</v>
      </c>
      <c r="M6426">
        <v>16.100000000000001</v>
      </c>
      <c r="N6426">
        <f t="shared" si="100"/>
        <v>0</v>
      </c>
    </row>
    <row r="6427" spans="1:14" x14ac:dyDescent="0.2">
      <c r="A6427" t="s">
        <v>6684</v>
      </c>
      <c r="B6427" t="s">
        <v>33813</v>
      </c>
      <c r="I6427" t="s">
        <v>4</v>
      </c>
      <c r="J6427">
        <v>28.59</v>
      </c>
      <c r="M6427">
        <v>28.59</v>
      </c>
      <c r="N6427">
        <f t="shared" si="100"/>
        <v>0</v>
      </c>
    </row>
    <row r="6428" spans="1:14" x14ac:dyDescent="0.2">
      <c r="A6428" t="s">
        <v>6685</v>
      </c>
      <c r="B6428" t="s">
        <v>33813</v>
      </c>
      <c r="I6428" t="s">
        <v>4</v>
      </c>
      <c r="J6428">
        <v>27.2</v>
      </c>
      <c r="M6428">
        <v>27.2</v>
      </c>
      <c r="N6428">
        <f t="shared" si="100"/>
        <v>0</v>
      </c>
    </row>
    <row r="6429" spans="1:14" x14ac:dyDescent="0.2">
      <c r="A6429" t="s">
        <v>6686</v>
      </c>
      <c r="B6429" t="s">
        <v>33814</v>
      </c>
      <c r="I6429" t="s">
        <v>4</v>
      </c>
      <c r="J6429">
        <v>18.670000000000002</v>
      </c>
      <c r="M6429">
        <v>18.670000000000002</v>
      </c>
      <c r="N6429">
        <f t="shared" si="100"/>
        <v>0</v>
      </c>
    </row>
    <row r="6430" spans="1:14" x14ac:dyDescent="0.2">
      <c r="A6430" t="s">
        <v>6687</v>
      </c>
      <c r="B6430" t="s">
        <v>33814</v>
      </c>
      <c r="I6430" t="s">
        <v>4</v>
      </c>
      <c r="J6430">
        <v>17.59</v>
      </c>
      <c r="M6430">
        <v>17.59</v>
      </c>
      <c r="N6430">
        <f t="shared" si="100"/>
        <v>0</v>
      </c>
    </row>
    <row r="6431" spans="1:14" x14ac:dyDescent="0.2">
      <c r="A6431" t="s">
        <v>6688</v>
      </c>
      <c r="B6431" t="s">
        <v>33815</v>
      </c>
      <c r="I6431" t="s">
        <v>4</v>
      </c>
      <c r="J6431">
        <v>31.57</v>
      </c>
      <c r="M6431">
        <v>31.57</v>
      </c>
      <c r="N6431">
        <f t="shared" si="100"/>
        <v>0</v>
      </c>
    </row>
    <row r="6432" spans="1:14" x14ac:dyDescent="0.2">
      <c r="A6432" t="s">
        <v>6689</v>
      </c>
      <c r="B6432" t="s">
        <v>33815</v>
      </c>
      <c r="I6432" t="s">
        <v>4</v>
      </c>
      <c r="J6432">
        <v>30.17</v>
      </c>
      <c r="M6432">
        <v>30.17</v>
      </c>
      <c r="N6432">
        <f t="shared" si="100"/>
        <v>0</v>
      </c>
    </row>
    <row r="6433" spans="1:14" x14ac:dyDescent="0.2">
      <c r="A6433" t="s">
        <v>6690</v>
      </c>
      <c r="B6433" t="s">
        <v>33816</v>
      </c>
      <c r="I6433" t="s">
        <v>4</v>
      </c>
      <c r="J6433">
        <v>23.17</v>
      </c>
      <c r="M6433">
        <v>23.17</v>
      </c>
      <c r="N6433">
        <f t="shared" si="100"/>
        <v>0</v>
      </c>
    </row>
    <row r="6434" spans="1:14" x14ac:dyDescent="0.2">
      <c r="A6434" t="s">
        <v>6691</v>
      </c>
      <c r="B6434" t="s">
        <v>33816</v>
      </c>
      <c r="I6434" t="s">
        <v>4</v>
      </c>
      <c r="J6434">
        <v>22.09</v>
      </c>
      <c r="M6434">
        <v>22.09</v>
      </c>
      <c r="N6434">
        <f t="shared" si="100"/>
        <v>0</v>
      </c>
    </row>
    <row r="6435" spans="1:14" x14ac:dyDescent="0.2">
      <c r="A6435" t="s">
        <v>6692</v>
      </c>
      <c r="B6435" t="s">
        <v>33817</v>
      </c>
      <c r="I6435" t="s">
        <v>4</v>
      </c>
      <c r="J6435">
        <v>40.57</v>
      </c>
      <c r="M6435">
        <v>40.57</v>
      </c>
      <c r="N6435">
        <f t="shared" si="100"/>
        <v>0</v>
      </c>
    </row>
    <row r="6436" spans="1:14" x14ac:dyDescent="0.2">
      <c r="A6436" t="s">
        <v>6693</v>
      </c>
      <c r="B6436" t="s">
        <v>33817</v>
      </c>
      <c r="I6436" t="s">
        <v>4</v>
      </c>
      <c r="J6436">
        <v>39.17</v>
      </c>
      <c r="M6436">
        <v>39.17</v>
      </c>
      <c r="N6436">
        <f t="shared" si="100"/>
        <v>0</v>
      </c>
    </row>
    <row r="6437" spans="1:14" x14ac:dyDescent="0.2">
      <c r="A6437" t="s">
        <v>6694</v>
      </c>
      <c r="B6437" t="s">
        <v>33818</v>
      </c>
      <c r="I6437" t="s">
        <v>4</v>
      </c>
      <c r="J6437">
        <v>26.76</v>
      </c>
      <c r="M6437">
        <v>26.76</v>
      </c>
      <c r="N6437">
        <f t="shared" si="100"/>
        <v>0</v>
      </c>
    </row>
    <row r="6438" spans="1:14" x14ac:dyDescent="0.2">
      <c r="A6438" t="s">
        <v>6695</v>
      </c>
      <c r="B6438" t="s">
        <v>33818</v>
      </c>
      <c r="I6438" t="s">
        <v>4</v>
      </c>
      <c r="J6438">
        <v>25.67</v>
      </c>
      <c r="M6438">
        <v>25.67</v>
      </c>
      <c r="N6438">
        <f t="shared" si="100"/>
        <v>0</v>
      </c>
    </row>
    <row r="6439" spans="1:14" x14ac:dyDescent="0.2">
      <c r="A6439" t="s">
        <v>6696</v>
      </c>
      <c r="B6439" t="s">
        <v>33819</v>
      </c>
      <c r="I6439" t="s">
        <v>4</v>
      </c>
      <c r="J6439">
        <v>47.74</v>
      </c>
      <c r="M6439">
        <v>47.74</v>
      </c>
      <c r="N6439">
        <f t="shared" si="100"/>
        <v>0</v>
      </c>
    </row>
    <row r="6440" spans="1:14" x14ac:dyDescent="0.2">
      <c r="A6440" t="s">
        <v>6697</v>
      </c>
      <c r="B6440" t="s">
        <v>33819</v>
      </c>
      <c r="I6440" t="s">
        <v>4</v>
      </c>
      <c r="J6440">
        <v>46.34</v>
      </c>
      <c r="M6440">
        <v>46.34</v>
      </c>
      <c r="N6440">
        <f t="shared" si="100"/>
        <v>0</v>
      </c>
    </row>
    <row r="6441" spans="1:14" x14ac:dyDescent="0.2">
      <c r="A6441" t="s">
        <v>6698</v>
      </c>
      <c r="B6441" t="s">
        <v>33820</v>
      </c>
      <c r="I6441" t="s">
        <v>4</v>
      </c>
      <c r="J6441">
        <v>32.369999999999997</v>
      </c>
      <c r="M6441">
        <v>32.369999999999997</v>
      </c>
      <c r="N6441">
        <f t="shared" si="100"/>
        <v>0</v>
      </c>
    </row>
    <row r="6442" spans="1:14" x14ac:dyDescent="0.2">
      <c r="A6442" t="s">
        <v>6699</v>
      </c>
      <c r="B6442" t="s">
        <v>33820</v>
      </c>
      <c r="I6442" t="s">
        <v>4</v>
      </c>
      <c r="J6442">
        <v>31.28</v>
      </c>
      <c r="M6442">
        <v>31.28</v>
      </c>
      <c r="N6442">
        <f t="shared" si="100"/>
        <v>0</v>
      </c>
    </row>
    <row r="6443" spans="1:14" x14ac:dyDescent="0.2">
      <c r="A6443" t="s">
        <v>6700</v>
      </c>
      <c r="B6443" t="s">
        <v>33821</v>
      </c>
      <c r="I6443" t="s">
        <v>4</v>
      </c>
      <c r="J6443">
        <v>58.96</v>
      </c>
      <c r="M6443">
        <v>58.96</v>
      </c>
      <c r="N6443">
        <f t="shared" si="100"/>
        <v>0</v>
      </c>
    </row>
    <row r="6444" spans="1:14" x14ac:dyDescent="0.2">
      <c r="A6444" t="s">
        <v>6701</v>
      </c>
      <c r="B6444" t="s">
        <v>33821</v>
      </c>
      <c r="I6444" t="s">
        <v>4</v>
      </c>
      <c r="J6444">
        <v>57.56</v>
      </c>
      <c r="M6444">
        <v>57.56</v>
      </c>
      <c r="N6444">
        <f t="shared" si="100"/>
        <v>0</v>
      </c>
    </row>
    <row r="6445" spans="1:14" x14ac:dyDescent="0.2">
      <c r="A6445" t="s">
        <v>6702</v>
      </c>
      <c r="B6445" t="s">
        <v>33822</v>
      </c>
      <c r="I6445" t="s">
        <v>4</v>
      </c>
      <c r="J6445">
        <v>35.909999999999997</v>
      </c>
      <c r="M6445">
        <v>35.909999999999997</v>
      </c>
      <c r="N6445">
        <f t="shared" si="100"/>
        <v>0</v>
      </c>
    </row>
    <row r="6446" spans="1:14" x14ac:dyDescent="0.2">
      <c r="A6446" t="s">
        <v>6703</v>
      </c>
      <c r="B6446" t="s">
        <v>33822</v>
      </c>
      <c r="I6446" t="s">
        <v>4</v>
      </c>
      <c r="J6446">
        <v>34.82</v>
      </c>
      <c r="M6446">
        <v>34.82</v>
      </c>
      <c r="N6446">
        <f t="shared" si="100"/>
        <v>0</v>
      </c>
    </row>
    <row r="6447" spans="1:14" x14ac:dyDescent="0.2">
      <c r="A6447" t="s">
        <v>6704</v>
      </c>
      <c r="B6447" t="s">
        <v>33823</v>
      </c>
      <c r="I6447" t="s">
        <v>4</v>
      </c>
      <c r="J6447">
        <v>66.040000000000006</v>
      </c>
      <c r="M6447">
        <v>66.040000000000006</v>
      </c>
      <c r="N6447">
        <f t="shared" si="100"/>
        <v>0</v>
      </c>
    </row>
    <row r="6448" spans="1:14" x14ac:dyDescent="0.2">
      <c r="A6448" t="s">
        <v>6705</v>
      </c>
      <c r="B6448" t="s">
        <v>33823</v>
      </c>
      <c r="I6448" t="s">
        <v>4</v>
      </c>
      <c r="J6448">
        <v>64.64</v>
      </c>
      <c r="M6448">
        <v>64.64</v>
      </c>
      <c r="N6448">
        <f t="shared" si="100"/>
        <v>0</v>
      </c>
    </row>
    <row r="6449" spans="1:14" x14ac:dyDescent="0.2">
      <c r="A6449" t="s">
        <v>6706</v>
      </c>
      <c r="B6449" t="s">
        <v>41040</v>
      </c>
      <c r="I6449" t="s">
        <v>4</v>
      </c>
      <c r="J6449">
        <v>17.04</v>
      </c>
      <c r="M6449">
        <v>17.04</v>
      </c>
      <c r="N6449">
        <f t="shared" si="100"/>
        <v>0</v>
      </c>
    </row>
    <row r="6450" spans="1:14" x14ac:dyDescent="0.2">
      <c r="A6450" t="s">
        <v>6707</v>
      </c>
      <c r="B6450" t="s">
        <v>41040</v>
      </c>
      <c r="I6450" t="s">
        <v>4</v>
      </c>
      <c r="J6450">
        <v>15.95</v>
      </c>
      <c r="M6450">
        <v>15.95</v>
      </c>
      <c r="N6450">
        <f t="shared" si="100"/>
        <v>0</v>
      </c>
    </row>
    <row r="6451" spans="1:14" x14ac:dyDescent="0.2">
      <c r="A6451" t="s">
        <v>6708</v>
      </c>
      <c r="B6451" t="s">
        <v>41041</v>
      </c>
      <c r="I6451" t="s">
        <v>4</v>
      </c>
      <c r="J6451">
        <v>28.3</v>
      </c>
      <c r="M6451">
        <v>28.3</v>
      </c>
      <c r="N6451">
        <f t="shared" si="100"/>
        <v>0</v>
      </c>
    </row>
    <row r="6452" spans="1:14" x14ac:dyDescent="0.2">
      <c r="A6452" t="s">
        <v>6709</v>
      </c>
      <c r="B6452" t="s">
        <v>41041</v>
      </c>
      <c r="I6452" t="s">
        <v>4</v>
      </c>
      <c r="J6452">
        <v>26.9</v>
      </c>
      <c r="M6452">
        <v>26.9</v>
      </c>
      <c r="N6452">
        <f t="shared" si="100"/>
        <v>0</v>
      </c>
    </row>
    <row r="6453" spans="1:14" x14ac:dyDescent="0.2">
      <c r="A6453" t="s">
        <v>6710</v>
      </c>
      <c r="B6453" t="s">
        <v>41042</v>
      </c>
      <c r="I6453" t="s">
        <v>4</v>
      </c>
      <c r="J6453">
        <v>18.34</v>
      </c>
      <c r="M6453">
        <v>18.34</v>
      </c>
      <c r="N6453">
        <f t="shared" si="100"/>
        <v>0</v>
      </c>
    </row>
    <row r="6454" spans="1:14" x14ac:dyDescent="0.2">
      <c r="A6454" t="s">
        <v>6711</v>
      </c>
      <c r="B6454" t="s">
        <v>41042</v>
      </c>
      <c r="I6454" t="s">
        <v>4</v>
      </c>
      <c r="J6454">
        <v>17.260000000000002</v>
      </c>
      <c r="M6454">
        <v>17.260000000000002</v>
      </c>
      <c r="N6454">
        <f t="shared" si="100"/>
        <v>0</v>
      </c>
    </row>
    <row r="6455" spans="1:14" x14ac:dyDescent="0.2">
      <c r="A6455" t="s">
        <v>6712</v>
      </c>
      <c r="B6455" t="s">
        <v>41043</v>
      </c>
      <c r="I6455" t="s">
        <v>4</v>
      </c>
      <c r="J6455">
        <v>30.91</v>
      </c>
      <c r="M6455">
        <v>30.91</v>
      </c>
      <c r="N6455">
        <f t="shared" si="100"/>
        <v>0</v>
      </c>
    </row>
    <row r="6456" spans="1:14" x14ac:dyDescent="0.2">
      <c r="A6456" t="s">
        <v>6713</v>
      </c>
      <c r="B6456" t="s">
        <v>41043</v>
      </c>
      <c r="I6456" t="s">
        <v>4</v>
      </c>
      <c r="J6456">
        <v>29.52</v>
      </c>
      <c r="M6456">
        <v>29.52</v>
      </c>
      <c r="N6456">
        <f t="shared" si="100"/>
        <v>0</v>
      </c>
    </row>
    <row r="6457" spans="1:14" x14ac:dyDescent="0.2">
      <c r="A6457" t="s">
        <v>6714</v>
      </c>
      <c r="B6457" t="s">
        <v>41044</v>
      </c>
      <c r="I6457" t="s">
        <v>4</v>
      </c>
      <c r="J6457">
        <v>25.81</v>
      </c>
      <c r="M6457">
        <v>25.81</v>
      </c>
      <c r="N6457">
        <f t="shared" si="100"/>
        <v>0</v>
      </c>
    </row>
    <row r="6458" spans="1:14" x14ac:dyDescent="0.2">
      <c r="A6458" t="s">
        <v>6715</v>
      </c>
      <c r="B6458" t="s">
        <v>41044</v>
      </c>
      <c r="I6458" t="s">
        <v>4</v>
      </c>
      <c r="J6458">
        <v>24.73</v>
      </c>
      <c r="M6458">
        <v>24.73</v>
      </c>
      <c r="N6458">
        <f t="shared" si="100"/>
        <v>0</v>
      </c>
    </row>
    <row r="6459" spans="1:14" x14ac:dyDescent="0.2">
      <c r="A6459" t="s">
        <v>6716</v>
      </c>
      <c r="B6459" t="s">
        <v>41045</v>
      </c>
      <c r="I6459" t="s">
        <v>4</v>
      </c>
      <c r="J6459">
        <v>45.85</v>
      </c>
      <c r="M6459">
        <v>45.85</v>
      </c>
      <c r="N6459">
        <f t="shared" si="100"/>
        <v>0</v>
      </c>
    </row>
    <row r="6460" spans="1:14" x14ac:dyDescent="0.2">
      <c r="A6460" t="s">
        <v>6717</v>
      </c>
      <c r="B6460" t="s">
        <v>41045</v>
      </c>
      <c r="I6460" t="s">
        <v>4</v>
      </c>
      <c r="J6460">
        <v>44.46</v>
      </c>
      <c r="M6460">
        <v>44.46</v>
      </c>
      <c r="N6460">
        <f t="shared" si="100"/>
        <v>0</v>
      </c>
    </row>
    <row r="6461" spans="1:14" x14ac:dyDescent="0.2">
      <c r="A6461" t="s">
        <v>6718</v>
      </c>
      <c r="B6461" t="s">
        <v>41046</v>
      </c>
      <c r="I6461" t="s">
        <v>4</v>
      </c>
      <c r="J6461">
        <v>29.29</v>
      </c>
      <c r="M6461">
        <v>29.29</v>
      </c>
      <c r="N6461">
        <f t="shared" si="100"/>
        <v>0</v>
      </c>
    </row>
    <row r="6462" spans="1:14" x14ac:dyDescent="0.2">
      <c r="A6462" t="s">
        <v>6719</v>
      </c>
      <c r="B6462" t="s">
        <v>41046</v>
      </c>
      <c r="I6462" t="s">
        <v>4</v>
      </c>
      <c r="J6462">
        <v>28.2</v>
      </c>
      <c r="M6462">
        <v>28.2</v>
      </c>
      <c r="N6462">
        <f t="shared" si="100"/>
        <v>0</v>
      </c>
    </row>
    <row r="6463" spans="1:14" x14ac:dyDescent="0.2">
      <c r="A6463" t="s">
        <v>6720</v>
      </c>
      <c r="B6463" t="s">
        <v>41047</v>
      </c>
      <c r="I6463" t="s">
        <v>4</v>
      </c>
      <c r="J6463">
        <v>52.8</v>
      </c>
      <c r="M6463">
        <v>52.8</v>
      </c>
      <c r="N6463">
        <f t="shared" si="100"/>
        <v>0</v>
      </c>
    </row>
    <row r="6464" spans="1:14" x14ac:dyDescent="0.2">
      <c r="A6464" t="s">
        <v>6721</v>
      </c>
      <c r="B6464" t="s">
        <v>41047</v>
      </c>
      <c r="I6464" t="s">
        <v>4</v>
      </c>
      <c r="J6464">
        <v>51.4</v>
      </c>
      <c r="M6464">
        <v>51.4</v>
      </c>
      <c r="N6464">
        <f t="shared" si="100"/>
        <v>0</v>
      </c>
    </row>
    <row r="6465" spans="1:14" x14ac:dyDescent="0.2">
      <c r="A6465" t="s">
        <v>6722</v>
      </c>
      <c r="B6465" t="s">
        <v>41048</v>
      </c>
      <c r="I6465" t="s">
        <v>4</v>
      </c>
      <c r="J6465">
        <v>45.83</v>
      </c>
      <c r="M6465">
        <v>45.83</v>
      </c>
      <c r="N6465">
        <f t="shared" si="100"/>
        <v>0</v>
      </c>
    </row>
    <row r="6466" spans="1:14" x14ac:dyDescent="0.2">
      <c r="A6466" t="s">
        <v>6723</v>
      </c>
      <c r="B6466" t="s">
        <v>41048</v>
      </c>
      <c r="I6466" t="s">
        <v>4</v>
      </c>
      <c r="J6466">
        <v>44.74</v>
      </c>
      <c r="M6466">
        <v>44.74</v>
      </c>
      <c r="N6466">
        <f t="shared" si="100"/>
        <v>0</v>
      </c>
    </row>
    <row r="6467" spans="1:14" x14ac:dyDescent="0.2">
      <c r="A6467" t="s">
        <v>6724</v>
      </c>
      <c r="B6467" t="s">
        <v>41049</v>
      </c>
      <c r="I6467" t="s">
        <v>4</v>
      </c>
      <c r="J6467">
        <v>85.88</v>
      </c>
      <c r="M6467">
        <v>85.88</v>
      </c>
      <c r="N6467">
        <f t="shared" si="100"/>
        <v>0</v>
      </c>
    </row>
    <row r="6468" spans="1:14" x14ac:dyDescent="0.2">
      <c r="A6468" t="s">
        <v>6725</v>
      </c>
      <c r="B6468" t="s">
        <v>41049</v>
      </c>
      <c r="I6468" t="s">
        <v>4</v>
      </c>
      <c r="J6468">
        <v>84.48</v>
      </c>
      <c r="M6468">
        <v>84.48</v>
      </c>
      <c r="N6468">
        <f t="shared" ref="N6468:N6531" si="101">J6468-M6468</f>
        <v>0</v>
      </c>
    </row>
    <row r="6469" spans="1:14" x14ac:dyDescent="0.2">
      <c r="A6469" t="s">
        <v>6726</v>
      </c>
      <c r="B6469" t="s">
        <v>41050</v>
      </c>
      <c r="I6469" t="s">
        <v>4</v>
      </c>
      <c r="J6469">
        <v>70.459999999999994</v>
      </c>
      <c r="M6469">
        <v>70.459999999999994</v>
      </c>
      <c r="N6469">
        <f t="shared" si="101"/>
        <v>0</v>
      </c>
    </row>
    <row r="6470" spans="1:14" x14ac:dyDescent="0.2">
      <c r="A6470" t="s">
        <v>6727</v>
      </c>
      <c r="B6470" t="s">
        <v>41050</v>
      </c>
      <c r="I6470" t="s">
        <v>4</v>
      </c>
      <c r="J6470">
        <v>69.37</v>
      </c>
      <c r="M6470">
        <v>69.37</v>
      </c>
      <c r="N6470">
        <f t="shared" si="101"/>
        <v>0</v>
      </c>
    </row>
    <row r="6471" spans="1:14" x14ac:dyDescent="0.2">
      <c r="A6471" t="s">
        <v>6728</v>
      </c>
      <c r="B6471" t="s">
        <v>41051</v>
      </c>
      <c r="I6471" t="s">
        <v>4</v>
      </c>
      <c r="J6471">
        <v>135.13999999999999</v>
      </c>
      <c r="M6471">
        <v>135.13999999999999</v>
      </c>
      <c r="N6471">
        <f t="shared" si="101"/>
        <v>0</v>
      </c>
    </row>
    <row r="6472" spans="1:14" x14ac:dyDescent="0.2">
      <c r="A6472" t="s">
        <v>6729</v>
      </c>
      <c r="B6472" t="s">
        <v>41051</v>
      </c>
      <c r="I6472" t="s">
        <v>4</v>
      </c>
      <c r="J6472">
        <v>133.74</v>
      </c>
      <c r="M6472">
        <v>133.74</v>
      </c>
      <c r="N6472">
        <f t="shared" si="101"/>
        <v>0</v>
      </c>
    </row>
    <row r="6473" spans="1:14" x14ac:dyDescent="0.2">
      <c r="A6473" t="s">
        <v>6730</v>
      </c>
      <c r="B6473" t="s">
        <v>41052</v>
      </c>
      <c r="I6473" t="s">
        <v>4</v>
      </c>
      <c r="J6473">
        <v>94.04</v>
      </c>
      <c r="M6473">
        <v>94.04</v>
      </c>
      <c r="N6473">
        <f t="shared" si="101"/>
        <v>0</v>
      </c>
    </row>
    <row r="6474" spans="1:14" x14ac:dyDescent="0.2">
      <c r="A6474" t="s">
        <v>6731</v>
      </c>
      <c r="B6474" t="s">
        <v>41052</v>
      </c>
      <c r="I6474" t="s">
        <v>4</v>
      </c>
      <c r="J6474">
        <v>92.95</v>
      </c>
      <c r="M6474">
        <v>92.95</v>
      </c>
      <c r="N6474">
        <f t="shared" si="101"/>
        <v>0</v>
      </c>
    </row>
    <row r="6475" spans="1:14" x14ac:dyDescent="0.2">
      <c r="A6475" t="s">
        <v>6732</v>
      </c>
      <c r="B6475" t="s">
        <v>41053</v>
      </c>
      <c r="I6475" t="s">
        <v>4</v>
      </c>
      <c r="J6475">
        <v>182.3</v>
      </c>
      <c r="M6475">
        <v>182.3</v>
      </c>
      <c r="N6475">
        <f t="shared" si="101"/>
        <v>0</v>
      </c>
    </row>
    <row r="6476" spans="1:14" x14ac:dyDescent="0.2">
      <c r="A6476" t="s">
        <v>6733</v>
      </c>
      <c r="B6476" t="s">
        <v>41053</v>
      </c>
      <c r="I6476" t="s">
        <v>4</v>
      </c>
      <c r="J6476">
        <v>180.9</v>
      </c>
      <c r="M6476">
        <v>180.9</v>
      </c>
      <c r="N6476">
        <f t="shared" si="101"/>
        <v>0</v>
      </c>
    </row>
    <row r="6477" spans="1:14" x14ac:dyDescent="0.2">
      <c r="A6477" t="s">
        <v>6734</v>
      </c>
      <c r="B6477" t="s">
        <v>41054</v>
      </c>
      <c r="I6477" t="s">
        <v>4</v>
      </c>
      <c r="J6477">
        <v>152.49</v>
      </c>
      <c r="M6477">
        <v>152.49</v>
      </c>
      <c r="N6477">
        <f t="shared" si="101"/>
        <v>0</v>
      </c>
    </row>
    <row r="6478" spans="1:14" x14ac:dyDescent="0.2">
      <c r="A6478" t="s">
        <v>6735</v>
      </c>
      <c r="B6478" t="s">
        <v>41054</v>
      </c>
      <c r="I6478" t="s">
        <v>4</v>
      </c>
      <c r="J6478">
        <v>151.41</v>
      </c>
      <c r="M6478">
        <v>151.41</v>
      </c>
      <c r="N6478">
        <f t="shared" si="101"/>
        <v>0</v>
      </c>
    </row>
    <row r="6479" spans="1:14" x14ac:dyDescent="0.2">
      <c r="A6479" t="s">
        <v>6736</v>
      </c>
      <c r="B6479" t="s">
        <v>41055</v>
      </c>
      <c r="I6479" t="s">
        <v>4</v>
      </c>
      <c r="J6479">
        <v>299.20999999999998</v>
      </c>
      <c r="M6479">
        <v>299.20999999999998</v>
      </c>
      <c r="N6479">
        <f t="shared" si="101"/>
        <v>0</v>
      </c>
    </row>
    <row r="6480" spans="1:14" x14ac:dyDescent="0.2">
      <c r="A6480" t="s">
        <v>6737</v>
      </c>
      <c r="B6480" t="s">
        <v>41055</v>
      </c>
      <c r="I6480" t="s">
        <v>4</v>
      </c>
      <c r="J6480">
        <v>297.82</v>
      </c>
      <c r="M6480">
        <v>297.82</v>
      </c>
      <c r="N6480">
        <f t="shared" si="101"/>
        <v>0</v>
      </c>
    </row>
    <row r="6481" spans="1:14" x14ac:dyDescent="0.2">
      <c r="A6481" t="s">
        <v>6738</v>
      </c>
      <c r="B6481" t="s">
        <v>41056</v>
      </c>
      <c r="I6481" t="s">
        <v>20</v>
      </c>
      <c r="J6481">
        <v>686.32</v>
      </c>
      <c r="M6481">
        <v>686.32</v>
      </c>
      <c r="N6481">
        <f t="shared" si="101"/>
        <v>0</v>
      </c>
    </row>
    <row r="6482" spans="1:14" x14ac:dyDescent="0.2">
      <c r="A6482" t="s">
        <v>6739</v>
      </c>
      <c r="B6482" t="s">
        <v>41056</v>
      </c>
      <c r="I6482" t="s">
        <v>20</v>
      </c>
      <c r="J6482">
        <v>657.33</v>
      </c>
      <c r="M6482">
        <v>657.33</v>
      </c>
      <c r="N6482">
        <f t="shared" si="101"/>
        <v>0</v>
      </c>
    </row>
    <row r="6483" spans="1:14" x14ac:dyDescent="0.2">
      <c r="A6483" t="s">
        <v>6740</v>
      </c>
      <c r="B6483" t="s">
        <v>41057</v>
      </c>
      <c r="I6483" t="s">
        <v>20</v>
      </c>
      <c r="J6483">
        <v>856.43</v>
      </c>
      <c r="M6483">
        <v>856.43</v>
      </c>
      <c r="N6483">
        <f t="shared" si="101"/>
        <v>0</v>
      </c>
    </row>
    <row r="6484" spans="1:14" x14ac:dyDescent="0.2">
      <c r="A6484" t="s">
        <v>6741</v>
      </c>
      <c r="B6484" t="s">
        <v>41057</v>
      </c>
      <c r="I6484" t="s">
        <v>20</v>
      </c>
      <c r="J6484">
        <v>826.42</v>
      </c>
      <c r="M6484">
        <v>826.42</v>
      </c>
      <c r="N6484">
        <f t="shared" si="101"/>
        <v>0</v>
      </c>
    </row>
    <row r="6485" spans="1:14" x14ac:dyDescent="0.2">
      <c r="A6485" t="s">
        <v>6742</v>
      </c>
      <c r="B6485" t="s">
        <v>41058</v>
      </c>
      <c r="I6485" t="s">
        <v>20</v>
      </c>
      <c r="J6485">
        <v>867.57</v>
      </c>
      <c r="M6485">
        <v>867.57</v>
      </c>
      <c r="N6485">
        <f t="shared" si="101"/>
        <v>0</v>
      </c>
    </row>
    <row r="6486" spans="1:14" x14ac:dyDescent="0.2">
      <c r="A6486" t="s">
        <v>6743</v>
      </c>
      <c r="B6486" t="s">
        <v>41058</v>
      </c>
      <c r="I6486" t="s">
        <v>20</v>
      </c>
      <c r="J6486">
        <v>838.4</v>
      </c>
      <c r="M6486">
        <v>838.4</v>
      </c>
      <c r="N6486">
        <f t="shared" si="101"/>
        <v>0</v>
      </c>
    </row>
    <row r="6487" spans="1:14" x14ac:dyDescent="0.2">
      <c r="A6487" t="s">
        <v>6744</v>
      </c>
      <c r="B6487" t="s">
        <v>41059</v>
      </c>
      <c r="I6487" t="s">
        <v>20</v>
      </c>
      <c r="J6487">
        <v>1024.43</v>
      </c>
      <c r="M6487">
        <v>1024.43</v>
      </c>
      <c r="N6487">
        <f t="shared" si="101"/>
        <v>0</v>
      </c>
    </row>
    <row r="6488" spans="1:14" x14ac:dyDescent="0.2">
      <c r="A6488" t="s">
        <v>6745</v>
      </c>
      <c r="B6488" t="s">
        <v>41059</v>
      </c>
      <c r="I6488" t="s">
        <v>20</v>
      </c>
      <c r="J6488">
        <v>994.42</v>
      </c>
      <c r="M6488">
        <v>994.42</v>
      </c>
      <c r="N6488">
        <f t="shared" si="101"/>
        <v>0</v>
      </c>
    </row>
    <row r="6489" spans="1:14" x14ac:dyDescent="0.2">
      <c r="A6489" t="s">
        <v>6746</v>
      </c>
      <c r="B6489" t="s">
        <v>41060</v>
      </c>
      <c r="I6489" t="s">
        <v>20</v>
      </c>
      <c r="J6489">
        <v>784.58</v>
      </c>
      <c r="M6489">
        <v>784.58</v>
      </c>
      <c r="N6489">
        <f t="shared" si="101"/>
        <v>0</v>
      </c>
    </row>
    <row r="6490" spans="1:14" x14ac:dyDescent="0.2">
      <c r="A6490" t="s">
        <v>6747</v>
      </c>
      <c r="B6490" t="s">
        <v>41060</v>
      </c>
      <c r="I6490" t="s">
        <v>20</v>
      </c>
      <c r="J6490">
        <v>755.59</v>
      </c>
      <c r="M6490">
        <v>755.59</v>
      </c>
      <c r="N6490">
        <f t="shared" si="101"/>
        <v>0</v>
      </c>
    </row>
    <row r="6491" spans="1:14" x14ac:dyDescent="0.2">
      <c r="A6491" t="s">
        <v>6748</v>
      </c>
      <c r="B6491" t="s">
        <v>41061</v>
      </c>
      <c r="I6491" t="s">
        <v>20</v>
      </c>
      <c r="J6491">
        <v>1027.82</v>
      </c>
      <c r="M6491">
        <v>1027.82</v>
      </c>
      <c r="N6491">
        <f t="shared" si="101"/>
        <v>0</v>
      </c>
    </row>
    <row r="6492" spans="1:14" x14ac:dyDescent="0.2">
      <c r="A6492" t="s">
        <v>6749</v>
      </c>
      <c r="B6492" t="s">
        <v>41061</v>
      </c>
      <c r="I6492" t="s">
        <v>20</v>
      </c>
      <c r="J6492">
        <v>997.81</v>
      </c>
      <c r="M6492">
        <v>997.81</v>
      </c>
      <c r="N6492">
        <f t="shared" si="101"/>
        <v>0</v>
      </c>
    </row>
    <row r="6493" spans="1:14" x14ac:dyDescent="0.2">
      <c r="A6493" t="s">
        <v>6750</v>
      </c>
      <c r="B6493" t="s">
        <v>41062</v>
      </c>
      <c r="I6493" t="s">
        <v>20</v>
      </c>
      <c r="J6493">
        <v>793.49</v>
      </c>
      <c r="M6493">
        <v>793.49</v>
      </c>
      <c r="N6493">
        <f t="shared" si="101"/>
        <v>0</v>
      </c>
    </row>
    <row r="6494" spans="1:14" x14ac:dyDescent="0.2">
      <c r="A6494" t="s">
        <v>6751</v>
      </c>
      <c r="B6494" t="s">
        <v>41062</v>
      </c>
      <c r="I6494" t="s">
        <v>20</v>
      </c>
      <c r="J6494">
        <v>768.51</v>
      </c>
      <c r="M6494">
        <v>768.51</v>
      </c>
      <c r="N6494">
        <f t="shared" si="101"/>
        <v>0</v>
      </c>
    </row>
    <row r="6495" spans="1:14" x14ac:dyDescent="0.2">
      <c r="A6495" t="s">
        <v>6752</v>
      </c>
      <c r="B6495" t="s">
        <v>41063</v>
      </c>
      <c r="I6495" t="s">
        <v>3</v>
      </c>
      <c r="J6495">
        <v>332.18</v>
      </c>
      <c r="M6495">
        <v>332.18</v>
      </c>
      <c r="N6495">
        <f t="shared" si="101"/>
        <v>0</v>
      </c>
    </row>
    <row r="6496" spans="1:14" x14ac:dyDescent="0.2">
      <c r="A6496" t="s">
        <v>6753</v>
      </c>
      <c r="B6496" t="s">
        <v>41063</v>
      </c>
      <c r="I6496" t="s">
        <v>3</v>
      </c>
      <c r="J6496">
        <v>322.36</v>
      </c>
      <c r="M6496">
        <v>322.36</v>
      </c>
      <c r="N6496">
        <f t="shared" si="101"/>
        <v>0</v>
      </c>
    </row>
    <row r="6497" spans="1:14" x14ac:dyDescent="0.2">
      <c r="A6497" t="s">
        <v>6754</v>
      </c>
      <c r="B6497" t="s">
        <v>41064</v>
      </c>
      <c r="I6497" t="s">
        <v>3</v>
      </c>
      <c r="J6497">
        <v>291.11</v>
      </c>
      <c r="M6497">
        <v>291.11</v>
      </c>
      <c r="N6497">
        <f t="shared" si="101"/>
        <v>0</v>
      </c>
    </row>
    <row r="6498" spans="1:14" x14ac:dyDescent="0.2">
      <c r="A6498" t="s">
        <v>6755</v>
      </c>
      <c r="B6498" t="s">
        <v>41064</v>
      </c>
      <c r="I6498" t="s">
        <v>3</v>
      </c>
      <c r="J6498">
        <v>283.55</v>
      </c>
      <c r="M6498">
        <v>283.55</v>
      </c>
      <c r="N6498">
        <f t="shared" si="101"/>
        <v>0</v>
      </c>
    </row>
    <row r="6499" spans="1:14" x14ac:dyDescent="0.2">
      <c r="A6499" t="s">
        <v>6756</v>
      </c>
      <c r="B6499" t="s">
        <v>41065</v>
      </c>
      <c r="I6499" t="s">
        <v>20</v>
      </c>
      <c r="J6499">
        <v>952.58</v>
      </c>
      <c r="M6499">
        <v>952.58</v>
      </c>
      <c r="N6499">
        <f t="shared" si="101"/>
        <v>0</v>
      </c>
    </row>
    <row r="6500" spans="1:14" x14ac:dyDescent="0.2">
      <c r="A6500" t="s">
        <v>6757</v>
      </c>
      <c r="B6500" t="s">
        <v>41065</v>
      </c>
      <c r="I6500" t="s">
        <v>20</v>
      </c>
      <c r="J6500">
        <v>923.59</v>
      </c>
      <c r="M6500">
        <v>923.59</v>
      </c>
      <c r="N6500">
        <f t="shared" si="101"/>
        <v>0</v>
      </c>
    </row>
    <row r="6501" spans="1:14" x14ac:dyDescent="0.2">
      <c r="A6501" t="s">
        <v>6758</v>
      </c>
      <c r="B6501" t="s">
        <v>41066</v>
      </c>
      <c r="I6501" t="s">
        <v>20</v>
      </c>
      <c r="J6501">
        <v>1195.82</v>
      </c>
      <c r="M6501">
        <v>1195.82</v>
      </c>
      <c r="N6501">
        <f t="shared" si="101"/>
        <v>0</v>
      </c>
    </row>
    <row r="6502" spans="1:14" x14ac:dyDescent="0.2">
      <c r="A6502" t="s">
        <v>6759</v>
      </c>
      <c r="B6502" t="s">
        <v>41066</v>
      </c>
      <c r="I6502" t="s">
        <v>20</v>
      </c>
      <c r="J6502">
        <v>1165.81</v>
      </c>
      <c r="M6502">
        <v>1165.81</v>
      </c>
      <c r="N6502">
        <f t="shared" si="101"/>
        <v>0</v>
      </c>
    </row>
    <row r="6503" spans="1:14" x14ac:dyDescent="0.2">
      <c r="A6503" t="s">
        <v>6760</v>
      </c>
      <c r="B6503" t="s">
        <v>41067</v>
      </c>
      <c r="I6503" t="s">
        <v>20</v>
      </c>
      <c r="J6503">
        <v>961.49</v>
      </c>
      <c r="M6503">
        <v>961.49</v>
      </c>
      <c r="N6503">
        <f t="shared" si="101"/>
        <v>0</v>
      </c>
    </row>
    <row r="6504" spans="1:14" x14ac:dyDescent="0.2">
      <c r="A6504" t="s">
        <v>6761</v>
      </c>
      <c r="B6504" t="s">
        <v>41067</v>
      </c>
      <c r="I6504" t="s">
        <v>20</v>
      </c>
      <c r="J6504">
        <v>936.51</v>
      </c>
      <c r="M6504">
        <v>936.51</v>
      </c>
      <c r="N6504">
        <f t="shared" si="101"/>
        <v>0</v>
      </c>
    </row>
    <row r="6505" spans="1:14" x14ac:dyDescent="0.2">
      <c r="A6505" t="s">
        <v>6762</v>
      </c>
      <c r="B6505" t="s">
        <v>41068</v>
      </c>
      <c r="I6505" t="s">
        <v>3</v>
      </c>
      <c r="J6505">
        <v>382.58</v>
      </c>
      <c r="M6505">
        <v>382.58</v>
      </c>
      <c r="N6505">
        <f t="shared" si="101"/>
        <v>0</v>
      </c>
    </row>
    <row r="6506" spans="1:14" x14ac:dyDescent="0.2">
      <c r="A6506" t="s">
        <v>6763</v>
      </c>
      <c r="B6506" t="s">
        <v>41068</v>
      </c>
      <c r="I6506" t="s">
        <v>3</v>
      </c>
      <c r="J6506">
        <v>372.76</v>
      </c>
      <c r="M6506">
        <v>372.76</v>
      </c>
      <c r="N6506">
        <f t="shared" si="101"/>
        <v>0</v>
      </c>
    </row>
    <row r="6507" spans="1:14" x14ac:dyDescent="0.2">
      <c r="A6507" t="s">
        <v>6764</v>
      </c>
      <c r="B6507" t="s">
        <v>41069</v>
      </c>
      <c r="I6507" t="s">
        <v>3</v>
      </c>
      <c r="J6507">
        <v>329.75</v>
      </c>
      <c r="M6507">
        <v>329.75</v>
      </c>
      <c r="N6507">
        <f t="shared" si="101"/>
        <v>0</v>
      </c>
    </row>
    <row r="6508" spans="1:14" x14ac:dyDescent="0.2">
      <c r="A6508" t="s">
        <v>6765</v>
      </c>
      <c r="B6508" t="s">
        <v>41069</v>
      </c>
      <c r="I6508" t="s">
        <v>3</v>
      </c>
      <c r="J6508">
        <v>322.19</v>
      </c>
      <c r="M6508">
        <v>322.19</v>
      </c>
      <c r="N6508">
        <f t="shared" si="101"/>
        <v>0</v>
      </c>
    </row>
    <row r="6509" spans="1:14" x14ac:dyDescent="0.2">
      <c r="A6509" t="s">
        <v>6766</v>
      </c>
      <c r="B6509" t="s">
        <v>33824</v>
      </c>
      <c r="I6509" t="s">
        <v>4</v>
      </c>
      <c r="J6509">
        <v>119.05</v>
      </c>
      <c r="M6509">
        <v>119.05</v>
      </c>
      <c r="N6509">
        <f t="shared" si="101"/>
        <v>0</v>
      </c>
    </row>
    <row r="6510" spans="1:14" x14ac:dyDescent="0.2">
      <c r="A6510" t="s">
        <v>6767</v>
      </c>
      <c r="B6510" t="s">
        <v>33824</v>
      </c>
      <c r="I6510" t="s">
        <v>4</v>
      </c>
      <c r="J6510">
        <v>112.82</v>
      </c>
      <c r="M6510">
        <v>112.82</v>
      </c>
      <c r="N6510">
        <f t="shared" si="101"/>
        <v>0</v>
      </c>
    </row>
    <row r="6511" spans="1:14" x14ac:dyDescent="0.2">
      <c r="A6511" t="s">
        <v>6768</v>
      </c>
      <c r="B6511" t="s">
        <v>33825</v>
      </c>
      <c r="I6511" t="s">
        <v>4</v>
      </c>
      <c r="J6511">
        <v>28.69</v>
      </c>
      <c r="M6511">
        <v>28.69</v>
      </c>
      <c r="N6511">
        <f t="shared" si="101"/>
        <v>0</v>
      </c>
    </row>
    <row r="6512" spans="1:14" x14ac:dyDescent="0.2">
      <c r="A6512" t="s">
        <v>6769</v>
      </c>
      <c r="B6512" t="s">
        <v>33825</v>
      </c>
      <c r="I6512" t="s">
        <v>4</v>
      </c>
      <c r="J6512">
        <v>26.15</v>
      </c>
      <c r="M6512">
        <v>26.15</v>
      </c>
      <c r="N6512">
        <f t="shared" si="101"/>
        <v>0</v>
      </c>
    </row>
    <row r="6513" spans="1:14" x14ac:dyDescent="0.2">
      <c r="A6513" t="s">
        <v>6770</v>
      </c>
      <c r="B6513" t="s">
        <v>33826</v>
      </c>
      <c r="I6513" t="s">
        <v>4</v>
      </c>
      <c r="J6513">
        <v>40.65</v>
      </c>
      <c r="M6513">
        <v>40.65</v>
      </c>
      <c r="N6513">
        <f t="shared" si="101"/>
        <v>0</v>
      </c>
    </row>
    <row r="6514" spans="1:14" x14ac:dyDescent="0.2">
      <c r="A6514" t="s">
        <v>6771</v>
      </c>
      <c r="B6514" t="s">
        <v>33826</v>
      </c>
      <c r="I6514" t="s">
        <v>4</v>
      </c>
      <c r="J6514">
        <v>37.479999999999997</v>
      </c>
      <c r="M6514">
        <v>37.479999999999997</v>
      </c>
      <c r="N6514">
        <f t="shared" si="101"/>
        <v>0</v>
      </c>
    </row>
    <row r="6515" spans="1:14" x14ac:dyDescent="0.2">
      <c r="A6515" t="s">
        <v>6772</v>
      </c>
      <c r="B6515" t="s">
        <v>33827</v>
      </c>
      <c r="I6515" t="s">
        <v>4</v>
      </c>
      <c r="J6515">
        <v>47.14</v>
      </c>
      <c r="M6515">
        <v>47.14</v>
      </c>
      <c r="N6515">
        <f t="shared" si="101"/>
        <v>0</v>
      </c>
    </row>
    <row r="6516" spans="1:14" x14ac:dyDescent="0.2">
      <c r="A6516" t="s">
        <v>6773</v>
      </c>
      <c r="B6516" t="s">
        <v>33827</v>
      </c>
      <c r="I6516" t="s">
        <v>4</v>
      </c>
      <c r="J6516">
        <v>43.37</v>
      </c>
      <c r="M6516">
        <v>43.37</v>
      </c>
      <c r="N6516">
        <f t="shared" si="101"/>
        <v>0</v>
      </c>
    </row>
    <row r="6517" spans="1:14" x14ac:dyDescent="0.2">
      <c r="A6517" t="s">
        <v>6774</v>
      </c>
      <c r="B6517" t="s">
        <v>33828</v>
      </c>
      <c r="I6517" t="s">
        <v>4</v>
      </c>
      <c r="J6517">
        <v>18.920000000000002</v>
      </c>
      <c r="M6517">
        <v>18.920000000000002</v>
      </c>
      <c r="N6517">
        <f t="shared" si="101"/>
        <v>0</v>
      </c>
    </row>
    <row r="6518" spans="1:14" x14ac:dyDescent="0.2">
      <c r="A6518" t="s">
        <v>6775</v>
      </c>
      <c r="B6518" t="s">
        <v>33828</v>
      </c>
      <c r="I6518" t="s">
        <v>4</v>
      </c>
      <c r="J6518">
        <v>17.71</v>
      </c>
      <c r="M6518">
        <v>17.71</v>
      </c>
      <c r="N6518">
        <f t="shared" si="101"/>
        <v>0</v>
      </c>
    </row>
    <row r="6519" spans="1:14" x14ac:dyDescent="0.2">
      <c r="A6519" t="s">
        <v>6776</v>
      </c>
      <c r="B6519" t="s">
        <v>33829</v>
      </c>
      <c r="I6519" t="s">
        <v>4</v>
      </c>
      <c r="J6519">
        <v>25.25</v>
      </c>
      <c r="M6519">
        <v>25.25</v>
      </c>
      <c r="N6519">
        <f t="shared" si="101"/>
        <v>0</v>
      </c>
    </row>
    <row r="6520" spans="1:14" x14ac:dyDescent="0.2">
      <c r="A6520" t="s">
        <v>6777</v>
      </c>
      <c r="B6520" t="s">
        <v>33829</v>
      </c>
      <c r="I6520" t="s">
        <v>4</v>
      </c>
      <c r="J6520">
        <v>24.04</v>
      </c>
      <c r="M6520">
        <v>24.04</v>
      </c>
      <c r="N6520">
        <f t="shared" si="101"/>
        <v>0</v>
      </c>
    </row>
    <row r="6521" spans="1:14" x14ac:dyDescent="0.2">
      <c r="A6521" t="s">
        <v>6778</v>
      </c>
      <c r="B6521" t="s">
        <v>33830</v>
      </c>
      <c r="I6521" t="s">
        <v>4</v>
      </c>
      <c r="J6521">
        <v>27.06</v>
      </c>
      <c r="M6521">
        <v>27.06</v>
      </c>
      <c r="N6521">
        <f t="shared" si="101"/>
        <v>0</v>
      </c>
    </row>
    <row r="6522" spans="1:14" x14ac:dyDescent="0.2">
      <c r="A6522" t="s">
        <v>6779</v>
      </c>
      <c r="B6522" t="s">
        <v>33830</v>
      </c>
      <c r="I6522" t="s">
        <v>4</v>
      </c>
      <c r="J6522">
        <v>25.86</v>
      </c>
      <c r="M6522">
        <v>25.86</v>
      </c>
      <c r="N6522">
        <f t="shared" si="101"/>
        <v>0</v>
      </c>
    </row>
    <row r="6523" spans="1:14" x14ac:dyDescent="0.2">
      <c r="A6523" t="s">
        <v>6780</v>
      </c>
      <c r="B6523" t="s">
        <v>33831</v>
      </c>
      <c r="I6523" t="s">
        <v>4</v>
      </c>
      <c r="J6523">
        <v>23.18</v>
      </c>
      <c r="M6523">
        <v>23.18</v>
      </c>
      <c r="N6523">
        <f t="shared" si="101"/>
        <v>0</v>
      </c>
    </row>
    <row r="6524" spans="1:14" x14ac:dyDescent="0.2">
      <c r="A6524" t="s">
        <v>6781</v>
      </c>
      <c r="B6524" t="s">
        <v>33831</v>
      </c>
      <c r="I6524" t="s">
        <v>4</v>
      </c>
      <c r="J6524">
        <v>22.22</v>
      </c>
      <c r="M6524">
        <v>22.22</v>
      </c>
      <c r="N6524">
        <f t="shared" si="101"/>
        <v>0</v>
      </c>
    </row>
    <row r="6525" spans="1:14" x14ac:dyDescent="0.2">
      <c r="A6525" t="s">
        <v>6782</v>
      </c>
      <c r="B6525" t="s">
        <v>33832</v>
      </c>
      <c r="I6525" t="s">
        <v>4</v>
      </c>
      <c r="J6525">
        <v>24.79</v>
      </c>
      <c r="M6525">
        <v>24.79</v>
      </c>
      <c r="N6525">
        <f t="shared" si="101"/>
        <v>0</v>
      </c>
    </row>
    <row r="6526" spans="1:14" x14ac:dyDescent="0.2">
      <c r="A6526" t="s">
        <v>6783</v>
      </c>
      <c r="B6526" t="s">
        <v>33832</v>
      </c>
      <c r="I6526" t="s">
        <v>4</v>
      </c>
      <c r="J6526">
        <v>23.83</v>
      </c>
      <c r="M6526">
        <v>23.83</v>
      </c>
      <c r="N6526">
        <f t="shared" si="101"/>
        <v>0</v>
      </c>
    </row>
    <row r="6527" spans="1:14" x14ac:dyDescent="0.2">
      <c r="A6527" t="s">
        <v>6784</v>
      </c>
      <c r="B6527" t="s">
        <v>33833</v>
      </c>
      <c r="I6527" t="s">
        <v>20</v>
      </c>
      <c r="J6527">
        <v>175.97</v>
      </c>
      <c r="M6527">
        <v>175.97</v>
      </c>
      <c r="N6527">
        <f t="shared" si="101"/>
        <v>0</v>
      </c>
    </row>
    <row r="6528" spans="1:14" x14ac:dyDescent="0.2">
      <c r="A6528" t="s">
        <v>6785</v>
      </c>
      <c r="B6528" t="s">
        <v>33833</v>
      </c>
      <c r="I6528" t="s">
        <v>20</v>
      </c>
      <c r="J6528">
        <v>169.95</v>
      </c>
      <c r="M6528">
        <v>169.95</v>
      </c>
      <c r="N6528">
        <f t="shared" si="101"/>
        <v>0</v>
      </c>
    </row>
    <row r="6529" spans="1:14" x14ac:dyDescent="0.2">
      <c r="A6529" t="s">
        <v>6786</v>
      </c>
      <c r="B6529" t="s">
        <v>33834</v>
      </c>
      <c r="I6529" t="s">
        <v>3</v>
      </c>
      <c r="J6529">
        <v>12.06</v>
      </c>
      <c r="M6529">
        <v>12.06</v>
      </c>
      <c r="N6529">
        <f t="shared" si="101"/>
        <v>0</v>
      </c>
    </row>
    <row r="6530" spans="1:14" x14ac:dyDescent="0.2">
      <c r="A6530" t="s">
        <v>6787</v>
      </c>
      <c r="B6530" t="s">
        <v>33834</v>
      </c>
      <c r="I6530" t="s">
        <v>3</v>
      </c>
      <c r="J6530">
        <v>10.85</v>
      </c>
      <c r="M6530">
        <v>10.85</v>
      </c>
      <c r="N6530">
        <f t="shared" si="101"/>
        <v>0</v>
      </c>
    </row>
    <row r="6531" spans="1:14" x14ac:dyDescent="0.2">
      <c r="A6531" t="s">
        <v>6788</v>
      </c>
      <c r="B6531" t="s">
        <v>33835</v>
      </c>
      <c r="I6531" t="s">
        <v>4</v>
      </c>
      <c r="J6531">
        <v>92.76</v>
      </c>
      <c r="M6531">
        <v>92.76</v>
      </c>
      <c r="N6531">
        <f t="shared" si="101"/>
        <v>0</v>
      </c>
    </row>
    <row r="6532" spans="1:14" x14ac:dyDescent="0.2">
      <c r="A6532" t="s">
        <v>6789</v>
      </c>
      <c r="B6532" t="s">
        <v>33835</v>
      </c>
      <c r="I6532" t="s">
        <v>4</v>
      </c>
      <c r="J6532">
        <v>85.53</v>
      </c>
      <c r="M6532">
        <v>85.53</v>
      </c>
      <c r="N6532">
        <f t="shared" ref="N6532:N6595" si="102">J6532-M6532</f>
        <v>0</v>
      </c>
    </row>
    <row r="6533" spans="1:14" x14ac:dyDescent="0.2">
      <c r="A6533" t="s">
        <v>6790</v>
      </c>
      <c r="B6533" t="s">
        <v>33836</v>
      </c>
      <c r="I6533" t="s">
        <v>20</v>
      </c>
      <c r="J6533">
        <v>173.71</v>
      </c>
      <c r="M6533">
        <v>173.71</v>
      </c>
      <c r="N6533">
        <f t="shared" si="102"/>
        <v>0</v>
      </c>
    </row>
    <row r="6534" spans="1:14" x14ac:dyDescent="0.2">
      <c r="A6534" t="s">
        <v>6791</v>
      </c>
      <c r="B6534" t="s">
        <v>33836</v>
      </c>
      <c r="I6534" t="s">
        <v>20</v>
      </c>
      <c r="J6534">
        <v>167.68</v>
      </c>
      <c r="M6534">
        <v>167.68</v>
      </c>
      <c r="N6534">
        <f t="shared" si="102"/>
        <v>0</v>
      </c>
    </row>
    <row r="6535" spans="1:14" x14ac:dyDescent="0.2">
      <c r="A6535" t="s">
        <v>6792</v>
      </c>
      <c r="B6535" t="s">
        <v>33837</v>
      </c>
      <c r="I6535" t="s">
        <v>20</v>
      </c>
      <c r="J6535">
        <v>187.42</v>
      </c>
      <c r="M6535">
        <v>187.42</v>
      </c>
      <c r="N6535">
        <f t="shared" si="102"/>
        <v>0</v>
      </c>
    </row>
    <row r="6536" spans="1:14" x14ac:dyDescent="0.2">
      <c r="A6536" t="s">
        <v>6793</v>
      </c>
      <c r="B6536" t="s">
        <v>33837</v>
      </c>
      <c r="I6536" t="s">
        <v>20</v>
      </c>
      <c r="J6536">
        <v>180.19</v>
      </c>
      <c r="M6536">
        <v>180.19</v>
      </c>
      <c r="N6536">
        <f t="shared" si="102"/>
        <v>0</v>
      </c>
    </row>
    <row r="6537" spans="1:14" x14ac:dyDescent="0.2">
      <c r="A6537" t="s">
        <v>6794</v>
      </c>
      <c r="B6537" t="s">
        <v>33838</v>
      </c>
      <c r="I6537" t="s">
        <v>20</v>
      </c>
      <c r="J6537">
        <v>167.9</v>
      </c>
      <c r="M6537">
        <v>167.9</v>
      </c>
      <c r="N6537">
        <f t="shared" si="102"/>
        <v>0</v>
      </c>
    </row>
    <row r="6538" spans="1:14" x14ac:dyDescent="0.2">
      <c r="A6538" t="s">
        <v>6795</v>
      </c>
      <c r="B6538" t="s">
        <v>33838</v>
      </c>
      <c r="I6538" t="s">
        <v>20</v>
      </c>
      <c r="J6538">
        <v>161.88</v>
      </c>
      <c r="M6538">
        <v>161.88</v>
      </c>
      <c r="N6538">
        <f t="shared" si="102"/>
        <v>0</v>
      </c>
    </row>
    <row r="6539" spans="1:14" x14ac:dyDescent="0.2">
      <c r="A6539" t="s">
        <v>6796</v>
      </c>
      <c r="B6539" t="s">
        <v>33839</v>
      </c>
      <c r="I6539" t="s">
        <v>20</v>
      </c>
      <c r="J6539">
        <v>477.76</v>
      </c>
      <c r="M6539">
        <v>477.76</v>
      </c>
      <c r="N6539">
        <f t="shared" si="102"/>
        <v>0</v>
      </c>
    </row>
    <row r="6540" spans="1:14" x14ac:dyDescent="0.2">
      <c r="A6540" t="s">
        <v>6797</v>
      </c>
      <c r="B6540" t="s">
        <v>33839</v>
      </c>
      <c r="I6540" t="s">
        <v>20</v>
      </c>
      <c r="J6540">
        <v>471.74</v>
      </c>
      <c r="M6540">
        <v>471.74</v>
      </c>
      <c r="N6540">
        <f t="shared" si="102"/>
        <v>0</v>
      </c>
    </row>
    <row r="6541" spans="1:14" x14ac:dyDescent="0.2">
      <c r="A6541" t="s">
        <v>6798</v>
      </c>
      <c r="B6541" t="s">
        <v>33840</v>
      </c>
      <c r="I6541" t="s">
        <v>20</v>
      </c>
      <c r="J6541">
        <v>183.97</v>
      </c>
      <c r="M6541">
        <v>183.97</v>
      </c>
      <c r="N6541">
        <f t="shared" si="102"/>
        <v>0</v>
      </c>
    </row>
    <row r="6542" spans="1:14" x14ac:dyDescent="0.2">
      <c r="A6542" t="s">
        <v>6799</v>
      </c>
      <c r="B6542" t="s">
        <v>33840</v>
      </c>
      <c r="I6542" t="s">
        <v>20</v>
      </c>
      <c r="J6542">
        <v>179.15</v>
      </c>
      <c r="M6542">
        <v>179.15</v>
      </c>
      <c r="N6542">
        <f t="shared" si="102"/>
        <v>0</v>
      </c>
    </row>
    <row r="6543" spans="1:14" x14ac:dyDescent="0.2">
      <c r="A6543" t="s">
        <v>6800</v>
      </c>
      <c r="B6543" t="s">
        <v>33841</v>
      </c>
      <c r="I6543" t="s">
        <v>20</v>
      </c>
      <c r="J6543">
        <v>220.1</v>
      </c>
      <c r="M6543">
        <v>220.1</v>
      </c>
      <c r="N6543">
        <f t="shared" si="102"/>
        <v>0</v>
      </c>
    </row>
    <row r="6544" spans="1:14" x14ac:dyDescent="0.2">
      <c r="A6544" t="s">
        <v>6801</v>
      </c>
      <c r="B6544" t="s">
        <v>33841</v>
      </c>
      <c r="I6544" t="s">
        <v>20</v>
      </c>
      <c r="J6544">
        <v>210.46</v>
      </c>
      <c r="M6544">
        <v>210.46</v>
      </c>
      <c r="N6544">
        <f t="shared" si="102"/>
        <v>0</v>
      </c>
    </row>
    <row r="6545" spans="1:14" x14ac:dyDescent="0.2">
      <c r="A6545" t="s">
        <v>6802</v>
      </c>
      <c r="B6545" t="s">
        <v>33842</v>
      </c>
      <c r="I6545" t="s">
        <v>20</v>
      </c>
      <c r="J6545">
        <v>341.19</v>
      </c>
      <c r="M6545">
        <v>341.19</v>
      </c>
      <c r="N6545">
        <f t="shared" si="102"/>
        <v>0</v>
      </c>
    </row>
    <row r="6546" spans="1:14" x14ac:dyDescent="0.2">
      <c r="A6546" t="s">
        <v>6803</v>
      </c>
      <c r="B6546" t="s">
        <v>33842</v>
      </c>
      <c r="I6546" t="s">
        <v>20</v>
      </c>
      <c r="J6546">
        <v>334.76</v>
      </c>
      <c r="M6546">
        <v>334.76</v>
      </c>
      <c r="N6546">
        <f t="shared" si="102"/>
        <v>0</v>
      </c>
    </row>
    <row r="6547" spans="1:14" x14ac:dyDescent="0.2">
      <c r="A6547" t="s">
        <v>6804</v>
      </c>
      <c r="B6547" t="s">
        <v>33843</v>
      </c>
      <c r="I6547" t="s">
        <v>20</v>
      </c>
      <c r="J6547">
        <v>206.66</v>
      </c>
      <c r="M6547">
        <v>206.66</v>
      </c>
      <c r="N6547">
        <f t="shared" si="102"/>
        <v>0</v>
      </c>
    </row>
    <row r="6548" spans="1:14" x14ac:dyDescent="0.2">
      <c r="A6548" t="s">
        <v>6805</v>
      </c>
      <c r="B6548" t="s">
        <v>33843</v>
      </c>
      <c r="I6548" t="s">
        <v>20</v>
      </c>
      <c r="J6548">
        <v>197.02</v>
      </c>
      <c r="M6548">
        <v>197.02</v>
      </c>
      <c r="N6548">
        <f t="shared" si="102"/>
        <v>0</v>
      </c>
    </row>
    <row r="6549" spans="1:14" x14ac:dyDescent="0.2">
      <c r="A6549" t="s">
        <v>6806</v>
      </c>
      <c r="B6549" t="s">
        <v>33844</v>
      </c>
      <c r="I6549" t="s">
        <v>20</v>
      </c>
      <c r="J6549">
        <v>419.24</v>
      </c>
      <c r="M6549">
        <v>419.24</v>
      </c>
      <c r="N6549">
        <f t="shared" si="102"/>
        <v>0</v>
      </c>
    </row>
    <row r="6550" spans="1:14" x14ac:dyDescent="0.2">
      <c r="A6550" t="s">
        <v>6807</v>
      </c>
      <c r="B6550" t="s">
        <v>33844</v>
      </c>
      <c r="I6550" t="s">
        <v>20</v>
      </c>
      <c r="J6550">
        <v>378.49</v>
      </c>
      <c r="M6550">
        <v>378.49</v>
      </c>
      <c r="N6550">
        <f t="shared" si="102"/>
        <v>0</v>
      </c>
    </row>
    <row r="6551" spans="1:14" x14ac:dyDescent="0.2">
      <c r="A6551" t="s">
        <v>6808</v>
      </c>
      <c r="B6551" t="s">
        <v>33845</v>
      </c>
      <c r="I6551" t="s">
        <v>20</v>
      </c>
      <c r="J6551">
        <v>170.67</v>
      </c>
      <c r="M6551">
        <v>170.67</v>
      </c>
      <c r="N6551">
        <f t="shared" si="102"/>
        <v>0</v>
      </c>
    </row>
    <row r="6552" spans="1:14" x14ac:dyDescent="0.2">
      <c r="A6552" t="s">
        <v>6809</v>
      </c>
      <c r="B6552" t="s">
        <v>33845</v>
      </c>
      <c r="I6552" t="s">
        <v>20</v>
      </c>
      <c r="J6552">
        <v>163.44</v>
      </c>
      <c r="M6552">
        <v>163.44</v>
      </c>
      <c r="N6552">
        <f t="shared" si="102"/>
        <v>0</v>
      </c>
    </row>
    <row r="6553" spans="1:14" x14ac:dyDescent="0.2">
      <c r="A6553" t="s">
        <v>6810</v>
      </c>
      <c r="B6553" t="s">
        <v>6811</v>
      </c>
      <c r="I6553" t="s">
        <v>20</v>
      </c>
      <c r="J6553">
        <v>166.96</v>
      </c>
      <c r="M6553">
        <v>166.96</v>
      </c>
      <c r="N6553">
        <f t="shared" si="102"/>
        <v>0</v>
      </c>
    </row>
    <row r="6554" spans="1:14" x14ac:dyDescent="0.2">
      <c r="A6554" t="s">
        <v>6812</v>
      </c>
      <c r="B6554" t="s">
        <v>6811</v>
      </c>
      <c r="I6554" t="s">
        <v>20</v>
      </c>
      <c r="J6554">
        <v>160.94</v>
      </c>
      <c r="M6554">
        <v>160.94</v>
      </c>
      <c r="N6554">
        <f t="shared" si="102"/>
        <v>0</v>
      </c>
    </row>
    <row r="6555" spans="1:14" x14ac:dyDescent="0.2">
      <c r="A6555" t="s">
        <v>6813</v>
      </c>
      <c r="B6555" t="s">
        <v>33846</v>
      </c>
      <c r="I6555" t="s">
        <v>20</v>
      </c>
      <c r="J6555">
        <v>201.23</v>
      </c>
      <c r="M6555">
        <v>201.23</v>
      </c>
      <c r="N6555">
        <f t="shared" si="102"/>
        <v>0</v>
      </c>
    </row>
    <row r="6556" spans="1:14" x14ac:dyDescent="0.2">
      <c r="A6556" t="s">
        <v>6814</v>
      </c>
      <c r="B6556" t="s">
        <v>33846</v>
      </c>
      <c r="I6556" t="s">
        <v>20</v>
      </c>
      <c r="J6556">
        <v>191.59</v>
      </c>
      <c r="M6556">
        <v>191.59</v>
      </c>
      <c r="N6556">
        <f t="shared" si="102"/>
        <v>0</v>
      </c>
    </row>
    <row r="6557" spans="1:14" x14ac:dyDescent="0.2">
      <c r="A6557" t="s">
        <v>6815</v>
      </c>
      <c r="B6557" t="s">
        <v>33847</v>
      </c>
      <c r="I6557" t="s">
        <v>20</v>
      </c>
      <c r="J6557">
        <v>200.77</v>
      </c>
      <c r="M6557">
        <v>200.77</v>
      </c>
      <c r="N6557">
        <f t="shared" si="102"/>
        <v>0</v>
      </c>
    </row>
    <row r="6558" spans="1:14" x14ac:dyDescent="0.2">
      <c r="A6558" t="s">
        <v>6816</v>
      </c>
      <c r="B6558" t="s">
        <v>33847</v>
      </c>
      <c r="I6558" t="s">
        <v>20</v>
      </c>
      <c r="J6558">
        <v>191.13</v>
      </c>
      <c r="M6558">
        <v>191.13</v>
      </c>
      <c r="N6558">
        <f t="shared" si="102"/>
        <v>0</v>
      </c>
    </row>
    <row r="6559" spans="1:14" x14ac:dyDescent="0.2">
      <c r="A6559" t="s">
        <v>6817</v>
      </c>
      <c r="B6559" t="s">
        <v>33848</v>
      </c>
      <c r="I6559" t="s">
        <v>20</v>
      </c>
      <c r="J6559">
        <v>200.85</v>
      </c>
      <c r="M6559">
        <v>200.85</v>
      </c>
      <c r="N6559">
        <f t="shared" si="102"/>
        <v>0</v>
      </c>
    </row>
    <row r="6560" spans="1:14" x14ac:dyDescent="0.2">
      <c r="A6560" t="s">
        <v>6818</v>
      </c>
      <c r="B6560" t="s">
        <v>33848</v>
      </c>
      <c r="I6560" t="s">
        <v>20</v>
      </c>
      <c r="J6560">
        <v>191.21</v>
      </c>
      <c r="M6560">
        <v>191.21</v>
      </c>
      <c r="N6560">
        <f t="shared" si="102"/>
        <v>0</v>
      </c>
    </row>
    <row r="6561" spans="1:14" x14ac:dyDescent="0.2">
      <c r="A6561" t="s">
        <v>6819</v>
      </c>
      <c r="B6561" t="s">
        <v>33849</v>
      </c>
      <c r="I6561" t="s">
        <v>20</v>
      </c>
      <c r="J6561">
        <v>474.5</v>
      </c>
      <c r="M6561">
        <v>474.5</v>
      </c>
      <c r="N6561">
        <f t="shared" si="102"/>
        <v>0</v>
      </c>
    </row>
    <row r="6562" spans="1:14" x14ac:dyDescent="0.2">
      <c r="A6562" t="s">
        <v>6820</v>
      </c>
      <c r="B6562" t="s">
        <v>33849</v>
      </c>
      <c r="I6562" t="s">
        <v>20</v>
      </c>
      <c r="J6562">
        <v>456.3</v>
      </c>
      <c r="M6562">
        <v>456.3</v>
      </c>
      <c r="N6562">
        <f t="shared" si="102"/>
        <v>0</v>
      </c>
    </row>
    <row r="6563" spans="1:14" x14ac:dyDescent="0.2">
      <c r="A6563" t="s">
        <v>6821</v>
      </c>
      <c r="B6563" t="s">
        <v>33850</v>
      </c>
      <c r="I6563" t="s">
        <v>20</v>
      </c>
      <c r="J6563">
        <v>1357.3</v>
      </c>
      <c r="M6563">
        <v>1357.3</v>
      </c>
      <c r="N6563">
        <f t="shared" si="102"/>
        <v>0</v>
      </c>
    </row>
    <row r="6564" spans="1:14" x14ac:dyDescent="0.2">
      <c r="A6564" t="s">
        <v>6822</v>
      </c>
      <c r="B6564" t="s">
        <v>33850</v>
      </c>
      <c r="I6564" t="s">
        <v>20</v>
      </c>
      <c r="J6564">
        <v>1299.52</v>
      </c>
      <c r="M6564">
        <v>1299.52</v>
      </c>
      <c r="N6564">
        <f t="shared" si="102"/>
        <v>0</v>
      </c>
    </row>
    <row r="6565" spans="1:14" x14ac:dyDescent="0.2">
      <c r="A6565" t="s">
        <v>6823</v>
      </c>
      <c r="B6565" t="s">
        <v>6824</v>
      </c>
      <c r="I6565" t="s">
        <v>20</v>
      </c>
      <c r="J6565">
        <v>148.44999999999999</v>
      </c>
      <c r="M6565">
        <v>148.44999999999999</v>
      </c>
      <c r="N6565">
        <f t="shared" si="102"/>
        <v>0</v>
      </c>
    </row>
    <row r="6566" spans="1:14" x14ac:dyDescent="0.2">
      <c r="A6566" t="s">
        <v>6825</v>
      </c>
      <c r="B6566" t="s">
        <v>6824</v>
      </c>
      <c r="I6566" t="s">
        <v>20</v>
      </c>
      <c r="J6566">
        <v>143.63</v>
      </c>
      <c r="M6566">
        <v>143.63</v>
      </c>
      <c r="N6566">
        <f t="shared" si="102"/>
        <v>0</v>
      </c>
    </row>
    <row r="6567" spans="1:14" x14ac:dyDescent="0.2">
      <c r="A6567" t="s">
        <v>6826</v>
      </c>
      <c r="B6567" t="s">
        <v>33851</v>
      </c>
      <c r="I6567" t="s">
        <v>4</v>
      </c>
      <c r="J6567">
        <v>5.96</v>
      </c>
      <c r="M6567">
        <v>5.96</v>
      </c>
      <c r="N6567">
        <f t="shared" si="102"/>
        <v>0</v>
      </c>
    </row>
    <row r="6568" spans="1:14" x14ac:dyDescent="0.2">
      <c r="A6568" t="s">
        <v>6827</v>
      </c>
      <c r="B6568" t="s">
        <v>33851</v>
      </c>
      <c r="I6568" t="s">
        <v>4</v>
      </c>
      <c r="J6568">
        <v>5.16</v>
      </c>
      <c r="M6568">
        <v>5.16</v>
      </c>
      <c r="N6568">
        <f t="shared" si="102"/>
        <v>0</v>
      </c>
    </row>
    <row r="6569" spans="1:14" x14ac:dyDescent="0.2">
      <c r="A6569" t="s">
        <v>6828</v>
      </c>
      <c r="B6569" t="s">
        <v>33852</v>
      </c>
      <c r="I6569" t="s">
        <v>3</v>
      </c>
      <c r="J6569">
        <v>27.32</v>
      </c>
      <c r="M6569">
        <v>27.32</v>
      </c>
      <c r="N6569">
        <f t="shared" si="102"/>
        <v>0</v>
      </c>
    </row>
    <row r="6570" spans="1:14" x14ac:dyDescent="0.2">
      <c r="A6570" t="s">
        <v>6829</v>
      </c>
      <c r="B6570" t="s">
        <v>33852</v>
      </c>
      <c r="I6570" t="s">
        <v>3</v>
      </c>
      <c r="J6570">
        <v>26.05</v>
      </c>
      <c r="M6570">
        <v>26.05</v>
      </c>
      <c r="N6570">
        <f t="shared" si="102"/>
        <v>0</v>
      </c>
    </row>
    <row r="6571" spans="1:14" x14ac:dyDescent="0.2">
      <c r="A6571" t="s">
        <v>6830</v>
      </c>
      <c r="B6571" t="s">
        <v>33853</v>
      </c>
      <c r="I6571" t="s">
        <v>3</v>
      </c>
      <c r="J6571">
        <v>40.6</v>
      </c>
      <c r="M6571">
        <v>40.6</v>
      </c>
      <c r="N6571">
        <f t="shared" si="102"/>
        <v>0</v>
      </c>
    </row>
    <row r="6572" spans="1:14" x14ac:dyDescent="0.2">
      <c r="A6572" t="s">
        <v>6831</v>
      </c>
      <c r="B6572" t="s">
        <v>33853</v>
      </c>
      <c r="I6572" t="s">
        <v>3</v>
      </c>
      <c r="J6572">
        <v>39.24</v>
      </c>
      <c r="M6572">
        <v>39.24</v>
      </c>
      <c r="N6572">
        <f t="shared" si="102"/>
        <v>0</v>
      </c>
    </row>
    <row r="6573" spans="1:14" x14ac:dyDescent="0.2">
      <c r="A6573" t="s">
        <v>6832</v>
      </c>
      <c r="B6573" t="s">
        <v>33854</v>
      </c>
      <c r="I6573" t="s">
        <v>3</v>
      </c>
      <c r="J6573">
        <v>48.78</v>
      </c>
      <c r="M6573">
        <v>48.78</v>
      </c>
      <c r="N6573">
        <f t="shared" si="102"/>
        <v>0</v>
      </c>
    </row>
    <row r="6574" spans="1:14" x14ac:dyDescent="0.2">
      <c r="A6574" t="s">
        <v>6833</v>
      </c>
      <c r="B6574" t="s">
        <v>33854</v>
      </c>
      <c r="I6574" t="s">
        <v>3</v>
      </c>
      <c r="J6574">
        <v>47.35</v>
      </c>
      <c r="M6574">
        <v>47.35</v>
      </c>
      <c r="N6574">
        <f t="shared" si="102"/>
        <v>0</v>
      </c>
    </row>
    <row r="6575" spans="1:14" x14ac:dyDescent="0.2">
      <c r="A6575" t="s">
        <v>6834</v>
      </c>
      <c r="B6575" t="s">
        <v>33855</v>
      </c>
      <c r="I6575" t="s">
        <v>3</v>
      </c>
      <c r="J6575">
        <v>77.540000000000006</v>
      </c>
      <c r="M6575">
        <v>77.540000000000006</v>
      </c>
      <c r="N6575">
        <f t="shared" si="102"/>
        <v>0</v>
      </c>
    </row>
    <row r="6576" spans="1:14" x14ac:dyDescent="0.2">
      <c r="A6576" t="s">
        <v>6835</v>
      </c>
      <c r="B6576" t="s">
        <v>33855</v>
      </c>
      <c r="I6576" t="s">
        <v>3</v>
      </c>
      <c r="J6576">
        <v>75.94</v>
      </c>
      <c r="M6576">
        <v>75.94</v>
      </c>
      <c r="N6576">
        <f t="shared" si="102"/>
        <v>0</v>
      </c>
    </row>
    <row r="6577" spans="1:14" x14ac:dyDescent="0.2">
      <c r="A6577" t="s">
        <v>6836</v>
      </c>
      <c r="B6577" t="s">
        <v>33856</v>
      </c>
      <c r="I6577" t="s">
        <v>3</v>
      </c>
      <c r="J6577">
        <v>89.08</v>
      </c>
      <c r="M6577">
        <v>89.08</v>
      </c>
      <c r="N6577">
        <f t="shared" si="102"/>
        <v>0</v>
      </c>
    </row>
    <row r="6578" spans="1:14" x14ac:dyDescent="0.2">
      <c r="A6578" t="s">
        <v>6837</v>
      </c>
      <c r="B6578" t="s">
        <v>33856</v>
      </c>
      <c r="I6578" t="s">
        <v>3</v>
      </c>
      <c r="J6578">
        <v>87.33</v>
      </c>
      <c r="M6578">
        <v>87.33</v>
      </c>
      <c r="N6578">
        <f t="shared" si="102"/>
        <v>0</v>
      </c>
    </row>
    <row r="6579" spans="1:14" x14ac:dyDescent="0.2">
      <c r="A6579" t="s">
        <v>6838</v>
      </c>
      <c r="B6579" t="s">
        <v>33857</v>
      </c>
      <c r="I6579" t="s">
        <v>3</v>
      </c>
      <c r="J6579">
        <v>109.98</v>
      </c>
      <c r="M6579">
        <v>109.98</v>
      </c>
      <c r="N6579">
        <f t="shared" si="102"/>
        <v>0</v>
      </c>
    </row>
    <row r="6580" spans="1:14" x14ac:dyDescent="0.2">
      <c r="A6580" t="s">
        <v>6839</v>
      </c>
      <c r="B6580" t="s">
        <v>33857</v>
      </c>
      <c r="I6580" t="s">
        <v>3</v>
      </c>
      <c r="J6580">
        <v>108.07</v>
      </c>
      <c r="M6580">
        <v>108.07</v>
      </c>
      <c r="N6580">
        <f t="shared" si="102"/>
        <v>0</v>
      </c>
    </row>
    <row r="6581" spans="1:14" x14ac:dyDescent="0.2">
      <c r="A6581" t="s">
        <v>6840</v>
      </c>
      <c r="B6581" t="s">
        <v>33858</v>
      </c>
      <c r="I6581" t="s">
        <v>3</v>
      </c>
      <c r="J6581">
        <v>65.87</v>
      </c>
      <c r="M6581">
        <v>65.87</v>
      </c>
      <c r="N6581">
        <f t="shared" si="102"/>
        <v>0</v>
      </c>
    </row>
    <row r="6582" spans="1:14" x14ac:dyDescent="0.2">
      <c r="A6582" t="s">
        <v>6841</v>
      </c>
      <c r="B6582" t="s">
        <v>33858</v>
      </c>
      <c r="I6582" t="s">
        <v>3</v>
      </c>
      <c r="J6582">
        <v>64.44</v>
      </c>
      <c r="M6582">
        <v>64.44</v>
      </c>
      <c r="N6582">
        <f t="shared" si="102"/>
        <v>0</v>
      </c>
    </row>
    <row r="6583" spans="1:14" x14ac:dyDescent="0.2">
      <c r="A6583" t="s">
        <v>6842</v>
      </c>
      <c r="B6583" t="s">
        <v>33859</v>
      </c>
      <c r="I6583" t="s">
        <v>3</v>
      </c>
      <c r="J6583">
        <v>81.34</v>
      </c>
      <c r="M6583">
        <v>81.34</v>
      </c>
      <c r="N6583">
        <f t="shared" si="102"/>
        <v>0</v>
      </c>
    </row>
    <row r="6584" spans="1:14" x14ac:dyDescent="0.2">
      <c r="A6584" t="s">
        <v>6843</v>
      </c>
      <c r="B6584" t="s">
        <v>33859</v>
      </c>
      <c r="I6584" t="s">
        <v>3</v>
      </c>
      <c r="J6584">
        <v>79.75</v>
      </c>
      <c r="M6584">
        <v>79.75</v>
      </c>
      <c r="N6584">
        <f t="shared" si="102"/>
        <v>0</v>
      </c>
    </row>
    <row r="6585" spans="1:14" x14ac:dyDescent="0.2">
      <c r="A6585" t="s">
        <v>6844</v>
      </c>
      <c r="B6585" t="s">
        <v>33860</v>
      </c>
      <c r="I6585" t="s">
        <v>3</v>
      </c>
      <c r="J6585">
        <v>106.82</v>
      </c>
      <c r="M6585">
        <v>106.82</v>
      </c>
      <c r="N6585">
        <f t="shared" si="102"/>
        <v>0</v>
      </c>
    </row>
    <row r="6586" spans="1:14" x14ac:dyDescent="0.2">
      <c r="A6586" t="s">
        <v>6845</v>
      </c>
      <c r="B6586" t="s">
        <v>33860</v>
      </c>
      <c r="I6586" t="s">
        <v>3</v>
      </c>
      <c r="J6586">
        <v>105.07</v>
      </c>
      <c r="M6586">
        <v>105.07</v>
      </c>
      <c r="N6586">
        <f t="shared" si="102"/>
        <v>0</v>
      </c>
    </row>
    <row r="6587" spans="1:14" x14ac:dyDescent="0.2">
      <c r="A6587" t="s">
        <v>6846</v>
      </c>
      <c r="B6587" t="s">
        <v>33861</v>
      </c>
      <c r="I6587" t="s">
        <v>3</v>
      </c>
      <c r="J6587">
        <v>6.95</v>
      </c>
      <c r="M6587">
        <v>6.95</v>
      </c>
      <c r="N6587">
        <f t="shared" si="102"/>
        <v>0</v>
      </c>
    </row>
    <row r="6588" spans="1:14" x14ac:dyDescent="0.2">
      <c r="A6588" t="s">
        <v>6847</v>
      </c>
      <c r="B6588" t="s">
        <v>33861</v>
      </c>
      <c r="I6588" t="s">
        <v>3</v>
      </c>
      <c r="J6588">
        <v>6.78</v>
      </c>
      <c r="M6588">
        <v>6.78</v>
      </c>
      <c r="N6588">
        <f t="shared" si="102"/>
        <v>0</v>
      </c>
    </row>
    <row r="6589" spans="1:14" x14ac:dyDescent="0.2">
      <c r="A6589" t="s">
        <v>6848</v>
      </c>
      <c r="B6589" t="s">
        <v>33862</v>
      </c>
      <c r="I6589" t="s">
        <v>3</v>
      </c>
      <c r="J6589">
        <v>9.7799999999999994</v>
      </c>
      <c r="M6589">
        <v>9.7799999999999994</v>
      </c>
      <c r="N6589">
        <f t="shared" si="102"/>
        <v>0</v>
      </c>
    </row>
    <row r="6590" spans="1:14" x14ac:dyDescent="0.2">
      <c r="A6590" t="s">
        <v>6849</v>
      </c>
      <c r="B6590" t="s">
        <v>33862</v>
      </c>
      <c r="I6590" t="s">
        <v>3</v>
      </c>
      <c r="J6590">
        <v>9.61</v>
      </c>
      <c r="M6590">
        <v>9.61</v>
      </c>
      <c r="N6590">
        <f t="shared" si="102"/>
        <v>0</v>
      </c>
    </row>
    <row r="6591" spans="1:14" x14ac:dyDescent="0.2">
      <c r="A6591" t="s">
        <v>6850</v>
      </c>
      <c r="B6591" t="s">
        <v>33863</v>
      </c>
      <c r="I6591" t="s">
        <v>3</v>
      </c>
      <c r="J6591">
        <v>12.19</v>
      </c>
      <c r="M6591">
        <v>12.19</v>
      </c>
      <c r="N6591">
        <f t="shared" si="102"/>
        <v>0</v>
      </c>
    </row>
    <row r="6592" spans="1:14" x14ac:dyDescent="0.2">
      <c r="A6592" t="s">
        <v>6851</v>
      </c>
      <c r="B6592" t="s">
        <v>33863</v>
      </c>
      <c r="I6592" t="s">
        <v>3</v>
      </c>
      <c r="J6592">
        <v>12.07</v>
      </c>
      <c r="M6592">
        <v>12.07</v>
      </c>
      <c r="N6592">
        <f t="shared" si="102"/>
        <v>0</v>
      </c>
    </row>
    <row r="6593" spans="1:14" x14ac:dyDescent="0.2">
      <c r="A6593" t="s">
        <v>6852</v>
      </c>
      <c r="B6593" t="s">
        <v>33864</v>
      </c>
      <c r="I6593" t="s">
        <v>3</v>
      </c>
      <c r="J6593">
        <v>10.64</v>
      </c>
      <c r="M6593">
        <v>10.64</v>
      </c>
      <c r="N6593">
        <f t="shared" si="102"/>
        <v>0</v>
      </c>
    </row>
    <row r="6594" spans="1:14" x14ac:dyDescent="0.2">
      <c r="A6594" t="s">
        <v>6853</v>
      </c>
      <c r="B6594" t="s">
        <v>33864</v>
      </c>
      <c r="I6594" t="s">
        <v>3</v>
      </c>
      <c r="J6594">
        <v>10.36</v>
      </c>
      <c r="M6594">
        <v>10.36</v>
      </c>
      <c r="N6594">
        <f t="shared" si="102"/>
        <v>0</v>
      </c>
    </row>
    <row r="6595" spans="1:14" x14ac:dyDescent="0.2">
      <c r="A6595" t="s">
        <v>6854</v>
      </c>
      <c r="B6595" t="s">
        <v>22141</v>
      </c>
      <c r="I6595" t="s">
        <v>3</v>
      </c>
      <c r="J6595">
        <v>17.78</v>
      </c>
      <c r="M6595">
        <v>17.78</v>
      </c>
      <c r="N6595">
        <f t="shared" si="102"/>
        <v>0</v>
      </c>
    </row>
    <row r="6596" spans="1:14" x14ac:dyDescent="0.2">
      <c r="A6596" t="s">
        <v>6855</v>
      </c>
      <c r="B6596" t="s">
        <v>22141</v>
      </c>
      <c r="I6596" t="s">
        <v>3</v>
      </c>
      <c r="J6596">
        <v>16.920000000000002</v>
      </c>
      <c r="M6596">
        <v>16.920000000000002</v>
      </c>
      <c r="N6596">
        <f t="shared" ref="N6596:N6659" si="103">J6596-M6596</f>
        <v>0</v>
      </c>
    </row>
    <row r="6597" spans="1:14" x14ac:dyDescent="0.2">
      <c r="A6597" t="s">
        <v>6856</v>
      </c>
      <c r="B6597" t="s">
        <v>33865</v>
      </c>
      <c r="I6597" t="s">
        <v>3</v>
      </c>
      <c r="J6597">
        <v>17.100000000000001</v>
      </c>
      <c r="M6597">
        <v>17.100000000000001</v>
      </c>
      <c r="N6597">
        <f t="shared" si="103"/>
        <v>0</v>
      </c>
    </row>
    <row r="6598" spans="1:14" x14ac:dyDescent="0.2">
      <c r="A6598" t="s">
        <v>6857</v>
      </c>
      <c r="B6598" t="s">
        <v>33865</v>
      </c>
      <c r="I6598" t="s">
        <v>3</v>
      </c>
      <c r="J6598">
        <v>15.95</v>
      </c>
      <c r="M6598">
        <v>15.95</v>
      </c>
      <c r="N6598">
        <f t="shared" si="103"/>
        <v>0</v>
      </c>
    </row>
    <row r="6599" spans="1:14" x14ac:dyDescent="0.2">
      <c r="A6599" t="s">
        <v>6858</v>
      </c>
      <c r="B6599" t="s">
        <v>33866</v>
      </c>
      <c r="I6599" t="s">
        <v>3</v>
      </c>
      <c r="J6599">
        <v>17.100000000000001</v>
      </c>
      <c r="M6599">
        <v>17.100000000000001</v>
      </c>
      <c r="N6599">
        <f t="shared" si="103"/>
        <v>0</v>
      </c>
    </row>
    <row r="6600" spans="1:14" x14ac:dyDescent="0.2">
      <c r="A6600" t="s">
        <v>6859</v>
      </c>
      <c r="B6600" t="s">
        <v>33866</v>
      </c>
      <c r="I6600" t="s">
        <v>3</v>
      </c>
      <c r="J6600">
        <v>15.95</v>
      </c>
      <c r="M6600">
        <v>15.95</v>
      </c>
      <c r="N6600">
        <f t="shared" si="103"/>
        <v>0</v>
      </c>
    </row>
    <row r="6601" spans="1:14" x14ac:dyDescent="0.2">
      <c r="A6601" t="s">
        <v>6860</v>
      </c>
      <c r="B6601" t="s">
        <v>33867</v>
      </c>
      <c r="I6601" t="s">
        <v>3</v>
      </c>
      <c r="J6601">
        <v>5.95</v>
      </c>
      <c r="M6601">
        <v>5.95</v>
      </c>
      <c r="N6601">
        <f t="shared" si="103"/>
        <v>0</v>
      </c>
    </row>
    <row r="6602" spans="1:14" x14ac:dyDescent="0.2">
      <c r="A6602" t="s">
        <v>6861</v>
      </c>
      <c r="B6602" t="s">
        <v>33867</v>
      </c>
      <c r="I6602" t="s">
        <v>3</v>
      </c>
      <c r="J6602">
        <v>5.66</v>
      </c>
      <c r="M6602">
        <v>5.66</v>
      </c>
      <c r="N6602">
        <f t="shared" si="103"/>
        <v>0</v>
      </c>
    </row>
    <row r="6603" spans="1:14" x14ac:dyDescent="0.2">
      <c r="A6603" t="s">
        <v>6862</v>
      </c>
      <c r="B6603" t="s">
        <v>33868</v>
      </c>
      <c r="I6603" t="s">
        <v>3</v>
      </c>
      <c r="J6603">
        <v>7.34</v>
      </c>
      <c r="M6603">
        <v>7.34</v>
      </c>
      <c r="N6603">
        <f t="shared" si="103"/>
        <v>0</v>
      </c>
    </row>
    <row r="6604" spans="1:14" x14ac:dyDescent="0.2">
      <c r="A6604" t="s">
        <v>6863</v>
      </c>
      <c r="B6604" t="s">
        <v>33868</v>
      </c>
      <c r="I6604" t="s">
        <v>3</v>
      </c>
      <c r="J6604">
        <v>6.99</v>
      </c>
      <c r="M6604">
        <v>6.99</v>
      </c>
      <c r="N6604">
        <f t="shared" si="103"/>
        <v>0</v>
      </c>
    </row>
    <row r="6605" spans="1:14" x14ac:dyDescent="0.2">
      <c r="A6605" t="s">
        <v>6864</v>
      </c>
      <c r="B6605" t="s">
        <v>33869</v>
      </c>
      <c r="I6605" t="s">
        <v>3</v>
      </c>
      <c r="J6605">
        <v>9.66</v>
      </c>
      <c r="M6605">
        <v>9.66</v>
      </c>
      <c r="N6605">
        <f t="shared" si="103"/>
        <v>0</v>
      </c>
    </row>
    <row r="6606" spans="1:14" x14ac:dyDescent="0.2">
      <c r="A6606" t="s">
        <v>6865</v>
      </c>
      <c r="B6606" t="s">
        <v>33869</v>
      </c>
      <c r="I6606" t="s">
        <v>3</v>
      </c>
      <c r="J6606">
        <v>9.2899999999999991</v>
      </c>
      <c r="M6606">
        <v>9.2899999999999991</v>
      </c>
      <c r="N6606">
        <f t="shared" si="103"/>
        <v>0</v>
      </c>
    </row>
    <row r="6607" spans="1:14" x14ac:dyDescent="0.2">
      <c r="A6607" t="s">
        <v>6866</v>
      </c>
      <c r="B6607" t="s">
        <v>33870</v>
      </c>
      <c r="I6607" t="s">
        <v>3</v>
      </c>
      <c r="J6607">
        <v>13.31</v>
      </c>
      <c r="M6607">
        <v>13.31</v>
      </c>
      <c r="N6607">
        <f t="shared" si="103"/>
        <v>0</v>
      </c>
    </row>
    <row r="6608" spans="1:14" x14ac:dyDescent="0.2">
      <c r="A6608" t="s">
        <v>6867</v>
      </c>
      <c r="B6608" t="s">
        <v>33870</v>
      </c>
      <c r="I6608" t="s">
        <v>3</v>
      </c>
      <c r="J6608">
        <v>12.91</v>
      </c>
      <c r="M6608">
        <v>12.91</v>
      </c>
      <c r="N6608">
        <f t="shared" si="103"/>
        <v>0</v>
      </c>
    </row>
    <row r="6609" spans="1:14" x14ac:dyDescent="0.2">
      <c r="A6609" t="s">
        <v>6868</v>
      </c>
      <c r="B6609" t="s">
        <v>33871</v>
      </c>
      <c r="I6609" t="s">
        <v>3</v>
      </c>
      <c r="J6609">
        <v>18.62</v>
      </c>
      <c r="M6609">
        <v>18.62</v>
      </c>
      <c r="N6609">
        <f t="shared" si="103"/>
        <v>0</v>
      </c>
    </row>
    <row r="6610" spans="1:14" x14ac:dyDescent="0.2">
      <c r="A6610" t="s">
        <v>6869</v>
      </c>
      <c r="B6610" t="s">
        <v>33871</v>
      </c>
      <c r="I6610" t="s">
        <v>3</v>
      </c>
      <c r="J6610">
        <v>18.190000000000001</v>
      </c>
      <c r="M6610">
        <v>18.190000000000001</v>
      </c>
      <c r="N6610">
        <f t="shared" si="103"/>
        <v>0</v>
      </c>
    </row>
    <row r="6611" spans="1:14" x14ac:dyDescent="0.2">
      <c r="A6611" t="s">
        <v>6870</v>
      </c>
      <c r="B6611" t="s">
        <v>22142</v>
      </c>
      <c r="I6611" t="s">
        <v>3</v>
      </c>
      <c r="J6611">
        <v>5.36</v>
      </c>
      <c r="M6611">
        <v>5.36</v>
      </c>
      <c r="N6611">
        <f t="shared" si="103"/>
        <v>0</v>
      </c>
    </row>
    <row r="6612" spans="1:14" x14ac:dyDescent="0.2">
      <c r="A6612" t="s">
        <v>6871</v>
      </c>
      <c r="B6612" t="s">
        <v>22142</v>
      </c>
      <c r="I6612" t="s">
        <v>3</v>
      </c>
      <c r="J6612">
        <v>5.1100000000000003</v>
      </c>
      <c r="M6612">
        <v>5.1100000000000003</v>
      </c>
      <c r="N6612">
        <f t="shared" si="103"/>
        <v>0</v>
      </c>
    </row>
    <row r="6613" spans="1:14" x14ac:dyDescent="0.2">
      <c r="A6613" t="s">
        <v>6872</v>
      </c>
      <c r="B6613" t="s">
        <v>33872</v>
      </c>
      <c r="I6613" t="s">
        <v>3</v>
      </c>
      <c r="J6613">
        <v>26.38</v>
      </c>
      <c r="M6613">
        <v>26.38</v>
      </c>
      <c r="N6613">
        <f t="shared" si="103"/>
        <v>0</v>
      </c>
    </row>
    <row r="6614" spans="1:14" x14ac:dyDescent="0.2">
      <c r="A6614" t="s">
        <v>6873</v>
      </c>
      <c r="B6614" t="s">
        <v>33872</v>
      </c>
      <c r="I6614" t="s">
        <v>3</v>
      </c>
      <c r="J6614">
        <v>25.78</v>
      </c>
      <c r="M6614">
        <v>25.78</v>
      </c>
      <c r="N6614">
        <f t="shared" si="103"/>
        <v>0</v>
      </c>
    </row>
    <row r="6615" spans="1:14" x14ac:dyDescent="0.2">
      <c r="A6615" t="s">
        <v>6874</v>
      </c>
      <c r="B6615" t="s">
        <v>33873</v>
      </c>
      <c r="I6615" t="s">
        <v>3</v>
      </c>
      <c r="J6615">
        <v>28.73</v>
      </c>
      <c r="M6615">
        <v>28.73</v>
      </c>
      <c r="N6615">
        <f t="shared" si="103"/>
        <v>0</v>
      </c>
    </row>
    <row r="6616" spans="1:14" x14ac:dyDescent="0.2">
      <c r="A6616" t="s">
        <v>6875</v>
      </c>
      <c r="B6616" t="s">
        <v>33873</v>
      </c>
      <c r="I6616" t="s">
        <v>3</v>
      </c>
      <c r="J6616">
        <v>27.82</v>
      </c>
      <c r="M6616">
        <v>27.82</v>
      </c>
      <c r="N6616">
        <f t="shared" si="103"/>
        <v>0</v>
      </c>
    </row>
    <row r="6617" spans="1:14" x14ac:dyDescent="0.2">
      <c r="A6617" t="s">
        <v>6876</v>
      </c>
      <c r="B6617" t="s">
        <v>33874</v>
      </c>
      <c r="I6617" t="s">
        <v>3</v>
      </c>
      <c r="J6617">
        <v>35.17</v>
      </c>
      <c r="M6617">
        <v>35.17</v>
      </c>
      <c r="N6617">
        <f t="shared" si="103"/>
        <v>0</v>
      </c>
    </row>
    <row r="6618" spans="1:14" x14ac:dyDescent="0.2">
      <c r="A6618" t="s">
        <v>6877</v>
      </c>
      <c r="B6618" t="s">
        <v>33874</v>
      </c>
      <c r="I6618" t="s">
        <v>3</v>
      </c>
      <c r="J6618">
        <v>34.229999999999997</v>
      </c>
      <c r="M6618">
        <v>34.229999999999997</v>
      </c>
      <c r="N6618">
        <f t="shared" si="103"/>
        <v>0</v>
      </c>
    </row>
    <row r="6619" spans="1:14" x14ac:dyDescent="0.2">
      <c r="A6619" t="s">
        <v>6878</v>
      </c>
      <c r="B6619" t="s">
        <v>33875</v>
      </c>
      <c r="I6619" t="s">
        <v>3</v>
      </c>
      <c r="J6619">
        <v>35.35</v>
      </c>
      <c r="M6619">
        <v>35.35</v>
      </c>
      <c r="N6619">
        <f t="shared" si="103"/>
        <v>0</v>
      </c>
    </row>
    <row r="6620" spans="1:14" x14ac:dyDescent="0.2">
      <c r="A6620" t="s">
        <v>6879</v>
      </c>
      <c r="B6620" t="s">
        <v>33875</v>
      </c>
      <c r="I6620" t="s">
        <v>3</v>
      </c>
      <c r="J6620">
        <v>34.39</v>
      </c>
      <c r="M6620">
        <v>34.39</v>
      </c>
      <c r="N6620">
        <f t="shared" si="103"/>
        <v>0</v>
      </c>
    </row>
    <row r="6621" spans="1:14" x14ac:dyDescent="0.2">
      <c r="A6621" t="s">
        <v>6880</v>
      </c>
      <c r="B6621" t="s">
        <v>33876</v>
      </c>
      <c r="I6621" t="s">
        <v>3</v>
      </c>
      <c r="J6621">
        <v>46.08</v>
      </c>
      <c r="M6621">
        <v>46.08</v>
      </c>
      <c r="N6621">
        <f t="shared" si="103"/>
        <v>0</v>
      </c>
    </row>
    <row r="6622" spans="1:14" x14ac:dyDescent="0.2">
      <c r="A6622" t="s">
        <v>6881</v>
      </c>
      <c r="B6622" t="s">
        <v>33876</v>
      </c>
      <c r="I6622" t="s">
        <v>3</v>
      </c>
      <c r="J6622">
        <v>45.1</v>
      </c>
      <c r="M6622">
        <v>45.1</v>
      </c>
      <c r="N6622">
        <f t="shared" si="103"/>
        <v>0</v>
      </c>
    </row>
    <row r="6623" spans="1:14" x14ac:dyDescent="0.2">
      <c r="A6623" t="s">
        <v>6882</v>
      </c>
      <c r="B6623" t="s">
        <v>33877</v>
      </c>
      <c r="I6623" t="s">
        <v>3</v>
      </c>
      <c r="J6623">
        <v>46.26</v>
      </c>
      <c r="M6623">
        <v>46.26</v>
      </c>
      <c r="N6623">
        <f t="shared" si="103"/>
        <v>0</v>
      </c>
    </row>
    <row r="6624" spans="1:14" x14ac:dyDescent="0.2">
      <c r="A6624" t="s">
        <v>6883</v>
      </c>
      <c r="B6624" t="s">
        <v>33877</v>
      </c>
      <c r="I6624" t="s">
        <v>3</v>
      </c>
      <c r="J6624">
        <v>45.25</v>
      </c>
      <c r="M6624">
        <v>45.25</v>
      </c>
      <c r="N6624">
        <f t="shared" si="103"/>
        <v>0</v>
      </c>
    </row>
    <row r="6625" spans="1:14" x14ac:dyDescent="0.2">
      <c r="A6625" t="s">
        <v>6884</v>
      </c>
      <c r="B6625" t="s">
        <v>33878</v>
      </c>
      <c r="I6625" t="s">
        <v>3</v>
      </c>
      <c r="J6625">
        <v>54.65</v>
      </c>
      <c r="M6625">
        <v>54.65</v>
      </c>
      <c r="N6625">
        <f t="shared" si="103"/>
        <v>0</v>
      </c>
    </row>
    <row r="6626" spans="1:14" x14ac:dyDescent="0.2">
      <c r="A6626" t="s">
        <v>6885</v>
      </c>
      <c r="B6626" t="s">
        <v>33878</v>
      </c>
      <c r="I6626" t="s">
        <v>3</v>
      </c>
      <c r="J6626">
        <v>53.61</v>
      </c>
      <c r="M6626">
        <v>53.61</v>
      </c>
      <c r="N6626">
        <f t="shared" si="103"/>
        <v>0</v>
      </c>
    </row>
    <row r="6627" spans="1:14" x14ac:dyDescent="0.2">
      <c r="A6627" t="s">
        <v>6886</v>
      </c>
      <c r="B6627" t="s">
        <v>33879</v>
      </c>
      <c r="I6627" t="s">
        <v>3</v>
      </c>
      <c r="J6627">
        <v>55.19</v>
      </c>
      <c r="M6627">
        <v>55.19</v>
      </c>
      <c r="N6627">
        <f t="shared" si="103"/>
        <v>0</v>
      </c>
    </row>
    <row r="6628" spans="1:14" x14ac:dyDescent="0.2">
      <c r="A6628" t="s">
        <v>6887</v>
      </c>
      <c r="B6628" t="s">
        <v>33879</v>
      </c>
      <c r="I6628" t="s">
        <v>3</v>
      </c>
      <c r="J6628">
        <v>54.08</v>
      </c>
      <c r="M6628">
        <v>54.08</v>
      </c>
      <c r="N6628">
        <f t="shared" si="103"/>
        <v>0</v>
      </c>
    </row>
    <row r="6629" spans="1:14" x14ac:dyDescent="0.2">
      <c r="A6629" t="s">
        <v>6888</v>
      </c>
      <c r="B6629" t="s">
        <v>33880</v>
      </c>
      <c r="I6629" t="s">
        <v>3</v>
      </c>
      <c r="J6629">
        <v>65.03</v>
      </c>
      <c r="M6629">
        <v>65.03</v>
      </c>
      <c r="N6629">
        <f t="shared" si="103"/>
        <v>0</v>
      </c>
    </row>
    <row r="6630" spans="1:14" x14ac:dyDescent="0.2">
      <c r="A6630" t="s">
        <v>6889</v>
      </c>
      <c r="B6630" t="s">
        <v>33880</v>
      </c>
      <c r="I6630" t="s">
        <v>3</v>
      </c>
      <c r="J6630">
        <v>63.85</v>
      </c>
      <c r="M6630">
        <v>63.85</v>
      </c>
      <c r="N6630">
        <f t="shared" si="103"/>
        <v>0</v>
      </c>
    </row>
    <row r="6631" spans="1:14" x14ac:dyDescent="0.2">
      <c r="A6631" t="s">
        <v>6890</v>
      </c>
      <c r="B6631" t="s">
        <v>33881</v>
      </c>
      <c r="I6631" t="s">
        <v>3</v>
      </c>
      <c r="J6631">
        <v>81.09</v>
      </c>
      <c r="M6631">
        <v>81.09</v>
      </c>
      <c r="N6631">
        <f t="shared" si="103"/>
        <v>0</v>
      </c>
    </row>
    <row r="6632" spans="1:14" x14ac:dyDescent="0.2">
      <c r="A6632" t="s">
        <v>6891</v>
      </c>
      <c r="B6632" t="s">
        <v>33881</v>
      </c>
      <c r="I6632" t="s">
        <v>3</v>
      </c>
      <c r="J6632">
        <v>79.86</v>
      </c>
      <c r="M6632">
        <v>79.86</v>
      </c>
      <c r="N6632">
        <f t="shared" si="103"/>
        <v>0</v>
      </c>
    </row>
    <row r="6633" spans="1:14" x14ac:dyDescent="0.2">
      <c r="A6633" t="s">
        <v>6892</v>
      </c>
      <c r="B6633" t="s">
        <v>33882</v>
      </c>
      <c r="I6633" t="s">
        <v>3</v>
      </c>
      <c r="J6633">
        <v>112.71</v>
      </c>
      <c r="M6633">
        <v>112.71</v>
      </c>
      <c r="N6633">
        <f t="shared" si="103"/>
        <v>0</v>
      </c>
    </row>
    <row r="6634" spans="1:14" x14ac:dyDescent="0.2">
      <c r="A6634" t="s">
        <v>6893</v>
      </c>
      <c r="B6634" t="s">
        <v>33882</v>
      </c>
      <c r="I6634" t="s">
        <v>3</v>
      </c>
      <c r="J6634">
        <v>111.43</v>
      </c>
      <c r="M6634">
        <v>111.43</v>
      </c>
      <c r="N6634">
        <f t="shared" si="103"/>
        <v>0</v>
      </c>
    </row>
    <row r="6635" spans="1:14" x14ac:dyDescent="0.2">
      <c r="A6635" t="s">
        <v>6894</v>
      </c>
      <c r="B6635" t="s">
        <v>33883</v>
      </c>
      <c r="I6635" t="s">
        <v>3</v>
      </c>
      <c r="J6635">
        <v>144.51</v>
      </c>
      <c r="M6635">
        <v>144.51</v>
      </c>
      <c r="N6635">
        <f t="shared" si="103"/>
        <v>0</v>
      </c>
    </row>
    <row r="6636" spans="1:14" x14ac:dyDescent="0.2">
      <c r="A6636" t="s">
        <v>6895</v>
      </c>
      <c r="B6636" t="s">
        <v>33883</v>
      </c>
      <c r="I6636" t="s">
        <v>3</v>
      </c>
      <c r="J6636">
        <v>143.16</v>
      </c>
      <c r="M6636">
        <v>143.16</v>
      </c>
      <c r="N6636">
        <f t="shared" si="103"/>
        <v>0</v>
      </c>
    </row>
    <row r="6637" spans="1:14" x14ac:dyDescent="0.2">
      <c r="A6637" t="s">
        <v>6896</v>
      </c>
      <c r="B6637" t="s">
        <v>33884</v>
      </c>
      <c r="I6637" t="s">
        <v>3</v>
      </c>
      <c r="J6637">
        <v>52.68</v>
      </c>
      <c r="M6637">
        <v>52.68</v>
      </c>
      <c r="N6637">
        <f t="shared" si="103"/>
        <v>0</v>
      </c>
    </row>
    <row r="6638" spans="1:14" x14ac:dyDescent="0.2">
      <c r="A6638" t="s">
        <v>6897</v>
      </c>
      <c r="B6638" t="s">
        <v>33884</v>
      </c>
      <c r="I6638" t="s">
        <v>3</v>
      </c>
      <c r="J6638">
        <v>51.29</v>
      </c>
      <c r="M6638">
        <v>51.29</v>
      </c>
      <c r="N6638">
        <f t="shared" si="103"/>
        <v>0</v>
      </c>
    </row>
    <row r="6639" spans="1:14" x14ac:dyDescent="0.2">
      <c r="A6639" t="s">
        <v>6898</v>
      </c>
      <c r="B6639" t="s">
        <v>33885</v>
      </c>
      <c r="I6639" t="s">
        <v>3</v>
      </c>
      <c r="J6639">
        <v>70.55</v>
      </c>
      <c r="M6639">
        <v>70.55</v>
      </c>
      <c r="N6639">
        <f t="shared" si="103"/>
        <v>0</v>
      </c>
    </row>
    <row r="6640" spans="1:14" x14ac:dyDescent="0.2">
      <c r="A6640" t="s">
        <v>6899</v>
      </c>
      <c r="B6640" t="s">
        <v>33885</v>
      </c>
      <c r="I6640" t="s">
        <v>3</v>
      </c>
      <c r="J6640">
        <v>69.11</v>
      </c>
      <c r="M6640">
        <v>69.11</v>
      </c>
      <c r="N6640">
        <f t="shared" si="103"/>
        <v>0</v>
      </c>
    </row>
    <row r="6641" spans="1:14" x14ac:dyDescent="0.2">
      <c r="A6641" t="s">
        <v>6900</v>
      </c>
      <c r="B6641" t="s">
        <v>33886</v>
      </c>
      <c r="I6641" t="s">
        <v>3</v>
      </c>
      <c r="J6641">
        <v>84.16</v>
      </c>
      <c r="M6641">
        <v>84.16</v>
      </c>
      <c r="N6641">
        <f t="shared" si="103"/>
        <v>0</v>
      </c>
    </row>
    <row r="6642" spans="1:14" x14ac:dyDescent="0.2">
      <c r="A6642" t="s">
        <v>6901</v>
      </c>
      <c r="B6642" t="s">
        <v>33886</v>
      </c>
      <c r="I6642" t="s">
        <v>3</v>
      </c>
      <c r="J6642">
        <v>82.59</v>
      </c>
      <c r="M6642">
        <v>82.59</v>
      </c>
      <c r="N6642">
        <f t="shared" si="103"/>
        <v>0</v>
      </c>
    </row>
    <row r="6643" spans="1:14" x14ac:dyDescent="0.2">
      <c r="A6643" t="s">
        <v>6902</v>
      </c>
      <c r="B6643" t="s">
        <v>33887</v>
      </c>
      <c r="I6643" t="s">
        <v>3</v>
      </c>
      <c r="J6643">
        <v>98.6</v>
      </c>
      <c r="M6643">
        <v>98.6</v>
      </c>
      <c r="N6643">
        <f t="shared" si="103"/>
        <v>0</v>
      </c>
    </row>
    <row r="6644" spans="1:14" x14ac:dyDescent="0.2">
      <c r="A6644" t="s">
        <v>6903</v>
      </c>
      <c r="B6644" t="s">
        <v>33887</v>
      </c>
      <c r="I6644" t="s">
        <v>3</v>
      </c>
      <c r="J6644">
        <v>96.98</v>
      </c>
      <c r="M6644">
        <v>96.98</v>
      </c>
      <c r="N6644">
        <f t="shared" si="103"/>
        <v>0</v>
      </c>
    </row>
    <row r="6645" spans="1:14" x14ac:dyDescent="0.2">
      <c r="A6645" t="s">
        <v>6904</v>
      </c>
      <c r="B6645" t="s">
        <v>33888</v>
      </c>
      <c r="I6645" t="s">
        <v>3</v>
      </c>
      <c r="J6645">
        <v>121.56</v>
      </c>
      <c r="M6645">
        <v>121.56</v>
      </c>
      <c r="N6645">
        <f t="shared" si="103"/>
        <v>0</v>
      </c>
    </row>
    <row r="6646" spans="1:14" x14ac:dyDescent="0.2">
      <c r="A6646" t="s">
        <v>6905</v>
      </c>
      <c r="B6646" t="s">
        <v>33888</v>
      </c>
      <c r="I6646" t="s">
        <v>3</v>
      </c>
      <c r="J6646">
        <v>119.9</v>
      </c>
      <c r="M6646">
        <v>119.9</v>
      </c>
      <c r="N6646">
        <f t="shared" si="103"/>
        <v>0</v>
      </c>
    </row>
    <row r="6647" spans="1:14" x14ac:dyDescent="0.2">
      <c r="A6647" t="s">
        <v>6906</v>
      </c>
      <c r="B6647" t="s">
        <v>33889</v>
      </c>
      <c r="I6647" t="s">
        <v>3</v>
      </c>
      <c r="J6647">
        <v>139.68</v>
      </c>
      <c r="M6647">
        <v>139.68</v>
      </c>
      <c r="N6647">
        <f t="shared" si="103"/>
        <v>0</v>
      </c>
    </row>
    <row r="6648" spans="1:14" x14ac:dyDescent="0.2">
      <c r="A6648" t="s">
        <v>6907</v>
      </c>
      <c r="B6648" t="s">
        <v>33889</v>
      </c>
      <c r="I6648" t="s">
        <v>3</v>
      </c>
      <c r="J6648">
        <v>137.94999999999999</v>
      </c>
      <c r="M6648">
        <v>137.94999999999999</v>
      </c>
      <c r="N6648">
        <f t="shared" si="103"/>
        <v>0</v>
      </c>
    </row>
    <row r="6649" spans="1:14" x14ac:dyDescent="0.2">
      <c r="A6649" t="s">
        <v>6908</v>
      </c>
      <c r="B6649" t="s">
        <v>33890</v>
      </c>
      <c r="I6649" t="s">
        <v>3</v>
      </c>
      <c r="J6649">
        <v>203.57</v>
      </c>
      <c r="M6649">
        <v>203.57</v>
      </c>
      <c r="N6649">
        <f t="shared" si="103"/>
        <v>0</v>
      </c>
    </row>
    <row r="6650" spans="1:14" x14ac:dyDescent="0.2">
      <c r="A6650" t="s">
        <v>6909</v>
      </c>
      <c r="B6650" t="s">
        <v>33890</v>
      </c>
      <c r="I6650" t="s">
        <v>3</v>
      </c>
      <c r="J6650">
        <v>201.77</v>
      </c>
      <c r="M6650">
        <v>201.77</v>
      </c>
      <c r="N6650">
        <f t="shared" si="103"/>
        <v>0</v>
      </c>
    </row>
    <row r="6651" spans="1:14" x14ac:dyDescent="0.2">
      <c r="A6651" t="s">
        <v>6910</v>
      </c>
      <c r="B6651" t="s">
        <v>33891</v>
      </c>
      <c r="I6651" t="s">
        <v>3</v>
      </c>
      <c r="J6651">
        <v>267.27999999999997</v>
      </c>
      <c r="M6651">
        <v>267.27999999999997</v>
      </c>
      <c r="N6651">
        <f t="shared" si="103"/>
        <v>0</v>
      </c>
    </row>
    <row r="6652" spans="1:14" x14ac:dyDescent="0.2">
      <c r="A6652" t="s">
        <v>6911</v>
      </c>
      <c r="B6652" t="s">
        <v>33891</v>
      </c>
      <c r="I6652" t="s">
        <v>3</v>
      </c>
      <c r="J6652">
        <v>265.42</v>
      </c>
      <c r="M6652">
        <v>265.42</v>
      </c>
      <c r="N6652">
        <f t="shared" si="103"/>
        <v>0</v>
      </c>
    </row>
    <row r="6653" spans="1:14" x14ac:dyDescent="0.2">
      <c r="A6653" t="s">
        <v>6912</v>
      </c>
      <c r="B6653" t="s">
        <v>33892</v>
      </c>
      <c r="I6653" t="s">
        <v>3</v>
      </c>
      <c r="J6653">
        <v>25.94</v>
      </c>
      <c r="M6653">
        <v>25.94</v>
      </c>
      <c r="N6653">
        <f t="shared" si="103"/>
        <v>0</v>
      </c>
    </row>
    <row r="6654" spans="1:14" x14ac:dyDescent="0.2">
      <c r="A6654" t="s">
        <v>6913</v>
      </c>
      <c r="B6654" t="s">
        <v>33892</v>
      </c>
      <c r="I6654" t="s">
        <v>3</v>
      </c>
      <c r="J6654">
        <v>25</v>
      </c>
      <c r="M6654">
        <v>25</v>
      </c>
      <c r="N6654">
        <f t="shared" si="103"/>
        <v>0</v>
      </c>
    </row>
    <row r="6655" spans="1:14" x14ac:dyDescent="0.2">
      <c r="A6655" t="s">
        <v>6914</v>
      </c>
      <c r="B6655" t="s">
        <v>33893</v>
      </c>
      <c r="I6655" t="s">
        <v>3</v>
      </c>
      <c r="J6655">
        <v>46.22</v>
      </c>
      <c r="M6655">
        <v>46.22</v>
      </c>
      <c r="N6655">
        <f t="shared" si="103"/>
        <v>0</v>
      </c>
    </row>
    <row r="6656" spans="1:14" x14ac:dyDescent="0.2">
      <c r="A6656" t="s">
        <v>6915</v>
      </c>
      <c r="B6656" t="s">
        <v>33893</v>
      </c>
      <c r="I6656" t="s">
        <v>3</v>
      </c>
      <c r="J6656">
        <v>44.77</v>
      </c>
      <c r="M6656">
        <v>44.77</v>
      </c>
      <c r="N6656">
        <f t="shared" si="103"/>
        <v>0</v>
      </c>
    </row>
    <row r="6657" spans="1:14" x14ac:dyDescent="0.2">
      <c r="A6657" t="s">
        <v>6916</v>
      </c>
      <c r="B6657" t="s">
        <v>33894</v>
      </c>
      <c r="I6657" t="s">
        <v>3</v>
      </c>
      <c r="J6657">
        <v>45.06</v>
      </c>
      <c r="M6657">
        <v>45.06</v>
      </c>
      <c r="N6657">
        <f t="shared" si="103"/>
        <v>0</v>
      </c>
    </row>
    <row r="6658" spans="1:14" x14ac:dyDescent="0.2">
      <c r="A6658" t="s">
        <v>6917</v>
      </c>
      <c r="B6658" t="s">
        <v>33894</v>
      </c>
      <c r="I6658" t="s">
        <v>3</v>
      </c>
      <c r="J6658">
        <v>43.62</v>
      </c>
      <c r="M6658">
        <v>43.62</v>
      </c>
      <c r="N6658">
        <f t="shared" si="103"/>
        <v>0</v>
      </c>
    </row>
    <row r="6659" spans="1:14" x14ac:dyDescent="0.2">
      <c r="A6659" t="s">
        <v>6918</v>
      </c>
      <c r="B6659" t="s">
        <v>33895</v>
      </c>
      <c r="I6659" t="s">
        <v>3</v>
      </c>
      <c r="J6659">
        <v>48</v>
      </c>
      <c r="M6659">
        <v>48</v>
      </c>
      <c r="N6659">
        <f t="shared" si="103"/>
        <v>0</v>
      </c>
    </row>
    <row r="6660" spans="1:14" x14ac:dyDescent="0.2">
      <c r="A6660" t="s">
        <v>6919</v>
      </c>
      <c r="B6660" t="s">
        <v>33895</v>
      </c>
      <c r="I6660" t="s">
        <v>3</v>
      </c>
      <c r="J6660">
        <v>46.56</v>
      </c>
      <c r="M6660">
        <v>46.56</v>
      </c>
      <c r="N6660">
        <f t="shared" ref="N6660:N6723" si="104">J6660-M6660</f>
        <v>0</v>
      </c>
    </row>
    <row r="6661" spans="1:14" x14ac:dyDescent="0.2">
      <c r="A6661" t="s">
        <v>6920</v>
      </c>
      <c r="B6661" t="s">
        <v>33896</v>
      </c>
      <c r="I6661" t="s">
        <v>3</v>
      </c>
      <c r="J6661">
        <v>68.69</v>
      </c>
      <c r="M6661">
        <v>68.69</v>
      </c>
      <c r="N6661">
        <f t="shared" si="104"/>
        <v>0</v>
      </c>
    </row>
    <row r="6662" spans="1:14" x14ac:dyDescent="0.2">
      <c r="A6662" t="s">
        <v>6921</v>
      </c>
      <c r="B6662" t="s">
        <v>33896</v>
      </c>
      <c r="I6662" t="s">
        <v>3</v>
      </c>
      <c r="J6662">
        <v>65.8</v>
      </c>
      <c r="M6662">
        <v>65.8</v>
      </c>
      <c r="N6662">
        <f t="shared" si="104"/>
        <v>0</v>
      </c>
    </row>
    <row r="6663" spans="1:14" x14ac:dyDescent="0.2">
      <c r="A6663" t="s">
        <v>6922</v>
      </c>
      <c r="B6663" t="s">
        <v>33897</v>
      </c>
      <c r="I6663" t="s">
        <v>3</v>
      </c>
      <c r="J6663">
        <v>69.45</v>
      </c>
      <c r="M6663">
        <v>69.45</v>
      </c>
      <c r="N6663">
        <f t="shared" si="104"/>
        <v>0</v>
      </c>
    </row>
    <row r="6664" spans="1:14" x14ac:dyDescent="0.2">
      <c r="A6664" t="s">
        <v>6923</v>
      </c>
      <c r="B6664" t="s">
        <v>33897</v>
      </c>
      <c r="I6664" t="s">
        <v>3</v>
      </c>
      <c r="J6664">
        <v>66.55</v>
      </c>
      <c r="M6664">
        <v>66.55</v>
      </c>
      <c r="N6664">
        <f t="shared" si="104"/>
        <v>0</v>
      </c>
    </row>
    <row r="6665" spans="1:14" x14ac:dyDescent="0.2">
      <c r="A6665" t="s">
        <v>6924</v>
      </c>
      <c r="B6665" t="s">
        <v>33898</v>
      </c>
      <c r="I6665" t="s">
        <v>3</v>
      </c>
      <c r="J6665">
        <v>48.74</v>
      </c>
      <c r="M6665">
        <v>48.74</v>
      </c>
      <c r="N6665">
        <f t="shared" si="104"/>
        <v>0</v>
      </c>
    </row>
    <row r="6666" spans="1:14" x14ac:dyDescent="0.2">
      <c r="A6666" t="s">
        <v>6925</v>
      </c>
      <c r="B6666" t="s">
        <v>33898</v>
      </c>
      <c r="I6666" t="s">
        <v>3</v>
      </c>
      <c r="J6666">
        <v>47.29</v>
      </c>
      <c r="M6666">
        <v>47.29</v>
      </c>
      <c r="N6666">
        <f t="shared" si="104"/>
        <v>0</v>
      </c>
    </row>
    <row r="6667" spans="1:14" x14ac:dyDescent="0.2">
      <c r="A6667" t="s">
        <v>6926</v>
      </c>
      <c r="B6667" t="s">
        <v>33899</v>
      </c>
      <c r="I6667" t="s">
        <v>3</v>
      </c>
      <c r="J6667">
        <v>74.040000000000006</v>
      </c>
      <c r="M6667">
        <v>74.040000000000006</v>
      </c>
      <c r="N6667">
        <f t="shared" si="104"/>
        <v>0</v>
      </c>
    </row>
    <row r="6668" spans="1:14" x14ac:dyDescent="0.2">
      <c r="A6668" t="s">
        <v>6927</v>
      </c>
      <c r="B6668" t="s">
        <v>33899</v>
      </c>
      <c r="I6668" t="s">
        <v>3</v>
      </c>
      <c r="J6668">
        <v>71.14</v>
      </c>
      <c r="M6668">
        <v>71.14</v>
      </c>
      <c r="N6668">
        <f t="shared" si="104"/>
        <v>0</v>
      </c>
    </row>
    <row r="6669" spans="1:14" x14ac:dyDescent="0.2">
      <c r="A6669" t="s">
        <v>6928</v>
      </c>
      <c r="B6669" t="s">
        <v>33900</v>
      </c>
      <c r="I6669" t="s">
        <v>3</v>
      </c>
      <c r="J6669">
        <v>81.7</v>
      </c>
      <c r="M6669">
        <v>81.7</v>
      </c>
      <c r="N6669">
        <f t="shared" si="104"/>
        <v>0</v>
      </c>
    </row>
    <row r="6670" spans="1:14" x14ac:dyDescent="0.2">
      <c r="A6670" t="s">
        <v>6929</v>
      </c>
      <c r="B6670" t="s">
        <v>33900</v>
      </c>
      <c r="I6670" t="s">
        <v>3</v>
      </c>
      <c r="J6670">
        <v>77.849999999999994</v>
      </c>
      <c r="M6670">
        <v>77.849999999999994</v>
      </c>
      <c r="N6670">
        <f t="shared" si="104"/>
        <v>0</v>
      </c>
    </row>
    <row r="6671" spans="1:14" x14ac:dyDescent="0.2">
      <c r="A6671" t="s">
        <v>6930</v>
      </c>
      <c r="B6671" t="s">
        <v>33901</v>
      </c>
      <c r="I6671" t="s">
        <v>3</v>
      </c>
      <c r="J6671">
        <v>91.44</v>
      </c>
      <c r="M6671">
        <v>91.44</v>
      </c>
      <c r="N6671">
        <f t="shared" si="104"/>
        <v>0</v>
      </c>
    </row>
    <row r="6672" spans="1:14" x14ac:dyDescent="0.2">
      <c r="A6672" t="s">
        <v>6931</v>
      </c>
      <c r="B6672" t="s">
        <v>33901</v>
      </c>
      <c r="I6672" t="s">
        <v>3</v>
      </c>
      <c r="J6672">
        <v>89.87</v>
      </c>
      <c r="M6672">
        <v>89.87</v>
      </c>
      <c r="N6672">
        <f t="shared" si="104"/>
        <v>0</v>
      </c>
    </row>
    <row r="6673" spans="1:14" x14ac:dyDescent="0.2">
      <c r="A6673" t="s">
        <v>6932</v>
      </c>
      <c r="B6673" t="s">
        <v>33902</v>
      </c>
      <c r="I6673" t="s">
        <v>3</v>
      </c>
      <c r="J6673">
        <v>71.260000000000005</v>
      </c>
      <c r="M6673">
        <v>71.260000000000005</v>
      </c>
      <c r="N6673">
        <f t="shared" si="104"/>
        <v>0</v>
      </c>
    </row>
    <row r="6674" spans="1:14" x14ac:dyDescent="0.2">
      <c r="A6674" t="s">
        <v>6933</v>
      </c>
      <c r="B6674" t="s">
        <v>33902</v>
      </c>
      <c r="I6674" t="s">
        <v>3</v>
      </c>
      <c r="J6674">
        <v>67.540000000000006</v>
      </c>
      <c r="M6674">
        <v>67.540000000000006</v>
      </c>
      <c r="N6674">
        <f t="shared" si="104"/>
        <v>0</v>
      </c>
    </row>
    <row r="6675" spans="1:14" x14ac:dyDescent="0.2">
      <c r="A6675" t="s">
        <v>6934</v>
      </c>
      <c r="B6675" t="s">
        <v>33903</v>
      </c>
      <c r="I6675" t="s">
        <v>3</v>
      </c>
      <c r="J6675">
        <v>54.39</v>
      </c>
      <c r="M6675">
        <v>54.39</v>
      </c>
      <c r="N6675">
        <f t="shared" si="104"/>
        <v>0</v>
      </c>
    </row>
    <row r="6676" spans="1:14" x14ac:dyDescent="0.2">
      <c r="A6676" t="s">
        <v>6935</v>
      </c>
      <c r="B6676" t="s">
        <v>33903</v>
      </c>
      <c r="I6676" t="s">
        <v>3</v>
      </c>
      <c r="J6676">
        <v>54.02</v>
      </c>
      <c r="M6676">
        <v>54.02</v>
      </c>
      <c r="N6676">
        <f t="shared" si="104"/>
        <v>0</v>
      </c>
    </row>
    <row r="6677" spans="1:14" x14ac:dyDescent="0.2">
      <c r="A6677" t="s">
        <v>6936</v>
      </c>
      <c r="B6677" t="s">
        <v>33904</v>
      </c>
      <c r="I6677" t="s">
        <v>3</v>
      </c>
      <c r="J6677">
        <v>231.66</v>
      </c>
      <c r="M6677">
        <v>231.66</v>
      </c>
      <c r="N6677">
        <f t="shared" si="104"/>
        <v>0</v>
      </c>
    </row>
    <row r="6678" spans="1:14" x14ac:dyDescent="0.2">
      <c r="A6678" t="s">
        <v>6937</v>
      </c>
      <c r="B6678" t="s">
        <v>33904</v>
      </c>
      <c r="I6678" t="s">
        <v>3</v>
      </c>
      <c r="J6678">
        <v>216.18</v>
      </c>
      <c r="M6678">
        <v>216.18</v>
      </c>
      <c r="N6678">
        <f t="shared" si="104"/>
        <v>0</v>
      </c>
    </row>
    <row r="6679" spans="1:14" x14ac:dyDescent="0.2">
      <c r="A6679" t="s">
        <v>6938</v>
      </c>
      <c r="B6679" t="s">
        <v>33905</v>
      </c>
      <c r="I6679" t="s">
        <v>5</v>
      </c>
      <c r="J6679">
        <v>666.54</v>
      </c>
      <c r="M6679">
        <v>666.54</v>
      </c>
      <c r="N6679">
        <f t="shared" si="104"/>
        <v>0</v>
      </c>
    </row>
    <row r="6680" spans="1:14" x14ac:dyDescent="0.2">
      <c r="A6680" t="s">
        <v>6939</v>
      </c>
      <c r="B6680" t="s">
        <v>33905</v>
      </c>
      <c r="I6680" t="s">
        <v>5</v>
      </c>
      <c r="J6680">
        <v>666.54</v>
      </c>
      <c r="M6680">
        <v>666.54</v>
      </c>
      <c r="N6680">
        <f t="shared" si="104"/>
        <v>0</v>
      </c>
    </row>
    <row r="6681" spans="1:14" x14ac:dyDescent="0.2">
      <c r="A6681" t="s">
        <v>6940</v>
      </c>
      <c r="B6681" t="s">
        <v>33906</v>
      </c>
      <c r="I6681" t="s">
        <v>5</v>
      </c>
      <c r="J6681">
        <v>783.3</v>
      </c>
      <c r="M6681">
        <v>783.3</v>
      </c>
      <c r="N6681">
        <f t="shared" si="104"/>
        <v>0</v>
      </c>
    </row>
    <row r="6682" spans="1:14" x14ac:dyDescent="0.2">
      <c r="A6682" t="s">
        <v>6941</v>
      </c>
      <c r="B6682" t="s">
        <v>33906</v>
      </c>
      <c r="I6682" t="s">
        <v>5</v>
      </c>
      <c r="J6682">
        <v>783.3</v>
      </c>
      <c r="M6682">
        <v>783.3</v>
      </c>
      <c r="N6682">
        <f t="shared" si="104"/>
        <v>0</v>
      </c>
    </row>
    <row r="6683" spans="1:14" x14ac:dyDescent="0.2">
      <c r="A6683" t="s">
        <v>6942</v>
      </c>
      <c r="B6683" t="s">
        <v>33907</v>
      </c>
      <c r="I6683" t="s">
        <v>5</v>
      </c>
      <c r="J6683">
        <v>867.51</v>
      </c>
      <c r="M6683">
        <v>867.51</v>
      </c>
      <c r="N6683">
        <f t="shared" si="104"/>
        <v>0</v>
      </c>
    </row>
    <row r="6684" spans="1:14" x14ac:dyDescent="0.2">
      <c r="A6684" t="s">
        <v>6943</v>
      </c>
      <c r="B6684" t="s">
        <v>33907</v>
      </c>
      <c r="I6684" t="s">
        <v>5</v>
      </c>
      <c r="J6684">
        <v>867.51</v>
      </c>
      <c r="M6684">
        <v>867.51</v>
      </c>
      <c r="N6684">
        <f t="shared" si="104"/>
        <v>0</v>
      </c>
    </row>
    <row r="6685" spans="1:14" x14ac:dyDescent="0.2">
      <c r="A6685" t="s">
        <v>6944</v>
      </c>
      <c r="B6685" t="s">
        <v>33908</v>
      </c>
      <c r="I6685" t="s">
        <v>5</v>
      </c>
      <c r="J6685">
        <v>964.32</v>
      </c>
      <c r="M6685">
        <v>964.32</v>
      </c>
      <c r="N6685">
        <f t="shared" si="104"/>
        <v>0</v>
      </c>
    </row>
    <row r="6686" spans="1:14" x14ac:dyDescent="0.2">
      <c r="A6686" t="s">
        <v>6945</v>
      </c>
      <c r="B6686" t="s">
        <v>33908</v>
      </c>
      <c r="I6686" t="s">
        <v>5</v>
      </c>
      <c r="J6686">
        <v>964.32</v>
      </c>
      <c r="M6686">
        <v>964.32</v>
      </c>
      <c r="N6686">
        <f t="shared" si="104"/>
        <v>0</v>
      </c>
    </row>
    <row r="6687" spans="1:14" x14ac:dyDescent="0.2">
      <c r="A6687" t="s">
        <v>6946</v>
      </c>
      <c r="B6687" t="s">
        <v>33909</v>
      </c>
      <c r="I6687" t="s">
        <v>5</v>
      </c>
      <c r="J6687">
        <v>1055.04</v>
      </c>
      <c r="M6687">
        <v>1055.04</v>
      </c>
      <c r="N6687">
        <f t="shared" si="104"/>
        <v>0</v>
      </c>
    </row>
    <row r="6688" spans="1:14" x14ac:dyDescent="0.2">
      <c r="A6688" t="s">
        <v>6947</v>
      </c>
      <c r="B6688" t="s">
        <v>33909</v>
      </c>
      <c r="I6688" t="s">
        <v>5</v>
      </c>
      <c r="J6688">
        <v>1055.04</v>
      </c>
      <c r="M6688">
        <v>1055.04</v>
      </c>
      <c r="N6688">
        <f t="shared" si="104"/>
        <v>0</v>
      </c>
    </row>
    <row r="6689" spans="1:14" x14ac:dyDescent="0.2">
      <c r="A6689" t="s">
        <v>6948</v>
      </c>
      <c r="B6689" t="s">
        <v>33910</v>
      </c>
      <c r="I6689" t="s">
        <v>5</v>
      </c>
      <c r="J6689">
        <v>1148.49</v>
      </c>
      <c r="M6689">
        <v>1148.49</v>
      </c>
      <c r="N6689">
        <f t="shared" si="104"/>
        <v>0</v>
      </c>
    </row>
    <row r="6690" spans="1:14" x14ac:dyDescent="0.2">
      <c r="A6690" t="s">
        <v>6949</v>
      </c>
      <c r="B6690" t="s">
        <v>33910</v>
      </c>
      <c r="I6690" t="s">
        <v>5</v>
      </c>
      <c r="J6690">
        <v>1148.49</v>
      </c>
      <c r="M6690">
        <v>1148.49</v>
      </c>
      <c r="N6690">
        <f t="shared" si="104"/>
        <v>0</v>
      </c>
    </row>
    <row r="6691" spans="1:14" x14ac:dyDescent="0.2">
      <c r="A6691" t="s">
        <v>6950</v>
      </c>
      <c r="B6691" t="s">
        <v>33911</v>
      </c>
      <c r="I6691" t="s">
        <v>5</v>
      </c>
      <c r="J6691">
        <v>1255.5899999999999</v>
      </c>
      <c r="M6691">
        <v>1255.5899999999999</v>
      </c>
      <c r="N6691">
        <f t="shared" si="104"/>
        <v>0</v>
      </c>
    </row>
    <row r="6692" spans="1:14" x14ac:dyDescent="0.2">
      <c r="A6692" t="s">
        <v>6951</v>
      </c>
      <c r="B6692" t="s">
        <v>33911</v>
      </c>
      <c r="I6692" t="s">
        <v>5</v>
      </c>
      <c r="J6692">
        <v>1255.5899999999999</v>
      </c>
      <c r="M6692">
        <v>1255.5899999999999</v>
      </c>
      <c r="N6692">
        <f t="shared" si="104"/>
        <v>0</v>
      </c>
    </row>
    <row r="6693" spans="1:14" x14ac:dyDescent="0.2">
      <c r="A6693" t="s">
        <v>6952</v>
      </c>
      <c r="B6693" t="s">
        <v>33912</v>
      </c>
      <c r="I6693" t="s">
        <v>5</v>
      </c>
      <c r="J6693">
        <v>1352.61</v>
      </c>
      <c r="M6693">
        <v>1352.61</v>
      </c>
      <c r="N6693">
        <f t="shared" si="104"/>
        <v>0</v>
      </c>
    </row>
    <row r="6694" spans="1:14" x14ac:dyDescent="0.2">
      <c r="A6694" t="s">
        <v>6953</v>
      </c>
      <c r="B6694" t="s">
        <v>33912</v>
      </c>
      <c r="I6694" t="s">
        <v>5</v>
      </c>
      <c r="J6694">
        <v>1352.61</v>
      </c>
      <c r="M6694">
        <v>1352.61</v>
      </c>
      <c r="N6694">
        <f t="shared" si="104"/>
        <v>0</v>
      </c>
    </row>
    <row r="6695" spans="1:14" x14ac:dyDescent="0.2">
      <c r="A6695" t="s">
        <v>6954</v>
      </c>
      <c r="B6695" t="s">
        <v>33913</v>
      </c>
      <c r="I6695" t="s">
        <v>5</v>
      </c>
      <c r="J6695">
        <v>1446.48</v>
      </c>
      <c r="M6695">
        <v>1446.48</v>
      </c>
      <c r="N6695">
        <f t="shared" si="104"/>
        <v>0</v>
      </c>
    </row>
    <row r="6696" spans="1:14" x14ac:dyDescent="0.2">
      <c r="A6696" t="s">
        <v>6955</v>
      </c>
      <c r="B6696" t="s">
        <v>33913</v>
      </c>
      <c r="I6696" t="s">
        <v>5</v>
      </c>
      <c r="J6696">
        <v>1446.48</v>
      </c>
      <c r="M6696">
        <v>1446.48</v>
      </c>
      <c r="N6696">
        <f t="shared" si="104"/>
        <v>0</v>
      </c>
    </row>
    <row r="6697" spans="1:14" x14ac:dyDescent="0.2">
      <c r="A6697" t="s">
        <v>6956</v>
      </c>
      <c r="B6697" t="s">
        <v>33914</v>
      </c>
      <c r="I6697" t="s">
        <v>5</v>
      </c>
      <c r="J6697">
        <v>1540.56</v>
      </c>
      <c r="M6697">
        <v>1540.56</v>
      </c>
      <c r="N6697">
        <f t="shared" si="104"/>
        <v>0</v>
      </c>
    </row>
    <row r="6698" spans="1:14" x14ac:dyDescent="0.2">
      <c r="A6698" t="s">
        <v>6957</v>
      </c>
      <c r="B6698" t="s">
        <v>33914</v>
      </c>
      <c r="I6698" t="s">
        <v>5</v>
      </c>
      <c r="J6698">
        <v>1540.56</v>
      </c>
      <c r="M6698">
        <v>1540.56</v>
      </c>
      <c r="N6698">
        <f t="shared" si="104"/>
        <v>0</v>
      </c>
    </row>
    <row r="6699" spans="1:14" x14ac:dyDescent="0.2">
      <c r="A6699" t="s">
        <v>6958</v>
      </c>
      <c r="B6699" t="s">
        <v>33915</v>
      </c>
      <c r="I6699" t="s">
        <v>5</v>
      </c>
      <c r="J6699">
        <v>857.64</v>
      </c>
      <c r="M6699">
        <v>857.64</v>
      </c>
      <c r="N6699">
        <f t="shared" si="104"/>
        <v>0</v>
      </c>
    </row>
    <row r="6700" spans="1:14" x14ac:dyDescent="0.2">
      <c r="A6700" t="s">
        <v>6959</v>
      </c>
      <c r="B6700" t="s">
        <v>33915</v>
      </c>
      <c r="I6700" t="s">
        <v>5</v>
      </c>
      <c r="J6700">
        <v>857.64</v>
      </c>
      <c r="M6700">
        <v>857.64</v>
      </c>
      <c r="N6700">
        <f t="shared" si="104"/>
        <v>0</v>
      </c>
    </row>
    <row r="6701" spans="1:14" x14ac:dyDescent="0.2">
      <c r="A6701" t="s">
        <v>6960</v>
      </c>
      <c r="B6701" t="s">
        <v>33916</v>
      </c>
      <c r="I6701" t="s">
        <v>5</v>
      </c>
      <c r="J6701">
        <v>945</v>
      </c>
      <c r="M6701">
        <v>945</v>
      </c>
      <c r="N6701">
        <f t="shared" si="104"/>
        <v>0</v>
      </c>
    </row>
    <row r="6702" spans="1:14" x14ac:dyDescent="0.2">
      <c r="A6702" t="s">
        <v>6961</v>
      </c>
      <c r="B6702" t="s">
        <v>33916</v>
      </c>
      <c r="I6702" t="s">
        <v>5</v>
      </c>
      <c r="J6702">
        <v>945</v>
      </c>
      <c r="M6702">
        <v>945</v>
      </c>
      <c r="N6702">
        <f t="shared" si="104"/>
        <v>0</v>
      </c>
    </row>
    <row r="6703" spans="1:14" x14ac:dyDescent="0.2">
      <c r="A6703" t="s">
        <v>6962</v>
      </c>
      <c r="B6703" t="s">
        <v>33917</v>
      </c>
      <c r="I6703" t="s">
        <v>5</v>
      </c>
      <c r="J6703">
        <v>1045.17</v>
      </c>
      <c r="M6703">
        <v>1045.17</v>
      </c>
      <c r="N6703">
        <f t="shared" si="104"/>
        <v>0</v>
      </c>
    </row>
    <row r="6704" spans="1:14" x14ac:dyDescent="0.2">
      <c r="A6704" t="s">
        <v>6963</v>
      </c>
      <c r="B6704" t="s">
        <v>33917</v>
      </c>
      <c r="I6704" t="s">
        <v>5</v>
      </c>
      <c r="J6704">
        <v>1045.17</v>
      </c>
      <c r="M6704">
        <v>1045.17</v>
      </c>
      <c r="N6704">
        <f t="shared" si="104"/>
        <v>0</v>
      </c>
    </row>
    <row r="6705" spans="1:14" x14ac:dyDescent="0.2">
      <c r="A6705" t="s">
        <v>6964</v>
      </c>
      <c r="B6705" t="s">
        <v>33918</v>
      </c>
      <c r="I6705" t="s">
        <v>5</v>
      </c>
      <c r="J6705">
        <v>1139.25</v>
      </c>
      <c r="M6705">
        <v>1139.25</v>
      </c>
      <c r="N6705">
        <f t="shared" si="104"/>
        <v>0</v>
      </c>
    </row>
    <row r="6706" spans="1:14" x14ac:dyDescent="0.2">
      <c r="A6706" t="s">
        <v>6965</v>
      </c>
      <c r="B6706" t="s">
        <v>33918</v>
      </c>
      <c r="I6706" t="s">
        <v>5</v>
      </c>
      <c r="J6706">
        <v>1139.25</v>
      </c>
      <c r="M6706">
        <v>1139.25</v>
      </c>
      <c r="N6706">
        <f t="shared" si="104"/>
        <v>0</v>
      </c>
    </row>
    <row r="6707" spans="1:14" x14ac:dyDescent="0.2">
      <c r="A6707" t="s">
        <v>6966</v>
      </c>
      <c r="B6707" t="s">
        <v>33919</v>
      </c>
      <c r="I6707" t="s">
        <v>5</v>
      </c>
      <c r="J6707">
        <v>1229.8699999999999</v>
      </c>
      <c r="M6707">
        <v>1229.8699999999999</v>
      </c>
      <c r="N6707">
        <f t="shared" si="104"/>
        <v>0</v>
      </c>
    </row>
    <row r="6708" spans="1:14" x14ac:dyDescent="0.2">
      <c r="A6708" t="s">
        <v>6967</v>
      </c>
      <c r="B6708" t="s">
        <v>33919</v>
      </c>
      <c r="I6708" t="s">
        <v>5</v>
      </c>
      <c r="J6708">
        <v>1229.8699999999999</v>
      </c>
      <c r="M6708">
        <v>1229.8699999999999</v>
      </c>
      <c r="N6708">
        <f t="shared" si="104"/>
        <v>0</v>
      </c>
    </row>
    <row r="6709" spans="1:14" x14ac:dyDescent="0.2">
      <c r="A6709" t="s">
        <v>6968</v>
      </c>
      <c r="B6709" t="s">
        <v>33920</v>
      </c>
      <c r="I6709" t="s">
        <v>5</v>
      </c>
      <c r="J6709">
        <v>1236.23</v>
      </c>
      <c r="M6709">
        <v>1236.23</v>
      </c>
      <c r="N6709">
        <f t="shared" si="104"/>
        <v>0</v>
      </c>
    </row>
    <row r="6710" spans="1:14" x14ac:dyDescent="0.2">
      <c r="A6710" t="s">
        <v>6969</v>
      </c>
      <c r="B6710" t="s">
        <v>33920</v>
      </c>
      <c r="I6710" t="s">
        <v>5</v>
      </c>
      <c r="J6710">
        <v>1236.23</v>
      </c>
      <c r="M6710">
        <v>1236.23</v>
      </c>
      <c r="N6710">
        <f t="shared" si="104"/>
        <v>0</v>
      </c>
    </row>
    <row r="6711" spans="1:14" x14ac:dyDescent="0.2">
      <c r="A6711" t="s">
        <v>6970</v>
      </c>
      <c r="B6711" t="s">
        <v>33921</v>
      </c>
      <c r="I6711" t="s">
        <v>5</v>
      </c>
      <c r="J6711">
        <v>1439.97</v>
      </c>
      <c r="M6711">
        <v>1439.97</v>
      </c>
      <c r="N6711">
        <f t="shared" si="104"/>
        <v>0</v>
      </c>
    </row>
    <row r="6712" spans="1:14" x14ac:dyDescent="0.2">
      <c r="A6712" t="s">
        <v>6971</v>
      </c>
      <c r="B6712" t="s">
        <v>33921</v>
      </c>
      <c r="I6712" t="s">
        <v>5</v>
      </c>
      <c r="J6712">
        <v>1439.97</v>
      </c>
      <c r="M6712">
        <v>1439.97</v>
      </c>
      <c r="N6712">
        <f t="shared" si="104"/>
        <v>0</v>
      </c>
    </row>
    <row r="6713" spans="1:14" x14ac:dyDescent="0.2">
      <c r="A6713" t="s">
        <v>6972</v>
      </c>
      <c r="B6713" t="s">
        <v>33922</v>
      </c>
      <c r="I6713" t="s">
        <v>5</v>
      </c>
      <c r="J6713">
        <v>1540.56</v>
      </c>
      <c r="M6713">
        <v>1540.56</v>
      </c>
      <c r="N6713">
        <f t="shared" si="104"/>
        <v>0</v>
      </c>
    </row>
    <row r="6714" spans="1:14" x14ac:dyDescent="0.2">
      <c r="A6714" t="s">
        <v>6973</v>
      </c>
      <c r="B6714" t="s">
        <v>33922</v>
      </c>
      <c r="I6714" t="s">
        <v>5</v>
      </c>
      <c r="J6714">
        <v>1540.56</v>
      </c>
      <c r="M6714">
        <v>1540.56</v>
      </c>
      <c r="N6714">
        <f t="shared" si="104"/>
        <v>0</v>
      </c>
    </row>
    <row r="6715" spans="1:14" x14ac:dyDescent="0.2">
      <c r="A6715" t="s">
        <v>6974</v>
      </c>
      <c r="B6715" t="s">
        <v>33923</v>
      </c>
      <c r="I6715" t="s">
        <v>5</v>
      </c>
      <c r="J6715">
        <v>1634.22</v>
      </c>
      <c r="M6715">
        <v>1634.22</v>
      </c>
      <c r="N6715">
        <f t="shared" si="104"/>
        <v>0</v>
      </c>
    </row>
    <row r="6716" spans="1:14" x14ac:dyDescent="0.2">
      <c r="A6716" t="s">
        <v>6975</v>
      </c>
      <c r="B6716" t="s">
        <v>33923</v>
      </c>
      <c r="I6716" t="s">
        <v>5</v>
      </c>
      <c r="J6716">
        <v>1634.22</v>
      </c>
      <c r="M6716">
        <v>1634.22</v>
      </c>
      <c r="N6716">
        <f t="shared" si="104"/>
        <v>0</v>
      </c>
    </row>
    <row r="6717" spans="1:14" x14ac:dyDescent="0.2">
      <c r="A6717" t="s">
        <v>6976</v>
      </c>
      <c r="B6717" t="s">
        <v>33924</v>
      </c>
      <c r="I6717" t="s">
        <v>5</v>
      </c>
      <c r="J6717">
        <v>1740.9</v>
      </c>
      <c r="M6717">
        <v>1740.9</v>
      </c>
      <c r="N6717">
        <f t="shared" si="104"/>
        <v>0</v>
      </c>
    </row>
    <row r="6718" spans="1:14" x14ac:dyDescent="0.2">
      <c r="A6718" t="s">
        <v>6977</v>
      </c>
      <c r="B6718" t="s">
        <v>33924</v>
      </c>
      <c r="I6718" t="s">
        <v>5</v>
      </c>
      <c r="J6718">
        <v>1740.9</v>
      </c>
      <c r="M6718">
        <v>1740.9</v>
      </c>
      <c r="N6718">
        <f t="shared" si="104"/>
        <v>0</v>
      </c>
    </row>
    <row r="6719" spans="1:14" x14ac:dyDescent="0.2">
      <c r="A6719" t="s">
        <v>6978</v>
      </c>
      <c r="B6719" t="s">
        <v>33925</v>
      </c>
      <c r="I6719" t="s">
        <v>3</v>
      </c>
      <c r="J6719">
        <v>88.55</v>
      </c>
      <c r="M6719">
        <v>88.55</v>
      </c>
      <c r="N6719">
        <f t="shared" si="104"/>
        <v>0</v>
      </c>
    </row>
    <row r="6720" spans="1:14" x14ac:dyDescent="0.2">
      <c r="A6720" t="s">
        <v>6979</v>
      </c>
      <c r="B6720" t="s">
        <v>33925</v>
      </c>
      <c r="I6720" t="s">
        <v>3</v>
      </c>
      <c r="J6720">
        <v>88.55</v>
      </c>
      <c r="M6720">
        <v>88.55</v>
      </c>
      <c r="N6720">
        <f t="shared" si="104"/>
        <v>0</v>
      </c>
    </row>
    <row r="6721" spans="1:14" x14ac:dyDescent="0.2">
      <c r="A6721" t="s">
        <v>6980</v>
      </c>
      <c r="B6721" t="s">
        <v>33926</v>
      </c>
      <c r="I6721" t="s">
        <v>4</v>
      </c>
      <c r="J6721">
        <v>1839.8</v>
      </c>
      <c r="M6721">
        <v>1839.8</v>
      </c>
      <c r="N6721">
        <f t="shared" si="104"/>
        <v>0</v>
      </c>
    </row>
    <row r="6722" spans="1:14" x14ac:dyDescent="0.2">
      <c r="A6722" t="s">
        <v>6981</v>
      </c>
      <c r="B6722" t="s">
        <v>33926</v>
      </c>
      <c r="I6722" t="s">
        <v>4</v>
      </c>
      <c r="J6722">
        <v>1700.83</v>
      </c>
      <c r="M6722">
        <v>1700.83</v>
      </c>
      <c r="N6722">
        <f t="shared" si="104"/>
        <v>0</v>
      </c>
    </row>
    <row r="6723" spans="1:14" x14ac:dyDescent="0.2">
      <c r="A6723" t="s">
        <v>6982</v>
      </c>
      <c r="B6723" t="s">
        <v>33927</v>
      </c>
      <c r="I6723" t="s">
        <v>4</v>
      </c>
      <c r="J6723">
        <v>2085.1799999999998</v>
      </c>
      <c r="M6723">
        <v>2085.1799999999998</v>
      </c>
      <c r="N6723">
        <f t="shared" si="104"/>
        <v>0</v>
      </c>
    </row>
    <row r="6724" spans="1:14" x14ac:dyDescent="0.2">
      <c r="A6724" t="s">
        <v>6983</v>
      </c>
      <c r="B6724" t="s">
        <v>33927</v>
      </c>
      <c r="I6724" t="s">
        <v>4</v>
      </c>
      <c r="J6724">
        <v>1931.61</v>
      </c>
      <c r="M6724">
        <v>1931.61</v>
      </c>
      <c r="N6724">
        <f t="shared" ref="N6724:N6787" si="105">J6724-M6724</f>
        <v>0</v>
      </c>
    </row>
    <row r="6725" spans="1:14" x14ac:dyDescent="0.2">
      <c r="A6725" t="s">
        <v>6984</v>
      </c>
      <c r="B6725" t="s">
        <v>33928</v>
      </c>
      <c r="I6725" t="s">
        <v>4</v>
      </c>
      <c r="J6725">
        <v>2517.98</v>
      </c>
      <c r="M6725">
        <v>2517.98</v>
      </c>
      <c r="N6725">
        <f t="shared" si="105"/>
        <v>0</v>
      </c>
    </row>
    <row r="6726" spans="1:14" x14ac:dyDescent="0.2">
      <c r="A6726" t="s">
        <v>6985</v>
      </c>
      <c r="B6726" t="s">
        <v>33928</v>
      </c>
      <c r="I6726" t="s">
        <v>4</v>
      </c>
      <c r="J6726">
        <v>2335.5300000000002</v>
      </c>
      <c r="M6726">
        <v>2335.5300000000002</v>
      </c>
      <c r="N6726">
        <f t="shared" si="105"/>
        <v>0</v>
      </c>
    </row>
    <row r="6727" spans="1:14" x14ac:dyDescent="0.2">
      <c r="A6727" t="s">
        <v>6986</v>
      </c>
      <c r="B6727" t="s">
        <v>33929</v>
      </c>
      <c r="I6727" t="s">
        <v>4</v>
      </c>
      <c r="J6727">
        <v>2019.43</v>
      </c>
      <c r="M6727">
        <v>2019.43</v>
      </c>
      <c r="N6727">
        <f t="shared" si="105"/>
        <v>0</v>
      </c>
    </row>
    <row r="6728" spans="1:14" x14ac:dyDescent="0.2">
      <c r="A6728" t="s">
        <v>6987</v>
      </c>
      <c r="B6728" t="s">
        <v>33929</v>
      </c>
      <c r="I6728" t="s">
        <v>4</v>
      </c>
      <c r="J6728">
        <v>1874.78</v>
      </c>
      <c r="M6728">
        <v>1874.78</v>
      </c>
      <c r="N6728">
        <f t="shared" si="105"/>
        <v>0</v>
      </c>
    </row>
    <row r="6729" spans="1:14" x14ac:dyDescent="0.2">
      <c r="A6729" t="s">
        <v>6988</v>
      </c>
      <c r="B6729" t="s">
        <v>33930</v>
      </c>
      <c r="I6729" t="s">
        <v>4</v>
      </c>
      <c r="J6729">
        <v>2423.29</v>
      </c>
      <c r="M6729">
        <v>2423.29</v>
      </c>
      <c r="N6729">
        <f t="shared" si="105"/>
        <v>0</v>
      </c>
    </row>
    <row r="6730" spans="1:14" x14ac:dyDescent="0.2">
      <c r="A6730" t="s">
        <v>6989</v>
      </c>
      <c r="B6730" t="s">
        <v>33930</v>
      </c>
      <c r="I6730" t="s">
        <v>4</v>
      </c>
      <c r="J6730">
        <v>2249.71</v>
      </c>
      <c r="M6730">
        <v>2249.71</v>
      </c>
      <c r="N6730">
        <f t="shared" si="105"/>
        <v>0</v>
      </c>
    </row>
    <row r="6731" spans="1:14" x14ac:dyDescent="0.2">
      <c r="A6731" t="s">
        <v>6990</v>
      </c>
      <c r="B6731" t="s">
        <v>33931</v>
      </c>
      <c r="I6731" t="s">
        <v>4</v>
      </c>
      <c r="J6731">
        <v>3029.15</v>
      </c>
      <c r="M6731">
        <v>3029.15</v>
      </c>
      <c r="N6731">
        <f t="shared" si="105"/>
        <v>0</v>
      </c>
    </row>
    <row r="6732" spans="1:14" x14ac:dyDescent="0.2">
      <c r="A6732" t="s">
        <v>6991</v>
      </c>
      <c r="B6732" t="s">
        <v>33931</v>
      </c>
      <c r="I6732" t="s">
        <v>4</v>
      </c>
      <c r="J6732">
        <v>2812.17</v>
      </c>
      <c r="M6732">
        <v>2812.17</v>
      </c>
      <c r="N6732">
        <f t="shared" si="105"/>
        <v>0</v>
      </c>
    </row>
    <row r="6733" spans="1:14" x14ac:dyDescent="0.2">
      <c r="A6733" t="s">
        <v>6992</v>
      </c>
      <c r="B6733" t="s">
        <v>33932</v>
      </c>
      <c r="I6733" t="s">
        <v>4</v>
      </c>
      <c r="J6733">
        <v>4038.87</v>
      </c>
      <c r="M6733">
        <v>4038.87</v>
      </c>
      <c r="N6733">
        <f t="shared" si="105"/>
        <v>0</v>
      </c>
    </row>
    <row r="6734" spans="1:14" x14ac:dyDescent="0.2">
      <c r="A6734" t="s">
        <v>6993</v>
      </c>
      <c r="B6734" t="s">
        <v>33932</v>
      </c>
      <c r="I6734" t="s">
        <v>4</v>
      </c>
      <c r="J6734">
        <v>3749.56</v>
      </c>
      <c r="M6734">
        <v>3749.56</v>
      </c>
      <c r="N6734">
        <f t="shared" si="105"/>
        <v>0</v>
      </c>
    </row>
    <row r="6735" spans="1:14" x14ac:dyDescent="0.2">
      <c r="A6735" t="s">
        <v>6994</v>
      </c>
      <c r="B6735" t="s">
        <v>33933</v>
      </c>
      <c r="I6735" t="s">
        <v>4</v>
      </c>
      <c r="J6735">
        <v>5048.59</v>
      </c>
      <c r="M6735">
        <v>5048.59</v>
      </c>
      <c r="N6735">
        <f t="shared" si="105"/>
        <v>0</v>
      </c>
    </row>
    <row r="6736" spans="1:14" x14ac:dyDescent="0.2">
      <c r="A6736" t="s">
        <v>6995</v>
      </c>
      <c r="B6736" t="s">
        <v>33933</v>
      </c>
      <c r="I6736" t="s">
        <v>4</v>
      </c>
      <c r="J6736">
        <v>4686.96</v>
      </c>
      <c r="M6736">
        <v>4686.96</v>
      </c>
      <c r="N6736">
        <f t="shared" si="105"/>
        <v>0</v>
      </c>
    </row>
    <row r="6737" spans="1:14" x14ac:dyDescent="0.2">
      <c r="A6737" t="s">
        <v>6996</v>
      </c>
      <c r="B6737" t="s">
        <v>33934</v>
      </c>
      <c r="I6737" t="s">
        <v>20</v>
      </c>
      <c r="J6737">
        <v>1490.09</v>
      </c>
      <c r="M6737">
        <v>1490.09</v>
      </c>
      <c r="N6737">
        <f t="shared" si="105"/>
        <v>0</v>
      </c>
    </row>
    <row r="6738" spans="1:14" x14ac:dyDescent="0.2">
      <c r="A6738" t="s">
        <v>6997</v>
      </c>
      <c r="B6738" t="s">
        <v>33934</v>
      </c>
      <c r="I6738" t="s">
        <v>20</v>
      </c>
      <c r="J6738">
        <v>1333.43</v>
      </c>
      <c r="M6738">
        <v>1333.43</v>
      </c>
      <c r="N6738">
        <f t="shared" si="105"/>
        <v>0</v>
      </c>
    </row>
    <row r="6739" spans="1:14" x14ac:dyDescent="0.2">
      <c r="A6739" t="s">
        <v>6998</v>
      </c>
      <c r="B6739" t="s">
        <v>33935</v>
      </c>
      <c r="I6739" t="s">
        <v>20</v>
      </c>
      <c r="J6739">
        <v>402.2</v>
      </c>
      <c r="M6739">
        <v>402.2</v>
      </c>
      <c r="N6739">
        <f t="shared" si="105"/>
        <v>0</v>
      </c>
    </row>
    <row r="6740" spans="1:14" x14ac:dyDescent="0.2">
      <c r="A6740" t="s">
        <v>6999</v>
      </c>
      <c r="B6740" t="s">
        <v>33935</v>
      </c>
      <c r="I6740" t="s">
        <v>20</v>
      </c>
      <c r="J6740">
        <v>361.18</v>
      </c>
      <c r="M6740">
        <v>361.18</v>
      </c>
      <c r="N6740">
        <f t="shared" si="105"/>
        <v>0</v>
      </c>
    </row>
    <row r="6741" spans="1:14" x14ac:dyDescent="0.2">
      <c r="A6741" t="s">
        <v>7000</v>
      </c>
      <c r="B6741" t="s">
        <v>41070</v>
      </c>
      <c r="I6741" t="s">
        <v>4</v>
      </c>
      <c r="J6741">
        <v>182.4</v>
      </c>
      <c r="M6741">
        <v>182.4</v>
      </c>
      <c r="N6741">
        <f t="shared" si="105"/>
        <v>0</v>
      </c>
    </row>
    <row r="6742" spans="1:14" x14ac:dyDescent="0.2">
      <c r="A6742" t="s">
        <v>7001</v>
      </c>
      <c r="B6742" t="s">
        <v>41070</v>
      </c>
      <c r="I6742" t="s">
        <v>4</v>
      </c>
      <c r="J6742">
        <v>182.4</v>
      </c>
      <c r="M6742">
        <v>182.4</v>
      </c>
      <c r="N6742">
        <f t="shared" si="105"/>
        <v>0</v>
      </c>
    </row>
    <row r="6743" spans="1:14" x14ac:dyDescent="0.2">
      <c r="A6743" t="s">
        <v>7002</v>
      </c>
      <c r="B6743" t="s">
        <v>41071</v>
      </c>
      <c r="I6743" t="s">
        <v>4</v>
      </c>
      <c r="J6743">
        <v>257.29000000000002</v>
      </c>
      <c r="M6743">
        <v>257.29000000000002</v>
      </c>
      <c r="N6743">
        <f t="shared" si="105"/>
        <v>0</v>
      </c>
    </row>
    <row r="6744" spans="1:14" x14ac:dyDescent="0.2">
      <c r="A6744" t="s">
        <v>7003</v>
      </c>
      <c r="B6744" t="s">
        <v>41071</v>
      </c>
      <c r="I6744" t="s">
        <v>4</v>
      </c>
      <c r="J6744">
        <v>257.29000000000002</v>
      </c>
      <c r="M6744">
        <v>257.29000000000002</v>
      </c>
      <c r="N6744">
        <f t="shared" si="105"/>
        <v>0</v>
      </c>
    </row>
    <row r="6745" spans="1:14" x14ac:dyDescent="0.2">
      <c r="A6745" t="s">
        <v>7004</v>
      </c>
      <c r="B6745" t="s">
        <v>41072</v>
      </c>
      <c r="I6745" t="s">
        <v>4</v>
      </c>
      <c r="J6745">
        <v>355.52</v>
      </c>
      <c r="M6745">
        <v>355.52</v>
      </c>
      <c r="N6745">
        <f t="shared" si="105"/>
        <v>0</v>
      </c>
    </row>
    <row r="6746" spans="1:14" x14ac:dyDescent="0.2">
      <c r="A6746" t="s">
        <v>7005</v>
      </c>
      <c r="B6746" t="s">
        <v>41072</v>
      </c>
      <c r="I6746" t="s">
        <v>4</v>
      </c>
      <c r="J6746">
        <v>355.52</v>
      </c>
      <c r="M6746">
        <v>355.52</v>
      </c>
      <c r="N6746">
        <f t="shared" si="105"/>
        <v>0</v>
      </c>
    </row>
    <row r="6747" spans="1:14" x14ac:dyDescent="0.2">
      <c r="A6747" t="s">
        <v>7006</v>
      </c>
      <c r="B6747" t="s">
        <v>41073</v>
      </c>
      <c r="I6747" t="s">
        <v>4</v>
      </c>
      <c r="J6747">
        <v>433.58</v>
      </c>
      <c r="M6747">
        <v>433.58</v>
      </c>
      <c r="N6747">
        <f t="shared" si="105"/>
        <v>0</v>
      </c>
    </row>
    <row r="6748" spans="1:14" x14ac:dyDescent="0.2">
      <c r="A6748" t="s">
        <v>7007</v>
      </c>
      <c r="B6748" t="s">
        <v>41073</v>
      </c>
      <c r="I6748" t="s">
        <v>4</v>
      </c>
      <c r="J6748">
        <v>433.58</v>
      </c>
      <c r="M6748">
        <v>433.58</v>
      </c>
      <c r="N6748">
        <f t="shared" si="105"/>
        <v>0</v>
      </c>
    </row>
    <row r="6749" spans="1:14" x14ac:dyDescent="0.2">
      <c r="A6749" t="s">
        <v>7008</v>
      </c>
      <c r="B6749" t="s">
        <v>41074</v>
      </c>
      <c r="I6749" t="s">
        <v>4</v>
      </c>
      <c r="J6749">
        <v>423.84</v>
      </c>
      <c r="M6749">
        <v>423.84</v>
      </c>
      <c r="N6749">
        <f t="shared" si="105"/>
        <v>0</v>
      </c>
    </row>
    <row r="6750" spans="1:14" x14ac:dyDescent="0.2">
      <c r="A6750" t="s">
        <v>7009</v>
      </c>
      <c r="B6750" t="s">
        <v>41074</v>
      </c>
      <c r="I6750" t="s">
        <v>4</v>
      </c>
      <c r="J6750">
        <v>423.84</v>
      </c>
      <c r="M6750">
        <v>423.84</v>
      </c>
      <c r="N6750">
        <f t="shared" si="105"/>
        <v>0</v>
      </c>
    </row>
    <row r="6751" spans="1:14" x14ac:dyDescent="0.2">
      <c r="A6751" t="s">
        <v>7010</v>
      </c>
      <c r="B6751" t="s">
        <v>41075</v>
      </c>
      <c r="I6751" t="s">
        <v>4</v>
      </c>
      <c r="J6751">
        <v>503.81</v>
      </c>
      <c r="M6751">
        <v>503.81</v>
      </c>
      <c r="N6751">
        <f t="shared" si="105"/>
        <v>0</v>
      </c>
    </row>
    <row r="6752" spans="1:14" x14ac:dyDescent="0.2">
      <c r="A6752" t="s">
        <v>7011</v>
      </c>
      <c r="B6752" t="s">
        <v>41075</v>
      </c>
      <c r="I6752" t="s">
        <v>4</v>
      </c>
      <c r="J6752">
        <v>503.81</v>
      </c>
      <c r="M6752">
        <v>503.81</v>
      </c>
      <c r="N6752">
        <f t="shared" si="105"/>
        <v>0</v>
      </c>
    </row>
    <row r="6753" spans="1:14" x14ac:dyDescent="0.2">
      <c r="A6753" t="s">
        <v>7012</v>
      </c>
      <c r="B6753" t="s">
        <v>41076</v>
      </c>
      <c r="I6753" t="s">
        <v>4</v>
      </c>
      <c r="J6753">
        <v>613.24</v>
      </c>
      <c r="M6753">
        <v>613.24</v>
      </c>
      <c r="N6753">
        <f t="shared" si="105"/>
        <v>0</v>
      </c>
    </row>
    <row r="6754" spans="1:14" x14ac:dyDescent="0.2">
      <c r="A6754" t="s">
        <v>7013</v>
      </c>
      <c r="B6754" t="s">
        <v>41076</v>
      </c>
      <c r="I6754" t="s">
        <v>4</v>
      </c>
      <c r="J6754">
        <v>613.24</v>
      </c>
      <c r="M6754">
        <v>613.24</v>
      </c>
      <c r="N6754">
        <f t="shared" si="105"/>
        <v>0</v>
      </c>
    </row>
    <row r="6755" spans="1:14" x14ac:dyDescent="0.2">
      <c r="A6755" t="s">
        <v>7014</v>
      </c>
      <c r="B6755" t="s">
        <v>41077</v>
      </c>
      <c r="I6755" t="s">
        <v>4</v>
      </c>
      <c r="J6755">
        <v>752.03</v>
      </c>
      <c r="M6755">
        <v>752.03</v>
      </c>
      <c r="N6755">
        <f t="shared" si="105"/>
        <v>0</v>
      </c>
    </row>
    <row r="6756" spans="1:14" x14ac:dyDescent="0.2">
      <c r="A6756" t="s">
        <v>7015</v>
      </c>
      <c r="B6756" t="s">
        <v>41077</v>
      </c>
      <c r="I6756" t="s">
        <v>4</v>
      </c>
      <c r="J6756">
        <v>752.03</v>
      </c>
      <c r="M6756">
        <v>752.03</v>
      </c>
      <c r="N6756">
        <f t="shared" si="105"/>
        <v>0</v>
      </c>
    </row>
    <row r="6757" spans="1:14" x14ac:dyDescent="0.2">
      <c r="A6757" t="s">
        <v>7016</v>
      </c>
      <c r="B6757" t="s">
        <v>41078</v>
      </c>
      <c r="I6757" t="s">
        <v>4</v>
      </c>
      <c r="J6757">
        <v>887.55</v>
      </c>
      <c r="M6757">
        <v>887.55</v>
      </c>
      <c r="N6757">
        <f t="shared" si="105"/>
        <v>0</v>
      </c>
    </row>
    <row r="6758" spans="1:14" x14ac:dyDescent="0.2">
      <c r="A6758" t="s">
        <v>7017</v>
      </c>
      <c r="B6758" t="s">
        <v>41078</v>
      </c>
      <c r="I6758" t="s">
        <v>4</v>
      </c>
      <c r="J6758">
        <v>887.55</v>
      </c>
      <c r="M6758">
        <v>887.55</v>
      </c>
      <c r="N6758">
        <f t="shared" si="105"/>
        <v>0</v>
      </c>
    </row>
    <row r="6759" spans="1:14" x14ac:dyDescent="0.2">
      <c r="A6759" t="s">
        <v>7018</v>
      </c>
      <c r="B6759" t="s">
        <v>41079</v>
      </c>
      <c r="I6759" t="s">
        <v>4</v>
      </c>
      <c r="J6759">
        <v>1158.8</v>
      </c>
      <c r="M6759">
        <v>1158.8</v>
      </c>
      <c r="N6759">
        <f t="shared" si="105"/>
        <v>0</v>
      </c>
    </row>
    <row r="6760" spans="1:14" x14ac:dyDescent="0.2">
      <c r="A6760" t="s">
        <v>7019</v>
      </c>
      <c r="B6760" t="s">
        <v>41079</v>
      </c>
      <c r="I6760" t="s">
        <v>4</v>
      </c>
      <c r="J6760">
        <v>1158.8</v>
      </c>
      <c r="M6760">
        <v>1158.8</v>
      </c>
      <c r="N6760">
        <f t="shared" si="105"/>
        <v>0</v>
      </c>
    </row>
    <row r="6761" spans="1:14" x14ac:dyDescent="0.2">
      <c r="A6761" t="s">
        <v>7020</v>
      </c>
      <c r="B6761" t="s">
        <v>41080</v>
      </c>
      <c r="I6761" t="s">
        <v>4</v>
      </c>
      <c r="J6761">
        <v>1211.8</v>
      </c>
      <c r="M6761">
        <v>1211.8</v>
      </c>
      <c r="N6761">
        <f t="shared" si="105"/>
        <v>0</v>
      </c>
    </row>
    <row r="6762" spans="1:14" x14ac:dyDescent="0.2">
      <c r="A6762" t="s">
        <v>7021</v>
      </c>
      <c r="B6762" t="s">
        <v>41080</v>
      </c>
      <c r="I6762" t="s">
        <v>4</v>
      </c>
      <c r="J6762">
        <v>1211.8</v>
      </c>
      <c r="M6762">
        <v>1211.8</v>
      </c>
      <c r="N6762">
        <f t="shared" si="105"/>
        <v>0</v>
      </c>
    </row>
    <row r="6763" spans="1:14" x14ac:dyDescent="0.2">
      <c r="A6763" t="s">
        <v>7022</v>
      </c>
      <c r="B6763" t="s">
        <v>41081</v>
      </c>
      <c r="I6763" t="s">
        <v>4</v>
      </c>
      <c r="J6763">
        <v>1418.28</v>
      </c>
      <c r="M6763">
        <v>1418.28</v>
      </c>
      <c r="N6763">
        <f t="shared" si="105"/>
        <v>0</v>
      </c>
    </row>
    <row r="6764" spans="1:14" x14ac:dyDescent="0.2">
      <c r="A6764" t="s">
        <v>7023</v>
      </c>
      <c r="B6764" t="s">
        <v>41081</v>
      </c>
      <c r="I6764" t="s">
        <v>4</v>
      </c>
      <c r="J6764">
        <v>1418.28</v>
      </c>
      <c r="M6764">
        <v>1418.28</v>
      </c>
      <c r="N6764">
        <f t="shared" si="105"/>
        <v>0</v>
      </c>
    </row>
    <row r="6765" spans="1:14" x14ac:dyDescent="0.2">
      <c r="A6765" t="s">
        <v>7024</v>
      </c>
      <c r="B6765" t="s">
        <v>41082</v>
      </c>
      <c r="I6765" t="s">
        <v>4</v>
      </c>
      <c r="J6765">
        <v>1559.04</v>
      </c>
      <c r="M6765">
        <v>1559.04</v>
      </c>
      <c r="N6765">
        <f t="shared" si="105"/>
        <v>0</v>
      </c>
    </row>
    <row r="6766" spans="1:14" x14ac:dyDescent="0.2">
      <c r="A6766" t="s">
        <v>7025</v>
      </c>
      <c r="B6766" t="s">
        <v>41082</v>
      </c>
      <c r="I6766" t="s">
        <v>4</v>
      </c>
      <c r="J6766">
        <v>1559.04</v>
      </c>
      <c r="M6766">
        <v>1559.04</v>
      </c>
      <c r="N6766">
        <f t="shared" si="105"/>
        <v>0</v>
      </c>
    </row>
    <row r="6767" spans="1:14" x14ac:dyDescent="0.2">
      <c r="A6767" t="s">
        <v>7026</v>
      </c>
      <c r="B6767" t="s">
        <v>41083</v>
      </c>
      <c r="I6767" t="s">
        <v>4</v>
      </c>
      <c r="J6767">
        <v>2022.22</v>
      </c>
      <c r="M6767">
        <v>2022.22</v>
      </c>
      <c r="N6767">
        <f t="shared" si="105"/>
        <v>0</v>
      </c>
    </row>
    <row r="6768" spans="1:14" x14ac:dyDescent="0.2">
      <c r="A6768" t="s">
        <v>7027</v>
      </c>
      <c r="B6768" t="s">
        <v>41083</v>
      </c>
      <c r="I6768" t="s">
        <v>4</v>
      </c>
      <c r="J6768">
        <v>2022.22</v>
      </c>
      <c r="M6768">
        <v>2022.22</v>
      </c>
      <c r="N6768">
        <f t="shared" si="105"/>
        <v>0</v>
      </c>
    </row>
    <row r="6769" spans="1:14" x14ac:dyDescent="0.2">
      <c r="A6769" t="s">
        <v>7028</v>
      </c>
      <c r="B6769" t="s">
        <v>41084</v>
      </c>
      <c r="I6769" t="s">
        <v>4</v>
      </c>
      <c r="J6769">
        <v>2848.76</v>
      </c>
      <c r="M6769">
        <v>2848.76</v>
      </c>
      <c r="N6769">
        <f t="shared" si="105"/>
        <v>0</v>
      </c>
    </row>
    <row r="6770" spans="1:14" x14ac:dyDescent="0.2">
      <c r="A6770" t="s">
        <v>7029</v>
      </c>
      <c r="B6770" t="s">
        <v>41084</v>
      </c>
      <c r="I6770" t="s">
        <v>4</v>
      </c>
      <c r="J6770">
        <v>2848.76</v>
      </c>
      <c r="M6770">
        <v>2848.76</v>
      </c>
      <c r="N6770">
        <f t="shared" si="105"/>
        <v>0</v>
      </c>
    </row>
    <row r="6771" spans="1:14" x14ac:dyDescent="0.2">
      <c r="A6771" t="s">
        <v>7030</v>
      </c>
      <c r="B6771" t="s">
        <v>41085</v>
      </c>
      <c r="I6771" t="s">
        <v>4</v>
      </c>
      <c r="J6771">
        <v>3411.23</v>
      </c>
      <c r="M6771">
        <v>3411.23</v>
      </c>
      <c r="N6771">
        <f t="shared" si="105"/>
        <v>0</v>
      </c>
    </row>
    <row r="6772" spans="1:14" x14ac:dyDescent="0.2">
      <c r="A6772" t="s">
        <v>7031</v>
      </c>
      <c r="B6772" t="s">
        <v>41085</v>
      </c>
      <c r="I6772" t="s">
        <v>4</v>
      </c>
      <c r="J6772">
        <v>3411.23</v>
      </c>
      <c r="M6772">
        <v>3411.23</v>
      </c>
      <c r="N6772">
        <f t="shared" si="105"/>
        <v>0</v>
      </c>
    </row>
    <row r="6773" spans="1:14" x14ac:dyDescent="0.2">
      <c r="A6773" t="s">
        <v>7032</v>
      </c>
      <c r="B6773" t="s">
        <v>41086</v>
      </c>
      <c r="I6773" t="s">
        <v>4</v>
      </c>
      <c r="J6773">
        <v>3992.86</v>
      </c>
      <c r="M6773">
        <v>3992.86</v>
      </c>
      <c r="N6773">
        <f t="shared" si="105"/>
        <v>0</v>
      </c>
    </row>
    <row r="6774" spans="1:14" x14ac:dyDescent="0.2">
      <c r="A6774" t="s">
        <v>7033</v>
      </c>
      <c r="B6774" t="s">
        <v>41086</v>
      </c>
      <c r="I6774" t="s">
        <v>4</v>
      </c>
      <c r="J6774">
        <v>3992.86</v>
      </c>
      <c r="M6774">
        <v>3992.86</v>
      </c>
      <c r="N6774">
        <f t="shared" si="105"/>
        <v>0</v>
      </c>
    </row>
    <row r="6775" spans="1:14" x14ac:dyDescent="0.2">
      <c r="A6775" t="s">
        <v>7034</v>
      </c>
      <c r="B6775" t="s">
        <v>41087</v>
      </c>
      <c r="I6775" t="s">
        <v>4</v>
      </c>
      <c r="J6775">
        <v>4657.8900000000003</v>
      </c>
      <c r="M6775">
        <v>4657.8900000000003</v>
      </c>
      <c r="N6775">
        <f t="shared" si="105"/>
        <v>0</v>
      </c>
    </row>
    <row r="6776" spans="1:14" x14ac:dyDescent="0.2">
      <c r="A6776" t="s">
        <v>7035</v>
      </c>
      <c r="B6776" t="s">
        <v>41087</v>
      </c>
      <c r="I6776" t="s">
        <v>4</v>
      </c>
      <c r="J6776">
        <v>4657.8900000000003</v>
      </c>
      <c r="M6776">
        <v>4657.8900000000003</v>
      </c>
      <c r="N6776">
        <f t="shared" si="105"/>
        <v>0</v>
      </c>
    </row>
    <row r="6777" spans="1:14" x14ac:dyDescent="0.2">
      <c r="A6777" t="s">
        <v>7036</v>
      </c>
      <c r="B6777" t="s">
        <v>41088</v>
      </c>
      <c r="I6777" t="s">
        <v>4</v>
      </c>
      <c r="J6777">
        <v>6105.56</v>
      </c>
      <c r="M6777">
        <v>6105.56</v>
      </c>
      <c r="N6777">
        <f t="shared" si="105"/>
        <v>0</v>
      </c>
    </row>
    <row r="6778" spans="1:14" x14ac:dyDescent="0.2">
      <c r="A6778" t="s">
        <v>7037</v>
      </c>
      <c r="B6778" t="s">
        <v>41088</v>
      </c>
      <c r="I6778" t="s">
        <v>4</v>
      </c>
      <c r="J6778">
        <v>6105.56</v>
      </c>
      <c r="M6778">
        <v>6105.56</v>
      </c>
      <c r="N6778">
        <f t="shared" si="105"/>
        <v>0</v>
      </c>
    </row>
    <row r="6779" spans="1:14" x14ac:dyDescent="0.2">
      <c r="A6779" t="s">
        <v>7038</v>
      </c>
      <c r="B6779" t="s">
        <v>33936</v>
      </c>
      <c r="I6779" t="s">
        <v>4</v>
      </c>
      <c r="J6779">
        <v>469.7</v>
      </c>
      <c r="M6779">
        <v>469.7</v>
      </c>
      <c r="N6779">
        <f t="shared" si="105"/>
        <v>0</v>
      </c>
    </row>
    <row r="6780" spans="1:14" x14ac:dyDescent="0.2">
      <c r="A6780" t="s">
        <v>7039</v>
      </c>
      <c r="B6780" t="s">
        <v>33936</v>
      </c>
      <c r="I6780" t="s">
        <v>4</v>
      </c>
      <c r="J6780">
        <v>469.7</v>
      </c>
      <c r="M6780">
        <v>469.7</v>
      </c>
      <c r="N6780">
        <f t="shared" si="105"/>
        <v>0</v>
      </c>
    </row>
    <row r="6781" spans="1:14" x14ac:dyDescent="0.2">
      <c r="A6781" t="s">
        <v>7040</v>
      </c>
      <c r="B6781" t="s">
        <v>33937</v>
      </c>
      <c r="I6781" t="s">
        <v>4</v>
      </c>
      <c r="J6781">
        <v>561.52</v>
      </c>
      <c r="M6781">
        <v>561.52</v>
      </c>
      <c r="N6781">
        <f t="shared" si="105"/>
        <v>0</v>
      </c>
    </row>
    <row r="6782" spans="1:14" x14ac:dyDescent="0.2">
      <c r="A6782" t="s">
        <v>7041</v>
      </c>
      <c r="B6782" t="s">
        <v>33937</v>
      </c>
      <c r="I6782" t="s">
        <v>4</v>
      </c>
      <c r="J6782">
        <v>561.52</v>
      </c>
      <c r="M6782">
        <v>561.52</v>
      </c>
      <c r="N6782">
        <f t="shared" si="105"/>
        <v>0</v>
      </c>
    </row>
    <row r="6783" spans="1:14" x14ac:dyDescent="0.2">
      <c r="A6783" t="s">
        <v>7042</v>
      </c>
      <c r="B6783" t="s">
        <v>33938</v>
      </c>
      <c r="I6783" t="s">
        <v>4</v>
      </c>
      <c r="J6783">
        <v>686.67</v>
      </c>
      <c r="M6783">
        <v>686.67</v>
      </c>
      <c r="N6783">
        <f t="shared" si="105"/>
        <v>0</v>
      </c>
    </row>
    <row r="6784" spans="1:14" x14ac:dyDescent="0.2">
      <c r="A6784" t="s">
        <v>7043</v>
      </c>
      <c r="B6784" t="s">
        <v>33938</v>
      </c>
      <c r="I6784" t="s">
        <v>4</v>
      </c>
      <c r="J6784">
        <v>686.67</v>
      </c>
      <c r="M6784">
        <v>686.67</v>
      </c>
      <c r="N6784">
        <f t="shared" si="105"/>
        <v>0</v>
      </c>
    </row>
    <row r="6785" spans="1:14" x14ac:dyDescent="0.2">
      <c r="A6785" t="s">
        <v>7044</v>
      </c>
      <c r="B6785" t="s">
        <v>33939</v>
      </c>
      <c r="I6785" t="s">
        <v>4</v>
      </c>
      <c r="J6785">
        <v>783.36</v>
      </c>
      <c r="M6785">
        <v>783.36</v>
      </c>
      <c r="N6785">
        <f t="shared" si="105"/>
        <v>0</v>
      </c>
    </row>
    <row r="6786" spans="1:14" x14ac:dyDescent="0.2">
      <c r="A6786" t="s">
        <v>7045</v>
      </c>
      <c r="B6786" t="s">
        <v>33939</v>
      </c>
      <c r="I6786" t="s">
        <v>4</v>
      </c>
      <c r="J6786">
        <v>783.36</v>
      </c>
      <c r="M6786">
        <v>783.36</v>
      </c>
      <c r="N6786">
        <f t="shared" si="105"/>
        <v>0</v>
      </c>
    </row>
    <row r="6787" spans="1:14" x14ac:dyDescent="0.2">
      <c r="A6787" t="s">
        <v>7046</v>
      </c>
      <c r="B6787" t="s">
        <v>33940</v>
      </c>
      <c r="I6787" t="s">
        <v>4</v>
      </c>
      <c r="J6787">
        <v>1033.54</v>
      </c>
      <c r="M6787">
        <v>1033.54</v>
      </c>
      <c r="N6787">
        <f t="shared" si="105"/>
        <v>0</v>
      </c>
    </row>
    <row r="6788" spans="1:14" x14ac:dyDescent="0.2">
      <c r="A6788" t="s">
        <v>7047</v>
      </c>
      <c r="B6788" t="s">
        <v>33940</v>
      </c>
      <c r="I6788" t="s">
        <v>4</v>
      </c>
      <c r="J6788">
        <v>1033.54</v>
      </c>
      <c r="M6788">
        <v>1033.54</v>
      </c>
      <c r="N6788">
        <f t="shared" ref="N6788:N6851" si="106">J6788-M6788</f>
        <v>0</v>
      </c>
    </row>
    <row r="6789" spans="1:14" x14ac:dyDescent="0.2">
      <c r="A6789" t="s">
        <v>7048</v>
      </c>
      <c r="B6789" t="s">
        <v>33941</v>
      </c>
      <c r="I6789" t="s">
        <v>4</v>
      </c>
      <c r="J6789">
        <v>1102.8499999999999</v>
      </c>
      <c r="M6789">
        <v>1102.8499999999999</v>
      </c>
      <c r="N6789">
        <f t="shared" si="106"/>
        <v>0</v>
      </c>
    </row>
    <row r="6790" spans="1:14" x14ac:dyDescent="0.2">
      <c r="A6790" t="s">
        <v>7049</v>
      </c>
      <c r="B6790" t="s">
        <v>33941</v>
      </c>
      <c r="I6790" t="s">
        <v>4</v>
      </c>
      <c r="J6790">
        <v>1102.8499999999999</v>
      </c>
      <c r="M6790">
        <v>1102.8499999999999</v>
      </c>
      <c r="N6790">
        <f t="shared" si="106"/>
        <v>0</v>
      </c>
    </row>
    <row r="6791" spans="1:14" x14ac:dyDescent="0.2">
      <c r="A6791" t="s">
        <v>7050</v>
      </c>
      <c r="B6791" t="s">
        <v>33942</v>
      </c>
      <c r="I6791" t="s">
        <v>4</v>
      </c>
      <c r="J6791">
        <v>1291.22</v>
      </c>
      <c r="M6791">
        <v>1291.22</v>
      </c>
      <c r="N6791">
        <f t="shared" si="106"/>
        <v>0</v>
      </c>
    </row>
    <row r="6792" spans="1:14" x14ac:dyDescent="0.2">
      <c r="A6792" t="s">
        <v>7051</v>
      </c>
      <c r="B6792" t="s">
        <v>33942</v>
      </c>
      <c r="I6792" t="s">
        <v>4</v>
      </c>
      <c r="J6792">
        <v>1291.22</v>
      </c>
      <c r="M6792">
        <v>1291.22</v>
      </c>
      <c r="N6792">
        <f t="shared" si="106"/>
        <v>0</v>
      </c>
    </row>
    <row r="6793" spans="1:14" x14ac:dyDescent="0.2">
      <c r="A6793" t="s">
        <v>7052</v>
      </c>
      <c r="B6793" t="s">
        <v>33943</v>
      </c>
      <c r="I6793" t="s">
        <v>4</v>
      </c>
      <c r="J6793">
        <v>1375.12</v>
      </c>
      <c r="M6793">
        <v>1375.12</v>
      </c>
      <c r="N6793">
        <f t="shared" si="106"/>
        <v>0</v>
      </c>
    </row>
    <row r="6794" spans="1:14" x14ac:dyDescent="0.2">
      <c r="A6794" t="s">
        <v>7053</v>
      </c>
      <c r="B6794" t="s">
        <v>33943</v>
      </c>
      <c r="I6794" t="s">
        <v>4</v>
      </c>
      <c r="J6794">
        <v>1375.12</v>
      </c>
      <c r="M6794">
        <v>1375.12</v>
      </c>
      <c r="N6794">
        <f t="shared" si="106"/>
        <v>0</v>
      </c>
    </row>
    <row r="6795" spans="1:14" x14ac:dyDescent="0.2">
      <c r="A6795" t="s">
        <v>7054</v>
      </c>
      <c r="B6795" t="s">
        <v>33944</v>
      </c>
      <c r="I6795" t="s">
        <v>4</v>
      </c>
      <c r="J6795">
        <v>1777.96</v>
      </c>
      <c r="M6795">
        <v>1777.96</v>
      </c>
      <c r="N6795">
        <f t="shared" si="106"/>
        <v>0</v>
      </c>
    </row>
    <row r="6796" spans="1:14" x14ac:dyDescent="0.2">
      <c r="A6796" t="s">
        <v>7055</v>
      </c>
      <c r="B6796" t="s">
        <v>33944</v>
      </c>
      <c r="I6796" t="s">
        <v>4</v>
      </c>
      <c r="J6796">
        <v>1777.96</v>
      </c>
      <c r="M6796">
        <v>1777.96</v>
      </c>
      <c r="N6796">
        <f t="shared" si="106"/>
        <v>0</v>
      </c>
    </row>
    <row r="6797" spans="1:14" x14ac:dyDescent="0.2">
      <c r="A6797" t="s">
        <v>7056</v>
      </c>
      <c r="B6797" t="s">
        <v>33945</v>
      </c>
      <c r="I6797" t="s">
        <v>4</v>
      </c>
      <c r="J6797">
        <v>2527.84</v>
      </c>
      <c r="M6797">
        <v>2527.84</v>
      </c>
      <c r="N6797">
        <f t="shared" si="106"/>
        <v>0</v>
      </c>
    </row>
    <row r="6798" spans="1:14" x14ac:dyDescent="0.2">
      <c r="A6798" t="s">
        <v>7057</v>
      </c>
      <c r="B6798" t="s">
        <v>33945</v>
      </c>
      <c r="I6798" t="s">
        <v>4</v>
      </c>
      <c r="J6798">
        <v>2527.84</v>
      </c>
      <c r="M6798">
        <v>2527.84</v>
      </c>
      <c r="N6798">
        <f t="shared" si="106"/>
        <v>0</v>
      </c>
    </row>
    <row r="6799" spans="1:14" x14ac:dyDescent="0.2">
      <c r="A6799" t="s">
        <v>7058</v>
      </c>
      <c r="B6799" t="s">
        <v>33946</v>
      </c>
      <c r="I6799" t="s">
        <v>4</v>
      </c>
      <c r="J6799">
        <v>2934.15</v>
      </c>
      <c r="M6799">
        <v>2934.15</v>
      </c>
      <c r="N6799">
        <f t="shared" si="106"/>
        <v>0</v>
      </c>
    </row>
    <row r="6800" spans="1:14" x14ac:dyDescent="0.2">
      <c r="A6800" t="s">
        <v>7059</v>
      </c>
      <c r="B6800" t="s">
        <v>33946</v>
      </c>
      <c r="I6800" t="s">
        <v>4</v>
      </c>
      <c r="J6800">
        <v>2934.15</v>
      </c>
      <c r="M6800">
        <v>2934.15</v>
      </c>
      <c r="N6800">
        <f t="shared" si="106"/>
        <v>0</v>
      </c>
    </row>
    <row r="6801" spans="1:14" x14ac:dyDescent="0.2">
      <c r="A6801" t="s">
        <v>7060</v>
      </c>
      <c r="B6801" t="s">
        <v>33947</v>
      </c>
      <c r="I6801" t="s">
        <v>4</v>
      </c>
      <c r="J6801">
        <v>3389.6</v>
      </c>
      <c r="M6801">
        <v>3389.6</v>
      </c>
      <c r="N6801">
        <f t="shared" si="106"/>
        <v>0</v>
      </c>
    </row>
    <row r="6802" spans="1:14" x14ac:dyDescent="0.2">
      <c r="A6802" t="s">
        <v>7061</v>
      </c>
      <c r="B6802" t="s">
        <v>33947</v>
      </c>
      <c r="I6802" t="s">
        <v>4</v>
      </c>
      <c r="J6802">
        <v>3389.6</v>
      </c>
      <c r="M6802">
        <v>3389.6</v>
      </c>
      <c r="N6802">
        <f t="shared" si="106"/>
        <v>0</v>
      </c>
    </row>
    <row r="6803" spans="1:14" x14ac:dyDescent="0.2">
      <c r="A6803" t="s">
        <v>7062</v>
      </c>
      <c r="B6803" t="s">
        <v>33948</v>
      </c>
      <c r="I6803" t="s">
        <v>4</v>
      </c>
      <c r="J6803">
        <v>3984.82</v>
      </c>
      <c r="M6803">
        <v>3984.82</v>
      </c>
      <c r="N6803">
        <f t="shared" si="106"/>
        <v>0</v>
      </c>
    </row>
    <row r="6804" spans="1:14" x14ac:dyDescent="0.2">
      <c r="A6804" t="s">
        <v>7063</v>
      </c>
      <c r="B6804" t="s">
        <v>33948</v>
      </c>
      <c r="I6804" t="s">
        <v>4</v>
      </c>
      <c r="J6804">
        <v>3984.82</v>
      </c>
      <c r="M6804">
        <v>3984.82</v>
      </c>
      <c r="N6804">
        <f t="shared" si="106"/>
        <v>0</v>
      </c>
    </row>
    <row r="6805" spans="1:14" x14ac:dyDescent="0.2">
      <c r="A6805" t="s">
        <v>7064</v>
      </c>
      <c r="B6805" t="s">
        <v>33949</v>
      </c>
      <c r="I6805" t="s">
        <v>4</v>
      </c>
      <c r="J6805">
        <v>5302.31</v>
      </c>
      <c r="M6805">
        <v>5302.31</v>
      </c>
      <c r="N6805">
        <f t="shared" si="106"/>
        <v>0</v>
      </c>
    </row>
    <row r="6806" spans="1:14" x14ac:dyDescent="0.2">
      <c r="A6806" t="s">
        <v>7065</v>
      </c>
      <c r="B6806" t="s">
        <v>33949</v>
      </c>
      <c r="I6806" t="s">
        <v>4</v>
      </c>
      <c r="J6806">
        <v>5302.31</v>
      </c>
      <c r="M6806">
        <v>5302.31</v>
      </c>
      <c r="N6806">
        <f t="shared" si="106"/>
        <v>0</v>
      </c>
    </row>
    <row r="6807" spans="1:14" x14ac:dyDescent="0.2">
      <c r="A6807" t="s">
        <v>7066</v>
      </c>
      <c r="B6807" t="s">
        <v>33950</v>
      </c>
      <c r="I6807" t="s">
        <v>4</v>
      </c>
      <c r="J6807">
        <v>465.94</v>
      </c>
      <c r="M6807">
        <v>465.94</v>
      </c>
      <c r="N6807">
        <f t="shared" si="106"/>
        <v>0</v>
      </c>
    </row>
    <row r="6808" spans="1:14" x14ac:dyDescent="0.2">
      <c r="A6808" t="s">
        <v>7067</v>
      </c>
      <c r="B6808" t="s">
        <v>33950</v>
      </c>
      <c r="I6808" t="s">
        <v>4</v>
      </c>
      <c r="J6808">
        <v>465.94</v>
      </c>
      <c r="M6808">
        <v>465.94</v>
      </c>
      <c r="N6808">
        <f t="shared" si="106"/>
        <v>0</v>
      </c>
    </row>
    <row r="6809" spans="1:14" x14ac:dyDescent="0.2">
      <c r="A6809" t="s">
        <v>7068</v>
      </c>
      <c r="B6809" t="s">
        <v>33951</v>
      </c>
      <c r="I6809" t="s">
        <v>4</v>
      </c>
      <c r="J6809">
        <v>466.1</v>
      </c>
      <c r="M6809">
        <v>466.1</v>
      </c>
      <c r="N6809">
        <f t="shared" si="106"/>
        <v>0</v>
      </c>
    </row>
    <row r="6810" spans="1:14" x14ac:dyDescent="0.2">
      <c r="A6810" t="s">
        <v>7069</v>
      </c>
      <c r="B6810" t="s">
        <v>33951</v>
      </c>
      <c r="I6810" t="s">
        <v>4</v>
      </c>
      <c r="J6810">
        <v>466.1</v>
      </c>
      <c r="M6810">
        <v>466.1</v>
      </c>
      <c r="N6810">
        <f t="shared" si="106"/>
        <v>0</v>
      </c>
    </row>
    <row r="6811" spans="1:14" x14ac:dyDescent="0.2">
      <c r="A6811" t="s">
        <v>7070</v>
      </c>
      <c r="B6811" t="s">
        <v>33952</v>
      </c>
      <c r="I6811" t="s">
        <v>4</v>
      </c>
      <c r="J6811">
        <v>538.02</v>
      </c>
      <c r="M6811">
        <v>538.02</v>
      </c>
      <c r="N6811">
        <f t="shared" si="106"/>
        <v>0</v>
      </c>
    </row>
    <row r="6812" spans="1:14" x14ac:dyDescent="0.2">
      <c r="A6812" t="s">
        <v>7071</v>
      </c>
      <c r="B6812" t="s">
        <v>33952</v>
      </c>
      <c r="I6812" t="s">
        <v>4</v>
      </c>
      <c r="J6812">
        <v>538.02</v>
      </c>
      <c r="M6812">
        <v>538.02</v>
      </c>
      <c r="N6812">
        <f t="shared" si="106"/>
        <v>0</v>
      </c>
    </row>
    <row r="6813" spans="1:14" x14ac:dyDescent="0.2">
      <c r="A6813" t="s">
        <v>7072</v>
      </c>
      <c r="B6813" t="s">
        <v>33953</v>
      </c>
      <c r="I6813" t="s">
        <v>4</v>
      </c>
      <c r="J6813">
        <v>629.26</v>
      </c>
      <c r="M6813">
        <v>629.26</v>
      </c>
      <c r="N6813">
        <f t="shared" si="106"/>
        <v>0</v>
      </c>
    </row>
    <row r="6814" spans="1:14" x14ac:dyDescent="0.2">
      <c r="A6814" t="s">
        <v>7073</v>
      </c>
      <c r="B6814" t="s">
        <v>33953</v>
      </c>
      <c r="I6814" t="s">
        <v>4</v>
      </c>
      <c r="J6814">
        <v>629.26</v>
      </c>
      <c r="M6814">
        <v>629.26</v>
      </c>
      <c r="N6814">
        <f t="shared" si="106"/>
        <v>0</v>
      </c>
    </row>
    <row r="6815" spans="1:14" x14ac:dyDescent="0.2">
      <c r="A6815" t="s">
        <v>7074</v>
      </c>
      <c r="B6815" t="s">
        <v>33954</v>
      </c>
      <c r="I6815" t="s">
        <v>4</v>
      </c>
      <c r="J6815">
        <v>780.9</v>
      </c>
      <c r="M6815">
        <v>780.9</v>
      </c>
      <c r="N6815">
        <f t="shared" si="106"/>
        <v>0</v>
      </c>
    </row>
    <row r="6816" spans="1:14" x14ac:dyDescent="0.2">
      <c r="A6816" t="s">
        <v>7075</v>
      </c>
      <c r="B6816" t="s">
        <v>33954</v>
      </c>
      <c r="I6816" t="s">
        <v>4</v>
      </c>
      <c r="J6816">
        <v>780.9</v>
      </c>
      <c r="M6816">
        <v>780.9</v>
      </c>
      <c r="N6816">
        <f t="shared" si="106"/>
        <v>0</v>
      </c>
    </row>
    <row r="6817" spans="1:14" x14ac:dyDescent="0.2">
      <c r="A6817" t="s">
        <v>7076</v>
      </c>
      <c r="B6817" t="s">
        <v>33955</v>
      </c>
      <c r="I6817" t="s">
        <v>4</v>
      </c>
      <c r="J6817">
        <v>881.57</v>
      </c>
      <c r="M6817">
        <v>881.57</v>
      </c>
      <c r="N6817">
        <f t="shared" si="106"/>
        <v>0</v>
      </c>
    </row>
    <row r="6818" spans="1:14" x14ac:dyDescent="0.2">
      <c r="A6818" t="s">
        <v>7077</v>
      </c>
      <c r="B6818" t="s">
        <v>33955</v>
      </c>
      <c r="I6818" t="s">
        <v>4</v>
      </c>
      <c r="J6818">
        <v>881.57</v>
      </c>
      <c r="M6818">
        <v>881.57</v>
      </c>
      <c r="N6818">
        <f t="shared" si="106"/>
        <v>0</v>
      </c>
    </row>
    <row r="6819" spans="1:14" x14ac:dyDescent="0.2">
      <c r="A6819" t="s">
        <v>7078</v>
      </c>
      <c r="B6819" t="s">
        <v>33956</v>
      </c>
      <c r="I6819" t="s">
        <v>4</v>
      </c>
      <c r="J6819">
        <v>1178.52</v>
      </c>
      <c r="M6819">
        <v>1178.52</v>
      </c>
      <c r="N6819">
        <f t="shared" si="106"/>
        <v>0</v>
      </c>
    </row>
    <row r="6820" spans="1:14" x14ac:dyDescent="0.2">
      <c r="A6820" t="s">
        <v>7079</v>
      </c>
      <c r="B6820" t="s">
        <v>33956</v>
      </c>
      <c r="I6820" t="s">
        <v>4</v>
      </c>
      <c r="J6820">
        <v>1178.52</v>
      </c>
      <c r="M6820">
        <v>1178.52</v>
      </c>
      <c r="N6820">
        <f t="shared" si="106"/>
        <v>0</v>
      </c>
    </row>
    <row r="6821" spans="1:14" x14ac:dyDescent="0.2">
      <c r="A6821" t="s">
        <v>7080</v>
      </c>
      <c r="B6821" t="s">
        <v>33957</v>
      </c>
      <c r="I6821" t="s">
        <v>4</v>
      </c>
      <c r="J6821">
        <v>1288.92</v>
      </c>
      <c r="M6821">
        <v>1288.92</v>
      </c>
      <c r="N6821">
        <f t="shared" si="106"/>
        <v>0</v>
      </c>
    </row>
    <row r="6822" spans="1:14" x14ac:dyDescent="0.2">
      <c r="A6822" t="s">
        <v>7081</v>
      </c>
      <c r="B6822" t="s">
        <v>33957</v>
      </c>
      <c r="I6822" t="s">
        <v>4</v>
      </c>
      <c r="J6822">
        <v>1288.92</v>
      </c>
      <c r="M6822">
        <v>1288.92</v>
      </c>
      <c r="N6822">
        <f t="shared" si="106"/>
        <v>0</v>
      </c>
    </row>
    <row r="6823" spans="1:14" x14ac:dyDescent="0.2">
      <c r="A6823" t="s">
        <v>7082</v>
      </c>
      <c r="B6823" t="s">
        <v>33958</v>
      </c>
      <c r="I6823" t="s">
        <v>4</v>
      </c>
      <c r="J6823">
        <v>1475.3</v>
      </c>
      <c r="M6823">
        <v>1475.3</v>
      </c>
      <c r="N6823">
        <f t="shared" si="106"/>
        <v>0</v>
      </c>
    </row>
    <row r="6824" spans="1:14" x14ac:dyDescent="0.2">
      <c r="A6824" t="s">
        <v>7083</v>
      </c>
      <c r="B6824" t="s">
        <v>33958</v>
      </c>
      <c r="I6824" t="s">
        <v>4</v>
      </c>
      <c r="J6824">
        <v>1475.3</v>
      </c>
      <c r="M6824">
        <v>1475.3</v>
      </c>
      <c r="N6824">
        <f t="shared" si="106"/>
        <v>0</v>
      </c>
    </row>
    <row r="6825" spans="1:14" x14ac:dyDescent="0.2">
      <c r="A6825" t="s">
        <v>7084</v>
      </c>
      <c r="B6825" t="s">
        <v>33959</v>
      </c>
      <c r="I6825" t="s">
        <v>4</v>
      </c>
      <c r="J6825">
        <v>1584.59</v>
      </c>
      <c r="M6825">
        <v>1584.59</v>
      </c>
      <c r="N6825">
        <f t="shared" si="106"/>
        <v>0</v>
      </c>
    </row>
    <row r="6826" spans="1:14" x14ac:dyDescent="0.2">
      <c r="A6826" t="s">
        <v>7085</v>
      </c>
      <c r="B6826" t="s">
        <v>33959</v>
      </c>
      <c r="I6826" t="s">
        <v>4</v>
      </c>
      <c r="J6826">
        <v>1584.59</v>
      </c>
      <c r="M6826">
        <v>1584.59</v>
      </c>
      <c r="N6826">
        <f t="shared" si="106"/>
        <v>0</v>
      </c>
    </row>
    <row r="6827" spans="1:14" x14ac:dyDescent="0.2">
      <c r="A6827" t="s">
        <v>7086</v>
      </c>
      <c r="B6827" t="s">
        <v>33960</v>
      </c>
      <c r="I6827" t="s">
        <v>4</v>
      </c>
      <c r="J6827">
        <v>2103.46</v>
      </c>
      <c r="M6827">
        <v>2103.46</v>
      </c>
      <c r="N6827">
        <f t="shared" si="106"/>
        <v>0</v>
      </c>
    </row>
    <row r="6828" spans="1:14" x14ac:dyDescent="0.2">
      <c r="A6828" t="s">
        <v>7087</v>
      </c>
      <c r="B6828" t="s">
        <v>33960</v>
      </c>
      <c r="I6828" t="s">
        <v>4</v>
      </c>
      <c r="J6828">
        <v>2103.46</v>
      </c>
      <c r="M6828">
        <v>2103.46</v>
      </c>
      <c r="N6828">
        <f t="shared" si="106"/>
        <v>0</v>
      </c>
    </row>
    <row r="6829" spans="1:14" x14ac:dyDescent="0.2">
      <c r="A6829" t="s">
        <v>7088</v>
      </c>
      <c r="B6829" t="s">
        <v>33961</v>
      </c>
      <c r="I6829" t="s">
        <v>4</v>
      </c>
      <c r="J6829">
        <v>3071.19</v>
      </c>
      <c r="M6829">
        <v>3071.19</v>
      </c>
      <c r="N6829">
        <f t="shared" si="106"/>
        <v>0</v>
      </c>
    </row>
    <row r="6830" spans="1:14" x14ac:dyDescent="0.2">
      <c r="A6830" t="s">
        <v>7089</v>
      </c>
      <c r="B6830" t="s">
        <v>33961</v>
      </c>
      <c r="I6830" t="s">
        <v>4</v>
      </c>
      <c r="J6830">
        <v>3071.19</v>
      </c>
      <c r="M6830">
        <v>3071.19</v>
      </c>
      <c r="N6830">
        <f t="shared" si="106"/>
        <v>0</v>
      </c>
    </row>
    <row r="6831" spans="1:14" x14ac:dyDescent="0.2">
      <c r="A6831" t="s">
        <v>7090</v>
      </c>
      <c r="B6831" t="s">
        <v>33962</v>
      </c>
      <c r="I6831" t="s">
        <v>4</v>
      </c>
      <c r="J6831">
        <v>3597.18</v>
      </c>
      <c r="M6831">
        <v>3597.18</v>
      </c>
      <c r="N6831">
        <f t="shared" si="106"/>
        <v>0</v>
      </c>
    </row>
    <row r="6832" spans="1:14" x14ac:dyDescent="0.2">
      <c r="A6832" t="s">
        <v>7091</v>
      </c>
      <c r="B6832" t="s">
        <v>33962</v>
      </c>
      <c r="I6832" t="s">
        <v>4</v>
      </c>
      <c r="J6832">
        <v>3597.18</v>
      </c>
      <c r="M6832">
        <v>3597.18</v>
      </c>
      <c r="N6832">
        <f t="shared" si="106"/>
        <v>0</v>
      </c>
    </row>
    <row r="6833" spans="1:14" x14ac:dyDescent="0.2">
      <c r="A6833" t="s">
        <v>7092</v>
      </c>
      <c r="B6833" t="s">
        <v>33963</v>
      </c>
      <c r="I6833" t="s">
        <v>4</v>
      </c>
      <c r="J6833">
        <v>4277.29</v>
      </c>
      <c r="M6833">
        <v>4277.29</v>
      </c>
      <c r="N6833">
        <f t="shared" si="106"/>
        <v>0</v>
      </c>
    </row>
    <row r="6834" spans="1:14" x14ac:dyDescent="0.2">
      <c r="A6834" t="s">
        <v>7093</v>
      </c>
      <c r="B6834" t="s">
        <v>33963</v>
      </c>
      <c r="I6834" t="s">
        <v>4</v>
      </c>
      <c r="J6834">
        <v>4277.29</v>
      </c>
      <c r="M6834">
        <v>4277.29</v>
      </c>
      <c r="N6834">
        <f t="shared" si="106"/>
        <v>0</v>
      </c>
    </row>
    <row r="6835" spans="1:14" x14ac:dyDescent="0.2">
      <c r="A6835" t="s">
        <v>7094</v>
      </c>
      <c r="B6835" t="s">
        <v>33964</v>
      </c>
      <c r="I6835" t="s">
        <v>4</v>
      </c>
      <c r="J6835">
        <v>5014.0200000000004</v>
      </c>
      <c r="M6835">
        <v>5014.0200000000004</v>
      </c>
      <c r="N6835">
        <f t="shared" si="106"/>
        <v>0</v>
      </c>
    </row>
    <row r="6836" spans="1:14" x14ac:dyDescent="0.2">
      <c r="A6836" t="s">
        <v>7095</v>
      </c>
      <c r="B6836" t="s">
        <v>33964</v>
      </c>
      <c r="I6836" t="s">
        <v>4</v>
      </c>
      <c r="J6836">
        <v>5014.0200000000004</v>
      </c>
      <c r="M6836">
        <v>5014.0200000000004</v>
      </c>
      <c r="N6836">
        <f t="shared" si="106"/>
        <v>0</v>
      </c>
    </row>
    <row r="6837" spans="1:14" x14ac:dyDescent="0.2">
      <c r="A6837" t="s">
        <v>7096</v>
      </c>
      <c r="B6837" t="s">
        <v>33965</v>
      </c>
      <c r="I6837" t="s">
        <v>4</v>
      </c>
      <c r="J6837">
        <v>7019.83</v>
      </c>
      <c r="M6837">
        <v>7019.83</v>
      </c>
      <c r="N6837">
        <f t="shared" si="106"/>
        <v>0</v>
      </c>
    </row>
    <row r="6838" spans="1:14" x14ac:dyDescent="0.2">
      <c r="A6838" t="s">
        <v>7097</v>
      </c>
      <c r="B6838" t="s">
        <v>33965</v>
      </c>
      <c r="I6838" t="s">
        <v>4</v>
      </c>
      <c r="J6838">
        <v>7019.83</v>
      </c>
      <c r="M6838">
        <v>7019.83</v>
      </c>
      <c r="N6838">
        <f t="shared" si="106"/>
        <v>0</v>
      </c>
    </row>
    <row r="6839" spans="1:14" x14ac:dyDescent="0.2">
      <c r="A6839" t="s">
        <v>7098</v>
      </c>
      <c r="B6839" t="s">
        <v>33966</v>
      </c>
      <c r="I6839" t="s">
        <v>5</v>
      </c>
      <c r="J6839">
        <v>1546.29</v>
      </c>
      <c r="M6839">
        <v>1546.29</v>
      </c>
      <c r="N6839">
        <f t="shared" si="106"/>
        <v>0</v>
      </c>
    </row>
    <row r="6840" spans="1:14" x14ac:dyDescent="0.2">
      <c r="A6840" t="s">
        <v>7099</v>
      </c>
      <c r="B6840" t="s">
        <v>33966</v>
      </c>
      <c r="I6840" t="s">
        <v>5</v>
      </c>
      <c r="J6840">
        <v>1546.29</v>
      </c>
      <c r="M6840">
        <v>1546.29</v>
      </c>
      <c r="N6840">
        <f t="shared" si="106"/>
        <v>0</v>
      </c>
    </row>
    <row r="6841" spans="1:14" x14ac:dyDescent="0.2">
      <c r="A6841" t="s">
        <v>7100</v>
      </c>
      <c r="B6841" t="s">
        <v>33967</v>
      </c>
      <c r="I6841" t="s">
        <v>5</v>
      </c>
      <c r="J6841">
        <v>1721.09</v>
      </c>
      <c r="M6841">
        <v>1721.09</v>
      </c>
      <c r="N6841">
        <f t="shared" si="106"/>
        <v>0</v>
      </c>
    </row>
    <row r="6842" spans="1:14" x14ac:dyDescent="0.2">
      <c r="A6842" t="s">
        <v>7101</v>
      </c>
      <c r="B6842" t="s">
        <v>33967</v>
      </c>
      <c r="I6842" t="s">
        <v>5</v>
      </c>
      <c r="J6842">
        <v>1721.09</v>
      </c>
      <c r="M6842">
        <v>1721.09</v>
      </c>
      <c r="N6842">
        <f t="shared" si="106"/>
        <v>0</v>
      </c>
    </row>
    <row r="6843" spans="1:14" x14ac:dyDescent="0.2">
      <c r="A6843" t="s">
        <v>7102</v>
      </c>
      <c r="B6843" t="s">
        <v>33968</v>
      </c>
      <c r="I6843" t="s">
        <v>5</v>
      </c>
      <c r="J6843">
        <v>2123.9</v>
      </c>
      <c r="M6843">
        <v>2123.9</v>
      </c>
      <c r="N6843">
        <f t="shared" si="106"/>
        <v>0</v>
      </c>
    </row>
    <row r="6844" spans="1:14" x14ac:dyDescent="0.2">
      <c r="A6844" t="s">
        <v>7103</v>
      </c>
      <c r="B6844" t="s">
        <v>33968</v>
      </c>
      <c r="I6844" t="s">
        <v>5</v>
      </c>
      <c r="J6844">
        <v>2123.9</v>
      </c>
      <c r="M6844">
        <v>2123.9</v>
      </c>
      <c r="N6844">
        <f t="shared" si="106"/>
        <v>0</v>
      </c>
    </row>
    <row r="6845" spans="1:14" x14ac:dyDescent="0.2">
      <c r="A6845" t="s">
        <v>7104</v>
      </c>
      <c r="B6845" t="s">
        <v>33969</v>
      </c>
      <c r="I6845" t="s">
        <v>5</v>
      </c>
      <c r="J6845">
        <v>2565.87</v>
      </c>
      <c r="M6845">
        <v>2565.87</v>
      </c>
      <c r="N6845">
        <f t="shared" si="106"/>
        <v>0</v>
      </c>
    </row>
    <row r="6846" spans="1:14" x14ac:dyDescent="0.2">
      <c r="A6846" t="s">
        <v>7105</v>
      </c>
      <c r="B6846" t="s">
        <v>33969</v>
      </c>
      <c r="I6846" t="s">
        <v>5</v>
      </c>
      <c r="J6846">
        <v>2565.87</v>
      </c>
      <c r="M6846">
        <v>2565.87</v>
      </c>
      <c r="N6846">
        <f t="shared" si="106"/>
        <v>0</v>
      </c>
    </row>
    <row r="6847" spans="1:14" x14ac:dyDescent="0.2">
      <c r="A6847" t="s">
        <v>7106</v>
      </c>
      <c r="B6847" t="s">
        <v>33970</v>
      </c>
      <c r="I6847" t="s">
        <v>5</v>
      </c>
      <c r="J6847">
        <v>3033.92</v>
      </c>
      <c r="M6847">
        <v>3033.92</v>
      </c>
      <c r="N6847">
        <f t="shared" si="106"/>
        <v>0</v>
      </c>
    </row>
    <row r="6848" spans="1:14" x14ac:dyDescent="0.2">
      <c r="A6848" t="s">
        <v>7107</v>
      </c>
      <c r="B6848" t="s">
        <v>33970</v>
      </c>
      <c r="I6848" t="s">
        <v>5</v>
      </c>
      <c r="J6848">
        <v>3033.92</v>
      </c>
      <c r="M6848">
        <v>3033.92</v>
      </c>
      <c r="N6848">
        <f t="shared" si="106"/>
        <v>0</v>
      </c>
    </row>
    <row r="6849" spans="1:14" x14ac:dyDescent="0.2">
      <c r="A6849" t="s">
        <v>7108</v>
      </c>
      <c r="B6849" t="s">
        <v>33971</v>
      </c>
      <c r="I6849" t="s">
        <v>5</v>
      </c>
      <c r="J6849">
        <v>3715.75</v>
      </c>
      <c r="M6849">
        <v>3715.75</v>
      </c>
      <c r="N6849">
        <f t="shared" si="106"/>
        <v>0</v>
      </c>
    </row>
    <row r="6850" spans="1:14" x14ac:dyDescent="0.2">
      <c r="A6850" t="s">
        <v>7109</v>
      </c>
      <c r="B6850" t="s">
        <v>33971</v>
      </c>
      <c r="I6850" t="s">
        <v>5</v>
      </c>
      <c r="J6850">
        <v>3715.75</v>
      </c>
      <c r="M6850">
        <v>3715.75</v>
      </c>
      <c r="N6850">
        <f t="shared" si="106"/>
        <v>0</v>
      </c>
    </row>
    <row r="6851" spans="1:14" x14ac:dyDescent="0.2">
      <c r="A6851" t="s">
        <v>7110</v>
      </c>
      <c r="B6851" t="s">
        <v>33972</v>
      </c>
      <c r="I6851" t="s">
        <v>5</v>
      </c>
      <c r="J6851">
        <v>4318.58</v>
      </c>
      <c r="M6851">
        <v>4318.58</v>
      </c>
      <c r="N6851">
        <f t="shared" si="106"/>
        <v>0</v>
      </c>
    </row>
    <row r="6852" spans="1:14" x14ac:dyDescent="0.2">
      <c r="A6852" t="s">
        <v>7111</v>
      </c>
      <c r="B6852" t="s">
        <v>33972</v>
      </c>
      <c r="I6852" t="s">
        <v>5</v>
      </c>
      <c r="J6852">
        <v>4318.58</v>
      </c>
      <c r="M6852">
        <v>4318.58</v>
      </c>
      <c r="N6852">
        <f t="shared" ref="N6852:N6915" si="107">J6852-M6852</f>
        <v>0</v>
      </c>
    </row>
    <row r="6853" spans="1:14" x14ac:dyDescent="0.2">
      <c r="A6853" t="s">
        <v>7112</v>
      </c>
      <c r="B6853" t="s">
        <v>33973</v>
      </c>
      <c r="I6853" t="s">
        <v>5</v>
      </c>
      <c r="J6853">
        <v>4859.3900000000003</v>
      </c>
      <c r="M6853">
        <v>4859.3900000000003</v>
      </c>
      <c r="N6853">
        <f t="shared" si="107"/>
        <v>0</v>
      </c>
    </row>
    <row r="6854" spans="1:14" x14ac:dyDescent="0.2">
      <c r="A6854" t="s">
        <v>7113</v>
      </c>
      <c r="B6854" t="s">
        <v>33973</v>
      </c>
      <c r="I6854" t="s">
        <v>5</v>
      </c>
      <c r="J6854">
        <v>4859.3900000000003</v>
      </c>
      <c r="M6854">
        <v>4859.3900000000003</v>
      </c>
      <c r="N6854">
        <f t="shared" si="107"/>
        <v>0</v>
      </c>
    </row>
    <row r="6855" spans="1:14" x14ac:dyDescent="0.2">
      <c r="A6855" t="s">
        <v>7114</v>
      </c>
      <c r="B6855" t="s">
        <v>33974</v>
      </c>
      <c r="I6855" t="s">
        <v>5</v>
      </c>
      <c r="J6855">
        <v>5953.03</v>
      </c>
      <c r="M6855">
        <v>5953.03</v>
      </c>
      <c r="N6855">
        <f t="shared" si="107"/>
        <v>0</v>
      </c>
    </row>
    <row r="6856" spans="1:14" x14ac:dyDescent="0.2">
      <c r="A6856" t="s">
        <v>7115</v>
      </c>
      <c r="B6856" t="s">
        <v>33974</v>
      </c>
      <c r="I6856" t="s">
        <v>5</v>
      </c>
      <c r="J6856">
        <v>5953.03</v>
      </c>
      <c r="M6856">
        <v>5953.03</v>
      </c>
      <c r="N6856">
        <f t="shared" si="107"/>
        <v>0</v>
      </c>
    </row>
    <row r="6857" spans="1:14" x14ac:dyDescent="0.2">
      <c r="A6857" t="s">
        <v>7116</v>
      </c>
      <c r="B6857" t="s">
        <v>33975</v>
      </c>
      <c r="I6857" t="s">
        <v>5</v>
      </c>
      <c r="J6857">
        <v>6344.33</v>
      </c>
      <c r="M6857">
        <v>6344.33</v>
      </c>
      <c r="N6857">
        <f t="shared" si="107"/>
        <v>0</v>
      </c>
    </row>
    <row r="6858" spans="1:14" x14ac:dyDescent="0.2">
      <c r="A6858" t="s">
        <v>7117</v>
      </c>
      <c r="B6858" t="s">
        <v>33975</v>
      </c>
      <c r="I6858" t="s">
        <v>5</v>
      </c>
      <c r="J6858">
        <v>6344.33</v>
      </c>
      <c r="M6858">
        <v>6344.33</v>
      </c>
      <c r="N6858">
        <f t="shared" si="107"/>
        <v>0</v>
      </c>
    </row>
    <row r="6859" spans="1:14" x14ac:dyDescent="0.2">
      <c r="A6859" t="s">
        <v>7118</v>
      </c>
      <c r="B6859" t="s">
        <v>33976</v>
      </c>
      <c r="I6859" t="s">
        <v>5</v>
      </c>
      <c r="J6859">
        <v>7684.34</v>
      </c>
      <c r="M6859">
        <v>7684.34</v>
      </c>
      <c r="N6859">
        <f t="shared" si="107"/>
        <v>0</v>
      </c>
    </row>
    <row r="6860" spans="1:14" x14ac:dyDescent="0.2">
      <c r="A6860" t="s">
        <v>7119</v>
      </c>
      <c r="B6860" t="s">
        <v>33976</v>
      </c>
      <c r="I6860" t="s">
        <v>5</v>
      </c>
      <c r="J6860">
        <v>7684.34</v>
      </c>
      <c r="M6860">
        <v>7684.34</v>
      </c>
      <c r="N6860">
        <f t="shared" si="107"/>
        <v>0</v>
      </c>
    </row>
    <row r="6861" spans="1:14" x14ac:dyDescent="0.2">
      <c r="A6861" t="s">
        <v>7120</v>
      </c>
      <c r="B6861" t="s">
        <v>33977</v>
      </c>
      <c r="I6861" t="s">
        <v>5</v>
      </c>
      <c r="J6861">
        <v>17083.57</v>
      </c>
      <c r="M6861">
        <v>17083.57</v>
      </c>
      <c r="N6861">
        <f t="shared" si="107"/>
        <v>0</v>
      </c>
    </row>
    <row r="6862" spans="1:14" x14ac:dyDescent="0.2">
      <c r="A6862" t="s">
        <v>7121</v>
      </c>
      <c r="B6862" t="s">
        <v>33977</v>
      </c>
      <c r="I6862" t="s">
        <v>5</v>
      </c>
      <c r="J6862">
        <v>17083.57</v>
      </c>
      <c r="M6862">
        <v>17083.57</v>
      </c>
      <c r="N6862">
        <f t="shared" si="107"/>
        <v>0</v>
      </c>
    </row>
    <row r="6863" spans="1:14" x14ac:dyDescent="0.2">
      <c r="A6863" t="s">
        <v>7122</v>
      </c>
      <c r="B6863" t="s">
        <v>33978</v>
      </c>
      <c r="I6863" t="s">
        <v>5</v>
      </c>
      <c r="J6863">
        <v>21692.49</v>
      </c>
      <c r="M6863">
        <v>21692.49</v>
      </c>
      <c r="N6863">
        <f t="shared" si="107"/>
        <v>0</v>
      </c>
    </row>
    <row r="6864" spans="1:14" x14ac:dyDescent="0.2">
      <c r="A6864" t="s">
        <v>7123</v>
      </c>
      <c r="B6864" t="s">
        <v>33978</v>
      </c>
      <c r="I6864" t="s">
        <v>5</v>
      </c>
      <c r="J6864">
        <v>21692.49</v>
      </c>
      <c r="M6864">
        <v>21692.49</v>
      </c>
      <c r="N6864">
        <f t="shared" si="107"/>
        <v>0</v>
      </c>
    </row>
    <row r="6865" spans="1:14" x14ac:dyDescent="0.2">
      <c r="A6865" t="s">
        <v>7124</v>
      </c>
      <c r="B6865" t="s">
        <v>33979</v>
      </c>
      <c r="I6865" t="s">
        <v>5</v>
      </c>
      <c r="J6865">
        <v>31511.71</v>
      </c>
      <c r="M6865">
        <v>31511.71</v>
      </c>
      <c r="N6865">
        <f t="shared" si="107"/>
        <v>0</v>
      </c>
    </row>
    <row r="6866" spans="1:14" x14ac:dyDescent="0.2">
      <c r="A6866" t="s">
        <v>7125</v>
      </c>
      <c r="B6866" t="s">
        <v>33979</v>
      </c>
      <c r="I6866" t="s">
        <v>5</v>
      </c>
      <c r="J6866">
        <v>31511.71</v>
      </c>
      <c r="M6866">
        <v>31511.71</v>
      </c>
      <c r="N6866">
        <f t="shared" si="107"/>
        <v>0</v>
      </c>
    </row>
    <row r="6867" spans="1:14" x14ac:dyDescent="0.2">
      <c r="A6867" t="s">
        <v>7126</v>
      </c>
      <c r="B6867" t="s">
        <v>33980</v>
      </c>
      <c r="I6867" t="s">
        <v>5</v>
      </c>
      <c r="J6867">
        <v>32691.88</v>
      </c>
      <c r="M6867">
        <v>32691.88</v>
      </c>
      <c r="N6867">
        <f t="shared" si="107"/>
        <v>0</v>
      </c>
    </row>
    <row r="6868" spans="1:14" x14ac:dyDescent="0.2">
      <c r="A6868" t="s">
        <v>7127</v>
      </c>
      <c r="B6868" t="s">
        <v>33980</v>
      </c>
      <c r="I6868" t="s">
        <v>5</v>
      </c>
      <c r="J6868">
        <v>32691.88</v>
      </c>
      <c r="M6868">
        <v>32691.88</v>
      </c>
      <c r="N6868">
        <f t="shared" si="107"/>
        <v>0</v>
      </c>
    </row>
    <row r="6869" spans="1:14" x14ac:dyDescent="0.2">
      <c r="A6869" t="s">
        <v>7128</v>
      </c>
      <c r="B6869" t="s">
        <v>33981</v>
      </c>
      <c r="I6869" t="s">
        <v>5</v>
      </c>
      <c r="J6869">
        <v>46888.02</v>
      </c>
      <c r="M6869">
        <v>46888.02</v>
      </c>
      <c r="N6869">
        <f t="shared" si="107"/>
        <v>0</v>
      </c>
    </row>
    <row r="6870" spans="1:14" x14ac:dyDescent="0.2">
      <c r="A6870" t="s">
        <v>7129</v>
      </c>
      <c r="B6870" t="s">
        <v>33981</v>
      </c>
      <c r="I6870" t="s">
        <v>5</v>
      </c>
      <c r="J6870">
        <v>46888.02</v>
      </c>
      <c r="M6870">
        <v>46888.02</v>
      </c>
      <c r="N6870">
        <f t="shared" si="107"/>
        <v>0</v>
      </c>
    </row>
    <row r="6871" spans="1:14" x14ac:dyDescent="0.2">
      <c r="A6871" t="s">
        <v>7130</v>
      </c>
      <c r="B6871" t="s">
        <v>33982</v>
      </c>
      <c r="I6871" t="s">
        <v>5</v>
      </c>
      <c r="J6871">
        <v>1546.28</v>
      </c>
      <c r="M6871">
        <v>1546.28</v>
      </c>
      <c r="N6871">
        <f t="shared" si="107"/>
        <v>0</v>
      </c>
    </row>
    <row r="6872" spans="1:14" x14ac:dyDescent="0.2">
      <c r="A6872" t="s">
        <v>7131</v>
      </c>
      <c r="B6872" t="s">
        <v>33982</v>
      </c>
      <c r="I6872" t="s">
        <v>5</v>
      </c>
      <c r="J6872">
        <v>1546.28</v>
      </c>
      <c r="M6872">
        <v>1546.28</v>
      </c>
      <c r="N6872">
        <f t="shared" si="107"/>
        <v>0</v>
      </c>
    </row>
    <row r="6873" spans="1:14" x14ac:dyDescent="0.2">
      <c r="A6873" t="s">
        <v>7132</v>
      </c>
      <c r="B6873" t="s">
        <v>33983</v>
      </c>
      <c r="I6873" t="s">
        <v>5</v>
      </c>
      <c r="J6873">
        <v>1721.09</v>
      </c>
      <c r="M6873">
        <v>1721.09</v>
      </c>
      <c r="N6873">
        <f t="shared" si="107"/>
        <v>0</v>
      </c>
    </row>
    <row r="6874" spans="1:14" x14ac:dyDescent="0.2">
      <c r="A6874" t="s">
        <v>7133</v>
      </c>
      <c r="B6874" t="s">
        <v>33983</v>
      </c>
      <c r="I6874" t="s">
        <v>5</v>
      </c>
      <c r="J6874">
        <v>1721.09</v>
      </c>
      <c r="M6874">
        <v>1721.09</v>
      </c>
      <c r="N6874">
        <f t="shared" si="107"/>
        <v>0</v>
      </c>
    </row>
    <row r="6875" spans="1:14" x14ac:dyDescent="0.2">
      <c r="A6875" t="s">
        <v>7134</v>
      </c>
      <c r="B6875" t="s">
        <v>33984</v>
      </c>
      <c r="I6875" t="s">
        <v>5</v>
      </c>
      <c r="J6875">
        <v>2123.91</v>
      </c>
      <c r="M6875">
        <v>2123.91</v>
      </c>
      <c r="N6875">
        <f t="shared" si="107"/>
        <v>0</v>
      </c>
    </row>
    <row r="6876" spans="1:14" x14ac:dyDescent="0.2">
      <c r="A6876" t="s">
        <v>7135</v>
      </c>
      <c r="B6876" t="s">
        <v>33984</v>
      </c>
      <c r="I6876" t="s">
        <v>5</v>
      </c>
      <c r="J6876">
        <v>2123.91</v>
      </c>
      <c r="M6876">
        <v>2123.91</v>
      </c>
      <c r="N6876">
        <f t="shared" si="107"/>
        <v>0</v>
      </c>
    </row>
    <row r="6877" spans="1:14" x14ac:dyDescent="0.2">
      <c r="A6877" t="s">
        <v>7136</v>
      </c>
      <c r="B6877" t="s">
        <v>33985</v>
      </c>
      <c r="I6877" t="s">
        <v>5</v>
      </c>
      <c r="J6877">
        <v>2566.91</v>
      </c>
      <c r="M6877">
        <v>2566.91</v>
      </c>
      <c r="N6877">
        <f t="shared" si="107"/>
        <v>0</v>
      </c>
    </row>
    <row r="6878" spans="1:14" x14ac:dyDescent="0.2">
      <c r="A6878" t="s">
        <v>7137</v>
      </c>
      <c r="B6878" t="s">
        <v>33985</v>
      </c>
      <c r="I6878" t="s">
        <v>5</v>
      </c>
      <c r="J6878">
        <v>2566.91</v>
      </c>
      <c r="M6878">
        <v>2566.91</v>
      </c>
      <c r="N6878">
        <f t="shared" si="107"/>
        <v>0</v>
      </c>
    </row>
    <row r="6879" spans="1:14" x14ac:dyDescent="0.2">
      <c r="A6879" t="s">
        <v>7138</v>
      </c>
      <c r="B6879" t="s">
        <v>33986</v>
      </c>
      <c r="I6879" t="s">
        <v>5</v>
      </c>
      <c r="J6879">
        <v>3103.68</v>
      </c>
      <c r="M6879">
        <v>3103.68</v>
      </c>
      <c r="N6879">
        <f t="shared" si="107"/>
        <v>0</v>
      </c>
    </row>
    <row r="6880" spans="1:14" x14ac:dyDescent="0.2">
      <c r="A6880" t="s">
        <v>7139</v>
      </c>
      <c r="B6880" t="s">
        <v>33986</v>
      </c>
      <c r="I6880" t="s">
        <v>5</v>
      </c>
      <c r="J6880">
        <v>3103.68</v>
      </c>
      <c r="M6880">
        <v>3103.68</v>
      </c>
      <c r="N6880">
        <f t="shared" si="107"/>
        <v>0</v>
      </c>
    </row>
    <row r="6881" spans="1:14" x14ac:dyDescent="0.2">
      <c r="A6881" t="s">
        <v>7140</v>
      </c>
      <c r="B6881" t="s">
        <v>33987</v>
      </c>
      <c r="I6881" t="s">
        <v>5</v>
      </c>
      <c r="J6881">
        <v>3773.02</v>
      </c>
      <c r="M6881">
        <v>3773.02</v>
      </c>
      <c r="N6881">
        <f t="shared" si="107"/>
        <v>0</v>
      </c>
    </row>
    <row r="6882" spans="1:14" x14ac:dyDescent="0.2">
      <c r="A6882" t="s">
        <v>7141</v>
      </c>
      <c r="B6882" t="s">
        <v>33987</v>
      </c>
      <c r="I6882" t="s">
        <v>5</v>
      </c>
      <c r="J6882">
        <v>3773.02</v>
      </c>
      <c r="M6882">
        <v>3773.02</v>
      </c>
      <c r="N6882">
        <f t="shared" si="107"/>
        <v>0</v>
      </c>
    </row>
    <row r="6883" spans="1:14" x14ac:dyDescent="0.2">
      <c r="A6883" t="s">
        <v>7142</v>
      </c>
      <c r="B6883" t="s">
        <v>33988</v>
      </c>
      <c r="I6883" t="s">
        <v>5</v>
      </c>
      <c r="J6883">
        <v>4380.22</v>
      </c>
      <c r="M6883">
        <v>4380.22</v>
      </c>
      <c r="N6883">
        <f t="shared" si="107"/>
        <v>0</v>
      </c>
    </row>
    <row r="6884" spans="1:14" x14ac:dyDescent="0.2">
      <c r="A6884" t="s">
        <v>7143</v>
      </c>
      <c r="B6884" t="s">
        <v>33988</v>
      </c>
      <c r="I6884" t="s">
        <v>5</v>
      </c>
      <c r="J6884">
        <v>4380.22</v>
      </c>
      <c r="M6884">
        <v>4380.22</v>
      </c>
      <c r="N6884">
        <f t="shared" si="107"/>
        <v>0</v>
      </c>
    </row>
    <row r="6885" spans="1:14" x14ac:dyDescent="0.2">
      <c r="A6885" t="s">
        <v>7144</v>
      </c>
      <c r="B6885" t="s">
        <v>33989</v>
      </c>
      <c r="I6885" t="s">
        <v>5</v>
      </c>
      <c r="J6885">
        <v>5152.79</v>
      </c>
      <c r="M6885">
        <v>5152.79</v>
      </c>
      <c r="N6885">
        <f t="shared" si="107"/>
        <v>0</v>
      </c>
    </row>
    <row r="6886" spans="1:14" x14ac:dyDescent="0.2">
      <c r="A6886" t="s">
        <v>7145</v>
      </c>
      <c r="B6886" t="s">
        <v>33989</v>
      </c>
      <c r="I6886" t="s">
        <v>5</v>
      </c>
      <c r="J6886">
        <v>5152.79</v>
      </c>
      <c r="M6886">
        <v>5152.79</v>
      </c>
      <c r="N6886">
        <f t="shared" si="107"/>
        <v>0</v>
      </c>
    </row>
    <row r="6887" spans="1:14" x14ac:dyDescent="0.2">
      <c r="A6887" t="s">
        <v>7146</v>
      </c>
      <c r="B6887" t="s">
        <v>33990</v>
      </c>
      <c r="I6887" t="s">
        <v>5</v>
      </c>
      <c r="J6887">
        <v>6313.37</v>
      </c>
      <c r="M6887">
        <v>6313.37</v>
      </c>
      <c r="N6887">
        <f t="shared" si="107"/>
        <v>0</v>
      </c>
    </row>
    <row r="6888" spans="1:14" x14ac:dyDescent="0.2">
      <c r="A6888" t="s">
        <v>7147</v>
      </c>
      <c r="B6888" t="s">
        <v>33990</v>
      </c>
      <c r="I6888" t="s">
        <v>5</v>
      </c>
      <c r="J6888">
        <v>6313.37</v>
      </c>
      <c r="M6888">
        <v>6313.37</v>
      </c>
      <c r="N6888">
        <f t="shared" si="107"/>
        <v>0</v>
      </c>
    </row>
    <row r="6889" spans="1:14" x14ac:dyDescent="0.2">
      <c r="A6889" t="s">
        <v>7148</v>
      </c>
      <c r="B6889" t="s">
        <v>33991</v>
      </c>
      <c r="I6889" t="s">
        <v>5</v>
      </c>
      <c r="J6889">
        <v>7323.82</v>
      </c>
      <c r="M6889">
        <v>7323.82</v>
      </c>
      <c r="N6889">
        <f t="shared" si="107"/>
        <v>0</v>
      </c>
    </row>
    <row r="6890" spans="1:14" x14ac:dyDescent="0.2">
      <c r="A6890" t="s">
        <v>7149</v>
      </c>
      <c r="B6890" t="s">
        <v>33991</v>
      </c>
      <c r="I6890" t="s">
        <v>5</v>
      </c>
      <c r="J6890">
        <v>7323.82</v>
      </c>
      <c r="M6890">
        <v>7323.82</v>
      </c>
      <c r="N6890">
        <f t="shared" si="107"/>
        <v>0</v>
      </c>
    </row>
    <row r="6891" spans="1:14" x14ac:dyDescent="0.2">
      <c r="A6891" t="s">
        <v>7150</v>
      </c>
      <c r="B6891" t="s">
        <v>33992</v>
      </c>
      <c r="I6891" t="s">
        <v>5</v>
      </c>
      <c r="J6891">
        <v>10058.530000000001</v>
      </c>
      <c r="M6891">
        <v>10058.530000000001</v>
      </c>
      <c r="N6891">
        <f t="shared" si="107"/>
        <v>0</v>
      </c>
    </row>
    <row r="6892" spans="1:14" x14ac:dyDescent="0.2">
      <c r="A6892" t="s">
        <v>7151</v>
      </c>
      <c r="B6892" t="s">
        <v>33992</v>
      </c>
      <c r="I6892" t="s">
        <v>5</v>
      </c>
      <c r="J6892">
        <v>10058.530000000001</v>
      </c>
      <c r="M6892">
        <v>10058.530000000001</v>
      </c>
      <c r="N6892">
        <f t="shared" si="107"/>
        <v>0</v>
      </c>
    </row>
    <row r="6893" spans="1:14" x14ac:dyDescent="0.2">
      <c r="A6893" t="s">
        <v>7152</v>
      </c>
      <c r="B6893" t="s">
        <v>33993</v>
      </c>
      <c r="I6893" t="s">
        <v>5</v>
      </c>
      <c r="J6893">
        <v>17545.54</v>
      </c>
      <c r="M6893">
        <v>17545.54</v>
      </c>
      <c r="N6893">
        <f t="shared" si="107"/>
        <v>0</v>
      </c>
    </row>
    <row r="6894" spans="1:14" x14ac:dyDescent="0.2">
      <c r="A6894" t="s">
        <v>7153</v>
      </c>
      <c r="B6894" t="s">
        <v>33993</v>
      </c>
      <c r="I6894" t="s">
        <v>5</v>
      </c>
      <c r="J6894">
        <v>17545.54</v>
      </c>
      <c r="M6894">
        <v>17545.54</v>
      </c>
      <c r="N6894">
        <f t="shared" si="107"/>
        <v>0</v>
      </c>
    </row>
    <row r="6895" spans="1:14" x14ac:dyDescent="0.2">
      <c r="A6895" t="s">
        <v>7154</v>
      </c>
      <c r="B6895" t="s">
        <v>33994</v>
      </c>
      <c r="I6895" t="s">
        <v>5</v>
      </c>
      <c r="J6895">
        <v>31539.06</v>
      </c>
      <c r="M6895">
        <v>31539.06</v>
      </c>
      <c r="N6895">
        <f t="shared" si="107"/>
        <v>0</v>
      </c>
    </row>
    <row r="6896" spans="1:14" x14ac:dyDescent="0.2">
      <c r="A6896" t="s">
        <v>7155</v>
      </c>
      <c r="B6896" t="s">
        <v>33994</v>
      </c>
      <c r="I6896" t="s">
        <v>5</v>
      </c>
      <c r="J6896">
        <v>31539.06</v>
      </c>
      <c r="M6896">
        <v>31539.06</v>
      </c>
      <c r="N6896">
        <f t="shared" si="107"/>
        <v>0</v>
      </c>
    </row>
    <row r="6897" spans="1:14" x14ac:dyDescent="0.2">
      <c r="A6897" t="s">
        <v>7156</v>
      </c>
      <c r="B6897" t="s">
        <v>33995</v>
      </c>
      <c r="I6897" t="s">
        <v>5</v>
      </c>
      <c r="J6897">
        <v>41789.360000000001</v>
      </c>
      <c r="M6897">
        <v>41789.360000000001</v>
      </c>
      <c r="N6897">
        <f t="shared" si="107"/>
        <v>0</v>
      </c>
    </row>
    <row r="6898" spans="1:14" x14ac:dyDescent="0.2">
      <c r="A6898" t="s">
        <v>7157</v>
      </c>
      <c r="B6898" t="s">
        <v>33995</v>
      </c>
      <c r="I6898" t="s">
        <v>5</v>
      </c>
      <c r="J6898">
        <v>41789.360000000001</v>
      </c>
      <c r="M6898">
        <v>41789.360000000001</v>
      </c>
      <c r="N6898">
        <f t="shared" si="107"/>
        <v>0</v>
      </c>
    </row>
    <row r="6899" spans="1:14" x14ac:dyDescent="0.2">
      <c r="A6899" t="s">
        <v>7158</v>
      </c>
      <c r="B6899" t="s">
        <v>33996</v>
      </c>
      <c r="I6899" t="s">
        <v>5</v>
      </c>
      <c r="J6899">
        <v>57388.67</v>
      </c>
      <c r="M6899">
        <v>57388.67</v>
      </c>
      <c r="N6899">
        <f t="shared" si="107"/>
        <v>0</v>
      </c>
    </row>
    <row r="6900" spans="1:14" x14ac:dyDescent="0.2">
      <c r="A6900" t="s">
        <v>7159</v>
      </c>
      <c r="B6900" t="s">
        <v>33996</v>
      </c>
      <c r="I6900" t="s">
        <v>5</v>
      </c>
      <c r="J6900">
        <v>57388.67</v>
      </c>
      <c r="M6900">
        <v>57388.67</v>
      </c>
      <c r="N6900">
        <f t="shared" si="107"/>
        <v>0</v>
      </c>
    </row>
    <row r="6901" spans="1:14" x14ac:dyDescent="0.2">
      <c r="A6901" t="s">
        <v>7160</v>
      </c>
      <c r="B6901" t="s">
        <v>33997</v>
      </c>
      <c r="I6901" t="s">
        <v>5</v>
      </c>
      <c r="J6901">
        <v>34073.86</v>
      </c>
      <c r="M6901">
        <v>34073.86</v>
      </c>
      <c r="N6901">
        <f t="shared" si="107"/>
        <v>0</v>
      </c>
    </row>
    <row r="6902" spans="1:14" x14ac:dyDescent="0.2">
      <c r="A6902" t="s">
        <v>7161</v>
      </c>
      <c r="B6902" t="s">
        <v>33997</v>
      </c>
      <c r="I6902" t="s">
        <v>5</v>
      </c>
      <c r="J6902">
        <v>34073.86</v>
      </c>
      <c r="M6902">
        <v>34073.86</v>
      </c>
      <c r="N6902">
        <f t="shared" si="107"/>
        <v>0</v>
      </c>
    </row>
    <row r="6903" spans="1:14" x14ac:dyDescent="0.2">
      <c r="A6903" t="s">
        <v>7162</v>
      </c>
      <c r="B6903" t="s">
        <v>33998</v>
      </c>
      <c r="I6903" t="s">
        <v>5</v>
      </c>
      <c r="J6903">
        <v>41789.360000000001</v>
      </c>
      <c r="M6903">
        <v>41789.360000000001</v>
      </c>
      <c r="N6903">
        <f t="shared" si="107"/>
        <v>0</v>
      </c>
    </row>
    <row r="6904" spans="1:14" x14ac:dyDescent="0.2">
      <c r="A6904" t="s">
        <v>7163</v>
      </c>
      <c r="B6904" t="s">
        <v>33998</v>
      </c>
      <c r="I6904" t="s">
        <v>5</v>
      </c>
      <c r="J6904">
        <v>41789.360000000001</v>
      </c>
      <c r="M6904">
        <v>41789.360000000001</v>
      </c>
      <c r="N6904">
        <f t="shared" si="107"/>
        <v>0</v>
      </c>
    </row>
    <row r="6905" spans="1:14" x14ac:dyDescent="0.2">
      <c r="A6905" t="s">
        <v>7164</v>
      </c>
      <c r="B6905" t="s">
        <v>33999</v>
      </c>
      <c r="I6905" t="s">
        <v>5</v>
      </c>
      <c r="J6905">
        <v>62031.839999999997</v>
      </c>
      <c r="M6905">
        <v>62031.839999999997</v>
      </c>
      <c r="N6905">
        <f t="shared" si="107"/>
        <v>0</v>
      </c>
    </row>
    <row r="6906" spans="1:14" x14ac:dyDescent="0.2">
      <c r="A6906" t="s">
        <v>7165</v>
      </c>
      <c r="B6906" t="s">
        <v>33999</v>
      </c>
      <c r="I6906" t="s">
        <v>5</v>
      </c>
      <c r="J6906">
        <v>62031.839999999997</v>
      </c>
      <c r="M6906">
        <v>62031.839999999997</v>
      </c>
      <c r="N6906">
        <f t="shared" si="107"/>
        <v>0</v>
      </c>
    </row>
    <row r="6907" spans="1:14" x14ac:dyDescent="0.2">
      <c r="A6907" t="s">
        <v>7166</v>
      </c>
      <c r="B6907" t="s">
        <v>34000</v>
      </c>
      <c r="I6907" t="s">
        <v>5</v>
      </c>
      <c r="J6907">
        <v>43439.15</v>
      </c>
      <c r="M6907">
        <v>43439.15</v>
      </c>
      <c r="N6907">
        <f t="shared" si="107"/>
        <v>0</v>
      </c>
    </row>
    <row r="6908" spans="1:14" x14ac:dyDescent="0.2">
      <c r="A6908" t="s">
        <v>7167</v>
      </c>
      <c r="B6908" t="s">
        <v>34000</v>
      </c>
      <c r="I6908" t="s">
        <v>5</v>
      </c>
      <c r="J6908">
        <v>43439.15</v>
      </c>
      <c r="M6908">
        <v>43439.15</v>
      </c>
      <c r="N6908">
        <f t="shared" si="107"/>
        <v>0</v>
      </c>
    </row>
    <row r="6909" spans="1:14" x14ac:dyDescent="0.2">
      <c r="A6909" t="s">
        <v>7168</v>
      </c>
      <c r="B6909" t="s">
        <v>34001</v>
      </c>
      <c r="I6909" t="s">
        <v>5</v>
      </c>
      <c r="J6909">
        <v>54878.61</v>
      </c>
      <c r="M6909">
        <v>54878.61</v>
      </c>
      <c r="N6909">
        <f t="shared" si="107"/>
        <v>0</v>
      </c>
    </row>
    <row r="6910" spans="1:14" x14ac:dyDescent="0.2">
      <c r="A6910" t="s">
        <v>7169</v>
      </c>
      <c r="B6910" t="s">
        <v>34001</v>
      </c>
      <c r="I6910" t="s">
        <v>5</v>
      </c>
      <c r="J6910">
        <v>54878.61</v>
      </c>
      <c r="M6910">
        <v>54878.61</v>
      </c>
      <c r="N6910">
        <f t="shared" si="107"/>
        <v>0</v>
      </c>
    </row>
    <row r="6911" spans="1:14" x14ac:dyDescent="0.2">
      <c r="A6911" t="s">
        <v>7170</v>
      </c>
      <c r="B6911" t="s">
        <v>34002</v>
      </c>
      <c r="I6911" t="s">
        <v>5</v>
      </c>
      <c r="J6911">
        <v>67260.399999999994</v>
      </c>
      <c r="M6911">
        <v>67260.399999999994</v>
      </c>
      <c r="N6911">
        <f t="shared" si="107"/>
        <v>0</v>
      </c>
    </row>
    <row r="6912" spans="1:14" x14ac:dyDescent="0.2">
      <c r="A6912" t="s">
        <v>7171</v>
      </c>
      <c r="B6912" t="s">
        <v>34002</v>
      </c>
      <c r="I6912" t="s">
        <v>5</v>
      </c>
      <c r="J6912">
        <v>67260.399999999994</v>
      </c>
      <c r="M6912">
        <v>67260.399999999994</v>
      </c>
      <c r="N6912">
        <f t="shared" si="107"/>
        <v>0</v>
      </c>
    </row>
    <row r="6913" spans="1:14" x14ac:dyDescent="0.2">
      <c r="A6913" t="s">
        <v>7172</v>
      </c>
      <c r="B6913" t="s">
        <v>34003</v>
      </c>
      <c r="I6913" t="s">
        <v>5</v>
      </c>
      <c r="J6913">
        <v>63311.65</v>
      </c>
      <c r="M6913">
        <v>63311.65</v>
      </c>
      <c r="N6913">
        <f t="shared" si="107"/>
        <v>0</v>
      </c>
    </row>
    <row r="6914" spans="1:14" x14ac:dyDescent="0.2">
      <c r="A6914" t="s">
        <v>7173</v>
      </c>
      <c r="B6914" t="s">
        <v>34003</v>
      </c>
      <c r="I6914" t="s">
        <v>5</v>
      </c>
      <c r="J6914">
        <v>63311.65</v>
      </c>
      <c r="M6914">
        <v>63311.65</v>
      </c>
      <c r="N6914">
        <f t="shared" si="107"/>
        <v>0</v>
      </c>
    </row>
    <row r="6915" spans="1:14" x14ac:dyDescent="0.2">
      <c r="A6915" t="s">
        <v>7174</v>
      </c>
      <c r="B6915" t="s">
        <v>34004</v>
      </c>
      <c r="I6915" t="s">
        <v>5</v>
      </c>
      <c r="J6915">
        <v>73853.27</v>
      </c>
      <c r="M6915">
        <v>73853.27</v>
      </c>
      <c r="N6915">
        <f t="shared" si="107"/>
        <v>0</v>
      </c>
    </row>
    <row r="6916" spans="1:14" x14ac:dyDescent="0.2">
      <c r="A6916" t="s">
        <v>7175</v>
      </c>
      <c r="B6916" t="s">
        <v>34004</v>
      </c>
      <c r="I6916" t="s">
        <v>5</v>
      </c>
      <c r="J6916">
        <v>73853.27</v>
      </c>
      <c r="M6916">
        <v>73853.27</v>
      </c>
      <c r="N6916">
        <f t="shared" ref="N6916:N6979" si="108">J6916-M6916</f>
        <v>0</v>
      </c>
    </row>
    <row r="6917" spans="1:14" x14ac:dyDescent="0.2">
      <c r="A6917" t="s">
        <v>7176</v>
      </c>
      <c r="B6917" t="s">
        <v>34005</v>
      </c>
      <c r="I6917" t="s">
        <v>5</v>
      </c>
      <c r="J6917">
        <v>92498.12</v>
      </c>
      <c r="M6917">
        <v>92498.12</v>
      </c>
      <c r="N6917">
        <f t="shared" si="108"/>
        <v>0</v>
      </c>
    </row>
    <row r="6918" spans="1:14" x14ac:dyDescent="0.2">
      <c r="A6918" t="s">
        <v>7177</v>
      </c>
      <c r="B6918" t="s">
        <v>34005</v>
      </c>
      <c r="I6918" t="s">
        <v>5</v>
      </c>
      <c r="J6918">
        <v>92498.12</v>
      </c>
      <c r="M6918">
        <v>92498.12</v>
      </c>
      <c r="N6918">
        <f t="shared" si="108"/>
        <v>0</v>
      </c>
    </row>
    <row r="6919" spans="1:14" x14ac:dyDescent="0.2">
      <c r="A6919" t="s">
        <v>7178</v>
      </c>
      <c r="B6919" t="s">
        <v>34006</v>
      </c>
      <c r="I6919" t="s">
        <v>5</v>
      </c>
      <c r="J6919">
        <v>1115.1400000000001</v>
      </c>
      <c r="M6919">
        <v>1115.1400000000001</v>
      </c>
      <c r="N6919">
        <f t="shared" si="108"/>
        <v>0</v>
      </c>
    </row>
    <row r="6920" spans="1:14" x14ac:dyDescent="0.2">
      <c r="A6920" t="s">
        <v>7179</v>
      </c>
      <c r="B6920" t="s">
        <v>34006</v>
      </c>
      <c r="I6920" t="s">
        <v>5</v>
      </c>
      <c r="J6920">
        <v>1115.1400000000001</v>
      </c>
      <c r="M6920">
        <v>1115.1400000000001</v>
      </c>
      <c r="N6920">
        <f t="shared" si="108"/>
        <v>0</v>
      </c>
    </row>
    <row r="6921" spans="1:14" x14ac:dyDescent="0.2">
      <c r="A6921" t="s">
        <v>7180</v>
      </c>
      <c r="B6921" t="s">
        <v>34007</v>
      </c>
      <c r="I6921" t="s">
        <v>5</v>
      </c>
      <c r="J6921">
        <v>1219.31</v>
      </c>
      <c r="M6921">
        <v>1219.31</v>
      </c>
      <c r="N6921">
        <f t="shared" si="108"/>
        <v>0</v>
      </c>
    </row>
    <row r="6922" spans="1:14" x14ac:dyDescent="0.2">
      <c r="A6922" t="s">
        <v>7181</v>
      </c>
      <c r="B6922" t="s">
        <v>34007</v>
      </c>
      <c r="I6922" t="s">
        <v>5</v>
      </c>
      <c r="J6922">
        <v>1219.31</v>
      </c>
      <c r="M6922">
        <v>1219.31</v>
      </c>
      <c r="N6922">
        <f t="shared" si="108"/>
        <v>0</v>
      </c>
    </row>
    <row r="6923" spans="1:14" x14ac:dyDescent="0.2">
      <c r="A6923" t="s">
        <v>7182</v>
      </c>
      <c r="B6923" t="s">
        <v>34008</v>
      </c>
      <c r="I6923" t="s">
        <v>5</v>
      </c>
      <c r="J6923">
        <v>1483.81</v>
      </c>
      <c r="M6923">
        <v>1483.81</v>
      </c>
      <c r="N6923">
        <f t="shared" si="108"/>
        <v>0</v>
      </c>
    </row>
    <row r="6924" spans="1:14" x14ac:dyDescent="0.2">
      <c r="A6924" t="s">
        <v>7183</v>
      </c>
      <c r="B6924" t="s">
        <v>34008</v>
      </c>
      <c r="I6924" t="s">
        <v>5</v>
      </c>
      <c r="J6924">
        <v>1483.81</v>
      </c>
      <c r="M6924">
        <v>1483.81</v>
      </c>
      <c r="N6924">
        <f t="shared" si="108"/>
        <v>0</v>
      </c>
    </row>
    <row r="6925" spans="1:14" x14ac:dyDescent="0.2">
      <c r="A6925" t="s">
        <v>7184</v>
      </c>
      <c r="B6925" t="s">
        <v>34009</v>
      </c>
      <c r="I6925" t="s">
        <v>5</v>
      </c>
      <c r="J6925">
        <v>1801.29</v>
      </c>
      <c r="M6925">
        <v>1801.29</v>
      </c>
      <c r="N6925">
        <f t="shared" si="108"/>
        <v>0</v>
      </c>
    </row>
    <row r="6926" spans="1:14" x14ac:dyDescent="0.2">
      <c r="A6926" t="s">
        <v>7185</v>
      </c>
      <c r="B6926" t="s">
        <v>34009</v>
      </c>
      <c r="I6926" t="s">
        <v>5</v>
      </c>
      <c r="J6926">
        <v>1801.29</v>
      </c>
      <c r="M6926">
        <v>1801.29</v>
      </c>
      <c r="N6926">
        <f t="shared" si="108"/>
        <v>0</v>
      </c>
    </row>
    <row r="6927" spans="1:14" x14ac:dyDescent="0.2">
      <c r="A6927" t="s">
        <v>7186</v>
      </c>
      <c r="B6927" t="s">
        <v>34010</v>
      </c>
      <c r="I6927" t="s">
        <v>5</v>
      </c>
      <c r="J6927">
        <v>2133.34</v>
      </c>
      <c r="M6927">
        <v>2133.34</v>
      </c>
      <c r="N6927">
        <f t="shared" si="108"/>
        <v>0</v>
      </c>
    </row>
    <row r="6928" spans="1:14" x14ac:dyDescent="0.2">
      <c r="A6928" t="s">
        <v>7187</v>
      </c>
      <c r="B6928" t="s">
        <v>34010</v>
      </c>
      <c r="I6928" t="s">
        <v>5</v>
      </c>
      <c r="J6928">
        <v>2133.34</v>
      </c>
      <c r="M6928">
        <v>2133.34</v>
      </c>
      <c r="N6928">
        <f t="shared" si="108"/>
        <v>0</v>
      </c>
    </row>
    <row r="6929" spans="1:14" x14ac:dyDescent="0.2">
      <c r="A6929" t="s">
        <v>7188</v>
      </c>
      <c r="B6929" t="s">
        <v>34011</v>
      </c>
      <c r="I6929" t="s">
        <v>5</v>
      </c>
      <c r="J6929">
        <v>2562.67</v>
      </c>
      <c r="M6929">
        <v>2562.67</v>
      </c>
      <c r="N6929">
        <f t="shared" si="108"/>
        <v>0</v>
      </c>
    </row>
    <row r="6930" spans="1:14" x14ac:dyDescent="0.2">
      <c r="A6930" t="s">
        <v>7189</v>
      </c>
      <c r="B6930" t="s">
        <v>34011</v>
      </c>
      <c r="I6930" t="s">
        <v>5</v>
      </c>
      <c r="J6930">
        <v>2562.67</v>
      </c>
      <c r="M6930">
        <v>2562.67</v>
      </c>
      <c r="N6930">
        <f t="shared" si="108"/>
        <v>0</v>
      </c>
    </row>
    <row r="6931" spans="1:14" x14ac:dyDescent="0.2">
      <c r="A6931" t="s">
        <v>7190</v>
      </c>
      <c r="B6931" t="s">
        <v>34012</v>
      </c>
      <c r="I6931" t="s">
        <v>5</v>
      </c>
      <c r="J6931">
        <v>2955.33</v>
      </c>
      <c r="M6931">
        <v>2955.33</v>
      </c>
      <c r="N6931">
        <f t="shared" si="108"/>
        <v>0</v>
      </c>
    </row>
    <row r="6932" spans="1:14" x14ac:dyDescent="0.2">
      <c r="A6932" t="s">
        <v>7191</v>
      </c>
      <c r="B6932" t="s">
        <v>34012</v>
      </c>
      <c r="I6932" t="s">
        <v>5</v>
      </c>
      <c r="J6932">
        <v>2955.33</v>
      </c>
      <c r="M6932">
        <v>2955.33</v>
      </c>
      <c r="N6932">
        <f t="shared" si="108"/>
        <v>0</v>
      </c>
    </row>
    <row r="6933" spans="1:14" x14ac:dyDescent="0.2">
      <c r="A6933" t="s">
        <v>7192</v>
      </c>
      <c r="B6933" t="s">
        <v>34013</v>
      </c>
      <c r="I6933" t="s">
        <v>5</v>
      </c>
      <c r="J6933">
        <v>3360.17</v>
      </c>
      <c r="M6933">
        <v>3360.17</v>
      </c>
      <c r="N6933">
        <f t="shared" si="108"/>
        <v>0</v>
      </c>
    </row>
    <row r="6934" spans="1:14" x14ac:dyDescent="0.2">
      <c r="A6934" t="s">
        <v>7193</v>
      </c>
      <c r="B6934" t="s">
        <v>34013</v>
      </c>
      <c r="I6934" t="s">
        <v>5</v>
      </c>
      <c r="J6934">
        <v>3360.17</v>
      </c>
      <c r="M6934">
        <v>3360.17</v>
      </c>
      <c r="N6934">
        <f t="shared" si="108"/>
        <v>0</v>
      </c>
    </row>
    <row r="6935" spans="1:14" x14ac:dyDescent="0.2">
      <c r="A6935" t="s">
        <v>7194</v>
      </c>
      <c r="B6935" t="s">
        <v>34014</v>
      </c>
      <c r="I6935" t="s">
        <v>5</v>
      </c>
      <c r="J6935">
        <v>4021.46</v>
      </c>
      <c r="M6935">
        <v>4021.46</v>
      </c>
      <c r="N6935">
        <f t="shared" si="108"/>
        <v>0</v>
      </c>
    </row>
    <row r="6936" spans="1:14" x14ac:dyDescent="0.2">
      <c r="A6936" t="s">
        <v>7195</v>
      </c>
      <c r="B6936" t="s">
        <v>34014</v>
      </c>
      <c r="I6936" t="s">
        <v>5</v>
      </c>
      <c r="J6936">
        <v>4021.46</v>
      </c>
      <c r="M6936">
        <v>4021.46</v>
      </c>
      <c r="N6936">
        <f t="shared" si="108"/>
        <v>0</v>
      </c>
    </row>
    <row r="6937" spans="1:14" x14ac:dyDescent="0.2">
      <c r="A6937" t="s">
        <v>7196</v>
      </c>
      <c r="B6937" t="s">
        <v>34015</v>
      </c>
      <c r="I6937" t="s">
        <v>5</v>
      </c>
      <c r="J6937">
        <v>4332.3599999999997</v>
      </c>
      <c r="M6937">
        <v>4332.3599999999997</v>
      </c>
      <c r="N6937">
        <f t="shared" si="108"/>
        <v>0</v>
      </c>
    </row>
    <row r="6938" spans="1:14" x14ac:dyDescent="0.2">
      <c r="A6938" t="s">
        <v>7197</v>
      </c>
      <c r="B6938" t="s">
        <v>34015</v>
      </c>
      <c r="I6938" t="s">
        <v>5</v>
      </c>
      <c r="J6938">
        <v>4332.3599999999997</v>
      </c>
      <c r="M6938">
        <v>4332.3599999999997</v>
      </c>
      <c r="N6938">
        <f t="shared" si="108"/>
        <v>0</v>
      </c>
    </row>
    <row r="6939" spans="1:14" x14ac:dyDescent="0.2">
      <c r="A6939" t="s">
        <v>7198</v>
      </c>
      <c r="B6939" t="s">
        <v>34016</v>
      </c>
      <c r="I6939" t="s">
        <v>5</v>
      </c>
      <c r="J6939">
        <v>5308.55</v>
      </c>
      <c r="M6939">
        <v>5308.55</v>
      </c>
      <c r="N6939">
        <f t="shared" si="108"/>
        <v>0</v>
      </c>
    </row>
    <row r="6940" spans="1:14" x14ac:dyDescent="0.2">
      <c r="A6940" t="s">
        <v>7199</v>
      </c>
      <c r="B6940" t="s">
        <v>34016</v>
      </c>
      <c r="I6940" t="s">
        <v>5</v>
      </c>
      <c r="J6940">
        <v>5308.55</v>
      </c>
      <c r="M6940">
        <v>5308.55</v>
      </c>
      <c r="N6940">
        <f t="shared" si="108"/>
        <v>0</v>
      </c>
    </row>
    <row r="6941" spans="1:14" x14ac:dyDescent="0.2">
      <c r="A6941" t="s">
        <v>7200</v>
      </c>
      <c r="B6941" t="s">
        <v>34017</v>
      </c>
      <c r="I6941" t="s">
        <v>5</v>
      </c>
      <c r="J6941">
        <v>10630.47</v>
      </c>
      <c r="M6941">
        <v>10630.47</v>
      </c>
      <c r="N6941">
        <f t="shared" si="108"/>
        <v>0</v>
      </c>
    </row>
    <row r="6942" spans="1:14" x14ac:dyDescent="0.2">
      <c r="A6942" t="s">
        <v>7201</v>
      </c>
      <c r="B6942" t="s">
        <v>34017</v>
      </c>
      <c r="I6942" t="s">
        <v>5</v>
      </c>
      <c r="J6942">
        <v>10630.47</v>
      </c>
      <c r="M6942">
        <v>10630.47</v>
      </c>
      <c r="N6942">
        <f t="shared" si="108"/>
        <v>0</v>
      </c>
    </row>
    <row r="6943" spans="1:14" x14ac:dyDescent="0.2">
      <c r="A6943" t="s">
        <v>7202</v>
      </c>
      <c r="B6943" t="s">
        <v>34018</v>
      </c>
      <c r="I6943" t="s">
        <v>5</v>
      </c>
      <c r="J6943">
        <v>13459.99</v>
      </c>
      <c r="M6943">
        <v>13459.99</v>
      </c>
      <c r="N6943">
        <f t="shared" si="108"/>
        <v>0</v>
      </c>
    </row>
    <row r="6944" spans="1:14" x14ac:dyDescent="0.2">
      <c r="A6944" t="s">
        <v>7203</v>
      </c>
      <c r="B6944" t="s">
        <v>34018</v>
      </c>
      <c r="I6944" t="s">
        <v>5</v>
      </c>
      <c r="J6944">
        <v>13459.99</v>
      </c>
      <c r="M6944">
        <v>13459.99</v>
      </c>
      <c r="N6944">
        <f t="shared" si="108"/>
        <v>0</v>
      </c>
    </row>
    <row r="6945" spans="1:14" x14ac:dyDescent="0.2">
      <c r="A6945" t="s">
        <v>7204</v>
      </c>
      <c r="B6945" t="s">
        <v>34019</v>
      </c>
      <c r="I6945" t="s">
        <v>5</v>
      </c>
      <c r="J6945">
        <v>20730.36</v>
      </c>
      <c r="M6945">
        <v>20730.36</v>
      </c>
      <c r="N6945">
        <f t="shared" si="108"/>
        <v>0</v>
      </c>
    </row>
    <row r="6946" spans="1:14" x14ac:dyDescent="0.2">
      <c r="A6946" t="s">
        <v>7205</v>
      </c>
      <c r="B6946" t="s">
        <v>34019</v>
      </c>
      <c r="I6946" t="s">
        <v>5</v>
      </c>
      <c r="J6946">
        <v>20730.36</v>
      </c>
      <c r="M6946">
        <v>20730.36</v>
      </c>
      <c r="N6946">
        <f t="shared" si="108"/>
        <v>0</v>
      </c>
    </row>
    <row r="6947" spans="1:14" x14ac:dyDescent="0.2">
      <c r="A6947" t="s">
        <v>7206</v>
      </c>
      <c r="B6947" t="s">
        <v>34020</v>
      </c>
      <c r="I6947" t="s">
        <v>5</v>
      </c>
      <c r="J6947">
        <v>21820.81</v>
      </c>
      <c r="M6947">
        <v>21820.81</v>
      </c>
      <c r="N6947">
        <f t="shared" si="108"/>
        <v>0</v>
      </c>
    </row>
    <row r="6948" spans="1:14" x14ac:dyDescent="0.2">
      <c r="A6948" t="s">
        <v>7207</v>
      </c>
      <c r="B6948" t="s">
        <v>34020</v>
      </c>
      <c r="I6948" t="s">
        <v>5</v>
      </c>
      <c r="J6948">
        <v>21820.81</v>
      </c>
      <c r="M6948">
        <v>21820.81</v>
      </c>
      <c r="N6948">
        <f t="shared" si="108"/>
        <v>0</v>
      </c>
    </row>
    <row r="6949" spans="1:14" x14ac:dyDescent="0.2">
      <c r="A6949" t="s">
        <v>7208</v>
      </c>
      <c r="B6949" t="s">
        <v>34021</v>
      </c>
      <c r="I6949" t="s">
        <v>5</v>
      </c>
      <c r="J6949">
        <v>30012.240000000002</v>
      </c>
      <c r="M6949">
        <v>30012.240000000002</v>
      </c>
      <c r="N6949">
        <f t="shared" si="108"/>
        <v>0</v>
      </c>
    </row>
    <row r="6950" spans="1:14" x14ac:dyDescent="0.2">
      <c r="A6950" t="s">
        <v>7209</v>
      </c>
      <c r="B6950" t="s">
        <v>34021</v>
      </c>
      <c r="I6950" t="s">
        <v>5</v>
      </c>
      <c r="J6950">
        <v>30012.240000000002</v>
      </c>
      <c r="M6950">
        <v>30012.240000000002</v>
      </c>
      <c r="N6950">
        <f t="shared" si="108"/>
        <v>0</v>
      </c>
    </row>
    <row r="6951" spans="1:14" x14ac:dyDescent="0.2">
      <c r="A6951" t="s">
        <v>7210</v>
      </c>
      <c r="B6951" t="s">
        <v>34022</v>
      </c>
      <c r="I6951" t="s">
        <v>5</v>
      </c>
      <c r="J6951">
        <v>1115.1400000000001</v>
      </c>
      <c r="M6951">
        <v>1115.1400000000001</v>
      </c>
      <c r="N6951">
        <f t="shared" si="108"/>
        <v>0</v>
      </c>
    </row>
    <row r="6952" spans="1:14" x14ac:dyDescent="0.2">
      <c r="A6952" t="s">
        <v>7211</v>
      </c>
      <c r="B6952" t="s">
        <v>34022</v>
      </c>
      <c r="I6952" t="s">
        <v>5</v>
      </c>
      <c r="J6952">
        <v>1115.1400000000001</v>
      </c>
      <c r="M6952">
        <v>1115.1400000000001</v>
      </c>
      <c r="N6952">
        <f t="shared" si="108"/>
        <v>0</v>
      </c>
    </row>
    <row r="6953" spans="1:14" x14ac:dyDescent="0.2">
      <c r="A6953" t="s">
        <v>7212</v>
      </c>
      <c r="B6953" t="s">
        <v>34023</v>
      </c>
      <c r="I6953" t="s">
        <v>5</v>
      </c>
      <c r="J6953">
        <v>1219.31</v>
      </c>
      <c r="M6953">
        <v>1219.31</v>
      </c>
      <c r="N6953">
        <f t="shared" si="108"/>
        <v>0</v>
      </c>
    </row>
    <row r="6954" spans="1:14" x14ac:dyDescent="0.2">
      <c r="A6954" t="s">
        <v>7213</v>
      </c>
      <c r="B6954" t="s">
        <v>34023</v>
      </c>
      <c r="I6954" t="s">
        <v>5</v>
      </c>
      <c r="J6954">
        <v>1219.31</v>
      </c>
      <c r="M6954">
        <v>1219.31</v>
      </c>
      <c r="N6954">
        <f t="shared" si="108"/>
        <v>0</v>
      </c>
    </row>
    <row r="6955" spans="1:14" x14ac:dyDescent="0.2">
      <c r="A6955" t="s">
        <v>7214</v>
      </c>
      <c r="B6955" t="s">
        <v>34024</v>
      </c>
      <c r="I6955" t="s">
        <v>5</v>
      </c>
      <c r="J6955">
        <v>1483.81</v>
      </c>
      <c r="M6955">
        <v>1483.81</v>
      </c>
      <c r="N6955">
        <f t="shared" si="108"/>
        <v>0</v>
      </c>
    </row>
    <row r="6956" spans="1:14" x14ac:dyDescent="0.2">
      <c r="A6956" t="s">
        <v>7215</v>
      </c>
      <c r="B6956" t="s">
        <v>34024</v>
      </c>
      <c r="I6956" t="s">
        <v>5</v>
      </c>
      <c r="J6956">
        <v>1483.81</v>
      </c>
      <c r="M6956">
        <v>1483.81</v>
      </c>
      <c r="N6956">
        <f t="shared" si="108"/>
        <v>0</v>
      </c>
    </row>
    <row r="6957" spans="1:14" x14ac:dyDescent="0.2">
      <c r="A6957" t="s">
        <v>7216</v>
      </c>
      <c r="B6957" t="s">
        <v>34025</v>
      </c>
      <c r="I6957" t="s">
        <v>5</v>
      </c>
      <c r="J6957">
        <v>1801.84</v>
      </c>
      <c r="M6957">
        <v>1801.84</v>
      </c>
      <c r="N6957">
        <f t="shared" si="108"/>
        <v>0</v>
      </c>
    </row>
    <row r="6958" spans="1:14" x14ac:dyDescent="0.2">
      <c r="A6958" t="s">
        <v>7217</v>
      </c>
      <c r="B6958" t="s">
        <v>34025</v>
      </c>
      <c r="I6958" t="s">
        <v>5</v>
      </c>
      <c r="J6958">
        <v>1801.84</v>
      </c>
      <c r="M6958">
        <v>1801.84</v>
      </c>
      <c r="N6958">
        <f t="shared" si="108"/>
        <v>0</v>
      </c>
    </row>
    <row r="6959" spans="1:14" x14ac:dyDescent="0.2">
      <c r="A6959" t="s">
        <v>7218</v>
      </c>
      <c r="B6959" t="s">
        <v>34026</v>
      </c>
      <c r="I6959" t="s">
        <v>5</v>
      </c>
      <c r="J6959">
        <v>2168.27</v>
      </c>
      <c r="M6959">
        <v>2168.27</v>
      </c>
      <c r="N6959">
        <f t="shared" si="108"/>
        <v>0</v>
      </c>
    </row>
    <row r="6960" spans="1:14" x14ac:dyDescent="0.2">
      <c r="A6960" t="s">
        <v>7219</v>
      </c>
      <c r="B6960" t="s">
        <v>34026</v>
      </c>
      <c r="I6960" t="s">
        <v>5</v>
      </c>
      <c r="J6960">
        <v>2168.27</v>
      </c>
      <c r="M6960">
        <v>2168.27</v>
      </c>
      <c r="N6960">
        <f t="shared" si="108"/>
        <v>0</v>
      </c>
    </row>
    <row r="6961" spans="1:14" x14ac:dyDescent="0.2">
      <c r="A6961" t="s">
        <v>7220</v>
      </c>
      <c r="B6961" t="s">
        <v>34027</v>
      </c>
      <c r="I6961" t="s">
        <v>5</v>
      </c>
      <c r="J6961">
        <v>2591.27</v>
      </c>
      <c r="M6961">
        <v>2591.27</v>
      </c>
      <c r="N6961">
        <f t="shared" si="108"/>
        <v>0</v>
      </c>
    </row>
    <row r="6962" spans="1:14" x14ac:dyDescent="0.2">
      <c r="A6962" t="s">
        <v>7221</v>
      </c>
      <c r="B6962" t="s">
        <v>34027</v>
      </c>
      <c r="I6962" t="s">
        <v>5</v>
      </c>
      <c r="J6962">
        <v>2591.27</v>
      </c>
      <c r="M6962">
        <v>2591.27</v>
      </c>
      <c r="N6962">
        <f t="shared" si="108"/>
        <v>0</v>
      </c>
    </row>
    <row r="6963" spans="1:14" x14ac:dyDescent="0.2">
      <c r="A6963" t="s">
        <v>7222</v>
      </c>
      <c r="B6963" t="s">
        <v>34028</v>
      </c>
      <c r="I6963" t="s">
        <v>5</v>
      </c>
      <c r="J6963">
        <v>2986.15</v>
      </c>
      <c r="M6963">
        <v>2986.15</v>
      </c>
      <c r="N6963">
        <f t="shared" si="108"/>
        <v>0</v>
      </c>
    </row>
    <row r="6964" spans="1:14" x14ac:dyDescent="0.2">
      <c r="A6964" t="s">
        <v>7223</v>
      </c>
      <c r="B6964" t="s">
        <v>34028</v>
      </c>
      <c r="I6964" t="s">
        <v>5</v>
      </c>
      <c r="J6964">
        <v>2986.15</v>
      </c>
      <c r="M6964">
        <v>2986.15</v>
      </c>
      <c r="N6964">
        <f t="shared" si="108"/>
        <v>0</v>
      </c>
    </row>
    <row r="6965" spans="1:14" x14ac:dyDescent="0.2">
      <c r="A6965" t="s">
        <v>7224</v>
      </c>
      <c r="B6965" t="s">
        <v>34029</v>
      </c>
      <c r="I6965" t="s">
        <v>5</v>
      </c>
      <c r="J6965">
        <v>3506.86</v>
      </c>
      <c r="M6965">
        <v>3506.86</v>
      </c>
      <c r="N6965">
        <f t="shared" si="108"/>
        <v>0</v>
      </c>
    </row>
    <row r="6966" spans="1:14" x14ac:dyDescent="0.2">
      <c r="A6966" t="s">
        <v>7225</v>
      </c>
      <c r="B6966" t="s">
        <v>34029</v>
      </c>
      <c r="I6966" t="s">
        <v>5</v>
      </c>
      <c r="J6966">
        <v>3506.86</v>
      </c>
      <c r="M6966">
        <v>3506.86</v>
      </c>
      <c r="N6966">
        <f t="shared" si="108"/>
        <v>0</v>
      </c>
    </row>
    <row r="6967" spans="1:14" x14ac:dyDescent="0.2">
      <c r="A6967" t="s">
        <v>7226</v>
      </c>
      <c r="B6967" t="s">
        <v>34030</v>
      </c>
      <c r="I6967" t="s">
        <v>5</v>
      </c>
      <c r="J6967">
        <v>4204.8500000000004</v>
      </c>
      <c r="M6967">
        <v>4204.8500000000004</v>
      </c>
      <c r="N6967">
        <f t="shared" si="108"/>
        <v>0</v>
      </c>
    </row>
    <row r="6968" spans="1:14" x14ac:dyDescent="0.2">
      <c r="A6968" t="s">
        <v>7227</v>
      </c>
      <c r="B6968" t="s">
        <v>34030</v>
      </c>
      <c r="I6968" t="s">
        <v>5</v>
      </c>
      <c r="J6968">
        <v>4204.8500000000004</v>
      </c>
      <c r="M6968">
        <v>4204.8500000000004</v>
      </c>
      <c r="N6968">
        <f t="shared" si="108"/>
        <v>0</v>
      </c>
    </row>
    <row r="6969" spans="1:14" x14ac:dyDescent="0.2">
      <c r="A6969" t="s">
        <v>7228</v>
      </c>
      <c r="B6969" t="s">
        <v>34031</v>
      </c>
      <c r="I6969" t="s">
        <v>5</v>
      </c>
      <c r="J6969">
        <v>4818.8500000000004</v>
      </c>
      <c r="M6969">
        <v>4818.8500000000004</v>
      </c>
      <c r="N6969">
        <f t="shared" si="108"/>
        <v>0</v>
      </c>
    </row>
    <row r="6970" spans="1:14" x14ac:dyDescent="0.2">
      <c r="A6970" t="s">
        <v>7229</v>
      </c>
      <c r="B6970" t="s">
        <v>34031</v>
      </c>
      <c r="I6970" t="s">
        <v>5</v>
      </c>
      <c r="J6970">
        <v>4818.8500000000004</v>
      </c>
      <c r="M6970">
        <v>4818.8500000000004</v>
      </c>
      <c r="N6970">
        <f t="shared" si="108"/>
        <v>0</v>
      </c>
    </row>
    <row r="6971" spans="1:14" x14ac:dyDescent="0.2">
      <c r="A6971" t="s">
        <v>7230</v>
      </c>
      <c r="B6971" t="s">
        <v>34032</v>
      </c>
      <c r="I6971" t="s">
        <v>5</v>
      </c>
      <c r="J6971">
        <v>6608.34</v>
      </c>
      <c r="M6971">
        <v>6608.34</v>
      </c>
      <c r="N6971">
        <f t="shared" si="108"/>
        <v>0</v>
      </c>
    </row>
    <row r="6972" spans="1:14" x14ac:dyDescent="0.2">
      <c r="A6972" t="s">
        <v>7231</v>
      </c>
      <c r="B6972" t="s">
        <v>34032</v>
      </c>
      <c r="I6972" t="s">
        <v>5</v>
      </c>
      <c r="J6972">
        <v>6608.34</v>
      </c>
      <c r="M6972">
        <v>6608.34</v>
      </c>
      <c r="N6972">
        <f t="shared" si="108"/>
        <v>0</v>
      </c>
    </row>
    <row r="6973" spans="1:14" x14ac:dyDescent="0.2">
      <c r="A6973" t="s">
        <v>7232</v>
      </c>
      <c r="B6973" t="s">
        <v>34033</v>
      </c>
      <c r="I6973" t="s">
        <v>5</v>
      </c>
      <c r="J6973">
        <v>11412.76</v>
      </c>
      <c r="M6973">
        <v>11412.76</v>
      </c>
      <c r="N6973">
        <f t="shared" si="108"/>
        <v>0</v>
      </c>
    </row>
    <row r="6974" spans="1:14" x14ac:dyDescent="0.2">
      <c r="A6974" t="s">
        <v>7233</v>
      </c>
      <c r="B6974" t="s">
        <v>34033</v>
      </c>
      <c r="I6974" t="s">
        <v>5</v>
      </c>
      <c r="J6974">
        <v>11412.76</v>
      </c>
      <c r="M6974">
        <v>11412.76</v>
      </c>
      <c r="N6974">
        <f t="shared" si="108"/>
        <v>0</v>
      </c>
    </row>
    <row r="6975" spans="1:14" x14ac:dyDescent="0.2">
      <c r="A6975" t="s">
        <v>7234</v>
      </c>
      <c r="B6975" t="s">
        <v>34034</v>
      </c>
      <c r="I6975" t="s">
        <v>5</v>
      </c>
      <c r="J6975">
        <v>1149.8499999999999</v>
      </c>
      <c r="M6975">
        <v>1149.8499999999999</v>
      </c>
      <c r="N6975">
        <f t="shared" si="108"/>
        <v>0</v>
      </c>
    </row>
    <row r="6976" spans="1:14" x14ac:dyDescent="0.2">
      <c r="A6976" t="s">
        <v>7235</v>
      </c>
      <c r="B6976" t="s">
        <v>34034</v>
      </c>
      <c r="I6976" t="s">
        <v>5</v>
      </c>
      <c r="J6976">
        <v>1149.8499999999999</v>
      </c>
      <c r="M6976">
        <v>1149.8499999999999</v>
      </c>
      <c r="N6976">
        <f t="shared" si="108"/>
        <v>0</v>
      </c>
    </row>
    <row r="6977" spans="1:14" x14ac:dyDescent="0.2">
      <c r="A6977" t="s">
        <v>7236</v>
      </c>
      <c r="B6977" t="s">
        <v>34035</v>
      </c>
      <c r="I6977" t="s">
        <v>5</v>
      </c>
      <c r="J6977">
        <v>1265.1500000000001</v>
      </c>
      <c r="M6977">
        <v>1265.1500000000001</v>
      </c>
      <c r="N6977">
        <f t="shared" si="108"/>
        <v>0</v>
      </c>
    </row>
    <row r="6978" spans="1:14" x14ac:dyDescent="0.2">
      <c r="A6978" t="s">
        <v>7237</v>
      </c>
      <c r="B6978" t="s">
        <v>34035</v>
      </c>
      <c r="I6978" t="s">
        <v>5</v>
      </c>
      <c r="J6978">
        <v>1265.1500000000001</v>
      </c>
      <c r="M6978">
        <v>1265.1500000000001</v>
      </c>
      <c r="N6978">
        <f t="shared" si="108"/>
        <v>0</v>
      </c>
    </row>
    <row r="6979" spans="1:14" x14ac:dyDescent="0.2">
      <c r="A6979" t="s">
        <v>7238</v>
      </c>
      <c r="B6979" t="s">
        <v>34036</v>
      </c>
      <c r="I6979" t="s">
        <v>5</v>
      </c>
      <c r="J6979">
        <v>1543.67</v>
      </c>
      <c r="M6979">
        <v>1543.67</v>
      </c>
      <c r="N6979">
        <f t="shared" si="108"/>
        <v>0</v>
      </c>
    </row>
    <row r="6980" spans="1:14" x14ac:dyDescent="0.2">
      <c r="A6980" t="s">
        <v>7239</v>
      </c>
      <c r="B6980" t="s">
        <v>34036</v>
      </c>
      <c r="I6980" t="s">
        <v>5</v>
      </c>
      <c r="J6980">
        <v>1543.67</v>
      </c>
      <c r="M6980">
        <v>1543.67</v>
      </c>
      <c r="N6980">
        <f t="shared" ref="N6980:N7043" si="109">J6980-M6980</f>
        <v>0</v>
      </c>
    </row>
    <row r="6981" spans="1:14" x14ac:dyDescent="0.2">
      <c r="A6981" t="s">
        <v>7240</v>
      </c>
      <c r="B6981" t="s">
        <v>34037</v>
      </c>
      <c r="I6981" t="s">
        <v>5</v>
      </c>
      <c r="J6981">
        <v>1884.67</v>
      </c>
      <c r="M6981">
        <v>1884.67</v>
      </c>
      <c r="N6981">
        <f t="shared" si="109"/>
        <v>0</v>
      </c>
    </row>
    <row r="6982" spans="1:14" x14ac:dyDescent="0.2">
      <c r="A6982" t="s">
        <v>7241</v>
      </c>
      <c r="B6982" t="s">
        <v>34037</v>
      </c>
      <c r="I6982" t="s">
        <v>5</v>
      </c>
      <c r="J6982">
        <v>1884.67</v>
      </c>
      <c r="M6982">
        <v>1884.67</v>
      </c>
      <c r="N6982">
        <f t="shared" si="109"/>
        <v>0</v>
      </c>
    </row>
    <row r="6983" spans="1:14" x14ac:dyDescent="0.2">
      <c r="A6983" t="s">
        <v>7242</v>
      </c>
      <c r="B6983" t="s">
        <v>34038</v>
      </c>
      <c r="I6983" t="s">
        <v>5</v>
      </c>
      <c r="J6983">
        <v>2247.91</v>
      </c>
      <c r="M6983">
        <v>2247.91</v>
      </c>
      <c r="N6983">
        <f t="shared" si="109"/>
        <v>0</v>
      </c>
    </row>
    <row r="6984" spans="1:14" x14ac:dyDescent="0.2">
      <c r="A6984" t="s">
        <v>7243</v>
      </c>
      <c r="B6984" t="s">
        <v>34038</v>
      </c>
      <c r="I6984" t="s">
        <v>5</v>
      </c>
      <c r="J6984">
        <v>2247.91</v>
      </c>
      <c r="M6984">
        <v>2247.91</v>
      </c>
      <c r="N6984">
        <f t="shared" si="109"/>
        <v>0</v>
      </c>
    </row>
    <row r="6985" spans="1:14" x14ac:dyDescent="0.2">
      <c r="A6985" t="s">
        <v>7244</v>
      </c>
      <c r="B6985" t="s">
        <v>34039</v>
      </c>
      <c r="I6985" t="s">
        <v>5</v>
      </c>
      <c r="J6985">
        <v>2719.71</v>
      </c>
      <c r="M6985">
        <v>2719.71</v>
      </c>
      <c r="N6985">
        <f t="shared" si="109"/>
        <v>0</v>
      </c>
    </row>
    <row r="6986" spans="1:14" x14ac:dyDescent="0.2">
      <c r="A6986" t="s">
        <v>7245</v>
      </c>
      <c r="B6986" t="s">
        <v>34039</v>
      </c>
      <c r="I6986" t="s">
        <v>5</v>
      </c>
      <c r="J6986">
        <v>2719.71</v>
      </c>
      <c r="M6986">
        <v>2719.71</v>
      </c>
      <c r="N6986">
        <f t="shared" si="109"/>
        <v>0</v>
      </c>
    </row>
    <row r="6987" spans="1:14" x14ac:dyDescent="0.2">
      <c r="A6987" t="s">
        <v>7246</v>
      </c>
      <c r="B6987" t="s">
        <v>34040</v>
      </c>
      <c r="I6987" t="s">
        <v>5</v>
      </c>
      <c r="J6987">
        <v>3168.79</v>
      </c>
      <c r="M6987">
        <v>3168.79</v>
      </c>
      <c r="N6987">
        <f t="shared" si="109"/>
        <v>0</v>
      </c>
    </row>
    <row r="6988" spans="1:14" x14ac:dyDescent="0.2">
      <c r="A6988" t="s">
        <v>7247</v>
      </c>
      <c r="B6988" t="s">
        <v>34040</v>
      </c>
      <c r="I6988" t="s">
        <v>5</v>
      </c>
      <c r="J6988">
        <v>3168.79</v>
      </c>
      <c r="M6988">
        <v>3168.79</v>
      </c>
      <c r="N6988">
        <f t="shared" si="109"/>
        <v>0</v>
      </c>
    </row>
    <row r="6989" spans="1:14" x14ac:dyDescent="0.2">
      <c r="A6989" t="s">
        <v>7248</v>
      </c>
      <c r="B6989" t="s">
        <v>34041</v>
      </c>
      <c r="I6989" t="s">
        <v>5</v>
      </c>
      <c r="J6989">
        <v>3594.75</v>
      </c>
      <c r="M6989">
        <v>3594.75</v>
      </c>
      <c r="N6989">
        <f t="shared" si="109"/>
        <v>0</v>
      </c>
    </row>
    <row r="6990" spans="1:14" x14ac:dyDescent="0.2">
      <c r="A6990" t="s">
        <v>7249</v>
      </c>
      <c r="B6990" t="s">
        <v>34041</v>
      </c>
      <c r="I6990" t="s">
        <v>5</v>
      </c>
      <c r="J6990">
        <v>3594.75</v>
      </c>
      <c r="M6990">
        <v>3594.75</v>
      </c>
      <c r="N6990">
        <f t="shared" si="109"/>
        <v>0</v>
      </c>
    </row>
    <row r="6991" spans="1:14" x14ac:dyDescent="0.2">
      <c r="A6991" t="s">
        <v>7250</v>
      </c>
      <c r="B6991" t="s">
        <v>34042</v>
      </c>
      <c r="I6991" t="s">
        <v>5</v>
      </c>
      <c r="J6991">
        <v>4331.3</v>
      </c>
      <c r="M6991">
        <v>4331.3</v>
      </c>
      <c r="N6991">
        <f t="shared" si="109"/>
        <v>0</v>
      </c>
    </row>
    <row r="6992" spans="1:14" x14ac:dyDescent="0.2">
      <c r="A6992" t="s">
        <v>7251</v>
      </c>
      <c r="B6992" t="s">
        <v>34042</v>
      </c>
      <c r="I6992" t="s">
        <v>5</v>
      </c>
      <c r="J6992">
        <v>4331.3</v>
      </c>
      <c r="M6992">
        <v>4331.3</v>
      </c>
      <c r="N6992">
        <f t="shared" si="109"/>
        <v>0</v>
      </c>
    </row>
    <row r="6993" spans="1:14" x14ac:dyDescent="0.2">
      <c r="A6993" t="s">
        <v>7252</v>
      </c>
      <c r="B6993" t="s">
        <v>34043</v>
      </c>
      <c r="I6993" t="s">
        <v>5</v>
      </c>
      <c r="J6993">
        <v>4680.3</v>
      </c>
      <c r="M6993">
        <v>4680.3</v>
      </c>
      <c r="N6993">
        <f t="shared" si="109"/>
        <v>0</v>
      </c>
    </row>
    <row r="6994" spans="1:14" x14ac:dyDescent="0.2">
      <c r="A6994" t="s">
        <v>7253</v>
      </c>
      <c r="B6994" t="s">
        <v>34043</v>
      </c>
      <c r="I6994" t="s">
        <v>5</v>
      </c>
      <c r="J6994">
        <v>4680.3</v>
      </c>
      <c r="M6994">
        <v>4680.3</v>
      </c>
      <c r="N6994">
        <f t="shared" si="109"/>
        <v>0</v>
      </c>
    </row>
    <row r="6995" spans="1:14" x14ac:dyDescent="0.2">
      <c r="A6995" t="s">
        <v>7254</v>
      </c>
      <c r="B6995" t="s">
        <v>34044</v>
      </c>
      <c r="I6995" t="s">
        <v>5</v>
      </c>
      <c r="J6995">
        <v>5788.29</v>
      </c>
      <c r="M6995">
        <v>5788.29</v>
      </c>
      <c r="N6995">
        <f t="shared" si="109"/>
        <v>0</v>
      </c>
    </row>
    <row r="6996" spans="1:14" x14ac:dyDescent="0.2">
      <c r="A6996" t="s">
        <v>7255</v>
      </c>
      <c r="B6996" t="s">
        <v>34044</v>
      </c>
      <c r="I6996" t="s">
        <v>5</v>
      </c>
      <c r="J6996">
        <v>5788.29</v>
      </c>
      <c r="M6996">
        <v>5788.29</v>
      </c>
      <c r="N6996">
        <f t="shared" si="109"/>
        <v>0</v>
      </c>
    </row>
    <row r="6997" spans="1:14" x14ac:dyDescent="0.2">
      <c r="A6997" t="s">
        <v>7256</v>
      </c>
      <c r="B6997" t="s">
        <v>34045</v>
      </c>
      <c r="I6997" t="s">
        <v>5</v>
      </c>
      <c r="J6997">
        <v>11358.25</v>
      </c>
      <c r="M6997">
        <v>11358.25</v>
      </c>
      <c r="N6997">
        <f t="shared" si="109"/>
        <v>0</v>
      </c>
    </row>
    <row r="6998" spans="1:14" x14ac:dyDescent="0.2">
      <c r="A6998" t="s">
        <v>7257</v>
      </c>
      <c r="B6998" t="s">
        <v>34045</v>
      </c>
      <c r="I6998" t="s">
        <v>5</v>
      </c>
      <c r="J6998">
        <v>11358.25</v>
      </c>
      <c r="M6998">
        <v>11358.25</v>
      </c>
      <c r="N6998">
        <f t="shared" si="109"/>
        <v>0</v>
      </c>
    </row>
    <row r="6999" spans="1:14" x14ac:dyDescent="0.2">
      <c r="A6999" t="s">
        <v>7258</v>
      </c>
      <c r="B6999" t="s">
        <v>34046</v>
      </c>
      <c r="I6999" t="s">
        <v>5</v>
      </c>
      <c r="J6999">
        <v>14369.55</v>
      </c>
      <c r="M6999">
        <v>14369.55</v>
      </c>
      <c r="N6999">
        <f t="shared" si="109"/>
        <v>0</v>
      </c>
    </row>
    <row r="7000" spans="1:14" x14ac:dyDescent="0.2">
      <c r="A7000" t="s">
        <v>7259</v>
      </c>
      <c r="B7000" t="s">
        <v>34046</v>
      </c>
      <c r="I7000" t="s">
        <v>5</v>
      </c>
      <c r="J7000">
        <v>14369.55</v>
      </c>
      <c r="M7000">
        <v>14369.55</v>
      </c>
      <c r="N7000">
        <f t="shared" si="109"/>
        <v>0</v>
      </c>
    </row>
    <row r="7001" spans="1:14" x14ac:dyDescent="0.2">
      <c r="A7001" t="s">
        <v>7260</v>
      </c>
      <c r="B7001" t="s">
        <v>34047</v>
      </c>
      <c r="I7001" t="s">
        <v>5</v>
      </c>
      <c r="J7001">
        <v>21857.01</v>
      </c>
      <c r="M7001">
        <v>21857.01</v>
      </c>
      <c r="N7001">
        <f t="shared" si="109"/>
        <v>0</v>
      </c>
    </row>
    <row r="7002" spans="1:14" x14ac:dyDescent="0.2">
      <c r="A7002" t="s">
        <v>7261</v>
      </c>
      <c r="B7002" t="s">
        <v>34047</v>
      </c>
      <c r="I7002" t="s">
        <v>5</v>
      </c>
      <c r="J7002">
        <v>21857.01</v>
      </c>
      <c r="M7002">
        <v>21857.01</v>
      </c>
      <c r="N7002">
        <f t="shared" si="109"/>
        <v>0</v>
      </c>
    </row>
    <row r="7003" spans="1:14" x14ac:dyDescent="0.2">
      <c r="A7003" t="s">
        <v>7262</v>
      </c>
      <c r="B7003" t="s">
        <v>34048</v>
      </c>
      <c r="I7003" t="s">
        <v>5</v>
      </c>
      <c r="J7003">
        <v>23218.31</v>
      </c>
      <c r="M7003">
        <v>23218.31</v>
      </c>
      <c r="N7003">
        <f t="shared" si="109"/>
        <v>0</v>
      </c>
    </row>
    <row r="7004" spans="1:14" x14ac:dyDescent="0.2">
      <c r="A7004" t="s">
        <v>7263</v>
      </c>
      <c r="B7004" t="s">
        <v>34048</v>
      </c>
      <c r="I7004" t="s">
        <v>5</v>
      </c>
      <c r="J7004">
        <v>23218.31</v>
      </c>
      <c r="M7004">
        <v>23218.31</v>
      </c>
      <c r="N7004">
        <f t="shared" si="109"/>
        <v>0</v>
      </c>
    </row>
    <row r="7005" spans="1:14" x14ac:dyDescent="0.2">
      <c r="A7005" t="s">
        <v>7264</v>
      </c>
      <c r="B7005" t="s">
        <v>34049</v>
      </c>
      <c r="I7005" t="s">
        <v>5</v>
      </c>
      <c r="J7005">
        <v>32074.95</v>
      </c>
      <c r="M7005">
        <v>32074.95</v>
      </c>
      <c r="N7005">
        <f t="shared" si="109"/>
        <v>0</v>
      </c>
    </row>
    <row r="7006" spans="1:14" x14ac:dyDescent="0.2">
      <c r="A7006" t="s">
        <v>7265</v>
      </c>
      <c r="B7006" t="s">
        <v>34049</v>
      </c>
      <c r="I7006" t="s">
        <v>5</v>
      </c>
      <c r="J7006">
        <v>32074.95</v>
      </c>
      <c r="M7006">
        <v>32074.95</v>
      </c>
      <c r="N7006">
        <f t="shared" si="109"/>
        <v>0</v>
      </c>
    </row>
    <row r="7007" spans="1:14" x14ac:dyDescent="0.2">
      <c r="A7007" t="s">
        <v>7266</v>
      </c>
      <c r="B7007" t="s">
        <v>34050</v>
      </c>
      <c r="I7007" t="s">
        <v>5</v>
      </c>
      <c r="J7007">
        <v>1149.8499999999999</v>
      </c>
      <c r="M7007">
        <v>1149.8499999999999</v>
      </c>
      <c r="N7007">
        <f t="shared" si="109"/>
        <v>0</v>
      </c>
    </row>
    <row r="7008" spans="1:14" x14ac:dyDescent="0.2">
      <c r="A7008" t="s">
        <v>7267</v>
      </c>
      <c r="B7008" t="s">
        <v>34050</v>
      </c>
      <c r="I7008" t="s">
        <v>5</v>
      </c>
      <c r="J7008">
        <v>1149.8499999999999</v>
      </c>
      <c r="M7008">
        <v>1149.8499999999999</v>
      </c>
      <c r="N7008">
        <f t="shared" si="109"/>
        <v>0</v>
      </c>
    </row>
    <row r="7009" spans="1:14" x14ac:dyDescent="0.2">
      <c r="A7009" t="s">
        <v>7268</v>
      </c>
      <c r="B7009" t="s">
        <v>34051</v>
      </c>
      <c r="I7009" t="s">
        <v>5</v>
      </c>
      <c r="J7009">
        <v>1265.1500000000001</v>
      </c>
      <c r="M7009">
        <v>1265.1500000000001</v>
      </c>
      <c r="N7009">
        <f t="shared" si="109"/>
        <v>0</v>
      </c>
    </row>
    <row r="7010" spans="1:14" x14ac:dyDescent="0.2">
      <c r="A7010" t="s">
        <v>7269</v>
      </c>
      <c r="B7010" t="s">
        <v>34051</v>
      </c>
      <c r="I7010" t="s">
        <v>5</v>
      </c>
      <c r="J7010">
        <v>1265.1500000000001</v>
      </c>
      <c r="M7010">
        <v>1265.1500000000001</v>
      </c>
      <c r="N7010">
        <f t="shared" si="109"/>
        <v>0</v>
      </c>
    </row>
    <row r="7011" spans="1:14" x14ac:dyDescent="0.2">
      <c r="A7011" t="s">
        <v>7270</v>
      </c>
      <c r="B7011" t="s">
        <v>34052</v>
      </c>
      <c r="I7011" t="s">
        <v>5</v>
      </c>
      <c r="J7011">
        <v>1543.67</v>
      </c>
      <c r="M7011">
        <v>1543.67</v>
      </c>
      <c r="N7011">
        <f t="shared" si="109"/>
        <v>0</v>
      </c>
    </row>
    <row r="7012" spans="1:14" x14ac:dyDescent="0.2">
      <c r="A7012" t="s">
        <v>7271</v>
      </c>
      <c r="B7012" t="s">
        <v>34052</v>
      </c>
      <c r="I7012" t="s">
        <v>5</v>
      </c>
      <c r="J7012">
        <v>1543.67</v>
      </c>
      <c r="M7012">
        <v>1543.67</v>
      </c>
      <c r="N7012">
        <f t="shared" si="109"/>
        <v>0</v>
      </c>
    </row>
    <row r="7013" spans="1:14" x14ac:dyDescent="0.2">
      <c r="A7013" t="s">
        <v>7272</v>
      </c>
      <c r="B7013" t="s">
        <v>34053</v>
      </c>
      <c r="I7013" t="s">
        <v>5</v>
      </c>
      <c r="J7013">
        <v>1885.19</v>
      </c>
      <c r="M7013">
        <v>1885.19</v>
      </c>
      <c r="N7013">
        <f t="shared" si="109"/>
        <v>0</v>
      </c>
    </row>
    <row r="7014" spans="1:14" x14ac:dyDescent="0.2">
      <c r="A7014" t="s">
        <v>7273</v>
      </c>
      <c r="B7014" t="s">
        <v>34053</v>
      </c>
      <c r="I7014" t="s">
        <v>5</v>
      </c>
      <c r="J7014">
        <v>1885.19</v>
      </c>
      <c r="M7014">
        <v>1885.19</v>
      </c>
      <c r="N7014">
        <f t="shared" si="109"/>
        <v>0</v>
      </c>
    </row>
    <row r="7015" spans="1:14" x14ac:dyDescent="0.2">
      <c r="A7015" t="s">
        <v>7274</v>
      </c>
      <c r="B7015" t="s">
        <v>34054</v>
      </c>
      <c r="I7015" t="s">
        <v>5</v>
      </c>
      <c r="J7015">
        <v>2282.83</v>
      </c>
      <c r="M7015">
        <v>2282.83</v>
      </c>
      <c r="N7015">
        <f t="shared" si="109"/>
        <v>0</v>
      </c>
    </row>
    <row r="7016" spans="1:14" x14ac:dyDescent="0.2">
      <c r="A7016" t="s">
        <v>7275</v>
      </c>
      <c r="B7016" t="s">
        <v>34054</v>
      </c>
      <c r="I7016" t="s">
        <v>5</v>
      </c>
      <c r="J7016">
        <v>2282.83</v>
      </c>
      <c r="M7016">
        <v>2282.83</v>
      </c>
      <c r="N7016">
        <f t="shared" si="109"/>
        <v>0</v>
      </c>
    </row>
    <row r="7017" spans="1:14" x14ac:dyDescent="0.2">
      <c r="A7017" t="s">
        <v>7276</v>
      </c>
      <c r="B7017" t="s">
        <v>34055</v>
      </c>
      <c r="I7017" t="s">
        <v>5</v>
      </c>
      <c r="J7017">
        <v>2748.36</v>
      </c>
      <c r="M7017">
        <v>2748.36</v>
      </c>
      <c r="N7017">
        <f t="shared" si="109"/>
        <v>0</v>
      </c>
    </row>
    <row r="7018" spans="1:14" x14ac:dyDescent="0.2">
      <c r="A7018" t="s">
        <v>7277</v>
      </c>
      <c r="B7018" t="s">
        <v>34055</v>
      </c>
      <c r="I7018" t="s">
        <v>5</v>
      </c>
      <c r="J7018">
        <v>2748.36</v>
      </c>
      <c r="M7018">
        <v>2748.36</v>
      </c>
      <c r="N7018">
        <f t="shared" si="109"/>
        <v>0</v>
      </c>
    </row>
    <row r="7019" spans="1:14" x14ac:dyDescent="0.2">
      <c r="A7019" t="s">
        <v>7278</v>
      </c>
      <c r="B7019" t="s">
        <v>34056</v>
      </c>
      <c r="I7019" t="s">
        <v>5</v>
      </c>
      <c r="J7019">
        <v>3199.6</v>
      </c>
      <c r="M7019">
        <v>3199.6</v>
      </c>
      <c r="N7019">
        <f t="shared" si="109"/>
        <v>0</v>
      </c>
    </row>
    <row r="7020" spans="1:14" x14ac:dyDescent="0.2">
      <c r="A7020" t="s">
        <v>7279</v>
      </c>
      <c r="B7020" t="s">
        <v>34056</v>
      </c>
      <c r="I7020" t="s">
        <v>5</v>
      </c>
      <c r="J7020">
        <v>3199.6</v>
      </c>
      <c r="M7020">
        <v>3199.6</v>
      </c>
      <c r="N7020">
        <f t="shared" si="109"/>
        <v>0</v>
      </c>
    </row>
    <row r="7021" spans="1:14" x14ac:dyDescent="0.2">
      <c r="A7021" t="s">
        <v>7280</v>
      </c>
      <c r="B7021" t="s">
        <v>34057</v>
      </c>
      <c r="I7021" t="s">
        <v>5</v>
      </c>
      <c r="J7021">
        <v>3741.44</v>
      </c>
      <c r="M7021">
        <v>3741.44</v>
      </c>
      <c r="N7021">
        <f t="shared" si="109"/>
        <v>0</v>
      </c>
    </row>
    <row r="7022" spans="1:14" x14ac:dyDescent="0.2">
      <c r="A7022" t="s">
        <v>7281</v>
      </c>
      <c r="B7022" t="s">
        <v>34057</v>
      </c>
      <c r="I7022" t="s">
        <v>5</v>
      </c>
      <c r="J7022">
        <v>3741.44</v>
      </c>
      <c r="M7022">
        <v>3741.44</v>
      </c>
      <c r="N7022">
        <f t="shared" si="109"/>
        <v>0</v>
      </c>
    </row>
    <row r="7023" spans="1:14" x14ac:dyDescent="0.2">
      <c r="A7023" t="s">
        <v>7282</v>
      </c>
      <c r="B7023" t="s">
        <v>34058</v>
      </c>
      <c r="I7023" t="s">
        <v>5</v>
      </c>
      <c r="J7023">
        <v>4514.67</v>
      </c>
      <c r="M7023">
        <v>4514.67</v>
      </c>
      <c r="N7023">
        <f t="shared" si="109"/>
        <v>0</v>
      </c>
    </row>
    <row r="7024" spans="1:14" x14ac:dyDescent="0.2">
      <c r="A7024" t="s">
        <v>7283</v>
      </c>
      <c r="B7024" t="s">
        <v>34058</v>
      </c>
      <c r="I7024" t="s">
        <v>5</v>
      </c>
      <c r="J7024">
        <v>4514.67</v>
      </c>
      <c r="M7024">
        <v>4514.67</v>
      </c>
      <c r="N7024">
        <f t="shared" si="109"/>
        <v>0</v>
      </c>
    </row>
    <row r="7025" spans="1:14" x14ac:dyDescent="0.2">
      <c r="A7025" t="s">
        <v>7284</v>
      </c>
      <c r="B7025" t="s">
        <v>34059</v>
      </c>
      <c r="I7025" t="s">
        <v>5</v>
      </c>
      <c r="J7025">
        <v>5166.78</v>
      </c>
      <c r="M7025">
        <v>5166.78</v>
      </c>
      <c r="N7025">
        <f t="shared" si="109"/>
        <v>0</v>
      </c>
    </row>
    <row r="7026" spans="1:14" x14ac:dyDescent="0.2">
      <c r="A7026" t="s">
        <v>7285</v>
      </c>
      <c r="B7026" t="s">
        <v>34059</v>
      </c>
      <c r="I7026" t="s">
        <v>5</v>
      </c>
      <c r="J7026">
        <v>5166.78</v>
      </c>
      <c r="M7026">
        <v>5166.78</v>
      </c>
      <c r="N7026">
        <f t="shared" si="109"/>
        <v>0</v>
      </c>
    </row>
    <row r="7027" spans="1:14" x14ac:dyDescent="0.2">
      <c r="A7027" t="s">
        <v>7286</v>
      </c>
      <c r="B7027" t="s">
        <v>34060</v>
      </c>
      <c r="I7027" t="s">
        <v>5</v>
      </c>
      <c r="J7027">
        <v>7081.65</v>
      </c>
      <c r="M7027">
        <v>7081.65</v>
      </c>
      <c r="N7027">
        <f t="shared" si="109"/>
        <v>0</v>
      </c>
    </row>
    <row r="7028" spans="1:14" x14ac:dyDescent="0.2">
      <c r="A7028" t="s">
        <v>7287</v>
      </c>
      <c r="B7028" t="s">
        <v>34060</v>
      </c>
      <c r="I7028" t="s">
        <v>5</v>
      </c>
      <c r="J7028">
        <v>7081.65</v>
      </c>
      <c r="M7028">
        <v>7081.65</v>
      </c>
      <c r="N7028">
        <f t="shared" si="109"/>
        <v>0</v>
      </c>
    </row>
    <row r="7029" spans="1:14" x14ac:dyDescent="0.2">
      <c r="A7029" t="s">
        <v>7288</v>
      </c>
      <c r="B7029" t="s">
        <v>34061</v>
      </c>
      <c r="I7029" t="s">
        <v>5</v>
      </c>
      <c r="J7029">
        <v>12134.08</v>
      </c>
      <c r="M7029">
        <v>12134.08</v>
      </c>
      <c r="N7029">
        <f t="shared" si="109"/>
        <v>0</v>
      </c>
    </row>
    <row r="7030" spans="1:14" x14ac:dyDescent="0.2">
      <c r="A7030" t="s">
        <v>7289</v>
      </c>
      <c r="B7030" t="s">
        <v>34061</v>
      </c>
      <c r="I7030" t="s">
        <v>5</v>
      </c>
      <c r="J7030">
        <v>12134.08</v>
      </c>
      <c r="M7030">
        <v>12134.08</v>
      </c>
      <c r="N7030">
        <f t="shared" si="109"/>
        <v>0</v>
      </c>
    </row>
    <row r="7031" spans="1:14" x14ac:dyDescent="0.2">
      <c r="A7031" t="s">
        <v>7290</v>
      </c>
      <c r="B7031" t="s">
        <v>34062</v>
      </c>
      <c r="I7031" t="s">
        <v>4</v>
      </c>
      <c r="J7031">
        <v>381.21</v>
      </c>
      <c r="M7031">
        <v>381.21</v>
      </c>
      <c r="N7031">
        <f t="shared" si="109"/>
        <v>0</v>
      </c>
    </row>
    <row r="7032" spans="1:14" x14ac:dyDescent="0.2">
      <c r="A7032" t="s">
        <v>7291</v>
      </c>
      <c r="B7032" t="s">
        <v>34062</v>
      </c>
      <c r="I7032" t="s">
        <v>4</v>
      </c>
      <c r="J7032">
        <v>381.21</v>
      </c>
      <c r="M7032">
        <v>381.21</v>
      </c>
      <c r="N7032">
        <f t="shared" si="109"/>
        <v>0</v>
      </c>
    </row>
    <row r="7033" spans="1:14" x14ac:dyDescent="0.2">
      <c r="A7033" t="s">
        <v>7292</v>
      </c>
      <c r="B7033" t="s">
        <v>34063</v>
      </c>
      <c r="I7033" t="s">
        <v>4</v>
      </c>
      <c r="J7033">
        <v>402.81</v>
      </c>
      <c r="M7033">
        <v>402.81</v>
      </c>
      <c r="N7033">
        <f t="shared" si="109"/>
        <v>0</v>
      </c>
    </row>
    <row r="7034" spans="1:14" x14ac:dyDescent="0.2">
      <c r="A7034" t="s">
        <v>7293</v>
      </c>
      <c r="B7034" t="s">
        <v>34063</v>
      </c>
      <c r="I7034" t="s">
        <v>4</v>
      </c>
      <c r="J7034">
        <v>402.81</v>
      </c>
      <c r="M7034">
        <v>402.81</v>
      </c>
      <c r="N7034">
        <f t="shared" si="109"/>
        <v>0</v>
      </c>
    </row>
    <row r="7035" spans="1:14" x14ac:dyDescent="0.2">
      <c r="A7035" t="s">
        <v>7294</v>
      </c>
      <c r="B7035" t="s">
        <v>34064</v>
      </c>
      <c r="I7035" t="s">
        <v>4</v>
      </c>
      <c r="J7035">
        <v>513.49</v>
      </c>
      <c r="M7035">
        <v>513.49</v>
      </c>
      <c r="N7035">
        <f t="shared" si="109"/>
        <v>0</v>
      </c>
    </row>
    <row r="7036" spans="1:14" x14ac:dyDescent="0.2">
      <c r="A7036" t="s">
        <v>7295</v>
      </c>
      <c r="B7036" t="s">
        <v>34064</v>
      </c>
      <c r="I7036" t="s">
        <v>4</v>
      </c>
      <c r="J7036">
        <v>513.49</v>
      </c>
      <c r="M7036">
        <v>513.49</v>
      </c>
      <c r="N7036">
        <f t="shared" si="109"/>
        <v>0</v>
      </c>
    </row>
    <row r="7037" spans="1:14" x14ac:dyDescent="0.2">
      <c r="A7037" t="s">
        <v>7296</v>
      </c>
      <c r="B7037" t="s">
        <v>34065</v>
      </c>
      <c r="I7037" t="s">
        <v>4</v>
      </c>
      <c r="J7037">
        <v>666.58</v>
      </c>
      <c r="M7037">
        <v>666.58</v>
      </c>
      <c r="N7037">
        <f t="shared" si="109"/>
        <v>0</v>
      </c>
    </row>
    <row r="7038" spans="1:14" x14ac:dyDescent="0.2">
      <c r="A7038" t="s">
        <v>7297</v>
      </c>
      <c r="B7038" t="s">
        <v>34065</v>
      </c>
      <c r="I7038" t="s">
        <v>4</v>
      </c>
      <c r="J7038">
        <v>666.58</v>
      </c>
      <c r="M7038">
        <v>666.58</v>
      </c>
      <c r="N7038">
        <f t="shared" si="109"/>
        <v>0</v>
      </c>
    </row>
    <row r="7039" spans="1:14" x14ac:dyDescent="0.2">
      <c r="A7039" t="s">
        <v>7298</v>
      </c>
      <c r="B7039" t="s">
        <v>34066</v>
      </c>
      <c r="I7039" t="s">
        <v>4</v>
      </c>
      <c r="J7039">
        <v>853.92</v>
      </c>
      <c r="M7039">
        <v>853.92</v>
      </c>
      <c r="N7039">
        <f t="shared" si="109"/>
        <v>0</v>
      </c>
    </row>
    <row r="7040" spans="1:14" x14ac:dyDescent="0.2">
      <c r="A7040" t="s">
        <v>7299</v>
      </c>
      <c r="B7040" t="s">
        <v>34066</v>
      </c>
      <c r="I7040" t="s">
        <v>4</v>
      </c>
      <c r="J7040">
        <v>853.92</v>
      </c>
      <c r="M7040">
        <v>853.92</v>
      </c>
      <c r="N7040">
        <f t="shared" si="109"/>
        <v>0</v>
      </c>
    </row>
    <row r="7041" spans="1:14" x14ac:dyDescent="0.2">
      <c r="A7041" t="s">
        <v>7300</v>
      </c>
      <c r="B7041" t="s">
        <v>34067</v>
      </c>
      <c r="I7041" t="s">
        <v>4</v>
      </c>
      <c r="J7041">
        <v>1024.01</v>
      </c>
      <c r="M7041">
        <v>1024.01</v>
      </c>
      <c r="N7041">
        <f t="shared" si="109"/>
        <v>0</v>
      </c>
    </row>
    <row r="7042" spans="1:14" x14ac:dyDescent="0.2">
      <c r="A7042" t="s">
        <v>7301</v>
      </c>
      <c r="B7042" t="s">
        <v>34067</v>
      </c>
      <c r="I7042" t="s">
        <v>4</v>
      </c>
      <c r="J7042">
        <v>1024.01</v>
      </c>
      <c r="M7042">
        <v>1024.01</v>
      </c>
      <c r="N7042">
        <f t="shared" si="109"/>
        <v>0</v>
      </c>
    </row>
    <row r="7043" spans="1:14" x14ac:dyDescent="0.2">
      <c r="A7043" t="s">
        <v>7302</v>
      </c>
      <c r="B7043" t="s">
        <v>34068</v>
      </c>
      <c r="I7043" t="s">
        <v>4</v>
      </c>
      <c r="J7043">
        <v>1202.45</v>
      </c>
      <c r="M7043">
        <v>1202.45</v>
      </c>
      <c r="N7043">
        <f t="shared" si="109"/>
        <v>0</v>
      </c>
    </row>
    <row r="7044" spans="1:14" x14ac:dyDescent="0.2">
      <c r="A7044" t="s">
        <v>7303</v>
      </c>
      <c r="B7044" t="s">
        <v>34068</v>
      </c>
      <c r="I7044" t="s">
        <v>4</v>
      </c>
      <c r="J7044">
        <v>1202.45</v>
      </c>
      <c r="M7044">
        <v>1202.45</v>
      </c>
      <c r="N7044">
        <f t="shared" ref="N7044:N7107" si="110">J7044-M7044</f>
        <v>0</v>
      </c>
    </row>
    <row r="7045" spans="1:14" x14ac:dyDescent="0.2">
      <c r="A7045" t="s">
        <v>7304</v>
      </c>
      <c r="B7045" t="s">
        <v>34069</v>
      </c>
      <c r="I7045" t="s">
        <v>4</v>
      </c>
      <c r="J7045">
        <v>1324.64</v>
      </c>
      <c r="M7045">
        <v>1324.64</v>
      </c>
      <c r="N7045">
        <f t="shared" si="110"/>
        <v>0</v>
      </c>
    </row>
    <row r="7046" spans="1:14" x14ac:dyDescent="0.2">
      <c r="A7046" t="s">
        <v>7305</v>
      </c>
      <c r="B7046" t="s">
        <v>34069</v>
      </c>
      <c r="I7046" t="s">
        <v>4</v>
      </c>
      <c r="J7046">
        <v>1324.64</v>
      </c>
      <c r="M7046">
        <v>1324.64</v>
      </c>
      <c r="N7046">
        <f t="shared" si="110"/>
        <v>0</v>
      </c>
    </row>
    <row r="7047" spans="1:14" x14ac:dyDescent="0.2">
      <c r="A7047" t="s">
        <v>7306</v>
      </c>
      <c r="B7047" t="s">
        <v>34070</v>
      </c>
      <c r="I7047" t="s">
        <v>4</v>
      </c>
      <c r="J7047">
        <v>1547.17</v>
      </c>
      <c r="M7047">
        <v>1547.17</v>
      </c>
      <c r="N7047">
        <f t="shared" si="110"/>
        <v>0</v>
      </c>
    </row>
    <row r="7048" spans="1:14" x14ac:dyDescent="0.2">
      <c r="A7048" t="s">
        <v>7307</v>
      </c>
      <c r="B7048" t="s">
        <v>34070</v>
      </c>
      <c r="I7048" t="s">
        <v>4</v>
      </c>
      <c r="J7048">
        <v>1547.17</v>
      </c>
      <c r="M7048">
        <v>1547.17</v>
      </c>
      <c r="N7048">
        <f t="shared" si="110"/>
        <v>0</v>
      </c>
    </row>
    <row r="7049" spans="1:14" x14ac:dyDescent="0.2">
      <c r="A7049" t="s">
        <v>7308</v>
      </c>
      <c r="B7049" t="s">
        <v>34071</v>
      </c>
      <c r="I7049" t="s">
        <v>4</v>
      </c>
      <c r="J7049">
        <v>1735.51</v>
      </c>
      <c r="M7049">
        <v>1735.51</v>
      </c>
      <c r="N7049">
        <f t="shared" si="110"/>
        <v>0</v>
      </c>
    </row>
    <row r="7050" spans="1:14" x14ac:dyDescent="0.2">
      <c r="A7050" t="s">
        <v>7309</v>
      </c>
      <c r="B7050" t="s">
        <v>34071</v>
      </c>
      <c r="I7050" t="s">
        <v>4</v>
      </c>
      <c r="J7050">
        <v>1735.51</v>
      </c>
      <c r="M7050">
        <v>1735.51</v>
      </c>
      <c r="N7050">
        <f t="shared" si="110"/>
        <v>0</v>
      </c>
    </row>
    <row r="7051" spans="1:14" x14ac:dyDescent="0.2">
      <c r="A7051" t="s">
        <v>7310</v>
      </c>
      <c r="B7051" t="s">
        <v>34072</v>
      </c>
      <c r="I7051" t="s">
        <v>4</v>
      </c>
      <c r="J7051">
        <v>2245.0100000000002</v>
      </c>
      <c r="M7051">
        <v>2245.0100000000002</v>
      </c>
      <c r="N7051">
        <f t="shared" si="110"/>
        <v>0</v>
      </c>
    </row>
    <row r="7052" spans="1:14" x14ac:dyDescent="0.2">
      <c r="A7052" t="s">
        <v>7311</v>
      </c>
      <c r="B7052" t="s">
        <v>34072</v>
      </c>
      <c r="I7052" t="s">
        <v>4</v>
      </c>
      <c r="J7052">
        <v>2245.0100000000002</v>
      </c>
      <c r="M7052">
        <v>2245.0100000000002</v>
      </c>
      <c r="N7052">
        <f t="shared" si="110"/>
        <v>0</v>
      </c>
    </row>
    <row r="7053" spans="1:14" x14ac:dyDescent="0.2">
      <c r="A7053" t="s">
        <v>7312</v>
      </c>
      <c r="B7053" t="s">
        <v>34073</v>
      </c>
      <c r="I7053" t="s">
        <v>4</v>
      </c>
      <c r="J7053">
        <v>3043.15</v>
      </c>
      <c r="M7053">
        <v>3043.15</v>
      </c>
      <c r="N7053">
        <f t="shared" si="110"/>
        <v>0</v>
      </c>
    </row>
    <row r="7054" spans="1:14" x14ac:dyDescent="0.2">
      <c r="A7054" t="s">
        <v>7313</v>
      </c>
      <c r="B7054" t="s">
        <v>34073</v>
      </c>
      <c r="I7054" t="s">
        <v>4</v>
      </c>
      <c r="J7054">
        <v>3043.15</v>
      </c>
      <c r="M7054">
        <v>3043.15</v>
      </c>
      <c r="N7054">
        <f t="shared" si="110"/>
        <v>0</v>
      </c>
    </row>
    <row r="7055" spans="1:14" x14ac:dyDescent="0.2">
      <c r="A7055" t="s">
        <v>7314</v>
      </c>
      <c r="B7055" t="s">
        <v>34074</v>
      </c>
      <c r="I7055" t="s">
        <v>4</v>
      </c>
      <c r="J7055">
        <v>3637.27</v>
      </c>
      <c r="M7055">
        <v>3637.27</v>
      </c>
      <c r="N7055">
        <f t="shared" si="110"/>
        <v>0</v>
      </c>
    </row>
    <row r="7056" spans="1:14" x14ac:dyDescent="0.2">
      <c r="A7056" t="s">
        <v>7315</v>
      </c>
      <c r="B7056" t="s">
        <v>34074</v>
      </c>
      <c r="I7056" t="s">
        <v>4</v>
      </c>
      <c r="J7056">
        <v>3637.27</v>
      </c>
      <c r="M7056">
        <v>3637.27</v>
      </c>
      <c r="N7056">
        <f t="shared" si="110"/>
        <v>0</v>
      </c>
    </row>
    <row r="7057" spans="1:14" x14ac:dyDescent="0.2">
      <c r="A7057" t="s">
        <v>7316</v>
      </c>
      <c r="B7057" t="s">
        <v>34075</v>
      </c>
      <c r="I7057" t="s">
        <v>4</v>
      </c>
      <c r="J7057">
        <v>5607.91</v>
      </c>
      <c r="M7057">
        <v>5607.91</v>
      </c>
      <c r="N7057">
        <f t="shared" si="110"/>
        <v>0</v>
      </c>
    </row>
    <row r="7058" spans="1:14" x14ac:dyDescent="0.2">
      <c r="A7058" t="s">
        <v>7317</v>
      </c>
      <c r="B7058" t="s">
        <v>34075</v>
      </c>
      <c r="I7058" t="s">
        <v>4</v>
      </c>
      <c r="J7058">
        <v>5607.91</v>
      </c>
      <c r="M7058">
        <v>5607.91</v>
      </c>
      <c r="N7058">
        <f t="shared" si="110"/>
        <v>0</v>
      </c>
    </row>
    <row r="7059" spans="1:14" x14ac:dyDescent="0.2">
      <c r="A7059" t="s">
        <v>7318</v>
      </c>
      <c r="B7059" t="s">
        <v>34076</v>
      </c>
      <c r="I7059" t="s">
        <v>4</v>
      </c>
      <c r="J7059">
        <v>6608.72</v>
      </c>
      <c r="M7059">
        <v>6608.72</v>
      </c>
      <c r="N7059">
        <f t="shared" si="110"/>
        <v>0</v>
      </c>
    </row>
    <row r="7060" spans="1:14" x14ac:dyDescent="0.2">
      <c r="A7060" t="s">
        <v>7319</v>
      </c>
      <c r="B7060" t="s">
        <v>34076</v>
      </c>
      <c r="I7060" t="s">
        <v>4</v>
      </c>
      <c r="J7060">
        <v>6608.72</v>
      </c>
      <c r="M7060">
        <v>6608.72</v>
      </c>
      <c r="N7060">
        <f t="shared" si="110"/>
        <v>0</v>
      </c>
    </row>
    <row r="7061" spans="1:14" x14ac:dyDescent="0.2">
      <c r="A7061" t="s">
        <v>7320</v>
      </c>
      <c r="B7061" t="s">
        <v>34077</v>
      </c>
      <c r="I7061" t="s">
        <v>4</v>
      </c>
      <c r="J7061">
        <v>8789.0400000000009</v>
      </c>
      <c r="M7061">
        <v>8789.0400000000009</v>
      </c>
      <c r="N7061">
        <f t="shared" si="110"/>
        <v>0</v>
      </c>
    </row>
    <row r="7062" spans="1:14" x14ac:dyDescent="0.2">
      <c r="A7062" t="s">
        <v>7321</v>
      </c>
      <c r="B7062" t="s">
        <v>34077</v>
      </c>
      <c r="I7062" t="s">
        <v>4</v>
      </c>
      <c r="J7062">
        <v>8789.0400000000009</v>
      </c>
      <c r="M7062">
        <v>8789.0400000000009</v>
      </c>
      <c r="N7062">
        <f t="shared" si="110"/>
        <v>0</v>
      </c>
    </row>
    <row r="7063" spans="1:14" x14ac:dyDescent="0.2">
      <c r="A7063" t="s">
        <v>7322</v>
      </c>
      <c r="B7063" t="s">
        <v>34078</v>
      </c>
      <c r="I7063" t="s">
        <v>4</v>
      </c>
      <c r="J7063">
        <v>381.22</v>
      </c>
      <c r="M7063">
        <v>381.22</v>
      </c>
      <c r="N7063">
        <f t="shared" si="110"/>
        <v>0</v>
      </c>
    </row>
    <row r="7064" spans="1:14" x14ac:dyDescent="0.2">
      <c r="A7064" t="s">
        <v>7323</v>
      </c>
      <c r="B7064" t="s">
        <v>34078</v>
      </c>
      <c r="I7064" t="s">
        <v>4</v>
      </c>
      <c r="J7064">
        <v>381.22</v>
      </c>
      <c r="M7064">
        <v>381.22</v>
      </c>
      <c r="N7064">
        <f t="shared" si="110"/>
        <v>0</v>
      </c>
    </row>
    <row r="7065" spans="1:14" x14ac:dyDescent="0.2">
      <c r="A7065" t="s">
        <v>7324</v>
      </c>
      <c r="B7065" t="s">
        <v>34079</v>
      </c>
      <c r="I7065" t="s">
        <v>4</v>
      </c>
      <c r="J7065">
        <v>402.81</v>
      </c>
      <c r="M7065">
        <v>402.81</v>
      </c>
      <c r="N7065">
        <f t="shared" si="110"/>
        <v>0</v>
      </c>
    </row>
    <row r="7066" spans="1:14" x14ac:dyDescent="0.2">
      <c r="A7066" t="s">
        <v>7325</v>
      </c>
      <c r="B7066" t="s">
        <v>34079</v>
      </c>
      <c r="I7066" t="s">
        <v>4</v>
      </c>
      <c r="J7066">
        <v>402.81</v>
      </c>
      <c r="M7066">
        <v>402.81</v>
      </c>
      <c r="N7066">
        <f t="shared" si="110"/>
        <v>0</v>
      </c>
    </row>
    <row r="7067" spans="1:14" x14ac:dyDescent="0.2">
      <c r="A7067" t="s">
        <v>7326</v>
      </c>
      <c r="B7067" t="s">
        <v>34080</v>
      </c>
      <c r="I7067" t="s">
        <v>4</v>
      </c>
      <c r="J7067">
        <v>513.48</v>
      </c>
      <c r="M7067">
        <v>513.48</v>
      </c>
      <c r="N7067">
        <f t="shared" si="110"/>
        <v>0</v>
      </c>
    </row>
    <row r="7068" spans="1:14" x14ac:dyDescent="0.2">
      <c r="A7068" t="s">
        <v>7327</v>
      </c>
      <c r="B7068" t="s">
        <v>34080</v>
      </c>
      <c r="I7068" t="s">
        <v>4</v>
      </c>
      <c r="J7068">
        <v>513.48</v>
      </c>
      <c r="M7068">
        <v>513.48</v>
      </c>
      <c r="N7068">
        <f t="shared" si="110"/>
        <v>0</v>
      </c>
    </row>
    <row r="7069" spans="1:14" x14ac:dyDescent="0.2">
      <c r="A7069" t="s">
        <v>7328</v>
      </c>
      <c r="B7069" t="s">
        <v>34081</v>
      </c>
      <c r="I7069" t="s">
        <v>4</v>
      </c>
      <c r="J7069">
        <v>666.59</v>
      </c>
      <c r="M7069">
        <v>666.59</v>
      </c>
      <c r="N7069">
        <f t="shared" si="110"/>
        <v>0</v>
      </c>
    </row>
    <row r="7070" spans="1:14" x14ac:dyDescent="0.2">
      <c r="A7070" t="s">
        <v>7329</v>
      </c>
      <c r="B7070" t="s">
        <v>34081</v>
      </c>
      <c r="I7070" t="s">
        <v>4</v>
      </c>
      <c r="J7070">
        <v>666.59</v>
      </c>
      <c r="M7070">
        <v>666.59</v>
      </c>
      <c r="N7070">
        <f t="shared" si="110"/>
        <v>0</v>
      </c>
    </row>
    <row r="7071" spans="1:14" x14ac:dyDescent="0.2">
      <c r="A7071" t="s">
        <v>7330</v>
      </c>
      <c r="B7071" t="s">
        <v>34082</v>
      </c>
      <c r="I7071" t="s">
        <v>4</v>
      </c>
      <c r="J7071">
        <v>853.98</v>
      </c>
      <c r="M7071">
        <v>853.98</v>
      </c>
      <c r="N7071">
        <f t="shared" si="110"/>
        <v>0</v>
      </c>
    </row>
    <row r="7072" spans="1:14" x14ac:dyDescent="0.2">
      <c r="A7072" t="s">
        <v>7331</v>
      </c>
      <c r="B7072" t="s">
        <v>34082</v>
      </c>
      <c r="I7072" t="s">
        <v>4</v>
      </c>
      <c r="J7072">
        <v>853.98</v>
      </c>
      <c r="M7072">
        <v>853.98</v>
      </c>
      <c r="N7072">
        <f t="shared" si="110"/>
        <v>0</v>
      </c>
    </row>
    <row r="7073" spans="1:14" x14ac:dyDescent="0.2">
      <c r="A7073" t="s">
        <v>7332</v>
      </c>
      <c r="B7073" t="s">
        <v>34083</v>
      </c>
      <c r="I7073" t="s">
        <v>4</v>
      </c>
      <c r="J7073">
        <v>1024.02</v>
      </c>
      <c r="M7073">
        <v>1024.02</v>
      </c>
      <c r="N7073">
        <f t="shared" si="110"/>
        <v>0</v>
      </c>
    </row>
    <row r="7074" spans="1:14" x14ac:dyDescent="0.2">
      <c r="A7074" t="s">
        <v>7333</v>
      </c>
      <c r="B7074" t="s">
        <v>34083</v>
      </c>
      <c r="I7074" t="s">
        <v>4</v>
      </c>
      <c r="J7074">
        <v>1024.02</v>
      </c>
      <c r="M7074">
        <v>1024.02</v>
      </c>
      <c r="N7074">
        <f t="shared" si="110"/>
        <v>0</v>
      </c>
    </row>
    <row r="7075" spans="1:14" x14ac:dyDescent="0.2">
      <c r="A7075" t="s">
        <v>7334</v>
      </c>
      <c r="B7075" t="s">
        <v>34084</v>
      </c>
      <c r="I7075" t="s">
        <v>4</v>
      </c>
      <c r="J7075">
        <v>1202.44</v>
      </c>
      <c r="M7075">
        <v>1202.44</v>
      </c>
      <c r="N7075">
        <f t="shared" si="110"/>
        <v>0</v>
      </c>
    </row>
    <row r="7076" spans="1:14" x14ac:dyDescent="0.2">
      <c r="A7076" t="s">
        <v>7335</v>
      </c>
      <c r="B7076" t="s">
        <v>34084</v>
      </c>
      <c r="I7076" t="s">
        <v>4</v>
      </c>
      <c r="J7076">
        <v>1202.44</v>
      </c>
      <c r="M7076">
        <v>1202.44</v>
      </c>
      <c r="N7076">
        <f t="shared" si="110"/>
        <v>0</v>
      </c>
    </row>
    <row r="7077" spans="1:14" x14ac:dyDescent="0.2">
      <c r="A7077" t="s">
        <v>7336</v>
      </c>
      <c r="B7077" t="s">
        <v>34085</v>
      </c>
      <c r="I7077" t="s">
        <v>4</v>
      </c>
      <c r="J7077">
        <v>1324.66</v>
      </c>
      <c r="M7077">
        <v>1324.66</v>
      </c>
      <c r="N7077">
        <f t="shared" si="110"/>
        <v>0</v>
      </c>
    </row>
    <row r="7078" spans="1:14" x14ac:dyDescent="0.2">
      <c r="A7078" t="s">
        <v>7337</v>
      </c>
      <c r="B7078" t="s">
        <v>34085</v>
      </c>
      <c r="I7078" t="s">
        <v>4</v>
      </c>
      <c r="J7078">
        <v>1324.66</v>
      </c>
      <c r="M7078">
        <v>1324.66</v>
      </c>
      <c r="N7078">
        <f t="shared" si="110"/>
        <v>0</v>
      </c>
    </row>
    <row r="7079" spans="1:14" x14ac:dyDescent="0.2">
      <c r="A7079" t="s">
        <v>7338</v>
      </c>
      <c r="B7079" t="s">
        <v>34086</v>
      </c>
      <c r="I7079" t="s">
        <v>4</v>
      </c>
      <c r="J7079">
        <v>1547.18</v>
      </c>
      <c r="M7079">
        <v>1547.18</v>
      </c>
      <c r="N7079">
        <f t="shared" si="110"/>
        <v>0</v>
      </c>
    </row>
    <row r="7080" spans="1:14" x14ac:dyDescent="0.2">
      <c r="A7080" t="s">
        <v>7339</v>
      </c>
      <c r="B7080" t="s">
        <v>34086</v>
      </c>
      <c r="I7080" t="s">
        <v>4</v>
      </c>
      <c r="J7080">
        <v>1547.18</v>
      </c>
      <c r="M7080">
        <v>1547.18</v>
      </c>
      <c r="N7080">
        <f t="shared" si="110"/>
        <v>0</v>
      </c>
    </row>
    <row r="7081" spans="1:14" x14ac:dyDescent="0.2">
      <c r="A7081" t="s">
        <v>7340</v>
      </c>
      <c r="B7081" t="s">
        <v>34087</v>
      </c>
      <c r="I7081" t="s">
        <v>4</v>
      </c>
      <c r="J7081">
        <v>1735.54</v>
      </c>
      <c r="M7081">
        <v>1735.54</v>
      </c>
      <c r="N7081">
        <f t="shared" si="110"/>
        <v>0</v>
      </c>
    </row>
    <row r="7082" spans="1:14" x14ac:dyDescent="0.2">
      <c r="A7082" t="s">
        <v>7341</v>
      </c>
      <c r="B7082" t="s">
        <v>34087</v>
      </c>
      <c r="I7082" t="s">
        <v>4</v>
      </c>
      <c r="J7082">
        <v>1735.54</v>
      </c>
      <c r="M7082">
        <v>1735.54</v>
      </c>
      <c r="N7082">
        <f t="shared" si="110"/>
        <v>0</v>
      </c>
    </row>
    <row r="7083" spans="1:14" x14ac:dyDescent="0.2">
      <c r="A7083" t="s">
        <v>7342</v>
      </c>
      <c r="B7083" t="s">
        <v>34088</v>
      </c>
      <c r="I7083" t="s">
        <v>4</v>
      </c>
      <c r="J7083">
        <v>2463.96</v>
      </c>
      <c r="M7083">
        <v>2463.96</v>
      </c>
      <c r="N7083">
        <f t="shared" si="110"/>
        <v>0</v>
      </c>
    </row>
    <row r="7084" spans="1:14" x14ac:dyDescent="0.2">
      <c r="A7084" t="s">
        <v>7343</v>
      </c>
      <c r="B7084" t="s">
        <v>34088</v>
      </c>
      <c r="I7084" t="s">
        <v>4</v>
      </c>
      <c r="J7084">
        <v>2463.96</v>
      </c>
      <c r="M7084">
        <v>2463.96</v>
      </c>
      <c r="N7084">
        <f t="shared" si="110"/>
        <v>0</v>
      </c>
    </row>
    <row r="7085" spans="1:14" x14ac:dyDescent="0.2">
      <c r="A7085" t="s">
        <v>7344</v>
      </c>
      <c r="B7085" t="s">
        <v>34089</v>
      </c>
      <c r="I7085" t="s">
        <v>4</v>
      </c>
      <c r="J7085">
        <v>3941.51</v>
      </c>
      <c r="M7085">
        <v>3941.51</v>
      </c>
      <c r="N7085">
        <f t="shared" si="110"/>
        <v>0</v>
      </c>
    </row>
    <row r="7086" spans="1:14" x14ac:dyDescent="0.2">
      <c r="A7086" t="s">
        <v>7345</v>
      </c>
      <c r="B7086" t="s">
        <v>34089</v>
      </c>
      <c r="I7086" t="s">
        <v>4</v>
      </c>
      <c r="J7086">
        <v>3941.51</v>
      </c>
      <c r="M7086">
        <v>3941.51</v>
      </c>
      <c r="N7086">
        <f t="shared" si="110"/>
        <v>0</v>
      </c>
    </row>
    <row r="7087" spans="1:14" x14ac:dyDescent="0.2">
      <c r="A7087" t="s">
        <v>7346</v>
      </c>
      <c r="B7087" t="s">
        <v>34090</v>
      </c>
      <c r="I7087" t="s">
        <v>4</v>
      </c>
      <c r="J7087">
        <v>25849.61</v>
      </c>
      <c r="M7087">
        <v>25849.61</v>
      </c>
      <c r="N7087">
        <f t="shared" si="110"/>
        <v>0</v>
      </c>
    </row>
    <row r="7088" spans="1:14" x14ac:dyDescent="0.2">
      <c r="A7088" t="s">
        <v>7347</v>
      </c>
      <c r="B7088" t="s">
        <v>34090</v>
      </c>
      <c r="I7088" t="s">
        <v>4</v>
      </c>
      <c r="J7088">
        <v>25849.61</v>
      </c>
      <c r="M7088">
        <v>25849.61</v>
      </c>
      <c r="N7088">
        <f t="shared" si="110"/>
        <v>0</v>
      </c>
    </row>
    <row r="7089" spans="1:14" x14ac:dyDescent="0.2">
      <c r="A7089" t="s">
        <v>7348</v>
      </c>
      <c r="B7089" t="s">
        <v>34091</v>
      </c>
      <c r="I7089" t="s">
        <v>4</v>
      </c>
      <c r="J7089">
        <v>27957.98</v>
      </c>
      <c r="M7089">
        <v>27957.98</v>
      </c>
      <c r="N7089">
        <f t="shared" si="110"/>
        <v>0</v>
      </c>
    </row>
    <row r="7090" spans="1:14" x14ac:dyDescent="0.2">
      <c r="A7090" t="s">
        <v>7349</v>
      </c>
      <c r="B7090" t="s">
        <v>34091</v>
      </c>
      <c r="I7090" t="s">
        <v>4</v>
      </c>
      <c r="J7090">
        <v>27957.98</v>
      </c>
      <c r="M7090">
        <v>27957.98</v>
      </c>
      <c r="N7090">
        <f t="shared" si="110"/>
        <v>0</v>
      </c>
    </row>
    <row r="7091" spans="1:14" x14ac:dyDescent="0.2">
      <c r="A7091" t="s">
        <v>7350</v>
      </c>
      <c r="B7091" t="s">
        <v>34092</v>
      </c>
      <c r="I7091" t="s">
        <v>4</v>
      </c>
      <c r="J7091">
        <v>23821.25</v>
      </c>
      <c r="M7091">
        <v>23821.25</v>
      </c>
      <c r="N7091">
        <f t="shared" si="110"/>
        <v>0</v>
      </c>
    </row>
    <row r="7092" spans="1:14" x14ac:dyDescent="0.2">
      <c r="A7092" t="s">
        <v>7351</v>
      </c>
      <c r="B7092" t="s">
        <v>34092</v>
      </c>
      <c r="I7092" t="s">
        <v>4</v>
      </c>
      <c r="J7092">
        <v>23821.25</v>
      </c>
      <c r="M7092">
        <v>23821.25</v>
      </c>
      <c r="N7092">
        <f t="shared" si="110"/>
        <v>0</v>
      </c>
    </row>
    <row r="7093" spans="1:14" x14ac:dyDescent="0.2">
      <c r="A7093" t="s">
        <v>7352</v>
      </c>
      <c r="B7093" t="s">
        <v>34093</v>
      </c>
      <c r="I7093" t="s">
        <v>4</v>
      </c>
      <c r="J7093">
        <v>29186.47</v>
      </c>
      <c r="M7093">
        <v>29186.47</v>
      </c>
      <c r="N7093">
        <f t="shared" si="110"/>
        <v>0</v>
      </c>
    </row>
    <row r="7094" spans="1:14" x14ac:dyDescent="0.2">
      <c r="A7094" t="s">
        <v>7353</v>
      </c>
      <c r="B7094" t="s">
        <v>34093</v>
      </c>
      <c r="I7094" t="s">
        <v>4</v>
      </c>
      <c r="J7094">
        <v>29186.47</v>
      </c>
      <c r="M7094">
        <v>29186.47</v>
      </c>
      <c r="N7094">
        <f t="shared" si="110"/>
        <v>0</v>
      </c>
    </row>
    <row r="7095" spans="1:14" x14ac:dyDescent="0.2">
      <c r="A7095" t="s">
        <v>7354</v>
      </c>
      <c r="B7095" t="s">
        <v>34094</v>
      </c>
      <c r="I7095" t="s">
        <v>5</v>
      </c>
      <c r="J7095">
        <v>1569.73</v>
      </c>
      <c r="M7095">
        <v>1569.73</v>
      </c>
      <c r="N7095">
        <f t="shared" si="110"/>
        <v>0</v>
      </c>
    </row>
    <row r="7096" spans="1:14" x14ac:dyDescent="0.2">
      <c r="A7096" t="s">
        <v>7355</v>
      </c>
      <c r="B7096" t="s">
        <v>34094</v>
      </c>
      <c r="I7096" t="s">
        <v>5</v>
      </c>
      <c r="J7096">
        <v>1569.73</v>
      </c>
      <c r="M7096">
        <v>1569.73</v>
      </c>
      <c r="N7096">
        <f t="shared" si="110"/>
        <v>0</v>
      </c>
    </row>
    <row r="7097" spans="1:14" x14ac:dyDescent="0.2">
      <c r="A7097" t="s">
        <v>7356</v>
      </c>
      <c r="B7097" t="s">
        <v>34095</v>
      </c>
      <c r="I7097" t="s">
        <v>5</v>
      </c>
      <c r="J7097">
        <v>1746.72</v>
      </c>
      <c r="M7097">
        <v>1746.72</v>
      </c>
      <c r="N7097">
        <f t="shared" si="110"/>
        <v>0</v>
      </c>
    </row>
    <row r="7098" spans="1:14" x14ac:dyDescent="0.2">
      <c r="A7098" t="s">
        <v>7357</v>
      </c>
      <c r="B7098" t="s">
        <v>34095</v>
      </c>
      <c r="I7098" t="s">
        <v>5</v>
      </c>
      <c r="J7098">
        <v>1746.72</v>
      </c>
      <c r="M7098">
        <v>1746.72</v>
      </c>
      <c r="N7098">
        <f t="shared" si="110"/>
        <v>0</v>
      </c>
    </row>
    <row r="7099" spans="1:14" x14ac:dyDescent="0.2">
      <c r="A7099" t="s">
        <v>7358</v>
      </c>
      <c r="B7099" t="s">
        <v>34096</v>
      </c>
      <c r="I7099" t="s">
        <v>5</v>
      </c>
      <c r="J7099">
        <v>2159.35</v>
      </c>
      <c r="M7099">
        <v>2159.35</v>
      </c>
      <c r="N7099">
        <f t="shared" si="110"/>
        <v>0</v>
      </c>
    </row>
    <row r="7100" spans="1:14" x14ac:dyDescent="0.2">
      <c r="A7100" t="s">
        <v>7359</v>
      </c>
      <c r="B7100" t="s">
        <v>34096</v>
      </c>
      <c r="I7100" t="s">
        <v>5</v>
      </c>
      <c r="J7100">
        <v>2159.35</v>
      </c>
      <c r="M7100">
        <v>2159.35</v>
      </c>
      <c r="N7100">
        <f t="shared" si="110"/>
        <v>0</v>
      </c>
    </row>
    <row r="7101" spans="1:14" x14ac:dyDescent="0.2">
      <c r="A7101" t="s">
        <v>7360</v>
      </c>
      <c r="B7101" t="s">
        <v>34097</v>
      </c>
      <c r="I7101" t="s">
        <v>5</v>
      </c>
      <c r="J7101">
        <v>2599.02</v>
      </c>
      <c r="M7101">
        <v>2599.02</v>
      </c>
      <c r="N7101">
        <f t="shared" si="110"/>
        <v>0</v>
      </c>
    </row>
    <row r="7102" spans="1:14" x14ac:dyDescent="0.2">
      <c r="A7102" t="s">
        <v>7361</v>
      </c>
      <c r="B7102" t="s">
        <v>34097</v>
      </c>
      <c r="I7102" t="s">
        <v>5</v>
      </c>
      <c r="J7102">
        <v>2599.02</v>
      </c>
      <c r="M7102">
        <v>2599.02</v>
      </c>
      <c r="N7102">
        <f t="shared" si="110"/>
        <v>0</v>
      </c>
    </row>
    <row r="7103" spans="1:14" x14ac:dyDescent="0.2">
      <c r="A7103" t="s">
        <v>7362</v>
      </c>
      <c r="B7103" t="s">
        <v>34098</v>
      </c>
      <c r="I7103" t="s">
        <v>5</v>
      </c>
      <c r="J7103">
        <v>3090.15</v>
      </c>
      <c r="M7103">
        <v>3090.15</v>
      </c>
      <c r="N7103">
        <f t="shared" si="110"/>
        <v>0</v>
      </c>
    </row>
    <row r="7104" spans="1:14" x14ac:dyDescent="0.2">
      <c r="A7104" t="s">
        <v>7363</v>
      </c>
      <c r="B7104" t="s">
        <v>34098</v>
      </c>
      <c r="I7104" t="s">
        <v>5</v>
      </c>
      <c r="J7104">
        <v>3090.15</v>
      </c>
      <c r="M7104">
        <v>3090.15</v>
      </c>
      <c r="N7104">
        <f t="shared" si="110"/>
        <v>0</v>
      </c>
    </row>
    <row r="7105" spans="1:14" x14ac:dyDescent="0.2">
      <c r="A7105" t="s">
        <v>7364</v>
      </c>
      <c r="B7105" t="s">
        <v>34099</v>
      </c>
      <c r="I7105" t="s">
        <v>5</v>
      </c>
      <c r="J7105">
        <v>3776.37</v>
      </c>
      <c r="M7105">
        <v>3776.37</v>
      </c>
      <c r="N7105">
        <f t="shared" si="110"/>
        <v>0</v>
      </c>
    </row>
    <row r="7106" spans="1:14" x14ac:dyDescent="0.2">
      <c r="A7106" t="s">
        <v>7365</v>
      </c>
      <c r="B7106" t="s">
        <v>34099</v>
      </c>
      <c r="I7106" t="s">
        <v>5</v>
      </c>
      <c r="J7106">
        <v>3776.37</v>
      </c>
      <c r="M7106">
        <v>3776.37</v>
      </c>
      <c r="N7106">
        <f t="shared" si="110"/>
        <v>0</v>
      </c>
    </row>
    <row r="7107" spans="1:14" x14ac:dyDescent="0.2">
      <c r="A7107" t="s">
        <v>7366</v>
      </c>
      <c r="B7107" t="s">
        <v>34100</v>
      </c>
      <c r="I7107" t="s">
        <v>5</v>
      </c>
      <c r="J7107">
        <v>4412.58</v>
      </c>
      <c r="M7107">
        <v>4412.58</v>
      </c>
      <c r="N7107">
        <f t="shared" si="110"/>
        <v>0</v>
      </c>
    </row>
    <row r="7108" spans="1:14" x14ac:dyDescent="0.2">
      <c r="A7108" t="s">
        <v>7367</v>
      </c>
      <c r="B7108" t="s">
        <v>34100</v>
      </c>
      <c r="I7108" t="s">
        <v>5</v>
      </c>
      <c r="J7108">
        <v>4412.58</v>
      </c>
      <c r="M7108">
        <v>4412.58</v>
      </c>
      <c r="N7108">
        <f t="shared" ref="N7108:N7171" si="111">J7108-M7108</f>
        <v>0</v>
      </c>
    </row>
    <row r="7109" spans="1:14" x14ac:dyDescent="0.2">
      <c r="A7109" t="s">
        <v>7368</v>
      </c>
      <c r="B7109" t="s">
        <v>34101</v>
      </c>
      <c r="I7109" t="s">
        <v>5</v>
      </c>
      <c r="J7109">
        <v>4980.4399999999996</v>
      </c>
      <c r="M7109">
        <v>4980.4399999999996</v>
      </c>
      <c r="N7109">
        <f t="shared" si="111"/>
        <v>0</v>
      </c>
    </row>
    <row r="7110" spans="1:14" x14ac:dyDescent="0.2">
      <c r="A7110" t="s">
        <v>7369</v>
      </c>
      <c r="B7110" t="s">
        <v>34101</v>
      </c>
      <c r="I7110" t="s">
        <v>5</v>
      </c>
      <c r="J7110">
        <v>4980.4399999999996</v>
      </c>
      <c r="M7110">
        <v>4980.4399999999996</v>
      </c>
      <c r="N7110">
        <f t="shared" si="111"/>
        <v>0</v>
      </c>
    </row>
    <row r="7111" spans="1:14" x14ac:dyDescent="0.2">
      <c r="A7111" t="s">
        <v>7370</v>
      </c>
      <c r="B7111" t="s">
        <v>34102</v>
      </c>
      <c r="I7111" t="s">
        <v>5</v>
      </c>
      <c r="J7111">
        <v>6072.81</v>
      </c>
      <c r="M7111">
        <v>6072.81</v>
      </c>
      <c r="N7111">
        <f t="shared" si="111"/>
        <v>0</v>
      </c>
    </row>
    <row r="7112" spans="1:14" x14ac:dyDescent="0.2">
      <c r="A7112" t="s">
        <v>7371</v>
      </c>
      <c r="B7112" t="s">
        <v>34102</v>
      </c>
      <c r="I7112" t="s">
        <v>5</v>
      </c>
      <c r="J7112">
        <v>6072.81</v>
      </c>
      <c r="M7112">
        <v>6072.81</v>
      </c>
      <c r="N7112">
        <f t="shared" si="111"/>
        <v>0</v>
      </c>
    </row>
    <row r="7113" spans="1:14" x14ac:dyDescent="0.2">
      <c r="A7113" t="s">
        <v>7372</v>
      </c>
      <c r="B7113" t="s">
        <v>34103</v>
      </c>
      <c r="I7113" t="s">
        <v>5</v>
      </c>
      <c r="J7113">
        <v>6480.86</v>
      </c>
      <c r="M7113">
        <v>6480.86</v>
      </c>
      <c r="N7113">
        <f t="shared" si="111"/>
        <v>0</v>
      </c>
    </row>
    <row r="7114" spans="1:14" x14ac:dyDescent="0.2">
      <c r="A7114" t="s">
        <v>7373</v>
      </c>
      <c r="B7114" t="s">
        <v>34103</v>
      </c>
      <c r="I7114" t="s">
        <v>5</v>
      </c>
      <c r="J7114">
        <v>6480.86</v>
      </c>
      <c r="M7114">
        <v>6480.86</v>
      </c>
      <c r="N7114">
        <f t="shared" si="111"/>
        <v>0</v>
      </c>
    </row>
    <row r="7115" spans="1:14" x14ac:dyDescent="0.2">
      <c r="A7115" t="s">
        <v>7374</v>
      </c>
      <c r="B7115" t="s">
        <v>34104</v>
      </c>
      <c r="I7115" t="s">
        <v>5</v>
      </c>
      <c r="J7115">
        <v>7889.2</v>
      </c>
      <c r="M7115">
        <v>7889.2</v>
      </c>
      <c r="N7115">
        <f t="shared" si="111"/>
        <v>0</v>
      </c>
    </row>
    <row r="7116" spans="1:14" x14ac:dyDescent="0.2">
      <c r="A7116" t="s">
        <v>7375</v>
      </c>
      <c r="B7116" t="s">
        <v>34104</v>
      </c>
      <c r="I7116" t="s">
        <v>5</v>
      </c>
      <c r="J7116">
        <v>7889.2</v>
      </c>
      <c r="M7116">
        <v>7889.2</v>
      </c>
      <c r="N7116">
        <f t="shared" si="111"/>
        <v>0</v>
      </c>
    </row>
    <row r="7117" spans="1:14" x14ac:dyDescent="0.2">
      <c r="A7117" t="s">
        <v>7376</v>
      </c>
      <c r="B7117" t="s">
        <v>34105</v>
      </c>
      <c r="I7117" t="s">
        <v>5</v>
      </c>
      <c r="J7117">
        <v>17327.259999999998</v>
      </c>
      <c r="M7117">
        <v>17327.259999999998</v>
      </c>
      <c r="N7117">
        <f t="shared" si="111"/>
        <v>0</v>
      </c>
    </row>
    <row r="7118" spans="1:14" x14ac:dyDescent="0.2">
      <c r="A7118" t="s">
        <v>7377</v>
      </c>
      <c r="B7118" t="s">
        <v>34105</v>
      </c>
      <c r="I7118" t="s">
        <v>5</v>
      </c>
      <c r="J7118">
        <v>17327.259999999998</v>
      </c>
      <c r="M7118">
        <v>17327.259999999998</v>
      </c>
      <c r="N7118">
        <f t="shared" si="111"/>
        <v>0</v>
      </c>
    </row>
    <row r="7119" spans="1:14" x14ac:dyDescent="0.2">
      <c r="A7119" t="s">
        <v>7378</v>
      </c>
      <c r="B7119" t="s">
        <v>34106</v>
      </c>
      <c r="I7119" t="s">
        <v>5</v>
      </c>
      <c r="J7119">
        <v>21992.46</v>
      </c>
      <c r="M7119">
        <v>21992.46</v>
      </c>
      <c r="N7119">
        <f t="shared" si="111"/>
        <v>0</v>
      </c>
    </row>
    <row r="7120" spans="1:14" x14ac:dyDescent="0.2">
      <c r="A7120" t="s">
        <v>7379</v>
      </c>
      <c r="B7120" t="s">
        <v>34106</v>
      </c>
      <c r="I7120" t="s">
        <v>5</v>
      </c>
      <c r="J7120">
        <v>21992.46</v>
      </c>
      <c r="M7120">
        <v>21992.46</v>
      </c>
      <c r="N7120">
        <f t="shared" si="111"/>
        <v>0</v>
      </c>
    </row>
    <row r="7121" spans="1:14" x14ac:dyDescent="0.2">
      <c r="A7121" t="s">
        <v>7380</v>
      </c>
      <c r="B7121" t="s">
        <v>34107</v>
      </c>
      <c r="I7121" t="s">
        <v>5</v>
      </c>
      <c r="J7121">
        <v>31873.17</v>
      </c>
      <c r="M7121">
        <v>31873.17</v>
      </c>
      <c r="N7121">
        <f t="shared" si="111"/>
        <v>0</v>
      </c>
    </row>
    <row r="7122" spans="1:14" x14ac:dyDescent="0.2">
      <c r="A7122" t="s">
        <v>7381</v>
      </c>
      <c r="B7122" t="s">
        <v>34107</v>
      </c>
      <c r="I7122" t="s">
        <v>5</v>
      </c>
      <c r="J7122">
        <v>31873.17</v>
      </c>
      <c r="M7122">
        <v>31873.17</v>
      </c>
      <c r="N7122">
        <f t="shared" si="111"/>
        <v>0</v>
      </c>
    </row>
    <row r="7123" spans="1:14" x14ac:dyDescent="0.2">
      <c r="A7123" t="s">
        <v>7382</v>
      </c>
      <c r="B7123" t="s">
        <v>34108</v>
      </c>
      <c r="I7123" t="s">
        <v>5</v>
      </c>
      <c r="J7123">
        <v>33126.29</v>
      </c>
      <c r="M7123">
        <v>33126.29</v>
      </c>
      <c r="N7123">
        <f t="shared" si="111"/>
        <v>0</v>
      </c>
    </row>
    <row r="7124" spans="1:14" x14ac:dyDescent="0.2">
      <c r="A7124" t="s">
        <v>7383</v>
      </c>
      <c r="B7124" t="s">
        <v>34108</v>
      </c>
      <c r="I7124" t="s">
        <v>5</v>
      </c>
      <c r="J7124">
        <v>33126.29</v>
      </c>
      <c r="M7124">
        <v>33126.29</v>
      </c>
      <c r="N7124">
        <f t="shared" si="111"/>
        <v>0</v>
      </c>
    </row>
    <row r="7125" spans="1:14" x14ac:dyDescent="0.2">
      <c r="A7125" t="s">
        <v>7384</v>
      </c>
      <c r="B7125" t="s">
        <v>34109</v>
      </c>
      <c r="I7125" t="s">
        <v>5</v>
      </c>
      <c r="J7125">
        <v>47475.75</v>
      </c>
      <c r="M7125">
        <v>47475.75</v>
      </c>
      <c r="N7125">
        <f t="shared" si="111"/>
        <v>0</v>
      </c>
    </row>
    <row r="7126" spans="1:14" x14ac:dyDescent="0.2">
      <c r="A7126" t="s">
        <v>7385</v>
      </c>
      <c r="B7126" t="s">
        <v>34109</v>
      </c>
      <c r="I7126" t="s">
        <v>5</v>
      </c>
      <c r="J7126">
        <v>47475.75</v>
      </c>
      <c r="M7126">
        <v>47475.75</v>
      </c>
      <c r="N7126">
        <f t="shared" si="111"/>
        <v>0</v>
      </c>
    </row>
    <row r="7127" spans="1:14" x14ac:dyDescent="0.2">
      <c r="A7127" t="s">
        <v>7386</v>
      </c>
      <c r="B7127" t="s">
        <v>34110</v>
      </c>
      <c r="I7127" t="s">
        <v>5</v>
      </c>
      <c r="J7127">
        <v>1569.73</v>
      </c>
      <c r="M7127">
        <v>1569.73</v>
      </c>
      <c r="N7127">
        <f t="shared" si="111"/>
        <v>0</v>
      </c>
    </row>
    <row r="7128" spans="1:14" x14ac:dyDescent="0.2">
      <c r="A7128" t="s">
        <v>7387</v>
      </c>
      <c r="B7128" t="s">
        <v>34110</v>
      </c>
      <c r="I7128" t="s">
        <v>5</v>
      </c>
      <c r="J7128">
        <v>1569.73</v>
      </c>
      <c r="M7128">
        <v>1569.73</v>
      </c>
      <c r="N7128">
        <f t="shared" si="111"/>
        <v>0</v>
      </c>
    </row>
    <row r="7129" spans="1:14" x14ac:dyDescent="0.2">
      <c r="A7129" t="s">
        <v>7388</v>
      </c>
      <c r="B7129" t="s">
        <v>34111</v>
      </c>
      <c r="I7129" t="s">
        <v>5</v>
      </c>
      <c r="J7129">
        <v>1746.72</v>
      </c>
      <c r="M7129">
        <v>1746.72</v>
      </c>
      <c r="N7129">
        <f t="shared" si="111"/>
        <v>0</v>
      </c>
    </row>
    <row r="7130" spans="1:14" x14ac:dyDescent="0.2">
      <c r="A7130" t="s">
        <v>7389</v>
      </c>
      <c r="B7130" t="s">
        <v>34111</v>
      </c>
      <c r="I7130" t="s">
        <v>5</v>
      </c>
      <c r="J7130">
        <v>1746.72</v>
      </c>
      <c r="M7130">
        <v>1746.72</v>
      </c>
      <c r="N7130">
        <f t="shared" si="111"/>
        <v>0</v>
      </c>
    </row>
    <row r="7131" spans="1:14" x14ac:dyDescent="0.2">
      <c r="A7131" t="s">
        <v>7390</v>
      </c>
      <c r="B7131" t="s">
        <v>34112</v>
      </c>
      <c r="I7131" t="s">
        <v>5</v>
      </c>
      <c r="J7131">
        <v>2159.35</v>
      </c>
      <c r="M7131">
        <v>2159.35</v>
      </c>
      <c r="N7131">
        <f t="shared" si="111"/>
        <v>0</v>
      </c>
    </row>
    <row r="7132" spans="1:14" x14ac:dyDescent="0.2">
      <c r="A7132" t="s">
        <v>7391</v>
      </c>
      <c r="B7132" t="s">
        <v>34112</v>
      </c>
      <c r="I7132" t="s">
        <v>5</v>
      </c>
      <c r="J7132">
        <v>2159.35</v>
      </c>
      <c r="M7132">
        <v>2159.35</v>
      </c>
      <c r="N7132">
        <f t="shared" si="111"/>
        <v>0</v>
      </c>
    </row>
    <row r="7133" spans="1:14" x14ac:dyDescent="0.2">
      <c r="A7133" t="s">
        <v>7392</v>
      </c>
      <c r="B7133" t="s">
        <v>34113</v>
      </c>
      <c r="I7133" t="s">
        <v>5</v>
      </c>
      <c r="J7133">
        <v>2600.0500000000002</v>
      </c>
      <c r="M7133">
        <v>2600.0500000000002</v>
      </c>
      <c r="N7133">
        <f t="shared" si="111"/>
        <v>0</v>
      </c>
    </row>
    <row r="7134" spans="1:14" x14ac:dyDescent="0.2">
      <c r="A7134" t="s">
        <v>7393</v>
      </c>
      <c r="B7134" t="s">
        <v>34113</v>
      </c>
      <c r="I7134" t="s">
        <v>5</v>
      </c>
      <c r="J7134">
        <v>2600.0500000000002</v>
      </c>
      <c r="M7134">
        <v>2600.0500000000002</v>
      </c>
      <c r="N7134">
        <f t="shared" si="111"/>
        <v>0</v>
      </c>
    </row>
    <row r="7135" spans="1:14" x14ac:dyDescent="0.2">
      <c r="A7135" t="s">
        <v>7394</v>
      </c>
      <c r="B7135" t="s">
        <v>34114</v>
      </c>
      <c r="I7135" t="s">
        <v>5</v>
      </c>
      <c r="J7135">
        <v>3159.98</v>
      </c>
      <c r="M7135">
        <v>3159.98</v>
      </c>
      <c r="N7135">
        <f t="shared" si="111"/>
        <v>0</v>
      </c>
    </row>
    <row r="7136" spans="1:14" x14ac:dyDescent="0.2">
      <c r="A7136" t="s">
        <v>7395</v>
      </c>
      <c r="B7136" t="s">
        <v>34114</v>
      </c>
      <c r="I7136" t="s">
        <v>5</v>
      </c>
      <c r="J7136">
        <v>3159.98</v>
      </c>
      <c r="M7136">
        <v>3159.98</v>
      </c>
      <c r="N7136">
        <f t="shared" si="111"/>
        <v>0</v>
      </c>
    </row>
    <row r="7137" spans="1:14" x14ac:dyDescent="0.2">
      <c r="A7137" t="s">
        <v>7396</v>
      </c>
      <c r="B7137" t="s">
        <v>34115</v>
      </c>
      <c r="I7137" t="s">
        <v>5</v>
      </c>
      <c r="J7137">
        <v>3833.64</v>
      </c>
      <c r="M7137">
        <v>3833.64</v>
      </c>
      <c r="N7137">
        <f t="shared" si="111"/>
        <v>0</v>
      </c>
    </row>
    <row r="7138" spans="1:14" x14ac:dyDescent="0.2">
      <c r="A7138" t="s">
        <v>7397</v>
      </c>
      <c r="B7138" t="s">
        <v>34115</v>
      </c>
      <c r="I7138" t="s">
        <v>5</v>
      </c>
      <c r="J7138">
        <v>3833.64</v>
      </c>
      <c r="M7138">
        <v>3833.64</v>
      </c>
      <c r="N7138">
        <f t="shared" si="111"/>
        <v>0</v>
      </c>
    </row>
    <row r="7139" spans="1:14" x14ac:dyDescent="0.2">
      <c r="A7139" t="s">
        <v>7398</v>
      </c>
      <c r="B7139" t="s">
        <v>34116</v>
      </c>
      <c r="I7139" t="s">
        <v>5</v>
      </c>
      <c r="J7139">
        <v>4474.24</v>
      </c>
      <c r="M7139">
        <v>4474.24</v>
      </c>
      <c r="N7139">
        <f t="shared" si="111"/>
        <v>0</v>
      </c>
    </row>
    <row r="7140" spans="1:14" x14ac:dyDescent="0.2">
      <c r="A7140" t="s">
        <v>7399</v>
      </c>
      <c r="B7140" t="s">
        <v>34116</v>
      </c>
      <c r="I7140" t="s">
        <v>5</v>
      </c>
      <c r="J7140">
        <v>4474.24</v>
      </c>
      <c r="M7140">
        <v>4474.24</v>
      </c>
      <c r="N7140">
        <f t="shared" si="111"/>
        <v>0</v>
      </c>
    </row>
    <row r="7141" spans="1:14" x14ac:dyDescent="0.2">
      <c r="A7141" t="s">
        <v>7400</v>
      </c>
      <c r="B7141" t="s">
        <v>34117</v>
      </c>
      <c r="I7141" t="s">
        <v>5</v>
      </c>
      <c r="J7141">
        <v>5273.85</v>
      </c>
      <c r="M7141">
        <v>5273.85</v>
      </c>
      <c r="N7141">
        <f t="shared" si="111"/>
        <v>0</v>
      </c>
    </row>
    <row r="7142" spans="1:14" x14ac:dyDescent="0.2">
      <c r="A7142" t="s">
        <v>7401</v>
      </c>
      <c r="B7142" t="s">
        <v>34117</v>
      </c>
      <c r="I7142" t="s">
        <v>5</v>
      </c>
      <c r="J7142">
        <v>5273.85</v>
      </c>
      <c r="M7142">
        <v>5273.85</v>
      </c>
      <c r="N7142">
        <f t="shared" si="111"/>
        <v>0</v>
      </c>
    </row>
    <row r="7143" spans="1:14" x14ac:dyDescent="0.2">
      <c r="A7143" t="s">
        <v>7402</v>
      </c>
      <c r="B7143" t="s">
        <v>34118</v>
      </c>
      <c r="I7143" t="s">
        <v>5</v>
      </c>
      <c r="J7143">
        <v>6433.2</v>
      </c>
      <c r="M7143">
        <v>6433.2</v>
      </c>
      <c r="N7143">
        <f t="shared" si="111"/>
        <v>0</v>
      </c>
    </row>
    <row r="7144" spans="1:14" x14ac:dyDescent="0.2">
      <c r="A7144" t="s">
        <v>7403</v>
      </c>
      <c r="B7144" t="s">
        <v>34118</v>
      </c>
      <c r="I7144" t="s">
        <v>5</v>
      </c>
      <c r="J7144">
        <v>6433.2</v>
      </c>
      <c r="M7144">
        <v>6433.2</v>
      </c>
      <c r="N7144">
        <f t="shared" si="111"/>
        <v>0</v>
      </c>
    </row>
    <row r="7145" spans="1:14" x14ac:dyDescent="0.2">
      <c r="A7145" t="s">
        <v>7404</v>
      </c>
      <c r="B7145" t="s">
        <v>34119</v>
      </c>
      <c r="I7145" t="s">
        <v>5</v>
      </c>
      <c r="J7145">
        <v>7460.39</v>
      </c>
      <c r="M7145">
        <v>7460.39</v>
      </c>
      <c r="N7145">
        <f t="shared" si="111"/>
        <v>0</v>
      </c>
    </row>
    <row r="7146" spans="1:14" x14ac:dyDescent="0.2">
      <c r="A7146" t="s">
        <v>7405</v>
      </c>
      <c r="B7146" t="s">
        <v>34119</v>
      </c>
      <c r="I7146" t="s">
        <v>5</v>
      </c>
      <c r="J7146">
        <v>7460.39</v>
      </c>
      <c r="M7146">
        <v>7460.39</v>
      </c>
      <c r="N7146">
        <f t="shared" si="111"/>
        <v>0</v>
      </c>
    </row>
    <row r="7147" spans="1:14" x14ac:dyDescent="0.2">
      <c r="A7147" t="s">
        <v>7406</v>
      </c>
      <c r="B7147" t="s">
        <v>34120</v>
      </c>
      <c r="I7147" t="s">
        <v>5</v>
      </c>
      <c r="J7147">
        <v>10179.629999999999</v>
      </c>
      <c r="M7147">
        <v>10179.629999999999</v>
      </c>
      <c r="N7147">
        <f t="shared" si="111"/>
        <v>0</v>
      </c>
    </row>
    <row r="7148" spans="1:14" x14ac:dyDescent="0.2">
      <c r="A7148" t="s">
        <v>7407</v>
      </c>
      <c r="B7148" t="s">
        <v>34120</v>
      </c>
      <c r="I7148" t="s">
        <v>5</v>
      </c>
      <c r="J7148">
        <v>10179.629999999999</v>
      </c>
      <c r="M7148">
        <v>10179.629999999999</v>
      </c>
      <c r="N7148">
        <f t="shared" si="111"/>
        <v>0</v>
      </c>
    </row>
    <row r="7149" spans="1:14" x14ac:dyDescent="0.2">
      <c r="A7149" t="s">
        <v>7408</v>
      </c>
      <c r="B7149" t="s">
        <v>34121</v>
      </c>
      <c r="I7149" t="s">
        <v>5</v>
      </c>
      <c r="J7149">
        <v>17791.099999999999</v>
      </c>
      <c r="M7149">
        <v>17791.099999999999</v>
      </c>
      <c r="N7149">
        <f t="shared" si="111"/>
        <v>0</v>
      </c>
    </row>
    <row r="7150" spans="1:14" x14ac:dyDescent="0.2">
      <c r="A7150" t="s">
        <v>7409</v>
      </c>
      <c r="B7150" t="s">
        <v>34121</v>
      </c>
      <c r="I7150" t="s">
        <v>5</v>
      </c>
      <c r="J7150">
        <v>17791.099999999999</v>
      </c>
      <c r="M7150">
        <v>17791.099999999999</v>
      </c>
      <c r="N7150">
        <f t="shared" si="111"/>
        <v>0</v>
      </c>
    </row>
    <row r="7151" spans="1:14" x14ac:dyDescent="0.2">
      <c r="A7151" t="s">
        <v>7410</v>
      </c>
      <c r="B7151" t="s">
        <v>34122</v>
      </c>
      <c r="I7151" t="s">
        <v>5</v>
      </c>
      <c r="J7151">
        <v>24718.9</v>
      </c>
      <c r="M7151">
        <v>24718.9</v>
      </c>
      <c r="N7151">
        <f t="shared" si="111"/>
        <v>0</v>
      </c>
    </row>
    <row r="7152" spans="1:14" x14ac:dyDescent="0.2">
      <c r="A7152" t="s">
        <v>7411</v>
      </c>
      <c r="B7152" t="s">
        <v>34122</v>
      </c>
      <c r="I7152" t="s">
        <v>5</v>
      </c>
      <c r="J7152">
        <v>24718.9</v>
      </c>
      <c r="M7152">
        <v>24718.9</v>
      </c>
      <c r="N7152">
        <f t="shared" si="111"/>
        <v>0</v>
      </c>
    </row>
    <row r="7153" spans="1:14" x14ac:dyDescent="0.2">
      <c r="A7153" t="s">
        <v>7412</v>
      </c>
      <c r="B7153" t="s">
        <v>34123</v>
      </c>
      <c r="I7153" t="s">
        <v>5</v>
      </c>
      <c r="J7153">
        <v>31729.42</v>
      </c>
      <c r="M7153">
        <v>31729.42</v>
      </c>
      <c r="N7153">
        <f t="shared" si="111"/>
        <v>0</v>
      </c>
    </row>
    <row r="7154" spans="1:14" x14ac:dyDescent="0.2">
      <c r="A7154" t="s">
        <v>7413</v>
      </c>
      <c r="B7154" t="s">
        <v>34123</v>
      </c>
      <c r="I7154" t="s">
        <v>5</v>
      </c>
      <c r="J7154">
        <v>31729.42</v>
      </c>
      <c r="M7154">
        <v>31729.42</v>
      </c>
      <c r="N7154">
        <f t="shared" si="111"/>
        <v>0</v>
      </c>
    </row>
    <row r="7155" spans="1:14" x14ac:dyDescent="0.2">
      <c r="A7155" t="s">
        <v>7414</v>
      </c>
      <c r="B7155" t="s">
        <v>34124</v>
      </c>
      <c r="I7155" t="s">
        <v>5</v>
      </c>
      <c r="J7155">
        <v>46968.06</v>
      </c>
      <c r="M7155">
        <v>46968.06</v>
      </c>
      <c r="N7155">
        <f t="shared" si="111"/>
        <v>0</v>
      </c>
    </row>
    <row r="7156" spans="1:14" x14ac:dyDescent="0.2">
      <c r="A7156" t="s">
        <v>7415</v>
      </c>
      <c r="B7156" t="s">
        <v>34124</v>
      </c>
      <c r="I7156" t="s">
        <v>5</v>
      </c>
      <c r="J7156">
        <v>46968.06</v>
      </c>
      <c r="M7156">
        <v>46968.06</v>
      </c>
      <c r="N7156">
        <f t="shared" si="111"/>
        <v>0</v>
      </c>
    </row>
    <row r="7157" spans="1:14" x14ac:dyDescent="0.2">
      <c r="A7157" t="s">
        <v>7416</v>
      </c>
      <c r="B7157" t="s">
        <v>34125</v>
      </c>
      <c r="I7157" t="s">
        <v>5</v>
      </c>
      <c r="J7157">
        <v>34914.199999999997</v>
      </c>
      <c r="M7157">
        <v>34914.199999999997</v>
      </c>
      <c r="N7157">
        <f t="shared" si="111"/>
        <v>0</v>
      </c>
    </row>
    <row r="7158" spans="1:14" x14ac:dyDescent="0.2">
      <c r="A7158" t="s">
        <v>7417</v>
      </c>
      <c r="B7158" t="s">
        <v>34125</v>
      </c>
      <c r="I7158" t="s">
        <v>5</v>
      </c>
      <c r="J7158">
        <v>34914.199999999997</v>
      </c>
      <c r="M7158">
        <v>34914.199999999997</v>
      </c>
      <c r="N7158">
        <f t="shared" si="111"/>
        <v>0</v>
      </c>
    </row>
    <row r="7159" spans="1:14" x14ac:dyDescent="0.2">
      <c r="A7159" t="s">
        <v>7418</v>
      </c>
      <c r="B7159" t="s">
        <v>34126</v>
      </c>
      <c r="I7159" t="s">
        <v>5</v>
      </c>
      <c r="J7159">
        <v>35101.5</v>
      </c>
      <c r="M7159">
        <v>35101.5</v>
      </c>
      <c r="N7159">
        <f t="shared" si="111"/>
        <v>0</v>
      </c>
    </row>
    <row r="7160" spans="1:14" x14ac:dyDescent="0.2">
      <c r="A7160" t="s">
        <v>7419</v>
      </c>
      <c r="B7160" t="s">
        <v>34126</v>
      </c>
      <c r="I7160" t="s">
        <v>5</v>
      </c>
      <c r="J7160">
        <v>35101.5</v>
      </c>
      <c r="M7160">
        <v>35101.5</v>
      </c>
      <c r="N7160">
        <f t="shared" si="111"/>
        <v>0</v>
      </c>
    </row>
    <row r="7161" spans="1:14" x14ac:dyDescent="0.2">
      <c r="A7161" t="s">
        <v>7420</v>
      </c>
      <c r="B7161" t="s">
        <v>34127</v>
      </c>
      <c r="I7161" t="s">
        <v>5</v>
      </c>
      <c r="J7161">
        <v>50817.5</v>
      </c>
      <c r="M7161">
        <v>50817.5</v>
      </c>
      <c r="N7161">
        <f t="shared" si="111"/>
        <v>0</v>
      </c>
    </row>
    <row r="7162" spans="1:14" x14ac:dyDescent="0.2">
      <c r="A7162" t="s">
        <v>7421</v>
      </c>
      <c r="B7162" t="s">
        <v>34127</v>
      </c>
      <c r="I7162" t="s">
        <v>5</v>
      </c>
      <c r="J7162">
        <v>50817.5</v>
      </c>
      <c r="M7162">
        <v>50817.5</v>
      </c>
      <c r="N7162">
        <f t="shared" si="111"/>
        <v>0</v>
      </c>
    </row>
    <row r="7163" spans="1:14" x14ac:dyDescent="0.2">
      <c r="A7163" t="s">
        <v>7422</v>
      </c>
      <c r="B7163" t="s">
        <v>34128</v>
      </c>
      <c r="I7163" t="s">
        <v>5</v>
      </c>
      <c r="J7163">
        <v>35622.589999999997</v>
      </c>
      <c r="M7163">
        <v>35622.589999999997</v>
      </c>
      <c r="N7163">
        <f t="shared" si="111"/>
        <v>0</v>
      </c>
    </row>
    <row r="7164" spans="1:14" x14ac:dyDescent="0.2">
      <c r="A7164" t="s">
        <v>7423</v>
      </c>
      <c r="B7164" t="s">
        <v>34128</v>
      </c>
      <c r="I7164" t="s">
        <v>5</v>
      </c>
      <c r="J7164">
        <v>35622.589999999997</v>
      </c>
      <c r="M7164">
        <v>35622.589999999997</v>
      </c>
      <c r="N7164">
        <f t="shared" si="111"/>
        <v>0</v>
      </c>
    </row>
    <row r="7165" spans="1:14" x14ac:dyDescent="0.2">
      <c r="A7165" t="s">
        <v>7424</v>
      </c>
      <c r="B7165" t="s">
        <v>34129</v>
      </c>
      <c r="I7165" t="s">
        <v>5</v>
      </c>
      <c r="J7165">
        <v>45107.05</v>
      </c>
      <c r="M7165">
        <v>45107.05</v>
      </c>
      <c r="N7165">
        <f t="shared" si="111"/>
        <v>0</v>
      </c>
    </row>
    <row r="7166" spans="1:14" x14ac:dyDescent="0.2">
      <c r="A7166" t="s">
        <v>7425</v>
      </c>
      <c r="B7166" t="s">
        <v>34129</v>
      </c>
      <c r="I7166" t="s">
        <v>5</v>
      </c>
      <c r="J7166">
        <v>45107.05</v>
      </c>
      <c r="M7166">
        <v>45107.05</v>
      </c>
      <c r="N7166">
        <f t="shared" si="111"/>
        <v>0</v>
      </c>
    </row>
    <row r="7167" spans="1:14" x14ac:dyDescent="0.2">
      <c r="A7167" t="s">
        <v>7426</v>
      </c>
      <c r="B7167" t="s">
        <v>34130</v>
      </c>
      <c r="I7167" t="s">
        <v>5</v>
      </c>
      <c r="J7167">
        <v>60178.7</v>
      </c>
      <c r="M7167">
        <v>60178.7</v>
      </c>
      <c r="N7167">
        <f t="shared" si="111"/>
        <v>0</v>
      </c>
    </row>
    <row r="7168" spans="1:14" x14ac:dyDescent="0.2">
      <c r="A7168" t="s">
        <v>7427</v>
      </c>
      <c r="B7168" t="s">
        <v>34130</v>
      </c>
      <c r="I7168" t="s">
        <v>5</v>
      </c>
      <c r="J7168">
        <v>60178.7</v>
      </c>
      <c r="M7168">
        <v>60178.7</v>
      </c>
      <c r="N7168">
        <f t="shared" si="111"/>
        <v>0</v>
      </c>
    </row>
    <row r="7169" spans="1:14" x14ac:dyDescent="0.2">
      <c r="A7169" t="s">
        <v>7428</v>
      </c>
      <c r="B7169" t="s">
        <v>34131</v>
      </c>
      <c r="I7169" t="s">
        <v>5</v>
      </c>
      <c r="J7169">
        <v>53389.51</v>
      </c>
      <c r="M7169">
        <v>53389.51</v>
      </c>
      <c r="N7169">
        <f t="shared" si="111"/>
        <v>0</v>
      </c>
    </row>
    <row r="7170" spans="1:14" x14ac:dyDescent="0.2">
      <c r="A7170" t="s">
        <v>7429</v>
      </c>
      <c r="B7170" t="s">
        <v>34131</v>
      </c>
      <c r="I7170" t="s">
        <v>5</v>
      </c>
      <c r="J7170">
        <v>53389.51</v>
      </c>
      <c r="M7170">
        <v>53389.51</v>
      </c>
      <c r="N7170">
        <f t="shared" si="111"/>
        <v>0</v>
      </c>
    </row>
    <row r="7171" spans="1:14" x14ac:dyDescent="0.2">
      <c r="A7171" t="s">
        <v>7430</v>
      </c>
      <c r="B7171" t="s">
        <v>34132</v>
      </c>
      <c r="I7171" t="s">
        <v>5</v>
      </c>
      <c r="J7171">
        <v>61742.37</v>
      </c>
      <c r="M7171">
        <v>61742.37</v>
      </c>
      <c r="N7171">
        <f t="shared" si="111"/>
        <v>0</v>
      </c>
    </row>
    <row r="7172" spans="1:14" x14ac:dyDescent="0.2">
      <c r="A7172" t="s">
        <v>7431</v>
      </c>
      <c r="B7172" t="s">
        <v>34132</v>
      </c>
      <c r="I7172" t="s">
        <v>5</v>
      </c>
      <c r="J7172">
        <v>61742.37</v>
      </c>
      <c r="M7172">
        <v>61742.37</v>
      </c>
      <c r="N7172">
        <f t="shared" ref="N7172:N7235" si="112">J7172-M7172</f>
        <v>0</v>
      </c>
    </row>
    <row r="7173" spans="1:14" x14ac:dyDescent="0.2">
      <c r="A7173" t="s">
        <v>7432</v>
      </c>
      <c r="B7173" t="s">
        <v>34133</v>
      </c>
      <c r="I7173" t="s">
        <v>5</v>
      </c>
      <c r="J7173">
        <v>77468.399999999994</v>
      </c>
      <c r="M7173">
        <v>77468.399999999994</v>
      </c>
      <c r="N7173">
        <f t="shared" si="112"/>
        <v>0</v>
      </c>
    </row>
    <row r="7174" spans="1:14" x14ac:dyDescent="0.2">
      <c r="A7174" t="s">
        <v>7433</v>
      </c>
      <c r="B7174" t="s">
        <v>34133</v>
      </c>
      <c r="I7174" t="s">
        <v>5</v>
      </c>
      <c r="J7174">
        <v>77468.399999999994</v>
      </c>
      <c r="M7174">
        <v>77468.399999999994</v>
      </c>
      <c r="N7174">
        <f t="shared" si="112"/>
        <v>0</v>
      </c>
    </row>
    <row r="7175" spans="1:14" x14ac:dyDescent="0.2">
      <c r="A7175" t="s">
        <v>7434</v>
      </c>
      <c r="B7175" t="s">
        <v>34134</v>
      </c>
      <c r="I7175" t="s">
        <v>5</v>
      </c>
      <c r="J7175">
        <v>1138.56</v>
      </c>
      <c r="M7175">
        <v>1138.56</v>
      </c>
      <c r="N7175">
        <f t="shared" si="112"/>
        <v>0</v>
      </c>
    </row>
    <row r="7176" spans="1:14" x14ac:dyDescent="0.2">
      <c r="A7176" t="s">
        <v>7435</v>
      </c>
      <c r="B7176" t="s">
        <v>34134</v>
      </c>
      <c r="I7176" t="s">
        <v>5</v>
      </c>
      <c r="J7176">
        <v>1138.56</v>
      </c>
      <c r="M7176">
        <v>1138.56</v>
      </c>
      <c r="N7176">
        <f t="shared" si="112"/>
        <v>0</v>
      </c>
    </row>
    <row r="7177" spans="1:14" x14ac:dyDescent="0.2">
      <c r="A7177" t="s">
        <v>7436</v>
      </c>
      <c r="B7177" t="s">
        <v>34135</v>
      </c>
      <c r="I7177" t="s">
        <v>5</v>
      </c>
      <c r="J7177">
        <v>1245.01</v>
      </c>
      <c r="M7177">
        <v>1245.01</v>
      </c>
      <c r="N7177">
        <f t="shared" si="112"/>
        <v>0</v>
      </c>
    </row>
    <row r="7178" spans="1:14" x14ac:dyDescent="0.2">
      <c r="A7178" t="s">
        <v>7437</v>
      </c>
      <c r="B7178" t="s">
        <v>34135</v>
      </c>
      <c r="I7178" t="s">
        <v>5</v>
      </c>
      <c r="J7178">
        <v>1245.01</v>
      </c>
      <c r="M7178">
        <v>1245.01</v>
      </c>
      <c r="N7178">
        <f t="shared" si="112"/>
        <v>0</v>
      </c>
    </row>
    <row r="7179" spans="1:14" x14ac:dyDescent="0.2">
      <c r="A7179" t="s">
        <v>7438</v>
      </c>
      <c r="B7179" t="s">
        <v>34136</v>
      </c>
      <c r="I7179" t="s">
        <v>5</v>
      </c>
      <c r="J7179">
        <v>1525.69</v>
      </c>
      <c r="M7179">
        <v>1525.69</v>
      </c>
      <c r="N7179">
        <f t="shared" si="112"/>
        <v>0</v>
      </c>
    </row>
    <row r="7180" spans="1:14" x14ac:dyDescent="0.2">
      <c r="A7180" t="s">
        <v>7439</v>
      </c>
      <c r="B7180" t="s">
        <v>34136</v>
      </c>
      <c r="I7180" t="s">
        <v>5</v>
      </c>
      <c r="J7180">
        <v>1525.69</v>
      </c>
      <c r="M7180">
        <v>1525.69</v>
      </c>
      <c r="N7180">
        <f t="shared" si="112"/>
        <v>0</v>
      </c>
    </row>
    <row r="7181" spans="1:14" x14ac:dyDescent="0.2">
      <c r="A7181" t="s">
        <v>7440</v>
      </c>
      <c r="B7181" t="s">
        <v>34137</v>
      </c>
      <c r="I7181" t="s">
        <v>5</v>
      </c>
      <c r="J7181">
        <v>1840.88</v>
      </c>
      <c r="M7181">
        <v>1840.88</v>
      </c>
      <c r="N7181">
        <f t="shared" si="112"/>
        <v>0</v>
      </c>
    </row>
    <row r="7182" spans="1:14" x14ac:dyDescent="0.2">
      <c r="A7182" t="s">
        <v>7441</v>
      </c>
      <c r="B7182" t="s">
        <v>34137</v>
      </c>
      <c r="I7182" t="s">
        <v>5</v>
      </c>
      <c r="J7182">
        <v>1840.88</v>
      </c>
      <c r="M7182">
        <v>1840.88</v>
      </c>
      <c r="N7182">
        <f t="shared" si="112"/>
        <v>0</v>
      </c>
    </row>
    <row r="7183" spans="1:14" x14ac:dyDescent="0.2">
      <c r="A7183" t="s">
        <v>7442</v>
      </c>
      <c r="B7183" t="s">
        <v>34138</v>
      </c>
      <c r="I7183" t="s">
        <v>5</v>
      </c>
      <c r="J7183">
        <v>2189.5300000000002</v>
      </c>
      <c r="M7183">
        <v>2189.5300000000002</v>
      </c>
      <c r="N7183">
        <f t="shared" si="112"/>
        <v>0</v>
      </c>
    </row>
    <row r="7184" spans="1:14" x14ac:dyDescent="0.2">
      <c r="A7184" t="s">
        <v>7443</v>
      </c>
      <c r="B7184" t="s">
        <v>34138</v>
      </c>
      <c r="I7184" t="s">
        <v>5</v>
      </c>
      <c r="J7184">
        <v>2189.5300000000002</v>
      </c>
      <c r="M7184">
        <v>2189.5300000000002</v>
      </c>
      <c r="N7184">
        <f t="shared" si="112"/>
        <v>0</v>
      </c>
    </row>
    <row r="7185" spans="1:14" x14ac:dyDescent="0.2">
      <c r="A7185" t="s">
        <v>7444</v>
      </c>
      <c r="B7185" t="s">
        <v>34139</v>
      </c>
      <c r="I7185" t="s">
        <v>5</v>
      </c>
      <c r="J7185">
        <v>2629.67</v>
      </c>
      <c r="M7185">
        <v>2629.67</v>
      </c>
      <c r="N7185">
        <f t="shared" si="112"/>
        <v>0</v>
      </c>
    </row>
    <row r="7186" spans="1:14" x14ac:dyDescent="0.2">
      <c r="A7186" t="s">
        <v>7445</v>
      </c>
      <c r="B7186" t="s">
        <v>34139</v>
      </c>
      <c r="I7186" t="s">
        <v>5</v>
      </c>
      <c r="J7186">
        <v>2629.67</v>
      </c>
      <c r="M7186">
        <v>2629.67</v>
      </c>
      <c r="N7186">
        <f t="shared" si="112"/>
        <v>0</v>
      </c>
    </row>
    <row r="7187" spans="1:14" x14ac:dyDescent="0.2">
      <c r="A7187" t="s">
        <v>7446</v>
      </c>
      <c r="B7187" t="s">
        <v>34140</v>
      </c>
      <c r="I7187" t="s">
        <v>5</v>
      </c>
      <c r="J7187">
        <v>3055.79</v>
      </c>
      <c r="M7187">
        <v>3055.79</v>
      </c>
      <c r="N7187">
        <f t="shared" si="112"/>
        <v>0</v>
      </c>
    </row>
    <row r="7188" spans="1:14" x14ac:dyDescent="0.2">
      <c r="A7188" t="s">
        <v>7447</v>
      </c>
      <c r="B7188" t="s">
        <v>34140</v>
      </c>
      <c r="I7188" t="s">
        <v>5</v>
      </c>
      <c r="J7188">
        <v>3055.79</v>
      </c>
      <c r="M7188">
        <v>3055.79</v>
      </c>
      <c r="N7188">
        <f t="shared" si="112"/>
        <v>0</v>
      </c>
    </row>
    <row r="7189" spans="1:14" x14ac:dyDescent="0.2">
      <c r="A7189" t="s">
        <v>7448</v>
      </c>
      <c r="B7189" t="s">
        <v>34141</v>
      </c>
      <c r="I7189" t="s">
        <v>5</v>
      </c>
      <c r="J7189">
        <v>3481.2</v>
      </c>
      <c r="M7189">
        <v>3481.2</v>
      </c>
      <c r="N7189">
        <f t="shared" si="112"/>
        <v>0</v>
      </c>
    </row>
    <row r="7190" spans="1:14" x14ac:dyDescent="0.2">
      <c r="A7190" t="s">
        <v>7449</v>
      </c>
      <c r="B7190" t="s">
        <v>34141</v>
      </c>
      <c r="I7190" t="s">
        <v>5</v>
      </c>
      <c r="J7190">
        <v>3481.2</v>
      </c>
      <c r="M7190">
        <v>3481.2</v>
      </c>
      <c r="N7190">
        <f t="shared" si="112"/>
        <v>0</v>
      </c>
    </row>
    <row r="7191" spans="1:14" x14ac:dyDescent="0.2">
      <c r="A7191" t="s">
        <v>7450</v>
      </c>
      <c r="B7191" t="s">
        <v>34142</v>
      </c>
      <c r="I7191" t="s">
        <v>5</v>
      </c>
      <c r="J7191">
        <v>4147.74</v>
      </c>
      <c r="M7191">
        <v>4147.74</v>
      </c>
      <c r="N7191">
        <f t="shared" si="112"/>
        <v>0</v>
      </c>
    </row>
    <row r="7192" spans="1:14" x14ac:dyDescent="0.2">
      <c r="A7192" t="s">
        <v>7451</v>
      </c>
      <c r="B7192" t="s">
        <v>34142</v>
      </c>
      <c r="I7192" t="s">
        <v>5</v>
      </c>
      <c r="J7192">
        <v>4147.74</v>
      </c>
      <c r="M7192">
        <v>4147.74</v>
      </c>
      <c r="N7192">
        <f t="shared" si="112"/>
        <v>0</v>
      </c>
    </row>
    <row r="7193" spans="1:14" x14ac:dyDescent="0.2">
      <c r="A7193" t="s">
        <v>7452</v>
      </c>
      <c r="B7193" t="s">
        <v>34143</v>
      </c>
      <c r="I7193" t="s">
        <v>5</v>
      </c>
      <c r="J7193">
        <v>4468.8900000000003</v>
      </c>
      <c r="M7193">
        <v>4468.8900000000003</v>
      </c>
      <c r="N7193">
        <f t="shared" si="112"/>
        <v>0</v>
      </c>
    </row>
    <row r="7194" spans="1:14" x14ac:dyDescent="0.2">
      <c r="A7194" t="s">
        <v>7453</v>
      </c>
      <c r="B7194" t="s">
        <v>34143</v>
      </c>
      <c r="I7194" t="s">
        <v>5</v>
      </c>
      <c r="J7194">
        <v>4468.8900000000003</v>
      </c>
      <c r="M7194">
        <v>4468.8900000000003</v>
      </c>
      <c r="N7194">
        <f t="shared" si="112"/>
        <v>0</v>
      </c>
    </row>
    <row r="7195" spans="1:14" x14ac:dyDescent="0.2">
      <c r="A7195" t="s">
        <v>7454</v>
      </c>
      <c r="B7195" t="s">
        <v>34144</v>
      </c>
      <c r="I7195" t="s">
        <v>5</v>
      </c>
      <c r="J7195">
        <v>5519.85</v>
      </c>
      <c r="M7195">
        <v>5519.85</v>
      </c>
      <c r="N7195">
        <f t="shared" si="112"/>
        <v>0</v>
      </c>
    </row>
    <row r="7196" spans="1:14" x14ac:dyDescent="0.2">
      <c r="A7196" t="s">
        <v>7455</v>
      </c>
      <c r="B7196" t="s">
        <v>34144</v>
      </c>
      <c r="I7196" t="s">
        <v>5</v>
      </c>
      <c r="J7196">
        <v>5519.85</v>
      </c>
      <c r="M7196">
        <v>5519.85</v>
      </c>
      <c r="N7196">
        <f t="shared" si="112"/>
        <v>0</v>
      </c>
    </row>
    <row r="7197" spans="1:14" x14ac:dyDescent="0.2">
      <c r="A7197" t="s">
        <v>7456</v>
      </c>
      <c r="B7197" t="s">
        <v>34145</v>
      </c>
      <c r="I7197" t="s">
        <v>5</v>
      </c>
      <c r="J7197">
        <v>10880.63</v>
      </c>
      <c r="M7197">
        <v>10880.63</v>
      </c>
      <c r="N7197">
        <f t="shared" si="112"/>
        <v>0</v>
      </c>
    </row>
    <row r="7198" spans="1:14" x14ac:dyDescent="0.2">
      <c r="A7198" t="s">
        <v>7457</v>
      </c>
      <c r="B7198" t="s">
        <v>34145</v>
      </c>
      <c r="I7198" t="s">
        <v>5</v>
      </c>
      <c r="J7198">
        <v>10880.63</v>
      </c>
      <c r="M7198">
        <v>10880.63</v>
      </c>
      <c r="N7198">
        <f t="shared" si="112"/>
        <v>0</v>
      </c>
    </row>
    <row r="7199" spans="1:14" x14ac:dyDescent="0.2">
      <c r="A7199" t="s">
        <v>7458</v>
      </c>
      <c r="B7199" t="s">
        <v>34146</v>
      </c>
      <c r="I7199" t="s">
        <v>5</v>
      </c>
      <c r="J7199">
        <v>13759.9</v>
      </c>
      <c r="M7199">
        <v>13759.9</v>
      </c>
      <c r="N7199">
        <f t="shared" si="112"/>
        <v>0</v>
      </c>
    </row>
    <row r="7200" spans="1:14" x14ac:dyDescent="0.2">
      <c r="A7200" t="s">
        <v>7459</v>
      </c>
      <c r="B7200" t="s">
        <v>34146</v>
      </c>
      <c r="I7200" t="s">
        <v>5</v>
      </c>
      <c r="J7200">
        <v>13759.9</v>
      </c>
      <c r="M7200">
        <v>13759.9</v>
      </c>
      <c r="N7200">
        <f t="shared" si="112"/>
        <v>0</v>
      </c>
    </row>
    <row r="7201" spans="1:14" x14ac:dyDescent="0.2">
      <c r="A7201" t="s">
        <v>7460</v>
      </c>
      <c r="B7201" t="s">
        <v>34147</v>
      </c>
      <c r="I7201" t="s">
        <v>5</v>
      </c>
      <c r="J7201">
        <v>21098.27</v>
      </c>
      <c r="M7201">
        <v>21098.27</v>
      </c>
      <c r="N7201">
        <f t="shared" si="112"/>
        <v>0</v>
      </c>
    </row>
    <row r="7202" spans="1:14" x14ac:dyDescent="0.2">
      <c r="A7202" t="s">
        <v>7461</v>
      </c>
      <c r="B7202" t="s">
        <v>34147</v>
      </c>
      <c r="I7202" t="s">
        <v>5</v>
      </c>
      <c r="J7202">
        <v>21098.27</v>
      </c>
      <c r="M7202">
        <v>21098.27</v>
      </c>
      <c r="N7202">
        <f t="shared" si="112"/>
        <v>0</v>
      </c>
    </row>
    <row r="7203" spans="1:14" x14ac:dyDescent="0.2">
      <c r="A7203" t="s">
        <v>7462</v>
      </c>
      <c r="B7203" t="s">
        <v>34148</v>
      </c>
      <c r="I7203" t="s">
        <v>5</v>
      </c>
      <c r="J7203">
        <v>22255.25</v>
      </c>
      <c r="M7203">
        <v>22255.25</v>
      </c>
      <c r="N7203">
        <f t="shared" si="112"/>
        <v>0</v>
      </c>
    </row>
    <row r="7204" spans="1:14" x14ac:dyDescent="0.2">
      <c r="A7204" t="s">
        <v>7463</v>
      </c>
      <c r="B7204" t="s">
        <v>34148</v>
      </c>
      <c r="I7204" t="s">
        <v>5</v>
      </c>
      <c r="J7204">
        <v>22255.25</v>
      </c>
      <c r="M7204">
        <v>22255.25</v>
      </c>
      <c r="N7204">
        <f t="shared" si="112"/>
        <v>0</v>
      </c>
    </row>
    <row r="7205" spans="1:14" x14ac:dyDescent="0.2">
      <c r="A7205" t="s">
        <v>7464</v>
      </c>
      <c r="B7205" t="s">
        <v>34149</v>
      </c>
      <c r="I7205" t="s">
        <v>5</v>
      </c>
      <c r="J7205">
        <v>30600.01</v>
      </c>
      <c r="M7205">
        <v>30600.01</v>
      </c>
      <c r="N7205">
        <f t="shared" si="112"/>
        <v>0</v>
      </c>
    </row>
    <row r="7206" spans="1:14" x14ac:dyDescent="0.2">
      <c r="A7206" t="s">
        <v>7465</v>
      </c>
      <c r="B7206" t="s">
        <v>34149</v>
      </c>
      <c r="I7206" t="s">
        <v>5</v>
      </c>
      <c r="J7206">
        <v>30600.01</v>
      </c>
      <c r="M7206">
        <v>30600.01</v>
      </c>
      <c r="N7206">
        <f t="shared" si="112"/>
        <v>0</v>
      </c>
    </row>
    <row r="7207" spans="1:14" x14ac:dyDescent="0.2">
      <c r="A7207" t="s">
        <v>7466</v>
      </c>
      <c r="B7207" t="s">
        <v>34150</v>
      </c>
      <c r="I7207" t="s">
        <v>5</v>
      </c>
      <c r="J7207">
        <v>1138.56</v>
      </c>
      <c r="M7207">
        <v>1138.56</v>
      </c>
      <c r="N7207">
        <f t="shared" si="112"/>
        <v>0</v>
      </c>
    </row>
    <row r="7208" spans="1:14" x14ac:dyDescent="0.2">
      <c r="A7208" t="s">
        <v>7467</v>
      </c>
      <c r="B7208" t="s">
        <v>34150</v>
      </c>
      <c r="I7208" t="s">
        <v>5</v>
      </c>
      <c r="J7208">
        <v>1138.56</v>
      </c>
      <c r="M7208">
        <v>1138.56</v>
      </c>
      <c r="N7208">
        <f t="shared" si="112"/>
        <v>0</v>
      </c>
    </row>
    <row r="7209" spans="1:14" x14ac:dyDescent="0.2">
      <c r="A7209" t="s">
        <v>7468</v>
      </c>
      <c r="B7209" t="s">
        <v>34151</v>
      </c>
      <c r="I7209" t="s">
        <v>5</v>
      </c>
      <c r="J7209">
        <v>1245.01</v>
      </c>
      <c r="M7209">
        <v>1245.01</v>
      </c>
      <c r="N7209">
        <f t="shared" si="112"/>
        <v>0</v>
      </c>
    </row>
    <row r="7210" spans="1:14" x14ac:dyDescent="0.2">
      <c r="A7210" t="s">
        <v>7469</v>
      </c>
      <c r="B7210" t="s">
        <v>34151</v>
      </c>
      <c r="I7210" t="s">
        <v>5</v>
      </c>
      <c r="J7210">
        <v>1245.01</v>
      </c>
      <c r="M7210">
        <v>1245.01</v>
      </c>
      <c r="N7210">
        <f t="shared" si="112"/>
        <v>0</v>
      </c>
    </row>
    <row r="7211" spans="1:14" x14ac:dyDescent="0.2">
      <c r="A7211" t="s">
        <v>7470</v>
      </c>
      <c r="B7211" t="s">
        <v>34152</v>
      </c>
      <c r="I7211" t="s">
        <v>5</v>
      </c>
      <c r="J7211">
        <v>1525.69</v>
      </c>
      <c r="M7211">
        <v>1525.69</v>
      </c>
      <c r="N7211">
        <f t="shared" si="112"/>
        <v>0</v>
      </c>
    </row>
    <row r="7212" spans="1:14" x14ac:dyDescent="0.2">
      <c r="A7212" t="s">
        <v>7471</v>
      </c>
      <c r="B7212" t="s">
        <v>34152</v>
      </c>
      <c r="I7212" t="s">
        <v>5</v>
      </c>
      <c r="J7212">
        <v>1525.69</v>
      </c>
      <c r="M7212">
        <v>1525.69</v>
      </c>
      <c r="N7212">
        <f t="shared" si="112"/>
        <v>0</v>
      </c>
    </row>
    <row r="7213" spans="1:14" x14ac:dyDescent="0.2">
      <c r="A7213" t="s">
        <v>7472</v>
      </c>
      <c r="B7213" t="s">
        <v>34153</v>
      </c>
      <c r="I7213" t="s">
        <v>5</v>
      </c>
      <c r="J7213">
        <v>1841.4</v>
      </c>
      <c r="M7213">
        <v>1841.4</v>
      </c>
      <c r="N7213">
        <f t="shared" si="112"/>
        <v>0</v>
      </c>
    </row>
    <row r="7214" spans="1:14" x14ac:dyDescent="0.2">
      <c r="A7214" t="s">
        <v>7473</v>
      </c>
      <c r="B7214" t="s">
        <v>34153</v>
      </c>
      <c r="I7214" t="s">
        <v>5</v>
      </c>
      <c r="J7214">
        <v>1841.4</v>
      </c>
      <c r="M7214">
        <v>1841.4</v>
      </c>
      <c r="N7214">
        <f t="shared" si="112"/>
        <v>0</v>
      </c>
    </row>
    <row r="7215" spans="1:14" x14ac:dyDescent="0.2">
      <c r="A7215" t="s">
        <v>7474</v>
      </c>
      <c r="B7215" t="s">
        <v>34154</v>
      </c>
      <c r="I7215" t="s">
        <v>5</v>
      </c>
      <c r="J7215">
        <v>2224.44</v>
      </c>
      <c r="M7215">
        <v>2224.44</v>
      </c>
      <c r="N7215">
        <f t="shared" si="112"/>
        <v>0</v>
      </c>
    </row>
    <row r="7216" spans="1:14" x14ac:dyDescent="0.2">
      <c r="A7216" t="s">
        <v>7475</v>
      </c>
      <c r="B7216" t="s">
        <v>34154</v>
      </c>
      <c r="I7216" t="s">
        <v>5</v>
      </c>
      <c r="J7216">
        <v>2224.44</v>
      </c>
      <c r="M7216">
        <v>2224.44</v>
      </c>
      <c r="N7216">
        <f t="shared" si="112"/>
        <v>0</v>
      </c>
    </row>
    <row r="7217" spans="1:14" x14ac:dyDescent="0.2">
      <c r="A7217" t="s">
        <v>7476</v>
      </c>
      <c r="B7217" t="s">
        <v>34155</v>
      </c>
      <c r="I7217" t="s">
        <v>5</v>
      </c>
      <c r="J7217">
        <v>2658.3</v>
      </c>
      <c r="M7217">
        <v>2658.3</v>
      </c>
      <c r="N7217">
        <f t="shared" si="112"/>
        <v>0</v>
      </c>
    </row>
    <row r="7218" spans="1:14" x14ac:dyDescent="0.2">
      <c r="A7218" t="s">
        <v>7477</v>
      </c>
      <c r="B7218" t="s">
        <v>34155</v>
      </c>
      <c r="I7218" t="s">
        <v>5</v>
      </c>
      <c r="J7218">
        <v>2658.3</v>
      </c>
      <c r="M7218">
        <v>2658.3</v>
      </c>
      <c r="N7218">
        <f t="shared" si="112"/>
        <v>0</v>
      </c>
    </row>
    <row r="7219" spans="1:14" x14ac:dyDescent="0.2">
      <c r="A7219" t="s">
        <v>7478</v>
      </c>
      <c r="B7219" t="s">
        <v>34156</v>
      </c>
      <c r="I7219" t="s">
        <v>5</v>
      </c>
      <c r="J7219">
        <v>3086.61</v>
      </c>
      <c r="M7219">
        <v>3086.61</v>
      </c>
      <c r="N7219">
        <f t="shared" si="112"/>
        <v>0</v>
      </c>
    </row>
    <row r="7220" spans="1:14" x14ac:dyDescent="0.2">
      <c r="A7220" t="s">
        <v>7479</v>
      </c>
      <c r="B7220" t="s">
        <v>34156</v>
      </c>
      <c r="I7220" t="s">
        <v>5</v>
      </c>
      <c r="J7220">
        <v>3086.61</v>
      </c>
      <c r="M7220">
        <v>3086.61</v>
      </c>
      <c r="N7220">
        <f t="shared" si="112"/>
        <v>0</v>
      </c>
    </row>
    <row r="7221" spans="1:14" x14ac:dyDescent="0.2">
      <c r="A7221" t="s">
        <v>7480</v>
      </c>
      <c r="B7221" t="s">
        <v>34157</v>
      </c>
      <c r="I7221" t="s">
        <v>5</v>
      </c>
      <c r="J7221">
        <v>3627.84</v>
      </c>
      <c r="M7221">
        <v>3627.84</v>
      </c>
      <c r="N7221">
        <f t="shared" si="112"/>
        <v>0</v>
      </c>
    </row>
    <row r="7222" spans="1:14" x14ac:dyDescent="0.2">
      <c r="A7222" t="s">
        <v>7481</v>
      </c>
      <c r="B7222" t="s">
        <v>34157</v>
      </c>
      <c r="I7222" t="s">
        <v>5</v>
      </c>
      <c r="J7222">
        <v>3627.84</v>
      </c>
      <c r="M7222">
        <v>3627.84</v>
      </c>
      <c r="N7222">
        <f t="shared" si="112"/>
        <v>0</v>
      </c>
    </row>
    <row r="7223" spans="1:14" x14ac:dyDescent="0.2">
      <c r="A7223" t="s">
        <v>7482</v>
      </c>
      <c r="B7223" t="s">
        <v>34158</v>
      </c>
      <c r="I7223" t="s">
        <v>5</v>
      </c>
      <c r="J7223">
        <v>4324.6499999999996</v>
      </c>
      <c r="M7223">
        <v>4324.6499999999996</v>
      </c>
      <c r="N7223">
        <f t="shared" si="112"/>
        <v>0</v>
      </c>
    </row>
    <row r="7224" spans="1:14" x14ac:dyDescent="0.2">
      <c r="A7224" t="s">
        <v>7483</v>
      </c>
      <c r="B7224" t="s">
        <v>34158</v>
      </c>
      <c r="I7224" t="s">
        <v>5</v>
      </c>
      <c r="J7224">
        <v>4324.6499999999996</v>
      </c>
      <c r="M7224">
        <v>4324.6499999999996</v>
      </c>
      <c r="N7224">
        <f t="shared" si="112"/>
        <v>0</v>
      </c>
    </row>
    <row r="7225" spans="1:14" x14ac:dyDescent="0.2">
      <c r="A7225" t="s">
        <v>7484</v>
      </c>
      <c r="B7225" t="s">
        <v>34159</v>
      </c>
      <c r="I7225" t="s">
        <v>5</v>
      </c>
      <c r="J7225">
        <v>4961.8500000000004</v>
      </c>
      <c r="M7225">
        <v>4961.8500000000004</v>
      </c>
      <c r="N7225">
        <f t="shared" si="112"/>
        <v>0</v>
      </c>
    </row>
    <row r="7226" spans="1:14" x14ac:dyDescent="0.2">
      <c r="A7226" t="s">
        <v>7485</v>
      </c>
      <c r="B7226" t="s">
        <v>34159</v>
      </c>
      <c r="I7226" t="s">
        <v>5</v>
      </c>
      <c r="J7226">
        <v>4961.8500000000004</v>
      </c>
      <c r="M7226">
        <v>4961.8500000000004</v>
      </c>
      <c r="N7226">
        <f t="shared" si="112"/>
        <v>0</v>
      </c>
    </row>
    <row r="7227" spans="1:14" x14ac:dyDescent="0.2">
      <c r="A7227" t="s">
        <v>7486</v>
      </c>
      <c r="B7227" t="s">
        <v>34160</v>
      </c>
      <c r="I7227" t="s">
        <v>5</v>
      </c>
      <c r="J7227">
        <v>6658.64</v>
      </c>
      <c r="M7227">
        <v>6658.64</v>
      </c>
      <c r="N7227">
        <f t="shared" si="112"/>
        <v>0</v>
      </c>
    </row>
    <row r="7228" spans="1:14" x14ac:dyDescent="0.2">
      <c r="A7228" t="s">
        <v>7487</v>
      </c>
      <c r="B7228" t="s">
        <v>34160</v>
      </c>
      <c r="I7228" t="s">
        <v>5</v>
      </c>
      <c r="J7228">
        <v>6658.64</v>
      </c>
      <c r="M7228">
        <v>6658.64</v>
      </c>
      <c r="N7228">
        <f t="shared" si="112"/>
        <v>0</v>
      </c>
    </row>
    <row r="7229" spans="1:14" x14ac:dyDescent="0.2">
      <c r="A7229" t="s">
        <v>7488</v>
      </c>
      <c r="B7229" t="s">
        <v>34161</v>
      </c>
      <c r="I7229" t="s">
        <v>5</v>
      </c>
      <c r="J7229">
        <v>11658.35</v>
      </c>
      <c r="M7229">
        <v>11658.35</v>
      </c>
      <c r="N7229">
        <f t="shared" si="112"/>
        <v>0</v>
      </c>
    </row>
    <row r="7230" spans="1:14" x14ac:dyDescent="0.2">
      <c r="A7230" t="s">
        <v>7489</v>
      </c>
      <c r="B7230" t="s">
        <v>34161</v>
      </c>
      <c r="I7230" t="s">
        <v>5</v>
      </c>
      <c r="J7230">
        <v>11658.35</v>
      </c>
      <c r="M7230">
        <v>11658.35</v>
      </c>
      <c r="N7230">
        <f t="shared" si="112"/>
        <v>0</v>
      </c>
    </row>
    <row r="7231" spans="1:14" x14ac:dyDescent="0.2">
      <c r="A7231" t="s">
        <v>7490</v>
      </c>
      <c r="B7231" t="s">
        <v>34162</v>
      </c>
      <c r="I7231" t="s">
        <v>5</v>
      </c>
      <c r="J7231">
        <v>1169.0999999999999</v>
      </c>
      <c r="M7231">
        <v>1169.0999999999999</v>
      </c>
      <c r="N7231">
        <f t="shared" si="112"/>
        <v>0</v>
      </c>
    </row>
    <row r="7232" spans="1:14" x14ac:dyDescent="0.2">
      <c r="A7232" t="s">
        <v>7491</v>
      </c>
      <c r="B7232" t="s">
        <v>34162</v>
      </c>
      <c r="I7232" t="s">
        <v>5</v>
      </c>
      <c r="J7232">
        <v>1169.0999999999999</v>
      </c>
      <c r="M7232">
        <v>1169.0999999999999</v>
      </c>
      <c r="N7232">
        <f t="shared" si="112"/>
        <v>0</v>
      </c>
    </row>
    <row r="7233" spans="1:14" x14ac:dyDescent="0.2">
      <c r="A7233" t="s">
        <v>7492</v>
      </c>
      <c r="B7233" t="s">
        <v>34163</v>
      </c>
      <c r="I7233" t="s">
        <v>5</v>
      </c>
      <c r="J7233">
        <v>1286.32</v>
      </c>
      <c r="M7233">
        <v>1286.32</v>
      </c>
      <c r="N7233">
        <f t="shared" si="112"/>
        <v>0</v>
      </c>
    </row>
    <row r="7234" spans="1:14" x14ac:dyDescent="0.2">
      <c r="A7234" t="s">
        <v>7493</v>
      </c>
      <c r="B7234" t="s">
        <v>34163</v>
      </c>
      <c r="I7234" t="s">
        <v>5</v>
      </c>
      <c r="J7234">
        <v>1286.32</v>
      </c>
      <c r="M7234">
        <v>1286.32</v>
      </c>
      <c r="N7234">
        <f t="shared" si="112"/>
        <v>0</v>
      </c>
    </row>
    <row r="7235" spans="1:14" x14ac:dyDescent="0.2">
      <c r="A7235" t="s">
        <v>7494</v>
      </c>
      <c r="B7235" t="s">
        <v>34164</v>
      </c>
      <c r="I7235" t="s">
        <v>5</v>
      </c>
      <c r="J7235">
        <v>1592.79</v>
      </c>
      <c r="M7235">
        <v>1592.79</v>
      </c>
      <c r="N7235">
        <f t="shared" si="112"/>
        <v>0</v>
      </c>
    </row>
    <row r="7236" spans="1:14" x14ac:dyDescent="0.2">
      <c r="A7236" t="s">
        <v>7495</v>
      </c>
      <c r="B7236" t="s">
        <v>34164</v>
      </c>
      <c r="I7236" t="s">
        <v>5</v>
      </c>
      <c r="J7236">
        <v>1592.79</v>
      </c>
      <c r="M7236">
        <v>1592.79</v>
      </c>
      <c r="N7236">
        <f t="shared" ref="N7236:N7299" si="113">J7236-M7236</f>
        <v>0</v>
      </c>
    </row>
    <row r="7237" spans="1:14" x14ac:dyDescent="0.2">
      <c r="A7237" t="s">
        <v>7496</v>
      </c>
      <c r="B7237" t="s">
        <v>34165</v>
      </c>
      <c r="I7237" t="s">
        <v>5</v>
      </c>
      <c r="J7237">
        <v>1932.8</v>
      </c>
      <c r="M7237">
        <v>1932.8</v>
      </c>
      <c r="N7237">
        <f t="shared" si="113"/>
        <v>0</v>
      </c>
    </row>
    <row r="7238" spans="1:14" x14ac:dyDescent="0.2">
      <c r="A7238" t="s">
        <v>7497</v>
      </c>
      <c r="B7238" t="s">
        <v>34165</v>
      </c>
      <c r="I7238" t="s">
        <v>5</v>
      </c>
      <c r="J7238">
        <v>1932.8</v>
      </c>
      <c r="M7238">
        <v>1932.8</v>
      </c>
      <c r="N7238">
        <f t="shared" si="113"/>
        <v>0</v>
      </c>
    </row>
    <row r="7239" spans="1:14" x14ac:dyDescent="0.2">
      <c r="A7239" t="s">
        <v>7498</v>
      </c>
      <c r="B7239" t="s">
        <v>34166</v>
      </c>
      <c r="I7239" t="s">
        <v>5</v>
      </c>
      <c r="J7239">
        <v>2337.09</v>
      </c>
      <c r="M7239">
        <v>2337.09</v>
      </c>
      <c r="N7239">
        <f t="shared" si="113"/>
        <v>0</v>
      </c>
    </row>
    <row r="7240" spans="1:14" x14ac:dyDescent="0.2">
      <c r="A7240" t="s">
        <v>7499</v>
      </c>
      <c r="B7240" t="s">
        <v>34166</v>
      </c>
      <c r="I7240" t="s">
        <v>5</v>
      </c>
      <c r="J7240">
        <v>2337.09</v>
      </c>
      <c r="M7240">
        <v>2337.09</v>
      </c>
      <c r="N7240">
        <f t="shared" si="113"/>
        <v>0</v>
      </c>
    </row>
    <row r="7241" spans="1:14" x14ac:dyDescent="0.2">
      <c r="A7241" t="s">
        <v>7500</v>
      </c>
      <c r="B7241" t="s">
        <v>34167</v>
      </c>
      <c r="I7241" t="s">
        <v>5</v>
      </c>
      <c r="J7241">
        <v>2794.89</v>
      </c>
      <c r="M7241">
        <v>2794.89</v>
      </c>
      <c r="N7241">
        <f t="shared" si="113"/>
        <v>0</v>
      </c>
    </row>
    <row r="7242" spans="1:14" x14ac:dyDescent="0.2">
      <c r="A7242" t="s">
        <v>7501</v>
      </c>
      <c r="B7242" t="s">
        <v>34167</v>
      </c>
      <c r="I7242" t="s">
        <v>5</v>
      </c>
      <c r="J7242">
        <v>2794.89</v>
      </c>
      <c r="M7242">
        <v>2794.89</v>
      </c>
      <c r="N7242">
        <f t="shared" si="113"/>
        <v>0</v>
      </c>
    </row>
    <row r="7243" spans="1:14" x14ac:dyDescent="0.2">
      <c r="A7243" t="s">
        <v>7502</v>
      </c>
      <c r="B7243" t="s">
        <v>34168</v>
      </c>
      <c r="I7243" t="s">
        <v>5</v>
      </c>
      <c r="J7243">
        <v>3280.11</v>
      </c>
      <c r="M7243">
        <v>3280.11</v>
      </c>
      <c r="N7243">
        <f t="shared" si="113"/>
        <v>0</v>
      </c>
    </row>
    <row r="7244" spans="1:14" x14ac:dyDescent="0.2">
      <c r="A7244" t="s">
        <v>7503</v>
      </c>
      <c r="B7244" t="s">
        <v>34168</v>
      </c>
      <c r="I7244" t="s">
        <v>5</v>
      </c>
      <c r="J7244">
        <v>3280.11</v>
      </c>
      <c r="M7244">
        <v>3280.11</v>
      </c>
      <c r="N7244">
        <f t="shared" si="113"/>
        <v>0</v>
      </c>
    </row>
    <row r="7245" spans="1:14" x14ac:dyDescent="0.2">
      <c r="A7245" t="s">
        <v>7504</v>
      </c>
      <c r="B7245" t="s">
        <v>34169</v>
      </c>
      <c r="I7245" t="s">
        <v>5</v>
      </c>
      <c r="J7245">
        <v>3733.41</v>
      </c>
      <c r="M7245">
        <v>3733.41</v>
      </c>
      <c r="N7245">
        <f t="shared" si="113"/>
        <v>0</v>
      </c>
    </row>
    <row r="7246" spans="1:14" x14ac:dyDescent="0.2">
      <c r="A7246" t="s">
        <v>7505</v>
      </c>
      <c r="B7246" t="s">
        <v>34169</v>
      </c>
      <c r="I7246" t="s">
        <v>5</v>
      </c>
      <c r="J7246">
        <v>3733.41</v>
      </c>
      <c r="M7246">
        <v>3733.41</v>
      </c>
      <c r="N7246">
        <f t="shared" si="113"/>
        <v>0</v>
      </c>
    </row>
    <row r="7247" spans="1:14" x14ac:dyDescent="0.2">
      <c r="A7247" t="s">
        <v>7506</v>
      </c>
      <c r="B7247" t="s">
        <v>34170</v>
      </c>
      <c r="I7247" t="s">
        <v>5</v>
      </c>
      <c r="J7247">
        <v>4471.0200000000004</v>
      </c>
      <c r="M7247">
        <v>4471.0200000000004</v>
      </c>
      <c r="N7247">
        <f t="shared" si="113"/>
        <v>0</v>
      </c>
    </row>
    <row r="7248" spans="1:14" x14ac:dyDescent="0.2">
      <c r="A7248" t="s">
        <v>7507</v>
      </c>
      <c r="B7248" t="s">
        <v>34170</v>
      </c>
      <c r="I7248" t="s">
        <v>5</v>
      </c>
      <c r="J7248">
        <v>4471.0200000000004</v>
      </c>
      <c r="M7248">
        <v>4471.0200000000004</v>
      </c>
      <c r="N7248">
        <f t="shared" si="113"/>
        <v>0</v>
      </c>
    </row>
    <row r="7249" spans="1:14" x14ac:dyDescent="0.2">
      <c r="A7249" t="s">
        <v>7508</v>
      </c>
      <c r="B7249" t="s">
        <v>34171</v>
      </c>
      <c r="I7249" t="s">
        <v>5</v>
      </c>
      <c r="J7249">
        <v>4837.84</v>
      </c>
      <c r="M7249">
        <v>4837.84</v>
      </c>
      <c r="N7249">
        <f t="shared" si="113"/>
        <v>0</v>
      </c>
    </row>
    <row r="7250" spans="1:14" x14ac:dyDescent="0.2">
      <c r="A7250" t="s">
        <v>7509</v>
      </c>
      <c r="B7250" t="s">
        <v>34171</v>
      </c>
      <c r="I7250" t="s">
        <v>5</v>
      </c>
      <c r="J7250">
        <v>4837.84</v>
      </c>
      <c r="M7250">
        <v>4837.84</v>
      </c>
      <c r="N7250">
        <f t="shared" si="113"/>
        <v>0</v>
      </c>
    </row>
    <row r="7251" spans="1:14" x14ac:dyDescent="0.2">
      <c r="A7251" t="s">
        <v>7510</v>
      </c>
      <c r="B7251" t="s">
        <v>34172</v>
      </c>
      <c r="I7251" t="s">
        <v>5</v>
      </c>
      <c r="J7251">
        <v>6053.78</v>
      </c>
      <c r="M7251">
        <v>6053.78</v>
      </c>
      <c r="N7251">
        <f t="shared" si="113"/>
        <v>0</v>
      </c>
    </row>
    <row r="7252" spans="1:14" x14ac:dyDescent="0.2">
      <c r="A7252" t="s">
        <v>7511</v>
      </c>
      <c r="B7252" t="s">
        <v>34172</v>
      </c>
      <c r="I7252" t="s">
        <v>5</v>
      </c>
      <c r="J7252">
        <v>6053.78</v>
      </c>
      <c r="M7252">
        <v>6053.78</v>
      </c>
      <c r="N7252">
        <f t="shared" si="113"/>
        <v>0</v>
      </c>
    </row>
    <row r="7253" spans="1:14" x14ac:dyDescent="0.2">
      <c r="A7253" t="s">
        <v>7512</v>
      </c>
      <c r="B7253" t="s">
        <v>34173</v>
      </c>
      <c r="I7253" t="s">
        <v>5</v>
      </c>
      <c r="J7253">
        <v>11635.85</v>
      </c>
      <c r="M7253">
        <v>11635.85</v>
      </c>
      <c r="N7253">
        <f t="shared" si="113"/>
        <v>0</v>
      </c>
    </row>
    <row r="7254" spans="1:14" x14ac:dyDescent="0.2">
      <c r="A7254" t="s">
        <v>7513</v>
      </c>
      <c r="B7254" t="s">
        <v>34173</v>
      </c>
      <c r="I7254" t="s">
        <v>5</v>
      </c>
      <c r="J7254">
        <v>11635.85</v>
      </c>
      <c r="M7254">
        <v>11635.85</v>
      </c>
      <c r="N7254">
        <f t="shared" si="113"/>
        <v>0</v>
      </c>
    </row>
    <row r="7255" spans="1:14" x14ac:dyDescent="0.2">
      <c r="A7255" t="s">
        <v>7514</v>
      </c>
      <c r="B7255" t="s">
        <v>34174</v>
      </c>
      <c r="I7255" t="s">
        <v>5</v>
      </c>
      <c r="J7255">
        <v>14746.43</v>
      </c>
      <c r="M7255">
        <v>14746.43</v>
      </c>
      <c r="N7255">
        <f t="shared" si="113"/>
        <v>0</v>
      </c>
    </row>
    <row r="7256" spans="1:14" x14ac:dyDescent="0.2">
      <c r="A7256" t="s">
        <v>7515</v>
      </c>
      <c r="B7256" t="s">
        <v>34174</v>
      </c>
      <c r="I7256" t="s">
        <v>5</v>
      </c>
      <c r="J7256">
        <v>14746.43</v>
      </c>
      <c r="M7256">
        <v>14746.43</v>
      </c>
      <c r="N7256">
        <f t="shared" si="113"/>
        <v>0</v>
      </c>
    </row>
    <row r="7257" spans="1:14" x14ac:dyDescent="0.2">
      <c r="A7257" t="s">
        <v>7516</v>
      </c>
      <c r="B7257" t="s">
        <v>34175</v>
      </c>
      <c r="I7257" t="s">
        <v>5</v>
      </c>
      <c r="J7257">
        <v>22359.93</v>
      </c>
      <c r="M7257">
        <v>22359.93</v>
      </c>
      <c r="N7257">
        <f t="shared" si="113"/>
        <v>0</v>
      </c>
    </row>
    <row r="7258" spans="1:14" x14ac:dyDescent="0.2">
      <c r="A7258" t="s">
        <v>7517</v>
      </c>
      <c r="B7258" t="s">
        <v>34175</v>
      </c>
      <c r="I7258" t="s">
        <v>5</v>
      </c>
      <c r="J7258">
        <v>22359.93</v>
      </c>
      <c r="M7258">
        <v>22359.93</v>
      </c>
      <c r="N7258">
        <f t="shared" si="113"/>
        <v>0</v>
      </c>
    </row>
    <row r="7259" spans="1:14" x14ac:dyDescent="0.2">
      <c r="A7259" t="s">
        <v>7518</v>
      </c>
      <c r="B7259" t="s">
        <v>34176</v>
      </c>
      <c r="I7259" t="s">
        <v>5</v>
      </c>
      <c r="J7259">
        <v>24572.5</v>
      </c>
      <c r="M7259">
        <v>24572.5</v>
      </c>
      <c r="N7259">
        <f t="shared" si="113"/>
        <v>0</v>
      </c>
    </row>
    <row r="7260" spans="1:14" x14ac:dyDescent="0.2">
      <c r="A7260" t="s">
        <v>7519</v>
      </c>
      <c r="B7260" t="s">
        <v>34176</v>
      </c>
      <c r="I7260" t="s">
        <v>5</v>
      </c>
      <c r="J7260">
        <v>24572.5</v>
      </c>
      <c r="M7260">
        <v>24572.5</v>
      </c>
      <c r="N7260">
        <f t="shared" si="113"/>
        <v>0</v>
      </c>
    </row>
    <row r="7261" spans="1:14" x14ac:dyDescent="0.2">
      <c r="A7261" t="s">
        <v>7520</v>
      </c>
      <c r="B7261" t="s">
        <v>34177</v>
      </c>
      <c r="I7261" t="s">
        <v>5</v>
      </c>
      <c r="J7261">
        <v>32788.269999999997</v>
      </c>
      <c r="M7261">
        <v>32788.269999999997</v>
      </c>
      <c r="N7261">
        <f t="shared" si="113"/>
        <v>0</v>
      </c>
    </row>
    <row r="7262" spans="1:14" x14ac:dyDescent="0.2">
      <c r="A7262" t="s">
        <v>7521</v>
      </c>
      <c r="B7262" t="s">
        <v>34177</v>
      </c>
      <c r="I7262" t="s">
        <v>5</v>
      </c>
      <c r="J7262">
        <v>32788.269999999997</v>
      </c>
      <c r="M7262">
        <v>32788.269999999997</v>
      </c>
      <c r="N7262">
        <f t="shared" si="113"/>
        <v>0</v>
      </c>
    </row>
    <row r="7263" spans="1:14" x14ac:dyDescent="0.2">
      <c r="A7263" t="s">
        <v>7522</v>
      </c>
      <c r="B7263" t="s">
        <v>34178</v>
      </c>
      <c r="I7263" t="s">
        <v>5</v>
      </c>
      <c r="J7263">
        <v>1169.0999999999999</v>
      </c>
      <c r="M7263">
        <v>1169.0999999999999</v>
      </c>
      <c r="N7263">
        <f t="shared" si="113"/>
        <v>0</v>
      </c>
    </row>
    <row r="7264" spans="1:14" x14ac:dyDescent="0.2">
      <c r="A7264" t="s">
        <v>7523</v>
      </c>
      <c r="B7264" t="s">
        <v>34178</v>
      </c>
      <c r="I7264" t="s">
        <v>5</v>
      </c>
      <c r="J7264">
        <v>1169.0999999999999</v>
      </c>
      <c r="M7264">
        <v>1169.0999999999999</v>
      </c>
      <c r="N7264">
        <f t="shared" si="113"/>
        <v>0</v>
      </c>
    </row>
    <row r="7265" spans="1:14" x14ac:dyDescent="0.2">
      <c r="A7265" t="s">
        <v>7524</v>
      </c>
      <c r="B7265" t="s">
        <v>34179</v>
      </c>
      <c r="I7265" t="s">
        <v>5</v>
      </c>
      <c r="J7265">
        <v>1286.32</v>
      </c>
      <c r="M7265">
        <v>1286.32</v>
      </c>
      <c r="N7265">
        <f t="shared" si="113"/>
        <v>0</v>
      </c>
    </row>
    <row r="7266" spans="1:14" x14ac:dyDescent="0.2">
      <c r="A7266" t="s">
        <v>7525</v>
      </c>
      <c r="B7266" t="s">
        <v>34179</v>
      </c>
      <c r="I7266" t="s">
        <v>5</v>
      </c>
      <c r="J7266">
        <v>1286.32</v>
      </c>
      <c r="M7266">
        <v>1286.32</v>
      </c>
      <c r="N7266">
        <f t="shared" si="113"/>
        <v>0</v>
      </c>
    </row>
    <row r="7267" spans="1:14" x14ac:dyDescent="0.2">
      <c r="A7267" t="s">
        <v>7526</v>
      </c>
      <c r="B7267" t="s">
        <v>34180</v>
      </c>
      <c r="I7267" t="s">
        <v>5</v>
      </c>
      <c r="J7267">
        <v>1592.79</v>
      </c>
      <c r="M7267">
        <v>1592.79</v>
      </c>
      <c r="N7267">
        <f t="shared" si="113"/>
        <v>0</v>
      </c>
    </row>
    <row r="7268" spans="1:14" x14ac:dyDescent="0.2">
      <c r="A7268" t="s">
        <v>7527</v>
      </c>
      <c r="B7268" t="s">
        <v>34180</v>
      </c>
      <c r="I7268" t="s">
        <v>5</v>
      </c>
      <c r="J7268">
        <v>1592.79</v>
      </c>
      <c r="M7268">
        <v>1592.79</v>
      </c>
      <c r="N7268">
        <f t="shared" si="113"/>
        <v>0</v>
      </c>
    </row>
    <row r="7269" spans="1:14" x14ac:dyDescent="0.2">
      <c r="A7269" t="s">
        <v>7528</v>
      </c>
      <c r="B7269" t="s">
        <v>34181</v>
      </c>
      <c r="I7269" t="s">
        <v>5</v>
      </c>
      <c r="J7269">
        <v>1933.33</v>
      </c>
      <c r="M7269">
        <v>1933.33</v>
      </c>
      <c r="N7269">
        <f t="shared" si="113"/>
        <v>0</v>
      </c>
    </row>
    <row r="7270" spans="1:14" x14ac:dyDescent="0.2">
      <c r="A7270" t="s">
        <v>7529</v>
      </c>
      <c r="B7270" t="s">
        <v>34181</v>
      </c>
      <c r="I7270" t="s">
        <v>5</v>
      </c>
      <c r="J7270">
        <v>1933.33</v>
      </c>
      <c r="M7270">
        <v>1933.33</v>
      </c>
      <c r="N7270">
        <f t="shared" si="113"/>
        <v>0</v>
      </c>
    </row>
    <row r="7271" spans="1:14" x14ac:dyDescent="0.2">
      <c r="A7271" t="s">
        <v>7530</v>
      </c>
      <c r="B7271" t="s">
        <v>34182</v>
      </c>
      <c r="I7271" t="s">
        <v>5</v>
      </c>
      <c r="J7271">
        <v>2361.31</v>
      </c>
      <c r="M7271">
        <v>2361.31</v>
      </c>
      <c r="N7271">
        <f t="shared" si="113"/>
        <v>0</v>
      </c>
    </row>
    <row r="7272" spans="1:14" x14ac:dyDescent="0.2">
      <c r="A7272" t="s">
        <v>7531</v>
      </c>
      <c r="B7272" t="s">
        <v>34182</v>
      </c>
      <c r="I7272" t="s">
        <v>5</v>
      </c>
      <c r="J7272">
        <v>2361.31</v>
      </c>
      <c r="M7272">
        <v>2361.31</v>
      </c>
      <c r="N7272">
        <f t="shared" si="113"/>
        <v>0</v>
      </c>
    </row>
    <row r="7273" spans="1:14" x14ac:dyDescent="0.2">
      <c r="A7273" t="s">
        <v>7532</v>
      </c>
      <c r="B7273" t="s">
        <v>34183</v>
      </c>
      <c r="I7273" t="s">
        <v>5</v>
      </c>
      <c r="J7273">
        <v>2822.99</v>
      </c>
      <c r="M7273">
        <v>2822.99</v>
      </c>
      <c r="N7273">
        <f t="shared" si="113"/>
        <v>0</v>
      </c>
    </row>
    <row r="7274" spans="1:14" x14ac:dyDescent="0.2">
      <c r="A7274" t="s">
        <v>7533</v>
      </c>
      <c r="B7274" t="s">
        <v>34183</v>
      </c>
      <c r="I7274" t="s">
        <v>5</v>
      </c>
      <c r="J7274">
        <v>2822.99</v>
      </c>
      <c r="M7274">
        <v>2822.99</v>
      </c>
      <c r="N7274">
        <f t="shared" si="113"/>
        <v>0</v>
      </c>
    </row>
    <row r="7275" spans="1:14" x14ac:dyDescent="0.2">
      <c r="A7275" t="s">
        <v>7534</v>
      </c>
      <c r="B7275" t="s">
        <v>34184</v>
      </c>
      <c r="I7275" t="s">
        <v>5</v>
      </c>
      <c r="J7275">
        <v>3310.92</v>
      </c>
      <c r="M7275">
        <v>3310.92</v>
      </c>
      <c r="N7275">
        <f t="shared" si="113"/>
        <v>0</v>
      </c>
    </row>
    <row r="7276" spans="1:14" x14ac:dyDescent="0.2">
      <c r="A7276" t="s">
        <v>7535</v>
      </c>
      <c r="B7276" t="s">
        <v>34184</v>
      </c>
      <c r="I7276" t="s">
        <v>5</v>
      </c>
      <c r="J7276">
        <v>3310.92</v>
      </c>
      <c r="M7276">
        <v>3310.92</v>
      </c>
      <c r="N7276">
        <f t="shared" si="113"/>
        <v>0</v>
      </c>
    </row>
    <row r="7277" spans="1:14" x14ac:dyDescent="0.2">
      <c r="A7277" t="s">
        <v>7536</v>
      </c>
      <c r="B7277" t="s">
        <v>34185</v>
      </c>
      <c r="I7277" t="s">
        <v>5</v>
      </c>
      <c r="J7277">
        <v>3879.06</v>
      </c>
      <c r="M7277">
        <v>3879.06</v>
      </c>
      <c r="N7277">
        <f t="shared" si="113"/>
        <v>0</v>
      </c>
    </row>
    <row r="7278" spans="1:14" x14ac:dyDescent="0.2">
      <c r="A7278" t="s">
        <v>7537</v>
      </c>
      <c r="B7278" t="s">
        <v>34185</v>
      </c>
      <c r="I7278" t="s">
        <v>5</v>
      </c>
      <c r="J7278">
        <v>3879.06</v>
      </c>
      <c r="M7278">
        <v>3879.06</v>
      </c>
      <c r="N7278">
        <f t="shared" si="113"/>
        <v>0</v>
      </c>
    </row>
    <row r="7279" spans="1:14" x14ac:dyDescent="0.2">
      <c r="A7279" t="s">
        <v>7538</v>
      </c>
      <c r="B7279" t="s">
        <v>34186</v>
      </c>
      <c r="I7279" t="s">
        <v>5</v>
      </c>
      <c r="J7279">
        <v>4654.1400000000003</v>
      </c>
      <c r="M7279">
        <v>4654.1400000000003</v>
      </c>
      <c r="N7279">
        <f t="shared" si="113"/>
        <v>0</v>
      </c>
    </row>
    <row r="7280" spans="1:14" x14ac:dyDescent="0.2">
      <c r="A7280" t="s">
        <v>7539</v>
      </c>
      <c r="B7280" t="s">
        <v>34186</v>
      </c>
      <c r="I7280" t="s">
        <v>5</v>
      </c>
      <c r="J7280">
        <v>4654.1400000000003</v>
      </c>
      <c r="M7280">
        <v>4654.1400000000003</v>
      </c>
      <c r="N7280">
        <f t="shared" si="113"/>
        <v>0</v>
      </c>
    </row>
    <row r="7281" spans="1:14" x14ac:dyDescent="0.2">
      <c r="A7281" t="s">
        <v>7540</v>
      </c>
      <c r="B7281" t="s">
        <v>34187</v>
      </c>
      <c r="I7281" t="s">
        <v>5</v>
      </c>
      <c r="J7281">
        <v>5324.07</v>
      </c>
      <c r="M7281">
        <v>5324.07</v>
      </c>
      <c r="N7281">
        <f t="shared" si="113"/>
        <v>0</v>
      </c>
    </row>
    <row r="7282" spans="1:14" x14ac:dyDescent="0.2">
      <c r="A7282" t="s">
        <v>7541</v>
      </c>
      <c r="B7282" t="s">
        <v>34187</v>
      </c>
      <c r="I7282" t="s">
        <v>5</v>
      </c>
      <c r="J7282">
        <v>5324.07</v>
      </c>
      <c r="M7282">
        <v>5324.07</v>
      </c>
      <c r="N7282">
        <f t="shared" si="113"/>
        <v>0</v>
      </c>
    </row>
    <row r="7283" spans="1:14" x14ac:dyDescent="0.2">
      <c r="A7283" t="s">
        <v>7542</v>
      </c>
      <c r="B7283" t="s">
        <v>34188</v>
      </c>
      <c r="I7283" t="s">
        <v>5</v>
      </c>
      <c r="J7283">
        <v>7198.72</v>
      </c>
      <c r="M7283">
        <v>7198.72</v>
      </c>
      <c r="N7283">
        <f t="shared" si="113"/>
        <v>0</v>
      </c>
    </row>
    <row r="7284" spans="1:14" x14ac:dyDescent="0.2">
      <c r="A7284" t="s">
        <v>7543</v>
      </c>
      <c r="B7284" t="s">
        <v>34188</v>
      </c>
      <c r="I7284" t="s">
        <v>5</v>
      </c>
      <c r="J7284">
        <v>7198.72</v>
      </c>
      <c r="M7284">
        <v>7198.72</v>
      </c>
      <c r="N7284">
        <f t="shared" si="113"/>
        <v>0</v>
      </c>
    </row>
    <row r="7285" spans="1:14" x14ac:dyDescent="0.2">
      <c r="A7285" t="s">
        <v>7544</v>
      </c>
      <c r="B7285" t="s">
        <v>34189</v>
      </c>
      <c r="I7285" t="s">
        <v>5</v>
      </c>
      <c r="J7285">
        <v>12413.57</v>
      </c>
      <c r="M7285">
        <v>12413.57</v>
      </c>
      <c r="N7285">
        <f t="shared" si="113"/>
        <v>0</v>
      </c>
    </row>
    <row r="7286" spans="1:14" x14ac:dyDescent="0.2">
      <c r="A7286" t="s">
        <v>7545</v>
      </c>
      <c r="B7286" t="s">
        <v>34189</v>
      </c>
      <c r="I7286" t="s">
        <v>5</v>
      </c>
      <c r="J7286">
        <v>12413.57</v>
      </c>
      <c r="M7286">
        <v>12413.57</v>
      </c>
      <c r="N7286">
        <f t="shared" si="113"/>
        <v>0</v>
      </c>
    </row>
    <row r="7287" spans="1:14" x14ac:dyDescent="0.2">
      <c r="A7287" t="s">
        <v>7546</v>
      </c>
      <c r="B7287" t="s">
        <v>34190</v>
      </c>
      <c r="I7287" t="s">
        <v>4</v>
      </c>
      <c r="J7287">
        <v>391.71</v>
      </c>
      <c r="M7287">
        <v>391.71</v>
      </c>
      <c r="N7287">
        <f t="shared" si="113"/>
        <v>0</v>
      </c>
    </row>
    <row r="7288" spans="1:14" x14ac:dyDescent="0.2">
      <c r="A7288" t="s">
        <v>7547</v>
      </c>
      <c r="B7288" t="s">
        <v>34190</v>
      </c>
      <c r="I7288" t="s">
        <v>4</v>
      </c>
      <c r="J7288">
        <v>391.71</v>
      </c>
      <c r="M7288">
        <v>391.71</v>
      </c>
      <c r="N7288">
        <f t="shared" si="113"/>
        <v>0</v>
      </c>
    </row>
    <row r="7289" spans="1:14" x14ac:dyDescent="0.2">
      <c r="A7289" t="s">
        <v>7548</v>
      </c>
      <c r="B7289" t="s">
        <v>34191</v>
      </c>
      <c r="I7289" t="s">
        <v>4</v>
      </c>
      <c r="J7289">
        <v>422.06</v>
      </c>
      <c r="M7289">
        <v>422.06</v>
      </c>
      <c r="N7289">
        <f t="shared" si="113"/>
        <v>0</v>
      </c>
    </row>
    <row r="7290" spans="1:14" x14ac:dyDescent="0.2">
      <c r="A7290" t="s">
        <v>7549</v>
      </c>
      <c r="B7290" t="s">
        <v>34191</v>
      </c>
      <c r="I7290" t="s">
        <v>4</v>
      </c>
      <c r="J7290">
        <v>422.06</v>
      </c>
      <c r="M7290">
        <v>422.06</v>
      </c>
      <c r="N7290">
        <f t="shared" si="113"/>
        <v>0</v>
      </c>
    </row>
    <row r="7291" spans="1:14" x14ac:dyDescent="0.2">
      <c r="A7291" t="s">
        <v>7550</v>
      </c>
      <c r="B7291" t="s">
        <v>34192</v>
      </c>
      <c r="I7291" t="s">
        <v>4</v>
      </c>
      <c r="J7291">
        <v>555.4</v>
      </c>
      <c r="M7291">
        <v>555.4</v>
      </c>
      <c r="N7291">
        <f t="shared" si="113"/>
        <v>0</v>
      </c>
    </row>
    <row r="7292" spans="1:14" x14ac:dyDescent="0.2">
      <c r="A7292" t="s">
        <v>7551</v>
      </c>
      <c r="B7292" t="s">
        <v>34192</v>
      </c>
      <c r="I7292" t="s">
        <v>4</v>
      </c>
      <c r="J7292">
        <v>555.4</v>
      </c>
      <c r="M7292">
        <v>555.4</v>
      </c>
      <c r="N7292">
        <f t="shared" si="113"/>
        <v>0</v>
      </c>
    </row>
    <row r="7293" spans="1:14" x14ac:dyDescent="0.2">
      <c r="A7293" t="s">
        <v>7552</v>
      </c>
      <c r="B7293" t="s">
        <v>34193</v>
      </c>
      <c r="I7293" t="s">
        <v>4</v>
      </c>
      <c r="J7293">
        <v>712.65</v>
      </c>
      <c r="M7293">
        <v>712.65</v>
      </c>
      <c r="N7293">
        <f t="shared" si="113"/>
        <v>0</v>
      </c>
    </row>
    <row r="7294" spans="1:14" x14ac:dyDescent="0.2">
      <c r="A7294" t="s">
        <v>7553</v>
      </c>
      <c r="B7294" t="s">
        <v>34193</v>
      </c>
      <c r="I7294" t="s">
        <v>4</v>
      </c>
      <c r="J7294">
        <v>712.65</v>
      </c>
      <c r="M7294">
        <v>712.65</v>
      </c>
      <c r="N7294">
        <f t="shared" si="113"/>
        <v>0</v>
      </c>
    </row>
    <row r="7295" spans="1:14" x14ac:dyDescent="0.2">
      <c r="A7295" t="s">
        <v>7554</v>
      </c>
      <c r="B7295" t="s">
        <v>34194</v>
      </c>
      <c r="I7295" t="s">
        <v>4</v>
      </c>
      <c r="J7295">
        <v>910.15</v>
      </c>
      <c r="M7295">
        <v>910.15</v>
      </c>
      <c r="N7295">
        <f t="shared" si="113"/>
        <v>0</v>
      </c>
    </row>
    <row r="7296" spans="1:14" x14ac:dyDescent="0.2">
      <c r="A7296" t="s">
        <v>7555</v>
      </c>
      <c r="B7296" t="s">
        <v>34194</v>
      </c>
      <c r="I7296" t="s">
        <v>4</v>
      </c>
      <c r="J7296">
        <v>910.15</v>
      </c>
      <c r="M7296">
        <v>910.15</v>
      </c>
      <c r="N7296">
        <f t="shared" si="113"/>
        <v>0</v>
      </c>
    </row>
    <row r="7297" spans="1:14" x14ac:dyDescent="0.2">
      <c r="A7297" t="s">
        <v>7556</v>
      </c>
      <c r="B7297" t="s">
        <v>34195</v>
      </c>
      <c r="I7297" t="s">
        <v>4</v>
      </c>
      <c r="J7297">
        <v>1084.5999999999999</v>
      </c>
      <c r="M7297">
        <v>1084.5999999999999</v>
      </c>
      <c r="N7297">
        <f t="shared" si="113"/>
        <v>0</v>
      </c>
    </row>
    <row r="7298" spans="1:14" x14ac:dyDescent="0.2">
      <c r="A7298" t="s">
        <v>7557</v>
      </c>
      <c r="B7298" t="s">
        <v>34195</v>
      </c>
      <c r="I7298" t="s">
        <v>4</v>
      </c>
      <c r="J7298">
        <v>1084.5999999999999</v>
      </c>
      <c r="M7298">
        <v>1084.5999999999999</v>
      </c>
      <c r="N7298">
        <f t="shared" si="113"/>
        <v>0</v>
      </c>
    </row>
    <row r="7299" spans="1:14" x14ac:dyDescent="0.2">
      <c r="A7299" t="s">
        <v>7558</v>
      </c>
      <c r="B7299" t="s">
        <v>34196</v>
      </c>
      <c r="I7299" t="s">
        <v>4</v>
      </c>
      <c r="J7299">
        <v>1296.49</v>
      </c>
      <c r="M7299">
        <v>1296.49</v>
      </c>
      <c r="N7299">
        <f t="shared" si="113"/>
        <v>0</v>
      </c>
    </row>
    <row r="7300" spans="1:14" x14ac:dyDescent="0.2">
      <c r="A7300" t="s">
        <v>7559</v>
      </c>
      <c r="B7300" t="s">
        <v>34196</v>
      </c>
      <c r="I7300" t="s">
        <v>4</v>
      </c>
      <c r="J7300">
        <v>1296.49</v>
      </c>
      <c r="M7300">
        <v>1296.49</v>
      </c>
      <c r="N7300">
        <f t="shared" ref="N7300:N7363" si="114">J7300-M7300</f>
        <v>0</v>
      </c>
    </row>
    <row r="7301" spans="1:14" x14ac:dyDescent="0.2">
      <c r="A7301" t="s">
        <v>7560</v>
      </c>
      <c r="B7301" t="s">
        <v>34197</v>
      </c>
      <c r="I7301" t="s">
        <v>4</v>
      </c>
      <c r="J7301">
        <v>1445.53</v>
      </c>
      <c r="M7301">
        <v>1445.53</v>
      </c>
      <c r="N7301">
        <f t="shared" si="114"/>
        <v>0</v>
      </c>
    </row>
    <row r="7302" spans="1:14" x14ac:dyDescent="0.2">
      <c r="A7302" t="s">
        <v>7561</v>
      </c>
      <c r="B7302" t="s">
        <v>34197</v>
      </c>
      <c r="I7302" t="s">
        <v>4</v>
      </c>
      <c r="J7302">
        <v>1445.53</v>
      </c>
      <c r="M7302">
        <v>1445.53</v>
      </c>
      <c r="N7302">
        <f t="shared" si="114"/>
        <v>0</v>
      </c>
    </row>
    <row r="7303" spans="1:14" x14ac:dyDescent="0.2">
      <c r="A7303" t="s">
        <v>7562</v>
      </c>
      <c r="B7303" t="s">
        <v>34198</v>
      </c>
      <c r="I7303" t="s">
        <v>4</v>
      </c>
      <c r="J7303">
        <v>1667.09</v>
      </c>
      <c r="M7303">
        <v>1667.09</v>
      </c>
      <c r="N7303">
        <f t="shared" si="114"/>
        <v>0</v>
      </c>
    </row>
    <row r="7304" spans="1:14" x14ac:dyDescent="0.2">
      <c r="A7304" t="s">
        <v>7563</v>
      </c>
      <c r="B7304" t="s">
        <v>34198</v>
      </c>
      <c r="I7304" t="s">
        <v>4</v>
      </c>
      <c r="J7304">
        <v>1667.09</v>
      </c>
      <c r="M7304">
        <v>1667.09</v>
      </c>
      <c r="N7304">
        <f t="shared" si="114"/>
        <v>0</v>
      </c>
    </row>
    <row r="7305" spans="1:14" x14ac:dyDescent="0.2">
      <c r="A7305" t="s">
        <v>7564</v>
      </c>
      <c r="B7305" t="s">
        <v>34199</v>
      </c>
      <c r="I7305" t="s">
        <v>4</v>
      </c>
      <c r="J7305">
        <v>1872.16</v>
      </c>
      <c r="M7305">
        <v>1872.16</v>
      </c>
      <c r="N7305">
        <f t="shared" si="114"/>
        <v>0</v>
      </c>
    </row>
    <row r="7306" spans="1:14" x14ac:dyDescent="0.2">
      <c r="A7306" t="s">
        <v>7565</v>
      </c>
      <c r="B7306" t="s">
        <v>34199</v>
      </c>
      <c r="I7306" t="s">
        <v>4</v>
      </c>
      <c r="J7306">
        <v>1872.16</v>
      </c>
      <c r="M7306">
        <v>1872.16</v>
      </c>
      <c r="N7306">
        <f t="shared" si="114"/>
        <v>0</v>
      </c>
    </row>
    <row r="7307" spans="1:14" x14ac:dyDescent="0.2">
      <c r="A7307" t="s">
        <v>7566</v>
      </c>
      <c r="B7307" t="s">
        <v>34200</v>
      </c>
      <c r="I7307" t="s">
        <v>4</v>
      </c>
      <c r="J7307">
        <v>2449.9</v>
      </c>
      <c r="M7307">
        <v>2449.9</v>
      </c>
      <c r="N7307">
        <f t="shared" si="114"/>
        <v>0</v>
      </c>
    </row>
    <row r="7308" spans="1:14" x14ac:dyDescent="0.2">
      <c r="A7308" t="s">
        <v>7567</v>
      </c>
      <c r="B7308" t="s">
        <v>34200</v>
      </c>
      <c r="I7308" t="s">
        <v>4</v>
      </c>
      <c r="J7308">
        <v>2449.9</v>
      </c>
      <c r="M7308">
        <v>2449.9</v>
      </c>
      <c r="N7308">
        <f t="shared" si="114"/>
        <v>0</v>
      </c>
    </row>
    <row r="7309" spans="1:14" x14ac:dyDescent="0.2">
      <c r="A7309" t="s">
        <v>7568</v>
      </c>
      <c r="B7309" t="s">
        <v>34201</v>
      </c>
      <c r="I7309" t="s">
        <v>4</v>
      </c>
      <c r="J7309">
        <v>3293.27</v>
      </c>
      <c r="M7309">
        <v>3293.27</v>
      </c>
      <c r="N7309">
        <f t="shared" si="114"/>
        <v>0</v>
      </c>
    </row>
    <row r="7310" spans="1:14" x14ac:dyDescent="0.2">
      <c r="A7310" t="s">
        <v>7569</v>
      </c>
      <c r="B7310" t="s">
        <v>34201</v>
      </c>
      <c r="I7310" t="s">
        <v>4</v>
      </c>
      <c r="J7310">
        <v>3293.27</v>
      </c>
      <c r="M7310">
        <v>3293.27</v>
      </c>
      <c r="N7310">
        <f t="shared" si="114"/>
        <v>0</v>
      </c>
    </row>
    <row r="7311" spans="1:14" x14ac:dyDescent="0.2">
      <c r="A7311" t="s">
        <v>7570</v>
      </c>
      <c r="B7311" t="s">
        <v>34202</v>
      </c>
      <c r="I7311" t="s">
        <v>4</v>
      </c>
      <c r="J7311">
        <v>3930.85</v>
      </c>
      <c r="M7311">
        <v>3930.85</v>
      </c>
      <c r="N7311">
        <f t="shared" si="114"/>
        <v>0</v>
      </c>
    </row>
    <row r="7312" spans="1:14" x14ac:dyDescent="0.2">
      <c r="A7312" t="s">
        <v>7571</v>
      </c>
      <c r="B7312" t="s">
        <v>34202</v>
      </c>
      <c r="I7312" t="s">
        <v>4</v>
      </c>
      <c r="J7312">
        <v>3930.85</v>
      </c>
      <c r="M7312">
        <v>3930.85</v>
      </c>
      <c r="N7312">
        <f t="shared" si="114"/>
        <v>0</v>
      </c>
    </row>
    <row r="7313" spans="1:14" x14ac:dyDescent="0.2">
      <c r="A7313" t="s">
        <v>7572</v>
      </c>
      <c r="B7313" t="s">
        <v>34203</v>
      </c>
      <c r="I7313" t="s">
        <v>4</v>
      </c>
      <c r="J7313">
        <v>5975.75</v>
      </c>
      <c r="M7313">
        <v>5975.75</v>
      </c>
      <c r="N7313">
        <f t="shared" si="114"/>
        <v>0</v>
      </c>
    </row>
    <row r="7314" spans="1:14" x14ac:dyDescent="0.2">
      <c r="A7314" t="s">
        <v>7573</v>
      </c>
      <c r="B7314" t="s">
        <v>34203</v>
      </c>
      <c r="I7314" t="s">
        <v>4</v>
      </c>
      <c r="J7314">
        <v>5975.75</v>
      </c>
      <c r="M7314">
        <v>5975.75</v>
      </c>
      <c r="N7314">
        <f t="shared" si="114"/>
        <v>0</v>
      </c>
    </row>
    <row r="7315" spans="1:14" x14ac:dyDescent="0.2">
      <c r="A7315" t="s">
        <v>7574</v>
      </c>
      <c r="B7315" t="s">
        <v>34204</v>
      </c>
      <c r="I7315" t="s">
        <v>4</v>
      </c>
      <c r="J7315">
        <v>7036.79</v>
      </c>
      <c r="M7315">
        <v>7036.79</v>
      </c>
      <c r="N7315">
        <f t="shared" si="114"/>
        <v>0</v>
      </c>
    </row>
    <row r="7316" spans="1:14" x14ac:dyDescent="0.2">
      <c r="A7316" t="s">
        <v>7575</v>
      </c>
      <c r="B7316" t="s">
        <v>34204</v>
      </c>
      <c r="I7316" t="s">
        <v>4</v>
      </c>
      <c r="J7316">
        <v>7036.79</v>
      </c>
      <c r="M7316">
        <v>7036.79</v>
      </c>
      <c r="N7316">
        <f t="shared" si="114"/>
        <v>0</v>
      </c>
    </row>
    <row r="7317" spans="1:14" x14ac:dyDescent="0.2">
      <c r="A7317" t="s">
        <v>7576</v>
      </c>
      <c r="B7317" t="s">
        <v>34205</v>
      </c>
      <c r="I7317" t="s">
        <v>4</v>
      </c>
      <c r="J7317">
        <v>9370.39</v>
      </c>
      <c r="M7317">
        <v>9370.39</v>
      </c>
      <c r="N7317">
        <f t="shared" si="114"/>
        <v>0</v>
      </c>
    </row>
    <row r="7318" spans="1:14" x14ac:dyDescent="0.2">
      <c r="A7318" t="s">
        <v>7577</v>
      </c>
      <c r="B7318" t="s">
        <v>34205</v>
      </c>
      <c r="I7318" t="s">
        <v>4</v>
      </c>
      <c r="J7318">
        <v>9370.39</v>
      </c>
      <c r="M7318">
        <v>9370.39</v>
      </c>
      <c r="N7318">
        <f t="shared" si="114"/>
        <v>0</v>
      </c>
    </row>
    <row r="7319" spans="1:14" x14ac:dyDescent="0.2">
      <c r="A7319" t="s">
        <v>7578</v>
      </c>
      <c r="B7319" t="s">
        <v>34206</v>
      </c>
      <c r="I7319" t="s">
        <v>4</v>
      </c>
      <c r="J7319">
        <v>391.71</v>
      </c>
      <c r="M7319">
        <v>391.71</v>
      </c>
      <c r="N7319">
        <f t="shared" si="114"/>
        <v>0</v>
      </c>
    </row>
    <row r="7320" spans="1:14" x14ac:dyDescent="0.2">
      <c r="A7320" t="s">
        <v>7579</v>
      </c>
      <c r="B7320" t="s">
        <v>34206</v>
      </c>
      <c r="I7320" t="s">
        <v>4</v>
      </c>
      <c r="J7320">
        <v>391.71</v>
      </c>
      <c r="M7320">
        <v>391.71</v>
      </c>
      <c r="N7320">
        <f t="shared" si="114"/>
        <v>0</v>
      </c>
    </row>
    <row r="7321" spans="1:14" x14ac:dyDescent="0.2">
      <c r="A7321" t="s">
        <v>7580</v>
      </c>
      <c r="B7321" t="s">
        <v>34207</v>
      </c>
      <c r="I7321" t="s">
        <v>4</v>
      </c>
      <c r="J7321">
        <v>422.06</v>
      </c>
      <c r="M7321">
        <v>422.06</v>
      </c>
      <c r="N7321">
        <f t="shared" si="114"/>
        <v>0</v>
      </c>
    </row>
    <row r="7322" spans="1:14" x14ac:dyDescent="0.2">
      <c r="A7322" t="s">
        <v>7581</v>
      </c>
      <c r="B7322" t="s">
        <v>34207</v>
      </c>
      <c r="I7322" t="s">
        <v>4</v>
      </c>
      <c r="J7322">
        <v>422.06</v>
      </c>
      <c r="M7322">
        <v>422.06</v>
      </c>
      <c r="N7322">
        <f t="shared" si="114"/>
        <v>0</v>
      </c>
    </row>
    <row r="7323" spans="1:14" x14ac:dyDescent="0.2">
      <c r="A7323" t="s">
        <v>7582</v>
      </c>
      <c r="B7323" t="s">
        <v>34208</v>
      </c>
      <c r="I7323" t="s">
        <v>4</v>
      </c>
      <c r="J7323">
        <v>555.4</v>
      </c>
      <c r="M7323">
        <v>555.4</v>
      </c>
      <c r="N7323">
        <f t="shared" si="114"/>
        <v>0</v>
      </c>
    </row>
    <row r="7324" spans="1:14" x14ac:dyDescent="0.2">
      <c r="A7324" t="s">
        <v>7583</v>
      </c>
      <c r="B7324" t="s">
        <v>34208</v>
      </c>
      <c r="I7324" t="s">
        <v>4</v>
      </c>
      <c r="J7324">
        <v>555.4</v>
      </c>
      <c r="M7324">
        <v>555.4</v>
      </c>
      <c r="N7324">
        <f t="shared" si="114"/>
        <v>0</v>
      </c>
    </row>
    <row r="7325" spans="1:14" x14ac:dyDescent="0.2">
      <c r="A7325" t="s">
        <v>7584</v>
      </c>
      <c r="B7325" t="s">
        <v>34209</v>
      </c>
      <c r="I7325" t="s">
        <v>4</v>
      </c>
      <c r="J7325">
        <v>712.65</v>
      </c>
      <c r="M7325">
        <v>712.65</v>
      </c>
      <c r="N7325">
        <f t="shared" si="114"/>
        <v>0</v>
      </c>
    </row>
    <row r="7326" spans="1:14" x14ac:dyDescent="0.2">
      <c r="A7326" t="s">
        <v>7585</v>
      </c>
      <c r="B7326" t="s">
        <v>34209</v>
      </c>
      <c r="I7326" t="s">
        <v>4</v>
      </c>
      <c r="J7326">
        <v>712.65</v>
      </c>
      <c r="M7326">
        <v>712.65</v>
      </c>
      <c r="N7326">
        <f t="shared" si="114"/>
        <v>0</v>
      </c>
    </row>
    <row r="7327" spans="1:14" x14ac:dyDescent="0.2">
      <c r="A7327" t="s">
        <v>7586</v>
      </c>
      <c r="B7327" t="s">
        <v>34210</v>
      </c>
      <c r="I7327" t="s">
        <v>4</v>
      </c>
      <c r="J7327">
        <v>910.15</v>
      </c>
      <c r="M7327">
        <v>910.15</v>
      </c>
      <c r="N7327">
        <f t="shared" si="114"/>
        <v>0</v>
      </c>
    </row>
    <row r="7328" spans="1:14" x14ac:dyDescent="0.2">
      <c r="A7328" t="s">
        <v>7587</v>
      </c>
      <c r="B7328" t="s">
        <v>34210</v>
      </c>
      <c r="I7328" t="s">
        <v>4</v>
      </c>
      <c r="J7328">
        <v>910.15</v>
      </c>
      <c r="M7328">
        <v>910.15</v>
      </c>
      <c r="N7328">
        <f t="shared" si="114"/>
        <v>0</v>
      </c>
    </row>
    <row r="7329" spans="1:14" x14ac:dyDescent="0.2">
      <c r="A7329" t="s">
        <v>7588</v>
      </c>
      <c r="B7329" t="s">
        <v>34211</v>
      </c>
      <c r="I7329" t="s">
        <v>4</v>
      </c>
      <c r="J7329">
        <v>1084.5899999999999</v>
      </c>
      <c r="M7329">
        <v>1084.5899999999999</v>
      </c>
      <c r="N7329">
        <f t="shared" si="114"/>
        <v>0</v>
      </c>
    </row>
    <row r="7330" spans="1:14" x14ac:dyDescent="0.2">
      <c r="A7330" t="s">
        <v>7589</v>
      </c>
      <c r="B7330" t="s">
        <v>34211</v>
      </c>
      <c r="I7330" t="s">
        <v>4</v>
      </c>
      <c r="J7330">
        <v>1084.5899999999999</v>
      </c>
      <c r="M7330">
        <v>1084.5899999999999</v>
      </c>
      <c r="N7330">
        <f t="shared" si="114"/>
        <v>0</v>
      </c>
    </row>
    <row r="7331" spans="1:14" x14ac:dyDescent="0.2">
      <c r="A7331" t="s">
        <v>7590</v>
      </c>
      <c r="B7331" t="s">
        <v>34212</v>
      </c>
      <c r="I7331" t="s">
        <v>4</v>
      </c>
      <c r="J7331">
        <v>1296.44</v>
      </c>
      <c r="M7331">
        <v>1296.44</v>
      </c>
      <c r="N7331">
        <f t="shared" si="114"/>
        <v>0</v>
      </c>
    </row>
    <row r="7332" spans="1:14" x14ac:dyDescent="0.2">
      <c r="A7332" t="s">
        <v>7591</v>
      </c>
      <c r="B7332" t="s">
        <v>34212</v>
      </c>
      <c r="I7332" t="s">
        <v>4</v>
      </c>
      <c r="J7332">
        <v>1296.44</v>
      </c>
      <c r="M7332">
        <v>1296.44</v>
      </c>
      <c r="N7332">
        <f t="shared" si="114"/>
        <v>0</v>
      </c>
    </row>
    <row r="7333" spans="1:14" x14ac:dyDescent="0.2">
      <c r="A7333" t="s">
        <v>7592</v>
      </c>
      <c r="B7333" t="s">
        <v>34213</v>
      </c>
      <c r="I7333" t="s">
        <v>4</v>
      </c>
      <c r="J7333">
        <v>1445.53</v>
      </c>
      <c r="M7333">
        <v>1445.53</v>
      </c>
      <c r="N7333">
        <f t="shared" si="114"/>
        <v>0</v>
      </c>
    </row>
    <row r="7334" spans="1:14" x14ac:dyDescent="0.2">
      <c r="A7334" t="s">
        <v>7593</v>
      </c>
      <c r="B7334" t="s">
        <v>34213</v>
      </c>
      <c r="I7334" t="s">
        <v>4</v>
      </c>
      <c r="J7334">
        <v>1445.53</v>
      </c>
      <c r="M7334">
        <v>1445.53</v>
      </c>
      <c r="N7334">
        <f t="shared" si="114"/>
        <v>0</v>
      </c>
    </row>
    <row r="7335" spans="1:14" x14ac:dyDescent="0.2">
      <c r="A7335" t="s">
        <v>7594</v>
      </c>
      <c r="B7335" t="s">
        <v>34214</v>
      </c>
      <c r="I7335" t="s">
        <v>4</v>
      </c>
      <c r="J7335">
        <v>1667.05</v>
      </c>
      <c r="M7335">
        <v>1667.05</v>
      </c>
      <c r="N7335">
        <f t="shared" si="114"/>
        <v>0</v>
      </c>
    </row>
    <row r="7336" spans="1:14" x14ac:dyDescent="0.2">
      <c r="A7336" t="s">
        <v>7595</v>
      </c>
      <c r="B7336" t="s">
        <v>34214</v>
      </c>
      <c r="I7336" t="s">
        <v>4</v>
      </c>
      <c r="J7336">
        <v>1667.05</v>
      </c>
      <c r="M7336">
        <v>1667.05</v>
      </c>
      <c r="N7336">
        <f t="shared" si="114"/>
        <v>0</v>
      </c>
    </row>
    <row r="7337" spans="1:14" x14ac:dyDescent="0.2">
      <c r="A7337" t="s">
        <v>7596</v>
      </c>
      <c r="B7337" t="s">
        <v>34215</v>
      </c>
      <c r="I7337" t="s">
        <v>4</v>
      </c>
      <c r="J7337">
        <v>1872.16</v>
      </c>
      <c r="M7337">
        <v>1872.16</v>
      </c>
      <c r="N7337">
        <f t="shared" si="114"/>
        <v>0</v>
      </c>
    </row>
    <row r="7338" spans="1:14" x14ac:dyDescent="0.2">
      <c r="A7338" t="s">
        <v>7597</v>
      </c>
      <c r="B7338" t="s">
        <v>34215</v>
      </c>
      <c r="I7338" t="s">
        <v>4</v>
      </c>
      <c r="J7338">
        <v>1872.16</v>
      </c>
      <c r="M7338">
        <v>1872.16</v>
      </c>
      <c r="N7338">
        <f t="shared" si="114"/>
        <v>0</v>
      </c>
    </row>
    <row r="7339" spans="1:14" x14ac:dyDescent="0.2">
      <c r="A7339" t="s">
        <v>7598</v>
      </c>
      <c r="B7339" t="s">
        <v>34216</v>
      </c>
      <c r="I7339" t="s">
        <v>4</v>
      </c>
      <c r="J7339">
        <v>2449.91</v>
      </c>
      <c r="M7339">
        <v>2449.91</v>
      </c>
      <c r="N7339">
        <f t="shared" si="114"/>
        <v>0</v>
      </c>
    </row>
    <row r="7340" spans="1:14" x14ac:dyDescent="0.2">
      <c r="A7340" t="s">
        <v>7599</v>
      </c>
      <c r="B7340" t="s">
        <v>34216</v>
      </c>
      <c r="I7340" t="s">
        <v>4</v>
      </c>
      <c r="J7340">
        <v>2449.91</v>
      </c>
      <c r="M7340">
        <v>2449.91</v>
      </c>
      <c r="N7340">
        <f t="shared" si="114"/>
        <v>0</v>
      </c>
    </row>
    <row r="7341" spans="1:14" x14ac:dyDescent="0.2">
      <c r="A7341" t="s">
        <v>7600</v>
      </c>
      <c r="B7341" t="s">
        <v>34217</v>
      </c>
      <c r="I7341" t="s">
        <v>4</v>
      </c>
      <c r="J7341">
        <v>4193.4799999999996</v>
      </c>
      <c r="M7341">
        <v>4193.4799999999996</v>
      </c>
      <c r="N7341">
        <f t="shared" si="114"/>
        <v>0</v>
      </c>
    </row>
    <row r="7342" spans="1:14" x14ac:dyDescent="0.2">
      <c r="A7342" t="s">
        <v>7601</v>
      </c>
      <c r="B7342" t="s">
        <v>34217</v>
      </c>
      <c r="I7342" t="s">
        <v>4</v>
      </c>
      <c r="J7342">
        <v>4193.4799999999996</v>
      </c>
      <c r="M7342">
        <v>4193.4799999999996</v>
      </c>
      <c r="N7342">
        <f t="shared" si="114"/>
        <v>0</v>
      </c>
    </row>
    <row r="7343" spans="1:14" x14ac:dyDescent="0.2">
      <c r="A7343" t="s">
        <v>7602</v>
      </c>
      <c r="B7343" t="s">
        <v>34218</v>
      </c>
      <c r="I7343" t="s">
        <v>4</v>
      </c>
      <c r="J7343">
        <v>22249.16</v>
      </c>
      <c r="M7343">
        <v>22249.16</v>
      </c>
      <c r="N7343">
        <f t="shared" si="114"/>
        <v>0</v>
      </c>
    </row>
    <row r="7344" spans="1:14" x14ac:dyDescent="0.2">
      <c r="A7344" t="s">
        <v>7603</v>
      </c>
      <c r="B7344" t="s">
        <v>34218</v>
      </c>
      <c r="I7344" t="s">
        <v>4</v>
      </c>
      <c r="J7344">
        <v>22249.16</v>
      </c>
      <c r="M7344">
        <v>22249.16</v>
      </c>
      <c r="N7344">
        <f t="shared" si="114"/>
        <v>0</v>
      </c>
    </row>
    <row r="7345" spans="1:14" x14ac:dyDescent="0.2">
      <c r="A7345" t="s">
        <v>7604</v>
      </c>
      <c r="B7345" t="s">
        <v>34219</v>
      </c>
      <c r="I7345" t="s">
        <v>4</v>
      </c>
      <c r="J7345">
        <v>15903.3</v>
      </c>
      <c r="M7345">
        <v>15903.3</v>
      </c>
      <c r="N7345">
        <f t="shared" si="114"/>
        <v>0</v>
      </c>
    </row>
    <row r="7346" spans="1:14" x14ac:dyDescent="0.2">
      <c r="A7346" t="s">
        <v>7605</v>
      </c>
      <c r="B7346" t="s">
        <v>34219</v>
      </c>
      <c r="I7346" t="s">
        <v>4</v>
      </c>
      <c r="J7346">
        <v>15903.3</v>
      </c>
      <c r="M7346">
        <v>15903.3</v>
      </c>
      <c r="N7346">
        <f t="shared" si="114"/>
        <v>0</v>
      </c>
    </row>
    <row r="7347" spans="1:14" x14ac:dyDescent="0.2">
      <c r="A7347" t="s">
        <v>7606</v>
      </c>
      <c r="B7347" t="s">
        <v>34220</v>
      </c>
      <c r="I7347" t="s">
        <v>4</v>
      </c>
      <c r="J7347">
        <v>25356.11</v>
      </c>
      <c r="M7347">
        <v>25356.11</v>
      </c>
      <c r="N7347">
        <f t="shared" si="114"/>
        <v>0</v>
      </c>
    </row>
    <row r="7348" spans="1:14" x14ac:dyDescent="0.2">
      <c r="A7348" t="s">
        <v>7607</v>
      </c>
      <c r="B7348" t="s">
        <v>34220</v>
      </c>
      <c r="I7348" t="s">
        <v>4</v>
      </c>
      <c r="J7348">
        <v>25356.11</v>
      </c>
      <c r="M7348">
        <v>25356.11</v>
      </c>
      <c r="N7348">
        <f t="shared" si="114"/>
        <v>0</v>
      </c>
    </row>
    <row r="7349" spans="1:14" x14ac:dyDescent="0.2">
      <c r="A7349" t="s">
        <v>7608</v>
      </c>
      <c r="B7349" t="s">
        <v>34221</v>
      </c>
      <c r="I7349" t="s">
        <v>4</v>
      </c>
      <c r="J7349">
        <v>24078.89</v>
      </c>
      <c r="M7349">
        <v>24078.89</v>
      </c>
      <c r="N7349">
        <f t="shared" si="114"/>
        <v>0</v>
      </c>
    </row>
    <row r="7350" spans="1:14" x14ac:dyDescent="0.2">
      <c r="A7350" t="s">
        <v>7609</v>
      </c>
      <c r="B7350" t="s">
        <v>34221</v>
      </c>
      <c r="I7350" t="s">
        <v>4</v>
      </c>
      <c r="J7350">
        <v>24078.89</v>
      </c>
      <c r="M7350">
        <v>24078.89</v>
      </c>
      <c r="N7350">
        <f t="shared" si="114"/>
        <v>0</v>
      </c>
    </row>
    <row r="7351" spans="1:14" x14ac:dyDescent="0.2">
      <c r="A7351" t="s">
        <v>7610</v>
      </c>
      <c r="B7351" t="s">
        <v>41089</v>
      </c>
      <c r="I7351" t="s">
        <v>4</v>
      </c>
      <c r="J7351">
        <v>70</v>
      </c>
      <c r="M7351">
        <v>70</v>
      </c>
      <c r="N7351">
        <f t="shared" si="114"/>
        <v>0</v>
      </c>
    </row>
    <row r="7352" spans="1:14" x14ac:dyDescent="0.2">
      <c r="A7352" t="s">
        <v>7611</v>
      </c>
      <c r="B7352" t="s">
        <v>41089</v>
      </c>
      <c r="I7352" t="s">
        <v>4</v>
      </c>
      <c r="J7352">
        <v>70</v>
      </c>
      <c r="M7352">
        <v>70</v>
      </c>
      <c r="N7352">
        <f t="shared" si="114"/>
        <v>0</v>
      </c>
    </row>
    <row r="7353" spans="1:14" x14ac:dyDescent="0.2">
      <c r="A7353" t="s">
        <v>7612</v>
      </c>
      <c r="B7353" t="s">
        <v>41090</v>
      </c>
      <c r="I7353" t="s">
        <v>4</v>
      </c>
      <c r="J7353">
        <v>107.8</v>
      </c>
      <c r="M7353">
        <v>107.8</v>
      </c>
      <c r="N7353">
        <f t="shared" si="114"/>
        <v>0</v>
      </c>
    </row>
    <row r="7354" spans="1:14" x14ac:dyDescent="0.2">
      <c r="A7354" t="s">
        <v>7613</v>
      </c>
      <c r="B7354" t="s">
        <v>41090</v>
      </c>
      <c r="I7354" t="s">
        <v>4</v>
      </c>
      <c r="J7354">
        <v>107.8</v>
      </c>
      <c r="M7354">
        <v>107.8</v>
      </c>
      <c r="N7354">
        <f t="shared" si="114"/>
        <v>0</v>
      </c>
    </row>
    <row r="7355" spans="1:14" x14ac:dyDescent="0.2">
      <c r="A7355" t="s">
        <v>7614</v>
      </c>
      <c r="B7355" t="s">
        <v>41091</v>
      </c>
      <c r="I7355" t="s">
        <v>4</v>
      </c>
      <c r="J7355">
        <v>170.52</v>
      </c>
      <c r="M7355">
        <v>170.52</v>
      </c>
      <c r="N7355">
        <f t="shared" si="114"/>
        <v>0</v>
      </c>
    </row>
    <row r="7356" spans="1:14" x14ac:dyDescent="0.2">
      <c r="A7356" t="s">
        <v>7615</v>
      </c>
      <c r="B7356" t="s">
        <v>41091</v>
      </c>
      <c r="I7356" t="s">
        <v>4</v>
      </c>
      <c r="J7356">
        <v>170.52</v>
      </c>
      <c r="M7356">
        <v>170.52</v>
      </c>
      <c r="N7356">
        <f t="shared" si="114"/>
        <v>0</v>
      </c>
    </row>
    <row r="7357" spans="1:14" x14ac:dyDescent="0.2">
      <c r="A7357" t="s">
        <v>7616</v>
      </c>
      <c r="B7357" t="s">
        <v>41092</v>
      </c>
      <c r="I7357" t="s">
        <v>4</v>
      </c>
      <c r="J7357">
        <v>211.4</v>
      </c>
      <c r="M7357">
        <v>211.4</v>
      </c>
      <c r="N7357">
        <f t="shared" si="114"/>
        <v>0</v>
      </c>
    </row>
    <row r="7358" spans="1:14" x14ac:dyDescent="0.2">
      <c r="A7358" t="s">
        <v>7617</v>
      </c>
      <c r="B7358" t="s">
        <v>41092</v>
      </c>
      <c r="I7358" t="s">
        <v>4</v>
      </c>
      <c r="J7358">
        <v>211.4</v>
      </c>
      <c r="M7358">
        <v>211.4</v>
      </c>
      <c r="N7358">
        <f t="shared" si="114"/>
        <v>0</v>
      </c>
    </row>
    <row r="7359" spans="1:14" x14ac:dyDescent="0.2">
      <c r="A7359" t="s">
        <v>7618</v>
      </c>
      <c r="B7359" t="s">
        <v>41093</v>
      </c>
      <c r="I7359" t="s">
        <v>4</v>
      </c>
      <c r="J7359">
        <v>514.32000000000005</v>
      </c>
      <c r="M7359">
        <v>514.32000000000005</v>
      </c>
      <c r="N7359">
        <f t="shared" si="114"/>
        <v>0</v>
      </c>
    </row>
    <row r="7360" spans="1:14" x14ac:dyDescent="0.2">
      <c r="A7360" t="s">
        <v>7619</v>
      </c>
      <c r="B7360" t="s">
        <v>41093</v>
      </c>
      <c r="I7360" t="s">
        <v>4</v>
      </c>
      <c r="J7360">
        <v>514.32000000000005</v>
      </c>
      <c r="M7360">
        <v>514.32000000000005</v>
      </c>
      <c r="N7360">
        <f t="shared" si="114"/>
        <v>0</v>
      </c>
    </row>
    <row r="7361" spans="1:14" x14ac:dyDescent="0.2">
      <c r="A7361" t="s">
        <v>7620</v>
      </c>
      <c r="B7361" t="s">
        <v>41094</v>
      </c>
      <c r="I7361" t="s">
        <v>4</v>
      </c>
      <c r="J7361">
        <v>557.20000000000005</v>
      </c>
      <c r="M7361">
        <v>557.20000000000005</v>
      </c>
      <c r="N7361">
        <f t="shared" si="114"/>
        <v>0</v>
      </c>
    </row>
    <row r="7362" spans="1:14" x14ac:dyDescent="0.2">
      <c r="A7362" t="s">
        <v>7621</v>
      </c>
      <c r="B7362" t="s">
        <v>41094</v>
      </c>
      <c r="I7362" t="s">
        <v>4</v>
      </c>
      <c r="J7362">
        <v>557.20000000000005</v>
      </c>
      <c r="M7362">
        <v>557.20000000000005</v>
      </c>
      <c r="N7362">
        <f t="shared" si="114"/>
        <v>0</v>
      </c>
    </row>
    <row r="7363" spans="1:14" x14ac:dyDescent="0.2">
      <c r="A7363" t="s">
        <v>7622</v>
      </c>
      <c r="B7363" t="s">
        <v>41095</v>
      </c>
      <c r="I7363" t="s">
        <v>4</v>
      </c>
      <c r="J7363">
        <v>683.2</v>
      </c>
      <c r="M7363">
        <v>683.2</v>
      </c>
      <c r="N7363">
        <f t="shared" si="114"/>
        <v>0</v>
      </c>
    </row>
    <row r="7364" spans="1:14" x14ac:dyDescent="0.2">
      <c r="A7364" t="s">
        <v>7623</v>
      </c>
      <c r="B7364" t="s">
        <v>41095</v>
      </c>
      <c r="I7364" t="s">
        <v>4</v>
      </c>
      <c r="J7364">
        <v>683.2</v>
      </c>
      <c r="M7364">
        <v>683.2</v>
      </c>
      <c r="N7364">
        <f t="shared" ref="N7364:N7427" si="115">J7364-M7364</f>
        <v>0</v>
      </c>
    </row>
    <row r="7365" spans="1:14" x14ac:dyDescent="0.2">
      <c r="A7365" t="s">
        <v>7624</v>
      </c>
      <c r="B7365" t="s">
        <v>41096</v>
      </c>
      <c r="I7365" t="s">
        <v>4</v>
      </c>
      <c r="J7365">
        <v>1083.5999999999999</v>
      </c>
      <c r="M7365">
        <v>1083.5999999999999</v>
      </c>
      <c r="N7365">
        <f t="shared" si="115"/>
        <v>0</v>
      </c>
    </row>
    <row r="7366" spans="1:14" x14ac:dyDescent="0.2">
      <c r="A7366" t="s">
        <v>7625</v>
      </c>
      <c r="B7366" t="s">
        <v>41096</v>
      </c>
      <c r="I7366" t="s">
        <v>4</v>
      </c>
      <c r="J7366">
        <v>1083.5999999999999</v>
      </c>
      <c r="M7366">
        <v>1083.5999999999999</v>
      </c>
      <c r="N7366">
        <f t="shared" si="115"/>
        <v>0</v>
      </c>
    </row>
    <row r="7367" spans="1:14" x14ac:dyDescent="0.2">
      <c r="A7367" t="s">
        <v>7626</v>
      </c>
      <c r="B7367" t="s">
        <v>41097</v>
      </c>
      <c r="I7367" t="s">
        <v>4</v>
      </c>
      <c r="J7367">
        <v>1694.2</v>
      </c>
      <c r="M7367">
        <v>1694.2</v>
      </c>
      <c r="N7367">
        <f t="shared" si="115"/>
        <v>0</v>
      </c>
    </row>
    <row r="7368" spans="1:14" x14ac:dyDescent="0.2">
      <c r="A7368" t="s">
        <v>7627</v>
      </c>
      <c r="B7368" t="s">
        <v>41097</v>
      </c>
      <c r="I7368" t="s">
        <v>4</v>
      </c>
      <c r="J7368">
        <v>1694.2</v>
      </c>
      <c r="M7368">
        <v>1694.2</v>
      </c>
      <c r="N7368">
        <f t="shared" si="115"/>
        <v>0</v>
      </c>
    </row>
    <row r="7369" spans="1:14" x14ac:dyDescent="0.2">
      <c r="A7369" t="s">
        <v>7628</v>
      </c>
      <c r="B7369" t="s">
        <v>41098</v>
      </c>
      <c r="I7369" t="s">
        <v>4</v>
      </c>
      <c r="J7369">
        <v>2142.4499999999998</v>
      </c>
      <c r="M7369">
        <v>2142.4499999999998</v>
      </c>
      <c r="N7369">
        <f t="shared" si="115"/>
        <v>0</v>
      </c>
    </row>
    <row r="7370" spans="1:14" x14ac:dyDescent="0.2">
      <c r="A7370" t="s">
        <v>7629</v>
      </c>
      <c r="B7370" t="s">
        <v>41098</v>
      </c>
      <c r="I7370" t="s">
        <v>4</v>
      </c>
      <c r="J7370">
        <v>2142.4499999999998</v>
      </c>
      <c r="M7370">
        <v>2142.4499999999998</v>
      </c>
      <c r="N7370">
        <f t="shared" si="115"/>
        <v>0</v>
      </c>
    </row>
    <row r="7371" spans="1:14" x14ac:dyDescent="0.2">
      <c r="A7371" t="s">
        <v>7630</v>
      </c>
      <c r="B7371" t="s">
        <v>41099</v>
      </c>
      <c r="I7371" t="s">
        <v>4</v>
      </c>
      <c r="J7371">
        <v>2647.18</v>
      </c>
      <c r="M7371">
        <v>2647.18</v>
      </c>
      <c r="N7371">
        <f t="shared" si="115"/>
        <v>0</v>
      </c>
    </row>
    <row r="7372" spans="1:14" x14ac:dyDescent="0.2">
      <c r="A7372" t="s">
        <v>7631</v>
      </c>
      <c r="B7372" t="s">
        <v>41099</v>
      </c>
      <c r="I7372" t="s">
        <v>4</v>
      </c>
      <c r="J7372">
        <v>2647.18</v>
      </c>
      <c r="M7372">
        <v>2647.18</v>
      </c>
      <c r="N7372">
        <f t="shared" si="115"/>
        <v>0</v>
      </c>
    </row>
    <row r="7373" spans="1:14" x14ac:dyDescent="0.2">
      <c r="A7373" t="s">
        <v>7632</v>
      </c>
      <c r="B7373" t="s">
        <v>41100</v>
      </c>
      <c r="I7373" t="s">
        <v>4</v>
      </c>
      <c r="J7373">
        <v>3807.25</v>
      </c>
      <c r="M7373">
        <v>3807.25</v>
      </c>
      <c r="N7373">
        <f t="shared" si="115"/>
        <v>0</v>
      </c>
    </row>
    <row r="7374" spans="1:14" x14ac:dyDescent="0.2">
      <c r="A7374" t="s">
        <v>7633</v>
      </c>
      <c r="B7374" t="s">
        <v>41100</v>
      </c>
      <c r="I7374" t="s">
        <v>4</v>
      </c>
      <c r="J7374">
        <v>3807.25</v>
      </c>
      <c r="M7374">
        <v>3807.25</v>
      </c>
      <c r="N7374">
        <f t="shared" si="115"/>
        <v>0</v>
      </c>
    </row>
    <row r="7375" spans="1:14" x14ac:dyDescent="0.2">
      <c r="A7375" t="s">
        <v>7634</v>
      </c>
      <c r="B7375" t="s">
        <v>41101</v>
      </c>
      <c r="I7375" t="s">
        <v>4</v>
      </c>
      <c r="J7375">
        <v>73.92</v>
      </c>
      <c r="M7375">
        <v>73.92</v>
      </c>
      <c r="N7375">
        <f t="shared" si="115"/>
        <v>0</v>
      </c>
    </row>
    <row r="7376" spans="1:14" x14ac:dyDescent="0.2">
      <c r="A7376" t="s">
        <v>7635</v>
      </c>
      <c r="B7376" t="s">
        <v>41101</v>
      </c>
      <c r="I7376" t="s">
        <v>4</v>
      </c>
      <c r="J7376">
        <v>73.92</v>
      </c>
      <c r="M7376">
        <v>73.92</v>
      </c>
      <c r="N7376">
        <f t="shared" si="115"/>
        <v>0</v>
      </c>
    </row>
    <row r="7377" spans="1:14" x14ac:dyDescent="0.2">
      <c r="A7377" t="s">
        <v>7636</v>
      </c>
      <c r="B7377" t="s">
        <v>41102</v>
      </c>
      <c r="I7377" t="s">
        <v>4</v>
      </c>
      <c r="J7377">
        <v>155.68</v>
      </c>
      <c r="M7377">
        <v>155.68</v>
      </c>
      <c r="N7377">
        <f t="shared" si="115"/>
        <v>0</v>
      </c>
    </row>
    <row r="7378" spans="1:14" x14ac:dyDescent="0.2">
      <c r="A7378" t="s">
        <v>7637</v>
      </c>
      <c r="B7378" t="s">
        <v>41102</v>
      </c>
      <c r="I7378" t="s">
        <v>4</v>
      </c>
      <c r="J7378">
        <v>155.68</v>
      </c>
      <c r="M7378">
        <v>155.68</v>
      </c>
      <c r="N7378">
        <f t="shared" si="115"/>
        <v>0</v>
      </c>
    </row>
    <row r="7379" spans="1:14" x14ac:dyDescent="0.2">
      <c r="A7379" t="s">
        <v>7638</v>
      </c>
      <c r="B7379" t="s">
        <v>41103</v>
      </c>
      <c r="I7379" t="s">
        <v>4</v>
      </c>
      <c r="J7379">
        <v>242.2</v>
      </c>
      <c r="M7379">
        <v>242.2</v>
      </c>
      <c r="N7379">
        <f t="shared" si="115"/>
        <v>0</v>
      </c>
    </row>
    <row r="7380" spans="1:14" x14ac:dyDescent="0.2">
      <c r="A7380" t="s">
        <v>7639</v>
      </c>
      <c r="B7380" t="s">
        <v>41103</v>
      </c>
      <c r="I7380" t="s">
        <v>4</v>
      </c>
      <c r="J7380">
        <v>242.2</v>
      </c>
      <c r="M7380">
        <v>242.2</v>
      </c>
      <c r="N7380">
        <f t="shared" si="115"/>
        <v>0</v>
      </c>
    </row>
    <row r="7381" spans="1:14" x14ac:dyDescent="0.2">
      <c r="A7381" t="s">
        <v>7640</v>
      </c>
      <c r="B7381" t="s">
        <v>41104</v>
      </c>
      <c r="I7381" t="s">
        <v>4</v>
      </c>
      <c r="J7381">
        <v>378</v>
      </c>
      <c r="M7381">
        <v>378</v>
      </c>
      <c r="N7381">
        <f t="shared" si="115"/>
        <v>0</v>
      </c>
    </row>
    <row r="7382" spans="1:14" x14ac:dyDescent="0.2">
      <c r="A7382" t="s">
        <v>7641</v>
      </c>
      <c r="B7382" t="s">
        <v>41104</v>
      </c>
      <c r="I7382" t="s">
        <v>4</v>
      </c>
      <c r="J7382">
        <v>378</v>
      </c>
      <c r="M7382">
        <v>378</v>
      </c>
      <c r="N7382">
        <f t="shared" si="115"/>
        <v>0</v>
      </c>
    </row>
    <row r="7383" spans="1:14" x14ac:dyDescent="0.2">
      <c r="A7383" t="s">
        <v>7642</v>
      </c>
      <c r="B7383" t="s">
        <v>41105</v>
      </c>
      <c r="I7383" t="s">
        <v>4</v>
      </c>
      <c r="J7383">
        <v>604.79999999999995</v>
      </c>
      <c r="M7383">
        <v>604.79999999999995</v>
      </c>
      <c r="N7383">
        <f t="shared" si="115"/>
        <v>0</v>
      </c>
    </row>
    <row r="7384" spans="1:14" x14ac:dyDescent="0.2">
      <c r="A7384" t="s">
        <v>7643</v>
      </c>
      <c r="B7384" t="s">
        <v>41105</v>
      </c>
      <c r="I7384" t="s">
        <v>4</v>
      </c>
      <c r="J7384">
        <v>604.79999999999995</v>
      </c>
      <c r="M7384">
        <v>604.79999999999995</v>
      </c>
      <c r="N7384">
        <f t="shared" si="115"/>
        <v>0</v>
      </c>
    </row>
    <row r="7385" spans="1:14" x14ac:dyDescent="0.2">
      <c r="A7385" t="s">
        <v>7644</v>
      </c>
      <c r="B7385" t="s">
        <v>41106</v>
      </c>
      <c r="I7385" t="s">
        <v>4</v>
      </c>
      <c r="J7385">
        <v>985.6</v>
      </c>
      <c r="M7385">
        <v>985.6</v>
      </c>
      <c r="N7385">
        <f t="shared" si="115"/>
        <v>0</v>
      </c>
    </row>
    <row r="7386" spans="1:14" x14ac:dyDescent="0.2">
      <c r="A7386" t="s">
        <v>7645</v>
      </c>
      <c r="B7386" t="s">
        <v>41106</v>
      </c>
      <c r="I7386" t="s">
        <v>4</v>
      </c>
      <c r="J7386">
        <v>985.6</v>
      </c>
      <c r="M7386">
        <v>985.6</v>
      </c>
      <c r="N7386">
        <f t="shared" si="115"/>
        <v>0</v>
      </c>
    </row>
    <row r="7387" spans="1:14" x14ac:dyDescent="0.2">
      <c r="A7387" t="s">
        <v>7646</v>
      </c>
      <c r="B7387" t="s">
        <v>41107</v>
      </c>
      <c r="I7387" t="s">
        <v>4</v>
      </c>
      <c r="J7387">
        <v>1540</v>
      </c>
      <c r="M7387">
        <v>1540</v>
      </c>
      <c r="N7387">
        <f t="shared" si="115"/>
        <v>0</v>
      </c>
    </row>
    <row r="7388" spans="1:14" x14ac:dyDescent="0.2">
      <c r="A7388" t="s">
        <v>7647</v>
      </c>
      <c r="B7388" t="s">
        <v>41107</v>
      </c>
      <c r="I7388" t="s">
        <v>4</v>
      </c>
      <c r="J7388">
        <v>1540</v>
      </c>
      <c r="M7388">
        <v>1540</v>
      </c>
      <c r="N7388">
        <f t="shared" si="115"/>
        <v>0</v>
      </c>
    </row>
    <row r="7389" spans="1:14" x14ac:dyDescent="0.2">
      <c r="A7389" t="s">
        <v>7648</v>
      </c>
      <c r="B7389" t="s">
        <v>41108</v>
      </c>
      <c r="I7389" t="s">
        <v>4</v>
      </c>
      <c r="J7389">
        <v>2445</v>
      </c>
      <c r="M7389">
        <v>2445</v>
      </c>
      <c r="N7389">
        <f t="shared" si="115"/>
        <v>0</v>
      </c>
    </row>
    <row r="7390" spans="1:14" x14ac:dyDescent="0.2">
      <c r="A7390" t="s">
        <v>7649</v>
      </c>
      <c r="B7390" t="s">
        <v>41108</v>
      </c>
      <c r="I7390" t="s">
        <v>4</v>
      </c>
      <c r="J7390">
        <v>2445</v>
      </c>
      <c r="M7390">
        <v>2445</v>
      </c>
      <c r="N7390">
        <f t="shared" si="115"/>
        <v>0</v>
      </c>
    </row>
    <row r="7391" spans="1:14" x14ac:dyDescent="0.2">
      <c r="A7391" t="s">
        <v>7650</v>
      </c>
      <c r="B7391" t="s">
        <v>41109</v>
      </c>
      <c r="I7391" t="s">
        <v>4</v>
      </c>
      <c r="J7391">
        <v>3843.42</v>
      </c>
      <c r="M7391">
        <v>3843.42</v>
      </c>
      <c r="N7391">
        <f t="shared" si="115"/>
        <v>0</v>
      </c>
    </row>
    <row r="7392" spans="1:14" x14ac:dyDescent="0.2">
      <c r="A7392" t="s">
        <v>7651</v>
      </c>
      <c r="B7392" t="s">
        <v>41109</v>
      </c>
      <c r="I7392" t="s">
        <v>4</v>
      </c>
      <c r="J7392">
        <v>3843.42</v>
      </c>
      <c r="M7392">
        <v>3843.42</v>
      </c>
      <c r="N7392">
        <f t="shared" si="115"/>
        <v>0</v>
      </c>
    </row>
    <row r="7393" spans="1:14" x14ac:dyDescent="0.2">
      <c r="A7393" t="s">
        <v>7652</v>
      </c>
      <c r="B7393" t="s">
        <v>41110</v>
      </c>
      <c r="I7393" t="s">
        <v>5</v>
      </c>
      <c r="J7393">
        <v>116.76</v>
      </c>
      <c r="M7393">
        <v>116.76</v>
      </c>
      <c r="N7393">
        <f t="shared" si="115"/>
        <v>0</v>
      </c>
    </row>
    <row r="7394" spans="1:14" x14ac:dyDescent="0.2">
      <c r="A7394" t="s">
        <v>7653</v>
      </c>
      <c r="B7394" t="s">
        <v>41110</v>
      </c>
      <c r="I7394" t="s">
        <v>5</v>
      </c>
      <c r="J7394">
        <v>116.76</v>
      </c>
      <c r="M7394">
        <v>116.76</v>
      </c>
      <c r="N7394">
        <f t="shared" si="115"/>
        <v>0</v>
      </c>
    </row>
    <row r="7395" spans="1:14" x14ac:dyDescent="0.2">
      <c r="A7395" t="s">
        <v>7654</v>
      </c>
      <c r="B7395" t="s">
        <v>41111</v>
      </c>
      <c r="I7395" t="s">
        <v>5</v>
      </c>
      <c r="J7395">
        <v>214.37</v>
      </c>
      <c r="M7395">
        <v>214.37</v>
      </c>
      <c r="N7395">
        <f t="shared" si="115"/>
        <v>0</v>
      </c>
    </row>
    <row r="7396" spans="1:14" x14ac:dyDescent="0.2">
      <c r="A7396" t="s">
        <v>7655</v>
      </c>
      <c r="B7396" t="s">
        <v>41111</v>
      </c>
      <c r="I7396" t="s">
        <v>5</v>
      </c>
      <c r="J7396">
        <v>214.37</v>
      </c>
      <c r="M7396">
        <v>214.37</v>
      </c>
      <c r="N7396">
        <f t="shared" si="115"/>
        <v>0</v>
      </c>
    </row>
    <row r="7397" spans="1:14" x14ac:dyDescent="0.2">
      <c r="A7397" t="s">
        <v>7656</v>
      </c>
      <c r="B7397" t="s">
        <v>41112</v>
      </c>
      <c r="I7397" t="s">
        <v>5</v>
      </c>
      <c r="J7397">
        <v>320.85000000000002</v>
      </c>
      <c r="M7397">
        <v>320.85000000000002</v>
      </c>
      <c r="N7397">
        <f t="shared" si="115"/>
        <v>0</v>
      </c>
    </row>
    <row r="7398" spans="1:14" x14ac:dyDescent="0.2">
      <c r="A7398" t="s">
        <v>7657</v>
      </c>
      <c r="B7398" t="s">
        <v>41112</v>
      </c>
      <c r="I7398" t="s">
        <v>5</v>
      </c>
      <c r="J7398">
        <v>320.85000000000002</v>
      </c>
      <c r="M7398">
        <v>320.85000000000002</v>
      </c>
      <c r="N7398">
        <f t="shared" si="115"/>
        <v>0</v>
      </c>
    </row>
    <row r="7399" spans="1:14" x14ac:dyDescent="0.2">
      <c r="A7399" t="s">
        <v>7658</v>
      </c>
      <c r="B7399" t="s">
        <v>41113</v>
      </c>
      <c r="I7399" t="s">
        <v>5</v>
      </c>
      <c r="J7399">
        <v>271.8</v>
      </c>
      <c r="M7399">
        <v>271.8</v>
      </c>
      <c r="N7399">
        <f t="shared" si="115"/>
        <v>0</v>
      </c>
    </row>
    <row r="7400" spans="1:14" x14ac:dyDescent="0.2">
      <c r="A7400" t="s">
        <v>7659</v>
      </c>
      <c r="B7400" t="s">
        <v>41113</v>
      </c>
      <c r="I7400" t="s">
        <v>5</v>
      </c>
      <c r="J7400">
        <v>271.8</v>
      </c>
      <c r="M7400">
        <v>271.8</v>
      </c>
      <c r="N7400">
        <f t="shared" si="115"/>
        <v>0</v>
      </c>
    </row>
    <row r="7401" spans="1:14" x14ac:dyDescent="0.2">
      <c r="A7401" t="s">
        <v>7660</v>
      </c>
      <c r="B7401" t="s">
        <v>41114</v>
      </c>
      <c r="I7401" t="s">
        <v>5</v>
      </c>
      <c r="J7401">
        <v>657.43</v>
      </c>
      <c r="M7401">
        <v>657.43</v>
      </c>
      <c r="N7401">
        <f t="shared" si="115"/>
        <v>0</v>
      </c>
    </row>
    <row r="7402" spans="1:14" x14ac:dyDescent="0.2">
      <c r="A7402" t="s">
        <v>7661</v>
      </c>
      <c r="B7402" t="s">
        <v>41114</v>
      </c>
      <c r="I7402" t="s">
        <v>5</v>
      </c>
      <c r="J7402">
        <v>657.43</v>
      </c>
      <c r="M7402">
        <v>657.43</v>
      </c>
      <c r="N7402">
        <f t="shared" si="115"/>
        <v>0</v>
      </c>
    </row>
    <row r="7403" spans="1:14" x14ac:dyDescent="0.2">
      <c r="A7403" t="s">
        <v>7662</v>
      </c>
      <c r="B7403" t="s">
        <v>41115</v>
      </c>
      <c r="I7403" t="s">
        <v>5</v>
      </c>
      <c r="J7403">
        <v>2356.75</v>
      </c>
      <c r="M7403">
        <v>2356.75</v>
      </c>
      <c r="N7403">
        <f t="shared" si="115"/>
        <v>0</v>
      </c>
    </row>
    <row r="7404" spans="1:14" x14ac:dyDescent="0.2">
      <c r="A7404" t="s">
        <v>7663</v>
      </c>
      <c r="B7404" t="s">
        <v>41115</v>
      </c>
      <c r="I7404" t="s">
        <v>5</v>
      </c>
      <c r="J7404">
        <v>2356.75</v>
      </c>
      <c r="M7404">
        <v>2356.75</v>
      </c>
      <c r="N7404">
        <f t="shared" si="115"/>
        <v>0</v>
      </c>
    </row>
    <row r="7405" spans="1:14" x14ac:dyDescent="0.2">
      <c r="A7405" t="s">
        <v>7664</v>
      </c>
      <c r="B7405" t="s">
        <v>41116</v>
      </c>
      <c r="I7405" t="s">
        <v>5</v>
      </c>
      <c r="J7405">
        <v>2447.33</v>
      </c>
      <c r="M7405">
        <v>2447.33</v>
      </c>
      <c r="N7405">
        <f t="shared" si="115"/>
        <v>0</v>
      </c>
    </row>
    <row r="7406" spans="1:14" x14ac:dyDescent="0.2">
      <c r="A7406" t="s">
        <v>7665</v>
      </c>
      <c r="B7406" t="s">
        <v>41116</v>
      </c>
      <c r="I7406" t="s">
        <v>5</v>
      </c>
      <c r="J7406">
        <v>2447.33</v>
      </c>
      <c r="M7406">
        <v>2447.33</v>
      </c>
      <c r="N7406">
        <f t="shared" si="115"/>
        <v>0</v>
      </c>
    </row>
    <row r="7407" spans="1:14" x14ac:dyDescent="0.2">
      <c r="A7407" t="s">
        <v>7666</v>
      </c>
      <c r="B7407" t="s">
        <v>41117</v>
      </c>
      <c r="I7407" t="s">
        <v>5</v>
      </c>
      <c r="J7407">
        <v>3489.76</v>
      </c>
      <c r="M7407">
        <v>3489.76</v>
      </c>
      <c r="N7407">
        <f t="shared" si="115"/>
        <v>0</v>
      </c>
    </row>
    <row r="7408" spans="1:14" x14ac:dyDescent="0.2">
      <c r="A7408" t="s">
        <v>7667</v>
      </c>
      <c r="B7408" t="s">
        <v>41117</v>
      </c>
      <c r="I7408" t="s">
        <v>5</v>
      </c>
      <c r="J7408">
        <v>3489.76</v>
      </c>
      <c r="M7408">
        <v>3489.76</v>
      </c>
      <c r="N7408">
        <f t="shared" si="115"/>
        <v>0</v>
      </c>
    </row>
    <row r="7409" spans="1:14" x14ac:dyDescent="0.2">
      <c r="A7409" t="s">
        <v>7668</v>
      </c>
      <c r="B7409" t="s">
        <v>41118</v>
      </c>
      <c r="I7409" t="s">
        <v>5</v>
      </c>
      <c r="J7409">
        <v>8662.4599999999991</v>
      </c>
      <c r="M7409">
        <v>8662.4599999999991</v>
      </c>
      <c r="N7409">
        <f t="shared" si="115"/>
        <v>0</v>
      </c>
    </row>
    <row r="7410" spans="1:14" x14ac:dyDescent="0.2">
      <c r="A7410" t="s">
        <v>7669</v>
      </c>
      <c r="B7410" t="s">
        <v>41118</v>
      </c>
      <c r="I7410" t="s">
        <v>5</v>
      </c>
      <c r="J7410">
        <v>8662.4599999999991</v>
      </c>
      <c r="M7410">
        <v>8662.4599999999991</v>
      </c>
      <c r="N7410">
        <f t="shared" si="115"/>
        <v>0</v>
      </c>
    </row>
    <row r="7411" spans="1:14" x14ac:dyDescent="0.2">
      <c r="A7411" t="s">
        <v>7670</v>
      </c>
      <c r="B7411" t="s">
        <v>41119</v>
      </c>
      <c r="I7411" t="s">
        <v>5</v>
      </c>
      <c r="J7411">
        <v>8120.03</v>
      </c>
      <c r="M7411">
        <v>8120.03</v>
      </c>
      <c r="N7411">
        <f t="shared" si="115"/>
        <v>0</v>
      </c>
    </row>
    <row r="7412" spans="1:14" x14ac:dyDescent="0.2">
      <c r="A7412" t="s">
        <v>7671</v>
      </c>
      <c r="B7412" t="s">
        <v>41119</v>
      </c>
      <c r="I7412" t="s">
        <v>5</v>
      </c>
      <c r="J7412">
        <v>8120.03</v>
      </c>
      <c r="M7412">
        <v>8120.03</v>
      </c>
      <c r="N7412">
        <f t="shared" si="115"/>
        <v>0</v>
      </c>
    </row>
    <row r="7413" spans="1:14" x14ac:dyDescent="0.2">
      <c r="A7413" t="s">
        <v>7672</v>
      </c>
      <c r="B7413" t="s">
        <v>41120</v>
      </c>
      <c r="I7413" t="s">
        <v>5</v>
      </c>
      <c r="J7413">
        <v>10701.85</v>
      </c>
      <c r="M7413">
        <v>10701.85</v>
      </c>
      <c r="N7413">
        <f t="shared" si="115"/>
        <v>0</v>
      </c>
    </row>
    <row r="7414" spans="1:14" x14ac:dyDescent="0.2">
      <c r="A7414" t="s">
        <v>7673</v>
      </c>
      <c r="B7414" t="s">
        <v>41120</v>
      </c>
      <c r="I7414" t="s">
        <v>5</v>
      </c>
      <c r="J7414">
        <v>10701.85</v>
      </c>
      <c r="M7414">
        <v>10701.85</v>
      </c>
      <c r="N7414">
        <f t="shared" si="115"/>
        <v>0</v>
      </c>
    </row>
    <row r="7415" spans="1:14" x14ac:dyDescent="0.2">
      <c r="A7415" t="s">
        <v>7674</v>
      </c>
      <c r="B7415" t="s">
        <v>41121</v>
      </c>
      <c r="I7415" t="s">
        <v>5</v>
      </c>
      <c r="J7415">
        <v>15859.64</v>
      </c>
      <c r="M7415">
        <v>15859.64</v>
      </c>
      <c r="N7415">
        <f t="shared" si="115"/>
        <v>0</v>
      </c>
    </row>
    <row r="7416" spans="1:14" x14ac:dyDescent="0.2">
      <c r="A7416" t="s">
        <v>7675</v>
      </c>
      <c r="B7416" t="s">
        <v>41121</v>
      </c>
      <c r="I7416" t="s">
        <v>5</v>
      </c>
      <c r="J7416">
        <v>15859.64</v>
      </c>
      <c r="M7416">
        <v>15859.64</v>
      </c>
      <c r="N7416">
        <f t="shared" si="115"/>
        <v>0</v>
      </c>
    </row>
    <row r="7417" spans="1:14" x14ac:dyDescent="0.2">
      <c r="A7417" t="s">
        <v>7676</v>
      </c>
      <c r="B7417" t="s">
        <v>41122</v>
      </c>
      <c r="I7417" t="s">
        <v>5</v>
      </c>
      <c r="J7417">
        <v>93.13</v>
      </c>
      <c r="M7417">
        <v>93.13</v>
      </c>
      <c r="N7417">
        <f t="shared" si="115"/>
        <v>0</v>
      </c>
    </row>
    <row r="7418" spans="1:14" x14ac:dyDescent="0.2">
      <c r="A7418" t="s">
        <v>7677</v>
      </c>
      <c r="B7418" t="s">
        <v>41122</v>
      </c>
      <c r="I7418" t="s">
        <v>5</v>
      </c>
      <c r="J7418">
        <v>93.13</v>
      </c>
      <c r="M7418">
        <v>93.13</v>
      </c>
      <c r="N7418">
        <f t="shared" si="115"/>
        <v>0</v>
      </c>
    </row>
    <row r="7419" spans="1:14" x14ac:dyDescent="0.2">
      <c r="A7419" t="s">
        <v>7678</v>
      </c>
      <c r="B7419" t="s">
        <v>41123</v>
      </c>
      <c r="I7419" t="s">
        <v>5</v>
      </c>
      <c r="J7419">
        <v>125.72</v>
      </c>
      <c r="M7419">
        <v>125.72</v>
      </c>
      <c r="N7419">
        <f t="shared" si="115"/>
        <v>0</v>
      </c>
    </row>
    <row r="7420" spans="1:14" x14ac:dyDescent="0.2">
      <c r="A7420" t="s">
        <v>7679</v>
      </c>
      <c r="B7420" t="s">
        <v>41123</v>
      </c>
      <c r="I7420" t="s">
        <v>5</v>
      </c>
      <c r="J7420">
        <v>125.72</v>
      </c>
      <c r="M7420">
        <v>125.72</v>
      </c>
      <c r="N7420">
        <f t="shared" si="115"/>
        <v>0</v>
      </c>
    </row>
    <row r="7421" spans="1:14" x14ac:dyDescent="0.2">
      <c r="A7421" t="s">
        <v>7680</v>
      </c>
      <c r="B7421" t="s">
        <v>41124</v>
      </c>
      <c r="I7421" t="s">
        <v>5</v>
      </c>
      <c r="J7421">
        <v>232.5</v>
      </c>
      <c r="M7421">
        <v>232.5</v>
      </c>
      <c r="N7421">
        <f t="shared" si="115"/>
        <v>0</v>
      </c>
    </row>
    <row r="7422" spans="1:14" x14ac:dyDescent="0.2">
      <c r="A7422" t="s">
        <v>7681</v>
      </c>
      <c r="B7422" t="s">
        <v>41124</v>
      </c>
      <c r="I7422" t="s">
        <v>5</v>
      </c>
      <c r="J7422">
        <v>232.5</v>
      </c>
      <c r="M7422">
        <v>232.5</v>
      </c>
      <c r="N7422">
        <f t="shared" si="115"/>
        <v>0</v>
      </c>
    </row>
    <row r="7423" spans="1:14" x14ac:dyDescent="0.2">
      <c r="A7423" t="s">
        <v>7682</v>
      </c>
      <c r="B7423" t="s">
        <v>41125</v>
      </c>
      <c r="I7423" t="s">
        <v>5</v>
      </c>
      <c r="J7423">
        <v>369.62</v>
      </c>
      <c r="M7423">
        <v>369.62</v>
      </c>
      <c r="N7423">
        <f t="shared" si="115"/>
        <v>0</v>
      </c>
    </row>
    <row r="7424" spans="1:14" x14ac:dyDescent="0.2">
      <c r="A7424" t="s">
        <v>7683</v>
      </c>
      <c r="B7424" t="s">
        <v>41125</v>
      </c>
      <c r="I7424" t="s">
        <v>5</v>
      </c>
      <c r="J7424">
        <v>369.62</v>
      </c>
      <c r="M7424">
        <v>369.62</v>
      </c>
      <c r="N7424">
        <f t="shared" si="115"/>
        <v>0</v>
      </c>
    </row>
    <row r="7425" spans="1:14" x14ac:dyDescent="0.2">
      <c r="A7425" t="s">
        <v>7684</v>
      </c>
      <c r="B7425" t="s">
        <v>41126</v>
      </c>
      <c r="I7425" t="s">
        <v>5</v>
      </c>
      <c r="J7425">
        <v>409.74</v>
      </c>
      <c r="M7425">
        <v>409.74</v>
      </c>
      <c r="N7425">
        <f t="shared" si="115"/>
        <v>0</v>
      </c>
    </row>
    <row r="7426" spans="1:14" x14ac:dyDescent="0.2">
      <c r="A7426" t="s">
        <v>7685</v>
      </c>
      <c r="B7426" t="s">
        <v>41126</v>
      </c>
      <c r="I7426" t="s">
        <v>5</v>
      </c>
      <c r="J7426">
        <v>409.74</v>
      </c>
      <c r="M7426">
        <v>409.74</v>
      </c>
      <c r="N7426">
        <f t="shared" si="115"/>
        <v>0</v>
      </c>
    </row>
    <row r="7427" spans="1:14" x14ac:dyDescent="0.2">
      <c r="A7427" t="s">
        <v>7686</v>
      </c>
      <c r="B7427" t="s">
        <v>41127</v>
      </c>
      <c r="I7427" t="s">
        <v>5</v>
      </c>
      <c r="J7427">
        <v>755.08</v>
      </c>
      <c r="M7427">
        <v>755.08</v>
      </c>
      <c r="N7427">
        <f t="shared" si="115"/>
        <v>0</v>
      </c>
    </row>
    <row r="7428" spans="1:14" x14ac:dyDescent="0.2">
      <c r="A7428" t="s">
        <v>7687</v>
      </c>
      <c r="B7428" t="s">
        <v>41127</v>
      </c>
      <c r="I7428" t="s">
        <v>5</v>
      </c>
      <c r="J7428">
        <v>755.08</v>
      </c>
      <c r="M7428">
        <v>755.08</v>
      </c>
      <c r="N7428">
        <f t="shared" ref="N7428:N7491" si="116">J7428-M7428</f>
        <v>0</v>
      </c>
    </row>
    <row r="7429" spans="1:14" x14ac:dyDescent="0.2">
      <c r="A7429" t="s">
        <v>7688</v>
      </c>
      <c r="B7429" t="s">
        <v>41128</v>
      </c>
      <c r="I7429" t="s">
        <v>5</v>
      </c>
      <c r="J7429">
        <v>2219.14</v>
      </c>
      <c r="M7429">
        <v>2219.14</v>
      </c>
      <c r="N7429">
        <f t="shared" si="116"/>
        <v>0</v>
      </c>
    </row>
    <row r="7430" spans="1:14" x14ac:dyDescent="0.2">
      <c r="A7430" t="s">
        <v>7689</v>
      </c>
      <c r="B7430" t="s">
        <v>41128</v>
      </c>
      <c r="I7430" t="s">
        <v>5</v>
      </c>
      <c r="J7430">
        <v>2219.14</v>
      </c>
      <c r="M7430">
        <v>2219.14</v>
      </c>
      <c r="N7430">
        <f t="shared" si="116"/>
        <v>0</v>
      </c>
    </row>
    <row r="7431" spans="1:14" x14ac:dyDescent="0.2">
      <c r="A7431" t="s">
        <v>7690</v>
      </c>
      <c r="B7431" t="s">
        <v>41129</v>
      </c>
      <c r="I7431" t="s">
        <v>5</v>
      </c>
      <c r="J7431">
        <v>3938.65</v>
      </c>
      <c r="M7431">
        <v>3938.65</v>
      </c>
      <c r="N7431">
        <f t="shared" si="116"/>
        <v>0</v>
      </c>
    </row>
    <row r="7432" spans="1:14" x14ac:dyDescent="0.2">
      <c r="A7432" t="s">
        <v>7691</v>
      </c>
      <c r="B7432" t="s">
        <v>41129</v>
      </c>
      <c r="I7432" t="s">
        <v>5</v>
      </c>
      <c r="J7432">
        <v>3938.65</v>
      </c>
      <c r="M7432">
        <v>3938.65</v>
      </c>
      <c r="N7432">
        <f t="shared" si="116"/>
        <v>0</v>
      </c>
    </row>
    <row r="7433" spans="1:14" x14ac:dyDescent="0.2">
      <c r="A7433" t="s">
        <v>7692</v>
      </c>
      <c r="B7433" t="s">
        <v>41130</v>
      </c>
      <c r="I7433" t="s">
        <v>5</v>
      </c>
      <c r="J7433">
        <v>8866.07</v>
      </c>
      <c r="M7433">
        <v>8866.07</v>
      </c>
      <c r="N7433">
        <f t="shared" si="116"/>
        <v>0</v>
      </c>
    </row>
    <row r="7434" spans="1:14" x14ac:dyDescent="0.2">
      <c r="A7434" t="s">
        <v>7693</v>
      </c>
      <c r="B7434" t="s">
        <v>41130</v>
      </c>
      <c r="I7434" t="s">
        <v>5</v>
      </c>
      <c r="J7434">
        <v>8866.07</v>
      </c>
      <c r="M7434">
        <v>8866.07</v>
      </c>
      <c r="N7434">
        <f t="shared" si="116"/>
        <v>0</v>
      </c>
    </row>
    <row r="7435" spans="1:14" x14ac:dyDescent="0.2">
      <c r="A7435" t="s">
        <v>7694</v>
      </c>
      <c r="B7435" t="s">
        <v>41131</v>
      </c>
      <c r="I7435" t="s">
        <v>5</v>
      </c>
      <c r="J7435">
        <v>131.88999999999999</v>
      </c>
      <c r="M7435">
        <v>131.88999999999999</v>
      </c>
      <c r="N7435">
        <f t="shared" si="116"/>
        <v>0</v>
      </c>
    </row>
    <row r="7436" spans="1:14" x14ac:dyDescent="0.2">
      <c r="A7436" t="s">
        <v>7695</v>
      </c>
      <c r="B7436" t="s">
        <v>41131</v>
      </c>
      <c r="I7436" t="s">
        <v>5</v>
      </c>
      <c r="J7436">
        <v>131.88999999999999</v>
      </c>
      <c r="M7436">
        <v>131.88999999999999</v>
      </c>
      <c r="N7436">
        <f t="shared" si="116"/>
        <v>0</v>
      </c>
    </row>
    <row r="7437" spans="1:14" x14ac:dyDescent="0.2">
      <c r="A7437" t="s">
        <v>7696</v>
      </c>
      <c r="B7437" t="s">
        <v>41132</v>
      </c>
      <c r="I7437" t="s">
        <v>5</v>
      </c>
      <c r="J7437">
        <v>131.33000000000001</v>
      </c>
      <c r="M7437">
        <v>131.33000000000001</v>
      </c>
      <c r="N7437">
        <f t="shared" si="116"/>
        <v>0</v>
      </c>
    </row>
    <row r="7438" spans="1:14" x14ac:dyDescent="0.2">
      <c r="A7438" t="s">
        <v>7697</v>
      </c>
      <c r="B7438" t="s">
        <v>41132</v>
      </c>
      <c r="I7438" t="s">
        <v>5</v>
      </c>
      <c r="J7438">
        <v>131.33000000000001</v>
      </c>
      <c r="M7438">
        <v>131.33000000000001</v>
      </c>
      <c r="N7438">
        <f t="shared" si="116"/>
        <v>0</v>
      </c>
    </row>
    <row r="7439" spans="1:14" x14ac:dyDescent="0.2">
      <c r="A7439" t="s">
        <v>7698</v>
      </c>
      <c r="B7439" t="s">
        <v>41133</v>
      </c>
      <c r="I7439" t="s">
        <v>5</v>
      </c>
      <c r="J7439">
        <v>224.31</v>
      </c>
      <c r="M7439">
        <v>224.31</v>
      </c>
      <c r="N7439">
        <f t="shared" si="116"/>
        <v>0</v>
      </c>
    </row>
    <row r="7440" spans="1:14" x14ac:dyDescent="0.2">
      <c r="A7440" t="s">
        <v>7699</v>
      </c>
      <c r="B7440" t="s">
        <v>41133</v>
      </c>
      <c r="I7440" t="s">
        <v>5</v>
      </c>
      <c r="J7440">
        <v>224.31</v>
      </c>
      <c r="M7440">
        <v>224.31</v>
      </c>
      <c r="N7440">
        <f t="shared" si="116"/>
        <v>0</v>
      </c>
    </row>
    <row r="7441" spans="1:14" x14ac:dyDescent="0.2">
      <c r="A7441" t="s">
        <v>7700</v>
      </c>
      <c r="B7441" t="s">
        <v>41134</v>
      </c>
      <c r="I7441" t="s">
        <v>5</v>
      </c>
      <c r="J7441">
        <v>401.65</v>
      </c>
      <c r="M7441">
        <v>401.65</v>
      </c>
      <c r="N7441">
        <f t="shared" si="116"/>
        <v>0</v>
      </c>
    </row>
    <row r="7442" spans="1:14" x14ac:dyDescent="0.2">
      <c r="A7442" t="s">
        <v>7701</v>
      </c>
      <c r="B7442" t="s">
        <v>41134</v>
      </c>
      <c r="I7442" t="s">
        <v>5</v>
      </c>
      <c r="J7442">
        <v>401.65</v>
      </c>
      <c r="M7442">
        <v>401.65</v>
      </c>
      <c r="N7442">
        <f t="shared" si="116"/>
        <v>0</v>
      </c>
    </row>
    <row r="7443" spans="1:14" x14ac:dyDescent="0.2">
      <c r="A7443" t="s">
        <v>7702</v>
      </c>
      <c r="B7443" t="s">
        <v>41135</v>
      </c>
      <c r="I7443" t="s">
        <v>5</v>
      </c>
      <c r="J7443">
        <v>649.83000000000004</v>
      </c>
      <c r="M7443">
        <v>649.83000000000004</v>
      </c>
      <c r="N7443">
        <f t="shared" si="116"/>
        <v>0</v>
      </c>
    </row>
    <row r="7444" spans="1:14" x14ac:dyDescent="0.2">
      <c r="A7444" t="s">
        <v>7703</v>
      </c>
      <c r="B7444" t="s">
        <v>41135</v>
      </c>
      <c r="I7444" t="s">
        <v>5</v>
      </c>
      <c r="J7444">
        <v>649.83000000000004</v>
      </c>
      <c r="M7444">
        <v>649.83000000000004</v>
      </c>
      <c r="N7444">
        <f t="shared" si="116"/>
        <v>0</v>
      </c>
    </row>
    <row r="7445" spans="1:14" x14ac:dyDescent="0.2">
      <c r="A7445" t="s">
        <v>7704</v>
      </c>
      <c r="B7445" t="s">
        <v>41136</v>
      </c>
      <c r="I7445" t="s">
        <v>5</v>
      </c>
      <c r="J7445">
        <v>2024.27</v>
      </c>
      <c r="M7445">
        <v>2024.27</v>
      </c>
      <c r="N7445">
        <f t="shared" si="116"/>
        <v>0</v>
      </c>
    </row>
    <row r="7446" spans="1:14" x14ac:dyDescent="0.2">
      <c r="A7446" t="s">
        <v>7705</v>
      </c>
      <c r="B7446" t="s">
        <v>41136</v>
      </c>
      <c r="I7446" t="s">
        <v>5</v>
      </c>
      <c r="J7446">
        <v>2024.27</v>
      </c>
      <c r="M7446">
        <v>2024.27</v>
      </c>
      <c r="N7446">
        <f t="shared" si="116"/>
        <v>0</v>
      </c>
    </row>
    <row r="7447" spans="1:14" x14ac:dyDescent="0.2">
      <c r="A7447" t="s">
        <v>7706</v>
      </c>
      <c r="B7447" t="s">
        <v>34222</v>
      </c>
      <c r="I7447" t="s">
        <v>4</v>
      </c>
      <c r="J7447">
        <v>142.85</v>
      </c>
      <c r="M7447">
        <v>142.85</v>
      </c>
      <c r="N7447">
        <f t="shared" si="116"/>
        <v>0</v>
      </c>
    </row>
    <row r="7448" spans="1:14" x14ac:dyDescent="0.2">
      <c r="A7448" t="s">
        <v>7707</v>
      </c>
      <c r="B7448" t="s">
        <v>34222</v>
      </c>
      <c r="I7448" t="s">
        <v>4</v>
      </c>
      <c r="J7448">
        <v>142.85</v>
      </c>
      <c r="M7448">
        <v>142.85</v>
      </c>
      <c r="N7448">
        <f t="shared" si="116"/>
        <v>0</v>
      </c>
    </row>
    <row r="7449" spans="1:14" x14ac:dyDescent="0.2">
      <c r="A7449" t="s">
        <v>7708</v>
      </c>
      <c r="B7449" t="s">
        <v>34223</v>
      </c>
      <c r="I7449" t="s">
        <v>4</v>
      </c>
      <c r="J7449">
        <v>195</v>
      </c>
      <c r="M7449">
        <v>195</v>
      </c>
      <c r="N7449">
        <f t="shared" si="116"/>
        <v>0</v>
      </c>
    </row>
    <row r="7450" spans="1:14" x14ac:dyDescent="0.2">
      <c r="A7450" t="s">
        <v>7709</v>
      </c>
      <c r="B7450" t="s">
        <v>34223</v>
      </c>
      <c r="I7450" t="s">
        <v>4</v>
      </c>
      <c r="J7450">
        <v>195</v>
      </c>
      <c r="M7450">
        <v>195</v>
      </c>
      <c r="N7450">
        <f t="shared" si="116"/>
        <v>0</v>
      </c>
    </row>
    <row r="7451" spans="1:14" x14ac:dyDescent="0.2">
      <c r="A7451" t="s">
        <v>7710</v>
      </c>
      <c r="B7451" t="s">
        <v>34224</v>
      </c>
      <c r="I7451" t="s">
        <v>4</v>
      </c>
      <c r="J7451">
        <v>253.6</v>
      </c>
      <c r="M7451">
        <v>253.6</v>
      </c>
      <c r="N7451">
        <f t="shared" si="116"/>
        <v>0</v>
      </c>
    </row>
    <row r="7452" spans="1:14" x14ac:dyDescent="0.2">
      <c r="A7452" t="s">
        <v>7711</v>
      </c>
      <c r="B7452" t="s">
        <v>34224</v>
      </c>
      <c r="I7452" t="s">
        <v>4</v>
      </c>
      <c r="J7452">
        <v>253.6</v>
      </c>
      <c r="M7452">
        <v>253.6</v>
      </c>
      <c r="N7452">
        <f t="shared" si="116"/>
        <v>0</v>
      </c>
    </row>
    <row r="7453" spans="1:14" x14ac:dyDescent="0.2">
      <c r="A7453" t="s">
        <v>7712</v>
      </c>
      <c r="B7453" t="s">
        <v>34225</v>
      </c>
      <c r="I7453" t="s">
        <v>4</v>
      </c>
      <c r="J7453">
        <v>314.87</v>
      </c>
      <c r="M7453">
        <v>314.87</v>
      </c>
      <c r="N7453">
        <f t="shared" si="116"/>
        <v>0</v>
      </c>
    </row>
    <row r="7454" spans="1:14" x14ac:dyDescent="0.2">
      <c r="A7454" t="s">
        <v>7713</v>
      </c>
      <c r="B7454" t="s">
        <v>34225</v>
      </c>
      <c r="I7454" t="s">
        <v>4</v>
      </c>
      <c r="J7454">
        <v>314.87</v>
      </c>
      <c r="M7454">
        <v>314.87</v>
      </c>
      <c r="N7454">
        <f t="shared" si="116"/>
        <v>0</v>
      </c>
    </row>
    <row r="7455" spans="1:14" x14ac:dyDescent="0.2">
      <c r="A7455" t="s">
        <v>7714</v>
      </c>
      <c r="B7455" t="s">
        <v>34226</v>
      </c>
      <c r="I7455" t="s">
        <v>4</v>
      </c>
      <c r="J7455">
        <v>394.83</v>
      </c>
      <c r="M7455">
        <v>394.83</v>
      </c>
      <c r="N7455">
        <f t="shared" si="116"/>
        <v>0</v>
      </c>
    </row>
    <row r="7456" spans="1:14" x14ac:dyDescent="0.2">
      <c r="A7456" t="s">
        <v>7715</v>
      </c>
      <c r="B7456" t="s">
        <v>34226</v>
      </c>
      <c r="I7456" t="s">
        <v>4</v>
      </c>
      <c r="J7456">
        <v>394.83</v>
      </c>
      <c r="M7456">
        <v>394.83</v>
      </c>
      <c r="N7456">
        <f t="shared" si="116"/>
        <v>0</v>
      </c>
    </row>
    <row r="7457" spans="1:14" x14ac:dyDescent="0.2">
      <c r="A7457" t="s">
        <v>7716</v>
      </c>
      <c r="B7457" t="s">
        <v>34227</v>
      </c>
      <c r="I7457" t="s">
        <v>4</v>
      </c>
      <c r="J7457">
        <v>575.34</v>
      </c>
      <c r="M7457">
        <v>575.34</v>
      </c>
      <c r="N7457">
        <f t="shared" si="116"/>
        <v>0</v>
      </c>
    </row>
    <row r="7458" spans="1:14" x14ac:dyDescent="0.2">
      <c r="A7458" t="s">
        <v>7717</v>
      </c>
      <c r="B7458" t="s">
        <v>34227</v>
      </c>
      <c r="I7458" t="s">
        <v>4</v>
      </c>
      <c r="J7458">
        <v>575.34</v>
      </c>
      <c r="M7458">
        <v>575.34</v>
      </c>
      <c r="N7458">
        <f t="shared" si="116"/>
        <v>0</v>
      </c>
    </row>
    <row r="7459" spans="1:14" x14ac:dyDescent="0.2">
      <c r="A7459" t="s">
        <v>7718</v>
      </c>
      <c r="B7459" t="s">
        <v>34228</v>
      </c>
      <c r="I7459" t="s">
        <v>4</v>
      </c>
      <c r="J7459">
        <v>575.86</v>
      </c>
      <c r="M7459">
        <v>575.86</v>
      </c>
      <c r="N7459">
        <f t="shared" si="116"/>
        <v>0</v>
      </c>
    </row>
    <row r="7460" spans="1:14" x14ac:dyDescent="0.2">
      <c r="A7460" t="s">
        <v>7719</v>
      </c>
      <c r="B7460" t="s">
        <v>34228</v>
      </c>
      <c r="I7460" t="s">
        <v>4</v>
      </c>
      <c r="J7460">
        <v>575.86</v>
      </c>
      <c r="M7460">
        <v>575.86</v>
      </c>
      <c r="N7460">
        <f t="shared" si="116"/>
        <v>0</v>
      </c>
    </row>
    <row r="7461" spans="1:14" x14ac:dyDescent="0.2">
      <c r="A7461" t="s">
        <v>7720</v>
      </c>
      <c r="B7461" t="s">
        <v>34229</v>
      </c>
      <c r="I7461" t="s">
        <v>4</v>
      </c>
      <c r="J7461">
        <v>785</v>
      </c>
      <c r="M7461">
        <v>785</v>
      </c>
      <c r="N7461">
        <f t="shared" si="116"/>
        <v>0</v>
      </c>
    </row>
    <row r="7462" spans="1:14" x14ac:dyDescent="0.2">
      <c r="A7462" t="s">
        <v>7721</v>
      </c>
      <c r="B7462" t="s">
        <v>34229</v>
      </c>
      <c r="I7462" t="s">
        <v>4</v>
      </c>
      <c r="J7462">
        <v>785</v>
      </c>
      <c r="M7462">
        <v>785</v>
      </c>
      <c r="N7462">
        <f t="shared" si="116"/>
        <v>0</v>
      </c>
    </row>
    <row r="7463" spans="1:14" x14ac:dyDescent="0.2">
      <c r="A7463" t="s">
        <v>7722</v>
      </c>
      <c r="B7463" t="s">
        <v>34230</v>
      </c>
      <c r="I7463" t="s">
        <v>4</v>
      </c>
      <c r="J7463">
        <v>1305</v>
      </c>
      <c r="M7463">
        <v>1305</v>
      </c>
      <c r="N7463">
        <f t="shared" si="116"/>
        <v>0</v>
      </c>
    </row>
    <row r="7464" spans="1:14" x14ac:dyDescent="0.2">
      <c r="A7464" t="s">
        <v>7723</v>
      </c>
      <c r="B7464" t="s">
        <v>34230</v>
      </c>
      <c r="I7464" t="s">
        <v>4</v>
      </c>
      <c r="J7464">
        <v>1305</v>
      </c>
      <c r="M7464">
        <v>1305</v>
      </c>
      <c r="N7464">
        <f t="shared" si="116"/>
        <v>0</v>
      </c>
    </row>
    <row r="7465" spans="1:14" x14ac:dyDescent="0.2">
      <c r="A7465" t="s">
        <v>7724</v>
      </c>
      <c r="B7465" t="s">
        <v>34231</v>
      </c>
      <c r="I7465" t="s">
        <v>4</v>
      </c>
      <c r="J7465">
        <v>2173.48</v>
      </c>
      <c r="M7465">
        <v>2173.48</v>
      </c>
      <c r="N7465">
        <f t="shared" si="116"/>
        <v>0</v>
      </c>
    </row>
    <row r="7466" spans="1:14" x14ac:dyDescent="0.2">
      <c r="A7466" t="s">
        <v>7725</v>
      </c>
      <c r="B7466" t="s">
        <v>34231</v>
      </c>
      <c r="I7466" t="s">
        <v>4</v>
      </c>
      <c r="J7466">
        <v>2173.48</v>
      </c>
      <c r="M7466">
        <v>2173.48</v>
      </c>
      <c r="N7466">
        <f t="shared" si="116"/>
        <v>0</v>
      </c>
    </row>
    <row r="7467" spans="1:14" x14ac:dyDescent="0.2">
      <c r="A7467" t="s">
        <v>7726</v>
      </c>
      <c r="B7467" t="s">
        <v>34232</v>
      </c>
      <c r="I7467" t="s">
        <v>4</v>
      </c>
      <c r="J7467">
        <v>2470.9499999999998</v>
      </c>
      <c r="M7467">
        <v>2470.9499999999998</v>
      </c>
      <c r="N7467">
        <f t="shared" si="116"/>
        <v>0</v>
      </c>
    </row>
    <row r="7468" spans="1:14" x14ac:dyDescent="0.2">
      <c r="A7468" t="s">
        <v>7727</v>
      </c>
      <c r="B7468" t="s">
        <v>34232</v>
      </c>
      <c r="I7468" t="s">
        <v>4</v>
      </c>
      <c r="J7468">
        <v>2470.9499999999998</v>
      </c>
      <c r="M7468">
        <v>2470.9499999999998</v>
      </c>
      <c r="N7468">
        <f t="shared" si="116"/>
        <v>0</v>
      </c>
    </row>
    <row r="7469" spans="1:14" x14ac:dyDescent="0.2">
      <c r="A7469" t="s">
        <v>7728</v>
      </c>
      <c r="B7469" t="s">
        <v>34233</v>
      </c>
      <c r="I7469" t="s">
        <v>4</v>
      </c>
      <c r="J7469">
        <v>145</v>
      </c>
      <c r="M7469">
        <v>145</v>
      </c>
      <c r="N7469">
        <f t="shared" si="116"/>
        <v>0</v>
      </c>
    </row>
    <row r="7470" spans="1:14" x14ac:dyDescent="0.2">
      <c r="A7470" t="s">
        <v>7729</v>
      </c>
      <c r="B7470" t="s">
        <v>34233</v>
      </c>
      <c r="I7470" t="s">
        <v>4</v>
      </c>
      <c r="J7470">
        <v>145</v>
      </c>
      <c r="M7470">
        <v>145</v>
      </c>
      <c r="N7470">
        <f t="shared" si="116"/>
        <v>0</v>
      </c>
    </row>
    <row r="7471" spans="1:14" x14ac:dyDescent="0.2">
      <c r="A7471" t="s">
        <v>7730</v>
      </c>
      <c r="B7471" t="s">
        <v>34234</v>
      </c>
      <c r="I7471" t="s">
        <v>4</v>
      </c>
      <c r="J7471">
        <v>205</v>
      </c>
      <c r="M7471">
        <v>205</v>
      </c>
      <c r="N7471">
        <f t="shared" si="116"/>
        <v>0</v>
      </c>
    </row>
    <row r="7472" spans="1:14" x14ac:dyDescent="0.2">
      <c r="A7472" t="s">
        <v>7731</v>
      </c>
      <c r="B7472" t="s">
        <v>34234</v>
      </c>
      <c r="I7472" t="s">
        <v>4</v>
      </c>
      <c r="J7472">
        <v>205</v>
      </c>
      <c r="M7472">
        <v>205</v>
      </c>
      <c r="N7472">
        <f t="shared" si="116"/>
        <v>0</v>
      </c>
    </row>
    <row r="7473" spans="1:14" x14ac:dyDescent="0.2">
      <c r="A7473" t="s">
        <v>7732</v>
      </c>
      <c r="B7473" t="s">
        <v>34235</v>
      </c>
      <c r="I7473" t="s">
        <v>4</v>
      </c>
      <c r="J7473">
        <v>253.6</v>
      </c>
      <c r="M7473">
        <v>253.6</v>
      </c>
      <c r="N7473">
        <f t="shared" si="116"/>
        <v>0</v>
      </c>
    </row>
    <row r="7474" spans="1:14" x14ac:dyDescent="0.2">
      <c r="A7474" t="s">
        <v>7733</v>
      </c>
      <c r="B7474" t="s">
        <v>34235</v>
      </c>
      <c r="I7474" t="s">
        <v>4</v>
      </c>
      <c r="J7474">
        <v>253.6</v>
      </c>
      <c r="M7474">
        <v>253.6</v>
      </c>
      <c r="N7474">
        <f t="shared" si="116"/>
        <v>0</v>
      </c>
    </row>
    <row r="7475" spans="1:14" x14ac:dyDescent="0.2">
      <c r="A7475" t="s">
        <v>7734</v>
      </c>
      <c r="B7475" t="s">
        <v>34236</v>
      </c>
      <c r="I7475" t="s">
        <v>4</v>
      </c>
      <c r="J7475">
        <v>376.76</v>
      </c>
      <c r="M7475">
        <v>376.76</v>
      </c>
      <c r="N7475">
        <f t="shared" si="116"/>
        <v>0</v>
      </c>
    </row>
    <row r="7476" spans="1:14" x14ac:dyDescent="0.2">
      <c r="A7476" t="s">
        <v>7735</v>
      </c>
      <c r="B7476" t="s">
        <v>34236</v>
      </c>
      <c r="I7476" t="s">
        <v>4</v>
      </c>
      <c r="J7476">
        <v>376.76</v>
      </c>
      <c r="M7476">
        <v>376.76</v>
      </c>
      <c r="N7476">
        <f t="shared" si="116"/>
        <v>0</v>
      </c>
    </row>
    <row r="7477" spans="1:14" x14ac:dyDescent="0.2">
      <c r="A7477" t="s">
        <v>7736</v>
      </c>
      <c r="B7477" t="s">
        <v>34237</v>
      </c>
      <c r="I7477" t="s">
        <v>4</v>
      </c>
      <c r="J7477">
        <v>484.58</v>
      </c>
      <c r="M7477">
        <v>484.58</v>
      </c>
      <c r="N7477">
        <f t="shared" si="116"/>
        <v>0</v>
      </c>
    </row>
    <row r="7478" spans="1:14" x14ac:dyDescent="0.2">
      <c r="A7478" t="s">
        <v>7737</v>
      </c>
      <c r="B7478" t="s">
        <v>34237</v>
      </c>
      <c r="I7478" t="s">
        <v>4</v>
      </c>
      <c r="J7478">
        <v>484.58</v>
      </c>
      <c r="M7478">
        <v>484.58</v>
      </c>
      <c r="N7478">
        <f t="shared" si="116"/>
        <v>0</v>
      </c>
    </row>
    <row r="7479" spans="1:14" x14ac:dyDescent="0.2">
      <c r="A7479" t="s">
        <v>7738</v>
      </c>
      <c r="B7479" t="s">
        <v>34238</v>
      </c>
      <c r="I7479" t="s">
        <v>4</v>
      </c>
      <c r="J7479">
        <v>599.46</v>
      </c>
      <c r="M7479">
        <v>599.46</v>
      </c>
      <c r="N7479">
        <f t="shared" si="116"/>
        <v>0</v>
      </c>
    </row>
    <row r="7480" spans="1:14" x14ac:dyDescent="0.2">
      <c r="A7480" t="s">
        <v>7739</v>
      </c>
      <c r="B7480" t="s">
        <v>34238</v>
      </c>
      <c r="I7480" t="s">
        <v>4</v>
      </c>
      <c r="J7480">
        <v>599.46</v>
      </c>
      <c r="M7480">
        <v>599.46</v>
      </c>
      <c r="N7480">
        <f t="shared" si="116"/>
        <v>0</v>
      </c>
    </row>
    <row r="7481" spans="1:14" x14ac:dyDescent="0.2">
      <c r="A7481" t="s">
        <v>7740</v>
      </c>
      <c r="B7481" t="s">
        <v>34239</v>
      </c>
      <c r="I7481" t="s">
        <v>4</v>
      </c>
      <c r="J7481">
        <v>664.67</v>
      </c>
      <c r="M7481">
        <v>664.67</v>
      </c>
      <c r="N7481">
        <f t="shared" si="116"/>
        <v>0</v>
      </c>
    </row>
    <row r="7482" spans="1:14" x14ac:dyDescent="0.2">
      <c r="A7482" t="s">
        <v>7741</v>
      </c>
      <c r="B7482" t="s">
        <v>34239</v>
      </c>
      <c r="I7482" t="s">
        <v>4</v>
      </c>
      <c r="J7482">
        <v>664.67</v>
      </c>
      <c r="M7482">
        <v>664.67</v>
      </c>
      <c r="N7482">
        <f t="shared" si="116"/>
        <v>0</v>
      </c>
    </row>
    <row r="7483" spans="1:14" x14ac:dyDescent="0.2">
      <c r="A7483" t="s">
        <v>7742</v>
      </c>
      <c r="B7483" t="s">
        <v>34240</v>
      </c>
      <c r="I7483" t="s">
        <v>4</v>
      </c>
      <c r="J7483">
        <v>999.11</v>
      </c>
      <c r="M7483">
        <v>999.11</v>
      </c>
      <c r="N7483">
        <f t="shared" si="116"/>
        <v>0</v>
      </c>
    </row>
    <row r="7484" spans="1:14" x14ac:dyDescent="0.2">
      <c r="A7484" t="s">
        <v>7743</v>
      </c>
      <c r="B7484" t="s">
        <v>34240</v>
      </c>
      <c r="I7484" t="s">
        <v>4</v>
      </c>
      <c r="J7484">
        <v>999.11</v>
      </c>
      <c r="M7484">
        <v>999.11</v>
      </c>
      <c r="N7484">
        <f t="shared" si="116"/>
        <v>0</v>
      </c>
    </row>
    <row r="7485" spans="1:14" x14ac:dyDescent="0.2">
      <c r="A7485" t="s">
        <v>7744</v>
      </c>
      <c r="B7485" t="s">
        <v>34241</v>
      </c>
      <c r="I7485" t="s">
        <v>4</v>
      </c>
      <c r="J7485">
        <v>1345</v>
      </c>
      <c r="M7485">
        <v>1345</v>
      </c>
      <c r="N7485">
        <f t="shared" si="116"/>
        <v>0</v>
      </c>
    </row>
    <row r="7486" spans="1:14" x14ac:dyDescent="0.2">
      <c r="A7486" t="s">
        <v>7745</v>
      </c>
      <c r="B7486" t="s">
        <v>34241</v>
      </c>
      <c r="I7486" t="s">
        <v>4</v>
      </c>
      <c r="J7486">
        <v>1345</v>
      </c>
      <c r="M7486">
        <v>1345</v>
      </c>
      <c r="N7486">
        <f t="shared" si="116"/>
        <v>0</v>
      </c>
    </row>
    <row r="7487" spans="1:14" x14ac:dyDescent="0.2">
      <c r="A7487" t="s">
        <v>7746</v>
      </c>
      <c r="B7487" t="s">
        <v>34242</v>
      </c>
      <c r="I7487" t="s">
        <v>4</v>
      </c>
      <c r="J7487">
        <v>155</v>
      </c>
      <c r="M7487">
        <v>155</v>
      </c>
      <c r="N7487">
        <f t="shared" si="116"/>
        <v>0</v>
      </c>
    </row>
    <row r="7488" spans="1:14" x14ac:dyDescent="0.2">
      <c r="A7488" t="s">
        <v>7747</v>
      </c>
      <c r="B7488" t="s">
        <v>34242</v>
      </c>
      <c r="I7488" t="s">
        <v>4</v>
      </c>
      <c r="J7488">
        <v>155</v>
      </c>
      <c r="M7488">
        <v>155</v>
      </c>
      <c r="N7488">
        <f t="shared" si="116"/>
        <v>0</v>
      </c>
    </row>
    <row r="7489" spans="1:14" x14ac:dyDescent="0.2">
      <c r="A7489" t="s">
        <v>7748</v>
      </c>
      <c r="B7489" t="s">
        <v>34243</v>
      </c>
      <c r="I7489" t="s">
        <v>4</v>
      </c>
      <c r="J7489">
        <v>215</v>
      </c>
      <c r="M7489">
        <v>215</v>
      </c>
      <c r="N7489">
        <f t="shared" si="116"/>
        <v>0</v>
      </c>
    </row>
    <row r="7490" spans="1:14" x14ac:dyDescent="0.2">
      <c r="A7490" t="s">
        <v>7749</v>
      </c>
      <c r="B7490" t="s">
        <v>34243</v>
      </c>
      <c r="I7490" t="s">
        <v>4</v>
      </c>
      <c r="J7490">
        <v>215</v>
      </c>
      <c r="M7490">
        <v>215</v>
      </c>
      <c r="N7490">
        <f t="shared" si="116"/>
        <v>0</v>
      </c>
    </row>
    <row r="7491" spans="1:14" x14ac:dyDescent="0.2">
      <c r="A7491" t="s">
        <v>7750</v>
      </c>
      <c r="B7491" t="s">
        <v>34244</v>
      </c>
      <c r="I7491" t="s">
        <v>4</v>
      </c>
      <c r="J7491">
        <v>318.31</v>
      </c>
      <c r="M7491">
        <v>318.31</v>
      </c>
      <c r="N7491">
        <f t="shared" si="116"/>
        <v>0</v>
      </c>
    </row>
    <row r="7492" spans="1:14" x14ac:dyDescent="0.2">
      <c r="A7492" t="s">
        <v>7751</v>
      </c>
      <c r="B7492" t="s">
        <v>34244</v>
      </c>
      <c r="I7492" t="s">
        <v>4</v>
      </c>
      <c r="J7492">
        <v>318.31</v>
      </c>
      <c r="M7492">
        <v>318.31</v>
      </c>
      <c r="N7492">
        <f t="shared" ref="N7492:N7555" si="117">J7492-M7492</f>
        <v>0</v>
      </c>
    </row>
    <row r="7493" spans="1:14" x14ac:dyDescent="0.2">
      <c r="A7493" t="s">
        <v>7752</v>
      </c>
      <c r="B7493" t="s">
        <v>34245</v>
      </c>
      <c r="I7493" t="s">
        <v>4</v>
      </c>
      <c r="J7493">
        <v>382.03</v>
      </c>
      <c r="M7493">
        <v>382.03</v>
      </c>
      <c r="N7493">
        <f t="shared" si="117"/>
        <v>0</v>
      </c>
    </row>
    <row r="7494" spans="1:14" x14ac:dyDescent="0.2">
      <c r="A7494" t="s">
        <v>7753</v>
      </c>
      <c r="B7494" t="s">
        <v>34245</v>
      </c>
      <c r="I7494" t="s">
        <v>4</v>
      </c>
      <c r="J7494">
        <v>382.03</v>
      </c>
      <c r="M7494">
        <v>382.03</v>
      </c>
      <c r="N7494">
        <f t="shared" si="117"/>
        <v>0</v>
      </c>
    </row>
    <row r="7495" spans="1:14" x14ac:dyDescent="0.2">
      <c r="A7495" t="s">
        <v>7754</v>
      </c>
      <c r="B7495" t="s">
        <v>34246</v>
      </c>
      <c r="I7495" t="s">
        <v>4</v>
      </c>
      <c r="J7495">
        <v>514.61</v>
      </c>
      <c r="M7495">
        <v>514.61</v>
      </c>
      <c r="N7495">
        <f t="shared" si="117"/>
        <v>0</v>
      </c>
    </row>
    <row r="7496" spans="1:14" x14ac:dyDescent="0.2">
      <c r="A7496" t="s">
        <v>7755</v>
      </c>
      <c r="B7496" t="s">
        <v>34246</v>
      </c>
      <c r="I7496" t="s">
        <v>4</v>
      </c>
      <c r="J7496">
        <v>514.61</v>
      </c>
      <c r="M7496">
        <v>514.61</v>
      </c>
      <c r="N7496">
        <f t="shared" si="117"/>
        <v>0</v>
      </c>
    </row>
    <row r="7497" spans="1:14" x14ac:dyDescent="0.2">
      <c r="A7497" t="s">
        <v>7756</v>
      </c>
      <c r="B7497" t="s">
        <v>34247</v>
      </c>
      <c r="I7497" t="s">
        <v>4</v>
      </c>
      <c r="J7497">
        <v>608.92999999999995</v>
      </c>
      <c r="M7497">
        <v>608.92999999999995</v>
      </c>
      <c r="N7497">
        <f t="shared" si="117"/>
        <v>0</v>
      </c>
    </row>
    <row r="7498" spans="1:14" x14ac:dyDescent="0.2">
      <c r="A7498" t="s">
        <v>7757</v>
      </c>
      <c r="B7498" t="s">
        <v>34247</v>
      </c>
      <c r="I7498" t="s">
        <v>4</v>
      </c>
      <c r="J7498">
        <v>608.92999999999995</v>
      </c>
      <c r="M7498">
        <v>608.92999999999995</v>
      </c>
      <c r="N7498">
        <f t="shared" si="117"/>
        <v>0</v>
      </c>
    </row>
    <row r="7499" spans="1:14" x14ac:dyDescent="0.2">
      <c r="A7499" t="s">
        <v>7758</v>
      </c>
      <c r="B7499" t="s">
        <v>34248</v>
      </c>
      <c r="I7499" t="s">
        <v>4</v>
      </c>
      <c r="J7499">
        <v>674.16</v>
      </c>
      <c r="M7499">
        <v>674.16</v>
      </c>
      <c r="N7499">
        <f t="shared" si="117"/>
        <v>0</v>
      </c>
    </row>
    <row r="7500" spans="1:14" x14ac:dyDescent="0.2">
      <c r="A7500" t="s">
        <v>7759</v>
      </c>
      <c r="B7500" t="s">
        <v>34248</v>
      </c>
      <c r="I7500" t="s">
        <v>4</v>
      </c>
      <c r="J7500">
        <v>674.16</v>
      </c>
      <c r="M7500">
        <v>674.16</v>
      </c>
      <c r="N7500">
        <f t="shared" si="117"/>
        <v>0</v>
      </c>
    </row>
    <row r="7501" spans="1:14" x14ac:dyDescent="0.2">
      <c r="A7501" t="s">
        <v>7760</v>
      </c>
      <c r="B7501" t="s">
        <v>34249</v>
      </c>
      <c r="I7501" t="s">
        <v>4</v>
      </c>
      <c r="J7501">
        <v>920.48</v>
      </c>
      <c r="M7501">
        <v>920.48</v>
      </c>
      <c r="N7501">
        <f t="shared" si="117"/>
        <v>0</v>
      </c>
    </row>
    <row r="7502" spans="1:14" x14ac:dyDescent="0.2">
      <c r="A7502" t="s">
        <v>7761</v>
      </c>
      <c r="B7502" t="s">
        <v>34249</v>
      </c>
      <c r="I7502" t="s">
        <v>4</v>
      </c>
      <c r="J7502">
        <v>920.48</v>
      </c>
      <c r="M7502">
        <v>920.48</v>
      </c>
      <c r="N7502">
        <f t="shared" si="117"/>
        <v>0</v>
      </c>
    </row>
    <row r="7503" spans="1:14" x14ac:dyDescent="0.2">
      <c r="A7503" t="s">
        <v>7762</v>
      </c>
      <c r="B7503" t="s">
        <v>34250</v>
      </c>
      <c r="I7503" t="s">
        <v>4</v>
      </c>
      <c r="J7503">
        <v>1515</v>
      </c>
      <c r="M7503">
        <v>1515</v>
      </c>
      <c r="N7503">
        <f t="shared" si="117"/>
        <v>0</v>
      </c>
    </row>
    <row r="7504" spans="1:14" x14ac:dyDescent="0.2">
      <c r="A7504" t="s">
        <v>7763</v>
      </c>
      <c r="B7504" t="s">
        <v>34250</v>
      </c>
      <c r="I7504" t="s">
        <v>4</v>
      </c>
      <c r="J7504">
        <v>1515</v>
      </c>
      <c r="M7504">
        <v>1515</v>
      </c>
      <c r="N7504">
        <f t="shared" si="117"/>
        <v>0</v>
      </c>
    </row>
    <row r="7505" spans="1:14" x14ac:dyDescent="0.2">
      <c r="A7505" t="s">
        <v>7764</v>
      </c>
      <c r="B7505" t="s">
        <v>34251</v>
      </c>
      <c r="I7505" t="s">
        <v>4</v>
      </c>
      <c r="J7505">
        <v>107.79</v>
      </c>
      <c r="M7505">
        <v>107.79</v>
      </c>
      <c r="N7505">
        <f t="shared" si="117"/>
        <v>0</v>
      </c>
    </row>
    <row r="7506" spans="1:14" x14ac:dyDescent="0.2">
      <c r="A7506" t="s">
        <v>7765</v>
      </c>
      <c r="B7506" t="s">
        <v>34251</v>
      </c>
      <c r="I7506" t="s">
        <v>4</v>
      </c>
      <c r="J7506">
        <v>107.79</v>
      </c>
      <c r="M7506">
        <v>107.79</v>
      </c>
      <c r="N7506">
        <f t="shared" si="117"/>
        <v>0</v>
      </c>
    </row>
    <row r="7507" spans="1:14" x14ac:dyDescent="0.2">
      <c r="A7507" t="s">
        <v>7766</v>
      </c>
      <c r="B7507" t="s">
        <v>34252</v>
      </c>
      <c r="I7507" t="s">
        <v>4</v>
      </c>
      <c r="J7507">
        <v>121.83</v>
      </c>
      <c r="M7507">
        <v>121.83</v>
      </c>
      <c r="N7507">
        <f t="shared" si="117"/>
        <v>0</v>
      </c>
    </row>
    <row r="7508" spans="1:14" x14ac:dyDescent="0.2">
      <c r="A7508" t="s">
        <v>7767</v>
      </c>
      <c r="B7508" t="s">
        <v>34252</v>
      </c>
      <c r="I7508" t="s">
        <v>4</v>
      </c>
      <c r="J7508">
        <v>121.83</v>
      </c>
      <c r="M7508">
        <v>121.83</v>
      </c>
      <c r="N7508">
        <f t="shared" si="117"/>
        <v>0</v>
      </c>
    </row>
    <row r="7509" spans="1:14" x14ac:dyDescent="0.2">
      <c r="A7509" t="s">
        <v>7768</v>
      </c>
      <c r="B7509" t="s">
        <v>34253</v>
      </c>
      <c r="I7509" t="s">
        <v>4</v>
      </c>
      <c r="J7509">
        <v>169</v>
      </c>
      <c r="M7509">
        <v>169</v>
      </c>
      <c r="N7509">
        <f t="shared" si="117"/>
        <v>0</v>
      </c>
    </row>
    <row r="7510" spans="1:14" x14ac:dyDescent="0.2">
      <c r="A7510" t="s">
        <v>7769</v>
      </c>
      <c r="B7510" t="s">
        <v>34253</v>
      </c>
      <c r="I7510" t="s">
        <v>4</v>
      </c>
      <c r="J7510">
        <v>169</v>
      </c>
      <c r="M7510">
        <v>169</v>
      </c>
      <c r="N7510">
        <f t="shared" si="117"/>
        <v>0</v>
      </c>
    </row>
    <row r="7511" spans="1:14" x14ac:dyDescent="0.2">
      <c r="A7511" t="s">
        <v>7770</v>
      </c>
      <c r="B7511" t="s">
        <v>34254</v>
      </c>
      <c r="I7511" t="s">
        <v>4</v>
      </c>
      <c r="J7511">
        <v>170</v>
      </c>
      <c r="M7511">
        <v>170</v>
      </c>
      <c r="N7511">
        <f t="shared" si="117"/>
        <v>0</v>
      </c>
    </row>
    <row r="7512" spans="1:14" x14ac:dyDescent="0.2">
      <c r="A7512" t="s">
        <v>7771</v>
      </c>
      <c r="B7512" t="s">
        <v>34254</v>
      </c>
      <c r="I7512" t="s">
        <v>4</v>
      </c>
      <c r="J7512">
        <v>170</v>
      </c>
      <c r="M7512">
        <v>170</v>
      </c>
      <c r="N7512">
        <f t="shared" si="117"/>
        <v>0</v>
      </c>
    </row>
    <row r="7513" spans="1:14" x14ac:dyDescent="0.2">
      <c r="A7513" t="s">
        <v>7772</v>
      </c>
      <c r="B7513" t="s">
        <v>34255</v>
      </c>
      <c r="I7513" t="s">
        <v>4</v>
      </c>
      <c r="J7513">
        <v>231.71</v>
      </c>
      <c r="M7513">
        <v>231.71</v>
      </c>
      <c r="N7513">
        <f t="shared" si="117"/>
        <v>0</v>
      </c>
    </row>
    <row r="7514" spans="1:14" x14ac:dyDescent="0.2">
      <c r="A7514" t="s">
        <v>7773</v>
      </c>
      <c r="B7514" t="s">
        <v>34255</v>
      </c>
      <c r="I7514" t="s">
        <v>4</v>
      </c>
      <c r="J7514">
        <v>231.71</v>
      </c>
      <c r="M7514">
        <v>231.71</v>
      </c>
      <c r="N7514">
        <f t="shared" si="117"/>
        <v>0</v>
      </c>
    </row>
    <row r="7515" spans="1:14" x14ac:dyDescent="0.2">
      <c r="A7515" t="s">
        <v>7774</v>
      </c>
      <c r="B7515" t="s">
        <v>34256</v>
      </c>
      <c r="I7515" t="s">
        <v>4</v>
      </c>
      <c r="J7515">
        <v>288</v>
      </c>
      <c r="M7515">
        <v>288</v>
      </c>
      <c r="N7515">
        <f t="shared" si="117"/>
        <v>0</v>
      </c>
    </row>
    <row r="7516" spans="1:14" x14ac:dyDescent="0.2">
      <c r="A7516" t="s">
        <v>7775</v>
      </c>
      <c r="B7516" t="s">
        <v>34256</v>
      </c>
      <c r="I7516" t="s">
        <v>4</v>
      </c>
      <c r="J7516">
        <v>288</v>
      </c>
      <c r="M7516">
        <v>288</v>
      </c>
      <c r="N7516">
        <f t="shared" si="117"/>
        <v>0</v>
      </c>
    </row>
    <row r="7517" spans="1:14" x14ac:dyDescent="0.2">
      <c r="A7517" t="s">
        <v>7776</v>
      </c>
      <c r="B7517" t="s">
        <v>34257</v>
      </c>
      <c r="I7517" t="s">
        <v>4</v>
      </c>
      <c r="J7517">
        <v>368</v>
      </c>
      <c r="M7517">
        <v>368</v>
      </c>
      <c r="N7517">
        <f t="shared" si="117"/>
        <v>0</v>
      </c>
    </row>
    <row r="7518" spans="1:14" x14ac:dyDescent="0.2">
      <c r="A7518" t="s">
        <v>7777</v>
      </c>
      <c r="B7518" t="s">
        <v>34257</v>
      </c>
      <c r="I7518" t="s">
        <v>4</v>
      </c>
      <c r="J7518">
        <v>368</v>
      </c>
      <c r="M7518">
        <v>368</v>
      </c>
      <c r="N7518">
        <f t="shared" si="117"/>
        <v>0</v>
      </c>
    </row>
    <row r="7519" spans="1:14" x14ac:dyDescent="0.2">
      <c r="A7519" t="s">
        <v>7778</v>
      </c>
      <c r="B7519" t="s">
        <v>34258</v>
      </c>
      <c r="I7519" t="s">
        <v>4</v>
      </c>
      <c r="J7519">
        <v>387</v>
      </c>
      <c r="M7519">
        <v>387</v>
      </c>
      <c r="N7519">
        <f t="shared" si="117"/>
        <v>0</v>
      </c>
    </row>
    <row r="7520" spans="1:14" x14ac:dyDescent="0.2">
      <c r="A7520" t="s">
        <v>7779</v>
      </c>
      <c r="B7520" t="s">
        <v>34258</v>
      </c>
      <c r="I7520" t="s">
        <v>4</v>
      </c>
      <c r="J7520">
        <v>387</v>
      </c>
      <c r="M7520">
        <v>387</v>
      </c>
      <c r="N7520">
        <f t="shared" si="117"/>
        <v>0</v>
      </c>
    </row>
    <row r="7521" spans="1:14" x14ac:dyDescent="0.2">
      <c r="A7521" t="s">
        <v>7780</v>
      </c>
      <c r="B7521" t="s">
        <v>34259</v>
      </c>
      <c r="I7521" t="s">
        <v>4</v>
      </c>
      <c r="J7521">
        <v>688</v>
      </c>
      <c r="M7521">
        <v>688</v>
      </c>
      <c r="N7521">
        <f t="shared" si="117"/>
        <v>0</v>
      </c>
    </row>
    <row r="7522" spans="1:14" x14ac:dyDescent="0.2">
      <c r="A7522" t="s">
        <v>7781</v>
      </c>
      <c r="B7522" t="s">
        <v>34259</v>
      </c>
      <c r="I7522" t="s">
        <v>4</v>
      </c>
      <c r="J7522">
        <v>688</v>
      </c>
      <c r="M7522">
        <v>688</v>
      </c>
      <c r="N7522">
        <f t="shared" si="117"/>
        <v>0</v>
      </c>
    </row>
    <row r="7523" spans="1:14" x14ac:dyDescent="0.2">
      <c r="A7523" t="s">
        <v>7782</v>
      </c>
      <c r="B7523" t="s">
        <v>34260</v>
      </c>
      <c r="I7523" t="s">
        <v>4</v>
      </c>
      <c r="J7523">
        <v>875.6</v>
      </c>
      <c r="M7523">
        <v>875.6</v>
      </c>
      <c r="N7523">
        <f t="shared" si="117"/>
        <v>0</v>
      </c>
    </row>
    <row r="7524" spans="1:14" x14ac:dyDescent="0.2">
      <c r="A7524" t="s">
        <v>7783</v>
      </c>
      <c r="B7524" t="s">
        <v>34260</v>
      </c>
      <c r="I7524" t="s">
        <v>4</v>
      </c>
      <c r="J7524">
        <v>875.6</v>
      </c>
      <c r="M7524">
        <v>875.6</v>
      </c>
      <c r="N7524">
        <f t="shared" si="117"/>
        <v>0</v>
      </c>
    </row>
    <row r="7525" spans="1:14" x14ac:dyDescent="0.2">
      <c r="A7525" t="s">
        <v>7784</v>
      </c>
      <c r="B7525" t="s">
        <v>34261</v>
      </c>
      <c r="I7525" t="s">
        <v>4</v>
      </c>
      <c r="J7525">
        <v>88.57</v>
      </c>
      <c r="M7525">
        <v>88.57</v>
      </c>
      <c r="N7525">
        <f t="shared" si="117"/>
        <v>0</v>
      </c>
    </row>
    <row r="7526" spans="1:14" x14ac:dyDescent="0.2">
      <c r="A7526" t="s">
        <v>7785</v>
      </c>
      <c r="B7526" t="s">
        <v>34261</v>
      </c>
      <c r="I7526" t="s">
        <v>4</v>
      </c>
      <c r="J7526">
        <v>88.57</v>
      </c>
      <c r="M7526">
        <v>88.57</v>
      </c>
      <c r="N7526">
        <f t="shared" si="117"/>
        <v>0</v>
      </c>
    </row>
    <row r="7527" spans="1:14" x14ac:dyDescent="0.2">
      <c r="A7527" t="s">
        <v>7786</v>
      </c>
      <c r="B7527" t="s">
        <v>34262</v>
      </c>
      <c r="I7527" t="s">
        <v>4</v>
      </c>
      <c r="J7527">
        <v>116.68</v>
      </c>
      <c r="M7527">
        <v>116.68</v>
      </c>
      <c r="N7527">
        <f t="shared" si="117"/>
        <v>0</v>
      </c>
    </row>
    <row r="7528" spans="1:14" x14ac:dyDescent="0.2">
      <c r="A7528" t="s">
        <v>7787</v>
      </c>
      <c r="B7528" t="s">
        <v>34262</v>
      </c>
      <c r="I7528" t="s">
        <v>4</v>
      </c>
      <c r="J7528">
        <v>116.68</v>
      </c>
      <c r="M7528">
        <v>116.68</v>
      </c>
      <c r="N7528">
        <f t="shared" si="117"/>
        <v>0</v>
      </c>
    </row>
    <row r="7529" spans="1:14" x14ac:dyDescent="0.2">
      <c r="A7529" t="s">
        <v>7788</v>
      </c>
      <c r="B7529" t="s">
        <v>34263</v>
      </c>
      <c r="I7529" t="s">
        <v>4</v>
      </c>
      <c r="J7529">
        <v>190.37</v>
      </c>
      <c r="M7529">
        <v>190.37</v>
      </c>
      <c r="N7529">
        <f t="shared" si="117"/>
        <v>0</v>
      </c>
    </row>
    <row r="7530" spans="1:14" x14ac:dyDescent="0.2">
      <c r="A7530" t="s">
        <v>7789</v>
      </c>
      <c r="B7530" t="s">
        <v>34263</v>
      </c>
      <c r="I7530" t="s">
        <v>4</v>
      </c>
      <c r="J7530">
        <v>190.37</v>
      </c>
      <c r="M7530">
        <v>190.37</v>
      </c>
      <c r="N7530">
        <f t="shared" si="117"/>
        <v>0</v>
      </c>
    </row>
    <row r="7531" spans="1:14" x14ac:dyDescent="0.2">
      <c r="A7531" t="s">
        <v>7790</v>
      </c>
      <c r="B7531" t="s">
        <v>34264</v>
      </c>
      <c r="I7531" t="s">
        <v>4</v>
      </c>
      <c r="J7531">
        <v>226.9</v>
      </c>
      <c r="M7531">
        <v>226.9</v>
      </c>
      <c r="N7531">
        <f t="shared" si="117"/>
        <v>0</v>
      </c>
    </row>
    <row r="7532" spans="1:14" x14ac:dyDescent="0.2">
      <c r="A7532" t="s">
        <v>7791</v>
      </c>
      <c r="B7532" t="s">
        <v>34264</v>
      </c>
      <c r="I7532" t="s">
        <v>4</v>
      </c>
      <c r="J7532">
        <v>226.9</v>
      </c>
      <c r="M7532">
        <v>226.9</v>
      </c>
      <c r="N7532">
        <f t="shared" si="117"/>
        <v>0</v>
      </c>
    </row>
    <row r="7533" spans="1:14" x14ac:dyDescent="0.2">
      <c r="A7533" t="s">
        <v>7792</v>
      </c>
      <c r="B7533" t="s">
        <v>34265</v>
      </c>
      <c r="I7533" t="s">
        <v>4</v>
      </c>
      <c r="J7533">
        <v>248</v>
      </c>
      <c r="M7533">
        <v>248</v>
      </c>
      <c r="N7533">
        <f t="shared" si="117"/>
        <v>0</v>
      </c>
    </row>
    <row r="7534" spans="1:14" x14ac:dyDescent="0.2">
      <c r="A7534" t="s">
        <v>7793</v>
      </c>
      <c r="B7534" t="s">
        <v>34265</v>
      </c>
      <c r="I7534" t="s">
        <v>4</v>
      </c>
      <c r="J7534">
        <v>248</v>
      </c>
      <c r="M7534">
        <v>248</v>
      </c>
      <c r="N7534">
        <f t="shared" si="117"/>
        <v>0</v>
      </c>
    </row>
    <row r="7535" spans="1:14" x14ac:dyDescent="0.2">
      <c r="A7535" t="s">
        <v>7794</v>
      </c>
      <c r="B7535" t="s">
        <v>34266</v>
      </c>
      <c r="I7535" t="s">
        <v>4</v>
      </c>
      <c r="J7535">
        <v>275</v>
      </c>
      <c r="M7535">
        <v>275</v>
      </c>
      <c r="N7535">
        <f t="shared" si="117"/>
        <v>0</v>
      </c>
    </row>
    <row r="7536" spans="1:14" x14ac:dyDescent="0.2">
      <c r="A7536" t="s">
        <v>7795</v>
      </c>
      <c r="B7536" t="s">
        <v>34266</v>
      </c>
      <c r="I7536" t="s">
        <v>4</v>
      </c>
      <c r="J7536">
        <v>275</v>
      </c>
      <c r="M7536">
        <v>275</v>
      </c>
      <c r="N7536">
        <f t="shared" si="117"/>
        <v>0</v>
      </c>
    </row>
    <row r="7537" spans="1:14" x14ac:dyDescent="0.2">
      <c r="A7537" t="s">
        <v>7796</v>
      </c>
      <c r="B7537" t="s">
        <v>34267</v>
      </c>
      <c r="I7537" t="s">
        <v>4</v>
      </c>
      <c r="J7537">
        <v>328.57</v>
      </c>
      <c r="M7537">
        <v>328.57</v>
      </c>
      <c r="N7537">
        <f t="shared" si="117"/>
        <v>0</v>
      </c>
    </row>
    <row r="7538" spans="1:14" x14ac:dyDescent="0.2">
      <c r="A7538" t="s">
        <v>7797</v>
      </c>
      <c r="B7538" t="s">
        <v>34267</v>
      </c>
      <c r="I7538" t="s">
        <v>4</v>
      </c>
      <c r="J7538">
        <v>328.57</v>
      </c>
      <c r="M7538">
        <v>328.57</v>
      </c>
      <c r="N7538">
        <f t="shared" si="117"/>
        <v>0</v>
      </c>
    </row>
    <row r="7539" spans="1:14" x14ac:dyDescent="0.2">
      <c r="A7539" t="s">
        <v>7798</v>
      </c>
      <c r="B7539" t="s">
        <v>34268</v>
      </c>
      <c r="I7539" t="s">
        <v>4</v>
      </c>
      <c r="J7539">
        <v>519</v>
      </c>
      <c r="M7539">
        <v>519</v>
      </c>
      <c r="N7539">
        <f t="shared" si="117"/>
        <v>0</v>
      </c>
    </row>
    <row r="7540" spans="1:14" x14ac:dyDescent="0.2">
      <c r="A7540" t="s">
        <v>7799</v>
      </c>
      <c r="B7540" t="s">
        <v>34268</v>
      </c>
      <c r="I7540" t="s">
        <v>4</v>
      </c>
      <c r="J7540">
        <v>519</v>
      </c>
      <c r="M7540">
        <v>519</v>
      </c>
      <c r="N7540">
        <f t="shared" si="117"/>
        <v>0</v>
      </c>
    </row>
    <row r="7541" spans="1:14" x14ac:dyDescent="0.2">
      <c r="A7541" t="s">
        <v>7800</v>
      </c>
      <c r="B7541" t="s">
        <v>34269</v>
      </c>
      <c r="I7541" t="s">
        <v>4</v>
      </c>
      <c r="J7541">
        <v>578</v>
      </c>
      <c r="M7541">
        <v>578</v>
      </c>
      <c r="N7541">
        <f t="shared" si="117"/>
        <v>0</v>
      </c>
    </row>
    <row r="7542" spans="1:14" x14ac:dyDescent="0.2">
      <c r="A7542" t="s">
        <v>7801</v>
      </c>
      <c r="B7542" t="s">
        <v>34269</v>
      </c>
      <c r="I7542" t="s">
        <v>4</v>
      </c>
      <c r="J7542">
        <v>578</v>
      </c>
      <c r="M7542">
        <v>578</v>
      </c>
      <c r="N7542">
        <f t="shared" si="117"/>
        <v>0</v>
      </c>
    </row>
    <row r="7543" spans="1:14" x14ac:dyDescent="0.2">
      <c r="A7543" t="s">
        <v>7802</v>
      </c>
      <c r="B7543" t="s">
        <v>34270</v>
      </c>
      <c r="I7543" t="s">
        <v>4</v>
      </c>
      <c r="J7543">
        <v>767.14</v>
      </c>
      <c r="M7543">
        <v>767.14</v>
      </c>
      <c r="N7543">
        <f t="shared" si="117"/>
        <v>0</v>
      </c>
    </row>
    <row r="7544" spans="1:14" x14ac:dyDescent="0.2">
      <c r="A7544" t="s">
        <v>7803</v>
      </c>
      <c r="B7544" t="s">
        <v>34270</v>
      </c>
      <c r="I7544" t="s">
        <v>4</v>
      </c>
      <c r="J7544">
        <v>767.14</v>
      </c>
      <c r="M7544">
        <v>767.14</v>
      </c>
      <c r="N7544">
        <f t="shared" si="117"/>
        <v>0</v>
      </c>
    </row>
    <row r="7545" spans="1:14" x14ac:dyDescent="0.2">
      <c r="A7545" t="s">
        <v>7804</v>
      </c>
      <c r="B7545" t="s">
        <v>34271</v>
      </c>
      <c r="I7545" t="s">
        <v>4</v>
      </c>
      <c r="J7545">
        <v>132</v>
      </c>
      <c r="M7545">
        <v>132</v>
      </c>
      <c r="N7545">
        <f t="shared" si="117"/>
        <v>0</v>
      </c>
    </row>
    <row r="7546" spans="1:14" x14ac:dyDescent="0.2">
      <c r="A7546" t="s">
        <v>7805</v>
      </c>
      <c r="B7546" t="s">
        <v>34271</v>
      </c>
      <c r="I7546" t="s">
        <v>4</v>
      </c>
      <c r="J7546">
        <v>132</v>
      </c>
      <c r="M7546">
        <v>132</v>
      </c>
      <c r="N7546">
        <f t="shared" si="117"/>
        <v>0</v>
      </c>
    </row>
    <row r="7547" spans="1:14" x14ac:dyDescent="0.2">
      <c r="A7547" t="s">
        <v>7806</v>
      </c>
      <c r="B7547" t="s">
        <v>34272</v>
      </c>
      <c r="I7547" t="s">
        <v>4</v>
      </c>
      <c r="J7547">
        <v>146.83000000000001</v>
      </c>
      <c r="M7547">
        <v>146.83000000000001</v>
      </c>
      <c r="N7547">
        <f t="shared" si="117"/>
        <v>0</v>
      </c>
    </row>
    <row r="7548" spans="1:14" x14ac:dyDescent="0.2">
      <c r="A7548" t="s">
        <v>7807</v>
      </c>
      <c r="B7548" t="s">
        <v>34272</v>
      </c>
      <c r="I7548" t="s">
        <v>4</v>
      </c>
      <c r="J7548">
        <v>146.83000000000001</v>
      </c>
      <c r="M7548">
        <v>146.83000000000001</v>
      </c>
      <c r="N7548">
        <f t="shared" si="117"/>
        <v>0</v>
      </c>
    </row>
    <row r="7549" spans="1:14" x14ac:dyDescent="0.2">
      <c r="A7549" t="s">
        <v>7808</v>
      </c>
      <c r="B7549" t="s">
        <v>34273</v>
      </c>
      <c r="I7549" t="s">
        <v>4</v>
      </c>
      <c r="J7549">
        <v>197.87</v>
      </c>
      <c r="M7549">
        <v>197.87</v>
      </c>
      <c r="N7549">
        <f t="shared" si="117"/>
        <v>0</v>
      </c>
    </row>
    <row r="7550" spans="1:14" x14ac:dyDescent="0.2">
      <c r="A7550" t="s">
        <v>7809</v>
      </c>
      <c r="B7550" t="s">
        <v>34273</v>
      </c>
      <c r="I7550" t="s">
        <v>4</v>
      </c>
      <c r="J7550">
        <v>197.87</v>
      </c>
      <c r="M7550">
        <v>197.87</v>
      </c>
      <c r="N7550">
        <f t="shared" si="117"/>
        <v>0</v>
      </c>
    </row>
    <row r="7551" spans="1:14" x14ac:dyDescent="0.2">
      <c r="A7551" t="s">
        <v>7810</v>
      </c>
      <c r="B7551" t="s">
        <v>34274</v>
      </c>
      <c r="I7551" t="s">
        <v>4</v>
      </c>
      <c r="J7551">
        <v>266.02</v>
      </c>
      <c r="M7551">
        <v>266.02</v>
      </c>
      <c r="N7551">
        <f t="shared" si="117"/>
        <v>0</v>
      </c>
    </row>
    <row r="7552" spans="1:14" x14ac:dyDescent="0.2">
      <c r="A7552" t="s">
        <v>7811</v>
      </c>
      <c r="B7552" t="s">
        <v>34274</v>
      </c>
      <c r="I7552" t="s">
        <v>4</v>
      </c>
      <c r="J7552">
        <v>266.02</v>
      </c>
      <c r="M7552">
        <v>266.02</v>
      </c>
      <c r="N7552">
        <f t="shared" si="117"/>
        <v>0</v>
      </c>
    </row>
    <row r="7553" spans="1:14" x14ac:dyDescent="0.2">
      <c r="A7553" t="s">
        <v>7812</v>
      </c>
      <c r="B7553" t="s">
        <v>34275</v>
      </c>
      <c r="I7553" t="s">
        <v>4</v>
      </c>
      <c r="J7553">
        <v>381.42</v>
      </c>
      <c r="M7553">
        <v>381.42</v>
      </c>
      <c r="N7553">
        <f t="shared" si="117"/>
        <v>0</v>
      </c>
    </row>
    <row r="7554" spans="1:14" x14ac:dyDescent="0.2">
      <c r="A7554" t="s">
        <v>7813</v>
      </c>
      <c r="B7554" t="s">
        <v>34275</v>
      </c>
      <c r="I7554" t="s">
        <v>4</v>
      </c>
      <c r="J7554">
        <v>381.42</v>
      </c>
      <c r="M7554">
        <v>381.42</v>
      </c>
      <c r="N7554">
        <f t="shared" si="117"/>
        <v>0</v>
      </c>
    </row>
    <row r="7555" spans="1:14" x14ac:dyDescent="0.2">
      <c r="A7555" t="s">
        <v>7814</v>
      </c>
      <c r="B7555" t="s">
        <v>34276</v>
      </c>
      <c r="I7555" t="s">
        <v>4</v>
      </c>
      <c r="J7555">
        <v>444.3</v>
      </c>
      <c r="M7555">
        <v>444.3</v>
      </c>
      <c r="N7555">
        <f t="shared" si="117"/>
        <v>0</v>
      </c>
    </row>
    <row r="7556" spans="1:14" x14ac:dyDescent="0.2">
      <c r="A7556" t="s">
        <v>7815</v>
      </c>
      <c r="B7556" t="s">
        <v>34276</v>
      </c>
      <c r="I7556" t="s">
        <v>4</v>
      </c>
      <c r="J7556">
        <v>444.3</v>
      </c>
      <c r="M7556">
        <v>444.3</v>
      </c>
      <c r="N7556">
        <f t="shared" ref="N7556:N7619" si="118">J7556-M7556</f>
        <v>0</v>
      </c>
    </row>
    <row r="7557" spans="1:14" x14ac:dyDescent="0.2">
      <c r="A7557" t="s">
        <v>7816</v>
      </c>
      <c r="B7557" t="s">
        <v>34277</v>
      </c>
      <c r="I7557" t="s">
        <v>4</v>
      </c>
      <c r="J7557">
        <v>772.49</v>
      </c>
      <c r="M7557">
        <v>772.49</v>
      </c>
      <c r="N7557">
        <f t="shared" si="118"/>
        <v>0</v>
      </c>
    </row>
    <row r="7558" spans="1:14" x14ac:dyDescent="0.2">
      <c r="A7558" t="s">
        <v>7817</v>
      </c>
      <c r="B7558" t="s">
        <v>34277</v>
      </c>
      <c r="I7558" t="s">
        <v>4</v>
      </c>
      <c r="J7558">
        <v>772.49</v>
      </c>
      <c r="M7558">
        <v>772.49</v>
      </c>
      <c r="N7558">
        <f t="shared" si="118"/>
        <v>0</v>
      </c>
    </row>
    <row r="7559" spans="1:14" x14ac:dyDescent="0.2">
      <c r="A7559" t="s">
        <v>7818</v>
      </c>
      <c r="B7559" t="s">
        <v>34278</v>
      </c>
      <c r="I7559" t="s">
        <v>4</v>
      </c>
      <c r="J7559">
        <v>1122.8699999999999</v>
      </c>
      <c r="M7559">
        <v>1122.8699999999999</v>
      </c>
      <c r="N7559">
        <f t="shared" si="118"/>
        <v>0</v>
      </c>
    </row>
    <row r="7560" spans="1:14" x14ac:dyDescent="0.2">
      <c r="A7560" t="s">
        <v>7819</v>
      </c>
      <c r="B7560" t="s">
        <v>34278</v>
      </c>
      <c r="I7560" t="s">
        <v>4</v>
      </c>
      <c r="J7560">
        <v>1122.8699999999999</v>
      </c>
      <c r="M7560">
        <v>1122.8699999999999</v>
      </c>
      <c r="N7560">
        <f t="shared" si="118"/>
        <v>0</v>
      </c>
    </row>
    <row r="7561" spans="1:14" x14ac:dyDescent="0.2">
      <c r="A7561" t="s">
        <v>7820</v>
      </c>
      <c r="B7561" t="s">
        <v>34279</v>
      </c>
      <c r="I7561" t="s">
        <v>4</v>
      </c>
      <c r="J7561">
        <v>1444.84</v>
      </c>
      <c r="M7561">
        <v>1444.84</v>
      </c>
      <c r="N7561">
        <f t="shared" si="118"/>
        <v>0</v>
      </c>
    </row>
    <row r="7562" spans="1:14" x14ac:dyDescent="0.2">
      <c r="A7562" t="s">
        <v>7821</v>
      </c>
      <c r="B7562" t="s">
        <v>34279</v>
      </c>
      <c r="I7562" t="s">
        <v>4</v>
      </c>
      <c r="J7562">
        <v>1444.84</v>
      </c>
      <c r="M7562">
        <v>1444.84</v>
      </c>
      <c r="N7562">
        <f t="shared" si="118"/>
        <v>0</v>
      </c>
    </row>
    <row r="7563" spans="1:14" x14ac:dyDescent="0.2">
      <c r="A7563" t="s">
        <v>7822</v>
      </c>
      <c r="B7563" t="s">
        <v>34280</v>
      </c>
      <c r="I7563" t="s">
        <v>4</v>
      </c>
      <c r="J7563">
        <v>140</v>
      </c>
      <c r="M7563">
        <v>140</v>
      </c>
      <c r="N7563">
        <f t="shared" si="118"/>
        <v>0</v>
      </c>
    </row>
    <row r="7564" spans="1:14" x14ac:dyDescent="0.2">
      <c r="A7564" t="s">
        <v>7823</v>
      </c>
      <c r="B7564" t="s">
        <v>34280</v>
      </c>
      <c r="I7564" t="s">
        <v>4</v>
      </c>
      <c r="J7564">
        <v>140</v>
      </c>
      <c r="M7564">
        <v>140</v>
      </c>
      <c r="N7564">
        <f t="shared" si="118"/>
        <v>0</v>
      </c>
    </row>
    <row r="7565" spans="1:14" x14ac:dyDescent="0.2">
      <c r="A7565" t="s">
        <v>7824</v>
      </c>
      <c r="B7565" t="s">
        <v>34281</v>
      </c>
      <c r="I7565" t="s">
        <v>4</v>
      </c>
      <c r="J7565">
        <v>156.33000000000001</v>
      </c>
      <c r="M7565">
        <v>156.33000000000001</v>
      </c>
      <c r="N7565">
        <f t="shared" si="118"/>
        <v>0</v>
      </c>
    </row>
    <row r="7566" spans="1:14" x14ac:dyDescent="0.2">
      <c r="A7566" t="s">
        <v>7825</v>
      </c>
      <c r="B7566" t="s">
        <v>34281</v>
      </c>
      <c r="I7566" t="s">
        <v>4</v>
      </c>
      <c r="J7566">
        <v>156.33000000000001</v>
      </c>
      <c r="M7566">
        <v>156.33000000000001</v>
      </c>
      <c r="N7566">
        <f t="shared" si="118"/>
        <v>0</v>
      </c>
    </row>
    <row r="7567" spans="1:14" x14ac:dyDescent="0.2">
      <c r="A7567" t="s">
        <v>7826</v>
      </c>
      <c r="B7567" t="s">
        <v>34282</v>
      </c>
      <c r="I7567" t="s">
        <v>4</v>
      </c>
      <c r="J7567">
        <v>208.37</v>
      </c>
      <c r="M7567">
        <v>208.37</v>
      </c>
      <c r="N7567">
        <f t="shared" si="118"/>
        <v>0</v>
      </c>
    </row>
    <row r="7568" spans="1:14" x14ac:dyDescent="0.2">
      <c r="A7568" t="s">
        <v>7827</v>
      </c>
      <c r="B7568" t="s">
        <v>34282</v>
      </c>
      <c r="I7568" t="s">
        <v>4</v>
      </c>
      <c r="J7568">
        <v>208.37</v>
      </c>
      <c r="M7568">
        <v>208.37</v>
      </c>
      <c r="N7568">
        <f t="shared" si="118"/>
        <v>0</v>
      </c>
    </row>
    <row r="7569" spans="1:14" x14ac:dyDescent="0.2">
      <c r="A7569" t="s">
        <v>7828</v>
      </c>
      <c r="B7569" t="s">
        <v>34283</v>
      </c>
      <c r="I7569" t="s">
        <v>4</v>
      </c>
      <c r="J7569">
        <v>279.02</v>
      </c>
      <c r="M7569">
        <v>279.02</v>
      </c>
      <c r="N7569">
        <f t="shared" si="118"/>
        <v>0</v>
      </c>
    </row>
    <row r="7570" spans="1:14" x14ac:dyDescent="0.2">
      <c r="A7570" t="s">
        <v>7829</v>
      </c>
      <c r="B7570" t="s">
        <v>34283</v>
      </c>
      <c r="I7570" t="s">
        <v>4</v>
      </c>
      <c r="J7570">
        <v>279.02</v>
      </c>
      <c r="M7570">
        <v>279.02</v>
      </c>
      <c r="N7570">
        <f t="shared" si="118"/>
        <v>0</v>
      </c>
    </row>
    <row r="7571" spans="1:14" x14ac:dyDescent="0.2">
      <c r="A7571" t="s">
        <v>7830</v>
      </c>
      <c r="B7571" t="s">
        <v>34284</v>
      </c>
      <c r="I7571" t="s">
        <v>4</v>
      </c>
      <c r="J7571">
        <v>370</v>
      </c>
      <c r="M7571">
        <v>370</v>
      </c>
      <c r="N7571">
        <f t="shared" si="118"/>
        <v>0</v>
      </c>
    </row>
    <row r="7572" spans="1:14" x14ac:dyDescent="0.2">
      <c r="A7572" t="s">
        <v>7831</v>
      </c>
      <c r="B7572" t="s">
        <v>34284</v>
      </c>
      <c r="I7572" t="s">
        <v>4</v>
      </c>
      <c r="J7572">
        <v>370</v>
      </c>
      <c r="M7572">
        <v>370</v>
      </c>
      <c r="N7572">
        <f t="shared" si="118"/>
        <v>0</v>
      </c>
    </row>
    <row r="7573" spans="1:14" x14ac:dyDescent="0.2">
      <c r="A7573" t="s">
        <v>7832</v>
      </c>
      <c r="B7573" t="s">
        <v>34285</v>
      </c>
      <c r="I7573" t="s">
        <v>4</v>
      </c>
      <c r="J7573">
        <v>461.8</v>
      </c>
      <c r="M7573">
        <v>461.8</v>
      </c>
      <c r="N7573">
        <f t="shared" si="118"/>
        <v>0</v>
      </c>
    </row>
    <row r="7574" spans="1:14" x14ac:dyDescent="0.2">
      <c r="A7574" t="s">
        <v>7833</v>
      </c>
      <c r="B7574" t="s">
        <v>34285</v>
      </c>
      <c r="I7574" t="s">
        <v>4</v>
      </c>
      <c r="J7574">
        <v>461.8</v>
      </c>
      <c r="M7574">
        <v>461.8</v>
      </c>
      <c r="N7574">
        <f t="shared" si="118"/>
        <v>0</v>
      </c>
    </row>
    <row r="7575" spans="1:14" x14ac:dyDescent="0.2">
      <c r="A7575" t="s">
        <v>7834</v>
      </c>
      <c r="B7575" t="s">
        <v>34286</v>
      </c>
      <c r="I7575" t="s">
        <v>4</v>
      </c>
      <c r="J7575">
        <v>574.28</v>
      </c>
      <c r="M7575">
        <v>574.28</v>
      </c>
      <c r="N7575">
        <f t="shared" si="118"/>
        <v>0</v>
      </c>
    </row>
    <row r="7576" spans="1:14" x14ac:dyDescent="0.2">
      <c r="A7576" t="s">
        <v>7835</v>
      </c>
      <c r="B7576" t="s">
        <v>34286</v>
      </c>
      <c r="I7576" t="s">
        <v>4</v>
      </c>
      <c r="J7576">
        <v>574.28</v>
      </c>
      <c r="M7576">
        <v>574.28</v>
      </c>
      <c r="N7576">
        <f t="shared" si="118"/>
        <v>0</v>
      </c>
    </row>
    <row r="7577" spans="1:14" x14ac:dyDescent="0.2">
      <c r="A7577" t="s">
        <v>7836</v>
      </c>
      <c r="B7577" t="s">
        <v>34287</v>
      </c>
      <c r="I7577" t="s">
        <v>4</v>
      </c>
      <c r="J7577">
        <v>803.99</v>
      </c>
      <c r="M7577">
        <v>803.99</v>
      </c>
      <c r="N7577">
        <f t="shared" si="118"/>
        <v>0</v>
      </c>
    </row>
    <row r="7578" spans="1:14" x14ac:dyDescent="0.2">
      <c r="A7578" t="s">
        <v>7837</v>
      </c>
      <c r="B7578" t="s">
        <v>34287</v>
      </c>
      <c r="I7578" t="s">
        <v>4</v>
      </c>
      <c r="J7578">
        <v>803.99</v>
      </c>
      <c r="M7578">
        <v>803.99</v>
      </c>
      <c r="N7578">
        <f t="shared" si="118"/>
        <v>0</v>
      </c>
    </row>
    <row r="7579" spans="1:14" x14ac:dyDescent="0.2">
      <c r="A7579" t="s">
        <v>7838</v>
      </c>
      <c r="B7579" t="s">
        <v>34288</v>
      </c>
      <c r="I7579" t="s">
        <v>4</v>
      </c>
      <c r="J7579">
        <v>1161.3699999999999</v>
      </c>
      <c r="M7579">
        <v>1161.3699999999999</v>
      </c>
      <c r="N7579">
        <f t="shared" si="118"/>
        <v>0</v>
      </c>
    </row>
    <row r="7580" spans="1:14" x14ac:dyDescent="0.2">
      <c r="A7580" t="s">
        <v>7839</v>
      </c>
      <c r="B7580" t="s">
        <v>34288</v>
      </c>
      <c r="I7580" t="s">
        <v>4</v>
      </c>
      <c r="J7580">
        <v>1161.3699999999999</v>
      </c>
      <c r="M7580">
        <v>1161.3699999999999</v>
      </c>
      <c r="N7580">
        <f t="shared" si="118"/>
        <v>0</v>
      </c>
    </row>
    <row r="7581" spans="1:14" x14ac:dyDescent="0.2">
      <c r="A7581" t="s">
        <v>7840</v>
      </c>
      <c r="B7581" t="s">
        <v>34289</v>
      </c>
      <c r="I7581" t="s">
        <v>4</v>
      </c>
      <c r="J7581">
        <v>1490.34</v>
      </c>
      <c r="M7581">
        <v>1490.34</v>
      </c>
      <c r="N7581">
        <f t="shared" si="118"/>
        <v>0</v>
      </c>
    </row>
    <row r="7582" spans="1:14" x14ac:dyDescent="0.2">
      <c r="A7582" t="s">
        <v>7841</v>
      </c>
      <c r="B7582" t="s">
        <v>34289</v>
      </c>
      <c r="I7582" t="s">
        <v>4</v>
      </c>
      <c r="J7582">
        <v>1490.34</v>
      </c>
      <c r="M7582">
        <v>1490.34</v>
      </c>
      <c r="N7582">
        <f t="shared" si="118"/>
        <v>0</v>
      </c>
    </row>
    <row r="7583" spans="1:14" x14ac:dyDescent="0.2">
      <c r="A7583" t="s">
        <v>7842</v>
      </c>
      <c r="B7583" t="s">
        <v>34290</v>
      </c>
      <c r="I7583" t="s">
        <v>4</v>
      </c>
      <c r="J7583">
        <v>29.32</v>
      </c>
      <c r="M7583">
        <v>29.32</v>
      </c>
      <c r="N7583">
        <f t="shared" si="118"/>
        <v>0</v>
      </c>
    </row>
    <row r="7584" spans="1:14" x14ac:dyDescent="0.2">
      <c r="A7584" t="s">
        <v>7843</v>
      </c>
      <c r="B7584" t="s">
        <v>34290</v>
      </c>
      <c r="I7584" t="s">
        <v>4</v>
      </c>
      <c r="J7584">
        <v>29.32</v>
      </c>
      <c r="M7584">
        <v>29.32</v>
      </c>
      <c r="N7584">
        <f t="shared" si="118"/>
        <v>0</v>
      </c>
    </row>
    <row r="7585" spans="1:14" x14ac:dyDescent="0.2">
      <c r="A7585" t="s">
        <v>7844</v>
      </c>
      <c r="B7585" t="s">
        <v>34291</v>
      </c>
      <c r="I7585" t="s">
        <v>4</v>
      </c>
      <c r="J7585">
        <v>53.11</v>
      </c>
      <c r="M7585">
        <v>53.11</v>
      </c>
      <c r="N7585">
        <f t="shared" si="118"/>
        <v>0</v>
      </c>
    </row>
    <row r="7586" spans="1:14" x14ac:dyDescent="0.2">
      <c r="A7586" t="s">
        <v>7845</v>
      </c>
      <c r="B7586" t="s">
        <v>34291</v>
      </c>
      <c r="I7586" t="s">
        <v>4</v>
      </c>
      <c r="J7586">
        <v>53.11</v>
      </c>
      <c r="M7586">
        <v>53.11</v>
      </c>
      <c r="N7586">
        <f t="shared" si="118"/>
        <v>0</v>
      </c>
    </row>
    <row r="7587" spans="1:14" x14ac:dyDescent="0.2">
      <c r="A7587" t="s">
        <v>7846</v>
      </c>
      <c r="B7587" t="s">
        <v>34292</v>
      </c>
      <c r="I7587" t="s">
        <v>4</v>
      </c>
      <c r="J7587">
        <v>99.37</v>
      </c>
      <c r="M7587">
        <v>99.37</v>
      </c>
      <c r="N7587">
        <f t="shared" si="118"/>
        <v>0</v>
      </c>
    </row>
    <row r="7588" spans="1:14" x14ac:dyDescent="0.2">
      <c r="A7588" t="s">
        <v>7847</v>
      </c>
      <c r="B7588" t="s">
        <v>34292</v>
      </c>
      <c r="I7588" t="s">
        <v>4</v>
      </c>
      <c r="J7588">
        <v>99.37</v>
      </c>
      <c r="M7588">
        <v>99.37</v>
      </c>
      <c r="N7588">
        <f t="shared" si="118"/>
        <v>0</v>
      </c>
    </row>
    <row r="7589" spans="1:14" x14ac:dyDescent="0.2">
      <c r="A7589" t="s">
        <v>7848</v>
      </c>
      <c r="B7589" t="s">
        <v>34293</v>
      </c>
      <c r="I7589" t="s">
        <v>4</v>
      </c>
      <c r="J7589">
        <v>41.41</v>
      </c>
      <c r="M7589">
        <v>41.41</v>
      </c>
      <c r="N7589">
        <f t="shared" si="118"/>
        <v>0</v>
      </c>
    </row>
    <row r="7590" spans="1:14" x14ac:dyDescent="0.2">
      <c r="A7590" t="s">
        <v>7849</v>
      </c>
      <c r="B7590" t="s">
        <v>34293</v>
      </c>
      <c r="I7590" t="s">
        <v>4</v>
      </c>
      <c r="J7590">
        <v>41.41</v>
      </c>
      <c r="M7590">
        <v>41.41</v>
      </c>
      <c r="N7590">
        <f t="shared" si="118"/>
        <v>0</v>
      </c>
    </row>
    <row r="7591" spans="1:14" x14ac:dyDescent="0.2">
      <c r="A7591" t="s">
        <v>7850</v>
      </c>
      <c r="B7591" t="s">
        <v>34294</v>
      </c>
      <c r="I7591" t="s">
        <v>4</v>
      </c>
      <c r="J7591">
        <v>58.93</v>
      </c>
      <c r="M7591">
        <v>58.93</v>
      </c>
      <c r="N7591">
        <f t="shared" si="118"/>
        <v>0</v>
      </c>
    </row>
    <row r="7592" spans="1:14" x14ac:dyDescent="0.2">
      <c r="A7592" t="s">
        <v>7851</v>
      </c>
      <c r="B7592" t="s">
        <v>34294</v>
      </c>
      <c r="I7592" t="s">
        <v>4</v>
      </c>
      <c r="J7592">
        <v>58.93</v>
      </c>
      <c r="M7592">
        <v>58.93</v>
      </c>
      <c r="N7592">
        <f t="shared" si="118"/>
        <v>0</v>
      </c>
    </row>
    <row r="7593" spans="1:14" x14ac:dyDescent="0.2">
      <c r="A7593" t="s">
        <v>7852</v>
      </c>
      <c r="B7593" t="s">
        <v>34295</v>
      </c>
      <c r="I7593" t="s">
        <v>4</v>
      </c>
      <c r="J7593">
        <v>124.52</v>
      </c>
      <c r="M7593">
        <v>124.52</v>
      </c>
      <c r="N7593">
        <f t="shared" si="118"/>
        <v>0</v>
      </c>
    </row>
    <row r="7594" spans="1:14" x14ac:dyDescent="0.2">
      <c r="A7594" t="s">
        <v>7853</v>
      </c>
      <c r="B7594" t="s">
        <v>34295</v>
      </c>
      <c r="I7594" t="s">
        <v>4</v>
      </c>
      <c r="J7594">
        <v>124.52</v>
      </c>
      <c r="M7594">
        <v>124.52</v>
      </c>
      <c r="N7594">
        <f t="shared" si="118"/>
        <v>0</v>
      </c>
    </row>
    <row r="7595" spans="1:14" x14ac:dyDescent="0.2">
      <c r="A7595" t="s">
        <v>7854</v>
      </c>
      <c r="B7595" t="s">
        <v>34296</v>
      </c>
      <c r="I7595" t="s">
        <v>5</v>
      </c>
      <c r="J7595">
        <v>30.09</v>
      </c>
      <c r="M7595">
        <v>30.09</v>
      </c>
      <c r="N7595">
        <f t="shared" si="118"/>
        <v>0</v>
      </c>
    </row>
    <row r="7596" spans="1:14" x14ac:dyDescent="0.2">
      <c r="A7596" t="s">
        <v>7855</v>
      </c>
      <c r="B7596" t="s">
        <v>34296</v>
      </c>
      <c r="I7596" t="s">
        <v>5</v>
      </c>
      <c r="J7596">
        <v>30.09</v>
      </c>
      <c r="M7596">
        <v>30.09</v>
      </c>
      <c r="N7596">
        <f t="shared" si="118"/>
        <v>0</v>
      </c>
    </row>
    <row r="7597" spans="1:14" x14ac:dyDescent="0.2">
      <c r="A7597" t="s">
        <v>7856</v>
      </c>
      <c r="B7597" t="s">
        <v>34297</v>
      </c>
      <c r="I7597" t="s">
        <v>5</v>
      </c>
      <c r="J7597">
        <v>76.86</v>
      </c>
      <c r="M7597">
        <v>76.86</v>
      </c>
      <c r="N7597">
        <f t="shared" si="118"/>
        <v>0</v>
      </c>
    </row>
    <row r="7598" spans="1:14" x14ac:dyDescent="0.2">
      <c r="A7598" t="s">
        <v>7857</v>
      </c>
      <c r="B7598" t="s">
        <v>34297</v>
      </c>
      <c r="I7598" t="s">
        <v>5</v>
      </c>
      <c r="J7598">
        <v>76.86</v>
      </c>
      <c r="M7598">
        <v>76.86</v>
      </c>
      <c r="N7598">
        <f t="shared" si="118"/>
        <v>0</v>
      </c>
    </row>
    <row r="7599" spans="1:14" x14ac:dyDescent="0.2">
      <c r="A7599" t="s">
        <v>7858</v>
      </c>
      <c r="B7599" t="s">
        <v>34298</v>
      </c>
      <c r="I7599" t="s">
        <v>5</v>
      </c>
      <c r="J7599">
        <v>126.53</v>
      </c>
      <c r="M7599">
        <v>126.53</v>
      </c>
      <c r="N7599">
        <f t="shared" si="118"/>
        <v>0</v>
      </c>
    </row>
    <row r="7600" spans="1:14" x14ac:dyDescent="0.2">
      <c r="A7600" t="s">
        <v>7859</v>
      </c>
      <c r="B7600" t="s">
        <v>34298</v>
      </c>
      <c r="I7600" t="s">
        <v>5</v>
      </c>
      <c r="J7600">
        <v>126.53</v>
      </c>
      <c r="M7600">
        <v>126.53</v>
      </c>
      <c r="N7600">
        <f t="shared" si="118"/>
        <v>0</v>
      </c>
    </row>
    <row r="7601" spans="1:14" x14ac:dyDescent="0.2">
      <c r="A7601" t="s">
        <v>7860</v>
      </c>
      <c r="B7601" t="s">
        <v>34299</v>
      </c>
      <c r="I7601" t="s">
        <v>5</v>
      </c>
      <c r="J7601">
        <v>18.03</v>
      </c>
      <c r="M7601">
        <v>18.03</v>
      </c>
      <c r="N7601">
        <f t="shared" si="118"/>
        <v>0</v>
      </c>
    </row>
    <row r="7602" spans="1:14" x14ac:dyDescent="0.2">
      <c r="A7602" t="s">
        <v>7861</v>
      </c>
      <c r="B7602" t="s">
        <v>34299</v>
      </c>
      <c r="I7602" t="s">
        <v>5</v>
      </c>
      <c r="J7602">
        <v>18.03</v>
      </c>
      <c r="M7602">
        <v>18.03</v>
      </c>
      <c r="N7602">
        <f t="shared" si="118"/>
        <v>0</v>
      </c>
    </row>
    <row r="7603" spans="1:14" x14ac:dyDescent="0.2">
      <c r="A7603" t="s">
        <v>7862</v>
      </c>
      <c r="B7603" t="s">
        <v>34300</v>
      </c>
      <c r="I7603" t="s">
        <v>5</v>
      </c>
      <c r="J7603">
        <v>11.35</v>
      </c>
      <c r="M7603">
        <v>11.35</v>
      </c>
      <c r="N7603">
        <f t="shared" si="118"/>
        <v>0</v>
      </c>
    </row>
    <row r="7604" spans="1:14" x14ac:dyDescent="0.2">
      <c r="A7604" t="s">
        <v>7863</v>
      </c>
      <c r="B7604" t="s">
        <v>34300</v>
      </c>
      <c r="I7604" t="s">
        <v>5</v>
      </c>
      <c r="J7604">
        <v>11.35</v>
      </c>
      <c r="M7604">
        <v>11.35</v>
      </c>
      <c r="N7604">
        <f t="shared" si="118"/>
        <v>0</v>
      </c>
    </row>
    <row r="7605" spans="1:14" x14ac:dyDescent="0.2">
      <c r="A7605" t="s">
        <v>7864</v>
      </c>
      <c r="B7605" t="s">
        <v>34301</v>
      </c>
      <c r="I7605" t="s">
        <v>5</v>
      </c>
      <c r="J7605">
        <v>29.57</v>
      </c>
      <c r="M7605">
        <v>29.57</v>
      </c>
      <c r="N7605">
        <f t="shared" si="118"/>
        <v>0</v>
      </c>
    </row>
    <row r="7606" spans="1:14" x14ac:dyDescent="0.2">
      <c r="A7606" t="s">
        <v>7865</v>
      </c>
      <c r="B7606" t="s">
        <v>34301</v>
      </c>
      <c r="I7606" t="s">
        <v>5</v>
      </c>
      <c r="J7606">
        <v>29.57</v>
      </c>
      <c r="M7606">
        <v>29.57</v>
      </c>
      <c r="N7606">
        <f t="shared" si="118"/>
        <v>0</v>
      </c>
    </row>
    <row r="7607" spans="1:14" x14ac:dyDescent="0.2">
      <c r="A7607" t="s">
        <v>7866</v>
      </c>
      <c r="B7607" t="s">
        <v>34302</v>
      </c>
      <c r="I7607" t="s">
        <v>5</v>
      </c>
      <c r="J7607">
        <v>45.28</v>
      </c>
      <c r="M7607">
        <v>45.28</v>
      </c>
      <c r="N7607">
        <f t="shared" si="118"/>
        <v>0</v>
      </c>
    </row>
    <row r="7608" spans="1:14" x14ac:dyDescent="0.2">
      <c r="A7608" t="s">
        <v>7867</v>
      </c>
      <c r="B7608" t="s">
        <v>34302</v>
      </c>
      <c r="I7608" t="s">
        <v>5</v>
      </c>
      <c r="J7608">
        <v>45.28</v>
      </c>
      <c r="M7608">
        <v>45.28</v>
      </c>
      <c r="N7608">
        <f t="shared" si="118"/>
        <v>0</v>
      </c>
    </row>
    <row r="7609" spans="1:14" x14ac:dyDescent="0.2">
      <c r="A7609" t="s">
        <v>7868</v>
      </c>
      <c r="B7609" t="s">
        <v>34303</v>
      </c>
      <c r="I7609" t="s">
        <v>5</v>
      </c>
      <c r="J7609">
        <v>48.23</v>
      </c>
      <c r="M7609">
        <v>48.23</v>
      </c>
      <c r="N7609">
        <f t="shared" si="118"/>
        <v>0</v>
      </c>
    </row>
    <row r="7610" spans="1:14" x14ac:dyDescent="0.2">
      <c r="A7610" t="s">
        <v>7869</v>
      </c>
      <c r="B7610" t="s">
        <v>34303</v>
      </c>
      <c r="I7610" t="s">
        <v>5</v>
      </c>
      <c r="J7610">
        <v>48.23</v>
      </c>
      <c r="M7610">
        <v>48.23</v>
      </c>
      <c r="N7610">
        <f t="shared" si="118"/>
        <v>0</v>
      </c>
    </row>
    <row r="7611" spans="1:14" x14ac:dyDescent="0.2">
      <c r="A7611" t="s">
        <v>7870</v>
      </c>
      <c r="B7611" t="s">
        <v>34304</v>
      </c>
      <c r="I7611" t="s">
        <v>5</v>
      </c>
      <c r="J7611">
        <v>82.1</v>
      </c>
      <c r="M7611">
        <v>82.1</v>
      </c>
      <c r="N7611">
        <f t="shared" si="118"/>
        <v>0</v>
      </c>
    </row>
    <row r="7612" spans="1:14" x14ac:dyDescent="0.2">
      <c r="A7612" t="s">
        <v>7871</v>
      </c>
      <c r="B7612" t="s">
        <v>34304</v>
      </c>
      <c r="I7612" t="s">
        <v>5</v>
      </c>
      <c r="J7612">
        <v>82.1</v>
      </c>
      <c r="M7612">
        <v>82.1</v>
      </c>
      <c r="N7612">
        <f t="shared" si="118"/>
        <v>0</v>
      </c>
    </row>
    <row r="7613" spans="1:14" x14ac:dyDescent="0.2">
      <c r="A7613" t="s">
        <v>7872</v>
      </c>
      <c r="B7613" t="s">
        <v>34305</v>
      </c>
      <c r="I7613" t="s">
        <v>5</v>
      </c>
      <c r="J7613">
        <v>90.18</v>
      </c>
      <c r="M7613">
        <v>90.18</v>
      </c>
      <c r="N7613">
        <f t="shared" si="118"/>
        <v>0</v>
      </c>
    </row>
    <row r="7614" spans="1:14" x14ac:dyDescent="0.2">
      <c r="A7614" t="s">
        <v>7873</v>
      </c>
      <c r="B7614" t="s">
        <v>34305</v>
      </c>
      <c r="I7614" t="s">
        <v>5</v>
      </c>
      <c r="J7614">
        <v>90.18</v>
      </c>
      <c r="M7614">
        <v>90.18</v>
      </c>
      <c r="N7614">
        <f t="shared" si="118"/>
        <v>0</v>
      </c>
    </row>
    <row r="7615" spans="1:14" x14ac:dyDescent="0.2">
      <c r="A7615" t="s">
        <v>7874</v>
      </c>
      <c r="B7615" t="s">
        <v>34306</v>
      </c>
      <c r="I7615" t="s">
        <v>5</v>
      </c>
      <c r="J7615">
        <v>181.01</v>
      </c>
      <c r="M7615">
        <v>181.01</v>
      </c>
      <c r="N7615">
        <f t="shared" si="118"/>
        <v>0</v>
      </c>
    </row>
    <row r="7616" spans="1:14" x14ac:dyDescent="0.2">
      <c r="A7616" t="s">
        <v>7875</v>
      </c>
      <c r="B7616" t="s">
        <v>34306</v>
      </c>
      <c r="I7616" t="s">
        <v>5</v>
      </c>
      <c r="J7616">
        <v>181.01</v>
      </c>
      <c r="M7616">
        <v>181.01</v>
      </c>
      <c r="N7616">
        <f t="shared" si="118"/>
        <v>0</v>
      </c>
    </row>
    <row r="7617" spans="1:14" x14ac:dyDescent="0.2">
      <c r="A7617" t="s">
        <v>7876</v>
      </c>
      <c r="B7617" t="s">
        <v>34307</v>
      </c>
      <c r="I7617" t="s">
        <v>5</v>
      </c>
      <c r="J7617">
        <v>20.98</v>
      </c>
      <c r="M7617">
        <v>20.98</v>
      </c>
      <c r="N7617">
        <f t="shared" si="118"/>
        <v>0</v>
      </c>
    </row>
    <row r="7618" spans="1:14" x14ac:dyDescent="0.2">
      <c r="A7618" t="s">
        <v>7877</v>
      </c>
      <c r="B7618" t="s">
        <v>34307</v>
      </c>
      <c r="I7618" t="s">
        <v>5</v>
      </c>
      <c r="J7618">
        <v>20.98</v>
      </c>
      <c r="M7618">
        <v>20.98</v>
      </c>
      <c r="N7618">
        <f t="shared" si="118"/>
        <v>0</v>
      </c>
    </row>
    <row r="7619" spans="1:14" x14ac:dyDescent="0.2">
      <c r="A7619" t="s">
        <v>7878</v>
      </c>
      <c r="B7619" t="s">
        <v>34308</v>
      </c>
      <c r="I7619" t="s">
        <v>5</v>
      </c>
      <c r="J7619">
        <v>55.44</v>
      </c>
      <c r="M7619">
        <v>55.44</v>
      </c>
      <c r="N7619">
        <f t="shared" si="118"/>
        <v>0</v>
      </c>
    </row>
    <row r="7620" spans="1:14" x14ac:dyDescent="0.2">
      <c r="A7620" t="s">
        <v>7879</v>
      </c>
      <c r="B7620" t="s">
        <v>34308</v>
      </c>
      <c r="I7620" t="s">
        <v>5</v>
      </c>
      <c r="J7620">
        <v>55.44</v>
      </c>
      <c r="M7620">
        <v>55.44</v>
      </c>
      <c r="N7620">
        <f t="shared" ref="N7620:N7683" si="119">J7620-M7620</f>
        <v>0</v>
      </c>
    </row>
    <row r="7621" spans="1:14" x14ac:dyDescent="0.2">
      <c r="A7621" t="s">
        <v>7880</v>
      </c>
      <c r="B7621" t="s">
        <v>34309</v>
      </c>
      <c r="I7621" t="s">
        <v>5</v>
      </c>
      <c r="J7621">
        <v>107.4</v>
      </c>
      <c r="M7621">
        <v>107.4</v>
      </c>
      <c r="N7621">
        <f t="shared" si="119"/>
        <v>0</v>
      </c>
    </row>
    <row r="7622" spans="1:14" x14ac:dyDescent="0.2">
      <c r="A7622" t="s">
        <v>7881</v>
      </c>
      <c r="B7622" t="s">
        <v>34309</v>
      </c>
      <c r="I7622" t="s">
        <v>5</v>
      </c>
      <c r="J7622">
        <v>107.4</v>
      </c>
      <c r="M7622">
        <v>107.4</v>
      </c>
      <c r="N7622">
        <f t="shared" si="119"/>
        <v>0</v>
      </c>
    </row>
    <row r="7623" spans="1:14" x14ac:dyDescent="0.2">
      <c r="A7623" t="s">
        <v>7882</v>
      </c>
      <c r="B7623" t="s">
        <v>34310</v>
      </c>
      <c r="I7623" t="s">
        <v>5</v>
      </c>
      <c r="J7623">
        <v>23.71</v>
      </c>
      <c r="M7623">
        <v>23.71</v>
      </c>
      <c r="N7623">
        <f t="shared" si="119"/>
        <v>0</v>
      </c>
    </row>
    <row r="7624" spans="1:14" x14ac:dyDescent="0.2">
      <c r="A7624" t="s">
        <v>7883</v>
      </c>
      <c r="B7624" t="s">
        <v>34310</v>
      </c>
      <c r="I7624" t="s">
        <v>5</v>
      </c>
      <c r="J7624">
        <v>23.71</v>
      </c>
      <c r="M7624">
        <v>23.71</v>
      </c>
      <c r="N7624">
        <f t="shared" si="119"/>
        <v>0</v>
      </c>
    </row>
    <row r="7625" spans="1:14" x14ac:dyDescent="0.2">
      <c r="A7625" t="s">
        <v>7884</v>
      </c>
      <c r="B7625" t="s">
        <v>34311</v>
      </c>
      <c r="I7625" t="s">
        <v>5</v>
      </c>
      <c r="J7625">
        <v>49.54</v>
      </c>
      <c r="M7625">
        <v>49.54</v>
      </c>
      <c r="N7625">
        <f t="shared" si="119"/>
        <v>0</v>
      </c>
    </row>
    <row r="7626" spans="1:14" x14ac:dyDescent="0.2">
      <c r="A7626" t="s">
        <v>7885</v>
      </c>
      <c r="B7626" t="s">
        <v>34311</v>
      </c>
      <c r="I7626" t="s">
        <v>5</v>
      </c>
      <c r="J7626">
        <v>49.54</v>
      </c>
      <c r="M7626">
        <v>49.54</v>
      </c>
      <c r="N7626">
        <f t="shared" si="119"/>
        <v>0</v>
      </c>
    </row>
    <row r="7627" spans="1:14" x14ac:dyDescent="0.2">
      <c r="A7627" t="s">
        <v>7886</v>
      </c>
      <c r="B7627" t="s">
        <v>34312</v>
      </c>
      <c r="I7627" t="s">
        <v>5</v>
      </c>
      <c r="J7627">
        <v>97.2</v>
      </c>
      <c r="M7627">
        <v>97.2</v>
      </c>
      <c r="N7627">
        <f t="shared" si="119"/>
        <v>0</v>
      </c>
    </row>
    <row r="7628" spans="1:14" x14ac:dyDescent="0.2">
      <c r="A7628" t="s">
        <v>7887</v>
      </c>
      <c r="B7628" t="s">
        <v>34312</v>
      </c>
      <c r="I7628" t="s">
        <v>5</v>
      </c>
      <c r="J7628">
        <v>97.2</v>
      </c>
      <c r="M7628">
        <v>97.2</v>
      </c>
      <c r="N7628">
        <f t="shared" si="119"/>
        <v>0</v>
      </c>
    </row>
    <row r="7629" spans="1:14" x14ac:dyDescent="0.2">
      <c r="A7629" t="s">
        <v>7888</v>
      </c>
      <c r="B7629" t="s">
        <v>34313</v>
      </c>
      <c r="I7629" t="s">
        <v>5</v>
      </c>
      <c r="J7629">
        <v>51.7</v>
      </c>
      <c r="M7629">
        <v>51.7</v>
      </c>
      <c r="N7629">
        <f t="shared" si="119"/>
        <v>0</v>
      </c>
    </row>
    <row r="7630" spans="1:14" x14ac:dyDescent="0.2">
      <c r="A7630" t="s">
        <v>7889</v>
      </c>
      <c r="B7630" t="s">
        <v>34313</v>
      </c>
      <c r="I7630" t="s">
        <v>5</v>
      </c>
      <c r="J7630">
        <v>51.7</v>
      </c>
      <c r="M7630">
        <v>51.7</v>
      </c>
      <c r="N7630">
        <f t="shared" si="119"/>
        <v>0</v>
      </c>
    </row>
    <row r="7631" spans="1:14" x14ac:dyDescent="0.2">
      <c r="A7631" t="s">
        <v>7890</v>
      </c>
      <c r="B7631" t="s">
        <v>34314</v>
      </c>
      <c r="I7631" t="s">
        <v>5</v>
      </c>
      <c r="J7631">
        <v>47.61</v>
      </c>
      <c r="M7631">
        <v>47.61</v>
      </c>
      <c r="N7631">
        <f t="shared" si="119"/>
        <v>0</v>
      </c>
    </row>
    <row r="7632" spans="1:14" x14ac:dyDescent="0.2">
      <c r="A7632" t="s">
        <v>7891</v>
      </c>
      <c r="B7632" t="s">
        <v>34314</v>
      </c>
      <c r="I7632" t="s">
        <v>5</v>
      </c>
      <c r="J7632">
        <v>47.61</v>
      </c>
      <c r="M7632">
        <v>47.61</v>
      </c>
      <c r="N7632">
        <f t="shared" si="119"/>
        <v>0</v>
      </c>
    </row>
    <row r="7633" spans="1:14" x14ac:dyDescent="0.2">
      <c r="A7633" t="s">
        <v>7892</v>
      </c>
      <c r="B7633" t="s">
        <v>34315</v>
      </c>
      <c r="I7633" t="s">
        <v>5</v>
      </c>
      <c r="J7633">
        <v>230.62</v>
      </c>
      <c r="M7633">
        <v>230.62</v>
      </c>
      <c r="N7633">
        <f t="shared" si="119"/>
        <v>0</v>
      </c>
    </row>
    <row r="7634" spans="1:14" x14ac:dyDescent="0.2">
      <c r="A7634" t="s">
        <v>7893</v>
      </c>
      <c r="B7634" t="s">
        <v>34315</v>
      </c>
      <c r="I7634" t="s">
        <v>5</v>
      </c>
      <c r="J7634">
        <v>230.62</v>
      </c>
      <c r="M7634">
        <v>230.62</v>
      </c>
      <c r="N7634">
        <f t="shared" si="119"/>
        <v>0</v>
      </c>
    </row>
    <row r="7635" spans="1:14" x14ac:dyDescent="0.2">
      <c r="A7635" t="s">
        <v>7894</v>
      </c>
      <c r="B7635" t="s">
        <v>34316</v>
      </c>
      <c r="I7635" t="s">
        <v>5</v>
      </c>
      <c r="J7635">
        <v>55.57</v>
      </c>
      <c r="M7635">
        <v>55.57</v>
      </c>
      <c r="N7635">
        <f t="shared" si="119"/>
        <v>0</v>
      </c>
    </row>
    <row r="7636" spans="1:14" x14ac:dyDescent="0.2">
      <c r="A7636" t="s">
        <v>7895</v>
      </c>
      <c r="B7636" t="s">
        <v>34316</v>
      </c>
      <c r="I7636" t="s">
        <v>5</v>
      </c>
      <c r="J7636">
        <v>55.57</v>
      </c>
      <c r="M7636">
        <v>55.57</v>
      </c>
      <c r="N7636">
        <f t="shared" si="119"/>
        <v>0</v>
      </c>
    </row>
    <row r="7637" spans="1:14" x14ac:dyDescent="0.2">
      <c r="A7637" t="s">
        <v>7896</v>
      </c>
      <c r="B7637" t="s">
        <v>34317</v>
      </c>
      <c r="I7637" t="s">
        <v>5</v>
      </c>
      <c r="J7637">
        <v>169.8</v>
      </c>
      <c r="M7637">
        <v>169.8</v>
      </c>
      <c r="N7637">
        <f t="shared" si="119"/>
        <v>0</v>
      </c>
    </row>
    <row r="7638" spans="1:14" x14ac:dyDescent="0.2">
      <c r="A7638" t="s">
        <v>7897</v>
      </c>
      <c r="B7638" t="s">
        <v>34317</v>
      </c>
      <c r="I7638" t="s">
        <v>5</v>
      </c>
      <c r="J7638">
        <v>169.8</v>
      </c>
      <c r="M7638">
        <v>169.8</v>
      </c>
      <c r="N7638">
        <f t="shared" si="119"/>
        <v>0</v>
      </c>
    </row>
    <row r="7639" spans="1:14" x14ac:dyDescent="0.2">
      <c r="A7639" t="s">
        <v>7898</v>
      </c>
      <c r="B7639" t="s">
        <v>34318</v>
      </c>
      <c r="I7639" t="s">
        <v>5</v>
      </c>
      <c r="J7639">
        <v>224.28</v>
      </c>
      <c r="M7639">
        <v>224.28</v>
      </c>
      <c r="N7639">
        <f t="shared" si="119"/>
        <v>0</v>
      </c>
    </row>
    <row r="7640" spans="1:14" x14ac:dyDescent="0.2">
      <c r="A7640" t="s">
        <v>7899</v>
      </c>
      <c r="B7640" t="s">
        <v>34318</v>
      </c>
      <c r="I7640" t="s">
        <v>5</v>
      </c>
      <c r="J7640">
        <v>224.28</v>
      </c>
      <c r="M7640">
        <v>224.28</v>
      </c>
      <c r="N7640">
        <f t="shared" si="119"/>
        <v>0</v>
      </c>
    </row>
    <row r="7641" spans="1:14" x14ac:dyDescent="0.2">
      <c r="A7641" t="s">
        <v>7900</v>
      </c>
      <c r="B7641" t="s">
        <v>34319</v>
      </c>
      <c r="I7641" t="s">
        <v>5</v>
      </c>
      <c r="J7641">
        <v>100.95</v>
      </c>
      <c r="M7641">
        <v>100.95</v>
      </c>
      <c r="N7641">
        <f t="shared" si="119"/>
        <v>0</v>
      </c>
    </row>
    <row r="7642" spans="1:14" x14ac:dyDescent="0.2">
      <c r="A7642" t="s">
        <v>7901</v>
      </c>
      <c r="B7642" t="s">
        <v>34319</v>
      </c>
      <c r="I7642" t="s">
        <v>5</v>
      </c>
      <c r="J7642">
        <v>100.95</v>
      </c>
      <c r="M7642">
        <v>100.95</v>
      </c>
      <c r="N7642">
        <f t="shared" si="119"/>
        <v>0</v>
      </c>
    </row>
    <row r="7643" spans="1:14" x14ac:dyDescent="0.2">
      <c r="A7643" t="s">
        <v>7902</v>
      </c>
      <c r="B7643" t="s">
        <v>34320</v>
      </c>
      <c r="I7643" t="s">
        <v>5</v>
      </c>
      <c r="J7643">
        <v>153.18</v>
      </c>
      <c r="M7643">
        <v>153.18</v>
      </c>
      <c r="N7643">
        <f t="shared" si="119"/>
        <v>0</v>
      </c>
    </row>
    <row r="7644" spans="1:14" x14ac:dyDescent="0.2">
      <c r="A7644" t="s">
        <v>7903</v>
      </c>
      <c r="B7644" t="s">
        <v>34320</v>
      </c>
      <c r="I7644" t="s">
        <v>5</v>
      </c>
      <c r="J7644">
        <v>153.18</v>
      </c>
      <c r="M7644">
        <v>153.18</v>
      </c>
      <c r="N7644">
        <f t="shared" si="119"/>
        <v>0</v>
      </c>
    </row>
    <row r="7645" spans="1:14" x14ac:dyDescent="0.2">
      <c r="A7645" t="s">
        <v>7904</v>
      </c>
      <c r="B7645" t="s">
        <v>34321</v>
      </c>
      <c r="I7645" t="s">
        <v>5</v>
      </c>
      <c r="J7645">
        <v>220.06</v>
      </c>
      <c r="M7645">
        <v>220.06</v>
      </c>
      <c r="N7645">
        <f t="shared" si="119"/>
        <v>0</v>
      </c>
    </row>
    <row r="7646" spans="1:14" x14ac:dyDescent="0.2">
      <c r="A7646" t="s">
        <v>7905</v>
      </c>
      <c r="B7646" t="s">
        <v>34321</v>
      </c>
      <c r="I7646" t="s">
        <v>5</v>
      </c>
      <c r="J7646">
        <v>220.06</v>
      </c>
      <c r="M7646">
        <v>220.06</v>
      </c>
      <c r="N7646">
        <f t="shared" si="119"/>
        <v>0</v>
      </c>
    </row>
    <row r="7647" spans="1:14" x14ac:dyDescent="0.2">
      <c r="A7647" t="s">
        <v>7906</v>
      </c>
      <c r="B7647" t="s">
        <v>34322</v>
      </c>
      <c r="I7647" t="s">
        <v>5</v>
      </c>
      <c r="J7647">
        <v>12.87</v>
      </c>
      <c r="M7647">
        <v>12.87</v>
      </c>
      <c r="N7647">
        <f t="shared" si="119"/>
        <v>0</v>
      </c>
    </row>
    <row r="7648" spans="1:14" x14ac:dyDescent="0.2">
      <c r="A7648" t="s">
        <v>7907</v>
      </c>
      <c r="B7648" t="s">
        <v>34322</v>
      </c>
      <c r="I7648" t="s">
        <v>5</v>
      </c>
      <c r="J7648">
        <v>12.87</v>
      </c>
      <c r="M7648">
        <v>12.87</v>
      </c>
      <c r="N7648">
        <f t="shared" si="119"/>
        <v>0</v>
      </c>
    </row>
    <row r="7649" spans="1:14" x14ac:dyDescent="0.2">
      <c r="A7649" t="s">
        <v>7908</v>
      </c>
      <c r="B7649" t="s">
        <v>34323</v>
      </c>
      <c r="I7649" t="s">
        <v>5</v>
      </c>
      <c r="J7649">
        <v>49.1</v>
      </c>
      <c r="M7649">
        <v>49.1</v>
      </c>
      <c r="N7649">
        <f t="shared" si="119"/>
        <v>0</v>
      </c>
    </row>
    <row r="7650" spans="1:14" x14ac:dyDescent="0.2">
      <c r="A7650" t="s">
        <v>7909</v>
      </c>
      <c r="B7650" t="s">
        <v>34323</v>
      </c>
      <c r="I7650" t="s">
        <v>5</v>
      </c>
      <c r="J7650">
        <v>49.1</v>
      </c>
      <c r="M7650">
        <v>49.1</v>
      </c>
      <c r="N7650">
        <f t="shared" si="119"/>
        <v>0</v>
      </c>
    </row>
    <row r="7651" spans="1:14" x14ac:dyDescent="0.2">
      <c r="A7651" t="s">
        <v>7910</v>
      </c>
      <c r="B7651" t="s">
        <v>34324</v>
      </c>
      <c r="I7651" t="s">
        <v>5</v>
      </c>
      <c r="J7651">
        <v>32.78</v>
      </c>
      <c r="M7651">
        <v>32.78</v>
      </c>
      <c r="N7651">
        <f t="shared" si="119"/>
        <v>0</v>
      </c>
    </row>
    <row r="7652" spans="1:14" x14ac:dyDescent="0.2">
      <c r="A7652" t="s">
        <v>7911</v>
      </c>
      <c r="B7652" t="s">
        <v>34324</v>
      </c>
      <c r="I7652" t="s">
        <v>5</v>
      </c>
      <c r="J7652">
        <v>32.78</v>
      </c>
      <c r="M7652">
        <v>32.78</v>
      </c>
      <c r="N7652">
        <f t="shared" si="119"/>
        <v>0</v>
      </c>
    </row>
    <row r="7653" spans="1:14" x14ac:dyDescent="0.2">
      <c r="A7653" t="s">
        <v>7912</v>
      </c>
      <c r="B7653" t="s">
        <v>34325</v>
      </c>
      <c r="I7653" t="s">
        <v>5</v>
      </c>
      <c r="J7653">
        <v>41.22</v>
      </c>
      <c r="M7653">
        <v>41.22</v>
      </c>
      <c r="N7653">
        <f t="shared" si="119"/>
        <v>0</v>
      </c>
    </row>
    <row r="7654" spans="1:14" x14ac:dyDescent="0.2">
      <c r="A7654" t="s">
        <v>7913</v>
      </c>
      <c r="B7654" t="s">
        <v>34325</v>
      </c>
      <c r="I7654" t="s">
        <v>5</v>
      </c>
      <c r="J7654">
        <v>41.22</v>
      </c>
      <c r="M7654">
        <v>41.22</v>
      </c>
      <c r="N7654">
        <f t="shared" si="119"/>
        <v>0</v>
      </c>
    </row>
    <row r="7655" spans="1:14" x14ac:dyDescent="0.2">
      <c r="A7655" t="s">
        <v>7914</v>
      </c>
      <c r="B7655" t="s">
        <v>34326</v>
      </c>
      <c r="I7655" t="s">
        <v>5</v>
      </c>
      <c r="J7655">
        <v>61.92</v>
      </c>
      <c r="M7655">
        <v>61.92</v>
      </c>
      <c r="N7655">
        <f t="shared" si="119"/>
        <v>0</v>
      </c>
    </row>
    <row r="7656" spans="1:14" x14ac:dyDescent="0.2">
      <c r="A7656" t="s">
        <v>7915</v>
      </c>
      <c r="B7656" t="s">
        <v>34326</v>
      </c>
      <c r="I7656" t="s">
        <v>5</v>
      </c>
      <c r="J7656">
        <v>61.92</v>
      </c>
      <c r="M7656">
        <v>61.92</v>
      </c>
      <c r="N7656">
        <f t="shared" si="119"/>
        <v>0</v>
      </c>
    </row>
    <row r="7657" spans="1:14" x14ac:dyDescent="0.2">
      <c r="A7657" t="s">
        <v>7916</v>
      </c>
      <c r="B7657" t="s">
        <v>34327</v>
      </c>
      <c r="I7657" t="s">
        <v>5</v>
      </c>
      <c r="J7657">
        <v>100.15</v>
      </c>
      <c r="M7657">
        <v>100.15</v>
      </c>
      <c r="N7657">
        <f t="shared" si="119"/>
        <v>0</v>
      </c>
    </row>
    <row r="7658" spans="1:14" x14ac:dyDescent="0.2">
      <c r="A7658" t="s">
        <v>7917</v>
      </c>
      <c r="B7658" t="s">
        <v>34327</v>
      </c>
      <c r="I7658" t="s">
        <v>5</v>
      </c>
      <c r="J7658">
        <v>100.15</v>
      </c>
      <c r="M7658">
        <v>100.15</v>
      </c>
      <c r="N7658">
        <f t="shared" si="119"/>
        <v>0</v>
      </c>
    </row>
    <row r="7659" spans="1:14" x14ac:dyDescent="0.2">
      <c r="A7659" t="s">
        <v>7918</v>
      </c>
      <c r="B7659" t="s">
        <v>34328</v>
      </c>
      <c r="I7659" t="s">
        <v>5</v>
      </c>
      <c r="J7659">
        <v>17.239999999999998</v>
      </c>
      <c r="M7659">
        <v>17.239999999999998</v>
      </c>
      <c r="N7659">
        <f t="shared" si="119"/>
        <v>0</v>
      </c>
    </row>
    <row r="7660" spans="1:14" x14ac:dyDescent="0.2">
      <c r="A7660" t="s">
        <v>7919</v>
      </c>
      <c r="B7660" t="s">
        <v>34328</v>
      </c>
      <c r="I7660" t="s">
        <v>5</v>
      </c>
      <c r="J7660">
        <v>17.239999999999998</v>
      </c>
      <c r="M7660">
        <v>17.239999999999998</v>
      </c>
      <c r="N7660">
        <f t="shared" si="119"/>
        <v>0</v>
      </c>
    </row>
    <row r="7661" spans="1:14" x14ac:dyDescent="0.2">
      <c r="A7661" t="s">
        <v>7920</v>
      </c>
      <c r="B7661" t="s">
        <v>34329</v>
      </c>
      <c r="I7661" t="s">
        <v>5</v>
      </c>
      <c r="J7661">
        <v>23.06</v>
      </c>
      <c r="M7661">
        <v>23.06</v>
      </c>
      <c r="N7661">
        <f t="shared" si="119"/>
        <v>0</v>
      </c>
    </row>
    <row r="7662" spans="1:14" x14ac:dyDescent="0.2">
      <c r="A7662" t="s">
        <v>7921</v>
      </c>
      <c r="B7662" t="s">
        <v>34329</v>
      </c>
      <c r="I7662" t="s">
        <v>5</v>
      </c>
      <c r="J7662">
        <v>23.06</v>
      </c>
      <c r="M7662">
        <v>23.06</v>
      </c>
      <c r="N7662">
        <f t="shared" si="119"/>
        <v>0</v>
      </c>
    </row>
    <row r="7663" spans="1:14" x14ac:dyDescent="0.2">
      <c r="A7663" t="s">
        <v>7922</v>
      </c>
      <c r="B7663" t="s">
        <v>34330</v>
      </c>
      <c r="I7663" t="s">
        <v>5</v>
      </c>
      <c r="J7663">
        <v>41.45</v>
      </c>
      <c r="M7663">
        <v>41.45</v>
      </c>
      <c r="N7663">
        <f t="shared" si="119"/>
        <v>0</v>
      </c>
    </row>
    <row r="7664" spans="1:14" x14ac:dyDescent="0.2">
      <c r="A7664" t="s">
        <v>7923</v>
      </c>
      <c r="B7664" t="s">
        <v>34330</v>
      </c>
      <c r="I7664" t="s">
        <v>5</v>
      </c>
      <c r="J7664">
        <v>41.45</v>
      </c>
      <c r="M7664">
        <v>41.45</v>
      </c>
      <c r="N7664">
        <f t="shared" si="119"/>
        <v>0</v>
      </c>
    </row>
    <row r="7665" spans="1:14" x14ac:dyDescent="0.2">
      <c r="A7665" t="s">
        <v>7924</v>
      </c>
      <c r="B7665" t="s">
        <v>34331</v>
      </c>
      <c r="I7665" t="s">
        <v>5</v>
      </c>
      <c r="J7665">
        <v>34.450000000000003</v>
      </c>
      <c r="M7665">
        <v>34.450000000000003</v>
      </c>
      <c r="N7665">
        <f t="shared" si="119"/>
        <v>0</v>
      </c>
    </row>
    <row r="7666" spans="1:14" x14ac:dyDescent="0.2">
      <c r="A7666" t="s">
        <v>7925</v>
      </c>
      <c r="B7666" t="s">
        <v>34331</v>
      </c>
      <c r="I7666" t="s">
        <v>5</v>
      </c>
      <c r="J7666">
        <v>34.450000000000003</v>
      </c>
      <c r="M7666">
        <v>34.450000000000003</v>
      </c>
      <c r="N7666">
        <f t="shared" si="119"/>
        <v>0</v>
      </c>
    </row>
    <row r="7667" spans="1:14" x14ac:dyDescent="0.2">
      <c r="A7667" t="s">
        <v>7926</v>
      </c>
      <c r="B7667" t="s">
        <v>34332</v>
      </c>
      <c r="I7667" t="s">
        <v>5</v>
      </c>
      <c r="J7667">
        <v>77.3</v>
      </c>
      <c r="M7667">
        <v>77.3</v>
      </c>
      <c r="N7667">
        <f t="shared" si="119"/>
        <v>0</v>
      </c>
    </row>
    <row r="7668" spans="1:14" x14ac:dyDescent="0.2">
      <c r="A7668" t="s">
        <v>7927</v>
      </c>
      <c r="B7668" t="s">
        <v>34332</v>
      </c>
      <c r="I7668" t="s">
        <v>5</v>
      </c>
      <c r="J7668">
        <v>77.3</v>
      </c>
      <c r="M7668">
        <v>77.3</v>
      </c>
      <c r="N7668">
        <f t="shared" si="119"/>
        <v>0</v>
      </c>
    </row>
    <row r="7669" spans="1:14" x14ac:dyDescent="0.2">
      <c r="A7669" t="s">
        <v>7928</v>
      </c>
      <c r="B7669" t="s">
        <v>34333</v>
      </c>
      <c r="I7669" t="s">
        <v>5</v>
      </c>
      <c r="J7669">
        <v>78.239999999999995</v>
      </c>
      <c r="M7669">
        <v>78.239999999999995</v>
      </c>
      <c r="N7669">
        <f t="shared" si="119"/>
        <v>0</v>
      </c>
    </row>
    <row r="7670" spans="1:14" x14ac:dyDescent="0.2">
      <c r="A7670" t="s">
        <v>7929</v>
      </c>
      <c r="B7670" t="s">
        <v>34333</v>
      </c>
      <c r="I7670" t="s">
        <v>5</v>
      </c>
      <c r="J7670">
        <v>78.239999999999995</v>
      </c>
      <c r="M7670">
        <v>78.239999999999995</v>
      </c>
      <c r="N7670">
        <f t="shared" si="119"/>
        <v>0</v>
      </c>
    </row>
    <row r="7671" spans="1:14" x14ac:dyDescent="0.2">
      <c r="A7671" t="s">
        <v>7930</v>
      </c>
      <c r="B7671" t="s">
        <v>34334</v>
      </c>
      <c r="I7671" t="s">
        <v>5</v>
      </c>
      <c r="J7671">
        <v>132.25</v>
      </c>
      <c r="M7671">
        <v>132.25</v>
      </c>
      <c r="N7671">
        <f t="shared" si="119"/>
        <v>0</v>
      </c>
    </row>
    <row r="7672" spans="1:14" x14ac:dyDescent="0.2">
      <c r="A7672" t="s">
        <v>7931</v>
      </c>
      <c r="B7672" t="s">
        <v>34334</v>
      </c>
      <c r="I7672" t="s">
        <v>5</v>
      </c>
      <c r="J7672">
        <v>132.25</v>
      </c>
      <c r="M7672">
        <v>132.25</v>
      </c>
      <c r="N7672">
        <f t="shared" si="119"/>
        <v>0</v>
      </c>
    </row>
    <row r="7673" spans="1:14" x14ac:dyDescent="0.2">
      <c r="A7673" t="s">
        <v>7932</v>
      </c>
      <c r="B7673" t="s">
        <v>34335</v>
      </c>
      <c r="I7673" t="s">
        <v>5</v>
      </c>
      <c r="J7673">
        <v>137.29</v>
      </c>
      <c r="M7673">
        <v>137.29</v>
      </c>
      <c r="N7673">
        <f t="shared" si="119"/>
        <v>0</v>
      </c>
    </row>
    <row r="7674" spans="1:14" x14ac:dyDescent="0.2">
      <c r="A7674" t="s">
        <v>7933</v>
      </c>
      <c r="B7674" t="s">
        <v>34335</v>
      </c>
      <c r="I7674" t="s">
        <v>5</v>
      </c>
      <c r="J7674">
        <v>137.29</v>
      </c>
      <c r="M7674">
        <v>137.29</v>
      </c>
      <c r="N7674">
        <f t="shared" si="119"/>
        <v>0</v>
      </c>
    </row>
    <row r="7675" spans="1:14" x14ac:dyDescent="0.2">
      <c r="A7675" t="s">
        <v>7934</v>
      </c>
      <c r="B7675" t="s">
        <v>34336</v>
      </c>
      <c r="I7675" t="s">
        <v>5</v>
      </c>
      <c r="J7675">
        <v>141.25</v>
      </c>
      <c r="M7675">
        <v>141.25</v>
      </c>
      <c r="N7675">
        <f t="shared" si="119"/>
        <v>0</v>
      </c>
    </row>
    <row r="7676" spans="1:14" x14ac:dyDescent="0.2">
      <c r="A7676" t="s">
        <v>7935</v>
      </c>
      <c r="B7676" t="s">
        <v>34336</v>
      </c>
      <c r="I7676" t="s">
        <v>5</v>
      </c>
      <c r="J7676">
        <v>141.25</v>
      </c>
      <c r="M7676">
        <v>141.25</v>
      </c>
      <c r="N7676">
        <f t="shared" si="119"/>
        <v>0</v>
      </c>
    </row>
    <row r="7677" spans="1:14" x14ac:dyDescent="0.2">
      <c r="A7677" t="s">
        <v>7936</v>
      </c>
      <c r="B7677" t="s">
        <v>34337</v>
      </c>
      <c r="I7677" t="s">
        <v>5</v>
      </c>
      <c r="J7677">
        <v>12.9</v>
      </c>
      <c r="M7677">
        <v>12.9</v>
      </c>
      <c r="N7677">
        <f t="shared" si="119"/>
        <v>0</v>
      </c>
    </row>
    <row r="7678" spans="1:14" x14ac:dyDescent="0.2">
      <c r="A7678" t="s">
        <v>7937</v>
      </c>
      <c r="B7678" t="s">
        <v>34337</v>
      </c>
      <c r="I7678" t="s">
        <v>5</v>
      </c>
      <c r="J7678">
        <v>12.9</v>
      </c>
      <c r="M7678">
        <v>12.9</v>
      </c>
      <c r="N7678">
        <f t="shared" si="119"/>
        <v>0</v>
      </c>
    </row>
    <row r="7679" spans="1:14" x14ac:dyDescent="0.2">
      <c r="A7679" t="s">
        <v>7938</v>
      </c>
      <c r="B7679" t="s">
        <v>34338</v>
      </c>
      <c r="I7679" t="s">
        <v>5</v>
      </c>
      <c r="J7679">
        <v>18.13</v>
      </c>
      <c r="M7679">
        <v>18.13</v>
      </c>
      <c r="N7679">
        <f t="shared" si="119"/>
        <v>0</v>
      </c>
    </row>
    <row r="7680" spans="1:14" x14ac:dyDescent="0.2">
      <c r="A7680" t="s">
        <v>7939</v>
      </c>
      <c r="B7680" t="s">
        <v>34338</v>
      </c>
      <c r="I7680" t="s">
        <v>5</v>
      </c>
      <c r="J7680">
        <v>18.13</v>
      </c>
      <c r="M7680">
        <v>18.13</v>
      </c>
      <c r="N7680">
        <f t="shared" si="119"/>
        <v>0</v>
      </c>
    </row>
    <row r="7681" spans="1:14" x14ac:dyDescent="0.2">
      <c r="A7681" t="s">
        <v>7940</v>
      </c>
      <c r="B7681" t="s">
        <v>34339</v>
      </c>
      <c r="I7681" t="s">
        <v>4</v>
      </c>
      <c r="J7681">
        <v>65.260000000000005</v>
      </c>
      <c r="M7681">
        <v>65.260000000000005</v>
      </c>
      <c r="N7681">
        <f t="shared" si="119"/>
        <v>0</v>
      </c>
    </row>
    <row r="7682" spans="1:14" x14ac:dyDescent="0.2">
      <c r="A7682" t="s">
        <v>7941</v>
      </c>
      <c r="B7682" t="s">
        <v>34339</v>
      </c>
      <c r="I7682" t="s">
        <v>4</v>
      </c>
      <c r="J7682">
        <v>65.260000000000005</v>
      </c>
      <c r="M7682">
        <v>65.260000000000005</v>
      </c>
      <c r="N7682">
        <f t="shared" si="119"/>
        <v>0</v>
      </c>
    </row>
    <row r="7683" spans="1:14" x14ac:dyDescent="0.2">
      <c r="A7683" t="s">
        <v>7942</v>
      </c>
      <c r="B7683" t="s">
        <v>34340</v>
      </c>
      <c r="I7683" t="s">
        <v>4</v>
      </c>
      <c r="J7683">
        <v>142.19</v>
      </c>
      <c r="M7683">
        <v>142.19</v>
      </c>
      <c r="N7683">
        <f t="shared" si="119"/>
        <v>0</v>
      </c>
    </row>
    <row r="7684" spans="1:14" x14ac:dyDescent="0.2">
      <c r="A7684" t="s">
        <v>7943</v>
      </c>
      <c r="B7684" t="s">
        <v>34340</v>
      </c>
      <c r="I7684" t="s">
        <v>4</v>
      </c>
      <c r="J7684">
        <v>142.19</v>
      </c>
      <c r="M7684">
        <v>142.19</v>
      </c>
      <c r="N7684">
        <f t="shared" ref="N7684:N7747" si="120">J7684-M7684</f>
        <v>0</v>
      </c>
    </row>
    <row r="7685" spans="1:14" x14ac:dyDescent="0.2">
      <c r="A7685" t="s">
        <v>7944</v>
      </c>
      <c r="B7685" t="s">
        <v>34341</v>
      </c>
      <c r="I7685" t="s">
        <v>4</v>
      </c>
      <c r="J7685">
        <v>297.62</v>
      </c>
      <c r="M7685">
        <v>297.62</v>
      </c>
      <c r="N7685">
        <f t="shared" si="120"/>
        <v>0</v>
      </c>
    </row>
    <row r="7686" spans="1:14" x14ac:dyDescent="0.2">
      <c r="A7686" t="s">
        <v>7945</v>
      </c>
      <c r="B7686" t="s">
        <v>34341</v>
      </c>
      <c r="I7686" t="s">
        <v>4</v>
      </c>
      <c r="J7686">
        <v>297.62</v>
      </c>
      <c r="M7686">
        <v>297.62</v>
      </c>
      <c r="N7686">
        <f t="shared" si="120"/>
        <v>0</v>
      </c>
    </row>
    <row r="7687" spans="1:14" x14ac:dyDescent="0.2">
      <c r="A7687" t="s">
        <v>7946</v>
      </c>
      <c r="B7687" t="s">
        <v>34342</v>
      </c>
      <c r="I7687" t="s">
        <v>4</v>
      </c>
      <c r="J7687">
        <v>453.08</v>
      </c>
      <c r="M7687">
        <v>453.08</v>
      </c>
      <c r="N7687">
        <f t="shared" si="120"/>
        <v>0</v>
      </c>
    </row>
    <row r="7688" spans="1:14" x14ac:dyDescent="0.2">
      <c r="A7688" t="s">
        <v>7947</v>
      </c>
      <c r="B7688" t="s">
        <v>34342</v>
      </c>
      <c r="I7688" t="s">
        <v>4</v>
      </c>
      <c r="J7688">
        <v>453.08</v>
      </c>
      <c r="M7688">
        <v>453.08</v>
      </c>
      <c r="N7688">
        <f t="shared" si="120"/>
        <v>0</v>
      </c>
    </row>
    <row r="7689" spans="1:14" x14ac:dyDescent="0.2">
      <c r="A7689" t="s">
        <v>7948</v>
      </c>
      <c r="B7689" t="s">
        <v>34343</v>
      </c>
      <c r="I7689" t="s">
        <v>4</v>
      </c>
      <c r="J7689">
        <v>643.38</v>
      </c>
      <c r="M7689">
        <v>643.38</v>
      </c>
      <c r="N7689">
        <f t="shared" si="120"/>
        <v>0</v>
      </c>
    </row>
    <row r="7690" spans="1:14" x14ac:dyDescent="0.2">
      <c r="A7690" t="s">
        <v>7949</v>
      </c>
      <c r="B7690" t="s">
        <v>34343</v>
      </c>
      <c r="I7690" t="s">
        <v>4</v>
      </c>
      <c r="J7690">
        <v>643.38</v>
      </c>
      <c r="M7690">
        <v>643.38</v>
      </c>
      <c r="N7690">
        <f t="shared" si="120"/>
        <v>0</v>
      </c>
    </row>
    <row r="7691" spans="1:14" x14ac:dyDescent="0.2">
      <c r="A7691" t="s">
        <v>7950</v>
      </c>
      <c r="B7691" t="s">
        <v>34344</v>
      </c>
      <c r="I7691" t="s">
        <v>4</v>
      </c>
      <c r="J7691">
        <v>1304.6400000000001</v>
      </c>
      <c r="M7691">
        <v>1304.6400000000001</v>
      </c>
      <c r="N7691">
        <f t="shared" si="120"/>
        <v>0</v>
      </c>
    </row>
    <row r="7692" spans="1:14" x14ac:dyDescent="0.2">
      <c r="A7692" t="s">
        <v>7951</v>
      </c>
      <c r="B7692" t="s">
        <v>34344</v>
      </c>
      <c r="I7692" t="s">
        <v>4</v>
      </c>
      <c r="J7692">
        <v>1304.6400000000001</v>
      </c>
      <c r="M7692">
        <v>1304.6400000000001</v>
      </c>
      <c r="N7692">
        <f t="shared" si="120"/>
        <v>0</v>
      </c>
    </row>
    <row r="7693" spans="1:14" x14ac:dyDescent="0.2">
      <c r="A7693" t="s">
        <v>7952</v>
      </c>
      <c r="B7693" t="s">
        <v>34345</v>
      </c>
      <c r="I7693" t="s">
        <v>4</v>
      </c>
      <c r="J7693">
        <v>2019.57</v>
      </c>
      <c r="M7693">
        <v>2019.57</v>
      </c>
      <c r="N7693">
        <f t="shared" si="120"/>
        <v>0</v>
      </c>
    </row>
    <row r="7694" spans="1:14" x14ac:dyDescent="0.2">
      <c r="A7694" t="s">
        <v>7953</v>
      </c>
      <c r="B7694" t="s">
        <v>34345</v>
      </c>
      <c r="I7694" t="s">
        <v>4</v>
      </c>
      <c r="J7694">
        <v>2019.57</v>
      </c>
      <c r="M7694">
        <v>2019.57</v>
      </c>
      <c r="N7694">
        <f t="shared" si="120"/>
        <v>0</v>
      </c>
    </row>
    <row r="7695" spans="1:14" x14ac:dyDescent="0.2">
      <c r="A7695" t="s">
        <v>7954</v>
      </c>
      <c r="B7695" t="s">
        <v>34346</v>
      </c>
      <c r="I7695" t="s">
        <v>5</v>
      </c>
      <c r="J7695">
        <v>73.069999999999993</v>
      </c>
      <c r="M7695">
        <v>73.069999999999993</v>
      </c>
      <c r="N7695">
        <f t="shared" si="120"/>
        <v>0</v>
      </c>
    </row>
    <row r="7696" spans="1:14" x14ac:dyDescent="0.2">
      <c r="A7696" t="s">
        <v>7955</v>
      </c>
      <c r="B7696" t="s">
        <v>34346</v>
      </c>
      <c r="I7696" t="s">
        <v>5</v>
      </c>
      <c r="J7696">
        <v>73.069999999999993</v>
      </c>
      <c r="M7696">
        <v>73.069999999999993</v>
      </c>
      <c r="N7696">
        <f t="shared" si="120"/>
        <v>0</v>
      </c>
    </row>
    <row r="7697" spans="1:14" x14ac:dyDescent="0.2">
      <c r="A7697" t="s">
        <v>7956</v>
      </c>
      <c r="B7697" t="s">
        <v>34347</v>
      </c>
      <c r="I7697" t="s">
        <v>5</v>
      </c>
      <c r="J7697">
        <v>161.27000000000001</v>
      </c>
      <c r="M7697">
        <v>161.27000000000001</v>
      </c>
      <c r="N7697">
        <f t="shared" si="120"/>
        <v>0</v>
      </c>
    </row>
    <row r="7698" spans="1:14" x14ac:dyDescent="0.2">
      <c r="A7698" t="s">
        <v>7957</v>
      </c>
      <c r="B7698" t="s">
        <v>34347</v>
      </c>
      <c r="I7698" t="s">
        <v>5</v>
      </c>
      <c r="J7698">
        <v>161.27000000000001</v>
      </c>
      <c r="M7698">
        <v>161.27000000000001</v>
      </c>
      <c r="N7698">
        <f t="shared" si="120"/>
        <v>0</v>
      </c>
    </row>
    <row r="7699" spans="1:14" x14ac:dyDescent="0.2">
      <c r="A7699" t="s">
        <v>7958</v>
      </c>
      <c r="B7699" t="s">
        <v>34348</v>
      </c>
      <c r="I7699" t="s">
        <v>5</v>
      </c>
      <c r="J7699">
        <v>287.64999999999998</v>
      </c>
      <c r="M7699">
        <v>287.64999999999998</v>
      </c>
      <c r="N7699">
        <f t="shared" si="120"/>
        <v>0</v>
      </c>
    </row>
    <row r="7700" spans="1:14" x14ac:dyDescent="0.2">
      <c r="A7700" t="s">
        <v>7959</v>
      </c>
      <c r="B7700" t="s">
        <v>34348</v>
      </c>
      <c r="I7700" t="s">
        <v>5</v>
      </c>
      <c r="J7700">
        <v>287.64999999999998</v>
      </c>
      <c r="M7700">
        <v>287.64999999999998</v>
      </c>
      <c r="N7700">
        <f t="shared" si="120"/>
        <v>0</v>
      </c>
    </row>
    <row r="7701" spans="1:14" x14ac:dyDescent="0.2">
      <c r="A7701" t="s">
        <v>7960</v>
      </c>
      <c r="B7701" t="s">
        <v>34349</v>
      </c>
      <c r="I7701" t="s">
        <v>5</v>
      </c>
      <c r="J7701">
        <v>523.95000000000005</v>
      </c>
      <c r="M7701">
        <v>523.95000000000005</v>
      </c>
      <c r="N7701">
        <f t="shared" si="120"/>
        <v>0</v>
      </c>
    </row>
    <row r="7702" spans="1:14" x14ac:dyDescent="0.2">
      <c r="A7702" t="s">
        <v>7961</v>
      </c>
      <c r="B7702" t="s">
        <v>34349</v>
      </c>
      <c r="I7702" t="s">
        <v>5</v>
      </c>
      <c r="J7702">
        <v>523.95000000000005</v>
      </c>
      <c r="M7702">
        <v>523.95000000000005</v>
      </c>
      <c r="N7702">
        <f t="shared" si="120"/>
        <v>0</v>
      </c>
    </row>
    <row r="7703" spans="1:14" x14ac:dyDescent="0.2">
      <c r="A7703" t="s">
        <v>7962</v>
      </c>
      <c r="B7703" t="s">
        <v>34350</v>
      </c>
      <c r="I7703" t="s">
        <v>5</v>
      </c>
      <c r="J7703">
        <v>719.13</v>
      </c>
      <c r="M7703">
        <v>719.13</v>
      </c>
      <c r="N7703">
        <f t="shared" si="120"/>
        <v>0</v>
      </c>
    </row>
    <row r="7704" spans="1:14" x14ac:dyDescent="0.2">
      <c r="A7704" t="s">
        <v>7963</v>
      </c>
      <c r="B7704" t="s">
        <v>34350</v>
      </c>
      <c r="I7704" t="s">
        <v>5</v>
      </c>
      <c r="J7704">
        <v>719.13</v>
      </c>
      <c r="M7704">
        <v>719.13</v>
      </c>
      <c r="N7704">
        <f t="shared" si="120"/>
        <v>0</v>
      </c>
    </row>
    <row r="7705" spans="1:14" x14ac:dyDescent="0.2">
      <c r="A7705" t="s">
        <v>7964</v>
      </c>
      <c r="B7705" t="s">
        <v>34351</v>
      </c>
      <c r="I7705" t="s">
        <v>4</v>
      </c>
      <c r="J7705">
        <v>8.5299999999999994</v>
      </c>
      <c r="M7705">
        <v>8.5299999999999994</v>
      </c>
      <c r="N7705">
        <f t="shared" si="120"/>
        <v>0</v>
      </c>
    </row>
    <row r="7706" spans="1:14" x14ac:dyDescent="0.2">
      <c r="A7706" t="s">
        <v>7965</v>
      </c>
      <c r="B7706" t="s">
        <v>34351</v>
      </c>
      <c r="I7706" t="s">
        <v>4</v>
      </c>
      <c r="J7706">
        <v>8.5299999999999994</v>
      </c>
      <c r="M7706">
        <v>8.5299999999999994</v>
      </c>
      <c r="N7706">
        <f t="shared" si="120"/>
        <v>0</v>
      </c>
    </row>
    <row r="7707" spans="1:14" x14ac:dyDescent="0.2">
      <c r="A7707" t="s">
        <v>7966</v>
      </c>
      <c r="B7707" t="s">
        <v>34352</v>
      </c>
      <c r="I7707" t="s">
        <v>4</v>
      </c>
      <c r="J7707">
        <v>12.09</v>
      </c>
      <c r="M7707">
        <v>12.09</v>
      </c>
      <c r="N7707">
        <f t="shared" si="120"/>
        <v>0</v>
      </c>
    </row>
    <row r="7708" spans="1:14" x14ac:dyDescent="0.2">
      <c r="A7708" t="s">
        <v>7967</v>
      </c>
      <c r="B7708" t="s">
        <v>34352</v>
      </c>
      <c r="I7708" t="s">
        <v>4</v>
      </c>
      <c r="J7708">
        <v>12.09</v>
      </c>
      <c r="M7708">
        <v>12.09</v>
      </c>
      <c r="N7708">
        <f t="shared" si="120"/>
        <v>0</v>
      </c>
    </row>
    <row r="7709" spans="1:14" x14ac:dyDescent="0.2">
      <c r="A7709" t="s">
        <v>7968</v>
      </c>
      <c r="B7709" t="s">
        <v>34353</v>
      </c>
      <c r="I7709" t="s">
        <v>4</v>
      </c>
      <c r="J7709">
        <v>23.44</v>
      </c>
      <c r="M7709">
        <v>23.44</v>
      </c>
      <c r="N7709">
        <f t="shared" si="120"/>
        <v>0</v>
      </c>
    </row>
    <row r="7710" spans="1:14" x14ac:dyDescent="0.2">
      <c r="A7710" t="s">
        <v>7969</v>
      </c>
      <c r="B7710" t="s">
        <v>34353</v>
      </c>
      <c r="I7710" t="s">
        <v>4</v>
      </c>
      <c r="J7710">
        <v>23.44</v>
      </c>
      <c r="M7710">
        <v>23.44</v>
      </c>
      <c r="N7710">
        <f t="shared" si="120"/>
        <v>0</v>
      </c>
    </row>
    <row r="7711" spans="1:14" x14ac:dyDescent="0.2">
      <c r="A7711" t="s">
        <v>7970</v>
      </c>
      <c r="B7711" t="s">
        <v>34354</v>
      </c>
      <c r="I7711" t="s">
        <v>4</v>
      </c>
      <c r="J7711">
        <v>37.6</v>
      </c>
      <c r="M7711">
        <v>37.6</v>
      </c>
      <c r="N7711">
        <f t="shared" si="120"/>
        <v>0</v>
      </c>
    </row>
    <row r="7712" spans="1:14" x14ac:dyDescent="0.2">
      <c r="A7712" t="s">
        <v>7971</v>
      </c>
      <c r="B7712" t="s">
        <v>34354</v>
      </c>
      <c r="I7712" t="s">
        <v>4</v>
      </c>
      <c r="J7712">
        <v>37.6</v>
      </c>
      <c r="M7712">
        <v>37.6</v>
      </c>
      <c r="N7712">
        <f t="shared" si="120"/>
        <v>0</v>
      </c>
    </row>
    <row r="7713" spans="1:14" x14ac:dyDescent="0.2">
      <c r="A7713" t="s">
        <v>7972</v>
      </c>
      <c r="B7713" t="s">
        <v>34355</v>
      </c>
      <c r="I7713" t="s">
        <v>4</v>
      </c>
      <c r="J7713">
        <v>40.06</v>
      </c>
      <c r="M7713">
        <v>40.06</v>
      </c>
      <c r="N7713">
        <f t="shared" si="120"/>
        <v>0</v>
      </c>
    </row>
    <row r="7714" spans="1:14" x14ac:dyDescent="0.2">
      <c r="A7714" t="s">
        <v>7973</v>
      </c>
      <c r="B7714" t="s">
        <v>34355</v>
      </c>
      <c r="I7714" t="s">
        <v>4</v>
      </c>
      <c r="J7714">
        <v>40.06</v>
      </c>
      <c r="M7714">
        <v>40.06</v>
      </c>
      <c r="N7714">
        <f t="shared" si="120"/>
        <v>0</v>
      </c>
    </row>
    <row r="7715" spans="1:14" x14ac:dyDescent="0.2">
      <c r="A7715" t="s">
        <v>7974</v>
      </c>
      <c r="B7715" t="s">
        <v>34356</v>
      </c>
      <c r="I7715" t="s">
        <v>4</v>
      </c>
      <c r="J7715">
        <v>89.5</v>
      </c>
      <c r="M7715">
        <v>89.5</v>
      </c>
      <c r="N7715">
        <f t="shared" si="120"/>
        <v>0</v>
      </c>
    </row>
    <row r="7716" spans="1:14" x14ac:dyDescent="0.2">
      <c r="A7716" t="s">
        <v>7975</v>
      </c>
      <c r="B7716" t="s">
        <v>34356</v>
      </c>
      <c r="I7716" t="s">
        <v>4</v>
      </c>
      <c r="J7716">
        <v>89.5</v>
      </c>
      <c r="M7716">
        <v>89.5</v>
      </c>
      <c r="N7716">
        <f t="shared" si="120"/>
        <v>0</v>
      </c>
    </row>
    <row r="7717" spans="1:14" x14ac:dyDescent="0.2">
      <c r="A7717" t="s">
        <v>7976</v>
      </c>
      <c r="B7717" t="s">
        <v>34357</v>
      </c>
      <c r="I7717" t="s">
        <v>4</v>
      </c>
      <c r="J7717">
        <v>107.54</v>
      </c>
      <c r="M7717">
        <v>107.54</v>
      </c>
      <c r="N7717">
        <f t="shared" si="120"/>
        <v>0</v>
      </c>
    </row>
    <row r="7718" spans="1:14" x14ac:dyDescent="0.2">
      <c r="A7718" t="s">
        <v>7977</v>
      </c>
      <c r="B7718" t="s">
        <v>34357</v>
      </c>
      <c r="I7718" t="s">
        <v>4</v>
      </c>
      <c r="J7718">
        <v>107.54</v>
      </c>
      <c r="M7718">
        <v>107.54</v>
      </c>
      <c r="N7718">
        <f t="shared" si="120"/>
        <v>0</v>
      </c>
    </row>
    <row r="7719" spans="1:14" x14ac:dyDescent="0.2">
      <c r="A7719" t="s">
        <v>7978</v>
      </c>
      <c r="B7719" t="s">
        <v>34358</v>
      </c>
      <c r="I7719" t="s">
        <v>4</v>
      </c>
      <c r="J7719">
        <v>3.49</v>
      </c>
      <c r="M7719">
        <v>3.49</v>
      </c>
      <c r="N7719">
        <f t="shared" si="120"/>
        <v>0</v>
      </c>
    </row>
    <row r="7720" spans="1:14" x14ac:dyDescent="0.2">
      <c r="A7720" t="s">
        <v>7979</v>
      </c>
      <c r="B7720" t="s">
        <v>34358</v>
      </c>
      <c r="I7720" t="s">
        <v>4</v>
      </c>
      <c r="J7720">
        <v>3.49</v>
      </c>
      <c r="M7720">
        <v>3.49</v>
      </c>
      <c r="N7720">
        <f t="shared" si="120"/>
        <v>0</v>
      </c>
    </row>
    <row r="7721" spans="1:14" x14ac:dyDescent="0.2">
      <c r="A7721" t="s">
        <v>7980</v>
      </c>
      <c r="B7721" t="s">
        <v>34359</v>
      </c>
      <c r="I7721" t="s">
        <v>4</v>
      </c>
      <c r="J7721">
        <v>3.81</v>
      </c>
      <c r="M7721">
        <v>3.81</v>
      </c>
      <c r="N7721">
        <f t="shared" si="120"/>
        <v>0</v>
      </c>
    </row>
    <row r="7722" spans="1:14" x14ac:dyDescent="0.2">
      <c r="A7722" t="s">
        <v>7981</v>
      </c>
      <c r="B7722" t="s">
        <v>34359</v>
      </c>
      <c r="I7722" t="s">
        <v>4</v>
      </c>
      <c r="J7722">
        <v>3.81</v>
      </c>
      <c r="M7722">
        <v>3.81</v>
      </c>
      <c r="N7722">
        <f t="shared" si="120"/>
        <v>0</v>
      </c>
    </row>
    <row r="7723" spans="1:14" x14ac:dyDescent="0.2">
      <c r="A7723" t="s">
        <v>7982</v>
      </c>
      <c r="B7723" t="s">
        <v>34360</v>
      </c>
      <c r="I7723" t="s">
        <v>4</v>
      </c>
      <c r="J7723">
        <v>9.49</v>
      </c>
      <c r="M7723">
        <v>9.49</v>
      </c>
      <c r="N7723">
        <f t="shared" si="120"/>
        <v>0</v>
      </c>
    </row>
    <row r="7724" spans="1:14" x14ac:dyDescent="0.2">
      <c r="A7724" t="s">
        <v>7983</v>
      </c>
      <c r="B7724" t="s">
        <v>34360</v>
      </c>
      <c r="I7724" t="s">
        <v>4</v>
      </c>
      <c r="J7724">
        <v>9.49</v>
      </c>
      <c r="M7724">
        <v>9.49</v>
      </c>
      <c r="N7724">
        <f t="shared" si="120"/>
        <v>0</v>
      </c>
    </row>
    <row r="7725" spans="1:14" x14ac:dyDescent="0.2">
      <c r="A7725" t="s">
        <v>7984</v>
      </c>
      <c r="B7725" t="s">
        <v>34361</v>
      </c>
      <c r="I7725" t="s">
        <v>4</v>
      </c>
      <c r="J7725">
        <v>14.66</v>
      </c>
      <c r="M7725">
        <v>14.66</v>
      </c>
      <c r="N7725">
        <f t="shared" si="120"/>
        <v>0</v>
      </c>
    </row>
    <row r="7726" spans="1:14" x14ac:dyDescent="0.2">
      <c r="A7726" t="s">
        <v>7985</v>
      </c>
      <c r="B7726" t="s">
        <v>34361</v>
      </c>
      <c r="I7726" t="s">
        <v>4</v>
      </c>
      <c r="J7726">
        <v>14.66</v>
      </c>
      <c r="M7726">
        <v>14.66</v>
      </c>
      <c r="N7726">
        <f t="shared" si="120"/>
        <v>0</v>
      </c>
    </row>
    <row r="7727" spans="1:14" x14ac:dyDescent="0.2">
      <c r="A7727" t="s">
        <v>7986</v>
      </c>
      <c r="B7727" t="s">
        <v>34362</v>
      </c>
      <c r="I7727" t="s">
        <v>4</v>
      </c>
      <c r="J7727">
        <v>15.24</v>
      </c>
      <c r="M7727">
        <v>15.24</v>
      </c>
      <c r="N7727">
        <f t="shared" si="120"/>
        <v>0</v>
      </c>
    </row>
    <row r="7728" spans="1:14" x14ac:dyDescent="0.2">
      <c r="A7728" t="s">
        <v>7987</v>
      </c>
      <c r="B7728" t="s">
        <v>34362</v>
      </c>
      <c r="I7728" t="s">
        <v>4</v>
      </c>
      <c r="J7728">
        <v>15.24</v>
      </c>
      <c r="M7728">
        <v>15.24</v>
      </c>
      <c r="N7728">
        <f t="shared" si="120"/>
        <v>0</v>
      </c>
    </row>
    <row r="7729" spans="1:14" x14ac:dyDescent="0.2">
      <c r="A7729" t="s">
        <v>7988</v>
      </c>
      <c r="B7729" t="s">
        <v>34363</v>
      </c>
      <c r="I7729" t="s">
        <v>4</v>
      </c>
      <c r="J7729">
        <v>25.98</v>
      </c>
      <c r="M7729">
        <v>25.98</v>
      </c>
      <c r="N7729">
        <f t="shared" si="120"/>
        <v>0</v>
      </c>
    </row>
    <row r="7730" spans="1:14" x14ac:dyDescent="0.2">
      <c r="A7730" t="s">
        <v>7989</v>
      </c>
      <c r="B7730" t="s">
        <v>34363</v>
      </c>
      <c r="I7730" t="s">
        <v>4</v>
      </c>
      <c r="J7730">
        <v>25.98</v>
      </c>
      <c r="M7730">
        <v>25.98</v>
      </c>
      <c r="N7730">
        <f t="shared" si="120"/>
        <v>0</v>
      </c>
    </row>
    <row r="7731" spans="1:14" x14ac:dyDescent="0.2">
      <c r="A7731" t="s">
        <v>7990</v>
      </c>
      <c r="B7731" t="s">
        <v>34364</v>
      </c>
      <c r="I7731" t="s">
        <v>4</v>
      </c>
      <c r="J7731">
        <v>45.51</v>
      </c>
      <c r="M7731">
        <v>45.51</v>
      </c>
      <c r="N7731">
        <f t="shared" si="120"/>
        <v>0</v>
      </c>
    </row>
    <row r="7732" spans="1:14" x14ac:dyDescent="0.2">
      <c r="A7732" t="s">
        <v>7991</v>
      </c>
      <c r="B7732" t="s">
        <v>34364</v>
      </c>
      <c r="I7732" t="s">
        <v>4</v>
      </c>
      <c r="J7732">
        <v>45.51</v>
      </c>
      <c r="M7732">
        <v>45.51</v>
      </c>
      <c r="N7732">
        <f t="shared" si="120"/>
        <v>0</v>
      </c>
    </row>
    <row r="7733" spans="1:14" x14ac:dyDescent="0.2">
      <c r="A7733" t="s">
        <v>7992</v>
      </c>
      <c r="B7733" t="s">
        <v>34365</v>
      </c>
      <c r="I7733" t="s">
        <v>4</v>
      </c>
      <c r="J7733">
        <v>58.57</v>
      </c>
      <c r="M7733">
        <v>58.57</v>
      </c>
      <c r="N7733">
        <f t="shared" si="120"/>
        <v>0</v>
      </c>
    </row>
    <row r="7734" spans="1:14" x14ac:dyDescent="0.2">
      <c r="A7734" t="s">
        <v>7993</v>
      </c>
      <c r="B7734" t="s">
        <v>34365</v>
      </c>
      <c r="I7734" t="s">
        <v>4</v>
      </c>
      <c r="J7734">
        <v>58.57</v>
      </c>
      <c r="M7734">
        <v>58.57</v>
      </c>
      <c r="N7734">
        <f t="shared" si="120"/>
        <v>0</v>
      </c>
    </row>
    <row r="7735" spans="1:14" x14ac:dyDescent="0.2">
      <c r="A7735" t="s">
        <v>7994</v>
      </c>
      <c r="B7735" t="s">
        <v>34366</v>
      </c>
      <c r="I7735" t="s">
        <v>4</v>
      </c>
      <c r="J7735">
        <v>97.99</v>
      </c>
      <c r="M7735">
        <v>97.99</v>
      </c>
      <c r="N7735">
        <f t="shared" si="120"/>
        <v>0</v>
      </c>
    </row>
    <row r="7736" spans="1:14" x14ac:dyDescent="0.2">
      <c r="A7736" t="s">
        <v>7995</v>
      </c>
      <c r="B7736" t="s">
        <v>34366</v>
      </c>
      <c r="I7736" t="s">
        <v>4</v>
      </c>
      <c r="J7736">
        <v>97.99</v>
      </c>
      <c r="M7736">
        <v>97.99</v>
      </c>
      <c r="N7736">
        <f t="shared" si="120"/>
        <v>0</v>
      </c>
    </row>
    <row r="7737" spans="1:14" x14ac:dyDescent="0.2">
      <c r="A7737" t="s">
        <v>7996</v>
      </c>
      <c r="B7737" t="s">
        <v>34367</v>
      </c>
      <c r="I7737" t="s">
        <v>4</v>
      </c>
      <c r="J7737">
        <v>46.37</v>
      </c>
      <c r="M7737">
        <v>46.37</v>
      </c>
      <c r="N7737">
        <f t="shared" si="120"/>
        <v>0</v>
      </c>
    </row>
    <row r="7738" spans="1:14" x14ac:dyDescent="0.2">
      <c r="A7738" t="s">
        <v>7997</v>
      </c>
      <c r="B7738" t="s">
        <v>34367</v>
      </c>
      <c r="I7738" t="s">
        <v>4</v>
      </c>
      <c r="J7738">
        <v>46.37</v>
      </c>
      <c r="M7738">
        <v>46.37</v>
      </c>
      <c r="N7738">
        <f t="shared" si="120"/>
        <v>0</v>
      </c>
    </row>
    <row r="7739" spans="1:14" x14ac:dyDescent="0.2">
      <c r="A7739" t="s">
        <v>7998</v>
      </c>
      <c r="B7739" t="s">
        <v>34368</v>
      </c>
      <c r="I7739" t="s">
        <v>4</v>
      </c>
      <c r="J7739">
        <v>89.61</v>
      </c>
      <c r="M7739">
        <v>89.61</v>
      </c>
      <c r="N7739">
        <f t="shared" si="120"/>
        <v>0</v>
      </c>
    </row>
    <row r="7740" spans="1:14" x14ac:dyDescent="0.2">
      <c r="A7740" t="s">
        <v>7999</v>
      </c>
      <c r="B7740" t="s">
        <v>34368</v>
      </c>
      <c r="I7740" t="s">
        <v>4</v>
      </c>
      <c r="J7740">
        <v>89.61</v>
      </c>
      <c r="M7740">
        <v>89.61</v>
      </c>
      <c r="N7740">
        <f t="shared" si="120"/>
        <v>0</v>
      </c>
    </row>
    <row r="7741" spans="1:14" x14ac:dyDescent="0.2">
      <c r="A7741" t="s">
        <v>8000</v>
      </c>
      <c r="B7741" t="s">
        <v>34369</v>
      </c>
      <c r="I7741" t="s">
        <v>4</v>
      </c>
      <c r="J7741">
        <v>153.33000000000001</v>
      </c>
      <c r="M7741">
        <v>153.33000000000001</v>
      </c>
      <c r="N7741">
        <f t="shared" si="120"/>
        <v>0</v>
      </c>
    </row>
    <row r="7742" spans="1:14" x14ac:dyDescent="0.2">
      <c r="A7742" t="s">
        <v>8001</v>
      </c>
      <c r="B7742" t="s">
        <v>34369</v>
      </c>
      <c r="I7742" t="s">
        <v>4</v>
      </c>
      <c r="J7742">
        <v>153.33000000000001</v>
      </c>
      <c r="M7742">
        <v>153.33000000000001</v>
      </c>
      <c r="N7742">
        <f t="shared" si="120"/>
        <v>0</v>
      </c>
    </row>
    <row r="7743" spans="1:14" x14ac:dyDescent="0.2">
      <c r="A7743" t="s">
        <v>8002</v>
      </c>
      <c r="B7743" t="s">
        <v>34370</v>
      </c>
      <c r="I7743" t="s">
        <v>4</v>
      </c>
      <c r="J7743">
        <v>249.2</v>
      </c>
      <c r="M7743">
        <v>249.2</v>
      </c>
      <c r="N7743">
        <f t="shared" si="120"/>
        <v>0</v>
      </c>
    </row>
    <row r="7744" spans="1:14" x14ac:dyDescent="0.2">
      <c r="A7744" t="s">
        <v>8003</v>
      </c>
      <c r="B7744" t="s">
        <v>34370</v>
      </c>
      <c r="I7744" t="s">
        <v>4</v>
      </c>
      <c r="J7744">
        <v>249.2</v>
      </c>
      <c r="M7744">
        <v>249.2</v>
      </c>
      <c r="N7744">
        <f t="shared" si="120"/>
        <v>0</v>
      </c>
    </row>
    <row r="7745" spans="1:14" x14ac:dyDescent="0.2">
      <c r="A7745" t="s">
        <v>8004</v>
      </c>
      <c r="B7745" t="s">
        <v>34371</v>
      </c>
      <c r="I7745" t="s">
        <v>4</v>
      </c>
      <c r="J7745">
        <v>366.83</v>
      </c>
      <c r="M7745">
        <v>366.83</v>
      </c>
      <c r="N7745">
        <f t="shared" si="120"/>
        <v>0</v>
      </c>
    </row>
    <row r="7746" spans="1:14" x14ac:dyDescent="0.2">
      <c r="A7746" t="s">
        <v>8005</v>
      </c>
      <c r="B7746" t="s">
        <v>34371</v>
      </c>
      <c r="I7746" t="s">
        <v>4</v>
      </c>
      <c r="J7746">
        <v>366.83</v>
      </c>
      <c r="M7746">
        <v>366.83</v>
      </c>
      <c r="N7746">
        <f t="shared" si="120"/>
        <v>0</v>
      </c>
    </row>
    <row r="7747" spans="1:14" x14ac:dyDescent="0.2">
      <c r="A7747" t="s">
        <v>8006</v>
      </c>
      <c r="B7747" t="s">
        <v>34372</v>
      </c>
      <c r="I7747" t="s">
        <v>4</v>
      </c>
      <c r="J7747">
        <v>435.51</v>
      </c>
      <c r="M7747">
        <v>435.51</v>
      </c>
      <c r="N7747">
        <f t="shared" si="120"/>
        <v>0</v>
      </c>
    </row>
    <row r="7748" spans="1:14" x14ac:dyDescent="0.2">
      <c r="A7748" t="s">
        <v>8007</v>
      </c>
      <c r="B7748" t="s">
        <v>34372</v>
      </c>
      <c r="I7748" t="s">
        <v>4</v>
      </c>
      <c r="J7748">
        <v>435.51</v>
      </c>
      <c r="M7748">
        <v>435.51</v>
      </c>
      <c r="N7748">
        <f t="shared" ref="N7748:N7811" si="121">J7748-M7748</f>
        <v>0</v>
      </c>
    </row>
    <row r="7749" spans="1:14" x14ac:dyDescent="0.2">
      <c r="A7749" t="s">
        <v>8008</v>
      </c>
      <c r="B7749" t="s">
        <v>34373</v>
      </c>
      <c r="I7749" t="s">
        <v>4</v>
      </c>
      <c r="J7749">
        <v>564.09</v>
      </c>
      <c r="M7749">
        <v>564.09</v>
      </c>
      <c r="N7749">
        <f t="shared" si="121"/>
        <v>0</v>
      </c>
    </row>
    <row r="7750" spans="1:14" x14ac:dyDescent="0.2">
      <c r="A7750" t="s">
        <v>8009</v>
      </c>
      <c r="B7750" t="s">
        <v>34373</v>
      </c>
      <c r="I7750" t="s">
        <v>4</v>
      </c>
      <c r="J7750">
        <v>564.09</v>
      </c>
      <c r="M7750">
        <v>564.09</v>
      </c>
      <c r="N7750">
        <f t="shared" si="121"/>
        <v>0</v>
      </c>
    </row>
    <row r="7751" spans="1:14" x14ac:dyDescent="0.2">
      <c r="A7751" t="s">
        <v>8010</v>
      </c>
      <c r="B7751" t="s">
        <v>34374</v>
      </c>
      <c r="I7751" t="s">
        <v>5</v>
      </c>
      <c r="J7751">
        <v>44.26</v>
      </c>
      <c r="M7751">
        <v>44.26</v>
      </c>
      <c r="N7751">
        <f t="shared" si="121"/>
        <v>0</v>
      </c>
    </row>
    <row r="7752" spans="1:14" x14ac:dyDescent="0.2">
      <c r="A7752" t="s">
        <v>8011</v>
      </c>
      <c r="B7752" t="s">
        <v>34374</v>
      </c>
      <c r="I7752" t="s">
        <v>5</v>
      </c>
      <c r="J7752">
        <v>44.26</v>
      </c>
      <c r="M7752">
        <v>44.26</v>
      </c>
      <c r="N7752">
        <f t="shared" si="121"/>
        <v>0</v>
      </c>
    </row>
    <row r="7753" spans="1:14" x14ac:dyDescent="0.2">
      <c r="A7753" t="s">
        <v>8012</v>
      </c>
      <c r="B7753" t="s">
        <v>34375</v>
      </c>
      <c r="I7753" t="s">
        <v>5</v>
      </c>
      <c r="J7753">
        <v>163.18</v>
      </c>
      <c r="M7753">
        <v>163.18</v>
      </c>
      <c r="N7753">
        <f t="shared" si="121"/>
        <v>0</v>
      </c>
    </row>
    <row r="7754" spans="1:14" x14ac:dyDescent="0.2">
      <c r="A7754" t="s">
        <v>8013</v>
      </c>
      <c r="B7754" t="s">
        <v>34375</v>
      </c>
      <c r="I7754" t="s">
        <v>5</v>
      </c>
      <c r="J7754">
        <v>163.18</v>
      </c>
      <c r="M7754">
        <v>163.18</v>
      </c>
      <c r="N7754">
        <f t="shared" si="121"/>
        <v>0</v>
      </c>
    </row>
    <row r="7755" spans="1:14" x14ac:dyDescent="0.2">
      <c r="A7755" t="s">
        <v>8014</v>
      </c>
      <c r="B7755" t="s">
        <v>34376</v>
      </c>
      <c r="I7755" t="s">
        <v>5</v>
      </c>
      <c r="J7755">
        <v>32.299999999999997</v>
      </c>
      <c r="M7755">
        <v>32.299999999999997</v>
      </c>
      <c r="N7755">
        <f t="shared" si="121"/>
        <v>0</v>
      </c>
    </row>
    <row r="7756" spans="1:14" x14ac:dyDescent="0.2">
      <c r="A7756" t="s">
        <v>8015</v>
      </c>
      <c r="B7756" t="s">
        <v>34376</v>
      </c>
      <c r="I7756" t="s">
        <v>5</v>
      </c>
      <c r="J7756">
        <v>32.299999999999997</v>
      </c>
      <c r="M7756">
        <v>32.299999999999997</v>
      </c>
      <c r="N7756">
        <f t="shared" si="121"/>
        <v>0</v>
      </c>
    </row>
    <row r="7757" spans="1:14" x14ac:dyDescent="0.2">
      <c r="A7757" t="s">
        <v>8016</v>
      </c>
      <c r="B7757" t="s">
        <v>34377</v>
      </c>
      <c r="I7757" t="s">
        <v>5</v>
      </c>
      <c r="J7757">
        <v>96.54</v>
      </c>
      <c r="M7757">
        <v>96.54</v>
      </c>
      <c r="N7757">
        <f t="shared" si="121"/>
        <v>0</v>
      </c>
    </row>
    <row r="7758" spans="1:14" x14ac:dyDescent="0.2">
      <c r="A7758" t="s">
        <v>8017</v>
      </c>
      <c r="B7758" t="s">
        <v>34377</v>
      </c>
      <c r="I7758" t="s">
        <v>5</v>
      </c>
      <c r="J7758">
        <v>96.54</v>
      </c>
      <c r="M7758">
        <v>96.54</v>
      </c>
      <c r="N7758">
        <f t="shared" si="121"/>
        <v>0</v>
      </c>
    </row>
    <row r="7759" spans="1:14" x14ac:dyDescent="0.2">
      <c r="A7759" t="s">
        <v>8018</v>
      </c>
      <c r="B7759" t="s">
        <v>34378</v>
      </c>
      <c r="I7759" t="s">
        <v>5</v>
      </c>
      <c r="J7759">
        <v>32.840000000000003</v>
      </c>
      <c r="M7759">
        <v>32.840000000000003</v>
      </c>
      <c r="N7759">
        <f t="shared" si="121"/>
        <v>0</v>
      </c>
    </row>
    <row r="7760" spans="1:14" x14ac:dyDescent="0.2">
      <c r="A7760" t="s">
        <v>8019</v>
      </c>
      <c r="B7760" t="s">
        <v>34378</v>
      </c>
      <c r="I7760" t="s">
        <v>5</v>
      </c>
      <c r="J7760">
        <v>32.840000000000003</v>
      </c>
      <c r="M7760">
        <v>32.840000000000003</v>
      </c>
      <c r="N7760">
        <f t="shared" si="121"/>
        <v>0</v>
      </c>
    </row>
    <row r="7761" spans="1:14" x14ac:dyDescent="0.2">
      <c r="A7761" t="s">
        <v>8020</v>
      </c>
      <c r="B7761" t="s">
        <v>34379</v>
      </c>
      <c r="I7761" t="s">
        <v>5</v>
      </c>
      <c r="J7761">
        <v>144.74</v>
      </c>
      <c r="M7761">
        <v>144.74</v>
      </c>
      <c r="N7761">
        <f t="shared" si="121"/>
        <v>0</v>
      </c>
    </row>
    <row r="7762" spans="1:14" x14ac:dyDescent="0.2">
      <c r="A7762" t="s">
        <v>8021</v>
      </c>
      <c r="B7762" t="s">
        <v>34379</v>
      </c>
      <c r="I7762" t="s">
        <v>5</v>
      </c>
      <c r="J7762">
        <v>144.74</v>
      </c>
      <c r="M7762">
        <v>144.74</v>
      </c>
      <c r="N7762">
        <f t="shared" si="121"/>
        <v>0</v>
      </c>
    </row>
    <row r="7763" spans="1:14" x14ac:dyDescent="0.2">
      <c r="A7763" t="s">
        <v>8022</v>
      </c>
      <c r="B7763" t="s">
        <v>34380</v>
      </c>
      <c r="I7763" t="s">
        <v>5</v>
      </c>
      <c r="J7763">
        <v>4.45</v>
      </c>
      <c r="M7763">
        <v>4.45</v>
      </c>
      <c r="N7763">
        <f t="shared" si="121"/>
        <v>0</v>
      </c>
    </row>
    <row r="7764" spans="1:14" x14ac:dyDescent="0.2">
      <c r="A7764" t="s">
        <v>8023</v>
      </c>
      <c r="B7764" t="s">
        <v>34380</v>
      </c>
      <c r="I7764" t="s">
        <v>5</v>
      </c>
      <c r="J7764">
        <v>4.45</v>
      </c>
      <c r="M7764">
        <v>4.45</v>
      </c>
      <c r="N7764">
        <f t="shared" si="121"/>
        <v>0</v>
      </c>
    </row>
    <row r="7765" spans="1:14" x14ac:dyDescent="0.2">
      <c r="A7765" t="s">
        <v>8024</v>
      </c>
      <c r="B7765" t="s">
        <v>34381</v>
      </c>
      <c r="I7765" t="s">
        <v>5</v>
      </c>
      <c r="J7765">
        <v>48.47</v>
      </c>
      <c r="M7765">
        <v>48.47</v>
      </c>
      <c r="N7765">
        <f t="shared" si="121"/>
        <v>0</v>
      </c>
    </row>
    <row r="7766" spans="1:14" x14ac:dyDescent="0.2">
      <c r="A7766" t="s">
        <v>8025</v>
      </c>
      <c r="B7766" t="s">
        <v>34381</v>
      </c>
      <c r="I7766" t="s">
        <v>5</v>
      </c>
      <c r="J7766">
        <v>48.47</v>
      </c>
      <c r="M7766">
        <v>48.47</v>
      </c>
      <c r="N7766">
        <f t="shared" si="121"/>
        <v>0</v>
      </c>
    </row>
    <row r="7767" spans="1:14" x14ac:dyDescent="0.2">
      <c r="A7767" t="s">
        <v>8026</v>
      </c>
      <c r="B7767" t="s">
        <v>34382</v>
      </c>
      <c r="I7767" t="s">
        <v>5</v>
      </c>
      <c r="J7767">
        <v>89.14</v>
      </c>
      <c r="M7767">
        <v>89.14</v>
      </c>
      <c r="N7767">
        <f t="shared" si="121"/>
        <v>0</v>
      </c>
    </row>
    <row r="7768" spans="1:14" x14ac:dyDescent="0.2">
      <c r="A7768" t="s">
        <v>8027</v>
      </c>
      <c r="B7768" t="s">
        <v>34382</v>
      </c>
      <c r="I7768" t="s">
        <v>5</v>
      </c>
      <c r="J7768">
        <v>89.14</v>
      </c>
      <c r="M7768">
        <v>89.14</v>
      </c>
      <c r="N7768">
        <f t="shared" si="121"/>
        <v>0</v>
      </c>
    </row>
    <row r="7769" spans="1:14" x14ac:dyDescent="0.2">
      <c r="A7769" t="s">
        <v>8028</v>
      </c>
      <c r="B7769" t="s">
        <v>34383</v>
      </c>
      <c r="I7769" t="s">
        <v>5</v>
      </c>
      <c r="J7769">
        <v>72.22</v>
      </c>
      <c r="M7769">
        <v>72.22</v>
      </c>
      <c r="N7769">
        <f t="shared" si="121"/>
        <v>0</v>
      </c>
    </row>
    <row r="7770" spans="1:14" x14ac:dyDescent="0.2">
      <c r="A7770" t="s">
        <v>8029</v>
      </c>
      <c r="B7770" t="s">
        <v>34383</v>
      </c>
      <c r="I7770" t="s">
        <v>5</v>
      </c>
      <c r="J7770">
        <v>72.22</v>
      </c>
      <c r="M7770">
        <v>72.22</v>
      </c>
      <c r="N7770">
        <f t="shared" si="121"/>
        <v>0</v>
      </c>
    </row>
    <row r="7771" spans="1:14" x14ac:dyDescent="0.2">
      <c r="A7771" t="s">
        <v>8030</v>
      </c>
      <c r="B7771" t="s">
        <v>34384</v>
      </c>
      <c r="I7771" t="s">
        <v>5</v>
      </c>
      <c r="J7771">
        <v>116.44</v>
      </c>
      <c r="M7771">
        <v>116.44</v>
      </c>
      <c r="N7771">
        <f t="shared" si="121"/>
        <v>0</v>
      </c>
    </row>
    <row r="7772" spans="1:14" x14ac:dyDescent="0.2">
      <c r="A7772" t="s">
        <v>8031</v>
      </c>
      <c r="B7772" t="s">
        <v>34384</v>
      </c>
      <c r="I7772" t="s">
        <v>5</v>
      </c>
      <c r="J7772">
        <v>116.44</v>
      </c>
      <c r="M7772">
        <v>116.44</v>
      </c>
      <c r="N7772">
        <f t="shared" si="121"/>
        <v>0</v>
      </c>
    </row>
    <row r="7773" spans="1:14" x14ac:dyDescent="0.2">
      <c r="A7773" t="s">
        <v>8032</v>
      </c>
      <c r="B7773" t="s">
        <v>34385</v>
      </c>
      <c r="I7773" t="s">
        <v>4</v>
      </c>
      <c r="J7773">
        <v>170.85</v>
      </c>
      <c r="M7773">
        <v>170.85</v>
      </c>
      <c r="N7773">
        <f t="shared" si="121"/>
        <v>0</v>
      </c>
    </row>
    <row r="7774" spans="1:14" x14ac:dyDescent="0.2">
      <c r="A7774" t="s">
        <v>8033</v>
      </c>
      <c r="B7774" t="s">
        <v>34385</v>
      </c>
      <c r="I7774" t="s">
        <v>4</v>
      </c>
      <c r="J7774">
        <v>170.85</v>
      </c>
      <c r="M7774">
        <v>170.85</v>
      </c>
      <c r="N7774">
        <f t="shared" si="121"/>
        <v>0</v>
      </c>
    </row>
    <row r="7775" spans="1:14" x14ac:dyDescent="0.2">
      <c r="A7775" t="s">
        <v>8034</v>
      </c>
      <c r="B7775" t="s">
        <v>34386</v>
      </c>
      <c r="I7775" t="s">
        <v>4</v>
      </c>
      <c r="J7775">
        <v>226.78</v>
      </c>
      <c r="M7775">
        <v>226.78</v>
      </c>
      <c r="N7775">
        <f t="shared" si="121"/>
        <v>0</v>
      </c>
    </row>
    <row r="7776" spans="1:14" x14ac:dyDescent="0.2">
      <c r="A7776" t="s">
        <v>8035</v>
      </c>
      <c r="B7776" t="s">
        <v>34386</v>
      </c>
      <c r="I7776" t="s">
        <v>4</v>
      </c>
      <c r="J7776">
        <v>226.78</v>
      </c>
      <c r="M7776">
        <v>226.78</v>
      </c>
      <c r="N7776">
        <f t="shared" si="121"/>
        <v>0</v>
      </c>
    </row>
    <row r="7777" spans="1:14" x14ac:dyDescent="0.2">
      <c r="A7777" t="s">
        <v>8036</v>
      </c>
      <c r="B7777" t="s">
        <v>34387</v>
      </c>
      <c r="I7777" t="s">
        <v>4</v>
      </c>
      <c r="J7777">
        <v>352.28</v>
      </c>
      <c r="M7777">
        <v>352.28</v>
      </c>
      <c r="N7777">
        <f t="shared" si="121"/>
        <v>0</v>
      </c>
    </row>
    <row r="7778" spans="1:14" x14ac:dyDescent="0.2">
      <c r="A7778" t="s">
        <v>8037</v>
      </c>
      <c r="B7778" t="s">
        <v>34387</v>
      </c>
      <c r="I7778" t="s">
        <v>4</v>
      </c>
      <c r="J7778">
        <v>352.28</v>
      </c>
      <c r="M7778">
        <v>352.28</v>
      </c>
      <c r="N7778">
        <f t="shared" si="121"/>
        <v>0</v>
      </c>
    </row>
    <row r="7779" spans="1:14" x14ac:dyDescent="0.2">
      <c r="A7779" t="s">
        <v>8038</v>
      </c>
      <c r="B7779" t="s">
        <v>34388</v>
      </c>
      <c r="I7779" t="s">
        <v>4</v>
      </c>
      <c r="J7779">
        <v>423.33</v>
      </c>
      <c r="M7779">
        <v>423.33</v>
      </c>
      <c r="N7779">
        <f t="shared" si="121"/>
        <v>0</v>
      </c>
    </row>
    <row r="7780" spans="1:14" x14ac:dyDescent="0.2">
      <c r="A7780" t="s">
        <v>8039</v>
      </c>
      <c r="B7780" t="s">
        <v>34388</v>
      </c>
      <c r="I7780" t="s">
        <v>4</v>
      </c>
      <c r="J7780">
        <v>423.33</v>
      </c>
      <c r="M7780">
        <v>423.33</v>
      </c>
      <c r="N7780">
        <f t="shared" si="121"/>
        <v>0</v>
      </c>
    </row>
    <row r="7781" spans="1:14" x14ac:dyDescent="0.2">
      <c r="A7781" t="s">
        <v>8040</v>
      </c>
      <c r="B7781" t="s">
        <v>34389</v>
      </c>
      <c r="I7781" t="s">
        <v>4</v>
      </c>
      <c r="J7781">
        <v>644.08000000000004</v>
      </c>
      <c r="M7781">
        <v>644.08000000000004</v>
      </c>
      <c r="N7781">
        <f t="shared" si="121"/>
        <v>0</v>
      </c>
    </row>
    <row r="7782" spans="1:14" x14ac:dyDescent="0.2">
      <c r="A7782" t="s">
        <v>8041</v>
      </c>
      <c r="B7782" t="s">
        <v>34389</v>
      </c>
      <c r="I7782" t="s">
        <v>4</v>
      </c>
      <c r="J7782">
        <v>644.08000000000004</v>
      </c>
      <c r="M7782">
        <v>644.08000000000004</v>
      </c>
      <c r="N7782">
        <f t="shared" si="121"/>
        <v>0</v>
      </c>
    </row>
    <row r="7783" spans="1:14" x14ac:dyDescent="0.2">
      <c r="A7783" t="s">
        <v>8042</v>
      </c>
      <c r="B7783" t="s">
        <v>34390</v>
      </c>
      <c r="I7783" t="s">
        <v>4</v>
      </c>
      <c r="J7783">
        <v>736.31</v>
      </c>
      <c r="M7783">
        <v>736.31</v>
      </c>
      <c r="N7783">
        <f t="shared" si="121"/>
        <v>0</v>
      </c>
    </row>
    <row r="7784" spans="1:14" x14ac:dyDescent="0.2">
      <c r="A7784" t="s">
        <v>8043</v>
      </c>
      <c r="B7784" t="s">
        <v>34390</v>
      </c>
      <c r="I7784" t="s">
        <v>4</v>
      </c>
      <c r="J7784">
        <v>736.31</v>
      </c>
      <c r="M7784">
        <v>736.31</v>
      </c>
      <c r="N7784">
        <f t="shared" si="121"/>
        <v>0</v>
      </c>
    </row>
    <row r="7785" spans="1:14" x14ac:dyDescent="0.2">
      <c r="A7785" t="s">
        <v>8044</v>
      </c>
      <c r="B7785" t="s">
        <v>34391</v>
      </c>
      <c r="I7785" t="s">
        <v>4</v>
      </c>
      <c r="J7785">
        <v>850.11</v>
      </c>
      <c r="M7785">
        <v>850.11</v>
      </c>
      <c r="N7785">
        <f t="shared" si="121"/>
        <v>0</v>
      </c>
    </row>
    <row r="7786" spans="1:14" x14ac:dyDescent="0.2">
      <c r="A7786" t="s">
        <v>8045</v>
      </c>
      <c r="B7786" t="s">
        <v>34391</v>
      </c>
      <c r="I7786" t="s">
        <v>4</v>
      </c>
      <c r="J7786">
        <v>850.11</v>
      </c>
      <c r="M7786">
        <v>850.11</v>
      </c>
      <c r="N7786">
        <f t="shared" si="121"/>
        <v>0</v>
      </c>
    </row>
    <row r="7787" spans="1:14" x14ac:dyDescent="0.2">
      <c r="A7787" t="s">
        <v>8046</v>
      </c>
      <c r="B7787" t="s">
        <v>34392</v>
      </c>
      <c r="I7787" t="s">
        <v>4</v>
      </c>
      <c r="J7787">
        <v>1202</v>
      </c>
      <c r="M7787">
        <v>1202</v>
      </c>
      <c r="N7787">
        <f t="shared" si="121"/>
        <v>0</v>
      </c>
    </row>
    <row r="7788" spans="1:14" x14ac:dyDescent="0.2">
      <c r="A7788" t="s">
        <v>8047</v>
      </c>
      <c r="B7788" t="s">
        <v>34392</v>
      </c>
      <c r="I7788" t="s">
        <v>4</v>
      </c>
      <c r="J7788">
        <v>1202</v>
      </c>
      <c r="M7788">
        <v>1202</v>
      </c>
      <c r="N7788">
        <f t="shared" si="121"/>
        <v>0</v>
      </c>
    </row>
    <row r="7789" spans="1:14" x14ac:dyDescent="0.2">
      <c r="A7789" t="s">
        <v>8048</v>
      </c>
      <c r="B7789" t="s">
        <v>34393</v>
      </c>
      <c r="I7789" t="s">
        <v>4</v>
      </c>
      <c r="J7789">
        <v>1369.83</v>
      </c>
      <c r="M7789">
        <v>1369.83</v>
      </c>
      <c r="N7789">
        <f t="shared" si="121"/>
        <v>0</v>
      </c>
    </row>
    <row r="7790" spans="1:14" x14ac:dyDescent="0.2">
      <c r="A7790" t="s">
        <v>8049</v>
      </c>
      <c r="B7790" t="s">
        <v>34393</v>
      </c>
      <c r="I7790" t="s">
        <v>4</v>
      </c>
      <c r="J7790">
        <v>1369.83</v>
      </c>
      <c r="M7790">
        <v>1369.83</v>
      </c>
      <c r="N7790">
        <f t="shared" si="121"/>
        <v>0</v>
      </c>
    </row>
    <row r="7791" spans="1:14" x14ac:dyDescent="0.2">
      <c r="A7791" t="s">
        <v>8050</v>
      </c>
      <c r="B7791" t="s">
        <v>34394</v>
      </c>
      <c r="I7791" t="s">
        <v>4</v>
      </c>
      <c r="J7791">
        <v>1490</v>
      </c>
      <c r="M7791">
        <v>1490</v>
      </c>
      <c r="N7791">
        <f t="shared" si="121"/>
        <v>0</v>
      </c>
    </row>
    <row r="7792" spans="1:14" x14ac:dyDescent="0.2">
      <c r="A7792" t="s">
        <v>8051</v>
      </c>
      <c r="B7792" t="s">
        <v>34394</v>
      </c>
      <c r="I7792" t="s">
        <v>4</v>
      </c>
      <c r="J7792">
        <v>1490</v>
      </c>
      <c r="M7792">
        <v>1490</v>
      </c>
      <c r="N7792">
        <f t="shared" si="121"/>
        <v>0</v>
      </c>
    </row>
    <row r="7793" spans="1:14" x14ac:dyDescent="0.2">
      <c r="A7793" t="s">
        <v>8052</v>
      </c>
      <c r="B7793" t="s">
        <v>34395</v>
      </c>
      <c r="I7793" t="s">
        <v>4</v>
      </c>
      <c r="J7793">
        <v>2320.85</v>
      </c>
      <c r="M7793">
        <v>2320.85</v>
      </c>
      <c r="N7793">
        <f t="shared" si="121"/>
        <v>0</v>
      </c>
    </row>
    <row r="7794" spans="1:14" x14ac:dyDescent="0.2">
      <c r="A7794" t="s">
        <v>8053</v>
      </c>
      <c r="B7794" t="s">
        <v>34395</v>
      </c>
      <c r="I7794" t="s">
        <v>4</v>
      </c>
      <c r="J7794">
        <v>2320.85</v>
      </c>
      <c r="M7794">
        <v>2320.85</v>
      </c>
      <c r="N7794">
        <f t="shared" si="121"/>
        <v>0</v>
      </c>
    </row>
    <row r="7795" spans="1:14" x14ac:dyDescent="0.2">
      <c r="A7795" t="s">
        <v>8054</v>
      </c>
      <c r="B7795" t="s">
        <v>34396</v>
      </c>
      <c r="I7795" t="s">
        <v>4</v>
      </c>
      <c r="J7795">
        <v>2969.48</v>
      </c>
      <c r="M7795">
        <v>2969.48</v>
      </c>
      <c r="N7795">
        <f t="shared" si="121"/>
        <v>0</v>
      </c>
    </row>
    <row r="7796" spans="1:14" x14ac:dyDescent="0.2">
      <c r="A7796" t="s">
        <v>8055</v>
      </c>
      <c r="B7796" t="s">
        <v>34396</v>
      </c>
      <c r="I7796" t="s">
        <v>4</v>
      </c>
      <c r="J7796">
        <v>2969.48</v>
      </c>
      <c r="M7796">
        <v>2969.48</v>
      </c>
      <c r="N7796">
        <f t="shared" si="121"/>
        <v>0</v>
      </c>
    </row>
    <row r="7797" spans="1:14" x14ac:dyDescent="0.2">
      <c r="A7797" t="s">
        <v>8056</v>
      </c>
      <c r="B7797" t="s">
        <v>34397</v>
      </c>
      <c r="I7797" t="s">
        <v>4</v>
      </c>
      <c r="J7797">
        <v>3299.09</v>
      </c>
      <c r="M7797">
        <v>3299.09</v>
      </c>
      <c r="N7797">
        <f t="shared" si="121"/>
        <v>0</v>
      </c>
    </row>
    <row r="7798" spans="1:14" x14ac:dyDescent="0.2">
      <c r="A7798" t="s">
        <v>8057</v>
      </c>
      <c r="B7798" t="s">
        <v>34397</v>
      </c>
      <c r="I7798" t="s">
        <v>4</v>
      </c>
      <c r="J7798">
        <v>3299.09</v>
      </c>
      <c r="M7798">
        <v>3299.09</v>
      </c>
      <c r="N7798">
        <f t="shared" si="121"/>
        <v>0</v>
      </c>
    </row>
    <row r="7799" spans="1:14" x14ac:dyDescent="0.2">
      <c r="A7799" t="s">
        <v>8058</v>
      </c>
      <c r="B7799" t="s">
        <v>34398</v>
      </c>
      <c r="I7799" t="s">
        <v>4</v>
      </c>
      <c r="J7799">
        <v>5179.9799999999996</v>
      </c>
      <c r="M7799">
        <v>5179.9799999999996</v>
      </c>
      <c r="N7799">
        <f t="shared" si="121"/>
        <v>0</v>
      </c>
    </row>
    <row r="7800" spans="1:14" x14ac:dyDescent="0.2">
      <c r="A7800" t="s">
        <v>8059</v>
      </c>
      <c r="B7800" t="s">
        <v>34398</v>
      </c>
      <c r="I7800" t="s">
        <v>4</v>
      </c>
      <c r="J7800">
        <v>5179.9799999999996</v>
      </c>
      <c r="M7800">
        <v>5179.9799999999996</v>
      </c>
      <c r="N7800">
        <f t="shared" si="121"/>
        <v>0</v>
      </c>
    </row>
    <row r="7801" spans="1:14" x14ac:dyDescent="0.2">
      <c r="A7801" t="s">
        <v>8060</v>
      </c>
      <c r="B7801" t="s">
        <v>34399</v>
      </c>
      <c r="I7801" t="s">
        <v>4</v>
      </c>
      <c r="J7801">
        <v>7810.8</v>
      </c>
      <c r="M7801">
        <v>7810.8</v>
      </c>
      <c r="N7801">
        <f t="shared" si="121"/>
        <v>0</v>
      </c>
    </row>
    <row r="7802" spans="1:14" x14ac:dyDescent="0.2">
      <c r="A7802" t="s">
        <v>8061</v>
      </c>
      <c r="B7802" t="s">
        <v>34399</v>
      </c>
      <c r="I7802" t="s">
        <v>4</v>
      </c>
      <c r="J7802">
        <v>7810.8</v>
      </c>
      <c r="M7802">
        <v>7810.8</v>
      </c>
      <c r="N7802">
        <f t="shared" si="121"/>
        <v>0</v>
      </c>
    </row>
    <row r="7803" spans="1:14" x14ac:dyDescent="0.2">
      <c r="A7803" t="s">
        <v>8062</v>
      </c>
      <c r="B7803" t="s">
        <v>34400</v>
      </c>
      <c r="I7803" t="s">
        <v>5</v>
      </c>
      <c r="J7803">
        <v>23.71</v>
      </c>
      <c r="M7803">
        <v>23.71</v>
      </c>
      <c r="N7803">
        <f t="shared" si="121"/>
        <v>0</v>
      </c>
    </row>
    <row r="7804" spans="1:14" x14ac:dyDescent="0.2">
      <c r="A7804" t="s">
        <v>8063</v>
      </c>
      <c r="B7804" t="s">
        <v>34400</v>
      </c>
      <c r="I7804" t="s">
        <v>5</v>
      </c>
      <c r="J7804">
        <v>23.71</v>
      </c>
      <c r="M7804">
        <v>23.71</v>
      </c>
      <c r="N7804">
        <f t="shared" si="121"/>
        <v>0</v>
      </c>
    </row>
    <row r="7805" spans="1:14" x14ac:dyDescent="0.2">
      <c r="A7805" t="s">
        <v>8064</v>
      </c>
      <c r="B7805" t="s">
        <v>34401</v>
      </c>
      <c r="I7805" t="s">
        <v>5</v>
      </c>
      <c r="J7805">
        <v>49.54</v>
      </c>
      <c r="M7805">
        <v>49.54</v>
      </c>
      <c r="N7805">
        <f t="shared" si="121"/>
        <v>0</v>
      </c>
    </row>
    <row r="7806" spans="1:14" x14ac:dyDescent="0.2">
      <c r="A7806" t="s">
        <v>8065</v>
      </c>
      <c r="B7806" t="s">
        <v>34401</v>
      </c>
      <c r="I7806" t="s">
        <v>5</v>
      </c>
      <c r="J7806">
        <v>49.54</v>
      </c>
      <c r="M7806">
        <v>49.54</v>
      </c>
      <c r="N7806">
        <f t="shared" si="121"/>
        <v>0</v>
      </c>
    </row>
    <row r="7807" spans="1:14" x14ac:dyDescent="0.2">
      <c r="A7807" t="s">
        <v>8066</v>
      </c>
      <c r="B7807" t="s">
        <v>34402</v>
      </c>
      <c r="I7807" t="s">
        <v>5</v>
      </c>
      <c r="J7807">
        <v>97.2</v>
      </c>
      <c r="M7807">
        <v>97.2</v>
      </c>
      <c r="N7807">
        <f t="shared" si="121"/>
        <v>0</v>
      </c>
    </row>
    <row r="7808" spans="1:14" x14ac:dyDescent="0.2">
      <c r="A7808" t="s">
        <v>8067</v>
      </c>
      <c r="B7808" t="s">
        <v>34402</v>
      </c>
      <c r="I7808" t="s">
        <v>5</v>
      </c>
      <c r="J7808">
        <v>97.2</v>
      </c>
      <c r="M7808">
        <v>97.2</v>
      </c>
      <c r="N7808">
        <f t="shared" si="121"/>
        <v>0</v>
      </c>
    </row>
    <row r="7809" spans="1:14" x14ac:dyDescent="0.2">
      <c r="A7809" t="s">
        <v>8068</v>
      </c>
      <c r="B7809" t="s">
        <v>34403</v>
      </c>
      <c r="I7809" t="s">
        <v>5</v>
      </c>
      <c r="J7809">
        <v>34.450000000000003</v>
      </c>
      <c r="M7809">
        <v>34.450000000000003</v>
      </c>
      <c r="N7809">
        <f t="shared" si="121"/>
        <v>0</v>
      </c>
    </row>
    <row r="7810" spans="1:14" x14ac:dyDescent="0.2">
      <c r="A7810" t="s">
        <v>8069</v>
      </c>
      <c r="B7810" t="s">
        <v>34403</v>
      </c>
      <c r="I7810" t="s">
        <v>5</v>
      </c>
      <c r="J7810">
        <v>34.450000000000003</v>
      </c>
      <c r="M7810">
        <v>34.450000000000003</v>
      </c>
      <c r="N7810">
        <f t="shared" si="121"/>
        <v>0</v>
      </c>
    </row>
    <row r="7811" spans="1:14" x14ac:dyDescent="0.2">
      <c r="A7811" t="s">
        <v>8070</v>
      </c>
      <c r="B7811" t="s">
        <v>34404</v>
      </c>
      <c r="I7811" t="s">
        <v>5</v>
      </c>
      <c r="J7811">
        <v>78.239999999999995</v>
      </c>
      <c r="M7811">
        <v>78.239999999999995</v>
      </c>
      <c r="N7811">
        <f t="shared" si="121"/>
        <v>0</v>
      </c>
    </row>
    <row r="7812" spans="1:14" x14ac:dyDescent="0.2">
      <c r="A7812" t="s">
        <v>8071</v>
      </c>
      <c r="B7812" t="s">
        <v>34404</v>
      </c>
      <c r="I7812" t="s">
        <v>5</v>
      </c>
      <c r="J7812">
        <v>78.239999999999995</v>
      </c>
      <c r="M7812">
        <v>78.239999999999995</v>
      </c>
      <c r="N7812">
        <f t="shared" ref="N7812:N7875" si="122">J7812-M7812</f>
        <v>0</v>
      </c>
    </row>
    <row r="7813" spans="1:14" x14ac:dyDescent="0.2">
      <c r="A7813" t="s">
        <v>8072</v>
      </c>
      <c r="B7813" t="s">
        <v>34405</v>
      </c>
      <c r="I7813" t="s">
        <v>5</v>
      </c>
      <c r="J7813">
        <v>141.25</v>
      </c>
      <c r="M7813">
        <v>141.25</v>
      </c>
      <c r="N7813">
        <f t="shared" si="122"/>
        <v>0</v>
      </c>
    </row>
    <row r="7814" spans="1:14" x14ac:dyDescent="0.2">
      <c r="A7814" t="s">
        <v>8073</v>
      </c>
      <c r="B7814" t="s">
        <v>34405</v>
      </c>
      <c r="I7814" t="s">
        <v>5</v>
      </c>
      <c r="J7814">
        <v>141.25</v>
      </c>
      <c r="M7814">
        <v>141.25</v>
      </c>
      <c r="N7814">
        <f t="shared" si="122"/>
        <v>0</v>
      </c>
    </row>
    <row r="7815" spans="1:14" x14ac:dyDescent="0.2">
      <c r="A7815" t="s">
        <v>8074</v>
      </c>
      <c r="B7815" t="s">
        <v>34406</v>
      </c>
      <c r="I7815" t="s">
        <v>4</v>
      </c>
      <c r="J7815">
        <v>18</v>
      </c>
      <c r="M7815">
        <v>18</v>
      </c>
      <c r="N7815">
        <f t="shared" si="122"/>
        <v>0</v>
      </c>
    </row>
    <row r="7816" spans="1:14" x14ac:dyDescent="0.2">
      <c r="A7816" t="s">
        <v>8075</v>
      </c>
      <c r="B7816" t="s">
        <v>34406</v>
      </c>
      <c r="I7816" t="s">
        <v>4</v>
      </c>
      <c r="J7816">
        <v>18</v>
      </c>
      <c r="M7816">
        <v>18</v>
      </c>
      <c r="N7816">
        <f t="shared" si="122"/>
        <v>0</v>
      </c>
    </row>
    <row r="7817" spans="1:14" x14ac:dyDescent="0.2">
      <c r="A7817" t="s">
        <v>8076</v>
      </c>
      <c r="B7817" t="s">
        <v>34407</v>
      </c>
      <c r="I7817" t="s">
        <v>4</v>
      </c>
      <c r="J7817">
        <v>28</v>
      </c>
      <c r="M7817">
        <v>28</v>
      </c>
      <c r="N7817">
        <f t="shared" si="122"/>
        <v>0</v>
      </c>
    </row>
    <row r="7818" spans="1:14" x14ac:dyDescent="0.2">
      <c r="A7818" t="s">
        <v>8077</v>
      </c>
      <c r="B7818" t="s">
        <v>34407</v>
      </c>
      <c r="I7818" t="s">
        <v>4</v>
      </c>
      <c r="J7818">
        <v>28</v>
      </c>
      <c r="M7818">
        <v>28</v>
      </c>
      <c r="N7818">
        <f t="shared" si="122"/>
        <v>0</v>
      </c>
    </row>
    <row r="7819" spans="1:14" x14ac:dyDescent="0.2">
      <c r="A7819" t="s">
        <v>8078</v>
      </c>
      <c r="B7819" t="s">
        <v>34408</v>
      </c>
      <c r="I7819" t="s">
        <v>4</v>
      </c>
      <c r="J7819">
        <v>44</v>
      </c>
      <c r="M7819">
        <v>44</v>
      </c>
      <c r="N7819">
        <f t="shared" si="122"/>
        <v>0</v>
      </c>
    </row>
    <row r="7820" spans="1:14" x14ac:dyDescent="0.2">
      <c r="A7820" t="s">
        <v>8079</v>
      </c>
      <c r="B7820" t="s">
        <v>34408</v>
      </c>
      <c r="I7820" t="s">
        <v>4</v>
      </c>
      <c r="J7820">
        <v>44</v>
      </c>
      <c r="M7820">
        <v>44</v>
      </c>
      <c r="N7820">
        <f t="shared" si="122"/>
        <v>0</v>
      </c>
    </row>
    <row r="7821" spans="1:14" x14ac:dyDescent="0.2">
      <c r="A7821" t="s">
        <v>8080</v>
      </c>
      <c r="B7821" t="s">
        <v>34409</v>
      </c>
      <c r="I7821" t="s">
        <v>4</v>
      </c>
      <c r="J7821">
        <v>82</v>
      </c>
      <c r="M7821">
        <v>82</v>
      </c>
      <c r="N7821">
        <f t="shared" si="122"/>
        <v>0</v>
      </c>
    </row>
    <row r="7822" spans="1:14" x14ac:dyDescent="0.2">
      <c r="A7822" t="s">
        <v>8081</v>
      </c>
      <c r="B7822" t="s">
        <v>34409</v>
      </c>
      <c r="I7822" t="s">
        <v>4</v>
      </c>
      <c r="J7822">
        <v>82</v>
      </c>
      <c r="M7822">
        <v>82</v>
      </c>
      <c r="N7822">
        <f t="shared" si="122"/>
        <v>0</v>
      </c>
    </row>
    <row r="7823" spans="1:14" x14ac:dyDescent="0.2">
      <c r="A7823" t="s">
        <v>8082</v>
      </c>
      <c r="B7823" t="s">
        <v>34410</v>
      </c>
      <c r="I7823" t="s">
        <v>4</v>
      </c>
      <c r="J7823">
        <v>110</v>
      </c>
      <c r="M7823">
        <v>110</v>
      </c>
      <c r="N7823">
        <f t="shared" si="122"/>
        <v>0</v>
      </c>
    </row>
    <row r="7824" spans="1:14" x14ac:dyDescent="0.2">
      <c r="A7824" t="s">
        <v>8083</v>
      </c>
      <c r="B7824" t="s">
        <v>34410</v>
      </c>
      <c r="I7824" t="s">
        <v>4</v>
      </c>
      <c r="J7824">
        <v>110</v>
      </c>
      <c r="M7824">
        <v>110</v>
      </c>
      <c r="N7824">
        <f t="shared" si="122"/>
        <v>0</v>
      </c>
    </row>
    <row r="7825" spans="1:14" x14ac:dyDescent="0.2">
      <c r="A7825" t="s">
        <v>8084</v>
      </c>
      <c r="B7825" t="s">
        <v>34411</v>
      </c>
      <c r="I7825" t="s">
        <v>5</v>
      </c>
      <c r="J7825">
        <v>385.77</v>
      </c>
      <c r="M7825">
        <v>385.77</v>
      </c>
      <c r="N7825">
        <f t="shared" si="122"/>
        <v>0</v>
      </c>
    </row>
    <row r="7826" spans="1:14" x14ac:dyDescent="0.2">
      <c r="A7826" t="s">
        <v>8085</v>
      </c>
      <c r="B7826" t="s">
        <v>34411</v>
      </c>
      <c r="I7826" t="s">
        <v>5</v>
      </c>
      <c r="J7826">
        <v>349.85</v>
      </c>
      <c r="M7826">
        <v>349.85</v>
      </c>
      <c r="N7826">
        <f t="shared" si="122"/>
        <v>0</v>
      </c>
    </row>
    <row r="7827" spans="1:14" x14ac:dyDescent="0.2">
      <c r="A7827" t="s">
        <v>8086</v>
      </c>
      <c r="B7827" t="s">
        <v>34412</v>
      </c>
      <c r="I7827" t="s">
        <v>5</v>
      </c>
      <c r="J7827">
        <v>433.65</v>
      </c>
      <c r="M7827">
        <v>433.65</v>
      </c>
      <c r="N7827">
        <f t="shared" si="122"/>
        <v>0</v>
      </c>
    </row>
    <row r="7828" spans="1:14" x14ac:dyDescent="0.2">
      <c r="A7828" t="s">
        <v>8087</v>
      </c>
      <c r="B7828" t="s">
        <v>34412</v>
      </c>
      <c r="I7828" t="s">
        <v>5</v>
      </c>
      <c r="J7828">
        <v>391.34</v>
      </c>
      <c r="M7828">
        <v>391.34</v>
      </c>
      <c r="N7828">
        <f t="shared" si="122"/>
        <v>0</v>
      </c>
    </row>
    <row r="7829" spans="1:14" x14ac:dyDescent="0.2">
      <c r="A7829" t="s">
        <v>8088</v>
      </c>
      <c r="B7829" t="s">
        <v>34413</v>
      </c>
      <c r="I7829" t="s">
        <v>5</v>
      </c>
      <c r="J7829">
        <v>1802.98</v>
      </c>
      <c r="M7829">
        <v>1802.98</v>
      </c>
      <c r="N7829">
        <f t="shared" si="122"/>
        <v>0</v>
      </c>
    </row>
    <row r="7830" spans="1:14" x14ac:dyDescent="0.2">
      <c r="A7830" t="s">
        <v>8089</v>
      </c>
      <c r="B7830" t="s">
        <v>34413</v>
      </c>
      <c r="I7830" t="s">
        <v>5</v>
      </c>
      <c r="J7830">
        <v>1577.92</v>
      </c>
      <c r="M7830">
        <v>1577.92</v>
      </c>
      <c r="N7830">
        <f t="shared" si="122"/>
        <v>0</v>
      </c>
    </row>
    <row r="7831" spans="1:14" x14ac:dyDescent="0.2">
      <c r="A7831" t="s">
        <v>8090</v>
      </c>
      <c r="B7831" t="s">
        <v>34414</v>
      </c>
      <c r="I7831" t="s">
        <v>5</v>
      </c>
      <c r="J7831">
        <v>2146.5500000000002</v>
      </c>
      <c r="M7831">
        <v>2146.5500000000002</v>
      </c>
      <c r="N7831">
        <f t="shared" si="122"/>
        <v>0</v>
      </c>
    </row>
    <row r="7832" spans="1:14" x14ac:dyDescent="0.2">
      <c r="A7832" t="s">
        <v>8091</v>
      </c>
      <c r="B7832" t="s">
        <v>34414</v>
      </c>
      <c r="I7832" t="s">
        <v>5</v>
      </c>
      <c r="J7832">
        <v>1875.64</v>
      </c>
      <c r="M7832">
        <v>1875.64</v>
      </c>
      <c r="N7832">
        <f t="shared" si="122"/>
        <v>0</v>
      </c>
    </row>
    <row r="7833" spans="1:14" x14ac:dyDescent="0.2">
      <c r="A7833" t="s">
        <v>8092</v>
      </c>
      <c r="B7833" t="s">
        <v>34415</v>
      </c>
      <c r="I7833" t="s">
        <v>5</v>
      </c>
      <c r="J7833">
        <v>2296.11</v>
      </c>
      <c r="M7833">
        <v>2296.11</v>
      </c>
      <c r="N7833">
        <f t="shared" si="122"/>
        <v>0</v>
      </c>
    </row>
    <row r="7834" spans="1:14" x14ac:dyDescent="0.2">
      <c r="A7834" t="s">
        <v>8093</v>
      </c>
      <c r="B7834" t="s">
        <v>34415</v>
      </c>
      <c r="I7834" t="s">
        <v>5</v>
      </c>
      <c r="J7834">
        <v>2005.23</v>
      </c>
      <c r="M7834">
        <v>2005.23</v>
      </c>
      <c r="N7834">
        <f t="shared" si="122"/>
        <v>0</v>
      </c>
    </row>
    <row r="7835" spans="1:14" x14ac:dyDescent="0.2">
      <c r="A7835" t="s">
        <v>8094</v>
      </c>
      <c r="B7835" t="s">
        <v>34416</v>
      </c>
      <c r="I7835" t="s">
        <v>5</v>
      </c>
      <c r="J7835">
        <v>2368.86</v>
      </c>
      <c r="M7835">
        <v>2368.86</v>
      </c>
      <c r="N7835">
        <f t="shared" si="122"/>
        <v>0</v>
      </c>
    </row>
    <row r="7836" spans="1:14" x14ac:dyDescent="0.2">
      <c r="A7836" t="s">
        <v>8095</v>
      </c>
      <c r="B7836" t="s">
        <v>34416</v>
      </c>
      <c r="I7836" t="s">
        <v>5</v>
      </c>
      <c r="J7836">
        <v>2068.2800000000002</v>
      </c>
      <c r="M7836">
        <v>2068.2800000000002</v>
      </c>
      <c r="N7836">
        <f t="shared" si="122"/>
        <v>0</v>
      </c>
    </row>
    <row r="7837" spans="1:14" x14ac:dyDescent="0.2">
      <c r="A7837" t="s">
        <v>8096</v>
      </c>
      <c r="B7837" t="s">
        <v>34417</v>
      </c>
      <c r="I7837" t="s">
        <v>5</v>
      </c>
      <c r="J7837">
        <v>147.82</v>
      </c>
      <c r="M7837">
        <v>147.82</v>
      </c>
      <c r="N7837">
        <f t="shared" si="122"/>
        <v>0</v>
      </c>
    </row>
    <row r="7838" spans="1:14" x14ac:dyDescent="0.2">
      <c r="A7838" t="s">
        <v>8097</v>
      </c>
      <c r="B7838" t="s">
        <v>34417</v>
      </c>
      <c r="I7838" t="s">
        <v>5</v>
      </c>
      <c r="J7838">
        <v>128.09</v>
      </c>
      <c r="M7838">
        <v>128.09</v>
      </c>
      <c r="N7838">
        <f t="shared" si="122"/>
        <v>0</v>
      </c>
    </row>
    <row r="7839" spans="1:14" x14ac:dyDescent="0.2">
      <c r="A7839" t="s">
        <v>8098</v>
      </c>
      <c r="B7839" t="s">
        <v>34418</v>
      </c>
      <c r="I7839" t="s">
        <v>5</v>
      </c>
      <c r="J7839">
        <v>177.17</v>
      </c>
      <c r="M7839">
        <v>177.17</v>
      </c>
      <c r="N7839">
        <f t="shared" si="122"/>
        <v>0</v>
      </c>
    </row>
    <row r="7840" spans="1:14" x14ac:dyDescent="0.2">
      <c r="A7840" t="s">
        <v>8099</v>
      </c>
      <c r="B7840" t="s">
        <v>34418</v>
      </c>
      <c r="I7840" t="s">
        <v>5</v>
      </c>
      <c r="J7840">
        <v>153.53</v>
      </c>
      <c r="M7840">
        <v>153.53</v>
      </c>
      <c r="N7840">
        <f t="shared" si="122"/>
        <v>0</v>
      </c>
    </row>
    <row r="7841" spans="1:14" x14ac:dyDescent="0.2">
      <c r="A7841" t="s">
        <v>8100</v>
      </c>
      <c r="B7841" t="s">
        <v>34419</v>
      </c>
      <c r="I7841" t="s">
        <v>5</v>
      </c>
      <c r="J7841">
        <v>605.30999999999995</v>
      </c>
      <c r="M7841">
        <v>605.30999999999995</v>
      </c>
      <c r="N7841">
        <f t="shared" si="122"/>
        <v>0</v>
      </c>
    </row>
    <row r="7842" spans="1:14" x14ac:dyDescent="0.2">
      <c r="A7842" t="s">
        <v>8101</v>
      </c>
      <c r="B7842" t="s">
        <v>34419</v>
      </c>
      <c r="I7842" t="s">
        <v>5</v>
      </c>
      <c r="J7842">
        <v>524.53</v>
      </c>
      <c r="M7842">
        <v>524.53</v>
      </c>
      <c r="N7842">
        <f t="shared" si="122"/>
        <v>0</v>
      </c>
    </row>
    <row r="7843" spans="1:14" x14ac:dyDescent="0.2">
      <c r="A7843" t="s">
        <v>8102</v>
      </c>
      <c r="B7843" t="s">
        <v>34420</v>
      </c>
      <c r="I7843" t="s">
        <v>5</v>
      </c>
      <c r="J7843">
        <v>730.9</v>
      </c>
      <c r="M7843">
        <v>730.9</v>
      </c>
      <c r="N7843">
        <f t="shared" si="122"/>
        <v>0</v>
      </c>
    </row>
    <row r="7844" spans="1:14" x14ac:dyDescent="0.2">
      <c r="A7844" t="s">
        <v>8103</v>
      </c>
      <c r="B7844" t="s">
        <v>34420</v>
      </c>
      <c r="I7844" t="s">
        <v>5</v>
      </c>
      <c r="J7844">
        <v>633.37</v>
      </c>
      <c r="M7844">
        <v>633.37</v>
      </c>
      <c r="N7844">
        <f t="shared" si="122"/>
        <v>0</v>
      </c>
    </row>
    <row r="7845" spans="1:14" x14ac:dyDescent="0.2">
      <c r="A7845" t="s">
        <v>8104</v>
      </c>
      <c r="B7845" t="s">
        <v>34421</v>
      </c>
      <c r="I7845" t="s">
        <v>5</v>
      </c>
      <c r="J7845">
        <v>785.39</v>
      </c>
      <c r="M7845">
        <v>785.39</v>
      </c>
      <c r="N7845">
        <f t="shared" si="122"/>
        <v>0</v>
      </c>
    </row>
    <row r="7846" spans="1:14" x14ac:dyDescent="0.2">
      <c r="A7846" t="s">
        <v>8105</v>
      </c>
      <c r="B7846" t="s">
        <v>34421</v>
      </c>
      <c r="I7846" t="s">
        <v>5</v>
      </c>
      <c r="J7846">
        <v>680.58</v>
      </c>
      <c r="M7846">
        <v>680.58</v>
      </c>
      <c r="N7846">
        <f t="shared" si="122"/>
        <v>0</v>
      </c>
    </row>
    <row r="7847" spans="1:14" x14ac:dyDescent="0.2">
      <c r="A7847" t="s">
        <v>8106</v>
      </c>
      <c r="B7847" t="s">
        <v>34422</v>
      </c>
      <c r="I7847" t="s">
        <v>5</v>
      </c>
      <c r="J7847">
        <v>811.95</v>
      </c>
      <c r="M7847">
        <v>811.95</v>
      </c>
      <c r="N7847">
        <f t="shared" si="122"/>
        <v>0</v>
      </c>
    </row>
    <row r="7848" spans="1:14" x14ac:dyDescent="0.2">
      <c r="A7848" t="s">
        <v>8107</v>
      </c>
      <c r="B7848" t="s">
        <v>34422</v>
      </c>
      <c r="I7848" t="s">
        <v>5</v>
      </c>
      <c r="J7848">
        <v>703.6</v>
      </c>
      <c r="M7848">
        <v>703.6</v>
      </c>
      <c r="N7848">
        <f t="shared" si="122"/>
        <v>0</v>
      </c>
    </row>
    <row r="7849" spans="1:14" x14ac:dyDescent="0.2">
      <c r="A7849" t="s">
        <v>8108</v>
      </c>
      <c r="B7849" t="s">
        <v>34423</v>
      </c>
      <c r="I7849" t="s">
        <v>5</v>
      </c>
      <c r="J7849">
        <v>1183.0899999999999</v>
      </c>
      <c r="M7849">
        <v>1183.0899999999999</v>
      </c>
      <c r="N7849">
        <f t="shared" si="122"/>
        <v>0</v>
      </c>
    </row>
    <row r="7850" spans="1:14" x14ac:dyDescent="0.2">
      <c r="A7850" t="s">
        <v>8109</v>
      </c>
      <c r="B7850" t="s">
        <v>34423</v>
      </c>
      <c r="I7850" t="s">
        <v>5</v>
      </c>
      <c r="J7850">
        <v>1038.9100000000001</v>
      </c>
      <c r="M7850">
        <v>1038.9100000000001</v>
      </c>
      <c r="N7850">
        <f t="shared" si="122"/>
        <v>0</v>
      </c>
    </row>
    <row r="7851" spans="1:14" x14ac:dyDescent="0.2">
      <c r="A7851" t="s">
        <v>8110</v>
      </c>
      <c r="B7851" t="s">
        <v>34424</v>
      </c>
      <c r="I7851" t="s">
        <v>20</v>
      </c>
      <c r="J7851">
        <v>2419.9299999999998</v>
      </c>
      <c r="M7851">
        <v>2419.9299999999998</v>
      </c>
      <c r="N7851">
        <f t="shared" si="122"/>
        <v>0</v>
      </c>
    </row>
    <row r="7852" spans="1:14" x14ac:dyDescent="0.2">
      <c r="A7852" t="s">
        <v>8111</v>
      </c>
      <c r="B7852" t="s">
        <v>34424</v>
      </c>
      <c r="I7852" t="s">
        <v>20</v>
      </c>
      <c r="J7852">
        <v>2419.9299999999998</v>
      </c>
      <c r="M7852">
        <v>2419.9299999999998</v>
      </c>
      <c r="N7852">
        <f t="shared" si="122"/>
        <v>0</v>
      </c>
    </row>
    <row r="7853" spans="1:14" x14ac:dyDescent="0.2">
      <c r="A7853" t="s">
        <v>8112</v>
      </c>
      <c r="B7853" t="s">
        <v>34425</v>
      </c>
      <c r="I7853" t="s">
        <v>20</v>
      </c>
      <c r="J7853">
        <v>1735.3</v>
      </c>
      <c r="M7853">
        <v>1735.3</v>
      </c>
      <c r="N7853">
        <f t="shared" si="122"/>
        <v>0</v>
      </c>
    </row>
    <row r="7854" spans="1:14" x14ac:dyDescent="0.2">
      <c r="A7854" t="s">
        <v>8113</v>
      </c>
      <c r="B7854" t="s">
        <v>34425</v>
      </c>
      <c r="I7854" t="s">
        <v>20</v>
      </c>
      <c r="J7854">
        <v>1735.3</v>
      </c>
      <c r="M7854">
        <v>1735.3</v>
      </c>
      <c r="N7854">
        <f t="shared" si="122"/>
        <v>0</v>
      </c>
    </row>
    <row r="7855" spans="1:14" x14ac:dyDescent="0.2">
      <c r="A7855" t="s">
        <v>8114</v>
      </c>
      <c r="B7855" t="s">
        <v>34426</v>
      </c>
      <c r="I7855" t="s">
        <v>20</v>
      </c>
      <c r="J7855">
        <v>2545.7800000000002</v>
      </c>
      <c r="M7855">
        <v>2545.7800000000002</v>
      </c>
      <c r="N7855">
        <f t="shared" si="122"/>
        <v>0</v>
      </c>
    </row>
    <row r="7856" spans="1:14" x14ac:dyDescent="0.2">
      <c r="A7856" t="s">
        <v>8115</v>
      </c>
      <c r="B7856" t="s">
        <v>34426</v>
      </c>
      <c r="I7856" t="s">
        <v>20</v>
      </c>
      <c r="J7856">
        <v>2545.7800000000002</v>
      </c>
      <c r="M7856">
        <v>2545.7800000000002</v>
      </c>
      <c r="N7856">
        <f t="shared" si="122"/>
        <v>0</v>
      </c>
    </row>
    <row r="7857" spans="1:14" x14ac:dyDescent="0.2">
      <c r="A7857" t="s">
        <v>8116</v>
      </c>
      <c r="B7857" t="s">
        <v>34427</v>
      </c>
      <c r="I7857" t="s">
        <v>20</v>
      </c>
      <c r="J7857">
        <v>2458.5700000000002</v>
      </c>
      <c r="M7857">
        <v>2458.5700000000002</v>
      </c>
      <c r="N7857">
        <f t="shared" si="122"/>
        <v>0</v>
      </c>
    </row>
    <row r="7858" spans="1:14" x14ac:dyDescent="0.2">
      <c r="A7858" t="s">
        <v>8117</v>
      </c>
      <c r="B7858" t="s">
        <v>34427</v>
      </c>
      <c r="I7858" t="s">
        <v>20</v>
      </c>
      <c r="J7858">
        <v>2458.5700000000002</v>
      </c>
      <c r="M7858">
        <v>2458.5700000000002</v>
      </c>
      <c r="N7858">
        <f t="shared" si="122"/>
        <v>0</v>
      </c>
    </row>
    <row r="7859" spans="1:14" x14ac:dyDescent="0.2">
      <c r="A7859" t="s">
        <v>8118</v>
      </c>
      <c r="B7859" t="s">
        <v>34428</v>
      </c>
      <c r="I7859" t="s">
        <v>20</v>
      </c>
      <c r="J7859">
        <v>2492.12</v>
      </c>
      <c r="M7859">
        <v>2492.12</v>
      </c>
      <c r="N7859">
        <f t="shared" si="122"/>
        <v>0</v>
      </c>
    </row>
    <row r="7860" spans="1:14" x14ac:dyDescent="0.2">
      <c r="A7860" t="s">
        <v>8119</v>
      </c>
      <c r="B7860" t="s">
        <v>34428</v>
      </c>
      <c r="I7860" t="s">
        <v>20</v>
      </c>
      <c r="J7860">
        <v>2492.12</v>
      </c>
      <c r="M7860">
        <v>2492.12</v>
      </c>
      <c r="N7860">
        <f t="shared" si="122"/>
        <v>0</v>
      </c>
    </row>
    <row r="7861" spans="1:14" x14ac:dyDescent="0.2">
      <c r="A7861" t="s">
        <v>8120</v>
      </c>
      <c r="B7861" t="s">
        <v>34429</v>
      </c>
      <c r="I7861" t="s">
        <v>20</v>
      </c>
      <c r="J7861">
        <v>2450.1999999999998</v>
      </c>
      <c r="M7861">
        <v>2450.1999999999998</v>
      </c>
      <c r="N7861">
        <f t="shared" si="122"/>
        <v>0</v>
      </c>
    </row>
    <row r="7862" spans="1:14" x14ac:dyDescent="0.2">
      <c r="A7862" t="s">
        <v>8121</v>
      </c>
      <c r="B7862" t="s">
        <v>34429</v>
      </c>
      <c r="I7862" t="s">
        <v>20</v>
      </c>
      <c r="J7862">
        <v>2450.1999999999998</v>
      </c>
      <c r="M7862">
        <v>2450.1999999999998</v>
      </c>
      <c r="N7862">
        <f t="shared" si="122"/>
        <v>0</v>
      </c>
    </row>
    <row r="7863" spans="1:14" x14ac:dyDescent="0.2">
      <c r="A7863" t="s">
        <v>8122</v>
      </c>
      <c r="B7863" t="s">
        <v>8123</v>
      </c>
      <c r="I7863" t="s">
        <v>20</v>
      </c>
      <c r="J7863">
        <v>884.84</v>
      </c>
      <c r="M7863">
        <v>884.84</v>
      </c>
      <c r="N7863">
        <f t="shared" si="122"/>
        <v>0</v>
      </c>
    </row>
    <row r="7864" spans="1:14" x14ac:dyDescent="0.2">
      <c r="A7864" t="s">
        <v>8124</v>
      </c>
      <c r="B7864" t="s">
        <v>8123</v>
      </c>
      <c r="I7864" t="s">
        <v>20</v>
      </c>
      <c r="J7864">
        <v>863.15</v>
      </c>
      <c r="M7864">
        <v>863.15</v>
      </c>
      <c r="N7864">
        <f t="shared" si="122"/>
        <v>0</v>
      </c>
    </row>
    <row r="7865" spans="1:14" x14ac:dyDescent="0.2">
      <c r="A7865" t="s">
        <v>8125</v>
      </c>
      <c r="B7865" t="s">
        <v>8126</v>
      </c>
      <c r="I7865" t="s">
        <v>20</v>
      </c>
      <c r="J7865">
        <v>2512.59</v>
      </c>
      <c r="M7865">
        <v>2512.59</v>
      </c>
      <c r="N7865">
        <f t="shared" si="122"/>
        <v>0</v>
      </c>
    </row>
    <row r="7866" spans="1:14" x14ac:dyDescent="0.2">
      <c r="A7866" t="s">
        <v>8127</v>
      </c>
      <c r="B7866" t="s">
        <v>8126</v>
      </c>
      <c r="I7866" t="s">
        <v>20</v>
      </c>
      <c r="J7866">
        <v>2490.9</v>
      </c>
      <c r="M7866">
        <v>2490.9</v>
      </c>
      <c r="N7866">
        <f t="shared" si="122"/>
        <v>0</v>
      </c>
    </row>
    <row r="7867" spans="1:14" x14ac:dyDescent="0.2">
      <c r="A7867" t="s">
        <v>8128</v>
      </c>
      <c r="B7867" t="s">
        <v>8129</v>
      </c>
      <c r="I7867" t="s">
        <v>20</v>
      </c>
      <c r="J7867">
        <v>749.99</v>
      </c>
      <c r="M7867">
        <v>749.99</v>
      </c>
      <c r="N7867">
        <f t="shared" si="122"/>
        <v>0</v>
      </c>
    </row>
    <row r="7868" spans="1:14" x14ac:dyDescent="0.2">
      <c r="A7868" t="s">
        <v>8130</v>
      </c>
      <c r="B7868" t="s">
        <v>8129</v>
      </c>
      <c r="I7868" t="s">
        <v>20</v>
      </c>
      <c r="J7868">
        <v>728.3</v>
      </c>
      <c r="M7868">
        <v>728.3</v>
      </c>
      <c r="N7868">
        <f t="shared" si="122"/>
        <v>0</v>
      </c>
    </row>
    <row r="7869" spans="1:14" x14ac:dyDescent="0.2">
      <c r="A7869" t="s">
        <v>8131</v>
      </c>
      <c r="B7869" t="s">
        <v>8132</v>
      </c>
      <c r="I7869" t="s">
        <v>20</v>
      </c>
      <c r="J7869">
        <v>1349.97</v>
      </c>
      <c r="M7869">
        <v>1349.97</v>
      </c>
      <c r="N7869">
        <f t="shared" si="122"/>
        <v>0</v>
      </c>
    </row>
    <row r="7870" spans="1:14" x14ac:dyDescent="0.2">
      <c r="A7870" t="s">
        <v>8133</v>
      </c>
      <c r="B7870" t="s">
        <v>8132</v>
      </c>
      <c r="I7870" t="s">
        <v>20</v>
      </c>
      <c r="J7870">
        <v>1328.27</v>
      </c>
      <c r="M7870">
        <v>1328.27</v>
      </c>
      <c r="N7870">
        <f t="shared" si="122"/>
        <v>0</v>
      </c>
    </row>
    <row r="7871" spans="1:14" x14ac:dyDescent="0.2">
      <c r="A7871" t="s">
        <v>8134</v>
      </c>
      <c r="B7871" t="s">
        <v>8135</v>
      </c>
      <c r="I7871" t="s">
        <v>20</v>
      </c>
      <c r="J7871">
        <v>1631.29</v>
      </c>
      <c r="M7871">
        <v>1631.29</v>
      </c>
      <c r="N7871">
        <f t="shared" si="122"/>
        <v>0</v>
      </c>
    </row>
    <row r="7872" spans="1:14" x14ac:dyDescent="0.2">
      <c r="A7872" t="s">
        <v>8136</v>
      </c>
      <c r="B7872" t="s">
        <v>8135</v>
      </c>
      <c r="I7872" t="s">
        <v>20</v>
      </c>
      <c r="J7872">
        <v>1609.6</v>
      </c>
      <c r="M7872">
        <v>1609.6</v>
      </c>
      <c r="N7872">
        <f t="shared" si="122"/>
        <v>0</v>
      </c>
    </row>
    <row r="7873" spans="1:14" x14ac:dyDescent="0.2">
      <c r="A7873" t="s">
        <v>8137</v>
      </c>
      <c r="B7873" t="s">
        <v>8138</v>
      </c>
      <c r="I7873" t="s">
        <v>20</v>
      </c>
      <c r="J7873">
        <v>743.59</v>
      </c>
      <c r="M7873">
        <v>743.59</v>
      </c>
      <c r="N7873">
        <f t="shared" si="122"/>
        <v>0</v>
      </c>
    </row>
    <row r="7874" spans="1:14" x14ac:dyDescent="0.2">
      <c r="A7874" t="s">
        <v>8139</v>
      </c>
      <c r="B7874" t="s">
        <v>8138</v>
      </c>
      <c r="I7874" t="s">
        <v>20</v>
      </c>
      <c r="J7874">
        <v>717.07</v>
      </c>
      <c r="M7874">
        <v>717.07</v>
      </c>
      <c r="N7874">
        <f t="shared" si="122"/>
        <v>0</v>
      </c>
    </row>
    <row r="7875" spans="1:14" x14ac:dyDescent="0.2">
      <c r="A7875" t="s">
        <v>8140</v>
      </c>
      <c r="B7875" t="s">
        <v>8141</v>
      </c>
      <c r="I7875" t="s">
        <v>20</v>
      </c>
      <c r="J7875">
        <v>698.1</v>
      </c>
      <c r="M7875">
        <v>698.1</v>
      </c>
      <c r="N7875">
        <f t="shared" si="122"/>
        <v>0</v>
      </c>
    </row>
    <row r="7876" spans="1:14" x14ac:dyDescent="0.2">
      <c r="A7876" t="s">
        <v>8142</v>
      </c>
      <c r="B7876" t="s">
        <v>8141</v>
      </c>
      <c r="I7876" t="s">
        <v>20</v>
      </c>
      <c r="J7876">
        <v>671.59</v>
      </c>
      <c r="M7876">
        <v>671.59</v>
      </c>
      <c r="N7876">
        <f t="shared" ref="N7876:N7939" si="123">J7876-M7876</f>
        <v>0</v>
      </c>
    </row>
    <row r="7877" spans="1:14" x14ac:dyDescent="0.2">
      <c r="A7877" t="s">
        <v>8143</v>
      </c>
      <c r="B7877" t="s">
        <v>8144</v>
      </c>
      <c r="I7877" t="s">
        <v>20</v>
      </c>
      <c r="J7877">
        <v>657.42</v>
      </c>
      <c r="M7877">
        <v>657.42</v>
      </c>
      <c r="N7877">
        <f t="shared" si="123"/>
        <v>0</v>
      </c>
    </row>
    <row r="7878" spans="1:14" x14ac:dyDescent="0.2">
      <c r="A7878" t="s">
        <v>8145</v>
      </c>
      <c r="B7878" t="s">
        <v>8144</v>
      </c>
      <c r="I7878" t="s">
        <v>20</v>
      </c>
      <c r="J7878">
        <v>630.91</v>
      </c>
      <c r="M7878">
        <v>630.91</v>
      </c>
      <c r="N7878">
        <f t="shared" si="123"/>
        <v>0</v>
      </c>
    </row>
    <row r="7879" spans="1:14" x14ac:dyDescent="0.2">
      <c r="A7879" t="s">
        <v>8146</v>
      </c>
      <c r="B7879" t="s">
        <v>8147</v>
      </c>
      <c r="I7879" t="s">
        <v>20</v>
      </c>
      <c r="J7879">
        <v>593.01</v>
      </c>
      <c r="M7879">
        <v>593.01</v>
      </c>
      <c r="N7879">
        <f t="shared" si="123"/>
        <v>0</v>
      </c>
    </row>
    <row r="7880" spans="1:14" x14ac:dyDescent="0.2">
      <c r="A7880" t="s">
        <v>8148</v>
      </c>
      <c r="B7880" t="s">
        <v>8147</v>
      </c>
      <c r="I7880" t="s">
        <v>20</v>
      </c>
      <c r="J7880">
        <v>566.5</v>
      </c>
      <c r="M7880">
        <v>566.5</v>
      </c>
      <c r="N7880">
        <f t="shared" si="123"/>
        <v>0</v>
      </c>
    </row>
    <row r="7881" spans="1:14" x14ac:dyDescent="0.2">
      <c r="A7881" t="s">
        <v>8149</v>
      </c>
      <c r="B7881" t="s">
        <v>8150</v>
      </c>
      <c r="I7881" t="s">
        <v>20</v>
      </c>
      <c r="J7881">
        <v>561.02</v>
      </c>
      <c r="M7881">
        <v>561.02</v>
      </c>
      <c r="N7881">
        <f t="shared" si="123"/>
        <v>0</v>
      </c>
    </row>
    <row r="7882" spans="1:14" x14ac:dyDescent="0.2">
      <c r="A7882" t="s">
        <v>8151</v>
      </c>
      <c r="B7882" t="s">
        <v>8150</v>
      </c>
      <c r="I7882" t="s">
        <v>20</v>
      </c>
      <c r="J7882">
        <v>534.5</v>
      </c>
      <c r="M7882">
        <v>534.5</v>
      </c>
      <c r="N7882">
        <f t="shared" si="123"/>
        <v>0</v>
      </c>
    </row>
    <row r="7883" spans="1:14" x14ac:dyDescent="0.2">
      <c r="A7883" t="s">
        <v>8152</v>
      </c>
      <c r="B7883" t="s">
        <v>8153</v>
      </c>
      <c r="I7883" t="s">
        <v>20</v>
      </c>
      <c r="J7883">
        <v>532.04999999999995</v>
      </c>
      <c r="M7883">
        <v>532.04999999999995</v>
      </c>
      <c r="N7883">
        <f t="shared" si="123"/>
        <v>0</v>
      </c>
    </row>
    <row r="7884" spans="1:14" x14ac:dyDescent="0.2">
      <c r="A7884" t="s">
        <v>8154</v>
      </c>
      <c r="B7884" t="s">
        <v>8153</v>
      </c>
      <c r="I7884" t="s">
        <v>20</v>
      </c>
      <c r="J7884">
        <v>505.54</v>
      </c>
      <c r="M7884">
        <v>505.54</v>
      </c>
      <c r="N7884">
        <f t="shared" si="123"/>
        <v>0</v>
      </c>
    </row>
    <row r="7885" spans="1:14" x14ac:dyDescent="0.2">
      <c r="A7885" t="s">
        <v>8155</v>
      </c>
      <c r="B7885" t="s">
        <v>8156</v>
      </c>
      <c r="I7885" t="s">
        <v>20</v>
      </c>
      <c r="J7885">
        <v>512.34</v>
      </c>
      <c r="M7885">
        <v>512.34</v>
      </c>
      <c r="N7885">
        <f t="shared" si="123"/>
        <v>0</v>
      </c>
    </row>
    <row r="7886" spans="1:14" x14ac:dyDescent="0.2">
      <c r="A7886" t="s">
        <v>8157</v>
      </c>
      <c r="B7886" t="s">
        <v>8156</v>
      </c>
      <c r="I7886" t="s">
        <v>20</v>
      </c>
      <c r="J7886">
        <v>485.82</v>
      </c>
      <c r="M7886">
        <v>485.82</v>
      </c>
      <c r="N7886">
        <f t="shared" si="123"/>
        <v>0</v>
      </c>
    </row>
    <row r="7887" spans="1:14" x14ac:dyDescent="0.2">
      <c r="A7887" t="s">
        <v>8158</v>
      </c>
      <c r="B7887" t="s">
        <v>8159</v>
      </c>
      <c r="I7887" t="s">
        <v>20</v>
      </c>
      <c r="J7887">
        <v>485.67</v>
      </c>
      <c r="M7887">
        <v>485.67</v>
      </c>
      <c r="N7887">
        <f t="shared" si="123"/>
        <v>0</v>
      </c>
    </row>
    <row r="7888" spans="1:14" x14ac:dyDescent="0.2">
      <c r="A7888" t="s">
        <v>8160</v>
      </c>
      <c r="B7888" t="s">
        <v>8159</v>
      </c>
      <c r="I7888" t="s">
        <v>20</v>
      </c>
      <c r="J7888">
        <v>459.15</v>
      </c>
      <c r="M7888">
        <v>459.15</v>
      </c>
      <c r="N7888">
        <f t="shared" si="123"/>
        <v>0</v>
      </c>
    </row>
    <row r="7889" spans="1:14" x14ac:dyDescent="0.2">
      <c r="A7889" t="s">
        <v>8161</v>
      </c>
      <c r="B7889" t="s">
        <v>34430</v>
      </c>
      <c r="I7889" t="s">
        <v>20</v>
      </c>
      <c r="J7889">
        <v>551.6</v>
      </c>
      <c r="M7889">
        <v>551.6</v>
      </c>
      <c r="N7889">
        <f t="shared" si="123"/>
        <v>0</v>
      </c>
    </row>
    <row r="7890" spans="1:14" x14ac:dyDescent="0.2">
      <c r="A7890" t="s">
        <v>8162</v>
      </c>
      <c r="B7890" t="s">
        <v>34430</v>
      </c>
      <c r="I7890" t="s">
        <v>20</v>
      </c>
      <c r="J7890">
        <v>525.09</v>
      </c>
      <c r="M7890">
        <v>525.09</v>
      </c>
      <c r="N7890">
        <f t="shared" si="123"/>
        <v>0</v>
      </c>
    </row>
    <row r="7891" spans="1:14" x14ac:dyDescent="0.2">
      <c r="A7891" t="s">
        <v>8163</v>
      </c>
      <c r="B7891" t="s">
        <v>34431</v>
      </c>
      <c r="I7891" t="s">
        <v>20</v>
      </c>
      <c r="J7891">
        <v>514.27</v>
      </c>
      <c r="M7891">
        <v>514.27</v>
      </c>
      <c r="N7891">
        <f t="shared" si="123"/>
        <v>0</v>
      </c>
    </row>
    <row r="7892" spans="1:14" x14ac:dyDescent="0.2">
      <c r="A7892" t="s">
        <v>8164</v>
      </c>
      <c r="B7892" t="s">
        <v>34431</v>
      </c>
      <c r="I7892" t="s">
        <v>20</v>
      </c>
      <c r="J7892">
        <v>487.76</v>
      </c>
      <c r="M7892">
        <v>487.76</v>
      </c>
      <c r="N7892">
        <f t="shared" si="123"/>
        <v>0</v>
      </c>
    </row>
    <row r="7893" spans="1:14" x14ac:dyDescent="0.2">
      <c r="A7893" t="s">
        <v>8165</v>
      </c>
      <c r="B7893" t="s">
        <v>34432</v>
      </c>
      <c r="I7893" t="s">
        <v>20</v>
      </c>
      <c r="J7893">
        <v>626.97</v>
      </c>
      <c r="M7893">
        <v>626.97</v>
      </c>
      <c r="N7893">
        <f t="shared" si="123"/>
        <v>0</v>
      </c>
    </row>
    <row r="7894" spans="1:14" x14ac:dyDescent="0.2">
      <c r="A7894" t="s">
        <v>8166</v>
      </c>
      <c r="B7894" t="s">
        <v>34432</v>
      </c>
      <c r="I7894" t="s">
        <v>20</v>
      </c>
      <c r="J7894">
        <v>600.46</v>
      </c>
      <c r="M7894">
        <v>600.46</v>
      </c>
      <c r="N7894">
        <f t="shared" si="123"/>
        <v>0</v>
      </c>
    </row>
    <row r="7895" spans="1:14" x14ac:dyDescent="0.2">
      <c r="A7895" t="s">
        <v>8167</v>
      </c>
      <c r="B7895" t="s">
        <v>34433</v>
      </c>
      <c r="I7895" t="s">
        <v>20</v>
      </c>
      <c r="J7895">
        <v>585.16999999999996</v>
      </c>
      <c r="M7895">
        <v>585.16999999999996</v>
      </c>
      <c r="N7895">
        <f t="shared" si="123"/>
        <v>0</v>
      </c>
    </row>
    <row r="7896" spans="1:14" x14ac:dyDescent="0.2">
      <c r="A7896" t="s">
        <v>8168</v>
      </c>
      <c r="B7896" t="s">
        <v>34433</v>
      </c>
      <c r="I7896" t="s">
        <v>20</v>
      </c>
      <c r="J7896">
        <v>558.66</v>
      </c>
      <c r="M7896">
        <v>558.66</v>
      </c>
      <c r="N7896">
        <f t="shared" si="123"/>
        <v>0</v>
      </c>
    </row>
    <row r="7897" spans="1:14" x14ac:dyDescent="0.2">
      <c r="A7897" t="s">
        <v>8169</v>
      </c>
      <c r="B7897" t="s">
        <v>34434</v>
      </c>
      <c r="I7897" t="s">
        <v>20</v>
      </c>
      <c r="J7897">
        <v>904.78</v>
      </c>
      <c r="M7897">
        <v>904.78</v>
      </c>
      <c r="N7897">
        <f t="shared" si="123"/>
        <v>0</v>
      </c>
    </row>
    <row r="7898" spans="1:14" x14ac:dyDescent="0.2">
      <c r="A7898" t="s">
        <v>8170</v>
      </c>
      <c r="B7898" t="s">
        <v>34434</v>
      </c>
      <c r="I7898" t="s">
        <v>20</v>
      </c>
      <c r="J7898">
        <v>878.27</v>
      </c>
      <c r="M7898">
        <v>878.27</v>
      </c>
      <c r="N7898">
        <f t="shared" si="123"/>
        <v>0</v>
      </c>
    </row>
    <row r="7899" spans="1:14" x14ac:dyDescent="0.2">
      <c r="A7899" t="s">
        <v>8171</v>
      </c>
      <c r="B7899" t="s">
        <v>8172</v>
      </c>
      <c r="I7899" t="s">
        <v>20</v>
      </c>
      <c r="J7899">
        <v>574.86</v>
      </c>
      <c r="M7899">
        <v>574.86</v>
      </c>
      <c r="N7899">
        <f t="shared" si="123"/>
        <v>0</v>
      </c>
    </row>
    <row r="7900" spans="1:14" x14ac:dyDescent="0.2">
      <c r="A7900" t="s">
        <v>8173</v>
      </c>
      <c r="B7900" t="s">
        <v>8172</v>
      </c>
      <c r="I7900" t="s">
        <v>20</v>
      </c>
      <c r="J7900">
        <v>548.35</v>
      </c>
      <c r="M7900">
        <v>548.35</v>
      </c>
      <c r="N7900">
        <f t="shared" si="123"/>
        <v>0</v>
      </c>
    </row>
    <row r="7901" spans="1:14" x14ac:dyDescent="0.2">
      <c r="A7901" t="s">
        <v>8174</v>
      </c>
      <c r="B7901" t="s">
        <v>8175</v>
      </c>
      <c r="I7901" t="s">
        <v>20</v>
      </c>
      <c r="J7901">
        <v>470</v>
      </c>
      <c r="M7901">
        <v>470</v>
      </c>
      <c r="N7901">
        <f t="shared" si="123"/>
        <v>0</v>
      </c>
    </row>
    <row r="7902" spans="1:14" x14ac:dyDescent="0.2">
      <c r="A7902" t="s">
        <v>8176</v>
      </c>
      <c r="B7902" t="s">
        <v>8175</v>
      </c>
      <c r="I7902" t="s">
        <v>20</v>
      </c>
      <c r="J7902">
        <v>443.49</v>
      </c>
      <c r="M7902">
        <v>443.49</v>
      </c>
      <c r="N7902">
        <f t="shared" si="123"/>
        <v>0</v>
      </c>
    </row>
    <row r="7903" spans="1:14" x14ac:dyDescent="0.2">
      <c r="A7903" t="s">
        <v>8177</v>
      </c>
      <c r="B7903" t="s">
        <v>8178</v>
      </c>
      <c r="I7903" t="s">
        <v>20</v>
      </c>
      <c r="J7903">
        <v>421.47</v>
      </c>
      <c r="M7903">
        <v>421.47</v>
      </c>
      <c r="N7903">
        <f t="shared" si="123"/>
        <v>0</v>
      </c>
    </row>
    <row r="7904" spans="1:14" x14ac:dyDescent="0.2">
      <c r="A7904" t="s">
        <v>8179</v>
      </c>
      <c r="B7904" t="s">
        <v>8178</v>
      </c>
      <c r="I7904" t="s">
        <v>20</v>
      </c>
      <c r="J7904">
        <v>394.96</v>
      </c>
      <c r="M7904">
        <v>394.96</v>
      </c>
      <c r="N7904">
        <f t="shared" si="123"/>
        <v>0</v>
      </c>
    </row>
    <row r="7905" spans="1:14" x14ac:dyDescent="0.2">
      <c r="A7905" t="s">
        <v>8180</v>
      </c>
      <c r="B7905" t="s">
        <v>8181</v>
      </c>
      <c r="I7905" t="s">
        <v>20</v>
      </c>
      <c r="J7905">
        <v>395.28</v>
      </c>
      <c r="M7905">
        <v>395.28</v>
      </c>
      <c r="N7905">
        <f t="shared" si="123"/>
        <v>0</v>
      </c>
    </row>
    <row r="7906" spans="1:14" x14ac:dyDescent="0.2">
      <c r="A7906" t="s">
        <v>8182</v>
      </c>
      <c r="B7906" t="s">
        <v>8181</v>
      </c>
      <c r="I7906" t="s">
        <v>20</v>
      </c>
      <c r="J7906">
        <v>368.77</v>
      </c>
      <c r="M7906">
        <v>368.77</v>
      </c>
      <c r="N7906">
        <f t="shared" si="123"/>
        <v>0</v>
      </c>
    </row>
    <row r="7907" spans="1:14" x14ac:dyDescent="0.2">
      <c r="A7907" t="s">
        <v>8183</v>
      </c>
      <c r="B7907" t="s">
        <v>34435</v>
      </c>
      <c r="I7907" t="s">
        <v>20</v>
      </c>
      <c r="J7907">
        <v>465.79</v>
      </c>
      <c r="M7907">
        <v>465.79</v>
      </c>
      <c r="N7907">
        <f t="shared" si="123"/>
        <v>0</v>
      </c>
    </row>
    <row r="7908" spans="1:14" x14ac:dyDescent="0.2">
      <c r="A7908" t="s">
        <v>8184</v>
      </c>
      <c r="B7908" t="s">
        <v>34435</v>
      </c>
      <c r="I7908" t="s">
        <v>20</v>
      </c>
      <c r="J7908">
        <v>439.28</v>
      </c>
      <c r="M7908">
        <v>439.28</v>
      </c>
      <c r="N7908">
        <f t="shared" si="123"/>
        <v>0</v>
      </c>
    </row>
    <row r="7909" spans="1:14" x14ac:dyDescent="0.2">
      <c r="A7909" t="s">
        <v>8185</v>
      </c>
      <c r="B7909" t="s">
        <v>34436</v>
      </c>
      <c r="I7909" t="s">
        <v>20</v>
      </c>
      <c r="J7909">
        <v>503.84</v>
      </c>
      <c r="M7909">
        <v>503.84</v>
      </c>
      <c r="N7909">
        <f t="shared" si="123"/>
        <v>0</v>
      </c>
    </row>
    <row r="7910" spans="1:14" x14ac:dyDescent="0.2">
      <c r="A7910" t="s">
        <v>8186</v>
      </c>
      <c r="B7910" t="s">
        <v>34436</v>
      </c>
      <c r="I7910" t="s">
        <v>20</v>
      </c>
      <c r="J7910">
        <v>477.32</v>
      </c>
      <c r="M7910">
        <v>477.32</v>
      </c>
      <c r="N7910">
        <f t="shared" si="123"/>
        <v>0</v>
      </c>
    </row>
    <row r="7911" spans="1:14" x14ac:dyDescent="0.2">
      <c r="A7911" t="s">
        <v>8187</v>
      </c>
      <c r="B7911" t="s">
        <v>34437</v>
      </c>
      <c r="I7911" t="s">
        <v>20</v>
      </c>
      <c r="J7911">
        <v>482.36</v>
      </c>
      <c r="M7911">
        <v>482.36</v>
      </c>
      <c r="N7911">
        <f t="shared" si="123"/>
        <v>0</v>
      </c>
    </row>
    <row r="7912" spans="1:14" x14ac:dyDescent="0.2">
      <c r="A7912" t="s">
        <v>8188</v>
      </c>
      <c r="B7912" t="s">
        <v>34437</v>
      </c>
      <c r="I7912" t="s">
        <v>20</v>
      </c>
      <c r="J7912">
        <v>455.85</v>
      </c>
      <c r="M7912">
        <v>455.85</v>
      </c>
      <c r="N7912">
        <f t="shared" si="123"/>
        <v>0</v>
      </c>
    </row>
    <row r="7913" spans="1:14" x14ac:dyDescent="0.2">
      <c r="A7913" t="s">
        <v>8189</v>
      </c>
      <c r="B7913" t="s">
        <v>34438</v>
      </c>
      <c r="I7913" t="s">
        <v>20</v>
      </c>
      <c r="J7913">
        <v>498.37</v>
      </c>
      <c r="M7913">
        <v>498.37</v>
      </c>
      <c r="N7913">
        <f t="shared" si="123"/>
        <v>0</v>
      </c>
    </row>
    <row r="7914" spans="1:14" x14ac:dyDescent="0.2">
      <c r="A7914" t="s">
        <v>8190</v>
      </c>
      <c r="B7914" t="s">
        <v>34438</v>
      </c>
      <c r="I7914" t="s">
        <v>20</v>
      </c>
      <c r="J7914">
        <v>471.85</v>
      </c>
      <c r="M7914">
        <v>471.85</v>
      </c>
      <c r="N7914">
        <f t="shared" si="123"/>
        <v>0</v>
      </c>
    </row>
    <row r="7915" spans="1:14" x14ac:dyDescent="0.2">
      <c r="A7915" t="s">
        <v>8191</v>
      </c>
      <c r="B7915" t="s">
        <v>34439</v>
      </c>
      <c r="I7915" t="s">
        <v>20</v>
      </c>
      <c r="J7915">
        <v>499.29</v>
      </c>
      <c r="M7915">
        <v>499.29</v>
      </c>
      <c r="N7915">
        <f t="shared" si="123"/>
        <v>0</v>
      </c>
    </row>
    <row r="7916" spans="1:14" x14ac:dyDescent="0.2">
      <c r="A7916" t="s">
        <v>8192</v>
      </c>
      <c r="B7916" t="s">
        <v>34439</v>
      </c>
      <c r="I7916" t="s">
        <v>20</v>
      </c>
      <c r="J7916">
        <v>472.77</v>
      </c>
      <c r="M7916">
        <v>472.77</v>
      </c>
      <c r="N7916">
        <f t="shared" si="123"/>
        <v>0</v>
      </c>
    </row>
    <row r="7917" spans="1:14" x14ac:dyDescent="0.2">
      <c r="A7917" t="s">
        <v>8193</v>
      </c>
      <c r="B7917" t="s">
        <v>34440</v>
      </c>
      <c r="I7917" t="s">
        <v>20</v>
      </c>
      <c r="J7917">
        <v>625.65</v>
      </c>
      <c r="M7917">
        <v>625.65</v>
      </c>
      <c r="N7917">
        <f t="shared" si="123"/>
        <v>0</v>
      </c>
    </row>
    <row r="7918" spans="1:14" x14ac:dyDescent="0.2">
      <c r="A7918" t="s">
        <v>8194</v>
      </c>
      <c r="B7918" t="s">
        <v>34440</v>
      </c>
      <c r="I7918" t="s">
        <v>20</v>
      </c>
      <c r="J7918">
        <v>599.14</v>
      </c>
      <c r="M7918">
        <v>599.14</v>
      </c>
      <c r="N7918">
        <f t="shared" si="123"/>
        <v>0</v>
      </c>
    </row>
    <row r="7919" spans="1:14" x14ac:dyDescent="0.2">
      <c r="A7919" t="s">
        <v>8195</v>
      </c>
      <c r="B7919" t="s">
        <v>34441</v>
      </c>
      <c r="I7919" t="s">
        <v>20</v>
      </c>
      <c r="J7919">
        <v>504.31</v>
      </c>
      <c r="M7919">
        <v>504.31</v>
      </c>
      <c r="N7919">
        <f t="shared" si="123"/>
        <v>0</v>
      </c>
    </row>
    <row r="7920" spans="1:14" x14ac:dyDescent="0.2">
      <c r="A7920" t="s">
        <v>8196</v>
      </c>
      <c r="B7920" t="s">
        <v>34441</v>
      </c>
      <c r="I7920" t="s">
        <v>20</v>
      </c>
      <c r="J7920">
        <v>477.8</v>
      </c>
      <c r="M7920">
        <v>477.8</v>
      </c>
      <c r="N7920">
        <f t="shared" si="123"/>
        <v>0</v>
      </c>
    </row>
    <row r="7921" spans="1:14" x14ac:dyDescent="0.2">
      <c r="A7921" t="s">
        <v>8197</v>
      </c>
      <c r="B7921" t="s">
        <v>34442</v>
      </c>
      <c r="I7921" t="s">
        <v>20</v>
      </c>
      <c r="J7921">
        <v>457.05</v>
      </c>
      <c r="M7921">
        <v>457.05</v>
      </c>
      <c r="N7921">
        <f t="shared" si="123"/>
        <v>0</v>
      </c>
    </row>
    <row r="7922" spans="1:14" x14ac:dyDescent="0.2">
      <c r="A7922" t="s">
        <v>8198</v>
      </c>
      <c r="B7922" t="s">
        <v>34442</v>
      </c>
      <c r="I7922" t="s">
        <v>20</v>
      </c>
      <c r="J7922">
        <v>430.54</v>
      </c>
      <c r="M7922">
        <v>430.54</v>
      </c>
      <c r="N7922">
        <f t="shared" si="123"/>
        <v>0</v>
      </c>
    </row>
    <row r="7923" spans="1:14" x14ac:dyDescent="0.2">
      <c r="A7923" t="s">
        <v>8199</v>
      </c>
      <c r="B7923" t="s">
        <v>34443</v>
      </c>
      <c r="I7923" t="s">
        <v>20</v>
      </c>
      <c r="J7923">
        <v>807.23</v>
      </c>
      <c r="M7923">
        <v>807.23</v>
      </c>
      <c r="N7923">
        <f t="shared" si="123"/>
        <v>0</v>
      </c>
    </row>
    <row r="7924" spans="1:14" x14ac:dyDescent="0.2">
      <c r="A7924" t="s">
        <v>8200</v>
      </c>
      <c r="B7924" t="s">
        <v>34443</v>
      </c>
      <c r="I7924" t="s">
        <v>20</v>
      </c>
      <c r="J7924">
        <v>780.71</v>
      </c>
      <c r="M7924">
        <v>780.71</v>
      </c>
      <c r="N7924">
        <f t="shared" si="123"/>
        <v>0</v>
      </c>
    </row>
    <row r="7925" spans="1:14" x14ac:dyDescent="0.2">
      <c r="A7925" t="s">
        <v>8201</v>
      </c>
      <c r="B7925" t="s">
        <v>8202</v>
      </c>
      <c r="I7925" t="s">
        <v>20</v>
      </c>
      <c r="J7925">
        <v>590.41</v>
      </c>
      <c r="M7925">
        <v>590.41</v>
      </c>
      <c r="N7925">
        <f t="shared" si="123"/>
        <v>0</v>
      </c>
    </row>
    <row r="7926" spans="1:14" x14ac:dyDescent="0.2">
      <c r="A7926" t="s">
        <v>8203</v>
      </c>
      <c r="B7926" t="s">
        <v>8202</v>
      </c>
      <c r="I7926" t="s">
        <v>20</v>
      </c>
      <c r="J7926">
        <v>585.59</v>
      </c>
      <c r="M7926">
        <v>585.59</v>
      </c>
      <c r="N7926">
        <f t="shared" si="123"/>
        <v>0</v>
      </c>
    </row>
    <row r="7927" spans="1:14" x14ac:dyDescent="0.2">
      <c r="A7927" t="s">
        <v>8204</v>
      </c>
      <c r="B7927" t="s">
        <v>8205</v>
      </c>
      <c r="I7927" t="s">
        <v>20</v>
      </c>
      <c r="J7927">
        <v>549.98</v>
      </c>
      <c r="M7927">
        <v>549.98</v>
      </c>
      <c r="N7927">
        <f t="shared" si="123"/>
        <v>0</v>
      </c>
    </row>
    <row r="7928" spans="1:14" x14ac:dyDescent="0.2">
      <c r="A7928" t="s">
        <v>8206</v>
      </c>
      <c r="B7928" t="s">
        <v>8205</v>
      </c>
      <c r="I7928" t="s">
        <v>20</v>
      </c>
      <c r="J7928">
        <v>544.49</v>
      </c>
      <c r="M7928">
        <v>544.49</v>
      </c>
      <c r="N7928">
        <f t="shared" si="123"/>
        <v>0</v>
      </c>
    </row>
    <row r="7929" spans="1:14" x14ac:dyDescent="0.2">
      <c r="A7929" t="s">
        <v>8207</v>
      </c>
      <c r="B7929" t="s">
        <v>8208</v>
      </c>
      <c r="I7929" t="s">
        <v>20</v>
      </c>
      <c r="J7929">
        <v>514.17999999999995</v>
      </c>
      <c r="M7929">
        <v>514.17999999999995</v>
      </c>
      <c r="N7929">
        <f t="shared" si="123"/>
        <v>0</v>
      </c>
    </row>
    <row r="7930" spans="1:14" x14ac:dyDescent="0.2">
      <c r="A7930" t="s">
        <v>8209</v>
      </c>
      <c r="B7930" t="s">
        <v>8208</v>
      </c>
      <c r="I7930" t="s">
        <v>20</v>
      </c>
      <c r="J7930">
        <v>508.04</v>
      </c>
      <c r="M7930">
        <v>508.04</v>
      </c>
      <c r="N7930">
        <f t="shared" si="123"/>
        <v>0</v>
      </c>
    </row>
    <row r="7931" spans="1:14" x14ac:dyDescent="0.2">
      <c r="A7931" t="s">
        <v>8210</v>
      </c>
      <c r="B7931" t="s">
        <v>8211</v>
      </c>
      <c r="I7931" t="s">
        <v>20</v>
      </c>
      <c r="J7931">
        <v>459.71</v>
      </c>
      <c r="M7931">
        <v>459.71</v>
      </c>
      <c r="N7931">
        <f t="shared" si="123"/>
        <v>0</v>
      </c>
    </row>
    <row r="7932" spans="1:14" x14ac:dyDescent="0.2">
      <c r="A7932" t="s">
        <v>8212</v>
      </c>
      <c r="B7932" t="s">
        <v>8211</v>
      </c>
      <c r="I7932" t="s">
        <v>20</v>
      </c>
      <c r="J7932">
        <v>452.24</v>
      </c>
      <c r="M7932">
        <v>452.24</v>
      </c>
      <c r="N7932">
        <f t="shared" si="123"/>
        <v>0</v>
      </c>
    </row>
    <row r="7933" spans="1:14" x14ac:dyDescent="0.2">
      <c r="A7933" t="s">
        <v>8213</v>
      </c>
      <c r="B7933" t="s">
        <v>8214</v>
      </c>
      <c r="I7933" t="s">
        <v>20</v>
      </c>
      <c r="J7933">
        <v>437.65</v>
      </c>
      <c r="M7933">
        <v>437.65</v>
      </c>
      <c r="N7933">
        <f t="shared" si="123"/>
        <v>0</v>
      </c>
    </row>
    <row r="7934" spans="1:14" x14ac:dyDescent="0.2">
      <c r="A7934" t="s">
        <v>8215</v>
      </c>
      <c r="B7934" t="s">
        <v>8214</v>
      </c>
      <c r="I7934" t="s">
        <v>20</v>
      </c>
      <c r="J7934">
        <v>428.85</v>
      </c>
      <c r="M7934">
        <v>428.85</v>
      </c>
      <c r="N7934">
        <f t="shared" si="123"/>
        <v>0</v>
      </c>
    </row>
    <row r="7935" spans="1:14" x14ac:dyDescent="0.2">
      <c r="A7935" t="s">
        <v>8216</v>
      </c>
      <c r="B7935" t="s">
        <v>8217</v>
      </c>
      <c r="I7935" t="s">
        <v>20</v>
      </c>
      <c r="J7935">
        <v>418.62</v>
      </c>
      <c r="M7935">
        <v>418.62</v>
      </c>
      <c r="N7935">
        <f t="shared" si="123"/>
        <v>0</v>
      </c>
    </row>
    <row r="7936" spans="1:14" x14ac:dyDescent="0.2">
      <c r="A7936" t="s">
        <v>8218</v>
      </c>
      <c r="B7936" t="s">
        <v>8217</v>
      </c>
      <c r="I7936" t="s">
        <v>20</v>
      </c>
      <c r="J7936">
        <v>408.5</v>
      </c>
      <c r="M7936">
        <v>408.5</v>
      </c>
      <c r="N7936">
        <f t="shared" si="123"/>
        <v>0</v>
      </c>
    </row>
    <row r="7937" spans="1:14" x14ac:dyDescent="0.2">
      <c r="A7937" t="s">
        <v>8219</v>
      </c>
      <c r="B7937" t="s">
        <v>8220</v>
      </c>
      <c r="I7937" t="s">
        <v>20</v>
      </c>
      <c r="J7937">
        <v>407.94</v>
      </c>
      <c r="M7937">
        <v>407.94</v>
      </c>
      <c r="N7937">
        <f t="shared" si="123"/>
        <v>0</v>
      </c>
    </row>
    <row r="7938" spans="1:14" x14ac:dyDescent="0.2">
      <c r="A7938" t="s">
        <v>8221</v>
      </c>
      <c r="B7938" t="s">
        <v>8220</v>
      </c>
      <c r="I7938" t="s">
        <v>20</v>
      </c>
      <c r="J7938">
        <v>396.61</v>
      </c>
      <c r="M7938">
        <v>396.61</v>
      </c>
      <c r="N7938">
        <f t="shared" si="123"/>
        <v>0</v>
      </c>
    </row>
    <row r="7939" spans="1:14" x14ac:dyDescent="0.2">
      <c r="A7939" t="s">
        <v>8222</v>
      </c>
      <c r="B7939" t="s">
        <v>8223</v>
      </c>
      <c r="I7939" t="s">
        <v>20</v>
      </c>
      <c r="J7939">
        <v>401.14</v>
      </c>
      <c r="M7939">
        <v>401.14</v>
      </c>
      <c r="N7939">
        <f t="shared" si="123"/>
        <v>0</v>
      </c>
    </row>
    <row r="7940" spans="1:14" x14ac:dyDescent="0.2">
      <c r="A7940" t="s">
        <v>8224</v>
      </c>
      <c r="B7940" t="s">
        <v>8223</v>
      </c>
      <c r="I7940" t="s">
        <v>20</v>
      </c>
      <c r="J7940">
        <v>387.16</v>
      </c>
      <c r="M7940">
        <v>387.16</v>
      </c>
      <c r="N7940">
        <f t="shared" ref="N7940:N8003" si="124">J7940-M7940</f>
        <v>0</v>
      </c>
    </row>
    <row r="7941" spans="1:14" x14ac:dyDescent="0.2">
      <c r="A7941" t="s">
        <v>8225</v>
      </c>
      <c r="B7941" t="s">
        <v>34444</v>
      </c>
      <c r="I7941" t="s">
        <v>20</v>
      </c>
      <c r="J7941">
        <v>418.3</v>
      </c>
      <c r="M7941">
        <v>418.3</v>
      </c>
      <c r="N7941">
        <f t="shared" si="124"/>
        <v>0</v>
      </c>
    </row>
    <row r="7942" spans="1:14" x14ac:dyDescent="0.2">
      <c r="A7942" t="s">
        <v>8226</v>
      </c>
      <c r="B7942" t="s">
        <v>34444</v>
      </c>
      <c r="I7942" t="s">
        <v>20</v>
      </c>
      <c r="J7942">
        <v>410.83</v>
      </c>
      <c r="M7942">
        <v>410.83</v>
      </c>
      <c r="N7942">
        <f t="shared" si="124"/>
        <v>0</v>
      </c>
    </row>
    <row r="7943" spans="1:14" x14ac:dyDescent="0.2">
      <c r="A7943" t="s">
        <v>8227</v>
      </c>
      <c r="B7943" t="s">
        <v>34445</v>
      </c>
      <c r="I7943" t="s">
        <v>20</v>
      </c>
      <c r="J7943">
        <v>390.91</v>
      </c>
      <c r="M7943">
        <v>390.91</v>
      </c>
      <c r="N7943">
        <f t="shared" si="124"/>
        <v>0</v>
      </c>
    </row>
    <row r="7944" spans="1:14" x14ac:dyDescent="0.2">
      <c r="A7944" t="s">
        <v>8228</v>
      </c>
      <c r="B7944" t="s">
        <v>34445</v>
      </c>
      <c r="I7944" t="s">
        <v>20</v>
      </c>
      <c r="J7944">
        <v>382.11</v>
      </c>
      <c r="M7944">
        <v>382.11</v>
      </c>
      <c r="N7944">
        <f t="shared" si="124"/>
        <v>0</v>
      </c>
    </row>
    <row r="7945" spans="1:14" x14ac:dyDescent="0.2">
      <c r="A7945" t="s">
        <v>8229</v>
      </c>
      <c r="B7945" t="s">
        <v>34446</v>
      </c>
      <c r="I7945" t="s">
        <v>20</v>
      </c>
      <c r="J7945">
        <v>543.35</v>
      </c>
      <c r="M7945">
        <v>543.35</v>
      </c>
      <c r="N7945">
        <f t="shared" si="124"/>
        <v>0</v>
      </c>
    </row>
    <row r="7946" spans="1:14" x14ac:dyDescent="0.2">
      <c r="A7946" t="s">
        <v>8230</v>
      </c>
      <c r="B7946" t="s">
        <v>34446</v>
      </c>
      <c r="I7946" t="s">
        <v>20</v>
      </c>
      <c r="J7946">
        <v>529.25</v>
      </c>
      <c r="M7946">
        <v>529.25</v>
      </c>
      <c r="N7946">
        <f t="shared" si="124"/>
        <v>0</v>
      </c>
    </row>
    <row r="7947" spans="1:14" x14ac:dyDescent="0.2">
      <c r="A7947" t="s">
        <v>8231</v>
      </c>
      <c r="B7947" t="s">
        <v>34447</v>
      </c>
      <c r="I7947" t="s">
        <v>20</v>
      </c>
      <c r="J7947">
        <v>531.36</v>
      </c>
      <c r="M7947">
        <v>531.36</v>
      </c>
      <c r="N7947">
        <f t="shared" si="124"/>
        <v>0</v>
      </c>
    </row>
    <row r="7948" spans="1:14" x14ac:dyDescent="0.2">
      <c r="A7948" t="s">
        <v>8232</v>
      </c>
      <c r="B7948" t="s">
        <v>34447</v>
      </c>
      <c r="I7948" t="s">
        <v>20</v>
      </c>
      <c r="J7948">
        <v>513.28</v>
      </c>
      <c r="M7948">
        <v>513.28</v>
      </c>
      <c r="N7948">
        <f t="shared" si="124"/>
        <v>0</v>
      </c>
    </row>
    <row r="7949" spans="1:14" x14ac:dyDescent="0.2">
      <c r="A7949" t="s">
        <v>8233</v>
      </c>
      <c r="B7949" t="s">
        <v>34448</v>
      </c>
      <c r="I7949" t="s">
        <v>20</v>
      </c>
      <c r="J7949">
        <v>781.41</v>
      </c>
      <c r="M7949">
        <v>781.41</v>
      </c>
      <c r="N7949">
        <f t="shared" si="124"/>
        <v>0</v>
      </c>
    </row>
    <row r="7950" spans="1:14" x14ac:dyDescent="0.2">
      <c r="A7950" t="s">
        <v>8234</v>
      </c>
      <c r="B7950" t="s">
        <v>34448</v>
      </c>
      <c r="I7950" t="s">
        <v>20</v>
      </c>
      <c r="J7950">
        <v>772.62</v>
      </c>
      <c r="M7950">
        <v>772.62</v>
      </c>
      <c r="N7950">
        <f t="shared" si="124"/>
        <v>0</v>
      </c>
    </row>
    <row r="7951" spans="1:14" x14ac:dyDescent="0.2">
      <c r="A7951" t="s">
        <v>8235</v>
      </c>
      <c r="B7951" t="s">
        <v>34449</v>
      </c>
      <c r="I7951" t="s">
        <v>20</v>
      </c>
      <c r="J7951">
        <v>409.17</v>
      </c>
      <c r="M7951">
        <v>409.17</v>
      </c>
      <c r="N7951">
        <f t="shared" si="124"/>
        <v>0</v>
      </c>
    </row>
    <row r="7952" spans="1:14" x14ac:dyDescent="0.2">
      <c r="A7952" t="s">
        <v>8236</v>
      </c>
      <c r="B7952" t="s">
        <v>34449</v>
      </c>
      <c r="I7952" t="s">
        <v>20</v>
      </c>
      <c r="J7952">
        <v>397.84</v>
      </c>
      <c r="M7952">
        <v>397.84</v>
      </c>
      <c r="N7952">
        <f t="shared" si="124"/>
        <v>0</v>
      </c>
    </row>
    <row r="7953" spans="1:14" x14ac:dyDescent="0.2">
      <c r="A7953" t="s">
        <v>8237</v>
      </c>
      <c r="B7953" t="s">
        <v>34450</v>
      </c>
      <c r="I7953" t="s">
        <v>20</v>
      </c>
      <c r="J7953">
        <v>451.18</v>
      </c>
      <c r="M7953">
        <v>451.18</v>
      </c>
      <c r="N7953">
        <f t="shared" si="124"/>
        <v>0</v>
      </c>
    </row>
    <row r="7954" spans="1:14" x14ac:dyDescent="0.2">
      <c r="A7954" t="s">
        <v>8238</v>
      </c>
      <c r="B7954" t="s">
        <v>34450</v>
      </c>
      <c r="I7954" t="s">
        <v>20</v>
      </c>
      <c r="J7954">
        <v>440.58</v>
      </c>
      <c r="M7954">
        <v>440.58</v>
      </c>
      <c r="N7954">
        <f t="shared" si="124"/>
        <v>0</v>
      </c>
    </row>
    <row r="7955" spans="1:14" x14ac:dyDescent="0.2">
      <c r="A7955" t="s">
        <v>8239</v>
      </c>
      <c r="B7955" t="s">
        <v>34451</v>
      </c>
      <c r="I7955" t="s">
        <v>20</v>
      </c>
      <c r="J7955">
        <v>374.39</v>
      </c>
      <c r="M7955">
        <v>374.39</v>
      </c>
      <c r="N7955">
        <f t="shared" si="124"/>
        <v>0</v>
      </c>
    </row>
    <row r="7956" spans="1:14" x14ac:dyDescent="0.2">
      <c r="A7956" t="s">
        <v>8240</v>
      </c>
      <c r="B7956" t="s">
        <v>34451</v>
      </c>
      <c r="I7956" t="s">
        <v>20</v>
      </c>
      <c r="J7956">
        <v>361.37</v>
      </c>
      <c r="M7956">
        <v>361.37</v>
      </c>
      <c r="N7956">
        <f t="shared" si="124"/>
        <v>0</v>
      </c>
    </row>
    <row r="7957" spans="1:14" x14ac:dyDescent="0.2">
      <c r="A7957" t="s">
        <v>8241</v>
      </c>
      <c r="B7957" t="s">
        <v>8242</v>
      </c>
      <c r="I7957" t="s">
        <v>20</v>
      </c>
      <c r="J7957">
        <v>431.62</v>
      </c>
      <c r="M7957">
        <v>431.62</v>
      </c>
      <c r="N7957">
        <f t="shared" si="124"/>
        <v>0</v>
      </c>
    </row>
    <row r="7958" spans="1:14" x14ac:dyDescent="0.2">
      <c r="A7958" t="s">
        <v>8243</v>
      </c>
      <c r="B7958" t="s">
        <v>8242</v>
      </c>
      <c r="I7958" t="s">
        <v>20</v>
      </c>
      <c r="J7958">
        <v>425.48</v>
      </c>
      <c r="M7958">
        <v>425.48</v>
      </c>
      <c r="N7958">
        <f t="shared" si="124"/>
        <v>0</v>
      </c>
    </row>
    <row r="7959" spans="1:14" x14ac:dyDescent="0.2">
      <c r="A7959" t="s">
        <v>8244</v>
      </c>
      <c r="B7959" t="s">
        <v>8245</v>
      </c>
      <c r="I7959" t="s">
        <v>20</v>
      </c>
      <c r="J7959">
        <v>346.64</v>
      </c>
      <c r="M7959">
        <v>346.64</v>
      </c>
      <c r="N7959">
        <f t="shared" si="124"/>
        <v>0</v>
      </c>
    </row>
    <row r="7960" spans="1:14" x14ac:dyDescent="0.2">
      <c r="A7960" t="s">
        <v>8246</v>
      </c>
      <c r="B7960" t="s">
        <v>8245</v>
      </c>
      <c r="I7960" t="s">
        <v>20</v>
      </c>
      <c r="J7960">
        <v>337.84</v>
      </c>
      <c r="M7960">
        <v>337.84</v>
      </c>
      <c r="N7960">
        <f t="shared" si="124"/>
        <v>0</v>
      </c>
    </row>
    <row r="7961" spans="1:14" x14ac:dyDescent="0.2">
      <c r="A7961" t="s">
        <v>8247</v>
      </c>
      <c r="B7961" t="s">
        <v>8248</v>
      </c>
      <c r="I7961" t="s">
        <v>20</v>
      </c>
      <c r="J7961">
        <v>316.39999999999998</v>
      </c>
      <c r="M7961">
        <v>316.39999999999998</v>
      </c>
      <c r="N7961">
        <f t="shared" si="124"/>
        <v>0</v>
      </c>
    </row>
    <row r="7962" spans="1:14" x14ac:dyDescent="0.2">
      <c r="A7962" t="s">
        <v>8249</v>
      </c>
      <c r="B7962" t="s">
        <v>8248</v>
      </c>
      <c r="I7962" t="s">
        <v>20</v>
      </c>
      <c r="J7962">
        <v>305.07</v>
      </c>
      <c r="M7962">
        <v>305.07</v>
      </c>
      <c r="N7962">
        <f t="shared" si="124"/>
        <v>0</v>
      </c>
    </row>
    <row r="7963" spans="1:14" x14ac:dyDescent="0.2">
      <c r="A7963" t="s">
        <v>8250</v>
      </c>
      <c r="B7963" t="s">
        <v>8251</v>
      </c>
      <c r="I7963" t="s">
        <v>20</v>
      </c>
      <c r="J7963">
        <v>310.76</v>
      </c>
      <c r="M7963">
        <v>310.76</v>
      </c>
      <c r="N7963">
        <f t="shared" si="124"/>
        <v>0</v>
      </c>
    </row>
    <row r="7964" spans="1:14" x14ac:dyDescent="0.2">
      <c r="A7964" t="s">
        <v>8252</v>
      </c>
      <c r="B7964" t="s">
        <v>8251</v>
      </c>
      <c r="I7964" t="s">
        <v>20</v>
      </c>
      <c r="J7964">
        <v>296.77999999999997</v>
      </c>
      <c r="M7964">
        <v>296.77999999999997</v>
      </c>
      <c r="N7964">
        <f t="shared" si="124"/>
        <v>0</v>
      </c>
    </row>
    <row r="7965" spans="1:14" x14ac:dyDescent="0.2">
      <c r="A7965" t="s">
        <v>8253</v>
      </c>
      <c r="B7965" t="s">
        <v>34452</v>
      </c>
      <c r="I7965" t="s">
        <v>20</v>
      </c>
      <c r="J7965">
        <v>400.2</v>
      </c>
      <c r="M7965">
        <v>400.2</v>
      </c>
      <c r="N7965">
        <f t="shared" si="124"/>
        <v>0</v>
      </c>
    </row>
    <row r="7966" spans="1:14" x14ac:dyDescent="0.2">
      <c r="A7966" t="s">
        <v>8254</v>
      </c>
      <c r="B7966" t="s">
        <v>34452</v>
      </c>
      <c r="I7966" t="s">
        <v>20</v>
      </c>
      <c r="J7966">
        <v>391.41</v>
      </c>
      <c r="M7966">
        <v>391.41</v>
      </c>
      <c r="N7966">
        <f t="shared" si="124"/>
        <v>0</v>
      </c>
    </row>
    <row r="7967" spans="1:14" x14ac:dyDescent="0.2">
      <c r="A7967" t="s">
        <v>8255</v>
      </c>
      <c r="B7967" t="s">
        <v>34453</v>
      </c>
      <c r="I7967" t="s">
        <v>20</v>
      </c>
      <c r="J7967">
        <v>390.41</v>
      </c>
      <c r="M7967">
        <v>390.41</v>
      </c>
      <c r="N7967">
        <f t="shared" si="124"/>
        <v>0</v>
      </c>
    </row>
    <row r="7968" spans="1:14" x14ac:dyDescent="0.2">
      <c r="A7968" t="s">
        <v>8256</v>
      </c>
      <c r="B7968" t="s">
        <v>34453</v>
      </c>
      <c r="I7968" t="s">
        <v>20</v>
      </c>
      <c r="J7968">
        <v>380.28</v>
      </c>
      <c r="M7968">
        <v>380.28</v>
      </c>
      <c r="N7968">
        <f t="shared" si="124"/>
        <v>0</v>
      </c>
    </row>
    <row r="7969" spans="1:14" x14ac:dyDescent="0.2">
      <c r="A7969" t="s">
        <v>8257</v>
      </c>
      <c r="B7969" t="s">
        <v>34454</v>
      </c>
      <c r="I7969" t="s">
        <v>20</v>
      </c>
      <c r="J7969">
        <v>377.97</v>
      </c>
      <c r="M7969">
        <v>377.97</v>
      </c>
      <c r="N7969">
        <f t="shared" si="124"/>
        <v>0</v>
      </c>
    </row>
    <row r="7970" spans="1:14" x14ac:dyDescent="0.2">
      <c r="A7970" t="s">
        <v>8258</v>
      </c>
      <c r="B7970" t="s">
        <v>34454</v>
      </c>
      <c r="I7970" t="s">
        <v>20</v>
      </c>
      <c r="J7970">
        <v>366.64</v>
      </c>
      <c r="M7970">
        <v>366.64</v>
      </c>
      <c r="N7970">
        <f t="shared" si="124"/>
        <v>0</v>
      </c>
    </row>
    <row r="7971" spans="1:14" x14ac:dyDescent="0.2">
      <c r="A7971" t="s">
        <v>8259</v>
      </c>
      <c r="B7971" t="s">
        <v>34455</v>
      </c>
      <c r="I7971" t="s">
        <v>20</v>
      </c>
      <c r="J7971">
        <v>384.95</v>
      </c>
      <c r="M7971">
        <v>384.95</v>
      </c>
      <c r="N7971">
        <f t="shared" si="124"/>
        <v>0</v>
      </c>
    </row>
    <row r="7972" spans="1:14" x14ac:dyDescent="0.2">
      <c r="A7972" t="s">
        <v>8260</v>
      </c>
      <c r="B7972" t="s">
        <v>34455</v>
      </c>
      <c r="I7972" t="s">
        <v>20</v>
      </c>
      <c r="J7972">
        <v>370.97</v>
      </c>
      <c r="M7972">
        <v>370.97</v>
      </c>
      <c r="N7972">
        <f t="shared" si="124"/>
        <v>0</v>
      </c>
    </row>
    <row r="7973" spans="1:14" x14ac:dyDescent="0.2">
      <c r="A7973" t="s">
        <v>8261</v>
      </c>
      <c r="B7973" t="s">
        <v>34456</v>
      </c>
      <c r="I7973" t="s">
        <v>20</v>
      </c>
      <c r="J7973">
        <v>434.64</v>
      </c>
      <c r="M7973">
        <v>434.64</v>
      </c>
      <c r="N7973">
        <f t="shared" si="124"/>
        <v>0</v>
      </c>
    </row>
    <row r="7974" spans="1:14" x14ac:dyDescent="0.2">
      <c r="A7974" t="s">
        <v>8262</v>
      </c>
      <c r="B7974" t="s">
        <v>34456</v>
      </c>
      <c r="I7974" t="s">
        <v>20</v>
      </c>
      <c r="J7974">
        <v>418.01</v>
      </c>
      <c r="M7974">
        <v>418.01</v>
      </c>
      <c r="N7974">
        <f t="shared" si="124"/>
        <v>0</v>
      </c>
    </row>
    <row r="7975" spans="1:14" x14ac:dyDescent="0.2">
      <c r="A7975" t="s">
        <v>8263</v>
      </c>
      <c r="B7975" t="s">
        <v>34457</v>
      </c>
      <c r="I7975" t="s">
        <v>20</v>
      </c>
      <c r="J7975">
        <v>482.41</v>
      </c>
      <c r="M7975">
        <v>482.41</v>
      </c>
      <c r="N7975">
        <f t="shared" si="124"/>
        <v>0</v>
      </c>
    </row>
    <row r="7976" spans="1:14" x14ac:dyDescent="0.2">
      <c r="A7976" t="s">
        <v>8264</v>
      </c>
      <c r="B7976" t="s">
        <v>34457</v>
      </c>
      <c r="I7976" t="s">
        <v>20</v>
      </c>
      <c r="J7976">
        <v>476.26</v>
      </c>
      <c r="M7976">
        <v>476.26</v>
      </c>
      <c r="N7976">
        <f t="shared" si="124"/>
        <v>0</v>
      </c>
    </row>
    <row r="7977" spans="1:14" x14ac:dyDescent="0.2">
      <c r="A7977" t="s">
        <v>8265</v>
      </c>
      <c r="B7977" t="s">
        <v>34458</v>
      </c>
      <c r="I7977" t="s">
        <v>20</v>
      </c>
      <c r="J7977">
        <v>380.94</v>
      </c>
      <c r="M7977">
        <v>380.94</v>
      </c>
      <c r="N7977">
        <f t="shared" si="124"/>
        <v>0</v>
      </c>
    </row>
    <row r="7978" spans="1:14" x14ac:dyDescent="0.2">
      <c r="A7978" t="s">
        <v>8266</v>
      </c>
      <c r="B7978" t="s">
        <v>34458</v>
      </c>
      <c r="I7978" t="s">
        <v>20</v>
      </c>
      <c r="J7978">
        <v>372.15</v>
      </c>
      <c r="M7978">
        <v>372.15</v>
      </c>
      <c r="N7978">
        <f t="shared" si="124"/>
        <v>0</v>
      </c>
    </row>
    <row r="7979" spans="1:14" x14ac:dyDescent="0.2">
      <c r="A7979" t="s">
        <v>8267</v>
      </c>
      <c r="B7979" t="s">
        <v>34459</v>
      </c>
      <c r="I7979" t="s">
        <v>20</v>
      </c>
      <c r="J7979">
        <v>352.66</v>
      </c>
      <c r="M7979">
        <v>352.66</v>
      </c>
      <c r="N7979">
        <f t="shared" si="124"/>
        <v>0</v>
      </c>
    </row>
    <row r="7980" spans="1:14" x14ac:dyDescent="0.2">
      <c r="A7980" t="s">
        <v>8268</v>
      </c>
      <c r="B7980" t="s">
        <v>34459</v>
      </c>
      <c r="I7980" t="s">
        <v>20</v>
      </c>
      <c r="J7980">
        <v>341.33</v>
      </c>
      <c r="M7980">
        <v>341.33</v>
      </c>
      <c r="N7980">
        <f t="shared" si="124"/>
        <v>0</v>
      </c>
    </row>
    <row r="7981" spans="1:14" x14ac:dyDescent="0.2">
      <c r="A7981" t="s">
        <v>8269</v>
      </c>
      <c r="B7981" t="s">
        <v>34460</v>
      </c>
      <c r="I7981" t="s">
        <v>20</v>
      </c>
      <c r="J7981">
        <v>210.73</v>
      </c>
      <c r="M7981">
        <v>210.73</v>
      </c>
      <c r="N7981">
        <f t="shared" si="124"/>
        <v>0</v>
      </c>
    </row>
    <row r="7982" spans="1:14" x14ac:dyDescent="0.2">
      <c r="A7982" t="s">
        <v>8270</v>
      </c>
      <c r="B7982" t="s">
        <v>34460</v>
      </c>
      <c r="I7982" t="s">
        <v>20</v>
      </c>
      <c r="J7982">
        <v>205.24</v>
      </c>
      <c r="M7982">
        <v>205.24</v>
      </c>
      <c r="N7982">
        <f t="shared" si="124"/>
        <v>0</v>
      </c>
    </row>
    <row r="7983" spans="1:14" x14ac:dyDescent="0.2">
      <c r="A7983" t="s">
        <v>28277</v>
      </c>
      <c r="B7983" t="s">
        <v>34461</v>
      </c>
      <c r="I7983" t="s">
        <v>20</v>
      </c>
      <c r="J7983">
        <v>1108.45</v>
      </c>
      <c r="M7983">
        <v>1108.45</v>
      </c>
      <c r="N7983">
        <f t="shared" si="124"/>
        <v>0</v>
      </c>
    </row>
    <row r="7984" spans="1:14" x14ac:dyDescent="0.2">
      <c r="A7984" t="s">
        <v>28278</v>
      </c>
      <c r="B7984" t="s">
        <v>34461</v>
      </c>
      <c r="I7984" t="s">
        <v>20</v>
      </c>
      <c r="J7984">
        <v>1078.22</v>
      </c>
      <c r="M7984">
        <v>1078.22</v>
      </c>
      <c r="N7984">
        <f t="shared" si="124"/>
        <v>0</v>
      </c>
    </row>
    <row r="7985" spans="1:14" x14ac:dyDescent="0.2">
      <c r="A7985" t="s">
        <v>8271</v>
      </c>
      <c r="B7985" t="s">
        <v>34462</v>
      </c>
      <c r="I7985" t="s">
        <v>20</v>
      </c>
      <c r="J7985">
        <v>727.74</v>
      </c>
      <c r="M7985">
        <v>727.74</v>
      </c>
      <c r="N7985">
        <f t="shared" si="124"/>
        <v>0</v>
      </c>
    </row>
    <row r="7986" spans="1:14" x14ac:dyDescent="0.2">
      <c r="A7986" t="s">
        <v>8272</v>
      </c>
      <c r="B7986" t="s">
        <v>34462</v>
      </c>
      <c r="I7986" t="s">
        <v>20</v>
      </c>
      <c r="J7986">
        <v>700.62</v>
      </c>
      <c r="M7986">
        <v>700.62</v>
      </c>
      <c r="N7986">
        <f t="shared" si="124"/>
        <v>0</v>
      </c>
    </row>
    <row r="7987" spans="1:14" x14ac:dyDescent="0.2">
      <c r="A7987" t="s">
        <v>28279</v>
      </c>
      <c r="B7987" t="s">
        <v>34463</v>
      </c>
      <c r="I7987" t="s">
        <v>20</v>
      </c>
      <c r="J7987">
        <v>702.2</v>
      </c>
      <c r="M7987">
        <v>702.2</v>
      </c>
      <c r="N7987">
        <f t="shared" si="124"/>
        <v>0</v>
      </c>
    </row>
    <row r="7988" spans="1:14" x14ac:dyDescent="0.2">
      <c r="A7988" t="s">
        <v>28280</v>
      </c>
      <c r="B7988" t="s">
        <v>34463</v>
      </c>
      <c r="I7988" t="s">
        <v>20</v>
      </c>
      <c r="J7988">
        <v>666.72</v>
      </c>
      <c r="M7988">
        <v>666.72</v>
      </c>
      <c r="N7988">
        <f t="shared" si="124"/>
        <v>0</v>
      </c>
    </row>
    <row r="7989" spans="1:14" x14ac:dyDescent="0.2">
      <c r="A7989" t="s">
        <v>8273</v>
      </c>
      <c r="B7989" t="s">
        <v>34464</v>
      </c>
      <c r="I7989" t="s">
        <v>113</v>
      </c>
      <c r="J7989">
        <v>60.56</v>
      </c>
      <c r="M7989">
        <v>60.56</v>
      </c>
      <c r="N7989">
        <f t="shared" si="124"/>
        <v>0</v>
      </c>
    </row>
    <row r="7990" spans="1:14" x14ac:dyDescent="0.2">
      <c r="A7990" t="s">
        <v>8274</v>
      </c>
      <c r="B7990" t="s">
        <v>34464</v>
      </c>
      <c r="I7990" t="s">
        <v>113</v>
      </c>
      <c r="J7990">
        <v>55.97</v>
      </c>
      <c r="M7990">
        <v>55.97</v>
      </c>
      <c r="N7990">
        <f t="shared" si="124"/>
        <v>0</v>
      </c>
    </row>
    <row r="7991" spans="1:14" x14ac:dyDescent="0.2">
      <c r="A7991" t="s">
        <v>8275</v>
      </c>
      <c r="B7991" t="s">
        <v>34465</v>
      </c>
      <c r="I7991" t="s">
        <v>113</v>
      </c>
      <c r="J7991">
        <v>18.649999999999999</v>
      </c>
      <c r="M7991">
        <v>18.649999999999999</v>
      </c>
      <c r="N7991">
        <f t="shared" si="124"/>
        <v>0</v>
      </c>
    </row>
    <row r="7992" spans="1:14" x14ac:dyDescent="0.2">
      <c r="A7992" t="s">
        <v>8276</v>
      </c>
      <c r="B7992" t="s">
        <v>34465</v>
      </c>
      <c r="I7992" t="s">
        <v>113</v>
      </c>
      <c r="J7992">
        <v>16.149999999999999</v>
      </c>
      <c r="M7992">
        <v>16.149999999999999</v>
      </c>
      <c r="N7992">
        <f t="shared" si="124"/>
        <v>0</v>
      </c>
    </row>
    <row r="7993" spans="1:14" x14ac:dyDescent="0.2">
      <c r="A7993" t="s">
        <v>8277</v>
      </c>
      <c r="B7993" t="s">
        <v>34466</v>
      </c>
      <c r="I7993" t="s">
        <v>113</v>
      </c>
      <c r="J7993">
        <v>174.04</v>
      </c>
      <c r="M7993">
        <v>174.04</v>
      </c>
      <c r="N7993">
        <f t="shared" si="124"/>
        <v>0</v>
      </c>
    </row>
    <row r="7994" spans="1:14" x14ac:dyDescent="0.2">
      <c r="A7994" t="s">
        <v>8278</v>
      </c>
      <c r="B7994" t="s">
        <v>34466</v>
      </c>
      <c r="I7994" t="s">
        <v>113</v>
      </c>
      <c r="J7994">
        <v>170.94</v>
      </c>
      <c r="M7994">
        <v>170.94</v>
      </c>
      <c r="N7994">
        <f t="shared" si="124"/>
        <v>0</v>
      </c>
    </row>
    <row r="7995" spans="1:14" x14ac:dyDescent="0.2">
      <c r="A7995" t="s">
        <v>8279</v>
      </c>
      <c r="B7995" t="s">
        <v>34467</v>
      </c>
      <c r="I7995" t="s">
        <v>113</v>
      </c>
      <c r="J7995">
        <v>73.14</v>
      </c>
      <c r="M7995">
        <v>73.14</v>
      </c>
      <c r="N7995">
        <f t="shared" si="124"/>
        <v>0</v>
      </c>
    </row>
    <row r="7996" spans="1:14" x14ac:dyDescent="0.2">
      <c r="A7996" t="s">
        <v>8280</v>
      </c>
      <c r="B7996" t="s">
        <v>34467</v>
      </c>
      <c r="I7996" t="s">
        <v>113</v>
      </c>
      <c r="J7996">
        <v>70.64</v>
      </c>
      <c r="M7996">
        <v>70.64</v>
      </c>
      <c r="N7996">
        <f t="shared" si="124"/>
        <v>0</v>
      </c>
    </row>
    <row r="7997" spans="1:14" x14ac:dyDescent="0.2">
      <c r="A7997" t="s">
        <v>8281</v>
      </c>
      <c r="B7997" t="s">
        <v>34468</v>
      </c>
      <c r="I7997" t="s">
        <v>20</v>
      </c>
      <c r="J7997">
        <v>686.43</v>
      </c>
      <c r="M7997">
        <v>686.43</v>
      </c>
      <c r="N7997">
        <f t="shared" si="124"/>
        <v>0</v>
      </c>
    </row>
    <row r="7998" spans="1:14" x14ac:dyDescent="0.2">
      <c r="A7998" t="s">
        <v>8282</v>
      </c>
      <c r="B7998" t="s">
        <v>34468</v>
      </c>
      <c r="I7998" t="s">
        <v>20</v>
      </c>
      <c r="J7998">
        <v>659.92</v>
      </c>
      <c r="M7998">
        <v>659.92</v>
      </c>
      <c r="N7998">
        <f t="shared" si="124"/>
        <v>0</v>
      </c>
    </row>
    <row r="7999" spans="1:14" x14ac:dyDescent="0.2">
      <c r="A7999" t="s">
        <v>8283</v>
      </c>
      <c r="B7999" t="s">
        <v>34469</v>
      </c>
      <c r="I7999" t="s">
        <v>20</v>
      </c>
      <c r="J7999">
        <v>1718.87</v>
      </c>
      <c r="M7999">
        <v>1718.87</v>
      </c>
      <c r="N7999">
        <f t="shared" si="124"/>
        <v>0</v>
      </c>
    </row>
    <row r="8000" spans="1:14" x14ac:dyDescent="0.2">
      <c r="A8000" t="s">
        <v>8284</v>
      </c>
      <c r="B8000" t="s">
        <v>34469</v>
      </c>
      <c r="I8000" t="s">
        <v>20</v>
      </c>
      <c r="J8000">
        <v>1692.36</v>
      </c>
      <c r="M8000">
        <v>1692.36</v>
      </c>
      <c r="N8000">
        <f t="shared" si="124"/>
        <v>0</v>
      </c>
    </row>
    <row r="8001" spans="1:14" x14ac:dyDescent="0.2">
      <c r="A8001" t="s">
        <v>8285</v>
      </c>
      <c r="B8001" t="s">
        <v>34470</v>
      </c>
      <c r="I8001" t="s">
        <v>20</v>
      </c>
      <c r="J8001">
        <v>157.1</v>
      </c>
      <c r="M8001">
        <v>157.1</v>
      </c>
      <c r="N8001">
        <f t="shared" si="124"/>
        <v>0</v>
      </c>
    </row>
    <row r="8002" spans="1:14" x14ac:dyDescent="0.2">
      <c r="A8002" t="s">
        <v>8286</v>
      </c>
      <c r="B8002" t="s">
        <v>34470</v>
      </c>
      <c r="I8002" t="s">
        <v>20</v>
      </c>
      <c r="J8002">
        <v>156.74</v>
      </c>
      <c r="M8002">
        <v>156.74</v>
      </c>
      <c r="N8002">
        <f t="shared" si="124"/>
        <v>0</v>
      </c>
    </row>
    <row r="8003" spans="1:14" x14ac:dyDescent="0.2">
      <c r="A8003" t="s">
        <v>8287</v>
      </c>
      <c r="B8003" t="s">
        <v>34471</v>
      </c>
      <c r="I8003" t="s">
        <v>20</v>
      </c>
      <c r="J8003">
        <v>178.47</v>
      </c>
      <c r="M8003">
        <v>178.47</v>
      </c>
      <c r="N8003">
        <f t="shared" si="124"/>
        <v>0</v>
      </c>
    </row>
    <row r="8004" spans="1:14" x14ac:dyDescent="0.2">
      <c r="A8004" t="s">
        <v>8288</v>
      </c>
      <c r="B8004" t="s">
        <v>34471</v>
      </c>
      <c r="I8004" t="s">
        <v>20</v>
      </c>
      <c r="J8004">
        <v>177.85</v>
      </c>
      <c r="M8004">
        <v>177.85</v>
      </c>
      <c r="N8004">
        <f t="shared" ref="N8004:N8067" si="125">J8004-M8004</f>
        <v>0</v>
      </c>
    </row>
    <row r="8005" spans="1:14" x14ac:dyDescent="0.2">
      <c r="A8005" t="s">
        <v>8289</v>
      </c>
      <c r="B8005" t="s">
        <v>34472</v>
      </c>
      <c r="I8005" t="s">
        <v>20</v>
      </c>
      <c r="J8005">
        <v>215.91</v>
      </c>
      <c r="M8005">
        <v>215.91</v>
      </c>
      <c r="N8005">
        <f t="shared" si="125"/>
        <v>0</v>
      </c>
    </row>
    <row r="8006" spans="1:14" x14ac:dyDescent="0.2">
      <c r="A8006" t="s">
        <v>8290</v>
      </c>
      <c r="B8006" t="s">
        <v>34472</v>
      </c>
      <c r="I8006" t="s">
        <v>20</v>
      </c>
      <c r="J8006">
        <v>215.29</v>
      </c>
      <c r="M8006">
        <v>215.29</v>
      </c>
      <c r="N8006">
        <f t="shared" si="125"/>
        <v>0</v>
      </c>
    </row>
    <row r="8007" spans="1:14" x14ac:dyDescent="0.2">
      <c r="A8007" t="s">
        <v>8291</v>
      </c>
      <c r="B8007" t="s">
        <v>34473</v>
      </c>
      <c r="I8007" t="s">
        <v>20</v>
      </c>
      <c r="J8007">
        <v>135.47999999999999</v>
      </c>
      <c r="M8007">
        <v>135.47999999999999</v>
      </c>
      <c r="N8007">
        <f t="shared" si="125"/>
        <v>0</v>
      </c>
    </row>
    <row r="8008" spans="1:14" x14ac:dyDescent="0.2">
      <c r="A8008" t="s">
        <v>8292</v>
      </c>
      <c r="B8008" t="s">
        <v>34473</v>
      </c>
      <c r="I8008" t="s">
        <v>20</v>
      </c>
      <c r="J8008">
        <v>134.85</v>
      </c>
      <c r="M8008">
        <v>134.85</v>
      </c>
      <c r="N8008">
        <f t="shared" si="125"/>
        <v>0</v>
      </c>
    </row>
    <row r="8009" spans="1:14" x14ac:dyDescent="0.2">
      <c r="A8009" t="s">
        <v>8293</v>
      </c>
      <c r="B8009" t="s">
        <v>34474</v>
      </c>
      <c r="I8009" t="s">
        <v>20</v>
      </c>
      <c r="J8009">
        <v>122</v>
      </c>
      <c r="M8009">
        <v>122</v>
      </c>
      <c r="N8009">
        <f t="shared" si="125"/>
        <v>0</v>
      </c>
    </row>
    <row r="8010" spans="1:14" x14ac:dyDescent="0.2">
      <c r="A8010" t="s">
        <v>8294</v>
      </c>
      <c r="B8010" t="s">
        <v>34474</v>
      </c>
      <c r="I8010" t="s">
        <v>20</v>
      </c>
      <c r="J8010">
        <v>121.53</v>
      </c>
      <c r="M8010">
        <v>121.53</v>
      </c>
      <c r="N8010">
        <f t="shared" si="125"/>
        <v>0</v>
      </c>
    </row>
    <row r="8011" spans="1:14" x14ac:dyDescent="0.2">
      <c r="A8011" t="s">
        <v>8295</v>
      </c>
      <c r="B8011" t="s">
        <v>34475</v>
      </c>
      <c r="I8011" t="s">
        <v>20</v>
      </c>
      <c r="J8011">
        <v>122</v>
      </c>
      <c r="M8011">
        <v>122</v>
      </c>
      <c r="N8011">
        <f t="shared" si="125"/>
        <v>0</v>
      </c>
    </row>
    <row r="8012" spans="1:14" x14ac:dyDescent="0.2">
      <c r="A8012" t="s">
        <v>8296</v>
      </c>
      <c r="B8012" t="s">
        <v>34475</v>
      </c>
      <c r="I8012" t="s">
        <v>20</v>
      </c>
      <c r="J8012">
        <v>121.53</v>
      </c>
      <c r="M8012">
        <v>121.53</v>
      </c>
      <c r="N8012">
        <f t="shared" si="125"/>
        <v>0</v>
      </c>
    </row>
    <row r="8013" spans="1:14" x14ac:dyDescent="0.2">
      <c r="A8013" t="s">
        <v>8297</v>
      </c>
      <c r="B8013" t="s">
        <v>34476</v>
      </c>
      <c r="I8013" t="s">
        <v>20</v>
      </c>
      <c r="J8013">
        <v>227.96</v>
      </c>
      <c r="M8013">
        <v>227.96</v>
      </c>
      <c r="N8013">
        <f t="shared" si="125"/>
        <v>0</v>
      </c>
    </row>
    <row r="8014" spans="1:14" x14ac:dyDescent="0.2">
      <c r="A8014" t="s">
        <v>8298</v>
      </c>
      <c r="B8014" t="s">
        <v>34476</v>
      </c>
      <c r="I8014" t="s">
        <v>20</v>
      </c>
      <c r="J8014">
        <v>225.28</v>
      </c>
      <c r="M8014">
        <v>225.28</v>
      </c>
      <c r="N8014">
        <f t="shared" si="125"/>
        <v>0</v>
      </c>
    </row>
    <row r="8015" spans="1:14" x14ac:dyDescent="0.2">
      <c r="A8015" t="s">
        <v>8299</v>
      </c>
      <c r="B8015" t="s">
        <v>34477</v>
      </c>
      <c r="I8015" t="s">
        <v>20</v>
      </c>
      <c r="J8015">
        <v>16.149999999999999</v>
      </c>
      <c r="M8015">
        <v>16.149999999999999</v>
      </c>
      <c r="N8015">
        <f t="shared" si="125"/>
        <v>0</v>
      </c>
    </row>
    <row r="8016" spans="1:14" x14ac:dyDescent="0.2">
      <c r="A8016" t="s">
        <v>8300</v>
      </c>
      <c r="B8016" t="s">
        <v>34477</v>
      </c>
      <c r="I8016" t="s">
        <v>20</v>
      </c>
      <c r="J8016">
        <v>15.66</v>
      </c>
      <c r="M8016">
        <v>15.66</v>
      </c>
      <c r="N8016">
        <f t="shared" si="125"/>
        <v>0</v>
      </c>
    </row>
    <row r="8017" spans="1:14" x14ac:dyDescent="0.2">
      <c r="A8017" t="s">
        <v>8301</v>
      </c>
      <c r="B8017" t="s">
        <v>34478</v>
      </c>
      <c r="I8017" t="s">
        <v>20</v>
      </c>
      <c r="J8017">
        <v>13.88</v>
      </c>
      <c r="M8017">
        <v>13.88</v>
      </c>
      <c r="N8017">
        <f t="shared" si="125"/>
        <v>0</v>
      </c>
    </row>
    <row r="8018" spans="1:14" x14ac:dyDescent="0.2">
      <c r="A8018" t="s">
        <v>8302</v>
      </c>
      <c r="B8018" t="s">
        <v>34478</v>
      </c>
      <c r="I8018" t="s">
        <v>20</v>
      </c>
      <c r="J8018">
        <v>13.46</v>
      </c>
      <c r="M8018">
        <v>13.46</v>
      </c>
      <c r="N8018">
        <f t="shared" si="125"/>
        <v>0</v>
      </c>
    </row>
    <row r="8019" spans="1:14" x14ac:dyDescent="0.2">
      <c r="A8019" t="s">
        <v>40763</v>
      </c>
      <c r="B8019" t="s">
        <v>41137</v>
      </c>
      <c r="I8019" t="s">
        <v>20</v>
      </c>
      <c r="J8019">
        <v>63.41</v>
      </c>
      <c r="M8019">
        <v>63.41</v>
      </c>
      <c r="N8019">
        <f t="shared" si="125"/>
        <v>0</v>
      </c>
    </row>
    <row r="8020" spans="1:14" x14ac:dyDescent="0.2">
      <c r="A8020" t="s">
        <v>40764</v>
      </c>
      <c r="B8020" t="s">
        <v>41137</v>
      </c>
      <c r="I8020" t="s">
        <v>20</v>
      </c>
      <c r="J8020">
        <v>62.99</v>
      </c>
      <c r="M8020">
        <v>62.99</v>
      </c>
      <c r="N8020">
        <f t="shared" si="125"/>
        <v>0</v>
      </c>
    </row>
    <row r="8021" spans="1:14" x14ac:dyDescent="0.2">
      <c r="A8021" t="s">
        <v>8303</v>
      </c>
      <c r="B8021" t="s">
        <v>34479</v>
      </c>
      <c r="I8021" t="s">
        <v>20</v>
      </c>
      <c r="J8021">
        <v>111.16</v>
      </c>
      <c r="M8021">
        <v>111.16</v>
      </c>
      <c r="N8021">
        <f t="shared" si="125"/>
        <v>0</v>
      </c>
    </row>
    <row r="8022" spans="1:14" x14ac:dyDescent="0.2">
      <c r="A8022" t="s">
        <v>8304</v>
      </c>
      <c r="B8022" t="s">
        <v>34479</v>
      </c>
      <c r="I8022" t="s">
        <v>20</v>
      </c>
      <c r="J8022">
        <v>109.43</v>
      </c>
      <c r="M8022">
        <v>109.43</v>
      </c>
      <c r="N8022">
        <f t="shared" si="125"/>
        <v>0</v>
      </c>
    </row>
    <row r="8023" spans="1:14" x14ac:dyDescent="0.2">
      <c r="A8023" t="s">
        <v>8305</v>
      </c>
      <c r="B8023" t="s">
        <v>34480</v>
      </c>
      <c r="I8023" t="s">
        <v>20</v>
      </c>
      <c r="J8023">
        <v>127.09</v>
      </c>
      <c r="M8023">
        <v>127.09</v>
      </c>
      <c r="N8023">
        <f t="shared" si="125"/>
        <v>0</v>
      </c>
    </row>
    <row r="8024" spans="1:14" x14ac:dyDescent="0.2">
      <c r="A8024" t="s">
        <v>8306</v>
      </c>
      <c r="B8024" t="s">
        <v>34480</v>
      </c>
      <c r="I8024" t="s">
        <v>20</v>
      </c>
      <c r="J8024">
        <v>125</v>
      </c>
      <c r="M8024">
        <v>125</v>
      </c>
      <c r="N8024">
        <f t="shared" si="125"/>
        <v>0</v>
      </c>
    </row>
    <row r="8025" spans="1:14" x14ac:dyDescent="0.2">
      <c r="A8025" t="s">
        <v>8307</v>
      </c>
      <c r="B8025" t="s">
        <v>34481</v>
      </c>
      <c r="I8025" t="s">
        <v>20</v>
      </c>
      <c r="J8025">
        <v>82.26</v>
      </c>
      <c r="M8025">
        <v>82.26</v>
      </c>
      <c r="N8025">
        <f t="shared" si="125"/>
        <v>0</v>
      </c>
    </row>
    <row r="8026" spans="1:14" x14ac:dyDescent="0.2">
      <c r="A8026" t="s">
        <v>8308</v>
      </c>
      <c r="B8026" t="s">
        <v>34481</v>
      </c>
      <c r="I8026" t="s">
        <v>20</v>
      </c>
      <c r="J8026">
        <v>81.8</v>
      </c>
      <c r="M8026">
        <v>81.8</v>
      </c>
      <c r="N8026">
        <f t="shared" si="125"/>
        <v>0</v>
      </c>
    </row>
    <row r="8027" spans="1:14" x14ac:dyDescent="0.2">
      <c r="A8027" t="s">
        <v>8309</v>
      </c>
      <c r="B8027" t="s">
        <v>34482</v>
      </c>
      <c r="I8027" t="s">
        <v>20</v>
      </c>
      <c r="J8027">
        <v>65.78</v>
      </c>
      <c r="M8027">
        <v>65.78</v>
      </c>
      <c r="N8027">
        <f t="shared" si="125"/>
        <v>0</v>
      </c>
    </row>
    <row r="8028" spans="1:14" x14ac:dyDescent="0.2">
      <c r="A8028" t="s">
        <v>8310</v>
      </c>
      <c r="B8028" t="s">
        <v>34482</v>
      </c>
      <c r="I8028" t="s">
        <v>20</v>
      </c>
      <c r="J8028">
        <v>65.33</v>
      </c>
      <c r="M8028">
        <v>65.33</v>
      </c>
      <c r="N8028">
        <f t="shared" si="125"/>
        <v>0</v>
      </c>
    </row>
    <row r="8029" spans="1:14" x14ac:dyDescent="0.2">
      <c r="A8029" t="s">
        <v>8311</v>
      </c>
      <c r="B8029" t="s">
        <v>34483</v>
      </c>
      <c r="I8029" t="s">
        <v>20</v>
      </c>
      <c r="J8029">
        <v>11.97</v>
      </c>
      <c r="M8029">
        <v>11.97</v>
      </c>
      <c r="N8029">
        <f t="shared" si="125"/>
        <v>0</v>
      </c>
    </row>
    <row r="8030" spans="1:14" x14ac:dyDescent="0.2">
      <c r="A8030" t="s">
        <v>8312</v>
      </c>
      <c r="B8030" t="s">
        <v>34483</v>
      </c>
      <c r="I8030" t="s">
        <v>20</v>
      </c>
      <c r="J8030">
        <v>11.45</v>
      </c>
      <c r="M8030">
        <v>11.45</v>
      </c>
      <c r="N8030">
        <f t="shared" si="125"/>
        <v>0</v>
      </c>
    </row>
    <row r="8031" spans="1:14" x14ac:dyDescent="0.2">
      <c r="A8031" t="s">
        <v>8313</v>
      </c>
      <c r="B8031" t="s">
        <v>34484</v>
      </c>
      <c r="I8031" t="s">
        <v>20</v>
      </c>
      <c r="J8031">
        <v>15.71</v>
      </c>
      <c r="M8031">
        <v>15.71</v>
      </c>
      <c r="N8031">
        <f t="shared" si="125"/>
        <v>0</v>
      </c>
    </row>
    <row r="8032" spans="1:14" x14ac:dyDescent="0.2">
      <c r="A8032" t="s">
        <v>8314</v>
      </c>
      <c r="B8032" t="s">
        <v>34484</v>
      </c>
      <c r="I8032" t="s">
        <v>20</v>
      </c>
      <c r="J8032">
        <v>15.17</v>
      </c>
      <c r="M8032">
        <v>15.17</v>
      </c>
      <c r="N8032">
        <f t="shared" si="125"/>
        <v>0</v>
      </c>
    </row>
    <row r="8033" spans="1:14" x14ac:dyDescent="0.2">
      <c r="A8033" t="s">
        <v>8315</v>
      </c>
      <c r="B8033" t="s">
        <v>34485</v>
      </c>
      <c r="I8033" t="s">
        <v>20</v>
      </c>
      <c r="J8033">
        <v>21.46</v>
      </c>
      <c r="M8033">
        <v>21.46</v>
      </c>
      <c r="N8033">
        <f t="shared" si="125"/>
        <v>0</v>
      </c>
    </row>
    <row r="8034" spans="1:14" x14ac:dyDescent="0.2">
      <c r="A8034" t="s">
        <v>8316</v>
      </c>
      <c r="B8034" t="s">
        <v>34485</v>
      </c>
      <c r="I8034" t="s">
        <v>20</v>
      </c>
      <c r="J8034">
        <v>20.79</v>
      </c>
      <c r="M8034">
        <v>20.79</v>
      </c>
      <c r="N8034">
        <f t="shared" si="125"/>
        <v>0</v>
      </c>
    </row>
    <row r="8035" spans="1:14" x14ac:dyDescent="0.2">
      <c r="A8035" t="s">
        <v>8317</v>
      </c>
      <c r="B8035" t="s">
        <v>34486</v>
      </c>
      <c r="I8035" t="s">
        <v>20</v>
      </c>
      <c r="J8035">
        <v>390.59</v>
      </c>
      <c r="M8035">
        <v>390.59</v>
      </c>
      <c r="N8035">
        <f t="shared" si="125"/>
        <v>0</v>
      </c>
    </row>
    <row r="8036" spans="1:14" x14ac:dyDescent="0.2">
      <c r="A8036" t="s">
        <v>8318</v>
      </c>
      <c r="B8036" t="s">
        <v>34486</v>
      </c>
      <c r="I8036" t="s">
        <v>20</v>
      </c>
      <c r="J8036">
        <v>390.05</v>
      </c>
      <c r="M8036">
        <v>390.05</v>
      </c>
      <c r="N8036">
        <f t="shared" si="125"/>
        <v>0</v>
      </c>
    </row>
    <row r="8037" spans="1:14" x14ac:dyDescent="0.2">
      <c r="A8037" t="s">
        <v>8319</v>
      </c>
      <c r="B8037" t="s">
        <v>34487</v>
      </c>
      <c r="I8037" t="s">
        <v>20</v>
      </c>
      <c r="J8037">
        <v>685.6</v>
      </c>
      <c r="M8037">
        <v>685.6</v>
      </c>
      <c r="N8037">
        <f t="shared" si="125"/>
        <v>0</v>
      </c>
    </row>
    <row r="8038" spans="1:14" x14ac:dyDescent="0.2">
      <c r="A8038" t="s">
        <v>8320</v>
      </c>
      <c r="B8038" t="s">
        <v>34487</v>
      </c>
      <c r="I8038" t="s">
        <v>20</v>
      </c>
      <c r="J8038">
        <v>656.6</v>
      </c>
      <c r="M8038">
        <v>656.6</v>
      </c>
      <c r="N8038">
        <f t="shared" si="125"/>
        <v>0</v>
      </c>
    </row>
    <row r="8039" spans="1:14" x14ac:dyDescent="0.2">
      <c r="A8039" t="s">
        <v>8321</v>
      </c>
      <c r="B8039" t="s">
        <v>34488</v>
      </c>
      <c r="I8039" t="s">
        <v>20</v>
      </c>
      <c r="J8039">
        <v>662.08</v>
      </c>
      <c r="M8039">
        <v>662.08</v>
      </c>
      <c r="N8039">
        <f t="shared" si="125"/>
        <v>0</v>
      </c>
    </row>
    <row r="8040" spans="1:14" x14ac:dyDescent="0.2">
      <c r="A8040" t="s">
        <v>8322</v>
      </c>
      <c r="B8040" t="s">
        <v>34488</v>
      </c>
      <c r="I8040" t="s">
        <v>20</v>
      </c>
      <c r="J8040">
        <v>633.15</v>
      </c>
      <c r="M8040">
        <v>633.15</v>
      </c>
      <c r="N8040">
        <f t="shared" si="125"/>
        <v>0</v>
      </c>
    </row>
    <row r="8041" spans="1:14" x14ac:dyDescent="0.2">
      <c r="A8041" t="s">
        <v>8323</v>
      </c>
      <c r="B8041" t="s">
        <v>34489</v>
      </c>
      <c r="I8041" t="s">
        <v>20</v>
      </c>
      <c r="J8041">
        <v>644.33000000000004</v>
      </c>
      <c r="M8041">
        <v>644.33000000000004</v>
      </c>
      <c r="N8041">
        <f t="shared" si="125"/>
        <v>0</v>
      </c>
    </row>
    <row r="8042" spans="1:14" x14ac:dyDescent="0.2">
      <c r="A8042" t="s">
        <v>8324</v>
      </c>
      <c r="B8042" t="s">
        <v>34489</v>
      </c>
      <c r="I8042" t="s">
        <v>20</v>
      </c>
      <c r="J8042">
        <v>615.51</v>
      </c>
      <c r="M8042">
        <v>615.51</v>
      </c>
      <c r="N8042">
        <f t="shared" si="125"/>
        <v>0</v>
      </c>
    </row>
    <row r="8043" spans="1:14" x14ac:dyDescent="0.2">
      <c r="A8043" t="s">
        <v>8325</v>
      </c>
      <c r="B8043" t="s">
        <v>34490</v>
      </c>
      <c r="I8043" t="s">
        <v>3</v>
      </c>
      <c r="J8043">
        <v>100.67</v>
      </c>
      <c r="M8043">
        <v>100.67</v>
      </c>
      <c r="N8043">
        <f t="shared" si="125"/>
        <v>0</v>
      </c>
    </row>
    <row r="8044" spans="1:14" x14ac:dyDescent="0.2">
      <c r="A8044" t="s">
        <v>8326</v>
      </c>
      <c r="B8044" t="s">
        <v>34490</v>
      </c>
      <c r="I8044" t="s">
        <v>3</v>
      </c>
      <c r="J8044">
        <v>93.07</v>
      </c>
      <c r="M8044">
        <v>93.07</v>
      </c>
      <c r="N8044">
        <f t="shared" si="125"/>
        <v>0</v>
      </c>
    </row>
    <row r="8045" spans="1:14" x14ac:dyDescent="0.2">
      <c r="A8045" t="s">
        <v>8327</v>
      </c>
      <c r="B8045" t="s">
        <v>34491</v>
      </c>
      <c r="I8045" t="s">
        <v>3</v>
      </c>
      <c r="J8045">
        <v>98.66</v>
      </c>
      <c r="M8045">
        <v>98.66</v>
      </c>
      <c r="N8045">
        <f t="shared" si="125"/>
        <v>0</v>
      </c>
    </row>
    <row r="8046" spans="1:14" x14ac:dyDescent="0.2">
      <c r="A8046" t="s">
        <v>8328</v>
      </c>
      <c r="B8046" t="s">
        <v>34491</v>
      </c>
      <c r="I8046" t="s">
        <v>3</v>
      </c>
      <c r="J8046">
        <v>91.06</v>
      </c>
      <c r="M8046">
        <v>91.06</v>
      </c>
      <c r="N8046">
        <f t="shared" si="125"/>
        <v>0</v>
      </c>
    </row>
    <row r="8047" spans="1:14" x14ac:dyDescent="0.2">
      <c r="A8047" t="s">
        <v>8329</v>
      </c>
      <c r="B8047" t="s">
        <v>34492</v>
      </c>
      <c r="I8047" t="s">
        <v>3</v>
      </c>
      <c r="J8047">
        <v>75.17</v>
      </c>
      <c r="M8047">
        <v>75.17</v>
      </c>
      <c r="N8047">
        <f t="shared" si="125"/>
        <v>0</v>
      </c>
    </row>
    <row r="8048" spans="1:14" x14ac:dyDescent="0.2">
      <c r="A8048" t="s">
        <v>8330</v>
      </c>
      <c r="B8048" t="s">
        <v>34492</v>
      </c>
      <c r="I8048" t="s">
        <v>3</v>
      </c>
      <c r="J8048">
        <v>70.709999999999994</v>
      </c>
      <c r="M8048">
        <v>70.709999999999994</v>
      </c>
      <c r="N8048">
        <f t="shared" si="125"/>
        <v>0</v>
      </c>
    </row>
    <row r="8049" spans="1:14" x14ac:dyDescent="0.2">
      <c r="A8049" t="s">
        <v>8331</v>
      </c>
      <c r="B8049" t="s">
        <v>34493</v>
      </c>
      <c r="I8049" t="s">
        <v>3</v>
      </c>
      <c r="J8049">
        <v>77.19</v>
      </c>
      <c r="M8049">
        <v>77.19</v>
      </c>
      <c r="N8049">
        <f t="shared" si="125"/>
        <v>0</v>
      </c>
    </row>
    <row r="8050" spans="1:14" x14ac:dyDescent="0.2">
      <c r="A8050" t="s">
        <v>8332</v>
      </c>
      <c r="B8050" t="s">
        <v>34493</v>
      </c>
      <c r="I8050" t="s">
        <v>3</v>
      </c>
      <c r="J8050">
        <v>72.72</v>
      </c>
      <c r="M8050">
        <v>72.72</v>
      </c>
      <c r="N8050">
        <f t="shared" si="125"/>
        <v>0</v>
      </c>
    </row>
    <row r="8051" spans="1:14" x14ac:dyDescent="0.2">
      <c r="A8051" t="s">
        <v>8333</v>
      </c>
      <c r="B8051" t="s">
        <v>34494</v>
      </c>
      <c r="I8051" t="s">
        <v>3</v>
      </c>
      <c r="J8051">
        <v>10.17</v>
      </c>
      <c r="M8051">
        <v>10.17</v>
      </c>
      <c r="N8051">
        <f t="shared" si="125"/>
        <v>0</v>
      </c>
    </row>
    <row r="8052" spans="1:14" x14ac:dyDescent="0.2">
      <c r="A8052" t="s">
        <v>8334</v>
      </c>
      <c r="B8052" t="s">
        <v>34494</v>
      </c>
      <c r="I8052" t="s">
        <v>3</v>
      </c>
      <c r="J8052">
        <v>8.9600000000000009</v>
      </c>
      <c r="M8052">
        <v>8.9600000000000009</v>
      </c>
      <c r="N8052">
        <f t="shared" si="125"/>
        <v>0</v>
      </c>
    </row>
    <row r="8053" spans="1:14" x14ac:dyDescent="0.2">
      <c r="A8053" t="s">
        <v>8335</v>
      </c>
      <c r="B8053" t="s">
        <v>34495</v>
      </c>
      <c r="I8053" t="s">
        <v>3</v>
      </c>
      <c r="J8053">
        <v>10.79</v>
      </c>
      <c r="M8053">
        <v>10.79</v>
      </c>
      <c r="N8053">
        <f t="shared" si="125"/>
        <v>0</v>
      </c>
    </row>
    <row r="8054" spans="1:14" x14ac:dyDescent="0.2">
      <c r="A8054" t="s">
        <v>8336</v>
      </c>
      <c r="B8054" t="s">
        <v>34495</v>
      </c>
      <c r="I8054" t="s">
        <v>3</v>
      </c>
      <c r="J8054">
        <v>9.58</v>
      </c>
      <c r="M8054">
        <v>9.58</v>
      </c>
      <c r="N8054">
        <f t="shared" si="125"/>
        <v>0</v>
      </c>
    </row>
    <row r="8055" spans="1:14" x14ac:dyDescent="0.2">
      <c r="A8055" t="s">
        <v>8337</v>
      </c>
      <c r="B8055" t="s">
        <v>34496</v>
      </c>
      <c r="I8055" t="s">
        <v>3</v>
      </c>
      <c r="J8055">
        <v>41.37</v>
      </c>
      <c r="M8055">
        <v>41.37</v>
      </c>
      <c r="N8055">
        <f t="shared" si="125"/>
        <v>0</v>
      </c>
    </row>
    <row r="8056" spans="1:14" x14ac:dyDescent="0.2">
      <c r="A8056" t="s">
        <v>8338</v>
      </c>
      <c r="B8056" t="s">
        <v>34496</v>
      </c>
      <c r="I8056" t="s">
        <v>3</v>
      </c>
      <c r="J8056">
        <v>40.17</v>
      </c>
      <c r="M8056">
        <v>40.17</v>
      </c>
      <c r="N8056">
        <f t="shared" si="125"/>
        <v>0</v>
      </c>
    </row>
    <row r="8057" spans="1:14" x14ac:dyDescent="0.2">
      <c r="A8057" t="s">
        <v>8339</v>
      </c>
      <c r="B8057" t="s">
        <v>34497</v>
      </c>
      <c r="I8057" t="s">
        <v>3</v>
      </c>
      <c r="J8057">
        <v>26.85</v>
      </c>
      <c r="M8057">
        <v>26.85</v>
      </c>
      <c r="N8057">
        <f t="shared" si="125"/>
        <v>0</v>
      </c>
    </row>
    <row r="8058" spans="1:14" x14ac:dyDescent="0.2">
      <c r="A8058" t="s">
        <v>8340</v>
      </c>
      <c r="B8058" t="s">
        <v>34497</v>
      </c>
      <c r="I8058" t="s">
        <v>3</v>
      </c>
      <c r="J8058">
        <v>24.68</v>
      </c>
      <c r="M8058">
        <v>24.68</v>
      </c>
      <c r="N8058">
        <f t="shared" si="125"/>
        <v>0</v>
      </c>
    </row>
    <row r="8059" spans="1:14" x14ac:dyDescent="0.2">
      <c r="A8059" t="s">
        <v>8341</v>
      </c>
      <c r="B8059" t="s">
        <v>34498</v>
      </c>
      <c r="I8059" t="s">
        <v>3</v>
      </c>
      <c r="J8059">
        <v>75.510000000000005</v>
      </c>
      <c r="M8059">
        <v>75.510000000000005</v>
      </c>
      <c r="N8059">
        <f t="shared" si="125"/>
        <v>0</v>
      </c>
    </row>
    <row r="8060" spans="1:14" x14ac:dyDescent="0.2">
      <c r="A8060" t="s">
        <v>8342</v>
      </c>
      <c r="B8060" t="s">
        <v>34498</v>
      </c>
      <c r="I8060" t="s">
        <v>3</v>
      </c>
      <c r="J8060">
        <v>67.760000000000005</v>
      </c>
      <c r="M8060">
        <v>67.760000000000005</v>
      </c>
      <c r="N8060">
        <f t="shared" si="125"/>
        <v>0</v>
      </c>
    </row>
    <row r="8061" spans="1:14" x14ac:dyDescent="0.2">
      <c r="A8061" t="s">
        <v>8343</v>
      </c>
      <c r="B8061" t="s">
        <v>34499</v>
      </c>
      <c r="I8061" t="s">
        <v>3</v>
      </c>
      <c r="J8061">
        <v>52.02</v>
      </c>
      <c r="M8061">
        <v>52.02</v>
      </c>
      <c r="N8061">
        <f t="shared" si="125"/>
        <v>0</v>
      </c>
    </row>
    <row r="8062" spans="1:14" x14ac:dyDescent="0.2">
      <c r="A8062" t="s">
        <v>8344</v>
      </c>
      <c r="B8062" t="s">
        <v>34499</v>
      </c>
      <c r="I8062" t="s">
        <v>3</v>
      </c>
      <c r="J8062">
        <v>47.4</v>
      </c>
      <c r="M8062">
        <v>47.4</v>
      </c>
      <c r="N8062">
        <f t="shared" si="125"/>
        <v>0</v>
      </c>
    </row>
    <row r="8063" spans="1:14" x14ac:dyDescent="0.2">
      <c r="A8063" t="s">
        <v>8345</v>
      </c>
      <c r="B8063" t="s">
        <v>34500</v>
      </c>
      <c r="I8063" t="s">
        <v>3</v>
      </c>
      <c r="J8063">
        <v>57.28</v>
      </c>
      <c r="M8063">
        <v>57.28</v>
      </c>
      <c r="N8063">
        <f t="shared" si="125"/>
        <v>0</v>
      </c>
    </row>
    <row r="8064" spans="1:14" x14ac:dyDescent="0.2">
      <c r="A8064" t="s">
        <v>8346</v>
      </c>
      <c r="B8064" t="s">
        <v>34500</v>
      </c>
      <c r="I8064" t="s">
        <v>3</v>
      </c>
      <c r="J8064">
        <v>50.88</v>
      </c>
      <c r="M8064">
        <v>50.88</v>
      </c>
      <c r="N8064">
        <f t="shared" si="125"/>
        <v>0</v>
      </c>
    </row>
    <row r="8065" spans="1:14" x14ac:dyDescent="0.2">
      <c r="A8065" t="s">
        <v>8347</v>
      </c>
      <c r="B8065" t="s">
        <v>34501</v>
      </c>
      <c r="I8065" t="s">
        <v>3</v>
      </c>
      <c r="J8065">
        <v>41.02</v>
      </c>
      <c r="M8065">
        <v>41.02</v>
      </c>
      <c r="N8065">
        <f t="shared" si="125"/>
        <v>0</v>
      </c>
    </row>
    <row r="8066" spans="1:14" x14ac:dyDescent="0.2">
      <c r="A8066" t="s">
        <v>8348</v>
      </c>
      <c r="B8066" t="s">
        <v>34501</v>
      </c>
      <c r="I8066" t="s">
        <v>3</v>
      </c>
      <c r="J8066">
        <v>36.79</v>
      </c>
      <c r="M8066">
        <v>36.79</v>
      </c>
      <c r="N8066">
        <f t="shared" si="125"/>
        <v>0</v>
      </c>
    </row>
    <row r="8067" spans="1:14" x14ac:dyDescent="0.2">
      <c r="A8067" t="s">
        <v>8349</v>
      </c>
      <c r="B8067" t="s">
        <v>34502</v>
      </c>
      <c r="I8067" t="s">
        <v>3</v>
      </c>
      <c r="J8067">
        <v>98.75</v>
      </c>
      <c r="M8067">
        <v>98.75</v>
      </c>
      <c r="N8067">
        <f t="shared" si="125"/>
        <v>0</v>
      </c>
    </row>
    <row r="8068" spans="1:14" x14ac:dyDescent="0.2">
      <c r="A8068" t="s">
        <v>8350</v>
      </c>
      <c r="B8068" t="s">
        <v>34502</v>
      </c>
      <c r="I8068" t="s">
        <v>3</v>
      </c>
      <c r="J8068">
        <v>93.87</v>
      </c>
      <c r="M8068">
        <v>93.87</v>
      </c>
      <c r="N8068">
        <f t="shared" ref="N8068:N8131" si="126">J8068-M8068</f>
        <v>0</v>
      </c>
    </row>
    <row r="8069" spans="1:14" x14ac:dyDescent="0.2">
      <c r="A8069" t="s">
        <v>8351</v>
      </c>
      <c r="B8069" t="s">
        <v>34503</v>
      </c>
      <c r="I8069" t="s">
        <v>3</v>
      </c>
      <c r="J8069">
        <v>121.9</v>
      </c>
      <c r="M8069">
        <v>121.9</v>
      </c>
      <c r="N8069">
        <f t="shared" si="126"/>
        <v>0</v>
      </c>
    </row>
    <row r="8070" spans="1:14" x14ac:dyDescent="0.2">
      <c r="A8070" t="s">
        <v>8352</v>
      </c>
      <c r="B8070" t="s">
        <v>34503</v>
      </c>
      <c r="I8070" t="s">
        <v>3</v>
      </c>
      <c r="J8070">
        <v>117.17</v>
      </c>
      <c r="M8070">
        <v>117.17</v>
      </c>
      <c r="N8070">
        <f t="shared" si="126"/>
        <v>0</v>
      </c>
    </row>
    <row r="8071" spans="1:14" x14ac:dyDescent="0.2">
      <c r="A8071" t="s">
        <v>8353</v>
      </c>
      <c r="B8071" t="s">
        <v>34504</v>
      </c>
      <c r="I8071" t="s">
        <v>3</v>
      </c>
      <c r="J8071">
        <v>90.83</v>
      </c>
      <c r="M8071">
        <v>90.83</v>
      </c>
      <c r="N8071">
        <f t="shared" si="126"/>
        <v>0</v>
      </c>
    </row>
    <row r="8072" spans="1:14" x14ac:dyDescent="0.2">
      <c r="A8072" t="s">
        <v>8354</v>
      </c>
      <c r="B8072" t="s">
        <v>34504</v>
      </c>
      <c r="I8072" t="s">
        <v>3</v>
      </c>
      <c r="J8072">
        <v>86.1</v>
      </c>
      <c r="M8072">
        <v>86.1</v>
      </c>
      <c r="N8072">
        <f t="shared" si="126"/>
        <v>0</v>
      </c>
    </row>
    <row r="8073" spans="1:14" x14ac:dyDescent="0.2">
      <c r="A8073" t="s">
        <v>8355</v>
      </c>
      <c r="B8073" t="s">
        <v>34505</v>
      </c>
      <c r="I8073" t="s">
        <v>3</v>
      </c>
      <c r="J8073">
        <v>166.39</v>
      </c>
      <c r="M8073">
        <v>166.39</v>
      </c>
      <c r="N8073">
        <f t="shared" si="126"/>
        <v>0</v>
      </c>
    </row>
    <row r="8074" spans="1:14" x14ac:dyDescent="0.2">
      <c r="A8074" t="s">
        <v>8356</v>
      </c>
      <c r="B8074" t="s">
        <v>34505</v>
      </c>
      <c r="I8074" t="s">
        <v>3</v>
      </c>
      <c r="J8074">
        <v>160.30000000000001</v>
      </c>
      <c r="M8074">
        <v>160.30000000000001</v>
      </c>
      <c r="N8074">
        <f t="shared" si="126"/>
        <v>0</v>
      </c>
    </row>
    <row r="8075" spans="1:14" x14ac:dyDescent="0.2">
      <c r="A8075" t="s">
        <v>8357</v>
      </c>
      <c r="B8075" t="s">
        <v>34506</v>
      </c>
      <c r="I8075" t="s">
        <v>4</v>
      </c>
      <c r="J8075">
        <v>30.18</v>
      </c>
      <c r="M8075">
        <v>30.18</v>
      </c>
      <c r="N8075">
        <f t="shared" si="126"/>
        <v>0</v>
      </c>
    </row>
    <row r="8076" spans="1:14" x14ac:dyDescent="0.2">
      <c r="A8076" t="s">
        <v>8358</v>
      </c>
      <c r="B8076" t="s">
        <v>34506</v>
      </c>
      <c r="I8076" t="s">
        <v>4</v>
      </c>
      <c r="J8076">
        <v>27.68</v>
      </c>
      <c r="M8076">
        <v>27.68</v>
      </c>
      <c r="N8076">
        <f t="shared" si="126"/>
        <v>0</v>
      </c>
    </row>
    <row r="8077" spans="1:14" x14ac:dyDescent="0.2">
      <c r="A8077" t="s">
        <v>8359</v>
      </c>
      <c r="B8077" t="s">
        <v>34507</v>
      </c>
      <c r="I8077" t="s">
        <v>4</v>
      </c>
      <c r="J8077">
        <v>70.06</v>
      </c>
      <c r="M8077">
        <v>70.06</v>
      </c>
      <c r="N8077">
        <f t="shared" si="126"/>
        <v>0</v>
      </c>
    </row>
    <row r="8078" spans="1:14" x14ac:dyDescent="0.2">
      <c r="A8078" t="s">
        <v>8360</v>
      </c>
      <c r="B8078" t="s">
        <v>34507</v>
      </c>
      <c r="I8078" t="s">
        <v>4</v>
      </c>
      <c r="J8078">
        <v>67.23</v>
      </c>
      <c r="M8078">
        <v>67.23</v>
      </c>
      <c r="N8078">
        <f t="shared" si="126"/>
        <v>0</v>
      </c>
    </row>
    <row r="8079" spans="1:14" x14ac:dyDescent="0.2">
      <c r="A8079" t="s">
        <v>8361</v>
      </c>
      <c r="B8079" t="s">
        <v>8362</v>
      </c>
      <c r="I8079" t="s">
        <v>4</v>
      </c>
      <c r="J8079">
        <v>60.39</v>
      </c>
      <c r="M8079">
        <v>60.39</v>
      </c>
      <c r="N8079">
        <f t="shared" si="126"/>
        <v>0</v>
      </c>
    </row>
    <row r="8080" spans="1:14" x14ac:dyDescent="0.2">
      <c r="A8080" t="s">
        <v>8363</v>
      </c>
      <c r="B8080" t="s">
        <v>8362</v>
      </c>
      <c r="I8080" t="s">
        <v>4</v>
      </c>
      <c r="J8080">
        <v>52.38</v>
      </c>
      <c r="M8080">
        <v>52.38</v>
      </c>
      <c r="N8080">
        <f t="shared" si="126"/>
        <v>0</v>
      </c>
    </row>
    <row r="8081" spans="1:14" x14ac:dyDescent="0.2">
      <c r="A8081" t="s">
        <v>8364</v>
      </c>
      <c r="B8081" t="s">
        <v>8365</v>
      </c>
      <c r="I8081" t="s">
        <v>4</v>
      </c>
      <c r="J8081">
        <v>51.35</v>
      </c>
      <c r="M8081">
        <v>51.35</v>
      </c>
      <c r="N8081">
        <f t="shared" si="126"/>
        <v>0</v>
      </c>
    </row>
    <row r="8082" spans="1:14" x14ac:dyDescent="0.2">
      <c r="A8082" t="s">
        <v>8366</v>
      </c>
      <c r="B8082" t="s">
        <v>8365</v>
      </c>
      <c r="I8082" t="s">
        <v>4</v>
      </c>
      <c r="J8082">
        <v>44.55</v>
      </c>
      <c r="M8082">
        <v>44.55</v>
      </c>
      <c r="N8082">
        <f t="shared" si="126"/>
        <v>0</v>
      </c>
    </row>
    <row r="8083" spans="1:14" x14ac:dyDescent="0.2">
      <c r="A8083" t="s">
        <v>8367</v>
      </c>
      <c r="B8083" t="s">
        <v>8368</v>
      </c>
      <c r="I8083" t="s">
        <v>4</v>
      </c>
      <c r="J8083">
        <v>47.74</v>
      </c>
      <c r="M8083">
        <v>47.74</v>
      </c>
      <c r="N8083">
        <f t="shared" si="126"/>
        <v>0</v>
      </c>
    </row>
    <row r="8084" spans="1:14" x14ac:dyDescent="0.2">
      <c r="A8084" t="s">
        <v>8369</v>
      </c>
      <c r="B8084" t="s">
        <v>8368</v>
      </c>
      <c r="I8084" t="s">
        <v>4</v>
      </c>
      <c r="J8084">
        <v>41.42</v>
      </c>
      <c r="M8084">
        <v>41.42</v>
      </c>
      <c r="N8084">
        <f t="shared" si="126"/>
        <v>0</v>
      </c>
    </row>
    <row r="8085" spans="1:14" x14ac:dyDescent="0.2">
      <c r="A8085" t="s">
        <v>8370</v>
      </c>
      <c r="B8085" t="s">
        <v>8371</v>
      </c>
      <c r="I8085" t="s">
        <v>4</v>
      </c>
      <c r="J8085">
        <v>42.32</v>
      </c>
      <c r="M8085">
        <v>42.32</v>
      </c>
      <c r="N8085">
        <f t="shared" si="126"/>
        <v>0</v>
      </c>
    </row>
    <row r="8086" spans="1:14" x14ac:dyDescent="0.2">
      <c r="A8086" t="s">
        <v>8372</v>
      </c>
      <c r="B8086" t="s">
        <v>8371</v>
      </c>
      <c r="I8086" t="s">
        <v>4</v>
      </c>
      <c r="J8086">
        <v>36.72</v>
      </c>
      <c r="M8086">
        <v>36.72</v>
      </c>
      <c r="N8086">
        <f t="shared" si="126"/>
        <v>0</v>
      </c>
    </row>
    <row r="8087" spans="1:14" x14ac:dyDescent="0.2">
      <c r="A8087" t="s">
        <v>8373</v>
      </c>
      <c r="B8087" t="s">
        <v>34508</v>
      </c>
      <c r="I8087" t="s">
        <v>4</v>
      </c>
      <c r="J8087">
        <v>46.23</v>
      </c>
      <c r="M8087">
        <v>46.23</v>
      </c>
      <c r="N8087">
        <f t="shared" si="126"/>
        <v>0</v>
      </c>
    </row>
    <row r="8088" spans="1:14" x14ac:dyDescent="0.2">
      <c r="A8088" t="s">
        <v>8374</v>
      </c>
      <c r="B8088" t="s">
        <v>34508</v>
      </c>
      <c r="I8088" t="s">
        <v>4</v>
      </c>
      <c r="J8088">
        <v>43.11</v>
      </c>
      <c r="M8088">
        <v>43.11</v>
      </c>
      <c r="N8088">
        <f t="shared" si="126"/>
        <v>0</v>
      </c>
    </row>
    <row r="8089" spans="1:14" x14ac:dyDescent="0.2">
      <c r="A8089" t="s">
        <v>8375</v>
      </c>
      <c r="B8089" t="s">
        <v>34509</v>
      </c>
      <c r="I8089" t="s">
        <v>4</v>
      </c>
      <c r="J8089">
        <v>90.99</v>
      </c>
      <c r="M8089">
        <v>90.99</v>
      </c>
      <c r="N8089">
        <f t="shared" si="126"/>
        <v>0</v>
      </c>
    </row>
    <row r="8090" spans="1:14" x14ac:dyDescent="0.2">
      <c r="A8090" t="s">
        <v>8376</v>
      </c>
      <c r="B8090" t="s">
        <v>34509</v>
      </c>
      <c r="I8090" t="s">
        <v>4</v>
      </c>
      <c r="J8090">
        <v>87.3</v>
      </c>
      <c r="M8090">
        <v>87.3</v>
      </c>
      <c r="N8090">
        <f t="shared" si="126"/>
        <v>0</v>
      </c>
    </row>
    <row r="8091" spans="1:14" x14ac:dyDescent="0.2">
      <c r="A8091" t="s">
        <v>8377</v>
      </c>
      <c r="B8091" t="s">
        <v>34510</v>
      </c>
      <c r="I8091" t="s">
        <v>4</v>
      </c>
      <c r="J8091">
        <v>90.99</v>
      </c>
      <c r="M8091">
        <v>90.99</v>
      </c>
      <c r="N8091">
        <f t="shared" si="126"/>
        <v>0</v>
      </c>
    </row>
    <row r="8092" spans="1:14" x14ac:dyDescent="0.2">
      <c r="A8092" t="s">
        <v>8378</v>
      </c>
      <c r="B8092" t="s">
        <v>34510</v>
      </c>
      <c r="I8092" t="s">
        <v>4</v>
      </c>
      <c r="J8092">
        <v>87.3</v>
      </c>
      <c r="M8092">
        <v>87.3</v>
      </c>
      <c r="N8092">
        <f t="shared" si="126"/>
        <v>0</v>
      </c>
    </row>
    <row r="8093" spans="1:14" x14ac:dyDescent="0.2">
      <c r="A8093" t="s">
        <v>8379</v>
      </c>
      <c r="B8093" t="s">
        <v>34511</v>
      </c>
      <c r="I8093" t="s">
        <v>3</v>
      </c>
      <c r="J8093">
        <v>7.78</v>
      </c>
      <c r="M8093">
        <v>7.78</v>
      </c>
      <c r="N8093">
        <f t="shared" si="126"/>
        <v>0</v>
      </c>
    </row>
    <row r="8094" spans="1:14" x14ac:dyDescent="0.2">
      <c r="A8094" t="s">
        <v>8380</v>
      </c>
      <c r="B8094" t="s">
        <v>34511</v>
      </c>
      <c r="I8094" t="s">
        <v>3</v>
      </c>
      <c r="J8094">
        <v>7.68</v>
      </c>
      <c r="M8094">
        <v>7.68</v>
      </c>
      <c r="N8094">
        <f t="shared" si="126"/>
        <v>0</v>
      </c>
    </row>
    <row r="8095" spans="1:14" x14ac:dyDescent="0.2">
      <c r="A8095" t="s">
        <v>8381</v>
      </c>
      <c r="B8095" t="s">
        <v>34512</v>
      </c>
      <c r="I8095" t="s">
        <v>3</v>
      </c>
      <c r="J8095">
        <v>18.53</v>
      </c>
      <c r="M8095">
        <v>18.53</v>
      </c>
      <c r="N8095">
        <f t="shared" si="126"/>
        <v>0</v>
      </c>
    </row>
    <row r="8096" spans="1:14" x14ac:dyDescent="0.2">
      <c r="A8096" t="s">
        <v>8382</v>
      </c>
      <c r="B8096" t="s">
        <v>34512</v>
      </c>
      <c r="I8096" t="s">
        <v>3</v>
      </c>
      <c r="J8096">
        <v>18.38</v>
      </c>
      <c r="M8096">
        <v>18.38</v>
      </c>
      <c r="N8096">
        <f t="shared" si="126"/>
        <v>0</v>
      </c>
    </row>
    <row r="8097" spans="1:14" x14ac:dyDescent="0.2">
      <c r="A8097" t="s">
        <v>8383</v>
      </c>
      <c r="B8097" t="s">
        <v>34513</v>
      </c>
      <c r="I8097" t="s">
        <v>3</v>
      </c>
      <c r="J8097">
        <v>24.84</v>
      </c>
      <c r="M8097">
        <v>24.84</v>
      </c>
      <c r="N8097">
        <f t="shared" si="126"/>
        <v>0</v>
      </c>
    </row>
    <row r="8098" spans="1:14" x14ac:dyDescent="0.2">
      <c r="A8098" t="s">
        <v>8384</v>
      </c>
      <c r="B8098" t="s">
        <v>34513</v>
      </c>
      <c r="I8098" t="s">
        <v>3</v>
      </c>
      <c r="J8098">
        <v>24.6</v>
      </c>
      <c r="M8098">
        <v>24.6</v>
      </c>
      <c r="N8098">
        <f t="shared" si="126"/>
        <v>0</v>
      </c>
    </row>
    <row r="8099" spans="1:14" x14ac:dyDescent="0.2">
      <c r="A8099" t="s">
        <v>8385</v>
      </c>
      <c r="B8099" t="s">
        <v>34514</v>
      </c>
      <c r="I8099" t="s">
        <v>20</v>
      </c>
      <c r="J8099">
        <v>631.37</v>
      </c>
      <c r="M8099">
        <v>631.37</v>
      </c>
      <c r="N8099">
        <f t="shared" si="126"/>
        <v>0</v>
      </c>
    </row>
    <row r="8100" spans="1:14" x14ac:dyDescent="0.2">
      <c r="A8100" t="s">
        <v>8386</v>
      </c>
      <c r="B8100" t="s">
        <v>34514</v>
      </c>
      <c r="I8100" t="s">
        <v>20</v>
      </c>
      <c r="J8100">
        <v>629.37</v>
      </c>
      <c r="M8100">
        <v>629.37</v>
      </c>
      <c r="N8100">
        <f t="shared" si="126"/>
        <v>0</v>
      </c>
    </row>
    <row r="8101" spans="1:14" x14ac:dyDescent="0.2">
      <c r="A8101" t="s">
        <v>8387</v>
      </c>
      <c r="B8101" t="s">
        <v>34515</v>
      </c>
      <c r="I8101" t="s">
        <v>20</v>
      </c>
      <c r="J8101">
        <v>859.88</v>
      </c>
      <c r="M8101">
        <v>859.88</v>
      </c>
      <c r="N8101">
        <f t="shared" si="126"/>
        <v>0</v>
      </c>
    </row>
    <row r="8102" spans="1:14" x14ac:dyDescent="0.2">
      <c r="A8102" t="s">
        <v>8388</v>
      </c>
      <c r="B8102" t="s">
        <v>34515</v>
      </c>
      <c r="I8102" t="s">
        <v>20</v>
      </c>
      <c r="J8102">
        <v>855.46</v>
      </c>
      <c r="M8102">
        <v>855.46</v>
      </c>
      <c r="N8102">
        <f t="shared" si="126"/>
        <v>0</v>
      </c>
    </row>
    <row r="8103" spans="1:14" x14ac:dyDescent="0.2">
      <c r="A8103" t="s">
        <v>8389</v>
      </c>
      <c r="B8103" t="s">
        <v>34516</v>
      </c>
      <c r="I8103" t="s">
        <v>3</v>
      </c>
      <c r="J8103">
        <v>7.29</v>
      </c>
      <c r="M8103">
        <v>7.29</v>
      </c>
      <c r="N8103">
        <f t="shared" si="126"/>
        <v>0</v>
      </c>
    </row>
    <row r="8104" spans="1:14" x14ac:dyDescent="0.2">
      <c r="A8104" t="s">
        <v>8390</v>
      </c>
      <c r="B8104" t="s">
        <v>34516</v>
      </c>
      <c r="I8104" t="s">
        <v>3</v>
      </c>
      <c r="J8104">
        <v>7.27</v>
      </c>
      <c r="M8104">
        <v>7.27</v>
      </c>
      <c r="N8104">
        <f t="shared" si="126"/>
        <v>0</v>
      </c>
    </row>
    <row r="8105" spans="1:14" x14ac:dyDescent="0.2">
      <c r="A8105" t="s">
        <v>8391</v>
      </c>
      <c r="B8105" t="s">
        <v>34517</v>
      </c>
      <c r="I8105" t="s">
        <v>674</v>
      </c>
      <c r="J8105">
        <v>644.14</v>
      </c>
      <c r="M8105">
        <v>644.14</v>
      </c>
      <c r="N8105">
        <f t="shared" si="126"/>
        <v>0</v>
      </c>
    </row>
    <row r="8106" spans="1:14" x14ac:dyDescent="0.2">
      <c r="A8106" t="s">
        <v>8392</v>
      </c>
      <c r="B8106" t="s">
        <v>34517</v>
      </c>
      <c r="I8106" t="s">
        <v>674</v>
      </c>
      <c r="J8106">
        <v>630.19000000000005</v>
      </c>
      <c r="M8106">
        <v>630.19000000000005</v>
      </c>
      <c r="N8106">
        <f t="shared" si="126"/>
        <v>0</v>
      </c>
    </row>
    <row r="8107" spans="1:14" x14ac:dyDescent="0.2">
      <c r="A8107" t="s">
        <v>8393</v>
      </c>
      <c r="B8107" t="s">
        <v>41138</v>
      </c>
      <c r="I8107" t="s">
        <v>3</v>
      </c>
      <c r="J8107">
        <v>14.13</v>
      </c>
      <c r="M8107">
        <v>14.13</v>
      </c>
      <c r="N8107">
        <f t="shared" si="126"/>
        <v>0</v>
      </c>
    </row>
    <row r="8108" spans="1:14" x14ac:dyDescent="0.2">
      <c r="A8108" t="s">
        <v>8394</v>
      </c>
      <c r="B8108" t="s">
        <v>41138</v>
      </c>
      <c r="I8108" t="s">
        <v>3</v>
      </c>
      <c r="J8108">
        <v>14.05</v>
      </c>
      <c r="M8108">
        <v>14.05</v>
      </c>
      <c r="N8108">
        <f t="shared" si="126"/>
        <v>0</v>
      </c>
    </row>
    <row r="8109" spans="1:14" x14ac:dyDescent="0.2">
      <c r="A8109" t="s">
        <v>8395</v>
      </c>
      <c r="B8109" t="s">
        <v>34518</v>
      </c>
      <c r="I8109" t="s">
        <v>4</v>
      </c>
      <c r="J8109">
        <v>14.68</v>
      </c>
      <c r="M8109">
        <v>14.68</v>
      </c>
      <c r="N8109">
        <f t="shared" si="126"/>
        <v>0</v>
      </c>
    </row>
    <row r="8110" spans="1:14" x14ac:dyDescent="0.2">
      <c r="A8110" t="s">
        <v>8396</v>
      </c>
      <c r="B8110" t="s">
        <v>34518</v>
      </c>
      <c r="I8110" t="s">
        <v>4</v>
      </c>
      <c r="J8110">
        <v>14.3</v>
      </c>
      <c r="M8110">
        <v>14.3</v>
      </c>
      <c r="N8110">
        <f t="shared" si="126"/>
        <v>0</v>
      </c>
    </row>
    <row r="8111" spans="1:14" x14ac:dyDescent="0.2">
      <c r="A8111" t="s">
        <v>8397</v>
      </c>
      <c r="B8111" t="s">
        <v>34519</v>
      </c>
      <c r="I8111" t="s">
        <v>3</v>
      </c>
      <c r="J8111">
        <v>40</v>
      </c>
      <c r="M8111">
        <v>40</v>
      </c>
      <c r="N8111">
        <f t="shared" si="126"/>
        <v>0</v>
      </c>
    </row>
    <row r="8112" spans="1:14" x14ac:dyDescent="0.2">
      <c r="A8112" t="s">
        <v>8398</v>
      </c>
      <c r="B8112" t="s">
        <v>34519</v>
      </c>
      <c r="I8112" t="s">
        <v>3</v>
      </c>
      <c r="J8112">
        <v>39.950000000000003</v>
      </c>
      <c r="M8112">
        <v>39.950000000000003</v>
      </c>
      <c r="N8112">
        <f t="shared" si="126"/>
        <v>0</v>
      </c>
    </row>
    <row r="8113" spans="1:14" x14ac:dyDescent="0.2">
      <c r="A8113" t="s">
        <v>8399</v>
      </c>
      <c r="B8113" t="s">
        <v>34520</v>
      </c>
      <c r="I8113" t="s">
        <v>3</v>
      </c>
      <c r="J8113">
        <v>101.45</v>
      </c>
      <c r="M8113">
        <v>101.45</v>
      </c>
      <c r="N8113">
        <f t="shared" si="126"/>
        <v>0</v>
      </c>
    </row>
    <row r="8114" spans="1:14" x14ac:dyDescent="0.2">
      <c r="A8114" t="s">
        <v>8400</v>
      </c>
      <c r="B8114" t="s">
        <v>34520</v>
      </c>
      <c r="I8114" t="s">
        <v>3</v>
      </c>
      <c r="J8114">
        <v>100.82</v>
      </c>
      <c r="M8114">
        <v>100.82</v>
      </c>
      <c r="N8114">
        <f t="shared" si="126"/>
        <v>0</v>
      </c>
    </row>
    <row r="8115" spans="1:14" x14ac:dyDescent="0.2">
      <c r="A8115" t="s">
        <v>8401</v>
      </c>
      <c r="B8115" t="s">
        <v>34521</v>
      </c>
      <c r="I8115" t="s">
        <v>3</v>
      </c>
      <c r="J8115">
        <v>124.04</v>
      </c>
      <c r="M8115">
        <v>124.04</v>
      </c>
      <c r="N8115">
        <f t="shared" si="126"/>
        <v>0</v>
      </c>
    </row>
    <row r="8116" spans="1:14" x14ac:dyDescent="0.2">
      <c r="A8116" t="s">
        <v>8402</v>
      </c>
      <c r="B8116" t="s">
        <v>34521</v>
      </c>
      <c r="I8116" t="s">
        <v>3</v>
      </c>
      <c r="J8116">
        <v>123.22</v>
      </c>
      <c r="M8116">
        <v>123.22</v>
      </c>
      <c r="N8116">
        <f t="shared" si="126"/>
        <v>0</v>
      </c>
    </row>
    <row r="8117" spans="1:14" x14ac:dyDescent="0.2">
      <c r="A8117" t="s">
        <v>8403</v>
      </c>
      <c r="B8117" t="s">
        <v>34522</v>
      </c>
      <c r="I8117" t="s">
        <v>3</v>
      </c>
      <c r="J8117">
        <v>108.96</v>
      </c>
      <c r="M8117">
        <v>108.96</v>
      </c>
      <c r="N8117">
        <f t="shared" si="126"/>
        <v>0</v>
      </c>
    </row>
    <row r="8118" spans="1:14" x14ac:dyDescent="0.2">
      <c r="A8118" t="s">
        <v>8404</v>
      </c>
      <c r="B8118" t="s">
        <v>34522</v>
      </c>
      <c r="I8118" t="s">
        <v>3</v>
      </c>
      <c r="J8118">
        <v>108.04</v>
      </c>
      <c r="M8118">
        <v>108.04</v>
      </c>
      <c r="N8118">
        <f t="shared" si="126"/>
        <v>0</v>
      </c>
    </row>
    <row r="8119" spans="1:14" x14ac:dyDescent="0.2">
      <c r="A8119" t="s">
        <v>28281</v>
      </c>
      <c r="B8119" t="s">
        <v>34523</v>
      </c>
      <c r="I8119" t="s">
        <v>674</v>
      </c>
      <c r="J8119">
        <v>529.15</v>
      </c>
      <c r="M8119">
        <v>529.15</v>
      </c>
      <c r="N8119">
        <f t="shared" si="126"/>
        <v>0</v>
      </c>
    </row>
    <row r="8120" spans="1:14" x14ac:dyDescent="0.2">
      <c r="A8120" t="s">
        <v>28282</v>
      </c>
      <c r="B8120" t="s">
        <v>34523</v>
      </c>
      <c r="I8120" t="s">
        <v>674</v>
      </c>
      <c r="J8120">
        <v>525.34</v>
      </c>
      <c r="M8120">
        <v>525.34</v>
      </c>
      <c r="N8120">
        <f t="shared" si="126"/>
        <v>0</v>
      </c>
    </row>
    <row r="8121" spans="1:14" x14ac:dyDescent="0.2">
      <c r="A8121" t="s">
        <v>28283</v>
      </c>
      <c r="B8121" t="s">
        <v>34524</v>
      </c>
      <c r="I8121" t="s">
        <v>674</v>
      </c>
      <c r="J8121">
        <v>124.35</v>
      </c>
      <c r="M8121">
        <v>124.35</v>
      </c>
      <c r="N8121">
        <f t="shared" si="126"/>
        <v>0</v>
      </c>
    </row>
    <row r="8122" spans="1:14" x14ac:dyDescent="0.2">
      <c r="A8122" t="s">
        <v>28284</v>
      </c>
      <c r="B8122" t="s">
        <v>34524</v>
      </c>
      <c r="I8122" t="s">
        <v>674</v>
      </c>
      <c r="J8122">
        <v>120.54</v>
      </c>
      <c r="M8122">
        <v>120.54</v>
      </c>
      <c r="N8122">
        <f t="shared" si="126"/>
        <v>0</v>
      </c>
    </row>
    <row r="8123" spans="1:14" x14ac:dyDescent="0.2">
      <c r="A8123" t="s">
        <v>28285</v>
      </c>
      <c r="B8123" t="s">
        <v>34525</v>
      </c>
      <c r="I8123" t="s">
        <v>674</v>
      </c>
      <c r="J8123">
        <v>508.1</v>
      </c>
      <c r="M8123">
        <v>508.1</v>
      </c>
      <c r="N8123">
        <f t="shared" si="126"/>
        <v>0</v>
      </c>
    </row>
    <row r="8124" spans="1:14" x14ac:dyDescent="0.2">
      <c r="A8124" t="s">
        <v>28286</v>
      </c>
      <c r="B8124" t="s">
        <v>34525</v>
      </c>
      <c r="I8124" t="s">
        <v>674</v>
      </c>
      <c r="J8124">
        <v>505.64</v>
      </c>
      <c r="M8124">
        <v>505.64</v>
      </c>
      <c r="N8124">
        <f t="shared" si="126"/>
        <v>0</v>
      </c>
    </row>
    <row r="8125" spans="1:14" x14ac:dyDescent="0.2">
      <c r="A8125" t="s">
        <v>28287</v>
      </c>
      <c r="B8125" t="s">
        <v>34526</v>
      </c>
      <c r="I8125" t="s">
        <v>674</v>
      </c>
      <c r="J8125">
        <v>103.3</v>
      </c>
      <c r="M8125">
        <v>103.3</v>
      </c>
      <c r="N8125">
        <f t="shared" si="126"/>
        <v>0</v>
      </c>
    </row>
    <row r="8126" spans="1:14" x14ac:dyDescent="0.2">
      <c r="A8126" t="s">
        <v>28288</v>
      </c>
      <c r="B8126" t="s">
        <v>34526</v>
      </c>
      <c r="I8126" t="s">
        <v>674</v>
      </c>
      <c r="J8126">
        <v>100.85</v>
      </c>
      <c r="M8126">
        <v>100.85</v>
      </c>
      <c r="N8126">
        <f t="shared" si="126"/>
        <v>0</v>
      </c>
    </row>
    <row r="8127" spans="1:14" x14ac:dyDescent="0.2">
      <c r="A8127" t="s">
        <v>28289</v>
      </c>
      <c r="B8127" t="s">
        <v>34527</v>
      </c>
      <c r="I8127" t="s">
        <v>674</v>
      </c>
      <c r="J8127">
        <v>646.01</v>
      </c>
      <c r="M8127">
        <v>646.01</v>
      </c>
      <c r="N8127">
        <f t="shared" si="126"/>
        <v>0</v>
      </c>
    </row>
    <row r="8128" spans="1:14" x14ac:dyDescent="0.2">
      <c r="A8128" t="s">
        <v>28290</v>
      </c>
      <c r="B8128" t="s">
        <v>34527</v>
      </c>
      <c r="I8128" t="s">
        <v>674</v>
      </c>
      <c r="J8128">
        <v>641.64</v>
      </c>
      <c r="M8128">
        <v>641.64</v>
      </c>
      <c r="N8128">
        <f t="shared" si="126"/>
        <v>0</v>
      </c>
    </row>
    <row r="8129" spans="1:14" x14ac:dyDescent="0.2">
      <c r="A8129" t="s">
        <v>28291</v>
      </c>
      <c r="B8129" t="s">
        <v>34528</v>
      </c>
      <c r="I8129" t="s">
        <v>674</v>
      </c>
      <c r="J8129">
        <v>624.96</v>
      </c>
      <c r="M8129">
        <v>624.96</v>
      </c>
      <c r="N8129">
        <f t="shared" si="126"/>
        <v>0</v>
      </c>
    </row>
    <row r="8130" spans="1:14" x14ac:dyDescent="0.2">
      <c r="A8130" t="s">
        <v>28292</v>
      </c>
      <c r="B8130" t="s">
        <v>34528</v>
      </c>
      <c r="I8130" t="s">
        <v>674</v>
      </c>
      <c r="J8130">
        <v>621.94000000000005</v>
      </c>
      <c r="M8130">
        <v>621.94000000000005</v>
      </c>
      <c r="N8130">
        <f t="shared" si="126"/>
        <v>0</v>
      </c>
    </row>
    <row r="8131" spans="1:14" x14ac:dyDescent="0.2">
      <c r="A8131" t="s">
        <v>8405</v>
      </c>
      <c r="B8131" t="s">
        <v>34529</v>
      </c>
      <c r="I8131" t="s">
        <v>3</v>
      </c>
      <c r="J8131">
        <v>96.02</v>
      </c>
      <c r="M8131">
        <v>96.02</v>
      </c>
      <c r="N8131">
        <f t="shared" si="126"/>
        <v>0</v>
      </c>
    </row>
    <row r="8132" spans="1:14" x14ac:dyDescent="0.2">
      <c r="A8132" t="s">
        <v>8406</v>
      </c>
      <c r="B8132" t="s">
        <v>34529</v>
      </c>
      <c r="I8132" t="s">
        <v>3</v>
      </c>
      <c r="J8132">
        <v>95.66</v>
      </c>
      <c r="M8132">
        <v>95.66</v>
      </c>
      <c r="N8132">
        <f t="shared" ref="N8132:N8195" si="127">J8132-M8132</f>
        <v>0</v>
      </c>
    </row>
    <row r="8133" spans="1:14" x14ac:dyDescent="0.2">
      <c r="A8133" t="s">
        <v>8407</v>
      </c>
      <c r="B8133" t="s">
        <v>34530</v>
      </c>
      <c r="I8133" t="s">
        <v>3</v>
      </c>
      <c r="J8133">
        <v>110.3</v>
      </c>
      <c r="M8133">
        <v>110.3</v>
      </c>
      <c r="N8133">
        <f t="shared" si="127"/>
        <v>0</v>
      </c>
    </row>
    <row r="8134" spans="1:14" x14ac:dyDescent="0.2">
      <c r="A8134" t="s">
        <v>8408</v>
      </c>
      <c r="B8134" t="s">
        <v>34530</v>
      </c>
      <c r="I8134" t="s">
        <v>3</v>
      </c>
      <c r="J8134">
        <v>109.94</v>
      </c>
      <c r="M8134">
        <v>109.94</v>
      </c>
      <c r="N8134">
        <f t="shared" si="127"/>
        <v>0</v>
      </c>
    </row>
    <row r="8135" spans="1:14" x14ac:dyDescent="0.2">
      <c r="A8135" t="s">
        <v>8409</v>
      </c>
      <c r="B8135" t="s">
        <v>34531</v>
      </c>
      <c r="I8135" t="s">
        <v>674</v>
      </c>
      <c r="J8135">
        <v>591.91999999999996</v>
      </c>
      <c r="M8135">
        <v>591.91999999999996</v>
      </c>
      <c r="N8135">
        <f t="shared" si="127"/>
        <v>0</v>
      </c>
    </row>
    <row r="8136" spans="1:14" x14ac:dyDescent="0.2">
      <c r="A8136" t="s">
        <v>8410</v>
      </c>
      <c r="B8136" t="s">
        <v>34531</v>
      </c>
      <c r="I8136" t="s">
        <v>674</v>
      </c>
      <c r="J8136">
        <v>588.49</v>
      </c>
      <c r="M8136">
        <v>588.49</v>
      </c>
      <c r="N8136">
        <f t="shared" si="127"/>
        <v>0</v>
      </c>
    </row>
    <row r="8137" spans="1:14" x14ac:dyDescent="0.2">
      <c r="A8137" t="s">
        <v>8411</v>
      </c>
      <c r="B8137" t="s">
        <v>34532</v>
      </c>
      <c r="I8137" t="s">
        <v>3</v>
      </c>
      <c r="J8137">
        <v>24.35</v>
      </c>
      <c r="M8137">
        <v>24.35</v>
      </c>
      <c r="N8137">
        <f t="shared" si="127"/>
        <v>0</v>
      </c>
    </row>
    <row r="8138" spans="1:14" x14ac:dyDescent="0.2">
      <c r="A8138" t="s">
        <v>8412</v>
      </c>
      <c r="B8138" t="s">
        <v>34532</v>
      </c>
      <c r="I8138" t="s">
        <v>3</v>
      </c>
      <c r="J8138">
        <v>24.26</v>
      </c>
      <c r="M8138">
        <v>24.26</v>
      </c>
      <c r="N8138">
        <f t="shared" si="127"/>
        <v>0</v>
      </c>
    </row>
    <row r="8139" spans="1:14" x14ac:dyDescent="0.2">
      <c r="A8139" t="s">
        <v>8413</v>
      </c>
      <c r="B8139" t="s">
        <v>34533</v>
      </c>
      <c r="I8139" t="s">
        <v>3</v>
      </c>
      <c r="J8139">
        <v>3.68</v>
      </c>
      <c r="M8139">
        <v>3.68</v>
      </c>
      <c r="N8139">
        <f t="shared" si="127"/>
        <v>0</v>
      </c>
    </row>
    <row r="8140" spans="1:14" x14ac:dyDescent="0.2">
      <c r="A8140" t="s">
        <v>8414</v>
      </c>
      <c r="B8140" t="s">
        <v>34533</v>
      </c>
      <c r="I8140" t="s">
        <v>3</v>
      </c>
      <c r="J8140">
        <v>3.62</v>
      </c>
      <c r="M8140">
        <v>3.62</v>
      </c>
      <c r="N8140">
        <f t="shared" si="127"/>
        <v>0</v>
      </c>
    </row>
    <row r="8141" spans="1:14" x14ac:dyDescent="0.2">
      <c r="A8141" t="s">
        <v>8415</v>
      </c>
      <c r="B8141" t="s">
        <v>34534</v>
      </c>
      <c r="I8141" t="s">
        <v>3</v>
      </c>
      <c r="J8141">
        <v>16.98</v>
      </c>
      <c r="M8141">
        <v>16.98</v>
      </c>
      <c r="N8141">
        <f t="shared" si="127"/>
        <v>0</v>
      </c>
    </row>
    <row r="8142" spans="1:14" x14ac:dyDescent="0.2">
      <c r="A8142" t="s">
        <v>8416</v>
      </c>
      <c r="B8142" t="s">
        <v>34534</v>
      </c>
      <c r="I8142" t="s">
        <v>3</v>
      </c>
      <c r="J8142">
        <v>16.940000000000001</v>
      </c>
      <c r="M8142">
        <v>16.940000000000001</v>
      </c>
      <c r="N8142">
        <f t="shared" si="127"/>
        <v>0</v>
      </c>
    </row>
    <row r="8143" spans="1:14" x14ac:dyDescent="0.2">
      <c r="A8143" t="s">
        <v>8417</v>
      </c>
      <c r="B8143" t="s">
        <v>34535</v>
      </c>
      <c r="I8143" t="s">
        <v>3</v>
      </c>
      <c r="J8143">
        <v>73.03</v>
      </c>
      <c r="M8143">
        <v>73.03</v>
      </c>
      <c r="N8143">
        <f t="shared" si="127"/>
        <v>0</v>
      </c>
    </row>
    <row r="8144" spans="1:14" x14ac:dyDescent="0.2">
      <c r="A8144" t="s">
        <v>8418</v>
      </c>
      <c r="B8144" t="s">
        <v>34535</v>
      </c>
      <c r="I8144" t="s">
        <v>3</v>
      </c>
      <c r="J8144">
        <v>72.680000000000007</v>
      </c>
      <c r="M8144">
        <v>72.680000000000007</v>
      </c>
      <c r="N8144">
        <f t="shared" si="127"/>
        <v>0</v>
      </c>
    </row>
    <row r="8145" spans="1:14" x14ac:dyDescent="0.2">
      <c r="A8145" t="s">
        <v>8419</v>
      </c>
      <c r="B8145" t="s">
        <v>34536</v>
      </c>
      <c r="I8145" t="s">
        <v>3</v>
      </c>
      <c r="J8145">
        <v>100.36</v>
      </c>
      <c r="M8145">
        <v>100.36</v>
      </c>
      <c r="N8145">
        <f t="shared" si="127"/>
        <v>0</v>
      </c>
    </row>
    <row r="8146" spans="1:14" x14ac:dyDescent="0.2">
      <c r="A8146" t="s">
        <v>8420</v>
      </c>
      <c r="B8146" t="s">
        <v>34536</v>
      </c>
      <c r="I8146" t="s">
        <v>3</v>
      </c>
      <c r="J8146">
        <v>99.93</v>
      </c>
      <c r="M8146">
        <v>99.93</v>
      </c>
      <c r="N8146">
        <f t="shared" si="127"/>
        <v>0</v>
      </c>
    </row>
    <row r="8147" spans="1:14" x14ac:dyDescent="0.2">
      <c r="A8147" t="s">
        <v>8421</v>
      </c>
      <c r="B8147" t="s">
        <v>34537</v>
      </c>
      <c r="I8147" t="s">
        <v>3</v>
      </c>
      <c r="J8147">
        <v>7.21</v>
      </c>
      <c r="M8147">
        <v>7.21</v>
      </c>
      <c r="N8147">
        <f t="shared" si="127"/>
        <v>0</v>
      </c>
    </row>
    <row r="8148" spans="1:14" x14ac:dyDescent="0.2">
      <c r="A8148" t="s">
        <v>8422</v>
      </c>
      <c r="B8148" t="s">
        <v>34537</v>
      </c>
      <c r="I8148" t="s">
        <v>3</v>
      </c>
      <c r="J8148">
        <v>6.84</v>
      </c>
      <c r="M8148">
        <v>6.84</v>
      </c>
      <c r="N8148">
        <f t="shared" si="127"/>
        <v>0</v>
      </c>
    </row>
    <row r="8149" spans="1:14" x14ac:dyDescent="0.2">
      <c r="A8149" t="s">
        <v>8423</v>
      </c>
      <c r="B8149" t="s">
        <v>34538</v>
      </c>
      <c r="I8149" t="s">
        <v>3</v>
      </c>
      <c r="J8149">
        <v>10.16</v>
      </c>
      <c r="M8149">
        <v>10.16</v>
      </c>
      <c r="N8149">
        <f t="shared" si="127"/>
        <v>0</v>
      </c>
    </row>
    <row r="8150" spans="1:14" x14ac:dyDescent="0.2">
      <c r="A8150" t="s">
        <v>8424</v>
      </c>
      <c r="B8150" t="s">
        <v>34538</v>
      </c>
      <c r="I8150" t="s">
        <v>3</v>
      </c>
      <c r="J8150">
        <v>9.68</v>
      </c>
      <c r="M8150">
        <v>9.68</v>
      </c>
      <c r="N8150">
        <f t="shared" si="127"/>
        <v>0</v>
      </c>
    </row>
    <row r="8151" spans="1:14" x14ac:dyDescent="0.2">
      <c r="A8151" t="s">
        <v>8425</v>
      </c>
      <c r="B8151" t="s">
        <v>34539</v>
      </c>
      <c r="I8151" t="s">
        <v>674</v>
      </c>
      <c r="J8151">
        <v>496.16</v>
      </c>
      <c r="M8151">
        <v>496.16</v>
      </c>
      <c r="N8151">
        <f t="shared" si="127"/>
        <v>0</v>
      </c>
    </row>
    <row r="8152" spans="1:14" x14ac:dyDescent="0.2">
      <c r="A8152" t="s">
        <v>8426</v>
      </c>
      <c r="B8152" t="s">
        <v>34539</v>
      </c>
      <c r="I8152" t="s">
        <v>674</v>
      </c>
      <c r="J8152">
        <v>493.55</v>
      </c>
      <c r="M8152">
        <v>493.55</v>
      </c>
      <c r="N8152">
        <f t="shared" si="127"/>
        <v>0</v>
      </c>
    </row>
    <row r="8153" spans="1:14" x14ac:dyDescent="0.2">
      <c r="A8153" t="s">
        <v>8427</v>
      </c>
      <c r="B8153" t="s">
        <v>34540</v>
      </c>
      <c r="I8153" t="s">
        <v>674</v>
      </c>
      <c r="J8153">
        <v>18.82</v>
      </c>
      <c r="M8153">
        <v>18.82</v>
      </c>
      <c r="N8153">
        <f t="shared" si="127"/>
        <v>0</v>
      </c>
    </row>
    <row r="8154" spans="1:14" x14ac:dyDescent="0.2">
      <c r="A8154" t="s">
        <v>8428</v>
      </c>
      <c r="B8154" t="s">
        <v>34540</v>
      </c>
      <c r="I8154" t="s">
        <v>674</v>
      </c>
      <c r="J8154">
        <v>18.29</v>
      </c>
      <c r="M8154">
        <v>18.29</v>
      </c>
      <c r="N8154">
        <f t="shared" si="127"/>
        <v>0</v>
      </c>
    </row>
    <row r="8155" spans="1:14" x14ac:dyDescent="0.2">
      <c r="A8155" t="s">
        <v>8429</v>
      </c>
      <c r="B8155" t="s">
        <v>34541</v>
      </c>
      <c r="I8155" t="s">
        <v>674</v>
      </c>
      <c r="J8155">
        <v>20.25</v>
      </c>
      <c r="M8155">
        <v>20.25</v>
      </c>
      <c r="N8155">
        <f t="shared" si="127"/>
        <v>0</v>
      </c>
    </row>
    <row r="8156" spans="1:14" x14ac:dyDescent="0.2">
      <c r="A8156" t="s">
        <v>8430</v>
      </c>
      <c r="B8156" t="s">
        <v>34541</v>
      </c>
      <c r="I8156" t="s">
        <v>674</v>
      </c>
      <c r="J8156">
        <v>19.72</v>
      </c>
      <c r="M8156">
        <v>19.72</v>
      </c>
      <c r="N8156">
        <f t="shared" si="127"/>
        <v>0</v>
      </c>
    </row>
    <row r="8157" spans="1:14" x14ac:dyDescent="0.2">
      <c r="A8157" t="s">
        <v>8431</v>
      </c>
      <c r="B8157" t="s">
        <v>34542</v>
      </c>
      <c r="I8157" t="s">
        <v>674</v>
      </c>
      <c r="J8157">
        <v>90.44</v>
      </c>
      <c r="M8157">
        <v>90.44</v>
      </c>
      <c r="N8157">
        <f t="shared" si="127"/>
        <v>0</v>
      </c>
    </row>
    <row r="8158" spans="1:14" x14ac:dyDescent="0.2">
      <c r="A8158" t="s">
        <v>8432</v>
      </c>
      <c r="B8158" t="s">
        <v>34542</v>
      </c>
      <c r="I8158" t="s">
        <v>674</v>
      </c>
      <c r="J8158">
        <v>89.91</v>
      </c>
      <c r="M8158">
        <v>89.91</v>
      </c>
      <c r="N8158">
        <f t="shared" si="127"/>
        <v>0</v>
      </c>
    </row>
    <row r="8159" spans="1:14" x14ac:dyDescent="0.2">
      <c r="A8159" t="s">
        <v>8433</v>
      </c>
      <c r="B8159" t="s">
        <v>34543</v>
      </c>
      <c r="I8159" t="s">
        <v>674</v>
      </c>
      <c r="J8159">
        <v>91.16</v>
      </c>
      <c r="M8159">
        <v>91.16</v>
      </c>
      <c r="N8159">
        <f t="shared" si="127"/>
        <v>0</v>
      </c>
    </row>
    <row r="8160" spans="1:14" x14ac:dyDescent="0.2">
      <c r="A8160" t="s">
        <v>8434</v>
      </c>
      <c r="B8160" t="s">
        <v>34543</v>
      </c>
      <c r="I8160" t="s">
        <v>674</v>
      </c>
      <c r="J8160">
        <v>90.63</v>
      </c>
      <c r="M8160">
        <v>90.63</v>
      </c>
      <c r="N8160">
        <f t="shared" si="127"/>
        <v>0</v>
      </c>
    </row>
    <row r="8161" spans="1:14" x14ac:dyDescent="0.2">
      <c r="A8161" t="s">
        <v>8435</v>
      </c>
      <c r="B8161" t="s">
        <v>34544</v>
      </c>
      <c r="I8161" t="s">
        <v>674</v>
      </c>
      <c r="J8161">
        <v>109.55</v>
      </c>
      <c r="M8161">
        <v>109.55</v>
      </c>
      <c r="N8161">
        <f t="shared" si="127"/>
        <v>0</v>
      </c>
    </row>
    <row r="8162" spans="1:14" x14ac:dyDescent="0.2">
      <c r="A8162" t="s">
        <v>8436</v>
      </c>
      <c r="B8162" t="s">
        <v>34544</v>
      </c>
      <c r="I8162" t="s">
        <v>674</v>
      </c>
      <c r="J8162">
        <v>107.13</v>
      </c>
      <c r="M8162">
        <v>107.13</v>
      </c>
      <c r="N8162">
        <f t="shared" si="127"/>
        <v>0</v>
      </c>
    </row>
    <row r="8163" spans="1:14" x14ac:dyDescent="0.2">
      <c r="A8163" t="s">
        <v>8437</v>
      </c>
      <c r="B8163" t="s">
        <v>34545</v>
      </c>
      <c r="I8163" t="s">
        <v>674</v>
      </c>
      <c r="J8163">
        <v>5258.86</v>
      </c>
      <c r="M8163">
        <v>5258.86</v>
      </c>
      <c r="N8163">
        <f t="shared" si="127"/>
        <v>0</v>
      </c>
    </row>
    <row r="8164" spans="1:14" x14ac:dyDescent="0.2">
      <c r="A8164" t="s">
        <v>8438</v>
      </c>
      <c r="B8164" t="s">
        <v>34545</v>
      </c>
      <c r="I8164" t="s">
        <v>674</v>
      </c>
      <c r="J8164">
        <v>5257.61</v>
      </c>
      <c r="M8164">
        <v>5257.61</v>
      </c>
      <c r="N8164">
        <f t="shared" si="127"/>
        <v>0</v>
      </c>
    </row>
    <row r="8165" spans="1:14" x14ac:dyDescent="0.2">
      <c r="A8165" t="s">
        <v>8439</v>
      </c>
      <c r="B8165" t="s">
        <v>34546</v>
      </c>
      <c r="I8165" t="s">
        <v>674</v>
      </c>
      <c r="J8165">
        <v>6468.4</v>
      </c>
      <c r="M8165">
        <v>6468.4</v>
      </c>
      <c r="N8165">
        <f t="shared" si="127"/>
        <v>0</v>
      </c>
    </row>
    <row r="8166" spans="1:14" x14ac:dyDescent="0.2">
      <c r="A8166" t="s">
        <v>8440</v>
      </c>
      <c r="B8166" t="s">
        <v>34546</v>
      </c>
      <c r="I8166" t="s">
        <v>674</v>
      </c>
      <c r="J8166">
        <v>6466.87</v>
      </c>
      <c r="M8166">
        <v>6466.87</v>
      </c>
      <c r="N8166">
        <f t="shared" si="127"/>
        <v>0</v>
      </c>
    </row>
    <row r="8167" spans="1:14" x14ac:dyDescent="0.2">
      <c r="A8167" t="s">
        <v>8441</v>
      </c>
      <c r="B8167" t="s">
        <v>34547</v>
      </c>
      <c r="I8167" t="s">
        <v>20</v>
      </c>
      <c r="J8167">
        <v>616.91999999999996</v>
      </c>
      <c r="M8167">
        <v>616.91999999999996</v>
      </c>
      <c r="N8167">
        <f t="shared" si="127"/>
        <v>0</v>
      </c>
    </row>
    <row r="8168" spans="1:14" x14ac:dyDescent="0.2">
      <c r="A8168" t="s">
        <v>8442</v>
      </c>
      <c r="B8168" t="s">
        <v>34547</v>
      </c>
      <c r="I8168" t="s">
        <v>20</v>
      </c>
      <c r="J8168">
        <v>615.17999999999995</v>
      </c>
      <c r="M8168">
        <v>615.17999999999995</v>
      </c>
      <c r="N8168">
        <f t="shared" si="127"/>
        <v>0</v>
      </c>
    </row>
    <row r="8169" spans="1:14" x14ac:dyDescent="0.2">
      <c r="A8169" t="s">
        <v>8443</v>
      </c>
      <c r="B8169" t="s">
        <v>34548</v>
      </c>
      <c r="I8169" t="s">
        <v>5</v>
      </c>
      <c r="J8169">
        <v>12095.89</v>
      </c>
      <c r="M8169">
        <v>12095.89</v>
      </c>
      <c r="N8169">
        <f t="shared" si="127"/>
        <v>0</v>
      </c>
    </row>
    <row r="8170" spans="1:14" x14ac:dyDescent="0.2">
      <c r="A8170" t="s">
        <v>8444</v>
      </c>
      <c r="B8170" t="s">
        <v>34548</v>
      </c>
      <c r="I8170" t="s">
        <v>5</v>
      </c>
      <c r="J8170">
        <v>11337.27</v>
      </c>
      <c r="M8170">
        <v>11337.27</v>
      </c>
      <c r="N8170">
        <f t="shared" si="127"/>
        <v>0</v>
      </c>
    </row>
    <row r="8171" spans="1:14" x14ac:dyDescent="0.2">
      <c r="A8171" t="s">
        <v>8445</v>
      </c>
      <c r="B8171" t="s">
        <v>34549</v>
      </c>
      <c r="I8171" t="s">
        <v>20</v>
      </c>
      <c r="J8171">
        <v>1399.25</v>
      </c>
      <c r="M8171">
        <v>1399.25</v>
      </c>
      <c r="N8171">
        <f t="shared" si="127"/>
        <v>0</v>
      </c>
    </row>
    <row r="8172" spans="1:14" x14ac:dyDescent="0.2">
      <c r="A8172" t="s">
        <v>8446</v>
      </c>
      <c r="B8172" t="s">
        <v>34549</v>
      </c>
      <c r="I8172" t="s">
        <v>20</v>
      </c>
      <c r="J8172">
        <v>1389.35</v>
      </c>
      <c r="M8172">
        <v>1389.35</v>
      </c>
      <c r="N8172">
        <f t="shared" si="127"/>
        <v>0</v>
      </c>
    </row>
    <row r="8173" spans="1:14" x14ac:dyDescent="0.2">
      <c r="A8173" t="s">
        <v>8447</v>
      </c>
      <c r="B8173" t="s">
        <v>34550</v>
      </c>
      <c r="I8173" t="s">
        <v>20</v>
      </c>
      <c r="J8173">
        <v>1092.31</v>
      </c>
      <c r="M8173">
        <v>1092.31</v>
      </c>
      <c r="N8173">
        <f t="shared" si="127"/>
        <v>0</v>
      </c>
    </row>
    <row r="8174" spans="1:14" x14ac:dyDescent="0.2">
      <c r="A8174" t="s">
        <v>8448</v>
      </c>
      <c r="B8174" t="s">
        <v>34550</v>
      </c>
      <c r="I8174" t="s">
        <v>20</v>
      </c>
      <c r="J8174">
        <v>1086.67</v>
      </c>
      <c r="M8174">
        <v>1086.67</v>
      </c>
      <c r="N8174">
        <f t="shared" si="127"/>
        <v>0</v>
      </c>
    </row>
    <row r="8175" spans="1:14" x14ac:dyDescent="0.2">
      <c r="A8175" t="s">
        <v>8449</v>
      </c>
      <c r="B8175" t="s">
        <v>34551</v>
      </c>
      <c r="I8175" t="s">
        <v>20</v>
      </c>
      <c r="J8175">
        <v>501.5</v>
      </c>
      <c r="M8175">
        <v>501.5</v>
      </c>
      <c r="N8175">
        <f t="shared" si="127"/>
        <v>0</v>
      </c>
    </row>
    <row r="8176" spans="1:14" x14ac:dyDescent="0.2">
      <c r="A8176" t="s">
        <v>8450</v>
      </c>
      <c r="B8176" t="s">
        <v>34551</v>
      </c>
      <c r="I8176" t="s">
        <v>20</v>
      </c>
      <c r="J8176">
        <v>498.1</v>
      </c>
      <c r="M8176">
        <v>498.1</v>
      </c>
      <c r="N8176">
        <f t="shared" si="127"/>
        <v>0</v>
      </c>
    </row>
    <row r="8177" spans="1:14" x14ac:dyDescent="0.2">
      <c r="A8177" t="s">
        <v>8451</v>
      </c>
      <c r="B8177" t="s">
        <v>34552</v>
      </c>
      <c r="I8177" t="s">
        <v>20</v>
      </c>
      <c r="J8177">
        <v>474.19</v>
      </c>
      <c r="M8177">
        <v>474.19</v>
      </c>
      <c r="N8177">
        <f t="shared" si="127"/>
        <v>0</v>
      </c>
    </row>
    <row r="8178" spans="1:14" x14ac:dyDescent="0.2">
      <c r="A8178" t="s">
        <v>8452</v>
      </c>
      <c r="B8178" t="s">
        <v>34552</v>
      </c>
      <c r="I8178" t="s">
        <v>20</v>
      </c>
      <c r="J8178">
        <v>471.97</v>
      </c>
      <c r="M8178">
        <v>471.97</v>
      </c>
      <c r="N8178">
        <f t="shared" si="127"/>
        <v>0</v>
      </c>
    </row>
    <row r="8179" spans="1:14" x14ac:dyDescent="0.2">
      <c r="A8179" t="s">
        <v>8453</v>
      </c>
      <c r="B8179" t="s">
        <v>34553</v>
      </c>
      <c r="I8179" t="s">
        <v>3</v>
      </c>
      <c r="J8179">
        <v>299.97000000000003</v>
      </c>
      <c r="M8179">
        <v>299.97000000000003</v>
      </c>
      <c r="N8179">
        <f t="shared" si="127"/>
        <v>0</v>
      </c>
    </row>
    <row r="8180" spans="1:14" x14ac:dyDescent="0.2">
      <c r="A8180" t="s">
        <v>8454</v>
      </c>
      <c r="B8180" t="s">
        <v>34553</v>
      </c>
      <c r="I8180" t="s">
        <v>3</v>
      </c>
      <c r="J8180">
        <v>277.08999999999997</v>
      </c>
      <c r="M8180">
        <v>277.08999999999997</v>
      </c>
      <c r="N8180">
        <f t="shared" si="127"/>
        <v>0</v>
      </c>
    </row>
    <row r="8181" spans="1:14" x14ac:dyDescent="0.2">
      <c r="A8181" t="s">
        <v>8455</v>
      </c>
      <c r="B8181" t="s">
        <v>34554</v>
      </c>
      <c r="I8181" t="s">
        <v>20</v>
      </c>
      <c r="J8181">
        <v>14.87</v>
      </c>
      <c r="M8181">
        <v>14.87</v>
      </c>
      <c r="N8181">
        <f t="shared" si="127"/>
        <v>0</v>
      </c>
    </row>
    <row r="8182" spans="1:14" x14ac:dyDescent="0.2">
      <c r="A8182" t="s">
        <v>8456</v>
      </c>
      <c r="B8182" t="s">
        <v>34554</v>
      </c>
      <c r="I8182" t="s">
        <v>20</v>
      </c>
      <c r="J8182">
        <v>14.11</v>
      </c>
      <c r="M8182">
        <v>14.11</v>
      </c>
      <c r="N8182">
        <f t="shared" si="127"/>
        <v>0</v>
      </c>
    </row>
    <row r="8183" spans="1:14" x14ac:dyDescent="0.2">
      <c r="A8183" t="s">
        <v>8457</v>
      </c>
      <c r="B8183" t="s">
        <v>34555</v>
      </c>
      <c r="I8183" t="s">
        <v>20</v>
      </c>
      <c r="J8183">
        <v>101.27</v>
      </c>
      <c r="M8183">
        <v>101.27</v>
      </c>
      <c r="N8183">
        <f t="shared" si="127"/>
        <v>0</v>
      </c>
    </row>
    <row r="8184" spans="1:14" x14ac:dyDescent="0.2">
      <c r="A8184" t="s">
        <v>8458</v>
      </c>
      <c r="B8184" t="s">
        <v>34555</v>
      </c>
      <c r="I8184" t="s">
        <v>20</v>
      </c>
      <c r="J8184">
        <v>100.51</v>
      </c>
      <c r="M8184">
        <v>100.51</v>
      </c>
      <c r="N8184">
        <f t="shared" si="127"/>
        <v>0</v>
      </c>
    </row>
    <row r="8185" spans="1:14" x14ac:dyDescent="0.2">
      <c r="A8185" t="s">
        <v>8459</v>
      </c>
      <c r="B8185" t="s">
        <v>34556</v>
      </c>
      <c r="I8185" t="s">
        <v>20</v>
      </c>
      <c r="J8185">
        <v>102.57</v>
      </c>
      <c r="M8185">
        <v>102.57</v>
      </c>
      <c r="N8185">
        <f t="shared" si="127"/>
        <v>0</v>
      </c>
    </row>
    <row r="8186" spans="1:14" x14ac:dyDescent="0.2">
      <c r="A8186" t="s">
        <v>8460</v>
      </c>
      <c r="B8186" t="s">
        <v>34556</v>
      </c>
      <c r="I8186" t="s">
        <v>20</v>
      </c>
      <c r="J8186">
        <v>101.82</v>
      </c>
      <c r="M8186">
        <v>101.82</v>
      </c>
      <c r="N8186">
        <f t="shared" si="127"/>
        <v>0</v>
      </c>
    </row>
    <row r="8187" spans="1:14" x14ac:dyDescent="0.2">
      <c r="A8187" t="s">
        <v>8461</v>
      </c>
      <c r="B8187" t="s">
        <v>34557</v>
      </c>
      <c r="I8187" t="s">
        <v>20</v>
      </c>
      <c r="J8187">
        <v>49.36</v>
      </c>
      <c r="M8187">
        <v>49.36</v>
      </c>
      <c r="N8187">
        <f t="shared" si="127"/>
        <v>0</v>
      </c>
    </row>
    <row r="8188" spans="1:14" x14ac:dyDescent="0.2">
      <c r="A8188" t="s">
        <v>8462</v>
      </c>
      <c r="B8188" t="s">
        <v>34557</v>
      </c>
      <c r="I8188" t="s">
        <v>20</v>
      </c>
      <c r="J8188">
        <v>43.21</v>
      </c>
      <c r="M8188">
        <v>43.21</v>
      </c>
      <c r="N8188">
        <f t="shared" si="127"/>
        <v>0</v>
      </c>
    </row>
    <row r="8189" spans="1:14" x14ac:dyDescent="0.2">
      <c r="A8189" t="s">
        <v>8463</v>
      </c>
      <c r="B8189" t="s">
        <v>34558</v>
      </c>
      <c r="I8189" t="s">
        <v>20</v>
      </c>
      <c r="J8189">
        <v>135.76</v>
      </c>
      <c r="M8189">
        <v>135.76</v>
      </c>
      <c r="N8189">
        <f t="shared" si="127"/>
        <v>0</v>
      </c>
    </row>
    <row r="8190" spans="1:14" x14ac:dyDescent="0.2">
      <c r="A8190" t="s">
        <v>8464</v>
      </c>
      <c r="B8190" t="s">
        <v>34558</v>
      </c>
      <c r="I8190" t="s">
        <v>20</v>
      </c>
      <c r="J8190">
        <v>129.61000000000001</v>
      </c>
      <c r="M8190">
        <v>129.61000000000001</v>
      </c>
      <c r="N8190">
        <f t="shared" si="127"/>
        <v>0</v>
      </c>
    </row>
    <row r="8191" spans="1:14" x14ac:dyDescent="0.2">
      <c r="A8191" t="s">
        <v>40765</v>
      </c>
      <c r="B8191" t="s">
        <v>41139</v>
      </c>
      <c r="I8191" t="s">
        <v>3</v>
      </c>
      <c r="J8191">
        <v>10.14</v>
      </c>
      <c r="M8191">
        <v>10.14</v>
      </c>
      <c r="N8191">
        <f t="shared" si="127"/>
        <v>0</v>
      </c>
    </row>
    <row r="8192" spans="1:14" x14ac:dyDescent="0.2">
      <c r="A8192" t="s">
        <v>40766</v>
      </c>
      <c r="B8192" t="s">
        <v>41139</v>
      </c>
      <c r="I8192" t="s">
        <v>3</v>
      </c>
      <c r="J8192">
        <v>10.07</v>
      </c>
      <c r="M8192">
        <v>10.07</v>
      </c>
      <c r="N8192">
        <f t="shared" si="127"/>
        <v>0</v>
      </c>
    </row>
    <row r="8193" spans="1:14" x14ac:dyDescent="0.2">
      <c r="A8193" t="s">
        <v>8465</v>
      </c>
      <c r="B8193" t="s">
        <v>34559</v>
      </c>
      <c r="I8193" t="s">
        <v>4</v>
      </c>
      <c r="J8193">
        <v>24.11</v>
      </c>
      <c r="M8193">
        <v>24.11</v>
      </c>
      <c r="N8193">
        <f t="shared" si="127"/>
        <v>0</v>
      </c>
    </row>
    <row r="8194" spans="1:14" x14ac:dyDescent="0.2">
      <c r="A8194" t="s">
        <v>8466</v>
      </c>
      <c r="B8194" t="s">
        <v>34559</v>
      </c>
      <c r="I8194" t="s">
        <v>4</v>
      </c>
      <c r="J8194">
        <v>21.09</v>
      </c>
      <c r="M8194">
        <v>21.09</v>
      </c>
      <c r="N8194">
        <f t="shared" si="127"/>
        <v>0</v>
      </c>
    </row>
    <row r="8195" spans="1:14" x14ac:dyDescent="0.2">
      <c r="A8195" t="s">
        <v>8467</v>
      </c>
      <c r="B8195" t="s">
        <v>34560</v>
      </c>
      <c r="I8195" t="s">
        <v>4</v>
      </c>
      <c r="J8195">
        <v>8.15</v>
      </c>
      <c r="M8195">
        <v>8.15</v>
      </c>
      <c r="N8195">
        <f t="shared" si="127"/>
        <v>0</v>
      </c>
    </row>
    <row r="8196" spans="1:14" x14ac:dyDescent="0.2">
      <c r="A8196" t="s">
        <v>8468</v>
      </c>
      <c r="B8196" t="s">
        <v>34560</v>
      </c>
      <c r="I8196" t="s">
        <v>4</v>
      </c>
      <c r="J8196">
        <v>7.18</v>
      </c>
      <c r="M8196">
        <v>7.18</v>
      </c>
      <c r="N8196">
        <f t="shared" ref="N8196:N8259" si="128">J8196-M8196</f>
        <v>0</v>
      </c>
    </row>
    <row r="8197" spans="1:14" x14ac:dyDescent="0.2">
      <c r="A8197" t="s">
        <v>8469</v>
      </c>
      <c r="B8197" t="s">
        <v>34561</v>
      </c>
      <c r="I8197" t="s">
        <v>4</v>
      </c>
      <c r="J8197">
        <v>43.13</v>
      </c>
      <c r="M8197">
        <v>43.13</v>
      </c>
      <c r="N8197">
        <f t="shared" si="128"/>
        <v>0</v>
      </c>
    </row>
    <row r="8198" spans="1:14" x14ac:dyDescent="0.2">
      <c r="A8198" t="s">
        <v>8470</v>
      </c>
      <c r="B8198" t="s">
        <v>34561</v>
      </c>
      <c r="I8198" t="s">
        <v>4</v>
      </c>
      <c r="J8198">
        <v>38.229999999999997</v>
      </c>
      <c r="M8198">
        <v>38.229999999999997</v>
      </c>
      <c r="N8198">
        <f t="shared" si="128"/>
        <v>0</v>
      </c>
    </row>
    <row r="8199" spans="1:14" x14ac:dyDescent="0.2">
      <c r="A8199" t="s">
        <v>8471</v>
      </c>
      <c r="B8199" t="s">
        <v>34562</v>
      </c>
      <c r="I8199" t="s">
        <v>4</v>
      </c>
      <c r="J8199">
        <v>56.18</v>
      </c>
      <c r="M8199">
        <v>56.18</v>
      </c>
      <c r="N8199">
        <f t="shared" si="128"/>
        <v>0</v>
      </c>
    </row>
    <row r="8200" spans="1:14" x14ac:dyDescent="0.2">
      <c r="A8200" t="s">
        <v>8472</v>
      </c>
      <c r="B8200" t="s">
        <v>34562</v>
      </c>
      <c r="I8200" t="s">
        <v>4</v>
      </c>
      <c r="J8200">
        <v>54.98</v>
      </c>
      <c r="M8200">
        <v>54.98</v>
      </c>
      <c r="N8200">
        <f t="shared" si="128"/>
        <v>0</v>
      </c>
    </row>
    <row r="8201" spans="1:14" x14ac:dyDescent="0.2">
      <c r="A8201" t="s">
        <v>8473</v>
      </c>
      <c r="B8201" t="s">
        <v>34563</v>
      </c>
      <c r="I8201" t="s">
        <v>4</v>
      </c>
      <c r="J8201">
        <v>17.34</v>
      </c>
      <c r="M8201">
        <v>17.34</v>
      </c>
      <c r="N8201">
        <f t="shared" si="128"/>
        <v>0</v>
      </c>
    </row>
    <row r="8202" spans="1:14" x14ac:dyDescent="0.2">
      <c r="A8202" t="s">
        <v>8474</v>
      </c>
      <c r="B8202" t="s">
        <v>34563</v>
      </c>
      <c r="I8202" t="s">
        <v>4</v>
      </c>
      <c r="J8202">
        <v>15.72</v>
      </c>
      <c r="M8202">
        <v>15.72</v>
      </c>
      <c r="N8202">
        <f t="shared" si="128"/>
        <v>0</v>
      </c>
    </row>
    <row r="8203" spans="1:14" x14ac:dyDescent="0.2">
      <c r="A8203" t="s">
        <v>8475</v>
      </c>
      <c r="B8203" t="s">
        <v>34564</v>
      </c>
      <c r="I8203" t="s">
        <v>4</v>
      </c>
      <c r="J8203">
        <v>5.1100000000000003</v>
      </c>
      <c r="M8203">
        <v>5.1100000000000003</v>
      </c>
      <c r="N8203">
        <f t="shared" si="128"/>
        <v>0</v>
      </c>
    </row>
    <row r="8204" spans="1:14" x14ac:dyDescent="0.2">
      <c r="A8204" t="s">
        <v>8476</v>
      </c>
      <c r="B8204" t="s">
        <v>34564</v>
      </c>
      <c r="I8204" t="s">
        <v>4</v>
      </c>
      <c r="J8204">
        <v>4.63</v>
      </c>
      <c r="M8204">
        <v>4.63</v>
      </c>
      <c r="N8204">
        <f t="shared" si="128"/>
        <v>0</v>
      </c>
    </row>
    <row r="8205" spans="1:14" x14ac:dyDescent="0.2">
      <c r="A8205" t="s">
        <v>8477</v>
      </c>
      <c r="B8205" t="s">
        <v>34565</v>
      </c>
      <c r="I8205" t="s">
        <v>3</v>
      </c>
      <c r="J8205">
        <v>99.7</v>
      </c>
      <c r="M8205">
        <v>99.7</v>
      </c>
      <c r="N8205">
        <f t="shared" si="128"/>
        <v>0</v>
      </c>
    </row>
    <row r="8206" spans="1:14" x14ac:dyDescent="0.2">
      <c r="A8206" t="s">
        <v>8478</v>
      </c>
      <c r="B8206" t="s">
        <v>34565</v>
      </c>
      <c r="I8206" t="s">
        <v>3</v>
      </c>
      <c r="J8206">
        <v>96.38</v>
      </c>
      <c r="M8206">
        <v>96.38</v>
      </c>
      <c r="N8206">
        <f t="shared" si="128"/>
        <v>0</v>
      </c>
    </row>
    <row r="8207" spans="1:14" x14ac:dyDescent="0.2">
      <c r="A8207" t="s">
        <v>8479</v>
      </c>
      <c r="B8207" t="s">
        <v>34566</v>
      </c>
      <c r="I8207" t="s">
        <v>3</v>
      </c>
      <c r="J8207">
        <v>108.94</v>
      </c>
      <c r="M8207">
        <v>108.94</v>
      </c>
      <c r="N8207">
        <f t="shared" si="128"/>
        <v>0</v>
      </c>
    </row>
    <row r="8208" spans="1:14" x14ac:dyDescent="0.2">
      <c r="A8208" t="s">
        <v>8480</v>
      </c>
      <c r="B8208" t="s">
        <v>34566</v>
      </c>
      <c r="I8208" t="s">
        <v>3</v>
      </c>
      <c r="J8208">
        <v>105.59</v>
      </c>
      <c r="M8208">
        <v>105.59</v>
      </c>
      <c r="N8208">
        <f t="shared" si="128"/>
        <v>0</v>
      </c>
    </row>
    <row r="8209" spans="1:14" x14ac:dyDescent="0.2">
      <c r="A8209" t="s">
        <v>8481</v>
      </c>
      <c r="B8209" t="s">
        <v>34567</v>
      </c>
      <c r="I8209" t="s">
        <v>3</v>
      </c>
      <c r="J8209">
        <v>129.87</v>
      </c>
      <c r="M8209">
        <v>129.87</v>
      </c>
      <c r="N8209">
        <f t="shared" si="128"/>
        <v>0</v>
      </c>
    </row>
    <row r="8210" spans="1:14" x14ac:dyDescent="0.2">
      <c r="A8210" t="s">
        <v>8482</v>
      </c>
      <c r="B8210" t="s">
        <v>34567</v>
      </c>
      <c r="I8210" t="s">
        <v>3</v>
      </c>
      <c r="J8210">
        <v>126.34</v>
      </c>
      <c r="M8210">
        <v>126.34</v>
      </c>
      <c r="N8210">
        <f t="shared" si="128"/>
        <v>0</v>
      </c>
    </row>
    <row r="8211" spans="1:14" x14ac:dyDescent="0.2">
      <c r="A8211" t="s">
        <v>8483</v>
      </c>
      <c r="B8211" t="s">
        <v>34568</v>
      </c>
      <c r="I8211" t="s">
        <v>3</v>
      </c>
      <c r="J8211">
        <v>154.08000000000001</v>
      </c>
      <c r="M8211">
        <v>154.08000000000001</v>
      </c>
      <c r="N8211">
        <f t="shared" si="128"/>
        <v>0</v>
      </c>
    </row>
    <row r="8212" spans="1:14" x14ac:dyDescent="0.2">
      <c r="A8212" t="s">
        <v>8484</v>
      </c>
      <c r="B8212" t="s">
        <v>34568</v>
      </c>
      <c r="I8212" t="s">
        <v>3</v>
      </c>
      <c r="J8212">
        <v>150.55000000000001</v>
      </c>
      <c r="M8212">
        <v>150.55000000000001</v>
      </c>
      <c r="N8212">
        <f t="shared" si="128"/>
        <v>0</v>
      </c>
    </row>
    <row r="8213" spans="1:14" x14ac:dyDescent="0.2">
      <c r="A8213" t="s">
        <v>8485</v>
      </c>
      <c r="B8213" t="s">
        <v>34569</v>
      </c>
      <c r="I8213" t="s">
        <v>3</v>
      </c>
      <c r="J8213">
        <v>113.04</v>
      </c>
      <c r="M8213">
        <v>113.04</v>
      </c>
      <c r="N8213">
        <f t="shared" si="128"/>
        <v>0</v>
      </c>
    </row>
    <row r="8214" spans="1:14" x14ac:dyDescent="0.2">
      <c r="A8214" t="s">
        <v>8486</v>
      </c>
      <c r="B8214" t="s">
        <v>34569</v>
      </c>
      <c r="I8214" t="s">
        <v>3</v>
      </c>
      <c r="J8214">
        <v>109.73</v>
      </c>
      <c r="M8214">
        <v>109.73</v>
      </c>
      <c r="N8214">
        <f t="shared" si="128"/>
        <v>0</v>
      </c>
    </row>
    <row r="8215" spans="1:14" x14ac:dyDescent="0.2">
      <c r="A8215" t="s">
        <v>8487</v>
      </c>
      <c r="B8215" t="s">
        <v>34570</v>
      </c>
      <c r="I8215" t="s">
        <v>3</v>
      </c>
      <c r="J8215">
        <v>121.92</v>
      </c>
      <c r="M8215">
        <v>121.92</v>
      </c>
      <c r="N8215">
        <f t="shared" si="128"/>
        <v>0</v>
      </c>
    </row>
    <row r="8216" spans="1:14" x14ac:dyDescent="0.2">
      <c r="A8216" t="s">
        <v>8488</v>
      </c>
      <c r="B8216" t="s">
        <v>34570</v>
      </c>
      <c r="I8216" t="s">
        <v>3</v>
      </c>
      <c r="J8216">
        <v>118.56</v>
      </c>
      <c r="M8216">
        <v>118.56</v>
      </c>
      <c r="N8216">
        <f t="shared" si="128"/>
        <v>0</v>
      </c>
    </row>
    <row r="8217" spans="1:14" x14ac:dyDescent="0.2">
      <c r="A8217" t="s">
        <v>8489</v>
      </c>
      <c r="B8217" t="s">
        <v>34571</v>
      </c>
      <c r="I8217" t="s">
        <v>3</v>
      </c>
      <c r="J8217">
        <v>140.69</v>
      </c>
      <c r="M8217">
        <v>140.69</v>
      </c>
      <c r="N8217">
        <f t="shared" si="128"/>
        <v>0</v>
      </c>
    </row>
    <row r="8218" spans="1:14" x14ac:dyDescent="0.2">
      <c r="A8218" t="s">
        <v>8490</v>
      </c>
      <c r="B8218" t="s">
        <v>34571</v>
      </c>
      <c r="I8218" t="s">
        <v>3</v>
      </c>
      <c r="J8218">
        <v>137.16</v>
      </c>
      <c r="M8218">
        <v>137.16</v>
      </c>
      <c r="N8218">
        <f t="shared" si="128"/>
        <v>0</v>
      </c>
    </row>
    <row r="8219" spans="1:14" x14ac:dyDescent="0.2">
      <c r="A8219" t="s">
        <v>8491</v>
      </c>
      <c r="B8219" t="s">
        <v>34572</v>
      </c>
      <c r="I8219" t="s">
        <v>3</v>
      </c>
      <c r="J8219">
        <v>73.459999999999994</v>
      </c>
      <c r="M8219">
        <v>73.459999999999994</v>
      </c>
      <c r="N8219">
        <f t="shared" si="128"/>
        <v>0</v>
      </c>
    </row>
    <row r="8220" spans="1:14" x14ac:dyDescent="0.2">
      <c r="A8220" t="s">
        <v>8492</v>
      </c>
      <c r="B8220" t="s">
        <v>34572</v>
      </c>
      <c r="I8220" t="s">
        <v>3</v>
      </c>
      <c r="J8220">
        <v>70.319999999999993</v>
      </c>
      <c r="M8220">
        <v>70.319999999999993</v>
      </c>
      <c r="N8220">
        <f t="shared" si="128"/>
        <v>0</v>
      </c>
    </row>
    <row r="8221" spans="1:14" x14ac:dyDescent="0.2">
      <c r="A8221" t="s">
        <v>8493</v>
      </c>
      <c r="B8221" t="s">
        <v>34573</v>
      </c>
      <c r="I8221" t="s">
        <v>3</v>
      </c>
      <c r="J8221">
        <v>82.5</v>
      </c>
      <c r="M8221">
        <v>82.5</v>
      </c>
      <c r="N8221">
        <f t="shared" si="128"/>
        <v>0</v>
      </c>
    </row>
    <row r="8222" spans="1:14" x14ac:dyDescent="0.2">
      <c r="A8222" t="s">
        <v>8494</v>
      </c>
      <c r="B8222" t="s">
        <v>34573</v>
      </c>
      <c r="I8222" t="s">
        <v>3</v>
      </c>
      <c r="J8222">
        <v>78.150000000000006</v>
      </c>
      <c r="M8222">
        <v>78.150000000000006</v>
      </c>
      <c r="N8222">
        <f t="shared" si="128"/>
        <v>0</v>
      </c>
    </row>
    <row r="8223" spans="1:14" x14ac:dyDescent="0.2">
      <c r="A8223" t="s">
        <v>8495</v>
      </c>
      <c r="B8223" t="s">
        <v>34574</v>
      </c>
      <c r="I8223" t="s">
        <v>3</v>
      </c>
      <c r="J8223">
        <v>56.14</v>
      </c>
      <c r="M8223">
        <v>56.14</v>
      </c>
      <c r="N8223">
        <f t="shared" si="128"/>
        <v>0</v>
      </c>
    </row>
    <row r="8224" spans="1:14" x14ac:dyDescent="0.2">
      <c r="A8224" t="s">
        <v>8496</v>
      </c>
      <c r="B8224" t="s">
        <v>34574</v>
      </c>
      <c r="I8224" t="s">
        <v>3</v>
      </c>
      <c r="J8224">
        <v>52.18</v>
      </c>
      <c r="M8224">
        <v>52.18</v>
      </c>
      <c r="N8224">
        <f t="shared" si="128"/>
        <v>0</v>
      </c>
    </row>
    <row r="8225" spans="1:14" x14ac:dyDescent="0.2">
      <c r="A8225" t="s">
        <v>8497</v>
      </c>
      <c r="B8225" t="s">
        <v>34575</v>
      </c>
      <c r="I8225" t="s">
        <v>3</v>
      </c>
      <c r="J8225">
        <v>1.62</v>
      </c>
      <c r="M8225">
        <v>1.62</v>
      </c>
      <c r="N8225">
        <f t="shared" si="128"/>
        <v>0</v>
      </c>
    </row>
    <row r="8226" spans="1:14" x14ac:dyDescent="0.2">
      <c r="A8226" t="s">
        <v>8498</v>
      </c>
      <c r="B8226" t="s">
        <v>34575</v>
      </c>
      <c r="I8226" t="s">
        <v>3</v>
      </c>
      <c r="J8226">
        <v>1.56</v>
      </c>
      <c r="M8226">
        <v>1.56</v>
      </c>
      <c r="N8226">
        <f t="shared" si="128"/>
        <v>0</v>
      </c>
    </row>
    <row r="8227" spans="1:14" x14ac:dyDescent="0.2">
      <c r="A8227" t="s">
        <v>8499</v>
      </c>
      <c r="B8227" t="s">
        <v>34576</v>
      </c>
      <c r="I8227" t="s">
        <v>20</v>
      </c>
      <c r="J8227">
        <v>6.8</v>
      </c>
      <c r="M8227">
        <v>6.8</v>
      </c>
      <c r="N8227">
        <f t="shared" si="128"/>
        <v>0</v>
      </c>
    </row>
    <row r="8228" spans="1:14" x14ac:dyDescent="0.2">
      <c r="A8228" t="s">
        <v>8500</v>
      </c>
      <c r="B8228" t="s">
        <v>34576</v>
      </c>
      <c r="I8228" t="s">
        <v>20</v>
      </c>
      <c r="J8228">
        <v>6.57</v>
      </c>
      <c r="M8228">
        <v>6.57</v>
      </c>
      <c r="N8228">
        <f t="shared" si="128"/>
        <v>0</v>
      </c>
    </row>
    <row r="8229" spans="1:14" x14ac:dyDescent="0.2">
      <c r="A8229" t="s">
        <v>8501</v>
      </c>
      <c r="B8229" t="s">
        <v>34577</v>
      </c>
      <c r="I8229" t="s">
        <v>20</v>
      </c>
      <c r="J8229">
        <v>3.46</v>
      </c>
      <c r="M8229">
        <v>3.46</v>
      </c>
      <c r="N8229">
        <f t="shared" si="128"/>
        <v>0</v>
      </c>
    </row>
    <row r="8230" spans="1:14" x14ac:dyDescent="0.2">
      <c r="A8230" t="s">
        <v>8502</v>
      </c>
      <c r="B8230" t="s">
        <v>34577</v>
      </c>
      <c r="I8230" t="s">
        <v>20</v>
      </c>
      <c r="J8230">
        <v>3.38</v>
      </c>
      <c r="M8230">
        <v>3.38</v>
      </c>
      <c r="N8230">
        <f t="shared" si="128"/>
        <v>0</v>
      </c>
    </row>
    <row r="8231" spans="1:14" x14ac:dyDescent="0.2">
      <c r="A8231" t="s">
        <v>8503</v>
      </c>
      <c r="B8231" t="s">
        <v>34578</v>
      </c>
      <c r="I8231" t="s">
        <v>20</v>
      </c>
      <c r="J8231">
        <v>1242.6500000000001</v>
      </c>
      <c r="M8231">
        <v>1242.6500000000001</v>
      </c>
      <c r="N8231">
        <f t="shared" si="128"/>
        <v>0</v>
      </c>
    </row>
    <row r="8232" spans="1:14" x14ac:dyDescent="0.2">
      <c r="A8232" t="s">
        <v>8504</v>
      </c>
      <c r="B8232" t="s">
        <v>34578</v>
      </c>
      <c r="I8232" t="s">
        <v>20</v>
      </c>
      <c r="J8232">
        <v>1233.9000000000001</v>
      </c>
      <c r="M8232">
        <v>1233.9000000000001</v>
      </c>
      <c r="N8232">
        <f t="shared" si="128"/>
        <v>0</v>
      </c>
    </row>
    <row r="8233" spans="1:14" x14ac:dyDescent="0.2">
      <c r="A8233" t="s">
        <v>8505</v>
      </c>
      <c r="B8233" t="s">
        <v>34579</v>
      </c>
      <c r="I8233" t="s">
        <v>674</v>
      </c>
      <c r="J8233">
        <v>45.73</v>
      </c>
      <c r="M8233">
        <v>45.73</v>
      </c>
      <c r="N8233">
        <f t="shared" si="128"/>
        <v>0</v>
      </c>
    </row>
    <row r="8234" spans="1:14" x14ac:dyDescent="0.2">
      <c r="A8234" t="s">
        <v>8506</v>
      </c>
      <c r="B8234" t="s">
        <v>34579</v>
      </c>
      <c r="I8234" t="s">
        <v>674</v>
      </c>
      <c r="J8234">
        <v>39.630000000000003</v>
      </c>
      <c r="M8234">
        <v>39.630000000000003</v>
      </c>
      <c r="N8234">
        <f t="shared" si="128"/>
        <v>0</v>
      </c>
    </row>
    <row r="8235" spans="1:14" x14ac:dyDescent="0.2">
      <c r="A8235" t="s">
        <v>8507</v>
      </c>
      <c r="B8235" t="s">
        <v>34580</v>
      </c>
      <c r="I8235" t="s">
        <v>3</v>
      </c>
      <c r="J8235">
        <v>10.31</v>
      </c>
      <c r="M8235">
        <v>10.31</v>
      </c>
      <c r="N8235">
        <f t="shared" si="128"/>
        <v>0</v>
      </c>
    </row>
    <row r="8236" spans="1:14" x14ac:dyDescent="0.2">
      <c r="A8236" t="s">
        <v>8508</v>
      </c>
      <c r="B8236" t="s">
        <v>34580</v>
      </c>
      <c r="I8236" t="s">
        <v>3</v>
      </c>
      <c r="J8236">
        <v>10.29</v>
      </c>
      <c r="M8236">
        <v>10.29</v>
      </c>
      <c r="N8236">
        <f t="shared" si="128"/>
        <v>0</v>
      </c>
    </row>
    <row r="8237" spans="1:14" x14ac:dyDescent="0.2">
      <c r="A8237" t="s">
        <v>8509</v>
      </c>
      <c r="B8237" t="s">
        <v>34581</v>
      </c>
      <c r="I8237" t="s">
        <v>3</v>
      </c>
      <c r="J8237">
        <v>2.58</v>
      </c>
      <c r="M8237">
        <v>2.58</v>
      </c>
      <c r="N8237">
        <f t="shared" si="128"/>
        <v>0</v>
      </c>
    </row>
    <row r="8238" spans="1:14" x14ac:dyDescent="0.2">
      <c r="A8238" t="s">
        <v>8510</v>
      </c>
      <c r="B8238" t="s">
        <v>34581</v>
      </c>
      <c r="I8238" t="s">
        <v>3</v>
      </c>
      <c r="J8238">
        <v>2.57</v>
      </c>
      <c r="M8238">
        <v>2.57</v>
      </c>
      <c r="N8238">
        <f t="shared" si="128"/>
        <v>0</v>
      </c>
    </row>
    <row r="8239" spans="1:14" x14ac:dyDescent="0.2">
      <c r="A8239" t="s">
        <v>8511</v>
      </c>
      <c r="B8239" t="s">
        <v>34582</v>
      </c>
      <c r="I8239" t="s">
        <v>3</v>
      </c>
      <c r="J8239">
        <v>2.6</v>
      </c>
      <c r="M8239">
        <v>2.6</v>
      </c>
      <c r="N8239">
        <f t="shared" si="128"/>
        <v>0</v>
      </c>
    </row>
    <row r="8240" spans="1:14" x14ac:dyDescent="0.2">
      <c r="A8240" t="s">
        <v>8512</v>
      </c>
      <c r="B8240" t="s">
        <v>34582</v>
      </c>
      <c r="I8240" t="s">
        <v>3</v>
      </c>
      <c r="J8240">
        <v>2.58</v>
      </c>
      <c r="M8240">
        <v>2.58</v>
      </c>
      <c r="N8240">
        <f t="shared" si="128"/>
        <v>0</v>
      </c>
    </row>
    <row r="8241" spans="1:14" x14ac:dyDescent="0.2">
      <c r="A8241" t="s">
        <v>8513</v>
      </c>
      <c r="B8241" t="s">
        <v>34583</v>
      </c>
      <c r="I8241" t="s">
        <v>4</v>
      </c>
      <c r="J8241">
        <v>112.02</v>
      </c>
      <c r="M8241">
        <v>112.02</v>
      </c>
      <c r="N8241">
        <f t="shared" si="128"/>
        <v>0</v>
      </c>
    </row>
    <row r="8242" spans="1:14" x14ac:dyDescent="0.2">
      <c r="A8242" t="s">
        <v>8514</v>
      </c>
      <c r="B8242" t="s">
        <v>34583</v>
      </c>
      <c r="I8242" t="s">
        <v>4</v>
      </c>
      <c r="J8242">
        <v>103.67</v>
      </c>
      <c r="M8242">
        <v>103.67</v>
      </c>
      <c r="N8242">
        <f t="shared" si="128"/>
        <v>0</v>
      </c>
    </row>
    <row r="8243" spans="1:14" x14ac:dyDescent="0.2">
      <c r="A8243" t="s">
        <v>8515</v>
      </c>
      <c r="B8243" t="s">
        <v>34584</v>
      </c>
      <c r="I8243" t="s">
        <v>4</v>
      </c>
      <c r="J8243">
        <v>123.22</v>
      </c>
      <c r="M8243">
        <v>123.22</v>
      </c>
      <c r="N8243">
        <f t="shared" si="128"/>
        <v>0</v>
      </c>
    </row>
    <row r="8244" spans="1:14" x14ac:dyDescent="0.2">
      <c r="A8244" t="s">
        <v>8516</v>
      </c>
      <c r="B8244" t="s">
        <v>34584</v>
      </c>
      <c r="I8244" t="s">
        <v>4</v>
      </c>
      <c r="J8244">
        <v>114.03</v>
      </c>
      <c r="M8244">
        <v>114.03</v>
      </c>
      <c r="N8244">
        <f t="shared" si="128"/>
        <v>0</v>
      </c>
    </row>
    <row r="8245" spans="1:14" x14ac:dyDescent="0.2">
      <c r="A8245" t="s">
        <v>8517</v>
      </c>
      <c r="B8245" t="s">
        <v>34585</v>
      </c>
      <c r="I8245" t="s">
        <v>4</v>
      </c>
      <c r="J8245">
        <v>107.77</v>
      </c>
      <c r="M8245">
        <v>107.77</v>
      </c>
      <c r="N8245">
        <f t="shared" si="128"/>
        <v>0</v>
      </c>
    </row>
    <row r="8246" spans="1:14" x14ac:dyDescent="0.2">
      <c r="A8246" t="s">
        <v>8518</v>
      </c>
      <c r="B8246" t="s">
        <v>34585</v>
      </c>
      <c r="I8246" t="s">
        <v>4</v>
      </c>
      <c r="J8246">
        <v>97.73</v>
      </c>
      <c r="M8246">
        <v>97.73</v>
      </c>
      <c r="N8246">
        <f t="shared" si="128"/>
        <v>0</v>
      </c>
    </row>
    <row r="8247" spans="1:14" x14ac:dyDescent="0.2">
      <c r="A8247" t="s">
        <v>8519</v>
      </c>
      <c r="B8247" t="s">
        <v>34586</v>
      </c>
      <c r="I8247" t="s">
        <v>4</v>
      </c>
      <c r="J8247">
        <v>76.45</v>
      </c>
      <c r="M8247">
        <v>76.45</v>
      </c>
      <c r="N8247">
        <f t="shared" si="128"/>
        <v>0</v>
      </c>
    </row>
    <row r="8248" spans="1:14" x14ac:dyDescent="0.2">
      <c r="A8248" t="s">
        <v>8520</v>
      </c>
      <c r="B8248" t="s">
        <v>34586</v>
      </c>
      <c r="I8248" t="s">
        <v>4</v>
      </c>
      <c r="J8248">
        <v>70.72</v>
      </c>
      <c r="M8248">
        <v>70.72</v>
      </c>
      <c r="N8248">
        <f t="shared" si="128"/>
        <v>0</v>
      </c>
    </row>
    <row r="8249" spans="1:14" x14ac:dyDescent="0.2">
      <c r="A8249" t="s">
        <v>8521</v>
      </c>
      <c r="B8249" t="s">
        <v>34587</v>
      </c>
      <c r="I8249" t="s">
        <v>4</v>
      </c>
      <c r="J8249">
        <v>84.1</v>
      </c>
      <c r="M8249">
        <v>84.1</v>
      </c>
      <c r="N8249">
        <f t="shared" si="128"/>
        <v>0</v>
      </c>
    </row>
    <row r="8250" spans="1:14" x14ac:dyDescent="0.2">
      <c r="A8250" t="s">
        <v>8522</v>
      </c>
      <c r="B8250" t="s">
        <v>34587</v>
      </c>
      <c r="I8250" t="s">
        <v>4</v>
      </c>
      <c r="J8250">
        <v>77.790000000000006</v>
      </c>
      <c r="M8250">
        <v>77.790000000000006</v>
      </c>
      <c r="N8250">
        <f t="shared" si="128"/>
        <v>0</v>
      </c>
    </row>
    <row r="8251" spans="1:14" x14ac:dyDescent="0.2">
      <c r="A8251" t="s">
        <v>8523</v>
      </c>
      <c r="B8251" t="s">
        <v>34588</v>
      </c>
      <c r="I8251" t="s">
        <v>4</v>
      </c>
      <c r="J8251">
        <v>73.260000000000005</v>
      </c>
      <c r="M8251">
        <v>73.260000000000005</v>
      </c>
      <c r="N8251">
        <f t="shared" si="128"/>
        <v>0</v>
      </c>
    </row>
    <row r="8252" spans="1:14" x14ac:dyDescent="0.2">
      <c r="A8252" t="s">
        <v>8524</v>
      </c>
      <c r="B8252" t="s">
        <v>34588</v>
      </c>
      <c r="I8252" t="s">
        <v>4</v>
      </c>
      <c r="J8252">
        <v>66.44</v>
      </c>
      <c r="M8252">
        <v>66.44</v>
      </c>
      <c r="N8252">
        <f t="shared" si="128"/>
        <v>0</v>
      </c>
    </row>
    <row r="8253" spans="1:14" x14ac:dyDescent="0.2">
      <c r="A8253" t="s">
        <v>8525</v>
      </c>
      <c r="B8253" t="s">
        <v>34589</v>
      </c>
      <c r="I8253" t="s">
        <v>4</v>
      </c>
      <c r="J8253">
        <v>153.36000000000001</v>
      </c>
      <c r="M8253">
        <v>153.36000000000001</v>
      </c>
      <c r="N8253">
        <f t="shared" si="128"/>
        <v>0</v>
      </c>
    </row>
    <row r="8254" spans="1:14" x14ac:dyDescent="0.2">
      <c r="A8254" t="s">
        <v>8526</v>
      </c>
      <c r="B8254" t="s">
        <v>34589</v>
      </c>
      <c r="I8254" t="s">
        <v>4</v>
      </c>
      <c r="J8254">
        <v>143.12</v>
      </c>
      <c r="M8254">
        <v>143.12</v>
      </c>
      <c r="N8254">
        <f t="shared" si="128"/>
        <v>0</v>
      </c>
    </row>
    <row r="8255" spans="1:14" x14ac:dyDescent="0.2">
      <c r="A8255" t="s">
        <v>8527</v>
      </c>
      <c r="B8255" t="s">
        <v>34590</v>
      </c>
      <c r="I8255" t="s">
        <v>4</v>
      </c>
      <c r="J8255">
        <v>139.31</v>
      </c>
      <c r="M8255">
        <v>139.31</v>
      </c>
      <c r="N8255">
        <f t="shared" si="128"/>
        <v>0</v>
      </c>
    </row>
    <row r="8256" spans="1:14" x14ac:dyDescent="0.2">
      <c r="A8256" t="s">
        <v>8528</v>
      </c>
      <c r="B8256" t="s">
        <v>34590</v>
      </c>
      <c r="I8256" t="s">
        <v>4</v>
      </c>
      <c r="J8256">
        <v>130</v>
      </c>
      <c r="M8256">
        <v>130</v>
      </c>
      <c r="N8256">
        <f t="shared" si="128"/>
        <v>0</v>
      </c>
    </row>
    <row r="8257" spans="1:14" x14ac:dyDescent="0.2">
      <c r="A8257" t="s">
        <v>8529</v>
      </c>
      <c r="B8257" t="s">
        <v>34591</v>
      </c>
      <c r="I8257" t="s">
        <v>4</v>
      </c>
      <c r="J8257">
        <v>135.22</v>
      </c>
      <c r="M8257">
        <v>135.22</v>
      </c>
      <c r="N8257">
        <f t="shared" si="128"/>
        <v>0</v>
      </c>
    </row>
    <row r="8258" spans="1:14" x14ac:dyDescent="0.2">
      <c r="A8258" t="s">
        <v>8530</v>
      </c>
      <c r="B8258" t="s">
        <v>34591</v>
      </c>
      <c r="I8258" t="s">
        <v>4</v>
      </c>
      <c r="J8258">
        <v>125.14</v>
      </c>
      <c r="M8258">
        <v>125.14</v>
      </c>
      <c r="N8258">
        <f t="shared" si="128"/>
        <v>0</v>
      </c>
    </row>
    <row r="8259" spans="1:14" x14ac:dyDescent="0.2">
      <c r="A8259" t="s">
        <v>8531</v>
      </c>
      <c r="B8259" t="s">
        <v>34592</v>
      </c>
      <c r="I8259" t="s">
        <v>4</v>
      </c>
      <c r="J8259">
        <v>148.74</v>
      </c>
      <c r="M8259">
        <v>148.74</v>
      </c>
      <c r="N8259">
        <f t="shared" si="128"/>
        <v>0</v>
      </c>
    </row>
    <row r="8260" spans="1:14" x14ac:dyDescent="0.2">
      <c r="A8260" t="s">
        <v>8532</v>
      </c>
      <c r="B8260" t="s">
        <v>34592</v>
      </c>
      <c r="I8260" t="s">
        <v>4</v>
      </c>
      <c r="J8260">
        <v>137.65</v>
      </c>
      <c r="M8260">
        <v>137.65</v>
      </c>
      <c r="N8260">
        <f t="shared" ref="N8260:N8323" si="129">J8260-M8260</f>
        <v>0</v>
      </c>
    </row>
    <row r="8261" spans="1:14" x14ac:dyDescent="0.2">
      <c r="A8261" t="s">
        <v>8533</v>
      </c>
      <c r="B8261" t="s">
        <v>34593</v>
      </c>
      <c r="I8261" t="s">
        <v>4</v>
      </c>
      <c r="J8261">
        <v>172.92</v>
      </c>
      <c r="M8261">
        <v>172.92</v>
      </c>
      <c r="N8261">
        <f t="shared" si="129"/>
        <v>0</v>
      </c>
    </row>
    <row r="8262" spans="1:14" x14ac:dyDescent="0.2">
      <c r="A8262" t="s">
        <v>8534</v>
      </c>
      <c r="B8262" t="s">
        <v>34593</v>
      </c>
      <c r="I8262" t="s">
        <v>4</v>
      </c>
      <c r="J8262">
        <v>162.68</v>
      </c>
      <c r="M8262">
        <v>162.68</v>
      </c>
      <c r="N8262">
        <f t="shared" si="129"/>
        <v>0</v>
      </c>
    </row>
    <row r="8263" spans="1:14" x14ac:dyDescent="0.2">
      <c r="A8263" t="s">
        <v>8535</v>
      </c>
      <c r="B8263" t="s">
        <v>34594</v>
      </c>
      <c r="I8263" t="s">
        <v>4</v>
      </c>
      <c r="J8263">
        <v>157.19999999999999</v>
      </c>
      <c r="M8263">
        <v>157.19999999999999</v>
      </c>
      <c r="N8263">
        <f t="shared" si="129"/>
        <v>0</v>
      </c>
    </row>
    <row r="8264" spans="1:14" x14ac:dyDescent="0.2">
      <c r="A8264" t="s">
        <v>8536</v>
      </c>
      <c r="B8264" t="s">
        <v>34594</v>
      </c>
      <c r="I8264" t="s">
        <v>4</v>
      </c>
      <c r="J8264">
        <v>147.88999999999999</v>
      </c>
      <c r="M8264">
        <v>147.88999999999999</v>
      </c>
      <c r="N8264">
        <f t="shared" si="129"/>
        <v>0</v>
      </c>
    </row>
    <row r="8265" spans="1:14" x14ac:dyDescent="0.2">
      <c r="A8265" t="s">
        <v>8537</v>
      </c>
      <c r="B8265" t="s">
        <v>34595</v>
      </c>
      <c r="I8265" t="s">
        <v>4</v>
      </c>
      <c r="J8265">
        <v>153.11000000000001</v>
      </c>
      <c r="M8265">
        <v>153.11000000000001</v>
      </c>
      <c r="N8265">
        <f t="shared" si="129"/>
        <v>0</v>
      </c>
    </row>
    <row r="8266" spans="1:14" x14ac:dyDescent="0.2">
      <c r="A8266" t="s">
        <v>8538</v>
      </c>
      <c r="B8266" t="s">
        <v>34595</v>
      </c>
      <c r="I8266" t="s">
        <v>4</v>
      </c>
      <c r="J8266">
        <v>143.03</v>
      </c>
      <c r="M8266">
        <v>143.03</v>
      </c>
      <c r="N8266">
        <f t="shared" si="129"/>
        <v>0</v>
      </c>
    </row>
    <row r="8267" spans="1:14" x14ac:dyDescent="0.2">
      <c r="A8267" t="s">
        <v>8539</v>
      </c>
      <c r="B8267" t="s">
        <v>34596</v>
      </c>
      <c r="I8267" t="s">
        <v>4</v>
      </c>
      <c r="J8267">
        <v>168.42</v>
      </c>
      <c r="M8267">
        <v>168.42</v>
      </c>
      <c r="N8267">
        <f t="shared" si="129"/>
        <v>0</v>
      </c>
    </row>
    <row r="8268" spans="1:14" x14ac:dyDescent="0.2">
      <c r="A8268" t="s">
        <v>8540</v>
      </c>
      <c r="B8268" t="s">
        <v>34596</v>
      </c>
      <c r="I8268" t="s">
        <v>4</v>
      </c>
      <c r="J8268">
        <v>157.33000000000001</v>
      </c>
      <c r="M8268">
        <v>157.33000000000001</v>
      </c>
      <c r="N8268">
        <f t="shared" si="129"/>
        <v>0</v>
      </c>
    </row>
    <row r="8269" spans="1:14" x14ac:dyDescent="0.2">
      <c r="A8269" t="s">
        <v>8541</v>
      </c>
      <c r="B8269" t="s">
        <v>34597</v>
      </c>
      <c r="I8269" t="s">
        <v>4</v>
      </c>
      <c r="J8269">
        <v>193.16</v>
      </c>
      <c r="M8269">
        <v>193.16</v>
      </c>
      <c r="N8269">
        <f t="shared" si="129"/>
        <v>0</v>
      </c>
    </row>
    <row r="8270" spans="1:14" x14ac:dyDescent="0.2">
      <c r="A8270" t="s">
        <v>8542</v>
      </c>
      <c r="B8270" t="s">
        <v>34597</v>
      </c>
      <c r="I8270" t="s">
        <v>4</v>
      </c>
      <c r="J8270">
        <v>182.92</v>
      </c>
      <c r="M8270">
        <v>182.92</v>
      </c>
      <c r="N8270">
        <f t="shared" si="129"/>
        <v>0</v>
      </c>
    </row>
    <row r="8271" spans="1:14" x14ac:dyDescent="0.2">
      <c r="A8271" t="s">
        <v>8543</v>
      </c>
      <c r="B8271" t="s">
        <v>34598</v>
      </c>
      <c r="I8271" t="s">
        <v>4</v>
      </c>
      <c r="J8271">
        <v>175.6</v>
      </c>
      <c r="M8271">
        <v>175.6</v>
      </c>
      <c r="N8271">
        <f t="shared" si="129"/>
        <v>0</v>
      </c>
    </row>
    <row r="8272" spans="1:14" x14ac:dyDescent="0.2">
      <c r="A8272" t="s">
        <v>8544</v>
      </c>
      <c r="B8272" t="s">
        <v>34598</v>
      </c>
      <c r="I8272" t="s">
        <v>4</v>
      </c>
      <c r="J8272">
        <v>166.29</v>
      </c>
      <c r="M8272">
        <v>166.29</v>
      </c>
      <c r="N8272">
        <f t="shared" si="129"/>
        <v>0</v>
      </c>
    </row>
    <row r="8273" spans="1:14" x14ac:dyDescent="0.2">
      <c r="A8273" t="s">
        <v>8545</v>
      </c>
      <c r="B8273" t="s">
        <v>34599</v>
      </c>
      <c r="I8273" t="s">
        <v>4</v>
      </c>
      <c r="J8273">
        <v>176.51</v>
      </c>
      <c r="M8273">
        <v>176.51</v>
      </c>
      <c r="N8273">
        <f t="shared" si="129"/>
        <v>0</v>
      </c>
    </row>
    <row r="8274" spans="1:14" x14ac:dyDescent="0.2">
      <c r="A8274" t="s">
        <v>8546</v>
      </c>
      <c r="B8274" t="s">
        <v>34599</v>
      </c>
      <c r="I8274" t="s">
        <v>4</v>
      </c>
      <c r="J8274">
        <v>165.76</v>
      </c>
      <c r="M8274">
        <v>165.76</v>
      </c>
      <c r="N8274">
        <f t="shared" si="129"/>
        <v>0</v>
      </c>
    </row>
    <row r="8275" spans="1:14" x14ac:dyDescent="0.2">
      <c r="A8275" t="s">
        <v>8547</v>
      </c>
      <c r="B8275" t="s">
        <v>34600</v>
      </c>
      <c r="I8275" t="s">
        <v>4</v>
      </c>
      <c r="J8275">
        <v>188.66</v>
      </c>
      <c r="M8275">
        <v>188.66</v>
      </c>
      <c r="N8275">
        <f t="shared" si="129"/>
        <v>0</v>
      </c>
    </row>
    <row r="8276" spans="1:14" x14ac:dyDescent="0.2">
      <c r="A8276" t="s">
        <v>8548</v>
      </c>
      <c r="B8276" t="s">
        <v>34600</v>
      </c>
      <c r="I8276" t="s">
        <v>4</v>
      </c>
      <c r="J8276">
        <v>177.57</v>
      </c>
      <c r="M8276">
        <v>177.57</v>
      </c>
      <c r="N8276">
        <f t="shared" si="129"/>
        <v>0</v>
      </c>
    </row>
    <row r="8277" spans="1:14" x14ac:dyDescent="0.2">
      <c r="A8277" t="s">
        <v>8549</v>
      </c>
      <c r="B8277" t="s">
        <v>34601</v>
      </c>
      <c r="I8277" t="s">
        <v>4</v>
      </c>
      <c r="J8277">
        <v>120.74</v>
      </c>
      <c r="M8277">
        <v>120.74</v>
      </c>
      <c r="N8277">
        <f t="shared" si="129"/>
        <v>0</v>
      </c>
    </row>
    <row r="8278" spans="1:14" x14ac:dyDescent="0.2">
      <c r="A8278" t="s">
        <v>8550</v>
      </c>
      <c r="B8278" t="s">
        <v>34601</v>
      </c>
      <c r="I8278" t="s">
        <v>4</v>
      </c>
      <c r="J8278">
        <v>112.47</v>
      </c>
      <c r="M8278">
        <v>112.47</v>
      </c>
      <c r="N8278">
        <f t="shared" si="129"/>
        <v>0</v>
      </c>
    </row>
    <row r="8279" spans="1:14" x14ac:dyDescent="0.2">
      <c r="A8279" t="s">
        <v>8551</v>
      </c>
      <c r="B8279" t="s">
        <v>34602</v>
      </c>
      <c r="I8279" t="s">
        <v>4</v>
      </c>
      <c r="J8279">
        <v>109.77</v>
      </c>
      <c r="M8279">
        <v>109.77</v>
      </c>
      <c r="N8279">
        <f t="shared" si="129"/>
        <v>0</v>
      </c>
    </row>
    <row r="8280" spans="1:14" x14ac:dyDescent="0.2">
      <c r="A8280" t="s">
        <v>8552</v>
      </c>
      <c r="B8280" t="s">
        <v>34602</v>
      </c>
      <c r="I8280" t="s">
        <v>4</v>
      </c>
      <c r="J8280">
        <v>102.24</v>
      </c>
      <c r="M8280">
        <v>102.24</v>
      </c>
      <c r="N8280">
        <f t="shared" si="129"/>
        <v>0</v>
      </c>
    </row>
    <row r="8281" spans="1:14" x14ac:dyDescent="0.2">
      <c r="A8281" t="s">
        <v>8553</v>
      </c>
      <c r="B8281" t="s">
        <v>34603</v>
      </c>
      <c r="I8281" t="s">
        <v>4</v>
      </c>
      <c r="J8281">
        <v>109.13</v>
      </c>
      <c r="M8281">
        <v>109.13</v>
      </c>
      <c r="N8281">
        <f t="shared" si="129"/>
        <v>0</v>
      </c>
    </row>
    <row r="8282" spans="1:14" x14ac:dyDescent="0.2">
      <c r="A8282" t="s">
        <v>8554</v>
      </c>
      <c r="B8282" t="s">
        <v>34603</v>
      </c>
      <c r="I8282" t="s">
        <v>4</v>
      </c>
      <c r="J8282">
        <v>100.92</v>
      </c>
      <c r="M8282">
        <v>100.92</v>
      </c>
      <c r="N8282">
        <f t="shared" si="129"/>
        <v>0</v>
      </c>
    </row>
    <row r="8283" spans="1:14" x14ac:dyDescent="0.2">
      <c r="A8283" t="s">
        <v>8555</v>
      </c>
      <c r="B8283" t="s">
        <v>34604</v>
      </c>
      <c r="I8283" t="s">
        <v>4</v>
      </c>
      <c r="J8283">
        <v>99.21</v>
      </c>
      <c r="M8283">
        <v>99.21</v>
      </c>
      <c r="N8283">
        <f t="shared" si="129"/>
        <v>0</v>
      </c>
    </row>
    <row r="8284" spans="1:14" x14ac:dyDescent="0.2">
      <c r="A8284" t="s">
        <v>8556</v>
      </c>
      <c r="B8284" t="s">
        <v>34604</v>
      </c>
      <c r="I8284" t="s">
        <v>4</v>
      </c>
      <c r="J8284">
        <v>91.74</v>
      </c>
      <c r="M8284">
        <v>91.74</v>
      </c>
      <c r="N8284">
        <f t="shared" si="129"/>
        <v>0</v>
      </c>
    </row>
    <row r="8285" spans="1:14" x14ac:dyDescent="0.2">
      <c r="A8285" t="s">
        <v>8557</v>
      </c>
      <c r="B8285" t="s">
        <v>34605</v>
      </c>
      <c r="I8285" t="s">
        <v>4</v>
      </c>
      <c r="J8285">
        <v>128.77000000000001</v>
      </c>
      <c r="M8285">
        <v>128.77000000000001</v>
      </c>
      <c r="N8285">
        <f t="shared" si="129"/>
        <v>0</v>
      </c>
    </row>
    <row r="8286" spans="1:14" x14ac:dyDescent="0.2">
      <c r="A8286" t="s">
        <v>8558</v>
      </c>
      <c r="B8286" t="s">
        <v>34605</v>
      </c>
      <c r="I8286" t="s">
        <v>4</v>
      </c>
      <c r="J8286">
        <v>120.5</v>
      </c>
      <c r="M8286">
        <v>120.5</v>
      </c>
      <c r="N8286">
        <f t="shared" si="129"/>
        <v>0</v>
      </c>
    </row>
    <row r="8287" spans="1:14" x14ac:dyDescent="0.2">
      <c r="A8287" t="s">
        <v>8559</v>
      </c>
      <c r="B8287" t="s">
        <v>34606</v>
      </c>
      <c r="I8287" t="s">
        <v>4</v>
      </c>
      <c r="J8287">
        <v>117.06</v>
      </c>
      <c r="M8287">
        <v>117.06</v>
      </c>
      <c r="N8287">
        <f t="shared" si="129"/>
        <v>0</v>
      </c>
    </row>
    <row r="8288" spans="1:14" x14ac:dyDescent="0.2">
      <c r="A8288" t="s">
        <v>8560</v>
      </c>
      <c r="B8288" t="s">
        <v>34606</v>
      </c>
      <c r="I8288" t="s">
        <v>4</v>
      </c>
      <c r="J8288">
        <v>109.54</v>
      </c>
      <c r="M8288">
        <v>109.54</v>
      </c>
      <c r="N8288">
        <f t="shared" si="129"/>
        <v>0</v>
      </c>
    </row>
    <row r="8289" spans="1:14" x14ac:dyDescent="0.2">
      <c r="A8289" t="s">
        <v>8561</v>
      </c>
      <c r="B8289" t="s">
        <v>34607</v>
      </c>
      <c r="I8289" t="s">
        <v>4</v>
      </c>
      <c r="J8289">
        <v>117.16</v>
      </c>
      <c r="M8289">
        <v>117.16</v>
      </c>
      <c r="N8289">
        <f t="shared" si="129"/>
        <v>0</v>
      </c>
    </row>
    <row r="8290" spans="1:14" x14ac:dyDescent="0.2">
      <c r="A8290" t="s">
        <v>8562</v>
      </c>
      <c r="B8290" t="s">
        <v>34607</v>
      </c>
      <c r="I8290" t="s">
        <v>4</v>
      </c>
      <c r="J8290">
        <v>108.95</v>
      </c>
      <c r="M8290">
        <v>108.95</v>
      </c>
      <c r="N8290">
        <f t="shared" si="129"/>
        <v>0</v>
      </c>
    </row>
    <row r="8291" spans="1:14" x14ac:dyDescent="0.2">
      <c r="A8291" t="s">
        <v>8563</v>
      </c>
      <c r="B8291" t="s">
        <v>34608</v>
      </c>
      <c r="I8291" t="s">
        <v>4</v>
      </c>
      <c r="J8291">
        <v>106.5</v>
      </c>
      <c r="M8291">
        <v>106.5</v>
      </c>
      <c r="N8291">
        <f t="shared" si="129"/>
        <v>0</v>
      </c>
    </row>
    <row r="8292" spans="1:14" x14ac:dyDescent="0.2">
      <c r="A8292" t="s">
        <v>8564</v>
      </c>
      <c r="B8292" t="s">
        <v>34608</v>
      </c>
      <c r="I8292" t="s">
        <v>4</v>
      </c>
      <c r="J8292">
        <v>99.04</v>
      </c>
      <c r="M8292">
        <v>99.04</v>
      </c>
      <c r="N8292">
        <f t="shared" si="129"/>
        <v>0</v>
      </c>
    </row>
    <row r="8293" spans="1:14" x14ac:dyDescent="0.2">
      <c r="A8293" t="s">
        <v>8565</v>
      </c>
      <c r="B8293" t="s">
        <v>34609</v>
      </c>
      <c r="I8293" t="s">
        <v>4</v>
      </c>
      <c r="J8293">
        <v>143.19999999999999</v>
      </c>
      <c r="M8293">
        <v>143.19999999999999</v>
      </c>
      <c r="N8293">
        <f t="shared" si="129"/>
        <v>0</v>
      </c>
    </row>
    <row r="8294" spans="1:14" x14ac:dyDescent="0.2">
      <c r="A8294" t="s">
        <v>8566</v>
      </c>
      <c r="B8294" t="s">
        <v>34609</v>
      </c>
      <c r="I8294" t="s">
        <v>4</v>
      </c>
      <c r="J8294">
        <v>134.91999999999999</v>
      </c>
      <c r="M8294">
        <v>134.91999999999999</v>
      </c>
      <c r="N8294">
        <f t="shared" si="129"/>
        <v>0</v>
      </c>
    </row>
    <row r="8295" spans="1:14" x14ac:dyDescent="0.2">
      <c r="A8295" t="s">
        <v>8567</v>
      </c>
      <c r="B8295" t="s">
        <v>34610</v>
      </c>
      <c r="I8295" t="s">
        <v>4</v>
      </c>
      <c r="J8295">
        <v>130.18</v>
      </c>
      <c r="M8295">
        <v>130.18</v>
      </c>
      <c r="N8295">
        <f t="shared" si="129"/>
        <v>0</v>
      </c>
    </row>
    <row r="8296" spans="1:14" x14ac:dyDescent="0.2">
      <c r="A8296" t="s">
        <v>8568</v>
      </c>
      <c r="B8296" t="s">
        <v>34610</v>
      </c>
      <c r="I8296" t="s">
        <v>4</v>
      </c>
      <c r="J8296">
        <v>122.66</v>
      </c>
      <c r="M8296">
        <v>122.66</v>
      </c>
      <c r="N8296">
        <f t="shared" si="129"/>
        <v>0</v>
      </c>
    </row>
    <row r="8297" spans="1:14" x14ac:dyDescent="0.2">
      <c r="A8297" t="s">
        <v>8569</v>
      </c>
      <c r="B8297" t="s">
        <v>34611</v>
      </c>
      <c r="I8297" t="s">
        <v>4</v>
      </c>
      <c r="J8297">
        <v>131.58000000000001</v>
      </c>
      <c r="M8297">
        <v>131.58000000000001</v>
      </c>
      <c r="N8297">
        <f t="shared" si="129"/>
        <v>0</v>
      </c>
    </row>
    <row r="8298" spans="1:14" x14ac:dyDescent="0.2">
      <c r="A8298" t="s">
        <v>8570</v>
      </c>
      <c r="B8298" t="s">
        <v>34611</v>
      </c>
      <c r="I8298" t="s">
        <v>4</v>
      </c>
      <c r="J8298">
        <v>123.37</v>
      </c>
      <c r="M8298">
        <v>123.37</v>
      </c>
      <c r="N8298">
        <f t="shared" si="129"/>
        <v>0</v>
      </c>
    </row>
    <row r="8299" spans="1:14" x14ac:dyDescent="0.2">
      <c r="A8299" t="s">
        <v>8571</v>
      </c>
      <c r="B8299" t="s">
        <v>34612</v>
      </c>
      <c r="I8299" t="s">
        <v>4</v>
      </c>
      <c r="J8299">
        <v>119.62</v>
      </c>
      <c r="M8299">
        <v>119.62</v>
      </c>
      <c r="N8299">
        <f t="shared" si="129"/>
        <v>0</v>
      </c>
    </row>
    <row r="8300" spans="1:14" x14ac:dyDescent="0.2">
      <c r="A8300" t="s">
        <v>8572</v>
      </c>
      <c r="B8300" t="s">
        <v>34612</v>
      </c>
      <c r="I8300" t="s">
        <v>4</v>
      </c>
      <c r="J8300">
        <v>112.16</v>
      </c>
      <c r="M8300">
        <v>112.16</v>
      </c>
      <c r="N8300">
        <f t="shared" si="129"/>
        <v>0</v>
      </c>
    </row>
    <row r="8301" spans="1:14" x14ac:dyDescent="0.2">
      <c r="A8301" t="s">
        <v>8573</v>
      </c>
      <c r="B8301" t="s">
        <v>34613</v>
      </c>
      <c r="I8301" t="s">
        <v>4</v>
      </c>
      <c r="J8301">
        <v>251.38</v>
      </c>
      <c r="M8301">
        <v>251.38</v>
      </c>
      <c r="N8301">
        <f t="shared" si="129"/>
        <v>0</v>
      </c>
    </row>
    <row r="8302" spans="1:14" x14ac:dyDescent="0.2">
      <c r="A8302" t="s">
        <v>8574</v>
      </c>
      <c r="B8302" t="s">
        <v>34613</v>
      </c>
      <c r="I8302" t="s">
        <v>4</v>
      </c>
      <c r="J8302">
        <v>236.59</v>
      </c>
      <c r="M8302">
        <v>236.59</v>
      </c>
      <c r="N8302">
        <f t="shared" si="129"/>
        <v>0</v>
      </c>
    </row>
    <row r="8303" spans="1:14" x14ac:dyDescent="0.2">
      <c r="A8303" t="s">
        <v>8575</v>
      </c>
      <c r="B8303" t="s">
        <v>34614</v>
      </c>
      <c r="I8303" t="s">
        <v>4</v>
      </c>
      <c r="J8303">
        <v>30.7</v>
      </c>
      <c r="M8303">
        <v>30.7</v>
      </c>
      <c r="N8303">
        <f t="shared" si="129"/>
        <v>0</v>
      </c>
    </row>
    <row r="8304" spans="1:14" x14ac:dyDescent="0.2">
      <c r="A8304" t="s">
        <v>8576</v>
      </c>
      <c r="B8304" t="s">
        <v>34614</v>
      </c>
      <c r="I8304" t="s">
        <v>4</v>
      </c>
      <c r="J8304">
        <v>28.14</v>
      </c>
      <c r="M8304">
        <v>28.14</v>
      </c>
      <c r="N8304">
        <f t="shared" si="129"/>
        <v>0</v>
      </c>
    </row>
    <row r="8305" spans="1:14" x14ac:dyDescent="0.2">
      <c r="A8305" t="s">
        <v>8577</v>
      </c>
      <c r="B8305" t="s">
        <v>34615</v>
      </c>
      <c r="I8305" t="s">
        <v>4</v>
      </c>
      <c r="J8305">
        <v>1774.43</v>
      </c>
      <c r="M8305">
        <v>1774.43</v>
      </c>
      <c r="N8305">
        <f t="shared" si="129"/>
        <v>0</v>
      </c>
    </row>
    <row r="8306" spans="1:14" x14ac:dyDescent="0.2">
      <c r="A8306" t="s">
        <v>8578</v>
      </c>
      <c r="B8306" t="s">
        <v>34615</v>
      </c>
      <c r="I8306" t="s">
        <v>4</v>
      </c>
      <c r="J8306">
        <v>1730.65</v>
      </c>
      <c r="M8306">
        <v>1730.65</v>
      </c>
      <c r="N8306">
        <f t="shared" si="129"/>
        <v>0</v>
      </c>
    </row>
    <row r="8307" spans="1:14" x14ac:dyDescent="0.2">
      <c r="A8307" t="s">
        <v>8579</v>
      </c>
      <c r="B8307" t="s">
        <v>34616</v>
      </c>
      <c r="I8307" t="s">
        <v>4</v>
      </c>
      <c r="J8307">
        <v>2084.87</v>
      </c>
      <c r="M8307">
        <v>2084.87</v>
      </c>
      <c r="N8307">
        <f t="shared" si="129"/>
        <v>0</v>
      </c>
    </row>
    <row r="8308" spans="1:14" x14ac:dyDescent="0.2">
      <c r="A8308" t="s">
        <v>8580</v>
      </c>
      <c r="B8308" t="s">
        <v>34616</v>
      </c>
      <c r="I8308" t="s">
        <v>4</v>
      </c>
      <c r="J8308">
        <v>2002.08</v>
      </c>
      <c r="M8308">
        <v>2002.08</v>
      </c>
      <c r="N8308">
        <f t="shared" si="129"/>
        <v>0</v>
      </c>
    </row>
    <row r="8309" spans="1:14" x14ac:dyDescent="0.2">
      <c r="A8309" t="s">
        <v>8581</v>
      </c>
      <c r="B8309" t="s">
        <v>34617</v>
      </c>
      <c r="I8309" t="s">
        <v>4</v>
      </c>
      <c r="J8309">
        <v>1975.04</v>
      </c>
      <c r="M8309">
        <v>1975.04</v>
      </c>
      <c r="N8309">
        <f t="shared" si="129"/>
        <v>0</v>
      </c>
    </row>
    <row r="8310" spans="1:14" x14ac:dyDescent="0.2">
      <c r="A8310" t="s">
        <v>8582</v>
      </c>
      <c r="B8310" t="s">
        <v>34617</v>
      </c>
      <c r="I8310" t="s">
        <v>4</v>
      </c>
      <c r="J8310">
        <v>1892.67</v>
      </c>
      <c r="M8310">
        <v>1892.67</v>
      </c>
      <c r="N8310">
        <f t="shared" si="129"/>
        <v>0</v>
      </c>
    </row>
    <row r="8311" spans="1:14" x14ac:dyDescent="0.2">
      <c r="A8311" t="s">
        <v>8583</v>
      </c>
      <c r="B8311" t="s">
        <v>34618</v>
      </c>
      <c r="I8311" t="s">
        <v>3</v>
      </c>
      <c r="J8311">
        <v>7.47</v>
      </c>
      <c r="M8311">
        <v>7.47</v>
      </c>
      <c r="N8311">
        <f t="shared" si="129"/>
        <v>0</v>
      </c>
    </row>
    <row r="8312" spans="1:14" x14ac:dyDescent="0.2">
      <c r="A8312" t="s">
        <v>8584</v>
      </c>
      <c r="B8312" t="s">
        <v>34618</v>
      </c>
      <c r="I8312" t="s">
        <v>3</v>
      </c>
      <c r="J8312">
        <v>7.23</v>
      </c>
      <c r="M8312">
        <v>7.23</v>
      </c>
      <c r="N8312">
        <f t="shared" si="129"/>
        <v>0</v>
      </c>
    </row>
    <row r="8313" spans="1:14" x14ac:dyDescent="0.2">
      <c r="A8313" t="s">
        <v>8585</v>
      </c>
      <c r="B8313" t="s">
        <v>34619</v>
      </c>
      <c r="I8313" t="s">
        <v>4</v>
      </c>
      <c r="J8313">
        <v>73.23</v>
      </c>
      <c r="M8313">
        <v>73.23</v>
      </c>
      <c r="N8313">
        <f t="shared" si="129"/>
        <v>0</v>
      </c>
    </row>
    <row r="8314" spans="1:14" x14ac:dyDescent="0.2">
      <c r="A8314" t="s">
        <v>8586</v>
      </c>
      <c r="B8314" t="s">
        <v>34619</v>
      </c>
      <c r="I8314" t="s">
        <v>4</v>
      </c>
      <c r="J8314">
        <v>69.81</v>
      </c>
      <c r="M8314">
        <v>69.81</v>
      </c>
      <c r="N8314">
        <f t="shared" si="129"/>
        <v>0</v>
      </c>
    </row>
    <row r="8315" spans="1:14" x14ac:dyDescent="0.2">
      <c r="A8315" t="s">
        <v>8587</v>
      </c>
      <c r="B8315" t="s">
        <v>34620</v>
      </c>
      <c r="I8315" t="s">
        <v>4</v>
      </c>
      <c r="J8315">
        <v>217.15</v>
      </c>
      <c r="M8315">
        <v>217.15</v>
      </c>
      <c r="N8315">
        <f t="shared" si="129"/>
        <v>0</v>
      </c>
    </row>
    <row r="8316" spans="1:14" x14ac:dyDescent="0.2">
      <c r="A8316" t="s">
        <v>8588</v>
      </c>
      <c r="B8316" t="s">
        <v>34620</v>
      </c>
      <c r="I8316" t="s">
        <v>4</v>
      </c>
      <c r="J8316">
        <v>202.09</v>
      </c>
      <c r="M8316">
        <v>202.09</v>
      </c>
      <c r="N8316">
        <f t="shared" si="129"/>
        <v>0</v>
      </c>
    </row>
    <row r="8317" spans="1:14" x14ac:dyDescent="0.2">
      <c r="A8317" t="s">
        <v>8589</v>
      </c>
      <c r="B8317" t="s">
        <v>34621</v>
      </c>
      <c r="I8317" t="s">
        <v>4</v>
      </c>
      <c r="J8317">
        <v>333.95</v>
      </c>
      <c r="M8317">
        <v>333.95</v>
      </c>
      <c r="N8317">
        <f t="shared" si="129"/>
        <v>0</v>
      </c>
    </row>
    <row r="8318" spans="1:14" x14ac:dyDescent="0.2">
      <c r="A8318" t="s">
        <v>8590</v>
      </c>
      <c r="B8318" t="s">
        <v>34621</v>
      </c>
      <c r="I8318" t="s">
        <v>4</v>
      </c>
      <c r="J8318">
        <v>315.72000000000003</v>
      </c>
      <c r="M8318">
        <v>315.72000000000003</v>
      </c>
      <c r="N8318">
        <f t="shared" si="129"/>
        <v>0</v>
      </c>
    </row>
    <row r="8319" spans="1:14" x14ac:dyDescent="0.2">
      <c r="A8319" t="s">
        <v>8591</v>
      </c>
      <c r="B8319" t="s">
        <v>34622</v>
      </c>
      <c r="I8319" t="s">
        <v>4</v>
      </c>
      <c r="J8319">
        <v>333.95</v>
      </c>
      <c r="M8319">
        <v>333.95</v>
      </c>
      <c r="N8319">
        <f t="shared" si="129"/>
        <v>0</v>
      </c>
    </row>
    <row r="8320" spans="1:14" x14ac:dyDescent="0.2">
      <c r="A8320" t="s">
        <v>8592</v>
      </c>
      <c r="B8320" t="s">
        <v>34622</v>
      </c>
      <c r="I8320" t="s">
        <v>4</v>
      </c>
      <c r="J8320">
        <v>315.72000000000003</v>
      </c>
      <c r="M8320">
        <v>315.72000000000003</v>
      </c>
      <c r="N8320">
        <f t="shared" si="129"/>
        <v>0</v>
      </c>
    </row>
    <row r="8321" spans="1:14" x14ac:dyDescent="0.2">
      <c r="A8321" t="s">
        <v>8593</v>
      </c>
      <c r="B8321" t="s">
        <v>34623</v>
      </c>
      <c r="I8321" t="s">
        <v>4</v>
      </c>
      <c r="J8321">
        <v>778.72</v>
      </c>
      <c r="M8321">
        <v>778.72</v>
      </c>
      <c r="N8321">
        <f t="shared" si="129"/>
        <v>0</v>
      </c>
    </row>
    <row r="8322" spans="1:14" x14ac:dyDescent="0.2">
      <c r="A8322" t="s">
        <v>8594</v>
      </c>
      <c r="B8322" t="s">
        <v>34623</v>
      </c>
      <c r="I8322" t="s">
        <v>4</v>
      </c>
      <c r="J8322">
        <v>719.15</v>
      </c>
      <c r="M8322">
        <v>719.15</v>
      </c>
      <c r="N8322">
        <f t="shared" si="129"/>
        <v>0</v>
      </c>
    </row>
    <row r="8323" spans="1:14" x14ac:dyDescent="0.2">
      <c r="A8323" t="s">
        <v>8595</v>
      </c>
      <c r="B8323" t="s">
        <v>34624</v>
      </c>
      <c r="I8323" t="s">
        <v>4</v>
      </c>
      <c r="J8323">
        <v>738.25</v>
      </c>
      <c r="M8323">
        <v>738.25</v>
      </c>
      <c r="N8323">
        <f t="shared" si="129"/>
        <v>0</v>
      </c>
    </row>
    <row r="8324" spans="1:14" x14ac:dyDescent="0.2">
      <c r="A8324" t="s">
        <v>8596</v>
      </c>
      <c r="B8324" t="s">
        <v>34624</v>
      </c>
      <c r="I8324" t="s">
        <v>4</v>
      </c>
      <c r="J8324">
        <v>680.38</v>
      </c>
      <c r="M8324">
        <v>680.38</v>
      </c>
      <c r="N8324">
        <f t="shared" ref="N8324:N8387" si="130">J8324-M8324</f>
        <v>0</v>
      </c>
    </row>
    <row r="8325" spans="1:14" x14ac:dyDescent="0.2">
      <c r="A8325" t="s">
        <v>8597</v>
      </c>
      <c r="B8325" t="s">
        <v>34625</v>
      </c>
      <c r="I8325" t="s">
        <v>20</v>
      </c>
      <c r="J8325">
        <v>128.59</v>
      </c>
      <c r="M8325">
        <v>128.59</v>
      </c>
      <c r="N8325">
        <f t="shared" si="130"/>
        <v>0</v>
      </c>
    </row>
    <row r="8326" spans="1:14" x14ac:dyDescent="0.2">
      <c r="A8326" t="s">
        <v>8598</v>
      </c>
      <c r="B8326" t="s">
        <v>34625</v>
      </c>
      <c r="I8326" t="s">
        <v>20</v>
      </c>
      <c r="J8326">
        <v>128.31</v>
      </c>
      <c r="M8326">
        <v>128.31</v>
      </c>
      <c r="N8326">
        <f t="shared" si="130"/>
        <v>0</v>
      </c>
    </row>
    <row r="8327" spans="1:14" x14ac:dyDescent="0.2">
      <c r="A8327" t="s">
        <v>8599</v>
      </c>
      <c r="B8327" t="s">
        <v>34626</v>
      </c>
      <c r="I8327" t="s">
        <v>20</v>
      </c>
      <c r="J8327">
        <v>166.84</v>
      </c>
      <c r="M8327">
        <v>166.84</v>
      </c>
      <c r="N8327">
        <f t="shared" si="130"/>
        <v>0</v>
      </c>
    </row>
    <row r="8328" spans="1:14" x14ac:dyDescent="0.2">
      <c r="A8328" t="s">
        <v>8600</v>
      </c>
      <c r="B8328" t="s">
        <v>34626</v>
      </c>
      <c r="I8328" t="s">
        <v>20</v>
      </c>
      <c r="J8328">
        <v>160.82</v>
      </c>
      <c r="M8328">
        <v>160.82</v>
      </c>
      <c r="N8328">
        <f t="shared" si="130"/>
        <v>0</v>
      </c>
    </row>
    <row r="8329" spans="1:14" x14ac:dyDescent="0.2">
      <c r="A8329" t="s">
        <v>8601</v>
      </c>
      <c r="B8329" t="s">
        <v>34627</v>
      </c>
      <c r="I8329" t="s">
        <v>20</v>
      </c>
      <c r="J8329">
        <v>154.78</v>
      </c>
      <c r="M8329">
        <v>154.78</v>
      </c>
      <c r="N8329">
        <f t="shared" si="130"/>
        <v>0</v>
      </c>
    </row>
    <row r="8330" spans="1:14" x14ac:dyDescent="0.2">
      <c r="A8330" t="s">
        <v>8602</v>
      </c>
      <c r="B8330" t="s">
        <v>34627</v>
      </c>
      <c r="I8330" t="s">
        <v>20</v>
      </c>
      <c r="J8330">
        <v>154.5</v>
      </c>
      <c r="M8330">
        <v>154.5</v>
      </c>
      <c r="N8330">
        <f t="shared" si="130"/>
        <v>0</v>
      </c>
    </row>
    <row r="8331" spans="1:14" x14ac:dyDescent="0.2">
      <c r="A8331" t="s">
        <v>8603</v>
      </c>
      <c r="B8331" t="s">
        <v>34628</v>
      </c>
      <c r="I8331" t="s">
        <v>20</v>
      </c>
      <c r="J8331">
        <v>193.04</v>
      </c>
      <c r="M8331">
        <v>193.04</v>
      </c>
      <c r="N8331">
        <f t="shared" si="130"/>
        <v>0</v>
      </c>
    </row>
    <row r="8332" spans="1:14" x14ac:dyDescent="0.2">
      <c r="A8332" t="s">
        <v>8604</v>
      </c>
      <c r="B8332" t="s">
        <v>34628</v>
      </c>
      <c r="I8332" t="s">
        <v>20</v>
      </c>
      <c r="J8332">
        <v>187.01</v>
      </c>
      <c r="M8332">
        <v>187.01</v>
      </c>
      <c r="N8332">
        <f t="shared" si="130"/>
        <v>0</v>
      </c>
    </row>
    <row r="8333" spans="1:14" x14ac:dyDescent="0.2">
      <c r="A8333" t="s">
        <v>28293</v>
      </c>
      <c r="B8333" t="s">
        <v>34629</v>
      </c>
      <c r="I8333" t="s">
        <v>674</v>
      </c>
      <c r="J8333">
        <v>21.05</v>
      </c>
      <c r="M8333">
        <v>21.05</v>
      </c>
      <c r="N8333">
        <f t="shared" si="130"/>
        <v>0</v>
      </c>
    </row>
    <row r="8334" spans="1:14" x14ac:dyDescent="0.2">
      <c r="A8334" t="s">
        <v>28294</v>
      </c>
      <c r="B8334" t="s">
        <v>34629</v>
      </c>
      <c r="I8334" t="s">
        <v>674</v>
      </c>
      <c r="J8334">
        <v>19.690000000000001</v>
      </c>
      <c r="M8334">
        <v>19.690000000000001</v>
      </c>
      <c r="N8334">
        <f t="shared" si="130"/>
        <v>0</v>
      </c>
    </row>
    <row r="8335" spans="1:14" x14ac:dyDescent="0.2">
      <c r="A8335" t="s">
        <v>28295</v>
      </c>
      <c r="B8335" t="s">
        <v>34630</v>
      </c>
      <c r="I8335" t="s">
        <v>674</v>
      </c>
      <c r="J8335">
        <v>20.079999999999998</v>
      </c>
      <c r="M8335">
        <v>20.079999999999998</v>
      </c>
      <c r="N8335">
        <f t="shared" si="130"/>
        <v>0</v>
      </c>
    </row>
    <row r="8336" spans="1:14" x14ac:dyDescent="0.2">
      <c r="A8336" t="s">
        <v>28296</v>
      </c>
      <c r="B8336" t="s">
        <v>34630</v>
      </c>
      <c r="I8336" t="s">
        <v>674</v>
      </c>
      <c r="J8336">
        <v>18.8</v>
      </c>
      <c r="M8336">
        <v>18.8</v>
      </c>
      <c r="N8336">
        <f t="shared" si="130"/>
        <v>0</v>
      </c>
    </row>
    <row r="8337" spans="1:14" x14ac:dyDescent="0.2">
      <c r="A8337" t="s">
        <v>28297</v>
      </c>
      <c r="B8337" t="s">
        <v>34631</v>
      </c>
      <c r="I8337" t="s">
        <v>674</v>
      </c>
      <c r="J8337">
        <v>21.17</v>
      </c>
      <c r="M8337">
        <v>21.17</v>
      </c>
      <c r="N8337">
        <f t="shared" si="130"/>
        <v>0</v>
      </c>
    </row>
    <row r="8338" spans="1:14" x14ac:dyDescent="0.2">
      <c r="A8338" t="s">
        <v>28298</v>
      </c>
      <c r="B8338" t="s">
        <v>34631</v>
      </c>
      <c r="I8338" t="s">
        <v>674</v>
      </c>
      <c r="J8338">
        <v>19.809999999999999</v>
      </c>
      <c r="M8338">
        <v>19.809999999999999</v>
      </c>
      <c r="N8338">
        <f t="shared" si="130"/>
        <v>0</v>
      </c>
    </row>
    <row r="8339" spans="1:14" x14ac:dyDescent="0.2">
      <c r="A8339" t="s">
        <v>28299</v>
      </c>
      <c r="B8339" t="s">
        <v>34632</v>
      </c>
      <c r="I8339" t="s">
        <v>674</v>
      </c>
      <c r="J8339">
        <v>16.07</v>
      </c>
      <c r="M8339">
        <v>16.07</v>
      </c>
      <c r="N8339">
        <f t="shared" si="130"/>
        <v>0</v>
      </c>
    </row>
    <row r="8340" spans="1:14" x14ac:dyDescent="0.2">
      <c r="A8340" t="s">
        <v>28300</v>
      </c>
      <c r="B8340" t="s">
        <v>34632</v>
      </c>
      <c r="I8340" t="s">
        <v>674</v>
      </c>
      <c r="J8340">
        <v>14.91</v>
      </c>
      <c r="M8340">
        <v>14.91</v>
      </c>
      <c r="N8340">
        <f t="shared" si="130"/>
        <v>0</v>
      </c>
    </row>
    <row r="8341" spans="1:14" x14ac:dyDescent="0.2">
      <c r="A8341" t="s">
        <v>8605</v>
      </c>
      <c r="B8341" t="s">
        <v>34633</v>
      </c>
      <c r="I8341" t="s">
        <v>3</v>
      </c>
      <c r="J8341">
        <v>167.98</v>
      </c>
      <c r="M8341">
        <v>167.98</v>
      </c>
      <c r="N8341">
        <f t="shared" si="130"/>
        <v>0</v>
      </c>
    </row>
    <row r="8342" spans="1:14" x14ac:dyDescent="0.2">
      <c r="A8342" t="s">
        <v>8606</v>
      </c>
      <c r="B8342" t="s">
        <v>34633</v>
      </c>
      <c r="I8342" t="s">
        <v>3</v>
      </c>
      <c r="J8342">
        <v>158.88999999999999</v>
      </c>
      <c r="M8342">
        <v>158.88999999999999</v>
      </c>
      <c r="N8342">
        <f t="shared" si="130"/>
        <v>0</v>
      </c>
    </row>
    <row r="8343" spans="1:14" x14ac:dyDescent="0.2">
      <c r="A8343" t="s">
        <v>8607</v>
      </c>
      <c r="B8343" t="s">
        <v>34634</v>
      </c>
      <c r="I8343" t="s">
        <v>4</v>
      </c>
      <c r="J8343">
        <v>46.76</v>
      </c>
      <c r="M8343">
        <v>46.76</v>
      </c>
      <c r="N8343">
        <f t="shared" si="130"/>
        <v>0</v>
      </c>
    </row>
    <row r="8344" spans="1:14" x14ac:dyDescent="0.2">
      <c r="A8344" t="s">
        <v>8608</v>
      </c>
      <c r="B8344" t="s">
        <v>34634</v>
      </c>
      <c r="I8344" t="s">
        <v>4</v>
      </c>
      <c r="J8344">
        <v>45.22</v>
      </c>
      <c r="M8344">
        <v>45.22</v>
      </c>
      <c r="N8344">
        <f t="shared" si="130"/>
        <v>0</v>
      </c>
    </row>
    <row r="8345" spans="1:14" x14ac:dyDescent="0.2">
      <c r="A8345" t="s">
        <v>8609</v>
      </c>
      <c r="B8345" t="s">
        <v>34635</v>
      </c>
      <c r="I8345" t="s">
        <v>4</v>
      </c>
      <c r="J8345">
        <v>39.21</v>
      </c>
      <c r="M8345">
        <v>39.21</v>
      </c>
      <c r="N8345">
        <f t="shared" si="130"/>
        <v>0</v>
      </c>
    </row>
    <row r="8346" spans="1:14" x14ac:dyDescent="0.2">
      <c r="A8346" t="s">
        <v>8610</v>
      </c>
      <c r="B8346" t="s">
        <v>34635</v>
      </c>
      <c r="I8346" t="s">
        <v>4</v>
      </c>
      <c r="J8346">
        <v>37.92</v>
      </c>
      <c r="M8346">
        <v>37.92</v>
      </c>
      <c r="N8346">
        <f t="shared" si="130"/>
        <v>0</v>
      </c>
    </row>
    <row r="8347" spans="1:14" x14ac:dyDescent="0.2">
      <c r="A8347" t="s">
        <v>8611</v>
      </c>
      <c r="B8347" t="s">
        <v>34636</v>
      </c>
      <c r="I8347" t="s">
        <v>4</v>
      </c>
      <c r="J8347">
        <v>28.62</v>
      </c>
      <c r="M8347">
        <v>28.62</v>
      </c>
      <c r="N8347">
        <f t="shared" si="130"/>
        <v>0</v>
      </c>
    </row>
    <row r="8348" spans="1:14" x14ac:dyDescent="0.2">
      <c r="A8348" t="s">
        <v>8612</v>
      </c>
      <c r="B8348" t="s">
        <v>34636</v>
      </c>
      <c r="I8348" t="s">
        <v>4</v>
      </c>
      <c r="J8348">
        <v>27.67</v>
      </c>
      <c r="M8348">
        <v>27.67</v>
      </c>
      <c r="N8348">
        <f t="shared" si="130"/>
        <v>0</v>
      </c>
    </row>
    <row r="8349" spans="1:14" x14ac:dyDescent="0.2">
      <c r="A8349" t="s">
        <v>8613</v>
      </c>
      <c r="B8349" t="s">
        <v>34637</v>
      </c>
      <c r="I8349" t="s">
        <v>4</v>
      </c>
      <c r="J8349">
        <v>23.43</v>
      </c>
      <c r="M8349">
        <v>23.43</v>
      </c>
      <c r="N8349">
        <f t="shared" si="130"/>
        <v>0</v>
      </c>
    </row>
    <row r="8350" spans="1:14" x14ac:dyDescent="0.2">
      <c r="A8350" t="s">
        <v>8614</v>
      </c>
      <c r="B8350" t="s">
        <v>34637</v>
      </c>
      <c r="I8350" t="s">
        <v>4</v>
      </c>
      <c r="J8350">
        <v>22.66</v>
      </c>
      <c r="M8350">
        <v>22.66</v>
      </c>
      <c r="N8350">
        <f t="shared" si="130"/>
        <v>0</v>
      </c>
    </row>
    <row r="8351" spans="1:14" x14ac:dyDescent="0.2">
      <c r="A8351" t="s">
        <v>8615</v>
      </c>
      <c r="B8351" t="s">
        <v>34638</v>
      </c>
      <c r="I8351" t="s">
        <v>4</v>
      </c>
      <c r="J8351">
        <v>22.92</v>
      </c>
      <c r="M8351">
        <v>22.92</v>
      </c>
      <c r="N8351">
        <f t="shared" si="130"/>
        <v>0</v>
      </c>
    </row>
    <row r="8352" spans="1:14" x14ac:dyDescent="0.2">
      <c r="A8352" t="s">
        <v>8616</v>
      </c>
      <c r="B8352" t="s">
        <v>34638</v>
      </c>
      <c r="I8352" t="s">
        <v>4</v>
      </c>
      <c r="J8352">
        <v>22.17</v>
      </c>
      <c r="M8352">
        <v>22.17</v>
      </c>
      <c r="N8352">
        <f t="shared" si="130"/>
        <v>0</v>
      </c>
    </row>
    <row r="8353" spans="1:14" x14ac:dyDescent="0.2">
      <c r="A8353" t="s">
        <v>8617</v>
      </c>
      <c r="B8353" t="s">
        <v>34639</v>
      </c>
      <c r="I8353" t="s">
        <v>4</v>
      </c>
      <c r="J8353">
        <v>10.220000000000001</v>
      </c>
      <c r="M8353">
        <v>10.220000000000001</v>
      </c>
      <c r="N8353">
        <f t="shared" si="130"/>
        <v>0</v>
      </c>
    </row>
    <row r="8354" spans="1:14" x14ac:dyDescent="0.2">
      <c r="A8354" t="s">
        <v>8618</v>
      </c>
      <c r="B8354" t="s">
        <v>34639</v>
      </c>
      <c r="I8354" t="s">
        <v>4</v>
      </c>
      <c r="J8354">
        <v>9.8800000000000008</v>
      </c>
      <c r="M8354">
        <v>9.8800000000000008</v>
      </c>
      <c r="N8354">
        <f t="shared" si="130"/>
        <v>0</v>
      </c>
    </row>
    <row r="8355" spans="1:14" x14ac:dyDescent="0.2">
      <c r="A8355" t="s">
        <v>8619</v>
      </c>
      <c r="B8355" t="s">
        <v>34640</v>
      </c>
      <c r="I8355" t="s">
        <v>3</v>
      </c>
      <c r="J8355">
        <v>97.7</v>
      </c>
      <c r="M8355">
        <v>97.7</v>
      </c>
      <c r="N8355">
        <f t="shared" si="130"/>
        <v>0</v>
      </c>
    </row>
    <row r="8356" spans="1:14" x14ac:dyDescent="0.2">
      <c r="A8356" t="s">
        <v>8620</v>
      </c>
      <c r="B8356" t="s">
        <v>34640</v>
      </c>
      <c r="I8356" t="s">
        <v>3</v>
      </c>
      <c r="J8356">
        <v>95.96</v>
      </c>
      <c r="M8356">
        <v>95.96</v>
      </c>
      <c r="N8356">
        <f t="shared" si="130"/>
        <v>0</v>
      </c>
    </row>
    <row r="8357" spans="1:14" x14ac:dyDescent="0.2">
      <c r="A8357" t="s">
        <v>8621</v>
      </c>
      <c r="B8357" t="s">
        <v>34641</v>
      </c>
      <c r="I8357" t="s">
        <v>3</v>
      </c>
      <c r="J8357">
        <v>88</v>
      </c>
      <c r="M8357">
        <v>88</v>
      </c>
      <c r="N8357">
        <f t="shared" si="130"/>
        <v>0</v>
      </c>
    </row>
    <row r="8358" spans="1:14" x14ac:dyDescent="0.2">
      <c r="A8358" t="s">
        <v>8622</v>
      </c>
      <c r="B8358" t="s">
        <v>34641</v>
      </c>
      <c r="I8358" t="s">
        <v>3</v>
      </c>
      <c r="J8358">
        <v>86.26</v>
      </c>
      <c r="M8358">
        <v>86.26</v>
      </c>
      <c r="N8358">
        <f t="shared" si="130"/>
        <v>0</v>
      </c>
    </row>
    <row r="8359" spans="1:14" x14ac:dyDescent="0.2">
      <c r="A8359" t="s">
        <v>8623</v>
      </c>
      <c r="B8359" t="s">
        <v>34642</v>
      </c>
      <c r="I8359" t="s">
        <v>3</v>
      </c>
      <c r="J8359">
        <v>16.260000000000002</v>
      </c>
      <c r="M8359">
        <v>16.260000000000002</v>
      </c>
      <c r="N8359">
        <f t="shared" si="130"/>
        <v>0</v>
      </c>
    </row>
    <row r="8360" spans="1:14" x14ac:dyDescent="0.2">
      <c r="A8360" t="s">
        <v>8624</v>
      </c>
      <c r="B8360" t="s">
        <v>34642</v>
      </c>
      <c r="I8360" t="s">
        <v>3</v>
      </c>
      <c r="J8360">
        <v>15.28</v>
      </c>
      <c r="M8360">
        <v>15.28</v>
      </c>
      <c r="N8360">
        <f t="shared" si="130"/>
        <v>0</v>
      </c>
    </row>
    <row r="8361" spans="1:14" x14ac:dyDescent="0.2">
      <c r="A8361" t="s">
        <v>8625</v>
      </c>
      <c r="B8361" t="s">
        <v>34643</v>
      </c>
      <c r="I8361" t="s">
        <v>3</v>
      </c>
      <c r="J8361">
        <v>19.96</v>
      </c>
      <c r="M8361">
        <v>19.96</v>
      </c>
      <c r="N8361">
        <f t="shared" si="130"/>
        <v>0</v>
      </c>
    </row>
    <row r="8362" spans="1:14" x14ac:dyDescent="0.2">
      <c r="A8362" t="s">
        <v>8626</v>
      </c>
      <c r="B8362" t="s">
        <v>34643</v>
      </c>
      <c r="I8362" t="s">
        <v>3</v>
      </c>
      <c r="J8362">
        <v>18.48</v>
      </c>
      <c r="M8362">
        <v>18.48</v>
      </c>
      <c r="N8362">
        <f t="shared" si="130"/>
        <v>0</v>
      </c>
    </row>
    <row r="8363" spans="1:14" x14ac:dyDescent="0.2">
      <c r="A8363" t="s">
        <v>8627</v>
      </c>
      <c r="B8363" t="s">
        <v>34644</v>
      </c>
      <c r="I8363" t="s">
        <v>3</v>
      </c>
      <c r="J8363">
        <v>14.84</v>
      </c>
      <c r="M8363">
        <v>14.84</v>
      </c>
      <c r="N8363">
        <f t="shared" si="130"/>
        <v>0</v>
      </c>
    </row>
    <row r="8364" spans="1:14" x14ac:dyDescent="0.2">
      <c r="A8364" t="s">
        <v>8628</v>
      </c>
      <c r="B8364" t="s">
        <v>34644</v>
      </c>
      <c r="I8364" t="s">
        <v>3</v>
      </c>
      <c r="J8364">
        <v>13.85</v>
      </c>
      <c r="M8364">
        <v>13.85</v>
      </c>
      <c r="N8364">
        <f t="shared" si="130"/>
        <v>0</v>
      </c>
    </row>
    <row r="8365" spans="1:14" x14ac:dyDescent="0.2">
      <c r="A8365" t="s">
        <v>8629</v>
      </c>
      <c r="B8365" t="s">
        <v>34645</v>
      </c>
      <c r="I8365" t="s">
        <v>3</v>
      </c>
      <c r="J8365">
        <v>18.34</v>
      </c>
      <c r="M8365">
        <v>18.34</v>
      </c>
      <c r="N8365">
        <f t="shared" si="130"/>
        <v>0</v>
      </c>
    </row>
    <row r="8366" spans="1:14" x14ac:dyDescent="0.2">
      <c r="A8366" t="s">
        <v>8630</v>
      </c>
      <c r="B8366" t="s">
        <v>34645</v>
      </c>
      <c r="I8366" t="s">
        <v>3</v>
      </c>
      <c r="J8366">
        <v>17.07</v>
      </c>
      <c r="M8366">
        <v>17.07</v>
      </c>
      <c r="N8366">
        <f t="shared" si="130"/>
        <v>0</v>
      </c>
    </row>
    <row r="8367" spans="1:14" x14ac:dyDescent="0.2">
      <c r="A8367" t="s">
        <v>8631</v>
      </c>
      <c r="B8367" t="s">
        <v>34646</v>
      </c>
      <c r="I8367" t="s">
        <v>3</v>
      </c>
      <c r="J8367">
        <v>14.3</v>
      </c>
      <c r="M8367">
        <v>14.3</v>
      </c>
      <c r="N8367">
        <f t="shared" si="130"/>
        <v>0</v>
      </c>
    </row>
    <row r="8368" spans="1:14" x14ac:dyDescent="0.2">
      <c r="A8368" t="s">
        <v>8632</v>
      </c>
      <c r="B8368" t="s">
        <v>34646</v>
      </c>
      <c r="I8368" t="s">
        <v>3</v>
      </c>
      <c r="J8368">
        <v>13.61</v>
      </c>
      <c r="M8368">
        <v>13.61</v>
      </c>
      <c r="N8368">
        <f t="shared" si="130"/>
        <v>0</v>
      </c>
    </row>
    <row r="8369" spans="1:14" x14ac:dyDescent="0.2">
      <c r="A8369" t="s">
        <v>8633</v>
      </c>
      <c r="B8369" t="s">
        <v>34647</v>
      </c>
      <c r="I8369" t="s">
        <v>3</v>
      </c>
      <c r="J8369">
        <v>19.48</v>
      </c>
      <c r="M8369">
        <v>19.48</v>
      </c>
      <c r="N8369">
        <f t="shared" si="130"/>
        <v>0</v>
      </c>
    </row>
    <row r="8370" spans="1:14" x14ac:dyDescent="0.2">
      <c r="A8370" t="s">
        <v>8634</v>
      </c>
      <c r="B8370" t="s">
        <v>34647</v>
      </c>
      <c r="I8370" t="s">
        <v>3</v>
      </c>
      <c r="J8370">
        <v>18.09</v>
      </c>
      <c r="M8370">
        <v>18.09</v>
      </c>
      <c r="N8370">
        <f t="shared" si="130"/>
        <v>0</v>
      </c>
    </row>
    <row r="8371" spans="1:14" x14ac:dyDescent="0.2">
      <c r="A8371" t="s">
        <v>8635</v>
      </c>
      <c r="B8371" t="s">
        <v>34648</v>
      </c>
      <c r="I8371" t="s">
        <v>3</v>
      </c>
      <c r="J8371">
        <v>15.34</v>
      </c>
      <c r="M8371">
        <v>15.34</v>
      </c>
      <c r="N8371">
        <f t="shared" si="130"/>
        <v>0</v>
      </c>
    </row>
    <row r="8372" spans="1:14" x14ac:dyDescent="0.2">
      <c r="A8372" t="s">
        <v>8636</v>
      </c>
      <c r="B8372" t="s">
        <v>34648</v>
      </c>
      <c r="I8372" t="s">
        <v>3</v>
      </c>
      <c r="J8372">
        <v>14.51</v>
      </c>
      <c r="M8372">
        <v>14.51</v>
      </c>
      <c r="N8372">
        <f t="shared" si="130"/>
        <v>0</v>
      </c>
    </row>
    <row r="8373" spans="1:14" x14ac:dyDescent="0.2">
      <c r="A8373" t="s">
        <v>8637</v>
      </c>
      <c r="B8373" t="s">
        <v>34649</v>
      </c>
      <c r="I8373" t="s">
        <v>3</v>
      </c>
      <c r="J8373">
        <v>12.82</v>
      </c>
      <c r="M8373">
        <v>12.82</v>
      </c>
      <c r="N8373">
        <f t="shared" si="130"/>
        <v>0</v>
      </c>
    </row>
    <row r="8374" spans="1:14" x14ac:dyDescent="0.2">
      <c r="A8374" t="s">
        <v>8638</v>
      </c>
      <c r="B8374" t="s">
        <v>34649</v>
      </c>
      <c r="I8374" t="s">
        <v>3</v>
      </c>
      <c r="J8374">
        <v>12.13</v>
      </c>
      <c r="M8374">
        <v>12.13</v>
      </c>
      <c r="N8374">
        <f t="shared" si="130"/>
        <v>0</v>
      </c>
    </row>
    <row r="8375" spans="1:14" x14ac:dyDescent="0.2">
      <c r="A8375" t="s">
        <v>8639</v>
      </c>
      <c r="B8375" t="s">
        <v>8640</v>
      </c>
      <c r="I8375" t="s">
        <v>3</v>
      </c>
      <c r="J8375">
        <v>8.67</v>
      </c>
      <c r="M8375">
        <v>8.67</v>
      </c>
      <c r="N8375">
        <f t="shared" si="130"/>
        <v>0</v>
      </c>
    </row>
    <row r="8376" spans="1:14" x14ac:dyDescent="0.2">
      <c r="A8376" t="s">
        <v>8641</v>
      </c>
      <c r="B8376" t="s">
        <v>8640</v>
      </c>
      <c r="I8376" t="s">
        <v>3</v>
      </c>
      <c r="J8376">
        <v>8.57</v>
      </c>
      <c r="M8376">
        <v>8.57</v>
      </c>
      <c r="N8376">
        <f t="shared" si="130"/>
        <v>0</v>
      </c>
    </row>
    <row r="8377" spans="1:14" x14ac:dyDescent="0.2">
      <c r="A8377" t="s">
        <v>8642</v>
      </c>
      <c r="B8377" t="s">
        <v>34650</v>
      </c>
      <c r="I8377" t="s">
        <v>3</v>
      </c>
      <c r="J8377">
        <v>12.16</v>
      </c>
      <c r="M8377">
        <v>12.16</v>
      </c>
      <c r="N8377">
        <f t="shared" si="130"/>
        <v>0</v>
      </c>
    </row>
    <row r="8378" spans="1:14" x14ac:dyDescent="0.2">
      <c r="A8378" t="s">
        <v>8643</v>
      </c>
      <c r="B8378" t="s">
        <v>34650</v>
      </c>
      <c r="I8378" t="s">
        <v>3</v>
      </c>
      <c r="J8378">
        <v>11.2</v>
      </c>
      <c r="M8378">
        <v>11.2</v>
      </c>
      <c r="N8378">
        <f t="shared" si="130"/>
        <v>0</v>
      </c>
    </row>
    <row r="8379" spans="1:14" x14ac:dyDescent="0.2">
      <c r="A8379" t="s">
        <v>8644</v>
      </c>
      <c r="B8379" t="s">
        <v>34651</v>
      </c>
      <c r="I8379" t="s">
        <v>3</v>
      </c>
      <c r="J8379">
        <v>28.12</v>
      </c>
      <c r="M8379">
        <v>28.12</v>
      </c>
      <c r="N8379">
        <f t="shared" si="130"/>
        <v>0</v>
      </c>
    </row>
    <row r="8380" spans="1:14" x14ac:dyDescent="0.2">
      <c r="A8380" t="s">
        <v>8645</v>
      </c>
      <c r="B8380" t="s">
        <v>34651</v>
      </c>
      <c r="I8380" t="s">
        <v>3</v>
      </c>
      <c r="J8380">
        <v>27.26</v>
      </c>
      <c r="M8380">
        <v>27.26</v>
      </c>
      <c r="N8380">
        <f t="shared" si="130"/>
        <v>0</v>
      </c>
    </row>
    <row r="8381" spans="1:14" x14ac:dyDescent="0.2">
      <c r="A8381" t="s">
        <v>8646</v>
      </c>
      <c r="B8381" t="s">
        <v>34652</v>
      </c>
      <c r="I8381" t="s">
        <v>3</v>
      </c>
      <c r="J8381">
        <v>14.03</v>
      </c>
      <c r="M8381">
        <v>14.03</v>
      </c>
      <c r="N8381">
        <f t="shared" si="130"/>
        <v>0</v>
      </c>
    </row>
    <row r="8382" spans="1:14" x14ac:dyDescent="0.2">
      <c r="A8382" t="s">
        <v>8647</v>
      </c>
      <c r="B8382" t="s">
        <v>34652</v>
      </c>
      <c r="I8382" t="s">
        <v>3</v>
      </c>
      <c r="J8382">
        <v>12.96</v>
      </c>
      <c r="M8382">
        <v>12.96</v>
      </c>
      <c r="N8382">
        <f t="shared" si="130"/>
        <v>0</v>
      </c>
    </row>
    <row r="8383" spans="1:14" x14ac:dyDescent="0.2">
      <c r="A8383" t="s">
        <v>8648</v>
      </c>
      <c r="B8383" t="s">
        <v>34653</v>
      </c>
      <c r="I8383" t="s">
        <v>3</v>
      </c>
      <c r="J8383">
        <v>29.99</v>
      </c>
      <c r="M8383">
        <v>29.99</v>
      </c>
      <c r="N8383">
        <f t="shared" si="130"/>
        <v>0</v>
      </c>
    </row>
    <row r="8384" spans="1:14" x14ac:dyDescent="0.2">
      <c r="A8384" t="s">
        <v>8649</v>
      </c>
      <c r="B8384" t="s">
        <v>34653</v>
      </c>
      <c r="I8384" t="s">
        <v>3</v>
      </c>
      <c r="J8384">
        <v>27.96</v>
      </c>
      <c r="M8384">
        <v>27.96</v>
      </c>
      <c r="N8384">
        <f t="shared" si="130"/>
        <v>0</v>
      </c>
    </row>
    <row r="8385" spans="1:14" x14ac:dyDescent="0.2">
      <c r="A8385" t="s">
        <v>8650</v>
      </c>
      <c r="B8385" t="s">
        <v>34654</v>
      </c>
      <c r="I8385" t="s">
        <v>3</v>
      </c>
      <c r="J8385">
        <v>54.95</v>
      </c>
      <c r="M8385">
        <v>54.95</v>
      </c>
      <c r="N8385">
        <f t="shared" si="130"/>
        <v>0</v>
      </c>
    </row>
    <row r="8386" spans="1:14" x14ac:dyDescent="0.2">
      <c r="A8386" t="s">
        <v>8651</v>
      </c>
      <c r="B8386" t="s">
        <v>34654</v>
      </c>
      <c r="I8386" t="s">
        <v>3</v>
      </c>
      <c r="J8386">
        <v>52.92</v>
      </c>
      <c r="M8386">
        <v>52.92</v>
      </c>
      <c r="N8386">
        <f t="shared" si="130"/>
        <v>0</v>
      </c>
    </row>
    <row r="8387" spans="1:14" x14ac:dyDescent="0.2">
      <c r="A8387" t="s">
        <v>8652</v>
      </c>
      <c r="B8387" t="s">
        <v>34655</v>
      </c>
      <c r="I8387" t="s">
        <v>3</v>
      </c>
      <c r="J8387">
        <v>6.09</v>
      </c>
      <c r="M8387">
        <v>6.09</v>
      </c>
      <c r="N8387">
        <f t="shared" si="130"/>
        <v>0</v>
      </c>
    </row>
    <row r="8388" spans="1:14" x14ac:dyDescent="0.2">
      <c r="A8388" t="s">
        <v>8653</v>
      </c>
      <c r="B8388" t="s">
        <v>34655</v>
      </c>
      <c r="I8388" t="s">
        <v>3</v>
      </c>
      <c r="J8388">
        <v>5.29</v>
      </c>
      <c r="M8388">
        <v>5.29</v>
      </c>
      <c r="N8388">
        <f t="shared" ref="N8388:N8451" si="131">J8388-M8388</f>
        <v>0</v>
      </c>
    </row>
    <row r="8389" spans="1:14" x14ac:dyDescent="0.2">
      <c r="A8389" t="s">
        <v>8654</v>
      </c>
      <c r="B8389" t="s">
        <v>34656</v>
      </c>
      <c r="I8389" t="s">
        <v>3</v>
      </c>
      <c r="J8389">
        <v>6.09</v>
      </c>
      <c r="M8389">
        <v>6.09</v>
      </c>
      <c r="N8389">
        <f t="shared" si="131"/>
        <v>0</v>
      </c>
    </row>
    <row r="8390" spans="1:14" x14ac:dyDescent="0.2">
      <c r="A8390" t="s">
        <v>8655</v>
      </c>
      <c r="B8390" t="s">
        <v>34656</v>
      </c>
      <c r="I8390" t="s">
        <v>3</v>
      </c>
      <c r="J8390">
        <v>5.29</v>
      </c>
      <c r="M8390">
        <v>5.29</v>
      </c>
      <c r="N8390">
        <f t="shared" si="131"/>
        <v>0</v>
      </c>
    </row>
    <row r="8391" spans="1:14" x14ac:dyDescent="0.2">
      <c r="A8391" t="s">
        <v>8656</v>
      </c>
      <c r="B8391" t="s">
        <v>34657</v>
      </c>
      <c r="I8391" t="s">
        <v>4</v>
      </c>
      <c r="J8391">
        <v>21.69</v>
      </c>
      <c r="M8391">
        <v>21.69</v>
      </c>
      <c r="N8391">
        <f t="shared" si="131"/>
        <v>0</v>
      </c>
    </row>
    <row r="8392" spans="1:14" x14ac:dyDescent="0.2">
      <c r="A8392" t="s">
        <v>8657</v>
      </c>
      <c r="B8392" t="s">
        <v>34657</v>
      </c>
      <c r="I8392" t="s">
        <v>4</v>
      </c>
      <c r="J8392">
        <v>21.2</v>
      </c>
      <c r="M8392">
        <v>21.2</v>
      </c>
      <c r="N8392">
        <f t="shared" si="131"/>
        <v>0</v>
      </c>
    </row>
    <row r="8393" spans="1:14" x14ac:dyDescent="0.2">
      <c r="A8393" t="s">
        <v>8658</v>
      </c>
      <c r="B8393" t="s">
        <v>34658</v>
      </c>
      <c r="I8393" t="s">
        <v>3</v>
      </c>
      <c r="J8393">
        <v>121.27</v>
      </c>
      <c r="M8393">
        <v>121.27</v>
      </c>
      <c r="N8393">
        <f t="shared" si="131"/>
        <v>0</v>
      </c>
    </row>
    <row r="8394" spans="1:14" x14ac:dyDescent="0.2">
      <c r="A8394" t="s">
        <v>8659</v>
      </c>
      <c r="B8394" t="s">
        <v>34658</v>
      </c>
      <c r="I8394" t="s">
        <v>3</v>
      </c>
      <c r="J8394">
        <v>121.22</v>
      </c>
      <c r="M8394">
        <v>121.22</v>
      </c>
      <c r="N8394">
        <f t="shared" si="131"/>
        <v>0</v>
      </c>
    </row>
    <row r="8395" spans="1:14" x14ac:dyDescent="0.2">
      <c r="A8395" t="s">
        <v>8660</v>
      </c>
      <c r="B8395" t="s">
        <v>34659</v>
      </c>
      <c r="I8395" t="s">
        <v>5</v>
      </c>
      <c r="J8395">
        <v>58.83</v>
      </c>
      <c r="M8395">
        <v>58.83</v>
      </c>
      <c r="N8395">
        <f t="shared" si="131"/>
        <v>0</v>
      </c>
    </row>
    <row r="8396" spans="1:14" x14ac:dyDescent="0.2">
      <c r="A8396" t="s">
        <v>8661</v>
      </c>
      <c r="B8396" t="s">
        <v>34659</v>
      </c>
      <c r="I8396" t="s">
        <v>5</v>
      </c>
      <c r="J8396">
        <v>54.72</v>
      </c>
      <c r="M8396">
        <v>54.72</v>
      </c>
      <c r="N8396">
        <f t="shared" si="131"/>
        <v>0</v>
      </c>
    </row>
    <row r="8397" spans="1:14" x14ac:dyDescent="0.2">
      <c r="A8397" t="s">
        <v>8662</v>
      </c>
      <c r="B8397" t="s">
        <v>34660</v>
      </c>
      <c r="I8397" t="s">
        <v>3</v>
      </c>
      <c r="J8397">
        <v>7.39</v>
      </c>
      <c r="M8397">
        <v>7.39</v>
      </c>
      <c r="N8397">
        <f t="shared" si="131"/>
        <v>0</v>
      </c>
    </row>
    <row r="8398" spans="1:14" x14ac:dyDescent="0.2">
      <c r="A8398" t="s">
        <v>8663</v>
      </c>
      <c r="B8398" t="s">
        <v>34660</v>
      </c>
      <c r="I8398" t="s">
        <v>3</v>
      </c>
      <c r="J8398">
        <v>6.4</v>
      </c>
      <c r="M8398">
        <v>6.4</v>
      </c>
      <c r="N8398">
        <f t="shared" si="131"/>
        <v>0</v>
      </c>
    </row>
    <row r="8399" spans="1:14" x14ac:dyDescent="0.2">
      <c r="A8399" t="s">
        <v>8664</v>
      </c>
      <c r="B8399" t="s">
        <v>34661</v>
      </c>
      <c r="I8399" t="s">
        <v>3</v>
      </c>
      <c r="J8399">
        <v>6.65</v>
      </c>
      <c r="M8399">
        <v>6.65</v>
      </c>
      <c r="N8399">
        <f t="shared" si="131"/>
        <v>0</v>
      </c>
    </row>
    <row r="8400" spans="1:14" x14ac:dyDescent="0.2">
      <c r="A8400" t="s">
        <v>8665</v>
      </c>
      <c r="B8400" t="s">
        <v>34661</v>
      </c>
      <c r="I8400" t="s">
        <v>3</v>
      </c>
      <c r="J8400">
        <v>5.76</v>
      </c>
      <c r="M8400">
        <v>5.76</v>
      </c>
      <c r="N8400">
        <f t="shared" si="131"/>
        <v>0</v>
      </c>
    </row>
    <row r="8401" spans="1:14" x14ac:dyDescent="0.2">
      <c r="A8401" t="s">
        <v>8666</v>
      </c>
      <c r="B8401" t="s">
        <v>34662</v>
      </c>
      <c r="I8401" t="s">
        <v>3</v>
      </c>
      <c r="J8401">
        <v>5.17</v>
      </c>
      <c r="M8401">
        <v>5.17</v>
      </c>
      <c r="N8401">
        <f t="shared" si="131"/>
        <v>0</v>
      </c>
    </row>
    <row r="8402" spans="1:14" x14ac:dyDescent="0.2">
      <c r="A8402" t="s">
        <v>8667</v>
      </c>
      <c r="B8402" t="s">
        <v>34662</v>
      </c>
      <c r="I8402" t="s">
        <v>3</v>
      </c>
      <c r="J8402">
        <v>4.4800000000000004</v>
      </c>
      <c r="M8402">
        <v>4.4800000000000004</v>
      </c>
      <c r="N8402">
        <f t="shared" si="131"/>
        <v>0</v>
      </c>
    </row>
    <row r="8403" spans="1:14" x14ac:dyDescent="0.2">
      <c r="A8403" t="s">
        <v>8668</v>
      </c>
      <c r="B8403" t="s">
        <v>34663</v>
      </c>
      <c r="I8403" t="s">
        <v>5</v>
      </c>
      <c r="J8403">
        <v>2.36</v>
      </c>
      <c r="M8403">
        <v>2.36</v>
      </c>
      <c r="N8403">
        <f t="shared" si="131"/>
        <v>0</v>
      </c>
    </row>
    <row r="8404" spans="1:14" x14ac:dyDescent="0.2">
      <c r="A8404" t="s">
        <v>8669</v>
      </c>
      <c r="B8404" t="s">
        <v>34663</v>
      </c>
      <c r="I8404" t="s">
        <v>5</v>
      </c>
      <c r="J8404">
        <v>2.0499999999999998</v>
      </c>
      <c r="M8404">
        <v>2.0499999999999998</v>
      </c>
      <c r="N8404">
        <f t="shared" si="131"/>
        <v>0</v>
      </c>
    </row>
    <row r="8405" spans="1:14" x14ac:dyDescent="0.2">
      <c r="A8405" t="s">
        <v>8670</v>
      </c>
      <c r="B8405" t="s">
        <v>34664</v>
      </c>
      <c r="I8405" t="s">
        <v>3</v>
      </c>
      <c r="J8405">
        <v>3.6</v>
      </c>
      <c r="M8405">
        <v>3.6</v>
      </c>
      <c r="N8405">
        <f t="shared" si="131"/>
        <v>0</v>
      </c>
    </row>
    <row r="8406" spans="1:14" x14ac:dyDescent="0.2">
      <c r="A8406" t="s">
        <v>8671</v>
      </c>
      <c r="B8406" t="s">
        <v>34664</v>
      </c>
      <c r="I8406" t="s">
        <v>3</v>
      </c>
      <c r="J8406">
        <v>3.6</v>
      </c>
      <c r="M8406">
        <v>3.6</v>
      </c>
      <c r="N8406">
        <f t="shared" si="131"/>
        <v>0</v>
      </c>
    </row>
    <row r="8407" spans="1:14" x14ac:dyDescent="0.2">
      <c r="A8407" t="s">
        <v>8672</v>
      </c>
      <c r="B8407" t="s">
        <v>34665</v>
      </c>
      <c r="I8407" t="s">
        <v>3</v>
      </c>
      <c r="J8407">
        <v>7.2</v>
      </c>
      <c r="M8407">
        <v>7.2</v>
      </c>
      <c r="N8407">
        <f t="shared" si="131"/>
        <v>0</v>
      </c>
    </row>
    <row r="8408" spans="1:14" x14ac:dyDescent="0.2">
      <c r="A8408" t="s">
        <v>8673</v>
      </c>
      <c r="B8408" t="s">
        <v>34665</v>
      </c>
      <c r="I8408" t="s">
        <v>3</v>
      </c>
      <c r="J8408">
        <v>7.2</v>
      </c>
      <c r="M8408">
        <v>7.2</v>
      </c>
      <c r="N8408">
        <f t="shared" si="131"/>
        <v>0</v>
      </c>
    </row>
    <row r="8409" spans="1:14" x14ac:dyDescent="0.2">
      <c r="A8409" t="s">
        <v>8674</v>
      </c>
      <c r="B8409" t="s">
        <v>34666</v>
      </c>
      <c r="I8409" t="s">
        <v>3</v>
      </c>
      <c r="J8409">
        <v>10.8</v>
      </c>
      <c r="M8409">
        <v>10.8</v>
      </c>
      <c r="N8409">
        <f t="shared" si="131"/>
        <v>0</v>
      </c>
    </row>
    <row r="8410" spans="1:14" x14ac:dyDescent="0.2">
      <c r="A8410" t="s">
        <v>8675</v>
      </c>
      <c r="B8410" t="s">
        <v>34666</v>
      </c>
      <c r="I8410" t="s">
        <v>3</v>
      </c>
      <c r="J8410">
        <v>10.8</v>
      </c>
      <c r="M8410">
        <v>10.8</v>
      </c>
      <c r="N8410">
        <f t="shared" si="131"/>
        <v>0</v>
      </c>
    </row>
    <row r="8411" spans="1:14" x14ac:dyDescent="0.2">
      <c r="A8411" t="s">
        <v>8676</v>
      </c>
      <c r="B8411" t="s">
        <v>34667</v>
      </c>
      <c r="I8411" t="s">
        <v>3</v>
      </c>
      <c r="J8411">
        <v>14.4</v>
      </c>
      <c r="M8411">
        <v>14.4</v>
      </c>
      <c r="N8411">
        <f t="shared" si="131"/>
        <v>0</v>
      </c>
    </row>
    <row r="8412" spans="1:14" x14ac:dyDescent="0.2">
      <c r="A8412" t="s">
        <v>8677</v>
      </c>
      <c r="B8412" t="s">
        <v>34667</v>
      </c>
      <c r="I8412" t="s">
        <v>3</v>
      </c>
      <c r="J8412">
        <v>14.4</v>
      </c>
      <c r="M8412">
        <v>14.4</v>
      </c>
      <c r="N8412">
        <f t="shared" si="131"/>
        <v>0</v>
      </c>
    </row>
    <row r="8413" spans="1:14" x14ac:dyDescent="0.2">
      <c r="A8413" t="s">
        <v>8678</v>
      </c>
      <c r="B8413" t="s">
        <v>34668</v>
      </c>
      <c r="I8413" t="s">
        <v>3</v>
      </c>
      <c r="J8413">
        <v>22.5</v>
      </c>
      <c r="M8413">
        <v>22.5</v>
      </c>
      <c r="N8413">
        <f t="shared" si="131"/>
        <v>0</v>
      </c>
    </row>
    <row r="8414" spans="1:14" x14ac:dyDescent="0.2">
      <c r="A8414" t="s">
        <v>8679</v>
      </c>
      <c r="B8414" t="s">
        <v>34668</v>
      </c>
      <c r="I8414" t="s">
        <v>3</v>
      </c>
      <c r="J8414">
        <v>22.5</v>
      </c>
      <c r="M8414">
        <v>22.5</v>
      </c>
      <c r="N8414">
        <f t="shared" si="131"/>
        <v>0</v>
      </c>
    </row>
    <row r="8415" spans="1:14" x14ac:dyDescent="0.2">
      <c r="A8415" t="s">
        <v>8680</v>
      </c>
      <c r="B8415" t="s">
        <v>34669</v>
      </c>
      <c r="I8415" t="s">
        <v>3</v>
      </c>
      <c r="J8415">
        <v>25.87</v>
      </c>
      <c r="M8415">
        <v>25.87</v>
      </c>
      <c r="N8415">
        <f t="shared" si="131"/>
        <v>0</v>
      </c>
    </row>
    <row r="8416" spans="1:14" x14ac:dyDescent="0.2">
      <c r="A8416" t="s">
        <v>8681</v>
      </c>
      <c r="B8416" t="s">
        <v>34669</v>
      </c>
      <c r="I8416" t="s">
        <v>3</v>
      </c>
      <c r="J8416">
        <v>24.53</v>
      </c>
      <c r="M8416">
        <v>24.53</v>
      </c>
      <c r="N8416">
        <f t="shared" si="131"/>
        <v>0</v>
      </c>
    </row>
    <row r="8417" spans="1:14" x14ac:dyDescent="0.2">
      <c r="A8417" t="s">
        <v>8682</v>
      </c>
      <c r="B8417" t="s">
        <v>34670</v>
      </c>
      <c r="I8417" t="s">
        <v>3</v>
      </c>
      <c r="J8417">
        <v>7.39</v>
      </c>
      <c r="M8417">
        <v>7.39</v>
      </c>
      <c r="N8417">
        <f t="shared" si="131"/>
        <v>0</v>
      </c>
    </row>
    <row r="8418" spans="1:14" x14ac:dyDescent="0.2">
      <c r="A8418" t="s">
        <v>8683</v>
      </c>
      <c r="B8418" t="s">
        <v>34670</v>
      </c>
      <c r="I8418" t="s">
        <v>3</v>
      </c>
      <c r="J8418">
        <v>6.4</v>
      </c>
      <c r="M8418">
        <v>6.4</v>
      </c>
      <c r="N8418">
        <f t="shared" si="131"/>
        <v>0</v>
      </c>
    </row>
    <row r="8419" spans="1:14" x14ac:dyDescent="0.2">
      <c r="A8419" t="s">
        <v>8684</v>
      </c>
      <c r="B8419" t="s">
        <v>34671</v>
      </c>
      <c r="I8419" t="s">
        <v>5</v>
      </c>
      <c r="J8419">
        <v>0.73</v>
      </c>
      <c r="M8419">
        <v>0.73</v>
      </c>
      <c r="N8419">
        <f t="shared" si="131"/>
        <v>0</v>
      </c>
    </row>
    <row r="8420" spans="1:14" x14ac:dyDescent="0.2">
      <c r="A8420" t="s">
        <v>8685</v>
      </c>
      <c r="B8420" t="s">
        <v>34671</v>
      </c>
      <c r="I8420" t="s">
        <v>5</v>
      </c>
      <c r="J8420">
        <v>0.64</v>
      </c>
      <c r="M8420">
        <v>0.64</v>
      </c>
      <c r="N8420">
        <f t="shared" si="131"/>
        <v>0</v>
      </c>
    </row>
    <row r="8421" spans="1:14" x14ac:dyDescent="0.2">
      <c r="A8421" t="s">
        <v>8686</v>
      </c>
      <c r="B8421" t="s">
        <v>34672</v>
      </c>
      <c r="I8421" t="s">
        <v>5</v>
      </c>
      <c r="J8421">
        <v>15.45</v>
      </c>
      <c r="M8421">
        <v>15.45</v>
      </c>
      <c r="N8421">
        <f t="shared" si="131"/>
        <v>0</v>
      </c>
    </row>
    <row r="8422" spans="1:14" x14ac:dyDescent="0.2">
      <c r="A8422" t="s">
        <v>8687</v>
      </c>
      <c r="B8422" t="s">
        <v>34672</v>
      </c>
      <c r="I8422" t="s">
        <v>5</v>
      </c>
      <c r="J8422">
        <v>15.45</v>
      </c>
      <c r="M8422">
        <v>15.45</v>
      </c>
      <c r="N8422">
        <f t="shared" si="131"/>
        <v>0</v>
      </c>
    </row>
    <row r="8423" spans="1:14" x14ac:dyDescent="0.2">
      <c r="A8423" t="s">
        <v>8688</v>
      </c>
      <c r="B8423" t="s">
        <v>34673</v>
      </c>
      <c r="I8423" t="s">
        <v>5</v>
      </c>
      <c r="J8423">
        <v>40</v>
      </c>
      <c r="M8423">
        <v>40</v>
      </c>
      <c r="N8423">
        <f t="shared" si="131"/>
        <v>0</v>
      </c>
    </row>
    <row r="8424" spans="1:14" x14ac:dyDescent="0.2">
      <c r="A8424" t="s">
        <v>8689</v>
      </c>
      <c r="B8424" t="s">
        <v>34673</v>
      </c>
      <c r="I8424" t="s">
        <v>5</v>
      </c>
      <c r="J8424">
        <v>40</v>
      </c>
      <c r="M8424">
        <v>40</v>
      </c>
      <c r="N8424">
        <f t="shared" si="131"/>
        <v>0</v>
      </c>
    </row>
    <row r="8425" spans="1:14" x14ac:dyDescent="0.2">
      <c r="A8425" t="s">
        <v>8690</v>
      </c>
      <c r="B8425" t="s">
        <v>34674</v>
      </c>
      <c r="I8425" t="s">
        <v>5</v>
      </c>
      <c r="J8425">
        <v>3</v>
      </c>
      <c r="M8425">
        <v>3</v>
      </c>
      <c r="N8425">
        <f t="shared" si="131"/>
        <v>0</v>
      </c>
    </row>
    <row r="8426" spans="1:14" x14ac:dyDescent="0.2">
      <c r="A8426" t="s">
        <v>8691</v>
      </c>
      <c r="B8426" t="s">
        <v>34674</v>
      </c>
      <c r="I8426" t="s">
        <v>5</v>
      </c>
      <c r="J8426">
        <v>3</v>
      </c>
      <c r="M8426">
        <v>3</v>
      </c>
      <c r="N8426">
        <f t="shared" si="131"/>
        <v>0</v>
      </c>
    </row>
    <row r="8427" spans="1:14" x14ac:dyDescent="0.2">
      <c r="A8427" t="s">
        <v>8692</v>
      </c>
      <c r="B8427" t="s">
        <v>34675</v>
      </c>
      <c r="I8427" t="s">
        <v>5</v>
      </c>
      <c r="J8427">
        <v>3</v>
      </c>
      <c r="M8427">
        <v>3</v>
      </c>
      <c r="N8427">
        <f t="shared" si="131"/>
        <v>0</v>
      </c>
    </row>
    <row r="8428" spans="1:14" x14ac:dyDescent="0.2">
      <c r="A8428" t="s">
        <v>8693</v>
      </c>
      <c r="B8428" t="s">
        <v>34675</v>
      </c>
      <c r="I8428" t="s">
        <v>5</v>
      </c>
      <c r="J8428">
        <v>3</v>
      </c>
      <c r="M8428">
        <v>3</v>
      </c>
      <c r="N8428">
        <f t="shared" si="131"/>
        <v>0</v>
      </c>
    </row>
    <row r="8429" spans="1:14" x14ac:dyDescent="0.2">
      <c r="A8429" t="s">
        <v>8694</v>
      </c>
      <c r="B8429" t="s">
        <v>34676</v>
      </c>
      <c r="I8429" t="s">
        <v>5</v>
      </c>
      <c r="J8429">
        <v>4.32</v>
      </c>
      <c r="M8429">
        <v>4.32</v>
      </c>
      <c r="N8429">
        <f t="shared" si="131"/>
        <v>0</v>
      </c>
    </row>
    <row r="8430" spans="1:14" x14ac:dyDescent="0.2">
      <c r="A8430" t="s">
        <v>8695</v>
      </c>
      <c r="B8430" t="s">
        <v>34676</v>
      </c>
      <c r="I8430" t="s">
        <v>5</v>
      </c>
      <c r="J8430">
        <v>4.32</v>
      </c>
      <c r="M8430">
        <v>4.32</v>
      </c>
      <c r="N8430">
        <f t="shared" si="131"/>
        <v>0</v>
      </c>
    </row>
    <row r="8431" spans="1:14" x14ac:dyDescent="0.2">
      <c r="A8431" t="s">
        <v>8696</v>
      </c>
      <c r="B8431" t="s">
        <v>34677</v>
      </c>
      <c r="I8431" t="s">
        <v>5</v>
      </c>
      <c r="J8431">
        <v>4.5</v>
      </c>
      <c r="M8431">
        <v>4.5</v>
      </c>
      <c r="N8431">
        <f t="shared" si="131"/>
        <v>0</v>
      </c>
    </row>
    <row r="8432" spans="1:14" x14ac:dyDescent="0.2">
      <c r="A8432" t="s">
        <v>8697</v>
      </c>
      <c r="B8432" t="s">
        <v>34677</v>
      </c>
      <c r="I8432" t="s">
        <v>5</v>
      </c>
      <c r="J8432">
        <v>4.5</v>
      </c>
      <c r="M8432">
        <v>4.5</v>
      </c>
      <c r="N8432">
        <f t="shared" si="131"/>
        <v>0</v>
      </c>
    </row>
    <row r="8433" spans="1:14" x14ac:dyDescent="0.2">
      <c r="A8433" t="s">
        <v>8698</v>
      </c>
      <c r="B8433" t="s">
        <v>34678</v>
      </c>
      <c r="I8433" t="s">
        <v>3</v>
      </c>
      <c r="J8433">
        <v>14</v>
      </c>
      <c r="M8433">
        <v>14</v>
      </c>
      <c r="N8433">
        <f t="shared" si="131"/>
        <v>0</v>
      </c>
    </row>
    <row r="8434" spans="1:14" x14ac:dyDescent="0.2">
      <c r="A8434" t="s">
        <v>8699</v>
      </c>
      <c r="B8434" t="s">
        <v>34678</v>
      </c>
      <c r="I8434" t="s">
        <v>3</v>
      </c>
      <c r="J8434">
        <v>14</v>
      </c>
      <c r="M8434">
        <v>14</v>
      </c>
      <c r="N8434">
        <f t="shared" si="131"/>
        <v>0</v>
      </c>
    </row>
    <row r="8435" spans="1:14" x14ac:dyDescent="0.2">
      <c r="A8435" t="s">
        <v>8700</v>
      </c>
      <c r="B8435" t="s">
        <v>34679</v>
      </c>
      <c r="I8435" t="s">
        <v>3</v>
      </c>
      <c r="J8435">
        <v>12</v>
      </c>
      <c r="M8435">
        <v>12</v>
      </c>
      <c r="N8435">
        <f t="shared" si="131"/>
        <v>0</v>
      </c>
    </row>
    <row r="8436" spans="1:14" x14ac:dyDescent="0.2">
      <c r="A8436" t="s">
        <v>8701</v>
      </c>
      <c r="B8436" t="s">
        <v>34679</v>
      </c>
      <c r="I8436" t="s">
        <v>3</v>
      </c>
      <c r="J8436">
        <v>12</v>
      </c>
      <c r="M8436">
        <v>12</v>
      </c>
      <c r="N8436">
        <f t="shared" si="131"/>
        <v>0</v>
      </c>
    </row>
    <row r="8437" spans="1:14" x14ac:dyDescent="0.2">
      <c r="A8437" t="s">
        <v>8702</v>
      </c>
      <c r="B8437" t="s">
        <v>34680</v>
      </c>
      <c r="I8437" t="s">
        <v>3</v>
      </c>
      <c r="J8437">
        <v>24</v>
      </c>
      <c r="M8437">
        <v>24</v>
      </c>
      <c r="N8437">
        <f t="shared" si="131"/>
        <v>0</v>
      </c>
    </row>
    <row r="8438" spans="1:14" x14ac:dyDescent="0.2">
      <c r="A8438" t="s">
        <v>8703</v>
      </c>
      <c r="B8438" t="s">
        <v>34680</v>
      </c>
      <c r="I8438" t="s">
        <v>3</v>
      </c>
      <c r="J8438">
        <v>24</v>
      </c>
      <c r="M8438">
        <v>24</v>
      </c>
      <c r="N8438">
        <f t="shared" si="131"/>
        <v>0</v>
      </c>
    </row>
    <row r="8439" spans="1:14" x14ac:dyDescent="0.2">
      <c r="A8439" t="s">
        <v>8704</v>
      </c>
      <c r="B8439" t="s">
        <v>34681</v>
      </c>
      <c r="I8439" t="s">
        <v>3</v>
      </c>
      <c r="J8439">
        <v>28</v>
      </c>
      <c r="M8439">
        <v>28</v>
      </c>
      <c r="N8439">
        <f t="shared" si="131"/>
        <v>0</v>
      </c>
    </row>
    <row r="8440" spans="1:14" x14ac:dyDescent="0.2">
      <c r="A8440" t="s">
        <v>8705</v>
      </c>
      <c r="B8440" t="s">
        <v>34681</v>
      </c>
      <c r="I8440" t="s">
        <v>3</v>
      </c>
      <c r="J8440">
        <v>28</v>
      </c>
      <c r="M8440">
        <v>28</v>
      </c>
      <c r="N8440">
        <f t="shared" si="131"/>
        <v>0</v>
      </c>
    </row>
    <row r="8441" spans="1:14" x14ac:dyDescent="0.2">
      <c r="A8441" t="s">
        <v>8706</v>
      </c>
      <c r="B8441" t="s">
        <v>34682</v>
      </c>
      <c r="I8441" t="s">
        <v>3</v>
      </c>
      <c r="J8441">
        <v>13.2</v>
      </c>
      <c r="M8441">
        <v>13.2</v>
      </c>
      <c r="N8441">
        <f t="shared" si="131"/>
        <v>0</v>
      </c>
    </row>
    <row r="8442" spans="1:14" x14ac:dyDescent="0.2">
      <c r="A8442" t="s">
        <v>8707</v>
      </c>
      <c r="B8442" t="s">
        <v>34682</v>
      </c>
      <c r="I8442" t="s">
        <v>3</v>
      </c>
      <c r="J8442">
        <v>13.2</v>
      </c>
      <c r="M8442">
        <v>13.2</v>
      </c>
      <c r="N8442">
        <f t="shared" si="131"/>
        <v>0</v>
      </c>
    </row>
    <row r="8443" spans="1:14" x14ac:dyDescent="0.2">
      <c r="A8443" t="s">
        <v>8708</v>
      </c>
      <c r="B8443" t="s">
        <v>34683</v>
      </c>
      <c r="I8443" t="s">
        <v>3</v>
      </c>
      <c r="J8443">
        <v>42</v>
      </c>
      <c r="M8443">
        <v>42</v>
      </c>
      <c r="N8443">
        <f t="shared" si="131"/>
        <v>0</v>
      </c>
    </row>
    <row r="8444" spans="1:14" x14ac:dyDescent="0.2">
      <c r="A8444" t="s">
        <v>8709</v>
      </c>
      <c r="B8444" t="s">
        <v>34683</v>
      </c>
      <c r="I8444" t="s">
        <v>3</v>
      </c>
      <c r="J8444">
        <v>42</v>
      </c>
      <c r="M8444">
        <v>42</v>
      </c>
      <c r="N8444">
        <f t="shared" si="131"/>
        <v>0</v>
      </c>
    </row>
    <row r="8445" spans="1:14" x14ac:dyDescent="0.2">
      <c r="A8445" t="s">
        <v>8710</v>
      </c>
      <c r="B8445" t="s">
        <v>34684</v>
      </c>
      <c r="I8445" t="s">
        <v>3</v>
      </c>
      <c r="J8445">
        <v>8</v>
      </c>
      <c r="M8445">
        <v>8</v>
      </c>
      <c r="N8445">
        <f t="shared" si="131"/>
        <v>0</v>
      </c>
    </row>
    <row r="8446" spans="1:14" x14ac:dyDescent="0.2">
      <c r="A8446" t="s">
        <v>8711</v>
      </c>
      <c r="B8446" t="s">
        <v>34684</v>
      </c>
      <c r="I8446" t="s">
        <v>3</v>
      </c>
      <c r="J8446">
        <v>8</v>
      </c>
      <c r="M8446">
        <v>8</v>
      </c>
      <c r="N8446">
        <f t="shared" si="131"/>
        <v>0</v>
      </c>
    </row>
    <row r="8447" spans="1:14" x14ac:dyDescent="0.2">
      <c r="A8447" t="s">
        <v>8712</v>
      </c>
      <c r="B8447" t="s">
        <v>34685</v>
      </c>
      <c r="I8447" t="s">
        <v>3</v>
      </c>
      <c r="J8447">
        <v>17.600000000000001</v>
      </c>
      <c r="M8447">
        <v>17.600000000000001</v>
      </c>
      <c r="N8447">
        <f t="shared" si="131"/>
        <v>0</v>
      </c>
    </row>
    <row r="8448" spans="1:14" x14ac:dyDescent="0.2">
      <c r="A8448" t="s">
        <v>8713</v>
      </c>
      <c r="B8448" t="s">
        <v>34685</v>
      </c>
      <c r="I8448" t="s">
        <v>3</v>
      </c>
      <c r="J8448">
        <v>17.600000000000001</v>
      </c>
      <c r="M8448">
        <v>17.600000000000001</v>
      </c>
      <c r="N8448">
        <f t="shared" si="131"/>
        <v>0</v>
      </c>
    </row>
    <row r="8449" spans="1:14" x14ac:dyDescent="0.2">
      <c r="A8449" t="s">
        <v>8714</v>
      </c>
      <c r="B8449" t="s">
        <v>34686</v>
      </c>
      <c r="I8449" t="s">
        <v>3</v>
      </c>
      <c r="J8449">
        <v>27.5</v>
      </c>
      <c r="M8449">
        <v>27.5</v>
      </c>
      <c r="N8449">
        <f t="shared" si="131"/>
        <v>0</v>
      </c>
    </row>
    <row r="8450" spans="1:14" x14ac:dyDescent="0.2">
      <c r="A8450" t="s">
        <v>8715</v>
      </c>
      <c r="B8450" t="s">
        <v>34686</v>
      </c>
      <c r="I8450" t="s">
        <v>3</v>
      </c>
      <c r="J8450">
        <v>27.5</v>
      </c>
      <c r="M8450">
        <v>27.5</v>
      </c>
      <c r="N8450">
        <f t="shared" si="131"/>
        <v>0</v>
      </c>
    </row>
    <row r="8451" spans="1:14" x14ac:dyDescent="0.2">
      <c r="A8451" t="s">
        <v>8716</v>
      </c>
      <c r="B8451" t="s">
        <v>34687</v>
      </c>
      <c r="I8451" t="s">
        <v>3</v>
      </c>
      <c r="J8451">
        <v>27.5</v>
      </c>
      <c r="M8451">
        <v>27.5</v>
      </c>
      <c r="N8451">
        <f t="shared" si="131"/>
        <v>0</v>
      </c>
    </row>
    <row r="8452" spans="1:14" x14ac:dyDescent="0.2">
      <c r="A8452" t="s">
        <v>8717</v>
      </c>
      <c r="B8452" t="s">
        <v>34687</v>
      </c>
      <c r="I8452" t="s">
        <v>3</v>
      </c>
      <c r="J8452">
        <v>27.5</v>
      </c>
      <c r="M8452">
        <v>27.5</v>
      </c>
      <c r="N8452">
        <f t="shared" ref="N8452:N8515" si="132">J8452-M8452</f>
        <v>0</v>
      </c>
    </row>
    <row r="8453" spans="1:14" x14ac:dyDescent="0.2">
      <c r="A8453" t="s">
        <v>8718</v>
      </c>
      <c r="B8453" t="s">
        <v>34688</v>
      </c>
      <c r="I8453" t="s">
        <v>3</v>
      </c>
      <c r="J8453">
        <v>27.5</v>
      </c>
      <c r="M8453">
        <v>27.5</v>
      </c>
      <c r="N8453">
        <f t="shared" si="132"/>
        <v>0</v>
      </c>
    </row>
    <row r="8454" spans="1:14" x14ac:dyDescent="0.2">
      <c r="A8454" t="s">
        <v>8719</v>
      </c>
      <c r="B8454" t="s">
        <v>34688</v>
      </c>
      <c r="I8454" t="s">
        <v>3</v>
      </c>
      <c r="J8454">
        <v>27.5</v>
      </c>
      <c r="M8454">
        <v>27.5</v>
      </c>
      <c r="N8454">
        <f t="shared" si="132"/>
        <v>0</v>
      </c>
    </row>
    <row r="8455" spans="1:14" x14ac:dyDescent="0.2">
      <c r="A8455" t="s">
        <v>8720</v>
      </c>
      <c r="B8455" t="s">
        <v>34689</v>
      </c>
      <c r="I8455" t="s">
        <v>3</v>
      </c>
      <c r="J8455">
        <v>27.5</v>
      </c>
      <c r="M8455">
        <v>27.5</v>
      </c>
      <c r="N8455">
        <f t="shared" si="132"/>
        <v>0</v>
      </c>
    </row>
    <row r="8456" spans="1:14" x14ac:dyDescent="0.2">
      <c r="A8456" t="s">
        <v>8721</v>
      </c>
      <c r="B8456" t="s">
        <v>34689</v>
      </c>
      <c r="I8456" t="s">
        <v>3</v>
      </c>
      <c r="J8456">
        <v>27.5</v>
      </c>
      <c r="M8456">
        <v>27.5</v>
      </c>
      <c r="N8456">
        <f t="shared" si="132"/>
        <v>0</v>
      </c>
    </row>
    <row r="8457" spans="1:14" x14ac:dyDescent="0.2">
      <c r="A8457" t="s">
        <v>8722</v>
      </c>
      <c r="B8457" t="s">
        <v>34690</v>
      </c>
      <c r="I8457" t="s">
        <v>5</v>
      </c>
      <c r="J8457">
        <v>190.28</v>
      </c>
      <c r="M8457">
        <v>190.28</v>
      </c>
      <c r="N8457">
        <f t="shared" si="132"/>
        <v>0</v>
      </c>
    </row>
    <row r="8458" spans="1:14" x14ac:dyDescent="0.2">
      <c r="A8458" t="s">
        <v>8723</v>
      </c>
      <c r="B8458" t="s">
        <v>34690</v>
      </c>
      <c r="I8458" t="s">
        <v>5</v>
      </c>
      <c r="J8458">
        <v>182.46</v>
      </c>
      <c r="M8458">
        <v>182.46</v>
      </c>
      <c r="N8458">
        <f t="shared" si="132"/>
        <v>0</v>
      </c>
    </row>
    <row r="8459" spans="1:14" x14ac:dyDescent="0.2">
      <c r="A8459" t="s">
        <v>8724</v>
      </c>
      <c r="B8459" t="s">
        <v>34691</v>
      </c>
      <c r="I8459" t="s">
        <v>5</v>
      </c>
      <c r="J8459">
        <v>378.16</v>
      </c>
      <c r="M8459">
        <v>378.16</v>
      </c>
      <c r="N8459">
        <f t="shared" si="132"/>
        <v>0</v>
      </c>
    </row>
    <row r="8460" spans="1:14" x14ac:dyDescent="0.2">
      <c r="A8460" t="s">
        <v>8725</v>
      </c>
      <c r="B8460" t="s">
        <v>34691</v>
      </c>
      <c r="I8460" t="s">
        <v>5</v>
      </c>
      <c r="J8460">
        <v>363.2</v>
      </c>
      <c r="M8460">
        <v>363.2</v>
      </c>
      <c r="N8460">
        <f t="shared" si="132"/>
        <v>0</v>
      </c>
    </row>
    <row r="8461" spans="1:14" x14ac:dyDescent="0.2">
      <c r="A8461" t="s">
        <v>8726</v>
      </c>
      <c r="B8461" t="s">
        <v>34692</v>
      </c>
      <c r="I8461" t="s">
        <v>5</v>
      </c>
      <c r="J8461">
        <v>592.26</v>
      </c>
      <c r="M8461">
        <v>592.26</v>
      </c>
      <c r="N8461">
        <f t="shared" si="132"/>
        <v>0</v>
      </c>
    </row>
    <row r="8462" spans="1:14" x14ac:dyDescent="0.2">
      <c r="A8462" t="s">
        <v>8727</v>
      </c>
      <c r="B8462" t="s">
        <v>34692</v>
      </c>
      <c r="I8462" t="s">
        <v>5</v>
      </c>
      <c r="J8462">
        <v>592.26</v>
      </c>
      <c r="M8462">
        <v>592.26</v>
      </c>
      <c r="N8462">
        <f t="shared" si="132"/>
        <v>0</v>
      </c>
    </row>
    <row r="8463" spans="1:14" x14ac:dyDescent="0.2">
      <c r="A8463" t="s">
        <v>8728</v>
      </c>
      <c r="B8463" t="s">
        <v>34693</v>
      </c>
      <c r="I8463" t="s">
        <v>5</v>
      </c>
      <c r="J8463">
        <v>1410.23</v>
      </c>
      <c r="M8463">
        <v>1410.23</v>
      </c>
      <c r="N8463">
        <f t="shared" si="132"/>
        <v>0</v>
      </c>
    </row>
    <row r="8464" spans="1:14" x14ac:dyDescent="0.2">
      <c r="A8464" t="s">
        <v>8729</v>
      </c>
      <c r="B8464" t="s">
        <v>34693</v>
      </c>
      <c r="I8464" t="s">
        <v>5</v>
      </c>
      <c r="J8464">
        <v>1410.23</v>
      </c>
      <c r="M8464">
        <v>1410.23</v>
      </c>
      <c r="N8464">
        <f t="shared" si="132"/>
        <v>0</v>
      </c>
    </row>
    <row r="8465" spans="1:14" x14ac:dyDescent="0.2">
      <c r="A8465" t="s">
        <v>8730</v>
      </c>
      <c r="B8465" t="s">
        <v>34694</v>
      </c>
      <c r="I8465" t="s">
        <v>4</v>
      </c>
      <c r="J8465">
        <v>813.03</v>
      </c>
      <c r="M8465">
        <v>813.03</v>
      </c>
      <c r="N8465">
        <f t="shared" si="132"/>
        <v>0</v>
      </c>
    </row>
    <row r="8466" spans="1:14" x14ac:dyDescent="0.2">
      <c r="A8466" t="s">
        <v>8731</v>
      </c>
      <c r="B8466" t="s">
        <v>34694</v>
      </c>
      <c r="I8466" t="s">
        <v>4</v>
      </c>
      <c r="J8466">
        <v>787.48</v>
      </c>
      <c r="M8466">
        <v>787.48</v>
      </c>
      <c r="N8466">
        <f t="shared" si="132"/>
        <v>0</v>
      </c>
    </row>
    <row r="8467" spans="1:14" x14ac:dyDescent="0.2">
      <c r="A8467" t="s">
        <v>8732</v>
      </c>
      <c r="B8467" t="s">
        <v>34695</v>
      </c>
      <c r="I8467" t="s">
        <v>4</v>
      </c>
      <c r="J8467">
        <v>60.54</v>
      </c>
      <c r="M8467">
        <v>60.54</v>
      </c>
      <c r="N8467">
        <f t="shared" si="132"/>
        <v>0</v>
      </c>
    </row>
    <row r="8468" spans="1:14" x14ac:dyDescent="0.2">
      <c r="A8468" t="s">
        <v>8733</v>
      </c>
      <c r="B8468" t="s">
        <v>34695</v>
      </c>
      <c r="I8468" t="s">
        <v>4</v>
      </c>
      <c r="J8468">
        <v>57.85</v>
      </c>
      <c r="M8468">
        <v>57.85</v>
      </c>
      <c r="N8468">
        <f t="shared" si="132"/>
        <v>0</v>
      </c>
    </row>
    <row r="8469" spans="1:14" x14ac:dyDescent="0.2">
      <c r="A8469" t="s">
        <v>8734</v>
      </c>
      <c r="B8469" t="s">
        <v>34696</v>
      </c>
      <c r="I8469" t="s">
        <v>4</v>
      </c>
      <c r="J8469">
        <v>114.11</v>
      </c>
      <c r="M8469">
        <v>114.11</v>
      </c>
      <c r="N8469">
        <f t="shared" si="132"/>
        <v>0</v>
      </c>
    </row>
    <row r="8470" spans="1:14" x14ac:dyDescent="0.2">
      <c r="A8470" t="s">
        <v>8735</v>
      </c>
      <c r="B8470" t="s">
        <v>34696</v>
      </c>
      <c r="I8470" t="s">
        <v>4</v>
      </c>
      <c r="J8470">
        <v>108.46</v>
      </c>
      <c r="M8470">
        <v>108.46</v>
      </c>
      <c r="N8470">
        <f t="shared" si="132"/>
        <v>0</v>
      </c>
    </row>
    <row r="8471" spans="1:14" x14ac:dyDescent="0.2">
      <c r="A8471" t="s">
        <v>8736</v>
      </c>
      <c r="B8471" t="s">
        <v>34697</v>
      </c>
      <c r="I8471" t="s">
        <v>5</v>
      </c>
      <c r="J8471">
        <v>481.79</v>
      </c>
      <c r="M8471">
        <v>481.79</v>
      </c>
      <c r="N8471">
        <f t="shared" si="132"/>
        <v>0</v>
      </c>
    </row>
    <row r="8472" spans="1:14" x14ac:dyDescent="0.2">
      <c r="A8472" t="s">
        <v>8737</v>
      </c>
      <c r="B8472" t="s">
        <v>34697</v>
      </c>
      <c r="I8472" t="s">
        <v>5</v>
      </c>
      <c r="J8472">
        <v>458.51</v>
      </c>
      <c r="M8472">
        <v>458.51</v>
      </c>
      <c r="N8472">
        <f t="shared" si="132"/>
        <v>0</v>
      </c>
    </row>
    <row r="8473" spans="1:14" x14ac:dyDescent="0.2">
      <c r="A8473" t="s">
        <v>8738</v>
      </c>
      <c r="B8473" t="s">
        <v>34698</v>
      </c>
      <c r="I8473" t="s">
        <v>4</v>
      </c>
      <c r="J8473">
        <v>75.83</v>
      </c>
      <c r="M8473">
        <v>75.83</v>
      </c>
      <c r="N8473">
        <f t="shared" si="132"/>
        <v>0</v>
      </c>
    </row>
    <row r="8474" spans="1:14" x14ac:dyDescent="0.2">
      <c r="A8474" t="s">
        <v>8739</v>
      </c>
      <c r="B8474" t="s">
        <v>34698</v>
      </c>
      <c r="I8474" t="s">
        <v>4</v>
      </c>
      <c r="J8474">
        <v>67.52</v>
      </c>
      <c r="M8474">
        <v>67.52</v>
      </c>
      <c r="N8474">
        <f t="shared" si="132"/>
        <v>0</v>
      </c>
    </row>
    <row r="8475" spans="1:14" x14ac:dyDescent="0.2">
      <c r="A8475" t="s">
        <v>8740</v>
      </c>
      <c r="B8475" t="s">
        <v>34699</v>
      </c>
      <c r="I8475" t="s">
        <v>4</v>
      </c>
      <c r="J8475">
        <v>104.95</v>
      </c>
      <c r="M8475">
        <v>104.95</v>
      </c>
      <c r="N8475">
        <f t="shared" si="132"/>
        <v>0</v>
      </c>
    </row>
    <row r="8476" spans="1:14" x14ac:dyDescent="0.2">
      <c r="A8476" t="s">
        <v>8741</v>
      </c>
      <c r="B8476" t="s">
        <v>34699</v>
      </c>
      <c r="I8476" t="s">
        <v>4</v>
      </c>
      <c r="J8476">
        <v>99.88</v>
      </c>
      <c r="M8476">
        <v>99.88</v>
      </c>
      <c r="N8476">
        <f t="shared" si="132"/>
        <v>0</v>
      </c>
    </row>
    <row r="8477" spans="1:14" x14ac:dyDescent="0.2">
      <c r="A8477" t="s">
        <v>8742</v>
      </c>
      <c r="B8477" t="s">
        <v>34700</v>
      </c>
      <c r="I8477" t="s">
        <v>5</v>
      </c>
      <c r="J8477">
        <v>152.09</v>
      </c>
      <c r="M8477">
        <v>152.09</v>
      </c>
      <c r="N8477">
        <f t="shared" si="132"/>
        <v>0</v>
      </c>
    </row>
    <row r="8478" spans="1:14" x14ac:dyDescent="0.2">
      <c r="A8478" t="s">
        <v>8743</v>
      </c>
      <c r="B8478" t="s">
        <v>34700</v>
      </c>
      <c r="I8478" t="s">
        <v>5</v>
      </c>
      <c r="J8478">
        <v>142.29</v>
      </c>
      <c r="M8478">
        <v>142.29</v>
      </c>
      <c r="N8478">
        <f t="shared" si="132"/>
        <v>0</v>
      </c>
    </row>
    <row r="8479" spans="1:14" x14ac:dyDescent="0.2">
      <c r="A8479" t="s">
        <v>8744</v>
      </c>
      <c r="B8479" t="s">
        <v>34701</v>
      </c>
      <c r="I8479" t="s">
        <v>4</v>
      </c>
      <c r="J8479">
        <v>120.18</v>
      </c>
      <c r="M8479">
        <v>120.18</v>
      </c>
      <c r="N8479">
        <f t="shared" si="132"/>
        <v>0</v>
      </c>
    </row>
    <row r="8480" spans="1:14" x14ac:dyDescent="0.2">
      <c r="A8480" t="s">
        <v>8745</v>
      </c>
      <c r="B8480" t="s">
        <v>34701</v>
      </c>
      <c r="I8480" t="s">
        <v>4</v>
      </c>
      <c r="J8480">
        <v>113.84</v>
      </c>
      <c r="M8480">
        <v>113.84</v>
      </c>
      <c r="N8480">
        <f t="shared" si="132"/>
        <v>0</v>
      </c>
    </row>
    <row r="8481" spans="1:14" x14ac:dyDescent="0.2">
      <c r="A8481" t="s">
        <v>8746</v>
      </c>
      <c r="B8481" t="s">
        <v>34702</v>
      </c>
      <c r="I8481" t="s">
        <v>4</v>
      </c>
      <c r="J8481">
        <v>6.51</v>
      </c>
      <c r="M8481">
        <v>6.51</v>
      </c>
      <c r="N8481">
        <f t="shared" si="132"/>
        <v>0</v>
      </c>
    </row>
    <row r="8482" spans="1:14" x14ac:dyDescent="0.2">
      <c r="A8482" t="s">
        <v>8747</v>
      </c>
      <c r="B8482" t="s">
        <v>34702</v>
      </c>
      <c r="I8482" t="s">
        <v>4</v>
      </c>
      <c r="J8482">
        <v>5.97</v>
      </c>
      <c r="M8482">
        <v>5.97</v>
      </c>
      <c r="N8482">
        <f t="shared" si="132"/>
        <v>0</v>
      </c>
    </row>
    <row r="8483" spans="1:14" x14ac:dyDescent="0.2">
      <c r="A8483" t="s">
        <v>8748</v>
      </c>
      <c r="B8483" t="s">
        <v>34703</v>
      </c>
      <c r="I8483" t="s">
        <v>4</v>
      </c>
      <c r="J8483">
        <v>7.19</v>
      </c>
      <c r="M8483">
        <v>7.19</v>
      </c>
      <c r="N8483">
        <f t="shared" si="132"/>
        <v>0</v>
      </c>
    </row>
    <row r="8484" spans="1:14" x14ac:dyDescent="0.2">
      <c r="A8484" t="s">
        <v>8749</v>
      </c>
      <c r="B8484" t="s">
        <v>34703</v>
      </c>
      <c r="I8484" t="s">
        <v>4</v>
      </c>
      <c r="J8484">
        <v>6.65</v>
      </c>
      <c r="M8484">
        <v>6.65</v>
      </c>
      <c r="N8484">
        <f t="shared" si="132"/>
        <v>0</v>
      </c>
    </row>
    <row r="8485" spans="1:14" x14ac:dyDescent="0.2">
      <c r="A8485" t="s">
        <v>8750</v>
      </c>
      <c r="B8485" t="s">
        <v>34704</v>
      </c>
      <c r="I8485" t="s">
        <v>5</v>
      </c>
      <c r="J8485">
        <v>116.66</v>
      </c>
      <c r="M8485">
        <v>116.66</v>
      </c>
      <c r="N8485">
        <f t="shared" si="132"/>
        <v>0</v>
      </c>
    </row>
    <row r="8486" spans="1:14" x14ac:dyDescent="0.2">
      <c r="A8486" t="s">
        <v>8751</v>
      </c>
      <c r="B8486" t="s">
        <v>34704</v>
      </c>
      <c r="I8486" t="s">
        <v>5</v>
      </c>
      <c r="J8486">
        <v>114.5</v>
      </c>
      <c r="M8486">
        <v>114.5</v>
      </c>
      <c r="N8486">
        <f t="shared" si="132"/>
        <v>0</v>
      </c>
    </row>
    <row r="8487" spans="1:14" x14ac:dyDescent="0.2">
      <c r="A8487" t="s">
        <v>8752</v>
      </c>
      <c r="B8487" t="s">
        <v>34705</v>
      </c>
      <c r="I8487" t="s">
        <v>5</v>
      </c>
      <c r="J8487">
        <v>225.5</v>
      </c>
      <c r="M8487">
        <v>225.5</v>
      </c>
      <c r="N8487">
        <f t="shared" si="132"/>
        <v>0</v>
      </c>
    </row>
    <row r="8488" spans="1:14" x14ac:dyDescent="0.2">
      <c r="A8488" t="s">
        <v>8753</v>
      </c>
      <c r="B8488" t="s">
        <v>34705</v>
      </c>
      <c r="I8488" t="s">
        <v>5</v>
      </c>
      <c r="J8488">
        <v>200.94</v>
      </c>
      <c r="M8488">
        <v>200.94</v>
      </c>
      <c r="N8488">
        <f t="shared" si="132"/>
        <v>0</v>
      </c>
    </row>
    <row r="8489" spans="1:14" x14ac:dyDescent="0.2">
      <c r="A8489" t="s">
        <v>8754</v>
      </c>
      <c r="B8489" t="s">
        <v>34706</v>
      </c>
      <c r="I8489" t="s">
        <v>5</v>
      </c>
      <c r="J8489">
        <v>265.08999999999997</v>
      </c>
      <c r="M8489">
        <v>265.08999999999997</v>
      </c>
      <c r="N8489">
        <f t="shared" si="132"/>
        <v>0</v>
      </c>
    </row>
    <row r="8490" spans="1:14" x14ac:dyDescent="0.2">
      <c r="A8490" t="s">
        <v>8755</v>
      </c>
      <c r="B8490" t="s">
        <v>34706</v>
      </c>
      <c r="I8490" t="s">
        <v>5</v>
      </c>
      <c r="J8490">
        <v>235.95</v>
      </c>
      <c r="M8490">
        <v>235.95</v>
      </c>
      <c r="N8490">
        <f t="shared" si="132"/>
        <v>0</v>
      </c>
    </row>
    <row r="8491" spans="1:14" x14ac:dyDescent="0.2">
      <c r="A8491" t="s">
        <v>8756</v>
      </c>
      <c r="B8491" t="s">
        <v>34707</v>
      </c>
      <c r="I8491" t="s">
        <v>5</v>
      </c>
      <c r="J8491">
        <v>216.26</v>
      </c>
      <c r="M8491">
        <v>216.26</v>
      </c>
      <c r="N8491">
        <f t="shared" si="132"/>
        <v>0</v>
      </c>
    </row>
    <row r="8492" spans="1:14" x14ac:dyDescent="0.2">
      <c r="A8492" t="s">
        <v>8757</v>
      </c>
      <c r="B8492" t="s">
        <v>34707</v>
      </c>
      <c r="I8492" t="s">
        <v>5</v>
      </c>
      <c r="J8492">
        <v>192.93</v>
      </c>
      <c r="M8492">
        <v>192.93</v>
      </c>
      <c r="N8492">
        <f t="shared" si="132"/>
        <v>0</v>
      </c>
    </row>
    <row r="8493" spans="1:14" x14ac:dyDescent="0.2">
      <c r="A8493" t="s">
        <v>8758</v>
      </c>
      <c r="B8493" t="s">
        <v>34708</v>
      </c>
      <c r="I8493" t="s">
        <v>5</v>
      </c>
      <c r="J8493">
        <v>241.92</v>
      </c>
      <c r="M8493">
        <v>241.92</v>
      </c>
      <c r="N8493">
        <f t="shared" si="132"/>
        <v>0</v>
      </c>
    </row>
    <row r="8494" spans="1:14" x14ac:dyDescent="0.2">
      <c r="A8494" t="s">
        <v>8759</v>
      </c>
      <c r="B8494" t="s">
        <v>34708</v>
      </c>
      <c r="I8494" t="s">
        <v>5</v>
      </c>
      <c r="J8494">
        <v>215.51</v>
      </c>
      <c r="M8494">
        <v>215.51</v>
      </c>
      <c r="N8494">
        <f t="shared" si="132"/>
        <v>0</v>
      </c>
    </row>
    <row r="8495" spans="1:14" x14ac:dyDescent="0.2">
      <c r="A8495" t="s">
        <v>8760</v>
      </c>
      <c r="B8495" t="s">
        <v>34709</v>
      </c>
      <c r="I8495" t="s">
        <v>5</v>
      </c>
      <c r="J8495">
        <v>433.4</v>
      </c>
      <c r="M8495">
        <v>433.4</v>
      </c>
      <c r="N8495">
        <f t="shared" si="132"/>
        <v>0</v>
      </c>
    </row>
    <row r="8496" spans="1:14" x14ac:dyDescent="0.2">
      <c r="A8496" t="s">
        <v>8761</v>
      </c>
      <c r="B8496" t="s">
        <v>34709</v>
      </c>
      <c r="I8496" t="s">
        <v>5</v>
      </c>
      <c r="J8496">
        <v>429.6</v>
      </c>
      <c r="M8496">
        <v>429.6</v>
      </c>
      <c r="N8496">
        <f t="shared" si="132"/>
        <v>0</v>
      </c>
    </row>
    <row r="8497" spans="1:14" x14ac:dyDescent="0.2">
      <c r="A8497" t="s">
        <v>8762</v>
      </c>
      <c r="B8497" t="s">
        <v>34710</v>
      </c>
      <c r="I8497" t="s">
        <v>3</v>
      </c>
      <c r="J8497">
        <v>2.36</v>
      </c>
      <c r="M8497">
        <v>2.36</v>
      </c>
      <c r="N8497">
        <f t="shared" si="132"/>
        <v>0</v>
      </c>
    </row>
    <row r="8498" spans="1:14" x14ac:dyDescent="0.2">
      <c r="A8498" t="s">
        <v>8763</v>
      </c>
      <c r="B8498" t="s">
        <v>34710</v>
      </c>
      <c r="I8498" t="s">
        <v>3</v>
      </c>
      <c r="J8498">
        <v>2.0499999999999998</v>
      </c>
      <c r="M8498">
        <v>2.0499999999999998</v>
      </c>
      <c r="N8498">
        <f t="shared" si="132"/>
        <v>0</v>
      </c>
    </row>
    <row r="8499" spans="1:14" x14ac:dyDescent="0.2">
      <c r="A8499" t="s">
        <v>8764</v>
      </c>
      <c r="B8499" t="s">
        <v>8765</v>
      </c>
      <c r="I8499" t="s">
        <v>3</v>
      </c>
      <c r="J8499">
        <v>1.47</v>
      </c>
      <c r="M8499">
        <v>1.47</v>
      </c>
      <c r="N8499">
        <f t="shared" si="132"/>
        <v>0</v>
      </c>
    </row>
    <row r="8500" spans="1:14" x14ac:dyDescent="0.2">
      <c r="A8500" t="s">
        <v>8766</v>
      </c>
      <c r="B8500" t="s">
        <v>8765</v>
      </c>
      <c r="I8500" t="s">
        <v>3</v>
      </c>
      <c r="J8500">
        <v>1.28</v>
      </c>
      <c r="M8500">
        <v>1.28</v>
      </c>
      <c r="N8500">
        <f t="shared" si="132"/>
        <v>0</v>
      </c>
    </row>
    <row r="8501" spans="1:14" x14ac:dyDescent="0.2">
      <c r="A8501" t="s">
        <v>8767</v>
      </c>
      <c r="B8501" t="s">
        <v>8768</v>
      </c>
      <c r="I8501" t="s">
        <v>3</v>
      </c>
      <c r="J8501">
        <v>2.21</v>
      </c>
      <c r="M8501">
        <v>2.21</v>
      </c>
      <c r="N8501">
        <f t="shared" si="132"/>
        <v>0</v>
      </c>
    </row>
    <row r="8502" spans="1:14" x14ac:dyDescent="0.2">
      <c r="A8502" t="s">
        <v>8769</v>
      </c>
      <c r="B8502" t="s">
        <v>8768</v>
      </c>
      <c r="I8502" t="s">
        <v>3</v>
      </c>
      <c r="J8502">
        <v>1.92</v>
      </c>
      <c r="M8502">
        <v>1.92</v>
      </c>
      <c r="N8502">
        <f t="shared" si="132"/>
        <v>0</v>
      </c>
    </row>
    <row r="8503" spans="1:14" x14ac:dyDescent="0.2">
      <c r="A8503" t="s">
        <v>8770</v>
      </c>
      <c r="B8503" t="s">
        <v>22143</v>
      </c>
      <c r="I8503" t="s">
        <v>5</v>
      </c>
      <c r="J8503">
        <v>30.76</v>
      </c>
      <c r="M8503">
        <v>30.76</v>
      </c>
      <c r="N8503">
        <f t="shared" si="132"/>
        <v>0</v>
      </c>
    </row>
    <row r="8504" spans="1:14" x14ac:dyDescent="0.2">
      <c r="A8504" t="s">
        <v>8771</v>
      </c>
      <c r="B8504" t="s">
        <v>22143</v>
      </c>
      <c r="I8504" t="s">
        <v>5</v>
      </c>
      <c r="J8504">
        <v>30.27</v>
      </c>
      <c r="M8504">
        <v>30.27</v>
      </c>
      <c r="N8504">
        <f t="shared" si="132"/>
        <v>0</v>
      </c>
    </row>
    <row r="8505" spans="1:14" x14ac:dyDescent="0.2">
      <c r="A8505" t="s">
        <v>8772</v>
      </c>
      <c r="B8505" t="s">
        <v>34711</v>
      </c>
      <c r="I8505" t="s">
        <v>5</v>
      </c>
      <c r="J8505">
        <v>35.840000000000003</v>
      </c>
      <c r="M8505">
        <v>35.840000000000003</v>
      </c>
      <c r="N8505">
        <f t="shared" si="132"/>
        <v>0</v>
      </c>
    </row>
    <row r="8506" spans="1:14" x14ac:dyDescent="0.2">
      <c r="A8506" t="s">
        <v>8773</v>
      </c>
      <c r="B8506" t="s">
        <v>34711</v>
      </c>
      <c r="I8506" t="s">
        <v>5</v>
      </c>
      <c r="J8506">
        <v>35.35</v>
      </c>
      <c r="M8506">
        <v>35.35</v>
      </c>
      <c r="N8506">
        <f t="shared" si="132"/>
        <v>0</v>
      </c>
    </row>
    <row r="8507" spans="1:14" x14ac:dyDescent="0.2">
      <c r="A8507" t="s">
        <v>8774</v>
      </c>
      <c r="B8507" t="s">
        <v>34712</v>
      </c>
      <c r="I8507" t="s">
        <v>5</v>
      </c>
      <c r="J8507">
        <v>47.97</v>
      </c>
      <c r="M8507">
        <v>47.97</v>
      </c>
      <c r="N8507">
        <f t="shared" si="132"/>
        <v>0</v>
      </c>
    </row>
    <row r="8508" spans="1:14" x14ac:dyDescent="0.2">
      <c r="A8508" t="s">
        <v>8775</v>
      </c>
      <c r="B8508" t="s">
        <v>34712</v>
      </c>
      <c r="I8508" t="s">
        <v>5</v>
      </c>
      <c r="J8508">
        <v>47.48</v>
      </c>
      <c r="M8508">
        <v>47.48</v>
      </c>
      <c r="N8508">
        <f t="shared" si="132"/>
        <v>0</v>
      </c>
    </row>
    <row r="8509" spans="1:14" x14ac:dyDescent="0.2">
      <c r="A8509" t="s">
        <v>8776</v>
      </c>
      <c r="B8509" t="s">
        <v>34713</v>
      </c>
      <c r="I8509" t="s">
        <v>8777</v>
      </c>
      <c r="J8509">
        <v>2.95</v>
      </c>
      <c r="M8509">
        <v>2.95</v>
      </c>
      <c r="N8509">
        <f t="shared" si="132"/>
        <v>0</v>
      </c>
    </row>
    <row r="8510" spans="1:14" x14ac:dyDescent="0.2">
      <c r="A8510" t="s">
        <v>8778</v>
      </c>
      <c r="B8510" t="s">
        <v>34713</v>
      </c>
      <c r="I8510" t="s">
        <v>8777</v>
      </c>
      <c r="J8510">
        <v>2.56</v>
      </c>
      <c r="M8510">
        <v>2.56</v>
      </c>
      <c r="N8510">
        <f t="shared" si="132"/>
        <v>0</v>
      </c>
    </row>
    <row r="8511" spans="1:14" x14ac:dyDescent="0.2">
      <c r="A8511" t="s">
        <v>8779</v>
      </c>
      <c r="B8511" t="s">
        <v>34714</v>
      </c>
      <c r="I8511" t="s">
        <v>114</v>
      </c>
      <c r="J8511">
        <v>5950.59</v>
      </c>
      <c r="M8511">
        <v>5950.59</v>
      </c>
      <c r="N8511">
        <f t="shared" si="132"/>
        <v>0</v>
      </c>
    </row>
    <row r="8512" spans="1:14" x14ac:dyDescent="0.2">
      <c r="A8512" t="s">
        <v>8780</v>
      </c>
      <c r="B8512" t="s">
        <v>34714</v>
      </c>
      <c r="I8512" t="s">
        <v>114</v>
      </c>
      <c r="J8512">
        <v>5157.93</v>
      </c>
      <c r="M8512">
        <v>5157.93</v>
      </c>
      <c r="N8512">
        <f t="shared" si="132"/>
        <v>0</v>
      </c>
    </row>
    <row r="8513" spans="1:14" x14ac:dyDescent="0.2">
      <c r="A8513" t="s">
        <v>8781</v>
      </c>
      <c r="B8513" t="s">
        <v>8782</v>
      </c>
      <c r="I8513" t="s">
        <v>3</v>
      </c>
      <c r="J8513">
        <v>3.69</v>
      </c>
      <c r="M8513">
        <v>3.69</v>
      </c>
      <c r="N8513">
        <f t="shared" si="132"/>
        <v>0</v>
      </c>
    </row>
    <row r="8514" spans="1:14" x14ac:dyDescent="0.2">
      <c r="A8514" t="s">
        <v>8783</v>
      </c>
      <c r="B8514" t="s">
        <v>8782</v>
      </c>
      <c r="I8514" t="s">
        <v>3</v>
      </c>
      <c r="J8514">
        <v>3.2</v>
      </c>
      <c r="M8514">
        <v>3.2</v>
      </c>
      <c r="N8514">
        <f t="shared" si="132"/>
        <v>0</v>
      </c>
    </row>
    <row r="8515" spans="1:14" x14ac:dyDescent="0.2">
      <c r="A8515" t="s">
        <v>8784</v>
      </c>
      <c r="B8515" t="s">
        <v>34715</v>
      </c>
      <c r="I8515" t="s">
        <v>20</v>
      </c>
      <c r="J8515">
        <v>170.8</v>
      </c>
      <c r="M8515">
        <v>170.8</v>
      </c>
      <c r="N8515">
        <f t="shared" si="132"/>
        <v>0</v>
      </c>
    </row>
    <row r="8516" spans="1:14" x14ac:dyDescent="0.2">
      <c r="A8516" t="s">
        <v>8785</v>
      </c>
      <c r="B8516" t="s">
        <v>34715</v>
      </c>
      <c r="I8516" t="s">
        <v>20</v>
      </c>
      <c r="J8516">
        <v>164.41</v>
      </c>
      <c r="M8516">
        <v>164.41</v>
      </c>
      <c r="N8516">
        <f t="shared" ref="N8516:N8579" si="133">J8516-M8516</f>
        <v>0</v>
      </c>
    </row>
    <row r="8517" spans="1:14" x14ac:dyDescent="0.2">
      <c r="A8517" t="s">
        <v>8786</v>
      </c>
      <c r="B8517" t="s">
        <v>8787</v>
      </c>
      <c r="I8517" t="s">
        <v>114</v>
      </c>
      <c r="J8517">
        <v>4710.68</v>
      </c>
      <c r="M8517">
        <v>4710.68</v>
      </c>
      <c r="N8517">
        <f t="shared" si="133"/>
        <v>0</v>
      </c>
    </row>
    <row r="8518" spans="1:14" x14ac:dyDescent="0.2">
      <c r="A8518" t="s">
        <v>8788</v>
      </c>
      <c r="B8518" t="s">
        <v>8787</v>
      </c>
      <c r="I8518" t="s">
        <v>114</v>
      </c>
      <c r="J8518">
        <v>4479.88</v>
      </c>
      <c r="M8518">
        <v>4479.88</v>
      </c>
      <c r="N8518">
        <f t="shared" si="133"/>
        <v>0</v>
      </c>
    </row>
    <row r="8519" spans="1:14" x14ac:dyDescent="0.2">
      <c r="A8519" t="s">
        <v>8789</v>
      </c>
      <c r="B8519" t="s">
        <v>8790</v>
      </c>
      <c r="I8519" t="s">
        <v>114</v>
      </c>
      <c r="J8519">
        <v>23.66</v>
      </c>
      <c r="M8519">
        <v>23.66</v>
      </c>
      <c r="N8519">
        <f t="shared" si="133"/>
        <v>0</v>
      </c>
    </row>
    <row r="8520" spans="1:14" x14ac:dyDescent="0.2">
      <c r="A8520" t="s">
        <v>8791</v>
      </c>
      <c r="B8520" t="s">
        <v>8790</v>
      </c>
      <c r="I8520" t="s">
        <v>114</v>
      </c>
      <c r="J8520">
        <v>20.5</v>
      </c>
      <c r="M8520">
        <v>20.5</v>
      </c>
      <c r="N8520">
        <f t="shared" si="133"/>
        <v>0</v>
      </c>
    </row>
    <row r="8521" spans="1:14" x14ac:dyDescent="0.2">
      <c r="A8521" t="s">
        <v>8792</v>
      </c>
      <c r="B8521" t="s">
        <v>34716</v>
      </c>
      <c r="I8521" t="s">
        <v>114</v>
      </c>
      <c r="J8521">
        <v>23.66</v>
      </c>
      <c r="M8521">
        <v>23.66</v>
      </c>
      <c r="N8521">
        <f t="shared" si="133"/>
        <v>0</v>
      </c>
    </row>
    <row r="8522" spans="1:14" x14ac:dyDescent="0.2">
      <c r="A8522" t="s">
        <v>8793</v>
      </c>
      <c r="B8522" t="s">
        <v>34716</v>
      </c>
      <c r="I8522" t="s">
        <v>114</v>
      </c>
      <c r="J8522">
        <v>20.5</v>
      </c>
      <c r="M8522">
        <v>20.5</v>
      </c>
      <c r="N8522">
        <f t="shared" si="133"/>
        <v>0</v>
      </c>
    </row>
    <row r="8523" spans="1:14" x14ac:dyDescent="0.2">
      <c r="A8523" t="s">
        <v>8794</v>
      </c>
      <c r="B8523" t="s">
        <v>34717</v>
      </c>
      <c r="I8523" t="s">
        <v>114</v>
      </c>
      <c r="J8523">
        <v>23.66</v>
      </c>
      <c r="M8523">
        <v>23.66</v>
      </c>
      <c r="N8523">
        <f t="shared" si="133"/>
        <v>0</v>
      </c>
    </row>
    <row r="8524" spans="1:14" x14ac:dyDescent="0.2">
      <c r="A8524" t="s">
        <v>8795</v>
      </c>
      <c r="B8524" t="s">
        <v>34717</v>
      </c>
      <c r="I8524" t="s">
        <v>114</v>
      </c>
      <c r="J8524">
        <v>20.5</v>
      </c>
      <c r="M8524">
        <v>20.5</v>
      </c>
      <c r="N8524">
        <f t="shared" si="133"/>
        <v>0</v>
      </c>
    </row>
    <row r="8525" spans="1:14" x14ac:dyDescent="0.2">
      <c r="A8525" t="s">
        <v>8796</v>
      </c>
      <c r="B8525" t="s">
        <v>34718</v>
      </c>
      <c r="I8525" t="s">
        <v>114</v>
      </c>
      <c r="J8525">
        <v>23.66</v>
      </c>
      <c r="M8525">
        <v>23.66</v>
      </c>
      <c r="N8525">
        <f t="shared" si="133"/>
        <v>0</v>
      </c>
    </row>
    <row r="8526" spans="1:14" x14ac:dyDescent="0.2">
      <c r="A8526" t="s">
        <v>8797</v>
      </c>
      <c r="B8526" t="s">
        <v>34718</v>
      </c>
      <c r="I8526" t="s">
        <v>114</v>
      </c>
      <c r="J8526">
        <v>20.5</v>
      </c>
      <c r="M8526">
        <v>20.5</v>
      </c>
      <c r="N8526">
        <f t="shared" si="133"/>
        <v>0</v>
      </c>
    </row>
    <row r="8527" spans="1:14" x14ac:dyDescent="0.2">
      <c r="A8527" t="s">
        <v>8798</v>
      </c>
      <c r="B8527" t="s">
        <v>8799</v>
      </c>
      <c r="I8527" t="s">
        <v>114</v>
      </c>
      <c r="J8527">
        <v>386.9</v>
      </c>
      <c r="M8527">
        <v>386.9</v>
      </c>
      <c r="N8527">
        <f t="shared" si="133"/>
        <v>0</v>
      </c>
    </row>
    <row r="8528" spans="1:14" x14ac:dyDescent="0.2">
      <c r="A8528" t="s">
        <v>8800</v>
      </c>
      <c r="B8528" t="s">
        <v>8799</v>
      </c>
      <c r="I8528" t="s">
        <v>114</v>
      </c>
      <c r="J8528">
        <v>336.65</v>
      </c>
      <c r="M8528">
        <v>336.65</v>
      </c>
      <c r="N8528">
        <f t="shared" si="133"/>
        <v>0</v>
      </c>
    </row>
    <row r="8529" spans="1:14" x14ac:dyDescent="0.2">
      <c r="A8529" t="s">
        <v>8801</v>
      </c>
      <c r="B8529" t="s">
        <v>34719</v>
      </c>
      <c r="I8529" t="s">
        <v>114</v>
      </c>
      <c r="J8529">
        <v>307.45999999999998</v>
      </c>
      <c r="M8529">
        <v>307.45999999999998</v>
      </c>
      <c r="N8529">
        <f t="shared" si="133"/>
        <v>0</v>
      </c>
    </row>
    <row r="8530" spans="1:14" x14ac:dyDescent="0.2">
      <c r="A8530" t="s">
        <v>8802</v>
      </c>
      <c r="B8530" t="s">
        <v>34719</v>
      </c>
      <c r="I8530" t="s">
        <v>114</v>
      </c>
      <c r="J8530">
        <v>267.36</v>
      </c>
      <c r="M8530">
        <v>267.36</v>
      </c>
      <c r="N8530">
        <f t="shared" si="133"/>
        <v>0</v>
      </c>
    </row>
    <row r="8531" spans="1:14" x14ac:dyDescent="0.2">
      <c r="A8531" t="s">
        <v>8803</v>
      </c>
      <c r="B8531" t="s">
        <v>8804</v>
      </c>
      <c r="I8531" t="s">
        <v>114</v>
      </c>
      <c r="J8531">
        <v>333.96</v>
      </c>
      <c r="M8531">
        <v>333.96</v>
      </c>
      <c r="N8531">
        <f t="shared" si="133"/>
        <v>0</v>
      </c>
    </row>
    <row r="8532" spans="1:14" x14ac:dyDescent="0.2">
      <c r="A8532" t="s">
        <v>8805</v>
      </c>
      <c r="B8532" t="s">
        <v>8804</v>
      </c>
      <c r="I8532" t="s">
        <v>114</v>
      </c>
      <c r="J8532">
        <v>290.05</v>
      </c>
      <c r="M8532">
        <v>290.05</v>
      </c>
      <c r="N8532">
        <f t="shared" si="133"/>
        <v>0</v>
      </c>
    </row>
    <row r="8533" spans="1:14" x14ac:dyDescent="0.2">
      <c r="A8533" t="s">
        <v>8806</v>
      </c>
      <c r="B8533" t="s">
        <v>34720</v>
      </c>
      <c r="I8533" t="s">
        <v>114</v>
      </c>
      <c r="J8533">
        <v>307.45999999999998</v>
      </c>
      <c r="M8533">
        <v>307.45999999999998</v>
      </c>
      <c r="N8533">
        <f t="shared" si="133"/>
        <v>0</v>
      </c>
    </row>
    <row r="8534" spans="1:14" x14ac:dyDescent="0.2">
      <c r="A8534" t="s">
        <v>8807</v>
      </c>
      <c r="B8534" t="s">
        <v>34720</v>
      </c>
      <c r="I8534" t="s">
        <v>114</v>
      </c>
      <c r="J8534">
        <v>267.36</v>
      </c>
      <c r="M8534">
        <v>267.36</v>
      </c>
      <c r="N8534">
        <f t="shared" si="133"/>
        <v>0</v>
      </c>
    </row>
    <row r="8535" spans="1:14" x14ac:dyDescent="0.2">
      <c r="A8535" t="s">
        <v>8808</v>
      </c>
      <c r="B8535" t="s">
        <v>8809</v>
      </c>
      <c r="I8535" t="s">
        <v>114</v>
      </c>
      <c r="J8535">
        <v>1911.99</v>
      </c>
      <c r="M8535">
        <v>1911.99</v>
      </c>
      <c r="N8535">
        <f t="shared" si="133"/>
        <v>0</v>
      </c>
    </row>
    <row r="8536" spans="1:14" x14ac:dyDescent="0.2">
      <c r="A8536" t="s">
        <v>8810</v>
      </c>
      <c r="B8536" t="s">
        <v>8809</v>
      </c>
      <c r="I8536" t="s">
        <v>114</v>
      </c>
      <c r="J8536">
        <v>1668.2</v>
      </c>
      <c r="M8536">
        <v>1668.2</v>
      </c>
      <c r="N8536">
        <f t="shared" si="133"/>
        <v>0</v>
      </c>
    </row>
    <row r="8537" spans="1:14" x14ac:dyDescent="0.2">
      <c r="A8537" t="s">
        <v>8811</v>
      </c>
      <c r="B8537" t="s">
        <v>34721</v>
      </c>
      <c r="I8537" t="s">
        <v>3</v>
      </c>
      <c r="J8537">
        <v>4.43</v>
      </c>
      <c r="M8537">
        <v>4.43</v>
      </c>
      <c r="N8537">
        <f t="shared" si="133"/>
        <v>0</v>
      </c>
    </row>
    <row r="8538" spans="1:14" x14ac:dyDescent="0.2">
      <c r="A8538" t="s">
        <v>8812</v>
      </c>
      <c r="B8538" t="s">
        <v>34721</v>
      </c>
      <c r="I8538" t="s">
        <v>3</v>
      </c>
      <c r="J8538">
        <v>3.84</v>
      </c>
      <c r="M8538">
        <v>3.84</v>
      </c>
      <c r="N8538">
        <f t="shared" si="133"/>
        <v>0</v>
      </c>
    </row>
    <row r="8539" spans="1:14" x14ac:dyDescent="0.2">
      <c r="A8539" t="s">
        <v>8813</v>
      </c>
      <c r="B8539" t="s">
        <v>34722</v>
      </c>
      <c r="I8539" t="s">
        <v>114</v>
      </c>
      <c r="J8539">
        <v>147.9</v>
      </c>
      <c r="M8539">
        <v>147.9</v>
      </c>
      <c r="N8539">
        <f t="shared" si="133"/>
        <v>0</v>
      </c>
    </row>
    <row r="8540" spans="1:14" x14ac:dyDescent="0.2">
      <c r="A8540" t="s">
        <v>8814</v>
      </c>
      <c r="B8540" t="s">
        <v>34722</v>
      </c>
      <c r="I8540" t="s">
        <v>114</v>
      </c>
      <c r="J8540">
        <v>128.13</v>
      </c>
      <c r="M8540">
        <v>128.13</v>
      </c>
      <c r="N8540">
        <f t="shared" si="133"/>
        <v>0</v>
      </c>
    </row>
    <row r="8541" spans="1:14" x14ac:dyDescent="0.2">
      <c r="A8541" t="s">
        <v>8815</v>
      </c>
      <c r="B8541" t="s">
        <v>34723</v>
      </c>
      <c r="I8541" t="s">
        <v>5</v>
      </c>
      <c r="J8541">
        <v>85.24</v>
      </c>
      <c r="M8541">
        <v>85.24</v>
      </c>
      <c r="N8541">
        <f t="shared" si="133"/>
        <v>0</v>
      </c>
    </row>
    <row r="8542" spans="1:14" x14ac:dyDescent="0.2">
      <c r="A8542" t="s">
        <v>8816</v>
      </c>
      <c r="B8542" t="s">
        <v>34723</v>
      </c>
      <c r="I8542" t="s">
        <v>5</v>
      </c>
      <c r="J8542">
        <v>74.44</v>
      </c>
      <c r="M8542">
        <v>74.44</v>
      </c>
      <c r="N8542">
        <f t="shared" si="133"/>
        <v>0</v>
      </c>
    </row>
    <row r="8543" spans="1:14" x14ac:dyDescent="0.2">
      <c r="A8543" t="s">
        <v>8817</v>
      </c>
      <c r="B8543" t="s">
        <v>34724</v>
      </c>
      <c r="I8543" t="s">
        <v>5</v>
      </c>
      <c r="J8543">
        <v>13.72</v>
      </c>
      <c r="M8543">
        <v>13.72</v>
      </c>
      <c r="N8543">
        <f t="shared" si="133"/>
        <v>0</v>
      </c>
    </row>
    <row r="8544" spans="1:14" x14ac:dyDescent="0.2">
      <c r="A8544" t="s">
        <v>8818</v>
      </c>
      <c r="B8544" t="s">
        <v>34724</v>
      </c>
      <c r="I8544" t="s">
        <v>5</v>
      </c>
      <c r="J8544">
        <v>11.92</v>
      </c>
      <c r="M8544">
        <v>11.92</v>
      </c>
      <c r="N8544">
        <f t="shared" si="133"/>
        <v>0</v>
      </c>
    </row>
    <row r="8545" spans="1:14" x14ac:dyDescent="0.2">
      <c r="A8545" t="s">
        <v>8819</v>
      </c>
      <c r="B8545" t="s">
        <v>8820</v>
      </c>
      <c r="I8545" t="s">
        <v>4</v>
      </c>
      <c r="J8545">
        <v>30.95</v>
      </c>
      <c r="M8545">
        <v>30.95</v>
      </c>
      <c r="N8545">
        <f t="shared" si="133"/>
        <v>0</v>
      </c>
    </row>
    <row r="8546" spans="1:14" x14ac:dyDescent="0.2">
      <c r="A8546" t="s">
        <v>8821</v>
      </c>
      <c r="B8546" t="s">
        <v>8820</v>
      </c>
      <c r="I8546" t="s">
        <v>4</v>
      </c>
      <c r="J8546">
        <v>26.93</v>
      </c>
      <c r="M8546">
        <v>26.93</v>
      </c>
      <c r="N8546">
        <f t="shared" si="133"/>
        <v>0</v>
      </c>
    </row>
    <row r="8547" spans="1:14" x14ac:dyDescent="0.2">
      <c r="A8547" t="s">
        <v>8822</v>
      </c>
      <c r="B8547" t="s">
        <v>34725</v>
      </c>
      <c r="I8547" t="s">
        <v>4</v>
      </c>
      <c r="J8547">
        <v>4.66</v>
      </c>
      <c r="M8547">
        <v>4.66</v>
      </c>
      <c r="N8547">
        <f t="shared" si="133"/>
        <v>0</v>
      </c>
    </row>
    <row r="8548" spans="1:14" x14ac:dyDescent="0.2">
      <c r="A8548" t="s">
        <v>8823</v>
      </c>
      <c r="B8548" t="s">
        <v>34725</v>
      </c>
      <c r="I8548" t="s">
        <v>4</v>
      </c>
      <c r="J8548">
        <v>4.05</v>
      </c>
      <c r="M8548">
        <v>4.05</v>
      </c>
      <c r="N8548">
        <f t="shared" si="133"/>
        <v>0</v>
      </c>
    </row>
    <row r="8549" spans="1:14" x14ac:dyDescent="0.2">
      <c r="A8549" t="s">
        <v>8824</v>
      </c>
      <c r="B8549" t="s">
        <v>34726</v>
      </c>
      <c r="I8549" t="s">
        <v>20</v>
      </c>
      <c r="J8549">
        <v>37.85</v>
      </c>
      <c r="M8549">
        <v>37.85</v>
      </c>
      <c r="N8549">
        <f t="shared" si="133"/>
        <v>0</v>
      </c>
    </row>
    <row r="8550" spans="1:14" x14ac:dyDescent="0.2">
      <c r="A8550" t="s">
        <v>8825</v>
      </c>
      <c r="B8550" t="s">
        <v>34726</v>
      </c>
      <c r="I8550" t="s">
        <v>20</v>
      </c>
      <c r="J8550">
        <v>36.76</v>
      </c>
      <c r="M8550">
        <v>36.76</v>
      </c>
      <c r="N8550">
        <f t="shared" si="133"/>
        <v>0</v>
      </c>
    </row>
    <row r="8551" spans="1:14" x14ac:dyDescent="0.2">
      <c r="A8551" t="s">
        <v>8826</v>
      </c>
      <c r="B8551" t="s">
        <v>34727</v>
      </c>
      <c r="I8551" t="s">
        <v>5</v>
      </c>
      <c r="J8551">
        <v>0.94</v>
      </c>
      <c r="M8551">
        <v>0.94</v>
      </c>
      <c r="N8551">
        <f t="shared" si="133"/>
        <v>0</v>
      </c>
    </row>
    <row r="8552" spans="1:14" x14ac:dyDescent="0.2">
      <c r="A8552" t="s">
        <v>8827</v>
      </c>
      <c r="B8552" t="s">
        <v>34727</v>
      </c>
      <c r="I8552" t="s">
        <v>5</v>
      </c>
      <c r="J8552">
        <v>0.91</v>
      </c>
      <c r="M8552">
        <v>0.91</v>
      </c>
      <c r="N8552">
        <f t="shared" si="133"/>
        <v>0</v>
      </c>
    </row>
    <row r="8553" spans="1:14" x14ac:dyDescent="0.2">
      <c r="A8553" t="s">
        <v>8828</v>
      </c>
      <c r="B8553" t="s">
        <v>34728</v>
      </c>
      <c r="I8553" t="s">
        <v>5</v>
      </c>
      <c r="J8553">
        <v>0.68</v>
      </c>
      <c r="M8553">
        <v>0.68</v>
      </c>
      <c r="N8553">
        <f t="shared" si="133"/>
        <v>0</v>
      </c>
    </row>
    <row r="8554" spans="1:14" x14ac:dyDescent="0.2">
      <c r="A8554" t="s">
        <v>8829</v>
      </c>
      <c r="B8554" t="s">
        <v>34728</v>
      </c>
      <c r="I8554" t="s">
        <v>5</v>
      </c>
      <c r="J8554">
        <v>0.65</v>
      </c>
      <c r="M8554">
        <v>0.65</v>
      </c>
      <c r="N8554">
        <f t="shared" si="133"/>
        <v>0</v>
      </c>
    </row>
    <row r="8555" spans="1:14" x14ac:dyDescent="0.2">
      <c r="A8555" t="s">
        <v>8830</v>
      </c>
      <c r="B8555" t="s">
        <v>34729</v>
      </c>
      <c r="I8555" t="s">
        <v>3</v>
      </c>
      <c r="J8555">
        <v>0.1</v>
      </c>
      <c r="M8555">
        <v>0.1</v>
      </c>
      <c r="N8555">
        <f t="shared" si="133"/>
        <v>0</v>
      </c>
    </row>
    <row r="8556" spans="1:14" x14ac:dyDescent="0.2">
      <c r="A8556" t="s">
        <v>8831</v>
      </c>
      <c r="B8556" t="s">
        <v>34729</v>
      </c>
      <c r="I8556" t="s">
        <v>3</v>
      </c>
      <c r="J8556">
        <v>0.09</v>
      </c>
      <c r="M8556">
        <v>0.09</v>
      </c>
      <c r="N8556">
        <f t="shared" si="133"/>
        <v>0</v>
      </c>
    </row>
    <row r="8557" spans="1:14" x14ac:dyDescent="0.2">
      <c r="A8557" t="s">
        <v>8832</v>
      </c>
      <c r="B8557" t="s">
        <v>34730</v>
      </c>
      <c r="I8557" t="s">
        <v>8777</v>
      </c>
      <c r="J8557">
        <v>33.729999999999997</v>
      </c>
      <c r="M8557">
        <v>33.729999999999997</v>
      </c>
      <c r="N8557">
        <f t="shared" si="133"/>
        <v>0</v>
      </c>
    </row>
    <row r="8558" spans="1:14" x14ac:dyDescent="0.2">
      <c r="A8558" t="s">
        <v>8833</v>
      </c>
      <c r="B8558" t="s">
        <v>34730</v>
      </c>
      <c r="I8558" t="s">
        <v>8777</v>
      </c>
      <c r="J8558">
        <v>32.979999999999997</v>
      </c>
      <c r="M8558">
        <v>32.979999999999997</v>
      </c>
      <c r="N8558">
        <f t="shared" si="133"/>
        <v>0</v>
      </c>
    </row>
    <row r="8559" spans="1:14" x14ac:dyDescent="0.2">
      <c r="A8559" t="s">
        <v>8834</v>
      </c>
      <c r="B8559" t="s">
        <v>34731</v>
      </c>
      <c r="I8559" t="s">
        <v>5</v>
      </c>
      <c r="J8559">
        <v>241.97</v>
      </c>
      <c r="M8559">
        <v>241.97</v>
      </c>
      <c r="N8559">
        <f t="shared" si="133"/>
        <v>0</v>
      </c>
    </row>
    <row r="8560" spans="1:14" x14ac:dyDescent="0.2">
      <c r="A8560" t="s">
        <v>8835</v>
      </c>
      <c r="B8560" t="s">
        <v>34731</v>
      </c>
      <c r="I8560" t="s">
        <v>5</v>
      </c>
      <c r="J8560">
        <v>224.79</v>
      </c>
      <c r="M8560">
        <v>224.79</v>
      </c>
      <c r="N8560">
        <f t="shared" si="133"/>
        <v>0</v>
      </c>
    </row>
    <row r="8561" spans="1:14" x14ac:dyDescent="0.2">
      <c r="A8561" t="s">
        <v>8836</v>
      </c>
      <c r="B8561" t="s">
        <v>34732</v>
      </c>
      <c r="I8561" t="s">
        <v>5</v>
      </c>
      <c r="J8561">
        <v>346.1</v>
      </c>
      <c r="M8561">
        <v>346.1</v>
      </c>
      <c r="N8561">
        <f t="shared" si="133"/>
        <v>0</v>
      </c>
    </row>
    <row r="8562" spans="1:14" x14ac:dyDescent="0.2">
      <c r="A8562" t="s">
        <v>8837</v>
      </c>
      <c r="B8562" t="s">
        <v>34732</v>
      </c>
      <c r="I8562" t="s">
        <v>5</v>
      </c>
      <c r="J8562">
        <v>321.5</v>
      </c>
      <c r="M8562">
        <v>321.5</v>
      </c>
      <c r="N8562">
        <f t="shared" si="133"/>
        <v>0</v>
      </c>
    </row>
    <row r="8563" spans="1:14" x14ac:dyDescent="0.2">
      <c r="A8563" t="s">
        <v>8838</v>
      </c>
      <c r="B8563" t="s">
        <v>34733</v>
      </c>
      <c r="I8563" t="s">
        <v>5</v>
      </c>
      <c r="J8563">
        <v>545.77</v>
      </c>
      <c r="M8563">
        <v>545.77</v>
      </c>
      <c r="N8563">
        <f t="shared" si="133"/>
        <v>0</v>
      </c>
    </row>
    <row r="8564" spans="1:14" x14ac:dyDescent="0.2">
      <c r="A8564" t="s">
        <v>8839</v>
      </c>
      <c r="B8564" t="s">
        <v>34733</v>
      </c>
      <c r="I8564" t="s">
        <v>5</v>
      </c>
      <c r="J8564">
        <v>505.32</v>
      </c>
      <c r="M8564">
        <v>505.32</v>
      </c>
      <c r="N8564">
        <f t="shared" si="133"/>
        <v>0</v>
      </c>
    </row>
    <row r="8565" spans="1:14" x14ac:dyDescent="0.2">
      <c r="A8565" t="s">
        <v>8840</v>
      </c>
      <c r="B8565" t="s">
        <v>34734</v>
      </c>
      <c r="I8565" t="s">
        <v>3</v>
      </c>
      <c r="J8565">
        <v>0.88</v>
      </c>
      <c r="M8565">
        <v>0.88</v>
      </c>
      <c r="N8565">
        <f t="shared" si="133"/>
        <v>0</v>
      </c>
    </row>
    <row r="8566" spans="1:14" x14ac:dyDescent="0.2">
      <c r="A8566" t="s">
        <v>8841</v>
      </c>
      <c r="B8566" t="s">
        <v>34734</v>
      </c>
      <c r="I8566" t="s">
        <v>3</v>
      </c>
      <c r="J8566">
        <v>0.76</v>
      </c>
      <c r="M8566">
        <v>0.76</v>
      </c>
      <c r="N8566">
        <f t="shared" si="133"/>
        <v>0</v>
      </c>
    </row>
    <row r="8567" spans="1:14" x14ac:dyDescent="0.2">
      <c r="A8567" t="s">
        <v>8842</v>
      </c>
      <c r="B8567" t="s">
        <v>8843</v>
      </c>
      <c r="I8567" t="s">
        <v>3</v>
      </c>
      <c r="J8567">
        <v>2.2200000000000002</v>
      </c>
      <c r="M8567">
        <v>2.2200000000000002</v>
      </c>
      <c r="N8567">
        <f t="shared" si="133"/>
        <v>0</v>
      </c>
    </row>
    <row r="8568" spans="1:14" x14ac:dyDescent="0.2">
      <c r="A8568" t="s">
        <v>8844</v>
      </c>
      <c r="B8568" t="s">
        <v>8843</v>
      </c>
      <c r="I8568" t="s">
        <v>3</v>
      </c>
      <c r="J8568">
        <v>1.9300000000000002</v>
      </c>
      <c r="M8568">
        <v>1.9300000000000002</v>
      </c>
      <c r="N8568">
        <f t="shared" si="133"/>
        <v>0</v>
      </c>
    </row>
    <row r="8569" spans="1:14" x14ac:dyDescent="0.2">
      <c r="A8569" t="s">
        <v>8845</v>
      </c>
      <c r="B8569" t="s">
        <v>34735</v>
      </c>
      <c r="I8569" t="s">
        <v>3</v>
      </c>
      <c r="J8569">
        <v>29.9</v>
      </c>
      <c r="M8569">
        <v>29.9</v>
      </c>
      <c r="N8569">
        <f t="shared" si="133"/>
        <v>0</v>
      </c>
    </row>
    <row r="8570" spans="1:14" x14ac:dyDescent="0.2">
      <c r="A8570" t="s">
        <v>8846</v>
      </c>
      <c r="B8570" t="s">
        <v>34735</v>
      </c>
      <c r="I8570" t="s">
        <v>3</v>
      </c>
      <c r="J8570">
        <v>25.94</v>
      </c>
      <c r="M8570">
        <v>25.94</v>
      </c>
      <c r="N8570">
        <f t="shared" si="133"/>
        <v>0</v>
      </c>
    </row>
    <row r="8571" spans="1:14" x14ac:dyDescent="0.2">
      <c r="A8571" t="s">
        <v>8847</v>
      </c>
      <c r="B8571" t="s">
        <v>34736</v>
      </c>
      <c r="I8571" t="s">
        <v>114</v>
      </c>
      <c r="J8571">
        <v>3033.56</v>
      </c>
      <c r="M8571">
        <v>3033.56</v>
      </c>
      <c r="N8571">
        <f t="shared" si="133"/>
        <v>0</v>
      </c>
    </row>
    <row r="8572" spans="1:14" x14ac:dyDescent="0.2">
      <c r="A8572" t="s">
        <v>8848</v>
      </c>
      <c r="B8572" t="s">
        <v>34736</v>
      </c>
      <c r="I8572" t="s">
        <v>114</v>
      </c>
      <c r="J8572">
        <v>2634.48</v>
      </c>
      <c r="M8572">
        <v>2634.48</v>
      </c>
      <c r="N8572">
        <f t="shared" si="133"/>
        <v>0</v>
      </c>
    </row>
    <row r="8573" spans="1:14" x14ac:dyDescent="0.2">
      <c r="A8573" t="s">
        <v>8849</v>
      </c>
      <c r="B8573" t="s">
        <v>34737</v>
      </c>
      <c r="I8573" t="s">
        <v>114</v>
      </c>
      <c r="J8573">
        <v>1229.08</v>
      </c>
      <c r="M8573">
        <v>1229.08</v>
      </c>
      <c r="N8573">
        <f t="shared" si="133"/>
        <v>0</v>
      </c>
    </row>
    <row r="8574" spans="1:14" x14ac:dyDescent="0.2">
      <c r="A8574" t="s">
        <v>8850</v>
      </c>
      <c r="B8574" t="s">
        <v>34737</v>
      </c>
      <c r="I8574" t="s">
        <v>114</v>
      </c>
      <c r="J8574">
        <v>1071.27</v>
      </c>
      <c r="M8574">
        <v>1071.27</v>
      </c>
      <c r="N8574">
        <f t="shared" si="133"/>
        <v>0</v>
      </c>
    </row>
    <row r="8575" spans="1:14" x14ac:dyDescent="0.2">
      <c r="A8575" t="s">
        <v>8851</v>
      </c>
      <c r="B8575" t="s">
        <v>8852</v>
      </c>
      <c r="I8575" t="s">
        <v>3</v>
      </c>
      <c r="J8575">
        <v>3.69</v>
      </c>
      <c r="M8575">
        <v>3.69</v>
      </c>
      <c r="N8575">
        <f t="shared" si="133"/>
        <v>0</v>
      </c>
    </row>
    <row r="8576" spans="1:14" x14ac:dyDescent="0.2">
      <c r="A8576" t="s">
        <v>8853</v>
      </c>
      <c r="B8576" t="s">
        <v>8852</v>
      </c>
      <c r="I8576" t="s">
        <v>3</v>
      </c>
      <c r="J8576">
        <v>3.2</v>
      </c>
      <c r="M8576">
        <v>3.2</v>
      </c>
      <c r="N8576">
        <f t="shared" si="133"/>
        <v>0</v>
      </c>
    </row>
    <row r="8577" spans="1:14" x14ac:dyDescent="0.2">
      <c r="A8577" t="s">
        <v>8854</v>
      </c>
      <c r="B8577" t="s">
        <v>34738</v>
      </c>
      <c r="I8577" t="s">
        <v>5</v>
      </c>
      <c r="J8577">
        <v>76.069999999999993</v>
      </c>
      <c r="M8577">
        <v>76.069999999999993</v>
      </c>
      <c r="N8577">
        <f t="shared" si="133"/>
        <v>0</v>
      </c>
    </row>
    <row r="8578" spans="1:14" x14ac:dyDescent="0.2">
      <c r="A8578" t="s">
        <v>8855</v>
      </c>
      <c r="B8578" t="s">
        <v>34738</v>
      </c>
      <c r="I8578" t="s">
        <v>5</v>
      </c>
      <c r="J8578">
        <v>66.09</v>
      </c>
      <c r="M8578">
        <v>66.09</v>
      </c>
      <c r="N8578">
        <f t="shared" si="133"/>
        <v>0</v>
      </c>
    </row>
    <row r="8579" spans="1:14" x14ac:dyDescent="0.2">
      <c r="A8579" t="s">
        <v>8856</v>
      </c>
      <c r="B8579" t="s">
        <v>34739</v>
      </c>
      <c r="I8579" t="s">
        <v>114</v>
      </c>
      <c r="J8579">
        <v>1210.94</v>
      </c>
      <c r="M8579">
        <v>1210.94</v>
      </c>
      <c r="N8579">
        <f t="shared" si="133"/>
        <v>0</v>
      </c>
    </row>
    <row r="8580" spans="1:14" x14ac:dyDescent="0.2">
      <c r="A8580" t="s">
        <v>8857</v>
      </c>
      <c r="B8580" t="s">
        <v>34739</v>
      </c>
      <c r="I8580" t="s">
        <v>114</v>
      </c>
      <c r="J8580">
        <v>1052.73</v>
      </c>
      <c r="M8580">
        <v>1052.73</v>
      </c>
      <c r="N8580">
        <f t="shared" ref="N8580:N8643" si="134">J8580-M8580</f>
        <v>0</v>
      </c>
    </row>
    <row r="8581" spans="1:14" x14ac:dyDescent="0.2">
      <c r="A8581" t="s">
        <v>8858</v>
      </c>
      <c r="B8581" t="s">
        <v>8859</v>
      </c>
      <c r="I8581" t="s">
        <v>1030</v>
      </c>
      <c r="J8581">
        <v>307.45999999999998</v>
      </c>
      <c r="M8581">
        <v>307.45999999999998</v>
      </c>
      <c r="N8581">
        <f t="shared" si="134"/>
        <v>0</v>
      </c>
    </row>
    <row r="8582" spans="1:14" x14ac:dyDescent="0.2">
      <c r="A8582" t="s">
        <v>8860</v>
      </c>
      <c r="B8582" t="s">
        <v>8859</v>
      </c>
      <c r="I8582" t="s">
        <v>1030</v>
      </c>
      <c r="J8582">
        <v>267.36</v>
      </c>
      <c r="M8582">
        <v>267.36</v>
      </c>
      <c r="N8582">
        <f t="shared" si="134"/>
        <v>0</v>
      </c>
    </row>
    <row r="8583" spans="1:14" x14ac:dyDescent="0.2">
      <c r="A8583" t="s">
        <v>8861</v>
      </c>
      <c r="B8583" t="s">
        <v>8862</v>
      </c>
      <c r="I8583" t="s">
        <v>4</v>
      </c>
      <c r="J8583">
        <v>0.28999999999999998</v>
      </c>
      <c r="M8583">
        <v>0.28999999999999998</v>
      </c>
      <c r="N8583">
        <f t="shared" si="134"/>
        <v>0</v>
      </c>
    </row>
    <row r="8584" spans="1:14" x14ac:dyDescent="0.2">
      <c r="A8584" t="s">
        <v>8863</v>
      </c>
      <c r="B8584" t="s">
        <v>8862</v>
      </c>
      <c r="I8584" t="s">
        <v>4</v>
      </c>
      <c r="J8584">
        <v>0.25</v>
      </c>
      <c r="M8584">
        <v>0.25</v>
      </c>
      <c r="N8584">
        <f t="shared" si="134"/>
        <v>0</v>
      </c>
    </row>
    <row r="8585" spans="1:14" x14ac:dyDescent="0.2">
      <c r="A8585" t="s">
        <v>8864</v>
      </c>
      <c r="B8585" t="s">
        <v>8865</v>
      </c>
      <c r="I8585" t="s">
        <v>4</v>
      </c>
      <c r="J8585">
        <v>1.47</v>
      </c>
      <c r="M8585">
        <v>1.47</v>
      </c>
      <c r="N8585">
        <f t="shared" si="134"/>
        <v>0</v>
      </c>
    </row>
    <row r="8586" spans="1:14" x14ac:dyDescent="0.2">
      <c r="A8586" t="s">
        <v>8866</v>
      </c>
      <c r="B8586" t="s">
        <v>8865</v>
      </c>
      <c r="I8586" t="s">
        <v>4</v>
      </c>
      <c r="J8586">
        <v>1.28</v>
      </c>
      <c r="M8586">
        <v>1.28</v>
      </c>
      <c r="N8586">
        <f t="shared" si="134"/>
        <v>0</v>
      </c>
    </row>
    <row r="8587" spans="1:14" x14ac:dyDescent="0.2">
      <c r="A8587" t="s">
        <v>8867</v>
      </c>
      <c r="B8587" t="s">
        <v>8868</v>
      </c>
      <c r="I8587" t="s">
        <v>3</v>
      </c>
      <c r="J8587">
        <v>1.18</v>
      </c>
      <c r="M8587">
        <v>1.18</v>
      </c>
      <c r="N8587">
        <f t="shared" si="134"/>
        <v>0</v>
      </c>
    </row>
    <row r="8588" spans="1:14" x14ac:dyDescent="0.2">
      <c r="A8588" t="s">
        <v>8869</v>
      </c>
      <c r="B8588" t="s">
        <v>8868</v>
      </c>
      <c r="I8588" t="s">
        <v>3</v>
      </c>
      <c r="J8588">
        <v>1.02</v>
      </c>
      <c r="M8588">
        <v>1.02</v>
      </c>
      <c r="N8588">
        <f t="shared" si="134"/>
        <v>0</v>
      </c>
    </row>
    <row r="8589" spans="1:14" x14ac:dyDescent="0.2">
      <c r="A8589" t="s">
        <v>8870</v>
      </c>
      <c r="B8589" t="s">
        <v>8871</v>
      </c>
      <c r="I8589" t="s">
        <v>3</v>
      </c>
      <c r="J8589">
        <v>3.69</v>
      </c>
      <c r="M8589">
        <v>3.69</v>
      </c>
      <c r="N8589">
        <f t="shared" si="134"/>
        <v>0</v>
      </c>
    </row>
    <row r="8590" spans="1:14" x14ac:dyDescent="0.2">
      <c r="A8590" t="s">
        <v>8872</v>
      </c>
      <c r="B8590" t="s">
        <v>8871</v>
      </c>
      <c r="I8590" t="s">
        <v>3</v>
      </c>
      <c r="J8590">
        <v>3.2</v>
      </c>
      <c r="M8590">
        <v>3.2</v>
      </c>
      <c r="N8590">
        <f t="shared" si="134"/>
        <v>0</v>
      </c>
    </row>
    <row r="8591" spans="1:14" x14ac:dyDescent="0.2">
      <c r="A8591" t="s">
        <v>8873</v>
      </c>
      <c r="B8591" t="s">
        <v>8874</v>
      </c>
      <c r="I8591" t="s">
        <v>3</v>
      </c>
      <c r="J8591">
        <v>0.17</v>
      </c>
      <c r="M8591">
        <v>0.17</v>
      </c>
      <c r="N8591">
        <f t="shared" si="134"/>
        <v>0</v>
      </c>
    </row>
    <row r="8592" spans="1:14" x14ac:dyDescent="0.2">
      <c r="A8592" t="s">
        <v>8875</v>
      </c>
      <c r="B8592" t="s">
        <v>8874</v>
      </c>
      <c r="I8592" t="s">
        <v>3</v>
      </c>
      <c r="J8592">
        <v>0.15</v>
      </c>
      <c r="M8592">
        <v>0.15</v>
      </c>
      <c r="N8592">
        <f t="shared" si="134"/>
        <v>0</v>
      </c>
    </row>
    <row r="8593" spans="1:14" x14ac:dyDescent="0.2">
      <c r="A8593" t="s">
        <v>8876</v>
      </c>
      <c r="B8593" t="s">
        <v>34740</v>
      </c>
      <c r="I8593" t="s">
        <v>3</v>
      </c>
      <c r="J8593">
        <v>2.95</v>
      </c>
      <c r="M8593">
        <v>2.95</v>
      </c>
      <c r="N8593">
        <f t="shared" si="134"/>
        <v>0</v>
      </c>
    </row>
    <row r="8594" spans="1:14" x14ac:dyDescent="0.2">
      <c r="A8594" t="s">
        <v>8877</v>
      </c>
      <c r="B8594" t="s">
        <v>34740</v>
      </c>
      <c r="I8594" t="s">
        <v>3</v>
      </c>
      <c r="J8594">
        <v>2.56</v>
      </c>
      <c r="M8594">
        <v>2.56</v>
      </c>
      <c r="N8594">
        <f t="shared" si="134"/>
        <v>0</v>
      </c>
    </row>
    <row r="8595" spans="1:14" x14ac:dyDescent="0.2">
      <c r="A8595" t="s">
        <v>8878</v>
      </c>
      <c r="B8595" t="s">
        <v>8879</v>
      </c>
      <c r="I8595" t="s">
        <v>20</v>
      </c>
      <c r="J8595">
        <v>85.09</v>
      </c>
      <c r="M8595">
        <v>85.09</v>
      </c>
      <c r="N8595">
        <f t="shared" si="134"/>
        <v>0</v>
      </c>
    </row>
    <row r="8596" spans="1:14" x14ac:dyDescent="0.2">
      <c r="A8596" t="s">
        <v>8880</v>
      </c>
      <c r="B8596" t="s">
        <v>8879</v>
      </c>
      <c r="I8596" t="s">
        <v>20</v>
      </c>
      <c r="J8596">
        <v>84.1</v>
      </c>
      <c r="M8596">
        <v>84.1</v>
      </c>
      <c r="N8596">
        <f t="shared" si="134"/>
        <v>0</v>
      </c>
    </row>
    <row r="8597" spans="1:14" x14ac:dyDescent="0.2">
      <c r="A8597" t="s">
        <v>8881</v>
      </c>
      <c r="B8597" t="s">
        <v>8882</v>
      </c>
      <c r="I8597" t="s">
        <v>114</v>
      </c>
      <c r="J8597">
        <v>933.46</v>
      </c>
      <c r="M8597">
        <v>933.46</v>
      </c>
      <c r="N8597">
        <f t="shared" si="134"/>
        <v>0</v>
      </c>
    </row>
    <row r="8598" spans="1:14" x14ac:dyDescent="0.2">
      <c r="A8598" t="s">
        <v>8883</v>
      </c>
      <c r="B8598" t="s">
        <v>8882</v>
      </c>
      <c r="I8598" t="s">
        <v>114</v>
      </c>
      <c r="J8598">
        <v>857.22</v>
      </c>
      <c r="M8598">
        <v>857.22</v>
      </c>
      <c r="N8598">
        <f t="shared" si="134"/>
        <v>0</v>
      </c>
    </row>
    <row r="8599" spans="1:14" x14ac:dyDescent="0.2">
      <c r="A8599" t="s">
        <v>8884</v>
      </c>
      <c r="B8599" t="s">
        <v>8885</v>
      </c>
      <c r="I8599" t="s">
        <v>114</v>
      </c>
      <c r="J8599">
        <v>553.30999999999995</v>
      </c>
      <c r="M8599">
        <v>553.30999999999995</v>
      </c>
      <c r="N8599">
        <f t="shared" si="134"/>
        <v>0</v>
      </c>
    </row>
    <row r="8600" spans="1:14" x14ac:dyDescent="0.2">
      <c r="A8600" t="s">
        <v>8886</v>
      </c>
      <c r="B8600" t="s">
        <v>8885</v>
      </c>
      <c r="I8600" t="s">
        <v>114</v>
      </c>
      <c r="J8600">
        <v>513.76</v>
      </c>
      <c r="M8600">
        <v>513.76</v>
      </c>
      <c r="N8600">
        <f t="shared" si="134"/>
        <v>0</v>
      </c>
    </row>
    <row r="8601" spans="1:14" x14ac:dyDescent="0.2">
      <c r="A8601" t="s">
        <v>8887</v>
      </c>
      <c r="B8601" t="s">
        <v>34741</v>
      </c>
      <c r="I8601" t="s">
        <v>114</v>
      </c>
      <c r="J8601">
        <v>731.05</v>
      </c>
      <c r="M8601">
        <v>731.05</v>
      </c>
      <c r="N8601">
        <f t="shared" si="134"/>
        <v>0</v>
      </c>
    </row>
    <row r="8602" spans="1:14" x14ac:dyDescent="0.2">
      <c r="A8602" t="s">
        <v>8888</v>
      </c>
      <c r="B8602" t="s">
        <v>34741</v>
      </c>
      <c r="I8602" t="s">
        <v>114</v>
      </c>
      <c r="J8602">
        <v>699.41</v>
      </c>
      <c r="M8602">
        <v>699.41</v>
      </c>
      <c r="N8602">
        <f t="shared" si="134"/>
        <v>0</v>
      </c>
    </row>
    <row r="8603" spans="1:14" x14ac:dyDescent="0.2">
      <c r="A8603" t="s">
        <v>8889</v>
      </c>
      <c r="B8603" t="s">
        <v>34742</v>
      </c>
      <c r="I8603" t="s">
        <v>114</v>
      </c>
      <c r="J8603">
        <v>59.16</v>
      </c>
      <c r="M8603">
        <v>59.16</v>
      </c>
      <c r="N8603">
        <f t="shared" si="134"/>
        <v>0</v>
      </c>
    </row>
    <row r="8604" spans="1:14" x14ac:dyDescent="0.2">
      <c r="A8604" t="s">
        <v>8890</v>
      </c>
      <c r="B8604" t="s">
        <v>34742</v>
      </c>
      <c r="I8604" t="s">
        <v>114</v>
      </c>
      <c r="J8604">
        <v>51.25</v>
      </c>
      <c r="M8604">
        <v>51.25</v>
      </c>
      <c r="N8604">
        <f t="shared" si="134"/>
        <v>0</v>
      </c>
    </row>
    <row r="8605" spans="1:14" x14ac:dyDescent="0.2">
      <c r="A8605" t="s">
        <v>8891</v>
      </c>
      <c r="B8605" t="s">
        <v>34743</v>
      </c>
      <c r="I8605" t="s">
        <v>114</v>
      </c>
      <c r="J8605">
        <v>2875.51</v>
      </c>
      <c r="M8605">
        <v>2875.51</v>
      </c>
      <c r="N8605">
        <f t="shared" si="134"/>
        <v>0</v>
      </c>
    </row>
    <row r="8606" spans="1:14" x14ac:dyDescent="0.2">
      <c r="A8606" t="s">
        <v>8892</v>
      </c>
      <c r="B8606" t="s">
        <v>34743</v>
      </c>
      <c r="I8606" t="s">
        <v>114</v>
      </c>
      <c r="J8606">
        <v>2799.27</v>
      </c>
      <c r="M8606">
        <v>2799.27</v>
      </c>
      <c r="N8606">
        <f t="shared" si="134"/>
        <v>0</v>
      </c>
    </row>
    <row r="8607" spans="1:14" x14ac:dyDescent="0.2">
      <c r="A8607" t="s">
        <v>8893</v>
      </c>
      <c r="B8607" t="s">
        <v>8894</v>
      </c>
      <c r="I8607" t="s">
        <v>114</v>
      </c>
      <c r="J8607">
        <v>1634.71</v>
      </c>
      <c r="M8607">
        <v>1634.71</v>
      </c>
      <c r="N8607">
        <f t="shared" si="134"/>
        <v>0</v>
      </c>
    </row>
    <row r="8608" spans="1:14" x14ac:dyDescent="0.2">
      <c r="A8608" t="s">
        <v>8895</v>
      </c>
      <c r="B8608" t="s">
        <v>8894</v>
      </c>
      <c r="I8608" t="s">
        <v>114</v>
      </c>
      <c r="J8608">
        <v>1558.47</v>
      </c>
      <c r="M8608">
        <v>1558.47</v>
      </c>
      <c r="N8608">
        <f t="shared" si="134"/>
        <v>0</v>
      </c>
    </row>
    <row r="8609" spans="1:14" x14ac:dyDescent="0.2">
      <c r="A8609" t="s">
        <v>8896</v>
      </c>
      <c r="B8609" t="s">
        <v>22144</v>
      </c>
      <c r="I8609" t="s">
        <v>20</v>
      </c>
      <c r="J8609">
        <v>379.04</v>
      </c>
      <c r="M8609">
        <v>379.04</v>
      </c>
      <c r="N8609">
        <f t="shared" si="134"/>
        <v>0</v>
      </c>
    </row>
    <row r="8610" spans="1:14" x14ac:dyDescent="0.2">
      <c r="A8610" t="s">
        <v>8897</v>
      </c>
      <c r="B8610" t="s">
        <v>22144</v>
      </c>
      <c r="I8610" t="s">
        <v>20</v>
      </c>
      <c r="J8610">
        <v>379.04</v>
      </c>
      <c r="M8610">
        <v>379.04</v>
      </c>
      <c r="N8610">
        <f t="shared" si="134"/>
        <v>0</v>
      </c>
    </row>
    <row r="8611" spans="1:14" x14ac:dyDescent="0.2">
      <c r="A8611" t="s">
        <v>8898</v>
      </c>
      <c r="B8611" t="s">
        <v>8899</v>
      </c>
      <c r="I8611" t="s">
        <v>20</v>
      </c>
      <c r="J8611">
        <v>281</v>
      </c>
      <c r="M8611">
        <v>281</v>
      </c>
      <c r="N8611">
        <f t="shared" si="134"/>
        <v>0</v>
      </c>
    </row>
    <row r="8612" spans="1:14" x14ac:dyDescent="0.2">
      <c r="A8612" t="s">
        <v>8900</v>
      </c>
      <c r="B8612" t="s">
        <v>8899</v>
      </c>
      <c r="I8612" t="s">
        <v>20</v>
      </c>
      <c r="J8612">
        <v>275.86</v>
      </c>
      <c r="M8612">
        <v>275.86</v>
      </c>
      <c r="N8612">
        <f t="shared" si="134"/>
        <v>0</v>
      </c>
    </row>
    <row r="8613" spans="1:14" x14ac:dyDescent="0.2">
      <c r="A8613" t="s">
        <v>8901</v>
      </c>
      <c r="B8613" t="s">
        <v>34744</v>
      </c>
      <c r="I8613" t="s">
        <v>20</v>
      </c>
      <c r="J8613">
        <v>180</v>
      </c>
      <c r="M8613">
        <v>180</v>
      </c>
      <c r="N8613">
        <f t="shared" si="134"/>
        <v>0</v>
      </c>
    </row>
    <row r="8614" spans="1:14" x14ac:dyDescent="0.2">
      <c r="A8614" t="s">
        <v>8902</v>
      </c>
      <c r="B8614" t="s">
        <v>34744</v>
      </c>
      <c r="I8614" t="s">
        <v>20</v>
      </c>
      <c r="J8614">
        <v>180</v>
      </c>
      <c r="M8614">
        <v>180</v>
      </c>
      <c r="N8614">
        <f t="shared" si="134"/>
        <v>0</v>
      </c>
    </row>
    <row r="8615" spans="1:14" x14ac:dyDescent="0.2">
      <c r="A8615" t="s">
        <v>8903</v>
      </c>
      <c r="B8615" t="s">
        <v>34745</v>
      </c>
      <c r="I8615" t="s">
        <v>5</v>
      </c>
      <c r="J8615">
        <v>118.32</v>
      </c>
      <c r="M8615">
        <v>118.32</v>
      </c>
      <c r="N8615">
        <f t="shared" si="134"/>
        <v>0</v>
      </c>
    </row>
    <row r="8616" spans="1:14" x14ac:dyDescent="0.2">
      <c r="A8616" t="s">
        <v>8904</v>
      </c>
      <c r="B8616" t="s">
        <v>34745</v>
      </c>
      <c r="I8616" t="s">
        <v>5</v>
      </c>
      <c r="J8616">
        <v>102.5</v>
      </c>
      <c r="M8616">
        <v>102.5</v>
      </c>
      <c r="N8616">
        <f t="shared" si="134"/>
        <v>0</v>
      </c>
    </row>
    <row r="8617" spans="1:14" x14ac:dyDescent="0.2">
      <c r="A8617" t="s">
        <v>8905</v>
      </c>
      <c r="B8617" t="s">
        <v>34746</v>
      </c>
      <c r="I8617" t="s">
        <v>5</v>
      </c>
      <c r="J8617">
        <v>155.30000000000001</v>
      </c>
      <c r="M8617">
        <v>155.30000000000001</v>
      </c>
      <c r="N8617">
        <f t="shared" si="134"/>
        <v>0</v>
      </c>
    </row>
    <row r="8618" spans="1:14" x14ac:dyDescent="0.2">
      <c r="A8618" t="s">
        <v>8906</v>
      </c>
      <c r="B8618" t="s">
        <v>34746</v>
      </c>
      <c r="I8618" t="s">
        <v>5</v>
      </c>
      <c r="J8618">
        <v>134.53</v>
      </c>
      <c r="M8618">
        <v>134.53</v>
      </c>
      <c r="N8618">
        <f t="shared" si="134"/>
        <v>0</v>
      </c>
    </row>
    <row r="8619" spans="1:14" x14ac:dyDescent="0.2">
      <c r="A8619" t="s">
        <v>8907</v>
      </c>
      <c r="B8619" t="s">
        <v>34747</v>
      </c>
      <c r="I8619" t="s">
        <v>5</v>
      </c>
      <c r="J8619">
        <v>179.7</v>
      </c>
      <c r="M8619">
        <v>179.7</v>
      </c>
      <c r="N8619">
        <f t="shared" si="134"/>
        <v>0</v>
      </c>
    </row>
    <row r="8620" spans="1:14" x14ac:dyDescent="0.2">
      <c r="A8620" t="s">
        <v>8908</v>
      </c>
      <c r="B8620" t="s">
        <v>34747</v>
      </c>
      <c r="I8620" t="s">
        <v>5</v>
      </c>
      <c r="J8620">
        <v>155.68</v>
      </c>
      <c r="M8620">
        <v>155.68</v>
      </c>
      <c r="N8620">
        <f t="shared" si="134"/>
        <v>0</v>
      </c>
    </row>
    <row r="8621" spans="1:14" x14ac:dyDescent="0.2">
      <c r="A8621" t="s">
        <v>8909</v>
      </c>
      <c r="B8621" t="s">
        <v>34748</v>
      </c>
      <c r="I8621" t="s">
        <v>3</v>
      </c>
      <c r="J8621">
        <v>1.67</v>
      </c>
      <c r="M8621">
        <v>1.67</v>
      </c>
      <c r="N8621">
        <f t="shared" si="134"/>
        <v>0</v>
      </c>
    </row>
    <row r="8622" spans="1:14" x14ac:dyDescent="0.2">
      <c r="A8622" t="s">
        <v>8910</v>
      </c>
      <c r="B8622" t="s">
        <v>34748</v>
      </c>
      <c r="I8622" t="s">
        <v>3</v>
      </c>
      <c r="J8622">
        <v>1.48</v>
      </c>
      <c r="M8622">
        <v>1.48</v>
      </c>
      <c r="N8622">
        <f t="shared" si="134"/>
        <v>0</v>
      </c>
    </row>
    <row r="8623" spans="1:14" x14ac:dyDescent="0.2">
      <c r="A8623" t="s">
        <v>8911</v>
      </c>
      <c r="B8623" t="s">
        <v>8912</v>
      </c>
      <c r="I8623" t="s">
        <v>4</v>
      </c>
      <c r="J8623">
        <v>22.18</v>
      </c>
      <c r="M8623">
        <v>22.18</v>
      </c>
      <c r="N8623">
        <f t="shared" si="134"/>
        <v>0</v>
      </c>
    </row>
    <row r="8624" spans="1:14" x14ac:dyDescent="0.2">
      <c r="A8624" t="s">
        <v>8913</v>
      </c>
      <c r="B8624" t="s">
        <v>8912</v>
      </c>
      <c r="I8624" t="s">
        <v>4</v>
      </c>
      <c r="J8624">
        <v>19.21</v>
      </c>
      <c r="M8624">
        <v>19.21</v>
      </c>
      <c r="N8624">
        <f t="shared" si="134"/>
        <v>0</v>
      </c>
    </row>
    <row r="8625" spans="1:14" x14ac:dyDescent="0.2">
      <c r="A8625" t="s">
        <v>8914</v>
      </c>
      <c r="B8625" t="s">
        <v>34749</v>
      </c>
      <c r="I8625" t="s">
        <v>5</v>
      </c>
      <c r="J8625">
        <v>11.09</v>
      </c>
      <c r="M8625">
        <v>11.09</v>
      </c>
      <c r="N8625">
        <f t="shared" si="134"/>
        <v>0</v>
      </c>
    </row>
    <row r="8626" spans="1:14" x14ac:dyDescent="0.2">
      <c r="A8626" t="s">
        <v>8915</v>
      </c>
      <c r="B8626" t="s">
        <v>34749</v>
      </c>
      <c r="I8626" t="s">
        <v>5</v>
      </c>
      <c r="J8626">
        <v>9.6</v>
      </c>
      <c r="M8626">
        <v>9.6</v>
      </c>
      <c r="N8626">
        <f t="shared" si="134"/>
        <v>0</v>
      </c>
    </row>
    <row r="8627" spans="1:14" x14ac:dyDescent="0.2">
      <c r="A8627" t="s">
        <v>8916</v>
      </c>
      <c r="B8627" t="s">
        <v>8917</v>
      </c>
      <c r="I8627" t="s">
        <v>5</v>
      </c>
      <c r="J8627">
        <v>73.95</v>
      </c>
      <c r="M8627">
        <v>73.95</v>
      </c>
      <c r="N8627">
        <f t="shared" si="134"/>
        <v>0</v>
      </c>
    </row>
    <row r="8628" spans="1:14" x14ac:dyDescent="0.2">
      <c r="A8628" t="s">
        <v>8918</v>
      </c>
      <c r="B8628" t="s">
        <v>8917</v>
      </c>
      <c r="I8628" t="s">
        <v>5</v>
      </c>
      <c r="J8628">
        <v>64.06</v>
      </c>
      <c r="M8628">
        <v>64.06</v>
      </c>
      <c r="N8628">
        <f t="shared" si="134"/>
        <v>0</v>
      </c>
    </row>
    <row r="8629" spans="1:14" x14ac:dyDescent="0.2">
      <c r="A8629" t="s">
        <v>8919</v>
      </c>
      <c r="B8629" t="s">
        <v>34750</v>
      </c>
      <c r="I8629" t="s">
        <v>20</v>
      </c>
      <c r="J8629">
        <v>162.1</v>
      </c>
      <c r="M8629">
        <v>162.1</v>
      </c>
      <c r="N8629">
        <f t="shared" si="134"/>
        <v>0</v>
      </c>
    </row>
    <row r="8630" spans="1:14" x14ac:dyDescent="0.2">
      <c r="A8630" t="s">
        <v>8920</v>
      </c>
      <c r="B8630" t="s">
        <v>34750</v>
      </c>
      <c r="I8630" t="s">
        <v>20</v>
      </c>
      <c r="J8630">
        <v>157.15</v>
      </c>
      <c r="M8630">
        <v>157.15</v>
      </c>
      <c r="N8630">
        <f t="shared" si="134"/>
        <v>0</v>
      </c>
    </row>
    <row r="8631" spans="1:14" x14ac:dyDescent="0.2">
      <c r="A8631" t="s">
        <v>8921</v>
      </c>
      <c r="B8631" t="s">
        <v>34751</v>
      </c>
      <c r="I8631" t="s">
        <v>3</v>
      </c>
      <c r="J8631">
        <v>17.579999999999998</v>
      </c>
      <c r="M8631">
        <v>17.579999999999998</v>
      </c>
      <c r="N8631">
        <f t="shared" si="134"/>
        <v>0</v>
      </c>
    </row>
    <row r="8632" spans="1:14" x14ac:dyDescent="0.2">
      <c r="A8632" t="s">
        <v>8922</v>
      </c>
      <c r="B8632" t="s">
        <v>34751</v>
      </c>
      <c r="I8632" t="s">
        <v>3</v>
      </c>
      <c r="J8632">
        <v>16.55</v>
      </c>
      <c r="M8632">
        <v>16.55</v>
      </c>
      <c r="N8632">
        <f t="shared" si="134"/>
        <v>0</v>
      </c>
    </row>
    <row r="8633" spans="1:14" x14ac:dyDescent="0.2">
      <c r="A8633" t="s">
        <v>8923</v>
      </c>
      <c r="B8633" t="s">
        <v>34752</v>
      </c>
      <c r="I8633" t="s">
        <v>3</v>
      </c>
      <c r="J8633">
        <v>25.82</v>
      </c>
      <c r="M8633">
        <v>25.82</v>
      </c>
      <c r="N8633">
        <f t="shared" si="134"/>
        <v>0</v>
      </c>
    </row>
    <row r="8634" spans="1:14" x14ac:dyDescent="0.2">
      <c r="A8634" t="s">
        <v>8924</v>
      </c>
      <c r="B8634" t="s">
        <v>34752</v>
      </c>
      <c r="I8634" t="s">
        <v>3</v>
      </c>
      <c r="J8634">
        <v>24.44</v>
      </c>
      <c r="M8634">
        <v>24.44</v>
      </c>
      <c r="N8634">
        <f t="shared" si="134"/>
        <v>0</v>
      </c>
    </row>
    <row r="8635" spans="1:14" x14ac:dyDescent="0.2">
      <c r="A8635" t="s">
        <v>8925</v>
      </c>
      <c r="B8635" t="s">
        <v>34753</v>
      </c>
      <c r="I8635" t="s">
        <v>3</v>
      </c>
      <c r="J8635">
        <v>14.35</v>
      </c>
      <c r="M8635">
        <v>14.35</v>
      </c>
      <c r="N8635">
        <f t="shared" si="134"/>
        <v>0</v>
      </c>
    </row>
    <row r="8636" spans="1:14" x14ac:dyDescent="0.2">
      <c r="A8636" t="s">
        <v>8926</v>
      </c>
      <c r="B8636" t="s">
        <v>34753</v>
      </c>
      <c r="I8636" t="s">
        <v>3</v>
      </c>
      <c r="J8636">
        <v>13.56</v>
      </c>
      <c r="M8636">
        <v>13.56</v>
      </c>
      <c r="N8636">
        <f t="shared" si="134"/>
        <v>0</v>
      </c>
    </row>
    <row r="8637" spans="1:14" x14ac:dyDescent="0.2">
      <c r="A8637" t="s">
        <v>8927</v>
      </c>
      <c r="B8637" t="s">
        <v>34754</v>
      </c>
      <c r="I8637" t="s">
        <v>20</v>
      </c>
      <c r="J8637">
        <v>139.93</v>
      </c>
      <c r="M8637">
        <v>139.93</v>
      </c>
      <c r="N8637">
        <f t="shared" si="134"/>
        <v>0</v>
      </c>
    </row>
    <row r="8638" spans="1:14" x14ac:dyDescent="0.2">
      <c r="A8638" t="s">
        <v>8928</v>
      </c>
      <c r="B8638" t="s">
        <v>34754</v>
      </c>
      <c r="I8638" t="s">
        <v>20</v>
      </c>
      <c r="J8638">
        <v>134.99</v>
      </c>
      <c r="M8638">
        <v>134.99</v>
      </c>
      <c r="N8638">
        <f t="shared" si="134"/>
        <v>0</v>
      </c>
    </row>
    <row r="8639" spans="1:14" x14ac:dyDescent="0.2">
      <c r="A8639" t="s">
        <v>8929</v>
      </c>
      <c r="B8639" t="s">
        <v>8787</v>
      </c>
      <c r="I8639" t="s">
        <v>114</v>
      </c>
      <c r="J8639">
        <v>4710.68</v>
      </c>
      <c r="M8639">
        <v>4710.68</v>
      </c>
      <c r="N8639">
        <f t="shared" si="134"/>
        <v>0</v>
      </c>
    </row>
    <row r="8640" spans="1:14" x14ac:dyDescent="0.2">
      <c r="A8640" t="s">
        <v>8930</v>
      </c>
      <c r="B8640" t="s">
        <v>8787</v>
      </c>
      <c r="I8640" t="s">
        <v>114</v>
      </c>
      <c r="J8640">
        <v>4479.88</v>
      </c>
      <c r="M8640">
        <v>4479.88</v>
      </c>
      <c r="N8640">
        <f t="shared" si="134"/>
        <v>0</v>
      </c>
    </row>
    <row r="8641" spans="1:14" x14ac:dyDescent="0.2">
      <c r="A8641" t="s">
        <v>8931</v>
      </c>
      <c r="B8641" t="s">
        <v>34755</v>
      </c>
      <c r="I8641" t="s">
        <v>4</v>
      </c>
      <c r="J8641">
        <v>52.97</v>
      </c>
      <c r="M8641">
        <v>52.97</v>
      </c>
      <c r="N8641">
        <f t="shared" si="134"/>
        <v>0</v>
      </c>
    </row>
    <row r="8642" spans="1:14" x14ac:dyDescent="0.2">
      <c r="A8642" t="s">
        <v>8932</v>
      </c>
      <c r="B8642" t="s">
        <v>34755</v>
      </c>
      <c r="I8642" t="s">
        <v>4</v>
      </c>
      <c r="J8642">
        <v>49</v>
      </c>
      <c r="M8642">
        <v>49</v>
      </c>
      <c r="N8642">
        <f t="shared" si="134"/>
        <v>0</v>
      </c>
    </row>
    <row r="8643" spans="1:14" x14ac:dyDescent="0.2">
      <c r="A8643" t="s">
        <v>8933</v>
      </c>
      <c r="B8643" t="s">
        <v>34756</v>
      </c>
      <c r="I8643" t="s">
        <v>4</v>
      </c>
      <c r="J8643">
        <v>31.7</v>
      </c>
      <c r="M8643">
        <v>31.7</v>
      </c>
      <c r="N8643">
        <f t="shared" si="134"/>
        <v>0</v>
      </c>
    </row>
    <row r="8644" spans="1:14" x14ac:dyDescent="0.2">
      <c r="A8644" t="s">
        <v>8934</v>
      </c>
      <c r="B8644" t="s">
        <v>34756</v>
      </c>
      <c r="I8644" t="s">
        <v>4</v>
      </c>
      <c r="J8644">
        <v>28.98</v>
      </c>
      <c r="M8644">
        <v>28.98</v>
      </c>
      <c r="N8644">
        <f t="shared" ref="N8644:N8707" si="135">J8644-M8644</f>
        <v>0</v>
      </c>
    </row>
    <row r="8645" spans="1:14" x14ac:dyDescent="0.2">
      <c r="A8645" t="s">
        <v>8935</v>
      </c>
      <c r="B8645" t="s">
        <v>34757</v>
      </c>
      <c r="I8645" t="s">
        <v>4</v>
      </c>
      <c r="J8645">
        <v>35</v>
      </c>
      <c r="M8645">
        <v>35</v>
      </c>
      <c r="N8645">
        <f t="shared" si="135"/>
        <v>0</v>
      </c>
    </row>
    <row r="8646" spans="1:14" x14ac:dyDescent="0.2">
      <c r="A8646" t="s">
        <v>8936</v>
      </c>
      <c r="B8646" t="s">
        <v>34757</v>
      </c>
      <c r="I8646" t="s">
        <v>4</v>
      </c>
      <c r="J8646">
        <v>33.520000000000003</v>
      </c>
      <c r="M8646">
        <v>33.520000000000003</v>
      </c>
      <c r="N8646">
        <f t="shared" si="135"/>
        <v>0</v>
      </c>
    </row>
    <row r="8647" spans="1:14" x14ac:dyDescent="0.2">
      <c r="A8647" t="s">
        <v>8937</v>
      </c>
      <c r="B8647" t="s">
        <v>34758</v>
      </c>
      <c r="I8647" t="s">
        <v>5</v>
      </c>
      <c r="J8647">
        <v>360.86</v>
      </c>
      <c r="M8647">
        <v>360.86</v>
      </c>
      <c r="N8647">
        <f t="shared" si="135"/>
        <v>0</v>
      </c>
    </row>
    <row r="8648" spans="1:14" x14ac:dyDescent="0.2">
      <c r="A8648" t="s">
        <v>8938</v>
      </c>
      <c r="B8648" t="s">
        <v>34758</v>
      </c>
      <c r="I8648" t="s">
        <v>5</v>
      </c>
      <c r="J8648">
        <v>330.13</v>
      </c>
      <c r="M8648">
        <v>330.13</v>
      </c>
      <c r="N8648">
        <f t="shared" si="135"/>
        <v>0</v>
      </c>
    </row>
    <row r="8649" spans="1:14" x14ac:dyDescent="0.2">
      <c r="A8649" t="s">
        <v>8939</v>
      </c>
      <c r="B8649" t="s">
        <v>34759</v>
      </c>
      <c r="I8649" t="s">
        <v>4</v>
      </c>
      <c r="J8649">
        <v>258.58999999999997</v>
      </c>
      <c r="M8649">
        <v>258.58999999999997</v>
      </c>
      <c r="N8649">
        <f t="shared" si="135"/>
        <v>0</v>
      </c>
    </row>
    <row r="8650" spans="1:14" x14ac:dyDescent="0.2">
      <c r="A8650" t="s">
        <v>8940</v>
      </c>
      <c r="B8650" t="s">
        <v>34759</v>
      </c>
      <c r="I8650" t="s">
        <v>4</v>
      </c>
      <c r="J8650">
        <v>236.37</v>
      </c>
      <c r="M8650">
        <v>236.37</v>
      </c>
      <c r="N8650">
        <f t="shared" si="135"/>
        <v>0</v>
      </c>
    </row>
    <row r="8651" spans="1:14" x14ac:dyDescent="0.2">
      <c r="A8651" t="s">
        <v>8941</v>
      </c>
      <c r="B8651" t="s">
        <v>34760</v>
      </c>
      <c r="I8651" t="s">
        <v>5</v>
      </c>
      <c r="J8651">
        <v>682.65</v>
      </c>
      <c r="M8651">
        <v>682.65</v>
      </c>
      <c r="N8651">
        <f t="shared" si="135"/>
        <v>0</v>
      </c>
    </row>
    <row r="8652" spans="1:14" x14ac:dyDescent="0.2">
      <c r="A8652" t="s">
        <v>8942</v>
      </c>
      <c r="B8652" t="s">
        <v>34760</v>
      </c>
      <c r="I8652" t="s">
        <v>5</v>
      </c>
      <c r="J8652">
        <v>630.91999999999996</v>
      </c>
      <c r="M8652">
        <v>630.91999999999996</v>
      </c>
      <c r="N8652">
        <f t="shared" si="135"/>
        <v>0</v>
      </c>
    </row>
    <row r="8653" spans="1:14" x14ac:dyDescent="0.2">
      <c r="A8653" t="s">
        <v>8943</v>
      </c>
      <c r="B8653" t="s">
        <v>34761</v>
      </c>
      <c r="I8653" t="s">
        <v>5</v>
      </c>
      <c r="J8653">
        <v>1195.44</v>
      </c>
      <c r="M8653">
        <v>1195.44</v>
      </c>
      <c r="N8653">
        <f t="shared" si="135"/>
        <v>0</v>
      </c>
    </row>
    <row r="8654" spans="1:14" x14ac:dyDescent="0.2">
      <c r="A8654" t="s">
        <v>8944</v>
      </c>
      <c r="B8654" t="s">
        <v>34761</v>
      </c>
      <c r="I8654" t="s">
        <v>5</v>
      </c>
      <c r="J8654">
        <v>1102.02</v>
      </c>
      <c r="M8654">
        <v>1102.02</v>
      </c>
      <c r="N8654">
        <f t="shared" si="135"/>
        <v>0</v>
      </c>
    </row>
    <row r="8655" spans="1:14" x14ac:dyDescent="0.2">
      <c r="A8655" t="s">
        <v>8945</v>
      </c>
      <c r="B8655" t="s">
        <v>34762</v>
      </c>
      <c r="I8655" t="s">
        <v>5</v>
      </c>
      <c r="J8655">
        <v>412</v>
      </c>
      <c r="M8655">
        <v>412</v>
      </c>
      <c r="N8655">
        <f t="shared" si="135"/>
        <v>0</v>
      </c>
    </row>
    <row r="8656" spans="1:14" x14ac:dyDescent="0.2">
      <c r="A8656" t="s">
        <v>8946</v>
      </c>
      <c r="B8656" t="s">
        <v>34762</v>
      </c>
      <c r="I8656" t="s">
        <v>5</v>
      </c>
      <c r="J8656">
        <v>412</v>
      </c>
      <c r="M8656">
        <v>412</v>
      </c>
      <c r="N8656">
        <f t="shared" si="135"/>
        <v>0</v>
      </c>
    </row>
    <row r="8657" spans="1:14" x14ac:dyDescent="0.2">
      <c r="A8657" t="s">
        <v>8947</v>
      </c>
      <c r="B8657" t="s">
        <v>34763</v>
      </c>
      <c r="I8657" t="s">
        <v>5</v>
      </c>
      <c r="J8657">
        <v>221.46</v>
      </c>
      <c r="M8657">
        <v>221.46</v>
      </c>
      <c r="N8657">
        <f t="shared" si="135"/>
        <v>0</v>
      </c>
    </row>
    <row r="8658" spans="1:14" x14ac:dyDescent="0.2">
      <c r="A8658" t="s">
        <v>8948</v>
      </c>
      <c r="B8658" t="s">
        <v>34763</v>
      </c>
      <c r="I8658" t="s">
        <v>5</v>
      </c>
      <c r="J8658">
        <v>211</v>
      </c>
      <c r="M8658">
        <v>211</v>
      </c>
      <c r="N8658">
        <f t="shared" si="135"/>
        <v>0</v>
      </c>
    </row>
    <row r="8659" spans="1:14" x14ac:dyDescent="0.2">
      <c r="A8659" t="s">
        <v>8949</v>
      </c>
      <c r="B8659" t="s">
        <v>34764</v>
      </c>
      <c r="I8659" t="s">
        <v>5</v>
      </c>
      <c r="J8659">
        <v>611.87</v>
      </c>
      <c r="M8659">
        <v>611.87</v>
      </c>
      <c r="N8659">
        <f t="shared" si="135"/>
        <v>0</v>
      </c>
    </row>
    <row r="8660" spans="1:14" x14ac:dyDescent="0.2">
      <c r="A8660" t="s">
        <v>8950</v>
      </c>
      <c r="B8660" t="s">
        <v>34764</v>
      </c>
      <c r="I8660" t="s">
        <v>5</v>
      </c>
      <c r="J8660">
        <v>590.1</v>
      </c>
      <c r="M8660">
        <v>590.1</v>
      </c>
      <c r="N8660">
        <f t="shared" si="135"/>
        <v>0</v>
      </c>
    </row>
    <row r="8661" spans="1:14" x14ac:dyDescent="0.2">
      <c r="A8661" t="s">
        <v>8951</v>
      </c>
      <c r="B8661" t="s">
        <v>34765</v>
      </c>
      <c r="I8661" t="s">
        <v>5</v>
      </c>
      <c r="J8661">
        <v>1942.54</v>
      </c>
      <c r="M8661">
        <v>1942.54</v>
      </c>
      <c r="N8661">
        <f t="shared" si="135"/>
        <v>0</v>
      </c>
    </row>
    <row r="8662" spans="1:14" x14ac:dyDescent="0.2">
      <c r="A8662" t="s">
        <v>8952</v>
      </c>
      <c r="B8662" t="s">
        <v>34765</v>
      </c>
      <c r="I8662" t="s">
        <v>5</v>
      </c>
      <c r="J8662">
        <v>1786.39</v>
      </c>
      <c r="M8662">
        <v>1786.39</v>
      </c>
      <c r="N8662">
        <f t="shared" si="135"/>
        <v>0</v>
      </c>
    </row>
    <row r="8663" spans="1:14" x14ac:dyDescent="0.2">
      <c r="A8663" t="s">
        <v>8953</v>
      </c>
      <c r="B8663" t="s">
        <v>34766</v>
      </c>
      <c r="I8663" t="s">
        <v>4</v>
      </c>
      <c r="J8663">
        <v>948.37</v>
      </c>
      <c r="M8663">
        <v>948.37</v>
      </c>
      <c r="N8663">
        <f t="shared" si="135"/>
        <v>0</v>
      </c>
    </row>
    <row r="8664" spans="1:14" x14ac:dyDescent="0.2">
      <c r="A8664" t="s">
        <v>8954</v>
      </c>
      <c r="B8664" t="s">
        <v>34766</v>
      </c>
      <c r="I8664" t="s">
        <v>4</v>
      </c>
      <c r="J8664">
        <v>853.32</v>
      </c>
      <c r="M8664">
        <v>853.32</v>
      </c>
      <c r="N8664">
        <f t="shared" si="135"/>
        <v>0</v>
      </c>
    </row>
    <row r="8665" spans="1:14" x14ac:dyDescent="0.2">
      <c r="A8665" t="s">
        <v>8955</v>
      </c>
      <c r="B8665" t="s">
        <v>34767</v>
      </c>
      <c r="I8665" t="s">
        <v>5</v>
      </c>
      <c r="J8665">
        <v>1489.63</v>
      </c>
      <c r="M8665">
        <v>1489.63</v>
      </c>
      <c r="N8665">
        <f t="shared" si="135"/>
        <v>0</v>
      </c>
    </row>
    <row r="8666" spans="1:14" x14ac:dyDescent="0.2">
      <c r="A8666" t="s">
        <v>8956</v>
      </c>
      <c r="B8666" t="s">
        <v>34767</v>
      </c>
      <c r="I8666" t="s">
        <v>5</v>
      </c>
      <c r="J8666">
        <v>1432.2</v>
      </c>
      <c r="M8666">
        <v>1432.2</v>
      </c>
      <c r="N8666">
        <f t="shared" si="135"/>
        <v>0</v>
      </c>
    </row>
    <row r="8667" spans="1:14" x14ac:dyDescent="0.2">
      <c r="A8667" t="s">
        <v>8957</v>
      </c>
      <c r="B8667" t="s">
        <v>34768</v>
      </c>
      <c r="I8667" t="s">
        <v>5</v>
      </c>
      <c r="J8667">
        <v>609.11</v>
      </c>
      <c r="M8667">
        <v>609.11</v>
      </c>
      <c r="N8667">
        <f t="shared" si="135"/>
        <v>0</v>
      </c>
    </row>
    <row r="8668" spans="1:14" x14ac:dyDescent="0.2">
      <c r="A8668" t="s">
        <v>8958</v>
      </c>
      <c r="B8668" t="s">
        <v>34768</v>
      </c>
      <c r="I8668" t="s">
        <v>5</v>
      </c>
      <c r="J8668">
        <v>583.94000000000005</v>
      </c>
      <c r="M8668">
        <v>583.94000000000005</v>
      </c>
      <c r="N8668">
        <f t="shared" si="135"/>
        <v>0</v>
      </c>
    </row>
    <row r="8669" spans="1:14" x14ac:dyDescent="0.2">
      <c r="A8669" t="s">
        <v>8959</v>
      </c>
      <c r="B8669" t="s">
        <v>22145</v>
      </c>
      <c r="I8669" t="s">
        <v>5</v>
      </c>
      <c r="J8669">
        <v>785.37</v>
      </c>
      <c r="M8669">
        <v>785.37</v>
      </c>
      <c r="N8669">
        <f t="shared" si="135"/>
        <v>0</v>
      </c>
    </row>
    <row r="8670" spans="1:14" x14ac:dyDescent="0.2">
      <c r="A8670" t="s">
        <v>8960</v>
      </c>
      <c r="B8670" t="s">
        <v>22145</v>
      </c>
      <c r="I8670" t="s">
        <v>5</v>
      </c>
      <c r="J8670">
        <v>765.04</v>
      </c>
      <c r="M8670">
        <v>765.04</v>
      </c>
      <c r="N8670">
        <f t="shared" si="135"/>
        <v>0</v>
      </c>
    </row>
    <row r="8671" spans="1:14" x14ac:dyDescent="0.2">
      <c r="A8671" t="s">
        <v>8961</v>
      </c>
      <c r="B8671" t="s">
        <v>34769</v>
      </c>
      <c r="I8671" t="s">
        <v>5</v>
      </c>
      <c r="J8671">
        <v>222.35</v>
      </c>
      <c r="M8671">
        <v>222.35</v>
      </c>
      <c r="N8671">
        <f t="shared" si="135"/>
        <v>0</v>
      </c>
    </row>
    <row r="8672" spans="1:14" x14ac:dyDescent="0.2">
      <c r="A8672" t="s">
        <v>8962</v>
      </c>
      <c r="B8672" t="s">
        <v>34769</v>
      </c>
      <c r="I8672" t="s">
        <v>5</v>
      </c>
      <c r="J8672">
        <v>213.45</v>
      </c>
      <c r="M8672">
        <v>213.45</v>
      </c>
      <c r="N8672">
        <f t="shared" si="135"/>
        <v>0</v>
      </c>
    </row>
    <row r="8673" spans="1:14" x14ac:dyDescent="0.2">
      <c r="A8673" t="s">
        <v>8963</v>
      </c>
      <c r="B8673" t="s">
        <v>34770</v>
      </c>
      <c r="I8673" t="s">
        <v>5</v>
      </c>
      <c r="J8673">
        <v>81.400000000000006</v>
      </c>
      <c r="M8673">
        <v>81.400000000000006</v>
      </c>
      <c r="N8673">
        <f t="shared" si="135"/>
        <v>0</v>
      </c>
    </row>
    <row r="8674" spans="1:14" x14ac:dyDescent="0.2">
      <c r="A8674" t="s">
        <v>8964</v>
      </c>
      <c r="B8674" t="s">
        <v>34770</v>
      </c>
      <c r="I8674" t="s">
        <v>5</v>
      </c>
      <c r="J8674">
        <v>74.56</v>
      </c>
      <c r="M8674">
        <v>74.56</v>
      </c>
      <c r="N8674">
        <f t="shared" si="135"/>
        <v>0</v>
      </c>
    </row>
    <row r="8675" spans="1:14" x14ac:dyDescent="0.2">
      <c r="A8675" t="s">
        <v>8965</v>
      </c>
      <c r="B8675" t="s">
        <v>34771</v>
      </c>
      <c r="I8675" t="s">
        <v>5</v>
      </c>
      <c r="J8675">
        <v>108.72</v>
      </c>
      <c r="M8675">
        <v>108.72</v>
      </c>
      <c r="N8675">
        <f t="shared" si="135"/>
        <v>0</v>
      </c>
    </row>
    <row r="8676" spans="1:14" x14ac:dyDescent="0.2">
      <c r="A8676" t="s">
        <v>8966</v>
      </c>
      <c r="B8676" t="s">
        <v>34771</v>
      </c>
      <c r="I8676" t="s">
        <v>5</v>
      </c>
      <c r="J8676">
        <v>95.44</v>
      </c>
      <c r="M8676">
        <v>95.44</v>
      </c>
      <c r="N8676">
        <f t="shared" si="135"/>
        <v>0</v>
      </c>
    </row>
    <row r="8677" spans="1:14" x14ac:dyDescent="0.2">
      <c r="A8677" t="s">
        <v>8967</v>
      </c>
      <c r="B8677" t="s">
        <v>34772</v>
      </c>
      <c r="I8677" t="s">
        <v>5</v>
      </c>
      <c r="J8677">
        <v>1839.53</v>
      </c>
      <c r="M8677">
        <v>1839.53</v>
      </c>
      <c r="N8677">
        <f t="shared" si="135"/>
        <v>0</v>
      </c>
    </row>
    <row r="8678" spans="1:14" x14ac:dyDescent="0.2">
      <c r="A8678" t="s">
        <v>8968</v>
      </c>
      <c r="B8678" t="s">
        <v>34772</v>
      </c>
      <c r="I8678" t="s">
        <v>5</v>
      </c>
      <c r="J8678">
        <v>1734.62</v>
      </c>
      <c r="M8678">
        <v>1734.62</v>
      </c>
      <c r="N8678">
        <f t="shared" si="135"/>
        <v>0</v>
      </c>
    </row>
    <row r="8679" spans="1:14" x14ac:dyDescent="0.2">
      <c r="A8679" t="s">
        <v>8969</v>
      </c>
      <c r="B8679" t="s">
        <v>34773</v>
      </c>
      <c r="I8679" t="s">
        <v>3</v>
      </c>
      <c r="J8679">
        <v>243.95</v>
      </c>
      <c r="M8679">
        <v>243.95</v>
      </c>
      <c r="N8679">
        <f t="shared" si="135"/>
        <v>0</v>
      </c>
    </row>
    <row r="8680" spans="1:14" x14ac:dyDescent="0.2">
      <c r="A8680" t="s">
        <v>8970</v>
      </c>
      <c r="B8680" t="s">
        <v>34773</v>
      </c>
      <c r="I8680" t="s">
        <v>3</v>
      </c>
      <c r="J8680">
        <v>234.97</v>
      </c>
      <c r="M8680">
        <v>234.97</v>
      </c>
      <c r="N8680">
        <f t="shared" si="135"/>
        <v>0</v>
      </c>
    </row>
    <row r="8681" spans="1:14" x14ac:dyDescent="0.2">
      <c r="A8681" t="s">
        <v>8971</v>
      </c>
      <c r="B8681" t="s">
        <v>34774</v>
      </c>
      <c r="I8681" t="s">
        <v>3</v>
      </c>
      <c r="J8681">
        <v>223.32</v>
      </c>
      <c r="M8681">
        <v>223.32</v>
      </c>
      <c r="N8681">
        <f t="shared" si="135"/>
        <v>0</v>
      </c>
    </row>
    <row r="8682" spans="1:14" x14ac:dyDescent="0.2">
      <c r="A8682" t="s">
        <v>8972</v>
      </c>
      <c r="B8682" t="s">
        <v>34774</v>
      </c>
      <c r="I8682" t="s">
        <v>3</v>
      </c>
      <c r="J8682">
        <v>212.89</v>
      </c>
      <c r="M8682">
        <v>212.89</v>
      </c>
      <c r="N8682">
        <f t="shared" si="135"/>
        <v>0</v>
      </c>
    </row>
    <row r="8683" spans="1:14" x14ac:dyDescent="0.2">
      <c r="A8683" t="s">
        <v>8973</v>
      </c>
      <c r="B8683" t="s">
        <v>34775</v>
      </c>
      <c r="I8683" t="s">
        <v>3</v>
      </c>
      <c r="J8683">
        <v>271.05</v>
      </c>
      <c r="M8683">
        <v>271.05</v>
      </c>
      <c r="N8683">
        <f t="shared" si="135"/>
        <v>0</v>
      </c>
    </row>
    <row r="8684" spans="1:14" x14ac:dyDescent="0.2">
      <c r="A8684" t="s">
        <v>8974</v>
      </c>
      <c r="B8684" t="s">
        <v>34775</v>
      </c>
      <c r="I8684" t="s">
        <v>3</v>
      </c>
      <c r="J8684">
        <v>254.04</v>
      </c>
      <c r="M8684">
        <v>254.04</v>
      </c>
      <c r="N8684">
        <f t="shared" si="135"/>
        <v>0</v>
      </c>
    </row>
    <row r="8685" spans="1:14" x14ac:dyDescent="0.2">
      <c r="A8685" t="s">
        <v>8975</v>
      </c>
      <c r="B8685" t="s">
        <v>34776</v>
      </c>
      <c r="I8685" t="s">
        <v>3</v>
      </c>
      <c r="J8685">
        <v>306.73</v>
      </c>
      <c r="M8685">
        <v>306.73</v>
      </c>
      <c r="N8685">
        <f t="shared" si="135"/>
        <v>0</v>
      </c>
    </row>
    <row r="8686" spans="1:14" x14ac:dyDescent="0.2">
      <c r="A8686" t="s">
        <v>8976</v>
      </c>
      <c r="B8686" t="s">
        <v>34776</v>
      </c>
      <c r="I8686" t="s">
        <v>3</v>
      </c>
      <c r="J8686">
        <v>293.57</v>
      </c>
      <c r="M8686">
        <v>293.57</v>
      </c>
      <c r="N8686">
        <f t="shared" si="135"/>
        <v>0</v>
      </c>
    </row>
    <row r="8687" spans="1:14" x14ac:dyDescent="0.2">
      <c r="A8687" t="s">
        <v>8977</v>
      </c>
      <c r="B8687" t="s">
        <v>34777</v>
      </c>
      <c r="I8687" t="s">
        <v>3</v>
      </c>
      <c r="J8687">
        <v>272.58999999999997</v>
      </c>
      <c r="M8687">
        <v>272.58999999999997</v>
      </c>
      <c r="N8687">
        <f t="shared" si="135"/>
        <v>0</v>
      </c>
    </row>
    <row r="8688" spans="1:14" x14ac:dyDescent="0.2">
      <c r="A8688" t="s">
        <v>8978</v>
      </c>
      <c r="B8688" t="s">
        <v>34777</v>
      </c>
      <c r="I8688" t="s">
        <v>3</v>
      </c>
      <c r="J8688">
        <v>261.95</v>
      </c>
      <c r="M8688">
        <v>261.95</v>
      </c>
      <c r="N8688">
        <f t="shared" si="135"/>
        <v>0</v>
      </c>
    </row>
    <row r="8689" spans="1:14" x14ac:dyDescent="0.2">
      <c r="A8689" t="s">
        <v>8979</v>
      </c>
      <c r="B8689" t="s">
        <v>34778</v>
      </c>
      <c r="I8689" t="s">
        <v>3</v>
      </c>
      <c r="J8689">
        <v>242.4</v>
      </c>
      <c r="M8689">
        <v>242.4</v>
      </c>
      <c r="N8689">
        <f t="shared" si="135"/>
        <v>0</v>
      </c>
    </row>
    <row r="8690" spans="1:14" x14ac:dyDescent="0.2">
      <c r="A8690" t="s">
        <v>8980</v>
      </c>
      <c r="B8690" t="s">
        <v>34778</v>
      </c>
      <c r="I8690" t="s">
        <v>3</v>
      </c>
      <c r="J8690">
        <v>233.39</v>
      </c>
      <c r="M8690">
        <v>233.39</v>
      </c>
      <c r="N8690">
        <f t="shared" si="135"/>
        <v>0</v>
      </c>
    </row>
    <row r="8691" spans="1:14" x14ac:dyDescent="0.2">
      <c r="A8691" t="s">
        <v>8981</v>
      </c>
      <c r="B8691" t="s">
        <v>34779</v>
      </c>
      <c r="I8691" t="s">
        <v>3</v>
      </c>
      <c r="J8691">
        <v>198.66</v>
      </c>
      <c r="M8691">
        <v>198.66</v>
      </c>
      <c r="N8691">
        <f t="shared" si="135"/>
        <v>0</v>
      </c>
    </row>
    <row r="8692" spans="1:14" x14ac:dyDescent="0.2">
      <c r="A8692" t="s">
        <v>8982</v>
      </c>
      <c r="B8692" t="s">
        <v>34779</v>
      </c>
      <c r="I8692" t="s">
        <v>3</v>
      </c>
      <c r="J8692">
        <v>195.06</v>
      </c>
      <c r="M8692">
        <v>195.06</v>
      </c>
      <c r="N8692">
        <f t="shared" si="135"/>
        <v>0</v>
      </c>
    </row>
    <row r="8693" spans="1:14" x14ac:dyDescent="0.2">
      <c r="A8693" t="s">
        <v>8983</v>
      </c>
      <c r="B8693" t="s">
        <v>34780</v>
      </c>
      <c r="I8693" t="s">
        <v>3</v>
      </c>
      <c r="J8693">
        <v>340.9</v>
      </c>
      <c r="M8693">
        <v>340.9</v>
      </c>
      <c r="N8693">
        <f t="shared" si="135"/>
        <v>0</v>
      </c>
    </row>
    <row r="8694" spans="1:14" x14ac:dyDescent="0.2">
      <c r="A8694" t="s">
        <v>8984</v>
      </c>
      <c r="B8694" t="s">
        <v>34780</v>
      </c>
      <c r="I8694" t="s">
        <v>3</v>
      </c>
      <c r="J8694">
        <v>325.54000000000002</v>
      </c>
      <c r="M8694">
        <v>325.54000000000002</v>
      </c>
      <c r="N8694">
        <f t="shared" si="135"/>
        <v>0</v>
      </c>
    </row>
    <row r="8695" spans="1:14" x14ac:dyDescent="0.2">
      <c r="A8695" t="s">
        <v>8985</v>
      </c>
      <c r="B8695" t="s">
        <v>34781</v>
      </c>
      <c r="I8695" t="s">
        <v>3</v>
      </c>
      <c r="J8695">
        <v>188.54</v>
      </c>
      <c r="M8695">
        <v>188.54</v>
      </c>
      <c r="N8695">
        <f t="shared" si="135"/>
        <v>0</v>
      </c>
    </row>
    <row r="8696" spans="1:14" x14ac:dyDescent="0.2">
      <c r="A8696" t="s">
        <v>8986</v>
      </c>
      <c r="B8696" t="s">
        <v>34781</v>
      </c>
      <c r="I8696" t="s">
        <v>3</v>
      </c>
      <c r="J8696">
        <v>177.24</v>
      </c>
      <c r="M8696">
        <v>177.24</v>
      </c>
      <c r="N8696">
        <f t="shared" si="135"/>
        <v>0</v>
      </c>
    </row>
    <row r="8697" spans="1:14" x14ac:dyDescent="0.2">
      <c r="A8697" t="s">
        <v>8987</v>
      </c>
      <c r="B8697" t="s">
        <v>34782</v>
      </c>
      <c r="I8697" t="s">
        <v>3</v>
      </c>
      <c r="J8697">
        <v>259.19</v>
      </c>
      <c r="M8697">
        <v>259.19</v>
      </c>
      <c r="N8697">
        <f t="shared" si="135"/>
        <v>0</v>
      </c>
    </row>
    <row r="8698" spans="1:14" x14ac:dyDescent="0.2">
      <c r="A8698" t="s">
        <v>8988</v>
      </c>
      <c r="B8698" t="s">
        <v>34782</v>
      </c>
      <c r="I8698" t="s">
        <v>3</v>
      </c>
      <c r="J8698">
        <v>248.57</v>
      </c>
      <c r="M8698">
        <v>248.57</v>
      </c>
      <c r="N8698">
        <f t="shared" si="135"/>
        <v>0</v>
      </c>
    </row>
    <row r="8699" spans="1:14" x14ac:dyDescent="0.2">
      <c r="A8699" t="s">
        <v>8989</v>
      </c>
      <c r="B8699" t="s">
        <v>34783</v>
      </c>
      <c r="I8699" t="s">
        <v>3</v>
      </c>
      <c r="J8699">
        <v>231.74</v>
      </c>
      <c r="M8699">
        <v>231.74</v>
      </c>
      <c r="N8699">
        <f t="shared" si="135"/>
        <v>0</v>
      </c>
    </row>
    <row r="8700" spans="1:14" x14ac:dyDescent="0.2">
      <c r="A8700" t="s">
        <v>8990</v>
      </c>
      <c r="B8700" t="s">
        <v>34783</v>
      </c>
      <c r="I8700" t="s">
        <v>3</v>
      </c>
      <c r="J8700">
        <v>221.78</v>
      </c>
      <c r="M8700">
        <v>221.78</v>
      </c>
      <c r="N8700">
        <f t="shared" si="135"/>
        <v>0</v>
      </c>
    </row>
    <row r="8701" spans="1:14" x14ac:dyDescent="0.2">
      <c r="A8701" t="s">
        <v>8991</v>
      </c>
      <c r="B8701" t="s">
        <v>34784</v>
      </c>
      <c r="I8701" t="s">
        <v>3</v>
      </c>
      <c r="J8701">
        <v>213.18</v>
      </c>
      <c r="M8701">
        <v>213.18</v>
      </c>
      <c r="N8701">
        <f t="shared" si="135"/>
        <v>0</v>
      </c>
    </row>
    <row r="8702" spans="1:14" x14ac:dyDescent="0.2">
      <c r="A8702" t="s">
        <v>8992</v>
      </c>
      <c r="B8702" t="s">
        <v>34784</v>
      </c>
      <c r="I8702" t="s">
        <v>3</v>
      </c>
      <c r="J8702">
        <v>203.96</v>
      </c>
      <c r="M8702">
        <v>203.96</v>
      </c>
      <c r="N8702">
        <f t="shared" si="135"/>
        <v>0</v>
      </c>
    </row>
    <row r="8703" spans="1:14" x14ac:dyDescent="0.2">
      <c r="A8703" t="s">
        <v>8993</v>
      </c>
      <c r="B8703" t="s">
        <v>34785</v>
      </c>
      <c r="I8703" t="s">
        <v>3</v>
      </c>
      <c r="J8703">
        <v>189.5</v>
      </c>
      <c r="M8703">
        <v>189.5</v>
      </c>
      <c r="N8703">
        <f t="shared" si="135"/>
        <v>0</v>
      </c>
    </row>
    <row r="8704" spans="1:14" x14ac:dyDescent="0.2">
      <c r="A8704" t="s">
        <v>8994</v>
      </c>
      <c r="B8704" t="s">
        <v>34785</v>
      </c>
      <c r="I8704" t="s">
        <v>3</v>
      </c>
      <c r="J8704">
        <v>181.55</v>
      </c>
      <c r="M8704">
        <v>181.55</v>
      </c>
      <c r="N8704">
        <f t="shared" si="135"/>
        <v>0</v>
      </c>
    </row>
    <row r="8705" spans="1:14" x14ac:dyDescent="0.2">
      <c r="A8705" t="s">
        <v>8995</v>
      </c>
      <c r="B8705" t="s">
        <v>34786</v>
      </c>
      <c r="I8705" t="s">
        <v>3</v>
      </c>
      <c r="J8705">
        <v>301.73</v>
      </c>
      <c r="M8705">
        <v>301.73</v>
      </c>
      <c r="N8705">
        <f t="shared" si="135"/>
        <v>0</v>
      </c>
    </row>
    <row r="8706" spans="1:14" x14ac:dyDescent="0.2">
      <c r="A8706" t="s">
        <v>8996</v>
      </c>
      <c r="B8706" t="s">
        <v>34786</v>
      </c>
      <c r="I8706" t="s">
        <v>3</v>
      </c>
      <c r="J8706">
        <v>292.23</v>
      </c>
      <c r="M8706">
        <v>292.23</v>
      </c>
      <c r="N8706">
        <f t="shared" si="135"/>
        <v>0</v>
      </c>
    </row>
    <row r="8707" spans="1:14" x14ac:dyDescent="0.2">
      <c r="A8707" t="s">
        <v>8997</v>
      </c>
      <c r="B8707" t="s">
        <v>34787</v>
      </c>
      <c r="I8707" t="s">
        <v>3</v>
      </c>
      <c r="J8707">
        <v>294.02</v>
      </c>
      <c r="M8707">
        <v>294.02</v>
      </c>
      <c r="N8707">
        <f t="shared" si="135"/>
        <v>0</v>
      </c>
    </row>
    <row r="8708" spans="1:14" x14ac:dyDescent="0.2">
      <c r="A8708" t="s">
        <v>8998</v>
      </c>
      <c r="B8708" t="s">
        <v>34787</v>
      </c>
      <c r="I8708" t="s">
        <v>3</v>
      </c>
      <c r="J8708">
        <v>285.14</v>
      </c>
      <c r="M8708">
        <v>285.14</v>
      </c>
      <c r="N8708">
        <f t="shared" ref="N8708:N8771" si="136">J8708-M8708</f>
        <v>0</v>
      </c>
    </row>
    <row r="8709" spans="1:14" x14ac:dyDescent="0.2">
      <c r="A8709" t="s">
        <v>8999</v>
      </c>
      <c r="B8709" t="s">
        <v>34788</v>
      </c>
      <c r="I8709" t="s">
        <v>3</v>
      </c>
      <c r="J8709">
        <v>370.26</v>
      </c>
      <c r="M8709">
        <v>370.26</v>
      </c>
      <c r="N8709">
        <f t="shared" si="136"/>
        <v>0</v>
      </c>
    </row>
    <row r="8710" spans="1:14" x14ac:dyDescent="0.2">
      <c r="A8710" t="s">
        <v>9000</v>
      </c>
      <c r="B8710" t="s">
        <v>34788</v>
      </c>
      <c r="I8710" t="s">
        <v>3</v>
      </c>
      <c r="J8710">
        <v>361.2</v>
      </c>
      <c r="M8710">
        <v>361.2</v>
      </c>
      <c r="N8710">
        <f t="shared" si="136"/>
        <v>0</v>
      </c>
    </row>
    <row r="8711" spans="1:14" x14ac:dyDescent="0.2">
      <c r="A8711" t="s">
        <v>9001</v>
      </c>
      <c r="B8711" t="s">
        <v>34789</v>
      </c>
      <c r="I8711" t="s">
        <v>3</v>
      </c>
      <c r="J8711">
        <v>367.03</v>
      </c>
      <c r="M8711">
        <v>367.03</v>
      </c>
      <c r="N8711">
        <f t="shared" si="136"/>
        <v>0</v>
      </c>
    </row>
    <row r="8712" spans="1:14" x14ac:dyDescent="0.2">
      <c r="A8712" t="s">
        <v>9002</v>
      </c>
      <c r="B8712" t="s">
        <v>34789</v>
      </c>
      <c r="I8712" t="s">
        <v>3</v>
      </c>
      <c r="J8712">
        <v>358.84</v>
      </c>
      <c r="M8712">
        <v>358.84</v>
      </c>
      <c r="N8712">
        <f t="shared" si="136"/>
        <v>0</v>
      </c>
    </row>
    <row r="8713" spans="1:14" x14ac:dyDescent="0.2">
      <c r="A8713" t="s">
        <v>9003</v>
      </c>
      <c r="B8713" t="s">
        <v>34790</v>
      </c>
      <c r="I8713" t="s">
        <v>3</v>
      </c>
      <c r="J8713">
        <v>305.22000000000003</v>
      </c>
      <c r="M8713">
        <v>305.22000000000003</v>
      </c>
      <c r="N8713">
        <f t="shared" si="136"/>
        <v>0</v>
      </c>
    </row>
    <row r="8714" spans="1:14" x14ac:dyDescent="0.2">
      <c r="A8714" t="s">
        <v>9004</v>
      </c>
      <c r="B8714" t="s">
        <v>34790</v>
      </c>
      <c r="I8714" t="s">
        <v>3</v>
      </c>
      <c r="J8714">
        <v>298.61</v>
      </c>
      <c r="M8714">
        <v>298.61</v>
      </c>
      <c r="N8714">
        <f t="shared" si="136"/>
        <v>0</v>
      </c>
    </row>
    <row r="8715" spans="1:14" x14ac:dyDescent="0.2">
      <c r="A8715" t="s">
        <v>9005</v>
      </c>
      <c r="B8715" t="s">
        <v>34791</v>
      </c>
      <c r="I8715" t="s">
        <v>3</v>
      </c>
      <c r="J8715">
        <v>300.58</v>
      </c>
      <c r="M8715">
        <v>300.58</v>
      </c>
      <c r="N8715">
        <f t="shared" si="136"/>
        <v>0</v>
      </c>
    </row>
    <row r="8716" spans="1:14" x14ac:dyDescent="0.2">
      <c r="A8716" t="s">
        <v>9006</v>
      </c>
      <c r="B8716" t="s">
        <v>34791</v>
      </c>
      <c r="I8716" t="s">
        <v>3</v>
      </c>
      <c r="J8716">
        <v>291.93</v>
      </c>
      <c r="M8716">
        <v>291.93</v>
      </c>
      <c r="N8716">
        <f t="shared" si="136"/>
        <v>0</v>
      </c>
    </row>
    <row r="8717" spans="1:14" x14ac:dyDescent="0.2">
      <c r="A8717" t="s">
        <v>9007</v>
      </c>
      <c r="B8717" t="s">
        <v>34792</v>
      </c>
      <c r="I8717" t="s">
        <v>3</v>
      </c>
      <c r="J8717">
        <v>368.26</v>
      </c>
      <c r="M8717">
        <v>368.26</v>
      </c>
      <c r="N8717">
        <f t="shared" si="136"/>
        <v>0</v>
      </c>
    </row>
    <row r="8718" spans="1:14" x14ac:dyDescent="0.2">
      <c r="A8718" t="s">
        <v>9008</v>
      </c>
      <c r="B8718" t="s">
        <v>34792</v>
      </c>
      <c r="I8718" t="s">
        <v>3</v>
      </c>
      <c r="J8718">
        <v>359.62</v>
      </c>
      <c r="M8718">
        <v>359.62</v>
      </c>
      <c r="N8718">
        <f t="shared" si="136"/>
        <v>0</v>
      </c>
    </row>
    <row r="8719" spans="1:14" x14ac:dyDescent="0.2">
      <c r="A8719" t="s">
        <v>9009</v>
      </c>
      <c r="B8719" t="s">
        <v>34793</v>
      </c>
      <c r="I8719" t="s">
        <v>3</v>
      </c>
      <c r="J8719">
        <v>376.51</v>
      </c>
      <c r="M8719">
        <v>376.51</v>
      </c>
      <c r="N8719">
        <f t="shared" si="136"/>
        <v>0</v>
      </c>
    </row>
    <row r="8720" spans="1:14" x14ac:dyDescent="0.2">
      <c r="A8720" t="s">
        <v>9010</v>
      </c>
      <c r="B8720" t="s">
        <v>34793</v>
      </c>
      <c r="I8720" t="s">
        <v>3</v>
      </c>
      <c r="J8720">
        <v>367.81</v>
      </c>
      <c r="M8720">
        <v>367.81</v>
      </c>
      <c r="N8720">
        <f t="shared" si="136"/>
        <v>0</v>
      </c>
    </row>
    <row r="8721" spans="1:14" x14ac:dyDescent="0.2">
      <c r="A8721" t="s">
        <v>9011</v>
      </c>
      <c r="B8721" t="s">
        <v>34794</v>
      </c>
      <c r="I8721" t="s">
        <v>3</v>
      </c>
      <c r="J8721">
        <v>348.86</v>
      </c>
      <c r="M8721">
        <v>348.86</v>
      </c>
      <c r="N8721">
        <f t="shared" si="136"/>
        <v>0</v>
      </c>
    </row>
    <row r="8722" spans="1:14" x14ac:dyDescent="0.2">
      <c r="A8722" t="s">
        <v>9012</v>
      </c>
      <c r="B8722" t="s">
        <v>34794</v>
      </c>
      <c r="I8722" t="s">
        <v>3</v>
      </c>
      <c r="J8722">
        <v>340.2</v>
      </c>
      <c r="M8722">
        <v>340.2</v>
      </c>
      <c r="N8722">
        <f t="shared" si="136"/>
        <v>0</v>
      </c>
    </row>
    <row r="8723" spans="1:14" x14ac:dyDescent="0.2">
      <c r="A8723" t="s">
        <v>9013</v>
      </c>
      <c r="B8723" t="s">
        <v>34795</v>
      </c>
      <c r="I8723" t="s">
        <v>3</v>
      </c>
      <c r="J8723">
        <v>441.32</v>
      </c>
      <c r="M8723">
        <v>441.32</v>
      </c>
      <c r="N8723">
        <f t="shared" si="136"/>
        <v>0</v>
      </c>
    </row>
    <row r="8724" spans="1:14" x14ac:dyDescent="0.2">
      <c r="A8724" t="s">
        <v>9014</v>
      </c>
      <c r="B8724" t="s">
        <v>34795</v>
      </c>
      <c r="I8724" t="s">
        <v>3</v>
      </c>
      <c r="J8724">
        <v>432.35</v>
      </c>
      <c r="M8724">
        <v>432.35</v>
      </c>
      <c r="N8724">
        <f t="shared" si="136"/>
        <v>0</v>
      </c>
    </row>
    <row r="8725" spans="1:14" x14ac:dyDescent="0.2">
      <c r="A8725" t="s">
        <v>9015</v>
      </c>
      <c r="B8725" t="s">
        <v>34796</v>
      </c>
      <c r="I8725" t="s">
        <v>3</v>
      </c>
      <c r="J8725">
        <v>468.52</v>
      </c>
      <c r="M8725">
        <v>468.52</v>
      </c>
      <c r="N8725">
        <f t="shared" si="136"/>
        <v>0</v>
      </c>
    </row>
    <row r="8726" spans="1:14" x14ac:dyDescent="0.2">
      <c r="A8726" t="s">
        <v>9016</v>
      </c>
      <c r="B8726" t="s">
        <v>34796</v>
      </c>
      <c r="I8726" t="s">
        <v>3</v>
      </c>
      <c r="J8726">
        <v>458.66</v>
      </c>
      <c r="M8726">
        <v>458.66</v>
      </c>
      <c r="N8726">
        <f t="shared" si="136"/>
        <v>0</v>
      </c>
    </row>
    <row r="8727" spans="1:14" x14ac:dyDescent="0.2">
      <c r="A8727" t="s">
        <v>9017</v>
      </c>
      <c r="B8727" t="s">
        <v>34797</v>
      </c>
      <c r="I8727" t="s">
        <v>3</v>
      </c>
      <c r="J8727">
        <v>223.32</v>
      </c>
      <c r="M8727">
        <v>223.32</v>
      </c>
      <c r="N8727">
        <f t="shared" si="136"/>
        <v>0</v>
      </c>
    </row>
    <row r="8728" spans="1:14" x14ac:dyDescent="0.2">
      <c r="A8728" t="s">
        <v>9018</v>
      </c>
      <c r="B8728" t="s">
        <v>34797</v>
      </c>
      <c r="I8728" t="s">
        <v>3</v>
      </c>
      <c r="J8728">
        <v>212.89</v>
      </c>
      <c r="M8728">
        <v>212.89</v>
      </c>
      <c r="N8728">
        <f t="shared" si="136"/>
        <v>0</v>
      </c>
    </row>
    <row r="8729" spans="1:14" x14ac:dyDescent="0.2">
      <c r="A8729" t="s">
        <v>9019</v>
      </c>
      <c r="B8729" t="s">
        <v>34798</v>
      </c>
      <c r="I8729" t="s">
        <v>3</v>
      </c>
      <c r="J8729">
        <v>330.81</v>
      </c>
      <c r="M8729">
        <v>330.81</v>
      </c>
      <c r="N8729">
        <f t="shared" si="136"/>
        <v>0</v>
      </c>
    </row>
    <row r="8730" spans="1:14" x14ac:dyDescent="0.2">
      <c r="A8730" t="s">
        <v>9020</v>
      </c>
      <c r="B8730" t="s">
        <v>34798</v>
      </c>
      <c r="I8730" t="s">
        <v>3</v>
      </c>
      <c r="J8730">
        <v>325.18</v>
      </c>
      <c r="M8730">
        <v>325.18</v>
      </c>
      <c r="N8730">
        <f t="shared" si="136"/>
        <v>0</v>
      </c>
    </row>
    <row r="8731" spans="1:14" x14ac:dyDescent="0.2">
      <c r="A8731" t="s">
        <v>9021</v>
      </c>
      <c r="B8731" t="s">
        <v>34799</v>
      </c>
      <c r="I8731" t="s">
        <v>3</v>
      </c>
      <c r="J8731">
        <v>265.69</v>
      </c>
      <c r="M8731">
        <v>265.69</v>
      </c>
      <c r="N8731">
        <f t="shared" si="136"/>
        <v>0</v>
      </c>
    </row>
    <row r="8732" spans="1:14" x14ac:dyDescent="0.2">
      <c r="A8732" t="s">
        <v>9022</v>
      </c>
      <c r="B8732" t="s">
        <v>34799</v>
      </c>
      <c r="I8732" t="s">
        <v>3</v>
      </c>
      <c r="J8732">
        <v>251.99</v>
      </c>
      <c r="M8732">
        <v>251.99</v>
      </c>
      <c r="N8732">
        <f t="shared" si="136"/>
        <v>0</v>
      </c>
    </row>
    <row r="8733" spans="1:14" x14ac:dyDescent="0.2">
      <c r="A8733" t="s">
        <v>9023</v>
      </c>
      <c r="B8733" t="s">
        <v>41140</v>
      </c>
      <c r="I8733" t="s">
        <v>3</v>
      </c>
      <c r="J8733">
        <v>244.55</v>
      </c>
      <c r="M8733">
        <v>244.55</v>
      </c>
      <c r="N8733">
        <f t="shared" si="136"/>
        <v>0</v>
      </c>
    </row>
    <row r="8734" spans="1:14" x14ac:dyDescent="0.2">
      <c r="A8734" t="s">
        <v>9024</v>
      </c>
      <c r="B8734" t="s">
        <v>41140</v>
      </c>
      <c r="I8734" t="s">
        <v>3</v>
      </c>
      <c r="J8734">
        <v>230.85</v>
      </c>
      <c r="M8734">
        <v>230.85</v>
      </c>
      <c r="N8734">
        <f t="shared" si="136"/>
        <v>0</v>
      </c>
    </row>
    <row r="8735" spans="1:14" x14ac:dyDescent="0.2">
      <c r="A8735" t="s">
        <v>9025</v>
      </c>
      <c r="B8735" t="s">
        <v>41141</v>
      </c>
      <c r="I8735" t="s">
        <v>3</v>
      </c>
      <c r="J8735">
        <v>341.63</v>
      </c>
      <c r="M8735">
        <v>341.63</v>
      </c>
      <c r="N8735">
        <f t="shared" si="136"/>
        <v>0</v>
      </c>
    </row>
    <row r="8736" spans="1:14" x14ac:dyDescent="0.2">
      <c r="A8736" t="s">
        <v>9026</v>
      </c>
      <c r="B8736" t="s">
        <v>41141</v>
      </c>
      <c r="I8736" t="s">
        <v>3</v>
      </c>
      <c r="J8736">
        <v>326.20999999999998</v>
      </c>
      <c r="M8736">
        <v>326.20999999999998</v>
      </c>
      <c r="N8736">
        <f t="shared" si="136"/>
        <v>0</v>
      </c>
    </row>
    <row r="8737" spans="1:14" x14ac:dyDescent="0.2">
      <c r="A8737" t="s">
        <v>9027</v>
      </c>
      <c r="B8737" t="s">
        <v>34800</v>
      </c>
      <c r="I8737" t="s">
        <v>4</v>
      </c>
      <c r="J8737">
        <v>130.38999999999999</v>
      </c>
      <c r="M8737">
        <v>130.38999999999999</v>
      </c>
      <c r="N8737">
        <f t="shared" si="136"/>
        <v>0</v>
      </c>
    </row>
    <row r="8738" spans="1:14" x14ac:dyDescent="0.2">
      <c r="A8738" t="s">
        <v>9028</v>
      </c>
      <c r="B8738" t="s">
        <v>34800</v>
      </c>
      <c r="I8738" t="s">
        <v>4</v>
      </c>
      <c r="J8738">
        <v>127.39</v>
      </c>
      <c r="M8738">
        <v>127.39</v>
      </c>
      <c r="N8738">
        <f t="shared" si="136"/>
        <v>0</v>
      </c>
    </row>
    <row r="8739" spans="1:14" x14ac:dyDescent="0.2">
      <c r="A8739" t="s">
        <v>9029</v>
      </c>
      <c r="B8739" t="s">
        <v>34801</v>
      </c>
      <c r="I8739" t="s">
        <v>4</v>
      </c>
      <c r="J8739">
        <v>177.52</v>
      </c>
      <c r="M8739">
        <v>177.52</v>
      </c>
      <c r="N8739">
        <f t="shared" si="136"/>
        <v>0</v>
      </c>
    </row>
    <row r="8740" spans="1:14" x14ac:dyDescent="0.2">
      <c r="A8740" t="s">
        <v>9030</v>
      </c>
      <c r="B8740" t="s">
        <v>34801</v>
      </c>
      <c r="I8740" t="s">
        <v>4</v>
      </c>
      <c r="J8740">
        <v>174.51</v>
      </c>
      <c r="M8740">
        <v>174.51</v>
      </c>
      <c r="N8740">
        <f t="shared" si="136"/>
        <v>0</v>
      </c>
    </row>
    <row r="8741" spans="1:14" x14ac:dyDescent="0.2">
      <c r="A8741" t="s">
        <v>9031</v>
      </c>
      <c r="B8741" t="s">
        <v>34802</v>
      </c>
      <c r="I8741" t="s">
        <v>4</v>
      </c>
      <c r="J8741">
        <v>187.32</v>
      </c>
      <c r="M8741">
        <v>187.32</v>
      </c>
      <c r="N8741">
        <f t="shared" si="136"/>
        <v>0</v>
      </c>
    </row>
    <row r="8742" spans="1:14" x14ac:dyDescent="0.2">
      <c r="A8742" t="s">
        <v>9032</v>
      </c>
      <c r="B8742" t="s">
        <v>34802</v>
      </c>
      <c r="I8742" t="s">
        <v>4</v>
      </c>
      <c r="J8742">
        <v>183.72</v>
      </c>
      <c r="M8742">
        <v>183.72</v>
      </c>
      <c r="N8742">
        <f t="shared" si="136"/>
        <v>0</v>
      </c>
    </row>
    <row r="8743" spans="1:14" x14ac:dyDescent="0.2">
      <c r="A8743" t="s">
        <v>40767</v>
      </c>
      <c r="B8743" t="s">
        <v>41142</v>
      </c>
      <c r="I8743" t="s">
        <v>3</v>
      </c>
      <c r="J8743">
        <v>76.37</v>
      </c>
      <c r="M8743">
        <v>76.37</v>
      </c>
      <c r="N8743">
        <f t="shared" si="136"/>
        <v>0</v>
      </c>
    </row>
    <row r="8744" spans="1:14" x14ac:dyDescent="0.2">
      <c r="A8744" t="s">
        <v>40768</v>
      </c>
      <c r="B8744" t="s">
        <v>41142</v>
      </c>
      <c r="I8744" t="s">
        <v>3</v>
      </c>
      <c r="J8744">
        <v>74.39</v>
      </c>
      <c r="M8744">
        <v>74.39</v>
      </c>
      <c r="N8744">
        <f t="shared" si="136"/>
        <v>0</v>
      </c>
    </row>
    <row r="8745" spans="1:14" x14ac:dyDescent="0.2">
      <c r="A8745" t="s">
        <v>9033</v>
      </c>
      <c r="B8745" t="s">
        <v>34803</v>
      </c>
      <c r="I8745" t="s">
        <v>5</v>
      </c>
      <c r="J8745">
        <v>590.42999999999995</v>
      </c>
      <c r="M8745">
        <v>590.42999999999995</v>
      </c>
      <c r="N8745">
        <f t="shared" si="136"/>
        <v>0</v>
      </c>
    </row>
    <row r="8746" spans="1:14" x14ac:dyDescent="0.2">
      <c r="A8746" t="s">
        <v>9034</v>
      </c>
      <c r="B8746" t="s">
        <v>34803</v>
      </c>
      <c r="I8746" t="s">
        <v>5</v>
      </c>
      <c r="J8746">
        <v>555.08000000000004</v>
      </c>
      <c r="M8746">
        <v>555.08000000000004</v>
      </c>
      <c r="N8746">
        <f t="shared" si="136"/>
        <v>0</v>
      </c>
    </row>
    <row r="8747" spans="1:14" x14ac:dyDescent="0.2">
      <c r="A8747" t="s">
        <v>9035</v>
      </c>
      <c r="B8747" t="s">
        <v>34804</v>
      </c>
      <c r="I8747" t="s">
        <v>5</v>
      </c>
      <c r="J8747">
        <v>2120.91</v>
      </c>
      <c r="M8747">
        <v>2120.91</v>
      </c>
      <c r="N8747">
        <f t="shared" si="136"/>
        <v>0</v>
      </c>
    </row>
    <row r="8748" spans="1:14" x14ac:dyDescent="0.2">
      <c r="A8748" t="s">
        <v>9036</v>
      </c>
      <c r="B8748" t="s">
        <v>34804</v>
      </c>
      <c r="I8748" t="s">
        <v>5</v>
      </c>
      <c r="J8748">
        <v>2085.5</v>
      </c>
      <c r="M8748">
        <v>2085.5</v>
      </c>
      <c r="N8748">
        <f t="shared" si="136"/>
        <v>0</v>
      </c>
    </row>
    <row r="8749" spans="1:14" x14ac:dyDescent="0.2">
      <c r="A8749" t="s">
        <v>9037</v>
      </c>
      <c r="B8749" t="s">
        <v>34805</v>
      </c>
      <c r="I8749" t="s">
        <v>5</v>
      </c>
      <c r="J8749">
        <v>1603.71</v>
      </c>
      <c r="M8749">
        <v>1603.71</v>
      </c>
      <c r="N8749">
        <f t="shared" si="136"/>
        <v>0</v>
      </c>
    </row>
    <row r="8750" spans="1:14" x14ac:dyDescent="0.2">
      <c r="A8750" t="s">
        <v>9038</v>
      </c>
      <c r="B8750" t="s">
        <v>34805</v>
      </c>
      <c r="I8750" t="s">
        <v>5</v>
      </c>
      <c r="J8750">
        <v>1565.79</v>
      </c>
      <c r="M8750">
        <v>1565.79</v>
      </c>
      <c r="N8750">
        <f t="shared" si="136"/>
        <v>0</v>
      </c>
    </row>
    <row r="8751" spans="1:14" x14ac:dyDescent="0.2">
      <c r="A8751" t="s">
        <v>9039</v>
      </c>
      <c r="B8751" t="s">
        <v>34806</v>
      </c>
      <c r="I8751" t="s">
        <v>5</v>
      </c>
      <c r="J8751">
        <v>2139.2800000000002</v>
      </c>
      <c r="M8751">
        <v>2139.2800000000002</v>
      </c>
      <c r="N8751">
        <f t="shared" si="136"/>
        <v>0</v>
      </c>
    </row>
    <row r="8752" spans="1:14" x14ac:dyDescent="0.2">
      <c r="A8752" t="s">
        <v>9040</v>
      </c>
      <c r="B8752" t="s">
        <v>34806</v>
      </c>
      <c r="I8752" t="s">
        <v>5</v>
      </c>
      <c r="J8752">
        <v>2113.5100000000002</v>
      </c>
      <c r="M8752">
        <v>2113.5100000000002</v>
      </c>
      <c r="N8752">
        <f t="shared" si="136"/>
        <v>0</v>
      </c>
    </row>
    <row r="8753" spans="1:14" x14ac:dyDescent="0.2">
      <c r="A8753" t="s">
        <v>9041</v>
      </c>
      <c r="B8753" t="s">
        <v>34807</v>
      </c>
      <c r="I8753" t="s">
        <v>5</v>
      </c>
      <c r="J8753">
        <v>1493.65</v>
      </c>
      <c r="M8753">
        <v>1493.65</v>
      </c>
      <c r="N8753">
        <f t="shared" si="136"/>
        <v>0</v>
      </c>
    </row>
    <row r="8754" spans="1:14" x14ac:dyDescent="0.2">
      <c r="A8754" t="s">
        <v>9042</v>
      </c>
      <c r="B8754" t="s">
        <v>34807</v>
      </c>
      <c r="I8754" t="s">
        <v>5</v>
      </c>
      <c r="J8754">
        <v>1470.32</v>
      </c>
      <c r="M8754">
        <v>1470.32</v>
      </c>
      <c r="N8754">
        <f t="shared" si="136"/>
        <v>0</v>
      </c>
    </row>
    <row r="8755" spans="1:14" x14ac:dyDescent="0.2">
      <c r="A8755" t="s">
        <v>9043</v>
      </c>
      <c r="B8755" t="s">
        <v>34808</v>
      </c>
      <c r="I8755" t="s">
        <v>5</v>
      </c>
      <c r="J8755">
        <v>11178.09</v>
      </c>
      <c r="M8755">
        <v>11178.09</v>
      </c>
      <c r="N8755">
        <f t="shared" si="136"/>
        <v>0</v>
      </c>
    </row>
    <row r="8756" spans="1:14" x14ac:dyDescent="0.2">
      <c r="A8756" t="s">
        <v>9044</v>
      </c>
      <c r="B8756" t="s">
        <v>34808</v>
      </c>
      <c r="I8756" t="s">
        <v>5</v>
      </c>
      <c r="J8756">
        <v>10640.4</v>
      </c>
      <c r="M8756">
        <v>10640.4</v>
      </c>
      <c r="N8756">
        <f t="shared" si="136"/>
        <v>0</v>
      </c>
    </row>
    <row r="8757" spans="1:14" x14ac:dyDescent="0.2">
      <c r="A8757" t="s">
        <v>9045</v>
      </c>
      <c r="B8757" t="s">
        <v>34809</v>
      </c>
      <c r="I8757" t="s">
        <v>5</v>
      </c>
      <c r="J8757">
        <v>3134.6</v>
      </c>
      <c r="M8757">
        <v>3134.6</v>
      </c>
      <c r="N8757">
        <f t="shared" si="136"/>
        <v>0</v>
      </c>
    </row>
    <row r="8758" spans="1:14" x14ac:dyDescent="0.2">
      <c r="A8758" t="s">
        <v>9046</v>
      </c>
      <c r="B8758" t="s">
        <v>34809</v>
      </c>
      <c r="I8758" t="s">
        <v>5</v>
      </c>
      <c r="J8758">
        <v>2962.36</v>
      </c>
      <c r="M8758">
        <v>2962.36</v>
      </c>
      <c r="N8758">
        <f t="shared" si="136"/>
        <v>0</v>
      </c>
    </row>
    <row r="8759" spans="1:14" x14ac:dyDescent="0.2">
      <c r="A8759" t="s">
        <v>9047</v>
      </c>
      <c r="B8759" t="s">
        <v>34810</v>
      </c>
      <c r="I8759" t="s">
        <v>5</v>
      </c>
      <c r="J8759">
        <v>3509.62</v>
      </c>
      <c r="M8759">
        <v>3509.62</v>
      </c>
      <c r="N8759">
        <f t="shared" si="136"/>
        <v>0</v>
      </c>
    </row>
    <row r="8760" spans="1:14" x14ac:dyDescent="0.2">
      <c r="A8760" t="s">
        <v>9048</v>
      </c>
      <c r="B8760" t="s">
        <v>34810</v>
      </c>
      <c r="I8760" t="s">
        <v>5</v>
      </c>
      <c r="J8760">
        <v>3336.66</v>
      </c>
      <c r="M8760">
        <v>3336.66</v>
      </c>
      <c r="N8760">
        <f t="shared" si="136"/>
        <v>0</v>
      </c>
    </row>
    <row r="8761" spans="1:14" x14ac:dyDescent="0.2">
      <c r="A8761" t="s">
        <v>9049</v>
      </c>
      <c r="B8761" t="s">
        <v>34811</v>
      </c>
      <c r="I8761" t="s">
        <v>5</v>
      </c>
      <c r="J8761">
        <v>465.97</v>
      </c>
      <c r="M8761">
        <v>465.97</v>
      </c>
      <c r="N8761">
        <f t="shared" si="136"/>
        <v>0</v>
      </c>
    </row>
    <row r="8762" spans="1:14" x14ac:dyDescent="0.2">
      <c r="A8762" t="s">
        <v>9050</v>
      </c>
      <c r="B8762" t="s">
        <v>34811</v>
      </c>
      <c r="I8762" t="s">
        <v>5</v>
      </c>
      <c r="J8762">
        <v>434.37</v>
      </c>
      <c r="M8762">
        <v>434.37</v>
      </c>
      <c r="N8762">
        <f t="shared" si="136"/>
        <v>0</v>
      </c>
    </row>
    <row r="8763" spans="1:14" x14ac:dyDescent="0.2">
      <c r="A8763" t="s">
        <v>9051</v>
      </c>
      <c r="B8763" t="s">
        <v>34812</v>
      </c>
      <c r="I8763" t="s">
        <v>5</v>
      </c>
      <c r="J8763">
        <v>1097.17</v>
      </c>
      <c r="M8763">
        <v>1097.17</v>
      </c>
      <c r="N8763">
        <f t="shared" si="136"/>
        <v>0</v>
      </c>
    </row>
    <row r="8764" spans="1:14" x14ac:dyDescent="0.2">
      <c r="A8764" t="s">
        <v>9052</v>
      </c>
      <c r="B8764" t="s">
        <v>34812</v>
      </c>
      <c r="I8764" t="s">
        <v>5</v>
      </c>
      <c r="J8764">
        <v>1044.06</v>
      </c>
      <c r="M8764">
        <v>1044.06</v>
      </c>
      <c r="N8764">
        <f t="shared" si="136"/>
        <v>0</v>
      </c>
    </row>
    <row r="8765" spans="1:14" x14ac:dyDescent="0.2">
      <c r="A8765" t="s">
        <v>9053</v>
      </c>
      <c r="B8765" t="s">
        <v>34813</v>
      </c>
      <c r="I8765" t="s">
        <v>5</v>
      </c>
      <c r="J8765">
        <v>1298.4000000000001</v>
      </c>
      <c r="M8765">
        <v>1298.4000000000001</v>
      </c>
      <c r="N8765">
        <f t="shared" si="136"/>
        <v>0</v>
      </c>
    </row>
    <row r="8766" spans="1:14" x14ac:dyDescent="0.2">
      <c r="A8766" t="s">
        <v>9054</v>
      </c>
      <c r="B8766" t="s">
        <v>34813</v>
      </c>
      <c r="I8766" t="s">
        <v>5</v>
      </c>
      <c r="J8766">
        <v>1278.07</v>
      </c>
      <c r="M8766">
        <v>1278.07</v>
      </c>
      <c r="N8766">
        <f t="shared" si="136"/>
        <v>0</v>
      </c>
    </row>
    <row r="8767" spans="1:14" x14ac:dyDescent="0.2">
      <c r="A8767" t="s">
        <v>9055</v>
      </c>
      <c r="B8767" t="s">
        <v>34814</v>
      </c>
      <c r="I8767" t="s">
        <v>5</v>
      </c>
      <c r="J8767">
        <v>3135.48</v>
      </c>
      <c r="M8767">
        <v>3135.48</v>
      </c>
      <c r="N8767">
        <f t="shared" si="136"/>
        <v>0</v>
      </c>
    </row>
    <row r="8768" spans="1:14" x14ac:dyDescent="0.2">
      <c r="A8768" t="s">
        <v>9056</v>
      </c>
      <c r="B8768" t="s">
        <v>34814</v>
      </c>
      <c r="I8768" t="s">
        <v>5</v>
      </c>
      <c r="J8768">
        <v>2965.36</v>
      </c>
      <c r="M8768">
        <v>2965.36</v>
      </c>
      <c r="N8768">
        <f t="shared" si="136"/>
        <v>0</v>
      </c>
    </row>
    <row r="8769" spans="1:14" x14ac:dyDescent="0.2">
      <c r="A8769" t="s">
        <v>9057</v>
      </c>
      <c r="B8769" t="s">
        <v>34815</v>
      </c>
      <c r="I8769" t="s">
        <v>5</v>
      </c>
      <c r="J8769">
        <v>4214.87</v>
      </c>
      <c r="M8769">
        <v>4214.87</v>
      </c>
      <c r="N8769">
        <f t="shared" si="136"/>
        <v>0</v>
      </c>
    </row>
    <row r="8770" spans="1:14" x14ac:dyDescent="0.2">
      <c r="A8770" t="s">
        <v>9058</v>
      </c>
      <c r="B8770" t="s">
        <v>34815</v>
      </c>
      <c r="I8770" t="s">
        <v>5</v>
      </c>
      <c r="J8770">
        <v>4042.66</v>
      </c>
      <c r="M8770">
        <v>4042.66</v>
      </c>
      <c r="N8770">
        <f t="shared" si="136"/>
        <v>0</v>
      </c>
    </row>
    <row r="8771" spans="1:14" x14ac:dyDescent="0.2">
      <c r="A8771" t="s">
        <v>9059</v>
      </c>
      <c r="B8771" t="s">
        <v>34816</v>
      </c>
      <c r="I8771" t="s">
        <v>5</v>
      </c>
      <c r="J8771">
        <v>1120.03</v>
      </c>
      <c r="M8771">
        <v>1120.03</v>
      </c>
      <c r="N8771">
        <f t="shared" si="136"/>
        <v>0</v>
      </c>
    </row>
    <row r="8772" spans="1:14" x14ac:dyDescent="0.2">
      <c r="A8772" t="s">
        <v>9060</v>
      </c>
      <c r="B8772" t="s">
        <v>34816</v>
      </c>
      <c r="I8772" t="s">
        <v>5</v>
      </c>
      <c r="J8772">
        <v>1081.28</v>
      </c>
      <c r="M8772">
        <v>1081.28</v>
      </c>
      <c r="N8772">
        <f t="shared" ref="N8772:N8835" si="137">J8772-M8772</f>
        <v>0</v>
      </c>
    </row>
    <row r="8773" spans="1:14" x14ac:dyDescent="0.2">
      <c r="A8773" t="s">
        <v>9061</v>
      </c>
      <c r="B8773" t="s">
        <v>34817</v>
      </c>
      <c r="I8773" t="s">
        <v>5</v>
      </c>
      <c r="J8773">
        <v>2286.04</v>
      </c>
      <c r="M8773">
        <v>2286.04</v>
      </c>
      <c r="N8773">
        <f t="shared" si="137"/>
        <v>0</v>
      </c>
    </row>
    <row r="8774" spans="1:14" x14ac:dyDescent="0.2">
      <c r="A8774" t="s">
        <v>9062</v>
      </c>
      <c r="B8774" t="s">
        <v>34817</v>
      </c>
      <c r="I8774" t="s">
        <v>5</v>
      </c>
      <c r="J8774">
        <v>2112.87</v>
      </c>
      <c r="M8774">
        <v>2112.87</v>
      </c>
      <c r="N8774">
        <f t="shared" si="137"/>
        <v>0</v>
      </c>
    </row>
    <row r="8775" spans="1:14" x14ac:dyDescent="0.2">
      <c r="A8775" t="s">
        <v>9063</v>
      </c>
      <c r="B8775" t="s">
        <v>34818</v>
      </c>
      <c r="I8775" t="s">
        <v>5</v>
      </c>
      <c r="J8775">
        <v>2992.75</v>
      </c>
      <c r="M8775">
        <v>2992.75</v>
      </c>
      <c r="N8775">
        <f t="shared" si="137"/>
        <v>0</v>
      </c>
    </row>
    <row r="8776" spans="1:14" x14ac:dyDescent="0.2">
      <c r="A8776" t="s">
        <v>9064</v>
      </c>
      <c r="B8776" t="s">
        <v>34818</v>
      </c>
      <c r="I8776" t="s">
        <v>5</v>
      </c>
      <c r="J8776">
        <v>2812.85</v>
      </c>
      <c r="M8776">
        <v>2812.85</v>
      </c>
      <c r="N8776">
        <f t="shared" si="137"/>
        <v>0</v>
      </c>
    </row>
    <row r="8777" spans="1:14" x14ac:dyDescent="0.2">
      <c r="A8777" t="s">
        <v>9065</v>
      </c>
      <c r="B8777" t="s">
        <v>34819</v>
      </c>
      <c r="I8777" t="s">
        <v>5</v>
      </c>
      <c r="J8777">
        <v>7736.13</v>
      </c>
      <c r="M8777">
        <v>7736.13</v>
      </c>
      <c r="N8777">
        <f t="shared" si="137"/>
        <v>0</v>
      </c>
    </row>
    <row r="8778" spans="1:14" x14ac:dyDescent="0.2">
      <c r="A8778" t="s">
        <v>9066</v>
      </c>
      <c r="B8778" t="s">
        <v>34819</v>
      </c>
      <c r="I8778" t="s">
        <v>5</v>
      </c>
      <c r="J8778">
        <v>7430.78</v>
      </c>
      <c r="M8778">
        <v>7430.78</v>
      </c>
      <c r="N8778">
        <f t="shared" si="137"/>
        <v>0</v>
      </c>
    </row>
    <row r="8779" spans="1:14" x14ac:dyDescent="0.2">
      <c r="A8779" t="s">
        <v>9067</v>
      </c>
      <c r="B8779" t="s">
        <v>34820</v>
      </c>
      <c r="I8779" t="s">
        <v>5</v>
      </c>
      <c r="J8779">
        <v>627.86</v>
      </c>
      <c r="M8779">
        <v>627.86</v>
      </c>
      <c r="N8779">
        <f t="shared" si="137"/>
        <v>0</v>
      </c>
    </row>
    <row r="8780" spans="1:14" x14ac:dyDescent="0.2">
      <c r="A8780" t="s">
        <v>9068</v>
      </c>
      <c r="B8780" t="s">
        <v>34820</v>
      </c>
      <c r="I8780" t="s">
        <v>5</v>
      </c>
      <c r="J8780">
        <v>601.22</v>
      </c>
      <c r="M8780">
        <v>601.22</v>
      </c>
      <c r="N8780">
        <f t="shared" si="137"/>
        <v>0</v>
      </c>
    </row>
    <row r="8781" spans="1:14" x14ac:dyDescent="0.2">
      <c r="A8781" t="s">
        <v>9069</v>
      </c>
      <c r="B8781" t="s">
        <v>34821</v>
      </c>
      <c r="I8781" t="s">
        <v>5</v>
      </c>
      <c r="J8781">
        <v>702.49</v>
      </c>
      <c r="M8781">
        <v>702.49</v>
      </c>
      <c r="N8781">
        <f t="shared" si="137"/>
        <v>0</v>
      </c>
    </row>
    <row r="8782" spans="1:14" x14ac:dyDescent="0.2">
      <c r="A8782" t="s">
        <v>9070</v>
      </c>
      <c r="B8782" t="s">
        <v>34821</v>
      </c>
      <c r="I8782" t="s">
        <v>5</v>
      </c>
      <c r="J8782">
        <v>657.48</v>
      </c>
      <c r="M8782">
        <v>657.48</v>
      </c>
      <c r="N8782">
        <f t="shared" si="137"/>
        <v>0</v>
      </c>
    </row>
    <row r="8783" spans="1:14" x14ac:dyDescent="0.2">
      <c r="A8783" t="s">
        <v>9071</v>
      </c>
      <c r="B8783" t="s">
        <v>34822</v>
      </c>
      <c r="I8783" t="s">
        <v>5</v>
      </c>
      <c r="J8783">
        <v>767.1</v>
      </c>
      <c r="M8783">
        <v>767.1</v>
      </c>
      <c r="N8783">
        <f t="shared" si="137"/>
        <v>0</v>
      </c>
    </row>
    <row r="8784" spans="1:14" x14ac:dyDescent="0.2">
      <c r="A8784" t="s">
        <v>9072</v>
      </c>
      <c r="B8784" t="s">
        <v>34822</v>
      </c>
      <c r="I8784" t="s">
        <v>5</v>
      </c>
      <c r="J8784">
        <v>730.29</v>
      </c>
      <c r="M8784">
        <v>730.29</v>
      </c>
      <c r="N8784">
        <f t="shared" si="137"/>
        <v>0</v>
      </c>
    </row>
    <row r="8785" spans="1:14" x14ac:dyDescent="0.2">
      <c r="A8785" t="s">
        <v>9073</v>
      </c>
      <c r="B8785" t="s">
        <v>34823</v>
      </c>
      <c r="I8785" t="s">
        <v>5</v>
      </c>
      <c r="J8785">
        <v>942.96</v>
      </c>
      <c r="M8785">
        <v>942.96</v>
      </c>
      <c r="N8785">
        <f t="shared" si="137"/>
        <v>0</v>
      </c>
    </row>
    <row r="8786" spans="1:14" x14ac:dyDescent="0.2">
      <c r="A8786" t="s">
        <v>9074</v>
      </c>
      <c r="B8786" t="s">
        <v>34823</v>
      </c>
      <c r="I8786" t="s">
        <v>5</v>
      </c>
      <c r="J8786">
        <v>899.07</v>
      </c>
      <c r="M8786">
        <v>899.07</v>
      </c>
      <c r="N8786">
        <f t="shared" si="137"/>
        <v>0</v>
      </c>
    </row>
    <row r="8787" spans="1:14" x14ac:dyDescent="0.2">
      <c r="A8787" t="s">
        <v>9075</v>
      </c>
      <c r="B8787" t="s">
        <v>34824</v>
      </c>
      <c r="I8787" t="s">
        <v>5</v>
      </c>
      <c r="J8787">
        <v>1162.8499999999999</v>
      </c>
      <c r="M8787">
        <v>1162.8499999999999</v>
      </c>
      <c r="N8787">
        <f t="shared" si="137"/>
        <v>0</v>
      </c>
    </row>
    <row r="8788" spans="1:14" x14ac:dyDescent="0.2">
      <c r="A8788" t="s">
        <v>9076</v>
      </c>
      <c r="B8788" t="s">
        <v>34824</v>
      </c>
      <c r="I8788" t="s">
        <v>5</v>
      </c>
      <c r="J8788">
        <v>1098.1300000000001</v>
      </c>
      <c r="M8788">
        <v>1098.1300000000001</v>
      </c>
      <c r="N8788">
        <f t="shared" si="137"/>
        <v>0</v>
      </c>
    </row>
    <row r="8789" spans="1:14" x14ac:dyDescent="0.2">
      <c r="A8789" t="s">
        <v>9077</v>
      </c>
      <c r="B8789" t="s">
        <v>34825</v>
      </c>
      <c r="I8789" t="s">
        <v>5</v>
      </c>
      <c r="J8789">
        <v>1384.3</v>
      </c>
      <c r="M8789">
        <v>1384.3</v>
      </c>
      <c r="N8789">
        <f t="shared" si="137"/>
        <v>0</v>
      </c>
    </row>
    <row r="8790" spans="1:14" x14ac:dyDescent="0.2">
      <c r="A8790" t="s">
        <v>9078</v>
      </c>
      <c r="B8790" t="s">
        <v>34825</v>
      </c>
      <c r="I8790" t="s">
        <v>5</v>
      </c>
      <c r="J8790">
        <v>1384.3</v>
      </c>
      <c r="M8790">
        <v>1384.3</v>
      </c>
      <c r="N8790">
        <f t="shared" si="137"/>
        <v>0</v>
      </c>
    </row>
    <row r="8791" spans="1:14" x14ac:dyDescent="0.2">
      <c r="A8791" t="s">
        <v>9079</v>
      </c>
      <c r="B8791" t="s">
        <v>34826</v>
      </c>
      <c r="I8791" t="s">
        <v>5</v>
      </c>
      <c r="J8791">
        <v>423.6</v>
      </c>
      <c r="M8791">
        <v>423.6</v>
      </c>
      <c r="N8791">
        <f t="shared" si="137"/>
        <v>0</v>
      </c>
    </row>
    <row r="8792" spans="1:14" x14ac:dyDescent="0.2">
      <c r="A8792" t="s">
        <v>9080</v>
      </c>
      <c r="B8792" t="s">
        <v>34826</v>
      </c>
      <c r="I8792" t="s">
        <v>5</v>
      </c>
      <c r="J8792">
        <v>423.6</v>
      </c>
      <c r="M8792">
        <v>423.6</v>
      </c>
      <c r="N8792">
        <f t="shared" si="137"/>
        <v>0</v>
      </c>
    </row>
    <row r="8793" spans="1:14" x14ac:dyDescent="0.2">
      <c r="A8793" t="s">
        <v>28054</v>
      </c>
      <c r="B8793" t="s">
        <v>34827</v>
      </c>
      <c r="I8793" t="s">
        <v>5</v>
      </c>
      <c r="J8793">
        <v>316</v>
      </c>
      <c r="M8793">
        <v>316</v>
      </c>
      <c r="N8793">
        <f t="shared" si="137"/>
        <v>0</v>
      </c>
    </row>
    <row r="8794" spans="1:14" x14ac:dyDescent="0.2">
      <c r="A8794" t="s">
        <v>28055</v>
      </c>
      <c r="B8794" t="s">
        <v>34827</v>
      </c>
      <c r="I8794" t="s">
        <v>5</v>
      </c>
      <c r="J8794">
        <v>316</v>
      </c>
      <c r="M8794">
        <v>316</v>
      </c>
      <c r="N8794">
        <f t="shared" si="137"/>
        <v>0</v>
      </c>
    </row>
    <row r="8795" spans="1:14" x14ac:dyDescent="0.2">
      <c r="A8795" t="s">
        <v>9081</v>
      </c>
      <c r="B8795" t="s">
        <v>26432</v>
      </c>
      <c r="I8795" t="s">
        <v>113</v>
      </c>
      <c r="J8795">
        <v>88.02</v>
      </c>
      <c r="M8795">
        <v>88.02</v>
      </c>
      <c r="N8795">
        <f t="shared" si="137"/>
        <v>0</v>
      </c>
    </row>
    <row r="8796" spans="1:14" x14ac:dyDescent="0.2">
      <c r="A8796" t="s">
        <v>9082</v>
      </c>
      <c r="B8796" t="s">
        <v>26432</v>
      </c>
      <c r="I8796" t="s">
        <v>113</v>
      </c>
      <c r="J8796">
        <v>88.02</v>
      </c>
      <c r="M8796">
        <v>88.02</v>
      </c>
      <c r="N8796">
        <f t="shared" si="137"/>
        <v>0</v>
      </c>
    </row>
    <row r="8797" spans="1:14" x14ac:dyDescent="0.2">
      <c r="A8797" t="s">
        <v>9083</v>
      </c>
      <c r="B8797" t="s">
        <v>34828</v>
      </c>
      <c r="I8797" t="s">
        <v>5</v>
      </c>
      <c r="J8797">
        <v>187.44</v>
      </c>
      <c r="M8797">
        <v>187.44</v>
      </c>
      <c r="N8797">
        <f t="shared" si="137"/>
        <v>0</v>
      </c>
    </row>
    <row r="8798" spans="1:14" x14ac:dyDescent="0.2">
      <c r="A8798" t="s">
        <v>9084</v>
      </c>
      <c r="B8798" t="s">
        <v>34828</v>
      </c>
      <c r="I8798" t="s">
        <v>5</v>
      </c>
      <c r="J8798">
        <v>187.03</v>
      </c>
      <c r="M8798">
        <v>187.03</v>
      </c>
      <c r="N8798">
        <f t="shared" si="137"/>
        <v>0</v>
      </c>
    </row>
    <row r="8799" spans="1:14" x14ac:dyDescent="0.2">
      <c r="A8799" t="s">
        <v>9085</v>
      </c>
      <c r="B8799" t="s">
        <v>34829</v>
      </c>
      <c r="I8799" t="s">
        <v>5</v>
      </c>
      <c r="J8799">
        <v>44.7</v>
      </c>
      <c r="M8799">
        <v>44.7</v>
      </c>
      <c r="N8799">
        <f t="shared" si="137"/>
        <v>0</v>
      </c>
    </row>
    <row r="8800" spans="1:14" x14ac:dyDescent="0.2">
      <c r="A8800" t="s">
        <v>9086</v>
      </c>
      <c r="B8800" t="s">
        <v>34829</v>
      </c>
      <c r="I8800" t="s">
        <v>5</v>
      </c>
      <c r="J8800">
        <v>44.7</v>
      </c>
      <c r="M8800">
        <v>44.7</v>
      </c>
      <c r="N8800">
        <f t="shared" si="137"/>
        <v>0</v>
      </c>
    </row>
    <row r="8801" spans="1:14" x14ac:dyDescent="0.2">
      <c r="A8801" t="s">
        <v>9087</v>
      </c>
      <c r="B8801" t="s">
        <v>34830</v>
      </c>
      <c r="I8801" t="s">
        <v>5</v>
      </c>
      <c r="J8801">
        <v>94.75</v>
      </c>
      <c r="M8801">
        <v>94.75</v>
      </c>
      <c r="N8801">
        <f t="shared" si="137"/>
        <v>0</v>
      </c>
    </row>
    <row r="8802" spans="1:14" x14ac:dyDescent="0.2">
      <c r="A8802" t="s">
        <v>9088</v>
      </c>
      <c r="B8802" t="s">
        <v>34830</v>
      </c>
      <c r="I8802" t="s">
        <v>5</v>
      </c>
      <c r="J8802">
        <v>94.75</v>
      </c>
      <c r="M8802">
        <v>94.75</v>
      </c>
      <c r="N8802">
        <f t="shared" si="137"/>
        <v>0</v>
      </c>
    </row>
    <row r="8803" spans="1:14" x14ac:dyDescent="0.2">
      <c r="A8803" t="s">
        <v>9089</v>
      </c>
      <c r="B8803" t="s">
        <v>34831</v>
      </c>
      <c r="I8803" t="s">
        <v>5</v>
      </c>
      <c r="J8803">
        <v>97.75</v>
      </c>
      <c r="M8803">
        <v>97.75</v>
      </c>
      <c r="N8803">
        <f t="shared" si="137"/>
        <v>0</v>
      </c>
    </row>
    <row r="8804" spans="1:14" x14ac:dyDescent="0.2">
      <c r="A8804" t="s">
        <v>9090</v>
      </c>
      <c r="B8804" t="s">
        <v>34831</v>
      </c>
      <c r="I8804" t="s">
        <v>5</v>
      </c>
      <c r="J8804">
        <v>97.75</v>
      </c>
      <c r="M8804">
        <v>97.75</v>
      </c>
      <c r="N8804">
        <f t="shared" si="137"/>
        <v>0</v>
      </c>
    </row>
    <row r="8805" spans="1:14" x14ac:dyDescent="0.2">
      <c r="A8805" t="s">
        <v>9091</v>
      </c>
      <c r="B8805" t="s">
        <v>34832</v>
      </c>
      <c r="I8805" t="s">
        <v>5</v>
      </c>
      <c r="J8805">
        <v>53.67</v>
      </c>
      <c r="M8805">
        <v>53.67</v>
      </c>
      <c r="N8805">
        <f t="shared" si="137"/>
        <v>0</v>
      </c>
    </row>
    <row r="8806" spans="1:14" x14ac:dyDescent="0.2">
      <c r="A8806" t="s">
        <v>9092</v>
      </c>
      <c r="B8806" t="s">
        <v>34832</v>
      </c>
      <c r="I8806" t="s">
        <v>5</v>
      </c>
      <c r="J8806">
        <v>51.26</v>
      </c>
      <c r="M8806">
        <v>51.26</v>
      </c>
      <c r="N8806">
        <f t="shared" si="137"/>
        <v>0</v>
      </c>
    </row>
    <row r="8807" spans="1:14" x14ac:dyDescent="0.2">
      <c r="A8807" t="s">
        <v>9093</v>
      </c>
      <c r="B8807" t="s">
        <v>34833</v>
      </c>
      <c r="I8807" t="s">
        <v>4</v>
      </c>
      <c r="J8807">
        <v>176.09</v>
      </c>
      <c r="M8807">
        <v>176.09</v>
      </c>
      <c r="N8807">
        <f t="shared" si="137"/>
        <v>0</v>
      </c>
    </row>
    <row r="8808" spans="1:14" x14ac:dyDescent="0.2">
      <c r="A8808" t="s">
        <v>9094</v>
      </c>
      <c r="B8808" t="s">
        <v>34833</v>
      </c>
      <c r="I8808" t="s">
        <v>4</v>
      </c>
      <c r="J8808">
        <v>170.73</v>
      </c>
      <c r="M8808">
        <v>170.73</v>
      </c>
      <c r="N8808">
        <f t="shared" si="137"/>
        <v>0</v>
      </c>
    </row>
    <row r="8809" spans="1:14" x14ac:dyDescent="0.2">
      <c r="A8809" t="s">
        <v>9095</v>
      </c>
      <c r="B8809" t="s">
        <v>34834</v>
      </c>
      <c r="I8809" t="s">
        <v>20</v>
      </c>
      <c r="J8809">
        <v>481.5</v>
      </c>
      <c r="M8809">
        <v>481.5</v>
      </c>
      <c r="N8809">
        <f t="shared" si="137"/>
        <v>0</v>
      </c>
    </row>
    <row r="8810" spans="1:14" x14ac:dyDescent="0.2">
      <c r="A8810" t="s">
        <v>9096</v>
      </c>
      <c r="B8810" t="s">
        <v>34834</v>
      </c>
      <c r="I8810" t="s">
        <v>20</v>
      </c>
      <c r="J8810">
        <v>436.89</v>
      </c>
      <c r="M8810">
        <v>436.89</v>
      </c>
      <c r="N8810">
        <f t="shared" si="137"/>
        <v>0</v>
      </c>
    </row>
    <row r="8811" spans="1:14" x14ac:dyDescent="0.2">
      <c r="A8811" t="s">
        <v>9097</v>
      </c>
      <c r="B8811" t="s">
        <v>34835</v>
      </c>
      <c r="I8811" t="s">
        <v>20</v>
      </c>
      <c r="J8811">
        <v>592.75</v>
      </c>
      <c r="M8811">
        <v>592.75</v>
      </c>
      <c r="N8811">
        <f t="shared" si="137"/>
        <v>0</v>
      </c>
    </row>
    <row r="8812" spans="1:14" x14ac:dyDescent="0.2">
      <c r="A8812" t="s">
        <v>9098</v>
      </c>
      <c r="B8812" t="s">
        <v>34835</v>
      </c>
      <c r="I8812" t="s">
        <v>20</v>
      </c>
      <c r="J8812">
        <v>535.33000000000004</v>
      </c>
      <c r="M8812">
        <v>535.33000000000004</v>
      </c>
      <c r="N8812">
        <f t="shared" si="137"/>
        <v>0</v>
      </c>
    </row>
    <row r="8813" spans="1:14" x14ac:dyDescent="0.2">
      <c r="A8813" t="s">
        <v>9099</v>
      </c>
      <c r="B8813" t="s">
        <v>34836</v>
      </c>
      <c r="I8813" t="s">
        <v>4</v>
      </c>
      <c r="J8813">
        <v>453.99</v>
      </c>
      <c r="M8813">
        <v>453.99</v>
      </c>
      <c r="N8813">
        <f t="shared" si="137"/>
        <v>0</v>
      </c>
    </row>
    <row r="8814" spans="1:14" x14ac:dyDescent="0.2">
      <c r="A8814" t="s">
        <v>9100</v>
      </c>
      <c r="B8814" t="s">
        <v>34836</v>
      </c>
      <c r="I8814" t="s">
        <v>4</v>
      </c>
      <c r="J8814">
        <v>449.18</v>
      </c>
      <c r="M8814">
        <v>449.18</v>
      </c>
      <c r="N8814">
        <f t="shared" si="137"/>
        <v>0</v>
      </c>
    </row>
    <row r="8815" spans="1:14" x14ac:dyDescent="0.2">
      <c r="A8815" t="s">
        <v>9101</v>
      </c>
      <c r="B8815" t="s">
        <v>34837</v>
      </c>
      <c r="I8815" t="s">
        <v>4</v>
      </c>
      <c r="J8815">
        <v>107.08</v>
      </c>
      <c r="M8815">
        <v>107.08</v>
      </c>
      <c r="N8815">
        <f t="shared" si="137"/>
        <v>0</v>
      </c>
    </row>
    <row r="8816" spans="1:14" x14ac:dyDescent="0.2">
      <c r="A8816" t="s">
        <v>9102</v>
      </c>
      <c r="B8816" t="s">
        <v>34837</v>
      </c>
      <c r="I8816" t="s">
        <v>4</v>
      </c>
      <c r="J8816">
        <v>104.24</v>
      </c>
      <c r="M8816">
        <v>104.24</v>
      </c>
      <c r="N8816">
        <f t="shared" si="137"/>
        <v>0</v>
      </c>
    </row>
    <row r="8817" spans="1:14" x14ac:dyDescent="0.2">
      <c r="A8817" t="s">
        <v>9103</v>
      </c>
      <c r="B8817" t="s">
        <v>34838</v>
      </c>
      <c r="I8817" t="s">
        <v>4</v>
      </c>
      <c r="J8817">
        <v>286.58999999999997</v>
      </c>
      <c r="M8817">
        <v>286.58999999999997</v>
      </c>
      <c r="N8817">
        <f t="shared" si="137"/>
        <v>0</v>
      </c>
    </row>
    <row r="8818" spans="1:14" x14ac:dyDescent="0.2">
      <c r="A8818" t="s">
        <v>9104</v>
      </c>
      <c r="B8818" t="s">
        <v>34838</v>
      </c>
      <c r="I8818" t="s">
        <v>4</v>
      </c>
      <c r="J8818">
        <v>278.44</v>
      </c>
      <c r="M8818">
        <v>278.44</v>
      </c>
      <c r="N8818">
        <f t="shared" si="137"/>
        <v>0</v>
      </c>
    </row>
    <row r="8819" spans="1:14" x14ac:dyDescent="0.2">
      <c r="A8819" t="s">
        <v>9105</v>
      </c>
      <c r="B8819" t="s">
        <v>34839</v>
      </c>
      <c r="I8819" t="s">
        <v>4</v>
      </c>
      <c r="J8819">
        <v>407.58</v>
      </c>
      <c r="M8819">
        <v>407.58</v>
      </c>
      <c r="N8819">
        <f t="shared" si="137"/>
        <v>0</v>
      </c>
    </row>
    <row r="8820" spans="1:14" x14ac:dyDescent="0.2">
      <c r="A8820" t="s">
        <v>9106</v>
      </c>
      <c r="B8820" t="s">
        <v>34839</v>
      </c>
      <c r="I8820" t="s">
        <v>4</v>
      </c>
      <c r="J8820">
        <v>396.14</v>
      </c>
      <c r="M8820">
        <v>396.14</v>
      </c>
      <c r="N8820">
        <f t="shared" si="137"/>
        <v>0</v>
      </c>
    </row>
    <row r="8821" spans="1:14" x14ac:dyDescent="0.2">
      <c r="A8821" t="s">
        <v>9107</v>
      </c>
      <c r="B8821" t="s">
        <v>34840</v>
      </c>
      <c r="I8821" t="s">
        <v>4</v>
      </c>
      <c r="J8821">
        <v>136.69999999999999</v>
      </c>
      <c r="M8821">
        <v>136.69999999999999</v>
      </c>
      <c r="N8821">
        <f t="shared" si="137"/>
        <v>0</v>
      </c>
    </row>
    <row r="8822" spans="1:14" x14ac:dyDescent="0.2">
      <c r="A8822" t="s">
        <v>9108</v>
      </c>
      <c r="B8822" t="s">
        <v>34840</v>
      </c>
      <c r="I8822" t="s">
        <v>4</v>
      </c>
      <c r="J8822">
        <v>133.03</v>
      </c>
      <c r="M8822">
        <v>133.03</v>
      </c>
      <c r="N8822">
        <f t="shared" si="137"/>
        <v>0</v>
      </c>
    </row>
    <row r="8823" spans="1:14" x14ac:dyDescent="0.2">
      <c r="A8823" t="s">
        <v>9109</v>
      </c>
      <c r="B8823" t="s">
        <v>34841</v>
      </c>
      <c r="I8823" t="s">
        <v>4</v>
      </c>
      <c r="J8823">
        <v>346.62</v>
      </c>
      <c r="M8823">
        <v>346.62</v>
      </c>
      <c r="N8823">
        <f t="shared" si="137"/>
        <v>0</v>
      </c>
    </row>
    <row r="8824" spans="1:14" x14ac:dyDescent="0.2">
      <c r="A8824" t="s">
        <v>9110</v>
      </c>
      <c r="B8824" t="s">
        <v>34841</v>
      </c>
      <c r="I8824" t="s">
        <v>4</v>
      </c>
      <c r="J8824">
        <v>337.39</v>
      </c>
      <c r="M8824">
        <v>337.39</v>
      </c>
      <c r="N8824">
        <f t="shared" si="137"/>
        <v>0</v>
      </c>
    </row>
    <row r="8825" spans="1:14" x14ac:dyDescent="0.2">
      <c r="A8825" t="s">
        <v>9111</v>
      </c>
      <c r="B8825" t="s">
        <v>34842</v>
      </c>
      <c r="I8825" t="s">
        <v>4</v>
      </c>
      <c r="J8825">
        <v>490.07</v>
      </c>
      <c r="M8825">
        <v>490.07</v>
      </c>
      <c r="N8825">
        <f t="shared" si="137"/>
        <v>0</v>
      </c>
    </row>
    <row r="8826" spans="1:14" x14ac:dyDescent="0.2">
      <c r="A8826" t="s">
        <v>9112</v>
      </c>
      <c r="B8826" t="s">
        <v>34842</v>
      </c>
      <c r="I8826" t="s">
        <v>4</v>
      </c>
      <c r="J8826">
        <v>477.4</v>
      </c>
      <c r="M8826">
        <v>477.4</v>
      </c>
      <c r="N8826">
        <f t="shared" si="137"/>
        <v>0</v>
      </c>
    </row>
    <row r="8827" spans="1:14" x14ac:dyDescent="0.2">
      <c r="A8827" t="s">
        <v>9113</v>
      </c>
      <c r="B8827" t="s">
        <v>34843</v>
      </c>
      <c r="I8827" t="s">
        <v>4</v>
      </c>
      <c r="J8827">
        <v>159.77000000000001</v>
      </c>
      <c r="M8827">
        <v>159.77000000000001</v>
      </c>
      <c r="N8827">
        <f t="shared" si="137"/>
        <v>0</v>
      </c>
    </row>
    <row r="8828" spans="1:14" x14ac:dyDescent="0.2">
      <c r="A8828" t="s">
        <v>9114</v>
      </c>
      <c r="B8828" t="s">
        <v>34843</v>
      </c>
      <c r="I8828" t="s">
        <v>4</v>
      </c>
      <c r="J8828">
        <v>155.43</v>
      </c>
      <c r="M8828">
        <v>155.43</v>
      </c>
      <c r="N8828">
        <f t="shared" si="137"/>
        <v>0</v>
      </c>
    </row>
    <row r="8829" spans="1:14" x14ac:dyDescent="0.2">
      <c r="A8829" t="s">
        <v>9115</v>
      </c>
      <c r="B8829" t="s">
        <v>34844</v>
      </c>
      <c r="I8829" t="s">
        <v>4</v>
      </c>
      <c r="J8829">
        <v>382.39</v>
      </c>
      <c r="M8829">
        <v>382.39</v>
      </c>
      <c r="N8829">
        <f t="shared" si="137"/>
        <v>0</v>
      </c>
    </row>
    <row r="8830" spans="1:14" x14ac:dyDescent="0.2">
      <c r="A8830" t="s">
        <v>9116</v>
      </c>
      <c r="B8830" t="s">
        <v>34844</v>
      </c>
      <c r="I8830" t="s">
        <v>4</v>
      </c>
      <c r="J8830">
        <v>372.73</v>
      </c>
      <c r="M8830">
        <v>372.73</v>
      </c>
      <c r="N8830">
        <f t="shared" si="137"/>
        <v>0</v>
      </c>
    </row>
    <row r="8831" spans="1:14" x14ac:dyDescent="0.2">
      <c r="A8831" t="s">
        <v>9117</v>
      </c>
      <c r="B8831" t="s">
        <v>34845</v>
      </c>
      <c r="I8831" t="s">
        <v>4</v>
      </c>
      <c r="J8831">
        <v>544.75</v>
      </c>
      <c r="M8831">
        <v>544.75</v>
      </c>
      <c r="N8831">
        <f t="shared" si="137"/>
        <v>0</v>
      </c>
    </row>
    <row r="8832" spans="1:14" x14ac:dyDescent="0.2">
      <c r="A8832" t="s">
        <v>9118</v>
      </c>
      <c r="B8832" t="s">
        <v>34845</v>
      </c>
      <c r="I8832" t="s">
        <v>4</v>
      </c>
      <c r="J8832">
        <v>531.37</v>
      </c>
      <c r="M8832">
        <v>531.37</v>
      </c>
      <c r="N8832">
        <f t="shared" si="137"/>
        <v>0</v>
      </c>
    </row>
    <row r="8833" spans="1:14" x14ac:dyDescent="0.2">
      <c r="A8833" t="s">
        <v>9119</v>
      </c>
      <c r="B8833" t="s">
        <v>34846</v>
      </c>
      <c r="I8833" t="s">
        <v>4</v>
      </c>
      <c r="J8833">
        <v>192.53</v>
      </c>
      <c r="M8833">
        <v>192.53</v>
      </c>
      <c r="N8833">
        <f t="shared" si="137"/>
        <v>0</v>
      </c>
    </row>
    <row r="8834" spans="1:14" x14ac:dyDescent="0.2">
      <c r="A8834" t="s">
        <v>9120</v>
      </c>
      <c r="B8834" t="s">
        <v>34846</v>
      </c>
      <c r="I8834" t="s">
        <v>4</v>
      </c>
      <c r="J8834">
        <v>187.35</v>
      </c>
      <c r="M8834">
        <v>187.35</v>
      </c>
      <c r="N8834">
        <f t="shared" si="137"/>
        <v>0</v>
      </c>
    </row>
    <row r="8835" spans="1:14" x14ac:dyDescent="0.2">
      <c r="A8835" t="s">
        <v>9121</v>
      </c>
      <c r="B8835" t="s">
        <v>34847</v>
      </c>
      <c r="I8835" t="s">
        <v>4</v>
      </c>
      <c r="J8835">
        <v>448.69</v>
      </c>
      <c r="M8835">
        <v>448.69</v>
      </c>
      <c r="N8835">
        <f t="shared" si="137"/>
        <v>0</v>
      </c>
    </row>
    <row r="8836" spans="1:14" x14ac:dyDescent="0.2">
      <c r="A8836" t="s">
        <v>9122</v>
      </c>
      <c r="B8836" t="s">
        <v>34847</v>
      </c>
      <c r="I8836" t="s">
        <v>4</v>
      </c>
      <c r="J8836">
        <v>437.96</v>
      </c>
      <c r="M8836">
        <v>437.96</v>
      </c>
      <c r="N8836">
        <f t="shared" ref="N8836:N8899" si="138">J8836-M8836</f>
        <v>0</v>
      </c>
    </row>
    <row r="8837" spans="1:14" x14ac:dyDescent="0.2">
      <c r="A8837" t="s">
        <v>9123</v>
      </c>
      <c r="B8837" t="s">
        <v>34848</v>
      </c>
      <c r="I8837" t="s">
        <v>4</v>
      </c>
      <c r="J8837">
        <v>633.9</v>
      </c>
      <c r="M8837">
        <v>633.9</v>
      </c>
      <c r="N8837">
        <f t="shared" si="138"/>
        <v>0</v>
      </c>
    </row>
    <row r="8838" spans="1:14" x14ac:dyDescent="0.2">
      <c r="A8838" t="s">
        <v>9124</v>
      </c>
      <c r="B8838" t="s">
        <v>34848</v>
      </c>
      <c r="I8838" t="s">
        <v>4</v>
      </c>
      <c r="J8838">
        <v>619.29999999999995</v>
      </c>
      <c r="M8838">
        <v>619.29999999999995</v>
      </c>
      <c r="N8838">
        <f t="shared" si="138"/>
        <v>0</v>
      </c>
    </row>
    <row r="8839" spans="1:14" x14ac:dyDescent="0.2">
      <c r="A8839" t="s">
        <v>9125</v>
      </c>
      <c r="B8839" t="s">
        <v>34849</v>
      </c>
      <c r="I8839" t="s">
        <v>4</v>
      </c>
      <c r="J8839">
        <v>215.17</v>
      </c>
      <c r="M8839">
        <v>215.17</v>
      </c>
      <c r="N8839">
        <f t="shared" si="138"/>
        <v>0</v>
      </c>
    </row>
    <row r="8840" spans="1:14" x14ac:dyDescent="0.2">
      <c r="A8840" t="s">
        <v>9126</v>
      </c>
      <c r="B8840" t="s">
        <v>34849</v>
      </c>
      <c r="I8840" t="s">
        <v>4</v>
      </c>
      <c r="J8840">
        <v>209.33</v>
      </c>
      <c r="M8840">
        <v>209.33</v>
      </c>
      <c r="N8840">
        <f t="shared" si="138"/>
        <v>0</v>
      </c>
    </row>
    <row r="8841" spans="1:14" x14ac:dyDescent="0.2">
      <c r="A8841" t="s">
        <v>9127</v>
      </c>
      <c r="B8841" t="s">
        <v>34850</v>
      </c>
      <c r="I8841" t="s">
        <v>4</v>
      </c>
      <c r="J8841">
        <v>492.35</v>
      </c>
      <c r="M8841">
        <v>492.35</v>
      </c>
      <c r="N8841">
        <f t="shared" si="138"/>
        <v>0</v>
      </c>
    </row>
    <row r="8842" spans="1:14" x14ac:dyDescent="0.2">
      <c r="A8842" t="s">
        <v>9128</v>
      </c>
      <c r="B8842" t="s">
        <v>34850</v>
      </c>
      <c r="I8842" t="s">
        <v>4</v>
      </c>
      <c r="J8842">
        <v>480.76</v>
      </c>
      <c r="M8842">
        <v>480.76</v>
      </c>
      <c r="N8842">
        <f t="shared" si="138"/>
        <v>0</v>
      </c>
    </row>
    <row r="8843" spans="1:14" x14ac:dyDescent="0.2">
      <c r="A8843" t="s">
        <v>9129</v>
      </c>
      <c r="B8843" t="s">
        <v>34851</v>
      </c>
      <c r="I8843" t="s">
        <v>4</v>
      </c>
      <c r="J8843">
        <v>689.5</v>
      </c>
      <c r="M8843">
        <v>689.5</v>
      </c>
      <c r="N8843">
        <f t="shared" si="138"/>
        <v>0</v>
      </c>
    </row>
    <row r="8844" spans="1:14" x14ac:dyDescent="0.2">
      <c r="A8844" t="s">
        <v>9130</v>
      </c>
      <c r="B8844" t="s">
        <v>34851</v>
      </c>
      <c r="I8844" t="s">
        <v>4</v>
      </c>
      <c r="J8844">
        <v>674.17</v>
      </c>
      <c r="M8844">
        <v>674.17</v>
      </c>
      <c r="N8844">
        <f t="shared" si="138"/>
        <v>0</v>
      </c>
    </row>
    <row r="8845" spans="1:14" x14ac:dyDescent="0.2">
      <c r="A8845" t="s">
        <v>9131</v>
      </c>
      <c r="B8845" t="s">
        <v>34852</v>
      </c>
      <c r="I8845" t="s">
        <v>4</v>
      </c>
      <c r="J8845">
        <v>244.22</v>
      </c>
      <c r="M8845">
        <v>244.22</v>
      </c>
      <c r="N8845">
        <f t="shared" si="138"/>
        <v>0</v>
      </c>
    </row>
    <row r="8846" spans="1:14" x14ac:dyDescent="0.2">
      <c r="A8846" t="s">
        <v>9132</v>
      </c>
      <c r="B8846" t="s">
        <v>34852</v>
      </c>
      <c r="I8846" t="s">
        <v>4</v>
      </c>
      <c r="J8846">
        <v>237.7</v>
      </c>
      <c r="M8846">
        <v>237.7</v>
      </c>
      <c r="N8846">
        <f t="shared" si="138"/>
        <v>0</v>
      </c>
    </row>
    <row r="8847" spans="1:14" x14ac:dyDescent="0.2">
      <c r="A8847" t="s">
        <v>9133</v>
      </c>
      <c r="B8847" t="s">
        <v>34853</v>
      </c>
      <c r="I8847" t="s">
        <v>4</v>
      </c>
      <c r="J8847">
        <v>541.55999999999995</v>
      </c>
      <c r="M8847">
        <v>541.55999999999995</v>
      </c>
      <c r="N8847">
        <f t="shared" si="138"/>
        <v>0</v>
      </c>
    </row>
    <row r="8848" spans="1:14" x14ac:dyDescent="0.2">
      <c r="A8848" t="s">
        <v>9134</v>
      </c>
      <c r="B8848" t="s">
        <v>34853</v>
      </c>
      <c r="I8848" t="s">
        <v>4</v>
      </c>
      <c r="J8848">
        <v>529.52</v>
      </c>
      <c r="M8848">
        <v>529.52</v>
      </c>
      <c r="N8848">
        <f t="shared" si="138"/>
        <v>0</v>
      </c>
    </row>
    <row r="8849" spans="1:14" x14ac:dyDescent="0.2">
      <c r="A8849" t="s">
        <v>9135</v>
      </c>
      <c r="B8849" t="s">
        <v>34854</v>
      </c>
      <c r="I8849" t="s">
        <v>4</v>
      </c>
      <c r="J8849">
        <v>777.56</v>
      </c>
      <c r="M8849">
        <v>777.56</v>
      </c>
      <c r="N8849">
        <f t="shared" si="138"/>
        <v>0</v>
      </c>
    </row>
    <row r="8850" spans="1:14" x14ac:dyDescent="0.2">
      <c r="A8850" t="s">
        <v>9136</v>
      </c>
      <c r="B8850" t="s">
        <v>34854</v>
      </c>
      <c r="I8850" t="s">
        <v>4</v>
      </c>
      <c r="J8850">
        <v>760.57</v>
      </c>
      <c r="M8850">
        <v>760.57</v>
      </c>
      <c r="N8850">
        <f t="shared" si="138"/>
        <v>0</v>
      </c>
    </row>
    <row r="8851" spans="1:14" x14ac:dyDescent="0.2">
      <c r="A8851" t="s">
        <v>9137</v>
      </c>
      <c r="B8851" t="s">
        <v>34855</v>
      </c>
      <c r="I8851" t="s">
        <v>4</v>
      </c>
      <c r="J8851">
        <v>32.33</v>
      </c>
      <c r="M8851">
        <v>32.33</v>
      </c>
      <c r="N8851">
        <f t="shared" si="138"/>
        <v>0</v>
      </c>
    </row>
    <row r="8852" spans="1:14" x14ac:dyDescent="0.2">
      <c r="A8852" t="s">
        <v>9138</v>
      </c>
      <c r="B8852" t="s">
        <v>34855</v>
      </c>
      <c r="I8852" t="s">
        <v>4</v>
      </c>
      <c r="J8852">
        <v>31.1</v>
      </c>
      <c r="M8852">
        <v>31.1</v>
      </c>
      <c r="N8852">
        <f t="shared" si="138"/>
        <v>0</v>
      </c>
    </row>
    <row r="8853" spans="1:14" x14ac:dyDescent="0.2">
      <c r="A8853" t="s">
        <v>9139</v>
      </c>
      <c r="B8853" t="s">
        <v>34856</v>
      </c>
      <c r="I8853" t="s">
        <v>4</v>
      </c>
      <c r="J8853">
        <v>21.03</v>
      </c>
      <c r="M8853">
        <v>21.03</v>
      </c>
      <c r="N8853">
        <f t="shared" si="138"/>
        <v>0</v>
      </c>
    </row>
    <row r="8854" spans="1:14" x14ac:dyDescent="0.2">
      <c r="A8854" t="s">
        <v>9140</v>
      </c>
      <c r="B8854" t="s">
        <v>34856</v>
      </c>
      <c r="I8854" t="s">
        <v>4</v>
      </c>
      <c r="J8854">
        <v>18.309999999999999</v>
      </c>
      <c r="M8854">
        <v>18.309999999999999</v>
      </c>
      <c r="N8854">
        <f t="shared" si="138"/>
        <v>0</v>
      </c>
    </row>
    <row r="8855" spans="1:14" x14ac:dyDescent="0.2">
      <c r="A8855" t="s">
        <v>9141</v>
      </c>
      <c r="B8855" t="s">
        <v>34857</v>
      </c>
      <c r="I8855" t="s">
        <v>4</v>
      </c>
      <c r="J8855">
        <v>45.48</v>
      </c>
      <c r="M8855">
        <v>45.48</v>
      </c>
      <c r="N8855">
        <f t="shared" si="138"/>
        <v>0</v>
      </c>
    </row>
    <row r="8856" spans="1:14" x14ac:dyDescent="0.2">
      <c r="A8856" t="s">
        <v>9142</v>
      </c>
      <c r="B8856" t="s">
        <v>34857</v>
      </c>
      <c r="I8856" t="s">
        <v>4</v>
      </c>
      <c r="J8856">
        <v>43.73</v>
      </c>
      <c r="M8856">
        <v>43.73</v>
      </c>
      <c r="N8856">
        <f t="shared" si="138"/>
        <v>0</v>
      </c>
    </row>
    <row r="8857" spans="1:14" x14ac:dyDescent="0.2">
      <c r="A8857" t="s">
        <v>9143</v>
      </c>
      <c r="B8857" t="s">
        <v>34858</v>
      </c>
      <c r="I8857" t="s">
        <v>4</v>
      </c>
      <c r="J8857">
        <v>22.07</v>
      </c>
      <c r="M8857">
        <v>22.07</v>
      </c>
      <c r="N8857">
        <f t="shared" si="138"/>
        <v>0</v>
      </c>
    </row>
    <row r="8858" spans="1:14" x14ac:dyDescent="0.2">
      <c r="A8858" t="s">
        <v>9144</v>
      </c>
      <c r="B8858" t="s">
        <v>34858</v>
      </c>
      <c r="I8858" t="s">
        <v>4</v>
      </c>
      <c r="J8858">
        <v>19.21</v>
      </c>
      <c r="M8858">
        <v>19.21</v>
      </c>
      <c r="N8858">
        <f t="shared" si="138"/>
        <v>0</v>
      </c>
    </row>
    <row r="8859" spans="1:14" x14ac:dyDescent="0.2">
      <c r="A8859" t="s">
        <v>9145</v>
      </c>
      <c r="B8859" t="s">
        <v>34859</v>
      </c>
      <c r="I8859" t="s">
        <v>4</v>
      </c>
      <c r="J8859">
        <v>65.67</v>
      </c>
      <c r="M8859">
        <v>65.67</v>
      </c>
      <c r="N8859">
        <f t="shared" si="138"/>
        <v>0</v>
      </c>
    </row>
    <row r="8860" spans="1:14" x14ac:dyDescent="0.2">
      <c r="A8860" t="s">
        <v>9146</v>
      </c>
      <c r="B8860" t="s">
        <v>34859</v>
      </c>
      <c r="I8860" t="s">
        <v>4</v>
      </c>
      <c r="J8860">
        <v>63.1</v>
      </c>
      <c r="M8860">
        <v>63.1</v>
      </c>
      <c r="N8860">
        <f t="shared" si="138"/>
        <v>0</v>
      </c>
    </row>
    <row r="8861" spans="1:14" x14ac:dyDescent="0.2">
      <c r="A8861" t="s">
        <v>9147</v>
      </c>
      <c r="B8861" t="s">
        <v>34860</v>
      </c>
      <c r="I8861" t="s">
        <v>4</v>
      </c>
      <c r="J8861">
        <v>23.1</v>
      </c>
      <c r="M8861">
        <v>23.1</v>
      </c>
      <c r="N8861">
        <f t="shared" si="138"/>
        <v>0</v>
      </c>
    </row>
    <row r="8862" spans="1:14" x14ac:dyDescent="0.2">
      <c r="A8862" t="s">
        <v>9148</v>
      </c>
      <c r="B8862" t="s">
        <v>34860</v>
      </c>
      <c r="I8862" t="s">
        <v>4</v>
      </c>
      <c r="J8862">
        <v>20.11</v>
      </c>
      <c r="M8862">
        <v>20.11</v>
      </c>
      <c r="N8862">
        <f t="shared" si="138"/>
        <v>0</v>
      </c>
    </row>
    <row r="8863" spans="1:14" x14ac:dyDescent="0.2">
      <c r="A8863" t="s">
        <v>9149</v>
      </c>
      <c r="B8863" t="s">
        <v>34861</v>
      </c>
      <c r="I8863" t="s">
        <v>4</v>
      </c>
      <c r="J8863">
        <v>83.44</v>
      </c>
      <c r="M8863">
        <v>83.44</v>
      </c>
      <c r="N8863">
        <f t="shared" si="138"/>
        <v>0</v>
      </c>
    </row>
    <row r="8864" spans="1:14" x14ac:dyDescent="0.2">
      <c r="A8864" t="s">
        <v>9150</v>
      </c>
      <c r="B8864" t="s">
        <v>34861</v>
      </c>
      <c r="I8864" t="s">
        <v>4</v>
      </c>
      <c r="J8864">
        <v>80.17</v>
      </c>
      <c r="M8864">
        <v>80.17</v>
      </c>
      <c r="N8864">
        <f t="shared" si="138"/>
        <v>0</v>
      </c>
    </row>
    <row r="8865" spans="1:14" x14ac:dyDescent="0.2">
      <c r="A8865" t="s">
        <v>9151</v>
      </c>
      <c r="B8865" t="s">
        <v>34862</v>
      </c>
      <c r="I8865" t="s">
        <v>4</v>
      </c>
      <c r="J8865">
        <v>25.23</v>
      </c>
      <c r="M8865">
        <v>25.23</v>
      </c>
      <c r="N8865">
        <f t="shared" si="138"/>
        <v>0</v>
      </c>
    </row>
    <row r="8866" spans="1:14" x14ac:dyDescent="0.2">
      <c r="A8866" t="s">
        <v>9152</v>
      </c>
      <c r="B8866" t="s">
        <v>34862</v>
      </c>
      <c r="I8866" t="s">
        <v>4</v>
      </c>
      <c r="J8866">
        <v>22.01</v>
      </c>
      <c r="M8866">
        <v>22.01</v>
      </c>
      <c r="N8866">
        <f t="shared" si="138"/>
        <v>0</v>
      </c>
    </row>
    <row r="8867" spans="1:14" x14ac:dyDescent="0.2">
      <c r="A8867" t="s">
        <v>9153</v>
      </c>
      <c r="B8867" t="s">
        <v>34863</v>
      </c>
      <c r="I8867" t="s">
        <v>4</v>
      </c>
      <c r="J8867">
        <v>128.02000000000001</v>
      </c>
      <c r="M8867">
        <v>128.02000000000001</v>
      </c>
      <c r="N8867">
        <f t="shared" si="138"/>
        <v>0</v>
      </c>
    </row>
    <row r="8868" spans="1:14" x14ac:dyDescent="0.2">
      <c r="A8868" t="s">
        <v>9154</v>
      </c>
      <c r="B8868" t="s">
        <v>34863</v>
      </c>
      <c r="I8868" t="s">
        <v>4</v>
      </c>
      <c r="J8868">
        <v>122.98</v>
      </c>
      <c r="M8868">
        <v>122.98</v>
      </c>
      <c r="N8868">
        <f t="shared" si="138"/>
        <v>0</v>
      </c>
    </row>
    <row r="8869" spans="1:14" x14ac:dyDescent="0.2">
      <c r="A8869" t="s">
        <v>9155</v>
      </c>
      <c r="B8869" t="s">
        <v>34864</v>
      </c>
      <c r="I8869" t="s">
        <v>4</v>
      </c>
      <c r="J8869">
        <v>32.32</v>
      </c>
      <c r="M8869">
        <v>32.32</v>
      </c>
      <c r="N8869">
        <f t="shared" si="138"/>
        <v>0</v>
      </c>
    </row>
    <row r="8870" spans="1:14" x14ac:dyDescent="0.2">
      <c r="A8870" t="s">
        <v>9156</v>
      </c>
      <c r="B8870" t="s">
        <v>34864</v>
      </c>
      <c r="I8870" t="s">
        <v>4</v>
      </c>
      <c r="J8870">
        <v>28.22</v>
      </c>
      <c r="M8870">
        <v>28.22</v>
      </c>
      <c r="N8870">
        <f t="shared" si="138"/>
        <v>0</v>
      </c>
    </row>
    <row r="8871" spans="1:14" x14ac:dyDescent="0.2">
      <c r="A8871" t="s">
        <v>9157</v>
      </c>
      <c r="B8871" t="s">
        <v>34865</v>
      </c>
      <c r="I8871" t="s">
        <v>4</v>
      </c>
      <c r="J8871">
        <v>159.96</v>
      </c>
      <c r="M8871">
        <v>159.96</v>
      </c>
      <c r="N8871">
        <f t="shared" si="138"/>
        <v>0</v>
      </c>
    </row>
    <row r="8872" spans="1:14" x14ac:dyDescent="0.2">
      <c r="A8872" t="s">
        <v>9158</v>
      </c>
      <c r="B8872" t="s">
        <v>34865</v>
      </c>
      <c r="I8872" t="s">
        <v>4</v>
      </c>
      <c r="J8872">
        <v>153.53</v>
      </c>
      <c r="M8872">
        <v>153.53</v>
      </c>
      <c r="N8872">
        <f t="shared" si="138"/>
        <v>0</v>
      </c>
    </row>
    <row r="8873" spans="1:14" x14ac:dyDescent="0.2">
      <c r="A8873" t="s">
        <v>9159</v>
      </c>
      <c r="B8873" t="s">
        <v>34866</v>
      </c>
      <c r="I8873" t="s">
        <v>4</v>
      </c>
      <c r="J8873">
        <v>42.39</v>
      </c>
      <c r="M8873">
        <v>42.39</v>
      </c>
      <c r="N8873">
        <f t="shared" si="138"/>
        <v>0</v>
      </c>
    </row>
    <row r="8874" spans="1:14" x14ac:dyDescent="0.2">
      <c r="A8874" t="s">
        <v>9160</v>
      </c>
      <c r="B8874" t="s">
        <v>34866</v>
      </c>
      <c r="I8874" t="s">
        <v>4</v>
      </c>
      <c r="J8874">
        <v>37.090000000000003</v>
      </c>
      <c r="M8874">
        <v>37.090000000000003</v>
      </c>
      <c r="N8874">
        <f t="shared" si="138"/>
        <v>0</v>
      </c>
    </row>
    <row r="8875" spans="1:14" x14ac:dyDescent="0.2">
      <c r="A8875" t="s">
        <v>9161</v>
      </c>
      <c r="B8875" t="s">
        <v>34867</v>
      </c>
      <c r="I8875" t="s">
        <v>4</v>
      </c>
      <c r="J8875">
        <v>207.36</v>
      </c>
      <c r="M8875">
        <v>207.36</v>
      </c>
      <c r="N8875">
        <f t="shared" si="138"/>
        <v>0</v>
      </c>
    </row>
    <row r="8876" spans="1:14" x14ac:dyDescent="0.2">
      <c r="A8876" t="s">
        <v>9162</v>
      </c>
      <c r="B8876" t="s">
        <v>34867</v>
      </c>
      <c r="I8876" t="s">
        <v>4</v>
      </c>
      <c r="J8876">
        <v>199.05</v>
      </c>
      <c r="M8876">
        <v>199.05</v>
      </c>
      <c r="N8876">
        <f t="shared" si="138"/>
        <v>0</v>
      </c>
    </row>
    <row r="8877" spans="1:14" x14ac:dyDescent="0.2">
      <c r="A8877" t="s">
        <v>9163</v>
      </c>
      <c r="B8877" t="s">
        <v>34868</v>
      </c>
      <c r="I8877" t="s">
        <v>4</v>
      </c>
      <c r="J8877">
        <v>43.43</v>
      </c>
      <c r="M8877">
        <v>43.43</v>
      </c>
      <c r="N8877">
        <f t="shared" si="138"/>
        <v>0</v>
      </c>
    </row>
    <row r="8878" spans="1:14" x14ac:dyDescent="0.2">
      <c r="A8878" t="s">
        <v>9164</v>
      </c>
      <c r="B8878" t="s">
        <v>34868</v>
      </c>
      <c r="I8878" t="s">
        <v>4</v>
      </c>
      <c r="J8878">
        <v>38</v>
      </c>
      <c r="M8878">
        <v>38</v>
      </c>
      <c r="N8878">
        <f t="shared" si="138"/>
        <v>0</v>
      </c>
    </row>
    <row r="8879" spans="1:14" x14ac:dyDescent="0.2">
      <c r="A8879" t="s">
        <v>9165</v>
      </c>
      <c r="B8879" t="s">
        <v>34869</v>
      </c>
      <c r="I8879" t="s">
        <v>4</v>
      </c>
      <c r="J8879">
        <v>262.92</v>
      </c>
      <c r="M8879">
        <v>262.92</v>
      </c>
      <c r="N8879">
        <f t="shared" si="138"/>
        <v>0</v>
      </c>
    </row>
    <row r="8880" spans="1:14" x14ac:dyDescent="0.2">
      <c r="A8880" t="s">
        <v>9166</v>
      </c>
      <c r="B8880" t="s">
        <v>34869</v>
      </c>
      <c r="I8880" t="s">
        <v>4</v>
      </c>
      <c r="J8880">
        <v>252.38</v>
      </c>
      <c r="M8880">
        <v>252.38</v>
      </c>
      <c r="N8880">
        <f t="shared" si="138"/>
        <v>0</v>
      </c>
    </row>
    <row r="8881" spans="1:14" x14ac:dyDescent="0.2">
      <c r="A8881" t="s">
        <v>9167</v>
      </c>
      <c r="B8881" t="s">
        <v>34870</v>
      </c>
      <c r="I8881" t="s">
        <v>4</v>
      </c>
      <c r="J8881">
        <v>44.99</v>
      </c>
      <c r="M8881">
        <v>44.99</v>
      </c>
      <c r="N8881">
        <f t="shared" si="138"/>
        <v>0</v>
      </c>
    </row>
    <row r="8882" spans="1:14" x14ac:dyDescent="0.2">
      <c r="A8882" t="s">
        <v>9168</v>
      </c>
      <c r="B8882" t="s">
        <v>34870</v>
      </c>
      <c r="I8882" t="s">
        <v>4</v>
      </c>
      <c r="J8882">
        <v>39.35</v>
      </c>
      <c r="M8882">
        <v>39.35</v>
      </c>
      <c r="N8882">
        <f t="shared" si="138"/>
        <v>0</v>
      </c>
    </row>
    <row r="8883" spans="1:14" x14ac:dyDescent="0.2">
      <c r="A8883" t="s">
        <v>9169</v>
      </c>
      <c r="B8883" t="s">
        <v>34871</v>
      </c>
      <c r="I8883" t="s">
        <v>4</v>
      </c>
      <c r="J8883">
        <v>282.82</v>
      </c>
      <c r="M8883">
        <v>282.82</v>
      </c>
      <c r="N8883">
        <f t="shared" si="138"/>
        <v>0</v>
      </c>
    </row>
    <row r="8884" spans="1:14" x14ac:dyDescent="0.2">
      <c r="A8884" t="s">
        <v>9170</v>
      </c>
      <c r="B8884" t="s">
        <v>34871</v>
      </c>
      <c r="I8884" t="s">
        <v>4</v>
      </c>
      <c r="J8884">
        <v>271.5</v>
      </c>
      <c r="M8884">
        <v>271.5</v>
      </c>
      <c r="N8884">
        <f t="shared" si="138"/>
        <v>0</v>
      </c>
    </row>
    <row r="8885" spans="1:14" x14ac:dyDescent="0.2">
      <c r="A8885" t="s">
        <v>9171</v>
      </c>
      <c r="B8885" t="s">
        <v>34872</v>
      </c>
      <c r="I8885" t="s">
        <v>4</v>
      </c>
      <c r="J8885">
        <v>56.49</v>
      </c>
      <c r="M8885">
        <v>56.49</v>
      </c>
      <c r="N8885">
        <f t="shared" si="138"/>
        <v>0</v>
      </c>
    </row>
    <row r="8886" spans="1:14" x14ac:dyDescent="0.2">
      <c r="A8886" t="s">
        <v>9172</v>
      </c>
      <c r="B8886" t="s">
        <v>34872</v>
      </c>
      <c r="I8886" t="s">
        <v>4</v>
      </c>
      <c r="J8886">
        <v>49.52</v>
      </c>
      <c r="M8886">
        <v>49.52</v>
      </c>
      <c r="N8886">
        <f t="shared" si="138"/>
        <v>0</v>
      </c>
    </row>
    <row r="8887" spans="1:14" x14ac:dyDescent="0.2">
      <c r="A8887" t="s">
        <v>9173</v>
      </c>
      <c r="B8887" t="s">
        <v>34873</v>
      </c>
      <c r="I8887" t="s">
        <v>4</v>
      </c>
      <c r="J8887">
        <v>310.57</v>
      </c>
      <c r="M8887">
        <v>310.57</v>
      </c>
      <c r="N8887">
        <f t="shared" si="138"/>
        <v>0</v>
      </c>
    </row>
    <row r="8888" spans="1:14" x14ac:dyDescent="0.2">
      <c r="A8888" t="s">
        <v>9174</v>
      </c>
      <c r="B8888" t="s">
        <v>34873</v>
      </c>
      <c r="I8888" t="s">
        <v>4</v>
      </c>
      <c r="J8888">
        <v>298.18</v>
      </c>
      <c r="M8888">
        <v>298.18</v>
      </c>
      <c r="N8888">
        <f t="shared" si="138"/>
        <v>0</v>
      </c>
    </row>
    <row r="8889" spans="1:14" x14ac:dyDescent="0.2">
      <c r="A8889" t="s">
        <v>9175</v>
      </c>
      <c r="B8889" t="s">
        <v>34874</v>
      </c>
      <c r="I8889" t="s">
        <v>4</v>
      </c>
      <c r="J8889">
        <v>84.48</v>
      </c>
      <c r="M8889">
        <v>84.48</v>
      </c>
      <c r="N8889">
        <f t="shared" si="138"/>
        <v>0</v>
      </c>
    </row>
    <row r="8890" spans="1:14" x14ac:dyDescent="0.2">
      <c r="A8890" t="s">
        <v>9176</v>
      </c>
      <c r="B8890" t="s">
        <v>34874</v>
      </c>
      <c r="I8890" t="s">
        <v>4</v>
      </c>
      <c r="J8890">
        <v>74.069999999999993</v>
      </c>
      <c r="M8890">
        <v>74.069999999999993</v>
      </c>
      <c r="N8890">
        <f t="shared" si="138"/>
        <v>0</v>
      </c>
    </row>
    <row r="8891" spans="1:14" x14ac:dyDescent="0.2">
      <c r="A8891" t="s">
        <v>9177</v>
      </c>
      <c r="B8891" t="s">
        <v>34875</v>
      </c>
      <c r="I8891" t="s">
        <v>4</v>
      </c>
      <c r="J8891">
        <v>313.52999999999997</v>
      </c>
      <c r="M8891">
        <v>313.52999999999997</v>
      </c>
      <c r="N8891">
        <f t="shared" si="138"/>
        <v>0</v>
      </c>
    </row>
    <row r="8892" spans="1:14" x14ac:dyDescent="0.2">
      <c r="A8892" t="s">
        <v>9178</v>
      </c>
      <c r="B8892" t="s">
        <v>34875</v>
      </c>
      <c r="I8892" t="s">
        <v>4</v>
      </c>
      <c r="J8892">
        <v>301.05</v>
      </c>
      <c r="M8892">
        <v>301.05</v>
      </c>
      <c r="N8892">
        <f t="shared" si="138"/>
        <v>0</v>
      </c>
    </row>
    <row r="8893" spans="1:14" x14ac:dyDescent="0.2">
      <c r="A8893" t="s">
        <v>9179</v>
      </c>
      <c r="B8893" t="s">
        <v>34876</v>
      </c>
      <c r="I8893" t="s">
        <v>4</v>
      </c>
      <c r="J8893">
        <v>148.36000000000001</v>
      </c>
      <c r="M8893">
        <v>148.36000000000001</v>
      </c>
      <c r="N8893">
        <f t="shared" si="138"/>
        <v>0</v>
      </c>
    </row>
    <row r="8894" spans="1:14" x14ac:dyDescent="0.2">
      <c r="A8894" t="s">
        <v>9180</v>
      </c>
      <c r="B8894" t="s">
        <v>34876</v>
      </c>
      <c r="I8894" t="s">
        <v>4</v>
      </c>
      <c r="J8894">
        <v>130.07</v>
      </c>
      <c r="M8894">
        <v>130.07</v>
      </c>
      <c r="N8894">
        <f t="shared" si="138"/>
        <v>0</v>
      </c>
    </row>
    <row r="8895" spans="1:14" x14ac:dyDescent="0.2">
      <c r="A8895" t="s">
        <v>9181</v>
      </c>
      <c r="B8895" t="s">
        <v>34877</v>
      </c>
      <c r="I8895" t="s">
        <v>4</v>
      </c>
      <c r="J8895">
        <v>415.94</v>
      </c>
      <c r="M8895">
        <v>415.94</v>
      </c>
      <c r="N8895">
        <f t="shared" si="138"/>
        <v>0</v>
      </c>
    </row>
    <row r="8896" spans="1:14" x14ac:dyDescent="0.2">
      <c r="A8896" t="s">
        <v>9182</v>
      </c>
      <c r="B8896" t="s">
        <v>34877</v>
      </c>
      <c r="I8896" t="s">
        <v>4</v>
      </c>
      <c r="J8896">
        <v>402.59</v>
      </c>
      <c r="M8896">
        <v>402.59</v>
      </c>
      <c r="N8896">
        <f t="shared" si="138"/>
        <v>0</v>
      </c>
    </row>
    <row r="8897" spans="1:14" x14ac:dyDescent="0.2">
      <c r="A8897" t="s">
        <v>9183</v>
      </c>
      <c r="B8897" t="s">
        <v>34878</v>
      </c>
      <c r="I8897" t="s">
        <v>4</v>
      </c>
      <c r="J8897">
        <v>489.75</v>
      </c>
      <c r="M8897">
        <v>489.75</v>
      </c>
      <c r="N8897">
        <f t="shared" si="138"/>
        <v>0</v>
      </c>
    </row>
    <row r="8898" spans="1:14" x14ac:dyDescent="0.2">
      <c r="A8898" t="s">
        <v>9184</v>
      </c>
      <c r="B8898" t="s">
        <v>34878</v>
      </c>
      <c r="I8898" t="s">
        <v>4</v>
      </c>
      <c r="J8898">
        <v>475.51</v>
      </c>
      <c r="M8898">
        <v>475.51</v>
      </c>
      <c r="N8898">
        <f t="shared" si="138"/>
        <v>0</v>
      </c>
    </row>
    <row r="8899" spans="1:14" x14ac:dyDescent="0.2">
      <c r="A8899" t="s">
        <v>9185</v>
      </c>
      <c r="B8899" t="s">
        <v>34879</v>
      </c>
      <c r="I8899" t="s">
        <v>4</v>
      </c>
      <c r="J8899">
        <v>707.79</v>
      </c>
      <c r="M8899">
        <v>707.79</v>
      </c>
      <c r="N8899">
        <f t="shared" si="138"/>
        <v>0</v>
      </c>
    </row>
    <row r="8900" spans="1:14" x14ac:dyDescent="0.2">
      <c r="A8900" t="s">
        <v>9186</v>
      </c>
      <c r="B8900" t="s">
        <v>34879</v>
      </c>
      <c r="I8900" t="s">
        <v>4</v>
      </c>
      <c r="J8900">
        <v>688.27</v>
      </c>
      <c r="M8900">
        <v>688.27</v>
      </c>
      <c r="N8900">
        <f t="shared" ref="N8900:N8963" si="139">J8900-M8900</f>
        <v>0</v>
      </c>
    </row>
    <row r="8901" spans="1:14" x14ac:dyDescent="0.2">
      <c r="A8901" t="s">
        <v>9187</v>
      </c>
      <c r="B8901" t="s">
        <v>34880</v>
      </c>
      <c r="I8901" t="s">
        <v>4</v>
      </c>
      <c r="J8901">
        <v>61.71</v>
      </c>
      <c r="M8901">
        <v>61.71</v>
      </c>
      <c r="N8901">
        <f t="shared" si="139"/>
        <v>0</v>
      </c>
    </row>
    <row r="8902" spans="1:14" x14ac:dyDescent="0.2">
      <c r="A8902" t="s">
        <v>9188</v>
      </c>
      <c r="B8902" t="s">
        <v>34880</v>
      </c>
      <c r="I8902" t="s">
        <v>4</v>
      </c>
      <c r="J8902">
        <v>61.71</v>
      </c>
      <c r="M8902">
        <v>61.71</v>
      </c>
      <c r="N8902">
        <f t="shared" si="139"/>
        <v>0</v>
      </c>
    </row>
    <row r="8903" spans="1:14" x14ac:dyDescent="0.2">
      <c r="A8903" t="s">
        <v>9189</v>
      </c>
      <c r="B8903" t="s">
        <v>34881</v>
      </c>
      <c r="I8903" t="s">
        <v>4</v>
      </c>
      <c r="J8903">
        <v>72.17</v>
      </c>
      <c r="M8903">
        <v>72.17</v>
      </c>
      <c r="N8903">
        <f t="shared" si="139"/>
        <v>0</v>
      </c>
    </row>
    <row r="8904" spans="1:14" x14ac:dyDescent="0.2">
      <c r="A8904" t="s">
        <v>9190</v>
      </c>
      <c r="B8904" t="s">
        <v>34881</v>
      </c>
      <c r="I8904" t="s">
        <v>4</v>
      </c>
      <c r="J8904">
        <v>72.17</v>
      </c>
      <c r="M8904">
        <v>72.17</v>
      </c>
      <c r="N8904">
        <f t="shared" si="139"/>
        <v>0</v>
      </c>
    </row>
    <row r="8905" spans="1:14" x14ac:dyDescent="0.2">
      <c r="A8905" t="s">
        <v>9191</v>
      </c>
      <c r="B8905" t="s">
        <v>34882</v>
      </c>
      <c r="I8905" t="s">
        <v>4</v>
      </c>
      <c r="J8905">
        <v>83.34</v>
      </c>
      <c r="M8905">
        <v>83.34</v>
      </c>
      <c r="N8905">
        <f t="shared" si="139"/>
        <v>0</v>
      </c>
    </row>
    <row r="8906" spans="1:14" x14ac:dyDescent="0.2">
      <c r="A8906" t="s">
        <v>9192</v>
      </c>
      <c r="B8906" t="s">
        <v>34882</v>
      </c>
      <c r="I8906" t="s">
        <v>4</v>
      </c>
      <c r="J8906">
        <v>83.34</v>
      </c>
      <c r="M8906">
        <v>83.34</v>
      </c>
      <c r="N8906">
        <f t="shared" si="139"/>
        <v>0</v>
      </c>
    </row>
    <row r="8907" spans="1:14" x14ac:dyDescent="0.2">
      <c r="A8907" t="s">
        <v>9193</v>
      </c>
      <c r="B8907" t="s">
        <v>34883</v>
      </c>
      <c r="I8907" t="s">
        <v>4</v>
      </c>
      <c r="J8907">
        <v>102.06</v>
      </c>
      <c r="M8907">
        <v>102.06</v>
      </c>
      <c r="N8907">
        <f t="shared" si="139"/>
        <v>0</v>
      </c>
    </row>
    <row r="8908" spans="1:14" x14ac:dyDescent="0.2">
      <c r="A8908" t="s">
        <v>9194</v>
      </c>
      <c r="B8908" t="s">
        <v>34883</v>
      </c>
      <c r="I8908" t="s">
        <v>4</v>
      </c>
      <c r="J8908">
        <v>102.06</v>
      </c>
      <c r="M8908">
        <v>102.06</v>
      </c>
      <c r="N8908">
        <f t="shared" si="139"/>
        <v>0</v>
      </c>
    </row>
    <row r="8909" spans="1:14" x14ac:dyDescent="0.2">
      <c r="A8909" t="s">
        <v>9195</v>
      </c>
      <c r="B8909" t="s">
        <v>34884</v>
      </c>
      <c r="I8909" t="s">
        <v>4</v>
      </c>
      <c r="J8909">
        <v>123.22</v>
      </c>
      <c r="M8909">
        <v>123.22</v>
      </c>
      <c r="N8909">
        <f t="shared" si="139"/>
        <v>0</v>
      </c>
    </row>
    <row r="8910" spans="1:14" x14ac:dyDescent="0.2">
      <c r="A8910" t="s">
        <v>9196</v>
      </c>
      <c r="B8910" t="s">
        <v>34884</v>
      </c>
      <c r="I8910" t="s">
        <v>4</v>
      </c>
      <c r="J8910">
        <v>123.22</v>
      </c>
      <c r="M8910">
        <v>123.22</v>
      </c>
      <c r="N8910">
        <f t="shared" si="139"/>
        <v>0</v>
      </c>
    </row>
    <row r="8911" spans="1:14" x14ac:dyDescent="0.2">
      <c r="A8911" t="s">
        <v>9197</v>
      </c>
      <c r="B8911" t="s">
        <v>34885</v>
      </c>
      <c r="I8911" t="s">
        <v>4</v>
      </c>
      <c r="J8911">
        <v>180</v>
      </c>
      <c r="M8911">
        <v>180</v>
      </c>
      <c r="N8911">
        <f t="shared" si="139"/>
        <v>0</v>
      </c>
    </row>
    <row r="8912" spans="1:14" x14ac:dyDescent="0.2">
      <c r="A8912" t="s">
        <v>9198</v>
      </c>
      <c r="B8912" t="s">
        <v>34885</v>
      </c>
      <c r="I8912" t="s">
        <v>4</v>
      </c>
      <c r="J8912">
        <v>180</v>
      </c>
      <c r="M8912">
        <v>180</v>
      </c>
      <c r="N8912">
        <f t="shared" si="139"/>
        <v>0</v>
      </c>
    </row>
    <row r="8913" spans="1:14" x14ac:dyDescent="0.2">
      <c r="A8913" t="s">
        <v>9199</v>
      </c>
      <c r="B8913" t="s">
        <v>34886</v>
      </c>
      <c r="I8913" t="s">
        <v>4</v>
      </c>
      <c r="J8913">
        <v>191.39</v>
      </c>
      <c r="M8913">
        <v>191.39</v>
      </c>
      <c r="N8913">
        <f t="shared" si="139"/>
        <v>0</v>
      </c>
    </row>
    <row r="8914" spans="1:14" x14ac:dyDescent="0.2">
      <c r="A8914" t="s">
        <v>9200</v>
      </c>
      <c r="B8914" t="s">
        <v>34886</v>
      </c>
      <c r="I8914" t="s">
        <v>4</v>
      </c>
      <c r="J8914">
        <v>191.39</v>
      </c>
      <c r="M8914">
        <v>191.39</v>
      </c>
      <c r="N8914">
        <f t="shared" si="139"/>
        <v>0</v>
      </c>
    </row>
    <row r="8915" spans="1:14" x14ac:dyDescent="0.2">
      <c r="A8915" t="s">
        <v>9201</v>
      </c>
      <c r="B8915" t="s">
        <v>34887</v>
      </c>
      <c r="I8915" t="s">
        <v>4</v>
      </c>
      <c r="J8915">
        <v>382.28</v>
      </c>
      <c r="M8915">
        <v>382.28</v>
      </c>
      <c r="N8915">
        <f t="shared" si="139"/>
        <v>0</v>
      </c>
    </row>
    <row r="8916" spans="1:14" x14ac:dyDescent="0.2">
      <c r="A8916" t="s">
        <v>9202</v>
      </c>
      <c r="B8916" t="s">
        <v>34887</v>
      </c>
      <c r="I8916" t="s">
        <v>4</v>
      </c>
      <c r="J8916">
        <v>382.28</v>
      </c>
      <c r="M8916">
        <v>382.28</v>
      </c>
      <c r="N8916">
        <f t="shared" si="139"/>
        <v>0</v>
      </c>
    </row>
    <row r="8917" spans="1:14" x14ac:dyDescent="0.2">
      <c r="A8917" t="s">
        <v>9203</v>
      </c>
      <c r="B8917" t="s">
        <v>34888</v>
      </c>
      <c r="I8917" t="s">
        <v>4</v>
      </c>
      <c r="J8917">
        <v>174.75</v>
      </c>
      <c r="M8917">
        <v>174.75</v>
      </c>
      <c r="N8917">
        <f t="shared" si="139"/>
        <v>0</v>
      </c>
    </row>
    <row r="8918" spans="1:14" x14ac:dyDescent="0.2">
      <c r="A8918" t="s">
        <v>9204</v>
      </c>
      <c r="B8918" t="s">
        <v>34888</v>
      </c>
      <c r="I8918" t="s">
        <v>4</v>
      </c>
      <c r="J8918">
        <v>174.75</v>
      </c>
      <c r="M8918">
        <v>174.75</v>
      </c>
      <c r="N8918">
        <f t="shared" si="139"/>
        <v>0</v>
      </c>
    </row>
    <row r="8919" spans="1:14" x14ac:dyDescent="0.2">
      <c r="A8919" t="s">
        <v>9205</v>
      </c>
      <c r="B8919" t="s">
        <v>34889</v>
      </c>
      <c r="I8919" t="s">
        <v>4</v>
      </c>
      <c r="J8919">
        <v>196.6</v>
      </c>
      <c r="M8919">
        <v>196.6</v>
      </c>
      <c r="N8919">
        <f t="shared" si="139"/>
        <v>0</v>
      </c>
    </row>
    <row r="8920" spans="1:14" x14ac:dyDescent="0.2">
      <c r="A8920" t="s">
        <v>9206</v>
      </c>
      <c r="B8920" t="s">
        <v>34889</v>
      </c>
      <c r="I8920" t="s">
        <v>4</v>
      </c>
      <c r="J8920">
        <v>196.6</v>
      </c>
      <c r="M8920">
        <v>196.6</v>
      </c>
      <c r="N8920">
        <f t="shared" si="139"/>
        <v>0</v>
      </c>
    </row>
    <row r="8921" spans="1:14" x14ac:dyDescent="0.2">
      <c r="A8921" t="s">
        <v>9207</v>
      </c>
      <c r="B8921" t="s">
        <v>34890</v>
      </c>
      <c r="I8921" t="s">
        <v>4</v>
      </c>
      <c r="J8921">
        <v>240.29</v>
      </c>
      <c r="M8921">
        <v>240.29</v>
      </c>
      <c r="N8921">
        <f t="shared" si="139"/>
        <v>0</v>
      </c>
    </row>
    <row r="8922" spans="1:14" x14ac:dyDescent="0.2">
      <c r="A8922" t="s">
        <v>9208</v>
      </c>
      <c r="B8922" t="s">
        <v>34890</v>
      </c>
      <c r="I8922" t="s">
        <v>4</v>
      </c>
      <c r="J8922">
        <v>240.29</v>
      </c>
      <c r="M8922">
        <v>240.29</v>
      </c>
      <c r="N8922">
        <f t="shared" si="139"/>
        <v>0</v>
      </c>
    </row>
    <row r="8923" spans="1:14" x14ac:dyDescent="0.2">
      <c r="A8923" t="s">
        <v>9209</v>
      </c>
      <c r="B8923" t="s">
        <v>34891</v>
      </c>
      <c r="I8923" t="s">
        <v>4</v>
      </c>
      <c r="J8923">
        <v>294.89999999999998</v>
      </c>
      <c r="M8923">
        <v>294.89999999999998</v>
      </c>
      <c r="N8923">
        <f t="shared" si="139"/>
        <v>0</v>
      </c>
    </row>
    <row r="8924" spans="1:14" x14ac:dyDescent="0.2">
      <c r="A8924" t="s">
        <v>9210</v>
      </c>
      <c r="B8924" t="s">
        <v>34891</v>
      </c>
      <c r="I8924" t="s">
        <v>4</v>
      </c>
      <c r="J8924">
        <v>294.89999999999998</v>
      </c>
      <c r="M8924">
        <v>294.89999999999998</v>
      </c>
      <c r="N8924">
        <f t="shared" si="139"/>
        <v>0</v>
      </c>
    </row>
    <row r="8925" spans="1:14" x14ac:dyDescent="0.2">
      <c r="A8925" t="s">
        <v>9211</v>
      </c>
      <c r="B8925" t="s">
        <v>34892</v>
      </c>
      <c r="I8925" t="s">
        <v>4</v>
      </c>
      <c r="J8925">
        <v>415.04</v>
      </c>
      <c r="M8925">
        <v>415.04</v>
      </c>
      <c r="N8925">
        <f t="shared" si="139"/>
        <v>0</v>
      </c>
    </row>
    <row r="8926" spans="1:14" x14ac:dyDescent="0.2">
      <c r="A8926" t="s">
        <v>9212</v>
      </c>
      <c r="B8926" t="s">
        <v>34892</v>
      </c>
      <c r="I8926" t="s">
        <v>4</v>
      </c>
      <c r="J8926">
        <v>415.04</v>
      </c>
      <c r="M8926">
        <v>415.04</v>
      </c>
      <c r="N8926">
        <f t="shared" si="139"/>
        <v>0</v>
      </c>
    </row>
    <row r="8927" spans="1:14" x14ac:dyDescent="0.2">
      <c r="A8927" t="s">
        <v>9213</v>
      </c>
      <c r="B8927" t="s">
        <v>34893</v>
      </c>
      <c r="I8927" t="s">
        <v>4</v>
      </c>
      <c r="J8927">
        <v>600.72</v>
      </c>
      <c r="M8927">
        <v>600.72</v>
      </c>
      <c r="N8927">
        <f t="shared" si="139"/>
        <v>0</v>
      </c>
    </row>
    <row r="8928" spans="1:14" x14ac:dyDescent="0.2">
      <c r="A8928" t="s">
        <v>9214</v>
      </c>
      <c r="B8928" t="s">
        <v>34893</v>
      </c>
      <c r="I8928" t="s">
        <v>4</v>
      </c>
      <c r="J8928">
        <v>600.72</v>
      </c>
      <c r="M8928">
        <v>600.72</v>
      </c>
      <c r="N8928">
        <f t="shared" si="139"/>
        <v>0</v>
      </c>
    </row>
    <row r="8929" spans="1:14" x14ac:dyDescent="0.2">
      <c r="A8929" t="s">
        <v>9215</v>
      </c>
      <c r="B8929" t="s">
        <v>34894</v>
      </c>
      <c r="I8929" t="s">
        <v>4</v>
      </c>
      <c r="J8929">
        <v>929.69</v>
      </c>
      <c r="M8929">
        <v>929.69</v>
      </c>
      <c r="N8929">
        <f t="shared" si="139"/>
        <v>0</v>
      </c>
    </row>
    <row r="8930" spans="1:14" x14ac:dyDescent="0.2">
      <c r="A8930" t="s">
        <v>9216</v>
      </c>
      <c r="B8930" t="s">
        <v>34894</v>
      </c>
      <c r="I8930" t="s">
        <v>4</v>
      </c>
      <c r="J8930">
        <v>929.69</v>
      </c>
      <c r="M8930">
        <v>929.69</v>
      </c>
      <c r="N8930">
        <f t="shared" si="139"/>
        <v>0</v>
      </c>
    </row>
    <row r="8931" spans="1:14" x14ac:dyDescent="0.2">
      <c r="A8931" t="s">
        <v>9217</v>
      </c>
      <c r="B8931" t="s">
        <v>34895</v>
      </c>
      <c r="I8931" t="s">
        <v>4</v>
      </c>
      <c r="J8931">
        <v>45.87</v>
      </c>
      <c r="M8931">
        <v>45.87</v>
      </c>
      <c r="N8931">
        <f t="shared" si="139"/>
        <v>0</v>
      </c>
    </row>
    <row r="8932" spans="1:14" x14ac:dyDescent="0.2">
      <c r="A8932" t="s">
        <v>9218</v>
      </c>
      <c r="B8932" t="s">
        <v>34895</v>
      </c>
      <c r="I8932" t="s">
        <v>4</v>
      </c>
      <c r="J8932">
        <v>45.87</v>
      </c>
      <c r="M8932">
        <v>45.87</v>
      </c>
      <c r="N8932">
        <f t="shared" si="139"/>
        <v>0</v>
      </c>
    </row>
    <row r="8933" spans="1:14" x14ac:dyDescent="0.2">
      <c r="A8933" t="s">
        <v>9219</v>
      </c>
      <c r="B8933" t="s">
        <v>34896</v>
      </c>
      <c r="I8933" t="s">
        <v>4</v>
      </c>
      <c r="J8933">
        <v>49.15</v>
      </c>
      <c r="M8933">
        <v>49.15</v>
      </c>
      <c r="N8933">
        <f t="shared" si="139"/>
        <v>0</v>
      </c>
    </row>
    <row r="8934" spans="1:14" x14ac:dyDescent="0.2">
      <c r="A8934" t="s">
        <v>9220</v>
      </c>
      <c r="B8934" t="s">
        <v>34896</v>
      </c>
      <c r="I8934" t="s">
        <v>4</v>
      </c>
      <c r="J8934">
        <v>49.15</v>
      </c>
      <c r="M8934">
        <v>49.15</v>
      </c>
      <c r="N8934">
        <f t="shared" si="139"/>
        <v>0</v>
      </c>
    </row>
    <row r="8935" spans="1:14" x14ac:dyDescent="0.2">
      <c r="A8935" t="s">
        <v>9221</v>
      </c>
      <c r="B8935" t="s">
        <v>34897</v>
      </c>
      <c r="I8935" t="s">
        <v>4</v>
      </c>
      <c r="J8935">
        <v>54.61</v>
      </c>
      <c r="M8935">
        <v>54.61</v>
      </c>
      <c r="N8935">
        <f t="shared" si="139"/>
        <v>0</v>
      </c>
    </row>
    <row r="8936" spans="1:14" x14ac:dyDescent="0.2">
      <c r="A8936" t="s">
        <v>9222</v>
      </c>
      <c r="B8936" t="s">
        <v>34897</v>
      </c>
      <c r="I8936" t="s">
        <v>4</v>
      </c>
      <c r="J8936">
        <v>54.61</v>
      </c>
      <c r="M8936">
        <v>54.61</v>
      </c>
      <c r="N8936">
        <f t="shared" si="139"/>
        <v>0</v>
      </c>
    </row>
    <row r="8937" spans="1:14" x14ac:dyDescent="0.2">
      <c r="A8937" t="s">
        <v>9223</v>
      </c>
      <c r="B8937" t="s">
        <v>34898</v>
      </c>
      <c r="I8937" t="s">
        <v>4</v>
      </c>
      <c r="J8937">
        <v>61.16</v>
      </c>
      <c r="M8937">
        <v>61.16</v>
      </c>
      <c r="N8937">
        <f t="shared" si="139"/>
        <v>0</v>
      </c>
    </row>
    <row r="8938" spans="1:14" x14ac:dyDescent="0.2">
      <c r="A8938" t="s">
        <v>9224</v>
      </c>
      <c r="B8938" t="s">
        <v>34898</v>
      </c>
      <c r="I8938" t="s">
        <v>4</v>
      </c>
      <c r="J8938">
        <v>61.16</v>
      </c>
      <c r="M8938">
        <v>61.16</v>
      </c>
      <c r="N8938">
        <f t="shared" si="139"/>
        <v>0</v>
      </c>
    </row>
    <row r="8939" spans="1:14" x14ac:dyDescent="0.2">
      <c r="A8939" t="s">
        <v>9225</v>
      </c>
      <c r="B8939" t="s">
        <v>34899</v>
      </c>
      <c r="I8939" t="s">
        <v>4</v>
      </c>
      <c r="J8939">
        <v>65.53</v>
      </c>
      <c r="M8939">
        <v>65.53</v>
      </c>
      <c r="N8939">
        <f t="shared" si="139"/>
        <v>0</v>
      </c>
    </row>
    <row r="8940" spans="1:14" x14ac:dyDescent="0.2">
      <c r="A8940" t="s">
        <v>9226</v>
      </c>
      <c r="B8940" t="s">
        <v>34899</v>
      </c>
      <c r="I8940" t="s">
        <v>4</v>
      </c>
      <c r="J8940">
        <v>65.53</v>
      </c>
      <c r="M8940">
        <v>65.53</v>
      </c>
      <c r="N8940">
        <f t="shared" si="139"/>
        <v>0</v>
      </c>
    </row>
    <row r="8941" spans="1:14" x14ac:dyDescent="0.2">
      <c r="A8941" t="s">
        <v>9227</v>
      </c>
      <c r="B8941" t="s">
        <v>34900</v>
      </c>
      <c r="I8941" t="s">
        <v>4</v>
      </c>
      <c r="J8941">
        <v>78.64</v>
      </c>
      <c r="M8941">
        <v>78.64</v>
      </c>
      <c r="N8941">
        <f t="shared" si="139"/>
        <v>0</v>
      </c>
    </row>
    <row r="8942" spans="1:14" x14ac:dyDescent="0.2">
      <c r="A8942" t="s">
        <v>9228</v>
      </c>
      <c r="B8942" t="s">
        <v>34900</v>
      </c>
      <c r="I8942" t="s">
        <v>4</v>
      </c>
      <c r="J8942">
        <v>78.64</v>
      </c>
      <c r="M8942">
        <v>78.64</v>
      </c>
      <c r="N8942">
        <f t="shared" si="139"/>
        <v>0</v>
      </c>
    </row>
    <row r="8943" spans="1:14" x14ac:dyDescent="0.2">
      <c r="A8943" t="s">
        <v>9229</v>
      </c>
      <c r="B8943" t="s">
        <v>34901</v>
      </c>
      <c r="I8943" t="s">
        <v>4</v>
      </c>
      <c r="J8943">
        <v>87.37</v>
      </c>
      <c r="M8943">
        <v>87.37</v>
      </c>
      <c r="N8943">
        <f t="shared" si="139"/>
        <v>0</v>
      </c>
    </row>
    <row r="8944" spans="1:14" x14ac:dyDescent="0.2">
      <c r="A8944" t="s">
        <v>9230</v>
      </c>
      <c r="B8944" t="s">
        <v>34901</v>
      </c>
      <c r="I8944" t="s">
        <v>4</v>
      </c>
      <c r="J8944">
        <v>87.37</v>
      </c>
      <c r="M8944">
        <v>87.37</v>
      </c>
      <c r="N8944">
        <f t="shared" si="139"/>
        <v>0</v>
      </c>
    </row>
    <row r="8945" spans="1:14" x14ac:dyDescent="0.2">
      <c r="A8945" t="s">
        <v>9231</v>
      </c>
      <c r="B8945" t="s">
        <v>34902</v>
      </c>
      <c r="I8945" t="s">
        <v>4</v>
      </c>
      <c r="J8945">
        <v>103.76</v>
      </c>
      <c r="M8945">
        <v>103.76</v>
      </c>
      <c r="N8945">
        <f t="shared" si="139"/>
        <v>0</v>
      </c>
    </row>
    <row r="8946" spans="1:14" x14ac:dyDescent="0.2">
      <c r="A8946" t="s">
        <v>9232</v>
      </c>
      <c r="B8946" t="s">
        <v>34902</v>
      </c>
      <c r="I8946" t="s">
        <v>4</v>
      </c>
      <c r="J8946">
        <v>103.76</v>
      </c>
      <c r="M8946">
        <v>103.76</v>
      </c>
      <c r="N8946">
        <f t="shared" si="139"/>
        <v>0</v>
      </c>
    </row>
    <row r="8947" spans="1:14" x14ac:dyDescent="0.2">
      <c r="A8947" t="s">
        <v>9233</v>
      </c>
      <c r="B8947" t="s">
        <v>34903</v>
      </c>
      <c r="I8947" t="s">
        <v>5</v>
      </c>
      <c r="J8947">
        <v>87.37</v>
      </c>
      <c r="M8947">
        <v>87.37</v>
      </c>
      <c r="N8947">
        <f t="shared" si="139"/>
        <v>0</v>
      </c>
    </row>
    <row r="8948" spans="1:14" x14ac:dyDescent="0.2">
      <c r="A8948" t="s">
        <v>9234</v>
      </c>
      <c r="B8948" t="s">
        <v>34903</v>
      </c>
      <c r="I8948" t="s">
        <v>5</v>
      </c>
      <c r="J8948">
        <v>87.37</v>
      </c>
      <c r="M8948">
        <v>87.37</v>
      </c>
      <c r="N8948">
        <f t="shared" si="139"/>
        <v>0</v>
      </c>
    </row>
    <row r="8949" spans="1:14" x14ac:dyDescent="0.2">
      <c r="A8949" t="s">
        <v>9235</v>
      </c>
      <c r="B8949" t="s">
        <v>34904</v>
      </c>
      <c r="I8949" t="s">
        <v>5</v>
      </c>
      <c r="J8949">
        <v>87.37</v>
      </c>
      <c r="M8949">
        <v>87.37</v>
      </c>
      <c r="N8949">
        <f t="shared" si="139"/>
        <v>0</v>
      </c>
    </row>
    <row r="8950" spans="1:14" x14ac:dyDescent="0.2">
      <c r="A8950" t="s">
        <v>9236</v>
      </c>
      <c r="B8950" t="s">
        <v>34904</v>
      </c>
      <c r="I8950" t="s">
        <v>5</v>
      </c>
      <c r="J8950">
        <v>87.37</v>
      </c>
      <c r="M8950">
        <v>87.37</v>
      </c>
      <c r="N8950">
        <f t="shared" si="139"/>
        <v>0</v>
      </c>
    </row>
    <row r="8951" spans="1:14" x14ac:dyDescent="0.2">
      <c r="A8951" t="s">
        <v>9237</v>
      </c>
      <c r="B8951" t="s">
        <v>34905</v>
      </c>
      <c r="I8951" t="s">
        <v>5</v>
      </c>
      <c r="J8951">
        <v>87.37</v>
      </c>
      <c r="M8951">
        <v>87.37</v>
      </c>
      <c r="N8951">
        <f t="shared" si="139"/>
        <v>0</v>
      </c>
    </row>
    <row r="8952" spans="1:14" x14ac:dyDescent="0.2">
      <c r="A8952" t="s">
        <v>9238</v>
      </c>
      <c r="B8952" t="s">
        <v>34905</v>
      </c>
      <c r="I8952" t="s">
        <v>5</v>
      </c>
      <c r="J8952">
        <v>87.37</v>
      </c>
      <c r="M8952">
        <v>87.37</v>
      </c>
      <c r="N8952">
        <f t="shared" si="139"/>
        <v>0</v>
      </c>
    </row>
    <row r="8953" spans="1:14" x14ac:dyDescent="0.2">
      <c r="A8953" t="s">
        <v>9239</v>
      </c>
      <c r="B8953" t="s">
        <v>34906</v>
      </c>
      <c r="I8953" t="s">
        <v>5</v>
      </c>
      <c r="J8953">
        <v>87.37</v>
      </c>
      <c r="M8953">
        <v>87.37</v>
      </c>
      <c r="N8953">
        <f t="shared" si="139"/>
        <v>0</v>
      </c>
    </row>
    <row r="8954" spans="1:14" x14ac:dyDescent="0.2">
      <c r="A8954" t="s">
        <v>9240</v>
      </c>
      <c r="B8954" t="s">
        <v>34906</v>
      </c>
      <c r="I8954" t="s">
        <v>5</v>
      </c>
      <c r="J8954">
        <v>87.37</v>
      </c>
      <c r="M8954">
        <v>87.37</v>
      </c>
      <c r="N8954">
        <f t="shared" si="139"/>
        <v>0</v>
      </c>
    </row>
    <row r="8955" spans="1:14" x14ac:dyDescent="0.2">
      <c r="A8955" t="s">
        <v>9241</v>
      </c>
      <c r="B8955" t="s">
        <v>34907</v>
      </c>
      <c r="I8955" t="s">
        <v>5</v>
      </c>
      <c r="J8955">
        <v>87.37</v>
      </c>
      <c r="M8955">
        <v>87.37</v>
      </c>
      <c r="N8955">
        <f t="shared" si="139"/>
        <v>0</v>
      </c>
    </row>
    <row r="8956" spans="1:14" x14ac:dyDescent="0.2">
      <c r="A8956" t="s">
        <v>9242</v>
      </c>
      <c r="B8956" t="s">
        <v>34907</v>
      </c>
      <c r="I8956" t="s">
        <v>5</v>
      </c>
      <c r="J8956">
        <v>87.37</v>
      </c>
      <c r="M8956">
        <v>87.37</v>
      </c>
      <c r="N8956">
        <f t="shared" si="139"/>
        <v>0</v>
      </c>
    </row>
    <row r="8957" spans="1:14" x14ac:dyDescent="0.2">
      <c r="A8957" t="s">
        <v>9243</v>
      </c>
      <c r="B8957" t="s">
        <v>34908</v>
      </c>
      <c r="I8957" t="s">
        <v>5</v>
      </c>
      <c r="J8957">
        <v>87.37</v>
      </c>
      <c r="M8957">
        <v>87.37</v>
      </c>
      <c r="N8957">
        <f t="shared" si="139"/>
        <v>0</v>
      </c>
    </row>
    <row r="8958" spans="1:14" x14ac:dyDescent="0.2">
      <c r="A8958" t="s">
        <v>9244</v>
      </c>
      <c r="B8958" t="s">
        <v>34908</v>
      </c>
      <c r="I8958" t="s">
        <v>5</v>
      </c>
      <c r="J8958">
        <v>87.37</v>
      </c>
      <c r="M8958">
        <v>87.37</v>
      </c>
      <c r="N8958">
        <f t="shared" si="139"/>
        <v>0</v>
      </c>
    </row>
    <row r="8959" spans="1:14" x14ac:dyDescent="0.2">
      <c r="A8959" t="s">
        <v>9245</v>
      </c>
      <c r="B8959" t="s">
        <v>34909</v>
      </c>
      <c r="I8959" t="s">
        <v>5</v>
      </c>
      <c r="J8959">
        <v>131.06</v>
      </c>
      <c r="M8959">
        <v>131.06</v>
      </c>
      <c r="N8959">
        <f t="shared" si="139"/>
        <v>0</v>
      </c>
    </row>
    <row r="8960" spans="1:14" x14ac:dyDescent="0.2">
      <c r="A8960" t="s">
        <v>9246</v>
      </c>
      <c r="B8960" t="s">
        <v>34909</v>
      </c>
      <c r="I8960" t="s">
        <v>5</v>
      </c>
      <c r="J8960">
        <v>131.06</v>
      </c>
      <c r="M8960">
        <v>131.06</v>
      </c>
      <c r="N8960">
        <f t="shared" si="139"/>
        <v>0</v>
      </c>
    </row>
    <row r="8961" spans="1:14" x14ac:dyDescent="0.2">
      <c r="A8961" t="s">
        <v>9247</v>
      </c>
      <c r="B8961" t="s">
        <v>34910</v>
      </c>
      <c r="I8961" t="s">
        <v>5</v>
      </c>
      <c r="J8961">
        <v>156.18</v>
      </c>
      <c r="M8961">
        <v>156.18</v>
      </c>
      <c r="N8961">
        <f t="shared" si="139"/>
        <v>0</v>
      </c>
    </row>
    <row r="8962" spans="1:14" x14ac:dyDescent="0.2">
      <c r="A8962" t="s">
        <v>9248</v>
      </c>
      <c r="B8962" t="s">
        <v>34910</v>
      </c>
      <c r="I8962" t="s">
        <v>5</v>
      </c>
      <c r="J8962">
        <v>156.18</v>
      </c>
      <c r="M8962">
        <v>156.18</v>
      </c>
      <c r="N8962">
        <f t="shared" si="139"/>
        <v>0</v>
      </c>
    </row>
    <row r="8963" spans="1:14" x14ac:dyDescent="0.2">
      <c r="A8963" t="s">
        <v>9249</v>
      </c>
      <c r="B8963" t="s">
        <v>34911</v>
      </c>
      <c r="I8963" t="s">
        <v>4</v>
      </c>
      <c r="J8963">
        <v>340.99</v>
      </c>
      <c r="M8963">
        <v>340.99</v>
      </c>
      <c r="N8963">
        <f t="shared" si="139"/>
        <v>0</v>
      </c>
    </row>
    <row r="8964" spans="1:14" x14ac:dyDescent="0.2">
      <c r="A8964" t="s">
        <v>9250</v>
      </c>
      <c r="B8964" t="s">
        <v>34911</v>
      </c>
      <c r="I8964" t="s">
        <v>4</v>
      </c>
      <c r="J8964">
        <v>332.9</v>
      </c>
      <c r="M8964">
        <v>332.9</v>
      </c>
      <c r="N8964">
        <f t="shared" ref="N8964:N9027" si="140">J8964-M8964</f>
        <v>0</v>
      </c>
    </row>
    <row r="8965" spans="1:14" x14ac:dyDescent="0.2">
      <c r="A8965" t="s">
        <v>9251</v>
      </c>
      <c r="B8965" t="s">
        <v>34912</v>
      </c>
      <c r="I8965" t="s">
        <v>4</v>
      </c>
      <c r="J8965">
        <v>368.84</v>
      </c>
      <c r="M8965">
        <v>368.84</v>
      </c>
      <c r="N8965">
        <f t="shared" si="140"/>
        <v>0</v>
      </c>
    </row>
    <row r="8966" spans="1:14" x14ac:dyDescent="0.2">
      <c r="A8966" t="s">
        <v>9252</v>
      </c>
      <c r="B8966" t="s">
        <v>34912</v>
      </c>
      <c r="I8966" t="s">
        <v>4</v>
      </c>
      <c r="J8966">
        <v>360.42</v>
      </c>
      <c r="M8966">
        <v>360.42</v>
      </c>
      <c r="N8966">
        <f t="shared" si="140"/>
        <v>0</v>
      </c>
    </row>
    <row r="8967" spans="1:14" x14ac:dyDescent="0.2">
      <c r="A8967" t="s">
        <v>9253</v>
      </c>
      <c r="B8967" t="s">
        <v>34913</v>
      </c>
      <c r="I8967" t="s">
        <v>4</v>
      </c>
      <c r="J8967">
        <v>446.95</v>
      </c>
      <c r="M8967">
        <v>446.95</v>
      </c>
      <c r="N8967">
        <f t="shared" si="140"/>
        <v>0</v>
      </c>
    </row>
    <row r="8968" spans="1:14" x14ac:dyDescent="0.2">
      <c r="A8968" t="s">
        <v>9254</v>
      </c>
      <c r="B8968" t="s">
        <v>34913</v>
      </c>
      <c r="I8968" t="s">
        <v>4</v>
      </c>
      <c r="J8968">
        <v>437.85</v>
      </c>
      <c r="M8968">
        <v>437.85</v>
      </c>
      <c r="N8968">
        <f t="shared" si="140"/>
        <v>0</v>
      </c>
    </row>
    <row r="8969" spans="1:14" x14ac:dyDescent="0.2">
      <c r="A8969" t="s">
        <v>9255</v>
      </c>
      <c r="B8969" t="s">
        <v>34914</v>
      </c>
      <c r="I8969" t="s">
        <v>4</v>
      </c>
      <c r="J8969">
        <v>528.11</v>
      </c>
      <c r="M8969">
        <v>528.11</v>
      </c>
      <c r="N8969">
        <f t="shared" si="140"/>
        <v>0</v>
      </c>
    </row>
    <row r="8970" spans="1:14" x14ac:dyDescent="0.2">
      <c r="A8970" t="s">
        <v>9256</v>
      </c>
      <c r="B8970" t="s">
        <v>34914</v>
      </c>
      <c r="I8970" t="s">
        <v>4</v>
      </c>
      <c r="J8970">
        <v>518.41999999999996</v>
      </c>
      <c r="M8970">
        <v>518.41999999999996</v>
      </c>
      <c r="N8970">
        <f t="shared" si="140"/>
        <v>0</v>
      </c>
    </row>
    <row r="8971" spans="1:14" x14ac:dyDescent="0.2">
      <c r="A8971" t="s">
        <v>9257</v>
      </c>
      <c r="B8971" t="s">
        <v>34915</v>
      </c>
      <c r="I8971" t="s">
        <v>4</v>
      </c>
      <c r="J8971">
        <v>599.21</v>
      </c>
      <c r="M8971">
        <v>599.21</v>
      </c>
      <c r="N8971">
        <f t="shared" si="140"/>
        <v>0</v>
      </c>
    </row>
    <row r="8972" spans="1:14" x14ac:dyDescent="0.2">
      <c r="A8972" t="s">
        <v>9258</v>
      </c>
      <c r="B8972" t="s">
        <v>34915</v>
      </c>
      <c r="I8972" t="s">
        <v>4</v>
      </c>
      <c r="J8972">
        <v>587.89</v>
      </c>
      <c r="M8972">
        <v>587.89</v>
      </c>
      <c r="N8972">
        <f t="shared" si="140"/>
        <v>0</v>
      </c>
    </row>
    <row r="8973" spans="1:14" x14ac:dyDescent="0.2">
      <c r="A8973" t="s">
        <v>9259</v>
      </c>
      <c r="B8973" t="s">
        <v>34916</v>
      </c>
      <c r="I8973" t="s">
        <v>4</v>
      </c>
      <c r="J8973">
        <v>346.16</v>
      </c>
      <c r="M8973">
        <v>346.16</v>
      </c>
      <c r="N8973">
        <f t="shared" si="140"/>
        <v>0</v>
      </c>
    </row>
    <row r="8974" spans="1:14" x14ac:dyDescent="0.2">
      <c r="A8974" t="s">
        <v>9260</v>
      </c>
      <c r="B8974" t="s">
        <v>34916</v>
      </c>
      <c r="I8974" t="s">
        <v>4</v>
      </c>
      <c r="J8974">
        <v>337.41</v>
      </c>
      <c r="M8974">
        <v>337.41</v>
      </c>
      <c r="N8974">
        <f t="shared" si="140"/>
        <v>0</v>
      </c>
    </row>
    <row r="8975" spans="1:14" x14ac:dyDescent="0.2">
      <c r="A8975" t="s">
        <v>9261</v>
      </c>
      <c r="B8975" t="s">
        <v>34917</v>
      </c>
      <c r="I8975" t="s">
        <v>4</v>
      </c>
      <c r="J8975">
        <v>373.53</v>
      </c>
      <c r="M8975">
        <v>373.53</v>
      </c>
      <c r="N8975">
        <f t="shared" si="140"/>
        <v>0</v>
      </c>
    </row>
    <row r="8976" spans="1:14" x14ac:dyDescent="0.2">
      <c r="A8976" t="s">
        <v>9262</v>
      </c>
      <c r="B8976" t="s">
        <v>34917</v>
      </c>
      <c r="I8976" t="s">
        <v>4</v>
      </c>
      <c r="J8976">
        <v>364.49</v>
      </c>
      <c r="M8976">
        <v>364.49</v>
      </c>
      <c r="N8976">
        <f t="shared" si="140"/>
        <v>0</v>
      </c>
    </row>
    <row r="8977" spans="1:14" x14ac:dyDescent="0.2">
      <c r="A8977" t="s">
        <v>9263</v>
      </c>
      <c r="B8977" t="s">
        <v>34918</v>
      </c>
      <c r="I8977" t="s">
        <v>4</v>
      </c>
      <c r="J8977">
        <v>452.01</v>
      </c>
      <c r="M8977">
        <v>452.01</v>
      </c>
      <c r="N8977">
        <f t="shared" si="140"/>
        <v>0</v>
      </c>
    </row>
    <row r="8978" spans="1:14" x14ac:dyDescent="0.2">
      <c r="A8978" t="s">
        <v>9264</v>
      </c>
      <c r="B8978" t="s">
        <v>34918</v>
      </c>
      <c r="I8978" t="s">
        <v>4</v>
      </c>
      <c r="J8978">
        <v>442.23</v>
      </c>
      <c r="M8978">
        <v>442.23</v>
      </c>
      <c r="N8978">
        <f t="shared" si="140"/>
        <v>0</v>
      </c>
    </row>
    <row r="8979" spans="1:14" x14ac:dyDescent="0.2">
      <c r="A8979" t="s">
        <v>9265</v>
      </c>
      <c r="B8979" t="s">
        <v>34919</v>
      </c>
      <c r="I8979" t="s">
        <v>4</v>
      </c>
      <c r="J8979">
        <v>533.53</v>
      </c>
      <c r="M8979">
        <v>533.53</v>
      </c>
      <c r="N8979">
        <f t="shared" si="140"/>
        <v>0</v>
      </c>
    </row>
    <row r="8980" spans="1:14" x14ac:dyDescent="0.2">
      <c r="A8980" t="s">
        <v>9266</v>
      </c>
      <c r="B8980" t="s">
        <v>34919</v>
      </c>
      <c r="I8980" t="s">
        <v>4</v>
      </c>
      <c r="J8980">
        <v>523.12</v>
      </c>
      <c r="M8980">
        <v>523.12</v>
      </c>
      <c r="N8980">
        <f t="shared" si="140"/>
        <v>0</v>
      </c>
    </row>
    <row r="8981" spans="1:14" x14ac:dyDescent="0.2">
      <c r="A8981" t="s">
        <v>9267</v>
      </c>
      <c r="B8981" t="s">
        <v>34920</v>
      </c>
      <c r="I8981" t="s">
        <v>4</v>
      </c>
      <c r="J8981">
        <v>598.37</v>
      </c>
      <c r="M8981">
        <v>598.37</v>
      </c>
      <c r="N8981">
        <f t="shared" si="140"/>
        <v>0</v>
      </c>
    </row>
    <row r="8982" spans="1:14" x14ac:dyDescent="0.2">
      <c r="A8982" t="s">
        <v>9268</v>
      </c>
      <c r="B8982" t="s">
        <v>34920</v>
      </c>
      <c r="I8982" t="s">
        <v>4</v>
      </c>
      <c r="J8982">
        <v>586.9</v>
      </c>
      <c r="M8982">
        <v>586.9</v>
      </c>
      <c r="N8982">
        <f t="shared" si="140"/>
        <v>0</v>
      </c>
    </row>
    <row r="8983" spans="1:14" x14ac:dyDescent="0.2">
      <c r="A8983" t="s">
        <v>9269</v>
      </c>
      <c r="B8983" t="s">
        <v>34921</v>
      </c>
      <c r="I8983" t="s">
        <v>4</v>
      </c>
      <c r="J8983">
        <v>195.75</v>
      </c>
      <c r="M8983">
        <v>195.75</v>
      </c>
      <c r="N8983">
        <f t="shared" si="140"/>
        <v>0</v>
      </c>
    </row>
    <row r="8984" spans="1:14" x14ac:dyDescent="0.2">
      <c r="A8984" t="s">
        <v>9270</v>
      </c>
      <c r="B8984" t="s">
        <v>34921</v>
      </c>
      <c r="I8984" t="s">
        <v>4</v>
      </c>
      <c r="J8984">
        <v>191.73</v>
      </c>
      <c r="M8984">
        <v>191.73</v>
      </c>
      <c r="N8984">
        <f t="shared" si="140"/>
        <v>0</v>
      </c>
    </row>
    <row r="8985" spans="1:14" x14ac:dyDescent="0.2">
      <c r="A8985" t="s">
        <v>9271</v>
      </c>
      <c r="B8985" t="s">
        <v>34922</v>
      </c>
      <c r="I8985" t="s">
        <v>4</v>
      </c>
      <c r="J8985">
        <v>212.45</v>
      </c>
      <c r="M8985">
        <v>212.45</v>
      </c>
      <c r="N8985">
        <f t="shared" si="140"/>
        <v>0</v>
      </c>
    </row>
    <row r="8986" spans="1:14" x14ac:dyDescent="0.2">
      <c r="A8986" t="s">
        <v>9272</v>
      </c>
      <c r="B8986" t="s">
        <v>34922</v>
      </c>
      <c r="I8986" t="s">
        <v>4</v>
      </c>
      <c r="J8986">
        <v>208.23</v>
      </c>
      <c r="M8986">
        <v>208.23</v>
      </c>
      <c r="N8986">
        <f t="shared" si="140"/>
        <v>0</v>
      </c>
    </row>
    <row r="8987" spans="1:14" x14ac:dyDescent="0.2">
      <c r="A8987" t="s">
        <v>9273</v>
      </c>
      <c r="B8987" t="s">
        <v>34923</v>
      </c>
      <c r="I8987" t="s">
        <v>4</v>
      </c>
      <c r="J8987">
        <v>265.66000000000003</v>
      </c>
      <c r="M8987">
        <v>265.66000000000003</v>
      </c>
      <c r="N8987">
        <f t="shared" si="140"/>
        <v>0</v>
      </c>
    </row>
    <row r="8988" spans="1:14" x14ac:dyDescent="0.2">
      <c r="A8988" t="s">
        <v>9274</v>
      </c>
      <c r="B8988" t="s">
        <v>34923</v>
      </c>
      <c r="I8988" t="s">
        <v>4</v>
      </c>
      <c r="J8988">
        <v>261.11</v>
      </c>
      <c r="M8988">
        <v>261.11</v>
      </c>
      <c r="N8988">
        <f t="shared" si="140"/>
        <v>0</v>
      </c>
    </row>
    <row r="8989" spans="1:14" x14ac:dyDescent="0.2">
      <c r="A8989" t="s">
        <v>9275</v>
      </c>
      <c r="B8989" t="s">
        <v>34924</v>
      </c>
      <c r="I8989" t="s">
        <v>4</v>
      </c>
      <c r="J8989">
        <v>311.27999999999997</v>
      </c>
      <c r="M8989">
        <v>311.27999999999997</v>
      </c>
      <c r="N8989">
        <f t="shared" si="140"/>
        <v>0</v>
      </c>
    </row>
    <row r="8990" spans="1:14" x14ac:dyDescent="0.2">
      <c r="A8990" t="s">
        <v>9276</v>
      </c>
      <c r="B8990" t="s">
        <v>34924</v>
      </c>
      <c r="I8990" t="s">
        <v>4</v>
      </c>
      <c r="J8990">
        <v>306.44</v>
      </c>
      <c r="M8990">
        <v>306.44</v>
      </c>
      <c r="N8990">
        <f t="shared" si="140"/>
        <v>0</v>
      </c>
    </row>
    <row r="8991" spans="1:14" x14ac:dyDescent="0.2">
      <c r="A8991" t="s">
        <v>9277</v>
      </c>
      <c r="B8991" t="s">
        <v>34925</v>
      </c>
      <c r="I8991" t="s">
        <v>4</v>
      </c>
      <c r="J8991">
        <v>329.06</v>
      </c>
      <c r="M8991">
        <v>329.06</v>
      </c>
      <c r="N8991">
        <f t="shared" si="140"/>
        <v>0</v>
      </c>
    </row>
    <row r="8992" spans="1:14" x14ac:dyDescent="0.2">
      <c r="A8992" t="s">
        <v>9278</v>
      </c>
      <c r="B8992" t="s">
        <v>34925</v>
      </c>
      <c r="I8992" t="s">
        <v>4</v>
      </c>
      <c r="J8992">
        <v>323.74</v>
      </c>
      <c r="M8992">
        <v>323.74</v>
      </c>
      <c r="N8992">
        <f t="shared" si="140"/>
        <v>0</v>
      </c>
    </row>
    <row r="8993" spans="1:14" x14ac:dyDescent="0.2">
      <c r="A8993" t="s">
        <v>9279</v>
      </c>
      <c r="B8993" t="s">
        <v>34926</v>
      </c>
      <c r="I8993" t="s">
        <v>5</v>
      </c>
      <c r="J8993">
        <v>340.99</v>
      </c>
      <c r="M8993">
        <v>340.99</v>
      </c>
      <c r="N8993">
        <f t="shared" si="140"/>
        <v>0</v>
      </c>
    </row>
    <row r="8994" spans="1:14" x14ac:dyDescent="0.2">
      <c r="A8994" t="s">
        <v>9280</v>
      </c>
      <c r="B8994" t="s">
        <v>34926</v>
      </c>
      <c r="I8994" t="s">
        <v>5</v>
      </c>
      <c r="J8994">
        <v>332.9</v>
      </c>
      <c r="M8994">
        <v>332.9</v>
      </c>
      <c r="N8994">
        <f t="shared" si="140"/>
        <v>0</v>
      </c>
    </row>
    <row r="8995" spans="1:14" x14ac:dyDescent="0.2">
      <c r="A8995" t="s">
        <v>9281</v>
      </c>
      <c r="B8995" t="s">
        <v>34927</v>
      </c>
      <c r="I8995" t="s">
        <v>5</v>
      </c>
      <c r="J8995">
        <v>386.37</v>
      </c>
      <c r="M8995">
        <v>386.37</v>
      </c>
      <c r="N8995">
        <f t="shared" si="140"/>
        <v>0</v>
      </c>
    </row>
    <row r="8996" spans="1:14" x14ac:dyDescent="0.2">
      <c r="A8996" t="s">
        <v>9282</v>
      </c>
      <c r="B8996" t="s">
        <v>34927</v>
      </c>
      <c r="I8996" t="s">
        <v>5</v>
      </c>
      <c r="J8996">
        <v>377.2</v>
      </c>
      <c r="M8996">
        <v>377.2</v>
      </c>
      <c r="N8996">
        <f t="shared" si="140"/>
        <v>0</v>
      </c>
    </row>
    <row r="8997" spans="1:14" x14ac:dyDescent="0.2">
      <c r="A8997" t="s">
        <v>9283</v>
      </c>
      <c r="B8997" t="s">
        <v>34928</v>
      </c>
      <c r="I8997" t="s">
        <v>5</v>
      </c>
      <c r="J8997">
        <v>475.32</v>
      </c>
      <c r="M8997">
        <v>475.32</v>
      </c>
      <c r="N8997">
        <f t="shared" si="140"/>
        <v>0</v>
      </c>
    </row>
    <row r="8998" spans="1:14" x14ac:dyDescent="0.2">
      <c r="A8998" t="s">
        <v>9284</v>
      </c>
      <c r="B8998" t="s">
        <v>34928</v>
      </c>
      <c r="I8998" t="s">
        <v>5</v>
      </c>
      <c r="J8998">
        <v>464.04</v>
      </c>
      <c r="M8998">
        <v>464.04</v>
      </c>
      <c r="N8998">
        <f t="shared" si="140"/>
        <v>0</v>
      </c>
    </row>
    <row r="8999" spans="1:14" x14ac:dyDescent="0.2">
      <c r="A8999" t="s">
        <v>9285</v>
      </c>
      <c r="B8999" t="s">
        <v>34929</v>
      </c>
      <c r="I8999" t="s">
        <v>5</v>
      </c>
      <c r="J8999">
        <v>572.95000000000005</v>
      </c>
      <c r="M8999">
        <v>572.95000000000005</v>
      </c>
      <c r="N8999">
        <f t="shared" si="140"/>
        <v>0</v>
      </c>
    </row>
    <row r="9000" spans="1:14" x14ac:dyDescent="0.2">
      <c r="A9000" t="s">
        <v>9286</v>
      </c>
      <c r="B9000" t="s">
        <v>34929</v>
      </c>
      <c r="I9000" t="s">
        <v>5</v>
      </c>
      <c r="J9000">
        <v>559.36</v>
      </c>
      <c r="M9000">
        <v>559.36</v>
      </c>
      <c r="N9000">
        <f t="shared" si="140"/>
        <v>0</v>
      </c>
    </row>
    <row r="9001" spans="1:14" x14ac:dyDescent="0.2">
      <c r="A9001" t="s">
        <v>9287</v>
      </c>
      <c r="B9001" t="s">
        <v>34930</v>
      </c>
      <c r="I9001" t="s">
        <v>5</v>
      </c>
      <c r="J9001">
        <v>683.22</v>
      </c>
      <c r="M9001">
        <v>683.22</v>
      </c>
      <c r="N9001">
        <f t="shared" si="140"/>
        <v>0</v>
      </c>
    </row>
    <row r="9002" spans="1:14" x14ac:dyDescent="0.2">
      <c r="A9002" t="s">
        <v>9288</v>
      </c>
      <c r="B9002" t="s">
        <v>34930</v>
      </c>
      <c r="I9002" t="s">
        <v>5</v>
      </c>
      <c r="J9002">
        <v>667.01</v>
      </c>
      <c r="M9002">
        <v>667.01</v>
      </c>
      <c r="N9002">
        <f t="shared" si="140"/>
        <v>0</v>
      </c>
    </row>
    <row r="9003" spans="1:14" x14ac:dyDescent="0.2">
      <c r="A9003" t="s">
        <v>9289</v>
      </c>
      <c r="B9003" t="s">
        <v>34931</v>
      </c>
      <c r="I9003" t="s">
        <v>4</v>
      </c>
      <c r="J9003">
        <v>223.89</v>
      </c>
      <c r="M9003">
        <v>223.89</v>
      </c>
      <c r="N9003">
        <f t="shared" si="140"/>
        <v>0</v>
      </c>
    </row>
    <row r="9004" spans="1:14" x14ac:dyDescent="0.2">
      <c r="A9004" t="s">
        <v>9290</v>
      </c>
      <c r="B9004" t="s">
        <v>34931</v>
      </c>
      <c r="I9004" t="s">
        <v>4</v>
      </c>
      <c r="J9004">
        <v>194.02</v>
      </c>
      <c r="M9004">
        <v>194.02</v>
      </c>
      <c r="N9004">
        <f t="shared" si="140"/>
        <v>0</v>
      </c>
    </row>
    <row r="9005" spans="1:14" x14ac:dyDescent="0.2">
      <c r="A9005" t="s">
        <v>9291</v>
      </c>
      <c r="B9005" t="s">
        <v>34932</v>
      </c>
      <c r="I9005" t="s">
        <v>4</v>
      </c>
      <c r="J9005">
        <v>344.55</v>
      </c>
      <c r="M9005">
        <v>344.55</v>
      </c>
      <c r="N9005">
        <f t="shared" si="140"/>
        <v>0</v>
      </c>
    </row>
    <row r="9006" spans="1:14" x14ac:dyDescent="0.2">
      <c r="A9006" t="s">
        <v>9292</v>
      </c>
      <c r="B9006" t="s">
        <v>34932</v>
      </c>
      <c r="I9006" t="s">
        <v>4</v>
      </c>
      <c r="J9006">
        <v>298.58999999999997</v>
      </c>
      <c r="M9006">
        <v>298.58999999999997</v>
      </c>
      <c r="N9006">
        <f t="shared" si="140"/>
        <v>0</v>
      </c>
    </row>
    <row r="9007" spans="1:14" x14ac:dyDescent="0.2">
      <c r="A9007" t="s">
        <v>9293</v>
      </c>
      <c r="B9007" t="s">
        <v>34933</v>
      </c>
      <c r="I9007" t="s">
        <v>4</v>
      </c>
      <c r="J9007">
        <v>258.13</v>
      </c>
      <c r="M9007">
        <v>258.13</v>
      </c>
      <c r="N9007">
        <f t="shared" si="140"/>
        <v>0</v>
      </c>
    </row>
    <row r="9008" spans="1:14" x14ac:dyDescent="0.2">
      <c r="A9008" t="s">
        <v>9294</v>
      </c>
      <c r="B9008" t="s">
        <v>34933</v>
      </c>
      <c r="I9008" t="s">
        <v>4</v>
      </c>
      <c r="J9008">
        <v>223.69</v>
      </c>
      <c r="M9008">
        <v>223.69</v>
      </c>
      <c r="N9008">
        <f t="shared" si="140"/>
        <v>0</v>
      </c>
    </row>
    <row r="9009" spans="1:14" x14ac:dyDescent="0.2">
      <c r="A9009" t="s">
        <v>9295</v>
      </c>
      <c r="B9009" t="s">
        <v>34934</v>
      </c>
      <c r="I9009" t="s">
        <v>4</v>
      </c>
      <c r="J9009">
        <v>394.97</v>
      </c>
      <c r="M9009">
        <v>394.97</v>
      </c>
      <c r="N9009">
        <f t="shared" si="140"/>
        <v>0</v>
      </c>
    </row>
    <row r="9010" spans="1:14" x14ac:dyDescent="0.2">
      <c r="A9010" t="s">
        <v>9296</v>
      </c>
      <c r="B9010" t="s">
        <v>34934</v>
      </c>
      <c r="I9010" t="s">
        <v>4</v>
      </c>
      <c r="J9010">
        <v>342.27</v>
      </c>
      <c r="M9010">
        <v>342.27</v>
      </c>
      <c r="N9010">
        <f t="shared" si="140"/>
        <v>0</v>
      </c>
    </row>
    <row r="9011" spans="1:14" x14ac:dyDescent="0.2">
      <c r="A9011" t="s">
        <v>9297</v>
      </c>
      <c r="B9011" t="s">
        <v>34935</v>
      </c>
      <c r="I9011" t="s">
        <v>4</v>
      </c>
      <c r="J9011">
        <v>293.69</v>
      </c>
      <c r="M9011">
        <v>293.69</v>
      </c>
      <c r="N9011">
        <f t="shared" si="140"/>
        <v>0</v>
      </c>
    </row>
    <row r="9012" spans="1:14" x14ac:dyDescent="0.2">
      <c r="A9012" t="s">
        <v>9298</v>
      </c>
      <c r="B9012" t="s">
        <v>34935</v>
      </c>
      <c r="I9012" t="s">
        <v>4</v>
      </c>
      <c r="J9012">
        <v>254.51</v>
      </c>
      <c r="M9012">
        <v>254.51</v>
      </c>
      <c r="N9012">
        <f t="shared" si="140"/>
        <v>0</v>
      </c>
    </row>
    <row r="9013" spans="1:14" x14ac:dyDescent="0.2">
      <c r="A9013" t="s">
        <v>9299</v>
      </c>
      <c r="B9013" t="s">
        <v>34936</v>
      </c>
      <c r="I9013" t="s">
        <v>4</v>
      </c>
      <c r="J9013">
        <v>449.72</v>
      </c>
      <c r="M9013">
        <v>449.72</v>
      </c>
      <c r="N9013">
        <f t="shared" si="140"/>
        <v>0</v>
      </c>
    </row>
    <row r="9014" spans="1:14" x14ac:dyDescent="0.2">
      <c r="A9014" t="s">
        <v>9300</v>
      </c>
      <c r="B9014" t="s">
        <v>34936</v>
      </c>
      <c r="I9014" t="s">
        <v>4</v>
      </c>
      <c r="J9014">
        <v>389.73</v>
      </c>
      <c r="M9014">
        <v>389.73</v>
      </c>
      <c r="N9014">
        <f t="shared" si="140"/>
        <v>0</v>
      </c>
    </row>
    <row r="9015" spans="1:14" x14ac:dyDescent="0.2">
      <c r="A9015" t="s">
        <v>9301</v>
      </c>
      <c r="B9015" t="s">
        <v>34937</v>
      </c>
      <c r="I9015" t="s">
        <v>4</v>
      </c>
      <c r="J9015">
        <v>372.27</v>
      </c>
      <c r="M9015">
        <v>372.27</v>
      </c>
      <c r="N9015">
        <f t="shared" si="140"/>
        <v>0</v>
      </c>
    </row>
    <row r="9016" spans="1:14" x14ac:dyDescent="0.2">
      <c r="A9016" t="s">
        <v>9302</v>
      </c>
      <c r="B9016" t="s">
        <v>34937</v>
      </c>
      <c r="I9016" t="s">
        <v>4</v>
      </c>
      <c r="J9016">
        <v>322.61</v>
      </c>
      <c r="M9016">
        <v>322.61</v>
      </c>
      <c r="N9016">
        <f t="shared" si="140"/>
        <v>0</v>
      </c>
    </row>
    <row r="9017" spans="1:14" x14ac:dyDescent="0.2">
      <c r="A9017" t="s">
        <v>9303</v>
      </c>
      <c r="B9017" t="s">
        <v>34938</v>
      </c>
      <c r="I9017" t="s">
        <v>4</v>
      </c>
      <c r="J9017">
        <v>569.26</v>
      </c>
      <c r="M9017">
        <v>569.26</v>
      </c>
      <c r="N9017">
        <f t="shared" si="140"/>
        <v>0</v>
      </c>
    </row>
    <row r="9018" spans="1:14" x14ac:dyDescent="0.2">
      <c r="A9018" t="s">
        <v>9304</v>
      </c>
      <c r="B9018" t="s">
        <v>34938</v>
      </c>
      <c r="I9018" t="s">
        <v>4</v>
      </c>
      <c r="J9018">
        <v>493.32</v>
      </c>
      <c r="M9018">
        <v>493.32</v>
      </c>
      <c r="N9018">
        <f t="shared" si="140"/>
        <v>0</v>
      </c>
    </row>
    <row r="9019" spans="1:14" x14ac:dyDescent="0.2">
      <c r="A9019" t="s">
        <v>9305</v>
      </c>
      <c r="B9019" t="s">
        <v>34939</v>
      </c>
      <c r="I9019" t="s">
        <v>4</v>
      </c>
      <c r="J9019">
        <v>459.2</v>
      </c>
      <c r="M9019">
        <v>459.2</v>
      </c>
      <c r="N9019">
        <f t="shared" si="140"/>
        <v>0</v>
      </c>
    </row>
    <row r="9020" spans="1:14" x14ac:dyDescent="0.2">
      <c r="A9020" t="s">
        <v>9306</v>
      </c>
      <c r="B9020" t="s">
        <v>34939</v>
      </c>
      <c r="I9020" t="s">
        <v>4</v>
      </c>
      <c r="J9020">
        <v>397.94</v>
      </c>
      <c r="M9020">
        <v>397.94</v>
      </c>
      <c r="N9020">
        <f t="shared" si="140"/>
        <v>0</v>
      </c>
    </row>
    <row r="9021" spans="1:14" x14ac:dyDescent="0.2">
      <c r="A9021" t="s">
        <v>9307</v>
      </c>
      <c r="B9021" t="s">
        <v>34940</v>
      </c>
      <c r="I9021" t="s">
        <v>4</v>
      </c>
      <c r="J9021">
        <v>702.47</v>
      </c>
      <c r="M9021">
        <v>702.47</v>
      </c>
      <c r="N9021">
        <f t="shared" si="140"/>
        <v>0</v>
      </c>
    </row>
    <row r="9022" spans="1:14" x14ac:dyDescent="0.2">
      <c r="A9022" t="s">
        <v>9308</v>
      </c>
      <c r="B9022" t="s">
        <v>34940</v>
      </c>
      <c r="I9022" t="s">
        <v>4</v>
      </c>
      <c r="J9022">
        <v>608.76</v>
      </c>
      <c r="M9022">
        <v>608.76</v>
      </c>
      <c r="N9022">
        <f t="shared" si="140"/>
        <v>0</v>
      </c>
    </row>
    <row r="9023" spans="1:14" x14ac:dyDescent="0.2">
      <c r="A9023" t="s">
        <v>9309</v>
      </c>
      <c r="B9023" t="s">
        <v>34941</v>
      </c>
      <c r="I9023" t="s">
        <v>4</v>
      </c>
      <c r="J9023">
        <v>313.45</v>
      </c>
      <c r="M9023">
        <v>313.45</v>
      </c>
      <c r="N9023">
        <f t="shared" si="140"/>
        <v>0</v>
      </c>
    </row>
    <row r="9024" spans="1:14" x14ac:dyDescent="0.2">
      <c r="A9024" t="s">
        <v>9310</v>
      </c>
      <c r="B9024" t="s">
        <v>34941</v>
      </c>
      <c r="I9024" t="s">
        <v>4</v>
      </c>
      <c r="J9024">
        <v>271.63</v>
      </c>
      <c r="M9024">
        <v>271.63</v>
      </c>
      <c r="N9024">
        <f t="shared" si="140"/>
        <v>0</v>
      </c>
    </row>
    <row r="9025" spans="1:14" x14ac:dyDescent="0.2">
      <c r="A9025" t="s">
        <v>9311</v>
      </c>
      <c r="B9025" t="s">
        <v>34942</v>
      </c>
      <c r="I9025" t="s">
        <v>4</v>
      </c>
      <c r="J9025">
        <v>627.09</v>
      </c>
      <c r="M9025">
        <v>627.09</v>
      </c>
      <c r="N9025">
        <f t="shared" si="140"/>
        <v>0</v>
      </c>
    </row>
    <row r="9026" spans="1:14" x14ac:dyDescent="0.2">
      <c r="A9026" t="s">
        <v>9312</v>
      </c>
      <c r="B9026" t="s">
        <v>34942</v>
      </c>
      <c r="I9026" t="s">
        <v>4</v>
      </c>
      <c r="J9026">
        <v>543.42999999999995</v>
      </c>
      <c r="M9026">
        <v>543.42999999999995</v>
      </c>
      <c r="N9026">
        <f t="shared" si="140"/>
        <v>0</v>
      </c>
    </row>
    <row r="9027" spans="1:14" x14ac:dyDescent="0.2">
      <c r="A9027" t="s">
        <v>9313</v>
      </c>
      <c r="B9027" t="s">
        <v>34943</v>
      </c>
      <c r="I9027" t="s">
        <v>4</v>
      </c>
      <c r="J9027">
        <v>361.39</v>
      </c>
      <c r="M9027">
        <v>361.39</v>
      </c>
      <c r="N9027">
        <f t="shared" si="140"/>
        <v>0</v>
      </c>
    </row>
    <row r="9028" spans="1:14" x14ac:dyDescent="0.2">
      <c r="A9028" t="s">
        <v>9314</v>
      </c>
      <c r="B9028" t="s">
        <v>34943</v>
      </c>
      <c r="I9028" t="s">
        <v>4</v>
      </c>
      <c r="J9028">
        <v>313.17</v>
      </c>
      <c r="M9028">
        <v>313.17</v>
      </c>
      <c r="N9028">
        <f t="shared" ref="N9028:N9091" si="141">J9028-M9028</f>
        <v>0</v>
      </c>
    </row>
    <row r="9029" spans="1:14" x14ac:dyDescent="0.2">
      <c r="A9029" t="s">
        <v>9315</v>
      </c>
      <c r="B9029" t="s">
        <v>34944</v>
      </c>
      <c r="I9029" t="s">
        <v>4</v>
      </c>
      <c r="J9029">
        <v>718.84</v>
      </c>
      <c r="M9029">
        <v>718.84</v>
      </c>
      <c r="N9029">
        <f t="shared" si="141"/>
        <v>0</v>
      </c>
    </row>
    <row r="9030" spans="1:14" x14ac:dyDescent="0.2">
      <c r="A9030" t="s">
        <v>9316</v>
      </c>
      <c r="B9030" t="s">
        <v>34944</v>
      </c>
      <c r="I9030" t="s">
        <v>4</v>
      </c>
      <c r="J9030">
        <v>622.94000000000005</v>
      </c>
      <c r="M9030">
        <v>622.94000000000005</v>
      </c>
      <c r="N9030">
        <f t="shared" si="141"/>
        <v>0</v>
      </c>
    </row>
    <row r="9031" spans="1:14" x14ac:dyDescent="0.2">
      <c r="A9031" t="s">
        <v>9317</v>
      </c>
      <c r="B9031" t="s">
        <v>34945</v>
      </c>
      <c r="I9031" t="s">
        <v>4</v>
      </c>
      <c r="J9031">
        <v>411.17</v>
      </c>
      <c r="M9031">
        <v>411.17</v>
      </c>
      <c r="N9031">
        <f t="shared" si="141"/>
        <v>0</v>
      </c>
    </row>
    <row r="9032" spans="1:14" x14ac:dyDescent="0.2">
      <c r="A9032" t="s">
        <v>9318</v>
      </c>
      <c r="B9032" t="s">
        <v>34945</v>
      </c>
      <c r="I9032" t="s">
        <v>4</v>
      </c>
      <c r="J9032">
        <v>356.32</v>
      </c>
      <c r="M9032">
        <v>356.32</v>
      </c>
      <c r="N9032">
        <f t="shared" si="141"/>
        <v>0</v>
      </c>
    </row>
    <row r="9033" spans="1:14" x14ac:dyDescent="0.2">
      <c r="A9033" t="s">
        <v>9319</v>
      </c>
      <c r="B9033" t="s">
        <v>34946</v>
      </c>
      <c r="I9033" t="s">
        <v>4</v>
      </c>
      <c r="J9033">
        <v>818.5</v>
      </c>
      <c r="M9033">
        <v>818.5</v>
      </c>
      <c r="N9033">
        <f t="shared" si="141"/>
        <v>0</v>
      </c>
    </row>
    <row r="9034" spans="1:14" x14ac:dyDescent="0.2">
      <c r="A9034" t="s">
        <v>9320</v>
      </c>
      <c r="B9034" t="s">
        <v>34946</v>
      </c>
      <c r="I9034" t="s">
        <v>4</v>
      </c>
      <c r="J9034">
        <v>709.31</v>
      </c>
      <c r="M9034">
        <v>709.31</v>
      </c>
      <c r="N9034">
        <f t="shared" si="141"/>
        <v>0</v>
      </c>
    </row>
    <row r="9035" spans="1:14" x14ac:dyDescent="0.2">
      <c r="A9035" t="s">
        <v>9321</v>
      </c>
      <c r="B9035" t="s">
        <v>34947</v>
      </c>
      <c r="I9035" t="s">
        <v>4</v>
      </c>
      <c r="J9035">
        <v>521.19000000000005</v>
      </c>
      <c r="M9035">
        <v>521.19000000000005</v>
      </c>
      <c r="N9035">
        <f t="shared" si="141"/>
        <v>0</v>
      </c>
    </row>
    <row r="9036" spans="1:14" x14ac:dyDescent="0.2">
      <c r="A9036" t="s">
        <v>9322</v>
      </c>
      <c r="B9036" t="s">
        <v>34947</v>
      </c>
      <c r="I9036" t="s">
        <v>4</v>
      </c>
      <c r="J9036">
        <v>451.65</v>
      </c>
      <c r="M9036">
        <v>451.65</v>
      </c>
      <c r="N9036">
        <f t="shared" si="141"/>
        <v>0</v>
      </c>
    </row>
    <row r="9037" spans="1:14" x14ac:dyDescent="0.2">
      <c r="A9037" t="s">
        <v>9323</v>
      </c>
      <c r="B9037" t="s">
        <v>34948</v>
      </c>
      <c r="I9037" t="s">
        <v>4</v>
      </c>
      <c r="J9037">
        <v>1036.06</v>
      </c>
      <c r="M9037">
        <v>1036.06</v>
      </c>
      <c r="N9037">
        <f t="shared" si="141"/>
        <v>0</v>
      </c>
    </row>
    <row r="9038" spans="1:14" x14ac:dyDescent="0.2">
      <c r="A9038" t="s">
        <v>9324</v>
      </c>
      <c r="B9038" t="s">
        <v>34948</v>
      </c>
      <c r="I9038" t="s">
        <v>4</v>
      </c>
      <c r="J9038">
        <v>897.84</v>
      </c>
      <c r="M9038">
        <v>897.84</v>
      </c>
      <c r="N9038">
        <f t="shared" si="141"/>
        <v>0</v>
      </c>
    </row>
    <row r="9039" spans="1:14" x14ac:dyDescent="0.2">
      <c r="A9039" t="s">
        <v>9325</v>
      </c>
      <c r="B9039" t="s">
        <v>34949</v>
      </c>
      <c r="I9039" t="s">
        <v>4</v>
      </c>
      <c r="J9039">
        <v>642.88</v>
      </c>
      <c r="M9039">
        <v>642.88</v>
      </c>
      <c r="N9039">
        <f t="shared" si="141"/>
        <v>0</v>
      </c>
    </row>
    <row r="9040" spans="1:14" x14ac:dyDescent="0.2">
      <c r="A9040" t="s">
        <v>9326</v>
      </c>
      <c r="B9040" t="s">
        <v>34949</v>
      </c>
      <c r="I9040" t="s">
        <v>4</v>
      </c>
      <c r="J9040">
        <v>557.11</v>
      </c>
      <c r="M9040">
        <v>557.11</v>
      </c>
      <c r="N9040">
        <f t="shared" si="141"/>
        <v>0</v>
      </c>
    </row>
    <row r="9041" spans="1:14" x14ac:dyDescent="0.2">
      <c r="A9041" t="s">
        <v>9327</v>
      </c>
      <c r="B9041" t="s">
        <v>34950</v>
      </c>
      <c r="I9041" t="s">
        <v>4</v>
      </c>
      <c r="J9041">
        <v>1278.51</v>
      </c>
      <c r="M9041">
        <v>1278.51</v>
      </c>
      <c r="N9041">
        <f t="shared" si="141"/>
        <v>0</v>
      </c>
    </row>
    <row r="9042" spans="1:14" x14ac:dyDescent="0.2">
      <c r="A9042" t="s">
        <v>9328</v>
      </c>
      <c r="B9042" t="s">
        <v>34950</v>
      </c>
      <c r="I9042" t="s">
        <v>4</v>
      </c>
      <c r="J9042">
        <v>1107.94</v>
      </c>
      <c r="M9042">
        <v>1107.94</v>
      </c>
      <c r="N9042">
        <f t="shared" si="141"/>
        <v>0</v>
      </c>
    </row>
    <row r="9043" spans="1:14" x14ac:dyDescent="0.2">
      <c r="A9043" t="s">
        <v>9329</v>
      </c>
      <c r="B9043" t="s">
        <v>34951</v>
      </c>
      <c r="I9043" t="s">
        <v>4</v>
      </c>
      <c r="J9043">
        <v>347.03</v>
      </c>
      <c r="M9043">
        <v>347.03</v>
      </c>
      <c r="N9043">
        <f t="shared" si="141"/>
        <v>0</v>
      </c>
    </row>
    <row r="9044" spans="1:14" x14ac:dyDescent="0.2">
      <c r="A9044" t="s">
        <v>9330</v>
      </c>
      <c r="B9044" t="s">
        <v>34951</v>
      </c>
      <c r="I9044" t="s">
        <v>4</v>
      </c>
      <c r="J9044">
        <v>300.73</v>
      </c>
      <c r="M9044">
        <v>300.73</v>
      </c>
      <c r="N9044">
        <f t="shared" si="141"/>
        <v>0</v>
      </c>
    </row>
    <row r="9045" spans="1:14" x14ac:dyDescent="0.2">
      <c r="A9045" t="s">
        <v>9331</v>
      </c>
      <c r="B9045" t="s">
        <v>34952</v>
      </c>
      <c r="I9045" t="s">
        <v>4</v>
      </c>
      <c r="J9045">
        <v>694.28</v>
      </c>
      <c r="M9045">
        <v>694.28</v>
      </c>
      <c r="N9045">
        <f t="shared" si="141"/>
        <v>0</v>
      </c>
    </row>
    <row r="9046" spans="1:14" x14ac:dyDescent="0.2">
      <c r="A9046" t="s">
        <v>9332</v>
      </c>
      <c r="B9046" t="s">
        <v>34952</v>
      </c>
      <c r="I9046" t="s">
        <v>4</v>
      </c>
      <c r="J9046">
        <v>601.66</v>
      </c>
      <c r="M9046">
        <v>601.66</v>
      </c>
      <c r="N9046">
        <f t="shared" si="141"/>
        <v>0</v>
      </c>
    </row>
    <row r="9047" spans="1:14" x14ac:dyDescent="0.2">
      <c r="A9047" t="s">
        <v>9333</v>
      </c>
      <c r="B9047" t="s">
        <v>34953</v>
      </c>
      <c r="I9047" t="s">
        <v>4</v>
      </c>
      <c r="J9047">
        <v>400.11</v>
      </c>
      <c r="M9047">
        <v>400.11</v>
      </c>
      <c r="N9047">
        <f t="shared" si="141"/>
        <v>0</v>
      </c>
    </row>
    <row r="9048" spans="1:14" x14ac:dyDescent="0.2">
      <c r="A9048" t="s">
        <v>9334</v>
      </c>
      <c r="B9048" t="s">
        <v>34953</v>
      </c>
      <c r="I9048" t="s">
        <v>4</v>
      </c>
      <c r="J9048">
        <v>346.73</v>
      </c>
      <c r="M9048">
        <v>346.73</v>
      </c>
      <c r="N9048">
        <f t="shared" si="141"/>
        <v>0</v>
      </c>
    </row>
    <row r="9049" spans="1:14" x14ac:dyDescent="0.2">
      <c r="A9049" t="s">
        <v>9335</v>
      </c>
      <c r="B9049" t="s">
        <v>34954</v>
      </c>
      <c r="I9049" t="s">
        <v>4</v>
      </c>
      <c r="J9049">
        <v>795.86</v>
      </c>
      <c r="M9049">
        <v>795.86</v>
      </c>
      <c r="N9049">
        <f t="shared" si="141"/>
        <v>0</v>
      </c>
    </row>
    <row r="9050" spans="1:14" x14ac:dyDescent="0.2">
      <c r="A9050" t="s">
        <v>9336</v>
      </c>
      <c r="B9050" t="s">
        <v>34954</v>
      </c>
      <c r="I9050" t="s">
        <v>4</v>
      </c>
      <c r="J9050">
        <v>689.69</v>
      </c>
      <c r="M9050">
        <v>689.69</v>
      </c>
      <c r="N9050">
        <f t="shared" si="141"/>
        <v>0</v>
      </c>
    </row>
    <row r="9051" spans="1:14" x14ac:dyDescent="0.2">
      <c r="A9051" t="s">
        <v>9337</v>
      </c>
      <c r="B9051" t="s">
        <v>34955</v>
      </c>
      <c r="I9051" t="s">
        <v>4</v>
      </c>
      <c r="J9051">
        <v>455.22</v>
      </c>
      <c r="M9051">
        <v>455.22</v>
      </c>
      <c r="N9051">
        <f t="shared" si="141"/>
        <v>0</v>
      </c>
    </row>
    <row r="9052" spans="1:14" x14ac:dyDescent="0.2">
      <c r="A9052" t="s">
        <v>9338</v>
      </c>
      <c r="B9052" t="s">
        <v>34955</v>
      </c>
      <c r="I9052" t="s">
        <v>4</v>
      </c>
      <c r="J9052">
        <v>394.49</v>
      </c>
      <c r="M9052">
        <v>394.49</v>
      </c>
      <c r="N9052">
        <f t="shared" si="141"/>
        <v>0</v>
      </c>
    </row>
    <row r="9053" spans="1:14" x14ac:dyDescent="0.2">
      <c r="A9053" t="s">
        <v>9339</v>
      </c>
      <c r="B9053" t="s">
        <v>34956</v>
      </c>
      <c r="I9053" t="s">
        <v>4</v>
      </c>
      <c r="J9053">
        <v>906.2</v>
      </c>
      <c r="M9053">
        <v>906.2</v>
      </c>
      <c r="N9053">
        <f t="shared" si="141"/>
        <v>0</v>
      </c>
    </row>
    <row r="9054" spans="1:14" x14ac:dyDescent="0.2">
      <c r="A9054" t="s">
        <v>9340</v>
      </c>
      <c r="B9054" t="s">
        <v>34956</v>
      </c>
      <c r="I9054" t="s">
        <v>4</v>
      </c>
      <c r="J9054">
        <v>785.3</v>
      </c>
      <c r="M9054">
        <v>785.3</v>
      </c>
      <c r="N9054">
        <f t="shared" si="141"/>
        <v>0</v>
      </c>
    </row>
    <row r="9055" spans="1:14" x14ac:dyDescent="0.2">
      <c r="A9055" t="s">
        <v>9341</v>
      </c>
      <c r="B9055" t="s">
        <v>34957</v>
      </c>
      <c r="I9055" t="s">
        <v>4</v>
      </c>
      <c r="J9055">
        <v>577.03</v>
      </c>
      <c r="M9055">
        <v>577.03</v>
      </c>
      <c r="N9055">
        <f t="shared" si="141"/>
        <v>0</v>
      </c>
    </row>
    <row r="9056" spans="1:14" x14ac:dyDescent="0.2">
      <c r="A9056" t="s">
        <v>9342</v>
      </c>
      <c r="B9056" t="s">
        <v>34957</v>
      </c>
      <c r="I9056" t="s">
        <v>4</v>
      </c>
      <c r="J9056">
        <v>500.05</v>
      </c>
      <c r="M9056">
        <v>500.05</v>
      </c>
      <c r="N9056">
        <f t="shared" si="141"/>
        <v>0</v>
      </c>
    </row>
    <row r="9057" spans="1:14" x14ac:dyDescent="0.2">
      <c r="A9057" t="s">
        <v>9343</v>
      </c>
      <c r="B9057" t="s">
        <v>34958</v>
      </c>
      <c r="I9057" t="s">
        <v>4</v>
      </c>
      <c r="J9057">
        <v>1147.07</v>
      </c>
      <c r="M9057">
        <v>1147.07</v>
      </c>
      <c r="N9057">
        <f t="shared" si="141"/>
        <v>0</v>
      </c>
    </row>
    <row r="9058" spans="1:14" x14ac:dyDescent="0.2">
      <c r="A9058" t="s">
        <v>9344</v>
      </c>
      <c r="B9058" t="s">
        <v>34958</v>
      </c>
      <c r="I9058" t="s">
        <v>4</v>
      </c>
      <c r="J9058">
        <v>994.04</v>
      </c>
      <c r="M9058">
        <v>994.04</v>
      </c>
      <c r="N9058">
        <f t="shared" si="141"/>
        <v>0</v>
      </c>
    </row>
    <row r="9059" spans="1:14" x14ac:dyDescent="0.2">
      <c r="A9059" t="s">
        <v>9345</v>
      </c>
      <c r="B9059" t="s">
        <v>34959</v>
      </c>
      <c r="I9059" t="s">
        <v>4</v>
      </c>
      <c r="J9059">
        <v>711.76</v>
      </c>
      <c r="M9059">
        <v>711.76</v>
      </c>
      <c r="N9059">
        <f t="shared" si="141"/>
        <v>0</v>
      </c>
    </row>
    <row r="9060" spans="1:14" x14ac:dyDescent="0.2">
      <c r="A9060" t="s">
        <v>9346</v>
      </c>
      <c r="B9060" t="s">
        <v>34959</v>
      </c>
      <c r="I9060" t="s">
        <v>4</v>
      </c>
      <c r="J9060">
        <v>616.79999999999995</v>
      </c>
      <c r="M9060">
        <v>616.79999999999995</v>
      </c>
      <c r="N9060">
        <f t="shared" si="141"/>
        <v>0</v>
      </c>
    </row>
    <row r="9061" spans="1:14" x14ac:dyDescent="0.2">
      <c r="A9061" t="s">
        <v>9347</v>
      </c>
      <c r="B9061" t="s">
        <v>34960</v>
      </c>
      <c r="I9061" t="s">
        <v>4</v>
      </c>
      <c r="J9061">
        <v>1415.49</v>
      </c>
      <c r="M9061">
        <v>1415.49</v>
      </c>
      <c r="N9061">
        <f t="shared" si="141"/>
        <v>0</v>
      </c>
    </row>
    <row r="9062" spans="1:14" x14ac:dyDescent="0.2">
      <c r="A9062" t="s">
        <v>9348</v>
      </c>
      <c r="B9062" t="s">
        <v>34960</v>
      </c>
      <c r="I9062" t="s">
        <v>4</v>
      </c>
      <c r="J9062">
        <v>1226.6500000000001</v>
      </c>
      <c r="M9062">
        <v>1226.6500000000001</v>
      </c>
      <c r="N9062">
        <f t="shared" si="141"/>
        <v>0</v>
      </c>
    </row>
    <row r="9063" spans="1:14" x14ac:dyDescent="0.2">
      <c r="A9063" t="s">
        <v>9349</v>
      </c>
      <c r="B9063" t="s">
        <v>34961</v>
      </c>
      <c r="I9063" t="s">
        <v>20</v>
      </c>
      <c r="J9063">
        <v>146.75</v>
      </c>
      <c r="M9063">
        <v>146.75</v>
      </c>
      <c r="N9063">
        <f t="shared" si="141"/>
        <v>0</v>
      </c>
    </row>
    <row r="9064" spans="1:14" x14ac:dyDescent="0.2">
      <c r="A9064" t="s">
        <v>9350</v>
      </c>
      <c r="B9064" t="s">
        <v>34961</v>
      </c>
      <c r="I9064" t="s">
        <v>20</v>
      </c>
      <c r="J9064">
        <v>127.17</v>
      </c>
      <c r="M9064">
        <v>127.17</v>
      </c>
      <c r="N9064">
        <f t="shared" si="141"/>
        <v>0</v>
      </c>
    </row>
    <row r="9065" spans="1:14" x14ac:dyDescent="0.2">
      <c r="A9065" t="s">
        <v>9351</v>
      </c>
      <c r="B9065" t="s">
        <v>34962</v>
      </c>
      <c r="I9065" t="s">
        <v>20</v>
      </c>
      <c r="J9065">
        <v>284.54000000000002</v>
      </c>
      <c r="M9065">
        <v>284.54000000000002</v>
      </c>
      <c r="N9065">
        <f t="shared" si="141"/>
        <v>0</v>
      </c>
    </row>
    <row r="9066" spans="1:14" x14ac:dyDescent="0.2">
      <c r="A9066" t="s">
        <v>9352</v>
      </c>
      <c r="B9066" t="s">
        <v>34962</v>
      </c>
      <c r="I9066" t="s">
        <v>20</v>
      </c>
      <c r="J9066">
        <v>246.58</v>
      </c>
      <c r="M9066">
        <v>246.58</v>
      </c>
      <c r="N9066">
        <f t="shared" si="141"/>
        <v>0</v>
      </c>
    </row>
    <row r="9067" spans="1:14" x14ac:dyDescent="0.2">
      <c r="A9067" t="s">
        <v>9353</v>
      </c>
      <c r="B9067" t="s">
        <v>34963</v>
      </c>
      <c r="I9067" t="s">
        <v>20</v>
      </c>
      <c r="J9067">
        <v>205.46</v>
      </c>
      <c r="M9067">
        <v>205.46</v>
      </c>
      <c r="N9067">
        <f t="shared" si="141"/>
        <v>0</v>
      </c>
    </row>
    <row r="9068" spans="1:14" x14ac:dyDescent="0.2">
      <c r="A9068" t="s">
        <v>9354</v>
      </c>
      <c r="B9068" t="s">
        <v>34963</v>
      </c>
      <c r="I9068" t="s">
        <v>20</v>
      </c>
      <c r="J9068">
        <v>178.05</v>
      </c>
      <c r="M9068">
        <v>178.05</v>
      </c>
      <c r="N9068">
        <f t="shared" si="141"/>
        <v>0</v>
      </c>
    </row>
    <row r="9069" spans="1:14" x14ac:dyDescent="0.2">
      <c r="A9069" t="s">
        <v>9355</v>
      </c>
      <c r="B9069" t="s">
        <v>34964</v>
      </c>
      <c r="I9069" t="s">
        <v>20</v>
      </c>
      <c r="J9069">
        <v>517.86</v>
      </c>
      <c r="M9069">
        <v>517.86</v>
      </c>
      <c r="N9069">
        <f t="shared" si="141"/>
        <v>0</v>
      </c>
    </row>
    <row r="9070" spans="1:14" x14ac:dyDescent="0.2">
      <c r="A9070" t="s">
        <v>9356</v>
      </c>
      <c r="B9070" t="s">
        <v>34964</v>
      </c>
      <c r="I9070" t="s">
        <v>20</v>
      </c>
      <c r="J9070">
        <v>448.77</v>
      </c>
      <c r="M9070">
        <v>448.77</v>
      </c>
      <c r="N9070">
        <f t="shared" si="141"/>
        <v>0</v>
      </c>
    </row>
    <row r="9071" spans="1:14" x14ac:dyDescent="0.2">
      <c r="A9071" t="s">
        <v>9357</v>
      </c>
      <c r="B9071" t="s">
        <v>34965</v>
      </c>
      <c r="I9071" t="s">
        <v>20</v>
      </c>
      <c r="J9071">
        <v>227.47</v>
      </c>
      <c r="M9071">
        <v>227.47</v>
      </c>
      <c r="N9071">
        <f t="shared" si="141"/>
        <v>0</v>
      </c>
    </row>
    <row r="9072" spans="1:14" x14ac:dyDescent="0.2">
      <c r="A9072" t="s">
        <v>9358</v>
      </c>
      <c r="B9072" t="s">
        <v>34965</v>
      </c>
      <c r="I9072" t="s">
        <v>20</v>
      </c>
      <c r="J9072">
        <v>197.12</v>
      </c>
      <c r="M9072">
        <v>197.12</v>
      </c>
      <c r="N9072">
        <f t="shared" si="141"/>
        <v>0</v>
      </c>
    </row>
    <row r="9073" spans="1:14" x14ac:dyDescent="0.2">
      <c r="A9073" t="s">
        <v>9359</v>
      </c>
      <c r="B9073" t="s">
        <v>34966</v>
      </c>
      <c r="I9073" t="s">
        <v>20</v>
      </c>
      <c r="J9073">
        <v>573.35</v>
      </c>
      <c r="M9073">
        <v>573.35</v>
      </c>
      <c r="N9073">
        <f t="shared" si="141"/>
        <v>0</v>
      </c>
    </row>
    <row r="9074" spans="1:14" x14ac:dyDescent="0.2">
      <c r="A9074" t="s">
        <v>9360</v>
      </c>
      <c r="B9074" t="s">
        <v>34966</v>
      </c>
      <c r="I9074" t="s">
        <v>20</v>
      </c>
      <c r="J9074">
        <v>496.86</v>
      </c>
      <c r="M9074">
        <v>496.86</v>
      </c>
      <c r="N9074">
        <f t="shared" si="141"/>
        <v>0</v>
      </c>
    </row>
    <row r="9075" spans="1:14" x14ac:dyDescent="0.2">
      <c r="A9075" t="s">
        <v>9361</v>
      </c>
      <c r="B9075" t="s">
        <v>34967</v>
      </c>
      <c r="I9075" t="s">
        <v>5</v>
      </c>
      <c r="J9075">
        <v>326.08999999999997</v>
      </c>
      <c r="M9075">
        <v>326.08999999999997</v>
      </c>
      <c r="N9075">
        <f t="shared" si="141"/>
        <v>0</v>
      </c>
    </row>
    <row r="9076" spans="1:14" x14ac:dyDescent="0.2">
      <c r="A9076" t="s">
        <v>9362</v>
      </c>
      <c r="B9076" t="s">
        <v>34967</v>
      </c>
      <c r="I9076" t="s">
        <v>5</v>
      </c>
      <c r="J9076">
        <v>313.25</v>
      </c>
      <c r="M9076">
        <v>313.25</v>
      </c>
      <c r="N9076">
        <f t="shared" si="141"/>
        <v>0</v>
      </c>
    </row>
    <row r="9077" spans="1:14" x14ac:dyDescent="0.2">
      <c r="A9077" t="s">
        <v>9363</v>
      </c>
      <c r="B9077" t="s">
        <v>34968</v>
      </c>
      <c r="I9077" t="s">
        <v>5</v>
      </c>
      <c r="J9077">
        <v>313.66000000000003</v>
      </c>
      <c r="M9077">
        <v>313.66000000000003</v>
      </c>
      <c r="N9077">
        <f t="shared" si="141"/>
        <v>0</v>
      </c>
    </row>
    <row r="9078" spans="1:14" x14ac:dyDescent="0.2">
      <c r="A9078" t="s">
        <v>9364</v>
      </c>
      <c r="B9078" t="s">
        <v>34968</v>
      </c>
      <c r="I9078" t="s">
        <v>5</v>
      </c>
      <c r="J9078">
        <v>301.70999999999998</v>
      </c>
      <c r="M9078">
        <v>301.70999999999998</v>
      </c>
      <c r="N9078">
        <f t="shared" si="141"/>
        <v>0</v>
      </c>
    </row>
    <row r="9079" spans="1:14" x14ac:dyDescent="0.2">
      <c r="A9079" t="s">
        <v>9365</v>
      </c>
      <c r="B9079" t="s">
        <v>34969</v>
      </c>
      <c r="I9079" t="s">
        <v>5</v>
      </c>
      <c r="J9079">
        <v>357.2</v>
      </c>
      <c r="M9079">
        <v>357.2</v>
      </c>
      <c r="N9079">
        <f t="shared" si="141"/>
        <v>0</v>
      </c>
    </row>
    <row r="9080" spans="1:14" x14ac:dyDescent="0.2">
      <c r="A9080" t="s">
        <v>9366</v>
      </c>
      <c r="B9080" t="s">
        <v>34969</v>
      </c>
      <c r="I9080" t="s">
        <v>5</v>
      </c>
      <c r="J9080">
        <v>343.34</v>
      </c>
      <c r="M9080">
        <v>343.34</v>
      </c>
      <c r="N9080">
        <f t="shared" si="141"/>
        <v>0</v>
      </c>
    </row>
    <row r="9081" spans="1:14" x14ac:dyDescent="0.2">
      <c r="A9081" t="s">
        <v>9367</v>
      </c>
      <c r="B9081" t="s">
        <v>34970</v>
      </c>
      <c r="I9081" t="s">
        <v>5</v>
      </c>
      <c r="J9081">
        <v>697.12</v>
      </c>
      <c r="M9081">
        <v>697.12</v>
      </c>
      <c r="N9081">
        <f t="shared" si="141"/>
        <v>0</v>
      </c>
    </row>
    <row r="9082" spans="1:14" x14ac:dyDescent="0.2">
      <c r="A9082" t="s">
        <v>9368</v>
      </c>
      <c r="B9082" t="s">
        <v>34970</v>
      </c>
      <c r="I9082" t="s">
        <v>5</v>
      </c>
      <c r="J9082">
        <v>665.95</v>
      </c>
      <c r="M9082">
        <v>665.95</v>
      </c>
      <c r="N9082">
        <f t="shared" si="141"/>
        <v>0</v>
      </c>
    </row>
    <row r="9083" spans="1:14" x14ac:dyDescent="0.2">
      <c r="A9083" t="s">
        <v>9369</v>
      </c>
      <c r="B9083" t="s">
        <v>34971</v>
      </c>
      <c r="I9083" t="s">
        <v>5</v>
      </c>
      <c r="J9083">
        <v>802.96</v>
      </c>
      <c r="M9083">
        <v>802.96</v>
      </c>
      <c r="N9083">
        <f t="shared" si="141"/>
        <v>0</v>
      </c>
    </row>
    <row r="9084" spans="1:14" x14ac:dyDescent="0.2">
      <c r="A9084" t="s">
        <v>9370</v>
      </c>
      <c r="B9084" t="s">
        <v>34971</v>
      </c>
      <c r="I9084" t="s">
        <v>5</v>
      </c>
      <c r="J9084">
        <v>767.34</v>
      </c>
      <c r="M9084">
        <v>767.34</v>
      </c>
      <c r="N9084">
        <f t="shared" si="141"/>
        <v>0</v>
      </c>
    </row>
    <row r="9085" spans="1:14" x14ac:dyDescent="0.2">
      <c r="A9085" t="s">
        <v>9371</v>
      </c>
      <c r="B9085" t="s">
        <v>34972</v>
      </c>
      <c r="I9085" t="s">
        <v>5</v>
      </c>
      <c r="J9085">
        <v>377.89</v>
      </c>
      <c r="M9085">
        <v>377.89</v>
      </c>
      <c r="N9085">
        <f t="shared" si="141"/>
        <v>0</v>
      </c>
    </row>
    <row r="9086" spans="1:14" x14ac:dyDescent="0.2">
      <c r="A9086" t="s">
        <v>9372</v>
      </c>
      <c r="B9086" t="s">
        <v>34972</v>
      </c>
      <c r="I9086" t="s">
        <v>5</v>
      </c>
      <c r="J9086">
        <v>360.75</v>
      </c>
      <c r="M9086">
        <v>360.75</v>
      </c>
      <c r="N9086">
        <f t="shared" si="141"/>
        <v>0</v>
      </c>
    </row>
    <row r="9087" spans="1:14" x14ac:dyDescent="0.2">
      <c r="A9087" t="s">
        <v>9373</v>
      </c>
      <c r="B9087" t="s">
        <v>34973</v>
      </c>
      <c r="I9087" t="s">
        <v>5</v>
      </c>
      <c r="J9087">
        <v>561.20000000000005</v>
      </c>
      <c r="M9087">
        <v>561.20000000000005</v>
      </c>
      <c r="N9087">
        <f t="shared" si="141"/>
        <v>0</v>
      </c>
    </row>
    <row r="9088" spans="1:14" x14ac:dyDescent="0.2">
      <c r="A9088" t="s">
        <v>9374</v>
      </c>
      <c r="B9088" t="s">
        <v>34973</v>
      </c>
      <c r="I9088" t="s">
        <v>5</v>
      </c>
      <c r="J9088">
        <v>539.41999999999996</v>
      </c>
      <c r="M9088">
        <v>539.41999999999996</v>
      </c>
      <c r="N9088">
        <f t="shared" si="141"/>
        <v>0</v>
      </c>
    </row>
    <row r="9089" spans="1:14" x14ac:dyDescent="0.2">
      <c r="A9089" t="s">
        <v>9375</v>
      </c>
      <c r="B9089" t="s">
        <v>34974</v>
      </c>
      <c r="I9089" t="s">
        <v>5</v>
      </c>
      <c r="J9089">
        <v>942.31</v>
      </c>
      <c r="M9089">
        <v>942.31</v>
      </c>
      <c r="N9089">
        <f t="shared" si="141"/>
        <v>0</v>
      </c>
    </row>
    <row r="9090" spans="1:14" x14ac:dyDescent="0.2">
      <c r="A9090" t="s">
        <v>9376</v>
      </c>
      <c r="B9090" t="s">
        <v>34974</v>
      </c>
      <c r="I9090" t="s">
        <v>5</v>
      </c>
      <c r="J9090">
        <v>900.36</v>
      </c>
      <c r="M9090">
        <v>900.36</v>
      </c>
      <c r="N9090">
        <f t="shared" si="141"/>
        <v>0</v>
      </c>
    </row>
    <row r="9091" spans="1:14" x14ac:dyDescent="0.2">
      <c r="A9091" t="s">
        <v>9377</v>
      </c>
      <c r="B9091" t="s">
        <v>34975</v>
      </c>
      <c r="I9091" t="s">
        <v>5</v>
      </c>
      <c r="J9091">
        <v>1779.65</v>
      </c>
      <c r="M9091">
        <v>1779.65</v>
      </c>
      <c r="N9091">
        <f t="shared" si="141"/>
        <v>0</v>
      </c>
    </row>
    <row r="9092" spans="1:14" x14ac:dyDescent="0.2">
      <c r="A9092" t="s">
        <v>9378</v>
      </c>
      <c r="B9092" t="s">
        <v>34975</v>
      </c>
      <c r="I9092" t="s">
        <v>5</v>
      </c>
      <c r="J9092">
        <v>1689.54</v>
      </c>
      <c r="M9092">
        <v>1689.54</v>
      </c>
      <c r="N9092">
        <f t="shared" ref="N9092:N9155" si="142">J9092-M9092</f>
        <v>0</v>
      </c>
    </row>
    <row r="9093" spans="1:14" x14ac:dyDescent="0.2">
      <c r="A9093" t="s">
        <v>9379</v>
      </c>
      <c r="B9093" t="s">
        <v>34976</v>
      </c>
      <c r="I9093" t="s">
        <v>5</v>
      </c>
      <c r="J9093">
        <v>200.69</v>
      </c>
      <c r="M9093">
        <v>200.69</v>
      </c>
      <c r="N9093">
        <f t="shared" si="142"/>
        <v>0</v>
      </c>
    </row>
    <row r="9094" spans="1:14" x14ac:dyDescent="0.2">
      <c r="A9094" t="s">
        <v>9380</v>
      </c>
      <c r="B9094" t="s">
        <v>34976</v>
      </c>
      <c r="I9094" t="s">
        <v>5</v>
      </c>
      <c r="J9094">
        <v>191.75</v>
      </c>
      <c r="M9094">
        <v>191.75</v>
      </c>
      <c r="N9094">
        <f t="shared" si="142"/>
        <v>0</v>
      </c>
    </row>
    <row r="9095" spans="1:14" x14ac:dyDescent="0.2">
      <c r="A9095" t="s">
        <v>9381</v>
      </c>
      <c r="B9095" t="s">
        <v>34977</v>
      </c>
      <c r="I9095" t="s">
        <v>5</v>
      </c>
      <c r="J9095">
        <v>367.11</v>
      </c>
      <c r="M9095">
        <v>367.11</v>
      </c>
      <c r="N9095">
        <f t="shared" si="142"/>
        <v>0</v>
      </c>
    </row>
    <row r="9096" spans="1:14" x14ac:dyDescent="0.2">
      <c r="A9096" t="s">
        <v>9382</v>
      </c>
      <c r="B9096" t="s">
        <v>34977</v>
      </c>
      <c r="I9096" t="s">
        <v>5</v>
      </c>
      <c r="J9096">
        <v>351.38</v>
      </c>
      <c r="M9096">
        <v>351.38</v>
      </c>
      <c r="N9096">
        <f t="shared" si="142"/>
        <v>0</v>
      </c>
    </row>
    <row r="9097" spans="1:14" x14ac:dyDescent="0.2">
      <c r="A9097" t="s">
        <v>9383</v>
      </c>
      <c r="B9097" t="s">
        <v>34978</v>
      </c>
      <c r="I9097" t="s">
        <v>5</v>
      </c>
      <c r="J9097">
        <v>462.68</v>
      </c>
      <c r="M9097">
        <v>462.68</v>
      </c>
      <c r="N9097">
        <f t="shared" si="142"/>
        <v>0</v>
      </c>
    </row>
    <row r="9098" spans="1:14" x14ac:dyDescent="0.2">
      <c r="A9098" t="s">
        <v>9384</v>
      </c>
      <c r="B9098" t="s">
        <v>34978</v>
      </c>
      <c r="I9098" t="s">
        <v>5</v>
      </c>
      <c r="J9098">
        <v>439.58</v>
      </c>
      <c r="M9098">
        <v>439.58</v>
      </c>
      <c r="N9098">
        <f t="shared" si="142"/>
        <v>0</v>
      </c>
    </row>
    <row r="9099" spans="1:14" x14ac:dyDescent="0.2">
      <c r="A9099" t="s">
        <v>9385</v>
      </c>
      <c r="B9099" t="s">
        <v>34979</v>
      </c>
      <c r="I9099" t="s">
        <v>5</v>
      </c>
      <c r="J9099">
        <v>205.19</v>
      </c>
      <c r="M9099">
        <v>205.19</v>
      </c>
      <c r="N9099">
        <f t="shared" si="142"/>
        <v>0</v>
      </c>
    </row>
    <row r="9100" spans="1:14" x14ac:dyDescent="0.2">
      <c r="A9100" t="s">
        <v>9386</v>
      </c>
      <c r="B9100" t="s">
        <v>34979</v>
      </c>
      <c r="I9100" t="s">
        <v>5</v>
      </c>
      <c r="J9100">
        <v>195.64</v>
      </c>
      <c r="M9100">
        <v>195.64</v>
      </c>
      <c r="N9100">
        <f t="shared" si="142"/>
        <v>0</v>
      </c>
    </row>
    <row r="9101" spans="1:14" x14ac:dyDescent="0.2">
      <c r="A9101" t="s">
        <v>9387</v>
      </c>
      <c r="B9101" t="s">
        <v>34980</v>
      </c>
      <c r="I9101" t="s">
        <v>5</v>
      </c>
      <c r="J9101">
        <v>375.2</v>
      </c>
      <c r="M9101">
        <v>375.2</v>
      </c>
      <c r="N9101">
        <f t="shared" si="142"/>
        <v>0</v>
      </c>
    </row>
    <row r="9102" spans="1:14" x14ac:dyDescent="0.2">
      <c r="A9102" t="s">
        <v>9388</v>
      </c>
      <c r="B9102" t="s">
        <v>34980</v>
      </c>
      <c r="I9102" t="s">
        <v>5</v>
      </c>
      <c r="J9102">
        <v>358.39</v>
      </c>
      <c r="M9102">
        <v>358.39</v>
      </c>
      <c r="N9102">
        <f t="shared" si="142"/>
        <v>0</v>
      </c>
    </row>
    <row r="9103" spans="1:14" x14ac:dyDescent="0.2">
      <c r="A9103" t="s">
        <v>9389</v>
      </c>
      <c r="B9103" t="s">
        <v>34981</v>
      </c>
      <c r="I9103" t="s">
        <v>5</v>
      </c>
      <c r="J9103">
        <v>474.37</v>
      </c>
      <c r="M9103">
        <v>474.37</v>
      </c>
      <c r="N9103">
        <f t="shared" si="142"/>
        <v>0</v>
      </c>
    </row>
    <row r="9104" spans="1:14" x14ac:dyDescent="0.2">
      <c r="A9104" t="s">
        <v>9390</v>
      </c>
      <c r="B9104" t="s">
        <v>34981</v>
      </c>
      <c r="I9104" t="s">
        <v>5</v>
      </c>
      <c r="J9104">
        <v>449.71</v>
      </c>
      <c r="M9104">
        <v>449.71</v>
      </c>
      <c r="N9104">
        <f t="shared" si="142"/>
        <v>0</v>
      </c>
    </row>
    <row r="9105" spans="1:14" x14ac:dyDescent="0.2">
      <c r="A9105" t="s">
        <v>9391</v>
      </c>
      <c r="B9105" t="s">
        <v>34982</v>
      </c>
      <c r="I9105" t="s">
        <v>5</v>
      </c>
      <c r="J9105">
        <v>212.38</v>
      </c>
      <c r="M9105">
        <v>212.38</v>
      </c>
      <c r="N9105">
        <f t="shared" si="142"/>
        <v>0</v>
      </c>
    </row>
    <row r="9106" spans="1:14" x14ac:dyDescent="0.2">
      <c r="A9106" t="s">
        <v>9392</v>
      </c>
      <c r="B9106" t="s">
        <v>34982</v>
      </c>
      <c r="I9106" t="s">
        <v>5</v>
      </c>
      <c r="J9106">
        <v>201.87</v>
      </c>
      <c r="M9106">
        <v>201.87</v>
      </c>
      <c r="N9106">
        <f t="shared" si="142"/>
        <v>0</v>
      </c>
    </row>
    <row r="9107" spans="1:14" x14ac:dyDescent="0.2">
      <c r="A9107" t="s">
        <v>9393</v>
      </c>
      <c r="B9107" t="s">
        <v>34983</v>
      </c>
      <c r="I9107" t="s">
        <v>5</v>
      </c>
      <c r="J9107">
        <v>379.24</v>
      </c>
      <c r="M9107">
        <v>379.24</v>
      </c>
      <c r="N9107">
        <f t="shared" si="142"/>
        <v>0</v>
      </c>
    </row>
    <row r="9108" spans="1:14" x14ac:dyDescent="0.2">
      <c r="A9108" t="s">
        <v>9394</v>
      </c>
      <c r="B9108" t="s">
        <v>34983</v>
      </c>
      <c r="I9108" t="s">
        <v>5</v>
      </c>
      <c r="J9108">
        <v>361.89</v>
      </c>
      <c r="M9108">
        <v>361.89</v>
      </c>
      <c r="N9108">
        <f t="shared" si="142"/>
        <v>0</v>
      </c>
    </row>
    <row r="9109" spans="1:14" x14ac:dyDescent="0.2">
      <c r="A9109" t="s">
        <v>9395</v>
      </c>
      <c r="B9109" t="s">
        <v>34984</v>
      </c>
      <c r="I9109" t="s">
        <v>5</v>
      </c>
      <c r="J9109">
        <v>481.11</v>
      </c>
      <c r="M9109">
        <v>481.11</v>
      </c>
      <c r="N9109">
        <f t="shared" si="142"/>
        <v>0</v>
      </c>
    </row>
    <row r="9110" spans="1:14" x14ac:dyDescent="0.2">
      <c r="A9110" t="s">
        <v>9396</v>
      </c>
      <c r="B9110" t="s">
        <v>34984</v>
      </c>
      <c r="I9110" t="s">
        <v>5</v>
      </c>
      <c r="J9110">
        <v>455.55</v>
      </c>
      <c r="M9110">
        <v>455.55</v>
      </c>
      <c r="N9110">
        <f t="shared" si="142"/>
        <v>0</v>
      </c>
    </row>
    <row r="9111" spans="1:14" x14ac:dyDescent="0.2">
      <c r="A9111" t="s">
        <v>9397</v>
      </c>
      <c r="B9111" t="s">
        <v>34985</v>
      </c>
      <c r="I9111" t="s">
        <v>5</v>
      </c>
      <c r="J9111">
        <v>308.95</v>
      </c>
      <c r="M9111">
        <v>308.95</v>
      </c>
      <c r="N9111">
        <f t="shared" si="142"/>
        <v>0</v>
      </c>
    </row>
    <row r="9112" spans="1:14" x14ac:dyDescent="0.2">
      <c r="A9112" t="s">
        <v>9398</v>
      </c>
      <c r="B9112" t="s">
        <v>34985</v>
      </c>
      <c r="I9112" t="s">
        <v>5</v>
      </c>
      <c r="J9112">
        <v>292.17</v>
      </c>
      <c r="M9112">
        <v>292.17</v>
      </c>
      <c r="N9112">
        <f t="shared" si="142"/>
        <v>0</v>
      </c>
    </row>
    <row r="9113" spans="1:14" x14ac:dyDescent="0.2">
      <c r="A9113" t="s">
        <v>9399</v>
      </c>
      <c r="B9113" t="s">
        <v>34986</v>
      </c>
      <c r="I9113" t="s">
        <v>5</v>
      </c>
      <c r="J9113">
        <v>560.86</v>
      </c>
      <c r="M9113">
        <v>560.86</v>
      </c>
      <c r="N9113">
        <f t="shared" si="142"/>
        <v>0</v>
      </c>
    </row>
    <row r="9114" spans="1:14" x14ac:dyDescent="0.2">
      <c r="A9114" t="s">
        <v>9400</v>
      </c>
      <c r="B9114" t="s">
        <v>34986</v>
      </c>
      <c r="I9114" t="s">
        <v>5</v>
      </c>
      <c r="J9114">
        <v>531.45000000000005</v>
      </c>
      <c r="M9114">
        <v>531.45000000000005</v>
      </c>
      <c r="N9114">
        <f t="shared" si="142"/>
        <v>0</v>
      </c>
    </row>
    <row r="9115" spans="1:14" x14ac:dyDescent="0.2">
      <c r="A9115" t="s">
        <v>9401</v>
      </c>
      <c r="B9115" t="s">
        <v>34987</v>
      </c>
      <c r="I9115" t="s">
        <v>5</v>
      </c>
      <c r="J9115">
        <v>711.71</v>
      </c>
      <c r="M9115">
        <v>711.71</v>
      </c>
      <c r="N9115">
        <f t="shared" si="142"/>
        <v>0</v>
      </c>
    </row>
    <row r="9116" spans="1:14" x14ac:dyDescent="0.2">
      <c r="A9116" t="s">
        <v>9402</v>
      </c>
      <c r="B9116" t="s">
        <v>34987</v>
      </c>
      <c r="I9116" t="s">
        <v>5</v>
      </c>
      <c r="J9116">
        <v>669.87</v>
      </c>
      <c r="M9116">
        <v>669.87</v>
      </c>
      <c r="N9116">
        <f t="shared" si="142"/>
        <v>0</v>
      </c>
    </row>
    <row r="9117" spans="1:14" x14ac:dyDescent="0.2">
      <c r="A9117" t="s">
        <v>9403</v>
      </c>
      <c r="B9117" t="s">
        <v>34988</v>
      </c>
      <c r="I9117" t="s">
        <v>5</v>
      </c>
      <c r="J9117">
        <v>321.08999999999997</v>
      </c>
      <c r="M9117">
        <v>321.08999999999997</v>
      </c>
      <c r="N9117">
        <f t="shared" si="142"/>
        <v>0</v>
      </c>
    </row>
    <row r="9118" spans="1:14" x14ac:dyDescent="0.2">
      <c r="A9118" t="s">
        <v>9404</v>
      </c>
      <c r="B9118" t="s">
        <v>34988</v>
      </c>
      <c r="I9118" t="s">
        <v>5</v>
      </c>
      <c r="J9118">
        <v>302.68</v>
      </c>
      <c r="M9118">
        <v>302.68</v>
      </c>
      <c r="N9118">
        <f t="shared" si="142"/>
        <v>0</v>
      </c>
    </row>
    <row r="9119" spans="1:14" x14ac:dyDescent="0.2">
      <c r="A9119" t="s">
        <v>9405</v>
      </c>
      <c r="B9119" t="s">
        <v>34989</v>
      </c>
      <c r="I9119" t="s">
        <v>5</v>
      </c>
      <c r="J9119">
        <v>575.24</v>
      </c>
      <c r="M9119">
        <v>575.24</v>
      </c>
      <c r="N9119">
        <f t="shared" si="142"/>
        <v>0</v>
      </c>
    </row>
    <row r="9120" spans="1:14" x14ac:dyDescent="0.2">
      <c r="A9120" t="s">
        <v>9406</v>
      </c>
      <c r="B9120" t="s">
        <v>34989</v>
      </c>
      <c r="I9120" t="s">
        <v>5</v>
      </c>
      <c r="J9120">
        <v>543.9</v>
      </c>
      <c r="M9120">
        <v>543.9</v>
      </c>
      <c r="N9120">
        <f t="shared" si="142"/>
        <v>0</v>
      </c>
    </row>
    <row r="9121" spans="1:14" x14ac:dyDescent="0.2">
      <c r="A9121" t="s">
        <v>9407</v>
      </c>
      <c r="B9121" t="s">
        <v>34990</v>
      </c>
      <c r="I9121" t="s">
        <v>5</v>
      </c>
      <c r="J9121">
        <v>732.38</v>
      </c>
      <c r="M9121">
        <v>732.38</v>
      </c>
      <c r="N9121">
        <f t="shared" si="142"/>
        <v>0</v>
      </c>
    </row>
    <row r="9122" spans="1:14" x14ac:dyDescent="0.2">
      <c r="A9122" t="s">
        <v>9408</v>
      </c>
      <c r="B9122" t="s">
        <v>34990</v>
      </c>
      <c r="I9122" t="s">
        <v>5</v>
      </c>
      <c r="J9122">
        <v>687.78</v>
      </c>
      <c r="M9122">
        <v>687.78</v>
      </c>
      <c r="N9122">
        <f t="shared" si="142"/>
        <v>0</v>
      </c>
    </row>
    <row r="9123" spans="1:14" x14ac:dyDescent="0.2">
      <c r="A9123" t="s">
        <v>9409</v>
      </c>
      <c r="B9123" t="s">
        <v>34991</v>
      </c>
      <c r="I9123" t="s">
        <v>5</v>
      </c>
      <c r="J9123">
        <v>330.08</v>
      </c>
      <c r="M9123">
        <v>330.08</v>
      </c>
      <c r="N9123">
        <f t="shared" si="142"/>
        <v>0</v>
      </c>
    </row>
    <row r="9124" spans="1:14" x14ac:dyDescent="0.2">
      <c r="A9124" t="s">
        <v>9410</v>
      </c>
      <c r="B9124" t="s">
        <v>34991</v>
      </c>
      <c r="I9124" t="s">
        <v>5</v>
      </c>
      <c r="J9124">
        <v>310.47000000000003</v>
      </c>
      <c r="M9124">
        <v>310.47000000000003</v>
      </c>
      <c r="N9124">
        <f t="shared" si="142"/>
        <v>0</v>
      </c>
    </row>
    <row r="9125" spans="1:14" x14ac:dyDescent="0.2">
      <c r="A9125" t="s">
        <v>9411</v>
      </c>
      <c r="B9125" t="s">
        <v>34992</v>
      </c>
      <c r="I9125" t="s">
        <v>5</v>
      </c>
      <c r="J9125">
        <v>593.22</v>
      </c>
      <c r="M9125">
        <v>593.22</v>
      </c>
      <c r="N9125">
        <f t="shared" si="142"/>
        <v>0</v>
      </c>
    </row>
    <row r="9126" spans="1:14" x14ac:dyDescent="0.2">
      <c r="A9126" t="s">
        <v>9412</v>
      </c>
      <c r="B9126" t="s">
        <v>34992</v>
      </c>
      <c r="I9126" t="s">
        <v>5</v>
      </c>
      <c r="J9126">
        <v>559.48</v>
      </c>
      <c r="M9126">
        <v>559.48</v>
      </c>
      <c r="N9126">
        <f t="shared" si="142"/>
        <v>0</v>
      </c>
    </row>
    <row r="9127" spans="1:14" x14ac:dyDescent="0.2">
      <c r="A9127" t="s">
        <v>9413</v>
      </c>
      <c r="B9127" t="s">
        <v>34993</v>
      </c>
      <c r="I9127" t="s">
        <v>5</v>
      </c>
      <c r="J9127">
        <v>771.03</v>
      </c>
      <c r="M9127">
        <v>771.03</v>
      </c>
      <c r="N9127">
        <f t="shared" si="142"/>
        <v>0</v>
      </c>
    </row>
    <row r="9128" spans="1:14" x14ac:dyDescent="0.2">
      <c r="A9128" t="s">
        <v>9414</v>
      </c>
      <c r="B9128" t="s">
        <v>34993</v>
      </c>
      <c r="I9128" t="s">
        <v>5</v>
      </c>
      <c r="J9128">
        <v>721.26</v>
      </c>
      <c r="M9128">
        <v>721.26</v>
      </c>
      <c r="N9128">
        <f t="shared" si="142"/>
        <v>0</v>
      </c>
    </row>
    <row r="9129" spans="1:14" x14ac:dyDescent="0.2">
      <c r="A9129" t="s">
        <v>9415</v>
      </c>
      <c r="B9129" t="s">
        <v>34994</v>
      </c>
      <c r="I9129" t="s">
        <v>5</v>
      </c>
      <c r="J9129">
        <v>143.28</v>
      </c>
      <c r="M9129">
        <v>143.28</v>
      </c>
      <c r="N9129">
        <f t="shared" si="142"/>
        <v>0</v>
      </c>
    </row>
    <row r="9130" spans="1:14" x14ac:dyDescent="0.2">
      <c r="A9130" t="s">
        <v>9416</v>
      </c>
      <c r="B9130" t="s">
        <v>34994</v>
      </c>
      <c r="I9130" t="s">
        <v>5</v>
      </c>
      <c r="J9130">
        <v>136.09</v>
      </c>
      <c r="M9130">
        <v>136.09</v>
      </c>
      <c r="N9130">
        <f t="shared" si="142"/>
        <v>0</v>
      </c>
    </row>
    <row r="9131" spans="1:14" x14ac:dyDescent="0.2">
      <c r="A9131" t="s">
        <v>9417</v>
      </c>
      <c r="B9131" t="s">
        <v>34995</v>
      </c>
      <c r="I9131" t="s">
        <v>5</v>
      </c>
      <c r="J9131">
        <v>193.44</v>
      </c>
      <c r="M9131">
        <v>193.44</v>
      </c>
      <c r="N9131">
        <f t="shared" si="142"/>
        <v>0</v>
      </c>
    </row>
    <row r="9132" spans="1:14" x14ac:dyDescent="0.2">
      <c r="A9132" t="s">
        <v>9418</v>
      </c>
      <c r="B9132" t="s">
        <v>34995</v>
      </c>
      <c r="I9132" t="s">
        <v>5</v>
      </c>
      <c r="J9132">
        <v>183.73</v>
      </c>
      <c r="M9132">
        <v>183.73</v>
      </c>
      <c r="N9132">
        <f t="shared" si="142"/>
        <v>0</v>
      </c>
    </row>
    <row r="9133" spans="1:14" x14ac:dyDescent="0.2">
      <c r="A9133" t="s">
        <v>9419</v>
      </c>
      <c r="B9133" t="s">
        <v>34996</v>
      </c>
      <c r="I9133" t="s">
        <v>5</v>
      </c>
      <c r="J9133">
        <v>229.26</v>
      </c>
      <c r="M9133">
        <v>229.26</v>
      </c>
      <c r="N9133">
        <f t="shared" si="142"/>
        <v>0</v>
      </c>
    </row>
    <row r="9134" spans="1:14" x14ac:dyDescent="0.2">
      <c r="A9134" t="s">
        <v>9420</v>
      </c>
      <c r="B9134" t="s">
        <v>34996</v>
      </c>
      <c r="I9134" t="s">
        <v>5</v>
      </c>
      <c r="J9134">
        <v>217.75</v>
      </c>
      <c r="M9134">
        <v>217.75</v>
      </c>
      <c r="N9134">
        <f t="shared" si="142"/>
        <v>0</v>
      </c>
    </row>
    <row r="9135" spans="1:14" x14ac:dyDescent="0.2">
      <c r="A9135" t="s">
        <v>9421</v>
      </c>
      <c r="B9135" t="s">
        <v>34997</v>
      </c>
      <c r="I9135" t="s">
        <v>5</v>
      </c>
      <c r="J9135">
        <v>243.59</v>
      </c>
      <c r="M9135">
        <v>243.59</v>
      </c>
      <c r="N9135">
        <f t="shared" si="142"/>
        <v>0</v>
      </c>
    </row>
    <row r="9136" spans="1:14" x14ac:dyDescent="0.2">
      <c r="A9136" t="s">
        <v>9422</v>
      </c>
      <c r="B9136" t="s">
        <v>34997</v>
      </c>
      <c r="I9136" t="s">
        <v>5</v>
      </c>
      <c r="J9136">
        <v>231.36</v>
      </c>
      <c r="M9136">
        <v>231.36</v>
      </c>
      <c r="N9136">
        <f t="shared" si="142"/>
        <v>0</v>
      </c>
    </row>
    <row r="9137" spans="1:14" x14ac:dyDescent="0.2">
      <c r="A9137" t="s">
        <v>9423</v>
      </c>
      <c r="B9137" t="s">
        <v>34998</v>
      </c>
      <c r="I9137" t="s">
        <v>5</v>
      </c>
      <c r="J9137">
        <v>328.84</v>
      </c>
      <c r="M9137">
        <v>328.84</v>
      </c>
      <c r="N9137">
        <f t="shared" si="142"/>
        <v>0</v>
      </c>
    </row>
    <row r="9138" spans="1:14" x14ac:dyDescent="0.2">
      <c r="A9138" t="s">
        <v>9424</v>
      </c>
      <c r="B9138" t="s">
        <v>34998</v>
      </c>
      <c r="I9138" t="s">
        <v>5</v>
      </c>
      <c r="J9138">
        <v>312.33999999999997</v>
      </c>
      <c r="M9138">
        <v>312.33999999999997</v>
      </c>
      <c r="N9138">
        <f t="shared" si="142"/>
        <v>0</v>
      </c>
    </row>
    <row r="9139" spans="1:14" x14ac:dyDescent="0.2">
      <c r="A9139" t="s">
        <v>9425</v>
      </c>
      <c r="B9139" t="s">
        <v>34999</v>
      </c>
      <c r="I9139" t="s">
        <v>5</v>
      </c>
      <c r="J9139">
        <v>389.74</v>
      </c>
      <c r="M9139">
        <v>389.74</v>
      </c>
      <c r="N9139">
        <f t="shared" si="142"/>
        <v>0</v>
      </c>
    </row>
    <row r="9140" spans="1:14" x14ac:dyDescent="0.2">
      <c r="A9140" t="s">
        <v>9426</v>
      </c>
      <c r="B9140" t="s">
        <v>34999</v>
      </c>
      <c r="I9140" t="s">
        <v>5</v>
      </c>
      <c r="J9140">
        <v>370.19</v>
      </c>
      <c r="M9140">
        <v>370.19</v>
      </c>
      <c r="N9140">
        <f t="shared" si="142"/>
        <v>0</v>
      </c>
    </row>
    <row r="9141" spans="1:14" x14ac:dyDescent="0.2">
      <c r="A9141" t="s">
        <v>9427</v>
      </c>
      <c r="B9141" t="s">
        <v>35000</v>
      </c>
      <c r="I9141" t="s">
        <v>113</v>
      </c>
      <c r="J9141">
        <v>20.49</v>
      </c>
      <c r="M9141">
        <v>20.49</v>
      </c>
      <c r="N9141">
        <f t="shared" si="142"/>
        <v>0</v>
      </c>
    </row>
    <row r="9142" spans="1:14" x14ac:dyDescent="0.2">
      <c r="A9142" t="s">
        <v>9428</v>
      </c>
      <c r="B9142" t="s">
        <v>35000</v>
      </c>
      <c r="I9142" t="s">
        <v>113</v>
      </c>
      <c r="J9142">
        <v>19.46</v>
      </c>
      <c r="M9142">
        <v>19.46</v>
      </c>
      <c r="N9142">
        <f t="shared" si="142"/>
        <v>0</v>
      </c>
    </row>
    <row r="9143" spans="1:14" x14ac:dyDescent="0.2">
      <c r="A9143" t="s">
        <v>9429</v>
      </c>
      <c r="B9143" t="s">
        <v>35001</v>
      </c>
      <c r="I9143" t="s">
        <v>5</v>
      </c>
      <c r="J9143">
        <v>149.80000000000001</v>
      </c>
      <c r="M9143">
        <v>149.80000000000001</v>
      </c>
      <c r="N9143">
        <f t="shared" si="142"/>
        <v>0</v>
      </c>
    </row>
    <row r="9144" spans="1:14" x14ac:dyDescent="0.2">
      <c r="A9144" t="s">
        <v>9430</v>
      </c>
      <c r="B9144" t="s">
        <v>35001</v>
      </c>
      <c r="I9144" t="s">
        <v>5</v>
      </c>
      <c r="J9144">
        <v>129.78</v>
      </c>
      <c r="M9144">
        <v>129.78</v>
      </c>
      <c r="N9144">
        <f t="shared" si="142"/>
        <v>0</v>
      </c>
    </row>
    <row r="9145" spans="1:14" x14ac:dyDescent="0.2">
      <c r="A9145" t="s">
        <v>9431</v>
      </c>
      <c r="B9145" t="s">
        <v>35002</v>
      </c>
      <c r="I9145" t="s">
        <v>5</v>
      </c>
      <c r="J9145">
        <v>194.74</v>
      </c>
      <c r="M9145">
        <v>194.74</v>
      </c>
      <c r="N9145">
        <f t="shared" si="142"/>
        <v>0</v>
      </c>
    </row>
    <row r="9146" spans="1:14" x14ac:dyDescent="0.2">
      <c r="A9146" t="s">
        <v>9432</v>
      </c>
      <c r="B9146" t="s">
        <v>35002</v>
      </c>
      <c r="I9146" t="s">
        <v>5</v>
      </c>
      <c r="J9146">
        <v>168.71</v>
      </c>
      <c r="M9146">
        <v>168.71</v>
      </c>
      <c r="N9146">
        <f t="shared" si="142"/>
        <v>0</v>
      </c>
    </row>
    <row r="9147" spans="1:14" x14ac:dyDescent="0.2">
      <c r="A9147" t="s">
        <v>9433</v>
      </c>
      <c r="B9147" t="s">
        <v>35003</v>
      </c>
      <c r="I9147" t="s">
        <v>5</v>
      </c>
      <c r="J9147">
        <v>344.54</v>
      </c>
      <c r="M9147">
        <v>344.54</v>
      </c>
      <c r="N9147">
        <f t="shared" si="142"/>
        <v>0</v>
      </c>
    </row>
    <row r="9148" spans="1:14" x14ac:dyDescent="0.2">
      <c r="A9148" t="s">
        <v>9434</v>
      </c>
      <c r="B9148" t="s">
        <v>35003</v>
      </c>
      <c r="I9148" t="s">
        <v>5</v>
      </c>
      <c r="J9148">
        <v>298.49</v>
      </c>
      <c r="M9148">
        <v>298.49</v>
      </c>
      <c r="N9148">
        <f t="shared" si="142"/>
        <v>0</v>
      </c>
    </row>
    <row r="9149" spans="1:14" x14ac:dyDescent="0.2">
      <c r="A9149" t="s">
        <v>9435</v>
      </c>
      <c r="B9149" t="s">
        <v>35004</v>
      </c>
      <c r="I9149" t="s">
        <v>5</v>
      </c>
      <c r="J9149">
        <v>404.46</v>
      </c>
      <c r="M9149">
        <v>404.46</v>
      </c>
      <c r="N9149">
        <f t="shared" si="142"/>
        <v>0</v>
      </c>
    </row>
    <row r="9150" spans="1:14" x14ac:dyDescent="0.2">
      <c r="A9150" t="s">
        <v>9436</v>
      </c>
      <c r="B9150" t="s">
        <v>35004</v>
      </c>
      <c r="I9150" t="s">
        <v>5</v>
      </c>
      <c r="J9150">
        <v>350.4</v>
      </c>
      <c r="M9150">
        <v>350.4</v>
      </c>
      <c r="N9150">
        <f t="shared" si="142"/>
        <v>0</v>
      </c>
    </row>
    <row r="9151" spans="1:14" x14ac:dyDescent="0.2">
      <c r="A9151" t="s">
        <v>9437</v>
      </c>
      <c r="B9151" t="s">
        <v>9438</v>
      </c>
      <c r="I9151" t="s">
        <v>5</v>
      </c>
      <c r="J9151">
        <v>469.59</v>
      </c>
      <c r="M9151">
        <v>469.59</v>
      </c>
      <c r="N9151">
        <f t="shared" si="142"/>
        <v>0</v>
      </c>
    </row>
    <row r="9152" spans="1:14" x14ac:dyDescent="0.2">
      <c r="A9152" t="s">
        <v>9439</v>
      </c>
      <c r="B9152" t="s">
        <v>9438</v>
      </c>
      <c r="I9152" t="s">
        <v>5</v>
      </c>
      <c r="J9152">
        <v>452.34</v>
      </c>
      <c r="M9152">
        <v>452.34</v>
      </c>
      <c r="N9152">
        <f t="shared" si="142"/>
        <v>0</v>
      </c>
    </row>
    <row r="9153" spans="1:14" x14ac:dyDescent="0.2">
      <c r="A9153" t="s">
        <v>9440</v>
      </c>
      <c r="B9153" t="s">
        <v>35005</v>
      </c>
      <c r="I9153" t="s">
        <v>5</v>
      </c>
      <c r="J9153">
        <v>704.38</v>
      </c>
      <c r="M9153">
        <v>704.38</v>
      </c>
      <c r="N9153">
        <f t="shared" si="142"/>
        <v>0</v>
      </c>
    </row>
    <row r="9154" spans="1:14" x14ac:dyDescent="0.2">
      <c r="A9154" t="s">
        <v>9441</v>
      </c>
      <c r="B9154" t="s">
        <v>35005</v>
      </c>
      <c r="I9154" t="s">
        <v>5</v>
      </c>
      <c r="J9154">
        <v>678.52</v>
      </c>
      <c r="M9154">
        <v>678.52</v>
      </c>
      <c r="N9154">
        <f t="shared" si="142"/>
        <v>0</v>
      </c>
    </row>
    <row r="9155" spans="1:14" x14ac:dyDescent="0.2">
      <c r="A9155" t="s">
        <v>9442</v>
      </c>
      <c r="B9155" t="s">
        <v>35006</v>
      </c>
      <c r="I9155" t="s">
        <v>5</v>
      </c>
      <c r="J9155">
        <v>813.95</v>
      </c>
      <c r="M9155">
        <v>813.95</v>
      </c>
      <c r="N9155">
        <f t="shared" si="142"/>
        <v>0</v>
      </c>
    </row>
    <row r="9156" spans="1:14" x14ac:dyDescent="0.2">
      <c r="A9156" t="s">
        <v>9443</v>
      </c>
      <c r="B9156" t="s">
        <v>35006</v>
      </c>
      <c r="I9156" t="s">
        <v>5</v>
      </c>
      <c r="J9156">
        <v>784.07</v>
      </c>
      <c r="M9156">
        <v>784.07</v>
      </c>
      <c r="N9156">
        <f t="shared" ref="N9156:N9219" si="143">J9156-M9156</f>
        <v>0</v>
      </c>
    </row>
    <row r="9157" spans="1:14" x14ac:dyDescent="0.2">
      <c r="A9157" t="s">
        <v>9444</v>
      </c>
      <c r="B9157" t="s">
        <v>35007</v>
      </c>
      <c r="I9157" t="s">
        <v>5</v>
      </c>
      <c r="J9157">
        <v>939.18</v>
      </c>
      <c r="M9157">
        <v>939.18</v>
      </c>
      <c r="N9157">
        <f t="shared" si="143"/>
        <v>0</v>
      </c>
    </row>
    <row r="9158" spans="1:14" x14ac:dyDescent="0.2">
      <c r="A9158" t="s">
        <v>9445</v>
      </c>
      <c r="B9158" t="s">
        <v>35007</v>
      </c>
      <c r="I9158" t="s">
        <v>5</v>
      </c>
      <c r="J9158">
        <v>904.69</v>
      </c>
      <c r="M9158">
        <v>904.69</v>
      </c>
      <c r="N9158">
        <f t="shared" si="143"/>
        <v>0</v>
      </c>
    </row>
    <row r="9159" spans="1:14" x14ac:dyDescent="0.2">
      <c r="A9159" t="s">
        <v>9446</v>
      </c>
      <c r="B9159" t="s">
        <v>35008</v>
      </c>
      <c r="I9159" t="s">
        <v>5</v>
      </c>
      <c r="J9159">
        <v>1173.97</v>
      </c>
      <c r="M9159">
        <v>1173.97</v>
      </c>
      <c r="N9159">
        <f t="shared" si="143"/>
        <v>0</v>
      </c>
    </row>
    <row r="9160" spans="1:14" x14ac:dyDescent="0.2">
      <c r="A9160" t="s">
        <v>9447</v>
      </c>
      <c r="B9160" t="s">
        <v>35008</v>
      </c>
      <c r="I9160" t="s">
        <v>5</v>
      </c>
      <c r="J9160">
        <v>1130.8699999999999</v>
      </c>
      <c r="M9160">
        <v>1130.8699999999999</v>
      </c>
      <c r="N9160">
        <f t="shared" si="143"/>
        <v>0</v>
      </c>
    </row>
    <row r="9161" spans="1:14" x14ac:dyDescent="0.2">
      <c r="A9161" t="s">
        <v>9448</v>
      </c>
      <c r="B9161" t="s">
        <v>35009</v>
      </c>
      <c r="I9161" t="s">
        <v>5</v>
      </c>
      <c r="J9161">
        <v>1455.73</v>
      </c>
      <c r="M9161">
        <v>1455.73</v>
      </c>
      <c r="N9161">
        <f t="shared" si="143"/>
        <v>0</v>
      </c>
    </row>
    <row r="9162" spans="1:14" x14ac:dyDescent="0.2">
      <c r="A9162" t="s">
        <v>9449</v>
      </c>
      <c r="B9162" t="s">
        <v>35009</v>
      </c>
      <c r="I9162" t="s">
        <v>5</v>
      </c>
      <c r="J9162">
        <v>1402.28</v>
      </c>
      <c r="M9162">
        <v>1402.28</v>
      </c>
      <c r="N9162">
        <f t="shared" si="143"/>
        <v>0</v>
      </c>
    </row>
    <row r="9163" spans="1:14" x14ac:dyDescent="0.2">
      <c r="A9163" t="s">
        <v>9450</v>
      </c>
      <c r="B9163" t="s">
        <v>35010</v>
      </c>
      <c r="I9163" t="s">
        <v>5</v>
      </c>
      <c r="J9163">
        <v>158.44999999999999</v>
      </c>
      <c r="M9163">
        <v>158.44999999999999</v>
      </c>
      <c r="N9163">
        <f t="shared" si="143"/>
        <v>0</v>
      </c>
    </row>
    <row r="9164" spans="1:14" x14ac:dyDescent="0.2">
      <c r="A9164" t="s">
        <v>9451</v>
      </c>
      <c r="B9164" t="s">
        <v>35010</v>
      </c>
      <c r="I9164" t="s">
        <v>5</v>
      </c>
      <c r="J9164">
        <v>138.27000000000001</v>
      </c>
      <c r="M9164">
        <v>138.27000000000001</v>
      </c>
      <c r="N9164">
        <f t="shared" si="143"/>
        <v>0</v>
      </c>
    </row>
    <row r="9165" spans="1:14" x14ac:dyDescent="0.2">
      <c r="A9165" t="s">
        <v>9452</v>
      </c>
      <c r="B9165" t="s">
        <v>9453</v>
      </c>
      <c r="I9165" t="s">
        <v>5</v>
      </c>
      <c r="J9165">
        <v>249.21</v>
      </c>
      <c r="M9165">
        <v>249.21</v>
      </c>
      <c r="N9165">
        <f t="shared" si="143"/>
        <v>0</v>
      </c>
    </row>
    <row r="9166" spans="1:14" x14ac:dyDescent="0.2">
      <c r="A9166" t="s">
        <v>9454</v>
      </c>
      <c r="B9166" t="s">
        <v>9453</v>
      </c>
      <c r="I9166" t="s">
        <v>5</v>
      </c>
      <c r="J9166">
        <v>217.25</v>
      </c>
      <c r="M9166">
        <v>217.25</v>
      </c>
      <c r="N9166">
        <f t="shared" si="143"/>
        <v>0</v>
      </c>
    </row>
    <row r="9167" spans="1:14" x14ac:dyDescent="0.2">
      <c r="A9167" t="s">
        <v>9455</v>
      </c>
      <c r="B9167" t="s">
        <v>35011</v>
      </c>
      <c r="I9167" t="s">
        <v>5</v>
      </c>
      <c r="J9167">
        <v>271.39999999999998</v>
      </c>
      <c r="M9167">
        <v>271.39999999999998</v>
      </c>
      <c r="N9167">
        <f t="shared" si="143"/>
        <v>0</v>
      </c>
    </row>
    <row r="9168" spans="1:14" x14ac:dyDescent="0.2">
      <c r="A9168" t="s">
        <v>9456</v>
      </c>
      <c r="B9168" t="s">
        <v>35011</v>
      </c>
      <c r="I9168" t="s">
        <v>5</v>
      </c>
      <c r="J9168">
        <v>236.91</v>
      </c>
      <c r="M9168">
        <v>236.91</v>
      </c>
      <c r="N9168">
        <f t="shared" si="143"/>
        <v>0</v>
      </c>
    </row>
    <row r="9169" spans="1:14" x14ac:dyDescent="0.2">
      <c r="A9169" t="s">
        <v>9457</v>
      </c>
      <c r="B9169" t="s">
        <v>9458</v>
      </c>
      <c r="I9169" t="s">
        <v>5</v>
      </c>
      <c r="J9169">
        <v>316.43</v>
      </c>
      <c r="M9169">
        <v>316.43</v>
      </c>
      <c r="N9169">
        <f t="shared" si="143"/>
        <v>0</v>
      </c>
    </row>
    <row r="9170" spans="1:14" x14ac:dyDescent="0.2">
      <c r="A9170" t="s">
        <v>9459</v>
      </c>
      <c r="B9170" t="s">
        <v>9458</v>
      </c>
      <c r="I9170" t="s">
        <v>5</v>
      </c>
      <c r="J9170">
        <v>276.23</v>
      </c>
      <c r="M9170">
        <v>276.23</v>
      </c>
      <c r="N9170">
        <f t="shared" si="143"/>
        <v>0</v>
      </c>
    </row>
    <row r="9171" spans="1:14" x14ac:dyDescent="0.2">
      <c r="A9171" t="s">
        <v>9460</v>
      </c>
      <c r="B9171" t="s">
        <v>35012</v>
      </c>
      <c r="I9171" t="s">
        <v>5</v>
      </c>
      <c r="J9171">
        <v>339.41</v>
      </c>
      <c r="M9171">
        <v>339.41</v>
      </c>
      <c r="N9171">
        <f t="shared" si="143"/>
        <v>0</v>
      </c>
    </row>
    <row r="9172" spans="1:14" x14ac:dyDescent="0.2">
      <c r="A9172" t="s">
        <v>9461</v>
      </c>
      <c r="B9172" t="s">
        <v>35012</v>
      </c>
      <c r="I9172" t="s">
        <v>5</v>
      </c>
      <c r="J9172">
        <v>296.52</v>
      </c>
      <c r="M9172">
        <v>296.52</v>
      </c>
      <c r="N9172">
        <f t="shared" si="143"/>
        <v>0</v>
      </c>
    </row>
    <row r="9173" spans="1:14" x14ac:dyDescent="0.2">
      <c r="A9173" t="s">
        <v>9462</v>
      </c>
      <c r="B9173" t="s">
        <v>9463</v>
      </c>
      <c r="I9173" t="s">
        <v>5</v>
      </c>
      <c r="J9173">
        <v>366.81</v>
      </c>
      <c r="M9173">
        <v>366.81</v>
      </c>
      <c r="N9173">
        <f t="shared" si="143"/>
        <v>0</v>
      </c>
    </row>
    <row r="9174" spans="1:14" x14ac:dyDescent="0.2">
      <c r="A9174" t="s">
        <v>9464</v>
      </c>
      <c r="B9174" t="s">
        <v>9463</v>
      </c>
      <c r="I9174" t="s">
        <v>5</v>
      </c>
      <c r="J9174">
        <v>320.91000000000003</v>
      </c>
      <c r="M9174">
        <v>320.91000000000003</v>
      </c>
      <c r="N9174">
        <f t="shared" si="143"/>
        <v>0</v>
      </c>
    </row>
    <row r="9175" spans="1:14" x14ac:dyDescent="0.2">
      <c r="A9175" t="s">
        <v>9465</v>
      </c>
      <c r="B9175" t="s">
        <v>9466</v>
      </c>
      <c r="I9175" t="s">
        <v>5</v>
      </c>
      <c r="J9175">
        <v>190.01</v>
      </c>
      <c r="M9175">
        <v>190.01</v>
      </c>
      <c r="N9175">
        <f t="shared" si="143"/>
        <v>0</v>
      </c>
    </row>
    <row r="9176" spans="1:14" x14ac:dyDescent="0.2">
      <c r="A9176" t="s">
        <v>9467</v>
      </c>
      <c r="B9176" t="s">
        <v>9466</v>
      </c>
      <c r="I9176" t="s">
        <v>5</v>
      </c>
      <c r="J9176">
        <v>165.88</v>
      </c>
      <c r="M9176">
        <v>165.88</v>
      </c>
      <c r="N9176">
        <f t="shared" si="143"/>
        <v>0</v>
      </c>
    </row>
    <row r="9177" spans="1:14" x14ac:dyDescent="0.2">
      <c r="A9177" t="s">
        <v>9468</v>
      </c>
      <c r="B9177" t="s">
        <v>9469</v>
      </c>
      <c r="I9177" t="s">
        <v>5</v>
      </c>
      <c r="J9177">
        <v>280.69</v>
      </c>
      <c r="M9177">
        <v>280.69</v>
      </c>
      <c r="N9177">
        <f t="shared" si="143"/>
        <v>0</v>
      </c>
    </row>
    <row r="9178" spans="1:14" x14ac:dyDescent="0.2">
      <c r="A9178" t="s">
        <v>9470</v>
      </c>
      <c r="B9178" t="s">
        <v>9469</v>
      </c>
      <c r="I9178" t="s">
        <v>5</v>
      </c>
      <c r="J9178">
        <v>245.21</v>
      </c>
      <c r="M9178">
        <v>245.21</v>
      </c>
      <c r="N9178">
        <f t="shared" si="143"/>
        <v>0</v>
      </c>
    </row>
    <row r="9179" spans="1:14" x14ac:dyDescent="0.2">
      <c r="A9179" t="s">
        <v>9471</v>
      </c>
      <c r="B9179" t="s">
        <v>9472</v>
      </c>
      <c r="I9179" t="s">
        <v>5</v>
      </c>
      <c r="J9179">
        <v>159.69</v>
      </c>
      <c r="M9179">
        <v>159.69</v>
      </c>
      <c r="N9179">
        <f t="shared" si="143"/>
        <v>0</v>
      </c>
    </row>
    <row r="9180" spans="1:14" x14ac:dyDescent="0.2">
      <c r="A9180" t="s">
        <v>9473</v>
      </c>
      <c r="B9180" t="s">
        <v>9472</v>
      </c>
      <c r="I9180" t="s">
        <v>5</v>
      </c>
      <c r="J9180">
        <v>139.47</v>
      </c>
      <c r="M9180">
        <v>139.47</v>
      </c>
      <c r="N9180">
        <f t="shared" si="143"/>
        <v>0</v>
      </c>
    </row>
    <row r="9181" spans="1:14" x14ac:dyDescent="0.2">
      <c r="A9181" t="s">
        <v>9474</v>
      </c>
      <c r="B9181" t="s">
        <v>9475</v>
      </c>
      <c r="I9181" t="s">
        <v>5</v>
      </c>
      <c r="J9181">
        <v>238.58</v>
      </c>
      <c r="M9181">
        <v>238.58</v>
      </c>
      <c r="N9181">
        <f t="shared" si="143"/>
        <v>0</v>
      </c>
    </row>
    <row r="9182" spans="1:14" x14ac:dyDescent="0.2">
      <c r="A9182" t="s">
        <v>9476</v>
      </c>
      <c r="B9182" t="s">
        <v>9475</v>
      </c>
      <c r="I9182" t="s">
        <v>5</v>
      </c>
      <c r="J9182">
        <v>208.12</v>
      </c>
      <c r="M9182">
        <v>208.12</v>
      </c>
      <c r="N9182">
        <f t="shared" si="143"/>
        <v>0</v>
      </c>
    </row>
    <row r="9183" spans="1:14" x14ac:dyDescent="0.2">
      <c r="A9183" t="s">
        <v>9477</v>
      </c>
      <c r="B9183" t="s">
        <v>9478</v>
      </c>
      <c r="I9183" t="s">
        <v>5</v>
      </c>
      <c r="J9183">
        <v>348.54</v>
      </c>
      <c r="M9183">
        <v>348.54</v>
      </c>
      <c r="N9183">
        <f t="shared" si="143"/>
        <v>0</v>
      </c>
    </row>
    <row r="9184" spans="1:14" x14ac:dyDescent="0.2">
      <c r="A9184" t="s">
        <v>9479</v>
      </c>
      <c r="B9184" t="s">
        <v>9478</v>
      </c>
      <c r="I9184" t="s">
        <v>5</v>
      </c>
      <c r="J9184">
        <v>311.77999999999997</v>
      </c>
      <c r="M9184">
        <v>311.77999999999997</v>
      </c>
      <c r="N9184">
        <f t="shared" si="143"/>
        <v>0</v>
      </c>
    </row>
    <row r="9185" spans="1:14" x14ac:dyDescent="0.2">
      <c r="A9185" t="s">
        <v>9480</v>
      </c>
      <c r="B9185" t="s">
        <v>35013</v>
      </c>
      <c r="I9185" t="s">
        <v>4</v>
      </c>
      <c r="J9185">
        <v>41.59</v>
      </c>
      <c r="M9185">
        <v>41.59</v>
      </c>
      <c r="N9185">
        <f t="shared" si="143"/>
        <v>0</v>
      </c>
    </row>
    <row r="9186" spans="1:14" x14ac:dyDescent="0.2">
      <c r="A9186" t="s">
        <v>9481</v>
      </c>
      <c r="B9186" t="s">
        <v>35013</v>
      </c>
      <c r="I9186" t="s">
        <v>4</v>
      </c>
      <c r="J9186">
        <v>39.03</v>
      </c>
      <c r="M9186">
        <v>39.03</v>
      </c>
      <c r="N9186">
        <f t="shared" si="143"/>
        <v>0</v>
      </c>
    </row>
    <row r="9187" spans="1:14" x14ac:dyDescent="0.2">
      <c r="A9187" t="s">
        <v>9482</v>
      </c>
      <c r="B9187" t="s">
        <v>35014</v>
      </c>
      <c r="I9187" t="s">
        <v>4</v>
      </c>
      <c r="J9187">
        <v>36.659999999999997</v>
      </c>
      <c r="M9187">
        <v>36.659999999999997</v>
      </c>
      <c r="N9187">
        <f t="shared" si="143"/>
        <v>0</v>
      </c>
    </row>
    <row r="9188" spans="1:14" x14ac:dyDescent="0.2">
      <c r="A9188" t="s">
        <v>9483</v>
      </c>
      <c r="B9188" t="s">
        <v>35014</v>
      </c>
      <c r="I9188" t="s">
        <v>4</v>
      </c>
      <c r="J9188">
        <v>33.979999999999997</v>
      </c>
      <c r="M9188">
        <v>33.979999999999997</v>
      </c>
      <c r="N9188">
        <f t="shared" si="143"/>
        <v>0</v>
      </c>
    </row>
    <row r="9189" spans="1:14" x14ac:dyDescent="0.2">
      <c r="A9189" t="s">
        <v>152</v>
      </c>
      <c r="B9189" t="s">
        <v>35015</v>
      </c>
      <c r="I9189" t="s">
        <v>113</v>
      </c>
      <c r="J9189">
        <v>11.55</v>
      </c>
      <c r="M9189">
        <v>11.55</v>
      </c>
      <c r="N9189">
        <f t="shared" si="143"/>
        <v>0</v>
      </c>
    </row>
    <row r="9190" spans="1:14" x14ac:dyDescent="0.2">
      <c r="A9190" t="s">
        <v>9484</v>
      </c>
      <c r="B9190" t="s">
        <v>35015</v>
      </c>
      <c r="I9190" t="s">
        <v>113</v>
      </c>
      <c r="J9190">
        <v>11.55</v>
      </c>
      <c r="M9190">
        <v>11.55</v>
      </c>
      <c r="N9190">
        <f t="shared" si="143"/>
        <v>0</v>
      </c>
    </row>
    <row r="9191" spans="1:14" x14ac:dyDescent="0.2">
      <c r="A9191" t="s">
        <v>153</v>
      </c>
      <c r="B9191" t="s">
        <v>35016</v>
      </c>
      <c r="I9191" t="s">
        <v>113</v>
      </c>
      <c r="J9191">
        <v>13.21</v>
      </c>
      <c r="M9191">
        <v>13.21</v>
      </c>
      <c r="N9191">
        <f t="shared" si="143"/>
        <v>0</v>
      </c>
    </row>
    <row r="9192" spans="1:14" x14ac:dyDescent="0.2">
      <c r="A9192" t="s">
        <v>9485</v>
      </c>
      <c r="B9192" t="s">
        <v>35016</v>
      </c>
      <c r="I9192" t="s">
        <v>113</v>
      </c>
      <c r="J9192">
        <v>13.21</v>
      </c>
      <c r="M9192">
        <v>13.21</v>
      </c>
      <c r="N9192">
        <f t="shared" si="143"/>
        <v>0</v>
      </c>
    </row>
    <row r="9193" spans="1:14" x14ac:dyDescent="0.2">
      <c r="A9193" t="s">
        <v>9486</v>
      </c>
      <c r="B9193" t="s">
        <v>35017</v>
      </c>
      <c r="I9193" t="s">
        <v>113</v>
      </c>
      <c r="J9193">
        <v>29.22</v>
      </c>
      <c r="M9193">
        <v>29.22</v>
      </c>
      <c r="N9193">
        <f t="shared" si="143"/>
        <v>0</v>
      </c>
    </row>
    <row r="9194" spans="1:14" x14ac:dyDescent="0.2">
      <c r="A9194" t="s">
        <v>9487</v>
      </c>
      <c r="B9194" t="s">
        <v>35017</v>
      </c>
      <c r="I9194" t="s">
        <v>113</v>
      </c>
      <c r="J9194">
        <v>28.98</v>
      </c>
      <c r="M9194">
        <v>28.98</v>
      </c>
      <c r="N9194">
        <f t="shared" si="143"/>
        <v>0</v>
      </c>
    </row>
    <row r="9195" spans="1:14" x14ac:dyDescent="0.2">
      <c r="A9195" t="s">
        <v>9488</v>
      </c>
      <c r="B9195" t="s">
        <v>35018</v>
      </c>
      <c r="I9195" t="s">
        <v>113</v>
      </c>
      <c r="J9195">
        <v>30.49</v>
      </c>
      <c r="M9195">
        <v>30.49</v>
      </c>
      <c r="N9195">
        <f t="shared" si="143"/>
        <v>0</v>
      </c>
    </row>
    <row r="9196" spans="1:14" x14ac:dyDescent="0.2">
      <c r="A9196" t="s">
        <v>9489</v>
      </c>
      <c r="B9196" t="s">
        <v>35018</v>
      </c>
      <c r="I9196" t="s">
        <v>113</v>
      </c>
      <c r="J9196">
        <v>30.41</v>
      </c>
      <c r="M9196">
        <v>30.41</v>
      </c>
      <c r="N9196">
        <f t="shared" si="143"/>
        <v>0</v>
      </c>
    </row>
    <row r="9197" spans="1:14" x14ac:dyDescent="0.2">
      <c r="A9197" t="s">
        <v>9490</v>
      </c>
      <c r="B9197" t="s">
        <v>35019</v>
      </c>
      <c r="I9197" t="s">
        <v>113</v>
      </c>
      <c r="J9197">
        <v>11.9</v>
      </c>
      <c r="M9197">
        <v>11.9</v>
      </c>
      <c r="N9197">
        <f t="shared" si="143"/>
        <v>0</v>
      </c>
    </row>
    <row r="9198" spans="1:14" x14ac:dyDescent="0.2">
      <c r="A9198" t="s">
        <v>9491</v>
      </c>
      <c r="B9198" t="s">
        <v>35019</v>
      </c>
      <c r="I9198" t="s">
        <v>113</v>
      </c>
      <c r="J9198">
        <v>11.9</v>
      </c>
      <c r="M9198">
        <v>11.9</v>
      </c>
      <c r="N9198">
        <f t="shared" si="143"/>
        <v>0</v>
      </c>
    </row>
    <row r="9199" spans="1:14" x14ac:dyDescent="0.2">
      <c r="A9199" t="s">
        <v>9492</v>
      </c>
      <c r="B9199" t="s">
        <v>35020</v>
      </c>
      <c r="I9199" t="s">
        <v>113</v>
      </c>
      <c r="J9199">
        <v>12.75</v>
      </c>
      <c r="M9199">
        <v>12.75</v>
      </c>
      <c r="N9199">
        <f t="shared" si="143"/>
        <v>0</v>
      </c>
    </row>
    <row r="9200" spans="1:14" x14ac:dyDescent="0.2">
      <c r="A9200" t="s">
        <v>9493</v>
      </c>
      <c r="B9200" t="s">
        <v>35020</v>
      </c>
      <c r="I9200" t="s">
        <v>113</v>
      </c>
      <c r="J9200">
        <v>12.75</v>
      </c>
      <c r="M9200">
        <v>12.75</v>
      </c>
      <c r="N9200">
        <f t="shared" si="143"/>
        <v>0</v>
      </c>
    </row>
    <row r="9201" spans="1:14" x14ac:dyDescent="0.2">
      <c r="A9201" t="s">
        <v>9494</v>
      </c>
      <c r="B9201" t="s">
        <v>35021</v>
      </c>
      <c r="I9201" t="s">
        <v>113</v>
      </c>
      <c r="J9201">
        <v>11.91</v>
      </c>
      <c r="M9201">
        <v>11.91</v>
      </c>
      <c r="N9201">
        <f t="shared" si="143"/>
        <v>0</v>
      </c>
    </row>
    <row r="9202" spans="1:14" x14ac:dyDescent="0.2">
      <c r="A9202" t="s">
        <v>9495</v>
      </c>
      <c r="B9202" t="s">
        <v>35021</v>
      </c>
      <c r="I9202" t="s">
        <v>113</v>
      </c>
      <c r="J9202">
        <v>11.91</v>
      </c>
      <c r="M9202">
        <v>11.91</v>
      </c>
      <c r="N9202">
        <f t="shared" si="143"/>
        <v>0</v>
      </c>
    </row>
    <row r="9203" spans="1:14" x14ac:dyDescent="0.2">
      <c r="A9203" t="s">
        <v>9496</v>
      </c>
      <c r="B9203" t="s">
        <v>22146</v>
      </c>
      <c r="I9203" t="s">
        <v>113</v>
      </c>
      <c r="J9203">
        <v>2.7</v>
      </c>
      <c r="M9203">
        <v>2.7</v>
      </c>
      <c r="N9203">
        <f t="shared" si="143"/>
        <v>0</v>
      </c>
    </row>
    <row r="9204" spans="1:14" x14ac:dyDescent="0.2">
      <c r="A9204" t="s">
        <v>9497</v>
      </c>
      <c r="B9204" t="s">
        <v>22146</v>
      </c>
      <c r="I9204" t="s">
        <v>113</v>
      </c>
      <c r="J9204">
        <v>2.7</v>
      </c>
      <c r="M9204">
        <v>2.7</v>
      </c>
      <c r="N9204">
        <f t="shared" si="143"/>
        <v>0</v>
      </c>
    </row>
    <row r="9205" spans="1:14" x14ac:dyDescent="0.2">
      <c r="A9205" t="s">
        <v>9498</v>
      </c>
      <c r="B9205" t="s">
        <v>35022</v>
      </c>
      <c r="I9205" t="s">
        <v>113</v>
      </c>
      <c r="J9205">
        <v>9.16</v>
      </c>
      <c r="M9205">
        <v>9.16</v>
      </c>
      <c r="N9205">
        <f t="shared" si="143"/>
        <v>0</v>
      </c>
    </row>
    <row r="9206" spans="1:14" x14ac:dyDescent="0.2">
      <c r="A9206" t="s">
        <v>9499</v>
      </c>
      <c r="B9206" t="s">
        <v>35022</v>
      </c>
      <c r="I9206" t="s">
        <v>113</v>
      </c>
      <c r="J9206">
        <v>8.9499999999999993</v>
      </c>
      <c r="M9206">
        <v>8.9499999999999993</v>
      </c>
      <c r="N9206">
        <f t="shared" si="143"/>
        <v>0</v>
      </c>
    </row>
    <row r="9207" spans="1:14" x14ac:dyDescent="0.2">
      <c r="A9207" t="s">
        <v>9500</v>
      </c>
      <c r="B9207" t="s">
        <v>35023</v>
      </c>
      <c r="I9207" t="s">
        <v>113</v>
      </c>
      <c r="J9207">
        <v>12.82</v>
      </c>
      <c r="M9207">
        <v>12.82</v>
      </c>
      <c r="N9207">
        <f t="shared" si="143"/>
        <v>0</v>
      </c>
    </row>
    <row r="9208" spans="1:14" x14ac:dyDescent="0.2">
      <c r="A9208" t="s">
        <v>9501</v>
      </c>
      <c r="B9208" t="s">
        <v>35023</v>
      </c>
      <c r="I9208" t="s">
        <v>113</v>
      </c>
      <c r="J9208">
        <v>12.55</v>
      </c>
      <c r="M9208">
        <v>12.55</v>
      </c>
      <c r="N9208">
        <f t="shared" si="143"/>
        <v>0</v>
      </c>
    </row>
    <row r="9209" spans="1:14" x14ac:dyDescent="0.2">
      <c r="A9209" t="s">
        <v>9502</v>
      </c>
      <c r="B9209" t="s">
        <v>35024</v>
      </c>
      <c r="I9209" t="s">
        <v>113</v>
      </c>
      <c r="J9209">
        <v>16.63</v>
      </c>
      <c r="M9209">
        <v>16.63</v>
      </c>
      <c r="N9209">
        <f t="shared" si="143"/>
        <v>0</v>
      </c>
    </row>
    <row r="9210" spans="1:14" x14ac:dyDescent="0.2">
      <c r="A9210" t="s">
        <v>9503</v>
      </c>
      <c r="B9210" t="s">
        <v>35024</v>
      </c>
      <c r="I9210" t="s">
        <v>113</v>
      </c>
      <c r="J9210">
        <v>16.309999999999999</v>
      </c>
      <c r="M9210">
        <v>16.309999999999999</v>
      </c>
      <c r="N9210">
        <f t="shared" si="143"/>
        <v>0</v>
      </c>
    </row>
    <row r="9211" spans="1:14" x14ac:dyDescent="0.2">
      <c r="A9211" t="s">
        <v>9504</v>
      </c>
      <c r="B9211" t="s">
        <v>35025</v>
      </c>
      <c r="I9211" t="s">
        <v>5</v>
      </c>
      <c r="J9211">
        <v>323.97000000000003</v>
      </c>
      <c r="M9211">
        <v>323.97000000000003</v>
      </c>
      <c r="N9211">
        <f t="shared" si="143"/>
        <v>0</v>
      </c>
    </row>
    <row r="9212" spans="1:14" x14ac:dyDescent="0.2">
      <c r="A9212" t="s">
        <v>9505</v>
      </c>
      <c r="B9212" t="s">
        <v>35025</v>
      </c>
      <c r="I9212" t="s">
        <v>5</v>
      </c>
      <c r="J9212">
        <v>307.72000000000003</v>
      </c>
      <c r="M9212">
        <v>307.72000000000003</v>
      </c>
      <c r="N9212">
        <f t="shared" si="143"/>
        <v>0</v>
      </c>
    </row>
    <row r="9213" spans="1:14" x14ac:dyDescent="0.2">
      <c r="A9213" t="s">
        <v>9506</v>
      </c>
      <c r="B9213" t="s">
        <v>35026</v>
      </c>
      <c r="I9213" t="s">
        <v>4</v>
      </c>
      <c r="J9213">
        <v>81.67</v>
      </c>
      <c r="M9213">
        <v>81.67</v>
      </c>
      <c r="N9213">
        <f t="shared" si="143"/>
        <v>0</v>
      </c>
    </row>
    <row r="9214" spans="1:14" x14ac:dyDescent="0.2">
      <c r="A9214" t="s">
        <v>9507</v>
      </c>
      <c r="B9214" t="s">
        <v>35026</v>
      </c>
      <c r="I9214" t="s">
        <v>4</v>
      </c>
      <c r="J9214">
        <v>76.709999999999994</v>
      </c>
      <c r="M9214">
        <v>76.709999999999994</v>
      </c>
      <c r="N9214">
        <f t="shared" si="143"/>
        <v>0</v>
      </c>
    </row>
    <row r="9215" spans="1:14" x14ac:dyDescent="0.2">
      <c r="A9215" t="s">
        <v>9508</v>
      </c>
      <c r="B9215" t="s">
        <v>35027</v>
      </c>
      <c r="I9215" t="s">
        <v>4</v>
      </c>
      <c r="J9215">
        <v>83.97</v>
      </c>
      <c r="M9215">
        <v>83.97</v>
      </c>
      <c r="N9215">
        <f t="shared" si="143"/>
        <v>0</v>
      </c>
    </row>
    <row r="9216" spans="1:14" x14ac:dyDescent="0.2">
      <c r="A9216" t="s">
        <v>9509</v>
      </c>
      <c r="B9216" t="s">
        <v>35027</v>
      </c>
      <c r="I9216" t="s">
        <v>4</v>
      </c>
      <c r="J9216">
        <v>78.84</v>
      </c>
      <c r="M9216">
        <v>78.84</v>
      </c>
      <c r="N9216">
        <f t="shared" si="143"/>
        <v>0</v>
      </c>
    </row>
    <row r="9217" spans="1:14" x14ac:dyDescent="0.2">
      <c r="A9217" t="s">
        <v>9510</v>
      </c>
      <c r="B9217" t="s">
        <v>35028</v>
      </c>
      <c r="I9217" t="s">
        <v>4</v>
      </c>
      <c r="J9217">
        <v>150.32</v>
      </c>
      <c r="M9217">
        <v>150.32</v>
      </c>
      <c r="N9217">
        <f t="shared" si="143"/>
        <v>0</v>
      </c>
    </row>
    <row r="9218" spans="1:14" x14ac:dyDescent="0.2">
      <c r="A9218" t="s">
        <v>9511</v>
      </c>
      <c r="B9218" t="s">
        <v>35028</v>
      </c>
      <c r="I9218" t="s">
        <v>4</v>
      </c>
      <c r="J9218">
        <v>143.07</v>
      </c>
      <c r="M9218">
        <v>143.07</v>
      </c>
      <c r="N9218">
        <f t="shared" si="143"/>
        <v>0</v>
      </c>
    </row>
    <row r="9219" spans="1:14" x14ac:dyDescent="0.2">
      <c r="A9219" t="s">
        <v>9512</v>
      </c>
      <c r="B9219" t="s">
        <v>35029</v>
      </c>
      <c r="I9219" t="s">
        <v>4</v>
      </c>
      <c r="J9219">
        <v>87.17</v>
      </c>
      <c r="M9219">
        <v>87.17</v>
      </c>
      <c r="N9219">
        <f t="shared" si="143"/>
        <v>0</v>
      </c>
    </row>
    <row r="9220" spans="1:14" x14ac:dyDescent="0.2">
      <c r="A9220" t="s">
        <v>9513</v>
      </c>
      <c r="B9220" t="s">
        <v>35029</v>
      </c>
      <c r="I9220" t="s">
        <v>4</v>
      </c>
      <c r="J9220">
        <v>81.28</v>
      </c>
      <c r="M9220">
        <v>81.28</v>
      </c>
      <c r="N9220">
        <f t="shared" ref="N9220:N9283" si="144">J9220-M9220</f>
        <v>0</v>
      </c>
    </row>
    <row r="9221" spans="1:14" x14ac:dyDescent="0.2">
      <c r="A9221" t="s">
        <v>9514</v>
      </c>
      <c r="B9221" t="s">
        <v>35030</v>
      </c>
      <c r="I9221" t="s">
        <v>4</v>
      </c>
      <c r="J9221">
        <v>131.01</v>
      </c>
      <c r="M9221">
        <v>131.01</v>
      </c>
      <c r="N9221">
        <f t="shared" si="144"/>
        <v>0</v>
      </c>
    </row>
    <row r="9222" spans="1:14" x14ac:dyDescent="0.2">
      <c r="A9222" t="s">
        <v>9515</v>
      </c>
      <c r="B9222" t="s">
        <v>35030</v>
      </c>
      <c r="I9222" t="s">
        <v>4</v>
      </c>
      <c r="J9222">
        <v>124.85</v>
      </c>
      <c r="M9222">
        <v>124.85</v>
      </c>
      <c r="N9222">
        <f t="shared" si="144"/>
        <v>0</v>
      </c>
    </row>
    <row r="9223" spans="1:14" x14ac:dyDescent="0.2">
      <c r="A9223" t="s">
        <v>9516</v>
      </c>
      <c r="B9223" t="s">
        <v>35031</v>
      </c>
      <c r="I9223" t="s">
        <v>4</v>
      </c>
      <c r="J9223">
        <v>152.44999999999999</v>
      </c>
      <c r="M9223">
        <v>152.44999999999999</v>
      </c>
      <c r="N9223">
        <f t="shared" si="144"/>
        <v>0</v>
      </c>
    </row>
    <row r="9224" spans="1:14" x14ac:dyDescent="0.2">
      <c r="A9224" t="s">
        <v>9517</v>
      </c>
      <c r="B9224" t="s">
        <v>35031</v>
      </c>
      <c r="I9224" t="s">
        <v>4</v>
      </c>
      <c r="J9224">
        <v>145.24</v>
      </c>
      <c r="M9224">
        <v>145.24</v>
      </c>
      <c r="N9224">
        <f t="shared" si="144"/>
        <v>0</v>
      </c>
    </row>
    <row r="9225" spans="1:14" x14ac:dyDescent="0.2">
      <c r="A9225" t="s">
        <v>9518</v>
      </c>
      <c r="B9225" t="s">
        <v>35032</v>
      </c>
      <c r="I9225" t="s">
        <v>4</v>
      </c>
      <c r="J9225">
        <v>70.33</v>
      </c>
      <c r="M9225">
        <v>70.33</v>
      </c>
      <c r="N9225">
        <f t="shared" si="144"/>
        <v>0</v>
      </c>
    </row>
    <row r="9226" spans="1:14" x14ac:dyDescent="0.2">
      <c r="A9226" t="s">
        <v>9519</v>
      </c>
      <c r="B9226" t="s">
        <v>35032</v>
      </c>
      <c r="I9226" t="s">
        <v>4</v>
      </c>
      <c r="J9226">
        <v>66.22</v>
      </c>
      <c r="M9226">
        <v>66.22</v>
      </c>
      <c r="N9226">
        <f t="shared" si="144"/>
        <v>0</v>
      </c>
    </row>
    <row r="9227" spans="1:14" x14ac:dyDescent="0.2">
      <c r="A9227" t="s">
        <v>9520</v>
      </c>
      <c r="B9227" t="s">
        <v>35033</v>
      </c>
      <c r="I9227" t="s">
        <v>4</v>
      </c>
      <c r="J9227">
        <v>95.83</v>
      </c>
      <c r="M9227">
        <v>95.83</v>
      </c>
      <c r="N9227">
        <f t="shared" si="144"/>
        <v>0</v>
      </c>
    </row>
    <row r="9228" spans="1:14" x14ac:dyDescent="0.2">
      <c r="A9228" t="s">
        <v>9521</v>
      </c>
      <c r="B9228" t="s">
        <v>35033</v>
      </c>
      <c r="I9228" t="s">
        <v>4</v>
      </c>
      <c r="J9228">
        <v>90.44</v>
      </c>
      <c r="M9228">
        <v>90.44</v>
      </c>
      <c r="N9228">
        <f t="shared" si="144"/>
        <v>0</v>
      </c>
    </row>
    <row r="9229" spans="1:14" x14ac:dyDescent="0.2">
      <c r="A9229" t="s">
        <v>9522</v>
      </c>
      <c r="B9229" t="s">
        <v>35034</v>
      </c>
      <c r="I9229" t="s">
        <v>4</v>
      </c>
      <c r="J9229">
        <v>121.74</v>
      </c>
      <c r="M9229">
        <v>121.74</v>
      </c>
      <c r="N9229">
        <f t="shared" si="144"/>
        <v>0</v>
      </c>
    </row>
    <row r="9230" spans="1:14" x14ac:dyDescent="0.2">
      <c r="A9230" t="s">
        <v>9523</v>
      </c>
      <c r="B9230" t="s">
        <v>35034</v>
      </c>
      <c r="I9230" t="s">
        <v>4</v>
      </c>
      <c r="J9230">
        <v>114.82</v>
      </c>
      <c r="M9230">
        <v>114.82</v>
      </c>
      <c r="N9230">
        <f t="shared" si="144"/>
        <v>0</v>
      </c>
    </row>
    <row r="9231" spans="1:14" x14ac:dyDescent="0.2">
      <c r="A9231" t="s">
        <v>9524</v>
      </c>
      <c r="B9231" t="s">
        <v>35035</v>
      </c>
      <c r="I9231" t="s">
        <v>4</v>
      </c>
      <c r="J9231">
        <v>95</v>
      </c>
      <c r="M9231">
        <v>95</v>
      </c>
      <c r="N9231">
        <f t="shared" si="144"/>
        <v>0</v>
      </c>
    </row>
    <row r="9232" spans="1:14" x14ac:dyDescent="0.2">
      <c r="A9232" t="s">
        <v>9525</v>
      </c>
      <c r="B9232" t="s">
        <v>35035</v>
      </c>
      <c r="I9232" t="s">
        <v>4</v>
      </c>
      <c r="J9232">
        <v>89.69</v>
      </c>
      <c r="M9232">
        <v>89.69</v>
      </c>
      <c r="N9232">
        <f t="shared" si="144"/>
        <v>0</v>
      </c>
    </row>
    <row r="9233" spans="1:14" x14ac:dyDescent="0.2">
      <c r="A9233" t="s">
        <v>9526</v>
      </c>
      <c r="B9233" t="s">
        <v>35036</v>
      </c>
      <c r="I9233" t="s">
        <v>4</v>
      </c>
      <c r="J9233">
        <v>131.72999999999999</v>
      </c>
      <c r="M9233">
        <v>131.72999999999999</v>
      </c>
      <c r="N9233">
        <f t="shared" si="144"/>
        <v>0</v>
      </c>
    </row>
    <row r="9234" spans="1:14" x14ac:dyDescent="0.2">
      <c r="A9234" t="s">
        <v>9527</v>
      </c>
      <c r="B9234" t="s">
        <v>35036</v>
      </c>
      <c r="I9234" t="s">
        <v>4</v>
      </c>
      <c r="J9234">
        <v>125.55</v>
      </c>
      <c r="M9234">
        <v>125.55</v>
      </c>
      <c r="N9234">
        <f t="shared" si="144"/>
        <v>0</v>
      </c>
    </row>
    <row r="9235" spans="1:14" x14ac:dyDescent="0.2">
      <c r="A9235" t="s">
        <v>9528</v>
      </c>
      <c r="B9235" t="s">
        <v>35037</v>
      </c>
      <c r="I9235" t="s">
        <v>4</v>
      </c>
      <c r="J9235">
        <v>177.13</v>
      </c>
      <c r="M9235">
        <v>177.13</v>
      </c>
      <c r="N9235">
        <f t="shared" si="144"/>
        <v>0</v>
      </c>
    </row>
    <row r="9236" spans="1:14" x14ac:dyDescent="0.2">
      <c r="A9236" t="s">
        <v>9529</v>
      </c>
      <c r="B9236" t="s">
        <v>35037</v>
      </c>
      <c r="I9236" t="s">
        <v>4</v>
      </c>
      <c r="J9236">
        <v>169.47</v>
      </c>
      <c r="M9236">
        <v>169.47</v>
      </c>
      <c r="N9236">
        <f t="shared" si="144"/>
        <v>0</v>
      </c>
    </row>
    <row r="9237" spans="1:14" x14ac:dyDescent="0.2">
      <c r="A9237" t="s">
        <v>9530</v>
      </c>
      <c r="B9237" t="s">
        <v>35038</v>
      </c>
      <c r="I9237" t="s">
        <v>4</v>
      </c>
      <c r="J9237">
        <v>227.97</v>
      </c>
      <c r="M9237">
        <v>227.97</v>
      </c>
      <c r="N9237">
        <f t="shared" si="144"/>
        <v>0</v>
      </c>
    </row>
    <row r="9238" spans="1:14" x14ac:dyDescent="0.2">
      <c r="A9238" t="s">
        <v>9531</v>
      </c>
      <c r="B9238" t="s">
        <v>35038</v>
      </c>
      <c r="I9238" t="s">
        <v>4</v>
      </c>
      <c r="J9238">
        <v>222.75</v>
      </c>
      <c r="M9238">
        <v>222.75</v>
      </c>
      <c r="N9238">
        <f t="shared" si="144"/>
        <v>0</v>
      </c>
    </row>
    <row r="9239" spans="1:14" x14ac:dyDescent="0.2">
      <c r="A9239" t="s">
        <v>9532</v>
      </c>
      <c r="B9239" t="s">
        <v>35039</v>
      </c>
      <c r="I9239" t="s">
        <v>4</v>
      </c>
      <c r="J9239">
        <v>441.22</v>
      </c>
      <c r="M9239">
        <v>441.22</v>
      </c>
      <c r="N9239">
        <f t="shared" si="144"/>
        <v>0</v>
      </c>
    </row>
    <row r="9240" spans="1:14" x14ac:dyDescent="0.2">
      <c r="A9240" t="s">
        <v>9533</v>
      </c>
      <c r="B9240" t="s">
        <v>35039</v>
      </c>
      <c r="I9240" t="s">
        <v>4</v>
      </c>
      <c r="J9240">
        <v>433.49</v>
      </c>
      <c r="M9240">
        <v>433.49</v>
      </c>
      <c r="N9240">
        <f t="shared" si="144"/>
        <v>0</v>
      </c>
    </row>
    <row r="9241" spans="1:14" x14ac:dyDescent="0.2">
      <c r="A9241" t="s">
        <v>9534</v>
      </c>
      <c r="B9241" t="s">
        <v>35040</v>
      </c>
      <c r="I9241" t="s">
        <v>4</v>
      </c>
      <c r="J9241">
        <v>632.72</v>
      </c>
      <c r="M9241">
        <v>632.72</v>
      </c>
      <c r="N9241">
        <f t="shared" si="144"/>
        <v>0</v>
      </c>
    </row>
    <row r="9242" spans="1:14" x14ac:dyDescent="0.2">
      <c r="A9242" t="s">
        <v>9535</v>
      </c>
      <c r="B9242" t="s">
        <v>35040</v>
      </c>
      <c r="I9242" t="s">
        <v>4</v>
      </c>
      <c r="J9242">
        <v>623.23</v>
      </c>
      <c r="M9242">
        <v>623.23</v>
      </c>
      <c r="N9242">
        <f t="shared" si="144"/>
        <v>0</v>
      </c>
    </row>
    <row r="9243" spans="1:14" x14ac:dyDescent="0.2">
      <c r="A9243" t="s">
        <v>9536</v>
      </c>
      <c r="B9243" t="s">
        <v>35041</v>
      </c>
      <c r="I9243" t="s">
        <v>3</v>
      </c>
      <c r="J9243">
        <v>154.21</v>
      </c>
      <c r="M9243">
        <v>154.21</v>
      </c>
      <c r="N9243">
        <f t="shared" si="144"/>
        <v>0</v>
      </c>
    </row>
    <row r="9244" spans="1:14" x14ac:dyDescent="0.2">
      <c r="A9244" t="s">
        <v>9537</v>
      </c>
      <c r="B9244" t="s">
        <v>35041</v>
      </c>
      <c r="I9244" t="s">
        <v>3</v>
      </c>
      <c r="J9244">
        <v>142.4</v>
      </c>
      <c r="M9244">
        <v>142.4</v>
      </c>
      <c r="N9244">
        <f t="shared" si="144"/>
        <v>0</v>
      </c>
    </row>
    <row r="9245" spans="1:14" x14ac:dyDescent="0.2">
      <c r="A9245" t="s">
        <v>9538</v>
      </c>
      <c r="B9245" t="s">
        <v>35042</v>
      </c>
      <c r="I9245" t="s">
        <v>3</v>
      </c>
      <c r="J9245">
        <v>1046.8</v>
      </c>
      <c r="M9245">
        <v>1046.8</v>
      </c>
      <c r="N9245">
        <f t="shared" si="144"/>
        <v>0</v>
      </c>
    </row>
    <row r="9246" spans="1:14" x14ac:dyDescent="0.2">
      <c r="A9246" t="s">
        <v>9539</v>
      </c>
      <c r="B9246" t="s">
        <v>35042</v>
      </c>
      <c r="I9246" t="s">
        <v>3</v>
      </c>
      <c r="J9246">
        <v>980.57</v>
      </c>
      <c r="M9246">
        <v>980.57</v>
      </c>
      <c r="N9246">
        <f t="shared" si="144"/>
        <v>0</v>
      </c>
    </row>
    <row r="9247" spans="1:14" x14ac:dyDescent="0.2">
      <c r="A9247" t="s">
        <v>9540</v>
      </c>
      <c r="B9247" t="s">
        <v>35043</v>
      </c>
      <c r="I9247" t="s">
        <v>3</v>
      </c>
      <c r="J9247">
        <v>1277.6500000000001</v>
      </c>
      <c r="M9247">
        <v>1277.6500000000001</v>
      </c>
      <c r="N9247">
        <f t="shared" si="144"/>
        <v>0</v>
      </c>
    </row>
    <row r="9248" spans="1:14" x14ac:dyDescent="0.2">
      <c r="A9248" t="s">
        <v>9541</v>
      </c>
      <c r="B9248" t="s">
        <v>35043</v>
      </c>
      <c r="I9248" t="s">
        <v>3</v>
      </c>
      <c r="J9248">
        <v>1196.98</v>
      </c>
      <c r="M9248">
        <v>1196.98</v>
      </c>
      <c r="N9248">
        <f t="shared" si="144"/>
        <v>0</v>
      </c>
    </row>
    <row r="9249" spans="1:14" x14ac:dyDescent="0.2">
      <c r="A9249" t="s">
        <v>9542</v>
      </c>
      <c r="B9249" t="s">
        <v>35044</v>
      </c>
      <c r="I9249" t="s">
        <v>3</v>
      </c>
      <c r="J9249">
        <v>2093.61</v>
      </c>
      <c r="M9249">
        <v>2093.61</v>
      </c>
      <c r="N9249">
        <f t="shared" si="144"/>
        <v>0</v>
      </c>
    </row>
    <row r="9250" spans="1:14" x14ac:dyDescent="0.2">
      <c r="A9250" t="s">
        <v>9543</v>
      </c>
      <c r="B9250" t="s">
        <v>35044</v>
      </c>
      <c r="I9250" t="s">
        <v>3</v>
      </c>
      <c r="J9250">
        <v>1961.14</v>
      </c>
      <c r="M9250">
        <v>1961.14</v>
      </c>
      <c r="N9250">
        <f t="shared" si="144"/>
        <v>0</v>
      </c>
    </row>
    <row r="9251" spans="1:14" x14ac:dyDescent="0.2">
      <c r="A9251" t="s">
        <v>9544</v>
      </c>
      <c r="B9251" t="s">
        <v>35045</v>
      </c>
      <c r="I9251" t="s">
        <v>3</v>
      </c>
      <c r="J9251">
        <v>2824.21</v>
      </c>
      <c r="M9251">
        <v>2824.21</v>
      </c>
      <c r="N9251">
        <f t="shared" si="144"/>
        <v>0</v>
      </c>
    </row>
    <row r="9252" spans="1:14" x14ac:dyDescent="0.2">
      <c r="A9252" t="s">
        <v>9545</v>
      </c>
      <c r="B9252" t="s">
        <v>35045</v>
      </c>
      <c r="I9252" t="s">
        <v>3</v>
      </c>
      <c r="J9252">
        <v>2645.38</v>
      </c>
      <c r="M9252">
        <v>2645.38</v>
      </c>
      <c r="N9252">
        <f t="shared" si="144"/>
        <v>0</v>
      </c>
    </row>
    <row r="9253" spans="1:14" x14ac:dyDescent="0.2">
      <c r="A9253" t="s">
        <v>9546</v>
      </c>
      <c r="B9253" t="s">
        <v>35046</v>
      </c>
      <c r="I9253" t="s">
        <v>113</v>
      </c>
      <c r="J9253">
        <v>16.66</v>
      </c>
      <c r="M9253">
        <v>16.66</v>
      </c>
      <c r="N9253">
        <f t="shared" si="144"/>
        <v>0</v>
      </c>
    </row>
    <row r="9254" spans="1:14" x14ac:dyDescent="0.2">
      <c r="A9254" t="s">
        <v>9547</v>
      </c>
      <c r="B9254" t="s">
        <v>35046</v>
      </c>
      <c r="I9254" t="s">
        <v>113</v>
      </c>
      <c r="J9254">
        <v>16.170000000000002</v>
      </c>
      <c r="M9254">
        <v>16.170000000000002</v>
      </c>
      <c r="N9254">
        <f t="shared" si="144"/>
        <v>0</v>
      </c>
    </row>
    <row r="9255" spans="1:14" x14ac:dyDescent="0.2">
      <c r="A9255" t="s">
        <v>9548</v>
      </c>
      <c r="B9255" t="s">
        <v>9549</v>
      </c>
      <c r="I9255" t="s">
        <v>674</v>
      </c>
      <c r="J9255">
        <v>90.33</v>
      </c>
      <c r="M9255">
        <v>90.33</v>
      </c>
      <c r="N9255">
        <f t="shared" si="144"/>
        <v>0</v>
      </c>
    </row>
    <row r="9256" spans="1:14" x14ac:dyDescent="0.2">
      <c r="A9256" t="s">
        <v>9550</v>
      </c>
      <c r="B9256" t="s">
        <v>9549</v>
      </c>
      <c r="I9256" t="s">
        <v>674</v>
      </c>
      <c r="J9256">
        <v>78.28</v>
      </c>
      <c r="M9256">
        <v>78.28</v>
      </c>
      <c r="N9256">
        <f t="shared" si="144"/>
        <v>0</v>
      </c>
    </row>
    <row r="9257" spans="1:14" x14ac:dyDescent="0.2">
      <c r="A9257" t="s">
        <v>9551</v>
      </c>
      <c r="B9257" t="s">
        <v>35047</v>
      </c>
      <c r="I9257" t="s">
        <v>20</v>
      </c>
      <c r="J9257">
        <v>338.05</v>
      </c>
      <c r="M9257">
        <v>338.05</v>
      </c>
      <c r="N9257">
        <f t="shared" si="144"/>
        <v>0</v>
      </c>
    </row>
    <row r="9258" spans="1:14" x14ac:dyDescent="0.2">
      <c r="A9258" t="s">
        <v>9552</v>
      </c>
      <c r="B9258" t="s">
        <v>35047</v>
      </c>
      <c r="I9258" t="s">
        <v>20</v>
      </c>
      <c r="J9258">
        <v>338.05</v>
      </c>
      <c r="M9258">
        <v>338.05</v>
      </c>
      <c r="N9258">
        <f t="shared" si="144"/>
        <v>0</v>
      </c>
    </row>
    <row r="9259" spans="1:14" x14ac:dyDescent="0.2">
      <c r="A9259" t="s">
        <v>9553</v>
      </c>
      <c r="B9259" t="s">
        <v>35048</v>
      </c>
      <c r="I9259" t="s">
        <v>20</v>
      </c>
      <c r="J9259">
        <v>360.2</v>
      </c>
      <c r="M9259">
        <v>360.2</v>
      </c>
      <c r="N9259">
        <f t="shared" si="144"/>
        <v>0</v>
      </c>
    </row>
    <row r="9260" spans="1:14" x14ac:dyDescent="0.2">
      <c r="A9260" t="s">
        <v>9554</v>
      </c>
      <c r="B9260" t="s">
        <v>35048</v>
      </c>
      <c r="I9260" t="s">
        <v>20</v>
      </c>
      <c r="J9260">
        <v>360.2</v>
      </c>
      <c r="M9260">
        <v>360.2</v>
      </c>
      <c r="N9260">
        <f t="shared" si="144"/>
        <v>0</v>
      </c>
    </row>
    <row r="9261" spans="1:14" x14ac:dyDescent="0.2">
      <c r="A9261" t="s">
        <v>9555</v>
      </c>
      <c r="B9261" t="s">
        <v>35049</v>
      </c>
      <c r="I9261" t="s">
        <v>20</v>
      </c>
      <c r="J9261">
        <v>384.54</v>
      </c>
      <c r="M9261">
        <v>384.54</v>
      </c>
      <c r="N9261">
        <f t="shared" si="144"/>
        <v>0</v>
      </c>
    </row>
    <row r="9262" spans="1:14" x14ac:dyDescent="0.2">
      <c r="A9262" t="s">
        <v>9556</v>
      </c>
      <c r="B9262" t="s">
        <v>35049</v>
      </c>
      <c r="I9262" t="s">
        <v>20</v>
      </c>
      <c r="J9262">
        <v>384.54</v>
      </c>
      <c r="M9262">
        <v>384.54</v>
      </c>
      <c r="N9262">
        <f t="shared" si="144"/>
        <v>0</v>
      </c>
    </row>
    <row r="9263" spans="1:14" x14ac:dyDescent="0.2">
      <c r="A9263" t="s">
        <v>9557</v>
      </c>
      <c r="B9263" t="s">
        <v>35050</v>
      </c>
      <c r="I9263" t="s">
        <v>20</v>
      </c>
      <c r="J9263">
        <v>404.5</v>
      </c>
      <c r="M9263">
        <v>404.5</v>
      </c>
      <c r="N9263">
        <f t="shared" si="144"/>
        <v>0</v>
      </c>
    </row>
    <row r="9264" spans="1:14" x14ac:dyDescent="0.2">
      <c r="A9264" t="s">
        <v>9558</v>
      </c>
      <c r="B9264" t="s">
        <v>35050</v>
      </c>
      <c r="I9264" t="s">
        <v>20</v>
      </c>
      <c r="J9264">
        <v>404.5</v>
      </c>
      <c r="M9264">
        <v>404.5</v>
      </c>
      <c r="N9264">
        <f t="shared" si="144"/>
        <v>0</v>
      </c>
    </row>
    <row r="9265" spans="1:14" x14ac:dyDescent="0.2">
      <c r="A9265" t="s">
        <v>9559</v>
      </c>
      <c r="B9265" t="s">
        <v>35051</v>
      </c>
      <c r="I9265" t="s">
        <v>20</v>
      </c>
      <c r="J9265">
        <v>433.83</v>
      </c>
      <c r="M9265">
        <v>433.83</v>
      </c>
      <c r="N9265">
        <f t="shared" si="144"/>
        <v>0</v>
      </c>
    </row>
    <row r="9266" spans="1:14" x14ac:dyDescent="0.2">
      <c r="A9266" t="s">
        <v>9560</v>
      </c>
      <c r="B9266" t="s">
        <v>35051</v>
      </c>
      <c r="I9266" t="s">
        <v>20</v>
      </c>
      <c r="J9266">
        <v>433.83</v>
      </c>
      <c r="M9266">
        <v>433.83</v>
      </c>
      <c r="N9266">
        <f t="shared" si="144"/>
        <v>0</v>
      </c>
    </row>
    <row r="9267" spans="1:14" x14ac:dyDescent="0.2">
      <c r="A9267" t="s">
        <v>9561</v>
      </c>
      <c r="B9267" t="s">
        <v>35052</v>
      </c>
      <c r="I9267" t="s">
        <v>20</v>
      </c>
      <c r="J9267">
        <v>439.44</v>
      </c>
      <c r="M9267">
        <v>439.44</v>
      </c>
      <c r="N9267">
        <f t="shared" si="144"/>
        <v>0</v>
      </c>
    </row>
    <row r="9268" spans="1:14" x14ac:dyDescent="0.2">
      <c r="A9268" t="s">
        <v>9562</v>
      </c>
      <c r="B9268" t="s">
        <v>35052</v>
      </c>
      <c r="I9268" t="s">
        <v>20</v>
      </c>
      <c r="J9268">
        <v>439.44</v>
      </c>
      <c r="M9268">
        <v>439.44</v>
      </c>
      <c r="N9268">
        <f t="shared" si="144"/>
        <v>0</v>
      </c>
    </row>
    <row r="9269" spans="1:14" x14ac:dyDescent="0.2">
      <c r="A9269" t="s">
        <v>9563</v>
      </c>
      <c r="B9269" t="s">
        <v>35053</v>
      </c>
      <c r="I9269" t="s">
        <v>20</v>
      </c>
      <c r="J9269">
        <v>441.36</v>
      </c>
      <c r="M9269">
        <v>441.36</v>
      </c>
      <c r="N9269">
        <f t="shared" si="144"/>
        <v>0</v>
      </c>
    </row>
    <row r="9270" spans="1:14" x14ac:dyDescent="0.2">
      <c r="A9270" t="s">
        <v>9564</v>
      </c>
      <c r="B9270" t="s">
        <v>35053</v>
      </c>
      <c r="I9270" t="s">
        <v>20</v>
      </c>
      <c r="J9270">
        <v>441.36</v>
      </c>
      <c r="M9270">
        <v>441.36</v>
      </c>
      <c r="N9270">
        <f t="shared" si="144"/>
        <v>0</v>
      </c>
    </row>
    <row r="9271" spans="1:14" x14ac:dyDescent="0.2">
      <c r="A9271" t="s">
        <v>22147</v>
      </c>
      <c r="B9271" t="s">
        <v>35054</v>
      </c>
      <c r="I9271" t="s">
        <v>20</v>
      </c>
      <c r="J9271">
        <v>398.37</v>
      </c>
      <c r="M9271">
        <v>398.37</v>
      </c>
      <c r="N9271">
        <f t="shared" si="144"/>
        <v>0</v>
      </c>
    </row>
    <row r="9272" spans="1:14" x14ac:dyDescent="0.2">
      <c r="A9272" t="s">
        <v>22148</v>
      </c>
      <c r="B9272" t="s">
        <v>35054</v>
      </c>
      <c r="I9272" t="s">
        <v>20</v>
      </c>
      <c r="J9272">
        <v>398.37</v>
      </c>
      <c r="M9272">
        <v>398.37</v>
      </c>
      <c r="N9272">
        <f t="shared" si="144"/>
        <v>0</v>
      </c>
    </row>
    <row r="9273" spans="1:14" x14ac:dyDescent="0.2">
      <c r="A9273" t="s">
        <v>9565</v>
      </c>
      <c r="B9273" t="s">
        <v>35055</v>
      </c>
      <c r="I9273" t="s">
        <v>20</v>
      </c>
      <c r="J9273">
        <v>1120.56</v>
      </c>
      <c r="M9273">
        <v>1120.56</v>
      </c>
      <c r="N9273">
        <f t="shared" si="144"/>
        <v>0</v>
      </c>
    </row>
    <row r="9274" spans="1:14" x14ac:dyDescent="0.2">
      <c r="A9274" t="s">
        <v>9566</v>
      </c>
      <c r="B9274" t="s">
        <v>35055</v>
      </c>
      <c r="I9274" t="s">
        <v>20</v>
      </c>
      <c r="J9274">
        <v>1120.56</v>
      </c>
      <c r="M9274">
        <v>1120.56</v>
      </c>
      <c r="N9274">
        <f t="shared" si="144"/>
        <v>0</v>
      </c>
    </row>
    <row r="9275" spans="1:14" x14ac:dyDescent="0.2">
      <c r="A9275" t="s">
        <v>9567</v>
      </c>
      <c r="B9275" t="s">
        <v>35056</v>
      </c>
      <c r="I9275" t="s">
        <v>20</v>
      </c>
      <c r="J9275">
        <v>409.69</v>
      </c>
      <c r="M9275">
        <v>409.69</v>
      </c>
      <c r="N9275">
        <f t="shared" si="144"/>
        <v>0</v>
      </c>
    </row>
    <row r="9276" spans="1:14" x14ac:dyDescent="0.2">
      <c r="A9276" t="s">
        <v>9568</v>
      </c>
      <c r="B9276" t="s">
        <v>35056</v>
      </c>
      <c r="I9276" t="s">
        <v>20</v>
      </c>
      <c r="J9276">
        <v>409.69</v>
      </c>
      <c r="M9276">
        <v>409.69</v>
      </c>
      <c r="N9276">
        <f t="shared" si="144"/>
        <v>0</v>
      </c>
    </row>
    <row r="9277" spans="1:14" x14ac:dyDescent="0.2">
      <c r="A9277" t="s">
        <v>9569</v>
      </c>
      <c r="B9277" t="s">
        <v>35057</v>
      </c>
      <c r="I9277" t="s">
        <v>20</v>
      </c>
      <c r="J9277">
        <v>292.52</v>
      </c>
      <c r="M9277">
        <v>292.52</v>
      </c>
      <c r="N9277">
        <f t="shared" si="144"/>
        <v>0</v>
      </c>
    </row>
    <row r="9278" spans="1:14" x14ac:dyDescent="0.2">
      <c r="A9278" t="s">
        <v>9570</v>
      </c>
      <c r="B9278" t="s">
        <v>35057</v>
      </c>
      <c r="I9278" t="s">
        <v>20</v>
      </c>
      <c r="J9278">
        <v>292.52</v>
      </c>
      <c r="M9278">
        <v>292.52</v>
      </c>
      <c r="N9278">
        <f t="shared" si="144"/>
        <v>0</v>
      </c>
    </row>
    <row r="9279" spans="1:14" x14ac:dyDescent="0.2">
      <c r="A9279" t="s">
        <v>9571</v>
      </c>
      <c r="B9279" t="s">
        <v>35058</v>
      </c>
      <c r="I9279" t="s">
        <v>20</v>
      </c>
      <c r="J9279">
        <v>430.55</v>
      </c>
      <c r="M9279">
        <v>430.55</v>
      </c>
      <c r="N9279">
        <f t="shared" si="144"/>
        <v>0</v>
      </c>
    </row>
    <row r="9280" spans="1:14" x14ac:dyDescent="0.2">
      <c r="A9280" t="s">
        <v>9572</v>
      </c>
      <c r="B9280" t="s">
        <v>35058</v>
      </c>
      <c r="I9280" t="s">
        <v>20</v>
      </c>
      <c r="J9280">
        <v>430.55</v>
      </c>
      <c r="M9280">
        <v>430.55</v>
      </c>
      <c r="N9280">
        <f t="shared" si="144"/>
        <v>0</v>
      </c>
    </row>
    <row r="9281" spans="1:14" x14ac:dyDescent="0.2">
      <c r="A9281" t="s">
        <v>22149</v>
      </c>
      <c r="B9281" t="s">
        <v>35059</v>
      </c>
      <c r="I9281" t="s">
        <v>20</v>
      </c>
      <c r="J9281">
        <v>547.91999999999996</v>
      </c>
      <c r="M9281">
        <v>547.91999999999996</v>
      </c>
      <c r="N9281">
        <f t="shared" si="144"/>
        <v>0</v>
      </c>
    </row>
    <row r="9282" spans="1:14" x14ac:dyDescent="0.2">
      <c r="A9282" t="s">
        <v>22150</v>
      </c>
      <c r="B9282" t="s">
        <v>35059</v>
      </c>
      <c r="I9282" t="s">
        <v>20</v>
      </c>
      <c r="J9282">
        <v>547.91999999999996</v>
      </c>
      <c r="M9282">
        <v>547.91999999999996</v>
      </c>
      <c r="N9282">
        <f t="shared" si="144"/>
        <v>0</v>
      </c>
    </row>
    <row r="9283" spans="1:14" x14ac:dyDescent="0.2">
      <c r="A9283" t="s">
        <v>22151</v>
      </c>
      <c r="B9283" t="s">
        <v>35060</v>
      </c>
      <c r="I9283" t="s">
        <v>20</v>
      </c>
      <c r="J9283">
        <v>447.31</v>
      </c>
      <c r="M9283">
        <v>447.31</v>
      </c>
      <c r="N9283">
        <f t="shared" si="144"/>
        <v>0</v>
      </c>
    </row>
    <row r="9284" spans="1:14" x14ac:dyDescent="0.2">
      <c r="A9284" t="s">
        <v>22152</v>
      </c>
      <c r="B9284" t="s">
        <v>35060</v>
      </c>
      <c r="I9284" t="s">
        <v>20</v>
      </c>
      <c r="J9284">
        <v>447.31</v>
      </c>
      <c r="M9284">
        <v>447.31</v>
      </c>
      <c r="N9284">
        <f t="shared" ref="N9284:N9347" si="145">J9284-M9284</f>
        <v>0</v>
      </c>
    </row>
    <row r="9285" spans="1:14" x14ac:dyDescent="0.2">
      <c r="A9285" t="s">
        <v>22153</v>
      </c>
      <c r="B9285" t="s">
        <v>35061</v>
      </c>
      <c r="I9285" t="s">
        <v>20</v>
      </c>
      <c r="J9285">
        <v>482.96</v>
      </c>
      <c r="M9285">
        <v>482.96</v>
      </c>
      <c r="N9285">
        <f t="shared" si="145"/>
        <v>0</v>
      </c>
    </row>
    <row r="9286" spans="1:14" x14ac:dyDescent="0.2">
      <c r="A9286" t="s">
        <v>22154</v>
      </c>
      <c r="B9286" t="s">
        <v>35061</v>
      </c>
      <c r="I9286" t="s">
        <v>20</v>
      </c>
      <c r="J9286">
        <v>482.96</v>
      </c>
      <c r="M9286">
        <v>482.96</v>
      </c>
      <c r="N9286">
        <f t="shared" si="145"/>
        <v>0</v>
      </c>
    </row>
    <row r="9287" spans="1:14" x14ac:dyDescent="0.2">
      <c r="A9287" t="s">
        <v>22155</v>
      </c>
      <c r="B9287" t="s">
        <v>35062</v>
      </c>
      <c r="I9287" t="s">
        <v>20</v>
      </c>
      <c r="J9287">
        <v>514.41999999999996</v>
      </c>
      <c r="M9287">
        <v>514.41999999999996</v>
      </c>
      <c r="N9287">
        <f t="shared" si="145"/>
        <v>0</v>
      </c>
    </row>
    <row r="9288" spans="1:14" x14ac:dyDescent="0.2">
      <c r="A9288" t="s">
        <v>22156</v>
      </c>
      <c r="B9288" t="s">
        <v>35062</v>
      </c>
      <c r="I9288" t="s">
        <v>20</v>
      </c>
      <c r="J9288">
        <v>514.41999999999996</v>
      </c>
      <c r="M9288">
        <v>514.41999999999996</v>
      </c>
      <c r="N9288">
        <f t="shared" si="145"/>
        <v>0</v>
      </c>
    </row>
    <row r="9289" spans="1:14" x14ac:dyDescent="0.2">
      <c r="A9289" t="s">
        <v>9573</v>
      </c>
      <c r="B9289" t="s">
        <v>35063</v>
      </c>
      <c r="I9289" t="s">
        <v>20</v>
      </c>
      <c r="J9289">
        <v>144.52000000000001</v>
      </c>
      <c r="M9289">
        <v>144.52000000000001</v>
      </c>
      <c r="N9289">
        <f t="shared" si="145"/>
        <v>0</v>
      </c>
    </row>
    <row r="9290" spans="1:14" x14ac:dyDescent="0.2">
      <c r="A9290" t="s">
        <v>9574</v>
      </c>
      <c r="B9290" t="s">
        <v>35063</v>
      </c>
      <c r="I9290" t="s">
        <v>20</v>
      </c>
      <c r="J9290">
        <v>125.24</v>
      </c>
      <c r="M9290">
        <v>125.24</v>
      </c>
      <c r="N9290">
        <f t="shared" si="145"/>
        <v>0</v>
      </c>
    </row>
    <row r="9291" spans="1:14" x14ac:dyDescent="0.2">
      <c r="A9291" t="s">
        <v>9575</v>
      </c>
      <c r="B9291" t="s">
        <v>35064</v>
      </c>
      <c r="I9291" t="s">
        <v>20</v>
      </c>
      <c r="J9291">
        <v>57.93</v>
      </c>
      <c r="M9291">
        <v>57.93</v>
      </c>
      <c r="N9291">
        <f t="shared" si="145"/>
        <v>0</v>
      </c>
    </row>
    <row r="9292" spans="1:14" x14ac:dyDescent="0.2">
      <c r="A9292" t="s">
        <v>9576</v>
      </c>
      <c r="B9292" t="s">
        <v>35064</v>
      </c>
      <c r="I9292" t="s">
        <v>20</v>
      </c>
      <c r="J9292">
        <v>52.39</v>
      </c>
      <c r="M9292">
        <v>52.39</v>
      </c>
      <c r="N9292">
        <f t="shared" si="145"/>
        <v>0</v>
      </c>
    </row>
    <row r="9293" spans="1:14" x14ac:dyDescent="0.2">
      <c r="A9293" t="s">
        <v>9577</v>
      </c>
      <c r="B9293" t="s">
        <v>35065</v>
      </c>
      <c r="I9293" t="s">
        <v>20</v>
      </c>
      <c r="J9293">
        <v>69.61</v>
      </c>
      <c r="M9293">
        <v>69.61</v>
      </c>
      <c r="N9293">
        <f t="shared" si="145"/>
        <v>0</v>
      </c>
    </row>
    <row r="9294" spans="1:14" x14ac:dyDescent="0.2">
      <c r="A9294" t="s">
        <v>9578</v>
      </c>
      <c r="B9294" t="s">
        <v>35065</v>
      </c>
      <c r="I9294" t="s">
        <v>20</v>
      </c>
      <c r="J9294">
        <v>61.42</v>
      </c>
      <c r="M9294">
        <v>61.42</v>
      </c>
      <c r="N9294">
        <f t="shared" si="145"/>
        <v>0</v>
      </c>
    </row>
    <row r="9295" spans="1:14" x14ac:dyDescent="0.2">
      <c r="A9295" t="s">
        <v>9579</v>
      </c>
      <c r="B9295" t="s">
        <v>35066</v>
      </c>
      <c r="I9295" t="s">
        <v>20</v>
      </c>
      <c r="J9295">
        <v>88.38</v>
      </c>
      <c r="M9295">
        <v>88.38</v>
      </c>
      <c r="N9295">
        <f t="shared" si="145"/>
        <v>0</v>
      </c>
    </row>
    <row r="9296" spans="1:14" x14ac:dyDescent="0.2">
      <c r="A9296" t="s">
        <v>9580</v>
      </c>
      <c r="B9296" t="s">
        <v>35066</v>
      </c>
      <c r="I9296" t="s">
        <v>20</v>
      </c>
      <c r="J9296">
        <v>77.53</v>
      </c>
      <c r="M9296">
        <v>77.53</v>
      </c>
      <c r="N9296">
        <f t="shared" si="145"/>
        <v>0</v>
      </c>
    </row>
    <row r="9297" spans="1:14" x14ac:dyDescent="0.2">
      <c r="A9297" t="s">
        <v>9581</v>
      </c>
      <c r="B9297" t="s">
        <v>35067</v>
      </c>
      <c r="I9297" t="s">
        <v>20</v>
      </c>
      <c r="J9297">
        <v>106.2</v>
      </c>
      <c r="M9297">
        <v>106.2</v>
      </c>
      <c r="N9297">
        <f t="shared" si="145"/>
        <v>0</v>
      </c>
    </row>
    <row r="9298" spans="1:14" x14ac:dyDescent="0.2">
      <c r="A9298" t="s">
        <v>9582</v>
      </c>
      <c r="B9298" t="s">
        <v>35067</v>
      </c>
      <c r="I9298" t="s">
        <v>20</v>
      </c>
      <c r="J9298">
        <v>93.36</v>
      </c>
      <c r="M9298">
        <v>93.36</v>
      </c>
      <c r="N9298">
        <f t="shared" si="145"/>
        <v>0</v>
      </c>
    </row>
    <row r="9299" spans="1:14" x14ac:dyDescent="0.2">
      <c r="A9299" t="s">
        <v>9583</v>
      </c>
      <c r="B9299" t="s">
        <v>35068</v>
      </c>
      <c r="I9299" t="s">
        <v>20</v>
      </c>
      <c r="J9299">
        <v>122.56</v>
      </c>
      <c r="M9299">
        <v>122.56</v>
      </c>
      <c r="N9299">
        <f t="shared" si="145"/>
        <v>0</v>
      </c>
    </row>
    <row r="9300" spans="1:14" x14ac:dyDescent="0.2">
      <c r="A9300" t="s">
        <v>9584</v>
      </c>
      <c r="B9300" t="s">
        <v>35068</v>
      </c>
      <c r="I9300" t="s">
        <v>20</v>
      </c>
      <c r="J9300">
        <v>108.1</v>
      </c>
      <c r="M9300">
        <v>108.1</v>
      </c>
      <c r="N9300">
        <f t="shared" si="145"/>
        <v>0</v>
      </c>
    </row>
    <row r="9301" spans="1:14" x14ac:dyDescent="0.2">
      <c r="A9301" t="s">
        <v>9585</v>
      </c>
      <c r="B9301" t="s">
        <v>35069</v>
      </c>
      <c r="I9301" t="s">
        <v>20</v>
      </c>
      <c r="J9301">
        <v>50.26</v>
      </c>
      <c r="M9301">
        <v>50.26</v>
      </c>
      <c r="N9301">
        <f t="shared" si="145"/>
        <v>0</v>
      </c>
    </row>
    <row r="9302" spans="1:14" x14ac:dyDescent="0.2">
      <c r="A9302" t="s">
        <v>9586</v>
      </c>
      <c r="B9302" t="s">
        <v>35069</v>
      </c>
      <c r="I9302" t="s">
        <v>20</v>
      </c>
      <c r="J9302">
        <v>46.95</v>
      </c>
      <c r="M9302">
        <v>46.95</v>
      </c>
      <c r="N9302">
        <f t="shared" si="145"/>
        <v>0</v>
      </c>
    </row>
    <row r="9303" spans="1:14" x14ac:dyDescent="0.2">
      <c r="A9303" t="s">
        <v>9587</v>
      </c>
      <c r="B9303" t="s">
        <v>35070</v>
      </c>
      <c r="I9303" t="s">
        <v>20</v>
      </c>
      <c r="J9303">
        <v>57.12</v>
      </c>
      <c r="M9303">
        <v>57.12</v>
      </c>
      <c r="N9303">
        <f t="shared" si="145"/>
        <v>0</v>
      </c>
    </row>
    <row r="9304" spans="1:14" x14ac:dyDescent="0.2">
      <c r="A9304" t="s">
        <v>9588</v>
      </c>
      <c r="B9304" t="s">
        <v>35070</v>
      </c>
      <c r="I9304" t="s">
        <v>20</v>
      </c>
      <c r="J9304">
        <v>52.48</v>
      </c>
      <c r="M9304">
        <v>52.48</v>
      </c>
      <c r="N9304">
        <f t="shared" si="145"/>
        <v>0</v>
      </c>
    </row>
    <row r="9305" spans="1:14" x14ac:dyDescent="0.2">
      <c r="A9305" t="s">
        <v>9589</v>
      </c>
      <c r="B9305" t="s">
        <v>35071</v>
      </c>
      <c r="I9305" t="s">
        <v>20</v>
      </c>
      <c r="J9305">
        <v>101.89</v>
      </c>
      <c r="M9305">
        <v>101.89</v>
      </c>
      <c r="N9305">
        <f t="shared" si="145"/>
        <v>0</v>
      </c>
    </row>
    <row r="9306" spans="1:14" x14ac:dyDescent="0.2">
      <c r="A9306" t="s">
        <v>9590</v>
      </c>
      <c r="B9306" t="s">
        <v>35071</v>
      </c>
      <c r="I9306" t="s">
        <v>20</v>
      </c>
      <c r="J9306">
        <v>88.64</v>
      </c>
      <c r="M9306">
        <v>88.64</v>
      </c>
      <c r="N9306">
        <f t="shared" si="145"/>
        <v>0</v>
      </c>
    </row>
    <row r="9307" spans="1:14" x14ac:dyDescent="0.2">
      <c r="A9307" t="s">
        <v>9591</v>
      </c>
      <c r="B9307" t="s">
        <v>35072</v>
      </c>
      <c r="I9307" t="s">
        <v>20</v>
      </c>
      <c r="J9307">
        <v>106.12</v>
      </c>
      <c r="M9307">
        <v>106.12</v>
      </c>
      <c r="N9307">
        <f t="shared" si="145"/>
        <v>0</v>
      </c>
    </row>
    <row r="9308" spans="1:14" x14ac:dyDescent="0.2">
      <c r="A9308" t="s">
        <v>9592</v>
      </c>
      <c r="B9308" t="s">
        <v>35072</v>
      </c>
      <c r="I9308" t="s">
        <v>20</v>
      </c>
      <c r="J9308">
        <v>92.36</v>
      </c>
      <c r="M9308">
        <v>92.36</v>
      </c>
      <c r="N9308">
        <f t="shared" si="145"/>
        <v>0</v>
      </c>
    </row>
    <row r="9309" spans="1:14" x14ac:dyDescent="0.2">
      <c r="A9309" t="s">
        <v>9593</v>
      </c>
      <c r="B9309" t="s">
        <v>35073</v>
      </c>
      <c r="I9309" t="s">
        <v>20</v>
      </c>
      <c r="J9309">
        <v>127.25</v>
      </c>
      <c r="M9309">
        <v>127.25</v>
      </c>
      <c r="N9309">
        <f t="shared" si="145"/>
        <v>0</v>
      </c>
    </row>
    <row r="9310" spans="1:14" x14ac:dyDescent="0.2">
      <c r="A9310" t="s">
        <v>9594</v>
      </c>
      <c r="B9310" t="s">
        <v>35073</v>
      </c>
      <c r="I9310" t="s">
        <v>20</v>
      </c>
      <c r="J9310">
        <v>110.93</v>
      </c>
      <c r="M9310">
        <v>110.93</v>
      </c>
      <c r="N9310">
        <f t="shared" si="145"/>
        <v>0</v>
      </c>
    </row>
    <row r="9311" spans="1:14" x14ac:dyDescent="0.2">
      <c r="A9311" t="s">
        <v>9595</v>
      </c>
      <c r="B9311" t="s">
        <v>35074</v>
      </c>
      <c r="I9311" t="s">
        <v>20</v>
      </c>
      <c r="J9311">
        <v>140.53</v>
      </c>
      <c r="M9311">
        <v>140.53</v>
      </c>
      <c r="N9311">
        <f t="shared" si="145"/>
        <v>0</v>
      </c>
    </row>
    <row r="9312" spans="1:14" x14ac:dyDescent="0.2">
      <c r="A9312" t="s">
        <v>9596</v>
      </c>
      <c r="B9312" t="s">
        <v>35074</v>
      </c>
      <c r="I9312" t="s">
        <v>20</v>
      </c>
      <c r="J9312">
        <v>122.49</v>
      </c>
      <c r="M9312">
        <v>122.49</v>
      </c>
      <c r="N9312">
        <f t="shared" si="145"/>
        <v>0</v>
      </c>
    </row>
    <row r="9313" spans="1:14" x14ac:dyDescent="0.2">
      <c r="A9313" t="s">
        <v>9597</v>
      </c>
      <c r="B9313" t="s">
        <v>35075</v>
      </c>
      <c r="I9313" t="s">
        <v>20</v>
      </c>
      <c r="J9313">
        <v>188.03</v>
      </c>
      <c r="M9313">
        <v>188.03</v>
      </c>
      <c r="N9313">
        <f t="shared" si="145"/>
        <v>0</v>
      </c>
    </row>
    <row r="9314" spans="1:14" x14ac:dyDescent="0.2">
      <c r="A9314" t="s">
        <v>9598</v>
      </c>
      <c r="B9314" t="s">
        <v>35075</v>
      </c>
      <c r="I9314" t="s">
        <v>20</v>
      </c>
      <c r="J9314">
        <v>163.56</v>
      </c>
      <c r="M9314">
        <v>163.56</v>
      </c>
      <c r="N9314">
        <f t="shared" si="145"/>
        <v>0</v>
      </c>
    </row>
    <row r="9315" spans="1:14" x14ac:dyDescent="0.2">
      <c r="A9315" t="s">
        <v>9599</v>
      </c>
      <c r="B9315" t="s">
        <v>35076</v>
      </c>
      <c r="I9315" t="s">
        <v>20</v>
      </c>
      <c r="J9315">
        <v>89.25</v>
      </c>
      <c r="M9315">
        <v>89.25</v>
      </c>
      <c r="N9315">
        <f t="shared" si="145"/>
        <v>0</v>
      </c>
    </row>
    <row r="9316" spans="1:14" x14ac:dyDescent="0.2">
      <c r="A9316" t="s">
        <v>9600</v>
      </c>
      <c r="B9316" t="s">
        <v>35076</v>
      </c>
      <c r="I9316" t="s">
        <v>20</v>
      </c>
      <c r="J9316">
        <v>77.650000000000006</v>
      </c>
      <c r="M9316">
        <v>77.650000000000006</v>
      </c>
      <c r="N9316">
        <f t="shared" si="145"/>
        <v>0</v>
      </c>
    </row>
    <row r="9317" spans="1:14" x14ac:dyDescent="0.2">
      <c r="A9317" t="s">
        <v>9601</v>
      </c>
      <c r="B9317" t="s">
        <v>35077</v>
      </c>
      <c r="I9317" t="s">
        <v>20</v>
      </c>
      <c r="J9317">
        <v>103.83</v>
      </c>
      <c r="M9317">
        <v>103.83</v>
      </c>
      <c r="N9317">
        <f t="shared" si="145"/>
        <v>0</v>
      </c>
    </row>
    <row r="9318" spans="1:14" x14ac:dyDescent="0.2">
      <c r="A9318" t="s">
        <v>9602</v>
      </c>
      <c r="B9318" t="s">
        <v>35077</v>
      </c>
      <c r="I9318" t="s">
        <v>20</v>
      </c>
      <c r="J9318">
        <v>90.29</v>
      </c>
      <c r="M9318">
        <v>90.29</v>
      </c>
      <c r="N9318">
        <f t="shared" si="145"/>
        <v>0</v>
      </c>
    </row>
    <row r="9319" spans="1:14" x14ac:dyDescent="0.2">
      <c r="A9319" t="s">
        <v>9603</v>
      </c>
      <c r="B9319" t="s">
        <v>35078</v>
      </c>
      <c r="I9319" t="s">
        <v>20</v>
      </c>
      <c r="J9319">
        <v>114.65</v>
      </c>
      <c r="M9319">
        <v>114.65</v>
      </c>
      <c r="N9319">
        <f t="shared" si="145"/>
        <v>0</v>
      </c>
    </row>
    <row r="9320" spans="1:14" x14ac:dyDescent="0.2">
      <c r="A9320" t="s">
        <v>9604</v>
      </c>
      <c r="B9320" t="s">
        <v>35078</v>
      </c>
      <c r="I9320" t="s">
        <v>20</v>
      </c>
      <c r="J9320">
        <v>100</v>
      </c>
      <c r="M9320">
        <v>100</v>
      </c>
      <c r="N9320">
        <f t="shared" si="145"/>
        <v>0</v>
      </c>
    </row>
    <row r="9321" spans="1:14" x14ac:dyDescent="0.2">
      <c r="A9321" t="s">
        <v>9605</v>
      </c>
      <c r="B9321" t="s">
        <v>35079</v>
      </c>
      <c r="I9321" t="s">
        <v>20</v>
      </c>
      <c r="J9321">
        <v>127.76</v>
      </c>
      <c r="M9321">
        <v>127.76</v>
      </c>
      <c r="N9321">
        <f t="shared" si="145"/>
        <v>0</v>
      </c>
    </row>
    <row r="9322" spans="1:14" x14ac:dyDescent="0.2">
      <c r="A9322" t="s">
        <v>9606</v>
      </c>
      <c r="B9322" t="s">
        <v>35079</v>
      </c>
      <c r="I9322" t="s">
        <v>20</v>
      </c>
      <c r="J9322">
        <v>111.42</v>
      </c>
      <c r="M9322">
        <v>111.42</v>
      </c>
      <c r="N9322">
        <f t="shared" si="145"/>
        <v>0</v>
      </c>
    </row>
    <row r="9323" spans="1:14" x14ac:dyDescent="0.2">
      <c r="A9323" t="s">
        <v>9607</v>
      </c>
      <c r="B9323" t="s">
        <v>35080</v>
      </c>
      <c r="I9323" t="s">
        <v>20</v>
      </c>
      <c r="J9323">
        <v>169.91</v>
      </c>
      <c r="M9323">
        <v>169.91</v>
      </c>
      <c r="N9323">
        <f t="shared" si="145"/>
        <v>0</v>
      </c>
    </row>
    <row r="9324" spans="1:14" x14ac:dyDescent="0.2">
      <c r="A9324" t="s">
        <v>9608</v>
      </c>
      <c r="B9324" t="s">
        <v>35080</v>
      </c>
      <c r="I9324" t="s">
        <v>20</v>
      </c>
      <c r="J9324">
        <v>147.85</v>
      </c>
      <c r="M9324">
        <v>147.85</v>
      </c>
      <c r="N9324">
        <f t="shared" si="145"/>
        <v>0</v>
      </c>
    </row>
    <row r="9325" spans="1:14" x14ac:dyDescent="0.2">
      <c r="A9325" t="s">
        <v>9609</v>
      </c>
      <c r="B9325" t="s">
        <v>35081</v>
      </c>
      <c r="I9325" t="s">
        <v>20</v>
      </c>
      <c r="J9325">
        <v>78.64</v>
      </c>
      <c r="M9325">
        <v>78.64</v>
      </c>
      <c r="N9325">
        <f t="shared" si="145"/>
        <v>0</v>
      </c>
    </row>
    <row r="9326" spans="1:14" x14ac:dyDescent="0.2">
      <c r="A9326" t="s">
        <v>9610</v>
      </c>
      <c r="B9326" t="s">
        <v>35081</v>
      </c>
      <c r="I9326" t="s">
        <v>20</v>
      </c>
      <c r="J9326">
        <v>68.260000000000005</v>
      </c>
      <c r="M9326">
        <v>68.260000000000005</v>
      </c>
      <c r="N9326">
        <f t="shared" si="145"/>
        <v>0</v>
      </c>
    </row>
    <row r="9327" spans="1:14" x14ac:dyDescent="0.2">
      <c r="A9327" t="s">
        <v>9611</v>
      </c>
      <c r="B9327" t="s">
        <v>35082</v>
      </c>
      <c r="I9327" t="s">
        <v>20</v>
      </c>
      <c r="J9327">
        <v>79.11</v>
      </c>
      <c r="M9327">
        <v>79.11</v>
      </c>
      <c r="N9327">
        <f t="shared" si="145"/>
        <v>0</v>
      </c>
    </row>
    <row r="9328" spans="1:14" x14ac:dyDescent="0.2">
      <c r="A9328" t="s">
        <v>9612</v>
      </c>
      <c r="B9328" t="s">
        <v>35082</v>
      </c>
      <c r="I9328" t="s">
        <v>20</v>
      </c>
      <c r="J9328">
        <v>68.66</v>
      </c>
      <c r="M9328">
        <v>68.66</v>
      </c>
      <c r="N9328">
        <f t="shared" si="145"/>
        <v>0</v>
      </c>
    </row>
    <row r="9329" spans="1:14" x14ac:dyDescent="0.2">
      <c r="A9329" t="s">
        <v>9613</v>
      </c>
      <c r="B9329" t="s">
        <v>35083</v>
      </c>
      <c r="I9329" t="s">
        <v>20</v>
      </c>
      <c r="J9329">
        <v>79.84</v>
      </c>
      <c r="M9329">
        <v>79.84</v>
      </c>
      <c r="N9329">
        <f t="shared" si="145"/>
        <v>0</v>
      </c>
    </row>
    <row r="9330" spans="1:14" x14ac:dyDescent="0.2">
      <c r="A9330" t="s">
        <v>9614</v>
      </c>
      <c r="B9330" t="s">
        <v>35083</v>
      </c>
      <c r="I9330" t="s">
        <v>20</v>
      </c>
      <c r="J9330">
        <v>69.27</v>
      </c>
      <c r="M9330">
        <v>69.27</v>
      </c>
      <c r="N9330">
        <f t="shared" si="145"/>
        <v>0</v>
      </c>
    </row>
    <row r="9331" spans="1:14" x14ac:dyDescent="0.2">
      <c r="A9331" t="s">
        <v>9615</v>
      </c>
      <c r="B9331" t="s">
        <v>35084</v>
      </c>
      <c r="I9331" t="s">
        <v>20</v>
      </c>
      <c r="J9331">
        <v>82.79</v>
      </c>
      <c r="M9331">
        <v>82.79</v>
      </c>
      <c r="N9331">
        <f t="shared" si="145"/>
        <v>0</v>
      </c>
    </row>
    <row r="9332" spans="1:14" x14ac:dyDescent="0.2">
      <c r="A9332" t="s">
        <v>9616</v>
      </c>
      <c r="B9332" t="s">
        <v>35084</v>
      </c>
      <c r="I9332" t="s">
        <v>20</v>
      </c>
      <c r="J9332">
        <v>71.81</v>
      </c>
      <c r="M9332">
        <v>71.81</v>
      </c>
      <c r="N9332">
        <f t="shared" si="145"/>
        <v>0</v>
      </c>
    </row>
    <row r="9333" spans="1:14" x14ac:dyDescent="0.2">
      <c r="A9333" t="s">
        <v>9617</v>
      </c>
      <c r="B9333" t="s">
        <v>35085</v>
      </c>
      <c r="I9333" t="s">
        <v>20</v>
      </c>
      <c r="J9333">
        <v>95.54</v>
      </c>
      <c r="M9333">
        <v>95.54</v>
      </c>
      <c r="N9333">
        <f t="shared" si="145"/>
        <v>0</v>
      </c>
    </row>
    <row r="9334" spans="1:14" x14ac:dyDescent="0.2">
      <c r="A9334" t="s">
        <v>9618</v>
      </c>
      <c r="B9334" t="s">
        <v>35085</v>
      </c>
      <c r="I9334" t="s">
        <v>20</v>
      </c>
      <c r="J9334">
        <v>82.84</v>
      </c>
      <c r="M9334">
        <v>82.84</v>
      </c>
      <c r="N9334">
        <f t="shared" si="145"/>
        <v>0</v>
      </c>
    </row>
    <row r="9335" spans="1:14" x14ac:dyDescent="0.2">
      <c r="A9335" t="s">
        <v>9619</v>
      </c>
      <c r="B9335" t="s">
        <v>35086</v>
      </c>
      <c r="I9335" t="s">
        <v>9620</v>
      </c>
      <c r="J9335">
        <v>7.43</v>
      </c>
      <c r="M9335">
        <v>7.43</v>
      </c>
      <c r="N9335">
        <f t="shared" si="145"/>
        <v>0</v>
      </c>
    </row>
    <row r="9336" spans="1:14" x14ac:dyDescent="0.2">
      <c r="A9336" t="s">
        <v>9621</v>
      </c>
      <c r="B9336" t="s">
        <v>35086</v>
      </c>
      <c r="I9336" t="s">
        <v>9620</v>
      </c>
      <c r="J9336">
        <v>6.44</v>
      </c>
      <c r="M9336">
        <v>6.44</v>
      </c>
      <c r="N9336">
        <f t="shared" si="145"/>
        <v>0</v>
      </c>
    </row>
    <row r="9337" spans="1:14" x14ac:dyDescent="0.2">
      <c r="A9337" t="s">
        <v>9622</v>
      </c>
      <c r="B9337" t="s">
        <v>35087</v>
      </c>
      <c r="I9337" t="s">
        <v>9620</v>
      </c>
      <c r="J9337">
        <v>4.2300000000000004</v>
      </c>
      <c r="M9337">
        <v>4.2300000000000004</v>
      </c>
      <c r="N9337">
        <f t="shared" si="145"/>
        <v>0</v>
      </c>
    </row>
    <row r="9338" spans="1:14" x14ac:dyDescent="0.2">
      <c r="A9338" t="s">
        <v>9623</v>
      </c>
      <c r="B9338" t="s">
        <v>35087</v>
      </c>
      <c r="I9338" t="s">
        <v>9620</v>
      </c>
      <c r="J9338">
        <v>3.74</v>
      </c>
      <c r="M9338">
        <v>3.74</v>
      </c>
      <c r="N9338">
        <f t="shared" si="145"/>
        <v>0</v>
      </c>
    </row>
    <row r="9339" spans="1:14" x14ac:dyDescent="0.2">
      <c r="A9339" t="s">
        <v>9624</v>
      </c>
      <c r="B9339" t="s">
        <v>35088</v>
      </c>
      <c r="I9339" t="s">
        <v>20</v>
      </c>
      <c r="J9339">
        <v>90.33</v>
      </c>
      <c r="M9339">
        <v>90.33</v>
      </c>
      <c r="N9339">
        <f t="shared" si="145"/>
        <v>0</v>
      </c>
    </row>
    <row r="9340" spans="1:14" x14ac:dyDescent="0.2">
      <c r="A9340" t="s">
        <v>9625</v>
      </c>
      <c r="B9340" t="s">
        <v>35088</v>
      </c>
      <c r="I9340" t="s">
        <v>20</v>
      </c>
      <c r="J9340">
        <v>78.41</v>
      </c>
      <c r="M9340">
        <v>78.41</v>
      </c>
      <c r="N9340">
        <f t="shared" si="145"/>
        <v>0</v>
      </c>
    </row>
    <row r="9341" spans="1:14" x14ac:dyDescent="0.2">
      <c r="A9341" t="s">
        <v>9626</v>
      </c>
      <c r="B9341" t="s">
        <v>35089</v>
      </c>
      <c r="I9341" t="s">
        <v>20</v>
      </c>
      <c r="J9341">
        <v>90.86</v>
      </c>
      <c r="M9341">
        <v>90.86</v>
      </c>
      <c r="N9341">
        <f t="shared" si="145"/>
        <v>0</v>
      </c>
    </row>
    <row r="9342" spans="1:14" x14ac:dyDescent="0.2">
      <c r="A9342" t="s">
        <v>9627</v>
      </c>
      <c r="B9342" t="s">
        <v>35089</v>
      </c>
      <c r="I9342" t="s">
        <v>20</v>
      </c>
      <c r="J9342">
        <v>78.849999999999994</v>
      </c>
      <c r="M9342">
        <v>78.849999999999994</v>
      </c>
      <c r="N9342">
        <f t="shared" si="145"/>
        <v>0</v>
      </c>
    </row>
    <row r="9343" spans="1:14" x14ac:dyDescent="0.2">
      <c r="A9343" t="s">
        <v>9628</v>
      </c>
      <c r="B9343" t="s">
        <v>35090</v>
      </c>
      <c r="I9343" t="s">
        <v>20</v>
      </c>
      <c r="J9343">
        <v>91.82</v>
      </c>
      <c r="M9343">
        <v>91.82</v>
      </c>
      <c r="N9343">
        <f t="shared" si="145"/>
        <v>0</v>
      </c>
    </row>
    <row r="9344" spans="1:14" x14ac:dyDescent="0.2">
      <c r="A9344" t="s">
        <v>9629</v>
      </c>
      <c r="B9344" t="s">
        <v>35090</v>
      </c>
      <c r="I9344" t="s">
        <v>20</v>
      </c>
      <c r="J9344">
        <v>79.66</v>
      </c>
      <c r="M9344">
        <v>79.66</v>
      </c>
      <c r="N9344">
        <f t="shared" si="145"/>
        <v>0</v>
      </c>
    </row>
    <row r="9345" spans="1:14" x14ac:dyDescent="0.2">
      <c r="A9345" t="s">
        <v>9630</v>
      </c>
      <c r="B9345" t="s">
        <v>35091</v>
      </c>
      <c r="I9345" t="s">
        <v>20</v>
      </c>
      <c r="J9345">
        <v>95.1</v>
      </c>
      <c r="M9345">
        <v>95.1</v>
      </c>
      <c r="N9345">
        <f t="shared" si="145"/>
        <v>0</v>
      </c>
    </row>
    <row r="9346" spans="1:14" x14ac:dyDescent="0.2">
      <c r="A9346" t="s">
        <v>9631</v>
      </c>
      <c r="B9346" t="s">
        <v>35091</v>
      </c>
      <c r="I9346" t="s">
        <v>20</v>
      </c>
      <c r="J9346">
        <v>82.49</v>
      </c>
      <c r="M9346">
        <v>82.49</v>
      </c>
      <c r="N9346">
        <f t="shared" si="145"/>
        <v>0</v>
      </c>
    </row>
    <row r="9347" spans="1:14" x14ac:dyDescent="0.2">
      <c r="A9347" t="s">
        <v>9632</v>
      </c>
      <c r="B9347" t="s">
        <v>35092</v>
      </c>
      <c r="I9347" t="s">
        <v>20</v>
      </c>
      <c r="J9347">
        <v>109.78</v>
      </c>
      <c r="M9347">
        <v>109.78</v>
      </c>
      <c r="N9347">
        <f t="shared" si="145"/>
        <v>0</v>
      </c>
    </row>
    <row r="9348" spans="1:14" x14ac:dyDescent="0.2">
      <c r="A9348" t="s">
        <v>9633</v>
      </c>
      <c r="B9348" t="s">
        <v>35092</v>
      </c>
      <c r="I9348" t="s">
        <v>20</v>
      </c>
      <c r="J9348">
        <v>95.19</v>
      </c>
      <c r="M9348">
        <v>95.19</v>
      </c>
      <c r="N9348">
        <f t="shared" ref="N9348:N9411" si="146">J9348-M9348</f>
        <v>0</v>
      </c>
    </row>
    <row r="9349" spans="1:14" x14ac:dyDescent="0.2">
      <c r="A9349" t="s">
        <v>9634</v>
      </c>
      <c r="B9349" t="s">
        <v>35093</v>
      </c>
      <c r="I9349" t="s">
        <v>20</v>
      </c>
      <c r="J9349">
        <v>156.75</v>
      </c>
      <c r="M9349">
        <v>156.75</v>
      </c>
      <c r="N9349">
        <f t="shared" si="146"/>
        <v>0</v>
      </c>
    </row>
    <row r="9350" spans="1:14" x14ac:dyDescent="0.2">
      <c r="A9350" t="s">
        <v>9635</v>
      </c>
      <c r="B9350" t="s">
        <v>35093</v>
      </c>
      <c r="I9350" t="s">
        <v>20</v>
      </c>
      <c r="J9350">
        <v>137.5</v>
      </c>
      <c r="M9350">
        <v>137.5</v>
      </c>
      <c r="N9350">
        <f t="shared" si="146"/>
        <v>0</v>
      </c>
    </row>
    <row r="9351" spans="1:14" x14ac:dyDescent="0.2">
      <c r="A9351" t="s">
        <v>9636</v>
      </c>
      <c r="B9351" t="s">
        <v>35094</v>
      </c>
      <c r="I9351" t="s">
        <v>20</v>
      </c>
      <c r="J9351">
        <v>553.69000000000005</v>
      </c>
      <c r="M9351">
        <v>553.69000000000005</v>
      </c>
      <c r="N9351">
        <f t="shared" si="146"/>
        <v>0</v>
      </c>
    </row>
    <row r="9352" spans="1:14" x14ac:dyDescent="0.2">
      <c r="A9352" t="s">
        <v>9637</v>
      </c>
      <c r="B9352" t="s">
        <v>35094</v>
      </c>
      <c r="I9352" t="s">
        <v>20</v>
      </c>
      <c r="J9352">
        <v>526.53</v>
      </c>
      <c r="M9352">
        <v>526.53</v>
      </c>
      <c r="N9352">
        <f t="shared" si="146"/>
        <v>0</v>
      </c>
    </row>
    <row r="9353" spans="1:14" x14ac:dyDescent="0.2">
      <c r="A9353" t="s">
        <v>9638</v>
      </c>
      <c r="B9353" t="s">
        <v>35095</v>
      </c>
      <c r="I9353" t="s">
        <v>20</v>
      </c>
      <c r="J9353">
        <v>575.83000000000004</v>
      </c>
      <c r="M9353">
        <v>575.83000000000004</v>
      </c>
      <c r="N9353">
        <f t="shared" si="146"/>
        <v>0</v>
      </c>
    </row>
    <row r="9354" spans="1:14" x14ac:dyDescent="0.2">
      <c r="A9354" t="s">
        <v>9639</v>
      </c>
      <c r="B9354" t="s">
        <v>35095</v>
      </c>
      <c r="I9354" t="s">
        <v>20</v>
      </c>
      <c r="J9354">
        <v>548.66999999999996</v>
      </c>
      <c r="M9354">
        <v>548.66999999999996</v>
      </c>
      <c r="N9354">
        <f t="shared" si="146"/>
        <v>0</v>
      </c>
    </row>
    <row r="9355" spans="1:14" x14ac:dyDescent="0.2">
      <c r="A9355" t="s">
        <v>9640</v>
      </c>
      <c r="B9355" t="s">
        <v>35096</v>
      </c>
      <c r="I9355" t="s">
        <v>20</v>
      </c>
      <c r="J9355">
        <v>600.16999999999996</v>
      </c>
      <c r="M9355">
        <v>600.16999999999996</v>
      </c>
      <c r="N9355">
        <f t="shared" si="146"/>
        <v>0</v>
      </c>
    </row>
    <row r="9356" spans="1:14" x14ac:dyDescent="0.2">
      <c r="A9356" t="s">
        <v>9641</v>
      </c>
      <c r="B9356" t="s">
        <v>35096</v>
      </c>
      <c r="I9356" t="s">
        <v>20</v>
      </c>
      <c r="J9356">
        <v>573.01</v>
      </c>
      <c r="M9356">
        <v>573.01</v>
      </c>
      <c r="N9356">
        <f t="shared" si="146"/>
        <v>0</v>
      </c>
    </row>
    <row r="9357" spans="1:14" x14ac:dyDescent="0.2">
      <c r="A9357" t="s">
        <v>9642</v>
      </c>
      <c r="B9357" t="s">
        <v>35097</v>
      </c>
      <c r="I9357" t="s">
        <v>20</v>
      </c>
      <c r="J9357">
        <v>620.14</v>
      </c>
      <c r="M9357">
        <v>620.14</v>
      </c>
      <c r="N9357">
        <f t="shared" si="146"/>
        <v>0</v>
      </c>
    </row>
    <row r="9358" spans="1:14" x14ac:dyDescent="0.2">
      <c r="A9358" t="s">
        <v>9643</v>
      </c>
      <c r="B9358" t="s">
        <v>35097</v>
      </c>
      <c r="I9358" t="s">
        <v>20</v>
      </c>
      <c r="J9358">
        <v>592.98</v>
      </c>
      <c r="M9358">
        <v>592.98</v>
      </c>
      <c r="N9358">
        <f t="shared" si="146"/>
        <v>0</v>
      </c>
    </row>
    <row r="9359" spans="1:14" x14ac:dyDescent="0.2">
      <c r="A9359" t="s">
        <v>9644</v>
      </c>
      <c r="B9359" t="s">
        <v>35098</v>
      </c>
      <c r="I9359" t="s">
        <v>20</v>
      </c>
      <c r="J9359">
        <v>649.46</v>
      </c>
      <c r="M9359">
        <v>649.46</v>
      </c>
      <c r="N9359">
        <f t="shared" si="146"/>
        <v>0</v>
      </c>
    </row>
    <row r="9360" spans="1:14" x14ac:dyDescent="0.2">
      <c r="A9360" t="s">
        <v>9645</v>
      </c>
      <c r="B9360" t="s">
        <v>35098</v>
      </c>
      <c r="I9360" t="s">
        <v>20</v>
      </c>
      <c r="J9360">
        <v>622.29999999999995</v>
      </c>
      <c r="M9360">
        <v>622.29999999999995</v>
      </c>
      <c r="N9360">
        <f t="shared" si="146"/>
        <v>0</v>
      </c>
    </row>
    <row r="9361" spans="1:14" x14ac:dyDescent="0.2">
      <c r="A9361" t="s">
        <v>9646</v>
      </c>
      <c r="B9361" t="s">
        <v>35099</v>
      </c>
      <c r="I9361" t="s">
        <v>20</v>
      </c>
      <c r="J9361">
        <v>655.07000000000005</v>
      </c>
      <c r="M9361">
        <v>655.07000000000005</v>
      </c>
      <c r="N9361">
        <f t="shared" si="146"/>
        <v>0</v>
      </c>
    </row>
    <row r="9362" spans="1:14" x14ac:dyDescent="0.2">
      <c r="A9362" t="s">
        <v>9647</v>
      </c>
      <c r="B9362" t="s">
        <v>35099</v>
      </c>
      <c r="I9362" t="s">
        <v>20</v>
      </c>
      <c r="J9362">
        <v>627.91</v>
      </c>
      <c r="M9362">
        <v>627.91</v>
      </c>
      <c r="N9362">
        <f t="shared" si="146"/>
        <v>0</v>
      </c>
    </row>
    <row r="9363" spans="1:14" x14ac:dyDescent="0.2">
      <c r="A9363" t="s">
        <v>9648</v>
      </c>
      <c r="B9363" t="s">
        <v>35100</v>
      </c>
      <c r="I9363" t="s">
        <v>20</v>
      </c>
      <c r="J9363">
        <v>657</v>
      </c>
      <c r="M9363">
        <v>657</v>
      </c>
      <c r="N9363">
        <f t="shared" si="146"/>
        <v>0</v>
      </c>
    </row>
    <row r="9364" spans="1:14" x14ac:dyDescent="0.2">
      <c r="A9364" t="s">
        <v>9649</v>
      </c>
      <c r="B9364" t="s">
        <v>35100</v>
      </c>
      <c r="I9364" t="s">
        <v>20</v>
      </c>
      <c r="J9364">
        <v>629.84</v>
      </c>
      <c r="M9364">
        <v>629.84</v>
      </c>
      <c r="N9364">
        <f t="shared" si="146"/>
        <v>0</v>
      </c>
    </row>
    <row r="9365" spans="1:14" x14ac:dyDescent="0.2">
      <c r="A9365" t="s">
        <v>9650</v>
      </c>
      <c r="B9365" t="s">
        <v>35101</v>
      </c>
      <c r="I9365" t="s">
        <v>20</v>
      </c>
      <c r="J9365">
        <v>613.26</v>
      </c>
      <c r="M9365">
        <v>613.26</v>
      </c>
      <c r="N9365">
        <f t="shared" si="146"/>
        <v>0</v>
      </c>
    </row>
    <row r="9366" spans="1:14" x14ac:dyDescent="0.2">
      <c r="A9366" t="s">
        <v>9651</v>
      </c>
      <c r="B9366" t="s">
        <v>35101</v>
      </c>
      <c r="I9366" t="s">
        <v>20</v>
      </c>
      <c r="J9366">
        <v>586.1</v>
      </c>
      <c r="M9366">
        <v>586.1</v>
      </c>
      <c r="N9366">
        <f t="shared" si="146"/>
        <v>0</v>
      </c>
    </row>
    <row r="9367" spans="1:14" x14ac:dyDescent="0.2">
      <c r="A9367" t="s">
        <v>9652</v>
      </c>
      <c r="B9367" t="s">
        <v>35102</v>
      </c>
      <c r="I9367" t="s">
        <v>20</v>
      </c>
      <c r="J9367">
        <v>492.1</v>
      </c>
      <c r="M9367">
        <v>492.1</v>
      </c>
      <c r="N9367">
        <f t="shared" si="146"/>
        <v>0</v>
      </c>
    </row>
    <row r="9368" spans="1:14" x14ac:dyDescent="0.2">
      <c r="A9368" t="s">
        <v>9653</v>
      </c>
      <c r="B9368" t="s">
        <v>35102</v>
      </c>
      <c r="I9368" t="s">
        <v>20</v>
      </c>
      <c r="J9368">
        <v>468.67</v>
      </c>
      <c r="M9368">
        <v>468.67</v>
      </c>
      <c r="N9368">
        <f t="shared" si="146"/>
        <v>0</v>
      </c>
    </row>
    <row r="9369" spans="1:14" x14ac:dyDescent="0.2">
      <c r="A9369" t="s">
        <v>9654</v>
      </c>
      <c r="B9369" t="s">
        <v>35103</v>
      </c>
      <c r="I9369" t="s">
        <v>20</v>
      </c>
      <c r="J9369">
        <v>419.52</v>
      </c>
      <c r="M9369">
        <v>419.52</v>
      </c>
      <c r="N9369">
        <f t="shared" si="146"/>
        <v>0</v>
      </c>
    </row>
    <row r="9370" spans="1:14" x14ac:dyDescent="0.2">
      <c r="A9370" t="s">
        <v>9655</v>
      </c>
      <c r="B9370" t="s">
        <v>35103</v>
      </c>
      <c r="I9370" t="s">
        <v>20</v>
      </c>
      <c r="J9370">
        <v>396.1</v>
      </c>
      <c r="M9370">
        <v>396.1</v>
      </c>
      <c r="N9370">
        <f t="shared" si="146"/>
        <v>0</v>
      </c>
    </row>
    <row r="9371" spans="1:14" x14ac:dyDescent="0.2">
      <c r="A9371" t="s">
        <v>9656</v>
      </c>
      <c r="B9371" t="s">
        <v>35104</v>
      </c>
      <c r="I9371" t="s">
        <v>20</v>
      </c>
      <c r="J9371">
        <v>481.53</v>
      </c>
      <c r="M9371">
        <v>481.53</v>
      </c>
      <c r="N9371">
        <f t="shared" si="146"/>
        <v>0</v>
      </c>
    </row>
    <row r="9372" spans="1:14" x14ac:dyDescent="0.2">
      <c r="A9372" t="s">
        <v>9657</v>
      </c>
      <c r="B9372" t="s">
        <v>35104</v>
      </c>
      <c r="I9372" t="s">
        <v>20</v>
      </c>
      <c r="J9372">
        <v>457.7</v>
      </c>
      <c r="M9372">
        <v>457.7</v>
      </c>
      <c r="N9372">
        <f t="shared" si="146"/>
        <v>0</v>
      </c>
    </row>
    <row r="9373" spans="1:14" x14ac:dyDescent="0.2">
      <c r="A9373" t="s">
        <v>9658</v>
      </c>
      <c r="B9373" t="s">
        <v>35105</v>
      </c>
      <c r="I9373" t="s">
        <v>3</v>
      </c>
      <c r="J9373">
        <v>54.23</v>
      </c>
      <c r="M9373">
        <v>54.23</v>
      </c>
      <c r="N9373">
        <f t="shared" si="146"/>
        <v>0</v>
      </c>
    </row>
    <row r="9374" spans="1:14" x14ac:dyDescent="0.2">
      <c r="A9374" t="s">
        <v>9659</v>
      </c>
      <c r="B9374" t="s">
        <v>35105</v>
      </c>
      <c r="I9374" t="s">
        <v>3</v>
      </c>
      <c r="J9374">
        <v>49.63</v>
      </c>
      <c r="M9374">
        <v>49.63</v>
      </c>
      <c r="N9374">
        <f t="shared" si="146"/>
        <v>0</v>
      </c>
    </row>
    <row r="9375" spans="1:14" x14ac:dyDescent="0.2">
      <c r="A9375" t="s">
        <v>9660</v>
      </c>
      <c r="B9375" t="s">
        <v>35106</v>
      </c>
      <c r="I9375" t="s">
        <v>3</v>
      </c>
      <c r="J9375">
        <v>55.57</v>
      </c>
      <c r="M9375">
        <v>55.57</v>
      </c>
      <c r="N9375">
        <f t="shared" si="146"/>
        <v>0</v>
      </c>
    </row>
    <row r="9376" spans="1:14" x14ac:dyDescent="0.2">
      <c r="A9376" t="s">
        <v>9661</v>
      </c>
      <c r="B9376" t="s">
        <v>35106</v>
      </c>
      <c r="I9376" t="s">
        <v>3</v>
      </c>
      <c r="J9376">
        <v>50.97</v>
      </c>
      <c r="M9376">
        <v>50.97</v>
      </c>
      <c r="N9376">
        <f t="shared" si="146"/>
        <v>0</v>
      </c>
    </row>
    <row r="9377" spans="1:14" x14ac:dyDescent="0.2">
      <c r="A9377" t="s">
        <v>9662</v>
      </c>
      <c r="B9377" t="s">
        <v>35107</v>
      </c>
      <c r="I9377" t="s">
        <v>3</v>
      </c>
      <c r="J9377">
        <v>56.67</v>
      </c>
      <c r="M9377">
        <v>56.67</v>
      </c>
      <c r="N9377">
        <f t="shared" si="146"/>
        <v>0</v>
      </c>
    </row>
    <row r="9378" spans="1:14" x14ac:dyDescent="0.2">
      <c r="A9378" t="s">
        <v>9663</v>
      </c>
      <c r="B9378" t="s">
        <v>35107</v>
      </c>
      <c r="I9378" t="s">
        <v>3</v>
      </c>
      <c r="J9378">
        <v>52.07</v>
      </c>
      <c r="M9378">
        <v>52.07</v>
      </c>
      <c r="N9378">
        <f t="shared" si="146"/>
        <v>0</v>
      </c>
    </row>
    <row r="9379" spans="1:14" x14ac:dyDescent="0.2">
      <c r="A9379" t="s">
        <v>9664</v>
      </c>
      <c r="B9379" t="s">
        <v>35108</v>
      </c>
      <c r="I9379" t="s">
        <v>3</v>
      </c>
      <c r="J9379">
        <v>58.28</v>
      </c>
      <c r="M9379">
        <v>58.28</v>
      </c>
      <c r="N9379">
        <f t="shared" si="146"/>
        <v>0</v>
      </c>
    </row>
    <row r="9380" spans="1:14" x14ac:dyDescent="0.2">
      <c r="A9380" t="s">
        <v>9665</v>
      </c>
      <c r="B9380" t="s">
        <v>35108</v>
      </c>
      <c r="I9380" t="s">
        <v>3</v>
      </c>
      <c r="J9380">
        <v>53.68</v>
      </c>
      <c r="M9380">
        <v>53.68</v>
      </c>
      <c r="N9380">
        <f t="shared" si="146"/>
        <v>0</v>
      </c>
    </row>
    <row r="9381" spans="1:14" x14ac:dyDescent="0.2">
      <c r="A9381" t="s">
        <v>9666</v>
      </c>
      <c r="B9381" t="s">
        <v>35109</v>
      </c>
      <c r="I9381" t="s">
        <v>3</v>
      </c>
      <c r="J9381">
        <v>63.24</v>
      </c>
      <c r="M9381">
        <v>63.24</v>
      </c>
      <c r="N9381">
        <f t="shared" si="146"/>
        <v>0</v>
      </c>
    </row>
    <row r="9382" spans="1:14" x14ac:dyDescent="0.2">
      <c r="A9382" t="s">
        <v>9667</v>
      </c>
      <c r="B9382" t="s">
        <v>35109</v>
      </c>
      <c r="I9382" t="s">
        <v>3</v>
      </c>
      <c r="J9382">
        <v>58.64</v>
      </c>
      <c r="M9382">
        <v>58.64</v>
      </c>
      <c r="N9382">
        <f t="shared" si="146"/>
        <v>0</v>
      </c>
    </row>
    <row r="9383" spans="1:14" x14ac:dyDescent="0.2">
      <c r="A9383" t="s">
        <v>9668</v>
      </c>
      <c r="B9383" t="s">
        <v>35110</v>
      </c>
      <c r="I9383" t="s">
        <v>3</v>
      </c>
      <c r="J9383">
        <v>65.19</v>
      </c>
      <c r="M9383">
        <v>65.19</v>
      </c>
      <c r="N9383">
        <f t="shared" si="146"/>
        <v>0</v>
      </c>
    </row>
    <row r="9384" spans="1:14" x14ac:dyDescent="0.2">
      <c r="A9384" t="s">
        <v>9669</v>
      </c>
      <c r="B9384" t="s">
        <v>35110</v>
      </c>
      <c r="I9384" t="s">
        <v>3</v>
      </c>
      <c r="J9384">
        <v>60.59</v>
      </c>
      <c r="M9384">
        <v>60.59</v>
      </c>
      <c r="N9384">
        <f t="shared" si="146"/>
        <v>0</v>
      </c>
    </row>
    <row r="9385" spans="1:14" x14ac:dyDescent="0.2">
      <c r="A9385" t="s">
        <v>9670</v>
      </c>
      <c r="B9385" t="s">
        <v>35111</v>
      </c>
      <c r="I9385" t="s">
        <v>3</v>
      </c>
      <c r="J9385">
        <v>66.78</v>
      </c>
      <c r="M9385">
        <v>66.78</v>
      </c>
      <c r="N9385">
        <f t="shared" si="146"/>
        <v>0</v>
      </c>
    </row>
    <row r="9386" spans="1:14" x14ac:dyDescent="0.2">
      <c r="A9386" t="s">
        <v>9671</v>
      </c>
      <c r="B9386" t="s">
        <v>35111</v>
      </c>
      <c r="I9386" t="s">
        <v>3</v>
      </c>
      <c r="J9386">
        <v>62.18</v>
      </c>
      <c r="M9386">
        <v>62.18</v>
      </c>
      <c r="N9386">
        <f t="shared" si="146"/>
        <v>0</v>
      </c>
    </row>
    <row r="9387" spans="1:14" x14ac:dyDescent="0.2">
      <c r="A9387" t="s">
        <v>9672</v>
      </c>
      <c r="B9387" t="s">
        <v>35112</v>
      </c>
      <c r="I9387" t="s">
        <v>3</v>
      </c>
      <c r="J9387">
        <v>69.13</v>
      </c>
      <c r="M9387">
        <v>69.13</v>
      </c>
      <c r="N9387">
        <f t="shared" si="146"/>
        <v>0</v>
      </c>
    </row>
    <row r="9388" spans="1:14" x14ac:dyDescent="0.2">
      <c r="A9388" t="s">
        <v>9673</v>
      </c>
      <c r="B9388" t="s">
        <v>35112</v>
      </c>
      <c r="I9388" t="s">
        <v>3</v>
      </c>
      <c r="J9388">
        <v>64.53</v>
      </c>
      <c r="M9388">
        <v>64.53</v>
      </c>
      <c r="N9388">
        <f t="shared" si="146"/>
        <v>0</v>
      </c>
    </row>
    <row r="9389" spans="1:14" x14ac:dyDescent="0.2">
      <c r="A9389" t="s">
        <v>9674</v>
      </c>
      <c r="B9389" t="s">
        <v>35113</v>
      </c>
      <c r="I9389" t="s">
        <v>3</v>
      </c>
      <c r="J9389">
        <v>74.040000000000006</v>
      </c>
      <c r="M9389">
        <v>74.040000000000006</v>
      </c>
      <c r="N9389">
        <f t="shared" si="146"/>
        <v>0</v>
      </c>
    </row>
    <row r="9390" spans="1:14" x14ac:dyDescent="0.2">
      <c r="A9390" t="s">
        <v>9675</v>
      </c>
      <c r="B9390" t="s">
        <v>35113</v>
      </c>
      <c r="I9390" t="s">
        <v>3</v>
      </c>
      <c r="J9390">
        <v>69.45</v>
      </c>
      <c r="M9390">
        <v>69.45</v>
      </c>
      <c r="N9390">
        <f t="shared" si="146"/>
        <v>0</v>
      </c>
    </row>
    <row r="9391" spans="1:14" x14ac:dyDescent="0.2">
      <c r="A9391" t="s">
        <v>9676</v>
      </c>
      <c r="B9391" t="s">
        <v>35114</v>
      </c>
      <c r="I9391" t="s">
        <v>3</v>
      </c>
      <c r="J9391">
        <v>76.72</v>
      </c>
      <c r="M9391">
        <v>76.72</v>
      </c>
      <c r="N9391">
        <f t="shared" si="146"/>
        <v>0</v>
      </c>
    </row>
    <row r="9392" spans="1:14" x14ac:dyDescent="0.2">
      <c r="A9392" t="s">
        <v>9677</v>
      </c>
      <c r="B9392" t="s">
        <v>35114</v>
      </c>
      <c r="I9392" t="s">
        <v>3</v>
      </c>
      <c r="J9392">
        <v>72.12</v>
      </c>
      <c r="M9392">
        <v>72.12</v>
      </c>
      <c r="N9392">
        <f t="shared" si="146"/>
        <v>0</v>
      </c>
    </row>
    <row r="9393" spans="1:14" x14ac:dyDescent="0.2">
      <c r="A9393" t="s">
        <v>9678</v>
      </c>
      <c r="B9393" t="s">
        <v>35115</v>
      </c>
      <c r="I9393" t="s">
        <v>3</v>
      </c>
      <c r="J9393">
        <v>78.92</v>
      </c>
      <c r="M9393">
        <v>78.92</v>
      </c>
      <c r="N9393">
        <f t="shared" si="146"/>
        <v>0</v>
      </c>
    </row>
    <row r="9394" spans="1:14" x14ac:dyDescent="0.2">
      <c r="A9394" t="s">
        <v>9679</v>
      </c>
      <c r="B9394" t="s">
        <v>35115</v>
      </c>
      <c r="I9394" t="s">
        <v>3</v>
      </c>
      <c r="J9394">
        <v>74.319999999999993</v>
      </c>
      <c r="M9394">
        <v>74.319999999999993</v>
      </c>
      <c r="N9394">
        <f t="shared" si="146"/>
        <v>0</v>
      </c>
    </row>
    <row r="9395" spans="1:14" x14ac:dyDescent="0.2">
      <c r="A9395" t="s">
        <v>9680</v>
      </c>
      <c r="B9395" t="s">
        <v>35116</v>
      </c>
      <c r="I9395" t="s">
        <v>3</v>
      </c>
      <c r="J9395">
        <v>82.14</v>
      </c>
      <c r="M9395">
        <v>82.14</v>
      </c>
      <c r="N9395">
        <f t="shared" si="146"/>
        <v>0</v>
      </c>
    </row>
    <row r="9396" spans="1:14" x14ac:dyDescent="0.2">
      <c r="A9396" t="s">
        <v>9681</v>
      </c>
      <c r="B9396" t="s">
        <v>35116</v>
      </c>
      <c r="I9396" t="s">
        <v>3</v>
      </c>
      <c r="J9396">
        <v>77.55</v>
      </c>
      <c r="M9396">
        <v>77.55</v>
      </c>
      <c r="N9396">
        <f t="shared" si="146"/>
        <v>0</v>
      </c>
    </row>
    <row r="9397" spans="1:14" x14ac:dyDescent="0.2">
      <c r="A9397" t="s">
        <v>9682</v>
      </c>
      <c r="B9397" t="s">
        <v>35117</v>
      </c>
      <c r="I9397" t="s">
        <v>3</v>
      </c>
      <c r="J9397">
        <v>36.35</v>
      </c>
      <c r="M9397">
        <v>36.35</v>
      </c>
      <c r="N9397">
        <f t="shared" si="146"/>
        <v>0</v>
      </c>
    </row>
    <row r="9398" spans="1:14" x14ac:dyDescent="0.2">
      <c r="A9398" t="s">
        <v>9683</v>
      </c>
      <c r="B9398" t="s">
        <v>35117</v>
      </c>
      <c r="I9398" t="s">
        <v>3</v>
      </c>
      <c r="J9398">
        <v>32.74</v>
      </c>
      <c r="M9398">
        <v>32.74</v>
      </c>
      <c r="N9398">
        <f t="shared" si="146"/>
        <v>0</v>
      </c>
    </row>
    <row r="9399" spans="1:14" x14ac:dyDescent="0.2">
      <c r="A9399" t="s">
        <v>9684</v>
      </c>
      <c r="B9399" t="s">
        <v>35118</v>
      </c>
      <c r="I9399" t="s">
        <v>3</v>
      </c>
      <c r="J9399">
        <v>293.36</v>
      </c>
      <c r="M9399">
        <v>293.36</v>
      </c>
      <c r="N9399">
        <f t="shared" si="146"/>
        <v>0</v>
      </c>
    </row>
    <row r="9400" spans="1:14" x14ac:dyDescent="0.2">
      <c r="A9400" t="s">
        <v>9685</v>
      </c>
      <c r="B9400" t="s">
        <v>35118</v>
      </c>
      <c r="I9400" t="s">
        <v>3</v>
      </c>
      <c r="J9400">
        <v>263.33999999999997</v>
      </c>
      <c r="M9400">
        <v>263.33999999999997</v>
      </c>
      <c r="N9400">
        <f t="shared" si="146"/>
        <v>0</v>
      </c>
    </row>
    <row r="9401" spans="1:14" x14ac:dyDescent="0.2">
      <c r="A9401" t="s">
        <v>9686</v>
      </c>
      <c r="B9401" t="s">
        <v>35119</v>
      </c>
      <c r="I9401" t="s">
        <v>3</v>
      </c>
      <c r="J9401">
        <v>397.78</v>
      </c>
      <c r="M9401">
        <v>397.78</v>
      </c>
      <c r="N9401">
        <f t="shared" si="146"/>
        <v>0</v>
      </c>
    </row>
    <row r="9402" spans="1:14" x14ac:dyDescent="0.2">
      <c r="A9402" t="s">
        <v>9687</v>
      </c>
      <c r="B9402" t="s">
        <v>35119</v>
      </c>
      <c r="I9402" t="s">
        <v>3</v>
      </c>
      <c r="J9402">
        <v>367.75</v>
      </c>
      <c r="M9402">
        <v>367.75</v>
      </c>
      <c r="N9402">
        <f t="shared" si="146"/>
        <v>0</v>
      </c>
    </row>
    <row r="9403" spans="1:14" x14ac:dyDescent="0.2">
      <c r="A9403" t="s">
        <v>9688</v>
      </c>
      <c r="B9403" t="s">
        <v>35120</v>
      </c>
      <c r="I9403" t="s">
        <v>3</v>
      </c>
      <c r="J9403">
        <v>67.430000000000007</v>
      </c>
      <c r="M9403">
        <v>67.430000000000007</v>
      </c>
      <c r="N9403">
        <f t="shared" si="146"/>
        <v>0</v>
      </c>
    </row>
    <row r="9404" spans="1:14" x14ac:dyDescent="0.2">
      <c r="A9404" t="s">
        <v>9689</v>
      </c>
      <c r="B9404" t="s">
        <v>35120</v>
      </c>
      <c r="I9404" t="s">
        <v>3</v>
      </c>
      <c r="J9404">
        <v>61.03</v>
      </c>
      <c r="M9404">
        <v>61.03</v>
      </c>
      <c r="N9404">
        <f t="shared" si="146"/>
        <v>0</v>
      </c>
    </row>
    <row r="9405" spans="1:14" x14ac:dyDescent="0.2">
      <c r="A9405" t="s">
        <v>9690</v>
      </c>
      <c r="B9405" t="s">
        <v>35121</v>
      </c>
      <c r="I9405" t="s">
        <v>3</v>
      </c>
      <c r="J9405">
        <v>75.53</v>
      </c>
      <c r="M9405">
        <v>75.53</v>
      </c>
      <c r="N9405">
        <f t="shared" si="146"/>
        <v>0</v>
      </c>
    </row>
    <row r="9406" spans="1:14" x14ac:dyDescent="0.2">
      <c r="A9406" t="s">
        <v>9691</v>
      </c>
      <c r="B9406" t="s">
        <v>35121</v>
      </c>
      <c r="I9406" t="s">
        <v>3</v>
      </c>
      <c r="J9406">
        <v>69.14</v>
      </c>
      <c r="M9406">
        <v>69.14</v>
      </c>
      <c r="N9406">
        <f t="shared" si="146"/>
        <v>0</v>
      </c>
    </row>
    <row r="9407" spans="1:14" x14ac:dyDescent="0.2">
      <c r="A9407" t="s">
        <v>9692</v>
      </c>
      <c r="B9407" t="s">
        <v>35122</v>
      </c>
      <c r="I9407" t="s">
        <v>3</v>
      </c>
      <c r="J9407">
        <v>86.3</v>
      </c>
      <c r="M9407">
        <v>86.3</v>
      </c>
      <c r="N9407">
        <f t="shared" si="146"/>
        <v>0</v>
      </c>
    </row>
    <row r="9408" spans="1:14" x14ac:dyDescent="0.2">
      <c r="A9408" t="s">
        <v>9693</v>
      </c>
      <c r="B9408" t="s">
        <v>35122</v>
      </c>
      <c r="I9408" t="s">
        <v>3</v>
      </c>
      <c r="J9408">
        <v>79.900000000000006</v>
      </c>
      <c r="M9408">
        <v>79.900000000000006</v>
      </c>
      <c r="N9408">
        <f t="shared" si="146"/>
        <v>0</v>
      </c>
    </row>
    <row r="9409" spans="1:14" x14ac:dyDescent="0.2">
      <c r="A9409" t="s">
        <v>9694</v>
      </c>
      <c r="B9409" t="s">
        <v>35123</v>
      </c>
      <c r="I9409" t="s">
        <v>3</v>
      </c>
      <c r="J9409">
        <v>100.43</v>
      </c>
      <c r="M9409">
        <v>100.43</v>
      </c>
      <c r="N9409">
        <f t="shared" si="146"/>
        <v>0</v>
      </c>
    </row>
    <row r="9410" spans="1:14" x14ac:dyDescent="0.2">
      <c r="A9410" t="s">
        <v>9695</v>
      </c>
      <c r="B9410" t="s">
        <v>35123</v>
      </c>
      <c r="I9410" t="s">
        <v>3</v>
      </c>
      <c r="J9410">
        <v>94.03</v>
      </c>
      <c r="M9410">
        <v>94.03</v>
      </c>
      <c r="N9410">
        <f t="shared" si="146"/>
        <v>0</v>
      </c>
    </row>
    <row r="9411" spans="1:14" x14ac:dyDescent="0.2">
      <c r="A9411" t="s">
        <v>9696</v>
      </c>
      <c r="B9411" t="s">
        <v>35124</v>
      </c>
      <c r="I9411" t="s">
        <v>3</v>
      </c>
      <c r="J9411">
        <v>124.8</v>
      </c>
      <c r="M9411">
        <v>124.8</v>
      </c>
      <c r="N9411">
        <f t="shared" si="146"/>
        <v>0</v>
      </c>
    </row>
    <row r="9412" spans="1:14" x14ac:dyDescent="0.2">
      <c r="A9412" t="s">
        <v>9697</v>
      </c>
      <c r="B9412" t="s">
        <v>35124</v>
      </c>
      <c r="I9412" t="s">
        <v>3</v>
      </c>
      <c r="J9412">
        <v>114.1</v>
      </c>
      <c r="M9412">
        <v>114.1</v>
      </c>
      <c r="N9412">
        <f t="shared" ref="N9412:N9475" si="147">J9412-M9412</f>
        <v>0</v>
      </c>
    </row>
    <row r="9413" spans="1:14" x14ac:dyDescent="0.2">
      <c r="A9413" t="s">
        <v>9698</v>
      </c>
      <c r="B9413" t="s">
        <v>35125</v>
      </c>
      <c r="I9413" t="s">
        <v>3</v>
      </c>
      <c r="J9413">
        <v>111.71</v>
      </c>
      <c r="M9413">
        <v>111.71</v>
      </c>
      <c r="N9413">
        <f t="shared" si="147"/>
        <v>0</v>
      </c>
    </row>
    <row r="9414" spans="1:14" x14ac:dyDescent="0.2">
      <c r="A9414" t="s">
        <v>9699</v>
      </c>
      <c r="B9414" t="s">
        <v>35125</v>
      </c>
      <c r="I9414" t="s">
        <v>3</v>
      </c>
      <c r="J9414">
        <v>101</v>
      </c>
      <c r="M9414">
        <v>101</v>
      </c>
      <c r="N9414">
        <f t="shared" si="147"/>
        <v>0</v>
      </c>
    </row>
    <row r="9415" spans="1:14" x14ac:dyDescent="0.2">
      <c r="A9415" t="s">
        <v>9700</v>
      </c>
      <c r="B9415" t="s">
        <v>35126</v>
      </c>
      <c r="I9415" t="s">
        <v>3</v>
      </c>
      <c r="J9415">
        <v>73.48</v>
      </c>
      <c r="M9415">
        <v>73.48</v>
      </c>
      <c r="N9415">
        <f t="shared" si="147"/>
        <v>0</v>
      </c>
    </row>
    <row r="9416" spans="1:14" x14ac:dyDescent="0.2">
      <c r="A9416" t="s">
        <v>9701</v>
      </c>
      <c r="B9416" t="s">
        <v>35126</v>
      </c>
      <c r="I9416" t="s">
        <v>3</v>
      </c>
      <c r="J9416">
        <v>67.37</v>
      </c>
      <c r="M9416">
        <v>67.37</v>
      </c>
      <c r="N9416">
        <f t="shared" si="147"/>
        <v>0</v>
      </c>
    </row>
    <row r="9417" spans="1:14" x14ac:dyDescent="0.2">
      <c r="A9417" t="s">
        <v>9702</v>
      </c>
      <c r="B9417" t="s">
        <v>35127</v>
      </c>
      <c r="I9417" t="s">
        <v>3</v>
      </c>
      <c r="J9417">
        <v>201.05</v>
      </c>
      <c r="M9417">
        <v>201.05</v>
      </c>
      <c r="N9417">
        <f t="shared" si="147"/>
        <v>0</v>
      </c>
    </row>
    <row r="9418" spans="1:14" x14ac:dyDescent="0.2">
      <c r="A9418" t="s">
        <v>9703</v>
      </c>
      <c r="B9418" t="s">
        <v>35127</v>
      </c>
      <c r="I9418" t="s">
        <v>3</v>
      </c>
      <c r="J9418">
        <v>191.72</v>
      </c>
      <c r="M9418">
        <v>191.72</v>
      </c>
      <c r="N9418">
        <f t="shared" si="147"/>
        <v>0</v>
      </c>
    </row>
    <row r="9419" spans="1:14" x14ac:dyDescent="0.2">
      <c r="A9419" t="s">
        <v>9704</v>
      </c>
      <c r="B9419" t="s">
        <v>35128</v>
      </c>
      <c r="I9419" t="s">
        <v>3</v>
      </c>
      <c r="J9419">
        <v>149.84</v>
      </c>
      <c r="M9419">
        <v>149.84</v>
      </c>
      <c r="N9419">
        <f t="shared" si="147"/>
        <v>0</v>
      </c>
    </row>
    <row r="9420" spans="1:14" x14ac:dyDescent="0.2">
      <c r="A9420" t="s">
        <v>9705</v>
      </c>
      <c r="B9420" t="s">
        <v>35128</v>
      </c>
      <c r="I9420" t="s">
        <v>3</v>
      </c>
      <c r="J9420">
        <v>139.11000000000001</v>
      </c>
      <c r="M9420">
        <v>139.11000000000001</v>
      </c>
      <c r="N9420">
        <f t="shared" si="147"/>
        <v>0</v>
      </c>
    </row>
    <row r="9421" spans="1:14" x14ac:dyDescent="0.2">
      <c r="A9421" t="s">
        <v>9706</v>
      </c>
      <c r="B9421" t="s">
        <v>35129</v>
      </c>
      <c r="I9421" t="s">
        <v>3</v>
      </c>
      <c r="J9421">
        <v>35.630000000000003</v>
      </c>
      <c r="M9421">
        <v>35.630000000000003</v>
      </c>
      <c r="N9421">
        <f t="shared" si="147"/>
        <v>0</v>
      </c>
    </row>
    <row r="9422" spans="1:14" x14ac:dyDescent="0.2">
      <c r="A9422" t="s">
        <v>9707</v>
      </c>
      <c r="B9422" t="s">
        <v>35129</v>
      </c>
      <c r="I9422" t="s">
        <v>3</v>
      </c>
      <c r="J9422">
        <v>32.729999999999997</v>
      </c>
      <c r="M9422">
        <v>32.729999999999997</v>
      </c>
      <c r="N9422">
        <f t="shared" si="147"/>
        <v>0</v>
      </c>
    </row>
    <row r="9423" spans="1:14" x14ac:dyDescent="0.2">
      <c r="A9423" t="s">
        <v>9708</v>
      </c>
      <c r="B9423" t="s">
        <v>35130</v>
      </c>
      <c r="I9423" t="s">
        <v>20</v>
      </c>
      <c r="J9423">
        <v>66.760000000000005</v>
      </c>
      <c r="M9423">
        <v>66.760000000000005</v>
      </c>
      <c r="N9423">
        <f t="shared" si="147"/>
        <v>0</v>
      </c>
    </row>
    <row r="9424" spans="1:14" x14ac:dyDescent="0.2">
      <c r="A9424" t="s">
        <v>9709</v>
      </c>
      <c r="B9424" t="s">
        <v>35130</v>
      </c>
      <c r="I9424" t="s">
        <v>20</v>
      </c>
      <c r="J9424">
        <v>62.91</v>
      </c>
      <c r="M9424">
        <v>62.91</v>
      </c>
      <c r="N9424">
        <f t="shared" si="147"/>
        <v>0</v>
      </c>
    </row>
    <row r="9425" spans="1:14" x14ac:dyDescent="0.2">
      <c r="A9425" t="s">
        <v>9710</v>
      </c>
      <c r="B9425" t="s">
        <v>35131</v>
      </c>
      <c r="I9425" t="s">
        <v>20</v>
      </c>
      <c r="J9425">
        <v>12.32</v>
      </c>
      <c r="M9425">
        <v>12.32</v>
      </c>
      <c r="N9425">
        <f t="shared" si="147"/>
        <v>0</v>
      </c>
    </row>
    <row r="9426" spans="1:14" x14ac:dyDescent="0.2">
      <c r="A9426" t="s">
        <v>9711</v>
      </c>
      <c r="B9426" t="s">
        <v>35131</v>
      </c>
      <c r="I9426" t="s">
        <v>20</v>
      </c>
      <c r="J9426">
        <v>11.34</v>
      </c>
      <c r="M9426">
        <v>11.34</v>
      </c>
      <c r="N9426">
        <f t="shared" si="147"/>
        <v>0</v>
      </c>
    </row>
    <row r="9427" spans="1:14" x14ac:dyDescent="0.2">
      <c r="A9427" t="s">
        <v>9712</v>
      </c>
      <c r="B9427" t="s">
        <v>35132</v>
      </c>
      <c r="I9427" t="s">
        <v>20</v>
      </c>
      <c r="J9427">
        <v>15.87</v>
      </c>
      <c r="M9427">
        <v>15.87</v>
      </c>
      <c r="N9427">
        <f t="shared" si="147"/>
        <v>0</v>
      </c>
    </row>
    <row r="9428" spans="1:14" x14ac:dyDescent="0.2">
      <c r="A9428" t="s">
        <v>9713</v>
      </c>
      <c r="B9428" t="s">
        <v>35132</v>
      </c>
      <c r="I9428" t="s">
        <v>20</v>
      </c>
      <c r="J9428">
        <v>14.81</v>
      </c>
      <c r="M9428">
        <v>14.81</v>
      </c>
      <c r="N9428">
        <f t="shared" si="147"/>
        <v>0</v>
      </c>
    </row>
    <row r="9429" spans="1:14" x14ac:dyDescent="0.2">
      <c r="A9429" t="s">
        <v>9714</v>
      </c>
      <c r="B9429" t="s">
        <v>35133</v>
      </c>
      <c r="I9429" t="s">
        <v>20</v>
      </c>
      <c r="J9429">
        <v>18.329999999999998</v>
      </c>
      <c r="M9429">
        <v>18.329999999999998</v>
      </c>
      <c r="N9429">
        <f t="shared" si="147"/>
        <v>0</v>
      </c>
    </row>
    <row r="9430" spans="1:14" x14ac:dyDescent="0.2">
      <c r="A9430" t="s">
        <v>9715</v>
      </c>
      <c r="B9430" t="s">
        <v>35133</v>
      </c>
      <c r="I9430" t="s">
        <v>20</v>
      </c>
      <c r="J9430">
        <v>17.100000000000001</v>
      </c>
      <c r="M9430">
        <v>17.100000000000001</v>
      </c>
      <c r="N9430">
        <f t="shared" si="147"/>
        <v>0</v>
      </c>
    </row>
    <row r="9431" spans="1:14" x14ac:dyDescent="0.2">
      <c r="A9431" t="s">
        <v>9716</v>
      </c>
      <c r="B9431" t="s">
        <v>35134</v>
      </c>
      <c r="I9431" t="s">
        <v>20</v>
      </c>
      <c r="J9431">
        <v>24.43</v>
      </c>
      <c r="M9431">
        <v>24.43</v>
      </c>
      <c r="N9431">
        <f t="shared" si="147"/>
        <v>0</v>
      </c>
    </row>
    <row r="9432" spans="1:14" x14ac:dyDescent="0.2">
      <c r="A9432" t="s">
        <v>9717</v>
      </c>
      <c r="B9432" t="s">
        <v>35134</v>
      </c>
      <c r="I9432" t="s">
        <v>20</v>
      </c>
      <c r="J9432">
        <v>22.79</v>
      </c>
      <c r="M9432">
        <v>22.79</v>
      </c>
      <c r="N9432">
        <f t="shared" si="147"/>
        <v>0</v>
      </c>
    </row>
    <row r="9433" spans="1:14" x14ac:dyDescent="0.2">
      <c r="A9433" t="s">
        <v>9718</v>
      </c>
      <c r="B9433" t="s">
        <v>35135</v>
      </c>
      <c r="I9433" t="s">
        <v>3</v>
      </c>
      <c r="J9433">
        <v>96.46</v>
      </c>
      <c r="M9433">
        <v>96.46</v>
      </c>
      <c r="N9433">
        <f t="shared" si="147"/>
        <v>0</v>
      </c>
    </row>
    <row r="9434" spans="1:14" x14ac:dyDescent="0.2">
      <c r="A9434" t="s">
        <v>9719</v>
      </c>
      <c r="B9434" t="s">
        <v>35135</v>
      </c>
      <c r="I9434" t="s">
        <v>3</v>
      </c>
      <c r="J9434">
        <v>89.33</v>
      </c>
      <c r="M9434">
        <v>89.33</v>
      </c>
      <c r="N9434">
        <f t="shared" si="147"/>
        <v>0</v>
      </c>
    </row>
    <row r="9435" spans="1:14" x14ac:dyDescent="0.2">
      <c r="A9435" t="s">
        <v>9720</v>
      </c>
      <c r="B9435" t="s">
        <v>35136</v>
      </c>
      <c r="I9435" t="s">
        <v>20</v>
      </c>
      <c r="J9435">
        <v>3643.45</v>
      </c>
      <c r="M9435">
        <v>3643.45</v>
      </c>
      <c r="N9435">
        <f t="shared" si="147"/>
        <v>0</v>
      </c>
    </row>
    <row r="9436" spans="1:14" x14ac:dyDescent="0.2">
      <c r="A9436" t="s">
        <v>9721</v>
      </c>
      <c r="B9436" t="s">
        <v>35136</v>
      </c>
      <c r="I9436" t="s">
        <v>20</v>
      </c>
      <c r="J9436">
        <v>3585.98</v>
      </c>
      <c r="M9436">
        <v>3585.98</v>
      </c>
      <c r="N9436">
        <f t="shared" si="147"/>
        <v>0</v>
      </c>
    </row>
    <row r="9437" spans="1:14" x14ac:dyDescent="0.2">
      <c r="A9437" t="s">
        <v>9722</v>
      </c>
      <c r="B9437" t="s">
        <v>35137</v>
      </c>
      <c r="I9437" t="s">
        <v>3</v>
      </c>
      <c r="J9437">
        <v>166.51</v>
      </c>
      <c r="M9437">
        <v>166.51</v>
      </c>
      <c r="N9437">
        <f t="shared" si="147"/>
        <v>0</v>
      </c>
    </row>
    <row r="9438" spans="1:14" x14ac:dyDescent="0.2">
      <c r="A9438" t="s">
        <v>9723</v>
      </c>
      <c r="B9438" t="s">
        <v>35137</v>
      </c>
      <c r="I9438" t="s">
        <v>3</v>
      </c>
      <c r="J9438">
        <v>157.16</v>
      </c>
      <c r="M9438">
        <v>157.16</v>
      </c>
      <c r="N9438">
        <f t="shared" si="147"/>
        <v>0</v>
      </c>
    </row>
    <row r="9439" spans="1:14" x14ac:dyDescent="0.2">
      <c r="A9439" t="s">
        <v>9724</v>
      </c>
      <c r="B9439" t="s">
        <v>35138</v>
      </c>
      <c r="I9439" t="s">
        <v>3</v>
      </c>
      <c r="J9439">
        <v>17.12</v>
      </c>
      <c r="M9439">
        <v>17.12</v>
      </c>
      <c r="N9439">
        <f t="shared" si="147"/>
        <v>0</v>
      </c>
    </row>
    <row r="9440" spans="1:14" x14ac:dyDescent="0.2">
      <c r="A9440" t="s">
        <v>9725</v>
      </c>
      <c r="B9440" t="s">
        <v>35138</v>
      </c>
      <c r="I9440" t="s">
        <v>3</v>
      </c>
      <c r="J9440">
        <v>16.25</v>
      </c>
      <c r="M9440">
        <v>16.25</v>
      </c>
      <c r="N9440">
        <f t="shared" si="147"/>
        <v>0</v>
      </c>
    </row>
    <row r="9441" spans="1:14" x14ac:dyDescent="0.2">
      <c r="A9441" t="s">
        <v>9726</v>
      </c>
      <c r="B9441" t="s">
        <v>35139</v>
      </c>
      <c r="I9441" t="s">
        <v>3</v>
      </c>
      <c r="J9441">
        <v>15.69</v>
      </c>
      <c r="M9441">
        <v>15.69</v>
      </c>
      <c r="N9441">
        <f t="shared" si="147"/>
        <v>0</v>
      </c>
    </row>
    <row r="9442" spans="1:14" x14ac:dyDescent="0.2">
      <c r="A9442" t="s">
        <v>9727</v>
      </c>
      <c r="B9442" t="s">
        <v>35139</v>
      </c>
      <c r="I9442" t="s">
        <v>3</v>
      </c>
      <c r="J9442">
        <v>14.82</v>
      </c>
      <c r="M9442">
        <v>14.82</v>
      </c>
      <c r="N9442">
        <f t="shared" si="147"/>
        <v>0</v>
      </c>
    </row>
    <row r="9443" spans="1:14" x14ac:dyDescent="0.2">
      <c r="A9443" t="s">
        <v>9728</v>
      </c>
      <c r="B9443" t="s">
        <v>35140</v>
      </c>
      <c r="I9443" t="s">
        <v>3</v>
      </c>
      <c r="J9443">
        <v>40.08</v>
      </c>
      <c r="M9443">
        <v>40.08</v>
      </c>
      <c r="N9443">
        <f t="shared" si="147"/>
        <v>0</v>
      </c>
    </row>
    <row r="9444" spans="1:14" x14ac:dyDescent="0.2">
      <c r="A9444" t="s">
        <v>9729</v>
      </c>
      <c r="B9444" t="s">
        <v>35140</v>
      </c>
      <c r="I9444" t="s">
        <v>3</v>
      </c>
      <c r="J9444">
        <v>37.21</v>
      </c>
      <c r="M9444">
        <v>37.21</v>
      </c>
      <c r="N9444">
        <f t="shared" si="147"/>
        <v>0</v>
      </c>
    </row>
    <row r="9445" spans="1:14" x14ac:dyDescent="0.2">
      <c r="A9445" t="s">
        <v>9730</v>
      </c>
      <c r="B9445" t="s">
        <v>35141</v>
      </c>
      <c r="I9445" t="s">
        <v>3</v>
      </c>
      <c r="J9445">
        <v>34.68</v>
      </c>
      <c r="M9445">
        <v>34.68</v>
      </c>
      <c r="N9445">
        <f t="shared" si="147"/>
        <v>0</v>
      </c>
    </row>
    <row r="9446" spans="1:14" x14ac:dyDescent="0.2">
      <c r="A9446" t="s">
        <v>9731</v>
      </c>
      <c r="B9446" t="s">
        <v>35141</v>
      </c>
      <c r="I9446" t="s">
        <v>3</v>
      </c>
      <c r="J9446">
        <v>31.8</v>
      </c>
      <c r="M9446">
        <v>31.8</v>
      </c>
      <c r="N9446">
        <f t="shared" si="147"/>
        <v>0</v>
      </c>
    </row>
    <row r="9447" spans="1:14" x14ac:dyDescent="0.2">
      <c r="A9447" t="s">
        <v>9732</v>
      </c>
      <c r="B9447" t="s">
        <v>35142</v>
      </c>
      <c r="I9447" t="s">
        <v>3</v>
      </c>
      <c r="J9447">
        <v>52.2</v>
      </c>
      <c r="M9447">
        <v>52.2</v>
      </c>
      <c r="N9447">
        <f t="shared" si="147"/>
        <v>0</v>
      </c>
    </row>
    <row r="9448" spans="1:14" x14ac:dyDescent="0.2">
      <c r="A9448" t="s">
        <v>9733</v>
      </c>
      <c r="B9448" t="s">
        <v>35142</v>
      </c>
      <c r="I9448" t="s">
        <v>3</v>
      </c>
      <c r="J9448">
        <v>48.17</v>
      </c>
      <c r="M9448">
        <v>48.17</v>
      </c>
      <c r="N9448">
        <f t="shared" si="147"/>
        <v>0</v>
      </c>
    </row>
    <row r="9449" spans="1:14" x14ac:dyDescent="0.2">
      <c r="A9449" t="s">
        <v>9734</v>
      </c>
      <c r="B9449" t="s">
        <v>35143</v>
      </c>
      <c r="I9449" t="s">
        <v>3</v>
      </c>
      <c r="J9449">
        <v>46.08</v>
      </c>
      <c r="M9449">
        <v>46.08</v>
      </c>
      <c r="N9449">
        <f t="shared" si="147"/>
        <v>0</v>
      </c>
    </row>
    <row r="9450" spans="1:14" x14ac:dyDescent="0.2">
      <c r="A9450" t="s">
        <v>9735</v>
      </c>
      <c r="B9450" t="s">
        <v>35143</v>
      </c>
      <c r="I9450" t="s">
        <v>3</v>
      </c>
      <c r="J9450">
        <v>42.05</v>
      </c>
      <c r="M9450">
        <v>42.05</v>
      </c>
      <c r="N9450">
        <f t="shared" si="147"/>
        <v>0</v>
      </c>
    </row>
    <row r="9451" spans="1:14" x14ac:dyDescent="0.2">
      <c r="A9451" t="s">
        <v>9736</v>
      </c>
      <c r="B9451" t="s">
        <v>35144</v>
      </c>
      <c r="I9451" t="s">
        <v>3</v>
      </c>
      <c r="J9451">
        <v>80.77</v>
      </c>
      <c r="M9451">
        <v>80.77</v>
      </c>
      <c r="N9451">
        <f t="shared" si="147"/>
        <v>0</v>
      </c>
    </row>
    <row r="9452" spans="1:14" x14ac:dyDescent="0.2">
      <c r="A9452" t="s">
        <v>9737</v>
      </c>
      <c r="B9452" t="s">
        <v>35144</v>
      </c>
      <c r="I9452" t="s">
        <v>3</v>
      </c>
      <c r="J9452">
        <v>74.44</v>
      </c>
      <c r="M9452">
        <v>74.44</v>
      </c>
      <c r="N9452">
        <f t="shared" si="147"/>
        <v>0</v>
      </c>
    </row>
    <row r="9453" spans="1:14" x14ac:dyDescent="0.2">
      <c r="A9453" t="s">
        <v>9738</v>
      </c>
      <c r="B9453" t="s">
        <v>35145</v>
      </c>
      <c r="I9453" t="s">
        <v>3</v>
      </c>
      <c r="J9453">
        <v>71.62</v>
      </c>
      <c r="M9453">
        <v>71.62</v>
      </c>
      <c r="N9453">
        <f t="shared" si="147"/>
        <v>0</v>
      </c>
    </row>
    <row r="9454" spans="1:14" x14ac:dyDescent="0.2">
      <c r="A9454" t="s">
        <v>9739</v>
      </c>
      <c r="B9454" t="s">
        <v>35145</v>
      </c>
      <c r="I9454" t="s">
        <v>3</v>
      </c>
      <c r="J9454">
        <v>65.3</v>
      </c>
      <c r="M9454">
        <v>65.3</v>
      </c>
      <c r="N9454">
        <f t="shared" si="147"/>
        <v>0</v>
      </c>
    </row>
    <row r="9455" spans="1:14" x14ac:dyDescent="0.2">
      <c r="A9455" t="s">
        <v>9740</v>
      </c>
      <c r="B9455" t="s">
        <v>35146</v>
      </c>
      <c r="I9455" t="s">
        <v>3</v>
      </c>
      <c r="J9455">
        <v>92.46</v>
      </c>
      <c r="M9455">
        <v>92.46</v>
      </c>
      <c r="N9455">
        <f t="shared" si="147"/>
        <v>0</v>
      </c>
    </row>
    <row r="9456" spans="1:14" x14ac:dyDescent="0.2">
      <c r="A9456" t="s">
        <v>9741</v>
      </c>
      <c r="B9456" t="s">
        <v>35146</v>
      </c>
      <c r="I9456" t="s">
        <v>3</v>
      </c>
      <c r="J9456">
        <v>84.99</v>
      </c>
      <c r="M9456">
        <v>84.99</v>
      </c>
      <c r="N9456">
        <f t="shared" si="147"/>
        <v>0</v>
      </c>
    </row>
    <row r="9457" spans="1:14" x14ac:dyDescent="0.2">
      <c r="A9457" t="s">
        <v>9742</v>
      </c>
      <c r="B9457" t="s">
        <v>35147</v>
      </c>
      <c r="I9457" t="s">
        <v>3</v>
      </c>
      <c r="J9457">
        <v>81.99</v>
      </c>
      <c r="M9457">
        <v>81.99</v>
      </c>
      <c r="N9457">
        <f t="shared" si="147"/>
        <v>0</v>
      </c>
    </row>
    <row r="9458" spans="1:14" x14ac:dyDescent="0.2">
      <c r="A9458" t="s">
        <v>9743</v>
      </c>
      <c r="B9458" t="s">
        <v>35147</v>
      </c>
      <c r="I9458" t="s">
        <v>3</v>
      </c>
      <c r="J9458">
        <v>74.52</v>
      </c>
      <c r="M9458">
        <v>74.52</v>
      </c>
      <c r="N9458">
        <f t="shared" si="147"/>
        <v>0</v>
      </c>
    </row>
    <row r="9459" spans="1:14" x14ac:dyDescent="0.2">
      <c r="A9459" t="s">
        <v>9744</v>
      </c>
      <c r="B9459" t="s">
        <v>9745</v>
      </c>
      <c r="I9459" t="s">
        <v>4</v>
      </c>
      <c r="J9459">
        <v>4.41</v>
      </c>
      <c r="M9459">
        <v>4.41</v>
      </c>
      <c r="N9459">
        <f t="shared" si="147"/>
        <v>0</v>
      </c>
    </row>
    <row r="9460" spans="1:14" x14ac:dyDescent="0.2">
      <c r="A9460" t="s">
        <v>9746</v>
      </c>
      <c r="B9460" t="s">
        <v>9745</v>
      </c>
      <c r="I9460" t="s">
        <v>4</v>
      </c>
      <c r="J9460">
        <v>4.05</v>
      </c>
      <c r="M9460">
        <v>4.05</v>
      </c>
      <c r="N9460">
        <f t="shared" si="147"/>
        <v>0</v>
      </c>
    </row>
    <row r="9461" spans="1:14" x14ac:dyDescent="0.2">
      <c r="A9461" t="s">
        <v>9747</v>
      </c>
      <c r="B9461" t="s">
        <v>35148</v>
      </c>
      <c r="I9461" t="s">
        <v>4</v>
      </c>
      <c r="J9461">
        <v>108.38</v>
      </c>
      <c r="M9461">
        <v>108.38</v>
      </c>
      <c r="N9461">
        <f t="shared" si="147"/>
        <v>0</v>
      </c>
    </row>
    <row r="9462" spans="1:14" x14ac:dyDescent="0.2">
      <c r="A9462" t="s">
        <v>9748</v>
      </c>
      <c r="B9462" t="s">
        <v>35148</v>
      </c>
      <c r="I9462" t="s">
        <v>4</v>
      </c>
      <c r="J9462">
        <v>104.83</v>
      </c>
      <c r="M9462">
        <v>104.83</v>
      </c>
      <c r="N9462">
        <f t="shared" si="147"/>
        <v>0</v>
      </c>
    </row>
    <row r="9463" spans="1:14" x14ac:dyDescent="0.2">
      <c r="A9463" t="s">
        <v>9749</v>
      </c>
      <c r="B9463" t="s">
        <v>35149</v>
      </c>
      <c r="I9463" t="s">
        <v>3</v>
      </c>
      <c r="J9463">
        <v>1041.5</v>
      </c>
      <c r="M9463">
        <v>1041.5</v>
      </c>
      <c r="N9463">
        <f t="shared" si="147"/>
        <v>0</v>
      </c>
    </row>
    <row r="9464" spans="1:14" x14ac:dyDescent="0.2">
      <c r="A9464" t="s">
        <v>9750</v>
      </c>
      <c r="B9464" t="s">
        <v>35149</v>
      </c>
      <c r="I9464" t="s">
        <v>3</v>
      </c>
      <c r="J9464">
        <v>989.72</v>
      </c>
      <c r="M9464">
        <v>989.72</v>
      </c>
      <c r="N9464">
        <f t="shared" si="147"/>
        <v>0</v>
      </c>
    </row>
    <row r="9465" spans="1:14" x14ac:dyDescent="0.2">
      <c r="A9465" t="s">
        <v>9751</v>
      </c>
      <c r="B9465" t="s">
        <v>35150</v>
      </c>
      <c r="I9465" t="s">
        <v>3</v>
      </c>
      <c r="J9465">
        <v>92.82</v>
      </c>
      <c r="M9465">
        <v>92.82</v>
      </c>
      <c r="N9465">
        <f t="shared" si="147"/>
        <v>0</v>
      </c>
    </row>
    <row r="9466" spans="1:14" x14ac:dyDescent="0.2">
      <c r="A9466" t="s">
        <v>9752</v>
      </c>
      <c r="B9466" t="s">
        <v>35150</v>
      </c>
      <c r="I9466" t="s">
        <v>3</v>
      </c>
      <c r="J9466">
        <v>83.38</v>
      </c>
      <c r="M9466">
        <v>83.38</v>
      </c>
      <c r="N9466">
        <f t="shared" si="147"/>
        <v>0</v>
      </c>
    </row>
    <row r="9467" spans="1:14" x14ac:dyDescent="0.2">
      <c r="A9467" t="s">
        <v>9753</v>
      </c>
      <c r="B9467" t="s">
        <v>35151</v>
      </c>
      <c r="I9467" t="s">
        <v>3</v>
      </c>
      <c r="J9467">
        <v>139.77000000000001</v>
      </c>
      <c r="M9467">
        <v>139.77000000000001</v>
      </c>
      <c r="N9467">
        <f t="shared" si="147"/>
        <v>0</v>
      </c>
    </row>
    <row r="9468" spans="1:14" x14ac:dyDescent="0.2">
      <c r="A9468" t="s">
        <v>9754</v>
      </c>
      <c r="B9468" t="s">
        <v>35151</v>
      </c>
      <c r="I9468" t="s">
        <v>3</v>
      </c>
      <c r="J9468">
        <v>130.33000000000001</v>
      </c>
      <c r="M9468">
        <v>130.33000000000001</v>
      </c>
      <c r="N9468">
        <f t="shared" si="147"/>
        <v>0</v>
      </c>
    </row>
    <row r="9469" spans="1:14" x14ac:dyDescent="0.2">
      <c r="A9469" t="s">
        <v>9755</v>
      </c>
      <c r="B9469" t="s">
        <v>35152</v>
      </c>
      <c r="I9469" t="s">
        <v>3</v>
      </c>
      <c r="J9469">
        <v>231.58</v>
      </c>
      <c r="M9469">
        <v>231.58</v>
      </c>
      <c r="N9469">
        <f t="shared" si="147"/>
        <v>0</v>
      </c>
    </row>
    <row r="9470" spans="1:14" x14ac:dyDescent="0.2">
      <c r="A9470" t="s">
        <v>9756</v>
      </c>
      <c r="B9470" t="s">
        <v>35152</v>
      </c>
      <c r="I9470" t="s">
        <v>3</v>
      </c>
      <c r="J9470">
        <v>218.58</v>
      </c>
      <c r="M9470">
        <v>218.58</v>
      </c>
      <c r="N9470">
        <f t="shared" si="147"/>
        <v>0</v>
      </c>
    </row>
    <row r="9471" spans="1:14" x14ac:dyDescent="0.2">
      <c r="A9471" t="s">
        <v>9757</v>
      </c>
      <c r="B9471" t="s">
        <v>35153</v>
      </c>
      <c r="I9471" t="s">
        <v>3</v>
      </c>
      <c r="J9471">
        <v>174.06</v>
      </c>
      <c r="M9471">
        <v>174.06</v>
      </c>
      <c r="N9471">
        <f t="shared" si="147"/>
        <v>0</v>
      </c>
    </row>
    <row r="9472" spans="1:14" x14ac:dyDescent="0.2">
      <c r="A9472" t="s">
        <v>9758</v>
      </c>
      <c r="B9472" t="s">
        <v>35153</v>
      </c>
      <c r="I9472" t="s">
        <v>3</v>
      </c>
      <c r="J9472">
        <v>160.19</v>
      </c>
      <c r="M9472">
        <v>160.19</v>
      </c>
      <c r="N9472">
        <f t="shared" si="147"/>
        <v>0</v>
      </c>
    </row>
    <row r="9473" spans="1:14" x14ac:dyDescent="0.2">
      <c r="A9473" t="s">
        <v>9759</v>
      </c>
      <c r="B9473" t="s">
        <v>35154</v>
      </c>
      <c r="I9473" t="s">
        <v>3</v>
      </c>
      <c r="J9473">
        <v>74.010000000000005</v>
      </c>
      <c r="M9473">
        <v>74.010000000000005</v>
      </c>
      <c r="N9473">
        <f t="shared" si="147"/>
        <v>0</v>
      </c>
    </row>
    <row r="9474" spans="1:14" x14ac:dyDescent="0.2">
      <c r="A9474" t="s">
        <v>9760</v>
      </c>
      <c r="B9474" t="s">
        <v>35154</v>
      </c>
      <c r="I9474" t="s">
        <v>3</v>
      </c>
      <c r="J9474">
        <v>66.75</v>
      </c>
      <c r="M9474">
        <v>66.75</v>
      </c>
      <c r="N9474">
        <f t="shared" si="147"/>
        <v>0</v>
      </c>
    </row>
    <row r="9475" spans="1:14" x14ac:dyDescent="0.2">
      <c r="A9475" t="s">
        <v>9761</v>
      </c>
      <c r="B9475" t="s">
        <v>35155</v>
      </c>
      <c r="I9475" t="s">
        <v>3</v>
      </c>
      <c r="J9475">
        <v>96.47</v>
      </c>
      <c r="M9475">
        <v>96.47</v>
      </c>
      <c r="N9475">
        <f t="shared" si="147"/>
        <v>0</v>
      </c>
    </row>
    <row r="9476" spans="1:14" x14ac:dyDescent="0.2">
      <c r="A9476" t="s">
        <v>9762</v>
      </c>
      <c r="B9476" t="s">
        <v>35155</v>
      </c>
      <c r="I9476" t="s">
        <v>3</v>
      </c>
      <c r="J9476">
        <v>89.21</v>
      </c>
      <c r="M9476">
        <v>89.21</v>
      </c>
      <c r="N9476">
        <f t="shared" ref="N9476:N9539" si="148">J9476-M9476</f>
        <v>0</v>
      </c>
    </row>
    <row r="9477" spans="1:14" x14ac:dyDescent="0.2">
      <c r="A9477" t="s">
        <v>9763</v>
      </c>
      <c r="B9477" t="s">
        <v>35156</v>
      </c>
      <c r="I9477" t="s">
        <v>3</v>
      </c>
      <c r="J9477">
        <v>122.49</v>
      </c>
      <c r="M9477">
        <v>122.49</v>
      </c>
      <c r="N9477">
        <f t="shared" si="148"/>
        <v>0</v>
      </c>
    </row>
    <row r="9478" spans="1:14" x14ac:dyDescent="0.2">
      <c r="A9478" t="s">
        <v>9764</v>
      </c>
      <c r="B9478" t="s">
        <v>35156</v>
      </c>
      <c r="I9478" t="s">
        <v>3</v>
      </c>
      <c r="J9478">
        <v>113.05</v>
      </c>
      <c r="M9478">
        <v>113.05</v>
      </c>
      <c r="N9478">
        <f t="shared" si="148"/>
        <v>0</v>
      </c>
    </row>
    <row r="9479" spans="1:14" x14ac:dyDescent="0.2">
      <c r="A9479" t="s">
        <v>9765</v>
      </c>
      <c r="B9479" t="s">
        <v>35157</v>
      </c>
      <c r="I9479" t="s">
        <v>4</v>
      </c>
      <c r="J9479">
        <v>50</v>
      </c>
      <c r="M9479">
        <v>50</v>
      </c>
      <c r="N9479">
        <f t="shared" si="148"/>
        <v>0</v>
      </c>
    </row>
    <row r="9480" spans="1:14" x14ac:dyDescent="0.2">
      <c r="A9480" t="s">
        <v>9766</v>
      </c>
      <c r="B9480" t="s">
        <v>35157</v>
      </c>
      <c r="I9480" t="s">
        <v>4</v>
      </c>
      <c r="J9480">
        <v>47.13</v>
      </c>
      <c r="M9480">
        <v>47.13</v>
      </c>
      <c r="N9480">
        <f t="shared" si="148"/>
        <v>0</v>
      </c>
    </row>
    <row r="9481" spans="1:14" x14ac:dyDescent="0.2">
      <c r="A9481" t="s">
        <v>9767</v>
      </c>
      <c r="B9481" t="s">
        <v>35158</v>
      </c>
      <c r="I9481" t="s">
        <v>3</v>
      </c>
      <c r="J9481">
        <v>313.99</v>
      </c>
      <c r="M9481">
        <v>313.99</v>
      </c>
      <c r="N9481">
        <f t="shared" si="148"/>
        <v>0</v>
      </c>
    </row>
    <row r="9482" spans="1:14" x14ac:dyDescent="0.2">
      <c r="A9482" t="s">
        <v>9768</v>
      </c>
      <c r="B9482" t="s">
        <v>35158</v>
      </c>
      <c r="I9482" t="s">
        <v>3</v>
      </c>
      <c r="J9482">
        <v>287.12</v>
      </c>
      <c r="M9482">
        <v>287.12</v>
      </c>
      <c r="N9482">
        <f t="shared" si="148"/>
        <v>0</v>
      </c>
    </row>
    <row r="9483" spans="1:14" x14ac:dyDescent="0.2">
      <c r="A9483" t="s">
        <v>9769</v>
      </c>
      <c r="B9483" t="s">
        <v>35159</v>
      </c>
      <c r="I9483" t="s">
        <v>3</v>
      </c>
      <c r="J9483">
        <v>253.73</v>
      </c>
      <c r="M9483">
        <v>253.73</v>
      </c>
      <c r="N9483">
        <f t="shared" si="148"/>
        <v>0</v>
      </c>
    </row>
    <row r="9484" spans="1:14" x14ac:dyDescent="0.2">
      <c r="A9484" t="s">
        <v>9770</v>
      </c>
      <c r="B9484" t="s">
        <v>35159</v>
      </c>
      <c r="I9484" t="s">
        <v>3</v>
      </c>
      <c r="J9484">
        <v>228.89</v>
      </c>
      <c r="M9484">
        <v>228.89</v>
      </c>
      <c r="N9484">
        <f t="shared" si="148"/>
        <v>0</v>
      </c>
    </row>
    <row r="9485" spans="1:14" x14ac:dyDescent="0.2">
      <c r="A9485" t="s">
        <v>9771</v>
      </c>
      <c r="B9485" t="s">
        <v>35160</v>
      </c>
      <c r="I9485" t="s">
        <v>113</v>
      </c>
      <c r="J9485">
        <v>10.76</v>
      </c>
      <c r="M9485">
        <v>10.76</v>
      </c>
      <c r="N9485">
        <f t="shared" si="148"/>
        <v>0</v>
      </c>
    </row>
    <row r="9486" spans="1:14" x14ac:dyDescent="0.2">
      <c r="A9486" t="s">
        <v>9772</v>
      </c>
      <c r="B9486" t="s">
        <v>35160</v>
      </c>
      <c r="I9486" t="s">
        <v>113</v>
      </c>
      <c r="J9486">
        <v>10.76</v>
      </c>
      <c r="M9486">
        <v>10.76</v>
      </c>
      <c r="N9486">
        <f t="shared" si="148"/>
        <v>0</v>
      </c>
    </row>
    <row r="9487" spans="1:14" x14ac:dyDescent="0.2">
      <c r="A9487" t="s">
        <v>9773</v>
      </c>
      <c r="B9487" t="s">
        <v>35161</v>
      </c>
      <c r="I9487" t="s">
        <v>113</v>
      </c>
      <c r="J9487">
        <v>9.2899999999999991</v>
      </c>
      <c r="M9487">
        <v>9.2899999999999991</v>
      </c>
      <c r="N9487">
        <f t="shared" si="148"/>
        <v>0</v>
      </c>
    </row>
    <row r="9488" spans="1:14" x14ac:dyDescent="0.2">
      <c r="A9488" t="s">
        <v>9774</v>
      </c>
      <c r="B9488" t="s">
        <v>35161</v>
      </c>
      <c r="I9488" t="s">
        <v>113</v>
      </c>
      <c r="J9488">
        <v>9.2899999999999991</v>
      </c>
      <c r="M9488">
        <v>9.2899999999999991</v>
      </c>
      <c r="N9488">
        <f t="shared" si="148"/>
        <v>0</v>
      </c>
    </row>
    <row r="9489" spans="1:14" x14ac:dyDescent="0.2">
      <c r="A9489" t="s">
        <v>9775</v>
      </c>
      <c r="B9489" t="s">
        <v>35162</v>
      </c>
      <c r="I9489" t="s">
        <v>113</v>
      </c>
      <c r="J9489">
        <v>9.23</v>
      </c>
      <c r="M9489">
        <v>9.23</v>
      </c>
      <c r="N9489">
        <f t="shared" si="148"/>
        <v>0</v>
      </c>
    </row>
    <row r="9490" spans="1:14" x14ac:dyDescent="0.2">
      <c r="A9490" t="s">
        <v>9776</v>
      </c>
      <c r="B9490" t="s">
        <v>35162</v>
      </c>
      <c r="I9490" t="s">
        <v>113</v>
      </c>
      <c r="J9490">
        <v>9.23</v>
      </c>
      <c r="M9490">
        <v>9.23</v>
      </c>
      <c r="N9490">
        <f t="shared" si="148"/>
        <v>0</v>
      </c>
    </row>
    <row r="9491" spans="1:14" x14ac:dyDescent="0.2">
      <c r="A9491" t="s">
        <v>9777</v>
      </c>
      <c r="B9491" t="s">
        <v>35163</v>
      </c>
      <c r="I9491" t="s">
        <v>113</v>
      </c>
      <c r="J9491">
        <v>10.130000000000001</v>
      </c>
      <c r="M9491">
        <v>10.130000000000001</v>
      </c>
      <c r="N9491">
        <f t="shared" si="148"/>
        <v>0</v>
      </c>
    </row>
    <row r="9492" spans="1:14" x14ac:dyDescent="0.2">
      <c r="A9492" t="s">
        <v>9778</v>
      </c>
      <c r="B9492" t="s">
        <v>35163</v>
      </c>
      <c r="I9492" t="s">
        <v>113</v>
      </c>
      <c r="J9492">
        <v>10.130000000000001</v>
      </c>
      <c r="M9492">
        <v>10.130000000000001</v>
      </c>
      <c r="N9492">
        <f t="shared" si="148"/>
        <v>0</v>
      </c>
    </row>
    <row r="9493" spans="1:14" x14ac:dyDescent="0.2">
      <c r="A9493" t="s">
        <v>9779</v>
      </c>
      <c r="B9493" t="s">
        <v>35164</v>
      </c>
      <c r="I9493" t="s">
        <v>113</v>
      </c>
      <c r="J9493">
        <v>10.44</v>
      </c>
      <c r="M9493">
        <v>10.44</v>
      </c>
      <c r="N9493">
        <f t="shared" si="148"/>
        <v>0</v>
      </c>
    </row>
    <row r="9494" spans="1:14" x14ac:dyDescent="0.2">
      <c r="A9494" t="s">
        <v>9780</v>
      </c>
      <c r="B9494" t="s">
        <v>35164</v>
      </c>
      <c r="I9494" t="s">
        <v>113</v>
      </c>
      <c r="J9494">
        <v>10.44</v>
      </c>
      <c r="M9494">
        <v>10.44</v>
      </c>
      <c r="N9494">
        <f t="shared" si="148"/>
        <v>0</v>
      </c>
    </row>
    <row r="9495" spans="1:14" x14ac:dyDescent="0.2">
      <c r="A9495" t="s">
        <v>9781</v>
      </c>
      <c r="B9495" t="s">
        <v>35165</v>
      </c>
      <c r="I9495" t="s">
        <v>113</v>
      </c>
      <c r="J9495">
        <v>8.9499999999999993</v>
      </c>
      <c r="M9495">
        <v>8.9499999999999993</v>
      </c>
      <c r="N9495">
        <f t="shared" si="148"/>
        <v>0</v>
      </c>
    </row>
    <row r="9496" spans="1:14" x14ac:dyDescent="0.2">
      <c r="A9496" t="s">
        <v>9782</v>
      </c>
      <c r="B9496" t="s">
        <v>35165</v>
      </c>
      <c r="I9496" t="s">
        <v>113</v>
      </c>
      <c r="J9496">
        <v>8.9499999999999993</v>
      </c>
      <c r="M9496">
        <v>8.9499999999999993</v>
      </c>
      <c r="N9496">
        <f t="shared" si="148"/>
        <v>0</v>
      </c>
    </row>
    <row r="9497" spans="1:14" x14ac:dyDescent="0.2">
      <c r="A9497" t="s">
        <v>9783</v>
      </c>
      <c r="B9497" t="s">
        <v>35166</v>
      </c>
      <c r="I9497" t="s">
        <v>113</v>
      </c>
      <c r="J9497">
        <v>8.6300000000000008</v>
      </c>
      <c r="M9497">
        <v>8.6300000000000008</v>
      </c>
      <c r="N9497">
        <f t="shared" si="148"/>
        <v>0</v>
      </c>
    </row>
    <row r="9498" spans="1:14" x14ac:dyDescent="0.2">
      <c r="A9498" t="s">
        <v>9784</v>
      </c>
      <c r="B9498" t="s">
        <v>35166</v>
      </c>
      <c r="I9498" t="s">
        <v>113</v>
      </c>
      <c r="J9498">
        <v>8.6300000000000008</v>
      </c>
      <c r="M9498">
        <v>8.6300000000000008</v>
      </c>
      <c r="N9498">
        <f t="shared" si="148"/>
        <v>0</v>
      </c>
    </row>
    <row r="9499" spans="1:14" x14ac:dyDescent="0.2">
      <c r="A9499" t="s">
        <v>9785</v>
      </c>
      <c r="B9499" t="s">
        <v>35167</v>
      </c>
      <c r="I9499" t="s">
        <v>113</v>
      </c>
      <c r="J9499">
        <v>7.45</v>
      </c>
      <c r="M9499">
        <v>7.45</v>
      </c>
      <c r="N9499">
        <f t="shared" si="148"/>
        <v>0</v>
      </c>
    </row>
    <row r="9500" spans="1:14" x14ac:dyDescent="0.2">
      <c r="A9500" t="s">
        <v>9786</v>
      </c>
      <c r="B9500" t="s">
        <v>35167</v>
      </c>
      <c r="I9500" t="s">
        <v>113</v>
      </c>
      <c r="J9500">
        <v>7.45</v>
      </c>
      <c r="M9500">
        <v>7.45</v>
      </c>
      <c r="N9500">
        <f t="shared" si="148"/>
        <v>0</v>
      </c>
    </row>
    <row r="9501" spans="1:14" x14ac:dyDescent="0.2">
      <c r="A9501" t="s">
        <v>26433</v>
      </c>
      <c r="B9501" t="s">
        <v>35168</v>
      </c>
      <c r="I9501" t="s">
        <v>113</v>
      </c>
      <c r="J9501">
        <v>15.92</v>
      </c>
      <c r="M9501">
        <v>15.92</v>
      </c>
      <c r="N9501">
        <f t="shared" si="148"/>
        <v>0</v>
      </c>
    </row>
    <row r="9502" spans="1:14" x14ac:dyDescent="0.2">
      <c r="A9502" t="s">
        <v>26434</v>
      </c>
      <c r="B9502" t="s">
        <v>35168</v>
      </c>
      <c r="I9502" t="s">
        <v>113</v>
      </c>
      <c r="J9502">
        <v>15.23</v>
      </c>
      <c r="M9502">
        <v>15.23</v>
      </c>
      <c r="N9502">
        <f t="shared" si="148"/>
        <v>0</v>
      </c>
    </row>
    <row r="9503" spans="1:14" x14ac:dyDescent="0.2">
      <c r="A9503" t="s">
        <v>26435</v>
      </c>
      <c r="B9503" t="s">
        <v>35169</v>
      </c>
      <c r="I9503" t="s">
        <v>113</v>
      </c>
      <c r="J9503">
        <v>13.59</v>
      </c>
      <c r="M9503">
        <v>13.59</v>
      </c>
      <c r="N9503">
        <f t="shared" si="148"/>
        <v>0</v>
      </c>
    </row>
    <row r="9504" spans="1:14" x14ac:dyDescent="0.2">
      <c r="A9504" t="s">
        <v>26436</v>
      </c>
      <c r="B9504" t="s">
        <v>35169</v>
      </c>
      <c r="I9504" t="s">
        <v>113</v>
      </c>
      <c r="J9504">
        <v>13.02</v>
      </c>
      <c r="M9504">
        <v>13.02</v>
      </c>
      <c r="N9504">
        <f t="shared" si="148"/>
        <v>0</v>
      </c>
    </row>
    <row r="9505" spans="1:14" x14ac:dyDescent="0.2">
      <c r="A9505" t="s">
        <v>26437</v>
      </c>
      <c r="B9505" t="s">
        <v>35170</v>
      </c>
      <c r="I9505" t="s">
        <v>113</v>
      </c>
      <c r="J9505">
        <v>12.67</v>
      </c>
      <c r="M9505">
        <v>12.67</v>
      </c>
      <c r="N9505">
        <f t="shared" si="148"/>
        <v>0</v>
      </c>
    </row>
    <row r="9506" spans="1:14" x14ac:dyDescent="0.2">
      <c r="A9506" t="s">
        <v>26438</v>
      </c>
      <c r="B9506" t="s">
        <v>35170</v>
      </c>
      <c r="I9506" t="s">
        <v>113</v>
      </c>
      <c r="J9506">
        <v>12.21</v>
      </c>
      <c r="M9506">
        <v>12.21</v>
      </c>
      <c r="N9506">
        <f t="shared" si="148"/>
        <v>0</v>
      </c>
    </row>
    <row r="9507" spans="1:14" x14ac:dyDescent="0.2">
      <c r="A9507" t="s">
        <v>26439</v>
      </c>
      <c r="B9507" t="s">
        <v>35171</v>
      </c>
      <c r="I9507" t="s">
        <v>113</v>
      </c>
      <c r="J9507">
        <v>14.87</v>
      </c>
      <c r="M9507">
        <v>14.87</v>
      </c>
      <c r="N9507">
        <f t="shared" si="148"/>
        <v>0</v>
      </c>
    </row>
    <row r="9508" spans="1:14" x14ac:dyDescent="0.2">
      <c r="A9508" t="s">
        <v>26440</v>
      </c>
      <c r="B9508" t="s">
        <v>35171</v>
      </c>
      <c r="I9508" t="s">
        <v>113</v>
      </c>
      <c r="J9508">
        <v>14.23</v>
      </c>
      <c r="M9508">
        <v>14.23</v>
      </c>
      <c r="N9508">
        <f t="shared" si="148"/>
        <v>0</v>
      </c>
    </row>
    <row r="9509" spans="1:14" x14ac:dyDescent="0.2">
      <c r="A9509" t="s">
        <v>26441</v>
      </c>
      <c r="B9509" t="s">
        <v>35172</v>
      </c>
      <c r="I9509" t="s">
        <v>113</v>
      </c>
      <c r="J9509">
        <v>14.74</v>
      </c>
      <c r="M9509">
        <v>14.74</v>
      </c>
      <c r="N9509">
        <f t="shared" si="148"/>
        <v>0</v>
      </c>
    </row>
    <row r="9510" spans="1:14" x14ac:dyDescent="0.2">
      <c r="A9510" t="s">
        <v>26442</v>
      </c>
      <c r="B9510" t="s">
        <v>35172</v>
      </c>
      <c r="I9510" t="s">
        <v>113</v>
      </c>
      <c r="J9510">
        <v>14.17</v>
      </c>
      <c r="M9510">
        <v>14.17</v>
      </c>
      <c r="N9510">
        <f t="shared" si="148"/>
        <v>0</v>
      </c>
    </row>
    <row r="9511" spans="1:14" x14ac:dyDescent="0.2">
      <c r="A9511" t="s">
        <v>26443</v>
      </c>
      <c r="B9511" t="s">
        <v>35173</v>
      </c>
      <c r="I9511" t="s">
        <v>113</v>
      </c>
      <c r="J9511">
        <v>14.11</v>
      </c>
      <c r="M9511">
        <v>14.11</v>
      </c>
      <c r="N9511">
        <f t="shared" si="148"/>
        <v>0</v>
      </c>
    </row>
    <row r="9512" spans="1:14" x14ac:dyDescent="0.2">
      <c r="A9512" t="s">
        <v>26444</v>
      </c>
      <c r="B9512" t="s">
        <v>35173</v>
      </c>
      <c r="I9512" t="s">
        <v>113</v>
      </c>
      <c r="J9512">
        <v>13.42</v>
      </c>
      <c r="M9512">
        <v>13.42</v>
      </c>
      <c r="N9512">
        <f t="shared" si="148"/>
        <v>0</v>
      </c>
    </row>
    <row r="9513" spans="1:14" x14ac:dyDescent="0.2">
      <c r="A9513" t="s">
        <v>26445</v>
      </c>
      <c r="B9513" t="s">
        <v>35174</v>
      </c>
      <c r="I9513" t="s">
        <v>113</v>
      </c>
      <c r="J9513">
        <v>13.15</v>
      </c>
      <c r="M9513">
        <v>13.15</v>
      </c>
      <c r="N9513">
        <f t="shared" si="148"/>
        <v>0</v>
      </c>
    </row>
    <row r="9514" spans="1:14" x14ac:dyDescent="0.2">
      <c r="A9514" t="s">
        <v>26446</v>
      </c>
      <c r="B9514" t="s">
        <v>35174</v>
      </c>
      <c r="I9514" t="s">
        <v>113</v>
      </c>
      <c r="J9514">
        <v>12.54</v>
      </c>
      <c r="M9514">
        <v>12.54</v>
      </c>
      <c r="N9514">
        <f t="shared" si="148"/>
        <v>0</v>
      </c>
    </row>
    <row r="9515" spans="1:14" x14ac:dyDescent="0.2">
      <c r="A9515" t="s">
        <v>26447</v>
      </c>
      <c r="B9515" t="s">
        <v>35175</v>
      </c>
      <c r="I9515" t="s">
        <v>113</v>
      </c>
      <c r="J9515">
        <v>11.32</v>
      </c>
      <c r="M9515">
        <v>11.32</v>
      </c>
      <c r="N9515">
        <f t="shared" si="148"/>
        <v>0</v>
      </c>
    </row>
    <row r="9516" spans="1:14" x14ac:dyDescent="0.2">
      <c r="A9516" t="s">
        <v>26448</v>
      </c>
      <c r="B9516" t="s">
        <v>35175</v>
      </c>
      <c r="I9516" t="s">
        <v>113</v>
      </c>
      <c r="J9516">
        <v>10.81</v>
      </c>
      <c r="M9516">
        <v>10.81</v>
      </c>
      <c r="N9516">
        <f t="shared" si="148"/>
        <v>0</v>
      </c>
    </row>
    <row r="9517" spans="1:14" x14ac:dyDescent="0.2">
      <c r="A9517" t="s">
        <v>26449</v>
      </c>
      <c r="B9517" t="s">
        <v>35176</v>
      </c>
      <c r="I9517" t="s">
        <v>113</v>
      </c>
      <c r="J9517">
        <v>16.66</v>
      </c>
      <c r="M9517">
        <v>16.66</v>
      </c>
      <c r="N9517">
        <f t="shared" si="148"/>
        <v>0</v>
      </c>
    </row>
    <row r="9518" spans="1:14" x14ac:dyDescent="0.2">
      <c r="A9518" t="s">
        <v>26450</v>
      </c>
      <c r="B9518" t="s">
        <v>35176</v>
      </c>
      <c r="I9518" t="s">
        <v>113</v>
      </c>
      <c r="J9518">
        <v>15.95</v>
      </c>
      <c r="M9518">
        <v>15.95</v>
      </c>
      <c r="N9518">
        <f t="shared" si="148"/>
        <v>0</v>
      </c>
    </row>
    <row r="9519" spans="1:14" x14ac:dyDescent="0.2">
      <c r="A9519" t="s">
        <v>26451</v>
      </c>
      <c r="B9519" t="s">
        <v>35177</v>
      </c>
      <c r="I9519" t="s">
        <v>113</v>
      </c>
      <c r="J9519">
        <v>14.54</v>
      </c>
      <c r="M9519">
        <v>14.54</v>
      </c>
      <c r="N9519">
        <f t="shared" si="148"/>
        <v>0</v>
      </c>
    </row>
    <row r="9520" spans="1:14" x14ac:dyDescent="0.2">
      <c r="A9520" t="s">
        <v>26452</v>
      </c>
      <c r="B9520" t="s">
        <v>35177</v>
      </c>
      <c r="I9520" t="s">
        <v>113</v>
      </c>
      <c r="J9520">
        <v>13.92</v>
      </c>
      <c r="M9520">
        <v>13.92</v>
      </c>
      <c r="N9520">
        <f t="shared" si="148"/>
        <v>0</v>
      </c>
    </row>
    <row r="9521" spans="1:14" x14ac:dyDescent="0.2">
      <c r="A9521" t="s">
        <v>26453</v>
      </c>
      <c r="B9521" t="s">
        <v>35178</v>
      </c>
      <c r="I9521" t="s">
        <v>113</v>
      </c>
      <c r="J9521">
        <v>13.83</v>
      </c>
      <c r="M9521">
        <v>13.83</v>
      </c>
      <c r="N9521">
        <f t="shared" si="148"/>
        <v>0</v>
      </c>
    </row>
    <row r="9522" spans="1:14" x14ac:dyDescent="0.2">
      <c r="A9522" t="s">
        <v>26454</v>
      </c>
      <c r="B9522" t="s">
        <v>35178</v>
      </c>
      <c r="I9522" t="s">
        <v>113</v>
      </c>
      <c r="J9522">
        <v>13.3</v>
      </c>
      <c r="M9522">
        <v>13.3</v>
      </c>
      <c r="N9522">
        <f t="shared" si="148"/>
        <v>0</v>
      </c>
    </row>
    <row r="9523" spans="1:14" x14ac:dyDescent="0.2">
      <c r="A9523" t="s">
        <v>26455</v>
      </c>
      <c r="B9523" t="s">
        <v>35179</v>
      </c>
      <c r="I9523" t="s">
        <v>113</v>
      </c>
      <c r="J9523">
        <v>16.03</v>
      </c>
      <c r="M9523">
        <v>16.03</v>
      </c>
      <c r="N9523">
        <f t="shared" si="148"/>
        <v>0</v>
      </c>
    </row>
    <row r="9524" spans="1:14" x14ac:dyDescent="0.2">
      <c r="A9524" t="s">
        <v>26456</v>
      </c>
      <c r="B9524" t="s">
        <v>35179</v>
      </c>
      <c r="I9524" t="s">
        <v>113</v>
      </c>
      <c r="J9524">
        <v>15.33</v>
      </c>
      <c r="M9524">
        <v>15.33</v>
      </c>
      <c r="N9524">
        <f t="shared" si="148"/>
        <v>0</v>
      </c>
    </row>
    <row r="9525" spans="1:14" x14ac:dyDescent="0.2">
      <c r="A9525" t="s">
        <v>26457</v>
      </c>
      <c r="B9525" t="s">
        <v>35180</v>
      </c>
      <c r="I9525" t="s">
        <v>113</v>
      </c>
      <c r="J9525">
        <v>15.69</v>
      </c>
      <c r="M9525">
        <v>15.69</v>
      </c>
      <c r="N9525">
        <f t="shared" si="148"/>
        <v>0</v>
      </c>
    </row>
    <row r="9526" spans="1:14" x14ac:dyDescent="0.2">
      <c r="A9526" t="s">
        <v>26458</v>
      </c>
      <c r="B9526" t="s">
        <v>35180</v>
      </c>
      <c r="I9526" t="s">
        <v>113</v>
      </c>
      <c r="J9526">
        <v>15.07</v>
      </c>
      <c r="M9526">
        <v>15.07</v>
      </c>
      <c r="N9526">
        <f t="shared" si="148"/>
        <v>0</v>
      </c>
    </row>
    <row r="9527" spans="1:14" x14ac:dyDescent="0.2">
      <c r="A9527" t="s">
        <v>26459</v>
      </c>
      <c r="B9527" t="s">
        <v>35181</v>
      </c>
      <c r="I9527" t="s">
        <v>113</v>
      </c>
      <c r="J9527">
        <v>14.84</v>
      </c>
      <c r="M9527">
        <v>14.84</v>
      </c>
      <c r="N9527">
        <f t="shared" si="148"/>
        <v>0</v>
      </c>
    </row>
    <row r="9528" spans="1:14" x14ac:dyDescent="0.2">
      <c r="A9528" t="s">
        <v>26460</v>
      </c>
      <c r="B9528" t="s">
        <v>35181</v>
      </c>
      <c r="I9528" t="s">
        <v>113</v>
      </c>
      <c r="J9528">
        <v>14.14</v>
      </c>
      <c r="M9528">
        <v>14.14</v>
      </c>
      <c r="N9528">
        <f t="shared" si="148"/>
        <v>0</v>
      </c>
    </row>
    <row r="9529" spans="1:14" x14ac:dyDescent="0.2">
      <c r="A9529" t="s">
        <v>26461</v>
      </c>
      <c r="B9529" t="s">
        <v>35182</v>
      </c>
      <c r="I9529" t="s">
        <v>113</v>
      </c>
      <c r="J9529">
        <v>13.88</v>
      </c>
      <c r="M9529">
        <v>13.88</v>
      </c>
      <c r="N9529">
        <f t="shared" si="148"/>
        <v>0</v>
      </c>
    </row>
    <row r="9530" spans="1:14" x14ac:dyDescent="0.2">
      <c r="A9530" t="s">
        <v>26462</v>
      </c>
      <c r="B9530" t="s">
        <v>35182</v>
      </c>
      <c r="I9530" t="s">
        <v>113</v>
      </c>
      <c r="J9530">
        <v>13.26</v>
      </c>
      <c r="M9530">
        <v>13.26</v>
      </c>
      <c r="N9530">
        <f t="shared" si="148"/>
        <v>0</v>
      </c>
    </row>
    <row r="9531" spans="1:14" x14ac:dyDescent="0.2">
      <c r="A9531" t="s">
        <v>26463</v>
      </c>
      <c r="B9531" t="s">
        <v>35183</v>
      </c>
      <c r="I9531" t="s">
        <v>113</v>
      </c>
      <c r="J9531">
        <v>12.06</v>
      </c>
      <c r="M9531">
        <v>12.06</v>
      </c>
      <c r="N9531">
        <f t="shared" si="148"/>
        <v>0</v>
      </c>
    </row>
    <row r="9532" spans="1:14" x14ac:dyDescent="0.2">
      <c r="A9532" t="s">
        <v>26464</v>
      </c>
      <c r="B9532" t="s">
        <v>35183</v>
      </c>
      <c r="I9532" t="s">
        <v>113</v>
      </c>
      <c r="J9532">
        <v>11.52</v>
      </c>
      <c r="M9532">
        <v>11.52</v>
      </c>
      <c r="N9532">
        <f t="shared" si="148"/>
        <v>0</v>
      </c>
    </row>
    <row r="9533" spans="1:14" x14ac:dyDescent="0.2">
      <c r="A9533" t="s">
        <v>9787</v>
      </c>
      <c r="B9533" t="s">
        <v>35184</v>
      </c>
      <c r="I9533" t="s">
        <v>113</v>
      </c>
      <c r="J9533">
        <v>15.51</v>
      </c>
      <c r="M9533">
        <v>15.51</v>
      </c>
      <c r="N9533">
        <f t="shared" si="148"/>
        <v>0</v>
      </c>
    </row>
    <row r="9534" spans="1:14" x14ac:dyDescent="0.2">
      <c r="A9534" t="s">
        <v>9788</v>
      </c>
      <c r="B9534" t="s">
        <v>35184</v>
      </c>
      <c r="I9534" t="s">
        <v>113</v>
      </c>
      <c r="J9534">
        <v>15.51</v>
      </c>
      <c r="M9534">
        <v>15.51</v>
      </c>
      <c r="N9534">
        <f t="shared" si="148"/>
        <v>0</v>
      </c>
    </row>
    <row r="9535" spans="1:14" x14ac:dyDescent="0.2">
      <c r="A9535" t="s">
        <v>9789</v>
      </c>
      <c r="B9535" t="s">
        <v>35185</v>
      </c>
      <c r="I9535" t="s">
        <v>113</v>
      </c>
      <c r="J9535">
        <v>23.32</v>
      </c>
      <c r="M9535">
        <v>23.32</v>
      </c>
      <c r="N9535">
        <f t="shared" si="148"/>
        <v>0</v>
      </c>
    </row>
    <row r="9536" spans="1:14" x14ac:dyDescent="0.2">
      <c r="A9536" t="s">
        <v>9790</v>
      </c>
      <c r="B9536" t="s">
        <v>35185</v>
      </c>
      <c r="I9536" t="s">
        <v>113</v>
      </c>
      <c r="J9536">
        <v>23.32</v>
      </c>
      <c r="M9536">
        <v>23.32</v>
      </c>
      <c r="N9536">
        <f t="shared" si="148"/>
        <v>0</v>
      </c>
    </row>
    <row r="9537" spans="1:14" x14ac:dyDescent="0.2">
      <c r="A9537" t="s">
        <v>9791</v>
      </c>
      <c r="B9537" t="s">
        <v>35186</v>
      </c>
      <c r="I9537" t="s">
        <v>113</v>
      </c>
      <c r="J9537">
        <v>20.72</v>
      </c>
      <c r="M9537">
        <v>20.72</v>
      </c>
      <c r="N9537">
        <f t="shared" si="148"/>
        <v>0</v>
      </c>
    </row>
    <row r="9538" spans="1:14" x14ac:dyDescent="0.2">
      <c r="A9538" t="s">
        <v>9792</v>
      </c>
      <c r="B9538" t="s">
        <v>35186</v>
      </c>
      <c r="I9538" t="s">
        <v>113</v>
      </c>
      <c r="J9538">
        <v>20.72</v>
      </c>
      <c r="M9538">
        <v>20.72</v>
      </c>
      <c r="N9538">
        <f t="shared" si="148"/>
        <v>0</v>
      </c>
    </row>
    <row r="9539" spans="1:14" x14ac:dyDescent="0.2">
      <c r="A9539" t="s">
        <v>9793</v>
      </c>
      <c r="B9539" t="s">
        <v>35187</v>
      </c>
      <c r="I9539" t="s">
        <v>113</v>
      </c>
      <c r="J9539">
        <v>19.850000000000001</v>
      </c>
      <c r="M9539">
        <v>19.850000000000001</v>
      </c>
      <c r="N9539">
        <f t="shared" si="148"/>
        <v>0</v>
      </c>
    </row>
    <row r="9540" spans="1:14" x14ac:dyDescent="0.2">
      <c r="A9540" t="s">
        <v>9794</v>
      </c>
      <c r="B9540" t="s">
        <v>35187</v>
      </c>
      <c r="I9540" t="s">
        <v>113</v>
      </c>
      <c r="J9540">
        <v>19.850000000000001</v>
      </c>
      <c r="M9540">
        <v>19.850000000000001</v>
      </c>
      <c r="N9540">
        <f t="shared" ref="N9540:N9603" si="149">J9540-M9540</f>
        <v>0</v>
      </c>
    </row>
    <row r="9541" spans="1:14" x14ac:dyDescent="0.2">
      <c r="A9541" t="s">
        <v>9795</v>
      </c>
      <c r="B9541" t="s">
        <v>35188</v>
      </c>
      <c r="I9541" t="s">
        <v>113</v>
      </c>
      <c r="J9541">
        <v>19.45</v>
      </c>
      <c r="M9541">
        <v>19.45</v>
      </c>
      <c r="N9541">
        <f t="shared" si="149"/>
        <v>0</v>
      </c>
    </row>
    <row r="9542" spans="1:14" x14ac:dyDescent="0.2">
      <c r="A9542" t="s">
        <v>9796</v>
      </c>
      <c r="B9542" t="s">
        <v>35188</v>
      </c>
      <c r="I9542" t="s">
        <v>113</v>
      </c>
      <c r="J9542">
        <v>19.45</v>
      </c>
      <c r="M9542">
        <v>19.45</v>
      </c>
      <c r="N9542">
        <f t="shared" si="149"/>
        <v>0</v>
      </c>
    </row>
    <row r="9543" spans="1:14" x14ac:dyDescent="0.2">
      <c r="A9543" t="s">
        <v>9797</v>
      </c>
      <c r="B9543" t="s">
        <v>35189</v>
      </c>
      <c r="I9543" t="s">
        <v>113</v>
      </c>
      <c r="J9543">
        <v>19.100000000000001</v>
      </c>
      <c r="M9543">
        <v>19.100000000000001</v>
      </c>
      <c r="N9543">
        <f t="shared" si="149"/>
        <v>0</v>
      </c>
    </row>
    <row r="9544" spans="1:14" x14ac:dyDescent="0.2">
      <c r="A9544" t="s">
        <v>9798</v>
      </c>
      <c r="B9544" t="s">
        <v>35189</v>
      </c>
      <c r="I9544" t="s">
        <v>113</v>
      </c>
      <c r="J9544">
        <v>19.100000000000001</v>
      </c>
      <c r="M9544">
        <v>19.100000000000001</v>
      </c>
      <c r="N9544">
        <f t="shared" si="149"/>
        <v>0</v>
      </c>
    </row>
    <row r="9545" spans="1:14" x14ac:dyDescent="0.2">
      <c r="A9545" t="s">
        <v>9799</v>
      </c>
      <c r="B9545" t="s">
        <v>35190</v>
      </c>
      <c r="I9545" t="s">
        <v>113</v>
      </c>
      <c r="J9545">
        <v>18.82</v>
      </c>
      <c r="M9545">
        <v>18.82</v>
      </c>
      <c r="N9545">
        <f t="shared" si="149"/>
        <v>0</v>
      </c>
    </row>
    <row r="9546" spans="1:14" x14ac:dyDescent="0.2">
      <c r="A9546" t="s">
        <v>9800</v>
      </c>
      <c r="B9546" t="s">
        <v>35190</v>
      </c>
      <c r="I9546" t="s">
        <v>113</v>
      </c>
      <c r="J9546">
        <v>18.82</v>
      </c>
      <c r="M9546">
        <v>18.82</v>
      </c>
      <c r="N9546">
        <f t="shared" si="149"/>
        <v>0</v>
      </c>
    </row>
    <row r="9547" spans="1:14" x14ac:dyDescent="0.2">
      <c r="A9547" t="s">
        <v>9801</v>
      </c>
      <c r="B9547" t="s">
        <v>35191</v>
      </c>
      <c r="I9547" t="s">
        <v>113</v>
      </c>
      <c r="J9547">
        <v>18.07</v>
      </c>
      <c r="M9547">
        <v>18.07</v>
      </c>
      <c r="N9547">
        <f t="shared" si="149"/>
        <v>0</v>
      </c>
    </row>
    <row r="9548" spans="1:14" x14ac:dyDescent="0.2">
      <c r="A9548" t="s">
        <v>9802</v>
      </c>
      <c r="B9548" t="s">
        <v>35191</v>
      </c>
      <c r="I9548" t="s">
        <v>113</v>
      </c>
      <c r="J9548">
        <v>18.07</v>
      </c>
      <c r="M9548">
        <v>18.07</v>
      </c>
      <c r="N9548">
        <f t="shared" si="149"/>
        <v>0</v>
      </c>
    </row>
    <row r="9549" spans="1:14" x14ac:dyDescent="0.2">
      <c r="A9549" t="s">
        <v>9803</v>
      </c>
      <c r="B9549" t="s">
        <v>35192</v>
      </c>
      <c r="I9549" t="s">
        <v>113</v>
      </c>
      <c r="J9549">
        <v>17.649999999999999</v>
      </c>
      <c r="M9549">
        <v>17.649999999999999</v>
      </c>
      <c r="N9549">
        <f t="shared" si="149"/>
        <v>0</v>
      </c>
    </row>
    <row r="9550" spans="1:14" x14ac:dyDescent="0.2">
      <c r="A9550" t="s">
        <v>9804</v>
      </c>
      <c r="B9550" t="s">
        <v>35192</v>
      </c>
      <c r="I9550" t="s">
        <v>113</v>
      </c>
      <c r="J9550">
        <v>17.649999999999999</v>
      </c>
      <c r="M9550">
        <v>17.649999999999999</v>
      </c>
      <c r="N9550">
        <f t="shared" si="149"/>
        <v>0</v>
      </c>
    </row>
    <row r="9551" spans="1:14" x14ac:dyDescent="0.2">
      <c r="A9551" t="s">
        <v>9805</v>
      </c>
      <c r="B9551" t="s">
        <v>35193</v>
      </c>
      <c r="I9551" t="s">
        <v>113</v>
      </c>
      <c r="J9551">
        <v>17.45</v>
      </c>
      <c r="M9551">
        <v>17.45</v>
      </c>
      <c r="N9551">
        <f t="shared" si="149"/>
        <v>0</v>
      </c>
    </row>
    <row r="9552" spans="1:14" x14ac:dyDescent="0.2">
      <c r="A9552" t="s">
        <v>9806</v>
      </c>
      <c r="B9552" t="s">
        <v>35193</v>
      </c>
      <c r="I9552" t="s">
        <v>113</v>
      </c>
      <c r="J9552">
        <v>17.45</v>
      </c>
      <c r="M9552">
        <v>17.45</v>
      </c>
      <c r="N9552">
        <f t="shared" si="149"/>
        <v>0</v>
      </c>
    </row>
    <row r="9553" spans="1:14" x14ac:dyDescent="0.2">
      <c r="A9553" t="s">
        <v>9807</v>
      </c>
      <c r="B9553" t="s">
        <v>35194</v>
      </c>
      <c r="I9553" t="s">
        <v>113</v>
      </c>
      <c r="J9553">
        <v>17.25</v>
      </c>
      <c r="M9553">
        <v>17.25</v>
      </c>
      <c r="N9553">
        <f t="shared" si="149"/>
        <v>0</v>
      </c>
    </row>
    <row r="9554" spans="1:14" x14ac:dyDescent="0.2">
      <c r="A9554" t="s">
        <v>9808</v>
      </c>
      <c r="B9554" t="s">
        <v>35194</v>
      </c>
      <c r="I9554" t="s">
        <v>113</v>
      </c>
      <c r="J9554">
        <v>17.25</v>
      </c>
      <c r="M9554">
        <v>17.25</v>
      </c>
      <c r="N9554">
        <f t="shared" si="149"/>
        <v>0</v>
      </c>
    </row>
    <row r="9555" spans="1:14" x14ac:dyDescent="0.2">
      <c r="A9555" t="s">
        <v>9809</v>
      </c>
      <c r="B9555" t="s">
        <v>35195</v>
      </c>
      <c r="I9555" t="s">
        <v>113</v>
      </c>
      <c r="J9555">
        <v>17.03</v>
      </c>
      <c r="M9555">
        <v>17.03</v>
      </c>
      <c r="N9555">
        <f t="shared" si="149"/>
        <v>0</v>
      </c>
    </row>
    <row r="9556" spans="1:14" x14ac:dyDescent="0.2">
      <c r="A9556" t="s">
        <v>9810</v>
      </c>
      <c r="B9556" t="s">
        <v>35195</v>
      </c>
      <c r="I9556" t="s">
        <v>113</v>
      </c>
      <c r="J9556">
        <v>17.03</v>
      </c>
      <c r="M9556">
        <v>17.03</v>
      </c>
      <c r="N9556">
        <f t="shared" si="149"/>
        <v>0</v>
      </c>
    </row>
    <row r="9557" spans="1:14" x14ac:dyDescent="0.2">
      <c r="A9557" t="s">
        <v>9811</v>
      </c>
      <c r="B9557" t="s">
        <v>35196</v>
      </c>
      <c r="I9557" t="s">
        <v>113</v>
      </c>
      <c r="J9557">
        <v>16.86</v>
      </c>
      <c r="M9557">
        <v>16.86</v>
      </c>
      <c r="N9557">
        <f t="shared" si="149"/>
        <v>0</v>
      </c>
    </row>
    <row r="9558" spans="1:14" x14ac:dyDescent="0.2">
      <c r="A9558" t="s">
        <v>9812</v>
      </c>
      <c r="B9558" t="s">
        <v>35196</v>
      </c>
      <c r="I9558" t="s">
        <v>113</v>
      </c>
      <c r="J9558">
        <v>16.86</v>
      </c>
      <c r="M9558">
        <v>16.86</v>
      </c>
      <c r="N9558">
        <f t="shared" si="149"/>
        <v>0</v>
      </c>
    </row>
    <row r="9559" spans="1:14" x14ac:dyDescent="0.2">
      <c r="A9559" t="s">
        <v>9813</v>
      </c>
      <c r="B9559" t="s">
        <v>35197</v>
      </c>
      <c r="I9559" t="s">
        <v>113</v>
      </c>
      <c r="J9559">
        <v>16.48</v>
      </c>
      <c r="M9559">
        <v>16.48</v>
      </c>
      <c r="N9559">
        <f t="shared" si="149"/>
        <v>0</v>
      </c>
    </row>
    <row r="9560" spans="1:14" x14ac:dyDescent="0.2">
      <c r="A9560" t="s">
        <v>9814</v>
      </c>
      <c r="B9560" t="s">
        <v>35197</v>
      </c>
      <c r="I9560" t="s">
        <v>113</v>
      </c>
      <c r="J9560">
        <v>16.48</v>
      </c>
      <c r="M9560">
        <v>16.48</v>
      </c>
      <c r="N9560">
        <f t="shared" si="149"/>
        <v>0</v>
      </c>
    </row>
    <row r="9561" spans="1:14" x14ac:dyDescent="0.2">
      <c r="A9561" t="s">
        <v>9815</v>
      </c>
      <c r="B9561" t="s">
        <v>35198</v>
      </c>
      <c r="I9561" t="s">
        <v>113</v>
      </c>
      <c r="J9561">
        <v>22.79</v>
      </c>
      <c r="M9561">
        <v>22.79</v>
      </c>
      <c r="N9561">
        <f t="shared" si="149"/>
        <v>0</v>
      </c>
    </row>
    <row r="9562" spans="1:14" x14ac:dyDescent="0.2">
      <c r="A9562" t="s">
        <v>9816</v>
      </c>
      <c r="B9562" t="s">
        <v>35198</v>
      </c>
      <c r="I9562" t="s">
        <v>113</v>
      </c>
      <c r="J9562">
        <v>22.79</v>
      </c>
      <c r="M9562">
        <v>22.79</v>
      </c>
      <c r="N9562">
        <f t="shared" si="149"/>
        <v>0</v>
      </c>
    </row>
    <row r="9563" spans="1:14" x14ac:dyDescent="0.2">
      <c r="A9563" t="s">
        <v>9817</v>
      </c>
      <c r="B9563" t="s">
        <v>35199</v>
      </c>
      <c r="I9563" t="s">
        <v>113</v>
      </c>
      <c r="J9563">
        <v>21.16</v>
      </c>
      <c r="M9563">
        <v>21.16</v>
      </c>
      <c r="N9563">
        <f t="shared" si="149"/>
        <v>0</v>
      </c>
    </row>
    <row r="9564" spans="1:14" x14ac:dyDescent="0.2">
      <c r="A9564" t="s">
        <v>9818</v>
      </c>
      <c r="B9564" t="s">
        <v>35199</v>
      </c>
      <c r="I9564" t="s">
        <v>113</v>
      </c>
      <c r="J9564">
        <v>21.16</v>
      </c>
      <c r="M9564">
        <v>21.16</v>
      </c>
      <c r="N9564">
        <f t="shared" si="149"/>
        <v>0</v>
      </c>
    </row>
    <row r="9565" spans="1:14" x14ac:dyDescent="0.2">
      <c r="A9565" t="s">
        <v>9819</v>
      </c>
      <c r="B9565" t="s">
        <v>35200</v>
      </c>
      <c r="I9565" t="s">
        <v>113</v>
      </c>
      <c r="J9565">
        <v>20.25</v>
      </c>
      <c r="M9565">
        <v>20.25</v>
      </c>
      <c r="N9565">
        <f t="shared" si="149"/>
        <v>0</v>
      </c>
    </row>
    <row r="9566" spans="1:14" x14ac:dyDescent="0.2">
      <c r="A9566" t="s">
        <v>9820</v>
      </c>
      <c r="B9566" t="s">
        <v>35200</v>
      </c>
      <c r="I9566" t="s">
        <v>113</v>
      </c>
      <c r="J9566">
        <v>20.25</v>
      </c>
      <c r="M9566">
        <v>20.25</v>
      </c>
      <c r="N9566">
        <f t="shared" si="149"/>
        <v>0</v>
      </c>
    </row>
    <row r="9567" spans="1:14" x14ac:dyDescent="0.2">
      <c r="A9567" t="s">
        <v>9821</v>
      </c>
      <c r="B9567" t="s">
        <v>35201</v>
      </c>
      <c r="I9567" t="s">
        <v>113</v>
      </c>
      <c r="J9567">
        <v>19.559999999999999</v>
      </c>
      <c r="M9567">
        <v>19.559999999999999</v>
      </c>
      <c r="N9567">
        <f t="shared" si="149"/>
        <v>0</v>
      </c>
    </row>
    <row r="9568" spans="1:14" x14ac:dyDescent="0.2">
      <c r="A9568" t="s">
        <v>9822</v>
      </c>
      <c r="B9568" t="s">
        <v>35201</v>
      </c>
      <c r="I9568" t="s">
        <v>113</v>
      </c>
      <c r="J9568">
        <v>19.559999999999999</v>
      </c>
      <c r="M9568">
        <v>19.559999999999999</v>
      </c>
      <c r="N9568">
        <f t="shared" si="149"/>
        <v>0</v>
      </c>
    </row>
    <row r="9569" spans="1:14" x14ac:dyDescent="0.2">
      <c r="A9569" t="s">
        <v>9823</v>
      </c>
      <c r="B9569" t="s">
        <v>35202</v>
      </c>
      <c r="I9569" t="s">
        <v>113</v>
      </c>
      <c r="J9569">
        <v>19.98</v>
      </c>
      <c r="M9569">
        <v>19.98</v>
      </c>
      <c r="N9569">
        <f t="shared" si="149"/>
        <v>0</v>
      </c>
    </row>
    <row r="9570" spans="1:14" x14ac:dyDescent="0.2">
      <c r="A9570" t="s">
        <v>9824</v>
      </c>
      <c r="B9570" t="s">
        <v>35202</v>
      </c>
      <c r="I9570" t="s">
        <v>113</v>
      </c>
      <c r="J9570">
        <v>19.98</v>
      </c>
      <c r="M9570">
        <v>19.98</v>
      </c>
      <c r="N9570">
        <f t="shared" si="149"/>
        <v>0</v>
      </c>
    </row>
    <row r="9571" spans="1:14" x14ac:dyDescent="0.2">
      <c r="A9571" t="s">
        <v>9825</v>
      </c>
      <c r="B9571" t="s">
        <v>35203</v>
      </c>
      <c r="I9571" t="s">
        <v>113</v>
      </c>
      <c r="J9571">
        <v>19.510000000000002</v>
      </c>
      <c r="M9571">
        <v>19.510000000000002</v>
      </c>
      <c r="N9571">
        <f t="shared" si="149"/>
        <v>0</v>
      </c>
    </row>
    <row r="9572" spans="1:14" x14ac:dyDescent="0.2">
      <c r="A9572" t="s">
        <v>9826</v>
      </c>
      <c r="B9572" t="s">
        <v>35203</v>
      </c>
      <c r="I9572" t="s">
        <v>113</v>
      </c>
      <c r="J9572">
        <v>19.510000000000002</v>
      </c>
      <c r="M9572">
        <v>19.510000000000002</v>
      </c>
      <c r="N9572">
        <f t="shared" si="149"/>
        <v>0</v>
      </c>
    </row>
    <row r="9573" spans="1:14" x14ac:dyDescent="0.2">
      <c r="A9573" t="s">
        <v>9827</v>
      </c>
      <c r="B9573" t="s">
        <v>35204</v>
      </c>
      <c r="I9573" t="s">
        <v>113</v>
      </c>
      <c r="J9573">
        <v>18.75</v>
      </c>
      <c r="M9573">
        <v>18.75</v>
      </c>
      <c r="N9573">
        <f t="shared" si="149"/>
        <v>0</v>
      </c>
    </row>
    <row r="9574" spans="1:14" x14ac:dyDescent="0.2">
      <c r="A9574" t="s">
        <v>9828</v>
      </c>
      <c r="B9574" t="s">
        <v>35204</v>
      </c>
      <c r="I9574" t="s">
        <v>113</v>
      </c>
      <c r="J9574">
        <v>18.75</v>
      </c>
      <c r="M9574">
        <v>18.75</v>
      </c>
      <c r="N9574">
        <f t="shared" si="149"/>
        <v>0</v>
      </c>
    </row>
    <row r="9575" spans="1:14" x14ac:dyDescent="0.2">
      <c r="A9575" t="s">
        <v>9829</v>
      </c>
      <c r="B9575" t="s">
        <v>35205</v>
      </c>
      <c r="I9575" t="s">
        <v>113</v>
      </c>
      <c r="J9575">
        <v>18.010000000000002</v>
      </c>
      <c r="M9575">
        <v>18.010000000000002</v>
      </c>
      <c r="N9575">
        <f t="shared" si="149"/>
        <v>0</v>
      </c>
    </row>
    <row r="9576" spans="1:14" x14ac:dyDescent="0.2">
      <c r="A9576" t="s">
        <v>9830</v>
      </c>
      <c r="B9576" t="s">
        <v>35205</v>
      </c>
      <c r="I9576" t="s">
        <v>113</v>
      </c>
      <c r="J9576">
        <v>18.010000000000002</v>
      </c>
      <c r="M9576">
        <v>18.010000000000002</v>
      </c>
      <c r="N9576">
        <f t="shared" si="149"/>
        <v>0</v>
      </c>
    </row>
    <row r="9577" spans="1:14" x14ac:dyDescent="0.2">
      <c r="A9577" t="s">
        <v>9831</v>
      </c>
      <c r="B9577" t="s">
        <v>35206</v>
      </c>
      <c r="I9577" t="s">
        <v>113</v>
      </c>
      <c r="J9577">
        <v>17.88</v>
      </c>
      <c r="M9577">
        <v>17.88</v>
      </c>
      <c r="N9577">
        <f t="shared" si="149"/>
        <v>0</v>
      </c>
    </row>
    <row r="9578" spans="1:14" x14ac:dyDescent="0.2">
      <c r="A9578" t="s">
        <v>9832</v>
      </c>
      <c r="B9578" t="s">
        <v>35206</v>
      </c>
      <c r="I9578" t="s">
        <v>113</v>
      </c>
      <c r="J9578">
        <v>17.88</v>
      </c>
      <c r="M9578">
        <v>17.88</v>
      </c>
      <c r="N9578">
        <f t="shared" si="149"/>
        <v>0</v>
      </c>
    </row>
    <row r="9579" spans="1:14" x14ac:dyDescent="0.2">
      <c r="A9579" t="s">
        <v>9833</v>
      </c>
      <c r="B9579" t="s">
        <v>35207</v>
      </c>
      <c r="I9579" t="s">
        <v>113</v>
      </c>
      <c r="J9579">
        <v>17.91</v>
      </c>
      <c r="M9579">
        <v>17.91</v>
      </c>
      <c r="N9579">
        <f t="shared" si="149"/>
        <v>0</v>
      </c>
    </row>
    <row r="9580" spans="1:14" x14ac:dyDescent="0.2">
      <c r="A9580" t="s">
        <v>9834</v>
      </c>
      <c r="B9580" t="s">
        <v>35207</v>
      </c>
      <c r="I9580" t="s">
        <v>113</v>
      </c>
      <c r="J9580">
        <v>17.91</v>
      </c>
      <c r="M9580">
        <v>17.91</v>
      </c>
      <c r="N9580">
        <f t="shared" si="149"/>
        <v>0</v>
      </c>
    </row>
    <row r="9581" spans="1:14" x14ac:dyDescent="0.2">
      <c r="A9581" t="s">
        <v>9835</v>
      </c>
      <c r="B9581" t="s">
        <v>35208</v>
      </c>
      <c r="I9581" t="s">
        <v>113</v>
      </c>
      <c r="J9581">
        <v>17.739999999999998</v>
      </c>
      <c r="M9581">
        <v>17.739999999999998</v>
      </c>
      <c r="N9581">
        <f t="shared" si="149"/>
        <v>0</v>
      </c>
    </row>
    <row r="9582" spans="1:14" x14ac:dyDescent="0.2">
      <c r="A9582" t="s">
        <v>9836</v>
      </c>
      <c r="B9582" t="s">
        <v>35208</v>
      </c>
      <c r="I9582" t="s">
        <v>113</v>
      </c>
      <c r="J9582">
        <v>17.739999999999998</v>
      </c>
      <c r="M9582">
        <v>17.739999999999998</v>
      </c>
      <c r="N9582">
        <f t="shared" si="149"/>
        <v>0</v>
      </c>
    </row>
    <row r="9583" spans="1:14" x14ac:dyDescent="0.2">
      <c r="A9583" t="s">
        <v>9837</v>
      </c>
      <c r="B9583" t="s">
        <v>35209</v>
      </c>
      <c r="I9583" t="s">
        <v>113</v>
      </c>
      <c r="J9583">
        <v>17.52</v>
      </c>
      <c r="M9583">
        <v>17.52</v>
      </c>
      <c r="N9583">
        <f t="shared" si="149"/>
        <v>0</v>
      </c>
    </row>
    <row r="9584" spans="1:14" x14ac:dyDescent="0.2">
      <c r="A9584" t="s">
        <v>9838</v>
      </c>
      <c r="B9584" t="s">
        <v>35209</v>
      </c>
      <c r="I9584" t="s">
        <v>113</v>
      </c>
      <c r="J9584">
        <v>17.52</v>
      </c>
      <c r="M9584">
        <v>17.52</v>
      </c>
      <c r="N9584">
        <f t="shared" si="149"/>
        <v>0</v>
      </c>
    </row>
    <row r="9585" spans="1:14" x14ac:dyDescent="0.2">
      <c r="A9585" t="s">
        <v>9839</v>
      </c>
      <c r="B9585" t="s">
        <v>35210</v>
      </c>
      <c r="I9585" t="s">
        <v>113</v>
      </c>
      <c r="J9585">
        <v>3.59</v>
      </c>
      <c r="M9585">
        <v>3.59</v>
      </c>
      <c r="N9585">
        <f t="shared" si="149"/>
        <v>0</v>
      </c>
    </row>
    <row r="9586" spans="1:14" x14ac:dyDescent="0.2">
      <c r="A9586" t="s">
        <v>9840</v>
      </c>
      <c r="B9586" t="s">
        <v>35210</v>
      </c>
      <c r="I9586" t="s">
        <v>113</v>
      </c>
      <c r="J9586">
        <v>3.34</v>
      </c>
      <c r="M9586">
        <v>3.34</v>
      </c>
      <c r="N9586">
        <f t="shared" si="149"/>
        <v>0</v>
      </c>
    </row>
    <row r="9587" spans="1:14" x14ac:dyDescent="0.2">
      <c r="A9587" t="s">
        <v>9841</v>
      </c>
      <c r="B9587" t="s">
        <v>35211</v>
      </c>
      <c r="I9587" t="s">
        <v>113</v>
      </c>
      <c r="J9587">
        <v>3.76</v>
      </c>
      <c r="M9587">
        <v>3.76</v>
      </c>
      <c r="N9587">
        <f t="shared" si="149"/>
        <v>0</v>
      </c>
    </row>
    <row r="9588" spans="1:14" x14ac:dyDescent="0.2">
      <c r="A9588" t="s">
        <v>9842</v>
      </c>
      <c r="B9588" t="s">
        <v>35211</v>
      </c>
      <c r="I9588" t="s">
        <v>113</v>
      </c>
      <c r="J9588">
        <v>3.48</v>
      </c>
      <c r="M9588">
        <v>3.48</v>
      </c>
      <c r="N9588">
        <f t="shared" si="149"/>
        <v>0</v>
      </c>
    </row>
    <row r="9589" spans="1:14" x14ac:dyDescent="0.2">
      <c r="A9589" t="s">
        <v>9843</v>
      </c>
      <c r="B9589" t="s">
        <v>35212</v>
      </c>
      <c r="I9589" t="s">
        <v>113</v>
      </c>
      <c r="J9589">
        <v>3.97</v>
      </c>
      <c r="M9589">
        <v>3.97</v>
      </c>
      <c r="N9589">
        <f t="shared" si="149"/>
        <v>0</v>
      </c>
    </row>
    <row r="9590" spans="1:14" x14ac:dyDescent="0.2">
      <c r="A9590" t="s">
        <v>9844</v>
      </c>
      <c r="B9590" t="s">
        <v>35212</v>
      </c>
      <c r="I9590" t="s">
        <v>113</v>
      </c>
      <c r="J9590">
        <v>3.66</v>
      </c>
      <c r="M9590">
        <v>3.66</v>
      </c>
      <c r="N9590">
        <f t="shared" si="149"/>
        <v>0</v>
      </c>
    </row>
    <row r="9591" spans="1:14" x14ac:dyDescent="0.2">
      <c r="A9591" t="s">
        <v>9845</v>
      </c>
      <c r="B9591" t="s">
        <v>35213</v>
      </c>
      <c r="I9591" t="s">
        <v>113</v>
      </c>
      <c r="J9591">
        <v>4.13</v>
      </c>
      <c r="M9591">
        <v>4.13</v>
      </c>
      <c r="N9591">
        <f t="shared" si="149"/>
        <v>0</v>
      </c>
    </row>
    <row r="9592" spans="1:14" x14ac:dyDescent="0.2">
      <c r="A9592" t="s">
        <v>9846</v>
      </c>
      <c r="B9592" t="s">
        <v>35213</v>
      </c>
      <c r="I9592" t="s">
        <v>113</v>
      </c>
      <c r="J9592">
        <v>3.8</v>
      </c>
      <c r="M9592">
        <v>3.8</v>
      </c>
      <c r="N9592">
        <f t="shared" si="149"/>
        <v>0</v>
      </c>
    </row>
    <row r="9593" spans="1:14" x14ac:dyDescent="0.2">
      <c r="A9593" t="s">
        <v>9847</v>
      </c>
      <c r="B9593" t="s">
        <v>35214</v>
      </c>
      <c r="I9593" t="s">
        <v>113</v>
      </c>
      <c r="J9593">
        <v>4.2300000000000004</v>
      </c>
      <c r="M9593">
        <v>4.2300000000000004</v>
      </c>
      <c r="N9593">
        <f t="shared" si="149"/>
        <v>0</v>
      </c>
    </row>
    <row r="9594" spans="1:14" x14ac:dyDescent="0.2">
      <c r="A9594" t="s">
        <v>9848</v>
      </c>
      <c r="B9594" t="s">
        <v>35214</v>
      </c>
      <c r="I9594" t="s">
        <v>113</v>
      </c>
      <c r="J9594">
        <v>3.88</v>
      </c>
      <c r="M9594">
        <v>3.88</v>
      </c>
      <c r="N9594">
        <f t="shared" si="149"/>
        <v>0</v>
      </c>
    </row>
    <row r="9595" spans="1:14" x14ac:dyDescent="0.2">
      <c r="A9595" t="s">
        <v>9849</v>
      </c>
      <c r="B9595" t="s">
        <v>35215</v>
      </c>
      <c r="I9595" t="s">
        <v>113</v>
      </c>
      <c r="J9595">
        <v>4.32</v>
      </c>
      <c r="M9595">
        <v>4.32</v>
      </c>
      <c r="N9595">
        <f t="shared" si="149"/>
        <v>0</v>
      </c>
    </row>
    <row r="9596" spans="1:14" x14ac:dyDescent="0.2">
      <c r="A9596" t="s">
        <v>9850</v>
      </c>
      <c r="B9596" t="s">
        <v>35215</v>
      </c>
      <c r="I9596" t="s">
        <v>113</v>
      </c>
      <c r="J9596">
        <v>3.96</v>
      </c>
      <c r="M9596">
        <v>3.96</v>
      </c>
      <c r="N9596">
        <f t="shared" si="149"/>
        <v>0</v>
      </c>
    </row>
    <row r="9597" spans="1:14" x14ac:dyDescent="0.2">
      <c r="A9597" t="s">
        <v>9851</v>
      </c>
      <c r="B9597" t="s">
        <v>35216</v>
      </c>
      <c r="I9597" t="s">
        <v>113</v>
      </c>
      <c r="J9597">
        <v>4.38</v>
      </c>
      <c r="M9597">
        <v>4.38</v>
      </c>
      <c r="N9597">
        <f t="shared" si="149"/>
        <v>0</v>
      </c>
    </row>
    <row r="9598" spans="1:14" x14ac:dyDescent="0.2">
      <c r="A9598" t="s">
        <v>9852</v>
      </c>
      <c r="B9598" t="s">
        <v>35216</v>
      </c>
      <c r="I9598" t="s">
        <v>113</v>
      </c>
      <c r="J9598">
        <v>4.01</v>
      </c>
      <c r="M9598">
        <v>4.01</v>
      </c>
      <c r="N9598">
        <f t="shared" si="149"/>
        <v>0</v>
      </c>
    </row>
    <row r="9599" spans="1:14" x14ac:dyDescent="0.2">
      <c r="A9599" t="s">
        <v>9853</v>
      </c>
      <c r="B9599" t="s">
        <v>35217</v>
      </c>
      <c r="I9599" t="s">
        <v>113</v>
      </c>
      <c r="J9599">
        <v>4.88</v>
      </c>
      <c r="M9599">
        <v>4.88</v>
      </c>
      <c r="N9599">
        <f t="shared" si="149"/>
        <v>0</v>
      </c>
    </row>
    <row r="9600" spans="1:14" x14ac:dyDescent="0.2">
      <c r="A9600" t="s">
        <v>9854</v>
      </c>
      <c r="B9600" t="s">
        <v>35217</v>
      </c>
      <c r="I9600" t="s">
        <v>113</v>
      </c>
      <c r="J9600">
        <v>4.47</v>
      </c>
      <c r="M9600">
        <v>4.47</v>
      </c>
      <c r="N9600">
        <f t="shared" si="149"/>
        <v>0</v>
      </c>
    </row>
    <row r="9601" spans="1:14" x14ac:dyDescent="0.2">
      <c r="A9601" t="s">
        <v>9855</v>
      </c>
      <c r="B9601" t="s">
        <v>35218</v>
      </c>
      <c r="I9601" t="s">
        <v>113</v>
      </c>
      <c r="J9601">
        <v>5.2</v>
      </c>
      <c r="M9601">
        <v>5.2</v>
      </c>
      <c r="N9601">
        <f t="shared" si="149"/>
        <v>0</v>
      </c>
    </row>
    <row r="9602" spans="1:14" x14ac:dyDescent="0.2">
      <c r="A9602" t="s">
        <v>9856</v>
      </c>
      <c r="B9602" t="s">
        <v>35218</v>
      </c>
      <c r="I9602" t="s">
        <v>113</v>
      </c>
      <c r="J9602">
        <v>4.74</v>
      </c>
      <c r="M9602">
        <v>4.74</v>
      </c>
      <c r="N9602">
        <f t="shared" si="149"/>
        <v>0</v>
      </c>
    </row>
    <row r="9603" spans="1:14" x14ac:dyDescent="0.2">
      <c r="A9603" t="s">
        <v>9857</v>
      </c>
      <c r="B9603" t="s">
        <v>35219</v>
      </c>
      <c r="I9603" t="s">
        <v>113</v>
      </c>
      <c r="J9603">
        <v>5.36</v>
      </c>
      <c r="M9603">
        <v>5.36</v>
      </c>
      <c r="N9603">
        <f t="shared" si="149"/>
        <v>0</v>
      </c>
    </row>
    <row r="9604" spans="1:14" x14ac:dyDescent="0.2">
      <c r="A9604" t="s">
        <v>9858</v>
      </c>
      <c r="B9604" t="s">
        <v>35219</v>
      </c>
      <c r="I9604" t="s">
        <v>113</v>
      </c>
      <c r="J9604">
        <v>4.87</v>
      </c>
      <c r="M9604">
        <v>4.87</v>
      </c>
      <c r="N9604">
        <f t="shared" ref="N9604:N9667" si="150">J9604-M9604</f>
        <v>0</v>
      </c>
    </row>
    <row r="9605" spans="1:14" x14ac:dyDescent="0.2">
      <c r="A9605" t="s">
        <v>9859</v>
      </c>
      <c r="B9605" t="s">
        <v>35220</v>
      </c>
      <c r="I9605" t="s">
        <v>113</v>
      </c>
      <c r="J9605">
        <v>5.67</v>
      </c>
      <c r="M9605">
        <v>5.67</v>
      </c>
      <c r="N9605">
        <f t="shared" si="150"/>
        <v>0</v>
      </c>
    </row>
    <row r="9606" spans="1:14" x14ac:dyDescent="0.2">
      <c r="A9606" t="s">
        <v>9860</v>
      </c>
      <c r="B9606" t="s">
        <v>35220</v>
      </c>
      <c r="I9606" t="s">
        <v>113</v>
      </c>
      <c r="J9606">
        <v>5.13</v>
      </c>
      <c r="M9606">
        <v>5.13</v>
      </c>
      <c r="N9606">
        <f t="shared" si="150"/>
        <v>0</v>
      </c>
    </row>
    <row r="9607" spans="1:14" x14ac:dyDescent="0.2">
      <c r="A9607" t="s">
        <v>9861</v>
      </c>
      <c r="B9607" t="s">
        <v>35221</v>
      </c>
      <c r="I9607" t="s">
        <v>113</v>
      </c>
      <c r="J9607">
        <v>5.8</v>
      </c>
      <c r="M9607">
        <v>5.8</v>
      </c>
      <c r="N9607">
        <f t="shared" si="150"/>
        <v>0</v>
      </c>
    </row>
    <row r="9608" spans="1:14" x14ac:dyDescent="0.2">
      <c r="A9608" t="s">
        <v>9862</v>
      </c>
      <c r="B9608" t="s">
        <v>35221</v>
      </c>
      <c r="I9608" t="s">
        <v>113</v>
      </c>
      <c r="J9608">
        <v>5.24</v>
      </c>
      <c r="M9608">
        <v>5.24</v>
      </c>
      <c r="N9608">
        <f t="shared" si="150"/>
        <v>0</v>
      </c>
    </row>
    <row r="9609" spans="1:14" x14ac:dyDescent="0.2">
      <c r="A9609" t="s">
        <v>9863</v>
      </c>
      <c r="B9609" t="s">
        <v>35222</v>
      </c>
      <c r="I9609" t="s">
        <v>113</v>
      </c>
      <c r="J9609">
        <v>6.16</v>
      </c>
      <c r="M9609">
        <v>6.16</v>
      </c>
      <c r="N9609">
        <f t="shared" si="150"/>
        <v>0</v>
      </c>
    </row>
    <row r="9610" spans="1:14" x14ac:dyDescent="0.2">
      <c r="A9610" t="s">
        <v>9864</v>
      </c>
      <c r="B9610" t="s">
        <v>35222</v>
      </c>
      <c r="I9610" t="s">
        <v>113</v>
      </c>
      <c r="J9610">
        <v>5.55</v>
      </c>
      <c r="M9610">
        <v>5.55</v>
      </c>
      <c r="N9610">
        <f t="shared" si="150"/>
        <v>0</v>
      </c>
    </row>
    <row r="9611" spans="1:14" x14ac:dyDescent="0.2">
      <c r="A9611" t="s">
        <v>9865</v>
      </c>
      <c r="B9611" t="s">
        <v>35223</v>
      </c>
      <c r="I9611" t="s">
        <v>113</v>
      </c>
      <c r="J9611">
        <v>5.16</v>
      </c>
      <c r="M9611">
        <v>5.16</v>
      </c>
      <c r="N9611">
        <f t="shared" si="150"/>
        <v>0</v>
      </c>
    </row>
    <row r="9612" spans="1:14" x14ac:dyDescent="0.2">
      <c r="A9612" t="s">
        <v>9866</v>
      </c>
      <c r="B9612" t="s">
        <v>35223</v>
      </c>
      <c r="I9612" t="s">
        <v>113</v>
      </c>
      <c r="J9612">
        <v>4.47</v>
      </c>
      <c r="M9612">
        <v>4.47</v>
      </c>
      <c r="N9612">
        <f t="shared" si="150"/>
        <v>0</v>
      </c>
    </row>
    <row r="9613" spans="1:14" x14ac:dyDescent="0.2">
      <c r="A9613" t="s">
        <v>9867</v>
      </c>
      <c r="B9613" t="s">
        <v>35224</v>
      </c>
      <c r="I9613" t="s">
        <v>113</v>
      </c>
      <c r="J9613">
        <v>4.3</v>
      </c>
      <c r="M9613">
        <v>4.3</v>
      </c>
      <c r="N9613">
        <f t="shared" si="150"/>
        <v>0</v>
      </c>
    </row>
    <row r="9614" spans="1:14" x14ac:dyDescent="0.2">
      <c r="A9614" t="s">
        <v>9868</v>
      </c>
      <c r="B9614" t="s">
        <v>35224</v>
      </c>
      <c r="I9614" t="s">
        <v>113</v>
      </c>
      <c r="J9614">
        <v>3.72</v>
      </c>
      <c r="M9614">
        <v>3.72</v>
      </c>
      <c r="N9614">
        <f t="shared" si="150"/>
        <v>0</v>
      </c>
    </row>
    <row r="9615" spans="1:14" x14ac:dyDescent="0.2">
      <c r="A9615" t="s">
        <v>9869</v>
      </c>
      <c r="B9615" t="s">
        <v>35225</v>
      </c>
      <c r="I9615" t="s">
        <v>113</v>
      </c>
      <c r="J9615">
        <v>3.44</v>
      </c>
      <c r="M9615">
        <v>3.44</v>
      </c>
      <c r="N9615">
        <f t="shared" si="150"/>
        <v>0</v>
      </c>
    </row>
    <row r="9616" spans="1:14" x14ac:dyDescent="0.2">
      <c r="A9616" t="s">
        <v>9870</v>
      </c>
      <c r="B9616" t="s">
        <v>35225</v>
      </c>
      <c r="I9616" t="s">
        <v>113</v>
      </c>
      <c r="J9616">
        <v>2.98</v>
      </c>
      <c r="M9616">
        <v>2.98</v>
      </c>
      <c r="N9616">
        <f t="shared" si="150"/>
        <v>0</v>
      </c>
    </row>
    <row r="9617" spans="1:14" x14ac:dyDescent="0.2">
      <c r="A9617" t="s">
        <v>9871</v>
      </c>
      <c r="B9617" t="s">
        <v>35226</v>
      </c>
      <c r="I9617" t="s">
        <v>113</v>
      </c>
      <c r="J9617">
        <v>4.7300000000000004</v>
      </c>
      <c r="M9617">
        <v>4.7300000000000004</v>
      </c>
      <c r="N9617">
        <f t="shared" si="150"/>
        <v>0</v>
      </c>
    </row>
    <row r="9618" spans="1:14" x14ac:dyDescent="0.2">
      <c r="A9618" t="s">
        <v>9872</v>
      </c>
      <c r="B9618" t="s">
        <v>35226</v>
      </c>
      <c r="I9618" t="s">
        <v>113</v>
      </c>
      <c r="J9618">
        <v>4.0999999999999996</v>
      </c>
      <c r="M9618">
        <v>4.0999999999999996</v>
      </c>
      <c r="N9618">
        <f t="shared" si="150"/>
        <v>0</v>
      </c>
    </row>
    <row r="9619" spans="1:14" x14ac:dyDescent="0.2">
      <c r="A9619" t="s">
        <v>9873</v>
      </c>
      <c r="B9619" t="s">
        <v>35227</v>
      </c>
      <c r="I9619" t="s">
        <v>113</v>
      </c>
      <c r="J9619">
        <v>4.3</v>
      </c>
      <c r="M9619">
        <v>4.3</v>
      </c>
      <c r="N9619">
        <f t="shared" si="150"/>
        <v>0</v>
      </c>
    </row>
    <row r="9620" spans="1:14" x14ac:dyDescent="0.2">
      <c r="A9620" t="s">
        <v>9874</v>
      </c>
      <c r="B9620" t="s">
        <v>35227</v>
      </c>
      <c r="I9620" t="s">
        <v>113</v>
      </c>
      <c r="J9620">
        <v>3.72</v>
      </c>
      <c r="M9620">
        <v>3.72</v>
      </c>
      <c r="N9620">
        <f t="shared" si="150"/>
        <v>0</v>
      </c>
    </row>
    <row r="9621" spans="1:14" x14ac:dyDescent="0.2">
      <c r="A9621" t="s">
        <v>9875</v>
      </c>
      <c r="B9621" t="s">
        <v>35228</v>
      </c>
      <c r="I9621" t="s">
        <v>113</v>
      </c>
      <c r="J9621">
        <v>5.16</v>
      </c>
      <c r="M9621">
        <v>5.16</v>
      </c>
      <c r="N9621">
        <f t="shared" si="150"/>
        <v>0</v>
      </c>
    </row>
    <row r="9622" spans="1:14" x14ac:dyDescent="0.2">
      <c r="A9622" t="s">
        <v>9876</v>
      </c>
      <c r="B9622" t="s">
        <v>35228</v>
      </c>
      <c r="I9622" t="s">
        <v>113</v>
      </c>
      <c r="J9622">
        <v>4.47</v>
      </c>
      <c r="M9622">
        <v>4.47</v>
      </c>
      <c r="N9622">
        <f t="shared" si="150"/>
        <v>0</v>
      </c>
    </row>
    <row r="9623" spans="1:14" x14ac:dyDescent="0.2">
      <c r="A9623" t="s">
        <v>9877</v>
      </c>
      <c r="B9623" t="s">
        <v>35229</v>
      </c>
      <c r="I9623" t="s">
        <v>113</v>
      </c>
      <c r="J9623">
        <v>4.51</v>
      </c>
      <c r="M9623">
        <v>4.51</v>
      </c>
      <c r="N9623">
        <f t="shared" si="150"/>
        <v>0</v>
      </c>
    </row>
    <row r="9624" spans="1:14" x14ac:dyDescent="0.2">
      <c r="A9624" t="s">
        <v>9878</v>
      </c>
      <c r="B9624" t="s">
        <v>35229</v>
      </c>
      <c r="I9624" t="s">
        <v>113</v>
      </c>
      <c r="J9624">
        <v>3.91</v>
      </c>
      <c r="M9624">
        <v>3.91</v>
      </c>
      <c r="N9624">
        <f t="shared" si="150"/>
        <v>0</v>
      </c>
    </row>
    <row r="9625" spans="1:14" x14ac:dyDescent="0.2">
      <c r="A9625" t="s">
        <v>9879</v>
      </c>
      <c r="B9625" t="s">
        <v>35230</v>
      </c>
      <c r="I9625" t="s">
        <v>113</v>
      </c>
      <c r="J9625">
        <v>3.87</v>
      </c>
      <c r="M9625">
        <v>3.87</v>
      </c>
      <c r="N9625">
        <f t="shared" si="150"/>
        <v>0</v>
      </c>
    </row>
    <row r="9626" spans="1:14" x14ac:dyDescent="0.2">
      <c r="A9626" t="s">
        <v>9880</v>
      </c>
      <c r="B9626" t="s">
        <v>35230</v>
      </c>
      <c r="I9626" t="s">
        <v>113</v>
      </c>
      <c r="J9626">
        <v>3.35</v>
      </c>
      <c r="M9626">
        <v>3.35</v>
      </c>
      <c r="N9626">
        <f t="shared" si="150"/>
        <v>0</v>
      </c>
    </row>
    <row r="9627" spans="1:14" x14ac:dyDescent="0.2">
      <c r="A9627" t="s">
        <v>9881</v>
      </c>
      <c r="B9627" t="s">
        <v>35231</v>
      </c>
      <c r="I9627" t="s">
        <v>113</v>
      </c>
      <c r="J9627">
        <v>5.89</v>
      </c>
      <c r="M9627">
        <v>5.89</v>
      </c>
      <c r="N9627">
        <f t="shared" si="150"/>
        <v>0</v>
      </c>
    </row>
    <row r="9628" spans="1:14" x14ac:dyDescent="0.2">
      <c r="A9628" t="s">
        <v>9882</v>
      </c>
      <c r="B9628" t="s">
        <v>35231</v>
      </c>
      <c r="I9628" t="s">
        <v>113</v>
      </c>
      <c r="J9628">
        <v>5.19</v>
      </c>
      <c r="M9628">
        <v>5.19</v>
      </c>
      <c r="N9628">
        <f t="shared" si="150"/>
        <v>0</v>
      </c>
    </row>
    <row r="9629" spans="1:14" x14ac:dyDescent="0.2">
      <c r="A9629" t="s">
        <v>9883</v>
      </c>
      <c r="B9629" t="s">
        <v>35232</v>
      </c>
      <c r="I9629" t="s">
        <v>113</v>
      </c>
      <c r="J9629">
        <v>5.25</v>
      </c>
      <c r="M9629">
        <v>5.25</v>
      </c>
      <c r="N9629">
        <f t="shared" si="150"/>
        <v>0</v>
      </c>
    </row>
    <row r="9630" spans="1:14" x14ac:dyDescent="0.2">
      <c r="A9630" t="s">
        <v>9884</v>
      </c>
      <c r="B9630" t="s">
        <v>35232</v>
      </c>
      <c r="I9630" t="s">
        <v>113</v>
      </c>
      <c r="J9630">
        <v>4.63</v>
      </c>
      <c r="M9630">
        <v>4.63</v>
      </c>
      <c r="N9630">
        <f t="shared" si="150"/>
        <v>0</v>
      </c>
    </row>
    <row r="9631" spans="1:14" x14ac:dyDescent="0.2">
      <c r="A9631" t="s">
        <v>9885</v>
      </c>
      <c r="B9631" t="s">
        <v>35233</v>
      </c>
      <c r="I9631" t="s">
        <v>113</v>
      </c>
      <c r="J9631">
        <v>4.5999999999999996</v>
      </c>
      <c r="M9631">
        <v>4.5999999999999996</v>
      </c>
      <c r="N9631">
        <f t="shared" si="150"/>
        <v>0</v>
      </c>
    </row>
    <row r="9632" spans="1:14" x14ac:dyDescent="0.2">
      <c r="A9632" t="s">
        <v>9886</v>
      </c>
      <c r="B9632" t="s">
        <v>35233</v>
      </c>
      <c r="I9632" t="s">
        <v>113</v>
      </c>
      <c r="J9632">
        <v>4.07</v>
      </c>
      <c r="M9632">
        <v>4.07</v>
      </c>
      <c r="N9632">
        <f t="shared" si="150"/>
        <v>0</v>
      </c>
    </row>
    <row r="9633" spans="1:14" x14ac:dyDescent="0.2">
      <c r="A9633" t="s">
        <v>9887</v>
      </c>
      <c r="B9633" t="s">
        <v>35234</v>
      </c>
      <c r="I9633" t="s">
        <v>113</v>
      </c>
      <c r="J9633">
        <v>2.15</v>
      </c>
      <c r="M9633">
        <v>2.15</v>
      </c>
      <c r="N9633">
        <f t="shared" si="150"/>
        <v>0</v>
      </c>
    </row>
    <row r="9634" spans="1:14" x14ac:dyDescent="0.2">
      <c r="A9634" t="s">
        <v>9888</v>
      </c>
      <c r="B9634" t="s">
        <v>35234</v>
      </c>
      <c r="I9634" t="s">
        <v>113</v>
      </c>
      <c r="J9634">
        <v>1.86</v>
      </c>
      <c r="M9634">
        <v>1.86</v>
      </c>
      <c r="N9634">
        <f t="shared" si="150"/>
        <v>0</v>
      </c>
    </row>
    <row r="9635" spans="1:14" x14ac:dyDescent="0.2">
      <c r="A9635" t="s">
        <v>9889</v>
      </c>
      <c r="B9635" t="s">
        <v>35235</v>
      </c>
      <c r="I9635" t="s">
        <v>5</v>
      </c>
      <c r="J9635">
        <v>323.49</v>
      </c>
      <c r="M9635">
        <v>323.49</v>
      </c>
      <c r="N9635">
        <f t="shared" si="150"/>
        <v>0</v>
      </c>
    </row>
    <row r="9636" spans="1:14" x14ac:dyDescent="0.2">
      <c r="A9636" t="s">
        <v>9890</v>
      </c>
      <c r="B9636" t="s">
        <v>35235</v>
      </c>
      <c r="I9636" t="s">
        <v>5</v>
      </c>
      <c r="J9636">
        <v>316.8</v>
      </c>
      <c r="M9636">
        <v>316.8</v>
      </c>
      <c r="N9636">
        <f t="shared" si="150"/>
        <v>0</v>
      </c>
    </row>
    <row r="9637" spans="1:14" x14ac:dyDescent="0.2">
      <c r="A9637" t="s">
        <v>9891</v>
      </c>
      <c r="B9637" t="s">
        <v>35236</v>
      </c>
      <c r="I9637" t="s">
        <v>5</v>
      </c>
      <c r="J9637">
        <v>453.86</v>
      </c>
      <c r="M9637">
        <v>453.86</v>
      </c>
      <c r="N9637">
        <f t="shared" si="150"/>
        <v>0</v>
      </c>
    </row>
    <row r="9638" spans="1:14" x14ac:dyDescent="0.2">
      <c r="A9638" t="s">
        <v>9892</v>
      </c>
      <c r="B9638" t="s">
        <v>35236</v>
      </c>
      <c r="I9638" t="s">
        <v>5</v>
      </c>
      <c r="J9638">
        <v>440.24</v>
      </c>
      <c r="M9638">
        <v>440.24</v>
      </c>
      <c r="N9638">
        <f t="shared" si="150"/>
        <v>0</v>
      </c>
    </row>
    <row r="9639" spans="1:14" x14ac:dyDescent="0.2">
      <c r="A9639" t="s">
        <v>9893</v>
      </c>
      <c r="B9639" t="s">
        <v>35237</v>
      </c>
      <c r="I9639" t="s">
        <v>5</v>
      </c>
      <c r="J9639">
        <v>558.73</v>
      </c>
      <c r="M9639">
        <v>558.73</v>
      </c>
      <c r="N9639">
        <f t="shared" si="150"/>
        <v>0</v>
      </c>
    </row>
    <row r="9640" spans="1:14" x14ac:dyDescent="0.2">
      <c r="A9640" t="s">
        <v>9894</v>
      </c>
      <c r="B9640" t="s">
        <v>35237</v>
      </c>
      <c r="I9640" t="s">
        <v>5</v>
      </c>
      <c r="J9640">
        <v>538.41</v>
      </c>
      <c r="M9640">
        <v>538.41</v>
      </c>
      <c r="N9640">
        <f t="shared" si="150"/>
        <v>0</v>
      </c>
    </row>
    <row r="9641" spans="1:14" x14ac:dyDescent="0.2">
      <c r="A9641" t="s">
        <v>9895</v>
      </c>
      <c r="B9641" t="s">
        <v>35238</v>
      </c>
      <c r="I9641" t="s">
        <v>5</v>
      </c>
      <c r="J9641">
        <v>725.61</v>
      </c>
      <c r="M9641">
        <v>725.61</v>
      </c>
      <c r="N9641">
        <f t="shared" si="150"/>
        <v>0</v>
      </c>
    </row>
    <row r="9642" spans="1:14" x14ac:dyDescent="0.2">
      <c r="A9642" t="s">
        <v>9896</v>
      </c>
      <c r="B9642" t="s">
        <v>35238</v>
      </c>
      <c r="I9642" t="s">
        <v>5</v>
      </c>
      <c r="J9642">
        <v>698.86</v>
      </c>
      <c r="M9642">
        <v>698.86</v>
      </c>
      <c r="N9642">
        <f t="shared" si="150"/>
        <v>0</v>
      </c>
    </row>
    <row r="9643" spans="1:14" x14ac:dyDescent="0.2">
      <c r="A9643" t="s">
        <v>9897</v>
      </c>
      <c r="B9643" t="s">
        <v>35239</v>
      </c>
      <c r="I9643" t="s">
        <v>5</v>
      </c>
      <c r="J9643">
        <v>855.54</v>
      </c>
      <c r="M9643">
        <v>855.54</v>
      </c>
      <c r="N9643">
        <f t="shared" si="150"/>
        <v>0</v>
      </c>
    </row>
    <row r="9644" spans="1:14" x14ac:dyDescent="0.2">
      <c r="A9644" t="s">
        <v>9898</v>
      </c>
      <c r="B9644" t="s">
        <v>35239</v>
      </c>
      <c r="I9644" t="s">
        <v>5</v>
      </c>
      <c r="J9644">
        <v>827.55</v>
      </c>
      <c r="M9644">
        <v>827.55</v>
      </c>
      <c r="N9644">
        <f t="shared" si="150"/>
        <v>0</v>
      </c>
    </row>
    <row r="9645" spans="1:14" x14ac:dyDescent="0.2">
      <c r="A9645" t="s">
        <v>9899</v>
      </c>
      <c r="B9645" t="s">
        <v>35240</v>
      </c>
      <c r="I9645" t="s">
        <v>5</v>
      </c>
      <c r="J9645">
        <v>864.11</v>
      </c>
      <c r="M9645">
        <v>864.11</v>
      </c>
      <c r="N9645">
        <f t="shared" si="150"/>
        <v>0</v>
      </c>
    </row>
    <row r="9646" spans="1:14" x14ac:dyDescent="0.2">
      <c r="A9646" t="s">
        <v>9900</v>
      </c>
      <c r="B9646" t="s">
        <v>35240</v>
      </c>
      <c r="I9646" t="s">
        <v>5</v>
      </c>
      <c r="J9646">
        <v>835.04</v>
      </c>
      <c r="M9646">
        <v>835.04</v>
      </c>
      <c r="N9646">
        <f t="shared" si="150"/>
        <v>0</v>
      </c>
    </row>
    <row r="9647" spans="1:14" x14ac:dyDescent="0.2">
      <c r="A9647" t="s">
        <v>9901</v>
      </c>
      <c r="B9647" t="s">
        <v>35241</v>
      </c>
      <c r="I9647" t="s">
        <v>5</v>
      </c>
      <c r="J9647">
        <v>875.2</v>
      </c>
      <c r="M9647">
        <v>875.2</v>
      </c>
      <c r="N9647">
        <f t="shared" si="150"/>
        <v>0</v>
      </c>
    </row>
    <row r="9648" spans="1:14" x14ac:dyDescent="0.2">
      <c r="A9648" t="s">
        <v>9902</v>
      </c>
      <c r="B9648" t="s">
        <v>35241</v>
      </c>
      <c r="I9648" t="s">
        <v>5</v>
      </c>
      <c r="J9648">
        <v>845.17</v>
      </c>
      <c r="M9648">
        <v>845.17</v>
      </c>
      <c r="N9648">
        <f t="shared" si="150"/>
        <v>0</v>
      </c>
    </row>
    <row r="9649" spans="1:14" x14ac:dyDescent="0.2">
      <c r="A9649" t="s">
        <v>9903</v>
      </c>
      <c r="B9649" t="s">
        <v>35242</v>
      </c>
      <c r="I9649" t="s">
        <v>5</v>
      </c>
      <c r="J9649">
        <v>1070.3499999999999</v>
      </c>
      <c r="M9649">
        <v>1070.3499999999999</v>
      </c>
      <c r="N9649">
        <f t="shared" si="150"/>
        <v>0</v>
      </c>
    </row>
    <row r="9650" spans="1:14" x14ac:dyDescent="0.2">
      <c r="A9650" t="s">
        <v>9904</v>
      </c>
      <c r="B9650" t="s">
        <v>35242</v>
      </c>
      <c r="I9650" t="s">
        <v>5</v>
      </c>
      <c r="J9650">
        <v>1037.17</v>
      </c>
      <c r="M9650">
        <v>1037.17</v>
      </c>
      <c r="N9650">
        <f t="shared" si="150"/>
        <v>0</v>
      </c>
    </row>
    <row r="9651" spans="1:14" x14ac:dyDescent="0.2">
      <c r="A9651" t="s">
        <v>9905</v>
      </c>
      <c r="B9651" t="s">
        <v>35243</v>
      </c>
      <c r="I9651" t="s">
        <v>5</v>
      </c>
      <c r="J9651">
        <v>1751.35</v>
      </c>
      <c r="M9651">
        <v>1751.35</v>
      </c>
      <c r="N9651">
        <f t="shared" si="150"/>
        <v>0</v>
      </c>
    </row>
    <row r="9652" spans="1:14" x14ac:dyDescent="0.2">
      <c r="A9652" t="s">
        <v>9906</v>
      </c>
      <c r="B9652" t="s">
        <v>35243</v>
      </c>
      <c r="I9652" t="s">
        <v>5</v>
      </c>
      <c r="J9652">
        <v>1711.92</v>
      </c>
      <c r="M9652">
        <v>1711.92</v>
      </c>
      <c r="N9652">
        <f t="shared" si="150"/>
        <v>0</v>
      </c>
    </row>
    <row r="9653" spans="1:14" x14ac:dyDescent="0.2">
      <c r="A9653" t="s">
        <v>9907</v>
      </c>
      <c r="B9653" t="s">
        <v>35244</v>
      </c>
      <c r="I9653" t="s">
        <v>5</v>
      </c>
      <c r="J9653">
        <v>3457.81</v>
      </c>
      <c r="M9653">
        <v>3457.81</v>
      </c>
      <c r="N9653">
        <f t="shared" si="150"/>
        <v>0</v>
      </c>
    </row>
    <row r="9654" spans="1:14" x14ac:dyDescent="0.2">
      <c r="A9654" t="s">
        <v>9908</v>
      </c>
      <c r="B9654" t="s">
        <v>35244</v>
      </c>
      <c r="I9654" t="s">
        <v>5</v>
      </c>
      <c r="J9654">
        <v>3414.07</v>
      </c>
      <c r="M9654">
        <v>3414.07</v>
      </c>
      <c r="N9654">
        <f t="shared" si="150"/>
        <v>0</v>
      </c>
    </row>
    <row r="9655" spans="1:14" x14ac:dyDescent="0.2">
      <c r="A9655" t="s">
        <v>9909</v>
      </c>
      <c r="B9655" t="s">
        <v>35245</v>
      </c>
      <c r="I9655" t="s">
        <v>5</v>
      </c>
      <c r="J9655">
        <v>4510.7</v>
      </c>
      <c r="M9655">
        <v>4510.7</v>
      </c>
      <c r="N9655">
        <f t="shared" si="150"/>
        <v>0</v>
      </c>
    </row>
    <row r="9656" spans="1:14" x14ac:dyDescent="0.2">
      <c r="A9656" t="s">
        <v>9910</v>
      </c>
      <c r="B9656" t="s">
        <v>35245</v>
      </c>
      <c r="I9656" t="s">
        <v>5</v>
      </c>
      <c r="J9656">
        <v>4463.72</v>
      </c>
      <c r="M9656">
        <v>4463.72</v>
      </c>
      <c r="N9656">
        <f t="shared" si="150"/>
        <v>0</v>
      </c>
    </row>
    <row r="9657" spans="1:14" x14ac:dyDescent="0.2">
      <c r="A9657" t="s">
        <v>9911</v>
      </c>
      <c r="B9657" t="s">
        <v>35246</v>
      </c>
      <c r="I9657" t="s">
        <v>5</v>
      </c>
      <c r="J9657">
        <v>5871.07</v>
      </c>
      <c r="M9657">
        <v>5871.07</v>
      </c>
      <c r="N9657">
        <f t="shared" si="150"/>
        <v>0</v>
      </c>
    </row>
    <row r="9658" spans="1:14" x14ac:dyDescent="0.2">
      <c r="A9658" t="s">
        <v>9912</v>
      </c>
      <c r="B9658" t="s">
        <v>35246</v>
      </c>
      <c r="I9658" t="s">
        <v>5</v>
      </c>
      <c r="J9658">
        <v>5821.18</v>
      </c>
      <c r="M9658">
        <v>5821.18</v>
      </c>
      <c r="N9658">
        <f t="shared" si="150"/>
        <v>0</v>
      </c>
    </row>
    <row r="9659" spans="1:14" x14ac:dyDescent="0.2">
      <c r="A9659" t="s">
        <v>9913</v>
      </c>
      <c r="B9659" t="s">
        <v>35247</v>
      </c>
      <c r="I9659" t="s">
        <v>5</v>
      </c>
      <c r="J9659">
        <v>7424.02</v>
      </c>
      <c r="M9659">
        <v>7424.02</v>
      </c>
      <c r="N9659">
        <f t="shared" si="150"/>
        <v>0</v>
      </c>
    </row>
    <row r="9660" spans="1:14" x14ac:dyDescent="0.2">
      <c r="A9660" t="s">
        <v>9914</v>
      </c>
      <c r="B9660" t="s">
        <v>35247</v>
      </c>
      <c r="I9660" t="s">
        <v>5</v>
      </c>
      <c r="J9660">
        <v>7367.59</v>
      </c>
      <c r="M9660">
        <v>7367.59</v>
      </c>
      <c r="N9660">
        <f t="shared" si="150"/>
        <v>0</v>
      </c>
    </row>
    <row r="9661" spans="1:14" x14ac:dyDescent="0.2">
      <c r="A9661" t="s">
        <v>9915</v>
      </c>
      <c r="B9661" t="s">
        <v>35248</v>
      </c>
      <c r="I9661" t="s">
        <v>5</v>
      </c>
      <c r="J9661">
        <v>328.85</v>
      </c>
      <c r="M9661">
        <v>328.85</v>
      </c>
      <c r="N9661">
        <f t="shared" si="150"/>
        <v>0</v>
      </c>
    </row>
    <row r="9662" spans="1:14" x14ac:dyDescent="0.2">
      <c r="A9662" t="s">
        <v>9916</v>
      </c>
      <c r="B9662" t="s">
        <v>35248</v>
      </c>
      <c r="I9662" t="s">
        <v>5</v>
      </c>
      <c r="J9662">
        <v>322.16000000000003</v>
      </c>
      <c r="M9662">
        <v>322.16000000000003</v>
      </c>
      <c r="N9662">
        <f t="shared" si="150"/>
        <v>0</v>
      </c>
    </row>
    <row r="9663" spans="1:14" x14ac:dyDescent="0.2">
      <c r="A9663" t="s">
        <v>9917</v>
      </c>
      <c r="B9663" t="s">
        <v>35249</v>
      </c>
      <c r="I9663" t="s">
        <v>5</v>
      </c>
      <c r="J9663">
        <v>440.13</v>
      </c>
      <c r="M9663">
        <v>440.13</v>
      </c>
      <c r="N9663">
        <f t="shared" si="150"/>
        <v>0</v>
      </c>
    </row>
    <row r="9664" spans="1:14" x14ac:dyDescent="0.2">
      <c r="A9664" t="s">
        <v>9918</v>
      </c>
      <c r="B9664" t="s">
        <v>35249</v>
      </c>
      <c r="I9664" t="s">
        <v>5</v>
      </c>
      <c r="J9664">
        <v>426.51</v>
      </c>
      <c r="M9664">
        <v>426.51</v>
      </c>
      <c r="N9664">
        <f t="shared" si="150"/>
        <v>0</v>
      </c>
    </row>
    <row r="9665" spans="1:14" x14ac:dyDescent="0.2">
      <c r="A9665" t="s">
        <v>9919</v>
      </c>
      <c r="B9665" t="s">
        <v>35250</v>
      </c>
      <c r="I9665" t="s">
        <v>5</v>
      </c>
      <c r="J9665">
        <v>562.04</v>
      </c>
      <c r="M9665">
        <v>562.04</v>
      </c>
      <c r="N9665">
        <f t="shared" si="150"/>
        <v>0</v>
      </c>
    </row>
    <row r="9666" spans="1:14" x14ac:dyDescent="0.2">
      <c r="A9666" t="s">
        <v>9920</v>
      </c>
      <c r="B9666" t="s">
        <v>35250</v>
      </c>
      <c r="I9666" t="s">
        <v>5</v>
      </c>
      <c r="J9666">
        <v>541.72</v>
      </c>
      <c r="M9666">
        <v>541.72</v>
      </c>
      <c r="N9666">
        <f t="shared" si="150"/>
        <v>0</v>
      </c>
    </row>
    <row r="9667" spans="1:14" x14ac:dyDescent="0.2">
      <c r="A9667" t="s">
        <v>9921</v>
      </c>
      <c r="B9667" t="s">
        <v>35251</v>
      </c>
      <c r="I9667" t="s">
        <v>5</v>
      </c>
      <c r="J9667">
        <v>706.08</v>
      </c>
      <c r="M9667">
        <v>706.08</v>
      </c>
      <c r="N9667">
        <f t="shared" si="150"/>
        <v>0</v>
      </c>
    </row>
    <row r="9668" spans="1:14" x14ac:dyDescent="0.2">
      <c r="A9668" t="s">
        <v>9922</v>
      </c>
      <c r="B9668" t="s">
        <v>35251</v>
      </c>
      <c r="I9668" t="s">
        <v>5</v>
      </c>
      <c r="J9668">
        <v>679.33</v>
      </c>
      <c r="M9668">
        <v>679.33</v>
      </c>
      <c r="N9668">
        <f t="shared" ref="N9668:N9731" si="151">J9668-M9668</f>
        <v>0</v>
      </c>
    </row>
    <row r="9669" spans="1:14" x14ac:dyDescent="0.2">
      <c r="A9669" t="s">
        <v>9923</v>
      </c>
      <c r="B9669" t="s">
        <v>35252</v>
      </c>
      <c r="I9669" t="s">
        <v>5</v>
      </c>
      <c r="J9669">
        <v>903.72</v>
      </c>
      <c r="M9669">
        <v>903.72</v>
      </c>
      <c r="N9669">
        <f t="shared" si="151"/>
        <v>0</v>
      </c>
    </row>
    <row r="9670" spans="1:14" x14ac:dyDescent="0.2">
      <c r="A9670" t="s">
        <v>9924</v>
      </c>
      <c r="B9670" t="s">
        <v>35252</v>
      </c>
      <c r="I9670" t="s">
        <v>5</v>
      </c>
      <c r="J9670">
        <v>875.73</v>
      </c>
      <c r="M9670">
        <v>875.73</v>
      </c>
      <c r="N9670">
        <f t="shared" si="151"/>
        <v>0</v>
      </c>
    </row>
    <row r="9671" spans="1:14" x14ac:dyDescent="0.2">
      <c r="A9671" t="s">
        <v>9925</v>
      </c>
      <c r="B9671" t="s">
        <v>35253</v>
      </c>
      <c r="I9671" t="s">
        <v>5</v>
      </c>
      <c r="J9671">
        <v>914.45</v>
      </c>
      <c r="M9671">
        <v>914.45</v>
      </c>
      <c r="N9671">
        <f t="shared" si="151"/>
        <v>0</v>
      </c>
    </row>
    <row r="9672" spans="1:14" x14ac:dyDescent="0.2">
      <c r="A9672" t="s">
        <v>9926</v>
      </c>
      <c r="B9672" t="s">
        <v>35253</v>
      </c>
      <c r="I9672" t="s">
        <v>5</v>
      </c>
      <c r="J9672">
        <v>885.38</v>
      </c>
      <c r="M9672">
        <v>885.38</v>
      </c>
      <c r="N9672">
        <f t="shared" si="151"/>
        <v>0</v>
      </c>
    </row>
    <row r="9673" spans="1:14" x14ac:dyDescent="0.2">
      <c r="A9673" t="s">
        <v>9927</v>
      </c>
      <c r="B9673" t="s">
        <v>35254</v>
      </c>
      <c r="I9673" t="s">
        <v>5</v>
      </c>
      <c r="J9673">
        <v>923.38</v>
      </c>
      <c r="M9673">
        <v>923.38</v>
      </c>
      <c r="N9673">
        <f t="shared" si="151"/>
        <v>0</v>
      </c>
    </row>
    <row r="9674" spans="1:14" x14ac:dyDescent="0.2">
      <c r="A9674" t="s">
        <v>9928</v>
      </c>
      <c r="B9674" t="s">
        <v>35254</v>
      </c>
      <c r="I9674" t="s">
        <v>5</v>
      </c>
      <c r="J9674">
        <v>893.35</v>
      </c>
      <c r="M9674">
        <v>893.35</v>
      </c>
      <c r="N9674">
        <f t="shared" si="151"/>
        <v>0</v>
      </c>
    </row>
    <row r="9675" spans="1:14" x14ac:dyDescent="0.2">
      <c r="A9675" t="s">
        <v>9929</v>
      </c>
      <c r="B9675" t="s">
        <v>35255</v>
      </c>
      <c r="I9675" t="s">
        <v>5</v>
      </c>
      <c r="J9675">
        <v>1334.47</v>
      </c>
      <c r="M9675">
        <v>1334.47</v>
      </c>
      <c r="N9675">
        <f t="shared" si="151"/>
        <v>0</v>
      </c>
    </row>
    <row r="9676" spans="1:14" x14ac:dyDescent="0.2">
      <c r="A9676" t="s">
        <v>9930</v>
      </c>
      <c r="B9676" t="s">
        <v>35255</v>
      </c>
      <c r="I9676" t="s">
        <v>5</v>
      </c>
      <c r="J9676">
        <v>1301.29</v>
      </c>
      <c r="M9676">
        <v>1301.29</v>
      </c>
      <c r="N9676">
        <f t="shared" si="151"/>
        <v>0</v>
      </c>
    </row>
    <row r="9677" spans="1:14" x14ac:dyDescent="0.2">
      <c r="A9677" t="s">
        <v>9931</v>
      </c>
      <c r="B9677" t="s">
        <v>35256</v>
      </c>
      <c r="I9677" t="s">
        <v>5</v>
      </c>
      <c r="J9677">
        <v>2158.4299999999998</v>
      </c>
      <c r="M9677">
        <v>2158.4299999999998</v>
      </c>
      <c r="N9677">
        <f t="shared" si="151"/>
        <v>0</v>
      </c>
    </row>
    <row r="9678" spans="1:14" x14ac:dyDescent="0.2">
      <c r="A9678" t="s">
        <v>9932</v>
      </c>
      <c r="B9678" t="s">
        <v>35256</v>
      </c>
      <c r="I9678" t="s">
        <v>5</v>
      </c>
      <c r="J9678">
        <v>2119</v>
      </c>
      <c r="M9678">
        <v>2119</v>
      </c>
      <c r="N9678">
        <f t="shared" si="151"/>
        <v>0</v>
      </c>
    </row>
    <row r="9679" spans="1:14" x14ac:dyDescent="0.2">
      <c r="A9679" t="s">
        <v>9933</v>
      </c>
      <c r="B9679" t="s">
        <v>35257</v>
      </c>
      <c r="I9679" t="s">
        <v>5</v>
      </c>
      <c r="J9679">
        <v>3212.03</v>
      </c>
      <c r="M9679">
        <v>3212.03</v>
      </c>
      <c r="N9679">
        <f t="shared" si="151"/>
        <v>0</v>
      </c>
    </row>
    <row r="9680" spans="1:14" x14ac:dyDescent="0.2">
      <c r="A9680" t="s">
        <v>9934</v>
      </c>
      <c r="B9680" t="s">
        <v>35257</v>
      </c>
      <c r="I9680" t="s">
        <v>5</v>
      </c>
      <c r="J9680">
        <v>3168.29</v>
      </c>
      <c r="M9680">
        <v>3168.29</v>
      </c>
      <c r="N9680">
        <f t="shared" si="151"/>
        <v>0</v>
      </c>
    </row>
    <row r="9681" spans="1:14" x14ac:dyDescent="0.2">
      <c r="A9681" t="s">
        <v>9935</v>
      </c>
      <c r="B9681" t="s">
        <v>35258</v>
      </c>
      <c r="I9681" t="s">
        <v>5</v>
      </c>
      <c r="J9681">
        <v>4620.62</v>
      </c>
      <c r="M9681">
        <v>4620.62</v>
      </c>
      <c r="N9681">
        <f t="shared" si="151"/>
        <v>0</v>
      </c>
    </row>
    <row r="9682" spans="1:14" x14ac:dyDescent="0.2">
      <c r="A9682" t="s">
        <v>9936</v>
      </c>
      <c r="B9682" t="s">
        <v>35258</v>
      </c>
      <c r="I9682" t="s">
        <v>5</v>
      </c>
      <c r="J9682">
        <v>4573.6400000000003</v>
      </c>
      <c r="M9682">
        <v>4573.6400000000003</v>
      </c>
      <c r="N9682">
        <f t="shared" si="151"/>
        <v>0</v>
      </c>
    </row>
    <row r="9683" spans="1:14" x14ac:dyDescent="0.2">
      <c r="A9683" t="s">
        <v>9937</v>
      </c>
      <c r="B9683" t="s">
        <v>35259</v>
      </c>
      <c r="I9683" t="s">
        <v>5</v>
      </c>
      <c r="J9683">
        <v>4937.49</v>
      </c>
      <c r="M9683">
        <v>4937.49</v>
      </c>
      <c r="N9683">
        <f t="shared" si="151"/>
        <v>0</v>
      </c>
    </row>
    <row r="9684" spans="1:14" x14ac:dyDescent="0.2">
      <c r="A9684" t="s">
        <v>9938</v>
      </c>
      <c r="B9684" t="s">
        <v>35259</v>
      </c>
      <c r="I9684" t="s">
        <v>5</v>
      </c>
      <c r="J9684">
        <v>4887.6000000000004</v>
      </c>
      <c r="M9684">
        <v>4887.6000000000004</v>
      </c>
      <c r="N9684">
        <f t="shared" si="151"/>
        <v>0</v>
      </c>
    </row>
    <row r="9685" spans="1:14" x14ac:dyDescent="0.2">
      <c r="A9685" t="s">
        <v>9939</v>
      </c>
      <c r="B9685" t="s">
        <v>35260</v>
      </c>
      <c r="I9685" t="s">
        <v>5</v>
      </c>
      <c r="J9685">
        <v>9816.6299999999992</v>
      </c>
      <c r="M9685">
        <v>9816.6299999999992</v>
      </c>
      <c r="N9685">
        <f t="shared" si="151"/>
        <v>0</v>
      </c>
    </row>
    <row r="9686" spans="1:14" x14ac:dyDescent="0.2">
      <c r="A9686" t="s">
        <v>9940</v>
      </c>
      <c r="B9686" t="s">
        <v>35260</v>
      </c>
      <c r="I9686" t="s">
        <v>5</v>
      </c>
      <c r="J9686">
        <v>9760.2000000000007</v>
      </c>
      <c r="M9686">
        <v>9760.2000000000007</v>
      </c>
      <c r="N9686">
        <f t="shared" si="151"/>
        <v>0</v>
      </c>
    </row>
    <row r="9687" spans="1:14" x14ac:dyDescent="0.2">
      <c r="A9687" t="s">
        <v>9941</v>
      </c>
      <c r="B9687" t="s">
        <v>35261</v>
      </c>
      <c r="I9687" t="s">
        <v>20</v>
      </c>
      <c r="J9687">
        <v>2397.33</v>
      </c>
      <c r="M9687">
        <v>2397.33</v>
      </c>
      <c r="N9687">
        <f t="shared" si="151"/>
        <v>0</v>
      </c>
    </row>
    <row r="9688" spans="1:14" x14ac:dyDescent="0.2">
      <c r="A9688" t="s">
        <v>9942</v>
      </c>
      <c r="B9688" t="s">
        <v>35261</v>
      </c>
      <c r="I9688" t="s">
        <v>20</v>
      </c>
      <c r="J9688">
        <v>2241.59</v>
      </c>
      <c r="M9688">
        <v>2241.59</v>
      </c>
      <c r="N9688">
        <f t="shared" si="151"/>
        <v>0</v>
      </c>
    </row>
    <row r="9689" spans="1:14" x14ac:dyDescent="0.2">
      <c r="A9689" t="s">
        <v>9943</v>
      </c>
      <c r="B9689" t="s">
        <v>35262</v>
      </c>
      <c r="I9689" t="s">
        <v>4</v>
      </c>
      <c r="J9689">
        <v>368.54</v>
      </c>
      <c r="M9689">
        <v>368.54</v>
      </c>
      <c r="N9689">
        <f t="shared" si="151"/>
        <v>0</v>
      </c>
    </row>
    <row r="9690" spans="1:14" x14ac:dyDescent="0.2">
      <c r="A9690" t="s">
        <v>9944</v>
      </c>
      <c r="B9690" t="s">
        <v>35262</v>
      </c>
      <c r="I9690" t="s">
        <v>4</v>
      </c>
      <c r="J9690">
        <v>345.56</v>
      </c>
      <c r="M9690">
        <v>345.56</v>
      </c>
      <c r="N9690">
        <f t="shared" si="151"/>
        <v>0</v>
      </c>
    </row>
    <row r="9691" spans="1:14" x14ac:dyDescent="0.2">
      <c r="A9691" t="s">
        <v>9945</v>
      </c>
      <c r="B9691" t="s">
        <v>35263</v>
      </c>
      <c r="I9691" t="s">
        <v>4</v>
      </c>
      <c r="J9691">
        <v>34.25</v>
      </c>
      <c r="M9691">
        <v>34.25</v>
      </c>
      <c r="N9691">
        <f t="shared" si="151"/>
        <v>0</v>
      </c>
    </row>
    <row r="9692" spans="1:14" x14ac:dyDescent="0.2">
      <c r="A9692" t="s">
        <v>9946</v>
      </c>
      <c r="B9692" t="s">
        <v>35263</v>
      </c>
      <c r="I9692" t="s">
        <v>4</v>
      </c>
      <c r="J9692">
        <v>31.73</v>
      </c>
      <c r="M9692">
        <v>31.73</v>
      </c>
      <c r="N9692">
        <f t="shared" si="151"/>
        <v>0</v>
      </c>
    </row>
    <row r="9693" spans="1:14" x14ac:dyDescent="0.2">
      <c r="A9693" t="s">
        <v>9947</v>
      </c>
      <c r="B9693" t="s">
        <v>35264</v>
      </c>
      <c r="I9693" t="s">
        <v>3</v>
      </c>
      <c r="J9693">
        <v>47.99</v>
      </c>
      <c r="M9693">
        <v>47.99</v>
      </c>
      <c r="N9693">
        <f t="shared" si="151"/>
        <v>0</v>
      </c>
    </row>
    <row r="9694" spans="1:14" x14ac:dyDescent="0.2">
      <c r="A9694" t="s">
        <v>9948</v>
      </c>
      <c r="B9694" t="s">
        <v>35264</v>
      </c>
      <c r="I9694" t="s">
        <v>3</v>
      </c>
      <c r="J9694">
        <v>45.24</v>
      </c>
      <c r="M9694">
        <v>45.24</v>
      </c>
      <c r="N9694">
        <f t="shared" si="151"/>
        <v>0</v>
      </c>
    </row>
    <row r="9695" spans="1:14" x14ac:dyDescent="0.2">
      <c r="A9695" t="s">
        <v>9949</v>
      </c>
      <c r="B9695" t="s">
        <v>35265</v>
      </c>
      <c r="I9695" t="s">
        <v>20</v>
      </c>
      <c r="J9695">
        <v>2741.07</v>
      </c>
      <c r="M9695">
        <v>2741.07</v>
      </c>
      <c r="N9695">
        <f t="shared" si="151"/>
        <v>0</v>
      </c>
    </row>
    <row r="9696" spans="1:14" x14ac:dyDescent="0.2">
      <c r="A9696" t="s">
        <v>9950</v>
      </c>
      <c r="B9696" t="s">
        <v>35265</v>
      </c>
      <c r="I9696" t="s">
        <v>20</v>
      </c>
      <c r="J9696">
        <v>2586.08</v>
      </c>
      <c r="M9696">
        <v>2586.08</v>
      </c>
      <c r="N9696">
        <f t="shared" si="151"/>
        <v>0</v>
      </c>
    </row>
    <row r="9697" spans="1:14" x14ac:dyDescent="0.2">
      <c r="A9697" t="s">
        <v>9951</v>
      </c>
      <c r="B9697" t="s">
        <v>35266</v>
      </c>
      <c r="I9697" t="s">
        <v>20</v>
      </c>
      <c r="J9697">
        <v>2761.07</v>
      </c>
      <c r="M9697">
        <v>2761.07</v>
      </c>
      <c r="N9697">
        <f t="shared" si="151"/>
        <v>0</v>
      </c>
    </row>
    <row r="9698" spans="1:14" x14ac:dyDescent="0.2">
      <c r="A9698" t="s">
        <v>9952</v>
      </c>
      <c r="B9698" t="s">
        <v>35266</v>
      </c>
      <c r="I9698" t="s">
        <v>20</v>
      </c>
      <c r="J9698">
        <v>2606.08</v>
      </c>
      <c r="M9698">
        <v>2606.08</v>
      </c>
      <c r="N9698">
        <f t="shared" si="151"/>
        <v>0</v>
      </c>
    </row>
    <row r="9699" spans="1:14" x14ac:dyDescent="0.2">
      <c r="A9699" t="s">
        <v>9953</v>
      </c>
      <c r="B9699" t="s">
        <v>35267</v>
      </c>
      <c r="I9699" t="s">
        <v>20</v>
      </c>
      <c r="J9699">
        <v>2781.07</v>
      </c>
      <c r="M9699">
        <v>2781.07</v>
      </c>
      <c r="N9699">
        <f t="shared" si="151"/>
        <v>0</v>
      </c>
    </row>
    <row r="9700" spans="1:14" x14ac:dyDescent="0.2">
      <c r="A9700" t="s">
        <v>9954</v>
      </c>
      <c r="B9700" t="s">
        <v>35267</v>
      </c>
      <c r="I9700" t="s">
        <v>20</v>
      </c>
      <c r="J9700">
        <v>2626.08</v>
      </c>
      <c r="M9700">
        <v>2626.08</v>
      </c>
      <c r="N9700">
        <f t="shared" si="151"/>
        <v>0</v>
      </c>
    </row>
    <row r="9701" spans="1:14" x14ac:dyDescent="0.2">
      <c r="A9701" t="s">
        <v>9955</v>
      </c>
      <c r="B9701" t="s">
        <v>35268</v>
      </c>
      <c r="I9701" t="s">
        <v>3</v>
      </c>
      <c r="J9701">
        <v>201.98</v>
      </c>
      <c r="M9701">
        <v>201.98</v>
      </c>
      <c r="N9701">
        <f t="shared" si="151"/>
        <v>0</v>
      </c>
    </row>
    <row r="9702" spans="1:14" x14ac:dyDescent="0.2">
      <c r="A9702" t="s">
        <v>9956</v>
      </c>
      <c r="B9702" t="s">
        <v>35268</v>
      </c>
      <c r="I9702" t="s">
        <v>3</v>
      </c>
      <c r="J9702">
        <v>187.47</v>
      </c>
      <c r="M9702">
        <v>187.47</v>
      </c>
      <c r="N9702">
        <f t="shared" si="151"/>
        <v>0</v>
      </c>
    </row>
    <row r="9703" spans="1:14" x14ac:dyDescent="0.2">
      <c r="A9703" t="s">
        <v>9957</v>
      </c>
      <c r="B9703" t="s">
        <v>35269</v>
      </c>
      <c r="I9703" t="s">
        <v>3</v>
      </c>
      <c r="J9703">
        <v>228.62</v>
      </c>
      <c r="M9703">
        <v>228.62</v>
      </c>
      <c r="N9703">
        <f t="shared" si="151"/>
        <v>0</v>
      </c>
    </row>
    <row r="9704" spans="1:14" x14ac:dyDescent="0.2">
      <c r="A9704" t="s">
        <v>9958</v>
      </c>
      <c r="B9704" t="s">
        <v>35269</v>
      </c>
      <c r="I9704" t="s">
        <v>3</v>
      </c>
      <c r="J9704">
        <v>215.2</v>
      </c>
      <c r="M9704">
        <v>215.2</v>
      </c>
      <c r="N9704">
        <f t="shared" si="151"/>
        <v>0</v>
      </c>
    </row>
    <row r="9705" spans="1:14" x14ac:dyDescent="0.2">
      <c r="A9705" t="s">
        <v>9959</v>
      </c>
      <c r="B9705" t="s">
        <v>35270</v>
      </c>
      <c r="I9705" t="s">
        <v>3</v>
      </c>
      <c r="J9705">
        <v>233.68</v>
      </c>
      <c r="M9705">
        <v>233.68</v>
      </c>
      <c r="N9705">
        <f t="shared" si="151"/>
        <v>0</v>
      </c>
    </row>
    <row r="9706" spans="1:14" x14ac:dyDescent="0.2">
      <c r="A9706" t="s">
        <v>9960</v>
      </c>
      <c r="B9706" t="s">
        <v>35270</v>
      </c>
      <c r="I9706" t="s">
        <v>3</v>
      </c>
      <c r="J9706">
        <v>217.7</v>
      </c>
      <c r="M9706">
        <v>217.7</v>
      </c>
      <c r="N9706">
        <f t="shared" si="151"/>
        <v>0</v>
      </c>
    </row>
    <row r="9707" spans="1:14" x14ac:dyDescent="0.2">
      <c r="A9707" t="s">
        <v>9961</v>
      </c>
      <c r="B9707" t="s">
        <v>35271</v>
      </c>
      <c r="I9707" t="s">
        <v>3</v>
      </c>
      <c r="J9707">
        <v>271.26</v>
      </c>
      <c r="M9707">
        <v>271.26</v>
      </c>
      <c r="N9707">
        <f t="shared" si="151"/>
        <v>0</v>
      </c>
    </row>
    <row r="9708" spans="1:14" x14ac:dyDescent="0.2">
      <c r="A9708" t="s">
        <v>9962</v>
      </c>
      <c r="B9708" t="s">
        <v>35271</v>
      </c>
      <c r="I9708" t="s">
        <v>3</v>
      </c>
      <c r="J9708">
        <v>255.69</v>
      </c>
      <c r="M9708">
        <v>255.69</v>
      </c>
      <c r="N9708">
        <f t="shared" si="151"/>
        <v>0</v>
      </c>
    </row>
    <row r="9709" spans="1:14" x14ac:dyDescent="0.2">
      <c r="A9709" t="s">
        <v>9963</v>
      </c>
      <c r="B9709" t="s">
        <v>35272</v>
      </c>
      <c r="I9709" t="s">
        <v>3</v>
      </c>
      <c r="J9709">
        <v>276.52</v>
      </c>
      <c r="M9709">
        <v>276.52</v>
      </c>
      <c r="N9709">
        <f t="shared" si="151"/>
        <v>0</v>
      </c>
    </row>
    <row r="9710" spans="1:14" x14ac:dyDescent="0.2">
      <c r="A9710" t="s">
        <v>9964</v>
      </c>
      <c r="B9710" t="s">
        <v>35272</v>
      </c>
      <c r="I9710" t="s">
        <v>3</v>
      </c>
      <c r="J9710">
        <v>257.92</v>
      </c>
      <c r="M9710">
        <v>257.92</v>
      </c>
      <c r="N9710">
        <f t="shared" si="151"/>
        <v>0</v>
      </c>
    </row>
    <row r="9711" spans="1:14" x14ac:dyDescent="0.2">
      <c r="A9711" t="s">
        <v>9965</v>
      </c>
      <c r="B9711" t="s">
        <v>35273</v>
      </c>
      <c r="I9711" t="s">
        <v>3</v>
      </c>
      <c r="J9711">
        <v>305.89</v>
      </c>
      <c r="M9711">
        <v>305.89</v>
      </c>
      <c r="N9711">
        <f t="shared" si="151"/>
        <v>0</v>
      </c>
    </row>
    <row r="9712" spans="1:14" x14ac:dyDescent="0.2">
      <c r="A9712" t="s">
        <v>9966</v>
      </c>
      <c r="B9712" t="s">
        <v>35273</v>
      </c>
      <c r="I9712" t="s">
        <v>3</v>
      </c>
      <c r="J9712">
        <v>288.49</v>
      </c>
      <c r="M9712">
        <v>288.49</v>
      </c>
      <c r="N9712">
        <f t="shared" si="151"/>
        <v>0</v>
      </c>
    </row>
    <row r="9713" spans="1:14" x14ac:dyDescent="0.2">
      <c r="A9713" t="s">
        <v>9967</v>
      </c>
      <c r="B9713" t="s">
        <v>35274</v>
      </c>
      <c r="I9713" t="s">
        <v>3</v>
      </c>
      <c r="J9713">
        <v>742.69</v>
      </c>
      <c r="M9713">
        <v>742.69</v>
      </c>
      <c r="N9713">
        <f t="shared" si="151"/>
        <v>0</v>
      </c>
    </row>
    <row r="9714" spans="1:14" x14ac:dyDescent="0.2">
      <c r="A9714" t="s">
        <v>9968</v>
      </c>
      <c r="B9714" t="s">
        <v>35274</v>
      </c>
      <c r="I9714" t="s">
        <v>3</v>
      </c>
      <c r="J9714">
        <v>674.14</v>
      </c>
      <c r="M9714">
        <v>674.14</v>
      </c>
      <c r="N9714">
        <f t="shared" si="151"/>
        <v>0</v>
      </c>
    </row>
    <row r="9715" spans="1:14" x14ac:dyDescent="0.2">
      <c r="A9715" t="s">
        <v>9969</v>
      </c>
      <c r="B9715" t="s">
        <v>35275</v>
      </c>
      <c r="I9715" t="s">
        <v>3</v>
      </c>
      <c r="J9715">
        <v>310.83</v>
      </c>
      <c r="M9715">
        <v>310.83</v>
      </c>
      <c r="N9715">
        <f t="shared" si="151"/>
        <v>0</v>
      </c>
    </row>
    <row r="9716" spans="1:14" x14ac:dyDescent="0.2">
      <c r="A9716" t="s">
        <v>9970</v>
      </c>
      <c r="B9716" t="s">
        <v>35275</v>
      </c>
      <c r="I9716" t="s">
        <v>3</v>
      </c>
      <c r="J9716">
        <v>293.05</v>
      </c>
      <c r="M9716">
        <v>293.05</v>
      </c>
      <c r="N9716">
        <f t="shared" si="151"/>
        <v>0</v>
      </c>
    </row>
    <row r="9717" spans="1:14" x14ac:dyDescent="0.2">
      <c r="A9717" t="s">
        <v>9971</v>
      </c>
      <c r="B9717" t="s">
        <v>35276</v>
      </c>
      <c r="I9717" t="s">
        <v>3</v>
      </c>
      <c r="J9717">
        <v>756.23</v>
      </c>
      <c r="M9717">
        <v>756.23</v>
      </c>
      <c r="N9717">
        <f t="shared" si="151"/>
        <v>0</v>
      </c>
    </row>
    <row r="9718" spans="1:14" x14ac:dyDescent="0.2">
      <c r="A9718" t="s">
        <v>9972</v>
      </c>
      <c r="B9718" t="s">
        <v>35276</v>
      </c>
      <c r="I9718" t="s">
        <v>3</v>
      </c>
      <c r="J9718">
        <v>687.29</v>
      </c>
      <c r="M9718">
        <v>687.29</v>
      </c>
      <c r="N9718">
        <f t="shared" si="151"/>
        <v>0</v>
      </c>
    </row>
    <row r="9719" spans="1:14" x14ac:dyDescent="0.2">
      <c r="A9719" t="s">
        <v>9973</v>
      </c>
      <c r="B9719" t="s">
        <v>35277</v>
      </c>
      <c r="I9719" t="s">
        <v>3</v>
      </c>
      <c r="J9719">
        <v>360.51</v>
      </c>
      <c r="M9719">
        <v>360.51</v>
      </c>
      <c r="N9719">
        <f t="shared" si="151"/>
        <v>0</v>
      </c>
    </row>
    <row r="9720" spans="1:14" x14ac:dyDescent="0.2">
      <c r="A9720" t="s">
        <v>9974</v>
      </c>
      <c r="B9720" t="s">
        <v>35277</v>
      </c>
      <c r="I9720" t="s">
        <v>3</v>
      </c>
      <c r="J9720">
        <v>340.19</v>
      </c>
      <c r="M9720">
        <v>340.19</v>
      </c>
      <c r="N9720">
        <f t="shared" si="151"/>
        <v>0</v>
      </c>
    </row>
    <row r="9721" spans="1:14" x14ac:dyDescent="0.2">
      <c r="A9721" t="s">
        <v>9975</v>
      </c>
      <c r="B9721" t="s">
        <v>35278</v>
      </c>
      <c r="I9721" t="s">
        <v>3</v>
      </c>
      <c r="J9721">
        <v>818.66</v>
      </c>
      <c r="M9721">
        <v>818.66</v>
      </c>
      <c r="N9721">
        <f t="shared" si="151"/>
        <v>0</v>
      </c>
    </row>
    <row r="9722" spans="1:14" x14ac:dyDescent="0.2">
      <c r="A9722" t="s">
        <v>9976</v>
      </c>
      <c r="B9722" t="s">
        <v>35278</v>
      </c>
      <c r="I9722" t="s">
        <v>3</v>
      </c>
      <c r="J9722">
        <v>747.18</v>
      </c>
      <c r="M9722">
        <v>747.18</v>
      </c>
      <c r="N9722">
        <f t="shared" si="151"/>
        <v>0</v>
      </c>
    </row>
    <row r="9723" spans="1:14" x14ac:dyDescent="0.2">
      <c r="A9723" t="s">
        <v>9977</v>
      </c>
      <c r="B9723" t="s">
        <v>35279</v>
      </c>
      <c r="I9723" t="s">
        <v>20</v>
      </c>
      <c r="J9723">
        <v>2810.75</v>
      </c>
      <c r="M9723">
        <v>2810.75</v>
      </c>
      <c r="N9723">
        <f t="shared" si="151"/>
        <v>0</v>
      </c>
    </row>
    <row r="9724" spans="1:14" x14ac:dyDescent="0.2">
      <c r="A9724" t="s">
        <v>9978</v>
      </c>
      <c r="B9724" t="s">
        <v>35279</v>
      </c>
      <c r="I9724" t="s">
        <v>20</v>
      </c>
      <c r="J9724">
        <v>2650.67</v>
      </c>
      <c r="M9724">
        <v>2650.67</v>
      </c>
      <c r="N9724">
        <f t="shared" si="151"/>
        <v>0</v>
      </c>
    </row>
    <row r="9725" spans="1:14" x14ac:dyDescent="0.2">
      <c r="A9725" t="s">
        <v>9979</v>
      </c>
      <c r="B9725" t="s">
        <v>35280</v>
      </c>
      <c r="I9725" t="s">
        <v>20</v>
      </c>
      <c r="J9725">
        <v>2830.75</v>
      </c>
      <c r="M9725">
        <v>2830.75</v>
      </c>
      <c r="N9725">
        <f t="shared" si="151"/>
        <v>0</v>
      </c>
    </row>
    <row r="9726" spans="1:14" x14ac:dyDescent="0.2">
      <c r="A9726" t="s">
        <v>9980</v>
      </c>
      <c r="B9726" t="s">
        <v>35280</v>
      </c>
      <c r="I9726" t="s">
        <v>20</v>
      </c>
      <c r="J9726">
        <v>2670.67</v>
      </c>
      <c r="M9726">
        <v>2670.67</v>
      </c>
      <c r="N9726">
        <f t="shared" si="151"/>
        <v>0</v>
      </c>
    </row>
    <row r="9727" spans="1:14" x14ac:dyDescent="0.2">
      <c r="A9727" t="s">
        <v>9981</v>
      </c>
      <c r="B9727" t="s">
        <v>35281</v>
      </c>
      <c r="I9727" t="s">
        <v>20</v>
      </c>
      <c r="J9727">
        <v>2850.75</v>
      </c>
      <c r="M9727">
        <v>2850.75</v>
      </c>
      <c r="N9727">
        <f t="shared" si="151"/>
        <v>0</v>
      </c>
    </row>
    <row r="9728" spans="1:14" x14ac:dyDescent="0.2">
      <c r="A9728" t="s">
        <v>9982</v>
      </c>
      <c r="B9728" t="s">
        <v>35281</v>
      </c>
      <c r="I9728" t="s">
        <v>20</v>
      </c>
      <c r="J9728">
        <v>2690.67</v>
      </c>
      <c r="M9728">
        <v>2690.67</v>
      </c>
      <c r="N9728">
        <f t="shared" si="151"/>
        <v>0</v>
      </c>
    </row>
    <row r="9729" spans="1:14" x14ac:dyDescent="0.2">
      <c r="A9729" t="s">
        <v>9983</v>
      </c>
      <c r="B9729" t="s">
        <v>35282</v>
      </c>
      <c r="I9729" t="s">
        <v>20</v>
      </c>
      <c r="J9729">
        <v>2918.9</v>
      </c>
      <c r="M9729">
        <v>2918.9</v>
      </c>
      <c r="N9729">
        <f t="shared" si="151"/>
        <v>0</v>
      </c>
    </row>
    <row r="9730" spans="1:14" x14ac:dyDescent="0.2">
      <c r="A9730" t="s">
        <v>9984</v>
      </c>
      <c r="B9730" t="s">
        <v>35282</v>
      </c>
      <c r="I9730" t="s">
        <v>20</v>
      </c>
      <c r="J9730">
        <v>2756.89</v>
      </c>
      <c r="M9730">
        <v>2756.89</v>
      </c>
      <c r="N9730">
        <f t="shared" si="151"/>
        <v>0</v>
      </c>
    </row>
    <row r="9731" spans="1:14" x14ac:dyDescent="0.2">
      <c r="A9731" t="s">
        <v>9985</v>
      </c>
      <c r="B9731" t="s">
        <v>35283</v>
      </c>
      <c r="I9731" t="s">
        <v>20</v>
      </c>
      <c r="J9731">
        <v>2883.26</v>
      </c>
      <c r="M9731">
        <v>2883.26</v>
      </c>
      <c r="N9731">
        <f t="shared" si="151"/>
        <v>0</v>
      </c>
    </row>
    <row r="9732" spans="1:14" x14ac:dyDescent="0.2">
      <c r="A9732" t="s">
        <v>9986</v>
      </c>
      <c r="B9732" t="s">
        <v>35283</v>
      </c>
      <c r="I9732" t="s">
        <v>20</v>
      </c>
      <c r="J9732">
        <v>2728.68</v>
      </c>
      <c r="M9732">
        <v>2728.68</v>
      </c>
      <c r="N9732">
        <f t="shared" ref="N9732:N9795" si="152">J9732-M9732</f>
        <v>0</v>
      </c>
    </row>
    <row r="9733" spans="1:14" x14ac:dyDescent="0.2">
      <c r="A9733" t="s">
        <v>9987</v>
      </c>
      <c r="B9733" t="s">
        <v>35284</v>
      </c>
      <c r="I9733" t="s">
        <v>20</v>
      </c>
      <c r="J9733">
        <v>2907.77</v>
      </c>
      <c r="M9733">
        <v>2907.77</v>
      </c>
      <c r="N9733">
        <f t="shared" si="152"/>
        <v>0</v>
      </c>
    </row>
    <row r="9734" spans="1:14" x14ac:dyDescent="0.2">
      <c r="A9734" t="s">
        <v>9988</v>
      </c>
      <c r="B9734" t="s">
        <v>35284</v>
      </c>
      <c r="I9734" t="s">
        <v>20</v>
      </c>
      <c r="J9734">
        <v>2753.19</v>
      </c>
      <c r="M9734">
        <v>2753.19</v>
      </c>
      <c r="N9734">
        <f t="shared" si="152"/>
        <v>0</v>
      </c>
    </row>
    <row r="9735" spans="1:14" x14ac:dyDescent="0.2">
      <c r="A9735" t="s">
        <v>9989</v>
      </c>
      <c r="B9735" t="s">
        <v>35285</v>
      </c>
      <c r="I9735" t="s">
        <v>22157</v>
      </c>
      <c r="J9735">
        <v>2327.66</v>
      </c>
      <c r="M9735">
        <v>2327.66</v>
      </c>
      <c r="N9735">
        <f t="shared" si="152"/>
        <v>0</v>
      </c>
    </row>
    <row r="9736" spans="1:14" x14ac:dyDescent="0.2">
      <c r="A9736" t="s">
        <v>9990</v>
      </c>
      <c r="B9736" t="s">
        <v>35285</v>
      </c>
      <c r="I9736" t="s">
        <v>22157</v>
      </c>
      <c r="J9736">
        <v>2204.9899999999998</v>
      </c>
      <c r="M9736">
        <v>2204.9899999999998</v>
      </c>
      <c r="N9736">
        <f t="shared" si="152"/>
        <v>0</v>
      </c>
    </row>
    <row r="9737" spans="1:14" x14ac:dyDescent="0.2">
      <c r="A9737" t="s">
        <v>9991</v>
      </c>
      <c r="B9737" t="s">
        <v>35286</v>
      </c>
      <c r="I9737" t="s">
        <v>20</v>
      </c>
      <c r="J9737">
        <v>2347.66</v>
      </c>
      <c r="M9737">
        <v>2347.66</v>
      </c>
      <c r="N9737">
        <f t="shared" si="152"/>
        <v>0</v>
      </c>
    </row>
    <row r="9738" spans="1:14" x14ac:dyDescent="0.2">
      <c r="A9738" t="s">
        <v>9992</v>
      </c>
      <c r="B9738" t="s">
        <v>35286</v>
      </c>
      <c r="I9738" t="s">
        <v>20</v>
      </c>
      <c r="J9738">
        <v>2224.9899999999998</v>
      </c>
      <c r="M9738">
        <v>2224.9899999999998</v>
      </c>
      <c r="N9738">
        <f t="shared" si="152"/>
        <v>0</v>
      </c>
    </row>
    <row r="9739" spans="1:14" x14ac:dyDescent="0.2">
      <c r="A9739" t="s">
        <v>9993</v>
      </c>
      <c r="B9739" t="s">
        <v>35287</v>
      </c>
      <c r="I9739" t="s">
        <v>20</v>
      </c>
      <c r="J9739">
        <v>2367.66</v>
      </c>
      <c r="M9739">
        <v>2367.66</v>
      </c>
      <c r="N9739">
        <f t="shared" si="152"/>
        <v>0</v>
      </c>
    </row>
    <row r="9740" spans="1:14" x14ac:dyDescent="0.2">
      <c r="A9740" t="s">
        <v>9994</v>
      </c>
      <c r="B9740" t="s">
        <v>35287</v>
      </c>
      <c r="I9740" t="s">
        <v>20</v>
      </c>
      <c r="J9740">
        <v>2244.9899999999998</v>
      </c>
      <c r="M9740">
        <v>2244.9899999999998</v>
      </c>
      <c r="N9740">
        <f t="shared" si="152"/>
        <v>0</v>
      </c>
    </row>
    <row r="9741" spans="1:14" x14ac:dyDescent="0.2">
      <c r="A9741" t="s">
        <v>9995</v>
      </c>
      <c r="B9741" t="s">
        <v>35288</v>
      </c>
      <c r="I9741" t="s">
        <v>113</v>
      </c>
      <c r="J9741">
        <v>5.88</v>
      </c>
      <c r="M9741">
        <v>5.88</v>
      </c>
      <c r="N9741">
        <f t="shared" si="152"/>
        <v>0</v>
      </c>
    </row>
    <row r="9742" spans="1:14" x14ac:dyDescent="0.2">
      <c r="A9742" t="s">
        <v>9996</v>
      </c>
      <c r="B9742" t="s">
        <v>35288</v>
      </c>
      <c r="I9742" t="s">
        <v>113</v>
      </c>
      <c r="J9742">
        <v>5.88</v>
      </c>
      <c r="M9742">
        <v>5.88</v>
      </c>
      <c r="N9742">
        <f t="shared" si="152"/>
        <v>0</v>
      </c>
    </row>
    <row r="9743" spans="1:14" x14ac:dyDescent="0.2">
      <c r="A9743" t="s">
        <v>9997</v>
      </c>
      <c r="B9743" t="s">
        <v>35289</v>
      </c>
      <c r="I9743" t="s">
        <v>113</v>
      </c>
      <c r="J9743">
        <v>6.47</v>
      </c>
      <c r="M9743">
        <v>6.47</v>
      </c>
      <c r="N9743">
        <f t="shared" si="152"/>
        <v>0</v>
      </c>
    </row>
    <row r="9744" spans="1:14" x14ac:dyDescent="0.2">
      <c r="A9744" t="s">
        <v>9998</v>
      </c>
      <c r="B9744" t="s">
        <v>35289</v>
      </c>
      <c r="I9744" t="s">
        <v>113</v>
      </c>
      <c r="J9744">
        <v>6.47</v>
      </c>
      <c r="M9744">
        <v>6.47</v>
      </c>
      <c r="N9744">
        <f t="shared" si="152"/>
        <v>0</v>
      </c>
    </row>
    <row r="9745" spans="1:14" x14ac:dyDescent="0.2">
      <c r="A9745" t="s">
        <v>9999</v>
      </c>
      <c r="B9745" t="s">
        <v>35290</v>
      </c>
      <c r="I9745" t="s">
        <v>113</v>
      </c>
      <c r="J9745">
        <v>6.23</v>
      </c>
      <c r="M9745">
        <v>6.23</v>
      </c>
      <c r="N9745">
        <f t="shared" si="152"/>
        <v>0</v>
      </c>
    </row>
    <row r="9746" spans="1:14" x14ac:dyDescent="0.2">
      <c r="A9746" t="s">
        <v>10000</v>
      </c>
      <c r="B9746" t="s">
        <v>35290</v>
      </c>
      <c r="I9746" t="s">
        <v>113</v>
      </c>
      <c r="J9746">
        <v>6.23</v>
      </c>
      <c r="M9746">
        <v>6.23</v>
      </c>
      <c r="N9746">
        <f t="shared" si="152"/>
        <v>0</v>
      </c>
    </row>
    <row r="9747" spans="1:14" x14ac:dyDescent="0.2">
      <c r="A9747" t="s">
        <v>10001</v>
      </c>
      <c r="B9747" t="s">
        <v>35291</v>
      </c>
      <c r="I9747" t="s">
        <v>20</v>
      </c>
      <c r="J9747">
        <v>3197.3</v>
      </c>
      <c r="M9747">
        <v>3197.3</v>
      </c>
      <c r="N9747">
        <f t="shared" si="152"/>
        <v>0</v>
      </c>
    </row>
    <row r="9748" spans="1:14" x14ac:dyDescent="0.2">
      <c r="A9748" t="s">
        <v>10002</v>
      </c>
      <c r="B9748" t="s">
        <v>35291</v>
      </c>
      <c r="I9748" t="s">
        <v>20</v>
      </c>
      <c r="J9748">
        <v>3160.78</v>
      </c>
      <c r="M9748">
        <v>3160.78</v>
      </c>
      <c r="N9748">
        <f t="shared" si="152"/>
        <v>0</v>
      </c>
    </row>
    <row r="9749" spans="1:14" x14ac:dyDescent="0.2">
      <c r="A9749" t="s">
        <v>10003</v>
      </c>
      <c r="B9749" t="s">
        <v>35292</v>
      </c>
      <c r="I9749" t="s">
        <v>20</v>
      </c>
      <c r="J9749">
        <v>2894.09</v>
      </c>
      <c r="M9749">
        <v>2894.09</v>
      </c>
      <c r="N9749">
        <f t="shared" si="152"/>
        <v>0</v>
      </c>
    </row>
    <row r="9750" spans="1:14" x14ac:dyDescent="0.2">
      <c r="A9750" t="s">
        <v>10004</v>
      </c>
      <c r="B9750" t="s">
        <v>35292</v>
      </c>
      <c r="I9750" t="s">
        <v>20</v>
      </c>
      <c r="J9750">
        <v>2857.56</v>
      </c>
      <c r="M9750">
        <v>2857.56</v>
      </c>
      <c r="N9750">
        <f t="shared" si="152"/>
        <v>0</v>
      </c>
    </row>
    <row r="9751" spans="1:14" x14ac:dyDescent="0.2">
      <c r="A9751" t="s">
        <v>10005</v>
      </c>
      <c r="B9751" t="s">
        <v>35293</v>
      </c>
      <c r="I9751" t="s">
        <v>150</v>
      </c>
      <c r="J9751">
        <v>14.74</v>
      </c>
      <c r="M9751">
        <v>14.74</v>
      </c>
      <c r="N9751">
        <f t="shared" si="152"/>
        <v>0</v>
      </c>
    </row>
    <row r="9752" spans="1:14" x14ac:dyDescent="0.2">
      <c r="A9752" t="s">
        <v>10006</v>
      </c>
      <c r="B9752" t="s">
        <v>35293</v>
      </c>
      <c r="I9752" t="s">
        <v>150</v>
      </c>
      <c r="J9752">
        <v>13.07</v>
      </c>
      <c r="M9752">
        <v>13.07</v>
      </c>
      <c r="N9752">
        <f t="shared" si="152"/>
        <v>0</v>
      </c>
    </row>
    <row r="9753" spans="1:14" x14ac:dyDescent="0.2">
      <c r="A9753" t="s">
        <v>10007</v>
      </c>
      <c r="B9753" t="s">
        <v>35294</v>
      </c>
      <c r="I9753" t="s">
        <v>150</v>
      </c>
      <c r="J9753">
        <v>28.05</v>
      </c>
      <c r="M9753">
        <v>28.05</v>
      </c>
      <c r="N9753">
        <f t="shared" si="152"/>
        <v>0</v>
      </c>
    </row>
    <row r="9754" spans="1:14" x14ac:dyDescent="0.2">
      <c r="A9754" t="s">
        <v>10008</v>
      </c>
      <c r="B9754" t="s">
        <v>35294</v>
      </c>
      <c r="I9754" t="s">
        <v>150</v>
      </c>
      <c r="J9754">
        <v>24.71</v>
      </c>
      <c r="M9754">
        <v>24.71</v>
      </c>
      <c r="N9754">
        <f t="shared" si="152"/>
        <v>0</v>
      </c>
    </row>
    <row r="9755" spans="1:14" x14ac:dyDescent="0.2">
      <c r="A9755" t="s">
        <v>10009</v>
      </c>
      <c r="B9755" t="s">
        <v>35295</v>
      </c>
      <c r="I9755" t="s">
        <v>20</v>
      </c>
      <c r="J9755">
        <v>62.67</v>
      </c>
      <c r="M9755">
        <v>62.67</v>
      </c>
      <c r="N9755">
        <f t="shared" si="152"/>
        <v>0</v>
      </c>
    </row>
    <row r="9756" spans="1:14" x14ac:dyDescent="0.2">
      <c r="A9756" t="s">
        <v>10010</v>
      </c>
      <c r="B9756" t="s">
        <v>35295</v>
      </c>
      <c r="I9756" t="s">
        <v>20</v>
      </c>
      <c r="J9756">
        <v>61.46</v>
      </c>
      <c r="M9756">
        <v>61.46</v>
      </c>
      <c r="N9756">
        <f t="shared" si="152"/>
        <v>0</v>
      </c>
    </row>
    <row r="9757" spans="1:14" x14ac:dyDescent="0.2">
      <c r="A9757" t="s">
        <v>10011</v>
      </c>
      <c r="B9757" t="s">
        <v>35296</v>
      </c>
      <c r="I9757" t="s">
        <v>113</v>
      </c>
      <c r="J9757">
        <v>21.39</v>
      </c>
      <c r="M9757">
        <v>21.39</v>
      </c>
      <c r="N9757">
        <f t="shared" si="152"/>
        <v>0</v>
      </c>
    </row>
    <row r="9758" spans="1:14" x14ac:dyDescent="0.2">
      <c r="A9758" t="s">
        <v>10012</v>
      </c>
      <c r="B9758" t="s">
        <v>35296</v>
      </c>
      <c r="I9758" t="s">
        <v>113</v>
      </c>
      <c r="J9758">
        <v>20.59</v>
      </c>
      <c r="M9758">
        <v>20.59</v>
      </c>
      <c r="N9758">
        <f t="shared" si="152"/>
        <v>0</v>
      </c>
    </row>
    <row r="9759" spans="1:14" x14ac:dyDescent="0.2">
      <c r="A9759" t="s">
        <v>10013</v>
      </c>
      <c r="B9759" t="s">
        <v>35297</v>
      </c>
      <c r="I9759" t="s">
        <v>674</v>
      </c>
      <c r="J9759">
        <v>26769.05</v>
      </c>
      <c r="M9759">
        <v>26769.05</v>
      </c>
      <c r="N9759">
        <f t="shared" si="152"/>
        <v>0</v>
      </c>
    </row>
    <row r="9760" spans="1:14" x14ac:dyDescent="0.2">
      <c r="A9760" t="s">
        <v>10014</v>
      </c>
      <c r="B9760" t="s">
        <v>35297</v>
      </c>
      <c r="I9760" t="s">
        <v>674</v>
      </c>
      <c r="J9760">
        <v>25136.84</v>
      </c>
      <c r="M9760">
        <v>25136.84</v>
      </c>
      <c r="N9760">
        <f t="shared" si="152"/>
        <v>0</v>
      </c>
    </row>
    <row r="9761" spans="1:14" x14ac:dyDescent="0.2">
      <c r="A9761" t="s">
        <v>10015</v>
      </c>
      <c r="B9761" t="s">
        <v>35298</v>
      </c>
      <c r="I9761" t="s">
        <v>3</v>
      </c>
      <c r="J9761">
        <v>267.36</v>
      </c>
      <c r="M9761">
        <v>267.36</v>
      </c>
      <c r="N9761">
        <f t="shared" si="152"/>
        <v>0</v>
      </c>
    </row>
    <row r="9762" spans="1:14" x14ac:dyDescent="0.2">
      <c r="A9762" t="s">
        <v>10016</v>
      </c>
      <c r="B9762" t="s">
        <v>35298</v>
      </c>
      <c r="I9762" t="s">
        <v>3</v>
      </c>
      <c r="J9762">
        <v>257.36</v>
      </c>
      <c r="M9762">
        <v>257.36</v>
      </c>
      <c r="N9762">
        <f t="shared" si="152"/>
        <v>0</v>
      </c>
    </row>
    <row r="9763" spans="1:14" x14ac:dyDescent="0.2">
      <c r="A9763" t="s">
        <v>10017</v>
      </c>
      <c r="B9763" t="s">
        <v>35299</v>
      </c>
      <c r="I9763" t="s">
        <v>3</v>
      </c>
      <c r="J9763">
        <v>289.68</v>
      </c>
      <c r="M9763">
        <v>289.68</v>
      </c>
      <c r="N9763">
        <f t="shared" si="152"/>
        <v>0</v>
      </c>
    </row>
    <row r="9764" spans="1:14" x14ac:dyDescent="0.2">
      <c r="A9764" t="s">
        <v>10018</v>
      </c>
      <c r="B9764" t="s">
        <v>35299</v>
      </c>
      <c r="I9764" t="s">
        <v>3</v>
      </c>
      <c r="J9764">
        <v>278.83999999999997</v>
      </c>
      <c r="M9764">
        <v>278.83999999999997</v>
      </c>
      <c r="N9764">
        <f t="shared" si="152"/>
        <v>0</v>
      </c>
    </row>
    <row r="9765" spans="1:14" x14ac:dyDescent="0.2">
      <c r="A9765" t="s">
        <v>10019</v>
      </c>
      <c r="B9765" t="s">
        <v>35300</v>
      </c>
      <c r="I9765" t="s">
        <v>3</v>
      </c>
      <c r="J9765">
        <v>366.86</v>
      </c>
      <c r="M9765">
        <v>366.86</v>
      </c>
      <c r="N9765">
        <f t="shared" si="152"/>
        <v>0</v>
      </c>
    </row>
    <row r="9766" spans="1:14" x14ac:dyDescent="0.2">
      <c r="A9766" t="s">
        <v>10020</v>
      </c>
      <c r="B9766" t="s">
        <v>35300</v>
      </c>
      <c r="I9766" t="s">
        <v>3</v>
      </c>
      <c r="J9766">
        <v>353.14</v>
      </c>
      <c r="M9766">
        <v>353.14</v>
      </c>
      <c r="N9766">
        <f t="shared" si="152"/>
        <v>0</v>
      </c>
    </row>
    <row r="9767" spans="1:14" x14ac:dyDescent="0.2">
      <c r="A9767" t="s">
        <v>10021</v>
      </c>
      <c r="B9767" t="s">
        <v>35301</v>
      </c>
      <c r="I9767" t="s">
        <v>3</v>
      </c>
      <c r="J9767">
        <v>470.59</v>
      </c>
      <c r="M9767">
        <v>470.59</v>
      </c>
      <c r="N9767">
        <f t="shared" si="152"/>
        <v>0</v>
      </c>
    </row>
    <row r="9768" spans="1:14" x14ac:dyDescent="0.2">
      <c r="A9768" t="s">
        <v>10022</v>
      </c>
      <c r="B9768" t="s">
        <v>35301</v>
      </c>
      <c r="I9768" t="s">
        <v>3</v>
      </c>
      <c r="J9768">
        <v>452.99</v>
      </c>
      <c r="M9768">
        <v>452.99</v>
      </c>
      <c r="N9768">
        <f t="shared" si="152"/>
        <v>0</v>
      </c>
    </row>
    <row r="9769" spans="1:14" x14ac:dyDescent="0.2">
      <c r="A9769" t="s">
        <v>10023</v>
      </c>
      <c r="B9769" t="s">
        <v>35302</v>
      </c>
      <c r="I9769" t="s">
        <v>113</v>
      </c>
      <c r="J9769">
        <v>20.49</v>
      </c>
      <c r="M9769">
        <v>20.49</v>
      </c>
      <c r="N9769">
        <f t="shared" si="152"/>
        <v>0</v>
      </c>
    </row>
    <row r="9770" spans="1:14" x14ac:dyDescent="0.2">
      <c r="A9770" t="s">
        <v>10024</v>
      </c>
      <c r="B9770" t="s">
        <v>35302</v>
      </c>
      <c r="I9770" t="s">
        <v>113</v>
      </c>
      <c r="J9770">
        <v>19.809999999999999</v>
      </c>
      <c r="M9770">
        <v>19.809999999999999</v>
      </c>
      <c r="N9770">
        <f t="shared" si="152"/>
        <v>0</v>
      </c>
    </row>
    <row r="9771" spans="1:14" x14ac:dyDescent="0.2">
      <c r="A9771" t="s">
        <v>10025</v>
      </c>
      <c r="B9771" t="s">
        <v>35303</v>
      </c>
      <c r="I9771" t="s">
        <v>113</v>
      </c>
      <c r="J9771">
        <v>13.59</v>
      </c>
      <c r="M9771">
        <v>13.59</v>
      </c>
      <c r="N9771">
        <f t="shared" si="152"/>
        <v>0</v>
      </c>
    </row>
    <row r="9772" spans="1:14" x14ac:dyDescent="0.2">
      <c r="A9772" t="s">
        <v>10026</v>
      </c>
      <c r="B9772" t="s">
        <v>35303</v>
      </c>
      <c r="I9772" t="s">
        <v>113</v>
      </c>
      <c r="J9772">
        <v>13.33</v>
      </c>
      <c r="M9772">
        <v>13.33</v>
      </c>
      <c r="N9772">
        <f t="shared" si="152"/>
        <v>0</v>
      </c>
    </row>
    <row r="9773" spans="1:14" x14ac:dyDescent="0.2">
      <c r="A9773" t="s">
        <v>10027</v>
      </c>
      <c r="B9773" t="s">
        <v>35304</v>
      </c>
      <c r="I9773" t="s">
        <v>113</v>
      </c>
      <c r="J9773">
        <v>18.850000000000001</v>
      </c>
      <c r="M9773">
        <v>18.850000000000001</v>
      </c>
      <c r="N9773">
        <f t="shared" si="152"/>
        <v>0</v>
      </c>
    </row>
    <row r="9774" spans="1:14" x14ac:dyDescent="0.2">
      <c r="A9774" t="s">
        <v>10028</v>
      </c>
      <c r="B9774" t="s">
        <v>35304</v>
      </c>
      <c r="I9774" t="s">
        <v>113</v>
      </c>
      <c r="J9774">
        <v>18.12</v>
      </c>
      <c r="M9774">
        <v>18.12</v>
      </c>
      <c r="N9774">
        <f t="shared" si="152"/>
        <v>0</v>
      </c>
    </row>
    <row r="9775" spans="1:14" x14ac:dyDescent="0.2">
      <c r="A9775" t="s">
        <v>10029</v>
      </c>
      <c r="B9775" t="s">
        <v>35305</v>
      </c>
      <c r="I9775" t="s">
        <v>113</v>
      </c>
      <c r="J9775">
        <v>26.91</v>
      </c>
      <c r="M9775">
        <v>26.91</v>
      </c>
      <c r="N9775">
        <f t="shared" si="152"/>
        <v>0</v>
      </c>
    </row>
    <row r="9776" spans="1:14" x14ac:dyDescent="0.2">
      <c r="A9776" t="s">
        <v>10030</v>
      </c>
      <c r="B9776" t="s">
        <v>35305</v>
      </c>
      <c r="I9776" t="s">
        <v>113</v>
      </c>
      <c r="J9776">
        <v>25.39</v>
      </c>
      <c r="M9776">
        <v>25.39</v>
      </c>
      <c r="N9776">
        <f t="shared" si="152"/>
        <v>0</v>
      </c>
    </row>
    <row r="9777" spans="1:14" x14ac:dyDescent="0.2">
      <c r="A9777" t="s">
        <v>10031</v>
      </c>
      <c r="B9777" t="s">
        <v>35306</v>
      </c>
      <c r="I9777" t="s">
        <v>3</v>
      </c>
      <c r="J9777">
        <v>971.73</v>
      </c>
      <c r="M9777">
        <v>971.73</v>
      </c>
      <c r="N9777">
        <f t="shared" si="152"/>
        <v>0</v>
      </c>
    </row>
    <row r="9778" spans="1:14" x14ac:dyDescent="0.2">
      <c r="A9778" t="s">
        <v>10032</v>
      </c>
      <c r="B9778" t="s">
        <v>35306</v>
      </c>
      <c r="I9778" t="s">
        <v>3</v>
      </c>
      <c r="J9778">
        <v>938.62</v>
      </c>
      <c r="M9778">
        <v>938.62</v>
      </c>
      <c r="N9778">
        <f t="shared" si="152"/>
        <v>0</v>
      </c>
    </row>
    <row r="9779" spans="1:14" x14ac:dyDescent="0.2">
      <c r="A9779" t="s">
        <v>10033</v>
      </c>
      <c r="B9779" t="s">
        <v>35307</v>
      </c>
      <c r="I9779" t="s">
        <v>3</v>
      </c>
      <c r="J9779">
        <v>622.77</v>
      </c>
      <c r="M9779">
        <v>622.77</v>
      </c>
      <c r="N9779">
        <f t="shared" si="152"/>
        <v>0</v>
      </c>
    </row>
    <row r="9780" spans="1:14" x14ac:dyDescent="0.2">
      <c r="A9780" t="s">
        <v>10034</v>
      </c>
      <c r="B9780" t="s">
        <v>35307</v>
      </c>
      <c r="I9780" t="s">
        <v>3</v>
      </c>
      <c r="J9780">
        <v>622.29999999999995</v>
      </c>
      <c r="M9780">
        <v>622.29999999999995</v>
      </c>
      <c r="N9780">
        <f t="shared" si="152"/>
        <v>0</v>
      </c>
    </row>
    <row r="9781" spans="1:14" x14ac:dyDescent="0.2">
      <c r="A9781" t="s">
        <v>10035</v>
      </c>
      <c r="B9781" t="s">
        <v>35308</v>
      </c>
      <c r="I9781" t="s">
        <v>3</v>
      </c>
      <c r="J9781">
        <v>351.56</v>
      </c>
      <c r="M9781">
        <v>351.56</v>
      </c>
      <c r="N9781">
        <f t="shared" si="152"/>
        <v>0</v>
      </c>
    </row>
    <row r="9782" spans="1:14" x14ac:dyDescent="0.2">
      <c r="A9782" t="s">
        <v>10036</v>
      </c>
      <c r="B9782" t="s">
        <v>35308</v>
      </c>
      <c r="I9782" t="s">
        <v>3</v>
      </c>
      <c r="J9782">
        <v>318.82</v>
      </c>
      <c r="M9782">
        <v>318.82</v>
      </c>
      <c r="N9782">
        <f t="shared" si="152"/>
        <v>0</v>
      </c>
    </row>
    <row r="9783" spans="1:14" x14ac:dyDescent="0.2">
      <c r="A9783" t="s">
        <v>10037</v>
      </c>
      <c r="B9783" t="s">
        <v>35309</v>
      </c>
      <c r="I9783" t="s">
        <v>113</v>
      </c>
      <c r="J9783">
        <v>32.15</v>
      </c>
      <c r="M9783">
        <v>32.15</v>
      </c>
      <c r="N9783">
        <f t="shared" si="152"/>
        <v>0</v>
      </c>
    </row>
    <row r="9784" spans="1:14" x14ac:dyDescent="0.2">
      <c r="A9784" t="s">
        <v>10038</v>
      </c>
      <c r="B9784" t="s">
        <v>35309</v>
      </c>
      <c r="I9784" t="s">
        <v>113</v>
      </c>
      <c r="J9784">
        <v>30.57</v>
      </c>
      <c r="M9784">
        <v>30.57</v>
      </c>
      <c r="N9784">
        <f t="shared" si="152"/>
        <v>0</v>
      </c>
    </row>
    <row r="9785" spans="1:14" x14ac:dyDescent="0.2">
      <c r="A9785" t="s">
        <v>10039</v>
      </c>
      <c r="B9785" t="s">
        <v>35310</v>
      </c>
      <c r="I9785" t="s">
        <v>113</v>
      </c>
      <c r="J9785">
        <v>14.78</v>
      </c>
      <c r="M9785">
        <v>14.78</v>
      </c>
      <c r="N9785">
        <f t="shared" si="152"/>
        <v>0</v>
      </c>
    </row>
    <row r="9786" spans="1:14" x14ac:dyDescent="0.2">
      <c r="A9786" t="s">
        <v>10040</v>
      </c>
      <c r="B9786" t="s">
        <v>35310</v>
      </c>
      <c r="I9786" t="s">
        <v>113</v>
      </c>
      <c r="J9786">
        <v>13.19</v>
      </c>
      <c r="M9786">
        <v>13.19</v>
      </c>
      <c r="N9786">
        <f t="shared" si="152"/>
        <v>0</v>
      </c>
    </row>
    <row r="9787" spans="1:14" x14ac:dyDescent="0.2">
      <c r="A9787" t="s">
        <v>10041</v>
      </c>
      <c r="B9787" t="s">
        <v>35311</v>
      </c>
      <c r="I9787" t="s">
        <v>113</v>
      </c>
      <c r="J9787">
        <v>17.37</v>
      </c>
      <c r="M9787">
        <v>17.37</v>
      </c>
      <c r="N9787">
        <f t="shared" si="152"/>
        <v>0</v>
      </c>
    </row>
    <row r="9788" spans="1:14" x14ac:dyDescent="0.2">
      <c r="A9788" t="s">
        <v>10042</v>
      </c>
      <c r="B9788" t="s">
        <v>35311</v>
      </c>
      <c r="I9788" t="s">
        <v>113</v>
      </c>
      <c r="J9788">
        <v>17.37</v>
      </c>
      <c r="M9788">
        <v>17.37</v>
      </c>
      <c r="N9788">
        <f t="shared" si="152"/>
        <v>0</v>
      </c>
    </row>
    <row r="9789" spans="1:14" x14ac:dyDescent="0.2">
      <c r="A9789" t="s">
        <v>10043</v>
      </c>
      <c r="B9789" t="s">
        <v>35312</v>
      </c>
      <c r="I9789" t="s">
        <v>113</v>
      </c>
      <c r="J9789">
        <v>14.99</v>
      </c>
      <c r="M9789">
        <v>14.99</v>
      </c>
      <c r="N9789">
        <f t="shared" si="152"/>
        <v>0</v>
      </c>
    </row>
    <row r="9790" spans="1:14" x14ac:dyDescent="0.2">
      <c r="A9790" t="s">
        <v>10044</v>
      </c>
      <c r="B9790" t="s">
        <v>35312</v>
      </c>
      <c r="I9790" t="s">
        <v>113</v>
      </c>
      <c r="J9790">
        <v>14.99</v>
      </c>
      <c r="M9790">
        <v>14.99</v>
      </c>
      <c r="N9790">
        <f t="shared" si="152"/>
        <v>0</v>
      </c>
    </row>
    <row r="9791" spans="1:14" x14ac:dyDescent="0.2">
      <c r="A9791" t="s">
        <v>151</v>
      </c>
      <c r="B9791" t="s">
        <v>35313</v>
      </c>
      <c r="I9791" t="s">
        <v>113</v>
      </c>
      <c r="J9791">
        <v>16.98</v>
      </c>
      <c r="M9791">
        <v>16.98</v>
      </c>
      <c r="N9791">
        <f t="shared" si="152"/>
        <v>0</v>
      </c>
    </row>
    <row r="9792" spans="1:14" x14ac:dyDescent="0.2">
      <c r="A9792" t="s">
        <v>10045</v>
      </c>
      <c r="B9792" t="s">
        <v>35313</v>
      </c>
      <c r="I9792" t="s">
        <v>113</v>
      </c>
      <c r="J9792">
        <v>14.84</v>
      </c>
      <c r="M9792">
        <v>14.84</v>
      </c>
      <c r="N9792">
        <f t="shared" si="152"/>
        <v>0</v>
      </c>
    </row>
    <row r="9793" spans="1:14" x14ac:dyDescent="0.2">
      <c r="A9793" t="s">
        <v>10046</v>
      </c>
      <c r="B9793" t="s">
        <v>35314</v>
      </c>
      <c r="I9793" t="s">
        <v>113</v>
      </c>
      <c r="J9793">
        <v>20.65</v>
      </c>
      <c r="M9793">
        <v>20.65</v>
      </c>
      <c r="N9793">
        <f t="shared" si="152"/>
        <v>0</v>
      </c>
    </row>
    <row r="9794" spans="1:14" x14ac:dyDescent="0.2">
      <c r="A9794" t="s">
        <v>10047</v>
      </c>
      <c r="B9794" t="s">
        <v>35314</v>
      </c>
      <c r="I9794" t="s">
        <v>113</v>
      </c>
      <c r="J9794">
        <v>20.02</v>
      </c>
      <c r="M9794">
        <v>20.02</v>
      </c>
      <c r="N9794">
        <f t="shared" si="152"/>
        <v>0</v>
      </c>
    </row>
    <row r="9795" spans="1:14" x14ac:dyDescent="0.2">
      <c r="A9795" t="s">
        <v>10048</v>
      </c>
      <c r="B9795" t="s">
        <v>35315</v>
      </c>
      <c r="I9795" t="s">
        <v>4</v>
      </c>
      <c r="J9795">
        <v>122.22</v>
      </c>
      <c r="M9795">
        <v>122.22</v>
      </c>
      <c r="N9795">
        <f t="shared" si="152"/>
        <v>0</v>
      </c>
    </row>
    <row r="9796" spans="1:14" x14ac:dyDescent="0.2">
      <c r="A9796" t="s">
        <v>10049</v>
      </c>
      <c r="B9796" t="s">
        <v>35315</v>
      </c>
      <c r="I9796" t="s">
        <v>4</v>
      </c>
      <c r="J9796">
        <v>122.22</v>
      </c>
      <c r="M9796">
        <v>122.22</v>
      </c>
      <c r="N9796">
        <f t="shared" ref="N9796:N9859" si="153">J9796-M9796</f>
        <v>0</v>
      </c>
    </row>
    <row r="9797" spans="1:14" x14ac:dyDescent="0.2">
      <c r="A9797" t="s">
        <v>10050</v>
      </c>
      <c r="B9797" t="s">
        <v>35316</v>
      </c>
      <c r="I9797" t="s">
        <v>4</v>
      </c>
      <c r="J9797">
        <v>531.64</v>
      </c>
      <c r="M9797">
        <v>531.64</v>
      </c>
      <c r="N9797">
        <f t="shared" si="153"/>
        <v>0</v>
      </c>
    </row>
    <row r="9798" spans="1:14" x14ac:dyDescent="0.2">
      <c r="A9798" t="s">
        <v>10051</v>
      </c>
      <c r="B9798" t="s">
        <v>35316</v>
      </c>
      <c r="I9798" t="s">
        <v>4</v>
      </c>
      <c r="J9798">
        <v>514.16</v>
      </c>
      <c r="M9798">
        <v>514.16</v>
      </c>
      <c r="N9798">
        <f t="shared" si="153"/>
        <v>0</v>
      </c>
    </row>
    <row r="9799" spans="1:14" x14ac:dyDescent="0.2">
      <c r="A9799" t="s">
        <v>10052</v>
      </c>
      <c r="B9799" t="s">
        <v>35317</v>
      </c>
      <c r="I9799" t="s">
        <v>4</v>
      </c>
      <c r="J9799">
        <v>130.47999999999999</v>
      </c>
      <c r="M9799">
        <v>130.47999999999999</v>
      </c>
      <c r="N9799">
        <f t="shared" si="153"/>
        <v>0</v>
      </c>
    </row>
    <row r="9800" spans="1:14" x14ac:dyDescent="0.2">
      <c r="A9800" t="s">
        <v>10053</v>
      </c>
      <c r="B9800" t="s">
        <v>35317</v>
      </c>
      <c r="I9800" t="s">
        <v>4</v>
      </c>
      <c r="J9800">
        <v>130.47999999999999</v>
      </c>
      <c r="M9800">
        <v>130.47999999999999</v>
      </c>
      <c r="N9800">
        <f t="shared" si="153"/>
        <v>0</v>
      </c>
    </row>
    <row r="9801" spans="1:14" x14ac:dyDescent="0.2">
      <c r="A9801" t="s">
        <v>10054</v>
      </c>
      <c r="B9801" t="s">
        <v>35318</v>
      </c>
      <c r="I9801" t="s">
        <v>4</v>
      </c>
      <c r="J9801">
        <v>539.91</v>
      </c>
      <c r="M9801">
        <v>539.91</v>
      </c>
      <c r="N9801">
        <f t="shared" si="153"/>
        <v>0</v>
      </c>
    </row>
    <row r="9802" spans="1:14" x14ac:dyDescent="0.2">
      <c r="A9802" t="s">
        <v>10055</v>
      </c>
      <c r="B9802" t="s">
        <v>35318</v>
      </c>
      <c r="I9802" t="s">
        <v>4</v>
      </c>
      <c r="J9802">
        <v>522.42999999999995</v>
      </c>
      <c r="M9802">
        <v>522.42999999999995</v>
      </c>
      <c r="N9802">
        <f t="shared" si="153"/>
        <v>0</v>
      </c>
    </row>
    <row r="9803" spans="1:14" x14ac:dyDescent="0.2">
      <c r="A9803" t="s">
        <v>10056</v>
      </c>
      <c r="B9803" t="s">
        <v>35319</v>
      </c>
      <c r="I9803" t="s">
        <v>4</v>
      </c>
      <c r="J9803">
        <v>147</v>
      </c>
      <c r="M9803">
        <v>147</v>
      </c>
      <c r="N9803">
        <f t="shared" si="153"/>
        <v>0</v>
      </c>
    </row>
    <row r="9804" spans="1:14" x14ac:dyDescent="0.2">
      <c r="A9804" t="s">
        <v>10057</v>
      </c>
      <c r="B9804" t="s">
        <v>35319</v>
      </c>
      <c r="I9804" t="s">
        <v>4</v>
      </c>
      <c r="J9804">
        <v>147</v>
      </c>
      <c r="M9804">
        <v>147</v>
      </c>
      <c r="N9804">
        <f t="shared" si="153"/>
        <v>0</v>
      </c>
    </row>
    <row r="9805" spans="1:14" x14ac:dyDescent="0.2">
      <c r="A9805" t="s">
        <v>10058</v>
      </c>
      <c r="B9805" t="s">
        <v>35320</v>
      </c>
      <c r="I9805" t="s">
        <v>4</v>
      </c>
      <c r="J9805">
        <v>556.41999999999996</v>
      </c>
      <c r="M9805">
        <v>556.41999999999996</v>
      </c>
      <c r="N9805">
        <f t="shared" si="153"/>
        <v>0</v>
      </c>
    </row>
    <row r="9806" spans="1:14" x14ac:dyDescent="0.2">
      <c r="A9806" t="s">
        <v>10059</v>
      </c>
      <c r="B9806" t="s">
        <v>35320</v>
      </c>
      <c r="I9806" t="s">
        <v>4</v>
      </c>
      <c r="J9806">
        <v>538.94000000000005</v>
      </c>
      <c r="M9806">
        <v>538.94000000000005</v>
      </c>
      <c r="N9806">
        <f t="shared" si="153"/>
        <v>0</v>
      </c>
    </row>
    <row r="9807" spans="1:14" x14ac:dyDescent="0.2">
      <c r="A9807" t="s">
        <v>10060</v>
      </c>
      <c r="B9807" t="s">
        <v>35321</v>
      </c>
      <c r="I9807" t="s">
        <v>4</v>
      </c>
      <c r="J9807">
        <v>171.76</v>
      </c>
      <c r="M9807">
        <v>171.76</v>
      </c>
      <c r="N9807">
        <f t="shared" si="153"/>
        <v>0</v>
      </c>
    </row>
    <row r="9808" spans="1:14" x14ac:dyDescent="0.2">
      <c r="A9808" t="s">
        <v>10061</v>
      </c>
      <c r="B9808" t="s">
        <v>35321</v>
      </c>
      <c r="I9808" t="s">
        <v>4</v>
      </c>
      <c r="J9808">
        <v>171.76</v>
      </c>
      <c r="M9808">
        <v>171.76</v>
      </c>
      <c r="N9808">
        <f t="shared" si="153"/>
        <v>0</v>
      </c>
    </row>
    <row r="9809" spans="1:14" x14ac:dyDescent="0.2">
      <c r="A9809" t="s">
        <v>10062</v>
      </c>
      <c r="B9809" t="s">
        <v>35322</v>
      </c>
      <c r="I9809" t="s">
        <v>4</v>
      </c>
      <c r="J9809">
        <v>218.02</v>
      </c>
      <c r="M9809">
        <v>218.02</v>
      </c>
      <c r="N9809">
        <f t="shared" si="153"/>
        <v>0</v>
      </c>
    </row>
    <row r="9810" spans="1:14" x14ac:dyDescent="0.2">
      <c r="A9810" t="s">
        <v>10063</v>
      </c>
      <c r="B9810" t="s">
        <v>35322</v>
      </c>
      <c r="I9810" t="s">
        <v>4</v>
      </c>
      <c r="J9810">
        <v>218.02</v>
      </c>
      <c r="M9810">
        <v>218.02</v>
      </c>
      <c r="N9810">
        <f t="shared" si="153"/>
        <v>0</v>
      </c>
    </row>
    <row r="9811" spans="1:14" x14ac:dyDescent="0.2">
      <c r="A9811" t="s">
        <v>10064</v>
      </c>
      <c r="B9811" t="s">
        <v>35323</v>
      </c>
      <c r="I9811" t="s">
        <v>4</v>
      </c>
      <c r="J9811">
        <v>107.36</v>
      </c>
      <c r="M9811">
        <v>107.36</v>
      </c>
      <c r="N9811">
        <f t="shared" si="153"/>
        <v>0</v>
      </c>
    </row>
    <row r="9812" spans="1:14" x14ac:dyDescent="0.2">
      <c r="A9812" t="s">
        <v>10065</v>
      </c>
      <c r="B9812" t="s">
        <v>35323</v>
      </c>
      <c r="I9812" t="s">
        <v>4</v>
      </c>
      <c r="J9812">
        <v>107.36</v>
      </c>
      <c r="M9812">
        <v>107.36</v>
      </c>
      <c r="N9812">
        <f t="shared" si="153"/>
        <v>0</v>
      </c>
    </row>
    <row r="9813" spans="1:14" x14ac:dyDescent="0.2">
      <c r="A9813" t="s">
        <v>10066</v>
      </c>
      <c r="B9813" t="s">
        <v>35324</v>
      </c>
      <c r="I9813" t="s">
        <v>4</v>
      </c>
      <c r="J9813">
        <v>244.44</v>
      </c>
      <c r="M9813">
        <v>244.44</v>
      </c>
      <c r="N9813">
        <f t="shared" si="153"/>
        <v>0</v>
      </c>
    </row>
    <row r="9814" spans="1:14" x14ac:dyDescent="0.2">
      <c r="A9814" t="s">
        <v>10067</v>
      </c>
      <c r="B9814" t="s">
        <v>35324</v>
      </c>
      <c r="I9814" t="s">
        <v>4</v>
      </c>
      <c r="J9814">
        <v>244.44</v>
      </c>
      <c r="M9814">
        <v>244.44</v>
      </c>
      <c r="N9814">
        <f t="shared" si="153"/>
        <v>0</v>
      </c>
    </row>
    <row r="9815" spans="1:14" x14ac:dyDescent="0.2">
      <c r="A9815" t="s">
        <v>10068</v>
      </c>
      <c r="B9815" t="s">
        <v>35325</v>
      </c>
      <c r="I9815" t="s">
        <v>4</v>
      </c>
      <c r="J9815">
        <v>229.58</v>
      </c>
      <c r="M9815">
        <v>229.58</v>
      </c>
      <c r="N9815">
        <f t="shared" si="153"/>
        <v>0</v>
      </c>
    </row>
    <row r="9816" spans="1:14" x14ac:dyDescent="0.2">
      <c r="A9816" t="s">
        <v>10069</v>
      </c>
      <c r="B9816" t="s">
        <v>35325</v>
      </c>
      <c r="I9816" t="s">
        <v>4</v>
      </c>
      <c r="J9816">
        <v>229.58</v>
      </c>
      <c r="M9816">
        <v>229.58</v>
      </c>
      <c r="N9816">
        <f t="shared" si="153"/>
        <v>0</v>
      </c>
    </row>
    <row r="9817" spans="1:14" x14ac:dyDescent="0.2">
      <c r="A9817" t="s">
        <v>10070</v>
      </c>
      <c r="B9817" t="s">
        <v>35326</v>
      </c>
      <c r="I9817" t="s">
        <v>4</v>
      </c>
      <c r="J9817">
        <v>178.02</v>
      </c>
      <c r="M9817">
        <v>178.02</v>
      </c>
      <c r="N9817">
        <f t="shared" si="153"/>
        <v>0</v>
      </c>
    </row>
    <row r="9818" spans="1:14" x14ac:dyDescent="0.2">
      <c r="A9818" t="s">
        <v>10071</v>
      </c>
      <c r="B9818" t="s">
        <v>35326</v>
      </c>
      <c r="I9818" t="s">
        <v>4</v>
      </c>
      <c r="J9818">
        <v>178.02</v>
      </c>
      <c r="M9818">
        <v>178.02</v>
      </c>
      <c r="N9818">
        <f t="shared" si="153"/>
        <v>0</v>
      </c>
    </row>
    <row r="9819" spans="1:14" x14ac:dyDescent="0.2">
      <c r="A9819" t="s">
        <v>10072</v>
      </c>
      <c r="B9819" t="s">
        <v>35327</v>
      </c>
      <c r="I9819" t="s">
        <v>3</v>
      </c>
      <c r="J9819">
        <v>30.99</v>
      </c>
      <c r="M9819">
        <v>30.99</v>
      </c>
      <c r="N9819">
        <f t="shared" si="153"/>
        <v>0</v>
      </c>
    </row>
    <row r="9820" spans="1:14" x14ac:dyDescent="0.2">
      <c r="A9820" t="s">
        <v>10073</v>
      </c>
      <c r="B9820" t="s">
        <v>35327</v>
      </c>
      <c r="I9820" t="s">
        <v>3</v>
      </c>
      <c r="J9820">
        <v>28.12</v>
      </c>
      <c r="M9820">
        <v>28.12</v>
      </c>
      <c r="N9820">
        <f t="shared" si="153"/>
        <v>0</v>
      </c>
    </row>
    <row r="9821" spans="1:14" x14ac:dyDescent="0.2">
      <c r="A9821" t="s">
        <v>10074</v>
      </c>
      <c r="B9821" t="s">
        <v>35328</v>
      </c>
      <c r="I9821" t="s">
        <v>3</v>
      </c>
      <c r="J9821">
        <v>34.82</v>
      </c>
      <c r="M9821">
        <v>34.82</v>
      </c>
      <c r="N9821">
        <f t="shared" si="153"/>
        <v>0</v>
      </c>
    </row>
    <row r="9822" spans="1:14" x14ac:dyDescent="0.2">
      <c r="A9822" t="s">
        <v>10075</v>
      </c>
      <c r="B9822" t="s">
        <v>35328</v>
      </c>
      <c r="I9822" t="s">
        <v>3</v>
      </c>
      <c r="J9822">
        <v>31.95</v>
      </c>
      <c r="M9822">
        <v>31.95</v>
      </c>
      <c r="N9822">
        <f t="shared" si="153"/>
        <v>0</v>
      </c>
    </row>
    <row r="9823" spans="1:14" x14ac:dyDescent="0.2">
      <c r="A9823" t="s">
        <v>10076</v>
      </c>
      <c r="B9823" t="s">
        <v>35329</v>
      </c>
      <c r="I9823" t="s">
        <v>3</v>
      </c>
      <c r="J9823">
        <v>38.29</v>
      </c>
      <c r="M9823">
        <v>38.29</v>
      </c>
      <c r="N9823">
        <f t="shared" si="153"/>
        <v>0</v>
      </c>
    </row>
    <row r="9824" spans="1:14" x14ac:dyDescent="0.2">
      <c r="A9824" t="s">
        <v>10077</v>
      </c>
      <c r="B9824" t="s">
        <v>35329</v>
      </c>
      <c r="I9824" t="s">
        <v>3</v>
      </c>
      <c r="J9824">
        <v>35.409999999999997</v>
      </c>
      <c r="M9824">
        <v>35.409999999999997</v>
      </c>
      <c r="N9824">
        <f t="shared" si="153"/>
        <v>0</v>
      </c>
    </row>
    <row r="9825" spans="1:14" x14ac:dyDescent="0.2">
      <c r="A9825" t="s">
        <v>10078</v>
      </c>
      <c r="B9825" t="s">
        <v>35330</v>
      </c>
      <c r="I9825" t="s">
        <v>3</v>
      </c>
      <c r="J9825">
        <v>45.11</v>
      </c>
      <c r="M9825">
        <v>45.11</v>
      </c>
      <c r="N9825">
        <f t="shared" si="153"/>
        <v>0</v>
      </c>
    </row>
    <row r="9826" spans="1:14" x14ac:dyDescent="0.2">
      <c r="A9826" t="s">
        <v>10079</v>
      </c>
      <c r="B9826" t="s">
        <v>35330</v>
      </c>
      <c r="I9826" t="s">
        <v>3</v>
      </c>
      <c r="J9826">
        <v>42.24</v>
      </c>
      <c r="M9826">
        <v>42.24</v>
      </c>
      <c r="N9826">
        <f t="shared" si="153"/>
        <v>0</v>
      </c>
    </row>
    <row r="9827" spans="1:14" x14ac:dyDescent="0.2">
      <c r="A9827" t="s">
        <v>10080</v>
      </c>
      <c r="B9827" t="s">
        <v>35331</v>
      </c>
      <c r="I9827" t="s">
        <v>3</v>
      </c>
      <c r="J9827">
        <v>61.23</v>
      </c>
      <c r="M9827">
        <v>61.23</v>
      </c>
      <c r="N9827">
        <f t="shared" si="153"/>
        <v>0</v>
      </c>
    </row>
    <row r="9828" spans="1:14" x14ac:dyDescent="0.2">
      <c r="A9828" t="s">
        <v>10081</v>
      </c>
      <c r="B9828" t="s">
        <v>35331</v>
      </c>
      <c r="I9828" t="s">
        <v>3</v>
      </c>
      <c r="J9828">
        <v>58.3</v>
      </c>
      <c r="M9828">
        <v>58.3</v>
      </c>
      <c r="N9828">
        <f t="shared" si="153"/>
        <v>0</v>
      </c>
    </row>
    <row r="9829" spans="1:14" x14ac:dyDescent="0.2">
      <c r="A9829" t="s">
        <v>10082</v>
      </c>
      <c r="B9829" t="s">
        <v>35332</v>
      </c>
      <c r="I9829" t="s">
        <v>3</v>
      </c>
      <c r="J9829">
        <v>598.94000000000005</v>
      </c>
      <c r="M9829">
        <v>598.94000000000005</v>
      </c>
      <c r="N9829">
        <f t="shared" si="153"/>
        <v>0</v>
      </c>
    </row>
    <row r="9830" spans="1:14" x14ac:dyDescent="0.2">
      <c r="A9830" t="s">
        <v>10083</v>
      </c>
      <c r="B9830" t="s">
        <v>35332</v>
      </c>
      <c r="I9830" t="s">
        <v>3</v>
      </c>
      <c r="J9830">
        <v>571.34</v>
      </c>
      <c r="M9830">
        <v>571.34</v>
      </c>
      <c r="N9830">
        <f t="shared" si="153"/>
        <v>0</v>
      </c>
    </row>
    <row r="9831" spans="1:14" x14ac:dyDescent="0.2">
      <c r="A9831" t="s">
        <v>10084</v>
      </c>
      <c r="B9831" t="s">
        <v>35333</v>
      </c>
      <c r="I9831" t="s">
        <v>3</v>
      </c>
      <c r="J9831">
        <v>585.11</v>
      </c>
      <c r="M9831">
        <v>585.11</v>
      </c>
      <c r="N9831">
        <f t="shared" si="153"/>
        <v>0</v>
      </c>
    </row>
    <row r="9832" spans="1:14" x14ac:dyDescent="0.2">
      <c r="A9832" t="s">
        <v>10085</v>
      </c>
      <c r="B9832" t="s">
        <v>35333</v>
      </c>
      <c r="I9832" t="s">
        <v>3</v>
      </c>
      <c r="J9832">
        <v>557.51</v>
      </c>
      <c r="M9832">
        <v>557.51</v>
      </c>
      <c r="N9832">
        <f t="shared" si="153"/>
        <v>0</v>
      </c>
    </row>
    <row r="9833" spans="1:14" x14ac:dyDescent="0.2">
      <c r="A9833" t="s">
        <v>10086</v>
      </c>
      <c r="B9833" t="s">
        <v>35334</v>
      </c>
      <c r="I9833" t="s">
        <v>3</v>
      </c>
      <c r="J9833">
        <v>583.88</v>
      </c>
      <c r="M9833">
        <v>583.88</v>
      </c>
      <c r="N9833">
        <f t="shared" si="153"/>
        <v>0</v>
      </c>
    </row>
    <row r="9834" spans="1:14" x14ac:dyDescent="0.2">
      <c r="A9834" t="s">
        <v>10087</v>
      </c>
      <c r="B9834" t="s">
        <v>35334</v>
      </c>
      <c r="I9834" t="s">
        <v>3</v>
      </c>
      <c r="J9834">
        <v>556.28</v>
      </c>
      <c r="M9834">
        <v>556.28</v>
      </c>
      <c r="N9834">
        <f t="shared" si="153"/>
        <v>0</v>
      </c>
    </row>
    <row r="9835" spans="1:14" x14ac:dyDescent="0.2">
      <c r="A9835" t="s">
        <v>10088</v>
      </c>
      <c r="B9835" t="s">
        <v>35335</v>
      </c>
      <c r="I9835" t="s">
        <v>113</v>
      </c>
      <c r="J9835">
        <v>51.04</v>
      </c>
      <c r="M9835">
        <v>51.04</v>
      </c>
      <c r="N9835">
        <f t="shared" si="153"/>
        <v>0</v>
      </c>
    </row>
    <row r="9836" spans="1:14" x14ac:dyDescent="0.2">
      <c r="A9836" t="s">
        <v>10089</v>
      </c>
      <c r="B9836" t="s">
        <v>35335</v>
      </c>
      <c r="I9836" t="s">
        <v>113</v>
      </c>
      <c r="J9836">
        <v>46.98</v>
      </c>
      <c r="M9836">
        <v>46.98</v>
      </c>
      <c r="N9836">
        <f t="shared" si="153"/>
        <v>0</v>
      </c>
    </row>
    <row r="9837" spans="1:14" x14ac:dyDescent="0.2">
      <c r="A9837" t="s">
        <v>10090</v>
      </c>
      <c r="B9837" t="s">
        <v>35336</v>
      </c>
      <c r="I9837" t="s">
        <v>113</v>
      </c>
      <c r="J9837">
        <v>29.51</v>
      </c>
      <c r="M9837">
        <v>29.51</v>
      </c>
      <c r="N9837">
        <f t="shared" si="153"/>
        <v>0</v>
      </c>
    </row>
    <row r="9838" spans="1:14" x14ac:dyDescent="0.2">
      <c r="A9838" t="s">
        <v>10091</v>
      </c>
      <c r="B9838" t="s">
        <v>35336</v>
      </c>
      <c r="I9838" t="s">
        <v>113</v>
      </c>
      <c r="J9838">
        <v>27.38</v>
      </c>
      <c r="M9838">
        <v>27.38</v>
      </c>
      <c r="N9838">
        <f t="shared" si="153"/>
        <v>0</v>
      </c>
    </row>
    <row r="9839" spans="1:14" x14ac:dyDescent="0.2">
      <c r="A9839" t="s">
        <v>10092</v>
      </c>
      <c r="B9839" t="s">
        <v>35337</v>
      </c>
      <c r="I9839" t="s">
        <v>4</v>
      </c>
      <c r="J9839">
        <v>125.69</v>
      </c>
      <c r="M9839">
        <v>125.69</v>
      </c>
      <c r="N9839">
        <f t="shared" si="153"/>
        <v>0</v>
      </c>
    </row>
    <row r="9840" spans="1:14" x14ac:dyDescent="0.2">
      <c r="A9840" t="s">
        <v>10093</v>
      </c>
      <c r="B9840" t="s">
        <v>35337</v>
      </c>
      <c r="I9840" t="s">
        <v>4</v>
      </c>
      <c r="J9840">
        <v>119.01</v>
      </c>
      <c r="M9840">
        <v>119.01</v>
      </c>
      <c r="N9840">
        <f t="shared" si="153"/>
        <v>0</v>
      </c>
    </row>
    <row r="9841" spans="1:14" x14ac:dyDescent="0.2">
      <c r="A9841" t="s">
        <v>10094</v>
      </c>
      <c r="B9841" t="s">
        <v>35338</v>
      </c>
      <c r="I9841" t="s">
        <v>4</v>
      </c>
      <c r="J9841">
        <v>216.43</v>
      </c>
      <c r="M9841">
        <v>216.43</v>
      </c>
      <c r="N9841">
        <f t="shared" si="153"/>
        <v>0</v>
      </c>
    </row>
    <row r="9842" spans="1:14" x14ac:dyDescent="0.2">
      <c r="A9842" t="s">
        <v>10095</v>
      </c>
      <c r="B9842" t="s">
        <v>35338</v>
      </c>
      <c r="I9842" t="s">
        <v>4</v>
      </c>
      <c r="J9842">
        <v>205.78</v>
      </c>
      <c r="M9842">
        <v>205.78</v>
      </c>
      <c r="N9842">
        <f t="shared" si="153"/>
        <v>0</v>
      </c>
    </row>
    <row r="9843" spans="1:14" x14ac:dyDescent="0.2">
      <c r="A9843" t="s">
        <v>10096</v>
      </c>
      <c r="B9843" t="s">
        <v>35339</v>
      </c>
      <c r="I9843" t="s">
        <v>4</v>
      </c>
      <c r="J9843">
        <v>96.69</v>
      </c>
      <c r="M9843">
        <v>96.69</v>
      </c>
      <c r="N9843">
        <f t="shared" si="153"/>
        <v>0</v>
      </c>
    </row>
    <row r="9844" spans="1:14" x14ac:dyDescent="0.2">
      <c r="A9844" t="s">
        <v>10097</v>
      </c>
      <c r="B9844" t="s">
        <v>35339</v>
      </c>
      <c r="I9844" t="s">
        <v>4</v>
      </c>
      <c r="J9844">
        <v>91.55</v>
      </c>
      <c r="M9844">
        <v>91.55</v>
      </c>
      <c r="N9844">
        <f t="shared" si="153"/>
        <v>0</v>
      </c>
    </row>
    <row r="9845" spans="1:14" x14ac:dyDescent="0.2">
      <c r="A9845" t="s">
        <v>10098</v>
      </c>
      <c r="B9845" t="s">
        <v>35340</v>
      </c>
      <c r="I9845" t="s">
        <v>4</v>
      </c>
      <c r="J9845">
        <v>166.48</v>
      </c>
      <c r="M9845">
        <v>166.48</v>
      </c>
      <c r="N9845">
        <f t="shared" si="153"/>
        <v>0</v>
      </c>
    </row>
    <row r="9846" spans="1:14" x14ac:dyDescent="0.2">
      <c r="A9846" t="s">
        <v>10099</v>
      </c>
      <c r="B9846" t="s">
        <v>35340</v>
      </c>
      <c r="I9846" t="s">
        <v>4</v>
      </c>
      <c r="J9846">
        <v>158.29</v>
      </c>
      <c r="M9846">
        <v>158.29</v>
      </c>
      <c r="N9846">
        <f t="shared" si="153"/>
        <v>0</v>
      </c>
    </row>
    <row r="9847" spans="1:14" x14ac:dyDescent="0.2">
      <c r="A9847" t="s">
        <v>10100</v>
      </c>
      <c r="B9847" t="s">
        <v>35341</v>
      </c>
      <c r="I9847" t="s">
        <v>4</v>
      </c>
      <c r="J9847">
        <v>82.18</v>
      </c>
      <c r="M9847">
        <v>82.18</v>
      </c>
      <c r="N9847">
        <f t="shared" si="153"/>
        <v>0</v>
      </c>
    </row>
    <row r="9848" spans="1:14" x14ac:dyDescent="0.2">
      <c r="A9848" t="s">
        <v>10101</v>
      </c>
      <c r="B9848" t="s">
        <v>35341</v>
      </c>
      <c r="I9848" t="s">
        <v>4</v>
      </c>
      <c r="J9848">
        <v>77.81</v>
      </c>
      <c r="M9848">
        <v>77.81</v>
      </c>
      <c r="N9848">
        <f t="shared" si="153"/>
        <v>0</v>
      </c>
    </row>
    <row r="9849" spans="1:14" x14ac:dyDescent="0.2">
      <c r="A9849" t="s">
        <v>10102</v>
      </c>
      <c r="B9849" t="s">
        <v>35342</v>
      </c>
      <c r="I9849" t="s">
        <v>4</v>
      </c>
      <c r="J9849">
        <v>141.51</v>
      </c>
      <c r="M9849">
        <v>141.51</v>
      </c>
      <c r="N9849">
        <f t="shared" si="153"/>
        <v>0</v>
      </c>
    </row>
    <row r="9850" spans="1:14" x14ac:dyDescent="0.2">
      <c r="A9850" t="s">
        <v>10103</v>
      </c>
      <c r="B9850" t="s">
        <v>35342</v>
      </c>
      <c r="I9850" t="s">
        <v>4</v>
      </c>
      <c r="J9850">
        <v>134.55000000000001</v>
      </c>
      <c r="M9850">
        <v>134.55000000000001</v>
      </c>
      <c r="N9850">
        <f t="shared" si="153"/>
        <v>0</v>
      </c>
    </row>
    <row r="9851" spans="1:14" x14ac:dyDescent="0.2">
      <c r="A9851" t="s">
        <v>10104</v>
      </c>
      <c r="B9851" t="s">
        <v>35343</v>
      </c>
      <c r="I9851" t="s">
        <v>5</v>
      </c>
      <c r="J9851">
        <v>26.55</v>
      </c>
      <c r="M9851">
        <v>26.55</v>
      </c>
      <c r="N9851">
        <f t="shared" si="153"/>
        <v>0</v>
      </c>
    </row>
    <row r="9852" spans="1:14" x14ac:dyDescent="0.2">
      <c r="A9852" t="s">
        <v>10105</v>
      </c>
      <c r="B9852" t="s">
        <v>35343</v>
      </c>
      <c r="I9852" t="s">
        <v>5</v>
      </c>
      <c r="J9852">
        <v>23.01</v>
      </c>
      <c r="M9852">
        <v>23.01</v>
      </c>
      <c r="N9852">
        <f t="shared" si="153"/>
        <v>0</v>
      </c>
    </row>
    <row r="9853" spans="1:14" x14ac:dyDescent="0.2">
      <c r="A9853" t="s">
        <v>10106</v>
      </c>
      <c r="B9853" t="s">
        <v>35344</v>
      </c>
      <c r="I9853" t="s">
        <v>4</v>
      </c>
      <c r="J9853">
        <v>52.64</v>
      </c>
      <c r="M9853">
        <v>52.64</v>
      </c>
      <c r="N9853">
        <f t="shared" si="153"/>
        <v>0</v>
      </c>
    </row>
    <row r="9854" spans="1:14" x14ac:dyDescent="0.2">
      <c r="A9854" t="s">
        <v>10107</v>
      </c>
      <c r="B9854" t="s">
        <v>35344</v>
      </c>
      <c r="I9854" t="s">
        <v>4</v>
      </c>
      <c r="J9854">
        <v>51.43</v>
      </c>
      <c r="M9854">
        <v>51.43</v>
      </c>
      <c r="N9854">
        <f t="shared" si="153"/>
        <v>0</v>
      </c>
    </row>
    <row r="9855" spans="1:14" x14ac:dyDescent="0.2">
      <c r="A9855" t="s">
        <v>148</v>
      </c>
      <c r="B9855" t="s">
        <v>35345</v>
      </c>
      <c r="I9855" t="s">
        <v>113</v>
      </c>
      <c r="J9855">
        <v>11.25</v>
      </c>
      <c r="M9855">
        <v>11.25</v>
      </c>
      <c r="N9855">
        <f t="shared" si="153"/>
        <v>0</v>
      </c>
    </row>
    <row r="9856" spans="1:14" x14ac:dyDescent="0.2">
      <c r="A9856" t="s">
        <v>10108</v>
      </c>
      <c r="B9856" t="s">
        <v>35345</v>
      </c>
      <c r="I9856" t="s">
        <v>113</v>
      </c>
      <c r="J9856">
        <v>11.25</v>
      </c>
      <c r="M9856">
        <v>11.25</v>
      </c>
      <c r="N9856">
        <f t="shared" si="153"/>
        <v>0</v>
      </c>
    </row>
    <row r="9857" spans="1:14" x14ac:dyDescent="0.2">
      <c r="A9857" t="s">
        <v>10109</v>
      </c>
      <c r="B9857" t="s">
        <v>35346</v>
      </c>
      <c r="I9857" t="s">
        <v>113</v>
      </c>
      <c r="J9857">
        <v>10.3</v>
      </c>
      <c r="M9857">
        <v>10.3</v>
      </c>
      <c r="N9857">
        <f t="shared" si="153"/>
        <v>0</v>
      </c>
    </row>
    <row r="9858" spans="1:14" x14ac:dyDescent="0.2">
      <c r="A9858" t="s">
        <v>10110</v>
      </c>
      <c r="B9858" t="s">
        <v>35346</v>
      </c>
      <c r="I9858" t="s">
        <v>113</v>
      </c>
      <c r="J9858">
        <v>10.3</v>
      </c>
      <c r="M9858">
        <v>10.3</v>
      </c>
      <c r="N9858">
        <f t="shared" si="153"/>
        <v>0</v>
      </c>
    </row>
    <row r="9859" spans="1:14" x14ac:dyDescent="0.2">
      <c r="A9859" t="s">
        <v>10111</v>
      </c>
      <c r="B9859" t="s">
        <v>35347</v>
      </c>
      <c r="I9859" t="s">
        <v>113</v>
      </c>
      <c r="J9859">
        <v>11.37</v>
      </c>
      <c r="M9859">
        <v>11.37</v>
      </c>
      <c r="N9859">
        <f t="shared" si="153"/>
        <v>0</v>
      </c>
    </row>
    <row r="9860" spans="1:14" x14ac:dyDescent="0.2">
      <c r="A9860" t="s">
        <v>10112</v>
      </c>
      <c r="B9860" t="s">
        <v>35347</v>
      </c>
      <c r="I9860" t="s">
        <v>113</v>
      </c>
      <c r="J9860">
        <v>11.37</v>
      </c>
      <c r="M9860">
        <v>11.37</v>
      </c>
      <c r="N9860">
        <f t="shared" ref="N9860:N9923" si="154">J9860-M9860</f>
        <v>0</v>
      </c>
    </row>
    <row r="9861" spans="1:14" x14ac:dyDescent="0.2">
      <c r="A9861" t="s">
        <v>28056</v>
      </c>
      <c r="B9861" t="s">
        <v>35348</v>
      </c>
      <c r="I9861" t="s">
        <v>113</v>
      </c>
      <c r="J9861">
        <v>10</v>
      </c>
      <c r="M9861">
        <v>10</v>
      </c>
      <c r="N9861">
        <f t="shared" si="154"/>
        <v>0</v>
      </c>
    </row>
    <row r="9862" spans="1:14" x14ac:dyDescent="0.2">
      <c r="A9862" t="s">
        <v>28057</v>
      </c>
      <c r="B9862" t="s">
        <v>35348</v>
      </c>
      <c r="I9862" t="s">
        <v>113</v>
      </c>
      <c r="J9862">
        <v>10</v>
      </c>
      <c r="M9862">
        <v>10</v>
      </c>
      <c r="N9862">
        <f t="shared" si="154"/>
        <v>0</v>
      </c>
    </row>
    <row r="9863" spans="1:14" x14ac:dyDescent="0.2">
      <c r="A9863" t="s">
        <v>10113</v>
      </c>
      <c r="B9863" t="s">
        <v>35349</v>
      </c>
      <c r="I9863" t="s">
        <v>113</v>
      </c>
      <c r="J9863">
        <v>10.97</v>
      </c>
      <c r="M9863">
        <v>10.97</v>
      </c>
      <c r="N9863">
        <f t="shared" si="154"/>
        <v>0</v>
      </c>
    </row>
    <row r="9864" spans="1:14" x14ac:dyDescent="0.2">
      <c r="A9864" t="s">
        <v>10114</v>
      </c>
      <c r="B9864" t="s">
        <v>35349</v>
      </c>
      <c r="I9864" t="s">
        <v>113</v>
      </c>
      <c r="J9864">
        <v>10.97</v>
      </c>
      <c r="M9864">
        <v>10.97</v>
      </c>
      <c r="N9864">
        <f t="shared" si="154"/>
        <v>0</v>
      </c>
    </row>
    <row r="9865" spans="1:14" x14ac:dyDescent="0.2">
      <c r="A9865" t="s">
        <v>10115</v>
      </c>
      <c r="B9865" t="s">
        <v>35350</v>
      </c>
      <c r="I9865" t="s">
        <v>20</v>
      </c>
      <c r="J9865">
        <v>1766.56</v>
      </c>
      <c r="M9865">
        <v>1766.56</v>
      </c>
      <c r="N9865">
        <f t="shared" si="154"/>
        <v>0</v>
      </c>
    </row>
    <row r="9866" spans="1:14" x14ac:dyDescent="0.2">
      <c r="A9866" t="s">
        <v>10116</v>
      </c>
      <c r="B9866" t="s">
        <v>35350</v>
      </c>
      <c r="I9866" t="s">
        <v>20</v>
      </c>
      <c r="J9866">
        <v>1724.29</v>
      </c>
      <c r="M9866">
        <v>1724.29</v>
      </c>
      <c r="N9866">
        <f t="shared" si="154"/>
        <v>0</v>
      </c>
    </row>
    <row r="9867" spans="1:14" x14ac:dyDescent="0.2">
      <c r="A9867" t="s">
        <v>10117</v>
      </c>
      <c r="B9867" t="s">
        <v>35351</v>
      </c>
      <c r="I9867" t="s">
        <v>20</v>
      </c>
      <c r="J9867">
        <v>1413.25</v>
      </c>
      <c r="M9867">
        <v>1413.25</v>
      </c>
      <c r="N9867">
        <f t="shared" si="154"/>
        <v>0</v>
      </c>
    </row>
    <row r="9868" spans="1:14" x14ac:dyDescent="0.2">
      <c r="A9868" t="s">
        <v>10118</v>
      </c>
      <c r="B9868" t="s">
        <v>35351</v>
      </c>
      <c r="I9868" t="s">
        <v>20</v>
      </c>
      <c r="J9868">
        <v>1379.43</v>
      </c>
      <c r="M9868">
        <v>1379.43</v>
      </c>
      <c r="N9868">
        <f t="shared" si="154"/>
        <v>0</v>
      </c>
    </row>
    <row r="9869" spans="1:14" x14ac:dyDescent="0.2">
      <c r="A9869" t="s">
        <v>10119</v>
      </c>
      <c r="B9869" t="s">
        <v>35352</v>
      </c>
      <c r="I9869" t="s">
        <v>20</v>
      </c>
      <c r="J9869">
        <v>1236.5899999999999</v>
      </c>
      <c r="M9869">
        <v>1236.5899999999999</v>
      </c>
      <c r="N9869">
        <f t="shared" si="154"/>
        <v>0</v>
      </c>
    </row>
    <row r="9870" spans="1:14" x14ac:dyDescent="0.2">
      <c r="A9870" t="s">
        <v>10120</v>
      </c>
      <c r="B9870" t="s">
        <v>35352</v>
      </c>
      <c r="I9870" t="s">
        <v>20</v>
      </c>
      <c r="J9870">
        <v>1207</v>
      </c>
      <c r="M9870">
        <v>1207</v>
      </c>
      <c r="N9870">
        <f t="shared" si="154"/>
        <v>0</v>
      </c>
    </row>
    <row r="9871" spans="1:14" x14ac:dyDescent="0.2">
      <c r="A9871" t="s">
        <v>10121</v>
      </c>
      <c r="B9871" t="s">
        <v>35353</v>
      </c>
      <c r="I9871" t="s">
        <v>20</v>
      </c>
      <c r="J9871">
        <v>989.27</v>
      </c>
      <c r="M9871">
        <v>989.27</v>
      </c>
      <c r="N9871">
        <f t="shared" si="154"/>
        <v>0</v>
      </c>
    </row>
    <row r="9872" spans="1:14" x14ac:dyDescent="0.2">
      <c r="A9872" t="s">
        <v>10122</v>
      </c>
      <c r="B9872" t="s">
        <v>35353</v>
      </c>
      <c r="I9872" t="s">
        <v>20</v>
      </c>
      <c r="J9872">
        <v>965.6</v>
      </c>
      <c r="M9872">
        <v>965.6</v>
      </c>
      <c r="N9872">
        <f t="shared" si="154"/>
        <v>0</v>
      </c>
    </row>
    <row r="9873" spans="1:14" x14ac:dyDescent="0.2">
      <c r="A9873" t="s">
        <v>10123</v>
      </c>
      <c r="B9873" t="s">
        <v>35354</v>
      </c>
      <c r="I9873" t="s">
        <v>20</v>
      </c>
      <c r="J9873">
        <v>2371.89</v>
      </c>
      <c r="M9873">
        <v>2371.89</v>
      </c>
      <c r="N9873">
        <f t="shared" si="154"/>
        <v>0</v>
      </c>
    </row>
    <row r="9874" spans="1:14" x14ac:dyDescent="0.2">
      <c r="A9874" t="s">
        <v>10124</v>
      </c>
      <c r="B9874" t="s">
        <v>35354</v>
      </c>
      <c r="I9874" t="s">
        <v>20</v>
      </c>
      <c r="J9874">
        <v>2329.62</v>
      </c>
      <c r="M9874">
        <v>2329.62</v>
      </c>
      <c r="N9874">
        <f t="shared" si="154"/>
        <v>0</v>
      </c>
    </row>
    <row r="9875" spans="1:14" x14ac:dyDescent="0.2">
      <c r="A9875" t="s">
        <v>10125</v>
      </c>
      <c r="B9875" t="s">
        <v>35355</v>
      </c>
      <c r="I9875" t="s">
        <v>20</v>
      </c>
      <c r="J9875">
        <v>1897.51</v>
      </c>
      <c r="M9875">
        <v>1897.51</v>
      </c>
      <c r="N9875">
        <f t="shared" si="154"/>
        <v>0</v>
      </c>
    </row>
    <row r="9876" spans="1:14" x14ac:dyDescent="0.2">
      <c r="A9876" t="s">
        <v>10126</v>
      </c>
      <c r="B9876" t="s">
        <v>35355</v>
      </c>
      <c r="I9876" t="s">
        <v>20</v>
      </c>
      <c r="J9876">
        <v>1863.7</v>
      </c>
      <c r="M9876">
        <v>1863.7</v>
      </c>
      <c r="N9876">
        <f t="shared" si="154"/>
        <v>0</v>
      </c>
    </row>
    <row r="9877" spans="1:14" x14ac:dyDescent="0.2">
      <c r="A9877" t="s">
        <v>10127</v>
      </c>
      <c r="B9877" t="s">
        <v>35356</v>
      </c>
      <c r="I9877" t="s">
        <v>20</v>
      </c>
      <c r="J9877">
        <v>1660.32</v>
      </c>
      <c r="M9877">
        <v>1660.32</v>
      </c>
      <c r="N9877">
        <f t="shared" si="154"/>
        <v>0</v>
      </c>
    </row>
    <row r="9878" spans="1:14" x14ac:dyDescent="0.2">
      <c r="A9878" t="s">
        <v>10128</v>
      </c>
      <c r="B9878" t="s">
        <v>35356</v>
      </c>
      <c r="I9878" t="s">
        <v>20</v>
      </c>
      <c r="J9878">
        <v>1630.73</v>
      </c>
      <c r="M9878">
        <v>1630.73</v>
      </c>
      <c r="N9878">
        <f t="shared" si="154"/>
        <v>0</v>
      </c>
    </row>
    <row r="9879" spans="1:14" x14ac:dyDescent="0.2">
      <c r="A9879" t="s">
        <v>10129</v>
      </c>
      <c r="B9879" t="s">
        <v>35357</v>
      </c>
      <c r="I9879" t="s">
        <v>20</v>
      </c>
      <c r="J9879">
        <v>1328.26</v>
      </c>
      <c r="M9879">
        <v>1328.26</v>
      </c>
      <c r="N9879">
        <f t="shared" si="154"/>
        <v>0</v>
      </c>
    </row>
    <row r="9880" spans="1:14" x14ac:dyDescent="0.2">
      <c r="A9880" t="s">
        <v>10130</v>
      </c>
      <c r="B9880" t="s">
        <v>35357</v>
      </c>
      <c r="I9880" t="s">
        <v>20</v>
      </c>
      <c r="J9880">
        <v>1304.5899999999999</v>
      </c>
      <c r="M9880">
        <v>1304.5899999999999</v>
      </c>
      <c r="N9880">
        <f t="shared" si="154"/>
        <v>0</v>
      </c>
    </row>
    <row r="9881" spans="1:14" x14ac:dyDescent="0.2">
      <c r="A9881" t="s">
        <v>10131</v>
      </c>
      <c r="B9881" t="s">
        <v>35358</v>
      </c>
      <c r="I9881" t="s">
        <v>20</v>
      </c>
      <c r="J9881">
        <v>540.05999999999995</v>
      </c>
      <c r="M9881">
        <v>540.05999999999995</v>
      </c>
      <c r="N9881">
        <f t="shared" si="154"/>
        <v>0</v>
      </c>
    </row>
    <row r="9882" spans="1:14" x14ac:dyDescent="0.2">
      <c r="A9882" t="s">
        <v>10132</v>
      </c>
      <c r="B9882" t="s">
        <v>35358</v>
      </c>
      <c r="I9882" t="s">
        <v>20</v>
      </c>
      <c r="J9882">
        <v>530.1</v>
      </c>
      <c r="M9882">
        <v>530.1</v>
      </c>
      <c r="N9882">
        <f t="shared" si="154"/>
        <v>0</v>
      </c>
    </row>
    <row r="9883" spans="1:14" x14ac:dyDescent="0.2">
      <c r="A9883" t="s">
        <v>10133</v>
      </c>
      <c r="B9883" t="s">
        <v>35359</v>
      </c>
      <c r="I9883" t="s">
        <v>20</v>
      </c>
      <c r="J9883">
        <v>548.46</v>
      </c>
      <c r="M9883">
        <v>548.46</v>
      </c>
      <c r="N9883">
        <f t="shared" si="154"/>
        <v>0</v>
      </c>
    </row>
    <row r="9884" spans="1:14" x14ac:dyDescent="0.2">
      <c r="A9884" t="s">
        <v>10134</v>
      </c>
      <c r="B9884" t="s">
        <v>35359</v>
      </c>
      <c r="I9884" t="s">
        <v>20</v>
      </c>
      <c r="J9884">
        <v>538.5</v>
      </c>
      <c r="M9884">
        <v>538.5</v>
      </c>
      <c r="N9884">
        <f t="shared" si="154"/>
        <v>0</v>
      </c>
    </row>
    <row r="9885" spans="1:14" x14ac:dyDescent="0.2">
      <c r="A9885" t="s">
        <v>10135</v>
      </c>
      <c r="B9885" t="s">
        <v>35360</v>
      </c>
      <c r="I9885" t="s">
        <v>20</v>
      </c>
      <c r="J9885">
        <v>561.05999999999995</v>
      </c>
      <c r="M9885">
        <v>561.05999999999995</v>
      </c>
      <c r="N9885">
        <f t="shared" si="154"/>
        <v>0</v>
      </c>
    </row>
    <row r="9886" spans="1:14" x14ac:dyDescent="0.2">
      <c r="A9886" t="s">
        <v>10136</v>
      </c>
      <c r="B9886" t="s">
        <v>35360</v>
      </c>
      <c r="I9886" t="s">
        <v>20</v>
      </c>
      <c r="J9886">
        <v>551.1</v>
      </c>
      <c r="M9886">
        <v>551.1</v>
      </c>
      <c r="N9886">
        <f t="shared" si="154"/>
        <v>0</v>
      </c>
    </row>
    <row r="9887" spans="1:14" x14ac:dyDescent="0.2">
      <c r="A9887" t="s">
        <v>10137</v>
      </c>
      <c r="B9887" t="s">
        <v>35361</v>
      </c>
      <c r="I9887" t="s">
        <v>20</v>
      </c>
      <c r="J9887">
        <v>585.21</v>
      </c>
      <c r="M9887">
        <v>585.21</v>
      </c>
      <c r="N9887">
        <f t="shared" si="154"/>
        <v>0</v>
      </c>
    </row>
    <row r="9888" spans="1:14" x14ac:dyDescent="0.2">
      <c r="A9888" t="s">
        <v>10138</v>
      </c>
      <c r="B9888" t="s">
        <v>35361</v>
      </c>
      <c r="I9888" t="s">
        <v>20</v>
      </c>
      <c r="J9888">
        <v>575.25</v>
      </c>
      <c r="M9888">
        <v>575.25</v>
      </c>
      <c r="N9888">
        <f t="shared" si="154"/>
        <v>0</v>
      </c>
    </row>
    <row r="9889" spans="1:14" x14ac:dyDescent="0.2">
      <c r="A9889" t="s">
        <v>10139</v>
      </c>
      <c r="B9889" t="s">
        <v>35362</v>
      </c>
      <c r="I9889" t="s">
        <v>20</v>
      </c>
      <c r="J9889">
        <v>597.80999999999995</v>
      </c>
      <c r="M9889">
        <v>597.80999999999995</v>
      </c>
      <c r="N9889">
        <f t="shared" si="154"/>
        <v>0</v>
      </c>
    </row>
    <row r="9890" spans="1:14" x14ac:dyDescent="0.2">
      <c r="A9890" t="s">
        <v>10140</v>
      </c>
      <c r="B9890" t="s">
        <v>35362</v>
      </c>
      <c r="I9890" t="s">
        <v>20</v>
      </c>
      <c r="J9890">
        <v>587.85</v>
      </c>
      <c r="M9890">
        <v>587.85</v>
      </c>
      <c r="N9890">
        <f t="shared" si="154"/>
        <v>0</v>
      </c>
    </row>
    <row r="9891" spans="1:14" x14ac:dyDescent="0.2">
      <c r="A9891" t="s">
        <v>10141</v>
      </c>
      <c r="B9891" t="s">
        <v>35363</v>
      </c>
      <c r="I9891" t="s">
        <v>20</v>
      </c>
      <c r="J9891">
        <v>624.05999999999995</v>
      </c>
      <c r="M9891">
        <v>624.05999999999995</v>
      </c>
      <c r="N9891">
        <f t="shared" si="154"/>
        <v>0</v>
      </c>
    </row>
    <row r="9892" spans="1:14" x14ac:dyDescent="0.2">
      <c r="A9892" t="s">
        <v>10142</v>
      </c>
      <c r="B9892" t="s">
        <v>35363</v>
      </c>
      <c r="I9892" t="s">
        <v>20</v>
      </c>
      <c r="J9892">
        <v>614.1</v>
      </c>
      <c r="M9892">
        <v>614.1</v>
      </c>
      <c r="N9892">
        <f t="shared" si="154"/>
        <v>0</v>
      </c>
    </row>
    <row r="9893" spans="1:14" x14ac:dyDescent="0.2">
      <c r="A9893" t="s">
        <v>10143</v>
      </c>
      <c r="B9893" t="s">
        <v>35364</v>
      </c>
      <c r="I9893" t="s">
        <v>3</v>
      </c>
      <c r="J9893">
        <v>74.88</v>
      </c>
      <c r="M9893">
        <v>74.88</v>
      </c>
      <c r="N9893">
        <f t="shared" si="154"/>
        <v>0</v>
      </c>
    </row>
    <row r="9894" spans="1:14" x14ac:dyDescent="0.2">
      <c r="A9894" t="s">
        <v>10144</v>
      </c>
      <c r="B9894" t="s">
        <v>35364</v>
      </c>
      <c r="I9894" t="s">
        <v>3</v>
      </c>
      <c r="J9894">
        <v>70.37</v>
      </c>
      <c r="M9894">
        <v>70.37</v>
      </c>
      <c r="N9894">
        <f t="shared" si="154"/>
        <v>0</v>
      </c>
    </row>
    <row r="9895" spans="1:14" x14ac:dyDescent="0.2">
      <c r="A9895" t="s">
        <v>10145</v>
      </c>
      <c r="B9895" t="s">
        <v>35365</v>
      </c>
      <c r="I9895" t="s">
        <v>3</v>
      </c>
      <c r="J9895">
        <v>3.07</v>
      </c>
      <c r="M9895">
        <v>3.07</v>
      </c>
      <c r="N9895">
        <f t="shared" si="154"/>
        <v>0</v>
      </c>
    </row>
    <row r="9896" spans="1:14" x14ac:dyDescent="0.2">
      <c r="A9896" t="s">
        <v>10146</v>
      </c>
      <c r="B9896" t="s">
        <v>35365</v>
      </c>
      <c r="I9896" t="s">
        <v>3</v>
      </c>
      <c r="J9896">
        <v>2.66</v>
      </c>
      <c r="M9896">
        <v>2.66</v>
      </c>
      <c r="N9896">
        <f t="shared" si="154"/>
        <v>0</v>
      </c>
    </row>
    <row r="9897" spans="1:14" x14ac:dyDescent="0.2">
      <c r="A9897" t="s">
        <v>10147</v>
      </c>
      <c r="B9897" t="s">
        <v>35366</v>
      </c>
      <c r="I9897" t="s">
        <v>3</v>
      </c>
      <c r="J9897">
        <v>13.1</v>
      </c>
      <c r="M9897">
        <v>13.1</v>
      </c>
      <c r="N9897">
        <f t="shared" si="154"/>
        <v>0</v>
      </c>
    </row>
    <row r="9898" spans="1:14" x14ac:dyDescent="0.2">
      <c r="A9898" t="s">
        <v>10148</v>
      </c>
      <c r="B9898" t="s">
        <v>35366</v>
      </c>
      <c r="I9898" t="s">
        <v>3</v>
      </c>
      <c r="J9898">
        <v>11.37</v>
      </c>
      <c r="M9898">
        <v>11.37</v>
      </c>
      <c r="N9898">
        <f t="shared" si="154"/>
        <v>0</v>
      </c>
    </row>
    <row r="9899" spans="1:14" x14ac:dyDescent="0.2">
      <c r="A9899" t="s">
        <v>10149</v>
      </c>
      <c r="B9899" t="s">
        <v>35367</v>
      </c>
      <c r="I9899" t="s">
        <v>3</v>
      </c>
      <c r="J9899">
        <v>153.88999999999999</v>
      </c>
      <c r="M9899">
        <v>153.88999999999999</v>
      </c>
      <c r="N9899">
        <f t="shared" si="154"/>
        <v>0</v>
      </c>
    </row>
    <row r="9900" spans="1:14" x14ac:dyDescent="0.2">
      <c r="A9900" t="s">
        <v>10150</v>
      </c>
      <c r="B9900" t="s">
        <v>35367</v>
      </c>
      <c r="I9900" t="s">
        <v>3</v>
      </c>
      <c r="J9900">
        <v>138.59</v>
      </c>
      <c r="M9900">
        <v>138.59</v>
      </c>
      <c r="N9900">
        <f t="shared" si="154"/>
        <v>0</v>
      </c>
    </row>
    <row r="9901" spans="1:14" x14ac:dyDescent="0.2">
      <c r="A9901" t="s">
        <v>10151</v>
      </c>
      <c r="B9901" t="s">
        <v>35368</v>
      </c>
      <c r="I9901" t="s">
        <v>3</v>
      </c>
      <c r="J9901">
        <v>152.53</v>
      </c>
      <c r="M9901">
        <v>152.53</v>
      </c>
      <c r="N9901">
        <f t="shared" si="154"/>
        <v>0</v>
      </c>
    </row>
    <row r="9902" spans="1:14" x14ac:dyDescent="0.2">
      <c r="A9902" t="s">
        <v>10152</v>
      </c>
      <c r="B9902" t="s">
        <v>35368</v>
      </c>
      <c r="I9902" t="s">
        <v>3</v>
      </c>
      <c r="J9902">
        <v>137.54</v>
      </c>
      <c r="M9902">
        <v>137.54</v>
      </c>
      <c r="N9902">
        <f t="shared" si="154"/>
        <v>0</v>
      </c>
    </row>
    <row r="9903" spans="1:14" x14ac:dyDescent="0.2">
      <c r="A9903" t="s">
        <v>10153</v>
      </c>
      <c r="B9903" t="s">
        <v>35369</v>
      </c>
      <c r="I9903" t="s">
        <v>3</v>
      </c>
      <c r="J9903">
        <v>289.32</v>
      </c>
      <c r="M9903">
        <v>289.32</v>
      </c>
      <c r="N9903">
        <f t="shared" si="154"/>
        <v>0</v>
      </c>
    </row>
    <row r="9904" spans="1:14" x14ac:dyDescent="0.2">
      <c r="A9904" t="s">
        <v>10154</v>
      </c>
      <c r="B9904" t="s">
        <v>35369</v>
      </c>
      <c r="I9904" t="s">
        <v>3</v>
      </c>
      <c r="J9904">
        <v>280.83</v>
      </c>
      <c r="M9904">
        <v>280.83</v>
      </c>
      <c r="N9904">
        <f t="shared" si="154"/>
        <v>0</v>
      </c>
    </row>
    <row r="9905" spans="1:14" x14ac:dyDescent="0.2">
      <c r="A9905" t="s">
        <v>10155</v>
      </c>
      <c r="B9905" t="s">
        <v>35370</v>
      </c>
      <c r="I9905" t="s">
        <v>3</v>
      </c>
      <c r="J9905">
        <v>649.57000000000005</v>
      </c>
      <c r="M9905">
        <v>649.57000000000005</v>
      </c>
      <c r="N9905">
        <f t="shared" si="154"/>
        <v>0</v>
      </c>
    </row>
    <row r="9906" spans="1:14" x14ac:dyDescent="0.2">
      <c r="A9906" t="s">
        <v>10156</v>
      </c>
      <c r="B9906" t="s">
        <v>35370</v>
      </c>
      <c r="I9906" t="s">
        <v>3</v>
      </c>
      <c r="J9906">
        <v>637.33000000000004</v>
      </c>
      <c r="M9906">
        <v>637.33000000000004</v>
      </c>
      <c r="N9906">
        <f t="shared" si="154"/>
        <v>0</v>
      </c>
    </row>
    <row r="9907" spans="1:14" x14ac:dyDescent="0.2">
      <c r="A9907" t="s">
        <v>10157</v>
      </c>
      <c r="B9907" t="s">
        <v>35371</v>
      </c>
      <c r="I9907" t="s">
        <v>3</v>
      </c>
      <c r="J9907">
        <v>616.1</v>
      </c>
      <c r="M9907">
        <v>616.1</v>
      </c>
      <c r="N9907">
        <f t="shared" si="154"/>
        <v>0</v>
      </c>
    </row>
    <row r="9908" spans="1:14" x14ac:dyDescent="0.2">
      <c r="A9908" t="s">
        <v>10158</v>
      </c>
      <c r="B9908" t="s">
        <v>35371</v>
      </c>
      <c r="I9908" t="s">
        <v>3</v>
      </c>
      <c r="J9908">
        <v>603.87</v>
      </c>
      <c r="M9908">
        <v>603.87</v>
      </c>
      <c r="N9908">
        <f t="shared" si="154"/>
        <v>0</v>
      </c>
    </row>
    <row r="9909" spans="1:14" x14ac:dyDescent="0.2">
      <c r="A9909" t="s">
        <v>10159</v>
      </c>
      <c r="B9909" t="s">
        <v>35372</v>
      </c>
      <c r="I9909" t="s">
        <v>3</v>
      </c>
      <c r="J9909">
        <v>57.86</v>
      </c>
      <c r="M9909">
        <v>57.86</v>
      </c>
      <c r="N9909">
        <f t="shared" si="154"/>
        <v>0</v>
      </c>
    </row>
    <row r="9910" spans="1:14" x14ac:dyDescent="0.2">
      <c r="A9910" t="s">
        <v>10160</v>
      </c>
      <c r="B9910" t="s">
        <v>35372</v>
      </c>
      <c r="I9910" t="s">
        <v>3</v>
      </c>
      <c r="J9910">
        <v>54.81</v>
      </c>
      <c r="M9910">
        <v>54.81</v>
      </c>
      <c r="N9910">
        <f t="shared" si="154"/>
        <v>0</v>
      </c>
    </row>
    <row r="9911" spans="1:14" x14ac:dyDescent="0.2">
      <c r="A9911" t="s">
        <v>10161</v>
      </c>
      <c r="B9911" t="s">
        <v>41143</v>
      </c>
      <c r="I9911" t="s">
        <v>3</v>
      </c>
      <c r="J9911">
        <v>178.77</v>
      </c>
      <c r="M9911">
        <v>178.77</v>
      </c>
      <c r="N9911">
        <f t="shared" si="154"/>
        <v>0</v>
      </c>
    </row>
    <row r="9912" spans="1:14" x14ac:dyDescent="0.2">
      <c r="A9912" t="s">
        <v>10162</v>
      </c>
      <c r="B9912" t="s">
        <v>41143</v>
      </c>
      <c r="I9912" t="s">
        <v>3</v>
      </c>
      <c r="J9912">
        <v>173.73</v>
      </c>
      <c r="M9912">
        <v>173.73</v>
      </c>
      <c r="N9912">
        <f t="shared" si="154"/>
        <v>0</v>
      </c>
    </row>
    <row r="9913" spans="1:14" x14ac:dyDescent="0.2">
      <c r="A9913" t="s">
        <v>10163</v>
      </c>
      <c r="B9913" t="s">
        <v>41144</v>
      </c>
      <c r="I9913" t="s">
        <v>3</v>
      </c>
      <c r="J9913">
        <v>179.47</v>
      </c>
      <c r="M9913">
        <v>179.47</v>
      </c>
      <c r="N9913">
        <f t="shared" si="154"/>
        <v>0</v>
      </c>
    </row>
    <row r="9914" spans="1:14" x14ac:dyDescent="0.2">
      <c r="A9914" t="s">
        <v>10164</v>
      </c>
      <c r="B9914" t="s">
        <v>41144</v>
      </c>
      <c r="I9914" t="s">
        <v>3</v>
      </c>
      <c r="J9914">
        <v>174.43</v>
      </c>
      <c r="M9914">
        <v>174.43</v>
      </c>
      <c r="N9914">
        <f t="shared" si="154"/>
        <v>0</v>
      </c>
    </row>
    <row r="9915" spans="1:14" x14ac:dyDescent="0.2">
      <c r="A9915" t="s">
        <v>10165</v>
      </c>
      <c r="B9915" t="s">
        <v>41145</v>
      </c>
      <c r="I9915" t="s">
        <v>3</v>
      </c>
      <c r="J9915">
        <v>180.17</v>
      </c>
      <c r="M9915">
        <v>180.17</v>
      </c>
      <c r="N9915">
        <f t="shared" si="154"/>
        <v>0</v>
      </c>
    </row>
    <row r="9916" spans="1:14" x14ac:dyDescent="0.2">
      <c r="A9916" t="s">
        <v>10166</v>
      </c>
      <c r="B9916" t="s">
        <v>41145</v>
      </c>
      <c r="I9916" t="s">
        <v>3</v>
      </c>
      <c r="J9916">
        <v>175.13</v>
      </c>
      <c r="M9916">
        <v>175.13</v>
      </c>
      <c r="N9916">
        <f t="shared" si="154"/>
        <v>0</v>
      </c>
    </row>
    <row r="9917" spans="1:14" x14ac:dyDescent="0.2">
      <c r="A9917" t="s">
        <v>10167</v>
      </c>
      <c r="B9917" t="s">
        <v>41146</v>
      </c>
      <c r="I9917" t="s">
        <v>22128</v>
      </c>
      <c r="J9917">
        <v>184.17</v>
      </c>
      <c r="M9917">
        <v>184.17</v>
      </c>
      <c r="N9917">
        <f t="shared" si="154"/>
        <v>0</v>
      </c>
    </row>
    <row r="9918" spans="1:14" x14ac:dyDescent="0.2">
      <c r="A9918" t="s">
        <v>10168</v>
      </c>
      <c r="B9918" t="s">
        <v>41146</v>
      </c>
      <c r="I9918" t="s">
        <v>22128</v>
      </c>
      <c r="J9918">
        <v>178.63</v>
      </c>
      <c r="M9918">
        <v>178.63</v>
      </c>
      <c r="N9918">
        <f t="shared" si="154"/>
        <v>0</v>
      </c>
    </row>
    <row r="9919" spans="1:14" x14ac:dyDescent="0.2">
      <c r="A9919" t="s">
        <v>10169</v>
      </c>
      <c r="B9919" t="s">
        <v>41147</v>
      </c>
      <c r="I9919" t="s">
        <v>3</v>
      </c>
      <c r="J9919">
        <v>185.07</v>
      </c>
      <c r="M9919">
        <v>185.07</v>
      </c>
      <c r="N9919">
        <f t="shared" si="154"/>
        <v>0</v>
      </c>
    </row>
    <row r="9920" spans="1:14" x14ac:dyDescent="0.2">
      <c r="A9920" t="s">
        <v>10170</v>
      </c>
      <c r="B9920" t="s">
        <v>41147</v>
      </c>
      <c r="I9920" t="s">
        <v>3</v>
      </c>
      <c r="J9920">
        <v>179.53</v>
      </c>
      <c r="M9920">
        <v>179.53</v>
      </c>
      <c r="N9920">
        <f t="shared" si="154"/>
        <v>0</v>
      </c>
    </row>
    <row r="9921" spans="1:14" x14ac:dyDescent="0.2">
      <c r="A9921" t="s">
        <v>10171</v>
      </c>
      <c r="B9921" t="s">
        <v>41148</v>
      </c>
      <c r="I9921" t="s">
        <v>3</v>
      </c>
      <c r="J9921">
        <v>185.97</v>
      </c>
      <c r="M9921">
        <v>185.97</v>
      </c>
      <c r="N9921">
        <f t="shared" si="154"/>
        <v>0</v>
      </c>
    </row>
    <row r="9922" spans="1:14" x14ac:dyDescent="0.2">
      <c r="A9922" t="s">
        <v>10172</v>
      </c>
      <c r="B9922" t="s">
        <v>41148</v>
      </c>
      <c r="I9922" t="s">
        <v>3</v>
      </c>
      <c r="J9922">
        <v>180.43</v>
      </c>
      <c r="M9922">
        <v>180.43</v>
      </c>
      <c r="N9922">
        <f t="shared" si="154"/>
        <v>0</v>
      </c>
    </row>
    <row r="9923" spans="1:14" x14ac:dyDescent="0.2">
      <c r="A9923" t="s">
        <v>10173</v>
      </c>
      <c r="B9923" t="s">
        <v>41149</v>
      </c>
      <c r="I9923" t="s">
        <v>3</v>
      </c>
      <c r="J9923">
        <v>194.82</v>
      </c>
      <c r="M9923">
        <v>194.82</v>
      </c>
      <c r="N9923">
        <f t="shared" si="154"/>
        <v>0</v>
      </c>
    </row>
    <row r="9924" spans="1:14" x14ac:dyDescent="0.2">
      <c r="A9924" t="s">
        <v>10174</v>
      </c>
      <c r="B9924" t="s">
        <v>41149</v>
      </c>
      <c r="I9924" t="s">
        <v>3</v>
      </c>
      <c r="J9924">
        <v>188.79</v>
      </c>
      <c r="M9924">
        <v>188.79</v>
      </c>
      <c r="N9924">
        <f t="shared" ref="N9924:N9987" si="155">J9924-M9924</f>
        <v>0</v>
      </c>
    </row>
    <row r="9925" spans="1:14" x14ac:dyDescent="0.2">
      <c r="A9925" t="s">
        <v>10175</v>
      </c>
      <c r="B9925" t="s">
        <v>41150</v>
      </c>
      <c r="I9925" t="s">
        <v>3</v>
      </c>
      <c r="J9925">
        <v>195.72</v>
      </c>
      <c r="M9925">
        <v>195.72</v>
      </c>
      <c r="N9925">
        <f t="shared" si="155"/>
        <v>0</v>
      </c>
    </row>
    <row r="9926" spans="1:14" x14ac:dyDescent="0.2">
      <c r="A9926" t="s">
        <v>10176</v>
      </c>
      <c r="B9926" t="s">
        <v>41150</v>
      </c>
      <c r="I9926" t="s">
        <v>3</v>
      </c>
      <c r="J9926">
        <v>189.69</v>
      </c>
      <c r="M9926">
        <v>189.69</v>
      </c>
      <c r="N9926">
        <f t="shared" si="155"/>
        <v>0</v>
      </c>
    </row>
    <row r="9927" spans="1:14" x14ac:dyDescent="0.2">
      <c r="A9927" t="s">
        <v>10177</v>
      </c>
      <c r="B9927" t="s">
        <v>41151</v>
      </c>
      <c r="I9927" t="s">
        <v>3</v>
      </c>
      <c r="J9927">
        <v>196.62</v>
      </c>
      <c r="M9927">
        <v>196.62</v>
      </c>
      <c r="N9927">
        <f t="shared" si="155"/>
        <v>0</v>
      </c>
    </row>
    <row r="9928" spans="1:14" x14ac:dyDescent="0.2">
      <c r="A9928" t="s">
        <v>10178</v>
      </c>
      <c r="B9928" t="s">
        <v>41151</v>
      </c>
      <c r="I9928" t="s">
        <v>3</v>
      </c>
      <c r="J9928">
        <v>190.59</v>
      </c>
      <c r="M9928">
        <v>190.59</v>
      </c>
      <c r="N9928">
        <f t="shared" si="155"/>
        <v>0</v>
      </c>
    </row>
    <row r="9929" spans="1:14" x14ac:dyDescent="0.2">
      <c r="A9929" t="s">
        <v>10179</v>
      </c>
      <c r="B9929" t="s">
        <v>41152</v>
      </c>
      <c r="I9929" t="s">
        <v>3</v>
      </c>
      <c r="J9929">
        <v>239.63</v>
      </c>
      <c r="M9929">
        <v>239.63</v>
      </c>
      <c r="N9929">
        <f t="shared" si="155"/>
        <v>0</v>
      </c>
    </row>
    <row r="9930" spans="1:14" x14ac:dyDescent="0.2">
      <c r="A9930" t="s">
        <v>10180</v>
      </c>
      <c r="B9930" t="s">
        <v>41152</v>
      </c>
      <c r="I9930" t="s">
        <v>3</v>
      </c>
      <c r="J9930">
        <v>233.45</v>
      </c>
      <c r="M9930">
        <v>233.45</v>
      </c>
      <c r="N9930">
        <f t="shared" si="155"/>
        <v>0</v>
      </c>
    </row>
    <row r="9931" spans="1:14" x14ac:dyDescent="0.2">
      <c r="A9931" t="s">
        <v>10181</v>
      </c>
      <c r="B9931" t="s">
        <v>41153</v>
      </c>
      <c r="I9931" t="s">
        <v>3</v>
      </c>
      <c r="J9931">
        <v>240.53</v>
      </c>
      <c r="M9931">
        <v>240.53</v>
      </c>
      <c r="N9931">
        <f t="shared" si="155"/>
        <v>0</v>
      </c>
    </row>
    <row r="9932" spans="1:14" x14ac:dyDescent="0.2">
      <c r="A9932" t="s">
        <v>10182</v>
      </c>
      <c r="B9932" t="s">
        <v>41153</v>
      </c>
      <c r="I9932" t="s">
        <v>3</v>
      </c>
      <c r="J9932">
        <v>234.35</v>
      </c>
      <c r="M9932">
        <v>234.35</v>
      </c>
      <c r="N9932">
        <f t="shared" si="155"/>
        <v>0</v>
      </c>
    </row>
    <row r="9933" spans="1:14" x14ac:dyDescent="0.2">
      <c r="A9933" t="s">
        <v>10183</v>
      </c>
      <c r="B9933" t="s">
        <v>41154</v>
      </c>
      <c r="I9933" t="s">
        <v>3</v>
      </c>
      <c r="J9933">
        <v>241.43</v>
      </c>
      <c r="M9933">
        <v>241.43</v>
      </c>
      <c r="N9933">
        <f t="shared" si="155"/>
        <v>0</v>
      </c>
    </row>
    <row r="9934" spans="1:14" x14ac:dyDescent="0.2">
      <c r="A9934" t="s">
        <v>10184</v>
      </c>
      <c r="B9934" t="s">
        <v>41154</v>
      </c>
      <c r="I9934" t="s">
        <v>3</v>
      </c>
      <c r="J9934">
        <v>235.25</v>
      </c>
      <c r="M9934">
        <v>235.25</v>
      </c>
      <c r="N9934">
        <f t="shared" si="155"/>
        <v>0</v>
      </c>
    </row>
    <row r="9935" spans="1:14" x14ac:dyDescent="0.2">
      <c r="A9935" t="s">
        <v>10185</v>
      </c>
      <c r="B9935" t="s">
        <v>35373</v>
      </c>
      <c r="I9935" t="s">
        <v>3</v>
      </c>
      <c r="J9935">
        <v>403.55</v>
      </c>
      <c r="M9935">
        <v>403.55</v>
      </c>
      <c r="N9935">
        <f t="shared" si="155"/>
        <v>0</v>
      </c>
    </row>
    <row r="9936" spans="1:14" x14ac:dyDescent="0.2">
      <c r="A9936" t="s">
        <v>10186</v>
      </c>
      <c r="B9936" t="s">
        <v>35373</v>
      </c>
      <c r="I9936" t="s">
        <v>3</v>
      </c>
      <c r="J9936">
        <v>395.99</v>
      </c>
      <c r="M9936">
        <v>395.99</v>
      </c>
      <c r="N9936">
        <f t="shared" si="155"/>
        <v>0</v>
      </c>
    </row>
    <row r="9937" spans="1:14" x14ac:dyDescent="0.2">
      <c r="A9937" t="s">
        <v>10187</v>
      </c>
      <c r="B9937" t="s">
        <v>35374</v>
      </c>
      <c r="I9937" t="s">
        <v>3</v>
      </c>
      <c r="J9937">
        <v>242.72</v>
      </c>
      <c r="M9937">
        <v>242.72</v>
      </c>
      <c r="N9937">
        <f t="shared" si="155"/>
        <v>0</v>
      </c>
    </row>
    <row r="9938" spans="1:14" x14ac:dyDescent="0.2">
      <c r="A9938" t="s">
        <v>10188</v>
      </c>
      <c r="B9938" t="s">
        <v>35374</v>
      </c>
      <c r="I9938" t="s">
        <v>3</v>
      </c>
      <c r="J9938">
        <v>237.95</v>
      </c>
      <c r="M9938">
        <v>237.95</v>
      </c>
      <c r="N9938">
        <f t="shared" si="155"/>
        <v>0</v>
      </c>
    </row>
    <row r="9939" spans="1:14" x14ac:dyDescent="0.2">
      <c r="A9939" t="s">
        <v>10189</v>
      </c>
      <c r="B9939" t="s">
        <v>35375</v>
      </c>
      <c r="I9939" t="s">
        <v>3</v>
      </c>
      <c r="J9939">
        <v>374.3</v>
      </c>
      <c r="M9939">
        <v>374.3</v>
      </c>
      <c r="N9939">
        <f t="shared" si="155"/>
        <v>0</v>
      </c>
    </row>
    <row r="9940" spans="1:14" x14ac:dyDescent="0.2">
      <c r="A9940" t="s">
        <v>10190</v>
      </c>
      <c r="B9940" t="s">
        <v>35375</v>
      </c>
      <c r="I9940" t="s">
        <v>3</v>
      </c>
      <c r="J9940">
        <v>366.74</v>
      </c>
      <c r="M9940">
        <v>366.74</v>
      </c>
      <c r="N9940">
        <f t="shared" si="155"/>
        <v>0</v>
      </c>
    </row>
    <row r="9941" spans="1:14" x14ac:dyDescent="0.2">
      <c r="A9941" t="s">
        <v>10191</v>
      </c>
      <c r="B9941" t="s">
        <v>35376</v>
      </c>
      <c r="I9941" t="s">
        <v>3</v>
      </c>
      <c r="J9941">
        <v>213.47</v>
      </c>
      <c r="M9941">
        <v>213.47</v>
      </c>
      <c r="N9941">
        <f t="shared" si="155"/>
        <v>0</v>
      </c>
    </row>
    <row r="9942" spans="1:14" x14ac:dyDescent="0.2">
      <c r="A9942" t="s">
        <v>10192</v>
      </c>
      <c r="B9942" t="s">
        <v>35376</v>
      </c>
      <c r="I9942" t="s">
        <v>3</v>
      </c>
      <c r="J9942">
        <v>208.7</v>
      </c>
      <c r="M9942">
        <v>208.7</v>
      </c>
      <c r="N9942">
        <f t="shared" si="155"/>
        <v>0</v>
      </c>
    </row>
    <row r="9943" spans="1:14" x14ac:dyDescent="0.2">
      <c r="A9943" t="s">
        <v>10193</v>
      </c>
      <c r="B9943" t="s">
        <v>35377</v>
      </c>
      <c r="I9943" t="s">
        <v>3</v>
      </c>
      <c r="J9943">
        <v>219.45</v>
      </c>
      <c r="M9943">
        <v>219.45</v>
      </c>
      <c r="N9943">
        <f t="shared" si="155"/>
        <v>0</v>
      </c>
    </row>
    <row r="9944" spans="1:14" x14ac:dyDescent="0.2">
      <c r="A9944" t="s">
        <v>10194</v>
      </c>
      <c r="B9944" t="s">
        <v>35377</v>
      </c>
      <c r="I9944" t="s">
        <v>3</v>
      </c>
      <c r="J9944">
        <v>215.04</v>
      </c>
      <c r="M9944">
        <v>215.04</v>
      </c>
      <c r="N9944">
        <f t="shared" si="155"/>
        <v>0</v>
      </c>
    </row>
    <row r="9945" spans="1:14" x14ac:dyDescent="0.2">
      <c r="A9945" t="s">
        <v>10195</v>
      </c>
      <c r="B9945" t="s">
        <v>35378</v>
      </c>
      <c r="I9945" t="s">
        <v>3</v>
      </c>
      <c r="J9945">
        <v>157.61000000000001</v>
      </c>
      <c r="M9945">
        <v>157.61000000000001</v>
      </c>
      <c r="N9945">
        <f t="shared" si="155"/>
        <v>0</v>
      </c>
    </row>
    <row r="9946" spans="1:14" x14ac:dyDescent="0.2">
      <c r="A9946" t="s">
        <v>10196</v>
      </c>
      <c r="B9946" t="s">
        <v>35378</v>
      </c>
      <c r="I9946" t="s">
        <v>3</v>
      </c>
      <c r="J9946">
        <v>154.38999999999999</v>
      </c>
      <c r="M9946">
        <v>154.38999999999999</v>
      </c>
      <c r="N9946">
        <f t="shared" si="155"/>
        <v>0</v>
      </c>
    </row>
    <row r="9947" spans="1:14" x14ac:dyDescent="0.2">
      <c r="A9947" t="s">
        <v>10197</v>
      </c>
      <c r="B9947" t="s">
        <v>35379</v>
      </c>
      <c r="I9947" t="s">
        <v>3</v>
      </c>
      <c r="J9947">
        <v>438.03</v>
      </c>
      <c r="M9947">
        <v>438.03</v>
      </c>
      <c r="N9947">
        <f t="shared" si="155"/>
        <v>0</v>
      </c>
    </row>
    <row r="9948" spans="1:14" x14ac:dyDescent="0.2">
      <c r="A9948" t="s">
        <v>10198</v>
      </c>
      <c r="B9948" t="s">
        <v>35379</v>
      </c>
      <c r="I9948" t="s">
        <v>3</v>
      </c>
      <c r="J9948">
        <v>431.93</v>
      </c>
      <c r="M9948">
        <v>431.93</v>
      </c>
      <c r="N9948">
        <f t="shared" si="155"/>
        <v>0</v>
      </c>
    </row>
    <row r="9949" spans="1:14" x14ac:dyDescent="0.2">
      <c r="A9949" t="s">
        <v>10199</v>
      </c>
      <c r="B9949" t="s">
        <v>35380</v>
      </c>
      <c r="I9949" t="s">
        <v>4</v>
      </c>
      <c r="J9949">
        <v>191.86</v>
      </c>
      <c r="M9949">
        <v>191.86</v>
      </c>
      <c r="N9949">
        <f t="shared" si="155"/>
        <v>0</v>
      </c>
    </row>
    <row r="9950" spans="1:14" x14ac:dyDescent="0.2">
      <c r="A9950" t="s">
        <v>10200</v>
      </c>
      <c r="B9950" t="s">
        <v>35380</v>
      </c>
      <c r="I9950" t="s">
        <v>4</v>
      </c>
      <c r="J9950">
        <v>188.32</v>
      </c>
      <c r="M9950">
        <v>188.32</v>
      </c>
      <c r="N9950">
        <f t="shared" si="155"/>
        <v>0</v>
      </c>
    </row>
    <row r="9951" spans="1:14" x14ac:dyDescent="0.2">
      <c r="A9951" t="s">
        <v>10201</v>
      </c>
      <c r="B9951" t="s">
        <v>35381</v>
      </c>
      <c r="I9951" t="s">
        <v>4</v>
      </c>
      <c r="J9951">
        <v>235.81</v>
      </c>
      <c r="M9951">
        <v>235.81</v>
      </c>
      <c r="N9951">
        <f t="shared" si="155"/>
        <v>0</v>
      </c>
    </row>
    <row r="9952" spans="1:14" x14ac:dyDescent="0.2">
      <c r="A9952" t="s">
        <v>10202</v>
      </c>
      <c r="B9952" t="s">
        <v>35381</v>
      </c>
      <c r="I9952" t="s">
        <v>4</v>
      </c>
      <c r="J9952">
        <v>231.84</v>
      </c>
      <c r="M9952">
        <v>231.84</v>
      </c>
      <c r="N9952">
        <f t="shared" si="155"/>
        <v>0</v>
      </c>
    </row>
    <row r="9953" spans="1:14" x14ac:dyDescent="0.2">
      <c r="A9953" t="s">
        <v>10203</v>
      </c>
      <c r="B9953" t="s">
        <v>35382</v>
      </c>
      <c r="I9953" t="s">
        <v>3</v>
      </c>
      <c r="J9953">
        <v>19.03</v>
      </c>
      <c r="M9953">
        <v>19.03</v>
      </c>
      <c r="N9953">
        <f t="shared" si="155"/>
        <v>0</v>
      </c>
    </row>
    <row r="9954" spans="1:14" x14ac:dyDescent="0.2">
      <c r="A9954" t="s">
        <v>10204</v>
      </c>
      <c r="B9954" t="s">
        <v>35382</v>
      </c>
      <c r="I9954" t="s">
        <v>3</v>
      </c>
      <c r="J9954">
        <v>17.559999999999999</v>
      </c>
      <c r="M9954">
        <v>17.559999999999999</v>
      </c>
      <c r="N9954">
        <f t="shared" si="155"/>
        <v>0</v>
      </c>
    </row>
    <row r="9955" spans="1:14" x14ac:dyDescent="0.2">
      <c r="A9955" t="s">
        <v>10205</v>
      </c>
      <c r="B9955" t="s">
        <v>35383</v>
      </c>
      <c r="I9955" t="s">
        <v>3</v>
      </c>
      <c r="J9955">
        <v>15.43</v>
      </c>
      <c r="M9955">
        <v>15.43</v>
      </c>
      <c r="N9955">
        <f t="shared" si="155"/>
        <v>0</v>
      </c>
    </row>
    <row r="9956" spans="1:14" x14ac:dyDescent="0.2">
      <c r="A9956" t="s">
        <v>10206</v>
      </c>
      <c r="B9956" t="s">
        <v>35383</v>
      </c>
      <c r="I9956" t="s">
        <v>3</v>
      </c>
      <c r="J9956">
        <v>13.96</v>
      </c>
      <c r="M9956">
        <v>13.96</v>
      </c>
      <c r="N9956">
        <f t="shared" si="155"/>
        <v>0</v>
      </c>
    </row>
    <row r="9957" spans="1:14" x14ac:dyDescent="0.2">
      <c r="A9957" t="s">
        <v>10207</v>
      </c>
      <c r="B9957" t="s">
        <v>35384</v>
      </c>
      <c r="I9957" t="s">
        <v>3</v>
      </c>
      <c r="J9957">
        <v>101.56</v>
      </c>
      <c r="M9957">
        <v>101.56</v>
      </c>
      <c r="N9957">
        <f t="shared" si="155"/>
        <v>0</v>
      </c>
    </row>
    <row r="9958" spans="1:14" x14ac:dyDescent="0.2">
      <c r="A9958" t="s">
        <v>10208</v>
      </c>
      <c r="B9958" t="s">
        <v>35384</v>
      </c>
      <c r="I9958" t="s">
        <v>3</v>
      </c>
      <c r="J9958">
        <v>100.38</v>
      </c>
      <c r="M9958">
        <v>100.38</v>
      </c>
      <c r="N9958">
        <f t="shared" si="155"/>
        <v>0</v>
      </c>
    </row>
    <row r="9959" spans="1:14" x14ac:dyDescent="0.2">
      <c r="A9959" t="s">
        <v>10209</v>
      </c>
      <c r="B9959" t="s">
        <v>35385</v>
      </c>
      <c r="I9959" t="s">
        <v>3</v>
      </c>
      <c r="J9959">
        <v>150.49</v>
      </c>
      <c r="M9959">
        <v>150.49</v>
      </c>
      <c r="N9959">
        <f t="shared" si="155"/>
        <v>0</v>
      </c>
    </row>
    <row r="9960" spans="1:14" x14ac:dyDescent="0.2">
      <c r="A9960" t="s">
        <v>10210</v>
      </c>
      <c r="B9960" t="s">
        <v>35385</v>
      </c>
      <c r="I9960" t="s">
        <v>3</v>
      </c>
      <c r="J9960">
        <v>148.97999999999999</v>
      </c>
      <c r="M9960">
        <v>148.97999999999999</v>
      </c>
      <c r="N9960">
        <f t="shared" si="155"/>
        <v>0</v>
      </c>
    </row>
    <row r="9961" spans="1:14" x14ac:dyDescent="0.2">
      <c r="A9961" t="s">
        <v>10211</v>
      </c>
      <c r="B9961" t="s">
        <v>35386</v>
      </c>
      <c r="I9961" t="s">
        <v>3</v>
      </c>
      <c r="J9961">
        <v>195.83</v>
      </c>
      <c r="M9961">
        <v>195.83</v>
      </c>
      <c r="N9961">
        <f t="shared" si="155"/>
        <v>0</v>
      </c>
    </row>
    <row r="9962" spans="1:14" x14ac:dyDescent="0.2">
      <c r="A9962" t="s">
        <v>10212</v>
      </c>
      <c r="B9962" t="s">
        <v>35386</v>
      </c>
      <c r="I9962" t="s">
        <v>3</v>
      </c>
      <c r="J9962">
        <v>194</v>
      </c>
      <c r="M9962">
        <v>194</v>
      </c>
      <c r="N9962">
        <f t="shared" si="155"/>
        <v>0</v>
      </c>
    </row>
    <row r="9963" spans="1:14" x14ac:dyDescent="0.2">
      <c r="A9963" t="s">
        <v>10213</v>
      </c>
      <c r="B9963" t="s">
        <v>35387</v>
      </c>
      <c r="I9963" t="s">
        <v>3</v>
      </c>
      <c r="J9963">
        <v>230.46</v>
      </c>
      <c r="M9963">
        <v>230.46</v>
      </c>
      <c r="N9963">
        <f t="shared" si="155"/>
        <v>0</v>
      </c>
    </row>
    <row r="9964" spans="1:14" x14ac:dyDescent="0.2">
      <c r="A9964" t="s">
        <v>10214</v>
      </c>
      <c r="B9964" t="s">
        <v>35387</v>
      </c>
      <c r="I9964" t="s">
        <v>3</v>
      </c>
      <c r="J9964">
        <v>228.29</v>
      </c>
      <c r="M9964">
        <v>228.29</v>
      </c>
      <c r="N9964">
        <f t="shared" si="155"/>
        <v>0</v>
      </c>
    </row>
    <row r="9965" spans="1:14" x14ac:dyDescent="0.2">
      <c r="A9965" t="s">
        <v>10215</v>
      </c>
      <c r="B9965" t="s">
        <v>35388</v>
      </c>
      <c r="I9965" t="s">
        <v>150</v>
      </c>
      <c r="J9965">
        <v>77.53</v>
      </c>
      <c r="M9965">
        <v>77.53</v>
      </c>
      <c r="N9965">
        <f t="shared" si="155"/>
        <v>0</v>
      </c>
    </row>
    <row r="9966" spans="1:14" x14ac:dyDescent="0.2">
      <c r="A9966" t="s">
        <v>10216</v>
      </c>
      <c r="B9966" t="s">
        <v>35388</v>
      </c>
      <c r="I9966" t="s">
        <v>150</v>
      </c>
      <c r="J9966">
        <v>77.16</v>
      </c>
      <c r="M9966">
        <v>77.16</v>
      </c>
      <c r="N9966">
        <f t="shared" si="155"/>
        <v>0</v>
      </c>
    </row>
    <row r="9967" spans="1:14" x14ac:dyDescent="0.2">
      <c r="A9967" t="s">
        <v>10217</v>
      </c>
      <c r="B9967" t="s">
        <v>35389</v>
      </c>
      <c r="I9967" t="s">
        <v>150</v>
      </c>
      <c r="J9967">
        <v>101.73</v>
      </c>
      <c r="M9967">
        <v>101.73</v>
      </c>
      <c r="N9967">
        <f t="shared" si="155"/>
        <v>0</v>
      </c>
    </row>
    <row r="9968" spans="1:14" x14ac:dyDescent="0.2">
      <c r="A9968" t="s">
        <v>10218</v>
      </c>
      <c r="B9968" t="s">
        <v>35389</v>
      </c>
      <c r="I9968" t="s">
        <v>150</v>
      </c>
      <c r="J9968">
        <v>101.36</v>
      </c>
      <c r="M9968">
        <v>101.36</v>
      </c>
      <c r="N9968">
        <f t="shared" si="155"/>
        <v>0</v>
      </c>
    </row>
    <row r="9969" spans="1:14" x14ac:dyDescent="0.2">
      <c r="A9969" t="s">
        <v>10219</v>
      </c>
      <c r="B9969" t="s">
        <v>35390</v>
      </c>
      <c r="I9969" t="s">
        <v>113</v>
      </c>
      <c r="J9969">
        <v>94.56</v>
      </c>
      <c r="M9969">
        <v>94.56</v>
      </c>
      <c r="N9969">
        <f t="shared" si="155"/>
        <v>0</v>
      </c>
    </row>
    <row r="9970" spans="1:14" x14ac:dyDescent="0.2">
      <c r="A9970" t="s">
        <v>10220</v>
      </c>
      <c r="B9970" t="s">
        <v>35390</v>
      </c>
      <c r="I9970" t="s">
        <v>113</v>
      </c>
      <c r="J9970">
        <v>90.4</v>
      </c>
      <c r="M9970">
        <v>90.4</v>
      </c>
      <c r="N9970">
        <f t="shared" si="155"/>
        <v>0</v>
      </c>
    </row>
    <row r="9971" spans="1:14" x14ac:dyDescent="0.2">
      <c r="A9971" t="s">
        <v>10221</v>
      </c>
      <c r="B9971" t="s">
        <v>35391</v>
      </c>
      <c r="I9971" t="s">
        <v>3</v>
      </c>
      <c r="J9971">
        <v>13.23</v>
      </c>
      <c r="M9971">
        <v>13.23</v>
      </c>
      <c r="N9971">
        <f t="shared" si="155"/>
        <v>0</v>
      </c>
    </row>
    <row r="9972" spans="1:14" x14ac:dyDescent="0.2">
      <c r="A9972" t="s">
        <v>10222</v>
      </c>
      <c r="B9972" t="s">
        <v>35391</v>
      </c>
      <c r="I9972" t="s">
        <v>3</v>
      </c>
      <c r="J9972">
        <v>11.67</v>
      </c>
      <c r="M9972">
        <v>11.67</v>
      </c>
      <c r="N9972">
        <f t="shared" si="155"/>
        <v>0</v>
      </c>
    </row>
    <row r="9973" spans="1:14" x14ac:dyDescent="0.2">
      <c r="A9973" t="s">
        <v>10223</v>
      </c>
      <c r="B9973" t="s">
        <v>35392</v>
      </c>
      <c r="I9973" t="s">
        <v>5</v>
      </c>
      <c r="J9973">
        <v>211580.09</v>
      </c>
      <c r="M9973">
        <v>211580.09</v>
      </c>
      <c r="N9973">
        <f t="shared" si="155"/>
        <v>0</v>
      </c>
    </row>
    <row r="9974" spans="1:14" x14ac:dyDescent="0.2">
      <c r="A9974" t="s">
        <v>10224</v>
      </c>
      <c r="B9974" t="s">
        <v>35392</v>
      </c>
      <c r="I9974" t="s">
        <v>5</v>
      </c>
      <c r="J9974">
        <v>203400.48</v>
      </c>
      <c r="M9974">
        <v>203400.48</v>
      </c>
      <c r="N9974">
        <f t="shared" si="155"/>
        <v>0</v>
      </c>
    </row>
    <row r="9975" spans="1:14" x14ac:dyDescent="0.2">
      <c r="A9975" t="s">
        <v>10225</v>
      </c>
      <c r="B9975" t="s">
        <v>35393</v>
      </c>
      <c r="I9975" t="s">
        <v>3</v>
      </c>
      <c r="J9975">
        <v>4725.3599999999997</v>
      </c>
      <c r="M9975">
        <v>4725.3599999999997</v>
      </c>
      <c r="N9975">
        <f t="shared" si="155"/>
        <v>0</v>
      </c>
    </row>
    <row r="9976" spans="1:14" x14ac:dyDescent="0.2">
      <c r="A9976" t="s">
        <v>10226</v>
      </c>
      <c r="B9976" t="s">
        <v>35393</v>
      </c>
      <c r="I9976" t="s">
        <v>3</v>
      </c>
      <c r="J9976">
        <v>4659.1400000000003</v>
      </c>
      <c r="M9976">
        <v>4659.1400000000003</v>
      </c>
      <c r="N9976">
        <f t="shared" si="155"/>
        <v>0</v>
      </c>
    </row>
    <row r="9977" spans="1:14" x14ac:dyDescent="0.2">
      <c r="A9977" t="s">
        <v>10227</v>
      </c>
      <c r="B9977" t="s">
        <v>35394</v>
      </c>
      <c r="I9977" t="s">
        <v>3</v>
      </c>
      <c r="J9977">
        <v>6865.36</v>
      </c>
      <c r="M9977">
        <v>6865.36</v>
      </c>
      <c r="N9977">
        <f t="shared" si="155"/>
        <v>0</v>
      </c>
    </row>
    <row r="9978" spans="1:14" x14ac:dyDescent="0.2">
      <c r="A9978" t="s">
        <v>10228</v>
      </c>
      <c r="B9978" t="s">
        <v>35394</v>
      </c>
      <c r="I9978" t="s">
        <v>3</v>
      </c>
      <c r="J9978">
        <v>6799.14</v>
      </c>
      <c r="M9978">
        <v>6799.14</v>
      </c>
      <c r="N9978">
        <f t="shared" si="155"/>
        <v>0</v>
      </c>
    </row>
    <row r="9979" spans="1:14" x14ac:dyDescent="0.2">
      <c r="A9979" t="s">
        <v>10229</v>
      </c>
      <c r="B9979" t="s">
        <v>35395</v>
      </c>
      <c r="I9979" t="s">
        <v>3</v>
      </c>
      <c r="J9979">
        <v>886.74</v>
      </c>
      <c r="M9979">
        <v>886.74</v>
      </c>
      <c r="N9979">
        <f t="shared" si="155"/>
        <v>0</v>
      </c>
    </row>
    <row r="9980" spans="1:14" x14ac:dyDescent="0.2">
      <c r="A9980" t="s">
        <v>10230</v>
      </c>
      <c r="B9980" t="s">
        <v>35395</v>
      </c>
      <c r="I9980" t="s">
        <v>3</v>
      </c>
      <c r="J9980">
        <v>822.2</v>
      </c>
      <c r="M9980">
        <v>822.2</v>
      </c>
      <c r="N9980">
        <f t="shared" si="155"/>
        <v>0</v>
      </c>
    </row>
    <row r="9981" spans="1:14" x14ac:dyDescent="0.2">
      <c r="A9981" t="s">
        <v>10231</v>
      </c>
      <c r="B9981" t="s">
        <v>35396</v>
      </c>
      <c r="I9981" t="s">
        <v>3</v>
      </c>
      <c r="J9981">
        <v>1254.74</v>
      </c>
      <c r="M9981">
        <v>1254.74</v>
      </c>
      <c r="N9981">
        <f t="shared" si="155"/>
        <v>0</v>
      </c>
    </row>
    <row r="9982" spans="1:14" x14ac:dyDescent="0.2">
      <c r="A9982" t="s">
        <v>10232</v>
      </c>
      <c r="B9982" t="s">
        <v>35396</v>
      </c>
      <c r="I9982" t="s">
        <v>3</v>
      </c>
      <c r="J9982">
        <v>1190.2</v>
      </c>
      <c r="M9982">
        <v>1190.2</v>
      </c>
      <c r="N9982">
        <f t="shared" si="155"/>
        <v>0</v>
      </c>
    </row>
    <row r="9983" spans="1:14" x14ac:dyDescent="0.2">
      <c r="A9983" t="s">
        <v>10233</v>
      </c>
      <c r="B9983" t="s">
        <v>35397</v>
      </c>
      <c r="I9983" t="s">
        <v>4</v>
      </c>
      <c r="J9983">
        <v>81.22</v>
      </c>
      <c r="M9983">
        <v>81.22</v>
      </c>
      <c r="N9983">
        <f t="shared" si="155"/>
        <v>0</v>
      </c>
    </row>
    <row r="9984" spans="1:14" x14ac:dyDescent="0.2">
      <c r="A9984" t="s">
        <v>10234</v>
      </c>
      <c r="B9984" t="s">
        <v>35397</v>
      </c>
      <c r="I9984" t="s">
        <v>4</v>
      </c>
      <c r="J9984">
        <v>77.25</v>
      </c>
      <c r="M9984">
        <v>77.25</v>
      </c>
      <c r="N9984">
        <f t="shared" si="155"/>
        <v>0</v>
      </c>
    </row>
    <row r="9985" spans="1:14" x14ac:dyDescent="0.2">
      <c r="A9985" t="s">
        <v>10235</v>
      </c>
      <c r="B9985" t="s">
        <v>35398</v>
      </c>
      <c r="I9985" t="s">
        <v>4</v>
      </c>
      <c r="J9985">
        <v>98.41</v>
      </c>
      <c r="M9985">
        <v>98.41</v>
      </c>
      <c r="N9985">
        <f t="shared" si="155"/>
        <v>0</v>
      </c>
    </row>
    <row r="9986" spans="1:14" x14ac:dyDescent="0.2">
      <c r="A9986" t="s">
        <v>10236</v>
      </c>
      <c r="B9986" t="s">
        <v>35398</v>
      </c>
      <c r="I9986" t="s">
        <v>4</v>
      </c>
      <c r="J9986">
        <v>94.44</v>
      </c>
      <c r="M9986">
        <v>94.44</v>
      </c>
      <c r="N9986">
        <f t="shared" si="155"/>
        <v>0</v>
      </c>
    </row>
    <row r="9987" spans="1:14" x14ac:dyDescent="0.2">
      <c r="A9987" t="s">
        <v>10237</v>
      </c>
      <c r="B9987" t="s">
        <v>35399</v>
      </c>
      <c r="I9987" t="s">
        <v>4</v>
      </c>
      <c r="J9987">
        <v>115.6</v>
      </c>
      <c r="M9987">
        <v>115.6</v>
      </c>
      <c r="N9987">
        <f t="shared" si="155"/>
        <v>0</v>
      </c>
    </row>
    <row r="9988" spans="1:14" x14ac:dyDescent="0.2">
      <c r="A9988" t="s">
        <v>10238</v>
      </c>
      <c r="B9988" t="s">
        <v>35399</v>
      </c>
      <c r="I9988" t="s">
        <v>4</v>
      </c>
      <c r="J9988">
        <v>111.63</v>
      </c>
      <c r="M9988">
        <v>111.63</v>
      </c>
      <c r="N9988">
        <f t="shared" ref="N9988:N10051" si="156">J9988-M9988</f>
        <v>0</v>
      </c>
    </row>
    <row r="9989" spans="1:14" x14ac:dyDescent="0.2">
      <c r="A9989" t="s">
        <v>10239</v>
      </c>
      <c r="B9989" t="s">
        <v>35400</v>
      </c>
      <c r="I9989" t="s">
        <v>4</v>
      </c>
      <c r="J9989">
        <v>132.79</v>
      </c>
      <c r="M9989">
        <v>132.79</v>
      </c>
      <c r="N9989">
        <f t="shared" si="156"/>
        <v>0</v>
      </c>
    </row>
    <row r="9990" spans="1:14" x14ac:dyDescent="0.2">
      <c r="A9990" t="s">
        <v>10240</v>
      </c>
      <c r="B9990" t="s">
        <v>35400</v>
      </c>
      <c r="I9990" t="s">
        <v>4</v>
      </c>
      <c r="J9990">
        <v>128.82</v>
      </c>
      <c r="M9990">
        <v>128.82</v>
      </c>
      <c r="N9990">
        <f t="shared" si="156"/>
        <v>0</v>
      </c>
    </row>
    <row r="9991" spans="1:14" x14ac:dyDescent="0.2">
      <c r="A9991" t="s">
        <v>10241</v>
      </c>
      <c r="B9991" t="s">
        <v>35401</v>
      </c>
      <c r="I9991" t="s">
        <v>4</v>
      </c>
      <c r="J9991">
        <v>107.74</v>
      </c>
      <c r="M9991">
        <v>107.74</v>
      </c>
      <c r="N9991">
        <f t="shared" si="156"/>
        <v>0</v>
      </c>
    </row>
    <row r="9992" spans="1:14" x14ac:dyDescent="0.2">
      <c r="A9992" t="s">
        <v>10242</v>
      </c>
      <c r="B9992" t="s">
        <v>35401</v>
      </c>
      <c r="I9992" t="s">
        <v>4</v>
      </c>
      <c r="J9992">
        <v>102.53</v>
      </c>
      <c r="M9992">
        <v>102.53</v>
      </c>
      <c r="N9992">
        <f t="shared" si="156"/>
        <v>0</v>
      </c>
    </row>
    <row r="9993" spans="1:14" x14ac:dyDescent="0.2">
      <c r="A9993" t="s">
        <v>10243</v>
      </c>
      <c r="B9993" t="s">
        <v>35402</v>
      </c>
      <c r="I9993" t="s">
        <v>4</v>
      </c>
      <c r="J9993">
        <v>142.11000000000001</v>
      </c>
      <c r="M9993">
        <v>142.11000000000001</v>
      </c>
      <c r="N9993">
        <f t="shared" si="156"/>
        <v>0</v>
      </c>
    </row>
    <row r="9994" spans="1:14" x14ac:dyDescent="0.2">
      <c r="A9994" t="s">
        <v>10244</v>
      </c>
      <c r="B9994" t="s">
        <v>35402</v>
      </c>
      <c r="I9994" t="s">
        <v>4</v>
      </c>
      <c r="J9994">
        <v>136.9</v>
      </c>
      <c r="M9994">
        <v>136.9</v>
      </c>
      <c r="N9994">
        <f t="shared" si="156"/>
        <v>0</v>
      </c>
    </row>
    <row r="9995" spans="1:14" x14ac:dyDescent="0.2">
      <c r="A9995" t="s">
        <v>10245</v>
      </c>
      <c r="B9995" t="s">
        <v>35403</v>
      </c>
      <c r="I9995" t="s">
        <v>4</v>
      </c>
      <c r="J9995">
        <v>176.48</v>
      </c>
      <c r="M9995">
        <v>176.48</v>
      </c>
      <c r="N9995">
        <f t="shared" si="156"/>
        <v>0</v>
      </c>
    </row>
    <row r="9996" spans="1:14" x14ac:dyDescent="0.2">
      <c r="A9996" t="s">
        <v>10246</v>
      </c>
      <c r="B9996" t="s">
        <v>35403</v>
      </c>
      <c r="I9996" t="s">
        <v>4</v>
      </c>
      <c r="J9996">
        <v>171.27</v>
      </c>
      <c r="M9996">
        <v>171.27</v>
      </c>
      <c r="N9996">
        <f t="shared" si="156"/>
        <v>0</v>
      </c>
    </row>
    <row r="9997" spans="1:14" x14ac:dyDescent="0.2">
      <c r="A9997" t="s">
        <v>10247</v>
      </c>
      <c r="B9997" t="s">
        <v>35404</v>
      </c>
      <c r="I9997" t="s">
        <v>4</v>
      </c>
      <c r="J9997">
        <v>210.85</v>
      </c>
      <c r="M9997">
        <v>210.85</v>
      </c>
      <c r="N9997">
        <f t="shared" si="156"/>
        <v>0</v>
      </c>
    </row>
    <row r="9998" spans="1:14" x14ac:dyDescent="0.2">
      <c r="A9998" t="s">
        <v>10248</v>
      </c>
      <c r="B9998" t="s">
        <v>35404</v>
      </c>
      <c r="I9998" t="s">
        <v>4</v>
      </c>
      <c r="J9998">
        <v>205.64</v>
      </c>
      <c r="M9998">
        <v>205.64</v>
      </c>
      <c r="N9998">
        <f t="shared" si="156"/>
        <v>0</v>
      </c>
    </row>
    <row r="9999" spans="1:14" x14ac:dyDescent="0.2">
      <c r="A9999" t="s">
        <v>10249</v>
      </c>
      <c r="B9999" t="s">
        <v>35405</v>
      </c>
      <c r="I9999" t="s">
        <v>4</v>
      </c>
      <c r="J9999">
        <v>245.22</v>
      </c>
      <c r="M9999">
        <v>245.22</v>
      </c>
      <c r="N9999">
        <f t="shared" si="156"/>
        <v>0</v>
      </c>
    </row>
    <row r="10000" spans="1:14" x14ac:dyDescent="0.2">
      <c r="A10000" t="s">
        <v>10250</v>
      </c>
      <c r="B10000" t="s">
        <v>35405</v>
      </c>
      <c r="I10000" t="s">
        <v>4</v>
      </c>
      <c r="J10000">
        <v>240</v>
      </c>
      <c r="M10000">
        <v>240</v>
      </c>
      <c r="N10000">
        <f t="shared" si="156"/>
        <v>0</v>
      </c>
    </row>
    <row r="10001" spans="1:14" x14ac:dyDescent="0.2">
      <c r="A10001" t="s">
        <v>10251</v>
      </c>
      <c r="B10001" t="s">
        <v>35406</v>
      </c>
      <c r="I10001" t="s">
        <v>4</v>
      </c>
      <c r="J10001">
        <v>95.34</v>
      </c>
      <c r="M10001">
        <v>95.34</v>
      </c>
      <c r="N10001">
        <f t="shared" si="156"/>
        <v>0</v>
      </c>
    </row>
    <row r="10002" spans="1:14" x14ac:dyDescent="0.2">
      <c r="A10002" t="s">
        <v>10252</v>
      </c>
      <c r="B10002" t="s">
        <v>35406</v>
      </c>
      <c r="I10002" t="s">
        <v>4</v>
      </c>
      <c r="J10002">
        <v>90.34</v>
      </c>
      <c r="M10002">
        <v>90.34</v>
      </c>
      <c r="N10002">
        <f t="shared" si="156"/>
        <v>0</v>
      </c>
    </row>
    <row r="10003" spans="1:14" x14ac:dyDescent="0.2">
      <c r="A10003" t="s">
        <v>10253</v>
      </c>
      <c r="B10003" t="s">
        <v>35407</v>
      </c>
      <c r="I10003" t="s">
        <v>4</v>
      </c>
      <c r="J10003">
        <v>112.53</v>
      </c>
      <c r="M10003">
        <v>112.53</v>
      </c>
      <c r="N10003">
        <f t="shared" si="156"/>
        <v>0</v>
      </c>
    </row>
    <row r="10004" spans="1:14" x14ac:dyDescent="0.2">
      <c r="A10004" t="s">
        <v>10254</v>
      </c>
      <c r="B10004" t="s">
        <v>35407</v>
      </c>
      <c r="I10004" t="s">
        <v>4</v>
      </c>
      <c r="J10004">
        <v>107.53</v>
      </c>
      <c r="M10004">
        <v>107.53</v>
      </c>
      <c r="N10004">
        <f t="shared" si="156"/>
        <v>0</v>
      </c>
    </row>
    <row r="10005" spans="1:14" x14ac:dyDescent="0.2">
      <c r="A10005" t="s">
        <v>10255</v>
      </c>
      <c r="B10005" t="s">
        <v>35408</v>
      </c>
      <c r="I10005" t="s">
        <v>4</v>
      </c>
      <c r="J10005">
        <v>129.72</v>
      </c>
      <c r="M10005">
        <v>129.72</v>
      </c>
      <c r="N10005">
        <f t="shared" si="156"/>
        <v>0</v>
      </c>
    </row>
    <row r="10006" spans="1:14" x14ac:dyDescent="0.2">
      <c r="A10006" t="s">
        <v>10256</v>
      </c>
      <c r="B10006" t="s">
        <v>35408</v>
      </c>
      <c r="I10006" t="s">
        <v>4</v>
      </c>
      <c r="J10006">
        <v>124.72</v>
      </c>
      <c r="M10006">
        <v>124.72</v>
      </c>
      <c r="N10006">
        <f t="shared" si="156"/>
        <v>0</v>
      </c>
    </row>
    <row r="10007" spans="1:14" x14ac:dyDescent="0.2">
      <c r="A10007" t="s">
        <v>10257</v>
      </c>
      <c r="B10007" t="s">
        <v>35409</v>
      </c>
      <c r="I10007" t="s">
        <v>4</v>
      </c>
      <c r="J10007">
        <v>146.91</v>
      </c>
      <c r="M10007">
        <v>146.91</v>
      </c>
      <c r="N10007">
        <f t="shared" si="156"/>
        <v>0</v>
      </c>
    </row>
    <row r="10008" spans="1:14" x14ac:dyDescent="0.2">
      <c r="A10008" t="s">
        <v>10258</v>
      </c>
      <c r="B10008" t="s">
        <v>35409</v>
      </c>
      <c r="I10008" t="s">
        <v>4</v>
      </c>
      <c r="J10008">
        <v>141.91</v>
      </c>
      <c r="M10008">
        <v>141.91</v>
      </c>
      <c r="N10008">
        <f t="shared" si="156"/>
        <v>0</v>
      </c>
    </row>
    <row r="10009" spans="1:14" x14ac:dyDescent="0.2">
      <c r="A10009" t="s">
        <v>10259</v>
      </c>
      <c r="B10009" t="s">
        <v>35410</v>
      </c>
      <c r="I10009" t="s">
        <v>4</v>
      </c>
      <c r="J10009">
        <v>183.44</v>
      </c>
      <c r="M10009">
        <v>183.44</v>
      </c>
      <c r="N10009">
        <f t="shared" si="156"/>
        <v>0</v>
      </c>
    </row>
    <row r="10010" spans="1:14" x14ac:dyDescent="0.2">
      <c r="A10010" t="s">
        <v>10260</v>
      </c>
      <c r="B10010" t="s">
        <v>35410</v>
      </c>
      <c r="I10010" t="s">
        <v>4</v>
      </c>
      <c r="J10010">
        <v>178.44</v>
      </c>
      <c r="M10010">
        <v>178.44</v>
      </c>
      <c r="N10010">
        <f t="shared" si="156"/>
        <v>0</v>
      </c>
    </row>
    <row r="10011" spans="1:14" x14ac:dyDescent="0.2">
      <c r="A10011" t="s">
        <v>10261</v>
      </c>
      <c r="B10011" t="s">
        <v>35411</v>
      </c>
      <c r="I10011" t="s">
        <v>4</v>
      </c>
      <c r="J10011">
        <v>115.63</v>
      </c>
      <c r="M10011">
        <v>115.63</v>
      </c>
      <c r="N10011">
        <f t="shared" si="156"/>
        <v>0</v>
      </c>
    </row>
    <row r="10012" spans="1:14" x14ac:dyDescent="0.2">
      <c r="A10012" t="s">
        <v>10262</v>
      </c>
      <c r="B10012" t="s">
        <v>35411</v>
      </c>
      <c r="I10012" t="s">
        <v>4</v>
      </c>
      <c r="J10012">
        <v>110.21</v>
      </c>
      <c r="M10012">
        <v>110.21</v>
      </c>
      <c r="N10012">
        <f t="shared" si="156"/>
        <v>0</v>
      </c>
    </row>
    <row r="10013" spans="1:14" x14ac:dyDescent="0.2">
      <c r="A10013" t="s">
        <v>10263</v>
      </c>
      <c r="B10013" t="s">
        <v>35412</v>
      </c>
      <c r="I10013" t="s">
        <v>4</v>
      </c>
      <c r="J10013">
        <v>150</v>
      </c>
      <c r="M10013">
        <v>150</v>
      </c>
      <c r="N10013">
        <f t="shared" si="156"/>
        <v>0</v>
      </c>
    </row>
    <row r="10014" spans="1:14" x14ac:dyDescent="0.2">
      <c r="A10014" t="s">
        <v>10264</v>
      </c>
      <c r="B10014" t="s">
        <v>35412</v>
      </c>
      <c r="I10014" t="s">
        <v>4</v>
      </c>
      <c r="J10014">
        <v>144.57</v>
      </c>
      <c r="M10014">
        <v>144.57</v>
      </c>
      <c r="N10014">
        <f t="shared" si="156"/>
        <v>0</v>
      </c>
    </row>
    <row r="10015" spans="1:14" x14ac:dyDescent="0.2">
      <c r="A10015" t="s">
        <v>10265</v>
      </c>
      <c r="B10015" t="s">
        <v>35413</v>
      </c>
      <c r="I10015" t="s">
        <v>4</v>
      </c>
      <c r="J10015">
        <v>184.37</v>
      </c>
      <c r="M10015">
        <v>184.37</v>
      </c>
      <c r="N10015">
        <f t="shared" si="156"/>
        <v>0</v>
      </c>
    </row>
    <row r="10016" spans="1:14" x14ac:dyDescent="0.2">
      <c r="A10016" t="s">
        <v>10266</v>
      </c>
      <c r="B10016" t="s">
        <v>35413</v>
      </c>
      <c r="I10016" t="s">
        <v>4</v>
      </c>
      <c r="J10016">
        <v>178.94</v>
      </c>
      <c r="M10016">
        <v>178.94</v>
      </c>
      <c r="N10016">
        <f t="shared" si="156"/>
        <v>0</v>
      </c>
    </row>
    <row r="10017" spans="1:14" x14ac:dyDescent="0.2">
      <c r="A10017" t="s">
        <v>10267</v>
      </c>
      <c r="B10017" t="s">
        <v>35414</v>
      </c>
      <c r="I10017" t="s">
        <v>4</v>
      </c>
      <c r="J10017">
        <v>224.98</v>
      </c>
      <c r="M10017">
        <v>224.98</v>
      </c>
      <c r="N10017">
        <f t="shared" si="156"/>
        <v>0</v>
      </c>
    </row>
    <row r="10018" spans="1:14" x14ac:dyDescent="0.2">
      <c r="A10018" t="s">
        <v>10268</v>
      </c>
      <c r="B10018" t="s">
        <v>35414</v>
      </c>
      <c r="I10018" t="s">
        <v>4</v>
      </c>
      <c r="J10018">
        <v>218.72</v>
      </c>
      <c r="M10018">
        <v>218.72</v>
      </c>
      <c r="N10018">
        <f t="shared" si="156"/>
        <v>0</v>
      </c>
    </row>
    <row r="10019" spans="1:14" x14ac:dyDescent="0.2">
      <c r="A10019" t="s">
        <v>10269</v>
      </c>
      <c r="B10019" t="s">
        <v>35415</v>
      </c>
      <c r="I10019" t="s">
        <v>4</v>
      </c>
      <c r="J10019">
        <v>259.33999999999997</v>
      </c>
      <c r="M10019">
        <v>259.33999999999997</v>
      </c>
      <c r="N10019">
        <f t="shared" si="156"/>
        <v>0</v>
      </c>
    </row>
    <row r="10020" spans="1:14" x14ac:dyDescent="0.2">
      <c r="A10020" t="s">
        <v>10270</v>
      </c>
      <c r="B10020" t="s">
        <v>35415</v>
      </c>
      <c r="I10020" t="s">
        <v>4</v>
      </c>
      <c r="J10020">
        <v>253.09</v>
      </c>
      <c r="M10020">
        <v>253.09</v>
      </c>
      <c r="N10020">
        <f t="shared" si="156"/>
        <v>0</v>
      </c>
    </row>
    <row r="10021" spans="1:14" x14ac:dyDescent="0.2">
      <c r="A10021" t="s">
        <v>10271</v>
      </c>
      <c r="B10021" t="s">
        <v>35416</v>
      </c>
      <c r="I10021" t="s">
        <v>4</v>
      </c>
      <c r="J10021">
        <v>160.91999999999999</v>
      </c>
      <c r="M10021">
        <v>160.91999999999999</v>
      </c>
      <c r="N10021">
        <f t="shared" si="156"/>
        <v>0</v>
      </c>
    </row>
    <row r="10022" spans="1:14" x14ac:dyDescent="0.2">
      <c r="A10022" t="s">
        <v>10272</v>
      </c>
      <c r="B10022" t="s">
        <v>35416</v>
      </c>
      <c r="I10022" t="s">
        <v>4</v>
      </c>
      <c r="J10022">
        <v>147.57</v>
      </c>
      <c r="M10022">
        <v>147.57</v>
      </c>
      <c r="N10022">
        <f t="shared" si="156"/>
        <v>0</v>
      </c>
    </row>
    <row r="10023" spans="1:14" x14ac:dyDescent="0.2">
      <c r="A10023" t="s">
        <v>10273</v>
      </c>
      <c r="B10023" t="s">
        <v>35417</v>
      </c>
      <c r="I10023" t="s">
        <v>4</v>
      </c>
      <c r="J10023">
        <v>178.11</v>
      </c>
      <c r="M10023">
        <v>178.11</v>
      </c>
      <c r="N10023">
        <f t="shared" si="156"/>
        <v>0</v>
      </c>
    </row>
    <row r="10024" spans="1:14" x14ac:dyDescent="0.2">
      <c r="A10024" t="s">
        <v>10274</v>
      </c>
      <c r="B10024" t="s">
        <v>35417</v>
      </c>
      <c r="I10024" t="s">
        <v>4</v>
      </c>
      <c r="J10024">
        <v>164.76</v>
      </c>
      <c r="M10024">
        <v>164.76</v>
      </c>
      <c r="N10024">
        <f t="shared" si="156"/>
        <v>0</v>
      </c>
    </row>
    <row r="10025" spans="1:14" x14ac:dyDescent="0.2">
      <c r="A10025" t="s">
        <v>10275</v>
      </c>
      <c r="B10025" t="s">
        <v>35418</v>
      </c>
      <c r="I10025" t="s">
        <v>4</v>
      </c>
      <c r="J10025">
        <v>195.3</v>
      </c>
      <c r="M10025">
        <v>195.3</v>
      </c>
      <c r="N10025">
        <f t="shared" si="156"/>
        <v>0</v>
      </c>
    </row>
    <row r="10026" spans="1:14" x14ac:dyDescent="0.2">
      <c r="A10026" t="s">
        <v>10276</v>
      </c>
      <c r="B10026" t="s">
        <v>35418</v>
      </c>
      <c r="I10026" t="s">
        <v>4</v>
      </c>
      <c r="J10026">
        <v>181.95</v>
      </c>
      <c r="M10026">
        <v>181.95</v>
      </c>
      <c r="N10026">
        <f t="shared" si="156"/>
        <v>0</v>
      </c>
    </row>
    <row r="10027" spans="1:14" x14ac:dyDescent="0.2">
      <c r="A10027" t="s">
        <v>10277</v>
      </c>
      <c r="B10027" t="s">
        <v>35419</v>
      </c>
      <c r="I10027" t="s">
        <v>4</v>
      </c>
      <c r="J10027">
        <v>212.49</v>
      </c>
      <c r="M10027">
        <v>212.49</v>
      </c>
      <c r="N10027">
        <f t="shared" si="156"/>
        <v>0</v>
      </c>
    </row>
    <row r="10028" spans="1:14" x14ac:dyDescent="0.2">
      <c r="A10028" t="s">
        <v>10278</v>
      </c>
      <c r="B10028" t="s">
        <v>35419</v>
      </c>
      <c r="I10028" t="s">
        <v>4</v>
      </c>
      <c r="J10028">
        <v>199.14</v>
      </c>
      <c r="M10028">
        <v>199.14</v>
      </c>
      <c r="N10028">
        <f t="shared" si="156"/>
        <v>0</v>
      </c>
    </row>
    <row r="10029" spans="1:14" x14ac:dyDescent="0.2">
      <c r="A10029" t="s">
        <v>10279</v>
      </c>
      <c r="B10029" t="s">
        <v>35420</v>
      </c>
      <c r="I10029" t="s">
        <v>4</v>
      </c>
      <c r="J10029">
        <v>249.02</v>
      </c>
      <c r="M10029">
        <v>249.02</v>
      </c>
      <c r="N10029">
        <f t="shared" si="156"/>
        <v>0</v>
      </c>
    </row>
    <row r="10030" spans="1:14" x14ac:dyDescent="0.2">
      <c r="A10030" t="s">
        <v>10280</v>
      </c>
      <c r="B10030" t="s">
        <v>35420</v>
      </c>
      <c r="I10030" t="s">
        <v>4</v>
      </c>
      <c r="J10030">
        <v>235.67</v>
      </c>
      <c r="M10030">
        <v>235.67</v>
      </c>
      <c r="N10030">
        <f t="shared" si="156"/>
        <v>0</v>
      </c>
    </row>
    <row r="10031" spans="1:14" x14ac:dyDescent="0.2">
      <c r="A10031" t="s">
        <v>10281</v>
      </c>
      <c r="B10031" t="s">
        <v>35421</v>
      </c>
      <c r="I10031" t="s">
        <v>4</v>
      </c>
      <c r="J10031">
        <v>181.21</v>
      </c>
      <c r="M10031">
        <v>181.21</v>
      </c>
      <c r="N10031">
        <f t="shared" si="156"/>
        <v>0</v>
      </c>
    </row>
    <row r="10032" spans="1:14" x14ac:dyDescent="0.2">
      <c r="A10032" t="s">
        <v>10282</v>
      </c>
      <c r="B10032" t="s">
        <v>35421</v>
      </c>
      <c r="I10032" t="s">
        <v>4</v>
      </c>
      <c r="J10032">
        <v>167.44</v>
      </c>
      <c r="M10032">
        <v>167.44</v>
      </c>
      <c r="N10032">
        <f t="shared" si="156"/>
        <v>0</v>
      </c>
    </row>
    <row r="10033" spans="1:14" x14ac:dyDescent="0.2">
      <c r="A10033" t="s">
        <v>10283</v>
      </c>
      <c r="B10033" t="s">
        <v>35422</v>
      </c>
      <c r="I10033" t="s">
        <v>4</v>
      </c>
      <c r="J10033">
        <v>215.58</v>
      </c>
      <c r="M10033">
        <v>215.58</v>
      </c>
      <c r="N10033">
        <f t="shared" si="156"/>
        <v>0</v>
      </c>
    </row>
    <row r="10034" spans="1:14" x14ac:dyDescent="0.2">
      <c r="A10034" t="s">
        <v>10284</v>
      </c>
      <c r="B10034" t="s">
        <v>35422</v>
      </c>
      <c r="I10034" t="s">
        <v>4</v>
      </c>
      <c r="J10034">
        <v>201.81</v>
      </c>
      <c r="M10034">
        <v>201.81</v>
      </c>
      <c r="N10034">
        <f t="shared" si="156"/>
        <v>0</v>
      </c>
    </row>
    <row r="10035" spans="1:14" x14ac:dyDescent="0.2">
      <c r="A10035" t="s">
        <v>10285</v>
      </c>
      <c r="B10035" t="s">
        <v>35423</v>
      </c>
      <c r="I10035" t="s">
        <v>4</v>
      </c>
      <c r="J10035">
        <v>249.95</v>
      </c>
      <c r="M10035">
        <v>249.95</v>
      </c>
      <c r="N10035">
        <f t="shared" si="156"/>
        <v>0</v>
      </c>
    </row>
    <row r="10036" spans="1:14" x14ac:dyDescent="0.2">
      <c r="A10036" t="s">
        <v>10286</v>
      </c>
      <c r="B10036" t="s">
        <v>35423</v>
      </c>
      <c r="I10036" t="s">
        <v>4</v>
      </c>
      <c r="J10036">
        <v>236.18</v>
      </c>
      <c r="M10036">
        <v>236.18</v>
      </c>
      <c r="N10036">
        <f t="shared" si="156"/>
        <v>0</v>
      </c>
    </row>
    <row r="10037" spans="1:14" x14ac:dyDescent="0.2">
      <c r="A10037" t="s">
        <v>10287</v>
      </c>
      <c r="B10037" t="s">
        <v>35424</v>
      </c>
      <c r="I10037" t="s">
        <v>4</v>
      </c>
      <c r="J10037">
        <v>306.16000000000003</v>
      </c>
      <c r="M10037">
        <v>306.16000000000003</v>
      </c>
      <c r="N10037">
        <f t="shared" si="156"/>
        <v>0</v>
      </c>
    </row>
    <row r="10038" spans="1:14" x14ac:dyDescent="0.2">
      <c r="A10038" t="s">
        <v>10288</v>
      </c>
      <c r="B10038" t="s">
        <v>35424</v>
      </c>
      <c r="I10038" t="s">
        <v>4</v>
      </c>
      <c r="J10038">
        <v>289.47000000000003</v>
      </c>
      <c r="M10038">
        <v>289.47000000000003</v>
      </c>
      <c r="N10038">
        <f t="shared" si="156"/>
        <v>0</v>
      </c>
    </row>
    <row r="10039" spans="1:14" x14ac:dyDescent="0.2">
      <c r="A10039" t="s">
        <v>10289</v>
      </c>
      <c r="B10039" t="s">
        <v>35425</v>
      </c>
      <c r="I10039" t="s">
        <v>4</v>
      </c>
      <c r="J10039">
        <v>340.53</v>
      </c>
      <c r="M10039">
        <v>340.53</v>
      </c>
      <c r="N10039">
        <f t="shared" si="156"/>
        <v>0</v>
      </c>
    </row>
    <row r="10040" spans="1:14" x14ac:dyDescent="0.2">
      <c r="A10040" t="s">
        <v>10290</v>
      </c>
      <c r="B10040" t="s">
        <v>35425</v>
      </c>
      <c r="I10040" t="s">
        <v>4</v>
      </c>
      <c r="J10040">
        <v>323.83999999999997</v>
      </c>
      <c r="M10040">
        <v>323.83999999999997</v>
      </c>
      <c r="N10040">
        <f t="shared" si="156"/>
        <v>0</v>
      </c>
    </row>
    <row r="10041" spans="1:14" x14ac:dyDescent="0.2">
      <c r="A10041" t="s">
        <v>10291</v>
      </c>
      <c r="B10041" t="s">
        <v>35426</v>
      </c>
      <c r="I10041" t="s">
        <v>5</v>
      </c>
      <c r="J10041">
        <v>2514.2199999999998</v>
      </c>
      <c r="M10041">
        <v>2514.2199999999998</v>
      </c>
      <c r="N10041">
        <f t="shared" si="156"/>
        <v>0</v>
      </c>
    </row>
    <row r="10042" spans="1:14" x14ac:dyDescent="0.2">
      <c r="A10042" t="s">
        <v>10292</v>
      </c>
      <c r="B10042" t="s">
        <v>35426</v>
      </c>
      <c r="I10042" t="s">
        <v>5</v>
      </c>
      <c r="J10042">
        <v>2292.75</v>
      </c>
      <c r="M10042">
        <v>2292.75</v>
      </c>
      <c r="N10042">
        <f t="shared" si="156"/>
        <v>0</v>
      </c>
    </row>
    <row r="10043" spans="1:14" x14ac:dyDescent="0.2">
      <c r="A10043" t="s">
        <v>10293</v>
      </c>
      <c r="B10043" t="s">
        <v>35427</v>
      </c>
      <c r="I10043" t="s">
        <v>5</v>
      </c>
      <c r="J10043">
        <v>2983.72</v>
      </c>
      <c r="M10043">
        <v>2983.72</v>
      </c>
      <c r="N10043">
        <f t="shared" si="156"/>
        <v>0</v>
      </c>
    </row>
    <row r="10044" spans="1:14" x14ac:dyDescent="0.2">
      <c r="A10044" t="s">
        <v>10294</v>
      </c>
      <c r="B10044" t="s">
        <v>35427</v>
      </c>
      <c r="I10044" t="s">
        <v>5</v>
      </c>
      <c r="J10044">
        <v>2725.27</v>
      </c>
      <c r="M10044">
        <v>2725.27</v>
      </c>
      <c r="N10044">
        <f t="shared" si="156"/>
        <v>0</v>
      </c>
    </row>
    <row r="10045" spans="1:14" x14ac:dyDescent="0.2">
      <c r="A10045" t="s">
        <v>10295</v>
      </c>
      <c r="B10045" t="s">
        <v>35428</v>
      </c>
      <c r="I10045" t="s">
        <v>5</v>
      </c>
      <c r="J10045">
        <v>3485.17</v>
      </c>
      <c r="M10045">
        <v>3485.17</v>
      </c>
      <c r="N10045">
        <f t="shared" si="156"/>
        <v>0</v>
      </c>
    </row>
    <row r="10046" spans="1:14" x14ac:dyDescent="0.2">
      <c r="A10046" t="s">
        <v>10296</v>
      </c>
      <c r="B10046" t="s">
        <v>35428</v>
      </c>
      <c r="I10046" t="s">
        <v>5</v>
      </c>
      <c r="J10046">
        <v>3203.55</v>
      </c>
      <c r="M10046">
        <v>3203.55</v>
      </c>
      <c r="N10046">
        <f t="shared" si="156"/>
        <v>0</v>
      </c>
    </row>
    <row r="10047" spans="1:14" x14ac:dyDescent="0.2">
      <c r="A10047" t="s">
        <v>10297</v>
      </c>
      <c r="B10047" t="s">
        <v>35429</v>
      </c>
      <c r="I10047" t="s">
        <v>5</v>
      </c>
      <c r="J10047">
        <v>4212.96</v>
      </c>
      <c r="M10047">
        <v>4212.96</v>
      </c>
      <c r="N10047">
        <f t="shared" si="156"/>
        <v>0</v>
      </c>
    </row>
    <row r="10048" spans="1:14" x14ac:dyDescent="0.2">
      <c r="A10048" t="s">
        <v>10298</v>
      </c>
      <c r="B10048" t="s">
        <v>35429</v>
      </c>
      <c r="I10048" t="s">
        <v>5</v>
      </c>
      <c r="J10048">
        <v>3834.18</v>
      </c>
      <c r="M10048">
        <v>3834.18</v>
      </c>
      <c r="N10048">
        <f t="shared" si="156"/>
        <v>0</v>
      </c>
    </row>
    <row r="10049" spans="1:14" x14ac:dyDescent="0.2">
      <c r="A10049" t="s">
        <v>10299</v>
      </c>
      <c r="B10049" t="s">
        <v>35430</v>
      </c>
      <c r="I10049" t="s">
        <v>5</v>
      </c>
      <c r="J10049">
        <v>5040.2</v>
      </c>
      <c r="M10049">
        <v>5040.2</v>
      </c>
      <c r="N10049">
        <f t="shared" si="156"/>
        <v>0</v>
      </c>
    </row>
    <row r="10050" spans="1:14" x14ac:dyDescent="0.2">
      <c r="A10050" t="s">
        <v>10300</v>
      </c>
      <c r="B10050" t="s">
        <v>35430</v>
      </c>
      <c r="I10050" t="s">
        <v>5</v>
      </c>
      <c r="J10050">
        <v>4550.9399999999996</v>
      </c>
      <c r="M10050">
        <v>4550.9399999999996</v>
      </c>
      <c r="N10050">
        <f t="shared" si="156"/>
        <v>0</v>
      </c>
    </row>
    <row r="10051" spans="1:14" x14ac:dyDescent="0.2">
      <c r="A10051" t="s">
        <v>10301</v>
      </c>
      <c r="B10051" t="s">
        <v>35431</v>
      </c>
      <c r="I10051" t="s">
        <v>5</v>
      </c>
      <c r="J10051">
        <v>925.14</v>
      </c>
      <c r="M10051">
        <v>925.14</v>
      </c>
      <c r="N10051">
        <f t="shared" si="156"/>
        <v>0</v>
      </c>
    </row>
    <row r="10052" spans="1:14" x14ac:dyDescent="0.2">
      <c r="A10052" t="s">
        <v>10302</v>
      </c>
      <c r="B10052" t="s">
        <v>35431</v>
      </c>
      <c r="I10052" t="s">
        <v>5</v>
      </c>
      <c r="J10052">
        <v>832.97</v>
      </c>
      <c r="M10052">
        <v>832.97</v>
      </c>
      <c r="N10052">
        <f t="shared" ref="N10052:N10115" si="157">J10052-M10052</f>
        <v>0</v>
      </c>
    </row>
    <row r="10053" spans="1:14" x14ac:dyDescent="0.2">
      <c r="A10053" t="s">
        <v>10303</v>
      </c>
      <c r="B10053" t="s">
        <v>35432</v>
      </c>
      <c r="I10053" t="s">
        <v>5</v>
      </c>
      <c r="J10053">
        <v>1079.4000000000001</v>
      </c>
      <c r="M10053">
        <v>1079.4000000000001</v>
      </c>
      <c r="N10053">
        <f t="shared" si="157"/>
        <v>0</v>
      </c>
    </row>
    <row r="10054" spans="1:14" x14ac:dyDescent="0.2">
      <c r="A10054" t="s">
        <v>10304</v>
      </c>
      <c r="B10054" t="s">
        <v>35432</v>
      </c>
      <c r="I10054" t="s">
        <v>5</v>
      </c>
      <c r="J10054">
        <v>971.84</v>
      </c>
      <c r="M10054">
        <v>971.84</v>
      </c>
      <c r="N10054">
        <f t="shared" si="157"/>
        <v>0</v>
      </c>
    </row>
    <row r="10055" spans="1:14" x14ac:dyDescent="0.2">
      <c r="A10055" t="s">
        <v>10305</v>
      </c>
      <c r="B10055" t="s">
        <v>35433</v>
      </c>
      <c r="I10055" t="s">
        <v>5</v>
      </c>
      <c r="J10055">
        <v>1454.54</v>
      </c>
      <c r="M10055">
        <v>1454.54</v>
      </c>
      <c r="N10055">
        <f t="shared" si="157"/>
        <v>0</v>
      </c>
    </row>
    <row r="10056" spans="1:14" x14ac:dyDescent="0.2">
      <c r="A10056" t="s">
        <v>10306</v>
      </c>
      <c r="B10056" t="s">
        <v>35433</v>
      </c>
      <c r="I10056" t="s">
        <v>5</v>
      </c>
      <c r="J10056">
        <v>1296.9100000000001</v>
      </c>
      <c r="M10056">
        <v>1296.9100000000001</v>
      </c>
      <c r="N10056">
        <f t="shared" si="157"/>
        <v>0</v>
      </c>
    </row>
    <row r="10057" spans="1:14" x14ac:dyDescent="0.2">
      <c r="A10057" t="s">
        <v>10307</v>
      </c>
      <c r="B10057" t="s">
        <v>35434</v>
      </c>
      <c r="I10057" t="s">
        <v>5</v>
      </c>
      <c r="J10057">
        <v>2583.31</v>
      </c>
      <c r="M10057">
        <v>2583.31</v>
      </c>
      <c r="N10057">
        <f t="shared" si="157"/>
        <v>0</v>
      </c>
    </row>
    <row r="10058" spans="1:14" x14ac:dyDescent="0.2">
      <c r="A10058" t="s">
        <v>10308</v>
      </c>
      <c r="B10058" t="s">
        <v>35434</v>
      </c>
      <c r="I10058" t="s">
        <v>5</v>
      </c>
      <c r="J10058">
        <v>2352.62</v>
      </c>
      <c r="M10058">
        <v>2352.62</v>
      </c>
      <c r="N10058">
        <f t="shared" si="157"/>
        <v>0</v>
      </c>
    </row>
    <row r="10059" spans="1:14" x14ac:dyDescent="0.2">
      <c r="A10059" t="s">
        <v>10309</v>
      </c>
      <c r="B10059" t="s">
        <v>35435</v>
      </c>
      <c r="I10059" t="s">
        <v>5</v>
      </c>
      <c r="J10059">
        <v>3064.35</v>
      </c>
      <c r="M10059">
        <v>3064.35</v>
      </c>
      <c r="N10059">
        <f t="shared" si="157"/>
        <v>0</v>
      </c>
    </row>
    <row r="10060" spans="1:14" x14ac:dyDescent="0.2">
      <c r="A10060" t="s">
        <v>10310</v>
      </c>
      <c r="B10060" t="s">
        <v>35435</v>
      </c>
      <c r="I10060" t="s">
        <v>5</v>
      </c>
      <c r="J10060">
        <v>2795.14</v>
      </c>
      <c r="M10060">
        <v>2795.14</v>
      </c>
      <c r="N10060">
        <f t="shared" si="157"/>
        <v>0</v>
      </c>
    </row>
    <row r="10061" spans="1:14" x14ac:dyDescent="0.2">
      <c r="A10061" t="s">
        <v>10311</v>
      </c>
      <c r="B10061" t="s">
        <v>35436</v>
      </c>
      <c r="I10061" t="s">
        <v>5</v>
      </c>
      <c r="J10061">
        <v>3573.04</v>
      </c>
      <c r="M10061">
        <v>3573.04</v>
      </c>
      <c r="N10061">
        <f t="shared" si="157"/>
        <v>0</v>
      </c>
    </row>
    <row r="10062" spans="1:14" x14ac:dyDescent="0.2">
      <c r="A10062" t="s">
        <v>10312</v>
      </c>
      <c r="B10062" t="s">
        <v>35436</v>
      </c>
      <c r="I10062" t="s">
        <v>5</v>
      </c>
      <c r="J10062">
        <v>3279.69</v>
      </c>
      <c r="M10062">
        <v>3279.69</v>
      </c>
      <c r="N10062">
        <f t="shared" si="157"/>
        <v>0</v>
      </c>
    </row>
    <row r="10063" spans="1:14" x14ac:dyDescent="0.2">
      <c r="A10063" t="s">
        <v>10313</v>
      </c>
      <c r="B10063" t="s">
        <v>35437</v>
      </c>
      <c r="I10063" t="s">
        <v>5</v>
      </c>
      <c r="J10063">
        <v>4331.1499999999996</v>
      </c>
      <c r="M10063">
        <v>4331.1499999999996</v>
      </c>
      <c r="N10063">
        <f t="shared" si="157"/>
        <v>0</v>
      </c>
    </row>
    <row r="10064" spans="1:14" x14ac:dyDescent="0.2">
      <c r="A10064" t="s">
        <v>10314</v>
      </c>
      <c r="B10064" t="s">
        <v>35437</v>
      </c>
      <c r="I10064" t="s">
        <v>5</v>
      </c>
      <c r="J10064">
        <v>3936.6</v>
      </c>
      <c r="M10064">
        <v>3936.6</v>
      </c>
      <c r="N10064">
        <f t="shared" si="157"/>
        <v>0</v>
      </c>
    </row>
    <row r="10065" spans="1:14" x14ac:dyDescent="0.2">
      <c r="A10065" t="s">
        <v>10315</v>
      </c>
      <c r="B10065" t="s">
        <v>35438</v>
      </c>
      <c r="I10065" t="s">
        <v>5</v>
      </c>
      <c r="J10065">
        <v>5192.87</v>
      </c>
      <c r="M10065">
        <v>5192.87</v>
      </c>
      <c r="N10065">
        <f t="shared" si="157"/>
        <v>0</v>
      </c>
    </row>
    <row r="10066" spans="1:14" x14ac:dyDescent="0.2">
      <c r="A10066" t="s">
        <v>10316</v>
      </c>
      <c r="B10066" t="s">
        <v>35438</v>
      </c>
      <c r="I10066" t="s">
        <v>5</v>
      </c>
      <c r="J10066">
        <v>4683.22</v>
      </c>
      <c r="M10066">
        <v>4683.22</v>
      </c>
      <c r="N10066">
        <f t="shared" si="157"/>
        <v>0</v>
      </c>
    </row>
    <row r="10067" spans="1:14" x14ac:dyDescent="0.2">
      <c r="A10067" t="s">
        <v>10317</v>
      </c>
      <c r="B10067" t="s">
        <v>35439</v>
      </c>
      <c r="I10067" t="s">
        <v>20</v>
      </c>
      <c r="J10067">
        <v>342</v>
      </c>
      <c r="M10067">
        <v>342</v>
      </c>
      <c r="N10067">
        <f t="shared" si="157"/>
        <v>0</v>
      </c>
    </row>
    <row r="10068" spans="1:14" x14ac:dyDescent="0.2">
      <c r="A10068" t="s">
        <v>10318</v>
      </c>
      <c r="B10068" t="s">
        <v>35439</v>
      </c>
      <c r="I10068" t="s">
        <v>20</v>
      </c>
      <c r="J10068">
        <v>342</v>
      </c>
      <c r="M10068">
        <v>342</v>
      </c>
      <c r="N10068">
        <f t="shared" si="157"/>
        <v>0</v>
      </c>
    </row>
    <row r="10069" spans="1:14" x14ac:dyDescent="0.2">
      <c r="A10069" t="s">
        <v>10319</v>
      </c>
      <c r="B10069" t="s">
        <v>35440</v>
      </c>
      <c r="I10069" t="s">
        <v>20</v>
      </c>
      <c r="J10069">
        <v>360</v>
      </c>
      <c r="M10069">
        <v>360</v>
      </c>
      <c r="N10069">
        <f t="shared" si="157"/>
        <v>0</v>
      </c>
    </row>
    <row r="10070" spans="1:14" x14ac:dyDescent="0.2">
      <c r="A10070" t="s">
        <v>10320</v>
      </c>
      <c r="B10070" t="s">
        <v>35440</v>
      </c>
      <c r="I10070" t="s">
        <v>20</v>
      </c>
      <c r="J10070">
        <v>360</v>
      </c>
      <c r="M10070">
        <v>360</v>
      </c>
      <c r="N10070">
        <f t="shared" si="157"/>
        <v>0</v>
      </c>
    </row>
    <row r="10071" spans="1:14" x14ac:dyDescent="0.2">
      <c r="A10071" t="s">
        <v>10321</v>
      </c>
      <c r="B10071" t="s">
        <v>35441</v>
      </c>
      <c r="I10071" t="s">
        <v>20</v>
      </c>
      <c r="J10071">
        <v>370</v>
      </c>
      <c r="M10071">
        <v>370</v>
      </c>
      <c r="N10071">
        <f t="shared" si="157"/>
        <v>0</v>
      </c>
    </row>
    <row r="10072" spans="1:14" x14ac:dyDescent="0.2">
      <c r="A10072" t="s">
        <v>10322</v>
      </c>
      <c r="B10072" t="s">
        <v>35441</v>
      </c>
      <c r="I10072" t="s">
        <v>20</v>
      </c>
      <c r="J10072">
        <v>370</v>
      </c>
      <c r="M10072">
        <v>370</v>
      </c>
      <c r="N10072">
        <f t="shared" si="157"/>
        <v>0</v>
      </c>
    </row>
    <row r="10073" spans="1:14" x14ac:dyDescent="0.2">
      <c r="A10073" t="s">
        <v>10323</v>
      </c>
      <c r="B10073" t="s">
        <v>35442</v>
      </c>
      <c r="I10073" t="s">
        <v>20</v>
      </c>
      <c r="J10073">
        <v>390</v>
      </c>
      <c r="M10073">
        <v>390</v>
      </c>
      <c r="N10073">
        <f t="shared" si="157"/>
        <v>0</v>
      </c>
    </row>
    <row r="10074" spans="1:14" x14ac:dyDescent="0.2">
      <c r="A10074" t="s">
        <v>10324</v>
      </c>
      <c r="B10074" t="s">
        <v>35442</v>
      </c>
      <c r="I10074" t="s">
        <v>20</v>
      </c>
      <c r="J10074">
        <v>390</v>
      </c>
      <c r="M10074">
        <v>390</v>
      </c>
      <c r="N10074">
        <f t="shared" si="157"/>
        <v>0</v>
      </c>
    </row>
    <row r="10075" spans="1:14" x14ac:dyDescent="0.2">
      <c r="A10075" t="s">
        <v>10325</v>
      </c>
      <c r="B10075" t="s">
        <v>35443</v>
      </c>
      <c r="I10075" t="s">
        <v>20</v>
      </c>
      <c r="J10075">
        <v>410</v>
      </c>
      <c r="M10075">
        <v>410</v>
      </c>
      <c r="N10075">
        <f t="shared" si="157"/>
        <v>0</v>
      </c>
    </row>
    <row r="10076" spans="1:14" x14ac:dyDescent="0.2">
      <c r="A10076" t="s">
        <v>10326</v>
      </c>
      <c r="B10076" t="s">
        <v>35443</v>
      </c>
      <c r="I10076" t="s">
        <v>20</v>
      </c>
      <c r="J10076">
        <v>410</v>
      </c>
      <c r="M10076">
        <v>410</v>
      </c>
      <c r="N10076">
        <f t="shared" si="157"/>
        <v>0</v>
      </c>
    </row>
    <row r="10077" spans="1:14" x14ac:dyDescent="0.2">
      <c r="A10077" t="s">
        <v>10327</v>
      </c>
      <c r="B10077" t="s">
        <v>35444</v>
      </c>
      <c r="I10077" t="s">
        <v>20</v>
      </c>
      <c r="J10077">
        <v>425</v>
      </c>
      <c r="M10077">
        <v>425</v>
      </c>
      <c r="N10077">
        <f t="shared" si="157"/>
        <v>0</v>
      </c>
    </row>
    <row r="10078" spans="1:14" x14ac:dyDescent="0.2">
      <c r="A10078" t="s">
        <v>10328</v>
      </c>
      <c r="B10078" t="s">
        <v>35444</v>
      </c>
      <c r="I10078" t="s">
        <v>20</v>
      </c>
      <c r="J10078">
        <v>425</v>
      </c>
      <c r="M10078">
        <v>425</v>
      </c>
      <c r="N10078">
        <f t="shared" si="157"/>
        <v>0</v>
      </c>
    </row>
    <row r="10079" spans="1:14" x14ac:dyDescent="0.2">
      <c r="A10079" t="s">
        <v>10329</v>
      </c>
      <c r="B10079" t="s">
        <v>35445</v>
      </c>
      <c r="I10079" t="s">
        <v>20</v>
      </c>
      <c r="J10079">
        <v>450</v>
      </c>
      <c r="M10079">
        <v>450</v>
      </c>
      <c r="N10079">
        <f t="shared" si="157"/>
        <v>0</v>
      </c>
    </row>
    <row r="10080" spans="1:14" x14ac:dyDescent="0.2">
      <c r="A10080" t="s">
        <v>10330</v>
      </c>
      <c r="B10080" t="s">
        <v>35445</v>
      </c>
      <c r="I10080" t="s">
        <v>20</v>
      </c>
      <c r="J10080">
        <v>450</v>
      </c>
      <c r="M10080">
        <v>450</v>
      </c>
      <c r="N10080">
        <f t="shared" si="157"/>
        <v>0</v>
      </c>
    </row>
    <row r="10081" spans="1:14" x14ac:dyDescent="0.2">
      <c r="A10081" t="s">
        <v>10331</v>
      </c>
      <c r="B10081" t="s">
        <v>35446</v>
      </c>
      <c r="I10081" t="s">
        <v>20</v>
      </c>
      <c r="J10081">
        <v>409.18</v>
      </c>
      <c r="M10081">
        <v>409.18</v>
      </c>
      <c r="N10081">
        <f t="shared" si="157"/>
        <v>0</v>
      </c>
    </row>
    <row r="10082" spans="1:14" x14ac:dyDescent="0.2">
      <c r="A10082" t="s">
        <v>10332</v>
      </c>
      <c r="B10082" t="s">
        <v>35446</v>
      </c>
      <c r="I10082" t="s">
        <v>20</v>
      </c>
      <c r="J10082">
        <v>409.18</v>
      </c>
      <c r="M10082">
        <v>409.18</v>
      </c>
      <c r="N10082">
        <f t="shared" si="157"/>
        <v>0</v>
      </c>
    </row>
    <row r="10083" spans="1:14" x14ac:dyDescent="0.2">
      <c r="A10083" t="s">
        <v>22158</v>
      </c>
      <c r="B10083" t="s">
        <v>35447</v>
      </c>
      <c r="I10083" t="s">
        <v>20</v>
      </c>
      <c r="J10083">
        <v>622.63</v>
      </c>
      <c r="M10083">
        <v>622.63</v>
      </c>
      <c r="N10083">
        <f t="shared" si="157"/>
        <v>0</v>
      </c>
    </row>
    <row r="10084" spans="1:14" x14ac:dyDescent="0.2">
      <c r="A10084" t="s">
        <v>22159</v>
      </c>
      <c r="B10084" t="s">
        <v>35447</v>
      </c>
      <c r="I10084" t="s">
        <v>20</v>
      </c>
      <c r="J10084">
        <v>598.57000000000005</v>
      </c>
      <c r="M10084">
        <v>598.57000000000005</v>
      </c>
      <c r="N10084">
        <f t="shared" si="157"/>
        <v>0</v>
      </c>
    </row>
    <row r="10085" spans="1:14" x14ac:dyDescent="0.2">
      <c r="A10085" t="s">
        <v>10333</v>
      </c>
      <c r="B10085" t="s">
        <v>35448</v>
      </c>
      <c r="I10085" t="s">
        <v>20</v>
      </c>
      <c r="J10085">
        <v>671.57</v>
      </c>
      <c r="M10085">
        <v>671.57</v>
      </c>
      <c r="N10085">
        <f t="shared" si="157"/>
        <v>0</v>
      </c>
    </row>
    <row r="10086" spans="1:14" x14ac:dyDescent="0.2">
      <c r="A10086" t="s">
        <v>10334</v>
      </c>
      <c r="B10086" t="s">
        <v>35448</v>
      </c>
      <c r="I10086" t="s">
        <v>20</v>
      </c>
      <c r="J10086">
        <v>647.51</v>
      </c>
      <c r="M10086">
        <v>647.51</v>
      </c>
      <c r="N10086">
        <f t="shared" si="157"/>
        <v>0</v>
      </c>
    </row>
    <row r="10087" spans="1:14" x14ac:dyDescent="0.2">
      <c r="A10087" t="s">
        <v>10335</v>
      </c>
      <c r="B10087" t="s">
        <v>35449</v>
      </c>
      <c r="I10087" t="s">
        <v>20</v>
      </c>
      <c r="J10087">
        <v>707.22</v>
      </c>
      <c r="M10087">
        <v>707.22</v>
      </c>
      <c r="N10087">
        <f t="shared" si="157"/>
        <v>0</v>
      </c>
    </row>
    <row r="10088" spans="1:14" x14ac:dyDescent="0.2">
      <c r="A10088" t="s">
        <v>10336</v>
      </c>
      <c r="B10088" t="s">
        <v>35449</v>
      </c>
      <c r="I10088" t="s">
        <v>20</v>
      </c>
      <c r="J10088">
        <v>683.16</v>
      </c>
      <c r="M10088">
        <v>683.16</v>
      </c>
      <c r="N10088">
        <f t="shared" si="157"/>
        <v>0</v>
      </c>
    </row>
    <row r="10089" spans="1:14" x14ac:dyDescent="0.2">
      <c r="A10089" t="s">
        <v>10337</v>
      </c>
      <c r="B10089" t="s">
        <v>35450</v>
      </c>
      <c r="I10089" t="s">
        <v>20</v>
      </c>
      <c r="J10089">
        <v>738.68</v>
      </c>
      <c r="M10089">
        <v>738.68</v>
      </c>
      <c r="N10089">
        <f t="shared" si="157"/>
        <v>0</v>
      </c>
    </row>
    <row r="10090" spans="1:14" x14ac:dyDescent="0.2">
      <c r="A10090" t="s">
        <v>10338</v>
      </c>
      <c r="B10090" t="s">
        <v>35450</v>
      </c>
      <c r="I10090" t="s">
        <v>20</v>
      </c>
      <c r="J10090">
        <v>714.62</v>
      </c>
      <c r="M10090">
        <v>714.62</v>
      </c>
      <c r="N10090">
        <f t="shared" si="157"/>
        <v>0</v>
      </c>
    </row>
    <row r="10091" spans="1:14" x14ac:dyDescent="0.2">
      <c r="A10091" t="s">
        <v>10339</v>
      </c>
      <c r="B10091" t="s">
        <v>10340</v>
      </c>
      <c r="I10091" t="s">
        <v>20</v>
      </c>
      <c r="J10091">
        <v>40</v>
      </c>
      <c r="M10091">
        <v>40</v>
      </c>
      <c r="N10091">
        <f t="shared" si="157"/>
        <v>0</v>
      </c>
    </row>
    <row r="10092" spans="1:14" x14ac:dyDescent="0.2">
      <c r="A10092" t="s">
        <v>10341</v>
      </c>
      <c r="B10092" t="s">
        <v>10340</v>
      </c>
      <c r="I10092" t="s">
        <v>20</v>
      </c>
      <c r="J10092">
        <v>40</v>
      </c>
      <c r="M10092">
        <v>40</v>
      </c>
      <c r="N10092">
        <f t="shared" si="157"/>
        <v>0</v>
      </c>
    </row>
    <row r="10093" spans="1:14" x14ac:dyDescent="0.2">
      <c r="A10093" t="s">
        <v>10342</v>
      </c>
      <c r="B10093" t="s">
        <v>35451</v>
      </c>
      <c r="I10093" t="s">
        <v>4</v>
      </c>
      <c r="J10093">
        <v>437.81</v>
      </c>
      <c r="M10093">
        <v>437.81</v>
      </c>
      <c r="N10093">
        <f t="shared" si="157"/>
        <v>0</v>
      </c>
    </row>
    <row r="10094" spans="1:14" x14ac:dyDescent="0.2">
      <c r="A10094" t="s">
        <v>10343</v>
      </c>
      <c r="B10094" t="s">
        <v>35451</v>
      </c>
      <c r="I10094" t="s">
        <v>4</v>
      </c>
      <c r="J10094">
        <v>426.29</v>
      </c>
      <c r="M10094">
        <v>426.29</v>
      </c>
      <c r="N10094">
        <f t="shared" si="157"/>
        <v>0</v>
      </c>
    </row>
    <row r="10095" spans="1:14" x14ac:dyDescent="0.2">
      <c r="A10095" t="s">
        <v>10344</v>
      </c>
      <c r="B10095" t="s">
        <v>35452</v>
      </c>
      <c r="I10095" t="s">
        <v>5</v>
      </c>
      <c r="J10095">
        <v>2275.9</v>
      </c>
      <c r="M10095">
        <v>2275.9</v>
      </c>
      <c r="N10095">
        <f t="shared" si="157"/>
        <v>0</v>
      </c>
    </row>
    <row r="10096" spans="1:14" x14ac:dyDescent="0.2">
      <c r="A10096" t="s">
        <v>10345</v>
      </c>
      <c r="B10096" t="s">
        <v>35452</v>
      </c>
      <c r="I10096" t="s">
        <v>5</v>
      </c>
      <c r="J10096">
        <v>2174.62</v>
      </c>
      <c r="M10096">
        <v>2174.62</v>
      </c>
      <c r="N10096">
        <f t="shared" si="157"/>
        <v>0</v>
      </c>
    </row>
    <row r="10097" spans="1:14" x14ac:dyDescent="0.2">
      <c r="A10097" t="s">
        <v>10346</v>
      </c>
      <c r="B10097" t="s">
        <v>35453</v>
      </c>
      <c r="I10097" t="s">
        <v>4</v>
      </c>
      <c r="J10097">
        <v>453.75</v>
      </c>
      <c r="M10097">
        <v>453.75</v>
      </c>
      <c r="N10097">
        <f t="shared" si="157"/>
        <v>0</v>
      </c>
    </row>
    <row r="10098" spans="1:14" x14ac:dyDescent="0.2">
      <c r="A10098" t="s">
        <v>10347</v>
      </c>
      <c r="B10098" t="s">
        <v>35453</v>
      </c>
      <c r="I10098" t="s">
        <v>4</v>
      </c>
      <c r="J10098">
        <v>442.23</v>
      </c>
      <c r="M10098">
        <v>442.23</v>
      </c>
      <c r="N10098">
        <f t="shared" si="157"/>
        <v>0</v>
      </c>
    </row>
    <row r="10099" spans="1:14" x14ac:dyDescent="0.2">
      <c r="A10099" t="s">
        <v>10348</v>
      </c>
      <c r="B10099" t="s">
        <v>35454</v>
      </c>
      <c r="I10099" t="s">
        <v>4</v>
      </c>
      <c r="J10099">
        <v>243.3</v>
      </c>
      <c r="M10099">
        <v>243.3</v>
      </c>
      <c r="N10099">
        <f t="shared" si="157"/>
        <v>0</v>
      </c>
    </row>
    <row r="10100" spans="1:14" x14ac:dyDescent="0.2">
      <c r="A10100" t="s">
        <v>10349</v>
      </c>
      <c r="B10100" t="s">
        <v>35454</v>
      </c>
      <c r="I10100" t="s">
        <v>4</v>
      </c>
      <c r="J10100">
        <v>237.91</v>
      </c>
      <c r="M10100">
        <v>237.91</v>
      </c>
      <c r="N10100">
        <f t="shared" si="157"/>
        <v>0</v>
      </c>
    </row>
    <row r="10101" spans="1:14" x14ac:dyDescent="0.2">
      <c r="A10101" t="s">
        <v>10350</v>
      </c>
      <c r="B10101" t="s">
        <v>35455</v>
      </c>
      <c r="I10101" t="s">
        <v>5</v>
      </c>
      <c r="J10101">
        <v>1738.54</v>
      </c>
      <c r="M10101">
        <v>1738.54</v>
      </c>
      <c r="N10101">
        <f t="shared" si="157"/>
        <v>0</v>
      </c>
    </row>
    <row r="10102" spans="1:14" x14ac:dyDescent="0.2">
      <c r="A10102" t="s">
        <v>10351</v>
      </c>
      <c r="B10102" t="s">
        <v>35455</v>
      </c>
      <c r="I10102" t="s">
        <v>5</v>
      </c>
      <c r="J10102">
        <v>1637.26</v>
      </c>
      <c r="M10102">
        <v>1637.26</v>
      </c>
      <c r="N10102">
        <f t="shared" si="157"/>
        <v>0</v>
      </c>
    </row>
    <row r="10103" spans="1:14" x14ac:dyDescent="0.2">
      <c r="A10103" t="s">
        <v>10352</v>
      </c>
      <c r="B10103" t="s">
        <v>35456</v>
      </c>
      <c r="I10103" t="s">
        <v>5</v>
      </c>
      <c r="J10103">
        <v>428.76</v>
      </c>
      <c r="M10103">
        <v>428.76</v>
      </c>
      <c r="N10103">
        <f t="shared" si="157"/>
        <v>0</v>
      </c>
    </row>
    <row r="10104" spans="1:14" x14ac:dyDescent="0.2">
      <c r="A10104" t="s">
        <v>10353</v>
      </c>
      <c r="B10104" t="s">
        <v>35456</v>
      </c>
      <c r="I10104" t="s">
        <v>5</v>
      </c>
      <c r="J10104">
        <v>390.35</v>
      </c>
      <c r="M10104">
        <v>390.35</v>
      </c>
      <c r="N10104">
        <f t="shared" si="157"/>
        <v>0</v>
      </c>
    </row>
    <row r="10105" spans="1:14" x14ac:dyDescent="0.2">
      <c r="A10105" t="s">
        <v>10354</v>
      </c>
      <c r="B10105" t="s">
        <v>35457</v>
      </c>
      <c r="I10105" t="s">
        <v>20</v>
      </c>
      <c r="J10105">
        <v>421.94</v>
      </c>
      <c r="M10105">
        <v>421.94</v>
      </c>
      <c r="N10105">
        <f t="shared" si="157"/>
        <v>0</v>
      </c>
    </row>
    <row r="10106" spans="1:14" x14ac:dyDescent="0.2">
      <c r="A10106" t="s">
        <v>10355</v>
      </c>
      <c r="B10106" t="s">
        <v>35457</v>
      </c>
      <c r="I10106" t="s">
        <v>20</v>
      </c>
      <c r="J10106">
        <v>411.37</v>
      </c>
      <c r="M10106">
        <v>411.37</v>
      </c>
      <c r="N10106">
        <f t="shared" si="157"/>
        <v>0</v>
      </c>
    </row>
    <row r="10107" spans="1:14" x14ac:dyDescent="0.2">
      <c r="A10107" t="s">
        <v>10356</v>
      </c>
      <c r="B10107" t="s">
        <v>35458</v>
      </c>
      <c r="I10107" t="s">
        <v>20</v>
      </c>
      <c r="J10107">
        <v>439.94</v>
      </c>
      <c r="M10107">
        <v>439.94</v>
      </c>
      <c r="N10107">
        <f t="shared" si="157"/>
        <v>0</v>
      </c>
    </row>
    <row r="10108" spans="1:14" x14ac:dyDescent="0.2">
      <c r="A10108" t="s">
        <v>10357</v>
      </c>
      <c r="B10108" t="s">
        <v>35458</v>
      </c>
      <c r="I10108" t="s">
        <v>20</v>
      </c>
      <c r="J10108">
        <v>429.37</v>
      </c>
      <c r="M10108">
        <v>429.37</v>
      </c>
      <c r="N10108">
        <f t="shared" si="157"/>
        <v>0</v>
      </c>
    </row>
    <row r="10109" spans="1:14" x14ac:dyDescent="0.2">
      <c r="A10109" t="s">
        <v>10358</v>
      </c>
      <c r="B10109" t="s">
        <v>35459</v>
      </c>
      <c r="I10109" t="s">
        <v>20</v>
      </c>
      <c r="J10109">
        <v>449.94</v>
      </c>
      <c r="M10109">
        <v>449.94</v>
      </c>
      <c r="N10109">
        <f t="shared" si="157"/>
        <v>0</v>
      </c>
    </row>
    <row r="10110" spans="1:14" x14ac:dyDescent="0.2">
      <c r="A10110" t="s">
        <v>10359</v>
      </c>
      <c r="B10110" t="s">
        <v>35459</v>
      </c>
      <c r="I10110" t="s">
        <v>20</v>
      </c>
      <c r="J10110">
        <v>439.37</v>
      </c>
      <c r="M10110">
        <v>439.37</v>
      </c>
      <c r="N10110">
        <f t="shared" si="157"/>
        <v>0</v>
      </c>
    </row>
    <row r="10111" spans="1:14" x14ac:dyDescent="0.2">
      <c r="A10111" t="s">
        <v>10360</v>
      </c>
      <c r="B10111" t="s">
        <v>35460</v>
      </c>
      <c r="I10111" t="s">
        <v>20</v>
      </c>
      <c r="J10111">
        <v>469.94</v>
      </c>
      <c r="M10111">
        <v>469.94</v>
      </c>
      <c r="N10111">
        <f t="shared" si="157"/>
        <v>0</v>
      </c>
    </row>
    <row r="10112" spans="1:14" x14ac:dyDescent="0.2">
      <c r="A10112" t="s">
        <v>10361</v>
      </c>
      <c r="B10112" t="s">
        <v>35460</v>
      </c>
      <c r="I10112" t="s">
        <v>20</v>
      </c>
      <c r="J10112">
        <v>459.37</v>
      </c>
      <c r="M10112">
        <v>459.37</v>
      </c>
      <c r="N10112">
        <f t="shared" si="157"/>
        <v>0</v>
      </c>
    </row>
    <row r="10113" spans="1:14" x14ac:dyDescent="0.2">
      <c r="A10113" t="s">
        <v>10362</v>
      </c>
      <c r="B10113" t="s">
        <v>35461</v>
      </c>
      <c r="I10113" t="s">
        <v>20</v>
      </c>
      <c r="J10113">
        <v>489.94</v>
      </c>
      <c r="M10113">
        <v>489.94</v>
      </c>
      <c r="N10113">
        <f t="shared" si="157"/>
        <v>0</v>
      </c>
    </row>
    <row r="10114" spans="1:14" x14ac:dyDescent="0.2">
      <c r="A10114" t="s">
        <v>10363</v>
      </c>
      <c r="B10114" t="s">
        <v>35461</v>
      </c>
      <c r="I10114" t="s">
        <v>20</v>
      </c>
      <c r="J10114">
        <v>479.37</v>
      </c>
      <c r="M10114">
        <v>479.37</v>
      </c>
      <c r="N10114">
        <f t="shared" si="157"/>
        <v>0</v>
      </c>
    </row>
    <row r="10115" spans="1:14" x14ac:dyDescent="0.2">
      <c r="A10115" t="s">
        <v>10364</v>
      </c>
      <c r="B10115" t="s">
        <v>35462</v>
      </c>
      <c r="I10115" t="s">
        <v>20</v>
      </c>
      <c r="J10115">
        <v>504.94</v>
      </c>
      <c r="M10115">
        <v>504.94</v>
      </c>
      <c r="N10115">
        <f t="shared" si="157"/>
        <v>0</v>
      </c>
    </row>
    <row r="10116" spans="1:14" x14ac:dyDescent="0.2">
      <c r="A10116" t="s">
        <v>10365</v>
      </c>
      <c r="B10116" t="s">
        <v>35462</v>
      </c>
      <c r="I10116" t="s">
        <v>20</v>
      </c>
      <c r="J10116">
        <v>494.37</v>
      </c>
      <c r="M10116">
        <v>494.37</v>
      </c>
      <c r="N10116">
        <f t="shared" ref="N10116:N10179" si="158">J10116-M10116</f>
        <v>0</v>
      </c>
    </row>
    <row r="10117" spans="1:14" x14ac:dyDescent="0.2">
      <c r="A10117" t="s">
        <v>10366</v>
      </c>
      <c r="B10117" t="s">
        <v>35463</v>
      </c>
      <c r="I10117" t="s">
        <v>20</v>
      </c>
      <c r="J10117">
        <v>529.94000000000005</v>
      </c>
      <c r="M10117">
        <v>529.94000000000005</v>
      </c>
      <c r="N10117">
        <f t="shared" si="158"/>
        <v>0</v>
      </c>
    </row>
    <row r="10118" spans="1:14" x14ac:dyDescent="0.2">
      <c r="A10118" t="s">
        <v>10367</v>
      </c>
      <c r="B10118" t="s">
        <v>35463</v>
      </c>
      <c r="I10118" t="s">
        <v>20</v>
      </c>
      <c r="J10118">
        <v>519.37</v>
      </c>
      <c r="M10118">
        <v>519.37</v>
      </c>
      <c r="N10118">
        <f t="shared" si="158"/>
        <v>0</v>
      </c>
    </row>
    <row r="10119" spans="1:14" x14ac:dyDescent="0.2">
      <c r="A10119" t="s">
        <v>10368</v>
      </c>
      <c r="B10119" t="s">
        <v>35464</v>
      </c>
      <c r="I10119" t="s">
        <v>3</v>
      </c>
      <c r="J10119">
        <v>194.4</v>
      </c>
      <c r="M10119">
        <v>194.4</v>
      </c>
      <c r="N10119">
        <f t="shared" si="158"/>
        <v>0</v>
      </c>
    </row>
    <row r="10120" spans="1:14" x14ac:dyDescent="0.2">
      <c r="A10120" t="s">
        <v>10369</v>
      </c>
      <c r="B10120" t="s">
        <v>35464</v>
      </c>
      <c r="I10120" t="s">
        <v>3</v>
      </c>
      <c r="J10120">
        <v>187.67</v>
      </c>
      <c r="M10120">
        <v>187.67</v>
      </c>
      <c r="N10120">
        <f t="shared" si="158"/>
        <v>0</v>
      </c>
    </row>
    <row r="10121" spans="1:14" x14ac:dyDescent="0.2">
      <c r="A10121" t="s">
        <v>10370</v>
      </c>
      <c r="B10121" t="s">
        <v>35465</v>
      </c>
      <c r="I10121" t="s">
        <v>3</v>
      </c>
      <c r="J10121">
        <v>206.85</v>
      </c>
      <c r="M10121">
        <v>206.85</v>
      </c>
      <c r="N10121">
        <f t="shared" si="158"/>
        <v>0</v>
      </c>
    </row>
    <row r="10122" spans="1:14" x14ac:dyDescent="0.2">
      <c r="A10122" t="s">
        <v>10371</v>
      </c>
      <c r="B10122" t="s">
        <v>35465</v>
      </c>
      <c r="I10122" t="s">
        <v>3</v>
      </c>
      <c r="J10122">
        <v>199.64</v>
      </c>
      <c r="M10122">
        <v>199.64</v>
      </c>
      <c r="N10122">
        <f t="shared" si="158"/>
        <v>0</v>
      </c>
    </row>
    <row r="10123" spans="1:14" x14ac:dyDescent="0.2">
      <c r="A10123" t="s">
        <v>10372</v>
      </c>
      <c r="B10123" t="s">
        <v>35466</v>
      </c>
      <c r="I10123" t="s">
        <v>3</v>
      </c>
      <c r="J10123">
        <v>219.3</v>
      </c>
      <c r="M10123">
        <v>219.3</v>
      </c>
      <c r="N10123">
        <f t="shared" si="158"/>
        <v>0</v>
      </c>
    </row>
    <row r="10124" spans="1:14" x14ac:dyDescent="0.2">
      <c r="A10124" t="s">
        <v>10373</v>
      </c>
      <c r="B10124" t="s">
        <v>35466</v>
      </c>
      <c r="I10124" t="s">
        <v>3</v>
      </c>
      <c r="J10124">
        <v>211.61</v>
      </c>
      <c r="M10124">
        <v>211.61</v>
      </c>
      <c r="N10124">
        <f t="shared" si="158"/>
        <v>0</v>
      </c>
    </row>
    <row r="10125" spans="1:14" x14ac:dyDescent="0.2">
      <c r="A10125" t="s">
        <v>10374</v>
      </c>
      <c r="B10125" t="s">
        <v>35467</v>
      </c>
      <c r="I10125" t="s">
        <v>10375</v>
      </c>
      <c r="J10125">
        <v>14.15</v>
      </c>
      <c r="M10125">
        <v>14.15</v>
      </c>
      <c r="N10125">
        <f t="shared" si="158"/>
        <v>0</v>
      </c>
    </row>
    <row r="10126" spans="1:14" x14ac:dyDescent="0.2">
      <c r="A10126" t="s">
        <v>10376</v>
      </c>
      <c r="B10126" t="s">
        <v>35467</v>
      </c>
      <c r="I10126" t="s">
        <v>10375</v>
      </c>
      <c r="J10126">
        <v>14.15</v>
      </c>
      <c r="M10126">
        <v>14.15</v>
      </c>
      <c r="N10126">
        <f t="shared" si="158"/>
        <v>0</v>
      </c>
    </row>
    <row r="10127" spans="1:14" x14ac:dyDescent="0.2">
      <c r="A10127" t="s">
        <v>10377</v>
      </c>
      <c r="B10127" t="s">
        <v>35468</v>
      </c>
      <c r="I10127" t="s">
        <v>3504</v>
      </c>
      <c r="J10127">
        <v>2.83</v>
      </c>
      <c r="M10127">
        <v>2.83</v>
      </c>
      <c r="N10127">
        <f t="shared" si="158"/>
        <v>0</v>
      </c>
    </row>
    <row r="10128" spans="1:14" x14ac:dyDescent="0.2">
      <c r="A10128" t="s">
        <v>10378</v>
      </c>
      <c r="B10128" t="s">
        <v>35468</v>
      </c>
      <c r="I10128" t="s">
        <v>3504</v>
      </c>
      <c r="J10128">
        <v>2.83</v>
      </c>
      <c r="M10128">
        <v>2.83</v>
      </c>
      <c r="N10128">
        <f t="shared" si="158"/>
        <v>0</v>
      </c>
    </row>
    <row r="10129" spans="1:14" x14ac:dyDescent="0.2">
      <c r="A10129" t="s">
        <v>10379</v>
      </c>
      <c r="B10129" t="s">
        <v>35469</v>
      </c>
      <c r="I10129" t="s">
        <v>10375</v>
      </c>
      <c r="J10129">
        <v>9.08</v>
      </c>
      <c r="M10129">
        <v>9.08</v>
      </c>
      <c r="N10129">
        <f t="shared" si="158"/>
        <v>0</v>
      </c>
    </row>
    <row r="10130" spans="1:14" x14ac:dyDescent="0.2">
      <c r="A10130" t="s">
        <v>10380</v>
      </c>
      <c r="B10130" t="s">
        <v>35469</v>
      </c>
      <c r="I10130" t="s">
        <v>10375</v>
      </c>
      <c r="J10130">
        <v>9.08</v>
      </c>
      <c r="M10130">
        <v>9.08</v>
      </c>
      <c r="N10130">
        <f t="shared" si="158"/>
        <v>0</v>
      </c>
    </row>
    <row r="10131" spans="1:14" x14ac:dyDescent="0.2">
      <c r="A10131" t="s">
        <v>10381</v>
      </c>
      <c r="B10131" t="s">
        <v>35470</v>
      </c>
      <c r="I10131" t="s">
        <v>20</v>
      </c>
      <c r="J10131">
        <v>22.4</v>
      </c>
      <c r="M10131">
        <v>22.4</v>
      </c>
      <c r="N10131">
        <f t="shared" si="158"/>
        <v>0</v>
      </c>
    </row>
    <row r="10132" spans="1:14" x14ac:dyDescent="0.2">
      <c r="A10132" t="s">
        <v>10382</v>
      </c>
      <c r="B10132" t="s">
        <v>35470</v>
      </c>
      <c r="I10132" t="s">
        <v>20</v>
      </c>
      <c r="J10132">
        <v>19.7</v>
      </c>
      <c r="M10132">
        <v>19.7</v>
      </c>
      <c r="N10132">
        <f t="shared" si="158"/>
        <v>0</v>
      </c>
    </row>
    <row r="10133" spans="1:14" x14ac:dyDescent="0.2">
      <c r="A10133" t="s">
        <v>10383</v>
      </c>
      <c r="B10133" t="s">
        <v>35471</v>
      </c>
      <c r="I10133" t="s">
        <v>4</v>
      </c>
      <c r="J10133">
        <v>5.21</v>
      </c>
      <c r="M10133">
        <v>5.21</v>
      </c>
      <c r="N10133">
        <f t="shared" si="158"/>
        <v>0</v>
      </c>
    </row>
    <row r="10134" spans="1:14" x14ac:dyDescent="0.2">
      <c r="A10134" t="s">
        <v>10384</v>
      </c>
      <c r="B10134" t="s">
        <v>35471</v>
      </c>
      <c r="I10134" t="s">
        <v>4</v>
      </c>
      <c r="J10134">
        <v>4.57</v>
      </c>
      <c r="M10134">
        <v>4.57</v>
      </c>
      <c r="N10134">
        <f t="shared" si="158"/>
        <v>0</v>
      </c>
    </row>
    <row r="10135" spans="1:14" x14ac:dyDescent="0.2">
      <c r="A10135" t="s">
        <v>10385</v>
      </c>
      <c r="B10135" t="s">
        <v>35472</v>
      </c>
      <c r="I10135" t="s">
        <v>20</v>
      </c>
      <c r="J10135">
        <v>12.67</v>
      </c>
      <c r="M10135">
        <v>12.67</v>
      </c>
      <c r="N10135">
        <f t="shared" si="158"/>
        <v>0</v>
      </c>
    </row>
    <row r="10136" spans="1:14" x14ac:dyDescent="0.2">
      <c r="A10136" t="s">
        <v>10386</v>
      </c>
      <c r="B10136" t="s">
        <v>35472</v>
      </c>
      <c r="I10136" t="s">
        <v>20</v>
      </c>
      <c r="J10136">
        <v>11.28</v>
      </c>
      <c r="M10136">
        <v>11.28</v>
      </c>
      <c r="N10136">
        <f t="shared" si="158"/>
        <v>0</v>
      </c>
    </row>
    <row r="10137" spans="1:14" x14ac:dyDescent="0.2">
      <c r="A10137" t="s">
        <v>10387</v>
      </c>
      <c r="B10137" t="s">
        <v>35473</v>
      </c>
      <c r="I10137" t="s">
        <v>4</v>
      </c>
      <c r="J10137">
        <v>19175.099999999999</v>
      </c>
      <c r="M10137">
        <v>19175.099999999999</v>
      </c>
      <c r="N10137">
        <f t="shared" si="158"/>
        <v>0</v>
      </c>
    </row>
    <row r="10138" spans="1:14" x14ac:dyDescent="0.2">
      <c r="A10138" t="s">
        <v>10388</v>
      </c>
      <c r="B10138" t="s">
        <v>35473</v>
      </c>
      <c r="I10138" t="s">
        <v>4</v>
      </c>
      <c r="J10138">
        <v>17611.310000000001</v>
      </c>
      <c r="M10138">
        <v>17611.310000000001</v>
      </c>
      <c r="N10138">
        <f t="shared" si="158"/>
        <v>0</v>
      </c>
    </row>
    <row r="10139" spans="1:14" x14ac:dyDescent="0.2">
      <c r="A10139" t="s">
        <v>10389</v>
      </c>
      <c r="B10139" t="s">
        <v>35474</v>
      </c>
      <c r="I10139" t="s">
        <v>4</v>
      </c>
      <c r="J10139">
        <v>36091.660000000003</v>
      </c>
      <c r="M10139">
        <v>36091.660000000003</v>
      </c>
      <c r="N10139">
        <f t="shared" si="158"/>
        <v>0</v>
      </c>
    </row>
    <row r="10140" spans="1:14" x14ac:dyDescent="0.2">
      <c r="A10140" t="s">
        <v>10390</v>
      </c>
      <c r="B10140" t="s">
        <v>35474</v>
      </c>
      <c r="I10140" t="s">
        <v>4</v>
      </c>
      <c r="J10140">
        <v>33333.699999999997</v>
      </c>
      <c r="M10140">
        <v>33333.699999999997</v>
      </c>
      <c r="N10140">
        <f t="shared" si="158"/>
        <v>0</v>
      </c>
    </row>
    <row r="10141" spans="1:14" x14ac:dyDescent="0.2">
      <c r="A10141" t="s">
        <v>10391</v>
      </c>
      <c r="B10141" t="s">
        <v>35475</v>
      </c>
      <c r="I10141" t="s">
        <v>4</v>
      </c>
      <c r="J10141">
        <v>21977</v>
      </c>
      <c r="M10141">
        <v>21977</v>
      </c>
      <c r="N10141">
        <f t="shared" si="158"/>
        <v>0</v>
      </c>
    </row>
    <row r="10142" spans="1:14" x14ac:dyDescent="0.2">
      <c r="A10142" t="s">
        <v>10392</v>
      </c>
      <c r="B10142" t="s">
        <v>35475</v>
      </c>
      <c r="I10142" t="s">
        <v>4</v>
      </c>
      <c r="J10142">
        <v>20134.86</v>
      </c>
      <c r="M10142">
        <v>20134.86</v>
      </c>
      <c r="N10142">
        <f t="shared" si="158"/>
        <v>0</v>
      </c>
    </row>
    <row r="10143" spans="1:14" x14ac:dyDescent="0.2">
      <c r="A10143" t="s">
        <v>10393</v>
      </c>
      <c r="B10143" t="s">
        <v>35476</v>
      </c>
      <c r="I10143" t="s">
        <v>4</v>
      </c>
      <c r="J10143">
        <v>41195.97</v>
      </c>
      <c r="M10143">
        <v>41195.97</v>
      </c>
      <c r="N10143">
        <f t="shared" si="158"/>
        <v>0</v>
      </c>
    </row>
    <row r="10144" spans="1:14" x14ac:dyDescent="0.2">
      <c r="A10144" t="s">
        <v>10394</v>
      </c>
      <c r="B10144" t="s">
        <v>35476</v>
      </c>
      <c r="I10144" t="s">
        <v>4</v>
      </c>
      <c r="J10144">
        <v>38146.550000000003</v>
      </c>
      <c r="M10144">
        <v>38146.550000000003</v>
      </c>
      <c r="N10144">
        <f t="shared" si="158"/>
        <v>0</v>
      </c>
    </row>
    <row r="10145" spans="1:14" x14ac:dyDescent="0.2">
      <c r="A10145" t="s">
        <v>10395</v>
      </c>
      <c r="B10145" t="s">
        <v>35477</v>
      </c>
      <c r="I10145" t="s">
        <v>4</v>
      </c>
      <c r="J10145">
        <v>46881.68</v>
      </c>
      <c r="M10145">
        <v>46881.68</v>
      </c>
      <c r="N10145">
        <f t="shared" si="158"/>
        <v>0</v>
      </c>
    </row>
    <row r="10146" spans="1:14" x14ac:dyDescent="0.2">
      <c r="A10146" t="s">
        <v>10396</v>
      </c>
      <c r="B10146" t="s">
        <v>35477</v>
      </c>
      <c r="I10146" t="s">
        <v>4</v>
      </c>
      <c r="J10146">
        <v>43265.279999999999</v>
      </c>
      <c r="M10146">
        <v>43265.279999999999</v>
      </c>
      <c r="N10146">
        <f t="shared" si="158"/>
        <v>0</v>
      </c>
    </row>
    <row r="10147" spans="1:14" x14ac:dyDescent="0.2">
      <c r="A10147" t="s">
        <v>10397</v>
      </c>
      <c r="B10147" t="s">
        <v>35478</v>
      </c>
      <c r="I10147" t="s">
        <v>4</v>
      </c>
      <c r="J10147">
        <v>40819.06</v>
      </c>
      <c r="M10147">
        <v>40819.06</v>
      </c>
      <c r="N10147">
        <f t="shared" si="158"/>
        <v>0</v>
      </c>
    </row>
    <row r="10148" spans="1:14" x14ac:dyDescent="0.2">
      <c r="A10148" t="s">
        <v>10398</v>
      </c>
      <c r="B10148" t="s">
        <v>35478</v>
      </c>
      <c r="I10148" t="s">
        <v>4</v>
      </c>
      <c r="J10148">
        <v>37634.400000000001</v>
      </c>
      <c r="M10148">
        <v>37634.400000000001</v>
      </c>
      <c r="N10148">
        <f t="shared" si="158"/>
        <v>0</v>
      </c>
    </row>
    <row r="10149" spans="1:14" x14ac:dyDescent="0.2">
      <c r="A10149" t="s">
        <v>10399</v>
      </c>
      <c r="B10149" t="s">
        <v>35479</v>
      </c>
      <c r="I10149" t="s">
        <v>4</v>
      </c>
      <c r="J10149">
        <v>47956.84</v>
      </c>
      <c r="M10149">
        <v>47956.84</v>
      </c>
      <c r="N10149">
        <f t="shared" si="158"/>
        <v>0</v>
      </c>
    </row>
    <row r="10150" spans="1:14" x14ac:dyDescent="0.2">
      <c r="A10150" t="s">
        <v>10400</v>
      </c>
      <c r="B10150" t="s">
        <v>35479</v>
      </c>
      <c r="I10150" t="s">
        <v>4</v>
      </c>
      <c r="J10150">
        <v>44322.38</v>
      </c>
      <c r="M10150">
        <v>44322.38</v>
      </c>
      <c r="N10150">
        <f t="shared" si="158"/>
        <v>0</v>
      </c>
    </row>
    <row r="10151" spans="1:14" x14ac:dyDescent="0.2">
      <c r="A10151" t="s">
        <v>10401</v>
      </c>
      <c r="B10151" t="s">
        <v>35480</v>
      </c>
      <c r="I10151" t="s">
        <v>4</v>
      </c>
      <c r="J10151">
        <v>53938.22</v>
      </c>
      <c r="M10151">
        <v>53938.22</v>
      </c>
      <c r="N10151">
        <f t="shared" si="158"/>
        <v>0</v>
      </c>
    </row>
    <row r="10152" spans="1:14" x14ac:dyDescent="0.2">
      <c r="A10152" t="s">
        <v>10402</v>
      </c>
      <c r="B10152" t="s">
        <v>35480</v>
      </c>
      <c r="I10152" t="s">
        <v>4</v>
      </c>
      <c r="J10152">
        <v>49971.63</v>
      </c>
      <c r="M10152">
        <v>49971.63</v>
      </c>
      <c r="N10152">
        <f t="shared" si="158"/>
        <v>0</v>
      </c>
    </row>
    <row r="10153" spans="1:14" x14ac:dyDescent="0.2">
      <c r="A10153" t="s">
        <v>10403</v>
      </c>
      <c r="B10153" t="s">
        <v>35481</v>
      </c>
      <c r="I10153" t="s">
        <v>4</v>
      </c>
      <c r="J10153">
        <v>9046.0400000000009</v>
      </c>
      <c r="M10153">
        <v>9046.0400000000009</v>
      </c>
      <c r="N10153">
        <f t="shared" si="158"/>
        <v>0</v>
      </c>
    </row>
    <row r="10154" spans="1:14" x14ac:dyDescent="0.2">
      <c r="A10154" t="s">
        <v>10404</v>
      </c>
      <c r="B10154" t="s">
        <v>35481</v>
      </c>
      <c r="I10154" t="s">
        <v>4</v>
      </c>
      <c r="J10154">
        <v>8450.92</v>
      </c>
      <c r="M10154">
        <v>8450.92</v>
      </c>
      <c r="N10154">
        <f t="shared" si="158"/>
        <v>0</v>
      </c>
    </row>
    <row r="10155" spans="1:14" x14ac:dyDescent="0.2">
      <c r="A10155" t="s">
        <v>10405</v>
      </c>
      <c r="B10155" t="s">
        <v>35482</v>
      </c>
      <c r="I10155" t="s">
        <v>5</v>
      </c>
      <c r="J10155">
        <v>10754.86</v>
      </c>
      <c r="M10155">
        <v>10754.86</v>
      </c>
      <c r="N10155">
        <f t="shared" si="158"/>
        <v>0</v>
      </c>
    </row>
    <row r="10156" spans="1:14" x14ac:dyDescent="0.2">
      <c r="A10156" t="s">
        <v>10406</v>
      </c>
      <c r="B10156" t="s">
        <v>35482</v>
      </c>
      <c r="I10156" t="s">
        <v>5</v>
      </c>
      <c r="J10156">
        <v>10754.86</v>
      </c>
      <c r="M10156">
        <v>10754.86</v>
      </c>
      <c r="N10156">
        <f t="shared" si="158"/>
        <v>0</v>
      </c>
    </row>
    <row r="10157" spans="1:14" x14ac:dyDescent="0.2">
      <c r="A10157" t="s">
        <v>10407</v>
      </c>
      <c r="B10157" t="s">
        <v>35483</v>
      </c>
      <c r="I10157" t="s">
        <v>3</v>
      </c>
      <c r="J10157">
        <v>579.62</v>
      </c>
      <c r="M10157">
        <v>579.62</v>
      </c>
      <c r="N10157">
        <f t="shared" si="158"/>
        <v>0</v>
      </c>
    </row>
    <row r="10158" spans="1:14" x14ac:dyDescent="0.2">
      <c r="A10158" t="s">
        <v>10408</v>
      </c>
      <c r="B10158" t="s">
        <v>35483</v>
      </c>
      <c r="I10158" t="s">
        <v>3</v>
      </c>
      <c r="J10158">
        <v>560.41999999999996</v>
      </c>
      <c r="M10158">
        <v>560.41999999999996</v>
      </c>
      <c r="N10158">
        <f t="shared" si="158"/>
        <v>0</v>
      </c>
    </row>
    <row r="10159" spans="1:14" x14ac:dyDescent="0.2">
      <c r="A10159" t="s">
        <v>10409</v>
      </c>
      <c r="B10159" t="s">
        <v>35484</v>
      </c>
      <c r="I10159" t="s">
        <v>3</v>
      </c>
      <c r="J10159">
        <v>167.18</v>
      </c>
      <c r="M10159">
        <v>167.18</v>
      </c>
      <c r="N10159">
        <f t="shared" si="158"/>
        <v>0</v>
      </c>
    </row>
    <row r="10160" spans="1:14" x14ac:dyDescent="0.2">
      <c r="A10160" t="s">
        <v>10410</v>
      </c>
      <c r="B10160" t="s">
        <v>35484</v>
      </c>
      <c r="I10160" t="s">
        <v>3</v>
      </c>
      <c r="J10160">
        <v>152.13</v>
      </c>
      <c r="M10160">
        <v>152.13</v>
      </c>
      <c r="N10160">
        <f t="shared" si="158"/>
        <v>0</v>
      </c>
    </row>
    <row r="10161" spans="1:14" x14ac:dyDescent="0.2">
      <c r="A10161" t="s">
        <v>10411</v>
      </c>
      <c r="B10161" t="s">
        <v>35485</v>
      </c>
      <c r="I10161" t="s">
        <v>20</v>
      </c>
      <c r="J10161">
        <v>428.53</v>
      </c>
      <c r="M10161">
        <v>428.53</v>
      </c>
      <c r="N10161">
        <f t="shared" si="158"/>
        <v>0</v>
      </c>
    </row>
    <row r="10162" spans="1:14" x14ac:dyDescent="0.2">
      <c r="A10162" t="s">
        <v>10412</v>
      </c>
      <c r="B10162" t="s">
        <v>35485</v>
      </c>
      <c r="I10162" t="s">
        <v>20</v>
      </c>
      <c r="J10162">
        <v>408.56</v>
      </c>
      <c r="M10162">
        <v>408.56</v>
      </c>
      <c r="N10162">
        <f t="shared" si="158"/>
        <v>0</v>
      </c>
    </row>
    <row r="10163" spans="1:14" x14ac:dyDescent="0.2">
      <c r="A10163" t="s">
        <v>10413</v>
      </c>
      <c r="B10163" t="s">
        <v>35486</v>
      </c>
      <c r="I10163" t="s">
        <v>20</v>
      </c>
      <c r="J10163">
        <v>149.53</v>
      </c>
      <c r="M10163">
        <v>149.53</v>
      </c>
      <c r="N10163">
        <f t="shared" si="158"/>
        <v>0</v>
      </c>
    </row>
    <row r="10164" spans="1:14" x14ac:dyDescent="0.2">
      <c r="A10164" t="s">
        <v>10414</v>
      </c>
      <c r="B10164" t="s">
        <v>35486</v>
      </c>
      <c r="I10164" t="s">
        <v>20</v>
      </c>
      <c r="J10164">
        <v>129.56</v>
      </c>
      <c r="M10164">
        <v>129.56</v>
      </c>
      <c r="N10164">
        <f t="shared" si="158"/>
        <v>0</v>
      </c>
    </row>
    <row r="10165" spans="1:14" x14ac:dyDescent="0.2">
      <c r="A10165" t="s">
        <v>10415</v>
      </c>
      <c r="B10165" t="s">
        <v>35487</v>
      </c>
      <c r="I10165" t="s">
        <v>4</v>
      </c>
      <c r="J10165">
        <v>74.739999999999995</v>
      </c>
      <c r="M10165">
        <v>74.739999999999995</v>
      </c>
      <c r="N10165">
        <f t="shared" si="158"/>
        <v>0</v>
      </c>
    </row>
    <row r="10166" spans="1:14" x14ac:dyDescent="0.2">
      <c r="A10166" t="s">
        <v>10416</v>
      </c>
      <c r="B10166" t="s">
        <v>35487</v>
      </c>
      <c r="I10166" t="s">
        <v>4</v>
      </c>
      <c r="J10166">
        <v>71.87</v>
      </c>
      <c r="M10166">
        <v>71.87</v>
      </c>
      <c r="N10166">
        <f t="shared" si="158"/>
        <v>0</v>
      </c>
    </row>
    <row r="10167" spans="1:14" x14ac:dyDescent="0.2">
      <c r="A10167" t="s">
        <v>10417</v>
      </c>
      <c r="B10167" t="s">
        <v>35488</v>
      </c>
      <c r="I10167" t="s">
        <v>113</v>
      </c>
      <c r="J10167">
        <v>53.4</v>
      </c>
      <c r="M10167">
        <v>53.4</v>
      </c>
      <c r="N10167">
        <f t="shared" si="158"/>
        <v>0</v>
      </c>
    </row>
    <row r="10168" spans="1:14" x14ac:dyDescent="0.2">
      <c r="A10168" t="s">
        <v>10418</v>
      </c>
      <c r="B10168" t="s">
        <v>35488</v>
      </c>
      <c r="I10168" t="s">
        <v>113</v>
      </c>
      <c r="J10168">
        <v>49.22</v>
      </c>
      <c r="M10168">
        <v>49.22</v>
      </c>
      <c r="N10168">
        <f t="shared" si="158"/>
        <v>0</v>
      </c>
    </row>
    <row r="10169" spans="1:14" x14ac:dyDescent="0.2">
      <c r="A10169" t="s">
        <v>10419</v>
      </c>
      <c r="B10169" t="s">
        <v>35489</v>
      </c>
      <c r="I10169" t="s">
        <v>113</v>
      </c>
      <c r="J10169">
        <v>113.52</v>
      </c>
      <c r="M10169">
        <v>113.52</v>
      </c>
      <c r="N10169">
        <f t="shared" si="158"/>
        <v>0</v>
      </c>
    </row>
    <row r="10170" spans="1:14" x14ac:dyDescent="0.2">
      <c r="A10170" t="s">
        <v>10420</v>
      </c>
      <c r="B10170" t="s">
        <v>35489</v>
      </c>
      <c r="I10170" t="s">
        <v>113</v>
      </c>
      <c r="J10170">
        <v>109.47</v>
      </c>
      <c r="M10170">
        <v>109.47</v>
      </c>
      <c r="N10170">
        <f t="shared" si="158"/>
        <v>0</v>
      </c>
    </row>
    <row r="10171" spans="1:14" x14ac:dyDescent="0.2">
      <c r="A10171" t="s">
        <v>10421</v>
      </c>
      <c r="B10171" t="s">
        <v>35490</v>
      </c>
      <c r="I10171" t="s">
        <v>113</v>
      </c>
      <c r="J10171">
        <v>31.7</v>
      </c>
      <c r="M10171">
        <v>31.7</v>
      </c>
      <c r="N10171">
        <f t="shared" si="158"/>
        <v>0</v>
      </c>
    </row>
    <row r="10172" spans="1:14" x14ac:dyDescent="0.2">
      <c r="A10172" t="s">
        <v>10422</v>
      </c>
      <c r="B10172" t="s">
        <v>35490</v>
      </c>
      <c r="I10172" t="s">
        <v>113</v>
      </c>
      <c r="J10172">
        <v>28.82</v>
      </c>
      <c r="M10172">
        <v>28.82</v>
      </c>
      <c r="N10172">
        <f t="shared" si="158"/>
        <v>0</v>
      </c>
    </row>
    <row r="10173" spans="1:14" x14ac:dyDescent="0.2">
      <c r="A10173" t="s">
        <v>10423</v>
      </c>
      <c r="B10173" t="s">
        <v>35491</v>
      </c>
      <c r="I10173" t="s">
        <v>3</v>
      </c>
      <c r="J10173">
        <v>56.32</v>
      </c>
      <c r="M10173">
        <v>56.32</v>
      </c>
      <c r="N10173">
        <f t="shared" si="158"/>
        <v>0</v>
      </c>
    </row>
    <row r="10174" spans="1:14" x14ac:dyDescent="0.2">
      <c r="A10174" t="s">
        <v>10424</v>
      </c>
      <c r="B10174" t="s">
        <v>35491</v>
      </c>
      <c r="I10174" t="s">
        <v>3</v>
      </c>
      <c r="J10174">
        <v>53.91</v>
      </c>
      <c r="M10174">
        <v>53.91</v>
      </c>
      <c r="N10174">
        <f t="shared" si="158"/>
        <v>0</v>
      </c>
    </row>
    <row r="10175" spans="1:14" x14ac:dyDescent="0.2">
      <c r="A10175" t="s">
        <v>10425</v>
      </c>
      <c r="B10175" t="s">
        <v>35492</v>
      </c>
      <c r="I10175" t="s">
        <v>3</v>
      </c>
      <c r="J10175">
        <v>644.71</v>
      </c>
      <c r="M10175">
        <v>644.71</v>
      </c>
      <c r="N10175">
        <f t="shared" si="158"/>
        <v>0</v>
      </c>
    </row>
    <row r="10176" spans="1:14" x14ac:dyDescent="0.2">
      <c r="A10176" t="s">
        <v>10426</v>
      </c>
      <c r="B10176" t="s">
        <v>35492</v>
      </c>
      <c r="I10176" t="s">
        <v>3</v>
      </c>
      <c r="J10176">
        <v>627.47</v>
      </c>
      <c r="M10176">
        <v>627.47</v>
      </c>
      <c r="N10176">
        <f t="shared" si="158"/>
        <v>0</v>
      </c>
    </row>
    <row r="10177" spans="1:14" x14ac:dyDescent="0.2">
      <c r="A10177" t="s">
        <v>10427</v>
      </c>
      <c r="B10177" t="s">
        <v>35493</v>
      </c>
      <c r="I10177" t="s">
        <v>4</v>
      </c>
      <c r="J10177">
        <v>209.19</v>
      </c>
      <c r="M10177">
        <v>209.19</v>
      </c>
      <c r="N10177">
        <f t="shared" si="158"/>
        <v>0</v>
      </c>
    </row>
    <row r="10178" spans="1:14" x14ac:dyDescent="0.2">
      <c r="A10178" t="s">
        <v>10428</v>
      </c>
      <c r="B10178" t="s">
        <v>35493</v>
      </c>
      <c r="I10178" t="s">
        <v>4</v>
      </c>
      <c r="J10178">
        <v>206.34</v>
      </c>
      <c r="M10178">
        <v>206.34</v>
      </c>
      <c r="N10178">
        <f t="shared" si="158"/>
        <v>0</v>
      </c>
    </row>
    <row r="10179" spans="1:14" x14ac:dyDescent="0.2">
      <c r="A10179" t="s">
        <v>10429</v>
      </c>
      <c r="B10179" t="s">
        <v>35494</v>
      </c>
      <c r="I10179" t="s">
        <v>3</v>
      </c>
      <c r="J10179">
        <v>75.75</v>
      </c>
      <c r="M10179">
        <v>75.75</v>
      </c>
      <c r="N10179">
        <f t="shared" si="158"/>
        <v>0</v>
      </c>
    </row>
    <row r="10180" spans="1:14" x14ac:dyDescent="0.2">
      <c r="A10180" t="s">
        <v>10430</v>
      </c>
      <c r="B10180" t="s">
        <v>35494</v>
      </c>
      <c r="I10180" t="s">
        <v>3</v>
      </c>
      <c r="J10180">
        <v>73.930000000000007</v>
      </c>
      <c r="M10180">
        <v>73.930000000000007</v>
      </c>
      <c r="N10180">
        <f t="shared" ref="N10180:N10243" si="159">J10180-M10180</f>
        <v>0</v>
      </c>
    </row>
    <row r="10181" spans="1:14" x14ac:dyDescent="0.2">
      <c r="A10181" t="s">
        <v>10431</v>
      </c>
      <c r="B10181" t="s">
        <v>35495</v>
      </c>
      <c r="I10181" t="s">
        <v>20</v>
      </c>
      <c r="J10181">
        <v>4034.26</v>
      </c>
      <c r="M10181">
        <v>4034.26</v>
      </c>
      <c r="N10181">
        <f t="shared" si="159"/>
        <v>0</v>
      </c>
    </row>
    <row r="10182" spans="1:14" x14ac:dyDescent="0.2">
      <c r="A10182" t="s">
        <v>10432</v>
      </c>
      <c r="B10182" t="s">
        <v>35495</v>
      </c>
      <c r="I10182" t="s">
        <v>20</v>
      </c>
      <c r="J10182">
        <v>3988.28</v>
      </c>
      <c r="M10182">
        <v>3988.28</v>
      </c>
      <c r="N10182">
        <f t="shared" si="159"/>
        <v>0</v>
      </c>
    </row>
    <row r="10183" spans="1:14" x14ac:dyDescent="0.2">
      <c r="A10183" t="s">
        <v>10433</v>
      </c>
      <c r="B10183" t="s">
        <v>35496</v>
      </c>
      <c r="I10183" t="s">
        <v>20</v>
      </c>
      <c r="J10183">
        <v>2248.9</v>
      </c>
      <c r="M10183">
        <v>2248.9</v>
      </c>
      <c r="N10183">
        <f t="shared" si="159"/>
        <v>0</v>
      </c>
    </row>
    <row r="10184" spans="1:14" x14ac:dyDescent="0.2">
      <c r="A10184" t="s">
        <v>10434</v>
      </c>
      <c r="B10184" t="s">
        <v>35496</v>
      </c>
      <c r="I10184" t="s">
        <v>20</v>
      </c>
      <c r="J10184">
        <v>2207.7399999999998</v>
      </c>
      <c r="M10184">
        <v>2207.7399999999998</v>
      </c>
      <c r="N10184">
        <f t="shared" si="159"/>
        <v>0</v>
      </c>
    </row>
    <row r="10185" spans="1:14" x14ac:dyDescent="0.2">
      <c r="A10185" t="s">
        <v>10435</v>
      </c>
      <c r="B10185" t="s">
        <v>35497</v>
      </c>
      <c r="I10185" t="s">
        <v>3</v>
      </c>
      <c r="J10185">
        <v>24.01</v>
      </c>
      <c r="M10185">
        <v>24.01</v>
      </c>
      <c r="N10185">
        <f t="shared" si="159"/>
        <v>0</v>
      </c>
    </row>
    <row r="10186" spans="1:14" x14ac:dyDescent="0.2">
      <c r="A10186" t="s">
        <v>10436</v>
      </c>
      <c r="B10186" t="s">
        <v>35497</v>
      </c>
      <c r="I10186" t="s">
        <v>3</v>
      </c>
      <c r="J10186">
        <v>20.8</v>
      </c>
      <c r="M10186">
        <v>20.8</v>
      </c>
      <c r="N10186">
        <f t="shared" si="159"/>
        <v>0</v>
      </c>
    </row>
    <row r="10187" spans="1:14" x14ac:dyDescent="0.2">
      <c r="A10187" t="s">
        <v>10437</v>
      </c>
      <c r="B10187" t="s">
        <v>35498</v>
      </c>
      <c r="I10187" t="s">
        <v>3</v>
      </c>
      <c r="J10187">
        <v>11.45</v>
      </c>
      <c r="M10187">
        <v>11.45</v>
      </c>
      <c r="N10187">
        <f t="shared" si="159"/>
        <v>0</v>
      </c>
    </row>
    <row r="10188" spans="1:14" x14ac:dyDescent="0.2">
      <c r="A10188" t="s">
        <v>10438</v>
      </c>
      <c r="B10188" t="s">
        <v>35498</v>
      </c>
      <c r="I10188" t="s">
        <v>3</v>
      </c>
      <c r="J10188">
        <v>10.029999999999999</v>
      </c>
      <c r="M10188">
        <v>10.029999999999999</v>
      </c>
      <c r="N10188">
        <f t="shared" si="159"/>
        <v>0</v>
      </c>
    </row>
    <row r="10189" spans="1:14" x14ac:dyDescent="0.2">
      <c r="A10189" t="s">
        <v>10439</v>
      </c>
      <c r="B10189" t="s">
        <v>35499</v>
      </c>
      <c r="I10189" t="s">
        <v>5</v>
      </c>
      <c r="J10189">
        <v>1130.6300000000001</v>
      </c>
      <c r="M10189">
        <v>1130.6300000000001</v>
      </c>
      <c r="N10189">
        <f t="shared" si="159"/>
        <v>0</v>
      </c>
    </row>
    <row r="10190" spans="1:14" x14ac:dyDescent="0.2">
      <c r="A10190" t="s">
        <v>10440</v>
      </c>
      <c r="B10190" t="s">
        <v>35499</v>
      </c>
      <c r="I10190" t="s">
        <v>5</v>
      </c>
      <c r="J10190">
        <v>1008.68</v>
      </c>
      <c r="M10190">
        <v>1008.68</v>
      </c>
      <c r="N10190">
        <f t="shared" si="159"/>
        <v>0</v>
      </c>
    </row>
    <row r="10191" spans="1:14" x14ac:dyDescent="0.2">
      <c r="A10191" t="s">
        <v>10441</v>
      </c>
      <c r="B10191" t="s">
        <v>35500</v>
      </c>
      <c r="I10191" t="s">
        <v>5</v>
      </c>
      <c r="J10191">
        <v>680.98</v>
      </c>
      <c r="M10191">
        <v>680.98</v>
      </c>
      <c r="N10191">
        <f t="shared" si="159"/>
        <v>0</v>
      </c>
    </row>
    <row r="10192" spans="1:14" x14ac:dyDescent="0.2">
      <c r="A10192" t="s">
        <v>10442</v>
      </c>
      <c r="B10192" t="s">
        <v>35500</v>
      </c>
      <c r="I10192" t="s">
        <v>5</v>
      </c>
      <c r="J10192">
        <v>653.05999999999995</v>
      </c>
      <c r="M10192">
        <v>653.05999999999995</v>
      </c>
      <c r="N10192">
        <f t="shared" si="159"/>
        <v>0</v>
      </c>
    </row>
    <row r="10193" spans="1:14" x14ac:dyDescent="0.2">
      <c r="A10193" t="s">
        <v>10443</v>
      </c>
      <c r="B10193" t="s">
        <v>34835</v>
      </c>
      <c r="I10193" t="s">
        <v>20</v>
      </c>
      <c r="J10193">
        <v>458.81</v>
      </c>
      <c r="M10193">
        <v>458.81</v>
      </c>
      <c r="N10193">
        <f t="shared" si="159"/>
        <v>0</v>
      </c>
    </row>
    <row r="10194" spans="1:14" x14ac:dyDescent="0.2">
      <c r="A10194" t="s">
        <v>10444</v>
      </c>
      <c r="B10194" t="s">
        <v>34835</v>
      </c>
      <c r="I10194" t="s">
        <v>20</v>
      </c>
      <c r="J10194">
        <v>417.48</v>
      </c>
      <c r="M10194">
        <v>417.48</v>
      </c>
      <c r="N10194">
        <f t="shared" si="159"/>
        <v>0</v>
      </c>
    </row>
    <row r="10195" spans="1:14" x14ac:dyDescent="0.2">
      <c r="A10195" t="s">
        <v>10445</v>
      </c>
      <c r="B10195" t="s">
        <v>34834</v>
      </c>
      <c r="I10195" t="s">
        <v>20</v>
      </c>
      <c r="J10195">
        <v>564.4</v>
      </c>
      <c r="M10195">
        <v>564.4</v>
      </c>
      <c r="N10195">
        <f t="shared" si="159"/>
        <v>0</v>
      </c>
    </row>
    <row r="10196" spans="1:14" x14ac:dyDescent="0.2">
      <c r="A10196" t="s">
        <v>10446</v>
      </c>
      <c r="B10196" t="s">
        <v>34834</v>
      </c>
      <c r="I10196" t="s">
        <v>20</v>
      </c>
      <c r="J10196">
        <v>511.07</v>
      </c>
      <c r="M10196">
        <v>511.07</v>
      </c>
      <c r="N10196">
        <f t="shared" si="159"/>
        <v>0</v>
      </c>
    </row>
    <row r="10197" spans="1:14" x14ac:dyDescent="0.2">
      <c r="A10197" t="s">
        <v>10447</v>
      </c>
      <c r="B10197" t="s">
        <v>35501</v>
      </c>
      <c r="I10197" t="s">
        <v>20</v>
      </c>
      <c r="J10197">
        <v>397.71</v>
      </c>
      <c r="M10197">
        <v>397.71</v>
      </c>
      <c r="N10197">
        <f t="shared" si="159"/>
        <v>0</v>
      </c>
    </row>
    <row r="10198" spans="1:14" x14ac:dyDescent="0.2">
      <c r="A10198" t="s">
        <v>10448</v>
      </c>
      <c r="B10198" t="s">
        <v>35501</v>
      </c>
      <c r="I10198" t="s">
        <v>20</v>
      </c>
      <c r="J10198">
        <v>364.54</v>
      </c>
      <c r="M10198">
        <v>364.54</v>
      </c>
      <c r="N10198">
        <f t="shared" si="159"/>
        <v>0</v>
      </c>
    </row>
    <row r="10199" spans="1:14" x14ac:dyDescent="0.2">
      <c r="A10199" t="s">
        <v>10449</v>
      </c>
      <c r="B10199" t="s">
        <v>35502</v>
      </c>
      <c r="I10199" t="s">
        <v>20</v>
      </c>
      <c r="J10199">
        <v>497.33</v>
      </c>
      <c r="M10199">
        <v>497.33</v>
      </c>
      <c r="N10199">
        <f t="shared" si="159"/>
        <v>0</v>
      </c>
    </row>
    <row r="10200" spans="1:14" x14ac:dyDescent="0.2">
      <c r="A10200" t="s">
        <v>10450</v>
      </c>
      <c r="B10200" t="s">
        <v>35502</v>
      </c>
      <c r="I10200" t="s">
        <v>20</v>
      </c>
      <c r="J10200">
        <v>450.85</v>
      </c>
      <c r="M10200">
        <v>450.85</v>
      </c>
      <c r="N10200">
        <f t="shared" si="159"/>
        <v>0</v>
      </c>
    </row>
    <row r="10201" spans="1:14" x14ac:dyDescent="0.2">
      <c r="A10201" t="s">
        <v>10451</v>
      </c>
      <c r="B10201" t="s">
        <v>35503</v>
      </c>
      <c r="I10201" t="s">
        <v>20</v>
      </c>
      <c r="J10201">
        <v>605.98</v>
      </c>
      <c r="M10201">
        <v>605.98</v>
      </c>
      <c r="N10201">
        <f t="shared" si="159"/>
        <v>0</v>
      </c>
    </row>
    <row r="10202" spans="1:14" x14ac:dyDescent="0.2">
      <c r="A10202" t="s">
        <v>10452</v>
      </c>
      <c r="B10202" t="s">
        <v>35503</v>
      </c>
      <c r="I10202" t="s">
        <v>20</v>
      </c>
      <c r="J10202">
        <v>544.99</v>
      </c>
      <c r="M10202">
        <v>544.99</v>
      </c>
      <c r="N10202">
        <f t="shared" si="159"/>
        <v>0</v>
      </c>
    </row>
    <row r="10203" spans="1:14" x14ac:dyDescent="0.2">
      <c r="A10203" t="s">
        <v>10453</v>
      </c>
      <c r="B10203" t="s">
        <v>35504</v>
      </c>
      <c r="I10203" t="s">
        <v>20</v>
      </c>
      <c r="J10203">
        <v>717.34</v>
      </c>
      <c r="M10203">
        <v>717.34</v>
      </c>
      <c r="N10203">
        <f t="shared" si="159"/>
        <v>0</v>
      </c>
    </row>
    <row r="10204" spans="1:14" x14ac:dyDescent="0.2">
      <c r="A10204" t="s">
        <v>10454</v>
      </c>
      <c r="B10204" t="s">
        <v>35504</v>
      </c>
      <c r="I10204" t="s">
        <v>20</v>
      </c>
      <c r="J10204">
        <v>641.49</v>
      </c>
      <c r="M10204">
        <v>641.49</v>
      </c>
      <c r="N10204">
        <f t="shared" si="159"/>
        <v>0</v>
      </c>
    </row>
    <row r="10205" spans="1:14" x14ac:dyDescent="0.2">
      <c r="A10205" t="s">
        <v>10455</v>
      </c>
      <c r="B10205" t="s">
        <v>35505</v>
      </c>
      <c r="I10205" t="s">
        <v>3</v>
      </c>
      <c r="J10205">
        <v>85.87</v>
      </c>
      <c r="M10205">
        <v>85.87</v>
      </c>
      <c r="N10205">
        <f t="shared" si="159"/>
        <v>0</v>
      </c>
    </row>
    <row r="10206" spans="1:14" x14ac:dyDescent="0.2">
      <c r="A10206" t="s">
        <v>10456</v>
      </c>
      <c r="B10206" t="s">
        <v>35505</v>
      </c>
      <c r="I10206" t="s">
        <v>3</v>
      </c>
      <c r="J10206">
        <v>74.760000000000005</v>
      </c>
      <c r="M10206">
        <v>74.760000000000005</v>
      </c>
      <c r="N10206">
        <f t="shared" si="159"/>
        <v>0</v>
      </c>
    </row>
    <row r="10207" spans="1:14" x14ac:dyDescent="0.2">
      <c r="A10207" t="s">
        <v>10457</v>
      </c>
      <c r="B10207" t="s">
        <v>35506</v>
      </c>
      <c r="I10207" t="s">
        <v>3</v>
      </c>
      <c r="J10207">
        <v>171.75</v>
      </c>
      <c r="M10207">
        <v>171.75</v>
      </c>
      <c r="N10207">
        <f t="shared" si="159"/>
        <v>0</v>
      </c>
    </row>
    <row r="10208" spans="1:14" x14ac:dyDescent="0.2">
      <c r="A10208" t="s">
        <v>10458</v>
      </c>
      <c r="B10208" t="s">
        <v>35506</v>
      </c>
      <c r="I10208" t="s">
        <v>3</v>
      </c>
      <c r="J10208">
        <v>149.52000000000001</v>
      </c>
      <c r="M10208">
        <v>149.52000000000001</v>
      </c>
      <c r="N10208">
        <f t="shared" si="159"/>
        <v>0</v>
      </c>
    </row>
    <row r="10209" spans="1:14" x14ac:dyDescent="0.2">
      <c r="A10209" t="s">
        <v>10459</v>
      </c>
      <c r="B10209" t="s">
        <v>35507</v>
      </c>
      <c r="I10209" t="s">
        <v>20</v>
      </c>
      <c r="J10209">
        <v>256.86</v>
      </c>
      <c r="M10209">
        <v>256.86</v>
      </c>
      <c r="N10209">
        <f t="shared" si="159"/>
        <v>0</v>
      </c>
    </row>
    <row r="10210" spans="1:14" x14ac:dyDescent="0.2">
      <c r="A10210" t="s">
        <v>10460</v>
      </c>
      <c r="B10210" t="s">
        <v>35507</v>
      </c>
      <c r="I10210" t="s">
        <v>20</v>
      </c>
      <c r="J10210">
        <v>235.06</v>
      </c>
      <c r="M10210">
        <v>235.06</v>
      </c>
      <c r="N10210">
        <f t="shared" si="159"/>
        <v>0</v>
      </c>
    </row>
    <row r="10211" spans="1:14" x14ac:dyDescent="0.2">
      <c r="A10211" t="s">
        <v>10461</v>
      </c>
      <c r="B10211" t="s">
        <v>35508</v>
      </c>
      <c r="I10211" t="s">
        <v>20</v>
      </c>
      <c r="J10211">
        <v>334.03</v>
      </c>
      <c r="M10211">
        <v>334.03</v>
      </c>
      <c r="N10211">
        <f t="shared" si="159"/>
        <v>0</v>
      </c>
    </row>
    <row r="10212" spans="1:14" x14ac:dyDescent="0.2">
      <c r="A10212" t="s">
        <v>10462</v>
      </c>
      <c r="B10212" t="s">
        <v>35508</v>
      </c>
      <c r="I10212" t="s">
        <v>20</v>
      </c>
      <c r="J10212">
        <v>302.88</v>
      </c>
      <c r="M10212">
        <v>302.88</v>
      </c>
      <c r="N10212">
        <f t="shared" si="159"/>
        <v>0</v>
      </c>
    </row>
    <row r="10213" spans="1:14" x14ac:dyDescent="0.2">
      <c r="A10213" t="s">
        <v>10463</v>
      </c>
      <c r="B10213" t="s">
        <v>35509</v>
      </c>
      <c r="I10213" t="s">
        <v>20</v>
      </c>
      <c r="J10213">
        <v>645.04</v>
      </c>
      <c r="M10213">
        <v>645.04</v>
      </c>
      <c r="N10213">
        <f t="shared" si="159"/>
        <v>0</v>
      </c>
    </row>
    <row r="10214" spans="1:14" x14ac:dyDescent="0.2">
      <c r="A10214" t="s">
        <v>10464</v>
      </c>
      <c r="B10214" t="s">
        <v>35509</v>
      </c>
      <c r="I10214" t="s">
        <v>20</v>
      </c>
      <c r="J10214">
        <v>579.79999999999995</v>
      </c>
      <c r="M10214">
        <v>579.79999999999995</v>
      </c>
      <c r="N10214">
        <f t="shared" si="159"/>
        <v>0</v>
      </c>
    </row>
    <row r="10215" spans="1:14" x14ac:dyDescent="0.2">
      <c r="A10215" t="s">
        <v>10465</v>
      </c>
      <c r="B10215" t="s">
        <v>35510</v>
      </c>
      <c r="I10215" t="s">
        <v>20</v>
      </c>
      <c r="J10215">
        <v>774.14</v>
      </c>
      <c r="M10215">
        <v>774.14</v>
      </c>
      <c r="N10215">
        <f t="shared" si="159"/>
        <v>0</v>
      </c>
    </row>
    <row r="10216" spans="1:14" x14ac:dyDescent="0.2">
      <c r="A10216" t="s">
        <v>10466</v>
      </c>
      <c r="B10216" t="s">
        <v>35510</v>
      </c>
      <c r="I10216" t="s">
        <v>20</v>
      </c>
      <c r="J10216">
        <v>691.66</v>
      </c>
      <c r="M10216">
        <v>691.66</v>
      </c>
      <c r="N10216">
        <f t="shared" si="159"/>
        <v>0</v>
      </c>
    </row>
    <row r="10217" spans="1:14" x14ac:dyDescent="0.2">
      <c r="A10217" t="s">
        <v>10467</v>
      </c>
      <c r="B10217" t="s">
        <v>35511</v>
      </c>
      <c r="I10217" t="s">
        <v>20</v>
      </c>
      <c r="J10217">
        <v>887.32</v>
      </c>
      <c r="M10217">
        <v>887.32</v>
      </c>
      <c r="N10217">
        <f t="shared" si="159"/>
        <v>0</v>
      </c>
    </row>
    <row r="10218" spans="1:14" x14ac:dyDescent="0.2">
      <c r="A10218" t="s">
        <v>10468</v>
      </c>
      <c r="B10218" t="s">
        <v>35511</v>
      </c>
      <c r="I10218" t="s">
        <v>20</v>
      </c>
      <c r="J10218">
        <v>788.1</v>
      </c>
      <c r="M10218">
        <v>788.1</v>
      </c>
      <c r="N10218">
        <f t="shared" si="159"/>
        <v>0</v>
      </c>
    </row>
    <row r="10219" spans="1:14" x14ac:dyDescent="0.2">
      <c r="A10219" t="s">
        <v>10469</v>
      </c>
      <c r="B10219" t="s">
        <v>35512</v>
      </c>
      <c r="I10219" t="s">
        <v>20</v>
      </c>
      <c r="J10219">
        <v>1059.46</v>
      </c>
      <c r="M10219">
        <v>1059.46</v>
      </c>
      <c r="N10219">
        <f t="shared" si="159"/>
        <v>0</v>
      </c>
    </row>
    <row r="10220" spans="1:14" x14ac:dyDescent="0.2">
      <c r="A10220" t="s">
        <v>10470</v>
      </c>
      <c r="B10220" t="s">
        <v>35512</v>
      </c>
      <c r="I10220" t="s">
        <v>20</v>
      </c>
      <c r="J10220">
        <v>937.24</v>
      </c>
      <c r="M10220">
        <v>937.24</v>
      </c>
      <c r="N10220">
        <f t="shared" si="159"/>
        <v>0</v>
      </c>
    </row>
    <row r="10221" spans="1:14" x14ac:dyDescent="0.2">
      <c r="A10221" t="s">
        <v>10471</v>
      </c>
      <c r="B10221" t="s">
        <v>35513</v>
      </c>
      <c r="I10221" t="s">
        <v>3</v>
      </c>
      <c r="J10221">
        <v>150.41999999999999</v>
      </c>
      <c r="M10221">
        <v>150.41999999999999</v>
      </c>
      <c r="N10221">
        <f t="shared" si="159"/>
        <v>0</v>
      </c>
    </row>
    <row r="10222" spans="1:14" x14ac:dyDescent="0.2">
      <c r="A10222" t="s">
        <v>10472</v>
      </c>
      <c r="B10222" t="s">
        <v>35513</v>
      </c>
      <c r="I10222" t="s">
        <v>3</v>
      </c>
      <c r="J10222">
        <v>130.68</v>
      </c>
      <c r="M10222">
        <v>130.68</v>
      </c>
      <c r="N10222">
        <f t="shared" si="159"/>
        <v>0</v>
      </c>
    </row>
    <row r="10223" spans="1:14" x14ac:dyDescent="0.2">
      <c r="A10223" t="s">
        <v>10473</v>
      </c>
      <c r="B10223" t="s">
        <v>35514</v>
      </c>
      <c r="I10223" t="s">
        <v>20</v>
      </c>
      <c r="J10223">
        <v>1468.66</v>
      </c>
      <c r="M10223">
        <v>1468.66</v>
      </c>
      <c r="N10223">
        <f t="shared" si="159"/>
        <v>0</v>
      </c>
    </row>
    <row r="10224" spans="1:14" x14ac:dyDescent="0.2">
      <c r="A10224" t="s">
        <v>10474</v>
      </c>
      <c r="B10224" t="s">
        <v>35514</v>
      </c>
      <c r="I10224" t="s">
        <v>20</v>
      </c>
      <c r="J10224">
        <v>1398.72</v>
      </c>
      <c r="M10224">
        <v>1398.72</v>
      </c>
      <c r="N10224">
        <f t="shared" si="159"/>
        <v>0</v>
      </c>
    </row>
    <row r="10225" spans="1:14" x14ac:dyDescent="0.2">
      <c r="A10225" t="s">
        <v>10475</v>
      </c>
      <c r="B10225" t="s">
        <v>35515</v>
      </c>
      <c r="I10225" t="s">
        <v>20</v>
      </c>
      <c r="J10225">
        <v>1441.46</v>
      </c>
      <c r="M10225">
        <v>1441.46</v>
      </c>
      <c r="N10225">
        <f t="shared" si="159"/>
        <v>0</v>
      </c>
    </row>
    <row r="10226" spans="1:14" x14ac:dyDescent="0.2">
      <c r="A10226" t="s">
        <v>10476</v>
      </c>
      <c r="B10226" t="s">
        <v>35515</v>
      </c>
      <c r="I10226" t="s">
        <v>20</v>
      </c>
      <c r="J10226">
        <v>1375.16</v>
      </c>
      <c r="M10226">
        <v>1375.16</v>
      </c>
      <c r="N10226">
        <f t="shared" si="159"/>
        <v>0</v>
      </c>
    </row>
    <row r="10227" spans="1:14" x14ac:dyDescent="0.2">
      <c r="A10227" t="s">
        <v>10477</v>
      </c>
      <c r="B10227" t="s">
        <v>35516</v>
      </c>
      <c r="I10227" t="s">
        <v>3</v>
      </c>
      <c r="J10227">
        <v>278.08999999999997</v>
      </c>
      <c r="M10227">
        <v>278.08999999999997</v>
      </c>
      <c r="N10227">
        <f t="shared" si="159"/>
        <v>0</v>
      </c>
    </row>
    <row r="10228" spans="1:14" x14ac:dyDescent="0.2">
      <c r="A10228" t="s">
        <v>10478</v>
      </c>
      <c r="B10228" t="s">
        <v>35516</v>
      </c>
      <c r="I10228" t="s">
        <v>3</v>
      </c>
      <c r="J10228">
        <v>266.19</v>
      </c>
      <c r="M10228">
        <v>266.19</v>
      </c>
      <c r="N10228">
        <f t="shared" si="159"/>
        <v>0</v>
      </c>
    </row>
    <row r="10229" spans="1:14" x14ac:dyDescent="0.2">
      <c r="A10229" t="s">
        <v>10479</v>
      </c>
      <c r="B10229" t="s">
        <v>35517</v>
      </c>
      <c r="I10229" t="s">
        <v>3</v>
      </c>
      <c r="J10229">
        <v>274.01</v>
      </c>
      <c r="M10229">
        <v>274.01</v>
      </c>
      <c r="N10229">
        <f t="shared" si="159"/>
        <v>0</v>
      </c>
    </row>
    <row r="10230" spans="1:14" x14ac:dyDescent="0.2">
      <c r="A10230" t="s">
        <v>10480</v>
      </c>
      <c r="B10230" t="s">
        <v>35517</v>
      </c>
      <c r="I10230" t="s">
        <v>3</v>
      </c>
      <c r="J10230">
        <v>262.64999999999998</v>
      </c>
      <c r="M10230">
        <v>262.64999999999998</v>
      </c>
      <c r="N10230">
        <f t="shared" si="159"/>
        <v>0</v>
      </c>
    </row>
    <row r="10231" spans="1:14" x14ac:dyDescent="0.2">
      <c r="A10231" t="s">
        <v>10481</v>
      </c>
      <c r="B10231" t="s">
        <v>35518</v>
      </c>
      <c r="I10231" t="s">
        <v>3</v>
      </c>
      <c r="J10231">
        <v>303.72000000000003</v>
      </c>
      <c r="M10231">
        <v>303.72000000000003</v>
      </c>
      <c r="N10231">
        <f t="shared" si="159"/>
        <v>0</v>
      </c>
    </row>
    <row r="10232" spans="1:14" x14ac:dyDescent="0.2">
      <c r="A10232" t="s">
        <v>10482</v>
      </c>
      <c r="B10232" t="s">
        <v>35518</v>
      </c>
      <c r="I10232" t="s">
        <v>3</v>
      </c>
      <c r="J10232">
        <v>289.42</v>
      </c>
      <c r="M10232">
        <v>289.42</v>
      </c>
      <c r="N10232">
        <f t="shared" si="159"/>
        <v>0</v>
      </c>
    </row>
    <row r="10233" spans="1:14" x14ac:dyDescent="0.2">
      <c r="A10233" t="s">
        <v>10483</v>
      </c>
      <c r="B10233" t="s">
        <v>35519</v>
      </c>
      <c r="I10233" t="s">
        <v>3</v>
      </c>
      <c r="J10233">
        <v>339.97</v>
      </c>
      <c r="M10233">
        <v>339.97</v>
      </c>
      <c r="N10233">
        <f t="shared" si="159"/>
        <v>0</v>
      </c>
    </row>
    <row r="10234" spans="1:14" x14ac:dyDescent="0.2">
      <c r="A10234" t="s">
        <v>10484</v>
      </c>
      <c r="B10234" t="s">
        <v>35519</v>
      </c>
      <c r="I10234" t="s">
        <v>3</v>
      </c>
      <c r="J10234">
        <v>319.81</v>
      </c>
      <c r="M10234">
        <v>319.81</v>
      </c>
      <c r="N10234">
        <f t="shared" si="159"/>
        <v>0</v>
      </c>
    </row>
    <row r="10235" spans="1:14" x14ac:dyDescent="0.2">
      <c r="A10235" t="s">
        <v>10485</v>
      </c>
      <c r="B10235" t="s">
        <v>35520</v>
      </c>
      <c r="I10235" t="s">
        <v>3</v>
      </c>
      <c r="J10235">
        <v>375.64</v>
      </c>
      <c r="M10235">
        <v>375.64</v>
      </c>
      <c r="N10235">
        <f t="shared" si="159"/>
        <v>0</v>
      </c>
    </row>
    <row r="10236" spans="1:14" x14ac:dyDescent="0.2">
      <c r="A10236" t="s">
        <v>10486</v>
      </c>
      <c r="B10236" t="s">
        <v>35520</v>
      </c>
      <c r="I10236" t="s">
        <v>3</v>
      </c>
      <c r="J10236">
        <v>351.75</v>
      </c>
      <c r="M10236">
        <v>351.75</v>
      </c>
      <c r="N10236">
        <f t="shared" si="159"/>
        <v>0</v>
      </c>
    </row>
    <row r="10237" spans="1:14" x14ac:dyDescent="0.2">
      <c r="A10237" t="s">
        <v>10487</v>
      </c>
      <c r="B10237" t="s">
        <v>35521</v>
      </c>
      <c r="I10237" t="s">
        <v>3</v>
      </c>
      <c r="J10237">
        <v>144.25</v>
      </c>
      <c r="M10237">
        <v>144.25</v>
      </c>
      <c r="N10237">
        <f t="shared" si="159"/>
        <v>0</v>
      </c>
    </row>
    <row r="10238" spans="1:14" x14ac:dyDescent="0.2">
      <c r="A10238" t="s">
        <v>10488</v>
      </c>
      <c r="B10238" t="s">
        <v>35521</v>
      </c>
      <c r="I10238" t="s">
        <v>3</v>
      </c>
      <c r="J10238">
        <v>137.37</v>
      </c>
      <c r="M10238">
        <v>137.37</v>
      </c>
      <c r="N10238">
        <f t="shared" si="159"/>
        <v>0</v>
      </c>
    </row>
    <row r="10239" spans="1:14" x14ac:dyDescent="0.2">
      <c r="A10239" t="s">
        <v>10489</v>
      </c>
      <c r="B10239" t="s">
        <v>35522</v>
      </c>
      <c r="I10239" t="s">
        <v>3</v>
      </c>
      <c r="J10239">
        <v>141.53</v>
      </c>
      <c r="M10239">
        <v>141.53</v>
      </c>
      <c r="N10239">
        <f t="shared" si="159"/>
        <v>0</v>
      </c>
    </row>
    <row r="10240" spans="1:14" x14ac:dyDescent="0.2">
      <c r="A10240" t="s">
        <v>10490</v>
      </c>
      <c r="B10240" t="s">
        <v>35522</v>
      </c>
      <c r="I10240" t="s">
        <v>3</v>
      </c>
      <c r="J10240">
        <v>135.01</v>
      </c>
      <c r="M10240">
        <v>135.01</v>
      </c>
      <c r="N10240">
        <f t="shared" si="159"/>
        <v>0</v>
      </c>
    </row>
    <row r="10241" spans="1:14" x14ac:dyDescent="0.2">
      <c r="A10241" t="s">
        <v>10491</v>
      </c>
      <c r="B10241" t="s">
        <v>35523</v>
      </c>
      <c r="I10241" t="s">
        <v>3</v>
      </c>
      <c r="J10241">
        <v>154.77000000000001</v>
      </c>
      <c r="M10241">
        <v>154.77000000000001</v>
      </c>
      <c r="N10241">
        <f t="shared" si="159"/>
        <v>0</v>
      </c>
    </row>
    <row r="10242" spans="1:14" x14ac:dyDescent="0.2">
      <c r="A10242" t="s">
        <v>10492</v>
      </c>
      <c r="B10242" t="s">
        <v>35523</v>
      </c>
      <c r="I10242" t="s">
        <v>3</v>
      </c>
      <c r="J10242">
        <v>147.07</v>
      </c>
      <c r="M10242">
        <v>147.07</v>
      </c>
      <c r="N10242">
        <f t="shared" si="159"/>
        <v>0</v>
      </c>
    </row>
    <row r="10243" spans="1:14" x14ac:dyDescent="0.2">
      <c r="A10243" t="s">
        <v>10493</v>
      </c>
      <c r="B10243" t="s">
        <v>35524</v>
      </c>
      <c r="I10243" t="s">
        <v>3</v>
      </c>
      <c r="J10243">
        <v>177.05</v>
      </c>
      <c r="M10243">
        <v>177.05</v>
      </c>
      <c r="N10243">
        <f t="shared" si="159"/>
        <v>0</v>
      </c>
    </row>
    <row r="10244" spans="1:14" x14ac:dyDescent="0.2">
      <c r="A10244" t="s">
        <v>10494</v>
      </c>
      <c r="B10244" t="s">
        <v>35524</v>
      </c>
      <c r="I10244" t="s">
        <v>3</v>
      </c>
      <c r="J10244">
        <v>165.79</v>
      </c>
      <c r="M10244">
        <v>165.79</v>
      </c>
      <c r="N10244">
        <f t="shared" ref="N10244:N10307" si="160">J10244-M10244</f>
        <v>0</v>
      </c>
    </row>
    <row r="10245" spans="1:14" x14ac:dyDescent="0.2">
      <c r="A10245" t="s">
        <v>10495</v>
      </c>
      <c r="B10245" t="s">
        <v>35525</v>
      </c>
      <c r="I10245" t="s">
        <v>3</v>
      </c>
      <c r="J10245">
        <v>196.51</v>
      </c>
      <c r="M10245">
        <v>196.51</v>
      </c>
      <c r="N10245">
        <f t="shared" si="160"/>
        <v>0</v>
      </c>
    </row>
    <row r="10246" spans="1:14" x14ac:dyDescent="0.2">
      <c r="A10246" t="s">
        <v>10496</v>
      </c>
      <c r="B10246" t="s">
        <v>35525</v>
      </c>
      <c r="I10246" t="s">
        <v>3</v>
      </c>
      <c r="J10246">
        <v>183.24</v>
      </c>
      <c r="M10246">
        <v>183.24</v>
      </c>
      <c r="N10246">
        <f t="shared" si="160"/>
        <v>0</v>
      </c>
    </row>
    <row r="10247" spans="1:14" x14ac:dyDescent="0.2">
      <c r="A10247" t="s">
        <v>10497</v>
      </c>
      <c r="B10247" t="s">
        <v>35526</v>
      </c>
      <c r="I10247" t="s">
        <v>3</v>
      </c>
      <c r="J10247">
        <v>155.94</v>
      </c>
      <c r="M10247">
        <v>155.94</v>
      </c>
      <c r="N10247">
        <f t="shared" si="160"/>
        <v>0</v>
      </c>
    </row>
    <row r="10248" spans="1:14" x14ac:dyDescent="0.2">
      <c r="A10248" t="s">
        <v>10498</v>
      </c>
      <c r="B10248" t="s">
        <v>35526</v>
      </c>
      <c r="I10248" t="s">
        <v>3</v>
      </c>
      <c r="J10248">
        <v>148.21</v>
      </c>
      <c r="M10248">
        <v>148.21</v>
      </c>
      <c r="N10248">
        <f t="shared" si="160"/>
        <v>0</v>
      </c>
    </row>
    <row r="10249" spans="1:14" x14ac:dyDescent="0.2">
      <c r="A10249" t="s">
        <v>10499</v>
      </c>
      <c r="B10249" t="s">
        <v>35527</v>
      </c>
      <c r="I10249" t="s">
        <v>3</v>
      </c>
      <c r="J10249">
        <v>306.99</v>
      </c>
      <c r="M10249">
        <v>306.99</v>
      </c>
      <c r="N10249">
        <f t="shared" si="160"/>
        <v>0</v>
      </c>
    </row>
    <row r="10250" spans="1:14" x14ac:dyDescent="0.2">
      <c r="A10250" t="s">
        <v>10500</v>
      </c>
      <c r="B10250" t="s">
        <v>35527</v>
      </c>
      <c r="I10250" t="s">
        <v>3</v>
      </c>
      <c r="J10250">
        <v>293.07</v>
      </c>
      <c r="M10250">
        <v>293.07</v>
      </c>
      <c r="N10250">
        <f t="shared" si="160"/>
        <v>0</v>
      </c>
    </row>
    <row r="10251" spans="1:14" x14ac:dyDescent="0.2">
      <c r="A10251" t="s">
        <v>10501</v>
      </c>
      <c r="B10251" t="s">
        <v>35528</v>
      </c>
      <c r="I10251" t="s">
        <v>3</v>
      </c>
      <c r="J10251">
        <v>338.49</v>
      </c>
      <c r="M10251">
        <v>338.49</v>
      </c>
      <c r="N10251">
        <f t="shared" si="160"/>
        <v>0</v>
      </c>
    </row>
    <row r="10252" spans="1:14" x14ac:dyDescent="0.2">
      <c r="A10252" t="s">
        <v>10502</v>
      </c>
      <c r="B10252" t="s">
        <v>35528</v>
      </c>
      <c r="I10252" t="s">
        <v>3</v>
      </c>
      <c r="J10252">
        <v>322.14999999999998</v>
      </c>
      <c r="M10252">
        <v>322.14999999999998</v>
      </c>
      <c r="N10252">
        <f t="shared" si="160"/>
        <v>0</v>
      </c>
    </row>
    <row r="10253" spans="1:14" x14ac:dyDescent="0.2">
      <c r="A10253" t="s">
        <v>10503</v>
      </c>
      <c r="B10253" t="s">
        <v>35529</v>
      </c>
      <c r="I10253" t="s">
        <v>4</v>
      </c>
      <c r="J10253">
        <v>59.6</v>
      </c>
      <c r="M10253">
        <v>59.6</v>
      </c>
      <c r="N10253">
        <f t="shared" si="160"/>
        <v>0</v>
      </c>
    </row>
    <row r="10254" spans="1:14" x14ac:dyDescent="0.2">
      <c r="A10254" t="s">
        <v>10504</v>
      </c>
      <c r="B10254" t="s">
        <v>35529</v>
      </c>
      <c r="I10254" t="s">
        <v>4</v>
      </c>
      <c r="J10254">
        <v>56.96</v>
      </c>
      <c r="M10254">
        <v>56.96</v>
      </c>
      <c r="N10254">
        <f t="shared" si="160"/>
        <v>0</v>
      </c>
    </row>
    <row r="10255" spans="1:14" x14ac:dyDescent="0.2">
      <c r="A10255" t="s">
        <v>10505</v>
      </c>
      <c r="B10255" t="s">
        <v>35530</v>
      </c>
      <c r="I10255" t="s">
        <v>4</v>
      </c>
      <c r="J10255">
        <v>34.96</v>
      </c>
      <c r="M10255">
        <v>34.96</v>
      </c>
      <c r="N10255">
        <f t="shared" si="160"/>
        <v>0</v>
      </c>
    </row>
    <row r="10256" spans="1:14" x14ac:dyDescent="0.2">
      <c r="A10256" t="s">
        <v>10506</v>
      </c>
      <c r="B10256" t="s">
        <v>35530</v>
      </c>
      <c r="I10256" t="s">
        <v>4</v>
      </c>
      <c r="J10256">
        <v>32.950000000000003</v>
      </c>
      <c r="M10256">
        <v>32.950000000000003</v>
      </c>
      <c r="N10256">
        <f t="shared" si="160"/>
        <v>0</v>
      </c>
    </row>
    <row r="10257" spans="1:14" x14ac:dyDescent="0.2">
      <c r="A10257" t="s">
        <v>10507</v>
      </c>
      <c r="B10257" t="s">
        <v>35531</v>
      </c>
      <c r="I10257" t="s">
        <v>20</v>
      </c>
      <c r="J10257">
        <v>799.9</v>
      </c>
      <c r="M10257">
        <v>799.9</v>
      </c>
      <c r="N10257">
        <f t="shared" si="160"/>
        <v>0</v>
      </c>
    </row>
    <row r="10258" spans="1:14" x14ac:dyDescent="0.2">
      <c r="A10258" t="s">
        <v>10508</v>
      </c>
      <c r="B10258" t="s">
        <v>35531</v>
      </c>
      <c r="I10258" t="s">
        <v>20</v>
      </c>
      <c r="J10258">
        <v>759.67</v>
      </c>
      <c r="M10258">
        <v>759.67</v>
      </c>
      <c r="N10258">
        <f t="shared" si="160"/>
        <v>0</v>
      </c>
    </row>
    <row r="10259" spans="1:14" x14ac:dyDescent="0.2">
      <c r="A10259" t="s">
        <v>10509</v>
      </c>
      <c r="B10259" t="s">
        <v>35532</v>
      </c>
      <c r="I10259" t="s">
        <v>3</v>
      </c>
      <c r="J10259">
        <v>122.48</v>
      </c>
      <c r="M10259">
        <v>122.48</v>
      </c>
      <c r="N10259">
        <f t="shared" si="160"/>
        <v>0</v>
      </c>
    </row>
    <row r="10260" spans="1:14" x14ac:dyDescent="0.2">
      <c r="A10260" t="s">
        <v>10510</v>
      </c>
      <c r="B10260" t="s">
        <v>35532</v>
      </c>
      <c r="I10260" t="s">
        <v>3</v>
      </c>
      <c r="J10260">
        <v>112.46</v>
      </c>
      <c r="M10260">
        <v>112.46</v>
      </c>
      <c r="N10260">
        <f t="shared" si="160"/>
        <v>0</v>
      </c>
    </row>
    <row r="10261" spans="1:14" x14ac:dyDescent="0.2">
      <c r="A10261" t="s">
        <v>10511</v>
      </c>
      <c r="B10261" t="s">
        <v>35533</v>
      </c>
      <c r="I10261" t="s">
        <v>3</v>
      </c>
      <c r="J10261">
        <v>119.08</v>
      </c>
      <c r="M10261">
        <v>119.08</v>
      </c>
      <c r="N10261">
        <f t="shared" si="160"/>
        <v>0</v>
      </c>
    </row>
    <row r="10262" spans="1:14" x14ac:dyDescent="0.2">
      <c r="A10262" t="s">
        <v>10512</v>
      </c>
      <c r="B10262" t="s">
        <v>35533</v>
      </c>
      <c r="I10262" t="s">
        <v>3</v>
      </c>
      <c r="J10262">
        <v>109.51</v>
      </c>
      <c r="M10262">
        <v>109.51</v>
      </c>
      <c r="N10262">
        <f t="shared" si="160"/>
        <v>0</v>
      </c>
    </row>
    <row r="10263" spans="1:14" x14ac:dyDescent="0.2">
      <c r="A10263" t="s">
        <v>10513</v>
      </c>
      <c r="B10263" t="s">
        <v>35534</v>
      </c>
      <c r="I10263" t="s">
        <v>3</v>
      </c>
      <c r="J10263">
        <v>138.25</v>
      </c>
      <c r="M10263">
        <v>138.25</v>
      </c>
      <c r="N10263">
        <f t="shared" si="160"/>
        <v>0</v>
      </c>
    </row>
    <row r="10264" spans="1:14" x14ac:dyDescent="0.2">
      <c r="A10264" t="s">
        <v>10514</v>
      </c>
      <c r="B10264" t="s">
        <v>35534</v>
      </c>
      <c r="I10264" t="s">
        <v>3</v>
      </c>
      <c r="J10264">
        <v>126.4</v>
      </c>
      <c r="M10264">
        <v>126.4</v>
      </c>
      <c r="N10264">
        <f t="shared" si="160"/>
        <v>0</v>
      </c>
    </row>
    <row r="10265" spans="1:14" x14ac:dyDescent="0.2">
      <c r="A10265" t="s">
        <v>10515</v>
      </c>
      <c r="B10265" t="s">
        <v>35535</v>
      </c>
      <c r="I10265" t="s">
        <v>3</v>
      </c>
      <c r="J10265">
        <v>171.22</v>
      </c>
      <c r="M10265">
        <v>171.22</v>
      </c>
      <c r="N10265">
        <f t="shared" si="160"/>
        <v>0</v>
      </c>
    </row>
    <row r="10266" spans="1:14" x14ac:dyDescent="0.2">
      <c r="A10266" t="s">
        <v>10516</v>
      </c>
      <c r="B10266" t="s">
        <v>35535</v>
      </c>
      <c r="I10266" t="s">
        <v>3</v>
      </c>
      <c r="J10266">
        <v>154.68</v>
      </c>
      <c r="M10266">
        <v>154.68</v>
      </c>
      <c r="N10266">
        <f t="shared" si="160"/>
        <v>0</v>
      </c>
    </row>
    <row r="10267" spans="1:14" x14ac:dyDescent="0.2">
      <c r="A10267" t="s">
        <v>10517</v>
      </c>
      <c r="B10267" t="s">
        <v>35536</v>
      </c>
      <c r="I10267" t="s">
        <v>3</v>
      </c>
      <c r="J10267">
        <v>199.2</v>
      </c>
      <c r="M10267">
        <v>199.2</v>
      </c>
      <c r="N10267">
        <f t="shared" si="160"/>
        <v>0</v>
      </c>
    </row>
    <row r="10268" spans="1:14" x14ac:dyDescent="0.2">
      <c r="A10268" t="s">
        <v>10518</v>
      </c>
      <c r="B10268" t="s">
        <v>35536</v>
      </c>
      <c r="I10268" t="s">
        <v>3</v>
      </c>
      <c r="J10268">
        <v>179.22</v>
      </c>
      <c r="M10268">
        <v>179.22</v>
      </c>
      <c r="N10268">
        <f t="shared" si="160"/>
        <v>0</v>
      </c>
    </row>
    <row r="10269" spans="1:14" x14ac:dyDescent="0.2">
      <c r="A10269" t="s">
        <v>10519</v>
      </c>
      <c r="B10269" t="s">
        <v>35537</v>
      </c>
      <c r="I10269" t="s">
        <v>3</v>
      </c>
      <c r="J10269">
        <v>62.36</v>
      </c>
      <c r="M10269">
        <v>62.36</v>
      </c>
      <c r="N10269">
        <f t="shared" si="160"/>
        <v>0</v>
      </c>
    </row>
    <row r="10270" spans="1:14" x14ac:dyDescent="0.2">
      <c r="A10270" t="s">
        <v>10520</v>
      </c>
      <c r="B10270" t="s">
        <v>35537</v>
      </c>
      <c r="I10270" t="s">
        <v>3</v>
      </c>
      <c r="J10270">
        <v>57.04</v>
      </c>
      <c r="M10270">
        <v>57.04</v>
      </c>
      <c r="N10270">
        <f t="shared" si="160"/>
        <v>0</v>
      </c>
    </row>
    <row r="10271" spans="1:14" x14ac:dyDescent="0.2">
      <c r="A10271" t="s">
        <v>10521</v>
      </c>
      <c r="B10271" t="s">
        <v>35538</v>
      </c>
      <c r="I10271" t="s">
        <v>3</v>
      </c>
      <c r="J10271">
        <v>60.14</v>
      </c>
      <c r="M10271">
        <v>60.14</v>
      </c>
      <c r="N10271">
        <f t="shared" si="160"/>
        <v>0</v>
      </c>
    </row>
    <row r="10272" spans="1:14" x14ac:dyDescent="0.2">
      <c r="A10272" t="s">
        <v>10522</v>
      </c>
      <c r="B10272" t="s">
        <v>35538</v>
      </c>
      <c r="I10272" t="s">
        <v>3</v>
      </c>
      <c r="J10272">
        <v>55.11</v>
      </c>
      <c r="M10272">
        <v>55.11</v>
      </c>
      <c r="N10272">
        <f t="shared" si="160"/>
        <v>0</v>
      </c>
    </row>
    <row r="10273" spans="1:14" x14ac:dyDescent="0.2">
      <c r="A10273" t="s">
        <v>10523</v>
      </c>
      <c r="B10273" t="s">
        <v>35539</v>
      </c>
      <c r="I10273" t="s">
        <v>3</v>
      </c>
      <c r="J10273">
        <v>69.91</v>
      </c>
      <c r="M10273">
        <v>69.91</v>
      </c>
      <c r="N10273">
        <f t="shared" si="160"/>
        <v>0</v>
      </c>
    </row>
    <row r="10274" spans="1:14" x14ac:dyDescent="0.2">
      <c r="A10274" t="s">
        <v>10524</v>
      </c>
      <c r="B10274" t="s">
        <v>35539</v>
      </c>
      <c r="I10274" t="s">
        <v>3</v>
      </c>
      <c r="J10274">
        <v>63.58</v>
      </c>
      <c r="M10274">
        <v>63.58</v>
      </c>
      <c r="N10274">
        <f t="shared" si="160"/>
        <v>0</v>
      </c>
    </row>
    <row r="10275" spans="1:14" x14ac:dyDescent="0.2">
      <c r="A10275" t="s">
        <v>10525</v>
      </c>
      <c r="B10275" t="s">
        <v>35540</v>
      </c>
      <c r="I10275" t="s">
        <v>3</v>
      </c>
      <c r="J10275">
        <v>90.8</v>
      </c>
      <c r="M10275">
        <v>90.8</v>
      </c>
      <c r="N10275">
        <f t="shared" si="160"/>
        <v>0</v>
      </c>
    </row>
    <row r="10276" spans="1:14" x14ac:dyDescent="0.2">
      <c r="A10276" t="s">
        <v>10526</v>
      </c>
      <c r="B10276" t="s">
        <v>35540</v>
      </c>
      <c r="I10276" t="s">
        <v>3</v>
      </c>
      <c r="J10276">
        <v>81.680000000000007</v>
      </c>
      <c r="M10276">
        <v>81.680000000000007</v>
      </c>
      <c r="N10276">
        <f t="shared" si="160"/>
        <v>0</v>
      </c>
    </row>
    <row r="10277" spans="1:14" x14ac:dyDescent="0.2">
      <c r="A10277" t="s">
        <v>10527</v>
      </c>
      <c r="B10277" t="s">
        <v>35541</v>
      </c>
      <c r="I10277" t="s">
        <v>3</v>
      </c>
      <c r="J10277">
        <v>105.86</v>
      </c>
      <c r="M10277">
        <v>105.86</v>
      </c>
      <c r="N10277">
        <f t="shared" si="160"/>
        <v>0</v>
      </c>
    </row>
    <row r="10278" spans="1:14" x14ac:dyDescent="0.2">
      <c r="A10278" t="s">
        <v>10528</v>
      </c>
      <c r="B10278" t="s">
        <v>35541</v>
      </c>
      <c r="I10278" t="s">
        <v>3</v>
      </c>
      <c r="J10278">
        <v>94.73</v>
      </c>
      <c r="M10278">
        <v>94.73</v>
      </c>
      <c r="N10278">
        <f t="shared" si="160"/>
        <v>0</v>
      </c>
    </row>
    <row r="10279" spans="1:14" x14ac:dyDescent="0.2">
      <c r="A10279" t="s">
        <v>10529</v>
      </c>
      <c r="B10279" t="s">
        <v>35542</v>
      </c>
      <c r="I10279" t="s">
        <v>3</v>
      </c>
      <c r="J10279">
        <v>101.07</v>
      </c>
      <c r="M10279">
        <v>101.07</v>
      </c>
      <c r="N10279">
        <f t="shared" si="160"/>
        <v>0</v>
      </c>
    </row>
    <row r="10280" spans="1:14" x14ac:dyDescent="0.2">
      <c r="A10280" t="s">
        <v>10530</v>
      </c>
      <c r="B10280" t="s">
        <v>35542</v>
      </c>
      <c r="I10280" t="s">
        <v>3</v>
      </c>
      <c r="J10280">
        <v>93.8</v>
      </c>
      <c r="M10280">
        <v>93.8</v>
      </c>
      <c r="N10280">
        <f t="shared" si="160"/>
        <v>0</v>
      </c>
    </row>
    <row r="10281" spans="1:14" x14ac:dyDescent="0.2">
      <c r="A10281" t="s">
        <v>10531</v>
      </c>
      <c r="B10281" t="s">
        <v>35543</v>
      </c>
      <c r="I10281" t="s">
        <v>3</v>
      </c>
      <c r="J10281">
        <v>98.35</v>
      </c>
      <c r="M10281">
        <v>98.35</v>
      </c>
      <c r="N10281">
        <f t="shared" si="160"/>
        <v>0</v>
      </c>
    </row>
    <row r="10282" spans="1:14" x14ac:dyDescent="0.2">
      <c r="A10282" t="s">
        <v>10532</v>
      </c>
      <c r="B10282" t="s">
        <v>35543</v>
      </c>
      <c r="I10282" t="s">
        <v>3</v>
      </c>
      <c r="J10282">
        <v>91.44</v>
      </c>
      <c r="M10282">
        <v>91.44</v>
      </c>
      <c r="N10282">
        <f t="shared" si="160"/>
        <v>0</v>
      </c>
    </row>
    <row r="10283" spans="1:14" x14ac:dyDescent="0.2">
      <c r="A10283" t="s">
        <v>10533</v>
      </c>
      <c r="B10283" t="s">
        <v>35544</v>
      </c>
      <c r="I10283" t="s">
        <v>3</v>
      </c>
      <c r="J10283">
        <v>110.52</v>
      </c>
      <c r="M10283">
        <v>110.52</v>
      </c>
      <c r="N10283">
        <f t="shared" si="160"/>
        <v>0</v>
      </c>
    </row>
    <row r="10284" spans="1:14" x14ac:dyDescent="0.2">
      <c r="A10284" t="s">
        <v>10534</v>
      </c>
      <c r="B10284" t="s">
        <v>35544</v>
      </c>
      <c r="I10284" t="s">
        <v>3</v>
      </c>
      <c r="J10284">
        <v>101.99</v>
      </c>
      <c r="M10284">
        <v>101.99</v>
      </c>
      <c r="N10284">
        <f t="shared" si="160"/>
        <v>0</v>
      </c>
    </row>
    <row r="10285" spans="1:14" x14ac:dyDescent="0.2">
      <c r="A10285" t="s">
        <v>10535</v>
      </c>
      <c r="B10285" t="s">
        <v>35545</v>
      </c>
      <c r="I10285" t="s">
        <v>3</v>
      </c>
      <c r="J10285">
        <v>136.13</v>
      </c>
      <c r="M10285">
        <v>136.13</v>
      </c>
      <c r="N10285">
        <f t="shared" si="160"/>
        <v>0</v>
      </c>
    </row>
    <row r="10286" spans="1:14" x14ac:dyDescent="0.2">
      <c r="A10286" t="s">
        <v>10536</v>
      </c>
      <c r="B10286" t="s">
        <v>35545</v>
      </c>
      <c r="I10286" t="s">
        <v>3</v>
      </c>
      <c r="J10286">
        <v>124.18</v>
      </c>
      <c r="M10286">
        <v>124.18</v>
      </c>
      <c r="N10286">
        <f t="shared" si="160"/>
        <v>0</v>
      </c>
    </row>
    <row r="10287" spans="1:14" x14ac:dyDescent="0.2">
      <c r="A10287" t="s">
        <v>10537</v>
      </c>
      <c r="B10287" t="s">
        <v>35546</v>
      </c>
      <c r="I10287" t="s">
        <v>3</v>
      </c>
      <c r="J10287">
        <v>153.34</v>
      </c>
      <c r="M10287">
        <v>153.34</v>
      </c>
      <c r="N10287">
        <f t="shared" si="160"/>
        <v>0</v>
      </c>
    </row>
    <row r="10288" spans="1:14" x14ac:dyDescent="0.2">
      <c r="A10288" t="s">
        <v>10538</v>
      </c>
      <c r="B10288" t="s">
        <v>35546</v>
      </c>
      <c r="I10288" t="s">
        <v>3</v>
      </c>
      <c r="J10288">
        <v>139.1</v>
      </c>
      <c r="M10288">
        <v>139.1</v>
      </c>
      <c r="N10288">
        <f t="shared" si="160"/>
        <v>0</v>
      </c>
    </row>
    <row r="10289" spans="1:14" x14ac:dyDescent="0.2">
      <c r="A10289" t="s">
        <v>10539</v>
      </c>
      <c r="B10289" t="s">
        <v>35547</v>
      </c>
      <c r="I10289" t="s">
        <v>3</v>
      </c>
      <c r="J10289">
        <v>50.82</v>
      </c>
      <c r="M10289">
        <v>50.82</v>
      </c>
      <c r="N10289">
        <f t="shared" si="160"/>
        <v>0</v>
      </c>
    </row>
    <row r="10290" spans="1:14" x14ac:dyDescent="0.2">
      <c r="A10290" t="s">
        <v>10540</v>
      </c>
      <c r="B10290" t="s">
        <v>35547</v>
      </c>
      <c r="I10290" t="s">
        <v>3</v>
      </c>
      <c r="J10290">
        <v>47.02</v>
      </c>
      <c r="M10290">
        <v>47.02</v>
      </c>
      <c r="N10290">
        <f t="shared" si="160"/>
        <v>0</v>
      </c>
    </row>
    <row r="10291" spans="1:14" x14ac:dyDescent="0.2">
      <c r="A10291" t="s">
        <v>10541</v>
      </c>
      <c r="B10291" t="s">
        <v>35548</v>
      </c>
      <c r="I10291" t="s">
        <v>3</v>
      </c>
      <c r="J10291">
        <v>49.64</v>
      </c>
      <c r="M10291">
        <v>49.64</v>
      </c>
      <c r="N10291">
        <f t="shared" si="160"/>
        <v>0</v>
      </c>
    </row>
    <row r="10292" spans="1:14" x14ac:dyDescent="0.2">
      <c r="A10292" t="s">
        <v>10542</v>
      </c>
      <c r="B10292" t="s">
        <v>35548</v>
      </c>
      <c r="I10292" t="s">
        <v>3</v>
      </c>
      <c r="J10292">
        <v>45.99</v>
      </c>
      <c r="M10292">
        <v>45.99</v>
      </c>
      <c r="N10292">
        <f t="shared" si="160"/>
        <v>0</v>
      </c>
    </row>
    <row r="10293" spans="1:14" x14ac:dyDescent="0.2">
      <c r="A10293" t="s">
        <v>10543</v>
      </c>
      <c r="B10293" t="s">
        <v>35549</v>
      </c>
      <c r="I10293" t="s">
        <v>3</v>
      </c>
      <c r="J10293">
        <v>57.97</v>
      </c>
      <c r="M10293">
        <v>57.97</v>
      </c>
      <c r="N10293">
        <f t="shared" si="160"/>
        <v>0</v>
      </c>
    </row>
    <row r="10294" spans="1:14" x14ac:dyDescent="0.2">
      <c r="A10294" t="s">
        <v>10544</v>
      </c>
      <c r="B10294" t="s">
        <v>35549</v>
      </c>
      <c r="I10294" t="s">
        <v>3</v>
      </c>
      <c r="J10294">
        <v>53.28</v>
      </c>
      <c r="M10294">
        <v>53.28</v>
      </c>
      <c r="N10294">
        <f t="shared" si="160"/>
        <v>0</v>
      </c>
    </row>
    <row r="10295" spans="1:14" x14ac:dyDescent="0.2">
      <c r="A10295" t="s">
        <v>10545</v>
      </c>
      <c r="B10295" t="s">
        <v>35550</v>
      </c>
      <c r="I10295" t="s">
        <v>3</v>
      </c>
      <c r="J10295">
        <v>71.31</v>
      </c>
      <c r="M10295">
        <v>71.31</v>
      </c>
      <c r="N10295">
        <f t="shared" si="160"/>
        <v>0</v>
      </c>
    </row>
    <row r="10296" spans="1:14" x14ac:dyDescent="0.2">
      <c r="A10296" t="s">
        <v>10546</v>
      </c>
      <c r="B10296" t="s">
        <v>35550</v>
      </c>
      <c r="I10296" t="s">
        <v>3</v>
      </c>
      <c r="J10296">
        <v>64.83</v>
      </c>
      <c r="M10296">
        <v>64.83</v>
      </c>
      <c r="N10296">
        <f t="shared" si="160"/>
        <v>0</v>
      </c>
    </row>
    <row r="10297" spans="1:14" x14ac:dyDescent="0.2">
      <c r="A10297" t="s">
        <v>10547</v>
      </c>
      <c r="B10297" t="s">
        <v>35551</v>
      </c>
      <c r="I10297" t="s">
        <v>3</v>
      </c>
      <c r="J10297">
        <v>81.209999999999994</v>
      </c>
      <c r="M10297">
        <v>81.209999999999994</v>
      </c>
      <c r="N10297">
        <f t="shared" si="160"/>
        <v>0</v>
      </c>
    </row>
    <row r="10298" spans="1:14" x14ac:dyDescent="0.2">
      <c r="A10298" t="s">
        <v>10548</v>
      </c>
      <c r="B10298" t="s">
        <v>35551</v>
      </c>
      <c r="I10298" t="s">
        <v>3</v>
      </c>
      <c r="J10298">
        <v>73.41</v>
      </c>
      <c r="M10298">
        <v>73.41</v>
      </c>
      <c r="N10298">
        <f t="shared" si="160"/>
        <v>0</v>
      </c>
    </row>
    <row r="10299" spans="1:14" x14ac:dyDescent="0.2">
      <c r="A10299" t="s">
        <v>10549</v>
      </c>
      <c r="B10299" t="s">
        <v>35552</v>
      </c>
      <c r="I10299" t="s">
        <v>3</v>
      </c>
      <c r="J10299">
        <v>129.79</v>
      </c>
      <c r="M10299">
        <v>129.79</v>
      </c>
      <c r="N10299">
        <f t="shared" si="160"/>
        <v>0</v>
      </c>
    </row>
    <row r="10300" spans="1:14" x14ac:dyDescent="0.2">
      <c r="A10300" t="s">
        <v>10550</v>
      </c>
      <c r="B10300" t="s">
        <v>35552</v>
      </c>
      <c r="I10300" t="s">
        <v>3</v>
      </c>
      <c r="J10300">
        <v>119.94</v>
      </c>
      <c r="M10300">
        <v>119.94</v>
      </c>
      <c r="N10300">
        <f t="shared" si="160"/>
        <v>0</v>
      </c>
    </row>
    <row r="10301" spans="1:14" x14ac:dyDescent="0.2">
      <c r="A10301" t="s">
        <v>10551</v>
      </c>
      <c r="B10301" t="s">
        <v>35553</v>
      </c>
      <c r="I10301" t="s">
        <v>3</v>
      </c>
      <c r="J10301">
        <v>126.39</v>
      </c>
      <c r="M10301">
        <v>126.39</v>
      </c>
      <c r="N10301">
        <f t="shared" si="160"/>
        <v>0</v>
      </c>
    </row>
    <row r="10302" spans="1:14" x14ac:dyDescent="0.2">
      <c r="A10302" t="s">
        <v>10552</v>
      </c>
      <c r="B10302" t="s">
        <v>35553</v>
      </c>
      <c r="I10302" t="s">
        <v>3</v>
      </c>
      <c r="J10302">
        <v>116.99</v>
      </c>
      <c r="M10302">
        <v>116.99</v>
      </c>
      <c r="N10302">
        <f t="shared" si="160"/>
        <v>0</v>
      </c>
    </row>
    <row r="10303" spans="1:14" x14ac:dyDescent="0.2">
      <c r="A10303" t="s">
        <v>10553</v>
      </c>
      <c r="B10303" t="s">
        <v>35554</v>
      </c>
      <c r="I10303" t="s">
        <v>3</v>
      </c>
      <c r="J10303">
        <v>145.55000000000001</v>
      </c>
      <c r="M10303">
        <v>145.55000000000001</v>
      </c>
      <c r="N10303">
        <f t="shared" si="160"/>
        <v>0</v>
      </c>
    </row>
    <row r="10304" spans="1:14" x14ac:dyDescent="0.2">
      <c r="A10304" t="s">
        <v>10554</v>
      </c>
      <c r="B10304" t="s">
        <v>35554</v>
      </c>
      <c r="I10304" t="s">
        <v>3</v>
      </c>
      <c r="J10304">
        <v>133.88</v>
      </c>
      <c r="M10304">
        <v>133.88</v>
      </c>
      <c r="N10304">
        <f t="shared" si="160"/>
        <v>0</v>
      </c>
    </row>
    <row r="10305" spans="1:14" x14ac:dyDescent="0.2">
      <c r="A10305" t="s">
        <v>10555</v>
      </c>
      <c r="B10305" t="s">
        <v>35555</v>
      </c>
      <c r="I10305" t="s">
        <v>3</v>
      </c>
      <c r="J10305">
        <v>178.52</v>
      </c>
      <c r="M10305">
        <v>178.52</v>
      </c>
      <c r="N10305">
        <f t="shared" si="160"/>
        <v>0</v>
      </c>
    </row>
    <row r="10306" spans="1:14" x14ac:dyDescent="0.2">
      <c r="A10306" t="s">
        <v>10556</v>
      </c>
      <c r="B10306" t="s">
        <v>35555</v>
      </c>
      <c r="I10306" t="s">
        <v>3</v>
      </c>
      <c r="J10306">
        <v>162.16</v>
      </c>
      <c r="M10306">
        <v>162.16</v>
      </c>
      <c r="N10306">
        <f t="shared" si="160"/>
        <v>0</v>
      </c>
    </row>
    <row r="10307" spans="1:14" x14ac:dyDescent="0.2">
      <c r="A10307" t="s">
        <v>10557</v>
      </c>
      <c r="B10307" t="s">
        <v>35556</v>
      </c>
      <c r="I10307" t="s">
        <v>3</v>
      </c>
      <c r="J10307">
        <v>206.5</v>
      </c>
      <c r="M10307">
        <v>206.5</v>
      </c>
      <c r="N10307">
        <f t="shared" si="160"/>
        <v>0</v>
      </c>
    </row>
    <row r="10308" spans="1:14" x14ac:dyDescent="0.2">
      <c r="A10308" t="s">
        <v>10558</v>
      </c>
      <c r="B10308" t="s">
        <v>35556</v>
      </c>
      <c r="I10308" t="s">
        <v>3</v>
      </c>
      <c r="J10308">
        <v>186.69</v>
      </c>
      <c r="M10308">
        <v>186.69</v>
      </c>
      <c r="N10308">
        <f t="shared" ref="N10308:N10371" si="161">J10308-M10308</f>
        <v>0</v>
      </c>
    </row>
    <row r="10309" spans="1:14" x14ac:dyDescent="0.2">
      <c r="A10309" t="s">
        <v>10559</v>
      </c>
      <c r="B10309" t="s">
        <v>35557</v>
      </c>
      <c r="I10309" t="s">
        <v>3</v>
      </c>
      <c r="J10309">
        <v>64.459999999999994</v>
      </c>
      <c r="M10309">
        <v>64.459999999999994</v>
      </c>
      <c r="N10309">
        <f t="shared" si="161"/>
        <v>0</v>
      </c>
    </row>
    <row r="10310" spans="1:14" x14ac:dyDescent="0.2">
      <c r="A10310" t="s">
        <v>10560</v>
      </c>
      <c r="B10310" t="s">
        <v>35557</v>
      </c>
      <c r="I10310" t="s">
        <v>3</v>
      </c>
      <c r="J10310">
        <v>59.19</v>
      </c>
      <c r="M10310">
        <v>59.19</v>
      </c>
      <c r="N10310">
        <f t="shared" si="161"/>
        <v>0</v>
      </c>
    </row>
    <row r="10311" spans="1:14" x14ac:dyDescent="0.2">
      <c r="A10311" t="s">
        <v>10561</v>
      </c>
      <c r="B10311" t="s">
        <v>35558</v>
      </c>
      <c r="I10311" t="s">
        <v>3</v>
      </c>
      <c r="J10311">
        <v>62.24</v>
      </c>
      <c r="M10311">
        <v>62.24</v>
      </c>
      <c r="N10311">
        <f t="shared" si="161"/>
        <v>0</v>
      </c>
    </row>
    <row r="10312" spans="1:14" x14ac:dyDescent="0.2">
      <c r="A10312" t="s">
        <v>10562</v>
      </c>
      <c r="B10312" t="s">
        <v>35558</v>
      </c>
      <c r="I10312" t="s">
        <v>3</v>
      </c>
      <c r="J10312">
        <v>57.27</v>
      </c>
      <c r="M10312">
        <v>57.27</v>
      </c>
      <c r="N10312">
        <f t="shared" si="161"/>
        <v>0</v>
      </c>
    </row>
    <row r="10313" spans="1:14" x14ac:dyDescent="0.2">
      <c r="A10313" t="s">
        <v>10563</v>
      </c>
      <c r="B10313" t="s">
        <v>35559</v>
      </c>
      <c r="I10313" t="s">
        <v>3</v>
      </c>
      <c r="J10313">
        <v>72.010000000000005</v>
      </c>
      <c r="M10313">
        <v>72.010000000000005</v>
      </c>
      <c r="N10313">
        <f t="shared" si="161"/>
        <v>0</v>
      </c>
    </row>
    <row r="10314" spans="1:14" x14ac:dyDescent="0.2">
      <c r="A10314" t="s">
        <v>10564</v>
      </c>
      <c r="B10314" t="s">
        <v>35559</v>
      </c>
      <c r="I10314" t="s">
        <v>3</v>
      </c>
      <c r="J10314">
        <v>65.73</v>
      </c>
      <c r="M10314">
        <v>65.73</v>
      </c>
      <c r="N10314">
        <f t="shared" si="161"/>
        <v>0</v>
      </c>
    </row>
    <row r="10315" spans="1:14" x14ac:dyDescent="0.2">
      <c r="A10315" t="s">
        <v>10565</v>
      </c>
      <c r="B10315" t="s">
        <v>35560</v>
      </c>
      <c r="I10315" t="s">
        <v>3</v>
      </c>
      <c r="J10315">
        <v>92.9</v>
      </c>
      <c r="M10315">
        <v>92.9</v>
      </c>
      <c r="N10315">
        <f t="shared" si="161"/>
        <v>0</v>
      </c>
    </row>
    <row r="10316" spans="1:14" x14ac:dyDescent="0.2">
      <c r="A10316" t="s">
        <v>10566</v>
      </c>
      <c r="B10316" t="s">
        <v>35560</v>
      </c>
      <c r="I10316" t="s">
        <v>3</v>
      </c>
      <c r="J10316">
        <v>83.84</v>
      </c>
      <c r="M10316">
        <v>83.84</v>
      </c>
      <c r="N10316">
        <f t="shared" si="161"/>
        <v>0</v>
      </c>
    </row>
    <row r="10317" spans="1:14" x14ac:dyDescent="0.2">
      <c r="A10317" t="s">
        <v>10567</v>
      </c>
      <c r="B10317" t="s">
        <v>35561</v>
      </c>
      <c r="I10317" t="s">
        <v>3</v>
      </c>
      <c r="J10317">
        <v>107.97</v>
      </c>
      <c r="M10317">
        <v>107.97</v>
      </c>
      <c r="N10317">
        <f t="shared" si="161"/>
        <v>0</v>
      </c>
    </row>
    <row r="10318" spans="1:14" x14ac:dyDescent="0.2">
      <c r="A10318" t="s">
        <v>10568</v>
      </c>
      <c r="B10318" t="s">
        <v>35561</v>
      </c>
      <c r="I10318" t="s">
        <v>3</v>
      </c>
      <c r="J10318">
        <v>96.89</v>
      </c>
      <c r="M10318">
        <v>96.89</v>
      </c>
      <c r="N10318">
        <f t="shared" si="161"/>
        <v>0</v>
      </c>
    </row>
    <row r="10319" spans="1:14" x14ac:dyDescent="0.2">
      <c r="A10319" t="s">
        <v>10569</v>
      </c>
      <c r="B10319" t="s">
        <v>35562</v>
      </c>
      <c r="I10319" t="s">
        <v>3</v>
      </c>
      <c r="J10319">
        <v>105.63</v>
      </c>
      <c r="M10319">
        <v>105.63</v>
      </c>
      <c r="N10319">
        <f t="shared" si="161"/>
        <v>0</v>
      </c>
    </row>
    <row r="10320" spans="1:14" x14ac:dyDescent="0.2">
      <c r="A10320" t="s">
        <v>10570</v>
      </c>
      <c r="B10320" t="s">
        <v>35562</v>
      </c>
      <c r="I10320" t="s">
        <v>3</v>
      </c>
      <c r="J10320">
        <v>98.47</v>
      </c>
      <c r="M10320">
        <v>98.47</v>
      </c>
      <c r="N10320">
        <f t="shared" si="161"/>
        <v>0</v>
      </c>
    </row>
    <row r="10321" spans="1:14" x14ac:dyDescent="0.2">
      <c r="A10321" t="s">
        <v>10571</v>
      </c>
      <c r="B10321" t="s">
        <v>35563</v>
      </c>
      <c r="I10321" t="s">
        <v>3</v>
      </c>
      <c r="J10321">
        <v>102.91</v>
      </c>
      <c r="M10321">
        <v>102.91</v>
      </c>
      <c r="N10321">
        <f t="shared" si="161"/>
        <v>0</v>
      </c>
    </row>
    <row r="10322" spans="1:14" x14ac:dyDescent="0.2">
      <c r="A10322" t="s">
        <v>10572</v>
      </c>
      <c r="B10322" t="s">
        <v>35563</v>
      </c>
      <c r="I10322" t="s">
        <v>3</v>
      </c>
      <c r="J10322">
        <v>96.11</v>
      </c>
      <c r="M10322">
        <v>96.11</v>
      </c>
      <c r="N10322">
        <f t="shared" si="161"/>
        <v>0</v>
      </c>
    </row>
    <row r="10323" spans="1:14" x14ac:dyDescent="0.2">
      <c r="A10323" t="s">
        <v>10573</v>
      </c>
      <c r="B10323" t="s">
        <v>35564</v>
      </c>
      <c r="I10323" t="s">
        <v>3</v>
      </c>
      <c r="J10323">
        <v>115.08</v>
      </c>
      <c r="M10323">
        <v>115.08</v>
      </c>
      <c r="N10323">
        <f t="shared" si="161"/>
        <v>0</v>
      </c>
    </row>
    <row r="10324" spans="1:14" x14ac:dyDescent="0.2">
      <c r="A10324" t="s">
        <v>10574</v>
      </c>
      <c r="B10324" t="s">
        <v>35564</v>
      </c>
      <c r="I10324" t="s">
        <v>3</v>
      </c>
      <c r="J10324">
        <v>106.66</v>
      </c>
      <c r="M10324">
        <v>106.66</v>
      </c>
      <c r="N10324">
        <f t="shared" si="161"/>
        <v>0</v>
      </c>
    </row>
    <row r="10325" spans="1:14" x14ac:dyDescent="0.2">
      <c r="A10325" t="s">
        <v>10575</v>
      </c>
      <c r="B10325" t="s">
        <v>35565</v>
      </c>
      <c r="I10325" t="s">
        <v>3</v>
      </c>
      <c r="J10325">
        <v>140.69999999999999</v>
      </c>
      <c r="M10325">
        <v>140.69999999999999</v>
      </c>
      <c r="N10325">
        <f t="shared" si="161"/>
        <v>0</v>
      </c>
    </row>
    <row r="10326" spans="1:14" x14ac:dyDescent="0.2">
      <c r="A10326" t="s">
        <v>10576</v>
      </c>
      <c r="B10326" t="s">
        <v>35565</v>
      </c>
      <c r="I10326" t="s">
        <v>3</v>
      </c>
      <c r="J10326">
        <v>128.86000000000001</v>
      </c>
      <c r="M10326">
        <v>128.86000000000001</v>
      </c>
      <c r="N10326">
        <f t="shared" si="161"/>
        <v>0</v>
      </c>
    </row>
    <row r="10327" spans="1:14" x14ac:dyDescent="0.2">
      <c r="A10327" t="s">
        <v>10577</v>
      </c>
      <c r="B10327" t="s">
        <v>35566</v>
      </c>
      <c r="I10327" t="s">
        <v>3</v>
      </c>
      <c r="J10327">
        <v>157.91</v>
      </c>
      <c r="M10327">
        <v>157.91</v>
      </c>
      <c r="N10327">
        <f t="shared" si="161"/>
        <v>0</v>
      </c>
    </row>
    <row r="10328" spans="1:14" x14ac:dyDescent="0.2">
      <c r="A10328" t="s">
        <v>10578</v>
      </c>
      <c r="B10328" t="s">
        <v>35566</v>
      </c>
      <c r="I10328" t="s">
        <v>3</v>
      </c>
      <c r="J10328">
        <v>143.77000000000001</v>
      </c>
      <c r="M10328">
        <v>143.77000000000001</v>
      </c>
      <c r="N10328">
        <f t="shared" si="161"/>
        <v>0</v>
      </c>
    </row>
    <row r="10329" spans="1:14" x14ac:dyDescent="0.2">
      <c r="A10329" t="s">
        <v>10579</v>
      </c>
      <c r="B10329" t="s">
        <v>35567</v>
      </c>
      <c r="I10329" t="s">
        <v>3</v>
      </c>
      <c r="J10329">
        <v>52.23</v>
      </c>
      <c r="M10329">
        <v>52.23</v>
      </c>
      <c r="N10329">
        <f t="shared" si="161"/>
        <v>0</v>
      </c>
    </row>
    <row r="10330" spans="1:14" x14ac:dyDescent="0.2">
      <c r="A10330" t="s">
        <v>10580</v>
      </c>
      <c r="B10330" t="s">
        <v>35567</v>
      </c>
      <c r="I10330" t="s">
        <v>3</v>
      </c>
      <c r="J10330">
        <v>48.45</v>
      </c>
      <c r="M10330">
        <v>48.45</v>
      </c>
      <c r="N10330">
        <f t="shared" si="161"/>
        <v>0</v>
      </c>
    </row>
    <row r="10331" spans="1:14" x14ac:dyDescent="0.2">
      <c r="A10331" t="s">
        <v>10581</v>
      </c>
      <c r="B10331" t="s">
        <v>35568</v>
      </c>
      <c r="I10331" t="s">
        <v>3</v>
      </c>
      <c r="J10331">
        <v>51.05</v>
      </c>
      <c r="M10331">
        <v>51.05</v>
      </c>
      <c r="N10331">
        <f t="shared" si="161"/>
        <v>0</v>
      </c>
    </row>
    <row r="10332" spans="1:14" x14ac:dyDescent="0.2">
      <c r="A10332" t="s">
        <v>10582</v>
      </c>
      <c r="B10332" t="s">
        <v>35568</v>
      </c>
      <c r="I10332" t="s">
        <v>3</v>
      </c>
      <c r="J10332">
        <v>47.43</v>
      </c>
      <c r="M10332">
        <v>47.43</v>
      </c>
      <c r="N10332">
        <f t="shared" si="161"/>
        <v>0</v>
      </c>
    </row>
    <row r="10333" spans="1:14" x14ac:dyDescent="0.2">
      <c r="A10333" t="s">
        <v>10583</v>
      </c>
      <c r="B10333" t="s">
        <v>35569</v>
      </c>
      <c r="I10333" t="s">
        <v>3</v>
      </c>
      <c r="J10333">
        <v>59.52</v>
      </c>
      <c r="M10333">
        <v>59.52</v>
      </c>
      <c r="N10333">
        <f t="shared" si="161"/>
        <v>0</v>
      </c>
    </row>
    <row r="10334" spans="1:14" x14ac:dyDescent="0.2">
      <c r="A10334" t="s">
        <v>10584</v>
      </c>
      <c r="B10334" t="s">
        <v>35569</v>
      </c>
      <c r="I10334" t="s">
        <v>3</v>
      </c>
      <c r="J10334">
        <v>54.86</v>
      </c>
      <c r="M10334">
        <v>54.86</v>
      </c>
      <c r="N10334">
        <f t="shared" si="161"/>
        <v>0</v>
      </c>
    </row>
    <row r="10335" spans="1:14" x14ac:dyDescent="0.2">
      <c r="A10335" t="s">
        <v>10585</v>
      </c>
      <c r="B10335" t="s">
        <v>35570</v>
      </c>
      <c r="I10335" t="s">
        <v>3</v>
      </c>
      <c r="J10335">
        <v>72.849999999999994</v>
      </c>
      <c r="M10335">
        <v>72.849999999999994</v>
      </c>
      <c r="N10335">
        <f t="shared" si="161"/>
        <v>0</v>
      </c>
    </row>
    <row r="10336" spans="1:14" x14ac:dyDescent="0.2">
      <c r="A10336" t="s">
        <v>10586</v>
      </c>
      <c r="B10336" t="s">
        <v>35570</v>
      </c>
      <c r="I10336" t="s">
        <v>3</v>
      </c>
      <c r="J10336">
        <v>66.42</v>
      </c>
      <c r="M10336">
        <v>66.42</v>
      </c>
      <c r="N10336">
        <f t="shared" si="161"/>
        <v>0</v>
      </c>
    </row>
    <row r="10337" spans="1:14" x14ac:dyDescent="0.2">
      <c r="A10337" t="s">
        <v>10587</v>
      </c>
      <c r="B10337" t="s">
        <v>35571</v>
      </c>
      <c r="I10337" t="s">
        <v>3</v>
      </c>
      <c r="J10337">
        <v>82.75</v>
      </c>
      <c r="M10337">
        <v>82.75</v>
      </c>
      <c r="N10337">
        <f t="shared" si="161"/>
        <v>0</v>
      </c>
    </row>
    <row r="10338" spans="1:14" x14ac:dyDescent="0.2">
      <c r="A10338" t="s">
        <v>10588</v>
      </c>
      <c r="B10338" t="s">
        <v>35571</v>
      </c>
      <c r="I10338" t="s">
        <v>3</v>
      </c>
      <c r="J10338">
        <v>74.989999999999995</v>
      </c>
      <c r="M10338">
        <v>74.989999999999995</v>
      </c>
      <c r="N10338">
        <f t="shared" si="161"/>
        <v>0</v>
      </c>
    </row>
    <row r="10339" spans="1:14" x14ac:dyDescent="0.2">
      <c r="A10339" t="s">
        <v>10589</v>
      </c>
      <c r="B10339" t="s">
        <v>35572</v>
      </c>
      <c r="I10339" t="s">
        <v>3</v>
      </c>
      <c r="J10339">
        <v>655.97</v>
      </c>
      <c r="M10339">
        <v>655.97</v>
      </c>
      <c r="N10339">
        <f t="shared" si="161"/>
        <v>0</v>
      </c>
    </row>
    <row r="10340" spans="1:14" x14ac:dyDescent="0.2">
      <c r="A10340" t="s">
        <v>10590</v>
      </c>
      <c r="B10340" t="s">
        <v>35572</v>
      </c>
      <c r="I10340" t="s">
        <v>3</v>
      </c>
      <c r="J10340">
        <v>648.25</v>
      </c>
      <c r="M10340">
        <v>648.25</v>
      </c>
      <c r="N10340">
        <f t="shared" si="161"/>
        <v>0</v>
      </c>
    </row>
    <row r="10341" spans="1:14" x14ac:dyDescent="0.2">
      <c r="A10341" t="s">
        <v>10591</v>
      </c>
      <c r="B10341" t="s">
        <v>35573</v>
      </c>
      <c r="I10341" t="s">
        <v>3</v>
      </c>
      <c r="J10341">
        <v>59.61</v>
      </c>
      <c r="M10341">
        <v>59.61</v>
      </c>
      <c r="N10341">
        <f t="shared" si="161"/>
        <v>0</v>
      </c>
    </row>
    <row r="10342" spans="1:14" x14ac:dyDescent="0.2">
      <c r="A10342" t="s">
        <v>10592</v>
      </c>
      <c r="B10342" t="s">
        <v>35573</v>
      </c>
      <c r="I10342" t="s">
        <v>3</v>
      </c>
      <c r="J10342">
        <v>55.45</v>
      </c>
      <c r="M10342">
        <v>55.45</v>
      </c>
      <c r="N10342">
        <f t="shared" si="161"/>
        <v>0</v>
      </c>
    </row>
    <row r="10343" spans="1:14" x14ac:dyDescent="0.2">
      <c r="A10343" t="s">
        <v>10593</v>
      </c>
      <c r="B10343" t="s">
        <v>35574</v>
      </c>
      <c r="I10343" t="s">
        <v>3</v>
      </c>
      <c r="J10343">
        <v>68.22</v>
      </c>
      <c r="M10343">
        <v>68.22</v>
      </c>
      <c r="N10343">
        <f t="shared" si="161"/>
        <v>0</v>
      </c>
    </row>
    <row r="10344" spans="1:14" x14ac:dyDescent="0.2">
      <c r="A10344" t="s">
        <v>10594</v>
      </c>
      <c r="B10344" t="s">
        <v>35574</v>
      </c>
      <c r="I10344" t="s">
        <v>3</v>
      </c>
      <c r="J10344">
        <v>62.9</v>
      </c>
      <c r="M10344">
        <v>62.9</v>
      </c>
      <c r="N10344">
        <f t="shared" si="161"/>
        <v>0</v>
      </c>
    </row>
    <row r="10345" spans="1:14" x14ac:dyDescent="0.2">
      <c r="A10345" t="s">
        <v>10595</v>
      </c>
      <c r="B10345" t="s">
        <v>35575</v>
      </c>
      <c r="I10345" t="s">
        <v>3</v>
      </c>
      <c r="J10345">
        <v>87.58</v>
      </c>
      <c r="M10345">
        <v>87.58</v>
      </c>
      <c r="N10345">
        <f t="shared" si="161"/>
        <v>0</v>
      </c>
    </row>
    <row r="10346" spans="1:14" x14ac:dyDescent="0.2">
      <c r="A10346" t="s">
        <v>10596</v>
      </c>
      <c r="B10346" t="s">
        <v>35575</v>
      </c>
      <c r="I10346" t="s">
        <v>3</v>
      </c>
      <c r="J10346">
        <v>79.680000000000007</v>
      </c>
      <c r="M10346">
        <v>79.680000000000007</v>
      </c>
      <c r="N10346">
        <f t="shared" si="161"/>
        <v>0</v>
      </c>
    </row>
    <row r="10347" spans="1:14" x14ac:dyDescent="0.2">
      <c r="A10347" t="s">
        <v>10597</v>
      </c>
      <c r="B10347" t="s">
        <v>35576</v>
      </c>
      <c r="I10347" t="s">
        <v>3</v>
      </c>
      <c r="J10347">
        <v>89.73</v>
      </c>
      <c r="M10347">
        <v>89.73</v>
      </c>
      <c r="N10347">
        <f t="shared" si="161"/>
        <v>0</v>
      </c>
    </row>
    <row r="10348" spans="1:14" x14ac:dyDescent="0.2">
      <c r="A10348" t="s">
        <v>10598</v>
      </c>
      <c r="B10348" t="s">
        <v>35576</v>
      </c>
      <c r="I10348" t="s">
        <v>3</v>
      </c>
      <c r="J10348">
        <v>81.55</v>
      </c>
      <c r="M10348">
        <v>81.55</v>
      </c>
      <c r="N10348">
        <f t="shared" si="161"/>
        <v>0</v>
      </c>
    </row>
    <row r="10349" spans="1:14" x14ac:dyDescent="0.2">
      <c r="A10349" t="s">
        <v>10599</v>
      </c>
      <c r="B10349" t="s">
        <v>35577</v>
      </c>
      <c r="I10349" t="s">
        <v>3</v>
      </c>
      <c r="J10349">
        <v>76.23</v>
      </c>
      <c r="M10349">
        <v>76.23</v>
      </c>
      <c r="N10349">
        <f t="shared" si="161"/>
        <v>0</v>
      </c>
    </row>
    <row r="10350" spans="1:14" x14ac:dyDescent="0.2">
      <c r="A10350" t="s">
        <v>10600</v>
      </c>
      <c r="B10350" t="s">
        <v>35577</v>
      </c>
      <c r="I10350" t="s">
        <v>3</v>
      </c>
      <c r="J10350">
        <v>71.25</v>
      </c>
      <c r="M10350">
        <v>71.25</v>
      </c>
      <c r="N10350">
        <f t="shared" si="161"/>
        <v>0</v>
      </c>
    </row>
    <row r="10351" spans="1:14" x14ac:dyDescent="0.2">
      <c r="A10351" t="s">
        <v>10601</v>
      </c>
      <c r="B10351" t="s">
        <v>35578</v>
      </c>
      <c r="I10351" t="s">
        <v>3</v>
      </c>
      <c r="J10351">
        <v>79.239999999999995</v>
      </c>
      <c r="M10351">
        <v>79.239999999999995</v>
      </c>
      <c r="N10351">
        <f t="shared" si="161"/>
        <v>0</v>
      </c>
    </row>
    <row r="10352" spans="1:14" x14ac:dyDescent="0.2">
      <c r="A10352" t="s">
        <v>10602</v>
      </c>
      <c r="B10352" t="s">
        <v>35578</v>
      </c>
      <c r="I10352" t="s">
        <v>3</v>
      </c>
      <c r="J10352">
        <v>73.86</v>
      </c>
      <c r="M10352">
        <v>73.86</v>
      </c>
      <c r="N10352">
        <f t="shared" si="161"/>
        <v>0</v>
      </c>
    </row>
    <row r="10353" spans="1:14" x14ac:dyDescent="0.2">
      <c r="A10353" t="s">
        <v>10603</v>
      </c>
      <c r="B10353" t="s">
        <v>35579</v>
      </c>
      <c r="I10353" t="s">
        <v>3</v>
      </c>
      <c r="J10353">
        <v>89.14</v>
      </c>
      <c r="M10353">
        <v>89.14</v>
      </c>
      <c r="N10353">
        <f t="shared" si="161"/>
        <v>0</v>
      </c>
    </row>
    <row r="10354" spans="1:14" x14ac:dyDescent="0.2">
      <c r="A10354" t="s">
        <v>10604</v>
      </c>
      <c r="B10354" t="s">
        <v>35579</v>
      </c>
      <c r="I10354" t="s">
        <v>3</v>
      </c>
      <c r="J10354">
        <v>82.43</v>
      </c>
      <c r="M10354">
        <v>82.43</v>
      </c>
      <c r="N10354">
        <f t="shared" si="161"/>
        <v>0</v>
      </c>
    </row>
    <row r="10355" spans="1:14" x14ac:dyDescent="0.2">
      <c r="A10355" t="s">
        <v>10605</v>
      </c>
      <c r="B10355" t="s">
        <v>35580</v>
      </c>
      <c r="I10355" t="s">
        <v>3</v>
      </c>
      <c r="J10355">
        <v>95.59</v>
      </c>
      <c r="M10355">
        <v>95.59</v>
      </c>
      <c r="N10355">
        <f t="shared" si="161"/>
        <v>0</v>
      </c>
    </row>
    <row r="10356" spans="1:14" x14ac:dyDescent="0.2">
      <c r="A10356" t="s">
        <v>10606</v>
      </c>
      <c r="B10356" t="s">
        <v>35580</v>
      </c>
      <c r="I10356" t="s">
        <v>3</v>
      </c>
      <c r="J10356">
        <v>88.03</v>
      </c>
      <c r="M10356">
        <v>88.03</v>
      </c>
      <c r="N10356">
        <f t="shared" si="161"/>
        <v>0</v>
      </c>
    </row>
    <row r="10357" spans="1:14" x14ac:dyDescent="0.2">
      <c r="A10357" t="s">
        <v>10607</v>
      </c>
      <c r="B10357" t="s">
        <v>35581</v>
      </c>
      <c r="I10357" t="s">
        <v>3</v>
      </c>
      <c r="J10357">
        <v>102.29</v>
      </c>
      <c r="M10357">
        <v>102.29</v>
      </c>
      <c r="N10357">
        <f t="shared" si="161"/>
        <v>0</v>
      </c>
    </row>
    <row r="10358" spans="1:14" x14ac:dyDescent="0.2">
      <c r="A10358" t="s">
        <v>10608</v>
      </c>
      <c r="B10358" t="s">
        <v>35581</v>
      </c>
      <c r="I10358" t="s">
        <v>3</v>
      </c>
      <c r="J10358">
        <v>95.74</v>
      </c>
      <c r="M10358">
        <v>95.74</v>
      </c>
      <c r="N10358">
        <f t="shared" si="161"/>
        <v>0</v>
      </c>
    </row>
    <row r="10359" spans="1:14" x14ac:dyDescent="0.2">
      <c r="A10359" t="s">
        <v>10609</v>
      </c>
      <c r="B10359" t="s">
        <v>35582</v>
      </c>
      <c r="I10359" t="s">
        <v>3</v>
      </c>
      <c r="J10359">
        <v>106.59</v>
      </c>
      <c r="M10359">
        <v>106.59</v>
      </c>
      <c r="N10359">
        <f t="shared" si="161"/>
        <v>0</v>
      </c>
    </row>
    <row r="10360" spans="1:14" x14ac:dyDescent="0.2">
      <c r="A10360" t="s">
        <v>10610</v>
      </c>
      <c r="B10360" t="s">
        <v>35582</v>
      </c>
      <c r="I10360" t="s">
        <v>3</v>
      </c>
      <c r="J10360">
        <v>99.47</v>
      </c>
      <c r="M10360">
        <v>99.47</v>
      </c>
      <c r="N10360">
        <f t="shared" si="161"/>
        <v>0</v>
      </c>
    </row>
    <row r="10361" spans="1:14" x14ac:dyDescent="0.2">
      <c r="A10361" t="s">
        <v>10611</v>
      </c>
      <c r="B10361" t="s">
        <v>35583</v>
      </c>
      <c r="I10361" t="s">
        <v>3</v>
      </c>
      <c r="J10361">
        <v>119.5</v>
      </c>
      <c r="M10361">
        <v>119.5</v>
      </c>
      <c r="N10361">
        <f t="shared" si="161"/>
        <v>0</v>
      </c>
    </row>
    <row r="10362" spans="1:14" x14ac:dyDescent="0.2">
      <c r="A10362" t="s">
        <v>10612</v>
      </c>
      <c r="B10362" t="s">
        <v>35583</v>
      </c>
      <c r="I10362" t="s">
        <v>3</v>
      </c>
      <c r="J10362">
        <v>110.66</v>
      </c>
      <c r="M10362">
        <v>110.66</v>
      </c>
      <c r="N10362">
        <f t="shared" si="161"/>
        <v>0</v>
      </c>
    </row>
    <row r="10363" spans="1:14" x14ac:dyDescent="0.2">
      <c r="A10363" t="s">
        <v>10613</v>
      </c>
      <c r="B10363" t="s">
        <v>35584</v>
      </c>
      <c r="I10363" t="s">
        <v>3</v>
      </c>
      <c r="J10363">
        <v>128.11000000000001</v>
      </c>
      <c r="M10363">
        <v>128.11000000000001</v>
      </c>
      <c r="N10363">
        <f t="shared" si="161"/>
        <v>0</v>
      </c>
    </row>
    <row r="10364" spans="1:14" x14ac:dyDescent="0.2">
      <c r="A10364" t="s">
        <v>10614</v>
      </c>
      <c r="B10364" t="s">
        <v>35584</v>
      </c>
      <c r="I10364" t="s">
        <v>3</v>
      </c>
      <c r="J10364">
        <v>118.11</v>
      </c>
      <c r="M10364">
        <v>118.11</v>
      </c>
      <c r="N10364">
        <f t="shared" si="161"/>
        <v>0</v>
      </c>
    </row>
    <row r="10365" spans="1:14" x14ac:dyDescent="0.2">
      <c r="A10365" t="s">
        <v>10615</v>
      </c>
      <c r="B10365" t="s">
        <v>35585</v>
      </c>
      <c r="I10365" t="s">
        <v>3</v>
      </c>
      <c r="J10365">
        <v>59.69</v>
      </c>
      <c r="M10365">
        <v>59.69</v>
      </c>
      <c r="N10365">
        <f t="shared" si="161"/>
        <v>0</v>
      </c>
    </row>
    <row r="10366" spans="1:14" x14ac:dyDescent="0.2">
      <c r="A10366" t="s">
        <v>10616</v>
      </c>
      <c r="B10366" t="s">
        <v>35585</v>
      </c>
      <c r="I10366" t="s">
        <v>3</v>
      </c>
      <c r="J10366">
        <v>55.55</v>
      </c>
      <c r="M10366">
        <v>55.55</v>
      </c>
      <c r="N10366">
        <f t="shared" si="161"/>
        <v>0</v>
      </c>
    </row>
    <row r="10367" spans="1:14" x14ac:dyDescent="0.2">
      <c r="A10367" t="s">
        <v>10617</v>
      </c>
      <c r="B10367" t="s">
        <v>35586</v>
      </c>
      <c r="I10367" t="s">
        <v>3</v>
      </c>
      <c r="J10367">
        <v>68.3</v>
      </c>
      <c r="M10367">
        <v>68.3</v>
      </c>
      <c r="N10367">
        <f t="shared" si="161"/>
        <v>0</v>
      </c>
    </row>
    <row r="10368" spans="1:14" x14ac:dyDescent="0.2">
      <c r="A10368" t="s">
        <v>10618</v>
      </c>
      <c r="B10368" t="s">
        <v>35586</v>
      </c>
      <c r="I10368" t="s">
        <v>3</v>
      </c>
      <c r="J10368">
        <v>63.01</v>
      </c>
      <c r="M10368">
        <v>63.01</v>
      </c>
      <c r="N10368">
        <f t="shared" si="161"/>
        <v>0</v>
      </c>
    </row>
    <row r="10369" spans="1:14" x14ac:dyDescent="0.2">
      <c r="A10369" t="s">
        <v>10619</v>
      </c>
      <c r="B10369" t="s">
        <v>35587</v>
      </c>
      <c r="I10369" t="s">
        <v>3</v>
      </c>
      <c r="J10369">
        <v>87.66</v>
      </c>
      <c r="M10369">
        <v>87.66</v>
      </c>
      <c r="N10369">
        <f t="shared" si="161"/>
        <v>0</v>
      </c>
    </row>
    <row r="10370" spans="1:14" x14ac:dyDescent="0.2">
      <c r="A10370" t="s">
        <v>10620</v>
      </c>
      <c r="B10370" t="s">
        <v>35587</v>
      </c>
      <c r="I10370" t="s">
        <v>3</v>
      </c>
      <c r="J10370">
        <v>79.790000000000006</v>
      </c>
      <c r="M10370">
        <v>79.790000000000006</v>
      </c>
      <c r="N10370">
        <f t="shared" si="161"/>
        <v>0</v>
      </c>
    </row>
    <row r="10371" spans="1:14" x14ac:dyDescent="0.2">
      <c r="A10371" t="s">
        <v>10621</v>
      </c>
      <c r="B10371" t="s">
        <v>35588</v>
      </c>
      <c r="I10371" t="s">
        <v>3</v>
      </c>
      <c r="J10371">
        <v>89.81</v>
      </c>
      <c r="M10371">
        <v>89.81</v>
      </c>
      <c r="N10371">
        <f t="shared" si="161"/>
        <v>0</v>
      </c>
    </row>
    <row r="10372" spans="1:14" x14ac:dyDescent="0.2">
      <c r="A10372" t="s">
        <v>10622</v>
      </c>
      <c r="B10372" t="s">
        <v>35588</v>
      </c>
      <c r="I10372" t="s">
        <v>3</v>
      </c>
      <c r="J10372">
        <v>81.650000000000006</v>
      </c>
      <c r="M10372">
        <v>81.650000000000006</v>
      </c>
      <c r="N10372">
        <f t="shared" ref="N10372:N10435" si="162">J10372-M10372</f>
        <v>0</v>
      </c>
    </row>
    <row r="10373" spans="1:14" x14ac:dyDescent="0.2">
      <c r="A10373" t="s">
        <v>10623</v>
      </c>
      <c r="B10373" t="s">
        <v>35589</v>
      </c>
      <c r="I10373" t="s">
        <v>3</v>
      </c>
      <c r="J10373">
        <v>76.349999999999994</v>
      </c>
      <c r="M10373">
        <v>76.349999999999994</v>
      </c>
      <c r="N10373">
        <f t="shared" si="162"/>
        <v>0</v>
      </c>
    </row>
    <row r="10374" spans="1:14" x14ac:dyDescent="0.2">
      <c r="A10374" t="s">
        <v>10624</v>
      </c>
      <c r="B10374" t="s">
        <v>35589</v>
      </c>
      <c r="I10374" t="s">
        <v>3</v>
      </c>
      <c r="J10374">
        <v>71.41</v>
      </c>
      <c r="M10374">
        <v>71.41</v>
      </c>
      <c r="N10374">
        <f t="shared" si="162"/>
        <v>0</v>
      </c>
    </row>
    <row r="10375" spans="1:14" x14ac:dyDescent="0.2">
      <c r="A10375" t="s">
        <v>10625</v>
      </c>
      <c r="B10375" t="s">
        <v>35590</v>
      </c>
      <c r="I10375" t="s">
        <v>3</v>
      </c>
      <c r="J10375">
        <v>79.36</v>
      </c>
      <c r="M10375">
        <v>79.36</v>
      </c>
      <c r="N10375">
        <f t="shared" si="162"/>
        <v>0</v>
      </c>
    </row>
    <row r="10376" spans="1:14" x14ac:dyDescent="0.2">
      <c r="A10376" t="s">
        <v>10626</v>
      </c>
      <c r="B10376" t="s">
        <v>35590</v>
      </c>
      <c r="I10376" t="s">
        <v>3</v>
      </c>
      <c r="J10376">
        <v>74.02</v>
      </c>
      <c r="M10376">
        <v>74.02</v>
      </c>
      <c r="N10376">
        <f t="shared" si="162"/>
        <v>0</v>
      </c>
    </row>
    <row r="10377" spans="1:14" x14ac:dyDescent="0.2">
      <c r="A10377" t="s">
        <v>10627</v>
      </c>
      <c r="B10377" t="s">
        <v>35591</v>
      </c>
      <c r="I10377" t="s">
        <v>3</v>
      </c>
      <c r="J10377">
        <v>89.26</v>
      </c>
      <c r="M10377">
        <v>89.26</v>
      </c>
      <c r="N10377">
        <f t="shared" si="162"/>
        <v>0</v>
      </c>
    </row>
    <row r="10378" spans="1:14" x14ac:dyDescent="0.2">
      <c r="A10378" t="s">
        <v>10628</v>
      </c>
      <c r="B10378" t="s">
        <v>35591</v>
      </c>
      <c r="I10378" t="s">
        <v>3</v>
      </c>
      <c r="J10378">
        <v>82.59</v>
      </c>
      <c r="M10378">
        <v>82.59</v>
      </c>
      <c r="N10378">
        <f t="shared" si="162"/>
        <v>0</v>
      </c>
    </row>
    <row r="10379" spans="1:14" x14ac:dyDescent="0.2">
      <c r="A10379" t="s">
        <v>10629</v>
      </c>
      <c r="B10379" t="s">
        <v>35592</v>
      </c>
      <c r="I10379" t="s">
        <v>3</v>
      </c>
      <c r="J10379">
        <v>95.71</v>
      </c>
      <c r="M10379">
        <v>95.71</v>
      </c>
      <c r="N10379">
        <f t="shared" si="162"/>
        <v>0</v>
      </c>
    </row>
    <row r="10380" spans="1:14" x14ac:dyDescent="0.2">
      <c r="A10380" t="s">
        <v>10630</v>
      </c>
      <c r="B10380" t="s">
        <v>35592</v>
      </c>
      <c r="I10380" t="s">
        <v>3</v>
      </c>
      <c r="J10380">
        <v>88.19</v>
      </c>
      <c r="M10380">
        <v>88.19</v>
      </c>
      <c r="N10380">
        <f t="shared" si="162"/>
        <v>0</v>
      </c>
    </row>
    <row r="10381" spans="1:14" x14ac:dyDescent="0.2">
      <c r="A10381" t="s">
        <v>10631</v>
      </c>
      <c r="B10381" t="s">
        <v>35593</v>
      </c>
      <c r="I10381" t="s">
        <v>3</v>
      </c>
      <c r="J10381">
        <v>102.32</v>
      </c>
      <c r="M10381">
        <v>102.32</v>
      </c>
      <c r="N10381">
        <f t="shared" si="162"/>
        <v>0</v>
      </c>
    </row>
    <row r="10382" spans="1:14" x14ac:dyDescent="0.2">
      <c r="A10382" t="s">
        <v>10632</v>
      </c>
      <c r="B10382" t="s">
        <v>35593</v>
      </c>
      <c r="I10382" t="s">
        <v>3</v>
      </c>
      <c r="J10382">
        <v>95.77</v>
      </c>
      <c r="M10382">
        <v>95.77</v>
      </c>
      <c r="N10382">
        <f t="shared" si="162"/>
        <v>0</v>
      </c>
    </row>
    <row r="10383" spans="1:14" x14ac:dyDescent="0.2">
      <c r="A10383" t="s">
        <v>10633</v>
      </c>
      <c r="B10383" t="s">
        <v>35594</v>
      </c>
      <c r="I10383" t="s">
        <v>3</v>
      </c>
      <c r="J10383">
        <v>106.62</v>
      </c>
      <c r="M10383">
        <v>106.62</v>
      </c>
      <c r="N10383">
        <f t="shared" si="162"/>
        <v>0</v>
      </c>
    </row>
    <row r="10384" spans="1:14" x14ac:dyDescent="0.2">
      <c r="A10384" t="s">
        <v>10634</v>
      </c>
      <c r="B10384" t="s">
        <v>35594</v>
      </c>
      <c r="I10384" t="s">
        <v>3</v>
      </c>
      <c r="J10384">
        <v>99.5</v>
      </c>
      <c r="M10384">
        <v>99.5</v>
      </c>
      <c r="N10384">
        <f t="shared" si="162"/>
        <v>0</v>
      </c>
    </row>
    <row r="10385" spans="1:14" x14ac:dyDescent="0.2">
      <c r="A10385" t="s">
        <v>10635</v>
      </c>
      <c r="B10385" t="s">
        <v>35595</v>
      </c>
      <c r="I10385" t="s">
        <v>3</v>
      </c>
      <c r="J10385">
        <v>119.53</v>
      </c>
      <c r="M10385">
        <v>119.53</v>
      </c>
      <c r="N10385">
        <f t="shared" si="162"/>
        <v>0</v>
      </c>
    </row>
    <row r="10386" spans="1:14" x14ac:dyDescent="0.2">
      <c r="A10386" t="s">
        <v>10636</v>
      </c>
      <c r="B10386" t="s">
        <v>35595</v>
      </c>
      <c r="I10386" t="s">
        <v>3</v>
      </c>
      <c r="J10386">
        <v>110.68</v>
      </c>
      <c r="M10386">
        <v>110.68</v>
      </c>
      <c r="N10386">
        <f t="shared" si="162"/>
        <v>0</v>
      </c>
    </row>
    <row r="10387" spans="1:14" x14ac:dyDescent="0.2">
      <c r="A10387" t="s">
        <v>10637</v>
      </c>
      <c r="B10387" t="s">
        <v>35596</v>
      </c>
      <c r="I10387" t="s">
        <v>3</v>
      </c>
      <c r="J10387">
        <v>128.13999999999999</v>
      </c>
      <c r="M10387">
        <v>128.13999999999999</v>
      </c>
      <c r="N10387">
        <f t="shared" si="162"/>
        <v>0</v>
      </c>
    </row>
    <row r="10388" spans="1:14" x14ac:dyDescent="0.2">
      <c r="A10388" t="s">
        <v>10638</v>
      </c>
      <c r="B10388" t="s">
        <v>35596</v>
      </c>
      <c r="I10388" t="s">
        <v>3</v>
      </c>
      <c r="J10388">
        <v>118.14</v>
      </c>
      <c r="M10388">
        <v>118.14</v>
      </c>
      <c r="N10388">
        <f t="shared" si="162"/>
        <v>0</v>
      </c>
    </row>
    <row r="10389" spans="1:14" x14ac:dyDescent="0.2">
      <c r="A10389" t="s">
        <v>10639</v>
      </c>
      <c r="B10389" t="s">
        <v>35597</v>
      </c>
      <c r="I10389" t="s">
        <v>3</v>
      </c>
      <c r="J10389">
        <v>83.96</v>
      </c>
      <c r="M10389">
        <v>83.96</v>
      </c>
      <c r="N10389">
        <f t="shared" si="162"/>
        <v>0</v>
      </c>
    </row>
    <row r="10390" spans="1:14" x14ac:dyDescent="0.2">
      <c r="A10390" t="s">
        <v>10640</v>
      </c>
      <c r="B10390" t="s">
        <v>35597</v>
      </c>
      <c r="I10390" t="s">
        <v>3</v>
      </c>
      <c r="J10390">
        <v>78.7</v>
      </c>
      <c r="M10390">
        <v>78.7</v>
      </c>
      <c r="N10390">
        <f t="shared" si="162"/>
        <v>0</v>
      </c>
    </row>
    <row r="10391" spans="1:14" x14ac:dyDescent="0.2">
      <c r="A10391" t="s">
        <v>10641</v>
      </c>
      <c r="B10391" t="s">
        <v>35598</v>
      </c>
      <c r="I10391" t="s">
        <v>3</v>
      </c>
      <c r="J10391">
        <v>140.88</v>
      </c>
      <c r="M10391">
        <v>140.88</v>
      </c>
      <c r="N10391">
        <f t="shared" si="162"/>
        <v>0</v>
      </c>
    </row>
    <row r="10392" spans="1:14" x14ac:dyDescent="0.2">
      <c r="A10392" t="s">
        <v>10642</v>
      </c>
      <c r="B10392" t="s">
        <v>35598</v>
      </c>
      <c r="I10392" t="s">
        <v>3</v>
      </c>
      <c r="J10392">
        <v>134.96</v>
      </c>
      <c r="M10392">
        <v>134.96</v>
      </c>
      <c r="N10392">
        <f t="shared" si="162"/>
        <v>0</v>
      </c>
    </row>
    <row r="10393" spans="1:14" x14ac:dyDescent="0.2">
      <c r="A10393" t="s">
        <v>10643</v>
      </c>
      <c r="B10393" t="s">
        <v>35599</v>
      </c>
      <c r="I10393" t="s">
        <v>3</v>
      </c>
      <c r="J10393">
        <v>149.49</v>
      </c>
      <c r="M10393">
        <v>149.49</v>
      </c>
      <c r="N10393">
        <f t="shared" si="162"/>
        <v>0</v>
      </c>
    </row>
    <row r="10394" spans="1:14" x14ac:dyDescent="0.2">
      <c r="A10394" t="s">
        <v>10644</v>
      </c>
      <c r="B10394" t="s">
        <v>35599</v>
      </c>
      <c r="I10394" t="s">
        <v>3</v>
      </c>
      <c r="J10394">
        <v>142.41999999999999</v>
      </c>
      <c r="M10394">
        <v>142.41999999999999</v>
      </c>
      <c r="N10394">
        <f t="shared" si="162"/>
        <v>0</v>
      </c>
    </row>
    <row r="10395" spans="1:14" x14ac:dyDescent="0.2">
      <c r="A10395" t="s">
        <v>10645</v>
      </c>
      <c r="B10395" t="s">
        <v>35600</v>
      </c>
      <c r="I10395" t="s">
        <v>3</v>
      </c>
      <c r="J10395">
        <v>80.73</v>
      </c>
      <c r="M10395">
        <v>80.73</v>
      </c>
      <c r="N10395">
        <f t="shared" si="162"/>
        <v>0</v>
      </c>
    </row>
    <row r="10396" spans="1:14" x14ac:dyDescent="0.2">
      <c r="A10396" t="s">
        <v>10646</v>
      </c>
      <c r="B10396" t="s">
        <v>35600</v>
      </c>
      <c r="I10396" t="s">
        <v>3</v>
      </c>
      <c r="J10396">
        <v>75.75</v>
      </c>
      <c r="M10396">
        <v>75.75</v>
      </c>
      <c r="N10396">
        <f t="shared" si="162"/>
        <v>0</v>
      </c>
    </row>
    <row r="10397" spans="1:14" x14ac:dyDescent="0.2">
      <c r="A10397" t="s">
        <v>10647</v>
      </c>
      <c r="B10397" t="s">
        <v>35601</v>
      </c>
      <c r="I10397" t="s">
        <v>3</v>
      </c>
      <c r="J10397">
        <v>83.74</v>
      </c>
      <c r="M10397">
        <v>83.74</v>
      </c>
      <c r="N10397">
        <f t="shared" si="162"/>
        <v>0</v>
      </c>
    </row>
    <row r="10398" spans="1:14" x14ac:dyDescent="0.2">
      <c r="A10398" t="s">
        <v>10648</v>
      </c>
      <c r="B10398" t="s">
        <v>35601</v>
      </c>
      <c r="I10398" t="s">
        <v>3</v>
      </c>
      <c r="J10398">
        <v>78.36</v>
      </c>
      <c r="M10398">
        <v>78.36</v>
      </c>
      <c r="N10398">
        <f t="shared" si="162"/>
        <v>0</v>
      </c>
    </row>
    <row r="10399" spans="1:14" x14ac:dyDescent="0.2">
      <c r="A10399" t="s">
        <v>10649</v>
      </c>
      <c r="B10399" t="s">
        <v>35602</v>
      </c>
      <c r="I10399" t="s">
        <v>3</v>
      </c>
      <c r="J10399">
        <v>93.64</v>
      </c>
      <c r="M10399">
        <v>93.64</v>
      </c>
      <c r="N10399">
        <f t="shared" si="162"/>
        <v>0</v>
      </c>
    </row>
    <row r="10400" spans="1:14" x14ac:dyDescent="0.2">
      <c r="A10400" t="s">
        <v>10650</v>
      </c>
      <c r="B10400" t="s">
        <v>35602</v>
      </c>
      <c r="I10400" t="s">
        <v>3</v>
      </c>
      <c r="J10400">
        <v>86.94</v>
      </c>
      <c r="M10400">
        <v>86.94</v>
      </c>
      <c r="N10400">
        <f t="shared" si="162"/>
        <v>0</v>
      </c>
    </row>
    <row r="10401" spans="1:14" x14ac:dyDescent="0.2">
      <c r="A10401" t="s">
        <v>10651</v>
      </c>
      <c r="B10401" t="s">
        <v>35603</v>
      </c>
      <c r="I10401" t="s">
        <v>3</v>
      </c>
      <c r="J10401">
        <v>100.09</v>
      </c>
      <c r="M10401">
        <v>100.09</v>
      </c>
      <c r="N10401">
        <f t="shared" si="162"/>
        <v>0</v>
      </c>
    </row>
    <row r="10402" spans="1:14" x14ac:dyDescent="0.2">
      <c r="A10402" t="s">
        <v>10652</v>
      </c>
      <c r="B10402" t="s">
        <v>35603</v>
      </c>
      <c r="I10402" t="s">
        <v>3</v>
      </c>
      <c r="J10402">
        <v>92.53</v>
      </c>
      <c r="M10402">
        <v>92.53</v>
      </c>
      <c r="N10402">
        <f t="shared" si="162"/>
        <v>0</v>
      </c>
    </row>
    <row r="10403" spans="1:14" x14ac:dyDescent="0.2">
      <c r="A10403" t="s">
        <v>10653</v>
      </c>
      <c r="B10403" t="s">
        <v>35604</v>
      </c>
      <c r="I10403" t="s">
        <v>3</v>
      </c>
      <c r="J10403">
        <v>81.48</v>
      </c>
      <c r="M10403">
        <v>81.48</v>
      </c>
      <c r="N10403">
        <f t="shared" si="162"/>
        <v>0</v>
      </c>
    </row>
    <row r="10404" spans="1:14" x14ac:dyDescent="0.2">
      <c r="A10404" t="s">
        <v>10654</v>
      </c>
      <c r="B10404" t="s">
        <v>35604</v>
      </c>
      <c r="I10404" t="s">
        <v>3</v>
      </c>
      <c r="J10404">
        <v>76.55</v>
      </c>
      <c r="M10404">
        <v>76.55</v>
      </c>
      <c r="N10404">
        <f t="shared" si="162"/>
        <v>0</v>
      </c>
    </row>
    <row r="10405" spans="1:14" x14ac:dyDescent="0.2">
      <c r="A10405" t="s">
        <v>10655</v>
      </c>
      <c r="B10405" t="s">
        <v>35605</v>
      </c>
      <c r="I10405" t="s">
        <v>3</v>
      </c>
      <c r="J10405">
        <v>84.49</v>
      </c>
      <c r="M10405">
        <v>84.49</v>
      </c>
      <c r="N10405">
        <f t="shared" si="162"/>
        <v>0</v>
      </c>
    </row>
    <row r="10406" spans="1:14" x14ac:dyDescent="0.2">
      <c r="A10406" t="s">
        <v>10656</v>
      </c>
      <c r="B10406" t="s">
        <v>35605</v>
      </c>
      <c r="I10406" t="s">
        <v>3</v>
      </c>
      <c r="J10406">
        <v>79.16</v>
      </c>
      <c r="M10406">
        <v>79.16</v>
      </c>
      <c r="N10406">
        <f t="shared" si="162"/>
        <v>0</v>
      </c>
    </row>
    <row r="10407" spans="1:14" x14ac:dyDescent="0.2">
      <c r="A10407" t="s">
        <v>10657</v>
      </c>
      <c r="B10407" t="s">
        <v>35606</v>
      </c>
      <c r="I10407" t="s">
        <v>3</v>
      </c>
      <c r="J10407">
        <v>94.39</v>
      </c>
      <c r="M10407">
        <v>94.39</v>
      </c>
      <c r="N10407">
        <f t="shared" si="162"/>
        <v>0</v>
      </c>
    </row>
    <row r="10408" spans="1:14" x14ac:dyDescent="0.2">
      <c r="A10408" t="s">
        <v>10658</v>
      </c>
      <c r="B10408" t="s">
        <v>35606</v>
      </c>
      <c r="I10408" t="s">
        <v>3</v>
      </c>
      <c r="J10408">
        <v>87.74</v>
      </c>
      <c r="M10408">
        <v>87.74</v>
      </c>
      <c r="N10408">
        <f t="shared" si="162"/>
        <v>0</v>
      </c>
    </row>
    <row r="10409" spans="1:14" x14ac:dyDescent="0.2">
      <c r="A10409" t="s">
        <v>10659</v>
      </c>
      <c r="B10409" t="s">
        <v>35607</v>
      </c>
      <c r="I10409" t="s">
        <v>3</v>
      </c>
      <c r="J10409">
        <v>100.85</v>
      </c>
      <c r="M10409">
        <v>100.85</v>
      </c>
      <c r="N10409">
        <f t="shared" si="162"/>
        <v>0</v>
      </c>
    </row>
    <row r="10410" spans="1:14" x14ac:dyDescent="0.2">
      <c r="A10410" t="s">
        <v>10660</v>
      </c>
      <c r="B10410" t="s">
        <v>35607</v>
      </c>
      <c r="I10410" t="s">
        <v>3</v>
      </c>
      <c r="J10410">
        <v>93.33</v>
      </c>
      <c r="M10410">
        <v>93.33</v>
      </c>
      <c r="N10410">
        <f t="shared" si="162"/>
        <v>0</v>
      </c>
    </row>
    <row r="10411" spans="1:14" x14ac:dyDescent="0.2">
      <c r="A10411" t="s">
        <v>10661</v>
      </c>
      <c r="B10411" t="s">
        <v>35608</v>
      </c>
      <c r="I10411" t="s">
        <v>3</v>
      </c>
      <c r="J10411">
        <v>244.92</v>
      </c>
      <c r="M10411">
        <v>244.92</v>
      </c>
      <c r="N10411">
        <f t="shared" si="162"/>
        <v>0</v>
      </c>
    </row>
    <row r="10412" spans="1:14" x14ac:dyDescent="0.2">
      <c r="A10412" t="s">
        <v>10662</v>
      </c>
      <c r="B10412" t="s">
        <v>35608</v>
      </c>
      <c r="I10412" t="s">
        <v>3</v>
      </c>
      <c r="J10412">
        <v>233.34</v>
      </c>
      <c r="M10412">
        <v>233.34</v>
      </c>
      <c r="N10412">
        <f t="shared" si="162"/>
        <v>0</v>
      </c>
    </row>
    <row r="10413" spans="1:14" x14ac:dyDescent="0.2">
      <c r="A10413" t="s">
        <v>10663</v>
      </c>
      <c r="B10413" t="s">
        <v>35609</v>
      </c>
      <c r="I10413" t="s">
        <v>3</v>
      </c>
      <c r="J10413">
        <v>195.88</v>
      </c>
      <c r="M10413">
        <v>195.88</v>
      </c>
      <c r="N10413">
        <f t="shared" si="162"/>
        <v>0</v>
      </c>
    </row>
    <row r="10414" spans="1:14" x14ac:dyDescent="0.2">
      <c r="A10414" t="s">
        <v>10664</v>
      </c>
      <c r="B10414" t="s">
        <v>35609</v>
      </c>
      <c r="I10414" t="s">
        <v>3</v>
      </c>
      <c r="J10414">
        <v>191.2</v>
      </c>
      <c r="M10414">
        <v>191.2</v>
      </c>
      <c r="N10414">
        <f t="shared" si="162"/>
        <v>0</v>
      </c>
    </row>
    <row r="10415" spans="1:14" x14ac:dyDescent="0.2">
      <c r="A10415" t="s">
        <v>10665</v>
      </c>
      <c r="B10415" t="s">
        <v>35610</v>
      </c>
      <c r="I10415" t="s">
        <v>3</v>
      </c>
      <c r="J10415">
        <v>144.59</v>
      </c>
      <c r="M10415">
        <v>144.59</v>
      </c>
      <c r="N10415">
        <f t="shared" si="162"/>
        <v>0</v>
      </c>
    </row>
    <row r="10416" spans="1:14" x14ac:dyDescent="0.2">
      <c r="A10416" t="s">
        <v>10666</v>
      </c>
      <c r="B10416" t="s">
        <v>35610</v>
      </c>
      <c r="I10416" t="s">
        <v>3</v>
      </c>
      <c r="J10416">
        <v>142.22</v>
      </c>
      <c r="M10416">
        <v>142.22</v>
      </c>
      <c r="N10416">
        <f t="shared" si="162"/>
        <v>0</v>
      </c>
    </row>
    <row r="10417" spans="1:14" x14ac:dyDescent="0.2">
      <c r="A10417" t="s">
        <v>10667</v>
      </c>
      <c r="B10417" t="s">
        <v>35611</v>
      </c>
      <c r="I10417" t="s">
        <v>3</v>
      </c>
      <c r="J10417">
        <v>179.05</v>
      </c>
      <c r="M10417">
        <v>179.05</v>
      </c>
      <c r="N10417">
        <f t="shared" si="162"/>
        <v>0</v>
      </c>
    </row>
    <row r="10418" spans="1:14" x14ac:dyDescent="0.2">
      <c r="A10418" t="s">
        <v>10668</v>
      </c>
      <c r="B10418" t="s">
        <v>35611</v>
      </c>
      <c r="I10418" t="s">
        <v>3</v>
      </c>
      <c r="J10418">
        <v>175.76</v>
      </c>
      <c r="M10418">
        <v>175.76</v>
      </c>
      <c r="N10418">
        <f t="shared" si="162"/>
        <v>0</v>
      </c>
    </row>
    <row r="10419" spans="1:14" x14ac:dyDescent="0.2">
      <c r="A10419" t="s">
        <v>10669</v>
      </c>
      <c r="B10419" t="s">
        <v>35612</v>
      </c>
      <c r="I10419" t="s">
        <v>3</v>
      </c>
      <c r="J10419">
        <v>232.5</v>
      </c>
      <c r="M10419">
        <v>232.5</v>
      </c>
      <c r="N10419">
        <f t="shared" si="162"/>
        <v>0</v>
      </c>
    </row>
    <row r="10420" spans="1:14" x14ac:dyDescent="0.2">
      <c r="A10420" t="s">
        <v>10670</v>
      </c>
      <c r="B10420" t="s">
        <v>35612</v>
      </c>
      <c r="I10420" t="s">
        <v>3</v>
      </c>
      <c r="J10420">
        <v>227.66</v>
      </c>
      <c r="M10420">
        <v>227.66</v>
      </c>
      <c r="N10420">
        <f t="shared" si="162"/>
        <v>0</v>
      </c>
    </row>
    <row r="10421" spans="1:14" x14ac:dyDescent="0.2">
      <c r="A10421" t="s">
        <v>10671</v>
      </c>
      <c r="B10421" t="s">
        <v>35613</v>
      </c>
      <c r="I10421" t="s">
        <v>3</v>
      </c>
      <c r="J10421">
        <v>342.79</v>
      </c>
      <c r="M10421">
        <v>342.79</v>
      </c>
      <c r="N10421">
        <f t="shared" si="162"/>
        <v>0</v>
      </c>
    </row>
    <row r="10422" spans="1:14" x14ac:dyDescent="0.2">
      <c r="A10422" t="s">
        <v>10672</v>
      </c>
      <c r="B10422" t="s">
        <v>35613</v>
      </c>
      <c r="I10422" t="s">
        <v>3</v>
      </c>
      <c r="J10422">
        <v>335.05</v>
      </c>
      <c r="M10422">
        <v>335.05</v>
      </c>
      <c r="N10422">
        <f t="shared" si="162"/>
        <v>0</v>
      </c>
    </row>
    <row r="10423" spans="1:14" x14ac:dyDescent="0.2">
      <c r="A10423" t="s">
        <v>10673</v>
      </c>
      <c r="B10423" t="s">
        <v>35614</v>
      </c>
      <c r="I10423" t="s">
        <v>3</v>
      </c>
      <c r="J10423">
        <v>263.82</v>
      </c>
      <c r="M10423">
        <v>263.82</v>
      </c>
      <c r="N10423">
        <f t="shared" si="162"/>
        <v>0</v>
      </c>
    </row>
    <row r="10424" spans="1:14" x14ac:dyDescent="0.2">
      <c r="A10424" t="s">
        <v>10674</v>
      </c>
      <c r="B10424" t="s">
        <v>35614</v>
      </c>
      <c r="I10424" t="s">
        <v>3</v>
      </c>
      <c r="J10424">
        <v>260.36</v>
      </c>
      <c r="M10424">
        <v>260.36</v>
      </c>
      <c r="N10424">
        <f t="shared" si="162"/>
        <v>0</v>
      </c>
    </row>
    <row r="10425" spans="1:14" x14ac:dyDescent="0.2">
      <c r="A10425" t="s">
        <v>10675</v>
      </c>
      <c r="B10425" t="s">
        <v>35615</v>
      </c>
      <c r="I10425" t="s">
        <v>3</v>
      </c>
      <c r="J10425">
        <v>192.7</v>
      </c>
      <c r="M10425">
        <v>192.7</v>
      </c>
      <c r="N10425">
        <f t="shared" si="162"/>
        <v>0</v>
      </c>
    </row>
    <row r="10426" spans="1:14" x14ac:dyDescent="0.2">
      <c r="A10426" t="s">
        <v>10676</v>
      </c>
      <c r="B10426" t="s">
        <v>35615</v>
      </c>
      <c r="I10426" t="s">
        <v>3</v>
      </c>
      <c r="J10426">
        <v>181.08</v>
      </c>
      <c r="M10426">
        <v>181.08</v>
      </c>
      <c r="N10426">
        <f t="shared" si="162"/>
        <v>0</v>
      </c>
    </row>
    <row r="10427" spans="1:14" x14ac:dyDescent="0.2">
      <c r="A10427" t="s">
        <v>10677</v>
      </c>
      <c r="B10427" t="s">
        <v>35616</v>
      </c>
      <c r="I10427" t="s">
        <v>3</v>
      </c>
      <c r="J10427">
        <v>184.48</v>
      </c>
      <c r="M10427">
        <v>184.48</v>
      </c>
      <c r="N10427">
        <f t="shared" si="162"/>
        <v>0</v>
      </c>
    </row>
    <row r="10428" spans="1:14" x14ac:dyDescent="0.2">
      <c r="A10428" t="s">
        <v>10678</v>
      </c>
      <c r="B10428" t="s">
        <v>35616</v>
      </c>
      <c r="I10428" t="s">
        <v>3</v>
      </c>
      <c r="J10428">
        <v>171.91</v>
      </c>
      <c r="M10428">
        <v>171.91</v>
      </c>
      <c r="N10428">
        <f t="shared" si="162"/>
        <v>0</v>
      </c>
    </row>
    <row r="10429" spans="1:14" x14ac:dyDescent="0.2">
      <c r="A10429" t="s">
        <v>10679</v>
      </c>
      <c r="B10429" t="s">
        <v>35617</v>
      </c>
      <c r="I10429" t="s">
        <v>3</v>
      </c>
      <c r="J10429">
        <v>1418.4</v>
      </c>
      <c r="M10429">
        <v>1418.4</v>
      </c>
      <c r="N10429">
        <f t="shared" si="162"/>
        <v>0</v>
      </c>
    </row>
    <row r="10430" spans="1:14" x14ac:dyDescent="0.2">
      <c r="A10430" t="s">
        <v>10680</v>
      </c>
      <c r="B10430" t="s">
        <v>35617</v>
      </c>
      <c r="I10430" t="s">
        <v>3</v>
      </c>
      <c r="J10430">
        <v>1389.63</v>
      </c>
      <c r="M10430">
        <v>1389.63</v>
      </c>
      <c r="N10430">
        <f t="shared" si="162"/>
        <v>0</v>
      </c>
    </row>
    <row r="10431" spans="1:14" x14ac:dyDescent="0.2">
      <c r="A10431" t="s">
        <v>10681</v>
      </c>
      <c r="B10431" t="s">
        <v>35618</v>
      </c>
      <c r="I10431" t="s">
        <v>3</v>
      </c>
      <c r="J10431">
        <v>1693.63</v>
      </c>
      <c r="M10431">
        <v>1693.63</v>
      </c>
      <c r="N10431">
        <f t="shared" si="162"/>
        <v>0</v>
      </c>
    </row>
    <row r="10432" spans="1:14" x14ac:dyDescent="0.2">
      <c r="A10432" t="s">
        <v>10682</v>
      </c>
      <c r="B10432" t="s">
        <v>35618</v>
      </c>
      <c r="I10432" t="s">
        <v>3</v>
      </c>
      <c r="J10432">
        <v>1664.83</v>
      </c>
      <c r="M10432">
        <v>1664.83</v>
      </c>
      <c r="N10432">
        <f t="shared" si="162"/>
        <v>0</v>
      </c>
    </row>
    <row r="10433" spans="1:14" x14ac:dyDescent="0.2">
      <c r="A10433" t="s">
        <v>10683</v>
      </c>
      <c r="B10433" t="s">
        <v>35619</v>
      </c>
      <c r="I10433" t="s">
        <v>3</v>
      </c>
      <c r="J10433">
        <v>869.38</v>
      </c>
      <c r="M10433">
        <v>869.38</v>
      </c>
      <c r="N10433">
        <f t="shared" si="162"/>
        <v>0</v>
      </c>
    </row>
    <row r="10434" spans="1:14" x14ac:dyDescent="0.2">
      <c r="A10434" t="s">
        <v>10684</v>
      </c>
      <c r="B10434" t="s">
        <v>35619</v>
      </c>
      <c r="I10434" t="s">
        <v>3</v>
      </c>
      <c r="J10434">
        <v>843.49</v>
      </c>
      <c r="M10434">
        <v>843.49</v>
      </c>
      <c r="N10434">
        <f t="shared" si="162"/>
        <v>0</v>
      </c>
    </row>
    <row r="10435" spans="1:14" x14ac:dyDescent="0.2">
      <c r="A10435" t="s">
        <v>10685</v>
      </c>
      <c r="B10435" t="s">
        <v>35620</v>
      </c>
      <c r="I10435" t="s">
        <v>3</v>
      </c>
      <c r="J10435">
        <v>642.79999999999995</v>
      </c>
      <c r="M10435">
        <v>642.79999999999995</v>
      </c>
      <c r="N10435">
        <f t="shared" si="162"/>
        <v>0</v>
      </c>
    </row>
    <row r="10436" spans="1:14" x14ac:dyDescent="0.2">
      <c r="A10436" t="s">
        <v>10686</v>
      </c>
      <c r="B10436" t="s">
        <v>35620</v>
      </c>
      <c r="I10436" t="s">
        <v>3</v>
      </c>
      <c r="J10436">
        <v>619.74</v>
      </c>
      <c r="M10436">
        <v>619.74</v>
      </c>
      <c r="N10436">
        <f t="shared" ref="N10436:N10499" si="163">J10436-M10436</f>
        <v>0</v>
      </c>
    </row>
    <row r="10437" spans="1:14" x14ac:dyDescent="0.2">
      <c r="A10437" t="s">
        <v>10687</v>
      </c>
      <c r="B10437" t="s">
        <v>35621</v>
      </c>
      <c r="I10437" t="s">
        <v>3</v>
      </c>
      <c r="J10437">
        <v>69.56</v>
      </c>
      <c r="M10437">
        <v>69.56</v>
      </c>
      <c r="N10437">
        <f t="shared" si="163"/>
        <v>0</v>
      </c>
    </row>
    <row r="10438" spans="1:14" x14ac:dyDescent="0.2">
      <c r="A10438" t="s">
        <v>10688</v>
      </c>
      <c r="B10438" t="s">
        <v>35621</v>
      </c>
      <c r="I10438" t="s">
        <v>3</v>
      </c>
      <c r="J10438">
        <v>68.2</v>
      </c>
      <c r="M10438">
        <v>68.2</v>
      </c>
      <c r="N10438">
        <f t="shared" si="163"/>
        <v>0</v>
      </c>
    </row>
    <row r="10439" spans="1:14" x14ac:dyDescent="0.2">
      <c r="A10439" t="s">
        <v>10689</v>
      </c>
      <c r="B10439" t="s">
        <v>35622</v>
      </c>
      <c r="I10439" t="s">
        <v>3</v>
      </c>
      <c r="J10439">
        <v>143.35</v>
      </c>
      <c r="M10439">
        <v>143.35</v>
      </c>
      <c r="N10439">
        <f t="shared" si="163"/>
        <v>0</v>
      </c>
    </row>
    <row r="10440" spans="1:14" x14ac:dyDescent="0.2">
      <c r="A10440" t="s">
        <v>10690</v>
      </c>
      <c r="B10440" t="s">
        <v>35622</v>
      </c>
      <c r="I10440" t="s">
        <v>3</v>
      </c>
      <c r="J10440">
        <v>140.77000000000001</v>
      </c>
      <c r="M10440">
        <v>140.77000000000001</v>
      </c>
      <c r="N10440">
        <f t="shared" si="163"/>
        <v>0</v>
      </c>
    </row>
    <row r="10441" spans="1:14" x14ac:dyDescent="0.2">
      <c r="A10441" t="s">
        <v>10691</v>
      </c>
      <c r="B10441" t="s">
        <v>35623</v>
      </c>
      <c r="I10441" t="s">
        <v>3</v>
      </c>
      <c r="J10441">
        <v>104.18</v>
      </c>
      <c r="M10441">
        <v>104.18</v>
      </c>
      <c r="N10441">
        <f t="shared" si="163"/>
        <v>0</v>
      </c>
    </row>
    <row r="10442" spans="1:14" x14ac:dyDescent="0.2">
      <c r="A10442" t="s">
        <v>10692</v>
      </c>
      <c r="B10442" t="s">
        <v>35623</v>
      </c>
      <c r="I10442" t="s">
        <v>3</v>
      </c>
      <c r="J10442">
        <v>102.15</v>
      </c>
      <c r="M10442">
        <v>102.15</v>
      </c>
      <c r="N10442">
        <f t="shared" si="163"/>
        <v>0</v>
      </c>
    </row>
    <row r="10443" spans="1:14" x14ac:dyDescent="0.2">
      <c r="A10443" t="s">
        <v>10693</v>
      </c>
      <c r="B10443" t="s">
        <v>35624</v>
      </c>
      <c r="I10443" t="s">
        <v>3</v>
      </c>
      <c r="J10443">
        <v>220.99</v>
      </c>
      <c r="M10443">
        <v>220.99</v>
      </c>
      <c r="N10443">
        <f t="shared" si="163"/>
        <v>0</v>
      </c>
    </row>
    <row r="10444" spans="1:14" x14ac:dyDescent="0.2">
      <c r="A10444" t="s">
        <v>10694</v>
      </c>
      <c r="B10444" t="s">
        <v>35624</v>
      </c>
      <c r="I10444" t="s">
        <v>3</v>
      </c>
      <c r="J10444">
        <v>213.63</v>
      </c>
      <c r="M10444">
        <v>213.63</v>
      </c>
      <c r="N10444">
        <f t="shared" si="163"/>
        <v>0</v>
      </c>
    </row>
    <row r="10445" spans="1:14" x14ac:dyDescent="0.2">
      <c r="A10445" t="s">
        <v>10695</v>
      </c>
      <c r="B10445" t="s">
        <v>35625</v>
      </c>
      <c r="I10445" t="s">
        <v>3</v>
      </c>
      <c r="J10445">
        <v>251.51</v>
      </c>
      <c r="M10445">
        <v>251.51</v>
      </c>
      <c r="N10445">
        <f t="shared" si="163"/>
        <v>0</v>
      </c>
    </row>
    <row r="10446" spans="1:14" x14ac:dyDescent="0.2">
      <c r="A10446" t="s">
        <v>10696</v>
      </c>
      <c r="B10446" t="s">
        <v>35625</v>
      </c>
      <c r="I10446" t="s">
        <v>3</v>
      </c>
      <c r="J10446">
        <v>243.44</v>
      </c>
      <c r="M10446">
        <v>243.44</v>
      </c>
      <c r="N10446">
        <f t="shared" si="163"/>
        <v>0</v>
      </c>
    </row>
    <row r="10447" spans="1:14" x14ac:dyDescent="0.2">
      <c r="A10447" t="s">
        <v>10697</v>
      </c>
      <c r="B10447" t="s">
        <v>35626</v>
      </c>
      <c r="I10447" t="s">
        <v>3</v>
      </c>
      <c r="J10447">
        <v>449.24</v>
      </c>
      <c r="M10447">
        <v>449.24</v>
      </c>
      <c r="N10447">
        <f t="shared" si="163"/>
        <v>0</v>
      </c>
    </row>
    <row r="10448" spans="1:14" x14ac:dyDescent="0.2">
      <c r="A10448" t="s">
        <v>10698</v>
      </c>
      <c r="B10448" t="s">
        <v>35626</v>
      </c>
      <c r="I10448" t="s">
        <v>3</v>
      </c>
      <c r="J10448">
        <v>401.2</v>
      </c>
      <c r="M10448">
        <v>401.2</v>
      </c>
      <c r="N10448">
        <f t="shared" si="163"/>
        <v>0</v>
      </c>
    </row>
    <row r="10449" spans="1:14" x14ac:dyDescent="0.2">
      <c r="A10449" t="s">
        <v>10699</v>
      </c>
      <c r="B10449" t="s">
        <v>35627</v>
      </c>
      <c r="I10449" t="s">
        <v>3</v>
      </c>
      <c r="J10449">
        <v>473.03</v>
      </c>
      <c r="M10449">
        <v>473.03</v>
      </c>
      <c r="N10449">
        <f t="shared" si="163"/>
        <v>0</v>
      </c>
    </row>
    <row r="10450" spans="1:14" x14ac:dyDescent="0.2">
      <c r="A10450" t="s">
        <v>10700</v>
      </c>
      <c r="B10450" t="s">
        <v>35627</v>
      </c>
      <c r="I10450" t="s">
        <v>3</v>
      </c>
      <c r="J10450">
        <v>423.65</v>
      </c>
      <c r="M10450">
        <v>423.65</v>
      </c>
      <c r="N10450">
        <f t="shared" si="163"/>
        <v>0</v>
      </c>
    </row>
    <row r="10451" spans="1:14" x14ac:dyDescent="0.2">
      <c r="A10451" t="s">
        <v>10701</v>
      </c>
      <c r="B10451" t="s">
        <v>35628</v>
      </c>
      <c r="I10451" t="s">
        <v>3</v>
      </c>
      <c r="J10451">
        <v>214.01</v>
      </c>
      <c r="M10451">
        <v>214.01</v>
      </c>
      <c r="N10451">
        <f t="shared" si="163"/>
        <v>0</v>
      </c>
    </row>
    <row r="10452" spans="1:14" x14ac:dyDescent="0.2">
      <c r="A10452" t="s">
        <v>10702</v>
      </c>
      <c r="B10452" t="s">
        <v>35628</v>
      </c>
      <c r="I10452" t="s">
        <v>3</v>
      </c>
      <c r="J10452">
        <v>202</v>
      </c>
      <c r="M10452">
        <v>202</v>
      </c>
      <c r="N10452">
        <f t="shared" si="163"/>
        <v>0</v>
      </c>
    </row>
    <row r="10453" spans="1:14" x14ac:dyDescent="0.2">
      <c r="A10453" t="s">
        <v>10703</v>
      </c>
      <c r="B10453" t="s">
        <v>41155</v>
      </c>
      <c r="I10453" t="s">
        <v>3</v>
      </c>
      <c r="J10453">
        <v>108.5</v>
      </c>
      <c r="M10453">
        <v>108.5</v>
      </c>
      <c r="N10453">
        <f t="shared" si="163"/>
        <v>0</v>
      </c>
    </row>
    <row r="10454" spans="1:14" x14ac:dyDescent="0.2">
      <c r="A10454" t="s">
        <v>10704</v>
      </c>
      <c r="B10454" t="s">
        <v>41155</v>
      </c>
      <c r="I10454" t="s">
        <v>3</v>
      </c>
      <c r="J10454">
        <v>108.5</v>
      </c>
      <c r="M10454">
        <v>108.5</v>
      </c>
      <c r="N10454">
        <f t="shared" si="163"/>
        <v>0</v>
      </c>
    </row>
    <row r="10455" spans="1:14" x14ac:dyDescent="0.2">
      <c r="A10455" t="s">
        <v>10705</v>
      </c>
      <c r="B10455" t="s">
        <v>41156</v>
      </c>
      <c r="I10455" t="s">
        <v>3</v>
      </c>
      <c r="J10455">
        <v>108.5</v>
      </c>
      <c r="M10455">
        <v>108.5</v>
      </c>
      <c r="N10455">
        <f t="shared" si="163"/>
        <v>0</v>
      </c>
    </row>
    <row r="10456" spans="1:14" x14ac:dyDescent="0.2">
      <c r="A10456" t="s">
        <v>10706</v>
      </c>
      <c r="B10456" t="s">
        <v>41156</v>
      </c>
      <c r="I10456" t="s">
        <v>3</v>
      </c>
      <c r="J10456">
        <v>108.5</v>
      </c>
      <c r="M10456">
        <v>108.5</v>
      </c>
      <c r="N10456">
        <f t="shared" si="163"/>
        <v>0</v>
      </c>
    </row>
    <row r="10457" spans="1:14" x14ac:dyDescent="0.2">
      <c r="A10457" t="s">
        <v>10707</v>
      </c>
      <c r="B10457" t="s">
        <v>41157</v>
      </c>
      <c r="I10457" t="s">
        <v>3</v>
      </c>
      <c r="J10457">
        <v>108.5</v>
      </c>
      <c r="M10457">
        <v>108.5</v>
      </c>
      <c r="N10457">
        <f t="shared" si="163"/>
        <v>0</v>
      </c>
    </row>
    <row r="10458" spans="1:14" x14ac:dyDescent="0.2">
      <c r="A10458" t="s">
        <v>10708</v>
      </c>
      <c r="B10458" t="s">
        <v>41157</v>
      </c>
      <c r="I10458" t="s">
        <v>3</v>
      </c>
      <c r="J10458">
        <v>108.5</v>
      </c>
      <c r="M10458">
        <v>108.5</v>
      </c>
      <c r="N10458">
        <f t="shared" si="163"/>
        <v>0</v>
      </c>
    </row>
    <row r="10459" spans="1:14" x14ac:dyDescent="0.2">
      <c r="A10459" t="s">
        <v>10709</v>
      </c>
      <c r="B10459" t="s">
        <v>35629</v>
      </c>
      <c r="I10459" t="s">
        <v>3</v>
      </c>
      <c r="J10459">
        <v>75.69</v>
      </c>
      <c r="M10459">
        <v>75.69</v>
      </c>
      <c r="N10459">
        <f t="shared" si="163"/>
        <v>0</v>
      </c>
    </row>
    <row r="10460" spans="1:14" x14ac:dyDescent="0.2">
      <c r="A10460" t="s">
        <v>10710</v>
      </c>
      <c r="B10460" t="s">
        <v>35629</v>
      </c>
      <c r="I10460" t="s">
        <v>3</v>
      </c>
      <c r="J10460">
        <v>73.400000000000006</v>
      </c>
      <c r="M10460">
        <v>73.400000000000006</v>
      </c>
      <c r="N10460">
        <f t="shared" si="163"/>
        <v>0</v>
      </c>
    </row>
    <row r="10461" spans="1:14" x14ac:dyDescent="0.2">
      <c r="A10461" t="s">
        <v>10711</v>
      </c>
      <c r="B10461" t="s">
        <v>35630</v>
      </c>
      <c r="I10461" t="s">
        <v>3</v>
      </c>
      <c r="J10461">
        <v>87.24</v>
      </c>
      <c r="M10461">
        <v>87.24</v>
      </c>
      <c r="N10461">
        <f t="shared" si="163"/>
        <v>0</v>
      </c>
    </row>
    <row r="10462" spans="1:14" x14ac:dyDescent="0.2">
      <c r="A10462" t="s">
        <v>10712</v>
      </c>
      <c r="B10462" t="s">
        <v>35630</v>
      </c>
      <c r="I10462" t="s">
        <v>3</v>
      </c>
      <c r="J10462">
        <v>84.67</v>
      </c>
      <c r="M10462">
        <v>84.67</v>
      </c>
      <c r="N10462">
        <f t="shared" si="163"/>
        <v>0</v>
      </c>
    </row>
    <row r="10463" spans="1:14" x14ac:dyDescent="0.2">
      <c r="A10463" t="s">
        <v>10713</v>
      </c>
      <c r="B10463" t="s">
        <v>35631</v>
      </c>
      <c r="I10463" t="s">
        <v>3</v>
      </c>
      <c r="J10463">
        <v>79.97</v>
      </c>
      <c r="M10463">
        <v>79.97</v>
      </c>
      <c r="N10463">
        <f t="shared" si="163"/>
        <v>0</v>
      </c>
    </row>
    <row r="10464" spans="1:14" x14ac:dyDescent="0.2">
      <c r="A10464" t="s">
        <v>10714</v>
      </c>
      <c r="B10464" t="s">
        <v>35631</v>
      </c>
      <c r="I10464" t="s">
        <v>3</v>
      </c>
      <c r="J10464">
        <v>77.680000000000007</v>
      </c>
      <c r="M10464">
        <v>77.680000000000007</v>
      </c>
      <c r="N10464">
        <f t="shared" si="163"/>
        <v>0</v>
      </c>
    </row>
    <row r="10465" spans="1:14" x14ac:dyDescent="0.2">
      <c r="A10465" t="s">
        <v>10715</v>
      </c>
      <c r="B10465" t="s">
        <v>35632</v>
      </c>
      <c r="I10465" t="s">
        <v>3</v>
      </c>
      <c r="J10465">
        <v>91.52</v>
      </c>
      <c r="M10465">
        <v>91.52</v>
      </c>
      <c r="N10465">
        <f t="shared" si="163"/>
        <v>0</v>
      </c>
    </row>
    <row r="10466" spans="1:14" x14ac:dyDescent="0.2">
      <c r="A10466" t="s">
        <v>10716</v>
      </c>
      <c r="B10466" t="s">
        <v>35632</v>
      </c>
      <c r="I10466" t="s">
        <v>3</v>
      </c>
      <c r="J10466">
        <v>88.95</v>
      </c>
      <c r="M10466">
        <v>88.95</v>
      </c>
      <c r="N10466">
        <f t="shared" si="163"/>
        <v>0</v>
      </c>
    </row>
    <row r="10467" spans="1:14" x14ac:dyDescent="0.2">
      <c r="A10467" t="s">
        <v>10717</v>
      </c>
      <c r="B10467" t="s">
        <v>35633</v>
      </c>
      <c r="I10467" t="s">
        <v>3</v>
      </c>
      <c r="J10467">
        <v>120.44</v>
      </c>
      <c r="M10467">
        <v>120.44</v>
      </c>
      <c r="N10467">
        <f t="shared" si="163"/>
        <v>0</v>
      </c>
    </row>
    <row r="10468" spans="1:14" x14ac:dyDescent="0.2">
      <c r="A10468" t="s">
        <v>10718</v>
      </c>
      <c r="B10468" t="s">
        <v>35633</v>
      </c>
      <c r="I10468" t="s">
        <v>3</v>
      </c>
      <c r="J10468">
        <v>117.34</v>
      </c>
      <c r="M10468">
        <v>117.34</v>
      </c>
      <c r="N10468">
        <f t="shared" si="163"/>
        <v>0</v>
      </c>
    </row>
    <row r="10469" spans="1:14" x14ac:dyDescent="0.2">
      <c r="A10469" t="s">
        <v>10719</v>
      </c>
      <c r="B10469" t="s">
        <v>35634</v>
      </c>
      <c r="I10469" t="s">
        <v>3</v>
      </c>
      <c r="J10469">
        <v>131.99</v>
      </c>
      <c r="M10469">
        <v>131.99</v>
      </c>
      <c r="N10469">
        <f t="shared" si="163"/>
        <v>0</v>
      </c>
    </row>
    <row r="10470" spans="1:14" x14ac:dyDescent="0.2">
      <c r="A10470" t="s">
        <v>10720</v>
      </c>
      <c r="B10470" t="s">
        <v>35634</v>
      </c>
      <c r="I10470" t="s">
        <v>3</v>
      </c>
      <c r="J10470">
        <v>128.61000000000001</v>
      </c>
      <c r="M10470">
        <v>128.61000000000001</v>
      </c>
      <c r="N10470">
        <f t="shared" si="163"/>
        <v>0</v>
      </c>
    </row>
    <row r="10471" spans="1:14" x14ac:dyDescent="0.2">
      <c r="A10471" t="s">
        <v>10721</v>
      </c>
      <c r="B10471" t="s">
        <v>35635</v>
      </c>
      <c r="I10471" t="s">
        <v>3</v>
      </c>
      <c r="J10471">
        <v>123.95</v>
      </c>
      <c r="M10471">
        <v>123.95</v>
      </c>
      <c r="N10471">
        <f t="shared" si="163"/>
        <v>0</v>
      </c>
    </row>
    <row r="10472" spans="1:14" x14ac:dyDescent="0.2">
      <c r="A10472" t="s">
        <v>10722</v>
      </c>
      <c r="B10472" t="s">
        <v>35635</v>
      </c>
      <c r="I10472" t="s">
        <v>3</v>
      </c>
      <c r="J10472">
        <v>120.86</v>
      </c>
      <c r="M10472">
        <v>120.86</v>
      </c>
      <c r="N10472">
        <f t="shared" si="163"/>
        <v>0</v>
      </c>
    </row>
    <row r="10473" spans="1:14" x14ac:dyDescent="0.2">
      <c r="A10473" t="s">
        <v>10723</v>
      </c>
      <c r="B10473" t="s">
        <v>35636</v>
      </c>
      <c r="I10473" t="s">
        <v>3</v>
      </c>
      <c r="J10473">
        <v>135.5</v>
      </c>
      <c r="M10473">
        <v>135.5</v>
      </c>
      <c r="N10473">
        <f t="shared" si="163"/>
        <v>0</v>
      </c>
    </row>
    <row r="10474" spans="1:14" x14ac:dyDescent="0.2">
      <c r="A10474" t="s">
        <v>10724</v>
      </c>
      <c r="B10474" t="s">
        <v>35636</v>
      </c>
      <c r="I10474" t="s">
        <v>3</v>
      </c>
      <c r="J10474">
        <v>132.13</v>
      </c>
      <c r="M10474">
        <v>132.13</v>
      </c>
      <c r="N10474">
        <f t="shared" si="163"/>
        <v>0</v>
      </c>
    </row>
    <row r="10475" spans="1:14" x14ac:dyDescent="0.2">
      <c r="A10475" t="s">
        <v>10725</v>
      </c>
      <c r="B10475" t="s">
        <v>35637</v>
      </c>
      <c r="I10475" t="s">
        <v>3</v>
      </c>
      <c r="J10475">
        <v>84.64</v>
      </c>
      <c r="M10475">
        <v>84.64</v>
      </c>
      <c r="N10475">
        <f t="shared" si="163"/>
        <v>0</v>
      </c>
    </row>
    <row r="10476" spans="1:14" x14ac:dyDescent="0.2">
      <c r="A10476" t="s">
        <v>10726</v>
      </c>
      <c r="B10476" t="s">
        <v>35637</v>
      </c>
      <c r="I10476" t="s">
        <v>3</v>
      </c>
      <c r="J10476">
        <v>82.35</v>
      </c>
      <c r="M10476">
        <v>82.35</v>
      </c>
      <c r="N10476">
        <f t="shared" si="163"/>
        <v>0</v>
      </c>
    </row>
    <row r="10477" spans="1:14" x14ac:dyDescent="0.2">
      <c r="A10477" t="s">
        <v>10727</v>
      </c>
      <c r="B10477" t="s">
        <v>35638</v>
      </c>
      <c r="I10477" t="s">
        <v>3</v>
      </c>
      <c r="J10477">
        <v>96.19</v>
      </c>
      <c r="M10477">
        <v>96.19</v>
      </c>
      <c r="N10477">
        <f t="shared" si="163"/>
        <v>0</v>
      </c>
    </row>
    <row r="10478" spans="1:14" x14ac:dyDescent="0.2">
      <c r="A10478" t="s">
        <v>10728</v>
      </c>
      <c r="B10478" t="s">
        <v>35638</v>
      </c>
      <c r="I10478" t="s">
        <v>3</v>
      </c>
      <c r="J10478">
        <v>93.62</v>
      </c>
      <c r="M10478">
        <v>93.62</v>
      </c>
      <c r="N10478">
        <f t="shared" si="163"/>
        <v>0</v>
      </c>
    </row>
    <row r="10479" spans="1:14" x14ac:dyDescent="0.2">
      <c r="A10479" t="s">
        <v>10729</v>
      </c>
      <c r="B10479" t="s">
        <v>35639</v>
      </c>
      <c r="I10479" t="s">
        <v>3</v>
      </c>
      <c r="J10479">
        <v>87.27</v>
      </c>
      <c r="M10479">
        <v>87.27</v>
      </c>
      <c r="N10479">
        <f t="shared" si="163"/>
        <v>0</v>
      </c>
    </row>
    <row r="10480" spans="1:14" x14ac:dyDescent="0.2">
      <c r="A10480" t="s">
        <v>10730</v>
      </c>
      <c r="B10480" t="s">
        <v>35639</v>
      </c>
      <c r="I10480" t="s">
        <v>3</v>
      </c>
      <c r="J10480">
        <v>84.99</v>
      </c>
      <c r="M10480">
        <v>84.99</v>
      </c>
      <c r="N10480">
        <f t="shared" si="163"/>
        <v>0</v>
      </c>
    </row>
    <row r="10481" spans="1:14" x14ac:dyDescent="0.2">
      <c r="A10481" t="s">
        <v>10731</v>
      </c>
      <c r="B10481" t="s">
        <v>35640</v>
      </c>
      <c r="I10481" t="s">
        <v>3</v>
      </c>
      <c r="J10481">
        <v>98.83</v>
      </c>
      <c r="M10481">
        <v>98.83</v>
      </c>
      <c r="N10481">
        <f t="shared" si="163"/>
        <v>0</v>
      </c>
    </row>
    <row r="10482" spans="1:14" x14ac:dyDescent="0.2">
      <c r="A10482" t="s">
        <v>10732</v>
      </c>
      <c r="B10482" t="s">
        <v>35640</v>
      </c>
      <c r="I10482" t="s">
        <v>3</v>
      </c>
      <c r="J10482">
        <v>96.25</v>
      </c>
      <c r="M10482">
        <v>96.25</v>
      </c>
      <c r="N10482">
        <f t="shared" si="163"/>
        <v>0</v>
      </c>
    </row>
    <row r="10483" spans="1:14" x14ac:dyDescent="0.2">
      <c r="A10483" t="s">
        <v>10733</v>
      </c>
      <c r="B10483" t="s">
        <v>35641</v>
      </c>
      <c r="I10483" t="s">
        <v>3</v>
      </c>
      <c r="J10483">
        <v>84.26</v>
      </c>
      <c r="M10483">
        <v>84.26</v>
      </c>
      <c r="N10483">
        <f t="shared" si="163"/>
        <v>0</v>
      </c>
    </row>
    <row r="10484" spans="1:14" x14ac:dyDescent="0.2">
      <c r="A10484" t="s">
        <v>10734</v>
      </c>
      <c r="B10484" t="s">
        <v>35641</v>
      </c>
      <c r="I10484" t="s">
        <v>3</v>
      </c>
      <c r="J10484">
        <v>81.97</v>
      </c>
      <c r="M10484">
        <v>81.97</v>
      </c>
      <c r="N10484">
        <f t="shared" si="163"/>
        <v>0</v>
      </c>
    </row>
    <row r="10485" spans="1:14" x14ac:dyDescent="0.2">
      <c r="A10485" t="s">
        <v>10735</v>
      </c>
      <c r="B10485" t="s">
        <v>35642</v>
      </c>
      <c r="I10485" t="s">
        <v>3</v>
      </c>
      <c r="J10485">
        <v>95.81</v>
      </c>
      <c r="M10485">
        <v>95.81</v>
      </c>
      <c r="N10485">
        <f t="shared" si="163"/>
        <v>0</v>
      </c>
    </row>
    <row r="10486" spans="1:14" x14ac:dyDescent="0.2">
      <c r="A10486" t="s">
        <v>10736</v>
      </c>
      <c r="B10486" t="s">
        <v>35642</v>
      </c>
      <c r="I10486" t="s">
        <v>3</v>
      </c>
      <c r="J10486">
        <v>93.24</v>
      </c>
      <c r="M10486">
        <v>93.24</v>
      </c>
      <c r="N10486">
        <f t="shared" si="163"/>
        <v>0</v>
      </c>
    </row>
    <row r="10487" spans="1:14" x14ac:dyDescent="0.2">
      <c r="A10487" t="s">
        <v>10737</v>
      </c>
      <c r="B10487" t="s">
        <v>35643</v>
      </c>
      <c r="I10487" t="s">
        <v>3</v>
      </c>
      <c r="J10487">
        <v>87.27</v>
      </c>
      <c r="M10487">
        <v>87.27</v>
      </c>
      <c r="N10487">
        <f t="shared" si="163"/>
        <v>0</v>
      </c>
    </row>
    <row r="10488" spans="1:14" x14ac:dyDescent="0.2">
      <c r="A10488" t="s">
        <v>10738</v>
      </c>
      <c r="B10488" t="s">
        <v>35643</v>
      </c>
      <c r="I10488" t="s">
        <v>3</v>
      </c>
      <c r="J10488">
        <v>84.99</v>
      </c>
      <c r="M10488">
        <v>84.99</v>
      </c>
      <c r="N10488">
        <f t="shared" si="163"/>
        <v>0</v>
      </c>
    </row>
    <row r="10489" spans="1:14" x14ac:dyDescent="0.2">
      <c r="A10489" t="s">
        <v>10739</v>
      </c>
      <c r="B10489" t="s">
        <v>35644</v>
      </c>
      <c r="I10489" t="s">
        <v>3</v>
      </c>
      <c r="J10489">
        <v>98.83</v>
      </c>
      <c r="M10489">
        <v>98.83</v>
      </c>
      <c r="N10489">
        <f t="shared" si="163"/>
        <v>0</v>
      </c>
    </row>
    <row r="10490" spans="1:14" x14ac:dyDescent="0.2">
      <c r="A10490" t="s">
        <v>10740</v>
      </c>
      <c r="B10490" t="s">
        <v>35644</v>
      </c>
      <c r="I10490" t="s">
        <v>3</v>
      </c>
      <c r="J10490">
        <v>96.25</v>
      </c>
      <c r="M10490">
        <v>96.25</v>
      </c>
      <c r="N10490">
        <f t="shared" si="163"/>
        <v>0</v>
      </c>
    </row>
    <row r="10491" spans="1:14" x14ac:dyDescent="0.2">
      <c r="A10491" t="s">
        <v>10741</v>
      </c>
      <c r="B10491" t="s">
        <v>35645</v>
      </c>
      <c r="I10491" t="s">
        <v>3</v>
      </c>
      <c r="J10491">
        <v>382.29</v>
      </c>
      <c r="M10491">
        <v>382.29</v>
      </c>
      <c r="N10491">
        <f t="shared" si="163"/>
        <v>0</v>
      </c>
    </row>
    <row r="10492" spans="1:14" x14ac:dyDescent="0.2">
      <c r="A10492" t="s">
        <v>10742</v>
      </c>
      <c r="B10492" t="s">
        <v>35645</v>
      </c>
      <c r="I10492" t="s">
        <v>3</v>
      </c>
      <c r="J10492">
        <v>346.88</v>
      </c>
      <c r="M10492">
        <v>346.88</v>
      </c>
      <c r="N10492">
        <f t="shared" si="163"/>
        <v>0</v>
      </c>
    </row>
    <row r="10493" spans="1:14" x14ac:dyDescent="0.2">
      <c r="A10493" t="s">
        <v>10743</v>
      </c>
      <c r="B10493" t="s">
        <v>35646</v>
      </c>
      <c r="I10493" t="s">
        <v>3</v>
      </c>
      <c r="J10493">
        <v>502.19</v>
      </c>
      <c r="M10493">
        <v>502.19</v>
      </c>
      <c r="N10493">
        <f t="shared" si="163"/>
        <v>0</v>
      </c>
    </row>
    <row r="10494" spans="1:14" x14ac:dyDescent="0.2">
      <c r="A10494" t="s">
        <v>10744</v>
      </c>
      <c r="B10494" t="s">
        <v>35646</v>
      </c>
      <c r="I10494" t="s">
        <v>3</v>
      </c>
      <c r="J10494">
        <v>485.88</v>
      </c>
      <c r="M10494">
        <v>485.88</v>
      </c>
      <c r="N10494">
        <f t="shared" si="163"/>
        <v>0</v>
      </c>
    </row>
    <row r="10495" spans="1:14" x14ac:dyDescent="0.2">
      <c r="A10495" t="s">
        <v>10745</v>
      </c>
      <c r="B10495" t="s">
        <v>35647</v>
      </c>
      <c r="I10495" t="s">
        <v>3</v>
      </c>
      <c r="J10495">
        <v>173.92</v>
      </c>
      <c r="M10495">
        <v>173.92</v>
      </c>
      <c r="N10495">
        <f t="shared" si="163"/>
        <v>0</v>
      </c>
    </row>
    <row r="10496" spans="1:14" x14ac:dyDescent="0.2">
      <c r="A10496" t="s">
        <v>10746</v>
      </c>
      <c r="B10496" t="s">
        <v>35647</v>
      </c>
      <c r="I10496" t="s">
        <v>3</v>
      </c>
      <c r="J10496">
        <v>160.53</v>
      </c>
      <c r="M10496">
        <v>160.53</v>
      </c>
      <c r="N10496">
        <f t="shared" si="163"/>
        <v>0</v>
      </c>
    </row>
    <row r="10497" spans="1:14" x14ac:dyDescent="0.2">
      <c r="A10497" t="s">
        <v>10747</v>
      </c>
      <c r="B10497" t="s">
        <v>35648</v>
      </c>
      <c r="I10497" t="s">
        <v>3</v>
      </c>
      <c r="J10497">
        <v>510.19</v>
      </c>
      <c r="M10497">
        <v>510.19</v>
      </c>
      <c r="N10497">
        <f t="shared" si="163"/>
        <v>0</v>
      </c>
    </row>
    <row r="10498" spans="1:14" x14ac:dyDescent="0.2">
      <c r="A10498" t="s">
        <v>10748</v>
      </c>
      <c r="B10498" t="s">
        <v>35648</v>
      </c>
      <c r="I10498" t="s">
        <v>3</v>
      </c>
      <c r="J10498">
        <v>493.88</v>
      </c>
      <c r="M10498">
        <v>493.88</v>
      </c>
      <c r="N10498">
        <f t="shared" si="163"/>
        <v>0</v>
      </c>
    </row>
    <row r="10499" spans="1:14" x14ac:dyDescent="0.2">
      <c r="A10499" t="s">
        <v>10749</v>
      </c>
      <c r="B10499" t="s">
        <v>35649</v>
      </c>
      <c r="I10499" t="s">
        <v>3</v>
      </c>
      <c r="J10499">
        <v>567.19000000000005</v>
      </c>
      <c r="M10499">
        <v>567.19000000000005</v>
      </c>
      <c r="N10499">
        <f t="shared" si="163"/>
        <v>0</v>
      </c>
    </row>
    <row r="10500" spans="1:14" x14ac:dyDescent="0.2">
      <c r="A10500" t="s">
        <v>10750</v>
      </c>
      <c r="B10500" t="s">
        <v>35649</v>
      </c>
      <c r="I10500" t="s">
        <v>3</v>
      </c>
      <c r="J10500">
        <v>550.88</v>
      </c>
      <c r="M10500">
        <v>550.88</v>
      </c>
      <c r="N10500">
        <f t="shared" ref="N10500:N10563" si="164">J10500-M10500</f>
        <v>0</v>
      </c>
    </row>
    <row r="10501" spans="1:14" x14ac:dyDescent="0.2">
      <c r="A10501" t="s">
        <v>10751</v>
      </c>
      <c r="B10501" t="s">
        <v>35650</v>
      </c>
      <c r="I10501" t="s">
        <v>3</v>
      </c>
      <c r="J10501">
        <v>520.19000000000005</v>
      </c>
      <c r="M10501">
        <v>520.19000000000005</v>
      </c>
      <c r="N10501">
        <f t="shared" si="164"/>
        <v>0</v>
      </c>
    </row>
    <row r="10502" spans="1:14" x14ac:dyDescent="0.2">
      <c r="A10502" t="s">
        <v>10752</v>
      </c>
      <c r="B10502" t="s">
        <v>35650</v>
      </c>
      <c r="I10502" t="s">
        <v>3</v>
      </c>
      <c r="J10502">
        <v>503.88</v>
      </c>
      <c r="M10502">
        <v>503.88</v>
      </c>
      <c r="N10502">
        <f t="shared" si="164"/>
        <v>0</v>
      </c>
    </row>
    <row r="10503" spans="1:14" x14ac:dyDescent="0.2">
      <c r="A10503" t="s">
        <v>10753</v>
      </c>
      <c r="B10503" t="s">
        <v>35651</v>
      </c>
      <c r="I10503" t="s">
        <v>3</v>
      </c>
      <c r="J10503">
        <v>550.19000000000005</v>
      </c>
      <c r="M10503">
        <v>550.19000000000005</v>
      </c>
      <c r="N10503">
        <f t="shared" si="164"/>
        <v>0</v>
      </c>
    </row>
    <row r="10504" spans="1:14" x14ac:dyDescent="0.2">
      <c r="A10504" t="s">
        <v>10754</v>
      </c>
      <c r="B10504" t="s">
        <v>35651</v>
      </c>
      <c r="I10504" t="s">
        <v>3</v>
      </c>
      <c r="J10504">
        <v>533.88</v>
      </c>
      <c r="M10504">
        <v>533.88</v>
      </c>
      <c r="N10504">
        <f t="shared" si="164"/>
        <v>0</v>
      </c>
    </row>
    <row r="10505" spans="1:14" x14ac:dyDescent="0.2">
      <c r="A10505" t="s">
        <v>10755</v>
      </c>
      <c r="B10505" t="s">
        <v>35652</v>
      </c>
      <c r="I10505" t="s">
        <v>3</v>
      </c>
      <c r="J10505">
        <v>199.19</v>
      </c>
      <c r="M10505">
        <v>199.19</v>
      </c>
      <c r="N10505">
        <f t="shared" si="164"/>
        <v>0</v>
      </c>
    </row>
    <row r="10506" spans="1:14" x14ac:dyDescent="0.2">
      <c r="A10506" t="s">
        <v>10756</v>
      </c>
      <c r="B10506" t="s">
        <v>35652</v>
      </c>
      <c r="I10506" t="s">
        <v>3</v>
      </c>
      <c r="J10506">
        <v>182.88</v>
      </c>
      <c r="M10506">
        <v>182.88</v>
      </c>
      <c r="N10506">
        <f t="shared" si="164"/>
        <v>0</v>
      </c>
    </row>
    <row r="10507" spans="1:14" x14ac:dyDescent="0.2">
      <c r="A10507" t="s">
        <v>10757</v>
      </c>
      <c r="B10507" t="s">
        <v>35653</v>
      </c>
      <c r="I10507" t="s">
        <v>3</v>
      </c>
      <c r="J10507">
        <v>740.19</v>
      </c>
      <c r="M10507">
        <v>740.19</v>
      </c>
      <c r="N10507">
        <f t="shared" si="164"/>
        <v>0</v>
      </c>
    </row>
    <row r="10508" spans="1:14" x14ac:dyDescent="0.2">
      <c r="A10508" t="s">
        <v>10758</v>
      </c>
      <c r="B10508" t="s">
        <v>35653</v>
      </c>
      <c r="I10508" t="s">
        <v>3</v>
      </c>
      <c r="J10508">
        <v>723.88</v>
      </c>
      <c r="M10508">
        <v>723.88</v>
      </c>
      <c r="N10508">
        <f t="shared" si="164"/>
        <v>0</v>
      </c>
    </row>
    <row r="10509" spans="1:14" x14ac:dyDescent="0.2">
      <c r="A10509" t="s">
        <v>10759</v>
      </c>
      <c r="B10509" t="s">
        <v>35654</v>
      </c>
      <c r="I10509" t="s">
        <v>3</v>
      </c>
      <c r="J10509">
        <v>232.52</v>
      </c>
      <c r="M10509">
        <v>232.52</v>
      </c>
      <c r="N10509">
        <f t="shared" si="164"/>
        <v>0</v>
      </c>
    </row>
    <row r="10510" spans="1:14" x14ac:dyDescent="0.2">
      <c r="A10510" t="s">
        <v>10760</v>
      </c>
      <c r="B10510" t="s">
        <v>35654</v>
      </c>
      <c r="I10510" t="s">
        <v>3</v>
      </c>
      <c r="J10510">
        <v>226.25</v>
      </c>
      <c r="M10510">
        <v>226.25</v>
      </c>
      <c r="N10510">
        <f t="shared" si="164"/>
        <v>0</v>
      </c>
    </row>
    <row r="10511" spans="1:14" x14ac:dyDescent="0.2">
      <c r="A10511" t="s">
        <v>10761</v>
      </c>
      <c r="B10511" t="s">
        <v>35655</v>
      </c>
      <c r="I10511" t="s">
        <v>3</v>
      </c>
      <c r="J10511">
        <v>28.68</v>
      </c>
      <c r="M10511">
        <v>28.68</v>
      </c>
      <c r="N10511">
        <f t="shared" si="164"/>
        <v>0</v>
      </c>
    </row>
    <row r="10512" spans="1:14" x14ac:dyDescent="0.2">
      <c r="A10512" t="s">
        <v>10762</v>
      </c>
      <c r="B10512" t="s">
        <v>35655</v>
      </c>
      <c r="I10512" t="s">
        <v>3</v>
      </c>
      <c r="J10512">
        <v>26.88</v>
      </c>
      <c r="M10512">
        <v>26.88</v>
      </c>
      <c r="N10512">
        <f t="shared" si="164"/>
        <v>0</v>
      </c>
    </row>
    <row r="10513" spans="1:14" x14ac:dyDescent="0.2">
      <c r="A10513" t="s">
        <v>22160</v>
      </c>
      <c r="B10513" t="s">
        <v>35656</v>
      </c>
      <c r="I10513" t="s">
        <v>3</v>
      </c>
      <c r="J10513">
        <v>207.09</v>
      </c>
      <c r="M10513">
        <v>207.09</v>
      </c>
      <c r="N10513">
        <f t="shared" si="164"/>
        <v>0</v>
      </c>
    </row>
    <row r="10514" spans="1:14" x14ac:dyDescent="0.2">
      <c r="A10514" t="s">
        <v>22161</v>
      </c>
      <c r="B10514" t="s">
        <v>35656</v>
      </c>
      <c r="I10514" t="s">
        <v>3</v>
      </c>
      <c r="J10514">
        <v>206.59</v>
      </c>
      <c r="M10514">
        <v>206.59</v>
      </c>
      <c r="N10514">
        <f t="shared" si="164"/>
        <v>0</v>
      </c>
    </row>
    <row r="10515" spans="1:14" x14ac:dyDescent="0.2">
      <c r="A10515" t="s">
        <v>10763</v>
      </c>
      <c r="B10515" t="s">
        <v>35657</v>
      </c>
      <c r="I10515" t="s">
        <v>3</v>
      </c>
      <c r="J10515">
        <v>100.57</v>
      </c>
      <c r="M10515">
        <v>100.57</v>
      </c>
      <c r="N10515">
        <f t="shared" si="164"/>
        <v>0</v>
      </c>
    </row>
    <row r="10516" spans="1:14" x14ac:dyDescent="0.2">
      <c r="A10516" t="s">
        <v>10764</v>
      </c>
      <c r="B10516" t="s">
        <v>35657</v>
      </c>
      <c r="I10516" t="s">
        <v>3</v>
      </c>
      <c r="J10516">
        <v>94.02</v>
      </c>
      <c r="M10516">
        <v>94.02</v>
      </c>
      <c r="N10516">
        <f t="shared" si="164"/>
        <v>0</v>
      </c>
    </row>
    <row r="10517" spans="1:14" x14ac:dyDescent="0.2">
      <c r="A10517" t="s">
        <v>10765</v>
      </c>
      <c r="B10517" t="s">
        <v>35658</v>
      </c>
      <c r="I10517" t="s">
        <v>4</v>
      </c>
      <c r="J10517">
        <v>32.35</v>
      </c>
      <c r="M10517">
        <v>32.35</v>
      </c>
      <c r="N10517">
        <f t="shared" si="164"/>
        <v>0</v>
      </c>
    </row>
    <row r="10518" spans="1:14" x14ac:dyDescent="0.2">
      <c r="A10518" t="s">
        <v>10766</v>
      </c>
      <c r="B10518" t="s">
        <v>35658</v>
      </c>
      <c r="I10518" t="s">
        <v>4</v>
      </c>
      <c r="J10518">
        <v>30.17</v>
      </c>
      <c r="M10518">
        <v>30.17</v>
      </c>
      <c r="N10518">
        <f t="shared" si="164"/>
        <v>0</v>
      </c>
    </row>
    <row r="10519" spans="1:14" x14ac:dyDescent="0.2">
      <c r="A10519" t="s">
        <v>10767</v>
      </c>
      <c r="B10519" t="s">
        <v>35659</v>
      </c>
      <c r="I10519" t="s">
        <v>4</v>
      </c>
      <c r="J10519">
        <v>24.47</v>
      </c>
      <c r="M10519">
        <v>24.47</v>
      </c>
      <c r="N10519">
        <f t="shared" si="164"/>
        <v>0</v>
      </c>
    </row>
    <row r="10520" spans="1:14" x14ac:dyDescent="0.2">
      <c r="A10520" t="s">
        <v>10768</v>
      </c>
      <c r="B10520" t="s">
        <v>35659</v>
      </c>
      <c r="I10520" t="s">
        <v>4</v>
      </c>
      <c r="J10520">
        <v>22.54</v>
      </c>
      <c r="M10520">
        <v>22.54</v>
      </c>
      <c r="N10520">
        <f t="shared" si="164"/>
        <v>0</v>
      </c>
    </row>
    <row r="10521" spans="1:14" x14ac:dyDescent="0.2">
      <c r="A10521" t="s">
        <v>10769</v>
      </c>
      <c r="B10521" t="s">
        <v>35660</v>
      </c>
      <c r="I10521" t="s">
        <v>3</v>
      </c>
      <c r="J10521">
        <v>134.26</v>
      </c>
      <c r="M10521">
        <v>134.26</v>
      </c>
      <c r="N10521">
        <f t="shared" si="164"/>
        <v>0</v>
      </c>
    </row>
    <row r="10522" spans="1:14" x14ac:dyDescent="0.2">
      <c r="A10522" t="s">
        <v>10770</v>
      </c>
      <c r="B10522" t="s">
        <v>35660</v>
      </c>
      <c r="I10522" t="s">
        <v>3</v>
      </c>
      <c r="J10522">
        <v>120.57</v>
      </c>
      <c r="M10522">
        <v>120.57</v>
      </c>
      <c r="N10522">
        <f t="shared" si="164"/>
        <v>0</v>
      </c>
    </row>
    <row r="10523" spans="1:14" x14ac:dyDescent="0.2">
      <c r="A10523" t="s">
        <v>10771</v>
      </c>
      <c r="B10523" t="s">
        <v>35661</v>
      </c>
      <c r="I10523" t="s">
        <v>3</v>
      </c>
      <c r="J10523">
        <v>127.95</v>
      </c>
      <c r="M10523">
        <v>127.95</v>
      </c>
      <c r="N10523">
        <f t="shared" si="164"/>
        <v>0</v>
      </c>
    </row>
    <row r="10524" spans="1:14" x14ac:dyDescent="0.2">
      <c r="A10524" t="s">
        <v>10772</v>
      </c>
      <c r="B10524" t="s">
        <v>35661</v>
      </c>
      <c r="I10524" t="s">
        <v>3</v>
      </c>
      <c r="J10524">
        <v>117.74</v>
      </c>
      <c r="M10524">
        <v>117.74</v>
      </c>
      <c r="N10524">
        <f t="shared" si="164"/>
        <v>0</v>
      </c>
    </row>
    <row r="10525" spans="1:14" x14ac:dyDescent="0.2">
      <c r="A10525" t="s">
        <v>10773</v>
      </c>
      <c r="B10525" t="s">
        <v>35662</v>
      </c>
      <c r="I10525" t="s">
        <v>3</v>
      </c>
      <c r="J10525">
        <v>6.6</v>
      </c>
      <c r="M10525">
        <v>6.6</v>
      </c>
      <c r="N10525">
        <f t="shared" si="164"/>
        <v>0</v>
      </c>
    </row>
    <row r="10526" spans="1:14" x14ac:dyDescent="0.2">
      <c r="A10526" t="s">
        <v>10774</v>
      </c>
      <c r="B10526" t="s">
        <v>35662</v>
      </c>
      <c r="I10526" t="s">
        <v>3</v>
      </c>
      <c r="J10526">
        <v>5.98</v>
      </c>
      <c r="M10526">
        <v>5.98</v>
      </c>
      <c r="N10526">
        <f t="shared" si="164"/>
        <v>0</v>
      </c>
    </row>
    <row r="10527" spans="1:14" x14ac:dyDescent="0.2">
      <c r="A10527" t="s">
        <v>10775</v>
      </c>
      <c r="B10527" t="s">
        <v>35663</v>
      </c>
      <c r="I10527" t="s">
        <v>3</v>
      </c>
      <c r="J10527">
        <v>15.13</v>
      </c>
      <c r="M10527">
        <v>15.13</v>
      </c>
      <c r="N10527">
        <f t="shared" si="164"/>
        <v>0</v>
      </c>
    </row>
    <row r="10528" spans="1:14" x14ac:dyDescent="0.2">
      <c r="A10528" t="s">
        <v>10776</v>
      </c>
      <c r="B10528" t="s">
        <v>35663</v>
      </c>
      <c r="I10528" t="s">
        <v>3</v>
      </c>
      <c r="J10528">
        <v>14.23</v>
      </c>
      <c r="M10528">
        <v>14.23</v>
      </c>
      <c r="N10528">
        <f t="shared" si="164"/>
        <v>0</v>
      </c>
    </row>
    <row r="10529" spans="1:14" x14ac:dyDescent="0.2">
      <c r="A10529" t="s">
        <v>10777</v>
      </c>
      <c r="B10529" t="s">
        <v>35664</v>
      </c>
      <c r="I10529" t="s">
        <v>3</v>
      </c>
      <c r="J10529">
        <v>5.47</v>
      </c>
      <c r="M10529">
        <v>5.47</v>
      </c>
      <c r="N10529">
        <f t="shared" si="164"/>
        <v>0</v>
      </c>
    </row>
    <row r="10530" spans="1:14" x14ac:dyDescent="0.2">
      <c r="A10530" t="s">
        <v>10778</v>
      </c>
      <c r="B10530" t="s">
        <v>35664</v>
      </c>
      <c r="I10530" t="s">
        <v>3</v>
      </c>
      <c r="J10530">
        <v>5.13</v>
      </c>
      <c r="M10530">
        <v>5.13</v>
      </c>
      <c r="N10530">
        <f t="shared" si="164"/>
        <v>0</v>
      </c>
    </row>
    <row r="10531" spans="1:14" x14ac:dyDescent="0.2">
      <c r="A10531" t="s">
        <v>10779</v>
      </c>
      <c r="B10531" t="s">
        <v>35665</v>
      </c>
      <c r="I10531" t="s">
        <v>3</v>
      </c>
      <c r="J10531">
        <v>12.74</v>
      </c>
      <c r="M10531">
        <v>12.74</v>
      </c>
      <c r="N10531">
        <f t="shared" si="164"/>
        <v>0</v>
      </c>
    </row>
    <row r="10532" spans="1:14" x14ac:dyDescent="0.2">
      <c r="A10532" t="s">
        <v>10780</v>
      </c>
      <c r="B10532" t="s">
        <v>35665</v>
      </c>
      <c r="I10532" t="s">
        <v>3</v>
      </c>
      <c r="J10532">
        <v>11.52</v>
      </c>
      <c r="M10532">
        <v>11.52</v>
      </c>
      <c r="N10532">
        <f t="shared" si="164"/>
        <v>0</v>
      </c>
    </row>
    <row r="10533" spans="1:14" x14ac:dyDescent="0.2">
      <c r="A10533" t="s">
        <v>10781</v>
      </c>
      <c r="B10533" t="s">
        <v>35666</v>
      </c>
      <c r="I10533" t="s">
        <v>3</v>
      </c>
      <c r="J10533">
        <v>33.159999999999997</v>
      </c>
      <c r="M10533">
        <v>33.159999999999997</v>
      </c>
      <c r="N10533">
        <f t="shared" si="164"/>
        <v>0</v>
      </c>
    </row>
    <row r="10534" spans="1:14" x14ac:dyDescent="0.2">
      <c r="A10534" t="s">
        <v>10782</v>
      </c>
      <c r="B10534" t="s">
        <v>35666</v>
      </c>
      <c r="I10534" t="s">
        <v>3</v>
      </c>
      <c r="J10534">
        <v>30.16</v>
      </c>
      <c r="M10534">
        <v>30.16</v>
      </c>
      <c r="N10534">
        <f t="shared" si="164"/>
        <v>0</v>
      </c>
    </row>
    <row r="10535" spans="1:14" x14ac:dyDescent="0.2">
      <c r="A10535" t="s">
        <v>10783</v>
      </c>
      <c r="B10535" t="s">
        <v>35667</v>
      </c>
      <c r="I10535" t="s">
        <v>3</v>
      </c>
      <c r="J10535">
        <v>32.549999999999997</v>
      </c>
      <c r="M10535">
        <v>32.549999999999997</v>
      </c>
      <c r="N10535">
        <f t="shared" si="164"/>
        <v>0</v>
      </c>
    </row>
    <row r="10536" spans="1:14" x14ac:dyDescent="0.2">
      <c r="A10536" t="s">
        <v>10784</v>
      </c>
      <c r="B10536" t="s">
        <v>35667</v>
      </c>
      <c r="I10536" t="s">
        <v>3</v>
      </c>
      <c r="J10536">
        <v>29.54</v>
      </c>
      <c r="M10536">
        <v>29.54</v>
      </c>
      <c r="N10536">
        <f t="shared" si="164"/>
        <v>0</v>
      </c>
    </row>
    <row r="10537" spans="1:14" x14ac:dyDescent="0.2">
      <c r="A10537" t="s">
        <v>10785</v>
      </c>
      <c r="B10537" t="s">
        <v>35668</v>
      </c>
      <c r="I10537" t="s">
        <v>3</v>
      </c>
      <c r="J10537">
        <v>31.63</v>
      </c>
      <c r="M10537">
        <v>31.63</v>
      </c>
      <c r="N10537">
        <f t="shared" si="164"/>
        <v>0</v>
      </c>
    </row>
    <row r="10538" spans="1:14" x14ac:dyDescent="0.2">
      <c r="A10538" t="s">
        <v>10786</v>
      </c>
      <c r="B10538" t="s">
        <v>35668</v>
      </c>
      <c r="I10538" t="s">
        <v>3</v>
      </c>
      <c r="J10538">
        <v>28.59</v>
      </c>
      <c r="M10538">
        <v>28.59</v>
      </c>
      <c r="N10538">
        <f t="shared" si="164"/>
        <v>0</v>
      </c>
    </row>
    <row r="10539" spans="1:14" x14ac:dyDescent="0.2">
      <c r="A10539" t="s">
        <v>10787</v>
      </c>
      <c r="B10539" t="s">
        <v>35669</v>
      </c>
      <c r="I10539" t="s">
        <v>3</v>
      </c>
      <c r="J10539">
        <v>34.840000000000003</v>
      </c>
      <c r="M10539">
        <v>34.840000000000003</v>
      </c>
      <c r="N10539">
        <f t="shared" si="164"/>
        <v>0</v>
      </c>
    </row>
    <row r="10540" spans="1:14" x14ac:dyDescent="0.2">
      <c r="A10540" t="s">
        <v>10788</v>
      </c>
      <c r="B10540" t="s">
        <v>35669</v>
      </c>
      <c r="I10540" t="s">
        <v>3</v>
      </c>
      <c r="J10540">
        <v>31.75</v>
      </c>
      <c r="M10540">
        <v>31.75</v>
      </c>
      <c r="N10540">
        <f t="shared" si="164"/>
        <v>0</v>
      </c>
    </row>
    <row r="10541" spans="1:14" x14ac:dyDescent="0.2">
      <c r="A10541" t="s">
        <v>10789</v>
      </c>
      <c r="B10541" t="s">
        <v>35670</v>
      </c>
      <c r="I10541" t="s">
        <v>3</v>
      </c>
      <c r="J10541">
        <v>31.25</v>
      </c>
      <c r="M10541">
        <v>31.25</v>
      </c>
      <c r="N10541">
        <f t="shared" si="164"/>
        <v>0</v>
      </c>
    </row>
    <row r="10542" spans="1:14" x14ac:dyDescent="0.2">
      <c r="A10542" t="s">
        <v>10790</v>
      </c>
      <c r="B10542" t="s">
        <v>35670</v>
      </c>
      <c r="I10542" t="s">
        <v>3</v>
      </c>
      <c r="J10542">
        <v>28.19</v>
      </c>
      <c r="M10542">
        <v>28.19</v>
      </c>
      <c r="N10542">
        <f t="shared" si="164"/>
        <v>0</v>
      </c>
    </row>
    <row r="10543" spans="1:14" x14ac:dyDescent="0.2">
      <c r="A10543" t="s">
        <v>10791</v>
      </c>
      <c r="B10543" t="s">
        <v>35671</v>
      </c>
      <c r="I10543" t="s">
        <v>3</v>
      </c>
      <c r="J10543">
        <v>41.86</v>
      </c>
      <c r="M10543">
        <v>41.86</v>
      </c>
      <c r="N10543">
        <f t="shared" si="164"/>
        <v>0</v>
      </c>
    </row>
    <row r="10544" spans="1:14" x14ac:dyDescent="0.2">
      <c r="A10544" t="s">
        <v>10792</v>
      </c>
      <c r="B10544" t="s">
        <v>35671</v>
      </c>
      <c r="I10544" t="s">
        <v>3</v>
      </c>
      <c r="J10544">
        <v>38.76</v>
      </c>
      <c r="M10544">
        <v>38.76</v>
      </c>
      <c r="N10544">
        <f t="shared" si="164"/>
        <v>0</v>
      </c>
    </row>
    <row r="10545" spans="1:14" x14ac:dyDescent="0.2">
      <c r="A10545" t="s">
        <v>10793</v>
      </c>
      <c r="B10545" t="s">
        <v>35672</v>
      </c>
      <c r="I10545" t="s">
        <v>3</v>
      </c>
      <c r="J10545">
        <v>30.92</v>
      </c>
      <c r="M10545">
        <v>30.92</v>
      </c>
      <c r="N10545">
        <f t="shared" si="164"/>
        <v>0</v>
      </c>
    </row>
    <row r="10546" spans="1:14" x14ac:dyDescent="0.2">
      <c r="A10546" t="s">
        <v>10794</v>
      </c>
      <c r="B10546" t="s">
        <v>35672</v>
      </c>
      <c r="I10546" t="s">
        <v>3</v>
      </c>
      <c r="J10546">
        <v>27.84</v>
      </c>
      <c r="M10546">
        <v>27.84</v>
      </c>
      <c r="N10546">
        <f t="shared" si="164"/>
        <v>0</v>
      </c>
    </row>
    <row r="10547" spans="1:14" x14ac:dyDescent="0.2">
      <c r="A10547" t="s">
        <v>10795</v>
      </c>
      <c r="B10547" t="s">
        <v>35673</v>
      </c>
      <c r="I10547" t="s">
        <v>3</v>
      </c>
      <c r="J10547">
        <v>24.31</v>
      </c>
      <c r="M10547">
        <v>24.31</v>
      </c>
      <c r="N10547">
        <f t="shared" si="164"/>
        <v>0</v>
      </c>
    </row>
    <row r="10548" spans="1:14" x14ac:dyDescent="0.2">
      <c r="A10548" t="s">
        <v>10796</v>
      </c>
      <c r="B10548" t="s">
        <v>35673</v>
      </c>
      <c r="I10548" t="s">
        <v>3</v>
      </c>
      <c r="J10548">
        <v>21.85</v>
      </c>
      <c r="M10548">
        <v>21.85</v>
      </c>
      <c r="N10548">
        <f t="shared" si="164"/>
        <v>0</v>
      </c>
    </row>
    <row r="10549" spans="1:14" x14ac:dyDescent="0.2">
      <c r="A10549" t="s">
        <v>10797</v>
      </c>
      <c r="B10549" t="s">
        <v>35674</v>
      </c>
      <c r="I10549" t="s">
        <v>3</v>
      </c>
      <c r="J10549">
        <v>33.28</v>
      </c>
      <c r="M10549">
        <v>33.28</v>
      </c>
      <c r="N10549">
        <f t="shared" si="164"/>
        <v>0</v>
      </c>
    </row>
    <row r="10550" spans="1:14" x14ac:dyDescent="0.2">
      <c r="A10550" t="s">
        <v>10798</v>
      </c>
      <c r="B10550" t="s">
        <v>35674</v>
      </c>
      <c r="I10550" t="s">
        <v>3</v>
      </c>
      <c r="J10550">
        <v>30.15</v>
      </c>
      <c r="M10550">
        <v>30.15</v>
      </c>
      <c r="N10550">
        <f t="shared" si="164"/>
        <v>0</v>
      </c>
    </row>
    <row r="10551" spans="1:14" x14ac:dyDescent="0.2">
      <c r="A10551" t="s">
        <v>10799</v>
      </c>
      <c r="B10551" t="s">
        <v>35675</v>
      </c>
      <c r="I10551" t="s">
        <v>3</v>
      </c>
      <c r="J10551">
        <v>26.68</v>
      </c>
      <c r="M10551">
        <v>26.68</v>
      </c>
      <c r="N10551">
        <f t="shared" si="164"/>
        <v>0</v>
      </c>
    </row>
    <row r="10552" spans="1:14" x14ac:dyDescent="0.2">
      <c r="A10552" t="s">
        <v>10800</v>
      </c>
      <c r="B10552" t="s">
        <v>35675</v>
      </c>
      <c r="I10552" t="s">
        <v>3</v>
      </c>
      <c r="J10552">
        <v>24.16</v>
      </c>
      <c r="M10552">
        <v>24.16</v>
      </c>
      <c r="N10552">
        <f t="shared" si="164"/>
        <v>0</v>
      </c>
    </row>
    <row r="10553" spans="1:14" x14ac:dyDescent="0.2">
      <c r="A10553" t="s">
        <v>10801</v>
      </c>
      <c r="B10553" t="s">
        <v>35676</v>
      </c>
      <c r="I10553" t="s">
        <v>3</v>
      </c>
      <c r="J10553">
        <v>41.18</v>
      </c>
      <c r="M10553">
        <v>41.18</v>
      </c>
      <c r="N10553">
        <f t="shared" si="164"/>
        <v>0</v>
      </c>
    </row>
    <row r="10554" spans="1:14" x14ac:dyDescent="0.2">
      <c r="A10554" t="s">
        <v>10802</v>
      </c>
      <c r="B10554" t="s">
        <v>35676</v>
      </c>
      <c r="I10554" t="s">
        <v>3</v>
      </c>
      <c r="J10554">
        <v>38.04</v>
      </c>
      <c r="M10554">
        <v>38.04</v>
      </c>
      <c r="N10554">
        <f t="shared" si="164"/>
        <v>0</v>
      </c>
    </row>
    <row r="10555" spans="1:14" x14ac:dyDescent="0.2">
      <c r="A10555" t="s">
        <v>10803</v>
      </c>
      <c r="B10555" t="s">
        <v>35677</v>
      </c>
      <c r="I10555" t="s">
        <v>3</v>
      </c>
      <c r="J10555">
        <v>37.520000000000003</v>
      </c>
      <c r="M10555">
        <v>37.520000000000003</v>
      </c>
      <c r="N10555">
        <f t="shared" si="164"/>
        <v>0</v>
      </c>
    </row>
    <row r="10556" spans="1:14" x14ac:dyDescent="0.2">
      <c r="A10556" t="s">
        <v>10804</v>
      </c>
      <c r="B10556" t="s">
        <v>35677</v>
      </c>
      <c r="I10556" t="s">
        <v>3</v>
      </c>
      <c r="J10556">
        <v>34.299999999999997</v>
      </c>
      <c r="M10556">
        <v>34.299999999999997</v>
      </c>
      <c r="N10556">
        <f t="shared" si="164"/>
        <v>0</v>
      </c>
    </row>
    <row r="10557" spans="1:14" x14ac:dyDescent="0.2">
      <c r="A10557" t="s">
        <v>10805</v>
      </c>
      <c r="B10557" t="s">
        <v>35678</v>
      </c>
      <c r="I10557" t="s">
        <v>3</v>
      </c>
      <c r="J10557">
        <v>36.51</v>
      </c>
      <c r="M10557">
        <v>36.51</v>
      </c>
      <c r="N10557">
        <f t="shared" si="164"/>
        <v>0</v>
      </c>
    </row>
    <row r="10558" spans="1:14" x14ac:dyDescent="0.2">
      <c r="A10558" t="s">
        <v>10806</v>
      </c>
      <c r="B10558" t="s">
        <v>35678</v>
      </c>
      <c r="I10558" t="s">
        <v>3</v>
      </c>
      <c r="J10558">
        <v>33.19</v>
      </c>
      <c r="M10558">
        <v>33.19</v>
      </c>
      <c r="N10558">
        <f t="shared" si="164"/>
        <v>0</v>
      </c>
    </row>
    <row r="10559" spans="1:14" x14ac:dyDescent="0.2">
      <c r="A10559" t="s">
        <v>10807</v>
      </c>
      <c r="B10559" t="s">
        <v>35679</v>
      </c>
      <c r="I10559" t="s">
        <v>3</v>
      </c>
      <c r="J10559">
        <v>33.64</v>
      </c>
      <c r="M10559">
        <v>33.64</v>
      </c>
      <c r="N10559">
        <f t="shared" si="164"/>
        <v>0</v>
      </c>
    </row>
    <row r="10560" spans="1:14" x14ac:dyDescent="0.2">
      <c r="A10560" t="s">
        <v>10808</v>
      </c>
      <c r="B10560" t="s">
        <v>35679</v>
      </c>
      <c r="I10560" t="s">
        <v>3</v>
      </c>
      <c r="J10560">
        <v>30.39</v>
      </c>
      <c r="M10560">
        <v>30.39</v>
      </c>
      <c r="N10560">
        <f t="shared" si="164"/>
        <v>0</v>
      </c>
    </row>
    <row r="10561" spans="1:14" x14ac:dyDescent="0.2">
      <c r="A10561" t="s">
        <v>10809</v>
      </c>
      <c r="B10561" t="s">
        <v>35680</v>
      </c>
      <c r="I10561" t="s">
        <v>3</v>
      </c>
      <c r="J10561">
        <v>19.239999999999998</v>
      </c>
      <c r="M10561">
        <v>19.239999999999998</v>
      </c>
      <c r="N10561">
        <f t="shared" si="164"/>
        <v>0</v>
      </c>
    </row>
    <row r="10562" spans="1:14" x14ac:dyDescent="0.2">
      <c r="A10562" t="s">
        <v>10810</v>
      </c>
      <c r="B10562" t="s">
        <v>35680</v>
      </c>
      <c r="I10562" t="s">
        <v>3</v>
      </c>
      <c r="J10562">
        <v>18.27</v>
      </c>
      <c r="M10562">
        <v>18.27</v>
      </c>
      <c r="N10562">
        <f t="shared" si="164"/>
        <v>0</v>
      </c>
    </row>
    <row r="10563" spans="1:14" x14ac:dyDescent="0.2">
      <c r="A10563" t="s">
        <v>10811</v>
      </c>
      <c r="B10563" t="s">
        <v>35681</v>
      </c>
      <c r="I10563" t="s">
        <v>3</v>
      </c>
      <c r="J10563">
        <v>25.81</v>
      </c>
      <c r="M10563">
        <v>25.81</v>
      </c>
      <c r="N10563">
        <f t="shared" si="164"/>
        <v>0</v>
      </c>
    </row>
    <row r="10564" spans="1:14" x14ac:dyDescent="0.2">
      <c r="A10564" t="s">
        <v>10812</v>
      </c>
      <c r="B10564" t="s">
        <v>35681</v>
      </c>
      <c r="I10564" t="s">
        <v>3</v>
      </c>
      <c r="J10564">
        <v>24.26</v>
      </c>
      <c r="M10564">
        <v>24.26</v>
      </c>
      <c r="N10564">
        <f t="shared" ref="N10564:N10627" si="165">J10564-M10564</f>
        <v>0</v>
      </c>
    </row>
    <row r="10565" spans="1:14" x14ac:dyDescent="0.2">
      <c r="A10565" t="s">
        <v>10813</v>
      </c>
      <c r="B10565" t="s">
        <v>35682</v>
      </c>
      <c r="I10565" t="s">
        <v>3</v>
      </c>
      <c r="J10565">
        <v>20.53</v>
      </c>
      <c r="M10565">
        <v>20.53</v>
      </c>
      <c r="N10565">
        <f t="shared" si="165"/>
        <v>0</v>
      </c>
    </row>
    <row r="10566" spans="1:14" x14ac:dyDescent="0.2">
      <c r="A10566" t="s">
        <v>10814</v>
      </c>
      <c r="B10566" t="s">
        <v>35682</v>
      </c>
      <c r="I10566" t="s">
        <v>3</v>
      </c>
      <c r="J10566">
        <v>19.05</v>
      </c>
      <c r="M10566">
        <v>19.05</v>
      </c>
      <c r="N10566">
        <f t="shared" si="165"/>
        <v>0</v>
      </c>
    </row>
    <row r="10567" spans="1:14" x14ac:dyDescent="0.2">
      <c r="A10567" t="s">
        <v>10815</v>
      </c>
      <c r="B10567" t="s">
        <v>35683</v>
      </c>
      <c r="I10567" t="s">
        <v>3</v>
      </c>
      <c r="J10567">
        <v>15.26</v>
      </c>
      <c r="M10567">
        <v>15.26</v>
      </c>
      <c r="N10567">
        <f t="shared" si="165"/>
        <v>0</v>
      </c>
    </row>
    <row r="10568" spans="1:14" x14ac:dyDescent="0.2">
      <c r="A10568" t="s">
        <v>10816</v>
      </c>
      <c r="B10568" t="s">
        <v>35683</v>
      </c>
      <c r="I10568" t="s">
        <v>3</v>
      </c>
      <c r="J10568">
        <v>13.85</v>
      </c>
      <c r="M10568">
        <v>13.85</v>
      </c>
      <c r="N10568">
        <f t="shared" si="165"/>
        <v>0</v>
      </c>
    </row>
    <row r="10569" spans="1:14" x14ac:dyDescent="0.2">
      <c r="A10569" t="s">
        <v>10817</v>
      </c>
      <c r="B10569" t="s">
        <v>35684</v>
      </c>
      <c r="I10569" t="s">
        <v>3</v>
      </c>
      <c r="J10569">
        <v>39.82</v>
      </c>
      <c r="M10569">
        <v>39.82</v>
      </c>
      <c r="N10569">
        <f t="shared" si="165"/>
        <v>0</v>
      </c>
    </row>
    <row r="10570" spans="1:14" x14ac:dyDescent="0.2">
      <c r="A10570" t="s">
        <v>10818</v>
      </c>
      <c r="B10570" t="s">
        <v>35684</v>
      </c>
      <c r="I10570" t="s">
        <v>3</v>
      </c>
      <c r="J10570">
        <v>36.56</v>
      </c>
      <c r="M10570">
        <v>36.56</v>
      </c>
      <c r="N10570">
        <f t="shared" si="165"/>
        <v>0</v>
      </c>
    </row>
    <row r="10571" spans="1:14" x14ac:dyDescent="0.2">
      <c r="A10571" t="s">
        <v>10819</v>
      </c>
      <c r="B10571" t="s">
        <v>35685</v>
      </c>
      <c r="I10571" t="s">
        <v>3</v>
      </c>
      <c r="J10571">
        <v>35.15</v>
      </c>
      <c r="M10571">
        <v>35.15</v>
      </c>
      <c r="N10571">
        <f t="shared" si="165"/>
        <v>0</v>
      </c>
    </row>
    <row r="10572" spans="1:14" x14ac:dyDescent="0.2">
      <c r="A10572" t="s">
        <v>10820</v>
      </c>
      <c r="B10572" t="s">
        <v>35685</v>
      </c>
      <c r="I10572" t="s">
        <v>3</v>
      </c>
      <c r="J10572">
        <v>31.9</v>
      </c>
      <c r="M10572">
        <v>31.9</v>
      </c>
      <c r="N10572">
        <f t="shared" si="165"/>
        <v>0</v>
      </c>
    </row>
    <row r="10573" spans="1:14" x14ac:dyDescent="0.2">
      <c r="A10573" t="s">
        <v>10821</v>
      </c>
      <c r="B10573" t="s">
        <v>35686</v>
      </c>
      <c r="I10573" t="s">
        <v>3</v>
      </c>
      <c r="J10573">
        <v>38.93</v>
      </c>
      <c r="M10573">
        <v>38.93</v>
      </c>
      <c r="N10573">
        <f t="shared" si="165"/>
        <v>0</v>
      </c>
    </row>
    <row r="10574" spans="1:14" x14ac:dyDescent="0.2">
      <c r="A10574" t="s">
        <v>10822</v>
      </c>
      <c r="B10574" t="s">
        <v>35686</v>
      </c>
      <c r="I10574" t="s">
        <v>3</v>
      </c>
      <c r="J10574">
        <v>35.57</v>
      </c>
      <c r="M10574">
        <v>35.57</v>
      </c>
      <c r="N10574">
        <f t="shared" si="165"/>
        <v>0</v>
      </c>
    </row>
    <row r="10575" spans="1:14" x14ac:dyDescent="0.2">
      <c r="A10575" t="s">
        <v>10823</v>
      </c>
      <c r="B10575" t="s">
        <v>35687</v>
      </c>
      <c r="I10575" t="s">
        <v>3</v>
      </c>
      <c r="J10575">
        <v>34.21</v>
      </c>
      <c r="M10575">
        <v>34.21</v>
      </c>
      <c r="N10575">
        <f t="shared" si="165"/>
        <v>0</v>
      </c>
    </row>
    <row r="10576" spans="1:14" x14ac:dyDescent="0.2">
      <c r="A10576" t="s">
        <v>10824</v>
      </c>
      <c r="B10576" t="s">
        <v>35687</v>
      </c>
      <c r="I10576" t="s">
        <v>3</v>
      </c>
      <c r="J10576">
        <v>31.03</v>
      </c>
      <c r="M10576">
        <v>31.03</v>
      </c>
      <c r="N10576">
        <f t="shared" si="165"/>
        <v>0</v>
      </c>
    </row>
    <row r="10577" spans="1:14" x14ac:dyDescent="0.2">
      <c r="A10577" t="s">
        <v>10825</v>
      </c>
      <c r="B10577" t="s">
        <v>35688</v>
      </c>
      <c r="I10577" t="s">
        <v>3</v>
      </c>
      <c r="J10577">
        <v>33.299999999999997</v>
      </c>
      <c r="M10577">
        <v>33.299999999999997</v>
      </c>
      <c r="N10577">
        <f t="shared" si="165"/>
        <v>0</v>
      </c>
    </row>
    <row r="10578" spans="1:14" x14ac:dyDescent="0.2">
      <c r="A10578" t="s">
        <v>10826</v>
      </c>
      <c r="B10578" t="s">
        <v>35688</v>
      </c>
      <c r="I10578" t="s">
        <v>3</v>
      </c>
      <c r="J10578">
        <v>30.05</v>
      </c>
      <c r="M10578">
        <v>30.05</v>
      </c>
      <c r="N10578">
        <f t="shared" si="165"/>
        <v>0</v>
      </c>
    </row>
    <row r="10579" spans="1:14" x14ac:dyDescent="0.2">
      <c r="A10579" t="s">
        <v>10827</v>
      </c>
      <c r="B10579" t="s">
        <v>35689</v>
      </c>
      <c r="I10579" t="s">
        <v>3</v>
      </c>
      <c r="J10579">
        <v>29.79</v>
      </c>
      <c r="M10579">
        <v>29.79</v>
      </c>
      <c r="N10579">
        <f t="shared" si="165"/>
        <v>0</v>
      </c>
    </row>
    <row r="10580" spans="1:14" x14ac:dyDescent="0.2">
      <c r="A10580" t="s">
        <v>10828</v>
      </c>
      <c r="B10580" t="s">
        <v>35689</v>
      </c>
      <c r="I10580" t="s">
        <v>3</v>
      </c>
      <c r="J10580">
        <v>26.92</v>
      </c>
      <c r="M10580">
        <v>26.92</v>
      </c>
      <c r="N10580">
        <f t="shared" si="165"/>
        <v>0</v>
      </c>
    </row>
    <row r="10581" spans="1:14" x14ac:dyDescent="0.2">
      <c r="A10581" t="s">
        <v>10829</v>
      </c>
      <c r="B10581" t="s">
        <v>35690</v>
      </c>
      <c r="I10581" t="s">
        <v>3</v>
      </c>
      <c r="J10581">
        <v>36.979999999999997</v>
      </c>
      <c r="M10581">
        <v>36.979999999999997</v>
      </c>
      <c r="N10581">
        <f t="shared" si="165"/>
        <v>0</v>
      </c>
    </row>
    <row r="10582" spans="1:14" x14ac:dyDescent="0.2">
      <c r="A10582" t="s">
        <v>10830</v>
      </c>
      <c r="B10582" t="s">
        <v>35690</v>
      </c>
      <c r="I10582" t="s">
        <v>3</v>
      </c>
      <c r="J10582">
        <v>34.69</v>
      </c>
      <c r="M10582">
        <v>34.69</v>
      </c>
      <c r="N10582">
        <f t="shared" si="165"/>
        <v>0</v>
      </c>
    </row>
    <row r="10583" spans="1:14" x14ac:dyDescent="0.2">
      <c r="A10583" t="s">
        <v>10831</v>
      </c>
      <c r="B10583" t="s">
        <v>35691</v>
      </c>
      <c r="I10583" t="s">
        <v>3</v>
      </c>
      <c r="J10583">
        <v>46.87</v>
      </c>
      <c r="M10583">
        <v>46.87</v>
      </c>
      <c r="N10583">
        <f t="shared" si="165"/>
        <v>0</v>
      </c>
    </row>
    <row r="10584" spans="1:14" x14ac:dyDescent="0.2">
      <c r="A10584" t="s">
        <v>10832</v>
      </c>
      <c r="B10584" t="s">
        <v>35691</v>
      </c>
      <c r="I10584" t="s">
        <v>3</v>
      </c>
      <c r="J10584">
        <v>44.57</v>
      </c>
      <c r="M10584">
        <v>44.57</v>
      </c>
      <c r="N10584">
        <f t="shared" si="165"/>
        <v>0</v>
      </c>
    </row>
    <row r="10585" spans="1:14" x14ac:dyDescent="0.2">
      <c r="A10585" t="s">
        <v>10833</v>
      </c>
      <c r="B10585" t="s">
        <v>35692</v>
      </c>
      <c r="I10585" t="s">
        <v>3</v>
      </c>
      <c r="J10585">
        <v>53.47</v>
      </c>
      <c r="M10585">
        <v>53.47</v>
      </c>
      <c r="N10585">
        <f t="shared" si="165"/>
        <v>0</v>
      </c>
    </row>
    <row r="10586" spans="1:14" x14ac:dyDescent="0.2">
      <c r="A10586" t="s">
        <v>10834</v>
      </c>
      <c r="B10586" t="s">
        <v>35692</v>
      </c>
      <c r="I10586" t="s">
        <v>3</v>
      </c>
      <c r="J10586">
        <v>50.56</v>
      </c>
      <c r="M10586">
        <v>50.56</v>
      </c>
      <c r="N10586">
        <f t="shared" si="165"/>
        <v>0</v>
      </c>
    </row>
    <row r="10587" spans="1:14" x14ac:dyDescent="0.2">
      <c r="A10587" t="s">
        <v>10835</v>
      </c>
      <c r="B10587" t="s">
        <v>35693</v>
      </c>
      <c r="I10587" t="s">
        <v>3</v>
      </c>
      <c r="J10587">
        <v>30.99</v>
      </c>
      <c r="M10587">
        <v>30.99</v>
      </c>
      <c r="N10587">
        <f t="shared" si="165"/>
        <v>0</v>
      </c>
    </row>
    <row r="10588" spans="1:14" x14ac:dyDescent="0.2">
      <c r="A10588" t="s">
        <v>10836</v>
      </c>
      <c r="B10588" t="s">
        <v>35693</v>
      </c>
      <c r="I10588" t="s">
        <v>3</v>
      </c>
      <c r="J10588">
        <v>27.89</v>
      </c>
      <c r="M10588">
        <v>27.89</v>
      </c>
      <c r="N10588">
        <f t="shared" si="165"/>
        <v>0</v>
      </c>
    </row>
    <row r="10589" spans="1:14" x14ac:dyDescent="0.2">
      <c r="A10589" t="s">
        <v>10837</v>
      </c>
      <c r="B10589" t="s">
        <v>35694</v>
      </c>
      <c r="I10589" t="s">
        <v>3</v>
      </c>
      <c r="J10589">
        <v>51.76</v>
      </c>
      <c r="M10589">
        <v>51.76</v>
      </c>
      <c r="N10589">
        <f t="shared" si="165"/>
        <v>0</v>
      </c>
    </row>
    <row r="10590" spans="1:14" x14ac:dyDescent="0.2">
      <c r="A10590" t="s">
        <v>10838</v>
      </c>
      <c r="B10590" t="s">
        <v>35694</v>
      </c>
      <c r="I10590" t="s">
        <v>3</v>
      </c>
      <c r="J10590">
        <v>46.93</v>
      </c>
      <c r="M10590">
        <v>46.93</v>
      </c>
      <c r="N10590">
        <f t="shared" si="165"/>
        <v>0</v>
      </c>
    </row>
    <row r="10591" spans="1:14" x14ac:dyDescent="0.2">
      <c r="A10591" t="s">
        <v>10839</v>
      </c>
      <c r="B10591" t="s">
        <v>35695</v>
      </c>
      <c r="I10591" t="s">
        <v>3</v>
      </c>
      <c r="J10591">
        <v>49.17</v>
      </c>
      <c r="M10591">
        <v>49.17</v>
      </c>
      <c r="N10591">
        <f t="shared" si="165"/>
        <v>0</v>
      </c>
    </row>
    <row r="10592" spans="1:14" x14ac:dyDescent="0.2">
      <c r="A10592" t="s">
        <v>10840</v>
      </c>
      <c r="B10592" t="s">
        <v>35695</v>
      </c>
      <c r="I10592" t="s">
        <v>3</v>
      </c>
      <c r="J10592">
        <v>44.38</v>
      </c>
      <c r="M10592">
        <v>44.38</v>
      </c>
      <c r="N10592">
        <f t="shared" si="165"/>
        <v>0</v>
      </c>
    </row>
    <row r="10593" spans="1:14" x14ac:dyDescent="0.2">
      <c r="A10593" t="s">
        <v>10841</v>
      </c>
      <c r="B10593" t="s">
        <v>35696</v>
      </c>
      <c r="I10593" t="s">
        <v>3</v>
      </c>
      <c r="J10593">
        <v>62.75</v>
      </c>
      <c r="M10593">
        <v>62.75</v>
      </c>
      <c r="N10593">
        <f t="shared" si="165"/>
        <v>0</v>
      </c>
    </row>
    <row r="10594" spans="1:14" x14ac:dyDescent="0.2">
      <c r="A10594" t="s">
        <v>10842</v>
      </c>
      <c r="B10594" t="s">
        <v>35696</v>
      </c>
      <c r="I10594" t="s">
        <v>3</v>
      </c>
      <c r="J10594">
        <v>57.8</v>
      </c>
      <c r="M10594">
        <v>57.8</v>
      </c>
      <c r="N10594">
        <f t="shared" si="165"/>
        <v>0</v>
      </c>
    </row>
    <row r="10595" spans="1:14" x14ac:dyDescent="0.2">
      <c r="A10595" t="s">
        <v>10843</v>
      </c>
      <c r="B10595" t="s">
        <v>35697</v>
      </c>
      <c r="I10595" t="s">
        <v>3</v>
      </c>
      <c r="J10595">
        <v>61.15</v>
      </c>
      <c r="M10595">
        <v>61.15</v>
      </c>
      <c r="N10595">
        <f t="shared" si="165"/>
        <v>0</v>
      </c>
    </row>
    <row r="10596" spans="1:14" x14ac:dyDescent="0.2">
      <c r="A10596" t="s">
        <v>10844</v>
      </c>
      <c r="B10596" t="s">
        <v>35697</v>
      </c>
      <c r="I10596" t="s">
        <v>3</v>
      </c>
      <c r="J10596">
        <v>56.23</v>
      </c>
      <c r="M10596">
        <v>56.23</v>
      </c>
      <c r="N10596">
        <f t="shared" si="165"/>
        <v>0</v>
      </c>
    </row>
    <row r="10597" spans="1:14" x14ac:dyDescent="0.2">
      <c r="A10597" t="s">
        <v>10845</v>
      </c>
      <c r="B10597" t="s">
        <v>35698</v>
      </c>
      <c r="I10597" t="s">
        <v>3</v>
      </c>
      <c r="J10597">
        <v>56.35</v>
      </c>
      <c r="M10597">
        <v>56.35</v>
      </c>
      <c r="N10597">
        <f t="shared" si="165"/>
        <v>0</v>
      </c>
    </row>
    <row r="10598" spans="1:14" x14ac:dyDescent="0.2">
      <c r="A10598" t="s">
        <v>10846</v>
      </c>
      <c r="B10598" t="s">
        <v>35698</v>
      </c>
      <c r="I10598" t="s">
        <v>3</v>
      </c>
      <c r="J10598">
        <v>51.54</v>
      </c>
      <c r="M10598">
        <v>51.54</v>
      </c>
      <c r="N10598">
        <f t="shared" si="165"/>
        <v>0</v>
      </c>
    </row>
    <row r="10599" spans="1:14" x14ac:dyDescent="0.2">
      <c r="A10599" t="s">
        <v>10847</v>
      </c>
      <c r="B10599" t="s">
        <v>35699</v>
      </c>
      <c r="I10599" t="s">
        <v>3</v>
      </c>
      <c r="J10599">
        <v>58.95</v>
      </c>
      <c r="M10599">
        <v>58.95</v>
      </c>
      <c r="N10599">
        <f t="shared" si="165"/>
        <v>0</v>
      </c>
    </row>
    <row r="10600" spans="1:14" x14ac:dyDescent="0.2">
      <c r="A10600" t="s">
        <v>10848</v>
      </c>
      <c r="B10600" t="s">
        <v>35699</v>
      </c>
      <c r="I10600" t="s">
        <v>3</v>
      </c>
      <c r="J10600">
        <v>53.3</v>
      </c>
      <c r="M10600">
        <v>53.3</v>
      </c>
      <c r="N10600">
        <f t="shared" si="165"/>
        <v>0</v>
      </c>
    </row>
    <row r="10601" spans="1:14" x14ac:dyDescent="0.2">
      <c r="A10601" t="s">
        <v>10849</v>
      </c>
      <c r="B10601" t="s">
        <v>35700</v>
      </c>
      <c r="I10601" t="s">
        <v>3</v>
      </c>
      <c r="J10601">
        <v>56.56</v>
      </c>
      <c r="M10601">
        <v>56.56</v>
      </c>
      <c r="N10601">
        <f t="shared" si="165"/>
        <v>0</v>
      </c>
    </row>
    <row r="10602" spans="1:14" x14ac:dyDescent="0.2">
      <c r="A10602" t="s">
        <v>10850</v>
      </c>
      <c r="B10602" t="s">
        <v>35700</v>
      </c>
      <c r="I10602" t="s">
        <v>3</v>
      </c>
      <c r="J10602">
        <v>50.86</v>
      </c>
      <c r="M10602">
        <v>50.86</v>
      </c>
      <c r="N10602">
        <f t="shared" si="165"/>
        <v>0</v>
      </c>
    </row>
    <row r="10603" spans="1:14" x14ac:dyDescent="0.2">
      <c r="A10603" t="s">
        <v>10851</v>
      </c>
      <c r="B10603" t="s">
        <v>35701</v>
      </c>
      <c r="I10603" t="s">
        <v>3</v>
      </c>
      <c r="J10603">
        <v>52.9</v>
      </c>
      <c r="M10603">
        <v>52.9</v>
      </c>
      <c r="N10603">
        <f t="shared" si="165"/>
        <v>0</v>
      </c>
    </row>
    <row r="10604" spans="1:14" x14ac:dyDescent="0.2">
      <c r="A10604" t="s">
        <v>10852</v>
      </c>
      <c r="B10604" t="s">
        <v>35701</v>
      </c>
      <c r="I10604" t="s">
        <v>3</v>
      </c>
      <c r="J10604">
        <v>47.53</v>
      </c>
      <c r="M10604">
        <v>47.53</v>
      </c>
      <c r="N10604">
        <f t="shared" si="165"/>
        <v>0</v>
      </c>
    </row>
    <row r="10605" spans="1:14" x14ac:dyDescent="0.2">
      <c r="A10605" t="s">
        <v>10853</v>
      </c>
      <c r="B10605" t="s">
        <v>35702</v>
      </c>
      <c r="I10605" t="s">
        <v>3</v>
      </c>
      <c r="J10605">
        <v>46.21</v>
      </c>
      <c r="M10605">
        <v>46.21</v>
      </c>
      <c r="N10605">
        <f t="shared" si="165"/>
        <v>0</v>
      </c>
    </row>
    <row r="10606" spans="1:14" x14ac:dyDescent="0.2">
      <c r="A10606" t="s">
        <v>10854</v>
      </c>
      <c r="B10606" t="s">
        <v>35702</v>
      </c>
      <c r="I10606" t="s">
        <v>3</v>
      </c>
      <c r="J10606">
        <v>41.27</v>
      </c>
      <c r="M10606">
        <v>41.27</v>
      </c>
      <c r="N10606">
        <f t="shared" si="165"/>
        <v>0</v>
      </c>
    </row>
    <row r="10607" spans="1:14" x14ac:dyDescent="0.2">
      <c r="A10607" t="s">
        <v>10855</v>
      </c>
      <c r="B10607" t="s">
        <v>35703</v>
      </c>
      <c r="I10607" t="s">
        <v>3</v>
      </c>
      <c r="J10607">
        <v>20.61</v>
      </c>
      <c r="M10607">
        <v>20.61</v>
      </c>
      <c r="N10607">
        <f t="shared" si="165"/>
        <v>0</v>
      </c>
    </row>
    <row r="10608" spans="1:14" x14ac:dyDescent="0.2">
      <c r="A10608" t="s">
        <v>10856</v>
      </c>
      <c r="B10608" t="s">
        <v>35703</v>
      </c>
      <c r="I10608" t="s">
        <v>3</v>
      </c>
      <c r="J10608">
        <v>18.07</v>
      </c>
      <c r="M10608">
        <v>18.07</v>
      </c>
      <c r="N10608">
        <f t="shared" si="165"/>
        <v>0</v>
      </c>
    </row>
    <row r="10609" spans="1:14" x14ac:dyDescent="0.2">
      <c r="A10609" t="s">
        <v>10857</v>
      </c>
      <c r="B10609" t="s">
        <v>35704</v>
      </c>
      <c r="I10609" t="s">
        <v>3</v>
      </c>
      <c r="J10609">
        <v>22.74</v>
      </c>
      <c r="M10609">
        <v>22.74</v>
      </c>
      <c r="N10609">
        <f t="shared" si="165"/>
        <v>0</v>
      </c>
    </row>
    <row r="10610" spans="1:14" x14ac:dyDescent="0.2">
      <c r="A10610" t="s">
        <v>10858</v>
      </c>
      <c r="B10610" t="s">
        <v>35704</v>
      </c>
      <c r="I10610" t="s">
        <v>3</v>
      </c>
      <c r="J10610">
        <v>20.190000000000001</v>
      </c>
      <c r="M10610">
        <v>20.190000000000001</v>
      </c>
      <c r="N10610">
        <f t="shared" si="165"/>
        <v>0</v>
      </c>
    </row>
    <row r="10611" spans="1:14" x14ac:dyDescent="0.2">
      <c r="A10611" t="s">
        <v>10859</v>
      </c>
      <c r="B10611" t="s">
        <v>35705</v>
      </c>
      <c r="I10611" t="s">
        <v>3</v>
      </c>
      <c r="J10611">
        <v>27.99</v>
      </c>
      <c r="M10611">
        <v>27.99</v>
      </c>
      <c r="N10611">
        <f t="shared" si="165"/>
        <v>0</v>
      </c>
    </row>
    <row r="10612" spans="1:14" x14ac:dyDescent="0.2">
      <c r="A10612" t="s">
        <v>10860</v>
      </c>
      <c r="B10612" t="s">
        <v>35705</v>
      </c>
      <c r="I10612" t="s">
        <v>3</v>
      </c>
      <c r="J10612">
        <v>25.69</v>
      </c>
      <c r="M10612">
        <v>25.69</v>
      </c>
      <c r="N10612">
        <f t="shared" si="165"/>
        <v>0</v>
      </c>
    </row>
    <row r="10613" spans="1:14" x14ac:dyDescent="0.2">
      <c r="A10613" t="s">
        <v>28058</v>
      </c>
      <c r="B10613" t="s">
        <v>35706</v>
      </c>
      <c r="I10613" t="s">
        <v>3</v>
      </c>
      <c r="J10613">
        <v>23.68</v>
      </c>
      <c r="M10613">
        <v>23.68</v>
      </c>
      <c r="N10613">
        <f t="shared" si="165"/>
        <v>0</v>
      </c>
    </row>
    <row r="10614" spans="1:14" x14ac:dyDescent="0.2">
      <c r="A10614" t="s">
        <v>28059</v>
      </c>
      <c r="B10614" t="s">
        <v>35706</v>
      </c>
      <c r="I10614" t="s">
        <v>3</v>
      </c>
      <c r="J10614">
        <v>21.38</v>
      </c>
      <c r="M10614">
        <v>21.38</v>
      </c>
      <c r="N10614">
        <f t="shared" si="165"/>
        <v>0</v>
      </c>
    </row>
    <row r="10615" spans="1:14" x14ac:dyDescent="0.2">
      <c r="A10615" t="s">
        <v>28060</v>
      </c>
      <c r="B10615" t="s">
        <v>35707</v>
      </c>
      <c r="I10615" t="s">
        <v>3</v>
      </c>
      <c r="J10615">
        <v>30.34</v>
      </c>
      <c r="M10615">
        <v>30.34</v>
      </c>
      <c r="N10615">
        <f t="shared" si="165"/>
        <v>0</v>
      </c>
    </row>
    <row r="10616" spans="1:14" x14ac:dyDescent="0.2">
      <c r="A10616" t="s">
        <v>28061</v>
      </c>
      <c r="B10616" t="s">
        <v>35707</v>
      </c>
      <c r="I10616" t="s">
        <v>3</v>
      </c>
      <c r="J10616">
        <v>27.76</v>
      </c>
      <c r="M10616">
        <v>27.76</v>
      </c>
      <c r="N10616">
        <f t="shared" si="165"/>
        <v>0</v>
      </c>
    </row>
    <row r="10617" spans="1:14" x14ac:dyDescent="0.2">
      <c r="A10617" t="s">
        <v>28062</v>
      </c>
      <c r="B10617" t="s">
        <v>35708</v>
      </c>
      <c r="I10617" t="s">
        <v>3</v>
      </c>
      <c r="J10617">
        <v>25.95</v>
      </c>
      <c r="M10617">
        <v>25.95</v>
      </c>
      <c r="N10617">
        <f t="shared" si="165"/>
        <v>0</v>
      </c>
    </row>
    <row r="10618" spans="1:14" x14ac:dyDescent="0.2">
      <c r="A10618" t="s">
        <v>28063</v>
      </c>
      <c r="B10618" t="s">
        <v>35708</v>
      </c>
      <c r="I10618" t="s">
        <v>3</v>
      </c>
      <c r="J10618">
        <v>23.36</v>
      </c>
      <c r="M10618">
        <v>23.36</v>
      </c>
      <c r="N10618">
        <f t="shared" si="165"/>
        <v>0</v>
      </c>
    </row>
    <row r="10619" spans="1:14" x14ac:dyDescent="0.2">
      <c r="A10619" t="s">
        <v>10861</v>
      </c>
      <c r="B10619" t="s">
        <v>35709</v>
      </c>
      <c r="I10619" t="s">
        <v>3</v>
      </c>
      <c r="J10619">
        <v>46.69</v>
      </c>
      <c r="M10619">
        <v>46.69</v>
      </c>
      <c r="N10619">
        <f t="shared" si="165"/>
        <v>0</v>
      </c>
    </row>
    <row r="10620" spans="1:14" x14ac:dyDescent="0.2">
      <c r="A10620" t="s">
        <v>10862</v>
      </c>
      <c r="B10620" t="s">
        <v>35709</v>
      </c>
      <c r="I10620" t="s">
        <v>3</v>
      </c>
      <c r="J10620">
        <v>42.84</v>
      </c>
      <c r="M10620">
        <v>42.84</v>
      </c>
      <c r="N10620">
        <f t="shared" si="165"/>
        <v>0</v>
      </c>
    </row>
    <row r="10621" spans="1:14" x14ac:dyDescent="0.2">
      <c r="A10621" t="s">
        <v>10863</v>
      </c>
      <c r="B10621" t="s">
        <v>35710</v>
      </c>
      <c r="I10621" t="s">
        <v>3</v>
      </c>
      <c r="J10621">
        <v>54.36</v>
      </c>
      <c r="M10621">
        <v>54.36</v>
      </c>
      <c r="N10621">
        <f t="shared" si="165"/>
        <v>0</v>
      </c>
    </row>
    <row r="10622" spans="1:14" x14ac:dyDescent="0.2">
      <c r="A10622" t="s">
        <v>10864</v>
      </c>
      <c r="B10622" t="s">
        <v>35710</v>
      </c>
      <c r="I10622" t="s">
        <v>3</v>
      </c>
      <c r="J10622">
        <v>50.4</v>
      </c>
      <c r="M10622">
        <v>50.4</v>
      </c>
      <c r="N10622">
        <f t="shared" si="165"/>
        <v>0</v>
      </c>
    </row>
    <row r="10623" spans="1:14" x14ac:dyDescent="0.2">
      <c r="A10623" t="s">
        <v>10865</v>
      </c>
      <c r="B10623" t="s">
        <v>35711</v>
      </c>
      <c r="I10623" t="s">
        <v>4</v>
      </c>
      <c r="J10623">
        <v>17.079999999999998</v>
      </c>
      <c r="M10623">
        <v>17.079999999999998</v>
      </c>
      <c r="N10623">
        <f t="shared" si="165"/>
        <v>0</v>
      </c>
    </row>
    <row r="10624" spans="1:14" x14ac:dyDescent="0.2">
      <c r="A10624" t="s">
        <v>10866</v>
      </c>
      <c r="B10624" t="s">
        <v>35711</v>
      </c>
      <c r="I10624" t="s">
        <v>4</v>
      </c>
      <c r="J10624">
        <v>14.81</v>
      </c>
      <c r="M10624">
        <v>14.81</v>
      </c>
      <c r="N10624">
        <f t="shared" si="165"/>
        <v>0</v>
      </c>
    </row>
    <row r="10625" spans="1:14" x14ac:dyDescent="0.2">
      <c r="A10625" t="s">
        <v>10867</v>
      </c>
      <c r="B10625" t="s">
        <v>35712</v>
      </c>
      <c r="I10625" t="s">
        <v>4</v>
      </c>
      <c r="J10625">
        <v>18.11</v>
      </c>
      <c r="M10625">
        <v>18.11</v>
      </c>
      <c r="N10625">
        <f t="shared" si="165"/>
        <v>0</v>
      </c>
    </row>
    <row r="10626" spans="1:14" x14ac:dyDescent="0.2">
      <c r="A10626" t="s">
        <v>10868</v>
      </c>
      <c r="B10626" t="s">
        <v>35712</v>
      </c>
      <c r="I10626" t="s">
        <v>4</v>
      </c>
      <c r="J10626">
        <v>15.71</v>
      </c>
      <c r="M10626">
        <v>15.71</v>
      </c>
      <c r="N10626">
        <f t="shared" si="165"/>
        <v>0</v>
      </c>
    </row>
    <row r="10627" spans="1:14" x14ac:dyDescent="0.2">
      <c r="A10627" t="s">
        <v>10869</v>
      </c>
      <c r="B10627" t="s">
        <v>35713</v>
      </c>
      <c r="I10627" t="s">
        <v>4</v>
      </c>
      <c r="J10627">
        <v>17.98</v>
      </c>
      <c r="M10627">
        <v>17.98</v>
      </c>
      <c r="N10627">
        <f t="shared" si="165"/>
        <v>0</v>
      </c>
    </row>
    <row r="10628" spans="1:14" x14ac:dyDescent="0.2">
      <c r="A10628" t="s">
        <v>10870</v>
      </c>
      <c r="B10628" t="s">
        <v>35713</v>
      </c>
      <c r="I10628" t="s">
        <v>4</v>
      </c>
      <c r="J10628">
        <v>15.59</v>
      </c>
      <c r="M10628">
        <v>15.59</v>
      </c>
      <c r="N10628">
        <f t="shared" ref="N10628:N10691" si="166">J10628-M10628</f>
        <v>0</v>
      </c>
    </row>
    <row r="10629" spans="1:14" x14ac:dyDescent="0.2">
      <c r="A10629" t="s">
        <v>10871</v>
      </c>
      <c r="B10629" t="s">
        <v>10872</v>
      </c>
      <c r="I10629" t="s">
        <v>20</v>
      </c>
      <c r="J10629">
        <v>1039.6099999999999</v>
      </c>
      <c r="M10629">
        <v>1039.6099999999999</v>
      </c>
      <c r="N10629">
        <f t="shared" si="166"/>
        <v>0</v>
      </c>
    </row>
    <row r="10630" spans="1:14" x14ac:dyDescent="0.2">
      <c r="A10630" t="s">
        <v>10873</v>
      </c>
      <c r="B10630" t="s">
        <v>10872</v>
      </c>
      <c r="I10630" t="s">
        <v>20</v>
      </c>
      <c r="J10630">
        <v>958.72</v>
      </c>
      <c r="M10630">
        <v>958.72</v>
      </c>
      <c r="N10630">
        <f t="shared" si="166"/>
        <v>0</v>
      </c>
    </row>
    <row r="10631" spans="1:14" x14ac:dyDescent="0.2">
      <c r="A10631" t="s">
        <v>10874</v>
      </c>
      <c r="B10631" t="s">
        <v>35714</v>
      </c>
      <c r="I10631" t="s">
        <v>20</v>
      </c>
      <c r="J10631">
        <v>960.94</v>
      </c>
      <c r="M10631">
        <v>960.94</v>
      </c>
      <c r="N10631">
        <f t="shared" si="166"/>
        <v>0</v>
      </c>
    </row>
    <row r="10632" spans="1:14" x14ac:dyDescent="0.2">
      <c r="A10632" t="s">
        <v>10875</v>
      </c>
      <c r="B10632" t="s">
        <v>35714</v>
      </c>
      <c r="I10632" t="s">
        <v>20</v>
      </c>
      <c r="J10632">
        <v>874.3</v>
      </c>
      <c r="M10632">
        <v>874.3</v>
      </c>
      <c r="N10632">
        <f t="shared" si="166"/>
        <v>0</v>
      </c>
    </row>
    <row r="10633" spans="1:14" x14ac:dyDescent="0.2">
      <c r="A10633" t="s">
        <v>10876</v>
      </c>
      <c r="B10633" t="s">
        <v>35715</v>
      </c>
      <c r="I10633" t="s">
        <v>3</v>
      </c>
      <c r="J10633">
        <v>14.32</v>
      </c>
      <c r="M10633">
        <v>14.32</v>
      </c>
      <c r="N10633">
        <f t="shared" si="166"/>
        <v>0</v>
      </c>
    </row>
    <row r="10634" spans="1:14" x14ac:dyDescent="0.2">
      <c r="A10634" t="s">
        <v>10877</v>
      </c>
      <c r="B10634" t="s">
        <v>35715</v>
      </c>
      <c r="I10634" t="s">
        <v>3</v>
      </c>
      <c r="J10634">
        <v>13.17</v>
      </c>
      <c r="M10634">
        <v>13.17</v>
      </c>
      <c r="N10634">
        <f t="shared" si="166"/>
        <v>0</v>
      </c>
    </row>
    <row r="10635" spans="1:14" x14ac:dyDescent="0.2">
      <c r="A10635" t="s">
        <v>10878</v>
      </c>
      <c r="B10635" t="s">
        <v>35716</v>
      </c>
      <c r="I10635" t="s">
        <v>3</v>
      </c>
      <c r="J10635">
        <v>37.4</v>
      </c>
      <c r="M10635">
        <v>37.4</v>
      </c>
      <c r="N10635">
        <f t="shared" si="166"/>
        <v>0</v>
      </c>
    </row>
    <row r="10636" spans="1:14" x14ac:dyDescent="0.2">
      <c r="A10636" t="s">
        <v>10879</v>
      </c>
      <c r="B10636" t="s">
        <v>35716</v>
      </c>
      <c r="I10636" t="s">
        <v>3</v>
      </c>
      <c r="J10636">
        <v>34.869999999999997</v>
      </c>
      <c r="M10636">
        <v>34.869999999999997</v>
      </c>
      <c r="N10636">
        <f t="shared" si="166"/>
        <v>0</v>
      </c>
    </row>
    <row r="10637" spans="1:14" x14ac:dyDescent="0.2">
      <c r="A10637" t="s">
        <v>10880</v>
      </c>
      <c r="B10637" t="s">
        <v>35717</v>
      </c>
      <c r="I10637" t="s">
        <v>3</v>
      </c>
      <c r="J10637">
        <v>107.14</v>
      </c>
      <c r="M10637">
        <v>107.14</v>
      </c>
      <c r="N10637">
        <f t="shared" si="166"/>
        <v>0</v>
      </c>
    </row>
    <row r="10638" spans="1:14" x14ac:dyDescent="0.2">
      <c r="A10638" t="s">
        <v>10881</v>
      </c>
      <c r="B10638" t="s">
        <v>35717</v>
      </c>
      <c r="I10638" t="s">
        <v>3</v>
      </c>
      <c r="J10638">
        <v>105.99</v>
      </c>
      <c r="M10638">
        <v>105.99</v>
      </c>
      <c r="N10638">
        <f t="shared" si="166"/>
        <v>0</v>
      </c>
    </row>
    <row r="10639" spans="1:14" x14ac:dyDescent="0.2">
      <c r="A10639" t="s">
        <v>10882</v>
      </c>
      <c r="B10639" t="s">
        <v>35718</v>
      </c>
      <c r="I10639" t="s">
        <v>3</v>
      </c>
      <c r="J10639">
        <v>183.02</v>
      </c>
      <c r="M10639">
        <v>183.02</v>
      </c>
      <c r="N10639">
        <f t="shared" si="166"/>
        <v>0</v>
      </c>
    </row>
    <row r="10640" spans="1:14" x14ac:dyDescent="0.2">
      <c r="A10640" t="s">
        <v>10883</v>
      </c>
      <c r="B10640" t="s">
        <v>35718</v>
      </c>
      <c r="I10640" t="s">
        <v>3</v>
      </c>
      <c r="J10640">
        <v>175.18</v>
      </c>
      <c r="M10640">
        <v>175.18</v>
      </c>
      <c r="N10640">
        <f t="shared" si="166"/>
        <v>0</v>
      </c>
    </row>
    <row r="10641" spans="1:14" x14ac:dyDescent="0.2">
      <c r="A10641" t="s">
        <v>10884</v>
      </c>
      <c r="B10641" t="s">
        <v>35719</v>
      </c>
      <c r="I10641" t="s">
        <v>3</v>
      </c>
      <c r="J10641">
        <v>345.53</v>
      </c>
      <c r="M10641">
        <v>345.53</v>
      </c>
      <c r="N10641">
        <f t="shared" si="166"/>
        <v>0</v>
      </c>
    </row>
    <row r="10642" spans="1:14" x14ac:dyDescent="0.2">
      <c r="A10642" t="s">
        <v>10885</v>
      </c>
      <c r="B10642" t="s">
        <v>35719</v>
      </c>
      <c r="I10642" t="s">
        <v>3</v>
      </c>
      <c r="J10642">
        <v>337.69</v>
      </c>
      <c r="M10642">
        <v>337.69</v>
      </c>
      <c r="N10642">
        <f t="shared" si="166"/>
        <v>0</v>
      </c>
    </row>
    <row r="10643" spans="1:14" x14ac:dyDescent="0.2">
      <c r="A10643" t="s">
        <v>10886</v>
      </c>
      <c r="B10643" t="s">
        <v>35720</v>
      </c>
      <c r="I10643" t="s">
        <v>3</v>
      </c>
      <c r="J10643">
        <v>174.48</v>
      </c>
      <c r="M10643">
        <v>174.48</v>
      </c>
      <c r="N10643">
        <f t="shared" si="166"/>
        <v>0</v>
      </c>
    </row>
    <row r="10644" spans="1:14" x14ac:dyDescent="0.2">
      <c r="A10644" t="s">
        <v>10887</v>
      </c>
      <c r="B10644" t="s">
        <v>35720</v>
      </c>
      <c r="I10644" t="s">
        <v>3</v>
      </c>
      <c r="J10644">
        <v>168.77</v>
      </c>
      <c r="M10644">
        <v>168.77</v>
      </c>
      <c r="N10644">
        <f t="shared" si="166"/>
        <v>0</v>
      </c>
    </row>
    <row r="10645" spans="1:14" x14ac:dyDescent="0.2">
      <c r="A10645" t="s">
        <v>10888</v>
      </c>
      <c r="B10645" t="s">
        <v>35721</v>
      </c>
      <c r="I10645" t="s">
        <v>3</v>
      </c>
      <c r="J10645">
        <v>335.15</v>
      </c>
      <c r="M10645">
        <v>335.15</v>
      </c>
      <c r="N10645">
        <f t="shared" si="166"/>
        <v>0</v>
      </c>
    </row>
    <row r="10646" spans="1:14" x14ac:dyDescent="0.2">
      <c r="A10646" t="s">
        <v>10889</v>
      </c>
      <c r="B10646" t="s">
        <v>35721</v>
      </c>
      <c r="I10646" t="s">
        <v>3</v>
      </c>
      <c r="J10646">
        <v>327.33</v>
      </c>
      <c r="M10646">
        <v>327.33</v>
      </c>
      <c r="N10646">
        <f t="shared" si="166"/>
        <v>0</v>
      </c>
    </row>
    <row r="10647" spans="1:14" x14ac:dyDescent="0.2">
      <c r="A10647" t="s">
        <v>10890</v>
      </c>
      <c r="B10647" t="s">
        <v>35722</v>
      </c>
      <c r="I10647" t="s">
        <v>3</v>
      </c>
      <c r="J10647">
        <v>138.09</v>
      </c>
      <c r="M10647">
        <v>138.09</v>
      </c>
      <c r="N10647">
        <f t="shared" si="166"/>
        <v>0</v>
      </c>
    </row>
    <row r="10648" spans="1:14" x14ac:dyDescent="0.2">
      <c r="A10648" t="s">
        <v>10891</v>
      </c>
      <c r="B10648" t="s">
        <v>35722</v>
      </c>
      <c r="I10648" t="s">
        <v>3</v>
      </c>
      <c r="J10648">
        <v>130.26</v>
      </c>
      <c r="M10648">
        <v>130.26</v>
      </c>
      <c r="N10648">
        <f t="shared" si="166"/>
        <v>0</v>
      </c>
    </row>
    <row r="10649" spans="1:14" x14ac:dyDescent="0.2">
      <c r="A10649" t="s">
        <v>28064</v>
      </c>
      <c r="B10649" t="s">
        <v>35723</v>
      </c>
      <c r="I10649" t="s">
        <v>3</v>
      </c>
      <c r="J10649">
        <v>190.58</v>
      </c>
      <c r="M10649">
        <v>190.58</v>
      </c>
      <c r="N10649">
        <f t="shared" si="166"/>
        <v>0</v>
      </c>
    </row>
    <row r="10650" spans="1:14" x14ac:dyDescent="0.2">
      <c r="A10650" t="s">
        <v>28065</v>
      </c>
      <c r="B10650" t="s">
        <v>35723</v>
      </c>
      <c r="I10650" t="s">
        <v>3</v>
      </c>
      <c r="J10650">
        <v>179.14</v>
      </c>
      <c r="M10650">
        <v>179.14</v>
      </c>
      <c r="N10650">
        <f t="shared" si="166"/>
        <v>0</v>
      </c>
    </row>
    <row r="10651" spans="1:14" x14ac:dyDescent="0.2">
      <c r="A10651" t="s">
        <v>28066</v>
      </c>
      <c r="B10651" t="s">
        <v>35724</v>
      </c>
      <c r="I10651" t="s">
        <v>3</v>
      </c>
      <c r="J10651">
        <v>179.33</v>
      </c>
      <c r="M10651">
        <v>179.33</v>
      </c>
      <c r="N10651">
        <f t="shared" si="166"/>
        <v>0</v>
      </c>
    </row>
    <row r="10652" spans="1:14" x14ac:dyDescent="0.2">
      <c r="A10652" t="s">
        <v>28067</v>
      </c>
      <c r="B10652" t="s">
        <v>35724</v>
      </c>
      <c r="I10652" t="s">
        <v>3</v>
      </c>
      <c r="J10652">
        <v>171.21</v>
      </c>
      <c r="M10652">
        <v>171.21</v>
      </c>
      <c r="N10652">
        <f t="shared" si="166"/>
        <v>0</v>
      </c>
    </row>
    <row r="10653" spans="1:14" x14ac:dyDescent="0.2">
      <c r="A10653" t="s">
        <v>28068</v>
      </c>
      <c r="B10653" t="s">
        <v>35725</v>
      </c>
      <c r="I10653" t="s">
        <v>3</v>
      </c>
      <c r="J10653">
        <v>141.88</v>
      </c>
      <c r="M10653">
        <v>141.88</v>
      </c>
      <c r="N10653">
        <f t="shared" si="166"/>
        <v>0</v>
      </c>
    </row>
    <row r="10654" spans="1:14" x14ac:dyDescent="0.2">
      <c r="A10654" t="s">
        <v>28069</v>
      </c>
      <c r="B10654" t="s">
        <v>35725</v>
      </c>
      <c r="I10654" t="s">
        <v>3</v>
      </c>
      <c r="J10654">
        <v>134.37</v>
      </c>
      <c r="M10654">
        <v>134.37</v>
      </c>
      <c r="N10654">
        <f t="shared" si="166"/>
        <v>0</v>
      </c>
    </row>
    <row r="10655" spans="1:14" x14ac:dyDescent="0.2">
      <c r="A10655" t="s">
        <v>10892</v>
      </c>
      <c r="B10655" t="s">
        <v>35726</v>
      </c>
      <c r="I10655" t="s">
        <v>3</v>
      </c>
      <c r="J10655">
        <v>88.3</v>
      </c>
      <c r="M10655">
        <v>88.3</v>
      </c>
      <c r="N10655">
        <f t="shared" si="166"/>
        <v>0</v>
      </c>
    </row>
    <row r="10656" spans="1:14" x14ac:dyDescent="0.2">
      <c r="A10656" t="s">
        <v>10893</v>
      </c>
      <c r="B10656" t="s">
        <v>35726</v>
      </c>
      <c r="I10656" t="s">
        <v>3</v>
      </c>
      <c r="J10656">
        <v>79.319999999999993</v>
      </c>
      <c r="M10656">
        <v>79.319999999999993</v>
      </c>
      <c r="N10656">
        <f t="shared" si="166"/>
        <v>0</v>
      </c>
    </row>
    <row r="10657" spans="1:14" x14ac:dyDescent="0.2">
      <c r="A10657" t="s">
        <v>10894</v>
      </c>
      <c r="B10657" t="s">
        <v>35727</v>
      </c>
      <c r="I10657" t="s">
        <v>3</v>
      </c>
      <c r="J10657">
        <v>258.81</v>
      </c>
      <c r="M10657">
        <v>258.81</v>
      </c>
      <c r="N10657">
        <f t="shared" si="166"/>
        <v>0</v>
      </c>
    </row>
    <row r="10658" spans="1:14" x14ac:dyDescent="0.2">
      <c r="A10658" t="s">
        <v>10895</v>
      </c>
      <c r="B10658" t="s">
        <v>35727</v>
      </c>
      <c r="I10658" t="s">
        <v>3</v>
      </c>
      <c r="J10658">
        <v>250.07</v>
      </c>
      <c r="M10658">
        <v>250.07</v>
      </c>
      <c r="N10658">
        <f t="shared" si="166"/>
        <v>0</v>
      </c>
    </row>
    <row r="10659" spans="1:14" x14ac:dyDescent="0.2">
      <c r="A10659" t="s">
        <v>10896</v>
      </c>
      <c r="B10659" t="s">
        <v>35728</v>
      </c>
      <c r="I10659" t="s">
        <v>3</v>
      </c>
      <c r="J10659">
        <v>208.26</v>
      </c>
      <c r="M10659">
        <v>208.26</v>
      </c>
      <c r="N10659">
        <f t="shared" si="166"/>
        <v>0</v>
      </c>
    </row>
    <row r="10660" spans="1:14" x14ac:dyDescent="0.2">
      <c r="A10660" t="s">
        <v>10897</v>
      </c>
      <c r="B10660" t="s">
        <v>35728</v>
      </c>
      <c r="I10660" t="s">
        <v>3</v>
      </c>
      <c r="J10660">
        <v>203.46</v>
      </c>
      <c r="M10660">
        <v>203.46</v>
      </c>
      <c r="N10660">
        <f t="shared" si="166"/>
        <v>0</v>
      </c>
    </row>
    <row r="10661" spans="1:14" x14ac:dyDescent="0.2">
      <c r="A10661" t="s">
        <v>10898</v>
      </c>
      <c r="B10661" t="s">
        <v>35729</v>
      </c>
      <c r="I10661" t="s">
        <v>3</v>
      </c>
      <c r="J10661">
        <v>304.3</v>
      </c>
      <c r="M10661">
        <v>304.3</v>
      </c>
      <c r="N10661">
        <f t="shared" si="166"/>
        <v>0</v>
      </c>
    </row>
    <row r="10662" spans="1:14" x14ac:dyDescent="0.2">
      <c r="A10662" t="s">
        <v>10899</v>
      </c>
      <c r="B10662" t="s">
        <v>35729</v>
      </c>
      <c r="I10662" t="s">
        <v>3</v>
      </c>
      <c r="J10662">
        <v>295.55</v>
      </c>
      <c r="M10662">
        <v>295.55</v>
      </c>
      <c r="N10662">
        <f t="shared" si="166"/>
        <v>0</v>
      </c>
    </row>
    <row r="10663" spans="1:14" x14ac:dyDescent="0.2">
      <c r="A10663" t="s">
        <v>10900</v>
      </c>
      <c r="B10663" t="s">
        <v>35730</v>
      </c>
      <c r="I10663" t="s">
        <v>3</v>
      </c>
      <c r="J10663">
        <v>253.75</v>
      </c>
      <c r="M10663">
        <v>253.75</v>
      </c>
      <c r="N10663">
        <f t="shared" si="166"/>
        <v>0</v>
      </c>
    </row>
    <row r="10664" spans="1:14" x14ac:dyDescent="0.2">
      <c r="A10664" t="s">
        <v>10901</v>
      </c>
      <c r="B10664" t="s">
        <v>35730</v>
      </c>
      <c r="I10664" t="s">
        <v>3</v>
      </c>
      <c r="J10664">
        <v>248.94</v>
      </c>
      <c r="M10664">
        <v>248.94</v>
      </c>
      <c r="N10664">
        <f t="shared" si="166"/>
        <v>0</v>
      </c>
    </row>
    <row r="10665" spans="1:14" x14ac:dyDescent="0.2">
      <c r="A10665" t="s">
        <v>10902</v>
      </c>
      <c r="B10665" t="s">
        <v>35731</v>
      </c>
      <c r="I10665" t="s">
        <v>3</v>
      </c>
      <c r="J10665">
        <v>194.45</v>
      </c>
      <c r="M10665">
        <v>194.45</v>
      </c>
      <c r="N10665">
        <f t="shared" si="166"/>
        <v>0</v>
      </c>
    </row>
    <row r="10666" spans="1:14" x14ac:dyDescent="0.2">
      <c r="A10666" t="s">
        <v>10903</v>
      </c>
      <c r="B10666" t="s">
        <v>35731</v>
      </c>
      <c r="I10666" t="s">
        <v>3</v>
      </c>
      <c r="J10666">
        <v>185.71</v>
      </c>
      <c r="M10666">
        <v>185.71</v>
      </c>
      <c r="N10666">
        <f t="shared" si="166"/>
        <v>0</v>
      </c>
    </row>
    <row r="10667" spans="1:14" x14ac:dyDescent="0.2">
      <c r="A10667" t="s">
        <v>10904</v>
      </c>
      <c r="B10667" t="s">
        <v>35732</v>
      </c>
      <c r="I10667" t="s">
        <v>3</v>
      </c>
      <c r="J10667">
        <v>143.9</v>
      </c>
      <c r="M10667">
        <v>143.9</v>
      </c>
      <c r="N10667">
        <f t="shared" si="166"/>
        <v>0</v>
      </c>
    </row>
    <row r="10668" spans="1:14" x14ac:dyDescent="0.2">
      <c r="A10668" t="s">
        <v>10905</v>
      </c>
      <c r="B10668" t="s">
        <v>35732</v>
      </c>
      <c r="I10668" t="s">
        <v>3</v>
      </c>
      <c r="J10668">
        <v>139.1</v>
      </c>
      <c r="M10668">
        <v>139.1</v>
      </c>
      <c r="N10668">
        <f t="shared" si="166"/>
        <v>0</v>
      </c>
    </row>
    <row r="10669" spans="1:14" x14ac:dyDescent="0.2">
      <c r="A10669" t="s">
        <v>10906</v>
      </c>
      <c r="B10669" t="s">
        <v>35733</v>
      </c>
      <c r="I10669" t="s">
        <v>3</v>
      </c>
      <c r="J10669">
        <v>293.39</v>
      </c>
      <c r="M10669">
        <v>293.39</v>
      </c>
      <c r="N10669">
        <f t="shared" si="166"/>
        <v>0</v>
      </c>
    </row>
    <row r="10670" spans="1:14" x14ac:dyDescent="0.2">
      <c r="A10670" t="s">
        <v>10907</v>
      </c>
      <c r="B10670" t="s">
        <v>35733</v>
      </c>
      <c r="I10670" t="s">
        <v>3</v>
      </c>
      <c r="J10670">
        <v>284.64999999999998</v>
      </c>
      <c r="M10670">
        <v>284.64999999999998</v>
      </c>
      <c r="N10670">
        <f t="shared" si="166"/>
        <v>0</v>
      </c>
    </row>
    <row r="10671" spans="1:14" x14ac:dyDescent="0.2">
      <c r="A10671" t="s">
        <v>10908</v>
      </c>
      <c r="B10671" t="s">
        <v>35734</v>
      </c>
      <c r="I10671" t="s">
        <v>3</v>
      </c>
      <c r="J10671">
        <v>242.85</v>
      </c>
      <c r="M10671">
        <v>242.85</v>
      </c>
      <c r="N10671">
        <f t="shared" si="166"/>
        <v>0</v>
      </c>
    </row>
    <row r="10672" spans="1:14" x14ac:dyDescent="0.2">
      <c r="A10672" t="s">
        <v>10909</v>
      </c>
      <c r="B10672" t="s">
        <v>35734</v>
      </c>
      <c r="I10672" t="s">
        <v>3</v>
      </c>
      <c r="J10672">
        <v>238.04</v>
      </c>
      <c r="M10672">
        <v>238.04</v>
      </c>
      <c r="N10672">
        <f t="shared" si="166"/>
        <v>0</v>
      </c>
    </row>
    <row r="10673" spans="1:14" x14ac:dyDescent="0.2">
      <c r="A10673" t="s">
        <v>10910</v>
      </c>
      <c r="B10673" t="s">
        <v>35735</v>
      </c>
      <c r="I10673" t="s">
        <v>3</v>
      </c>
      <c r="J10673">
        <v>47.78</v>
      </c>
      <c r="M10673">
        <v>47.78</v>
      </c>
      <c r="N10673">
        <f t="shared" si="166"/>
        <v>0</v>
      </c>
    </row>
    <row r="10674" spans="1:14" x14ac:dyDescent="0.2">
      <c r="A10674" t="s">
        <v>10911</v>
      </c>
      <c r="B10674" t="s">
        <v>35735</v>
      </c>
      <c r="I10674" t="s">
        <v>3</v>
      </c>
      <c r="J10674">
        <v>41.71</v>
      </c>
      <c r="M10674">
        <v>41.71</v>
      </c>
      <c r="N10674">
        <f t="shared" si="166"/>
        <v>0</v>
      </c>
    </row>
    <row r="10675" spans="1:14" x14ac:dyDescent="0.2">
      <c r="A10675" t="s">
        <v>10912</v>
      </c>
      <c r="B10675" t="s">
        <v>35736</v>
      </c>
      <c r="I10675" t="s">
        <v>3</v>
      </c>
      <c r="J10675">
        <v>89.53</v>
      </c>
      <c r="M10675">
        <v>89.53</v>
      </c>
      <c r="N10675">
        <f t="shared" si="166"/>
        <v>0</v>
      </c>
    </row>
    <row r="10676" spans="1:14" x14ac:dyDescent="0.2">
      <c r="A10676" t="s">
        <v>10913</v>
      </c>
      <c r="B10676" t="s">
        <v>35736</v>
      </c>
      <c r="I10676" t="s">
        <v>3</v>
      </c>
      <c r="J10676">
        <v>79.599999999999994</v>
      </c>
      <c r="M10676">
        <v>79.599999999999994</v>
      </c>
      <c r="N10676">
        <f t="shared" si="166"/>
        <v>0</v>
      </c>
    </row>
    <row r="10677" spans="1:14" x14ac:dyDescent="0.2">
      <c r="A10677" t="s">
        <v>10914</v>
      </c>
      <c r="B10677" t="s">
        <v>35737</v>
      </c>
      <c r="I10677" t="s">
        <v>3</v>
      </c>
      <c r="J10677">
        <v>93.63</v>
      </c>
      <c r="M10677">
        <v>93.63</v>
      </c>
      <c r="N10677">
        <f t="shared" si="166"/>
        <v>0</v>
      </c>
    </row>
    <row r="10678" spans="1:14" x14ac:dyDescent="0.2">
      <c r="A10678" t="s">
        <v>10915</v>
      </c>
      <c r="B10678" t="s">
        <v>35737</v>
      </c>
      <c r="I10678" t="s">
        <v>3</v>
      </c>
      <c r="J10678">
        <v>83.7</v>
      </c>
      <c r="M10678">
        <v>83.7</v>
      </c>
      <c r="N10678">
        <f t="shared" si="166"/>
        <v>0</v>
      </c>
    </row>
    <row r="10679" spans="1:14" x14ac:dyDescent="0.2">
      <c r="A10679" t="s">
        <v>10916</v>
      </c>
      <c r="B10679" t="s">
        <v>35738</v>
      </c>
      <c r="I10679" t="s">
        <v>3</v>
      </c>
      <c r="J10679">
        <v>2.6</v>
      </c>
      <c r="M10679">
        <v>2.6</v>
      </c>
      <c r="N10679">
        <f t="shared" si="166"/>
        <v>0</v>
      </c>
    </row>
    <row r="10680" spans="1:14" x14ac:dyDescent="0.2">
      <c r="A10680" t="s">
        <v>10917</v>
      </c>
      <c r="B10680" t="s">
        <v>35738</v>
      </c>
      <c r="I10680" t="s">
        <v>3</v>
      </c>
      <c r="J10680">
        <v>2.2800000000000002</v>
      </c>
      <c r="M10680">
        <v>2.2800000000000002</v>
      </c>
      <c r="N10680">
        <f t="shared" si="166"/>
        <v>0</v>
      </c>
    </row>
    <row r="10681" spans="1:14" x14ac:dyDescent="0.2">
      <c r="A10681" t="s">
        <v>10918</v>
      </c>
      <c r="B10681" t="s">
        <v>35739</v>
      </c>
      <c r="I10681" t="s">
        <v>3</v>
      </c>
      <c r="J10681">
        <v>75.78</v>
      </c>
      <c r="M10681">
        <v>75.78</v>
      </c>
      <c r="N10681">
        <f t="shared" si="166"/>
        <v>0</v>
      </c>
    </row>
    <row r="10682" spans="1:14" x14ac:dyDescent="0.2">
      <c r="A10682" t="s">
        <v>10919</v>
      </c>
      <c r="B10682" t="s">
        <v>35739</v>
      </c>
      <c r="I10682" t="s">
        <v>3</v>
      </c>
      <c r="J10682">
        <v>69.78</v>
      </c>
      <c r="M10682">
        <v>69.78</v>
      </c>
      <c r="N10682">
        <f t="shared" si="166"/>
        <v>0</v>
      </c>
    </row>
    <row r="10683" spans="1:14" x14ac:dyDescent="0.2">
      <c r="A10683" t="s">
        <v>10920</v>
      </c>
      <c r="B10683" t="s">
        <v>35740</v>
      </c>
      <c r="I10683" t="s">
        <v>3</v>
      </c>
      <c r="J10683">
        <v>82.39</v>
      </c>
      <c r="M10683">
        <v>82.39</v>
      </c>
      <c r="N10683">
        <f t="shared" si="166"/>
        <v>0</v>
      </c>
    </row>
    <row r="10684" spans="1:14" x14ac:dyDescent="0.2">
      <c r="A10684" t="s">
        <v>10921</v>
      </c>
      <c r="B10684" t="s">
        <v>35740</v>
      </c>
      <c r="I10684" t="s">
        <v>3</v>
      </c>
      <c r="J10684">
        <v>75.77</v>
      </c>
      <c r="M10684">
        <v>75.77</v>
      </c>
      <c r="N10684">
        <f t="shared" si="166"/>
        <v>0</v>
      </c>
    </row>
    <row r="10685" spans="1:14" x14ac:dyDescent="0.2">
      <c r="A10685" t="s">
        <v>10922</v>
      </c>
      <c r="B10685" t="s">
        <v>35741</v>
      </c>
      <c r="I10685" t="s">
        <v>3</v>
      </c>
      <c r="J10685">
        <v>44.93</v>
      </c>
      <c r="M10685">
        <v>44.93</v>
      </c>
      <c r="N10685">
        <f t="shared" si="166"/>
        <v>0</v>
      </c>
    </row>
    <row r="10686" spans="1:14" x14ac:dyDescent="0.2">
      <c r="A10686" t="s">
        <v>10923</v>
      </c>
      <c r="B10686" t="s">
        <v>35741</v>
      </c>
      <c r="I10686" t="s">
        <v>3</v>
      </c>
      <c r="J10686">
        <v>38.93</v>
      </c>
      <c r="M10686">
        <v>38.93</v>
      </c>
      <c r="N10686">
        <f t="shared" si="166"/>
        <v>0</v>
      </c>
    </row>
    <row r="10687" spans="1:14" x14ac:dyDescent="0.2">
      <c r="A10687" t="s">
        <v>10924</v>
      </c>
      <c r="B10687" t="s">
        <v>35742</v>
      </c>
      <c r="I10687" t="s">
        <v>4</v>
      </c>
      <c r="J10687">
        <v>45.57</v>
      </c>
      <c r="M10687">
        <v>45.57</v>
      </c>
      <c r="N10687">
        <f t="shared" si="166"/>
        <v>0</v>
      </c>
    </row>
    <row r="10688" spans="1:14" x14ac:dyDescent="0.2">
      <c r="A10688" t="s">
        <v>10925</v>
      </c>
      <c r="B10688" t="s">
        <v>35742</v>
      </c>
      <c r="I10688" t="s">
        <v>4</v>
      </c>
      <c r="J10688">
        <v>40</v>
      </c>
      <c r="M10688">
        <v>40</v>
      </c>
      <c r="N10688">
        <f t="shared" si="166"/>
        <v>0</v>
      </c>
    </row>
    <row r="10689" spans="1:14" x14ac:dyDescent="0.2">
      <c r="A10689" t="s">
        <v>10926</v>
      </c>
      <c r="B10689" t="s">
        <v>35743</v>
      </c>
      <c r="I10689" t="s">
        <v>4</v>
      </c>
      <c r="J10689">
        <v>47.61</v>
      </c>
      <c r="M10689">
        <v>47.61</v>
      </c>
      <c r="N10689">
        <f t="shared" si="166"/>
        <v>0</v>
      </c>
    </row>
    <row r="10690" spans="1:14" x14ac:dyDescent="0.2">
      <c r="A10690" t="s">
        <v>10927</v>
      </c>
      <c r="B10690" t="s">
        <v>35743</v>
      </c>
      <c r="I10690" t="s">
        <v>4</v>
      </c>
      <c r="J10690">
        <v>42.01</v>
      </c>
      <c r="M10690">
        <v>42.01</v>
      </c>
      <c r="N10690">
        <f t="shared" si="166"/>
        <v>0</v>
      </c>
    </row>
    <row r="10691" spans="1:14" x14ac:dyDescent="0.2">
      <c r="A10691" t="s">
        <v>10928</v>
      </c>
      <c r="B10691" t="s">
        <v>35744</v>
      </c>
      <c r="I10691" t="s">
        <v>3</v>
      </c>
      <c r="J10691">
        <v>31.12</v>
      </c>
      <c r="M10691">
        <v>31.12</v>
      </c>
      <c r="N10691">
        <f t="shared" si="166"/>
        <v>0</v>
      </c>
    </row>
    <row r="10692" spans="1:14" x14ac:dyDescent="0.2">
      <c r="A10692" t="s">
        <v>10929</v>
      </c>
      <c r="B10692" t="s">
        <v>35744</v>
      </c>
      <c r="I10692" t="s">
        <v>3</v>
      </c>
      <c r="J10692">
        <v>30.98</v>
      </c>
      <c r="M10692">
        <v>30.98</v>
      </c>
      <c r="N10692">
        <f t="shared" ref="N10692:N10755" si="167">J10692-M10692</f>
        <v>0</v>
      </c>
    </row>
    <row r="10693" spans="1:14" x14ac:dyDescent="0.2">
      <c r="A10693" t="s">
        <v>10930</v>
      </c>
      <c r="B10693" t="s">
        <v>35745</v>
      </c>
      <c r="I10693" t="s">
        <v>3</v>
      </c>
      <c r="J10693">
        <v>122.53</v>
      </c>
      <c r="M10693">
        <v>122.53</v>
      </c>
      <c r="N10693">
        <f t="shared" si="167"/>
        <v>0</v>
      </c>
    </row>
    <row r="10694" spans="1:14" x14ac:dyDescent="0.2">
      <c r="A10694" t="s">
        <v>10931</v>
      </c>
      <c r="B10694" t="s">
        <v>35745</v>
      </c>
      <c r="I10694" t="s">
        <v>3</v>
      </c>
      <c r="J10694">
        <v>112.6</v>
      </c>
      <c r="M10694">
        <v>112.6</v>
      </c>
      <c r="N10694">
        <f t="shared" si="167"/>
        <v>0</v>
      </c>
    </row>
    <row r="10695" spans="1:14" x14ac:dyDescent="0.2">
      <c r="A10695" t="s">
        <v>10932</v>
      </c>
      <c r="B10695" t="s">
        <v>35746</v>
      </c>
      <c r="I10695" t="s">
        <v>3</v>
      </c>
      <c r="J10695">
        <v>80.78</v>
      </c>
      <c r="M10695">
        <v>80.78</v>
      </c>
      <c r="N10695">
        <f t="shared" si="167"/>
        <v>0</v>
      </c>
    </row>
    <row r="10696" spans="1:14" x14ac:dyDescent="0.2">
      <c r="A10696" t="s">
        <v>10933</v>
      </c>
      <c r="B10696" t="s">
        <v>35746</v>
      </c>
      <c r="I10696" t="s">
        <v>3</v>
      </c>
      <c r="J10696">
        <v>74.709999999999994</v>
      </c>
      <c r="M10696">
        <v>74.709999999999994</v>
      </c>
      <c r="N10696">
        <f t="shared" si="167"/>
        <v>0</v>
      </c>
    </row>
    <row r="10697" spans="1:14" x14ac:dyDescent="0.2">
      <c r="A10697" t="s">
        <v>10934</v>
      </c>
      <c r="B10697" t="s">
        <v>35747</v>
      </c>
      <c r="I10697" t="s">
        <v>3</v>
      </c>
      <c r="J10697">
        <v>115.39</v>
      </c>
      <c r="M10697">
        <v>115.39</v>
      </c>
      <c r="N10697">
        <f t="shared" si="167"/>
        <v>0</v>
      </c>
    </row>
    <row r="10698" spans="1:14" x14ac:dyDescent="0.2">
      <c r="A10698" t="s">
        <v>10935</v>
      </c>
      <c r="B10698" t="s">
        <v>35747</v>
      </c>
      <c r="I10698" t="s">
        <v>3</v>
      </c>
      <c r="J10698">
        <v>108.77</v>
      </c>
      <c r="M10698">
        <v>108.77</v>
      </c>
      <c r="N10698">
        <f t="shared" si="167"/>
        <v>0</v>
      </c>
    </row>
    <row r="10699" spans="1:14" x14ac:dyDescent="0.2">
      <c r="A10699" t="s">
        <v>10936</v>
      </c>
      <c r="B10699" t="s">
        <v>35748</v>
      </c>
      <c r="I10699" t="s">
        <v>3</v>
      </c>
      <c r="J10699">
        <v>219.01</v>
      </c>
      <c r="M10699">
        <v>219.01</v>
      </c>
      <c r="N10699">
        <f t="shared" si="167"/>
        <v>0</v>
      </c>
    </row>
    <row r="10700" spans="1:14" x14ac:dyDescent="0.2">
      <c r="A10700" t="s">
        <v>10937</v>
      </c>
      <c r="B10700" t="s">
        <v>35748</v>
      </c>
      <c r="I10700" t="s">
        <v>3</v>
      </c>
      <c r="J10700">
        <v>195.87</v>
      </c>
      <c r="M10700">
        <v>195.87</v>
      </c>
      <c r="N10700">
        <f t="shared" si="167"/>
        <v>0</v>
      </c>
    </row>
    <row r="10701" spans="1:14" x14ac:dyDescent="0.2">
      <c r="A10701" t="s">
        <v>10938</v>
      </c>
      <c r="B10701" t="s">
        <v>35749</v>
      </c>
      <c r="I10701" t="s">
        <v>3</v>
      </c>
      <c r="J10701">
        <v>215.8</v>
      </c>
      <c r="M10701">
        <v>215.8</v>
      </c>
      <c r="N10701">
        <f t="shared" si="167"/>
        <v>0</v>
      </c>
    </row>
    <row r="10702" spans="1:14" x14ac:dyDescent="0.2">
      <c r="A10702" t="s">
        <v>10939</v>
      </c>
      <c r="B10702" t="s">
        <v>35749</v>
      </c>
      <c r="I10702" t="s">
        <v>3</v>
      </c>
      <c r="J10702">
        <v>192.06</v>
      </c>
      <c r="M10702">
        <v>192.06</v>
      </c>
      <c r="N10702">
        <f t="shared" si="167"/>
        <v>0</v>
      </c>
    </row>
    <row r="10703" spans="1:14" x14ac:dyDescent="0.2">
      <c r="A10703" t="s">
        <v>10940</v>
      </c>
      <c r="B10703" t="s">
        <v>35750</v>
      </c>
      <c r="I10703" t="s">
        <v>3</v>
      </c>
      <c r="J10703">
        <v>140.22999999999999</v>
      </c>
      <c r="M10703">
        <v>140.22999999999999</v>
      </c>
      <c r="N10703">
        <f t="shared" si="167"/>
        <v>0</v>
      </c>
    </row>
    <row r="10704" spans="1:14" x14ac:dyDescent="0.2">
      <c r="A10704" t="s">
        <v>10941</v>
      </c>
      <c r="B10704" t="s">
        <v>35750</v>
      </c>
      <c r="I10704" t="s">
        <v>3</v>
      </c>
      <c r="J10704">
        <v>129.1</v>
      </c>
      <c r="M10704">
        <v>129.1</v>
      </c>
      <c r="N10704">
        <f t="shared" si="167"/>
        <v>0</v>
      </c>
    </row>
    <row r="10705" spans="1:14" x14ac:dyDescent="0.2">
      <c r="A10705" t="s">
        <v>10942</v>
      </c>
      <c r="B10705" t="s">
        <v>35751</v>
      </c>
      <c r="I10705" t="s">
        <v>3</v>
      </c>
      <c r="J10705">
        <v>133.09</v>
      </c>
      <c r="M10705">
        <v>133.09</v>
      </c>
      <c r="N10705">
        <f t="shared" si="167"/>
        <v>0</v>
      </c>
    </row>
    <row r="10706" spans="1:14" x14ac:dyDescent="0.2">
      <c r="A10706" t="s">
        <v>10943</v>
      </c>
      <c r="B10706" t="s">
        <v>35751</v>
      </c>
      <c r="I10706" t="s">
        <v>3</v>
      </c>
      <c r="J10706">
        <v>125.27</v>
      </c>
      <c r="M10706">
        <v>125.27</v>
      </c>
      <c r="N10706">
        <f t="shared" si="167"/>
        <v>0</v>
      </c>
    </row>
    <row r="10707" spans="1:14" x14ac:dyDescent="0.2">
      <c r="A10707" t="s">
        <v>10944</v>
      </c>
      <c r="B10707" t="s">
        <v>35752</v>
      </c>
      <c r="I10707" t="s">
        <v>3</v>
      </c>
      <c r="J10707">
        <v>93.23</v>
      </c>
      <c r="M10707">
        <v>93.23</v>
      </c>
      <c r="N10707">
        <f t="shared" si="167"/>
        <v>0</v>
      </c>
    </row>
    <row r="10708" spans="1:14" x14ac:dyDescent="0.2">
      <c r="A10708" t="s">
        <v>10945</v>
      </c>
      <c r="B10708" t="s">
        <v>35752</v>
      </c>
      <c r="I10708" t="s">
        <v>3</v>
      </c>
      <c r="J10708">
        <v>87.82</v>
      </c>
      <c r="M10708">
        <v>87.82</v>
      </c>
      <c r="N10708">
        <f t="shared" si="167"/>
        <v>0</v>
      </c>
    </row>
    <row r="10709" spans="1:14" x14ac:dyDescent="0.2">
      <c r="A10709" t="s">
        <v>10946</v>
      </c>
      <c r="B10709" t="s">
        <v>35753</v>
      </c>
      <c r="I10709" t="s">
        <v>3</v>
      </c>
      <c r="J10709">
        <v>109.24</v>
      </c>
      <c r="M10709">
        <v>109.24</v>
      </c>
      <c r="N10709">
        <f t="shared" si="167"/>
        <v>0</v>
      </c>
    </row>
    <row r="10710" spans="1:14" x14ac:dyDescent="0.2">
      <c r="A10710" t="s">
        <v>10947</v>
      </c>
      <c r="B10710" t="s">
        <v>35753</v>
      </c>
      <c r="I10710" t="s">
        <v>3</v>
      </c>
      <c r="J10710">
        <v>103.84</v>
      </c>
      <c r="M10710">
        <v>103.84</v>
      </c>
      <c r="N10710">
        <f t="shared" si="167"/>
        <v>0</v>
      </c>
    </row>
    <row r="10711" spans="1:14" x14ac:dyDescent="0.2">
      <c r="A10711" t="s">
        <v>10948</v>
      </c>
      <c r="B10711" t="s">
        <v>35754</v>
      </c>
      <c r="I10711" t="s">
        <v>3</v>
      </c>
      <c r="J10711">
        <v>135.62</v>
      </c>
      <c r="M10711">
        <v>135.62</v>
      </c>
      <c r="N10711">
        <f t="shared" si="167"/>
        <v>0</v>
      </c>
    </row>
    <row r="10712" spans="1:14" x14ac:dyDescent="0.2">
      <c r="A10712" t="s">
        <v>10949</v>
      </c>
      <c r="B10712" t="s">
        <v>35754</v>
      </c>
      <c r="I10712" t="s">
        <v>3</v>
      </c>
      <c r="J10712">
        <v>129.6</v>
      </c>
      <c r="M10712">
        <v>129.6</v>
      </c>
      <c r="N10712">
        <f t="shared" si="167"/>
        <v>0</v>
      </c>
    </row>
    <row r="10713" spans="1:14" x14ac:dyDescent="0.2">
      <c r="A10713" t="s">
        <v>10950</v>
      </c>
      <c r="B10713" t="s">
        <v>35755</v>
      </c>
      <c r="I10713" t="s">
        <v>3</v>
      </c>
      <c r="J10713">
        <v>154.91</v>
      </c>
      <c r="M10713">
        <v>154.91</v>
      </c>
      <c r="N10713">
        <f t="shared" si="167"/>
        <v>0</v>
      </c>
    </row>
    <row r="10714" spans="1:14" x14ac:dyDescent="0.2">
      <c r="A10714" t="s">
        <v>10951</v>
      </c>
      <c r="B10714" t="s">
        <v>35755</v>
      </c>
      <c r="I10714" t="s">
        <v>3</v>
      </c>
      <c r="J10714">
        <v>146.13999999999999</v>
      </c>
      <c r="M10714">
        <v>146.13999999999999</v>
      </c>
      <c r="N10714">
        <f t="shared" si="167"/>
        <v>0</v>
      </c>
    </row>
    <row r="10715" spans="1:14" x14ac:dyDescent="0.2">
      <c r="A10715" t="s">
        <v>10952</v>
      </c>
      <c r="B10715" t="s">
        <v>35756</v>
      </c>
      <c r="I10715" t="s">
        <v>3</v>
      </c>
      <c r="J10715">
        <v>139.24</v>
      </c>
      <c r="M10715">
        <v>139.24</v>
      </c>
      <c r="N10715">
        <f t="shared" si="167"/>
        <v>0</v>
      </c>
    </row>
    <row r="10716" spans="1:14" x14ac:dyDescent="0.2">
      <c r="A10716" t="s">
        <v>10953</v>
      </c>
      <c r="B10716" t="s">
        <v>35756</v>
      </c>
      <c r="I10716" t="s">
        <v>3</v>
      </c>
      <c r="J10716">
        <v>131.13</v>
      </c>
      <c r="M10716">
        <v>131.13</v>
      </c>
      <c r="N10716">
        <f t="shared" si="167"/>
        <v>0</v>
      </c>
    </row>
    <row r="10717" spans="1:14" x14ac:dyDescent="0.2">
      <c r="A10717" t="s">
        <v>10954</v>
      </c>
      <c r="B10717" t="s">
        <v>35757</v>
      </c>
      <c r="I10717" t="s">
        <v>3</v>
      </c>
      <c r="J10717">
        <v>145.93</v>
      </c>
      <c r="M10717">
        <v>145.93</v>
      </c>
      <c r="N10717">
        <f t="shared" si="167"/>
        <v>0</v>
      </c>
    </row>
    <row r="10718" spans="1:14" x14ac:dyDescent="0.2">
      <c r="A10718" t="s">
        <v>10955</v>
      </c>
      <c r="B10718" t="s">
        <v>35757</v>
      </c>
      <c r="I10718" t="s">
        <v>3</v>
      </c>
      <c r="J10718">
        <v>138.36000000000001</v>
      </c>
      <c r="M10718">
        <v>138.36000000000001</v>
      </c>
      <c r="N10718">
        <f t="shared" si="167"/>
        <v>0</v>
      </c>
    </row>
    <row r="10719" spans="1:14" x14ac:dyDescent="0.2">
      <c r="A10719" t="s">
        <v>10956</v>
      </c>
      <c r="B10719" t="s">
        <v>35758</v>
      </c>
      <c r="I10719" t="s">
        <v>3</v>
      </c>
      <c r="J10719">
        <v>130.26</v>
      </c>
      <c r="M10719">
        <v>130.26</v>
      </c>
      <c r="N10719">
        <f t="shared" si="167"/>
        <v>0</v>
      </c>
    </row>
    <row r="10720" spans="1:14" x14ac:dyDescent="0.2">
      <c r="A10720" t="s">
        <v>10957</v>
      </c>
      <c r="B10720" t="s">
        <v>35758</v>
      </c>
      <c r="I10720" t="s">
        <v>3</v>
      </c>
      <c r="J10720">
        <v>123.35</v>
      </c>
      <c r="M10720">
        <v>123.35</v>
      </c>
      <c r="N10720">
        <f t="shared" si="167"/>
        <v>0</v>
      </c>
    </row>
    <row r="10721" spans="1:14" x14ac:dyDescent="0.2">
      <c r="A10721" t="s">
        <v>10958</v>
      </c>
      <c r="B10721" t="s">
        <v>35759</v>
      </c>
      <c r="I10721" t="s">
        <v>3</v>
      </c>
      <c r="J10721">
        <v>154.6</v>
      </c>
      <c r="M10721">
        <v>154.6</v>
      </c>
      <c r="N10721">
        <f t="shared" si="167"/>
        <v>0</v>
      </c>
    </row>
    <row r="10722" spans="1:14" x14ac:dyDescent="0.2">
      <c r="A10722" t="s">
        <v>10959</v>
      </c>
      <c r="B10722" t="s">
        <v>35759</v>
      </c>
      <c r="I10722" t="s">
        <v>3</v>
      </c>
      <c r="J10722">
        <v>147.03</v>
      </c>
      <c r="M10722">
        <v>147.03</v>
      </c>
      <c r="N10722">
        <f t="shared" si="167"/>
        <v>0</v>
      </c>
    </row>
    <row r="10723" spans="1:14" x14ac:dyDescent="0.2">
      <c r="A10723" t="s">
        <v>10960</v>
      </c>
      <c r="B10723" t="s">
        <v>35760</v>
      </c>
      <c r="I10723" t="s">
        <v>3</v>
      </c>
      <c r="J10723">
        <v>138.93</v>
      </c>
      <c r="M10723">
        <v>138.93</v>
      </c>
      <c r="N10723">
        <f t="shared" si="167"/>
        <v>0</v>
      </c>
    </row>
    <row r="10724" spans="1:14" x14ac:dyDescent="0.2">
      <c r="A10724" t="s">
        <v>10961</v>
      </c>
      <c r="B10724" t="s">
        <v>35760</v>
      </c>
      <c r="I10724" t="s">
        <v>3</v>
      </c>
      <c r="J10724">
        <v>132.02000000000001</v>
      </c>
      <c r="M10724">
        <v>132.02000000000001</v>
      </c>
      <c r="N10724">
        <f t="shared" si="167"/>
        <v>0</v>
      </c>
    </row>
    <row r="10725" spans="1:14" x14ac:dyDescent="0.2">
      <c r="A10725" t="s">
        <v>10962</v>
      </c>
      <c r="B10725" t="s">
        <v>35761</v>
      </c>
      <c r="I10725" t="s">
        <v>3</v>
      </c>
      <c r="J10725">
        <v>128.63999999999999</v>
      </c>
      <c r="M10725">
        <v>128.63999999999999</v>
      </c>
      <c r="N10725">
        <f t="shared" si="167"/>
        <v>0</v>
      </c>
    </row>
    <row r="10726" spans="1:14" x14ac:dyDescent="0.2">
      <c r="A10726" t="s">
        <v>10963</v>
      </c>
      <c r="B10726" t="s">
        <v>35761</v>
      </c>
      <c r="I10726" t="s">
        <v>3</v>
      </c>
      <c r="J10726">
        <v>118.71</v>
      </c>
      <c r="M10726">
        <v>118.71</v>
      </c>
      <c r="N10726">
        <f t="shared" si="167"/>
        <v>0</v>
      </c>
    </row>
    <row r="10727" spans="1:14" x14ac:dyDescent="0.2">
      <c r="A10727" t="s">
        <v>10964</v>
      </c>
      <c r="B10727" t="s">
        <v>35762</v>
      </c>
      <c r="I10727" t="s">
        <v>3</v>
      </c>
      <c r="J10727">
        <v>117.4</v>
      </c>
      <c r="M10727">
        <v>117.4</v>
      </c>
      <c r="N10727">
        <f t="shared" si="167"/>
        <v>0</v>
      </c>
    </row>
    <row r="10728" spans="1:14" x14ac:dyDescent="0.2">
      <c r="A10728" t="s">
        <v>10965</v>
      </c>
      <c r="B10728" t="s">
        <v>35762</v>
      </c>
      <c r="I10728" t="s">
        <v>3</v>
      </c>
      <c r="J10728">
        <v>110.78</v>
      </c>
      <c r="M10728">
        <v>110.78</v>
      </c>
      <c r="N10728">
        <f t="shared" si="167"/>
        <v>0</v>
      </c>
    </row>
    <row r="10729" spans="1:14" x14ac:dyDescent="0.2">
      <c r="A10729" t="s">
        <v>10966</v>
      </c>
      <c r="B10729" t="s">
        <v>35763</v>
      </c>
      <c r="I10729" t="s">
        <v>3</v>
      </c>
      <c r="J10729">
        <v>79.95</v>
      </c>
      <c r="M10729">
        <v>79.95</v>
      </c>
      <c r="N10729">
        <f t="shared" si="167"/>
        <v>0</v>
      </c>
    </row>
    <row r="10730" spans="1:14" x14ac:dyDescent="0.2">
      <c r="A10730" t="s">
        <v>10967</v>
      </c>
      <c r="B10730" t="s">
        <v>35763</v>
      </c>
      <c r="I10730" t="s">
        <v>3</v>
      </c>
      <c r="J10730">
        <v>73.94</v>
      </c>
      <c r="M10730">
        <v>73.94</v>
      </c>
      <c r="N10730">
        <f t="shared" si="167"/>
        <v>0</v>
      </c>
    </row>
    <row r="10731" spans="1:14" x14ac:dyDescent="0.2">
      <c r="A10731" t="s">
        <v>10968</v>
      </c>
      <c r="B10731" t="s">
        <v>35764</v>
      </c>
      <c r="I10731" t="s">
        <v>3</v>
      </c>
      <c r="J10731">
        <v>329.18</v>
      </c>
      <c r="M10731">
        <v>329.18</v>
      </c>
      <c r="N10731">
        <f t="shared" si="167"/>
        <v>0</v>
      </c>
    </row>
    <row r="10732" spans="1:14" x14ac:dyDescent="0.2">
      <c r="A10732" t="s">
        <v>10969</v>
      </c>
      <c r="B10732" t="s">
        <v>35764</v>
      </c>
      <c r="I10732" t="s">
        <v>3</v>
      </c>
      <c r="J10732">
        <v>294.08999999999997</v>
      </c>
      <c r="M10732">
        <v>294.08999999999997</v>
      </c>
      <c r="N10732">
        <f t="shared" si="167"/>
        <v>0</v>
      </c>
    </row>
    <row r="10733" spans="1:14" x14ac:dyDescent="0.2">
      <c r="A10733" t="s">
        <v>10970</v>
      </c>
      <c r="B10733" t="s">
        <v>35765</v>
      </c>
      <c r="I10733" t="s">
        <v>3</v>
      </c>
      <c r="J10733">
        <v>417.27</v>
      </c>
      <c r="M10733">
        <v>417.27</v>
      </c>
      <c r="N10733">
        <f t="shared" si="167"/>
        <v>0</v>
      </c>
    </row>
    <row r="10734" spans="1:14" x14ac:dyDescent="0.2">
      <c r="A10734" t="s">
        <v>10971</v>
      </c>
      <c r="B10734" t="s">
        <v>35765</v>
      </c>
      <c r="I10734" t="s">
        <v>3</v>
      </c>
      <c r="J10734">
        <v>370.69</v>
      </c>
      <c r="M10734">
        <v>370.69</v>
      </c>
      <c r="N10734">
        <f t="shared" si="167"/>
        <v>0</v>
      </c>
    </row>
    <row r="10735" spans="1:14" x14ac:dyDescent="0.2">
      <c r="A10735" t="s">
        <v>10972</v>
      </c>
      <c r="B10735" t="s">
        <v>35766</v>
      </c>
      <c r="I10735" t="s">
        <v>3</v>
      </c>
      <c r="J10735">
        <v>460.58</v>
      </c>
      <c r="M10735">
        <v>460.58</v>
      </c>
      <c r="N10735">
        <f t="shared" si="167"/>
        <v>0</v>
      </c>
    </row>
    <row r="10736" spans="1:14" x14ac:dyDescent="0.2">
      <c r="A10736" t="s">
        <v>10973</v>
      </c>
      <c r="B10736" t="s">
        <v>35766</v>
      </c>
      <c r="I10736" t="s">
        <v>3</v>
      </c>
      <c r="J10736">
        <v>408.21</v>
      </c>
      <c r="M10736">
        <v>408.21</v>
      </c>
      <c r="N10736">
        <f t="shared" si="167"/>
        <v>0</v>
      </c>
    </row>
    <row r="10737" spans="1:14" x14ac:dyDescent="0.2">
      <c r="A10737" t="s">
        <v>10974</v>
      </c>
      <c r="B10737" t="s">
        <v>35767</v>
      </c>
      <c r="I10737" t="s">
        <v>3</v>
      </c>
      <c r="J10737">
        <v>591.70000000000005</v>
      </c>
      <c r="M10737">
        <v>591.70000000000005</v>
      </c>
      <c r="N10737">
        <f t="shared" si="167"/>
        <v>0</v>
      </c>
    </row>
    <row r="10738" spans="1:14" x14ac:dyDescent="0.2">
      <c r="A10738" t="s">
        <v>10975</v>
      </c>
      <c r="B10738" t="s">
        <v>35767</v>
      </c>
      <c r="I10738" t="s">
        <v>3</v>
      </c>
      <c r="J10738">
        <v>522.09</v>
      </c>
      <c r="M10738">
        <v>522.09</v>
      </c>
      <c r="N10738">
        <f t="shared" si="167"/>
        <v>0</v>
      </c>
    </row>
    <row r="10739" spans="1:14" x14ac:dyDescent="0.2">
      <c r="A10739" t="s">
        <v>10976</v>
      </c>
      <c r="B10739" t="s">
        <v>35768</v>
      </c>
      <c r="I10739" t="s">
        <v>3</v>
      </c>
      <c r="J10739">
        <v>421.74</v>
      </c>
      <c r="M10739">
        <v>421.74</v>
      </c>
      <c r="N10739">
        <f t="shared" si="167"/>
        <v>0</v>
      </c>
    </row>
    <row r="10740" spans="1:14" x14ac:dyDescent="0.2">
      <c r="A10740" t="s">
        <v>10977</v>
      </c>
      <c r="B10740" t="s">
        <v>35768</v>
      </c>
      <c r="I10740" t="s">
        <v>3</v>
      </c>
      <c r="J10740">
        <v>406.85</v>
      </c>
      <c r="M10740">
        <v>406.85</v>
      </c>
      <c r="N10740">
        <f t="shared" si="167"/>
        <v>0</v>
      </c>
    </row>
    <row r="10741" spans="1:14" x14ac:dyDescent="0.2">
      <c r="A10741" t="s">
        <v>10978</v>
      </c>
      <c r="B10741" t="s">
        <v>35769</v>
      </c>
      <c r="I10741" t="s">
        <v>3</v>
      </c>
      <c r="J10741">
        <v>405.78</v>
      </c>
      <c r="M10741">
        <v>405.78</v>
      </c>
      <c r="N10741">
        <f t="shared" si="167"/>
        <v>0</v>
      </c>
    </row>
    <row r="10742" spans="1:14" x14ac:dyDescent="0.2">
      <c r="A10742" t="s">
        <v>10979</v>
      </c>
      <c r="B10742" t="s">
        <v>35769</v>
      </c>
      <c r="I10742" t="s">
        <v>3</v>
      </c>
      <c r="J10742">
        <v>391.41</v>
      </c>
      <c r="M10742">
        <v>391.41</v>
      </c>
      <c r="N10742">
        <f t="shared" si="167"/>
        <v>0</v>
      </c>
    </row>
    <row r="10743" spans="1:14" x14ac:dyDescent="0.2">
      <c r="A10743" t="s">
        <v>10980</v>
      </c>
      <c r="B10743" t="s">
        <v>35770</v>
      </c>
      <c r="I10743" t="s">
        <v>4</v>
      </c>
      <c r="J10743">
        <v>66.45</v>
      </c>
      <c r="M10743">
        <v>66.45</v>
      </c>
      <c r="N10743">
        <f t="shared" si="167"/>
        <v>0</v>
      </c>
    </row>
    <row r="10744" spans="1:14" x14ac:dyDescent="0.2">
      <c r="A10744" t="s">
        <v>10981</v>
      </c>
      <c r="B10744" t="s">
        <v>35770</v>
      </c>
      <c r="I10744" t="s">
        <v>4</v>
      </c>
      <c r="J10744">
        <v>62.95</v>
      </c>
      <c r="M10744">
        <v>62.95</v>
      </c>
      <c r="N10744">
        <f t="shared" si="167"/>
        <v>0</v>
      </c>
    </row>
    <row r="10745" spans="1:14" x14ac:dyDescent="0.2">
      <c r="A10745" t="s">
        <v>10982</v>
      </c>
      <c r="B10745" t="s">
        <v>35771</v>
      </c>
      <c r="I10745" t="s">
        <v>4</v>
      </c>
      <c r="J10745">
        <v>58.27</v>
      </c>
      <c r="M10745">
        <v>58.27</v>
      </c>
      <c r="N10745">
        <f t="shared" si="167"/>
        <v>0</v>
      </c>
    </row>
    <row r="10746" spans="1:14" x14ac:dyDescent="0.2">
      <c r="A10746" t="s">
        <v>10983</v>
      </c>
      <c r="B10746" t="s">
        <v>35771</v>
      </c>
      <c r="I10746" t="s">
        <v>4</v>
      </c>
      <c r="J10746">
        <v>54.86</v>
      </c>
      <c r="M10746">
        <v>54.86</v>
      </c>
      <c r="N10746">
        <f t="shared" si="167"/>
        <v>0</v>
      </c>
    </row>
    <row r="10747" spans="1:14" x14ac:dyDescent="0.2">
      <c r="A10747" t="s">
        <v>10984</v>
      </c>
      <c r="B10747" t="s">
        <v>35772</v>
      </c>
      <c r="I10747" t="s">
        <v>3</v>
      </c>
      <c r="J10747">
        <v>476.74</v>
      </c>
      <c r="M10747">
        <v>476.74</v>
      </c>
      <c r="N10747">
        <f t="shared" si="167"/>
        <v>0</v>
      </c>
    </row>
    <row r="10748" spans="1:14" x14ac:dyDescent="0.2">
      <c r="A10748" t="s">
        <v>10985</v>
      </c>
      <c r="B10748" t="s">
        <v>35772</v>
      </c>
      <c r="I10748" t="s">
        <v>3</v>
      </c>
      <c r="J10748">
        <v>461.85</v>
      </c>
      <c r="M10748">
        <v>461.85</v>
      </c>
      <c r="N10748">
        <f t="shared" si="167"/>
        <v>0</v>
      </c>
    </row>
    <row r="10749" spans="1:14" x14ac:dyDescent="0.2">
      <c r="A10749" t="s">
        <v>10986</v>
      </c>
      <c r="B10749" t="s">
        <v>35773</v>
      </c>
      <c r="I10749" t="s">
        <v>3</v>
      </c>
      <c r="J10749">
        <v>460.78</v>
      </c>
      <c r="M10749">
        <v>460.78</v>
      </c>
      <c r="N10749">
        <f t="shared" si="167"/>
        <v>0</v>
      </c>
    </row>
    <row r="10750" spans="1:14" x14ac:dyDescent="0.2">
      <c r="A10750" t="s">
        <v>10987</v>
      </c>
      <c r="B10750" t="s">
        <v>35773</v>
      </c>
      <c r="I10750" t="s">
        <v>3</v>
      </c>
      <c r="J10750">
        <v>446.41</v>
      </c>
      <c r="M10750">
        <v>446.41</v>
      </c>
      <c r="N10750">
        <f t="shared" si="167"/>
        <v>0</v>
      </c>
    </row>
    <row r="10751" spans="1:14" x14ac:dyDescent="0.2">
      <c r="A10751" t="s">
        <v>10988</v>
      </c>
      <c r="B10751" t="s">
        <v>35774</v>
      </c>
      <c r="I10751" t="s">
        <v>3</v>
      </c>
      <c r="J10751">
        <v>455.23</v>
      </c>
      <c r="M10751">
        <v>455.23</v>
      </c>
      <c r="N10751">
        <f t="shared" si="167"/>
        <v>0</v>
      </c>
    </row>
    <row r="10752" spans="1:14" x14ac:dyDescent="0.2">
      <c r="A10752" t="s">
        <v>10989</v>
      </c>
      <c r="B10752" t="s">
        <v>35774</v>
      </c>
      <c r="I10752" t="s">
        <v>3</v>
      </c>
      <c r="J10752">
        <v>443.2</v>
      </c>
      <c r="M10752">
        <v>443.2</v>
      </c>
      <c r="N10752">
        <f t="shared" si="167"/>
        <v>0</v>
      </c>
    </row>
    <row r="10753" spans="1:14" x14ac:dyDescent="0.2">
      <c r="A10753" t="s">
        <v>10990</v>
      </c>
      <c r="B10753" t="s">
        <v>35775</v>
      </c>
      <c r="I10753" t="s">
        <v>3</v>
      </c>
      <c r="J10753">
        <v>439.27</v>
      </c>
      <c r="M10753">
        <v>439.27</v>
      </c>
      <c r="N10753">
        <f t="shared" si="167"/>
        <v>0</v>
      </c>
    </row>
    <row r="10754" spans="1:14" x14ac:dyDescent="0.2">
      <c r="A10754" t="s">
        <v>10991</v>
      </c>
      <c r="B10754" t="s">
        <v>35775</v>
      </c>
      <c r="I10754" t="s">
        <v>3</v>
      </c>
      <c r="J10754">
        <v>427.77</v>
      </c>
      <c r="M10754">
        <v>427.77</v>
      </c>
      <c r="N10754">
        <f t="shared" si="167"/>
        <v>0</v>
      </c>
    </row>
    <row r="10755" spans="1:14" x14ac:dyDescent="0.2">
      <c r="A10755" t="s">
        <v>10992</v>
      </c>
      <c r="B10755" t="s">
        <v>35776</v>
      </c>
      <c r="I10755" t="s">
        <v>4</v>
      </c>
      <c r="J10755">
        <v>73.260000000000005</v>
      </c>
      <c r="M10755">
        <v>73.260000000000005</v>
      </c>
      <c r="N10755">
        <f t="shared" si="167"/>
        <v>0</v>
      </c>
    </row>
    <row r="10756" spans="1:14" x14ac:dyDescent="0.2">
      <c r="A10756" t="s">
        <v>10993</v>
      </c>
      <c r="B10756" t="s">
        <v>35776</v>
      </c>
      <c r="I10756" t="s">
        <v>4</v>
      </c>
      <c r="J10756">
        <v>70.260000000000005</v>
      </c>
      <c r="M10756">
        <v>70.260000000000005</v>
      </c>
      <c r="N10756">
        <f t="shared" ref="N10756:N10819" si="168">J10756-M10756</f>
        <v>0</v>
      </c>
    </row>
    <row r="10757" spans="1:14" x14ac:dyDescent="0.2">
      <c r="A10757" t="s">
        <v>10994</v>
      </c>
      <c r="B10757" t="s">
        <v>35777</v>
      </c>
      <c r="I10757" t="s">
        <v>4</v>
      </c>
      <c r="J10757">
        <v>79.11</v>
      </c>
      <c r="M10757">
        <v>79.11</v>
      </c>
      <c r="N10757">
        <f t="shared" si="168"/>
        <v>0</v>
      </c>
    </row>
    <row r="10758" spans="1:14" x14ac:dyDescent="0.2">
      <c r="A10758" t="s">
        <v>10995</v>
      </c>
      <c r="B10758" t="s">
        <v>35777</v>
      </c>
      <c r="I10758" t="s">
        <v>4</v>
      </c>
      <c r="J10758">
        <v>76.06</v>
      </c>
      <c r="M10758">
        <v>76.06</v>
      </c>
      <c r="N10758">
        <f t="shared" si="168"/>
        <v>0</v>
      </c>
    </row>
    <row r="10759" spans="1:14" x14ac:dyDescent="0.2">
      <c r="A10759" t="s">
        <v>10996</v>
      </c>
      <c r="B10759" t="s">
        <v>35778</v>
      </c>
      <c r="I10759" t="s">
        <v>4</v>
      </c>
      <c r="J10759">
        <v>100.58</v>
      </c>
      <c r="M10759">
        <v>100.58</v>
      </c>
      <c r="N10759">
        <f t="shared" si="168"/>
        <v>0</v>
      </c>
    </row>
    <row r="10760" spans="1:14" x14ac:dyDescent="0.2">
      <c r="A10760" t="s">
        <v>10997</v>
      </c>
      <c r="B10760" t="s">
        <v>35778</v>
      </c>
      <c r="I10760" t="s">
        <v>4</v>
      </c>
      <c r="J10760">
        <v>97.47</v>
      </c>
      <c r="M10760">
        <v>97.47</v>
      </c>
      <c r="N10760">
        <f t="shared" si="168"/>
        <v>0</v>
      </c>
    </row>
    <row r="10761" spans="1:14" x14ac:dyDescent="0.2">
      <c r="A10761" t="s">
        <v>10998</v>
      </c>
      <c r="B10761" t="s">
        <v>35779</v>
      </c>
      <c r="I10761" t="s">
        <v>4</v>
      </c>
      <c r="J10761">
        <v>35.39</v>
      </c>
      <c r="M10761">
        <v>35.39</v>
      </c>
      <c r="N10761">
        <f t="shared" si="168"/>
        <v>0</v>
      </c>
    </row>
    <row r="10762" spans="1:14" x14ac:dyDescent="0.2">
      <c r="A10762" t="s">
        <v>10999</v>
      </c>
      <c r="B10762" t="s">
        <v>35779</v>
      </c>
      <c r="I10762" t="s">
        <v>4</v>
      </c>
      <c r="J10762">
        <v>33.4</v>
      </c>
      <c r="M10762">
        <v>33.4</v>
      </c>
      <c r="N10762">
        <f t="shared" si="168"/>
        <v>0</v>
      </c>
    </row>
    <row r="10763" spans="1:14" x14ac:dyDescent="0.2">
      <c r="A10763" t="s">
        <v>11000</v>
      </c>
      <c r="B10763" t="s">
        <v>35780</v>
      </c>
      <c r="I10763" t="s">
        <v>4</v>
      </c>
      <c r="J10763">
        <v>64.55</v>
      </c>
      <c r="M10763">
        <v>64.55</v>
      </c>
      <c r="N10763">
        <f t="shared" si="168"/>
        <v>0</v>
      </c>
    </row>
    <row r="10764" spans="1:14" x14ac:dyDescent="0.2">
      <c r="A10764" t="s">
        <v>11001</v>
      </c>
      <c r="B10764" t="s">
        <v>35780</v>
      </c>
      <c r="I10764" t="s">
        <v>4</v>
      </c>
      <c r="J10764">
        <v>62.02</v>
      </c>
      <c r="M10764">
        <v>62.02</v>
      </c>
      <c r="N10764">
        <f t="shared" si="168"/>
        <v>0</v>
      </c>
    </row>
    <row r="10765" spans="1:14" x14ac:dyDescent="0.2">
      <c r="A10765" t="s">
        <v>11002</v>
      </c>
      <c r="B10765" t="s">
        <v>35781</v>
      </c>
      <c r="I10765" t="s">
        <v>4</v>
      </c>
      <c r="J10765">
        <v>98.65</v>
      </c>
      <c r="M10765">
        <v>98.65</v>
      </c>
      <c r="N10765">
        <f t="shared" si="168"/>
        <v>0</v>
      </c>
    </row>
    <row r="10766" spans="1:14" x14ac:dyDescent="0.2">
      <c r="A10766" t="s">
        <v>11003</v>
      </c>
      <c r="B10766" t="s">
        <v>35781</v>
      </c>
      <c r="I10766" t="s">
        <v>4</v>
      </c>
      <c r="J10766">
        <v>95.65</v>
      </c>
      <c r="M10766">
        <v>95.65</v>
      </c>
      <c r="N10766">
        <f t="shared" si="168"/>
        <v>0</v>
      </c>
    </row>
    <row r="10767" spans="1:14" x14ac:dyDescent="0.2">
      <c r="A10767" t="s">
        <v>11004</v>
      </c>
      <c r="B10767" t="s">
        <v>35782</v>
      </c>
      <c r="I10767" t="s">
        <v>3</v>
      </c>
      <c r="J10767">
        <v>414.6</v>
      </c>
      <c r="M10767">
        <v>414.6</v>
      </c>
      <c r="N10767">
        <f t="shared" si="168"/>
        <v>0</v>
      </c>
    </row>
    <row r="10768" spans="1:14" x14ac:dyDescent="0.2">
      <c r="A10768" t="s">
        <v>11005</v>
      </c>
      <c r="B10768" t="s">
        <v>35782</v>
      </c>
      <c r="I10768" t="s">
        <v>3</v>
      </c>
      <c r="J10768">
        <v>399.64</v>
      </c>
      <c r="M10768">
        <v>399.64</v>
      </c>
      <c r="N10768">
        <f t="shared" si="168"/>
        <v>0</v>
      </c>
    </row>
    <row r="10769" spans="1:14" x14ac:dyDescent="0.2">
      <c r="A10769" t="s">
        <v>11006</v>
      </c>
      <c r="B10769" t="s">
        <v>35783</v>
      </c>
      <c r="I10769" t="s">
        <v>3</v>
      </c>
      <c r="J10769">
        <v>394.78</v>
      </c>
      <c r="M10769">
        <v>394.78</v>
      </c>
      <c r="N10769">
        <f t="shared" si="168"/>
        <v>0</v>
      </c>
    </row>
    <row r="10770" spans="1:14" x14ac:dyDescent="0.2">
      <c r="A10770" t="s">
        <v>11007</v>
      </c>
      <c r="B10770" t="s">
        <v>35783</v>
      </c>
      <c r="I10770" t="s">
        <v>3</v>
      </c>
      <c r="J10770">
        <v>380.41</v>
      </c>
      <c r="M10770">
        <v>380.41</v>
      </c>
      <c r="N10770">
        <f t="shared" si="168"/>
        <v>0</v>
      </c>
    </row>
    <row r="10771" spans="1:14" x14ac:dyDescent="0.2">
      <c r="A10771" t="s">
        <v>11008</v>
      </c>
      <c r="B10771" t="s">
        <v>35784</v>
      </c>
      <c r="I10771" t="s">
        <v>3</v>
      </c>
      <c r="J10771">
        <v>433.25</v>
      </c>
      <c r="M10771">
        <v>433.25</v>
      </c>
      <c r="N10771">
        <f t="shared" si="168"/>
        <v>0</v>
      </c>
    </row>
    <row r="10772" spans="1:14" x14ac:dyDescent="0.2">
      <c r="A10772" t="s">
        <v>11009</v>
      </c>
      <c r="B10772" t="s">
        <v>35784</v>
      </c>
      <c r="I10772" t="s">
        <v>3</v>
      </c>
      <c r="J10772">
        <v>414.57</v>
      </c>
      <c r="M10772">
        <v>414.57</v>
      </c>
      <c r="N10772">
        <f t="shared" si="168"/>
        <v>0</v>
      </c>
    </row>
    <row r="10773" spans="1:14" x14ac:dyDescent="0.2">
      <c r="A10773" t="s">
        <v>11010</v>
      </c>
      <c r="B10773" t="s">
        <v>35785</v>
      </c>
      <c r="I10773" t="s">
        <v>3</v>
      </c>
      <c r="J10773">
        <v>408.6</v>
      </c>
      <c r="M10773">
        <v>408.6</v>
      </c>
      <c r="N10773">
        <f t="shared" si="168"/>
        <v>0</v>
      </c>
    </row>
    <row r="10774" spans="1:14" x14ac:dyDescent="0.2">
      <c r="A10774" t="s">
        <v>11011</v>
      </c>
      <c r="B10774" t="s">
        <v>35785</v>
      </c>
      <c r="I10774" t="s">
        <v>3</v>
      </c>
      <c r="J10774">
        <v>390.79</v>
      </c>
      <c r="M10774">
        <v>390.79</v>
      </c>
      <c r="N10774">
        <f t="shared" si="168"/>
        <v>0</v>
      </c>
    </row>
    <row r="10775" spans="1:14" x14ac:dyDescent="0.2">
      <c r="A10775" t="s">
        <v>11012</v>
      </c>
      <c r="B10775" t="s">
        <v>35786</v>
      </c>
      <c r="I10775" t="s">
        <v>3</v>
      </c>
      <c r="J10775">
        <v>460.9</v>
      </c>
      <c r="M10775">
        <v>460.9</v>
      </c>
      <c r="N10775">
        <f t="shared" si="168"/>
        <v>0</v>
      </c>
    </row>
    <row r="10776" spans="1:14" x14ac:dyDescent="0.2">
      <c r="A10776" t="s">
        <v>11013</v>
      </c>
      <c r="B10776" t="s">
        <v>35786</v>
      </c>
      <c r="I10776" t="s">
        <v>3</v>
      </c>
      <c r="J10776">
        <v>445.94</v>
      </c>
      <c r="M10776">
        <v>445.94</v>
      </c>
      <c r="N10776">
        <f t="shared" si="168"/>
        <v>0</v>
      </c>
    </row>
    <row r="10777" spans="1:14" x14ac:dyDescent="0.2">
      <c r="A10777" t="s">
        <v>11014</v>
      </c>
      <c r="B10777" t="s">
        <v>35787</v>
      </c>
      <c r="I10777" t="s">
        <v>3</v>
      </c>
      <c r="J10777">
        <v>435.02</v>
      </c>
      <c r="M10777">
        <v>435.02</v>
      </c>
      <c r="N10777">
        <f t="shared" si="168"/>
        <v>0</v>
      </c>
    </row>
    <row r="10778" spans="1:14" x14ac:dyDescent="0.2">
      <c r="A10778" t="s">
        <v>11015</v>
      </c>
      <c r="B10778" t="s">
        <v>35787</v>
      </c>
      <c r="I10778" t="s">
        <v>3</v>
      </c>
      <c r="J10778">
        <v>422.09</v>
      </c>
      <c r="M10778">
        <v>422.09</v>
      </c>
      <c r="N10778">
        <f t="shared" si="168"/>
        <v>0</v>
      </c>
    </row>
    <row r="10779" spans="1:14" x14ac:dyDescent="0.2">
      <c r="A10779" t="s">
        <v>11016</v>
      </c>
      <c r="B10779" t="s">
        <v>35788</v>
      </c>
      <c r="I10779" t="s">
        <v>3</v>
      </c>
      <c r="J10779">
        <v>377.63</v>
      </c>
      <c r="M10779">
        <v>377.63</v>
      </c>
      <c r="N10779">
        <f t="shared" si="168"/>
        <v>0</v>
      </c>
    </row>
    <row r="10780" spans="1:14" x14ac:dyDescent="0.2">
      <c r="A10780" t="s">
        <v>11017</v>
      </c>
      <c r="B10780" t="s">
        <v>35788</v>
      </c>
      <c r="I10780" t="s">
        <v>3</v>
      </c>
      <c r="J10780">
        <v>366.98</v>
      </c>
      <c r="M10780">
        <v>366.98</v>
      </c>
      <c r="N10780">
        <f t="shared" si="168"/>
        <v>0</v>
      </c>
    </row>
    <row r="10781" spans="1:14" x14ac:dyDescent="0.2">
      <c r="A10781" t="s">
        <v>11018</v>
      </c>
      <c r="B10781" t="s">
        <v>35789</v>
      </c>
      <c r="I10781" t="s">
        <v>3</v>
      </c>
      <c r="J10781">
        <v>362.51</v>
      </c>
      <c r="M10781">
        <v>362.51</v>
      </c>
      <c r="N10781">
        <f t="shared" si="168"/>
        <v>0</v>
      </c>
    </row>
    <row r="10782" spans="1:14" x14ac:dyDescent="0.2">
      <c r="A10782" t="s">
        <v>11019</v>
      </c>
      <c r="B10782" t="s">
        <v>35789</v>
      </c>
      <c r="I10782" t="s">
        <v>3</v>
      </c>
      <c r="J10782">
        <v>352.45</v>
      </c>
      <c r="M10782">
        <v>352.45</v>
      </c>
      <c r="N10782">
        <f t="shared" si="168"/>
        <v>0</v>
      </c>
    </row>
    <row r="10783" spans="1:14" x14ac:dyDescent="0.2">
      <c r="A10783" t="s">
        <v>11020</v>
      </c>
      <c r="B10783" t="s">
        <v>35790</v>
      </c>
      <c r="I10783" t="s">
        <v>4</v>
      </c>
      <c r="J10783">
        <v>66.53</v>
      </c>
      <c r="M10783">
        <v>66.53</v>
      </c>
      <c r="N10783">
        <f t="shared" si="168"/>
        <v>0</v>
      </c>
    </row>
    <row r="10784" spans="1:14" x14ac:dyDescent="0.2">
      <c r="A10784" t="s">
        <v>11021</v>
      </c>
      <c r="B10784" t="s">
        <v>35790</v>
      </c>
      <c r="I10784" t="s">
        <v>4</v>
      </c>
      <c r="J10784">
        <v>63.54</v>
      </c>
      <c r="M10784">
        <v>63.54</v>
      </c>
      <c r="N10784">
        <f t="shared" si="168"/>
        <v>0</v>
      </c>
    </row>
    <row r="10785" spans="1:14" x14ac:dyDescent="0.2">
      <c r="A10785" t="s">
        <v>11022</v>
      </c>
      <c r="B10785" t="s">
        <v>35791</v>
      </c>
      <c r="I10785" t="s">
        <v>3</v>
      </c>
      <c r="J10785">
        <v>402.6</v>
      </c>
      <c r="M10785">
        <v>402.6</v>
      </c>
      <c r="N10785">
        <f t="shared" si="168"/>
        <v>0</v>
      </c>
    </row>
    <row r="10786" spans="1:14" x14ac:dyDescent="0.2">
      <c r="A10786" t="s">
        <v>11023</v>
      </c>
      <c r="B10786" t="s">
        <v>35791</v>
      </c>
      <c r="I10786" t="s">
        <v>3</v>
      </c>
      <c r="J10786">
        <v>387.64</v>
      </c>
      <c r="M10786">
        <v>387.64</v>
      </c>
      <c r="N10786">
        <f t="shared" si="168"/>
        <v>0</v>
      </c>
    </row>
    <row r="10787" spans="1:14" x14ac:dyDescent="0.2">
      <c r="A10787" t="s">
        <v>11024</v>
      </c>
      <c r="B10787" t="s">
        <v>35792</v>
      </c>
      <c r="I10787" t="s">
        <v>3</v>
      </c>
      <c r="J10787">
        <v>433.25</v>
      </c>
      <c r="M10787">
        <v>433.25</v>
      </c>
      <c r="N10787">
        <f t="shared" si="168"/>
        <v>0</v>
      </c>
    </row>
    <row r="10788" spans="1:14" x14ac:dyDescent="0.2">
      <c r="A10788" t="s">
        <v>11025</v>
      </c>
      <c r="B10788" t="s">
        <v>35792</v>
      </c>
      <c r="I10788" t="s">
        <v>3</v>
      </c>
      <c r="J10788">
        <v>414.57</v>
      </c>
      <c r="M10788">
        <v>414.57</v>
      </c>
      <c r="N10788">
        <f t="shared" si="168"/>
        <v>0</v>
      </c>
    </row>
    <row r="10789" spans="1:14" x14ac:dyDescent="0.2">
      <c r="A10789" t="s">
        <v>11026</v>
      </c>
      <c r="B10789" t="s">
        <v>35793</v>
      </c>
      <c r="I10789" t="s">
        <v>3</v>
      </c>
      <c r="J10789">
        <v>641.38</v>
      </c>
      <c r="M10789">
        <v>641.38</v>
      </c>
      <c r="N10789">
        <f t="shared" si="168"/>
        <v>0</v>
      </c>
    </row>
    <row r="10790" spans="1:14" x14ac:dyDescent="0.2">
      <c r="A10790" t="s">
        <v>11027</v>
      </c>
      <c r="B10790" t="s">
        <v>35793</v>
      </c>
      <c r="I10790" t="s">
        <v>3</v>
      </c>
      <c r="J10790">
        <v>626.41999999999996</v>
      </c>
      <c r="M10790">
        <v>626.41999999999996</v>
      </c>
      <c r="N10790">
        <f t="shared" si="168"/>
        <v>0</v>
      </c>
    </row>
    <row r="10791" spans="1:14" x14ac:dyDescent="0.2">
      <c r="A10791" t="s">
        <v>11028</v>
      </c>
      <c r="B10791" t="s">
        <v>35794</v>
      </c>
      <c r="I10791" t="s">
        <v>3</v>
      </c>
      <c r="J10791">
        <v>894.31</v>
      </c>
      <c r="M10791">
        <v>894.31</v>
      </c>
      <c r="N10791">
        <f t="shared" si="168"/>
        <v>0</v>
      </c>
    </row>
    <row r="10792" spans="1:14" x14ac:dyDescent="0.2">
      <c r="A10792" t="s">
        <v>11029</v>
      </c>
      <c r="B10792" t="s">
        <v>35794</v>
      </c>
      <c r="I10792" t="s">
        <v>3</v>
      </c>
      <c r="J10792">
        <v>878.51</v>
      </c>
      <c r="M10792">
        <v>878.51</v>
      </c>
      <c r="N10792">
        <f t="shared" si="168"/>
        <v>0</v>
      </c>
    </row>
    <row r="10793" spans="1:14" x14ac:dyDescent="0.2">
      <c r="A10793" t="s">
        <v>11030</v>
      </c>
      <c r="B10793" t="s">
        <v>35795</v>
      </c>
      <c r="I10793" t="s">
        <v>3</v>
      </c>
      <c r="J10793">
        <v>915.83</v>
      </c>
      <c r="M10793">
        <v>915.83</v>
      </c>
      <c r="N10793">
        <f t="shared" si="168"/>
        <v>0</v>
      </c>
    </row>
    <row r="10794" spans="1:14" x14ac:dyDescent="0.2">
      <c r="A10794" t="s">
        <v>11031</v>
      </c>
      <c r="B10794" t="s">
        <v>35795</v>
      </c>
      <c r="I10794" t="s">
        <v>3</v>
      </c>
      <c r="J10794">
        <v>897.15</v>
      </c>
      <c r="M10794">
        <v>897.15</v>
      </c>
      <c r="N10794">
        <f t="shared" si="168"/>
        <v>0</v>
      </c>
    </row>
    <row r="10795" spans="1:14" x14ac:dyDescent="0.2">
      <c r="A10795" t="s">
        <v>11032</v>
      </c>
      <c r="B10795" t="s">
        <v>35796</v>
      </c>
      <c r="I10795" t="s">
        <v>3</v>
      </c>
      <c r="J10795">
        <v>150.43</v>
      </c>
      <c r="M10795">
        <v>150.43</v>
      </c>
      <c r="N10795">
        <f t="shared" si="168"/>
        <v>0</v>
      </c>
    </row>
    <row r="10796" spans="1:14" x14ac:dyDescent="0.2">
      <c r="A10796" t="s">
        <v>11033</v>
      </c>
      <c r="B10796" t="s">
        <v>35796</v>
      </c>
      <c r="I10796" t="s">
        <v>3</v>
      </c>
      <c r="J10796">
        <v>144.54</v>
      </c>
      <c r="M10796">
        <v>144.54</v>
      </c>
      <c r="N10796">
        <f t="shared" si="168"/>
        <v>0</v>
      </c>
    </row>
    <row r="10797" spans="1:14" x14ac:dyDescent="0.2">
      <c r="A10797" t="s">
        <v>26465</v>
      </c>
      <c r="B10797" t="s">
        <v>35797</v>
      </c>
      <c r="I10797" t="s">
        <v>3</v>
      </c>
      <c r="J10797">
        <v>1300</v>
      </c>
      <c r="M10797">
        <v>1300</v>
      </c>
      <c r="N10797">
        <f t="shared" si="168"/>
        <v>0</v>
      </c>
    </row>
    <row r="10798" spans="1:14" x14ac:dyDescent="0.2">
      <c r="A10798" t="s">
        <v>26466</v>
      </c>
      <c r="B10798" t="s">
        <v>35797</v>
      </c>
      <c r="I10798" t="s">
        <v>3</v>
      </c>
      <c r="J10798">
        <v>1300</v>
      </c>
      <c r="M10798">
        <v>1300</v>
      </c>
      <c r="N10798">
        <f t="shared" si="168"/>
        <v>0</v>
      </c>
    </row>
    <row r="10799" spans="1:14" x14ac:dyDescent="0.2">
      <c r="A10799" t="s">
        <v>26467</v>
      </c>
      <c r="B10799" t="s">
        <v>35798</v>
      </c>
      <c r="I10799" t="s">
        <v>3</v>
      </c>
      <c r="J10799">
        <v>1238.1300000000001</v>
      </c>
      <c r="M10799">
        <v>1238.1300000000001</v>
      </c>
      <c r="N10799">
        <f t="shared" si="168"/>
        <v>0</v>
      </c>
    </row>
    <row r="10800" spans="1:14" x14ac:dyDescent="0.2">
      <c r="A10800" t="s">
        <v>26468</v>
      </c>
      <c r="B10800" t="s">
        <v>35798</v>
      </c>
      <c r="I10800" t="s">
        <v>3</v>
      </c>
      <c r="J10800">
        <v>1238.1300000000001</v>
      </c>
      <c r="M10800">
        <v>1238.1300000000001</v>
      </c>
      <c r="N10800">
        <f t="shared" si="168"/>
        <v>0</v>
      </c>
    </row>
    <row r="10801" spans="1:14" x14ac:dyDescent="0.2">
      <c r="A10801" t="s">
        <v>11034</v>
      </c>
      <c r="B10801" t="s">
        <v>35799</v>
      </c>
      <c r="I10801" t="s">
        <v>3</v>
      </c>
      <c r="J10801">
        <v>33.1</v>
      </c>
      <c r="M10801">
        <v>33.1</v>
      </c>
      <c r="N10801">
        <f t="shared" si="168"/>
        <v>0</v>
      </c>
    </row>
    <row r="10802" spans="1:14" x14ac:dyDescent="0.2">
      <c r="A10802" t="s">
        <v>11035</v>
      </c>
      <c r="B10802" t="s">
        <v>35799</v>
      </c>
      <c r="I10802" t="s">
        <v>3</v>
      </c>
      <c r="J10802">
        <v>31.1</v>
      </c>
      <c r="M10802">
        <v>31.1</v>
      </c>
      <c r="N10802">
        <f t="shared" si="168"/>
        <v>0</v>
      </c>
    </row>
    <row r="10803" spans="1:14" x14ac:dyDescent="0.2">
      <c r="A10803" t="s">
        <v>11036</v>
      </c>
      <c r="B10803" t="s">
        <v>35800</v>
      </c>
      <c r="I10803" t="s">
        <v>3</v>
      </c>
      <c r="J10803">
        <v>1138.79</v>
      </c>
      <c r="M10803">
        <v>1138.79</v>
      </c>
      <c r="N10803">
        <f t="shared" si="168"/>
        <v>0</v>
      </c>
    </row>
    <row r="10804" spans="1:14" x14ac:dyDescent="0.2">
      <c r="A10804" t="s">
        <v>11037</v>
      </c>
      <c r="B10804" t="s">
        <v>35800</v>
      </c>
      <c r="I10804" t="s">
        <v>3</v>
      </c>
      <c r="J10804">
        <v>1120.77</v>
      </c>
      <c r="M10804">
        <v>1120.77</v>
      </c>
      <c r="N10804">
        <f t="shared" si="168"/>
        <v>0</v>
      </c>
    </row>
    <row r="10805" spans="1:14" x14ac:dyDescent="0.2">
      <c r="A10805" t="s">
        <v>11038</v>
      </c>
      <c r="B10805" t="s">
        <v>35801</v>
      </c>
      <c r="I10805" t="s">
        <v>3</v>
      </c>
      <c r="J10805">
        <v>215.87</v>
      </c>
      <c r="M10805">
        <v>215.87</v>
      </c>
      <c r="N10805">
        <f t="shared" si="168"/>
        <v>0</v>
      </c>
    </row>
    <row r="10806" spans="1:14" x14ac:dyDescent="0.2">
      <c r="A10806" t="s">
        <v>11039</v>
      </c>
      <c r="B10806" t="s">
        <v>35801</v>
      </c>
      <c r="I10806" t="s">
        <v>3</v>
      </c>
      <c r="J10806">
        <v>207.25</v>
      </c>
      <c r="M10806">
        <v>207.25</v>
      </c>
      <c r="N10806">
        <f t="shared" si="168"/>
        <v>0</v>
      </c>
    </row>
    <row r="10807" spans="1:14" x14ac:dyDescent="0.2">
      <c r="A10807" t="s">
        <v>11040</v>
      </c>
      <c r="B10807" t="s">
        <v>35802</v>
      </c>
      <c r="I10807" t="s">
        <v>3</v>
      </c>
      <c r="J10807">
        <v>741.6</v>
      </c>
      <c r="M10807">
        <v>741.6</v>
      </c>
      <c r="N10807">
        <f t="shared" si="168"/>
        <v>0</v>
      </c>
    </row>
    <row r="10808" spans="1:14" x14ac:dyDescent="0.2">
      <c r="A10808" t="s">
        <v>11041</v>
      </c>
      <c r="B10808" t="s">
        <v>35802</v>
      </c>
      <c r="I10808" t="s">
        <v>3</v>
      </c>
      <c r="J10808">
        <v>741.6</v>
      </c>
      <c r="M10808">
        <v>741.6</v>
      </c>
      <c r="N10808">
        <f t="shared" si="168"/>
        <v>0</v>
      </c>
    </row>
    <row r="10809" spans="1:14" x14ac:dyDescent="0.2">
      <c r="A10809" t="s">
        <v>11042</v>
      </c>
      <c r="B10809" t="s">
        <v>35803</v>
      </c>
      <c r="I10809" t="s">
        <v>3</v>
      </c>
      <c r="J10809">
        <v>597.4</v>
      </c>
      <c r="M10809">
        <v>597.4</v>
      </c>
      <c r="N10809">
        <f t="shared" si="168"/>
        <v>0</v>
      </c>
    </row>
    <row r="10810" spans="1:14" x14ac:dyDescent="0.2">
      <c r="A10810" t="s">
        <v>11043</v>
      </c>
      <c r="B10810" t="s">
        <v>35803</v>
      </c>
      <c r="I10810" t="s">
        <v>3</v>
      </c>
      <c r="J10810">
        <v>597.4</v>
      </c>
      <c r="M10810">
        <v>597.4</v>
      </c>
      <c r="N10810">
        <f t="shared" si="168"/>
        <v>0</v>
      </c>
    </row>
    <row r="10811" spans="1:14" x14ac:dyDescent="0.2">
      <c r="A10811" t="s">
        <v>11044</v>
      </c>
      <c r="B10811" t="s">
        <v>35804</v>
      </c>
      <c r="I10811" t="s">
        <v>3</v>
      </c>
      <c r="J10811">
        <v>158.5</v>
      </c>
      <c r="M10811">
        <v>158.5</v>
      </c>
      <c r="N10811">
        <f t="shared" si="168"/>
        <v>0</v>
      </c>
    </row>
    <row r="10812" spans="1:14" x14ac:dyDescent="0.2">
      <c r="A10812" t="s">
        <v>11045</v>
      </c>
      <c r="B10812" t="s">
        <v>35804</v>
      </c>
      <c r="I10812" t="s">
        <v>3</v>
      </c>
      <c r="J10812">
        <v>152.97999999999999</v>
      </c>
      <c r="M10812">
        <v>152.97999999999999</v>
      </c>
      <c r="N10812">
        <f t="shared" si="168"/>
        <v>0</v>
      </c>
    </row>
    <row r="10813" spans="1:14" x14ac:dyDescent="0.2">
      <c r="A10813" t="s">
        <v>11046</v>
      </c>
      <c r="B10813" t="s">
        <v>35805</v>
      </c>
      <c r="I10813" t="s">
        <v>3</v>
      </c>
      <c r="J10813">
        <v>174.67</v>
      </c>
      <c r="M10813">
        <v>174.67</v>
      </c>
      <c r="N10813">
        <f t="shared" si="168"/>
        <v>0</v>
      </c>
    </row>
    <row r="10814" spans="1:14" x14ac:dyDescent="0.2">
      <c r="A10814" t="s">
        <v>11047</v>
      </c>
      <c r="B10814" t="s">
        <v>35805</v>
      </c>
      <c r="I10814" t="s">
        <v>3</v>
      </c>
      <c r="J10814">
        <v>166.99</v>
      </c>
      <c r="M10814">
        <v>166.99</v>
      </c>
      <c r="N10814">
        <f t="shared" si="168"/>
        <v>0</v>
      </c>
    </row>
    <row r="10815" spans="1:14" x14ac:dyDescent="0.2">
      <c r="A10815" t="s">
        <v>11048</v>
      </c>
      <c r="B10815" t="s">
        <v>35806</v>
      </c>
      <c r="I10815" t="s">
        <v>3</v>
      </c>
      <c r="J10815">
        <v>84.25</v>
      </c>
      <c r="M10815">
        <v>84.25</v>
      </c>
      <c r="N10815">
        <f t="shared" si="168"/>
        <v>0</v>
      </c>
    </row>
    <row r="10816" spans="1:14" x14ac:dyDescent="0.2">
      <c r="A10816" t="s">
        <v>11049</v>
      </c>
      <c r="B10816" t="s">
        <v>35806</v>
      </c>
      <c r="I10816" t="s">
        <v>3</v>
      </c>
      <c r="J10816">
        <v>83.48</v>
      </c>
      <c r="M10816">
        <v>83.48</v>
      </c>
      <c r="N10816">
        <f t="shared" si="168"/>
        <v>0</v>
      </c>
    </row>
    <row r="10817" spans="1:14" x14ac:dyDescent="0.2">
      <c r="A10817" t="s">
        <v>11050</v>
      </c>
      <c r="B10817" t="s">
        <v>35807</v>
      </c>
      <c r="I10817" t="s">
        <v>3</v>
      </c>
      <c r="J10817">
        <v>76.56</v>
      </c>
      <c r="M10817">
        <v>76.56</v>
      </c>
      <c r="N10817">
        <f t="shared" si="168"/>
        <v>0</v>
      </c>
    </row>
    <row r="10818" spans="1:14" x14ac:dyDescent="0.2">
      <c r="A10818" t="s">
        <v>11051</v>
      </c>
      <c r="B10818" t="s">
        <v>35807</v>
      </c>
      <c r="I10818" t="s">
        <v>3</v>
      </c>
      <c r="J10818">
        <v>70.81</v>
      </c>
      <c r="M10818">
        <v>70.81</v>
      </c>
      <c r="N10818">
        <f t="shared" si="168"/>
        <v>0</v>
      </c>
    </row>
    <row r="10819" spans="1:14" x14ac:dyDescent="0.2">
      <c r="A10819" t="s">
        <v>11052</v>
      </c>
      <c r="B10819" t="s">
        <v>35808</v>
      </c>
      <c r="I10819" t="s">
        <v>3</v>
      </c>
      <c r="J10819">
        <v>85.15</v>
      </c>
      <c r="M10819">
        <v>85.15</v>
      </c>
      <c r="N10819">
        <f t="shared" si="168"/>
        <v>0</v>
      </c>
    </row>
    <row r="10820" spans="1:14" x14ac:dyDescent="0.2">
      <c r="A10820" t="s">
        <v>11053</v>
      </c>
      <c r="B10820" t="s">
        <v>35808</v>
      </c>
      <c r="I10820" t="s">
        <v>3</v>
      </c>
      <c r="J10820">
        <v>80.55</v>
      </c>
      <c r="M10820">
        <v>80.55</v>
      </c>
      <c r="N10820">
        <f t="shared" ref="N10820:N10883" si="169">J10820-M10820</f>
        <v>0</v>
      </c>
    </row>
    <row r="10821" spans="1:14" x14ac:dyDescent="0.2">
      <c r="A10821" t="s">
        <v>11054</v>
      </c>
      <c r="B10821" t="s">
        <v>35809</v>
      </c>
      <c r="I10821" t="s">
        <v>3</v>
      </c>
      <c r="J10821">
        <v>73</v>
      </c>
      <c r="M10821">
        <v>73</v>
      </c>
      <c r="N10821">
        <f t="shared" si="169"/>
        <v>0</v>
      </c>
    </row>
    <row r="10822" spans="1:14" x14ac:dyDescent="0.2">
      <c r="A10822" t="s">
        <v>11055</v>
      </c>
      <c r="B10822" t="s">
        <v>35809</v>
      </c>
      <c r="I10822" t="s">
        <v>3</v>
      </c>
      <c r="J10822">
        <v>73</v>
      </c>
      <c r="M10822">
        <v>73</v>
      </c>
      <c r="N10822">
        <f t="shared" si="169"/>
        <v>0</v>
      </c>
    </row>
    <row r="10823" spans="1:14" x14ac:dyDescent="0.2">
      <c r="A10823" t="s">
        <v>11056</v>
      </c>
      <c r="B10823" t="s">
        <v>35810</v>
      </c>
      <c r="I10823" t="s">
        <v>3</v>
      </c>
      <c r="J10823">
        <v>56.19</v>
      </c>
      <c r="M10823">
        <v>56.19</v>
      </c>
      <c r="N10823">
        <f t="shared" si="169"/>
        <v>0</v>
      </c>
    </row>
    <row r="10824" spans="1:14" x14ac:dyDescent="0.2">
      <c r="A10824" t="s">
        <v>11057</v>
      </c>
      <c r="B10824" t="s">
        <v>35810</v>
      </c>
      <c r="I10824" t="s">
        <v>3</v>
      </c>
      <c r="J10824">
        <v>50.2</v>
      </c>
      <c r="M10824">
        <v>50.2</v>
      </c>
      <c r="N10824">
        <f t="shared" si="169"/>
        <v>0</v>
      </c>
    </row>
    <row r="10825" spans="1:14" x14ac:dyDescent="0.2">
      <c r="A10825" t="s">
        <v>11058</v>
      </c>
      <c r="B10825" t="s">
        <v>35811</v>
      </c>
      <c r="I10825" t="s">
        <v>3</v>
      </c>
      <c r="J10825">
        <v>65</v>
      </c>
      <c r="M10825">
        <v>65</v>
      </c>
      <c r="N10825">
        <f t="shared" si="169"/>
        <v>0</v>
      </c>
    </row>
    <row r="10826" spans="1:14" x14ac:dyDescent="0.2">
      <c r="A10826" t="s">
        <v>11059</v>
      </c>
      <c r="B10826" t="s">
        <v>35811</v>
      </c>
      <c r="I10826" t="s">
        <v>3</v>
      </c>
      <c r="J10826">
        <v>65</v>
      </c>
      <c r="M10826">
        <v>65</v>
      </c>
      <c r="N10826">
        <f t="shared" si="169"/>
        <v>0</v>
      </c>
    </row>
    <row r="10827" spans="1:14" x14ac:dyDescent="0.2">
      <c r="A10827" t="s">
        <v>11060</v>
      </c>
      <c r="B10827" t="s">
        <v>35812</v>
      </c>
      <c r="I10827" t="s">
        <v>3</v>
      </c>
      <c r="J10827">
        <v>158.6</v>
      </c>
      <c r="M10827">
        <v>158.6</v>
      </c>
      <c r="N10827">
        <f t="shared" si="169"/>
        <v>0</v>
      </c>
    </row>
    <row r="10828" spans="1:14" x14ac:dyDescent="0.2">
      <c r="A10828" t="s">
        <v>11061</v>
      </c>
      <c r="B10828" t="s">
        <v>35812</v>
      </c>
      <c r="I10828" t="s">
        <v>3</v>
      </c>
      <c r="J10828">
        <v>153.08000000000001</v>
      </c>
      <c r="M10828">
        <v>153.08000000000001</v>
      </c>
      <c r="N10828">
        <f t="shared" si="169"/>
        <v>0</v>
      </c>
    </row>
    <row r="10829" spans="1:14" x14ac:dyDescent="0.2">
      <c r="A10829" t="s">
        <v>11062</v>
      </c>
      <c r="B10829" t="s">
        <v>35813</v>
      </c>
      <c r="I10829" t="s">
        <v>3</v>
      </c>
      <c r="J10829">
        <v>261.48</v>
      </c>
      <c r="M10829">
        <v>261.48</v>
      </c>
      <c r="N10829">
        <f t="shared" si="169"/>
        <v>0</v>
      </c>
    </row>
    <row r="10830" spans="1:14" x14ac:dyDescent="0.2">
      <c r="A10830" t="s">
        <v>11063</v>
      </c>
      <c r="B10830" t="s">
        <v>35813</v>
      </c>
      <c r="I10830" t="s">
        <v>3</v>
      </c>
      <c r="J10830">
        <v>261.48</v>
      </c>
      <c r="M10830">
        <v>261.48</v>
      </c>
      <c r="N10830">
        <f t="shared" si="169"/>
        <v>0</v>
      </c>
    </row>
    <row r="10831" spans="1:14" x14ac:dyDescent="0.2">
      <c r="A10831" t="s">
        <v>11064</v>
      </c>
      <c r="B10831" t="s">
        <v>35814</v>
      </c>
      <c r="I10831" t="s">
        <v>3</v>
      </c>
      <c r="J10831">
        <v>327.2</v>
      </c>
      <c r="M10831">
        <v>327.2</v>
      </c>
      <c r="N10831">
        <f t="shared" si="169"/>
        <v>0</v>
      </c>
    </row>
    <row r="10832" spans="1:14" x14ac:dyDescent="0.2">
      <c r="A10832" t="s">
        <v>11065</v>
      </c>
      <c r="B10832" t="s">
        <v>35814</v>
      </c>
      <c r="I10832" t="s">
        <v>3</v>
      </c>
      <c r="J10832">
        <v>327.2</v>
      </c>
      <c r="M10832">
        <v>327.2</v>
      </c>
      <c r="N10832">
        <f t="shared" si="169"/>
        <v>0</v>
      </c>
    </row>
    <row r="10833" spans="1:14" x14ac:dyDescent="0.2">
      <c r="A10833" t="s">
        <v>11066</v>
      </c>
      <c r="B10833" t="s">
        <v>35815</v>
      </c>
      <c r="I10833" t="s">
        <v>3</v>
      </c>
      <c r="J10833">
        <v>120.74</v>
      </c>
      <c r="M10833">
        <v>120.74</v>
      </c>
      <c r="N10833">
        <f t="shared" si="169"/>
        <v>0</v>
      </c>
    </row>
    <row r="10834" spans="1:14" x14ac:dyDescent="0.2">
      <c r="A10834" t="s">
        <v>11067</v>
      </c>
      <c r="B10834" t="s">
        <v>35815</v>
      </c>
      <c r="I10834" t="s">
        <v>3</v>
      </c>
      <c r="J10834">
        <v>114.42</v>
      </c>
      <c r="M10834">
        <v>114.42</v>
      </c>
      <c r="N10834">
        <f t="shared" si="169"/>
        <v>0</v>
      </c>
    </row>
    <row r="10835" spans="1:14" x14ac:dyDescent="0.2">
      <c r="A10835" t="s">
        <v>11068</v>
      </c>
      <c r="B10835" t="s">
        <v>35816</v>
      </c>
      <c r="I10835" t="s">
        <v>3</v>
      </c>
      <c r="J10835">
        <v>190.96</v>
      </c>
      <c r="M10835">
        <v>190.96</v>
      </c>
      <c r="N10835">
        <f t="shared" si="169"/>
        <v>0</v>
      </c>
    </row>
    <row r="10836" spans="1:14" x14ac:dyDescent="0.2">
      <c r="A10836" t="s">
        <v>11069</v>
      </c>
      <c r="B10836" t="s">
        <v>35816</v>
      </c>
      <c r="I10836" t="s">
        <v>3</v>
      </c>
      <c r="J10836">
        <v>184.64</v>
      </c>
      <c r="M10836">
        <v>184.64</v>
      </c>
      <c r="N10836">
        <f t="shared" si="169"/>
        <v>0</v>
      </c>
    </row>
    <row r="10837" spans="1:14" x14ac:dyDescent="0.2">
      <c r="A10837" t="s">
        <v>11070</v>
      </c>
      <c r="B10837" t="s">
        <v>35817</v>
      </c>
      <c r="I10837" t="s">
        <v>3</v>
      </c>
      <c r="J10837">
        <v>78.459999999999994</v>
      </c>
      <c r="M10837">
        <v>78.459999999999994</v>
      </c>
      <c r="N10837">
        <f t="shared" si="169"/>
        <v>0</v>
      </c>
    </row>
    <row r="10838" spans="1:14" x14ac:dyDescent="0.2">
      <c r="A10838" t="s">
        <v>11071</v>
      </c>
      <c r="B10838" t="s">
        <v>35817</v>
      </c>
      <c r="I10838" t="s">
        <v>3</v>
      </c>
      <c r="J10838">
        <v>72.849999999999994</v>
      </c>
      <c r="M10838">
        <v>72.849999999999994</v>
      </c>
      <c r="N10838">
        <f t="shared" si="169"/>
        <v>0</v>
      </c>
    </row>
    <row r="10839" spans="1:14" x14ac:dyDescent="0.2">
      <c r="A10839" t="s">
        <v>11072</v>
      </c>
      <c r="B10839" t="s">
        <v>35818</v>
      </c>
      <c r="I10839" t="s">
        <v>3</v>
      </c>
      <c r="J10839">
        <v>93.12</v>
      </c>
      <c r="M10839">
        <v>93.12</v>
      </c>
      <c r="N10839">
        <f t="shared" si="169"/>
        <v>0</v>
      </c>
    </row>
    <row r="10840" spans="1:14" x14ac:dyDescent="0.2">
      <c r="A10840" t="s">
        <v>11073</v>
      </c>
      <c r="B10840" t="s">
        <v>35818</v>
      </c>
      <c r="I10840" t="s">
        <v>3</v>
      </c>
      <c r="J10840">
        <v>90.38</v>
      </c>
      <c r="M10840">
        <v>90.38</v>
      </c>
      <c r="N10840">
        <f t="shared" si="169"/>
        <v>0</v>
      </c>
    </row>
    <row r="10841" spans="1:14" x14ac:dyDescent="0.2">
      <c r="A10841" t="s">
        <v>11074</v>
      </c>
      <c r="B10841" t="s">
        <v>35819</v>
      </c>
      <c r="I10841" t="s">
        <v>3</v>
      </c>
      <c r="J10841">
        <v>104.68</v>
      </c>
      <c r="M10841">
        <v>104.68</v>
      </c>
      <c r="N10841">
        <f t="shared" si="169"/>
        <v>0</v>
      </c>
    </row>
    <row r="10842" spans="1:14" x14ac:dyDescent="0.2">
      <c r="A10842" t="s">
        <v>11075</v>
      </c>
      <c r="B10842" t="s">
        <v>35819</v>
      </c>
      <c r="I10842" t="s">
        <v>3</v>
      </c>
      <c r="J10842">
        <v>101.65</v>
      </c>
      <c r="M10842">
        <v>101.65</v>
      </c>
      <c r="N10842">
        <f t="shared" si="169"/>
        <v>0</v>
      </c>
    </row>
    <row r="10843" spans="1:14" x14ac:dyDescent="0.2">
      <c r="A10843" t="s">
        <v>11076</v>
      </c>
      <c r="B10843" t="s">
        <v>35820</v>
      </c>
      <c r="I10843" t="s">
        <v>3</v>
      </c>
      <c r="J10843">
        <v>104.69</v>
      </c>
      <c r="M10843">
        <v>104.69</v>
      </c>
      <c r="N10843">
        <f t="shared" si="169"/>
        <v>0</v>
      </c>
    </row>
    <row r="10844" spans="1:14" x14ac:dyDescent="0.2">
      <c r="A10844" t="s">
        <v>11077</v>
      </c>
      <c r="B10844" t="s">
        <v>35820</v>
      </c>
      <c r="I10844" t="s">
        <v>3</v>
      </c>
      <c r="J10844">
        <v>101.95</v>
      </c>
      <c r="M10844">
        <v>101.95</v>
      </c>
      <c r="N10844">
        <f t="shared" si="169"/>
        <v>0</v>
      </c>
    </row>
    <row r="10845" spans="1:14" x14ac:dyDescent="0.2">
      <c r="A10845" t="s">
        <v>11078</v>
      </c>
      <c r="B10845" t="s">
        <v>35821</v>
      </c>
      <c r="I10845" t="s">
        <v>3</v>
      </c>
      <c r="J10845">
        <v>116.25</v>
      </c>
      <c r="M10845">
        <v>116.25</v>
      </c>
      <c r="N10845">
        <f t="shared" si="169"/>
        <v>0</v>
      </c>
    </row>
    <row r="10846" spans="1:14" x14ac:dyDescent="0.2">
      <c r="A10846" t="s">
        <v>11079</v>
      </c>
      <c r="B10846" t="s">
        <v>35821</v>
      </c>
      <c r="I10846" t="s">
        <v>3</v>
      </c>
      <c r="J10846">
        <v>113.22</v>
      </c>
      <c r="M10846">
        <v>113.22</v>
      </c>
      <c r="N10846">
        <f t="shared" si="169"/>
        <v>0</v>
      </c>
    </row>
    <row r="10847" spans="1:14" x14ac:dyDescent="0.2">
      <c r="A10847" t="s">
        <v>11080</v>
      </c>
      <c r="B10847" t="s">
        <v>35822</v>
      </c>
      <c r="I10847" t="s">
        <v>3</v>
      </c>
      <c r="J10847">
        <v>77.739999999999995</v>
      </c>
      <c r="M10847">
        <v>77.739999999999995</v>
      </c>
      <c r="N10847">
        <f t="shared" si="169"/>
        <v>0</v>
      </c>
    </row>
    <row r="10848" spans="1:14" x14ac:dyDescent="0.2">
      <c r="A10848" t="s">
        <v>11081</v>
      </c>
      <c r="B10848" t="s">
        <v>35822</v>
      </c>
      <c r="I10848" t="s">
        <v>3</v>
      </c>
      <c r="J10848">
        <v>75</v>
      </c>
      <c r="M10848">
        <v>75</v>
      </c>
      <c r="N10848">
        <f t="shared" si="169"/>
        <v>0</v>
      </c>
    </row>
    <row r="10849" spans="1:14" x14ac:dyDescent="0.2">
      <c r="A10849" t="s">
        <v>11082</v>
      </c>
      <c r="B10849" t="s">
        <v>35823</v>
      </c>
      <c r="I10849" t="s">
        <v>3</v>
      </c>
      <c r="J10849">
        <v>89.29</v>
      </c>
      <c r="M10849">
        <v>89.29</v>
      </c>
      <c r="N10849">
        <f t="shared" si="169"/>
        <v>0</v>
      </c>
    </row>
    <row r="10850" spans="1:14" x14ac:dyDescent="0.2">
      <c r="A10850" t="s">
        <v>11083</v>
      </c>
      <c r="B10850" t="s">
        <v>35823</v>
      </c>
      <c r="I10850" t="s">
        <v>3</v>
      </c>
      <c r="J10850">
        <v>86.26</v>
      </c>
      <c r="M10850">
        <v>86.26</v>
      </c>
      <c r="N10850">
        <f t="shared" si="169"/>
        <v>0</v>
      </c>
    </row>
    <row r="10851" spans="1:14" x14ac:dyDescent="0.2">
      <c r="A10851" t="s">
        <v>11084</v>
      </c>
      <c r="B10851" t="s">
        <v>35824</v>
      </c>
      <c r="I10851" t="s">
        <v>3</v>
      </c>
      <c r="J10851">
        <v>98.53</v>
      </c>
      <c r="M10851">
        <v>98.53</v>
      </c>
      <c r="N10851">
        <f t="shared" si="169"/>
        <v>0</v>
      </c>
    </row>
    <row r="10852" spans="1:14" x14ac:dyDescent="0.2">
      <c r="A10852" t="s">
        <v>11085</v>
      </c>
      <c r="B10852" t="s">
        <v>35824</v>
      </c>
      <c r="I10852" t="s">
        <v>3</v>
      </c>
      <c r="J10852">
        <v>95.79</v>
      </c>
      <c r="M10852">
        <v>95.79</v>
      </c>
      <c r="N10852">
        <f t="shared" si="169"/>
        <v>0</v>
      </c>
    </row>
    <row r="10853" spans="1:14" x14ac:dyDescent="0.2">
      <c r="A10853" t="s">
        <v>11086</v>
      </c>
      <c r="B10853" t="s">
        <v>35825</v>
      </c>
      <c r="I10853" t="s">
        <v>3</v>
      </c>
      <c r="J10853">
        <v>110.09</v>
      </c>
      <c r="M10853">
        <v>110.09</v>
      </c>
      <c r="N10853">
        <f t="shared" si="169"/>
        <v>0</v>
      </c>
    </row>
    <row r="10854" spans="1:14" x14ac:dyDescent="0.2">
      <c r="A10854" t="s">
        <v>11087</v>
      </c>
      <c r="B10854" t="s">
        <v>35825</v>
      </c>
      <c r="I10854" t="s">
        <v>3</v>
      </c>
      <c r="J10854">
        <v>107.06</v>
      </c>
      <c r="M10854">
        <v>107.06</v>
      </c>
      <c r="N10854">
        <f t="shared" si="169"/>
        <v>0</v>
      </c>
    </row>
    <row r="10855" spans="1:14" x14ac:dyDescent="0.2">
      <c r="A10855" t="s">
        <v>11088</v>
      </c>
      <c r="B10855" t="s">
        <v>35826</v>
      </c>
      <c r="I10855" t="s">
        <v>3</v>
      </c>
      <c r="J10855">
        <v>149.77000000000001</v>
      </c>
      <c r="M10855">
        <v>149.77000000000001</v>
      </c>
      <c r="N10855">
        <f t="shared" si="169"/>
        <v>0</v>
      </c>
    </row>
    <row r="10856" spans="1:14" x14ac:dyDescent="0.2">
      <c r="A10856" t="s">
        <v>11089</v>
      </c>
      <c r="B10856" t="s">
        <v>35826</v>
      </c>
      <c r="I10856" t="s">
        <v>3</v>
      </c>
      <c r="J10856">
        <v>147.03</v>
      </c>
      <c r="M10856">
        <v>147.03</v>
      </c>
      <c r="N10856">
        <f t="shared" si="169"/>
        <v>0</v>
      </c>
    </row>
    <row r="10857" spans="1:14" x14ac:dyDescent="0.2">
      <c r="A10857" t="s">
        <v>11090</v>
      </c>
      <c r="B10857" t="s">
        <v>35827</v>
      </c>
      <c r="I10857" t="s">
        <v>3</v>
      </c>
      <c r="J10857">
        <v>56.24</v>
      </c>
      <c r="M10857">
        <v>56.24</v>
      </c>
      <c r="N10857">
        <f t="shared" si="169"/>
        <v>0</v>
      </c>
    </row>
    <row r="10858" spans="1:14" x14ac:dyDescent="0.2">
      <c r="A10858" t="s">
        <v>11091</v>
      </c>
      <c r="B10858" t="s">
        <v>35827</v>
      </c>
      <c r="I10858" t="s">
        <v>3</v>
      </c>
      <c r="J10858">
        <v>54.72</v>
      </c>
      <c r="M10858">
        <v>54.72</v>
      </c>
      <c r="N10858">
        <f t="shared" si="169"/>
        <v>0</v>
      </c>
    </row>
    <row r="10859" spans="1:14" x14ac:dyDescent="0.2">
      <c r="A10859" t="s">
        <v>11092</v>
      </c>
      <c r="B10859" t="s">
        <v>35828</v>
      </c>
      <c r="I10859" t="s">
        <v>3</v>
      </c>
      <c r="J10859">
        <v>58</v>
      </c>
      <c r="M10859">
        <v>58</v>
      </c>
      <c r="N10859">
        <f t="shared" si="169"/>
        <v>0</v>
      </c>
    </row>
    <row r="10860" spans="1:14" x14ac:dyDescent="0.2">
      <c r="A10860" t="s">
        <v>11093</v>
      </c>
      <c r="B10860" t="s">
        <v>35828</v>
      </c>
      <c r="I10860" t="s">
        <v>3</v>
      </c>
      <c r="J10860">
        <v>56.48</v>
      </c>
      <c r="M10860">
        <v>56.48</v>
      </c>
      <c r="N10860">
        <f t="shared" si="169"/>
        <v>0</v>
      </c>
    </row>
    <row r="10861" spans="1:14" x14ac:dyDescent="0.2">
      <c r="A10861" t="s">
        <v>11094</v>
      </c>
      <c r="B10861" t="s">
        <v>35829</v>
      </c>
      <c r="I10861" t="s">
        <v>3</v>
      </c>
      <c r="J10861">
        <v>58.44</v>
      </c>
      <c r="M10861">
        <v>58.44</v>
      </c>
      <c r="N10861">
        <f t="shared" si="169"/>
        <v>0</v>
      </c>
    </row>
    <row r="10862" spans="1:14" x14ac:dyDescent="0.2">
      <c r="A10862" t="s">
        <v>11095</v>
      </c>
      <c r="B10862" t="s">
        <v>35829</v>
      </c>
      <c r="I10862" t="s">
        <v>3</v>
      </c>
      <c r="J10862">
        <v>56.92</v>
      </c>
      <c r="M10862">
        <v>56.92</v>
      </c>
      <c r="N10862">
        <f t="shared" si="169"/>
        <v>0</v>
      </c>
    </row>
    <row r="10863" spans="1:14" x14ac:dyDescent="0.2">
      <c r="A10863" t="s">
        <v>11096</v>
      </c>
      <c r="B10863" t="s">
        <v>41158</v>
      </c>
      <c r="I10863" t="s">
        <v>3</v>
      </c>
      <c r="J10863">
        <v>158.79</v>
      </c>
      <c r="M10863">
        <v>158.79</v>
      </c>
      <c r="N10863">
        <f t="shared" si="169"/>
        <v>0</v>
      </c>
    </row>
    <row r="10864" spans="1:14" x14ac:dyDescent="0.2">
      <c r="A10864" t="s">
        <v>11097</v>
      </c>
      <c r="B10864" t="s">
        <v>41158</v>
      </c>
      <c r="I10864" t="s">
        <v>3</v>
      </c>
      <c r="J10864">
        <v>157.26</v>
      </c>
      <c r="M10864">
        <v>157.26</v>
      </c>
      <c r="N10864">
        <f t="shared" si="169"/>
        <v>0</v>
      </c>
    </row>
    <row r="10865" spans="1:14" x14ac:dyDescent="0.2">
      <c r="A10865" t="s">
        <v>11098</v>
      </c>
      <c r="B10865" t="s">
        <v>35830</v>
      </c>
      <c r="I10865" t="s">
        <v>3</v>
      </c>
      <c r="J10865">
        <v>163.02000000000001</v>
      </c>
      <c r="M10865">
        <v>163.02000000000001</v>
      </c>
      <c r="N10865">
        <f t="shared" si="169"/>
        <v>0</v>
      </c>
    </row>
    <row r="10866" spans="1:14" x14ac:dyDescent="0.2">
      <c r="A10866" t="s">
        <v>11099</v>
      </c>
      <c r="B10866" t="s">
        <v>35830</v>
      </c>
      <c r="I10866" t="s">
        <v>3</v>
      </c>
      <c r="J10866">
        <v>161.97</v>
      </c>
      <c r="M10866">
        <v>161.97</v>
      </c>
      <c r="N10866">
        <f t="shared" si="169"/>
        <v>0</v>
      </c>
    </row>
    <row r="10867" spans="1:14" x14ac:dyDescent="0.2">
      <c r="A10867" t="s">
        <v>11100</v>
      </c>
      <c r="B10867" t="s">
        <v>35831</v>
      </c>
      <c r="I10867" t="s">
        <v>3</v>
      </c>
      <c r="J10867">
        <v>86.23</v>
      </c>
      <c r="M10867">
        <v>86.23</v>
      </c>
      <c r="N10867">
        <f t="shared" si="169"/>
        <v>0</v>
      </c>
    </row>
    <row r="10868" spans="1:14" x14ac:dyDescent="0.2">
      <c r="A10868" t="s">
        <v>11101</v>
      </c>
      <c r="B10868" t="s">
        <v>35831</v>
      </c>
      <c r="I10868" t="s">
        <v>3</v>
      </c>
      <c r="J10868">
        <v>83.49</v>
      </c>
      <c r="M10868">
        <v>83.49</v>
      </c>
      <c r="N10868">
        <f t="shared" si="169"/>
        <v>0</v>
      </c>
    </row>
    <row r="10869" spans="1:14" x14ac:dyDescent="0.2">
      <c r="A10869" t="s">
        <v>11102</v>
      </c>
      <c r="B10869" t="s">
        <v>35832</v>
      </c>
      <c r="I10869" t="s">
        <v>3</v>
      </c>
      <c r="J10869">
        <v>89.87</v>
      </c>
      <c r="M10869">
        <v>89.87</v>
      </c>
      <c r="N10869">
        <f t="shared" si="169"/>
        <v>0</v>
      </c>
    </row>
    <row r="10870" spans="1:14" x14ac:dyDescent="0.2">
      <c r="A10870" t="s">
        <v>11103</v>
      </c>
      <c r="B10870" t="s">
        <v>35832</v>
      </c>
      <c r="I10870" t="s">
        <v>3</v>
      </c>
      <c r="J10870">
        <v>87.12</v>
      </c>
      <c r="M10870">
        <v>87.12</v>
      </c>
      <c r="N10870">
        <f t="shared" si="169"/>
        <v>0</v>
      </c>
    </row>
    <row r="10871" spans="1:14" x14ac:dyDescent="0.2">
      <c r="A10871" t="s">
        <v>11104</v>
      </c>
      <c r="B10871" t="s">
        <v>35833</v>
      </c>
      <c r="I10871" t="s">
        <v>3</v>
      </c>
      <c r="J10871">
        <v>107.85</v>
      </c>
      <c r="M10871">
        <v>107.85</v>
      </c>
      <c r="N10871">
        <f t="shared" si="169"/>
        <v>0</v>
      </c>
    </row>
    <row r="10872" spans="1:14" x14ac:dyDescent="0.2">
      <c r="A10872" t="s">
        <v>11105</v>
      </c>
      <c r="B10872" t="s">
        <v>35833</v>
      </c>
      <c r="I10872" t="s">
        <v>3</v>
      </c>
      <c r="J10872">
        <v>105.1</v>
      </c>
      <c r="M10872">
        <v>105.1</v>
      </c>
      <c r="N10872">
        <f t="shared" si="169"/>
        <v>0</v>
      </c>
    </row>
    <row r="10873" spans="1:14" x14ac:dyDescent="0.2">
      <c r="A10873" t="s">
        <v>11106</v>
      </c>
      <c r="B10873" t="s">
        <v>35834</v>
      </c>
      <c r="I10873" t="s">
        <v>3</v>
      </c>
      <c r="J10873">
        <v>96.38</v>
      </c>
      <c r="M10873">
        <v>96.38</v>
      </c>
      <c r="N10873">
        <f t="shared" si="169"/>
        <v>0</v>
      </c>
    </row>
    <row r="10874" spans="1:14" x14ac:dyDescent="0.2">
      <c r="A10874" t="s">
        <v>11107</v>
      </c>
      <c r="B10874" t="s">
        <v>35834</v>
      </c>
      <c r="I10874" t="s">
        <v>3</v>
      </c>
      <c r="J10874">
        <v>93.64</v>
      </c>
      <c r="M10874">
        <v>93.64</v>
      </c>
      <c r="N10874">
        <f t="shared" si="169"/>
        <v>0</v>
      </c>
    </row>
    <row r="10875" spans="1:14" x14ac:dyDescent="0.2">
      <c r="A10875" t="s">
        <v>11108</v>
      </c>
      <c r="B10875" t="s">
        <v>35835</v>
      </c>
      <c r="I10875" t="s">
        <v>3</v>
      </c>
      <c r="J10875">
        <v>177.85</v>
      </c>
      <c r="M10875">
        <v>177.85</v>
      </c>
      <c r="N10875">
        <f t="shared" si="169"/>
        <v>0</v>
      </c>
    </row>
    <row r="10876" spans="1:14" x14ac:dyDescent="0.2">
      <c r="A10876" t="s">
        <v>11109</v>
      </c>
      <c r="B10876" t="s">
        <v>35835</v>
      </c>
      <c r="I10876" t="s">
        <v>3</v>
      </c>
      <c r="J10876">
        <v>175.11</v>
      </c>
      <c r="M10876">
        <v>175.11</v>
      </c>
      <c r="N10876">
        <f t="shared" si="169"/>
        <v>0</v>
      </c>
    </row>
    <row r="10877" spans="1:14" x14ac:dyDescent="0.2">
      <c r="A10877" t="s">
        <v>11110</v>
      </c>
      <c r="B10877" t="s">
        <v>35836</v>
      </c>
      <c r="I10877" t="s">
        <v>3</v>
      </c>
      <c r="J10877">
        <v>105</v>
      </c>
      <c r="M10877">
        <v>105</v>
      </c>
      <c r="N10877">
        <f t="shared" si="169"/>
        <v>0</v>
      </c>
    </row>
    <row r="10878" spans="1:14" x14ac:dyDescent="0.2">
      <c r="A10878" t="s">
        <v>11111</v>
      </c>
      <c r="B10878" t="s">
        <v>35836</v>
      </c>
      <c r="I10878" t="s">
        <v>3</v>
      </c>
      <c r="J10878">
        <v>102.26</v>
      </c>
      <c r="M10878">
        <v>102.26</v>
      </c>
      <c r="N10878">
        <f t="shared" si="169"/>
        <v>0</v>
      </c>
    </row>
    <row r="10879" spans="1:14" x14ac:dyDescent="0.2">
      <c r="A10879" t="s">
        <v>11112</v>
      </c>
      <c r="B10879" t="s">
        <v>35837</v>
      </c>
      <c r="I10879" t="s">
        <v>3</v>
      </c>
      <c r="J10879">
        <v>33.630000000000003</v>
      </c>
      <c r="M10879">
        <v>33.630000000000003</v>
      </c>
      <c r="N10879">
        <f t="shared" si="169"/>
        <v>0</v>
      </c>
    </row>
    <row r="10880" spans="1:14" x14ac:dyDescent="0.2">
      <c r="A10880" t="s">
        <v>11113</v>
      </c>
      <c r="B10880" t="s">
        <v>35837</v>
      </c>
      <c r="I10880" t="s">
        <v>3</v>
      </c>
      <c r="J10880">
        <v>32.200000000000003</v>
      </c>
      <c r="M10880">
        <v>32.200000000000003</v>
      </c>
      <c r="N10880">
        <f t="shared" si="169"/>
        <v>0</v>
      </c>
    </row>
    <row r="10881" spans="1:14" x14ac:dyDescent="0.2">
      <c r="A10881" t="s">
        <v>11114</v>
      </c>
      <c r="B10881" t="s">
        <v>35838</v>
      </c>
      <c r="I10881" t="s">
        <v>3</v>
      </c>
      <c r="J10881">
        <v>35.380000000000003</v>
      </c>
      <c r="M10881">
        <v>35.380000000000003</v>
      </c>
      <c r="N10881">
        <f t="shared" si="169"/>
        <v>0</v>
      </c>
    </row>
    <row r="10882" spans="1:14" x14ac:dyDescent="0.2">
      <c r="A10882" t="s">
        <v>11115</v>
      </c>
      <c r="B10882" t="s">
        <v>35838</v>
      </c>
      <c r="I10882" t="s">
        <v>3</v>
      </c>
      <c r="J10882">
        <v>33.96</v>
      </c>
      <c r="M10882">
        <v>33.96</v>
      </c>
      <c r="N10882">
        <f t="shared" si="169"/>
        <v>0</v>
      </c>
    </row>
    <row r="10883" spans="1:14" x14ac:dyDescent="0.2">
      <c r="A10883" t="s">
        <v>11116</v>
      </c>
      <c r="B10883" t="s">
        <v>35839</v>
      </c>
      <c r="I10883" t="s">
        <v>3</v>
      </c>
      <c r="J10883">
        <v>34.53</v>
      </c>
      <c r="M10883">
        <v>34.53</v>
      </c>
      <c r="N10883">
        <f t="shared" si="169"/>
        <v>0</v>
      </c>
    </row>
    <row r="10884" spans="1:14" x14ac:dyDescent="0.2">
      <c r="A10884" t="s">
        <v>11117</v>
      </c>
      <c r="B10884" t="s">
        <v>35839</v>
      </c>
      <c r="I10884" t="s">
        <v>3</v>
      </c>
      <c r="J10884">
        <v>33.11</v>
      </c>
      <c r="M10884">
        <v>33.11</v>
      </c>
      <c r="N10884">
        <f t="shared" ref="N10884:N10947" si="170">J10884-M10884</f>
        <v>0</v>
      </c>
    </row>
    <row r="10885" spans="1:14" x14ac:dyDescent="0.2">
      <c r="A10885" t="s">
        <v>11118</v>
      </c>
      <c r="B10885" t="s">
        <v>35840</v>
      </c>
      <c r="I10885" t="s">
        <v>3</v>
      </c>
      <c r="J10885">
        <v>60.21</v>
      </c>
      <c r="M10885">
        <v>60.21</v>
      </c>
      <c r="N10885">
        <f t="shared" si="170"/>
        <v>0</v>
      </c>
    </row>
    <row r="10886" spans="1:14" x14ac:dyDescent="0.2">
      <c r="A10886" t="s">
        <v>11119</v>
      </c>
      <c r="B10886" t="s">
        <v>35840</v>
      </c>
      <c r="I10886" t="s">
        <v>3</v>
      </c>
      <c r="J10886">
        <v>57.92</v>
      </c>
      <c r="M10886">
        <v>57.92</v>
      </c>
      <c r="N10886">
        <f t="shared" si="170"/>
        <v>0</v>
      </c>
    </row>
    <row r="10887" spans="1:14" x14ac:dyDescent="0.2">
      <c r="A10887" t="s">
        <v>11120</v>
      </c>
      <c r="B10887" t="s">
        <v>35841</v>
      </c>
      <c r="I10887" t="s">
        <v>3</v>
      </c>
      <c r="J10887">
        <v>71.760000000000005</v>
      </c>
      <c r="M10887">
        <v>71.760000000000005</v>
      </c>
      <c r="N10887">
        <f t="shared" si="170"/>
        <v>0</v>
      </c>
    </row>
    <row r="10888" spans="1:14" x14ac:dyDescent="0.2">
      <c r="A10888" t="s">
        <v>11121</v>
      </c>
      <c r="B10888" t="s">
        <v>35841</v>
      </c>
      <c r="I10888" t="s">
        <v>3</v>
      </c>
      <c r="J10888">
        <v>69.19</v>
      </c>
      <c r="M10888">
        <v>69.19</v>
      </c>
      <c r="N10888">
        <f t="shared" si="170"/>
        <v>0</v>
      </c>
    </row>
    <row r="10889" spans="1:14" x14ac:dyDescent="0.2">
      <c r="A10889" t="s">
        <v>11122</v>
      </c>
      <c r="B10889" t="s">
        <v>35842</v>
      </c>
      <c r="I10889" t="s">
        <v>3</v>
      </c>
      <c r="J10889">
        <v>61.96</v>
      </c>
      <c r="M10889">
        <v>61.96</v>
      </c>
      <c r="N10889">
        <f t="shared" si="170"/>
        <v>0</v>
      </c>
    </row>
    <row r="10890" spans="1:14" x14ac:dyDescent="0.2">
      <c r="A10890" t="s">
        <v>11123</v>
      </c>
      <c r="B10890" t="s">
        <v>35842</v>
      </c>
      <c r="I10890" t="s">
        <v>3</v>
      </c>
      <c r="J10890">
        <v>59.68</v>
      </c>
      <c r="M10890">
        <v>59.68</v>
      </c>
      <c r="N10890">
        <f t="shared" si="170"/>
        <v>0</v>
      </c>
    </row>
    <row r="10891" spans="1:14" x14ac:dyDescent="0.2">
      <c r="A10891" t="s">
        <v>11124</v>
      </c>
      <c r="B10891" t="s">
        <v>35843</v>
      </c>
      <c r="I10891" t="s">
        <v>3</v>
      </c>
      <c r="J10891">
        <v>73.510000000000005</v>
      </c>
      <c r="M10891">
        <v>73.510000000000005</v>
      </c>
      <c r="N10891">
        <f t="shared" si="170"/>
        <v>0</v>
      </c>
    </row>
    <row r="10892" spans="1:14" x14ac:dyDescent="0.2">
      <c r="A10892" t="s">
        <v>11125</v>
      </c>
      <c r="B10892" t="s">
        <v>35843</v>
      </c>
      <c r="I10892" t="s">
        <v>3</v>
      </c>
      <c r="J10892">
        <v>70.95</v>
      </c>
      <c r="M10892">
        <v>70.95</v>
      </c>
      <c r="N10892">
        <f t="shared" si="170"/>
        <v>0</v>
      </c>
    </row>
    <row r="10893" spans="1:14" x14ac:dyDescent="0.2">
      <c r="A10893" t="s">
        <v>11126</v>
      </c>
      <c r="B10893" t="s">
        <v>35844</v>
      </c>
      <c r="I10893" t="s">
        <v>3</v>
      </c>
      <c r="J10893">
        <v>61.11</v>
      </c>
      <c r="M10893">
        <v>61.11</v>
      </c>
      <c r="N10893">
        <f t="shared" si="170"/>
        <v>0</v>
      </c>
    </row>
    <row r="10894" spans="1:14" x14ac:dyDescent="0.2">
      <c r="A10894" t="s">
        <v>11127</v>
      </c>
      <c r="B10894" t="s">
        <v>35844</v>
      </c>
      <c r="I10894" t="s">
        <v>3</v>
      </c>
      <c r="J10894">
        <v>58.83</v>
      </c>
      <c r="M10894">
        <v>58.83</v>
      </c>
      <c r="N10894">
        <f t="shared" si="170"/>
        <v>0</v>
      </c>
    </row>
    <row r="10895" spans="1:14" x14ac:dyDescent="0.2">
      <c r="A10895" t="s">
        <v>11128</v>
      </c>
      <c r="B10895" t="s">
        <v>35845</v>
      </c>
      <c r="I10895" t="s">
        <v>3</v>
      </c>
      <c r="J10895">
        <v>72.66</v>
      </c>
      <c r="M10895">
        <v>72.66</v>
      </c>
      <c r="N10895">
        <f t="shared" si="170"/>
        <v>0</v>
      </c>
    </row>
    <row r="10896" spans="1:14" x14ac:dyDescent="0.2">
      <c r="A10896" t="s">
        <v>11129</v>
      </c>
      <c r="B10896" t="s">
        <v>35845</v>
      </c>
      <c r="I10896" t="s">
        <v>3</v>
      </c>
      <c r="J10896">
        <v>70.09</v>
      </c>
      <c r="M10896">
        <v>70.09</v>
      </c>
      <c r="N10896">
        <f t="shared" si="170"/>
        <v>0</v>
      </c>
    </row>
    <row r="10897" spans="1:14" x14ac:dyDescent="0.2">
      <c r="A10897" t="s">
        <v>11130</v>
      </c>
      <c r="B10897" t="s">
        <v>35846</v>
      </c>
      <c r="I10897" t="s">
        <v>3</v>
      </c>
      <c r="J10897">
        <v>58.67</v>
      </c>
      <c r="M10897">
        <v>58.67</v>
      </c>
      <c r="N10897">
        <f t="shared" si="170"/>
        <v>0</v>
      </c>
    </row>
    <row r="10898" spans="1:14" x14ac:dyDescent="0.2">
      <c r="A10898" t="s">
        <v>11131</v>
      </c>
      <c r="B10898" t="s">
        <v>35846</v>
      </c>
      <c r="I10898" t="s">
        <v>3</v>
      </c>
      <c r="J10898">
        <v>56.39</v>
      </c>
      <c r="M10898">
        <v>56.39</v>
      </c>
      <c r="N10898">
        <f t="shared" si="170"/>
        <v>0</v>
      </c>
    </row>
    <row r="10899" spans="1:14" x14ac:dyDescent="0.2">
      <c r="A10899" t="s">
        <v>11132</v>
      </c>
      <c r="B10899" t="s">
        <v>35847</v>
      </c>
      <c r="I10899" t="s">
        <v>3</v>
      </c>
      <c r="J10899">
        <v>70.22</v>
      </c>
      <c r="M10899">
        <v>70.22</v>
      </c>
      <c r="N10899">
        <f t="shared" si="170"/>
        <v>0</v>
      </c>
    </row>
    <row r="10900" spans="1:14" x14ac:dyDescent="0.2">
      <c r="A10900" t="s">
        <v>11133</v>
      </c>
      <c r="B10900" t="s">
        <v>35847</v>
      </c>
      <c r="I10900" t="s">
        <v>3</v>
      </c>
      <c r="J10900">
        <v>67.66</v>
      </c>
      <c r="M10900">
        <v>67.66</v>
      </c>
      <c r="N10900">
        <f t="shared" si="170"/>
        <v>0</v>
      </c>
    </row>
    <row r="10901" spans="1:14" x14ac:dyDescent="0.2">
      <c r="A10901" t="s">
        <v>11134</v>
      </c>
      <c r="B10901" t="s">
        <v>35848</v>
      </c>
      <c r="I10901" t="s">
        <v>3</v>
      </c>
      <c r="J10901">
        <v>60.42</v>
      </c>
      <c r="M10901">
        <v>60.42</v>
      </c>
      <c r="N10901">
        <f t="shared" si="170"/>
        <v>0</v>
      </c>
    </row>
    <row r="10902" spans="1:14" x14ac:dyDescent="0.2">
      <c r="A10902" t="s">
        <v>11135</v>
      </c>
      <c r="B10902" t="s">
        <v>35848</v>
      </c>
      <c r="I10902" t="s">
        <v>3</v>
      </c>
      <c r="J10902">
        <v>58.14</v>
      </c>
      <c r="M10902">
        <v>58.14</v>
      </c>
      <c r="N10902">
        <f t="shared" si="170"/>
        <v>0</v>
      </c>
    </row>
    <row r="10903" spans="1:14" x14ac:dyDescent="0.2">
      <c r="A10903" t="s">
        <v>11136</v>
      </c>
      <c r="B10903" t="s">
        <v>35849</v>
      </c>
      <c r="I10903" t="s">
        <v>3</v>
      </c>
      <c r="J10903">
        <v>71.98</v>
      </c>
      <c r="M10903">
        <v>71.98</v>
      </c>
      <c r="N10903">
        <f t="shared" si="170"/>
        <v>0</v>
      </c>
    </row>
    <row r="10904" spans="1:14" x14ac:dyDescent="0.2">
      <c r="A10904" t="s">
        <v>11137</v>
      </c>
      <c r="B10904" t="s">
        <v>35849</v>
      </c>
      <c r="I10904" t="s">
        <v>3</v>
      </c>
      <c r="J10904">
        <v>69.41</v>
      </c>
      <c r="M10904">
        <v>69.41</v>
      </c>
      <c r="N10904">
        <f t="shared" si="170"/>
        <v>0</v>
      </c>
    </row>
    <row r="10905" spans="1:14" x14ac:dyDescent="0.2">
      <c r="A10905" t="s">
        <v>11138</v>
      </c>
      <c r="B10905" t="s">
        <v>35850</v>
      </c>
      <c r="I10905" t="s">
        <v>3</v>
      </c>
      <c r="J10905">
        <v>59.57</v>
      </c>
      <c r="M10905">
        <v>59.57</v>
      </c>
      <c r="N10905">
        <f t="shared" si="170"/>
        <v>0</v>
      </c>
    </row>
    <row r="10906" spans="1:14" x14ac:dyDescent="0.2">
      <c r="A10906" t="s">
        <v>11139</v>
      </c>
      <c r="B10906" t="s">
        <v>35850</v>
      </c>
      <c r="I10906" t="s">
        <v>3</v>
      </c>
      <c r="J10906">
        <v>57.29</v>
      </c>
      <c r="M10906">
        <v>57.29</v>
      </c>
      <c r="N10906">
        <f t="shared" si="170"/>
        <v>0</v>
      </c>
    </row>
    <row r="10907" spans="1:14" x14ac:dyDescent="0.2">
      <c r="A10907" t="s">
        <v>11140</v>
      </c>
      <c r="B10907" t="s">
        <v>35851</v>
      </c>
      <c r="I10907" t="s">
        <v>3</v>
      </c>
      <c r="J10907">
        <v>71.12</v>
      </c>
      <c r="M10907">
        <v>71.12</v>
      </c>
      <c r="N10907">
        <f t="shared" si="170"/>
        <v>0</v>
      </c>
    </row>
    <row r="10908" spans="1:14" x14ac:dyDescent="0.2">
      <c r="A10908" t="s">
        <v>11141</v>
      </c>
      <c r="B10908" t="s">
        <v>35851</v>
      </c>
      <c r="I10908" t="s">
        <v>3</v>
      </c>
      <c r="J10908">
        <v>68.56</v>
      </c>
      <c r="M10908">
        <v>68.56</v>
      </c>
      <c r="N10908">
        <f t="shared" si="170"/>
        <v>0</v>
      </c>
    </row>
    <row r="10909" spans="1:14" x14ac:dyDescent="0.2">
      <c r="A10909" t="s">
        <v>11142</v>
      </c>
      <c r="B10909" t="s">
        <v>35852</v>
      </c>
      <c r="I10909" t="s">
        <v>3</v>
      </c>
      <c r="J10909">
        <v>62.95</v>
      </c>
      <c r="M10909">
        <v>62.95</v>
      </c>
      <c r="N10909">
        <f t="shared" si="170"/>
        <v>0</v>
      </c>
    </row>
    <row r="10910" spans="1:14" x14ac:dyDescent="0.2">
      <c r="A10910" t="s">
        <v>11143</v>
      </c>
      <c r="B10910" t="s">
        <v>35852</v>
      </c>
      <c r="I10910" t="s">
        <v>3</v>
      </c>
      <c r="J10910">
        <v>60.66</v>
      </c>
      <c r="M10910">
        <v>60.66</v>
      </c>
      <c r="N10910">
        <f t="shared" si="170"/>
        <v>0</v>
      </c>
    </row>
    <row r="10911" spans="1:14" x14ac:dyDescent="0.2">
      <c r="A10911" t="s">
        <v>11144</v>
      </c>
      <c r="B10911" t="s">
        <v>35853</v>
      </c>
      <c r="I10911" t="s">
        <v>3</v>
      </c>
      <c r="J10911">
        <v>74.5</v>
      </c>
      <c r="M10911">
        <v>74.5</v>
      </c>
      <c r="N10911">
        <f t="shared" si="170"/>
        <v>0</v>
      </c>
    </row>
    <row r="10912" spans="1:14" x14ac:dyDescent="0.2">
      <c r="A10912" t="s">
        <v>11145</v>
      </c>
      <c r="B10912" t="s">
        <v>35853</v>
      </c>
      <c r="I10912" t="s">
        <v>3</v>
      </c>
      <c r="J10912">
        <v>71.930000000000007</v>
      </c>
      <c r="M10912">
        <v>71.930000000000007</v>
      </c>
      <c r="N10912">
        <f t="shared" si="170"/>
        <v>0</v>
      </c>
    </row>
    <row r="10913" spans="1:14" x14ac:dyDescent="0.2">
      <c r="A10913" t="s">
        <v>11146</v>
      </c>
      <c r="B10913" t="s">
        <v>35854</v>
      </c>
      <c r="E10913" s="307"/>
      <c r="I10913" t="s">
        <v>3</v>
      </c>
      <c r="J10913">
        <v>64.7</v>
      </c>
      <c r="M10913">
        <v>64.7</v>
      </c>
      <c r="N10913">
        <f t="shared" si="170"/>
        <v>0</v>
      </c>
    </row>
    <row r="10914" spans="1:14" x14ac:dyDescent="0.2">
      <c r="A10914" t="s">
        <v>11147</v>
      </c>
      <c r="B10914" t="s">
        <v>35854</v>
      </c>
      <c r="E10914" s="307"/>
      <c r="I10914" t="s">
        <v>3</v>
      </c>
      <c r="J10914">
        <v>62.42</v>
      </c>
      <c r="M10914">
        <v>62.42</v>
      </c>
      <c r="N10914">
        <f t="shared" si="170"/>
        <v>0</v>
      </c>
    </row>
    <row r="10915" spans="1:14" x14ac:dyDescent="0.2">
      <c r="A10915" t="s">
        <v>11148</v>
      </c>
      <c r="B10915" t="s">
        <v>35855</v>
      </c>
      <c r="I10915" t="s">
        <v>3</v>
      </c>
      <c r="J10915">
        <v>76.25</v>
      </c>
      <c r="M10915">
        <v>76.25</v>
      </c>
      <c r="N10915">
        <f t="shared" si="170"/>
        <v>0</v>
      </c>
    </row>
    <row r="10916" spans="1:14" x14ac:dyDescent="0.2">
      <c r="A10916" t="s">
        <v>11149</v>
      </c>
      <c r="B10916" t="s">
        <v>35855</v>
      </c>
      <c r="I10916" t="s">
        <v>3</v>
      </c>
      <c r="J10916">
        <v>73.69</v>
      </c>
      <c r="M10916">
        <v>73.69</v>
      </c>
      <c r="N10916">
        <f t="shared" si="170"/>
        <v>0</v>
      </c>
    </row>
    <row r="10917" spans="1:14" x14ac:dyDescent="0.2">
      <c r="A10917" t="s">
        <v>11150</v>
      </c>
      <c r="B10917" t="s">
        <v>35856</v>
      </c>
      <c r="E10917" s="307"/>
      <c r="I10917" t="s">
        <v>3</v>
      </c>
      <c r="J10917">
        <v>63.85</v>
      </c>
      <c r="M10917">
        <v>63.85</v>
      </c>
      <c r="N10917">
        <f t="shared" si="170"/>
        <v>0</v>
      </c>
    </row>
    <row r="10918" spans="1:14" x14ac:dyDescent="0.2">
      <c r="A10918" t="s">
        <v>11151</v>
      </c>
      <c r="B10918" t="s">
        <v>35856</v>
      </c>
      <c r="E10918" s="307"/>
      <c r="I10918" t="s">
        <v>3</v>
      </c>
      <c r="J10918">
        <v>61.57</v>
      </c>
      <c r="M10918">
        <v>61.57</v>
      </c>
      <c r="N10918">
        <f t="shared" si="170"/>
        <v>0</v>
      </c>
    </row>
    <row r="10919" spans="1:14" x14ac:dyDescent="0.2">
      <c r="A10919" t="s">
        <v>11152</v>
      </c>
      <c r="B10919" t="s">
        <v>35857</v>
      </c>
      <c r="I10919" t="s">
        <v>3</v>
      </c>
      <c r="J10919">
        <v>75.400000000000006</v>
      </c>
      <c r="M10919">
        <v>75.400000000000006</v>
      </c>
      <c r="N10919">
        <f t="shared" si="170"/>
        <v>0</v>
      </c>
    </row>
    <row r="10920" spans="1:14" x14ac:dyDescent="0.2">
      <c r="A10920" t="s">
        <v>11153</v>
      </c>
      <c r="B10920" t="s">
        <v>35857</v>
      </c>
      <c r="I10920" t="s">
        <v>3</v>
      </c>
      <c r="J10920">
        <v>72.84</v>
      </c>
      <c r="M10920">
        <v>72.84</v>
      </c>
      <c r="N10920">
        <f t="shared" si="170"/>
        <v>0</v>
      </c>
    </row>
    <row r="10921" spans="1:14" x14ac:dyDescent="0.2">
      <c r="A10921" t="s">
        <v>11154</v>
      </c>
      <c r="B10921" t="s">
        <v>35858</v>
      </c>
      <c r="I10921" t="s">
        <v>3</v>
      </c>
      <c r="J10921">
        <v>66.459999999999994</v>
      </c>
      <c r="M10921">
        <v>66.459999999999994</v>
      </c>
      <c r="N10921">
        <f t="shared" si="170"/>
        <v>0</v>
      </c>
    </row>
    <row r="10922" spans="1:14" x14ac:dyDescent="0.2">
      <c r="A10922" t="s">
        <v>11155</v>
      </c>
      <c r="B10922" t="s">
        <v>35858</v>
      </c>
      <c r="I10922" t="s">
        <v>3</v>
      </c>
      <c r="J10922">
        <v>64.180000000000007</v>
      </c>
      <c r="M10922">
        <v>64.180000000000007</v>
      </c>
      <c r="N10922">
        <f t="shared" si="170"/>
        <v>0</v>
      </c>
    </row>
    <row r="10923" spans="1:14" x14ac:dyDescent="0.2">
      <c r="A10923" t="s">
        <v>11156</v>
      </c>
      <c r="B10923" t="s">
        <v>35859</v>
      </c>
      <c r="I10923" t="s">
        <v>3</v>
      </c>
      <c r="J10923">
        <v>78.010000000000005</v>
      </c>
      <c r="M10923">
        <v>78.010000000000005</v>
      </c>
      <c r="N10923">
        <f t="shared" si="170"/>
        <v>0</v>
      </c>
    </row>
    <row r="10924" spans="1:14" x14ac:dyDescent="0.2">
      <c r="A10924" t="s">
        <v>11157</v>
      </c>
      <c r="B10924" t="s">
        <v>35859</v>
      </c>
      <c r="I10924" t="s">
        <v>3</v>
      </c>
      <c r="J10924">
        <v>75.45</v>
      </c>
      <c r="M10924">
        <v>75.45</v>
      </c>
      <c r="N10924">
        <f t="shared" si="170"/>
        <v>0</v>
      </c>
    </row>
    <row r="10925" spans="1:14" x14ac:dyDescent="0.2">
      <c r="A10925" t="s">
        <v>11158</v>
      </c>
      <c r="B10925" t="s">
        <v>35860</v>
      </c>
      <c r="I10925" t="s">
        <v>3</v>
      </c>
      <c r="J10925">
        <v>68.209999999999994</v>
      </c>
      <c r="M10925">
        <v>68.209999999999994</v>
      </c>
      <c r="N10925">
        <f t="shared" si="170"/>
        <v>0</v>
      </c>
    </row>
    <row r="10926" spans="1:14" x14ac:dyDescent="0.2">
      <c r="A10926" t="s">
        <v>11159</v>
      </c>
      <c r="B10926" t="s">
        <v>35860</v>
      </c>
      <c r="I10926" t="s">
        <v>3</v>
      </c>
      <c r="J10926">
        <v>65.930000000000007</v>
      </c>
      <c r="M10926">
        <v>65.930000000000007</v>
      </c>
      <c r="N10926">
        <f t="shared" si="170"/>
        <v>0</v>
      </c>
    </row>
    <row r="10927" spans="1:14" x14ac:dyDescent="0.2">
      <c r="A10927" t="s">
        <v>11160</v>
      </c>
      <c r="B10927" t="s">
        <v>35861</v>
      </c>
      <c r="I10927" t="s">
        <v>3</v>
      </c>
      <c r="J10927">
        <v>79.77</v>
      </c>
      <c r="M10927">
        <v>79.77</v>
      </c>
      <c r="N10927">
        <f t="shared" si="170"/>
        <v>0</v>
      </c>
    </row>
    <row r="10928" spans="1:14" x14ac:dyDescent="0.2">
      <c r="A10928" t="s">
        <v>11161</v>
      </c>
      <c r="B10928" t="s">
        <v>35861</v>
      </c>
      <c r="I10928" t="s">
        <v>3</v>
      </c>
      <c r="J10928">
        <v>77.2</v>
      </c>
      <c r="M10928">
        <v>77.2</v>
      </c>
      <c r="N10928">
        <f t="shared" si="170"/>
        <v>0</v>
      </c>
    </row>
    <row r="10929" spans="1:14" x14ac:dyDescent="0.2">
      <c r="A10929" t="s">
        <v>11162</v>
      </c>
      <c r="B10929" t="s">
        <v>35862</v>
      </c>
      <c r="I10929" t="s">
        <v>3</v>
      </c>
      <c r="J10929">
        <v>67.36</v>
      </c>
      <c r="M10929">
        <v>67.36</v>
      </c>
      <c r="N10929">
        <f t="shared" si="170"/>
        <v>0</v>
      </c>
    </row>
    <row r="10930" spans="1:14" x14ac:dyDescent="0.2">
      <c r="A10930" t="s">
        <v>11163</v>
      </c>
      <c r="B10930" t="s">
        <v>35862</v>
      </c>
      <c r="I10930" t="s">
        <v>3</v>
      </c>
      <c r="J10930">
        <v>65.08</v>
      </c>
      <c r="M10930">
        <v>65.08</v>
      </c>
      <c r="N10930">
        <f t="shared" si="170"/>
        <v>0</v>
      </c>
    </row>
    <row r="10931" spans="1:14" x14ac:dyDescent="0.2">
      <c r="A10931" t="s">
        <v>11164</v>
      </c>
      <c r="B10931" t="s">
        <v>35863</v>
      </c>
      <c r="I10931" t="s">
        <v>3</v>
      </c>
      <c r="J10931">
        <v>78.92</v>
      </c>
      <c r="M10931">
        <v>78.92</v>
      </c>
      <c r="N10931">
        <f t="shared" si="170"/>
        <v>0</v>
      </c>
    </row>
    <row r="10932" spans="1:14" x14ac:dyDescent="0.2">
      <c r="A10932" t="s">
        <v>11165</v>
      </c>
      <c r="B10932" t="s">
        <v>35863</v>
      </c>
      <c r="I10932" t="s">
        <v>3</v>
      </c>
      <c r="J10932">
        <v>76.349999999999994</v>
      </c>
      <c r="M10932">
        <v>76.349999999999994</v>
      </c>
      <c r="N10932">
        <f t="shared" si="170"/>
        <v>0</v>
      </c>
    </row>
    <row r="10933" spans="1:14" x14ac:dyDescent="0.2">
      <c r="A10933" t="s">
        <v>11166</v>
      </c>
      <c r="B10933" t="s">
        <v>35864</v>
      </c>
      <c r="I10933" t="s">
        <v>3</v>
      </c>
      <c r="J10933">
        <v>51.08</v>
      </c>
      <c r="M10933">
        <v>51.08</v>
      </c>
      <c r="N10933">
        <f t="shared" si="170"/>
        <v>0</v>
      </c>
    </row>
    <row r="10934" spans="1:14" x14ac:dyDescent="0.2">
      <c r="A10934" t="s">
        <v>11167</v>
      </c>
      <c r="B10934" t="s">
        <v>35864</v>
      </c>
      <c r="I10934" t="s">
        <v>3</v>
      </c>
      <c r="J10934">
        <v>49.55</v>
      </c>
      <c r="M10934">
        <v>49.55</v>
      </c>
      <c r="N10934">
        <f t="shared" si="170"/>
        <v>0</v>
      </c>
    </row>
    <row r="10935" spans="1:14" x14ac:dyDescent="0.2">
      <c r="A10935" t="s">
        <v>11168</v>
      </c>
      <c r="B10935" t="s">
        <v>35865</v>
      </c>
      <c r="I10935" t="s">
        <v>3</v>
      </c>
      <c r="J10935">
        <v>62.63</v>
      </c>
      <c r="M10935">
        <v>62.63</v>
      </c>
      <c r="N10935">
        <f t="shared" si="170"/>
        <v>0</v>
      </c>
    </row>
    <row r="10936" spans="1:14" x14ac:dyDescent="0.2">
      <c r="A10936" t="s">
        <v>11169</v>
      </c>
      <c r="B10936" t="s">
        <v>35865</v>
      </c>
      <c r="I10936" t="s">
        <v>3</v>
      </c>
      <c r="J10936">
        <v>60.82</v>
      </c>
      <c r="M10936">
        <v>60.82</v>
      </c>
      <c r="N10936">
        <f t="shared" si="170"/>
        <v>0</v>
      </c>
    </row>
    <row r="10937" spans="1:14" x14ac:dyDescent="0.2">
      <c r="A10937" t="s">
        <v>11170</v>
      </c>
      <c r="B10937" t="s">
        <v>35866</v>
      </c>
      <c r="I10937" t="s">
        <v>3</v>
      </c>
      <c r="J10937">
        <v>52.83</v>
      </c>
      <c r="M10937">
        <v>52.83</v>
      </c>
      <c r="N10937">
        <f t="shared" si="170"/>
        <v>0</v>
      </c>
    </row>
    <row r="10938" spans="1:14" x14ac:dyDescent="0.2">
      <c r="A10938" t="s">
        <v>11171</v>
      </c>
      <c r="B10938" t="s">
        <v>35866</v>
      </c>
      <c r="I10938" t="s">
        <v>3</v>
      </c>
      <c r="J10938">
        <v>51.31</v>
      </c>
      <c r="M10938">
        <v>51.31</v>
      </c>
      <c r="N10938">
        <f t="shared" si="170"/>
        <v>0</v>
      </c>
    </row>
    <row r="10939" spans="1:14" x14ac:dyDescent="0.2">
      <c r="A10939" t="s">
        <v>11172</v>
      </c>
      <c r="B10939" t="s">
        <v>35867</v>
      </c>
      <c r="I10939" t="s">
        <v>3</v>
      </c>
      <c r="J10939">
        <v>64.38</v>
      </c>
      <c r="M10939">
        <v>64.38</v>
      </c>
      <c r="N10939">
        <f t="shared" si="170"/>
        <v>0</v>
      </c>
    </row>
    <row r="10940" spans="1:14" x14ac:dyDescent="0.2">
      <c r="A10940" t="s">
        <v>11173</v>
      </c>
      <c r="B10940" t="s">
        <v>35867</v>
      </c>
      <c r="I10940" t="s">
        <v>3</v>
      </c>
      <c r="J10940">
        <v>62.58</v>
      </c>
      <c r="M10940">
        <v>62.58</v>
      </c>
      <c r="N10940">
        <f t="shared" si="170"/>
        <v>0</v>
      </c>
    </row>
    <row r="10941" spans="1:14" x14ac:dyDescent="0.2">
      <c r="A10941" t="s">
        <v>11174</v>
      </c>
      <c r="B10941" t="s">
        <v>35868</v>
      </c>
      <c r="I10941" t="s">
        <v>3</v>
      </c>
      <c r="J10941">
        <v>51.98</v>
      </c>
      <c r="M10941">
        <v>51.98</v>
      </c>
      <c r="N10941">
        <f t="shared" si="170"/>
        <v>0</v>
      </c>
    </row>
    <row r="10942" spans="1:14" x14ac:dyDescent="0.2">
      <c r="A10942" t="s">
        <v>11175</v>
      </c>
      <c r="B10942" t="s">
        <v>35868</v>
      </c>
      <c r="I10942" t="s">
        <v>3</v>
      </c>
      <c r="J10942">
        <v>50.46</v>
      </c>
      <c r="M10942">
        <v>50.46</v>
      </c>
      <c r="N10942">
        <f t="shared" si="170"/>
        <v>0</v>
      </c>
    </row>
    <row r="10943" spans="1:14" x14ac:dyDescent="0.2">
      <c r="A10943" t="s">
        <v>11176</v>
      </c>
      <c r="B10943" t="s">
        <v>35869</v>
      </c>
      <c r="I10943" t="s">
        <v>3</v>
      </c>
      <c r="J10943">
        <v>63.53</v>
      </c>
      <c r="M10943">
        <v>63.53</v>
      </c>
      <c r="N10943">
        <f t="shared" si="170"/>
        <v>0</v>
      </c>
    </row>
    <row r="10944" spans="1:14" x14ac:dyDescent="0.2">
      <c r="A10944" t="s">
        <v>11177</v>
      </c>
      <c r="B10944" t="s">
        <v>35869</v>
      </c>
      <c r="I10944" t="s">
        <v>3</v>
      </c>
      <c r="J10944">
        <v>61.73</v>
      </c>
      <c r="M10944">
        <v>61.73</v>
      </c>
      <c r="N10944">
        <f t="shared" si="170"/>
        <v>0</v>
      </c>
    </row>
    <row r="10945" spans="1:14" x14ac:dyDescent="0.2">
      <c r="A10945" t="s">
        <v>11178</v>
      </c>
      <c r="B10945" t="s">
        <v>35870</v>
      </c>
      <c r="I10945" t="s">
        <v>3</v>
      </c>
      <c r="J10945">
        <v>55.35</v>
      </c>
      <c r="M10945">
        <v>55.35</v>
      </c>
      <c r="N10945">
        <f t="shared" si="170"/>
        <v>0</v>
      </c>
    </row>
    <row r="10946" spans="1:14" x14ac:dyDescent="0.2">
      <c r="A10946" t="s">
        <v>11179</v>
      </c>
      <c r="B10946" t="s">
        <v>35870</v>
      </c>
      <c r="I10946" t="s">
        <v>3</v>
      </c>
      <c r="J10946">
        <v>53.83</v>
      </c>
      <c r="M10946">
        <v>53.83</v>
      </c>
      <c r="N10946">
        <f t="shared" si="170"/>
        <v>0</v>
      </c>
    </row>
    <row r="10947" spans="1:14" x14ac:dyDescent="0.2">
      <c r="A10947" t="s">
        <v>11180</v>
      </c>
      <c r="B10947" t="s">
        <v>35871</v>
      </c>
      <c r="I10947" t="s">
        <v>3</v>
      </c>
      <c r="J10947">
        <v>66.91</v>
      </c>
      <c r="M10947">
        <v>66.91</v>
      </c>
      <c r="N10947">
        <f t="shared" si="170"/>
        <v>0</v>
      </c>
    </row>
    <row r="10948" spans="1:14" x14ac:dyDescent="0.2">
      <c r="A10948" t="s">
        <v>11181</v>
      </c>
      <c r="B10948" t="s">
        <v>35871</v>
      </c>
      <c r="I10948" t="s">
        <v>3</v>
      </c>
      <c r="J10948">
        <v>65.099999999999994</v>
      </c>
      <c r="M10948">
        <v>65.099999999999994</v>
      </c>
      <c r="N10948">
        <f t="shared" ref="N10948:N11011" si="171">J10948-M10948</f>
        <v>0</v>
      </c>
    </row>
    <row r="10949" spans="1:14" x14ac:dyDescent="0.2">
      <c r="A10949" t="s">
        <v>11182</v>
      </c>
      <c r="B10949" t="s">
        <v>35872</v>
      </c>
      <c r="I10949" t="s">
        <v>3</v>
      </c>
      <c r="J10949">
        <v>57.11</v>
      </c>
      <c r="M10949">
        <v>57.11</v>
      </c>
      <c r="N10949">
        <f t="shared" si="171"/>
        <v>0</v>
      </c>
    </row>
    <row r="10950" spans="1:14" x14ac:dyDescent="0.2">
      <c r="A10950" t="s">
        <v>11183</v>
      </c>
      <c r="B10950" t="s">
        <v>35872</v>
      </c>
      <c r="I10950" t="s">
        <v>3</v>
      </c>
      <c r="J10950">
        <v>55.59</v>
      </c>
      <c r="M10950">
        <v>55.59</v>
      </c>
      <c r="N10950">
        <f t="shared" si="171"/>
        <v>0</v>
      </c>
    </row>
    <row r="10951" spans="1:14" x14ac:dyDescent="0.2">
      <c r="A10951" t="s">
        <v>11184</v>
      </c>
      <c r="B10951" t="s">
        <v>35873</v>
      </c>
      <c r="I10951" t="s">
        <v>3</v>
      </c>
      <c r="J10951">
        <v>68.66</v>
      </c>
      <c r="M10951">
        <v>68.66</v>
      </c>
      <c r="N10951">
        <f t="shared" si="171"/>
        <v>0</v>
      </c>
    </row>
    <row r="10952" spans="1:14" x14ac:dyDescent="0.2">
      <c r="A10952" t="s">
        <v>11185</v>
      </c>
      <c r="B10952" t="s">
        <v>35873</v>
      </c>
      <c r="I10952" t="s">
        <v>3</v>
      </c>
      <c r="J10952">
        <v>66.849999999999994</v>
      </c>
      <c r="M10952">
        <v>66.849999999999994</v>
      </c>
      <c r="N10952">
        <f t="shared" si="171"/>
        <v>0</v>
      </c>
    </row>
    <row r="10953" spans="1:14" x14ac:dyDescent="0.2">
      <c r="A10953" t="s">
        <v>11186</v>
      </c>
      <c r="B10953" t="s">
        <v>35874</v>
      </c>
      <c r="I10953" t="s">
        <v>3</v>
      </c>
      <c r="J10953">
        <v>56.26</v>
      </c>
      <c r="M10953">
        <v>56.26</v>
      </c>
      <c r="N10953">
        <f t="shared" si="171"/>
        <v>0</v>
      </c>
    </row>
    <row r="10954" spans="1:14" x14ac:dyDescent="0.2">
      <c r="A10954" t="s">
        <v>11187</v>
      </c>
      <c r="B10954" t="s">
        <v>35874</v>
      </c>
      <c r="I10954" t="s">
        <v>3</v>
      </c>
      <c r="J10954">
        <v>54.73</v>
      </c>
      <c r="M10954">
        <v>54.73</v>
      </c>
      <c r="N10954">
        <f t="shared" si="171"/>
        <v>0</v>
      </c>
    </row>
    <row r="10955" spans="1:14" x14ac:dyDescent="0.2">
      <c r="A10955" t="s">
        <v>11188</v>
      </c>
      <c r="B10955" t="s">
        <v>35875</v>
      </c>
      <c r="I10955" t="s">
        <v>3</v>
      </c>
      <c r="J10955">
        <v>67.81</v>
      </c>
      <c r="M10955">
        <v>67.81</v>
      </c>
      <c r="N10955">
        <f t="shared" si="171"/>
        <v>0</v>
      </c>
    </row>
    <row r="10956" spans="1:14" x14ac:dyDescent="0.2">
      <c r="A10956" t="s">
        <v>11189</v>
      </c>
      <c r="B10956" t="s">
        <v>35875</v>
      </c>
      <c r="I10956" t="s">
        <v>3</v>
      </c>
      <c r="J10956">
        <v>66</v>
      </c>
      <c r="M10956">
        <v>66</v>
      </c>
      <c r="N10956">
        <f t="shared" si="171"/>
        <v>0</v>
      </c>
    </row>
    <row r="10957" spans="1:14" x14ac:dyDescent="0.2">
      <c r="A10957" t="s">
        <v>11190</v>
      </c>
      <c r="B10957" t="s">
        <v>35876</v>
      </c>
      <c r="I10957" t="s">
        <v>3</v>
      </c>
      <c r="J10957">
        <v>58.87</v>
      </c>
      <c r="M10957">
        <v>58.87</v>
      </c>
      <c r="N10957">
        <f t="shared" si="171"/>
        <v>0</v>
      </c>
    </row>
    <row r="10958" spans="1:14" x14ac:dyDescent="0.2">
      <c r="A10958" t="s">
        <v>11191</v>
      </c>
      <c r="B10958" t="s">
        <v>35876</v>
      </c>
      <c r="I10958" t="s">
        <v>3</v>
      </c>
      <c r="J10958">
        <v>57.35</v>
      </c>
      <c r="M10958">
        <v>57.35</v>
      </c>
      <c r="N10958">
        <f t="shared" si="171"/>
        <v>0</v>
      </c>
    </row>
    <row r="10959" spans="1:14" x14ac:dyDescent="0.2">
      <c r="A10959" t="s">
        <v>11192</v>
      </c>
      <c r="B10959" t="s">
        <v>35877</v>
      </c>
      <c r="I10959" t="s">
        <v>3</v>
      </c>
      <c r="J10959">
        <v>70.42</v>
      </c>
      <c r="M10959">
        <v>70.42</v>
      </c>
      <c r="N10959">
        <f t="shared" si="171"/>
        <v>0</v>
      </c>
    </row>
    <row r="10960" spans="1:14" x14ac:dyDescent="0.2">
      <c r="A10960" t="s">
        <v>11193</v>
      </c>
      <c r="B10960" t="s">
        <v>35877</v>
      </c>
      <c r="I10960" t="s">
        <v>3</v>
      </c>
      <c r="J10960">
        <v>68.61</v>
      </c>
      <c r="M10960">
        <v>68.61</v>
      </c>
      <c r="N10960">
        <f t="shared" si="171"/>
        <v>0</v>
      </c>
    </row>
    <row r="10961" spans="1:14" x14ac:dyDescent="0.2">
      <c r="A10961" t="s">
        <v>11194</v>
      </c>
      <c r="B10961" t="s">
        <v>35878</v>
      </c>
      <c r="I10961" t="s">
        <v>3</v>
      </c>
      <c r="J10961">
        <v>60.62</v>
      </c>
      <c r="M10961">
        <v>60.62</v>
      </c>
      <c r="N10961">
        <f t="shared" si="171"/>
        <v>0</v>
      </c>
    </row>
    <row r="10962" spans="1:14" x14ac:dyDescent="0.2">
      <c r="A10962" t="s">
        <v>11195</v>
      </c>
      <c r="B10962" t="s">
        <v>35878</v>
      </c>
      <c r="I10962" t="s">
        <v>3</v>
      </c>
      <c r="J10962">
        <v>59.1</v>
      </c>
      <c r="M10962">
        <v>59.1</v>
      </c>
      <c r="N10962">
        <f t="shared" si="171"/>
        <v>0</v>
      </c>
    </row>
    <row r="10963" spans="1:14" x14ac:dyDescent="0.2">
      <c r="A10963" t="s">
        <v>11196</v>
      </c>
      <c r="B10963" t="s">
        <v>35879</v>
      </c>
      <c r="I10963" t="s">
        <v>3</v>
      </c>
      <c r="J10963">
        <v>72.17</v>
      </c>
      <c r="M10963">
        <v>72.17</v>
      </c>
      <c r="N10963">
        <f t="shared" si="171"/>
        <v>0</v>
      </c>
    </row>
    <row r="10964" spans="1:14" x14ac:dyDescent="0.2">
      <c r="A10964" t="s">
        <v>11197</v>
      </c>
      <c r="B10964" t="s">
        <v>35879</v>
      </c>
      <c r="I10964" t="s">
        <v>3</v>
      </c>
      <c r="J10964">
        <v>70.37</v>
      </c>
      <c r="M10964">
        <v>70.37</v>
      </c>
      <c r="N10964">
        <f t="shared" si="171"/>
        <v>0</v>
      </c>
    </row>
    <row r="10965" spans="1:14" x14ac:dyDescent="0.2">
      <c r="A10965" t="s">
        <v>11198</v>
      </c>
      <c r="B10965" t="s">
        <v>35880</v>
      </c>
      <c r="I10965" t="s">
        <v>3</v>
      </c>
      <c r="J10965">
        <v>59.77</v>
      </c>
      <c r="M10965">
        <v>59.77</v>
      </c>
      <c r="N10965">
        <f t="shared" si="171"/>
        <v>0</v>
      </c>
    </row>
    <row r="10966" spans="1:14" x14ac:dyDescent="0.2">
      <c r="A10966" t="s">
        <v>11199</v>
      </c>
      <c r="B10966" t="s">
        <v>35880</v>
      </c>
      <c r="I10966" t="s">
        <v>3</v>
      </c>
      <c r="J10966">
        <v>58.25</v>
      </c>
      <c r="M10966">
        <v>58.25</v>
      </c>
      <c r="N10966">
        <f t="shared" si="171"/>
        <v>0</v>
      </c>
    </row>
    <row r="10967" spans="1:14" x14ac:dyDescent="0.2">
      <c r="A10967" t="s">
        <v>11200</v>
      </c>
      <c r="B10967" t="s">
        <v>35881</v>
      </c>
      <c r="I10967" t="s">
        <v>3</v>
      </c>
      <c r="J10967">
        <v>71.319999999999993</v>
      </c>
      <c r="M10967">
        <v>71.319999999999993</v>
      </c>
      <c r="N10967">
        <f t="shared" si="171"/>
        <v>0</v>
      </c>
    </row>
    <row r="10968" spans="1:14" x14ac:dyDescent="0.2">
      <c r="A10968" t="s">
        <v>11201</v>
      </c>
      <c r="B10968" t="s">
        <v>35881</v>
      </c>
      <c r="I10968" t="s">
        <v>3</v>
      </c>
      <c r="J10968">
        <v>69.52</v>
      </c>
      <c r="M10968">
        <v>69.52</v>
      </c>
      <c r="N10968">
        <f t="shared" si="171"/>
        <v>0</v>
      </c>
    </row>
    <row r="10969" spans="1:14" x14ac:dyDescent="0.2">
      <c r="A10969" t="s">
        <v>11202</v>
      </c>
      <c r="B10969" t="s">
        <v>35882</v>
      </c>
      <c r="I10969" t="s">
        <v>3</v>
      </c>
      <c r="J10969">
        <v>68.3</v>
      </c>
      <c r="M10969">
        <v>68.3</v>
      </c>
      <c r="N10969">
        <f t="shared" si="171"/>
        <v>0</v>
      </c>
    </row>
    <row r="10970" spans="1:14" x14ac:dyDescent="0.2">
      <c r="A10970" t="s">
        <v>11203</v>
      </c>
      <c r="B10970" t="s">
        <v>35882</v>
      </c>
      <c r="I10970" t="s">
        <v>3</v>
      </c>
      <c r="J10970">
        <v>66.78</v>
      </c>
      <c r="M10970">
        <v>66.78</v>
      </c>
      <c r="N10970">
        <f t="shared" si="171"/>
        <v>0</v>
      </c>
    </row>
    <row r="10971" spans="1:14" x14ac:dyDescent="0.2">
      <c r="A10971" t="s">
        <v>11204</v>
      </c>
      <c r="B10971" t="s">
        <v>35883</v>
      </c>
      <c r="I10971" t="s">
        <v>3</v>
      </c>
      <c r="J10971">
        <v>79.849999999999994</v>
      </c>
      <c r="M10971">
        <v>79.849999999999994</v>
      </c>
      <c r="N10971">
        <f t="shared" si="171"/>
        <v>0</v>
      </c>
    </row>
    <row r="10972" spans="1:14" x14ac:dyDescent="0.2">
      <c r="A10972" t="s">
        <v>11205</v>
      </c>
      <c r="B10972" t="s">
        <v>35883</v>
      </c>
      <c r="I10972" t="s">
        <v>3</v>
      </c>
      <c r="J10972">
        <v>78.040000000000006</v>
      </c>
      <c r="M10972">
        <v>78.040000000000006</v>
      </c>
      <c r="N10972">
        <f t="shared" si="171"/>
        <v>0</v>
      </c>
    </row>
    <row r="10973" spans="1:14" x14ac:dyDescent="0.2">
      <c r="A10973" t="s">
        <v>11206</v>
      </c>
      <c r="B10973" t="s">
        <v>35884</v>
      </c>
      <c r="I10973" t="s">
        <v>3</v>
      </c>
      <c r="J10973">
        <v>71.8</v>
      </c>
      <c r="M10973">
        <v>71.8</v>
      </c>
      <c r="N10973">
        <f t="shared" si="171"/>
        <v>0</v>
      </c>
    </row>
    <row r="10974" spans="1:14" x14ac:dyDescent="0.2">
      <c r="A10974" t="s">
        <v>11207</v>
      </c>
      <c r="B10974" t="s">
        <v>35884</v>
      </c>
      <c r="I10974" t="s">
        <v>3</v>
      </c>
      <c r="J10974">
        <v>70.28</v>
      </c>
      <c r="M10974">
        <v>70.28</v>
      </c>
      <c r="N10974">
        <f t="shared" si="171"/>
        <v>0</v>
      </c>
    </row>
    <row r="10975" spans="1:14" x14ac:dyDescent="0.2">
      <c r="A10975" t="s">
        <v>11208</v>
      </c>
      <c r="B10975" t="s">
        <v>35885</v>
      </c>
      <c r="I10975" t="s">
        <v>3</v>
      </c>
      <c r="J10975">
        <v>83.36</v>
      </c>
      <c r="M10975">
        <v>83.36</v>
      </c>
      <c r="N10975">
        <f t="shared" si="171"/>
        <v>0</v>
      </c>
    </row>
    <row r="10976" spans="1:14" x14ac:dyDescent="0.2">
      <c r="A10976" t="s">
        <v>11209</v>
      </c>
      <c r="B10976" t="s">
        <v>35885</v>
      </c>
      <c r="I10976" t="s">
        <v>3</v>
      </c>
      <c r="J10976">
        <v>81.55</v>
      </c>
      <c r="M10976">
        <v>81.55</v>
      </c>
      <c r="N10976">
        <f t="shared" si="171"/>
        <v>0</v>
      </c>
    </row>
    <row r="10977" spans="1:14" x14ac:dyDescent="0.2">
      <c r="A10977" t="s">
        <v>11210</v>
      </c>
      <c r="B10977" t="s">
        <v>35886</v>
      </c>
      <c r="I10977" t="s">
        <v>3</v>
      </c>
      <c r="J10977">
        <v>70.099999999999994</v>
      </c>
      <c r="M10977">
        <v>70.099999999999994</v>
      </c>
      <c r="N10977">
        <f t="shared" si="171"/>
        <v>0</v>
      </c>
    </row>
    <row r="10978" spans="1:14" x14ac:dyDescent="0.2">
      <c r="A10978" t="s">
        <v>11211</v>
      </c>
      <c r="B10978" t="s">
        <v>35886</v>
      </c>
      <c r="I10978" t="s">
        <v>3</v>
      </c>
      <c r="J10978">
        <v>68.58</v>
      </c>
      <c r="M10978">
        <v>68.58</v>
      </c>
      <c r="N10978">
        <f t="shared" si="171"/>
        <v>0</v>
      </c>
    </row>
    <row r="10979" spans="1:14" x14ac:dyDescent="0.2">
      <c r="A10979" t="s">
        <v>11212</v>
      </c>
      <c r="B10979" t="s">
        <v>35887</v>
      </c>
      <c r="I10979" t="s">
        <v>3</v>
      </c>
      <c r="J10979">
        <v>81.66</v>
      </c>
      <c r="M10979">
        <v>81.66</v>
      </c>
      <c r="N10979">
        <f t="shared" si="171"/>
        <v>0</v>
      </c>
    </row>
    <row r="10980" spans="1:14" x14ac:dyDescent="0.2">
      <c r="A10980" t="s">
        <v>11213</v>
      </c>
      <c r="B10980" t="s">
        <v>35887</v>
      </c>
      <c r="I10980" t="s">
        <v>3</v>
      </c>
      <c r="J10980">
        <v>79.849999999999994</v>
      </c>
      <c r="M10980">
        <v>79.849999999999994</v>
      </c>
      <c r="N10980">
        <f t="shared" si="171"/>
        <v>0</v>
      </c>
    </row>
    <row r="10981" spans="1:14" x14ac:dyDescent="0.2">
      <c r="A10981" t="s">
        <v>11214</v>
      </c>
      <c r="B10981" t="s">
        <v>35888</v>
      </c>
      <c r="I10981" t="s">
        <v>3</v>
      </c>
      <c r="J10981">
        <v>72.569999999999993</v>
      </c>
      <c r="M10981">
        <v>72.569999999999993</v>
      </c>
      <c r="N10981">
        <f t="shared" si="171"/>
        <v>0</v>
      </c>
    </row>
    <row r="10982" spans="1:14" x14ac:dyDescent="0.2">
      <c r="A10982" t="s">
        <v>11215</v>
      </c>
      <c r="B10982" t="s">
        <v>35888</v>
      </c>
      <c r="I10982" t="s">
        <v>3</v>
      </c>
      <c r="J10982">
        <v>71.05</v>
      </c>
      <c r="M10982">
        <v>71.05</v>
      </c>
      <c r="N10982">
        <f t="shared" si="171"/>
        <v>0</v>
      </c>
    </row>
    <row r="10983" spans="1:14" x14ac:dyDescent="0.2">
      <c r="A10983" t="s">
        <v>11216</v>
      </c>
      <c r="B10983" t="s">
        <v>35889</v>
      </c>
      <c r="I10983" t="s">
        <v>3</v>
      </c>
      <c r="J10983">
        <v>84.13</v>
      </c>
      <c r="M10983">
        <v>84.13</v>
      </c>
      <c r="N10983">
        <f t="shared" si="171"/>
        <v>0</v>
      </c>
    </row>
    <row r="10984" spans="1:14" x14ac:dyDescent="0.2">
      <c r="A10984" t="s">
        <v>11217</v>
      </c>
      <c r="B10984" t="s">
        <v>35889</v>
      </c>
      <c r="I10984" t="s">
        <v>3</v>
      </c>
      <c r="J10984">
        <v>82.32</v>
      </c>
      <c r="M10984">
        <v>82.32</v>
      </c>
      <c r="N10984">
        <f t="shared" si="171"/>
        <v>0</v>
      </c>
    </row>
    <row r="10985" spans="1:14" x14ac:dyDescent="0.2">
      <c r="A10985" t="s">
        <v>11218</v>
      </c>
      <c r="B10985" t="s">
        <v>35890</v>
      </c>
      <c r="I10985" t="s">
        <v>3</v>
      </c>
      <c r="J10985">
        <v>76.08</v>
      </c>
      <c r="M10985">
        <v>76.08</v>
      </c>
      <c r="N10985">
        <f t="shared" si="171"/>
        <v>0</v>
      </c>
    </row>
    <row r="10986" spans="1:14" x14ac:dyDescent="0.2">
      <c r="A10986" t="s">
        <v>11219</v>
      </c>
      <c r="B10986" t="s">
        <v>35890</v>
      </c>
      <c r="I10986" t="s">
        <v>3</v>
      </c>
      <c r="J10986">
        <v>74.56</v>
      </c>
      <c r="M10986">
        <v>74.56</v>
      </c>
      <c r="N10986">
        <f t="shared" si="171"/>
        <v>0</v>
      </c>
    </row>
    <row r="10987" spans="1:14" x14ac:dyDescent="0.2">
      <c r="A10987" t="s">
        <v>11220</v>
      </c>
      <c r="B10987" t="s">
        <v>35891</v>
      </c>
      <c r="I10987" t="s">
        <v>3</v>
      </c>
      <c r="J10987">
        <v>87.63</v>
      </c>
      <c r="M10987">
        <v>87.63</v>
      </c>
      <c r="N10987">
        <f t="shared" si="171"/>
        <v>0</v>
      </c>
    </row>
    <row r="10988" spans="1:14" x14ac:dyDescent="0.2">
      <c r="A10988" t="s">
        <v>11221</v>
      </c>
      <c r="B10988" t="s">
        <v>35891</v>
      </c>
      <c r="I10988" t="s">
        <v>3</v>
      </c>
      <c r="J10988">
        <v>85.83</v>
      </c>
      <c r="M10988">
        <v>85.83</v>
      </c>
      <c r="N10988">
        <f t="shared" si="171"/>
        <v>0</v>
      </c>
    </row>
    <row r="10989" spans="1:14" x14ac:dyDescent="0.2">
      <c r="A10989" t="s">
        <v>11222</v>
      </c>
      <c r="B10989" t="s">
        <v>35892</v>
      </c>
      <c r="I10989" t="s">
        <v>3</v>
      </c>
      <c r="J10989">
        <v>74.38</v>
      </c>
      <c r="M10989">
        <v>74.38</v>
      </c>
      <c r="N10989">
        <f t="shared" si="171"/>
        <v>0</v>
      </c>
    </row>
    <row r="10990" spans="1:14" x14ac:dyDescent="0.2">
      <c r="A10990" t="s">
        <v>11223</v>
      </c>
      <c r="B10990" t="s">
        <v>35892</v>
      </c>
      <c r="I10990" t="s">
        <v>3</v>
      </c>
      <c r="J10990">
        <v>72.86</v>
      </c>
      <c r="M10990">
        <v>72.86</v>
      </c>
      <c r="N10990">
        <f t="shared" si="171"/>
        <v>0</v>
      </c>
    </row>
    <row r="10991" spans="1:14" x14ac:dyDescent="0.2">
      <c r="A10991" t="s">
        <v>11224</v>
      </c>
      <c r="B10991" t="s">
        <v>35893</v>
      </c>
      <c r="I10991" t="s">
        <v>3</v>
      </c>
      <c r="J10991">
        <v>85.93</v>
      </c>
      <c r="M10991">
        <v>85.93</v>
      </c>
      <c r="N10991">
        <f t="shared" si="171"/>
        <v>0</v>
      </c>
    </row>
    <row r="10992" spans="1:14" x14ac:dyDescent="0.2">
      <c r="A10992" t="s">
        <v>11225</v>
      </c>
      <c r="B10992" t="s">
        <v>35893</v>
      </c>
      <c r="I10992" t="s">
        <v>3</v>
      </c>
      <c r="J10992">
        <v>84.13</v>
      </c>
      <c r="M10992">
        <v>84.13</v>
      </c>
      <c r="N10992">
        <f t="shared" si="171"/>
        <v>0</v>
      </c>
    </row>
    <row r="10993" spans="1:14" x14ac:dyDescent="0.2">
      <c r="A10993" t="s">
        <v>11226</v>
      </c>
      <c r="B10993" t="s">
        <v>35894</v>
      </c>
      <c r="I10993" t="s">
        <v>3</v>
      </c>
      <c r="J10993">
        <v>76.09</v>
      </c>
      <c r="M10993">
        <v>76.09</v>
      </c>
      <c r="N10993">
        <f t="shared" si="171"/>
        <v>0</v>
      </c>
    </row>
    <row r="10994" spans="1:14" x14ac:dyDescent="0.2">
      <c r="A10994" t="s">
        <v>11227</v>
      </c>
      <c r="B10994" t="s">
        <v>35894</v>
      </c>
      <c r="I10994" t="s">
        <v>3</v>
      </c>
      <c r="J10994">
        <v>74.569999999999993</v>
      </c>
      <c r="M10994">
        <v>74.569999999999993</v>
      </c>
      <c r="N10994">
        <f t="shared" si="171"/>
        <v>0</v>
      </c>
    </row>
    <row r="10995" spans="1:14" x14ac:dyDescent="0.2">
      <c r="A10995" t="s">
        <v>11228</v>
      </c>
      <c r="B10995" t="s">
        <v>35895</v>
      </c>
      <c r="I10995" t="s">
        <v>3</v>
      </c>
      <c r="J10995">
        <v>87.64</v>
      </c>
      <c r="M10995">
        <v>87.64</v>
      </c>
      <c r="N10995">
        <f t="shared" si="171"/>
        <v>0</v>
      </c>
    </row>
    <row r="10996" spans="1:14" x14ac:dyDescent="0.2">
      <c r="A10996" t="s">
        <v>11229</v>
      </c>
      <c r="B10996" t="s">
        <v>35895</v>
      </c>
      <c r="I10996" t="s">
        <v>3</v>
      </c>
      <c r="J10996">
        <v>85.84</v>
      </c>
      <c r="M10996">
        <v>85.84</v>
      </c>
      <c r="N10996">
        <f t="shared" si="171"/>
        <v>0</v>
      </c>
    </row>
    <row r="10997" spans="1:14" x14ac:dyDescent="0.2">
      <c r="A10997" t="s">
        <v>11230</v>
      </c>
      <c r="B10997" t="s">
        <v>35896</v>
      </c>
      <c r="I10997" t="s">
        <v>3</v>
      </c>
      <c r="J10997">
        <v>79.599999999999994</v>
      </c>
      <c r="M10997">
        <v>79.599999999999994</v>
      </c>
      <c r="N10997">
        <f t="shared" si="171"/>
        <v>0</v>
      </c>
    </row>
    <row r="10998" spans="1:14" x14ac:dyDescent="0.2">
      <c r="A10998" t="s">
        <v>11231</v>
      </c>
      <c r="B10998" t="s">
        <v>35896</v>
      </c>
      <c r="I10998" t="s">
        <v>3</v>
      </c>
      <c r="J10998">
        <v>78.069999999999993</v>
      </c>
      <c r="M10998">
        <v>78.069999999999993</v>
      </c>
      <c r="N10998">
        <f t="shared" si="171"/>
        <v>0</v>
      </c>
    </row>
    <row r="10999" spans="1:14" x14ac:dyDescent="0.2">
      <c r="A10999" t="s">
        <v>11232</v>
      </c>
      <c r="B10999" t="s">
        <v>35897</v>
      </c>
      <c r="I10999" t="s">
        <v>3</v>
      </c>
      <c r="J10999">
        <v>91.15</v>
      </c>
      <c r="M10999">
        <v>91.15</v>
      </c>
      <c r="N10999">
        <f t="shared" si="171"/>
        <v>0</v>
      </c>
    </row>
    <row r="11000" spans="1:14" x14ac:dyDescent="0.2">
      <c r="A11000" t="s">
        <v>11233</v>
      </c>
      <c r="B11000" t="s">
        <v>35897</v>
      </c>
      <c r="I11000" t="s">
        <v>3</v>
      </c>
      <c r="J11000">
        <v>89.34</v>
      </c>
      <c r="M11000">
        <v>89.34</v>
      </c>
      <c r="N11000">
        <f t="shared" si="171"/>
        <v>0</v>
      </c>
    </row>
    <row r="11001" spans="1:14" x14ac:dyDescent="0.2">
      <c r="A11001" t="s">
        <v>11234</v>
      </c>
      <c r="B11001" t="s">
        <v>35898</v>
      </c>
      <c r="I11001" t="s">
        <v>3</v>
      </c>
      <c r="J11001">
        <v>77.89</v>
      </c>
      <c r="M11001">
        <v>77.89</v>
      </c>
      <c r="N11001">
        <f t="shared" si="171"/>
        <v>0</v>
      </c>
    </row>
    <row r="11002" spans="1:14" x14ac:dyDescent="0.2">
      <c r="A11002" t="s">
        <v>11235</v>
      </c>
      <c r="B11002" t="s">
        <v>35898</v>
      </c>
      <c r="I11002" t="s">
        <v>3</v>
      </c>
      <c r="J11002">
        <v>76.37</v>
      </c>
      <c r="M11002">
        <v>76.37</v>
      </c>
      <c r="N11002">
        <f t="shared" si="171"/>
        <v>0</v>
      </c>
    </row>
    <row r="11003" spans="1:14" x14ac:dyDescent="0.2">
      <c r="A11003" t="s">
        <v>11236</v>
      </c>
      <c r="B11003" t="s">
        <v>35899</v>
      </c>
      <c r="I11003" t="s">
        <v>3</v>
      </c>
      <c r="J11003">
        <v>89.45</v>
      </c>
      <c r="M11003">
        <v>89.45</v>
      </c>
      <c r="N11003">
        <f t="shared" si="171"/>
        <v>0</v>
      </c>
    </row>
    <row r="11004" spans="1:14" x14ac:dyDescent="0.2">
      <c r="A11004" t="s">
        <v>11237</v>
      </c>
      <c r="B11004" t="s">
        <v>35899</v>
      </c>
      <c r="I11004" t="s">
        <v>3</v>
      </c>
      <c r="J11004">
        <v>87.64</v>
      </c>
      <c r="M11004">
        <v>87.64</v>
      </c>
      <c r="N11004">
        <f t="shared" si="171"/>
        <v>0</v>
      </c>
    </row>
    <row r="11005" spans="1:14" x14ac:dyDescent="0.2">
      <c r="A11005" t="s">
        <v>11238</v>
      </c>
      <c r="B11005" t="s">
        <v>35900</v>
      </c>
      <c r="I11005" t="s">
        <v>3</v>
      </c>
      <c r="J11005">
        <v>52.93</v>
      </c>
      <c r="M11005">
        <v>52.93</v>
      </c>
      <c r="N11005">
        <f t="shared" si="171"/>
        <v>0</v>
      </c>
    </row>
    <row r="11006" spans="1:14" x14ac:dyDescent="0.2">
      <c r="A11006" t="s">
        <v>11239</v>
      </c>
      <c r="B11006" t="s">
        <v>35900</v>
      </c>
      <c r="I11006" t="s">
        <v>3</v>
      </c>
      <c r="J11006">
        <v>47.76</v>
      </c>
      <c r="M11006">
        <v>47.76</v>
      </c>
      <c r="N11006">
        <f t="shared" si="171"/>
        <v>0</v>
      </c>
    </row>
    <row r="11007" spans="1:14" x14ac:dyDescent="0.2">
      <c r="A11007" t="s">
        <v>11240</v>
      </c>
      <c r="B11007" t="s">
        <v>35901</v>
      </c>
      <c r="I11007" t="s">
        <v>3</v>
      </c>
      <c r="J11007">
        <v>196.65</v>
      </c>
      <c r="M11007">
        <v>196.65</v>
      </c>
      <c r="N11007">
        <f t="shared" si="171"/>
        <v>0</v>
      </c>
    </row>
    <row r="11008" spans="1:14" x14ac:dyDescent="0.2">
      <c r="A11008" t="s">
        <v>11241</v>
      </c>
      <c r="B11008" t="s">
        <v>35901</v>
      </c>
      <c r="I11008" t="s">
        <v>3</v>
      </c>
      <c r="J11008">
        <v>186.44</v>
      </c>
      <c r="M11008">
        <v>186.44</v>
      </c>
      <c r="N11008">
        <f t="shared" si="171"/>
        <v>0</v>
      </c>
    </row>
    <row r="11009" spans="1:14" x14ac:dyDescent="0.2">
      <c r="A11009" t="s">
        <v>11242</v>
      </c>
      <c r="B11009" t="s">
        <v>35902</v>
      </c>
      <c r="I11009" t="s">
        <v>3</v>
      </c>
      <c r="J11009">
        <v>1334.38</v>
      </c>
      <c r="M11009">
        <v>1334.38</v>
      </c>
      <c r="N11009">
        <f t="shared" si="171"/>
        <v>0</v>
      </c>
    </row>
    <row r="11010" spans="1:14" x14ac:dyDescent="0.2">
      <c r="A11010" t="s">
        <v>11243</v>
      </c>
      <c r="B11010" t="s">
        <v>35902</v>
      </c>
      <c r="I11010" t="s">
        <v>3</v>
      </c>
      <c r="J11010">
        <v>1324.18</v>
      </c>
      <c r="M11010">
        <v>1324.18</v>
      </c>
      <c r="N11010">
        <f t="shared" si="171"/>
        <v>0</v>
      </c>
    </row>
    <row r="11011" spans="1:14" x14ac:dyDescent="0.2">
      <c r="A11011" t="s">
        <v>11244</v>
      </c>
      <c r="B11011" t="s">
        <v>35903</v>
      </c>
      <c r="I11011" t="s">
        <v>3</v>
      </c>
      <c r="J11011">
        <v>129.75</v>
      </c>
      <c r="M11011">
        <v>129.75</v>
      </c>
      <c r="N11011">
        <f t="shared" si="171"/>
        <v>0</v>
      </c>
    </row>
    <row r="11012" spans="1:14" x14ac:dyDescent="0.2">
      <c r="A11012" t="s">
        <v>11245</v>
      </c>
      <c r="B11012" t="s">
        <v>35903</v>
      </c>
      <c r="I11012" t="s">
        <v>3</v>
      </c>
      <c r="J11012">
        <v>124.84</v>
      </c>
      <c r="M11012">
        <v>124.84</v>
      </c>
      <c r="N11012">
        <f t="shared" ref="N11012:N11075" si="172">J11012-M11012</f>
        <v>0</v>
      </c>
    </row>
    <row r="11013" spans="1:14" x14ac:dyDescent="0.2">
      <c r="A11013" t="s">
        <v>11246</v>
      </c>
      <c r="B11013" t="s">
        <v>35904</v>
      </c>
      <c r="I11013" t="s">
        <v>3</v>
      </c>
      <c r="J11013">
        <v>113.11</v>
      </c>
      <c r="M11013">
        <v>113.11</v>
      </c>
      <c r="N11013">
        <f t="shared" si="172"/>
        <v>0</v>
      </c>
    </row>
    <row r="11014" spans="1:14" x14ac:dyDescent="0.2">
      <c r="A11014" t="s">
        <v>11247</v>
      </c>
      <c r="B11014" t="s">
        <v>35904</v>
      </c>
      <c r="I11014" t="s">
        <v>3</v>
      </c>
      <c r="J11014">
        <v>103.9</v>
      </c>
      <c r="M11014">
        <v>103.9</v>
      </c>
      <c r="N11014">
        <f t="shared" si="172"/>
        <v>0</v>
      </c>
    </row>
    <row r="11015" spans="1:14" x14ac:dyDescent="0.2">
      <c r="A11015" t="s">
        <v>11248</v>
      </c>
      <c r="B11015" t="s">
        <v>35905</v>
      </c>
      <c r="I11015" t="s">
        <v>3</v>
      </c>
      <c r="J11015">
        <v>147.62</v>
      </c>
      <c r="M11015">
        <v>147.62</v>
      </c>
      <c r="N11015">
        <f t="shared" si="172"/>
        <v>0</v>
      </c>
    </row>
    <row r="11016" spans="1:14" x14ac:dyDescent="0.2">
      <c r="A11016" t="s">
        <v>11249</v>
      </c>
      <c r="B11016" t="s">
        <v>35905</v>
      </c>
      <c r="I11016" t="s">
        <v>3</v>
      </c>
      <c r="J11016">
        <v>133.81</v>
      </c>
      <c r="M11016">
        <v>133.81</v>
      </c>
      <c r="N11016">
        <f t="shared" si="172"/>
        <v>0</v>
      </c>
    </row>
    <row r="11017" spans="1:14" x14ac:dyDescent="0.2">
      <c r="A11017" t="s">
        <v>11250</v>
      </c>
      <c r="B11017" t="s">
        <v>35906</v>
      </c>
      <c r="I11017" t="s">
        <v>3</v>
      </c>
      <c r="J11017">
        <v>182.14</v>
      </c>
      <c r="M11017">
        <v>182.14</v>
      </c>
      <c r="N11017">
        <f t="shared" si="172"/>
        <v>0</v>
      </c>
    </row>
    <row r="11018" spans="1:14" x14ac:dyDescent="0.2">
      <c r="A11018" t="s">
        <v>11251</v>
      </c>
      <c r="B11018" t="s">
        <v>35906</v>
      </c>
      <c r="I11018" t="s">
        <v>3</v>
      </c>
      <c r="J11018">
        <v>163.72</v>
      </c>
      <c r="M11018">
        <v>163.72</v>
      </c>
      <c r="N11018">
        <f t="shared" si="172"/>
        <v>0</v>
      </c>
    </row>
    <row r="11019" spans="1:14" x14ac:dyDescent="0.2">
      <c r="A11019" t="s">
        <v>11252</v>
      </c>
      <c r="B11019" t="s">
        <v>35907</v>
      </c>
      <c r="I11019" t="s">
        <v>4</v>
      </c>
      <c r="J11019">
        <v>159.44</v>
      </c>
      <c r="M11019">
        <v>159.44</v>
      </c>
      <c r="N11019">
        <f t="shared" si="172"/>
        <v>0</v>
      </c>
    </row>
    <row r="11020" spans="1:14" x14ac:dyDescent="0.2">
      <c r="A11020" t="s">
        <v>11253</v>
      </c>
      <c r="B11020" t="s">
        <v>35907</v>
      </c>
      <c r="I11020" t="s">
        <v>4</v>
      </c>
      <c r="J11020">
        <v>158.47</v>
      </c>
      <c r="M11020">
        <v>158.47</v>
      </c>
      <c r="N11020">
        <f t="shared" si="172"/>
        <v>0</v>
      </c>
    </row>
    <row r="11021" spans="1:14" x14ac:dyDescent="0.2">
      <c r="A11021" t="s">
        <v>11254</v>
      </c>
      <c r="B11021" t="s">
        <v>35908</v>
      </c>
      <c r="I11021" t="s">
        <v>4</v>
      </c>
      <c r="J11021">
        <v>144.35</v>
      </c>
      <c r="M11021">
        <v>144.35</v>
      </c>
      <c r="N11021">
        <f t="shared" si="172"/>
        <v>0</v>
      </c>
    </row>
    <row r="11022" spans="1:14" x14ac:dyDescent="0.2">
      <c r="A11022" t="s">
        <v>11255</v>
      </c>
      <c r="B11022" t="s">
        <v>35908</v>
      </c>
      <c r="I11022" t="s">
        <v>4</v>
      </c>
      <c r="J11022">
        <v>143.38999999999999</v>
      </c>
      <c r="M11022">
        <v>143.38999999999999</v>
      </c>
      <c r="N11022">
        <f t="shared" si="172"/>
        <v>0</v>
      </c>
    </row>
    <row r="11023" spans="1:14" x14ac:dyDescent="0.2">
      <c r="A11023" t="s">
        <v>11256</v>
      </c>
      <c r="B11023" t="s">
        <v>35909</v>
      </c>
      <c r="I11023" t="s">
        <v>4</v>
      </c>
      <c r="J11023">
        <v>144.35</v>
      </c>
      <c r="M11023">
        <v>144.35</v>
      </c>
      <c r="N11023">
        <f t="shared" si="172"/>
        <v>0</v>
      </c>
    </row>
    <row r="11024" spans="1:14" x14ac:dyDescent="0.2">
      <c r="A11024" t="s">
        <v>11257</v>
      </c>
      <c r="B11024" t="s">
        <v>35909</v>
      </c>
      <c r="I11024" t="s">
        <v>4</v>
      </c>
      <c r="J11024">
        <v>143.38999999999999</v>
      </c>
      <c r="M11024">
        <v>143.38999999999999</v>
      </c>
      <c r="N11024">
        <f t="shared" si="172"/>
        <v>0</v>
      </c>
    </row>
    <row r="11025" spans="1:14" x14ac:dyDescent="0.2">
      <c r="A11025" t="s">
        <v>26469</v>
      </c>
      <c r="B11025" t="s">
        <v>35910</v>
      </c>
      <c r="I11025" t="s">
        <v>4</v>
      </c>
      <c r="J11025">
        <v>115.34</v>
      </c>
      <c r="M11025">
        <v>115.34</v>
      </c>
      <c r="N11025">
        <f t="shared" si="172"/>
        <v>0</v>
      </c>
    </row>
    <row r="11026" spans="1:14" x14ac:dyDescent="0.2">
      <c r="A11026" t="s">
        <v>26470</v>
      </c>
      <c r="B11026" t="s">
        <v>35910</v>
      </c>
      <c r="I11026" t="s">
        <v>4</v>
      </c>
      <c r="J11026">
        <v>114.37</v>
      </c>
      <c r="M11026">
        <v>114.37</v>
      </c>
      <c r="N11026">
        <f t="shared" si="172"/>
        <v>0</v>
      </c>
    </row>
    <row r="11027" spans="1:14" x14ac:dyDescent="0.2">
      <c r="A11027" t="s">
        <v>11258</v>
      </c>
      <c r="B11027" t="s">
        <v>35911</v>
      </c>
      <c r="I11027" t="s">
        <v>3</v>
      </c>
      <c r="J11027">
        <v>192.77</v>
      </c>
      <c r="M11027">
        <v>192.77</v>
      </c>
      <c r="N11027">
        <f t="shared" si="172"/>
        <v>0</v>
      </c>
    </row>
    <row r="11028" spans="1:14" x14ac:dyDescent="0.2">
      <c r="A11028" t="s">
        <v>11259</v>
      </c>
      <c r="B11028" t="s">
        <v>35911</v>
      </c>
      <c r="I11028" t="s">
        <v>3</v>
      </c>
      <c r="J11028">
        <v>186.77</v>
      </c>
      <c r="M11028">
        <v>186.77</v>
      </c>
      <c r="N11028">
        <f t="shared" si="172"/>
        <v>0</v>
      </c>
    </row>
    <row r="11029" spans="1:14" x14ac:dyDescent="0.2">
      <c r="A11029" t="s">
        <v>11260</v>
      </c>
      <c r="B11029" t="s">
        <v>35912</v>
      </c>
      <c r="I11029" t="s">
        <v>3</v>
      </c>
      <c r="J11029">
        <v>40.78</v>
      </c>
      <c r="M11029">
        <v>40.78</v>
      </c>
      <c r="N11029">
        <f t="shared" si="172"/>
        <v>0</v>
      </c>
    </row>
    <row r="11030" spans="1:14" x14ac:dyDescent="0.2">
      <c r="A11030" t="s">
        <v>11261</v>
      </c>
      <c r="B11030" t="s">
        <v>35912</v>
      </c>
      <c r="I11030" t="s">
        <v>3</v>
      </c>
      <c r="J11030">
        <v>36.14</v>
      </c>
      <c r="M11030">
        <v>36.14</v>
      </c>
      <c r="N11030">
        <f t="shared" si="172"/>
        <v>0</v>
      </c>
    </row>
    <row r="11031" spans="1:14" x14ac:dyDescent="0.2">
      <c r="A11031" t="s">
        <v>11262</v>
      </c>
      <c r="B11031" t="s">
        <v>35913</v>
      </c>
      <c r="I11031" t="s">
        <v>3</v>
      </c>
      <c r="J11031">
        <v>37.33</v>
      </c>
      <c r="M11031">
        <v>37.33</v>
      </c>
      <c r="N11031">
        <f t="shared" si="172"/>
        <v>0</v>
      </c>
    </row>
    <row r="11032" spans="1:14" x14ac:dyDescent="0.2">
      <c r="A11032" t="s">
        <v>11263</v>
      </c>
      <c r="B11032" t="s">
        <v>35913</v>
      </c>
      <c r="I11032" t="s">
        <v>3</v>
      </c>
      <c r="J11032">
        <v>33.15</v>
      </c>
      <c r="M11032">
        <v>33.15</v>
      </c>
      <c r="N11032">
        <f t="shared" si="172"/>
        <v>0</v>
      </c>
    </row>
    <row r="11033" spans="1:14" x14ac:dyDescent="0.2">
      <c r="A11033" t="s">
        <v>11264</v>
      </c>
      <c r="B11033" t="s">
        <v>35914</v>
      </c>
      <c r="I11033" t="s">
        <v>3</v>
      </c>
      <c r="J11033">
        <v>55.39</v>
      </c>
      <c r="M11033">
        <v>55.39</v>
      </c>
      <c r="N11033">
        <f t="shared" si="172"/>
        <v>0</v>
      </c>
    </row>
    <row r="11034" spans="1:14" x14ac:dyDescent="0.2">
      <c r="A11034" t="s">
        <v>11265</v>
      </c>
      <c r="B11034" t="s">
        <v>35914</v>
      </c>
      <c r="I11034" t="s">
        <v>3</v>
      </c>
      <c r="J11034">
        <v>49.49</v>
      </c>
      <c r="M11034">
        <v>49.49</v>
      </c>
      <c r="N11034">
        <f t="shared" si="172"/>
        <v>0</v>
      </c>
    </row>
    <row r="11035" spans="1:14" x14ac:dyDescent="0.2">
      <c r="A11035" t="s">
        <v>11266</v>
      </c>
      <c r="B11035" t="s">
        <v>35915</v>
      </c>
      <c r="I11035" t="s">
        <v>3</v>
      </c>
      <c r="J11035">
        <v>59.51</v>
      </c>
      <c r="M11035">
        <v>59.51</v>
      </c>
      <c r="N11035">
        <f t="shared" si="172"/>
        <v>0</v>
      </c>
    </row>
    <row r="11036" spans="1:14" x14ac:dyDescent="0.2">
      <c r="A11036" t="s">
        <v>11267</v>
      </c>
      <c r="B11036" t="s">
        <v>35915</v>
      </c>
      <c r="I11036" t="s">
        <v>3</v>
      </c>
      <c r="J11036">
        <v>53.15</v>
      </c>
      <c r="M11036">
        <v>53.15</v>
      </c>
      <c r="N11036">
        <f t="shared" si="172"/>
        <v>0</v>
      </c>
    </row>
    <row r="11037" spans="1:14" x14ac:dyDescent="0.2">
      <c r="A11037" t="s">
        <v>11268</v>
      </c>
      <c r="B11037" t="s">
        <v>35916</v>
      </c>
      <c r="I11037" t="s">
        <v>3</v>
      </c>
      <c r="J11037">
        <v>54.23</v>
      </c>
      <c r="M11037">
        <v>54.23</v>
      </c>
      <c r="N11037">
        <f t="shared" si="172"/>
        <v>0</v>
      </c>
    </row>
    <row r="11038" spans="1:14" x14ac:dyDescent="0.2">
      <c r="A11038" t="s">
        <v>11269</v>
      </c>
      <c r="B11038" t="s">
        <v>35916</v>
      </c>
      <c r="I11038" t="s">
        <v>3</v>
      </c>
      <c r="J11038">
        <v>47.79</v>
      </c>
      <c r="M11038">
        <v>47.79</v>
      </c>
      <c r="N11038">
        <f t="shared" si="172"/>
        <v>0</v>
      </c>
    </row>
    <row r="11039" spans="1:14" x14ac:dyDescent="0.2">
      <c r="A11039" t="s">
        <v>11270</v>
      </c>
      <c r="B11039" t="s">
        <v>35917</v>
      </c>
      <c r="I11039" t="s">
        <v>3</v>
      </c>
      <c r="J11039">
        <v>49.98</v>
      </c>
      <c r="M11039">
        <v>49.98</v>
      </c>
      <c r="N11039">
        <f t="shared" si="172"/>
        <v>0</v>
      </c>
    </row>
    <row r="11040" spans="1:14" x14ac:dyDescent="0.2">
      <c r="A11040" t="s">
        <v>11271</v>
      </c>
      <c r="B11040" t="s">
        <v>35917</v>
      </c>
      <c r="I11040" t="s">
        <v>3</v>
      </c>
      <c r="J11040">
        <v>44.12</v>
      </c>
      <c r="M11040">
        <v>44.12</v>
      </c>
      <c r="N11040">
        <f t="shared" si="172"/>
        <v>0</v>
      </c>
    </row>
    <row r="11041" spans="1:14" x14ac:dyDescent="0.2">
      <c r="A11041" t="s">
        <v>11272</v>
      </c>
      <c r="B11041" t="s">
        <v>35918</v>
      </c>
      <c r="I11041" t="s">
        <v>4</v>
      </c>
      <c r="J11041">
        <v>19.100000000000001</v>
      </c>
      <c r="M11041">
        <v>19.100000000000001</v>
      </c>
      <c r="N11041">
        <f t="shared" si="172"/>
        <v>0</v>
      </c>
    </row>
    <row r="11042" spans="1:14" x14ac:dyDescent="0.2">
      <c r="A11042" t="s">
        <v>11273</v>
      </c>
      <c r="B11042" t="s">
        <v>35918</v>
      </c>
      <c r="I11042" t="s">
        <v>4</v>
      </c>
      <c r="J11042">
        <v>16.71</v>
      </c>
      <c r="M11042">
        <v>16.71</v>
      </c>
      <c r="N11042">
        <f t="shared" si="172"/>
        <v>0</v>
      </c>
    </row>
    <row r="11043" spans="1:14" x14ac:dyDescent="0.2">
      <c r="A11043" t="s">
        <v>11274</v>
      </c>
      <c r="B11043" t="s">
        <v>35919</v>
      </c>
      <c r="I11043" t="s">
        <v>4</v>
      </c>
      <c r="J11043">
        <v>26.81</v>
      </c>
      <c r="M11043">
        <v>26.81</v>
      </c>
      <c r="N11043">
        <f t="shared" si="172"/>
        <v>0</v>
      </c>
    </row>
    <row r="11044" spans="1:14" x14ac:dyDescent="0.2">
      <c r="A11044" t="s">
        <v>11275</v>
      </c>
      <c r="B11044" t="s">
        <v>35919</v>
      </c>
      <c r="I11044" t="s">
        <v>4</v>
      </c>
      <c r="J11044">
        <v>23.94</v>
      </c>
      <c r="M11044">
        <v>23.94</v>
      </c>
      <c r="N11044">
        <f t="shared" si="172"/>
        <v>0</v>
      </c>
    </row>
    <row r="11045" spans="1:14" x14ac:dyDescent="0.2">
      <c r="A11045" t="s">
        <v>11276</v>
      </c>
      <c r="B11045" t="s">
        <v>35920</v>
      </c>
      <c r="I11045" t="s">
        <v>4</v>
      </c>
      <c r="J11045">
        <v>15.39</v>
      </c>
      <c r="M11045">
        <v>15.39</v>
      </c>
      <c r="N11045">
        <f t="shared" si="172"/>
        <v>0</v>
      </c>
    </row>
    <row r="11046" spans="1:14" x14ac:dyDescent="0.2">
      <c r="A11046" t="s">
        <v>11277</v>
      </c>
      <c r="B11046" t="s">
        <v>35920</v>
      </c>
      <c r="I11046" t="s">
        <v>4</v>
      </c>
      <c r="J11046">
        <v>13.41</v>
      </c>
      <c r="M11046">
        <v>13.41</v>
      </c>
      <c r="N11046">
        <f t="shared" si="172"/>
        <v>0</v>
      </c>
    </row>
    <row r="11047" spans="1:14" x14ac:dyDescent="0.2">
      <c r="A11047" t="s">
        <v>11278</v>
      </c>
      <c r="B11047" t="s">
        <v>35921</v>
      </c>
      <c r="I11047" t="s">
        <v>3</v>
      </c>
      <c r="J11047">
        <v>37.409999999999997</v>
      </c>
      <c r="M11047">
        <v>37.409999999999997</v>
      </c>
      <c r="N11047">
        <f t="shared" si="172"/>
        <v>0</v>
      </c>
    </row>
    <row r="11048" spans="1:14" x14ac:dyDescent="0.2">
      <c r="A11048" t="s">
        <v>11279</v>
      </c>
      <c r="B11048" t="s">
        <v>35921</v>
      </c>
      <c r="I11048" t="s">
        <v>3</v>
      </c>
      <c r="J11048">
        <v>33.340000000000003</v>
      </c>
      <c r="M11048">
        <v>33.340000000000003</v>
      </c>
      <c r="N11048">
        <f t="shared" si="172"/>
        <v>0</v>
      </c>
    </row>
    <row r="11049" spans="1:14" x14ac:dyDescent="0.2">
      <c r="A11049" t="s">
        <v>11280</v>
      </c>
      <c r="B11049" t="s">
        <v>35922</v>
      </c>
      <c r="I11049" t="s">
        <v>3</v>
      </c>
      <c r="J11049">
        <v>65.489999999999995</v>
      </c>
      <c r="M11049">
        <v>65.489999999999995</v>
      </c>
      <c r="N11049">
        <f t="shared" si="172"/>
        <v>0</v>
      </c>
    </row>
    <row r="11050" spans="1:14" x14ac:dyDescent="0.2">
      <c r="A11050" t="s">
        <v>11281</v>
      </c>
      <c r="B11050" t="s">
        <v>35922</v>
      </c>
      <c r="I11050" t="s">
        <v>3</v>
      </c>
      <c r="J11050">
        <v>58.61</v>
      </c>
      <c r="M11050">
        <v>58.61</v>
      </c>
      <c r="N11050">
        <f t="shared" si="172"/>
        <v>0</v>
      </c>
    </row>
    <row r="11051" spans="1:14" x14ac:dyDescent="0.2">
      <c r="A11051" t="s">
        <v>11282</v>
      </c>
      <c r="B11051" t="s">
        <v>35923</v>
      </c>
      <c r="I11051" t="s">
        <v>4</v>
      </c>
      <c r="J11051">
        <v>16.39</v>
      </c>
      <c r="M11051">
        <v>16.39</v>
      </c>
      <c r="N11051">
        <f t="shared" si="172"/>
        <v>0</v>
      </c>
    </row>
    <row r="11052" spans="1:14" x14ac:dyDescent="0.2">
      <c r="A11052" t="s">
        <v>11283</v>
      </c>
      <c r="B11052" t="s">
        <v>35923</v>
      </c>
      <c r="I11052" t="s">
        <v>4</v>
      </c>
      <c r="J11052">
        <v>14.29</v>
      </c>
      <c r="M11052">
        <v>14.29</v>
      </c>
      <c r="N11052">
        <f t="shared" si="172"/>
        <v>0</v>
      </c>
    </row>
    <row r="11053" spans="1:14" x14ac:dyDescent="0.2">
      <c r="A11053" t="s">
        <v>11284</v>
      </c>
      <c r="B11053" t="s">
        <v>35924</v>
      </c>
      <c r="I11053" t="s">
        <v>4</v>
      </c>
      <c r="J11053">
        <v>18.22</v>
      </c>
      <c r="M11053">
        <v>18.22</v>
      </c>
      <c r="N11053">
        <f t="shared" si="172"/>
        <v>0</v>
      </c>
    </row>
    <row r="11054" spans="1:14" x14ac:dyDescent="0.2">
      <c r="A11054" t="s">
        <v>11285</v>
      </c>
      <c r="B11054" t="s">
        <v>35924</v>
      </c>
      <c r="I11054" t="s">
        <v>4</v>
      </c>
      <c r="J11054">
        <v>15.97</v>
      </c>
      <c r="M11054">
        <v>15.97</v>
      </c>
      <c r="N11054">
        <f t="shared" si="172"/>
        <v>0</v>
      </c>
    </row>
    <row r="11055" spans="1:14" x14ac:dyDescent="0.2">
      <c r="A11055" t="s">
        <v>11286</v>
      </c>
      <c r="B11055" t="s">
        <v>35925</v>
      </c>
      <c r="I11055" t="s">
        <v>4</v>
      </c>
      <c r="J11055">
        <v>30.42</v>
      </c>
      <c r="M11055">
        <v>30.42</v>
      </c>
      <c r="N11055">
        <f t="shared" si="172"/>
        <v>0</v>
      </c>
    </row>
    <row r="11056" spans="1:14" x14ac:dyDescent="0.2">
      <c r="A11056" t="s">
        <v>11287</v>
      </c>
      <c r="B11056" t="s">
        <v>35925</v>
      </c>
      <c r="I11056" t="s">
        <v>4</v>
      </c>
      <c r="J11056">
        <v>26.82</v>
      </c>
      <c r="M11056">
        <v>26.82</v>
      </c>
      <c r="N11056">
        <f t="shared" si="172"/>
        <v>0</v>
      </c>
    </row>
    <row r="11057" spans="1:14" x14ac:dyDescent="0.2">
      <c r="A11057" t="s">
        <v>11288</v>
      </c>
      <c r="B11057" t="s">
        <v>35926</v>
      </c>
      <c r="I11057" t="s">
        <v>3</v>
      </c>
      <c r="J11057">
        <v>19.43</v>
      </c>
      <c r="M11057">
        <v>19.43</v>
      </c>
      <c r="N11057">
        <f t="shared" si="172"/>
        <v>0</v>
      </c>
    </row>
    <row r="11058" spans="1:14" x14ac:dyDescent="0.2">
      <c r="A11058" t="s">
        <v>11289</v>
      </c>
      <c r="B11058" t="s">
        <v>35926</v>
      </c>
      <c r="I11058" t="s">
        <v>3</v>
      </c>
      <c r="J11058">
        <v>17.329999999999998</v>
      </c>
      <c r="M11058">
        <v>17.329999999999998</v>
      </c>
      <c r="N11058">
        <f t="shared" si="172"/>
        <v>0</v>
      </c>
    </row>
    <row r="11059" spans="1:14" x14ac:dyDescent="0.2">
      <c r="A11059" t="s">
        <v>11290</v>
      </c>
      <c r="B11059" t="s">
        <v>35927</v>
      </c>
      <c r="I11059" t="s">
        <v>3</v>
      </c>
      <c r="J11059">
        <v>23.77</v>
      </c>
      <c r="M11059">
        <v>23.77</v>
      </c>
      <c r="N11059">
        <f t="shared" si="172"/>
        <v>0</v>
      </c>
    </row>
    <row r="11060" spans="1:14" x14ac:dyDescent="0.2">
      <c r="A11060" t="s">
        <v>11291</v>
      </c>
      <c r="B11060" t="s">
        <v>35927</v>
      </c>
      <c r="I11060" t="s">
        <v>3</v>
      </c>
      <c r="J11060">
        <v>21.34</v>
      </c>
      <c r="M11060">
        <v>21.34</v>
      </c>
      <c r="N11060">
        <f t="shared" si="172"/>
        <v>0</v>
      </c>
    </row>
    <row r="11061" spans="1:14" x14ac:dyDescent="0.2">
      <c r="A11061" t="s">
        <v>11292</v>
      </c>
      <c r="B11061" t="s">
        <v>35928</v>
      </c>
      <c r="I11061" t="s">
        <v>3</v>
      </c>
      <c r="J11061">
        <v>28.11</v>
      </c>
      <c r="M11061">
        <v>28.11</v>
      </c>
      <c r="N11061">
        <f t="shared" si="172"/>
        <v>0</v>
      </c>
    </row>
    <row r="11062" spans="1:14" x14ac:dyDescent="0.2">
      <c r="A11062" t="s">
        <v>11293</v>
      </c>
      <c r="B11062" t="s">
        <v>35928</v>
      </c>
      <c r="I11062" t="s">
        <v>3</v>
      </c>
      <c r="J11062">
        <v>25.35</v>
      </c>
      <c r="M11062">
        <v>25.35</v>
      </c>
      <c r="N11062">
        <f t="shared" si="172"/>
        <v>0</v>
      </c>
    </row>
    <row r="11063" spans="1:14" x14ac:dyDescent="0.2">
      <c r="A11063" t="s">
        <v>11294</v>
      </c>
      <c r="B11063" t="s">
        <v>35929</v>
      </c>
      <c r="I11063" t="s">
        <v>3</v>
      </c>
      <c r="J11063">
        <v>32.450000000000003</v>
      </c>
      <c r="M11063">
        <v>32.450000000000003</v>
      </c>
      <c r="N11063">
        <f t="shared" si="172"/>
        <v>0</v>
      </c>
    </row>
    <row r="11064" spans="1:14" x14ac:dyDescent="0.2">
      <c r="A11064" t="s">
        <v>11295</v>
      </c>
      <c r="B11064" t="s">
        <v>35929</v>
      </c>
      <c r="I11064" t="s">
        <v>3</v>
      </c>
      <c r="J11064">
        <v>29.36</v>
      </c>
      <c r="M11064">
        <v>29.36</v>
      </c>
      <c r="N11064">
        <f t="shared" si="172"/>
        <v>0</v>
      </c>
    </row>
    <row r="11065" spans="1:14" x14ac:dyDescent="0.2">
      <c r="A11065" t="s">
        <v>11296</v>
      </c>
      <c r="B11065" t="s">
        <v>35930</v>
      </c>
      <c r="I11065" t="s">
        <v>3</v>
      </c>
      <c r="J11065">
        <v>36.79</v>
      </c>
      <c r="M11065">
        <v>36.79</v>
      </c>
      <c r="N11065">
        <f t="shared" si="172"/>
        <v>0</v>
      </c>
    </row>
    <row r="11066" spans="1:14" x14ac:dyDescent="0.2">
      <c r="A11066" t="s">
        <v>11297</v>
      </c>
      <c r="B11066" t="s">
        <v>35930</v>
      </c>
      <c r="I11066" t="s">
        <v>3</v>
      </c>
      <c r="J11066">
        <v>33.369999999999997</v>
      </c>
      <c r="M11066">
        <v>33.369999999999997</v>
      </c>
      <c r="N11066">
        <f t="shared" si="172"/>
        <v>0</v>
      </c>
    </row>
    <row r="11067" spans="1:14" x14ac:dyDescent="0.2">
      <c r="A11067" t="s">
        <v>11298</v>
      </c>
      <c r="B11067" t="s">
        <v>35931</v>
      </c>
      <c r="E11067" s="307"/>
      <c r="I11067" t="s">
        <v>3</v>
      </c>
      <c r="J11067">
        <v>41.13</v>
      </c>
      <c r="M11067">
        <v>41.13</v>
      </c>
      <c r="N11067">
        <f t="shared" si="172"/>
        <v>0</v>
      </c>
    </row>
    <row r="11068" spans="1:14" x14ac:dyDescent="0.2">
      <c r="A11068" t="s">
        <v>11299</v>
      </c>
      <c r="B11068" t="s">
        <v>35931</v>
      </c>
      <c r="E11068" s="307"/>
      <c r="I11068" t="s">
        <v>3</v>
      </c>
      <c r="J11068">
        <v>37.380000000000003</v>
      </c>
      <c r="M11068">
        <v>37.380000000000003</v>
      </c>
      <c r="N11068">
        <f t="shared" si="172"/>
        <v>0</v>
      </c>
    </row>
    <row r="11069" spans="1:14" x14ac:dyDescent="0.2">
      <c r="A11069" t="s">
        <v>11300</v>
      </c>
      <c r="B11069" t="s">
        <v>35932</v>
      </c>
      <c r="I11069" t="s">
        <v>3</v>
      </c>
      <c r="J11069">
        <v>45.47</v>
      </c>
      <c r="M11069">
        <v>45.47</v>
      </c>
      <c r="N11069">
        <f t="shared" si="172"/>
        <v>0</v>
      </c>
    </row>
    <row r="11070" spans="1:14" x14ac:dyDescent="0.2">
      <c r="A11070" t="s">
        <v>11301</v>
      </c>
      <c r="B11070" t="s">
        <v>35932</v>
      </c>
      <c r="I11070" t="s">
        <v>3</v>
      </c>
      <c r="J11070">
        <v>41.39</v>
      </c>
      <c r="M11070">
        <v>41.39</v>
      </c>
      <c r="N11070">
        <f t="shared" si="172"/>
        <v>0</v>
      </c>
    </row>
    <row r="11071" spans="1:14" x14ac:dyDescent="0.2">
      <c r="A11071" t="s">
        <v>11302</v>
      </c>
      <c r="B11071" t="s">
        <v>35933</v>
      </c>
      <c r="I11071" t="s">
        <v>3</v>
      </c>
      <c r="J11071">
        <v>54.15</v>
      </c>
      <c r="M11071">
        <v>54.15</v>
      </c>
      <c r="N11071">
        <f t="shared" si="172"/>
        <v>0</v>
      </c>
    </row>
    <row r="11072" spans="1:14" x14ac:dyDescent="0.2">
      <c r="A11072" t="s">
        <v>11303</v>
      </c>
      <c r="B11072" t="s">
        <v>35933</v>
      </c>
      <c r="I11072" t="s">
        <v>3</v>
      </c>
      <c r="J11072">
        <v>49.4</v>
      </c>
      <c r="M11072">
        <v>49.4</v>
      </c>
      <c r="N11072">
        <f t="shared" si="172"/>
        <v>0</v>
      </c>
    </row>
    <row r="11073" spans="1:14" x14ac:dyDescent="0.2">
      <c r="A11073" t="s">
        <v>11304</v>
      </c>
      <c r="B11073" t="s">
        <v>35934</v>
      </c>
      <c r="I11073" t="s">
        <v>3</v>
      </c>
      <c r="J11073">
        <v>62.83</v>
      </c>
      <c r="M11073">
        <v>62.83</v>
      </c>
      <c r="N11073">
        <f t="shared" si="172"/>
        <v>0</v>
      </c>
    </row>
    <row r="11074" spans="1:14" x14ac:dyDescent="0.2">
      <c r="A11074" t="s">
        <v>11305</v>
      </c>
      <c r="B11074" t="s">
        <v>35934</v>
      </c>
      <c r="I11074" t="s">
        <v>3</v>
      </c>
      <c r="J11074">
        <v>57.42</v>
      </c>
      <c r="M11074">
        <v>57.42</v>
      </c>
      <c r="N11074">
        <f t="shared" si="172"/>
        <v>0</v>
      </c>
    </row>
    <row r="11075" spans="1:14" x14ac:dyDescent="0.2">
      <c r="A11075" t="s">
        <v>11306</v>
      </c>
      <c r="B11075" t="s">
        <v>35935</v>
      </c>
      <c r="I11075" t="s">
        <v>3</v>
      </c>
      <c r="J11075">
        <v>67.17</v>
      </c>
      <c r="M11075">
        <v>67.17</v>
      </c>
      <c r="N11075">
        <f t="shared" si="172"/>
        <v>0</v>
      </c>
    </row>
    <row r="11076" spans="1:14" x14ac:dyDescent="0.2">
      <c r="A11076" t="s">
        <v>11307</v>
      </c>
      <c r="B11076" t="s">
        <v>35935</v>
      </c>
      <c r="I11076" t="s">
        <v>3</v>
      </c>
      <c r="J11076">
        <v>61.43</v>
      </c>
      <c r="M11076">
        <v>61.43</v>
      </c>
      <c r="N11076">
        <f t="shared" ref="N11076:N11139" si="173">J11076-M11076</f>
        <v>0</v>
      </c>
    </row>
    <row r="11077" spans="1:14" x14ac:dyDescent="0.2">
      <c r="A11077" t="s">
        <v>11308</v>
      </c>
      <c r="B11077" t="s">
        <v>35936</v>
      </c>
      <c r="I11077" t="s">
        <v>3</v>
      </c>
      <c r="J11077">
        <v>80.19</v>
      </c>
      <c r="M11077">
        <v>80.19</v>
      </c>
      <c r="N11077">
        <f t="shared" si="173"/>
        <v>0</v>
      </c>
    </row>
    <row r="11078" spans="1:14" x14ac:dyDescent="0.2">
      <c r="A11078" t="s">
        <v>11309</v>
      </c>
      <c r="B11078" t="s">
        <v>35936</v>
      </c>
      <c r="I11078" t="s">
        <v>3</v>
      </c>
      <c r="J11078">
        <v>73.45</v>
      </c>
      <c r="M11078">
        <v>73.45</v>
      </c>
      <c r="N11078">
        <f t="shared" si="173"/>
        <v>0</v>
      </c>
    </row>
    <row r="11079" spans="1:14" x14ac:dyDescent="0.2">
      <c r="A11079" t="s">
        <v>11310</v>
      </c>
      <c r="B11079" t="s">
        <v>35937</v>
      </c>
      <c r="I11079" t="s">
        <v>3</v>
      </c>
      <c r="J11079">
        <v>56.76</v>
      </c>
      <c r="M11079">
        <v>56.76</v>
      </c>
      <c r="N11079">
        <f t="shared" si="173"/>
        <v>0</v>
      </c>
    </row>
    <row r="11080" spans="1:14" x14ac:dyDescent="0.2">
      <c r="A11080" t="s">
        <v>11311</v>
      </c>
      <c r="B11080" t="s">
        <v>35937</v>
      </c>
      <c r="I11080" t="s">
        <v>3</v>
      </c>
      <c r="J11080">
        <v>50.36</v>
      </c>
      <c r="M11080">
        <v>50.36</v>
      </c>
      <c r="N11080">
        <f t="shared" si="173"/>
        <v>0</v>
      </c>
    </row>
    <row r="11081" spans="1:14" x14ac:dyDescent="0.2">
      <c r="A11081" t="s">
        <v>11312</v>
      </c>
      <c r="B11081" t="s">
        <v>35938</v>
      </c>
      <c r="I11081" t="s">
        <v>3</v>
      </c>
      <c r="J11081">
        <v>98.81</v>
      </c>
      <c r="M11081">
        <v>98.81</v>
      </c>
      <c r="N11081">
        <f t="shared" si="173"/>
        <v>0</v>
      </c>
    </row>
    <row r="11082" spans="1:14" x14ac:dyDescent="0.2">
      <c r="A11082" t="s">
        <v>11313</v>
      </c>
      <c r="B11082" t="s">
        <v>35938</v>
      </c>
      <c r="I11082" t="s">
        <v>3</v>
      </c>
      <c r="J11082">
        <v>91.73</v>
      </c>
      <c r="M11082">
        <v>91.73</v>
      </c>
      <c r="N11082">
        <f t="shared" si="173"/>
        <v>0</v>
      </c>
    </row>
    <row r="11083" spans="1:14" x14ac:dyDescent="0.2">
      <c r="A11083" t="s">
        <v>11314</v>
      </c>
      <c r="B11083" t="s">
        <v>35939</v>
      </c>
      <c r="I11083" t="s">
        <v>3</v>
      </c>
      <c r="J11083">
        <v>111.08</v>
      </c>
      <c r="M11083">
        <v>111.08</v>
      </c>
      <c r="N11083">
        <f t="shared" si="173"/>
        <v>0</v>
      </c>
    </row>
    <row r="11084" spans="1:14" x14ac:dyDescent="0.2">
      <c r="A11084" t="s">
        <v>11315</v>
      </c>
      <c r="B11084" t="s">
        <v>35939</v>
      </c>
      <c r="I11084" t="s">
        <v>3</v>
      </c>
      <c r="J11084">
        <v>103.17</v>
      </c>
      <c r="M11084">
        <v>103.17</v>
      </c>
      <c r="N11084">
        <f t="shared" si="173"/>
        <v>0</v>
      </c>
    </row>
    <row r="11085" spans="1:14" x14ac:dyDescent="0.2">
      <c r="A11085" t="s">
        <v>11316</v>
      </c>
      <c r="B11085" t="s">
        <v>35940</v>
      </c>
      <c r="I11085" t="s">
        <v>3</v>
      </c>
      <c r="J11085">
        <v>12.27</v>
      </c>
      <c r="M11085">
        <v>12.27</v>
      </c>
      <c r="N11085">
        <f t="shared" si="173"/>
        <v>0</v>
      </c>
    </row>
    <row r="11086" spans="1:14" x14ac:dyDescent="0.2">
      <c r="A11086" t="s">
        <v>11317</v>
      </c>
      <c r="B11086" t="s">
        <v>35940</v>
      </c>
      <c r="I11086" t="s">
        <v>3</v>
      </c>
      <c r="J11086">
        <v>11</v>
      </c>
      <c r="M11086">
        <v>11</v>
      </c>
      <c r="N11086">
        <f t="shared" si="173"/>
        <v>0</v>
      </c>
    </row>
    <row r="11087" spans="1:14" x14ac:dyDescent="0.2">
      <c r="A11087" t="s">
        <v>11318</v>
      </c>
      <c r="B11087" t="s">
        <v>35941</v>
      </c>
      <c r="I11087" t="s">
        <v>3</v>
      </c>
      <c r="J11087">
        <v>72.37</v>
      </c>
      <c r="M11087">
        <v>72.37</v>
      </c>
      <c r="N11087">
        <f t="shared" si="173"/>
        <v>0</v>
      </c>
    </row>
    <row r="11088" spans="1:14" x14ac:dyDescent="0.2">
      <c r="A11088" t="s">
        <v>11319</v>
      </c>
      <c r="B11088" t="s">
        <v>35941</v>
      </c>
      <c r="I11088" t="s">
        <v>3</v>
      </c>
      <c r="J11088">
        <v>64.790000000000006</v>
      </c>
      <c r="M11088">
        <v>64.790000000000006</v>
      </c>
      <c r="N11088">
        <f t="shared" si="173"/>
        <v>0</v>
      </c>
    </row>
    <row r="11089" spans="1:14" x14ac:dyDescent="0.2">
      <c r="A11089" t="s">
        <v>11320</v>
      </c>
      <c r="B11089" t="s">
        <v>35942</v>
      </c>
      <c r="I11089" t="s">
        <v>3</v>
      </c>
      <c r="J11089">
        <v>69.81</v>
      </c>
      <c r="M11089">
        <v>69.81</v>
      </c>
      <c r="N11089">
        <f t="shared" si="173"/>
        <v>0</v>
      </c>
    </row>
    <row r="11090" spans="1:14" x14ac:dyDescent="0.2">
      <c r="A11090" t="s">
        <v>11321</v>
      </c>
      <c r="B11090" t="s">
        <v>35942</v>
      </c>
      <c r="I11090" t="s">
        <v>3</v>
      </c>
      <c r="J11090">
        <v>62.76</v>
      </c>
      <c r="M11090">
        <v>62.76</v>
      </c>
      <c r="N11090">
        <f t="shared" si="173"/>
        <v>0</v>
      </c>
    </row>
    <row r="11091" spans="1:14" x14ac:dyDescent="0.2">
      <c r="A11091" t="s">
        <v>11322</v>
      </c>
      <c r="B11091" t="s">
        <v>35943</v>
      </c>
      <c r="I11091" t="s">
        <v>3</v>
      </c>
      <c r="J11091">
        <v>61.69</v>
      </c>
      <c r="M11091">
        <v>61.69</v>
      </c>
      <c r="N11091">
        <f t="shared" si="173"/>
        <v>0</v>
      </c>
    </row>
    <row r="11092" spans="1:14" x14ac:dyDescent="0.2">
      <c r="A11092" t="s">
        <v>11323</v>
      </c>
      <c r="B11092" t="s">
        <v>35943</v>
      </c>
      <c r="I11092" t="s">
        <v>3</v>
      </c>
      <c r="J11092">
        <v>55.09</v>
      </c>
      <c r="M11092">
        <v>55.09</v>
      </c>
      <c r="N11092">
        <f t="shared" si="173"/>
        <v>0</v>
      </c>
    </row>
    <row r="11093" spans="1:14" x14ac:dyDescent="0.2">
      <c r="A11093" t="s">
        <v>11324</v>
      </c>
      <c r="B11093" t="s">
        <v>35944</v>
      </c>
      <c r="I11093" t="s">
        <v>3</v>
      </c>
      <c r="J11093">
        <v>41.13</v>
      </c>
      <c r="M11093">
        <v>41.13</v>
      </c>
      <c r="N11093">
        <f t="shared" si="173"/>
        <v>0</v>
      </c>
    </row>
    <row r="11094" spans="1:14" x14ac:dyDescent="0.2">
      <c r="A11094" t="s">
        <v>11325</v>
      </c>
      <c r="B11094" t="s">
        <v>35944</v>
      </c>
      <c r="I11094" t="s">
        <v>3</v>
      </c>
      <c r="J11094">
        <v>37.14</v>
      </c>
      <c r="M11094">
        <v>37.14</v>
      </c>
      <c r="N11094">
        <f t="shared" si="173"/>
        <v>0</v>
      </c>
    </row>
    <row r="11095" spans="1:14" x14ac:dyDescent="0.2">
      <c r="A11095" t="s">
        <v>11326</v>
      </c>
      <c r="B11095" t="s">
        <v>35945</v>
      </c>
      <c r="I11095" t="s">
        <v>3</v>
      </c>
      <c r="J11095">
        <v>111.27</v>
      </c>
      <c r="M11095">
        <v>111.27</v>
      </c>
      <c r="N11095">
        <f t="shared" si="173"/>
        <v>0</v>
      </c>
    </row>
    <row r="11096" spans="1:14" x14ac:dyDescent="0.2">
      <c r="A11096" t="s">
        <v>11327</v>
      </c>
      <c r="B11096" t="s">
        <v>35945</v>
      </c>
      <c r="I11096" t="s">
        <v>3</v>
      </c>
      <c r="J11096">
        <v>99.4</v>
      </c>
      <c r="M11096">
        <v>99.4</v>
      </c>
      <c r="N11096">
        <f t="shared" si="173"/>
        <v>0</v>
      </c>
    </row>
    <row r="11097" spans="1:14" x14ac:dyDescent="0.2">
      <c r="A11097" t="s">
        <v>11328</v>
      </c>
      <c r="B11097" t="s">
        <v>35946</v>
      </c>
      <c r="I11097" t="s">
        <v>3</v>
      </c>
      <c r="J11097">
        <v>109.35</v>
      </c>
      <c r="M11097">
        <v>109.35</v>
      </c>
      <c r="N11097">
        <f t="shared" si="173"/>
        <v>0</v>
      </c>
    </row>
    <row r="11098" spans="1:14" x14ac:dyDescent="0.2">
      <c r="A11098" t="s">
        <v>11329</v>
      </c>
      <c r="B11098" t="s">
        <v>35946</v>
      </c>
      <c r="I11098" t="s">
        <v>3</v>
      </c>
      <c r="J11098">
        <v>97.39</v>
      </c>
      <c r="M11098">
        <v>97.39</v>
      </c>
      <c r="N11098">
        <f t="shared" si="173"/>
        <v>0</v>
      </c>
    </row>
    <row r="11099" spans="1:14" x14ac:dyDescent="0.2">
      <c r="A11099" t="s">
        <v>11330</v>
      </c>
      <c r="B11099" t="s">
        <v>35947</v>
      </c>
      <c r="I11099" t="s">
        <v>3</v>
      </c>
      <c r="J11099">
        <v>111.27</v>
      </c>
      <c r="M11099">
        <v>111.27</v>
      </c>
      <c r="N11099">
        <f t="shared" si="173"/>
        <v>0</v>
      </c>
    </row>
    <row r="11100" spans="1:14" x14ac:dyDescent="0.2">
      <c r="A11100" t="s">
        <v>11331</v>
      </c>
      <c r="B11100" t="s">
        <v>35947</v>
      </c>
      <c r="I11100" t="s">
        <v>3</v>
      </c>
      <c r="J11100">
        <v>99.4</v>
      </c>
      <c r="M11100">
        <v>99.4</v>
      </c>
      <c r="N11100">
        <f t="shared" si="173"/>
        <v>0</v>
      </c>
    </row>
    <row r="11101" spans="1:14" x14ac:dyDescent="0.2">
      <c r="A11101" t="s">
        <v>11332</v>
      </c>
      <c r="B11101" t="s">
        <v>35948</v>
      </c>
      <c r="I11101" t="s">
        <v>3</v>
      </c>
      <c r="J11101">
        <v>109.35</v>
      </c>
      <c r="M11101">
        <v>109.35</v>
      </c>
      <c r="N11101">
        <f t="shared" si="173"/>
        <v>0</v>
      </c>
    </row>
    <row r="11102" spans="1:14" x14ac:dyDescent="0.2">
      <c r="A11102" t="s">
        <v>11333</v>
      </c>
      <c r="B11102" t="s">
        <v>35948</v>
      </c>
      <c r="I11102" t="s">
        <v>3</v>
      </c>
      <c r="J11102">
        <v>97.39</v>
      </c>
      <c r="M11102">
        <v>97.39</v>
      </c>
      <c r="N11102">
        <f t="shared" si="173"/>
        <v>0</v>
      </c>
    </row>
    <row r="11103" spans="1:14" x14ac:dyDescent="0.2">
      <c r="A11103" t="s">
        <v>11334</v>
      </c>
      <c r="B11103" t="s">
        <v>35949</v>
      </c>
      <c r="I11103" t="s">
        <v>3</v>
      </c>
      <c r="J11103">
        <v>56.38</v>
      </c>
      <c r="M11103">
        <v>56.38</v>
      </c>
      <c r="N11103">
        <f t="shared" si="173"/>
        <v>0</v>
      </c>
    </row>
    <row r="11104" spans="1:14" x14ac:dyDescent="0.2">
      <c r="A11104" t="s">
        <v>11335</v>
      </c>
      <c r="B11104" t="s">
        <v>35949</v>
      </c>
      <c r="I11104" t="s">
        <v>3</v>
      </c>
      <c r="J11104">
        <v>49.38</v>
      </c>
      <c r="M11104">
        <v>49.38</v>
      </c>
      <c r="N11104">
        <f t="shared" si="173"/>
        <v>0</v>
      </c>
    </row>
    <row r="11105" spans="1:14" x14ac:dyDescent="0.2">
      <c r="A11105" t="s">
        <v>11336</v>
      </c>
      <c r="B11105" t="s">
        <v>35950</v>
      </c>
      <c r="I11105" t="s">
        <v>4</v>
      </c>
      <c r="J11105">
        <v>28.54</v>
      </c>
      <c r="M11105">
        <v>28.54</v>
      </c>
      <c r="N11105">
        <f t="shared" si="173"/>
        <v>0</v>
      </c>
    </row>
    <row r="11106" spans="1:14" x14ac:dyDescent="0.2">
      <c r="A11106" t="s">
        <v>11337</v>
      </c>
      <c r="B11106" t="s">
        <v>35950</v>
      </c>
      <c r="I11106" t="s">
        <v>4</v>
      </c>
      <c r="J11106">
        <v>25.03</v>
      </c>
      <c r="M11106">
        <v>25.03</v>
      </c>
      <c r="N11106">
        <f t="shared" si="173"/>
        <v>0</v>
      </c>
    </row>
    <row r="11107" spans="1:14" x14ac:dyDescent="0.2">
      <c r="A11107" t="s">
        <v>11338</v>
      </c>
      <c r="B11107" t="s">
        <v>35951</v>
      </c>
      <c r="I11107" t="s">
        <v>4</v>
      </c>
      <c r="J11107">
        <v>70.03</v>
      </c>
      <c r="M11107">
        <v>70.03</v>
      </c>
      <c r="N11107">
        <f t="shared" si="173"/>
        <v>0</v>
      </c>
    </row>
    <row r="11108" spans="1:14" x14ac:dyDescent="0.2">
      <c r="A11108" t="s">
        <v>11339</v>
      </c>
      <c r="B11108" t="s">
        <v>35951</v>
      </c>
      <c r="I11108" t="s">
        <v>4</v>
      </c>
      <c r="J11108">
        <v>61.24</v>
      </c>
      <c r="M11108">
        <v>61.24</v>
      </c>
      <c r="N11108">
        <f t="shared" si="173"/>
        <v>0</v>
      </c>
    </row>
    <row r="11109" spans="1:14" x14ac:dyDescent="0.2">
      <c r="A11109" t="s">
        <v>11340</v>
      </c>
      <c r="B11109" t="s">
        <v>35952</v>
      </c>
      <c r="I11109" t="s">
        <v>4</v>
      </c>
      <c r="J11109">
        <v>21.51</v>
      </c>
      <c r="M11109">
        <v>21.51</v>
      </c>
      <c r="N11109">
        <f t="shared" si="173"/>
        <v>0</v>
      </c>
    </row>
    <row r="11110" spans="1:14" x14ac:dyDescent="0.2">
      <c r="A11110" t="s">
        <v>11341</v>
      </c>
      <c r="B11110" t="s">
        <v>35952</v>
      </c>
      <c r="I11110" t="s">
        <v>4</v>
      </c>
      <c r="J11110">
        <v>19.04</v>
      </c>
      <c r="M11110">
        <v>19.04</v>
      </c>
      <c r="N11110">
        <f t="shared" si="173"/>
        <v>0</v>
      </c>
    </row>
    <row r="11111" spans="1:14" x14ac:dyDescent="0.2">
      <c r="A11111" t="s">
        <v>11342</v>
      </c>
      <c r="B11111" t="s">
        <v>35953</v>
      </c>
      <c r="I11111" t="s">
        <v>4</v>
      </c>
      <c r="J11111">
        <v>25.55</v>
      </c>
      <c r="M11111">
        <v>25.55</v>
      </c>
      <c r="N11111">
        <f t="shared" si="173"/>
        <v>0</v>
      </c>
    </row>
    <row r="11112" spans="1:14" x14ac:dyDescent="0.2">
      <c r="A11112" t="s">
        <v>11343</v>
      </c>
      <c r="B11112" t="s">
        <v>35953</v>
      </c>
      <c r="I11112" t="s">
        <v>4</v>
      </c>
      <c r="J11112">
        <v>22.61</v>
      </c>
      <c r="M11112">
        <v>22.61</v>
      </c>
      <c r="N11112">
        <f t="shared" si="173"/>
        <v>0</v>
      </c>
    </row>
    <row r="11113" spans="1:14" x14ac:dyDescent="0.2">
      <c r="A11113" t="s">
        <v>11344</v>
      </c>
      <c r="B11113" t="s">
        <v>35954</v>
      </c>
      <c r="I11113" t="s">
        <v>4</v>
      </c>
      <c r="J11113">
        <v>34.47</v>
      </c>
      <c r="M11113">
        <v>34.47</v>
      </c>
      <c r="N11113">
        <f t="shared" si="173"/>
        <v>0</v>
      </c>
    </row>
    <row r="11114" spans="1:14" x14ac:dyDescent="0.2">
      <c r="A11114" t="s">
        <v>11345</v>
      </c>
      <c r="B11114" t="s">
        <v>35954</v>
      </c>
      <c r="I11114" t="s">
        <v>4</v>
      </c>
      <c r="J11114">
        <v>30.67</v>
      </c>
      <c r="M11114">
        <v>30.67</v>
      </c>
      <c r="N11114">
        <f t="shared" si="173"/>
        <v>0</v>
      </c>
    </row>
    <row r="11115" spans="1:14" x14ac:dyDescent="0.2">
      <c r="A11115" t="s">
        <v>11346</v>
      </c>
      <c r="B11115" t="s">
        <v>35955</v>
      </c>
      <c r="I11115" t="s">
        <v>4</v>
      </c>
      <c r="J11115">
        <v>59.11</v>
      </c>
      <c r="M11115">
        <v>59.11</v>
      </c>
      <c r="N11115">
        <f t="shared" si="173"/>
        <v>0</v>
      </c>
    </row>
    <row r="11116" spans="1:14" x14ac:dyDescent="0.2">
      <c r="A11116" t="s">
        <v>11347</v>
      </c>
      <c r="B11116" t="s">
        <v>35955</v>
      </c>
      <c r="I11116" t="s">
        <v>4</v>
      </c>
      <c r="J11116">
        <v>52.09</v>
      </c>
      <c r="M11116">
        <v>52.09</v>
      </c>
      <c r="N11116">
        <f t="shared" si="173"/>
        <v>0</v>
      </c>
    </row>
    <row r="11117" spans="1:14" x14ac:dyDescent="0.2">
      <c r="A11117" t="s">
        <v>11348</v>
      </c>
      <c r="B11117" t="s">
        <v>35956</v>
      </c>
      <c r="I11117" t="s">
        <v>4</v>
      </c>
      <c r="J11117">
        <v>29.76</v>
      </c>
      <c r="M11117">
        <v>29.76</v>
      </c>
      <c r="N11117">
        <f t="shared" si="173"/>
        <v>0</v>
      </c>
    </row>
    <row r="11118" spans="1:14" x14ac:dyDescent="0.2">
      <c r="A11118" t="s">
        <v>11349</v>
      </c>
      <c r="B11118" t="s">
        <v>35956</v>
      </c>
      <c r="I11118" t="s">
        <v>4</v>
      </c>
      <c r="J11118">
        <v>26.76</v>
      </c>
      <c r="M11118">
        <v>26.76</v>
      </c>
      <c r="N11118">
        <f t="shared" si="173"/>
        <v>0</v>
      </c>
    </row>
    <row r="11119" spans="1:14" x14ac:dyDescent="0.2">
      <c r="A11119" t="s">
        <v>11350</v>
      </c>
      <c r="B11119" t="s">
        <v>35957</v>
      </c>
      <c r="I11119" t="s">
        <v>3</v>
      </c>
      <c r="J11119">
        <v>100.2</v>
      </c>
      <c r="M11119">
        <v>100.2</v>
      </c>
      <c r="N11119">
        <f t="shared" si="173"/>
        <v>0</v>
      </c>
    </row>
    <row r="11120" spans="1:14" x14ac:dyDescent="0.2">
      <c r="A11120" t="s">
        <v>11351</v>
      </c>
      <c r="B11120" t="s">
        <v>35957</v>
      </c>
      <c r="I11120" t="s">
        <v>3</v>
      </c>
      <c r="J11120">
        <v>93.2</v>
      </c>
      <c r="M11120">
        <v>93.2</v>
      </c>
      <c r="N11120">
        <f t="shared" si="173"/>
        <v>0</v>
      </c>
    </row>
    <row r="11121" spans="1:14" x14ac:dyDescent="0.2">
      <c r="A11121" t="s">
        <v>11352</v>
      </c>
      <c r="B11121" t="s">
        <v>35958</v>
      </c>
      <c r="I11121" t="s">
        <v>3</v>
      </c>
      <c r="J11121">
        <v>107.4</v>
      </c>
      <c r="M11121">
        <v>107.4</v>
      </c>
      <c r="N11121">
        <f t="shared" si="173"/>
        <v>0</v>
      </c>
    </row>
    <row r="11122" spans="1:14" x14ac:dyDescent="0.2">
      <c r="A11122" t="s">
        <v>11353</v>
      </c>
      <c r="B11122" t="s">
        <v>35958</v>
      </c>
      <c r="I11122" t="s">
        <v>3</v>
      </c>
      <c r="J11122">
        <v>100.47</v>
      </c>
      <c r="M11122">
        <v>100.47</v>
      </c>
      <c r="N11122">
        <f t="shared" si="173"/>
        <v>0</v>
      </c>
    </row>
    <row r="11123" spans="1:14" x14ac:dyDescent="0.2">
      <c r="A11123" t="s">
        <v>11354</v>
      </c>
      <c r="B11123" t="s">
        <v>35959</v>
      </c>
      <c r="I11123" t="s">
        <v>3</v>
      </c>
      <c r="J11123">
        <v>114.27</v>
      </c>
      <c r="M11123">
        <v>114.27</v>
      </c>
      <c r="N11123">
        <f t="shared" si="173"/>
        <v>0</v>
      </c>
    </row>
    <row r="11124" spans="1:14" x14ac:dyDescent="0.2">
      <c r="A11124" t="s">
        <v>11355</v>
      </c>
      <c r="B11124" t="s">
        <v>35959</v>
      </c>
      <c r="I11124" t="s">
        <v>3</v>
      </c>
      <c r="J11124">
        <v>106.07</v>
      </c>
      <c r="M11124">
        <v>106.07</v>
      </c>
      <c r="N11124">
        <f t="shared" si="173"/>
        <v>0</v>
      </c>
    </row>
    <row r="11125" spans="1:14" x14ac:dyDescent="0.2">
      <c r="A11125" t="s">
        <v>11356</v>
      </c>
      <c r="B11125" t="s">
        <v>35960</v>
      </c>
      <c r="I11125" t="s">
        <v>3</v>
      </c>
      <c r="J11125">
        <v>121.47</v>
      </c>
      <c r="M11125">
        <v>121.47</v>
      </c>
      <c r="N11125">
        <f t="shared" si="173"/>
        <v>0</v>
      </c>
    </row>
    <row r="11126" spans="1:14" x14ac:dyDescent="0.2">
      <c r="A11126" t="s">
        <v>11357</v>
      </c>
      <c r="B11126" t="s">
        <v>35960</v>
      </c>
      <c r="I11126" t="s">
        <v>3</v>
      </c>
      <c r="J11126">
        <v>113.34</v>
      </c>
      <c r="M11126">
        <v>113.34</v>
      </c>
      <c r="N11126">
        <f t="shared" si="173"/>
        <v>0</v>
      </c>
    </row>
    <row r="11127" spans="1:14" x14ac:dyDescent="0.2">
      <c r="A11127" t="s">
        <v>11358</v>
      </c>
      <c r="B11127" t="s">
        <v>35961</v>
      </c>
      <c r="I11127" t="s">
        <v>3</v>
      </c>
      <c r="J11127">
        <v>172.75</v>
      </c>
      <c r="M11127">
        <v>172.75</v>
      </c>
      <c r="N11127">
        <f t="shared" si="173"/>
        <v>0</v>
      </c>
    </row>
    <row r="11128" spans="1:14" x14ac:dyDescent="0.2">
      <c r="A11128" t="s">
        <v>11359</v>
      </c>
      <c r="B11128" t="s">
        <v>35961</v>
      </c>
      <c r="I11128" t="s">
        <v>3</v>
      </c>
      <c r="J11128">
        <v>165.75</v>
      </c>
      <c r="M11128">
        <v>165.75</v>
      </c>
      <c r="N11128">
        <f t="shared" si="173"/>
        <v>0</v>
      </c>
    </row>
    <row r="11129" spans="1:14" x14ac:dyDescent="0.2">
      <c r="A11129" t="s">
        <v>11360</v>
      </c>
      <c r="B11129" t="s">
        <v>35962</v>
      </c>
      <c r="I11129" t="s">
        <v>3</v>
      </c>
      <c r="J11129">
        <v>179.96</v>
      </c>
      <c r="M11129">
        <v>179.96</v>
      </c>
      <c r="N11129">
        <f t="shared" si="173"/>
        <v>0</v>
      </c>
    </row>
    <row r="11130" spans="1:14" x14ac:dyDescent="0.2">
      <c r="A11130" t="s">
        <v>11361</v>
      </c>
      <c r="B11130" t="s">
        <v>35962</v>
      </c>
      <c r="I11130" t="s">
        <v>3</v>
      </c>
      <c r="J11130">
        <v>173.03</v>
      </c>
      <c r="M11130">
        <v>173.03</v>
      </c>
      <c r="N11130">
        <f t="shared" si="173"/>
        <v>0</v>
      </c>
    </row>
    <row r="11131" spans="1:14" x14ac:dyDescent="0.2">
      <c r="A11131" t="s">
        <v>11362</v>
      </c>
      <c r="B11131" t="s">
        <v>35963</v>
      </c>
      <c r="I11131" t="s">
        <v>3</v>
      </c>
      <c r="J11131">
        <v>87.05</v>
      </c>
      <c r="M11131">
        <v>87.05</v>
      </c>
      <c r="N11131">
        <f t="shared" si="173"/>
        <v>0</v>
      </c>
    </row>
    <row r="11132" spans="1:14" x14ac:dyDescent="0.2">
      <c r="A11132" t="s">
        <v>11363</v>
      </c>
      <c r="B11132" t="s">
        <v>35963</v>
      </c>
      <c r="I11132" t="s">
        <v>3</v>
      </c>
      <c r="J11132">
        <v>80.95</v>
      </c>
      <c r="M11132">
        <v>80.95</v>
      </c>
      <c r="N11132">
        <f t="shared" si="173"/>
        <v>0</v>
      </c>
    </row>
    <row r="11133" spans="1:14" x14ac:dyDescent="0.2">
      <c r="A11133" t="s">
        <v>11364</v>
      </c>
      <c r="B11133" t="s">
        <v>35964</v>
      </c>
      <c r="I11133" t="s">
        <v>3</v>
      </c>
      <c r="J11133">
        <v>94.26</v>
      </c>
      <c r="M11133">
        <v>94.26</v>
      </c>
      <c r="N11133">
        <f t="shared" si="173"/>
        <v>0</v>
      </c>
    </row>
    <row r="11134" spans="1:14" x14ac:dyDescent="0.2">
      <c r="A11134" t="s">
        <v>11365</v>
      </c>
      <c r="B11134" t="s">
        <v>35964</v>
      </c>
      <c r="I11134" t="s">
        <v>3</v>
      </c>
      <c r="J11134">
        <v>88.23</v>
      </c>
      <c r="M11134">
        <v>88.23</v>
      </c>
      <c r="N11134">
        <f t="shared" si="173"/>
        <v>0</v>
      </c>
    </row>
    <row r="11135" spans="1:14" x14ac:dyDescent="0.2">
      <c r="A11135" t="s">
        <v>11366</v>
      </c>
      <c r="B11135" t="s">
        <v>35965</v>
      </c>
      <c r="I11135" t="s">
        <v>3</v>
      </c>
      <c r="J11135">
        <v>74.42</v>
      </c>
      <c r="M11135">
        <v>74.42</v>
      </c>
      <c r="N11135">
        <f t="shared" si="173"/>
        <v>0</v>
      </c>
    </row>
    <row r="11136" spans="1:14" x14ac:dyDescent="0.2">
      <c r="A11136" t="s">
        <v>11367</v>
      </c>
      <c r="B11136" t="s">
        <v>35965</v>
      </c>
      <c r="I11136" t="s">
        <v>3</v>
      </c>
      <c r="J11136">
        <v>69.34</v>
      </c>
      <c r="M11136">
        <v>69.34</v>
      </c>
      <c r="N11136">
        <f t="shared" si="173"/>
        <v>0</v>
      </c>
    </row>
    <row r="11137" spans="1:14" x14ac:dyDescent="0.2">
      <c r="A11137" t="s">
        <v>11368</v>
      </c>
      <c r="B11137" t="s">
        <v>35966</v>
      </c>
      <c r="I11137" t="s">
        <v>3</v>
      </c>
      <c r="J11137">
        <v>85.09</v>
      </c>
      <c r="M11137">
        <v>85.09</v>
      </c>
      <c r="N11137">
        <f t="shared" si="173"/>
        <v>0</v>
      </c>
    </row>
    <row r="11138" spans="1:14" x14ac:dyDescent="0.2">
      <c r="A11138" t="s">
        <v>11369</v>
      </c>
      <c r="B11138" t="s">
        <v>35966</v>
      </c>
      <c r="I11138" t="s">
        <v>3</v>
      </c>
      <c r="J11138">
        <v>79.34</v>
      </c>
      <c r="M11138">
        <v>79.34</v>
      </c>
      <c r="N11138">
        <f t="shared" si="173"/>
        <v>0</v>
      </c>
    </row>
    <row r="11139" spans="1:14" x14ac:dyDescent="0.2">
      <c r="A11139" t="s">
        <v>11370</v>
      </c>
      <c r="B11139" t="s">
        <v>35967</v>
      </c>
      <c r="I11139" t="s">
        <v>4</v>
      </c>
      <c r="J11139">
        <v>35.57</v>
      </c>
      <c r="M11139">
        <v>35.57</v>
      </c>
      <c r="N11139">
        <f t="shared" si="173"/>
        <v>0</v>
      </c>
    </row>
    <row r="11140" spans="1:14" x14ac:dyDescent="0.2">
      <c r="A11140" t="s">
        <v>11371</v>
      </c>
      <c r="B11140" t="s">
        <v>35967</v>
      </c>
      <c r="I11140" t="s">
        <v>4</v>
      </c>
      <c r="J11140">
        <v>31.63</v>
      </c>
      <c r="M11140">
        <v>31.63</v>
      </c>
      <c r="N11140">
        <f t="shared" ref="N11140:N11203" si="174">J11140-M11140</f>
        <v>0</v>
      </c>
    </row>
    <row r="11141" spans="1:14" x14ac:dyDescent="0.2">
      <c r="A11141" t="s">
        <v>11372</v>
      </c>
      <c r="B11141" t="s">
        <v>35968</v>
      </c>
      <c r="I11141" t="s">
        <v>4</v>
      </c>
      <c r="J11141">
        <v>35.72</v>
      </c>
      <c r="M11141">
        <v>35.72</v>
      </c>
      <c r="N11141">
        <f t="shared" si="174"/>
        <v>0</v>
      </c>
    </row>
    <row r="11142" spans="1:14" x14ac:dyDescent="0.2">
      <c r="A11142" t="s">
        <v>11373</v>
      </c>
      <c r="B11142" t="s">
        <v>35968</v>
      </c>
      <c r="I11142" t="s">
        <v>4</v>
      </c>
      <c r="J11142">
        <v>31.94</v>
      </c>
      <c r="M11142">
        <v>31.94</v>
      </c>
      <c r="N11142">
        <f t="shared" si="174"/>
        <v>0</v>
      </c>
    </row>
    <row r="11143" spans="1:14" x14ac:dyDescent="0.2">
      <c r="A11143" t="s">
        <v>11374</v>
      </c>
      <c r="B11143" t="s">
        <v>35969</v>
      </c>
      <c r="I11143" t="s">
        <v>4</v>
      </c>
      <c r="J11143">
        <v>39.9</v>
      </c>
      <c r="M11143">
        <v>39.9</v>
      </c>
      <c r="N11143">
        <f t="shared" si="174"/>
        <v>0</v>
      </c>
    </row>
    <row r="11144" spans="1:14" x14ac:dyDescent="0.2">
      <c r="A11144" t="s">
        <v>11375</v>
      </c>
      <c r="B11144" t="s">
        <v>35969</v>
      </c>
      <c r="I11144" t="s">
        <v>4</v>
      </c>
      <c r="J11144">
        <v>35.770000000000003</v>
      </c>
      <c r="M11144">
        <v>35.770000000000003</v>
      </c>
      <c r="N11144">
        <f t="shared" si="174"/>
        <v>0</v>
      </c>
    </row>
    <row r="11145" spans="1:14" x14ac:dyDescent="0.2">
      <c r="A11145" t="s">
        <v>11376</v>
      </c>
      <c r="B11145" t="s">
        <v>35970</v>
      </c>
      <c r="I11145" t="s">
        <v>4</v>
      </c>
      <c r="J11145">
        <v>40.369999999999997</v>
      </c>
      <c r="M11145">
        <v>40.369999999999997</v>
      </c>
      <c r="N11145">
        <f t="shared" si="174"/>
        <v>0</v>
      </c>
    </row>
    <row r="11146" spans="1:14" x14ac:dyDescent="0.2">
      <c r="A11146" t="s">
        <v>11377</v>
      </c>
      <c r="B11146" t="s">
        <v>35970</v>
      </c>
      <c r="I11146" t="s">
        <v>4</v>
      </c>
      <c r="J11146">
        <v>36.450000000000003</v>
      </c>
      <c r="M11146">
        <v>36.450000000000003</v>
      </c>
      <c r="N11146">
        <f t="shared" si="174"/>
        <v>0</v>
      </c>
    </row>
    <row r="11147" spans="1:14" x14ac:dyDescent="0.2">
      <c r="A11147" t="s">
        <v>11378</v>
      </c>
      <c r="B11147" t="s">
        <v>35971</v>
      </c>
      <c r="I11147" t="s">
        <v>3</v>
      </c>
      <c r="J11147">
        <v>67.87</v>
      </c>
      <c r="M11147">
        <v>67.87</v>
      </c>
      <c r="N11147">
        <f t="shared" si="174"/>
        <v>0</v>
      </c>
    </row>
    <row r="11148" spans="1:14" x14ac:dyDescent="0.2">
      <c r="A11148" t="s">
        <v>11379</v>
      </c>
      <c r="B11148" t="s">
        <v>35971</v>
      </c>
      <c r="I11148" t="s">
        <v>3</v>
      </c>
      <c r="J11148">
        <v>60.9</v>
      </c>
      <c r="M11148">
        <v>60.9</v>
      </c>
      <c r="N11148">
        <f t="shared" si="174"/>
        <v>0</v>
      </c>
    </row>
    <row r="11149" spans="1:14" x14ac:dyDescent="0.2">
      <c r="A11149" t="s">
        <v>11380</v>
      </c>
      <c r="B11149" t="s">
        <v>35972</v>
      </c>
      <c r="I11149" t="s">
        <v>3</v>
      </c>
      <c r="J11149">
        <v>196.66</v>
      </c>
      <c r="M11149">
        <v>196.66</v>
      </c>
      <c r="N11149">
        <f t="shared" si="174"/>
        <v>0</v>
      </c>
    </row>
    <row r="11150" spans="1:14" x14ac:dyDescent="0.2">
      <c r="A11150" t="s">
        <v>11381</v>
      </c>
      <c r="B11150" t="s">
        <v>35972</v>
      </c>
      <c r="I11150" t="s">
        <v>3</v>
      </c>
      <c r="J11150">
        <v>190.05</v>
      </c>
      <c r="M11150">
        <v>190.05</v>
      </c>
      <c r="N11150">
        <f t="shared" si="174"/>
        <v>0</v>
      </c>
    </row>
    <row r="11151" spans="1:14" x14ac:dyDescent="0.2">
      <c r="A11151" t="s">
        <v>11382</v>
      </c>
      <c r="B11151" t="s">
        <v>35973</v>
      </c>
      <c r="I11151" t="s">
        <v>3</v>
      </c>
      <c r="J11151">
        <v>207.33</v>
      </c>
      <c r="M11151">
        <v>207.33</v>
      </c>
      <c r="N11151">
        <f t="shared" si="174"/>
        <v>0</v>
      </c>
    </row>
    <row r="11152" spans="1:14" x14ac:dyDescent="0.2">
      <c r="A11152" t="s">
        <v>11383</v>
      </c>
      <c r="B11152" t="s">
        <v>35973</v>
      </c>
      <c r="I11152" t="s">
        <v>3</v>
      </c>
      <c r="J11152">
        <v>199.76</v>
      </c>
      <c r="M11152">
        <v>199.76</v>
      </c>
      <c r="N11152">
        <f t="shared" si="174"/>
        <v>0</v>
      </c>
    </row>
    <row r="11153" spans="1:14" x14ac:dyDescent="0.2">
      <c r="A11153" t="s">
        <v>11384</v>
      </c>
      <c r="B11153" t="s">
        <v>35974</v>
      </c>
      <c r="I11153" t="s">
        <v>3</v>
      </c>
      <c r="J11153">
        <v>184.39</v>
      </c>
      <c r="M11153">
        <v>184.39</v>
      </c>
      <c r="N11153">
        <f t="shared" si="174"/>
        <v>0</v>
      </c>
    </row>
    <row r="11154" spans="1:14" x14ac:dyDescent="0.2">
      <c r="A11154" t="s">
        <v>11385</v>
      </c>
      <c r="B11154" t="s">
        <v>35974</v>
      </c>
      <c r="I11154" t="s">
        <v>3</v>
      </c>
      <c r="J11154">
        <v>177.79</v>
      </c>
      <c r="M11154">
        <v>177.79</v>
      </c>
      <c r="N11154">
        <f t="shared" si="174"/>
        <v>0</v>
      </c>
    </row>
    <row r="11155" spans="1:14" x14ac:dyDescent="0.2">
      <c r="A11155" t="s">
        <v>11386</v>
      </c>
      <c r="B11155" t="s">
        <v>35975</v>
      </c>
      <c r="I11155" t="s">
        <v>4</v>
      </c>
      <c r="J11155">
        <v>46.82</v>
      </c>
      <c r="M11155">
        <v>46.82</v>
      </c>
      <c r="N11155">
        <f t="shared" si="174"/>
        <v>0</v>
      </c>
    </row>
    <row r="11156" spans="1:14" x14ac:dyDescent="0.2">
      <c r="A11156" t="s">
        <v>11387</v>
      </c>
      <c r="B11156" t="s">
        <v>35975</v>
      </c>
      <c r="I11156" t="s">
        <v>4</v>
      </c>
      <c r="J11156">
        <v>42.88</v>
      </c>
      <c r="M11156">
        <v>42.88</v>
      </c>
      <c r="N11156">
        <f t="shared" si="174"/>
        <v>0</v>
      </c>
    </row>
    <row r="11157" spans="1:14" x14ac:dyDescent="0.2">
      <c r="A11157" t="s">
        <v>11388</v>
      </c>
      <c r="B11157" t="s">
        <v>35976</v>
      </c>
      <c r="I11157" t="s">
        <v>4</v>
      </c>
      <c r="J11157">
        <v>46.86</v>
      </c>
      <c r="M11157">
        <v>46.86</v>
      </c>
      <c r="N11157">
        <f t="shared" si="174"/>
        <v>0</v>
      </c>
    </row>
    <row r="11158" spans="1:14" x14ac:dyDescent="0.2">
      <c r="A11158" t="s">
        <v>11389</v>
      </c>
      <c r="B11158" t="s">
        <v>35976</v>
      </c>
      <c r="I11158" t="s">
        <v>4</v>
      </c>
      <c r="J11158">
        <v>43.1</v>
      </c>
      <c r="M11158">
        <v>43.1</v>
      </c>
      <c r="N11158">
        <f t="shared" si="174"/>
        <v>0</v>
      </c>
    </row>
    <row r="11159" spans="1:14" x14ac:dyDescent="0.2">
      <c r="A11159" t="s">
        <v>11390</v>
      </c>
      <c r="B11159" t="s">
        <v>35977</v>
      </c>
      <c r="I11159" t="s">
        <v>3</v>
      </c>
      <c r="J11159">
        <v>126.44</v>
      </c>
      <c r="M11159">
        <v>126.44</v>
      </c>
      <c r="N11159">
        <f t="shared" si="174"/>
        <v>0</v>
      </c>
    </row>
    <row r="11160" spans="1:14" x14ac:dyDescent="0.2">
      <c r="A11160" t="s">
        <v>11391</v>
      </c>
      <c r="B11160" t="s">
        <v>35977</v>
      </c>
      <c r="I11160" t="s">
        <v>3</v>
      </c>
      <c r="J11160">
        <v>118.87</v>
      </c>
      <c r="M11160">
        <v>118.87</v>
      </c>
      <c r="N11160">
        <f t="shared" si="174"/>
        <v>0</v>
      </c>
    </row>
    <row r="11161" spans="1:14" x14ac:dyDescent="0.2">
      <c r="A11161" t="s">
        <v>11392</v>
      </c>
      <c r="B11161" t="s">
        <v>35978</v>
      </c>
      <c r="I11161" t="s">
        <v>3</v>
      </c>
      <c r="J11161">
        <v>115.77</v>
      </c>
      <c r="M11161">
        <v>115.77</v>
      </c>
      <c r="N11161">
        <f t="shared" si="174"/>
        <v>0</v>
      </c>
    </row>
    <row r="11162" spans="1:14" x14ac:dyDescent="0.2">
      <c r="A11162" t="s">
        <v>11393</v>
      </c>
      <c r="B11162" t="s">
        <v>35978</v>
      </c>
      <c r="I11162" t="s">
        <v>3</v>
      </c>
      <c r="J11162">
        <v>109.16</v>
      </c>
      <c r="M11162">
        <v>109.16</v>
      </c>
      <c r="N11162">
        <f t="shared" si="174"/>
        <v>0</v>
      </c>
    </row>
    <row r="11163" spans="1:14" x14ac:dyDescent="0.2">
      <c r="A11163" t="s">
        <v>11394</v>
      </c>
      <c r="B11163" t="s">
        <v>35979</v>
      </c>
      <c r="I11163" t="s">
        <v>3</v>
      </c>
      <c r="J11163">
        <v>103.5</v>
      </c>
      <c r="M11163">
        <v>103.5</v>
      </c>
      <c r="N11163">
        <f t="shared" si="174"/>
        <v>0</v>
      </c>
    </row>
    <row r="11164" spans="1:14" x14ac:dyDescent="0.2">
      <c r="A11164" t="s">
        <v>11395</v>
      </c>
      <c r="B11164" t="s">
        <v>35979</v>
      </c>
      <c r="I11164" t="s">
        <v>3</v>
      </c>
      <c r="J11164">
        <v>96.9</v>
      </c>
      <c r="M11164">
        <v>96.9</v>
      </c>
      <c r="N11164">
        <f t="shared" si="174"/>
        <v>0</v>
      </c>
    </row>
    <row r="11165" spans="1:14" x14ac:dyDescent="0.2">
      <c r="A11165" t="s">
        <v>11396</v>
      </c>
      <c r="B11165" t="s">
        <v>35980</v>
      </c>
      <c r="I11165" t="s">
        <v>3</v>
      </c>
      <c r="J11165">
        <v>149.54</v>
      </c>
      <c r="M11165">
        <v>149.54</v>
      </c>
      <c r="N11165">
        <f t="shared" si="174"/>
        <v>0</v>
      </c>
    </row>
    <row r="11166" spans="1:14" x14ac:dyDescent="0.2">
      <c r="A11166" t="s">
        <v>11397</v>
      </c>
      <c r="B11166" t="s">
        <v>35980</v>
      </c>
      <c r="I11166" t="s">
        <v>3</v>
      </c>
      <c r="J11166">
        <v>141.97</v>
      </c>
      <c r="M11166">
        <v>141.97</v>
      </c>
      <c r="N11166">
        <f t="shared" si="174"/>
        <v>0</v>
      </c>
    </row>
    <row r="11167" spans="1:14" x14ac:dyDescent="0.2">
      <c r="A11167" t="s">
        <v>11398</v>
      </c>
      <c r="B11167" t="s">
        <v>35981</v>
      </c>
      <c r="I11167" t="s">
        <v>3</v>
      </c>
      <c r="J11167">
        <v>126.6</v>
      </c>
      <c r="M11167">
        <v>126.6</v>
      </c>
      <c r="N11167">
        <f t="shared" si="174"/>
        <v>0</v>
      </c>
    </row>
    <row r="11168" spans="1:14" x14ac:dyDescent="0.2">
      <c r="A11168" t="s">
        <v>11399</v>
      </c>
      <c r="B11168" t="s">
        <v>35981</v>
      </c>
      <c r="I11168" t="s">
        <v>3</v>
      </c>
      <c r="J11168">
        <v>120</v>
      </c>
      <c r="M11168">
        <v>120</v>
      </c>
      <c r="N11168">
        <f t="shared" si="174"/>
        <v>0</v>
      </c>
    </row>
    <row r="11169" spans="1:14" x14ac:dyDescent="0.2">
      <c r="A11169" t="s">
        <v>126</v>
      </c>
      <c r="B11169" t="s">
        <v>35982</v>
      </c>
      <c r="I11169" t="s">
        <v>3</v>
      </c>
      <c r="J11169">
        <v>149.54</v>
      </c>
      <c r="M11169">
        <v>149.54</v>
      </c>
      <c r="N11169">
        <f t="shared" si="174"/>
        <v>0</v>
      </c>
    </row>
    <row r="11170" spans="1:14" x14ac:dyDescent="0.2">
      <c r="A11170" t="s">
        <v>11400</v>
      </c>
      <c r="B11170" t="s">
        <v>35982</v>
      </c>
      <c r="I11170" t="s">
        <v>3</v>
      </c>
      <c r="J11170">
        <v>141.97</v>
      </c>
      <c r="M11170">
        <v>141.97</v>
      </c>
      <c r="N11170">
        <f t="shared" si="174"/>
        <v>0</v>
      </c>
    </row>
    <row r="11171" spans="1:14" x14ac:dyDescent="0.2">
      <c r="A11171" t="s">
        <v>11401</v>
      </c>
      <c r="B11171" t="s">
        <v>35983</v>
      </c>
      <c r="I11171" t="s">
        <v>3</v>
      </c>
      <c r="J11171">
        <v>126.6</v>
      </c>
      <c r="M11171">
        <v>126.6</v>
      </c>
      <c r="N11171">
        <f t="shared" si="174"/>
        <v>0</v>
      </c>
    </row>
    <row r="11172" spans="1:14" x14ac:dyDescent="0.2">
      <c r="A11172" t="s">
        <v>11402</v>
      </c>
      <c r="B11172" t="s">
        <v>35983</v>
      </c>
      <c r="I11172" t="s">
        <v>3</v>
      </c>
      <c r="J11172">
        <v>120</v>
      </c>
      <c r="M11172">
        <v>120</v>
      </c>
      <c r="N11172">
        <f t="shared" si="174"/>
        <v>0</v>
      </c>
    </row>
    <row r="11173" spans="1:14" x14ac:dyDescent="0.2">
      <c r="A11173" t="s">
        <v>11403</v>
      </c>
      <c r="B11173" t="s">
        <v>35984</v>
      </c>
      <c r="I11173" t="s">
        <v>3</v>
      </c>
      <c r="J11173">
        <v>152.69</v>
      </c>
      <c r="M11173">
        <v>152.69</v>
      </c>
      <c r="N11173">
        <f t="shared" si="174"/>
        <v>0</v>
      </c>
    </row>
    <row r="11174" spans="1:14" x14ac:dyDescent="0.2">
      <c r="A11174" t="s">
        <v>11404</v>
      </c>
      <c r="B11174" t="s">
        <v>35984</v>
      </c>
      <c r="I11174" t="s">
        <v>3</v>
      </c>
      <c r="J11174">
        <v>140.04</v>
      </c>
      <c r="M11174">
        <v>140.04</v>
      </c>
      <c r="N11174">
        <f t="shared" si="174"/>
        <v>0</v>
      </c>
    </row>
    <row r="11175" spans="1:14" x14ac:dyDescent="0.2">
      <c r="A11175" t="s">
        <v>11405</v>
      </c>
      <c r="B11175" t="s">
        <v>35985</v>
      </c>
      <c r="I11175" t="s">
        <v>3</v>
      </c>
      <c r="J11175">
        <v>360.24</v>
      </c>
      <c r="M11175">
        <v>360.24</v>
      </c>
      <c r="N11175">
        <f t="shared" si="174"/>
        <v>0</v>
      </c>
    </row>
    <row r="11176" spans="1:14" x14ac:dyDescent="0.2">
      <c r="A11176" t="s">
        <v>11406</v>
      </c>
      <c r="B11176" t="s">
        <v>35985</v>
      </c>
      <c r="I11176" t="s">
        <v>3</v>
      </c>
      <c r="J11176">
        <v>348.42</v>
      </c>
      <c r="M11176">
        <v>348.42</v>
      </c>
      <c r="N11176">
        <f t="shared" si="174"/>
        <v>0</v>
      </c>
    </row>
    <row r="11177" spans="1:14" x14ac:dyDescent="0.2">
      <c r="A11177" t="s">
        <v>11407</v>
      </c>
      <c r="B11177" t="s">
        <v>35986</v>
      </c>
      <c r="I11177" t="s">
        <v>3</v>
      </c>
      <c r="J11177">
        <v>423.24</v>
      </c>
      <c r="M11177">
        <v>423.24</v>
      </c>
      <c r="N11177">
        <f t="shared" si="174"/>
        <v>0</v>
      </c>
    </row>
    <row r="11178" spans="1:14" x14ac:dyDescent="0.2">
      <c r="A11178" t="s">
        <v>11408</v>
      </c>
      <c r="B11178" t="s">
        <v>35986</v>
      </c>
      <c r="I11178" t="s">
        <v>3</v>
      </c>
      <c r="J11178">
        <v>411.42</v>
      </c>
      <c r="M11178">
        <v>411.42</v>
      </c>
      <c r="N11178">
        <f t="shared" si="174"/>
        <v>0</v>
      </c>
    </row>
    <row r="11179" spans="1:14" x14ac:dyDescent="0.2">
      <c r="A11179" t="s">
        <v>11409</v>
      </c>
      <c r="B11179" t="s">
        <v>35987</v>
      </c>
      <c r="I11179" t="s">
        <v>3</v>
      </c>
      <c r="J11179">
        <v>338.06</v>
      </c>
      <c r="M11179">
        <v>338.06</v>
      </c>
      <c r="N11179">
        <f t="shared" si="174"/>
        <v>0</v>
      </c>
    </row>
    <row r="11180" spans="1:14" x14ac:dyDescent="0.2">
      <c r="A11180" t="s">
        <v>11410</v>
      </c>
      <c r="B11180" t="s">
        <v>35987</v>
      </c>
      <c r="I11180" t="s">
        <v>3</v>
      </c>
      <c r="J11180">
        <v>326.57</v>
      </c>
      <c r="M11180">
        <v>326.57</v>
      </c>
      <c r="N11180">
        <f t="shared" si="174"/>
        <v>0</v>
      </c>
    </row>
    <row r="11181" spans="1:14" x14ac:dyDescent="0.2">
      <c r="A11181" t="s">
        <v>11411</v>
      </c>
      <c r="B11181" t="s">
        <v>35988</v>
      </c>
      <c r="I11181" t="s">
        <v>3</v>
      </c>
      <c r="J11181">
        <v>401.06</v>
      </c>
      <c r="M11181">
        <v>401.06</v>
      </c>
      <c r="N11181">
        <f t="shared" si="174"/>
        <v>0</v>
      </c>
    </row>
    <row r="11182" spans="1:14" x14ac:dyDescent="0.2">
      <c r="A11182" t="s">
        <v>11412</v>
      </c>
      <c r="B11182" t="s">
        <v>35988</v>
      </c>
      <c r="I11182" t="s">
        <v>3</v>
      </c>
      <c r="J11182">
        <v>389.57</v>
      </c>
      <c r="M11182">
        <v>389.57</v>
      </c>
      <c r="N11182">
        <f t="shared" si="174"/>
        <v>0</v>
      </c>
    </row>
    <row r="11183" spans="1:14" x14ac:dyDescent="0.2">
      <c r="A11183" t="s">
        <v>11413</v>
      </c>
      <c r="B11183" t="s">
        <v>35989</v>
      </c>
      <c r="I11183" t="s">
        <v>4</v>
      </c>
      <c r="J11183">
        <v>55.42</v>
      </c>
      <c r="M11183">
        <v>55.42</v>
      </c>
      <c r="N11183">
        <f t="shared" si="174"/>
        <v>0</v>
      </c>
    </row>
    <row r="11184" spans="1:14" x14ac:dyDescent="0.2">
      <c r="A11184" t="s">
        <v>11414</v>
      </c>
      <c r="B11184" t="s">
        <v>35989</v>
      </c>
      <c r="I11184" t="s">
        <v>4</v>
      </c>
      <c r="J11184">
        <v>51.91</v>
      </c>
      <c r="M11184">
        <v>51.91</v>
      </c>
      <c r="N11184">
        <f t="shared" si="174"/>
        <v>0</v>
      </c>
    </row>
    <row r="11185" spans="1:14" x14ac:dyDescent="0.2">
      <c r="A11185" t="s">
        <v>11415</v>
      </c>
      <c r="B11185" t="s">
        <v>35990</v>
      </c>
      <c r="I11185" t="s">
        <v>4</v>
      </c>
      <c r="J11185">
        <v>51.96</v>
      </c>
      <c r="M11185">
        <v>51.96</v>
      </c>
      <c r="N11185">
        <f t="shared" si="174"/>
        <v>0</v>
      </c>
    </row>
    <row r="11186" spans="1:14" x14ac:dyDescent="0.2">
      <c r="A11186" t="s">
        <v>11416</v>
      </c>
      <c r="B11186" t="s">
        <v>35990</v>
      </c>
      <c r="I11186" t="s">
        <v>4</v>
      </c>
      <c r="J11186">
        <v>48.54</v>
      </c>
      <c r="M11186">
        <v>48.54</v>
      </c>
      <c r="N11186">
        <f t="shared" si="174"/>
        <v>0</v>
      </c>
    </row>
    <row r="11187" spans="1:14" x14ac:dyDescent="0.2">
      <c r="A11187" t="s">
        <v>11417</v>
      </c>
      <c r="B11187" t="s">
        <v>35991</v>
      </c>
      <c r="I11187" t="s">
        <v>4</v>
      </c>
      <c r="J11187">
        <v>55.27</v>
      </c>
      <c r="M11187">
        <v>55.27</v>
      </c>
      <c r="N11187">
        <f t="shared" si="174"/>
        <v>0</v>
      </c>
    </row>
    <row r="11188" spans="1:14" x14ac:dyDescent="0.2">
      <c r="A11188" t="s">
        <v>11418</v>
      </c>
      <c r="B11188" t="s">
        <v>35991</v>
      </c>
      <c r="I11188" t="s">
        <v>4</v>
      </c>
      <c r="J11188">
        <v>52.8</v>
      </c>
      <c r="M11188">
        <v>52.8</v>
      </c>
      <c r="N11188">
        <f t="shared" si="174"/>
        <v>0</v>
      </c>
    </row>
    <row r="11189" spans="1:14" x14ac:dyDescent="0.2">
      <c r="A11189" t="s">
        <v>11419</v>
      </c>
      <c r="B11189" t="s">
        <v>35992</v>
      </c>
      <c r="I11189" t="s">
        <v>4</v>
      </c>
      <c r="J11189">
        <v>51.71</v>
      </c>
      <c r="M11189">
        <v>51.71</v>
      </c>
      <c r="N11189">
        <f t="shared" si="174"/>
        <v>0</v>
      </c>
    </row>
    <row r="11190" spans="1:14" x14ac:dyDescent="0.2">
      <c r="A11190" t="s">
        <v>11420</v>
      </c>
      <c r="B11190" t="s">
        <v>35992</v>
      </c>
      <c r="I11190" t="s">
        <v>4</v>
      </c>
      <c r="J11190">
        <v>49.29</v>
      </c>
      <c r="M11190">
        <v>49.29</v>
      </c>
      <c r="N11190">
        <f t="shared" si="174"/>
        <v>0</v>
      </c>
    </row>
    <row r="11191" spans="1:14" x14ac:dyDescent="0.2">
      <c r="A11191" t="s">
        <v>11421</v>
      </c>
      <c r="B11191" t="s">
        <v>35993</v>
      </c>
      <c r="I11191" t="s">
        <v>4</v>
      </c>
      <c r="J11191">
        <v>60.5</v>
      </c>
      <c r="M11191">
        <v>60.5</v>
      </c>
      <c r="N11191">
        <f t="shared" si="174"/>
        <v>0</v>
      </c>
    </row>
    <row r="11192" spans="1:14" x14ac:dyDescent="0.2">
      <c r="A11192" t="s">
        <v>11422</v>
      </c>
      <c r="B11192" t="s">
        <v>35993</v>
      </c>
      <c r="I11192" t="s">
        <v>4</v>
      </c>
      <c r="J11192">
        <v>58.02</v>
      </c>
      <c r="M11192">
        <v>58.02</v>
      </c>
      <c r="N11192">
        <f t="shared" si="174"/>
        <v>0</v>
      </c>
    </row>
    <row r="11193" spans="1:14" x14ac:dyDescent="0.2">
      <c r="A11193" t="s">
        <v>11423</v>
      </c>
      <c r="B11193" t="s">
        <v>35994</v>
      </c>
      <c r="I11193" t="s">
        <v>4</v>
      </c>
      <c r="J11193">
        <v>56.51</v>
      </c>
      <c r="M11193">
        <v>56.51</v>
      </c>
      <c r="N11193">
        <f t="shared" si="174"/>
        <v>0</v>
      </c>
    </row>
    <row r="11194" spans="1:14" x14ac:dyDescent="0.2">
      <c r="A11194" t="s">
        <v>11424</v>
      </c>
      <c r="B11194" t="s">
        <v>35994</v>
      </c>
      <c r="I11194" t="s">
        <v>4</v>
      </c>
      <c r="J11194">
        <v>54.09</v>
      </c>
      <c r="M11194">
        <v>54.09</v>
      </c>
      <c r="N11194">
        <f t="shared" si="174"/>
        <v>0</v>
      </c>
    </row>
    <row r="11195" spans="1:14" x14ac:dyDescent="0.2">
      <c r="A11195" t="s">
        <v>11425</v>
      </c>
      <c r="B11195" t="s">
        <v>35995</v>
      </c>
      <c r="I11195" t="s">
        <v>4</v>
      </c>
      <c r="J11195">
        <v>86.7</v>
      </c>
      <c r="M11195">
        <v>86.7</v>
      </c>
      <c r="N11195">
        <f t="shared" si="174"/>
        <v>0</v>
      </c>
    </row>
    <row r="11196" spans="1:14" x14ac:dyDescent="0.2">
      <c r="A11196" t="s">
        <v>11426</v>
      </c>
      <c r="B11196" t="s">
        <v>35995</v>
      </c>
      <c r="I11196" t="s">
        <v>4</v>
      </c>
      <c r="J11196">
        <v>84.19</v>
      </c>
      <c r="M11196">
        <v>84.19</v>
      </c>
      <c r="N11196">
        <f t="shared" si="174"/>
        <v>0</v>
      </c>
    </row>
    <row r="11197" spans="1:14" x14ac:dyDescent="0.2">
      <c r="A11197" t="s">
        <v>11427</v>
      </c>
      <c r="B11197" t="s">
        <v>35996</v>
      </c>
      <c r="I11197" t="s">
        <v>4</v>
      </c>
      <c r="J11197">
        <v>80.510000000000005</v>
      </c>
      <c r="M11197">
        <v>80.510000000000005</v>
      </c>
      <c r="N11197">
        <f t="shared" si="174"/>
        <v>0</v>
      </c>
    </row>
    <row r="11198" spans="1:14" x14ac:dyDescent="0.2">
      <c r="A11198" t="s">
        <v>11428</v>
      </c>
      <c r="B11198" t="s">
        <v>35996</v>
      </c>
      <c r="I11198" t="s">
        <v>4</v>
      </c>
      <c r="J11198">
        <v>78.09</v>
      </c>
      <c r="M11198">
        <v>78.09</v>
      </c>
      <c r="N11198">
        <f t="shared" si="174"/>
        <v>0</v>
      </c>
    </row>
    <row r="11199" spans="1:14" x14ac:dyDescent="0.2">
      <c r="A11199" t="s">
        <v>11429</v>
      </c>
      <c r="B11199" t="s">
        <v>35997</v>
      </c>
      <c r="I11199" t="s">
        <v>4</v>
      </c>
      <c r="J11199">
        <v>140.85</v>
      </c>
      <c r="M11199">
        <v>140.85</v>
      </c>
      <c r="N11199">
        <f t="shared" si="174"/>
        <v>0</v>
      </c>
    </row>
    <row r="11200" spans="1:14" x14ac:dyDescent="0.2">
      <c r="A11200" t="s">
        <v>11430</v>
      </c>
      <c r="B11200" t="s">
        <v>35997</v>
      </c>
      <c r="I11200" t="s">
        <v>4</v>
      </c>
      <c r="J11200">
        <v>138.24</v>
      </c>
      <c r="M11200">
        <v>138.24</v>
      </c>
      <c r="N11200">
        <f t="shared" si="174"/>
        <v>0</v>
      </c>
    </row>
    <row r="11201" spans="1:14" x14ac:dyDescent="0.2">
      <c r="A11201" t="s">
        <v>11431</v>
      </c>
      <c r="B11201" t="s">
        <v>35998</v>
      </c>
      <c r="I11201" t="s">
        <v>4</v>
      </c>
      <c r="J11201">
        <v>128.51</v>
      </c>
      <c r="M11201">
        <v>128.51</v>
      </c>
      <c r="N11201">
        <f t="shared" si="174"/>
        <v>0</v>
      </c>
    </row>
    <row r="11202" spans="1:14" x14ac:dyDescent="0.2">
      <c r="A11202" t="s">
        <v>11432</v>
      </c>
      <c r="B11202" t="s">
        <v>35998</v>
      </c>
      <c r="I11202" t="s">
        <v>4</v>
      </c>
      <c r="J11202">
        <v>126.09</v>
      </c>
      <c r="M11202">
        <v>126.09</v>
      </c>
      <c r="N11202">
        <f t="shared" si="174"/>
        <v>0</v>
      </c>
    </row>
    <row r="11203" spans="1:14" x14ac:dyDescent="0.2">
      <c r="A11203" t="s">
        <v>11433</v>
      </c>
      <c r="B11203" t="s">
        <v>35999</v>
      </c>
      <c r="I11203" t="s">
        <v>4</v>
      </c>
      <c r="J11203">
        <v>66.59</v>
      </c>
      <c r="M11203">
        <v>66.59</v>
      </c>
      <c r="N11203">
        <f t="shared" si="174"/>
        <v>0</v>
      </c>
    </row>
    <row r="11204" spans="1:14" x14ac:dyDescent="0.2">
      <c r="A11204" t="s">
        <v>11434</v>
      </c>
      <c r="B11204" t="s">
        <v>35999</v>
      </c>
      <c r="I11204" t="s">
        <v>4</v>
      </c>
      <c r="J11204">
        <v>64.010000000000005</v>
      </c>
      <c r="M11204">
        <v>64.010000000000005</v>
      </c>
      <c r="N11204">
        <f t="shared" ref="N11204:N11267" si="175">J11204-M11204</f>
        <v>0</v>
      </c>
    </row>
    <row r="11205" spans="1:14" x14ac:dyDescent="0.2">
      <c r="A11205" t="s">
        <v>11435</v>
      </c>
      <c r="B11205" t="s">
        <v>36000</v>
      </c>
      <c r="I11205" t="s">
        <v>4</v>
      </c>
      <c r="J11205">
        <v>61.31</v>
      </c>
      <c r="M11205">
        <v>61.31</v>
      </c>
      <c r="N11205">
        <f t="shared" si="175"/>
        <v>0</v>
      </c>
    </row>
    <row r="11206" spans="1:14" x14ac:dyDescent="0.2">
      <c r="A11206" t="s">
        <v>11436</v>
      </c>
      <c r="B11206" t="s">
        <v>36000</v>
      </c>
      <c r="I11206" t="s">
        <v>4</v>
      </c>
      <c r="J11206">
        <v>58.89</v>
      </c>
      <c r="M11206">
        <v>58.89</v>
      </c>
      <c r="N11206">
        <f t="shared" si="175"/>
        <v>0</v>
      </c>
    </row>
    <row r="11207" spans="1:14" x14ac:dyDescent="0.2">
      <c r="A11207" t="s">
        <v>11437</v>
      </c>
      <c r="B11207" t="s">
        <v>36001</v>
      </c>
      <c r="I11207" t="s">
        <v>4</v>
      </c>
      <c r="J11207">
        <v>115</v>
      </c>
      <c r="M11207">
        <v>115</v>
      </c>
      <c r="N11207">
        <f t="shared" si="175"/>
        <v>0</v>
      </c>
    </row>
    <row r="11208" spans="1:14" x14ac:dyDescent="0.2">
      <c r="A11208" t="s">
        <v>11438</v>
      </c>
      <c r="B11208" t="s">
        <v>36001</v>
      </c>
      <c r="I11208" t="s">
        <v>4</v>
      </c>
      <c r="J11208">
        <v>110.05</v>
      </c>
      <c r="M11208">
        <v>110.05</v>
      </c>
      <c r="N11208">
        <f t="shared" si="175"/>
        <v>0</v>
      </c>
    </row>
    <row r="11209" spans="1:14" x14ac:dyDescent="0.2">
      <c r="A11209" t="s">
        <v>11439</v>
      </c>
      <c r="B11209" t="s">
        <v>36002</v>
      </c>
      <c r="I11209" t="s">
        <v>4</v>
      </c>
      <c r="J11209">
        <v>108.23</v>
      </c>
      <c r="M11209">
        <v>108.23</v>
      </c>
      <c r="N11209">
        <f t="shared" si="175"/>
        <v>0</v>
      </c>
    </row>
    <row r="11210" spans="1:14" x14ac:dyDescent="0.2">
      <c r="A11210" t="s">
        <v>11440</v>
      </c>
      <c r="B11210" t="s">
        <v>36002</v>
      </c>
      <c r="I11210" t="s">
        <v>4</v>
      </c>
      <c r="J11210">
        <v>103.39</v>
      </c>
      <c r="M11210">
        <v>103.39</v>
      </c>
      <c r="N11210">
        <f t="shared" si="175"/>
        <v>0</v>
      </c>
    </row>
    <row r="11211" spans="1:14" x14ac:dyDescent="0.2">
      <c r="A11211" t="s">
        <v>11441</v>
      </c>
      <c r="B11211" t="s">
        <v>36003</v>
      </c>
      <c r="I11211" t="s">
        <v>4</v>
      </c>
      <c r="J11211">
        <v>118.57</v>
      </c>
      <c r="M11211">
        <v>118.57</v>
      </c>
      <c r="N11211">
        <f t="shared" si="175"/>
        <v>0</v>
      </c>
    </row>
    <row r="11212" spans="1:14" x14ac:dyDescent="0.2">
      <c r="A11212" t="s">
        <v>11442</v>
      </c>
      <c r="B11212" t="s">
        <v>36003</v>
      </c>
      <c r="I11212" t="s">
        <v>4</v>
      </c>
      <c r="J11212">
        <v>113.61</v>
      </c>
      <c r="M11212">
        <v>113.61</v>
      </c>
      <c r="N11212">
        <f t="shared" si="175"/>
        <v>0</v>
      </c>
    </row>
    <row r="11213" spans="1:14" x14ac:dyDescent="0.2">
      <c r="A11213" t="s">
        <v>11443</v>
      </c>
      <c r="B11213" t="s">
        <v>36004</v>
      </c>
      <c r="I11213" t="s">
        <v>4</v>
      </c>
      <c r="J11213">
        <v>110.63</v>
      </c>
      <c r="M11213">
        <v>110.63</v>
      </c>
      <c r="N11213">
        <f t="shared" si="175"/>
        <v>0</v>
      </c>
    </row>
    <row r="11214" spans="1:14" x14ac:dyDescent="0.2">
      <c r="A11214" t="s">
        <v>11444</v>
      </c>
      <c r="B11214" t="s">
        <v>36004</v>
      </c>
      <c r="I11214" t="s">
        <v>4</v>
      </c>
      <c r="J11214">
        <v>105.79</v>
      </c>
      <c r="M11214">
        <v>105.79</v>
      </c>
      <c r="N11214">
        <f t="shared" si="175"/>
        <v>0</v>
      </c>
    </row>
    <row r="11215" spans="1:14" x14ac:dyDescent="0.2">
      <c r="A11215" t="s">
        <v>11445</v>
      </c>
      <c r="B11215" t="s">
        <v>36005</v>
      </c>
      <c r="E11215" s="307"/>
      <c r="I11215" t="s">
        <v>3</v>
      </c>
      <c r="J11215">
        <v>310.36</v>
      </c>
      <c r="M11215">
        <v>310.36</v>
      </c>
      <c r="N11215">
        <f t="shared" si="175"/>
        <v>0</v>
      </c>
    </row>
    <row r="11216" spans="1:14" x14ac:dyDescent="0.2">
      <c r="A11216" t="s">
        <v>11446</v>
      </c>
      <c r="B11216" t="s">
        <v>36005</v>
      </c>
      <c r="E11216" s="307"/>
      <c r="I11216" t="s">
        <v>3</v>
      </c>
      <c r="J11216">
        <v>298.52999999999997</v>
      </c>
      <c r="M11216">
        <v>298.52999999999997</v>
      </c>
      <c r="N11216">
        <f t="shared" si="175"/>
        <v>0</v>
      </c>
    </row>
    <row r="11217" spans="1:14" x14ac:dyDescent="0.2">
      <c r="A11217" t="s">
        <v>11447</v>
      </c>
      <c r="B11217" t="s">
        <v>36006</v>
      </c>
      <c r="I11217" t="s">
        <v>3</v>
      </c>
      <c r="J11217">
        <v>289.38</v>
      </c>
      <c r="M11217">
        <v>289.38</v>
      </c>
      <c r="N11217">
        <f t="shared" si="175"/>
        <v>0</v>
      </c>
    </row>
    <row r="11218" spans="1:14" x14ac:dyDescent="0.2">
      <c r="A11218" t="s">
        <v>11448</v>
      </c>
      <c r="B11218" t="s">
        <v>36006</v>
      </c>
      <c r="I11218" t="s">
        <v>3</v>
      </c>
      <c r="J11218">
        <v>277.89</v>
      </c>
      <c r="M11218">
        <v>277.89</v>
      </c>
      <c r="N11218">
        <f t="shared" si="175"/>
        <v>0</v>
      </c>
    </row>
    <row r="11219" spans="1:14" x14ac:dyDescent="0.2">
      <c r="A11219" t="s">
        <v>40769</v>
      </c>
      <c r="B11219" t="s">
        <v>41159</v>
      </c>
      <c r="I11219" t="s">
        <v>4</v>
      </c>
      <c r="J11219">
        <v>67.11</v>
      </c>
      <c r="M11219">
        <v>67.11</v>
      </c>
      <c r="N11219">
        <f t="shared" si="175"/>
        <v>0</v>
      </c>
    </row>
    <row r="11220" spans="1:14" x14ac:dyDescent="0.2">
      <c r="A11220" t="s">
        <v>40770</v>
      </c>
      <c r="B11220" t="s">
        <v>41159</v>
      </c>
      <c r="I11220" t="s">
        <v>4</v>
      </c>
      <c r="J11220">
        <v>63.6</v>
      </c>
      <c r="M11220">
        <v>63.6</v>
      </c>
      <c r="N11220">
        <f t="shared" si="175"/>
        <v>0</v>
      </c>
    </row>
    <row r="11221" spans="1:14" x14ac:dyDescent="0.2">
      <c r="A11221" t="s">
        <v>40771</v>
      </c>
      <c r="B11221" t="s">
        <v>41160</v>
      </c>
      <c r="I11221" t="s">
        <v>4</v>
      </c>
      <c r="J11221">
        <v>58.27</v>
      </c>
      <c r="M11221">
        <v>58.27</v>
      </c>
      <c r="N11221">
        <f t="shared" si="175"/>
        <v>0</v>
      </c>
    </row>
    <row r="11222" spans="1:14" x14ac:dyDescent="0.2">
      <c r="A11222" t="s">
        <v>40772</v>
      </c>
      <c r="B11222" t="s">
        <v>41160</v>
      </c>
      <c r="I11222" t="s">
        <v>4</v>
      </c>
      <c r="J11222">
        <v>54.86</v>
      </c>
      <c r="M11222">
        <v>54.86</v>
      </c>
      <c r="N11222">
        <f t="shared" si="175"/>
        <v>0</v>
      </c>
    </row>
    <row r="11223" spans="1:14" x14ac:dyDescent="0.2">
      <c r="A11223" t="s">
        <v>11449</v>
      </c>
      <c r="B11223" t="s">
        <v>36007</v>
      </c>
      <c r="I11223" t="s">
        <v>4</v>
      </c>
      <c r="J11223">
        <v>128.22</v>
      </c>
      <c r="M11223">
        <v>128.22</v>
      </c>
      <c r="N11223">
        <f t="shared" si="175"/>
        <v>0</v>
      </c>
    </row>
    <row r="11224" spans="1:14" x14ac:dyDescent="0.2">
      <c r="A11224" t="s">
        <v>11450</v>
      </c>
      <c r="B11224" t="s">
        <v>36007</v>
      </c>
      <c r="I11224" t="s">
        <v>4</v>
      </c>
      <c r="J11224">
        <v>123.38</v>
      </c>
      <c r="M11224">
        <v>123.38</v>
      </c>
      <c r="N11224">
        <f t="shared" si="175"/>
        <v>0</v>
      </c>
    </row>
    <row r="11225" spans="1:14" x14ac:dyDescent="0.2">
      <c r="A11225" t="s">
        <v>11451</v>
      </c>
      <c r="B11225" t="s">
        <v>36008</v>
      </c>
      <c r="I11225" t="s">
        <v>4</v>
      </c>
      <c r="J11225">
        <v>120.76</v>
      </c>
      <c r="M11225">
        <v>120.76</v>
      </c>
      <c r="N11225">
        <f t="shared" si="175"/>
        <v>0</v>
      </c>
    </row>
    <row r="11226" spans="1:14" x14ac:dyDescent="0.2">
      <c r="A11226" t="s">
        <v>11452</v>
      </c>
      <c r="B11226" t="s">
        <v>36008</v>
      </c>
      <c r="I11226" t="s">
        <v>4</v>
      </c>
      <c r="J11226">
        <v>116.05</v>
      </c>
      <c r="M11226">
        <v>116.05</v>
      </c>
      <c r="N11226">
        <f t="shared" si="175"/>
        <v>0</v>
      </c>
    </row>
    <row r="11227" spans="1:14" x14ac:dyDescent="0.2">
      <c r="A11227" t="s">
        <v>11453</v>
      </c>
      <c r="B11227" t="s">
        <v>36009</v>
      </c>
      <c r="I11227" t="s">
        <v>4</v>
      </c>
      <c r="J11227">
        <v>93.89</v>
      </c>
      <c r="M11227">
        <v>93.89</v>
      </c>
      <c r="N11227">
        <f t="shared" si="175"/>
        <v>0</v>
      </c>
    </row>
    <row r="11228" spans="1:14" x14ac:dyDescent="0.2">
      <c r="A11228" t="s">
        <v>11454</v>
      </c>
      <c r="B11228" t="s">
        <v>36009</v>
      </c>
      <c r="I11228" t="s">
        <v>4</v>
      </c>
      <c r="J11228">
        <v>90.67</v>
      </c>
      <c r="M11228">
        <v>90.67</v>
      </c>
      <c r="N11228">
        <f t="shared" si="175"/>
        <v>0</v>
      </c>
    </row>
    <row r="11229" spans="1:14" x14ac:dyDescent="0.2">
      <c r="A11229" t="s">
        <v>11455</v>
      </c>
      <c r="B11229" t="s">
        <v>36010</v>
      </c>
      <c r="I11229" t="s">
        <v>4</v>
      </c>
      <c r="J11229">
        <v>88.91</v>
      </c>
      <c r="M11229">
        <v>88.91</v>
      </c>
      <c r="N11229">
        <f t="shared" si="175"/>
        <v>0</v>
      </c>
    </row>
    <row r="11230" spans="1:14" x14ac:dyDescent="0.2">
      <c r="A11230" t="s">
        <v>11456</v>
      </c>
      <c r="B11230" t="s">
        <v>36010</v>
      </c>
      <c r="I11230" t="s">
        <v>4</v>
      </c>
      <c r="J11230">
        <v>85.77</v>
      </c>
      <c r="M11230">
        <v>85.77</v>
      </c>
      <c r="N11230">
        <f t="shared" si="175"/>
        <v>0</v>
      </c>
    </row>
    <row r="11231" spans="1:14" x14ac:dyDescent="0.2">
      <c r="A11231" t="s">
        <v>11457</v>
      </c>
      <c r="B11231" t="s">
        <v>36011</v>
      </c>
      <c r="I11231" t="s">
        <v>4</v>
      </c>
      <c r="J11231">
        <v>84.14</v>
      </c>
      <c r="M11231">
        <v>84.14</v>
      </c>
      <c r="N11231">
        <f t="shared" si="175"/>
        <v>0</v>
      </c>
    </row>
    <row r="11232" spans="1:14" x14ac:dyDescent="0.2">
      <c r="A11232" t="s">
        <v>11458</v>
      </c>
      <c r="B11232" t="s">
        <v>36011</v>
      </c>
      <c r="I11232" t="s">
        <v>4</v>
      </c>
      <c r="J11232">
        <v>81.14</v>
      </c>
      <c r="M11232">
        <v>81.14</v>
      </c>
      <c r="N11232">
        <f t="shared" si="175"/>
        <v>0</v>
      </c>
    </row>
    <row r="11233" spans="1:14" x14ac:dyDescent="0.2">
      <c r="A11233" t="s">
        <v>11459</v>
      </c>
      <c r="B11233" t="s">
        <v>36012</v>
      </c>
      <c r="I11233" t="s">
        <v>4</v>
      </c>
      <c r="J11233">
        <v>80.05</v>
      </c>
      <c r="M11233">
        <v>80.05</v>
      </c>
      <c r="N11233">
        <f t="shared" si="175"/>
        <v>0</v>
      </c>
    </row>
    <row r="11234" spans="1:14" x14ac:dyDescent="0.2">
      <c r="A11234" t="s">
        <v>11460</v>
      </c>
      <c r="B11234" t="s">
        <v>36012</v>
      </c>
      <c r="I11234" t="s">
        <v>4</v>
      </c>
      <c r="J11234">
        <v>77.22</v>
      </c>
      <c r="M11234">
        <v>77.22</v>
      </c>
      <c r="N11234">
        <f t="shared" si="175"/>
        <v>0</v>
      </c>
    </row>
    <row r="11235" spans="1:14" x14ac:dyDescent="0.2">
      <c r="A11235" t="s">
        <v>11461</v>
      </c>
      <c r="B11235" t="s">
        <v>36013</v>
      </c>
      <c r="I11235" t="s">
        <v>4</v>
      </c>
      <c r="J11235">
        <v>116.8</v>
      </c>
      <c r="M11235">
        <v>116.8</v>
      </c>
      <c r="N11235">
        <f t="shared" si="175"/>
        <v>0</v>
      </c>
    </row>
    <row r="11236" spans="1:14" x14ac:dyDescent="0.2">
      <c r="A11236" t="s">
        <v>11462</v>
      </c>
      <c r="B11236" t="s">
        <v>36013</v>
      </c>
      <c r="I11236" t="s">
        <v>4</v>
      </c>
      <c r="J11236">
        <v>114.1</v>
      </c>
      <c r="M11236">
        <v>114.1</v>
      </c>
      <c r="N11236">
        <f t="shared" si="175"/>
        <v>0</v>
      </c>
    </row>
    <row r="11237" spans="1:14" x14ac:dyDescent="0.2">
      <c r="A11237" t="s">
        <v>11463</v>
      </c>
      <c r="B11237" t="s">
        <v>36014</v>
      </c>
      <c r="I11237" t="s">
        <v>4</v>
      </c>
      <c r="J11237">
        <v>112.44</v>
      </c>
      <c r="M11237">
        <v>112.44</v>
      </c>
      <c r="N11237">
        <f t="shared" si="175"/>
        <v>0</v>
      </c>
    </row>
    <row r="11238" spans="1:14" x14ac:dyDescent="0.2">
      <c r="A11238" t="s">
        <v>11464</v>
      </c>
      <c r="B11238" t="s">
        <v>36014</v>
      </c>
      <c r="I11238" t="s">
        <v>4</v>
      </c>
      <c r="J11238">
        <v>109.62</v>
      </c>
      <c r="M11238">
        <v>109.62</v>
      </c>
      <c r="N11238">
        <f t="shared" si="175"/>
        <v>0</v>
      </c>
    </row>
    <row r="11239" spans="1:14" x14ac:dyDescent="0.2">
      <c r="A11239" t="s">
        <v>11465</v>
      </c>
      <c r="B11239" t="s">
        <v>36015</v>
      </c>
      <c r="I11239" t="s">
        <v>4</v>
      </c>
      <c r="J11239">
        <v>63.68</v>
      </c>
      <c r="M11239">
        <v>63.68</v>
      </c>
      <c r="N11239">
        <f t="shared" si="175"/>
        <v>0</v>
      </c>
    </row>
    <row r="11240" spans="1:14" x14ac:dyDescent="0.2">
      <c r="A11240" t="s">
        <v>11466</v>
      </c>
      <c r="B11240" t="s">
        <v>36015</v>
      </c>
      <c r="I11240" t="s">
        <v>4</v>
      </c>
      <c r="J11240">
        <v>61.22</v>
      </c>
      <c r="M11240">
        <v>61.22</v>
      </c>
      <c r="N11240">
        <f t="shared" si="175"/>
        <v>0</v>
      </c>
    </row>
    <row r="11241" spans="1:14" x14ac:dyDescent="0.2">
      <c r="A11241" t="s">
        <v>11467</v>
      </c>
      <c r="B11241" t="s">
        <v>36016</v>
      </c>
      <c r="I11241" t="s">
        <v>4</v>
      </c>
      <c r="J11241">
        <v>60.64</v>
      </c>
      <c r="M11241">
        <v>60.64</v>
      </c>
      <c r="N11241">
        <f t="shared" si="175"/>
        <v>0</v>
      </c>
    </row>
    <row r="11242" spans="1:14" x14ac:dyDescent="0.2">
      <c r="A11242" t="s">
        <v>11468</v>
      </c>
      <c r="B11242" t="s">
        <v>36016</v>
      </c>
      <c r="I11242" t="s">
        <v>4</v>
      </c>
      <c r="J11242">
        <v>58.22</v>
      </c>
      <c r="M11242">
        <v>58.22</v>
      </c>
      <c r="N11242">
        <f t="shared" si="175"/>
        <v>0</v>
      </c>
    </row>
    <row r="11243" spans="1:14" x14ac:dyDescent="0.2">
      <c r="A11243" t="s">
        <v>11469</v>
      </c>
      <c r="B11243" t="s">
        <v>36017</v>
      </c>
      <c r="I11243" t="s">
        <v>4</v>
      </c>
      <c r="J11243">
        <v>70.709999999999994</v>
      </c>
      <c r="M11243">
        <v>70.709999999999994</v>
      </c>
      <c r="N11243">
        <f t="shared" si="175"/>
        <v>0</v>
      </c>
    </row>
    <row r="11244" spans="1:14" x14ac:dyDescent="0.2">
      <c r="A11244" t="s">
        <v>11470</v>
      </c>
      <c r="B11244" t="s">
        <v>36017</v>
      </c>
      <c r="I11244" t="s">
        <v>4</v>
      </c>
      <c r="J11244">
        <v>68.239999999999995</v>
      </c>
      <c r="M11244">
        <v>68.239999999999995</v>
      </c>
      <c r="N11244">
        <f t="shared" si="175"/>
        <v>0</v>
      </c>
    </row>
    <row r="11245" spans="1:14" x14ac:dyDescent="0.2">
      <c r="A11245" t="s">
        <v>11471</v>
      </c>
      <c r="B11245" t="s">
        <v>36018</v>
      </c>
      <c r="I11245" t="s">
        <v>4</v>
      </c>
      <c r="J11245">
        <v>67.19</v>
      </c>
      <c r="M11245">
        <v>67.19</v>
      </c>
      <c r="N11245">
        <f t="shared" si="175"/>
        <v>0</v>
      </c>
    </row>
    <row r="11246" spans="1:14" x14ac:dyDescent="0.2">
      <c r="A11246" t="s">
        <v>11472</v>
      </c>
      <c r="B11246" t="s">
        <v>36018</v>
      </c>
      <c r="I11246" t="s">
        <v>4</v>
      </c>
      <c r="J11246">
        <v>64.77</v>
      </c>
      <c r="M11246">
        <v>64.77</v>
      </c>
      <c r="N11246">
        <f t="shared" si="175"/>
        <v>0</v>
      </c>
    </row>
    <row r="11247" spans="1:14" x14ac:dyDescent="0.2">
      <c r="A11247" t="s">
        <v>11473</v>
      </c>
      <c r="B11247" t="s">
        <v>36019</v>
      </c>
      <c r="I11247" t="s">
        <v>4</v>
      </c>
      <c r="J11247">
        <v>105.74</v>
      </c>
      <c r="M11247">
        <v>105.74</v>
      </c>
      <c r="N11247">
        <f t="shared" si="175"/>
        <v>0</v>
      </c>
    </row>
    <row r="11248" spans="1:14" x14ac:dyDescent="0.2">
      <c r="A11248" t="s">
        <v>11474</v>
      </c>
      <c r="B11248" t="s">
        <v>36019</v>
      </c>
      <c r="I11248" t="s">
        <v>4</v>
      </c>
      <c r="J11248">
        <v>103.23</v>
      </c>
      <c r="M11248">
        <v>103.23</v>
      </c>
      <c r="N11248">
        <f t="shared" si="175"/>
        <v>0</v>
      </c>
    </row>
    <row r="11249" spans="1:14" x14ac:dyDescent="0.2">
      <c r="A11249" t="s">
        <v>11475</v>
      </c>
      <c r="B11249" t="s">
        <v>36020</v>
      </c>
      <c r="I11249" t="s">
        <v>4</v>
      </c>
      <c r="J11249">
        <v>99.9</v>
      </c>
      <c r="M11249">
        <v>99.9</v>
      </c>
      <c r="N11249">
        <f t="shared" si="175"/>
        <v>0</v>
      </c>
    </row>
    <row r="11250" spans="1:14" x14ac:dyDescent="0.2">
      <c r="A11250" t="s">
        <v>11476</v>
      </c>
      <c r="B11250" t="s">
        <v>36020</v>
      </c>
      <c r="I11250" t="s">
        <v>4</v>
      </c>
      <c r="J11250">
        <v>97.48</v>
      </c>
      <c r="M11250">
        <v>97.48</v>
      </c>
      <c r="N11250">
        <f t="shared" si="175"/>
        <v>0</v>
      </c>
    </row>
    <row r="11251" spans="1:14" x14ac:dyDescent="0.2">
      <c r="A11251" t="s">
        <v>11477</v>
      </c>
      <c r="B11251" t="s">
        <v>36021</v>
      </c>
      <c r="I11251" t="s">
        <v>3</v>
      </c>
      <c r="J11251">
        <v>595.94000000000005</v>
      </c>
      <c r="M11251">
        <v>595.94000000000005</v>
      </c>
      <c r="N11251">
        <f t="shared" si="175"/>
        <v>0</v>
      </c>
    </row>
    <row r="11252" spans="1:14" x14ac:dyDescent="0.2">
      <c r="A11252" t="s">
        <v>11478</v>
      </c>
      <c r="B11252" t="s">
        <v>36021</v>
      </c>
      <c r="I11252" t="s">
        <v>3</v>
      </c>
      <c r="J11252">
        <v>584.12</v>
      </c>
      <c r="M11252">
        <v>584.12</v>
      </c>
      <c r="N11252">
        <f t="shared" si="175"/>
        <v>0</v>
      </c>
    </row>
    <row r="11253" spans="1:14" x14ac:dyDescent="0.2">
      <c r="A11253" t="s">
        <v>11479</v>
      </c>
      <c r="B11253" t="s">
        <v>36022</v>
      </c>
      <c r="I11253" t="s">
        <v>3</v>
      </c>
      <c r="J11253">
        <v>572.74</v>
      </c>
      <c r="M11253">
        <v>572.74</v>
      </c>
      <c r="N11253">
        <f t="shared" si="175"/>
        <v>0</v>
      </c>
    </row>
    <row r="11254" spans="1:14" x14ac:dyDescent="0.2">
      <c r="A11254" t="s">
        <v>11480</v>
      </c>
      <c r="B11254" t="s">
        <v>36022</v>
      </c>
      <c r="I11254" t="s">
        <v>3</v>
      </c>
      <c r="J11254">
        <v>561.24</v>
      </c>
      <c r="M11254">
        <v>561.24</v>
      </c>
      <c r="N11254">
        <f t="shared" si="175"/>
        <v>0</v>
      </c>
    </row>
    <row r="11255" spans="1:14" x14ac:dyDescent="0.2">
      <c r="A11255" t="s">
        <v>11481</v>
      </c>
      <c r="B11255" t="s">
        <v>36023</v>
      </c>
      <c r="I11255" t="s">
        <v>3</v>
      </c>
      <c r="J11255">
        <v>595.94000000000005</v>
      </c>
      <c r="M11255">
        <v>595.94000000000005</v>
      </c>
      <c r="N11255">
        <f t="shared" si="175"/>
        <v>0</v>
      </c>
    </row>
    <row r="11256" spans="1:14" x14ac:dyDescent="0.2">
      <c r="A11256" t="s">
        <v>11482</v>
      </c>
      <c r="B11256" t="s">
        <v>36023</v>
      </c>
      <c r="I11256" t="s">
        <v>3</v>
      </c>
      <c r="J11256">
        <v>584.12</v>
      </c>
      <c r="M11256">
        <v>584.12</v>
      </c>
      <c r="N11256">
        <f t="shared" si="175"/>
        <v>0</v>
      </c>
    </row>
    <row r="11257" spans="1:14" x14ac:dyDescent="0.2">
      <c r="A11257" t="s">
        <v>11483</v>
      </c>
      <c r="B11257" t="s">
        <v>36024</v>
      </c>
      <c r="I11257" t="s">
        <v>3</v>
      </c>
      <c r="J11257">
        <v>572.74</v>
      </c>
      <c r="M11257">
        <v>572.74</v>
      </c>
      <c r="N11257">
        <f t="shared" si="175"/>
        <v>0</v>
      </c>
    </row>
    <row r="11258" spans="1:14" x14ac:dyDescent="0.2">
      <c r="A11258" t="s">
        <v>11484</v>
      </c>
      <c r="B11258" t="s">
        <v>36024</v>
      </c>
      <c r="I11258" t="s">
        <v>3</v>
      </c>
      <c r="J11258">
        <v>561.24</v>
      </c>
      <c r="M11258">
        <v>561.24</v>
      </c>
      <c r="N11258">
        <f t="shared" si="175"/>
        <v>0</v>
      </c>
    </row>
    <row r="11259" spans="1:14" x14ac:dyDescent="0.2">
      <c r="A11259" t="s">
        <v>11485</v>
      </c>
      <c r="B11259" t="s">
        <v>36025</v>
      </c>
      <c r="I11259" t="s">
        <v>4</v>
      </c>
      <c r="J11259">
        <v>79.52</v>
      </c>
      <c r="M11259">
        <v>79.52</v>
      </c>
      <c r="N11259">
        <f t="shared" si="175"/>
        <v>0</v>
      </c>
    </row>
    <row r="11260" spans="1:14" x14ac:dyDescent="0.2">
      <c r="A11260" t="s">
        <v>11486</v>
      </c>
      <c r="B11260" t="s">
        <v>36025</v>
      </c>
      <c r="I11260" t="s">
        <v>4</v>
      </c>
      <c r="J11260">
        <v>76.010000000000005</v>
      </c>
      <c r="M11260">
        <v>76.010000000000005</v>
      </c>
      <c r="N11260">
        <f t="shared" si="175"/>
        <v>0</v>
      </c>
    </row>
    <row r="11261" spans="1:14" x14ac:dyDescent="0.2">
      <c r="A11261" t="s">
        <v>11487</v>
      </c>
      <c r="B11261" t="s">
        <v>36026</v>
      </c>
      <c r="I11261" t="s">
        <v>4</v>
      </c>
      <c r="J11261">
        <v>76.540000000000006</v>
      </c>
      <c r="M11261">
        <v>76.540000000000006</v>
      </c>
      <c r="N11261">
        <f t="shared" si="175"/>
        <v>0</v>
      </c>
    </row>
    <row r="11262" spans="1:14" x14ac:dyDescent="0.2">
      <c r="A11262" t="s">
        <v>11488</v>
      </c>
      <c r="B11262" t="s">
        <v>36026</v>
      </c>
      <c r="I11262" t="s">
        <v>4</v>
      </c>
      <c r="J11262">
        <v>73.13</v>
      </c>
      <c r="M11262">
        <v>73.13</v>
      </c>
      <c r="N11262">
        <f t="shared" si="175"/>
        <v>0</v>
      </c>
    </row>
    <row r="11263" spans="1:14" x14ac:dyDescent="0.2">
      <c r="A11263" t="s">
        <v>11489</v>
      </c>
      <c r="B11263" t="s">
        <v>36027</v>
      </c>
      <c r="I11263" t="s">
        <v>4</v>
      </c>
      <c r="J11263">
        <v>86.4</v>
      </c>
      <c r="M11263">
        <v>86.4</v>
      </c>
      <c r="N11263">
        <f t="shared" si="175"/>
        <v>0</v>
      </c>
    </row>
    <row r="11264" spans="1:14" x14ac:dyDescent="0.2">
      <c r="A11264" t="s">
        <v>11490</v>
      </c>
      <c r="B11264" t="s">
        <v>36027</v>
      </c>
      <c r="I11264" t="s">
        <v>4</v>
      </c>
      <c r="J11264">
        <v>83.93</v>
      </c>
      <c r="M11264">
        <v>83.93</v>
      </c>
      <c r="N11264">
        <f t="shared" si="175"/>
        <v>0</v>
      </c>
    </row>
    <row r="11265" spans="1:14" x14ac:dyDescent="0.2">
      <c r="A11265" t="s">
        <v>11491</v>
      </c>
      <c r="B11265" t="s">
        <v>36028</v>
      </c>
      <c r="I11265" t="s">
        <v>4</v>
      </c>
      <c r="J11265">
        <v>83</v>
      </c>
      <c r="M11265">
        <v>83</v>
      </c>
      <c r="N11265">
        <f t="shared" si="175"/>
        <v>0</v>
      </c>
    </row>
    <row r="11266" spans="1:14" x14ac:dyDescent="0.2">
      <c r="A11266" t="s">
        <v>11492</v>
      </c>
      <c r="B11266" t="s">
        <v>36028</v>
      </c>
      <c r="I11266" t="s">
        <v>4</v>
      </c>
      <c r="J11266">
        <v>80.58</v>
      </c>
      <c r="M11266">
        <v>80.58</v>
      </c>
      <c r="N11266">
        <f t="shared" si="175"/>
        <v>0</v>
      </c>
    </row>
    <row r="11267" spans="1:14" x14ac:dyDescent="0.2">
      <c r="A11267" t="s">
        <v>11493</v>
      </c>
      <c r="B11267" t="s">
        <v>36029</v>
      </c>
      <c r="I11267" t="s">
        <v>4</v>
      </c>
      <c r="J11267">
        <v>96.31</v>
      </c>
      <c r="M11267">
        <v>96.31</v>
      </c>
      <c r="N11267">
        <f t="shared" si="175"/>
        <v>0</v>
      </c>
    </row>
    <row r="11268" spans="1:14" x14ac:dyDescent="0.2">
      <c r="A11268" t="s">
        <v>11494</v>
      </c>
      <c r="B11268" t="s">
        <v>36029</v>
      </c>
      <c r="I11268" t="s">
        <v>4</v>
      </c>
      <c r="J11268">
        <v>93.83</v>
      </c>
      <c r="M11268">
        <v>93.83</v>
      </c>
      <c r="N11268">
        <f t="shared" ref="N11268:N11331" si="176">J11268-M11268</f>
        <v>0</v>
      </c>
    </row>
    <row r="11269" spans="1:14" x14ac:dyDescent="0.2">
      <c r="A11269" t="s">
        <v>11495</v>
      </c>
      <c r="B11269" t="s">
        <v>36030</v>
      </c>
      <c r="I11269" t="s">
        <v>4</v>
      </c>
      <c r="J11269">
        <v>92.27</v>
      </c>
      <c r="M11269">
        <v>92.27</v>
      </c>
      <c r="N11269">
        <f t="shared" si="176"/>
        <v>0</v>
      </c>
    </row>
    <row r="11270" spans="1:14" x14ac:dyDescent="0.2">
      <c r="A11270" t="s">
        <v>11496</v>
      </c>
      <c r="B11270" t="s">
        <v>36030</v>
      </c>
      <c r="I11270" t="s">
        <v>4</v>
      </c>
      <c r="J11270">
        <v>89.85</v>
      </c>
      <c r="M11270">
        <v>89.85</v>
      </c>
      <c r="N11270">
        <f t="shared" si="176"/>
        <v>0</v>
      </c>
    </row>
    <row r="11271" spans="1:14" x14ac:dyDescent="0.2">
      <c r="A11271" t="s">
        <v>11497</v>
      </c>
      <c r="B11271" t="s">
        <v>36031</v>
      </c>
      <c r="I11271" t="s">
        <v>4</v>
      </c>
      <c r="J11271">
        <v>145.07</v>
      </c>
      <c r="M11271">
        <v>145.07</v>
      </c>
      <c r="N11271">
        <f t="shared" si="176"/>
        <v>0</v>
      </c>
    </row>
    <row r="11272" spans="1:14" x14ac:dyDescent="0.2">
      <c r="A11272" t="s">
        <v>11498</v>
      </c>
      <c r="B11272" t="s">
        <v>36031</v>
      </c>
      <c r="I11272" t="s">
        <v>4</v>
      </c>
      <c r="J11272">
        <v>142.55000000000001</v>
      </c>
      <c r="M11272">
        <v>142.55000000000001</v>
      </c>
      <c r="N11272">
        <f t="shared" si="176"/>
        <v>0</v>
      </c>
    </row>
    <row r="11273" spans="1:14" x14ac:dyDescent="0.2">
      <c r="A11273" t="s">
        <v>11499</v>
      </c>
      <c r="B11273" t="s">
        <v>36032</v>
      </c>
      <c r="I11273" t="s">
        <v>4</v>
      </c>
      <c r="J11273">
        <v>138.62</v>
      </c>
      <c r="M11273">
        <v>138.62</v>
      </c>
      <c r="N11273">
        <f t="shared" si="176"/>
        <v>0</v>
      </c>
    </row>
    <row r="11274" spans="1:14" x14ac:dyDescent="0.2">
      <c r="A11274" t="s">
        <v>11500</v>
      </c>
      <c r="B11274" t="s">
        <v>36032</v>
      </c>
      <c r="I11274" t="s">
        <v>4</v>
      </c>
      <c r="J11274">
        <v>136.19999999999999</v>
      </c>
      <c r="M11274">
        <v>136.19999999999999</v>
      </c>
      <c r="N11274">
        <f t="shared" si="176"/>
        <v>0</v>
      </c>
    </row>
    <row r="11275" spans="1:14" x14ac:dyDescent="0.2">
      <c r="A11275" t="s">
        <v>11501</v>
      </c>
      <c r="B11275" t="s">
        <v>36033</v>
      </c>
      <c r="E11275" s="307"/>
      <c r="I11275" t="s">
        <v>4</v>
      </c>
      <c r="J11275">
        <v>107.03</v>
      </c>
      <c r="M11275">
        <v>107.03</v>
      </c>
      <c r="N11275">
        <f t="shared" si="176"/>
        <v>0</v>
      </c>
    </row>
    <row r="11276" spans="1:14" x14ac:dyDescent="0.2">
      <c r="A11276" t="s">
        <v>11502</v>
      </c>
      <c r="B11276" t="s">
        <v>36033</v>
      </c>
      <c r="E11276" s="307"/>
      <c r="I11276" t="s">
        <v>4</v>
      </c>
      <c r="J11276">
        <v>104.44</v>
      </c>
      <c r="M11276">
        <v>104.44</v>
      </c>
      <c r="N11276">
        <f t="shared" si="176"/>
        <v>0</v>
      </c>
    </row>
    <row r="11277" spans="1:14" x14ac:dyDescent="0.2">
      <c r="A11277" t="s">
        <v>11503</v>
      </c>
      <c r="B11277" t="s">
        <v>36034</v>
      </c>
      <c r="I11277" t="s">
        <v>4</v>
      </c>
      <c r="J11277">
        <v>101.54</v>
      </c>
      <c r="M11277">
        <v>101.54</v>
      </c>
      <c r="N11277">
        <f t="shared" si="176"/>
        <v>0</v>
      </c>
    </row>
    <row r="11278" spans="1:14" x14ac:dyDescent="0.2">
      <c r="A11278" t="s">
        <v>11504</v>
      </c>
      <c r="B11278" t="s">
        <v>36034</v>
      </c>
      <c r="I11278" t="s">
        <v>4</v>
      </c>
      <c r="J11278">
        <v>99.12</v>
      </c>
      <c r="M11278">
        <v>99.12</v>
      </c>
      <c r="N11278">
        <f t="shared" si="176"/>
        <v>0</v>
      </c>
    </row>
    <row r="11279" spans="1:14" x14ac:dyDescent="0.2">
      <c r="A11279" t="s">
        <v>11505</v>
      </c>
      <c r="B11279" t="s">
        <v>36035</v>
      </c>
      <c r="I11279" t="s">
        <v>4</v>
      </c>
      <c r="J11279">
        <v>181.85</v>
      </c>
      <c r="M11279">
        <v>181.85</v>
      </c>
      <c r="N11279">
        <f t="shared" si="176"/>
        <v>0</v>
      </c>
    </row>
    <row r="11280" spans="1:14" x14ac:dyDescent="0.2">
      <c r="A11280" t="s">
        <v>11506</v>
      </c>
      <c r="B11280" t="s">
        <v>36035</v>
      </c>
      <c r="I11280" t="s">
        <v>4</v>
      </c>
      <c r="J11280">
        <v>177.01</v>
      </c>
      <c r="M11280">
        <v>177.01</v>
      </c>
      <c r="N11280">
        <f t="shared" si="176"/>
        <v>0</v>
      </c>
    </row>
    <row r="11281" spans="1:14" x14ac:dyDescent="0.2">
      <c r="A11281" t="s">
        <v>11507</v>
      </c>
      <c r="B11281" t="s">
        <v>36036</v>
      </c>
      <c r="I11281" t="s">
        <v>4</v>
      </c>
      <c r="J11281">
        <v>174.37</v>
      </c>
      <c r="M11281">
        <v>174.37</v>
      </c>
      <c r="N11281">
        <f t="shared" si="176"/>
        <v>0</v>
      </c>
    </row>
    <row r="11282" spans="1:14" x14ac:dyDescent="0.2">
      <c r="A11282" t="s">
        <v>11508</v>
      </c>
      <c r="B11282" t="s">
        <v>36036</v>
      </c>
      <c r="I11282" t="s">
        <v>4</v>
      </c>
      <c r="J11282">
        <v>169.66</v>
      </c>
      <c r="M11282">
        <v>169.66</v>
      </c>
      <c r="N11282">
        <f t="shared" si="176"/>
        <v>0</v>
      </c>
    </row>
    <row r="11283" spans="1:14" x14ac:dyDescent="0.2">
      <c r="A11283" t="s">
        <v>11509</v>
      </c>
      <c r="B11283" t="s">
        <v>36037</v>
      </c>
      <c r="I11283" t="s">
        <v>4</v>
      </c>
      <c r="J11283">
        <v>187.26</v>
      </c>
      <c r="M11283">
        <v>187.26</v>
      </c>
      <c r="N11283">
        <f t="shared" si="176"/>
        <v>0</v>
      </c>
    </row>
    <row r="11284" spans="1:14" x14ac:dyDescent="0.2">
      <c r="A11284" t="s">
        <v>11510</v>
      </c>
      <c r="B11284" t="s">
        <v>36037</v>
      </c>
      <c r="I11284" t="s">
        <v>4</v>
      </c>
      <c r="J11284">
        <v>182.42</v>
      </c>
      <c r="M11284">
        <v>182.42</v>
      </c>
      <c r="N11284">
        <f t="shared" si="176"/>
        <v>0</v>
      </c>
    </row>
    <row r="11285" spans="1:14" x14ac:dyDescent="0.2">
      <c r="A11285" t="s">
        <v>11511</v>
      </c>
      <c r="B11285" t="s">
        <v>36038</v>
      </c>
      <c r="I11285" t="s">
        <v>4</v>
      </c>
      <c r="J11285">
        <v>179.01</v>
      </c>
      <c r="M11285">
        <v>179.01</v>
      </c>
      <c r="N11285">
        <f t="shared" si="176"/>
        <v>0</v>
      </c>
    </row>
    <row r="11286" spans="1:14" x14ac:dyDescent="0.2">
      <c r="A11286" t="s">
        <v>11512</v>
      </c>
      <c r="B11286" t="s">
        <v>36038</v>
      </c>
      <c r="I11286" t="s">
        <v>4</v>
      </c>
      <c r="J11286">
        <v>174.29</v>
      </c>
      <c r="M11286">
        <v>174.29</v>
      </c>
      <c r="N11286">
        <f t="shared" si="176"/>
        <v>0</v>
      </c>
    </row>
    <row r="11287" spans="1:14" x14ac:dyDescent="0.2">
      <c r="A11287" t="s">
        <v>11513</v>
      </c>
      <c r="B11287" t="s">
        <v>36039</v>
      </c>
      <c r="I11287" t="s">
        <v>3</v>
      </c>
      <c r="J11287">
        <v>362.02</v>
      </c>
      <c r="M11287">
        <v>362.02</v>
      </c>
      <c r="N11287">
        <f t="shared" si="176"/>
        <v>0</v>
      </c>
    </row>
    <row r="11288" spans="1:14" x14ac:dyDescent="0.2">
      <c r="A11288" t="s">
        <v>11514</v>
      </c>
      <c r="B11288" t="s">
        <v>36039</v>
      </c>
      <c r="I11288" t="s">
        <v>3</v>
      </c>
      <c r="J11288">
        <v>350.52</v>
      </c>
      <c r="M11288">
        <v>350.52</v>
      </c>
      <c r="N11288">
        <f t="shared" si="176"/>
        <v>0</v>
      </c>
    </row>
    <row r="11289" spans="1:14" x14ac:dyDescent="0.2">
      <c r="A11289" t="s">
        <v>11515</v>
      </c>
      <c r="B11289" t="s">
        <v>36040</v>
      </c>
      <c r="I11289" t="s">
        <v>3</v>
      </c>
      <c r="J11289">
        <v>348.56</v>
      </c>
      <c r="M11289">
        <v>348.56</v>
      </c>
      <c r="N11289">
        <f t="shared" si="176"/>
        <v>0</v>
      </c>
    </row>
    <row r="11290" spans="1:14" x14ac:dyDescent="0.2">
      <c r="A11290" t="s">
        <v>11516</v>
      </c>
      <c r="B11290" t="s">
        <v>36040</v>
      </c>
      <c r="I11290" t="s">
        <v>3</v>
      </c>
      <c r="J11290">
        <v>337.07</v>
      </c>
      <c r="M11290">
        <v>337.07</v>
      </c>
      <c r="N11290">
        <f t="shared" si="176"/>
        <v>0</v>
      </c>
    </row>
    <row r="11291" spans="1:14" x14ac:dyDescent="0.2">
      <c r="A11291" t="s">
        <v>11517</v>
      </c>
      <c r="B11291" t="s">
        <v>36041</v>
      </c>
      <c r="I11291" t="s">
        <v>4</v>
      </c>
      <c r="J11291">
        <v>67.11</v>
      </c>
      <c r="M11291">
        <v>67.11</v>
      </c>
      <c r="N11291">
        <f t="shared" si="176"/>
        <v>0</v>
      </c>
    </row>
    <row r="11292" spans="1:14" x14ac:dyDescent="0.2">
      <c r="A11292" t="s">
        <v>11518</v>
      </c>
      <c r="B11292" t="s">
        <v>36041</v>
      </c>
      <c r="I11292" t="s">
        <v>4</v>
      </c>
      <c r="J11292">
        <v>63.6</v>
      </c>
      <c r="M11292">
        <v>63.6</v>
      </c>
      <c r="N11292">
        <f t="shared" si="176"/>
        <v>0</v>
      </c>
    </row>
    <row r="11293" spans="1:14" x14ac:dyDescent="0.2">
      <c r="A11293" t="s">
        <v>11519</v>
      </c>
      <c r="B11293" t="s">
        <v>36042</v>
      </c>
      <c r="E11293" s="307"/>
      <c r="I11293" t="s">
        <v>4</v>
      </c>
      <c r="J11293">
        <v>58.27</v>
      </c>
      <c r="M11293">
        <v>58.27</v>
      </c>
      <c r="N11293">
        <f t="shared" si="176"/>
        <v>0</v>
      </c>
    </row>
    <row r="11294" spans="1:14" x14ac:dyDescent="0.2">
      <c r="A11294" t="s">
        <v>11520</v>
      </c>
      <c r="B11294" t="s">
        <v>36042</v>
      </c>
      <c r="E11294" s="307"/>
      <c r="I11294" t="s">
        <v>4</v>
      </c>
      <c r="J11294">
        <v>54.86</v>
      </c>
      <c r="M11294">
        <v>54.86</v>
      </c>
      <c r="N11294">
        <f t="shared" si="176"/>
        <v>0</v>
      </c>
    </row>
    <row r="11295" spans="1:14" x14ac:dyDescent="0.2">
      <c r="A11295" t="s">
        <v>11521</v>
      </c>
      <c r="B11295" t="s">
        <v>36043</v>
      </c>
      <c r="I11295" t="s">
        <v>4</v>
      </c>
      <c r="J11295">
        <v>139.46</v>
      </c>
      <c r="M11295">
        <v>139.46</v>
      </c>
      <c r="N11295">
        <f t="shared" si="176"/>
        <v>0</v>
      </c>
    </row>
    <row r="11296" spans="1:14" x14ac:dyDescent="0.2">
      <c r="A11296" t="s">
        <v>11522</v>
      </c>
      <c r="B11296" t="s">
        <v>36043</v>
      </c>
      <c r="I11296" t="s">
        <v>4</v>
      </c>
      <c r="J11296">
        <v>134.61000000000001</v>
      </c>
      <c r="M11296">
        <v>134.61000000000001</v>
      </c>
      <c r="N11296">
        <f t="shared" si="176"/>
        <v>0</v>
      </c>
    </row>
    <row r="11297" spans="1:14" x14ac:dyDescent="0.2">
      <c r="A11297" t="s">
        <v>11523</v>
      </c>
      <c r="B11297" t="s">
        <v>36044</v>
      </c>
      <c r="I11297" t="s">
        <v>4</v>
      </c>
      <c r="J11297">
        <v>129.82</v>
      </c>
      <c r="M11297">
        <v>129.82</v>
      </c>
      <c r="N11297">
        <f t="shared" si="176"/>
        <v>0</v>
      </c>
    </row>
    <row r="11298" spans="1:14" x14ac:dyDescent="0.2">
      <c r="A11298" t="s">
        <v>11524</v>
      </c>
      <c r="B11298" t="s">
        <v>36044</v>
      </c>
      <c r="I11298" t="s">
        <v>4</v>
      </c>
      <c r="J11298">
        <v>125.11</v>
      </c>
      <c r="M11298">
        <v>125.11</v>
      </c>
      <c r="N11298">
        <f t="shared" si="176"/>
        <v>0</v>
      </c>
    </row>
    <row r="11299" spans="1:14" x14ac:dyDescent="0.2">
      <c r="A11299" t="s">
        <v>11525</v>
      </c>
      <c r="B11299" t="s">
        <v>36045</v>
      </c>
      <c r="E11299" s="307"/>
      <c r="I11299" t="s">
        <v>4</v>
      </c>
      <c r="J11299">
        <v>101.55</v>
      </c>
      <c r="M11299">
        <v>101.55</v>
      </c>
      <c r="N11299">
        <f t="shared" si="176"/>
        <v>0</v>
      </c>
    </row>
    <row r="11300" spans="1:14" x14ac:dyDescent="0.2">
      <c r="A11300" t="s">
        <v>11526</v>
      </c>
      <c r="B11300" t="s">
        <v>36045</v>
      </c>
      <c r="E11300" s="307"/>
      <c r="I11300" t="s">
        <v>4</v>
      </c>
      <c r="J11300">
        <v>98.93</v>
      </c>
      <c r="M11300">
        <v>98.93</v>
      </c>
      <c r="N11300">
        <f t="shared" si="176"/>
        <v>0</v>
      </c>
    </row>
    <row r="11301" spans="1:14" x14ac:dyDescent="0.2">
      <c r="A11301" t="s">
        <v>11527</v>
      </c>
      <c r="B11301" t="s">
        <v>36046</v>
      </c>
      <c r="I11301" t="s">
        <v>4</v>
      </c>
      <c r="J11301">
        <v>81.11</v>
      </c>
      <c r="M11301">
        <v>81.11</v>
      </c>
      <c r="N11301">
        <f t="shared" si="176"/>
        <v>0</v>
      </c>
    </row>
    <row r="11302" spans="1:14" x14ac:dyDescent="0.2">
      <c r="A11302" t="s">
        <v>11528</v>
      </c>
      <c r="B11302" t="s">
        <v>36046</v>
      </c>
      <c r="I11302" t="s">
        <v>4</v>
      </c>
      <c r="J11302">
        <v>78.69</v>
      </c>
      <c r="M11302">
        <v>78.69</v>
      </c>
      <c r="N11302">
        <f t="shared" si="176"/>
        <v>0</v>
      </c>
    </row>
    <row r="11303" spans="1:14" x14ac:dyDescent="0.2">
      <c r="A11303" t="s">
        <v>11529</v>
      </c>
      <c r="B11303" t="s">
        <v>36047</v>
      </c>
      <c r="I11303" t="s">
        <v>4</v>
      </c>
      <c r="J11303">
        <v>61.05</v>
      </c>
      <c r="M11303">
        <v>61.05</v>
      </c>
      <c r="N11303">
        <f t="shared" si="176"/>
        <v>0</v>
      </c>
    </row>
    <row r="11304" spans="1:14" x14ac:dyDescent="0.2">
      <c r="A11304" t="s">
        <v>11530</v>
      </c>
      <c r="B11304" t="s">
        <v>36047</v>
      </c>
      <c r="I11304" t="s">
        <v>4</v>
      </c>
      <c r="J11304">
        <v>58.53</v>
      </c>
      <c r="M11304">
        <v>58.53</v>
      </c>
      <c r="N11304">
        <f t="shared" si="176"/>
        <v>0</v>
      </c>
    </row>
    <row r="11305" spans="1:14" x14ac:dyDescent="0.2">
      <c r="A11305" t="s">
        <v>11531</v>
      </c>
      <c r="B11305" t="s">
        <v>36048</v>
      </c>
      <c r="I11305" t="s">
        <v>4</v>
      </c>
      <c r="J11305">
        <v>50.83</v>
      </c>
      <c r="M11305">
        <v>50.83</v>
      </c>
      <c r="N11305">
        <f t="shared" si="176"/>
        <v>0</v>
      </c>
    </row>
    <row r="11306" spans="1:14" x14ac:dyDescent="0.2">
      <c r="A11306" t="s">
        <v>11532</v>
      </c>
      <c r="B11306" t="s">
        <v>36048</v>
      </c>
      <c r="I11306" t="s">
        <v>4</v>
      </c>
      <c r="J11306">
        <v>48.41</v>
      </c>
      <c r="M11306">
        <v>48.41</v>
      </c>
      <c r="N11306">
        <f t="shared" si="176"/>
        <v>0</v>
      </c>
    </row>
    <row r="11307" spans="1:14" x14ac:dyDescent="0.2">
      <c r="A11307" t="s">
        <v>11533</v>
      </c>
      <c r="B11307" t="s">
        <v>36049</v>
      </c>
      <c r="I11307" t="s">
        <v>4</v>
      </c>
      <c r="J11307">
        <v>84.14</v>
      </c>
      <c r="M11307">
        <v>84.14</v>
      </c>
      <c r="N11307">
        <f t="shared" si="176"/>
        <v>0</v>
      </c>
    </row>
    <row r="11308" spans="1:14" x14ac:dyDescent="0.2">
      <c r="A11308" t="s">
        <v>11534</v>
      </c>
      <c r="B11308" t="s">
        <v>36049</v>
      </c>
      <c r="I11308" t="s">
        <v>4</v>
      </c>
      <c r="J11308">
        <v>81.14</v>
      </c>
      <c r="M11308">
        <v>81.14</v>
      </c>
      <c r="N11308">
        <f t="shared" si="176"/>
        <v>0</v>
      </c>
    </row>
    <row r="11309" spans="1:14" x14ac:dyDescent="0.2">
      <c r="A11309" t="s">
        <v>11535</v>
      </c>
      <c r="B11309" t="s">
        <v>36050</v>
      </c>
      <c r="I11309" t="s">
        <v>4</v>
      </c>
      <c r="J11309">
        <v>80.05</v>
      </c>
      <c r="M11309">
        <v>80.05</v>
      </c>
      <c r="N11309">
        <f t="shared" si="176"/>
        <v>0</v>
      </c>
    </row>
    <row r="11310" spans="1:14" x14ac:dyDescent="0.2">
      <c r="A11310" t="s">
        <v>11536</v>
      </c>
      <c r="B11310" t="s">
        <v>36050</v>
      </c>
      <c r="I11310" t="s">
        <v>4</v>
      </c>
      <c r="J11310">
        <v>77.22</v>
      </c>
      <c r="M11310">
        <v>77.22</v>
      </c>
      <c r="N11310">
        <f t="shared" si="176"/>
        <v>0</v>
      </c>
    </row>
    <row r="11311" spans="1:14" x14ac:dyDescent="0.2">
      <c r="A11311" t="s">
        <v>11537</v>
      </c>
      <c r="B11311" t="s">
        <v>36051</v>
      </c>
      <c r="I11311" t="s">
        <v>4</v>
      </c>
      <c r="J11311">
        <v>119.85</v>
      </c>
      <c r="M11311">
        <v>119.85</v>
      </c>
      <c r="N11311">
        <f t="shared" si="176"/>
        <v>0</v>
      </c>
    </row>
    <row r="11312" spans="1:14" x14ac:dyDescent="0.2">
      <c r="A11312" t="s">
        <v>11538</v>
      </c>
      <c r="B11312" t="s">
        <v>36051</v>
      </c>
      <c r="I11312" t="s">
        <v>4</v>
      </c>
      <c r="J11312">
        <v>116.74</v>
      </c>
      <c r="M11312">
        <v>116.74</v>
      </c>
      <c r="N11312">
        <f t="shared" si="176"/>
        <v>0</v>
      </c>
    </row>
    <row r="11313" spans="1:14" x14ac:dyDescent="0.2">
      <c r="A11313" t="s">
        <v>11539</v>
      </c>
      <c r="B11313" t="s">
        <v>36052</v>
      </c>
      <c r="I11313" t="s">
        <v>4</v>
      </c>
      <c r="J11313">
        <v>109.39</v>
      </c>
      <c r="M11313">
        <v>109.39</v>
      </c>
      <c r="N11313">
        <f t="shared" si="176"/>
        <v>0</v>
      </c>
    </row>
    <row r="11314" spans="1:14" x14ac:dyDescent="0.2">
      <c r="A11314" t="s">
        <v>11540</v>
      </c>
      <c r="B11314" t="s">
        <v>36052</v>
      </c>
      <c r="I11314" t="s">
        <v>4</v>
      </c>
      <c r="J11314">
        <v>106.97</v>
      </c>
      <c r="M11314">
        <v>106.97</v>
      </c>
      <c r="N11314">
        <f t="shared" si="176"/>
        <v>0</v>
      </c>
    </row>
    <row r="11315" spans="1:14" x14ac:dyDescent="0.2">
      <c r="A11315" t="s">
        <v>11541</v>
      </c>
      <c r="B11315" t="s">
        <v>36053</v>
      </c>
      <c r="I11315" t="s">
        <v>4</v>
      </c>
      <c r="J11315">
        <v>64.03</v>
      </c>
      <c r="M11315">
        <v>64.03</v>
      </c>
      <c r="N11315">
        <f t="shared" si="176"/>
        <v>0</v>
      </c>
    </row>
    <row r="11316" spans="1:14" x14ac:dyDescent="0.2">
      <c r="A11316" t="s">
        <v>11542</v>
      </c>
      <c r="B11316" t="s">
        <v>36053</v>
      </c>
      <c r="I11316" t="s">
        <v>4</v>
      </c>
      <c r="J11316">
        <v>61.56</v>
      </c>
      <c r="M11316">
        <v>61.56</v>
      </c>
      <c r="N11316">
        <f t="shared" si="176"/>
        <v>0</v>
      </c>
    </row>
    <row r="11317" spans="1:14" x14ac:dyDescent="0.2">
      <c r="A11317" t="s">
        <v>11543</v>
      </c>
      <c r="B11317" t="s">
        <v>36054</v>
      </c>
      <c r="I11317" t="s">
        <v>4</v>
      </c>
      <c r="J11317">
        <v>60.64</v>
      </c>
      <c r="M11317">
        <v>60.64</v>
      </c>
      <c r="N11317">
        <f t="shared" si="176"/>
        <v>0</v>
      </c>
    </row>
    <row r="11318" spans="1:14" x14ac:dyDescent="0.2">
      <c r="A11318" t="s">
        <v>11544</v>
      </c>
      <c r="B11318" t="s">
        <v>36054</v>
      </c>
      <c r="I11318" t="s">
        <v>4</v>
      </c>
      <c r="J11318">
        <v>58.22</v>
      </c>
      <c r="M11318">
        <v>58.22</v>
      </c>
      <c r="N11318">
        <f t="shared" si="176"/>
        <v>0</v>
      </c>
    </row>
    <row r="11319" spans="1:14" x14ac:dyDescent="0.2">
      <c r="A11319" t="s">
        <v>11545</v>
      </c>
      <c r="B11319" t="s">
        <v>36055</v>
      </c>
      <c r="I11319" t="s">
        <v>4</v>
      </c>
      <c r="J11319">
        <v>71.16</v>
      </c>
      <c r="M11319">
        <v>71.16</v>
      </c>
      <c r="N11319">
        <f t="shared" si="176"/>
        <v>0</v>
      </c>
    </row>
    <row r="11320" spans="1:14" x14ac:dyDescent="0.2">
      <c r="A11320" t="s">
        <v>11546</v>
      </c>
      <c r="B11320" t="s">
        <v>36055</v>
      </c>
      <c r="I11320" t="s">
        <v>4</v>
      </c>
      <c r="J11320">
        <v>68.67</v>
      </c>
      <c r="M11320">
        <v>68.67</v>
      </c>
      <c r="N11320">
        <f t="shared" si="176"/>
        <v>0</v>
      </c>
    </row>
    <row r="11321" spans="1:14" x14ac:dyDescent="0.2">
      <c r="A11321" t="s">
        <v>11547</v>
      </c>
      <c r="B11321" t="s">
        <v>36056</v>
      </c>
      <c r="I11321" t="s">
        <v>4</v>
      </c>
      <c r="J11321">
        <v>67.19</v>
      </c>
      <c r="M11321">
        <v>67.19</v>
      </c>
      <c r="N11321">
        <f t="shared" si="176"/>
        <v>0</v>
      </c>
    </row>
    <row r="11322" spans="1:14" x14ac:dyDescent="0.2">
      <c r="A11322" t="s">
        <v>11548</v>
      </c>
      <c r="B11322" t="s">
        <v>36056</v>
      </c>
      <c r="I11322" t="s">
        <v>4</v>
      </c>
      <c r="J11322">
        <v>64.77</v>
      </c>
      <c r="M11322">
        <v>64.77</v>
      </c>
      <c r="N11322">
        <f t="shared" si="176"/>
        <v>0</v>
      </c>
    </row>
    <row r="11323" spans="1:14" x14ac:dyDescent="0.2">
      <c r="A11323" t="s">
        <v>11549</v>
      </c>
      <c r="B11323" t="s">
        <v>36057</v>
      </c>
      <c r="I11323" t="s">
        <v>4</v>
      </c>
      <c r="J11323">
        <v>106.44</v>
      </c>
      <c r="M11323">
        <v>106.44</v>
      </c>
      <c r="N11323">
        <f t="shared" si="176"/>
        <v>0</v>
      </c>
    </row>
    <row r="11324" spans="1:14" x14ac:dyDescent="0.2">
      <c r="A11324" t="s">
        <v>11550</v>
      </c>
      <c r="B11324" t="s">
        <v>36057</v>
      </c>
      <c r="I11324" t="s">
        <v>4</v>
      </c>
      <c r="J11324">
        <v>103.91</v>
      </c>
      <c r="M11324">
        <v>103.91</v>
      </c>
      <c r="N11324">
        <f t="shared" si="176"/>
        <v>0</v>
      </c>
    </row>
    <row r="11325" spans="1:14" x14ac:dyDescent="0.2">
      <c r="A11325" t="s">
        <v>11551</v>
      </c>
      <c r="B11325" t="s">
        <v>36058</v>
      </c>
      <c r="I11325" t="s">
        <v>4</v>
      </c>
      <c r="J11325">
        <v>99.9</v>
      </c>
      <c r="M11325">
        <v>99.9</v>
      </c>
      <c r="N11325">
        <f t="shared" si="176"/>
        <v>0</v>
      </c>
    </row>
    <row r="11326" spans="1:14" x14ac:dyDescent="0.2">
      <c r="A11326" t="s">
        <v>11552</v>
      </c>
      <c r="B11326" t="s">
        <v>36058</v>
      </c>
      <c r="I11326" t="s">
        <v>4</v>
      </c>
      <c r="J11326">
        <v>97.48</v>
      </c>
      <c r="M11326">
        <v>97.48</v>
      </c>
      <c r="N11326">
        <f t="shared" si="176"/>
        <v>0</v>
      </c>
    </row>
    <row r="11327" spans="1:14" x14ac:dyDescent="0.2">
      <c r="A11327" t="s">
        <v>11553</v>
      </c>
      <c r="B11327" t="s">
        <v>36059</v>
      </c>
      <c r="I11327" t="s">
        <v>3</v>
      </c>
      <c r="J11327">
        <v>322.63</v>
      </c>
      <c r="M11327">
        <v>322.63</v>
      </c>
      <c r="N11327">
        <f t="shared" si="176"/>
        <v>0</v>
      </c>
    </row>
    <row r="11328" spans="1:14" x14ac:dyDescent="0.2">
      <c r="A11328" t="s">
        <v>11554</v>
      </c>
      <c r="B11328" t="s">
        <v>36059</v>
      </c>
      <c r="I11328" t="s">
        <v>3</v>
      </c>
      <c r="J11328">
        <v>310.26</v>
      </c>
      <c r="M11328">
        <v>310.26</v>
      </c>
      <c r="N11328">
        <f t="shared" si="176"/>
        <v>0</v>
      </c>
    </row>
    <row r="11329" spans="1:14" x14ac:dyDescent="0.2">
      <c r="A11329" t="s">
        <v>11555</v>
      </c>
      <c r="B11329" t="s">
        <v>36060</v>
      </c>
      <c r="I11329" t="s">
        <v>3</v>
      </c>
      <c r="J11329">
        <v>267.75</v>
      </c>
      <c r="M11329">
        <v>267.75</v>
      </c>
      <c r="N11329">
        <f t="shared" si="176"/>
        <v>0</v>
      </c>
    </row>
    <row r="11330" spans="1:14" x14ac:dyDescent="0.2">
      <c r="A11330" t="s">
        <v>11556</v>
      </c>
      <c r="B11330" t="s">
        <v>36060</v>
      </c>
      <c r="I11330" t="s">
        <v>3</v>
      </c>
      <c r="J11330">
        <v>256.26</v>
      </c>
      <c r="M11330">
        <v>256.26</v>
      </c>
      <c r="N11330">
        <f t="shared" si="176"/>
        <v>0</v>
      </c>
    </row>
    <row r="11331" spans="1:14" x14ac:dyDescent="0.2">
      <c r="A11331" t="s">
        <v>11557</v>
      </c>
      <c r="B11331" t="s">
        <v>36061</v>
      </c>
      <c r="I11331" t="s">
        <v>3</v>
      </c>
      <c r="J11331">
        <v>292.97000000000003</v>
      </c>
      <c r="M11331">
        <v>292.97000000000003</v>
      </c>
      <c r="N11331">
        <f t="shared" si="176"/>
        <v>0</v>
      </c>
    </row>
    <row r="11332" spans="1:14" x14ac:dyDescent="0.2">
      <c r="A11332" t="s">
        <v>11558</v>
      </c>
      <c r="B11332" t="s">
        <v>36061</v>
      </c>
      <c r="I11332" t="s">
        <v>3</v>
      </c>
      <c r="J11332">
        <v>286.57</v>
      </c>
      <c r="M11332">
        <v>286.57</v>
      </c>
      <c r="N11332">
        <f t="shared" ref="N11332:N11395" si="177">J11332-M11332</f>
        <v>0</v>
      </c>
    </row>
    <row r="11333" spans="1:14" x14ac:dyDescent="0.2">
      <c r="A11333" t="s">
        <v>11559</v>
      </c>
      <c r="B11333" t="s">
        <v>36062</v>
      </c>
      <c r="I11333" t="s">
        <v>3</v>
      </c>
      <c r="J11333">
        <v>250.93</v>
      </c>
      <c r="M11333">
        <v>250.93</v>
      </c>
      <c r="N11333">
        <f t="shared" si="177"/>
        <v>0</v>
      </c>
    </row>
    <row r="11334" spans="1:14" x14ac:dyDescent="0.2">
      <c r="A11334" t="s">
        <v>11560</v>
      </c>
      <c r="B11334" t="s">
        <v>36062</v>
      </c>
      <c r="I11334" t="s">
        <v>3</v>
      </c>
      <c r="J11334">
        <v>245.18</v>
      </c>
      <c r="M11334">
        <v>245.18</v>
      </c>
      <c r="N11334">
        <f t="shared" si="177"/>
        <v>0</v>
      </c>
    </row>
    <row r="11335" spans="1:14" x14ac:dyDescent="0.2">
      <c r="A11335" t="s">
        <v>11561</v>
      </c>
      <c r="B11335" t="s">
        <v>36063</v>
      </c>
      <c r="I11335" t="s">
        <v>3</v>
      </c>
      <c r="J11335">
        <v>334.3</v>
      </c>
      <c r="M11335">
        <v>334.3</v>
      </c>
      <c r="N11335">
        <f t="shared" si="177"/>
        <v>0</v>
      </c>
    </row>
    <row r="11336" spans="1:14" x14ac:dyDescent="0.2">
      <c r="A11336" t="s">
        <v>11562</v>
      </c>
      <c r="B11336" t="s">
        <v>36063</v>
      </c>
      <c r="I11336" t="s">
        <v>3</v>
      </c>
      <c r="J11336">
        <v>321.93</v>
      </c>
      <c r="M11336">
        <v>321.93</v>
      </c>
      <c r="N11336">
        <f t="shared" si="177"/>
        <v>0</v>
      </c>
    </row>
    <row r="11337" spans="1:14" x14ac:dyDescent="0.2">
      <c r="A11337" t="s">
        <v>11563</v>
      </c>
      <c r="B11337" t="s">
        <v>36064</v>
      </c>
      <c r="I11337" t="s">
        <v>3</v>
      </c>
      <c r="J11337">
        <v>293.95999999999998</v>
      </c>
      <c r="M11337">
        <v>293.95999999999998</v>
      </c>
      <c r="N11337">
        <f t="shared" si="177"/>
        <v>0</v>
      </c>
    </row>
    <row r="11338" spans="1:14" x14ac:dyDescent="0.2">
      <c r="A11338" t="s">
        <v>11564</v>
      </c>
      <c r="B11338" t="s">
        <v>36064</v>
      </c>
      <c r="I11338" t="s">
        <v>3</v>
      </c>
      <c r="J11338">
        <v>282.47000000000003</v>
      </c>
      <c r="M11338">
        <v>282.47000000000003</v>
      </c>
      <c r="N11338">
        <f t="shared" si="177"/>
        <v>0</v>
      </c>
    </row>
    <row r="11339" spans="1:14" x14ac:dyDescent="0.2">
      <c r="A11339" t="s">
        <v>11565</v>
      </c>
      <c r="B11339" t="s">
        <v>36065</v>
      </c>
      <c r="I11339" t="s">
        <v>3</v>
      </c>
      <c r="J11339">
        <v>64.83</v>
      </c>
      <c r="M11339">
        <v>64.83</v>
      </c>
      <c r="N11339">
        <f t="shared" si="177"/>
        <v>0</v>
      </c>
    </row>
    <row r="11340" spans="1:14" x14ac:dyDescent="0.2">
      <c r="A11340" t="s">
        <v>11566</v>
      </c>
      <c r="B11340" t="s">
        <v>36065</v>
      </c>
      <c r="I11340" t="s">
        <v>3</v>
      </c>
      <c r="J11340">
        <v>60.61</v>
      </c>
      <c r="M11340">
        <v>60.61</v>
      </c>
      <c r="N11340">
        <f t="shared" si="177"/>
        <v>0</v>
      </c>
    </row>
    <row r="11341" spans="1:14" x14ac:dyDescent="0.2">
      <c r="A11341" t="s">
        <v>11567</v>
      </c>
      <c r="B11341" t="s">
        <v>36066</v>
      </c>
      <c r="I11341" t="s">
        <v>3</v>
      </c>
      <c r="J11341">
        <v>65.760000000000005</v>
      </c>
      <c r="M11341">
        <v>65.760000000000005</v>
      </c>
      <c r="N11341">
        <f t="shared" si="177"/>
        <v>0</v>
      </c>
    </row>
    <row r="11342" spans="1:14" x14ac:dyDescent="0.2">
      <c r="A11342" t="s">
        <v>11568</v>
      </c>
      <c r="B11342" t="s">
        <v>36066</v>
      </c>
      <c r="I11342" t="s">
        <v>3</v>
      </c>
      <c r="J11342">
        <v>62.32</v>
      </c>
      <c r="M11342">
        <v>62.32</v>
      </c>
      <c r="N11342">
        <f t="shared" si="177"/>
        <v>0</v>
      </c>
    </row>
    <row r="11343" spans="1:14" x14ac:dyDescent="0.2">
      <c r="A11343" t="s">
        <v>11569</v>
      </c>
      <c r="B11343" t="s">
        <v>36067</v>
      </c>
      <c r="I11343" t="s">
        <v>3</v>
      </c>
      <c r="J11343">
        <v>75.59</v>
      </c>
      <c r="M11343">
        <v>75.59</v>
      </c>
      <c r="N11343">
        <f t="shared" si="177"/>
        <v>0</v>
      </c>
    </row>
    <row r="11344" spans="1:14" x14ac:dyDescent="0.2">
      <c r="A11344" t="s">
        <v>11570</v>
      </c>
      <c r="B11344" t="s">
        <v>36067</v>
      </c>
      <c r="I11344" t="s">
        <v>3</v>
      </c>
      <c r="J11344">
        <v>71.84</v>
      </c>
      <c r="M11344">
        <v>71.84</v>
      </c>
      <c r="N11344">
        <f t="shared" si="177"/>
        <v>0</v>
      </c>
    </row>
    <row r="11345" spans="1:14" x14ac:dyDescent="0.2">
      <c r="A11345" t="s">
        <v>11571</v>
      </c>
      <c r="B11345" t="s">
        <v>36068</v>
      </c>
      <c r="I11345" t="s">
        <v>3</v>
      </c>
      <c r="J11345">
        <v>91.25</v>
      </c>
      <c r="M11345">
        <v>91.25</v>
      </c>
      <c r="N11345">
        <f t="shared" si="177"/>
        <v>0</v>
      </c>
    </row>
    <row r="11346" spans="1:14" x14ac:dyDescent="0.2">
      <c r="A11346" t="s">
        <v>11572</v>
      </c>
      <c r="B11346" t="s">
        <v>36068</v>
      </c>
      <c r="I11346" t="s">
        <v>3</v>
      </c>
      <c r="J11346">
        <v>87.04</v>
      </c>
      <c r="M11346">
        <v>87.04</v>
      </c>
      <c r="N11346">
        <f t="shared" si="177"/>
        <v>0</v>
      </c>
    </row>
    <row r="11347" spans="1:14" x14ac:dyDescent="0.2">
      <c r="A11347" t="s">
        <v>11573</v>
      </c>
      <c r="B11347" t="s">
        <v>36069</v>
      </c>
      <c r="I11347" t="s">
        <v>3</v>
      </c>
      <c r="J11347">
        <v>78.069999999999993</v>
      </c>
      <c r="M11347">
        <v>78.069999999999993</v>
      </c>
      <c r="N11347">
        <f t="shared" si="177"/>
        <v>0</v>
      </c>
    </row>
    <row r="11348" spans="1:14" x14ac:dyDescent="0.2">
      <c r="A11348" t="s">
        <v>11574</v>
      </c>
      <c r="B11348" t="s">
        <v>36069</v>
      </c>
      <c r="I11348" t="s">
        <v>3</v>
      </c>
      <c r="J11348">
        <v>72.650000000000006</v>
      </c>
      <c r="M11348">
        <v>72.650000000000006</v>
      </c>
      <c r="N11348">
        <f t="shared" si="177"/>
        <v>0</v>
      </c>
    </row>
    <row r="11349" spans="1:14" x14ac:dyDescent="0.2">
      <c r="A11349" t="s">
        <v>11575</v>
      </c>
      <c r="B11349" t="s">
        <v>36070</v>
      </c>
      <c r="I11349" t="s">
        <v>3</v>
      </c>
      <c r="J11349">
        <v>94.88</v>
      </c>
      <c r="M11349">
        <v>94.88</v>
      </c>
      <c r="N11349">
        <f t="shared" si="177"/>
        <v>0</v>
      </c>
    </row>
    <row r="11350" spans="1:14" x14ac:dyDescent="0.2">
      <c r="A11350" t="s">
        <v>11576</v>
      </c>
      <c r="B11350" t="s">
        <v>36070</v>
      </c>
      <c r="I11350" t="s">
        <v>3</v>
      </c>
      <c r="J11350">
        <v>88.79</v>
      </c>
      <c r="M11350">
        <v>88.79</v>
      </c>
      <c r="N11350">
        <f t="shared" si="177"/>
        <v>0</v>
      </c>
    </row>
    <row r="11351" spans="1:14" x14ac:dyDescent="0.2">
      <c r="A11351" t="s">
        <v>11577</v>
      </c>
      <c r="B11351" t="s">
        <v>36071</v>
      </c>
      <c r="I11351" t="s">
        <v>3</v>
      </c>
      <c r="J11351">
        <v>87.36</v>
      </c>
      <c r="M11351">
        <v>87.36</v>
      </c>
      <c r="N11351">
        <f t="shared" si="177"/>
        <v>0</v>
      </c>
    </row>
    <row r="11352" spans="1:14" x14ac:dyDescent="0.2">
      <c r="A11352" t="s">
        <v>11578</v>
      </c>
      <c r="B11352" t="s">
        <v>36071</v>
      </c>
      <c r="I11352" t="s">
        <v>3</v>
      </c>
      <c r="J11352">
        <v>81.48</v>
      </c>
      <c r="M11352">
        <v>81.48</v>
      </c>
      <c r="N11352">
        <f t="shared" si="177"/>
        <v>0</v>
      </c>
    </row>
    <row r="11353" spans="1:14" x14ac:dyDescent="0.2">
      <c r="A11353" t="s">
        <v>11579</v>
      </c>
      <c r="B11353" t="s">
        <v>36072</v>
      </c>
      <c r="I11353" t="s">
        <v>3</v>
      </c>
      <c r="J11353">
        <v>88.46</v>
      </c>
      <c r="M11353">
        <v>88.46</v>
      </c>
      <c r="N11353">
        <f t="shared" si="177"/>
        <v>0</v>
      </c>
    </row>
    <row r="11354" spans="1:14" x14ac:dyDescent="0.2">
      <c r="A11354" t="s">
        <v>11580</v>
      </c>
      <c r="B11354" t="s">
        <v>36072</v>
      </c>
      <c r="I11354" t="s">
        <v>3</v>
      </c>
      <c r="J11354">
        <v>81.599999999999994</v>
      </c>
      <c r="M11354">
        <v>81.599999999999994</v>
      </c>
      <c r="N11354">
        <f t="shared" si="177"/>
        <v>0</v>
      </c>
    </row>
    <row r="11355" spans="1:14" x14ac:dyDescent="0.2">
      <c r="A11355" t="s">
        <v>11581</v>
      </c>
      <c r="B11355" t="s">
        <v>36073</v>
      </c>
      <c r="I11355" t="s">
        <v>3</v>
      </c>
      <c r="J11355">
        <v>59.91</v>
      </c>
      <c r="M11355">
        <v>59.91</v>
      </c>
      <c r="N11355">
        <f t="shared" si="177"/>
        <v>0</v>
      </c>
    </row>
    <row r="11356" spans="1:14" x14ac:dyDescent="0.2">
      <c r="A11356" t="s">
        <v>11582</v>
      </c>
      <c r="B11356" t="s">
        <v>36073</v>
      </c>
      <c r="I11356" t="s">
        <v>3</v>
      </c>
      <c r="J11356">
        <v>54.24</v>
      </c>
      <c r="M11356">
        <v>54.24</v>
      </c>
      <c r="N11356">
        <f t="shared" si="177"/>
        <v>0</v>
      </c>
    </row>
    <row r="11357" spans="1:14" x14ac:dyDescent="0.2">
      <c r="A11357" t="s">
        <v>11583</v>
      </c>
      <c r="B11357" t="s">
        <v>36074</v>
      </c>
      <c r="I11357" t="s">
        <v>3</v>
      </c>
      <c r="J11357">
        <v>61.17</v>
      </c>
      <c r="M11357">
        <v>61.17</v>
      </c>
      <c r="N11357">
        <f t="shared" si="177"/>
        <v>0</v>
      </c>
    </row>
    <row r="11358" spans="1:14" x14ac:dyDescent="0.2">
      <c r="A11358" t="s">
        <v>11584</v>
      </c>
      <c r="B11358" t="s">
        <v>36074</v>
      </c>
      <c r="I11358" t="s">
        <v>3</v>
      </c>
      <c r="J11358">
        <v>57.49</v>
      </c>
      <c r="M11358">
        <v>57.49</v>
      </c>
      <c r="N11358">
        <f t="shared" si="177"/>
        <v>0</v>
      </c>
    </row>
    <row r="11359" spans="1:14" x14ac:dyDescent="0.2">
      <c r="A11359" t="s">
        <v>11585</v>
      </c>
      <c r="B11359" t="s">
        <v>36075</v>
      </c>
      <c r="I11359" t="s">
        <v>3</v>
      </c>
      <c r="J11359">
        <v>61.38</v>
      </c>
      <c r="M11359">
        <v>61.38</v>
      </c>
      <c r="N11359">
        <f t="shared" si="177"/>
        <v>0</v>
      </c>
    </row>
    <row r="11360" spans="1:14" x14ac:dyDescent="0.2">
      <c r="A11360" t="s">
        <v>11586</v>
      </c>
      <c r="B11360" t="s">
        <v>36075</v>
      </c>
      <c r="I11360" t="s">
        <v>3</v>
      </c>
      <c r="J11360">
        <v>58.42</v>
      </c>
      <c r="M11360">
        <v>58.42</v>
      </c>
      <c r="N11360">
        <f t="shared" si="177"/>
        <v>0</v>
      </c>
    </row>
    <row r="11361" spans="1:14" x14ac:dyDescent="0.2">
      <c r="A11361" t="s">
        <v>11587</v>
      </c>
      <c r="B11361" t="s">
        <v>36076</v>
      </c>
      <c r="I11361" t="s">
        <v>3</v>
      </c>
      <c r="J11361">
        <v>69.819999999999993</v>
      </c>
      <c r="M11361">
        <v>69.819999999999993</v>
      </c>
      <c r="N11361">
        <f t="shared" si="177"/>
        <v>0</v>
      </c>
    </row>
    <row r="11362" spans="1:14" x14ac:dyDescent="0.2">
      <c r="A11362" t="s">
        <v>11588</v>
      </c>
      <c r="B11362" t="s">
        <v>36076</v>
      </c>
      <c r="I11362" t="s">
        <v>3</v>
      </c>
      <c r="J11362">
        <v>66.650000000000006</v>
      </c>
      <c r="M11362">
        <v>66.650000000000006</v>
      </c>
      <c r="N11362">
        <f t="shared" si="177"/>
        <v>0</v>
      </c>
    </row>
    <row r="11363" spans="1:14" x14ac:dyDescent="0.2">
      <c r="A11363" t="s">
        <v>11589</v>
      </c>
      <c r="B11363" t="s">
        <v>36077</v>
      </c>
      <c r="I11363" t="s">
        <v>3</v>
      </c>
      <c r="J11363">
        <v>82.48</v>
      </c>
      <c r="M11363">
        <v>82.48</v>
      </c>
      <c r="N11363">
        <f t="shared" si="177"/>
        <v>0</v>
      </c>
    </row>
    <row r="11364" spans="1:14" x14ac:dyDescent="0.2">
      <c r="A11364" t="s">
        <v>11590</v>
      </c>
      <c r="B11364" t="s">
        <v>36077</v>
      </c>
      <c r="I11364" t="s">
        <v>3</v>
      </c>
      <c r="J11364">
        <v>78.989999999999995</v>
      </c>
      <c r="M11364">
        <v>78.989999999999995</v>
      </c>
      <c r="N11364">
        <f t="shared" si="177"/>
        <v>0</v>
      </c>
    </row>
    <row r="11365" spans="1:14" x14ac:dyDescent="0.2">
      <c r="A11365" t="s">
        <v>11591</v>
      </c>
      <c r="B11365" t="s">
        <v>36078</v>
      </c>
      <c r="I11365" t="s">
        <v>3</v>
      </c>
      <c r="J11365">
        <v>31.55</v>
      </c>
      <c r="M11365">
        <v>31.55</v>
      </c>
      <c r="N11365">
        <f t="shared" si="177"/>
        <v>0</v>
      </c>
    </row>
    <row r="11366" spans="1:14" x14ac:dyDescent="0.2">
      <c r="A11366" t="s">
        <v>11592</v>
      </c>
      <c r="B11366" t="s">
        <v>36078</v>
      </c>
      <c r="I11366" t="s">
        <v>3</v>
      </c>
      <c r="J11366">
        <v>28.53</v>
      </c>
      <c r="M11366">
        <v>28.53</v>
      </c>
      <c r="N11366">
        <f t="shared" si="177"/>
        <v>0</v>
      </c>
    </row>
    <row r="11367" spans="1:14" x14ac:dyDescent="0.2">
      <c r="A11367" t="s">
        <v>11593</v>
      </c>
      <c r="B11367" t="s">
        <v>36079</v>
      </c>
      <c r="I11367" t="s">
        <v>3</v>
      </c>
      <c r="J11367">
        <v>122.88</v>
      </c>
      <c r="M11367">
        <v>122.88</v>
      </c>
      <c r="N11367">
        <f t="shared" si="177"/>
        <v>0</v>
      </c>
    </row>
    <row r="11368" spans="1:14" x14ac:dyDescent="0.2">
      <c r="A11368" t="s">
        <v>11594</v>
      </c>
      <c r="B11368" t="s">
        <v>36079</v>
      </c>
      <c r="I11368" t="s">
        <v>3</v>
      </c>
      <c r="J11368">
        <v>117.17</v>
      </c>
      <c r="M11368">
        <v>117.17</v>
      </c>
      <c r="N11368">
        <f t="shared" si="177"/>
        <v>0</v>
      </c>
    </row>
    <row r="11369" spans="1:14" x14ac:dyDescent="0.2">
      <c r="A11369" t="s">
        <v>11595</v>
      </c>
      <c r="B11369" t="s">
        <v>36080</v>
      </c>
      <c r="I11369" t="s">
        <v>3</v>
      </c>
      <c r="J11369">
        <v>83.73</v>
      </c>
      <c r="M11369">
        <v>83.73</v>
      </c>
      <c r="N11369">
        <f t="shared" si="177"/>
        <v>0</v>
      </c>
    </row>
    <row r="11370" spans="1:14" x14ac:dyDescent="0.2">
      <c r="A11370" t="s">
        <v>11596</v>
      </c>
      <c r="B11370" t="s">
        <v>36080</v>
      </c>
      <c r="I11370" t="s">
        <v>3</v>
      </c>
      <c r="J11370">
        <v>78.94</v>
      </c>
      <c r="M11370">
        <v>78.94</v>
      </c>
      <c r="N11370">
        <f t="shared" si="177"/>
        <v>0</v>
      </c>
    </row>
    <row r="11371" spans="1:14" x14ac:dyDescent="0.2">
      <c r="A11371" t="s">
        <v>11597</v>
      </c>
      <c r="B11371" t="s">
        <v>36081</v>
      </c>
      <c r="I11371" t="s">
        <v>3</v>
      </c>
      <c r="J11371">
        <v>151.97</v>
      </c>
      <c r="M11371">
        <v>151.97</v>
      </c>
      <c r="N11371">
        <f t="shared" si="177"/>
        <v>0</v>
      </c>
    </row>
    <row r="11372" spans="1:14" x14ac:dyDescent="0.2">
      <c r="A11372" t="s">
        <v>11598</v>
      </c>
      <c r="B11372" t="s">
        <v>36081</v>
      </c>
      <c r="I11372" t="s">
        <v>3</v>
      </c>
      <c r="J11372">
        <v>143.4</v>
      </c>
      <c r="M11372">
        <v>143.4</v>
      </c>
      <c r="N11372">
        <f t="shared" si="177"/>
        <v>0</v>
      </c>
    </row>
    <row r="11373" spans="1:14" x14ac:dyDescent="0.2">
      <c r="A11373" t="s">
        <v>11599</v>
      </c>
      <c r="B11373" t="s">
        <v>36082</v>
      </c>
      <c r="I11373" t="s">
        <v>3</v>
      </c>
      <c r="J11373">
        <v>114.5</v>
      </c>
      <c r="M11373">
        <v>114.5</v>
      </c>
      <c r="N11373">
        <f t="shared" si="177"/>
        <v>0</v>
      </c>
    </row>
    <row r="11374" spans="1:14" x14ac:dyDescent="0.2">
      <c r="A11374" t="s">
        <v>11600</v>
      </c>
      <c r="B11374" t="s">
        <v>36082</v>
      </c>
      <c r="I11374" t="s">
        <v>3</v>
      </c>
      <c r="J11374">
        <v>106.47</v>
      </c>
      <c r="M11374">
        <v>106.47</v>
      </c>
      <c r="N11374">
        <f t="shared" si="177"/>
        <v>0</v>
      </c>
    </row>
    <row r="11375" spans="1:14" x14ac:dyDescent="0.2">
      <c r="A11375" t="s">
        <v>11601</v>
      </c>
      <c r="B11375" t="s">
        <v>36083</v>
      </c>
      <c r="I11375" t="s">
        <v>3</v>
      </c>
      <c r="J11375">
        <v>143.71</v>
      </c>
      <c r="M11375">
        <v>143.71</v>
      </c>
      <c r="N11375">
        <f t="shared" si="177"/>
        <v>0</v>
      </c>
    </row>
    <row r="11376" spans="1:14" x14ac:dyDescent="0.2">
      <c r="A11376" t="s">
        <v>11602</v>
      </c>
      <c r="B11376" t="s">
        <v>36083</v>
      </c>
      <c r="I11376" t="s">
        <v>3</v>
      </c>
      <c r="J11376">
        <v>138</v>
      </c>
      <c r="M11376">
        <v>138</v>
      </c>
      <c r="N11376">
        <f t="shared" si="177"/>
        <v>0</v>
      </c>
    </row>
    <row r="11377" spans="1:14" x14ac:dyDescent="0.2">
      <c r="A11377" t="s">
        <v>11603</v>
      </c>
      <c r="B11377" t="s">
        <v>36084</v>
      </c>
      <c r="I11377" t="s">
        <v>3</v>
      </c>
      <c r="J11377">
        <v>109.64</v>
      </c>
      <c r="M11377">
        <v>109.64</v>
      </c>
      <c r="N11377">
        <f t="shared" si="177"/>
        <v>0</v>
      </c>
    </row>
    <row r="11378" spans="1:14" x14ac:dyDescent="0.2">
      <c r="A11378" t="s">
        <v>11604</v>
      </c>
      <c r="B11378" t="s">
        <v>36084</v>
      </c>
      <c r="I11378" t="s">
        <v>3</v>
      </c>
      <c r="J11378">
        <v>104.01</v>
      </c>
      <c r="M11378">
        <v>104.01</v>
      </c>
      <c r="N11378">
        <f t="shared" si="177"/>
        <v>0</v>
      </c>
    </row>
    <row r="11379" spans="1:14" x14ac:dyDescent="0.2">
      <c r="A11379" t="s">
        <v>11605</v>
      </c>
      <c r="B11379" t="s">
        <v>36085</v>
      </c>
      <c r="I11379" t="s">
        <v>3</v>
      </c>
      <c r="J11379">
        <v>165.71</v>
      </c>
      <c r="M11379">
        <v>165.71</v>
      </c>
      <c r="N11379">
        <f t="shared" si="177"/>
        <v>0</v>
      </c>
    </row>
    <row r="11380" spans="1:14" x14ac:dyDescent="0.2">
      <c r="A11380" t="s">
        <v>11606</v>
      </c>
      <c r="B11380" t="s">
        <v>36085</v>
      </c>
      <c r="I11380" t="s">
        <v>3</v>
      </c>
      <c r="J11380">
        <v>159.99</v>
      </c>
      <c r="M11380">
        <v>159.99</v>
      </c>
      <c r="N11380">
        <f t="shared" si="177"/>
        <v>0</v>
      </c>
    </row>
    <row r="11381" spans="1:14" x14ac:dyDescent="0.2">
      <c r="A11381" t="s">
        <v>11607</v>
      </c>
      <c r="B11381" t="s">
        <v>36086</v>
      </c>
      <c r="I11381" t="s">
        <v>3</v>
      </c>
      <c r="J11381">
        <v>132.22999999999999</v>
      </c>
      <c r="M11381">
        <v>132.22999999999999</v>
      </c>
      <c r="N11381">
        <f t="shared" si="177"/>
        <v>0</v>
      </c>
    </row>
    <row r="11382" spans="1:14" x14ac:dyDescent="0.2">
      <c r="A11382" t="s">
        <v>11608</v>
      </c>
      <c r="B11382" t="s">
        <v>36086</v>
      </c>
      <c r="I11382" t="s">
        <v>3</v>
      </c>
      <c r="J11382">
        <v>126.52</v>
      </c>
      <c r="M11382">
        <v>126.52</v>
      </c>
      <c r="N11382">
        <f t="shared" si="177"/>
        <v>0</v>
      </c>
    </row>
    <row r="11383" spans="1:14" x14ac:dyDescent="0.2">
      <c r="A11383" t="s">
        <v>11609</v>
      </c>
      <c r="B11383" t="s">
        <v>36087</v>
      </c>
      <c r="I11383" t="s">
        <v>3</v>
      </c>
      <c r="J11383">
        <v>36.700000000000003</v>
      </c>
      <c r="M11383">
        <v>36.700000000000003</v>
      </c>
      <c r="N11383">
        <f t="shared" si="177"/>
        <v>0</v>
      </c>
    </row>
    <row r="11384" spans="1:14" x14ac:dyDescent="0.2">
      <c r="A11384" t="s">
        <v>11610</v>
      </c>
      <c r="B11384" t="s">
        <v>36087</v>
      </c>
      <c r="I11384" t="s">
        <v>3</v>
      </c>
      <c r="J11384">
        <v>35.47</v>
      </c>
      <c r="M11384">
        <v>35.47</v>
      </c>
      <c r="N11384">
        <f t="shared" si="177"/>
        <v>0</v>
      </c>
    </row>
    <row r="11385" spans="1:14" x14ac:dyDescent="0.2">
      <c r="A11385" t="s">
        <v>11611</v>
      </c>
      <c r="B11385" t="s">
        <v>36088</v>
      </c>
      <c r="I11385" t="s">
        <v>3</v>
      </c>
      <c r="J11385">
        <v>45.73</v>
      </c>
      <c r="M11385">
        <v>45.73</v>
      </c>
      <c r="N11385">
        <f t="shared" si="177"/>
        <v>0</v>
      </c>
    </row>
    <row r="11386" spans="1:14" x14ac:dyDescent="0.2">
      <c r="A11386" t="s">
        <v>11612</v>
      </c>
      <c r="B11386" t="s">
        <v>36088</v>
      </c>
      <c r="I11386" t="s">
        <v>3</v>
      </c>
      <c r="J11386">
        <v>44.19</v>
      </c>
      <c r="M11386">
        <v>44.19</v>
      </c>
      <c r="N11386">
        <f t="shared" si="177"/>
        <v>0</v>
      </c>
    </row>
    <row r="11387" spans="1:14" x14ac:dyDescent="0.2">
      <c r="A11387" t="s">
        <v>11613</v>
      </c>
      <c r="B11387" t="s">
        <v>36089</v>
      </c>
      <c r="I11387" t="s">
        <v>3</v>
      </c>
      <c r="J11387">
        <v>79.8</v>
      </c>
      <c r="M11387">
        <v>79.8</v>
      </c>
      <c r="N11387">
        <f t="shared" si="177"/>
        <v>0</v>
      </c>
    </row>
    <row r="11388" spans="1:14" x14ac:dyDescent="0.2">
      <c r="A11388" t="s">
        <v>11614</v>
      </c>
      <c r="B11388" t="s">
        <v>36089</v>
      </c>
      <c r="I11388" t="s">
        <v>3</v>
      </c>
      <c r="J11388">
        <v>74.150000000000006</v>
      </c>
      <c r="M11388">
        <v>74.150000000000006</v>
      </c>
      <c r="N11388">
        <f t="shared" si="177"/>
        <v>0</v>
      </c>
    </row>
    <row r="11389" spans="1:14" x14ac:dyDescent="0.2">
      <c r="A11389" t="s">
        <v>11615</v>
      </c>
      <c r="B11389" t="s">
        <v>36090</v>
      </c>
      <c r="I11389" t="s">
        <v>3</v>
      </c>
      <c r="J11389">
        <v>84.76</v>
      </c>
      <c r="M11389">
        <v>84.76</v>
      </c>
      <c r="N11389">
        <f t="shared" si="177"/>
        <v>0</v>
      </c>
    </row>
    <row r="11390" spans="1:14" x14ac:dyDescent="0.2">
      <c r="A11390" t="s">
        <v>11616</v>
      </c>
      <c r="B11390" t="s">
        <v>36090</v>
      </c>
      <c r="I11390" t="s">
        <v>3</v>
      </c>
      <c r="J11390">
        <v>79.11</v>
      </c>
      <c r="M11390">
        <v>79.11</v>
      </c>
      <c r="N11390">
        <f t="shared" si="177"/>
        <v>0</v>
      </c>
    </row>
    <row r="11391" spans="1:14" x14ac:dyDescent="0.2">
      <c r="A11391" t="s">
        <v>11617</v>
      </c>
      <c r="B11391" t="s">
        <v>36091</v>
      </c>
      <c r="I11391" t="s">
        <v>3</v>
      </c>
      <c r="J11391">
        <v>71.92</v>
      </c>
      <c r="M11391">
        <v>71.92</v>
      </c>
      <c r="N11391">
        <f t="shared" si="177"/>
        <v>0</v>
      </c>
    </row>
    <row r="11392" spans="1:14" x14ac:dyDescent="0.2">
      <c r="A11392" t="s">
        <v>11618</v>
      </c>
      <c r="B11392" t="s">
        <v>36091</v>
      </c>
      <c r="I11392" t="s">
        <v>3</v>
      </c>
      <c r="J11392">
        <v>66.27</v>
      </c>
      <c r="M11392">
        <v>66.27</v>
      </c>
      <c r="N11392">
        <f t="shared" si="177"/>
        <v>0</v>
      </c>
    </row>
    <row r="11393" spans="1:14" x14ac:dyDescent="0.2">
      <c r="A11393" t="s">
        <v>11619</v>
      </c>
      <c r="B11393" t="s">
        <v>36092</v>
      </c>
      <c r="I11393" t="s">
        <v>3</v>
      </c>
      <c r="J11393">
        <v>83.02</v>
      </c>
      <c r="M11393">
        <v>83.02</v>
      </c>
      <c r="N11393">
        <f t="shared" si="177"/>
        <v>0</v>
      </c>
    </row>
    <row r="11394" spans="1:14" x14ac:dyDescent="0.2">
      <c r="A11394" t="s">
        <v>11620</v>
      </c>
      <c r="B11394" t="s">
        <v>36092</v>
      </c>
      <c r="I11394" t="s">
        <v>3</v>
      </c>
      <c r="J11394">
        <v>77.37</v>
      </c>
      <c r="M11394">
        <v>77.37</v>
      </c>
      <c r="N11394">
        <f t="shared" si="177"/>
        <v>0</v>
      </c>
    </row>
    <row r="11395" spans="1:14" x14ac:dyDescent="0.2">
      <c r="A11395" t="s">
        <v>11621</v>
      </c>
      <c r="B11395" t="s">
        <v>36093</v>
      </c>
      <c r="I11395" t="s">
        <v>4</v>
      </c>
      <c r="J11395">
        <v>25.92</v>
      </c>
      <c r="M11395">
        <v>25.92</v>
      </c>
      <c r="N11395">
        <f t="shared" si="177"/>
        <v>0</v>
      </c>
    </row>
    <row r="11396" spans="1:14" x14ac:dyDescent="0.2">
      <c r="A11396" t="s">
        <v>11622</v>
      </c>
      <c r="B11396" t="s">
        <v>36093</v>
      </c>
      <c r="I11396" t="s">
        <v>4</v>
      </c>
      <c r="J11396">
        <v>22.78</v>
      </c>
      <c r="M11396">
        <v>22.78</v>
      </c>
      <c r="N11396">
        <f t="shared" ref="N11396:N11459" si="178">J11396-M11396</f>
        <v>0</v>
      </c>
    </row>
    <row r="11397" spans="1:14" x14ac:dyDescent="0.2">
      <c r="A11397" t="s">
        <v>11623</v>
      </c>
      <c r="B11397" t="s">
        <v>36094</v>
      </c>
      <c r="I11397" t="s">
        <v>4</v>
      </c>
      <c r="J11397">
        <v>26.19</v>
      </c>
      <c r="M11397">
        <v>26.19</v>
      </c>
      <c r="N11397">
        <f t="shared" si="178"/>
        <v>0</v>
      </c>
    </row>
    <row r="11398" spans="1:14" x14ac:dyDescent="0.2">
      <c r="A11398" t="s">
        <v>11624</v>
      </c>
      <c r="B11398" t="s">
        <v>36094</v>
      </c>
      <c r="I11398" t="s">
        <v>4</v>
      </c>
      <c r="J11398">
        <v>23.05</v>
      </c>
      <c r="M11398">
        <v>23.05</v>
      </c>
      <c r="N11398">
        <f t="shared" si="178"/>
        <v>0</v>
      </c>
    </row>
    <row r="11399" spans="1:14" x14ac:dyDescent="0.2">
      <c r="A11399" t="s">
        <v>11625</v>
      </c>
      <c r="B11399" t="s">
        <v>36095</v>
      </c>
      <c r="I11399" t="s">
        <v>4</v>
      </c>
      <c r="J11399">
        <v>71.61</v>
      </c>
      <c r="M11399">
        <v>71.61</v>
      </c>
      <c r="N11399">
        <f t="shared" si="178"/>
        <v>0</v>
      </c>
    </row>
    <row r="11400" spans="1:14" x14ac:dyDescent="0.2">
      <c r="A11400" t="s">
        <v>11626</v>
      </c>
      <c r="B11400" t="s">
        <v>36095</v>
      </c>
      <c r="I11400" t="s">
        <v>4</v>
      </c>
      <c r="J11400">
        <v>65.67</v>
      </c>
      <c r="M11400">
        <v>65.67</v>
      </c>
      <c r="N11400">
        <f t="shared" si="178"/>
        <v>0</v>
      </c>
    </row>
    <row r="11401" spans="1:14" x14ac:dyDescent="0.2">
      <c r="A11401" t="s">
        <v>11627</v>
      </c>
      <c r="B11401" t="s">
        <v>36096</v>
      </c>
      <c r="I11401" t="s">
        <v>4</v>
      </c>
      <c r="J11401">
        <v>72.06</v>
      </c>
      <c r="M11401">
        <v>72.06</v>
      </c>
      <c r="N11401">
        <f t="shared" si="178"/>
        <v>0</v>
      </c>
    </row>
    <row r="11402" spans="1:14" x14ac:dyDescent="0.2">
      <c r="A11402" t="s">
        <v>11628</v>
      </c>
      <c r="B11402" t="s">
        <v>36096</v>
      </c>
      <c r="I11402" t="s">
        <v>4</v>
      </c>
      <c r="J11402">
        <v>66.13</v>
      </c>
      <c r="M11402">
        <v>66.13</v>
      </c>
      <c r="N11402">
        <f t="shared" si="178"/>
        <v>0</v>
      </c>
    </row>
    <row r="11403" spans="1:14" x14ac:dyDescent="0.2">
      <c r="A11403" t="s">
        <v>11629</v>
      </c>
      <c r="B11403" t="s">
        <v>36097</v>
      </c>
      <c r="I11403" t="s">
        <v>3</v>
      </c>
      <c r="J11403">
        <v>174.93</v>
      </c>
      <c r="M11403">
        <v>174.93</v>
      </c>
      <c r="N11403">
        <f t="shared" si="178"/>
        <v>0</v>
      </c>
    </row>
    <row r="11404" spans="1:14" x14ac:dyDescent="0.2">
      <c r="A11404" t="s">
        <v>11630</v>
      </c>
      <c r="B11404" t="s">
        <v>36097</v>
      </c>
      <c r="I11404" t="s">
        <v>3</v>
      </c>
      <c r="J11404">
        <v>158.22</v>
      </c>
      <c r="M11404">
        <v>158.22</v>
      </c>
      <c r="N11404">
        <f t="shared" si="178"/>
        <v>0</v>
      </c>
    </row>
    <row r="11405" spans="1:14" x14ac:dyDescent="0.2">
      <c r="A11405" t="s">
        <v>11631</v>
      </c>
      <c r="B11405" t="s">
        <v>36098</v>
      </c>
      <c r="I11405" t="s">
        <v>3</v>
      </c>
      <c r="J11405">
        <v>202.08</v>
      </c>
      <c r="M11405">
        <v>202.08</v>
      </c>
      <c r="N11405">
        <f t="shared" si="178"/>
        <v>0</v>
      </c>
    </row>
    <row r="11406" spans="1:14" x14ac:dyDescent="0.2">
      <c r="A11406" t="s">
        <v>11632</v>
      </c>
      <c r="B11406" t="s">
        <v>36098</v>
      </c>
      <c r="I11406" t="s">
        <v>3</v>
      </c>
      <c r="J11406">
        <v>182.89</v>
      </c>
      <c r="M11406">
        <v>182.89</v>
      </c>
      <c r="N11406">
        <f t="shared" si="178"/>
        <v>0</v>
      </c>
    </row>
    <row r="11407" spans="1:14" x14ac:dyDescent="0.2">
      <c r="A11407" t="s">
        <v>11633</v>
      </c>
      <c r="B11407" t="s">
        <v>36099</v>
      </c>
      <c r="I11407" t="s">
        <v>3</v>
      </c>
      <c r="J11407">
        <v>113.43</v>
      </c>
      <c r="M11407">
        <v>113.43</v>
      </c>
      <c r="N11407">
        <f t="shared" si="178"/>
        <v>0</v>
      </c>
    </row>
    <row r="11408" spans="1:14" x14ac:dyDescent="0.2">
      <c r="A11408" t="s">
        <v>11634</v>
      </c>
      <c r="B11408" t="s">
        <v>36099</v>
      </c>
      <c r="I11408" t="s">
        <v>3</v>
      </c>
      <c r="J11408">
        <v>100.88</v>
      </c>
      <c r="M11408">
        <v>100.88</v>
      </c>
      <c r="N11408">
        <f t="shared" si="178"/>
        <v>0</v>
      </c>
    </row>
    <row r="11409" spans="1:14" x14ac:dyDescent="0.2">
      <c r="A11409" t="s">
        <v>11635</v>
      </c>
      <c r="B11409" t="s">
        <v>36100</v>
      </c>
      <c r="I11409" t="s">
        <v>3</v>
      </c>
      <c r="J11409">
        <v>93.86</v>
      </c>
      <c r="M11409">
        <v>93.86</v>
      </c>
      <c r="N11409">
        <f t="shared" si="178"/>
        <v>0</v>
      </c>
    </row>
    <row r="11410" spans="1:14" x14ac:dyDescent="0.2">
      <c r="A11410" t="s">
        <v>11636</v>
      </c>
      <c r="B11410" t="s">
        <v>36100</v>
      </c>
      <c r="I11410" t="s">
        <v>3</v>
      </c>
      <c r="J11410">
        <v>81.319999999999993</v>
      </c>
      <c r="M11410">
        <v>81.319999999999993</v>
      </c>
      <c r="N11410">
        <f t="shared" si="178"/>
        <v>0</v>
      </c>
    </row>
    <row r="11411" spans="1:14" x14ac:dyDescent="0.2">
      <c r="A11411" t="s">
        <v>11637</v>
      </c>
      <c r="B11411" t="s">
        <v>36101</v>
      </c>
      <c r="I11411" t="s">
        <v>4</v>
      </c>
      <c r="J11411">
        <v>8.4700000000000006</v>
      </c>
      <c r="M11411">
        <v>8.4700000000000006</v>
      </c>
      <c r="N11411">
        <f t="shared" si="178"/>
        <v>0</v>
      </c>
    </row>
    <row r="11412" spans="1:14" x14ac:dyDescent="0.2">
      <c r="A11412" t="s">
        <v>11638</v>
      </c>
      <c r="B11412" t="s">
        <v>36101</v>
      </c>
      <c r="I11412" t="s">
        <v>4</v>
      </c>
      <c r="J11412">
        <v>7.56</v>
      </c>
      <c r="M11412">
        <v>7.56</v>
      </c>
      <c r="N11412">
        <f t="shared" si="178"/>
        <v>0</v>
      </c>
    </row>
    <row r="11413" spans="1:14" x14ac:dyDescent="0.2">
      <c r="A11413" t="s">
        <v>11639</v>
      </c>
      <c r="B11413" t="s">
        <v>36102</v>
      </c>
      <c r="I11413" t="s">
        <v>4</v>
      </c>
      <c r="J11413">
        <v>9.49</v>
      </c>
      <c r="M11413">
        <v>9.49</v>
      </c>
      <c r="N11413">
        <f t="shared" si="178"/>
        <v>0</v>
      </c>
    </row>
    <row r="11414" spans="1:14" x14ac:dyDescent="0.2">
      <c r="A11414" t="s">
        <v>11640</v>
      </c>
      <c r="B11414" t="s">
        <v>36102</v>
      </c>
      <c r="I11414" t="s">
        <v>4</v>
      </c>
      <c r="J11414">
        <v>8.58</v>
      </c>
      <c r="M11414">
        <v>8.58</v>
      </c>
      <c r="N11414">
        <f t="shared" si="178"/>
        <v>0</v>
      </c>
    </row>
    <row r="11415" spans="1:14" x14ac:dyDescent="0.2">
      <c r="A11415" t="s">
        <v>11641</v>
      </c>
      <c r="B11415" t="s">
        <v>36103</v>
      </c>
      <c r="I11415" t="s">
        <v>4</v>
      </c>
      <c r="J11415">
        <v>17.87</v>
      </c>
      <c r="M11415">
        <v>17.87</v>
      </c>
      <c r="N11415">
        <f t="shared" si="178"/>
        <v>0</v>
      </c>
    </row>
    <row r="11416" spans="1:14" x14ac:dyDescent="0.2">
      <c r="A11416" t="s">
        <v>11642</v>
      </c>
      <c r="B11416" t="s">
        <v>36103</v>
      </c>
      <c r="I11416" t="s">
        <v>4</v>
      </c>
      <c r="J11416">
        <v>16.96</v>
      </c>
      <c r="M11416">
        <v>16.96</v>
      </c>
      <c r="N11416">
        <f t="shared" si="178"/>
        <v>0</v>
      </c>
    </row>
    <row r="11417" spans="1:14" x14ac:dyDescent="0.2">
      <c r="A11417" t="s">
        <v>11643</v>
      </c>
      <c r="B11417" t="s">
        <v>36104</v>
      </c>
      <c r="I11417" t="s">
        <v>4</v>
      </c>
      <c r="J11417">
        <v>14.05</v>
      </c>
      <c r="M11417">
        <v>14.05</v>
      </c>
      <c r="N11417">
        <f t="shared" si="178"/>
        <v>0</v>
      </c>
    </row>
    <row r="11418" spans="1:14" x14ac:dyDescent="0.2">
      <c r="A11418" t="s">
        <v>11644</v>
      </c>
      <c r="B11418" t="s">
        <v>36104</v>
      </c>
      <c r="I11418" t="s">
        <v>4</v>
      </c>
      <c r="J11418">
        <v>12.31</v>
      </c>
      <c r="M11418">
        <v>12.31</v>
      </c>
      <c r="N11418">
        <f t="shared" si="178"/>
        <v>0</v>
      </c>
    </row>
    <row r="11419" spans="1:14" x14ac:dyDescent="0.2">
      <c r="A11419" t="s">
        <v>11645</v>
      </c>
      <c r="B11419" t="s">
        <v>36105</v>
      </c>
      <c r="I11419" t="s">
        <v>4</v>
      </c>
      <c r="J11419">
        <v>34.14</v>
      </c>
      <c r="M11419">
        <v>34.14</v>
      </c>
      <c r="N11419">
        <f t="shared" si="178"/>
        <v>0</v>
      </c>
    </row>
    <row r="11420" spans="1:14" x14ac:dyDescent="0.2">
      <c r="A11420" t="s">
        <v>11646</v>
      </c>
      <c r="B11420" t="s">
        <v>36105</v>
      </c>
      <c r="I11420" t="s">
        <v>4</v>
      </c>
      <c r="J11420">
        <v>31.61</v>
      </c>
      <c r="M11420">
        <v>31.61</v>
      </c>
      <c r="N11420">
        <f t="shared" si="178"/>
        <v>0</v>
      </c>
    </row>
    <row r="11421" spans="1:14" x14ac:dyDescent="0.2">
      <c r="A11421" t="s">
        <v>11647</v>
      </c>
      <c r="B11421" t="s">
        <v>36106</v>
      </c>
      <c r="I11421" t="s">
        <v>4</v>
      </c>
      <c r="J11421">
        <v>25.08</v>
      </c>
      <c r="M11421">
        <v>25.08</v>
      </c>
      <c r="N11421">
        <f t="shared" si="178"/>
        <v>0</v>
      </c>
    </row>
    <row r="11422" spans="1:14" x14ac:dyDescent="0.2">
      <c r="A11422" t="s">
        <v>11648</v>
      </c>
      <c r="B11422" t="s">
        <v>36106</v>
      </c>
      <c r="I11422" t="s">
        <v>4</v>
      </c>
      <c r="J11422">
        <v>23.36</v>
      </c>
      <c r="M11422">
        <v>23.36</v>
      </c>
      <c r="N11422">
        <f t="shared" si="178"/>
        <v>0</v>
      </c>
    </row>
    <row r="11423" spans="1:14" x14ac:dyDescent="0.2">
      <c r="A11423" t="s">
        <v>11649</v>
      </c>
      <c r="B11423" t="s">
        <v>11650</v>
      </c>
      <c r="I11423" t="s">
        <v>4</v>
      </c>
      <c r="J11423">
        <v>17.79</v>
      </c>
      <c r="M11423">
        <v>17.79</v>
      </c>
      <c r="N11423">
        <f t="shared" si="178"/>
        <v>0</v>
      </c>
    </row>
    <row r="11424" spans="1:14" x14ac:dyDescent="0.2">
      <c r="A11424" t="s">
        <v>11651</v>
      </c>
      <c r="B11424" t="s">
        <v>11650</v>
      </c>
      <c r="I11424" t="s">
        <v>4</v>
      </c>
      <c r="J11424">
        <v>15.49</v>
      </c>
      <c r="M11424">
        <v>15.49</v>
      </c>
      <c r="N11424">
        <f t="shared" si="178"/>
        <v>0</v>
      </c>
    </row>
    <row r="11425" spans="1:14" x14ac:dyDescent="0.2">
      <c r="A11425" t="s">
        <v>11652</v>
      </c>
      <c r="B11425" t="s">
        <v>11653</v>
      </c>
      <c r="I11425" t="s">
        <v>4</v>
      </c>
      <c r="J11425">
        <v>18.14</v>
      </c>
      <c r="M11425">
        <v>18.14</v>
      </c>
      <c r="N11425">
        <f t="shared" si="178"/>
        <v>0</v>
      </c>
    </row>
    <row r="11426" spans="1:14" x14ac:dyDescent="0.2">
      <c r="A11426" t="s">
        <v>11654</v>
      </c>
      <c r="B11426" t="s">
        <v>11653</v>
      </c>
      <c r="I11426" t="s">
        <v>4</v>
      </c>
      <c r="J11426">
        <v>15.85</v>
      </c>
      <c r="M11426">
        <v>15.85</v>
      </c>
      <c r="N11426">
        <f t="shared" si="178"/>
        <v>0</v>
      </c>
    </row>
    <row r="11427" spans="1:14" x14ac:dyDescent="0.2">
      <c r="A11427" t="s">
        <v>11655</v>
      </c>
      <c r="B11427" t="s">
        <v>36107</v>
      </c>
      <c r="I11427" t="s">
        <v>3</v>
      </c>
      <c r="J11427">
        <v>113.87</v>
      </c>
      <c r="M11427">
        <v>113.87</v>
      </c>
      <c r="N11427">
        <f t="shared" si="178"/>
        <v>0</v>
      </c>
    </row>
    <row r="11428" spans="1:14" x14ac:dyDescent="0.2">
      <c r="A11428" t="s">
        <v>11656</v>
      </c>
      <c r="B11428" t="s">
        <v>36107</v>
      </c>
      <c r="I11428" t="s">
        <v>3</v>
      </c>
      <c r="J11428">
        <v>113.87</v>
      </c>
      <c r="M11428">
        <v>113.87</v>
      </c>
      <c r="N11428">
        <f t="shared" si="178"/>
        <v>0</v>
      </c>
    </row>
    <row r="11429" spans="1:14" x14ac:dyDescent="0.2">
      <c r="A11429" t="s">
        <v>11657</v>
      </c>
      <c r="B11429" t="s">
        <v>36108</v>
      </c>
      <c r="I11429" t="s">
        <v>3</v>
      </c>
      <c r="J11429">
        <v>152.51</v>
      </c>
      <c r="M11429">
        <v>152.51</v>
      </c>
      <c r="N11429">
        <f t="shared" si="178"/>
        <v>0</v>
      </c>
    </row>
    <row r="11430" spans="1:14" x14ac:dyDescent="0.2">
      <c r="A11430" t="s">
        <v>11658</v>
      </c>
      <c r="B11430" t="s">
        <v>36108</v>
      </c>
      <c r="I11430" t="s">
        <v>3</v>
      </c>
      <c r="J11430">
        <v>152.51</v>
      </c>
      <c r="M11430">
        <v>152.51</v>
      </c>
      <c r="N11430">
        <f t="shared" si="178"/>
        <v>0</v>
      </c>
    </row>
    <row r="11431" spans="1:14" x14ac:dyDescent="0.2">
      <c r="A11431" t="s">
        <v>11659</v>
      </c>
      <c r="B11431" t="s">
        <v>36109</v>
      </c>
      <c r="I11431" t="s">
        <v>3</v>
      </c>
      <c r="J11431">
        <v>152.51</v>
      </c>
      <c r="M11431">
        <v>152.51</v>
      </c>
      <c r="N11431">
        <f t="shared" si="178"/>
        <v>0</v>
      </c>
    </row>
    <row r="11432" spans="1:14" x14ac:dyDescent="0.2">
      <c r="A11432" t="s">
        <v>11660</v>
      </c>
      <c r="B11432" t="s">
        <v>36109</v>
      </c>
      <c r="I11432" t="s">
        <v>3</v>
      </c>
      <c r="J11432">
        <v>152.51</v>
      </c>
      <c r="M11432">
        <v>152.51</v>
      </c>
      <c r="N11432">
        <f t="shared" si="178"/>
        <v>0</v>
      </c>
    </row>
    <row r="11433" spans="1:14" x14ac:dyDescent="0.2">
      <c r="A11433" t="s">
        <v>11661</v>
      </c>
      <c r="B11433" t="s">
        <v>36110</v>
      </c>
      <c r="I11433" t="s">
        <v>4</v>
      </c>
      <c r="J11433">
        <v>39.380000000000003</v>
      </c>
      <c r="M11433">
        <v>39.380000000000003</v>
      </c>
      <c r="N11433">
        <f t="shared" si="178"/>
        <v>0</v>
      </c>
    </row>
    <row r="11434" spans="1:14" x14ac:dyDescent="0.2">
      <c r="A11434" t="s">
        <v>11662</v>
      </c>
      <c r="B11434" t="s">
        <v>36110</v>
      </c>
      <c r="I11434" t="s">
        <v>4</v>
      </c>
      <c r="J11434">
        <v>39.380000000000003</v>
      </c>
      <c r="M11434">
        <v>39.380000000000003</v>
      </c>
      <c r="N11434">
        <f t="shared" si="178"/>
        <v>0</v>
      </c>
    </row>
    <row r="11435" spans="1:14" x14ac:dyDescent="0.2">
      <c r="A11435" t="s">
        <v>11663</v>
      </c>
      <c r="B11435" t="s">
        <v>36111</v>
      </c>
      <c r="I11435" t="s">
        <v>4</v>
      </c>
      <c r="J11435">
        <v>50.51</v>
      </c>
      <c r="M11435">
        <v>50.51</v>
      </c>
      <c r="N11435">
        <f t="shared" si="178"/>
        <v>0</v>
      </c>
    </row>
    <row r="11436" spans="1:14" x14ac:dyDescent="0.2">
      <c r="A11436" t="s">
        <v>11664</v>
      </c>
      <c r="B11436" t="s">
        <v>36111</v>
      </c>
      <c r="I11436" t="s">
        <v>4</v>
      </c>
      <c r="J11436">
        <v>50.51</v>
      </c>
      <c r="M11436">
        <v>50.51</v>
      </c>
      <c r="N11436">
        <f t="shared" si="178"/>
        <v>0</v>
      </c>
    </row>
    <row r="11437" spans="1:14" x14ac:dyDescent="0.2">
      <c r="A11437" t="s">
        <v>11665</v>
      </c>
      <c r="B11437" t="s">
        <v>36112</v>
      </c>
      <c r="I11437" t="s">
        <v>4</v>
      </c>
      <c r="J11437">
        <v>50.51</v>
      </c>
      <c r="M11437">
        <v>50.51</v>
      </c>
      <c r="N11437">
        <f t="shared" si="178"/>
        <v>0</v>
      </c>
    </row>
    <row r="11438" spans="1:14" x14ac:dyDescent="0.2">
      <c r="A11438" t="s">
        <v>11666</v>
      </c>
      <c r="B11438" t="s">
        <v>36112</v>
      </c>
      <c r="I11438" t="s">
        <v>4</v>
      </c>
      <c r="J11438">
        <v>50.51</v>
      </c>
      <c r="M11438">
        <v>50.51</v>
      </c>
      <c r="N11438">
        <f t="shared" si="178"/>
        <v>0</v>
      </c>
    </row>
    <row r="11439" spans="1:14" x14ac:dyDescent="0.2">
      <c r="A11439" t="s">
        <v>11667</v>
      </c>
      <c r="B11439" t="s">
        <v>36113</v>
      </c>
      <c r="I11439" t="s">
        <v>4</v>
      </c>
      <c r="J11439">
        <v>101.97</v>
      </c>
      <c r="M11439">
        <v>101.97</v>
      </c>
      <c r="N11439">
        <f t="shared" si="178"/>
        <v>0</v>
      </c>
    </row>
    <row r="11440" spans="1:14" x14ac:dyDescent="0.2">
      <c r="A11440" t="s">
        <v>11668</v>
      </c>
      <c r="B11440" t="s">
        <v>36113</v>
      </c>
      <c r="I11440" t="s">
        <v>4</v>
      </c>
      <c r="J11440">
        <v>101.97</v>
      </c>
      <c r="M11440">
        <v>101.97</v>
      </c>
      <c r="N11440">
        <f t="shared" si="178"/>
        <v>0</v>
      </c>
    </row>
    <row r="11441" spans="1:14" x14ac:dyDescent="0.2">
      <c r="A11441" t="s">
        <v>11669</v>
      </c>
      <c r="B11441" t="s">
        <v>36114</v>
      </c>
      <c r="I11441" t="s">
        <v>4</v>
      </c>
      <c r="J11441">
        <v>127.59</v>
      </c>
      <c r="M11441">
        <v>127.59</v>
      </c>
      <c r="N11441">
        <f t="shared" si="178"/>
        <v>0</v>
      </c>
    </row>
    <row r="11442" spans="1:14" x14ac:dyDescent="0.2">
      <c r="A11442" t="s">
        <v>11670</v>
      </c>
      <c r="B11442" t="s">
        <v>36114</v>
      </c>
      <c r="I11442" t="s">
        <v>4</v>
      </c>
      <c r="J11442">
        <v>127.59</v>
      </c>
      <c r="M11442">
        <v>127.59</v>
      </c>
      <c r="N11442">
        <f t="shared" si="178"/>
        <v>0</v>
      </c>
    </row>
    <row r="11443" spans="1:14" x14ac:dyDescent="0.2">
      <c r="A11443" t="s">
        <v>11671</v>
      </c>
      <c r="B11443" t="s">
        <v>36115</v>
      </c>
      <c r="I11443" t="s">
        <v>4</v>
      </c>
      <c r="J11443">
        <v>127.59</v>
      </c>
      <c r="M11443">
        <v>127.59</v>
      </c>
      <c r="N11443">
        <f t="shared" si="178"/>
        <v>0</v>
      </c>
    </row>
    <row r="11444" spans="1:14" x14ac:dyDescent="0.2">
      <c r="A11444" t="s">
        <v>11672</v>
      </c>
      <c r="B11444" t="s">
        <v>36115</v>
      </c>
      <c r="I11444" t="s">
        <v>4</v>
      </c>
      <c r="J11444">
        <v>127.59</v>
      </c>
      <c r="M11444">
        <v>127.59</v>
      </c>
      <c r="N11444">
        <f t="shared" si="178"/>
        <v>0</v>
      </c>
    </row>
    <row r="11445" spans="1:14" x14ac:dyDescent="0.2">
      <c r="A11445" t="s">
        <v>11673</v>
      </c>
      <c r="B11445" t="s">
        <v>36116</v>
      </c>
      <c r="I11445" t="s">
        <v>3</v>
      </c>
      <c r="J11445">
        <v>340.88</v>
      </c>
      <c r="M11445">
        <v>340.88</v>
      </c>
      <c r="N11445">
        <f t="shared" si="178"/>
        <v>0</v>
      </c>
    </row>
    <row r="11446" spans="1:14" x14ac:dyDescent="0.2">
      <c r="A11446" t="s">
        <v>11674</v>
      </c>
      <c r="B11446" t="s">
        <v>36116</v>
      </c>
      <c r="I11446" t="s">
        <v>3</v>
      </c>
      <c r="J11446">
        <v>325.55</v>
      </c>
      <c r="M11446">
        <v>325.55</v>
      </c>
      <c r="N11446">
        <f t="shared" si="178"/>
        <v>0</v>
      </c>
    </row>
    <row r="11447" spans="1:14" x14ac:dyDescent="0.2">
      <c r="A11447" t="s">
        <v>11675</v>
      </c>
      <c r="B11447" t="s">
        <v>36117</v>
      </c>
      <c r="I11447" t="s">
        <v>3</v>
      </c>
      <c r="J11447">
        <v>196.72</v>
      </c>
      <c r="M11447">
        <v>196.72</v>
      </c>
      <c r="N11447">
        <f t="shared" si="178"/>
        <v>0</v>
      </c>
    </row>
    <row r="11448" spans="1:14" x14ac:dyDescent="0.2">
      <c r="A11448" t="s">
        <v>11676</v>
      </c>
      <c r="B11448" t="s">
        <v>36117</v>
      </c>
      <c r="I11448" t="s">
        <v>3</v>
      </c>
      <c r="J11448">
        <v>186.42</v>
      </c>
      <c r="M11448">
        <v>186.42</v>
      </c>
      <c r="N11448">
        <f t="shared" si="178"/>
        <v>0</v>
      </c>
    </row>
    <row r="11449" spans="1:14" x14ac:dyDescent="0.2">
      <c r="A11449" t="s">
        <v>11677</v>
      </c>
      <c r="B11449" t="s">
        <v>36118</v>
      </c>
      <c r="I11449" t="s">
        <v>3</v>
      </c>
      <c r="J11449">
        <v>231.39</v>
      </c>
      <c r="M11449">
        <v>231.39</v>
      </c>
      <c r="N11449">
        <f t="shared" si="178"/>
        <v>0</v>
      </c>
    </row>
    <row r="11450" spans="1:14" x14ac:dyDescent="0.2">
      <c r="A11450" t="s">
        <v>11678</v>
      </c>
      <c r="B11450" t="s">
        <v>36118</v>
      </c>
      <c r="I11450" t="s">
        <v>3</v>
      </c>
      <c r="J11450">
        <v>219.15</v>
      </c>
      <c r="M11450">
        <v>219.15</v>
      </c>
      <c r="N11450">
        <f t="shared" si="178"/>
        <v>0</v>
      </c>
    </row>
    <row r="11451" spans="1:14" x14ac:dyDescent="0.2">
      <c r="A11451" t="s">
        <v>11679</v>
      </c>
      <c r="B11451" t="s">
        <v>36119</v>
      </c>
      <c r="I11451" t="s">
        <v>3</v>
      </c>
      <c r="J11451">
        <v>184.19</v>
      </c>
      <c r="M11451">
        <v>184.19</v>
      </c>
      <c r="N11451">
        <f t="shared" si="178"/>
        <v>0</v>
      </c>
    </row>
    <row r="11452" spans="1:14" x14ac:dyDescent="0.2">
      <c r="A11452" t="s">
        <v>11680</v>
      </c>
      <c r="B11452" t="s">
        <v>36119</v>
      </c>
      <c r="I11452" t="s">
        <v>3</v>
      </c>
      <c r="J11452">
        <v>175.56</v>
      </c>
      <c r="M11452">
        <v>175.56</v>
      </c>
      <c r="N11452">
        <f t="shared" si="178"/>
        <v>0</v>
      </c>
    </row>
    <row r="11453" spans="1:14" x14ac:dyDescent="0.2">
      <c r="A11453" t="s">
        <v>11681</v>
      </c>
      <c r="B11453" t="s">
        <v>36120</v>
      </c>
      <c r="I11453" t="s">
        <v>4</v>
      </c>
      <c r="J11453">
        <v>88.64</v>
      </c>
      <c r="M11453">
        <v>88.64</v>
      </c>
      <c r="N11453">
        <f t="shared" si="178"/>
        <v>0</v>
      </c>
    </row>
    <row r="11454" spans="1:14" x14ac:dyDescent="0.2">
      <c r="A11454" t="s">
        <v>11682</v>
      </c>
      <c r="B11454" t="s">
        <v>36120</v>
      </c>
      <c r="I11454" t="s">
        <v>4</v>
      </c>
      <c r="J11454">
        <v>83.16</v>
      </c>
      <c r="M11454">
        <v>83.16</v>
      </c>
      <c r="N11454">
        <f t="shared" si="178"/>
        <v>0</v>
      </c>
    </row>
    <row r="11455" spans="1:14" x14ac:dyDescent="0.2">
      <c r="A11455" t="s">
        <v>11683</v>
      </c>
      <c r="B11455" t="s">
        <v>36121</v>
      </c>
      <c r="I11455" t="s">
        <v>4</v>
      </c>
      <c r="J11455">
        <v>61.35</v>
      </c>
      <c r="M11455">
        <v>61.35</v>
      </c>
      <c r="N11455">
        <f t="shared" si="178"/>
        <v>0</v>
      </c>
    </row>
    <row r="11456" spans="1:14" x14ac:dyDescent="0.2">
      <c r="A11456" t="s">
        <v>11684</v>
      </c>
      <c r="B11456" t="s">
        <v>36121</v>
      </c>
      <c r="I11456" t="s">
        <v>4</v>
      </c>
      <c r="J11456">
        <v>58.11</v>
      </c>
      <c r="M11456">
        <v>58.11</v>
      </c>
      <c r="N11456">
        <f t="shared" si="178"/>
        <v>0</v>
      </c>
    </row>
    <row r="11457" spans="1:14" x14ac:dyDescent="0.2">
      <c r="A11457" t="s">
        <v>11685</v>
      </c>
      <c r="B11457" t="s">
        <v>36122</v>
      </c>
      <c r="I11457" t="s">
        <v>3</v>
      </c>
      <c r="J11457">
        <v>122.83</v>
      </c>
      <c r="M11457">
        <v>122.83</v>
      </c>
      <c r="N11457">
        <f t="shared" si="178"/>
        <v>0</v>
      </c>
    </row>
    <row r="11458" spans="1:14" x14ac:dyDescent="0.2">
      <c r="A11458" t="s">
        <v>11686</v>
      </c>
      <c r="B11458" t="s">
        <v>36122</v>
      </c>
      <c r="I11458" t="s">
        <v>3</v>
      </c>
      <c r="J11458">
        <v>121.81</v>
      </c>
      <c r="M11458">
        <v>121.81</v>
      </c>
      <c r="N11458">
        <f t="shared" si="178"/>
        <v>0</v>
      </c>
    </row>
    <row r="11459" spans="1:14" x14ac:dyDescent="0.2">
      <c r="A11459" t="s">
        <v>11687</v>
      </c>
      <c r="B11459" t="s">
        <v>36123</v>
      </c>
      <c r="I11459" t="s">
        <v>3</v>
      </c>
      <c r="J11459">
        <v>192.76</v>
      </c>
      <c r="M11459">
        <v>192.76</v>
      </c>
      <c r="N11459">
        <f t="shared" si="178"/>
        <v>0</v>
      </c>
    </row>
    <row r="11460" spans="1:14" x14ac:dyDescent="0.2">
      <c r="A11460" t="s">
        <v>11688</v>
      </c>
      <c r="B11460" t="s">
        <v>36123</v>
      </c>
      <c r="I11460" t="s">
        <v>3</v>
      </c>
      <c r="J11460">
        <v>191.74</v>
      </c>
      <c r="M11460">
        <v>191.74</v>
      </c>
      <c r="N11460">
        <f t="shared" ref="N11460:N11523" si="179">J11460-M11460</f>
        <v>0</v>
      </c>
    </row>
    <row r="11461" spans="1:14" x14ac:dyDescent="0.2">
      <c r="A11461" t="s">
        <v>11689</v>
      </c>
      <c r="B11461" t="s">
        <v>36124</v>
      </c>
      <c r="I11461" t="s">
        <v>3</v>
      </c>
      <c r="J11461">
        <v>110.46</v>
      </c>
      <c r="M11461">
        <v>110.46</v>
      </c>
      <c r="N11461">
        <f t="shared" si="179"/>
        <v>0</v>
      </c>
    </row>
    <row r="11462" spans="1:14" x14ac:dyDescent="0.2">
      <c r="A11462" t="s">
        <v>11690</v>
      </c>
      <c r="B11462" t="s">
        <v>36124</v>
      </c>
      <c r="I11462" t="s">
        <v>3</v>
      </c>
      <c r="J11462">
        <v>109.44</v>
      </c>
      <c r="M11462">
        <v>109.44</v>
      </c>
      <c r="N11462">
        <f t="shared" si="179"/>
        <v>0</v>
      </c>
    </row>
    <row r="11463" spans="1:14" x14ac:dyDescent="0.2">
      <c r="A11463" t="s">
        <v>11691</v>
      </c>
      <c r="B11463" t="s">
        <v>36125</v>
      </c>
      <c r="I11463" t="s">
        <v>3</v>
      </c>
      <c r="J11463">
        <v>155.5</v>
      </c>
      <c r="M11463">
        <v>155.5</v>
      </c>
      <c r="N11463">
        <f t="shared" si="179"/>
        <v>0</v>
      </c>
    </row>
    <row r="11464" spans="1:14" x14ac:dyDescent="0.2">
      <c r="A11464" t="s">
        <v>11692</v>
      </c>
      <c r="B11464" t="s">
        <v>36125</v>
      </c>
      <c r="I11464" t="s">
        <v>3</v>
      </c>
      <c r="J11464">
        <v>154.47999999999999</v>
      </c>
      <c r="M11464">
        <v>154.47999999999999</v>
      </c>
      <c r="N11464">
        <f t="shared" si="179"/>
        <v>0</v>
      </c>
    </row>
    <row r="11465" spans="1:14" x14ac:dyDescent="0.2">
      <c r="A11465" t="s">
        <v>28070</v>
      </c>
      <c r="B11465" t="s">
        <v>36126</v>
      </c>
      <c r="I11465" t="s">
        <v>3</v>
      </c>
      <c r="J11465">
        <v>148.30000000000001</v>
      </c>
      <c r="M11465">
        <v>148.30000000000001</v>
      </c>
      <c r="N11465">
        <f t="shared" si="179"/>
        <v>0</v>
      </c>
    </row>
    <row r="11466" spans="1:14" x14ac:dyDescent="0.2">
      <c r="A11466" t="s">
        <v>28071</v>
      </c>
      <c r="B11466" t="s">
        <v>36126</v>
      </c>
      <c r="I11466" t="s">
        <v>3</v>
      </c>
      <c r="J11466">
        <v>147.38999999999999</v>
      </c>
      <c r="M11466">
        <v>147.38999999999999</v>
      </c>
      <c r="N11466">
        <f t="shared" si="179"/>
        <v>0</v>
      </c>
    </row>
    <row r="11467" spans="1:14" x14ac:dyDescent="0.2">
      <c r="A11467" t="s">
        <v>28072</v>
      </c>
      <c r="B11467" t="s">
        <v>36127</v>
      </c>
      <c r="I11467" t="s">
        <v>3</v>
      </c>
      <c r="J11467">
        <v>242.7</v>
      </c>
      <c r="M11467">
        <v>242.7</v>
      </c>
      <c r="N11467">
        <f t="shared" si="179"/>
        <v>0</v>
      </c>
    </row>
    <row r="11468" spans="1:14" x14ac:dyDescent="0.2">
      <c r="A11468" t="s">
        <v>28073</v>
      </c>
      <c r="B11468" t="s">
        <v>36127</v>
      </c>
      <c r="I11468" t="s">
        <v>3</v>
      </c>
      <c r="J11468">
        <v>241.8</v>
      </c>
      <c r="M11468">
        <v>241.8</v>
      </c>
      <c r="N11468">
        <f t="shared" si="179"/>
        <v>0</v>
      </c>
    </row>
    <row r="11469" spans="1:14" x14ac:dyDescent="0.2">
      <c r="A11469" t="s">
        <v>11693</v>
      </c>
      <c r="B11469" t="s">
        <v>36128</v>
      </c>
      <c r="I11469" t="s">
        <v>3</v>
      </c>
      <c r="J11469">
        <v>179.1</v>
      </c>
      <c r="M11469">
        <v>179.1</v>
      </c>
      <c r="N11469">
        <f t="shared" si="179"/>
        <v>0</v>
      </c>
    </row>
    <row r="11470" spans="1:14" x14ac:dyDescent="0.2">
      <c r="A11470" t="s">
        <v>11694</v>
      </c>
      <c r="B11470" t="s">
        <v>36128</v>
      </c>
      <c r="I11470" t="s">
        <v>3</v>
      </c>
      <c r="J11470">
        <v>178.2</v>
      </c>
      <c r="M11470">
        <v>178.2</v>
      </c>
      <c r="N11470">
        <f t="shared" si="179"/>
        <v>0</v>
      </c>
    </row>
    <row r="11471" spans="1:14" x14ac:dyDescent="0.2">
      <c r="A11471" t="s">
        <v>11695</v>
      </c>
      <c r="B11471" t="s">
        <v>36129</v>
      </c>
      <c r="I11471" t="s">
        <v>3</v>
      </c>
      <c r="J11471">
        <v>230.12</v>
      </c>
      <c r="M11471">
        <v>230.12</v>
      </c>
      <c r="N11471">
        <f t="shared" si="179"/>
        <v>0</v>
      </c>
    </row>
    <row r="11472" spans="1:14" x14ac:dyDescent="0.2">
      <c r="A11472" t="s">
        <v>11696</v>
      </c>
      <c r="B11472" t="s">
        <v>36129</v>
      </c>
      <c r="I11472" t="s">
        <v>3</v>
      </c>
      <c r="J11472">
        <v>229.22</v>
      </c>
      <c r="M11472">
        <v>229.22</v>
      </c>
      <c r="N11472">
        <f t="shared" si="179"/>
        <v>0</v>
      </c>
    </row>
    <row r="11473" spans="1:14" x14ac:dyDescent="0.2">
      <c r="A11473" t="s">
        <v>11697</v>
      </c>
      <c r="B11473" t="s">
        <v>36130</v>
      </c>
      <c r="I11473" t="s">
        <v>4</v>
      </c>
      <c r="J11473">
        <v>24.9</v>
      </c>
      <c r="M11473">
        <v>24.9</v>
      </c>
      <c r="N11473">
        <f t="shared" si="179"/>
        <v>0</v>
      </c>
    </row>
    <row r="11474" spans="1:14" x14ac:dyDescent="0.2">
      <c r="A11474" t="s">
        <v>11698</v>
      </c>
      <c r="B11474" t="s">
        <v>36130</v>
      </c>
      <c r="I11474" t="s">
        <v>4</v>
      </c>
      <c r="J11474">
        <v>24.48</v>
      </c>
      <c r="M11474">
        <v>24.48</v>
      </c>
      <c r="N11474">
        <f t="shared" si="179"/>
        <v>0</v>
      </c>
    </row>
    <row r="11475" spans="1:14" x14ac:dyDescent="0.2">
      <c r="A11475" t="s">
        <v>11699</v>
      </c>
      <c r="B11475" t="s">
        <v>36131</v>
      </c>
      <c r="I11475" t="s">
        <v>4</v>
      </c>
      <c r="J11475">
        <v>23</v>
      </c>
      <c r="M11475">
        <v>23</v>
      </c>
      <c r="N11475">
        <f t="shared" si="179"/>
        <v>0</v>
      </c>
    </row>
    <row r="11476" spans="1:14" x14ac:dyDescent="0.2">
      <c r="A11476" t="s">
        <v>11700</v>
      </c>
      <c r="B11476" t="s">
        <v>36131</v>
      </c>
      <c r="I11476" t="s">
        <v>4</v>
      </c>
      <c r="J11476">
        <v>22.1</v>
      </c>
      <c r="M11476">
        <v>22.1</v>
      </c>
      <c r="N11476">
        <f t="shared" si="179"/>
        <v>0</v>
      </c>
    </row>
    <row r="11477" spans="1:14" x14ac:dyDescent="0.2">
      <c r="A11477" t="s">
        <v>11701</v>
      </c>
      <c r="B11477" t="s">
        <v>36132</v>
      </c>
      <c r="I11477" t="s">
        <v>4</v>
      </c>
      <c r="J11477">
        <v>28.69</v>
      </c>
      <c r="M11477">
        <v>28.69</v>
      </c>
      <c r="N11477">
        <f t="shared" si="179"/>
        <v>0</v>
      </c>
    </row>
    <row r="11478" spans="1:14" x14ac:dyDescent="0.2">
      <c r="A11478" t="s">
        <v>11702</v>
      </c>
      <c r="B11478" t="s">
        <v>36132</v>
      </c>
      <c r="I11478" t="s">
        <v>4</v>
      </c>
      <c r="J11478">
        <v>27.79</v>
      </c>
      <c r="M11478">
        <v>27.79</v>
      </c>
      <c r="N11478">
        <f t="shared" si="179"/>
        <v>0</v>
      </c>
    </row>
    <row r="11479" spans="1:14" x14ac:dyDescent="0.2">
      <c r="A11479" t="s">
        <v>11703</v>
      </c>
      <c r="B11479" t="s">
        <v>36133</v>
      </c>
      <c r="I11479" t="s">
        <v>4</v>
      </c>
      <c r="J11479">
        <v>45.38</v>
      </c>
      <c r="M11479">
        <v>45.38</v>
      </c>
      <c r="N11479">
        <f t="shared" si="179"/>
        <v>0</v>
      </c>
    </row>
    <row r="11480" spans="1:14" x14ac:dyDescent="0.2">
      <c r="A11480" t="s">
        <v>11704</v>
      </c>
      <c r="B11480" t="s">
        <v>36133</v>
      </c>
      <c r="I11480" t="s">
        <v>4</v>
      </c>
      <c r="J11480">
        <v>42.68</v>
      </c>
      <c r="M11480">
        <v>42.68</v>
      </c>
      <c r="N11480">
        <f t="shared" si="179"/>
        <v>0</v>
      </c>
    </row>
    <row r="11481" spans="1:14" x14ac:dyDescent="0.2">
      <c r="A11481" t="s">
        <v>11705</v>
      </c>
      <c r="B11481" t="s">
        <v>36134</v>
      </c>
      <c r="I11481" t="s">
        <v>4</v>
      </c>
      <c r="J11481">
        <v>11.11</v>
      </c>
      <c r="M11481">
        <v>11.11</v>
      </c>
      <c r="N11481">
        <f t="shared" si="179"/>
        <v>0</v>
      </c>
    </row>
    <row r="11482" spans="1:14" x14ac:dyDescent="0.2">
      <c r="A11482" t="s">
        <v>11706</v>
      </c>
      <c r="B11482" t="s">
        <v>36134</v>
      </c>
      <c r="I11482" t="s">
        <v>4</v>
      </c>
      <c r="J11482">
        <v>10.57</v>
      </c>
      <c r="M11482">
        <v>10.57</v>
      </c>
      <c r="N11482">
        <f t="shared" si="179"/>
        <v>0</v>
      </c>
    </row>
    <row r="11483" spans="1:14" x14ac:dyDescent="0.2">
      <c r="A11483" t="s">
        <v>11707</v>
      </c>
      <c r="B11483" t="s">
        <v>36135</v>
      </c>
      <c r="I11483" t="s">
        <v>3</v>
      </c>
      <c r="J11483">
        <v>39.020000000000003</v>
      </c>
      <c r="M11483">
        <v>39.020000000000003</v>
      </c>
      <c r="N11483">
        <f t="shared" si="179"/>
        <v>0</v>
      </c>
    </row>
    <row r="11484" spans="1:14" x14ac:dyDescent="0.2">
      <c r="A11484" t="s">
        <v>11708</v>
      </c>
      <c r="B11484" t="s">
        <v>36135</v>
      </c>
      <c r="I11484" t="s">
        <v>3</v>
      </c>
      <c r="J11484">
        <v>34.99</v>
      </c>
      <c r="M11484">
        <v>34.99</v>
      </c>
      <c r="N11484">
        <f t="shared" si="179"/>
        <v>0</v>
      </c>
    </row>
    <row r="11485" spans="1:14" x14ac:dyDescent="0.2">
      <c r="A11485" t="s">
        <v>11709</v>
      </c>
      <c r="B11485" t="s">
        <v>36136</v>
      </c>
      <c r="I11485" t="s">
        <v>3</v>
      </c>
      <c r="J11485">
        <v>101.96</v>
      </c>
      <c r="M11485">
        <v>101.96</v>
      </c>
      <c r="N11485">
        <f t="shared" si="179"/>
        <v>0</v>
      </c>
    </row>
    <row r="11486" spans="1:14" x14ac:dyDescent="0.2">
      <c r="A11486" t="s">
        <v>11710</v>
      </c>
      <c r="B11486" t="s">
        <v>36136</v>
      </c>
      <c r="I11486" t="s">
        <v>3</v>
      </c>
      <c r="J11486">
        <v>101.38</v>
      </c>
      <c r="M11486">
        <v>101.38</v>
      </c>
      <c r="N11486">
        <f t="shared" si="179"/>
        <v>0</v>
      </c>
    </row>
    <row r="11487" spans="1:14" x14ac:dyDescent="0.2">
      <c r="A11487" t="s">
        <v>11711</v>
      </c>
      <c r="B11487" t="s">
        <v>36137</v>
      </c>
      <c r="I11487" t="s">
        <v>3</v>
      </c>
      <c r="J11487">
        <v>251.26</v>
      </c>
      <c r="M11487">
        <v>251.26</v>
      </c>
      <c r="N11487">
        <f t="shared" si="179"/>
        <v>0</v>
      </c>
    </row>
    <row r="11488" spans="1:14" x14ac:dyDescent="0.2">
      <c r="A11488" t="s">
        <v>11712</v>
      </c>
      <c r="B11488" t="s">
        <v>36137</v>
      </c>
      <c r="I11488" t="s">
        <v>3</v>
      </c>
      <c r="J11488">
        <v>250.68</v>
      </c>
      <c r="M11488">
        <v>250.68</v>
      </c>
      <c r="N11488">
        <f t="shared" si="179"/>
        <v>0</v>
      </c>
    </row>
    <row r="11489" spans="1:14" x14ac:dyDescent="0.2">
      <c r="A11489" t="s">
        <v>11713</v>
      </c>
      <c r="B11489" t="s">
        <v>36138</v>
      </c>
      <c r="I11489" t="s">
        <v>3</v>
      </c>
      <c r="J11489">
        <v>78.44</v>
      </c>
      <c r="M11489">
        <v>78.44</v>
      </c>
      <c r="N11489">
        <f t="shared" si="179"/>
        <v>0</v>
      </c>
    </row>
    <row r="11490" spans="1:14" x14ac:dyDescent="0.2">
      <c r="A11490" t="s">
        <v>11714</v>
      </c>
      <c r="B11490" t="s">
        <v>36138</v>
      </c>
      <c r="I11490" t="s">
        <v>3</v>
      </c>
      <c r="J11490">
        <v>77.86</v>
      </c>
      <c r="M11490">
        <v>77.86</v>
      </c>
      <c r="N11490">
        <f t="shared" si="179"/>
        <v>0</v>
      </c>
    </row>
    <row r="11491" spans="1:14" x14ac:dyDescent="0.2">
      <c r="A11491" t="s">
        <v>11715</v>
      </c>
      <c r="B11491" t="s">
        <v>36139</v>
      </c>
      <c r="I11491" t="s">
        <v>3</v>
      </c>
      <c r="J11491">
        <v>231.2</v>
      </c>
      <c r="M11491">
        <v>231.2</v>
      </c>
      <c r="N11491">
        <f t="shared" si="179"/>
        <v>0</v>
      </c>
    </row>
    <row r="11492" spans="1:14" x14ac:dyDescent="0.2">
      <c r="A11492" t="s">
        <v>11716</v>
      </c>
      <c r="B11492" t="s">
        <v>36139</v>
      </c>
      <c r="I11492" t="s">
        <v>3</v>
      </c>
      <c r="J11492">
        <v>230.63</v>
      </c>
      <c r="M11492">
        <v>230.63</v>
      </c>
      <c r="N11492">
        <f t="shared" si="179"/>
        <v>0</v>
      </c>
    </row>
    <row r="11493" spans="1:14" x14ac:dyDescent="0.2">
      <c r="A11493" t="s">
        <v>11717</v>
      </c>
      <c r="B11493" t="s">
        <v>41161</v>
      </c>
      <c r="I11493" t="s">
        <v>3</v>
      </c>
      <c r="J11493">
        <v>75.709999999999994</v>
      </c>
      <c r="M11493">
        <v>75.709999999999994</v>
      </c>
      <c r="N11493">
        <f t="shared" si="179"/>
        <v>0</v>
      </c>
    </row>
    <row r="11494" spans="1:14" x14ac:dyDescent="0.2">
      <c r="A11494" t="s">
        <v>11718</v>
      </c>
      <c r="B11494" t="s">
        <v>41161</v>
      </c>
      <c r="I11494" t="s">
        <v>3</v>
      </c>
      <c r="J11494">
        <v>75.13</v>
      </c>
      <c r="M11494">
        <v>75.13</v>
      </c>
      <c r="N11494">
        <f t="shared" si="179"/>
        <v>0</v>
      </c>
    </row>
    <row r="11495" spans="1:14" x14ac:dyDescent="0.2">
      <c r="A11495" t="s">
        <v>11719</v>
      </c>
      <c r="B11495" t="s">
        <v>41162</v>
      </c>
      <c r="I11495" t="s">
        <v>3</v>
      </c>
      <c r="J11495">
        <v>66.150000000000006</v>
      </c>
      <c r="M11495">
        <v>66.150000000000006</v>
      </c>
      <c r="N11495">
        <f t="shared" si="179"/>
        <v>0</v>
      </c>
    </row>
    <row r="11496" spans="1:14" x14ac:dyDescent="0.2">
      <c r="A11496" t="s">
        <v>11720</v>
      </c>
      <c r="B11496" t="s">
        <v>41162</v>
      </c>
      <c r="I11496" t="s">
        <v>3</v>
      </c>
      <c r="J11496">
        <v>65.58</v>
      </c>
      <c r="M11496">
        <v>65.58</v>
      </c>
      <c r="N11496">
        <f t="shared" si="179"/>
        <v>0</v>
      </c>
    </row>
    <row r="11497" spans="1:14" x14ac:dyDescent="0.2">
      <c r="A11497" t="s">
        <v>11721</v>
      </c>
      <c r="B11497" t="s">
        <v>36140</v>
      </c>
      <c r="I11497" t="s">
        <v>3</v>
      </c>
      <c r="J11497">
        <v>224.77</v>
      </c>
      <c r="M11497">
        <v>224.77</v>
      </c>
      <c r="N11497">
        <f t="shared" si="179"/>
        <v>0</v>
      </c>
    </row>
    <row r="11498" spans="1:14" x14ac:dyDescent="0.2">
      <c r="A11498" t="s">
        <v>11722</v>
      </c>
      <c r="B11498" t="s">
        <v>36140</v>
      </c>
      <c r="I11498" t="s">
        <v>3</v>
      </c>
      <c r="J11498">
        <v>219.72</v>
      </c>
      <c r="M11498">
        <v>219.72</v>
      </c>
      <c r="N11498">
        <f t="shared" si="179"/>
        <v>0</v>
      </c>
    </row>
    <row r="11499" spans="1:14" x14ac:dyDescent="0.2">
      <c r="A11499" t="s">
        <v>11723</v>
      </c>
      <c r="B11499" t="s">
        <v>36141</v>
      </c>
      <c r="I11499" t="s">
        <v>3</v>
      </c>
      <c r="J11499">
        <v>299.36</v>
      </c>
      <c r="M11499">
        <v>299.36</v>
      </c>
      <c r="N11499">
        <f t="shared" si="179"/>
        <v>0</v>
      </c>
    </row>
    <row r="11500" spans="1:14" x14ac:dyDescent="0.2">
      <c r="A11500" t="s">
        <v>11724</v>
      </c>
      <c r="B11500" t="s">
        <v>36141</v>
      </c>
      <c r="I11500" t="s">
        <v>3</v>
      </c>
      <c r="J11500">
        <v>290.54000000000002</v>
      </c>
      <c r="M11500">
        <v>290.54000000000002</v>
      </c>
      <c r="N11500">
        <f t="shared" si="179"/>
        <v>0</v>
      </c>
    </row>
    <row r="11501" spans="1:14" x14ac:dyDescent="0.2">
      <c r="A11501" t="s">
        <v>11725</v>
      </c>
      <c r="B11501" t="s">
        <v>36142</v>
      </c>
      <c r="I11501" t="s">
        <v>3</v>
      </c>
      <c r="J11501">
        <v>210.45</v>
      </c>
      <c r="M11501">
        <v>210.45</v>
      </c>
      <c r="N11501">
        <f t="shared" si="179"/>
        <v>0</v>
      </c>
    </row>
    <row r="11502" spans="1:14" x14ac:dyDescent="0.2">
      <c r="A11502" t="s">
        <v>11726</v>
      </c>
      <c r="B11502" t="s">
        <v>36142</v>
      </c>
      <c r="I11502" t="s">
        <v>3</v>
      </c>
      <c r="J11502">
        <v>205.85</v>
      </c>
      <c r="M11502">
        <v>205.85</v>
      </c>
      <c r="N11502">
        <f t="shared" si="179"/>
        <v>0</v>
      </c>
    </row>
    <row r="11503" spans="1:14" x14ac:dyDescent="0.2">
      <c r="A11503" t="s">
        <v>11727</v>
      </c>
      <c r="B11503" t="s">
        <v>36143</v>
      </c>
      <c r="I11503" t="s">
        <v>4</v>
      </c>
      <c r="J11503">
        <v>28.9</v>
      </c>
      <c r="M11503">
        <v>28.9</v>
      </c>
      <c r="N11503">
        <f t="shared" si="179"/>
        <v>0</v>
      </c>
    </row>
    <row r="11504" spans="1:14" x14ac:dyDescent="0.2">
      <c r="A11504" t="s">
        <v>11728</v>
      </c>
      <c r="B11504" t="s">
        <v>36143</v>
      </c>
      <c r="I11504" t="s">
        <v>4</v>
      </c>
      <c r="J11504">
        <v>27.27</v>
      </c>
      <c r="M11504">
        <v>27.27</v>
      </c>
      <c r="N11504">
        <f t="shared" si="179"/>
        <v>0</v>
      </c>
    </row>
    <row r="11505" spans="1:14" x14ac:dyDescent="0.2">
      <c r="A11505" t="s">
        <v>11729</v>
      </c>
      <c r="B11505" t="s">
        <v>36144</v>
      </c>
      <c r="I11505" t="s">
        <v>4</v>
      </c>
      <c r="J11505">
        <v>63.36</v>
      </c>
      <c r="M11505">
        <v>63.36</v>
      </c>
      <c r="N11505">
        <f t="shared" si="179"/>
        <v>0</v>
      </c>
    </row>
    <row r="11506" spans="1:14" x14ac:dyDescent="0.2">
      <c r="A11506" t="s">
        <v>11730</v>
      </c>
      <c r="B11506" t="s">
        <v>36144</v>
      </c>
      <c r="I11506" t="s">
        <v>4</v>
      </c>
      <c r="J11506">
        <v>61.73</v>
      </c>
      <c r="M11506">
        <v>61.73</v>
      </c>
      <c r="N11506">
        <f t="shared" si="179"/>
        <v>0</v>
      </c>
    </row>
    <row r="11507" spans="1:14" x14ac:dyDescent="0.2">
      <c r="A11507" t="s">
        <v>11731</v>
      </c>
      <c r="B11507" t="s">
        <v>36145</v>
      </c>
      <c r="I11507" t="s">
        <v>4</v>
      </c>
      <c r="J11507">
        <v>26.33</v>
      </c>
      <c r="M11507">
        <v>26.33</v>
      </c>
      <c r="N11507">
        <f t="shared" si="179"/>
        <v>0</v>
      </c>
    </row>
    <row r="11508" spans="1:14" x14ac:dyDescent="0.2">
      <c r="A11508" t="s">
        <v>11732</v>
      </c>
      <c r="B11508" t="s">
        <v>36145</v>
      </c>
      <c r="I11508" t="s">
        <v>4</v>
      </c>
      <c r="J11508">
        <v>24.83</v>
      </c>
      <c r="M11508">
        <v>24.83</v>
      </c>
      <c r="N11508">
        <f t="shared" si="179"/>
        <v>0</v>
      </c>
    </row>
    <row r="11509" spans="1:14" x14ac:dyDescent="0.2">
      <c r="A11509" t="s">
        <v>11733</v>
      </c>
      <c r="B11509" t="s">
        <v>36146</v>
      </c>
      <c r="I11509" t="s">
        <v>4</v>
      </c>
      <c r="J11509">
        <v>27.86</v>
      </c>
      <c r="M11509">
        <v>27.86</v>
      </c>
      <c r="N11509">
        <f t="shared" si="179"/>
        <v>0</v>
      </c>
    </row>
    <row r="11510" spans="1:14" x14ac:dyDescent="0.2">
      <c r="A11510" t="s">
        <v>11734</v>
      </c>
      <c r="B11510" t="s">
        <v>36146</v>
      </c>
      <c r="I11510" t="s">
        <v>4</v>
      </c>
      <c r="J11510">
        <v>26.36</v>
      </c>
      <c r="M11510">
        <v>26.36</v>
      </c>
      <c r="N11510">
        <f t="shared" si="179"/>
        <v>0</v>
      </c>
    </row>
    <row r="11511" spans="1:14" x14ac:dyDescent="0.2">
      <c r="A11511" t="s">
        <v>11735</v>
      </c>
      <c r="B11511" t="s">
        <v>36147</v>
      </c>
      <c r="I11511" t="s">
        <v>4</v>
      </c>
      <c r="J11511">
        <v>41.15</v>
      </c>
      <c r="M11511">
        <v>41.15</v>
      </c>
      <c r="N11511">
        <f t="shared" si="179"/>
        <v>0</v>
      </c>
    </row>
    <row r="11512" spans="1:14" x14ac:dyDescent="0.2">
      <c r="A11512" t="s">
        <v>11736</v>
      </c>
      <c r="B11512" t="s">
        <v>36147</v>
      </c>
      <c r="I11512" t="s">
        <v>4</v>
      </c>
      <c r="J11512">
        <v>39.65</v>
      </c>
      <c r="M11512">
        <v>39.65</v>
      </c>
      <c r="N11512">
        <f t="shared" si="179"/>
        <v>0</v>
      </c>
    </row>
    <row r="11513" spans="1:14" x14ac:dyDescent="0.2">
      <c r="A11513" t="s">
        <v>11737</v>
      </c>
      <c r="B11513" t="s">
        <v>36148</v>
      </c>
      <c r="I11513" t="s">
        <v>3</v>
      </c>
      <c r="J11513">
        <v>111.99</v>
      </c>
      <c r="M11513">
        <v>111.99</v>
      </c>
      <c r="N11513">
        <f t="shared" si="179"/>
        <v>0</v>
      </c>
    </row>
    <row r="11514" spans="1:14" x14ac:dyDescent="0.2">
      <c r="A11514" t="s">
        <v>11738</v>
      </c>
      <c r="B11514" t="s">
        <v>36148</v>
      </c>
      <c r="I11514" t="s">
        <v>3</v>
      </c>
      <c r="J11514">
        <v>106.95</v>
      </c>
      <c r="M11514">
        <v>106.95</v>
      </c>
      <c r="N11514">
        <f t="shared" si="179"/>
        <v>0</v>
      </c>
    </row>
    <row r="11515" spans="1:14" x14ac:dyDescent="0.2">
      <c r="A11515" t="s">
        <v>11739</v>
      </c>
      <c r="B11515" t="s">
        <v>36149</v>
      </c>
      <c r="I11515" t="s">
        <v>3</v>
      </c>
      <c r="J11515">
        <v>126.7</v>
      </c>
      <c r="M11515">
        <v>126.7</v>
      </c>
      <c r="N11515">
        <f t="shared" si="179"/>
        <v>0</v>
      </c>
    </row>
    <row r="11516" spans="1:14" x14ac:dyDescent="0.2">
      <c r="A11516" t="s">
        <v>11740</v>
      </c>
      <c r="B11516" t="s">
        <v>36149</v>
      </c>
      <c r="I11516" t="s">
        <v>3</v>
      </c>
      <c r="J11516">
        <v>119.7</v>
      </c>
      <c r="M11516">
        <v>119.7</v>
      </c>
      <c r="N11516">
        <f t="shared" si="179"/>
        <v>0</v>
      </c>
    </row>
    <row r="11517" spans="1:14" x14ac:dyDescent="0.2">
      <c r="A11517" t="s">
        <v>11741</v>
      </c>
      <c r="B11517" t="s">
        <v>36150</v>
      </c>
      <c r="I11517" t="s">
        <v>3</v>
      </c>
      <c r="J11517">
        <v>58.8</v>
      </c>
      <c r="M11517">
        <v>58.8</v>
      </c>
      <c r="N11517">
        <f t="shared" si="179"/>
        <v>0</v>
      </c>
    </row>
    <row r="11518" spans="1:14" x14ac:dyDescent="0.2">
      <c r="A11518" t="s">
        <v>11742</v>
      </c>
      <c r="B11518" t="s">
        <v>36150</v>
      </c>
      <c r="I11518" t="s">
        <v>3</v>
      </c>
      <c r="J11518">
        <v>58.8</v>
      </c>
      <c r="M11518">
        <v>58.8</v>
      </c>
      <c r="N11518">
        <f t="shared" si="179"/>
        <v>0</v>
      </c>
    </row>
    <row r="11519" spans="1:14" x14ac:dyDescent="0.2">
      <c r="A11519" t="s">
        <v>11743</v>
      </c>
      <c r="B11519" t="s">
        <v>36151</v>
      </c>
      <c r="I11519" t="s">
        <v>3</v>
      </c>
      <c r="J11519">
        <v>93.92</v>
      </c>
      <c r="M11519">
        <v>93.92</v>
      </c>
      <c r="N11519">
        <f t="shared" si="179"/>
        <v>0</v>
      </c>
    </row>
    <row r="11520" spans="1:14" x14ac:dyDescent="0.2">
      <c r="A11520" t="s">
        <v>11744</v>
      </c>
      <c r="B11520" t="s">
        <v>36151</v>
      </c>
      <c r="I11520" t="s">
        <v>3</v>
      </c>
      <c r="J11520">
        <v>91.29</v>
      </c>
      <c r="M11520">
        <v>91.29</v>
      </c>
      <c r="N11520">
        <f t="shared" si="179"/>
        <v>0</v>
      </c>
    </row>
    <row r="11521" spans="1:14" x14ac:dyDescent="0.2">
      <c r="A11521" t="s">
        <v>11745</v>
      </c>
      <c r="B11521" t="s">
        <v>36152</v>
      </c>
      <c r="I11521" t="s">
        <v>3</v>
      </c>
      <c r="J11521">
        <v>136.69</v>
      </c>
      <c r="M11521">
        <v>136.69</v>
      </c>
      <c r="N11521">
        <f t="shared" si="179"/>
        <v>0</v>
      </c>
    </row>
    <row r="11522" spans="1:14" x14ac:dyDescent="0.2">
      <c r="A11522" t="s">
        <v>11746</v>
      </c>
      <c r="B11522" t="s">
        <v>36152</v>
      </c>
      <c r="I11522" t="s">
        <v>3</v>
      </c>
      <c r="J11522">
        <v>128.35</v>
      </c>
      <c r="M11522">
        <v>128.35</v>
      </c>
      <c r="N11522">
        <f t="shared" si="179"/>
        <v>0</v>
      </c>
    </row>
    <row r="11523" spans="1:14" x14ac:dyDescent="0.2">
      <c r="A11523" t="s">
        <v>11747</v>
      </c>
      <c r="B11523" t="s">
        <v>36153</v>
      </c>
      <c r="I11523" t="s">
        <v>3</v>
      </c>
      <c r="J11523">
        <v>132.69999999999999</v>
      </c>
      <c r="M11523">
        <v>132.69999999999999</v>
      </c>
      <c r="N11523">
        <f t="shared" si="179"/>
        <v>0</v>
      </c>
    </row>
    <row r="11524" spans="1:14" x14ac:dyDescent="0.2">
      <c r="A11524" t="s">
        <v>11748</v>
      </c>
      <c r="B11524" t="s">
        <v>36153</v>
      </c>
      <c r="I11524" t="s">
        <v>3</v>
      </c>
      <c r="J11524">
        <v>124.89</v>
      </c>
      <c r="M11524">
        <v>124.89</v>
      </c>
      <c r="N11524">
        <f t="shared" ref="N11524:N11587" si="180">J11524-M11524</f>
        <v>0</v>
      </c>
    </row>
    <row r="11525" spans="1:14" x14ac:dyDescent="0.2">
      <c r="A11525" t="s">
        <v>11749</v>
      </c>
      <c r="B11525" t="s">
        <v>36154</v>
      </c>
      <c r="I11525" t="s">
        <v>3</v>
      </c>
      <c r="J11525">
        <v>111.99</v>
      </c>
      <c r="M11525">
        <v>111.99</v>
      </c>
      <c r="N11525">
        <f t="shared" si="180"/>
        <v>0</v>
      </c>
    </row>
    <row r="11526" spans="1:14" x14ac:dyDescent="0.2">
      <c r="A11526" t="s">
        <v>11750</v>
      </c>
      <c r="B11526" t="s">
        <v>36154</v>
      </c>
      <c r="I11526" t="s">
        <v>3</v>
      </c>
      <c r="J11526">
        <v>106.95</v>
      </c>
      <c r="M11526">
        <v>106.95</v>
      </c>
      <c r="N11526">
        <f t="shared" si="180"/>
        <v>0</v>
      </c>
    </row>
    <row r="11527" spans="1:14" x14ac:dyDescent="0.2">
      <c r="A11527" t="s">
        <v>11751</v>
      </c>
      <c r="B11527" t="s">
        <v>36155</v>
      </c>
      <c r="I11527" t="s">
        <v>3</v>
      </c>
      <c r="J11527">
        <v>96.56</v>
      </c>
      <c r="M11527">
        <v>96.56</v>
      </c>
      <c r="N11527">
        <f t="shared" si="180"/>
        <v>0</v>
      </c>
    </row>
    <row r="11528" spans="1:14" x14ac:dyDescent="0.2">
      <c r="A11528" t="s">
        <v>11752</v>
      </c>
      <c r="B11528" t="s">
        <v>36155</v>
      </c>
      <c r="I11528" t="s">
        <v>3</v>
      </c>
      <c r="J11528">
        <v>85.07</v>
      </c>
      <c r="M11528">
        <v>85.07</v>
      </c>
      <c r="N11528">
        <f t="shared" si="180"/>
        <v>0</v>
      </c>
    </row>
    <row r="11529" spans="1:14" x14ac:dyDescent="0.2">
      <c r="A11529" t="s">
        <v>11753</v>
      </c>
      <c r="B11529" t="s">
        <v>36156</v>
      </c>
      <c r="I11529" t="s">
        <v>3</v>
      </c>
      <c r="J11529">
        <v>202.88</v>
      </c>
      <c r="M11529">
        <v>202.88</v>
      </c>
      <c r="N11529">
        <f t="shared" si="180"/>
        <v>0</v>
      </c>
    </row>
    <row r="11530" spans="1:14" x14ac:dyDescent="0.2">
      <c r="A11530" t="s">
        <v>11754</v>
      </c>
      <c r="B11530" t="s">
        <v>36156</v>
      </c>
      <c r="I11530" t="s">
        <v>3</v>
      </c>
      <c r="J11530">
        <v>194.46</v>
      </c>
      <c r="M11530">
        <v>194.46</v>
      </c>
      <c r="N11530">
        <f t="shared" si="180"/>
        <v>0</v>
      </c>
    </row>
    <row r="11531" spans="1:14" x14ac:dyDescent="0.2">
      <c r="A11531" t="s">
        <v>11755</v>
      </c>
      <c r="B11531" t="s">
        <v>36157</v>
      </c>
      <c r="I11531" t="s">
        <v>3</v>
      </c>
      <c r="J11531">
        <v>190.87</v>
      </c>
      <c r="M11531">
        <v>190.87</v>
      </c>
      <c r="N11531">
        <f t="shared" si="180"/>
        <v>0</v>
      </c>
    </row>
    <row r="11532" spans="1:14" x14ac:dyDescent="0.2">
      <c r="A11532" t="s">
        <v>11756</v>
      </c>
      <c r="B11532" t="s">
        <v>36157</v>
      </c>
      <c r="I11532" t="s">
        <v>3</v>
      </c>
      <c r="J11532">
        <v>182.72</v>
      </c>
      <c r="M11532">
        <v>182.72</v>
      </c>
      <c r="N11532">
        <f t="shared" si="180"/>
        <v>0</v>
      </c>
    </row>
    <row r="11533" spans="1:14" x14ac:dyDescent="0.2">
      <c r="A11533" t="s">
        <v>11757</v>
      </c>
      <c r="B11533" t="s">
        <v>36158</v>
      </c>
      <c r="I11533" t="s">
        <v>3</v>
      </c>
      <c r="J11533">
        <v>159.36000000000001</v>
      </c>
      <c r="M11533">
        <v>159.36000000000001</v>
      </c>
      <c r="N11533">
        <f t="shared" si="180"/>
        <v>0</v>
      </c>
    </row>
    <row r="11534" spans="1:14" x14ac:dyDescent="0.2">
      <c r="A11534" t="s">
        <v>11758</v>
      </c>
      <c r="B11534" t="s">
        <v>36158</v>
      </c>
      <c r="I11534" t="s">
        <v>3</v>
      </c>
      <c r="J11534">
        <v>150.94</v>
      </c>
      <c r="M11534">
        <v>150.94</v>
      </c>
      <c r="N11534">
        <f t="shared" si="180"/>
        <v>0</v>
      </c>
    </row>
    <row r="11535" spans="1:14" x14ac:dyDescent="0.2">
      <c r="A11535" t="s">
        <v>11759</v>
      </c>
      <c r="B11535" t="s">
        <v>36159</v>
      </c>
      <c r="I11535" t="s">
        <v>3</v>
      </c>
      <c r="J11535">
        <v>146.13999999999999</v>
      </c>
      <c r="M11535">
        <v>146.13999999999999</v>
      </c>
      <c r="N11535">
        <f t="shared" si="180"/>
        <v>0</v>
      </c>
    </row>
    <row r="11536" spans="1:14" x14ac:dyDescent="0.2">
      <c r="A11536" t="s">
        <v>11760</v>
      </c>
      <c r="B11536" t="s">
        <v>36159</v>
      </c>
      <c r="I11536" t="s">
        <v>3</v>
      </c>
      <c r="J11536">
        <v>137.99</v>
      </c>
      <c r="M11536">
        <v>137.99</v>
      </c>
      <c r="N11536">
        <f t="shared" si="180"/>
        <v>0</v>
      </c>
    </row>
    <row r="11537" spans="1:14" x14ac:dyDescent="0.2">
      <c r="A11537" t="s">
        <v>11761</v>
      </c>
      <c r="B11537" t="s">
        <v>36160</v>
      </c>
      <c r="I11537" t="s">
        <v>3</v>
      </c>
      <c r="J11537">
        <v>77.77</v>
      </c>
      <c r="M11537">
        <v>77.77</v>
      </c>
      <c r="N11537">
        <f t="shared" si="180"/>
        <v>0</v>
      </c>
    </row>
    <row r="11538" spans="1:14" x14ac:dyDescent="0.2">
      <c r="A11538" t="s">
        <v>11762</v>
      </c>
      <c r="B11538" t="s">
        <v>36160</v>
      </c>
      <c r="I11538" t="s">
        <v>3</v>
      </c>
      <c r="J11538">
        <v>72.33</v>
      </c>
      <c r="M11538">
        <v>72.33</v>
      </c>
      <c r="N11538">
        <f t="shared" si="180"/>
        <v>0</v>
      </c>
    </row>
    <row r="11539" spans="1:14" x14ac:dyDescent="0.2">
      <c r="A11539" t="s">
        <v>11763</v>
      </c>
      <c r="B11539" t="s">
        <v>36161</v>
      </c>
      <c r="I11539" t="s">
        <v>3</v>
      </c>
      <c r="J11539">
        <v>65.760000000000005</v>
      </c>
      <c r="M11539">
        <v>65.760000000000005</v>
      </c>
      <c r="N11539">
        <f t="shared" si="180"/>
        <v>0</v>
      </c>
    </row>
    <row r="11540" spans="1:14" x14ac:dyDescent="0.2">
      <c r="A11540" t="s">
        <v>11764</v>
      </c>
      <c r="B11540" t="s">
        <v>36161</v>
      </c>
      <c r="I11540" t="s">
        <v>3</v>
      </c>
      <c r="J11540">
        <v>60.59</v>
      </c>
      <c r="M11540">
        <v>60.59</v>
      </c>
      <c r="N11540">
        <f t="shared" si="180"/>
        <v>0</v>
      </c>
    </row>
    <row r="11541" spans="1:14" x14ac:dyDescent="0.2">
      <c r="A11541" t="s">
        <v>11765</v>
      </c>
      <c r="B11541" t="s">
        <v>36162</v>
      </c>
      <c r="I11541" t="s">
        <v>3</v>
      </c>
      <c r="J11541">
        <v>85.39</v>
      </c>
      <c r="M11541">
        <v>85.39</v>
      </c>
      <c r="N11541">
        <f t="shared" si="180"/>
        <v>0</v>
      </c>
    </row>
    <row r="11542" spans="1:14" x14ac:dyDescent="0.2">
      <c r="A11542" t="s">
        <v>11766</v>
      </c>
      <c r="B11542" t="s">
        <v>36162</v>
      </c>
      <c r="I11542" t="s">
        <v>3</v>
      </c>
      <c r="J11542">
        <v>79.38</v>
      </c>
      <c r="M11542">
        <v>79.38</v>
      </c>
      <c r="N11542">
        <f t="shared" si="180"/>
        <v>0</v>
      </c>
    </row>
    <row r="11543" spans="1:14" x14ac:dyDescent="0.2">
      <c r="A11543" t="s">
        <v>11767</v>
      </c>
      <c r="B11543" t="s">
        <v>36163</v>
      </c>
      <c r="I11543" t="s">
        <v>3</v>
      </c>
      <c r="J11543">
        <v>73.38</v>
      </c>
      <c r="M11543">
        <v>73.38</v>
      </c>
      <c r="N11543">
        <f t="shared" si="180"/>
        <v>0</v>
      </c>
    </row>
    <row r="11544" spans="1:14" x14ac:dyDescent="0.2">
      <c r="A11544" t="s">
        <v>11768</v>
      </c>
      <c r="B11544" t="s">
        <v>36163</v>
      </c>
      <c r="I11544" t="s">
        <v>3</v>
      </c>
      <c r="J11544">
        <v>67.64</v>
      </c>
      <c r="M11544">
        <v>67.64</v>
      </c>
      <c r="N11544">
        <f t="shared" si="180"/>
        <v>0</v>
      </c>
    </row>
    <row r="11545" spans="1:14" x14ac:dyDescent="0.2">
      <c r="A11545" t="s">
        <v>11769</v>
      </c>
      <c r="B11545" t="s">
        <v>36164</v>
      </c>
      <c r="I11545" t="s">
        <v>3</v>
      </c>
      <c r="J11545">
        <v>79.08</v>
      </c>
      <c r="M11545">
        <v>79.08</v>
      </c>
      <c r="N11545">
        <f t="shared" si="180"/>
        <v>0</v>
      </c>
    </row>
    <row r="11546" spans="1:14" x14ac:dyDescent="0.2">
      <c r="A11546" t="s">
        <v>11770</v>
      </c>
      <c r="B11546" t="s">
        <v>36164</v>
      </c>
      <c r="I11546" t="s">
        <v>3</v>
      </c>
      <c r="J11546">
        <v>73.64</v>
      </c>
      <c r="M11546">
        <v>73.64</v>
      </c>
      <c r="N11546">
        <f t="shared" si="180"/>
        <v>0</v>
      </c>
    </row>
    <row r="11547" spans="1:14" x14ac:dyDescent="0.2">
      <c r="A11547" t="s">
        <v>11771</v>
      </c>
      <c r="B11547" t="s">
        <v>36165</v>
      </c>
      <c r="I11547" t="s">
        <v>3</v>
      </c>
      <c r="J11547">
        <v>67.069999999999993</v>
      </c>
      <c r="M11547">
        <v>67.069999999999993</v>
      </c>
      <c r="N11547">
        <f t="shared" si="180"/>
        <v>0</v>
      </c>
    </row>
    <row r="11548" spans="1:14" x14ac:dyDescent="0.2">
      <c r="A11548" t="s">
        <v>11772</v>
      </c>
      <c r="B11548" t="s">
        <v>36165</v>
      </c>
      <c r="I11548" t="s">
        <v>3</v>
      </c>
      <c r="J11548">
        <v>61.9</v>
      </c>
      <c r="M11548">
        <v>61.9</v>
      </c>
      <c r="N11548">
        <f t="shared" si="180"/>
        <v>0</v>
      </c>
    </row>
    <row r="11549" spans="1:14" x14ac:dyDescent="0.2">
      <c r="A11549" t="s">
        <v>11773</v>
      </c>
      <c r="B11549" t="s">
        <v>36166</v>
      </c>
      <c r="I11549" t="s">
        <v>4</v>
      </c>
      <c r="J11549">
        <v>32.020000000000003</v>
      </c>
      <c r="M11549">
        <v>32.020000000000003</v>
      </c>
      <c r="N11549">
        <f t="shared" si="180"/>
        <v>0</v>
      </c>
    </row>
    <row r="11550" spans="1:14" x14ac:dyDescent="0.2">
      <c r="A11550" t="s">
        <v>11774</v>
      </c>
      <c r="B11550" t="s">
        <v>36166</v>
      </c>
      <c r="I11550" t="s">
        <v>4</v>
      </c>
      <c r="J11550">
        <v>29.06</v>
      </c>
      <c r="M11550">
        <v>29.06</v>
      </c>
      <c r="N11550">
        <f t="shared" si="180"/>
        <v>0</v>
      </c>
    </row>
    <row r="11551" spans="1:14" x14ac:dyDescent="0.2">
      <c r="A11551" t="s">
        <v>11775</v>
      </c>
      <c r="B11551" t="s">
        <v>36167</v>
      </c>
      <c r="I11551" t="s">
        <v>4</v>
      </c>
      <c r="J11551">
        <v>30.16</v>
      </c>
      <c r="M11551">
        <v>30.16</v>
      </c>
      <c r="N11551">
        <f t="shared" si="180"/>
        <v>0</v>
      </c>
    </row>
    <row r="11552" spans="1:14" x14ac:dyDescent="0.2">
      <c r="A11552" t="s">
        <v>11776</v>
      </c>
      <c r="B11552" t="s">
        <v>36167</v>
      </c>
      <c r="I11552" t="s">
        <v>4</v>
      </c>
      <c r="J11552">
        <v>27.29</v>
      </c>
      <c r="M11552">
        <v>27.29</v>
      </c>
      <c r="N11552">
        <f t="shared" si="180"/>
        <v>0</v>
      </c>
    </row>
    <row r="11553" spans="1:14" x14ac:dyDescent="0.2">
      <c r="A11553" t="s">
        <v>11777</v>
      </c>
      <c r="B11553" t="s">
        <v>36168</v>
      </c>
      <c r="I11553" t="s">
        <v>4</v>
      </c>
      <c r="J11553">
        <v>32.26</v>
      </c>
      <c r="M11553">
        <v>32.26</v>
      </c>
      <c r="N11553">
        <f t="shared" si="180"/>
        <v>0</v>
      </c>
    </row>
    <row r="11554" spans="1:14" x14ac:dyDescent="0.2">
      <c r="A11554" t="s">
        <v>11778</v>
      </c>
      <c r="B11554" t="s">
        <v>36168</v>
      </c>
      <c r="I11554" t="s">
        <v>4</v>
      </c>
      <c r="J11554">
        <v>29.33</v>
      </c>
      <c r="M11554">
        <v>29.33</v>
      </c>
      <c r="N11554">
        <f t="shared" si="180"/>
        <v>0</v>
      </c>
    </row>
    <row r="11555" spans="1:14" x14ac:dyDescent="0.2">
      <c r="A11555" t="s">
        <v>11779</v>
      </c>
      <c r="B11555" t="s">
        <v>36169</v>
      </c>
      <c r="I11555" t="s">
        <v>4</v>
      </c>
      <c r="J11555">
        <v>30.96</v>
      </c>
      <c r="M11555">
        <v>30.96</v>
      </c>
      <c r="N11555">
        <f t="shared" si="180"/>
        <v>0</v>
      </c>
    </row>
    <row r="11556" spans="1:14" x14ac:dyDescent="0.2">
      <c r="A11556" t="s">
        <v>11780</v>
      </c>
      <c r="B11556" t="s">
        <v>36169</v>
      </c>
      <c r="I11556" t="s">
        <v>4</v>
      </c>
      <c r="J11556">
        <v>28.09</v>
      </c>
      <c r="M11556">
        <v>28.09</v>
      </c>
      <c r="N11556">
        <f t="shared" si="180"/>
        <v>0</v>
      </c>
    </row>
    <row r="11557" spans="1:14" x14ac:dyDescent="0.2">
      <c r="A11557" t="s">
        <v>11781</v>
      </c>
      <c r="B11557" t="s">
        <v>36170</v>
      </c>
      <c r="I11557" t="s">
        <v>3</v>
      </c>
      <c r="J11557">
        <v>82.28</v>
      </c>
      <c r="M11557">
        <v>82.28</v>
      </c>
      <c r="N11557">
        <f t="shared" si="180"/>
        <v>0</v>
      </c>
    </row>
    <row r="11558" spans="1:14" x14ac:dyDescent="0.2">
      <c r="A11558" t="s">
        <v>11782</v>
      </c>
      <c r="B11558" t="s">
        <v>36170</v>
      </c>
      <c r="I11558" t="s">
        <v>3</v>
      </c>
      <c r="J11558">
        <v>79.98</v>
      </c>
      <c r="M11558">
        <v>79.98</v>
      </c>
      <c r="N11558">
        <f t="shared" si="180"/>
        <v>0</v>
      </c>
    </row>
    <row r="11559" spans="1:14" x14ac:dyDescent="0.2">
      <c r="A11559" t="s">
        <v>11783</v>
      </c>
      <c r="B11559" t="s">
        <v>36171</v>
      </c>
      <c r="I11559" t="s">
        <v>3</v>
      </c>
      <c r="J11559">
        <v>146.32</v>
      </c>
      <c r="M11559">
        <v>146.32</v>
      </c>
      <c r="N11559">
        <f t="shared" si="180"/>
        <v>0</v>
      </c>
    </row>
    <row r="11560" spans="1:14" x14ac:dyDescent="0.2">
      <c r="A11560" t="s">
        <v>11784</v>
      </c>
      <c r="B11560" t="s">
        <v>36171</v>
      </c>
      <c r="I11560" t="s">
        <v>3</v>
      </c>
      <c r="J11560">
        <v>143.32</v>
      </c>
      <c r="M11560">
        <v>143.32</v>
      </c>
      <c r="N11560">
        <f t="shared" si="180"/>
        <v>0</v>
      </c>
    </row>
    <row r="11561" spans="1:14" x14ac:dyDescent="0.2">
      <c r="A11561" t="s">
        <v>11785</v>
      </c>
      <c r="B11561" t="s">
        <v>36172</v>
      </c>
      <c r="I11561" t="s">
        <v>4</v>
      </c>
      <c r="J11561">
        <v>48.17</v>
      </c>
      <c r="M11561">
        <v>48.17</v>
      </c>
      <c r="N11561">
        <f t="shared" si="180"/>
        <v>0</v>
      </c>
    </row>
    <row r="11562" spans="1:14" x14ac:dyDescent="0.2">
      <c r="A11562" t="s">
        <v>11786</v>
      </c>
      <c r="B11562" t="s">
        <v>36172</v>
      </c>
      <c r="I11562" t="s">
        <v>4</v>
      </c>
      <c r="J11562">
        <v>46.33</v>
      </c>
      <c r="M11562">
        <v>46.33</v>
      </c>
      <c r="N11562">
        <f t="shared" si="180"/>
        <v>0</v>
      </c>
    </row>
    <row r="11563" spans="1:14" x14ac:dyDescent="0.2">
      <c r="A11563" t="s">
        <v>11787</v>
      </c>
      <c r="B11563" t="s">
        <v>36173</v>
      </c>
      <c r="I11563" t="s">
        <v>4</v>
      </c>
      <c r="J11563">
        <v>89.41</v>
      </c>
      <c r="M11563">
        <v>89.41</v>
      </c>
      <c r="N11563">
        <f t="shared" si="180"/>
        <v>0</v>
      </c>
    </row>
    <row r="11564" spans="1:14" x14ac:dyDescent="0.2">
      <c r="A11564" t="s">
        <v>11788</v>
      </c>
      <c r="B11564" t="s">
        <v>36173</v>
      </c>
      <c r="I11564" t="s">
        <v>4</v>
      </c>
      <c r="J11564">
        <v>86.46</v>
      </c>
      <c r="M11564">
        <v>86.46</v>
      </c>
      <c r="N11564">
        <f t="shared" si="180"/>
        <v>0</v>
      </c>
    </row>
    <row r="11565" spans="1:14" x14ac:dyDescent="0.2">
      <c r="A11565" t="s">
        <v>11789</v>
      </c>
      <c r="B11565" t="s">
        <v>36174</v>
      </c>
      <c r="I11565" t="s">
        <v>3</v>
      </c>
      <c r="J11565">
        <v>102.93</v>
      </c>
      <c r="M11565">
        <v>102.93</v>
      </c>
      <c r="N11565">
        <f t="shared" si="180"/>
        <v>0</v>
      </c>
    </row>
    <row r="11566" spans="1:14" x14ac:dyDescent="0.2">
      <c r="A11566" t="s">
        <v>11790</v>
      </c>
      <c r="B11566" t="s">
        <v>36174</v>
      </c>
      <c r="I11566" t="s">
        <v>3</v>
      </c>
      <c r="J11566">
        <v>99.93</v>
      </c>
      <c r="M11566">
        <v>99.93</v>
      </c>
      <c r="N11566">
        <f t="shared" si="180"/>
        <v>0</v>
      </c>
    </row>
    <row r="11567" spans="1:14" x14ac:dyDescent="0.2">
      <c r="A11567" t="s">
        <v>11791</v>
      </c>
      <c r="B11567" t="s">
        <v>36175</v>
      </c>
      <c r="I11567" t="s">
        <v>3</v>
      </c>
      <c r="J11567">
        <v>102.93</v>
      </c>
      <c r="M11567">
        <v>102.93</v>
      </c>
      <c r="N11567">
        <f t="shared" si="180"/>
        <v>0</v>
      </c>
    </row>
    <row r="11568" spans="1:14" x14ac:dyDescent="0.2">
      <c r="A11568" t="s">
        <v>11792</v>
      </c>
      <c r="B11568" t="s">
        <v>36175</v>
      </c>
      <c r="I11568" t="s">
        <v>3</v>
      </c>
      <c r="J11568">
        <v>99.93</v>
      </c>
      <c r="M11568">
        <v>99.93</v>
      </c>
      <c r="N11568">
        <f t="shared" si="180"/>
        <v>0</v>
      </c>
    </row>
    <row r="11569" spans="1:14" x14ac:dyDescent="0.2">
      <c r="A11569" t="s">
        <v>11793</v>
      </c>
      <c r="B11569" t="s">
        <v>36176</v>
      </c>
      <c r="I11569" t="s">
        <v>3</v>
      </c>
      <c r="J11569">
        <v>806.35</v>
      </c>
      <c r="M11569">
        <v>806.35</v>
      </c>
      <c r="N11569">
        <f t="shared" si="180"/>
        <v>0</v>
      </c>
    </row>
    <row r="11570" spans="1:14" x14ac:dyDescent="0.2">
      <c r="A11570" t="s">
        <v>11794</v>
      </c>
      <c r="B11570" t="s">
        <v>36176</v>
      </c>
      <c r="I11570" t="s">
        <v>3</v>
      </c>
      <c r="J11570">
        <v>789.1</v>
      </c>
      <c r="M11570">
        <v>789.1</v>
      </c>
      <c r="N11570">
        <f t="shared" si="180"/>
        <v>0</v>
      </c>
    </row>
    <row r="11571" spans="1:14" x14ac:dyDescent="0.2">
      <c r="A11571" t="s">
        <v>11795</v>
      </c>
      <c r="B11571" t="s">
        <v>36177</v>
      </c>
      <c r="I11571" t="s">
        <v>3</v>
      </c>
      <c r="J11571">
        <v>931.3</v>
      </c>
      <c r="M11571">
        <v>931.3</v>
      </c>
      <c r="N11571">
        <f t="shared" si="180"/>
        <v>0</v>
      </c>
    </row>
    <row r="11572" spans="1:14" x14ac:dyDescent="0.2">
      <c r="A11572" t="s">
        <v>11796</v>
      </c>
      <c r="B11572" t="s">
        <v>36177</v>
      </c>
      <c r="I11572" t="s">
        <v>3</v>
      </c>
      <c r="J11572">
        <v>914.05</v>
      </c>
      <c r="M11572">
        <v>914.05</v>
      </c>
      <c r="N11572">
        <f t="shared" si="180"/>
        <v>0</v>
      </c>
    </row>
    <row r="11573" spans="1:14" x14ac:dyDescent="0.2">
      <c r="A11573" t="s">
        <v>11797</v>
      </c>
      <c r="B11573" t="s">
        <v>36178</v>
      </c>
      <c r="I11573" t="s">
        <v>3</v>
      </c>
      <c r="J11573">
        <v>423.13</v>
      </c>
      <c r="M11573">
        <v>423.13</v>
      </c>
      <c r="N11573">
        <f t="shared" si="180"/>
        <v>0</v>
      </c>
    </row>
    <row r="11574" spans="1:14" x14ac:dyDescent="0.2">
      <c r="A11574" t="s">
        <v>11798</v>
      </c>
      <c r="B11574" t="s">
        <v>36178</v>
      </c>
      <c r="I11574" t="s">
        <v>3</v>
      </c>
      <c r="J11574">
        <v>417.38</v>
      </c>
      <c r="M11574">
        <v>417.38</v>
      </c>
      <c r="N11574">
        <f t="shared" si="180"/>
        <v>0</v>
      </c>
    </row>
    <row r="11575" spans="1:14" x14ac:dyDescent="0.2">
      <c r="A11575" t="s">
        <v>11799</v>
      </c>
      <c r="B11575" t="s">
        <v>36179</v>
      </c>
      <c r="I11575" t="s">
        <v>3</v>
      </c>
      <c r="J11575">
        <v>548.72</v>
      </c>
      <c r="M11575">
        <v>548.72</v>
      </c>
      <c r="N11575">
        <f t="shared" si="180"/>
        <v>0</v>
      </c>
    </row>
    <row r="11576" spans="1:14" x14ac:dyDescent="0.2">
      <c r="A11576" t="s">
        <v>11800</v>
      </c>
      <c r="B11576" t="s">
        <v>36179</v>
      </c>
      <c r="I11576" t="s">
        <v>3</v>
      </c>
      <c r="J11576">
        <v>545.27</v>
      </c>
      <c r="M11576">
        <v>545.27</v>
      </c>
      <c r="N11576">
        <f t="shared" si="180"/>
        <v>0</v>
      </c>
    </row>
    <row r="11577" spans="1:14" x14ac:dyDescent="0.2">
      <c r="A11577" t="s">
        <v>11801</v>
      </c>
      <c r="B11577" t="s">
        <v>36180</v>
      </c>
      <c r="I11577" t="s">
        <v>3</v>
      </c>
      <c r="J11577">
        <v>538</v>
      </c>
      <c r="M11577">
        <v>538</v>
      </c>
      <c r="N11577">
        <f t="shared" si="180"/>
        <v>0</v>
      </c>
    </row>
    <row r="11578" spans="1:14" x14ac:dyDescent="0.2">
      <c r="A11578" t="s">
        <v>11802</v>
      </c>
      <c r="B11578" t="s">
        <v>36180</v>
      </c>
      <c r="I11578" t="s">
        <v>3</v>
      </c>
      <c r="J11578">
        <v>538</v>
      </c>
      <c r="M11578">
        <v>538</v>
      </c>
      <c r="N11578">
        <f t="shared" si="180"/>
        <v>0</v>
      </c>
    </row>
    <row r="11579" spans="1:14" x14ac:dyDescent="0.2">
      <c r="A11579" t="s">
        <v>28302</v>
      </c>
      <c r="B11579" t="s">
        <v>36181</v>
      </c>
      <c r="I11579" t="s">
        <v>3</v>
      </c>
      <c r="J11579">
        <v>175.35</v>
      </c>
      <c r="M11579">
        <v>175.35</v>
      </c>
      <c r="N11579">
        <f t="shared" si="180"/>
        <v>0</v>
      </c>
    </row>
    <row r="11580" spans="1:14" x14ac:dyDescent="0.2">
      <c r="A11580" t="s">
        <v>28303</v>
      </c>
      <c r="B11580" t="s">
        <v>36181</v>
      </c>
      <c r="I11580" t="s">
        <v>3</v>
      </c>
      <c r="J11580">
        <v>175.35</v>
      </c>
      <c r="M11580">
        <v>175.35</v>
      </c>
      <c r="N11580">
        <f t="shared" si="180"/>
        <v>0</v>
      </c>
    </row>
    <row r="11581" spans="1:14" x14ac:dyDescent="0.2">
      <c r="A11581" t="s">
        <v>28304</v>
      </c>
      <c r="B11581" t="s">
        <v>36182</v>
      </c>
      <c r="I11581" t="s">
        <v>3</v>
      </c>
      <c r="J11581">
        <v>416.5</v>
      </c>
      <c r="M11581">
        <v>416.5</v>
      </c>
      <c r="N11581">
        <f t="shared" si="180"/>
        <v>0</v>
      </c>
    </row>
    <row r="11582" spans="1:14" x14ac:dyDescent="0.2">
      <c r="A11582" t="s">
        <v>28305</v>
      </c>
      <c r="B11582" t="s">
        <v>36182</v>
      </c>
      <c r="I11582" t="s">
        <v>3</v>
      </c>
      <c r="J11582">
        <v>416.5</v>
      </c>
      <c r="M11582">
        <v>416.5</v>
      </c>
      <c r="N11582">
        <f t="shared" si="180"/>
        <v>0</v>
      </c>
    </row>
    <row r="11583" spans="1:14" x14ac:dyDescent="0.2">
      <c r="A11583" t="s">
        <v>28306</v>
      </c>
      <c r="B11583" t="s">
        <v>36183</v>
      </c>
      <c r="I11583" t="s">
        <v>3</v>
      </c>
      <c r="J11583">
        <v>358.75</v>
      </c>
      <c r="M11583">
        <v>358.75</v>
      </c>
      <c r="N11583">
        <f t="shared" si="180"/>
        <v>0</v>
      </c>
    </row>
    <row r="11584" spans="1:14" x14ac:dyDescent="0.2">
      <c r="A11584" t="s">
        <v>28307</v>
      </c>
      <c r="B11584" t="s">
        <v>36183</v>
      </c>
      <c r="I11584" t="s">
        <v>3</v>
      </c>
      <c r="J11584">
        <v>358.75</v>
      </c>
      <c r="M11584">
        <v>358.75</v>
      </c>
      <c r="N11584">
        <f t="shared" si="180"/>
        <v>0</v>
      </c>
    </row>
    <row r="11585" spans="1:14" x14ac:dyDescent="0.2">
      <c r="A11585" t="s">
        <v>28308</v>
      </c>
      <c r="B11585" t="s">
        <v>36184</v>
      </c>
      <c r="I11585" t="s">
        <v>3</v>
      </c>
      <c r="J11585">
        <v>514.46</v>
      </c>
      <c r="M11585">
        <v>514.46</v>
      </c>
      <c r="N11585">
        <f t="shared" si="180"/>
        <v>0</v>
      </c>
    </row>
    <row r="11586" spans="1:14" x14ac:dyDescent="0.2">
      <c r="A11586" t="s">
        <v>28309</v>
      </c>
      <c r="B11586" t="s">
        <v>36184</v>
      </c>
      <c r="I11586" t="s">
        <v>3</v>
      </c>
      <c r="J11586">
        <v>514.46</v>
      </c>
      <c r="M11586">
        <v>514.46</v>
      </c>
      <c r="N11586">
        <f t="shared" si="180"/>
        <v>0</v>
      </c>
    </row>
    <row r="11587" spans="1:14" x14ac:dyDescent="0.2">
      <c r="A11587" t="s">
        <v>11803</v>
      </c>
      <c r="B11587" t="s">
        <v>36185</v>
      </c>
      <c r="I11587" t="s">
        <v>3</v>
      </c>
      <c r="J11587">
        <v>167</v>
      </c>
      <c r="M11587">
        <v>167</v>
      </c>
      <c r="N11587">
        <f t="shared" si="180"/>
        <v>0</v>
      </c>
    </row>
    <row r="11588" spans="1:14" x14ac:dyDescent="0.2">
      <c r="A11588" t="s">
        <v>11804</v>
      </c>
      <c r="B11588" t="s">
        <v>36185</v>
      </c>
      <c r="I11588" t="s">
        <v>3</v>
      </c>
      <c r="J11588">
        <v>159.38999999999999</v>
      </c>
      <c r="M11588">
        <v>159.38999999999999</v>
      </c>
      <c r="N11588">
        <f t="shared" ref="N11588:N11651" si="181">J11588-M11588</f>
        <v>0</v>
      </c>
    </row>
    <row r="11589" spans="1:14" x14ac:dyDescent="0.2">
      <c r="A11589" t="s">
        <v>11805</v>
      </c>
      <c r="B11589" t="s">
        <v>36186</v>
      </c>
      <c r="I11589" t="s">
        <v>3</v>
      </c>
      <c r="J11589">
        <v>167</v>
      </c>
      <c r="M11589">
        <v>167</v>
      </c>
      <c r="N11589">
        <f t="shared" si="181"/>
        <v>0</v>
      </c>
    </row>
    <row r="11590" spans="1:14" x14ac:dyDescent="0.2">
      <c r="A11590" t="s">
        <v>11806</v>
      </c>
      <c r="B11590" t="s">
        <v>36186</v>
      </c>
      <c r="I11590" t="s">
        <v>3</v>
      </c>
      <c r="J11590">
        <v>159.38999999999999</v>
      </c>
      <c r="M11590">
        <v>159.38999999999999</v>
      </c>
      <c r="N11590">
        <f t="shared" si="181"/>
        <v>0</v>
      </c>
    </row>
    <row r="11591" spans="1:14" x14ac:dyDescent="0.2">
      <c r="A11591" t="s">
        <v>11807</v>
      </c>
      <c r="B11591" t="s">
        <v>36187</v>
      </c>
      <c r="I11591" t="s">
        <v>3</v>
      </c>
      <c r="J11591">
        <v>151.04</v>
      </c>
      <c r="M11591">
        <v>151.04</v>
      </c>
      <c r="N11591">
        <f t="shared" si="181"/>
        <v>0</v>
      </c>
    </row>
    <row r="11592" spans="1:14" x14ac:dyDescent="0.2">
      <c r="A11592" t="s">
        <v>11808</v>
      </c>
      <c r="B11592" t="s">
        <v>36187</v>
      </c>
      <c r="I11592" t="s">
        <v>3</v>
      </c>
      <c r="J11592">
        <v>144.22999999999999</v>
      </c>
      <c r="M11592">
        <v>144.22999999999999</v>
      </c>
      <c r="N11592">
        <f t="shared" si="181"/>
        <v>0</v>
      </c>
    </row>
    <row r="11593" spans="1:14" x14ac:dyDescent="0.2">
      <c r="A11593" t="s">
        <v>11809</v>
      </c>
      <c r="B11593" t="s">
        <v>36188</v>
      </c>
      <c r="I11593" t="s">
        <v>3</v>
      </c>
      <c r="J11593">
        <v>155.80000000000001</v>
      </c>
      <c r="M11593">
        <v>155.80000000000001</v>
      </c>
      <c r="N11593">
        <f t="shared" si="181"/>
        <v>0</v>
      </c>
    </row>
    <row r="11594" spans="1:14" x14ac:dyDescent="0.2">
      <c r="A11594" t="s">
        <v>11810</v>
      </c>
      <c r="B11594" t="s">
        <v>36188</v>
      </c>
      <c r="I11594" t="s">
        <v>3</v>
      </c>
      <c r="J11594">
        <v>148.99</v>
      </c>
      <c r="M11594">
        <v>148.99</v>
      </c>
      <c r="N11594">
        <f t="shared" si="181"/>
        <v>0</v>
      </c>
    </row>
    <row r="11595" spans="1:14" x14ac:dyDescent="0.2">
      <c r="A11595" t="s">
        <v>11811</v>
      </c>
      <c r="B11595" t="s">
        <v>36189</v>
      </c>
      <c r="I11595" t="s">
        <v>3</v>
      </c>
      <c r="J11595">
        <v>101.25</v>
      </c>
      <c r="M11595">
        <v>101.25</v>
      </c>
      <c r="N11595">
        <f t="shared" si="181"/>
        <v>0</v>
      </c>
    </row>
    <row r="11596" spans="1:14" x14ac:dyDescent="0.2">
      <c r="A11596" t="s">
        <v>11812</v>
      </c>
      <c r="B11596" t="s">
        <v>36189</v>
      </c>
      <c r="I11596" t="s">
        <v>3</v>
      </c>
      <c r="J11596">
        <v>92.29</v>
      </c>
      <c r="M11596">
        <v>92.29</v>
      </c>
      <c r="N11596">
        <f t="shared" si="181"/>
        <v>0</v>
      </c>
    </row>
    <row r="11597" spans="1:14" x14ac:dyDescent="0.2">
      <c r="A11597" t="s">
        <v>11813</v>
      </c>
      <c r="B11597" t="s">
        <v>36190</v>
      </c>
      <c r="I11597" t="s">
        <v>3</v>
      </c>
      <c r="J11597">
        <v>129.91999999999999</v>
      </c>
      <c r="M11597">
        <v>129.91999999999999</v>
      </c>
      <c r="N11597">
        <f t="shared" si="181"/>
        <v>0</v>
      </c>
    </row>
    <row r="11598" spans="1:14" x14ac:dyDescent="0.2">
      <c r="A11598" t="s">
        <v>11814</v>
      </c>
      <c r="B11598" t="s">
        <v>36190</v>
      </c>
      <c r="I11598" t="s">
        <v>3</v>
      </c>
      <c r="J11598">
        <v>121.53</v>
      </c>
      <c r="M11598">
        <v>121.53</v>
      </c>
      <c r="N11598">
        <f t="shared" si="181"/>
        <v>0</v>
      </c>
    </row>
    <row r="11599" spans="1:14" x14ac:dyDescent="0.2">
      <c r="A11599" t="s">
        <v>11815</v>
      </c>
      <c r="B11599" t="s">
        <v>41163</v>
      </c>
      <c r="I11599" t="s">
        <v>5</v>
      </c>
      <c r="J11599">
        <v>2451.13</v>
      </c>
      <c r="M11599">
        <v>2451.13</v>
      </c>
      <c r="N11599">
        <f t="shared" si="181"/>
        <v>0</v>
      </c>
    </row>
    <row r="11600" spans="1:14" x14ac:dyDescent="0.2">
      <c r="A11600" t="s">
        <v>11816</v>
      </c>
      <c r="B11600" t="s">
        <v>41163</v>
      </c>
      <c r="I11600" t="s">
        <v>5</v>
      </c>
      <c r="J11600">
        <v>2446.0300000000002</v>
      </c>
      <c r="M11600">
        <v>2446.0300000000002</v>
      </c>
      <c r="N11600">
        <f t="shared" si="181"/>
        <v>0</v>
      </c>
    </row>
    <row r="11601" spans="1:14" x14ac:dyDescent="0.2">
      <c r="A11601" t="s">
        <v>11817</v>
      </c>
      <c r="B11601" t="s">
        <v>41164</v>
      </c>
      <c r="I11601" t="s">
        <v>5</v>
      </c>
      <c r="J11601">
        <v>4451.6499999999996</v>
      </c>
      <c r="M11601">
        <v>4451.6499999999996</v>
      </c>
      <c r="N11601">
        <f t="shared" si="181"/>
        <v>0</v>
      </c>
    </row>
    <row r="11602" spans="1:14" x14ac:dyDescent="0.2">
      <c r="A11602" t="s">
        <v>11818</v>
      </c>
      <c r="B11602" t="s">
        <v>41164</v>
      </c>
      <c r="I11602" t="s">
        <v>5</v>
      </c>
      <c r="J11602">
        <v>4445.6499999999996</v>
      </c>
      <c r="M11602">
        <v>4445.6499999999996</v>
      </c>
      <c r="N11602">
        <f t="shared" si="181"/>
        <v>0</v>
      </c>
    </row>
    <row r="11603" spans="1:14" x14ac:dyDescent="0.2">
      <c r="A11603" t="s">
        <v>11819</v>
      </c>
      <c r="B11603" t="s">
        <v>41165</v>
      </c>
      <c r="I11603" t="s">
        <v>5</v>
      </c>
      <c r="J11603">
        <v>4194.0600000000004</v>
      </c>
      <c r="M11603">
        <v>4194.0600000000004</v>
      </c>
      <c r="N11603">
        <f t="shared" si="181"/>
        <v>0</v>
      </c>
    </row>
    <row r="11604" spans="1:14" x14ac:dyDescent="0.2">
      <c r="A11604" t="s">
        <v>11820</v>
      </c>
      <c r="B11604" t="s">
        <v>41165</v>
      </c>
      <c r="I11604" t="s">
        <v>5</v>
      </c>
      <c r="J11604">
        <v>4185.0600000000004</v>
      </c>
      <c r="M11604">
        <v>4185.0600000000004</v>
      </c>
      <c r="N11604">
        <f t="shared" si="181"/>
        <v>0</v>
      </c>
    </row>
    <row r="11605" spans="1:14" x14ac:dyDescent="0.2">
      <c r="A11605" t="s">
        <v>11821</v>
      </c>
      <c r="B11605" t="s">
        <v>41166</v>
      </c>
      <c r="I11605" t="s">
        <v>5</v>
      </c>
      <c r="J11605">
        <v>10294.15</v>
      </c>
      <c r="M11605">
        <v>10294.15</v>
      </c>
      <c r="N11605">
        <f t="shared" si="181"/>
        <v>0</v>
      </c>
    </row>
    <row r="11606" spans="1:14" x14ac:dyDescent="0.2">
      <c r="A11606" t="s">
        <v>11822</v>
      </c>
      <c r="B11606" t="s">
        <v>41166</v>
      </c>
      <c r="I11606" t="s">
        <v>5</v>
      </c>
      <c r="J11606">
        <v>10280.64</v>
      </c>
      <c r="M11606">
        <v>10280.64</v>
      </c>
      <c r="N11606">
        <f t="shared" si="181"/>
        <v>0</v>
      </c>
    </row>
    <row r="11607" spans="1:14" x14ac:dyDescent="0.2">
      <c r="A11607" t="s">
        <v>11823</v>
      </c>
      <c r="B11607" t="s">
        <v>41167</v>
      </c>
      <c r="I11607" t="s">
        <v>5</v>
      </c>
      <c r="J11607">
        <v>1453.39</v>
      </c>
      <c r="M11607">
        <v>1453.39</v>
      </c>
      <c r="N11607">
        <f t="shared" si="181"/>
        <v>0</v>
      </c>
    </row>
    <row r="11608" spans="1:14" x14ac:dyDescent="0.2">
      <c r="A11608" t="s">
        <v>11824</v>
      </c>
      <c r="B11608" t="s">
        <v>41167</v>
      </c>
      <c r="I11608" t="s">
        <v>5</v>
      </c>
      <c r="J11608">
        <v>1448.89</v>
      </c>
      <c r="M11608">
        <v>1448.89</v>
      </c>
      <c r="N11608">
        <f t="shared" si="181"/>
        <v>0</v>
      </c>
    </row>
    <row r="11609" spans="1:14" x14ac:dyDescent="0.2">
      <c r="A11609" t="s">
        <v>11825</v>
      </c>
      <c r="B11609" t="s">
        <v>41168</v>
      </c>
      <c r="I11609" t="s">
        <v>5</v>
      </c>
      <c r="J11609">
        <v>4744.1000000000004</v>
      </c>
      <c r="M11609">
        <v>4744.1000000000004</v>
      </c>
      <c r="N11609">
        <f t="shared" si="181"/>
        <v>0</v>
      </c>
    </row>
    <row r="11610" spans="1:14" x14ac:dyDescent="0.2">
      <c r="A11610" t="s">
        <v>11826</v>
      </c>
      <c r="B11610" t="s">
        <v>41168</v>
      </c>
      <c r="I11610" t="s">
        <v>5</v>
      </c>
      <c r="J11610">
        <v>4736.29</v>
      </c>
      <c r="M11610">
        <v>4736.29</v>
      </c>
      <c r="N11610">
        <f t="shared" si="181"/>
        <v>0</v>
      </c>
    </row>
    <row r="11611" spans="1:14" x14ac:dyDescent="0.2">
      <c r="A11611" t="s">
        <v>11827</v>
      </c>
      <c r="B11611" t="s">
        <v>41169</v>
      </c>
      <c r="I11611" t="s">
        <v>5</v>
      </c>
      <c r="J11611">
        <v>4649.7</v>
      </c>
      <c r="M11611">
        <v>4649.7</v>
      </c>
      <c r="N11611">
        <f t="shared" si="181"/>
        <v>0</v>
      </c>
    </row>
    <row r="11612" spans="1:14" x14ac:dyDescent="0.2">
      <c r="A11612" t="s">
        <v>11828</v>
      </c>
      <c r="B11612" t="s">
        <v>41169</v>
      </c>
      <c r="I11612" t="s">
        <v>5</v>
      </c>
      <c r="J11612">
        <v>4641.8900000000003</v>
      </c>
      <c r="M11612">
        <v>4641.8900000000003</v>
      </c>
      <c r="N11612">
        <f t="shared" si="181"/>
        <v>0</v>
      </c>
    </row>
    <row r="11613" spans="1:14" x14ac:dyDescent="0.2">
      <c r="A11613" t="s">
        <v>11829</v>
      </c>
      <c r="B11613" t="s">
        <v>41170</v>
      </c>
      <c r="I11613" t="s">
        <v>5</v>
      </c>
      <c r="J11613">
        <v>4560.97</v>
      </c>
      <c r="M11613">
        <v>4560.97</v>
      </c>
      <c r="N11613">
        <f t="shared" si="181"/>
        <v>0</v>
      </c>
    </row>
    <row r="11614" spans="1:14" x14ac:dyDescent="0.2">
      <c r="A11614" t="s">
        <v>11830</v>
      </c>
      <c r="B11614" t="s">
        <v>41170</v>
      </c>
      <c r="I11614" t="s">
        <v>5</v>
      </c>
      <c r="J11614">
        <v>4553.16</v>
      </c>
      <c r="M11614">
        <v>4553.16</v>
      </c>
      <c r="N11614">
        <f t="shared" si="181"/>
        <v>0</v>
      </c>
    </row>
    <row r="11615" spans="1:14" x14ac:dyDescent="0.2">
      <c r="A11615" t="s">
        <v>11831</v>
      </c>
      <c r="B11615" t="s">
        <v>41171</v>
      </c>
      <c r="I11615" t="s">
        <v>5</v>
      </c>
      <c r="J11615">
        <v>4696.58</v>
      </c>
      <c r="M11615">
        <v>4696.58</v>
      </c>
      <c r="N11615">
        <f t="shared" si="181"/>
        <v>0</v>
      </c>
    </row>
    <row r="11616" spans="1:14" x14ac:dyDescent="0.2">
      <c r="A11616" t="s">
        <v>11832</v>
      </c>
      <c r="B11616" t="s">
        <v>41171</v>
      </c>
      <c r="I11616" t="s">
        <v>5</v>
      </c>
      <c r="J11616">
        <v>4685.47</v>
      </c>
      <c r="M11616">
        <v>4685.47</v>
      </c>
      <c r="N11616">
        <f t="shared" si="181"/>
        <v>0</v>
      </c>
    </row>
    <row r="11617" spans="1:14" x14ac:dyDescent="0.2">
      <c r="A11617" t="s">
        <v>11833</v>
      </c>
      <c r="B11617" t="s">
        <v>41172</v>
      </c>
      <c r="I11617" t="s">
        <v>5</v>
      </c>
      <c r="J11617">
        <v>4513.7700000000004</v>
      </c>
      <c r="M11617">
        <v>4513.7700000000004</v>
      </c>
      <c r="N11617">
        <f t="shared" si="181"/>
        <v>0</v>
      </c>
    </row>
    <row r="11618" spans="1:14" x14ac:dyDescent="0.2">
      <c r="A11618" t="s">
        <v>11834</v>
      </c>
      <c r="B11618" t="s">
        <v>41172</v>
      </c>
      <c r="I11618" t="s">
        <v>5</v>
      </c>
      <c r="J11618">
        <v>4502.66</v>
      </c>
      <c r="M11618">
        <v>4502.66</v>
      </c>
      <c r="N11618">
        <f t="shared" si="181"/>
        <v>0</v>
      </c>
    </row>
    <row r="11619" spans="1:14" x14ac:dyDescent="0.2">
      <c r="A11619" t="s">
        <v>11835</v>
      </c>
      <c r="B11619" t="s">
        <v>41173</v>
      </c>
      <c r="I11619" t="s">
        <v>5</v>
      </c>
      <c r="J11619">
        <v>7331.26</v>
      </c>
      <c r="M11619">
        <v>7331.26</v>
      </c>
      <c r="N11619">
        <f t="shared" si="181"/>
        <v>0</v>
      </c>
    </row>
    <row r="11620" spans="1:14" x14ac:dyDescent="0.2">
      <c r="A11620" t="s">
        <v>11836</v>
      </c>
      <c r="B11620" t="s">
        <v>41173</v>
      </c>
      <c r="I11620" t="s">
        <v>5</v>
      </c>
      <c r="J11620">
        <v>7317.75</v>
      </c>
      <c r="M11620">
        <v>7317.75</v>
      </c>
      <c r="N11620">
        <f t="shared" si="181"/>
        <v>0</v>
      </c>
    </row>
    <row r="11621" spans="1:14" x14ac:dyDescent="0.2">
      <c r="A11621" t="s">
        <v>11837</v>
      </c>
      <c r="B11621" t="s">
        <v>36191</v>
      </c>
      <c r="I11621" t="s">
        <v>5</v>
      </c>
      <c r="J11621">
        <v>185.57</v>
      </c>
      <c r="M11621">
        <v>185.57</v>
      </c>
      <c r="N11621">
        <f t="shared" si="181"/>
        <v>0</v>
      </c>
    </row>
    <row r="11622" spans="1:14" x14ac:dyDescent="0.2">
      <c r="A11622" t="s">
        <v>11838</v>
      </c>
      <c r="B11622" t="s">
        <v>36191</v>
      </c>
      <c r="I11622" t="s">
        <v>5</v>
      </c>
      <c r="J11622">
        <v>176.65</v>
      </c>
      <c r="M11622">
        <v>176.65</v>
      </c>
      <c r="N11622">
        <f t="shared" si="181"/>
        <v>0</v>
      </c>
    </row>
    <row r="11623" spans="1:14" x14ac:dyDescent="0.2">
      <c r="A11623" t="s">
        <v>11839</v>
      </c>
      <c r="B11623" t="s">
        <v>36192</v>
      </c>
      <c r="I11623" t="s">
        <v>5</v>
      </c>
      <c r="J11623">
        <v>136.6</v>
      </c>
      <c r="M11623">
        <v>136.6</v>
      </c>
      <c r="N11623">
        <f t="shared" si="181"/>
        <v>0</v>
      </c>
    </row>
    <row r="11624" spans="1:14" x14ac:dyDescent="0.2">
      <c r="A11624" t="s">
        <v>11840</v>
      </c>
      <c r="B11624" t="s">
        <v>36192</v>
      </c>
      <c r="I11624" t="s">
        <v>5</v>
      </c>
      <c r="J11624">
        <v>130.6</v>
      </c>
      <c r="M11624">
        <v>130.6</v>
      </c>
      <c r="N11624">
        <f t="shared" si="181"/>
        <v>0</v>
      </c>
    </row>
    <row r="11625" spans="1:14" x14ac:dyDescent="0.2">
      <c r="A11625" t="s">
        <v>11841</v>
      </c>
      <c r="B11625" t="s">
        <v>36193</v>
      </c>
      <c r="I11625" t="s">
        <v>5</v>
      </c>
      <c r="J11625">
        <v>162.27000000000001</v>
      </c>
      <c r="M11625">
        <v>162.27000000000001</v>
      </c>
      <c r="N11625">
        <f t="shared" si="181"/>
        <v>0</v>
      </c>
    </row>
    <row r="11626" spans="1:14" x14ac:dyDescent="0.2">
      <c r="A11626" t="s">
        <v>11842</v>
      </c>
      <c r="B11626" t="s">
        <v>36193</v>
      </c>
      <c r="I11626" t="s">
        <v>5</v>
      </c>
      <c r="J11626">
        <v>155.07</v>
      </c>
      <c r="M11626">
        <v>155.07</v>
      </c>
      <c r="N11626">
        <f t="shared" si="181"/>
        <v>0</v>
      </c>
    </row>
    <row r="11627" spans="1:14" x14ac:dyDescent="0.2">
      <c r="A11627" t="s">
        <v>11843</v>
      </c>
      <c r="B11627" t="s">
        <v>36194</v>
      </c>
      <c r="I11627" t="s">
        <v>5</v>
      </c>
      <c r="J11627">
        <v>257.2</v>
      </c>
      <c r="M11627">
        <v>257.2</v>
      </c>
      <c r="N11627">
        <f t="shared" si="181"/>
        <v>0</v>
      </c>
    </row>
    <row r="11628" spans="1:14" x14ac:dyDescent="0.2">
      <c r="A11628" t="s">
        <v>11844</v>
      </c>
      <c r="B11628" t="s">
        <v>36194</v>
      </c>
      <c r="I11628" t="s">
        <v>5</v>
      </c>
      <c r="J11628">
        <v>247.59</v>
      </c>
      <c r="M11628">
        <v>247.59</v>
      </c>
      <c r="N11628">
        <f t="shared" si="181"/>
        <v>0</v>
      </c>
    </row>
    <row r="11629" spans="1:14" x14ac:dyDescent="0.2">
      <c r="A11629" t="s">
        <v>11845</v>
      </c>
      <c r="B11629" t="s">
        <v>36195</v>
      </c>
      <c r="I11629" t="s">
        <v>5</v>
      </c>
      <c r="J11629">
        <v>3375.95</v>
      </c>
      <c r="M11629">
        <v>3375.95</v>
      </c>
      <c r="N11629">
        <f t="shared" si="181"/>
        <v>0</v>
      </c>
    </row>
    <row r="11630" spans="1:14" x14ac:dyDescent="0.2">
      <c r="A11630" t="s">
        <v>11846</v>
      </c>
      <c r="B11630" t="s">
        <v>36195</v>
      </c>
      <c r="I11630" t="s">
        <v>5</v>
      </c>
      <c r="J11630">
        <v>3369.95</v>
      </c>
      <c r="M11630">
        <v>3369.95</v>
      </c>
      <c r="N11630">
        <f t="shared" si="181"/>
        <v>0</v>
      </c>
    </row>
    <row r="11631" spans="1:14" x14ac:dyDescent="0.2">
      <c r="A11631" t="s">
        <v>28074</v>
      </c>
      <c r="B11631" t="s">
        <v>36196</v>
      </c>
      <c r="I11631" t="s">
        <v>5</v>
      </c>
      <c r="J11631">
        <v>5044.93</v>
      </c>
      <c r="M11631">
        <v>5044.93</v>
      </c>
      <c r="N11631">
        <f t="shared" si="181"/>
        <v>0</v>
      </c>
    </row>
    <row r="11632" spans="1:14" x14ac:dyDescent="0.2">
      <c r="A11632" t="s">
        <v>28075</v>
      </c>
      <c r="B11632" t="s">
        <v>36196</v>
      </c>
      <c r="I11632" t="s">
        <v>5</v>
      </c>
      <c r="J11632">
        <v>5038.93</v>
      </c>
      <c r="M11632">
        <v>5038.93</v>
      </c>
      <c r="N11632">
        <f t="shared" si="181"/>
        <v>0</v>
      </c>
    </row>
    <row r="11633" spans="1:14" x14ac:dyDescent="0.2">
      <c r="A11633" t="s">
        <v>11847</v>
      </c>
      <c r="B11633" t="s">
        <v>36197</v>
      </c>
      <c r="I11633" t="s">
        <v>3</v>
      </c>
      <c r="J11633">
        <v>353.19</v>
      </c>
      <c r="M11633">
        <v>353.19</v>
      </c>
      <c r="N11633">
        <f t="shared" si="181"/>
        <v>0</v>
      </c>
    </row>
    <row r="11634" spans="1:14" x14ac:dyDescent="0.2">
      <c r="A11634" t="s">
        <v>11848</v>
      </c>
      <c r="B11634" t="s">
        <v>36197</v>
      </c>
      <c r="I11634" t="s">
        <v>3</v>
      </c>
      <c r="J11634">
        <v>348.09</v>
      </c>
      <c r="M11634">
        <v>348.09</v>
      </c>
      <c r="N11634">
        <f t="shared" si="181"/>
        <v>0</v>
      </c>
    </row>
    <row r="11635" spans="1:14" x14ac:dyDescent="0.2">
      <c r="A11635" t="s">
        <v>11849</v>
      </c>
      <c r="B11635" t="s">
        <v>36198</v>
      </c>
      <c r="I11635" t="s">
        <v>3</v>
      </c>
      <c r="J11635">
        <v>388.39</v>
      </c>
      <c r="M11635">
        <v>388.39</v>
      </c>
      <c r="N11635">
        <f t="shared" si="181"/>
        <v>0</v>
      </c>
    </row>
    <row r="11636" spans="1:14" x14ac:dyDescent="0.2">
      <c r="A11636" t="s">
        <v>11850</v>
      </c>
      <c r="B11636" t="s">
        <v>36198</v>
      </c>
      <c r="I11636" t="s">
        <v>3</v>
      </c>
      <c r="J11636">
        <v>383.29</v>
      </c>
      <c r="M11636">
        <v>383.29</v>
      </c>
      <c r="N11636">
        <f t="shared" si="181"/>
        <v>0</v>
      </c>
    </row>
    <row r="11637" spans="1:14" x14ac:dyDescent="0.2">
      <c r="A11637" t="s">
        <v>11851</v>
      </c>
      <c r="B11637" t="s">
        <v>36199</v>
      </c>
      <c r="I11637" t="s">
        <v>3</v>
      </c>
      <c r="J11637">
        <v>288.48</v>
      </c>
      <c r="M11637">
        <v>288.48</v>
      </c>
      <c r="N11637">
        <f t="shared" si="181"/>
        <v>0</v>
      </c>
    </row>
    <row r="11638" spans="1:14" x14ac:dyDescent="0.2">
      <c r="A11638" t="s">
        <v>11852</v>
      </c>
      <c r="B11638" t="s">
        <v>36199</v>
      </c>
      <c r="I11638" t="s">
        <v>3</v>
      </c>
      <c r="J11638">
        <v>283.38</v>
      </c>
      <c r="M11638">
        <v>283.38</v>
      </c>
      <c r="N11638">
        <f t="shared" si="181"/>
        <v>0</v>
      </c>
    </row>
    <row r="11639" spans="1:14" x14ac:dyDescent="0.2">
      <c r="A11639" t="s">
        <v>11853</v>
      </c>
      <c r="B11639" t="s">
        <v>36200</v>
      </c>
      <c r="I11639" t="s">
        <v>3</v>
      </c>
      <c r="J11639">
        <v>301.48</v>
      </c>
      <c r="M11639">
        <v>301.48</v>
      </c>
      <c r="N11639">
        <f t="shared" si="181"/>
        <v>0</v>
      </c>
    </row>
    <row r="11640" spans="1:14" x14ac:dyDescent="0.2">
      <c r="A11640" t="s">
        <v>11854</v>
      </c>
      <c r="B11640" t="s">
        <v>36200</v>
      </c>
      <c r="I11640" t="s">
        <v>3</v>
      </c>
      <c r="J11640">
        <v>296.38</v>
      </c>
      <c r="M11640">
        <v>296.38</v>
      </c>
      <c r="N11640">
        <f t="shared" si="181"/>
        <v>0</v>
      </c>
    </row>
    <row r="11641" spans="1:14" x14ac:dyDescent="0.2">
      <c r="A11641" t="s">
        <v>11855</v>
      </c>
      <c r="B11641" t="s">
        <v>36201</v>
      </c>
      <c r="I11641" t="s">
        <v>3</v>
      </c>
      <c r="J11641">
        <v>312.58</v>
      </c>
      <c r="M11641">
        <v>312.58</v>
      </c>
      <c r="N11641">
        <f t="shared" si="181"/>
        <v>0</v>
      </c>
    </row>
    <row r="11642" spans="1:14" x14ac:dyDescent="0.2">
      <c r="A11642" t="s">
        <v>11856</v>
      </c>
      <c r="B11642" t="s">
        <v>36201</v>
      </c>
      <c r="I11642" t="s">
        <v>3</v>
      </c>
      <c r="J11642">
        <v>307.48</v>
      </c>
      <c r="M11642">
        <v>307.48</v>
      </c>
      <c r="N11642">
        <f t="shared" si="181"/>
        <v>0</v>
      </c>
    </row>
    <row r="11643" spans="1:14" x14ac:dyDescent="0.2">
      <c r="A11643" t="s">
        <v>11857</v>
      </c>
      <c r="B11643" t="s">
        <v>36202</v>
      </c>
      <c r="I11643" t="s">
        <v>3</v>
      </c>
      <c r="J11643">
        <v>254.49</v>
      </c>
      <c r="M11643">
        <v>254.49</v>
      </c>
      <c r="N11643">
        <f t="shared" si="181"/>
        <v>0</v>
      </c>
    </row>
    <row r="11644" spans="1:14" x14ac:dyDescent="0.2">
      <c r="A11644" t="s">
        <v>11858</v>
      </c>
      <c r="B11644" t="s">
        <v>36202</v>
      </c>
      <c r="I11644" t="s">
        <v>3</v>
      </c>
      <c r="J11644">
        <v>249.39</v>
      </c>
      <c r="M11644">
        <v>249.39</v>
      </c>
      <c r="N11644">
        <f t="shared" si="181"/>
        <v>0</v>
      </c>
    </row>
    <row r="11645" spans="1:14" x14ac:dyDescent="0.2">
      <c r="A11645" t="s">
        <v>11859</v>
      </c>
      <c r="B11645" t="s">
        <v>36203</v>
      </c>
      <c r="I11645" t="s">
        <v>3</v>
      </c>
      <c r="J11645">
        <v>850</v>
      </c>
      <c r="M11645">
        <v>850</v>
      </c>
      <c r="N11645">
        <f t="shared" si="181"/>
        <v>0</v>
      </c>
    </row>
    <row r="11646" spans="1:14" x14ac:dyDescent="0.2">
      <c r="A11646" t="s">
        <v>11860</v>
      </c>
      <c r="B11646" t="s">
        <v>36203</v>
      </c>
      <c r="I11646" t="s">
        <v>3</v>
      </c>
      <c r="J11646">
        <v>850</v>
      </c>
      <c r="M11646">
        <v>850</v>
      </c>
      <c r="N11646">
        <f t="shared" si="181"/>
        <v>0</v>
      </c>
    </row>
    <row r="11647" spans="1:14" x14ac:dyDescent="0.2">
      <c r="A11647" t="s">
        <v>11861</v>
      </c>
      <c r="B11647" t="s">
        <v>36204</v>
      </c>
      <c r="I11647" t="s">
        <v>3</v>
      </c>
      <c r="J11647">
        <v>274.67</v>
      </c>
      <c r="M11647">
        <v>274.67</v>
      </c>
      <c r="N11647">
        <f t="shared" si="181"/>
        <v>0</v>
      </c>
    </row>
    <row r="11648" spans="1:14" x14ac:dyDescent="0.2">
      <c r="A11648" t="s">
        <v>11862</v>
      </c>
      <c r="B11648" t="s">
        <v>36204</v>
      </c>
      <c r="I11648" t="s">
        <v>3</v>
      </c>
      <c r="J11648">
        <v>274.67</v>
      </c>
      <c r="M11648">
        <v>274.67</v>
      </c>
      <c r="N11648">
        <f t="shared" si="181"/>
        <v>0</v>
      </c>
    </row>
    <row r="11649" spans="1:14" x14ac:dyDescent="0.2">
      <c r="A11649" t="s">
        <v>11863</v>
      </c>
      <c r="B11649" t="s">
        <v>36205</v>
      </c>
      <c r="I11649" t="s">
        <v>3</v>
      </c>
      <c r="J11649">
        <v>1581.18</v>
      </c>
      <c r="M11649">
        <v>1581.18</v>
      </c>
      <c r="N11649">
        <f t="shared" si="181"/>
        <v>0</v>
      </c>
    </row>
    <row r="11650" spans="1:14" x14ac:dyDescent="0.2">
      <c r="A11650" t="s">
        <v>11864</v>
      </c>
      <c r="B11650" t="s">
        <v>36205</v>
      </c>
      <c r="I11650" t="s">
        <v>3</v>
      </c>
      <c r="J11650">
        <v>1443.07</v>
      </c>
      <c r="M11650">
        <v>1443.07</v>
      </c>
      <c r="N11650">
        <f t="shared" si="181"/>
        <v>0</v>
      </c>
    </row>
    <row r="11651" spans="1:14" x14ac:dyDescent="0.2">
      <c r="A11651" t="s">
        <v>11865</v>
      </c>
      <c r="B11651" t="s">
        <v>36206</v>
      </c>
      <c r="I11651" t="s">
        <v>3</v>
      </c>
      <c r="J11651">
        <v>1633.25</v>
      </c>
      <c r="M11651">
        <v>1633.25</v>
      </c>
      <c r="N11651">
        <f t="shared" si="181"/>
        <v>0</v>
      </c>
    </row>
    <row r="11652" spans="1:14" x14ac:dyDescent="0.2">
      <c r="A11652" t="s">
        <v>11866</v>
      </c>
      <c r="B11652" t="s">
        <v>36206</v>
      </c>
      <c r="I11652" t="s">
        <v>3</v>
      </c>
      <c r="J11652">
        <v>1489.13</v>
      </c>
      <c r="M11652">
        <v>1489.13</v>
      </c>
      <c r="N11652">
        <f t="shared" ref="N11652:N11715" si="182">J11652-M11652</f>
        <v>0</v>
      </c>
    </row>
    <row r="11653" spans="1:14" x14ac:dyDescent="0.2">
      <c r="A11653" t="s">
        <v>11867</v>
      </c>
      <c r="B11653" t="s">
        <v>36207</v>
      </c>
      <c r="I11653" t="s">
        <v>3</v>
      </c>
      <c r="J11653">
        <v>1719.89</v>
      </c>
      <c r="M11653">
        <v>1719.89</v>
      </c>
      <c r="N11653">
        <f t="shared" si="182"/>
        <v>0</v>
      </c>
    </row>
    <row r="11654" spans="1:14" x14ac:dyDescent="0.2">
      <c r="A11654" t="s">
        <v>11868</v>
      </c>
      <c r="B11654" t="s">
        <v>36207</v>
      </c>
      <c r="I11654" t="s">
        <v>3</v>
      </c>
      <c r="J11654">
        <v>1569.76</v>
      </c>
      <c r="M11654">
        <v>1569.76</v>
      </c>
      <c r="N11654">
        <f t="shared" si="182"/>
        <v>0</v>
      </c>
    </row>
    <row r="11655" spans="1:14" x14ac:dyDescent="0.2">
      <c r="A11655" t="s">
        <v>11869</v>
      </c>
      <c r="B11655" t="s">
        <v>36208</v>
      </c>
      <c r="I11655" t="s">
        <v>3</v>
      </c>
      <c r="J11655">
        <v>1267.03</v>
      </c>
      <c r="M11655">
        <v>1267.03</v>
      </c>
      <c r="N11655">
        <f t="shared" si="182"/>
        <v>0</v>
      </c>
    </row>
    <row r="11656" spans="1:14" x14ac:dyDescent="0.2">
      <c r="A11656" t="s">
        <v>11870</v>
      </c>
      <c r="B11656" t="s">
        <v>36208</v>
      </c>
      <c r="I11656" t="s">
        <v>3</v>
      </c>
      <c r="J11656">
        <v>1151.73</v>
      </c>
      <c r="M11656">
        <v>1151.73</v>
      </c>
      <c r="N11656">
        <f t="shared" si="182"/>
        <v>0</v>
      </c>
    </row>
    <row r="11657" spans="1:14" x14ac:dyDescent="0.2">
      <c r="A11657" t="s">
        <v>11871</v>
      </c>
      <c r="B11657" t="s">
        <v>36209</v>
      </c>
      <c r="I11657" t="s">
        <v>3</v>
      </c>
      <c r="J11657">
        <v>588.94000000000005</v>
      </c>
      <c r="M11657">
        <v>588.94000000000005</v>
      </c>
      <c r="N11657">
        <f t="shared" si="182"/>
        <v>0</v>
      </c>
    </row>
    <row r="11658" spans="1:14" x14ac:dyDescent="0.2">
      <c r="A11658" t="s">
        <v>11872</v>
      </c>
      <c r="B11658" t="s">
        <v>36209</v>
      </c>
      <c r="I11658" t="s">
        <v>3</v>
      </c>
      <c r="J11658">
        <v>588.94000000000005</v>
      </c>
      <c r="M11658">
        <v>588.94000000000005</v>
      </c>
      <c r="N11658">
        <f t="shared" si="182"/>
        <v>0</v>
      </c>
    </row>
    <row r="11659" spans="1:14" x14ac:dyDescent="0.2">
      <c r="A11659" t="s">
        <v>11873</v>
      </c>
      <c r="B11659" t="s">
        <v>36210</v>
      </c>
      <c r="I11659" t="s">
        <v>3</v>
      </c>
      <c r="J11659">
        <v>723.94</v>
      </c>
      <c r="M11659">
        <v>723.94</v>
      </c>
      <c r="N11659">
        <f t="shared" si="182"/>
        <v>0</v>
      </c>
    </row>
    <row r="11660" spans="1:14" x14ac:dyDescent="0.2">
      <c r="A11660" t="s">
        <v>11874</v>
      </c>
      <c r="B11660" t="s">
        <v>36210</v>
      </c>
      <c r="I11660" t="s">
        <v>3</v>
      </c>
      <c r="J11660">
        <v>723.94</v>
      </c>
      <c r="M11660">
        <v>723.94</v>
      </c>
      <c r="N11660">
        <f t="shared" si="182"/>
        <v>0</v>
      </c>
    </row>
    <row r="11661" spans="1:14" x14ac:dyDescent="0.2">
      <c r="A11661" t="s">
        <v>11875</v>
      </c>
      <c r="B11661" t="s">
        <v>36211</v>
      </c>
      <c r="I11661" t="s">
        <v>3</v>
      </c>
      <c r="J11661">
        <v>3121.78</v>
      </c>
      <c r="M11661">
        <v>3121.78</v>
      </c>
      <c r="N11661">
        <f t="shared" si="182"/>
        <v>0</v>
      </c>
    </row>
    <row r="11662" spans="1:14" x14ac:dyDescent="0.2">
      <c r="A11662" t="s">
        <v>11876</v>
      </c>
      <c r="B11662" t="s">
        <v>36211</v>
      </c>
      <c r="I11662" t="s">
        <v>3</v>
      </c>
      <c r="J11662">
        <v>2855.76</v>
      </c>
      <c r="M11662">
        <v>2855.76</v>
      </c>
      <c r="N11662">
        <f t="shared" si="182"/>
        <v>0</v>
      </c>
    </row>
    <row r="11663" spans="1:14" x14ac:dyDescent="0.2">
      <c r="A11663" t="s">
        <v>11877</v>
      </c>
      <c r="B11663" t="s">
        <v>36212</v>
      </c>
      <c r="I11663" t="s">
        <v>3</v>
      </c>
      <c r="J11663">
        <v>1252.17</v>
      </c>
      <c r="M11663">
        <v>1252.17</v>
      </c>
      <c r="N11663">
        <f t="shared" si="182"/>
        <v>0</v>
      </c>
    </row>
    <row r="11664" spans="1:14" x14ac:dyDescent="0.2">
      <c r="A11664" t="s">
        <v>11878</v>
      </c>
      <c r="B11664" t="s">
        <v>36212</v>
      </c>
      <c r="I11664" t="s">
        <v>3</v>
      </c>
      <c r="J11664">
        <v>1150.08</v>
      </c>
      <c r="M11664">
        <v>1150.08</v>
      </c>
      <c r="N11664">
        <f t="shared" si="182"/>
        <v>0</v>
      </c>
    </row>
    <row r="11665" spans="1:14" x14ac:dyDescent="0.2">
      <c r="A11665" t="s">
        <v>11879</v>
      </c>
      <c r="B11665" t="s">
        <v>36213</v>
      </c>
      <c r="I11665" t="s">
        <v>3</v>
      </c>
      <c r="J11665">
        <v>2159.66</v>
      </c>
      <c r="M11665">
        <v>2159.66</v>
      </c>
      <c r="N11665">
        <f t="shared" si="182"/>
        <v>0</v>
      </c>
    </row>
    <row r="11666" spans="1:14" x14ac:dyDescent="0.2">
      <c r="A11666" t="s">
        <v>11880</v>
      </c>
      <c r="B11666" t="s">
        <v>36213</v>
      </c>
      <c r="I11666" t="s">
        <v>3</v>
      </c>
      <c r="J11666">
        <v>1974.71</v>
      </c>
      <c r="M11666">
        <v>1974.71</v>
      </c>
      <c r="N11666">
        <f t="shared" si="182"/>
        <v>0</v>
      </c>
    </row>
    <row r="11667" spans="1:14" x14ac:dyDescent="0.2">
      <c r="A11667" t="s">
        <v>11881</v>
      </c>
      <c r="B11667" t="s">
        <v>36214</v>
      </c>
      <c r="I11667" t="s">
        <v>3</v>
      </c>
      <c r="J11667">
        <v>792.71</v>
      </c>
      <c r="M11667">
        <v>792.71</v>
      </c>
      <c r="N11667">
        <f t="shared" si="182"/>
        <v>0</v>
      </c>
    </row>
    <row r="11668" spans="1:14" x14ac:dyDescent="0.2">
      <c r="A11668" t="s">
        <v>11882</v>
      </c>
      <c r="B11668" t="s">
        <v>36214</v>
      </c>
      <c r="I11668" t="s">
        <v>3</v>
      </c>
      <c r="J11668">
        <v>740.77</v>
      </c>
      <c r="M11668">
        <v>740.77</v>
      </c>
      <c r="N11668">
        <f t="shared" si="182"/>
        <v>0</v>
      </c>
    </row>
    <row r="11669" spans="1:14" x14ac:dyDescent="0.2">
      <c r="A11669" t="s">
        <v>11883</v>
      </c>
      <c r="B11669" t="s">
        <v>36215</v>
      </c>
      <c r="I11669" t="s">
        <v>3</v>
      </c>
      <c r="J11669">
        <v>804.91</v>
      </c>
      <c r="M11669">
        <v>804.91</v>
      </c>
      <c r="N11669">
        <f t="shared" si="182"/>
        <v>0</v>
      </c>
    </row>
    <row r="11670" spans="1:14" x14ac:dyDescent="0.2">
      <c r="A11670" t="s">
        <v>11884</v>
      </c>
      <c r="B11670" t="s">
        <v>36215</v>
      </c>
      <c r="I11670" t="s">
        <v>3</v>
      </c>
      <c r="J11670">
        <v>747.87</v>
      </c>
      <c r="M11670">
        <v>747.87</v>
      </c>
      <c r="N11670">
        <f t="shared" si="182"/>
        <v>0</v>
      </c>
    </row>
    <row r="11671" spans="1:14" x14ac:dyDescent="0.2">
      <c r="A11671" t="s">
        <v>11885</v>
      </c>
      <c r="B11671" t="s">
        <v>36216</v>
      </c>
      <c r="I11671" t="s">
        <v>5</v>
      </c>
      <c r="J11671">
        <v>148.21</v>
      </c>
      <c r="M11671">
        <v>148.21</v>
      </c>
      <c r="N11671">
        <f t="shared" si="182"/>
        <v>0</v>
      </c>
    </row>
    <row r="11672" spans="1:14" x14ac:dyDescent="0.2">
      <c r="A11672" t="s">
        <v>11886</v>
      </c>
      <c r="B11672" t="s">
        <v>36216</v>
      </c>
      <c r="I11672" t="s">
        <v>5</v>
      </c>
      <c r="J11672">
        <v>139.19999999999999</v>
      </c>
      <c r="M11672">
        <v>139.19999999999999</v>
      </c>
      <c r="N11672">
        <f t="shared" si="182"/>
        <v>0</v>
      </c>
    </row>
    <row r="11673" spans="1:14" x14ac:dyDescent="0.2">
      <c r="A11673" t="s">
        <v>11887</v>
      </c>
      <c r="B11673" t="s">
        <v>36217</v>
      </c>
      <c r="I11673" t="s">
        <v>5</v>
      </c>
      <c r="J11673">
        <v>1212.44</v>
      </c>
      <c r="M11673">
        <v>1212.44</v>
      </c>
      <c r="N11673">
        <f t="shared" si="182"/>
        <v>0</v>
      </c>
    </row>
    <row r="11674" spans="1:14" x14ac:dyDescent="0.2">
      <c r="A11674" t="s">
        <v>11888</v>
      </c>
      <c r="B11674" t="s">
        <v>36217</v>
      </c>
      <c r="I11674" t="s">
        <v>5</v>
      </c>
      <c r="J11674">
        <v>1199.24</v>
      </c>
      <c r="M11674">
        <v>1199.24</v>
      </c>
      <c r="N11674">
        <f t="shared" si="182"/>
        <v>0</v>
      </c>
    </row>
    <row r="11675" spans="1:14" x14ac:dyDescent="0.2">
      <c r="A11675" t="s">
        <v>11889</v>
      </c>
      <c r="B11675" t="s">
        <v>36218</v>
      </c>
      <c r="I11675" t="s">
        <v>5</v>
      </c>
      <c r="J11675">
        <v>1378.91</v>
      </c>
      <c r="M11675">
        <v>1378.91</v>
      </c>
      <c r="N11675">
        <f t="shared" si="182"/>
        <v>0</v>
      </c>
    </row>
    <row r="11676" spans="1:14" x14ac:dyDescent="0.2">
      <c r="A11676" t="s">
        <v>11890</v>
      </c>
      <c r="B11676" t="s">
        <v>36218</v>
      </c>
      <c r="I11676" t="s">
        <v>5</v>
      </c>
      <c r="J11676">
        <v>1365.7</v>
      </c>
      <c r="M11676">
        <v>1365.7</v>
      </c>
      <c r="N11676">
        <f t="shared" si="182"/>
        <v>0</v>
      </c>
    </row>
    <row r="11677" spans="1:14" x14ac:dyDescent="0.2">
      <c r="A11677" t="s">
        <v>11891</v>
      </c>
      <c r="B11677" t="s">
        <v>36219</v>
      </c>
      <c r="I11677" t="s">
        <v>5</v>
      </c>
      <c r="J11677">
        <v>1777.13</v>
      </c>
      <c r="M11677">
        <v>1777.13</v>
      </c>
      <c r="N11677">
        <f t="shared" si="182"/>
        <v>0</v>
      </c>
    </row>
    <row r="11678" spans="1:14" x14ac:dyDescent="0.2">
      <c r="A11678" t="s">
        <v>11892</v>
      </c>
      <c r="B11678" t="s">
        <v>36219</v>
      </c>
      <c r="I11678" t="s">
        <v>5</v>
      </c>
      <c r="J11678">
        <v>1763.92</v>
      </c>
      <c r="M11678">
        <v>1763.92</v>
      </c>
      <c r="N11678">
        <f t="shared" si="182"/>
        <v>0</v>
      </c>
    </row>
    <row r="11679" spans="1:14" x14ac:dyDescent="0.2">
      <c r="A11679" t="s">
        <v>22162</v>
      </c>
      <c r="B11679" t="s">
        <v>36220</v>
      </c>
      <c r="I11679" t="s">
        <v>5</v>
      </c>
      <c r="J11679">
        <v>952.24</v>
      </c>
      <c r="M11679">
        <v>952.24</v>
      </c>
      <c r="N11679">
        <f t="shared" si="182"/>
        <v>0</v>
      </c>
    </row>
    <row r="11680" spans="1:14" x14ac:dyDescent="0.2">
      <c r="A11680" t="s">
        <v>22163</v>
      </c>
      <c r="B11680" t="s">
        <v>36220</v>
      </c>
      <c r="I11680" t="s">
        <v>5</v>
      </c>
      <c r="J11680">
        <v>939.03</v>
      </c>
      <c r="M11680">
        <v>939.03</v>
      </c>
      <c r="N11680">
        <f t="shared" si="182"/>
        <v>0</v>
      </c>
    </row>
    <row r="11681" spans="1:14" x14ac:dyDescent="0.2">
      <c r="A11681" t="s">
        <v>22164</v>
      </c>
      <c r="B11681" t="s">
        <v>36221</v>
      </c>
      <c r="I11681" t="s">
        <v>5</v>
      </c>
      <c r="J11681">
        <v>1025.52</v>
      </c>
      <c r="M11681">
        <v>1025.52</v>
      </c>
      <c r="N11681">
        <f t="shared" si="182"/>
        <v>0</v>
      </c>
    </row>
    <row r="11682" spans="1:14" x14ac:dyDescent="0.2">
      <c r="A11682" t="s">
        <v>22165</v>
      </c>
      <c r="B11682" t="s">
        <v>36221</v>
      </c>
      <c r="I11682" t="s">
        <v>5</v>
      </c>
      <c r="J11682">
        <v>1012.31</v>
      </c>
      <c r="M11682">
        <v>1012.31</v>
      </c>
      <c r="N11682">
        <f t="shared" si="182"/>
        <v>0</v>
      </c>
    </row>
    <row r="11683" spans="1:14" x14ac:dyDescent="0.2">
      <c r="A11683" t="s">
        <v>22166</v>
      </c>
      <c r="B11683" t="s">
        <v>36222</v>
      </c>
      <c r="I11683" t="s">
        <v>5</v>
      </c>
      <c r="J11683">
        <v>1165.57</v>
      </c>
      <c r="M11683">
        <v>1165.57</v>
      </c>
      <c r="N11683">
        <f t="shared" si="182"/>
        <v>0</v>
      </c>
    </row>
    <row r="11684" spans="1:14" x14ac:dyDescent="0.2">
      <c r="A11684" t="s">
        <v>22167</v>
      </c>
      <c r="B11684" t="s">
        <v>36222</v>
      </c>
      <c r="I11684" t="s">
        <v>5</v>
      </c>
      <c r="J11684">
        <v>1152.3599999999999</v>
      </c>
      <c r="M11684">
        <v>1152.3599999999999</v>
      </c>
      <c r="N11684">
        <f t="shared" si="182"/>
        <v>0</v>
      </c>
    </row>
    <row r="11685" spans="1:14" x14ac:dyDescent="0.2">
      <c r="A11685" t="s">
        <v>11893</v>
      </c>
      <c r="B11685" t="s">
        <v>36223</v>
      </c>
      <c r="I11685" t="s">
        <v>3</v>
      </c>
      <c r="J11685">
        <v>1335.34</v>
      </c>
      <c r="M11685">
        <v>1335.34</v>
      </c>
      <c r="N11685">
        <f t="shared" si="182"/>
        <v>0</v>
      </c>
    </row>
    <row r="11686" spans="1:14" x14ac:dyDescent="0.2">
      <c r="A11686" t="s">
        <v>11894</v>
      </c>
      <c r="B11686" t="s">
        <v>36223</v>
      </c>
      <c r="I11686" t="s">
        <v>3</v>
      </c>
      <c r="J11686">
        <v>1209.23</v>
      </c>
      <c r="M11686">
        <v>1209.23</v>
      </c>
      <c r="N11686">
        <f t="shared" si="182"/>
        <v>0</v>
      </c>
    </row>
    <row r="11687" spans="1:14" x14ac:dyDescent="0.2">
      <c r="A11687" t="s">
        <v>11895</v>
      </c>
      <c r="B11687" t="s">
        <v>36224</v>
      </c>
      <c r="I11687" t="s">
        <v>3</v>
      </c>
      <c r="J11687">
        <v>1476.99</v>
      </c>
      <c r="M11687">
        <v>1476.99</v>
      </c>
      <c r="N11687">
        <f t="shared" si="182"/>
        <v>0</v>
      </c>
    </row>
    <row r="11688" spans="1:14" x14ac:dyDescent="0.2">
      <c r="A11688" t="s">
        <v>11896</v>
      </c>
      <c r="B11688" t="s">
        <v>36224</v>
      </c>
      <c r="I11688" t="s">
        <v>3</v>
      </c>
      <c r="J11688">
        <v>1350.89</v>
      </c>
      <c r="M11688">
        <v>1350.89</v>
      </c>
      <c r="N11688">
        <f t="shared" si="182"/>
        <v>0</v>
      </c>
    </row>
    <row r="11689" spans="1:14" x14ac:dyDescent="0.2">
      <c r="A11689" t="s">
        <v>11897</v>
      </c>
      <c r="B11689" t="s">
        <v>36225</v>
      </c>
      <c r="I11689" t="s">
        <v>3</v>
      </c>
      <c r="J11689">
        <v>1784.98</v>
      </c>
      <c r="M11689">
        <v>1784.98</v>
      </c>
      <c r="N11689">
        <f t="shared" si="182"/>
        <v>0</v>
      </c>
    </row>
    <row r="11690" spans="1:14" x14ac:dyDescent="0.2">
      <c r="A11690" t="s">
        <v>11898</v>
      </c>
      <c r="B11690" t="s">
        <v>36225</v>
      </c>
      <c r="I11690" t="s">
        <v>3</v>
      </c>
      <c r="J11690">
        <v>1616.84</v>
      </c>
      <c r="M11690">
        <v>1616.84</v>
      </c>
      <c r="N11690">
        <f t="shared" si="182"/>
        <v>0</v>
      </c>
    </row>
    <row r="11691" spans="1:14" x14ac:dyDescent="0.2">
      <c r="A11691" t="s">
        <v>11899</v>
      </c>
      <c r="B11691" t="s">
        <v>36226</v>
      </c>
      <c r="I11691" t="s">
        <v>3</v>
      </c>
      <c r="J11691">
        <v>2451.83</v>
      </c>
      <c r="M11691">
        <v>2451.83</v>
      </c>
      <c r="N11691">
        <f t="shared" si="182"/>
        <v>0</v>
      </c>
    </row>
    <row r="11692" spans="1:14" x14ac:dyDescent="0.2">
      <c r="A11692" t="s">
        <v>11900</v>
      </c>
      <c r="B11692" t="s">
        <v>36226</v>
      </c>
      <c r="I11692" t="s">
        <v>3</v>
      </c>
      <c r="J11692">
        <v>2271.6799999999998</v>
      </c>
      <c r="M11692">
        <v>2271.6799999999998</v>
      </c>
      <c r="N11692">
        <f t="shared" si="182"/>
        <v>0</v>
      </c>
    </row>
    <row r="11693" spans="1:14" x14ac:dyDescent="0.2">
      <c r="A11693" t="s">
        <v>11901</v>
      </c>
      <c r="B11693" t="s">
        <v>36227</v>
      </c>
      <c r="I11693" t="s">
        <v>3</v>
      </c>
      <c r="J11693">
        <v>2330.46</v>
      </c>
      <c r="M11693">
        <v>2330.46</v>
      </c>
      <c r="N11693">
        <f t="shared" si="182"/>
        <v>0</v>
      </c>
    </row>
    <row r="11694" spans="1:14" x14ac:dyDescent="0.2">
      <c r="A11694" t="s">
        <v>11902</v>
      </c>
      <c r="B11694" t="s">
        <v>36227</v>
      </c>
      <c r="I11694" t="s">
        <v>3</v>
      </c>
      <c r="J11694">
        <v>2150.31</v>
      </c>
      <c r="M11694">
        <v>2150.31</v>
      </c>
      <c r="N11694">
        <f t="shared" si="182"/>
        <v>0</v>
      </c>
    </row>
    <row r="11695" spans="1:14" x14ac:dyDescent="0.2">
      <c r="A11695" t="s">
        <v>11903</v>
      </c>
      <c r="B11695" t="s">
        <v>36228</v>
      </c>
      <c r="I11695" t="s">
        <v>3</v>
      </c>
      <c r="J11695">
        <v>1565.64</v>
      </c>
      <c r="M11695">
        <v>1565.64</v>
      </c>
      <c r="N11695">
        <f t="shared" si="182"/>
        <v>0</v>
      </c>
    </row>
    <row r="11696" spans="1:14" x14ac:dyDescent="0.2">
      <c r="A11696" t="s">
        <v>11904</v>
      </c>
      <c r="B11696" t="s">
        <v>36228</v>
      </c>
      <c r="I11696" t="s">
        <v>3</v>
      </c>
      <c r="J11696">
        <v>1455.15</v>
      </c>
      <c r="M11696">
        <v>1455.15</v>
      </c>
      <c r="N11696">
        <f t="shared" si="182"/>
        <v>0</v>
      </c>
    </row>
    <row r="11697" spans="1:14" x14ac:dyDescent="0.2">
      <c r="A11697" t="s">
        <v>11905</v>
      </c>
      <c r="B11697" t="s">
        <v>36229</v>
      </c>
      <c r="I11697" t="s">
        <v>3</v>
      </c>
      <c r="J11697">
        <v>894.27</v>
      </c>
      <c r="M11697">
        <v>894.27</v>
      </c>
      <c r="N11697">
        <f t="shared" si="182"/>
        <v>0</v>
      </c>
    </row>
    <row r="11698" spans="1:14" x14ac:dyDescent="0.2">
      <c r="A11698" t="s">
        <v>11906</v>
      </c>
      <c r="B11698" t="s">
        <v>36229</v>
      </c>
      <c r="I11698" t="s">
        <v>3</v>
      </c>
      <c r="J11698">
        <v>870.25</v>
      </c>
      <c r="M11698">
        <v>870.25</v>
      </c>
      <c r="N11698">
        <f t="shared" si="182"/>
        <v>0</v>
      </c>
    </row>
    <row r="11699" spans="1:14" x14ac:dyDescent="0.2">
      <c r="A11699" t="s">
        <v>11907</v>
      </c>
      <c r="B11699" t="s">
        <v>36230</v>
      </c>
      <c r="I11699" t="s">
        <v>3</v>
      </c>
      <c r="J11699">
        <v>852.88</v>
      </c>
      <c r="M11699">
        <v>852.88</v>
      </c>
      <c r="N11699">
        <f t="shared" si="182"/>
        <v>0</v>
      </c>
    </row>
    <row r="11700" spans="1:14" x14ac:dyDescent="0.2">
      <c r="A11700" t="s">
        <v>11908</v>
      </c>
      <c r="B11700" t="s">
        <v>36230</v>
      </c>
      <c r="I11700" t="s">
        <v>3</v>
      </c>
      <c r="J11700">
        <v>804.84</v>
      </c>
      <c r="M11700">
        <v>804.84</v>
      </c>
      <c r="N11700">
        <f t="shared" si="182"/>
        <v>0</v>
      </c>
    </row>
    <row r="11701" spans="1:14" x14ac:dyDescent="0.2">
      <c r="A11701" t="s">
        <v>11909</v>
      </c>
      <c r="B11701" t="s">
        <v>36231</v>
      </c>
      <c r="I11701" t="s">
        <v>5</v>
      </c>
      <c r="J11701">
        <v>6512.32</v>
      </c>
      <c r="M11701">
        <v>6512.32</v>
      </c>
      <c r="N11701">
        <f t="shared" si="182"/>
        <v>0</v>
      </c>
    </row>
    <row r="11702" spans="1:14" x14ac:dyDescent="0.2">
      <c r="A11702" t="s">
        <v>11910</v>
      </c>
      <c r="B11702" t="s">
        <v>36231</v>
      </c>
      <c r="I11702" t="s">
        <v>5</v>
      </c>
      <c r="J11702">
        <v>6416.17</v>
      </c>
      <c r="M11702">
        <v>6416.17</v>
      </c>
      <c r="N11702">
        <f t="shared" si="182"/>
        <v>0</v>
      </c>
    </row>
    <row r="11703" spans="1:14" x14ac:dyDescent="0.2">
      <c r="A11703" t="s">
        <v>11911</v>
      </c>
      <c r="B11703" t="s">
        <v>36232</v>
      </c>
      <c r="I11703" t="s">
        <v>3</v>
      </c>
      <c r="J11703">
        <v>1227.07</v>
      </c>
      <c r="M11703">
        <v>1227.07</v>
      </c>
      <c r="N11703">
        <f t="shared" si="182"/>
        <v>0</v>
      </c>
    </row>
    <row r="11704" spans="1:14" x14ac:dyDescent="0.2">
      <c r="A11704" t="s">
        <v>11912</v>
      </c>
      <c r="B11704" t="s">
        <v>36232</v>
      </c>
      <c r="I11704" t="s">
        <v>3</v>
      </c>
      <c r="J11704">
        <v>1188.04</v>
      </c>
      <c r="M11704">
        <v>1188.04</v>
      </c>
      <c r="N11704">
        <f t="shared" si="182"/>
        <v>0</v>
      </c>
    </row>
    <row r="11705" spans="1:14" x14ac:dyDescent="0.2">
      <c r="A11705" t="s">
        <v>11913</v>
      </c>
      <c r="B11705" t="s">
        <v>36233</v>
      </c>
      <c r="I11705" t="s">
        <v>5</v>
      </c>
      <c r="J11705">
        <v>2230.75</v>
      </c>
      <c r="M11705">
        <v>2230.75</v>
      </c>
      <c r="N11705">
        <f t="shared" si="182"/>
        <v>0</v>
      </c>
    </row>
    <row r="11706" spans="1:14" x14ac:dyDescent="0.2">
      <c r="A11706" t="s">
        <v>11914</v>
      </c>
      <c r="B11706" t="s">
        <v>36233</v>
      </c>
      <c r="I11706" t="s">
        <v>5</v>
      </c>
      <c r="J11706">
        <v>2123.65</v>
      </c>
      <c r="M11706">
        <v>2123.65</v>
      </c>
      <c r="N11706">
        <f t="shared" si="182"/>
        <v>0</v>
      </c>
    </row>
    <row r="11707" spans="1:14" x14ac:dyDescent="0.2">
      <c r="A11707" t="s">
        <v>11915</v>
      </c>
      <c r="B11707" t="s">
        <v>36234</v>
      </c>
      <c r="I11707" t="s">
        <v>5</v>
      </c>
      <c r="J11707">
        <v>2674.82</v>
      </c>
      <c r="M11707">
        <v>2674.82</v>
      </c>
      <c r="N11707">
        <f t="shared" si="182"/>
        <v>0</v>
      </c>
    </row>
    <row r="11708" spans="1:14" x14ac:dyDescent="0.2">
      <c r="A11708" t="s">
        <v>11916</v>
      </c>
      <c r="B11708" t="s">
        <v>36234</v>
      </c>
      <c r="I11708" t="s">
        <v>5</v>
      </c>
      <c r="J11708">
        <v>2555.4699999999998</v>
      </c>
      <c r="M11708">
        <v>2555.4699999999998</v>
      </c>
      <c r="N11708">
        <f t="shared" si="182"/>
        <v>0</v>
      </c>
    </row>
    <row r="11709" spans="1:14" x14ac:dyDescent="0.2">
      <c r="A11709" t="s">
        <v>11917</v>
      </c>
      <c r="B11709" t="s">
        <v>36235</v>
      </c>
      <c r="I11709" t="s">
        <v>5</v>
      </c>
      <c r="J11709">
        <v>2665.03</v>
      </c>
      <c r="M11709">
        <v>2665.03</v>
      </c>
      <c r="N11709">
        <f t="shared" si="182"/>
        <v>0</v>
      </c>
    </row>
    <row r="11710" spans="1:14" x14ac:dyDescent="0.2">
      <c r="A11710" t="s">
        <v>11918</v>
      </c>
      <c r="B11710" t="s">
        <v>36235</v>
      </c>
      <c r="I11710" t="s">
        <v>5</v>
      </c>
      <c r="J11710">
        <v>2539.92</v>
      </c>
      <c r="M11710">
        <v>2539.92</v>
      </c>
      <c r="N11710">
        <f t="shared" si="182"/>
        <v>0</v>
      </c>
    </row>
    <row r="11711" spans="1:14" x14ac:dyDescent="0.2">
      <c r="A11711" t="s">
        <v>11919</v>
      </c>
      <c r="B11711" t="s">
        <v>36236</v>
      </c>
      <c r="I11711" t="s">
        <v>5</v>
      </c>
      <c r="J11711">
        <v>3518.17</v>
      </c>
      <c r="M11711">
        <v>3518.17</v>
      </c>
      <c r="N11711">
        <f t="shared" si="182"/>
        <v>0</v>
      </c>
    </row>
    <row r="11712" spans="1:14" x14ac:dyDescent="0.2">
      <c r="A11712" t="s">
        <v>11920</v>
      </c>
      <c r="B11712" t="s">
        <v>36236</v>
      </c>
      <c r="I11712" t="s">
        <v>5</v>
      </c>
      <c r="J11712">
        <v>3374.57</v>
      </c>
      <c r="M11712">
        <v>3374.57</v>
      </c>
      <c r="N11712">
        <f t="shared" si="182"/>
        <v>0</v>
      </c>
    </row>
    <row r="11713" spans="1:14" x14ac:dyDescent="0.2">
      <c r="A11713" t="s">
        <v>11921</v>
      </c>
      <c r="B11713" t="s">
        <v>36237</v>
      </c>
      <c r="I11713" t="s">
        <v>5</v>
      </c>
      <c r="J11713">
        <v>4504.1400000000003</v>
      </c>
      <c r="M11713">
        <v>4504.1400000000003</v>
      </c>
      <c r="N11713">
        <f t="shared" si="182"/>
        <v>0</v>
      </c>
    </row>
    <row r="11714" spans="1:14" x14ac:dyDescent="0.2">
      <c r="A11714" t="s">
        <v>11922</v>
      </c>
      <c r="B11714" t="s">
        <v>36237</v>
      </c>
      <c r="I11714" t="s">
        <v>5</v>
      </c>
      <c r="J11714">
        <v>4369.03</v>
      </c>
      <c r="M11714">
        <v>4369.03</v>
      </c>
      <c r="N11714">
        <f t="shared" si="182"/>
        <v>0</v>
      </c>
    </row>
    <row r="11715" spans="1:14" x14ac:dyDescent="0.2">
      <c r="A11715" t="s">
        <v>11923</v>
      </c>
      <c r="B11715" t="s">
        <v>36238</v>
      </c>
      <c r="I11715" t="s">
        <v>3</v>
      </c>
      <c r="J11715">
        <v>1045.1300000000001</v>
      </c>
      <c r="M11715">
        <v>1045.1300000000001</v>
      </c>
      <c r="N11715">
        <f t="shared" si="182"/>
        <v>0</v>
      </c>
    </row>
    <row r="11716" spans="1:14" x14ac:dyDescent="0.2">
      <c r="A11716" t="s">
        <v>11924</v>
      </c>
      <c r="B11716" t="s">
        <v>36238</v>
      </c>
      <c r="I11716" t="s">
        <v>3</v>
      </c>
      <c r="J11716">
        <v>1018.11</v>
      </c>
      <c r="M11716">
        <v>1018.11</v>
      </c>
      <c r="N11716">
        <f t="shared" ref="N11716:N11779" si="183">J11716-M11716</f>
        <v>0</v>
      </c>
    </row>
    <row r="11717" spans="1:14" x14ac:dyDescent="0.2">
      <c r="A11717" t="s">
        <v>11925</v>
      </c>
      <c r="B11717" t="s">
        <v>36239</v>
      </c>
      <c r="I11717" t="s">
        <v>5</v>
      </c>
      <c r="J11717">
        <v>9021.42</v>
      </c>
      <c r="M11717">
        <v>9021.42</v>
      </c>
      <c r="N11717">
        <f t="shared" si="183"/>
        <v>0</v>
      </c>
    </row>
    <row r="11718" spans="1:14" x14ac:dyDescent="0.2">
      <c r="A11718" t="s">
        <v>11926</v>
      </c>
      <c r="B11718" t="s">
        <v>36239</v>
      </c>
      <c r="I11718" t="s">
        <v>5</v>
      </c>
      <c r="J11718">
        <v>8787.8799999999992</v>
      </c>
      <c r="M11718">
        <v>8787.8799999999992</v>
      </c>
      <c r="N11718">
        <f t="shared" si="183"/>
        <v>0</v>
      </c>
    </row>
    <row r="11719" spans="1:14" x14ac:dyDescent="0.2">
      <c r="A11719" t="s">
        <v>11927</v>
      </c>
      <c r="B11719" t="s">
        <v>36240</v>
      </c>
      <c r="I11719" t="s">
        <v>5</v>
      </c>
      <c r="J11719">
        <v>7738.51</v>
      </c>
      <c r="M11719">
        <v>7738.51</v>
      </c>
      <c r="N11719">
        <f t="shared" si="183"/>
        <v>0</v>
      </c>
    </row>
    <row r="11720" spans="1:14" x14ac:dyDescent="0.2">
      <c r="A11720" t="s">
        <v>11928</v>
      </c>
      <c r="B11720" t="s">
        <v>36240</v>
      </c>
      <c r="I11720" t="s">
        <v>5</v>
      </c>
      <c r="J11720">
        <v>7671.45</v>
      </c>
      <c r="M11720">
        <v>7671.45</v>
      </c>
      <c r="N11720">
        <f t="shared" si="183"/>
        <v>0</v>
      </c>
    </row>
    <row r="11721" spans="1:14" x14ac:dyDescent="0.2">
      <c r="A11721" t="s">
        <v>28076</v>
      </c>
      <c r="B11721" t="s">
        <v>36241</v>
      </c>
      <c r="I11721" t="s">
        <v>3</v>
      </c>
      <c r="J11721">
        <v>1135.48</v>
      </c>
      <c r="M11721">
        <v>1135.48</v>
      </c>
      <c r="N11721">
        <f t="shared" si="183"/>
        <v>0</v>
      </c>
    </row>
    <row r="11722" spans="1:14" x14ac:dyDescent="0.2">
      <c r="A11722" t="s">
        <v>28077</v>
      </c>
      <c r="B11722" t="s">
        <v>36241</v>
      </c>
      <c r="I11722" t="s">
        <v>3</v>
      </c>
      <c r="J11722">
        <v>1135.21</v>
      </c>
      <c r="M11722">
        <v>1135.21</v>
      </c>
      <c r="N11722">
        <f t="shared" si="183"/>
        <v>0</v>
      </c>
    </row>
    <row r="11723" spans="1:14" x14ac:dyDescent="0.2">
      <c r="A11723" t="s">
        <v>28078</v>
      </c>
      <c r="B11723" t="s">
        <v>36242</v>
      </c>
      <c r="I11723" t="s">
        <v>3</v>
      </c>
      <c r="J11723">
        <v>1229.94</v>
      </c>
      <c r="M11723">
        <v>1229.94</v>
      </c>
      <c r="N11723">
        <f t="shared" si="183"/>
        <v>0</v>
      </c>
    </row>
    <row r="11724" spans="1:14" x14ac:dyDescent="0.2">
      <c r="A11724" t="s">
        <v>28079</v>
      </c>
      <c r="B11724" t="s">
        <v>36242</v>
      </c>
      <c r="I11724" t="s">
        <v>3</v>
      </c>
      <c r="J11724">
        <v>1229.67</v>
      </c>
      <c r="M11724">
        <v>1229.67</v>
      </c>
      <c r="N11724">
        <f t="shared" si="183"/>
        <v>0</v>
      </c>
    </row>
    <row r="11725" spans="1:14" x14ac:dyDescent="0.2">
      <c r="A11725" t="s">
        <v>28080</v>
      </c>
      <c r="B11725" t="s">
        <v>36243</v>
      </c>
      <c r="I11725" t="s">
        <v>3</v>
      </c>
      <c r="J11725">
        <v>583.38</v>
      </c>
      <c r="M11725">
        <v>583.38</v>
      </c>
      <c r="N11725">
        <f t="shared" si="183"/>
        <v>0</v>
      </c>
    </row>
    <row r="11726" spans="1:14" x14ac:dyDescent="0.2">
      <c r="A11726" t="s">
        <v>28081</v>
      </c>
      <c r="B11726" t="s">
        <v>36243</v>
      </c>
      <c r="I11726" t="s">
        <v>3</v>
      </c>
      <c r="J11726">
        <v>583.11</v>
      </c>
      <c r="M11726">
        <v>583.11</v>
      </c>
      <c r="N11726">
        <f t="shared" si="183"/>
        <v>0</v>
      </c>
    </row>
    <row r="11727" spans="1:14" x14ac:dyDescent="0.2">
      <c r="A11727" t="s">
        <v>28082</v>
      </c>
      <c r="B11727" t="s">
        <v>36244</v>
      </c>
      <c r="I11727" t="s">
        <v>3</v>
      </c>
      <c r="J11727">
        <v>1261.6500000000001</v>
      </c>
      <c r="M11727">
        <v>1261.6500000000001</v>
      </c>
      <c r="N11727">
        <f t="shared" si="183"/>
        <v>0</v>
      </c>
    </row>
    <row r="11728" spans="1:14" x14ac:dyDescent="0.2">
      <c r="A11728" t="s">
        <v>28083</v>
      </c>
      <c r="B11728" t="s">
        <v>36244</v>
      </c>
      <c r="I11728" t="s">
        <v>3</v>
      </c>
      <c r="J11728">
        <v>1261.3800000000001</v>
      </c>
      <c r="M11728">
        <v>1261.3800000000001</v>
      </c>
      <c r="N11728">
        <f t="shared" si="183"/>
        <v>0</v>
      </c>
    </row>
    <row r="11729" spans="1:14" x14ac:dyDescent="0.2">
      <c r="A11729" t="s">
        <v>11929</v>
      </c>
      <c r="B11729" t="s">
        <v>36245</v>
      </c>
      <c r="I11729" t="s">
        <v>5</v>
      </c>
      <c r="J11729">
        <v>569.65</v>
      </c>
      <c r="M11729">
        <v>569.65</v>
      </c>
      <c r="N11729">
        <f t="shared" si="183"/>
        <v>0</v>
      </c>
    </row>
    <row r="11730" spans="1:14" x14ac:dyDescent="0.2">
      <c r="A11730" t="s">
        <v>11930</v>
      </c>
      <c r="B11730" t="s">
        <v>36245</v>
      </c>
      <c r="I11730" t="s">
        <v>5</v>
      </c>
      <c r="J11730">
        <v>503.6</v>
      </c>
      <c r="M11730">
        <v>503.6</v>
      </c>
      <c r="N11730">
        <f t="shared" si="183"/>
        <v>0</v>
      </c>
    </row>
    <row r="11731" spans="1:14" x14ac:dyDescent="0.2">
      <c r="A11731" t="s">
        <v>11931</v>
      </c>
      <c r="B11731" t="s">
        <v>36246</v>
      </c>
      <c r="I11731" t="s">
        <v>5</v>
      </c>
      <c r="J11731">
        <v>644.72</v>
      </c>
      <c r="M11731">
        <v>644.72</v>
      </c>
      <c r="N11731">
        <f t="shared" si="183"/>
        <v>0</v>
      </c>
    </row>
    <row r="11732" spans="1:14" x14ac:dyDescent="0.2">
      <c r="A11732" t="s">
        <v>11932</v>
      </c>
      <c r="B11732" t="s">
        <v>36246</v>
      </c>
      <c r="I11732" t="s">
        <v>5</v>
      </c>
      <c r="J11732">
        <v>572.66999999999996</v>
      </c>
      <c r="M11732">
        <v>572.66999999999996</v>
      </c>
      <c r="N11732">
        <f t="shared" si="183"/>
        <v>0</v>
      </c>
    </row>
    <row r="11733" spans="1:14" x14ac:dyDescent="0.2">
      <c r="A11733" t="s">
        <v>11933</v>
      </c>
      <c r="B11733" t="s">
        <v>36247</v>
      </c>
      <c r="I11733" t="s">
        <v>3</v>
      </c>
      <c r="J11733">
        <v>680.58</v>
      </c>
      <c r="M11733">
        <v>680.58</v>
      </c>
      <c r="N11733">
        <f t="shared" si="183"/>
        <v>0</v>
      </c>
    </row>
    <row r="11734" spans="1:14" x14ac:dyDescent="0.2">
      <c r="A11734" t="s">
        <v>11934</v>
      </c>
      <c r="B11734" t="s">
        <v>36247</v>
      </c>
      <c r="I11734" t="s">
        <v>3</v>
      </c>
      <c r="J11734">
        <v>627.73</v>
      </c>
      <c r="M11734">
        <v>627.73</v>
      </c>
      <c r="N11734">
        <f t="shared" si="183"/>
        <v>0</v>
      </c>
    </row>
    <row r="11735" spans="1:14" x14ac:dyDescent="0.2">
      <c r="A11735" t="s">
        <v>11935</v>
      </c>
      <c r="B11735" t="s">
        <v>36248</v>
      </c>
      <c r="I11735" t="s">
        <v>3</v>
      </c>
      <c r="J11735">
        <v>1561.37</v>
      </c>
      <c r="M11735">
        <v>1561.37</v>
      </c>
      <c r="N11735">
        <f t="shared" si="183"/>
        <v>0</v>
      </c>
    </row>
    <row r="11736" spans="1:14" x14ac:dyDescent="0.2">
      <c r="A11736" t="s">
        <v>11936</v>
      </c>
      <c r="B11736" t="s">
        <v>36248</v>
      </c>
      <c r="I11736" t="s">
        <v>3</v>
      </c>
      <c r="J11736">
        <v>1534.47</v>
      </c>
      <c r="M11736">
        <v>1534.47</v>
      </c>
      <c r="N11736">
        <f t="shared" si="183"/>
        <v>0</v>
      </c>
    </row>
    <row r="11737" spans="1:14" x14ac:dyDescent="0.2">
      <c r="A11737" t="s">
        <v>11937</v>
      </c>
      <c r="B11737" t="s">
        <v>36249</v>
      </c>
      <c r="I11737" t="s">
        <v>3</v>
      </c>
      <c r="J11737">
        <v>765.22</v>
      </c>
      <c r="M11737">
        <v>765.22</v>
      </c>
      <c r="N11737">
        <f t="shared" si="183"/>
        <v>0</v>
      </c>
    </row>
    <row r="11738" spans="1:14" x14ac:dyDescent="0.2">
      <c r="A11738" t="s">
        <v>11938</v>
      </c>
      <c r="B11738" t="s">
        <v>36249</v>
      </c>
      <c r="I11738" t="s">
        <v>3</v>
      </c>
      <c r="J11738">
        <v>698.77</v>
      </c>
      <c r="M11738">
        <v>698.77</v>
      </c>
      <c r="N11738">
        <f t="shared" si="183"/>
        <v>0</v>
      </c>
    </row>
    <row r="11739" spans="1:14" x14ac:dyDescent="0.2">
      <c r="A11739" t="s">
        <v>11939</v>
      </c>
      <c r="B11739" t="s">
        <v>36250</v>
      </c>
      <c r="I11739" t="s">
        <v>5</v>
      </c>
      <c r="J11739">
        <v>1443.43</v>
      </c>
      <c r="M11739">
        <v>1443.43</v>
      </c>
      <c r="N11739">
        <f t="shared" si="183"/>
        <v>0</v>
      </c>
    </row>
    <row r="11740" spans="1:14" x14ac:dyDescent="0.2">
      <c r="A11740" t="s">
        <v>11940</v>
      </c>
      <c r="B11740" t="s">
        <v>36250</v>
      </c>
      <c r="I11740" t="s">
        <v>5</v>
      </c>
      <c r="J11740">
        <v>1425.41</v>
      </c>
      <c r="M11740">
        <v>1425.41</v>
      </c>
      <c r="N11740">
        <f t="shared" si="183"/>
        <v>0</v>
      </c>
    </row>
    <row r="11741" spans="1:14" x14ac:dyDescent="0.2">
      <c r="A11741" t="s">
        <v>11941</v>
      </c>
      <c r="B11741" t="s">
        <v>36251</v>
      </c>
      <c r="I11741" t="s">
        <v>3</v>
      </c>
      <c r="J11741">
        <v>997.72</v>
      </c>
      <c r="M11741">
        <v>997.72</v>
      </c>
      <c r="N11741">
        <f t="shared" si="183"/>
        <v>0</v>
      </c>
    </row>
    <row r="11742" spans="1:14" x14ac:dyDescent="0.2">
      <c r="A11742" t="s">
        <v>11942</v>
      </c>
      <c r="B11742" t="s">
        <v>36251</v>
      </c>
      <c r="I11742" t="s">
        <v>3</v>
      </c>
      <c r="J11742">
        <v>916.35</v>
      </c>
      <c r="M11742">
        <v>916.35</v>
      </c>
      <c r="N11742">
        <f t="shared" si="183"/>
        <v>0</v>
      </c>
    </row>
    <row r="11743" spans="1:14" x14ac:dyDescent="0.2">
      <c r="A11743" t="s">
        <v>11943</v>
      </c>
      <c r="B11743" t="s">
        <v>36252</v>
      </c>
      <c r="I11743" t="s">
        <v>3</v>
      </c>
      <c r="J11743">
        <v>798.41</v>
      </c>
      <c r="M11743">
        <v>798.41</v>
      </c>
      <c r="N11743">
        <f t="shared" si="183"/>
        <v>0</v>
      </c>
    </row>
    <row r="11744" spans="1:14" x14ac:dyDescent="0.2">
      <c r="A11744" t="s">
        <v>11944</v>
      </c>
      <c r="B11744" t="s">
        <v>36252</v>
      </c>
      <c r="I11744" t="s">
        <v>3</v>
      </c>
      <c r="J11744">
        <v>756.97</v>
      </c>
      <c r="M11744">
        <v>756.97</v>
      </c>
      <c r="N11744">
        <f t="shared" si="183"/>
        <v>0</v>
      </c>
    </row>
    <row r="11745" spans="1:14" x14ac:dyDescent="0.2">
      <c r="A11745" t="s">
        <v>11945</v>
      </c>
      <c r="B11745" t="s">
        <v>41174</v>
      </c>
      <c r="I11745" t="s">
        <v>3</v>
      </c>
      <c r="J11745">
        <v>923.4</v>
      </c>
      <c r="M11745">
        <v>923.4</v>
      </c>
      <c r="N11745">
        <f t="shared" si="183"/>
        <v>0</v>
      </c>
    </row>
    <row r="11746" spans="1:14" x14ac:dyDescent="0.2">
      <c r="A11746" t="s">
        <v>11946</v>
      </c>
      <c r="B11746" t="s">
        <v>41174</v>
      </c>
      <c r="I11746" t="s">
        <v>3</v>
      </c>
      <c r="J11746">
        <v>875.36</v>
      </c>
      <c r="M11746">
        <v>875.36</v>
      </c>
      <c r="N11746">
        <f t="shared" si="183"/>
        <v>0</v>
      </c>
    </row>
    <row r="11747" spans="1:14" x14ac:dyDescent="0.2">
      <c r="A11747" t="s">
        <v>11947</v>
      </c>
      <c r="B11747" t="s">
        <v>36253</v>
      </c>
      <c r="I11747" t="s">
        <v>3</v>
      </c>
      <c r="J11747">
        <v>664.54</v>
      </c>
      <c r="M11747">
        <v>664.54</v>
      </c>
      <c r="N11747">
        <f t="shared" si="183"/>
        <v>0</v>
      </c>
    </row>
    <row r="11748" spans="1:14" x14ac:dyDescent="0.2">
      <c r="A11748" t="s">
        <v>11948</v>
      </c>
      <c r="B11748" t="s">
        <v>36253</v>
      </c>
      <c r="I11748" t="s">
        <v>3</v>
      </c>
      <c r="J11748">
        <v>610.38</v>
      </c>
      <c r="M11748">
        <v>610.38</v>
      </c>
      <c r="N11748">
        <f t="shared" si="183"/>
        <v>0</v>
      </c>
    </row>
    <row r="11749" spans="1:14" x14ac:dyDescent="0.2">
      <c r="A11749" t="s">
        <v>11949</v>
      </c>
      <c r="B11749" t="s">
        <v>36254</v>
      </c>
      <c r="I11749" t="s">
        <v>4</v>
      </c>
      <c r="J11749">
        <v>997.72</v>
      </c>
      <c r="M11749">
        <v>997.72</v>
      </c>
      <c r="N11749">
        <f t="shared" si="183"/>
        <v>0</v>
      </c>
    </row>
    <row r="11750" spans="1:14" x14ac:dyDescent="0.2">
      <c r="A11750" t="s">
        <v>11950</v>
      </c>
      <c r="B11750" t="s">
        <v>36254</v>
      </c>
      <c r="I11750" t="s">
        <v>4</v>
      </c>
      <c r="J11750">
        <v>916.35</v>
      </c>
      <c r="M11750">
        <v>916.35</v>
      </c>
      <c r="N11750">
        <f t="shared" si="183"/>
        <v>0</v>
      </c>
    </row>
    <row r="11751" spans="1:14" x14ac:dyDescent="0.2">
      <c r="A11751" t="s">
        <v>11951</v>
      </c>
      <c r="B11751" t="s">
        <v>36255</v>
      </c>
      <c r="I11751" t="s">
        <v>4</v>
      </c>
      <c r="J11751">
        <v>422.89</v>
      </c>
      <c r="M11751">
        <v>422.89</v>
      </c>
      <c r="N11751">
        <f t="shared" si="183"/>
        <v>0</v>
      </c>
    </row>
    <row r="11752" spans="1:14" x14ac:dyDescent="0.2">
      <c r="A11752" t="s">
        <v>11952</v>
      </c>
      <c r="B11752" t="s">
        <v>36255</v>
      </c>
      <c r="I11752" t="s">
        <v>4</v>
      </c>
      <c r="J11752">
        <v>410.88</v>
      </c>
      <c r="M11752">
        <v>410.88</v>
      </c>
      <c r="N11752">
        <f t="shared" si="183"/>
        <v>0</v>
      </c>
    </row>
    <row r="11753" spans="1:14" x14ac:dyDescent="0.2">
      <c r="A11753" t="s">
        <v>11953</v>
      </c>
      <c r="B11753" t="s">
        <v>36256</v>
      </c>
      <c r="I11753" t="s">
        <v>3</v>
      </c>
      <c r="J11753">
        <v>1961.73</v>
      </c>
      <c r="M11753">
        <v>1961.73</v>
      </c>
      <c r="N11753">
        <f t="shared" si="183"/>
        <v>0</v>
      </c>
    </row>
    <row r="11754" spans="1:14" x14ac:dyDescent="0.2">
      <c r="A11754" t="s">
        <v>11954</v>
      </c>
      <c r="B11754" t="s">
        <v>36256</v>
      </c>
      <c r="I11754" t="s">
        <v>3</v>
      </c>
      <c r="J11754">
        <v>1841.64</v>
      </c>
      <c r="M11754">
        <v>1841.64</v>
      </c>
      <c r="N11754">
        <f t="shared" si="183"/>
        <v>0</v>
      </c>
    </row>
    <row r="11755" spans="1:14" x14ac:dyDescent="0.2">
      <c r="A11755" t="s">
        <v>11955</v>
      </c>
      <c r="B11755" t="s">
        <v>36257</v>
      </c>
      <c r="I11755" t="s">
        <v>3</v>
      </c>
      <c r="J11755">
        <v>1229.99</v>
      </c>
      <c r="M11755">
        <v>1229.99</v>
      </c>
      <c r="N11755">
        <f t="shared" si="183"/>
        <v>0</v>
      </c>
    </row>
    <row r="11756" spans="1:14" x14ac:dyDescent="0.2">
      <c r="A11756" t="s">
        <v>11956</v>
      </c>
      <c r="B11756" t="s">
        <v>36257</v>
      </c>
      <c r="I11756" t="s">
        <v>3</v>
      </c>
      <c r="J11756">
        <v>1129.71</v>
      </c>
      <c r="M11756">
        <v>1129.71</v>
      </c>
      <c r="N11756">
        <f t="shared" si="183"/>
        <v>0</v>
      </c>
    </row>
    <row r="11757" spans="1:14" x14ac:dyDescent="0.2">
      <c r="A11757" t="s">
        <v>11957</v>
      </c>
      <c r="B11757" t="s">
        <v>36258</v>
      </c>
      <c r="I11757" t="s">
        <v>3</v>
      </c>
      <c r="J11757">
        <v>680.44</v>
      </c>
      <c r="M11757">
        <v>680.44</v>
      </c>
      <c r="N11757">
        <f t="shared" si="183"/>
        <v>0</v>
      </c>
    </row>
    <row r="11758" spans="1:14" x14ac:dyDescent="0.2">
      <c r="A11758" t="s">
        <v>11958</v>
      </c>
      <c r="B11758" t="s">
        <v>36258</v>
      </c>
      <c r="I11758" t="s">
        <v>3</v>
      </c>
      <c r="J11758">
        <v>632.4</v>
      </c>
      <c r="M11758">
        <v>632.4</v>
      </c>
      <c r="N11758">
        <f t="shared" si="183"/>
        <v>0</v>
      </c>
    </row>
    <row r="11759" spans="1:14" x14ac:dyDescent="0.2">
      <c r="A11759" t="s">
        <v>11959</v>
      </c>
      <c r="B11759" t="s">
        <v>36259</v>
      </c>
      <c r="I11759" t="s">
        <v>3</v>
      </c>
      <c r="J11759">
        <v>981.52</v>
      </c>
      <c r="M11759">
        <v>981.52</v>
      </c>
      <c r="N11759">
        <f t="shared" si="183"/>
        <v>0</v>
      </c>
    </row>
    <row r="11760" spans="1:14" x14ac:dyDescent="0.2">
      <c r="A11760" t="s">
        <v>11960</v>
      </c>
      <c r="B11760" t="s">
        <v>36259</v>
      </c>
      <c r="I11760" t="s">
        <v>3</v>
      </c>
      <c r="J11760">
        <v>900.15</v>
      </c>
      <c r="M11760">
        <v>900.15</v>
      </c>
      <c r="N11760">
        <f t="shared" si="183"/>
        <v>0</v>
      </c>
    </row>
    <row r="11761" spans="1:14" x14ac:dyDescent="0.2">
      <c r="A11761" t="s">
        <v>11961</v>
      </c>
      <c r="B11761" t="s">
        <v>36260</v>
      </c>
      <c r="I11761" t="s">
        <v>5</v>
      </c>
      <c r="J11761">
        <v>1959.33</v>
      </c>
      <c r="M11761">
        <v>1959.33</v>
      </c>
      <c r="N11761">
        <f t="shared" si="183"/>
        <v>0</v>
      </c>
    </row>
    <row r="11762" spans="1:14" x14ac:dyDescent="0.2">
      <c r="A11762" t="s">
        <v>11962</v>
      </c>
      <c r="B11762" t="s">
        <v>36260</v>
      </c>
      <c r="I11762" t="s">
        <v>5</v>
      </c>
      <c r="J11762">
        <v>1871.12</v>
      </c>
      <c r="M11762">
        <v>1871.12</v>
      </c>
      <c r="N11762">
        <f t="shared" si="183"/>
        <v>0</v>
      </c>
    </row>
    <row r="11763" spans="1:14" x14ac:dyDescent="0.2">
      <c r="A11763" t="s">
        <v>11963</v>
      </c>
      <c r="B11763" t="s">
        <v>36261</v>
      </c>
      <c r="I11763" t="s">
        <v>5</v>
      </c>
      <c r="J11763">
        <v>1549.28</v>
      </c>
      <c r="M11763">
        <v>1549.28</v>
      </c>
      <c r="N11763">
        <f t="shared" si="183"/>
        <v>0</v>
      </c>
    </row>
    <row r="11764" spans="1:14" x14ac:dyDescent="0.2">
      <c r="A11764" t="s">
        <v>11964</v>
      </c>
      <c r="B11764" t="s">
        <v>36261</v>
      </c>
      <c r="I11764" t="s">
        <v>5</v>
      </c>
      <c r="J11764">
        <v>1470.8</v>
      </c>
      <c r="M11764">
        <v>1470.8</v>
      </c>
      <c r="N11764">
        <f t="shared" si="183"/>
        <v>0</v>
      </c>
    </row>
    <row r="11765" spans="1:14" x14ac:dyDescent="0.2">
      <c r="A11765" t="s">
        <v>11965</v>
      </c>
      <c r="B11765" t="s">
        <v>36262</v>
      </c>
      <c r="I11765" t="s">
        <v>5</v>
      </c>
      <c r="J11765">
        <v>2123.63</v>
      </c>
      <c r="M11765">
        <v>2123.63</v>
      </c>
      <c r="N11765">
        <f t="shared" si="183"/>
        <v>0</v>
      </c>
    </row>
    <row r="11766" spans="1:14" x14ac:dyDescent="0.2">
      <c r="A11766" t="s">
        <v>11966</v>
      </c>
      <c r="B11766" t="s">
        <v>36262</v>
      </c>
      <c r="I11766" t="s">
        <v>5</v>
      </c>
      <c r="J11766">
        <v>2035.21</v>
      </c>
      <c r="M11766">
        <v>2035.21</v>
      </c>
      <c r="N11766">
        <f t="shared" si="183"/>
        <v>0</v>
      </c>
    </row>
    <row r="11767" spans="1:14" x14ac:dyDescent="0.2">
      <c r="A11767" t="s">
        <v>11967</v>
      </c>
      <c r="B11767" t="s">
        <v>36263</v>
      </c>
      <c r="I11767" t="s">
        <v>4</v>
      </c>
      <c r="J11767">
        <v>603.76</v>
      </c>
      <c r="M11767">
        <v>603.76</v>
      </c>
      <c r="N11767">
        <f t="shared" si="183"/>
        <v>0</v>
      </c>
    </row>
    <row r="11768" spans="1:14" x14ac:dyDescent="0.2">
      <c r="A11768" t="s">
        <v>11968</v>
      </c>
      <c r="B11768" t="s">
        <v>36263</v>
      </c>
      <c r="I11768" t="s">
        <v>4</v>
      </c>
      <c r="J11768">
        <v>551.73</v>
      </c>
      <c r="M11768">
        <v>551.73</v>
      </c>
      <c r="N11768">
        <f t="shared" si="183"/>
        <v>0</v>
      </c>
    </row>
    <row r="11769" spans="1:14" x14ac:dyDescent="0.2">
      <c r="A11769" t="s">
        <v>11969</v>
      </c>
      <c r="B11769" t="s">
        <v>36264</v>
      </c>
      <c r="I11769" t="s">
        <v>4</v>
      </c>
      <c r="J11769">
        <v>606.38</v>
      </c>
      <c r="M11769">
        <v>606.38</v>
      </c>
      <c r="N11769">
        <f t="shared" si="183"/>
        <v>0</v>
      </c>
    </row>
    <row r="11770" spans="1:14" x14ac:dyDescent="0.2">
      <c r="A11770" t="s">
        <v>11970</v>
      </c>
      <c r="B11770" t="s">
        <v>36264</v>
      </c>
      <c r="I11770" t="s">
        <v>4</v>
      </c>
      <c r="J11770">
        <v>575.32000000000005</v>
      </c>
      <c r="M11770">
        <v>575.32000000000005</v>
      </c>
      <c r="N11770">
        <f t="shared" si="183"/>
        <v>0</v>
      </c>
    </row>
    <row r="11771" spans="1:14" x14ac:dyDescent="0.2">
      <c r="A11771" t="s">
        <v>11971</v>
      </c>
      <c r="B11771" t="s">
        <v>36265</v>
      </c>
      <c r="I11771" t="s">
        <v>4</v>
      </c>
      <c r="J11771">
        <v>1090.74</v>
      </c>
      <c r="M11771">
        <v>1090.74</v>
      </c>
      <c r="N11771">
        <f t="shared" si="183"/>
        <v>0</v>
      </c>
    </row>
    <row r="11772" spans="1:14" x14ac:dyDescent="0.2">
      <c r="A11772" t="s">
        <v>11972</v>
      </c>
      <c r="B11772" t="s">
        <v>36265</v>
      </c>
      <c r="I11772" t="s">
        <v>4</v>
      </c>
      <c r="J11772">
        <v>1061.6500000000001</v>
      </c>
      <c r="M11772">
        <v>1061.6500000000001</v>
      </c>
      <c r="N11772">
        <f t="shared" si="183"/>
        <v>0</v>
      </c>
    </row>
    <row r="11773" spans="1:14" x14ac:dyDescent="0.2">
      <c r="A11773" t="s">
        <v>11973</v>
      </c>
      <c r="B11773" t="s">
        <v>36266</v>
      </c>
      <c r="I11773" t="s">
        <v>4</v>
      </c>
      <c r="J11773">
        <v>1044.75</v>
      </c>
      <c r="M11773">
        <v>1044.75</v>
      </c>
      <c r="N11773">
        <f t="shared" si="183"/>
        <v>0</v>
      </c>
    </row>
    <row r="11774" spans="1:14" x14ac:dyDescent="0.2">
      <c r="A11774" t="s">
        <v>11974</v>
      </c>
      <c r="B11774" t="s">
        <v>36266</v>
      </c>
      <c r="I11774" t="s">
        <v>4</v>
      </c>
      <c r="J11774">
        <v>1032.21</v>
      </c>
      <c r="M11774">
        <v>1032.21</v>
      </c>
      <c r="N11774">
        <f t="shared" si="183"/>
        <v>0</v>
      </c>
    </row>
    <row r="11775" spans="1:14" x14ac:dyDescent="0.2">
      <c r="A11775" t="s">
        <v>11975</v>
      </c>
      <c r="B11775" t="s">
        <v>36267</v>
      </c>
      <c r="I11775" t="s">
        <v>5</v>
      </c>
      <c r="J11775">
        <v>631.08000000000004</v>
      </c>
      <c r="M11775">
        <v>631.08000000000004</v>
      </c>
      <c r="N11775">
        <f t="shared" si="183"/>
        <v>0</v>
      </c>
    </row>
    <row r="11776" spans="1:14" x14ac:dyDescent="0.2">
      <c r="A11776" t="s">
        <v>11976</v>
      </c>
      <c r="B11776" t="s">
        <v>36267</v>
      </c>
      <c r="I11776" t="s">
        <v>5</v>
      </c>
      <c r="J11776">
        <v>607.79</v>
      </c>
      <c r="M11776">
        <v>607.79</v>
      </c>
      <c r="N11776">
        <f t="shared" si="183"/>
        <v>0</v>
      </c>
    </row>
    <row r="11777" spans="1:14" x14ac:dyDescent="0.2">
      <c r="A11777" t="s">
        <v>11977</v>
      </c>
      <c r="B11777" t="s">
        <v>36268</v>
      </c>
      <c r="I11777" t="s">
        <v>5</v>
      </c>
      <c r="J11777">
        <v>1103.9000000000001</v>
      </c>
      <c r="M11777">
        <v>1103.9000000000001</v>
      </c>
      <c r="N11777">
        <f t="shared" si="183"/>
        <v>0</v>
      </c>
    </row>
    <row r="11778" spans="1:14" x14ac:dyDescent="0.2">
      <c r="A11778" t="s">
        <v>11978</v>
      </c>
      <c r="B11778" t="s">
        <v>36268</v>
      </c>
      <c r="I11778" t="s">
        <v>5</v>
      </c>
      <c r="J11778">
        <v>1020.97</v>
      </c>
      <c r="M11778">
        <v>1020.97</v>
      </c>
      <c r="N11778">
        <f t="shared" si="183"/>
        <v>0</v>
      </c>
    </row>
    <row r="11779" spans="1:14" x14ac:dyDescent="0.2">
      <c r="A11779" t="s">
        <v>11979</v>
      </c>
      <c r="B11779" t="s">
        <v>36269</v>
      </c>
      <c r="I11779" t="s">
        <v>5</v>
      </c>
      <c r="J11779">
        <v>4341.59</v>
      </c>
      <c r="M11779">
        <v>4341.59</v>
      </c>
      <c r="N11779">
        <f t="shared" si="183"/>
        <v>0</v>
      </c>
    </row>
    <row r="11780" spans="1:14" x14ac:dyDescent="0.2">
      <c r="A11780" t="s">
        <v>11980</v>
      </c>
      <c r="B11780" t="s">
        <v>36269</v>
      </c>
      <c r="I11780" t="s">
        <v>5</v>
      </c>
      <c r="J11780">
        <v>4256.21</v>
      </c>
      <c r="M11780">
        <v>4256.21</v>
      </c>
      <c r="N11780">
        <f t="shared" ref="N11780:N11843" si="184">J11780-M11780</f>
        <v>0</v>
      </c>
    </row>
    <row r="11781" spans="1:14" x14ac:dyDescent="0.2">
      <c r="A11781" t="s">
        <v>11981</v>
      </c>
      <c r="B11781" t="s">
        <v>36270</v>
      </c>
      <c r="I11781" t="s">
        <v>5</v>
      </c>
      <c r="J11781">
        <v>2427.8200000000002</v>
      </c>
      <c r="M11781">
        <v>2427.8200000000002</v>
      </c>
      <c r="N11781">
        <f t="shared" si="184"/>
        <v>0</v>
      </c>
    </row>
    <row r="11782" spans="1:14" x14ac:dyDescent="0.2">
      <c r="A11782" t="s">
        <v>11982</v>
      </c>
      <c r="B11782" t="s">
        <v>36270</v>
      </c>
      <c r="I11782" t="s">
        <v>5</v>
      </c>
      <c r="J11782">
        <v>2343.8200000000002</v>
      </c>
      <c r="M11782">
        <v>2343.8200000000002</v>
      </c>
      <c r="N11782">
        <f t="shared" si="184"/>
        <v>0</v>
      </c>
    </row>
    <row r="11783" spans="1:14" x14ac:dyDescent="0.2">
      <c r="A11783" t="s">
        <v>11983</v>
      </c>
      <c r="B11783" t="s">
        <v>36271</v>
      </c>
      <c r="I11783" t="s">
        <v>5</v>
      </c>
      <c r="J11783">
        <v>1909.09</v>
      </c>
      <c r="M11783">
        <v>1909.09</v>
      </c>
      <c r="N11783">
        <f t="shared" si="184"/>
        <v>0</v>
      </c>
    </row>
    <row r="11784" spans="1:14" x14ac:dyDescent="0.2">
      <c r="A11784" t="s">
        <v>11984</v>
      </c>
      <c r="B11784" t="s">
        <v>36271</v>
      </c>
      <c r="I11784" t="s">
        <v>5</v>
      </c>
      <c r="J11784">
        <v>1835.13</v>
      </c>
      <c r="M11784">
        <v>1835.13</v>
      </c>
      <c r="N11784">
        <f t="shared" si="184"/>
        <v>0</v>
      </c>
    </row>
    <row r="11785" spans="1:14" x14ac:dyDescent="0.2">
      <c r="A11785" t="s">
        <v>11985</v>
      </c>
      <c r="B11785" t="s">
        <v>36272</v>
      </c>
      <c r="I11785" t="s">
        <v>5</v>
      </c>
      <c r="J11785">
        <v>2814.55</v>
      </c>
      <c r="M11785">
        <v>2814.55</v>
      </c>
      <c r="N11785">
        <f t="shared" si="184"/>
        <v>0</v>
      </c>
    </row>
    <row r="11786" spans="1:14" x14ac:dyDescent="0.2">
      <c r="A11786" t="s">
        <v>11986</v>
      </c>
      <c r="B11786" t="s">
        <v>36272</v>
      </c>
      <c r="I11786" t="s">
        <v>5</v>
      </c>
      <c r="J11786">
        <v>2725.67</v>
      </c>
      <c r="M11786">
        <v>2725.67</v>
      </c>
      <c r="N11786">
        <f t="shared" si="184"/>
        <v>0</v>
      </c>
    </row>
    <row r="11787" spans="1:14" x14ac:dyDescent="0.2">
      <c r="A11787" t="s">
        <v>11987</v>
      </c>
      <c r="B11787" t="s">
        <v>36273</v>
      </c>
      <c r="I11787" t="s">
        <v>4</v>
      </c>
      <c r="J11787">
        <v>599.35</v>
      </c>
      <c r="M11787">
        <v>599.35</v>
      </c>
      <c r="N11787">
        <f t="shared" si="184"/>
        <v>0</v>
      </c>
    </row>
    <row r="11788" spans="1:14" x14ac:dyDescent="0.2">
      <c r="A11788" t="s">
        <v>11988</v>
      </c>
      <c r="B11788" t="s">
        <v>36273</v>
      </c>
      <c r="I11788" t="s">
        <v>4</v>
      </c>
      <c r="J11788">
        <v>590.34</v>
      </c>
      <c r="M11788">
        <v>590.34</v>
      </c>
      <c r="N11788">
        <f t="shared" si="184"/>
        <v>0</v>
      </c>
    </row>
    <row r="11789" spans="1:14" x14ac:dyDescent="0.2">
      <c r="A11789" t="s">
        <v>11989</v>
      </c>
      <c r="B11789" t="s">
        <v>36274</v>
      </c>
      <c r="I11789" t="s">
        <v>3</v>
      </c>
      <c r="J11789">
        <v>404.34</v>
      </c>
      <c r="M11789">
        <v>404.34</v>
      </c>
      <c r="N11789">
        <f t="shared" si="184"/>
        <v>0</v>
      </c>
    </row>
    <row r="11790" spans="1:14" x14ac:dyDescent="0.2">
      <c r="A11790" t="s">
        <v>11990</v>
      </c>
      <c r="B11790" t="s">
        <v>36274</v>
      </c>
      <c r="I11790" t="s">
        <v>3</v>
      </c>
      <c r="J11790">
        <v>384.22</v>
      </c>
      <c r="M11790">
        <v>384.22</v>
      </c>
      <c r="N11790">
        <f t="shared" si="184"/>
        <v>0</v>
      </c>
    </row>
    <row r="11791" spans="1:14" x14ac:dyDescent="0.2">
      <c r="A11791" t="s">
        <v>11991</v>
      </c>
      <c r="B11791" t="s">
        <v>36275</v>
      </c>
      <c r="I11791" t="s">
        <v>3</v>
      </c>
      <c r="J11791">
        <v>141.54</v>
      </c>
      <c r="M11791">
        <v>141.54</v>
      </c>
      <c r="N11791">
        <f t="shared" si="184"/>
        <v>0</v>
      </c>
    </row>
    <row r="11792" spans="1:14" x14ac:dyDescent="0.2">
      <c r="A11792" t="s">
        <v>11992</v>
      </c>
      <c r="B11792" t="s">
        <v>36275</v>
      </c>
      <c r="I11792" t="s">
        <v>3</v>
      </c>
      <c r="J11792">
        <v>141.27000000000001</v>
      </c>
      <c r="M11792">
        <v>141.27000000000001</v>
      </c>
      <c r="N11792">
        <f t="shared" si="184"/>
        <v>0</v>
      </c>
    </row>
    <row r="11793" spans="1:14" x14ac:dyDescent="0.2">
      <c r="A11793" t="s">
        <v>26632</v>
      </c>
      <c r="B11793" t="s">
        <v>36276</v>
      </c>
      <c r="I11793" t="s">
        <v>3</v>
      </c>
      <c r="J11793">
        <v>153.83000000000001</v>
      </c>
      <c r="M11793">
        <v>153.83000000000001</v>
      </c>
      <c r="N11793">
        <f t="shared" si="184"/>
        <v>0</v>
      </c>
    </row>
    <row r="11794" spans="1:14" x14ac:dyDescent="0.2">
      <c r="A11794" t="s">
        <v>26633</v>
      </c>
      <c r="B11794" t="s">
        <v>36276</v>
      </c>
      <c r="I11794" t="s">
        <v>3</v>
      </c>
      <c r="J11794">
        <v>153.25</v>
      </c>
      <c r="M11794">
        <v>153.25</v>
      </c>
      <c r="N11794">
        <f t="shared" si="184"/>
        <v>0</v>
      </c>
    </row>
    <row r="11795" spans="1:14" x14ac:dyDescent="0.2">
      <c r="A11795" t="s">
        <v>26634</v>
      </c>
      <c r="B11795" t="s">
        <v>36277</v>
      </c>
      <c r="I11795" t="s">
        <v>3</v>
      </c>
      <c r="J11795">
        <v>298.94</v>
      </c>
      <c r="M11795">
        <v>298.94</v>
      </c>
      <c r="N11795">
        <f t="shared" si="184"/>
        <v>0</v>
      </c>
    </row>
    <row r="11796" spans="1:14" x14ac:dyDescent="0.2">
      <c r="A11796" t="s">
        <v>26635</v>
      </c>
      <c r="B11796" t="s">
        <v>36277</v>
      </c>
      <c r="I11796" t="s">
        <v>3</v>
      </c>
      <c r="J11796">
        <v>298.67</v>
      </c>
      <c r="M11796">
        <v>298.67</v>
      </c>
      <c r="N11796">
        <f t="shared" si="184"/>
        <v>0</v>
      </c>
    </row>
    <row r="11797" spans="1:14" x14ac:dyDescent="0.2">
      <c r="A11797" t="s">
        <v>26636</v>
      </c>
      <c r="B11797" t="s">
        <v>36278</v>
      </c>
      <c r="I11797" t="s">
        <v>3</v>
      </c>
      <c r="J11797">
        <v>308.55</v>
      </c>
      <c r="M11797">
        <v>308.55</v>
      </c>
      <c r="N11797">
        <f t="shared" si="184"/>
        <v>0</v>
      </c>
    </row>
    <row r="11798" spans="1:14" x14ac:dyDescent="0.2">
      <c r="A11798" t="s">
        <v>26637</v>
      </c>
      <c r="B11798" t="s">
        <v>36278</v>
      </c>
      <c r="I11798" t="s">
        <v>3</v>
      </c>
      <c r="J11798">
        <v>307.98</v>
      </c>
      <c r="M11798">
        <v>307.98</v>
      </c>
      <c r="N11798">
        <f t="shared" si="184"/>
        <v>0</v>
      </c>
    </row>
    <row r="11799" spans="1:14" x14ac:dyDescent="0.2">
      <c r="A11799" t="s">
        <v>11993</v>
      </c>
      <c r="B11799" t="s">
        <v>36279</v>
      </c>
      <c r="I11799" t="s">
        <v>4</v>
      </c>
      <c r="J11799">
        <v>1004.6</v>
      </c>
      <c r="M11799">
        <v>1004.6</v>
      </c>
      <c r="N11799">
        <f t="shared" si="184"/>
        <v>0</v>
      </c>
    </row>
    <row r="11800" spans="1:14" x14ac:dyDescent="0.2">
      <c r="A11800" t="s">
        <v>11994</v>
      </c>
      <c r="B11800" t="s">
        <v>36279</v>
      </c>
      <c r="I11800" t="s">
        <v>4</v>
      </c>
      <c r="J11800">
        <v>936.75</v>
      </c>
      <c r="M11800">
        <v>936.75</v>
      </c>
      <c r="N11800">
        <f t="shared" si="184"/>
        <v>0</v>
      </c>
    </row>
    <row r="11801" spans="1:14" x14ac:dyDescent="0.2">
      <c r="A11801" t="s">
        <v>11995</v>
      </c>
      <c r="B11801" t="s">
        <v>36280</v>
      </c>
      <c r="I11801" t="s">
        <v>4</v>
      </c>
      <c r="J11801">
        <v>1194.1600000000001</v>
      </c>
      <c r="M11801">
        <v>1194.1600000000001</v>
      </c>
      <c r="N11801">
        <f t="shared" si="184"/>
        <v>0</v>
      </c>
    </row>
    <row r="11802" spans="1:14" x14ac:dyDescent="0.2">
      <c r="A11802" t="s">
        <v>11996</v>
      </c>
      <c r="B11802" t="s">
        <v>36280</v>
      </c>
      <c r="I11802" t="s">
        <v>4</v>
      </c>
      <c r="J11802">
        <v>1092.68</v>
      </c>
      <c r="M11802">
        <v>1092.68</v>
      </c>
      <c r="N11802">
        <f t="shared" si="184"/>
        <v>0</v>
      </c>
    </row>
    <row r="11803" spans="1:14" x14ac:dyDescent="0.2">
      <c r="A11803" t="s">
        <v>11997</v>
      </c>
      <c r="B11803" t="s">
        <v>36281</v>
      </c>
      <c r="I11803" t="s">
        <v>4</v>
      </c>
      <c r="J11803">
        <v>976.77</v>
      </c>
      <c r="M11803">
        <v>976.77</v>
      </c>
      <c r="N11803">
        <f t="shared" si="184"/>
        <v>0</v>
      </c>
    </row>
    <row r="11804" spans="1:14" x14ac:dyDescent="0.2">
      <c r="A11804" t="s">
        <v>11998</v>
      </c>
      <c r="B11804" t="s">
        <v>36281</v>
      </c>
      <c r="I11804" t="s">
        <v>4</v>
      </c>
      <c r="J11804">
        <v>939.07</v>
      </c>
      <c r="M11804">
        <v>939.07</v>
      </c>
      <c r="N11804">
        <f t="shared" si="184"/>
        <v>0</v>
      </c>
    </row>
    <row r="11805" spans="1:14" x14ac:dyDescent="0.2">
      <c r="A11805" t="s">
        <v>11999</v>
      </c>
      <c r="B11805" t="s">
        <v>36282</v>
      </c>
      <c r="I11805" t="s">
        <v>4</v>
      </c>
      <c r="J11805">
        <v>428.49</v>
      </c>
      <c r="M11805">
        <v>428.49</v>
      </c>
      <c r="N11805">
        <f t="shared" si="184"/>
        <v>0</v>
      </c>
    </row>
    <row r="11806" spans="1:14" x14ac:dyDescent="0.2">
      <c r="A11806" t="s">
        <v>12000</v>
      </c>
      <c r="B11806" t="s">
        <v>36282</v>
      </c>
      <c r="I11806" t="s">
        <v>4</v>
      </c>
      <c r="J11806">
        <v>405.67</v>
      </c>
      <c r="M11806">
        <v>405.67</v>
      </c>
      <c r="N11806">
        <f t="shared" si="184"/>
        <v>0</v>
      </c>
    </row>
    <row r="11807" spans="1:14" x14ac:dyDescent="0.2">
      <c r="A11807" t="s">
        <v>12001</v>
      </c>
      <c r="B11807" t="s">
        <v>36283</v>
      </c>
      <c r="I11807" t="s">
        <v>4</v>
      </c>
      <c r="J11807">
        <v>520.85</v>
      </c>
      <c r="M11807">
        <v>520.85</v>
      </c>
      <c r="N11807">
        <f t="shared" si="184"/>
        <v>0</v>
      </c>
    </row>
    <row r="11808" spans="1:14" x14ac:dyDescent="0.2">
      <c r="A11808" t="s">
        <v>12002</v>
      </c>
      <c r="B11808" t="s">
        <v>36283</v>
      </c>
      <c r="I11808" t="s">
        <v>4</v>
      </c>
      <c r="J11808">
        <v>495.22</v>
      </c>
      <c r="M11808">
        <v>495.22</v>
      </c>
      <c r="N11808">
        <f t="shared" si="184"/>
        <v>0</v>
      </c>
    </row>
    <row r="11809" spans="1:14" x14ac:dyDescent="0.2">
      <c r="A11809" t="s">
        <v>12003</v>
      </c>
      <c r="B11809" t="s">
        <v>36284</v>
      </c>
      <c r="I11809" t="s">
        <v>5</v>
      </c>
      <c r="J11809">
        <v>634.37</v>
      </c>
      <c r="M11809">
        <v>634.37</v>
      </c>
      <c r="N11809">
        <f t="shared" si="184"/>
        <v>0</v>
      </c>
    </row>
    <row r="11810" spans="1:14" x14ac:dyDescent="0.2">
      <c r="A11810" t="s">
        <v>12004</v>
      </c>
      <c r="B11810" t="s">
        <v>36284</v>
      </c>
      <c r="I11810" t="s">
        <v>5</v>
      </c>
      <c r="J11810">
        <v>622.36</v>
      </c>
      <c r="M11810">
        <v>622.36</v>
      </c>
      <c r="N11810">
        <f t="shared" si="184"/>
        <v>0</v>
      </c>
    </row>
    <row r="11811" spans="1:14" x14ac:dyDescent="0.2">
      <c r="A11811" t="s">
        <v>12005</v>
      </c>
      <c r="B11811" t="s">
        <v>36285</v>
      </c>
      <c r="I11811" t="s">
        <v>4</v>
      </c>
      <c r="J11811">
        <v>461.53</v>
      </c>
      <c r="M11811">
        <v>461.53</v>
      </c>
      <c r="N11811">
        <f t="shared" si="184"/>
        <v>0</v>
      </c>
    </row>
    <row r="11812" spans="1:14" x14ac:dyDescent="0.2">
      <c r="A11812" t="s">
        <v>12006</v>
      </c>
      <c r="B11812" t="s">
        <v>36285</v>
      </c>
      <c r="I11812" t="s">
        <v>4</v>
      </c>
      <c r="J11812">
        <v>454.4</v>
      </c>
      <c r="M11812">
        <v>454.4</v>
      </c>
      <c r="N11812">
        <f t="shared" si="184"/>
        <v>0</v>
      </c>
    </row>
    <row r="11813" spans="1:14" x14ac:dyDescent="0.2">
      <c r="A11813" t="s">
        <v>12007</v>
      </c>
      <c r="B11813" t="s">
        <v>36286</v>
      </c>
      <c r="I11813" t="s">
        <v>4</v>
      </c>
      <c r="J11813">
        <v>453.32</v>
      </c>
      <c r="M11813">
        <v>453.32</v>
      </c>
      <c r="N11813">
        <f t="shared" si="184"/>
        <v>0</v>
      </c>
    </row>
    <row r="11814" spans="1:14" x14ac:dyDescent="0.2">
      <c r="A11814" t="s">
        <v>12008</v>
      </c>
      <c r="B11814" t="s">
        <v>36286</v>
      </c>
      <c r="I11814" t="s">
        <v>4</v>
      </c>
      <c r="J11814">
        <v>447.32</v>
      </c>
      <c r="M11814">
        <v>447.32</v>
      </c>
      <c r="N11814">
        <f t="shared" si="184"/>
        <v>0</v>
      </c>
    </row>
    <row r="11815" spans="1:14" x14ac:dyDescent="0.2">
      <c r="A11815" t="s">
        <v>12009</v>
      </c>
      <c r="B11815" t="s">
        <v>36287</v>
      </c>
      <c r="I11815" t="s">
        <v>5</v>
      </c>
      <c r="J11815">
        <v>1794.89</v>
      </c>
      <c r="M11815">
        <v>1794.89</v>
      </c>
      <c r="N11815">
        <f t="shared" si="184"/>
        <v>0</v>
      </c>
    </row>
    <row r="11816" spans="1:14" x14ac:dyDescent="0.2">
      <c r="A11816" t="s">
        <v>12010</v>
      </c>
      <c r="B11816" t="s">
        <v>36287</v>
      </c>
      <c r="I11816" t="s">
        <v>5</v>
      </c>
      <c r="J11816">
        <v>1785.88</v>
      </c>
      <c r="M11816">
        <v>1785.88</v>
      </c>
      <c r="N11816">
        <f t="shared" si="184"/>
        <v>0</v>
      </c>
    </row>
    <row r="11817" spans="1:14" x14ac:dyDescent="0.2">
      <c r="A11817" t="s">
        <v>12011</v>
      </c>
      <c r="B11817" t="s">
        <v>36288</v>
      </c>
      <c r="I11817" t="s">
        <v>5</v>
      </c>
      <c r="J11817">
        <v>1474.24</v>
      </c>
      <c r="M11817">
        <v>1474.24</v>
      </c>
      <c r="N11817">
        <f t="shared" si="184"/>
        <v>0</v>
      </c>
    </row>
    <row r="11818" spans="1:14" x14ac:dyDescent="0.2">
      <c r="A11818" t="s">
        <v>12012</v>
      </c>
      <c r="B11818" t="s">
        <v>36288</v>
      </c>
      <c r="I11818" t="s">
        <v>5</v>
      </c>
      <c r="J11818">
        <v>1419.68</v>
      </c>
      <c r="M11818">
        <v>1419.68</v>
      </c>
      <c r="N11818">
        <f t="shared" si="184"/>
        <v>0</v>
      </c>
    </row>
    <row r="11819" spans="1:14" x14ac:dyDescent="0.2">
      <c r="A11819" t="s">
        <v>12013</v>
      </c>
      <c r="B11819" t="s">
        <v>36289</v>
      </c>
      <c r="I11819" t="s">
        <v>4</v>
      </c>
      <c r="J11819">
        <v>162.05000000000001</v>
      </c>
      <c r="M11819">
        <v>162.05000000000001</v>
      </c>
      <c r="N11819">
        <f t="shared" si="184"/>
        <v>0</v>
      </c>
    </row>
    <row r="11820" spans="1:14" x14ac:dyDescent="0.2">
      <c r="A11820" t="s">
        <v>12014</v>
      </c>
      <c r="B11820" t="s">
        <v>36289</v>
      </c>
      <c r="I11820" t="s">
        <v>4</v>
      </c>
      <c r="J11820">
        <v>150.04</v>
      </c>
      <c r="M11820">
        <v>150.04</v>
      </c>
      <c r="N11820">
        <f t="shared" si="184"/>
        <v>0</v>
      </c>
    </row>
    <row r="11821" spans="1:14" x14ac:dyDescent="0.2">
      <c r="A11821" t="s">
        <v>12015</v>
      </c>
      <c r="B11821" t="s">
        <v>36290</v>
      </c>
      <c r="I11821" t="s">
        <v>4</v>
      </c>
      <c r="J11821">
        <v>743.96</v>
      </c>
      <c r="M11821">
        <v>743.96</v>
      </c>
      <c r="N11821">
        <f t="shared" si="184"/>
        <v>0</v>
      </c>
    </row>
    <row r="11822" spans="1:14" x14ac:dyDescent="0.2">
      <c r="A11822" t="s">
        <v>12016</v>
      </c>
      <c r="B11822" t="s">
        <v>36290</v>
      </c>
      <c r="I11822" t="s">
        <v>4</v>
      </c>
      <c r="J11822">
        <v>731.95</v>
      </c>
      <c r="M11822">
        <v>731.95</v>
      </c>
      <c r="N11822">
        <f t="shared" si="184"/>
        <v>0</v>
      </c>
    </row>
    <row r="11823" spans="1:14" x14ac:dyDescent="0.2">
      <c r="A11823" t="s">
        <v>12017</v>
      </c>
      <c r="B11823" t="s">
        <v>36291</v>
      </c>
      <c r="I11823" t="s">
        <v>3</v>
      </c>
      <c r="J11823">
        <v>645.35</v>
      </c>
      <c r="M11823">
        <v>645.35</v>
      </c>
      <c r="N11823">
        <f t="shared" si="184"/>
        <v>0</v>
      </c>
    </row>
    <row r="11824" spans="1:14" x14ac:dyDescent="0.2">
      <c r="A11824" t="s">
        <v>12018</v>
      </c>
      <c r="B11824" t="s">
        <v>36291</v>
      </c>
      <c r="I11824" t="s">
        <v>3</v>
      </c>
      <c r="J11824">
        <v>588.29999999999995</v>
      </c>
      <c r="M11824">
        <v>588.29999999999995</v>
      </c>
      <c r="N11824">
        <f t="shared" si="184"/>
        <v>0</v>
      </c>
    </row>
    <row r="11825" spans="1:14" x14ac:dyDescent="0.2">
      <c r="A11825" t="s">
        <v>12019</v>
      </c>
      <c r="B11825" t="s">
        <v>36292</v>
      </c>
      <c r="I11825" t="s">
        <v>3</v>
      </c>
      <c r="J11825">
        <v>714.98</v>
      </c>
      <c r="M11825">
        <v>714.98</v>
      </c>
      <c r="N11825">
        <f t="shared" si="184"/>
        <v>0</v>
      </c>
    </row>
    <row r="11826" spans="1:14" x14ac:dyDescent="0.2">
      <c r="A11826" t="s">
        <v>12020</v>
      </c>
      <c r="B11826" t="s">
        <v>36292</v>
      </c>
      <c r="I11826" t="s">
        <v>3</v>
      </c>
      <c r="J11826">
        <v>642.91999999999996</v>
      </c>
      <c r="M11826">
        <v>642.91999999999996</v>
      </c>
      <c r="N11826">
        <f t="shared" si="184"/>
        <v>0</v>
      </c>
    </row>
    <row r="11827" spans="1:14" x14ac:dyDescent="0.2">
      <c r="A11827" t="s">
        <v>12021</v>
      </c>
      <c r="B11827" t="s">
        <v>41175</v>
      </c>
      <c r="I11827" t="s">
        <v>3</v>
      </c>
      <c r="J11827">
        <v>694.56</v>
      </c>
      <c r="M11827">
        <v>694.56</v>
      </c>
      <c r="N11827">
        <f t="shared" si="184"/>
        <v>0</v>
      </c>
    </row>
    <row r="11828" spans="1:14" x14ac:dyDescent="0.2">
      <c r="A11828" t="s">
        <v>12022</v>
      </c>
      <c r="B11828" t="s">
        <v>41175</v>
      </c>
      <c r="I11828" t="s">
        <v>3</v>
      </c>
      <c r="J11828">
        <v>622.51</v>
      </c>
      <c r="M11828">
        <v>622.51</v>
      </c>
      <c r="N11828">
        <f t="shared" si="184"/>
        <v>0</v>
      </c>
    </row>
    <row r="11829" spans="1:14" x14ac:dyDescent="0.2">
      <c r="A11829" t="s">
        <v>12023</v>
      </c>
      <c r="B11829" t="s">
        <v>36293</v>
      </c>
      <c r="I11829" t="s">
        <v>4</v>
      </c>
      <c r="J11829">
        <v>117.44</v>
      </c>
      <c r="M11829">
        <v>117.44</v>
      </c>
      <c r="N11829">
        <f t="shared" si="184"/>
        <v>0</v>
      </c>
    </row>
    <row r="11830" spans="1:14" x14ac:dyDescent="0.2">
      <c r="A11830" t="s">
        <v>12024</v>
      </c>
      <c r="B11830" t="s">
        <v>36293</v>
      </c>
      <c r="I11830" t="s">
        <v>4</v>
      </c>
      <c r="J11830">
        <v>113.48</v>
      </c>
      <c r="M11830">
        <v>113.48</v>
      </c>
      <c r="N11830">
        <f t="shared" si="184"/>
        <v>0</v>
      </c>
    </row>
    <row r="11831" spans="1:14" x14ac:dyDescent="0.2">
      <c r="A11831" t="s">
        <v>12025</v>
      </c>
      <c r="B11831" t="s">
        <v>36294</v>
      </c>
      <c r="I11831" t="s">
        <v>4</v>
      </c>
      <c r="J11831">
        <v>52.58</v>
      </c>
      <c r="M11831">
        <v>52.58</v>
      </c>
      <c r="N11831">
        <f t="shared" si="184"/>
        <v>0</v>
      </c>
    </row>
    <row r="11832" spans="1:14" x14ac:dyDescent="0.2">
      <c r="A11832" t="s">
        <v>12026</v>
      </c>
      <c r="B11832" t="s">
        <v>36294</v>
      </c>
      <c r="I11832" t="s">
        <v>4</v>
      </c>
      <c r="J11832">
        <v>49.58</v>
      </c>
      <c r="M11832">
        <v>49.58</v>
      </c>
      <c r="N11832">
        <f t="shared" si="184"/>
        <v>0</v>
      </c>
    </row>
    <row r="11833" spans="1:14" x14ac:dyDescent="0.2">
      <c r="A11833" t="s">
        <v>12027</v>
      </c>
      <c r="B11833" t="s">
        <v>36295</v>
      </c>
      <c r="I11833" t="s">
        <v>4</v>
      </c>
      <c r="J11833">
        <v>35.090000000000003</v>
      </c>
      <c r="M11833">
        <v>35.090000000000003</v>
      </c>
      <c r="N11833">
        <f t="shared" si="184"/>
        <v>0</v>
      </c>
    </row>
    <row r="11834" spans="1:14" x14ac:dyDescent="0.2">
      <c r="A11834" t="s">
        <v>12028</v>
      </c>
      <c r="B11834" t="s">
        <v>36295</v>
      </c>
      <c r="I11834" t="s">
        <v>4</v>
      </c>
      <c r="J11834">
        <v>33.11</v>
      </c>
      <c r="M11834">
        <v>33.11</v>
      </c>
      <c r="N11834">
        <f t="shared" si="184"/>
        <v>0</v>
      </c>
    </row>
    <row r="11835" spans="1:14" x14ac:dyDescent="0.2">
      <c r="A11835" t="s">
        <v>12029</v>
      </c>
      <c r="B11835" t="s">
        <v>36296</v>
      </c>
      <c r="I11835" t="s">
        <v>4</v>
      </c>
      <c r="J11835">
        <v>27.91</v>
      </c>
      <c r="M11835">
        <v>27.91</v>
      </c>
      <c r="N11835">
        <f t="shared" si="184"/>
        <v>0</v>
      </c>
    </row>
    <row r="11836" spans="1:14" x14ac:dyDescent="0.2">
      <c r="A11836" t="s">
        <v>12030</v>
      </c>
      <c r="B11836" t="s">
        <v>36296</v>
      </c>
      <c r="I11836" t="s">
        <v>4</v>
      </c>
      <c r="J11836">
        <v>26.23</v>
      </c>
      <c r="M11836">
        <v>26.23</v>
      </c>
      <c r="N11836">
        <f t="shared" si="184"/>
        <v>0</v>
      </c>
    </row>
    <row r="11837" spans="1:14" x14ac:dyDescent="0.2">
      <c r="A11837" t="s">
        <v>12031</v>
      </c>
      <c r="B11837" t="s">
        <v>36297</v>
      </c>
      <c r="I11837" t="s">
        <v>4</v>
      </c>
      <c r="J11837">
        <v>80.31</v>
      </c>
      <c r="M11837">
        <v>80.31</v>
      </c>
      <c r="N11837">
        <f t="shared" si="184"/>
        <v>0</v>
      </c>
    </row>
    <row r="11838" spans="1:14" x14ac:dyDescent="0.2">
      <c r="A11838" t="s">
        <v>12032</v>
      </c>
      <c r="B11838" t="s">
        <v>36297</v>
      </c>
      <c r="I11838" t="s">
        <v>4</v>
      </c>
      <c r="J11838">
        <v>77.19</v>
      </c>
      <c r="M11838">
        <v>77.19</v>
      </c>
      <c r="N11838">
        <f t="shared" si="184"/>
        <v>0</v>
      </c>
    </row>
    <row r="11839" spans="1:14" x14ac:dyDescent="0.2">
      <c r="A11839" t="s">
        <v>26638</v>
      </c>
      <c r="B11839" t="s">
        <v>36298</v>
      </c>
      <c r="I11839" t="s">
        <v>4</v>
      </c>
      <c r="J11839">
        <v>33.31</v>
      </c>
      <c r="M11839">
        <v>33.31</v>
      </c>
      <c r="N11839">
        <f t="shared" si="184"/>
        <v>0</v>
      </c>
    </row>
    <row r="11840" spans="1:14" x14ac:dyDescent="0.2">
      <c r="A11840" t="s">
        <v>26639</v>
      </c>
      <c r="B11840" t="s">
        <v>36298</v>
      </c>
      <c r="I11840" t="s">
        <v>4</v>
      </c>
      <c r="J11840">
        <v>30.19</v>
      </c>
      <c r="M11840">
        <v>30.19</v>
      </c>
      <c r="N11840">
        <f t="shared" si="184"/>
        <v>0</v>
      </c>
    </row>
    <row r="11841" spans="1:14" x14ac:dyDescent="0.2">
      <c r="A11841" t="s">
        <v>12033</v>
      </c>
      <c r="B11841" t="s">
        <v>36299</v>
      </c>
      <c r="I11841" t="s">
        <v>4</v>
      </c>
      <c r="J11841">
        <v>528.65</v>
      </c>
      <c r="M11841">
        <v>528.65</v>
      </c>
      <c r="N11841">
        <f t="shared" si="184"/>
        <v>0</v>
      </c>
    </row>
    <row r="11842" spans="1:14" x14ac:dyDescent="0.2">
      <c r="A11842" t="s">
        <v>12034</v>
      </c>
      <c r="B11842" t="s">
        <v>36299</v>
      </c>
      <c r="I11842" t="s">
        <v>4</v>
      </c>
      <c r="J11842">
        <v>474.6</v>
      </c>
      <c r="M11842">
        <v>474.6</v>
      </c>
      <c r="N11842">
        <f t="shared" si="184"/>
        <v>0</v>
      </c>
    </row>
    <row r="11843" spans="1:14" x14ac:dyDescent="0.2">
      <c r="A11843" t="s">
        <v>12035</v>
      </c>
      <c r="B11843" t="s">
        <v>36300</v>
      </c>
      <c r="I11843" t="s">
        <v>5</v>
      </c>
      <c r="J11843">
        <v>734.9</v>
      </c>
      <c r="M11843">
        <v>734.9</v>
      </c>
      <c r="N11843">
        <f t="shared" si="184"/>
        <v>0</v>
      </c>
    </row>
    <row r="11844" spans="1:14" x14ac:dyDescent="0.2">
      <c r="A11844" t="s">
        <v>12036</v>
      </c>
      <c r="B11844" t="s">
        <v>36300</v>
      </c>
      <c r="I11844" t="s">
        <v>5</v>
      </c>
      <c r="J11844">
        <v>680.85</v>
      </c>
      <c r="M11844">
        <v>680.85</v>
      </c>
      <c r="N11844">
        <f t="shared" ref="N11844:N11907" si="185">J11844-M11844</f>
        <v>0</v>
      </c>
    </row>
    <row r="11845" spans="1:14" x14ac:dyDescent="0.2">
      <c r="A11845" t="s">
        <v>12037</v>
      </c>
      <c r="B11845" t="s">
        <v>36301</v>
      </c>
      <c r="I11845" t="s">
        <v>5</v>
      </c>
      <c r="J11845">
        <v>481.34</v>
      </c>
      <c r="M11845">
        <v>481.34</v>
      </c>
      <c r="N11845">
        <f t="shared" si="185"/>
        <v>0</v>
      </c>
    </row>
    <row r="11846" spans="1:14" x14ac:dyDescent="0.2">
      <c r="A11846" t="s">
        <v>12038</v>
      </c>
      <c r="B11846" t="s">
        <v>36301</v>
      </c>
      <c r="I11846" t="s">
        <v>5</v>
      </c>
      <c r="J11846">
        <v>430.29</v>
      </c>
      <c r="M11846">
        <v>430.29</v>
      </c>
      <c r="N11846">
        <f t="shared" si="185"/>
        <v>0</v>
      </c>
    </row>
    <row r="11847" spans="1:14" x14ac:dyDescent="0.2">
      <c r="A11847" t="s">
        <v>29912</v>
      </c>
      <c r="B11847" t="s">
        <v>36302</v>
      </c>
      <c r="I11847" t="s">
        <v>5</v>
      </c>
      <c r="J11847">
        <v>66.989999999999995</v>
      </c>
      <c r="M11847">
        <v>66.989999999999995</v>
      </c>
      <c r="N11847">
        <f t="shared" si="185"/>
        <v>0</v>
      </c>
    </row>
    <row r="11848" spans="1:14" x14ac:dyDescent="0.2">
      <c r="A11848" t="s">
        <v>29913</v>
      </c>
      <c r="B11848" t="s">
        <v>36302</v>
      </c>
      <c r="I11848" t="s">
        <v>5</v>
      </c>
      <c r="J11848">
        <v>65.05</v>
      </c>
      <c r="M11848">
        <v>65.05</v>
      </c>
      <c r="N11848">
        <f t="shared" si="185"/>
        <v>0</v>
      </c>
    </row>
    <row r="11849" spans="1:14" x14ac:dyDescent="0.2">
      <c r="A11849" t="s">
        <v>12039</v>
      </c>
      <c r="B11849" t="s">
        <v>36303</v>
      </c>
      <c r="I11849" t="s">
        <v>4</v>
      </c>
      <c r="J11849">
        <v>89.95</v>
      </c>
      <c r="M11849">
        <v>89.95</v>
      </c>
      <c r="N11849">
        <f t="shared" si="185"/>
        <v>0</v>
      </c>
    </row>
    <row r="11850" spans="1:14" x14ac:dyDescent="0.2">
      <c r="A11850" t="s">
        <v>12040</v>
      </c>
      <c r="B11850" t="s">
        <v>36303</v>
      </c>
      <c r="I11850" t="s">
        <v>4</v>
      </c>
      <c r="J11850">
        <v>86.95</v>
      </c>
      <c r="M11850">
        <v>86.95</v>
      </c>
      <c r="N11850">
        <f t="shared" si="185"/>
        <v>0</v>
      </c>
    </row>
    <row r="11851" spans="1:14" x14ac:dyDescent="0.2">
      <c r="A11851" t="s">
        <v>12041</v>
      </c>
      <c r="B11851" t="s">
        <v>36304</v>
      </c>
      <c r="I11851" t="s">
        <v>4</v>
      </c>
      <c r="J11851">
        <v>78.709999999999994</v>
      </c>
      <c r="M11851">
        <v>78.709999999999994</v>
      </c>
      <c r="N11851">
        <f t="shared" si="185"/>
        <v>0</v>
      </c>
    </row>
    <row r="11852" spans="1:14" x14ac:dyDescent="0.2">
      <c r="A11852" t="s">
        <v>12042</v>
      </c>
      <c r="B11852" t="s">
        <v>36304</v>
      </c>
      <c r="I11852" t="s">
        <v>4</v>
      </c>
      <c r="J11852">
        <v>75.7</v>
      </c>
      <c r="M11852">
        <v>75.7</v>
      </c>
      <c r="N11852">
        <f t="shared" si="185"/>
        <v>0</v>
      </c>
    </row>
    <row r="11853" spans="1:14" x14ac:dyDescent="0.2">
      <c r="A11853" t="s">
        <v>12043</v>
      </c>
      <c r="B11853" t="s">
        <v>36305</v>
      </c>
      <c r="I11853" t="s">
        <v>4</v>
      </c>
      <c r="J11853">
        <v>67.459999999999994</v>
      </c>
      <c r="M11853">
        <v>67.459999999999994</v>
      </c>
      <c r="N11853">
        <f t="shared" si="185"/>
        <v>0</v>
      </c>
    </row>
    <row r="11854" spans="1:14" x14ac:dyDescent="0.2">
      <c r="A11854" t="s">
        <v>12044</v>
      </c>
      <c r="B11854" t="s">
        <v>36305</v>
      </c>
      <c r="I11854" t="s">
        <v>4</v>
      </c>
      <c r="J11854">
        <v>64.45</v>
      </c>
      <c r="M11854">
        <v>64.45</v>
      </c>
      <c r="N11854">
        <f t="shared" si="185"/>
        <v>0</v>
      </c>
    </row>
    <row r="11855" spans="1:14" x14ac:dyDescent="0.2">
      <c r="A11855" t="s">
        <v>12045</v>
      </c>
      <c r="B11855" t="s">
        <v>36306</v>
      </c>
      <c r="I11855" t="s">
        <v>5</v>
      </c>
      <c r="J11855">
        <v>260.32</v>
      </c>
      <c r="M11855">
        <v>260.32</v>
      </c>
      <c r="N11855">
        <f t="shared" si="185"/>
        <v>0</v>
      </c>
    </row>
    <row r="11856" spans="1:14" x14ac:dyDescent="0.2">
      <c r="A11856" t="s">
        <v>12046</v>
      </c>
      <c r="B11856" t="s">
        <v>36306</v>
      </c>
      <c r="I11856" t="s">
        <v>5</v>
      </c>
      <c r="J11856">
        <v>253.08</v>
      </c>
      <c r="M11856">
        <v>253.08</v>
      </c>
      <c r="N11856">
        <f t="shared" si="185"/>
        <v>0</v>
      </c>
    </row>
    <row r="11857" spans="1:14" x14ac:dyDescent="0.2">
      <c r="A11857" t="s">
        <v>12047</v>
      </c>
      <c r="B11857" t="s">
        <v>36307</v>
      </c>
      <c r="I11857" t="s">
        <v>4</v>
      </c>
      <c r="J11857">
        <v>39.25</v>
      </c>
      <c r="M11857">
        <v>39.25</v>
      </c>
      <c r="N11857">
        <f t="shared" si="185"/>
        <v>0</v>
      </c>
    </row>
    <row r="11858" spans="1:14" x14ac:dyDescent="0.2">
      <c r="A11858" t="s">
        <v>12048</v>
      </c>
      <c r="B11858" t="s">
        <v>36307</v>
      </c>
      <c r="I11858" t="s">
        <v>4</v>
      </c>
      <c r="J11858">
        <v>36.24</v>
      </c>
      <c r="M11858">
        <v>36.24</v>
      </c>
      <c r="N11858">
        <f t="shared" si="185"/>
        <v>0</v>
      </c>
    </row>
    <row r="11859" spans="1:14" x14ac:dyDescent="0.2">
      <c r="A11859" t="s">
        <v>12049</v>
      </c>
      <c r="B11859" t="s">
        <v>36308</v>
      </c>
      <c r="I11859" t="s">
        <v>5</v>
      </c>
      <c r="J11859">
        <v>691.95</v>
      </c>
      <c r="M11859">
        <v>691.95</v>
      </c>
      <c r="N11859">
        <f t="shared" si="185"/>
        <v>0</v>
      </c>
    </row>
    <row r="11860" spans="1:14" x14ac:dyDescent="0.2">
      <c r="A11860" t="s">
        <v>12050</v>
      </c>
      <c r="B11860" t="s">
        <v>36308</v>
      </c>
      <c r="I11860" t="s">
        <v>5</v>
      </c>
      <c r="J11860">
        <v>679.94</v>
      </c>
      <c r="M11860">
        <v>679.94</v>
      </c>
      <c r="N11860">
        <f t="shared" si="185"/>
        <v>0</v>
      </c>
    </row>
    <row r="11861" spans="1:14" x14ac:dyDescent="0.2">
      <c r="A11861" t="s">
        <v>12051</v>
      </c>
      <c r="B11861" t="s">
        <v>36309</v>
      </c>
      <c r="I11861" t="s">
        <v>5</v>
      </c>
      <c r="J11861">
        <v>1631.66</v>
      </c>
      <c r="M11861">
        <v>1631.66</v>
      </c>
      <c r="N11861">
        <f t="shared" si="185"/>
        <v>0</v>
      </c>
    </row>
    <row r="11862" spans="1:14" x14ac:dyDescent="0.2">
      <c r="A11862" t="s">
        <v>12052</v>
      </c>
      <c r="B11862" t="s">
        <v>36309</v>
      </c>
      <c r="I11862" t="s">
        <v>5</v>
      </c>
      <c r="J11862">
        <v>1622.65</v>
      </c>
      <c r="M11862">
        <v>1622.65</v>
      </c>
      <c r="N11862">
        <f t="shared" si="185"/>
        <v>0</v>
      </c>
    </row>
    <row r="11863" spans="1:14" x14ac:dyDescent="0.2">
      <c r="A11863" t="s">
        <v>12053</v>
      </c>
      <c r="B11863" t="s">
        <v>36310</v>
      </c>
      <c r="I11863" t="s">
        <v>5</v>
      </c>
      <c r="J11863">
        <v>719.08</v>
      </c>
      <c r="M11863">
        <v>719.08</v>
      </c>
      <c r="N11863">
        <f t="shared" si="185"/>
        <v>0</v>
      </c>
    </row>
    <row r="11864" spans="1:14" x14ac:dyDescent="0.2">
      <c r="A11864" t="s">
        <v>12054</v>
      </c>
      <c r="B11864" t="s">
        <v>36310</v>
      </c>
      <c r="I11864" t="s">
        <v>5</v>
      </c>
      <c r="J11864">
        <v>701.07</v>
      </c>
      <c r="M11864">
        <v>701.07</v>
      </c>
      <c r="N11864">
        <f t="shared" si="185"/>
        <v>0</v>
      </c>
    </row>
    <row r="11865" spans="1:14" x14ac:dyDescent="0.2">
      <c r="A11865" t="s">
        <v>12055</v>
      </c>
      <c r="B11865" t="s">
        <v>36311</v>
      </c>
      <c r="I11865" t="s">
        <v>5</v>
      </c>
      <c r="J11865">
        <v>437.28</v>
      </c>
      <c r="M11865">
        <v>437.28</v>
      </c>
      <c r="N11865">
        <f t="shared" si="185"/>
        <v>0</v>
      </c>
    </row>
    <row r="11866" spans="1:14" x14ac:dyDescent="0.2">
      <c r="A11866" t="s">
        <v>12056</v>
      </c>
      <c r="B11866" t="s">
        <v>36311</v>
      </c>
      <c r="I11866" t="s">
        <v>5</v>
      </c>
      <c r="J11866">
        <v>413.26</v>
      </c>
      <c r="M11866">
        <v>413.26</v>
      </c>
      <c r="N11866">
        <f t="shared" si="185"/>
        <v>0</v>
      </c>
    </row>
    <row r="11867" spans="1:14" x14ac:dyDescent="0.2">
      <c r="A11867" t="s">
        <v>12057</v>
      </c>
      <c r="B11867" t="s">
        <v>36312</v>
      </c>
      <c r="I11867" t="s">
        <v>5</v>
      </c>
      <c r="J11867">
        <v>68.3</v>
      </c>
      <c r="M11867">
        <v>68.3</v>
      </c>
      <c r="N11867">
        <f t="shared" si="185"/>
        <v>0</v>
      </c>
    </row>
    <row r="11868" spans="1:14" x14ac:dyDescent="0.2">
      <c r="A11868" t="s">
        <v>12058</v>
      </c>
      <c r="B11868" t="s">
        <v>36312</v>
      </c>
      <c r="I11868" t="s">
        <v>5</v>
      </c>
      <c r="J11868">
        <v>67.58</v>
      </c>
      <c r="M11868">
        <v>67.58</v>
      </c>
      <c r="N11868">
        <f t="shared" si="185"/>
        <v>0</v>
      </c>
    </row>
    <row r="11869" spans="1:14" x14ac:dyDescent="0.2">
      <c r="A11869" t="s">
        <v>12059</v>
      </c>
      <c r="B11869" t="s">
        <v>36313</v>
      </c>
      <c r="I11869" t="s">
        <v>5</v>
      </c>
      <c r="J11869">
        <v>11.1</v>
      </c>
      <c r="M11869">
        <v>11.1</v>
      </c>
      <c r="N11869">
        <f t="shared" si="185"/>
        <v>0</v>
      </c>
    </row>
    <row r="11870" spans="1:14" x14ac:dyDescent="0.2">
      <c r="A11870" t="s">
        <v>12060</v>
      </c>
      <c r="B11870" t="s">
        <v>36313</v>
      </c>
      <c r="I11870" t="s">
        <v>5</v>
      </c>
      <c r="J11870">
        <v>10.47</v>
      </c>
      <c r="M11870">
        <v>10.47</v>
      </c>
      <c r="N11870">
        <f t="shared" si="185"/>
        <v>0</v>
      </c>
    </row>
    <row r="11871" spans="1:14" x14ac:dyDescent="0.2">
      <c r="A11871" t="s">
        <v>12061</v>
      </c>
      <c r="B11871" t="s">
        <v>36314</v>
      </c>
      <c r="I11871" t="s">
        <v>5</v>
      </c>
      <c r="J11871">
        <v>774.15</v>
      </c>
      <c r="M11871">
        <v>774.15</v>
      </c>
      <c r="N11871">
        <f t="shared" si="185"/>
        <v>0</v>
      </c>
    </row>
    <row r="11872" spans="1:14" x14ac:dyDescent="0.2">
      <c r="A11872" t="s">
        <v>12062</v>
      </c>
      <c r="B11872" t="s">
        <v>36314</v>
      </c>
      <c r="I11872" t="s">
        <v>5</v>
      </c>
      <c r="J11872">
        <v>721.61</v>
      </c>
      <c r="M11872">
        <v>721.61</v>
      </c>
      <c r="N11872">
        <f t="shared" si="185"/>
        <v>0</v>
      </c>
    </row>
    <row r="11873" spans="1:14" x14ac:dyDescent="0.2">
      <c r="A11873" t="s">
        <v>12063</v>
      </c>
      <c r="B11873" t="s">
        <v>36315</v>
      </c>
      <c r="I11873" t="s">
        <v>5</v>
      </c>
      <c r="J11873">
        <v>879</v>
      </c>
      <c r="M11873">
        <v>879</v>
      </c>
      <c r="N11873">
        <f t="shared" si="185"/>
        <v>0</v>
      </c>
    </row>
    <row r="11874" spans="1:14" x14ac:dyDescent="0.2">
      <c r="A11874" t="s">
        <v>12064</v>
      </c>
      <c r="B11874" t="s">
        <v>36315</v>
      </c>
      <c r="I11874" t="s">
        <v>5</v>
      </c>
      <c r="J11874">
        <v>823.75</v>
      </c>
      <c r="M11874">
        <v>823.75</v>
      </c>
      <c r="N11874">
        <f t="shared" si="185"/>
        <v>0</v>
      </c>
    </row>
    <row r="11875" spans="1:14" x14ac:dyDescent="0.2">
      <c r="A11875" t="s">
        <v>12065</v>
      </c>
      <c r="B11875" t="s">
        <v>36316</v>
      </c>
      <c r="I11875" t="s">
        <v>5</v>
      </c>
      <c r="J11875">
        <v>1413.27</v>
      </c>
      <c r="M11875">
        <v>1413.27</v>
      </c>
      <c r="N11875">
        <f t="shared" si="185"/>
        <v>0</v>
      </c>
    </row>
    <row r="11876" spans="1:14" x14ac:dyDescent="0.2">
      <c r="A11876" t="s">
        <v>12066</v>
      </c>
      <c r="B11876" t="s">
        <v>36316</v>
      </c>
      <c r="I11876" t="s">
        <v>5</v>
      </c>
      <c r="J11876">
        <v>1401.26</v>
      </c>
      <c r="M11876">
        <v>1401.26</v>
      </c>
      <c r="N11876">
        <f t="shared" si="185"/>
        <v>0</v>
      </c>
    </row>
    <row r="11877" spans="1:14" x14ac:dyDescent="0.2">
      <c r="A11877" t="s">
        <v>12067</v>
      </c>
      <c r="B11877" t="s">
        <v>36317</v>
      </c>
      <c r="I11877" t="s">
        <v>5</v>
      </c>
      <c r="J11877">
        <v>453.84</v>
      </c>
      <c r="M11877">
        <v>453.84</v>
      </c>
      <c r="N11877">
        <f t="shared" si="185"/>
        <v>0</v>
      </c>
    </row>
    <row r="11878" spans="1:14" x14ac:dyDescent="0.2">
      <c r="A11878" t="s">
        <v>12068</v>
      </c>
      <c r="B11878" t="s">
        <v>36317</v>
      </c>
      <c r="I11878" t="s">
        <v>5</v>
      </c>
      <c r="J11878">
        <v>444.84</v>
      </c>
      <c r="M11878">
        <v>444.84</v>
      </c>
      <c r="N11878">
        <f t="shared" si="185"/>
        <v>0</v>
      </c>
    </row>
    <row r="11879" spans="1:14" x14ac:dyDescent="0.2">
      <c r="A11879" t="s">
        <v>12069</v>
      </c>
      <c r="B11879" t="s">
        <v>36318</v>
      </c>
      <c r="I11879" t="s">
        <v>5</v>
      </c>
      <c r="J11879">
        <v>426.1</v>
      </c>
      <c r="M11879">
        <v>426.1</v>
      </c>
      <c r="N11879">
        <f t="shared" si="185"/>
        <v>0</v>
      </c>
    </row>
    <row r="11880" spans="1:14" x14ac:dyDescent="0.2">
      <c r="A11880" t="s">
        <v>12070</v>
      </c>
      <c r="B11880" t="s">
        <v>36318</v>
      </c>
      <c r="I11880" t="s">
        <v>5</v>
      </c>
      <c r="J11880">
        <v>417.1</v>
      </c>
      <c r="M11880">
        <v>417.1</v>
      </c>
      <c r="N11880">
        <f t="shared" si="185"/>
        <v>0</v>
      </c>
    </row>
    <row r="11881" spans="1:14" x14ac:dyDescent="0.2">
      <c r="A11881" t="s">
        <v>12071</v>
      </c>
      <c r="B11881" t="s">
        <v>36319</v>
      </c>
      <c r="I11881" t="s">
        <v>5</v>
      </c>
      <c r="J11881">
        <v>486.5</v>
      </c>
      <c r="M11881">
        <v>486.5</v>
      </c>
      <c r="N11881">
        <f t="shared" si="185"/>
        <v>0</v>
      </c>
    </row>
    <row r="11882" spans="1:14" x14ac:dyDescent="0.2">
      <c r="A11882" t="s">
        <v>12072</v>
      </c>
      <c r="B11882" t="s">
        <v>36319</v>
      </c>
      <c r="I11882" t="s">
        <v>5</v>
      </c>
      <c r="J11882">
        <v>477.5</v>
      </c>
      <c r="M11882">
        <v>477.5</v>
      </c>
      <c r="N11882">
        <f t="shared" si="185"/>
        <v>0</v>
      </c>
    </row>
    <row r="11883" spans="1:14" x14ac:dyDescent="0.2">
      <c r="A11883" t="s">
        <v>12073</v>
      </c>
      <c r="B11883" t="s">
        <v>36320</v>
      </c>
      <c r="I11883" t="s">
        <v>5</v>
      </c>
      <c r="J11883">
        <v>539.15</v>
      </c>
      <c r="M11883">
        <v>539.15</v>
      </c>
      <c r="N11883">
        <f t="shared" si="185"/>
        <v>0</v>
      </c>
    </row>
    <row r="11884" spans="1:14" x14ac:dyDescent="0.2">
      <c r="A11884" t="s">
        <v>12074</v>
      </c>
      <c r="B11884" t="s">
        <v>36320</v>
      </c>
      <c r="I11884" t="s">
        <v>5</v>
      </c>
      <c r="J11884">
        <v>530.15</v>
      </c>
      <c r="M11884">
        <v>530.15</v>
      </c>
      <c r="N11884">
        <f t="shared" si="185"/>
        <v>0</v>
      </c>
    </row>
    <row r="11885" spans="1:14" x14ac:dyDescent="0.2">
      <c r="A11885" t="s">
        <v>12075</v>
      </c>
      <c r="B11885" t="s">
        <v>36321</v>
      </c>
      <c r="I11885" t="s">
        <v>5</v>
      </c>
      <c r="J11885">
        <v>848.81</v>
      </c>
      <c r="M11885">
        <v>848.81</v>
      </c>
      <c r="N11885">
        <f t="shared" si="185"/>
        <v>0</v>
      </c>
    </row>
    <row r="11886" spans="1:14" x14ac:dyDescent="0.2">
      <c r="A11886" t="s">
        <v>12076</v>
      </c>
      <c r="B11886" t="s">
        <v>36321</v>
      </c>
      <c r="I11886" t="s">
        <v>5</v>
      </c>
      <c r="J11886">
        <v>836.8</v>
      </c>
      <c r="M11886">
        <v>836.8</v>
      </c>
      <c r="N11886">
        <f t="shared" si="185"/>
        <v>0</v>
      </c>
    </row>
    <row r="11887" spans="1:14" x14ac:dyDescent="0.2">
      <c r="A11887" t="s">
        <v>12077</v>
      </c>
      <c r="B11887" t="s">
        <v>36322</v>
      </c>
      <c r="I11887" t="s">
        <v>5</v>
      </c>
      <c r="J11887">
        <v>1298.77</v>
      </c>
      <c r="M11887">
        <v>1298.77</v>
      </c>
      <c r="N11887">
        <f t="shared" si="185"/>
        <v>0</v>
      </c>
    </row>
    <row r="11888" spans="1:14" x14ac:dyDescent="0.2">
      <c r="A11888" t="s">
        <v>12078</v>
      </c>
      <c r="B11888" t="s">
        <v>36322</v>
      </c>
      <c r="I11888" t="s">
        <v>5</v>
      </c>
      <c r="J11888">
        <v>1286.76</v>
      </c>
      <c r="M11888">
        <v>1286.76</v>
      </c>
      <c r="N11888">
        <f t="shared" si="185"/>
        <v>0</v>
      </c>
    </row>
    <row r="11889" spans="1:14" x14ac:dyDescent="0.2">
      <c r="A11889" t="s">
        <v>12079</v>
      </c>
      <c r="B11889" t="s">
        <v>36323</v>
      </c>
      <c r="I11889" t="s">
        <v>5</v>
      </c>
      <c r="J11889">
        <v>381.56</v>
      </c>
      <c r="M11889">
        <v>381.56</v>
      </c>
      <c r="N11889">
        <f t="shared" si="185"/>
        <v>0</v>
      </c>
    </row>
    <row r="11890" spans="1:14" x14ac:dyDescent="0.2">
      <c r="A11890" t="s">
        <v>12080</v>
      </c>
      <c r="B11890" t="s">
        <v>36323</v>
      </c>
      <c r="I11890" t="s">
        <v>5</v>
      </c>
      <c r="J11890">
        <v>372.56</v>
      </c>
      <c r="M11890">
        <v>372.56</v>
      </c>
      <c r="N11890">
        <f t="shared" si="185"/>
        <v>0</v>
      </c>
    </row>
    <row r="11891" spans="1:14" x14ac:dyDescent="0.2">
      <c r="A11891" t="s">
        <v>12081</v>
      </c>
      <c r="B11891" t="s">
        <v>36324</v>
      </c>
      <c r="I11891" t="s">
        <v>5</v>
      </c>
      <c r="J11891">
        <v>448.7</v>
      </c>
      <c r="M11891">
        <v>448.7</v>
      </c>
      <c r="N11891">
        <f t="shared" si="185"/>
        <v>0</v>
      </c>
    </row>
    <row r="11892" spans="1:14" x14ac:dyDescent="0.2">
      <c r="A11892" t="s">
        <v>12082</v>
      </c>
      <c r="B11892" t="s">
        <v>36324</v>
      </c>
      <c r="I11892" t="s">
        <v>5</v>
      </c>
      <c r="J11892">
        <v>439.7</v>
      </c>
      <c r="M11892">
        <v>439.7</v>
      </c>
      <c r="N11892">
        <f t="shared" si="185"/>
        <v>0</v>
      </c>
    </row>
    <row r="11893" spans="1:14" x14ac:dyDescent="0.2">
      <c r="A11893" t="s">
        <v>12083</v>
      </c>
      <c r="B11893" t="s">
        <v>36325</v>
      </c>
      <c r="I11893" t="s">
        <v>5</v>
      </c>
      <c r="J11893">
        <v>132.15</v>
      </c>
      <c r="M11893">
        <v>132.15</v>
      </c>
      <c r="N11893">
        <f t="shared" si="185"/>
        <v>0</v>
      </c>
    </row>
    <row r="11894" spans="1:14" x14ac:dyDescent="0.2">
      <c r="A11894" t="s">
        <v>12084</v>
      </c>
      <c r="B11894" t="s">
        <v>36325</v>
      </c>
      <c r="I11894" t="s">
        <v>5</v>
      </c>
      <c r="J11894">
        <v>129.84</v>
      </c>
      <c r="M11894">
        <v>129.84</v>
      </c>
      <c r="N11894">
        <f t="shared" si="185"/>
        <v>0</v>
      </c>
    </row>
    <row r="11895" spans="1:14" x14ac:dyDescent="0.2">
      <c r="A11895" t="s">
        <v>12085</v>
      </c>
      <c r="B11895" t="s">
        <v>36326</v>
      </c>
      <c r="I11895" t="s">
        <v>5</v>
      </c>
      <c r="J11895">
        <v>184.36</v>
      </c>
      <c r="M11895">
        <v>184.36</v>
      </c>
      <c r="N11895">
        <f t="shared" si="185"/>
        <v>0</v>
      </c>
    </row>
    <row r="11896" spans="1:14" x14ac:dyDescent="0.2">
      <c r="A11896" t="s">
        <v>12086</v>
      </c>
      <c r="B11896" t="s">
        <v>36326</v>
      </c>
      <c r="I11896" t="s">
        <v>5</v>
      </c>
      <c r="J11896">
        <v>181.22</v>
      </c>
      <c r="M11896">
        <v>181.22</v>
      </c>
      <c r="N11896">
        <f t="shared" si="185"/>
        <v>0</v>
      </c>
    </row>
    <row r="11897" spans="1:14" x14ac:dyDescent="0.2">
      <c r="A11897" t="s">
        <v>12087</v>
      </c>
      <c r="B11897" t="s">
        <v>36327</v>
      </c>
      <c r="I11897" t="s">
        <v>5</v>
      </c>
      <c r="J11897">
        <v>202.92</v>
      </c>
      <c r="M11897">
        <v>202.92</v>
      </c>
      <c r="N11897">
        <f t="shared" si="185"/>
        <v>0</v>
      </c>
    </row>
    <row r="11898" spans="1:14" x14ac:dyDescent="0.2">
      <c r="A11898" t="s">
        <v>12088</v>
      </c>
      <c r="B11898" t="s">
        <v>36327</v>
      </c>
      <c r="I11898" t="s">
        <v>5</v>
      </c>
      <c r="J11898">
        <v>199.44</v>
      </c>
      <c r="M11898">
        <v>199.44</v>
      </c>
      <c r="N11898">
        <f t="shared" si="185"/>
        <v>0</v>
      </c>
    </row>
    <row r="11899" spans="1:14" x14ac:dyDescent="0.2">
      <c r="A11899" t="s">
        <v>12089</v>
      </c>
      <c r="B11899" t="s">
        <v>36328</v>
      </c>
      <c r="I11899" t="s">
        <v>5</v>
      </c>
      <c r="J11899">
        <v>227.53</v>
      </c>
      <c r="M11899">
        <v>227.53</v>
      </c>
      <c r="N11899">
        <f t="shared" si="185"/>
        <v>0</v>
      </c>
    </row>
    <row r="11900" spans="1:14" x14ac:dyDescent="0.2">
      <c r="A11900" t="s">
        <v>12090</v>
      </c>
      <c r="B11900" t="s">
        <v>36328</v>
      </c>
      <c r="I11900" t="s">
        <v>5</v>
      </c>
      <c r="J11900">
        <v>223.62</v>
      </c>
      <c r="M11900">
        <v>223.62</v>
      </c>
      <c r="N11900">
        <f t="shared" si="185"/>
        <v>0</v>
      </c>
    </row>
    <row r="11901" spans="1:14" x14ac:dyDescent="0.2">
      <c r="A11901" t="s">
        <v>12091</v>
      </c>
      <c r="B11901" t="s">
        <v>36329</v>
      </c>
      <c r="I11901" t="s">
        <v>5</v>
      </c>
      <c r="J11901">
        <v>246.82</v>
      </c>
      <c r="M11901">
        <v>246.82</v>
      </c>
      <c r="N11901">
        <f t="shared" si="185"/>
        <v>0</v>
      </c>
    </row>
    <row r="11902" spans="1:14" x14ac:dyDescent="0.2">
      <c r="A11902" t="s">
        <v>12092</v>
      </c>
      <c r="B11902" t="s">
        <v>36329</v>
      </c>
      <c r="I11902" t="s">
        <v>5</v>
      </c>
      <c r="J11902">
        <v>242.34</v>
      </c>
      <c r="M11902">
        <v>242.34</v>
      </c>
      <c r="N11902">
        <f t="shared" si="185"/>
        <v>0</v>
      </c>
    </row>
    <row r="11903" spans="1:14" x14ac:dyDescent="0.2">
      <c r="A11903" t="s">
        <v>12093</v>
      </c>
      <c r="B11903" t="s">
        <v>36330</v>
      </c>
      <c r="I11903" t="s">
        <v>5</v>
      </c>
      <c r="J11903">
        <v>247.07</v>
      </c>
      <c r="M11903">
        <v>247.07</v>
      </c>
      <c r="N11903">
        <f t="shared" si="185"/>
        <v>0</v>
      </c>
    </row>
    <row r="11904" spans="1:14" x14ac:dyDescent="0.2">
      <c r="A11904" t="s">
        <v>12094</v>
      </c>
      <c r="B11904" t="s">
        <v>36330</v>
      </c>
      <c r="I11904" t="s">
        <v>5</v>
      </c>
      <c r="J11904">
        <v>242.81</v>
      </c>
      <c r="M11904">
        <v>242.81</v>
      </c>
      <c r="N11904">
        <f t="shared" si="185"/>
        <v>0</v>
      </c>
    </row>
    <row r="11905" spans="1:14" x14ac:dyDescent="0.2">
      <c r="A11905" t="s">
        <v>12095</v>
      </c>
      <c r="B11905" t="s">
        <v>36331</v>
      </c>
      <c r="I11905" t="s">
        <v>5</v>
      </c>
      <c r="J11905">
        <v>313.2</v>
      </c>
      <c r="M11905">
        <v>313.2</v>
      </c>
      <c r="N11905">
        <f t="shared" si="185"/>
        <v>0</v>
      </c>
    </row>
    <row r="11906" spans="1:14" x14ac:dyDescent="0.2">
      <c r="A11906" t="s">
        <v>12096</v>
      </c>
      <c r="B11906" t="s">
        <v>36331</v>
      </c>
      <c r="I11906" t="s">
        <v>5</v>
      </c>
      <c r="J11906">
        <v>307.43</v>
      </c>
      <c r="M11906">
        <v>307.43</v>
      </c>
      <c r="N11906">
        <f t="shared" si="185"/>
        <v>0</v>
      </c>
    </row>
    <row r="11907" spans="1:14" x14ac:dyDescent="0.2">
      <c r="A11907" t="s">
        <v>12097</v>
      </c>
      <c r="B11907" t="s">
        <v>36332</v>
      </c>
      <c r="I11907" t="s">
        <v>5</v>
      </c>
      <c r="J11907">
        <v>358.41</v>
      </c>
      <c r="M11907">
        <v>358.41</v>
      </c>
      <c r="N11907">
        <f t="shared" si="185"/>
        <v>0</v>
      </c>
    </row>
    <row r="11908" spans="1:14" x14ac:dyDescent="0.2">
      <c r="A11908" t="s">
        <v>12098</v>
      </c>
      <c r="B11908" t="s">
        <v>36332</v>
      </c>
      <c r="I11908" t="s">
        <v>5</v>
      </c>
      <c r="J11908">
        <v>351.54</v>
      </c>
      <c r="M11908">
        <v>351.54</v>
      </c>
      <c r="N11908">
        <f t="shared" ref="N11908:N11971" si="186">J11908-M11908</f>
        <v>0</v>
      </c>
    </row>
    <row r="11909" spans="1:14" x14ac:dyDescent="0.2">
      <c r="A11909" t="s">
        <v>12099</v>
      </c>
      <c r="B11909" t="s">
        <v>36333</v>
      </c>
      <c r="F11909" s="307"/>
      <c r="I11909" t="s">
        <v>5</v>
      </c>
      <c r="J11909">
        <v>320.39999999999998</v>
      </c>
      <c r="M11909">
        <v>320.39999999999998</v>
      </c>
      <c r="N11909">
        <f t="shared" si="186"/>
        <v>0</v>
      </c>
    </row>
    <row r="11910" spans="1:14" x14ac:dyDescent="0.2">
      <c r="A11910" t="s">
        <v>12100</v>
      </c>
      <c r="B11910" t="s">
        <v>36333</v>
      </c>
      <c r="F11910" s="307"/>
      <c r="I11910" t="s">
        <v>5</v>
      </c>
      <c r="J11910">
        <v>309.87</v>
      </c>
      <c r="M11910">
        <v>309.87</v>
      </c>
      <c r="N11910">
        <f t="shared" si="186"/>
        <v>0</v>
      </c>
    </row>
    <row r="11911" spans="1:14" x14ac:dyDescent="0.2">
      <c r="A11911" t="s">
        <v>12101</v>
      </c>
      <c r="B11911" t="s">
        <v>36334</v>
      </c>
      <c r="I11911" t="s">
        <v>5</v>
      </c>
      <c r="J11911">
        <v>367.74</v>
      </c>
      <c r="M11911">
        <v>367.74</v>
      </c>
      <c r="N11911">
        <f t="shared" si="186"/>
        <v>0</v>
      </c>
    </row>
    <row r="11912" spans="1:14" x14ac:dyDescent="0.2">
      <c r="A11912" t="s">
        <v>12102</v>
      </c>
      <c r="B11912" t="s">
        <v>36334</v>
      </c>
      <c r="I11912" t="s">
        <v>5</v>
      </c>
      <c r="J11912">
        <v>355.73</v>
      </c>
      <c r="M11912">
        <v>355.73</v>
      </c>
      <c r="N11912">
        <f t="shared" si="186"/>
        <v>0</v>
      </c>
    </row>
    <row r="11913" spans="1:14" x14ac:dyDescent="0.2">
      <c r="A11913" t="s">
        <v>12103</v>
      </c>
      <c r="B11913" t="s">
        <v>36335</v>
      </c>
      <c r="I11913" t="s">
        <v>5</v>
      </c>
      <c r="J11913">
        <v>171.97</v>
      </c>
      <c r="M11913">
        <v>171.97</v>
      </c>
      <c r="N11913">
        <f t="shared" si="186"/>
        <v>0</v>
      </c>
    </row>
    <row r="11914" spans="1:14" x14ac:dyDescent="0.2">
      <c r="A11914" t="s">
        <v>12104</v>
      </c>
      <c r="B11914" t="s">
        <v>36335</v>
      </c>
      <c r="I11914" t="s">
        <v>5</v>
      </c>
      <c r="J11914">
        <v>164.76</v>
      </c>
      <c r="M11914">
        <v>164.76</v>
      </c>
      <c r="N11914">
        <f t="shared" si="186"/>
        <v>0</v>
      </c>
    </row>
    <row r="11915" spans="1:14" x14ac:dyDescent="0.2">
      <c r="A11915" t="s">
        <v>12105</v>
      </c>
      <c r="B11915" t="s">
        <v>36336</v>
      </c>
      <c r="I11915" t="s">
        <v>5</v>
      </c>
      <c r="J11915">
        <v>220.9</v>
      </c>
      <c r="M11915">
        <v>220.9</v>
      </c>
      <c r="N11915">
        <f t="shared" si="186"/>
        <v>0</v>
      </c>
    </row>
    <row r="11916" spans="1:14" x14ac:dyDescent="0.2">
      <c r="A11916" t="s">
        <v>12106</v>
      </c>
      <c r="B11916" t="s">
        <v>36336</v>
      </c>
      <c r="I11916" t="s">
        <v>5</v>
      </c>
      <c r="J11916">
        <v>213.69</v>
      </c>
      <c r="M11916">
        <v>213.69</v>
      </c>
      <c r="N11916">
        <f t="shared" si="186"/>
        <v>0</v>
      </c>
    </row>
    <row r="11917" spans="1:14" x14ac:dyDescent="0.2">
      <c r="A11917" t="s">
        <v>12107</v>
      </c>
      <c r="B11917" t="s">
        <v>36337</v>
      </c>
      <c r="I11917" t="s">
        <v>5</v>
      </c>
      <c r="J11917">
        <v>280.13</v>
      </c>
      <c r="M11917">
        <v>280.13</v>
      </c>
      <c r="N11917">
        <f t="shared" si="186"/>
        <v>0</v>
      </c>
    </row>
    <row r="11918" spans="1:14" x14ac:dyDescent="0.2">
      <c r="A11918" t="s">
        <v>12108</v>
      </c>
      <c r="B11918" t="s">
        <v>36337</v>
      </c>
      <c r="I11918" t="s">
        <v>5</v>
      </c>
      <c r="J11918">
        <v>271.13</v>
      </c>
      <c r="M11918">
        <v>271.13</v>
      </c>
      <c r="N11918">
        <f t="shared" si="186"/>
        <v>0</v>
      </c>
    </row>
    <row r="11919" spans="1:14" x14ac:dyDescent="0.2">
      <c r="A11919" t="s">
        <v>12109</v>
      </c>
      <c r="B11919" t="s">
        <v>36338</v>
      </c>
      <c r="I11919" t="s">
        <v>5</v>
      </c>
      <c r="J11919">
        <v>362.53</v>
      </c>
      <c r="M11919">
        <v>362.53</v>
      </c>
      <c r="N11919">
        <f t="shared" si="186"/>
        <v>0</v>
      </c>
    </row>
    <row r="11920" spans="1:14" x14ac:dyDescent="0.2">
      <c r="A11920" t="s">
        <v>12110</v>
      </c>
      <c r="B11920" t="s">
        <v>36338</v>
      </c>
      <c r="I11920" t="s">
        <v>5</v>
      </c>
      <c r="J11920">
        <v>356.53</v>
      </c>
      <c r="M11920">
        <v>356.53</v>
      </c>
      <c r="N11920">
        <f t="shared" si="186"/>
        <v>0</v>
      </c>
    </row>
    <row r="11921" spans="1:14" x14ac:dyDescent="0.2">
      <c r="A11921" t="s">
        <v>12111</v>
      </c>
      <c r="B11921" t="s">
        <v>36339</v>
      </c>
      <c r="I11921" t="s">
        <v>5</v>
      </c>
      <c r="J11921">
        <v>377.76</v>
      </c>
      <c r="M11921">
        <v>377.76</v>
      </c>
      <c r="N11921">
        <f t="shared" si="186"/>
        <v>0</v>
      </c>
    </row>
    <row r="11922" spans="1:14" x14ac:dyDescent="0.2">
      <c r="A11922" t="s">
        <v>12112</v>
      </c>
      <c r="B11922" t="s">
        <v>36339</v>
      </c>
      <c r="I11922" t="s">
        <v>5</v>
      </c>
      <c r="J11922">
        <v>369.95</v>
      </c>
      <c r="M11922">
        <v>369.95</v>
      </c>
      <c r="N11922">
        <f t="shared" si="186"/>
        <v>0</v>
      </c>
    </row>
    <row r="11923" spans="1:14" x14ac:dyDescent="0.2">
      <c r="A11923" t="s">
        <v>12113</v>
      </c>
      <c r="B11923" t="s">
        <v>36340</v>
      </c>
      <c r="I11923" t="s">
        <v>5</v>
      </c>
      <c r="J11923">
        <v>315.54000000000002</v>
      </c>
      <c r="M11923">
        <v>315.54000000000002</v>
      </c>
      <c r="N11923">
        <f t="shared" si="186"/>
        <v>0</v>
      </c>
    </row>
    <row r="11924" spans="1:14" x14ac:dyDescent="0.2">
      <c r="A11924" t="s">
        <v>12114</v>
      </c>
      <c r="B11924" t="s">
        <v>36340</v>
      </c>
      <c r="I11924" t="s">
        <v>5</v>
      </c>
      <c r="J11924">
        <v>309.54000000000002</v>
      </c>
      <c r="M11924">
        <v>309.54000000000002</v>
      </c>
      <c r="N11924">
        <f t="shared" si="186"/>
        <v>0</v>
      </c>
    </row>
    <row r="11925" spans="1:14" x14ac:dyDescent="0.2">
      <c r="A11925" t="s">
        <v>12115</v>
      </c>
      <c r="B11925" t="s">
        <v>36341</v>
      </c>
      <c r="I11925" t="s">
        <v>5</v>
      </c>
      <c r="J11925">
        <v>441.41</v>
      </c>
      <c r="M11925">
        <v>441.41</v>
      </c>
      <c r="N11925">
        <f t="shared" si="186"/>
        <v>0</v>
      </c>
    </row>
    <row r="11926" spans="1:14" x14ac:dyDescent="0.2">
      <c r="A11926" t="s">
        <v>12116</v>
      </c>
      <c r="B11926" t="s">
        <v>36341</v>
      </c>
      <c r="I11926" t="s">
        <v>5</v>
      </c>
      <c r="J11926">
        <v>435.76</v>
      </c>
      <c r="M11926">
        <v>435.76</v>
      </c>
      <c r="N11926">
        <f t="shared" si="186"/>
        <v>0</v>
      </c>
    </row>
    <row r="11927" spans="1:14" x14ac:dyDescent="0.2">
      <c r="A11927" t="s">
        <v>12117</v>
      </c>
      <c r="B11927" t="s">
        <v>36342</v>
      </c>
      <c r="I11927" t="s">
        <v>5</v>
      </c>
      <c r="J11927">
        <v>659.44</v>
      </c>
      <c r="M11927">
        <v>659.44</v>
      </c>
      <c r="N11927">
        <f t="shared" si="186"/>
        <v>0</v>
      </c>
    </row>
    <row r="11928" spans="1:14" x14ac:dyDescent="0.2">
      <c r="A11928" t="s">
        <v>12118</v>
      </c>
      <c r="B11928" t="s">
        <v>36342</v>
      </c>
      <c r="I11928" t="s">
        <v>5</v>
      </c>
      <c r="J11928">
        <v>641.42999999999995</v>
      </c>
      <c r="M11928">
        <v>641.42999999999995</v>
      </c>
      <c r="N11928">
        <f t="shared" si="186"/>
        <v>0</v>
      </c>
    </row>
    <row r="11929" spans="1:14" x14ac:dyDescent="0.2">
      <c r="A11929" t="s">
        <v>12119</v>
      </c>
      <c r="B11929" t="s">
        <v>36343</v>
      </c>
      <c r="I11929" t="s">
        <v>5</v>
      </c>
      <c r="J11929">
        <v>794.29</v>
      </c>
      <c r="M11929">
        <v>794.29</v>
      </c>
      <c r="N11929">
        <f t="shared" si="186"/>
        <v>0</v>
      </c>
    </row>
    <row r="11930" spans="1:14" x14ac:dyDescent="0.2">
      <c r="A11930" t="s">
        <v>12120</v>
      </c>
      <c r="B11930" t="s">
        <v>36343</v>
      </c>
      <c r="I11930" t="s">
        <v>5</v>
      </c>
      <c r="J11930">
        <v>788.89</v>
      </c>
      <c r="M11930">
        <v>788.89</v>
      </c>
      <c r="N11930">
        <f t="shared" si="186"/>
        <v>0</v>
      </c>
    </row>
    <row r="11931" spans="1:14" x14ac:dyDescent="0.2">
      <c r="A11931" t="s">
        <v>12121</v>
      </c>
      <c r="B11931" t="s">
        <v>36344</v>
      </c>
      <c r="I11931" t="s">
        <v>5</v>
      </c>
      <c r="J11931">
        <v>186.36</v>
      </c>
      <c r="M11931">
        <v>186.36</v>
      </c>
      <c r="N11931">
        <f t="shared" si="186"/>
        <v>0</v>
      </c>
    </row>
    <row r="11932" spans="1:14" x14ac:dyDescent="0.2">
      <c r="A11932" t="s">
        <v>12122</v>
      </c>
      <c r="B11932" t="s">
        <v>36344</v>
      </c>
      <c r="I11932" t="s">
        <v>5</v>
      </c>
      <c r="J11932">
        <v>180.71</v>
      </c>
      <c r="M11932">
        <v>180.71</v>
      </c>
      <c r="N11932">
        <f t="shared" si="186"/>
        <v>0</v>
      </c>
    </row>
    <row r="11933" spans="1:14" x14ac:dyDescent="0.2">
      <c r="A11933" t="s">
        <v>12123</v>
      </c>
      <c r="B11933" t="s">
        <v>36345</v>
      </c>
      <c r="I11933" t="s">
        <v>5</v>
      </c>
      <c r="J11933">
        <v>243.72</v>
      </c>
      <c r="M11933">
        <v>243.72</v>
      </c>
      <c r="N11933">
        <f t="shared" si="186"/>
        <v>0</v>
      </c>
    </row>
    <row r="11934" spans="1:14" x14ac:dyDescent="0.2">
      <c r="A11934" t="s">
        <v>12124</v>
      </c>
      <c r="B11934" t="s">
        <v>36345</v>
      </c>
      <c r="I11934" t="s">
        <v>5</v>
      </c>
      <c r="J11934">
        <v>238.07</v>
      </c>
      <c r="M11934">
        <v>238.07</v>
      </c>
      <c r="N11934">
        <f t="shared" si="186"/>
        <v>0</v>
      </c>
    </row>
    <row r="11935" spans="1:14" x14ac:dyDescent="0.2">
      <c r="A11935" t="s">
        <v>12125</v>
      </c>
      <c r="B11935" t="s">
        <v>36346</v>
      </c>
      <c r="I11935" t="s">
        <v>5</v>
      </c>
      <c r="J11935">
        <v>402.38</v>
      </c>
      <c r="M11935">
        <v>402.38</v>
      </c>
      <c r="N11935">
        <f t="shared" si="186"/>
        <v>0</v>
      </c>
    </row>
    <row r="11936" spans="1:14" x14ac:dyDescent="0.2">
      <c r="A11936" t="s">
        <v>12126</v>
      </c>
      <c r="B11936" t="s">
        <v>36346</v>
      </c>
      <c r="I11936" t="s">
        <v>5</v>
      </c>
      <c r="J11936">
        <v>387.37</v>
      </c>
      <c r="M11936">
        <v>387.37</v>
      </c>
      <c r="N11936">
        <f t="shared" si="186"/>
        <v>0</v>
      </c>
    </row>
    <row r="11937" spans="1:14" x14ac:dyDescent="0.2">
      <c r="A11937" t="s">
        <v>12127</v>
      </c>
      <c r="B11937" t="s">
        <v>36347</v>
      </c>
      <c r="I11937" t="s">
        <v>5</v>
      </c>
      <c r="J11937">
        <v>365.31</v>
      </c>
      <c r="M11937">
        <v>365.31</v>
      </c>
      <c r="N11937">
        <f t="shared" si="186"/>
        <v>0</v>
      </c>
    </row>
    <row r="11938" spans="1:14" x14ac:dyDescent="0.2">
      <c r="A11938" t="s">
        <v>12128</v>
      </c>
      <c r="B11938" t="s">
        <v>36347</v>
      </c>
      <c r="I11938" t="s">
        <v>5</v>
      </c>
      <c r="J11938">
        <v>359.31</v>
      </c>
      <c r="M11938">
        <v>359.31</v>
      </c>
      <c r="N11938">
        <f t="shared" si="186"/>
        <v>0</v>
      </c>
    </row>
    <row r="11939" spans="1:14" x14ac:dyDescent="0.2">
      <c r="A11939" t="s">
        <v>12129</v>
      </c>
      <c r="B11939" t="s">
        <v>36348</v>
      </c>
      <c r="I11939" t="s">
        <v>5</v>
      </c>
      <c r="J11939">
        <v>571.01</v>
      </c>
      <c r="M11939">
        <v>571.01</v>
      </c>
      <c r="N11939">
        <f t="shared" si="186"/>
        <v>0</v>
      </c>
    </row>
    <row r="11940" spans="1:14" x14ac:dyDescent="0.2">
      <c r="A11940" t="s">
        <v>12130</v>
      </c>
      <c r="B11940" t="s">
        <v>36348</v>
      </c>
      <c r="I11940" t="s">
        <v>5</v>
      </c>
      <c r="J11940">
        <v>565.36</v>
      </c>
      <c r="M11940">
        <v>565.36</v>
      </c>
      <c r="N11940">
        <f t="shared" si="186"/>
        <v>0</v>
      </c>
    </row>
    <row r="11941" spans="1:14" x14ac:dyDescent="0.2">
      <c r="A11941" t="s">
        <v>12131</v>
      </c>
      <c r="B11941" t="s">
        <v>36349</v>
      </c>
      <c r="I11941" t="s">
        <v>5</v>
      </c>
      <c r="J11941">
        <v>1639.7</v>
      </c>
      <c r="M11941">
        <v>1639.7</v>
      </c>
      <c r="N11941">
        <f t="shared" si="186"/>
        <v>0</v>
      </c>
    </row>
    <row r="11942" spans="1:14" x14ac:dyDescent="0.2">
      <c r="A11942" t="s">
        <v>12132</v>
      </c>
      <c r="B11942" t="s">
        <v>36349</v>
      </c>
      <c r="I11942" t="s">
        <v>5</v>
      </c>
      <c r="J11942">
        <v>1631.39</v>
      </c>
      <c r="M11942">
        <v>1631.39</v>
      </c>
      <c r="N11942">
        <f t="shared" si="186"/>
        <v>0</v>
      </c>
    </row>
    <row r="11943" spans="1:14" x14ac:dyDescent="0.2">
      <c r="A11943" t="s">
        <v>12133</v>
      </c>
      <c r="B11943" t="s">
        <v>36350</v>
      </c>
      <c r="I11943" t="s">
        <v>5</v>
      </c>
      <c r="J11943">
        <v>834.3</v>
      </c>
      <c r="M11943">
        <v>834.3</v>
      </c>
      <c r="N11943">
        <f t="shared" si="186"/>
        <v>0</v>
      </c>
    </row>
    <row r="11944" spans="1:14" x14ac:dyDescent="0.2">
      <c r="A11944" t="s">
        <v>12134</v>
      </c>
      <c r="B11944" t="s">
        <v>36350</v>
      </c>
      <c r="I11944" t="s">
        <v>5</v>
      </c>
      <c r="J11944">
        <v>822.89</v>
      </c>
      <c r="M11944">
        <v>822.89</v>
      </c>
      <c r="N11944">
        <f t="shared" si="186"/>
        <v>0</v>
      </c>
    </row>
    <row r="11945" spans="1:14" x14ac:dyDescent="0.2">
      <c r="A11945" t="s">
        <v>12135</v>
      </c>
      <c r="B11945" t="s">
        <v>36351</v>
      </c>
      <c r="I11945" t="s">
        <v>5</v>
      </c>
      <c r="J11945">
        <v>570.29999999999995</v>
      </c>
      <c r="M11945">
        <v>570.29999999999995</v>
      </c>
      <c r="N11945">
        <f t="shared" si="186"/>
        <v>0</v>
      </c>
    </row>
    <row r="11946" spans="1:14" x14ac:dyDescent="0.2">
      <c r="A11946" t="s">
        <v>12136</v>
      </c>
      <c r="B11946" t="s">
        <v>36351</v>
      </c>
      <c r="I11946" t="s">
        <v>5</v>
      </c>
      <c r="J11946">
        <v>561.15</v>
      </c>
      <c r="M11946">
        <v>561.15</v>
      </c>
      <c r="N11946">
        <f t="shared" si="186"/>
        <v>0</v>
      </c>
    </row>
    <row r="11947" spans="1:14" x14ac:dyDescent="0.2">
      <c r="A11947" t="s">
        <v>12137</v>
      </c>
      <c r="B11947" t="s">
        <v>36352</v>
      </c>
      <c r="I11947" t="s">
        <v>5</v>
      </c>
      <c r="J11947">
        <v>465.24</v>
      </c>
      <c r="M11947">
        <v>465.24</v>
      </c>
      <c r="N11947">
        <f t="shared" si="186"/>
        <v>0</v>
      </c>
    </row>
    <row r="11948" spans="1:14" x14ac:dyDescent="0.2">
      <c r="A11948" t="s">
        <v>12138</v>
      </c>
      <c r="B11948" t="s">
        <v>36352</v>
      </c>
      <c r="I11948" t="s">
        <v>5</v>
      </c>
      <c r="J11948">
        <v>459.59</v>
      </c>
      <c r="M11948">
        <v>459.59</v>
      </c>
      <c r="N11948">
        <f t="shared" si="186"/>
        <v>0</v>
      </c>
    </row>
    <row r="11949" spans="1:14" x14ac:dyDescent="0.2">
      <c r="A11949" t="s">
        <v>12139</v>
      </c>
      <c r="B11949" t="s">
        <v>36353</v>
      </c>
      <c r="I11949" t="s">
        <v>5</v>
      </c>
      <c r="J11949">
        <v>1010.95</v>
      </c>
      <c r="M11949">
        <v>1010.95</v>
      </c>
      <c r="N11949">
        <f t="shared" si="186"/>
        <v>0</v>
      </c>
    </row>
    <row r="11950" spans="1:14" x14ac:dyDescent="0.2">
      <c r="A11950" t="s">
        <v>12140</v>
      </c>
      <c r="B11950" t="s">
        <v>36353</v>
      </c>
      <c r="I11950" t="s">
        <v>5</v>
      </c>
      <c r="J11950">
        <v>1003.14</v>
      </c>
      <c r="M11950">
        <v>1003.14</v>
      </c>
      <c r="N11950">
        <f t="shared" si="186"/>
        <v>0</v>
      </c>
    </row>
    <row r="11951" spans="1:14" x14ac:dyDescent="0.2">
      <c r="A11951" t="s">
        <v>12141</v>
      </c>
      <c r="B11951" t="s">
        <v>36354</v>
      </c>
      <c r="I11951" t="s">
        <v>5</v>
      </c>
      <c r="J11951">
        <v>575.33000000000004</v>
      </c>
      <c r="M11951">
        <v>575.33000000000004</v>
      </c>
      <c r="N11951">
        <f t="shared" si="186"/>
        <v>0</v>
      </c>
    </row>
    <row r="11952" spans="1:14" x14ac:dyDescent="0.2">
      <c r="A11952" t="s">
        <v>12142</v>
      </c>
      <c r="B11952" t="s">
        <v>36354</v>
      </c>
      <c r="I11952" t="s">
        <v>5</v>
      </c>
      <c r="J11952">
        <v>569.33000000000004</v>
      </c>
      <c r="M11952">
        <v>569.33000000000004</v>
      </c>
      <c r="N11952">
        <f t="shared" si="186"/>
        <v>0</v>
      </c>
    </row>
    <row r="11953" spans="1:14" x14ac:dyDescent="0.2">
      <c r="A11953" t="s">
        <v>12143</v>
      </c>
      <c r="B11953" t="s">
        <v>36355</v>
      </c>
      <c r="I11953" t="s">
        <v>5</v>
      </c>
      <c r="J11953">
        <v>6829.81</v>
      </c>
      <c r="M11953">
        <v>6829.81</v>
      </c>
      <c r="N11953">
        <f t="shared" si="186"/>
        <v>0</v>
      </c>
    </row>
    <row r="11954" spans="1:14" x14ac:dyDescent="0.2">
      <c r="A11954" t="s">
        <v>12144</v>
      </c>
      <c r="B11954" t="s">
        <v>36355</v>
      </c>
      <c r="I11954" t="s">
        <v>5</v>
      </c>
      <c r="J11954">
        <v>6811.8</v>
      </c>
      <c r="M11954">
        <v>6811.8</v>
      </c>
      <c r="N11954">
        <f t="shared" si="186"/>
        <v>0</v>
      </c>
    </row>
    <row r="11955" spans="1:14" x14ac:dyDescent="0.2">
      <c r="A11955" t="s">
        <v>12145</v>
      </c>
      <c r="B11955" t="s">
        <v>36356</v>
      </c>
      <c r="I11955" t="s">
        <v>5</v>
      </c>
      <c r="J11955">
        <v>7748.57</v>
      </c>
      <c r="M11955">
        <v>7748.57</v>
      </c>
      <c r="N11955">
        <f t="shared" si="186"/>
        <v>0</v>
      </c>
    </row>
    <row r="11956" spans="1:14" x14ac:dyDescent="0.2">
      <c r="A11956" t="s">
        <v>12146</v>
      </c>
      <c r="B11956" t="s">
        <v>36356</v>
      </c>
      <c r="I11956" t="s">
        <v>5</v>
      </c>
      <c r="J11956">
        <v>7730.56</v>
      </c>
      <c r="M11956">
        <v>7730.56</v>
      </c>
      <c r="N11956">
        <f t="shared" si="186"/>
        <v>0</v>
      </c>
    </row>
    <row r="11957" spans="1:14" x14ac:dyDescent="0.2">
      <c r="A11957" t="s">
        <v>12147</v>
      </c>
      <c r="B11957" t="s">
        <v>36357</v>
      </c>
      <c r="I11957" t="s">
        <v>5</v>
      </c>
      <c r="J11957">
        <v>8700.2900000000009</v>
      </c>
      <c r="M11957">
        <v>8700.2900000000009</v>
      </c>
      <c r="N11957">
        <f t="shared" si="186"/>
        <v>0</v>
      </c>
    </row>
    <row r="11958" spans="1:14" x14ac:dyDescent="0.2">
      <c r="A11958" t="s">
        <v>12148</v>
      </c>
      <c r="B11958" t="s">
        <v>36357</v>
      </c>
      <c r="I11958" t="s">
        <v>5</v>
      </c>
      <c r="J11958">
        <v>8682.2800000000007</v>
      </c>
      <c r="M11958">
        <v>8682.2800000000007</v>
      </c>
      <c r="N11958">
        <f t="shared" si="186"/>
        <v>0</v>
      </c>
    </row>
    <row r="11959" spans="1:14" x14ac:dyDescent="0.2">
      <c r="A11959" t="s">
        <v>12149</v>
      </c>
      <c r="B11959" t="s">
        <v>36358</v>
      </c>
      <c r="I11959" t="s">
        <v>5</v>
      </c>
      <c r="J11959">
        <v>9652.01</v>
      </c>
      <c r="M11959">
        <v>9652.01</v>
      </c>
      <c r="N11959">
        <f t="shared" si="186"/>
        <v>0</v>
      </c>
    </row>
    <row r="11960" spans="1:14" x14ac:dyDescent="0.2">
      <c r="A11960" t="s">
        <v>12150</v>
      </c>
      <c r="B11960" t="s">
        <v>36358</v>
      </c>
      <c r="I11960" t="s">
        <v>5</v>
      </c>
      <c r="J11960">
        <v>9634</v>
      </c>
      <c r="M11960">
        <v>9634</v>
      </c>
      <c r="N11960">
        <f t="shared" si="186"/>
        <v>0</v>
      </c>
    </row>
    <row r="11961" spans="1:14" x14ac:dyDescent="0.2">
      <c r="A11961" t="s">
        <v>12151</v>
      </c>
      <c r="B11961" t="s">
        <v>36359</v>
      </c>
      <c r="I11961" t="s">
        <v>5</v>
      </c>
      <c r="J11961">
        <v>13458.89</v>
      </c>
      <c r="M11961">
        <v>13458.89</v>
      </c>
      <c r="N11961">
        <f t="shared" si="186"/>
        <v>0</v>
      </c>
    </row>
    <row r="11962" spans="1:14" x14ac:dyDescent="0.2">
      <c r="A11962" t="s">
        <v>12152</v>
      </c>
      <c r="B11962" t="s">
        <v>36359</v>
      </c>
      <c r="I11962" t="s">
        <v>5</v>
      </c>
      <c r="J11962">
        <v>13440.88</v>
      </c>
      <c r="M11962">
        <v>13440.88</v>
      </c>
      <c r="N11962">
        <f t="shared" si="186"/>
        <v>0</v>
      </c>
    </row>
    <row r="11963" spans="1:14" x14ac:dyDescent="0.2">
      <c r="A11963" t="s">
        <v>12153</v>
      </c>
      <c r="B11963" t="s">
        <v>36360</v>
      </c>
      <c r="I11963" t="s">
        <v>5</v>
      </c>
      <c r="J11963">
        <v>15362.33</v>
      </c>
      <c r="M11963">
        <v>15362.33</v>
      </c>
      <c r="N11963">
        <f t="shared" si="186"/>
        <v>0</v>
      </c>
    </row>
    <row r="11964" spans="1:14" x14ac:dyDescent="0.2">
      <c r="A11964" t="s">
        <v>12154</v>
      </c>
      <c r="B11964" t="s">
        <v>36360</v>
      </c>
      <c r="I11964" t="s">
        <v>5</v>
      </c>
      <c r="J11964">
        <v>15344.32</v>
      </c>
      <c r="M11964">
        <v>15344.32</v>
      </c>
      <c r="N11964">
        <f t="shared" si="186"/>
        <v>0</v>
      </c>
    </row>
    <row r="11965" spans="1:14" x14ac:dyDescent="0.2">
      <c r="A11965" t="s">
        <v>12155</v>
      </c>
      <c r="B11965" t="s">
        <v>36361</v>
      </c>
      <c r="I11965" t="s">
        <v>5</v>
      </c>
      <c r="J11965">
        <v>17265.77</v>
      </c>
      <c r="M11965">
        <v>17265.77</v>
      </c>
      <c r="N11965">
        <f t="shared" si="186"/>
        <v>0</v>
      </c>
    </row>
    <row r="11966" spans="1:14" x14ac:dyDescent="0.2">
      <c r="A11966" t="s">
        <v>12156</v>
      </c>
      <c r="B11966" t="s">
        <v>36361</v>
      </c>
      <c r="I11966" t="s">
        <v>5</v>
      </c>
      <c r="J11966">
        <v>17247.759999999998</v>
      </c>
      <c r="M11966">
        <v>17247.759999999998</v>
      </c>
      <c r="N11966">
        <f t="shared" si="186"/>
        <v>0</v>
      </c>
    </row>
    <row r="11967" spans="1:14" x14ac:dyDescent="0.2">
      <c r="A11967" t="s">
        <v>12157</v>
      </c>
      <c r="B11967" t="s">
        <v>36362</v>
      </c>
      <c r="I11967" t="s">
        <v>5</v>
      </c>
      <c r="J11967">
        <v>18808.71</v>
      </c>
      <c r="M11967">
        <v>18808.71</v>
      </c>
      <c r="N11967">
        <f t="shared" si="186"/>
        <v>0</v>
      </c>
    </row>
    <row r="11968" spans="1:14" x14ac:dyDescent="0.2">
      <c r="A11968" t="s">
        <v>12158</v>
      </c>
      <c r="B11968" t="s">
        <v>36362</v>
      </c>
      <c r="I11968" t="s">
        <v>5</v>
      </c>
      <c r="J11968">
        <v>18790.7</v>
      </c>
      <c r="M11968">
        <v>18790.7</v>
      </c>
      <c r="N11968">
        <f t="shared" si="186"/>
        <v>0</v>
      </c>
    </row>
    <row r="11969" spans="1:14" x14ac:dyDescent="0.2">
      <c r="A11969" t="s">
        <v>12159</v>
      </c>
      <c r="B11969" t="s">
        <v>36363</v>
      </c>
      <c r="I11969" t="s">
        <v>5</v>
      </c>
      <c r="J11969">
        <v>11856.21</v>
      </c>
      <c r="M11969">
        <v>11856.21</v>
      </c>
      <c r="N11969">
        <f t="shared" si="186"/>
        <v>0</v>
      </c>
    </row>
    <row r="11970" spans="1:14" x14ac:dyDescent="0.2">
      <c r="A11970" t="s">
        <v>12160</v>
      </c>
      <c r="B11970" t="s">
        <v>36363</v>
      </c>
      <c r="I11970" t="s">
        <v>5</v>
      </c>
      <c r="J11970">
        <v>11838.2</v>
      </c>
      <c r="M11970">
        <v>11838.2</v>
      </c>
      <c r="N11970">
        <f t="shared" si="186"/>
        <v>0</v>
      </c>
    </row>
    <row r="11971" spans="1:14" x14ac:dyDescent="0.2">
      <c r="A11971" t="s">
        <v>12161</v>
      </c>
      <c r="B11971" t="s">
        <v>36364</v>
      </c>
      <c r="I11971" t="s">
        <v>5</v>
      </c>
      <c r="J11971">
        <v>12350.61</v>
      </c>
      <c r="M11971">
        <v>12350.61</v>
      </c>
      <c r="N11971">
        <f t="shared" si="186"/>
        <v>0</v>
      </c>
    </row>
    <row r="11972" spans="1:14" x14ac:dyDescent="0.2">
      <c r="A11972" t="s">
        <v>12162</v>
      </c>
      <c r="B11972" t="s">
        <v>36364</v>
      </c>
      <c r="I11972" t="s">
        <v>5</v>
      </c>
      <c r="J11972">
        <v>12332.6</v>
      </c>
      <c r="M11972">
        <v>12332.6</v>
      </c>
      <c r="N11972">
        <f t="shared" ref="N11972:N12035" si="187">J11972-M11972</f>
        <v>0</v>
      </c>
    </row>
    <row r="11973" spans="1:14" x14ac:dyDescent="0.2">
      <c r="A11973" t="s">
        <v>12163</v>
      </c>
      <c r="B11973" t="s">
        <v>36365</v>
      </c>
      <c r="I11973" t="s">
        <v>5</v>
      </c>
      <c r="J11973">
        <v>13030.41</v>
      </c>
      <c r="M11973">
        <v>13030.41</v>
      </c>
      <c r="N11973">
        <f t="shared" si="187"/>
        <v>0</v>
      </c>
    </row>
    <row r="11974" spans="1:14" x14ac:dyDescent="0.2">
      <c r="A11974" t="s">
        <v>12164</v>
      </c>
      <c r="B11974" t="s">
        <v>36365</v>
      </c>
      <c r="I11974" t="s">
        <v>5</v>
      </c>
      <c r="J11974">
        <v>13012.4</v>
      </c>
      <c r="M11974">
        <v>13012.4</v>
      </c>
      <c r="N11974">
        <f t="shared" si="187"/>
        <v>0</v>
      </c>
    </row>
    <row r="11975" spans="1:14" x14ac:dyDescent="0.2">
      <c r="A11975" t="s">
        <v>12165</v>
      </c>
      <c r="B11975" t="s">
        <v>36366</v>
      </c>
      <c r="I11975" t="s">
        <v>5</v>
      </c>
      <c r="J11975">
        <v>13576.31</v>
      </c>
      <c r="M11975">
        <v>13576.31</v>
      </c>
      <c r="N11975">
        <f t="shared" si="187"/>
        <v>0</v>
      </c>
    </row>
    <row r="11976" spans="1:14" x14ac:dyDescent="0.2">
      <c r="A11976" t="s">
        <v>12166</v>
      </c>
      <c r="B11976" t="s">
        <v>36366</v>
      </c>
      <c r="I11976" t="s">
        <v>5</v>
      </c>
      <c r="J11976">
        <v>13558.3</v>
      </c>
      <c r="M11976">
        <v>13558.3</v>
      </c>
      <c r="N11976">
        <f t="shared" si="187"/>
        <v>0</v>
      </c>
    </row>
    <row r="11977" spans="1:14" x14ac:dyDescent="0.2">
      <c r="A11977" t="s">
        <v>12167</v>
      </c>
      <c r="B11977" t="s">
        <v>36367</v>
      </c>
      <c r="I11977" t="s">
        <v>5</v>
      </c>
      <c r="J11977">
        <v>20044.71</v>
      </c>
      <c r="M11977">
        <v>20044.71</v>
      </c>
      <c r="N11977">
        <f t="shared" si="187"/>
        <v>0</v>
      </c>
    </row>
    <row r="11978" spans="1:14" x14ac:dyDescent="0.2">
      <c r="A11978" t="s">
        <v>12168</v>
      </c>
      <c r="B11978" t="s">
        <v>36367</v>
      </c>
      <c r="I11978" t="s">
        <v>5</v>
      </c>
      <c r="J11978">
        <v>20026.7</v>
      </c>
      <c r="M11978">
        <v>20026.7</v>
      </c>
      <c r="N11978">
        <f t="shared" si="187"/>
        <v>0</v>
      </c>
    </row>
    <row r="11979" spans="1:14" x14ac:dyDescent="0.2">
      <c r="A11979" t="s">
        <v>12169</v>
      </c>
      <c r="B11979" t="s">
        <v>36368</v>
      </c>
      <c r="I11979" t="s">
        <v>5</v>
      </c>
      <c r="J11979">
        <v>21146.81</v>
      </c>
      <c r="M11979">
        <v>21146.81</v>
      </c>
      <c r="N11979">
        <f t="shared" si="187"/>
        <v>0</v>
      </c>
    </row>
    <row r="11980" spans="1:14" x14ac:dyDescent="0.2">
      <c r="A11980" t="s">
        <v>12170</v>
      </c>
      <c r="B11980" t="s">
        <v>36368</v>
      </c>
      <c r="I11980" t="s">
        <v>5</v>
      </c>
      <c r="J11980">
        <v>21128.799999999999</v>
      </c>
      <c r="M11980">
        <v>21128.799999999999</v>
      </c>
      <c r="N11980">
        <f t="shared" si="187"/>
        <v>0</v>
      </c>
    </row>
    <row r="11981" spans="1:14" x14ac:dyDescent="0.2">
      <c r="A11981" t="s">
        <v>12171</v>
      </c>
      <c r="B11981" t="s">
        <v>36369</v>
      </c>
      <c r="I11981" t="s">
        <v>5</v>
      </c>
      <c r="J11981">
        <v>22115.01</v>
      </c>
      <c r="M11981">
        <v>22115.01</v>
      </c>
      <c r="N11981">
        <f t="shared" si="187"/>
        <v>0</v>
      </c>
    </row>
    <row r="11982" spans="1:14" x14ac:dyDescent="0.2">
      <c r="A11982" t="s">
        <v>12172</v>
      </c>
      <c r="B11982" t="s">
        <v>36369</v>
      </c>
      <c r="I11982" t="s">
        <v>5</v>
      </c>
      <c r="J11982">
        <v>22097</v>
      </c>
      <c r="M11982">
        <v>22097</v>
      </c>
      <c r="N11982">
        <f t="shared" si="187"/>
        <v>0</v>
      </c>
    </row>
    <row r="11983" spans="1:14" x14ac:dyDescent="0.2">
      <c r="A11983" t="s">
        <v>12173</v>
      </c>
      <c r="B11983" t="s">
        <v>36370</v>
      </c>
      <c r="I11983" t="s">
        <v>5</v>
      </c>
      <c r="J11983">
        <v>23289.21</v>
      </c>
      <c r="M11983">
        <v>23289.21</v>
      </c>
      <c r="N11983">
        <f t="shared" si="187"/>
        <v>0</v>
      </c>
    </row>
    <row r="11984" spans="1:14" x14ac:dyDescent="0.2">
      <c r="A11984" t="s">
        <v>12174</v>
      </c>
      <c r="B11984" t="s">
        <v>36370</v>
      </c>
      <c r="I11984" t="s">
        <v>5</v>
      </c>
      <c r="J11984">
        <v>23271.200000000001</v>
      </c>
      <c r="M11984">
        <v>23271.200000000001</v>
      </c>
      <c r="N11984">
        <f t="shared" si="187"/>
        <v>0</v>
      </c>
    </row>
    <row r="11985" spans="1:14" x14ac:dyDescent="0.2">
      <c r="A11985" t="s">
        <v>12175</v>
      </c>
      <c r="B11985" t="s">
        <v>36371</v>
      </c>
      <c r="I11985" t="s">
        <v>3</v>
      </c>
      <c r="J11985">
        <v>546.84</v>
      </c>
      <c r="M11985">
        <v>546.84</v>
      </c>
      <c r="N11985">
        <f t="shared" si="187"/>
        <v>0</v>
      </c>
    </row>
    <row r="11986" spans="1:14" x14ac:dyDescent="0.2">
      <c r="A11986" t="s">
        <v>12176</v>
      </c>
      <c r="B11986" t="s">
        <v>36371</v>
      </c>
      <c r="I11986" t="s">
        <v>3</v>
      </c>
      <c r="J11986">
        <v>522.82000000000005</v>
      </c>
      <c r="M11986">
        <v>522.82000000000005</v>
      </c>
      <c r="N11986">
        <f t="shared" si="187"/>
        <v>0</v>
      </c>
    </row>
    <row r="11987" spans="1:14" x14ac:dyDescent="0.2">
      <c r="A11987" t="s">
        <v>12177</v>
      </c>
      <c r="B11987" t="s">
        <v>36372</v>
      </c>
      <c r="I11987" t="s">
        <v>3</v>
      </c>
      <c r="J11987">
        <v>628.87</v>
      </c>
      <c r="M11987">
        <v>628.87</v>
      </c>
      <c r="N11987">
        <f t="shared" si="187"/>
        <v>0</v>
      </c>
    </row>
    <row r="11988" spans="1:14" x14ac:dyDescent="0.2">
      <c r="A11988" t="s">
        <v>12178</v>
      </c>
      <c r="B11988" t="s">
        <v>36372</v>
      </c>
      <c r="I11988" t="s">
        <v>3</v>
      </c>
      <c r="J11988">
        <v>601.25</v>
      </c>
      <c r="M11988">
        <v>601.25</v>
      </c>
      <c r="N11988">
        <f t="shared" si="187"/>
        <v>0</v>
      </c>
    </row>
    <row r="11989" spans="1:14" x14ac:dyDescent="0.2">
      <c r="A11989" t="s">
        <v>12179</v>
      </c>
      <c r="B11989" t="s">
        <v>36373</v>
      </c>
      <c r="I11989" t="s">
        <v>3</v>
      </c>
      <c r="J11989">
        <v>558.23</v>
      </c>
      <c r="M11989">
        <v>558.23</v>
      </c>
      <c r="N11989">
        <f t="shared" si="187"/>
        <v>0</v>
      </c>
    </row>
    <row r="11990" spans="1:14" x14ac:dyDescent="0.2">
      <c r="A11990" t="s">
        <v>12180</v>
      </c>
      <c r="B11990" t="s">
        <v>36373</v>
      </c>
      <c r="I11990" t="s">
        <v>3</v>
      </c>
      <c r="J11990">
        <v>534.21</v>
      </c>
      <c r="M11990">
        <v>534.21</v>
      </c>
      <c r="N11990">
        <f t="shared" si="187"/>
        <v>0</v>
      </c>
    </row>
    <row r="11991" spans="1:14" x14ac:dyDescent="0.2">
      <c r="A11991" t="s">
        <v>12181</v>
      </c>
      <c r="B11991" t="s">
        <v>36374</v>
      </c>
      <c r="I11991" t="s">
        <v>3</v>
      </c>
      <c r="J11991">
        <v>641.96</v>
      </c>
      <c r="M11991">
        <v>641.96</v>
      </c>
      <c r="N11991">
        <f t="shared" si="187"/>
        <v>0</v>
      </c>
    </row>
    <row r="11992" spans="1:14" x14ac:dyDescent="0.2">
      <c r="A11992" t="s">
        <v>12182</v>
      </c>
      <c r="B11992" t="s">
        <v>36374</v>
      </c>
      <c r="I11992" t="s">
        <v>3</v>
      </c>
      <c r="J11992">
        <v>614.34</v>
      </c>
      <c r="M11992">
        <v>614.34</v>
      </c>
      <c r="N11992">
        <f t="shared" si="187"/>
        <v>0</v>
      </c>
    </row>
    <row r="11993" spans="1:14" x14ac:dyDescent="0.2">
      <c r="A11993" t="s">
        <v>12183</v>
      </c>
      <c r="B11993" t="s">
        <v>36375</v>
      </c>
      <c r="I11993" t="s">
        <v>3</v>
      </c>
      <c r="J11993">
        <v>496.2</v>
      </c>
      <c r="M11993">
        <v>496.2</v>
      </c>
      <c r="N11993">
        <f t="shared" si="187"/>
        <v>0</v>
      </c>
    </row>
    <row r="11994" spans="1:14" x14ac:dyDescent="0.2">
      <c r="A11994" t="s">
        <v>12184</v>
      </c>
      <c r="B11994" t="s">
        <v>36375</v>
      </c>
      <c r="I11994" t="s">
        <v>3</v>
      </c>
      <c r="J11994">
        <v>472.18</v>
      </c>
      <c r="M11994">
        <v>472.18</v>
      </c>
      <c r="N11994">
        <f t="shared" si="187"/>
        <v>0</v>
      </c>
    </row>
    <row r="11995" spans="1:14" x14ac:dyDescent="0.2">
      <c r="A11995" t="s">
        <v>12185</v>
      </c>
      <c r="B11995" t="s">
        <v>36376</v>
      </c>
      <c r="I11995" t="s">
        <v>3</v>
      </c>
      <c r="J11995">
        <v>570.63</v>
      </c>
      <c r="M11995">
        <v>570.63</v>
      </c>
      <c r="N11995">
        <f t="shared" si="187"/>
        <v>0</v>
      </c>
    </row>
    <row r="11996" spans="1:14" x14ac:dyDescent="0.2">
      <c r="A11996" t="s">
        <v>12186</v>
      </c>
      <c r="B11996" t="s">
        <v>36376</v>
      </c>
      <c r="I11996" t="s">
        <v>3</v>
      </c>
      <c r="J11996">
        <v>543.01</v>
      </c>
      <c r="M11996">
        <v>543.01</v>
      </c>
      <c r="N11996">
        <f t="shared" si="187"/>
        <v>0</v>
      </c>
    </row>
    <row r="11997" spans="1:14" x14ac:dyDescent="0.2">
      <c r="A11997" t="s">
        <v>12187</v>
      </c>
      <c r="B11997" t="s">
        <v>36377</v>
      </c>
      <c r="I11997" t="s">
        <v>3</v>
      </c>
      <c r="J11997">
        <v>552.45000000000005</v>
      </c>
      <c r="M11997">
        <v>552.45000000000005</v>
      </c>
      <c r="N11997">
        <f t="shared" si="187"/>
        <v>0</v>
      </c>
    </row>
    <row r="11998" spans="1:14" x14ac:dyDescent="0.2">
      <c r="A11998" t="s">
        <v>12188</v>
      </c>
      <c r="B11998" t="s">
        <v>36377</v>
      </c>
      <c r="I11998" t="s">
        <v>3</v>
      </c>
      <c r="J11998">
        <v>528.42999999999995</v>
      </c>
      <c r="M11998">
        <v>528.42999999999995</v>
      </c>
      <c r="N11998">
        <f t="shared" si="187"/>
        <v>0</v>
      </c>
    </row>
    <row r="11999" spans="1:14" x14ac:dyDescent="0.2">
      <c r="A11999" t="s">
        <v>12189</v>
      </c>
      <c r="B11999" t="s">
        <v>36378</v>
      </c>
      <c r="I11999" t="s">
        <v>3</v>
      </c>
      <c r="J11999">
        <v>635.32000000000005</v>
      </c>
      <c r="M11999">
        <v>635.32000000000005</v>
      </c>
      <c r="N11999">
        <f t="shared" si="187"/>
        <v>0</v>
      </c>
    </row>
    <row r="12000" spans="1:14" x14ac:dyDescent="0.2">
      <c r="A12000" t="s">
        <v>12190</v>
      </c>
      <c r="B12000" t="s">
        <v>36378</v>
      </c>
      <c r="I12000" t="s">
        <v>3</v>
      </c>
      <c r="J12000">
        <v>607.70000000000005</v>
      </c>
      <c r="M12000">
        <v>607.70000000000005</v>
      </c>
      <c r="N12000">
        <f t="shared" si="187"/>
        <v>0</v>
      </c>
    </row>
    <row r="12001" spans="1:14" x14ac:dyDescent="0.2">
      <c r="A12001" t="s">
        <v>12191</v>
      </c>
      <c r="B12001" t="s">
        <v>36379</v>
      </c>
      <c r="I12001" t="s">
        <v>3</v>
      </c>
      <c r="J12001">
        <v>684.16</v>
      </c>
      <c r="M12001">
        <v>684.16</v>
      </c>
      <c r="N12001">
        <f t="shared" si="187"/>
        <v>0</v>
      </c>
    </row>
    <row r="12002" spans="1:14" x14ac:dyDescent="0.2">
      <c r="A12002" t="s">
        <v>12192</v>
      </c>
      <c r="B12002" t="s">
        <v>36379</v>
      </c>
      <c r="I12002" t="s">
        <v>3</v>
      </c>
      <c r="J12002">
        <v>660.14</v>
      </c>
      <c r="M12002">
        <v>660.14</v>
      </c>
      <c r="N12002">
        <f t="shared" si="187"/>
        <v>0</v>
      </c>
    </row>
    <row r="12003" spans="1:14" x14ac:dyDescent="0.2">
      <c r="A12003" t="s">
        <v>12193</v>
      </c>
      <c r="B12003" t="s">
        <v>36380</v>
      </c>
      <c r="I12003" t="s">
        <v>3</v>
      </c>
      <c r="J12003">
        <v>786.79</v>
      </c>
      <c r="M12003">
        <v>786.79</v>
      </c>
      <c r="N12003">
        <f t="shared" si="187"/>
        <v>0</v>
      </c>
    </row>
    <row r="12004" spans="1:14" x14ac:dyDescent="0.2">
      <c r="A12004" t="s">
        <v>12194</v>
      </c>
      <c r="B12004" t="s">
        <v>36380</v>
      </c>
      <c r="I12004" t="s">
        <v>3</v>
      </c>
      <c r="J12004">
        <v>759.16</v>
      </c>
      <c r="M12004">
        <v>759.16</v>
      </c>
      <c r="N12004">
        <f t="shared" si="187"/>
        <v>0</v>
      </c>
    </row>
    <row r="12005" spans="1:14" x14ac:dyDescent="0.2">
      <c r="A12005" t="s">
        <v>12195</v>
      </c>
      <c r="B12005" t="s">
        <v>36381</v>
      </c>
      <c r="I12005" t="s">
        <v>3</v>
      </c>
      <c r="J12005">
        <v>679.4</v>
      </c>
      <c r="M12005">
        <v>679.4</v>
      </c>
      <c r="N12005">
        <f t="shared" si="187"/>
        <v>0</v>
      </c>
    </row>
    <row r="12006" spans="1:14" x14ac:dyDescent="0.2">
      <c r="A12006" t="s">
        <v>12196</v>
      </c>
      <c r="B12006" t="s">
        <v>36381</v>
      </c>
      <c r="I12006" t="s">
        <v>3</v>
      </c>
      <c r="J12006">
        <v>655.38</v>
      </c>
      <c r="M12006">
        <v>655.38</v>
      </c>
      <c r="N12006">
        <f t="shared" si="187"/>
        <v>0</v>
      </c>
    </row>
    <row r="12007" spans="1:14" x14ac:dyDescent="0.2">
      <c r="A12007" t="s">
        <v>12197</v>
      </c>
      <c r="B12007" t="s">
        <v>36382</v>
      </c>
      <c r="I12007" t="s">
        <v>3</v>
      </c>
      <c r="J12007">
        <v>781.31</v>
      </c>
      <c r="M12007">
        <v>781.31</v>
      </c>
      <c r="N12007">
        <f t="shared" si="187"/>
        <v>0</v>
      </c>
    </row>
    <row r="12008" spans="1:14" x14ac:dyDescent="0.2">
      <c r="A12008" t="s">
        <v>12198</v>
      </c>
      <c r="B12008" t="s">
        <v>36382</v>
      </c>
      <c r="I12008" t="s">
        <v>3</v>
      </c>
      <c r="J12008">
        <v>753.69</v>
      </c>
      <c r="M12008">
        <v>753.69</v>
      </c>
      <c r="N12008">
        <f t="shared" si="187"/>
        <v>0</v>
      </c>
    </row>
    <row r="12009" spans="1:14" x14ac:dyDescent="0.2">
      <c r="A12009" t="s">
        <v>12199</v>
      </c>
      <c r="B12009" t="s">
        <v>36383</v>
      </c>
      <c r="I12009" t="s">
        <v>3</v>
      </c>
      <c r="J12009">
        <v>469.27</v>
      </c>
      <c r="M12009">
        <v>469.27</v>
      </c>
      <c r="N12009">
        <f t="shared" si="187"/>
        <v>0</v>
      </c>
    </row>
    <row r="12010" spans="1:14" x14ac:dyDescent="0.2">
      <c r="A12010" t="s">
        <v>12200</v>
      </c>
      <c r="B12010" t="s">
        <v>36383</v>
      </c>
      <c r="I12010" t="s">
        <v>3</v>
      </c>
      <c r="J12010">
        <v>451.26</v>
      </c>
      <c r="M12010">
        <v>451.26</v>
      </c>
      <c r="N12010">
        <f t="shared" si="187"/>
        <v>0</v>
      </c>
    </row>
    <row r="12011" spans="1:14" x14ac:dyDescent="0.2">
      <c r="A12011" t="s">
        <v>12201</v>
      </c>
      <c r="B12011" t="s">
        <v>36384</v>
      </c>
      <c r="I12011" t="s">
        <v>3</v>
      </c>
      <c r="J12011">
        <v>539.66</v>
      </c>
      <c r="M12011">
        <v>539.66</v>
      </c>
      <c r="N12011">
        <f t="shared" si="187"/>
        <v>0</v>
      </c>
    </row>
    <row r="12012" spans="1:14" x14ac:dyDescent="0.2">
      <c r="A12012" t="s">
        <v>12202</v>
      </c>
      <c r="B12012" t="s">
        <v>36384</v>
      </c>
      <c r="I12012" t="s">
        <v>3</v>
      </c>
      <c r="J12012">
        <v>518.95000000000005</v>
      </c>
      <c r="M12012">
        <v>518.95000000000005</v>
      </c>
      <c r="N12012">
        <f t="shared" si="187"/>
        <v>0</v>
      </c>
    </row>
    <row r="12013" spans="1:14" x14ac:dyDescent="0.2">
      <c r="A12013" t="s">
        <v>12203</v>
      </c>
      <c r="B12013" t="s">
        <v>36385</v>
      </c>
      <c r="I12013" t="s">
        <v>3</v>
      </c>
      <c r="J12013">
        <v>548.71</v>
      </c>
      <c r="M12013">
        <v>548.71</v>
      </c>
      <c r="N12013">
        <f t="shared" si="187"/>
        <v>0</v>
      </c>
    </row>
    <row r="12014" spans="1:14" x14ac:dyDescent="0.2">
      <c r="A12014" t="s">
        <v>12204</v>
      </c>
      <c r="B12014" t="s">
        <v>36385</v>
      </c>
      <c r="I12014" t="s">
        <v>3</v>
      </c>
      <c r="J12014">
        <v>530.69000000000005</v>
      </c>
      <c r="M12014">
        <v>530.69000000000005</v>
      </c>
      <c r="N12014">
        <f t="shared" si="187"/>
        <v>0</v>
      </c>
    </row>
    <row r="12015" spans="1:14" x14ac:dyDescent="0.2">
      <c r="A12015" t="s">
        <v>12205</v>
      </c>
      <c r="B12015" t="s">
        <v>36386</v>
      </c>
      <c r="I12015" t="s">
        <v>3</v>
      </c>
      <c r="J12015">
        <v>631.01</v>
      </c>
      <c r="M12015">
        <v>631.01</v>
      </c>
      <c r="N12015">
        <f t="shared" si="187"/>
        <v>0</v>
      </c>
    </row>
    <row r="12016" spans="1:14" x14ac:dyDescent="0.2">
      <c r="A12016" t="s">
        <v>12206</v>
      </c>
      <c r="B12016" t="s">
        <v>36386</v>
      </c>
      <c r="I12016" t="s">
        <v>3</v>
      </c>
      <c r="J12016">
        <v>610.29999999999995</v>
      </c>
      <c r="M12016">
        <v>610.29999999999995</v>
      </c>
      <c r="N12016">
        <f t="shared" si="187"/>
        <v>0</v>
      </c>
    </row>
    <row r="12017" spans="1:14" x14ac:dyDescent="0.2">
      <c r="A12017" t="s">
        <v>12207</v>
      </c>
      <c r="B12017" t="s">
        <v>36387</v>
      </c>
      <c r="I12017" t="s">
        <v>3</v>
      </c>
      <c r="J12017">
        <v>743.2</v>
      </c>
      <c r="M12017">
        <v>743.2</v>
      </c>
      <c r="N12017">
        <f t="shared" si="187"/>
        <v>0</v>
      </c>
    </row>
    <row r="12018" spans="1:14" x14ac:dyDescent="0.2">
      <c r="A12018" t="s">
        <v>12208</v>
      </c>
      <c r="B12018" t="s">
        <v>36387</v>
      </c>
      <c r="I12018" t="s">
        <v>3</v>
      </c>
      <c r="J12018">
        <v>719.18</v>
      </c>
      <c r="M12018">
        <v>719.18</v>
      </c>
      <c r="N12018">
        <f t="shared" si="187"/>
        <v>0</v>
      </c>
    </row>
    <row r="12019" spans="1:14" x14ac:dyDescent="0.2">
      <c r="A12019" t="s">
        <v>12209</v>
      </c>
      <c r="B12019" t="s">
        <v>36388</v>
      </c>
      <c r="I12019" t="s">
        <v>3</v>
      </c>
      <c r="J12019">
        <v>854.68</v>
      </c>
      <c r="M12019">
        <v>854.68</v>
      </c>
      <c r="N12019">
        <f t="shared" si="187"/>
        <v>0</v>
      </c>
    </row>
    <row r="12020" spans="1:14" x14ac:dyDescent="0.2">
      <c r="A12020" t="s">
        <v>12210</v>
      </c>
      <c r="B12020" t="s">
        <v>36388</v>
      </c>
      <c r="I12020" t="s">
        <v>3</v>
      </c>
      <c r="J12020">
        <v>827.06</v>
      </c>
      <c r="M12020">
        <v>827.06</v>
      </c>
      <c r="N12020">
        <f t="shared" si="187"/>
        <v>0</v>
      </c>
    </row>
    <row r="12021" spans="1:14" x14ac:dyDescent="0.2">
      <c r="A12021" t="s">
        <v>12211</v>
      </c>
      <c r="B12021" t="s">
        <v>36389</v>
      </c>
      <c r="I12021" t="s">
        <v>3</v>
      </c>
      <c r="J12021">
        <v>623.32000000000005</v>
      </c>
      <c r="M12021">
        <v>623.32000000000005</v>
      </c>
      <c r="N12021">
        <f t="shared" si="187"/>
        <v>0</v>
      </c>
    </row>
    <row r="12022" spans="1:14" x14ac:dyDescent="0.2">
      <c r="A12022" t="s">
        <v>12212</v>
      </c>
      <c r="B12022" t="s">
        <v>36389</v>
      </c>
      <c r="I12022" t="s">
        <v>3</v>
      </c>
      <c r="J12022">
        <v>599.29999999999995</v>
      </c>
      <c r="M12022">
        <v>599.29999999999995</v>
      </c>
      <c r="N12022">
        <f t="shared" si="187"/>
        <v>0</v>
      </c>
    </row>
    <row r="12023" spans="1:14" x14ac:dyDescent="0.2">
      <c r="A12023" t="s">
        <v>12213</v>
      </c>
      <c r="B12023" t="s">
        <v>36390</v>
      </c>
      <c r="I12023" t="s">
        <v>3</v>
      </c>
      <c r="J12023">
        <v>716.82</v>
      </c>
      <c r="M12023">
        <v>716.82</v>
      </c>
      <c r="N12023">
        <f t="shared" si="187"/>
        <v>0</v>
      </c>
    </row>
    <row r="12024" spans="1:14" x14ac:dyDescent="0.2">
      <c r="A12024" t="s">
        <v>12214</v>
      </c>
      <c r="B12024" t="s">
        <v>36390</v>
      </c>
      <c r="I12024" t="s">
        <v>3</v>
      </c>
      <c r="J12024">
        <v>689.2</v>
      </c>
      <c r="M12024">
        <v>689.2</v>
      </c>
      <c r="N12024">
        <f t="shared" si="187"/>
        <v>0</v>
      </c>
    </row>
    <row r="12025" spans="1:14" x14ac:dyDescent="0.2">
      <c r="A12025" t="s">
        <v>12215</v>
      </c>
      <c r="B12025" t="s">
        <v>36391</v>
      </c>
      <c r="I12025" t="s">
        <v>3</v>
      </c>
      <c r="J12025">
        <v>894.39</v>
      </c>
      <c r="M12025">
        <v>894.39</v>
      </c>
      <c r="N12025">
        <f t="shared" si="187"/>
        <v>0</v>
      </c>
    </row>
    <row r="12026" spans="1:14" x14ac:dyDescent="0.2">
      <c r="A12026" t="s">
        <v>12216</v>
      </c>
      <c r="B12026" t="s">
        <v>36391</v>
      </c>
      <c r="I12026" t="s">
        <v>3</v>
      </c>
      <c r="J12026">
        <v>870.37</v>
      </c>
      <c r="M12026">
        <v>870.37</v>
      </c>
      <c r="N12026">
        <f t="shared" si="187"/>
        <v>0</v>
      </c>
    </row>
    <row r="12027" spans="1:14" x14ac:dyDescent="0.2">
      <c r="A12027" t="s">
        <v>12217</v>
      </c>
      <c r="B12027" t="s">
        <v>36392</v>
      </c>
      <c r="I12027" t="s">
        <v>3</v>
      </c>
      <c r="J12027">
        <v>1028.55</v>
      </c>
      <c r="M12027">
        <v>1028.55</v>
      </c>
      <c r="N12027">
        <f t="shared" si="187"/>
        <v>0</v>
      </c>
    </row>
    <row r="12028" spans="1:14" x14ac:dyDescent="0.2">
      <c r="A12028" t="s">
        <v>12218</v>
      </c>
      <c r="B12028" t="s">
        <v>36392</v>
      </c>
      <c r="I12028" t="s">
        <v>3</v>
      </c>
      <c r="J12028">
        <v>1000.93</v>
      </c>
      <c r="M12028">
        <v>1000.93</v>
      </c>
      <c r="N12028">
        <f t="shared" si="187"/>
        <v>0</v>
      </c>
    </row>
    <row r="12029" spans="1:14" x14ac:dyDescent="0.2">
      <c r="A12029" t="s">
        <v>12219</v>
      </c>
      <c r="B12029" t="s">
        <v>36393</v>
      </c>
      <c r="I12029" t="s">
        <v>3</v>
      </c>
      <c r="J12029">
        <v>978.18</v>
      </c>
      <c r="M12029">
        <v>978.18</v>
      </c>
      <c r="N12029">
        <f t="shared" si="187"/>
        <v>0</v>
      </c>
    </row>
    <row r="12030" spans="1:14" x14ac:dyDescent="0.2">
      <c r="A12030" t="s">
        <v>12220</v>
      </c>
      <c r="B12030" t="s">
        <v>36393</v>
      </c>
      <c r="I12030" t="s">
        <v>3</v>
      </c>
      <c r="J12030">
        <v>954.16</v>
      </c>
      <c r="M12030">
        <v>954.16</v>
      </c>
      <c r="N12030">
        <f t="shared" si="187"/>
        <v>0</v>
      </c>
    </row>
    <row r="12031" spans="1:14" x14ac:dyDescent="0.2">
      <c r="A12031" t="s">
        <v>12221</v>
      </c>
      <c r="B12031" t="s">
        <v>36394</v>
      </c>
      <c r="I12031" t="s">
        <v>3</v>
      </c>
      <c r="J12031">
        <v>1124.4100000000001</v>
      </c>
      <c r="M12031">
        <v>1124.4100000000001</v>
      </c>
      <c r="N12031">
        <f t="shared" si="187"/>
        <v>0</v>
      </c>
    </row>
    <row r="12032" spans="1:14" x14ac:dyDescent="0.2">
      <c r="A12032" t="s">
        <v>12222</v>
      </c>
      <c r="B12032" t="s">
        <v>36394</v>
      </c>
      <c r="I12032" t="s">
        <v>3</v>
      </c>
      <c r="J12032">
        <v>1096.79</v>
      </c>
      <c r="M12032">
        <v>1096.79</v>
      </c>
      <c r="N12032">
        <f t="shared" si="187"/>
        <v>0</v>
      </c>
    </row>
    <row r="12033" spans="1:14" x14ac:dyDescent="0.2">
      <c r="A12033" t="s">
        <v>12223</v>
      </c>
      <c r="B12033" t="s">
        <v>36395</v>
      </c>
      <c r="I12033" t="s">
        <v>3</v>
      </c>
      <c r="J12033">
        <v>894.39</v>
      </c>
      <c r="M12033">
        <v>894.39</v>
      </c>
      <c r="N12033">
        <f t="shared" si="187"/>
        <v>0</v>
      </c>
    </row>
    <row r="12034" spans="1:14" x14ac:dyDescent="0.2">
      <c r="A12034" t="s">
        <v>12224</v>
      </c>
      <c r="B12034" t="s">
        <v>36395</v>
      </c>
      <c r="I12034" t="s">
        <v>3</v>
      </c>
      <c r="J12034">
        <v>870.37</v>
      </c>
      <c r="M12034">
        <v>870.37</v>
      </c>
      <c r="N12034">
        <f t="shared" si="187"/>
        <v>0</v>
      </c>
    </row>
    <row r="12035" spans="1:14" x14ac:dyDescent="0.2">
      <c r="A12035" t="s">
        <v>12225</v>
      </c>
      <c r="B12035" t="s">
        <v>36396</v>
      </c>
      <c r="I12035" t="s">
        <v>3</v>
      </c>
      <c r="J12035">
        <v>1028.55</v>
      </c>
      <c r="M12035">
        <v>1028.55</v>
      </c>
      <c r="N12035">
        <f t="shared" si="187"/>
        <v>0</v>
      </c>
    </row>
    <row r="12036" spans="1:14" x14ac:dyDescent="0.2">
      <c r="A12036" t="s">
        <v>12226</v>
      </c>
      <c r="B12036" t="s">
        <v>36396</v>
      </c>
      <c r="I12036" t="s">
        <v>3</v>
      </c>
      <c r="J12036">
        <v>1000.93</v>
      </c>
      <c r="M12036">
        <v>1000.93</v>
      </c>
      <c r="N12036">
        <f t="shared" ref="N12036:N12099" si="188">J12036-M12036</f>
        <v>0</v>
      </c>
    </row>
    <row r="12037" spans="1:14" x14ac:dyDescent="0.2">
      <c r="A12037" t="s">
        <v>12227</v>
      </c>
      <c r="B12037" t="s">
        <v>36397</v>
      </c>
      <c r="I12037" t="s">
        <v>3</v>
      </c>
      <c r="J12037">
        <v>526.45000000000005</v>
      </c>
      <c r="M12037">
        <v>526.45000000000005</v>
      </c>
      <c r="N12037">
        <f t="shared" si="188"/>
        <v>0</v>
      </c>
    </row>
    <row r="12038" spans="1:14" x14ac:dyDescent="0.2">
      <c r="A12038" t="s">
        <v>12228</v>
      </c>
      <c r="B12038" t="s">
        <v>36397</v>
      </c>
      <c r="I12038" t="s">
        <v>3</v>
      </c>
      <c r="J12038">
        <v>502.43</v>
      </c>
      <c r="M12038">
        <v>502.43</v>
      </c>
      <c r="N12038">
        <f t="shared" si="188"/>
        <v>0</v>
      </c>
    </row>
    <row r="12039" spans="1:14" x14ac:dyDescent="0.2">
      <c r="A12039" t="s">
        <v>12229</v>
      </c>
      <c r="B12039" t="s">
        <v>36398</v>
      </c>
      <c r="I12039" t="s">
        <v>3</v>
      </c>
      <c r="J12039">
        <v>605.41999999999996</v>
      </c>
      <c r="M12039">
        <v>605.41999999999996</v>
      </c>
      <c r="N12039">
        <f t="shared" si="188"/>
        <v>0</v>
      </c>
    </row>
    <row r="12040" spans="1:14" x14ac:dyDescent="0.2">
      <c r="A12040" t="s">
        <v>12230</v>
      </c>
      <c r="B12040" t="s">
        <v>36398</v>
      </c>
      <c r="I12040" t="s">
        <v>3</v>
      </c>
      <c r="J12040">
        <v>577.79</v>
      </c>
      <c r="M12040">
        <v>577.79</v>
      </c>
      <c r="N12040">
        <f t="shared" si="188"/>
        <v>0</v>
      </c>
    </row>
    <row r="12041" spans="1:14" x14ac:dyDescent="0.2">
      <c r="A12041" t="s">
        <v>12231</v>
      </c>
      <c r="B12041" t="s">
        <v>36399</v>
      </c>
      <c r="I12041" t="s">
        <v>3</v>
      </c>
      <c r="J12041">
        <v>873.15</v>
      </c>
      <c r="M12041">
        <v>873.15</v>
      </c>
      <c r="N12041">
        <f t="shared" si="188"/>
        <v>0</v>
      </c>
    </row>
    <row r="12042" spans="1:14" x14ac:dyDescent="0.2">
      <c r="A12042" t="s">
        <v>12232</v>
      </c>
      <c r="B12042" t="s">
        <v>36399</v>
      </c>
      <c r="I12042" t="s">
        <v>3</v>
      </c>
      <c r="J12042">
        <v>849.13</v>
      </c>
      <c r="M12042">
        <v>849.13</v>
      </c>
      <c r="N12042">
        <f t="shared" si="188"/>
        <v>0</v>
      </c>
    </row>
    <row r="12043" spans="1:14" x14ac:dyDescent="0.2">
      <c r="A12043" t="s">
        <v>12233</v>
      </c>
      <c r="B12043" t="s">
        <v>36400</v>
      </c>
      <c r="I12043" t="s">
        <v>3</v>
      </c>
      <c r="J12043">
        <v>1004.12</v>
      </c>
      <c r="M12043">
        <v>1004.12</v>
      </c>
      <c r="N12043">
        <f t="shared" si="188"/>
        <v>0</v>
      </c>
    </row>
    <row r="12044" spans="1:14" x14ac:dyDescent="0.2">
      <c r="A12044" t="s">
        <v>12234</v>
      </c>
      <c r="B12044" t="s">
        <v>36400</v>
      </c>
      <c r="I12044" t="s">
        <v>3</v>
      </c>
      <c r="J12044">
        <v>976.5</v>
      </c>
      <c r="M12044">
        <v>976.5</v>
      </c>
      <c r="N12044">
        <f t="shared" si="188"/>
        <v>0</v>
      </c>
    </row>
    <row r="12045" spans="1:14" x14ac:dyDescent="0.2">
      <c r="A12045" t="s">
        <v>12235</v>
      </c>
      <c r="B12045" t="s">
        <v>36401</v>
      </c>
      <c r="I12045" t="s">
        <v>3</v>
      </c>
      <c r="J12045">
        <v>587.63</v>
      </c>
      <c r="M12045">
        <v>587.63</v>
      </c>
      <c r="N12045">
        <f t="shared" si="188"/>
        <v>0</v>
      </c>
    </row>
    <row r="12046" spans="1:14" x14ac:dyDescent="0.2">
      <c r="A12046" t="s">
        <v>12236</v>
      </c>
      <c r="B12046" t="s">
        <v>36401</v>
      </c>
      <c r="I12046" t="s">
        <v>3</v>
      </c>
      <c r="J12046">
        <v>563.61</v>
      </c>
      <c r="M12046">
        <v>563.61</v>
      </c>
      <c r="N12046">
        <f t="shared" si="188"/>
        <v>0</v>
      </c>
    </row>
    <row r="12047" spans="1:14" x14ac:dyDescent="0.2">
      <c r="A12047" t="s">
        <v>12237</v>
      </c>
      <c r="B12047" t="s">
        <v>36402</v>
      </c>
      <c r="I12047" t="s">
        <v>3</v>
      </c>
      <c r="J12047">
        <v>675.78</v>
      </c>
      <c r="M12047">
        <v>675.78</v>
      </c>
      <c r="N12047">
        <f t="shared" si="188"/>
        <v>0</v>
      </c>
    </row>
    <row r="12048" spans="1:14" x14ac:dyDescent="0.2">
      <c r="A12048" t="s">
        <v>12238</v>
      </c>
      <c r="B12048" t="s">
        <v>36402</v>
      </c>
      <c r="I12048" t="s">
        <v>3</v>
      </c>
      <c r="J12048">
        <v>648.15</v>
      </c>
      <c r="M12048">
        <v>648.15</v>
      </c>
      <c r="N12048">
        <f t="shared" si="188"/>
        <v>0</v>
      </c>
    </row>
    <row r="12049" spans="1:14" x14ac:dyDescent="0.2">
      <c r="A12049" t="s">
        <v>12239</v>
      </c>
      <c r="B12049" t="s">
        <v>36403</v>
      </c>
      <c r="I12049" t="s">
        <v>3</v>
      </c>
      <c r="J12049">
        <v>399.93</v>
      </c>
      <c r="M12049">
        <v>399.93</v>
      </c>
      <c r="N12049">
        <f t="shared" si="188"/>
        <v>0</v>
      </c>
    </row>
    <row r="12050" spans="1:14" x14ac:dyDescent="0.2">
      <c r="A12050" t="s">
        <v>12240</v>
      </c>
      <c r="B12050" t="s">
        <v>36403</v>
      </c>
      <c r="I12050" t="s">
        <v>3</v>
      </c>
      <c r="J12050">
        <v>381.92</v>
      </c>
      <c r="M12050">
        <v>381.92</v>
      </c>
      <c r="N12050">
        <f t="shared" si="188"/>
        <v>0</v>
      </c>
    </row>
    <row r="12051" spans="1:14" x14ac:dyDescent="0.2">
      <c r="A12051" t="s">
        <v>12241</v>
      </c>
      <c r="B12051" t="s">
        <v>36404</v>
      </c>
      <c r="I12051" t="s">
        <v>3</v>
      </c>
      <c r="J12051">
        <v>459.92</v>
      </c>
      <c r="M12051">
        <v>459.92</v>
      </c>
      <c r="N12051">
        <f t="shared" si="188"/>
        <v>0</v>
      </c>
    </row>
    <row r="12052" spans="1:14" x14ac:dyDescent="0.2">
      <c r="A12052" t="s">
        <v>12242</v>
      </c>
      <c r="B12052" t="s">
        <v>36404</v>
      </c>
      <c r="I12052" t="s">
        <v>3</v>
      </c>
      <c r="J12052">
        <v>439.21</v>
      </c>
      <c r="M12052">
        <v>439.21</v>
      </c>
      <c r="N12052">
        <f t="shared" si="188"/>
        <v>0</v>
      </c>
    </row>
    <row r="12053" spans="1:14" x14ac:dyDescent="0.2">
      <c r="A12053" t="s">
        <v>12243</v>
      </c>
      <c r="B12053" t="s">
        <v>36405</v>
      </c>
      <c r="I12053" t="s">
        <v>4</v>
      </c>
      <c r="J12053">
        <v>28.48</v>
      </c>
      <c r="M12053">
        <v>28.48</v>
      </c>
      <c r="N12053">
        <f t="shared" si="188"/>
        <v>0</v>
      </c>
    </row>
    <row r="12054" spans="1:14" x14ac:dyDescent="0.2">
      <c r="A12054" t="s">
        <v>12244</v>
      </c>
      <c r="B12054" t="s">
        <v>36405</v>
      </c>
      <c r="I12054" t="s">
        <v>4</v>
      </c>
      <c r="J12054">
        <v>25.48</v>
      </c>
      <c r="M12054">
        <v>25.48</v>
      </c>
      <c r="N12054">
        <f t="shared" si="188"/>
        <v>0</v>
      </c>
    </row>
    <row r="12055" spans="1:14" x14ac:dyDescent="0.2">
      <c r="A12055" t="s">
        <v>12245</v>
      </c>
      <c r="B12055" t="s">
        <v>36406</v>
      </c>
      <c r="I12055" t="s">
        <v>3</v>
      </c>
      <c r="J12055">
        <v>1281.97</v>
      </c>
      <c r="M12055">
        <v>1281.97</v>
      </c>
      <c r="N12055">
        <f t="shared" si="188"/>
        <v>0</v>
      </c>
    </row>
    <row r="12056" spans="1:14" x14ac:dyDescent="0.2">
      <c r="A12056" t="s">
        <v>12246</v>
      </c>
      <c r="B12056" t="s">
        <v>36406</v>
      </c>
      <c r="I12056" t="s">
        <v>3</v>
      </c>
      <c r="J12056">
        <v>1263.96</v>
      </c>
      <c r="M12056">
        <v>1263.96</v>
      </c>
      <c r="N12056">
        <f t="shared" si="188"/>
        <v>0</v>
      </c>
    </row>
    <row r="12057" spans="1:14" x14ac:dyDescent="0.2">
      <c r="A12057" t="s">
        <v>12247</v>
      </c>
      <c r="B12057" t="s">
        <v>36407</v>
      </c>
      <c r="I12057" t="s">
        <v>3</v>
      </c>
      <c r="J12057">
        <v>1474.27</v>
      </c>
      <c r="M12057">
        <v>1474.27</v>
      </c>
      <c r="N12057">
        <f t="shared" si="188"/>
        <v>0</v>
      </c>
    </row>
    <row r="12058" spans="1:14" x14ac:dyDescent="0.2">
      <c r="A12058" t="s">
        <v>12248</v>
      </c>
      <c r="B12058" t="s">
        <v>36407</v>
      </c>
      <c r="I12058" t="s">
        <v>3</v>
      </c>
      <c r="J12058">
        <v>1453.55</v>
      </c>
      <c r="M12058">
        <v>1453.55</v>
      </c>
      <c r="N12058">
        <f t="shared" si="188"/>
        <v>0</v>
      </c>
    </row>
    <row r="12059" spans="1:14" x14ac:dyDescent="0.2">
      <c r="A12059" t="s">
        <v>12249</v>
      </c>
      <c r="B12059" t="s">
        <v>36408</v>
      </c>
      <c r="I12059" t="s">
        <v>3</v>
      </c>
      <c r="J12059">
        <v>1221.47</v>
      </c>
      <c r="M12059">
        <v>1221.47</v>
      </c>
      <c r="N12059">
        <f t="shared" si="188"/>
        <v>0</v>
      </c>
    </row>
    <row r="12060" spans="1:14" x14ac:dyDescent="0.2">
      <c r="A12060" t="s">
        <v>12250</v>
      </c>
      <c r="B12060" t="s">
        <v>36408</v>
      </c>
      <c r="I12060" t="s">
        <v>3</v>
      </c>
      <c r="J12060">
        <v>1203.46</v>
      </c>
      <c r="M12060">
        <v>1203.46</v>
      </c>
      <c r="N12060">
        <f t="shared" si="188"/>
        <v>0</v>
      </c>
    </row>
    <row r="12061" spans="1:14" x14ac:dyDescent="0.2">
      <c r="A12061" t="s">
        <v>12251</v>
      </c>
      <c r="B12061" t="s">
        <v>36409</v>
      </c>
      <c r="I12061" t="s">
        <v>3</v>
      </c>
      <c r="J12061">
        <v>1404.69</v>
      </c>
      <c r="M12061">
        <v>1404.69</v>
      </c>
      <c r="N12061">
        <f t="shared" si="188"/>
        <v>0</v>
      </c>
    </row>
    <row r="12062" spans="1:14" x14ac:dyDescent="0.2">
      <c r="A12062" t="s">
        <v>12252</v>
      </c>
      <c r="B12062" t="s">
        <v>36409</v>
      </c>
      <c r="I12062" t="s">
        <v>3</v>
      </c>
      <c r="J12062">
        <v>1383.98</v>
      </c>
      <c r="M12062">
        <v>1383.98</v>
      </c>
      <c r="N12062">
        <f t="shared" si="188"/>
        <v>0</v>
      </c>
    </row>
    <row r="12063" spans="1:14" x14ac:dyDescent="0.2">
      <c r="A12063" t="s">
        <v>12253</v>
      </c>
      <c r="B12063" t="s">
        <v>36410</v>
      </c>
      <c r="I12063" t="s">
        <v>3</v>
      </c>
      <c r="J12063">
        <v>1345.54</v>
      </c>
      <c r="M12063">
        <v>1345.54</v>
      </c>
      <c r="N12063">
        <f t="shared" si="188"/>
        <v>0</v>
      </c>
    </row>
    <row r="12064" spans="1:14" x14ac:dyDescent="0.2">
      <c r="A12064" t="s">
        <v>12254</v>
      </c>
      <c r="B12064" t="s">
        <v>36410</v>
      </c>
      <c r="I12064" t="s">
        <v>3</v>
      </c>
      <c r="J12064">
        <v>1327.52</v>
      </c>
      <c r="M12064">
        <v>1327.52</v>
      </c>
      <c r="N12064">
        <f t="shared" si="188"/>
        <v>0</v>
      </c>
    </row>
    <row r="12065" spans="1:14" x14ac:dyDescent="0.2">
      <c r="A12065" t="s">
        <v>12255</v>
      </c>
      <c r="B12065" t="s">
        <v>36411</v>
      </c>
      <c r="I12065" t="s">
        <v>3</v>
      </c>
      <c r="J12065">
        <v>1547.37</v>
      </c>
      <c r="M12065">
        <v>1547.37</v>
      </c>
      <c r="N12065">
        <f t="shared" si="188"/>
        <v>0</v>
      </c>
    </row>
    <row r="12066" spans="1:14" x14ac:dyDescent="0.2">
      <c r="A12066" t="s">
        <v>12256</v>
      </c>
      <c r="B12066" t="s">
        <v>36411</v>
      </c>
      <c r="I12066" t="s">
        <v>3</v>
      </c>
      <c r="J12066">
        <v>1526.65</v>
      </c>
      <c r="M12066">
        <v>1526.65</v>
      </c>
      <c r="N12066">
        <f t="shared" si="188"/>
        <v>0</v>
      </c>
    </row>
    <row r="12067" spans="1:14" x14ac:dyDescent="0.2">
      <c r="A12067" t="s">
        <v>12257</v>
      </c>
      <c r="B12067" t="s">
        <v>36412</v>
      </c>
      <c r="I12067" t="s">
        <v>3</v>
      </c>
      <c r="J12067">
        <v>1531.8</v>
      </c>
      <c r="M12067">
        <v>1531.8</v>
      </c>
      <c r="N12067">
        <f t="shared" si="188"/>
        <v>0</v>
      </c>
    </row>
    <row r="12068" spans="1:14" x14ac:dyDescent="0.2">
      <c r="A12068" t="s">
        <v>12258</v>
      </c>
      <c r="B12068" t="s">
        <v>36412</v>
      </c>
      <c r="I12068" t="s">
        <v>3</v>
      </c>
      <c r="J12068">
        <v>1513.79</v>
      </c>
      <c r="M12068">
        <v>1513.79</v>
      </c>
      <c r="N12068">
        <f t="shared" si="188"/>
        <v>0</v>
      </c>
    </row>
    <row r="12069" spans="1:14" x14ac:dyDescent="0.2">
      <c r="A12069" t="s">
        <v>12259</v>
      </c>
      <c r="B12069" t="s">
        <v>36413</v>
      </c>
      <c r="I12069" t="s">
        <v>3</v>
      </c>
      <c r="J12069">
        <v>1761.57</v>
      </c>
      <c r="M12069">
        <v>1761.57</v>
      </c>
      <c r="N12069">
        <f t="shared" si="188"/>
        <v>0</v>
      </c>
    </row>
    <row r="12070" spans="1:14" x14ac:dyDescent="0.2">
      <c r="A12070" t="s">
        <v>12260</v>
      </c>
      <c r="B12070" t="s">
        <v>36413</v>
      </c>
      <c r="I12070" t="s">
        <v>3</v>
      </c>
      <c r="J12070">
        <v>1740.85</v>
      </c>
      <c r="M12070">
        <v>1740.85</v>
      </c>
      <c r="N12070">
        <f t="shared" si="188"/>
        <v>0</v>
      </c>
    </row>
    <row r="12071" spans="1:14" x14ac:dyDescent="0.2">
      <c r="A12071" t="s">
        <v>12261</v>
      </c>
      <c r="B12071" t="s">
        <v>36414</v>
      </c>
      <c r="I12071" t="s">
        <v>3</v>
      </c>
      <c r="J12071">
        <v>1315.96</v>
      </c>
      <c r="M12071">
        <v>1315.96</v>
      </c>
      <c r="N12071">
        <f t="shared" si="188"/>
        <v>0</v>
      </c>
    </row>
    <row r="12072" spans="1:14" x14ac:dyDescent="0.2">
      <c r="A12072" t="s">
        <v>12262</v>
      </c>
      <c r="B12072" t="s">
        <v>36414</v>
      </c>
      <c r="I12072" t="s">
        <v>3</v>
      </c>
      <c r="J12072">
        <v>1297.95</v>
      </c>
      <c r="M12072">
        <v>1297.95</v>
      </c>
      <c r="N12072">
        <f t="shared" si="188"/>
        <v>0</v>
      </c>
    </row>
    <row r="12073" spans="1:14" x14ac:dyDescent="0.2">
      <c r="A12073" t="s">
        <v>12263</v>
      </c>
      <c r="B12073" t="s">
        <v>36415</v>
      </c>
      <c r="I12073" t="s">
        <v>3</v>
      </c>
      <c r="J12073">
        <v>1513.36</v>
      </c>
      <c r="M12073">
        <v>1513.36</v>
      </c>
      <c r="N12073">
        <f t="shared" si="188"/>
        <v>0</v>
      </c>
    </row>
    <row r="12074" spans="1:14" x14ac:dyDescent="0.2">
      <c r="A12074" t="s">
        <v>12264</v>
      </c>
      <c r="B12074" t="s">
        <v>36415</v>
      </c>
      <c r="I12074" t="s">
        <v>3</v>
      </c>
      <c r="J12074">
        <v>1492.64</v>
      </c>
      <c r="M12074">
        <v>1492.64</v>
      </c>
      <c r="N12074">
        <f t="shared" si="188"/>
        <v>0</v>
      </c>
    </row>
    <row r="12075" spans="1:14" x14ac:dyDescent="0.2">
      <c r="A12075" t="s">
        <v>12265</v>
      </c>
      <c r="B12075" t="s">
        <v>36416</v>
      </c>
      <c r="I12075" t="s">
        <v>3</v>
      </c>
      <c r="J12075">
        <v>1315.96</v>
      </c>
      <c r="M12075">
        <v>1315.96</v>
      </c>
      <c r="N12075">
        <f t="shared" si="188"/>
        <v>0</v>
      </c>
    </row>
    <row r="12076" spans="1:14" x14ac:dyDescent="0.2">
      <c r="A12076" t="s">
        <v>12266</v>
      </c>
      <c r="B12076" t="s">
        <v>36416</v>
      </c>
      <c r="I12076" t="s">
        <v>3</v>
      </c>
      <c r="J12076">
        <v>1297.95</v>
      </c>
      <c r="M12076">
        <v>1297.95</v>
      </c>
      <c r="N12076">
        <f t="shared" si="188"/>
        <v>0</v>
      </c>
    </row>
    <row r="12077" spans="1:14" x14ac:dyDescent="0.2">
      <c r="A12077" t="s">
        <v>12267</v>
      </c>
      <c r="B12077" t="s">
        <v>36417</v>
      </c>
      <c r="I12077" t="s">
        <v>3</v>
      </c>
      <c r="J12077">
        <v>1513.36</v>
      </c>
      <c r="M12077">
        <v>1513.36</v>
      </c>
      <c r="N12077">
        <f t="shared" si="188"/>
        <v>0</v>
      </c>
    </row>
    <row r="12078" spans="1:14" x14ac:dyDescent="0.2">
      <c r="A12078" t="s">
        <v>12268</v>
      </c>
      <c r="B12078" t="s">
        <v>36417</v>
      </c>
      <c r="I12078" t="s">
        <v>3</v>
      </c>
      <c r="J12078">
        <v>1492.64</v>
      </c>
      <c r="M12078">
        <v>1492.64</v>
      </c>
      <c r="N12078">
        <f t="shared" si="188"/>
        <v>0</v>
      </c>
    </row>
    <row r="12079" spans="1:14" x14ac:dyDescent="0.2">
      <c r="A12079" t="s">
        <v>12269</v>
      </c>
      <c r="B12079" t="s">
        <v>36418</v>
      </c>
      <c r="I12079" t="s">
        <v>5</v>
      </c>
      <c r="J12079">
        <v>209.71</v>
      </c>
      <c r="M12079">
        <v>209.71</v>
      </c>
      <c r="N12079">
        <f t="shared" si="188"/>
        <v>0</v>
      </c>
    </row>
    <row r="12080" spans="1:14" x14ac:dyDescent="0.2">
      <c r="A12080" t="s">
        <v>12270</v>
      </c>
      <c r="B12080" t="s">
        <v>36418</v>
      </c>
      <c r="I12080" t="s">
        <v>5</v>
      </c>
      <c r="J12080">
        <v>200.71</v>
      </c>
      <c r="M12080">
        <v>200.71</v>
      </c>
      <c r="N12080">
        <f t="shared" si="188"/>
        <v>0</v>
      </c>
    </row>
    <row r="12081" spans="1:14" x14ac:dyDescent="0.2">
      <c r="A12081" t="s">
        <v>12271</v>
      </c>
      <c r="B12081" t="s">
        <v>36419</v>
      </c>
      <c r="I12081" t="s">
        <v>3</v>
      </c>
      <c r="J12081">
        <v>545.74</v>
      </c>
      <c r="M12081">
        <v>545.74</v>
      </c>
      <c r="N12081">
        <f t="shared" si="188"/>
        <v>0</v>
      </c>
    </row>
    <row r="12082" spans="1:14" x14ac:dyDescent="0.2">
      <c r="A12082" t="s">
        <v>12272</v>
      </c>
      <c r="B12082" t="s">
        <v>36419</v>
      </c>
      <c r="I12082" t="s">
        <v>3</v>
      </c>
      <c r="J12082">
        <v>517.51</v>
      </c>
      <c r="M12082">
        <v>517.51</v>
      </c>
      <c r="N12082">
        <f t="shared" si="188"/>
        <v>0</v>
      </c>
    </row>
    <row r="12083" spans="1:14" x14ac:dyDescent="0.2">
      <c r="A12083" t="s">
        <v>12273</v>
      </c>
      <c r="B12083" t="s">
        <v>36420</v>
      </c>
      <c r="I12083" t="s">
        <v>5</v>
      </c>
      <c r="J12083">
        <v>779.04</v>
      </c>
      <c r="M12083">
        <v>779.04</v>
      </c>
      <c r="N12083">
        <f t="shared" si="188"/>
        <v>0</v>
      </c>
    </row>
    <row r="12084" spans="1:14" x14ac:dyDescent="0.2">
      <c r="A12084" t="s">
        <v>12274</v>
      </c>
      <c r="B12084" t="s">
        <v>36420</v>
      </c>
      <c r="I12084" t="s">
        <v>5</v>
      </c>
      <c r="J12084">
        <v>711.19</v>
      </c>
      <c r="M12084">
        <v>711.19</v>
      </c>
      <c r="N12084">
        <f t="shared" si="188"/>
        <v>0</v>
      </c>
    </row>
    <row r="12085" spans="1:14" x14ac:dyDescent="0.2">
      <c r="A12085" t="s">
        <v>12275</v>
      </c>
      <c r="B12085" t="s">
        <v>36421</v>
      </c>
      <c r="I12085" t="s">
        <v>4</v>
      </c>
      <c r="J12085">
        <v>47.86</v>
      </c>
      <c r="M12085">
        <v>47.86</v>
      </c>
      <c r="N12085">
        <f t="shared" si="188"/>
        <v>0</v>
      </c>
    </row>
    <row r="12086" spans="1:14" x14ac:dyDescent="0.2">
      <c r="A12086" t="s">
        <v>12276</v>
      </c>
      <c r="B12086" t="s">
        <v>36421</v>
      </c>
      <c r="I12086" t="s">
        <v>4</v>
      </c>
      <c r="J12086">
        <v>44.74</v>
      </c>
      <c r="M12086">
        <v>44.74</v>
      </c>
      <c r="N12086">
        <f t="shared" si="188"/>
        <v>0</v>
      </c>
    </row>
    <row r="12087" spans="1:14" x14ac:dyDescent="0.2">
      <c r="A12087" t="s">
        <v>12277</v>
      </c>
      <c r="B12087" t="s">
        <v>36422</v>
      </c>
      <c r="I12087" t="s">
        <v>4</v>
      </c>
      <c r="J12087">
        <v>30.08</v>
      </c>
      <c r="M12087">
        <v>30.08</v>
      </c>
      <c r="N12087">
        <f t="shared" si="188"/>
        <v>0</v>
      </c>
    </row>
    <row r="12088" spans="1:14" x14ac:dyDescent="0.2">
      <c r="A12088" t="s">
        <v>12278</v>
      </c>
      <c r="B12088" t="s">
        <v>36422</v>
      </c>
      <c r="I12088" t="s">
        <v>4</v>
      </c>
      <c r="J12088">
        <v>26.96</v>
      </c>
      <c r="M12088">
        <v>26.96</v>
      </c>
      <c r="N12088">
        <f t="shared" si="188"/>
        <v>0</v>
      </c>
    </row>
    <row r="12089" spans="1:14" x14ac:dyDescent="0.2">
      <c r="A12089" t="s">
        <v>12279</v>
      </c>
      <c r="B12089" t="s">
        <v>36423</v>
      </c>
      <c r="I12089" t="s">
        <v>4</v>
      </c>
      <c r="J12089">
        <v>33.96</v>
      </c>
      <c r="M12089">
        <v>33.96</v>
      </c>
      <c r="N12089">
        <f t="shared" si="188"/>
        <v>0</v>
      </c>
    </row>
    <row r="12090" spans="1:14" x14ac:dyDescent="0.2">
      <c r="A12090" t="s">
        <v>12280</v>
      </c>
      <c r="B12090" t="s">
        <v>36423</v>
      </c>
      <c r="I12090" t="s">
        <v>4</v>
      </c>
      <c r="J12090">
        <v>30.84</v>
      </c>
      <c r="M12090">
        <v>30.84</v>
      </c>
      <c r="N12090">
        <f t="shared" si="188"/>
        <v>0</v>
      </c>
    </row>
    <row r="12091" spans="1:14" x14ac:dyDescent="0.2">
      <c r="A12091" t="s">
        <v>12281</v>
      </c>
      <c r="B12091" t="s">
        <v>36424</v>
      </c>
      <c r="I12091" t="s">
        <v>3</v>
      </c>
      <c r="J12091">
        <v>169.15</v>
      </c>
      <c r="M12091">
        <v>169.15</v>
      </c>
      <c r="N12091">
        <f t="shared" si="188"/>
        <v>0</v>
      </c>
    </row>
    <row r="12092" spans="1:14" x14ac:dyDescent="0.2">
      <c r="A12092" t="s">
        <v>12282</v>
      </c>
      <c r="B12092" t="s">
        <v>36424</v>
      </c>
      <c r="I12092" t="s">
        <v>3</v>
      </c>
      <c r="J12092">
        <v>167.35</v>
      </c>
      <c r="M12092">
        <v>167.35</v>
      </c>
      <c r="N12092">
        <f t="shared" si="188"/>
        <v>0</v>
      </c>
    </row>
    <row r="12093" spans="1:14" x14ac:dyDescent="0.2">
      <c r="A12093" t="s">
        <v>12283</v>
      </c>
      <c r="B12093" t="s">
        <v>36425</v>
      </c>
      <c r="I12093" t="s">
        <v>3</v>
      </c>
      <c r="J12093">
        <v>904.76</v>
      </c>
      <c r="M12093">
        <v>904.76</v>
      </c>
      <c r="N12093">
        <f t="shared" si="188"/>
        <v>0</v>
      </c>
    </row>
    <row r="12094" spans="1:14" x14ac:dyDescent="0.2">
      <c r="A12094" t="s">
        <v>12284</v>
      </c>
      <c r="B12094" t="s">
        <v>36425</v>
      </c>
      <c r="I12094" t="s">
        <v>3</v>
      </c>
      <c r="J12094">
        <v>816.37</v>
      </c>
      <c r="M12094">
        <v>816.37</v>
      </c>
      <c r="N12094">
        <f t="shared" si="188"/>
        <v>0</v>
      </c>
    </row>
    <row r="12095" spans="1:14" x14ac:dyDescent="0.2">
      <c r="A12095" t="s">
        <v>40773</v>
      </c>
      <c r="B12095" t="s">
        <v>41176</v>
      </c>
      <c r="I12095" t="s">
        <v>3</v>
      </c>
      <c r="J12095">
        <v>112.97</v>
      </c>
      <c r="M12095">
        <v>112.97</v>
      </c>
      <c r="N12095">
        <f t="shared" si="188"/>
        <v>0</v>
      </c>
    </row>
    <row r="12096" spans="1:14" x14ac:dyDescent="0.2">
      <c r="A12096" t="s">
        <v>40774</v>
      </c>
      <c r="B12096" t="s">
        <v>41176</v>
      </c>
      <c r="I12096" t="s">
        <v>3</v>
      </c>
      <c r="J12096">
        <v>108.17</v>
      </c>
      <c r="M12096">
        <v>108.17</v>
      </c>
      <c r="N12096">
        <f t="shared" si="188"/>
        <v>0</v>
      </c>
    </row>
    <row r="12097" spans="1:14" x14ac:dyDescent="0.2">
      <c r="A12097" t="s">
        <v>12285</v>
      </c>
      <c r="B12097" t="s">
        <v>36426</v>
      </c>
      <c r="I12097" t="s">
        <v>3</v>
      </c>
      <c r="J12097">
        <v>94.71</v>
      </c>
      <c r="M12097">
        <v>94.71</v>
      </c>
      <c r="N12097">
        <f t="shared" si="188"/>
        <v>0</v>
      </c>
    </row>
    <row r="12098" spans="1:14" x14ac:dyDescent="0.2">
      <c r="A12098" t="s">
        <v>12286</v>
      </c>
      <c r="B12098" t="s">
        <v>36426</v>
      </c>
      <c r="I12098" t="s">
        <v>3</v>
      </c>
      <c r="J12098">
        <v>92.41</v>
      </c>
      <c r="M12098">
        <v>92.41</v>
      </c>
      <c r="N12098">
        <f t="shared" si="188"/>
        <v>0</v>
      </c>
    </row>
    <row r="12099" spans="1:14" x14ac:dyDescent="0.2">
      <c r="A12099" t="s">
        <v>12287</v>
      </c>
      <c r="B12099" t="s">
        <v>36427</v>
      </c>
      <c r="I12099" t="s">
        <v>3</v>
      </c>
      <c r="J12099">
        <v>120.11</v>
      </c>
      <c r="M12099">
        <v>120.11</v>
      </c>
      <c r="N12099">
        <f t="shared" si="188"/>
        <v>0</v>
      </c>
    </row>
    <row r="12100" spans="1:14" x14ac:dyDescent="0.2">
      <c r="A12100" t="s">
        <v>12288</v>
      </c>
      <c r="B12100" t="s">
        <v>36427</v>
      </c>
      <c r="I12100" t="s">
        <v>3</v>
      </c>
      <c r="J12100">
        <v>117.52</v>
      </c>
      <c r="M12100">
        <v>117.52</v>
      </c>
      <c r="N12100">
        <f t="shared" ref="N12100:N12163" si="189">J12100-M12100</f>
        <v>0</v>
      </c>
    </row>
    <row r="12101" spans="1:14" x14ac:dyDescent="0.2">
      <c r="A12101" t="s">
        <v>12289</v>
      </c>
      <c r="B12101" t="s">
        <v>36428</v>
      </c>
      <c r="I12101" t="s">
        <v>3</v>
      </c>
      <c r="J12101">
        <v>146.80000000000001</v>
      </c>
      <c r="M12101">
        <v>146.80000000000001</v>
      </c>
      <c r="N12101">
        <f t="shared" si="189"/>
        <v>0</v>
      </c>
    </row>
    <row r="12102" spans="1:14" x14ac:dyDescent="0.2">
      <c r="A12102" t="s">
        <v>12290</v>
      </c>
      <c r="B12102" t="s">
        <v>36428</v>
      </c>
      <c r="I12102" t="s">
        <v>3</v>
      </c>
      <c r="J12102">
        <v>143.93</v>
      </c>
      <c r="M12102">
        <v>143.93</v>
      </c>
      <c r="N12102">
        <f t="shared" si="189"/>
        <v>0</v>
      </c>
    </row>
    <row r="12103" spans="1:14" x14ac:dyDescent="0.2">
      <c r="A12103" t="s">
        <v>12291</v>
      </c>
      <c r="B12103" t="s">
        <v>36429</v>
      </c>
      <c r="I12103" t="s">
        <v>3</v>
      </c>
      <c r="J12103">
        <v>184.44</v>
      </c>
      <c r="M12103">
        <v>184.44</v>
      </c>
      <c r="N12103">
        <f t="shared" si="189"/>
        <v>0</v>
      </c>
    </row>
    <row r="12104" spans="1:14" x14ac:dyDescent="0.2">
      <c r="A12104" t="s">
        <v>12292</v>
      </c>
      <c r="B12104" t="s">
        <v>36429</v>
      </c>
      <c r="I12104" t="s">
        <v>3</v>
      </c>
      <c r="J12104">
        <v>180.99</v>
      </c>
      <c r="M12104">
        <v>180.99</v>
      </c>
      <c r="N12104">
        <f t="shared" si="189"/>
        <v>0</v>
      </c>
    </row>
    <row r="12105" spans="1:14" x14ac:dyDescent="0.2">
      <c r="A12105" t="s">
        <v>12293</v>
      </c>
      <c r="B12105" t="s">
        <v>36430</v>
      </c>
      <c r="I12105" t="s">
        <v>3</v>
      </c>
      <c r="J12105">
        <v>335.37</v>
      </c>
      <c r="M12105">
        <v>335.37</v>
      </c>
      <c r="N12105">
        <f t="shared" si="189"/>
        <v>0</v>
      </c>
    </row>
    <row r="12106" spans="1:14" x14ac:dyDescent="0.2">
      <c r="A12106" t="s">
        <v>12294</v>
      </c>
      <c r="B12106" t="s">
        <v>36430</v>
      </c>
      <c r="I12106" t="s">
        <v>3</v>
      </c>
      <c r="J12106">
        <v>330.77</v>
      </c>
      <c r="M12106">
        <v>330.77</v>
      </c>
      <c r="N12106">
        <f t="shared" si="189"/>
        <v>0</v>
      </c>
    </row>
    <row r="12107" spans="1:14" x14ac:dyDescent="0.2">
      <c r="A12107" t="s">
        <v>12295</v>
      </c>
      <c r="B12107" t="s">
        <v>36431</v>
      </c>
      <c r="I12107" t="s">
        <v>3</v>
      </c>
      <c r="J12107">
        <v>133.79</v>
      </c>
      <c r="M12107">
        <v>133.79</v>
      </c>
      <c r="N12107">
        <f t="shared" si="189"/>
        <v>0</v>
      </c>
    </row>
    <row r="12108" spans="1:14" x14ac:dyDescent="0.2">
      <c r="A12108" t="s">
        <v>12296</v>
      </c>
      <c r="B12108" t="s">
        <v>36431</v>
      </c>
      <c r="I12108" t="s">
        <v>3</v>
      </c>
      <c r="J12108">
        <v>131.21</v>
      </c>
      <c r="M12108">
        <v>131.21</v>
      </c>
      <c r="N12108">
        <f t="shared" si="189"/>
        <v>0</v>
      </c>
    </row>
    <row r="12109" spans="1:14" x14ac:dyDescent="0.2">
      <c r="A12109" t="s">
        <v>12297</v>
      </c>
      <c r="B12109" t="s">
        <v>36432</v>
      </c>
      <c r="I12109" t="s">
        <v>3</v>
      </c>
      <c r="J12109">
        <v>96.4</v>
      </c>
      <c r="M12109">
        <v>96.4</v>
      </c>
      <c r="N12109">
        <f t="shared" si="189"/>
        <v>0</v>
      </c>
    </row>
    <row r="12110" spans="1:14" x14ac:dyDescent="0.2">
      <c r="A12110" t="s">
        <v>12298</v>
      </c>
      <c r="B12110" t="s">
        <v>36432</v>
      </c>
      <c r="I12110" t="s">
        <v>3</v>
      </c>
      <c r="J12110">
        <v>93.82</v>
      </c>
      <c r="M12110">
        <v>93.82</v>
      </c>
      <c r="N12110">
        <f t="shared" si="189"/>
        <v>0</v>
      </c>
    </row>
    <row r="12111" spans="1:14" x14ac:dyDescent="0.2">
      <c r="A12111" t="s">
        <v>12299</v>
      </c>
      <c r="B12111" t="s">
        <v>22168</v>
      </c>
      <c r="I12111" t="s">
        <v>3</v>
      </c>
      <c r="J12111">
        <v>384.87</v>
      </c>
      <c r="M12111">
        <v>384.87</v>
      </c>
      <c r="N12111">
        <f t="shared" si="189"/>
        <v>0</v>
      </c>
    </row>
    <row r="12112" spans="1:14" x14ac:dyDescent="0.2">
      <c r="A12112" t="s">
        <v>12300</v>
      </c>
      <c r="B12112" t="s">
        <v>22168</v>
      </c>
      <c r="I12112" t="s">
        <v>3</v>
      </c>
      <c r="J12112">
        <v>381.14</v>
      </c>
      <c r="M12112">
        <v>381.14</v>
      </c>
      <c r="N12112">
        <f t="shared" si="189"/>
        <v>0</v>
      </c>
    </row>
    <row r="12113" spans="1:14" x14ac:dyDescent="0.2">
      <c r="A12113" t="s">
        <v>12301</v>
      </c>
      <c r="B12113" t="s">
        <v>22169</v>
      </c>
      <c r="I12113" t="s">
        <v>3</v>
      </c>
      <c r="J12113">
        <v>371.38</v>
      </c>
      <c r="M12113">
        <v>371.38</v>
      </c>
      <c r="N12113">
        <f t="shared" si="189"/>
        <v>0</v>
      </c>
    </row>
    <row r="12114" spans="1:14" x14ac:dyDescent="0.2">
      <c r="A12114" t="s">
        <v>12302</v>
      </c>
      <c r="B12114" t="s">
        <v>22169</v>
      </c>
      <c r="I12114" t="s">
        <v>3</v>
      </c>
      <c r="J12114">
        <v>367.93</v>
      </c>
      <c r="M12114">
        <v>367.93</v>
      </c>
      <c r="N12114">
        <f t="shared" si="189"/>
        <v>0</v>
      </c>
    </row>
    <row r="12115" spans="1:14" x14ac:dyDescent="0.2">
      <c r="A12115" t="s">
        <v>12303</v>
      </c>
      <c r="B12115" t="s">
        <v>22170</v>
      </c>
      <c r="I12115" t="s">
        <v>3</v>
      </c>
      <c r="J12115">
        <v>245.96</v>
      </c>
      <c r="M12115">
        <v>245.96</v>
      </c>
      <c r="N12115">
        <f t="shared" si="189"/>
        <v>0</v>
      </c>
    </row>
    <row r="12116" spans="1:14" x14ac:dyDescent="0.2">
      <c r="A12116" t="s">
        <v>12304</v>
      </c>
      <c r="B12116" t="s">
        <v>22170</v>
      </c>
      <c r="I12116" t="s">
        <v>3</v>
      </c>
      <c r="J12116">
        <v>243.37</v>
      </c>
      <c r="M12116">
        <v>243.37</v>
      </c>
      <c r="N12116">
        <f t="shared" si="189"/>
        <v>0</v>
      </c>
    </row>
    <row r="12117" spans="1:14" x14ac:dyDescent="0.2">
      <c r="A12117" t="s">
        <v>12305</v>
      </c>
      <c r="B12117" t="s">
        <v>36433</v>
      </c>
      <c r="I12117" t="s">
        <v>3</v>
      </c>
      <c r="J12117">
        <v>249.27</v>
      </c>
      <c r="M12117">
        <v>249.27</v>
      </c>
      <c r="N12117">
        <f t="shared" si="189"/>
        <v>0</v>
      </c>
    </row>
    <row r="12118" spans="1:14" x14ac:dyDescent="0.2">
      <c r="A12118" t="s">
        <v>12306</v>
      </c>
      <c r="B12118" t="s">
        <v>36433</v>
      </c>
      <c r="I12118" t="s">
        <v>3</v>
      </c>
      <c r="J12118">
        <v>245.82</v>
      </c>
      <c r="M12118">
        <v>245.82</v>
      </c>
      <c r="N12118">
        <f t="shared" si="189"/>
        <v>0</v>
      </c>
    </row>
    <row r="12119" spans="1:14" x14ac:dyDescent="0.2">
      <c r="A12119" t="s">
        <v>12307</v>
      </c>
      <c r="B12119" t="s">
        <v>36434</v>
      </c>
      <c r="I12119" t="s">
        <v>3</v>
      </c>
      <c r="J12119">
        <v>155.32</v>
      </c>
      <c r="M12119">
        <v>155.32</v>
      </c>
      <c r="N12119">
        <f t="shared" si="189"/>
        <v>0</v>
      </c>
    </row>
    <row r="12120" spans="1:14" x14ac:dyDescent="0.2">
      <c r="A12120" t="s">
        <v>12308</v>
      </c>
      <c r="B12120" t="s">
        <v>36434</v>
      </c>
      <c r="I12120" t="s">
        <v>3</v>
      </c>
      <c r="J12120">
        <v>152.72999999999999</v>
      </c>
      <c r="M12120">
        <v>152.72999999999999</v>
      </c>
      <c r="N12120">
        <f t="shared" si="189"/>
        <v>0</v>
      </c>
    </row>
    <row r="12121" spans="1:14" x14ac:dyDescent="0.2">
      <c r="A12121" t="s">
        <v>12309</v>
      </c>
      <c r="B12121" t="s">
        <v>36435</v>
      </c>
      <c r="I12121" t="s">
        <v>3</v>
      </c>
      <c r="J12121">
        <v>388.38</v>
      </c>
      <c r="M12121">
        <v>388.38</v>
      </c>
      <c r="N12121">
        <f t="shared" si="189"/>
        <v>0</v>
      </c>
    </row>
    <row r="12122" spans="1:14" x14ac:dyDescent="0.2">
      <c r="A12122" t="s">
        <v>12310</v>
      </c>
      <c r="B12122" t="s">
        <v>36435</v>
      </c>
      <c r="I12122" t="s">
        <v>3</v>
      </c>
      <c r="J12122">
        <v>384.93</v>
      </c>
      <c r="M12122">
        <v>384.93</v>
      </c>
      <c r="N12122">
        <f t="shared" si="189"/>
        <v>0</v>
      </c>
    </row>
    <row r="12123" spans="1:14" x14ac:dyDescent="0.2">
      <c r="A12123" t="s">
        <v>12311</v>
      </c>
      <c r="B12123" t="s">
        <v>36436</v>
      </c>
      <c r="I12123" t="s">
        <v>3</v>
      </c>
      <c r="J12123">
        <v>487.62</v>
      </c>
      <c r="M12123">
        <v>487.62</v>
      </c>
      <c r="N12123">
        <f t="shared" si="189"/>
        <v>0</v>
      </c>
    </row>
    <row r="12124" spans="1:14" x14ac:dyDescent="0.2">
      <c r="A12124" t="s">
        <v>12312</v>
      </c>
      <c r="B12124" t="s">
        <v>36436</v>
      </c>
      <c r="I12124" t="s">
        <v>3</v>
      </c>
      <c r="J12124">
        <v>483.02</v>
      </c>
      <c r="M12124">
        <v>483.02</v>
      </c>
      <c r="N12124">
        <f t="shared" si="189"/>
        <v>0</v>
      </c>
    </row>
    <row r="12125" spans="1:14" x14ac:dyDescent="0.2">
      <c r="A12125" t="s">
        <v>12313</v>
      </c>
      <c r="B12125" t="s">
        <v>36437</v>
      </c>
      <c r="I12125" t="s">
        <v>3</v>
      </c>
      <c r="J12125">
        <v>354.05</v>
      </c>
      <c r="M12125">
        <v>354.05</v>
      </c>
      <c r="N12125">
        <f t="shared" si="189"/>
        <v>0</v>
      </c>
    </row>
    <row r="12126" spans="1:14" x14ac:dyDescent="0.2">
      <c r="A12126" t="s">
        <v>12314</v>
      </c>
      <c r="B12126" t="s">
        <v>36437</v>
      </c>
      <c r="I12126" t="s">
        <v>3</v>
      </c>
      <c r="J12126">
        <v>342.04</v>
      </c>
      <c r="M12126">
        <v>342.04</v>
      </c>
      <c r="N12126">
        <f t="shared" si="189"/>
        <v>0</v>
      </c>
    </row>
    <row r="12127" spans="1:14" x14ac:dyDescent="0.2">
      <c r="A12127" t="s">
        <v>12315</v>
      </c>
      <c r="B12127" t="s">
        <v>36438</v>
      </c>
      <c r="I12127" t="s">
        <v>3</v>
      </c>
      <c r="J12127">
        <v>515</v>
      </c>
      <c r="M12127">
        <v>515</v>
      </c>
      <c r="N12127">
        <f t="shared" si="189"/>
        <v>0</v>
      </c>
    </row>
    <row r="12128" spans="1:14" x14ac:dyDescent="0.2">
      <c r="A12128" t="s">
        <v>12316</v>
      </c>
      <c r="B12128" t="s">
        <v>36438</v>
      </c>
      <c r="I12128" t="s">
        <v>3</v>
      </c>
      <c r="J12128">
        <v>515</v>
      </c>
      <c r="M12128">
        <v>515</v>
      </c>
      <c r="N12128">
        <f t="shared" si="189"/>
        <v>0</v>
      </c>
    </row>
    <row r="12129" spans="1:14" x14ac:dyDescent="0.2">
      <c r="A12129" t="s">
        <v>12317</v>
      </c>
      <c r="B12129" t="s">
        <v>36439</v>
      </c>
      <c r="I12129" t="s">
        <v>3</v>
      </c>
      <c r="J12129">
        <v>315.89</v>
      </c>
      <c r="M12129">
        <v>315.89</v>
      </c>
      <c r="N12129">
        <f t="shared" si="189"/>
        <v>0</v>
      </c>
    </row>
    <row r="12130" spans="1:14" x14ac:dyDescent="0.2">
      <c r="A12130" t="s">
        <v>12318</v>
      </c>
      <c r="B12130" t="s">
        <v>36439</v>
      </c>
      <c r="I12130" t="s">
        <v>3</v>
      </c>
      <c r="J12130">
        <v>315.89</v>
      </c>
      <c r="M12130">
        <v>315.89</v>
      </c>
      <c r="N12130">
        <f t="shared" si="189"/>
        <v>0</v>
      </c>
    </row>
    <row r="12131" spans="1:14" x14ac:dyDescent="0.2">
      <c r="A12131" t="s">
        <v>12319</v>
      </c>
      <c r="B12131" t="s">
        <v>36440</v>
      </c>
      <c r="I12131" t="s">
        <v>5</v>
      </c>
      <c r="J12131">
        <v>956.5</v>
      </c>
      <c r="M12131">
        <v>956.5</v>
      </c>
      <c r="N12131">
        <f t="shared" si="189"/>
        <v>0</v>
      </c>
    </row>
    <row r="12132" spans="1:14" x14ac:dyDescent="0.2">
      <c r="A12132" t="s">
        <v>12320</v>
      </c>
      <c r="B12132" t="s">
        <v>36440</v>
      </c>
      <c r="I12132" t="s">
        <v>5</v>
      </c>
      <c r="J12132">
        <v>950.75</v>
      </c>
      <c r="M12132">
        <v>950.75</v>
      </c>
      <c r="N12132">
        <f t="shared" si="189"/>
        <v>0</v>
      </c>
    </row>
    <row r="12133" spans="1:14" x14ac:dyDescent="0.2">
      <c r="A12133" t="s">
        <v>12321</v>
      </c>
      <c r="B12133" t="s">
        <v>36441</v>
      </c>
      <c r="I12133" t="s">
        <v>5</v>
      </c>
      <c r="J12133">
        <v>2233.39</v>
      </c>
      <c r="M12133">
        <v>2233.39</v>
      </c>
      <c r="N12133">
        <f t="shared" si="189"/>
        <v>0</v>
      </c>
    </row>
    <row r="12134" spans="1:14" x14ac:dyDescent="0.2">
      <c r="A12134" t="s">
        <v>12322</v>
      </c>
      <c r="B12134" t="s">
        <v>36441</v>
      </c>
      <c r="I12134" t="s">
        <v>5</v>
      </c>
      <c r="J12134">
        <v>2224.77</v>
      </c>
      <c r="M12134">
        <v>2224.77</v>
      </c>
      <c r="N12134">
        <f t="shared" si="189"/>
        <v>0</v>
      </c>
    </row>
    <row r="12135" spans="1:14" x14ac:dyDescent="0.2">
      <c r="A12135" t="s">
        <v>12323</v>
      </c>
      <c r="B12135" t="s">
        <v>36442</v>
      </c>
      <c r="I12135" t="s">
        <v>5</v>
      </c>
      <c r="J12135">
        <v>11947.43</v>
      </c>
      <c r="M12135">
        <v>11947.43</v>
      </c>
      <c r="N12135">
        <f t="shared" si="189"/>
        <v>0</v>
      </c>
    </row>
    <row r="12136" spans="1:14" x14ac:dyDescent="0.2">
      <c r="A12136" t="s">
        <v>12324</v>
      </c>
      <c r="B12136" t="s">
        <v>36442</v>
      </c>
      <c r="I12136" t="s">
        <v>5</v>
      </c>
      <c r="J12136">
        <v>11933.06</v>
      </c>
      <c r="M12136">
        <v>11933.06</v>
      </c>
      <c r="N12136">
        <f t="shared" si="189"/>
        <v>0</v>
      </c>
    </row>
    <row r="12137" spans="1:14" x14ac:dyDescent="0.2">
      <c r="A12137" t="s">
        <v>12325</v>
      </c>
      <c r="B12137" t="s">
        <v>36443</v>
      </c>
      <c r="I12137" t="s">
        <v>3</v>
      </c>
      <c r="J12137">
        <v>36.11</v>
      </c>
      <c r="M12137">
        <v>36.11</v>
      </c>
      <c r="N12137">
        <f t="shared" si="189"/>
        <v>0</v>
      </c>
    </row>
    <row r="12138" spans="1:14" x14ac:dyDescent="0.2">
      <c r="A12138" t="s">
        <v>12326</v>
      </c>
      <c r="B12138" t="s">
        <v>36443</v>
      </c>
      <c r="I12138" t="s">
        <v>3</v>
      </c>
      <c r="J12138">
        <v>35.61</v>
      </c>
      <c r="M12138">
        <v>35.61</v>
      </c>
      <c r="N12138">
        <f t="shared" si="189"/>
        <v>0</v>
      </c>
    </row>
    <row r="12139" spans="1:14" x14ac:dyDescent="0.2">
      <c r="A12139" t="s">
        <v>26471</v>
      </c>
      <c r="B12139" t="s">
        <v>36444</v>
      </c>
      <c r="I12139" t="s">
        <v>3</v>
      </c>
      <c r="J12139">
        <v>22.12</v>
      </c>
      <c r="M12139">
        <v>22.12</v>
      </c>
      <c r="N12139">
        <f t="shared" si="189"/>
        <v>0</v>
      </c>
    </row>
    <row r="12140" spans="1:14" x14ac:dyDescent="0.2">
      <c r="A12140" t="s">
        <v>26472</v>
      </c>
      <c r="B12140" t="s">
        <v>36444</v>
      </c>
      <c r="I12140" t="s">
        <v>3</v>
      </c>
      <c r="J12140">
        <v>21.61</v>
      </c>
      <c r="M12140">
        <v>21.61</v>
      </c>
      <c r="N12140">
        <f t="shared" si="189"/>
        <v>0</v>
      </c>
    </row>
    <row r="12141" spans="1:14" x14ac:dyDescent="0.2">
      <c r="A12141" t="s">
        <v>12327</v>
      </c>
      <c r="B12141" t="s">
        <v>36445</v>
      </c>
      <c r="I12141" t="s">
        <v>3</v>
      </c>
      <c r="J12141">
        <v>288.49</v>
      </c>
      <c r="M12141">
        <v>288.49</v>
      </c>
      <c r="N12141">
        <f t="shared" si="189"/>
        <v>0</v>
      </c>
    </row>
    <row r="12142" spans="1:14" x14ac:dyDescent="0.2">
      <c r="A12142" t="s">
        <v>12328</v>
      </c>
      <c r="B12142" t="s">
        <v>36445</v>
      </c>
      <c r="I12142" t="s">
        <v>3</v>
      </c>
      <c r="J12142">
        <v>286.69</v>
      </c>
      <c r="M12142">
        <v>286.69</v>
      </c>
      <c r="N12142">
        <f t="shared" si="189"/>
        <v>0</v>
      </c>
    </row>
    <row r="12143" spans="1:14" x14ac:dyDescent="0.2">
      <c r="A12143" t="s">
        <v>12329</v>
      </c>
      <c r="B12143" t="s">
        <v>36446</v>
      </c>
      <c r="I12143" t="s">
        <v>3</v>
      </c>
      <c r="J12143">
        <v>421</v>
      </c>
      <c r="M12143">
        <v>421</v>
      </c>
      <c r="N12143">
        <f t="shared" si="189"/>
        <v>0</v>
      </c>
    </row>
    <row r="12144" spans="1:14" x14ac:dyDescent="0.2">
      <c r="A12144" t="s">
        <v>12330</v>
      </c>
      <c r="B12144" t="s">
        <v>36446</v>
      </c>
      <c r="I12144" t="s">
        <v>3</v>
      </c>
      <c r="J12144">
        <v>419.2</v>
      </c>
      <c r="M12144">
        <v>419.2</v>
      </c>
      <c r="N12144">
        <f t="shared" si="189"/>
        <v>0</v>
      </c>
    </row>
    <row r="12145" spans="1:14" x14ac:dyDescent="0.2">
      <c r="A12145" t="s">
        <v>12331</v>
      </c>
      <c r="B12145" t="s">
        <v>36447</v>
      </c>
      <c r="I12145" t="s">
        <v>3</v>
      </c>
      <c r="J12145">
        <v>552.35</v>
      </c>
      <c r="M12145">
        <v>552.35</v>
      </c>
      <c r="N12145">
        <f t="shared" si="189"/>
        <v>0</v>
      </c>
    </row>
    <row r="12146" spans="1:14" x14ac:dyDescent="0.2">
      <c r="A12146" t="s">
        <v>12332</v>
      </c>
      <c r="B12146" t="s">
        <v>36447</v>
      </c>
      <c r="I12146" t="s">
        <v>3</v>
      </c>
      <c r="J12146">
        <v>550.54999999999995</v>
      </c>
      <c r="M12146">
        <v>550.54999999999995</v>
      </c>
      <c r="N12146">
        <f t="shared" si="189"/>
        <v>0</v>
      </c>
    </row>
    <row r="12147" spans="1:14" x14ac:dyDescent="0.2">
      <c r="A12147" t="s">
        <v>12333</v>
      </c>
      <c r="B12147" t="s">
        <v>36448</v>
      </c>
      <c r="I12147" t="s">
        <v>3</v>
      </c>
      <c r="J12147">
        <v>681.38</v>
      </c>
      <c r="M12147">
        <v>681.38</v>
      </c>
      <c r="N12147">
        <f t="shared" si="189"/>
        <v>0</v>
      </c>
    </row>
    <row r="12148" spans="1:14" x14ac:dyDescent="0.2">
      <c r="A12148" t="s">
        <v>12334</v>
      </c>
      <c r="B12148" t="s">
        <v>36448</v>
      </c>
      <c r="I12148" t="s">
        <v>3</v>
      </c>
      <c r="J12148">
        <v>679.58</v>
      </c>
      <c r="M12148">
        <v>679.58</v>
      </c>
      <c r="N12148">
        <f t="shared" si="189"/>
        <v>0</v>
      </c>
    </row>
    <row r="12149" spans="1:14" x14ac:dyDescent="0.2">
      <c r="A12149" t="s">
        <v>12335</v>
      </c>
      <c r="B12149" t="s">
        <v>36449</v>
      </c>
      <c r="I12149" t="s">
        <v>5</v>
      </c>
      <c r="J12149">
        <v>736.88</v>
      </c>
      <c r="M12149">
        <v>736.88</v>
      </c>
      <c r="N12149">
        <f t="shared" si="189"/>
        <v>0</v>
      </c>
    </row>
    <row r="12150" spans="1:14" x14ac:dyDescent="0.2">
      <c r="A12150" t="s">
        <v>12336</v>
      </c>
      <c r="B12150" t="s">
        <v>36449</v>
      </c>
      <c r="I12150" t="s">
        <v>5</v>
      </c>
      <c r="J12150">
        <v>700.85</v>
      </c>
      <c r="M12150">
        <v>700.85</v>
      </c>
      <c r="N12150">
        <f t="shared" si="189"/>
        <v>0</v>
      </c>
    </row>
    <row r="12151" spans="1:14" x14ac:dyDescent="0.2">
      <c r="A12151" t="s">
        <v>12337</v>
      </c>
      <c r="B12151" t="s">
        <v>36450</v>
      </c>
      <c r="I12151" t="s">
        <v>5</v>
      </c>
      <c r="J12151">
        <v>720.15</v>
      </c>
      <c r="M12151">
        <v>720.15</v>
      </c>
      <c r="N12151">
        <f t="shared" si="189"/>
        <v>0</v>
      </c>
    </row>
    <row r="12152" spans="1:14" x14ac:dyDescent="0.2">
      <c r="A12152" t="s">
        <v>12338</v>
      </c>
      <c r="B12152" t="s">
        <v>36450</v>
      </c>
      <c r="I12152" t="s">
        <v>5</v>
      </c>
      <c r="J12152">
        <v>684.12</v>
      </c>
      <c r="M12152">
        <v>684.12</v>
      </c>
      <c r="N12152">
        <f t="shared" si="189"/>
        <v>0</v>
      </c>
    </row>
    <row r="12153" spans="1:14" x14ac:dyDescent="0.2">
      <c r="A12153" t="s">
        <v>12339</v>
      </c>
      <c r="B12153" t="s">
        <v>36451</v>
      </c>
      <c r="I12153" t="s">
        <v>5</v>
      </c>
      <c r="J12153">
        <v>685.93</v>
      </c>
      <c r="M12153">
        <v>685.93</v>
      </c>
      <c r="N12153">
        <f t="shared" si="189"/>
        <v>0</v>
      </c>
    </row>
    <row r="12154" spans="1:14" x14ac:dyDescent="0.2">
      <c r="A12154" t="s">
        <v>12340</v>
      </c>
      <c r="B12154" t="s">
        <v>36451</v>
      </c>
      <c r="I12154" t="s">
        <v>5</v>
      </c>
      <c r="J12154">
        <v>649.9</v>
      </c>
      <c r="M12154">
        <v>649.9</v>
      </c>
      <c r="N12154">
        <f t="shared" si="189"/>
        <v>0</v>
      </c>
    </row>
    <row r="12155" spans="1:14" x14ac:dyDescent="0.2">
      <c r="A12155" t="s">
        <v>12341</v>
      </c>
      <c r="B12155" t="s">
        <v>36452</v>
      </c>
      <c r="I12155" t="s">
        <v>5</v>
      </c>
      <c r="J12155">
        <v>666.06</v>
      </c>
      <c r="M12155">
        <v>666.06</v>
      </c>
      <c r="N12155">
        <f t="shared" si="189"/>
        <v>0</v>
      </c>
    </row>
    <row r="12156" spans="1:14" x14ac:dyDescent="0.2">
      <c r="A12156" t="s">
        <v>12342</v>
      </c>
      <c r="B12156" t="s">
        <v>36452</v>
      </c>
      <c r="I12156" t="s">
        <v>5</v>
      </c>
      <c r="J12156">
        <v>630.03</v>
      </c>
      <c r="M12156">
        <v>630.03</v>
      </c>
      <c r="N12156">
        <f t="shared" si="189"/>
        <v>0</v>
      </c>
    </row>
    <row r="12157" spans="1:14" x14ac:dyDescent="0.2">
      <c r="A12157" t="s">
        <v>12343</v>
      </c>
      <c r="B12157" t="s">
        <v>36453</v>
      </c>
      <c r="I12157" t="s">
        <v>5</v>
      </c>
      <c r="J12157">
        <v>660.77</v>
      </c>
      <c r="M12157">
        <v>660.77</v>
      </c>
      <c r="N12157">
        <f t="shared" si="189"/>
        <v>0</v>
      </c>
    </row>
    <row r="12158" spans="1:14" x14ac:dyDescent="0.2">
      <c r="A12158" t="s">
        <v>12344</v>
      </c>
      <c r="B12158" t="s">
        <v>36453</v>
      </c>
      <c r="I12158" t="s">
        <v>5</v>
      </c>
      <c r="J12158">
        <v>624.74</v>
      </c>
      <c r="M12158">
        <v>624.74</v>
      </c>
      <c r="N12158">
        <f t="shared" si="189"/>
        <v>0</v>
      </c>
    </row>
    <row r="12159" spans="1:14" x14ac:dyDescent="0.2">
      <c r="A12159" t="s">
        <v>26473</v>
      </c>
      <c r="B12159" t="s">
        <v>36454</v>
      </c>
      <c r="I12159" t="s">
        <v>5</v>
      </c>
      <c r="J12159">
        <v>1011.66</v>
      </c>
      <c r="M12159">
        <v>1011.66</v>
      </c>
      <c r="N12159">
        <f t="shared" si="189"/>
        <v>0</v>
      </c>
    </row>
    <row r="12160" spans="1:14" x14ac:dyDescent="0.2">
      <c r="A12160" t="s">
        <v>26474</v>
      </c>
      <c r="B12160" t="s">
        <v>36454</v>
      </c>
      <c r="I12160" t="s">
        <v>5</v>
      </c>
      <c r="J12160">
        <v>968.43</v>
      </c>
      <c r="M12160">
        <v>968.43</v>
      </c>
      <c r="N12160">
        <f t="shared" si="189"/>
        <v>0</v>
      </c>
    </row>
    <row r="12161" spans="1:14" x14ac:dyDescent="0.2">
      <c r="A12161" t="s">
        <v>12345</v>
      </c>
      <c r="B12161" t="s">
        <v>36455</v>
      </c>
      <c r="I12161" t="s">
        <v>5</v>
      </c>
      <c r="J12161">
        <v>284.81</v>
      </c>
      <c r="M12161">
        <v>284.81</v>
      </c>
      <c r="N12161">
        <f t="shared" si="189"/>
        <v>0</v>
      </c>
    </row>
    <row r="12162" spans="1:14" x14ac:dyDescent="0.2">
      <c r="A12162" t="s">
        <v>12346</v>
      </c>
      <c r="B12162" t="s">
        <v>36455</v>
      </c>
      <c r="I12162" t="s">
        <v>5</v>
      </c>
      <c r="J12162">
        <v>260.79000000000002</v>
      </c>
      <c r="M12162">
        <v>260.79000000000002</v>
      </c>
      <c r="N12162">
        <f t="shared" si="189"/>
        <v>0</v>
      </c>
    </row>
    <row r="12163" spans="1:14" x14ac:dyDescent="0.2">
      <c r="A12163" t="s">
        <v>12347</v>
      </c>
      <c r="B12163" t="s">
        <v>36456</v>
      </c>
      <c r="I12163" t="s">
        <v>5</v>
      </c>
      <c r="J12163">
        <v>284.81</v>
      </c>
      <c r="M12163">
        <v>284.81</v>
      </c>
      <c r="N12163">
        <f t="shared" si="189"/>
        <v>0</v>
      </c>
    </row>
    <row r="12164" spans="1:14" x14ac:dyDescent="0.2">
      <c r="A12164" t="s">
        <v>12348</v>
      </c>
      <c r="B12164" t="s">
        <v>36456</v>
      </c>
      <c r="I12164" t="s">
        <v>5</v>
      </c>
      <c r="J12164">
        <v>260.79000000000002</v>
      </c>
      <c r="M12164">
        <v>260.79000000000002</v>
      </c>
      <c r="N12164">
        <f t="shared" ref="N12164:N12227" si="190">J12164-M12164</f>
        <v>0</v>
      </c>
    </row>
    <row r="12165" spans="1:14" x14ac:dyDescent="0.2">
      <c r="A12165" t="s">
        <v>12349</v>
      </c>
      <c r="B12165" t="s">
        <v>36457</v>
      </c>
      <c r="I12165" t="s">
        <v>5</v>
      </c>
      <c r="J12165">
        <v>299.38</v>
      </c>
      <c r="M12165">
        <v>299.38</v>
      </c>
      <c r="N12165">
        <f t="shared" si="190"/>
        <v>0</v>
      </c>
    </row>
    <row r="12166" spans="1:14" x14ac:dyDescent="0.2">
      <c r="A12166" t="s">
        <v>12350</v>
      </c>
      <c r="B12166" t="s">
        <v>36457</v>
      </c>
      <c r="I12166" t="s">
        <v>5</v>
      </c>
      <c r="J12166">
        <v>275.36</v>
      </c>
      <c r="M12166">
        <v>275.36</v>
      </c>
      <c r="N12166">
        <f t="shared" si="190"/>
        <v>0</v>
      </c>
    </row>
    <row r="12167" spans="1:14" x14ac:dyDescent="0.2">
      <c r="A12167" t="s">
        <v>12351</v>
      </c>
      <c r="B12167" t="s">
        <v>36458</v>
      </c>
      <c r="I12167" t="s">
        <v>5</v>
      </c>
      <c r="J12167">
        <v>328.31</v>
      </c>
      <c r="M12167">
        <v>328.31</v>
      </c>
      <c r="N12167">
        <f t="shared" si="190"/>
        <v>0</v>
      </c>
    </row>
    <row r="12168" spans="1:14" x14ac:dyDescent="0.2">
      <c r="A12168" t="s">
        <v>12352</v>
      </c>
      <c r="B12168" t="s">
        <v>36458</v>
      </c>
      <c r="I12168" t="s">
        <v>5</v>
      </c>
      <c r="J12168">
        <v>304.29000000000002</v>
      </c>
      <c r="M12168">
        <v>304.29000000000002</v>
      </c>
      <c r="N12168">
        <f t="shared" si="190"/>
        <v>0</v>
      </c>
    </row>
    <row r="12169" spans="1:14" x14ac:dyDescent="0.2">
      <c r="A12169" t="s">
        <v>12353</v>
      </c>
      <c r="B12169" t="s">
        <v>36459</v>
      </c>
      <c r="I12169" t="s">
        <v>5</v>
      </c>
      <c r="J12169">
        <v>339.75</v>
      </c>
      <c r="M12169">
        <v>339.75</v>
      </c>
      <c r="N12169">
        <f t="shared" si="190"/>
        <v>0</v>
      </c>
    </row>
    <row r="12170" spans="1:14" x14ac:dyDescent="0.2">
      <c r="A12170" t="s">
        <v>12354</v>
      </c>
      <c r="B12170" t="s">
        <v>36459</v>
      </c>
      <c r="I12170" t="s">
        <v>5</v>
      </c>
      <c r="J12170">
        <v>315.73</v>
      </c>
      <c r="M12170">
        <v>315.73</v>
      </c>
      <c r="N12170">
        <f t="shared" si="190"/>
        <v>0</v>
      </c>
    </row>
    <row r="12171" spans="1:14" x14ac:dyDescent="0.2">
      <c r="A12171" t="s">
        <v>12355</v>
      </c>
      <c r="B12171" t="s">
        <v>36460</v>
      </c>
      <c r="I12171" t="s">
        <v>5</v>
      </c>
      <c r="J12171">
        <v>935.12</v>
      </c>
      <c r="M12171">
        <v>935.12</v>
      </c>
      <c r="N12171">
        <f t="shared" si="190"/>
        <v>0</v>
      </c>
    </row>
    <row r="12172" spans="1:14" x14ac:dyDescent="0.2">
      <c r="A12172" t="s">
        <v>12356</v>
      </c>
      <c r="B12172" t="s">
        <v>36460</v>
      </c>
      <c r="I12172" t="s">
        <v>5</v>
      </c>
      <c r="J12172">
        <v>899.09</v>
      </c>
      <c r="M12172">
        <v>899.09</v>
      </c>
      <c r="N12172">
        <f t="shared" si="190"/>
        <v>0</v>
      </c>
    </row>
    <row r="12173" spans="1:14" x14ac:dyDescent="0.2">
      <c r="A12173" t="s">
        <v>12357</v>
      </c>
      <c r="B12173" t="s">
        <v>36461</v>
      </c>
      <c r="I12173" t="s">
        <v>5</v>
      </c>
      <c r="J12173">
        <v>902.21</v>
      </c>
      <c r="M12173">
        <v>902.21</v>
      </c>
      <c r="N12173">
        <f t="shared" si="190"/>
        <v>0</v>
      </c>
    </row>
    <row r="12174" spans="1:14" x14ac:dyDescent="0.2">
      <c r="A12174" t="s">
        <v>12358</v>
      </c>
      <c r="B12174" t="s">
        <v>36461</v>
      </c>
      <c r="I12174" t="s">
        <v>5</v>
      </c>
      <c r="J12174">
        <v>866.18</v>
      </c>
      <c r="M12174">
        <v>866.18</v>
      </c>
      <c r="N12174">
        <f t="shared" si="190"/>
        <v>0</v>
      </c>
    </row>
    <row r="12175" spans="1:14" x14ac:dyDescent="0.2">
      <c r="A12175" t="s">
        <v>12359</v>
      </c>
      <c r="B12175" t="s">
        <v>36462</v>
      </c>
      <c r="I12175" t="s">
        <v>5</v>
      </c>
      <c r="J12175">
        <v>868.4</v>
      </c>
      <c r="M12175">
        <v>868.4</v>
      </c>
      <c r="N12175">
        <f t="shared" si="190"/>
        <v>0</v>
      </c>
    </row>
    <row r="12176" spans="1:14" x14ac:dyDescent="0.2">
      <c r="A12176" t="s">
        <v>12360</v>
      </c>
      <c r="B12176" t="s">
        <v>36462</v>
      </c>
      <c r="I12176" t="s">
        <v>5</v>
      </c>
      <c r="J12176">
        <v>832.37</v>
      </c>
      <c r="M12176">
        <v>832.37</v>
      </c>
      <c r="N12176">
        <f t="shared" si="190"/>
        <v>0</v>
      </c>
    </row>
    <row r="12177" spans="1:14" x14ac:dyDescent="0.2">
      <c r="A12177" t="s">
        <v>12361</v>
      </c>
      <c r="B12177" t="s">
        <v>36463</v>
      </c>
      <c r="I12177" t="s">
        <v>5</v>
      </c>
      <c r="J12177">
        <v>868.05</v>
      </c>
      <c r="M12177">
        <v>868.05</v>
      </c>
      <c r="N12177">
        <f t="shared" si="190"/>
        <v>0</v>
      </c>
    </row>
    <row r="12178" spans="1:14" x14ac:dyDescent="0.2">
      <c r="A12178" t="s">
        <v>12362</v>
      </c>
      <c r="B12178" t="s">
        <v>36463</v>
      </c>
      <c r="I12178" t="s">
        <v>5</v>
      </c>
      <c r="J12178">
        <v>832.02</v>
      </c>
      <c r="M12178">
        <v>832.02</v>
      </c>
      <c r="N12178">
        <f t="shared" si="190"/>
        <v>0</v>
      </c>
    </row>
    <row r="12179" spans="1:14" x14ac:dyDescent="0.2">
      <c r="A12179" t="s">
        <v>12363</v>
      </c>
      <c r="B12179" t="s">
        <v>36464</v>
      </c>
      <c r="I12179" t="s">
        <v>5</v>
      </c>
      <c r="J12179">
        <v>836.87</v>
      </c>
      <c r="M12179">
        <v>836.87</v>
      </c>
      <c r="N12179">
        <f t="shared" si="190"/>
        <v>0</v>
      </c>
    </row>
    <row r="12180" spans="1:14" x14ac:dyDescent="0.2">
      <c r="A12180" t="s">
        <v>12364</v>
      </c>
      <c r="B12180" t="s">
        <v>36464</v>
      </c>
      <c r="I12180" t="s">
        <v>5</v>
      </c>
      <c r="J12180">
        <v>800.84</v>
      </c>
      <c r="M12180">
        <v>800.84</v>
      </c>
      <c r="N12180">
        <f t="shared" si="190"/>
        <v>0</v>
      </c>
    </row>
    <row r="12181" spans="1:14" x14ac:dyDescent="0.2">
      <c r="A12181" t="s">
        <v>12365</v>
      </c>
      <c r="B12181" t="s">
        <v>36465</v>
      </c>
      <c r="I12181" t="s">
        <v>5</v>
      </c>
      <c r="J12181">
        <v>549.74</v>
      </c>
      <c r="M12181">
        <v>549.74</v>
      </c>
      <c r="N12181">
        <f t="shared" si="190"/>
        <v>0</v>
      </c>
    </row>
    <row r="12182" spans="1:14" x14ac:dyDescent="0.2">
      <c r="A12182" t="s">
        <v>12366</v>
      </c>
      <c r="B12182" t="s">
        <v>36465</v>
      </c>
      <c r="I12182" t="s">
        <v>5</v>
      </c>
      <c r="J12182">
        <v>525.72</v>
      </c>
      <c r="M12182">
        <v>525.72</v>
      </c>
      <c r="N12182">
        <f t="shared" si="190"/>
        <v>0</v>
      </c>
    </row>
    <row r="12183" spans="1:14" x14ac:dyDescent="0.2">
      <c r="A12183" t="s">
        <v>12367</v>
      </c>
      <c r="B12183" t="s">
        <v>36466</v>
      </c>
      <c r="I12183" t="s">
        <v>5</v>
      </c>
      <c r="J12183">
        <v>522.12</v>
      </c>
      <c r="M12183">
        <v>522.12</v>
      </c>
      <c r="N12183">
        <f t="shared" si="190"/>
        <v>0</v>
      </c>
    </row>
    <row r="12184" spans="1:14" x14ac:dyDescent="0.2">
      <c r="A12184" t="s">
        <v>12368</v>
      </c>
      <c r="B12184" t="s">
        <v>36466</v>
      </c>
      <c r="I12184" t="s">
        <v>5</v>
      </c>
      <c r="J12184">
        <v>498.1</v>
      </c>
      <c r="M12184">
        <v>498.1</v>
      </c>
      <c r="N12184">
        <f t="shared" si="190"/>
        <v>0</v>
      </c>
    </row>
    <row r="12185" spans="1:14" x14ac:dyDescent="0.2">
      <c r="A12185" t="s">
        <v>12369</v>
      </c>
      <c r="B12185" t="s">
        <v>36467</v>
      </c>
      <c r="I12185" t="s">
        <v>5</v>
      </c>
      <c r="J12185">
        <v>493.6</v>
      </c>
      <c r="M12185">
        <v>493.6</v>
      </c>
      <c r="N12185">
        <f t="shared" si="190"/>
        <v>0</v>
      </c>
    </row>
    <row r="12186" spans="1:14" x14ac:dyDescent="0.2">
      <c r="A12186" t="s">
        <v>12370</v>
      </c>
      <c r="B12186" t="s">
        <v>36467</v>
      </c>
      <c r="I12186" t="s">
        <v>5</v>
      </c>
      <c r="J12186">
        <v>469.58</v>
      </c>
      <c r="M12186">
        <v>469.58</v>
      </c>
      <c r="N12186">
        <f t="shared" si="190"/>
        <v>0</v>
      </c>
    </row>
    <row r="12187" spans="1:14" x14ac:dyDescent="0.2">
      <c r="A12187" t="s">
        <v>12371</v>
      </c>
      <c r="B12187" t="s">
        <v>36468</v>
      </c>
      <c r="I12187" t="s">
        <v>5</v>
      </c>
      <c r="J12187">
        <v>1172.83</v>
      </c>
      <c r="M12187">
        <v>1172.83</v>
      </c>
      <c r="N12187">
        <f t="shared" si="190"/>
        <v>0</v>
      </c>
    </row>
    <row r="12188" spans="1:14" x14ac:dyDescent="0.2">
      <c r="A12188" t="s">
        <v>12372</v>
      </c>
      <c r="B12188" t="s">
        <v>36468</v>
      </c>
      <c r="I12188" t="s">
        <v>5</v>
      </c>
      <c r="J12188">
        <v>1136.8</v>
      </c>
      <c r="M12188">
        <v>1136.8</v>
      </c>
      <c r="N12188">
        <f t="shared" si="190"/>
        <v>0</v>
      </c>
    </row>
    <row r="12189" spans="1:14" x14ac:dyDescent="0.2">
      <c r="A12189" t="s">
        <v>12373</v>
      </c>
      <c r="B12189" t="s">
        <v>36469</v>
      </c>
      <c r="I12189" t="s">
        <v>5</v>
      </c>
      <c r="J12189">
        <v>1160.33</v>
      </c>
      <c r="M12189">
        <v>1160.33</v>
      </c>
      <c r="N12189">
        <f t="shared" si="190"/>
        <v>0</v>
      </c>
    </row>
    <row r="12190" spans="1:14" x14ac:dyDescent="0.2">
      <c r="A12190" t="s">
        <v>12374</v>
      </c>
      <c r="B12190" t="s">
        <v>36469</v>
      </c>
      <c r="I12190" t="s">
        <v>5</v>
      </c>
      <c r="J12190">
        <v>1124.3</v>
      </c>
      <c r="M12190">
        <v>1124.3</v>
      </c>
      <c r="N12190">
        <f t="shared" si="190"/>
        <v>0</v>
      </c>
    </row>
    <row r="12191" spans="1:14" x14ac:dyDescent="0.2">
      <c r="A12191" t="s">
        <v>12375</v>
      </c>
      <c r="B12191" t="s">
        <v>36470</v>
      </c>
      <c r="I12191" t="s">
        <v>5</v>
      </c>
      <c r="J12191">
        <v>1092.21</v>
      </c>
      <c r="M12191">
        <v>1092.21</v>
      </c>
      <c r="N12191">
        <f t="shared" si="190"/>
        <v>0</v>
      </c>
    </row>
    <row r="12192" spans="1:14" x14ac:dyDescent="0.2">
      <c r="A12192" t="s">
        <v>12376</v>
      </c>
      <c r="B12192" t="s">
        <v>36470</v>
      </c>
      <c r="I12192" t="s">
        <v>5</v>
      </c>
      <c r="J12192">
        <v>1056.18</v>
      </c>
      <c r="M12192">
        <v>1056.18</v>
      </c>
      <c r="N12192">
        <f t="shared" si="190"/>
        <v>0</v>
      </c>
    </row>
    <row r="12193" spans="1:14" x14ac:dyDescent="0.2">
      <c r="A12193" t="s">
        <v>12377</v>
      </c>
      <c r="B12193" t="s">
        <v>36471</v>
      </c>
      <c r="I12193" t="s">
        <v>5</v>
      </c>
      <c r="J12193">
        <v>787.45</v>
      </c>
      <c r="M12193">
        <v>787.45</v>
      </c>
      <c r="N12193">
        <f t="shared" si="190"/>
        <v>0</v>
      </c>
    </row>
    <row r="12194" spans="1:14" x14ac:dyDescent="0.2">
      <c r="A12194" t="s">
        <v>12378</v>
      </c>
      <c r="B12194" t="s">
        <v>36471</v>
      </c>
      <c r="I12194" t="s">
        <v>5</v>
      </c>
      <c r="J12194">
        <v>763.43</v>
      </c>
      <c r="M12194">
        <v>763.43</v>
      </c>
      <c r="N12194">
        <f t="shared" si="190"/>
        <v>0</v>
      </c>
    </row>
    <row r="12195" spans="1:14" x14ac:dyDescent="0.2">
      <c r="A12195" t="s">
        <v>12379</v>
      </c>
      <c r="B12195" t="s">
        <v>36472</v>
      </c>
      <c r="I12195" t="s">
        <v>5</v>
      </c>
      <c r="J12195">
        <v>780.24</v>
      </c>
      <c r="M12195">
        <v>780.24</v>
      </c>
      <c r="N12195">
        <f t="shared" si="190"/>
        <v>0</v>
      </c>
    </row>
    <row r="12196" spans="1:14" x14ac:dyDescent="0.2">
      <c r="A12196" t="s">
        <v>12380</v>
      </c>
      <c r="B12196" t="s">
        <v>36472</v>
      </c>
      <c r="I12196" t="s">
        <v>5</v>
      </c>
      <c r="J12196">
        <v>756.22</v>
      </c>
      <c r="M12196">
        <v>756.22</v>
      </c>
      <c r="N12196">
        <f t="shared" si="190"/>
        <v>0</v>
      </c>
    </row>
    <row r="12197" spans="1:14" x14ac:dyDescent="0.2">
      <c r="A12197" t="s">
        <v>12381</v>
      </c>
      <c r="B12197" t="s">
        <v>36473</v>
      </c>
      <c r="I12197" t="s">
        <v>5</v>
      </c>
      <c r="J12197">
        <v>717.41</v>
      </c>
      <c r="M12197">
        <v>717.41</v>
      </c>
      <c r="N12197">
        <f t="shared" si="190"/>
        <v>0</v>
      </c>
    </row>
    <row r="12198" spans="1:14" x14ac:dyDescent="0.2">
      <c r="A12198" t="s">
        <v>12382</v>
      </c>
      <c r="B12198" t="s">
        <v>36473</v>
      </c>
      <c r="I12198" t="s">
        <v>5</v>
      </c>
      <c r="J12198">
        <v>693.39</v>
      </c>
      <c r="M12198">
        <v>693.39</v>
      </c>
      <c r="N12198">
        <f t="shared" si="190"/>
        <v>0</v>
      </c>
    </row>
    <row r="12199" spans="1:14" x14ac:dyDescent="0.2">
      <c r="A12199" t="s">
        <v>12383</v>
      </c>
      <c r="B12199" t="s">
        <v>36474</v>
      </c>
      <c r="I12199" t="s">
        <v>5</v>
      </c>
      <c r="J12199">
        <v>790.15</v>
      </c>
      <c r="M12199">
        <v>790.15</v>
      </c>
      <c r="N12199">
        <f t="shared" si="190"/>
        <v>0</v>
      </c>
    </row>
    <row r="12200" spans="1:14" x14ac:dyDescent="0.2">
      <c r="A12200" t="s">
        <v>12384</v>
      </c>
      <c r="B12200" t="s">
        <v>36474</v>
      </c>
      <c r="I12200" t="s">
        <v>5</v>
      </c>
      <c r="J12200">
        <v>754.12</v>
      </c>
      <c r="M12200">
        <v>754.12</v>
      </c>
      <c r="N12200">
        <f t="shared" si="190"/>
        <v>0</v>
      </c>
    </row>
    <row r="12201" spans="1:14" x14ac:dyDescent="0.2">
      <c r="A12201" t="s">
        <v>12385</v>
      </c>
      <c r="B12201" t="s">
        <v>36475</v>
      </c>
      <c r="I12201" t="s">
        <v>5</v>
      </c>
      <c r="J12201">
        <v>884.83</v>
      </c>
      <c r="M12201">
        <v>884.83</v>
      </c>
      <c r="N12201">
        <f t="shared" si="190"/>
        <v>0</v>
      </c>
    </row>
    <row r="12202" spans="1:14" x14ac:dyDescent="0.2">
      <c r="A12202" t="s">
        <v>12386</v>
      </c>
      <c r="B12202" t="s">
        <v>36475</v>
      </c>
      <c r="I12202" t="s">
        <v>5</v>
      </c>
      <c r="J12202">
        <v>848.8</v>
      </c>
      <c r="M12202">
        <v>848.8</v>
      </c>
      <c r="N12202">
        <f t="shared" si="190"/>
        <v>0</v>
      </c>
    </row>
    <row r="12203" spans="1:14" x14ac:dyDescent="0.2">
      <c r="A12203" t="s">
        <v>12387</v>
      </c>
      <c r="B12203" t="s">
        <v>36476</v>
      </c>
      <c r="I12203" t="s">
        <v>5</v>
      </c>
      <c r="J12203">
        <v>852.86</v>
      </c>
      <c r="M12203">
        <v>852.86</v>
      </c>
      <c r="N12203">
        <f t="shared" si="190"/>
        <v>0</v>
      </c>
    </row>
    <row r="12204" spans="1:14" x14ac:dyDescent="0.2">
      <c r="A12204" t="s">
        <v>12388</v>
      </c>
      <c r="B12204" t="s">
        <v>36476</v>
      </c>
      <c r="I12204" t="s">
        <v>5</v>
      </c>
      <c r="J12204">
        <v>816.83</v>
      </c>
      <c r="M12204">
        <v>816.83</v>
      </c>
      <c r="N12204">
        <f t="shared" si="190"/>
        <v>0</v>
      </c>
    </row>
    <row r="12205" spans="1:14" x14ac:dyDescent="0.2">
      <c r="A12205" t="s">
        <v>12389</v>
      </c>
      <c r="B12205" t="s">
        <v>36477</v>
      </c>
      <c r="I12205" t="s">
        <v>5</v>
      </c>
      <c r="J12205">
        <v>820</v>
      </c>
      <c r="M12205">
        <v>820</v>
      </c>
      <c r="N12205">
        <f t="shared" si="190"/>
        <v>0</v>
      </c>
    </row>
    <row r="12206" spans="1:14" x14ac:dyDescent="0.2">
      <c r="A12206" t="s">
        <v>12390</v>
      </c>
      <c r="B12206" t="s">
        <v>36477</v>
      </c>
      <c r="I12206" t="s">
        <v>5</v>
      </c>
      <c r="J12206">
        <v>783.97</v>
      </c>
      <c r="M12206">
        <v>783.97</v>
      </c>
      <c r="N12206">
        <f t="shared" si="190"/>
        <v>0</v>
      </c>
    </row>
    <row r="12207" spans="1:14" x14ac:dyDescent="0.2">
      <c r="A12207" t="s">
        <v>12391</v>
      </c>
      <c r="B12207" t="s">
        <v>36478</v>
      </c>
      <c r="I12207" t="s">
        <v>5</v>
      </c>
      <c r="J12207">
        <v>549.74</v>
      </c>
      <c r="M12207">
        <v>549.74</v>
      </c>
      <c r="N12207">
        <f t="shared" si="190"/>
        <v>0</v>
      </c>
    </row>
    <row r="12208" spans="1:14" x14ac:dyDescent="0.2">
      <c r="A12208" t="s">
        <v>12392</v>
      </c>
      <c r="B12208" t="s">
        <v>36478</v>
      </c>
      <c r="I12208" t="s">
        <v>5</v>
      </c>
      <c r="J12208">
        <v>525.72</v>
      </c>
      <c r="M12208">
        <v>525.72</v>
      </c>
      <c r="N12208">
        <f t="shared" si="190"/>
        <v>0</v>
      </c>
    </row>
    <row r="12209" spans="1:14" x14ac:dyDescent="0.2">
      <c r="A12209" t="s">
        <v>12393</v>
      </c>
      <c r="B12209" t="s">
        <v>36479</v>
      </c>
      <c r="I12209" t="s">
        <v>5</v>
      </c>
      <c r="J12209">
        <v>522.12</v>
      </c>
      <c r="M12209">
        <v>522.12</v>
      </c>
      <c r="N12209">
        <f t="shared" si="190"/>
        <v>0</v>
      </c>
    </row>
    <row r="12210" spans="1:14" x14ac:dyDescent="0.2">
      <c r="A12210" t="s">
        <v>12394</v>
      </c>
      <c r="B12210" t="s">
        <v>36479</v>
      </c>
      <c r="I12210" t="s">
        <v>5</v>
      </c>
      <c r="J12210">
        <v>498.1</v>
      </c>
      <c r="M12210">
        <v>498.1</v>
      </c>
      <c r="N12210">
        <f t="shared" si="190"/>
        <v>0</v>
      </c>
    </row>
    <row r="12211" spans="1:14" x14ac:dyDescent="0.2">
      <c r="A12211" t="s">
        <v>12395</v>
      </c>
      <c r="B12211" t="s">
        <v>36480</v>
      </c>
      <c r="I12211" t="s">
        <v>5</v>
      </c>
      <c r="J12211">
        <v>493.6</v>
      </c>
      <c r="M12211">
        <v>493.6</v>
      </c>
      <c r="N12211">
        <f t="shared" si="190"/>
        <v>0</v>
      </c>
    </row>
    <row r="12212" spans="1:14" x14ac:dyDescent="0.2">
      <c r="A12212" t="s">
        <v>12396</v>
      </c>
      <c r="B12212" t="s">
        <v>36480</v>
      </c>
      <c r="I12212" t="s">
        <v>5</v>
      </c>
      <c r="J12212">
        <v>469.58</v>
      </c>
      <c r="M12212">
        <v>469.58</v>
      </c>
      <c r="N12212">
        <f t="shared" si="190"/>
        <v>0</v>
      </c>
    </row>
    <row r="12213" spans="1:14" x14ac:dyDescent="0.2">
      <c r="A12213" t="s">
        <v>12397</v>
      </c>
      <c r="B12213" t="s">
        <v>36481</v>
      </c>
      <c r="I12213" t="s">
        <v>5</v>
      </c>
      <c r="J12213">
        <v>290.63</v>
      </c>
      <c r="M12213">
        <v>290.63</v>
      </c>
      <c r="N12213">
        <f t="shared" si="190"/>
        <v>0</v>
      </c>
    </row>
    <row r="12214" spans="1:14" x14ac:dyDescent="0.2">
      <c r="A12214" t="s">
        <v>12398</v>
      </c>
      <c r="B12214" t="s">
        <v>36481</v>
      </c>
      <c r="I12214" t="s">
        <v>5</v>
      </c>
      <c r="J12214">
        <v>266.61</v>
      </c>
      <c r="M12214">
        <v>266.61</v>
      </c>
      <c r="N12214">
        <f t="shared" si="190"/>
        <v>0</v>
      </c>
    </row>
    <row r="12215" spans="1:14" x14ac:dyDescent="0.2">
      <c r="A12215" t="s">
        <v>12399</v>
      </c>
      <c r="B12215" t="s">
        <v>36482</v>
      </c>
      <c r="I12215" t="s">
        <v>5</v>
      </c>
      <c r="J12215">
        <v>280.19</v>
      </c>
      <c r="M12215">
        <v>280.19</v>
      </c>
      <c r="N12215">
        <f t="shared" si="190"/>
        <v>0</v>
      </c>
    </row>
    <row r="12216" spans="1:14" x14ac:dyDescent="0.2">
      <c r="A12216" t="s">
        <v>12400</v>
      </c>
      <c r="B12216" t="s">
        <v>36482</v>
      </c>
      <c r="I12216" t="s">
        <v>5</v>
      </c>
      <c r="J12216">
        <v>256.17</v>
      </c>
      <c r="M12216">
        <v>256.17</v>
      </c>
      <c r="N12216">
        <f t="shared" si="190"/>
        <v>0</v>
      </c>
    </row>
    <row r="12217" spans="1:14" x14ac:dyDescent="0.2">
      <c r="A12217" t="s">
        <v>12401</v>
      </c>
      <c r="B12217" t="s">
        <v>36483</v>
      </c>
      <c r="I12217" t="s">
        <v>5</v>
      </c>
      <c r="J12217">
        <v>266.61</v>
      </c>
      <c r="M12217">
        <v>266.61</v>
      </c>
      <c r="N12217">
        <f t="shared" si="190"/>
        <v>0</v>
      </c>
    </row>
    <row r="12218" spans="1:14" x14ac:dyDescent="0.2">
      <c r="A12218" t="s">
        <v>12402</v>
      </c>
      <c r="B12218" t="s">
        <v>36483</v>
      </c>
      <c r="I12218" t="s">
        <v>5</v>
      </c>
      <c r="J12218">
        <v>242.59</v>
      </c>
      <c r="M12218">
        <v>242.59</v>
      </c>
      <c r="N12218">
        <f t="shared" si="190"/>
        <v>0</v>
      </c>
    </row>
    <row r="12219" spans="1:14" x14ac:dyDescent="0.2">
      <c r="A12219" t="s">
        <v>12403</v>
      </c>
      <c r="B12219" t="s">
        <v>36484</v>
      </c>
      <c r="I12219" t="s">
        <v>5</v>
      </c>
      <c r="J12219">
        <v>445.81</v>
      </c>
      <c r="M12219">
        <v>445.81</v>
      </c>
      <c r="N12219">
        <f t="shared" si="190"/>
        <v>0</v>
      </c>
    </row>
    <row r="12220" spans="1:14" x14ac:dyDescent="0.2">
      <c r="A12220" t="s">
        <v>12404</v>
      </c>
      <c r="B12220" t="s">
        <v>36484</v>
      </c>
      <c r="I12220" t="s">
        <v>5</v>
      </c>
      <c r="J12220">
        <v>421.79</v>
      </c>
      <c r="M12220">
        <v>421.79</v>
      </c>
      <c r="N12220">
        <f t="shared" si="190"/>
        <v>0</v>
      </c>
    </row>
    <row r="12221" spans="1:14" x14ac:dyDescent="0.2">
      <c r="A12221" t="s">
        <v>12405</v>
      </c>
      <c r="B12221" t="s">
        <v>36485</v>
      </c>
      <c r="I12221" t="s">
        <v>5</v>
      </c>
      <c r="J12221">
        <v>424.43</v>
      </c>
      <c r="M12221">
        <v>424.43</v>
      </c>
      <c r="N12221">
        <f t="shared" si="190"/>
        <v>0</v>
      </c>
    </row>
    <row r="12222" spans="1:14" x14ac:dyDescent="0.2">
      <c r="A12222" t="s">
        <v>12406</v>
      </c>
      <c r="B12222" t="s">
        <v>36485</v>
      </c>
      <c r="I12222" t="s">
        <v>5</v>
      </c>
      <c r="J12222">
        <v>400.42</v>
      </c>
      <c r="M12222">
        <v>400.42</v>
      </c>
      <c r="N12222">
        <f t="shared" si="190"/>
        <v>0</v>
      </c>
    </row>
    <row r="12223" spans="1:14" x14ac:dyDescent="0.2">
      <c r="A12223" t="s">
        <v>26475</v>
      </c>
      <c r="B12223" t="s">
        <v>36486</v>
      </c>
      <c r="I12223" t="s">
        <v>5</v>
      </c>
      <c r="J12223">
        <v>499.84</v>
      </c>
      <c r="M12223">
        <v>499.84</v>
      </c>
      <c r="N12223">
        <f t="shared" si="190"/>
        <v>0</v>
      </c>
    </row>
    <row r="12224" spans="1:14" x14ac:dyDescent="0.2">
      <c r="A12224" t="s">
        <v>26476</v>
      </c>
      <c r="B12224" t="s">
        <v>36486</v>
      </c>
      <c r="I12224" t="s">
        <v>5</v>
      </c>
      <c r="J12224">
        <v>475.82</v>
      </c>
      <c r="M12224">
        <v>475.82</v>
      </c>
      <c r="N12224">
        <f t="shared" si="190"/>
        <v>0</v>
      </c>
    </row>
    <row r="12225" spans="1:14" x14ac:dyDescent="0.2">
      <c r="A12225" t="s">
        <v>12407</v>
      </c>
      <c r="B12225" t="s">
        <v>36487</v>
      </c>
      <c r="I12225" t="s">
        <v>5</v>
      </c>
      <c r="J12225">
        <v>1170.93</v>
      </c>
      <c r="M12225">
        <v>1170.93</v>
      </c>
      <c r="N12225">
        <f t="shared" si="190"/>
        <v>0</v>
      </c>
    </row>
    <row r="12226" spans="1:14" x14ac:dyDescent="0.2">
      <c r="A12226" t="s">
        <v>12408</v>
      </c>
      <c r="B12226" t="s">
        <v>36487</v>
      </c>
      <c r="I12226" t="s">
        <v>5</v>
      </c>
      <c r="J12226">
        <v>1134.9000000000001</v>
      </c>
      <c r="M12226">
        <v>1134.9000000000001</v>
      </c>
      <c r="N12226">
        <f t="shared" si="190"/>
        <v>0</v>
      </c>
    </row>
    <row r="12227" spans="1:14" x14ac:dyDescent="0.2">
      <c r="A12227" t="s">
        <v>12409</v>
      </c>
      <c r="B12227" t="s">
        <v>36488</v>
      </c>
      <c r="I12227" t="s">
        <v>5</v>
      </c>
      <c r="J12227">
        <v>1165.6400000000001</v>
      </c>
      <c r="M12227">
        <v>1165.6400000000001</v>
      </c>
      <c r="N12227">
        <f t="shared" si="190"/>
        <v>0</v>
      </c>
    </row>
    <row r="12228" spans="1:14" x14ac:dyDescent="0.2">
      <c r="A12228" t="s">
        <v>12410</v>
      </c>
      <c r="B12228" t="s">
        <v>36488</v>
      </c>
      <c r="I12228" t="s">
        <v>5</v>
      </c>
      <c r="J12228">
        <v>1129.6099999999999</v>
      </c>
      <c r="M12228">
        <v>1129.6099999999999</v>
      </c>
      <c r="N12228">
        <f t="shared" ref="N12228:N12291" si="191">J12228-M12228</f>
        <v>0</v>
      </c>
    </row>
    <row r="12229" spans="1:14" x14ac:dyDescent="0.2">
      <c r="A12229" t="s">
        <v>12411</v>
      </c>
      <c r="B12229" t="s">
        <v>36489</v>
      </c>
      <c r="I12229" t="s">
        <v>5</v>
      </c>
      <c r="J12229">
        <v>1333.18</v>
      </c>
      <c r="M12229">
        <v>1333.18</v>
      </c>
      <c r="N12229">
        <f t="shared" si="191"/>
        <v>0</v>
      </c>
    </row>
    <row r="12230" spans="1:14" x14ac:dyDescent="0.2">
      <c r="A12230" t="s">
        <v>12412</v>
      </c>
      <c r="B12230" t="s">
        <v>36489</v>
      </c>
      <c r="I12230" t="s">
        <v>5</v>
      </c>
      <c r="J12230">
        <v>1294.1500000000001</v>
      </c>
      <c r="M12230">
        <v>1294.1500000000001</v>
      </c>
      <c r="N12230">
        <f t="shared" si="191"/>
        <v>0</v>
      </c>
    </row>
    <row r="12231" spans="1:14" x14ac:dyDescent="0.2">
      <c r="A12231" t="s">
        <v>12413</v>
      </c>
      <c r="B12231" t="s">
        <v>36490</v>
      </c>
      <c r="I12231" t="s">
        <v>5</v>
      </c>
      <c r="J12231">
        <v>1325.26</v>
      </c>
      <c r="M12231">
        <v>1325.26</v>
      </c>
      <c r="N12231">
        <f t="shared" si="191"/>
        <v>0</v>
      </c>
    </row>
    <row r="12232" spans="1:14" x14ac:dyDescent="0.2">
      <c r="A12232" t="s">
        <v>12414</v>
      </c>
      <c r="B12232" t="s">
        <v>36490</v>
      </c>
      <c r="I12232" t="s">
        <v>5</v>
      </c>
      <c r="J12232">
        <v>1286.23</v>
      </c>
      <c r="M12232">
        <v>1286.23</v>
      </c>
      <c r="N12232">
        <f t="shared" si="191"/>
        <v>0</v>
      </c>
    </row>
    <row r="12233" spans="1:14" x14ac:dyDescent="0.2">
      <c r="A12233" t="s">
        <v>12415</v>
      </c>
      <c r="B12233" t="s">
        <v>36491</v>
      </c>
      <c r="I12233" t="s">
        <v>5</v>
      </c>
      <c r="J12233">
        <v>1317.34</v>
      </c>
      <c r="M12233">
        <v>1317.34</v>
      </c>
      <c r="N12233">
        <f t="shared" si="191"/>
        <v>0</v>
      </c>
    </row>
    <row r="12234" spans="1:14" x14ac:dyDescent="0.2">
      <c r="A12234" t="s">
        <v>12416</v>
      </c>
      <c r="B12234" t="s">
        <v>36491</v>
      </c>
      <c r="I12234" t="s">
        <v>5</v>
      </c>
      <c r="J12234">
        <v>1278.31</v>
      </c>
      <c r="M12234">
        <v>1278.31</v>
      </c>
      <c r="N12234">
        <f t="shared" si="191"/>
        <v>0</v>
      </c>
    </row>
    <row r="12235" spans="1:14" x14ac:dyDescent="0.2">
      <c r="A12235" t="s">
        <v>12417</v>
      </c>
      <c r="B12235" t="s">
        <v>36492</v>
      </c>
      <c r="I12235" t="s">
        <v>5</v>
      </c>
      <c r="J12235">
        <v>2217.83</v>
      </c>
      <c r="M12235">
        <v>2217.83</v>
      </c>
      <c r="N12235">
        <f t="shared" si="191"/>
        <v>0</v>
      </c>
    </row>
    <row r="12236" spans="1:14" x14ac:dyDescent="0.2">
      <c r="A12236" t="s">
        <v>12418</v>
      </c>
      <c r="B12236" t="s">
        <v>36492</v>
      </c>
      <c r="I12236" t="s">
        <v>5</v>
      </c>
      <c r="J12236">
        <v>2145.77</v>
      </c>
      <c r="M12236">
        <v>2145.77</v>
      </c>
      <c r="N12236">
        <f t="shared" si="191"/>
        <v>0</v>
      </c>
    </row>
    <row r="12237" spans="1:14" x14ac:dyDescent="0.2">
      <c r="A12237" t="s">
        <v>12419</v>
      </c>
      <c r="B12237" t="s">
        <v>36493</v>
      </c>
      <c r="I12237" t="s">
        <v>5</v>
      </c>
      <c r="J12237">
        <v>2233.6799999999998</v>
      </c>
      <c r="M12237">
        <v>2233.6799999999998</v>
      </c>
      <c r="N12237">
        <f t="shared" si="191"/>
        <v>0</v>
      </c>
    </row>
    <row r="12238" spans="1:14" x14ac:dyDescent="0.2">
      <c r="A12238" t="s">
        <v>12420</v>
      </c>
      <c r="B12238" t="s">
        <v>36493</v>
      </c>
      <c r="I12238" t="s">
        <v>5</v>
      </c>
      <c r="J12238">
        <v>2161.62</v>
      </c>
      <c r="M12238">
        <v>2161.62</v>
      </c>
      <c r="N12238">
        <f t="shared" si="191"/>
        <v>0</v>
      </c>
    </row>
    <row r="12239" spans="1:14" x14ac:dyDescent="0.2">
      <c r="A12239" t="s">
        <v>12421</v>
      </c>
      <c r="B12239" t="s">
        <v>36494</v>
      </c>
      <c r="I12239" t="s">
        <v>5</v>
      </c>
      <c r="J12239">
        <v>2765.11</v>
      </c>
      <c r="M12239">
        <v>2765.11</v>
      </c>
      <c r="N12239">
        <f t="shared" si="191"/>
        <v>0</v>
      </c>
    </row>
    <row r="12240" spans="1:14" x14ac:dyDescent="0.2">
      <c r="A12240" t="s">
        <v>12422</v>
      </c>
      <c r="B12240" t="s">
        <v>36494</v>
      </c>
      <c r="I12240" t="s">
        <v>5</v>
      </c>
      <c r="J12240">
        <v>2687.04</v>
      </c>
      <c r="M12240">
        <v>2687.04</v>
      </c>
      <c r="N12240">
        <f t="shared" si="191"/>
        <v>0</v>
      </c>
    </row>
    <row r="12241" spans="1:14" x14ac:dyDescent="0.2">
      <c r="A12241" t="s">
        <v>12423</v>
      </c>
      <c r="B12241" t="s">
        <v>36495</v>
      </c>
      <c r="I12241" t="s">
        <v>5</v>
      </c>
      <c r="J12241">
        <v>785.55</v>
      </c>
      <c r="M12241">
        <v>785.55</v>
      </c>
      <c r="N12241">
        <f t="shared" si="191"/>
        <v>0</v>
      </c>
    </row>
    <row r="12242" spans="1:14" x14ac:dyDescent="0.2">
      <c r="A12242" t="s">
        <v>12424</v>
      </c>
      <c r="B12242" t="s">
        <v>36495</v>
      </c>
      <c r="I12242" t="s">
        <v>5</v>
      </c>
      <c r="J12242">
        <v>761.53</v>
      </c>
      <c r="M12242">
        <v>761.53</v>
      </c>
      <c r="N12242">
        <f t="shared" si="191"/>
        <v>0</v>
      </c>
    </row>
    <row r="12243" spans="1:14" x14ac:dyDescent="0.2">
      <c r="A12243" t="s">
        <v>12425</v>
      </c>
      <c r="B12243" t="s">
        <v>36496</v>
      </c>
      <c r="I12243" t="s">
        <v>5</v>
      </c>
      <c r="J12243">
        <v>785.55</v>
      </c>
      <c r="M12243">
        <v>785.55</v>
      </c>
      <c r="N12243">
        <f t="shared" si="191"/>
        <v>0</v>
      </c>
    </row>
    <row r="12244" spans="1:14" x14ac:dyDescent="0.2">
      <c r="A12244" t="s">
        <v>12426</v>
      </c>
      <c r="B12244" t="s">
        <v>36496</v>
      </c>
      <c r="I12244" t="s">
        <v>5</v>
      </c>
      <c r="J12244">
        <v>761.53</v>
      </c>
      <c r="M12244">
        <v>761.53</v>
      </c>
      <c r="N12244">
        <f t="shared" si="191"/>
        <v>0</v>
      </c>
    </row>
    <row r="12245" spans="1:14" x14ac:dyDescent="0.2">
      <c r="A12245" t="s">
        <v>12427</v>
      </c>
      <c r="B12245" t="s">
        <v>36497</v>
      </c>
      <c r="I12245" t="s">
        <v>5</v>
      </c>
      <c r="J12245">
        <v>1328.29</v>
      </c>
      <c r="M12245">
        <v>1328.29</v>
      </c>
      <c r="N12245">
        <f t="shared" si="191"/>
        <v>0</v>
      </c>
    </row>
    <row r="12246" spans="1:14" x14ac:dyDescent="0.2">
      <c r="A12246" t="s">
        <v>12428</v>
      </c>
      <c r="B12246" t="s">
        <v>36497</v>
      </c>
      <c r="I12246" t="s">
        <v>5</v>
      </c>
      <c r="J12246">
        <v>1292.26</v>
      </c>
      <c r="M12246">
        <v>1292.26</v>
      </c>
      <c r="N12246">
        <f t="shared" si="191"/>
        <v>0</v>
      </c>
    </row>
    <row r="12247" spans="1:14" x14ac:dyDescent="0.2">
      <c r="A12247" t="s">
        <v>12429</v>
      </c>
      <c r="B12247" t="s">
        <v>36498</v>
      </c>
      <c r="I12247" t="s">
        <v>5</v>
      </c>
      <c r="J12247">
        <v>1321.16</v>
      </c>
      <c r="M12247">
        <v>1321.16</v>
      </c>
      <c r="N12247">
        <f t="shared" si="191"/>
        <v>0</v>
      </c>
    </row>
    <row r="12248" spans="1:14" x14ac:dyDescent="0.2">
      <c r="A12248" t="s">
        <v>12430</v>
      </c>
      <c r="B12248" t="s">
        <v>36498</v>
      </c>
      <c r="I12248" t="s">
        <v>5</v>
      </c>
      <c r="J12248">
        <v>1285.1300000000001</v>
      </c>
      <c r="M12248">
        <v>1285.1300000000001</v>
      </c>
      <c r="N12248">
        <f t="shared" si="191"/>
        <v>0</v>
      </c>
    </row>
    <row r="12249" spans="1:14" x14ac:dyDescent="0.2">
      <c r="A12249" t="s">
        <v>12431</v>
      </c>
      <c r="B12249" t="s">
        <v>36499</v>
      </c>
      <c r="I12249" t="s">
        <v>5</v>
      </c>
      <c r="J12249">
        <v>1313</v>
      </c>
      <c r="M12249">
        <v>1313</v>
      </c>
      <c r="N12249">
        <f t="shared" si="191"/>
        <v>0</v>
      </c>
    </row>
    <row r="12250" spans="1:14" x14ac:dyDescent="0.2">
      <c r="A12250" t="s">
        <v>12432</v>
      </c>
      <c r="B12250" t="s">
        <v>36499</v>
      </c>
      <c r="I12250" t="s">
        <v>5</v>
      </c>
      <c r="J12250">
        <v>1276.97</v>
      </c>
      <c r="M12250">
        <v>1276.97</v>
      </c>
      <c r="N12250">
        <f t="shared" si="191"/>
        <v>0</v>
      </c>
    </row>
    <row r="12251" spans="1:14" x14ac:dyDescent="0.2">
      <c r="A12251" t="s">
        <v>12433</v>
      </c>
      <c r="B12251" t="s">
        <v>36500</v>
      </c>
      <c r="I12251" t="s">
        <v>5</v>
      </c>
      <c r="J12251">
        <v>1697.79</v>
      </c>
      <c r="M12251">
        <v>1697.79</v>
      </c>
      <c r="N12251">
        <f t="shared" si="191"/>
        <v>0</v>
      </c>
    </row>
    <row r="12252" spans="1:14" x14ac:dyDescent="0.2">
      <c r="A12252" t="s">
        <v>12434</v>
      </c>
      <c r="B12252" t="s">
        <v>36500</v>
      </c>
      <c r="I12252" t="s">
        <v>5</v>
      </c>
      <c r="J12252">
        <v>1649.76</v>
      </c>
      <c r="M12252">
        <v>1649.76</v>
      </c>
      <c r="N12252">
        <f t="shared" si="191"/>
        <v>0</v>
      </c>
    </row>
    <row r="12253" spans="1:14" x14ac:dyDescent="0.2">
      <c r="A12253" t="s">
        <v>12435</v>
      </c>
      <c r="B12253" t="s">
        <v>36501</v>
      </c>
      <c r="I12253" t="s">
        <v>5</v>
      </c>
      <c r="J12253">
        <v>1663.21</v>
      </c>
      <c r="M12253">
        <v>1663.21</v>
      </c>
      <c r="N12253">
        <f t="shared" si="191"/>
        <v>0</v>
      </c>
    </row>
    <row r="12254" spans="1:14" x14ac:dyDescent="0.2">
      <c r="A12254" t="s">
        <v>12436</v>
      </c>
      <c r="B12254" t="s">
        <v>36501</v>
      </c>
      <c r="I12254" t="s">
        <v>5</v>
      </c>
      <c r="J12254">
        <v>1615.17</v>
      </c>
      <c r="M12254">
        <v>1615.17</v>
      </c>
      <c r="N12254">
        <f t="shared" si="191"/>
        <v>0</v>
      </c>
    </row>
    <row r="12255" spans="1:14" x14ac:dyDescent="0.2">
      <c r="A12255" t="s">
        <v>12437</v>
      </c>
      <c r="B12255" t="s">
        <v>36502</v>
      </c>
      <c r="I12255" t="s">
        <v>5</v>
      </c>
      <c r="J12255">
        <v>3512.73</v>
      </c>
      <c r="M12255">
        <v>3512.73</v>
      </c>
      <c r="N12255">
        <f t="shared" si="191"/>
        <v>0</v>
      </c>
    </row>
    <row r="12256" spans="1:14" x14ac:dyDescent="0.2">
      <c r="A12256" t="s">
        <v>12438</v>
      </c>
      <c r="B12256" t="s">
        <v>36502</v>
      </c>
      <c r="I12256" t="s">
        <v>5</v>
      </c>
      <c r="J12256">
        <v>3422.65</v>
      </c>
      <c r="M12256">
        <v>3422.65</v>
      </c>
      <c r="N12256">
        <f t="shared" si="191"/>
        <v>0</v>
      </c>
    </row>
    <row r="12257" spans="1:14" x14ac:dyDescent="0.2">
      <c r="A12257" t="s">
        <v>12439</v>
      </c>
      <c r="B12257" t="s">
        <v>36503</v>
      </c>
      <c r="I12257" t="s">
        <v>5</v>
      </c>
      <c r="J12257">
        <v>8891.17</v>
      </c>
      <c r="M12257">
        <v>8891.17</v>
      </c>
      <c r="N12257">
        <f t="shared" si="191"/>
        <v>0</v>
      </c>
    </row>
    <row r="12258" spans="1:14" x14ac:dyDescent="0.2">
      <c r="A12258" t="s">
        <v>12440</v>
      </c>
      <c r="B12258" t="s">
        <v>36503</v>
      </c>
      <c r="I12258" t="s">
        <v>5</v>
      </c>
      <c r="J12258">
        <v>8673.89</v>
      </c>
      <c r="M12258">
        <v>8673.89</v>
      </c>
      <c r="N12258">
        <f t="shared" si="191"/>
        <v>0</v>
      </c>
    </row>
    <row r="12259" spans="1:14" x14ac:dyDescent="0.2">
      <c r="A12259" t="s">
        <v>12441</v>
      </c>
      <c r="B12259" t="s">
        <v>36504</v>
      </c>
      <c r="I12259" t="s">
        <v>5</v>
      </c>
      <c r="J12259">
        <v>2418.73</v>
      </c>
      <c r="M12259">
        <v>2418.73</v>
      </c>
      <c r="N12259">
        <f t="shared" si="191"/>
        <v>0</v>
      </c>
    </row>
    <row r="12260" spans="1:14" x14ac:dyDescent="0.2">
      <c r="A12260" t="s">
        <v>12442</v>
      </c>
      <c r="B12260" t="s">
        <v>36504</v>
      </c>
      <c r="I12260" t="s">
        <v>5</v>
      </c>
      <c r="J12260">
        <v>2352.6799999999998</v>
      </c>
      <c r="M12260">
        <v>2352.6799999999998</v>
      </c>
      <c r="N12260">
        <f t="shared" si="191"/>
        <v>0</v>
      </c>
    </row>
    <row r="12261" spans="1:14" x14ac:dyDescent="0.2">
      <c r="A12261" t="s">
        <v>12443</v>
      </c>
      <c r="B12261" t="s">
        <v>36505</v>
      </c>
      <c r="I12261" t="s">
        <v>5</v>
      </c>
      <c r="J12261">
        <v>898.67</v>
      </c>
      <c r="M12261">
        <v>898.67</v>
      </c>
      <c r="N12261">
        <f t="shared" si="191"/>
        <v>0</v>
      </c>
    </row>
    <row r="12262" spans="1:14" x14ac:dyDescent="0.2">
      <c r="A12262" t="s">
        <v>12444</v>
      </c>
      <c r="B12262" t="s">
        <v>36505</v>
      </c>
      <c r="I12262" t="s">
        <v>5</v>
      </c>
      <c r="J12262">
        <v>887.24</v>
      </c>
      <c r="M12262">
        <v>887.24</v>
      </c>
      <c r="N12262">
        <f t="shared" si="191"/>
        <v>0</v>
      </c>
    </row>
    <row r="12263" spans="1:14" x14ac:dyDescent="0.2">
      <c r="A12263" t="s">
        <v>12445</v>
      </c>
      <c r="B12263" t="s">
        <v>36506</v>
      </c>
      <c r="I12263" t="s">
        <v>5</v>
      </c>
      <c r="J12263">
        <v>1043.97</v>
      </c>
      <c r="M12263">
        <v>1043.97</v>
      </c>
      <c r="N12263">
        <f t="shared" si="191"/>
        <v>0</v>
      </c>
    </row>
    <row r="12264" spans="1:14" x14ac:dyDescent="0.2">
      <c r="A12264" t="s">
        <v>12446</v>
      </c>
      <c r="B12264" t="s">
        <v>36506</v>
      </c>
      <c r="I12264" t="s">
        <v>5</v>
      </c>
      <c r="J12264">
        <v>974.92</v>
      </c>
      <c r="M12264">
        <v>974.92</v>
      </c>
      <c r="N12264">
        <f t="shared" si="191"/>
        <v>0</v>
      </c>
    </row>
    <row r="12265" spans="1:14" x14ac:dyDescent="0.2">
      <c r="A12265" t="s">
        <v>12447</v>
      </c>
      <c r="B12265" t="s">
        <v>36507</v>
      </c>
      <c r="I12265" t="s">
        <v>5</v>
      </c>
      <c r="J12265">
        <v>1054.56</v>
      </c>
      <c r="M12265">
        <v>1054.56</v>
      </c>
      <c r="N12265">
        <f t="shared" si="191"/>
        <v>0</v>
      </c>
    </row>
    <row r="12266" spans="1:14" x14ac:dyDescent="0.2">
      <c r="A12266" t="s">
        <v>12448</v>
      </c>
      <c r="B12266" t="s">
        <v>36507</v>
      </c>
      <c r="I12266" t="s">
        <v>5</v>
      </c>
      <c r="J12266">
        <v>985.5</v>
      </c>
      <c r="M12266">
        <v>985.5</v>
      </c>
      <c r="N12266">
        <f t="shared" si="191"/>
        <v>0</v>
      </c>
    </row>
    <row r="12267" spans="1:14" x14ac:dyDescent="0.2">
      <c r="A12267" t="s">
        <v>12449</v>
      </c>
      <c r="B12267" t="s">
        <v>36508</v>
      </c>
      <c r="I12267" t="s">
        <v>5</v>
      </c>
      <c r="J12267">
        <v>1088.99</v>
      </c>
      <c r="M12267">
        <v>1088.99</v>
      </c>
      <c r="N12267">
        <f t="shared" si="191"/>
        <v>0</v>
      </c>
    </row>
    <row r="12268" spans="1:14" x14ac:dyDescent="0.2">
      <c r="A12268" t="s">
        <v>12450</v>
      </c>
      <c r="B12268" t="s">
        <v>36508</v>
      </c>
      <c r="I12268" t="s">
        <v>5</v>
      </c>
      <c r="J12268">
        <v>1019.93</v>
      </c>
      <c r="M12268">
        <v>1019.93</v>
      </c>
      <c r="N12268">
        <f t="shared" si="191"/>
        <v>0</v>
      </c>
    </row>
    <row r="12269" spans="1:14" x14ac:dyDescent="0.2">
      <c r="A12269" t="s">
        <v>12451</v>
      </c>
      <c r="B12269" t="s">
        <v>36509</v>
      </c>
      <c r="I12269" t="s">
        <v>5</v>
      </c>
      <c r="J12269">
        <v>1094.28</v>
      </c>
      <c r="M12269">
        <v>1094.28</v>
      </c>
      <c r="N12269">
        <f t="shared" si="191"/>
        <v>0</v>
      </c>
    </row>
    <row r="12270" spans="1:14" x14ac:dyDescent="0.2">
      <c r="A12270" t="s">
        <v>12452</v>
      </c>
      <c r="B12270" t="s">
        <v>36509</v>
      </c>
      <c r="I12270" t="s">
        <v>5</v>
      </c>
      <c r="J12270">
        <v>1025.23</v>
      </c>
      <c r="M12270">
        <v>1025.23</v>
      </c>
      <c r="N12270">
        <f t="shared" si="191"/>
        <v>0</v>
      </c>
    </row>
    <row r="12271" spans="1:14" x14ac:dyDescent="0.2">
      <c r="A12271" t="s">
        <v>12453</v>
      </c>
      <c r="B12271" t="s">
        <v>36510</v>
      </c>
      <c r="I12271" t="s">
        <v>5</v>
      </c>
      <c r="J12271">
        <v>1513.75</v>
      </c>
      <c r="M12271">
        <v>1513.75</v>
      </c>
      <c r="N12271">
        <f t="shared" si="191"/>
        <v>0</v>
      </c>
    </row>
    <row r="12272" spans="1:14" x14ac:dyDescent="0.2">
      <c r="A12272" t="s">
        <v>12454</v>
      </c>
      <c r="B12272" t="s">
        <v>36510</v>
      </c>
      <c r="I12272" t="s">
        <v>5</v>
      </c>
      <c r="J12272">
        <v>1477.72</v>
      </c>
      <c r="M12272">
        <v>1477.72</v>
      </c>
      <c r="N12272">
        <f t="shared" si="191"/>
        <v>0</v>
      </c>
    </row>
    <row r="12273" spans="1:14" x14ac:dyDescent="0.2">
      <c r="A12273" t="s">
        <v>12455</v>
      </c>
      <c r="B12273" t="s">
        <v>36511</v>
      </c>
      <c r="I12273" t="s">
        <v>5</v>
      </c>
      <c r="J12273">
        <v>1032.56</v>
      </c>
      <c r="M12273">
        <v>1032.56</v>
      </c>
      <c r="N12273">
        <f t="shared" si="191"/>
        <v>0</v>
      </c>
    </row>
    <row r="12274" spans="1:14" x14ac:dyDescent="0.2">
      <c r="A12274" t="s">
        <v>12456</v>
      </c>
      <c r="B12274" t="s">
        <v>36511</v>
      </c>
      <c r="I12274" t="s">
        <v>5</v>
      </c>
      <c r="J12274">
        <v>990.53</v>
      </c>
      <c r="M12274">
        <v>990.53</v>
      </c>
      <c r="N12274">
        <f t="shared" si="191"/>
        <v>0</v>
      </c>
    </row>
    <row r="12275" spans="1:14" x14ac:dyDescent="0.2">
      <c r="A12275" t="s">
        <v>12457</v>
      </c>
      <c r="B12275" t="s">
        <v>36512</v>
      </c>
      <c r="I12275" t="s">
        <v>5</v>
      </c>
      <c r="J12275">
        <v>578.61</v>
      </c>
      <c r="M12275">
        <v>578.61</v>
      </c>
      <c r="N12275">
        <f t="shared" si="191"/>
        <v>0</v>
      </c>
    </row>
    <row r="12276" spans="1:14" x14ac:dyDescent="0.2">
      <c r="A12276" t="s">
        <v>12458</v>
      </c>
      <c r="B12276" t="s">
        <v>36512</v>
      </c>
      <c r="I12276" t="s">
        <v>5</v>
      </c>
      <c r="J12276">
        <v>542.58000000000004</v>
      </c>
      <c r="M12276">
        <v>542.58000000000004</v>
      </c>
      <c r="N12276">
        <f t="shared" si="191"/>
        <v>0</v>
      </c>
    </row>
    <row r="12277" spans="1:14" x14ac:dyDescent="0.2">
      <c r="A12277" t="s">
        <v>12459</v>
      </c>
      <c r="B12277" t="s">
        <v>36513</v>
      </c>
      <c r="I12277" t="s">
        <v>5</v>
      </c>
      <c r="J12277">
        <v>756.05</v>
      </c>
      <c r="M12277">
        <v>756.05</v>
      </c>
      <c r="N12277">
        <f t="shared" si="191"/>
        <v>0</v>
      </c>
    </row>
    <row r="12278" spans="1:14" x14ac:dyDescent="0.2">
      <c r="A12278" t="s">
        <v>12460</v>
      </c>
      <c r="B12278" t="s">
        <v>36513</v>
      </c>
      <c r="I12278" t="s">
        <v>5</v>
      </c>
      <c r="J12278">
        <v>687</v>
      </c>
      <c r="M12278">
        <v>687</v>
      </c>
      <c r="N12278">
        <f t="shared" si="191"/>
        <v>0</v>
      </c>
    </row>
    <row r="12279" spans="1:14" x14ac:dyDescent="0.2">
      <c r="A12279" t="s">
        <v>26477</v>
      </c>
      <c r="B12279" t="s">
        <v>36514</v>
      </c>
      <c r="I12279" t="s">
        <v>5</v>
      </c>
      <c r="J12279">
        <v>1935.02</v>
      </c>
      <c r="M12279">
        <v>1935.02</v>
      </c>
      <c r="N12279">
        <f t="shared" si="191"/>
        <v>0</v>
      </c>
    </row>
    <row r="12280" spans="1:14" x14ac:dyDescent="0.2">
      <c r="A12280" t="s">
        <v>26478</v>
      </c>
      <c r="B12280" t="s">
        <v>36514</v>
      </c>
      <c r="I12280" t="s">
        <v>5</v>
      </c>
      <c r="J12280">
        <v>1884.58</v>
      </c>
      <c r="M12280">
        <v>1884.58</v>
      </c>
      <c r="N12280">
        <f t="shared" si="191"/>
        <v>0</v>
      </c>
    </row>
    <row r="12281" spans="1:14" x14ac:dyDescent="0.2">
      <c r="A12281" t="s">
        <v>12461</v>
      </c>
      <c r="B12281" t="s">
        <v>36515</v>
      </c>
      <c r="I12281" t="s">
        <v>5</v>
      </c>
      <c r="J12281">
        <v>1164.81</v>
      </c>
      <c r="M12281">
        <v>1164.81</v>
      </c>
      <c r="N12281">
        <f t="shared" si="191"/>
        <v>0</v>
      </c>
    </row>
    <row r="12282" spans="1:14" x14ac:dyDescent="0.2">
      <c r="A12282" t="s">
        <v>12462</v>
      </c>
      <c r="B12282" t="s">
        <v>36515</v>
      </c>
      <c r="I12282" t="s">
        <v>5</v>
      </c>
      <c r="J12282">
        <v>1123.8499999999999</v>
      </c>
      <c r="M12282">
        <v>1123.8499999999999</v>
      </c>
      <c r="N12282">
        <f t="shared" si="191"/>
        <v>0</v>
      </c>
    </row>
    <row r="12283" spans="1:14" x14ac:dyDescent="0.2">
      <c r="A12283" t="s">
        <v>12463</v>
      </c>
      <c r="B12283" t="s">
        <v>36516</v>
      </c>
      <c r="I12283" t="s">
        <v>5</v>
      </c>
      <c r="J12283">
        <v>1203.95</v>
      </c>
      <c r="M12283">
        <v>1203.95</v>
      </c>
      <c r="N12283">
        <f t="shared" si="191"/>
        <v>0</v>
      </c>
    </row>
    <row r="12284" spans="1:14" x14ac:dyDescent="0.2">
      <c r="A12284" t="s">
        <v>12464</v>
      </c>
      <c r="B12284" t="s">
        <v>36516</v>
      </c>
      <c r="I12284" t="s">
        <v>5</v>
      </c>
      <c r="J12284">
        <v>1162.3900000000001</v>
      </c>
      <c r="M12284">
        <v>1162.3900000000001</v>
      </c>
      <c r="N12284">
        <f t="shared" si="191"/>
        <v>0</v>
      </c>
    </row>
    <row r="12285" spans="1:14" x14ac:dyDescent="0.2">
      <c r="A12285" t="s">
        <v>12465</v>
      </c>
      <c r="B12285" t="s">
        <v>36517</v>
      </c>
      <c r="I12285" t="s">
        <v>5</v>
      </c>
      <c r="J12285">
        <v>1257.45</v>
      </c>
      <c r="M12285">
        <v>1257.45</v>
      </c>
      <c r="N12285">
        <f t="shared" si="191"/>
        <v>0</v>
      </c>
    </row>
    <row r="12286" spans="1:14" x14ac:dyDescent="0.2">
      <c r="A12286" t="s">
        <v>12466</v>
      </c>
      <c r="B12286" t="s">
        <v>36517</v>
      </c>
      <c r="I12286" t="s">
        <v>5</v>
      </c>
      <c r="J12286">
        <v>1215.29</v>
      </c>
      <c r="M12286">
        <v>1215.29</v>
      </c>
      <c r="N12286">
        <f t="shared" si="191"/>
        <v>0</v>
      </c>
    </row>
    <row r="12287" spans="1:14" x14ac:dyDescent="0.2">
      <c r="A12287" t="s">
        <v>12467</v>
      </c>
      <c r="B12287" t="s">
        <v>36518</v>
      </c>
      <c r="I12287" t="s">
        <v>5</v>
      </c>
      <c r="J12287">
        <v>660.16</v>
      </c>
      <c r="M12287">
        <v>660.16</v>
      </c>
      <c r="N12287">
        <f t="shared" si="191"/>
        <v>0</v>
      </c>
    </row>
    <row r="12288" spans="1:14" x14ac:dyDescent="0.2">
      <c r="A12288" t="s">
        <v>12468</v>
      </c>
      <c r="B12288" t="s">
        <v>36518</v>
      </c>
      <c r="I12288" t="s">
        <v>5</v>
      </c>
      <c r="J12288">
        <v>624.13</v>
      </c>
      <c r="M12288">
        <v>624.13</v>
      </c>
      <c r="N12288">
        <f t="shared" si="191"/>
        <v>0</v>
      </c>
    </row>
    <row r="12289" spans="1:14" x14ac:dyDescent="0.2">
      <c r="A12289" t="s">
        <v>12469</v>
      </c>
      <c r="B12289" t="s">
        <v>36519</v>
      </c>
      <c r="I12289" t="s">
        <v>5</v>
      </c>
      <c r="J12289">
        <v>656.25</v>
      </c>
      <c r="M12289">
        <v>656.25</v>
      </c>
      <c r="N12289">
        <f t="shared" si="191"/>
        <v>0</v>
      </c>
    </row>
    <row r="12290" spans="1:14" x14ac:dyDescent="0.2">
      <c r="A12290" t="s">
        <v>12470</v>
      </c>
      <c r="B12290" t="s">
        <v>36519</v>
      </c>
      <c r="I12290" t="s">
        <v>5</v>
      </c>
      <c r="J12290">
        <v>620.22</v>
      </c>
      <c r="M12290">
        <v>620.22</v>
      </c>
      <c r="N12290">
        <f t="shared" si="191"/>
        <v>0</v>
      </c>
    </row>
    <row r="12291" spans="1:14" x14ac:dyDescent="0.2">
      <c r="A12291" t="s">
        <v>12471</v>
      </c>
      <c r="B12291" t="s">
        <v>36520</v>
      </c>
      <c r="I12291" t="s">
        <v>5</v>
      </c>
      <c r="J12291">
        <v>652.34</v>
      </c>
      <c r="M12291">
        <v>652.34</v>
      </c>
      <c r="N12291">
        <f t="shared" si="191"/>
        <v>0</v>
      </c>
    </row>
    <row r="12292" spans="1:14" x14ac:dyDescent="0.2">
      <c r="A12292" t="s">
        <v>12472</v>
      </c>
      <c r="B12292" t="s">
        <v>36520</v>
      </c>
      <c r="I12292" t="s">
        <v>5</v>
      </c>
      <c r="J12292">
        <v>616.30999999999995</v>
      </c>
      <c r="M12292">
        <v>616.30999999999995</v>
      </c>
      <c r="N12292">
        <f t="shared" ref="N12292:N12355" si="192">J12292-M12292</f>
        <v>0</v>
      </c>
    </row>
    <row r="12293" spans="1:14" x14ac:dyDescent="0.2">
      <c r="A12293" t="s">
        <v>28310</v>
      </c>
      <c r="B12293" t="s">
        <v>36521</v>
      </c>
      <c r="I12293" t="s">
        <v>5</v>
      </c>
      <c r="J12293">
        <v>1090.74</v>
      </c>
      <c r="M12293">
        <v>1090.74</v>
      </c>
      <c r="N12293">
        <f t="shared" si="192"/>
        <v>0</v>
      </c>
    </row>
    <row r="12294" spans="1:14" x14ac:dyDescent="0.2">
      <c r="A12294" t="s">
        <v>28311</v>
      </c>
      <c r="B12294" t="s">
        <v>36521</v>
      </c>
      <c r="I12294" t="s">
        <v>5</v>
      </c>
      <c r="J12294">
        <v>1021.68</v>
      </c>
      <c r="M12294">
        <v>1021.68</v>
      </c>
      <c r="N12294">
        <f t="shared" si="192"/>
        <v>0</v>
      </c>
    </row>
    <row r="12295" spans="1:14" x14ac:dyDescent="0.2">
      <c r="A12295" t="s">
        <v>28312</v>
      </c>
      <c r="B12295" t="s">
        <v>36522</v>
      </c>
      <c r="I12295" t="s">
        <v>5</v>
      </c>
      <c r="J12295">
        <v>1083.6300000000001</v>
      </c>
      <c r="M12295">
        <v>1083.6300000000001</v>
      </c>
      <c r="N12295">
        <f t="shared" si="192"/>
        <v>0</v>
      </c>
    </row>
    <row r="12296" spans="1:14" x14ac:dyDescent="0.2">
      <c r="A12296" t="s">
        <v>28313</v>
      </c>
      <c r="B12296" t="s">
        <v>36522</v>
      </c>
      <c r="I12296" t="s">
        <v>5</v>
      </c>
      <c r="J12296">
        <v>1014.58</v>
      </c>
      <c r="M12296">
        <v>1014.58</v>
      </c>
      <c r="N12296">
        <f t="shared" si="192"/>
        <v>0</v>
      </c>
    </row>
    <row r="12297" spans="1:14" x14ac:dyDescent="0.2">
      <c r="A12297" t="s">
        <v>28314</v>
      </c>
      <c r="B12297" t="s">
        <v>36523</v>
      </c>
      <c r="I12297" t="s">
        <v>5</v>
      </c>
      <c r="J12297">
        <v>1076.53</v>
      </c>
      <c r="M12297">
        <v>1076.53</v>
      </c>
      <c r="N12297">
        <f t="shared" si="192"/>
        <v>0</v>
      </c>
    </row>
    <row r="12298" spans="1:14" x14ac:dyDescent="0.2">
      <c r="A12298" t="s">
        <v>28315</v>
      </c>
      <c r="B12298" t="s">
        <v>36523</v>
      </c>
      <c r="I12298" t="s">
        <v>5</v>
      </c>
      <c r="J12298">
        <v>1007.47</v>
      </c>
      <c r="M12298">
        <v>1007.47</v>
      </c>
      <c r="N12298">
        <f t="shared" si="192"/>
        <v>0</v>
      </c>
    </row>
    <row r="12299" spans="1:14" x14ac:dyDescent="0.2">
      <c r="A12299" t="s">
        <v>28316</v>
      </c>
      <c r="B12299" t="s">
        <v>36524</v>
      </c>
      <c r="I12299" t="s">
        <v>3</v>
      </c>
      <c r="J12299">
        <v>438.44</v>
      </c>
      <c r="M12299">
        <v>438.44</v>
      </c>
      <c r="N12299">
        <f t="shared" si="192"/>
        <v>0</v>
      </c>
    </row>
    <row r="12300" spans="1:14" x14ac:dyDescent="0.2">
      <c r="A12300" t="s">
        <v>28317</v>
      </c>
      <c r="B12300" t="s">
        <v>36524</v>
      </c>
      <c r="I12300" t="s">
        <v>3</v>
      </c>
      <c r="J12300">
        <v>414.42</v>
      </c>
      <c r="M12300">
        <v>414.42</v>
      </c>
      <c r="N12300">
        <f t="shared" si="192"/>
        <v>0</v>
      </c>
    </row>
    <row r="12301" spans="1:14" x14ac:dyDescent="0.2">
      <c r="A12301" t="s">
        <v>28318</v>
      </c>
      <c r="B12301" t="s">
        <v>36525</v>
      </c>
      <c r="I12301" t="s">
        <v>5</v>
      </c>
      <c r="J12301">
        <v>237.9</v>
      </c>
      <c r="M12301">
        <v>237.9</v>
      </c>
      <c r="N12301">
        <f t="shared" si="192"/>
        <v>0</v>
      </c>
    </row>
    <row r="12302" spans="1:14" x14ac:dyDescent="0.2">
      <c r="A12302" t="s">
        <v>28319</v>
      </c>
      <c r="B12302" t="s">
        <v>36525</v>
      </c>
      <c r="I12302" t="s">
        <v>5</v>
      </c>
      <c r="J12302">
        <v>225.89</v>
      </c>
      <c r="M12302">
        <v>225.89</v>
      </c>
      <c r="N12302">
        <f t="shared" si="192"/>
        <v>0</v>
      </c>
    </row>
    <row r="12303" spans="1:14" x14ac:dyDescent="0.2">
      <c r="A12303" t="s">
        <v>12473</v>
      </c>
      <c r="B12303" t="s">
        <v>36526</v>
      </c>
      <c r="I12303" t="s">
        <v>3</v>
      </c>
      <c r="J12303">
        <v>3157.58</v>
      </c>
      <c r="M12303">
        <v>3157.58</v>
      </c>
      <c r="N12303">
        <f t="shared" si="192"/>
        <v>0</v>
      </c>
    </row>
    <row r="12304" spans="1:14" x14ac:dyDescent="0.2">
      <c r="A12304" t="s">
        <v>12474</v>
      </c>
      <c r="B12304" t="s">
        <v>36526</v>
      </c>
      <c r="I12304" t="s">
        <v>3</v>
      </c>
      <c r="J12304">
        <v>3085.52</v>
      </c>
      <c r="M12304">
        <v>3085.52</v>
      </c>
      <c r="N12304">
        <f t="shared" si="192"/>
        <v>0</v>
      </c>
    </row>
    <row r="12305" spans="1:14" x14ac:dyDescent="0.2">
      <c r="A12305" t="s">
        <v>12475</v>
      </c>
      <c r="B12305" t="s">
        <v>36527</v>
      </c>
      <c r="I12305" t="s">
        <v>5</v>
      </c>
      <c r="J12305">
        <v>1492.91</v>
      </c>
      <c r="M12305">
        <v>1492.91</v>
      </c>
      <c r="N12305">
        <f t="shared" si="192"/>
        <v>0</v>
      </c>
    </row>
    <row r="12306" spans="1:14" x14ac:dyDescent="0.2">
      <c r="A12306" t="s">
        <v>12476</v>
      </c>
      <c r="B12306" t="s">
        <v>36527</v>
      </c>
      <c r="I12306" t="s">
        <v>5</v>
      </c>
      <c r="J12306">
        <v>1383.21</v>
      </c>
      <c r="M12306">
        <v>1383.21</v>
      </c>
      <c r="N12306">
        <f t="shared" si="192"/>
        <v>0</v>
      </c>
    </row>
    <row r="12307" spans="1:14" x14ac:dyDescent="0.2">
      <c r="A12307" t="s">
        <v>12477</v>
      </c>
      <c r="B12307" t="s">
        <v>36528</v>
      </c>
      <c r="I12307" t="s">
        <v>5</v>
      </c>
      <c r="J12307">
        <v>1577.24</v>
      </c>
      <c r="M12307">
        <v>1577.24</v>
      </c>
      <c r="N12307">
        <f t="shared" si="192"/>
        <v>0</v>
      </c>
    </row>
    <row r="12308" spans="1:14" x14ac:dyDescent="0.2">
      <c r="A12308" t="s">
        <v>12478</v>
      </c>
      <c r="B12308" t="s">
        <v>36528</v>
      </c>
      <c r="I12308" t="s">
        <v>5</v>
      </c>
      <c r="J12308">
        <v>1541.21</v>
      </c>
      <c r="M12308">
        <v>1541.21</v>
      </c>
      <c r="N12308">
        <f t="shared" si="192"/>
        <v>0</v>
      </c>
    </row>
    <row r="12309" spans="1:14" x14ac:dyDescent="0.2">
      <c r="A12309" t="s">
        <v>12479</v>
      </c>
      <c r="B12309" t="s">
        <v>36529</v>
      </c>
      <c r="I12309" t="s">
        <v>5</v>
      </c>
      <c r="J12309">
        <v>1830.43</v>
      </c>
      <c r="M12309">
        <v>1830.43</v>
      </c>
      <c r="N12309">
        <f t="shared" si="192"/>
        <v>0</v>
      </c>
    </row>
    <row r="12310" spans="1:14" x14ac:dyDescent="0.2">
      <c r="A12310" t="s">
        <v>12480</v>
      </c>
      <c r="B12310" t="s">
        <v>36529</v>
      </c>
      <c r="I12310" t="s">
        <v>5</v>
      </c>
      <c r="J12310">
        <v>1794.4</v>
      </c>
      <c r="M12310">
        <v>1794.4</v>
      </c>
      <c r="N12310">
        <f t="shared" si="192"/>
        <v>0</v>
      </c>
    </row>
    <row r="12311" spans="1:14" x14ac:dyDescent="0.2">
      <c r="A12311" t="s">
        <v>12481</v>
      </c>
      <c r="B12311" t="s">
        <v>36530</v>
      </c>
      <c r="I12311" t="s">
        <v>5</v>
      </c>
      <c r="J12311">
        <v>2266.4499999999998</v>
      </c>
      <c r="M12311">
        <v>2266.4499999999998</v>
      </c>
      <c r="N12311">
        <f t="shared" si="192"/>
        <v>0</v>
      </c>
    </row>
    <row r="12312" spans="1:14" x14ac:dyDescent="0.2">
      <c r="A12312" t="s">
        <v>12482</v>
      </c>
      <c r="B12312" t="s">
        <v>36530</v>
      </c>
      <c r="I12312" t="s">
        <v>5</v>
      </c>
      <c r="J12312">
        <v>2224.42</v>
      </c>
      <c r="M12312">
        <v>2224.42</v>
      </c>
      <c r="N12312">
        <f t="shared" si="192"/>
        <v>0</v>
      </c>
    </row>
    <row r="12313" spans="1:14" x14ac:dyDescent="0.2">
      <c r="A12313" t="s">
        <v>12483</v>
      </c>
      <c r="B12313" t="s">
        <v>36531</v>
      </c>
      <c r="I12313" t="s">
        <v>5</v>
      </c>
      <c r="J12313">
        <v>1588.62</v>
      </c>
      <c r="M12313">
        <v>1588.62</v>
      </c>
      <c r="N12313">
        <f t="shared" si="192"/>
        <v>0</v>
      </c>
    </row>
    <row r="12314" spans="1:14" x14ac:dyDescent="0.2">
      <c r="A12314" t="s">
        <v>12484</v>
      </c>
      <c r="B12314" t="s">
        <v>36531</v>
      </c>
      <c r="I12314" t="s">
        <v>5</v>
      </c>
      <c r="J12314">
        <v>1552.59</v>
      </c>
      <c r="M12314">
        <v>1552.59</v>
      </c>
      <c r="N12314">
        <f t="shared" si="192"/>
        <v>0</v>
      </c>
    </row>
    <row r="12315" spans="1:14" x14ac:dyDescent="0.2">
      <c r="A12315" t="s">
        <v>12485</v>
      </c>
      <c r="B12315" t="s">
        <v>36532</v>
      </c>
      <c r="I12315" t="s">
        <v>5</v>
      </c>
      <c r="J12315">
        <v>1317.91</v>
      </c>
      <c r="M12315">
        <v>1317.91</v>
      </c>
      <c r="N12315">
        <f t="shared" si="192"/>
        <v>0</v>
      </c>
    </row>
    <row r="12316" spans="1:14" x14ac:dyDescent="0.2">
      <c r="A12316" t="s">
        <v>12486</v>
      </c>
      <c r="B12316" t="s">
        <v>36532</v>
      </c>
      <c r="I12316" t="s">
        <v>5</v>
      </c>
      <c r="J12316">
        <v>1287.8800000000001</v>
      </c>
      <c r="M12316">
        <v>1287.8800000000001</v>
      </c>
      <c r="N12316">
        <f t="shared" si="192"/>
        <v>0</v>
      </c>
    </row>
    <row r="12317" spans="1:14" x14ac:dyDescent="0.2">
      <c r="A12317" t="s">
        <v>12487</v>
      </c>
      <c r="B12317" t="s">
        <v>36533</v>
      </c>
      <c r="I12317" t="s">
        <v>5</v>
      </c>
      <c r="J12317">
        <v>1596.36</v>
      </c>
      <c r="M12317">
        <v>1596.36</v>
      </c>
      <c r="N12317">
        <f t="shared" si="192"/>
        <v>0</v>
      </c>
    </row>
    <row r="12318" spans="1:14" x14ac:dyDescent="0.2">
      <c r="A12318" t="s">
        <v>12488</v>
      </c>
      <c r="B12318" t="s">
        <v>36533</v>
      </c>
      <c r="I12318" t="s">
        <v>5</v>
      </c>
      <c r="J12318">
        <v>1542.31</v>
      </c>
      <c r="M12318">
        <v>1542.31</v>
      </c>
      <c r="N12318">
        <f t="shared" si="192"/>
        <v>0</v>
      </c>
    </row>
    <row r="12319" spans="1:14" x14ac:dyDescent="0.2">
      <c r="A12319" t="s">
        <v>12489</v>
      </c>
      <c r="B12319" t="s">
        <v>36534</v>
      </c>
      <c r="I12319" t="s">
        <v>5</v>
      </c>
      <c r="J12319">
        <v>2304.56</v>
      </c>
      <c r="M12319">
        <v>2304.56</v>
      </c>
      <c r="N12319">
        <f t="shared" si="192"/>
        <v>0</v>
      </c>
    </row>
    <row r="12320" spans="1:14" x14ac:dyDescent="0.2">
      <c r="A12320" t="s">
        <v>12490</v>
      </c>
      <c r="B12320" t="s">
        <v>36534</v>
      </c>
      <c r="I12320" t="s">
        <v>5</v>
      </c>
      <c r="J12320">
        <v>2262.5300000000002</v>
      </c>
      <c r="M12320">
        <v>2262.5300000000002</v>
      </c>
      <c r="N12320">
        <f t="shared" si="192"/>
        <v>0</v>
      </c>
    </row>
    <row r="12321" spans="1:14" x14ac:dyDescent="0.2">
      <c r="A12321" t="s">
        <v>12491</v>
      </c>
      <c r="B12321" t="s">
        <v>36535</v>
      </c>
      <c r="I12321" t="s">
        <v>5</v>
      </c>
      <c r="J12321">
        <v>2985.98</v>
      </c>
      <c r="M12321">
        <v>2985.98</v>
      </c>
      <c r="N12321">
        <f t="shared" si="192"/>
        <v>0</v>
      </c>
    </row>
    <row r="12322" spans="1:14" x14ac:dyDescent="0.2">
      <c r="A12322" t="s">
        <v>12492</v>
      </c>
      <c r="B12322" t="s">
        <v>36535</v>
      </c>
      <c r="I12322" t="s">
        <v>5</v>
      </c>
      <c r="J12322">
        <v>2937.94</v>
      </c>
      <c r="M12322">
        <v>2937.94</v>
      </c>
      <c r="N12322">
        <f t="shared" si="192"/>
        <v>0</v>
      </c>
    </row>
    <row r="12323" spans="1:14" x14ac:dyDescent="0.2">
      <c r="A12323" t="s">
        <v>12493</v>
      </c>
      <c r="B12323" t="s">
        <v>36536</v>
      </c>
      <c r="I12323" t="s">
        <v>5</v>
      </c>
      <c r="J12323">
        <v>2305.25</v>
      </c>
      <c r="M12323">
        <v>2305.25</v>
      </c>
      <c r="N12323">
        <f t="shared" si="192"/>
        <v>0</v>
      </c>
    </row>
    <row r="12324" spans="1:14" x14ac:dyDescent="0.2">
      <c r="A12324" t="s">
        <v>12494</v>
      </c>
      <c r="B12324" t="s">
        <v>36536</v>
      </c>
      <c r="I12324" t="s">
        <v>5</v>
      </c>
      <c r="J12324">
        <v>2275.23</v>
      </c>
      <c r="M12324">
        <v>2275.23</v>
      </c>
      <c r="N12324">
        <f t="shared" si="192"/>
        <v>0</v>
      </c>
    </row>
    <row r="12325" spans="1:14" x14ac:dyDescent="0.2">
      <c r="A12325" t="s">
        <v>12495</v>
      </c>
      <c r="B12325" t="s">
        <v>36537</v>
      </c>
      <c r="I12325" t="s">
        <v>5</v>
      </c>
      <c r="J12325">
        <v>2637.14</v>
      </c>
      <c r="M12325">
        <v>2637.14</v>
      </c>
      <c r="N12325">
        <f t="shared" si="192"/>
        <v>0</v>
      </c>
    </row>
    <row r="12326" spans="1:14" x14ac:dyDescent="0.2">
      <c r="A12326" t="s">
        <v>12496</v>
      </c>
      <c r="B12326" t="s">
        <v>36537</v>
      </c>
      <c r="I12326" t="s">
        <v>5</v>
      </c>
      <c r="J12326">
        <v>2607.11</v>
      </c>
      <c r="M12326">
        <v>2607.11</v>
      </c>
      <c r="N12326">
        <f t="shared" si="192"/>
        <v>0</v>
      </c>
    </row>
    <row r="12327" spans="1:14" x14ac:dyDescent="0.2">
      <c r="A12327" t="s">
        <v>12497</v>
      </c>
      <c r="B12327" t="s">
        <v>36538</v>
      </c>
      <c r="I12327" t="s">
        <v>5</v>
      </c>
      <c r="J12327">
        <v>3307.81</v>
      </c>
      <c r="M12327">
        <v>3307.81</v>
      </c>
      <c r="N12327">
        <f t="shared" si="192"/>
        <v>0</v>
      </c>
    </row>
    <row r="12328" spans="1:14" x14ac:dyDescent="0.2">
      <c r="A12328" t="s">
        <v>12498</v>
      </c>
      <c r="B12328" t="s">
        <v>36538</v>
      </c>
      <c r="I12328" t="s">
        <v>5</v>
      </c>
      <c r="J12328">
        <v>3265.77</v>
      </c>
      <c r="M12328">
        <v>3265.77</v>
      </c>
      <c r="N12328">
        <f t="shared" si="192"/>
        <v>0</v>
      </c>
    </row>
    <row r="12329" spans="1:14" x14ac:dyDescent="0.2">
      <c r="A12329" t="s">
        <v>12499</v>
      </c>
      <c r="B12329" t="s">
        <v>36539</v>
      </c>
      <c r="I12329" t="s">
        <v>5</v>
      </c>
      <c r="J12329">
        <v>4929.18</v>
      </c>
      <c r="M12329">
        <v>4929.18</v>
      </c>
      <c r="N12329">
        <f t="shared" si="192"/>
        <v>0</v>
      </c>
    </row>
    <row r="12330" spans="1:14" x14ac:dyDescent="0.2">
      <c r="A12330" t="s">
        <v>12500</v>
      </c>
      <c r="B12330" t="s">
        <v>36539</v>
      </c>
      <c r="I12330" t="s">
        <v>5</v>
      </c>
      <c r="J12330">
        <v>4881.1499999999996</v>
      </c>
      <c r="M12330">
        <v>4881.1499999999996</v>
      </c>
      <c r="N12330">
        <f t="shared" si="192"/>
        <v>0</v>
      </c>
    </row>
    <row r="12331" spans="1:14" x14ac:dyDescent="0.2">
      <c r="A12331" t="s">
        <v>12501</v>
      </c>
      <c r="B12331" t="s">
        <v>36540</v>
      </c>
      <c r="I12331" t="s">
        <v>5</v>
      </c>
      <c r="J12331">
        <v>1296.31</v>
      </c>
      <c r="M12331">
        <v>1296.31</v>
      </c>
      <c r="N12331">
        <f t="shared" si="192"/>
        <v>0</v>
      </c>
    </row>
    <row r="12332" spans="1:14" x14ac:dyDescent="0.2">
      <c r="A12332" t="s">
        <v>12502</v>
      </c>
      <c r="B12332" t="s">
        <v>36540</v>
      </c>
      <c r="I12332" t="s">
        <v>5</v>
      </c>
      <c r="J12332">
        <v>1248.27</v>
      </c>
      <c r="M12332">
        <v>1248.27</v>
      </c>
      <c r="N12332">
        <f t="shared" si="192"/>
        <v>0</v>
      </c>
    </row>
    <row r="12333" spans="1:14" x14ac:dyDescent="0.2">
      <c r="A12333" t="s">
        <v>12503</v>
      </c>
      <c r="B12333" t="s">
        <v>36541</v>
      </c>
      <c r="I12333" t="s">
        <v>4</v>
      </c>
      <c r="J12333">
        <v>236.16</v>
      </c>
      <c r="M12333">
        <v>236.16</v>
      </c>
      <c r="N12333">
        <f t="shared" si="192"/>
        <v>0</v>
      </c>
    </row>
    <row r="12334" spans="1:14" x14ac:dyDescent="0.2">
      <c r="A12334" t="s">
        <v>12504</v>
      </c>
      <c r="B12334" t="s">
        <v>36541</v>
      </c>
      <c r="I12334" t="s">
        <v>4</v>
      </c>
      <c r="J12334">
        <v>220.55</v>
      </c>
      <c r="M12334">
        <v>220.55</v>
      </c>
      <c r="N12334">
        <f t="shared" si="192"/>
        <v>0</v>
      </c>
    </row>
    <row r="12335" spans="1:14" x14ac:dyDescent="0.2">
      <c r="A12335" t="s">
        <v>12505</v>
      </c>
      <c r="B12335" t="s">
        <v>36542</v>
      </c>
      <c r="I12335" t="s">
        <v>3</v>
      </c>
      <c r="J12335">
        <v>452.65</v>
      </c>
      <c r="M12335">
        <v>452.65</v>
      </c>
      <c r="N12335">
        <f t="shared" si="192"/>
        <v>0</v>
      </c>
    </row>
    <row r="12336" spans="1:14" x14ac:dyDescent="0.2">
      <c r="A12336" t="s">
        <v>12506</v>
      </c>
      <c r="B12336" t="s">
        <v>36542</v>
      </c>
      <c r="I12336" t="s">
        <v>3</v>
      </c>
      <c r="J12336">
        <v>434.63</v>
      </c>
      <c r="M12336">
        <v>434.63</v>
      </c>
      <c r="N12336">
        <f t="shared" si="192"/>
        <v>0</v>
      </c>
    </row>
    <row r="12337" spans="1:14" x14ac:dyDescent="0.2">
      <c r="A12337" t="s">
        <v>12507</v>
      </c>
      <c r="B12337" t="s">
        <v>36543</v>
      </c>
      <c r="I12337" t="s">
        <v>3</v>
      </c>
      <c r="J12337">
        <v>629.73</v>
      </c>
      <c r="M12337">
        <v>629.73</v>
      </c>
      <c r="N12337">
        <f t="shared" si="192"/>
        <v>0</v>
      </c>
    </row>
    <row r="12338" spans="1:14" x14ac:dyDescent="0.2">
      <c r="A12338" t="s">
        <v>12508</v>
      </c>
      <c r="B12338" t="s">
        <v>36543</v>
      </c>
      <c r="I12338" t="s">
        <v>3</v>
      </c>
      <c r="J12338">
        <v>599.71</v>
      </c>
      <c r="M12338">
        <v>599.71</v>
      </c>
      <c r="N12338">
        <f t="shared" si="192"/>
        <v>0</v>
      </c>
    </row>
    <row r="12339" spans="1:14" x14ac:dyDescent="0.2">
      <c r="A12339" t="s">
        <v>12509</v>
      </c>
      <c r="B12339" t="s">
        <v>36544</v>
      </c>
      <c r="I12339" t="s">
        <v>5</v>
      </c>
      <c r="J12339">
        <v>223.31</v>
      </c>
      <c r="M12339">
        <v>223.31</v>
      </c>
      <c r="N12339">
        <f t="shared" si="192"/>
        <v>0</v>
      </c>
    </row>
    <row r="12340" spans="1:14" x14ac:dyDescent="0.2">
      <c r="A12340" t="s">
        <v>12510</v>
      </c>
      <c r="B12340" t="s">
        <v>36544</v>
      </c>
      <c r="I12340" t="s">
        <v>5</v>
      </c>
      <c r="J12340">
        <v>211.3</v>
      </c>
      <c r="M12340">
        <v>211.3</v>
      </c>
      <c r="N12340">
        <f t="shared" si="192"/>
        <v>0</v>
      </c>
    </row>
    <row r="12341" spans="1:14" x14ac:dyDescent="0.2">
      <c r="A12341" t="s">
        <v>12511</v>
      </c>
      <c r="B12341" t="s">
        <v>36545</v>
      </c>
      <c r="I12341" t="s">
        <v>3</v>
      </c>
      <c r="J12341">
        <v>391.92</v>
      </c>
      <c r="M12341">
        <v>391.92</v>
      </c>
      <c r="N12341">
        <f t="shared" si="192"/>
        <v>0</v>
      </c>
    </row>
    <row r="12342" spans="1:14" x14ac:dyDescent="0.2">
      <c r="A12342" t="s">
        <v>12512</v>
      </c>
      <c r="B12342" t="s">
        <v>36545</v>
      </c>
      <c r="I12342" t="s">
        <v>3</v>
      </c>
      <c r="J12342">
        <v>379.91</v>
      </c>
      <c r="M12342">
        <v>379.91</v>
      </c>
      <c r="N12342">
        <f t="shared" si="192"/>
        <v>0</v>
      </c>
    </row>
    <row r="12343" spans="1:14" x14ac:dyDescent="0.2">
      <c r="A12343" t="s">
        <v>12513</v>
      </c>
      <c r="B12343" t="s">
        <v>36546</v>
      </c>
      <c r="I12343" t="s">
        <v>3</v>
      </c>
      <c r="J12343">
        <v>292.23</v>
      </c>
      <c r="M12343">
        <v>292.23</v>
      </c>
      <c r="N12343">
        <f t="shared" si="192"/>
        <v>0</v>
      </c>
    </row>
    <row r="12344" spans="1:14" x14ac:dyDescent="0.2">
      <c r="A12344" t="s">
        <v>12514</v>
      </c>
      <c r="B12344" t="s">
        <v>36546</v>
      </c>
      <c r="I12344" t="s">
        <v>3</v>
      </c>
      <c r="J12344">
        <v>269.38</v>
      </c>
      <c r="M12344">
        <v>269.38</v>
      </c>
      <c r="N12344">
        <f t="shared" si="192"/>
        <v>0</v>
      </c>
    </row>
    <row r="12345" spans="1:14" x14ac:dyDescent="0.2">
      <c r="A12345" t="s">
        <v>12515</v>
      </c>
      <c r="B12345" t="s">
        <v>36547</v>
      </c>
      <c r="I12345" t="s">
        <v>5</v>
      </c>
      <c r="J12345">
        <v>1941.63</v>
      </c>
      <c r="M12345">
        <v>1941.63</v>
      </c>
      <c r="N12345">
        <f t="shared" si="192"/>
        <v>0</v>
      </c>
    </row>
    <row r="12346" spans="1:14" x14ac:dyDescent="0.2">
      <c r="A12346" t="s">
        <v>12516</v>
      </c>
      <c r="B12346" t="s">
        <v>36547</v>
      </c>
      <c r="I12346" t="s">
        <v>5</v>
      </c>
      <c r="J12346">
        <v>1812.19</v>
      </c>
      <c r="M12346">
        <v>1812.19</v>
      </c>
      <c r="N12346">
        <f t="shared" si="192"/>
        <v>0</v>
      </c>
    </row>
    <row r="12347" spans="1:14" x14ac:dyDescent="0.2">
      <c r="A12347" t="s">
        <v>12517</v>
      </c>
      <c r="B12347" t="s">
        <v>36548</v>
      </c>
      <c r="I12347" t="s">
        <v>5</v>
      </c>
      <c r="J12347">
        <v>2015.32</v>
      </c>
      <c r="M12347">
        <v>2015.32</v>
      </c>
      <c r="N12347">
        <f t="shared" si="192"/>
        <v>0</v>
      </c>
    </row>
    <row r="12348" spans="1:14" x14ac:dyDescent="0.2">
      <c r="A12348" t="s">
        <v>12518</v>
      </c>
      <c r="B12348" t="s">
        <v>36548</v>
      </c>
      <c r="I12348" t="s">
        <v>5</v>
      </c>
      <c r="J12348">
        <v>1937.25</v>
      </c>
      <c r="M12348">
        <v>1937.25</v>
      </c>
      <c r="N12348">
        <f t="shared" si="192"/>
        <v>0</v>
      </c>
    </row>
    <row r="12349" spans="1:14" x14ac:dyDescent="0.2">
      <c r="A12349" t="s">
        <v>12519</v>
      </c>
      <c r="B12349" t="s">
        <v>36549</v>
      </c>
      <c r="I12349" t="s">
        <v>5</v>
      </c>
      <c r="J12349">
        <v>1228.31</v>
      </c>
      <c r="M12349">
        <v>1228.31</v>
      </c>
      <c r="N12349">
        <f t="shared" si="192"/>
        <v>0</v>
      </c>
    </row>
    <row r="12350" spans="1:14" x14ac:dyDescent="0.2">
      <c r="A12350" t="s">
        <v>12520</v>
      </c>
      <c r="B12350" t="s">
        <v>36549</v>
      </c>
      <c r="I12350" t="s">
        <v>5</v>
      </c>
      <c r="J12350">
        <v>1132.23</v>
      </c>
      <c r="M12350">
        <v>1132.23</v>
      </c>
      <c r="N12350">
        <f t="shared" si="192"/>
        <v>0</v>
      </c>
    </row>
    <row r="12351" spans="1:14" x14ac:dyDescent="0.2">
      <c r="A12351" t="s">
        <v>12521</v>
      </c>
      <c r="B12351" t="s">
        <v>36550</v>
      </c>
      <c r="I12351" t="s">
        <v>4</v>
      </c>
      <c r="J12351">
        <v>93.08</v>
      </c>
      <c r="M12351">
        <v>93.08</v>
      </c>
      <c r="N12351">
        <f t="shared" si="192"/>
        <v>0</v>
      </c>
    </row>
    <row r="12352" spans="1:14" x14ac:dyDescent="0.2">
      <c r="A12352" t="s">
        <v>12522</v>
      </c>
      <c r="B12352" t="s">
        <v>36550</v>
      </c>
      <c r="I12352" t="s">
        <v>4</v>
      </c>
      <c r="J12352">
        <v>87.07</v>
      </c>
      <c r="M12352">
        <v>87.07</v>
      </c>
      <c r="N12352">
        <f t="shared" si="192"/>
        <v>0</v>
      </c>
    </row>
    <row r="12353" spans="1:14" x14ac:dyDescent="0.2">
      <c r="A12353" t="s">
        <v>12523</v>
      </c>
      <c r="B12353" t="s">
        <v>36551</v>
      </c>
      <c r="I12353" t="s">
        <v>4</v>
      </c>
      <c r="J12353">
        <v>102.79</v>
      </c>
      <c r="M12353">
        <v>102.79</v>
      </c>
      <c r="N12353">
        <f t="shared" si="192"/>
        <v>0</v>
      </c>
    </row>
    <row r="12354" spans="1:14" x14ac:dyDescent="0.2">
      <c r="A12354" t="s">
        <v>12524</v>
      </c>
      <c r="B12354" t="s">
        <v>36551</v>
      </c>
      <c r="I12354" t="s">
        <v>4</v>
      </c>
      <c r="J12354">
        <v>96.79</v>
      </c>
      <c r="M12354">
        <v>96.79</v>
      </c>
      <c r="N12354">
        <f t="shared" si="192"/>
        <v>0</v>
      </c>
    </row>
    <row r="12355" spans="1:14" x14ac:dyDescent="0.2">
      <c r="A12355" t="s">
        <v>12525</v>
      </c>
      <c r="B12355" t="s">
        <v>36552</v>
      </c>
      <c r="I12355" t="s">
        <v>4</v>
      </c>
      <c r="J12355">
        <v>112.19</v>
      </c>
      <c r="M12355">
        <v>112.19</v>
      </c>
      <c r="N12355">
        <f t="shared" si="192"/>
        <v>0</v>
      </c>
    </row>
    <row r="12356" spans="1:14" x14ac:dyDescent="0.2">
      <c r="A12356" t="s">
        <v>12526</v>
      </c>
      <c r="B12356" t="s">
        <v>36552</v>
      </c>
      <c r="I12356" t="s">
        <v>4</v>
      </c>
      <c r="J12356">
        <v>106.19</v>
      </c>
      <c r="M12356">
        <v>106.19</v>
      </c>
      <c r="N12356">
        <f t="shared" ref="N12356:N12419" si="193">J12356-M12356</f>
        <v>0</v>
      </c>
    </row>
    <row r="12357" spans="1:14" x14ac:dyDescent="0.2">
      <c r="A12357" t="s">
        <v>12527</v>
      </c>
      <c r="B12357" t="s">
        <v>36553</v>
      </c>
      <c r="I12357" t="s">
        <v>4</v>
      </c>
      <c r="J12357">
        <v>98.96</v>
      </c>
      <c r="M12357">
        <v>98.96</v>
      </c>
      <c r="N12357">
        <f t="shared" si="193"/>
        <v>0</v>
      </c>
    </row>
    <row r="12358" spans="1:14" x14ac:dyDescent="0.2">
      <c r="A12358" t="s">
        <v>12528</v>
      </c>
      <c r="B12358" t="s">
        <v>36553</v>
      </c>
      <c r="I12358" t="s">
        <v>4</v>
      </c>
      <c r="J12358">
        <v>94.16</v>
      </c>
      <c r="M12358">
        <v>94.16</v>
      </c>
      <c r="N12358">
        <f t="shared" si="193"/>
        <v>0</v>
      </c>
    </row>
    <row r="12359" spans="1:14" x14ac:dyDescent="0.2">
      <c r="A12359" t="s">
        <v>12529</v>
      </c>
      <c r="B12359" t="s">
        <v>36554</v>
      </c>
      <c r="I12359" t="s">
        <v>4</v>
      </c>
      <c r="J12359">
        <v>92.14</v>
      </c>
      <c r="M12359">
        <v>92.14</v>
      </c>
      <c r="N12359">
        <f t="shared" si="193"/>
        <v>0</v>
      </c>
    </row>
    <row r="12360" spans="1:14" x14ac:dyDescent="0.2">
      <c r="A12360" t="s">
        <v>12530</v>
      </c>
      <c r="B12360" t="s">
        <v>36554</v>
      </c>
      <c r="I12360" t="s">
        <v>4</v>
      </c>
      <c r="J12360">
        <v>87.33</v>
      </c>
      <c r="M12360">
        <v>87.33</v>
      </c>
      <c r="N12360">
        <f t="shared" si="193"/>
        <v>0</v>
      </c>
    </row>
    <row r="12361" spans="1:14" x14ac:dyDescent="0.2">
      <c r="A12361" t="s">
        <v>12531</v>
      </c>
      <c r="B12361" t="s">
        <v>36555</v>
      </c>
      <c r="I12361" t="s">
        <v>4</v>
      </c>
      <c r="J12361">
        <v>29.53</v>
      </c>
      <c r="M12361">
        <v>29.53</v>
      </c>
      <c r="N12361">
        <f t="shared" si="193"/>
        <v>0</v>
      </c>
    </row>
    <row r="12362" spans="1:14" x14ac:dyDescent="0.2">
      <c r="A12362" t="s">
        <v>12532</v>
      </c>
      <c r="B12362" t="s">
        <v>36555</v>
      </c>
      <c r="I12362" t="s">
        <v>4</v>
      </c>
      <c r="J12362">
        <v>28.38</v>
      </c>
      <c r="M12362">
        <v>28.38</v>
      </c>
      <c r="N12362">
        <f t="shared" si="193"/>
        <v>0</v>
      </c>
    </row>
    <row r="12363" spans="1:14" x14ac:dyDescent="0.2">
      <c r="A12363" t="s">
        <v>12533</v>
      </c>
      <c r="B12363" t="s">
        <v>22171</v>
      </c>
      <c r="I12363" t="s">
        <v>4</v>
      </c>
      <c r="J12363">
        <v>53.63</v>
      </c>
      <c r="M12363">
        <v>53.63</v>
      </c>
      <c r="N12363">
        <f t="shared" si="193"/>
        <v>0</v>
      </c>
    </row>
    <row r="12364" spans="1:14" x14ac:dyDescent="0.2">
      <c r="A12364" t="s">
        <v>12534</v>
      </c>
      <c r="B12364" t="s">
        <v>22171</v>
      </c>
      <c r="I12364" t="s">
        <v>4</v>
      </c>
      <c r="J12364">
        <v>51.52</v>
      </c>
      <c r="M12364">
        <v>51.52</v>
      </c>
      <c r="N12364">
        <f t="shared" si="193"/>
        <v>0</v>
      </c>
    </row>
    <row r="12365" spans="1:14" x14ac:dyDescent="0.2">
      <c r="A12365" t="s">
        <v>12535</v>
      </c>
      <c r="B12365" t="s">
        <v>36556</v>
      </c>
      <c r="I12365" t="s">
        <v>4</v>
      </c>
      <c r="J12365">
        <v>71.98</v>
      </c>
      <c r="M12365">
        <v>71.98</v>
      </c>
      <c r="N12365">
        <f t="shared" si="193"/>
        <v>0</v>
      </c>
    </row>
    <row r="12366" spans="1:14" x14ac:dyDescent="0.2">
      <c r="A12366" t="s">
        <v>12536</v>
      </c>
      <c r="B12366" t="s">
        <v>36556</v>
      </c>
      <c r="I12366" t="s">
        <v>4</v>
      </c>
      <c r="J12366">
        <v>69.88</v>
      </c>
      <c r="M12366">
        <v>69.88</v>
      </c>
      <c r="N12366">
        <f t="shared" si="193"/>
        <v>0</v>
      </c>
    </row>
    <row r="12367" spans="1:14" x14ac:dyDescent="0.2">
      <c r="A12367" t="s">
        <v>12537</v>
      </c>
      <c r="B12367" t="s">
        <v>22172</v>
      </c>
      <c r="I12367" t="s">
        <v>4</v>
      </c>
      <c r="J12367">
        <v>54.78</v>
      </c>
      <c r="M12367">
        <v>54.78</v>
      </c>
      <c r="N12367">
        <f t="shared" si="193"/>
        <v>0</v>
      </c>
    </row>
    <row r="12368" spans="1:14" x14ac:dyDescent="0.2">
      <c r="A12368" t="s">
        <v>12538</v>
      </c>
      <c r="B12368" t="s">
        <v>22172</v>
      </c>
      <c r="I12368" t="s">
        <v>4</v>
      </c>
      <c r="J12368">
        <v>52.68</v>
      </c>
      <c r="M12368">
        <v>52.68</v>
      </c>
      <c r="N12368">
        <f t="shared" si="193"/>
        <v>0</v>
      </c>
    </row>
    <row r="12369" spans="1:14" x14ac:dyDescent="0.2">
      <c r="A12369" t="s">
        <v>12539</v>
      </c>
      <c r="B12369" t="s">
        <v>22173</v>
      </c>
      <c r="I12369" t="s">
        <v>4</v>
      </c>
      <c r="J12369">
        <v>15.06</v>
      </c>
      <c r="M12369">
        <v>15.06</v>
      </c>
      <c r="N12369">
        <f t="shared" si="193"/>
        <v>0</v>
      </c>
    </row>
    <row r="12370" spans="1:14" x14ac:dyDescent="0.2">
      <c r="A12370" t="s">
        <v>12540</v>
      </c>
      <c r="B12370" t="s">
        <v>22173</v>
      </c>
      <c r="I12370" t="s">
        <v>4</v>
      </c>
      <c r="J12370">
        <v>14.61</v>
      </c>
      <c r="M12370">
        <v>14.61</v>
      </c>
      <c r="N12370">
        <f t="shared" si="193"/>
        <v>0</v>
      </c>
    </row>
    <row r="12371" spans="1:14" x14ac:dyDescent="0.2">
      <c r="A12371" t="s">
        <v>12541</v>
      </c>
      <c r="B12371" t="s">
        <v>36557</v>
      </c>
      <c r="I12371" t="s">
        <v>4</v>
      </c>
      <c r="J12371">
        <v>63.77</v>
      </c>
      <c r="M12371">
        <v>63.77</v>
      </c>
      <c r="N12371">
        <f t="shared" si="193"/>
        <v>0</v>
      </c>
    </row>
    <row r="12372" spans="1:14" x14ac:dyDescent="0.2">
      <c r="A12372" t="s">
        <v>12542</v>
      </c>
      <c r="B12372" t="s">
        <v>36557</v>
      </c>
      <c r="I12372" t="s">
        <v>4</v>
      </c>
      <c r="J12372">
        <v>57.77</v>
      </c>
      <c r="M12372">
        <v>57.77</v>
      </c>
      <c r="N12372">
        <f t="shared" si="193"/>
        <v>0</v>
      </c>
    </row>
    <row r="12373" spans="1:14" x14ac:dyDescent="0.2">
      <c r="A12373" t="s">
        <v>12543</v>
      </c>
      <c r="B12373" t="s">
        <v>36558</v>
      </c>
      <c r="I12373" t="s">
        <v>4</v>
      </c>
      <c r="J12373">
        <v>82.22</v>
      </c>
      <c r="M12373">
        <v>82.22</v>
      </c>
      <c r="N12373">
        <f t="shared" si="193"/>
        <v>0</v>
      </c>
    </row>
    <row r="12374" spans="1:14" x14ac:dyDescent="0.2">
      <c r="A12374" t="s">
        <v>12544</v>
      </c>
      <c r="B12374" t="s">
        <v>36558</v>
      </c>
      <c r="I12374" t="s">
        <v>4</v>
      </c>
      <c r="J12374">
        <v>76.22</v>
      </c>
      <c r="M12374">
        <v>76.22</v>
      </c>
      <c r="N12374">
        <f t="shared" si="193"/>
        <v>0</v>
      </c>
    </row>
    <row r="12375" spans="1:14" x14ac:dyDescent="0.2">
      <c r="A12375" t="s">
        <v>12545</v>
      </c>
      <c r="B12375" t="s">
        <v>36559</v>
      </c>
      <c r="I12375" t="s">
        <v>3</v>
      </c>
      <c r="J12375">
        <v>951.93</v>
      </c>
      <c r="M12375">
        <v>951.93</v>
      </c>
      <c r="N12375">
        <f t="shared" si="193"/>
        <v>0</v>
      </c>
    </row>
    <row r="12376" spans="1:14" x14ac:dyDescent="0.2">
      <c r="A12376" t="s">
        <v>12546</v>
      </c>
      <c r="B12376" t="s">
        <v>36559</v>
      </c>
      <c r="I12376" t="s">
        <v>3</v>
      </c>
      <c r="J12376">
        <v>935.6</v>
      </c>
      <c r="M12376">
        <v>935.6</v>
      </c>
      <c r="N12376">
        <f t="shared" si="193"/>
        <v>0</v>
      </c>
    </row>
    <row r="12377" spans="1:14" x14ac:dyDescent="0.2">
      <c r="A12377" t="s">
        <v>12547</v>
      </c>
      <c r="B12377" t="s">
        <v>36560</v>
      </c>
      <c r="I12377" t="s">
        <v>3</v>
      </c>
      <c r="J12377">
        <v>1283.82</v>
      </c>
      <c r="M12377">
        <v>1283.82</v>
      </c>
      <c r="N12377">
        <f t="shared" si="193"/>
        <v>0</v>
      </c>
    </row>
    <row r="12378" spans="1:14" x14ac:dyDescent="0.2">
      <c r="A12378" t="s">
        <v>12548</v>
      </c>
      <c r="B12378" t="s">
        <v>36560</v>
      </c>
      <c r="I12378" t="s">
        <v>3</v>
      </c>
      <c r="J12378">
        <v>1267.48</v>
      </c>
      <c r="M12378">
        <v>1267.48</v>
      </c>
      <c r="N12378">
        <f t="shared" si="193"/>
        <v>0</v>
      </c>
    </row>
    <row r="12379" spans="1:14" x14ac:dyDescent="0.2">
      <c r="A12379" t="s">
        <v>12549</v>
      </c>
      <c r="B12379" t="s">
        <v>36561</v>
      </c>
      <c r="I12379" t="s">
        <v>3</v>
      </c>
      <c r="J12379">
        <v>1117.8699999999999</v>
      </c>
      <c r="M12379">
        <v>1117.8699999999999</v>
      </c>
      <c r="N12379">
        <f t="shared" si="193"/>
        <v>0</v>
      </c>
    </row>
    <row r="12380" spans="1:14" x14ac:dyDescent="0.2">
      <c r="A12380" t="s">
        <v>12550</v>
      </c>
      <c r="B12380" t="s">
        <v>36561</v>
      </c>
      <c r="I12380" t="s">
        <v>3</v>
      </c>
      <c r="J12380">
        <v>1101.54</v>
      </c>
      <c r="M12380">
        <v>1101.54</v>
      </c>
      <c r="N12380">
        <f t="shared" si="193"/>
        <v>0</v>
      </c>
    </row>
    <row r="12381" spans="1:14" x14ac:dyDescent="0.2">
      <c r="A12381" t="s">
        <v>12551</v>
      </c>
      <c r="B12381" t="s">
        <v>36562</v>
      </c>
      <c r="I12381" t="s">
        <v>3</v>
      </c>
      <c r="J12381">
        <v>1260.45</v>
      </c>
      <c r="M12381">
        <v>1260.45</v>
      </c>
      <c r="N12381">
        <f t="shared" si="193"/>
        <v>0</v>
      </c>
    </row>
    <row r="12382" spans="1:14" x14ac:dyDescent="0.2">
      <c r="A12382" t="s">
        <v>12552</v>
      </c>
      <c r="B12382" t="s">
        <v>36562</v>
      </c>
      <c r="I12382" t="s">
        <v>3</v>
      </c>
      <c r="J12382">
        <v>1247.24</v>
      </c>
      <c r="M12382">
        <v>1247.24</v>
      </c>
      <c r="N12382">
        <f t="shared" si="193"/>
        <v>0</v>
      </c>
    </row>
    <row r="12383" spans="1:14" x14ac:dyDescent="0.2">
      <c r="A12383" t="s">
        <v>12553</v>
      </c>
      <c r="B12383" t="s">
        <v>36563</v>
      </c>
      <c r="I12383" t="s">
        <v>3</v>
      </c>
      <c r="J12383">
        <v>845.6</v>
      </c>
      <c r="M12383">
        <v>845.6</v>
      </c>
      <c r="N12383">
        <f t="shared" si="193"/>
        <v>0</v>
      </c>
    </row>
    <row r="12384" spans="1:14" x14ac:dyDescent="0.2">
      <c r="A12384" t="s">
        <v>12554</v>
      </c>
      <c r="B12384" t="s">
        <v>36563</v>
      </c>
      <c r="I12384" t="s">
        <v>3</v>
      </c>
      <c r="J12384">
        <v>832.38</v>
      </c>
      <c r="M12384">
        <v>832.38</v>
      </c>
      <c r="N12384">
        <f t="shared" si="193"/>
        <v>0</v>
      </c>
    </row>
    <row r="12385" spans="1:14" x14ac:dyDescent="0.2">
      <c r="A12385" t="s">
        <v>12555</v>
      </c>
      <c r="B12385" t="s">
        <v>36564</v>
      </c>
      <c r="I12385" t="s">
        <v>3</v>
      </c>
      <c r="J12385">
        <v>1206.52</v>
      </c>
      <c r="M12385">
        <v>1206.52</v>
      </c>
      <c r="N12385">
        <f t="shared" si="193"/>
        <v>0</v>
      </c>
    </row>
    <row r="12386" spans="1:14" x14ac:dyDescent="0.2">
      <c r="A12386" t="s">
        <v>12556</v>
      </c>
      <c r="B12386" t="s">
        <v>36565</v>
      </c>
      <c r="I12386" t="s">
        <v>3</v>
      </c>
      <c r="J12386">
        <v>1200.52</v>
      </c>
      <c r="M12386">
        <v>1200.52</v>
      </c>
      <c r="N12386">
        <f t="shared" si="193"/>
        <v>0</v>
      </c>
    </row>
    <row r="12387" spans="1:14" x14ac:dyDescent="0.2">
      <c r="A12387" t="s">
        <v>12557</v>
      </c>
      <c r="B12387" t="s">
        <v>36566</v>
      </c>
      <c r="I12387" t="s">
        <v>3</v>
      </c>
      <c r="J12387">
        <v>780.43</v>
      </c>
      <c r="M12387">
        <v>780.43</v>
      </c>
      <c r="N12387">
        <f t="shared" si="193"/>
        <v>0</v>
      </c>
    </row>
    <row r="12388" spans="1:14" x14ac:dyDescent="0.2">
      <c r="A12388" t="s">
        <v>12558</v>
      </c>
      <c r="B12388" t="s">
        <v>36566</v>
      </c>
      <c r="I12388" t="s">
        <v>3</v>
      </c>
      <c r="J12388">
        <v>775.93</v>
      </c>
      <c r="M12388">
        <v>775.93</v>
      </c>
      <c r="N12388">
        <f t="shared" si="193"/>
        <v>0</v>
      </c>
    </row>
    <row r="12389" spans="1:14" x14ac:dyDescent="0.2">
      <c r="A12389" t="s">
        <v>12559</v>
      </c>
      <c r="B12389" t="s">
        <v>36567</v>
      </c>
      <c r="I12389" t="s">
        <v>3</v>
      </c>
      <c r="J12389">
        <v>2341.6</v>
      </c>
      <c r="M12389">
        <v>2341.6</v>
      </c>
      <c r="N12389">
        <f t="shared" si="193"/>
        <v>0</v>
      </c>
    </row>
    <row r="12390" spans="1:14" x14ac:dyDescent="0.2">
      <c r="A12390" t="s">
        <v>12560</v>
      </c>
      <c r="B12390" t="s">
        <v>36567</v>
      </c>
      <c r="I12390" t="s">
        <v>3</v>
      </c>
      <c r="J12390">
        <v>2202.08</v>
      </c>
      <c r="M12390">
        <v>2202.08</v>
      </c>
      <c r="N12390">
        <f t="shared" si="193"/>
        <v>0</v>
      </c>
    </row>
    <row r="12391" spans="1:14" x14ac:dyDescent="0.2">
      <c r="A12391" t="s">
        <v>12561</v>
      </c>
      <c r="B12391" t="s">
        <v>36568</v>
      </c>
      <c r="I12391" t="s">
        <v>3</v>
      </c>
      <c r="J12391">
        <v>623.77</v>
      </c>
      <c r="M12391">
        <v>623.77</v>
      </c>
      <c r="N12391">
        <f t="shared" si="193"/>
        <v>0</v>
      </c>
    </row>
    <row r="12392" spans="1:14" x14ac:dyDescent="0.2">
      <c r="A12392" t="s">
        <v>12562</v>
      </c>
      <c r="B12392" t="s">
        <v>36568</v>
      </c>
      <c r="I12392" t="s">
        <v>3</v>
      </c>
      <c r="J12392">
        <v>606.94000000000005</v>
      </c>
      <c r="M12392">
        <v>606.94000000000005</v>
      </c>
      <c r="N12392">
        <f t="shared" si="193"/>
        <v>0</v>
      </c>
    </row>
    <row r="12393" spans="1:14" x14ac:dyDescent="0.2">
      <c r="A12393" t="s">
        <v>12563</v>
      </c>
      <c r="B12393" t="s">
        <v>22174</v>
      </c>
      <c r="I12393" t="s">
        <v>4</v>
      </c>
      <c r="J12393">
        <v>25.65</v>
      </c>
      <c r="M12393">
        <v>25.65</v>
      </c>
      <c r="N12393">
        <f t="shared" si="193"/>
        <v>0</v>
      </c>
    </row>
    <row r="12394" spans="1:14" x14ac:dyDescent="0.2">
      <c r="A12394" t="s">
        <v>12564</v>
      </c>
      <c r="B12394" t="s">
        <v>22174</v>
      </c>
      <c r="I12394" t="s">
        <v>4</v>
      </c>
      <c r="J12394">
        <v>25.65</v>
      </c>
      <c r="M12394">
        <v>25.65</v>
      </c>
      <c r="N12394">
        <f t="shared" si="193"/>
        <v>0</v>
      </c>
    </row>
    <row r="12395" spans="1:14" x14ac:dyDescent="0.2">
      <c r="A12395" t="s">
        <v>12565</v>
      </c>
      <c r="B12395" t="s">
        <v>22175</v>
      </c>
      <c r="I12395" t="s">
        <v>4</v>
      </c>
      <c r="J12395">
        <v>46.5</v>
      </c>
      <c r="M12395">
        <v>46.5</v>
      </c>
      <c r="N12395">
        <f t="shared" si="193"/>
        <v>0</v>
      </c>
    </row>
    <row r="12396" spans="1:14" x14ac:dyDescent="0.2">
      <c r="A12396" t="s">
        <v>12566</v>
      </c>
      <c r="B12396" t="s">
        <v>22175</v>
      </c>
      <c r="I12396" t="s">
        <v>4</v>
      </c>
      <c r="J12396">
        <v>46.5</v>
      </c>
      <c r="M12396">
        <v>46.5</v>
      </c>
      <c r="N12396">
        <f t="shared" si="193"/>
        <v>0</v>
      </c>
    </row>
    <row r="12397" spans="1:14" x14ac:dyDescent="0.2">
      <c r="A12397" t="s">
        <v>12567</v>
      </c>
      <c r="B12397" t="s">
        <v>22176</v>
      </c>
      <c r="I12397" t="s">
        <v>4</v>
      </c>
      <c r="J12397">
        <v>60.9</v>
      </c>
      <c r="M12397">
        <v>60.9</v>
      </c>
      <c r="N12397">
        <f t="shared" si="193"/>
        <v>0</v>
      </c>
    </row>
    <row r="12398" spans="1:14" x14ac:dyDescent="0.2">
      <c r="A12398" t="s">
        <v>12568</v>
      </c>
      <c r="B12398" t="s">
        <v>22176</v>
      </c>
      <c r="I12398" t="s">
        <v>4</v>
      </c>
      <c r="J12398">
        <v>60.9</v>
      </c>
      <c r="M12398">
        <v>60.9</v>
      </c>
      <c r="N12398">
        <f t="shared" si="193"/>
        <v>0</v>
      </c>
    </row>
    <row r="12399" spans="1:14" x14ac:dyDescent="0.2">
      <c r="A12399" t="s">
        <v>12569</v>
      </c>
      <c r="B12399" t="s">
        <v>22177</v>
      </c>
      <c r="I12399" t="s">
        <v>3</v>
      </c>
      <c r="J12399">
        <v>27.98</v>
      </c>
      <c r="M12399">
        <v>27.98</v>
      </c>
      <c r="N12399">
        <f t="shared" si="193"/>
        <v>0</v>
      </c>
    </row>
    <row r="12400" spans="1:14" x14ac:dyDescent="0.2">
      <c r="A12400" t="s">
        <v>12570</v>
      </c>
      <c r="B12400" t="s">
        <v>22177</v>
      </c>
      <c r="I12400" t="s">
        <v>3</v>
      </c>
      <c r="J12400">
        <v>27.98</v>
      </c>
      <c r="M12400">
        <v>27.98</v>
      </c>
      <c r="N12400">
        <f t="shared" si="193"/>
        <v>0</v>
      </c>
    </row>
    <row r="12401" spans="1:14" x14ac:dyDescent="0.2">
      <c r="A12401" t="s">
        <v>12571</v>
      </c>
      <c r="B12401" t="s">
        <v>22178</v>
      </c>
      <c r="I12401" t="s">
        <v>3</v>
      </c>
      <c r="J12401">
        <v>41.99</v>
      </c>
      <c r="M12401">
        <v>41.99</v>
      </c>
      <c r="N12401">
        <f t="shared" si="193"/>
        <v>0</v>
      </c>
    </row>
    <row r="12402" spans="1:14" x14ac:dyDescent="0.2">
      <c r="A12402" t="s">
        <v>12572</v>
      </c>
      <c r="B12402" t="s">
        <v>22178</v>
      </c>
      <c r="I12402" t="s">
        <v>3</v>
      </c>
      <c r="J12402">
        <v>41.99</v>
      </c>
      <c r="M12402">
        <v>41.99</v>
      </c>
      <c r="N12402">
        <f t="shared" si="193"/>
        <v>0</v>
      </c>
    </row>
    <row r="12403" spans="1:14" x14ac:dyDescent="0.2">
      <c r="A12403" t="s">
        <v>12573</v>
      </c>
      <c r="B12403" t="s">
        <v>22179</v>
      </c>
      <c r="I12403" t="s">
        <v>3</v>
      </c>
      <c r="J12403">
        <v>61.36</v>
      </c>
      <c r="M12403">
        <v>61.36</v>
      </c>
      <c r="N12403">
        <f t="shared" si="193"/>
        <v>0</v>
      </c>
    </row>
    <row r="12404" spans="1:14" x14ac:dyDescent="0.2">
      <c r="A12404" t="s">
        <v>12574</v>
      </c>
      <c r="B12404" t="s">
        <v>22179</v>
      </c>
      <c r="I12404" t="s">
        <v>3</v>
      </c>
      <c r="J12404">
        <v>61.36</v>
      </c>
      <c r="M12404">
        <v>61.36</v>
      </c>
      <c r="N12404">
        <f t="shared" si="193"/>
        <v>0</v>
      </c>
    </row>
    <row r="12405" spans="1:14" x14ac:dyDescent="0.2">
      <c r="A12405" t="s">
        <v>12575</v>
      </c>
      <c r="B12405" t="s">
        <v>22180</v>
      </c>
      <c r="I12405" t="s">
        <v>3</v>
      </c>
      <c r="J12405">
        <v>79.64</v>
      </c>
      <c r="M12405">
        <v>79.64</v>
      </c>
      <c r="N12405">
        <f t="shared" si="193"/>
        <v>0</v>
      </c>
    </row>
    <row r="12406" spans="1:14" x14ac:dyDescent="0.2">
      <c r="A12406" t="s">
        <v>12576</v>
      </c>
      <c r="B12406" t="s">
        <v>22180</v>
      </c>
      <c r="I12406" t="s">
        <v>3</v>
      </c>
      <c r="J12406">
        <v>79.64</v>
      </c>
      <c r="M12406">
        <v>79.64</v>
      </c>
      <c r="N12406">
        <f t="shared" si="193"/>
        <v>0</v>
      </c>
    </row>
    <row r="12407" spans="1:14" x14ac:dyDescent="0.2">
      <c r="A12407" t="s">
        <v>12577</v>
      </c>
      <c r="B12407" t="s">
        <v>22181</v>
      </c>
      <c r="I12407" t="s">
        <v>3</v>
      </c>
      <c r="J12407">
        <v>105.12</v>
      </c>
      <c r="M12407">
        <v>105.12</v>
      </c>
      <c r="N12407">
        <f t="shared" si="193"/>
        <v>0</v>
      </c>
    </row>
    <row r="12408" spans="1:14" x14ac:dyDescent="0.2">
      <c r="A12408" t="s">
        <v>12578</v>
      </c>
      <c r="B12408" t="s">
        <v>22181</v>
      </c>
      <c r="I12408" t="s">
        <v>3</v>
      </c>
      <c r="J12408">
        <v>105.12</v>
      </c>
      <c r="M12408">
        <v>105.12</v>
      </c>
      <c r="N12408">
        <f t="shared" si="193"/>
        <v>0</v>
      </c>
    </row>
    <row r="12409" spans="1:14" x14ac:dyDescent="0.2">
      <c r="A12409" t="s">
        <v>12579</v>
      </c>
      <c r="B12409" t="s">
        <v>22182</v>
      </c>
      <c r="I12409" t="s">
        <v>3</v>
      </c>
      <c r="J12409">
        <v>51.9</v>
      </c>
      <c r="M12409">
        <v>51.9</v>
      </c>
      <c r="N12409">
        <f t="shared" si="193"/>
        <v>0</v>
      </c>
    </row>
    <row r="12410" spans="1:14" x14ac:dyDescent="0.2">
      <c r="A12410" t="s">
        <v>12580</v>
      </c>
      <c r="B12410" t="s">
        <v>22182</v>
      </c>
      <c r="I12410" t="s">
        <v>3</v>
      </c>
      <c r="J12410">
        <v>51.9</v>
      </c>
      <c r="M12410">
        <v>51.9</v>
      </c>
      <c r="N12410">
        <f t="shared" si="193"/>
        <v>0</v>
      </c>
    </row>
    <row r="12411" spans="1:14" x14ac:dyDescent="0.2">
      <c r="A12411" t="s">
        <v>12581</v>
      </c>
      <c r="B12411" t="s">
        <v>22183</v>
      </c>
      <c r="I12411" t="s">
        <v>3</v>
      </c>
      <c r="J12411">
        <v>68.760000000000005</v>
      </c>
      <c r="M12411">
        <v>68.760000000000005</v>
      </c>
      <c r="N12411">
        <f t="shared" si="193"/>
        <v>0</v>
      </c>
    </row>
    <row r="12412" spans="1:14" x14ac:dyDescent="0.2">
      <c r="A12412" t="s">
        <v>12582</v>
      </c>
      <c r="B12412" t="s">
        <v>22183</v>
      </c>
      <c r="I12412" t="s">
        <v>3</v>
      </c>
      <c r="J12412">
        <v>68.760000000000005</v>
      </c>
      <c r="M12412">
        <v>68.760000000000005</v>
      </c>
      <c r="N12412">
        <f t="shared" si="193"/>
        <v>0</v>
      </c>
    </row>
    <row r="12413" spans="1:14" x14ac:dyDescent="0.2">
      <c r="A12413" t="s">
        <v>12583</v>
      </c>
      <c r="B12413" t="s">
        <v>36569</v>
      </c>
      <c r="I12413" t="s">
        <v>5</v>
      </c>
      <c r="J12413">
        <v>44.6</v>
      </c>
      <c r="M12413">
        <v>44.6</v>
      </c>
      <c r="N12413">
        <f t="shared" si="193"/>
        <v>0</v>
      </c>
    </row>
    <row r="12414" spans="1:14" x14ac:dyDescent="0.2">
      <c r="A12414" t="s">
        <v>12584</v>
      </c>
      <c r="B12414" t="s">
        <v>36569</v>
      </c>
      <c r="I12414" t="s">
        <v>5</v>
      </c>
      <c r="J12414">
        <v>44.6</v>
      </c>
      <c r="M12414">
        <v>44.6</v>
      </c>
      <c r="N12414">
        <f t="shared" si="193"/>
        <v>0</v>
      </c>
    </row>
    <row r="12415" spans="1:14" x14ac:dyDescent="0.2">
      <c r="A12415" t="s">
        <v>12585</v>
      </c>
      <c r="B12415" t="s">
        <v>36570</v>
      </c>
      <c r="I12415" t="s">
        <v>4</v>
      </c>
      <c r="J12415">
        <v>14.59</v>
      </c>
      <c r="M12415">
        <v>14.59</v>
      </c>
      <c r="N12415">
        <f t="shared" si="193"/>
        <v>0</v>
      </c>
    </row>
    <row r="12416" spans="1:14" x14ac:dyDescent="0.2">
      <c r="A12416" t="s">
        <v>12586</v>
      </c>
      <c r="B12416" t="s">
        <v>36570</v>
      </c>
      <c r="I12416" t="s">
        <v>4</v>
      </c>
      <c r="J12416">
        <v>14.59</v>
      </c>
      <c r="M12416">
        <v>14.59</v>
      </c>
      <c r="N12416">
        <f t="shared" si="193"/>
        <v>0</v>
      </c>
    </row>
    <row r="12417" spans="1:14" x14ac:dyDescent="0.2">
      <c r="A12417" t="s">
        <v>12587</v>
      </c>
      <c r="B12417" t="s">
        <v>36571</v>
      </c>
      <c r="I12417" t="s">
        <v>4</v>
      </c>
      <c r="J12417">
        <v>33.47</v>
      </c>
      <c r="M12417">
        <v>33.47</v>
      </c>
      <c r="N12417">
        <f t="shared" si="193"/>
        <v>0</v>
      </c>
    </row>
    <row r="12418" spans="1:14" x14ac:dyDescent="0.2">
      <c r="A12418" t="s">
        <v>12588</v>
      </c>
      <c r="B12418" t="s">
        <v>36571</v>
      </c>
      <c r="I12418" t="s">
        <v>4</v>
      </c>
      <c r="J12418">
        <v>33.47</v>
      </c>
      <c r="M12418">
        <v>33.47</v>
      </c>
      <c r="N12418">
        <f t="shared" si="193"/>
        <v>0</v>
      </c>
    </row>
    <row r="12419" spans="1:14" x14ac:dyDescent="0.2">
      <c r="A12419" t="s">
        <v>22184</v>
      </c>
      <c r="B12419" t="s">
        <v>36572</v>
      </c>
      <c r="I12419" t="s">
        <v>4</v>
      </c>
      <c r="J12419">
        <v>53.56</v>
      </c>
      <c r="M12419">
        <v>53.56</v>
      </c>
      <c r="N12419">
        <f t="shared" si="193"/>
        <v>0</v>
      </c>
    </row>
    <row r="12420" spans="1:14" x14ac:dyDescent="0.2">
      <c r="A12420" t="s">
        <v>22185</v>
      </c>
      <c r="B12420" t="s">
        <v>36572</v>
      </c>
      <c r="I12420" t="s">
        <v>4</v>
      </c>
      <c r="J12420">
        <v>53.56</v>
      </c>
      <c r="M12420">
        <v>53.56</v>
      </c>
      <c r="N12420">
        <f t="shared" ref="N12420:N12483" si="194">J12420-M12420</f>
        <v>0</v>
      </c>
    </row>
    <row r="12421" spans="1:14" x14ac:dyDescent="0.2">
      <c r="A12421" t="s">
        <v>12589</v>
      </c>
      <c r="B12421" t="s">
        <v>36573</v>
      </c>
      <c r="I12421" t="s">
        <v>4</v>
      </c>
      <c r="J12421">
        <v>81.78</v>
      </c>
      <c r="M12421">
        <v>81.78</v>
      </c>
      <c r="N12421">
        <f t="shared" si="194"/>
        <v>0</v>
      </c>
    </row>
    <row r="12422" spans="1:14" x14ac:dyDescent="0.2">
      <c r="A12422" t="s">
        <v>12590</v>
      </c>
      <c r="B12422" t="s">
        <v>36573</v>
      </c>
      <c r="I12422" t="s">
        <v>4</v>
      </c>
      <c r="J12422">
        <v>81.78</v>
      </c>
      <c r="M12422">
        <v>81.78</v>
      </c>
      <c r="N12422">
        <f t="shared" si="194"/>
        <v>0</v>
      </c>
    </row>
    <row r="12423" spans="1:14" x14ac:dyDescent="0.2">
      <c r="A12423" t="s">
        <v>12591</v>
      </c>
      <c r="B12423" t="s">
        <v>36574</v>
      </c>
      <c r="I12423" t="s">
        <v>5</v>
      </c>
      <c r="J12423">
        <v>1169.56</v>
      </c>
      <c r="M12423">
        <v>1169.56</v>
      </c>
      <c r="N12423">
        <f t="shared" si="194"/>
        <v>0</v>
      </c>
    </row>
    <row r="12424" spans="1:14" x14ac:dyDescent="0.2">
      <c r="A12424" t="s">
        <v>12592</v>
      </c>
      <c r="B12424" t="s">
        <v>36574</v>
      </c>
      <c r="I12424" t="s">
        <v>5</v>
      </c>
      <c r="J12424">
        <v>1169.56</v>
      </c>
      <c r="M12424">
        <v>1169.56</v>
      </c>
      <c r="N12424">
        <f t="shared" si="194"/>
        <v>0</v>
      </c>
    </row>
    <row r="12425" spans="1:14" x14ac:dyDescent="0.2">
      <c r="A12425" t="s">
        <v>12593</v>
      </c>
      <c r="B12425" t="s">
        <v>36575</v>
      </c>
      <c r="I12425" t="s">
        <v>5</v>
      </c>
      <c r="J12425">
        <v>371.97</v>
      </c>
      <c r="M12425">
        <v>371.97</v>
      </c>
      <c r="N12425">
        <f t="shared" si="194"/>
        <v>0</v>
      </c>
    </row>
    <row r="12426" spans="1:14" x14ac:dyDescent="0.2">
      <c r="A12426" t="s">
        <v>12594</v>
      </c>
      <c r="B12426" t="s">
        <v>36575</v>
      </c>
      <c r="I12426" t="s">
        <v>5</v>
      </c>
      <c r="J12426">
        <v>371.97</v>
      </c>
      <c r="M12426">
        <v>371.97</v>
      </c>
      <c r="N12426">
        <f t="shared" si="194"/>
        <v>0</v>
      </c>
    </row>
    <row r="12427" spans="1:14" x14ac:dyDescent="0.2">
      <c r="A12427" t="s">
        <v>12595</v>
      </c>
      <c r="B12427" t="s">
        <v>36576</v>
      </c>
      <c r="I12427" t="s">
        <v>5</v>
      </c>
      <c r="J12427">
        <v>371.94</v>
      </c>
      <c r="M12427">
        <v>371.94</v>
      </c>
      <c r="N12427">
        <f t="shared" si="194"/>
        <v>0</v>
      </c>
    </row>
    <row r="12428" spans="1:14" x14ac:dyDescent="0.2">
      <c r="A12428" t="s">
        <v>12596</v>
      </c>
      <c r="B12428" t="s">
        <v>36576</v>
      </c>
      <c r="I12428" t="s">
        <v>5</v>
      </c>
      <c r="J12428">
        <v>371.94</v>
      </c>
      <c r="M12428">
        <v>371.94</v>
      </c>
      <c r="N12428">
        <f t="shared" si="194"/>
        <v>0</v>
      </c>
    </row>
    <row r="12429" spans="1:14" x14ac:dyDescent="0.2">
      <c r="A12429" t="s">
        <v>12597</v>
      </c>
      <c r="B12429" t="s">
        <v>36577</v>
      </c>
      <c r="I12429" t="s">
        <v>5</v>
      </c>
      <c r="J12429">
        <v>1373.76</v>
      </c>
      <c r="M12429">
        <v>1373.76</v>
      </c>
      <c r="N12429">
        <f t="shared" si="194"/>
        <v>0</v>
      </c>
    </row>
    <row r="12430" spans="1:14" x14ac:dyDescent="0.2">
      <c r="A12430" t="s">
        <v>12598</v>
      </c>
      <c r="B12430" t="s">
        <v>36577</v>
      </c>
      <c r="I12430" t="s">
        <v>5</v>
      </c>
      <c r="J12430">
        <v>1373.76</v>
      </c>
      <c r="M12430">
        <v>1373.76</v>
      </c>
      <c r="N12430">
        <f t="shared" si="194"/>
        <v>0</v>
      </c>
    </row>
    <row r="12431" spans="1:14" x14ac:dyDescent="0.2">
      <c r="A12431" t="s">
        <v>12599</v>
      </c>
      <c r="B12431" t="s">
        <v>36578</v>
      </c>
      <c r="I12431" t="s">
        <v>5</v>
      </c>
      <c r="J12431">
        <v>686</v>
      </c>
      <c r="M12431">
        <v>686</v>
      </c>
      <c r="N12431">
        <f t="shared" si="194"/>
        <v>0</v>
      </c>
    </row>
    <row r="12432" spans="1:14" x14ac:dyDescent="0.2">
      <c r="A12432" t="s">
        <v>12600</v>
      </c>
      <c r="B12432" t="s">
        <v>36578</v>
      </c>
      <c r="I12432" t="s">
        <v>5</v>
      </c>
      <c r="J12432">
        <v>686</v>
      </c>
      <c r="M12432">
        <v>686</v>
      </c>
      <c r="N12432">
        <f t="shared" si="194"/>
        <v>0</v>
      </c>
    </row>
    <row r="12433" spans="1:14" x14ac:dyDescent="0.2">
      <c r="A12433" t="s">
        <v>12601</v>
      </c>
      <c r="B12433" t="s">
        <v>36579</v>
      </c>
      <c r="I12433" t="s">
        <v>5</v>
      </c>
      <c r="J12433">
        <v>246.15</v>
      </c>
      <c r="M12433">
        <v>246.15</v>
      </c>
      <c r="N12433">
        <f t="shared" si="194"/>
        <v>0</v>
      </c>
    </row>
    <row r="12434" spans="1:14" x14ac:dyDescent="0.2">
      <c r="A12434" t="s">
        <v>12602</v>
      </c>
      <c r="B12434" t="s">
        <v>36579</v>
      </c>
      <c r="I12434" t="s">
        <v>5</v>
      </c>
      <c r="J12434">
        <v>246.15</v>
      </c>
      <c r="M12434">
        <v>246.15</v>
      </c>
      <c r="N12434">
        <f t="shared" si="194"/>
        <v>0</v>
      </c>
    </row>
    <row r="12435" spans="1:14" x14ac:dyDescent="0.2">
      <c r="A12435" t="s">
        <v>12603</v>
      </c>
      <c r="B12435" t="s">
        <v>36580</v>
      </c>
      <c r="I12435" t="s">
        <v>5</v>
      </c>
      <c r="J12435">
        <v>388.71</v>
      </c>
      <c r="M12435">
        <v>388.71</v>
      </c>
      <c r="N12435">
        <f t="shared" si="194"/>
        <v>0</v>
      </c>
    </row>
    <row r="12436" spans="1:14" x14ac:dyDescent="0.2">
      <c r="A12436" t="s">
        <v>12604</v>
      </c>
      <c r="B12436" t="s">
        <v>36580</v>
      </c>
      <c r="I12436" t="s">
        <v>5</v>
      </c>
      <c r="J12436">
        <v>388.71</v>
      </c>
      <c r="M12436">
        <v>388.71</v>
      </c>
      <c r="N12436">
        <f t="shared" si="194"/>
        <v>0</v>
      </c>
    </row>
    <row r="12437" spans="1:14" x14ac:dyDescent="0.2">
      <c r="A12437" t="s">
        <v>12605</v>
      </c>
      <c r="B12437" t="s">
        <v>36581</v>
      </c>
      <c r="I12437" t="s">
        <v>5</v>
      </c>
      <c r="J12437">
        <v>159.9</v>
      </c>
      <c r="M12437">
        <v>159.9</v>
      </c>
      <c r="N12437">
        <f t="shared" si="194"/>
        <v>0</v>
      </c>
    </row>
    <row r="12438" spans="1:14" x14ac:dyDescent="0.2">
      <c r="A12438" t="s">
        <v>12606</v>
      </c>
      <c r="B12438" t="s">
        <v>36581</v>
      </c>
      <c r="I12438" t="s">
        <v>5</v>
      </c>
      <c r="J12438">
        <v>159.9</v>
      </c>
      <c r="M12438">
        <v>159.9</v>
      </c>
      <c r="N12438">
        <f t="shared" si="194"/>
        <v>0</v>
      </c>
    </row>
    <row r="12439" spans="1:14" x14ac:dyDescent="0.2">
      <c r="A12439" t="s">
        <v>28320</v>
      </c>
      <c r="B12439" t="s">
        <v>36582</v>
      </c>
      <c r="I12439" t="s">
        <v>5</v>
      </c>
      <c r="J12439">
        <v>312.20999999999998</v>
      </c>
      <c r="M12439">
        <v>312.20999999999998</v>
      </c>
      <c r="N12439">
        <f t="shared" si="194"/>
        <v>0</v>
      </c>
    </row>
    <row r="12440" spans="1:14" x14ac:dyDescent="0.2">
      <c r="A12440" t="s">
        <v>28321</v>
      </c>
      <c r="B12440" t="s">
        <v>36582</v>
      </c>
      <c r="I12440" t="s">
        <v>5</v>
      </c>
      <c r="J12440">
        <v>312.20999999999998</v>
      </c>
      <c r="M12440">
        <v>312.20999999999998</v>
      </c>
      <c r="N12440">
        <f t="shared" si="194"/>
        <v>0</v>
      </c>
    </row>
    <row r="12441" spans="1:14" x14ac:dyDescent="0.2">
      <c r="A12441" t="s">
        <v>12607</v>
      </c>
      <c r="B12441" t="s">
        <v>36583</v>
      </c>
      <c r="I12441" t="s">
        <v>5</v>
      </c>
      <c r="J12441">
        <v>454.52</v>
      </c>
      <c r="M12441">
        <v>454.52</v>
      </c>
      <c r="N12441">
        <f t="shared" si="194"/>
        <v>0</v>
      </c>
    </row>
    <row r="12442" spans="1:14" x14ac:dyDescent="0.2">
      <c r="A12442" t="s">
        <v>12608</v>
      </c>
      <c r="B12442" t="s">
        <v>36583</v>
      </c>
      <c r="I12442" t="s">
        <v>5</v>
      </c>
      <c r="J12442">
        <v>454.52</v>
      </c>
      <c r="M12442">
        <v>454.52</v>
      </c>
      <c r="N12442">
        <f t="shared" si="194"/>
        <v>0</v>
      </c>
    </row>
    <row r="12443" spans="1:14" x14ac:dyDescent="0.2">
      <c r="A12443" t="s">
        <v>12609</v>
      </c>
      <c r="B12443" t="s">
        <v>36584</v>
      </c>
      <c r="I12443" t="s">
        <v>5</v>
      </c>
      <c r="J12443">
        <v>113.64</v>
      </c>
      <c r="M12443">
        <v>113.64</v>
      </c>
      <c r="N12443">
        <f t="shared" si="194"/>
        <v>0</v>
      </c>
    </row>
    <row r="12444" spans="1:14" x14ac:dyDescent="0.2">
      <c r="A12444" t="s">
        <v>12610</v>
      </c>
      <c r="B12444" t="s">
        <v>36584</v>
      </c>
      <c r="I12444" t="s">
        <v>5</v>
      </c>
      <c r="J12444">
        <v>113.64</v>
      </c>
      <c r="M12444">
        <v>113.64</v>
      </c>
      <c r="N12444">
        <f t="shared" si="194"/>
        <v>0</v>
      </c>
    </row>
    <row r="12445" spans="1:14" x14ac:dyDescent="0.2">
      <c r="A12445" t="s">
        <v>12611</v>
      </c>
      <c r="B12445" t="s">
        <v>36585</v>
      </c>
      <c r="I12445" t="s">
        <v>5</v>
      </c>
      <c r="J12445">
        <v>647.35</v>
      </c>
      <c r="M12445">
        <v>647.35</v>
      </c>
      <c r="N12445">
        <f t="shared" si="194"/>
        <v>0</v>
      </c>
    </row>
    <row r="12446" spans="1:14" x14ac:dyDescent="0.2">
      <c r="A12446" t="s">
        <v>12612</v>
      </c>
      <c r="B12446" t="s">
        <v>36585</v>
      </c>
      <c r="I12446" t="s">
        <v>5</v>
      </c>
      <c r="J12446">
        <v>647.35</v>
      </c>
      <c r="M12446">
        <v>647.35</v>
      </c>
      <c r="N12446">
        <f t="shared" si="194"/>
        <v>0</v>
      </c>
    </row>
    <row r="12447" spans="1:14" x14ac:dyDescent="0.2">
      <c r="A12447" t="s">
        <v>12613</v>
      </c>
      <c r="B12447" t="s">
        <v>36586</v>
      </c>
      <c r="I12447" t="s">
        <v>5</v>
      </c>
      <c r="J12447">
        <v>438.29</v>
      </c>
      <c r="M12447">
        <v>438.29</v>
      </c>
      <c r="N12447">
        <f t="shared" si="194"/>
        <v>0</v>
      </c>
    </row>
    <row r="12448" spans="1:14" x14ac:dyDescent="0.2">
      <c r="A12448" t="s">
        <v>12614</v>
      </c>
      <c r="B12448" t="s">
        <v>36586</v>
      </c>
      <c r="I12448" t="s">
        <v>5</v>
      </c>
      <c r="J12448">
        <v>438.29</v>
      </c>
      <c r="M12448">
        <v>438.29</v>
      </c>
      <c r="N12448">
        <f t="shared" si="194"/>
        <v>0</v>
      </c>
    </row>
    <row r="12449" spans="1:14" x14ac:dyDescent="0.2">
      <c r="A12449" t="s">
        <v>12615</v>
      </c>
      <c r="B12449" t="s">
        <v>36587</v>
      </c>
      <c r="I12449" t="s">
        <v>5</v>
      </c>
      <c r="J12449">
        <v>102.37</v>
      </c>
      <c r="M12449">
        <v>102.37</v>
      </c>
      <c r="N12449">
        <f t="shared" si="194"/>
        <v>0</v>
      </c>
    </row>
    <row r="12450" spans="1:14" x14ac:dyDescent="0.2">
      <c r="A12450" t="s">
        <v>12616</v>
      </c>
      <c r="B12450" t="s">
        <v>36587</v>
      </c>
      <c r="I12450" t="s">
        <v>5</v>
      </c>
      <c r="J12450">
        <v>102.37</v>
      </c>
      <c r="M12450">
        <v>102.37</v>
      </c>
      <c r="N12450">
        <f t="shared" si="194"/>
        <v>0</v>
      </c>
    </row>
    <row r="12451" spans="1:14" x14ac:dyDescent="0.2">
      <c r="A12451" t="s">
        <v>12617</v>
      </c>
      <c r="B12451" t="s">
        <v>36588</v>
      </c>
      <c r="I12451" t="s">
        <v>5</v>
      </c>
      <c r="J12451">
        <v>731.37</v>
      </c>
      <c r="M12451">
        <v>731.37</v>
      </c>
      <c r="N12451">
        <f t="shared" si="194"/>
        <v>0</v>
      </c>
    </row>
    <row r="12452" spans="1:14" x14ac:dyDescent="0.2">
      <c r="A12452" t="s">
        <v>12618</v>
      </c>
      <c r="B12452" t="s">
        <v>36588</v>
      </c>
      <c r="I12452" t="s">
        <v>5</v>
      </c>
      <c r="J12452">
        <v>731.37</v>
      </c>
      <c r="M12452">
        <v>731.37</v>
      </c>
      <c r="N12452">
        <f t="shared" si="194"/>
        <v>0</v>
      </c>
    </row>
    <row r="12453" spans="1:14" x14ac:dyDescent="0.2">
      <c r="A12453" t="s">
        <v>12619</v>
      </c>
      <c r="B12453" t="s">
        <v>36589</v>
      </c>
      <c r="I12453" t="s">
        <v>5</v>
      </c>
      <c r="J12453">
        <v>194.11</v>
      </c>
      <c r="M12453">
        <v>194.11</v>
      </c>
      <c r="N12453">
        <f t="shared" si="194"/>
        <v>0</v>
      </c>
    </row>
    <row r="12454" spans="1:14" x14ac:dyDescent="0.2">
      <c r="A12454" t="s">
        <v>12620</v>
      </c>
      <c r="B12454" t="s">
        <v>36589</v>
      </c>
      <c r="I12454" t="s">
        <v>5</v>
      </c>
      <c r="J12454">
        <v>194.11</v>
      </c>
      <c r="M12454">
        <v>194.11</v>
      </c>
      <c r="N12454">
        <f t="shared" si="194"/>
        <v>0</v>
      </c>
    </row>
    <row r="12455" spans="1:14" x14ac:dyDescent="0.2">
      <c r="A12455" t="s">
        <v>12621</v>
      </c>
      <c r="B12455" t="s">
        <v>36590</v>
      </c>
      <c r="I12455" t="s">
        <v>5</v>
      </c>
      <c r="J12455">
        <v>96.02</v>
      </c>
      <c r="M12455">
        <v>96.02</v>
      </c>
      <c r="N12455">
        <f t="shared" si="194"/>
        <v>0</v>
      </c>
    </row>
    <row r="12456" spans="1:14" x14ac:dyDescent="0.2">
      <c r="A12456" t="s">
        <v>12622</v>
      </c>
      <c r="B12456" t="s">
        <v>36590</v>
      </c>
      <c r="I12456" t="s">
        <v>5</v>
      </c>
      <c r="J12456">
        <v>96.02</v>
      </c>
      <c r="M12456">
        <v>96.02</v>
      </c>
      <c r="N12456">
        <f t="shared" si="194"/>
        <v>0</v>
      </c>
    </row>
    <row r="12457" spans="1:14" x14ac:dyDescent="0.2">
      <c r="A12457" t="s">
        <v>12623</v>
      </c>
      <c r="B12457" t="s">
        <v>36591</v>
      </c>
      <c r="I12457" t="s">
        <v>5</v>
      </c>
      <c r="J12457">
        <v>79.25</v>
      </c>
      <c r="M12457">
        <v>79.25</v>
      </c>
      <c r="N12457">
        <f t="shared" si="194"/>
        <v>0</v>
      </c>
    </row>
    <row r="12458" spans="1:14" x14ac:dyDescent="0.2">
      <c r="A12458" t="s">
        <v>12624</v>
      </c>
      <c r="B12458" t="s">
        <v>36591</v>
      </c>
      <c r="I12458" t="s">
        <v>5</v>
      </c>
      <c r="J12458">
        <v>79.25</v>
      </c>
      <c r="M12458">
        <v>79.25</v>
      </c>
      <c r="N12458">
        <f t="shared" si="194"/>
        <v>0</v>
      </c>
    </row>
    <row r="12459" spans="1:14" x14ac:dyDescent="0.2">
      <c r="A12459" t="s">
        <v>12625</v>
      </c>
      <c r="B12459" t="s">
        <v>36592</v>
      </c>
      <c r="I12459" t="s">
        <v>5</v>
      </c>
      <c r="J12459">
        <v>104.77</v>
      </c>
      <c r="M12459">
        <v>104.77</v>
      </c>
      <c r="N12459">
        <f t="shared" si="194"/>
        <v>0</v>
      </c>
    </row>
    <row r="12460" spans="1:14" x14ac:dyDescent="0.2">
      <c r="A12460" t="s">
        <v>12626</v>
      </c>
      <c r="B12460" t="s">
        <v>36592</v>
      </c>
      <c r="I12460" t="s">
        <v>5</v>
      </c>
      <c r="J12460">
        <v>104.77</v>
      </c>
      <c r="M12460">
        <v>104.77</v>
      </c>
      <c r="N12460">
        <f t="shared" si="194"/>
        <v>0</v>
      </c>
    </row>
    <row r="12461" spans="1:14" x14ac:dyDescent="0.2">
      <c r="A12461" t="s">
        <v>12627</v>
      </c>
      <c r="B12461" t="s">
        <v>36593</v>
      </c>
      <c r="I12461" t="s">
        <v>5</v>
      </c>
      <c r="J12461">
        <v>506.98</v>
      </c>
      <c r="M12461">
        <v>506.98</v>
      </c>
      <c r="N12461">
        <f t="shared" si="194"/>
        <v>0</v>
      </c>
    </row>
    <row r="12462" spans="1:14" x14ac:dyDescent="0.2">
      <c r="A12462" t="s">
        <v>12628</v>
      </c>
      <c r="B12462" t="s">
        <v>36593</v>
      </c>
      <c r="I12462" t="s">
        <v>5</v>
      </c>
      <c r="J12462">
        <v>506.98</v>
      </c>
      <c r="M12462">
        <v>506.98</v>
      </c>
      <c r="N12462">
        <f t="shared" si="194"/>
        <v>0</v>
      </c>
    </row>
    <row r="12463" spans="1:14" x14ac:dyDescent="0.2">
      <c r="A12463" t="s">
        <v>12629</v>
      </c>
      <c r="B12463" t="s">
        <v>36594</v>
      </c>
      <c r="I12463" t="s">
        <v>5</v>
      </c>
      <c r="J12463">
        <v>429.3</v>
      </c>
      <c r="M12463">
        <v>429.3</v>
      </c>
      <c r="N12463">
        <f t="shared" si="194"/>
        <v>0</v>
      </c>
    </row>
    <row r="12464" spans="1:14" x14ac:dyDescent="0.2">
      <c r="A12464" t="s">
        <v>12630</v>
      </c>
      <c r="B12464" t="s">
        <v>36594</v>
      </c>
      <c r="I12464" t="s">
        <v>5</v>
      </c>
      <c r="J12464">
        <v>429.3</v>
      </c>
      <c r="M12464">
        <v>429.3</v>
      </c>
      <c r="N12464">
        <f t="shared" si="194"/>
        <v>0</v>
      </c>
    </row>
    <row r="12465" spans="1:14" x14ac:dyDescent="0.2">
      <c r="A12465" t="s">
        <v>12631</v>
      </c>
      <c r="B12465" t="s">
        <v>36595</v>
      </c>
      <c r="I12465" t="s">
        <v>5</v>
      </c>
      <c r="J12465">
        <v>707.06</v>
      </c>
      <c r="M12465">
        <v>707.06</v>
      </c>
      <c r="N12465">
        <f t="shared" si="194"/>
        <v>0</v>
      </c>
    </row>
    <row r="12466" spans="1:14" x14ac:dyDescent="0.2">
      <c r="A12466" t="s">
        <v>12632</v>
      </c>
      <c r="B12466" t="s">
        <v>36595</v>
      </c>
      <c r="I12466" t="s">
        <v>5</v>
      </c>
      <c r="J12466">
        <v>707.06</v>
      </c>
      <c r="M12466">
        <v>707.06</v>
      </c>
      <c r="N12466">
        <f t="shared" si="194"/>
        <v>0</v>
      </c>
    </row>
    <row r="12467" spans="1:14" x14ac:dyDescent="0.2">
      <c r="A12467" t="s">
        <v>28322</v>
      </c>
      <c r="B12467" t="s">
        <v>36596</v>
      </c>
      <c r="I12467" t="s">
        <v>5</v>
      </c>
      <c r="J12467">
        <v>318.97000000000003</v>
      </c>
      <c r="M12467">
        <v>318.97000000000003</v>
      </c>
      <c r="N12467">
        <f t="shared" si="194"/>
        <v>0</v>
      </c>
    </row>
    <row r="12468" spans="1:14" x14ac:dyDescent="0.2">
      <c r="A12468" t="s">
        <v>28323</v>
      </c>
      <c r="B12468" t="s">
        <v>36596</v>
      </c>
      <c r="I12468" t="s">
        <v>5</v>
      </c>
      <c r="J12468">
        <v>318.97000000000003</v>
      </c>
      <c r="M12468">
        <v>318.97000000000003</v>
      </c>
      <c r="N12468">
        <f t="shared" si="194"/>
        <v>0</v>
      </c>
    </row>
    <row r="12469" spans="1:14" x14ac:dyDescent="0.2">
      <c r="A12469" t="s">
        <v>12633</v>
      </c>
      <c r="B12469" t="s">
        <v>36597</v>
      </c>
      <c r="I12469" t="s">
        <v>5</v>
      </c>
      <c r="J12469">
        <v>1356.77</v>
      </c>
      <c r="M12469">
        <v>1356.77</v>
      </c>
      <c r="N12469">
        <f t="shared" si="194"/>
        <v>0</v>
      </c>
    </row>
    <row r="12470" spans="1:14" x14ac:dyDescent="0.2">
      <c r="A12470" t="s">
        <v>12634</v>
      </c>
      <c r="B12470" t="s">
        <v>36597</v>
      </c>
      <c r="I12470" t="s">
        <v>5</v>
      </c>
      <c r="J12470">
        <v>1356.77</v>
      </c>
      <c r="M12470">
        <v>1356.77</v>
      </c>
      <c r="N12470">
        <f t="shared" si="194"/>
        <v>0</v>
      </c>
    </row>
    <row r="12471" spans="1:14" x14ac:dyDescent="0.2">
      <c r="A12471" t="s">
        <v>12635</v>
      </c>
      <c r="B12471" t="s">
        <v>36598</v>
      </c>
      <c r="I12471" t="s">
        <v>5</v>
      </c>
      <c r="J12471">
        <v>1571.97</v>
      </c>
      <c r="M12471">
        <v>1571.97</v>
      </c>
      <c r="N12471">
        <f t="shared" si="194"/>
        <v>0</v>
      </c>
    </row>
    <row r="12472" spans="1:14" x14ac:dyDescent="0.2">
      <c r="A12472" t="s">
        <v>12636</v>
      </c>
      <c r="B12472" t="s">
        <v>36598</v>
      </c>
      <c r="I12472" t="s">
        <v>5</v>
      </c>
      <c r="J12472">
        <v>1571.97</v>
      </c>
      <c r="M12472">
        <v>1571.97</v>
      </c>
      <c r="N12472">
        <f t="shared" si="194"/>
        <v>0</v>
      </c>
    </row>
    <row r="12473" spans="1:14" x14ac:dyDescent="0.2">
      <c r="A12473" t="s">
        <v>12637</v>
      </c>
      <c r="B12473" t="s">
        <v>36599</v>
      </c>
      <c r="I12473" t="s">
        <v>5</v>
      </c>
      <c r="J12473">
        <v>28.27</v>
      </c>
      <c r="M12473">
        <v>28.27</v>
      </c>
      <c r="N12473">
        <f t="shared" si="194"/>
        <v>0</v>
      </c>
    </row>
    <row r="12474" spans="1:14" x14ac:dyDescent="0.2">
      <c r="A12474" t="s">
        <v>12638</v>
      </c>
      <c r="B12474" t="s">
        <v>36599</v>
      </c>
      <c r="I12474" t="s">
        <v>5</v>
      </c>
      <c r="J12474">
        <v>28.27</v>
      </c>
      <c r="M12474">
        <v>28.27</v>
      </c>
      <c r="N12474">
        <f t="shared" si="194"/>
        <v>0</v>
      </c>
    </row>
    <row r="12475" spans="1:14" x14ac:dyDescent="0.2">
      <c r="A12475" t="s">
        <v>12639</v>
      </c>
      <c r="B12475" t="s">
        <v>36600</v>
      </c>
      <c r="I12475" t="s">
        <v>5</v>
      </c>
      <c r="J12475">
        <v>151.65</v>
      </c>
      <c r="M12475">
        <v>151.65</v>
      </c>
      <c r="N12475">
        <f t="shared" si="194"/>
        <v>0</v>
      </c>
    </row>
    <row r="12476" spans="1:14" x14ac:dyDescent="0.2">
      <c r="A12476" t="s">
        <v>12640</v>
      </c>
      <c r="B12476" t="s">
        <v>36600</v>
      </c>
      <c r="I12476" t="s">
        <v>5</v>
      </c>
      <c r="J12476">
        <v>151.65</v>
      </c>
      <c r="M12476">
        <v>151.65</v>
      </c>
      <c r="N12476">
        <f t="shared" si="194"/>
        <v>0</v>
      </c>
    </row>
    <row r="12477" spans="1:14" x14ac:dyDescent="0.2">
      <c r="A12477" t="s">
        <v>12641</v>
      </c>
      <c r="B12477" t="s">
        <v>36601</v>
      </c>
      <c r="I12477" t="s">
        <v>5</v>
      </c>
      <c r="J12477">
        <v>62.39</v>
      </c>
      <c r="M12477">
        <v>62.39</v>
      </c>
      <c r="N12477">
        <f t="shared" si="194"/>
        <v>0</v>
      </c>
    </row>
    <row r="12478" spans="1:14" x14ac:dyDescent="0.2">
      <c r="A12478" t="s">
        <v>12642</v>
      </c>
      <c r="B12478" t="s">
        <v>36601</v>
      </c>
      <c r="I12478" t="s">
        <v>5</v>
      </c>
      <c r="J12478">
        <v>62.39</v>
      </c>
      <c r="M12478">
        <v>62.39</v>
      </c>
      <c r="N12478">
        <f t="shared" si="194"/>
        <v>0</v>
      </c>
    </row>
    <row r="12479" spans="1:14" x14ac:dyDescent="0.2">
      <c r="A12479" t="s">
        <v>12643</v>
      </c>
      <c r="B12479" t="s">
        <v>36602</v>
      </c>
      <c r="I12479" t="s">
        <v>5</v>
      </c>
      <c r="J12479">
        <v>38.64</v>
      </c>
      <c r="M12479">
        <v>38.64</v>
      </c>
      <c r="N12479">
        <f t="shared" si="194"/>
        <v>0</v>
      </c>
    </row>
    <row r="12480" spans="1:14" x14ac:dyDescent="0.2">
      <c r="A12480" t="s">
        <v>12644</v>
      </c>
      <c r="B12480" t="s">
        <v>36602</v>
      </c>
      <c r="I12480" t="s">
        <v>5</v>
      </c>
      <c r="J12480">
        <v>38.64</v>
      </c>
      <c r="M12480">
        <v>38.64</v>
      </c>
      <c r="N12480">
        <f t="shared" si="194"/>
        <v>0</v>
      </c>
    </row>
    <row r="12481" spans="1:14" x14ac:dyDescent="0.2">
      <c r="A12481" t="s">
        <v>12645</v>
      </c>
      <c r="B12481" t="s">
        <v>36603</v>
      </c>
      <c r="I12481" t="s">
        <v>5</v>
      </c>
      <c r="J12481">
        <v>418.04</v>
      </c>
      <c r="M12481">
        <v>418.04</v>
      </c>
      <c r="N12481">
        <f t="shared" si="194"/>
        <v>0</v>
      </c>
    </row>
    <row r="12482" spans="1:14" x14ac:dyDescent="0.2">
      <c r="A12482" t="s">
        <v>12646</v>
      </c>
      <c r="B12482" t="s">
        <v>36603</v>
      </c>
      <c r="I12482" t="s">
        <v>5</v>
      </c>
      <c r="J12482">
        <v>418.04</v>
      </c>
      <c r="M12482">
        <v>418.04</v>
      </c>
      <c r="N12482">
        <f t="shared" si="194"/>
        <v>0</v>
      </c>
    </row>
    <row r="12483" spans="1:14" x14ac:dyDescent="0.2">
      <c r="A12483" t="s">
        <v>12647</v>
      </c>
      <c r="B12483" t="s">
        <v>36604</v>
      </c>
      <c r="I12483" t="s">
        <v>5</v>
      </c>
      <c r="J12483">
        <v>43.7</v>
      </c>
      <c r="M12483">
        <v>43.7</v>
      </c>
      <c r="N12483">
        <f t="shared" si="194"/>
        <v>0</v>
      </c>
    </row>
    <row r="12484" spans="1:14" x14ac:dyDescent="0.2">
      <c r="A12484" t="s">
        <v>12648</v>
      </c>
      <c r="B12484" t="s">
        <v>36604</v>
      </c>
      <c r="I12484" t="s">
        <v>5</v>
      </c>
      <c r="J12484">
        <v>43.7</v>
      </c>
      <c r="M12484">
        <v>43.7</v>
      </c>
      <c r="N12484">
        <f t="shared" ref="N12484:N12547" si="195">J12484-M12484</f>
        <v>0</v>
      </c>
    </row>
    <row r="12485" spans="1:14" x14ac:dyDescent="0.2">
      <c r="A12485" t="s">
        <v>12649</v>
      </c>
      <c r="B12485" t="s">
        <v>36605</v>
      </c>
      <c r="I12485" t="s">
        <v>5</v>
      </c>
      <c r="J12485">
        <v>135.91</v>
      </c>
      <c r="M12485">
        <v>135.91</v>
      </c>
      <c r="N12485">
        <f t="shared" si="195"/>
        <v>0</v>
      </c>
    </row>
    <row r="12486" spans="1:14" x14ac:dyDescent="0.2">
      <c r="A12486" t="s">
        <v>12650</v>
      </c>
      <c r="B12486" t="s">
        <v>36605</v>
      </c>
      <c r="I12486" t="s">
        <v>5</v>
      </c>
      <c r="J12486">
        <v>135.91</v>
      </c>
      <c r="M12486">
        <v>135.91</v>
      </c>
      <c r="N12486">
        <f t="shared" si="195"/>
        <v>0</v>
      </c>
    </row>
    <row r="12487" spans="1:14" x14ac:dyDescent="0.2">
      <c r="A12487" t="s">
        <v>12651</v>
      </c>
      <c r="B12487" t="s">
        <v>36606</v>
      </c>
      <c r="I12487" t="s">
        <v>5</v>
      </c>
      <c r="J12487">
        <v>117.77</v>
      </c>
      <c r="M12487">
        <v>117.77</v>
      </c>
      <c r="N12487">
        <f t="shared" si="195"/>
        <v>0</v>
      </c>
    </row>
    <row r="12488" spans="1:14" x14ac:dyDescent="0.2">
      <c r="A12488" t="s">
        <v>12652</v>
      </c>
      <c r="B12488" t="s">
        <v>36606</v>
      </c>
      <c r="I12488" t="s">
        <v>5</v>
      </c>
      <c r="J12488">
        <v>117.77</v>
      </c>
      <c r="M12488">
        <v>117.77</v>
      </c>
      <c r="N12488">
        <f t="shared" si="195"/>
        <v>0</v>
      </c>
    </row>
    <row r="12489" spans="1:14" x14ac:dyDescent="0.2">
      <c r="A12489" t="s">
        <v>12653</v>
      </c>
      <c r="B12489" t="s">
        <v>36607</v>
      </c>
      <c r="I12489" t="s">
        <v>5</v>
      </c>
      <c r="J12489">
        <v>145.47</v>
      </c>
      <c r="M12489">
        <v>145.47</v>
      </c>
      <c r="N12489">
        <f t="shared" si="195"/>
        <v>0</v>
      </c>
    </row>
    <row r="12490" spans="1:14" x14ac:dyDescent="0.2">
      <c r="A12490" t="s">
        <v>12654</v>
      </c>
      <c r="B12490" t="s">
        <v>36607</v>
      </c>
      <c r="I12490" t="s">
        <v>5</v>
      </c>
      <c r="J12490">
        <v>145.47</v>
      </c>
      <c r="M12490">
        <v>145.47</v>
      </c>
      <c r="N12490">
        <f t="shared" si="195"/>
        <v>0</v>
      </c>
    </row>
    <row r="12491" spans="1:14" x14ac:dyDescent="0.2">
      <c r="A12491" t="s">
        <v>12655</v>
      </c>
      <c r="B12491" t="s">
        <v>36608</v>
      </c>
      <c r="I12491" t="s">
        <v>5</v>
      </c>
      <c r="J12491">
        <v>210.87</v>
      </c>
      <c r="M12491">
        <v>210.87</v>
      </c>
      <c r="N12491">
        <f t="shared" si="195"/>
        <v>0</v>
      </c>
    </row>
    <row r="12492" spans="1:14" x14ac:dyDescent="0.2">
      <c r="A12492" t="s">
        <v>12656</v>
      </c>
      <c r="B12492" t="s">
        <v>36608</v>
      </c>
      <c r="I12492" t="s">
        <v>5</v>
      </c>
      <c r="J12492">
        <v>210.87</v>
      </c>
      <c r="M12492">
        <v>210.87</v>
      </c>
      <c r="N12492">
        <f t="shared" si="195"/>
        <v>0</v>
      </c>
    </row>
    <row r="12493" spans="1:14" x14ac:dyDescent="0.2">
      <c r="A12493" t="s">
        <v>12657</v>
      </c>
      <c r="B12493" t="s">
        <v>36609</v>
      </c>
      <c r="I12493" t="s">
        <v>5</v>
      </c>
      <c r="J12493">
        <v>267</v>
      </c>
      <c r="M12493">
        <v>267</v>
      </c>
      <c r="N12493">
        <f t="shared" si="195"/>
        <v>0</v>
      </c>
    </row>
    <row r="12494" spans="1:14" x14ac:dyDescent="0.2">
      <c r="A12494" t="s">
        <v>12658</v>
      </c>
      <c r="B12494" t="s">
        <v>36609</v>
      </c>
      <c r="I12494" t="s">
        <v>5</v>
      </c>
      <c r="J12494">
        <v>267</v>
      </c>
      <c r="M12494">
        <v>267</v>
      </c>
      <c r="N12494">
        <f t="shared" si="195"/>
        <v>0</v>
      </c>
    </row>
    <row r="12495" spans="1:14" x14ac:dyDescent="0.2">
      <c r="A12495" t="s">
        <v>12659</v>
      </c>
      <c r="B12495" t="s">
        <v>36610</v>
      </c>
      <c r="I12495" t="s">
        <v>5</v>
      </c>
      <c r="J12495">
        <v>352.42</v>
      </c>
      <c r="M12495">
        <v>352.42</v>
      </c>
      <c r="N12495">
        <f t="shared" si="195"/>
        <v>0</v>
      </c>
    </row>
    <row r="12496" spans="1:14" x14ac:dyDescent="0.2">
      <c r="A12496" t="s">
        <v>12660</v>
      </c>
      <c r="B12496" t="s">
        <v>36610</v>
      </c>
      <c r="I12496" t="s">
        <v>5</v>
      </c>
      <c r="J12496">
        <v>352.42</v>
      </c>
      <c r="M12496">
        <v>352.42</v>
      </c>
      <c r="N12496">
        <f t="shared" si="195"/>
        <v>0</v>
      </c>
    </row>
    <row r="12497" spans="1:14" x14ac:dyDescent="0.2">
      <c r="A12497" t="s">
        <v>12661</v>
      </c>
      <c r="B12497" t="s">
        <v>36611</v>
      </c>
      <c r="I12497" t="s">
        <v>5</v>
      </c>
      <c r="J12497">
        <v>511.06</v>
      </c>
      <c r="M12497">
        <v>511.06</v>
      </c>
      <c r="N12497">
        <f t="shared" si="195"/>
        <v>0</v>
      </c>
    </row>
    <row r="12498" spans="1:14" x14ac:dyDescent="0.2">
      <c r="A12498" t="s">
        <v>12662</v>
      </c>
      <c r="B12498" t="s">
        <v>36611</v>
      </c>
      <c r="I12498" t="s">
        <v>5</v>
      </c>
      <c r="J12498">
        <v>511.06</v>
      </c>
      <c r="M12498">
        <v>511.06</v>
      </c>
      <c r="N12498">
        <f t="shared" si="195"/>
        <v>0</v>
      </c>
    </row>
    <row r="12499" spans="1:14" x14ac:dyDescent="0.2">
      <c r="A12499" t="s">
        <v>12663</v>
      </c>
      <c r="B12499" t="s">
        <v>36612</v>
      </c>
      <c r="I12499" t="s">
        <v>5</v>
      </c>
      <c r="J12499">
        <v>680.44</v>
      </c>
      <c r="M12499">
        <v>680.44</v>
      </c>
      <c r="N12499">
        <f t="shared" si="195"/>
        <v>0</v>
      </c>
    </row>
    <row r="12500" spans="1:14" x14ac:dyDescent="0.2">
      <c r="A12500" t="s">
        <v>12664</v>
      </c>
      <c r="B12500" t="s">
        <v>36612</v>
      </c>
      <c r="I12500" t="s">
        <v>5</v>
      </c>
      <c r="J12500">
        <v>680.44</v>
      </c>
      <c r="M12500">
        <v>680.44</v>
      </c>
      <c r="N12500">
        <f t="shared" si="195"/>
        <v>0</v>
      </c>
    </row>
    <row r="12501" spans="1:14" x14ac:dyDescent="0.2">
      <c r="A12501" t="s">
        <v>12665</v>
      </c>
      <c r="B12501" t="s">
        <v>36613</v>
      </c>
      <c r="I12501" t="s">
        <v>5</v>
      </c>
      <c r="J12501">
        <v>1074.8800000000001</v>
      </c>
      <c r="M12501">
        <v>1074.8800000000001</v>
      </c>
      <c r="N12501">
        <f t="shared" si="195"/>
        <v>0</v>
      </c>
    </row>
    <row r="12502" spans="1:14" x14ac:dyDescent="0.2">
      <c r="A12502" t="s">
        <v>12666</v>
      </c>
      <c r="B12502" t="s">
        <v>36613</v>
      </c>
      <c r="I12502" t="s">
        <v>5</v>
      </c>
      <c r="J12502">
        <v>1074.8800000000001</v>
      </c>
      <c r="M12502">
        <v>1074.8800000000001</v>
      </c>
      <c r="N12502">
        <f t="shared" si="195"/>
        <v>0</v>
      </c>
    </row>
    <row r="12503" spans="1:14" x14ac:dyDescent="0.2">
      <c r="A12503" t="s">
        <v>12667</v>
      </c>
      <c r="B12503" t="s">
        <v>36614</v>
      </c>
      <c r="I12503" t="s">
        <v>5</v>
      </c>
      <c r="J12503">
        <v>296.7</v>
      </c>
      <c r="M12503">
        <v>296.7</v>
      </c>
      <c r="N12503">
        <f t="shared" si="195"/>
        <v>0</v>
      </c>
    </row>
    <row r="12504" spans="1:14" x14ac:dyDescent="0.2">
      <c r="A12504" t="s">
        <v>12668</v>
      </c>
      <c r="B12504" t="s">
        <v>36614</v>
      </c>
      <c r="I12504" t="s">
        <v>5</v>
      </c>
      <c r="J12504">
        <v>296.7</v>
      </c>
      <c r="M12504">
        <v>296.7</v>
      </c>
      <c r="N12504">
        <f t="shared" si="195"/>
        <v>0</v>
      </c>
    </row>
    <row r="12505" spans="1:14" x14ac:dyDescent="0.2">
      <c r="A12505" t="s">
        <v>12669</v>
      </c>
      <c r="B12505" t="s">
        <v>36615</v>
      </c>
      <c r="I12505" t="s">
        <v>5</v>
      </c>
      <c r="J12505">
        <v>156.96</v>
      </c>
      <c r="M12505">
        <v>156.96</v>
      </c>
      <c r="N12505">
        <f t="shared" si="195"/>
        <v>0</v>
      </c>
    </row>
    <row r="12506" spans="1:14" x14ac:dyDescent="0.2">
      <c r="A12506" t="s">
        <v>12670</v>
      </c>
      <c r="B12506" t="s">
        <v>36615</v>
      </c>
      <c r="I12506" t="s">
        <v>5</v>
      </c>
      <c r="J12506">
        <v>156.96</v>
      </c>
      <c r="M12506">
        <v>156.96</v>
      </c>
      <c r="N12506">
        <f t="shared" si="195"/>
        <v>0</v>
      </c>
    </row>
    <row r="12507" spans="1:14" x14ac:dyDescent="0.2">
      <c r="A12507" t="s">
        <v>12671</v>
      </c>
      <c r="B12507" t="s">
        <v>36616</v>
      </c>
      <c r="I12507" t="s">
        <v>5</v>
      </c>
      <c r="J12507">
        <v>203.72</v>
      </c>
      <c r="M12507">
        <v>203.72</v>
      </c>
      <c r="N12507">
        <f t="shared" si="195"/>
        <v>0</v>
      </c>
    </row>
    <row r="12508" spans="1:14" x14ac:dyDescent="0.2">
      <c r="A12508" t="s">
        <v>12672</v>
      </c>
      <c r="B12508" t="s">
        <v>36616</v>
      </c>
      <c r="I12508" t="s">
        <v>5</v>
      </c>
      <c r="J12508">
        <v>203.72</v>
      </c>
      <c r="M12508">
        <v>203.72</v>
      </c>
      <c r="N12508">
        <f t="shared" si="195"/>
        <v>0</v>
      </c>
    </row>
    <row r="12509" spans="1:14" x14ac:dyDescent="0.2">
      <c r="A12509" t="s">
        <v>12673</v>
      </c>
      <c r="B12509" t="s">
        <v>36617</v>
      </c>
      <c r="I12509" t="s">
        <v>5</v>
      </c>
      <c r="J12509">
        <v>796.26</v>
      </c>
      <c r="M12509">
        <v>796.26</v>
      </c>
      <c r="N12509">
        <f t="shared" si="195"/>
        <v>0</v>
      </c>
    </row>
    <row r="12510" spans="1:14" x14ac:dyDescent="0.2">
      <c r="A12510" t="s">
        <v>12674</v>
      </c>
      <c r="B12510" t="s">
        <v>36617</v>
      </c>
      <c r="I12510" t="s">
        <v>5</v>
      </c>
      <c r="J12510">
        <v>796.26</v>
      </c>
      <c r="M12510">
        <v>796.26</v>
      </c>
      <c r="N12510">
        <f t="shared" si="195"/>
        <v>0</v>
      </c>
    </row>
    <row r="12511" spans="1:14" x14ac:dyDescent="0.2">
      <c r="A12511" t="s">
        <v>12675</v>
      </c>
      <c r="B12511" t="s">
        <v>36618</v>
      </c>
      <c r="I12511" t="s">
        <v>5</v>
      </c>
      <c r="J12511">
        <v>343.98</v>
      </c>
      <c r="M12511">
        <v>343.98</v>
      </c>
      <c r="N12511">
        <f t="shared" si="195"/>
        <v>0</v>
      </c>
    </row>
    <row r="12512" spans="1:14" x14ac:dyDescent="0.2">
      <c r="A12512" t="s">
        <v>12676</v>
      </c>
      <c r="B12512" t="s">
        <v>36618</v>
      </c>
      <c r="I12512" t="s">
        <v>5</v>
      </c>
      <c r="J12512">
        <v>343.98</v>
      </c>
      <c r="M12512">
        <v>343.98</v>
      </c>
      <c r="N12512">
        <f t="shared" si="195"/>
        <v>0</v>
      </c>
    </row>
    <row r="12513" spans="1:14" x14ac:dyDescent="0.2">
      <c r="A12513" t="s">
        <v>12677</v>
      </c>
      <c r="B12513" t="s">
        <v>36619</v>
      </c>
      <c r="I12513" t="s">
        <v>5</v>
      </c>
      <c r="J12513">
        <v>343.98</v>
      </c>
      <c r="M12513">
        <v>343.98</v>
      </c>
      <c r="N12513">
        <f t="shared" si="195"/>
        <v>0</v>
      </c>
    </row>
    <row r="12514" spans="1:14" x14ac:dyDescent="0.2">
      <c r="A12514" t="s">
        <v>12678</v>
      </c>
      <c r="B12514" t="s">
        <v>36619</v>
      </c>
      <c r="I12514" t="s">
        <v>5</v>
      </c>
      <c r="J12514">
        <v>343.98</v>
      </c>
      <c r="M12514">
        <v>343.98</v>
      </c>
      <c r="N12514">
        <f t="shared" si="195"/>
        <v>0</v>
      </c>
    </row>
    <row r="12515" spans="1:14" x14ac:dyDescent="0.2">
      <c r="A12515" t="s">
        <v>12679</v>
      </c>
      <c r="B12515" t="s">
        <v>36620</v>
      </c>
      <c r="I12515" t="s">
        <v>5</v>
      </c>
      <c r="J12515">
        <v>36.799999999999997</v>
      </c>
      <c r="M12515">
        <v>36.799999999999997</v>
      </c>
      <c r="N12515">
        <f t="shared" si="195"/>
        <v>0</v>
      </c>
    </row>
    <row r="12516" spans="1:14" x14ac:dyDescent="0.2">
      <c r="A12516" t="s">
        <v>12680</v>
      </c>
      <c r="B12516" t="s">
        <v>36620</v>
      </c>
      <c r="I12516" t="s">
        <v>5</v>
      </c>
      <c r="J12516">
        <v>36.799999999999997</v>
      </c>
      <c r="M12516">
        <v>36.799999999999997</v>
      </c>
      <c r="N12516">
        <f t="shared" si="195"/>
        <v>0</v>
      </c>
    </row>
    <row r="12517" spans="1:14" x14ac:dyDescent="0.2">
      <c r="A12517" t="s">
        <v>12681</v>
      </c>
      <c r="B12517" t="s">
        <v>36621</v>
      </c>
      <c r="I12517" t="s">
        <v>5</v>
      </c>
      <c r="J12517">
        <v>409.79</v>
      </c>
      <c r="M12517">
        <v>409.79</v>
      </c>
      <c r="N12517">
        <f t="shared" si="195"/>
        <v>0</v>
      </c>
    </row>
    <row r="12518" spans="1:14" x14ac:dyDescent="0.2">
      <c r="A12518" t="s">
        <v>12682</v>
      </c>
      <c r="B12518" t="s">
        <v>36621</v>
      </c>
      <c r="I12518" t="s">
        <v>5</v>
      </c>
      <c r="J12518">
        <v>409.79</v>
      </c>
      <c r="M12518">
        <v>409.79</v>
      </c>
      <c r="N12518">
        <f t="shared" si="195"/>
        <v>0</v>
      </c>
    </row>
    <row r="12519" spans="1:14" x14ac:dyDescent="0.2">
      <c r="A12519" t="s">
        <v>12683</v>
      </c>
      <c r="B12519" t="s">
        <v>36622</v>
      </c>
      <c r="I12519" t="s">
        <v>5</v>
      </c>
      <c r="J12519">
        <v>36.799999999999997</v>
      </c>
      <c r="M12519">
        <v>36.799999999999997</v>
      </c>
      <c r="N12519">
        <f t="shared" si="195"/>
        <v>0</v>
      </c>
    </row>
    <row r="12520" spans="1:14" x14ac:dyDescent="0.2">
      <c r="A12520" t="s">
        <v>12684</v>
      </c>
      <c r="B12520" t="s">
        <v>36622</v>
      </c>
      <c r="I12520" t="s">
        <v>5</v>
      </c>
      <c r="J12520">
        <v>36.799999999999997</v>
      </c>
      <c r="M12520">
        <v>36.799999999999997</v>
      </c>
      <c r="N12520">
        <f t="shared" si="195"/>
        <v>0</v>
      </c>
    </row>
    <row r="12521" spans="1:14" x14ac:dyDescent="0.2">
      <c r="A12521" t="s">
        <v>12685</v>
      </c>
      <c r="B12521" t="s">
        <v>36623</v>
      </c>
      <c r="I12521" t="s">
        <v>5</v>
      </c>
      <c r="J12521">
        <v>686.64</v>
      </c>
      <c r="M12521">
        <v>686.64</v>
      </c>
      <c r="N12521">
        <f t="shared" si="195"/>
        <v>0</v>
      </c>
    </row>
    <row r="12522" spans="1:14" x14ac:dyDescent="0.2">
      <c r="A12522" t="s">
        <v>12686</v>
      </c>
      <c r="B12522" t="s">
        <v>36623</v>
      </c>
      <c r="I12522" t="s">
        <v>5</v>
      </c>
      <c r="J12522">
        <v>686.64</v>
      </c>
      <c r="M12522">
        <v>686.64</v>
      </c>
      <c r="N12522">
        <f t="shared" si="195"/>
        <v>0</v>
      </c>
    </row>
    <row r="12523" spans="1:14" x14ac:dyDescent="0.2">
      <c r="A12523" t="s">
        <v>12687</v>
      </c>
      <c r="B12523" t="s">
        <v>36624</v>
      </c>
      <c r="I12523" t="s">
        <v>5</v>
      </c>
      <c r="J12523">
        <v>115</v>
      </c>
      <c r="M12523">
        <v>115</v>
      </c>
      <c r="N12523">
        <f t="shared" si="195"/>
        <v>0</v>
      </c>
    </row>
    <row r="12524" spans="1:14" x14ac:dyDescent="0.2">
      <c r="A12524" t="s">
        <v>12688</v>
      </c>
      <c r="B12524" t="s">
        <v>36624</v>
      </c>
      <c r="I12524" t="s">
        <v>5</v>
      </c>
      <c r="J12524">
        <v>115</v>
      </c>
      <c r="M12524">
        <v>115</v>
      </c>
      <c r="N12524">
        <f t="shared" si="195"/>
        <v>0</v>
      </c>
    </row>
    <row r="12525" spans="1:14" x14ac:dyDescent="0.2">
      <c r="A12525" t="s">
        <v>12689</v>
      </c>
      <c r="B12525" t="s">
        <v>36625</v>
      </c>
      <c r="I12525" t="s">
        <v>5</v>
      </c>
      <c r="J12525">
        <v>22.4</v>
      </c>
      <c r="M12525">
        <v>22.4</v>
      </c>
      <c r="N12525">
        <f t="shared" si="195"/>
        <v>0</v>
      </c>
    </row>
    <row r="12526" spans="1:14" x14ac:dyDescent="0.2">
      <c r="A12526" t="s">
        <v>12690</v>
      </c>
      <c r="B12526" t="s">
        <v>36625</v>
      </c>
      <c r="I12526" t="s">
        <v>5</v>
      </c>
      <c r="J12526">
        <v>22.4</v>
      </c>
      <c r="M12526">
        <v>22.4</v>
      </c>
      <c r="N12526">
        <f t="shared" si="195"/>
        <v>0</v>
      </c>
    </row>
    <row r="12527" spans="1:14" x14ac:dyDescent="0.2">
      <c r="A12527" t="s">
        <v>12691</v>
      </c>
      <c r="B12527" t="s">
        <v>36626</v>
      </c>
      <c r="I12527" t="s">
        <v>5</v>
      </c>
      <c r="J12527">
        <v>7.98</v>
      </c>
      <c r="M12527">
        <v>7.98</v>
      </c>
      <c r="N12527">
        <f t="shared" si="195"/>
        <v>0</v>
      </c>
    </row>
    <row r="12528" spans="1:14" x14ac:dyDescent="0.2">
      <c r="A12528" t="s">
        <v>12692</v>
      </c>
      <c r="B12528" t="s">
        <v>36626</v>
      </c>
      <c r="I12528" t="s">
        <v>5</v>
      </c>
      <c r="J12528">
        <v>7.98</v>
      </c>
      <c r="M12528">
        <v>7.98</v>
      </c>
      <c r="N12528">
        <f t="shared" si="195"/>
        <v>0</v>
      </c>
    </row>
    <row r="12529" spans="1:14" x14ac:dyDescent="0.2">
      <c r="A12529" t="s">
        <v>12693</v>
      </c>
      <c r="B12529" t="s">
        <v>36627</v>
      </c>
      <c r="I12529" t="s">
        <v>5</v>
      </c>
      <c r="J12529">
        <v>10.199999999999999</v>
      </c>
      <c r="M12529">
        <v>10.199999999999999</v>
      </c>
      <c r="N12529">
        <f t="shared" si="195"/>
        <v>0</v>
      </c>
    </row>
    <row r="12530" spans="1:14" x14ac:dyDescent="0.2">
      <c r="A12530" t="s">
        <v>12694</v>
      </c>
      <c r="B12530" t="s">
        <v>36627</v>
      </c>
      <c r="I12530" t="s">
        <v>5</v>
      </c>
      <c r="J12530">
        <v>10.199999999999999</v>
      </c>
      <c r="M12530">
        <v>10.199999999999999</v>
      </c>
      <c r="N12530">
        <f t="shared" si="195"/>
        <v>0</v>
      </c>
    </row>
    <row r="12531" spans="1:14" x14ac:dyDescent="0.2">
      <c r="A12531" t="s">
        <v>12695</v>
      </c>
      <c r="B12531" t="s">
        <v>36628</v>
      </c>
      <c r="I12531" t="s">
        <v>5</v>
      </c>
      <c r="J12531">
        <v>151</v>
      </c>
      <c r="M12531">
        <v>151</v>
      </c>
      <c r="N12531">
        <f t="shared" si="195"/>
        <v>0</v>
      </c>
    </row>
    <row r="12532" spans="1:14" x14ac:dyDescent="0.2">
      <c r="A12532" t="s">
        <v>12696</v>
      </c>
      <c r="B12532" t="s">
        <v>36628</v>
      </c>
      <c r="I12532" t="s">
        <v>5</v>
      </c>
      <c r="J12532">
        <v>151</v>
      </c>
      <c r="M12532">
        <v>151</v>
      </c>
      <c r="N12532">
        <f t="shared" si="195"/>
        <v>0</v>
      </c>
    </row>
    <row r="12533" spans="1:14" x14ac:dyDescent="0.2">
      <c r="A12533" t="s">
        <v>12697</v>
      </c>
      <c r="B12533" t="s">
        <v>36629</v>
      </c>
      <c r="I12533" t="s">
        <v>5</v>
      </c>
      <c r="J12533">
        <v>45.3</v>
      </c>
      <c r="M12533">
        <v>45.3</v>
      </c>
      <c r="N12533">
        <f t="shared" si="195"/>
        <v>0</v>
      </c>
    </row>
    <row r="12534" spans="1:14" x14ac:dyDescent="0.2">
      <c r="A12534" t="s">
        <v>12698</v>
      </c>
      <c r="B12534" t="s">
        <v>36629</v>
      </c>
      <c r="I12534" t="s">
        <v>5</v>
      </c>
      <c r="J12534">
        <v>45.3</v>
      </c>
      <c r="M12534">
        <v>45.3</v>
      </c>
      <c r="N12534">
        <f t="shared" si="195"/>
        <v>0</v>
      </c>
    </row>
    <row r="12535" spans="1:14" x14ac:dyDescent="0.2">
      <c r="A12535" t="s">
        <v>12699</v>
      </c>
      <c r="B12535" t="s">
        <v>36630</v>
      </c>
      <c r="I12535" t="s">
        <v>5</v>
      </c>
      <c r="J12535">
        <v>55</v>
      </c>
      <c r="M12535">
        <v>55</v>
      </c>
      <c r="N12535">
        <f t="shared" si="195"/>
        <v>0</v>
      </c>
    </row>
    <row r="12536" spans="1:14" x14ac:dyDescent="0.2">
      <c r="A12536" t="s">
        <v>12700</v>
      </c>
      <c r="B12536" t="s">
        <v>36630</v>
      </c>
      <c r="I12536" t="s">
        <v>5</v>
      </c>
      <c r="J12536">
        <v>55</v>
      </c>
      <c r="M12536">
        <v>55</v>
      </c>
      <c r="N12536">
        <f t="shared" si="195"/>
        <v>0</v>
      </c>
    </row>
    <row r="12537" spans="1:14" x14ac:dyDescent="0.2">
      <c r="A12537" t="s">
        <v>12701</v>
      </c>
      <c r="B12537" t="s">
        <v>36631</v>
      </c>
      <c r="I12537" t="s">
        <v>5</v>
      </c>
      <c r="J12537">
        <v>11.5</v>
      </c>
      <c r="M12537">
        <v>11.5</v>
      </c>
      <c r="N12537">
        <f t="shared" si="195"/>
        <v>0</v>
      </c>
    </row>
    <row r="12538" spans="1:14" x14ac:dyDescent="0.2">
      <c r="A12538" t="s">
        <v>12702</v>
      </c>
      <c r="B12538" t="s">
        <v>36631</v>
      </c>
      <c r="I12538" t="s">
        <v>5</v>
      </c>
      <c r="J12538">
        <v>11.5</v>
      </c>
      <c r="M12538">
        <v>11.5</v>
      </c>
      <c r="N12538">
        <f t="shared" si="195"/>
        <v>0</v>
      </c>
    </row>
    <row r="12539" spans="1:14" x14ac:dyDescent="0.2">
      <c r="A12539" t="s">
        <v>12703</v>
      </c>
      <c r="B12539" t="s">
        <v>36632</v>
      </c>
      <c r="I12539" t="s">
        <v>5</v>
      </c>
      <c r="J12539">
        <v>34.74</v>
      </c>
      <c r="M12539">
        <v>34.74</v>
      </c>
      <c r="N12539">
        <f t="shared" si="195"/>
        <v>0</v>
      </c>
    </row>
    <row r="12540" spans="1:14" x14ac:dyDescent="0.2">
      <c r="A12540" t="s">
        <v>12704</v>
      </c>
      <c r="B12540" t="s">
        <v>36632</v>
      </c>
      <c r="I12540" t="s">
        <v>5</v>
      </c>
      <c r="J12540">
        <v>34.74</v>
      </c>
      <c r="M12540">
        <v>34.74</v>
      </c>
      <c r="N12540">
        <f t="shared" si="195"/>
        <v>0</v>
      </c>
    </row>
    <row r="12541" spans="1:14" x14ac:dyDescent="0.2">
      <c r="A12541" t="s">
        <v>12705</v>
      </c>
      <c r="B12541" t="s">
        <v>36633</v>
      </c>
      <c r="I12541" t="s">
        <v>4</v>
      </c>
      <c r="J12541">
        <v>13.76</v>
      </c>
      <c r="M12541">
        <v>13.76</v>
      </c>
      <c r="N12541">
        <f t="shared" si="195"/>
        <v>0</v>
      </c>
    </row>
    <row r="12542" spans="1:14" x14ac:dyDescent="0.2">
      <c r="A12542" t="s">
        <v>12706</v>
      </c>
      <c r="B12542" t="s">
        <v>36633</v>
      </c>
      <c r="I12542" t="s">
        <v>4</v>
      </c>
      <c r="J12542">
        <v>13.76</v>
      </c>
      <c r="M12542">
        <v>13.76</v>
      </c>
      <c r="N12542">
        <f t="shared" si="195"/>
        <v>0</v>
      </c>
    </row>
    <row r="12543" spans="1:14" x14ac:dyDescent="0.2">
      <c r="A12543" t="s">
        <v>12707</v>
      </c>
      <c r="B12543" t="s">
        <v>36634</v>
      </c>
      <c r="I12543" t="s">
        <v>5</v>
      </c>
      <c r="J12543">
        <v>43.41</v>
      </c>
      <c r="M12543">
        <v>43.41</v>
      </c>
      <c r="N12543">
        <f t="shared" si="195"/>
        <v>0</v>
      </c>
    </row>
    <row r="12544" spans="1:14" x14ac:dyDescent="0.2">
      <c r="A12544" t="s">
        <v>12708</v>
      </c>
      <c r="B12544" t="s">
        <v>36634</v>
      </c>
      <c r="I12544" t="s">
        <v>5</v>
      </c>
      <c r="J12544">
        <v>43.41</v>
      </c>
      <c r="M12544">
        <v>43.41</v>
      </c>
      <c r="N12544">
        <f t="shared" si="195"/>
        <v>0</v>
      </c>
    </row>
    <row r="12545" spans="1:14" x14ac:dyDescent="0.2">
      <c r="A12545" t="s">
        <v>12709</v>
      </c>
      <c r="B12545" t="s">
        <v>36635</v>
      </c>
      <c r="I12545" t="s">
        <v>4</v>
      </c>
      <c r="J12545">
        <v>24.86</v>
      </c>
      <c r="M12545">
        <v>24.86</v>
      </c>
      <c r="N12545">
        <f t="shared" si="195"/>
        <v>0</v>
      </c>
    </row>
    <row r="12546" spans="1:14" x14ac:dyDescent="0.2">
      <c r="A12546" t="s">
        <v>12710</v>
      </c>
      <c r="B12546" t="s">
        <v>36635</v>
      </c>
      <c r="I12546" t="s">
        <v>4</v>
      </c>
      <c r="J12546">
        <v>24.86</v>
      </c>
      <c r="M12546">
        <v>24.86</v>
      </c>
      <c r="N12546">
        <f t="shared" si="195"/>
        <v>0</v>
      </c>
    </row>
    <row r="12547" spans="1:14" x14ac:dyDescent="0.2">
      <c r="A12547" t="s">
        <v>12711</v>
      </c>
      <c r="B12547" t="s">
        <v>36636</v>
      </c>
      <c r="I12547" t="s">
        <v>5</v>
      </c>
      <c r="J12547">
        <v>37.61</v>
      </c>
      <c r="M12547">
        <v>37.61</v>
      </c>
      <c r="N12547">
        <f t="shared" si="195"/>
        <v>0</v>
      </c>
    </row>
    <row r="12548" spans="1:14" x14ac:dyDescent="0.2">
      <c r="A12548" t="s">
        <v>12712</v>
      </c>
      <c r="B12548" t="s">
        <v>36636</v>
      </c>
      <c r="I12548" t="s">
        <v>5</v>
      </c>
      <c r="J12548">
        <v>37.61</v>
      </c>
      <c r="M12548">
        <v>37.61</v>
      </c>
      <c r="N12548">
        <f t="shared" ref="N12548:N12611" si="196">J12548-M12548</f>
        <v>0</v>
      </c>
    </row>
    <row r="12549" spans="1:14" x14ac:dyDescent="0.2">
      <c r="A12549" t="s">
        <v>12713</v>
      </c>
      <c r="B12549" t="s">
        <v>36637</v>
      </c>
      <c r="I12549" t="s">
        <v>5</v>
      </c>
      <c r="J12549">
        <v>4.3</v>
      </c>
      <c r="M12549">
        <v>4.3</v>
      </c>
      <c r="N12549">
        <f t="shared" si="196"/>
        <v>0</v>
      </c>
    </row>
    <row r="12550" spans="1:14" x14ac:dyDescent="0.2">
      <c r="A12550" t="s">
        <v>12714</v>
      </c>
      <c r="B12550" t="s">
        <v>36637</v>
      </c>
      <c r="I12550" t="s">
        <v>5</v>
      </c>
      <c r="J12550">
        <v>4.3</v>
      </c>
      <c r="M12550">
        <v>4.3</v>
      </c>
      <c r="N12550">
        <f t="shared" si="196"/>
        <v>0</v>
      </c>
    </row>
    <row r="12551" spans="1:14" x14ac:dyDescent="0.2">
      <c r="A12551" t="s">
        <v>12715</v>
      </c>
      <c r="B12551" t="s">
        <v>36638</v>
      </c>
      <c r="I12551" t="s">
        <v>5</v>
      </c>
      <c r="J12551">
        <v>8.7899999999999991</v>
      </c>
      <c r="M12551">
        <v>8.7899999999999991</v>
      </c>
      <c r="N12551">
        <f t="shared" si="196"/>
        <v>0</v>
      </c>
    </row>
    <row r="12552" spans="1:14" x14ac:dyDescent="0.2">
      <c r="A12552" t="s">
        <v>12716</v>
      </c>
      <c r="B12552" t="s">
        <v>36638</v>
      </c>
      <c r="I12552" t="s">
        <v>5</v>
      </c>
      <c r="J12552">
        <v>8.7899999999999991</v>
      </c>
      <c r="M12552">
        <v>8.7899999999999991</v>
      </c>
      <c r="N12552">
        <f t="shared" si="196"/>
        <v>0</v>
      </c>
    </row>
    <row r="12553" spans="1:14" x14ac:dyDescent="0.2">
      <c r="A12553" t="s">
        <v>12717</v>
      </c>
      <c r="B12553" t="s">
        <v>36639</v>
      </c>
      <c r="I12553" t="s">
        <v>5</v>
      </c>
      <c r="J12553">
        <v>14.31</v>
      </c>
      <c r="M12553">
        <v>14.31</v>
      </c>
      <c r="N12553">
        <f t="shared" si="196"/>
        <v>0</v>
      </c>
    </row>
    <row r="12554" spans="1:14" x14ac:dyDescent="0.2">
      <c r="A12554" t="s">
        <v>12718</v>
      </c>
      <c r="B12554" t="s">
        <v>36639</v>
      </c>
      <c r="I12554" t="s">
        <v>5</v>
      </c>
      <c r="J12554">
        <v>14.31</v>
      </c>
      <c r="M12554">
        <v>14.31</v>
      </c>
      <c r="N12554">
        <f t="shared" si="196"/>
        <v>0</v>
      </c>
    </row>
    <row r="12555" spans="1:14" x14ac:dyDescent="0.2">
      <c r="A12555" t="s">
        <v>12719</v>
      </c>
      <c r="B12555" t="s">
        <v>36640</v>
      </c>
      <c r="I12555" t="s">
        <v>5</v>
      </c>
      <c r="J12555">
        <v>51.45</v>
      </c>
      <c r="M12555">
        <v>51.45</v>
      </c>
      <c r="N12555">
        <f t="shared" si="196"/>
        <v>0</v>
      </c>
    </row>
    <row r="12556" spans="1:14" x14ac:dyDescent="0.2">
      <c r="A12556" t="s">
        <v>12720</v>
      </c>
      <c r="B12556" t="s">
        <v>36640</v>
      </c>
      <c r="I12556" t="s">
        <v>5</v>
      </c>
      <c r="J12556">
        <v>51.45</v>
      </c>
      <c r="M12556">
        <v>51.45</v>
      </c>
      <c r="N12556">
        <f t="shared" si="196"/>
        <v>0</v>
      </c>
    </row>
    <row r="12557" spans="1:14" x14ac:dyDescent="0.2">
      <c r="A12557" t="s">
        <v>12721</v>
      </c>
      <c r="B12557" t="s">
        <v>36641</v>
      </c>
      <c r="I12557" t="s">
        <v>5</v>
      </c>
      <c r="J12557">
        <v>9.32</v>
      </c>
      <c r="M12557">
        <v>9.32</v>
      </c>
      <c r="N12557">
        <f t="shared" si="196"/>
        <v>0</v>
      </c>
    </row>
    <row r="12558" spans="1:14" x14ac:dyDescent="0.2">
      <c r="A12558" t="s">
        <v>12722</v>
      </c>
      <c r="B12558" t="s">
        <v>36641</v>
      </c>
      <c r="I12558" t="s">
        <v>5</v>
      </c>
      <c r="J12558">
        <v>9.32</v>
      </c>
      <c r="M12558">
        <v>9.32</v>
      </c>
      <c r="N12558">
        <f t="shared" si="196"/>
        <v>0</v>
      </c>
    </row>
    <row r="12559" spans="1:14" x14ac:dyDescent="0.2">
      <c r="A12559" t="s">
        <v>12723</v>
      </c>
      <c r="B12559" t="s">
        <v>36642</v>
      </c>
      <c r="I12559" t="s">
        <v>5</v>
      </c>
      <c r="J12559">
        <v>57.2</v>
      </c>
      <c r="M12559">
        <v>57.2</v>
      </c>
      <c r="N12559">
        <f t="shared" si="196"/>
        <v>0</v>
      </c>
    </row>
    <row r="12560" spans="1:14" x14ac:dyDescent="0.2">
      <c r="A12560" t="s">
        <v>12724</v>
      </c>
      <c r="B12560" t="s">
        <v>36642</v>
      </c>
      <c r="I12560" t="s">
        <v>5</v>
      </c>
      <c r="J12560">
        <v>57.2</v>
      </c>
      <c r="M12560">
        <v>57.2</v>
      </c>
      <c r="N12560">
        <f t="shared" si="196"/>
        <v>0</v>
      </c>
    </row>
    <row r="12561" spans="1:14" x14ac:dyDescent="0.2">
      <c r="A12561" t="s">
        <v>12725</v>
      </c>
      <c r="B12561" t="s">
        <v>36643</v>
      </c>
      <c r="I12561" t="s">
        <v>5</v>
      </c>
      <c r="J12561">
        <v>5.47</v>
      </c>
      <c r="M12561">
        <v>5.47</v>
      </c>
      <c r="N12561">
        <f t="shared" si="196"/>
        <v>0</v>
      </c>
    </row>
    <row r="12562" spans="1:14" x14ac:dyDescent="0.2">
      <c r="A12562" t="s">
        <v>12726</v>
      </c>
      <c r="B12562" t="s">
        <v>36643</v>
      </c>
      <c r="I12562" t="s">
        <v>5</v>
      </c>
      <c r="J12562">
        <v>5.47</v>
      </c>
      <c r="M12562">
        <v>5.47</v>
      </c>
      <c r="N12562">
        <f t="shared" si="196"/>
        <v>0</v>
      </c>
    </row>
    <row r="12563" spans="1:14" x14ac:dyDescent="0.2">
      <c r="A12563" t="s">
        <v>12727</v>
      </c>
      <c r="B12563" t="s">
        <v>36644</v>
      </c>
      <c r="I12563" t="s">
        <v>5</v>
      </c>
      <c r="J12563">
        <v>6.38</v>
      </c>
      <c r="M12563">
        <v>6.38</v>
      </c>
      <c r="N12563">
        <f t="shared" si="196"/>
        <v>0</v>
      </c>
    </row>
    <row r="12564" spans="1:14" x14ac:dyDescent="0.2">
      <c r="A12564" t="s">
        <v>12728</v>
      </c>
      <c r="B12564" t="s">
        <v>36644</v>
      </c>
      <c r="I12564" t="s">
        <v>5</v>
      </c>
      <c r="J12564">
        <v>6.38</v>
      </c>
      <c r="M12564">
        <v>6.38</v>
      </c>
      <c r="N12564">
        <f t="shared" si="196"/>
        <v>0</v>
      </c>
    </row>
    <row r="12565" spans="1:14" x14ac:dyDescent="0.2">
      <c r="A12565" t="s">
        <v>12729</v>
      </c>
      <c r="B12565" t="s">
        <v>36645</v>
      </c>
      <c r="I12565" t="s">
        <v>5</v>
      </c>
      <c r="J12565">
        <v>58.8</v>
      </c>
      <c r="M12565">
        <v>58.8</v>
      </c>
      <c r="N12565">
        <f t="shared" si="196"/>
        <v>0</v>
      </c>
    </row>
    <row r="12566" spans="1:14" x14ac:dyDescent="0.2">
      <c r="A12566" t="s">
        <v>12730</v>
      </c>
      <c r="B12566" t="s">
        <v>36645</v>
      </c>
      <c r="I12566" t="s">
        <v>5</v>
      </c>
      <c r="J12566">
        <v>58.8</v>
      </c>
      <c r="M12566">
        <v>58.8</v>
      </c>
      <c r="N12566">
        <f t="shared" si="196"/>
        <v>0</v>
      </c>
    </row>
    <row r="12567" spans="1:14" x14ac:dyDescent="0.2">
      <c r="A12567" t="s">
        <v>12731</v>
      </c>
      <c r="B12567" t="s">
        <v>36646</v>
      </c>
      <c r="I12567" t="s">
        <v>5</v>
      </c>
      <c r="J12567">
        <v>51.29</v>
      </c>
      <c r="M12567">
        <v>51.29</v>
      </c>
      <c r="N12567">
        <f t="shared" si="196"/>
        <v>0</v>
      </c>
    </row>
    <row r="12568" spans="1:14" x14ac:dyDescent="0.2">
      <c r="A12568" t="s">
        <v>12732</v>
      </c>
      <c r="B12568" t="s">
        <v>36646</v>
      </c>
      <c r="I12568" t="s">
        <v>5</v>
      </c>
      <c r="J12568">
        <v>51.29</v>
      </c>
      <c r="M12568">
        <v>51.29</v>
      </c>
      <c r="N12568">
        <f t="shared" si="196"/>
        <v>0</v>
      </c>
    </row>
    <row r="12569" spans="1:14" x14ac:dyDescent="0.2">
      <c r="A12569" t="s">
        <v>12733</v>
      </c>
      <c r="B12569" t="s">
        <v>36647</v>
      </c>
      <c r="I12569" t="s">
        <v>5</v>
      </c>
      <c r="J12569">
        <v>102.37</v>
      </c>
      <c r="M12569">
        <v>102.37</v>
      </c>
      <c r="N12569">
        <f t="shared" si="196"/>
        <v>0</v>
      </c>
    </row>
    <row r="12570" spans="1:14" x14ac:dyDescent="0.2">
      <c r="A12570" t="s">
        <v>12734</v>
      </c>
      <c r="B12570" t="s">
        <v>36647</v>
      </c>
      <c r="I12570" t="s">
        <v>5</v>
      </c>
      <c r="J12570">
        <v>102.37</v>
      </c>
      <c r="M12570">
        <v>102.37</v>
      </c>
      <c r="N12570">
        <f t="shared" si="196"/>
        <v>0</v>
      </c>
    </row>
    <row r="12571" spans="1:14" x14ac:dyDescent="0.2">
      <c r="A12571" t="s">
        <v>12735</v>
      </c>
      <c r="B12571" t="s">
        <v>36648</v>
      </c>
      <c r="I12571" t="s">
        <v>5</v>
      </c>
      <c r="J12571">
        <v>15.18</v>
      </c>
      <c r="M12571">
        <v>15.18</v>
      </c>
      <c r="N12571">
        <f t="shared" si="196"/>
        <v>0</v>
      </c>
    </row>
    <row r="12572" spans="1:14" x14ac:dyDescent="0.2">
      <c r="A12572" t="s">
        <v>12736</v>
      </c>
      <c r="B12572" t="s">
        <v>36648</v>
      </c>
      <c r="I12572" t="s">
        <v>5</v>
      </c>
      <c r="J12572">
        <v>15.18</v>
      </c>
      <c r="M12572">
        <v>15.18</v>
      </c>
      <c r="N12572">
        <f t="shared" si="196"/>
        <v>0</v>
      </c>
    </row>
    <row r="12573" spans="1:14" x14ac:dyDescent="0.2">
      <c r="A12573" t="s">
        <v>12737</v>
      </c>
      <c r="B12573" t="s">
        <v>36649</v>
      </c>
      <c r="I12573" t="s">
        <v>5</v>
      </c>
      <c r="J12573">
        <v>55.51</v>
      </c>
      <c r="M12573">
        <v>55.51</v>
      </c>
      <c r="N12573">
        <f t="shared" si="196"/>
        <v>0</v>
      </c>
    </row>
    <row r="12574" spans="1:14" x14ac:dyDescent="0.2">
      <c r="A12574" t="s">
        <v>12738</v>
      </c>
      <c r="B12574" t="s">
        <v>36649</v>
      </c>
      <c r="I12574" t="s">
        <v>5</v>
      </c>
      <c r="J12574">
        <v>55.51</v>
      </c>
      <c r="M12574">
        <v>55.51</v>
      </c>
      <c r="N12574">
        <f t="shared" si="196"/>
        <v>0</v>
      </c>
    </row>
    <row r="12575" spans="1:14" x14ac:dyDescent="0.2">
      <c r="A12575" t="s">
        <v>12739</v>
      </c>
      <c r="B12575" t="s">
        <v>36650</v>
      </c>
      <c r="I12575" t="s">
        <v>5</v>
      </c>
      <c r="J12575">
        <v>93.52</v>
      </c>
      <c r="M12575">
        <v>93.52</v>
      </c>
      <c r="N12575">
        <f t="shared" si="196"/>
        <v>0</v>
      </c>
    </row>
    <row r="12576" spans="1:14" x14ac:dyDescent="0.2">
      <c r="A12576" t="s">
        <v>12740</v>
      </c>
      <c r="B12576" t="s">
        <v>36650</v>
      </c>
      <c r="I12576" t="s">
        <v>5</v>
      </c>
      <c r="J12576">
        <v>93.52</v>
      </c>
      <c r="M12576">
        <v>93.52</v>
      </c>
      <c r="N12576">
        <f t="shared" si="196"/>
        <v>0</v>
      </c>
    </row>
    <row r="12577" spans="1:14" x14ac:dyDescent="0.2">
      <c r="A12577" t="s">
        <v>12741</v>
      </c>
      <c r="B12577" t="s">
        <v>36651</v>
      </c>
      <c r="I12577" t="s">
        <v>5</v>
      </c>
      <c r="J12577">
        <v>5.63</v>
      </c>
      <c r="M12577">
        <v>5.63</v>
      </c>
      <c r="N12577">
        <f t="shared" si="196"/>
        <v>0</v>
      </c>
    </row>
    <row r="12578" spans="1:14" x14ac:dyDescent="0.2">
      <c r="A12578" t="s">
        <v>12742</v>
      </c>
      <c r="B12578" t="s">
        <v>36651</v>
      </c>
      <c r="I12578" t="s">
        <v>5</v>
      </c>
      <c r="J12578">
        <v>5.63</v>
      </c>
      <c r="M12578">
        <v>5.63</v>
      </c>
      <c r="N12578">
        <f t="shared" si="196"/>
        <v>0</v>
      </c>
    </row>
    <row r="12579" spans="1:14" x14ac:dyDescent="0.2">
      <c r="A12579" t="s">
        <v>12743</v>
      </c>
      <c r="B12579" t="s">
        <v>36652</v>
      </c>
      <c r="I12579" t="s">
        <v>5</v>
      </c>
      <c r="J12579">
        <v>8.0299999999999994</v>
      </c>
      <c r="M12579">
        <v>8.0299999999999994</v>
      </c>
      <c r="N12579">
        <f t="shared" si="196"/>
        <v>0</v>
      </c>
    </row>
    <row r="12580" spans="1:14" x14ac:dyDescent="0.2">
      <c r="A12580" t="s">
        <v>12744</v>
      </c>
      <c r="B12580" t="s">
        <v>36652</v>
      </c>
      <c r="I12580" t="s">
        <v>5</v>
      </c>
      <c r="J12580">
        <v>8.0299999999999994</v>
      </c>
      <c r="M12580">
        <v>8.0299999999999994</v>
      </c>
      <c r="N12580">
        <f t="shared" si="196"/>
        <v>0</v>
      </c>
    </row>
    <row r="12581" spans="1:14" x14ac:dyDescent="0.2">
      <c r="A12581" t="s">
        <v>12745</v>
      </c>
      <c r="B12581" t="s">
        <v>36653</v>
      </c>
      <c r="I12581" t="s">
        <v>5</v>
      </c>
      <c r="J12581">
        <v>48.67</v>
      </c>
      <c r="M12581">
        <v>48.67</v>
      </c>
      <c r="N12581">
        <f t="shared" si="196"/>
        <v>0</v>
      </c>
    </row>
    <row r="12582" spans="1:14" x14ac:dyDescent="0.2">
      <c r="A12582" t="s">
        <v>12746</v>
      </c>
      <c r="B12582" t="s">
        <v>36653</v>
      </c>
      <c r="I12582" t="s">
        <v>5</v>
      </c>
      <c r="J12582">
        <v>48.67</v>
      </c>
      <c r="M12582">
        <v>48.67</v>
      </c>
      <c r="N12582">
        <f t="shared" si="196"/>
        <v>0</v>
      </c>
    </row>
    <row r="12583" spans="1:14" x14ac:dyDescent="0.2">
      <c r="A12583" t="s">
        <v>12747</v>
      </c>
      <c r="B12583" t="s">
        <v>36654</v>
      </c>
      <c r="I12583" t="s">
        <v>5</v>
      </c>
      <c r="J12583">
        <v>27.21</v>
      </c>
      <c r="M12583">
        <v>27.21</v>
      </c>
      <c r="N12583">
        <f t="shared" si="196"/>
        <v>0</v>
      </c>
    </row>
    <row r="12584" spans="1:14" x14ac:dyDescent="0.2">
      <c r="A12584" t="s">
        <v>12748</v>
      </c>
      <c r="B12584" t="s">
        <v>36654</v>
      </c>
      <c r="I12584" t="s">
        <v>5</v>
      </c>
      <c r="J12584">
        <v>27.21</v>
      </c>
      <c r="M12584">
        <v>27.21</v>
      </c>
      <c r="N12584">
        <f t="shared" si="196"/>
        <v>0</v>
      </c>
    </row>
    <row r="12585" spans="1:14" x14ac:dyDescent="0.2">
      <c r="A12585" t="s">
        <v>12749</v>
      </c>
      <c r="B12585" t="s">
        <v>36655</v>
      </c>
      <c r="I12585" t="s">
        <v>5</v>
      </c>
      <c r="J12585">
        <v>161.6</v>
      </c>
      <c r="M12585">
        <v>161.6</v>
      </c>
      <c r="N12585">
        <f t="shared" si="196"/>
        <v>0</v>
      </c>
    </row>
    <row r="12586" spans="1:14" x14ac:dyDescent="0.2">
      <c r="A12586" t="s">
        <v>12750</v>
      </c>
      <c r="B12586" t="s">
        <v>36655</v>
      </c>
      <c r="I12586" t="s">
        <v>5</v>
      </c>
      <c r="J12586">
        <v>161.6</v>
      </c>
      <c r="M12586">
        <v>161.6</v>
      </c>
      <c r="N12586">
        <f t="shared" si="196"/>
        <v>0</v>
      </c>
    </row>
    <row r="12587" spans="1:14" x14ac:dyDescent="0.2">
      <c r="A12587" t="s">
        <v>12751</v>
      </c>
      <c r="B12587" t="s">
        <v>36656</v>
      </c>
      <c r="I12587" t="s">
        <v>5</v>
      </c>
      <c r="J12587">
        <v>143.06</v>
      </c>
      <c r="M12587">
        <v>143.06</v>
      </c>
      <c r="N12587">
        <f t="shared" si="196"/>
        <v>0</v>
      </c>
    </row>
    <row r="12588" spans="1:14" x14ac:dyDescent="0.2">
      <c r="A12588" t="s">
        <v>12752</v>
      </c>
      <c r="B12588" t="s">
        <v>36656</v>
      </c>
      <c r="I12588" t="s">
        <v>5</v>
      </c>
      <c r="J12588">
        <v>143.06</v>
      </c>
      <c r="M12588">
        <v>143.06</v>
      </c>
      <c r="N12588">
        <f t="shared" si="196"/>
        <v>0</v>
      </c>
    </row>
    <row r="12589" spans="1:14" x14ac:dyDescent="0.2">
      <c r="A12589" t="s">
        <v>12753</v>
      </c>
      <c r="B12589" t="s">
        <v>36657</v>
      </c>
      <c r="I12589" t="s">
        <v>5</v>
      </c>
      <c r="J12589">
        <v>185.19</v>
      </c>
      <c r="M12589">
        <v>185.19</v>
      </c>
      <c r="N12589">
        <f t="shared" si="196"/>
        <v>0</v>
      </c>
    </row>
    <row r="12590" spans="1:14" x14ac:dyDescent="0.2">
      <c r="A12590" t="s">
        <v>12754</v>
      </c>
      <c r="B12590" t="s">
        <v>36657</v>
      </c>
      <c r="I12590" t="s">
        <v>5</v>
      </c>
      <c r="J12590">
        <v>185.19</v>
      </c>
      <c r="M12590">
        <v>185.19</v>
      </c>
      <c r="N12590">
        <f t="shared" si="196"/>
        <v>0</v>
      </c>
    </row>
    <row r="12591" spans="1:14" x14ac:dyDescent="0.2">
      <c r="A12591" t="s">
        <v>12755</v>
      </c>
      <c r="B12591" t="s">
        <v>22186</v>
      </c>
      <c r="I12591" t="s">
        <v>5</v>
      </c>
      <c r="J12591">
        <v>7.82</v>
      </c>
      <c r="M12591">
        <v>7.82</v>
      </c>
      <c r="N12591">
        <f t="shared" si="196"/>
        <v>0</v>
      </c>
    </row>
    <row r="12592" spans="1:14" x14ac:dyDescent="0.2">
      <c r="A12592" t="s">
        <v>12756</v>
      </c>
      <c r="B12592" t="s">
        <v>22186</v>
      </c>
      <c r="I12592" t="s">
        <v>5</v>
      </c>
      <c r="J12592">
        <v>7.82</v>
      </c>
      <c r="M12592">
        <v>7.82</v>
      </c>
      <c r="N12592">
        <f t="shared" si="196"/>
        <v>0</v>
      </c>
    </row>
    <row r="12593" spans="1:14" x14ac:dyDescent="0.2">
      <c r="A12593" t="s">
        <v>12757</v>
      </c>
      <c r="B12593" t="s">
        <v>22187</v>
      </c>
      <c r="I12593" t="s">
        <v>5</v>
      </c>
      <c r="J12593">
        <v>23.75</v>
      </c>
      <c r="M12593">
        <v>23.75</v>
      </c>
      <c r="N12593">
        <f t="shared" si="196"/>
        <v>0</v>
      </c>
    </row>
    <row r="12594" spans="1:14" x14ac:dyDescent="0.2">
      <c r="A12594" t="s">
        <v>12758</v>
      </c>
      <c r="B12594" t="s">
        <v>22187</v>
      </c>
      <c r="I12594" t="s">
        <v>5</v>
      </c>
      <c r="J12594">
        <v>23.75</v>
      </c>
      <c r="M12594">
        <v>23.75</v>
      </c>
      <c r="N12594">
        <f t="shared" si="196"/>
        <v>0</v>
      </c>
    </row>
    <row r="12595" spans="1:14" x14ac:dyDescent="0.2">
      <c r="A12595" t="s">
        <v>12759</v>
      </c>
      <c r="B12595" t="s">
        <v>22188</v>
      </c>
      <c r="I12595" t="s">
        <v>5</v>
      </c>
      <c r="J12595">
        <v>36.049999999999997</v>
      </c>
      <c r="M12595">
        <v>36.049999999999997</v>
      </c>
      <c r="N12595">
        <f t="shared" si="196"/>
        <v>0</v>
      </c>
    </row>
    <row r="12596" spans="1:14" x14ac:dyDescent="0.2">
      <c r="A12596" t="s">
        <v>12760</v>
      </c>
      <c r="B12596" t="s">
        <v>22188</v>
      </c>
      <c r="I12596" t="s">
        <v>5</v>
      </c>
      <c r="J12596">
        <v>36.049999999999997</v>
      </c>
      <c r="M12596">
        <v>36.049999999999997</v>
      </c>
      <c r="N12596">
        <f t="shared" si="196"/>
        <v>0</v>
      </c>
    </row>
    <row r="12597" spans="1:14" x14ac:dyDescent="0.2">
      <c r="A12597" t="s">
        <v>12761</v>
      </c>
      <c r="B12597" t="s">
        <v>36658</v>
      </c>
      <c r="I12597" t="s">
        <v>5</v>
      </c>
      <c r="J12597">
        <v>21.04</v>
      </c>
      <c r="M12597">
        <v>21.04</v>
      </c>
      <c r="N12597">
        <f t="shared" si="196"/>
        <v>0</v>
      </c>
    </row>
    <row r="12598" spans="1:14" x14ac:dyDescent="0.2">
      <c r="A12598" t="s">
        <v>12762</v>
      </c>
      <c r="B12598" t="s">
        <v>36658</v>
      </c>
      <c r="I12598" t="s">
        <v>5</v>
      </c>
      <c r="J12598">
        <v>21.04</v>
      </c>
      <c r="M12598">
        <v>21.04</v>
      </c>
      <c r="N12598">
        <f t="shared" si="196"/>
        <v>0</v>
      </c>
    </row>
    <row r="12599" spans="1:14" x14ac:dyDescent="0.2">
      <c r="A12599" t="s">
        <v>12763</v>
      </c>
      <c r="B12599" t="s">
        <v>36659</v>
      </c>
      <c r="I12599" t="s">
        <v>5</v>
      </c>
      <c r="J12599">
        <v>34.93</v>
      </c>
      <c r="M12599">
        <v>34.93</v>
      </c>
      <c r="N12599">
        <f t="shared" si="196"/>
        <v>0</v>
      </c>
    </row>
    <row r="12600" spans="1:14" x14ac:dyDescent="0.2">
      <c r="A12600" t="s">
        <v>12764</v>
      </c>
      <c r="B12600" t="s">
        <v>36659</v>
      </c>
      <c r="I12600" t="s">
        <v>5</v>
      </c>
      <c r="J12600">
        <v>34.93</v>
      </c>
      <c r="M12600">
        <v>34.93</v>
      </c>
      <c r="N12600">
        <f t="shared" si="196"/>
        <v>0</v>
      </c>
    </row>
    <row r="12601" spans="1:14" x14ac:dyDescent="0.2">
      <c r="A12601" t="s">
        <v>12765</v>
      </c>
      <c r="B12601" t="s">
        <v>36660</v>
      </c>
      <c r="I12601" t="s">
        <v>5</v>
      </c>
      <c r="J12601">
        <v>34.71</v>
      </c>
      <c r="M12601">
        <v>34.71</v>
      </c>
      <c r="N12601">
        <f t="shared" si="196"/>
        <v>0</v>
      </c>
    </row>
    <row r="12602" spans="1:14" x14ac:dyDescent="0.2">
      <c r="A12602" t="s">
        <v>12766</v>
      </c>
      <c r="B12602" t="s">
        <v>36660</v>
      </c>
      <c r="I12602" t="s">
        <v>5</v>
      </c>
      <c r="J12602">
        <v>34.71</v>
      </c>
      <c r="M12602">
        <v>34.71</v>
      </c>
      <c r="N12602">
        <f t="shared" si="196"/>
        <v>0</v>
      </c>
    </row>
    <row r="12603" spans="1:14" x14ac:dyDescent="0.2">
      <c r="A12603" t="s">
        <v>12767</v>
      </c>
      <c r="B12603" t="s">
        <v>22189</v>
      </c>
      <c r="I12603" t="s">
        <v>5</v>
      </c>
      <c r="J12603">
        <v>7.34</v>
      </c>
      <c r="M12603">
        <v>7.34</v>
      </c>
      <c r="N12603">
        <f t="shared" si="196"/>
        <v>0</v>
      </c>
    </row>
    <row r="12604" spans="1:14" x14ac:dyDescent="0.2">
      <c r="A12604" t="s">
        <v>12768</v>
      </c>
      <c r="B12604" t="s">
        <v>22189</v>
      </c>
      <c r="I12604" t="s">
        <v>5</v>
      </c>
      <c r="J12604">
        <v>7.34</v>
      </c>
      <c r="M12604">
        <v>7.34</v>
      </c>
      <c r="N12604">
        <f t="shared" si="196"/>
        <v>0</v>
      </c>
    </row>
    <row r="12605" spans="1:14" x14ac:dyDescent="0.2">
      <c r="A12605" t="s">
        <v>12769</v>
      </c>
      <c r="B12605" t="s">
        <v>36661</v>
      </c>
      <c r="I12605" t="s">
        <v>5</v>
      </c>
      <c r="J12605">
        <v>174.4</v>
      </c>
      <c r="M12605">
        <v>174.4</v>
      </c>
      <c r="N12605">
        <f t="shared" si="196"/>
        <v>0</v>
      </c>
    </row>
    <row r="12606" spans="1:14" x14ac:dyDescent="0.2">
      <c r="A12606" t="s">
        <v>12770</v>
      </c>
      <c r="B12606" t="s">
        <v>36661</v>
      </c>
      <c r="I12606" t="s">
        <v>5</v>
      </c>
      <c r="J12606">
        <v>174.4</v>
      </c>
      <c r="M12606">
        <v>174.4</v>
      </c>
      <c r="N12606">
        <f t="shared" si="196"/>
        <v>0</v>
      </c>
    </row>
    <row r="12607" spans="1:14" x14ac:dyDescent="0.2">
      <c r="A12607" t="s">
        <v>12771</v>
      </c>
      <c r="B12607" t="s">
        <v>22190</v>
      </c>
      <c r="I12607" t="s">
        <v>5</v>
      </c>
      <c r="J12607">
        <v>1.75</v>
      </c>
      <c r="M12607">
        <v>1.75</v>
      </c>
      <c r="N12607">
        <f t="shared" si="196"/>
        <v>0</v>
      </c>
    </row>
    <row r="12608" spans="1:14" x14ac:dyDescent="0.2">
      <c r="A12608" t="s">
        <v>12772</v>
      </c>
      <c r="B12608" t="s">
        <v>22190</v>
      </c>
      <c r="I12608" t="s">
        <v>5</v>
      </c>
      <c r="J12608">
        <v>1.75</v>
      </c>
      <c r="M12608">
        <v>1.75</v>
      </c>
      <c r="N12608">
        <f t="shared" si="196"/>
        <v>0</v>
      </c>
    </row>
    <row r="12609" spans="1:14" x14ac:dyDescent="0.2">
      <c r="A12609" t="s">
        <v>12773</v>
      </c>
      <c r="B12609" t="s">
        <v>36662</v>
      </c>
      <c r="I12609" t="s">
        <v>5</v>
      </c>
      <c r="J12609">
        <v>18.440000000000001</v>
      </c>
      <c r="M12609">
        <v>18.440000000000001</v>
      </c>
      <c r="N12609">
        <f t="shared" si="196"/>
        <v>0</v>
      </c>
    </row>
    <row r="12610" spans="1:14" x14ac:dyDescent="0.2">
      <c r="A12610" t="s">
        <v>12774</v>
      </c>
      <c r="B12610" t="s">
        <v>36662</v>
      </c>
      <c r="I12610" t="s">
        <v>5</v>
      </c>
      <c r="J12610">
        <v>18.440000000000001</v>
      </c>
      <c r="M12610">
        <v>18.440000000000001</v>
      </c>
      <c r="N12610">
        <f t="shared" si="196"/>
        <v>0</v>
      </c>
    </row>
    <row r="12611" spans="1:14" x14ac:dyDescent="0.2">
      <c r="A12611" t="s">
        <v>12775</v>
      </c>
      <c r="B12611" t="s">
        <v>36663</v>
      </c>
      <c r="I12611" t="s">
        <v>5</v>
      </c>
      <c r="J12611">
        <v>5.22</v>
      </c>
      <c r="M12611">
        <v>5.22</v>
      </c>
      <c r="N12611">
        <f t="shared" si="196"/>
        <v>0</v>
      </c>
    </row>
    <row r="12612" spans="1:14" x14ac:dyDescent="0.2">
      <c r="A12612" t="s">
        <v>12776</v>
      </c>
      <c r="B12612" t="s">
        <v>36663</v>
      </c>
      <c r="I12612" t="s">
        <v>5</v>
      </c>
      <c r="J12612">
        <v>5.22</v>
      </c>
      <c r="M12612">
        <v>5.22</v>
      </c>
      <c r="N12612">
        <f t="shared" ref="N12612:N12675" si="197">J12612-M12612</f>
        <v>0</v>
      </c>
    </row>
    <row r="12613" spans="1:14" x14ac:dyDescent="0.2">
      <c r="A12613" t="s">
        <v>12777</v>
      </c>
      <c r="B12613" t="s">
        <v>36664</v>
      </c>
      <c r="I12613" t="s">
        <v>5</v>
      </c>
      <c r="J12613">
        <v>26.36</v>
      </c>
      <c r="M12613">
        <v>26.36</v>
      </c>
      <c r="N12613">
        <f t="shared" si="197"/>
        <v>0</v>
      </c>
    </row>
    <row r="12614" spans="1:14" x14ac:dyDescent="0.2">
      <c r="A12614" t="s">
        <v>12778</v>
      </c>
      <c r="B12614" t="s">
        <v>36664</v>
      </c>
      <c r="I12614" t="s">
        <v>5</v>
      </c>
      <c r="J12614">
        <v>26.36</v>
      </c>
      <c r="M12614">
        <v>26.36</v>
      </c>
      <c r="N12614">
        <f t="shared" si="197"/>
        <v>0</v>
      </c>
    </row>
    <row r="12615" spans="1:14" x14ac:dyDescent="0.2">
      <c r="A12615" t="s">
        <v>12779</v>
      </c>
      <c r="B12615" t="s">
        <v>36665</v>
      </c>
      <c r="I12615" t="s">
        <v>5</v>
      </c>
      <c r="J12615">
        <v>41.36</v>
      </c>
      <c r="M12615">
        <v>41.36</v>
      </c>
      <c r="N12615">
        <f t="shared" si="197"/>
        <v>0</v>
      </c>
    </row>
    <row r="12616" spans="1:14" x14ac:dyDescent="0.2">
      <c r="A12616" t="s">
        <v>12780</v>
      </c>
      <c r="B12616" t="s">
        <v>36665</v>
      </c>
      <c r="I12616" t="s">
        <v>5</v>
      </c>
      <c r="J12616">
        <v>41.36</v>
      </c>
      <c r="M12616">
        <v>41.36</v>
      </c>
      <c r="N12616">
        <f t="shared" si="197"/>
        <v>0</v>
      </c>
    </row>
    <row r="12617" spans="1:14" x14ac:dyDescent="0.2">
      <c r="A12617" t="s">
        <v>12781</v>
      </c>
      <c r="B12617" t="s">
        <v>36666</v>
      </c>
      <c r="I12617" t="s">
        <v>5</v>
      </c>
      <c r="J12617">
        <v>81.66</v>
      </c>
      <c r="M12617">
        <v>81.66</v>
      </c>
      <c r="N12617">
        <f t="shared" si="197"/>
        <v>0</v>
      </c>
    </row>
    <row r="12618" spans="1:14" x14ac:dyDescent="0.2">
      <c r="A12618" t="s">
        <v>12782</v>
      </c>
      <c r="B12618" t="s">
        <v>36666</v>
      </c>
      <c r="I12618" t="s">
        <v>5</v>
      </c>
      <c r="J12618">
        <v>81.66</v>
      </c>
      <c r="M12618">
        <v>81.66</v>
      </c>
      <c r="N12618">
        <f t="shared" si="197"/>
        <v>0</v>
      </c>
    </row>
    <row r="12619" spans="1:14" x14ac:dyDescent="0.2">
      <c r="A12619" t="s">
        <v>12783</v>
      </c>
      <c r="B12619" t="s">
        <v>36667</v>
      </c>
      <c r="I12619" t="s">
        <v>5</v>
      </c>
      <c r="J12619">
        <v>44.04</v>
      </c>
      <c r="M12619">
        <v>44.04</v>
      </c>
      <c r="N12619">
        <f t="shared" si="197"/>
        <v>0</v>
      </c>
    </row>
    <row r="12620" spans="1:14" x14ac:dyDescent="0.2">
      <c r="A12620" t="s">
        <v>12784</v>
      </c>
      <c r="B12620" t="s">
        <v>36667</v>
      </c>
      <c r="I12620" t="s">
        <v>5</v>
      </c>
      <c r="J12620">
        <v>44.04</v>
      </c>
      <c r="M12620">
        <v>44.04</v>
      </c>
      <c r="N12620">
        <f t="shared" si="197"/>
        <v>0</v>
      </c>
    </row>
    <row r="12621" spans="1:14" x14ac:dyDescent="0.2">
      <c r="A12621" t="s">
        <v>12785</v>
      </c>
      <c r="B12621" t="s">
        <v>36668</v>
      </c>
      <c r="I12621" t="s">
        <v>5</v>
      </c>
      <c r="J12621">
        <v>30.86</v>
      </c>
      <c r="M12621">
        <v>30.86</v>
      </c>
      <c r="N12621">
        <f t="shared" si="197"/>
        <v>0</v>
      </c>
    </row>
    <row r="12622" spans="1:14" x14ac:dyDescent="0.2">
      <c r="A12622" t="s">
        <v>12786</v>
      </c>
      <c r="B12622" t="s">
        <v>36668</v>
      </c>
      <c r="I12622" t="s">
        <v>5</v>
      </c>
      <c r="J12622">
        <v>30.86</v>
      </c>
      <c r="M12622">
        <v>30.86</v>
      </c>
      <c r="N12622">
        <f t="shared" si="197"/>
        <v>0</v>
      </c>
    </row>
    <row r="12623" spans="1:14" x14ac:dyDescent="0.2">
      <c r="A12623" t="s">
        <v>12787</v>
      </c>
      <c r="B12623" t="s">
        <v>36669</v>
      </c>
      <c r="I12623" t="s">
        <v>5</v>
      </c>
      <c r="J12623">
        <v>89.84</v>
      </c>
      <c r="M12623">
        <v>89.84</v>
      </c>
      <c r="N12623">
        <f t="shared" si="197"/>
        <v>0</v>
      </c>
    </row>
    <row r="12624" spans="1:14" x14ac:dyDescent="0.2">
      <c r="A12624" t="s">
        <v>12788</v>
      </c>
      <c r="B12624" t="s">
        <v>36669</v>
      </c>
      <c r="I12624" t="s">
        <v>5</v>
      </c>
      <c r="J12624">
        <v>89.84</v>
      </c>
      <c r="M12624">
        <v>89.84</v>
      </c>
      <c r="N12624">
        <f t="shared" si="197"/>
        <v>0</v>
      </c>
    </row>
    <row r="12625" spans="1:14" x14ac:dyDescent="0.2">
      <c r="A12625" t="s">
        <v>12789</v>
      </c>
      <c r="B12625" t="s">
        <v>36670</v>
      </c>
      <c r="I12625" t="s">
        <v>5</v>
      </c>
      <c r="J12625">
        <v>14.28</v>
      </c>
      <c r="M12625">
        <v>14.28</v>
      </c>
      <c r="N12625">
        <f t="shared" si="197"/>
        <v>0</v>
      </c>
    </row>
    <row r="12626" spans="1:14" x14ac:dyDescent="0.2">
      <c r="A12626" t="s">
        <v>12790</v>
      </c>
      <c r="B12626" t="s">
        <v>36670</v>
      </c>
      <c r="I12626" t="s">
        <v>5</v>
      </c>
      <c r="J12626">
        <v>14.28</v>
      </c>
      <c r="M12626">
        <v>14.28</v>
      </c>
      <c r="N12626">
        <f t="shared" si="197"/>
        <v>0</v>
      </c>
    </row>
    <row r="12627" spans="1:14" x14ac:dyDescent="0.2">
      <c r="A12627" t="s">
        <v>12791</v>
      </c>
      <c r="B12627" t="s">
        <v>36671</v>
      </c>
      <c r="I12627" t="s">
        <v>5</v>
      </c>
      <c r="J12627">
        <v>26.06</v>
      </c>
      <c r="M12627">
        <v>26.06</v>
      </c>
      <c r="N12627">
        <f t="shared" si="197"/>
        <v>0</v>
      </c>
    </row>
    <row r="12628" spans="1:14" x14ac:dyDescent="0.2">
      <c r="A12628" t="s">
        <v>12792</v>
      </c>
      <c r="B12628" t="s">
        <v>36671</v>
      </c>
      <c r="I12628" t="s">
        <v>5</v>
      </c>
      <c r="J12628">
        <v>26.06</v>
      </c>
      <c r="M12628">
        <v>26.06</v>
      </c>
      <c r="N12628">
        <f t="shared" si="197"/>
        <v>0</v>
      </c>
    </row>
    <row r="12629" spans="1:14" x14ac:dyDescent="0.2">
      <c r="A12629" t="s">
        <v>12793</v>
      </c>
      <c r="B12629" t="s">
        <v>36672</v>
      </c>
      <c r="I12629" t="s">
        <v>5</v>
      </c>
      <c r="J12629">
        <v>25.65</v>
      </c>
      <c r="M12629">
        <v>25.65</v>
      </c>
      <c r="N12629">
        <f t="shared" si="197"/>
        <v>0</v>
      </c>
    </row>
    <row r="12630" spans="1:14" x14ac:dyDescent="0.2">
      <c r="A12630" t="s">
        <v>12794</v>
      </c>
      <c r="B12630" t="s">
        <v>36672</v>
      </c>
      <c r="I12630" t="s">
        <v>5</v>
      </c>
      <c r="J12630">
        <v>25.65</v>
      </c>
      <c r="M12630">
        <v>25.65</v>
      </c>
      <c r="N12630">
        <f t="shared" si="197"/>
        <v>0</v>
      </c>
    </row>
    <row r="12631" spans="1:14" x14ac:dyDescent="0.2">
      <c r="A12631" t="s">
        <v>12795</v>
      </c>
      <c r="B12631" t="s">
        <v>22191</v>
      </c>
      <c r="I12631" t="s">
        <v>5</v>
      </c>
      <c r="J12631">
        <v>14.96</v>
      </c>
      <c r="M12631">
        <v>14.96</v>
      </c>
      <c r="N12631">
        <f t="shared" si="197"/>
        <v>0</v>
      </c>
    </row>
    <row r="12632" spans="1:14" x14ac:dyDescent="0.2">
      <c r="A12632" t="s">
        <v>12796</v>
      </c>
      <c r="B12632" t="s">
        <v>22191</v>
      </c>
      <c r="I12632" t="s">
        <v>5</v>
      </c>
      <c r="J12632">
        <v>14.96</v>
      </c>
      <c r="M12632">
        <v>14.96</v>
      </c>
      <c r="N12632">
        <f t="shared" si="197"/>
        <v>0</v>
      </c>
    </row>
    <row r="12633" spans="1:14" x14ac:dyDescent="0.2">
      <c r="A12633" t="s">
        <v>12797</v>
      </c>
      <c r="B12633" t="s">
        <v>36673</v>
      </c>
      <c r="I12633" t="s">
        <v>5</v>
      </c>
      <c r="J12633">
        <v>7.4</v>
      </c>
      <c r="M12633">
        <v>7.4</v>
      </c>
      <c r="N12633">
        <f t="shared" si="197"/>
        <v>0</v>
      </c>
    </row>
    <row r="12634" spans="1:14" x14ac:dyDescent="0.2">
      <c r="A12634" t="s">
        <v>12798</v>
      </c>
      <c r="B12634" t="s">
        <v>36673</v>
      </c>
      <c r="I12634" t="s">
        <v>5</v>
      </c>
      <c r="J12634">
        <v>7.12</v>
      </c>
      <c r="M12634">
        <v>7.12</v>
      </c>
      <c r="N12634">
        <f t="shared" si="197"/>
        <v>0</v>
      </c>
    </row>
    <row r="12635" spans="1:14" x14ac:dyDescent="0.2">
      <c r="A12635" t="s">
        <v>12799</v>
      </c>
      <c r="B12635" t="s">
        <v>36674</v>
      </c>
      <c r="I12635" t="s">
        <v>5</v>
      </c>
      <c r="J12635">
        <v>3.73</v>
      </c>
      <c r="M12635">
        <v>3.73</v>
      </c>
      <c r="N12635">
        <f t="shared" si="197"/>
        <v>0</v>
      </c>
    </row>
    <row r="12636" spans="1:14" x14ac:dyDescent="0.2">
      <c r="A12636" t="s">
        <v>12800</v>
      </c>
      <c r="B12636" t="s">
        <v>36674</v>
      </c>
      <c r="I12636" t="s">
        <v>5</v>
      </c>
      <c r="J12636">
        <v>3.45</v>
      </c>
      <c r="M12636">
        <v>3.45</v>
      </c>
      <c r="N12636">
        <f t="shared" si="197"/>
        <v>0</v>
      </c>
    </row>
    <row r="12637" spans="1:14" x14ac:dyDescent="0.2">
      <c r="A12637" t="s">
        <v>12801</v>
      </c>
      <c r="B12637" t="s">
        <v>22192</v>
      </c>
      <c r="I12637" t="s">
        <v>5</v>
      </c>
      <c r="J12637">
        <v>1.22</v>
      </c>
      <c r="M12637">
        <v>1.22</v>
      </c>
      <c r="N12637">
        <f t="shared" si="197"/>
        <v>0</v>
      </c>
    </row>
    <row r="12638" spans="1:14" x14ac:dyDescent="0.2">
      <c r="A12638" t="s">
        <v>12802</v>
      </c>
      <c r="B12638" t="s">
        <v>22192</v>
      </c>
      <c r="I12638" t="s">
        <v>5</v>
      </c>
      <c r="J12638">
        <v>1.22</v>
      </c>
      <c r="M12638">
        <v>1.22</v>
      </c>
      <c r="N12638">
        <f t="shared" si="197"/>
        <v>0</v>
      </c>
    </row>
    <row r="12639" spans="1:14" x14ac:dyDescent="0.2">
      <c r="A12639" t="s">
        <v>12803</v>
      </c>
      <c r="B12639" t="s">
        <v>36675</v>
      </c>
      <c r="I12639" t="s">
        <v>5</v>
      </c>
      <c r="J12639">
        <v>23.59</v>
      </c>
      <c r="M12639">
        <v>23.59</v>
      </c>
      <c r="N12639">
        <f t="shared" si="197"/>
        <v>0</v>
      </c>
    </row>
    <row r="12640" spans="1:14" x14ac:dyDescent="0.2">
      <c r="A12640" t="s">
        <v>12804</v>
      </c>
      <c r="B12640" t="s">
        <v>36675</v>
      </c>
      <c r="I12640" t="s">
        <v>5</v>
      </c>
      <c r="J12640">
        <v>23.59</v>
      </c>
      <c r="M12640">
        <v>23.59</v>
      </c>
      <c r="N12640">
        <f t="shared" si="197"/>
        <v>0</v>
      </c>
    </row>
    <row r="12641" spans="1:14" x14ac:dyDescent="0.2">
      <c r="A12641" t="s">
        <v>12805</v>
      </c>
      <c r="B12641" t="s">
        <v>36676</v>
      </c>
      <c r="I12641" t="s">
        <v>5</v>
      </c>
      <c r="J12641">
        <v>107.92</v>
      </c>
      <c r="M12641">
        <v>107.92</v>
      </c>
      <c r="N12641">
        <f t="shared" si="197"/>
        <v>0</v>
      </c>
    </row>
    <row r="12642" spans="1:14" x14ac:dyDescent="0.2">
      <c r="A12642" t="s">
        <v>12806</v>
      </c>
      <c r="B12642" t="s">
        <v>36676</v>
      </c>
      <c r="I12642" t="s">
        <v>5</v>
      </c>
      <c r="J12642">
        <v>107.92</v>
      </c>
      <c r="M12642">
        <v>107.92</v>
      </c>
      <c r="N12642">
        <f t="shared" si="197"/>
        <v>0</v>
      </c>
    </row>
    <row r="12643" spans="1:14" x14ac:dyDescent="0.2">
      <c r="A12643" t="s">
        <v>26479</v>
      </c>
      <c r="B12643" t="s">
        <v>36677</v>
      </c>
      <c r="I12643" t="s">
        <v>5</v>
      </c>
      <c r="J12643">
        <v>416.11</v>
      </c>
      <c r="M12643">
        <v>416.11</v>
      </c>
      <c r="N12643">
        <f t="shared" si="197"/>
        <v>0</v>
      </c>
    </row>
    <row r="12644" spans="1:14" x14ac:dyDescent="0.2">
      <c r="A12644" t="s">
        <v>26480</v>
      </c>
      <c r="B12644" t="s">
        <v>36677</v>
      </c>
      <c r="I12644" t="s">
        <v>5</v>
      </c>
      <c r="J12644">
        <v>412.81</v>
      </c>
      <c r="M12644">
        <v>412.81</v>
      </c>
      <c r="N12644">
        <f t="shared" si="197"/>
        <v>0</v>
      </c>
    </row>
    <row r="12645" spans="1:14" x14ac:dyDescent="0.2">
      <c r="A12645" t="s">
        <v>26481</v>
      </c>
      <c r="B12645" t="s">
        <v>36678</v>
      </c>
      <c r="I12645" t="s">
        <v>5</v>
      </c>
      <c r="J12645">
        <v>869.87</v>
      </c>
      <c r="M12645">
        <v>869.87</v>
      </c>
      <c r="N12645">
        <f t="shared" si="197"/>
        <v>0</v>
      </c>
    </row>
    <row r="12646" spans="1:14" x14ac:dyDescent="0.2">
      <c r="A12646" t="s">
        <v>26482</v>
      </c>
      <c r="B12646" t="s">
        <v>36678</v>
      </c>
      <c r="I12646" t="s">
        <v>5</v>
      </c>
      <c r="J12646">
        <v>862.36</v>
      </c>
      <c r="M12646">
        <v>862.36</v>
      </c>
      <c r="N12646">
        <f t="shared" si="197"/>
        <v>0</v>
      </c>
    </row>
    <row r="12647" spans="1:14" x14ac:dyDescent="0.2">
      <c r="A12647" t="s">
        <v>12807</v>
      </c>
      <c r="B12647" t="s">
        <v>36679</v>
      </c>
      <c r="I12647" t="s">
        <v>5</v>
      </c>
      <c r="J12647">
        <v>970.47</v>
      </c>
      <c r="M12647">
        <v>970.47</v>
      </c>
      <c r="N12647">
        <f t="shared" si="197"/>
        <v>0</v>
      </c>
    </row>
    <row r="12648" spans="1:14" x14ac:dyDescent="0.2">
      <c r="A12648" t="s">
        <v>12808</v>
      </c>
      <c r="B12648" t="s">
        <v>36679</v>
      </c>
      <c r="I12648" t="s">
        <v>5</v>
      </c>
      <c r="J12648">
        <v>902</v>
      </c>
      <c r="M12648">
        <v>902</v>
      </c>
      <c r="N12648">
        <f t="shared" si="197"/>
        <v>0</v>
      </c>
    </row>
    <row r="12649" spans="1:14" x14ac:dyDescent="0.2">
      <c r="A12649" t="s">
        <v>12809</v>
      </c>
      <c r="B12649" t="s">
        <v>36680</v>
      </c>
      <c r="I12649" t="s">
        <v>5</v>
      </c>
      <c r="J12649">
        <v>1409.25</v>
      </c>
      <c r="M12649">
        <v>1409.25</v>
      </c>
      <c r="N12649">
        <f t="shared" si="197"/>
        <v>0</v>
      </c>
    </row>
    <row r="12650" spans="1:14" x14ac:dyDescent="0.2">
      <c r="A12650" t="s">
        <v>12810</v>
      </c>
      <c r="B12650" t="s">
        <v>36680</v>
      </c>
      <c r="I12650" t="s">
        <v>5</v>
      </c>
      <c r="J12650">
        <v>1305.32</v>
      </c>
      <c r="M12650">
        <v>1305.32</v>
      </c>
      <c r="N12650">
        <f t="shared" si="197"/>
        <v>0</v>
      </c>
    </row>
    <row r="12651" spans="1:14" x14ac:dyDescent="0.2">
      <c r="A12651" t="s">
        <v>12811</v>
      </c>
      <c r="B12651" t="s">
        <v>36681</v>
      </c>
      <c r="I12651" t="s">
        <v>5</v>
      </c>
      <c r="J12651">
        <v>1427.11</v>
      </c>
      <c r="M12651">
        <v>1427.11</v>
      </c>
      <c r="N12651">
        <f t="shared" si="197"/>
        <v>0</v>
      </c>
    </row>
    <row r="12652" spans="1:14" x14ac:dyDescent="0.2">
      <c r="A12652" t="s">
        <v>12812</v>
      </c>
      <c r="B12652" t="s">
        <v>36681</v>
      </c>
      <c r="I12652" t="s">
        <v>5</v>
      </c>
      <c r="J12652">
        <v>1323.18</v>
      </c>
      <c r="M12652">
        <v>1323.18</v>
      </c>
      <c r="N12652">
        <f t="shared" si="197"/>
        <v>0</v>
      </c>
    </row>
    <row r="12653" spans="1:14" x14ac:dyDescent="0.2">
      <c r="A12653" t="s">
        <v>12813</v>
      </c>
      <c r="B12653" t="s">
        <v>36682</v>
      </c>
      <c r="I12653" t="s">
        <v>5</v>
      </c>
      <c r="J12653">
        <v>1778.31</v>
      </c>
      <c r="M12653">
        <v>1778.31</v>
      </c>
      <c r="N12653">
        <f t="shared" si="197"/>
        <v>0</v>
      </c>
    </row>
    <row r="12654" spans="1:14" x14ac:dyDescent="0.2">
      <c r="A12654" t="s">
        <v>12814</v>
      </c>
      <c r="B12654" t="s">
        <v>36682</v>
      </c>
      <c r="I12654" t="s">
        <v>5</v>
      </c>
      <c r="J12654">
        <v>1641.35</v>
      </c>
      <c r="M12654">
        <v>1641.35</v>
      </c>
      <c r="N12654">
        <f t="shared" si="197"/>
        <v>0</v>
      </c>
    </row>
    <row r="12655" spans="1:14" x14ac:dyDescent="0.2">
      <c r="A12655" t="s">
        <v>12815</v>
      </c>
      <c r="B12655" t="s">
        <v>36683</v>
      </c>
      <c r="I12655" t="s">
        <v>5</v>
      </c>
      <c r="J12655">
        <v>2655.86</v>
      </c>
      <c r="M12655">
        <v>2655.86</v>
      </c>
      <c r="N12655">
        <f t="shared" si="197"/>
        <v>0</v>
      </c>
    </row>
    <row r="12656" spans="1:14" x14ac:dyDescent="0.2">
      <c r="A12656" t="s">
        <v>12816</v>
      </c>
      <c r="B12656" t="s">
        <v>36683</v>
      </c>
      <c r="I12656" t="s">
        <v>5</v>
      </c>
      <c r="J12656">
        <v>2448</v>
      </c>
      <c r="M12656">
        <v>2448</v>
      </c>
      <c r="N12656">
        <f t="shared" si="197"/>
        <v>0</v>
      </c>
    </row>
    <row r="12657" spans="1:14" x14ac:dyDescent="0.2">
      <c r="A12657" t="s">
        <v>12817</v>
      </c>
      <c r="B12657" t="s">
        <v>36684</v>
      </c>
      <c r="I12657" t="s">
        <v>5</v>
      </c>
      <c r="J12657">
        <v>2691.58</v>
      </c>
      <c r="M12657">
        <v>2691.58</v>
      </c>
      <c r="N12657">
        <f t="shared" si="197"/>
        <v>0</v>
      </c>
    </row>
    <row r="12658" spans="1:14" x14ac:dyDescent="0.2">
      <c r="A12658" t="s">
        <v>12818</v>
      </c>
      <c r="B12658" t="s">
        <v>36684</v>
      </c>
      <c r="I12658" t="s">
        <v>5</v>
      </c>
      <c r="J12658">
        <v>2483.7199999999998</v>
      </c>
      <c r="M12658">
        <v>2483.7199999999998</v>
      </c>
      <c r="N12658">
        <f t="shared" si="197"/>
        <v>0</v>
      </c>
    </row>
    <row r="12659" spans="1:14" x14ac:dyDescent="0.2">
      <c r="A12659" t="s">
        <v>12819</v>
      </c>
      <c r="B12659" t="s">
        <v>36685</v>
      </c>
      <c r="I12659" t="s">
        <v>5</v>
      </c>
      <c r="J12659">
        <v>852.96</v>
      </c>
      <c r="M12659">
        <v>852.96</v>
      </c>
      <c r="N12659">
        <f t="shared" si="197"/>
        <v>0</v>
      </c>
    </row>
    <row r="12660" spans="1:14" x14ac:dyDescent="0.2">
      <c r="A12660" t="s">
        <v>12820</v>
      </c>
      <c r="B12660" t="s">
        <v>36685</v>
      </c>
      <c r="I12660" t="s">
        <v>5</v>
      </c>
      <c r="J12660">
        <v>793.49</v>
      </c>
      <c r="M12660">
        <v>793.49</v>
      </c>
      <c r="N12660">
        <f t="shared" si="197"/>
        <v>0</v>
      </c>
    </row>
    <row r="12661" spans="1:14" x14ac:dyDescent="0.2">
      <c r="A12661" t="s">
        <v>12821</v>
      </c>
      <c r="B12661" t="s">
        <v>36686</v>
      </c>
      <c r="I12661" t="s">
        <v>3</v>
      </c>
      <c r="J12661">
        <v>2928.55</v>
      </c>
      <c r="M12661">
        <v>2928.55</v>
      </c>
      <c r="N12661">
        <f t="shared" si="197"/>
        <v>0</v>
      </c>
    </row>
    <row r="12662" spans="1:14" x14ac:dyDescent="0.2">
      <c r="A12662" t="s">
        <v>12822</v>
      </c>
      <c r="B12662" t="s">
        <v>36686</v>
      </c>
      <c r="I12662" t="s">
        <v>3</v>
      </c>
      <c r="J12662">
        <v>2904.53</v>
      </c>
      <c r="M12662">
        <v>2904.53</v>
      </c>
      <c r="N12662">
        <f t="shared" si="197"/>
        <v>0</v>
      </c>
    </row>
    <row r="12663" spans="1:14" x14ac:dyDescent="0.2">
      <c r="A12663" t="s">
        <v>12823</v>
      </c>
      <c r="B12663" t="s">
        <v>36687</v>
      </c>
      <c r="I12663" t="s">
        <v>3</v>
      </c>
      <c r="J12663">
        <v>2310.1799999999998</v>
      </c>
      <c r="M12663">
        <v>2310.1799999999998</v>
      </c>
      <c r="N12663">
        <f t="shared" si="197"/>
        <v>0</v>
      </c>
    </row>
    <row r="12664" spans="1:14" x14ac:dyDescent="0.2">
      <c r="A12664" t="s">
        <v>12824</v>
      </c>
      <c r="B12664" t="s">
        <v>36687</v>
      </c>
      <c r="I12664" t="s">
        <v>3</v>
      </c>
      <c r="J12664">
        <v>2286.16</v>
      </c>
      <c r="M12664">
        <v>2286.16</v>
      </c>
      <c r="N12664">
        <f t="shared" si="197"/>
        <v>0</v>
      </c>
    </row>
    <row r="12665" spans="1:14" x14ac:dyDescent="0.2">
      <c r="A12665" t="s">
        <v>12825</v>
      </c>
      <c r="B12665" t="s">
        <v>36688</v>
      </c>
      <c r="I12665" t="s">
        <v>3</v>
      </c>
      <c r="J12665">
        <v>1968.66</v>
      </c>
      <c r="M12665">
        <v>1968.66</v>
      </c>
      <c r="N12665">
        <f t="shared" si="197"/>
        <v>0</v>
      </c>
    </row>
    <row r="12666" spans="1:14" x14ac:dyDescent="0.2">
      <c r="A12666" t="s">
        <v>12826</v>
      </c>
      <c r="B12666" t="s">
        <v>36688</v>
      </c>
      <c r="I12666" t="s">
        <v>3</v>
      </c>
      <c r="J12666">
        <v>1944.64</v>
      </c>
      <c r="M12666">
        <v>1944.64</v>
      </c>
      <c r="N12666">
        <f t="shared" si="197"/>
        <v>0</v>
      </c>
    </row>
    <row r="12667" spans="1:14" x14ac:dyDescent="0.2">
      <c r="A12667" t="s">
        <v>12827</v>
      </c>
      <c r="B12667" t="s">
        <v>36689</v>
      </c>
      <c r="I12667" t="s">
        <v>5</v>
      </c>
      <c r="J12667">
        <v>769.29</v>
      </c>
      <c r="M12667">
        <v>769.29</v>
      </c>
      <c r="N12667">
        <f t="shared" si="197"/>
        <v>0</v>
      </c>
    </row>
    <row r="12668" spans="1:14" x14ac:dyDescent="0.2">
      <c r="A12668" t="s">
        <v>12828</v>
      </c>
      <c r="B12668" t="s">
        <v>36689</v>
      </c>
      <c r="I12668" t="s">
        <v>5</v>
      </c>
      <c r="J12668">
        <v>709.82</v>
      </c>
      <c r="M12668">
        <v>709.82</v>
      </c>
      <c r="N12668">
        <f t="shared" si="197"/>
        <v>0</v>
      </c>
    </row>
    <row r="12669" spans="1:14" x14ac:dyDescent="0.2">
      <c r="A12669" t="s">
        <v>12829</v>
      </c>
      <c r="B12669" t="s">
        <v>36690</v>
      </c>
      <c r="I12669" t="s">
        <v>4</v>
      </c>
      <c r="J12669">
        <v>194.88</v>
      </c>
      <c r="M12669">
        <v>194.88</v>
      </c>
      <c r="N12669">
        <f t="shared" si="197"/>
        <v>0</v>
      </c>
    </row>
    <row r="12670" spans="1:14" x14ac:dyDescent="0.2">
      <c r="A12670" t="s">
        <v>12830</v>
      </c>
      <c r="B12670" t="s">
        <v>36690</v>
      </c>
      <c r="I12670" t="s">
        <v>4</v>
      </c>
      <c r="J12670">
        <v>180.59</v>
      </c>
      <c r="M12670">
        <v>180.59</v>
      </c>
      <c r="N12670">
        <f t="shared" si="197"/>
        <v>0</v>
      </c>
    </row>
    <row r="12671" spans="1:14" x14ac:dyDescent="0.2">
      <c r="A12671" t="s">
        <v>12831</v>
      </c>
      <c r="B12671" t="s">
        <v>36691</v>
      </c>
      <c r="I12671" t="s">
        <v>4</v>
      </c>
      <c r="J12671">
        <v>227.22</v>
      </c>
      <c r="M12671">
        <v>227.22</v>
      </c>
      <c r="N12671">
        <f t="shared" si="197"/>
        <v>0</v>
      </c>
    </row>
    <row r="12672" spans="1:14" x14ac:dyDescent="0.2">
      <c r="A12672" t="s">
        <v>12832</v>
      </c>
      <c r="B12672" t="s">
        <v>36691</v>
      </c>
      <c r="I12672" t="s">
        <v>4</v>
      </c>
      <c r="J12672">
        <v>211.09</v>
      </c>
      <c r="M12672">
        <v>211.09</v>
      </c>
      <c r="N12672">
        <f t="shared" si="197"/>
        <v>0</v>
      </c>
    </row>
    <row r="12673" spans="1:14" x14ac:dyDescent="0.2">
      <c r="A12673" t="s">
        <v>12833</v>
      </c>
      <c r="B12673" t="s">
        <v>36692</v>
      </c>
      <c r="I12673" t="s">
        <v>4</v>
      </c>
      <c r="J12673">
        <v>259.24</v>
      </c>
      <c r="M12673">
        <v>259.24</v>
      </c>
      <c r="N12673">
        <f t="shared" si="197"/>
        <v>0</v>
      </c>
    </row>
    <row r="12674" spans="1:14" x14ac:dyDescent="0.2">
      <c r="A12674" t="s">
        <v>12834</v>
      </c>
      <c r="B12674" t="s">
        <v>36692</v>
      </c>
      <c r="I12674" t="s">
        <v>4</v>
      </c>
      <c r="J12674">
        <v>241.26</v>
      </c>
      <c r="M12674">
        <v>241.26</v>
      </c>
      <c r="N12674">
        <f t="shared" si="197"/>
        <v>0</v>
      </c>
    </row>
    <row r="12675" spans="1:14" x14ac:dyDescent="0.2">
      <c r="A12675" t="s">
        <v>12835</v>
      </c>
      <c r="B12675" t="s">
        <v>36693</v>
      </c>
      <c r="I12675" t="s">
        <v>5</v>
      </c>
      <c r="J12675">
        <v>1990.71</v>
      </c>
      <c r="M12675">
        <v>1990.71</v>
      </c>
      <c r="N12675">
        <f t="shared" si="197"/>
        <v>0</v>
      </c>
    </row>
    <row r="12676" spans="1:14" x14ac:dyDescent="0.2">
      <c r="A12676" t="s">
        <v>12836</v>
      </c>
      <c r="B12676" t="s">
        <v>36693</v>
      </c>
      <c r="I12676" t="s">
        <v>5</v>
      </c>
      <c r="J12676">
        <v>1913.84</v>
      </c>
      <c r="M12676">
        <v>1913.84</v>
      </c>
      <c r="N12676">
        <f t="shared" ref="N12676:N12739" si="198">J12676-M12676</f>
        <v>0</v>
      </c>
    </row>
    <row r="12677" spans="1:14" x14ac:dyDescent="0.2">
      <c r="A12677" t="s">
        <v>12837</v>
      </c>
      <c r="B12677" t="s">
        <v>36694</v>
      </c>
      <c r="I12677" t="s">
        <v>5</v>
      </c>
      <c r="J12677">
        <v>2177.96</v>
      </c>
      <c r="M12677">
        <v>2177.96</v>
      </c>
      <c r="N12677">
        <f t="shared" si="198"/>
        <v>0</v>
      </c>
    </row>
    <row r="12678" spans="1:14" x14ac:dyDescent="0.2">
      <c r="A12678" t="s">
        <v>12838</v>
      </c>
      <c r="B12678" t="s">
        <v>36694</v>
      </c>
      <c r="I12678" t="s">
        <v>5</v>
      </c>
      <c r="J12678">
        <v>2095.08</v>
      </c>
      <c r="M12678">
        <v>2095.08</v>
      </c>
      <c r="N12678">
        <f t="shared" si="198"/>
        <v>0</v>
      </c>
    </row>
    <row r="12679" spans="1:14" x14ac:dyDescent="0.2">
      <c r="A12679" t="s">
        <v>12839</v>
      </c>
      <c r="B12679" t="s">
        <v>36695</v>
      </c>
      <c r="I12679" t="s">
        <v>5</v>
      </c>
      <c r="J12679">
        <v>684</v>
      </c>
      <c r="M12679">
        <v>684</v>
      </c>
      <c r="N12679">
        <f t="shared" si="198"/>
        <v>0</v>
      </c>
    </row>
    <row r="12680" spans="1:14" x14ac:dyDescent="0.2">
      <c r="A12680" t="s">
        <v>12840</v>
      </c>
      <c r="B12680" t="s">
        <v>36695</v>
      </c>
      <c r="I12680" t="s">
        <v>5</v>
      </c>
      <c r="J12680">
        <v>649.15</v>
      </c>
      <c r="M12680">
        <v>649.15</v>
      </c>
      <c r="N12680">
        <f t="shared" si="198"/>
        <v>0</v>
      </c>
    </row>
    <row r="12681" spans="1:14" x14ac:dyDescent="0.2">
      <c r="A12681" t="s">
        <v>12841</v>
      </c>
      <c r="B12681" t="s">
        <v>36696</v>
      </c>
      <c r="I12681" t="s">
        <v>5</v>
      </c>
      <c r="J12681">
        <v>789.64</v>
      </c>
      <c r="M12681">
        <v>789.64</v>
      </c>
      <c r="N12681">
        <f t="shared" si="198"/>
        <v>0</v>
      </c>
    </row>
    <row r="12682" spans="1:14" x14ac:dyDescent="0.2">
      <c r="A12682" t="s">
        <v>12842</v>
      </c>
      <c r="B12682" t="s">
        <v>36696</v>
      </c>
      <c r="I12682" t="s">
        <v>5</v>
      </c>
      <c r="J12682">
        <v>721.16</v>
      </c>
      <c r="M12682">
        <v>721.16</v>
      </c>
      <c r="N12682">
        <f t="shared" si="198"/>
        <v>0</v>
      </c>
    </row>
    <row r="12683" spans="1:14" x14ac:dyDescent="0.2">
      <c r="A12683" t="s">
        <v>12843</v>
      </c>
      <c r="B12683" t="s">
        <v>36697</v>
      </c>
      <c r="I12683" t="s">
        <v>5</v>
      </c>
      <c r="J12683">
        <v>1225.1300000000001</v>
      </c>
      <c r="M12683">
        <v>1225.1300000000001</v>
      </c>
      <c r="N12683">
        <f t="shared" si="198"/>
        <v>0</v>
      </c>
    </row>
    <row r="12684" spans="1:14" x14ac:dyDescent="0.2">
      <c r="A12684" t="s">
        <v>12844</v>
      </c>
      <c r="B12684" t="s">
        <v>36697</v>
      </c>
      <c r="I12684" t="s">
        <v>5</v>
      </c>
      <c r="J12684">
        <v>1121.2</v>
      </c>
      <c r="M12684">
        <v>1121.2</v>
      </c>
      <c r="N12684">
        <f t="shared" si="198"/>
        <v>0</v>
      </c>
    </row>
    <row r="12685" spans="1:14" x14ac:dyDescent="0.2">
      <c r="A12685" t="s">
        <v>12845</v>
      </c>
      <c r="B12685" t="s">
        <v>36698</v>
      </c>
      <c r="I12685" t="s">
        <v>5</v>
      </c>
      <c r="J12685">
        <v>1239.7</v>
      </c>
      <c r="M12685">
        <v>1239.7</v>
      </c>
      <c r="N12685">
        <f t="shared" si="198"/>
        <v>0</v>
      </c>
    </row>
    <row r="12686" spans="1:14" x14ac:dyDescent="0.2">
      <c r="A12686" t="s">
        <v>12846</v>
      </c>
      <c r="B12686" t="s">
        <v>36698</v>
      </c>
      <c r="I12686" t="s">
        <v>5</v>
      </c>
      <c r="J12686">
        <v>1135.77</v>
      </c>
      <c r="M12686">
        <v>1135.77</v>
      </c>
      <c r="N12686">
        <f t="shared" si="198"/>
        <v>0</v>
      </c>
    </row>
    <row r="12687" spans="1:14" x14ac:dyDescent="0.2">
      <c r="A12687" t="s">
        <v>12847</v>
      </c>
      <c r="B12687" t="s">
        <v>36699</v>
      </c>
      <c r="I12687" t="s">
        <v>5</v>
      </c>
      <c r="J12687">
        <v>60.46</v>
      </c>
      <c r="M12687">
        <v>60.46</v>
      </c>
      <c r="N12687">
        <f t="shared" si="198"/>
        <v>0</v>
      </c>
    </row>
    <row r="12688" spans="1:14" x14ac:dyDescent="0.2">
      <c r="A12688" t="s">
        <v>12848</v>
      </c>
      <c r="B12688" t="s">
        <v>36699</v>
      </c>
      <c r="I12688" t="s">
        <v>5</v>
      </c>
      <c r="J12688">
        <v>52.37</v>
      </c>
      <c r="M12688">
        <v>52.37</v>
      </c>
      <c r="N12688">
        <f t="shared" si="198"/>
        <v>0</v>
      </c>
    </row>
    <row r="12689" spans="1:14" x14ac:dyDescent="0.2">
      <c r="A12689" t="s">
        <v>12849</v>
      </c>
      <c r="B12689" t="s">
        <v>36700</v>
      </c>
      <c r="I12689" t="s">
        <v>5</v>
      </c>
      <c r="J12689">
        <v>55.08</v>
      </c>
      <c r="M12689">
        <v>55.08</v>
      </c>
      <c r="N12689">
        <f t="shared" si="198"/>
        <v>0</v>
      </c>
    </row>
    <row r="12690" spans="1:14" x14ac:dyDescent="0.2">
      <c r="A12690" t="s">
        <v>12850</v>
      </c>
      <c r="B12690" t="s">
        <v>36700</v>
      </c>
      <c r="I12690" t="s">
        <v>5</v>
      </c>
      <c r="J12690">
        <v>47.71</v>
      </c>
      <c r="M12690">
        <v>47.71</v>
      </c>
      <c r="N12690">
        <f t="shared" si="198"/>
        <v>0</v>
      </c>
    </row>
    <row r="12691" spans="1:14" x14ac:dyDescent="0.2">
      <c r="A12691" t="s">
        <v>12851</v>
      </c>
      <c r="B12691" t="s">
        <v>36701</v>
      </c>
      <c r="I12691" t="s">
        <v>5</v>
      </c>
      <c r="J12691">
        <v>49.98</v>
      </c>
      <c r="M12691">
        <v>49.98</v>
      </c>
      <c r="N12691">
        <f t="shared" si="198"/>
        <v>0</v>
      </c>
    </row>
    <row r="12692" spans="1:14" x14ac:dyDescent="0.2">
      <c r="A12692" t="s">
        <v>12852</v>
      </c>
      <c r="B12692" t="s">
        <v>36701</v>
      </c>
      <c r="I12692" t="s">
        <v>5</v>
      </c>
      <c r="J12692">
        <v>43.29</v>
      </c>
      <c r="M12692">
        <v>43.29</v>
      </c>
      <c r="N12692">
        <f t="shared" si="198"/>
        <v>0</v>
      </c>
    </row>
    <row r="12693" spans="1:14" x14ac:dyDescent="0.2">
      <c r="A12693" t="s">
        <v>12853</v>
      </c>
      <c r="B12693" t="s">
        <v>36702</v>
      </c>
      <c r="I12693" t="s">
        <v>5</v>
      </c>
      <c r="J12693">
        <v>24.18</v>
      </c>
      <c r="M12693">
        <v>24.18</v>
      </c>
      <c r="N12693">
        <f t="shared" si="198"/>
        <v>0</v>
      </c>
    </row>
    <row r="12694" spans="1:14" x14ac:dyDescent="0.2">
      <c r="A12694" t="s">
        <v>12854</v>
      </c>
      <c r="B12694" t="s">
        <v>36702</v>
      </c>
      <c r="I12694" t="s">
        <v>5</v>
      </c>
      <c r="J12694">
        <v>20.95</v>
      </c>
      <c r="M12694">
        <v>20.95</v>
      </c>
      <c r="N12694">
        <f t="shared" si="198"/>
        <v>0</v>
      </c>
    </row>
    <row r="12695" spans="1:14" x14ac:dyDescent="0.2">
      <c r="A12695" t="s">
        <v>12855</v>
      </c>
      <c r="B12695" t="s">
        <v>36703</v>
      </c>
      <c r="I12695" t="s">
        <v>5</v>
      </c>
      <c r="J12695">
        <v>22.03</v>
      </c>
      <c r="M12695">
        <v>22.03</v>
      </c>
      <c r="N12695">
        <f t="shared" si="198"/>
        <v>0</v>
      </c>
    </row>
    <row r="12696" spans="1:14" x14ac:dyDescent="0.2">
      <c r="A12696" t="s">
        <v>12856</v>
      </c>
      <c r="B12696" t="s">
        <v>36703</v>
      </c>
      <c r="I12696" t="s">
        <v>5</v>
      </c>
      <c r="J12696">
        <v>19.079999999999998</v>
      </c>
      <c r="M12696">
        <v>19.079999999999998</v>
      </c>
      <c r="N12696">
        <f t="shared" si="198"/>
        <v>0</v>
      </c>
    </row>
    <row r="12697" spans="1:14" x14ac:dyDescent="0.2">
      <c r="A12697" t="s">
        <v>12857</v>
      </c>
      <c r="B12697" t="s">
        <v>36704</v>
      </c>
      <c r="I12697" t="s">
        <v>5</v>
      </c>
      <c r="J12697">
        <v>19.88</v>
      </c>
      <c r="M12697">
        <v>19.88</v>
      </c>
      <c r="N12697">
        <f t="shared" si="198"/>
        <v>0</v>
      </c>
    </row>
    <row r="12698" spans="1:14" x14ac:dyDescent="0.2">
      <c r="A12698" t="s">
        <v>12858</v>
      </c>
      <c r="B12698" t="s">
        <v>36704</v>
      </c>
      <c r="I12698" t="s">
        <v>5</v>
      </c>
      <c r="J12698">
        <v>17.22</v>
      </c>
      <c r="M12698">
        <v>17.22</v>
      </c>
      <c r="N12698">
        <f t="shared" si="198"/>
        <v>0</v>
      </c>
    </row>
    <row r="12699" spans="1:14" x14ac:dyDescent="0.2">
      <c r="A12699" t="s">
        <v>12859</v>
      </c>
      <c r="B12699" t="s">
        <v>36705</v>
      </c>
      <c r="I12699" t="s">
        <v>5</v>
      </c>
      <c r="J12699">
        <v>20.149999999999999</v>
      </c>
      <c r="M12699">
        <v>20.149999999999999</v>
      </c>
      <c r="N12699">
        <f t="shared" si="198"/>
        <v>0</v>
      </c>
    </row>
    <row r="12700" spans="1:14" x14ac:dyDescent="0.2">
      <c r="A12700" t="s">
        <v>12860</v>
      </c>
      <c r="B12700" t="s">
        <v>36705</v>
      </c>
      <c r="I12700" t="s">
        <v>5</v>
      </c>
      <c r="J12700">
        <v>17.45</v>
      </c>
      <c r="M12700">
        <v>17.45</v>
      </c>
      <c r="N12700">
        <f t="shared" si="198"/>
        <v>0</v>
      </c>
    </row>
    <row r="12701" spans="1:14" x14ac:dyDescent="0.2">
      <c r="A12701" t="s">
        <v>12861</v>
      </c>
      <c r="B12701" t="s">
        <v>36706</v>
      </c>
      <c r="I12701" t="s">
        <v>5</v>
      </c>
      <c r="J12701">
        <v>16.12</v>
      </c>
      <c r="M12701">
        <v>16.12</v>
      </c>
      <c r="N12701">
        <f t="shared" si="198"/>
        <v>0</v>
      </c>
    </row>
    <row r="12702" spans="1:14" x14ac:dyDescent="0.2">
      <c r="A12702" t="s">
        <v>12862</v>
      </c>
      <c r="B12702" t="s">
        <v>36706</v>
      </c>
      <c r="I12702" t="s">
        <v>5</v>
      </c>
      <c r="J12702">
        <v>13.96</v>
      </c>
      <c r="M12702">
        <v>13.96</v>
      </c>
      <c r="N12702">
        <f t="shared" si="198"/>
        <v>0</v>
      </c>
    </row>
    <row r="12703" spans="1:14" x14ac:dyDescent="0.2">
      <c r="A12703" t="s">
        <v>12863</v>
      </c>
      <c r="B12703" t="s">
        <v>36707</v>
      </c>
      <c r="I12703" t="s">
        <v>5</v>
      </c>
      <c r="J12703">
        <v>12.09</v>
      </c>
      <c r="M12703">
        <v>12.09</v>
      </c>
      <c r="N12703">
        <f t="shared" si="198"/>
        <v>0</v>
      </c>
    </row>
    <row r="12704" spans="1:14" x14ac:dyDescent="0.2">
      <c r="A12704" t="s">
        <v>12864</v>
      </c>
      <c r="B12704" t="s">
        <v>36707</v>
      </c>
      <c r="I12704" t="s">
        <v>5</v>
      </c>
      <c r="J12704">
        <v>10.47</v>
      </c>
      <c r="M12704">
        <v>10.47</v>
      </c>
      <c r="N12704">
        <f t="shared" si="198"/>
        <v>0</v>
      </c>
    </row>
    <row r="12705" spans="1:14" x14ac:dyDescent="0.2">
      <c r="A12705" t="s">
        <v>12865</v>
      </c>
      <c r="B12705" t="s">
        <v>36708</v>
      </c>
      <c r="I12705" t="s">
        <v>5</v>
      </c>
      <c r="J12705">
        <v>9.4</v>
      </c>
      <c r="M12705">
        <v>9.4</v>
      </c>
      <c r="N12705">
        <f t="shared" si="198"/>
        <v>0</v>
      </c>
    </row>
    <row r="12706" spans="1:14" x14ac:dyDescent="0.2">
      <c r="A12706" t="s">
        <v>12866</v>
      </c>
      <c r="B12706" t="s">
        <v>36708</v>
      </c>
      <c r="I12706" t="s">
        <v>5</v>
      </c>
      <c r="J12706">
        <v>8.14</v>
      </c>
      <c r="M12706">
        <v>8.14</v>
      </c>
      <c r="N12706">
        <f t="shared" si="198"/>
        <v>0</v>
      </c>
    </row>
    <row r="12707" spans="1:14" x14ac:dyDescent="0.2">
      <c r="A12707" t="s">
        <v>12867</v>
      </c>
      <c r="B12707" t="s">
        <v>36709</v>
      </c>
      <c r="I12707" t="s">
        <v>5</v>
      </c>
      <c r="J12707">
        <v>8.06</v>
      </c>
      <c r="M12707">
        <v>8.06</v>
      </c>
      <c r="N12707">
        <f t="shared" si="198"/>
        <v>0</v>
      </c>
    </row>
    <row r="12708" spans="1:14" x14ac:dyDescent="0.2">
      <c r="A12708" t="s">
        <v>12868</v>
      </c>
      <c r="B12708" t="s">
        <v>36709</v>
      </c>
      <c r="I12708" t="s">
        <v>5</v>
      </c>
      <c r="J12708">
        <v>6.98</v>
      </c>
      <c r="M12708">
        <v>6.98</v>
      </c>
      <c r="N12708">
        <f t="shared" si="198"/>
        <v>0</v>
      </c>
    </row>
    <row r="12709" spans="1:14" x14ac:dyDescent="0.2">
      <c r="A12709" t="s">
        <v>12869</v>
      </c>
      <c r="B12709" t="s">
        <v>36710</v>
      </c>
      <c r="I12709" t="s">
        <v>5</v>
      </c>
      <c r="J12709">
        <v>6.71</v>
      </c>
      <c r="M12709">
        <v>6.71</v>
      </c>
      <c r="N12709">
        <f t="shared" si="198"/>
        <v>0</v>
      </c>
    </row>
    <row r="12710" spans="1:14" x14ac:dyDescent="0.2">
      <c r="A12710" t="s">
        <v>12870</v>
      </c>
      <c r="B12710" t="s">
        <v>36710</v>
      </c>
      <c r="I12710" t="s">
        <v>5</v>
      </c>
      <c r="J12710">
        <v>5.81</v>
      </c>
      <c r="M12710">
        <v>5.81</v>
      </c>
      <c r="N12710">
        <f t="shared" si="198"/>
        <v>0</v>
      </c>
    </row>
    <row r="12711" spans="1:14" x14ac:dyDescent="0.2">
      <c r="A12711" t="s">
        <v>12871</v>
      </c>
      <c r="B12711" t="s">
        <v>36711</v>
      </c>
      <c r="I12711" t="s">
        <v>5</v>
      </c>
      <c r="J12711">
        <v>13.43</v>
      </c>
      <c r="M12711">
        <v>13.43</v>
      </c>
      <c r="N12711">
        <f t="shared" si="198"/>
        <v>0</v>
      </c>
    </row>
    <row r="12712" spans="1:14" x14ac:dyDescent="0.2">
      <c r="A12712" t="s">
        <v>12872</v>
      </c>
      <c r="B12712" t="s">
        <v>36711</v>
      </c>
      <c r="I12712" t="s">
        <v>5</v>
      </c>
      <c r="J12712">
        <v>11.63</v>
      </c>
      <c r="M12712">
        <v>11.63</v>
      </c>
      <c r="N12712">
        <f t="shared" si="198"/>
        <v>0</v>
      </c>
    </row>
    <row r="12713" spans="1:14" x14ac:dyDescent="0.2">
      <c r="A12713" t="s">
        <v>12873</v>
      </c>
      <c r="B12713" t="s">
        <v>36712</v>
      </c>
      <c r="I12713" t="s">
        <v>5</v>
      </c>
      <c r="J12713">
        <v>60.46</v>
      </c>
      <c r="M12713">
        <v>60.46</v>
      </c>
      <c r="N12713">
        <f t="shared" si="198"/>
        <v>0</v>
      </c>
    </row>
    <row r="12714" spans="1:14" x14ac:dyDescent="0.2">
      <c r="A12714" t="s">
        <v>12874</v>
      </c>
      <c r="B12714" t="s">
        <v>36712</v>
      </c>
      <c r="I12714" t="s">
        <v>5</v>
      </c>
      <c r="J12714">
        <v>52.37</v>
      </c>
      <c r="M12714">
        <v>52.37</v>
      </c>
      <c r="N12714">
        <f t="shared" si="198"/>
        <v>0</v>
      </c>
    </row>
    <row r="12715" spans="1:14" x14ac:dyDescent="0.2">
      <c r="A12715" t="s">
        <v>12875</v>
      </c>
      <c r="B12715" t="s">
        <v>36713</v>
      </c>
      <c r="I12715" t="s">
        <v>5</v>
      </c>
      <c r="J12715">
        <v>45.68</v>
      </c>
      <c r="M12715">
        <v>45.68</v>
      </c>
      <c r="N12715">
        <f t="shared" si="198"/>
        <v>0</v>
      </c>
    </row>
    <row r="12716" spans="1:14" x14ac:dyDescent="0.2">
      <c r="A12716" t="s">
        <v>12876</v>
      </c>
      <c r="B12716" t="s">
        <v>36713</v>
      </c>
      <c r="I12716" t="s">
        <v>5</v>
      </c>
      <c r="J12716">
        <v>39.57</v>
      </c>
      <c r="M12716">
        <v>39.57</v>
      </c>
      <c r="N12716">
        <f t="shared" si="198"/>
        <v>0</v>
      </c>
    </row>
    <row r="12717" spans="1:14" x14ac:dyDescent="0.2">
      <c r="A12717" t="s">
        <v>12877</v>
      </c>
      <c r="B12717" t="s">
        <v>36714</v>
      </c>
      <c r="I12717" t="s">
        <v>5</v>
      </c>
      <c r="J12717">
        <v>94.05</v>
      </c>
      <c r="M12717">
        <v>94.05</v>
      </c>
      <c r="N12717">
        <f t="shared" si="198"/>
        <v>0</v>
      </c>
    </row>
    <row r="12718" spans="1:14" x14ac:dyDescent="0.2">
      <c r="A12718" t="s">
        <v>12878</v>
      </c>
      <c r="B12718" t="s">
        <v>36714</v>
      </c>
      <c r="I12718" t="s">
        <v>5</v>
      </c>
      <c r="J12718">
        <v>81.47</v>
      </c>
      <c r="M12718">
        <v>81.47</v>
      </c>
      <c r="N12718">
        <f t="shared" si="198"/>
        <v>0</v>
      </c>
    </row>
    <row r="12719" spans="1:14" x14ac:dyDescent="0.2">
      <c r="A12719" t="s">
        <v>12879</v>
      </c>
      <c r="B12719" t="s">
        <v>36715</v>
      </c>
      <c r="I12719" t="s">
        <v>5</v>
      </c>
      <c r="J12719">
        <v>6.71</v>
      </c>
      <c r="M12719">
        <v>6.71</v>
      </c>
      <c r="N12719">
        <f t="shared" si="198"/>
        <v>0</v>
      </c>
    </row>
    <row r="12720" spans="1:14" x14ac:dyDescent="0.2">
      <c r="A12720" t="s">
        <v>12880</v>
      </c>
      <c r="B12720" t="s">
        <v>36715</v>
      </c>
      <c r="I12720" t="s">
        <v>5</v>
      </c>
      <c r="J12720">
        <v>5.81</v>
      </c>
      <c r="M12720">
        <v>5.81</v>
      </c>
      <c r="N12720">
        <f t="shared" si="198"/>
        <v>0</v>
      </c>
    </row>
    <row r="12721" spans="1:14" x14ac:dyDescent="0.2">
      <c r="A12721" t="s">
        <v>12881</v>
      </c>
      <c r="B12721" t="s">
        <v>36716</v>
      </c>
      <c r="I12721" t="s">
        <v>5</v>
      </c>
      <c r="J12721">
        <v>8.06</v>
      </c>
      <c r="M12721">
        <v>8.06</v>
      </c>
      <c r="N12721">
        <f t="shared" si="198"/>
        <v>0</v>
      </c>
    </row>
    <row r="12722" spans="1:14" x14ac:dyDescent="0.2">
      <c r="A12722" t="s">
        <v>12882</v>
      </c>
      <c r="B12722" t="s">
        <v>36716</v>
      </c>
      <c r="I12722" t="s">
        <v>5</v>
      </c>
      <c r="J12722">
        <v>6.98</v>
      </c>
      <c r="M12722">
        <v>6.98</v>
      </c>
      <c r="N12722">
        <f t="shared" si="198"/>
        <v>0</v>
      </c>
    </row>
    <row r="12723" spans="1:14" x14ac:dyDescent="0.2">
      <c r="A12723" t="s">
        <v>12883</v>
      </c>
      <c r="B12723" t="s">
        <v>36717</v>
      </c>
      <c r="I12723" t="s">
        <v>5</v>
      </c>
      <c r="J12723">
        <v>5.37</v>
      </c>
      <c r="M12723">
        <v>5.37</v>
      </c>
      <c r="N12723">
        <f t="shared" si="198"/>
        <v>0</v>
      </c>
    </row>
    <row r="12724" spans="1:14" x14ac:dyDescent="0.2">
      <c r="A12724" t="s">
        <v>12884</v>
      </c>
      <c r="B12724" t="s">
        <v>36717</v>
      </c>
      <c r="I12724" t="s">
        <v>5</v>
      </c>
      <c r="J12724">
        <v>4.6500000000000004</v>
      </c>
      <c r="M12724">
        <v>4.6500000000000004</v>
      </c>
      <c r="N12724">
        <f t="shared" si="198"/>
        <v>0</v>
      </c>
    </row>
    <row r="12725" spans="1:14" x14ac:dyDescent="0.2">
      <c r="A12725" t="s">
        <v>12885</v>
      </c>
      <c r="B12725" t="s">
        <v>36718</v>
      </c>
      <c r="I12725" t="s">
        <v>5</v>
      </c>
      <c r="J12725">
        <v>26.87</v>
      </c>
      <c r="M12725">
        <v>26.87</v>
      </c>
      <c r="N12725">
        <f t="shared" si="198"/>
        <v>0</v>
      </c>
    </row>
    <row r="12726" spans="1:14" x14ac:dyDescent="0.2">
      <c r="A12726" t="s">
        <v>12886</v>
      </c>
      <c r="B12726" t="s">
        <v>36718</v>
      </c>
      <c r="I12726" t="s">
        <v>5</v>
      </c>
      <c r="J12726">
        <v>23.27</v>
      </c>
      <c r="M12726">
        <v>23.27</v>
      </c>
      <c r="N12726">
        <f t="shared" si="198"/>
        <v>0</v>
      </c>
    </row>
    <row r="12727" spans="1:14" x14ac:dyDescent="0.2">
      <c r="A12727" t="s">
        <v>12887</v>
      </c>
      <c r="B12727" t="s">
        <v>36719</v>
      </c>
      <c r="I12727" t="s">
        <v>5</v>
      </c>
      <c r="J12727">
        <v>53.74</v>
      </c>
      <c r="M12727">
        <v>53.74</v>
      </c>
      <c r="N12727">
        <f t="shared" si="198"/>
        <v>0</v>
      </c>
    </row>
    <row r="12728" spans="1:14" x14ac:dyDescent="0.2">
      <c r="A12728" t="s">
        <v>12888</v>
      </c>
      <c r="B12728" t="s">
        <v>36719</v>
      </c>
      <c r="I12728" t="s">
        <v>5</v>
      </c>
      <c r="J12728">
        <v>46.55</v>
      </c>
      <c r="M12728">
        <v>46.55</v>
      </c>
      <c r="N12728">
        <f t="shared" si="198"/>
        <v>0</v>
      </c>
    </row>
    <row r="12729" spans="1:14" x14ac:dyDescent="0.2">
      <c r="A12729" t="s">
        <v>12889</v>
      </c>
      <c r="B12729" t="s">
        <v>36720</v>
      </c>
      <c r="I12729" t="s">
        <v>5</v>
      </c>
      <c r="J12729">
        <v>26.87</v>
      </c>
      <c r="M12729">
        <v>26.87</v>
      </c>
      <c r="N12729">
        <f t="shared" si="198"/>
        <v>0</v>
      </c>
    </row>
    <row r="12730" spans="1:14" x14ac:dyDescent="0.2">
      <c r="A12730" t="s">
        <v>12890</v>
      </c>
      <c r="B12730" t="s">
        <v>36720</v>
      </c>
      <c r="I12730" t="s">
        <v>5</v>
      </c>
      <c r="J12730">
        <v>23.27</v>
      </c>
      <c r="M12730">
        <v>23.27</v>
      </c>
      <c r="N12730">
        <f t="shared" si="198"/>
        <v>0</v>
      </c>
    </row>
    <row r="12731" spans="1:14" x14ac:dyDescent="0.2">
      <c r="A12731" t="s">
        <v>12891</v>
      </c>
      <c r="B12731" t="s">
        <v>36721</v>
      </c>
      <c r="I12731" t="s">
        <v>5</v>
      </c>
      <c r="J12731">
        <v>26.87</v>
      </c>
      <c r="M12731">
        <v>26.87</v>
      </c>
      <c r="N12731">
        <f t="shared" si="198"/>
        <v>0</v>
      </c>
    </row>
    <row r="12732" spans="1:14" x14ac:dyDescent="0.2">
      <c r="A12732" t="s">
        <v>12892</v>
      </c>
      <c r="B12732" t="s">
        <v>36721</v>
      </c>
      <c r="I12732" t="s">
        <v>5</v>
      </c>
      <c r="J12732">
        <v>23.27</v>
      </c>
      <c r="M12732">
        <v>23.27</v>
      </c>
      <c r="N12732">
        <f t="shared" si="198"/>
        <v>0</v>
      </c>
    </row>
    <row r="12733" spans="1:14" x14ac:dyDescent="0.2">
      <c r="A12733" t="s">
        <v>12893</v>
      </c>
      <c r="B12733" t="s">
        <v>36722</v>
      </c>
      <c r="I12733" t="s">
        <v>5</v>
      </c>
      <c r="J12733">
        <v>1761.87</v>
      </c>
      <c r="M12733">
        <v>1761.87</v>
      </c>
      <c r="N12733">
        <f t="shared" si="198"/>
        <v>0</v>
      </c>
    </row>
    <row r="12734" spans="1:14" x14ac:dyDescent="0.2">
      <c r="A12734" t="s">
        <v>12894</v>
      </c>
      <c r="B12734" t="s">
        <v>36722</v>
      </c>
      <c r="I12734" t="s">
        <v>5</v>
      </c>
      <c r="J12734">
        <v>1715.89</v>
      </c>
      <c r="M12734">
        <v>1715.89</v>
      </c>
      <c r="N12734">
        <f t="shared" si="198"/>
        <v>0</v>
      </c>
    </row>
    <row r="12735" spans="1:14" x14ac:dyDescent="0.2">
      <c r="A12735" t="s">
        <v>12895</v>
      </c>
      <c r="B12735" t="s">
        <v>36723</v>
      </c>
      <c r="I12735" t="s">
        <v>5</v>
      </c>
      <c r="J12735">
        <v>1643.21</v>
      </c>
      <c r="M12735">
        <v>1643.21</v>
      </c>
      <c r="N12735">
        <f t="shared" si="198"/>
        <v>0</v>
      </c>
    </row>
    <row r="12736" spans="1:14" x14ac:dyDescent="0.2">
      <c r="A12736" t="s">
        <v>12896</v>
      </c>
      <c r="B12736" t="s">
        <v>36723</v>
      </c>
      <c r="I12736" t="s">
        <v>5</v>
      </c>
      <c r="J12736">
        <v>1597.23</v>
      </c>
      <c r="M12736">
        <v>1597.23</v>
      </c>
      <c r="N12736">
        <f t="shared" si="198"/>
        <v>0</v>
      </c>
    </row>
    <row r="12737" spans="1:14" x14ac:dyDescent="0.2">
      <c r="A12737" t="s">
        <v>12897</v>
      </c>
      <c r="B12737" t="s">
        <v>36724</v>
      </c>
      <c r="I12737" t="s">
        <v>5</v>
      </c>
      <c r="J12737">
        <v>240.41</v>
      </c>
      <c r="M12737">
        <v>240.41</v>
      </c>
      <c r="N12737">
        <f t="shared" si="198"/>
        <v>0</v>
      </c>
    </row>
    <row r="12738" spans="1:14" x14ac:dyDescent="0.2">
      <c r="A12738" t="s">
        <v>12898</v>
      </c>
      <c r="B12738" t="s">
        <v>36724</v>
      </c>
      <c r="I12738" t="s">
        <v>5</v>
      </c>
      <c r="J12738">
        <v>215.84</v>
      </c>
      <c r="M12738">
        <v>215.84</v>
      </c>
      <c r="N12738">
        <f t="shared" si="198"/>
        <v>0</v>
      </c>
    </row>
    <row r="12739" spans="1:14" x14ac:dyDescent="0.2">
      <c r="A12739" t="s">
        <v>12899</v>
      </c>
      <c r="B12739" t="s">
        <v>36725</v>
      </c>
      <c r="I12739" t="s">
        <v>5</v>
      </c>
      <c r="J12739">
        <v>288.66000000000003</v>
      </c>
      <c r="M12739">
        <v>288.66000000000003</v>
      </c>
      <c r="N12739">
        <f t="shared" si="198"/>
        <v>0</v>
      </c>
    </row>
    <row r="12740" spans="1:14" x14ac:dyDescent="0.2">
      <c r="A12740" t="s">
        <v>12900</v>
      </c>
      <c r="B12740" t="s">
        <v>36725</v>
      </c>
      <c r="I12740" t="s">
        <v>5</v>
      </c>
      <c r="J12740">
        <v>262.79000000000002</v>
      </c>
      <c r="M12740">
        <v>262.79000000000002</v>
      </c>
      <c r="N12740">
        <f t="shared" ref="N12740:N12803" si="199">J12740-M12740</f>
        <v>0</v>
      </c>
    </row>
    <row r="12741" spans="1:14" x14ac:dyDescent="0.2">
      <c r="A12741" t="s">
        <v>12901</v>
      </c>
      <c r="B12741" t="s">
        <v>36726</v>
      </c>
      <c r="I12741" t="s">
        <v>5</v>
      </c>
      <c r="J12741">
        <v>363.23</v>
      </c>
      <c r="M12741">
        <v>363.23</v>
      </c>
      <c r="N12741">
        <f t="shared" si="199"/>
        <v>0</v>
      </c>
    </row>
    <row r="12742" spans="1:14" x14ac:dyDescent="0.2">
      <c r="A12742" t="s">
        <v>12902</v>
      </c>
      <c r="B12742" t="s">
        <v>36726</v>
      </c>
      <c r="I12742" t="s">
        <v>5</v>
      </c>
      <c r="J12742">
        <v>333.33</v>
      </c>
      <c r="M12742">
        <v>333.33</v>
      </c>
      <c r="N12742">
        <f t="shared" si="199"/>
        <v>0</v>
      </c>
    </row>
    <row r="12743" spans="1:14" x14ac:dyDescent="0.2">
      <c r="A12743" t="s">
        <v>12903</v>
      </c>
      <c r="B12743" t="s">
        <v>36727</v>
      </c>
      <c r="I12743" t="s">
        <v>5</v>
      </c>
      <c r="J12743">
        <v>584.5</v>
      </c>
      <c r="M12743">
        <v>584.5</v>
      </c>
      <c r="N12743">
        <f t="shared" si="199"/>
        <v>0</v>
      </c>
    </row>
    <row r="12744" spans="1:14" x14ac:dyDescent="0.2">
      <c r="A12744" t="s">
        <v>12904</v>
      </c>
      <c r="B12744" t="s">
        <v>36727</v>
      </c>
      <c r="I12744" t="s">
        <v>5</v>
      </c>
      <c r="J12744">
        <v>539.74</v>
      </c>
      <c r="M12744">
        <v>539.74</v>
      </c>
      <c r="N12744">
        <f t="shared" si="199"/>
        <v>0</v>
      </c>
    </row>
    <row r="12745" spans="1:14" x14ac:dyDescent="0.2">
      <c r="A12745" t="s">
        <v>12905</v>
      </c>
      <c r="B12745" t="s">
        <v>36728</v>
      </c>
      <c r="I12745" t="s">
        <v>5</v>
      </c>
      <c r="J12745">
        <v>496.13</v>
      </c>
      <c r="M12745">
        <v>496.13</v>
      </c>
      <c r="N12745">
        <f t="shared" si="199"/>
        <v>0</v>
      </c>
    </row>
    <row r="12746" spans="1:14" x14ac:dyDescent="0.2">
      <c r="A12746" t="s">
        <v>12906</v>
      </c>
      <c r="B12746" t="s">
        <v>36728</v>
      </c>
      <c r="I12746" t="s">
        <v>5</v>
      </c>
      <c r="J12746">
        <v>456.36</v>
      </c>
      <c r="M12746">
        <v>456.36</v>
      </c>
      <c r="N12746">
        <f t="shared" si="199"/>
        <v>0</v>
      </c>
    </row>
    <row r="12747" spans="1:14" x14ac:dyDescent="0.2">
      <c r="A12747" t="s">
        <v>12907</v>
      </c>
      <c r="B12747" t="s">
        <v>36729</v>
      </c>
      <c r="I12747" t="s">
        <v>5</v>
      </c>
      <c r="J12747">
        <v>1497.75</v>
      </c>
      <c r="M12747">
        <v>1497.75</v>
      </c>
      <c r="N12747">
        <f t="shared" si="199"/>
        <v>0</v>
      </c>
    </row>
    <row r="12748" spans="1:14" x14ac:dyDescent="0.2">
      <c r="A12748" t="s">
        <v>12908</v>
      </c>
      <c r="B12748" t="s">
        <v>36729</v>
      </c>
      <c r="I12748" t="s">
        <v>5</v>
      </c>
      <c r="J12748">
        <v>1399.06</v>
      </c>
      <c r="M12748">
        <v>1399.06</v>
      </c>
      <c r="N12748">
        <f t="shared" si="199"/>
        <v>0</v>
      </c>
    </row>
    <row r="12749" spans="1:14" x14ac:dyDescent="0.2">
      <c r="A12749" t="s">
        <v>12909</v>
      </c>
      <c r="B12749" t="s">
        <v>36730</v>
      </c>
      <c r="I12749" t="s">
        <v>5</v>
      </c>
      <c r="J12749">
        <v>1719.08</v>
      </c>
      <c r="M12749">
        <v>1719.08</v>
      </c>
      <c r="N12749">
        <f t="shared" si="199"/>
        <v>0</v>
      </c>
    </row>
    <row r="12750" spans="1:14" x14ac:dyDescent="0.2">
      <c r="A12750" t="s">
        <v>12910</v>
      </c>
      <c r="B12750" t="s">
        <v>36730</v>
      </c>
      <c r="I12750" t="s">
        <v>5</v>
      </c>
      <c r="J12750">
        <v>1605.54</v>
      </c>
      <c r="M12750">
        <v>1605.54</v>
      </c>
      <c r="N12750">
        <f t="shared" si="199"/>
        <v>0</v>
      </c>
    </row>
    <row r="12751" spans="1:14" x14ac:dyDescent="0.2">
      <c r="A12751" t="s">
        <v>12911</v>
      </c>
      <c r="B12751" t="s">
        <v>36731</v>
      </c>
      <c r="I12751" t="s">
        <v>5</v>
      </c>
      <c r="J12751">
        <v>1132.33</v>
      </c>
      <c r="M12751">
        <v>1132.33</v>
      </c>
      <c r="N12751">
        <f t="shared" si="199"/>
        <v>0</v>
      </c>
    </row>
    <row r="12752" spans="1:14" x14ac:dyDescent="0.2">
      <c r="A12752" t="s">
        <v>12912</v>
      </c>
      <c r="B12752" t="s">
        <v>36731</v>
      </c>
      <c r="I12752" t="s">
        <v>5</v>
      </c>
      <c r="J12752">
        <v>1053.68</v>
      </c>
      <c r="M12752">
        <v>1053.68</v>
      </c>
      <c r="N12752">
        <f t="shared" si="199"/>
        <v>0</v>
      </c>
    </row>
    <row r="12753" spans="1:14" x14ac:dyDescent="0.2">
      <c r="A12753" t="s">
        <v>12913</v>
      </c>
      <c r="B12753" t="s">
        <v>36732</v>
      </c>
      <c r="I12753" t="s">
        <v>5</v>
      </c>
      <c r="J12753">
        <v>453.09</v>
      </c>
      <c r="M12753">
        <v>453.09</v>
      </c>
      <c r="N12753">
        <f t="shared" si="199"/>
        <v>0</v>
      </c>
    </row>
    <row r="12754" spans="1:14" x14ac:dyDescent="0.2">
      <c r="A12754" t="s">
        <v>12914</v>
      </c>
      <c r="B12754" t="s">
        <v>36732</v>
      </c>
      <c r="I12754" t="s">
        <v>5</v>
      </c>
      <c r="J12754">
        <v>413.88</v>
      </c>
      <c r="M12754">
        <v>413.88</v>
      </c>
      <c r="N12754">
        <f t="shared" si="199"/>
        <v>0</v>
      </c>
    </row>
    <row r="12755" spans="1:14" x14ac:dyDescent="0.2">
      <c r="A12755" t="s">
        <v>12915</v>
      </c>
      <c r="B12755" t="s">
        <v>36733</v>
      </c>
      <c r="I12755" t="s">
        <v>5</v>
      </c>
      <c r="J12755">
        <v>363.23</v>
      </c>
      <c r="M12755">
        <v>363.23</v>
      </c>
      <c r="N12755">
        <f t="shared" si="199"/>
        <v>0</v>
      </c>
    </row>
    <row r="12756" spans="1:14" x14ac:dyDescent="0.2">
      <c r="A12756" t="s">
        <v>12916</v>
      </c>
      <c r="B12756" t="s">
        <v>36733</v>
      </c>
      <c r="I12756" t="s">
        <v>5</v>
      </c>
      <c r="J12756">
        <v>329.21</v>
      </c>
      <c r="M12756">
        <v>329.21</v>
      </c>
      <c r="N12756">
        <f t="shared" si="199"/>
        <v>0</v>
      </c>
    </row>
    <row r="12757" spans="1:14" x14ac:dyDescent="0.2">
      <c r="A12757" t="s">
        <v>12917</v>
      </c>
      <c r="B12757" t="s">
        <v>36734</v>
      </c>
      <c r="I12757" t="s">
        <v>5</v>
      </c>
      <c r="J12757">
        <v>1286.43</v>
      </c>
      <c r="M12757">
        <v>1286.43</v>
      </c>
      <c r="N12757">
        <f t="shared" si="199"/>
        <v>0</v>
      </c>
    </row>
    <row r="12758" spans="1:14" x14ac:dyDescent="0.2">
      <c r="A12758" t="s">
        <v>12918</v>
      </c>
      <c r="B12758" t="s">
        <v>36734</v>
      </c>
      <c r="I12758" t="s">
        <v>5</v>
      </c>
      <c r="J12758">
        <v>1201.81</v>
      </c>
      <c r="M12758">
        <v>1201.81</v>
      </c>
      <c r="N12758">
        <f t="shared" si="199"/>
        <v>0</v>
      </c>
    </row>
    <row r="12759" spans="1:14" x14ac:dyDescent="0.2">
      <c r="A12759" t="s">
        <v>12919</v>
      </c>
      <c r="B12759" t="s">
        <v>36735</v>
      </c>
      <c r="I12759" t="s">
        <v>5</v>
      </c>
      <c r="J12759">
        <v>1452.75</v>
      </c>
      <c r="M12759">
        <v>1452.75</v>
      </c>
      <c r="N12759">
        <f t="shared" si="199"/>
        <v>0</v>
      </c>
    </row>
    <row r="12760" spans="1:14" x14ac:dyDescent="0.2">
      <c r="A12760" t="s">
        <v>12920</v>
      </c>
      <c r="B12760" t="s">
        <v>36735</v>
      </c>
      <c r="I12760" t="s">
        <v>5</v>
      </c>
      <c r="J12760">
        <v>1356.17</v>
      </c>
      <c r="M12760">
        <v>1356.17</v>
      </c>
      <c r="N12760">
        <f t="shared" si="199"/>
        <v>0</v>
      </c>
    </row>
    <row r="12761" spans="1:14" x14ac:dyDescent="0.2">
      <c r="A12761" t="s">
        <v>12921</v>
      </c>
      <c r="B12761" t="s">
        <v>36736</v>
      </c>
      <c r="I12761" t="s">
        <v>5</v>
      </c>
      <c r="J12761">
        <v>4807.71</v>
      </c>
      <c r="M12761">
        <v>4807.71</v>
      </c>
      <c r="N12761">
        <f t="shared" si="199"/>
        <v>0</v>
      </c>
    </row>
    <row r="12762" spans="1:14" x14ac:dyDescent="0.2">
      <c r="A12762" t="s">
        <v>12922</v>
      </c>
      <c r="B12762" t="s">
        <v>36736</v>
      </c>
      <c r="I12762" t="s">
        <v>5</v>
      </c>
      <c r="J12762">
        <v>4666.3999999999996</v>
      </c>
      <c r="M12762">
        <v>4666.3999999999996</v>
      </c>
      <c r="N12762">
        <f t="shared" si="199"/>
        <v>0</v>
      </c>
    </row>
    <row r="12763" spans="1:14" x14ac:dyDescent="0.2">
      <c r="A12763" t="s">
        <v>12923</v>
      </c>
      <c r="B12763" t="s">
        <v>36737</v>
      </c>
      <c r="I12763" t="s">
        <v>5</v>
      </c>
      <c r="J12763">
        <v>2691.93</v>
      </c>
      <c r="M12763">
        <v>2691.93</v>
      </c>
      <c r="N12763">
        <f t="shared" si="199"/>
        <v>0</v>
      </c>
    </row>
    <row r="12764" spans="1:14" x14ac:dyDescent="0.2">
      <c r="A12764" t="s">
        <v>12924</v>
      </c>
      <c r="B12764" t="s">
        <v>36737</v>
      </c>
      <c r="I12764" t="s">
        <v>5</v>
      </c>
      <c r="J12764">
        <v>2607.0300000000002</v>
      </c>
      <c r="M12764">
        <v>2607.0300000000002</v>
      </c>
      <c r="N12764">
        <f t="shared" si="199"/>
        <v>0</v>
      </c>
    </row>
    <row r="12765" spans="1:14" x14ac:dyDescent="0.2">
      <c r="A12765" t="s">
        <v>12925</v>
      </c>
      <c r="B12765" t="s">
        <v>36738</v>
      </c>
      <c r="I12765" t="s">
        <v>5</v>
      </c>
      <c r="J12765">
        <v>3012.46</v>
      </c>
      <c r="M12765">
        <v>3012.46</v>
      </c>
      <c r="N12765">
        <f t="shared" si="199"/>
        <v>0</v>
      </c>
    </row>
    <row r="12766" spans="1:14" x14ac:dyDescent="0.2">
      <c r="A12766" t="s">
        <v>12926</v>
      </c>
      <c r="B12766" t="s">
        <v>36738</v>
      </c>
      <c r="I12766" t="s">
        <v>5</v>
      </c>
      <c r="J12766">
        <v>2913.08</v>
      </c>
      <c r="M12766">
        <v>2913.08</v>
      </c>
      <c r="N12766">
        <f t="shared" si="199"/>
        <v>0</v>
      </c>
    </row>
    <row r="12767" spans="1:14" x14ac:dyDescent="0.2">
      <c r="A12767" t="s">
        <v>12927</v>
      </c>
      <c r="B12767" t="s">
        <v>36739</v>
      </c>
      <c r="I12767" t="s">
        <v>5</v>
      </c>
      <c r="J12767">
        <v>1725.91</v>
      </c>
      <c r="M12767">
        <v>1725.91</v>
      </c>
      <c r="N12767">
        <f t="shared" si="199"/>
        <v>0</v>
      </c>
    </row>
    <row r="12768" spans="1:14" x14ac:dyDescent="0.2">
      <c r="A12768" t="s">
        <v>12928</v>
      </c>
      <c r="B12768" t="s">
        <v>36739</v>
      </c>
      <c r="I12768" t="s">
        <v>5</v>
      </c>
      <c r="J12768">
        <v>1665.18</v>
      </c>
      <c r="M12768">
        <v>1665.18</v>
      </c>
      <c r="N12768">
        <f t="shared" si="199"/>
        <v>0</v>
      </c>
    </row>
    <row r="12769" spans="1:14" x14ac:dyDescent="0.2">
      <c r="A12769" t="s">
        <v>12929</v>
      </c>
      <c r="B12769" t="s">
        <v>36740</v>
      </c>
      <c r="I12769" t="s">
        <v>5</v>
      </c>
      <c r="J12769">
        <v>6274.81</v>
      </c>
      <c r="M12769">
        <v>6274.81</v>
      </c>
      <c r="N12769">
        <f t="shared" si="199"/>
        <v>0</v>
      </c>
    </row>
    <row r="12770" spans="1:14" x14ac:dyDescent="0.2">
      <c r="A12770" t="s">
        <v>12930</v>
      </c>
      <c r="B12770" t="s">
        <v>36740</v>
      </c>
      <c r="I12770" t="s">
        <v>5</v>
      </c>
      <c r="J12770">
        <v>6061.02</v>
      </c>
      <c r="M12770">
        <v>6061.02</v>
      </c>
      <c r="N12770">
        <f t="shared" si="199"/>
        <v>0</v>
      </c>
    </row>
    <row r="12771" spans="1:14" x14ac:dyDescent="0.2">
      <c r="A12771" t="s">
        <v>12931</v>
      </c>
      <c r="B12771" t="s">
        <v>36741</v>
      </c>
      <c r="I12771" t="s">
        <v>5</v>
      </c>
      <c r="J12771">
        <v>652.04</v>
      </c>
      <c r="M12771">
        <v>652.04</v>
      </c>
      <c r="N12771">
        <f t="shared" si="199"/>
        <v>0</v>
      </c>
    </row>
    <row r="12772" spans="1:14" x14ac:dyDescent="0.2">
      <c r="A12772" t="s">
        <v>12932</v>
      </c>
      <c r="B12772" t="s">
        <v>36741</v>
      </c>
      <c r="I12772" t="s">
        <v>5</v>
      </c>
      <c r="J12772">
        <v>602.13</v>
      </c>
      <c r="M12772">
        <v>602.13</v>
      </c>
      <c r="N12772">
        <f t="shared" si="199"/>
        <v>0</v>
      </c>
    </row>
    <row r="12773" spans="1:14" x14ac:dyDescent="0.2">
      <c r="A12773" t="s">
        <v>12933</v>
      </c>
      <c r="B12773" t="s">
        <v>36742</v>
      </c>
      <c r="I12773" t="s">
        <v>5</v>
      </c>
      <c r="J12773">
        <v>1134.22</v>
      </c>
      <c r="M12773">
        <v>1134.22</v>
      </c>
      <c r="N12773">
        <f t="shared" si="199"/>
        <v>0</v>
      </c>
    </row>
    <row r="12774" spans="1:14" x14ac:dyDescent="0.2">
      <c r="A12774" t="s">
        <v>12934</v>
      </c>
      <c r="B12774" t="s">
        <v>36742</v>
      </c>
      <c r="I12774" t="s">
        <v>5</v>
      </c>
      <c r="J12774">
        <v>1047.74</v>
      </c>
      <c r="M12774">
        <v>1047.74</v>
      </c>
      <c r="N12774">
        <f t="shared" si="199"/>
        <v>0</v>
      </c>
    </row>
    <row r="12775" spans="1:14" x14ac:dyDescent="0.2">
      <c r="A12775" t="s">
        <v>28324</v>
      </c>
      <c r="B12775" t="s">
        <v>36743</v>
      </c>
      <c r="I12775" t="s">
        <v>5</v>
      </c>
      <c r="J12775">
        <v>505.02</v>
      </c>
      <c r="M12775">
        <v>505.02</v>
      </c>
      <c r="N12775">
        <f t="shared" si="199"/>
        <v>0</v>
      </c>
    </row>
    <row r="12776" spans="1:14" x14ac:dyDescent="0.2">
      <c r="A12776" t="s">
        <v>28325</v>
      </c>
      <c r="B12776" t="s">
        <v>36743</v>
      </c>
      <c r="I12776" t="s">
        <v>5</v>
      </c>
      <c r="J12776">
        <v>449.86</v>
      </c>
      <c r="M12776">
        <v>449.86</v>
      </c>
      <c r="N12776">
        <f t="shared" si="199"/>
        <v>0</v>
      </c>
    </row>
    <row r="12777" spans="1:14" x14ac:dyDescent="0.2">
      <c r="A12777" t="s">
        <v>12935</v>
      </c>
      <c r="B12777" t="s">
        <v>36744</v>
      </c>
      <c r="I12777" t="s">
        <v>5</v>
      </c>
      <c r="J12777">
        <v>860.34</v>
      </c>
      <c r="M12777">
        <v>860.34</v>
      </c>
      <c r="N12777">
        <f t="shared" si="199"/>
        <v>0</v>
      </c>
    </row>
    <row r="12778" spans="1:14" x14ac:dyDescent="0.2">
      <c r="A12778" t="s">
        <v>12936</v>
      </c>
      <c r="B12778" t="s">
        <v>36744</v>
      </c>
      <c r="I12778" t="s">
        <v>5</v>
      </c>
      <c r="J12778">
        <v>785.32</v>
      </c>
      <c r="M12778">
        <v>785.32</v>
      </c>
      <c r="N12778">
        <f t="shared" si="199"/>
        <v>0</v>
      </c>
    </row>
    <row r="12779" spans="1:14" x14ac:dyDescent="0.2">
      <c r="A12779" t="s">
        <v>12937</v>
      </c>
      <c r="B12779" t="s">
        <v>36745</v>
      </c>
      <c r="I12779" t="s">
        <v>5</v>
      </c>
      <c r="J12779">
        <v>1003.49</v>
      </c>
      <c r="M12779">
        <v>1003.49</v>
      </c>
      <c r="N12779">
        <f t="shared" si="199"/>
        <v>0</v>
      </c>
    </row>
    <row r="12780" spans="1:14" x14ac:dyDescent="0.2">
      <c r="A12780" t="s">
        <v>12938</v>
      </c>
      <c r="B12780" t="s">
        <v>36745</v>
      </c>
      <c r="I12780" t="s">
        <v>5</v>
      </c>
      <c r="J12780">
        <v>920.76</v>
      </c>
      <c r="M12780">
        <v>920.76</v>
      </c>
      <c r="N12780">
        <f t="shared" si="199"/>
        <v>0</v>
      </c>
    </row>
    <row r="12781" spans="1:14" x14ac:dyDescent="0.2">
      <c r="A12781" t="s">
        <v>12939</v>
      </c>
      <c r="B12781" t="s">
        <v>36746</v>
      </c>
      <c r="I12781" t="s">
        <v>5</v>
      </c>
      <c r="J12781">
        <v>1286.8599999999999</v>
      </c>
      <c r="M12781">
        <v>1286.8599999999999</v>
      </c>
      <c r="N12781">
        <f t="shared" si="199"/>
        <v>0</v>
      </c>
    </row>
    <row r="12782" spans="1:14" x14ac:dyDescent="0.2">
      <c r="A12782" t="s">
        <v>12940</v>
      </c>
      <c r="B12782" t="s">
        <v>36746</v>
      </c>
      <c r="I12782" t="s">
        <v>5</v>
      </c>
      <c r="J12782">
        <v>1190.97</v>
      </c>
      <c r="M12782">
        <v>1190.97</v>
      </c>
      <c r="N12782">
        <f t="shared" si="199"/>
        <v>0</v>
      </c>
    </row>
    <row r="12783" spans="1:14" x14ac:dyDescent="0.2">
      <c r="A12783" t="s">
        <v>12941</v>
      </c>
      <c r="B12783" t="s">
        <v>36747</v>
      </c>
      <c r="I12783" t="s">
        <v>5</v>
      </c>
      <c r="J12783">
        <v>814.36</v>
      </c>
      <c r="M12783">
        <v>814.36</v>
      </c>
      <c r="N12783">
        <f t="shared" si="199"/>
        <v>0</v>
      </c>
    </row>
    <row r="12784" spans="1:14" x14ac:dyDescent="0.2">
      <c r="A12784" t="s">
        <v>12942</v>
      </c>
      <c r="B12784" t="s">
        <v>36747</v>
      </c>
      <c r="I12784" t="s">
        <v>5</v>
      </c>
      <c r="J12784">
        <v>744.31</v>
      </c>
      <c r="M12784">
        <v>744.31</v>
      </c>
      <c r="N12784">
        <f t="shared" si="199"/>
        <v>0</v>
      </c>
    </row>
    <row r="12785" spans="1:14" x14ac:dyDescent="0.2">
      <c r="A12785" t="s">
        <v>12943</v>
      </c>
      <c r="B12785" t="s">
        <v>36748</v>
      </c>
      <c r="I12785" t="s">
        <v>5</v>
      </c>
      <c r="J12785">
        <v>1167.2</v>
      </c>
      <c r="M12785">
        <v>1167.2</v>
      </c>
      <c r="N12785">
        <f t="shared" si="199"/>
        <v>0</v>
      </c>
    </row>
    <row r="12786" spans="1:14" x14ac:dyDescent="0.2">
      <c r="A12786" t="s">
        <v>12944</v>
      </c>
      <c r="B12786" t="s">
        <v>36748</v>
      </c>
      <c r="I12786" t="s">
        <v>5</v>
      </c>
      <c r="J12786">
        <v>1082.49</v>
      </c>
      <c r="M12786">
        <v>1082.49</v>
      </c>
      <c r="N12786">
        <f t="shared" si="199"/>
        <v>0</v>
      </c>
    </row>
    <row r="12787" spans="1:14" x14ac:dyDescent="0.2">
      <c r="A12787" t="s">
        <v>12945</v>
      </c>
      <c r="B12787" t="s">
        <v>22193</v>
      </c>
      <c r="I12787" t="s">
        <v>5</v>
      </c>
      <c r="J12787">
        <v>144.77000000000001</v>
      </c>
      <c r="M12787">
        <v>144.77000000000001</v>
      </c>
      <c r="N12787">
        <f t="shared" si="199"/>
        <v>0</v>
      </c>
    </row>
    <row r="12788" spans="1:14" x14ac:dyDescent="0.2">
      <c r="A12788" t="s">
        <v>12946</v>
      </c>
      <c r="B12788" t="s">
        <v>22193</v>
      </c>
      <c r="I12788" t="s">
        <v>5</v>
      </c>
      <c r="J12788">
        <v>144.77000000000001</v>
      </c>
      <c r="M12788">
        <v>144.77000000000001</v>
      </c>
      <c r="N12788">
        <f t="shared" si="199"/>
        <v>0</v>
      </c>
    </row>
    <row r="12789" spans="1:14" x14ac:dyDescent="0.2">
      <c r="A12789" t="s">
        <v>12947</v>
      </c>
      <c r="B12789" t="s">
        <v>22194</v>
      </c>
      <c r="I12789" t="s">
        <v>5</v>
      </c>
      <c r="J12789">
        <v>196.63</v>
      </c>
      <c r="M12789">
        <v>196.63</v>
      </c>
      <c r="N12789">
        <f t="shared" si="199"/>
        <v>0</v>
      </c>
    </row>
    <row r="12790" spans="1:14" x14ac:dyDescent="0.2">
      <c r="A12790" t="s">
        <v>12948</v>
      </c>
      <c r="B12790" t="s">
        <v>22194</v>
      </c>
      <c r="I12790" t="s">
        <v>5</v>
      </c>
      <c r="J12790">
        <v>196.63</v>
      </c>
      <c r="M12790">
        <v>196.63</v>
      </c>
      <c r="N12790">
        <f t="shared" si="199"/>
        <v>0</v>
      </c>
    </row>
    <row r="12791" spans="1:14" x14ac:dyDescent="0.2">
      <c r="A12791" t="s">
        <v>12949</v>
      </c>
      <c r="B12791" t="s">
        <v>22195</v>
      </c>
      <c r="I12791" t="s">
        <v>5</v>
      </c>
      <c r="J12791">
        <v>436.11</v>
      </c>
      <c r="M12791">
        <v>436.11</v>
      </c>
      <c r="N12791">
        <f t="shared" si="199"/>
        <v>0</v>
      </c>
    </row>
    <row r="12792" spans="1:14" x14ac:dyDescent="0.2">
      <c r="A12792" t="s">
        <v>12950</v>
      </c>
      <c r="B12792" t="s">
        <v>22195</v>
      </c>
      <c r="I12792" t="s">
        <v>5</v>
      </c>
      <c r="J12792">
        <v>436.11</v>
      </c>
      <c r="M12792">
        <v>436.11</v>
      </c>
      <c r="N12792">
        <f t="shared" si="199"/>
        <v>0</v>
      </c>
    </row>
    <row r="12793" spans="1:14" x14ac:dyDescent="0.2">
      <c r="A12793" t="s">
        <v>12951</v>
      </c>
      <c r="B12793" t="s">
        <v>36749</v>
      </c>
      <c r="I12793" t="s">
        <v>5</v>
      </c>
      <c r="J12793">
        <v>59.13</v>
      </c>
      <c r="M12793">
        <v>59.13</v>
      </c>
      <c r="N12793">
        <f t="shared" si="199"/>
        <v>0</v>
      </c>
    </row>
    <row r="12794" spans="1:14" x14ac:dyDescent="0.2">
      <c r="A12794" t="s">
        <v>12952</v>
      </c>
      <c r="B12794" t="s">
        <v>36749</v>
      </c>
      <c r="I12794" t="s">
        <v>5</v>
      </c>
      <c r="J12794">
        <v>55.72</v>
      </c>
      <c r="M12794">
        <v>55.72</v>
      </c>
      <c r="N12794">
        <f t="shared" si="199"/>
        <v>0</v>
      </c>
    </row>
    <row r="12795" spans="1:14" x14ac:dyDescent="0.2">
      <c r="A12795" t="s">
        <v>12953</v>
      </c>
      <c r="B12795" t="s">
        <v>36750</v>
      </c>
      <c r="I12795" t="s">
        <v>5</v>
      </c>
      <c r="J12795">
        <v>85.56</v>
      </c>
      <c r="M12795">
        <v>85.56</v>
      </c>
      <c r="N12795">
        <f t="shared" si="199"/>
        <v>0</v>
      </c>
    </row>
    <row r="12796" spans="1:14" x14ac:dyDescent="0.2">
      <c r="A12796" t="s">
        <v>12954</v>
      </c>
      <c r="B12796" t="s">
        <v>36750</v>
      </c>
      <c r="I12796" t="s">
        <v>5</v>
      </c>
      <c r="J12796">
        <v>81.17</v>
      </c>
      <c r="M12796">
        <v>81.17</v>
      </c>
      <c r="N12796">
        <f t="shared" si="199"/>
        <v>0</v>
      </c>
    </row>
    <row r="12797" spans="1:14" x14ac:dyDescent="0.2">
      <c r="A12797" t="s">
        <v>12955</v>
      </c>
      <c r="B12797" t="s">
        <v>36751</v>
      </c>
      <c r="I12797" t="s">
        <v>5</v>
      </c>
      <c r="J12797">
        <v>117.36</v>
      </c>
      <c r="M12797">
        <v>117.36</v>
      </c>
      <c r="N12797">
        <f t="shared" si="199"/>
        <v>0</v>
      </c>
    </row>
    <row r="12798" spans="1:14" x14ac:dyDescent="0.2">
      <c r="A12798" t="s">
        <v>12956</v>
      </c>
      <c r="B12798" t="s">
        <v>36751</v>
      </c>
      <c r="I12798" t="s">
        <v>5</v>
      </c>
      <c r="J12798">
        <v>111.5</v>
      </c>
      <c r="M12798">
        <v>111.5</v>
      </c>
      <c r="N12798">
        <f t="shared" si="199"/>
        <v>0</v>
      </c>
    </row>
    <row r="12799" spans="1:14" x14ac:dyDescent="0.2">
      <c r="A12799" t="s">
        <v>12957</v>
      </c>
      <c r="B12799" t="s">
        <v>36752</v>
      </c>
      <c r="I12799" t="s">
        <v>5</v>
      </c>
      <c r="J12799">
        <v>165.19</v>
      </c>
      <c r="M12799">
        <v>165.19</v>
      </c>
      <c r="N12799">
        <f t="shared" si="199"/>
        <v>0</v>
      </c>
    </row>
    <row r="12800" spans="1:14" x14ac:dyDescent="0.2">
      <c r="A12800" t="s">
        <v>12958</v>
      </c>
      <c r="B12800" t="s">
        <v>36752</v>
      </c>
      <c r="I12800" t="s">
        <v>5</v>
      </c>
      <c r="J12800">
        <v>157.16</v>
      </c>
      <c r="M12800">
        <v>157.16</v>
      </c>
      <c r="N12800">
        <f t="shared" si="199"/>
        <v>0</v>
      </c>
    </row>
    <row r="12801" spans="1:14" x14ac:dyDescent="0.2">
      <c r="A12801" t="s">
        <v>12959</v>
      </c>
      <c r="B12801" t="s">
        <v>36753</v>
      </c>
      <c r="I12801" t="s">
        <v>5</v>
      </c>
      <c r="J12801">
        <v>181.52</v>
      </c>
      <c r="M12801">
        <v>181.52</v>
      </c>
      <c r="N12801">
        <f t="shared" si="199"/>
        <v>0</v>
      </c>
    </row>
    <row r="12802" spans="1:14" x14ac:dyDescent="0.2">
      <c r="A12802" t="s">
        <v>12960</v>
      </c>
      <c r="B12802" t="s">
        <v>36753</v>
      </c>
      <c r="I12802" t="s">
        <v>5</v>
      </c>
      <c r="J12802">
        <v>170.03</v>
      </c>
      <c r="M12802">
        <v>170.03</v>
      </c>
      <c r="N12802">
        <f t="shared" si="199"/>
        <v>0</v>
      </c>
    </row>
    <row r="12803" spans="1:14" x14ac:dyDescent="0.2">
      <c r="A12803" t="s">
        <v>12961</v>
      </c>
      <c r="B12803" t="s">
        <v>36754</v>
      </c>
      <c r="I12803" t="s">
        <v>5</v>
      </c>
      <c r="J12803">
        <v>256.35000000000002</v>
      </c>
      <c r="M12803">
        <v>256.35000000000002</v>
      </c>
      <c r="N12803">
        <f t="shared" si="199"/>
        <v>0</v>
      </c>
    </row>
    <row r="12804" spans="1:14" x14ac:dyDescent="0.2">
      <c r="A12804" t="s">
        <v>12962</v>
      </c>
      <c r="B12804" t="s">
        <v>36754</v>
      </c>
      <c r="I12804" t="s">
        <v>5</v>
      </c>
      <c r="J12804">
        <v>244.86</v>
      </c>
      <c r="M12804">
        <v>244.86</v>
      </c>
      <c r="N12804">
        <f t="shared" ref="N12804:N12867" si="200">J12804-M12804</f>
        <v>0</v>
      </c>
    </row>
    <row r="12805" spans="1:14" x14ac:dyDescent="0.2">
      <c r="A12805" t="s">
        <v>12963</v>
      </c>
      <c r="B12805" t="s">
        <v>36755</v>
      </c>
      <c r="I12805" t="s">
        <v>5</v>
      </c>
      <c r="J12805">
        <v>1668.98</v>
      </c>
      <c r="M12805">
        <v>1668.98</v>
      </c>
      <c r="N12805">
        <f t="shared" si="200"/>
        <v>0</v>
      </c>
    </row>
    <row r="12806" spans="1:14" x14ac:dyDescent="0.2">
      <c r="A12806" t="s">
        <v>12964</v>
      </c>
      <c r="B12806" t="s">
        <v>36755</v>
      </c>
      <c r="I12806" t="s">
        <v>5</v>
      </c>
      <c r="J12806">
        <v>1598.53</v>
      </c>
      <c r="M12806">
        <v>1598.53</v>
      </c>
      <c r="N12806">
        <f t="shared" si="200"/>
        <v>0</v>
      </c>
    </row>
    <row r="12807" spans="1:14" x14ac:dyDescent="0.2">
      <c r="A12807" t="s">
        <v>12965</v>
      </c>
      <c r="B12807" t="s">
        <v>36756</v>
      </c>
      <c r="I12807" t="s">
        <v>5</v>
      </c>
      <c r="J12807">
        <v>2068.9299999999998</v>
      </c>
      <c r="M12807">
        <v>2068.9299999999998</v>
      </c>
      <c r="N12807">
        <f t="shared" si="200"/>
        <v>0</v>
      </c>
    </row>
    <row r="12808" spans="1:14" x14ac:dyDescent="0.2">
      <c r="A12808" t="s">
        <v>12966</v>
      </c>
      <c r="B12808" t="s">
        <v>36756</v>
      </c>
      <c r="I12808" t="s">
        <v>5</v>
      </c>
      <c r="J12808">
        <v>1984.38</v>
      </c>
      <c r="M12808">
        <v>1984.38</v>
      </c>
      <c r="N12808">
        <f t="shared" si="200"/>
        <v>0</v>
      </c>
    </row>
    <row r="12809" spans="1:14" x14ac:dyDescent="0.2">
      <c r="A12809" t="s">
        <v>12967</v>
      </c>
      <c r="B12809" t="s">
        <v>36757</v>
      </c>
      <c r="I12809" t="s">
        <v>5</v>
      </c>
      <c r="J12809">
        <v>2293.1999999999998</v>
      </c>
      <c r="M12809">
        <v>2293.1999999999998</v>
      </c>
      <c r="N12809">
        <f t="shared" si="200"/>
        <v>0</v>
      </c>
    </row>
    <row r="12810" spans="1:14" x14ac:dyDescent="0.2">
      <c r="A12810" t="s">
        <v>12968</v>
      </c>
      <c r="B12810" t="s">
        <v>36757</v>
      </c>
      <c r="I12810" t="s">
        <v>5</v>
      </c>
      <c r="J12810">
        <v>2200.5500000000002</v>
      </c>
      <c r="M12810">
        <v>2200.5500000000002</v>
      </c>
      <c r="N12810">
        <f t="shared" si="200"/>
        <v>0</v>
      </c>
    </row>
    <row r="12811" spans="1:14" x14ac:dyDescent="0.2">
      <c r="A12811" t="s">
        <v>12969</v>
      </c>
      <c r="B12811" t="s">
        <v>36758</v>
      </c>
      <c r="I12811" t="s">
        <v>5</v>
      </c>
      <c r="J12811">
        <v>2430.17</v>
      </c>
      <c r="M12811">
        <v>2430.17</v>
      </c>
      <c r="N12811">
        <f t="shared" si="200"/>
        <v>0</v>
      </c>
    </row>
    <row r="12812" spans="1:14" x14ac:dyDescent="0.2">
      <c r="A12812" t="s">
        <v>12970</v>
      </c>
      <c r="B12812" t="s">
        <v>36758</v>
      </c>
      <c r="I12812" t="s">
        <v>5</v>
      </c>
      <c r="J12812">
        <v>2330.84</v>
      </c>
      <c r="M12812">
        <v>2330.84</v>
      </c>
      <c r="N12812">
        <f t="shared" si="200"/>
        <v>0</v>
      </c>
    </row>
    <row r="12813" spans="1:14" x14ac:dyDescent="0.2">
      <c r="A12813" t="s">
        <v>12971</v>
      </c>
      <c r="B12813" t="s">
        <v>36759</v>
      </c>
      <c r="I12813" t="s">
        <v>5</v>
      </c>
      <c r="J12813">
        <v>2514.5700000000002</v>
      </c>
      <c r="M12813">
        <v>2514.5700000000002</v>
      </c>
      <c r="N12813">
        <f t="shared" si="200"/>
        <v>0</v>
      </c>
    </row>
    <row r="12814" spans="1:14" x14ac:dyDescent="0.2">
      <c r="A12814" t="s">
        <v>12972</v>
      </c>
      <c r="B12814" t="s">
        <v>36759</v>
      </c>
      <c r="I12814" t="s">
        <v>5</v>
      </c>
      <c r="J12814">
        <v>2413.15</v>
      </c>
      <c r="M12814">
        <v>2413.15</v>
      </c>
      <c r="N12814">
        <f t="shared" si="200"/>
        <v>0</v>
      </c>
    </row>
    <row r="12815" spans="1:14" x14ac:dyDescent="0.2">
      <c r="A12815" t="s">
        <v>12973</v>
      </c>
      <c r="B12815" t="s">
        <v>36760</v>
      </c>
      <c r="I12815" t="s">
        <v>5</v>
      </c>
      <c r="J12815">
        <v>2706.24</v>
      </c>
      <c r="M12815">
        <v>2706.24</v>
      </c>
      <c r="N12815">
        <f t="shared" si="200"/>
        <v>0</v>
      </c>
    </row>
    <row r="12816" spans="1:14" x14ac:dyDescent="0.2">
      <c r="A12816" t="s">
        <v>12974</v>
      </c>
      <c r="B12816" t="s">
        <v>36760</v>
      </c>
      <c r="I12816" t="s">
        <v>5</v>
      </c>
      <c r="J12816">
        <v>2597.54</v>
      </c>
      <c r="M12816">
        <v>2597.54</v>
      </c>
      <c r="N12816">
        <f t="shared" si="200"/>
        <v>0</v>
      </c>
    </row>
    <row r="12817" spans="1:14" x14ac:dyDescent="0.2">
      <c r="A12817" t="s">
        <v>12975</v>
      </c>
      <c r="B12817" t="s">
        <v>36761</v>
      </c>
      <c r="I12817" t="s">
        <v>5</v>
      </c>
      <c r="J12817">
        <v>2988.65</v>
      </c>
      <c r="M12817">
        <v>2988.65</v>
      </c>
      <c r="N12817">
        <f t="shared" si="200"/>
        <v>0</v>
      </c>
    </row>
    <row r="12818" spans="1:14" x14ac:dyDescent="0.2">
      <c r="A12818" t="s">
        <v>12976</v>
      </c>
      <c r="B12818" t="s">
        <v>36761</v>
      </c>
      <c r="I12818" t="s">
        <v>5</v>
      </c>
      <c r="J12818">
        <v>2870.29</v>
      </c>
      <c r="M12818">
        <v>2870.29</v>
      </c>
      <c r="N12818">
        <f t="shared" si="200"/>
        <v>0</v>
      </c>
    </row>
    <row r="12819" spans="1:14" x14ac:dyDescent="0.2">
      <c r="A12819" t="s">
        <v>12977</v>
      </c>
      <c r="B12819" t="s">
        <v>36762</v>
      </c>
      <c r="I12819" t="s">
        <v>5</v>
      </c>
      <c r="J12819">
        <v>3459.37</v>
      </c>
      <c r="M12819">
        <v>3459.37</v>
      </c>
      <c r="N12819">
        <f t="shared" si="200"/>
        <v>0</v>
      </c>
    </row>
    <row r="12820" spans="1:14" x14ac:dyDescent="0.2">
      <c r="A12820" t="s">
        <v>12978</v>
      </c>
      <c r="B12820" t="s">
        <v>36762</v>
      </c>
      <c r="I12820" t="s">
        <v>5</v>
      </c>
      <c r="J12820">
        <v>3323.2</v>
      </c>
      <c r="M12820">
        <v>3323.2</v>
      </c>
      <c r="N12820">
        <f t="shared" si="200"/>
        <v>0</v>
      </c>
    </row>
    <row r="12821" spans="1:14" x14ac:dyDescent="0.2">
      <c r="A12821" t="s">
        <v>12979</v>
      </c>
      <c r="B12821" t="s">
        <v>36763</v>
      </c>
      <c r="I12821" t="s">
        <v>5</v>
      </c>
      <c r="J12821">
        <v>3706.89</v>
      </c>
      <c r="M12821">
        <v>3706.89</v>
      </c>
      <c r="N12821">
        <f t="shared" si="200"/>
        <v>0</v>
      </c>
    </row>
    <row r="12822" spans="1:14" x14ac:dyDescent="0.2">
      <c r="A12822" t="s">
        <v>12980</v>
      </c>
      <c r="B12822" t="s">
        <v>36763</v>
      </c>
      <c r="I12822" t="s">
        <v>5</v>
      </c>
      <c r="J12822">
        <v>3561.54</v>
      </c>
      <c r="M12822">
        <v>3561.54</v>
      </c>
      <c r="N12822">
        <f t="shared" si="200"/>
        <v>0</v>
      </c>
    </row>
    <row r="12823" spans="1:14" x14ac:dyDescent="0.2">
      <c r="A12823" t="s">
        <v>12981</v>
      </c>
      <c r="B12823" t="s">
        <v>36764</v>
      </c>
      <c r="I12823" t="s">
        <v>5</v>
      </c>
      <c r="J12823">
        <v>240.79</v>
      </c>
      <c r="M12823">
        <v>240.79</v>
      </c>
      <c r="N12823">
        <f t="shared" si="200"/>
        <v>0</v>
      </c>
    </row>
    <row r="12824" spans="1:14" x14ac:dyDescent="0.2">
      <c r="A12824" t="s">
        <v>12982</v>
      </c>
      <c r="B12824" t="s">
        <v>36764</v>
      </c>
      <c r="I12824" t="s">
        <v>5</v>
      </c>
      <c r="J12824">
        <v>224.98</v>
      </c>
      <c r="M12824">
        <v>224.98</v>
      </c>
      <c r="N12824">
        <f t="shared" si="200"/>
        <v>0</v>
      </c>
    </row>
    <row r="12825" spans="1:14" x14ac:dyDescent="0.2">
      <c r="A12825" t="s">
        <v>12983</v>
      </c>
      <c r="B12825" t="s">
        <v>36765</v>
      </c>
      <c r="I12825" t="s">
        <v>5</v>
      </c>
      <c r="J12825">
        <v>440.52</v>
      </c>
      <c r="M12825">
        <v>440.52</v>
      </c>
      <c r="N12825">
        <f t="shared" si="200"/>
        <v>0</v>
      </c>
    </row>
    <row r="12826" spans="1:14" x14ac:dyDescent="0.2">
      <c r="A12826" t="s">
        <v>12984</v>
      </c>
      <c r="B12826" t="s">
        <v>36765</v>
      </c>
      <c r="I12826" t="s">
        <v>5</v>
      </c>
      <c r="J12826">
        <v>414.64</v>
      </c>
      <c r="M12826">
        <v>414.64</v>
      </c>
      <c r="N12826">
        <f t="shared" si="200"/>
        <v>0</v>
      </c>
    </row>
    <row r="12827" spans="1:14" x14ac:dyDescent="0.2">
      <c r="A12827" t="s">
        <v>12985</v>
      </c>
      <c r="B12827" t="s">
        <v>36766</v>
      </c>
      <c r="I12827" t="s">
        <v>5</v>
      </c>
      <c r="J12827">
        <v>1459.63</v>
      </c>
      <c r="M12827">
        <v>1459.63</v>
      </c>
      <c r="N12827">
        <f t="shared" si="200"/>
        <v>0</v>
      </c>
    </row>
    <row r="12828" spans="1:14" x14ac:dyDescent="0.2">
      <c r="A12828" t="s">
        <v>12986</v>
      </c>
      <c r="B12828" t="s">
        <v>36766</v>
      </c>
      <c r="I12828" t="s">
        <v>5</v>
      </c>
      <c r="J12828">
        <v>1364.5</v>
      </c>
      <c r="M12828">
        <v>1364.5</v>
      </c>
      <c r="N12828">
        <f t="shared" si="200"/>
        <v>0</v>
      </c>
    </row>
    <row r="12829" spans="1:14" x14ac:dyDescent="0.2">
      <c r="A12829" t="s">
        <v>12987</v>
      </c>
      <c r="B12829" t="s">
        <v>36767</v>
      </c>
      <c r="I12829" t="s">
        <v>5</v>
      </c>
      <c r="J12829">
        <v>2732.58</v>
      </c>
      <c r="M12829">
        <v>2732.58</v>
      </c>
      <c r="N12829">
        <f t="shared" si="200"/>
        <v>0</v>
      </c>
    </row>
    <row r="12830" spans="1:14" x14ac:dyDescent="0.2">
      <c r="A12830" t="s">
        <v>12988</v>
      </c>
      <c r="B12830" t="s">
        <v>36767</v>
      </c>
      <c r="I12830" t="s">
        <v>5</v>
      </c>
      <c r="J12830">
        <v>2555.04</v>
      </c>
      <c r="M12830">
        <v>2555.04</v>
      </c>
      <c r="N12830">
        <f t="shared" si="200"/>
        <v>0</v>
      </c>
    </row>
    <row r="12831" spans="1:14" x14ac:dyDescent="0.2">
      <c r="A12831" t="s">
        <v>12989</v>
      </c>
      <c r="B12831" t="s">
        <v>36768</v>
      </c>
      <c r="I12831" t="s">
        <v>5</v>
      </c>
      <c r="J12831">
        <v>346.37</v>
      </c>
      <c r="M12831">
        <v>346.37</v>
      </c>
      <c r="N12831">
        <f t="shared" si="200"/>
        <v>0</v>
      </c>
    </row>
    <row r="12832" spans="1:14" x14ac:dyDescent="0.2">
      <c r="A12832" t="s">
        <v>12990</v>
      </c>
      <c r="B12832" t="s">
        <v>36768</v>
      </c>
      <c r="I12832" t="s">
        <v>5</v>
      </c>
      <c r="J12832">
        <v>337.19</v>
      </c>
      <c r="M12832">
        <v>337.19</v>
      </c>
      <c r="N12832">
        <f t="shared" si="200"/>
        <v>0</v>
      </c>
    </row>
    <row r="12833" spans="1:14" x14ac:dyDescent="0.2">
      <c r="A12833" t="s">
        <v>12991</v>
      </c>
      <c r="B12833" t="s">
        <v>36769</v>
      </c>
      <c r="I12833" t="s">
        <v>5</v>
      </c>
      <c r="J12833">
        <v>288.39</v>
      </c>
      <c r="M12833">
        <v>288.39</v>
      </c>
      <c r="N12833">
        <f t="shared" si="200"/>
        <v>0</v>
      </c>
    </row>
    <row r="12834" spans="1:14" x14ac:dyDescent="0.2">
      <c r="A12834" t="s">
        <v>12992</v>
      </c>
      <c r="B12834" t="s">
        <v>36769</v>
      </c>
      <c r="I12834" t="s">
        <v>5</v>
      </c>
      <c r="J12834">
        <v>281.39</v>
      </c>
      <c r="M12834">
        <v>281.39</v>
      </c>
      <c r="N12834">
        <f t="shared" si="200"/>
        <v>0</v>
      </c>
    </row>
    <row r="12835" spans="1:14" x14ac:dyDescent="0.2">
      <c r="A12835" t="s">
        <v>12993</v>
      </c>
      <c r="B12835" t="s">
        <v>36770</v>
      </c>
      <c r="I12835" t="s">
        <v>5</v>
      </c>
      <c r="J12835">
        <v>232.98</v>
      </c>
      <c r="M12835">
        <v>232.98</v>
      </c>
      <c r="N12835">
        <f t="shared" si="200"/>
        <v>0</v>
      </c>
    </row>
    <row r="12836" spans="1:14" x14ac:dyDescent="0.2">
      <c r="A12836" t="s">
        <v>12994</v>
      </c>
      <c r="B12836" t="s">
        <v>36770</v>
      </c>
      <c r="I12836" t="s">
        <v>5</v>
      </c>
      <c r="J12836">
        <v>228.38</v>
      </c>
      <c r="M12836">
        <v>228.38</v>
      </c>
      <c r="N12836">
        <f t="shared" si="200"/>
        <v>0</v>
      </c>
    </row>
    <row r="12837" spans="1:14" x14ac:dyDescent="0.2">
      <c r="A12837" t="s">
        <v>12995</v>
      </c>
      <c r="B12837" t="s">
        <v>36771</v>
      </c>
      <c r="I12837" t="s">
        <v>5</v>
      </c>
      <c r="J12837">
        <v>1985.79</v>
      </c>
      <c r="M12837">
        <v>1985.79</v>
      </c>
      <c r="N12837">
        <f t="shared" si="200"/>
        <v>0</v>
      </c>
    </row>
    <row r="12838" spans="1:14" x14ac:dyDescent="0.2">
      <c r="A12838" t="s">
        <v>12996</v>
      </c>
      <c r="B12838" t="s">
        <v>36771</v>
      </c>
      <c r="I12838" t="s">
        <v>5</v>
      </c>
      <c r="J12838">
        <v>1919.83</v>
      </c>
      <c r="M12838">
        <v>1919.83</v>
      </c>
      <c r="N12838">
        <f t="shared" si="200"/>
        <v>0</v>
      </c>
    </row>
    <row r="12839" spans="1:14" x14ac:dyDescent="0.2">
      <c r="A12839" t="s">
        <v>12997</v>
      </c>
      <c r="B12839" t="s">
        <v>36772</v>
      </c>
      <c r="I12839" t="s">
        <v>5</v>
      </c>
      <c r="J12839">
        <v>181.52</v>
      </c>
      <c r="M12839">
        <v>181.52</v>
      </c>
      <c r="N12839">
        <f t="shared" si="200"/>
        <v>0</v>
      </c>
    </row>
    <row r="12840" spans="1:14" x14ac:dyDescent="0.2">
      <c r="A12840" t="s">
        <v>12998</v>
      </c>
      <c r="B12840" t="s">
        <v>36772</v>
      </c>
      <c r="I12840" t="s">
        <v>5</v>
      </c>
      <c r="J12840">
        <v>170.03</v>
      </c>
      <c r="M12840">
        <v>170.03</v>
      </c>
      <c r="N12840">
        <f t="shared" si="200"/>
        <v>0</v>
      </c>
    </row>
    <row r="12841" spans="1:14" x14ac:dyDescent="0.2">
      <c r="A12841" t="s">
        <v>12999</v>
      </c>
      <c r="B12841" t="s">
        <v>36773</v>
      </c>
      <c r="I12841" t="s">
        <v>5</v>
      </c>
      <c r="J12841">
        <v>256.58</v>
      </c>
      <c r="M12841">
        <v>256.58</v>
      </c>
      <c r="N12841">
        <f t="shared" si="200"/>
        <v>0</v>
      </c>
    </row>
    <row r="12842" spans="1:14" x14ac:dyDescent="0.2">
      <c r="A12842" t="s">
        <v>13000</v>
      </c>
      <c r="B12842" t="s">
        <v>36773</v>
      </c>
      <c r="I12842" t="s">
        <v>5</v>
      </c>
      <c r="J12842">
        <v>245.09</v>
      </c>
      <c r="M12842">
        <v>245.09</v>
      </c>
      <c r="N12842">
        <f t="shared" si="200"/>
        <v>0</v>
      </c>
    </row>
    <row r="12843" spans="1:14" x14ac:dyDescent="0.2">
      <c r="A12843" t="s">
        <v>13001</v>
      </c>
      <c r="B12843" t="s">
        <v>36774</v>
      </c>
      <c r="I12843" t="s">
        <v>5</v>
      </c>
      <c r="J12843">
        <v>3717.76</v>
      </c>
      <c r="M12843">
        <v>3717.76</v>
      </c>
      <c r="N12843">
        <f t="shared" si="200"/>
        <v>0</v>
      </c>
    </row>
    <row r="12844" spans="1:14" x14ac:dyDescent="0.2">
      <c r="A12844" t="s">
        <v>13002</v>
      </c>
      <c r="B12844" t="s">
        <v>36774</v>
      </c>
      <c r="I12844" t="s">
        <v>5</v>
      </c>
      <c r="J12844">
        <v>3636.72</v>
      </c>
      <c r="M12844">
        <v>3636.72</v>
      </c>
      <c r="N12844">
        <f t="shared" si="200"/>
        <v>0</v>
      </c>
    </row>
    <row r="12845" spans="1:14" x14ac:dyDescent="0.2">
      <c r="A12845" t="s">
        <v>13003</v>
      </c>
      <c r="B12845" t="s">
        <v>36775</v>
      </c>
      <c r="I12845" t="s">
        <v>5</v>
      </c>
      <c r="J12845">
        <v>4316.04</v>
      </c>
      <c r="M12845">
        <v>4316.04</v>
      </c>
      <c r="N12845">
        <f t="shared" si="200"/>
        <v>0</v>
      </c>
    </row>
    <row r="12846" spans="1:14" x14ac:dyDescent="0.2">
      <c r="A12846" t="s">
        <v>13004</v>
      </c>
      <c r="B12846" t="s">
        <v>36775</v>
      </c>
      <c r="I12846" t="s">
        <v>5</v>
      </c>
      <c r="J12846">
        <v>4194.2</v>
      </c>
      <c r="M12846">
        <v>4194.2</v>
      </c>
      <c r="N12846">
        <f t="shared" si="200"/>
        <v>0</v>
      </c>
    </row>
    <row r="12847" spans="1:14" x14ac:dyDescent="0.2">
      <c r="A12847" t="s">
        <v>13005</v>
      </c>
      <c r="B12847" t="s">
        <v>36776</v>
      </c>
      <c r="I12847" t="s">
        <v>5</v>
      </c>
      <c r="J12847">
        <v>5765.04</v>
      </c>
      <c r="M12847">
        <v>5765.04</v>
      </c>
      <c r="N12847">
        <f t="shared" si="200"/>
        <v>0</v>
      </c>
    </row>
    <row r="12848" spans="1:14" x14ac:dyDescent="0.2">
      <c r="A12848" t="s">
        <v>13006</v>
      </c>
      <c r="B12848" t="s">
        <v>36776</v>
      </c>
      <c r="I12848" t="s">
        <v>5</v>
      </c>
      <c r="J12848">
        <v>5640.28</v>
      </c>
      <c r="M12848">
        <v>5640.28</v>
      </c>
      <c r="N12848">
        <f t="shared" si="200"/>
        <v>0</v>
      </c>
    </row>
    <row r="12849" spans="1:14" x14ac:dyDescent="0.2">
      <c r="A12849" t="s">
        <v>13007</v>
      </c>
      <c r="B12849" t="s">
        <v>36777</v>
      </c>
      <c r="I12849" t="s">
        <v>5</v>
      </c>
      <c r="J12849">
        <v>6395.3</v>
      </c>
      <c r="M12849">
        <v>6395.3</v>
      </c>
      <c r="N12849">
        <f t="shared" si="200"/>
        <v>0</v>
      </c>
    </row>
    <row r="12850" spans="1:14" x14ac:dyDescent="0.2">
      <c r="A12850" t="s">
        <v>13008</v>
      </c>
      <c r="B12850" t="s">
        <v>36777</v>
      </c>
      <c r="I12850" t="s">
        <v>5</v>
      </c>
      <c r="J12850">
        <v>6246.27</v>
      </c>
      <c r="M12850">
        <v>6246.27</v>
      </c>
      <c r="N12850">
        <f t="shared" si="200"/>
        <v>0</v>
      </c>
    </row>
    <row r="12851" spans="1:14" x14ac:dyDescent="0.2">
      <c r="A12851" t="s">
        <v>13009</v>
      </c>
      <c r="B12851" t="s">
        <v>36778</v>
      </c>
      <c r="I12851" t="s">
        <v>5</v>
      </c>
      <c r="J12851">
        <v>6412.53</v>
      </c>
      <c r="M12851">
        <v>6412.53</v>
      </c>
      <c r="N12851">
        <f t="shared" si="200"/>
        <v>0</v>
      </c>
    </row>
    <row r="12852" spans="1:14" x14ac:dyDescent="0.2">
      <c r="A12852" t="s">
        <v>13010</v>
      </c>
      <c r="B12852" t="s">
        <v>36778</v>
      </c>
      <c r="I12852" t="s">
        <v>5</v>
      </c>
      <c r="J12852">
        <v>6270.02</v>
      </c>
      <c r="M12852">
        <v>6270.02</v>
      </c>
      <c r="N12852">
        <f t="shared" si="200"/>
        <v>0</v>
      </c>
    </row>
    <row r="12853" spans="1:14" x14ac:dyDescent="0.2">
      <c r="A12853" t="s">
        <v>13011</v>
      </c>
      <c r="B12853" t="s">
        <v>36779</v>
      </c>
      <c r="I12853" t="s">
        <v>5</v>
      </c>
      <c r="J12853">
        <v>9709.69</v>
      </c>
      <c r="M12853">
        <v>9709.69</v>
      </c>
      <c r="N12853">
        <f t="shared" si="200"/>
        <v>0</v>
      </c>
    </row>
    <row r="12854" spans="1:14" x14ac:dyDescent="0.2">
      <c r="A12854" t="s">
        <v>13012</v>
      </c>
      <c r="B12854" t="s">
        <v>36779</v>
      </c>
      <c r="I12854" t="s">
        <v>5</v>
      </c>
      <c r="J12854">
        <v>9569.07</v>
      </c>
      <c r="M12854">
        <v>9569.07</v>
      </c>
      <c r="N12854">
        <f t="shared" si="200"/>
        <v>0</v>
      </c>
    </row>
    <row r="12855" spans="1:14" x14ac:dyDescent="0.2">
      <c r="A12855" t="s">
        <v>13013</v>
      </c>
      <c r="B12855" t="s">
        <v>36780</v>
      </c>
      <c r="I12855" t="s">
        <v>5</v>
      </c>
      <c r="J12855">
        <v>7074.43</v>
      </c>
      <c r="M12855">
        <v>7074.43</v>
      </c>
      <c r="N12855">
        <f t="shared" si="200"/>
        <v>0</v>
      </c>
    </row>
    <row r="12856" spans="1:14" x14ac:dyDescent="0.2">
      <c r="A12856" t="s">
        <v>13014</v>
      </c>
      <c r="B12856" t="s">
        <v>36780</v>
      </c>
      <c r="I12856" t="s">
        <v>5</v>
      </c>
      <c r="J12856">
        <v>6895.68</v>
      </c>
      <c r="M12856">
        <v>6895.68</v>
      </c>
      <c r="N12856">
        <f t="shared" si="200"/>
        <v>0</v>
      </c>
    </row>
    <row r="12857" spans="1:14" x14ac:dyDescent="0.2">
      <c r="A12857" t="s">
        <v>13015</v>
      </c>
      <c r="B12857" t="s">
        <v>36781</v>
      </c>
      <c r="I12857" t="s">
        <v>5</v>
      </c>
      <c r="J12857">
        <v>11251.21</v>
      </c>
      <c r="M12857">
        <v>11251.21</v>
      </c>
      <c r="N12857">
        <f t="shared" si="200"/>
        <v>0</v>
      </c>
    </row>
    <row r="12858" spans="1:14" x14ac:dyDescent="0.2">
      <c r="A12858" t="s">
        <v>13016</v>
      </c>
      <c r="B12858" t="s">
        <v>36781</v>
      </c>
      <c r="I12858" t="s">
        <v>5</v>
      </c>
      <c r="J12858">
        <v>11062.96</v>
      </c>
      <c r="M12858">
        <v>11062.96</v>
      </c>
      <c r="N12858">
        <f t="shared" si="200"/>
        <v>0</v>
      </c>
    </row>
    <row r="12859" spans="1:14" x14ac:dyDescent="0.2">
      <c r="A12859" t="s">
        <v>13017</v>
      </c>
      <c r="B12859" t="s">
        <v>36782</v>
      </c>
      <c r="I12859" t="s">
        <v>5</v>
      </c>
      <c r="J12859">
        <v>12201.75</v>
      </c>
      <c r="M12859">
        <v>12201.75</v>
      </c>
      <c r="N12859">
        <f t="shared" si="200"/>
        <v>0</v>
      </c>
    </row>
    <row r="12860" spans="1:14" x14ac:dyDescent="0.2">
      <c r="A12860" t="s">
        <v>13018</v>
      </c>
      <c r="B12860" t="s">
        <v>36782</v>
      </c>
      <c r="I12860" t="s">
        <v>5</v>
      </c>
      <c r="J12860">
        <v>11989.68</v>
      </c>
      <c r="M12860">
        <v>11989.68</v>
      </c>
      <c r="N12860">
        <f t="shared" si="200"/>
        <v>0</v>
      </c>
    </row>
    <row r="12861" spans="1:14" x14ac:dyDescent="0.2">
      <c r="A12861" t="s">
        <v>13019</v>
      </c>
      <c r="B12861" t="s">
        <v>36783</v>
      </c>
      <c r="I12861" t="s">
        <v>5</v>
      </c>
      <c r="J12861">
        <v>13694.96</v>
      </c>
      <c r="M12861">
        <v>13694.96</v>
      </c>
      <c r="N12861">
        <f t="shared" si="200"/>
        <v>0</v>
      </c>
    </row>
    <row r="12862" spans="1:14" x14ac:dyDescent="0.2">
      <c r="A12862" t="s">
        <v>13020</v>
      </c>
      <c r="B12862" t="s">
        <v>36783</v>
      </c>
      <c r="I12862" t="s">
        <v>5</v>
      </c>
      <c r="J12862">
        <v>13435.28</v>
      </c>
      <c r="M12862">
        <v>13435.28</v>
      </c>
      <c r="N12862">
        <f t="shared" si="200"/>
        <v>0</v>
      </c>
    </row>
    <row r="12863" spans="1:14" x14ac:dyDescent="0.2">
      <c r="A12863" t="s">
        <v>13021</v>
      </c>
      <c r="B12863" t="s">
        <v>36784</v>
      </c>
      <c r="I12863" t="s">
        <v>5</v>
      </c>
      <c r="J12863">
        <v>934.11</v>
      </c>
      <c r="M12863">
        <v>934.11</v>
      </c>
      <c r="N12863">
        <f t="shared" si="200"/>
        <v>0</v>
      </c>
    </row>
    <row r="12864" spans="1:14" x14ac:dyDescent="0.2">
      <c r="A12864" t="s">
        <v>13022</v>
      </c>
      <c r="B12864" t="s">
        <v>36784</v>
      </c>
      <c r="I12864" t="s">
        <v>5</v>
      </c>
      <c r="J12864">
        <v>900.62</v>
      </c>
      <c r="M12864">
        <v>900.62</v>
      </c>
      <c r="N12864">
        <f t="shared" si="200"/>
        <v>0</v>
      </c>
    </row>
    <row r="12865" spans="1:14" x14ac:dyDescent="0.2">
      <c r="A12865" t="s">
        <v>13023</v>
      </c>
      <c r="B12865" t="s">
        <v>36785</v>
      </c>
      <c r="I12865" t="s">
        <v>5</v>
      </c>
      <c r="J12865">
        <v>1088.93</v>
      </c>
      <c r="M12865">
        <v>1088.93</v>
      </c>
      <c r="N12865">
        <f t="shared" si="200"/>
        <v>0</v>
      </c>
    </row>
    <row r="12866" spans="1:14" x14ac:dyDescent="0.2">
      <c r="A12866" t="s">
        <v>13024</v>
      </c>
      <c r="B12866" t="s">
        <v>36785</v>
      </c>
      <c r="I12866" t="s">
        <v>5</v>
      </c>
      <c r="J12866">
        <v>1046.0899999999999</v>
      </c>
      <c r="M12866">
        <v>1046.0899999999999</v>
      </c>
      <c r="N12866">
        <f t="shared" si="200"/>
        <v>0</v>
      </c>
    </row>
    <row r="12867" spans="1:14" x14ac:dyDescent="0.2">
      <c r="A12867" t="s">
        <v>13025</v>
      </c>
      <c r="B12867" t="s">
        <v>36786</v>
      </c>
      <c r="I12867" t="s">
        <v>5</v>
      </c>
      <c r="J12867">
        <v>1265.45</v>
      </c>
      <c r="M12867">
        <v>1265.45</v>
      </c>
      <c r="N12867">
        <f t="shared" si="200"/>
        <v>0</v>
      </c>
    </row>
    <row r="12868" spans="1:14" x14ac:dyDescent="0.2">
      <c r="A12868" t="s">
        <v>13026</v>
      </c>
      <c r="B12868" t="s">
        <v>36786</v>
      </c>
      <c r="I12868" t="s">
        <v>5</v>
      </c>
      <c r="J12868">
        <v>1213.2</v>
      </c>
      <c r="M12868">
        <v>1213.2</v>
      </c>
      <c r="N12868">
        <f t="shared" ref="N12868:N12931" si="201">J12868-M12868</f>
        <v>0</v>
      </c>
    </row>
    <row r="12869" spans="1:14" x14ac:dyDescent="0.2">
      <c r="A12869" t="s">
        <v>13027</v>
      </c>
      <c r="B12869" t="s">
        <v>36787</v>
      </c>
      <c r="I12869" t="s">
        <v>5</v>
      </c>
      <c r="J12869">
        <v>1764.2</v>
      </c>
      <c r="M12869">
        <v>1764.2</v>
      </c>
      <c r="N12869">
        <f t="shared" si="201"/>
        <v>0</v>
      </c>
    </row>
    <row r="12870" spans="1:14" x14ac:dyDescent="0.2">
      <c r="A12870" t="s">
        <v>13028</v>
      </c>
      <c r="B12870" t="s">
        <v>36787</v>
      </c>
      <c r="I12870" t="s">
        <v>5</v>
      </c>
      <c r="J12870">
        <v>1702.89</v>
      </c>
      <c r="M12870">
        <v>1702.89</v>
      </c>
      <c r="N12870">
        <f t="shared" si="201"/>
        <v>0</v>
      </c>
    </row>
    <row r="12871" spans="1:14" x14ac:dyDescent="0.2">
      <c r="A12871" t="s">
        <v>13029</v>
      </c>
      <c r="B12871" t="s">
        <v>36788</v>
      </c>
      <c r="I12871" t="s">
        <v>5</v>
      </c>
      <c r="J12871">
        <v>1675.94</v>
      </c>
      <c r="M12871">
        <v>1675.94</v>
      </c>
      <c r="N12871">
        <f t="shared" si="201"/>
        <v>0</v>
      </c>
    </row>
    <row r="12872" spans="1:14" x14ac:dyDescent="0.2">
      <c r="A12872" t="s">
        <v>13030</v>
      </c>
      <c r="B12872" t="s">
        <v>36788</v>
      </c>
      <c r="I12872" t="s">
        <v>5</v>
      </c>
      <c r="J12872">
        <v>1604.93</v>
      </c>
      <c r="M12872">
        <v>1604.93</v>
      </c>
      <c r="N12872">
        <f t="shared" si="201"/>
        <v>0</v>
      </c>
    </row>
    <row r="12873" spans="1:14" x14ac:dyDescent="0.2">
      <c r="A12873" t="s">
        <v>13031</v>
      </c>
      <c r="B12873" t="s">
        <v>36789</v>
      </c>
      <c r="I12873" t="s">
        <v>5</v>
      </c>
      <c r="J12873">
        <v>2091.7800000000002</v>
      </c>
      <c r="M12873">
        <v>2091.7800000000002</v>
      </c>
      <c r="N12873">
        <f t="shared" si="201"/>
        <v>0</v>
      </c>
    </row>
    <row r="12874" spans="1:14" x14ac:dyDescent="0.2">
      <c r="A12874" t="s">
        <v>13032</v>
      </c>
      <c r="B12874" t="s">
        <v>36789</v>
      </c>
      <c r="I12874" t="s">
        <v>5</v>
      </c>
      <c r="J12874">
        <v>2020.22</v>
      </c>
      <c r="M12874">
        <v>2020.22</v>
      </c>
      <c r="N12874">
        <f t="shared" si="201"/>
        <v>0</v>
      </c>
    </row>
    <row r="12875" spans="1:14" x14ac:dyDescent="0.2">
      <c r="A12875" t="s">
        <v>13033</v>
      </c>
      <c r="B12875" t="s">
        <v>36790</v>
      </c>
      <c r="I12875" t="s">
        <v>5</v>
      </c>
      <c r="J12875">
        <v>2291.5700000000002</v>
      </c>
      <c r="M12875">
        <v>2291.5700000000002</v>
      </c>
      <c r="N12875">
        <f t="shared" si="201"/>
        <v>0</v>
      </c>
    </row>
    <row r="12876" spans="1:14" x14ac:dyDescent="0.2">
      <c r="A12876" t="s">
        <v>13034</v>
      </c>
      <c r="B12876" t="s">
        <v>36790</v>
      </c>
      <c r="I12876" t="s">
        <v>5</v>
      </c>
      <c r="J12876">
        <v>2192.44</v>
      </c>
      <c r="M12876">
        <v>2192.44</v>
      </c>
      <c r="N12876">
        <f t="shared" si="201"/>
        <v>0</v>
      </c>
    </row>
    <row r="12877" spans="1:14" x14ac:dyDescent="0.2">
      <c r="A12877" t="s">
        <v>13035</v>
      </c>
      <c r="B12877" t="s">
        <v>36791</v>
      </c>
      <c r="I12877" t="s">
        <v>5</v>
      </c>
      <c r="J12877">
        <v>2853.66</v>
      </c>
      <c r="M12877">
        <v>2853.66</v>
      </c>
      <c r="N12877">
        <f t="shared" si="201"/>
        <v>0</v>
      </c>
    </row>
    <row r="12878" spans="1:14" x14ac:dyDescent="0.2">
      <c r="A12878" t="s">
        <v>13036</v>
      </c>
      <c r="B12878" t="s">
        <v>36791</v>
      </c>
      <c r="I12878" t="s">
        <v>5</v>
      </c>
      <c r="J12878">
        <v>2761.64</v>
      </c>
      <c r="M12878">
        <v>2761.64</v>
      </c>
      <c r="N12878">
        <f t="shared" si="201"/>
        <v>0</v>
      </c>
    </row>
    <row r="12879" spans="1:14" x14ac:dyDescent="0.2">
      <c r="A12879" t="s">
        <v>13037</v>
      </c>
      <c r="B12879" t="s">
        <v>36792</v>
      </c>
      <c r="I12879" t="s">
        <v>5</v>
      </c>
      <c r="J12879">
        <v>2685.65</v>
      </c>
      <c r="M12879">
        <v>2685.65</v>
      </c>
      <c r="N12879">
        <f t="shared" si="201"/>
        <v>0</v>
      </c>
    </row>
    <row r="12880" spans="1:14" x14ac:dyDescent="0.2">
      <c r="A12880" t="s">
        <v>13038</v>
      </c>
      <c r="B12880" t="s">
        <v>36792</v>
      </c>
      <c r="I12880" t="s">
        <v>5</v>
      </c>
      <c r="J12880">
        <v>2604.86</v>
      </c>
      <c r="M12880">
        <v>2604.86</v>
      </c>
      <c r="N12880">
        <f t="shared" si="201"/>
        <v>0</v>
      </c>
    </row>
    <row r="12881" spans="1:14" x14ac:dyDescent="0.2">
      <c r="A12881" t="s">
        <v>13039</v>
      </c>
      <c r="B12881" t="s">
        <v>36793</v>
      </c>
      <c r="I12881" t="s">
        <v>5</v>
      </c>
      <c r="J12881">
        <v>2694.03</v>
      </c>
      <c r="M12881">
        <v>2694.03</v>
      </c>
      <c r="N12881">
        <f t="shared" si="201"/>
        <v>0</v>
      </c>
    </row>
    <row r="12882" spans="1:14" x14ac:dyDescent="0.2">
      <c r="A12882" t="s">
        <v>13040</v>
      </c>
      <c r="B12882" t="s">
        <v>36793</v>
      </c>
      <c r="I12882" t="s">
        <v>5</v>
      </c>
      <c r="J12882">
        <v>2576.23</v>
      </c>
      <c r="M12882">
        <v>2576.23</v>
      </c>
      <c r="N12882">
        <f t="shared" si="201"/>
        <v>0</v>
      </c>
    </row>
    <row r="12883" spans="1:14" x14ac:dyDescent="0.2">
      <c r="A12883" t="s">
        <v>13041</v>
      </c>
      <c r="B12883" t="s">
        <v>36794</v>
      </c>
      <c r="I12883" t="s">
        <v>5</v>
      </c>
      <c r="J12883">
        <v>3153.7</v>
      </c>
      <c r="M12883">
        <v>3153.7</v>
      </c>
      <c r="N12883">
        <f t="shared" si="201"/>
        <v>0</v>
      </c>
    </row>
    <row r="12884" spans="1:14" x14ac:dyDescent="0.2">
      <c r="A12884" t="s">
        <v>13042</v>
      </c>
      <c r="B12884" t="s">
        <v>36794</v>
      </c>
      <c r="I12884" t="s">
        <v>5</v>
      </c>
      <c r="J12884">
        <v>3041.2</v>
      </c>
      <c r="M12884">
        <v>3041.2</v>
      </c>
      <c r="N12884">
        <f t="shared" si="201"/>
        <v>0</v>
      </c>
    </row>
    <row r="12885" spans="1:14" x14ac:dyDescent="0.2">
      <c r="A12885" t="s">
        <v>13043</v>
      </c>
      <c r="B12885" t="s">
        <v>36795</v>
      </c>
      <c r="I12885" t="s">
        <v>5</v>
      </c>
      <c r="J12885">
        <v>3112.81</v>
      </c>
      <c r="M12885">
        <v>3112.81</v>
      </c>
      <c r="N12885">
        <f t="shared" si="201"/>
        <v>0</v>
      </c>
    </row>
    <row r="12886" spans="1:14" x14ac:dyDescent="0.2">
      <c r="A12886" t="s">
        <v>13044</v>
      </c>
      <c r="B12886" t="s">
        <v>36795</v>
      </c>
      <c r="I12886" t="s">
        <v>5</v>
      </c>
      <c r="J12886">
        <v>3018.17</v>
      </c>
      <c r="M12886">
        <v>3018.17</v>
      </c>
      <c r="N12886">
        <f t="shared" si="201"/>
        <v>0</v>
      </c>
    </row>
    <row r="12887" spans="1:14" x14ac:dyDescent="0.2">
      <c r="A12887" t="s">
        <v>13045</v>
      </c>
      <c r="B12887" t="s">
        <v>36796</v>
      </c>
      <c r="I12887" t="s">
        <v>5</v>
      </c>
      <c r="J12887">
        <v>3104.04</v>
      </c>
      <c r="M12887">
        <v>3104.04</v>
      </c>
      <c r="N12887">
        <f t="shared" si="201"/>
        <v>0</v>
      </c>
    </row>
    <row r="12888" spans="1:14" x14ac:dyDescent="0.2">
      <c r="A12888" t="s">
        <v>13046</v>
      </c>
      <c r="B12888" t="s">
        <v>36796</v>
      </c>
      <c r="I12888" t="s">
        <v>5</v>
      </c>
      <c r="J12888">
        <v>2967.39</v>
      </c>
      <c r="M12888">
        <v>2967.39</v>
      </c>
      <c r="N12888">
        <f t="shared" si="201"/>
        <v>0</v>
      </c>
    </row>
    <row r="12889" spans="1:14" x14ac:dyDescent="0.2">
      <c r="A12889" t="s">
        <v>13047</v>
      </c>
      <c r="B12889" t="s">
        <v>36797</v>
      </c>
      <c r="I12889" t="s">
        <v>5</v>
      </c>
      <c r="J12889">
        <v>3481.29</v>
      </c>
      <c r="M12889">
        <v>3481.29</v>
      </c>
      <c r="N12889">
        <f t="shared" si="201"/>
        <v>0</v>
      </c>
    </row>
    <row r="12890" spans="1:14" x14ac:dyDescent="0.2">
      <c r="A12890" t="s">
        <v>13048</v>
      </c>
      <c r="B12890" t="s">
        <v>36797</v>
      </c>
      <c r="I12890" t="s">
        <v>5</v>
      </c>
      <c r="J12890">
        <v>3358.53</v>
      </c>
      <c r="M12890">
        <v>3358.53</v>
      </c>
      <c r="N12890">
        <f t="shared" si="201"/>
        <v>0</v>
      </c>
    </row>
    <row r="12891" spans="1:14" x14ac:dyDescent="0.2">
      <c r="A12891" t="s">
        <v>13049</v>
      </c>
      <c r="B12891" t="s">
        <v>36798</v>
      </c>
      <c r="I12891" t="s">
        <v>5</v>
      </c>
      <c r="J12891">
        <v>3948.08</v>
      </c>
      <c r="M12891">
        <v>3948.08</v>
      </c>
      <c r="N12891">
        <f t="shared" si="201"/>
        <v>0</v>
      </c>
    </row>
    <row r="12892" spans="1:14" x14ac:dyDescent="0.2">
      <c r="A12892" t="s">
        <v>13050</v>
      </c>
      <c r="B12892" t="s">
        <v>36798</v>
      </c>
      <c r="I12892" t="s">
        <v>5</v>
      </c>
      <c r="J12892">
        <v>3826.25</v>
      </c>
      <c r="M12892">
        <v>3826.25</v>
      </c>
      <c r="N12892">
        <f t="shared" si="201"/>
        <v>0</v>
      </c>
    </row>
    <row r="12893" spans="1:14" x14ac:dyDescent="0.2">
      <c r="A12893" t="s">
        <v>13051</v>
      </c>
      <c r="B12893" t="s">
        <v>36799</v>
      </c>
      <c r="I12893" t="s">
        <v>5</v>
      </c>
      <c r="J12893">
        <v>3533.61</v>
      </c>
      <c r="M12893">
        <v>3533.61</v>
      </c>
      <c r="N12893">
        <f t="shared" si="201"/>
        <v>0</v>
      </c>
    </row>
    <row r="12894" spans="1:14" x14ac:dyDescent="0.2">
      <c r="A12894" t="s">
        <v>13052</v>
      </c>
      <c r="B12894" t="s">
        <v>36799</v>
      </c>
      <c r="I12894" t="s">
        <v>5</v>
      </c>
      <c r="J12894">
        <v>3426.87</v>
      </c>
      <c r="M12894">
        <v>3426.87</v>
      </c>
      <c r="N12894">
        <f t="shared" si="201"/>
        <v>0</v>
      </c>
    </row>
    <row r="12895" spans="1:14" x14ac:dyDescent="0.2">
      <c r="A12895" t="s">
        <v>13053</v>
      </c>
      <c r="B12895" t="s">
        <v>36800</v>
      </c>
      <c r="I12895" t="s">
        <v>5</v>
      </c>
      <c r="J12895">
        <v>4119.76</v>
      </c>
      <c r="M12895">
        <v>4119.76</v>
      </c>
      <c r="N12895">
        <f t="shared" si="201"/>
        <v>0</v>
      </c>
    </row>
    <row r="12896" spans="1:14" x14ac:dyDescent="0.2">
      <c r="A12896" t="s">
        <v>13054</v>
      </c>
      <c r="B12896" t="s">
        <v>36800</v>
      </c>
      <c r="I12896" t="s">
        <v>5</v>
      </c>
      <c r="J12896">
        <v>3936.19</v>
      </c>
      <c r="M12896">
        <v>3936.19</v>
      </c>
      <c r="N12896">
        <f t="shared" si="201"/>
        <v>0</v>
      </c>
    </row>
    <row r="12897" spans="1:14" x14ac:dyDescent="0.2">
      <c r="A12897" t="s">
        <v>13055</v>
      </c>
      <c r="B12897" t="s">
        <v>36801</v>
      </c>
      <c r="I12897" t="s">
        <v>5</v>
      </c>
      <c r="J12897">
        <v>4515.4399999999996</v>
      </c>
      <c r="M12897">
        <v>4515.4399999999996</v>
      </c>
      <c r="N12897">
        <f t="shared" si="201"/>
        <v>0</v>
      </c>
    </row>
    <row r="12898" spans="1:14" x14ac:dyDescent="0.2">
      <c r="A12898" t="s">
        <v>13056</v>
      </c>
      <c r="B12898" t="s">
        <v>36801</v>
      </c>
      <c r="I12898" t="s">
        <v>5</v>
      </c>
      <c r="J12898">
        <v>4351.7299999999996</v>
      </c>
      <c r="M12898">
        <v>4351.7299999999996</v>
      </c>
      <c r="N12898">
        <f t="shared" si="201"/>
        <v>0</v>
      </c>
    </row>
    <row r="12899" spans="1:14" x14ac:dyDescent="0.2">
      <c r="A12899" t="s">
        <v>13057</v>
      </c>
      <c r="B12899" t="s">
        <v>36802</v>
      </c>
      <c r="I12899" t="s">
        <v>5</v>
      </c>
      <c r="J12899">
        <v>4365.74</v>
      </c>
      <c r="M12899">
        <v>4365.74</v>
      </c>
      <c r="N12899">
        <f t="shared" si="201"/>
        <v>0</v>
      </c>
    </row>
    <row r="12900" spans="1:14" x14ac:dyDescent="0.2">
      <c r="A12900" t="s">
        <v>13058</v>
      </c>
      <c r="B12900" t="s">
        <v>36802</v>
      </c>
      <c r="I12900" t="s">
        <v>5</v>
      </c>
      <c r="J12900">
        <v>4230.3100000000004</v>
      </c>
      <c r="M12900">
        <v>4230.3100000000004</v>
      </c>
      <c r="N12900">
        <f t="shared" si="201"/>
        <v>0</v>
      </c>
    </row>
    <row r="12901" spans="1:14" x14ac:dyDescent="0.2">
      <c r="A12901" t="s">
        <v>13059</v>
      </c>
      <c r="B12901" t="s">
        <v>36803</v>
      </c>
      <c r="I12901" t="s">
        <v>5</v>
      </c>
      <c r="J12901">
        <v>4164.87</v>
      </c>
      <c r="M12901">
        <v>4164.87</v>
      </c>
      <c r="N12901">
        <f t="shared" si="201"/>
        <v>0</v>
      </c>
    </row>
    <row r="12902" spans="1:14" x14ac:dyDescent="0.2">
      <c r="A12902" t="s">
        <v>13060</v>
      </c>
      <c r="B12902" t="s">
        <v>36803</v>
      </c>
      <c r="I12902" t="s">
        <v>5</v>
      </c>
      <c r="J12902">
        <v>4040.11</v>
      </c>
      <c r="M12902">
        <v>4040.11</v>
      </c>
      <c r="N12902">
        <f t="shared" si="201"/>
        <v>0</v>
      </c>
    </row>
    <row r="12903" spans="1:14" x14ac:dyDescent="0.2">
      <c r="A12903" t="s">
        <v>13061</v>
      </c>
      <c r="B12903" t="s">
        <v>36804</v>
      </c>
      <c r="I12903" t="s">
        <v>5</v>
      </c>
      <c r="J12903">
        <v>4783.3599999999997</v>
      </c>
      <c r="M12903">
        <v>4783.3599999999997</v>
      </c>
      <c r="N12903">
        <f t="shared" si="201"/>
        <v>0</v>
      </c>
    </row>
    <row r="12904" spans="1:14" x14ac:dyDescent="0.2">
      <c r="A12904" t="s">
        <v>13062</v>
      </c>
      <c r="B12904" t="s">
        <v>36804</v>
      </c>
      <c r="I12904" t="s">
        <v>5</v>
      </c>
      <c r="J12904">
        <v>4634.33</v>
      </c>
      <c r="M12904">
        <v>4634.33</v>
      </c>
      <c r="N12904">
        <f t="shared" si="201"/>
        <v>0</v>
      </c>
    </row>
    <row r="12905" spans="1:14" x14ac:dyDescent="0.2">
      <c r="A12905" t="s">
        <v>13063</v>
      </c>
      <c r="B12905" t="s">
        <v>36805</v>
      </c>
      <c r="I12905" t="s">
        <v>5</v>
      </c>
      <c r="J12905">
        <v>4368.13</v>
      </c>
      <c r="M12905">
        <v>4368.13</v>
      </c>
      <c r="N12905">
        <f t="shared" si="201"/>
        <v>0</v>
      </c>
    </row>
    <row r="12906" spans="1:14" x14ac:dyDescent="0.2">
      <c r="A12906" t="s">
        <v>13064</v>
      </c>
      <c r="B12906" t="s">
        <v>36805</v>
      </c>
      <c r="I12906" t="s">
        <v>5</v>
      </c>
      <c r="J12906">
        <v>4225.37</v>
      </c>
      <c r="M12906">
        <v>4225.37</v>
      </c>
      <c r="N12906">
        <f t="shared" si="201"/>
        <v>0</v>
      </c>
    </row>
    <row r="12907" spans="1:14" x14ac:dyDescent="0.2">
      <c r="A12907" t="s">
        <v>13065</v>
      </c>
      <c r="B12907" t="s">
        <v>36806</v>
      </c>
      <c r="I12907" t="s">
        <v>5</v>
      </c>
      <c r="J12907">
        <v>6343.78</v>
      </c>
      <c r="M12907">
        <v>6343.78</v>
      </c>
      <c r="N12907">
        <f t="shared" si="201"/>
        <v>0</v>
      </c>
    </row>
    <row r="12908" spans="1:14" x14ac:dyDescent="0.2">
      <c r="A12908" t="s">
        <v>13066</v>
      </c>
      <c r="B12908" t="s">
        <v>36806</v>
      </c>
      <c r="I12908" t="s">
        <v>5</v>
      </c>
      <c r="J12908">
        <v>6118.62</v>
      </c>
      <c r="M12908">
        <v>6118.62</v>
      </c>
      <c r="N12908">
        <f t="shared" si="201"/>
        <v>0</v>
      </c>
    </row>
    <row r="12909" spans="1:14" x14ac:dyDescent="0.2">
      <c r="A12909" t="s">
        <v>13067</v>
      </c>
      <c r="B12909" t="s">
        <v>36807</v>
      </c>
      <c r="I12909" t="s">
        <v>5</v>
      </c>
      <c r="J12909">
        <v>6017.04</v>
      </c>
      <c r="M12909">
        <v>6017.04</v>
      </c>
      <c r="N12909">
        <f t="shared" si="201"/>
        <v>0</v>
      </c>
    </row>
    <row r="12910" spans="1:14" x14ac:dyDescent="0.2">
      <c r="A12910" t="s">
        <v>13068</v>
      </c>
      <c r="B12910" t="s">
        <v>36807</v>
      </c>
      <c r="I12910" t="s">
        <v>5</v>
      </c>
      <c r="J12910">
        <v>5827.21</v>
      </c>
      <c r="M12910">
        <v>5827.21</v>
      </c>
      <c r="N12910">
        <f t="shared" si="201"/>
        <v>0</v>
      </c>
    </row>
    <row r="12911" spans="1:14" x14ac:dyDescent="0.2">
      <c r="A12911" t="s">
        <v>13069</v>
      </c>
      <c r="B12911" t="s">
        <v>36808</v>
      </c>
      <c r="I12911" t="s">
        <v>5</v>
      </c>
      <c r="J12911">
        <v>5426.16</v>
      </c>
      <c r="M12911">
        <v>5426.16</v>
      </c>
      <c r="N12911">
        <f t="shared" si="201"/>
        <v>0</v>
      </c>
    </row>
    <row r="12912" spans="1:14" x14ac:dyDescent="0.2">
      <c r="A12912" t="s">
        <v>13070</v>
      </c>
      <c r="B12912" t="s">
        <v>36808</v>
      </c>
      <c r="I12912" t="s">
        <v>5</v>
      </c>
      <c r="J12912">
        <v>5265.4</v>
      </c>
      <c r="M12912">
        <v>5265.4</v>
      </c>
      <c r="N12912">
        <f t="shared" si="201"/>
        <v>0</v>
      </c>
    </row>
    <row r="12913" spans="1:14" x14ac:dyDescent="0.2">
      <c r="A12913" t="s">
        <v>13071</v>
      </c>
      <c r="B12913" t="s">
        <v>36809</v>
      </c>
      <c r="I12913" t="s">
        <v>5</v>
      </c>
      <c r="J12913">
        <v>6815.95</v>
      </c>
      <c r="M12913">
        <v>6815.95</v>
      </c>
      <c r="N12913">
        <f t="shared" si="201"/>
        <v>0</v>
      </c>
    </row>
    <row r="12914" spans="1:14" x14ac:dyDescent="0.2">
      <c r="A12914" t="s">
        <v>13072</v>
      </c>
      <c r="B12914" t="s">
        <v>36809</v>
      </c>
      <c r="I12914" t="s">
        <v>5</v>
      </c>
      <c r="J12914">
        <v>6598.92</v>
      </c>
      <c r="M12914">
        <v>6598.92</v>
      </c>
      <c r="N12914">
        <f t="shared" si="201"/>
        <v>0</v>
      </c>
    </row>
    <row r="12915" spans="1:14" x14ac:dyDescent="0.2">
      <c r="A12915" t="s">
        <v>13073</v>
      </c>
      <c r="B12915" t="s">
        <v>36810</v>
      </c>
      <c r="I12915" t="s">
        <v>5</v>
      </c>
      <c r="J12915">
        <v>6196.29</v>
      </c>
      <c r="M12915">
        <v>6196.29</v>
      </c>
      <c r="N12915">
        <f t="shared" si="201"/>
        <v>0</v>
      </c>
    </row>
    <row r="12916" spans="1:14" x14ac:dyDescent="0.2">
      <c r="A12916" t="s">
        <v>13074</v>
      </c>
      <c r="B12916" t="s">
        <v>36810</v>
      </c>
      <c r="I12916" t="s">
        <v>5</v>
      </c>
      <c r="J12916">
        <v>5999.55</v>
      </c>
      <c r="M12916">
        <v>5999.55</v>
      </c>
      <c r="N12916">
        <f t="shared" si="201"/>
        <v>0</v>
      </c>
    </row>
    <row r="12917" spans="1:14" x14ac:dyDescent="0.2">
      <c r="A12917" t="s">
        <v>13075</v>
      </c>
      <c r="B12917" t="s">
        <v>36811</v>
      </c>
      <c r="I12917" t="s">
        <v>5</v>
      </c>
      <c r="J12917">
        <v>7201.57</v>
      </c>
      <c r="M12917">
        <v>7201.57</v>
      </c>
      <c r="N12917">
        <f t="shared" si="201"/>
        <v>0</v>
      </c>
    </row>
    <row r="12918" spans="1:14" x14ac:dyDescent="0.2">
      <c r="A12918" t="s">
        <v>13076</v>
      </c>
      <c r="B12918" t="s">
        <v>36811</v>
      </c>
      <c r="I12918" t="s">
        <v>5</v>
      </c>
      <c r="J12918">
        <v>7013.32</v>
      </c>
      <c r="M12918">
        <v>7013.32</v>
      </c>
      <c r="N12918">
        <f t="shared" si="201"/>
        <v>0</v>
      </c>
    </row>
    <row r="12919" spans="1:14" x14ac:dyDescent="0.2">
      <c r="A12919" t="s">
        <v>13077</v>
      </c>
      <c r="B12919" t="s">
        <v>36812</v>
      </c>
      <c r="I12919" t="s">
        <v>5</v>
      </c>
      <c r="J12919">
        <v>9177.3799999999992</v>
      </c>
      <c r="M12919">
        <v>9177.3799999999992</v>
      </c>
      <c r="N12919">
        <f t="shared" si="201"/>
        <v>0</v>
      </c>
    </row>
    <row r="12920" spans="1:14" x14ac:dyDescent="0.2">
      <c r="A12920" t="s">
        <v>13078</v>
      </c>
      <c r="B12920" t="s">
        <v>36812</v>
      </c>
      <c r="I12920" t="s">
        <v>5</v>
      </c>
      <c r="J12920">
        <v>8878.75</v>
      </c>
      <c r="M12920">
        <v>8878.75</v>
      </c>
      <c r="N12920">
        <f t="shared" si="201"/>
        <v>0</v>
      </c>
    </row>
    <row r="12921" spans="1:14" x14ac:dyDescent="0.2">
      <c r="A12921" t="s">
        <v>13079</v>
      </c>
      <c r="B12921" t="s">
        <v>36813</v>
      </c>
      <c r="I12921" t="s">
        <v>5</v>
      </c>
      <c r="J12921">
        <v>8203.25</v>
      </c>
      <c r="M12921">
        <v>8203.25</v>
      </c>
      <c r="N12921">
        <f t="shared" si="201"/>
        <v>0</v>
      </c>
    </row>
    <row r="12922" spans="1:14" x14ac:dyDescent="0.2">
      <c r="A12922" t="s">
        <v>13080</v>
      </c>
      <c r="B12922" t="s">
        <v>36813</v>
      </c>
      <c r="I12922" t="s">
        <v>5</v>
      </c>
      <c r="J12922">
        <v>7934.5</v>
      </c>
      <c r="M12922">
        <v>7934.5</v>
      </c>
      <c r="N12922">
        <f t="shared" si="201"/>
        <v>0</v>
      </c>
    </row>
    <row r="12923" spans="1:14" x14ac:dyDescent="0.2">
      <c r="A12923" t="s">
        <v>13081</v>
      </c>
      <c r="B12923" t="s">
        <v>36814</v>
      </c>
      <c r="I12923" t="s">
        <v>5</v>
      </c>
      <c r="J12923">
        <v>9703.08</v>
      </c>
      <c r="M12923">
        <v>9703.08</v>
      </c>
      <c r="N12923">
        <f t="shared" si="201"/>
        <v>0</v>
      </c>
    </row>
    <row r="12924" spans="1:14" x14ac:dyDescent="0.2">
      <c r="A12924" t="s">
        <v>13082</v>
      </c>
      <c r="B12924" t="s">
        <v>36814</v>
      </c>
      <c r="I12924" t="s">
        <v>5</v>
      </c>
      <c r="J12924">
        <v>9443.4</v>
      </c>
      <c r="M12924">
        <v>9443.4</v>
      </c>
      <c r="N12924">
        <f t="shared" si="201"/>
        <v>0</v>
      </c>
    </row>
    <row r="12925" spans="1:14" x14ac:dyDescent="0.2">
      <c r="A12925" t="s">
        <v>13083</v>
      </c>
      <c r="B12925" t="s">
        <v>36815</v>
      </c>
      <c r="I12925" t="s">
        <v>5</v>
      </c>
      <c r="J12925">
        <v>10745.06</v>
      </c>
      <c r="M12925">
        <v>10745.06</v>
      </c>
      <c r="N12925">
        <f t="shared" si="201"/>
        <v>0</v>
      </c>
    </row>
    <row r="12926" spans="1:14" x14ac:dyDescent="0.2">
      <c r="A12926" t="s">
        <v>13084</v>
      </c>
      <c r="B12926" t="s">
        <v>36815</v>
      </c>
      <c r="I12926" t="s">
        <v>5</v>
      </c>
      <c r="J12926">
        <v>10386.31</v>
      </c>
      <c r="M12926">
        <v>10386.31</v>
      </c>
      <c r="N12926">
        <f t="shared" si="201"/>
        <v>0</v>
      </c>
    </row>
    <row r="12927" spans="1:14" x14ac:dyDescent="0.2">
      <c r="A12927" t="s">
        <v>13085</v>
      </c>
      <c r="B12927" t="s">
        <v>36816</v>
      </c>
      <c r="I12927" t="s">
        <v>5</v>
      </c>
      <c r="J12927">
        <v>12174.82</v>
      </c>
      <c r="M12927">
        <v>12174.82</v>
      </c>
      <c r="N12927">
        <f t="shared" si="201"/>
        <v>0</v>
      </c>
    </row>
    <row r="12928" spans="1:14" x14ac:dyDescent="0.2">
      <c r="A12928" t="s">
        <v>13086</v>
      </c>
      <c r="B12928" t="s">
        <v>36816</v>
      </c>
      <c r="I12928" t="s">
        <v>5</v>
      </c>
      <c r="J12928">
        <v>11843.69</v>
      </c>
      <c r="M12928">
        <v>11843.69</v>
      </c>
      <c r="N12928">
        <f t="shared" si="201"/>
        <v>0</v>
      </c>
    </row>
    <row r="12929" spans="1:14" x14ac:dyDescent="0.2">
      <c r="A12929" t="s">
        <v>13087</v>
      </c>
      <c r="B12929" t="s">
        <v>36817</v>
      </c>
      <c r="I12929" t="s">
        <v>5</v>
      </c>
      <c r="J12929">
        <v>12727.49</v>
      </c>
      <c r="M12929">
        <v>12727.49</v>
      </c>
      <c r="N12929">
        <f t="shared" si="201"/>
        <v>0</v>
      </c>
    </row>
    <row r="12930" spans="1:14" x14ac:dyDescent="0.2">
      <c r="A12930" t="s">
        <v>13088</v>
      </c>
      <c r="B12930" t="s">
        <v>36817</v>
      </c>
      <c r="I12930" t="s">
        <v>5</v>
      </c>
      <c r="J12930">
        <v>12296.72</v>
      </c>
      <c r="M12930">
        <v>12296.72</v>
      </c>
      <c r="N12930">
        <f t="shared" si="201"/>
        <v>0</v>
      </c>
    </row>
    <row r="12931" spans="1:14" x14ac:dyDescent="0.2">
      <c r="A12931" t="s">
        <v>13089</v>
      </c>
      <c r="B12931" t="s">
        <v>36818</v>
      </c>
      <c r="I12931" t="s">
        <v>5</v>
      </c>
      <c r="J12931">
        <v>14551.61</v>
      </c>
      <c r="M12931">
        <v>14551.61</v>
      </c>
      <c r="N12931">
        <f t="shared" si="201"/>
        <v>0</v>
      </c>
    </row>
    <row r="12932" spans="1:14" x14ac:dyDescent="0.2">
      <c r="A12932" t="s">
        <v>13090</v>
      </c>
      <c r="B12932" t="s">
        <v>36818</v>
      </c>
      <c r="I12932" t="s">
        <v>5</v>
      </c>
      <c r="J12932">
        <v>14148.99</v>
      </c>
      <c r="M12932">
        <v>14148.99</v>
      </c>
      <c r="N12932">
        <f t="shared" ref="N12932:N12995" si="202">J12932-M12932</f>
        <v>0</v>
      </c>
    </row>
    <row r="12933" spans="1:14" x14ac:dyDescent="0.2">
      <c r="A12933" t="s">
        <v>13091</v>
      </c>
      <c r="B12933" t="s">
        <v>36819</v>
      </c>
      <c r="I12933" t="s">
        <v>5</v>
      </c>
      <c r="J12933">
        <v>16928.150000000001</v>
      </c>
      <c r="M12933">
        <v>16928.150000000001</v>
      </c>
      <c r="N12933">
        <f t="shared" si="202"/>
        <v>0</v>
      </c>
    </row>
    <row r="12934" spans="1:14" x14ac:dyDescent="0.2">
      <c r="A12934" t="s">
        <v>13092</v>
      </c>
      <c r="B12934" t="s">
        <v>36819</v>
      </c>
      <c r="I12934" t="s">
        <v>5</v>
      </c>
      <c r="J12934">
        <v>16454.080000000002</v>
      </c>
      <c r="M12934">
        <v>16454.080000000002</v>
      </c>
      <c r="N12934">
        <f t="shared" si="202"/>
        <v>0</v>
      </c>
    </row>
    <row r="12935" spans="1:14" x14ac:dyDescent="0.2">
      <c r="A12935" t="s">
        <v>13093</v>
      </c>
      <c r="B12935" t="s">
        <v>36820</v>
      </c>
      <c r="I12935" t="s">
        <v>5</v>
      </c>
      <c r="J12935">
        <v>19304.740000000002</v>
      </c>
      <c r="M12935">
        <v>19304.740000000002</v>
      </c>
      <c r="N12935">
        <f t="shared" si="202"/>
        <v>0</v>
      </c>
    </row>
    <row r="12936" spans="1:14" x14ac:dyDescent="0.2">
      <c r="A12936" t="s">
        <v>13094</v>
      </c>
      <c r="B12936" t="s">
        <v>36820</v>
      </c>
      <c r="I12936" t="s">
        <v>5</v>
      </c>
      <c r="J12936">
        <v>18759.21</v>
      </c>
      <c r="M12936">
        <v>18759.21</v>
      </c>
      <c r="N12936">
        <f t="shared" si="202"/>
        <v>0</v>
      </c>
    </row>
    <row r="12937" spans="1:14" x14ac:dyDescent="0.2">
      <c r="A12937" t="s">
        <v>13095</v>
      </c>
      <c r="B12937" t="s">
        <v>36821</v>
      </c>
      <c r="I12937" t="s">
        <v>5</v>
      </c>
      <c r="J12937">
        <v>21681.279999999999</v>
      </c>
      <c r="M12937">
        <v>21681.279999999999</v>
      </c>
      <c r="N12937">
        <f t="shared" si="202"/>
        <v>0</v>
      </c>
    </row>
    <row r="12938" spans="1:14" x14ac:dyDescent="0.2">
      <c r="A12938" t="s">
        <v>13096</v>
      </c>
      <c r="B12938" t="s">
        <v>36821</v>
      </c>
      <c r="I12938" t="s">
        <v>5</v>
      </c>
      <c r="J12938">
        <v>21064.3</v>
      </c>
      <c r="M12938">
        <v>21064.3</v>
      </c>
      <c r="N12938">
        <f t="shared" si="202"/>
        <v>0</v>
      </c>
    </row>
    <row r="12939" spans="1:14" x14ac:dyDescent="0.2">
      <c r="A12939" t="s">
        <v>13097</v>
      </c>
      <c r="B12939" t="s">
        <v>36822</v>
      </c>
      <c r="I12939" t="s">
        <v>5</v>
      </c>
      <c r="J12939">
        <v>24057.82</v>
      </c>
      <c r="M12939">
        <v>24057.82</v>
      </c>
      <c r="N12939">
        <f t="shared" si="202"/>
        <v>0</v>
      </c>
    </row>
    <row r="12940" spans="1:14" x14ac:dyDescent="0.2">
      <c r="A12940" t="s">
        <v>13098</v>
      </c>
      <c r="B12940" t="s">
        <v>36822</v>
      </c>
      <c r="I12940" t="s">
        <v>5</v>
      </c>
      <c r="J12940">
        <v>23369.39</v>
      </c>
      <c r="M12940">
        <v>23369.39</v>
      </c>
      <c r="N12940">
        <f t="shared" si="202"/>
        <v>0</v>
      </c>
    </row>
    <row r="12941" spans="1:14" x14ac:dyDescent="0.2">
      <c r="A12941" t="s">
        <v>13099</v>
      </c>
      <c r="B12941" t="s">
        <v>36823</v>
      </c>
      <c r="I12941" t="s">
        <v>5</v>
      </c>
      <c r="J12941">
        <v>26434.36</v>
      </c>
      <c r="M12941">
        <v>26434.36</v>
      </c>
      <c r="N12941">
        <f t="shared" si="202"/>
        <v>0</v>
      </c>
    </row>
    <row r="12942" spans="1:14" x14ac:dyDescent="0.2">
      <c r="A12942" t="s">
        <v>13100</v>
      </c>
      <c r="B12942" t="s">
        <v>36823</v>
      </c>
      <c r="I12942" t="s">
        <v>5</v>
      </c>
      <c r="J12942">
        <v>25674.47</v>
      </c>
      <c r="M12942">
        <v>25674.47</v>
      </c>
      <c r="N12942">
        <f t="shared" si="202"/>
        <v>0</v>
      </c>
    </row>
    <row r="12943" spans="1:14" x14ac:dyDescent="0.2">
      <c r="A12943" t="s">
        <v>13101</v>
      </c>
      <c r="B12943" t="s">
        <v>36824</v>
      </c>
      <c r="I12943" t="s">
        <v>5</v>
      </c>
      <c r="J12943">
        <v>1157.3900000000001</v>
      </c>
      <c r="M12943">
        <v>1157.3900000000001</v>
      </c>
      <c r="N12943">
        <f t="shared" si="202"/>
        <v>0</v>
      </c>
    </row>
    <row r="12944" spans="1:14" x14ac:dyDescent="0.2">
      <c r="A12944" t="s">
        <v>13102</v>
      </c>
      <c r="B12944" t="s">
        <v>36824</v>
      </c>
      <c r="I12944" t="s">
        <v>5</v>
      </c>
      <c r="J12944">
        <v>1114.54</v>
      </c>
      <c r="M12944">
        <v>1114.54</v>
      </c>
      <c r="N12944">
        <f t="shared" si="202"/>
        <v>0</v>
      </c>
    </row>
    <row r="12945" spans="1:14" x14ac:dyDescent="0.2">
      <c r="A12945" t="s">
        <v>13103</v>
      </c>
      <c r="B12945" t="s">
        <v>36825</v>
      </c>
      <c r="I12945" t="s">
        <v>5</v>
      </c>
      <c r="J12945">
        <v>1943.89</v>
      </c>
      <c r="M12945">
        <v>1943.89</v>
      </c>
      <c r="N12945">
        <f t="shared" si="202"/>
        <v>0</v>
      </c>
    </row>
    <row r="12946" spans="1:14" x14ac:dyDescent="0.2">
      <c r="A12946" t="s">
        <v>13104</v>
      </c>
      <c r="B12946" t="s">
        <v>36825</v>
      </c>
      <c r="I12946" t="s">
        <v>5</v>
      </c>
      <c r="J12946">
        <v>1882.59</v>
      </c>
      <c r="M12946">
        <v>1882.59</v>
      </c>
      <c r="N12946">
        <f t="shared" si="202"/>
        <v>0</v>
      </c>
    </row>
    <row r="12947" spans="1:14" x14ac:dyDescent="0.2">
      <c r="A12947" t="s">
        <v>13105</v>
      </c>
      <c r="B12947" t="s">
        <v>36826</v>
      </c>
      <c r="I12947" t="s">
        <v>5</v>
      </c>
      <c r="J12947">
        <v>2979.71</v>
      </c>
      <c r="M12947">
        <v>2979.71</v>
      </c>
      <c r="N12947">
        <f t="shared" si="202"/>
        <v>0</v>
      </c>
    </row>
    <row r="12948" spans="1:14" x14ac:dyDescent="0.2">
      <c r="A12948" t="s">
        <v>13106</v>
      </c>
      <c r="B12948" t="s">
        <v>36826</v>
      </c>
      <c r="I12948" t="s">
        <v>5</v>
      </c>
      <c r="J12948">
        <v>2898.68</v>
      </c>
      <c r="M12948">
        <v>2898.68</v>
      </c>
      <c r="N12948">
        <f t="shared" si="202"/>
        <v>0</v>
      </c>
    </row>
    <row r="12949" spans="1:14" x14ac:dyDescent="0.2">
      <c r="A12949" t="s">
        <v>13107</v>
      </c>
      <c r="B12949" t="s">
        <v>36827</v>
      </c>
      <c r="I12949" t="s">
        <v>5</v>
      </c>
      <c r="J12949">
        <v>3734.7</v>
      </c>
      <c r="M12949">
        <v>3734.7</v>
      </c>
      <c r="N12949">
        <f t="shared" si="202"/>
        <v>0</v>
      </c>
    </row>
    <row r="12950" spans="1:14" x14ac:dyDescent="0.2">
      <c r="A12950" t="s">
        <v>13108</v>
      </c>
      <c r="B12950" t="s">
        <v>36827</v>
      </c>
      <c r="I12950" t="s">
        <v>5</v>
      </c>
      <c r="J12950">
        <v>3627.96</v>
      </c>
      <c r="M12950">
        <v>3627.96</v>
      </c>
      <c r="N12950">
        <f t="shared" si="202"/>
        <v>0</v>
      </c>
    </row>
    <row r="12951" spans="1:14" x14ac:dyDescent="0.2">
      <c r="A12951" t="s">
        <v>13109</v>
      </c>
      <c r="B12951" t="s">
        <v>36828</v>
      </c>
      <c r="I12951" t="s">
        <v>5</v>
      </c>
      <c r="J12951">
        <v>7055.05</v>
      </c>
      <c r="M12951">
        <v>7055.05</v>
      </c>
      <c r="N12951">
        <f t="shared" si="202"/>
        <v>0</v>
      </c>
    </row>
    <row r="12952" spans="1:14" x14ac:dyDescent="0.2">
      <c r="A12952" t="s">
        <v>13110</v>
      </c>
      <c r="B12952" t="s">
        <v>36828</v>
      </c>
      <c r="I12952" t="s">
        <v>5</v>
      </c>
      <c r="J12952">
        <v>6914.43</v>
      </c>
      <c r="M12952">
        <v>6914.43</v>
      </c>
      <c r="N12952">
        <f t="shared" si="202"/>
        <v>0</v>
      </c>
    </row>
    <row r="12953" spans="1:14" x14ac:dyDescent="0.2">
      <c r="A12953" t="s">
        <v>13111</v>
      </c>
      <c r="B12953" t="s">
        <v>36829</v>
      </c>
      <c r="I12953" t="s">
        <v>5</v>
      </c>
      <c r="J12953">
        <v>776.87</v>
      </c>
      <c r="M12953">
        <v>776.87</v>
      </c>
      <c r="N12953">
        <f t="shared" si="202"/>
        <v>0</v>
      </c>
    </row>
    <row r="12954" spans="1:14" x14ac:dyDescent="0.2">
      <c r="A12954" t="s">
        <v>13112</v>
      </c>
      <c r="B12954" t="s">
        <v>36829</v>
      </c>
      <c r="I12954" t="s">
        <v>5</v>
      </c>
      <c r="J12954">
        <v>743.39</v>
      </c>
      <c r="M12954">
        <v>743.39</v>
      </c>
      <c r="N12954">
        <f t="shared" si="202"/>
        <v>0</v>
      </c>
    </row>
    <row r="12955" spans="1:14" x14ac:dyDescent="0.2">
      <c r="A12955" t="s">
        <v>13113</v>
      </c>
      <c r="B12955" t="s">
        <v>36830</v>
      </c>
      <c r="I12955" t="s">
        <v>5</v>
      </c>
      <c r="J12955">
        <v>985.18</v>
      </c>
      <c r="M12955">
        <v>985.18</v>
      </c>
      <c r="N12955">
        <f t="shared" si="202"/>
        <v>0</v>
      </c>
    </row>
    <row r="12956" spans="1:14" x14ac:dyDescent="0.2">
      <c r="A12956" t="s">
        <v>13114</v>
      </c>
      <c r="B12956" t="s">
        <v>36830</v>
      </c>
      <c r="I12956" t="s">
        <v>5</v>
      </c>
      <c r="J12956">
        <v>942.33</v>
      </c>
      <c r="M12956">
        <v>942.33</v>
      </c>
      <c r="N12956">
        <f t="shared" si="202"/>
        <v>0</v>
      </c>
    </row>
    <row r="12957" spans="1:14" x14ac:dyDescent="0.2">
      <c r="A12957" t="s">
        <v>13115</v>
      </c>
      <c r="B12957" t="s">
        <v>36831</v>
      </c>
      <c r="I12957" t="s">
        <v>5</v>
      </c>
      <c r="J12957">
        <v>1194.8499999999999</v>
      </c>
      <c r="M12957">
        <v>1194.8499999999999</v>
      </c>
      <c r="N12957">
        <f t="shared" si="202"/>
        <v>0</v>
      </c>
    </row>
    <row r="12958" spans="1:14" x14ac:dyDescent="0.2">
      <c r="A12958" t="s">
        <v>13116</v>
      </c>
      <c r="B12958" t="s">
        <v>36831</v>
      </c>
      <c r="I12958" t="s">
        <v>5</v>
      </c>
      <c r="J12958">
        <v>1142.6099999999999</v>
      </c>
      <c r="M12958">
        <v>1142.6099999999999</v>
      </c>
      <c r="N12958">
        <f t="shared" si="202"/>
        <v>0</v>
      </c>
    </row>
    <row r="12959" spans="1:14" x14ac:dyDescent="0.2">
      <c r="A12959" t="s">
        <v>13117</v>
      </c>
      <c r="B12959" t="s">
        <v>36832</v>
      </c>
      <c r="I12959" t="s">
        <v>5</v>
      </c>
      <c r="J12959">
        <v>1652.95</v>
      </c>
      <c r="M12959">
        <v>1652.95</v>
      </c>
      <c r="N12959">
        <f t="shared" si="202"/>
        <v>0</v>
      </c>
    </row>
    <row r="12960" spans="1:14" x14ac:dyDescent="0.2">
      <c r="A12960" t="s">
        <v>13118</v>
      </c>
      <c r="B12960" t="s">
        <v>36832</v>
      </c>
      <c r="I12960" t="s">
        <v>5</v>
      </c>
      <c r="J12960">
        <v>1591.65</v>
      </c>
      <c r="M12960">
        <v>1591.65</v>
      </c>
      <c r="N12960">
        <f t="shared" si="202"/>
        <v>0</v>
      </c>
    </row>
    <row r="12961" spans="1:14" x14ac:dyDescent="0.2">
      <c r="A12961" t="s">
        <v>13119</v>
      </c>
      <c r="B12961" t="s">
        <v>36833</v>
      </c>
      <c r="I12961" t="s">
        <v>5</v>
      </c>
      <c r="J12961">
        <v>1614.97</v>
      </c>
      <c r="M12961">
        <v>1614.97</v>
      </c>
      <c r="N12961">
        <f t="shared" si="202"/>
        <v>0</v>
      </c>
    </row>
    <row r="12962" spans="1:14" x14ac:dyDescent="0.2">
      <c r="A12962" t="s">
        <v>13120</v>
      </c>
      <c r="B12962" t="s">
        <v>36833</v>
      </c>
      <c r="I12962" t="s">
        <v>5</v>
      </c>
      <c r="J12962">
        <v>1543.96</v>
      </c>
      <c r="M12962">
        <v>1543.96</v>
      </c>
      <c r="N12962">
        <f t="shared" si="202"/>
        <v>0</v>
      </c>
    </row>
    <row r="12963" spans="1:14" x14ac:dyDescent="0.2">
      <c r="A12963" t="s">
        <v>13121</v>
      </c>
      <c r="B12963" t="s">
        <v>36834</v>
      </c>
      <c r="I12963" t="s">
        <v>5</v>
      </c>
      <c r="J12963">
        <v>1980.54</v>
      </c>
      <c r="M12963">
        <v>1980.54</v>
      </c>
      <c r="N12963">
        <f t="shared" si="202"/>
        <v>0</v>
      </c>
    </row>
    <row r="12964" spans="1:14" x14ac:dyDescent="0.2">
      <c r="A12964" t="s">
        <v>13122</v>
      </c>
      <c r="B12964" t="s">
        <v>36834</v>
      </c>
      <c r="I12964" t="s">
        <v>5</v>
      </c>
      <c r="J12964">
        <v>1908.98</v>
      </c>
      <c r="M12964">
        <v>1908.98</v>
      </c>
      <c r="N12964">
        <f t="shared" si="202"/>
        <v>0</v>
      </c>
    </row>
    <row r="12965" spans="1:14" x14ac:dyDescent="0.2">
      <c r="A12965" t="s">
        <v>13123</v>
      </c>
      <c r="B12965" t="s">
        <v>36835</v>
      </c>
      <c r="I12965" t="s">
        <v>5</v>
      </c>
      <c r="J12965">
        <v>2230.6</v>
      </c>
      <c r="M12965">
        <v>2230.6</v>
      </c>
      <c r="N12965">
        <f t="shared" si="202"/>
        <v>0</v>
      </c>
    </row>
    <row r="12966" spans="1:14" x14ac:dyDescent="0.2">
      <c r="A12966" t="s">
        <v>13124</v>
      </c>
      <c r="B12966" t="s">
        <v>36835</v>
      </c>
      <c r="I12966" t="s">
        <v>5</v>
      </c>
      <c r="J12966">
        <v>2131.4699999999998</v>
      </c>
      <c r="M12966">
        <v>2131.4699999999998</v>
      </c>
      <c r="N12966">
        <f t="shared" si="202"/>
        <v>0</v>
      </c>
    </row>
    <row r="12967" spans="1:14" x14ac:dyDescent="0.2">
      <c r="A12967" t="s">
        <v>13125</v>
      </c>
      <c r="B12967" t="s">
        <v>36836</v>
      </c>
      <c r="I12967" t="s">
        <v>5</v>
      </c>
      <c r="J12967">
        <v>2636.52</v>
      </c>
      <c r="M12967">
        <v>2636.52</v>
      </c>
      <c r="N12967">
        <f t="shared" si="202"/>
        <v>0</v>
      </c>
    </row>
    <row r="12968" spans="1:14" x14ac:dyDescent="0.2">
      <c r="A12968" t="s">
        <v>13126</v>
      </c>
      <c r="B12968" t="s">
        <v>36836</v>
      </c>
      <c r="I12968" t="s">
        <v>5</v>
      </c>
      <c r="J12968">
        <v>2544.5100000000002</v>
      </c>
      <c r="M12968">
        <v>2544.5100000000002</v>
      </c>
      <c r="N12968">
        <f t="shared" si="202"/>
        <v>0</v>
      </c>
    </row>
    <row r="12969" spans="1:14" x14ac:dyDescent="0.2">
      <c r="A12969" t="s">
        <v>13127</v>
      </c>
      <c r="B12969" t="s">
        <v>36837</v>
      </c>
      <c r="I12969" t="s">
        <v>5</v>
      </c>
      <c r="J12969">
        <v>2525.21</v>
      </c>
      <c r="M12969">
        <v>2525.21</v>
      </c>
      <c r="N12969">
        <f t="shared" si="202"/>
        <v>0</v>
      </c>
    </row>
    <row r="12970" spans="1:14" x14ac:dyDescent="0.2">
      <c r="A12970" t="s">
        <v>13128</v>
      </c>
      <c r="B12970" t="s">
        <v>36837</v>
      </c>
      <c r="I12970" t="s">
        <v>5</v>
      </c>
      <c r="J12970">
        <v>2444.41</v>
      </c>
      <c r="M12970">
        <v>2444.41</v>
      </c>
      <c r="N12970">
        <f t="shared" si="202"/>
        <v>0</v>
      </c>
    </row>
    <row r="12971" spans="1:14" x14ac:dyDescent="0.2">
      <c r="A12971" t="s">
        <v>13129</v>
      </c>
      <c r="B12971" t="s">
        <v>36838</v>
      </c>
      <c r="I12971" t="s">
        <v>5</v>
      </c>
      <c r="J12971">
        <v>2697.83</v>
      </c>
      <c r="M12971">
        <v>2697.83</v>
      </c>
      <c r="N12971">
        <f t="shared" si="202"/>
        <v>0</v>
      </c>
    </row>
    <row r="12972" spans="1:14" x14ac:dyDescent="0.2">
      <c r="A12972" t="s">
        <v>13130</v>
      </c>
      <c r="B12972" t="s">
        <v>36838</v>
      </c>
      <c r="I12972" t="s">
        <v>5</v>
      </c>
      <c r="J12972">
        <v>2579.94</v>
      </c>
      <c r="M12972">
        <v>2579.94</v>
      </c>
      <c r="N12972">
        <f t="shared" si="202"/>
        <v>0</v>
      </c>
    </row>
    <row r="12973" spans="1:14" x14ac:dyDescent="0.2">
      <c r="A12973" t="s">
        <v>13131</v>
      </c>
      <c r="B12973" t="s">
        <v>36839</v>
      </c>
      <c r="I12973" t="s">
        <v>5</v>
      </c>
      <c r="J12973">
        <v>3042.46</v>
      </c>
      <c r="M12973">
        <v>3042.46</v>
      </c>
      <c r="N12973">
        <f t="shared" si="202"/>
        <v>0</v>
      </c>
    </row>
    <row r="12974" spans="1:14" x14ac:dyDescent="0.2">
      <c r="A12974" t="s">
        <v>13132</v>
      </c>
      <c r="B12974" t="s">
        <v>36839</v>
      </c>
      <c r="I12974" t="s">
        <v>5</v>
      </c>
      <c r="J12974">
        <v>2929.95</v>
      </c>
      <c r="M12974">
        <v>2929.95</v>
      </c>
      <c r="N12974">
        <f t="shared" si="202"/>
        <v>0</v>
      </c>
    </row>
    <row r="12975" spans="1:14" x14ac:dyDescent="0.2">
      <c r="A12975" t="s">
        <v>13133</v>
      </c>
      <c r="B12975" t="s">
        <v>36840</v>
      </c>
      <c r="I12975" t="s">
        <v>5</v>
      </c>
      <c r="J12975">
        <v>2952.36</v>
      </c>
      <c r="M12975">
        <v>2952.36</v>
      </c>
      <c r="N12975">
        <f t="shared" si="202"/>
        <v>0</v>
      </c>
    </row>
    <row r="12976" spans="1:14" x14ac:dyDescent="0.2">
      <c r="A12976" t="s">
        <v>13134</v>
      </c>
      <c r="B12976" t="s">
        <v>36840</v>
      </c>
      <c r="I12976" t="s">
        <v>5</v>
      </c>
      <c r="J12976">
        <v>2857.73</v>
      </c>
      <c r="M12976">
        <v>2857.73</v>
      </c>
      <c r="N12976">
        <f t="shared" si="202"/>
        <v>0</v>
      </c>
    </row>
    <row r="12977" spans="1:14" x14ac:dyDescent="0.2">
      <c r="A12977" t="s">
        <v>13135</v>
      </c>
      <c r="B12977" t="s">
        <v>36841</v>
      </c>
      <c r="I12977" t="s">
        <v>5</v>
      </c>
      <c r="J12977">
        <v>3104.04</v>
      </c>
      <c r="M12977">
        <v>3104.04</v>
      </c>
      <c r="N12977">
        <f t="shared" si="202"/>
        <v>0</v>
      </c>
    </row>
    <row r="12978" spans="1:14" x14ac:dyDescent="0.2">
      <c r="A12978" t="s">
        <v>13136</v>
      </c>
      <c r="B12978" t="s">
        <v>36841</v>
      </c>
      <c r="I12978" t="s">
        <v>5</v>
      </c>
      <c r="J12978">
        <v>2967.39</v>
      </c>
      <c r="M12978">
        <v>2967.39</v>
      </c>
      <c r="N12978">
        <f t="shared" si="202"/>
        <v>0</v>
      </c>
    </row>
    <row r="12979" spans="1:14" x14ac:dyDescent="0.2">
      <c r="A12979" t="s">
        <v>13137</v>
      </c>
      <c r="B12979" t="s">
        <v>36842</v>
      </c>
      <c r="I12979" t="s">
        <v>5</v>
      </c>
      <c r="J12979">
        <v>3371.11</v>
      </c>
      <c r="M12979">
        <v>3371.11</v>
      </c>
      <c r="N12979">
        <f t="shared" si="202"/>
        <v>0</v>
      </c>
    </row>
    <row r="12980" spans="1:14" x14ac:dyDescent="0.2">
      <c r="A12980" t="s">
        <v>13138</v>
      </c>
      <c r="B12980" t="s">
        <v>36842</v>
      </c>
      <c r="I12980" t="s">
        <v>5</v>
      </c>
      <c r="J12980">
        <v>3248.36</v>
      </c>
      <c r="M12980">
        <v>3248.36</v>
      </c>
      <c r="N12980">
        <f t="shared" si="202"/>
        <v>0</v>
      </c>
    </row>
    <row r="12981" spans="1:14" x14ac:dyDescent="0.2">
      <c r="A12981" t="s">
        <v>13139</v>
      </c>
      <c r="B12981" t="s">
        <v>36843</v>
      </c>
      <c r="I12981" t="s">
        <v>5</v>
      </c>
      <c r="J12981">
        <v>3787.64</v>
      </c>
      <c r="M12981">
        <v>3787.64</v>
      </c>
      <c r="N12981">
        <f t="shared" si="202"/>
        <v>0</v>
      </c>
    </row>
    <row r="12982" spans="1:14" x14ac:dyDescent="0.2">
      <c r="A12982" t="s">
        <v>13140</v>
      </c>
      <c r="B12982" t="s">
        <v>36843</v>
      </c>
      <c r="I12982" t="s">
        <v>5</v>
      </c>
      <c r="J12982">
        <v>3665.8</v>
      </c>
      <c r="M12982">
        <v>3665.8</v>
      </c>
      <c r="N12982">
        <f t="shared" si="202"/>
        <v>0</v>
      </c>
    </row>
    <row r="12983" spans="1:14" x14ac:dyDescent="0.2">
      <c r="A12983" t="s">
        <v>13141</v>
      </c>
      <c r="B12983" t="s">
        <v>36844</v>
      </c>
      <c r="I12983" t="s">
        <v>5</v>
      </c>
      <c r="J12983">
        <v>3286.53</v>
      </c>
      <c r="M12983">
        <v>3286.53</v>
      </c>
      <c r="N12983">
        <f t="shared" si="202"/>
        <v>0</v>
      </c>
    </row>
    <row r="12984" spans="1:14" x14ac:dyDescent="0.2">
      <c r="A12984" t="s">
        <v>13142</v>
      </c>
      <c r="B12984" t="s">
        <v>36844</v>
      </c>
      <c r="I12984" t="s">
        <v>5</v>
      </c>
      <c r="J12984">
        <v>3179.78</v>
      </c>
      <c r="M12984">
        <v>3179.78</v>
      </c>
      <c r="N12984">
        <f t="shared" si="202"/>
        <v>0</v>
      </c>
    </row>
    <row r="12985" spans="1:14" x14ac:dyDescent="0.2">
      <c r="A12985" t="s">
        <v>13143</v>
      </c>
      <c r="B12985" t="s">
        <v>36845</v>
      </c>
      <c r="I12985" t="s">
        <v>5</v>
      </c>
      <c r="J12985">
        <v>4119.76</v>
      </c>
      <c r="M12985">
        <v>4119.76</v>
      </c>
      <c r="N12985">
        <f t="shared" si="202"/>
        <v>0</v>
      </c>
    </row>
    <row r="12986" spans="1:14" x14ac:dyDescent="0.2">
      <c r="A12986" t="s">
        <v>13144</v>
      </c>
      <c r="B12986" t="s">
        <v>36845</v>
      </c>
      <c r="I12986" t="s">
        <v>5</v>
      </c>
      <c r="J12986">
        <v>3936.19</v>
      </c>
      <c r="M12986">
        <v>3936.19</v>
      </c>
      <c r="N12986">
        <f t="shared" si="202"/>
        <v>0</v>
      </c>
    </row>
    <row r="12987" spans="1:14" x14ac:dyDescent="0.2">
      <c r="A12987" t="s">
        <v>13145</v>
      </c>
      <c r="B12987" t="s">
        <v>36846</v>
      </c>
      <c r="I12987" t="s">
        <v>5</v>
      </c>
      <c r="J12987">
        <v>4404.2</v>
      </c>
      <c r="M12987">
        <v>4404.2</v>
      </c>
      <c r="N12987">
        <f t="shared" si="202"/>
        <v>0</v>
      </c>
    </row>
    <row r="12988" spans="1:14" x14ac:dyDescent="0.2">
      <c r="A12988" t="s">
        <v>13146</v>
      </c>
      <c r="B12988" t="s">
        <v>36846</v>
      </c>
      <c r="I12988" t="s">
        <v>5</v>
      </c>
      <c r="J12988">
        <v>4240.49</v>
      </c>
      <c r="M12988">
        <v>4240.49</v>
      </c>
      <c r="N12988">
        <f t="shared" si="202"/>
        <v>0</v>
      </c>
    </row>
    <row r="12989" spans="1:14" x14ac:dyDescent="0.2">
      <c r="A12989" t="s">
        <v>13147</v>
      </c>
      <c r="B12989" t="s">
        <v>36847</v>
      </c>
      <c r="I12989" t="s">
        <v>5</v>
      </c>
      <c r="J12989">
        <v>4204.2299999999996</v>
      </c>
      <c r="M12989">
        <v>4204.2299999999996</v>
      </c>
      <c r="N12989">
        <f t="shared" si="202"/>
        <v>0</v>
      </c>
    </row>
    <row r="12990" spans="1:14" x14ac:dyDescent="0.2">
      <c r="A12990" t="s">
        <v>13148</v>
      </c>
      <c r="B12990" t="s">
        <v>36847</v>
      </c>
      <c r="I12990" t="s">
        <v>5</v>
      </c>
      <c r="J12990">
        <v>4068.79</v>
      </c>
      <c r="M12990">
        <v>4068.79</v>
      </c>
      <c r="N12990">
        <f t="shared" si="202"/>
        <v>0</v>
      </c>
    </row>
    <row r="12991" spans="1:14" x14ac:dyDescent="0.2">
      <c r="A12991" t="s">
        <v>13149</v>
      </c>
      <c r="B12991" t="s">
        <v>36848</v>
      </c>
      <c r="I12991" t="s">
        <v>5</v>
      </c>
      <c r="J12991">
        <v>3917.78</v>
      </c>
      <c r="M12991">
        <v>3917.78</v>
      </c>
      <c r="N12991">
        <f t="shared" si="202"/>
        <v>0</v>
      </c>
    </row>
    <row r="12992" spans="1:14" x14ac:dyDescent="0.2">
      <c r="A12992" t="s">
        <v>13150</v>
      </c>
      <c r="B12992" t="s">
        <v>36848</v>
      </c>
      <c r="I12992" t="s">
        <v>5</v>
      </c>
      <c r="J12992">
        <v>3793.02</v>
      </c>
      <c r="M12992">
        <v>3793.02</v>
      </c>
      <c r="N12992">
        <f t="shared" si="202"/>
        <v>0</v>
      </c>
    </row>
    <row r="12993" spans="1:14" x14ac:dyDescent="0.2">
      <c r="A12993" t="s">
        <v>13151</v>
      </c>
      <c r="B12993" t="s">
        <v>36849</v>
      </c>
      <c r="I12993" t="s">
        <v>5</v>
      </c>
      <c r="J12993">
        <v>4622.91</v>
      </c>
      <c r="M12993">
        <v>4622.91</v>
      </c>
      <c r="N12993">
        <f t="shared" si="202"/>
        <v>0</v>
      </c>
    </row>
    <row r="12994" spans="1:14" x14ac:dyDescent="0.2">
      <c r="A12994" t="s">
        <v>13152</v>
      </c>
      <c r="B12994" t="s">
        <v>36849</v>
      </c>
      <c r="I12994" t="s">
        <v>5</v>
      </c>
      <c r="J12994">
        <v>4473.88</v>
      </c>
      <c r="M12994">
        <v>4473.88</v>
      </c>
      <c r="N12994">
        <f t="shared" si="202"/>
        <v>0</v>
      </c>
    </row>
    <row r="12995" spans="1:14" x14ac:dyDescent="0.2">
      <c r="A12995" t="s">
        <v>13153</v>
      </c>
      <c r="B12995" t="s">
        <v>36850</v>
      </c>
      <c r="I12995" t="s">
        <v>5</v>
      </c>
      <c r="J12995">
        <v>4548.8900000000003</v>
      </c>
      <c r="M12995">
        <v>4548.8900000000003</v>
      </c>
      <c r="N12995">
        <f t="shared" si="202"/>
        <v>0</v>
      </c>
    </row>
    <row r="12996" spans="1:14" x14ac:dyDescent="0.2">
      <c r="A12996" t="s">
        <v>13154</v>
      </c>
      <c r="B12996" t="s">
        <v>36850</v>
      </c>
      <c r="I12996" t="s">
        <v>5</v>
      </c>
      <c r="J12996">
        <v>4406.1400000000003</v>
      </c>
      <c r="M12996">
        <v>4406.1400000000003</v>
      </c>
      <c r="N12996">
        <f t="shared" ref="N12996:N13059" si="203">J12996-M12996</f>
        <v>0</v>
      </c>
    </row>
    <row r="12997" spans="1:14" x14ac:dyDescent="0.2">
      <c r="A12997" t="s">
        <v>13155</v>
      </c>
      <c r="B12997" t="s">
        <v>36851</v>
      </c>
      <c r="I12997" t="s">
        <v>5</v>
      </c>
      <c r="J12997">
        <v>6019.68</v>
      </c>
      <c r="M12997">
        <v>6019.68</v>
      </c>
      <c r="N12997">
        <f t="shared" si="203"/>
        <v>0</v>
      </c>
    </row>
    <row r="12998" spans="1:14" x14ac:dyDescent="0.2">
      <c r="A12998" t="s">
        <v>13156</v>
      </c>
      <c r="B12998" t="s">
        <v>36851</v>
      </c>
      <c r="I12998" t="s">
        <v>5</v>
      </c>
      <c r="J12998">
        <v>5794.52</v>
      </c>
      <c r="M12998">
        <v>5794.52</v>
      </c>
      <c r="N12998">
        <f t="shared" si="203"/>
        <v>0</v>
      </c>
    </row>
    <row r="12999" spans="1:14" x14ac:dyDescent="0.2">
      <c r="A12999" t="s">
        <v>13157</v>
      </c>
      <c r="B12999" t="s">
        <v>36852</v>
      </c>
      <c r="I12999" t="s">
        <v>5</v>
      </c>
      <c r="J12999">
        <v>5821.3</v>
      </c>
      <c r="M12999">
        <v>5821.3</v>
      </c>
      <c r="N12999">
        <f t="shared" si="203"/>
        <v>0</v>
      </c>
    </row>
    <row r="13000" spans="1:14" x14ac:dyDescent="0.2">
      <c r="A13000" t="s">
        <v>13158</v>
      </c>
      <c r="B13000" t="s">
        <v>36852</v>
      </c>
      <c r="I13000" t="s">
        <v>5</v>
      </c>
      <c r="J13000">
        <v>5631.46</v>
      </c>
      <c r="M13000">
        <v>5631.46</v>
      </c>
      <c r="N13000">
        <f t="shared" si="203"/>
        <v>0</v>
      </c>
    </row>
    <row r="13001" spans="1:14" x14ac:dyDescent="0.2">
      <c r="A13001" t="s">
        <v>13159</v>
      </c>
      <c r="B13001" t="s">
        <v>36853</v>
      </c>
      <c r="I13001" t="s">
        <v>5</v>
      </c>
      <c r="J13001">
        <v>5179.08</v>
      </c>
      <c r="M13001">
        <v>5179.08</v>
      </c>
      <c r="N13001">
        <f t="shared" si="203"/>
        <v>0</v>
      </c>
    </row>
    <row r="13002" spans="1:14" x14ac:dyDescent="0.2">
      <c r="A13002" t="s">
        <v>13160</v>
      </c>
      <c r="B13002" t="s">
        <v>36853</v>
      </c>
      <c r="I13002" t="s">
        <v>5</v>
      </c>
      <c r="J13002">
        <v>5018.3100000000004</v>
      </c>
      <c r="M13002">
        <v>5018.3100000000004</v>
      </c>
      <c r="N13002">
        <f t="shared" si="203"/>
        <v>0</v>
      </c>
    </row>
    <row r="13003" spans="1:14" x14ac:dyDescent="0.2">
      <c r="A13003" t="s">
        <v>13161</v>
      </c>
      <c r="B13003" t="s">
        <v>36854</v>
      </c>
      <c r="I13003" t="s">
        <v>5</v>
      </c>
      <c r="J13003">
        <v>6620.21</v>
      </c>
      <c r="M13003">
        <v>6620.21</v>
      </c>
      <c r="N13003">
        <f t="shared" si="203"/>
        <v>0</v>
      </c>
    </row>
    <row r="13004" spans="1:14" x14ac:dyDescent="0.2">
      <c r="A13004" t="s">
        <v>13162</v>
      </c>
      <c r="B13004" t="s">
        <v>36854</v>
      </c>
      <c r="I13004" t="s">
        <v>5</v>
      </c>
      <c r="J13004">
        <v>6403.17</v>
      </c>
      <c r="M13004">
        <v>6403.17</v>
      </c>
      <c r="N13004">
        <f t="shared" si="203"/>
        <v>0</v>
      </c>
    </row>
    <row r="13005" spans="1:14" x14ac:dyDescent="0.2">
      <c r="A13005" t="s">
        <v>13163</v>
      </c>
      <c r="B13005" t="s">
        <v>36855</v>
      </c>
      <c r="I13005" t="s">
        <v>5</v>
      </c>
      <c r="J13005">
        <v>5949.2</v>
      </c>
      <c r="M13005">
        <v>5949.2</v>
      </c>
      <c r="N13005">
        <f t="shared" si="203"/>
        <v>0</v>
      </c>
    </row>
    <row r="13006" spans="1:14" x14ac:dyDescent="0.2">
      <c r="A13006" t="s">
        <v>13164</v>
      </c>
      <c r="B13006" t="s">
        <v>36855</v>
      </c>
      <c r="I13006" t="s">
        <v>5</v>
      </c>
      <c r="J13006">
        <v>5752.46</v>
      </c>
      <c r="M13006">
        <v>5752.46</v>
      </c>
      <c r="N13006">
        <f t="shared" si="203"/>
        <v>0</v>
      </c>
    </row>
    <row r="13007" spans="1:14" x14ac:dyDescent="0.2">
      <c r="A13007" t="s">
        <v>13165</v>
      </c>
      <c r="B13007" t="s">
        <v>36856</v>
      </c>
      <c r="I13007" t="s">
        <v>5</v>
      </c>
      <c r="J13007">
        <v>6954.48</v>
      </c>
      <c r="M13007">
        <v>6954.48</v>
      </c>
      <c r="N13007">
        <f t="shared" si="203"/>
        <v>0</v>
      </c>
    </row>
    <row r="13008" spans="1:14" x14ac:dyDescent="0.2">
      <c r="A13008" t="s">
        <v>13166</v>
      </c>
      <c r="B13008" t="s">
        <v>36856</v>
      </c>
      <c r="I13008" t="s">
        <v>5</v>
      </c>
      <c r="J13008">
        <v>6766.24</v>
      </c>
      <c r="M13008">
        <v>6766.24</v>
      </c>
      <c r="N13008">
        <f t="shared" si="203"/>
        <v>0</v>
      </c>
    </row>
    <row r="13009" spans="1:14" x14ac:dyDescent="0.2">
      <c r="A13009" t="s">
        <v>13167</v>
      </c>
      <c r="B13009" t="s">
        <v>36857</v>
      </c>
      <c r="I13009" t="s">
        <v>5</v>
      </c>
      <c r="J13009">
        <v>9016.93</v>
      </c>
      <c r="M13009">
        <v>9016.93</v>
      </c>
      <c r="N13009">
        <f t="shared" si="203"/>
        <v>0</v>
      </c>
    </row>
    <row r="13010" spans="1:14" x14ac:dyDescent="0.2">
      <c r="A13010" t="s">
        <v>13168</v>
      </c>
      <c r="B13010" t="s">
        <v>36857</v>
      </c>
      <c r="I13010" t="s">
        <v>5</v>
      </c>
      <c r="J13010">
        <v>8718.2999999999993</v>
      </c>
      <c r="M13010">
        <v>8718.2999999999993</v>
      </c>
      <c r="N13010">
        <f t="shared" si="203"/>
        <v>0</v>
      </c>
    </row>
    <row r="13011" spans="1:14" x14ac:dyDescent="0.2">
      <c r="A13011" t="s">
        <v>13169</v>
      </c>
      <c r="B13011" t="s">
        <v>36858</v>
      </c>
      <c r="I13011" t="s">
        <v>5</v>
      </c>
      <c r="J13011">
        <v>7956.17</v>
      </c>
      <c r="M13011">
        <v>7956.17</v>
      </c>
      <c r="N13011">
        <f t="shared" si="203"/>
        <v>0</v>
      </c>
    </row>
    <row r="13012" spans="1:14" x14ac:dyDescent="0.2">
      <c r="A13012" t="s">
        <v>13170</v>
      </c>
      <c r="B13012" t="s">
        <v>36858</v>
      </c>
      <c r="I13012" t="s">
        <v>5</v>
      </c>
      <c r="J13012">
        <v>7687.41</v>
      </c>
      <c r="M13012">
        <v>7687.41</v>
      </c>
      <c r="N13012">
        <f t="shared" si="203"/>
        <v>0</v>
      </c>
    </row>
    <row r="13013" spans="1:14" x14ac:dyDescent="0.2">
      <c r="A13013" t="s">
        <v>13171</v>
      </c>
      <c r="B13013" t="s">
        <v>36859</v>
      </c>
      <c r="I13013" t="s">
        <v>5</v>
      </c>
      <c r="J13013">
        <v>9173.61</v>
      </c>
      <c r="M13013">
        <v>9173.61</v>
      </c>
      <c r="N13013">
        <f t="shared" si="203"/>
        <v>0</v>
      </c>
    </row>
    <row r="13014" spans="1:14" x14ac:dyDescent="0.2">
      <c r="A13014" t="s">
        <v>13172</v>
      </c>
      <c r="B13014" t="s">
        <v>36859</v>
      </c>
      <c r="I13014" t="s">
        <v>5</v>
      </c>
      <c r="J13014">
        <v>8913.93</v>
      </c>
      <c r="M13014">
        <v>8913.93</v>
      </c>
      <c r="N13014">
        <f t="shared" si="203"/>
        <v>0</v>
      </c>
    </row>
    <row r="13015" spans="1:14" x14ac:dyDescent="0.2">
      <c r="A13015" t="s">
        <v>13173</v>
      </c>
      <c r="B13015" t="s">
        <v>36860</v>
      </c>
      <c r="I13015" t="s">
        <v>5</v>
      </c>
      <c r="J13015">
        <v>10521.51</v>
      </c>
      <c r="M13015">
        <v>10521.51</v>
      </c>
      <c r="N13015">
        <f t="shared" si="203"/>
        <v>0</v>
      </c>
    </row>
    <row r="13016" spans="1:14" x14ac:dyDescent="0.2">
      <c r="A13016" t="s">
        <v>13174</v>
      </c>
      <c r="B13016" t="s">
        <v>36860</v>
      </c>
      <c r="I13016" t="s">
        <v>5</v>
      </c>
      <c r="J13016">
        <v>10162.75</v>
      </c>
      <c r="M13016">
        <v>10162.75</v>
      </c>
      <c r="N13016">
        <f t="shared" si="203"/>
        <v>0</v>
      </c>
    </row>
    <row r="13017" spans="1:14" x14ac:dyDescent="0.2">
      <c r="A13017" t="s">
        <v>13175</v>
      </c>
      <c r="B13017" t="s">
        <v>36861</v>
      </c>
      <c r="I13017" t="s">
        <v>5</v>
      </c>
      <c r="J13017">
        <v>11832.53</v>
      </c>
      <c r="M13017">
        <v>11832.53</v>
      </c>
      <c r="N13017">
        <f t="shared" si="203"/>
        <v>0</v>
      </c>
    </row>
    <row r="13018" spans="1:14" x14ac:dyDescent="0.2">
      <c r="A13018" t="s">
        <v>13176</v>
      </c>
      <c r="B13018" t="s">
        <v>36861</v>
      </c>
      <c r="I13018" t="s">
        <v>5</v>
      </c>
      <c r="J13018">
        <v>11501.4</v>
      </c>
      <c r="M13018">
        <v>11501.4</v>
      </c>
      <c r="N13018">
        <f t="shared" si="203"/>
        <v>0</v>
      </c>
    </row>
    <row r="13019" spans="1:14" x14ac:dyDescent="0.2">
      <c r="A13019" t="s">
        <v>13177</v>
      </c>
      <c r="B13019" t="s">
        <v>36862</v>
      </c>
      <c r="I13019" t="s">
        <v>5</v>
      </c>
      <c r="J13019">
        <v>12947.84</v>
      </c>
      <c r="M13019">
        <v>12947.84</v>
      </c>
      <c r="N13019">
        <f t="shared" si="203"/>
        <v>0</v>
      </c>
    </row>
    <row r="13020" spans="1:14" x14ac:dyDescent="0.2">
      <c r="A13020" t="s">
        <v>13178</v>
      </c>
      <c r="B13020" t="s">
        <v>36862</v>
      </c>
      <c r="I13020" t="s">
        <v>5</v>
      </c>
      <c r="J13020">
        <v>12517.07</v>
      </c>
      <c r="M13020">
        <v>12517.07</v>
      </c>
      <c r="N13020">
        <f t="shared" si="203"/>
        <v>0</v>
      </c>
    </row>
    <row r="13021" spans="1:14" x14ac:dyDescent="0.2">
      <c r="A13021" t="s">
        <v>13179</v>
      </c>
      <c r="B13021" t="s">
        <v>36863</v>
      </c>
      <c r="I13021" t="s">
        <v>5</v>
      </c>
      <c r="J13021">
        <v>13914.11</v>
      </c>
      <c r="M13021">
        <v>13914.11</v>
      </c>
      <c r="N13021">
        <f t="shared" si="203"/>
        <v>0</v>
      </c>
    </row>
    <row r="13022" spans="1:14" x14ac:dyDescent="0.2">
      <c r="A13022" t="s">
        <v>13180</v>
      </c>
      <c r="B13022" t="s">
        <v>36863</v>
      </c>
      <c r="I13022" t="s">
        <v>5</v>
      </c>
      <c r="J13022">
        <v>13511.49</v>
      </c>
      <c r="M13022">
        <v>13511.49</v>
      </c>
      <c r="N13022">
        <f t="shared" si="203"/>
        <v>0</v>
      </c>
    </row>
    <row r="13023" spans="1:14" x14ac:dyDescent="0.2">
      <c r="A13023" t="s">
        <v>13181</v>
      </c>
      <c r="B13023" t="s">
        <v>36864</v>
      </c>
      <c r="I13023" t="s">
        <v>5</v>
      </c>
      <c r="J13023">
        <v>16284.23</v>
      </c>
      <c r="M13023">
        <v>16284.23</v>
      </c>
      <c r="N13023">
        <f t="shared" si="203"/>
        <v>0</v>
      </c>
    </row>
    <row r="13024" spans="1:14" x14ac:dyDescent="0.2">
      <c r="A13024" t="s">
        <v>13182</v>
      </c>
      <c r="B13024" t="s">
        <v>36864</v>
      </c>
      <c r="I13024" t="s">
        <v>5</v>
      </c>
      <c r="J13024">
        <v>15810.16</v>
      </c>
      <c r="M13024">
        <v>15810.16</v>
      </c>
      <c r="N13024">
        <f t="shared" si="203"/>
        <v>0</v>
      </c>
    </row>
    <row r="13025" spans="1:14" x14ac:dyDescent="0.2">
      <c r="A13025" t="s">
        <v>13183</v>
      </c>
      <c r="B13025" t="s">
        <v>36865</v>
      </c>
      <c r="I13025" t="s">
        <v>5</v>
      </c>
      <c r="J13025">
        <v>18654.400000000001</v>
      </c>
      <c r="M13025">
        <v>18654.400000000001</v>
      </c>
      <c r="N13025">
        <f t="shared" si="203"/>
        <v>0</v>
      </c>
    </row>
    <row r="13026" spans="1:14" x14ac:dyDescent="0.2">
      <c r="A13026" t="s">
        <v>13184</v>
      </c>
      <c r="B13026" t="s">
        <v>36865</v>
      </c>
      <c r="I13026" t="s">
        <v>5</v>
      </c>
      <c r="J13026">
        <v>18108.87</v>
      </c>
      <c r="M13026">
        <v>18108.87</v>
      </c>
      <c r="N13026">
        <f t="shared" si="203"/>
        <v>0</v>
      </c>
    </row>
    <row r="13027" spans="1:14" x14ac:dyDescent="0.2">
      <c r="A13027" t="s">
        <v>13185</v>
      </c>
      <c r="B13027" t="s">
        <v>36866</v>
      </c>
      <c r="I13027" t="s">
        <v>5</v>
      </c>
      <c r="J13027">
        <v>21024.52</v>
      </c>
      <c r="M13027">
        <v>21024.52</v>
      </c>
      <c r="N13027">
        <f t="shared" si="203"/>
        <v>0</v>
      </c>
    </row>
    <row r="13028" spans="1:14" x14ac:dyDescent="0.2">
      <c r="A13028" t="s">
        <v>13186</v>
      </c>
      <c r="B13028" t="s">
        <v>36866</v>
      </c>
      <c r="I13028" t="s">
        <v>5</v>
      </c>
      <c r="J13028">
        <v>20407.54</v>
      </c>
      <c r="M13028">
        <v>20407.54</v>
      </c>
      <c r="N13028">
        <f t="shared" si="203"/>
        <v>0</v>
      </c>
    </row>
    <row r="13029" spans="1:14" x14ac:dyDescent="0.2">
      <c r="A13029" t="s">
        <v>13187</v>
      </c>
      <c r="B13029" t="s">
        <v>36867</v>
      </c>
      <c r="I13029" t="s">
        <v>5</v>
      </c>
      <c r="J13029">
        <v>23394.65</v>
      </c>
      <c r="M13029">
        <v>23394.65</v>
      </c>
      <c r="N13029">
        <f t="shared" si="203"/>
        <v>0</v>
      </c>
    </row>
    <row r="13030" spans="1:14" x14ac:dyDescent="0.2">
      <c r="A13030" t="s">
        <v>13188</v>
      </c>
      <c r="B13030" t="s">
        <v>36867</v>
      </c>
      <c r="I13030" t="s">
        <v>5</v>
      </c>
      <c r="J13030">
        <v>22706.21</v>
      </c>
      <c r="M13030">
        <v>22706.21</v>
      </c>
      <c r="N13030">
        <f t="shared" si="203"/>
        <v>0</v>
      </c>
    </row>
    <row r="13031" spans="1:14" x14ac:dyDescent="0.2">
      <c r="A13031" t="s">
        <v>13189</v>
      </c>
      <c r="B13031" t="s">
        <v>36868</v>
      </c>
      <c r="I13031" t="s">
        <v>5</v>
      </c>
      <c r="J13031">
        <v>25764.77</v>
      </c>
      <c r="M13031">
        <v>25764.77</v>
      </c>
      <c r="N13031">
        <f t="shared" si="203"/>
        <v>0</v>
      </c>
    </row>
    <row r="13032" spans="1:14" x14ac:dyDescent="0.2">
      <c r="A13032" t="s">
        <v>13190</v>
      </c>
      <c r="B13032" t="s">
        <v>36868</v>
      </c>
      <c r="I13032" t="s">
        <v>5</v>
      </c>
      <c r="J13032">
        <v>25004.880000000001</v>
      </c>
      <c r="M13032">
        <v>25004.880000000001</v>
      </c>
      <c r="N13032">
        <f t="shared" si="203"/>
        <v>0</v>
      </c>
    </row>
    <row r="13033" spans="1:14" x14ac:dyDescent="0.2">
      <c r="A13033" t="s">
        <v>13191</v>
      </c>
      <c r="B13033" t="s">
        <v>36869</v>
      </c>
      <c r="I13033" t="s">
        <v>4</v>
      </c>
      <c r="J13033">
        <v>54.34</v>
      </c>
      <c r="M13033">
        <v>54.34</v>
      </c>
      <c r="N13033">
        <f t="shared" si="203"/>
        <v>0</v>
      </c>
    </row>
    <row r="13034" spans="1:14" x14ac:dyDescent="0.2">
      <c r="A13034" t="s">
        <v>13192</v>
      </c>
      <c r="B13034" t="s">
        <v>36869</v>
      </c>
      <c r="I13034" t="s">
        <v>4</v>
      </c>
      <c r="J13034">
        <v>51.58</v>
      </c>
      <c r="M13034">
        <v>51.58</v>
      </c>
      <c r="N13034">
        <f t="shared" si="203"/>
        <v>0</v>
      </c>
    </row>
    <row r="13035" spans="1:14" x14ac:dyDescent="0.2">
      <c r="A13035" t="s">
        <v>13193</v>
      </c>
      <c r="B13035" t="s">
        <v>36870</v>
      </c>
      <c r="I13035" t="s">
        <v>4</v>
      </c>
      <c r="J13035">
        <v>75.63</v>
      </c>
      <c r="M13035">
        <v>75.63</v>
      </c>
      <c r="N13035">
        <f t="shared" si="203"/>
        <v>0</v>
      </c>
    </row>
    <row r="13036" spans="1:14" x14ac:dyDescent="0.2">
      <c r="A13036" t="s">
        <v>13194</v>
      </c>
      <c r="B13036" t="s">
        <v>36870</v>
      </c>
      <c r="I13036" t="s">
        <v>4</v>
      </c>
      <c r="J13036">
        <v>71.62</v>
      </c>
      <c r="M13036">
        <v>71.62</v>
      </c>
      <c r="N13036">
        <f t="shared" si="203"/>
        <v>0</v>
      </c>
    </row>
    <row r="13037" spans="1:14" x14ac:dyDescent="0.2">
      <c r="A13037" t="s">
        <v>13195</v>
      </c>
      <c r="B13037" t="s">
        <v>36871</v>
      </c>
      <c r="I13037" t="s">
        <v>4</v>
      </c>
      <c r="J13037">
        <v>103.2</v>
      </c>
      <c r="M13037">
        <v>103.2</v>
      </c>
      <c r="N13037">
        <f t="shared" si="203"/>
        <v>0</v>
      </c>
    </row>
    <row r="13038" spans="1:14" x14ac:dyDescent="0.2">
      <c r="A13038" t="s">
        <v>13196</v>
      </c>
      <c r="B13038" t="s">
        <v>36871</v>
      </c>
      <c r="I13038" t="s">
        <v>4</v>
      </c>
      <c r="J13038">
        <v>98.06</v>
      </c>
      <c r="M13038">
        <v>98.06</v>
      </c>
      <c r="N13038">
        <f t="shared" si="203"/>
        <v>0</v>
      </c>
    </row>
    <row r="13039" spans="1:14" x14ac:dyDescent="0.2">
      <c r="A13039" t="s">
        <v>13197</v>
      </c>
      <c r="B13039" t="s">
        <v>36872</v>
      </c>
      <c r="I13039" t="s">
        <v>4</v>
      </c>
      <c r="J13039">
        <v>122.91</v>
      </c>
      <c r="M13039">
        <v>122.91</v>
      </c>
      <c r="N13039">
        <f t="shared" si="203"/>
        <v>0</v>
      </c>
    </row>
    <row r="13040" spans="1:14" x14ac:dyDescent="0.2">
      <c r="A13040" t="s">
        <v>13198</v>
      </c>
      <c r="B13040" t="s">
        <v>36872</v>
      </c>
      <c r="I13040" t="s">
        <v>4</v>
      </c>
      <c r="J13040">
        <v>116.63</v>
      </c>
      <c r="M13040">
        <v>116.63</v>
      </c>
      <c r="N13040">
        <f t="shared" si="203"/>
        <v>0</v>
      </c>
    </row>
    <row r="13041" spans="1:14" x14ac:dyDescent="0.2">
      <c r="A13041" t="s">
        <v>13199</v>
      </c>
      <c r="B13041" t="s">
        <v>36873</v>
      </c>
      <c r="I13041" t="s">
        <v>4</v>
      </c>
      <c r="J13041">
        <v>150.1</v>
      </c>
      <c r="M13041">
        <v>150.1</v>
      </c>
      <c r="N13041">
        <f t="shared" si="203"/>
        <v>0</v>
      </c>
    </row>
    <row r="13042" spans="1:14" x14ac:dyDescent="0.2">
      <c r="A13042" t="s">
        <v>13200</v>
      </c>
      <c r="B13042" t="s">
        <v>36873</v>
      </c>
      <c r="I13042" t="s">
        <v>4</v>
      </c>
      <c r="J13042">
        <v>142.88</v>
      </c>
      <c r="M13042">
        <v>142.88</v>
      </c>
      <c r="N13042">
        <f t="shared" si="203"/>
        <v>0</v>
      </c>
    </row>
    <row r="13043" spans="1:14" x14ac:dyDescent="0.2">
      <c r="A13043" t="s">
        <v>13201</v>
      </c>
      <c r="B13043" t="s">
        <v>36874</v>
      </c>
      <c r="I13043" t="s">
        <v>4</v>
      </c>
      <c r="J13043">
        <v>209.42</v>
      </c>
      <c r="M13043">
        <v>209.42</v>
      </c>
      <c r="N13043">
        <f t="shared" si="203"/>
        <v>0</v>
      </c>
    </row>
    <row r="13044" spans="1:14" x14ac:dyDescent="0.2">
      <c r="A13044" t="s">
        <v>13202</v>
      </c>
      <c r="B13044" t="s">
        <v>36874</v>
      </c>
      <c r="I13044" t="s">
        <v>4</v>
      </c>
      <c r="J13044">
        <v>201.75</v>
      </c>
      <c r="M13044">
        <v>201.75</v>
      </c>
      <c r="N13044">
        <f t="shared" si="203"/>
        <v>0</v>
      </c>
    </row>
    <row r="13045" spans="1:14" x14ac:dyDescent="0.2">
      <c r="A13045" t="s">
        <v>13203</v>
      </c>
      <c r="B13045" t="s">
        <v>36875</v>
      </c>
      <c r="I13045" t="s">
        <v>5</v>
      </c>
      <c r="J13045">
        <v>1271.83</v>
      </c>
      <c r="M13045">
        <v>1271.83</v>
      </c>
      <c r="N13045">
        <f t="shared" si="203"/>
        <v>0</v>
      </c>
    </row>
    <row r="13046" spans="1:14" x14ac:dyDescent="0.2">
      <c r="A13046" t="s">
        <v>13204</v>
      </c>
      <c r="B13046" t="s">
        <v>36875</v>
      </c>
      <c r="I13046" t="s">
        <v>5</v>
      </c>
      <c r="J13046">
        <v>1220.1099999999999</v>
      </c>
      <c r="M13046">
        <v>1220.1099999999999</v>
      </c>
      <c r="N13046">
        <f t="shared" si="203"/>
        <v>0</v>
      </c>
    </row>
    <row r="13047" spans="1:14" x14ac:dyDescent="0.2">
      <c r="A13047" t="s">
        <v>13205</v>
      </c>
      <c r="B13047" t="s">
        <v>36876</v>
      </c>
      <c r="I13047" t="s">
        <v>5</v>
      </c>
      <c r="J13047">
        <v>1717.35</v>
      </c>
      <c r="M13047">
        <v>1717.35</v>
      </c>
      <c r="N13047">
        <f t="shared" si="203"/>
        <v>0</v>
      </c>
    </row>
    <row r="13048" spans="1:14" x14ac:dyDescent="0.2">
      <c r="A13048" t="s">
        <v>13206</v>
      </c>
      <c r="B13048" t="s">
        <v>36876</v>
      </c>
      <c r="I13048" t="s">
        <v>5</v>
      </c>
      <c r="J13048">
        <v>1641.89</v>
      </c>
      <c r="M13048">
        <v>1641.89</v>
      </c>
      <c r="N13048">
        <f t="shared" si="203"/>
        <v>0</v>
      </c>
    </row>
    <row r="13049" spans="1:14" x14ac:dyDescent="0.2">
      <c r="A13049" t="s">
        <v>13207</v>
      </c>
      <c r="B13049" t="s">
        <v>36877</v>
      </c>
      <c r="I13049" t="s">
        <v>5</v>
      </c>
      <c r="J13049">
        <v>548.16999999999996</v>
      </c>
      <c r="M13049">
        <v>548.16999999999996</v>
      </c>
      <c r="N13049">
        <f t="shared" si="203"/>
        <v>0</v>
      </c>
    </row>
    <row r="13050" spans="1:14" x14ac:dyDescent="0.2">
      <c r="A13050" t="s">
        <v>13208</v>
      </c>
      <c r="B13050" t="s">
        <v>36877</v>
      </c>
      <c r="I13050" t="s">
        <v>5</v>
      </c>
      <c r="J13050">
        <v>530.91999999999996</v>
      </c>
      <c r="M13050">
        <v>530.91999999999996</v>
      </c>
      <c r="N13050">
        <f t="shared" si="203"/>
        <v>0</v>
      </c>
    </row>
    <row r="13051" spans="1:14" x14ac:dyDescent="0.2">
      <c r="A13051" t="s">
        <v>13209</v>
      </c>
      <c r="B13051" t="s">
        <v>36878</v>
      </c>
      <c r="I13051" t="s">
        <v>5</v>
      </c>
      <c r="J13051">
        <v>963.92</v>
      </c>
      <c r="M13051">
        <v>963.92</v>
      </c>
      <c r="N13051">
        <f t="shared" si="203"/>
        <v>0</v>
      </c>
    </row>
    <row r="13052" spans="1:14" x14ac:dyDescent="0.2">
      <c r="A13052" t="s">
        <v>13210</v>
      </c>
      <c r="B13052" t="s">
        <v>36878</v>
      </c>
      <c r="I13052" t="s">
        <v>5</v>
      </c>
      <c r="J13052">
        <v>906.16</v>
      </c>
      <c r="M13052">
        <v>906.16</v>
      </c>
      <c r="N13052">
        <f t="shared" si="203"/>
        <v>0</v>
      </c>
    </row>
    <row r="13053" spans="1:14" x14ac:dyDescent="0.2">
      <c r="A13053" t="s">
        <v>13211</v>
      </c>
      <c r="B13053" t="s">
        <v>36879</v>
      </c>
      <c r="I13053" t="s">
        <v>5</v>
      </c>
      <c r="J13053">
        <v>21.65</v>
      </c>
      <c r="M13053">
        <v>21.65</v>
      </c>
      <c r="N13053">
        <f t="shared" si="203"/>
        <v>0</v>
      </c>
    </row>
    <row r="13054" spans="1:14" x14ac:dyDescent="0.2">
      <c r="A13054" t="s">
        <v>13212</v>
      </c>
      <c r="B13054" t="s">
        <v>36879</v>
      </c>
      <c r="I13054" t="s">
        <v>5</v>
      </c>
      <c r="J13054">
        <v>21.36</v>
      </c>
      <c r="M13054">
        <v>21.36</v>
      </c>
      <c r="N13054">
        <f t="shared" si="203"/>
        <v>0</v>
      </c>
    </row>
    <row r="13055" spans="1:14" x14ac:dyDescent="0.2">
      <c r="A13055" t="s">
        <v>26640</v>
      </c>
      <c r="B13055" t="s">
        <v>36880</v>
      </c>
      <c r="I13055" t="s">
        <v>5</v>
      </c>
      <c r="J13055">
        <v>11.84</v>
      </c>
      <c r="M13055">
        <v>11.84</v>
      </c>
      <c r="N13055">
        <f t="shared" si="203"/>
        <v>0</v>
      </c>
    </row>
    <row r="13056" spans="1:14" x14ac:dyDescent="0.2">
      <c r="A13056" t="s">
        <v>26641</v>
      </c>
      <c r="B13056" t="s">
        <v>36880</v>
      </c>
      <c r="I13056" t="s">
        <v>5</v>
      </c>
      <c r="J13056">
        <v>11.55</v>
      </c>
      <c r="M13056">
        <v>11.55</v>
      </c>
      <c r="N13056">
        <f t="shared" si="203"/>
        <v>0</v>
      </c>
    </row>
    <row r="13057" spans="1:14" x14ac:dyDescent="0.2">
      <c r="A13057" t="s">
        <v>13213</v>
      </c>
      <c r="B13057" t="s">
        <v>36881</v>
      </c>
      <c r="I13057" t="s">
        <v>5</v>
      </c>
      <c r="J13057">
        <v>24.52</v>
      </c>
      <c r="M13057">
        <v>24.52</v>
      </c>
      <c r="N13057">
        <f t="shared" si="203"/>
        <v>0</v>
      </c>
    </row>
    <row r="13058" spans="1:14" x14ac:dyDescent="0.2">
      <c r="A13058" t="s">
        <v>13214</v>
      </c>
      <c r="B13058" t="s">
        <v>36881</v>
      </c>
      <c r="I13058" t="s">
        <v>5</v>
      </c>
      <c r="J13058">
        <v>22.31</v>
      </c>
      <c r="M13058">
        <v>22.31</v>
      </c>
      <c r="N13058">
        <f t="shared" si="203"/>
        <v>0</v>
      </c>
    </row>
    <row r="13059" spans="1:14" x14ac:dyDescent="0.2">
      <c r="A13059" t="s">
        <v>13215</v>
      </c>
      <c r="B13059" t="s">
        <v>36882</v>
      </c>
      <c r="I13059" t="s">
        <v>5</v>
      </c>
      <c r="J13059">
        <v>37.119999999999997</v>
      </c>
      <c r="M13059">
        <v>37.119999999999997</v>
      </c>
      <c r="N13059">
        <f t="shared" si="203"/>
        <v>0</v>
      </c>
    </row>
    <row r="13060" spans="1:14" x14ac:dyDescent="0.2">
      <c r="A13060" t="s">
        <v>13216</v>
      </c>
      <c r="B13060" t="s">
        <v>36882</v>
      </c>
      <c r="I13060" t="s">
        <v>5</v>
      </c>
      <c r="J13060">
        <v>33.770000000000003</v>
      </c>
      <c r="M13060">
        <v>33.770000000000003</v>
      </c>
      <c r="N13060">
        <f t="shared" ref="N13060:N13123" si="204">J13060-M13060</f>
        <v>0</v>
      </c>
    </row>
    <row r="13061" spans="1:14" x14ac:dyDescent="0.2">
      <c r="A13061" t="s">
        <v>26642</v>
      </c>
      <c r="B13061" t="s">
        <v>36883</v>
      </c>
      <c r="I13061" t="s">
        <v>5</v>
      </c>
      <c r="J13061">
        <v>18.72</v>
      </c>
      <c r="M13061">
        <v>18.72</v>
      </c>
      <c r="N13061">
        <f t="shared" si="204"/>
        <v>0</v>
      </c>
    </row>
    <row r="13062" spans="1:14" x14ac:dyDescent="0.2">
      <c r="A13062" t="s">
        <v>26643</v>
      </c>
      <c r="B13062" t="s">
        <v>36883</v>
      </c>
      <c r="I13062" t="s">
        <v>5</v>
      </c>
      <c r="J13062">
        <v>18.43</v>
      </c>
      <c r="M13062">
        <v>18.43</v>
      </c>
      <c r="N13062">
        <f t="shared" si="204"/>
        <v>0</v>
      </c>
    </row>
    <row r="13063" spans="1:14" x14ac:dyDescent="0.2">
      <c r="A13063" t="s">
        <v>13217</v>
      </c>
      <c r="B13063" t="s">
        <v>36884</v>
      </c>
      <c r="I13063" t="s">
        <v>5</v>
      </c>
      <c r="J13063">
        <v>46.66</v>
      </c>
      <c r="M13063">
        <v>46.66</v>
      </c>
      <c r="N13063">
        <f t="shared" si="204"/>
        <v>0</v>
      </c>
    </row>
    <row r="13064" spans="1:14" x14ac:dyDescent="0.2">
      <c r="A13064" t="s">
        <v>13218</v>
      </c>
      <c r="B13064" t="s">
        <v>36884</v>
      </c>
      <c r="I13064" t="s">
        <v>5</v>
      </c>
      <c r="J13064">
        <v>43.07</v>
      </c>
      <c r="M13064">
        <v>43.07</v>
      </c>
      <c r="N13064">
        <f t="shared" si="204"/>
        <v>0</v>
      </c>
    </row>
    <row r="13065" spans="1:14" x14ac:dyDescent="0.2">
      <c r="A13065" t="s">
        <v>13219</v>
      </c>
      <c r="B13065" t="s">
        <v>36885</v>
      </c>
      <c r="I13065" t="s">
        <v>5</v>
      </c>
      <c r="J13065">
        <v>19.73</v>
      </c>
      <c r="M13065">
        <v>19.73</v>
      </c>
      <c r="N13065">
        <f t="shared" si="204"/>
        <v>0</v>
      </c>
    </row>
    <row r="13066" spans="1:14" x14ac:dyDescent="0.2">
      <c r="A13066" t="s">
        <v>13220</v>
      </c>
      <c r="B13066" t="s">
        <v>36885</v>
      </c>
      <c r="I13066" t="s">
        <v>5</v>
      </c>
      <c r="J13066">
        <v>19.73</v>
      </c>
      <c r="M13066">
        <v>19.73</v>
      </c>
      <c r="N13066">
        <f t="shared" si="204"/>
        <v>0</v>
      </c>
    </row>
    <row r="13067" spans="1:14" x14ac:dyDescent="0.2">
      <c r="A13067" t="s">
        <v>13221</v>
      </c>
      <c r="B13067" t="s">
        <v>41177</v>
      </c>
      <c r="I13067" t="s">
        <v>5</v>
      </c>
      <c r="J13067">
        <v>19.149999999999999</v>
      </c>
      <c r="M13067">
        <v>19.149999999999999</v>
      </c>
      <c r="N13067">
        <f t="shared" si="204"/>
        <v>0</v>
      </c>
    </row>
    <row r="13068" spans="1:14" x14ac:dyDescent="0.2">
      <c r="A13068" t="s">
        <v>13222</v>
      </c>
      <c r="B13068" t="s">
        <v>41177</v>
      </c>
      <c r="I13068" t="s">
        <v>5</v>
      </c>
      <c r="J13068">
        <v>18.86</v>
      </c>
      <c r="M13068">
        <v>18.86</v>
      </c>
      <c r="N13068">
        <f t="shared" si="204"/>
        <v>0</v>
      </c>
    </row>
    <row r="13069" spans="1:14" x14ac:dyDescent="0.2">
      <c r="A13069" t="s">
        <v>13223</v>
      </c>
      <c r="B13069" t="s">
        <v>41178</v>
      </c>
      <c r="I13069" t="s">
        <v>5</v>
      </c>
      <c r="J13069">
        <v>148.82</v>
      </c>
      <c r="M13069">
        <v>148.82</v>
      </c>
      <c r="N13069">
        <f t="shared" si="204"/>
        <v>0</v>
      </c>
    </row>
    <row r="13070" spans="1:14" x14ac:dyDescent="0.2">
      <c r="A13070" t="s">
        <v>13224</v>
      </c>
      <c r="B13070" t="s">
        <v>41178</v>
      </c>
      <c r="I13070" t="s">
        <v>5</v>
      </c>
      <c r="J13070">
        <v>148.36000000000001</v>
      </c>
      <c r="M13070">
        <v>148.36000000000001</v>
      </c>
      <c r="N13070">
        <f t="shared" si="204"/>
        <v>0</v>
      </c>
    </row>
    <row r="13071" spans="1:14" x14ac:dyDescent="0.2">
      <c r="A13071" t="s">
        <v>13225</v>
      </c>
      <c r="B13071" t="s">
        <v>41179</v>
      </c>
      <c r="I13071" t="s">
        <v>5</v>
      </c>
      <c r="J13071">
        <v>342.7</v>
      </c>
      <c r="M13071">
        <v>342.7</v>
      </c>
      <c r="N13071">
        <f t="shared" si="204"/>
        <v>0</v>
      </c>
    </row>
    <row r="13072" spans="1:14" x14ac:dyDescent="0.2">
      <c r="A13072" t="s">
        <v>13226</v>
      </c>
      <c r="B13072" t="s">
        <v>41179</v>
      </c>
      <c r="I13072" t="s">
        <v>5</v>
      </c>
      <c r="J13072">
        <v>334.07</v>
      </c>
      <c r="M13072">
        <v>334.07</v>
      </c>
      <c r="N13072">
        <f t="shared" si="204"/>
        <v>0</v>
      </c>
    </row>
    <row r="13073" spans="1:14" x14ac:dyDescent="0.2">
      <c r="A13073" t="s">
        <v>13227</v>
      </c>
      <c r="B13073" t="s">
        <v>41180</v>
      </c>
      <c r="I13073" t="s">
        <v>5</v>
      </c>
      <c r="J13073">
        <v>199.19</v>
      </c>
      <c r="M13073">
        <v>199.19</v>
      </c>
      <c r="N13073">
        <f t="shared" si="204"/>
        <v>0</v>
      </c>
    </row>
    <row r="13074" spans="1:14" x14ac:dyDescent="0.2">
      <c r="A13074" t="s">
        <v>13228</v>
      </c>
      <c r="B13074" t="s">
        <v>41180</v>
      </c>
      <c r="I13074" t="s">
        <v>5</v>
      </c>
      <c r="J13074">
        <v>190.56</v>
      </c>
      <c r="M13074">
        <v>190.56</v>
      </c>
      <c r="N13074">
        <f t="shared" si="204"/>
        <v>0</v>
      </c>
    </row>
    <row r="13075" spans="1:14" x14ac:dyDescent="0.2">
      <c r="A13075" t="s">
        <v>13229</v>
      </c>
      <c r="B13075" t="s">
        <v>41181</v>
      </c>
      <c r="I13075" t="s">
        <v>5</v>
      </c>
      <c r="J13075">
        <v>171.22</v>
      </c>
      <c r="M13075">
        <v>171.22</v>
      </c>
      <c r="N13075">
        <f t="shared" si="204"/>
        <v>0</v>
      </c>
    </row>
    <row r="13076" spans="1:14" x14ac:dyDescent="0.2">
      <c r="A13076" t="s">
        <v>13230</v>
      </c>
      <c r="B13076" t="s">
        <v>41181</v>
      </c>
      <c r="I13076" t="s">
        <v>5</v>
      </c>
      <c r="J13076">
        <v>162.88999999999999</v>
      </c>
      <c r="M13076">
        <v>162.88999999999999</v>
      </c>
      <c r="N13076">
        <f t="shared" si="204"/>
        <v>0</v>
      </c>
    </row>
    <row r="13077" spans="1:14" x14ac:dyDescent="0.2">
      <c r="A13077" t="s">
        <v>13231</v>
      </c>
      <c r="B13077" t="s">
        <v>41182</v>
      </c>
      <c r="I13077" t="s">
        <v>5</v>
      </c>
      <c r="J13077">
        <v>169.35</v>
      </c>
      <c r="M13077">
        <v>169.35</v>
      </c>
      <c r="N13077">
        <f t="shared" si="204"/>
        <v>0</v>
      </c>
    </row>
    <row r="13078" spans="1:14" x14ac:dyDescent="0.2">
      <c r="A13078" t="s">
        <v>13232</v>
      </c>
      <c r="B13078" t="s">
        <v>41182</v>
      </c>
      <c r="I13078" t="s">
        <v>5</v>
      </c>
      <c r="J13078">
        <v>161.02000000000001</v>
      </c>
      <c r="M13078">
        <v>161.02000000000001</v>
      </c>
      <c r="N13078">
        <f t="shared" si="204"/>
        <v>0</v>
      </c>
    </row>
    <row r="13079" spans="1:14" x14ac:dyDescent="0.2">
      <c r="A13079" t="s">
        <v>13233</v>
      </c>
      <c r="B13079" t="s">
        <v>36886</v>
      </c>
      <c r="I13079" t="s">
        <v>4</v>
      </c>
      <c r="J13079">
        <v>11.59</v>
      </c>
      <c r="M13079">
        <v>11.59</v>
      </c>
      <c r="N13079">
        <f t="shared" si="204"/>
        <v>0</v>
      </c>
    </row>
    <row r="13080" spans="1:14" x14ac:dyDescent="0.2">
      <c r="A13080" t="s">
        <v>13234</v>
      </c>
      <c r="B13080" t="s">
        <v>36886</v>
      </c>
      <c r="I13080" t="s">
        <v>4</v>
      </c>
      <c r="J13080">
        <v>10.96</v>
      </c>
      <c r="M13080">
        <v>10.96</v>
      </c>
      <c r="N13080">
        <f t="shared" si="204"/>
        <v>0</v>
      </c>
    </row>
    <row r="13081" spans="1:14" x14ac:dyDescent="0.2">
      <c r="A13081" t="s">
        <v>13235</v>
      </c>
      <c r="B13081" t="s">
        <v>36887</v>
      </c>
      <c r="I13081" t="s">
        <v>4</v>
      </c>
      <c r="J13081">
        <v>14.14</v>
      </c>
      <c r="M13081">
        <v>14.14</v>
      </c>
      <c r="N13081">
        <f t="shared" si="204"/>
        <v>0</v>
      </c>
    </row>
    <row r="13082" spans="1:14" x14ac:dyDescent="0.2">
      <c r="A13082" t="s">
        <v>13236</v>
      </c>
      <c r="B13082" t="s">
        <v>36887</v>
      </c>
      <c r="I13082" t="s">
        <v>4</v>
      </c>
      <c r="J13082">
        <v>13.39</v>
      </c>
      <c r="M13082">
        <v>13.39</v>
      </c>
      <c r="N13082">
        <f t="shared" si="204"/>
        <v>0</v>
      </c>
    </row>
    <row r="13083" spans="1:14" x14ac:dyDescent="0.2">
      <c r="A13083" t="s">
        <v>13237</v>
      </c>
      <c r="B13083" t="s">
        <v>36888</v>
      </c>
      <c r="I13083" t="s">
        <v>4</v>
      </c>
      <c r="J13083">
        <v>17.23</v>
      </c>
      <c r="M13083">
        <v>17.23</v>
      </c>
      <c r="N13083">
        <f t="shared" si="204"/>
        <v>0</v>
      </c>
    </row>
    <row r="13084" spans="1:14" x14ac:dyDescent="0.2">
      <c r="A13084" t="s">
        <v>13238</v>
      </c>
      <c r="B13084" t="s">
        <v>36888</v>
      </c>
      <c r="I13084" t="s">
        <v>4</v>
      </c>
      <c r="J13084">
        <v>16.309999999999999</v>
      </c>
      <c r="M13084">
        <v>16.309999999999999</v>
      </c>
      <c r="N13084">
        <f t="shared" si="204"/>
        <v>0</v>
      </c>
    </row>
    <row r="13085" spans="1:14" x14ac:dyDescent="0.2">
      <c r="A13085" t="s">
        <v>13239</v>
      </c>
      <c r="B13085" t="s">
        <v>36889</v>
      </c>
      <c r="I13085" t="s">
        <v>4</v>
      </c>
      <c r="J13085">
        <v>23.84</v>
      </c>
      <c r="M13085">
        <v>23.84</v>
      </c>
      <c r="N13085">
        <f t="shared" si="204"/>
        <v>0</v>
      </c>
    </row>
    <row r="13086" spans="1:14" x14ac:dyDescent="0.2">
      <c r="A13086" t="s">
        <v>13240</v>
      </c>
      <c r="B13086" t="s">
        <v>36889</v>
      </c>
      <c r="I13086" t="s">
        <v>4</v>
      </c>
      <c r="J13086">
        <v>22.81</v>
      </c>
      <c r="M13086">
        <v>22.81</v>
      </c>
      <c r="N13086">
        <f t="shared" si="204"/>
        <v>0</v>
      </c>
    </row>
    <row r="13087" spans="1:14" x14ac:dyDescent="0.2">
      <c r="A13087" t="s">
        <v>13241</v>
      </c>
      <c r="B13087" t="s">
        <v>36890</v>
      </c>
      <c r="I13087" t="s">
        <v>4</v>
      </c>
      <c r="J13087">
        <v>26.3</v>
      </c>
      <c r="M13087">
        <v>26.3</v>
      </c>
      <c r="N13087">
        <f t="shared" si="204"/>
        <v>0</v>
      </c>
    </row>
    <row r="13088" spans="1:14" x14ac:dyDescent="0.2">
      <c r="A13088" t="s">
        <v>13242</v>
      </c>
      <c r="B13088" t="s">
        <v>36890</v>
      </c>
      <c r="I13088" t="s">
        <v>4</v>
      </c>
      <c r="J13088">
        <v>25.15</v>
      </c>
      <c r="M13088">
        <v>25.15</v>
      </c>
      <c r="N13088">
        <f t="shared" si="204"/>
        <v>0</v>
      </c>
    </row>
    <row r="13089" spans="1:14" x14ac:dyDescent="0.2">
      <c r="A13089" t="s">
        <v>13243</v>
      </c>
      <c r="B13089" t="s">
        <v>36891</v>
      </c>
      <c r="I13089" t="s">
        <v>4</v>
      </c>
      <c r="J13089">
        <v>35.51</v>
      </c>
      <c r="M13089">
        <v>35.51</v>
      </c>
      <c r="N13089">
        <f t="shared" si="204"/>
        <v>0</v>
      </c>
    </row>
    <row r="13090" spans="1:14" x14ac:dyDescent="0.2">
      <c r="A13090" t="s">
        <v>13244</v>
      </c>
      <c r="B13090" t="s">
        <v>36891</v>
      </c>
      <c r="I13090" t="s">
        <v>4</v>
      </c>
      <c r="J13090">
        <v>34.130000000000003</v>
      </c>
      <c r="M13090">
        <v>34.130000000000003</v>
      </c>
      <c r="N13090">
        <f t="shared" si="204"/>
        <v>0</v>
      </c>
    </row>
    <row r="13091" spans="1:14" x14ac:dyDescent="0.2">
      <c r="A13091" t="s">
        <v>13245</v>
      </c>
      <c r="B13091" t="s">
        <v>36892</v>
      </c>
      <c r="I13091" t="s">
        <v>4</v>
      </c>
      <c r="J13091">
        <v>57.54</v>
      </c>
      <c r="M13091">
        <v>57.54</v>
      </c>
      <c r="N13091">
        <f t="shared" si="204"/>
        <v>0</v>
      </c>
    </row>
    <row r="13092" spans="1:14" x14ac:dyDescent="0.2">
      <c r="A13092" t="s">
        <v>13246</v>
      </c>
      <c r="B13092" t="s">
        <v>36892</v>
      </c>
      <c r="I13092" t="s">
        <v>4</v>
      </c>
      <c r="J13092">
        <v>55.82</v>
      </c>
      <c r="M13092">
        <v>55.82</v>
      </c>
      <c r="N13092">
        <f t="shared" si="204"/>
        <v>0</v>
      </c>
    </row>
    <row r="13093" spans="1:14" x14ac:dyDescent="0.2">
      <c r="A13093" t="s">
        <v>13247</v>
      </c>
      <c r="B13093" t="s">
        <v>36893</v>
      </c>
      <c r="I13093" t="s">
        <v>4</v>
      </c>
      <c r="J13093">
        <v>70.87</v>
      </c>
      <c r="M13093">
        <v>70.87</v>
      </c>
      <c r="N13093">
        <f t="shared" si="204"/>
        <v>0</v>
      </c>
    </row>
    <row r="13094" spans="1:14" x14ac:dyDescent="0.2">
      <c r="A13094" t="s">
        <v>13248</v>
      </c>
      <c r="B13094" t="s">
        <v>36893</v>
      </c>
      <c r="I13094" t="s">
        <v>4</v>
      </c>
      <c r="J13094">
        <v>68.97</v>
      </c>
      <c r="M13094">
        <v>68.97</v>
      </c>
      <c r="N13094">
        <f t="shared" si="204"/>
        <v>0</v>
      </c>
    </row>
    <row r="13095" spans="1:14" x14ac:dyDescent="0.2">
      <c r="A13095" t="s">
        <v>13249</v>
      </c>
      <c r="B13095" t="s">
        <v>36894</v>
      </c>
      <c r="I13095" t="s">
        <v>4</v>
      </c>
      <c r="J13095">
        <v>94.49</v>
      </c>
      <c r="M13095">
        <v>94.49</v>
      </c>
      <c r="N13095">
        <f t="shared" si="204"/>
        <v>0</v>
      </c>
    </row>
    <row r="13096" spans="1:14" x14ac:dyDescent="0.2">
      <c r="A13096" t="s">
        <v>13250</v>
      </c>
      <c r="B13096" t="s">
        <v>36894</v>
      </c>
      <c r="I13096" t="s">
        <v>4</v>
      </c>
      <c r="J13096">
        <v>92.19</v>
      </c>
      <c r="M13096">
        <v>92.19</v>
      </c>
      <c r="N13096">
        <f t="shared" si="204"/>
        <v>0</v>
      </c>
    </row>
    <row r="13097" spans="1:14" x14ac:dyDescent="0.2">
      <c r="A13097" t="s">
        <v>13251</v>
      </c>
      <c r="B13097" t="s">
        <v>36895</v>
      </c>
      <c r="I13097" t="s">
        <v>5</v>
      </c>
      <c r="J13097">
        <v>16.09</v>
      </c>
      <c r="M13097">
        <v>16.09</v>
      </c>
      <c r="N13097">
        <f t="shared" si="204"/>
        <v>0</v>
      </c>
    </row>
    <row r="13098" spans="1:14" x14ac:dyDescent="0.2">
      <c r="A13098" t="s">
        <v>13252</v>
      </c>
      <c r="B13098" t="s">
        <v>36895</v>
      </c>
      <c r="I13098" t="s">
        <v>5</v>
      </c>
      <c r="J13098">
        <v>14.68</v>
      </c>
      <c r="M13098">
        <v>14.68</v>
      </c>
      <c r="N13098">
        <f t="shared" si="204"/>
        <v>0</v>
      </c>
    </row>
    <row r="13099" spans="1:14" x14ac:dyDescent="0.2">
      <c r="A13099" t="s">
        <v>13253</v>
      </c>
      <c r="B13099" t="s">
        <v>36896</v>
      </c>
      <c r="I13099" t="s">
        <v>5</v>
      </c>
      <c r="J13099">
        <v>25.28</v>
      </c>
      <c r="M13099">
        <v>25.28</v>
      </c>
      <c r="N13099">
        <f t="shared" si="204"/>
        <v>0</v>
      </c>
    </row>
    <row r="13100" spans="1:14" x14ac:dyDescent="0.2">
      <c r="A13100" t="s">
        <v>13254</v>
      </c>
      <c r="B13100" t="s">
        <v>36896</v>
      </c>
      <c r="I13100" t="s">
        <v>5</v>
      </c>
      <c r="J13100">
        <v>23.07</v>
      </c>
      <c r="M13100">
        <v>23.07</v>
      </c>
      <c r="N13100">
        <f t="shared" si="204"/>
        <v>0</v>
      </c>
    </row>
    <row r="13101" spans="1:14" x14ac:dyDescent="0.2">
      <c r="A13101" t="s">
        <v>13255</v>
      </c>
      <c r="B13101" t="s">
        <v>36897</v>
      </c>
      <c r="I13101" t="s">
        <v>5</v>
      </c>
      <c r="J13101">
        <v>27.58</v>
      </c>
      <c r="M13101">
        <v>27.58</v>
      </c>
      <c r="N13101">
        <f t="shared" si="204"/>
        <v>0</v>
      </c>
    </row>
    <row r="13102" spans="1:14" x14ac:dyDescent="0.2">
      <c r="A13102" t="s">
        <v>13256</v>
      </c>
      <c r="B13102" t="s">
        <v>36897</v>
      </c>
      <c r="I13102" t="s">
        <v>5</v>
      </c>
      <c r="J13102">
        <v>25.17</v>
      </c>
      <c r="M13102">
        <v>25.17</v>
      </c>
      <c r="N13102">
        <f t="shared" si="204"/>
        <v>0</v>
      </c>
    </row>
    <row r="13103" spans="1:14" x14ac:dyDescent="0.2">
      <c r="A13103" t="s">
        <v>13257</v>
      </c>
      <c r="B13103" t="s">
        <v>36898</v>
      </c>
      <c r="I13103" t="s">
        <v>5</v>
      </c>
      <c r="J13103">
        <v>41.37</v>
      </c>
      <c r="M13103">
        <v>41.37</v>
      </c>
      <c r="N13103">
        <f t="shared" si="204"/>
        <v>0</v>
      </c>
    </row>
    <row r="13104" spans="1:14" x14ac:dyDescent="0.2">
      <c r="A13104" t="s">
        <v>13258</v>
      </c>
      <c r="B13104" t="s">
        <v>36898</v>
      </c>
      <c r="I13104" t="s">
        <v>5</v>
      </c>
      <c r="J13104">
        <v>37.75</v>
      </c>
      <c r="M13104">
        <v>37.75</v>
      </c>
      <c r="N13104">
        <f t="shared" si="204"/>
        <v>0</v>
      </c>
    </row>
    <row r="13105" spans="1:14" x14ac:dyDescent="0.2">
      <c r="A13105" t="s">
        <v>13259</v>
      </c>
      <c r="B13105" t="s">
        <v>36899</v>
      </c>
      <c r="I13105" t="s">
        <v>5</v>
      </c>
      <c r="J13105">
        <v>45.97</v>
      </c>
      <c r="M13105">
        <v>45.97</v>
      </c>
      <c r="N13105">
        <f t="shared" si="204"/>
        <v>0</v>
      </c>
    </row>
    <row r="13106" spans="1:14" x14ac:dyDescent="0.2">
      <c r="A13106" t="s">
        <v>13260</v>
      </c>
      <c r="B13106" t="s">
        <v>36899</v>
      </c>
      <c r="I13106" t="s">
        <v>5</v>
      </c>
      <c r="J13106">
        <v>41.95</v>
      </c>
      <c r="M13106">
        <v>41.95</v>
      </c>
      <c r="N13106">
        <f t="shared" si="204"/>
        <v>0</v>
      </c>
    </row>
    <row r="13107" spans="1:14" x14ac:dyDescent="0.2">
      <c r="A13107" t="s">
        <v>13261</v>
      </c>
      <c r="B13107" t="s">
        <v>36900</v>
      </c>
      <c r="I13107" t="s">
        <v>5</v>
      </c>
      <c r="J13107">
        <v>68.959999999999994</v>
      </c>
      <c r="M13107">
        <v>68.959999999999994</v>
      </c>
      <c r="N13107">
        <f t="shared" si="204"/>
        <v>0</v>
      </c>
    </row>
    <row r="13108" spans="1:14" x14ac:dyDescent="0.2">
      <c r="A13108" t="s">
        <v>13262</v>
      </c>
      <c r="B13108" t="s">
        <v>36900</v>
      </c>
      <c r="I13108" t="s">
        <v>5</v>
      </c>
      <c r="J13108">
        <v>62.93</v>
      </c>
      <c r="M13108">
        <v>62.93</v>
      </c>
      <c r="N13108">
        <f t="shared" si="204"/>
        <v>0</v>
      </c>
    </row>
    <row r="13109" spans="1:14" x14ac:dyDescent="0.2">
      <c r="A13109" t="s">
        <v>13263</v>
      </c>
      <c r="B13109" t="s">
        <v>36901</v>
      </c>
      <c r="I13109" t="s">
        <v>5</v>
      </c>
      <c r="J13109">
        <v>55.64</v>
      </c>
      <c r="M13109">
        <v>55.64</v>
      </c>
      <c r="N13109">
        <f t="shared" si="204"/>
        <v>0</v>
      </c>
    </row>
    <row r="13110" spans="1:14" x14ac:dyDescent="0.2">
      <c r="A13110" t="s">
        <v>13264</v>
      </c>
      <c r="B13110" t="s">
        <v>36901</v>
      </c>
      <c r="I13110" t="s">
        <v>5</v>
      </c>
      <c r="J13110">
        <v>50.75</v>
      </c>
      <c r="M13110">
        <v>50.75</v>
      </c>
      <c r="N13110">
        <f t="shared" si="204"/>
        <v>0</v>
      </c>
    </row>
    <row r="13111" spans="1:14" x14ac:dyDescent="0.2">
      <c r="A13111" t="s">
        <v>13265</v>
      </c>
      <c r="B13111" t="s">
        <v>36902</v>
      </c>
      <c r="I13111" t="s">
        <v>5</v>
      </c>
      <c r="J13111">
        <v>83.46</v>
      </c>
      <c r="M13111">
        <v>83.46</v>
      </c>
      <c r="N13111">
        <f t="shared" si="204"/>
        <v>0</v>
      </c>
    </row>
    <row r="13112" spans="1:14" x14ac:dyDescent="0.2">
      <c r="A13112" t="s">
        <v>13266</v>
      </c>
      <c r="B13112" t="s">
        <v>36902</v>
      </c>
      <c r="I13112" t="s">
        <v>5</v>
      </c>
      <c r="J13112">
        <v>76.13</v>
      </c>
      <c r="M13112">
        <v>76.13</v>
      </c>
      <c r="N13112">
        <f t="shared" si="204"/>
        <v>0</v>
      </c>
    </row>
    <row r="13113" spans="1:14" x14ac:dyDescent="0.2">
      <c r="A13113" t="s">
        <v>13267</v>
      </c>
      <c r="B13113" t="s">
        <v>36903</v>
      </c>
      <c r="I13113" t="s">
        <v>5</v>
      </c>
      <c r="J13113">
        <v>78.88</v>
      </c>
      <c r="M13113">
        <v>78.88</v>
      </c>
      <c r="N13113">
        <f t="shared" si="204"/>
        <v>0</v>
      </c>
    </row>
    <row r="13114" spans="1:14" x14ac:dyDescent="0.2">
      <c r="A13114" t="s">
        <v>13268</v>
      </c>
      <c r="B13114" t="s">
        <v>36903</v>
      </c>
      <c r="I13114" t="s">
        <v>5</v>
      </c>
      <c r="J13114">
        <v>73.14</v>
      </c>
      <c r="M13114">
        <v>73.14</v>
      </c>
      <c r="N13114">
        <f t="shared" si="204"/>
        <v>0</v>
      </c>
    </row>
    <row r="13115" spans="1:14" x14ac:dyDescent="0.2">
      <c r="A13115" t="s">
        <v>13269</v>
      </c>
      <c r="B13115" t="s">
        <v>36904</v>
      </c>
      <c r="I13115" t="s">
        <v>5</v>
      </c>
      <c r="J13115">
        <v>130.16</v>
      </c>
      <c r="M13115">
        <v>130.16</v>
      </c>
      <c r="N13115">
        <f t="shared" si="204"/>
        <v>0</v>
      </c>
    </row>
    <row r="13116" spans="1:14" x14ac:dyDescent="0.2">
      <c r="A13116" t="s">
        <v>13270</v>
      </c>
      <c r="B13116" t="s">
        <v>36904</v>
      </c>
      <c r="I13116" t="s">
        <v>5</v>
      </c>
      <c r="J13116">
        <v>120.68</v>
      </c>
      <c r="M13116">
        <v>120.68</v>
      </c>
      <c r="N13116">
        <f t="shared" si="204"/>
        <v>0</v>
      </c>
    </row>
    <row r="13117" spans="1:14" x14ac:dyDescent="0.2">
      <c r="A13117" t="s">
        <v>13271</v>
      </c>
      <c r="B13117" t="s">
        <v>36905</v>
      </c>
      <c r="I13117" t="s">
        <v>5</v>
      </c>
      <c r="J13117">
        <v>83.2</v>
      </c>
      <c r="M13117">
        <v>83.2</v>
      </c>
      <c r="N13117">
        <f t="shared" si="204"/>
        <v>0</v>
      </c>
    </row>
    <row r="13118" spans="1:14" x14ac:dyDescent="0.2">
      <c r="A13118" t="s">
        <v>13272</v>
      </c>
      <c r="B13118" t="s">
        <v>36905</v>
      </c>
      <c r="I13118" t="s">
        <v>5</v>
      </c>
      <c r="J13118">
        <v>73.19</v>
      </c>
      <c r="M13118">
        <v>73.19</v>
      </c>
      <c r="N13118">
        <f t="shared" si="204"/>
        <v>0</v>
      </c>
    </row>
    <row r="13119" spans="1:14" x14ac:dyDescent="0.2">
      <c r="A13119" t="s">
        <v>13273</v>
      </c>
      <c r="B13119" t="s">
        <v>36906</v>
      </c>
      <c r="I13119" t="s">
        <v>5</v>
      </c>
      <c r="J13119">
        <v>120.65</v>
      </c>
      <c r="M13119">
        <v>120.65</v>
      </c>
      <c r="N13119">
        <f t="shared" si="204"/>
        <v>0</v>
      </c>
    </row>
    <row r="13120" spans="1:14" x14ac:dyDescent="0.2">
      <c r="A13120" t="s">
        <v>13274</v>
      </c>
      <c r="B13120" t="s">
        <v>36906</v>
      </c>
      <c r="I13120" t="s">
        <v>5</v>
      </c>
      <c r="J13120">
        <v>105.63</v>
      </c>
      <c r="M13120">
        <v>105.63</v>
      </c>
      <c r="N13120">
        <f t="shared" si="204"/>
        <v>0</v>
      </c>
    </row>
    <row r="13121" spans="1:14" x14ac:dyDescent="0.2">
      <c r="A13121" t="s">
        <v>13275</v>
      </c>
      <c r="B13121" t="s">
        <v>36907</v>
      </c>
      <c r="I13121" t="s">
        <v>5</v>
      </c>
      <c r="J13121">
        <v>33</v>
      </c>
      <c r="M13121">
        <v>33</v>
      </c>
      <c r="N13121">
        <f t="shared" si="204"/>
        <v>0</v>
      </c>
    </row>
    <row r="13122" spans="1:14" x14ac:dyDescent="0.2">
      <c r="A13122" t="s">
        <v>13276</v>
      </c>
      <c r="B13122" t="s">
        <v>36907</v>
      </c>
      <c r="I13122" t="s">
        <v>5</v>
      </c>
      <c r="J13122">
        <v>29.67</v>
      </c>
      <c r="M13122">
        <v>29.67</v>
      </c>
      <c r="N13122">
        <f t="shared" si="204"/>
        <v>0</v>
      </c>
    </row>
    <row r="13123" spans="1:14" x14ac:dyDescent="0.2">
      <c r="A13123" t="s">
        <v>13277</v>
      </c>
      <c r="B13123" t="s">
        <v>36908</v>
      </c>
      <c r="I13123" t="s">
        <v>5</v>
      </c>
      <c r="J13123">
        <v>12.71</v>
      </c>
      <c r="M13123">
        <v>12.71</v>
      </c>
      <c r="N13123">
        <f t="shared" si="204"/>
        <v>0</v>
      </c>
    </row>
    <row r="13124" spans="1:14" x14ac:dyDescent="0.2">
      <c r="A13124" t="s">
        <v>13278</v>
      </c>
      <c r="B13124" t="s">
        <v>36908</v>
      </c>
      <c r="I13124" t="s">
        <v>5</v>
      </c>
      <c r="J13124">
        <v>11.56</v>
      </c>
      <c r="M13124">
        <v>11.56</v>
      </c>
      <c r="N13124">
        <f t="shared" ref="N13124:N13187" si="205">J13124-M13124</f>
        <v>0</v>
      </c>
    </row>
    <row r="13125" spans="1:14" x14ac:dyDescent="0.2">
      <c r="A13125" t="s">
        <v>13279</v>
      </c>
      <c r="B13125" t="s">
        <v>36909</v>
      </c>
      <c r="I13125" t="s">
        <v>5</v>
      </c>
      <c r="J13125">
        <v>13.2</v>
      </c>
      <c r="M13125">
        <v>13.2</v>
      </c>
      <c r="N13125">
        <f t="shared" si="205"/>
        <v>0</v>
      </c>
    </row>
    <row r="13126" spans="1:14" x14ac:dyDescent="0.2">
      <c r="A13126" t="s">
        <v>13280</v>
      </c>
      <c r="B13126" t="s">
        <v>36909</v>
      </c>
      <c r="I13126" t="s">
        <v>5</v>
      </c>
      <c r="J13126">
        <v>12.05</v>
      </c>
      <c r="M13126">
        <v>12.05</v>
      </c>
      <c r="N13126">
        <f t="shared" si="205"/>
        <v>0</v>
      </c>
    </row>
    <row r="13127" spans="1:14" x14ac:dyDescent="0.2">
      <c r="A13127" t="s">
        <v>13281</v>
      </c>
      <c r="B13127" t="s">
        <v>36910</v>
      </c>
      <c r="I13127" t="s">
        <v>5</v>
      </c>
      <c r="J13127">
        <v>13.39</v>
      </c>
      <c r="M13127">
        <v>13.39</v>
      </c>
      <c r="N13127">
        <f t="shared" si="205"/>
        <v>0</v>
      </c>
    </row>
    <row r="13128" spans="1:14" x14ac:dyDescent="0.2">
      <c r="A13128" t="s">
        <v>13282</v>
      </c>
      <c r="B13128" t="s">
        <v>36910</v>
      </c>
      <c r="I13128" t="s">
        <v>5</v>
      </c>
      <c r="J13128">
        <v>12.24</v>
      </c>
      <c r="M13128">
        <v>12.24</v>
      </c>
      <c r="N13128">
        <f t="shared" si="205"/>
        <v>0</v>
      </c>
    </row>
    <row r="13129" spans="1:14" x14ac:dyDescent="0.2">
      <c r="A13129" t="s">
        <v>13283</v>
      </c>
      <c r="B13129" t="s">
        <v>36911</v>
      </c>
      <c r="I13129" t="s">
        <v>5</v>
      </c>
      <c r="J13129">
        <v>17.91</v>
      </c>
      <c r="M13129">
        <v>17.91</v>
      </c>
      <c r="N13129">
        <f t="shared" si="205"/>
        <v>0</v>
      </c>
    </row>
    <row r="13130" spans="1:14" x14ac:dyDescent="0.2">
      <c r="A13130" t="s">
        <v>13284</v>
      </c>
      <c r="B13130" t="s">
        <v>36911</v>
      </c>
      <c r="I13130" t="s">
        <v>5</v>
      </c>
      <c r="J13130">
        <v>16.760000000000002</v>
      </c>
      <c r="M13130">
        <v>16.760000000000002</v>
      </c>
      <c r="N13130">
        <f t="shared" si="205"/>
        <v>0</v>
      </c>
    </row>
    <row r="13131" spans="1:14" x14ac:dyDescent="0.2">
      <c r="A13131" t="s">
        <v>13285</v>
      </c>
      <c r="B13131" t="s">
        <v>36912</v>
      </c>
      <c r="I13131" t="s">
        <v>5</v>
      </c>
      <c r="J13131">
        <v>60.33</v>
      </c>
      <c r="M13131">
        <v>60.33</v>
      </c>
      <c r="N13131">
        <f t="shared" si="205"/>
        <v>0</v>
      </c>
    </row>
    <row r="13132" spans="1:14" x14ac:dyDescent="0.2">
      <c r="A13132" t="s">
        <v>13286</v>
      </c>
      <c r="B13132" t="s">
        <v>36912</v>
      </c>
      <c r="I13132" t="s">
        <v>5</v>
      </c>
      <c r="J13132">
        <v>53.66</v>
      </c>
      <c r="M13132">
        <v>53.66</v>
      </c>
      <c r="N13132">
        <f t="shared" si="205"/>
        <v>0</v>
      </c>
    </row>
    <row r="13133" spans="1:14" x14ac:dyDescent="0.2">
      <c r="A13133" t="s">
        <v>13287</v>
      </c>
      <c r="B13133" t="s">
        <v>36913</v>
      </c>
      <c r="I13133" t="s">
        <v>5</v>
      </c>
      <c r="J13133">
        <v>50.03</v>
      </c>
      <c r="M13133">
        <v>50.03</v>
      </c>
      <c r="N13133">
        <f t="shared" si="205"/>
        <v>0</v>
      </c>
    </row>
    <row r="13134" spans="1:14" x14ac:dyDescent="0.2">
      <c r="A13134" t="s">
        <v>13288</v>
      </c>
      <c r="B13134" t="s">
        <v>36913</v>
      </c>
      <c r="I13134" t="s">
        <v>5</v>
      </c>
      <c r="J13134">
        <v>43.36</v>
      </c>
      <c r="M13134">
        <v>43.36</v>
      </c>
      <c r="N13134">
        <f t="shared" si="205"/>
        <v>0</v>
      </c>
    </row>
    <row r="13135" spans="1:14" x14ac:dyDescent="0.2">
      <c r="A13135" t="s">
        <v>13289</v>
      </c>
      <c r="B13135" t="s">
        <v>36914</v>
      </c>
      <c r="I13135" t="s">
        <v>5</v>
      </c>
      <c r="J13135">
        <v>25.07</v>
      </c>
      <c r="M13135">
        <v>25.07</v>
      </c>
      <c r="N13135">
        <f t="shared" si="205"/>
        <v>0</v>
      </c>
    </row>
    <row r="13136" spans="1:14" x14ac:dyDescent="0.2">
      <c r="A13136" t="s">
        <v>13290</v>
      </c>
      <c r="B13136" t="s">
        <v>36914</v>
      </c>
      <c r="I13136" t="s">
        <v>5</v>
      </c>
      <c r="J13136">
        <v>21.73</v>
      </c>
      <c r="M13136">
        <v>21.73</v>
      </c>
      <c r="N13136">
        <f t="shared" si="205"/>
        <v>0</v>
      </c>
    </row>
    <row r="13137" spans="1:14" x14ac:dyDescent="0.2">
      <c r="A13137" t="s">
        <v>13291</v>
      </c>
      <c r="B13137" t="s">
        <v>36915</v>
      </c>
      <c r="I13137" t="s">
        <v>5</v>
      </c>
      <c r="J13137">
        <v>35.21</v>
      </c>
      <c r="M13137">
        <v>35.21</v>
      </c>
      <c r="N13137">
        <f t="shared" si="205"/>
        <v>0</v>
      </c>
    </row>
    <row r="13138" spans="1:14" x14ac:dyDescent="0.2">
      <c r="A13138" t="s">
        <v>13292</v>
      </c>
      <c r="B13138" t="s">
        <v>36915</v>
      </c>
      <c r="I13138" t="s">
        <v>5</v>
      </c>
      <c r="J13138">
        <v>31.87</v>
      </c>
      <c r="M13138">
        <v>31.87</v>
      </c>
      <c r="N13138">
        <f t="shared" si="205"/>
        <v>0</v>
      </c>
    </row>
    <row r="13139" spans="1:14" x14ac:dyDescent="0.2">
      <c r="A13139" t="s">
        <v>13293</v>
      </c>
      <c r="B13139" t="s">
        <v>36916</v>
      </c>
      <c r="I13139" t="s">
        <v>5</v>
      </c>
      <c r="J13139">
        <v>29.6</v>
      </c>
      <c r="M13139">
        <v>29.6</v>
      </c>
      <c r="N13139">
        <f t="shared" si="205"/>
        <v>0</v>
      </c>
    </row>
    <row r="13140" spans="1:14" x14ac:dyDescent="0.2">
      <c r="A13140" t="s">
        <v>13294</v>
      </c>
      <c r="B13140" t="s">
        <v>36916</v>
      </c>
      <c r="I13140" t="s">
        <v>5</v>
      </c>
      <c r="J13140">
        <v>26.27</v>
      </c>
      <c r="M13140">
        <v>26.27</v>
      </c>
      <c r="N13140">
        <f t="shared" si="205"/>
        <v>0</v>
      </c>
    </row>
    <row r="13141" spans="1:14" x14ac:dyDescent="0.2">
      <c r="A13141" t="s">
        <v>13295</v>
      </c>
      <c r="B13141" t="s">
        <v>36917</v>
      </c>
      <c r="I13141" t="s">
        <v>5</v>
      </c>
      <c r="J13141">
        <v>8.1199999999999992</v>
      </c>
      <c r="M13141">
        <v>8.1199999999999992</v>
      </c>
      <c r="N13141">
        <f t="shared" si="205"/>
        <v>0</v>
      </c>
    </row>
    <row r="13142" spans="1:14" x14ac:dyDescent="0.2">
      <c r="A13142" t="s">
        <v>13296</v>
      </c>
      <c r="B13142" t="s">
        <v>36917</v>
      </c>
      <c r="I13142" t="s">
        <v>5</v>
      </c>
      <c r="J13142">
        <v>7.32</v>
      </c>
      <c r="M13142">
        <v>7.32</v>
      </c>
      <c r="N13142">
        <f t="shared" si="205"/>
        <v>0</v>
      </c>
    </row>
    <row r="13143" spans="1:14" x14ac:dyDescent="0.2">
      <c r="A13143" t="s">
        <v>13297</v>
      </c>
      <c r="B13143" t="s">
        <v>36918</v>
      </c>
      <c r="I13143" t="s">
        <v>5</v>
      </c>
      <c r="J13143">
        <v>8.41</v>
      </c>
      <c r="M13143">
        <v>8.41</v>
      </c>
      <c r="N13143">
        <f t="shared" si="205"/>
        <v>0</v>
      </c>
    </row>
    <row r="13144" spans="1:14" x14ac:dyDescent="0.2">
      <c r="A13144" t="s">
        <v>13298</v>
      </c>
      <c r="B13144" t="s">
        <v>36918</v>
      </c>
      <c r="I13144" t="s">
        <v>5</v>
      </c>
      <c r="J13144">
        <v>7.61</v>
      </c>
      <c r="M13144">
        <v>7.61</v>
      </c>
      <c r="N13144">
        <f t="shared" si="205"/>
        <v>0</v>
      </c>
    </row>
    <row r="13145" spans="1:14" x14ac:dyDescent="0.2">
      <c r="A13145" t="s">
        <v>13299</v>
      </c>
      <c r="B13145" t="s">
        <v>36919</v>
      </c>
      <c r="I13145" t="s">
        <v>5</v>
      </c>
      <c r="J13145">
        <v>9.17</v>
      </c>
      <c r="M13145">
        <v>9.17</v>
      </c>
      <c r="N13145">
        <f t="shared" si="205"/>
        <v>0</v>
      </c>
    </row>
    <row r="13146" spans="1:14" x14ac:dyDescent="0.2">
      <c r="A13146" t="s">
        <v>13300</v>
      </c>
      <c r="B13146" t="s">
        <v>36919</v>
      </c>
      <c r="I13146" t="s">
        <v>5</v>
      </c>
      <c r="J13146">
        <v>8.3699999999999992</v>
      </c>
      <c r="M13146">
        <v>8.3699999999999992</v>
      </c>
      <c r="N13146">
        <f t="shared" si="205"/>
        <v>0</v>
      </c>
    </row>
    <row r="13147" spans="1:14" x14ac:dyDescent="0.2">
      <c r="A13147" t="s">
        <v>13301</v>
      </c>
      <c r="B13147" t="s">
        <v>36920</v>
      </c>
      <c r="I13147" t="s">
        <v>5</v>
      </c>
      <c r="J13147">
        <v>9.4600000000000009</v>
      </c>
      <c r="M13147">
        <v>9.4600000000000009</v>
      </c>
      <c r="N13147">
        <f t="shared" si="205"/>
        <v>0</v>
      </c>
    </row>
    <row r="13148" spans="1:14" x14ac:dyDescent="0.2">
      <c r="A13148" t="s">
        <v>13302</v>
      </c>
      <c r="B13148" t="s">
        <v>36920</v>
      </c>
      <c r="I13148" t="s">
        <v>5</v>
      </c>
      <c r="J13148">
        <v>8.59</v>
      </c>
      <c r="M13148">
        <v>8.59</v>
      </c>
      <c r="N13148">
        <f t="shared" si="205"/>
        <v>0</v>
      </c>
    </row>
    <row r="13149" spans="1:14" x14ac:dyDescent="0.2">
      <c r="A13149" t="s">
        <v>13303</v>
      </c>
      <c r="B13149" t="s">
        <v>36921</v>
      </c>
      <c r="I13149" t="s">
        <v>5</v>
      </c>
      <c r="J13149">
        <v>9.48</v>
      </c>
      <c r="M13149">
        <v>9.48</v>
      </c>
      <c r="N13149">
        <f t="shared" si="205"/>
        <v>0</v>
      </c>
    </row>
    <row r="13150" spans="1:14" x14ac:dyDescent="0.2">
      <c r="A13150" t="s">
        <v>13304</v>
      </c>
      <c r="B13150" t="s">
        <v>36921</v>
      </c>
      <c r="I13150" t="s">
        <v>5</v>
      </c>
      <c r="J13150">
        <v>8.61</v>
      </c>
      <c r="M13150">
        <v>8.61</v>
      </c>
      <c r="N13150">
        <f t="shared" si="205"/>
        <v>0</v>
      </c>
    </row>
    <row r="13151" spans="1:14" x14ac:dyDescent="0.2">
      <c r="A13151" t="s">
        <v>13305</v>
      </c>
      <c r="B13151" t="s">
        <v>36922</v>
      </c>
      <c r="I13151" t="s">
        <v>5</v>
      </c>
      <c r="J13151">
        <v>10.130000000000001</v>
      </c>
      <c r="M13151">
        <v>10.130000000000001</v>
      </c>
      <c r="N13151">
        <f t="shared" si="205"/>
        <v>0</v>
      </c>
    </row>
    <row r="13152" spans="1:14" x14ac:dyDescent="0.2">
      <c r="A13152" t="s">
        <v>13306</v>
      </c>
      <c r="B13152" t="s">
        <v>36922</v>
      </c>
      <c r="I13152" t="s">
        <v>5</v>
      </c>
      <c r="J13152">
        <v>9.19</v>
      </c>
      <c r="M13152">
        <v>9.19</v>
      </c>
      <c r="N13152">
        <f t="shared" si="205"/>
        <v>0</v>
      </c>
    </row>
    <row r="13153" spans="1:14" x14ac:dyDescent="0.2">
      <c r="A13153" t="s">
        <v>13307</v>
      </c>
      <c r="B13153" t="s">
        <v>36923</v>
      </c>
      <c r="I13153" t="s">
        <v>5</v>
      </c>
      <c r="J13153">
        <v>10.56</v>
      </c>
      <c r="M13153">
        <v>10.56</v>
      </c>
      <c r="N13153">
        <f t="shared" si="205"/>
        <v>0</v>
      </c>
    </row>
    <row r="13154" spans="1:14" x14ac:dyDescent="0.2">
      <c r="A13154" t="s">
        <v>13308</v>
      </c>
      <c r="B13154" t="s">
        <v>36923</v>
      </c>
      <c r="I13154" t="s">
        <v>5</v>
      </c>
      <c r="J13154">
        <v>9.6300000000000008</v>
      </c>
      <c r="M13154">
        <v>9.6300000000000008</v>
      </c>
      <c r="N13154">
        <f t="shared" si="205"/>
        <v>0</v>
      </c>
    </row>
    <row r="13155" spans="1:14" x14ac:dyDescent="0.2">
      <c r="A13155" t="s">
        <v>13309</v>
      </c>
      <c r="B13155" t="s">
        <v>36924</v>
      </c>
      <c r="I13155" t="s">
        <v>5</v>
      </c>
      <c r="J13155">
        <v>11.36</v>
      </c>
      <c r="M13155">
        <v>11.36</v>
      </c>
      <c r="N13155">
        <f t="shared" si="205"/>
        <v>0</v>
      </c>
    </row>
    <row r="13156" spans="1:14" x14ac:dyDescent="0.2">
      <c r="A13156" t="s">
        <v>13310</v>
      </c>
      <c r="B13156" t="s">
        <v>36924</v>
      </c>
      <c r="I13156" t="s">
        <v>5</v>
      </c>
      <c r="J13156">
        <v>10.36</v>
      </c>
      <c r="M13156">
        <v>10.36</v>
      </c>
      <c r="N13156">
        <f t="shared" si="205"/>
        <v>0</v>
      </c>
    </row>
    <row r="13157" spans="1:14" x14ac:dyDescent="0.2">
      <c r="A13157" t="s">
        <v>13311</v>
      </c>
      <c r="B13157" t="s">
        <v>36925</v>
      </c>
      <c r="I13157" t="s">
        <v>5</v>
      </c>
      <c r="J13157">
        <v>12.28</v>
      </c>
      <c r="M13157">
        <v>12.28</v>
      </c>
      <c r="N13157">
        <f t="shared" si="205"/>
        <v>0</v>
      </c>
    </row>
    <row r="13158" spans="1:14" x14ac:dyDescent="0.2">
      <c r="A13158" t="s">
        <v>13312</v>
      </c>
      <c r="B13158" t="s">
        <v>36925</v>
      </c>
      <c r="I13158" t="s">
        <v>5</v>
      </c>
      <c r="J13158">
        <v>11.28</v>
      </c>
      <c r="M13158">
        <v>11.28</v>
      </c>
      <c r="N13158">
        <f t="shared" si="205"/>
        <v>0</v>
      </c>
    </row>
    <row r="13159" spans="1:14" x14ac:dyDescent="0.2">
      <c r="A13159" t="s">
        <v>13313</v>
      </c>
      <c r="B13159" t="s">
        <v>36926</v>
      </c>
      <c r="I13159" t="s">
        <v>5</v>
      </c>
      <c r="J13159">
        <v>251.88</v>
      </c>
      <c r="M13159">
        <v>251.88</v>
      </c>
      <c r="N13159">
        <f t="shared" si="205"/>
        <v>0</v>
      </c>
    </row>
    <row r="13160" spans="1:14" x14ac:dyDescent="0.2">
      <c r="A13160" t="s">
        <v>13314</v>
      </c>
      <c r="B13160" t="s">
        <v>36926</v>
      </c>
      <c r="I13160" t="s">
        <v>5</v>
      </c>
      <c r="J13160">
        <v>228.89</v>
      </c>
      <c r="M13160">
        <v>228.89</v>
      </c>
      <c r="N13160">
        <f t="shared" si="205"/>
        <v>0</v>
      </c>
    </row>
    <row r="13161" spans="1:14" x14ac:dyDescent="0.2">
      <c r="A13161" t="s">
        <v>13315</v>
      </c>
      <c r="B13161" t="s">
        <v>36927</v>
      </c>
      <c r="I13161" t="s">
        <v>5</v>
      </c>
      <c r="J13161">
        <v>50.51</v>
      </c>
      <c r="M13161">
        <v>50.51</v>
      </c>
      <c r="N13161">
        <f t="shared" si="205"/>
        <v>0</v>
      </c>
    </row>
    <row r="13162" spans="1:14" x14ac:dyDescent="0.2">
      <c r="A13162" t="s">
        <v>13316</v>
      </c>
      <c r="B13162" t="s">
        <v>36927</v>
      </c>
      <c r="I13162" t="s">
        <v>5</v>
      </c>
      <c r="J13162">
        <v>44.77</v>
      </c>
      <c r="M13162">
        <v>44.77</v>
      </c>
      <c r="N13162">
        <f t="shared" si="205"/>
        <v>0</v>
      </c>
    </row>
    <row r="13163" spans="1:14" x14ac:dyDescent="0.2">
      <c r="A13163" t="s">
        <v>13317</v>
      </c>
      <c r="B13163" t="s">
        <v>36928</v>
      </c>
      <c r="I13163" t="s">
        <v>5</v>
      </c>
      <c r="J13163">
        <v>165.79</v>
      </c>
      <c r="M13163">
        <v>165.79</v>
      </c>
      <c r="N13163">
        <f t="shared" si="205"/>
        <v>0</v>
      </c>
    </row>
    <row r="13164" spans="1:14" x14ac:dyDescent="0.2">
      <c r="A13164" t="s">
        <v>13318</v>
      </c>
      <c r="B13164" t="s">
        <v>36928</v>
      </c>
      <c r="I13164" t="s">
        <v>5</v>
      </c>
      <c r="J13164">
        <v>154.30000000000001</v>
      </c>
      <c r="M13164">
        <v>154.30000000000001</v>
      </c>
      <c r="N13164">
        <f t="shared" si="205"/>
        <v>0</v>
      </c>
    </row>
    <row r="13165" spans="1:14" x14ac:dyDescent="0.2">
      <c r="A13165" t="s">
        <v>13319</v>
      </c>
      <c r="B13165" t="s">
        <v>13320</v>
      </c>
      <c r="I13165" t="s">
        <v>5</v>
      </c>
      <c r="J13165">
        <v>166.55</v>
      </c>
      <c r="M13165">
        <v>166.55</v>
      </c>
      <c r="N13165">
        <f t="shared" si="205"/>
        <v>0</v>
      </c>
    </row>
    <row r="13166" spans="1:14" x14ac:dyDescent="0.2">
      <c r="A13166" t="s">
        <v>13321</v>
      </c>
      <c r="B13166" t="s">
        <v>13320</v>
      </c>
      <c r="I13166" t="s">
        <v>5</v>
      </c>
      <c r="J13166">
        <v>144.30000000000001</v>
      </c>
      <c r="M13166">
        <v>144.30000000000001</v>
      </c>
      <c r="N13166">
        <f t="shared" si="205"/>
        <v>0</v>
      </c>
    </row>
    <row r="13167" spans="1:14" x14ac:dyDescent="0.2">
      <c r="A13167" t="s">
        <v>13322</v>
      </c>
      <c r="B13167" t="s">
        <v>36929</v>
      </c>
      <c r="I13167" t="s">
        <v>4</v>
      </c>
      <c r="J13167">
        <v>27.13</v>
      </c>
      <c r="M13167">
        <v>27.13</v>
      </c>
      <c r="N13167">
        <f t="shared" si="205"/>
        <v>0</v>
      </c>
    </row>
    <row r="13168" spans="1:14" x14ac:dyDescent="0.2">
      <c r="A13168" t="s">
        <v>13323</v>
      </c>
      <c r="B13168" t="s">
        <v>36929</v>
      </c>
      <c r="I13168" t="s">
        <v>4</v>
      </c>
      <c r="J13168">
        <v>23.65</v>
      </c>
      <c r="M13168">
        <v>23.65</v>
      </c>
      <c r="N13168">
        <f t="shared" si="205"/>
        <v>0</v>
      </c>
    </row>
    <row r="13169" spans="1:14" x14ac:dyDescent="0.2">
      <c r="A13169" t="s">
        <v>13324</v>
      </c>
      <c r="B13169" t="s">
        <v>36930</v>
      </c>
      <c r="I13169" t="s">
        <v>4</v>
      </c>
      <c r="J13169">
        <v>36.17</v>
      </c>
      <c r="M13169">
        <v>36.17</v>
      </c>
      <c r="N13169">
        <f t="shared" si="205"/>
        <v>0</v>
      </c>
    </row>
    <row r="13170" spans="1:14" x14ac:dyDescent="0.2">
      <c r="A13170" t="s">
        <v>13325</v>
      </c>
      <c r="B13170" t="s">
        <v>36930</v>
      </c>
      <c r="I13170" t="s">
        <v>4</v>
      </c>
      <c r="J13170">
        <v>31.54</v>
      </c>
      <c r="M13170">
        <v>31.54</v>
      </c>
      <c r="N13170">
        <f t="shared" si="205"/>
        <v>0</v>
      </c>
    </row>
    <row r="13171" spans="1:14" x14ac:dyDescent="0.2">
      <c r="A13171" t="s">
        <v>13326</v>
      </c>
      <c r="B13171" t="s">
        <v>36931</v>
      </c>
      <c r="I13171" t="s">
        <v>5</v>
      </c>
      <c r="J13171">
        <v>48.64</v>
      </c>
      <c r="M13171">
        <v>48.64</v>
      </c>
      <c r="N13171">
        <f t="shared" si="205"/>
        <v>0</v>
      </c>
    </row>
    <row r="13172" spans="1:14" x14ac:dyDescent="0.2">
      <c r="A13172" t="s">
        <v>13327</v>
      </c>
      <c r="B13172" t="s">
        <v>36931</v>
      </c>
      <c r="I13172" t="s">
        <v>5</v>
      </c>
      <c r="J13172">
        <v>47.64</v>
      </c>
      <c r="M13172">
        <v>47.64</v>
      </c>
      <c r="N13172">
        <f t="shared" si="205"/>
        <v>0</v>
      </c>
    </row>
    <row r="13173" spans="1:14" x14ac:dyDescent="0.2">
      <c r="A13173" t="s">
        <v>13328</v>
      </c>
      <c r="B13173" t="s">
        <v>36932</v>
      </c>
      <c r="I13173" t="s">
        <v>5</v>
      </c>
      <c r="J13173">
        <v>62.89</v>
      </c>
      <c r="M13173">
        <v>62.89</v>
      </c>
      <c r="N13173">
        <f t="shared" si="205"/>
        <v>0</v>
      </c>
    </row>
    <row r="13174" spans="1:14" x14ac:dyDescent="0.2">
      <c r="A13174" t="s">
        <v>13329</v>
      </c>
      <c r="B13174" t="s">
        <v>36932</v>
      </c>
      <c r="I13174" t="s">
        <v>5</v>
      </c>
      <c r="J13174">
        <v>61.89</v>
      </c>
      <c r="M13174">
        <v>61.89</v>
      </c>
      <c r="N13174">
        <f t="shared" si="205"/>
        <v>0</v>
      </c>
    </row>
    <row r="13175" spans="1:14" x14ac:dyDescent="0.2">
      <c r="A13175" t="s">
        <v>13330</v>
      </c>
      <c r="B13175" t="s">
        <v>36933</v>
      </c>
      <c r="I13175" t="s">
        <v>5</v>
      </c>
      <c r="J13175">
        <v>35.25</v>
      </c>
      <c r="M13175">
        <v>35.25</v>
      </c>
      <c r="N13175">
        <f t="shared" si="205"/>
        <v>0</v>
      </c>
    </row>
    <row r="13176" spans="1:14" x14ac:dyDescent="0.2">
      <c r="A13176" t="s">
        <v>13331</v>
      </c>
      <c r="B13176" t="s">
        <v>36933</v>
      </c>
      <c r="I13176" t="s">
        <v>5</v>
      </c>
      <c r="J13176">
        <v>34.25</v>
      </c>
      <c r="M13176">
        <v>34.25</v>
      </c>
      <c r="N13176">
        <f t="shared" si="205"/>
        <v>0</v>
      </c>
    </row>
    <row r="13177" spans="1:14" x14ac:dyDescent="0.2">
      <c r="A13177" t="s">
        <v>13332</v>
      </c>
      <c r="B13177" t="s">
        <v>36934</v>
      </c>
      <c r="I13177" t="s">
        <v>5</v>
      </c>
      <c r="J13177">
        <v>35.46</v>
      </c>
      <c r="M13177">
        <v>35.46</v>
      </c>
      <c r="N13177">
        <f t="shared" si="205"/>
        <v>0</v>
      </c>
    </row>
    <row r="13178" spans="1:14" x14ac:dyDescent="0.2">
      <c r="A13178" t="s">
        <v>13333</v>
      </c>
      <c r="B13178" t="s">
        <v>36934</v>
      </c>
      <c r="I13178" t="s">
        <v>5</v>
      </c>
      <c r="J13178">
        <v>34.46</v>
      </c>
      <c r="M13178">
        <v>34.46</v>
      </c>
      <c r="N13178">
        <f t="shared" si="205"/>
        <v>0</v>
      </c>
    </row>
    <row r="13179" spans="1:14" x14ac:dyDescent="0.2">
      <c r="A13179" t="s">
        <v>28084</v>
      </c>
      <c r="B13179" t="s">
        <v>36935</v>
      </c>
      <c r="I13179" t="s">
        <v>4</v>
      </c>
      <c r="J13179">
        <v>49.77</v>
      </c>
      <c r="M13179">
        <v>49.77</v>
      </c>
      <c r="N13179">
        <f t="shared" si="205"/>
        <v>0</v>
      </c>
    </row>
    <row r="13180" spans="1:14" x14ac:dyDescent="0.2">
      <c r="A13180" t="s">
        <v>28085</v>
      </c>
      <c r="B13180" t="s">
        <v>36935</v>
      </c>
      <c r="I13180" t="s">
        <v>4</v>
      </c>
      <c r="J13180">
        <v>48.75</v>
      </c>
      <c r="M13180">
        <v>48.75</v>
      </c>
      <c r="N13180">
        <f t="shared" si="205"/>
        <v>0</v>
      </c>
    </row>
    <row r="13181" spans="1:14" x14ac:dyDescent="0.2">
      <c r="A13181" t="s">
        <v>28086</v>
      </c>
      <c r="B13181" t="s">
        <v>36936</v>
      </c>
      <c r="I13181" t="s">
        <v>4</v>
      </c>
      <c r="J13181">
        <v>62.31</v>
      </c>
      <c r="M13181">
        <v>62.31</v>
      </c>
      <c r="N13181">
        <f t="shared" si="205"/>
        <v>0</v>
      </c>
    </row>
    <row r="13182" spans="1:14" x14ac:dyDescent="0.2">
      <c r="A13182" t="s">
        <v>28087</v>
      </c>
      <c r="B13182" t="s">
        <v>36936</v>
      </c>
      <c r="I13182" t="s">
        <v>4</v>
      </c>
      <c r="J13182">
        <v>61.1</v>
      </c>
      <c r="M13182">
        <v>61.1</v>
      </c>
      <c r="N13182">
        <f t="shared" si="205"/>
        <v>0</v>
      </c>
    </row>
    <row r="13183" spans="1:14" x14ac:dyDescent="0.2">
      <c r="A13183" t="s">
        <v>28088</v>
      </c>
      <c r="B13183" t="s">
        <v>36937</v>
      </c>
      <c r="I13183" t="s">
        <v>28089</v>
      </c>
      <c r="J13183">
        <v>82.57</v>
      </c>
      <c r="M13183">
        <v>82.57</v>
      </c>
      <c r="N13183">
        <f t="shared" si="205"/>
        <v>0</v>
      </c>
    </row>
    <row r="13184" spans="1:14" x14ac:dyDescent="0.2">
      <c r="A13184" t="s">
        <v>28090</v>
      </c>
      <c r="B13184" t="s">
        <v>36937</v>
      </c>
      <c r="I13184" t="s">
        <v>28089</v>
      </c>
      <c r="J13184">
        <v>81.19</v>
      </c>
      <c r="M13184">
        <v>81.19</v>
      </c>
      <c r="N13184">
        <f t="shared" si="205"/>
        <v>0</v>
      </c>
    </row>
    <row r="13185" spans="1:14" x14ac:dyDescent="0.2">
      <c r="A13185" t="s">
        <v>28091</v>
      </c>
      <c r="B13185" t="s">
        <v>36938</v>
      </c>
      <c r="I13185" t="s">
        <v>4</v>
      </c>
      <c r="J13185">
        <v>106.36</v>
      </c>
      <c r="M13185">
        <v>106.36</v>
      </c>
      <c r="N13185">
        <f t="shared" si="205"/>
        <v>0</v>
      </c>
    </row>
    <row r="13186" spans="1:14" x14ac:dyDescent="0.2">
      <c r="A13186" t="s">
        <v>28092</v>
      </c>
      <c r="B13186" t="s">
        <v>36938</v>
      </c>
      <c r="I13186" t="s">
        <v>4</v>
      </c>
      <c r="J13186">
        <v>104.8</v>
      </c>
      <c r="M13186">
        <v>104.8</v>
      </c>
      <c r="N13186">
        <f t="shared" si="205"/>
        <v>0</v>
      </c>
    </row>
    <row r="13187" spans="1:14" x14ac:dyDescent="0.2">
      <c r="A13187" t="s">
        <v>28093</v>
      </c>
      <c r="B13187" t="s">
        <v>36939</v>
      </c>
      <c r="I13187" t="s">
        <v>4</v>
      </c>
      <c r="J13187">
        <v>127.4</v>
      </c>
      <c r="M13187">
        <v>127.4</v>
      </c>
      <c r="N13187">
        <f t="shared" si="205"/>
        <v>0</v>
      </c>
    </row>
    <row r="13188" spans="1:14" x14ac:dyDescent="0.2">
      <c r="A13188" t="s">
        <v>28094</v>
      </c>
      <c r="B13188" t="s">
        <v>36939</v>
      </c>
      <c r="I13188" t="s">
        <v>4</v>
      </c>
      <c r="J13188">
        <v>125.62</v>
      </c>
      <c r="M13188">
        <v>125.62</v>
      </c>
      <c r="N13188">
        <f t="shared" ref="N13188:N13251" si="206">J13188-M13188</f>
        <v>0</v>
      </c>
    </row>
    <row r="13189" spans="1:14" x14ac:dyDescent="0.2">
      <c r="A13189" t="s">
        <v>28095</v>
      </c>
      <c r="B13189" t="s">
        <v>36940</v>
      </c>
      <c r="I13189" t="s">
        <v>4</v>
      </c>
      <c r="J13189">
        <v>157.02000000000001</v>
      </c>
      <c r="M13189">
        <v>157.02000000000001</v>
      </c>
      <c r="N13189">
        <f t="shared" si="206"/>
        <v>0</v>
      </c>
    </row>
    <row r="13190" spans="1:14" x14ac:dyDescent="0.2">
      <c r="A13190" t="s">
        <v>28096</v>
      </c>
      <c r="B13190" t="s">
        <v>36940</v>
      </c>
      <c r="I13190" t="s">
        <v>4</v>
      </c>
      <c r="J13190">
        <v>154.91999999999999</v>
      </c>
      <c r="M13190">
        <v>154.91999999999999</v>
      </c>
      <c r="N13190">
        <f t="shared" si="206"/>
        <v>0</v>
      </c>
    </row>
    <row r="13191" spans="1:14" x14ac:dyDescent="0.2">
      <c r="A13191" t="s">
        <v>13334</v>
      </c>
      <c r="B13191" t="s">
        <v>36941</v>
      </c>
      <c r="I13191" t="s">
        <v>4</v>
      </c>
      <c r="J13191">
        <v>211.01</v>
      </c>
      <c r="M13191">
        <v>211.01</v>
      </c>
      <c r="N13191">
        <f t="shared" si="206"/>
        <v>0</v>
      </c>
    </row>
    <row r="13192" spans="1:14" x14ac:dyDescent="0.2">
      <c r="A13192" t="s">
        <v>13335</v>
      </c>
      <c r="B13192" t="s">
        <v>36941</v>
      </c>
      <c r="I13192" t="s">
        <v>4</v>
      </c>
      <c r="J13192">
        <v>208.63</v>
      </c>
      <c r="M13192">
        <v>208.63</v>
      </c>
      <c r="N13192">
        <f t="shared" si="206"/>
        <v>0</v>
      </c>
    </row>
    <row r="13193" spans="1:14" x14ac:dyDescent="0.2">
      <c r="A13193" t="s">
        <v>13336</v>
      </c>
      <c r="B13193" t="s">
        <v>36942</v>
      </c>
      <c r="I13193" t="s">
        <v>4</v>
      </c>
      <c r="J13193">
        <v>227.36</v>
      </c>
      <c r="M13193">
        <v>227.36</v>
      </c>
      <c r="N13193">
        <f t="shared" si="206"/>
        <v>0</v>
      </c>
    </row>
    <row r="13194" spans="1:14" x14ac:dyDescent="0.2">
      <c r="A13194" t="s">
        <v>13337</v>
      </c>
      <c r="B13194" t="s">
        <v>36942</v>
      </c>
      <c r="I13194" t="s">
        <v>4</v>
      </c>
      <c r="J13194">
        <v>224.82</v>
      </c>
      <c r="M13194">
        <v>224.82</v>
      </c>
      <c r="N13194">
        <f t="shared" si="206"/>
        <v>0</v>
      </c>
    </row>
    <row r="13195" spans="1:14" x14ac:dyDescent="0.2">
      <c r="A13195" t="s">
        <v>28097</v>
      </c>
      <c r="B13195" t="s">
        <v>36943</v>
      </c>
      <c r="I13195" t="s">
        <v>4</v>
      </c>
      <c r="J13195">
        <v>296.7</v>
      </c>
      <c r="M13195">
        <v>296.7</v>
      </c>
      <c r="N13195">
        <f t="shared" si="206"/>
        <v>0</v>
      </c>
    </row>
    <row r="13196" spans="1:14" x14ac:dyDescent="0.2">
      <c r="A13196" t="s">
        <v>28098</v>
      </c>
      <c r="B13196" t="s">
        <v>36943</v>
      </c>
      <c r="I13196" t="s">
        <v>4</v>
      </c>
      <c r="J13196">
        <v>293.7</v>
      </c>
      <c r="M13196">
        <v>293.7</v>
      </c>
      <c r="N13196">
        <f t="shared" si="206"/>
        <v>0</v>
      </c>
    </row>
    <row r="13197" spans="1:14" x14ac:dyDescent="0.2">
      <c r="A13197" t="s">
        <v>28099</v>
      </c>
      <c r="B13197" t="s">
        <v>36944</v>
      </c>
      <c r="I13197" t="s">
        <v>4</v>
      </c>
      <c r="J13197">
        <v>468.55</v>
      </c>
      <c r="M13197">
        <v>468.55</v>
      </c>
      <c r="N13197">
        <f t="shared" si="206"/>
        <v>0</v>
      </c>
    </row>
    <row r="13198" spans="1:14" x14ac:dyDescent="0.2">
      <c r="A13198" t="s">
        <v>28100</v>
      </c>
      <c r="B13198" t="s">
        <v>36944</v>
      </c>
      <c r="I13198" t="s">
        <v>4</v>
      </c>
      <c r="J13198">
        <v>465.28</v>
      </c>
      <c r="M13198">
        <v>465.28</v>
      </c>
      <c r="N13198">
        <f t="shared" si="206"/>
        <v>0</v>
      </c>
    </row>
    <row r="13199" spans="1:14" x14ac:dyDescent="0.2">
      <c r="A13199" t="s">
        <v>28101</v>
      </c>
      <c r="B13199" t="s">
        <v>36945</v>
      </c>
      <c r="I13199" t="s">
        <v>4</v>
      </c>
      <c r="J13199">
        <v>518.24</v>
      </c>
      <c r="M13199">
        <v>518.24</v>
      </c>
      <c r="N13199">
        <f t="shared" si="206"/>
        <v>0</v>
      </c>
    </row>
    <row r="13200" spans="1:14" x14ac:dyDescent="0.2">
      <c r="A13200" t="s">
        <v>28102</v>
      </c>
      <c r="B13200" t="s">
        <v>36945</v>
      </c>
      <c r="I13200" t="s">
        <v>4</v>
      </c>
      <c r="J13200">
        <v>514.69000000000005</v>
      </c>
      <c r="M13200">
        <v>514.69000000000005</v>
      </c>
      <c r="N13200">
        <f t="shared" si="206"/>
        <v>0</v>
      </c>
    </row>
    <row r="13201" spans="1:14" x14ac:dyDescent="0.2">
      <c r="A13201" t="s">
        <v>13338</v>
      </c>
      <c r="B13201" t="s">
        <v>36946</v>
      </c>
      <c r="I13201" t="s">
        <v>4</v>
      </c>
      <c r="J13201">
        <v>186.74</v>
      </c>
      <c r="M13201">
        <v>186.74</v>
      </c>
      <c r="N13201">
        <f t="shared" si="206"/>
        <v>0</v>
      </c>
    </row>
    <row r="13202" spans="1:14" x14ac:dyDescent="0.2">
      <c r="A13202" t="s">
        <v>13339</v>
      </c>
      <c r="B13202" t="s">
        <v>36946</v>
      </c>
      <c r="I13202" t="s">
        <v>4</v>
      </c>
      <c r="J13202">
        <v>175.25</v>
      </c>
      <c r="M13202">
        <v>175.25</v>
      </c>
      <c r="N13202">
        <f t="shared" si="206"/>
        <v>0</v>
      </c>
    </row>
    <row r="13203" spans="1:14" x14ac:dyDescent="0.2">
      <c r="A13203" t="s">
        <v>13340</v>
      </c>
      <c r="B13203" t="s">
        <v>36947</v>
      </c>
      <c r="I13203" t="s">
        <v>4</v>
      </c>
      <c r="J13203">
        <v>169.65</v>
      </c>
      <c r="M13203">
        <v>169.65</v>
      </c>
      <c r="N13203">
        <f t="shared" si="206"/>
        <v>0</v>
      </c>
    </row>
    <row r="13204" spans="1:14" x14ac:dyDescent="0.2">
      <c r="A13204" t="s">
        <v>13341</v>
      </c>
      <c r="B13204" t="s">
        <v>36947</v>
      </c>
      <c r="I13204" t="s">
        <v>4</v>
      </c>
      <c r="J13204">
        <v>158.16</v>
      </c>
      <c r="M13204">
        <v>158.16</v>
      </c>
      <c r="N13204">
        <f t="shared" si="206"/>
        <v>0</v>
      </c>
    </row>
    <row r="13205" spans="1:14" x14ac:dyDescent="0.2">
      <c r="A13205" t="s">
        <v>13342</v>
      </c>
      <c r="B13205" t="s">
        <v>36948</v>
      </c>
      <c r="I13205" t="s">
        <v>5</v>
      </c>
      <c r="J13205">
        <v>778.07</v>
      </c>
      <c r="M13205">
        <v>778.07</v>
      </c>
      <c r="N13205">
        <f t="shared" si="206"/>
        <v>0</v>
      </c>
    </row>
    <row r="13206" spans="1:14" x14ac:dyDescent="0.2">
      <c r="A13206" t="s">
        <v>13343</v>
      </c>
      <c r="B13206" t="s">
        <v>36948</v>
      </c>
      <c r="I13206" t="s">
        <v>5</v>
      </c>
      <c r="J13206">
        <v>742.77</v>
      </c>
      <c r="M13206">
        <v>742.77</v>
      </c>
      <c r="N13206">
        <f t="shared" si="206"/>
        <v>0</v>
      </c>
    </row>
    <row r="13207" spans="1:14" x14ac:dyDescent="0.2">
      <c r="A13207" t="s">
        <v>13344</v>
      </c>
      <c r="B13207" t="s">
        <v>36949</v>
      </c>
      <c r="I13207" t="s">
        <v>5</v>
      </c>
      <c r="J13207">
        <v>1121.46</v>
      </c>
      <c r="M13207">
        <v>1121.46</v>
      </c>
      <c r="N13207">
        <f t="shared" si="206"/>
        <v>0</v>
      </c>
    </row>
    <row r="13208" spans="1:14" x14ac:dyDescent="0.2">
      <c r="A13208" t="s">
        <v>13345</v>
      </c>
      <c r="B13208" t="s">
        <v>36949</v>
      </c>
      <c r="I13208" t="s">
        <v>5</v>
      </c>
      <c r="J13208">
        <v>1077.71</v>
      </c>
      <c r="M13208">
        <v>1077.71</v>
      </c>
      <c r="N13208">
        <f t="shared" si="206"/>
        <v>0</v>
      </c>
    </row>
    <row r="13209" spans="1:14" x14ac:dyDescent="0.2">
      <c r="A13209" t="s">
        <v>13346</v>
      </c>
      <c r="B13209" t="s">
        <v>36950</v>
      </c>
      <c r="I13209" t="s">
        <v>5</v>
      </c>
      <c r="J13209">
        <v>2144.5700000000002</v>
      </c>
      <c r="M13209">
        <v>2144.5700000000002</v>
      </c>
      <c r="N13209">
        <f t="shared" si="206"/>
        <v>0</v>
      </c>
    </row>
    <row r="13210" spans="1:14" x14ac:dyDescent="0.2">
      <c r="A13210" t="s">
        <v>13347</v>
      </c>
      <c r="B13210" t="s">
        <v>36950</v>
      </c>
      <c r="I13210" t="s">
        <v>5</v>
      </c>
      <c r="J13210">
        <v>2066.6999999999998</v>
      </c>
      <c r="M13210">
        <v>2066.6999999999998</v>
      </c>
      <c r="N13210">
        <f t="shared" si="206"/>
        <v>0</v>
      </c>
    </row>
    <row r="13211" spans="1:14" x14ac:dyDescent="0.2">
      <c r="A13211" t="s">
        <v>13348</v>
      </c>
      <c r="B13211" t="s">
        <v>36951</v>
      </c>
      <c r="I13211" t="s">
        <v>5</v>
      </c>
      <c r="J13211">
        <v>3291.68</v>
      </c>
      <c r="M13211">
        <v>3291.68</v>
      </c>
      <c r="N13211">
        <f t="shared" si="206"/>
        <v>0</v>
      </c>
    </row>
    <row r="13212" spans="1:14" x14ac:dyDescent="0.2">
      <c r="A13212" t="s">
        <v>13349</v>
      </c>
      <c r="B13212" t="s">
        <v>36951</v>
      </c>
      <c r="I13212" t="s">
        <v>5</v>
      </c>
      <c r="J13212">
        <v>3202.69</v>
      </c>
      <c r="M13212">
        <v>3202.69</v>
      </c>
      <c r="N13212">
        <f t="shared" si="206"/>
        <v>0</v>
      </c>
    </row>
    <row r="13213" spans="1:14" x14ac:dyDescent="0.2">
      <c r="A13213" t="s">
        <v>13350</v>
      </c>
      <c r="B13213" t="s">
        <v>36952</v>
      </c>
      <c r="I13213" t="s">
        <v>5</v>
      </c>
      <c r="J13213">
        <v>4730.8999999999996</v>
      </c>
      <c r="M13213">
        <v>4730.8999999999996</v>
      </c>
      <c r="N13213">
        <f t="shared" si="206"/>
        <v>0</v>
      </c>
    </row>
    <row r="13214" spans="1:14" x14ac:dyDescent="0.2">
      <c r="A13214" t="s">
        <v>13351</v>
      </c>
      <c r="B13214" t="s">
        <v>36952</v>
      </c>
      <c r="I13214" t="s">
        <v>5</v>
      </c>
      <c r="J13214">
        <v>4624.25</v>
      </c>
      <c r="M13214">
        <v>4624.25</v>
      </c>
      <c r="N13214">
        <f t="shared" si="206"/>
        <v>0</v>
      </c>
    </row>
    <row r="13215" spans="1:14" x14ac:dyDescent="0.2">
      <c r="A13215" t="s">
        <v>13352</v>
      </c>
      <c r="B13215" t="s">
        <v>36953</v>
      </c>
      <c r="I13215" t="s">
        <v>4</v>
      </c>
      <c r="J13215">
        <v>23.76</v>
      </c>
      <c r="M13215">
        <v>23.76</v>
      </c>
      <c r="N13215">
        <f t="shared" si="206"/>
        <v>0</v>
      </c>
    </row>
    <row r="13216" spans="1:14" x14ac:dyDescent="0.2">
      <c r="A13216" t="s">
        <v>13353</v>
      </c>
      <c r="B13216" t="s">
        <v>36953</v>
      </c>
      <c r="I13216" t="s">
        <v>4</v>
      </c>
      <c r="J13216">
        <v>21.56</v>
      </c>
      <c r="M13216">
        <v>21.56</v>
      </c>
      <c r="N13216">
        <f t="shared" si="206"/>
        <v>0</v>
      </c>
    </row>
    <row r="13217" spans="1:14" x14ac:dyDescent="0.2">
      <c r="A13217" t="s">
        <v>13354</v>
      </c>
      <c r="B13217" t="s">
        <v>36954</v>
      </c>
      <c r="I13217" t="s">
        <v>4</v>
      </c>
      <c r="J13217">
        <v>31.38</v>
      </c>
      <c r="M13217">
        <v>31.38</v>
      </c>
      <c r="N13217">
        <f t="shared" si="206"/>
        <v>0</v>
      </c>
    </row>
    <row r="13218" spans="1:14" x14ac:dyDescent="0.2">
      <c r="A13218" t="s">
        <v>13355</v>
      </c>
      <c r="B13218" t="s">
        <v>36954</v>
      </c>
      <c r="I13218" t="s">
        <v>4</v>
      </c>
      <c r="J13218">
        <v>28.88</v>
      </c>
      <c r="M13218">
        <v>28.88</v>
      </c>
      <c r="N13218">
        <f t="shared" si="206"/>
        <v>0</v>
      </c>
    </row>
    <row r="13219" spans="1:14" x14ac:dyDescent="0.2">
      <c r="A13219" t="s">
        <v>13356</v>
      </c>
      <c r="B13219" t="s">
        <v>36955</v>
      </c>
      <c r="I13219" t="s">
        <v>4</v>
      </c>
      <c r="J13219">
        <v>39.31</v>
      </c>
      <c r="M13219">
        <v>39.31</v>
      </c>
      <c r="N13219">
        <f t="shared" si="206"/>
        <v>0</v>
      </c>
    </row>
    <row r="13220" spans="1:14" x14ac:dyDescent="0.2">
      <c r="A13220" t="s">
        <v>13357</v>
      </c>
      <c r="B13220" t="s">
        <v>36955</v>
      </c>
      <c r="I13220" t="s">
        <v>4</v>
      </c>
      <c r="J13220">
        <v>36.53</v>
      </c>
      <c r="M13220">
        <v>36.53</v>
      </c>
      <c r="N13220">
        <f t="shared" si="206"/>
        <v>0</v>
      </c>
    </row>
    <row r="13221" spans="1:14" x14ac:dyDescent="0.2">
      <c r="A13221" t="s">
        <v>13358</v>
      </c>
      <c r="B13221" t="s">
        <v>36956</v>
      </c>
      <c r="I13221" t="s">
        <v>4</v>
      </c>
      <c r="J13221">
        <v>42.56</v>
      </c>
      <c r="M13221">
        <v>42.56</v>
      </c>
      <c r="N13221">
        <f t="shared" si="206"/>
        <v>0</v>
      </c>
    </row>
    <row r="13222" spans="1:14" x14ac:dyDescent="0.2">
      <c r="A13222" t="s">
        <v>13359</v>
      </c>
      <c r="B13222" t="s">
        <v>36956</v>
      </c>
      <c r="I13222" t="s">
        <v>4</v>
      </c>
      <c r="J13222">
        <v>39.49</v>
      </c>
      <c r="M13222">
        <v>39.49</v>
      </c>
      <c r="N13222">
        <f t="shared" si="206"/>
        <v>0</v>
      </c>
    </row>
    <row r="13223" spans="1:14" x14ac:dyDescent="0.2">
      <c r="A13223" t="s">
        <v>13360</v>
      </c>
      <c r="B13223" t="s">
        <v>36957</v>
      </c>
      <c r="I13223" t="s">
        <v>4</v>
      </c>
      <c r="J13223">
        <v>60.5</v>
      </c>
      <c r="M13223">
        <v>60.5</v>
      </c>
      <c r="N13223">
        <f t="shared" si="206"/>
        <v>0</v>
      </c>
    </row>
    <row r="13224" spans="1:14" x14ac:dyDescent="0.2">
      <c r="A13224" t="s">
        <v>13361</v>
      </c>
      <c r="B13224" t="s">
        <v>36957</v>
      </c>
      <c r="I13224" t="s">
        <v>4</v>
      </c>
      <c r="J13224">
        <v>57.03</v>
      </c>
      <c r="M13224">
        <v>57.03</v>
      </c>
      <c r="N13224">
        <f t="shared" si="206"/>
        <v>0</v>
      </c>
    </row>
    <row r="13225" spans="1:14" x14ac:dyDescent="0.2">
      <c r="A13225" t="s">
        <v>13362</v>
      </c>
      <c r="B13225" t="s">
        <v>36958</v>
      </c>
      <c r="I13225" t="s">
        <v>4</v>
      </c>
      <c r="J13225">
        <v>88.1</v>
      </c>
      <c r="M13225">
        <v>88.1</v>
      </c>
      <c r="N13225">
        <f t="shared" si="206"/>
        <v>0</v>
      </c>
    </row>
    <row r="13226" spans="1:14" x14ac:dyDescent="0.2">
      <c r="A13226" t="s">
        <v>13363</v>
      </c>
      <c r="B13226" t="s">
        <v>36958</v>
      </c>
      <c r="I13226" t="s">
        <v>4</v>
      </c>
      <c r="J13226">
        <v>84.21</v>
      </c>
      <c r="M13226">
        <v>84.21</v>
      </c>
      <c r="N13226">
        <f t="shared" si="206"/>
        <v>0</v>
      </c>
    </row>
    <row r="13227" spans="1:14" x14ac:dyDescent="0.2">
      <c r="A13227" t="s">
        <v>13364</v>
      </c>
      <c r="B13227" t="s">
        <v>36959</v>
      </c>
      <c r="I13227" t="s">
        <v>5</v>
      </c>
      <c r="J13227">
        <v>270.14999999999998</v>
      </c>
      <c r="M13227">
        <v>270.14999999999998</v>
      </c>
      <c r="N13227">
        <f t="shared" si="206"/>
        <v>0</v>
      </c>
    </row>
    <row r="13228" spans="1:14" x14ac:dyDescent="0.2">
      <c r="A13228" t="s">
        <v>13365</v>
      </c>
      <c r="B13228" t="s">
        <v>36959</v>
      </c>
      <c r="I13228" t="s">
        <v>5</v>
      </c>
      <c r="J13228">
        <v>244.29</v>
      </c>
      <c r="M13228">
        <v>244.29</v>
      </c>
      <c r="N13228">
        <f t="shared" si="206"/>
        <v>0</v>
      </c>
    </row>
    <row r="13229" spans="1:14" x14ac:dyDescent="0.2">
      <c r="A13229" t="s">
        <v>13366</v>
      </c>
      <c r="B13229" t="s">
        <v>36960</v>
      </c>
      <c r="I13229" t="s">
        <v>5</v>
      </c>
      <c r="J13229">
        <v>507.79</v>
      </c>
      <c r="M13229">
        <v>507.79</v>
      </c>
      <c r="N13229">
        <f t="shared" si="206"/>
        <v>0</v>
      </c>
    </row>
    <row r="13230" spans="1:14" x14ac:dyDescent="0.2">
      <c r="A13230" t="s">
        <v>13367</v>
      </c>
      <c r="B13230" t="s">
        <v>36960</v>
      </c>
      <c r="I13230" t="s">
        <v>5</v>
      </c>
      <c r="J13230">
        <v>468.58</v>
      </c>
      <c r="M13230">
        <v>468.58</v>
      </c>
      <c r="N13230">
        <f t="shared" si="206"/>
        <v>0</v>
      </c>
    </row>
    <row r="13231" spans="1:14" x14ac:dyDescent="0.2">
      <c r="A13231" t="s">
        <v>13368</v>
      </c>
      <c r="B13231" t="s">
        <v>36961</v>
      </c>
      <c r="I13231" t="s">
        <v>5</v>
      </c>
      <c r="J13231">
        <v>207.96</v>
      </c>
      <c r="M13231">
        <v>207.96</v>
      </c>
      <c r="N13231">
        <f t="shared" si="206"/>
        <v>0</v>
      </c>
    </row>
    <row r="13232" spans="1:14" x14ac:dyDescent="0.2">
      <c r="A13232" t="s">
        <v>13369</v>
      </c>
      <c r="B13232" t="s">
        <v>36961</v>
      </c>
      <c r="I13232" t="s">
        <v>5</v>
      </c>
      <c r="J13232">
        <v>189.57</v>
      </c>
      <c r="M13232">
        <v>189.57</v>
      </c>
      <c r="N13232">
        <f t="shared" si="206"/>
        <v>0</v>
      </c>
    </row>
    <row r="13233" spans="1:14" x14ac:dyDescent="0.2">
      <c r="A13233" t="s">
        <v>13370</v>
      </c>
      <c r="B13233" t="s">
        <v>36962</v>
      </c>
      <c r="I13233" t="s">
        <v>5</v>
      </c>
      <c r="J13233">
        <v>196.54</v>
      </c>
      <c r="M13233">
        <v>196.54</v>
      </c>
      <c r="N13233">
        <f t="shared" si="206"/>
        <v>0</v>
      </c>
    </row>
    <row r="13234" spans="1:14" x14ac:dyDescent="0.2">
      <c r="A13234" t="s">
        <v>13371</v>
      </c>
      <c r="B13234" t="s">
        <v>36962</v>
      </c>
      <c r="I13234" t="s">
        <v>5</v>
      </c>
      <c r="J13234">
        <v>178.15</v>
      </c>
      <c r="M13234">
        <v>178.15</v>
      </c>
      <c r="N13234">
        <f t="shared" si="206"/>
        <v>0</v>
      </c>
    </row>
    <row r="13235" spans="1:14" x14ac:dyDescent="0.2">
      <c r="A13235" t="s">
        <v>13372</v>
      </c>
      <c r="B13235" t="s">
        <v>36963</v>
      </c>
      <c r="I13235" t="s">
        <v>5</v>
      </c>
      <c r="J13235">
        <v>392.32</v>
      </c>
      <c r="M13235">
        <v>392.32</v>
      </c>
      <c r="N13235">
        <f t="shared" si="206"/>
        <v>0</v>
      </c>
    </row>
    <row r="13236" spans="1:14" x14ac:dyDescent="0.2">
      <c r="A13236" t="s">
        <v>13373</v>
      </c>
      <c r="B13236" t="s">
        <v>36963</v>
      </c>
      <c r="I13236" t="s">
        <v>5</v>
      </c>
      <c r="J13236">
        <v>355.53</v>
      </c>
      <c r="M13236">
        <v>355.53</v>
      </c>
      <c r="N13236">
        <f t="shared" si="206"/>
        <v>0</v>
      </c>
    </row>
    <row r="13237" spans="1:14" x14ac:dyDescent="0.2">
      <c r="A13237" t="s">
        <v>13374</v>
      </c>
      <c r="B13237" t="s">
        <v>36964</v>
      </c>
      <c r="I13237" t="s">
        <v>5</v>
      </c>
      <c r="J13237">
        <v>337.51</v>
      </c>
      <c r="M13237">
        <v>337.51</v>
      </c>
      <c r="N13237">
        <f t="shared" si="206"/>
        <v>0</v>
      </c>
    </row>
    <row r="13238" spans="1:14" x14ac:dyDescent="0.2">
      <c r="A13238" t="s">
        <v>13375</v>
      </c>
      <c r="B13238" t="s">
        <v>36964</v>
      </c>
      <c r="I13238" t="s">
        <v>5</v>
      </c>
      <c r="J13238">
        <v>300.25</v>
      </c>
      <c r="M13238">
        <v>300.25</v>
      </c>
      <c r="N13238">
        <f t="shared" si="206"/>
        <v>0</v>
      </c>
    </row>
    <row r="13239" spans="1:14" x14ac:dyDescent="0.2">
      <c r="A13239" t="s">
        <v>13376</v>
      </c>
      <c r="B13239" t="s">
        <v>36965</v>
      </c>
      <c r="I13239" t="s">
        <v>5</v>
      </c>
      <c r="J13239">
        <v>333.03</v>
      </c>
      <c r="M13239">
        <v>333.03</v>
      </c>
      <c r="N13239">
        <f t="shared" si="206"/>
        <v>0</v>
      </c>
    </row>
    <row r="13240" spans="1:14" x14ac:dyDescent="0.2">
      <c r="A13240" t="s">
        <v>13377</v>
      </c>
      <c r="B13240" t="s">
        <v>36965</v>
      </c>
      <c r="I13240" t="s">
        <v>5</v>
      </c>
      <c r="J13240">
        <v>295.77</v>
      </c>
      <c r="M13240">
        <v>295.77</v>
      </c>
      <c r="N13240">
        <f t="shared" si="206"/>
        <v>0</v>
      </c>
    </row>
    <row r="13241" spans="1:14" x14ac:dyDescent="0.2">
      <c r="A13241" t="s">
        <v>13378</v>
      </c>
      <c r="B13241" t="s">
        <v>36966</v>
      </c>
      <c r="I13241" t="s">
        <v>5</v>
      </c>
      <c r="J13241">
        <v>174.97</v>
      </c>
      <c r="M13241">
        <v>174.97</v>
      </c>
      <c r="N13241">
        <f t="shared" si="206"/>
        <v>0</v>
      </c>
    </row>
    <row r="13242" spans="1:14" x14ac:dyDescent="0.2">
      <c r="A13242" t="s">
        <v>13379</v>
      </c>
      <c r="B13242" t="s">
        <v>36966</v>
      </c>
      <c r="I13242" t="s">
        <v>5</v>
      </c>
      <c r="J13242">
        <v>154.85</v>
      </c>
      <c r="M13242">
        <v>154.85</v>
      </c>
      <c r="N13242">
        <f t="shared" si="206"/>
        <v>0</v>
      </c>
    </row>
    <row r="13243" spans="1:14" x14ac:dyDescent="0.2">
      <c r="A13243" t="s">
        <v>13380</v>
      </c>
      <c r="B13243" t="s">
        <v>36967</v>
      </c>
      <c r="I13243" t="s">
        <v>5</v>
      </c>
      <c r="J13243">
        <v>320.24</v>
      </c>
      <c r="M13243">
        <v>320.24</v>
      </c>
      <c r="N13243">
        <f t="shared" si="206"/>
        <v>0</v>
      </c>
    </row>
    <row r="13244" spans="1:14" x14ac:dyDescent="0.2">
      <c r="A13244" t="s">
        <v>13381</v>
      </c>
      <c r="B13244" t="s">
        <v>36967</v>
      </c>
      <c r="I13244" t="s">
        <v>5</v>
      </c>
      <c r="J13244">
        <v>294.38</v>
      </c>
      <c r="M13244">
        <v>294.38</v>
      </c>
      <c r="N13244">
        <f t="shared" si="206"/>
        <v>0</v>
      </c>
    </row>
    <row r="13245" spans="1:14" x14ac:dyDescent="0.2">
      <c r="A13245" t="s">
        <v>13382</v>
      </c>
      <c r="B13245" t="s">
        <v>36968</v>
      </c>
      <c r="I13245" t="s">
        <v>5</v>
      </c>
      <c r="J13245">
        <v>434.92</v>
      </c>
      <c r="M13245">
        <v>434.92</v>
      </c>
      <c r="N13245">
        <f t="shared" si="206"/>
        <v>0</v>
      </c>
    </row>
    <row r="13246" spans="1:14" x14ac:dyDescent="0.2">
      <c r="A13246" t="s">
        <v>13383</v>
      </c>
      <c r="B13246" t="s">
        <v>36968</v>
      </c>
      <c r="I13246" t="s">
        <v>5</v>
      </c>
      <c r="J13246">
        <v>403.3</v>
      </c>
      <c r="M13246">
        <v>403.3</v>
      </c>
      <c r="N13246">
        <f t="shared" si="206"/>
        <v>0</v>
      </c>
    </row>
    <row r="13247" spans="1:14" x14ac:dyDescent="0.2">
      <c r="A13247" t="s">
        <v>13384</v>
      </c>
      <c r="B13247" t="s">
        <v>36969</v>
      </c>
      <c r="I13247" t="s">
        <v>5</v>
      </c>
      <c r="J13247">
        <v>421.24</v>
      </c>
      <c r="M13247">
        <v>421.24</v>
      </c>
      <c r="N13247">
        <f t="shared" si="206"/>
        <v>0</v>
      </c>
    </row>
    <row r="13248" spans="1:14" x14ac:dyDescent="0.2">
      <c r="A13248" t="s">
        <v>13385</v>
      </c>
      <c r="B13248" t="s">
        <v>36969</v>
      </c>
      <c r="I13248" t="s">
        <v>5</v>
      </c>
      <c r="J13248">
        <v>389.62</v>
      </c>
      <c r="M13248">
        <v>389.62</v>
      </c>
      <c r="N13248">
        <f t="shared" si="206"/>
        <v>0</v>
      </c>
    </row>
    <row r="13249" spans="1:14" x14ac:dyDescent="0.2">
      <c r="A13249" t="s">
        <v>13386</v>
      </c>
      <c r="B13249" t="s">
        <v>36970</v>
      </c>
      <c r="I13249" t="s">
        <v>5</v>
      </c>
      <c r="J13249">
        <v>207.45</v>
      </c>
      <c r="M13249">
        <v>207.45</v>
      </c>
      <c r="N13249">
        <f t="shared" si="206"/>
        <v>0</v>
      </c>
    </row>
    <row r="13250" spans="1:14" x14ac:dyDescent="0.2">
      <c r="A13250" t="s">
        <v>13387</v>
      </c>
      <c r="B13250" t="s">
        <v>36970</v>
      </c>
      <c r="I13250" t="s">
        <v>5</v>
      </c>
      <c r="J13250">
        <v>185.8</v>
      </c>
      <c r="M13250">
        <v>185.8</v>
      </c>
      <c r="N13250">
        <f t="shared" si="206"/>
        <v>0</v>
      </c>
    </row>
    <row r="13251" spans="1:14" x14ac:dyDescent="0.2">
      <c r="A13251" t="s">
        <v>13388</v>
      </c>
      <c r="B13251" t="s">
        <v>36971</v>
      </c>
      <c r="I13251" t="s">
        <v>5</v>
      </c>
      <c r="J13251">
        <v>264.58999999999997</v>
      </c>
      <c r="M13251">
        <v>264.58999999999997</v>
      </c>
      <c r="N13251">
        <f t="shared" si="206"/>
        <v>0</v>
      </c>
    </row>
    <row r="13252" spans="1:14" x14ac:dyDescent="0.2">
      <c r="A13252" t="s">
        <v>13389</v>
      </c>
      <c r="B13252" t="s">
        <v>36971</v>
      </c>
      <c r="I13252" t="s">
        <v>5</v>
      </c>
      <c r="J13252">
        <v>237.52</v>
      </c>
      <c r="M13252">
        <v>237.52</v>
      </c>
      <c r="N13252">
        <f t="shared" ref="N13252:N13315" si="207">J13252-M13252</f>
        <v>0</v>
      </c>
    </row>
    <row r="13253" spans="1:14" x14ac:dyDescent="0.2">
      <c r="A13253" t="s">
        <v>13390</v>
      </c>
      <c r="B13253" t="s">
        <v>36972</v>
      </c>
      <c r="I13253" t="s">
        <v>5</v>
      </c>
      <c r="J13253">
        <v>173</v>
      </c>
      <c r="M13253">
        <v>173</v>
      </c>
      <c r="N13253">
        <f t="shared" si="207"/>
        <v>0</v>
      </c>
    </row>
    <row r="13254" spans="1:14" x14ac:dyDescent="0.2">
      <c r="A13254" t="s">
        <v>13391</v>
      </c>
      <c r="B13254" t="s">
        <v>36972</v>
      </c>
      <c r="I13254" t="s">
        <v>5</v>
      </c>
      <c r="J13254">
        <v>152.88999999999999</v>
      </c>
      <c r="M13254">
        <v>152.88999999999999</v>
      </c>
      <c r="N13254">
        <f t="shared" si="207"/>
        <v>0</v>
      </c>
    </row>
    <row r="13255" spans="1:14" x14ac:dyDescent="0.2">
      <c r="A13255" t="s">
        <v>13392</v>
      </c>
      <c r="B13255" t="s">
        <v>36973</v>
      </c>
      <c r="I13255" t="s">
        <v>5</v>
      </c>
      <c r="J13255">
        <v>201.49</v>
      </c>
      <c r="M13255">
        <v>201.49</v>
      </c>
      <c r="N13255">
        <f t="shared" si="207"/>
        <v>0</v>
      </c>
    </row>
    <row r="13256" spans="1:14" x14ac:dyDescent="0.2">
      <c r="A13256" t="s">
        <v>13393</v>
      </c>
      <c r="B13256" t="s">
        <v>36973</v>
      </c>
      <c r="I13256" t="s">
        <v>5</v>
      </c>
      <c r="J13256">
        <v>179.98</v>
      </c>
      <c r="M13256">
        <v>179.98</v>
      </c>
      <c r="N13256">
        <f t="shared" si="207"/>
        <v>0</v>
      </c>
    </row>
    <row r="13257" spans="1:14" x14ac:dyDescent="0.2">
      <c r="A13257" t="s">
        <v>13394</v>
      </c>
      <c r="B13257" t="s">
        <v>36974</v>
      </c>
      <c r="I13257" t="s">
        <v>5</v>
      </c>
      <c r="J13257">
        <v>290.43</v>
      </c>
      <c r="M13257">
        <v>290.43</v>
      </c>
      <c r="N13257">
        <f t="shared" si="207"/>
        <v>0</v>
      </c>
    </row>
    <row r="13258" spans="1:14" x14ac:dyDescent="0.2">
      <c r="A13258" t="s">
        <v>13395</v>
      </c>
      <c r="B13258" t="s">
        <v>36974</v>
      </c>
      <c r="I13258" t="s">
        <v>5</v>
      </c>
      <c r="J13258">
        <v>262.16000000000003</v>
      </c>
      <c r="M13258">
        <v>262.16000000000003</v>
      </c>
      <c r="N13258">
        <f t="shared" si="207"/>
        <v>0</v>
      </c>
    </row>
    <row r="13259" spans="1:14" x14ac:dyDescent="0.2">
      <c r="A13259" t="s">
        <v>13396</v>
      </c>
      <c r="B13259" t="s">
        <v>36975</v>
      </c>
      <c r="I13259" t="s">
        <v>5</v>
      </c>
      <c r="J13259">
        <v>425.6</v>
      </c>
      <c r="M13259">
        <v>425.6</v>
      </c>
      <c r="N13259">
        <f t="shared" si="207"/>
        <v>0</v>
      </c>
    </row>
    <row r="13260" spans="1:14" x14ac:dyDescent="0.2">
      <c r="A13260" t="s">
        <v>13397</v>
      </c>
      <c r="B13260" t="s">
        <v>36975</v>
      </c>
      <c r="I13260" t="s">
        <v>5</v>
      </c>
      <c r="J13260">
        <v>388.24</v>
      </c>
      <c r="M13260">
        <v>388.24</v>
      </c>
      <c r="N13260">
        <f t="shared" si="207"/>
        <v>0</v>
      </c>
    </row>
    <row r="13261" spans="1:14" x14ac:dyDescent="0.2">
      <c r="A13261" t="s">
        <v>13398</v>
      </c>
      <c r="B13261" t="s">
        <v>36976</v>
      </c>
      <c r="I13261" t="s">
        <v>5</v>
      </c>
      <c r="J13261">
        <v>198.95</v>
      </c>
      <c r="M13261">
        <v>198.95</v>
      </c>
      <c r="N13261">
        <f t="shared" si="207"/>
        <v>0</v>
      </c>
    </row>
    <row r="13262" spans="1:14" x14ac:dyDescent="0.2">
      <c r="A13262" t="s">
        <v>13399</v>
      </c>
      <c r="B13262" t="s">
        <v>36976</v>
      </c>
      <c r="I13262" t="s">
        <v>5</v>
      </c>
      <c r="J13262">
        <v>177.44</v>
      </c>
      <c r="M13262">
        <v>177.44</v>
      </c>
      <c r="N13262">
        <f t="shared" si="207"/>
        <v>0</v>
      </c>
    </row>
    <row r="13263" spans="1:14" x14ac:dyDescent="0.2">
      <c r="A13263" t="s">
        <v>13400</v>
      </c>
      <c r="B13263" t="s">
        <v>22196</v>
      </c>
      <c r="I13263" t="s">
        <v>5</v>
      </c>
      <c r="J13263">
        <v>42.69</v>
      </c>
      <c r="M13263">
        <v>42.69</v>
      </c>
      <c r="N13263">
        <f t="shared" si="207"/>
        <v>0</v>
      </c>
    </row>
    <row r="13264" spans="1:14" x14ac:dyDescent="0.2">
      <c r="A13264" t="s">
        <v>13401</v>
      </c>
      <c r="B13264" t="s">
        <v>22196</v>
      </c>
      <c r="I13264" t="s">
        <v>5</v>
      </c>
      <c r="J13264">
        <v>40.68</v>
      </c>
      <c r="M13264">
        <v>40.68</v>
      </c>
      <c r="N13264">
        <f t="shared" si="207"/>
        <v>0</v>
      </c>
    </row>
    <row r="13265" spans="1:14" x14ac:dyDescent="0.2">
      <c r="A13265" t="s">
        <v>13402</v>
      </c>
      <c r="B13265" t="s">
        <v>36977</v>
      </c>
      <c r="I13265" t="s">
        <v>5</v>
      </c>
      <c r="J13265">
        <v>233.8</v>
      </c>
      <c r="M13265">
        <v>233.8</v>
      </c>
      <c r="N13265">
        <f t="shared" si="207"/>
        <v>0</v>
      </c>
    </row>
    <row r="13266" spans="1:14" x14ac:dyDescent="0.2">
      <c r="A13266" t="s">
        <v>13403</v>
      </c>
      <c r="B13266" t="s">
        <v>36977</v>
      </c>
      <c r="I13266" t="s">
        <v>5</v>
      </c>
      <c r="J13266">
        <v>206.54</v>
      </c>
      <c r="M13266">
        <v>206.54</v>
      </c>
      <c r="N13266">
        <f t="shared" si="207"/>
        <v>0</v>
      </c>
    </row>
    <row r="13267" spans="1:14" x14ac:dyDescent="0.2">
      <c r="A13267" t="s">
        <v>13404</v>
      </c>
      <c r="B13267" t="s">
        <v>36978</v>
      </c>
      <c r="I13267" t="s">
        <v>5</v>
      </c>
      <c r="J13267">
        <v>253.86</v>
      </c>
      <c r="M13267">
        <v>253.86</v>
      </c>
      <c r="N13267">
        <f t="shared" si="207"/>
        <v>0</v>
      </c>
    </row>
    <row r="13268" spans="1:14" x14ac:dyDescent="0.2">
      <c r="A13268" t="s">
        <v>13405</v>
      </c>
      <c r="B13268" t="s">
        <v>36978</v>
      </c>
      <c r="I13268" t="s">
        <v>5</v>
      </c>
      <c r="J13268">
        <v>232.35</v>
      </c>
      <c r="M13268">
        <v>232.35</v>
      </c>
      <c r="N13268">
        <f t="shared" si="207"/>
        <v>0</v>
      </c>
    </row>
    <row r="13269" spans="1:14" x14ac:dyDescent="0.2">
      <c r="A13269" t="s">
        <v>13406</v>
      </c>
      <c r="B13269" t="s">
        <v>36979</v>
      </c>
      <c r="I13269" t="s">
        <v>5</v>
      </c>
      <c r="J13269">
        <v>18.86</v>
      </c>
      <c r="M13269">
        <v>18.86</v>
      </c>
      <c r="N13269">
        <f t="shared" si="207"/>
        <v>0</v>
      </c>
    </row>
    <row r="13270" spans="1:14" x14ac:dyDescent="0.2">
      <c r="A13270" t="s">
        <v>13407</v>
      </c>
      <c r="B13270" t="s">
        <v>36979</v>
      </c>
      <c r="I13270" t="s">
        <v>5</v>
      </c>
      <c r="J13270">
        <v>17.190000000000001</v>
      </c>
      <c r="M13270">
        <v>17.190000000000001</v>
      </c>
      <c r="N13270">
        <f t="shared" si="207"/>
        <v>0</v>
      </c>
    </row>
    <row r="13271" spans="1:14" x14ac:dyDescent="0.2">
      <c r="A13271" t="s">
        <v>13408</v>
      </c>
      <c r="B13271" t="s">
        <v>36980</v>
      </c>
      <c r="I13271" t="s">
        <v>5</v>
      </c>
      <c r="J13271">
        <v>178.05</v>
      </c>
      <c r="M13271">
        <v>178.05</v>
      </c>
      <c r="N13271">
        <f t="shared" si="207"/>
        <v>0</v>
      </c>
    </row>
    <row r="13272" spans="1:14" x14ac:dyDescent="0.2">
      <c r="A13272" t="s">
        <v>13409</v>
      </c>
      <c r="B13272" t="s">
        <v>36980</v>
      </c>
      <c r="I13272" t="s">
        <v>5</v>
      </c>
      <c r="J13272">
        <v>157.94</v>
      </c>
      <c r="M13272">
        <v>157.94</v>
      </c>
      <c r="N13272">
        <f t="shared" si="207"/>
        <v>0</v>
      </c>
    </row>
    <row r="13273" spans="1:14" x14ac:dyDescent="0.2">
      <c r="A13273" t="s">
        <v>13410</v>
      </c>
      <c r="B13273" t="s">
        <v>36981</v>
      </c>
      <c r="I13273" t="s">
        <v>5</v>
      </c>
      <c r="J13273">
        <v>436.07</v>
      </c>
      <c r="M13273">
        <v>436.07</v>
      </c>
      <c r="N13273">
        <f t="shared" si="207"/>
        <v>0</v>
      </c>
    </row>
    <row r="13274" spans="1:14" x14ac:dyDescent="0.2">
      <c r="A13274" t="s">
        <v>13411</v>
      </c>
      <c r="B13274" t="s">
        <v>36981</v>
      </c>
      <c r="I13274" t="s">
        <v>5</v>
      </c>
      <c r="J13274">
        <v>395.93</v>
      </c>
      <c r="M13274">
        <v>395.93</v>
      </c>
      <c r="N13274">
        <f t="shared" si="207"/>
        <v>0</v>
      </c>
    </row>
    <row r="13275" spans="1:14" x14ac:dyDescent="0.2">
      <c r="A13275" t="s">
        <v>13412</v>
      </c>
      <c r="B13275" t="s">
        <v>36982</v>
      </c>
      <c r="I13275" t="s">
        <v>5</v>
      </c>
      <c r="J13275">
        <v>371.13</v>
      </c>
      <c r="M13275">
        <v>371.13</v>
      </c>
      <c r="N13275">
        <f t="shared" si="207"/>
        <v>0</v>
      </c>
    </row>
    <row r="13276" spans="1:14" x14ac:dyDescent="0.2">
      <c r="A13276" t="s">
        <v>13413</v>
      </c>
      <c r="B13276" t="s">
        <v>36982</v>
      </c>
      <c r="I13276" t="s">
        <v>5</v>
      </c>
      <c r="J13276">
        <v>333.87</v>
      </c>
      <c r="M13276">
        <v>333.87</v>
      </c>
      <c r="N13276">
        <f t="shared" si="207"/>
        <v>0</v>
      </c>
    </row>
    <row r="13277" spans="1:14" x14ac:dyDescent="0.2">
      <c r="A13277" t="s">
        <v>13414</v>
      </c>
      <c r="B13277" t="s">
        <v>36983</v>
      </c>
      <c r="I13277" t="s">
        <v>5</v>
      </c>
      <c r="J13277">
        <v>385.96</v>
      </c>
      <c r="M13277">
        <v>385.96</v>
      </c>
      <c r="N13277">
        <f t="shared" si="207"/>
        <v>0</v>
      </c>
    </row>
    <row r="13278" spans="1:14" x14ac:dyDescent="0.2">
      <c r="A13278" t="s">
        <v>13415</v>
      </c>
      <c r="B13278" t="s">
        <v>36983</v>
      </c>
      <c r="I13278" t="s">
        <v>5</v>
      </c>
      <c r="J13278">
        <v>348.7</v>
      </c>
      <c r="M13278">
        <v>348.7</v>
      </c>
      <c r="N13278">
        <f t="shared" si="207"/>
        <v>0</v>
      </c>
    </row>
    <row r="13279" spans="1:14" x14ac:dyDescent="0.2">
      <c r="A13279" t="s">
        <v>13416</v>
      </c>
      <c r="B13279" t="s">
        <v>36984</v>
      </c>
      <c r="I13279" t="s">
        <v>5</v>
      </c>
      <c r="J13279">
        <v>414.56</v>
      </c>
      <c r="M13279">
        <v>414.56</v>
      </c>
      <c r="N13279">
        <f t="shared" si="207"/>
        <v>0</v>
      </c>
    </row>
    <row r="13280" spans="1:14" x14ac:dyDescent="0.2">
      <c r="A13280" t="s">
        <v>13417</v>
      </c>
      <c r="B13280" t="s">
        <v>36984</v>
      </c>
      <c r="I13280" t="s">
        <v>5</v>
      </c>
      <c r="J13280">
        <v>377.29</v>
      </c>
      <c r="M13280">
        <v>377.29</v>
      </c>
      <c r="N13280">
        <f t="shared" si="207"/>
        <v>0</v>
      </c>
    </row>
    <row r="13281" spans="1:14" x14ac:dyDescent="0.2">
      <c r="A13281" t="s">
        <v>13418</v>
      </c>
      <c r="B13281" t="s">
        <v>36985</v>
      </c>
      <c r="I13281" t="s">
        <v>5</v>
      </c>
      <c r="J13281">
        <v>364.45</v>
      </c>
      <c r="M13281">
        <v>364.45</v>
      </c>
      <c r="N13281">
        <f t="shared" si="207"/>
        <v>0</v>
      </c>
    </row>
    <row r="13282" spans="1:14" x14ac:dyDescent="0.2">
      <c r="A13282" t="s">
        <v>13419</v>
      </c>
      <c r="B13282" t="s">
        <v>36985</v>
      </c>
      <c r="I13282" t="s">
        <v>5</v>
      </c>
      <c r="J13282">
        <v>330.06</v>
      </c>
      <c r="M13282">
        <v>330.06</v>
      </c>
      <c r="N13282">
        <f t="shared" si="207"/>
        <v>0</v>
      </c>
    </row>
    <row r="13283" spans="1:14" x14ac:dyDescent="0.2">
      <c r="A13283" t="s">
        <v>13420</v>
      </c>
      <c r="B13283" t="s">
        <v>36986</v>
      </c>
      <c r="I13283" t="s">
        <v>5</v>
      </c>
      <c r="J13283">
        <v>353.16</v>
      </c>
      <c r="M13283">
        <v>353.16</v>
      </c>
      <c r="N13283">
        <f t="shared" si="207"/>
        <v>0</v>
      </c>
    </row>
    <row r="13284" spans="1:14" x14ac:dyDescent="0.2">
      <c r="A13284" t="s">
        <v>13421</v>
      </c>
      <c r="B13284" t="s">
        <v>36986</v>
      </c>
      <c r="I13284" t="s">
        <v>5</v>
      </c>
      <c r="J13284">
        <v>318.77</v>
      </c>
      <c r="M13284">
        <v>318.77</v>
      </c>
      <c r="N13284">
        <f t="shared" si="207"/>
        <v>0</v>
      </c>
    </row>
    <row r="13285" spans="1:14" x14ac:dyDescent="0.2">
      <c r="A13285" t="s">
        <v>13422</v>
      </c>
      <c r="B13285" t="s">
        <v>36987</v>
      </c>
      <c r="I13285" t="s">
        <v>5</v>
      </c>
      <c r="J13285">
        <v>380.22</v>
      </c>
      <c r="M13285">
        <v>380.22</v>
      </c>
      <c r="N13285">
        <f t="shared" si="207"/>
        <v>0</v>
      </c>
    </row>
    <row r="13286" spans="1:14" x14ac:dyDescent="0.2">
      <c r="A13286" t="s">
        <v>13423</v>
      </c>
      <c r="B13286" t="s">
        <v>36987</v>
      </c>
      <c r="I13286" t="s">
        <v>5</v>
      </c>
      <c r="J13286">
        <v>344.11</v>
      </c>
      <c r="M13286">
        <v>344.11</v>
      </c>
      <c r="N13286">
        <f t="shared" si="207"/>
        <v>0</v>
      </c>
    </row>
    <row r="13287" spans="1:14" x14ac:dyDescent="0.2">
      <c r="A13287" t="s">
        <v>13424</v>
      </c>
      <c r="B13287" t="s">
        <v>36988</v>
      </c>
      <c r="I13287" t="s">
        <v>5</v>
      </c>
      <c r="J13287">
        <v>345.42</v>
      </c>
      <c r="M13287">
        <v>345.42</v>
      </c>
      <c r="N13287">
        <f t="shared" si="207"/>
        <v>0</v>
      </c>
    </row>
    <row r="13288" spans="1:14" x14ac:dyDescent="0.2">
      <c r="A13288" t="s">
        <v>13425</v>
      </c>
      <c r="B13288" t="s">
        <v>36988</v>
      </c>
      <c r="I13288" t="s">
        <v>5</v>
      </c>
      <c r="J13288">
        <v>311.02999999999997</v>
      </c>
      <c r="M13288">
        <v>311.02999999999997</v>
      </c>
      <c r="N13288">
        <f t="shared" si="207"/>
        <v>0</v>
      </c>
    </row>
    <row r="13289" spans="1:14" x14ac:dyDescent="0.2">
      <c r="A13289" t="s">
        <v>13426</v>
      </c>
      <c r="B13289" t="s">
        <v>36989</v>
      </c>
      <c r="I13289" t="s">
        <v>5</v>
      </c>
      <c r="J13289">
        <v>334.13</v>
      </c>
      <c r="M13289">
        <v>334.13</v>
      </c>
      <c r="N13289">
        <f t="shared" si="207"/>
        <v>0</v>
      </c>
    </row>
    <row r="13290" spans="1:14" x14ac:dyDescent="0.2">
      <c r="A13290" t="s">
        <v>13427</v>
      </c>
      <c r="B13290" t="s">
        <v>36989</v>
      </c>
      <c r="I13290" t="s">
        <v>5</v>
      </c>
      <c r="J13290">
        <v>299.74</v>
      </c>
      <c r="M13290">
        <v>299.74</v>
      </c>
      <c r="N13290">
        <f t="shared" si="207"/>
        <v>0</v>
      </c>
    </row>
    <row r="13291" spans="1:14" x14ac:dyDescent="0.2">
      <c r="A13291" t="s">
        <v>13428</v>
      </c>
      <c r="B13291" t="s">
        <v>36990</v>
      </c>
      <c r="I13291" t="s">
        <v>5</v>
      </c>
      <c r="J13291">
        <v>367.31</v>
      </c>
      <c r="M13291">
        <v>367.31</v>
      </c>
      <c r="N13291">
        <f t="shared" si="207"/>
        <v>0</v>
      </c>
    </row>
    <row r="13292" spans="1:14" x14ac:dyDescent="0.2">
      <c r="A13292" t="s">
        <v>13429</v>
      </c>
      <c r="B13292" t="s">
        <v>36990</v>
      </c>
      <c r="I13292" t="s">
        <v>5</v>
      </c>
      <c r="J13292">
        <v>332.92</v>
      </c>
      <c r="M13292">
        <v>332.92</v>
      </c>
      <c r="N13292">
        <f t="shared" si="207"/>
        <v>0</v>
      </c>
    </row>
    <row r="13293" spans="1:14" x14ac:dyDescent="0.2">
      <c r="A13293" t="s">
        <v>13430</v>
      </c>
      <c r="B13293" t="s">
        <v>36991</v>
      </c>
      <c r="I13293" t="s">
        <v>5</v>
      </c>
      <c r="J13293">
        <v>323.91000000000003</v>
      </c>
      <c r="M13293">
        <v>323.91000000000003</v>
      </c>
      <c r="N13293">
        <f t="shared" si="207"/>
        <v>0</v>
      </c>
    </row>
    <row r="13294" spans="1:14" x14ac:dyDescent="0.2">
      <c r="A13294" t="s">
        <v>13431</v>
      </c>
      <c r="B13294" t="s">
        <v>36991</v>
      </c>
      <c r="I13294" t="s">
        <v>5</v>
      </c>
      <c r="J13294">
        <v>292.39</v>
      </c>
      <c r="M13294">
        <v>292.39</v>
      </c>
      <c r="N13294">
        <f t="shared" si="207"/>
        <v>0</v>
      </c>
    </row>
    <row r="13295" spans="1:14" x14ac:dyDescent="0.2">
      <c r="A13295" t="s">
        <v>13432</v>
      </c>
      <c r="B13295" t="s">
        <v>36992</v>
      </c>
      <c r="I13295" t="s">
        <v>5</v>
      </c>
      <c r="J13295">
        <v>312.62</v>
      </c>
      <c r="M13295">
        <v>312.62</v>
      </c>
      <c r="N13295">
        <f t="shared" si="207"/>
        <v>0</v>
      </c>
    </row>
    <row r="13296" spans="1:14" x14ac:dyDescent="0.2">
      <c r="A13296" t="s">
        <v>13433</v>
      </c>
      <c r="B13296" t="s">
        <v>36992</v>
      </c>
      <c r="I13296" t="s">
        <v>5</v>
      </c>
      <c r="J13296">
        <v>281.10000000000002</v>
      </c>
      <c r="M13296">
        <v>281.10000000000002</v>
      </c>
      <c r="N13296">
        <f t="shared" si="207"/>
        <v>0</v>
      </c>
    </row>
    <row r="13297" spans="1:14" x14ac:dyDescent="0.2">
      <c r="A13297" t="s">
        <v>13434</v>
      </c>
      <c r="B13297" t="s">
        <v>36993</v>
      </c>
      <c r="I13297" t="s">
        <v>5</v>
      </c>
      <c r="J13297">
        <v>282.70999999999998</v>
      </c>
      <c r="M13297">
        <v>282.70999999999998</v>
      </c>
      <c r="N13297">
        <f t="shared" si="207"/>
        <v>0</v>
      </c>
    </row>
    <row r="13298" spans="1:14" x14ac:dyDescent="0.2">
      <c r="A13298" t="s">
        <v>13435</v>
      </c>
      <c r="B13298" t="s">
        <v>36993</v>
      </c>
      <c r="I13298" t="s">
        <v>5</v>
      </c>
      <c r="J13298">
        <v>254.43</v>
      </c>
      <c r="M13298">
        <v>254.43</v>
      </c>
      <c r="N13298">
        <f t="shared" si="207"/>
        <v>0</v>
      </c>
    </row>
    <row r="13299" spans="1:14" x14ac:dyDescent="0.2">
      <c r="A13299" t="s">
        <v>13436</v>
      </c>
      <c r="B13299" t="s">
        <v>36994</v>
      </c>
      <c r="I13299" t="s">
        <v>5</v>
      </c>
      <c r="J13299">
        <v>246.38</v>
      </c>
      <c r="M13299">
        <v>246.38</v>
      </c>
      <c r="N13299">
        <f t="shared" si="207"/>
        <v>0</v>
      </c>
    </row>
    <row r="13300" spans="1:14" x14ac:dyDescent="0.2">
      <c r="A13300" t="s">
        <v>13437</v>
      </c>
      <c r="B13300" t="s">
        <v>36994</v>
      </c>
      <c r="I13300" t="s">
        <v>5</v>
      </c>
      <c r="J13300">
        <v>223.39</v>
      </c>
      <c r="M13300">
        <v>223.39</v>
      </c>
      <c r="N13300">
        <f t="shared" si="207"/>
        <v>0</v>
      </c>
    </row>
    <row r="13301" spans="1:14" x14ac:dyDescent="0.2">
      <c r="A13301" t="s">
        <v>13438</v>
      </c>
      <c r="B13301" t="s">
        <v>36995</v>
      </c>
      <c r="I13301" t="s">
        <v>5</v>
      </c>
      <c r="J13301">
        <v>173.66</v>
      </c>
      <c r="M13301">
        <v>173.66</v>
      </c>
      <c r="N13301">
        <f t="shared" si="207"/>
        <v>0</v>
      </c>
    </row>
    <row r="13302" spans="1:14" x14ac:dyDescent="0.2">
      <c r="A13302" t="s">
        <v>13439</v>
      </c>
      <c r="B13302" t="s">
        <v>36995</v>
      </c>
      <c r="I13302" t="s">
        <v>5</v>
      </c>
      <c r="J13302">
        <v>155.69</v>
      </c>
      <c r="M13302">
        <v>155.69</v>
      </c>
      <c r="N13302">
        <f t="shared" si="207"/>
        <v>0</v>
      </c>
    </row>
    <row r="13303" spans="1:14" x14ac:dyDescent="0.2">
      <c r="A13303" t="s">
        <v>13440</v>
      </c>
      <c r="B13303" t="s">
        <v>36996</v>
      </c>
      <c r="I13303" t="s">
        <v>5</v>
      </c>
      <c r="J13303">
        <v>227.25</v>
      </c>
      <c r="M13303">
        <v>227.25</v>
      </c>
      <c r="N13303">
        <f t="shared" si="207"/>
        <v>0</v>
      </c>
    </row>
    <row r="13304" spans="1:14" x14ac:dyDescent="0.2">
      <c r="A13304" t="s">
        <v>13441</v>
      </c>
      <c r="B13304" t="s">
        <v>36996</v>
      </c>
      <c r="I13304" t="s">
        <v>5</v>
      </c>
      <c r="J13304">
        <v>204.28</v>
      </c>
      <c r="M13304">
        <v>204.28</v>
      </c>
      <c r="N13304">
        <f t="shared" si="207"/>
        <v>0</v>
      </c>
    </row>
    <row r="13305" spans="1:14" x14ac:dyDescent="0.2">
      <c r="A13305" t="s">
        <v>13442</v>
      </c>
      <c r="B13305" t="s">
        <v>36997</v>
      </c>
      <c r="I13305" t="s">
        <v>5</v>
      </c>
      <c r="J13305">
        <v>63.55</v>
      </c>
      <c r="M13305">
        <v>63.55</v>
      </c>
      <c r="N13305">
        <f t="shared" si="207"/>
        <v>0</v>
      </c>
    </row>
    <row r="13306" spans="1:14" x14ac:dyDescent="0.2">
      <c r="A13306" t="s">
        <v>13443</v>
      </c>
      <c r="B13306" t="s">
        <v>36997</v>
      </c>
      <c r="I13306" t="s">
        <v>5</v>
      </c>
      <c r="J13306">
        <v>58.03</v>
      </c>
      <c r="M13306">
        <v>58.03</v>
      </c>
      <c r="N13306">
        <f t="shared" si="207"/>
        <v>0</v>
      </c>
    </row>
    <row r="13307" spans="1:14" x14ac:dyDescent="0.2">
      <c r="A13307" t="s">
        <v>13444</v>
      </c>
      <c r="B13307" t="s">
        <v>36998</v>
      </c>
      <c r="I13307" t="s">
        <v>5</v>
      </c>
      <c r="J13307">
        <v>254.78</v>
      </c>
      <c r="M13307">
        <v>254.78</v>
      </c>
      <c r="N13307">
        <f t="shared" si="207"/>
        <v>0</v>
      </c>
    </row>
    <row r="13308" spans="1:14" x14ac:dyDescent="0.2">
      <c r="A13308" t="s">
        <v>13445</v>
      </c>
      <c r="B13308" t="s">
        <v>36998</v>
      </c>
      <c r="I13308" t="s">
        <v>5</v>
      </c>
      <c r="J13308">
        <v>243.29</v>
      </c>
      <c r="M13308">
        <v>243.29</v>
      </c>
      <c r="N13308">
        <f t="shared" si="207"/>
        <v>0</v>
      </c>
    </row>
    <row r="13309" spans="1:14" x14ac:dyDescent="0.2">
      <c r="A13309" t="s">
        <v>13446</v>
      </c>
      <c r="B13309" t="s">
        <v>36999</v>
      </c>
      <c r="I13309" t="s">
        <v>5</v>
      </c>
      <c r="J13309">
        <v>143.12</v>
      </c>
      <c r="M13309">
        <v>143.12</v>
      </c>
      <c r="N13309">
        <f t="shared" si="207"/>
        <v>0</v>
      </c>
    </row>
    <row r="13310" spans="1:14" x14ac:dyDescent="0.2">
      <c r="A13310" t="s">
        <v>13447</v>
      </c>
      <c r="B13310" t="s">
        <v>36999</v>
      </c>
      <c r="I13310" t="s">
        <v>5</v>
      </c>
      <c r="J13310">
        <v>131.62</v>
      </c>
      <c r="M13310">
        <v>131.62</v>
      </c>
      <c r="N13310">
        <f t="shared" si="207"/>
        <v>0</v>
      </c>
    </row>
    <row r="13311" spans="1:14" x14ac:dyDescent="0.2">
      <c r="A13311" t="s">
        <v>13448</v>
      </c>
      <c r="B13311" t="s">
        <v>37000</v>
      </c>
      <c r="I13311" t="s">
        <v>5</v>
      </c>
      <c r="J13311">
        <v>163.04</v>
      </c>
      <c r="M13311">
        <v>163.04</v>
      </c>
      <c r="N13311">
        <f t="shared" si="207"/>
        <v>0</v>
      </c>
    </row>
    <row r="13312" spans="1:14" x14ac:dyDescent="0.2">
      <c r="A13312" t="s">
        <v>13449</v>
      </c>
      <c r="B13312" t="s">
        <v>37000</v>
      </c>
      <c r="I13312" t="s">
        <v>5</v>
      </c>
      <c r="J13312">
        <v>157.30000000000001</v>
      </c>
      <c r="M13312">
        <v>157.30000000000001</v>
      </c>
      <c r="N13312">
        <f t="shared" si="207"/>
        <v>0</v>
      </c>
    </row>
    <row r="13313" spans="1:14" x14ac:dyDescent="0.2">
      <c r="A13313" t="s">
        <v>13450</v>
      </c>
      <c r="B13313" t="s">
        <v>37001</v>
      </c>
      <c r="I13313" t="s">
        <v>5</v>
      </c>
      <c r="J13313">
        <v>85.69</v>
      </c>
      <c r="M13313">
        <v>85.69</v>
      </c>
      <c r="N13313">
        <f t="shared" si="207"/>
        <v>0</v>
      </c>
    </row>
    <row r="13314" spans="1:14" x14ac:dyDescent="0.2">
      <c r="A13314" t="s">
        <v>13451</v>
      </c>
      <c r="B13314" t="s">
        <v>37001</v>
      </c>
      <c r="I13314" t="s">
        <v>5</v>
      </c>
      <c r="J13314">
        <v>79.94</v>
      </c>
      <c r="M13314">
        <v>79.94</v>
      </c>
      <c r="N13314">
        <f t="shared" si="207"/>
        <v>0</v>
      </c>
    </row>
    <row r="13315" spans="1:14" x14ac:dyDescent="0.2">
      <c r="A13315" t="s">
        <v>13452</v>
      </c>
      <c r="B13315" t="s">
        <v>37002</v>
      </c>
      <c r="I13315" t="s">
        <v>5</v>
      </c>
      <c r="J13315">
        <v>57.47</v>
      </c>
      <c r="M13315">
        <v>57.47</v>
      </c>
      <c r="N13315">
        <f t="shared" si="207"/>
        <v>0</v>
      </c>
    </row>
    <row r="13316" spans="1:14" x14ac:dyDescent="0.2">
      <c r="A13316" t="s">
        <v>13453</v>
      </c>
      <c r="B13316" t="s">
        <v>37002</v>
      </c>
      <c r="I13316" t="s">
        <v>5</v>
      </c>
      <c r="J13316">
        <v>52.87</v>
      </c>
      <c r="M13316">
        <v>52.87</v>
      </c>
      <c r="N13316">
        <f t="shared" ref="N13316:N13379" si="208">J13316-M13316</f>
        <v>0</v>
      </c>
    </row>
    <row r="13317" spans="1:14" x14ac:dyDescent="0.2">
      <c r="A13317" t="s">
        <v>13454</v>
      </c>
      <c r="B13317" t="s">
        <v>37003</v>
      </c>
      <c r="I13317" t="s">
        <v>4</v>
      </c>
      <c r="J13317">
        <v>235.94</v>
      </c>
      <c r="M13317">
        <v>235.94</v>
      </c>
      <c r="N13317">
        <f t="shared" si="208"/>
        <v>0</v>
      </c>
    </row>
    <row r="13318" spans="1:14" x14ac:dyDescent="0.2">
      <c r="A13318" t="s">
        <v>13455</v>
      </c>
      <c r="B13318" t="s">
        <v>37003</v>
      </c>
      <c r="I13318" t="s">
        <v>4</v>
      </c>
      <c r="J13318">
        <v>224.43</v>
      </c>
      <c r="M13318">
        <v>224.43</v>
      </c>
      <c r="N13318">
        <f t="shared" si="208"/>
        <v>0</v>
      </c>
    </row>
    <row r="13319" spans="1:14" x14ac:dyDescent="0.2">
      <c r="A13319" t="s">
        <v>13456</v>
      </c>
      <c r="B13319" t="s">
        <v>37004</v>
      </c>
      <c r="I13319" t="s">
        <v>4</v>
      </c>
      <c r="J13319">
        <v>119.53</v>
      </c>
      <c r="M13319">
        <v>119.53</v>
      </c>
      <c r="N13319">
        <f t="shared" si="208"/>
        <v>0</v>
      </c>
    </row>
    <row r="13320" spans="1:14" x14ac:dyDescent="0.2">
      <c r="A13320" t="s">
        <v>13457</v>
      </c>
      <c r="B13320" t="s">
        <v>37004</v>
      </c>
      <c r="I13320" t="s">
        <v>4</v>
      </c>
      <c r="J13320">
        <v>110.47</v>
      </c>
      <c r="M13320">
        <v>110.47</v>
      </c>
      <c r="N13320">
        <f t="shared" si="208"/>
        <v>0</v>
      </c>
    </row>
    <row r="13321" spans="1:14" x14ac:dyDescent="0.2">
      <c r="A13321" t="s">
        <v>13458</v>
      </c>
      <c r="B13321" t="s">
        <v>37005</v>
      </c>
      <c r="I13321" t="s">
        <v>4</v>
      </c>
      <c r="J13321">
        <v>75.86</v>
      </c>
      <c r="M13321">
        <v>75.86</v>
      </c>
      <c r="N13321">
        <f t="shared" si="208"/>
        <v>0</v>
      </c>
    </row>
    <row r="13322" spans="1:14" x14ac:dyDescent="0.2">
      <c r="A13322" t="s">
        <v>13459</v>
      </c>
      <c r="B13322" t="s">
        <v>37005</v>
      </c>
      <c r="I13322" t="s">
        <v>4</v>
      </c>
      <c r="J13322">
        <v>70.790000000000006</v>
      </c>
      <c r="M13322">
        <v>70.790000000000006</v>
      </c>
      <c r="N13322">
        <f t="shared" si="208"/>
        <v>0</v>
      </c>
    </row>
    <row r="13323" spans="1:14" x14ac:dyDescent="0.2">
      <c r="A13323" t="s">
        <v>13460</v>
      </c>
      <c r="B13323" t="s">
        <v>37006</v>
      </c>
      <c r="I13323" t="s">
        <v>4</v>
      </c>
      <c r="J13323">
        <v>36.53</v>
      </c>
      <c r="M13323">
        <v>36.53</v>
      </c>
      <c r="N13323">
        <f t="shared" si="208"/>
        <v>0</v>
      </c>
    </row>
    <row r="13324" spans="1:14" x14ac:dyDescent="0.2">
      <c r="A13324" t="s">
        <v>13461</v>
      </c>
      <c r="B13324" t="s">
        <v>37006</v>
      </c>
      <c r="I13324" t="s">
        <v>4</v>
      </c>
      <c r="J13324">
        <v>34.229999999999997</v>
      </c>
      <c r="M13324">
        <v>34.229999999999997</v>
      </c>
      <c r="N13324">
        <f t="shared" si="208"/>
        <v>0</v>
      </c>
    </row>
    <row r="13325" spans="1:14" x14ac:dyDescent="0.2">
      <c r="A13325" t="s">
        <v>13462</v>
      </c>
      <c r="B13325" t="s">
        <v>37007</v>
      </c>
      <c r="I13325" t="s">
        <v>4</v>
      </c>
      <c r="J13325">
        <v>30.46</v>
      </c>
      <c r="M13325">
        <v>30.46</v>
      </c>
      <c r="N13325">
        <f t="shared" si="208"/>
        <v>0</v>
      </c>
    </row>
    <row r="13326" spans="1:14" x14ac:dyDescent="0.2">
      <c r="A13326" t="s">
        <v>13463</v>
      </c>
      <c r="B13326" t="s">
        <v>37007</v>
      </c>
      <c r="I13326" t="s">
        <v>4</v>
      </c>
      <c r="J13326">
        <v>28.74</v>
      </c>
      <c r="M13326">
        <v>28.74</v>
      </c>
      <c r="N13326">
        <f t="shared" si="208"/>
        <v>0</v>
      </c>
    </row>
    <row r="13327" spans="1:14" x14ac:dyDescent="0.2">
      <c r="A13327" t="s">
        <v>13464</v>
      </c>
      <c r="B13327" t="s">
        <v>37008</v>
      </c>
      <c r="I13327" t="s">
        <v>4</v>
      </c>
      <c r="J13327">
        <v>277.51</v>
      </c>
      <c r="M13327">
        <v>277.51</v>
      </c>
      <c r="N13327">
        <f t="shared" si="208"/>
        <v>0</v>
      </c>
    </row>
    <row r="13328" spans="1:14" x14ac:dyDescent="0.2">
      <c r="A13328" t="s">
        <v>13465</v>
      </c>
      <c r="B13328" t="s">
        <v>37008</v>
      </c>
      <c r="I13328" t="s">
        <v>4</v>
      </c>
      <c r="J13328">
        <v>266</v>
      </c>
      <c r="M13328">
        <v>266</v>
      </c>
      <c r="N13328">
        <f t="shared" si="208"/>
        <v>0</v>
      </c>
    </row>
    <row r="13329" spans="1:14" x14ac:dyDescent="0.2">
      <c r="A13329" t="s">
        <v>13466</v>
      </c>
      <c r="B13329" t="s">
        <v>37009</v>
      </c>
      <c r="I13329" t="s">
        <v>4</v>
      </c>
      <c r="J13329">
        <v>147.47999999999999</v>
      </c>
      <c r="M13329">
        <v>147.47999999999999</v>
      </c>
      <c r="N13329">
        <f t="shared" si="208"/>
        <v>0</v>
      </c>
    </row>
    <row r="13330" spans="1:14" x14ac:dyDescent="0.2">
      <c r="A13330" t="s">
        <v>13467</v>
      </c>
      <c r="B13330" t="s">
        <v>37009</v>
      </c>
      <c r="I13330" t="s">
        <v>4</v>
      </c>
      <c r="J13330">
        <v>137.11000000000001</v>
      </c>
      <c r="M13330">
        <v>137.11000000000001</v>
      </c>
      <c r="N13330">
        <f t="shared" si="208"/>
        <v>0</v>
      </c>
    </row>
    <row r="13331" spans="1:14" x14ac:dyDescent="0.2">
      <c r="A13331" t="s">
        <v>13468</v>
      </c>
      <c r="B13331" t="s">
        <v>37010</v>
      </c>
      <c r="I13331" t="s">
        <v>4</v>
      </c>
      <c r="J13331">
        <v>83.95</v>
      </c>
      <c r="M13331">
        <v>83.95</v>
      </c>
      <c r="N13331">
        <f t="shared" si="208"/>
        <v>0</v>
      </c>
    </row>
    <row r="13332" spans="1:14" x14ac:dyDescent="0.2">
      <c r="A13332" t="s">
        <v>13469</v>
      </c>
      <c r="B13332" t="s">
        <v>37010</v>
      </c>
      <c r="I13332" t="s">
        <v>4</v>
      </c>
      <c r="J13332">
        <v>78.88</v>
      </c>
      <c r="M13332">
        <v>78.88</v>
      </c>
      <c r="N13332">
        <f t="shared" si="208"/>
        <v>0</v>
      </c>
    </row>
    <row r="13333" spans="1:14" x14ac:dyDescent="0.2">
      <c r="A13333" t="s">
        <v>13470</v>
      </c>
      <c r="B13333" t="s">
        <v>37011</v>
      </c>
      <c r="I13333" t="s">
        <v>5</v>
      </c>
      <c r="J13333">
        <v>339.86</v>
      </c>
      <c r="M13333">
        <v>339.86</v>
      </c>
      <c r="N13333">
        <f t="shared" si="208"/>
        <v>0</v>
      </c>
    </row>
    <row r="13334" spans="1:14" x14ac:dyDescent="0.2">
      <c r="A13334" t="s">
        <v>13471</v>
      </c>
      <c r="B13334" t="s">
        <v>37011</v>
      </c>
      <c r="I13334" t="s">
        <v>5</v>
      </c>
      <c r="J13334">
        <v>314.47000000000003</v>
      </c>
      <c r="M13334">
        <v>314.47000000000003</v>
      </c>
      <c r="N13334">
        <f t="shared" si="208"/>
        <v>0</v>
      </c>
    </row>
    <row r="13335" spans="1:14" x14ac:dyDescent="0.2">
      <c r="A13335" t="s">
        <v>13472</v>
      </c>
      <c r="B13335" t="s">
        <v>37012</v>
      </c>
      <c r="I13335" t="s">
        <v>5</v>
      </c>
      <c r="J13335">
        <v>446.12</v>
      </c>
      <c r="M13335">
        <v>446.12</v>
      </c>
      <c r="N13335">
        <f t="shared" si="208"/>
        <v>0</v>
      </c>
    </row>
    <row r="13336" spans="1:14" x14ac:dyDescent="0.2">
      <c r="A13336" t="s">
        <v>13473</v>
      </c>
      <c r="B13336" t="s">
        <v>37012</v>
      </c>
      <c r="I13336" t="s">
        <v>5</v>
      </c>
      <c r="J13336">
        <v>409.23</v>
      </c>
      <c r="M13336">
        <v>409.23</v>
      </c>
      <c r="N13336">
        <f t="shared" si="208"/>
        <v>0</v>
      </c>
    </row>
    <row r="13337" spans="1:14" x14ac:dyDescent="0.2">
      <c r="A13337" t="s">
        <v>13474</v>
      </c>
      <c r="B13337" t="s">
        <v>37013</v>
      </c>
      <c r="I13337" t="s">
        <v>5</v>
      </c>
      <c r="J13337">
        <v>387.49</v>
      </c>
      <c r="M13337">
        <v>387.49</v>
      </c>
      <c r="N13337">
        <f t="shared" si="208"/>
        <v>0</v>
      </c>
    </row>
    <row r="13338" spans="1:14" x14ac:dyDescent="0.2">
      <c r="A13338" t="s">
        <v>13475</v>
      </c>
      <c r="B13338" t="s">
        <v>37013</v>
      </c>
      <c r="I13338" t="s">
        <v>5</v>
      </c>
      <c r="J13338">
        <v>358.75</v>
      </c>
      <c r="M13338">
        <v>358.75</v>
      </c>
      <c r="N13338">
        <f t="shared" si="208"/>
        <v>0</v>
      </c>
    </row>
    <row r="13339" spans="1:14" x14ac:dyDescent="0.2">
      <c r="A13339" t="s">
        <v>13476</v>
      </c>
      <c r="B13339" t="s">
        <v>37014</v>
      </c>
      <c r="I13339" t="s">
        <v>4</v>
      </c>
      <c r="J13339">
        <v>5.75</v>
      </c>
      <c r="M13339">
        <v>5.75</v>
      </c>
      <c r="N13339">
        <f t="shared" si="208"/>
        <v>0</v>
      </c>
    </row>
    <row r="13340" spans="1:14" x14ac:dyDescent="0.2">
      <c r="A13340" t="s">
        <v>13477</v>
      </c>
      <c r="B13340" t="s">
        <v>37014</v>
      </c>
      <c r="I13340" t="s">
        <v>4</v>
      </c>
      <c r="J13340">
        <v>5.75</v>
      </c>
      <c r="M13340">
        <v>5.75</v>
      </c>
      <c r="N13340">
        <f t="shared" si="208"/>
        <v>0</v>
      </c>
    </row>
    <row r="13341" spans="1:14" x14ac:dyDescent="0.2">
      <c r="A13341" t="s">
        <v>13478</v>
      </c>
      <c r="B13341" t="s">
        <v>37015</v>
      </c>
      <c r="I13341" t="s">
        <v>5</v>
      </c>
      <c r="J13341">
        <v>3.5</v>
      </c>
      <c r="M13341">
        <v>3.5</v>
      </c>
      <c r="N13341">
        <f t="shared" si="208"/>
        <v>0</v>
      </c>
    </row>
    <row r="13342" spans="1:14" x14ac:dyDescent="0.2">
      <c r="A13342" t="s">
        <v>13479</v>
      </c>
      <c r="B13342" t="s">
        <v>37015</v>
      </c>
      <c r="I13342" t="s">
        <v>5</v>
      </c>
      <c r="J13342">
        <v>3.5</v>
      </c>
      <c r="M13342">
        <v>3.5</v>
      </c>
      <c r="N13342">
        <f t="shared" si="208"/>
        <v>0</v>
      </c>
    </row>
    <row r="13343" spans="1:14" x14ac:dyDescent="0.2">
      <c r="A13343" t="s">
        <v>13480</v>
      </c>
      <c r="B13343" t="s">
        <v>37016</v>
      </c>
      <c r="I13343" t="s">
        <v>5</v>
      </c>
      <c r="J13343">
        <v>16.55</v>
      </c>
      <c r="M13343">
        <v>16.55</v>
      </c>
      <c r="N13343">
        <f t="shared" si="208"/>
        <v>0</v>
      </c>
    </row>
    <row r="13344" spans="1:14" x14ac:dyDescent="0.2">
      <c r="A13344" t="s">
        <v>13481</v>
      </c>
      <c r="B13344" t="s">
        <v>37016</v>
      </c>
      <c r="I13344" t="s">
        <v>5</v>
      </c>
      <c r="J13344">
        <v>16.55</v>
      </c>
      <c r="M13344">
        <v>16.55</v>
      </c>
      <c r="N13344">
        <f t="shared" si="208"/>
        <v>0</v>
      </c>
    </row>
    <row r="13345" spans="1:14" x14ac:dyDescent="0.2">
      <c r="A13345" t="s">
        <v>13482</v>
      </c>
      <c r="B13345" t="s">
        <v>22197</v>
      </c>
      <c r="I13345" t="s">
        <v>5</v>
      </c>
      <c r="J13345">
        <v>2.78</v>
      </c>
      <c r="M13345">
        <v>2.78</v>
      </c>
      <c r="N13345">
        <f t="shared" si="208"/>
        <v>0</v>
      </c>
    </row>
    <row r="13346" spans="1:14" x14ac:dyDescent="0.2">
      <c r="A13346" t="s">
        <v>13483</v>
      </c>
      <c r="B13346" t="s">
        <v>22197</v>
      </c>
      <c r="I13346" t="s">
        <v>5</v>
      </c>
      <c r="J13346">
        <v>2.78</v>
      </c>
      <c r="M13346">
        <v>2.78</v>
      </c>
      <c r="N13346">
        <f t="shared" si="208"/>
        <v>0</v>
      </c>
    </row>
    <row r="13347" spans="1:14" x14ac:dyDescent="0.2">
      <c r="A13347" t="s">
        <v>13484</v>
      </c>
      <c r="B13347" t="s">
        <v>37017</v>
      </c>
      <c r="I13347" t="s">
        <v>5</v>
      </c>
      <c r="J13347">
        <v>14.71</v>
      </c>
      <c r="M13347">
        <v>14.71</v>
      </c>
      <c r="N13347">
        <f t="shared" si="208"/>
        <v>0</v>
      </c>
    </row>
    <row r="13348" spans="1:14" x14ac:dyDescent="0.2">
      <c r="A13348" t="s">
        <v>13485</v>
      </c>
      <c r="B13348" t="s">
        <v>37017</v>
      </c>
      <c r="I13348" t="s">
        <v>5</v>
      </c>
      <c r="J13348">
        <v>14.71</v>
      </c>
      <c r="M13348">
        <v>14.71</v>
      </c>
      <c r="N13348">
        <f t="shared" si="208"/>
        <v>0</v>
      </c>
    </row>
    <row r="13349" spans="1:14" x14ac:dyDescent="0.2">
      <c r="A13349" t="s">
        <v>13486</v>
      </c>
      <c r="B13349" t="s">
        <v>37018</v>
      </c>
      <c r="I13349" t="s">
        <v>5</v>
      </c>
      <c r="J13349">
        <v>42.23</v>
      </c>
      <c r="M13349">
        <v>42.23</v>
      </c>
      <c r="N13349">
        <f t="shared" si="208"/>
        <v>0</v>
      </c>
    </row>
    <row r="13350" spans="1:14" x14ac:dyDescent="0.2">
      <c r="A13350" t="s">
        <v>13487</v>
      </c>
      <c r="B13350" t="s">
        <v>37018</v>
      </c>
      <c r="I13350" t="s">
        <v>5</v>
      </c>
      <c r="J13350">
        <v>42.23</v>
      </c>
      <c r="M13350">
        <v>42.23</v>
      </c>
      <c r="N13350">
        <f t="shared" si="208"/>
        <v>0</v>
      </c>
    </row>
    <row r="13351" spans="1:14" x14ac:dyDescent="0.2">
      <c r="A13351" t="s">
        <v>13488</v>
      </c>
      <c r="B13351" t="s">
        <v>37019</v>
      </c>
      <c r="I13351" t="s">
        <v>5</v>
      </c>
      <c r="J13351">
        <v>23.54</v>
      </c>
      <c r="M13351">
        <v>23.54</v>
      </c>
      <c r="N13351">
        <f t="shared" si="208"/>
        <v>0</v>
      </c>
    </row>
    <row r="13352" spans="1:14" x14ac:dyDescent="0.2">
      <c r="A13352" t="s">
        <v>13489</v>
      </c>
      <c r="B13352" t="s">
        <v>37019</v>
      </c>
      <c r="I13352" t="s">
        <v>5</v>
      </c>
      <c r="J13352">
        <v>23.54</v>
      </c>
      <c r="M13352">
        <v>23.54</v>
      </c>
      <c r="N13352">
        <f t="shared" si="208"/>
        <v>0</v>
      </c>
    </row>
    <row r="13353" spans="1:14" x14ac:dyDescent="0.2">
      <c r="A13353" t="s">
        <v>13490</v>
      </c>
      <c r="B13353" t="s">
        <v>37020</v>
      </c>
      <c r="I13353" t="s">
        <v>5</v>
      </c>
      <c r="J13353">
        <v>17.87</v>
      </c>
      <c r="M13353">
        <v>17.87</v>
      </c>
      <c r="N13353">
        <f t="shared" si="208"/>
        <v>0</v>
      </c>
    </row>
    <row r="13354" spans="1:14" x14ac:dyDescent="0.2">
      <c r="A13354" t="s">
        <v>13491</v>
      </c>
      <c r="B13354" t="s">
        <v>37020</v>
      </c>
      <c r="I13354" t="s">
        <v>5</v>
      </c>
      <c r="J13354">
        <v>17.87</v>
      </c>
      <c r="M13354">
        <v>17.87</v>
      </c>
      <c r="N13354">
        <f t="shared" si="208"/>
        <v>0</v>
      </c>
    </row>
    <row r="13355" spans="1:14" x14ac:dyDescent="0.2">
      <c r="A13355" t="s">
        <v>26483</v>
      </c>
      <c r="B13355" t="s">
        <v>37021</v>
      </c>
      <c r="I13355" t="s">
        <v>4</v>
      </c>
      <c r="J13355">
        <v>160.1</v>
      </c>
      <c r="M13355">
        <v>160.1</v>
      </c>
      <c r="N13355">
        <f t="shared" si="208"/>
        <v>0</v>
      </c>
    </row>
    <row r="13356" spans="1:14" x14ac:dyDescent="0.2">
      <c r="A13356" t="s">
        <v>26484</v>
      </c>
      <c r="B13356" t="s">
        <v>37021</v>
      </c>
      <c r="I13356" t="s">
        <v>4</v>
      </c>
      <c r="J13356">
        <v>155.81</v>
      </c>
      <c r="M13356">
        <v>155.81</v>
      </c>
      <c r="N13356">
        <f t="shared" si="208"/>
        <v>0</v>
      </c>
    </row>
    <row r="13357" spans="1:14" x14ac:dyDescent="0.2">
      <c r="A13357" t="s">
        <v>26485</v>
      </c>
      <c r="B13357" t="s">
        <v>37022</v>
      </c>
      <c r="I13357" t="s">
        <v>4</v>
      </c>
      <c r="J13357">
        <v>224.24</v>
      </c>
      <c r="M13357">
        <v>224.24</v>
      </c>
      <c r="N13357">
        <f t="shared" si="208"/>
        <v>0</v>
      </c>
    </row>
    <row r="13358" spans="1:14" x14ac:dyDescent="0.2">
      <c r="A13358" t="s">
        <v>26486</v>
      </c>
      <c r="B13358" t="s">
        <v>37022</v>
      </c>
      <c r="I13358" t="s">
        <v>4</v>
      </c>
      <c r="J13358">
        <v>219.28</v>
      </c>
      <c r="M13358">
        <v>219.28</v>
      </c>
      <c r="N13358">
        <f t="shared" si="208"/>
        <v>0</v>
      </c>
    </row>
    <row r="13359" spans="1:14" x14ac:dyDescent="0.2">
      <c r="A13359" t="s">
        <v>13492</v>
      </c>
      <c r="B13359" t="s">
        <v>37023</v>
      </c>
      <c r="I13359" t="s">
        <v>5</v>
      </c>
      <c r="J13359">
        <v>114.93</v>
      </c>
      <c r="M13359">
        <v>114.93</v>
      </c>
      <c r="N13359">
        <f t="shared" si="208"/>
        <v>0</v>
      </c>
    </row>
    <row r="13360" spans="1:14" x14ac:dyDescent="0.2">
      <c r="A13360" t="s">
        <v>13493</v>
      </c>
      <c r="B13360" t="s">
        <v>37023</v>
      </c>
      <c r="I13360" t="s">
        <v>5</v>
      </c>
      <c r="J13360">
        <v>114.64</v>
      </c>
      <c r="M13360">
        <v>114.64</v>
      </c>
      <c r="N13360">
        <f t="shared" si="208"/>
        <v>0</v>
      </c>
    </row>
    <row r="13361" spans="1:14" x14ac:dyDescent="0.2">
      <c r="A13361" t="s">
        <v>13494</v>
      </c>
      <c r="B13361" t="s">
        <v>37024</v>
      </c>
      <c r="I13361" t="s">
        <v>5</v>
      </c>
      <c r="J13361">
        <v>177.17</v>
      </c>
      <c r="M13361">
        <v>177.17</v>
      </c>
      <c r="N13361">
        <f t="shared" si="208"/>
        <v>0</v>
      </c>
    </row>
    <row r="13362" spans="1:14" x14ac:dyDescent="0.2">
      <c r="A13362" t="s">
        <v>13495</v>
      </c>
      <c r="B13362" t="s">
        <v>37024</v>
      </c>
      <c r="I13362" t="s">
        <v>5</v>
      </c>
      <c r="J13362">
        <v>176.88</v>
      </c>
      <c r="M13362">
        <v>176.88</v>
      </c>
      <c r="N13362">
        <f t="shared" si="208"/>
        <v>0</v>
      </c>
    </row>
    <row r="13363" spans="1:14" x14ac:dyDescent="0.2">
      <c r="A13363" t="s">
        <v>26487</v>
      </c>
      <c r="B13363" t="s">
        <v>37025</v>
      </c>
      <c r="I13363" t="s">
        <v>5</v>
      </c>
      <c r="J13363">
        <v>30.15</v>
      </c>
      <c r="M13363">
        <v>30.15</v>
      </c>
      <c r="N13363">
        <f t="shared" si="208"/>
        <v>0</v>
      </c>
    </row>
    <row r="13364" spans="1:14" x14ac:dyDescent="0.2">
      <c r="A13364" t="s">
        <v>26488</v>
      </c>
      <c r="B13364" t="s">
        <v>37025</v>
      </c>
      <c r="I13364" t="s">
        <v>5</v>
      </c>
      <c r="J13364">
        <v>29.86</v>
      </c>
      <c r="M13364">
        <v>29.86</v>
      </c>
      <c r="N13364">
        <f t="shared" si="208"/>
        <v>0</v>
      </c>
    </row>
    <row r="13365" spans="1:14" x14ac:dyDescent="0.2">
      <c r="A13365" t="s">
        <v>13496</v>
      </c>
      <c r="B13365" t="s">
        <v>37026</v>
      </c>
      <c r="I13365" t="s">
        <v>5</v>
      </c>
      <c r="J13365">
        <v>4.34</v>
      </c>
      <c r="M13365">
        <v>4.34</v>
      </c>
      <c r="N13365">
        <f t="shared" si="208"/>
        <v>0</v>
      </c>
    </row>
    <row r="13366" spans="1:14" x14ac:dyDescent="0.2">
      <c r="A13366" t="s">
        <v>13497</v>
      </c>
      <c r="B13366" t="s">
        <v>37026</v>
      </c>
      <c r="I13366" t="s">
        <v>5</v>
      </c>
      <c r="J13366">
        <v>3.84</v>
      </c>
      <c r="M13366">
        <v>3.84</v>
      </c>
      <c r="N13366">
        <f t="shared" si="208"/>
        <v>0</v>
      </c>
    </row>
    <row r="13367" spans="1:14" x14ac:dyDescent="0.2">
      <c r="A13367" t="s">
        <v>13498</v>
      </c>
      <c r="B13367" t="s">
        <v>37027</v>
      </c>
      <c r="I13367" t="s">
        <v>5</v>
      </c>
      <c r="J13367">
        <v>5.7</v>
      </c>
      <c r="M13367">
        <v>5.7</v>
      </c>
      <c r="N13367">
        <f t="shared" si="208"/>
        <v>0</v>
      </c>
    </row>
    <row r="13368" spans="1:14" x14ac:dyDescent="0.2">
      <c r="A13368" t="s">
        <v>13499</v>
      </c>
      <c r="B13368" t="s">
        <v>37027</v>
      </c>
      <c r="I13368" t="s">
        <v>5</v>
      </c>
      <c r="J13368">
        <v>5.03</v>
      </c>
      <c r="M13368">
        <v>5.03</v>
      </c>
      <c r="N13368">
        <f t="shared" si="208"/>
        <v>0</v>
      </c>
    </row>
    <row r="13369" spans="1:14" x14ac:dyDescent="0.2">
      <c r="A13369" t="s">
        <v>13500</v>
      </c>
      <c r="B13369" t="s">
        <v>37028</v>
      </c>
      <c r="I13369" t="s">
        <v>5</v>
      </c>
      <c r="J13369">
        <v>8.6</v>
      </c>
      <c r="M13369">
        <v>8.6</v>
      </c>
      <c r="N13369">
        <f t="shared" si="208"/>
        <v>0</v>
      </c>
    </row>
    <row r="13370" spans="1:14" x14ac:dyDescent="0.2">
      <c r="A13370" t="s">
        <v>13501</v>
      </c>
      <c r="B13370" t="s">
        <v>37028</v>
      </c>
      <c r="I13370" t="s">
        <v>5</v>
      </c>
      <c r="J13370">
        <v>7.59</v>
      </c>
      <c r="M13370">
        <v>7.59</v>
      </c>
      <c r="N13370">
        <f t="shared" si="208"/>
        <v>0</v>
      </c>
    </row>
    <row r="13371" spans="1:14" x14ac:dyDescent="0.2">
      <c r="A13371" t="s">
        <v>13502</v>
      </c>
      <c r="B13371" t="s">
        <v>37029</v>
      </c>
      <c r="I13371" t="s">
        <v>5</v>
      </c>
      <c r="J13371">
        <v>11.19</v>
      </c>
      <c r="M13371">
        <v>11.19</v>
      </c>
      <c r="N13371">
        <f t="shared" si="208"/>
        <v>0</v>
      </c>
    </row>
    <row r="13372" spans="1:14" x14ac:dyDescent="0.2">
      <c r="A13372" t="s">
        <v>13503</v>
      </c>
      <c r="B13372" t="s">
        <v>37029</v>
      </c>
      <c r="I13372" t="s">
        <v>5</v>
      </c>
      <c r="J13372">
        <v>9.86</v>
      </c>
      <c r="M13372">
        <v>9.86</v>
      </c>
      <c r="N13372">
        <f t="shared" si="208"/>
        <v>0</v>
      </c>
    </row>
    <row r="13373" spans="1:14" x14ac:dyDescent="0.2">
      <c r="A13373" t="s">
        <v>13504</v>
      </c>
      <c r="B13373" t="s">
        <v>37030</v>
      </c>
      <c r="I13373" t="s">
        <v>5</v>
      </c>
      <c r="J13373">
        <v>21.24</v>
      </c>
      <c r="M13373">
        <v>21.24</v>
      </c>
      <c r="N13373">
        <f t="shared" si="208"/>
        <v>0</v>
      </c>
    </row>
    <row r="13374" spans="1:14" x14ac:dyDescent="0.2">
      <c r="A13374" t="s">
        <v>13505</v>
      </c>
      <c r="B13374" t="s">
        <v>37030</v>
      </c>
      <c r="I13374" t="s">
        <v>5</v>
      </c>
      <c r="J13374">
        <v>18.57</v>
      </c>
      <c r="M13374">
        <v>18.57</v>
      </c>
      <c r="N13374">
        <f t="shared" si="208"/>
        <v>0</v>
      </c>
    </row>
    <row r="13375" spans="1:14" x14ac:dyDescent="0.2">
      <c r="A13375" t="s">
        <v>13506</v>
      </c>
      <c r="B13375" t="s">
        <v>37031</v>
      </c>
      <c r="I13375" t="s">
        <v>5</v>
      </c>
      <c r="J13375">
        <v>427.2</v>
      </c>
      <c r="M13375">
        <v>427.2</v>
      </c>
      <c r="N13375">
        <f t="shared" si="208"/>
        <v>0</v>
      </c>
    </row>
    <row r="13376" spans="1:14" x14ac:dyDescent="0.2">
      <c r="A13376" t="s">
        <v>13507</v>
      </c>
      <c r="B13376" t="s">
        <v>37031</v>
      </c>
      <c r="I13376" t="s">
        <v>5</v>
      </c>
      <c r="J13376">
        <v>409.96</v>
      </c>
      <c r="M13376">
        <v>409.96</v>
      </c>
      <c r="N13376">
        <f t="shared" si="208"/>
        <v>0</v>
      </c>
    </row>
    <row r="13377" spans="1:14" x14ac:dyDescent="0.2">
      <c r="A13377" t="s">
        <v>13508</v>
      </c>
      <c r="B13377" t="s">
        <v>37032</v>
      </c>
      <c r="I13377" t="s">
        <v>5</v>
      </c>
      <c r="J13377">
        <v>666.32</v>
      </c>
      <c r="M13377">
        <v>666.32</v>
      </c>
      <c r="N13377">
        <f t="shared" si="208"/>
        <v>0</v>
      </c>
    </row>
    <row r="13378" spans="1:14" x14ac:dyDescent="0.2">
      <c r="A13378" t="s">
        <v>13509</v>
      </c>
      <c r="B13378" t="s">
        <v>37032</v>
      </c>
      <c r="I13378" t="s">
        <v>5</v>
      </c>
      <c r="J13378">
        <v>637.58000000000004</v>
      </c>
      <c r="M13378">
        <v>637.58000000000004</v>
      </c>
      <c r="N13378">
        <f t="shared" si="208"/>
        <v>0</v>
      </c>
    </row>
    <row r="13379" spans="1:14" x14ac:dyDescent="0.2">
      <c r="A13379" t="s">
        <v>13510</v>
      </c>
      <c r="B13379" t="s">
        <v>37033</v>
      </c>
      <c r="I13379" t="s">
        <v>5</v>
      </c>
      <c r="J13379">
        <v>349.1</v>
      </c>
      <c r="M13379">
        <v>349.1</v>
      </c>
      <c r="N13379">
        <f t="shared" si="208"/>
        <v>0</v>
      </c>
    </row>
    <row r="13380" spans="1:14" x14ac:dyDescent="0.2">
      <c r="A13380" t="s">
        <v>13511</v>
      </c>
      <c r="B13380" t="s">
        <v>37033</v>
      </c>
      <c r="I13380" t="s">
        <v>5</v>
      </c>
      <c r="J13380">
        <v>326.11</v>
      </c>
      <c r="M13380">
        <v>326.11</v>
      </c>
      <c r="N13380">
        <f t="shared" ref="N13380:N13443" si="209">J13380-M13380</f>
        <v>0</v>
      </c>
    </row>
    <row r="13381" spans="1:14" x14ac:dyDescent="0.2">
      <c r="A13381" t="s">
        <v>13512</v>
      </c>
      <c r="B13381" t="s">
        <v>37034</v>
      </c>
      <c r="I13381" t="s">
        <v>5</v>
      </c>
      <c r="J13381">
        <v>427.13</v>
      </c>
      <c r="M13381">
        <v>427.13</v>
      </c>
      <c r="N13381">
        <f t="shared" si="209"/>
        <v>0</v>
      </c>
    </row>
    <row r="13382" spans="1:14" x14ac:dyDescent="0.2">
      <c r="A13382" t="s">
        <v>13513</v>
      </c>
      <c r="B13382" t="s">
        <v>37034</v>
      </c>
      <c r="I13382" t="s">
        <v>5</v>
      </c>
      <c r="J13382">
        <v>412.77</v>
      </c>
      <c r="M13382">
        <v>412.77</v>
      </c>
      <c r="N13382">
        <f t="shared" si="209"/>
        <v>0</v>
      </c>
    </row>
    <row r="13383" spans="1:14" x14ac:dyDescent="0.2">
      <c r="A13383" t="s">
        <v>13514</v>
      </c>
      <c r="B13383" t="s">
        <v>37035</v>
      </c>
      <c r="I13383" t="s">
        <v>5</v>
      </c>
      <c r="J13383">
        <v>483.01</v>
      </c>
      <c r="M13383">
        <v>483.01</v>
      </c>
      <c r="N13383">
        <f t="shared" si="209"/>
        <v>0</v>
      </c>
    </row>
    <row r="13384" spans="1:14" x14ac:dyDescent="0.2">
      <c r="A13384" t="s">
        <v>13515</v>
      </c>
      <c r="B13384" t="s">
        <v>37035</v>
      </c>
      <c r="I13384" t="s">
        <v>5</v>
      </c>
      <c r="J13384">
        <v>467.21</v>
      </c>
      <c r="M13384">
        <v>467.21</v>
      </c>
      <c r="N13384">
        <f t="shared" si="209"/>
        <v>0</v>
      </c>
    </row>
    <row r="13385" spans="1:14" x14ac:dyDescent="0.2">
      <c r="A13385" t="s">
        <v>13516</v>
      </c>
      <c r="B13385" t="s">
        <v>37036</v>
      </c>
      <c r="I13385" t="s">
        <v>5</v>
      </c>
      <c r="J13385">
        <v>423.5</v>
      </c>
      <c r="M13385">
        <v>423.5</v>
      </c>
      <c r="N13385">
        <f t="shared" si="209"/>
        <v>0</v>
      </c>
    </row>
    <row r="13386" spans="1:14" x14ac:dyDescent="0.2">
      <c r="A13386" t="s">
        <v>13517</v>
      </c>
      <c r="B13386" t="s">
        <v>37036</v>
      </c>
      <c r="I13386" t="s">
        <v>5</v>
      </c>
      <c r="J13386">
        <v>398.47</v>
      </c>
      <c r="M13386">
        <v>398.47</v>
      </c>
      <c r="N13386">
        <f t="shared" si="209"/>
        <v>0</v>
      </c>
    </row>
    <row r="13387" spans="1:14" x14ac:dyDescent="0.2">
      <c r="A13387" t="s">
        <v>13518</v>
      </c>
      <c r="B13387" t="s">
        <v>37037</v>
      </c>
      <c r="I13387" t="s">
        <v>5</v>
      </c>
      <c r="J13387">
        <v>436.17</v>
      </c>
      <c r="M13387">
        <v>436.17</v>
      </c>
      <c r="N13387">
        <f t="shared" si="209"/>
        <v>0</v>
      </c>
    </row>
    <row r="13388" spans="1:14" x14ac:dyDescent="0.2">
      <c r="A13388" t="s">
        <v>13519</v>
      </c>
      <c r="B13388" t="s">
        <v>37037</v>
      </c>
      <c r="I13388" t="s">
        <v>5</v>
      </c>
      <c r="J13388">
        <v>420.59</v>
      </c>
      <c r="M13388">
        <v>420.59</v>
      </c>
      <c r="N13388">
        <f t="shared" si="209"/>
        <v>0</v>
      </c>
    </row>
    <row r="13389" spans="1:14" x14ac:dyDescent="0.2">
      <c r="A13389" t="s">
        <v>13520</v>
      </c>
      <c r="B13389" t="s">
        <v>37038</v>
      </c>
      <c r="I13389" t="s">
        <v>4</v>
      </c>
      <c r="J13389">
        <v>109.16</v>
      </c>
      <c r="M13389">
        <v>109.16</v>
      </c>
      <c r="N13389">
        <f t="shared" si="209"/>
        <v>0</v>
      </c>
    </row>
    <row r="13390" spans="1:14" x14ac:dyDescent="0.2">
      <c r="A13390" t="s">
        <v>13521</v>
      </c>
      <c r="B13390" t="s">
        <v>37038</v>
      </c>
      <c r="I13390" t="s">
        <v>4</v>
      </c>
      <c r="J13390">
        <v>103.69</v>
      </c>
      <c r="M13390">
        <v>103.69</v>
      </c>
      <c r="N13390">
        <f t="shared" si="209"/>
        <v>0</v>
      </c>
    </row>
    <row r="13391" spans="1:14" x14ac:dyDescent="0.2">
      <c r="A13391" t="s">
        <v>13522</v>
      </c>
      <c r="B13391" t="s">
        <v>37039</v>
      </c>
      <c r="I13391" t="s">
        <v>4</v>
      </c>
      <c r="J13391">
        <v>145.19999999999999</v>
      </c>
      <c r="M13391">
        <v>145.19999999999999</v>
      </c>
      <c r="N13391">
        <f t="shared" si="209"/>
        <v>0</v>
      </c>
    </row>
    <row r="13392" spans="1:14" x14ac:dyDescent="0.2">
      <c r="A13392" t="s">
        <v>13523</v>
      </c>
      <c r="B13392" t="s">
        <v>37039</v>
      </c>
      <c r="I13392" t="s">
        <v>4</v>
      </c>
      <c r="J13392">
        <v>139.33000000000001</v>
      </c>
      <c r="M13392">
        <v>139.33000000000001</v>
      </c>
      <c r="N13392">
        <f t="shared" si="209"/>
        <v>0</v>
      </c>
    </row>
    <row r="13393" spans="1:14" x14ac:dyDescent="0.2">
      <c r="A13393" t="s">
        <v>13524</v>
      </c>
      <c r="B13393" t="s">
        <v>37040</v>
      </c>
      <c r="I13393" t="s">
        <v>4</v>
      </c>
      <c r="J13393">
        <v>185.59</v>
      </c>
      <c r="M13393">
        <v>185.59</v>
      </c>
      <c r="N13393">
        <f t="shared" si="209"/>
        <v>0</v>
      </c>
    </row>
    <row r="13394" spans="1:14" x14ac:dyDescent="0.2">
      <c r="A13394" t="s">
        <v>13525</v>
      </c>
      <c r="B13394" t="s">
        <v>37040</v>
      </c>
      <c r="I13394" t="s">
        <v>4</v>
      </c>
      <c r="J13394">
        <v>179.31</v>
      </c>
      <c r="M13394">
        <v>179.31</v>
      </c>
      <c r="N13394">
        <f t="shared" si="209"/>
        <v>0</v>
      </c>
    </row>
    <row r="13395" spans="1:14" x14ac:dyDescent="0.2">
      <c r="A13395" t="s">
        <v>13526</v>
      </c>
      <c r="B13395" t="s">
        <v>37041</v>
      </c>
      <c r="I13395" t="s">
        <v>4</v>
      </c>
      <c r="J13395">
        <v>253.46</v>
      </c>
      <c r="M13395">
        <v>253.46</v>
      </c>
      <c r="N13395">
        <f t="shared" si="209"/>
        <v>0</v>
      </c>
    </row>
    <row r="13396" spans="1:14" x14ac:dyDescent="0.2">
      <c r="A13396" t="s">
        <v>13527</v>
      </c>
      <c r="B13396" t="s">
        <v>37041</v>
      </c>
      <c r="I13396" t="s">
        <v>4</v>
      </c>
      <c r="J13396">
        <v>246.23</v>
      </c>
      <c r="M13396">
        <v>246.23</v>
      </c>
      <c r="N13396">
        <f t="shared" si="209"/>
        <v>0</v>
      </c>
    </row>
    <row r="13397" spans="1:14" x14ac:dyDescent="0.2">
      <c r="A13397" t="s">
        <v>13528</v>
      </c>
      <c r="B13397" t="s">
        <v>37042</v>
      </c>
      <c r="I13397" t="s">
        <v>4</v>
      </c>
      <c r="J13397">
        <v>360.68</v>
      </c>
      <c r="M13397">
        <v>360.68</v>
      </c>
      <c r="N13397">
        <f t="shared" si="209"/>
        <v>0</v>
      </c>
    </row>
    <row r="13398" spans="1:14" x14ac:dyDescent="0.2">
      <c r="A13398" t="s">
        <v>13529</v>
      </c>
      <c r="B13398" t="s">
        <v>37042</v>
      </c>
      <c r="I13398" t="s">
        <v>4</v>
      </c>
      <c r="J13398">
        <v>353.01</v>
      </c>
      <c r="M13398">
        <v>353.01</v>
      </c>
      <c r="N13398">
        <f t="shared" si="209"/>
        <v>0</v>
      </c>
    </row>
    <row r="13399" spans="1:14" x14ac:dyDescent="0.2">
      <c r="A13399" t="s">
        <v>13530</v>
      </c>
      <c r="B13399" t="s">
        <v>37043</v>
      </c>
      <c r="I13399" t="s">
        <v>5</v>
      </c>
      <c r="J13399">
        <v>642.13</v>
      </c>
      <c r="M13399">
        <v>642.13</v>
      </c>
      <c r="N13399">
        <f t="shared" si="209"/>
        <v>0</v>
      </c>
    </row>
    <row r="13400" spans="1:14" x14ac:dyDescent="0.2">
      <c r="A13400" t="s">
        <v>13531</v>
      </c>
      <c r="B13400" t="s">
        <v>37043</v>
      </c>
      <c r="I13400" t="s">
        <v>5</v>
      </c>
      <c r="J13400">
        <v>611.37</v>
      </c>
      <c r="M13400">
        <v>611.37</v>
      </c>
      <c r="N13400">
        <f t="shared" si="209"/>
        <v>0</v>
      </c>
    </row>
    <row r="13401" spans="1:14" x14ac:dyDescent="0.2">
      <c r="A13401" t="s">
        <v>13532</v>
      </c>
      <c r="B13401" t="s">
        <v>37044</v>
      </c>
      <c r="I13401" t="s">
        <v>5</v>
      </c>
      <c r="J13401">
        <v>724.16</v>
      </c>
      <c r="M13401">
        <v>724.16</v>
      </c>
      <c r="N13401">
        <f t="shared" si="209"/>
        <v>0</v>
      </c>
    </row>
    <row r="13402" spans="1:14" x14ac:dyDescent="0.2">
      <c r="A13402" t="s">
        <v>13533</v>
      </c>
      <c r="B13402" t="s">
        <v>37044</v>
      </c>
      <c r="I13402" t="s">
        <v>5</v>
      </c>
      <c r="J13402">
        <v>693.4</v>
      </c>
      <c r="M13402">
        <v>693.4</v>
      </c>
      <c r="N13402">
        <f t="shared" si="209"/>
        <v>0</v>
      </c>
    </row>
    <row r="13403" spans="1:14" x14ac:dyDescent="0.2">
      <c r="A13403" t="s">
        <v>13534</v>
      </c>
      <c r="B13403" t="s">
        <v>37045</v>
      </c>
      <c r="I13403" t="s">
        <v>5</v>
      </c>
      <c r="J13403">
        <v>1393.63</v>
      </c>
      <c r="M13403">
        <v>1393.63</v>
      </c>
      <c r="N13403">
        <f t="shared" si="209"/>
        <v>0</v>
      </c>
    </row>
    <row r="13404" spans="1:14" x14ac:dyDescent="0.2">
      <c r="A13404" t="s">
        <v>13535</v>
      </c>
      <c r="B13404" t="s">
        <v>37045</v>
      </c>
      <c r="I13404" t="s">
        <v>5</v>
      </c>
      <c r="J13404">
        <v>1338.26</v>
      </c>
      <c r="M13404">
        <v>1338.26</v>
      </c>
      <c r="N13404">
        <f t="shared" si="209"/>
        <v>0</v>
      </c>
    </row>
    <row r="13405" spans="1:14" x14ac:dyDescent="0.2">
      <c r="A13405" t="s">
        <v>13536</v>
      </c>
      <c r="B13405" t="s">
        <v>37046</v>
      </c>
      <c r="I13405" t="s">
        <v>5</v>
      </c>
      <c r="J13405">
        <v>2417.16</v>
      </c>
      <c r="M13405">
        <v>2417.16</v>
      </c>
      <c r="N13405">
        <f t="shared" si="209"/>
        <v>0</v>
      </c>
    </row>
    <row r="13406" spans="1:14" x14ac:dyDescent="0.2">
      <c r="A13406" t="s">
        <v>13537</v>
      </c>
      <c r="B13406" t="s">
        <v>37046</v>
      </c>
      <c r="I13406" t="s">
        <v>5</v>
      </c>
      <c r="J13406">
        <v>2353.17</v>
      </c>
      <c r="M13406">
        <v>2353.17</v>
      </c>
      <c r="N13406">
        <f t="shared" si="209"/>
        <v>0</v>
      </c>
    </row>
    <row r="13407" spans="1:14" x14ac:dyDescent="0.2">
      <c r="A13407" t="s">
        <v>13538</v>
      </c>
      <c r="B13407" t="s">
        <v>37047</v>
      </c>
      <c r="I13407" t="s">
        <v>5</v>
      </c>
      <c r="J13407">
        <v>1522.69</v>
      </c>
      <c r="M13407">
        <v>1522.69</v>
      </c>
      <c r="N13407">
        <f t="shared" si="209"/>
        <v>0</v>
      </c>
    </row>
    <row r="13408" spans="1:14" x14ac:dyDescent="0.2">
      <c r="A13408" t="s">
        <v>13539</v>
      </c>
      <c r="B13408" t="s">
        <v>37047</v>
      </c>
      <c r="I13408" t="s">
        <v>5</v>
      </c>
      <c r="J13408">
        <v>1467.32</v>
      </c>
      <c r="M13408">
        <v>1467.32</v>
      </c>
      <c r="N13408">
        <f t="shared" si="209"/>
        <v>0</v>
      </c>
    </row>
    <row r="13409" spans="1:14" x14ac:dyDescent="0.2">
      <c r="A13409" t="s">
        <v>13540</v>
      </c>
      <c r="B13409" t="s">
        <v>37048</v>
      </c>
      <c r="I13409" t="s">
        <v>5</v>
      </c>
      <c r="J13409">
        <v>2668.39</v>
      </c>
      <c r="M13409">
        <v>2668.39</v>
      </c>
      <c r="N13409">
        <f t="shared" si="209"/>
        <v>0</v>
      </c>
    </row>
    <row r="13410" spans="1:14" x14ac:dyDescent="0.2">
      <c r="A13410" t="s">
        <v>13541</v>
      </c>
      <c r="B13410" t="s">
        <v>37048</v>
      </c>
      <c r="I13410" t="s">
        <v>5</v>
      </c>
      <c r="J13410">
        <v>2604.4</v>
      </c>
      <c r="M13410">
        <v>2604.4</v>
      </c>
      <c r="N13410">
        <f t="shared" si="209"/>
        <v>0</v>
      </c>
    </row>
    <row r="13411" spans="1:14" x14ac:dyDescent="0.2">
      <c r="A13411" t="s">
        <v>13542</v>
      </c>
      <c r="B13411" t="s">
        <v>37049</v>
      </c>
      <c r="I13411" t="s">
        <v>5</v>
      </c>
      <c r="J13411">
        <v>2730.9</v>
      </c>
      <c r="M13411">
        <v>2730.9</v>
      </c>
      <c r="N13411">
        <f t="shared" si="209"/>
        <v>0</v>
      </c>
    </row>
    <row r="13412" spans="1:14" x14ac:dyDescent="0.2">
      <c r="A13412" t="s">
        <v>13543</v>
      </c>
      <c r="B13412" t="s">
        <v>37049</v>
      </c>
      <c r="I13412" t="s">
        <v>5</v>
      </c>
      <c r="J13412">
        <v>2640.4</v>
      </c>
      <c r="M13412">
        <v>2640.4</v>
      </c>
      <c r="N13412">
        <f t="shared" si="209"/>
        <v>0</v>
      </c>
    </row>
    <row r="13413" spans="1:14" x14ac:dyDescent="0.2">
      <c r="A13413" t="s">
        <v>13544</v>
      </c>
      <c r="B13413" t="s">
        <v>37050</v>
      </c>
      <c r="I13413" t="s">
        <v>5</v>
      </c>
      <c r="J13413">
        <v>2889.49</v>
      </c>
      <c r="M13413">
        <v>2889.49</v>
      </c>
      <c r="N13413">
        <f t="shared" si="209"/>
        <v>0</v>
      </c>
    </row>
    <row r="13414" spans="1:14" x14ac:dyDescent="0.2">
      <c r="A13414" t="s">
        <v>13545</v>
      </c>
      <c r="B13414" t="s">
        <v>37050</v>
      </c>
      <c r="I13414" t="s">
        <v>5</v>
      </c>
      <c r="J13414">
        <v>2799</v>
      </c>
      <c r="M13414">
        <v>2799</v>
      </c>
      <c r="N13414">
        <f t="shared" si="209"/>
        <v>0</v>
      </c>
    </row>
    <row r="13415" spans="1:14" x14ac:dyDescent="0.2">
      <c r="A13415" t="s">
        <v>13546</v>
      </c>
      <c r="B13415" t="s">
        <v>37051</v>
      </c>
      <c r="I13415" t="s">
        <v>5</v>
      </c>
      <c r="J13415">
        <v>3848.43</v>
      </c>
      <c r="M13415">
        <v>3848.43</v>
      </c>
      <c r="N13415">
        <f t="shared" si="209"/>
        <v>0</v>
      </c>
    </row>
    <row r="13416" spans="1:14" x14ac:dyDescent="0.2">
      <c r="A13416" t="s">
        <v>13547</v>
      </c>
      <c r="B13416" t="s">
        <v>37051</v>
      </c>
      <c r="I13416" t="s">
        <v>5</v>
      </c>
      <c r="J13416">
        <v>3746.67</v>
      </c>
      <c r="M13416">
        <v>3746.67</v>
      </c>
      <c r="N13416">
        <f t="shared" si="209"/>
        <v>0</v>
      </c>
    </row>
    <row r="13417" spans="1:14" x14ac:dyDescent="0.2">
      <c r="A13417" t="s">
        <v>13548</v>
      </c>
      <c r="B13417" t="s">
        <v>37052</v>
      </c>
      <c r="I13417" t="s">
        <v>5</v>
      </c>
      <c r="J13417">
        <v>3974.89</v>
      </c>
      <c r="M13417">
        <v>3974.89</v>
      </c>
      <c r="N13417">
        <f t="shared" si="209"/>
        <v>0</v>
      </c>
    </row>
    <row r="13418" spans="1:14" x14ac:dyDescent="0.2">
      <c r="A13418" t="s">
        <v>13549</v>
      </c>
      <c r="B13418" t="s">
        <v>37052</v>
      </c>
      <c r="I13418" t="s">
        <v>5</v>
      </c>
      <c r="J13418">
        <v>3873.13</v>
      </c>
      <c r="M13418">
        <v>3873.13</v>
      </c>
      <c r="N13418">
        <f t="shared" si="209"/>
        <v>0</v>
      </c>
    </row>
    <row r="13419" spans="1:14" x14ac:dyDescent="0.2">
      <c r="A13419" t="s">
        <v>13550</v>
      </c>
      <c r="B13419" t="s">
        <v>41183</v>
      </c>
      <c r="I13419" t="s">
        <v>113</v>
      </c>
      <c r="J13419">
        <v>64.81</v>
      </c>
      <c r="M13419">
        <v>64.81</v>
      </c>
      <c r="N13419">
        <f t="shared" si="209"/>
        <v>0</v>
      </c>
    </row>
    <row r="13420" spans="1:14" x14ac:dyDescent="0.2">
      <c r="A13420" t="s">
        <v>13551</v>
      </c>
      <c r="B13420" t="s">
        <v>41183</v>
      </c>
      <c r="I13420" t="s">
        <v>113</v>
      </c>
      <c r="J13420">
        <v>61.48</v>
      </c>
      <c r="M13420">
        <v>61.48</v>
      </c>
      <c r="N13420">
        <f t="shared" si="209"/>
        <v>0</v>
      </c>
    </row>
    <row r="13421" spans="1:14" x14ac:dyDescent="0.2">
      <c r="A13421" t="s">
        <v>13552</v>
      </c>
      <c r="B13421" t="s">
        <v>37053</v>
      </c>
      <c r="I13421" t="s">
        <v>4</v>
      </c>
      <c r="J13421">
        <v>234.99</v>
      </c>
      <c r="M13421">
        <v>234.99</v>
      </c>
      <c r="N13421">
        <f t="shared" si="209"/>
        <v>0</v>
      </c>
    </row>
    <row r="13422" spans="1:14" x14ac:dyDescent="0.2">
      <c r="A13422" t="s">
        <v>13553</v>
      </c>
      <c r="B13422" t="s">
        <v>37053</v>
      </c>
      <c r="I13422" t="s">
        <v>4</v>
      </c>
      <c r="J13422">
        <v>223.46</v>
      </c>
      <c r="M13422">
        <v>223.46</v>
      </c>
      <c r="N13422">
        <f t="shared" si="209"/>
        <v>0</v>
      </c>
    </row>
    <row r="13423" spans="1:14" x14ac:dyDescent="0.2">
      <c r="A13423" t="s">
        <v>13554</v>
      </c>
      <c r="B13423" t="s">
        <v>37054</v>
      </c>
      <c r="I13423" t="s">
        <v>4</v>
      </c>
      <c r="J13423">
        <v>309.23</v>
      </c>
      <c r="M13423">
        <v>309.23</v>
      </c>
      <c r="N13423">
        <f t="shared" si="209"/>
        <v>0</v>
      </c>
    </row>
    <row r="13424" spans="1:14" x14ac:dyDescent="0.2">
      <c r="A13424" t="s">
        <v>13555</v>
      </c>
      <c r="B13424" t="s">
        <v>37054</v>
      </c>
      <c r="I13424" t="s">
        <v>4</v>
      </c>
      <c r="J13424">
        <v>297.70999999999998</v>
      </c>
      <c r="M13424">
        <v>297.70999999999998</v>
      </c>
      <c r="N13424">
        <f t="shared" si="209"/>
        <v>0</v>
      </c>
    </row>
    <row r="13425" spans="1:14" x14ac:dyDescent="0.2">
      <c r="A13425" t="s">
        <v>13556</v>
      </c>
      <c r="B13425" t="s">
        <v>41184</v>
      </c>
      <c r="I13425" t="s">
        <v>113</v>
      </c>
      <c r="J13425">
        <v>57.7</v>
      </c>
      <c r="M13425">
        <v>57.7</v>
      </c>
      <c r="N13425">
        <f t="shared" si="209"/>
        <v>0</v>
      </c>
    </row>
    <row r="13426" spans="1:14" x14ac:dyDescent="0.2">
      <c r="A13426" t="s">
        <v>13557</v>
      </c>
      <c r="B13426" t="s">
        <v>41184</v>
      </c>
      <c r="I13426" t="s">
        <v>113</v>
      </c>
      <c r="J13426">
        <v>54.36</v>
      </c>
      <c r="M13426">
        <v>54.36</v>
      </c>
      <c r="N13426">
        <f t="shared" si="209"/>
        <v>0</v>
      </c>
    </row>
    <row r="13427" spans="1:14" x14ac:dyDescent="0.2">
      <c r="A13427" t="s">
        <v>13558</v>
      </c>
      <c r="B13427" t="s">
        <v>41185</v>
      </c>
      <c r="I13427" t="s">
        <v>113</v>
      </c>
      <c r="J13427">
        <v>37.35</v>
      </c>
      <c r="M13427">
        <v>37.35</v>
      </c>
      <c r="N13427">
        <f t="shared" si="209"/>
        <v>0</v>
      </c>
    </row>
    <row r="13428" spans="1:14" x14ac:dyDescent="0.2">
      <c r="A13428" t="s">
        <v>13559</v>
      </c>
      <c r="B13428" t="s">
        <v>41185</v>
      </c>
      <c r="I13428" t="s">
        <v>113</v>
      </c>
      <c r="J13428">
        <v>34.69</v>
      </c>
      <c r="M13428">
        <v>34.69</v>
      </c>
      <c r="N13428">
        <f t="shared" si="209"/>
        <v>0</v>
      </c>
    </row>
    <row r="13429" spans="1:14" x14ac:dyDescent="0.2">
      <c r="A13429" t="s">
        <v>13560</v>
      </c>
      <c r="B13429" t="s">
        <v>41186</v>
      </c>
      <c r="I13429" t="s">
        <v>113</v>
      </c>
      <c r="J13429">
        <v>62.19</v>
      </c>
      <c r="M13429">
        <v>62.19</v>
      </c>
      <c r="N13429">
        <f t="shared" si="209"/>
        <v>0</v>
      </c>
    </row>
    <row r="13430" spans="1:14" x14ac:dyDescent="0.2">
      <c r="A13430" t="s">
        <v>13561</v>
      </c>
      <c r="B13430" t="s">
        <v>41186</v>
      </c>
      <c r="I13430" t="s">
        <v>113</v>
      </c>
      <c r="J13430">
        <v>58.85</v>
      </c>
      <c r="M13430">
        <v>58.85</v>
      </c>
      <c r="N13430">
        <f t="shared" si="209"/>
        <v>0</v>
      </c>
    </row>
    <row r="13431" spans="1:14" x14ac:dyDescent="0.2">
      <c r="A13431" t="s">
        <v>13562</v>
      </c>
      <c r="B13431" t="s">
        <v>37055</v>
      </c>
      <c r="I13431" t="s">
        <v>5</v>
      </c>
      <c r="J13431">
        <v>1345.22</v>
      </c>
      <c r="M13431">
        <v>1345.22</v>
      </c>
      <c r="N13431">
        <f t="shared" si="209"/>
        <v>0</v>
      </c>
    </row>
    <row r="13432" spans="1:14" x14ac:dyDescent="0.2">
      <c r="A13432" t="s">
        <v>13563</v>
      </c>
      <c r="B13432" t="s">
        <v>37055</v>
      </c>
      <c r="I13432" t="s">
        <v>5</v>
      </c>
      <c r="J13432">
        <v>1338.32</v>
      </c>
      <c r="M13432">
        <v>1338.32</v>
      </c>
      <c r="N13432">
        <f t="shared" si="209"/>
        <v>0</v>
      </c>
    </row>
    <row r="13433" spans="1:14" x14ac:dyDescent="0.2">
      <c r="A13433" t="s">
        <v>13564</v>
      </c>
      <c r="B13433" t="s">
        <v>37056</v>
      </c>
      <c r="I13433" t="s">
        <v>5</v>
      </c>
      <c r="J13433">
        <v>1336.61</v>
      </c>
      <c r="M13433">
        <v>1336.61</v>
      </c>
      <c r="N13433">
        <f t="shared" si="209"/>
        <v>0</v>
      </c>
    </row>
    <row r="13434" spans="1:14" x14ac:dyDescent="0.2">
      <c r="A13434" t="s">
        <v>13565</v>
      </c>
      <c r="B13434" t="s">
        <v>37056</v>
      </c>
      <c r="I13434" t="s">
        <v>5</v>
      </c>
      <c r="J13434">
        <v>1330.86</v>
      </c>
      <c r="M13434">
        <v>1330.86</v>
      </c>
      <c r="N13434">
        <f t="shared" si="209"/>
        <v>0</v>
      </c>
    </row>
    <row r="13435" spans="1:14" x14ac:dyDescent="0.2">
      <c r="A13435" t="s">
        <v>13566</v>
      </c>
      <c r="B13435" t="s">
        <v>37057</v>
      </c>
      <c r="I13435" t="s">
        <v>5</v>
      </c>
      <c r="J13435">
        <v>279.99</v>
      </c>
      <c r="M13435">
        <v>279.99</v>
      </c>
      <c r="N13435">
        <f t="shared" si="209"/>
        <v>0</v>
      </c>
    </row>
    <row r="13436" spans="1:14" x14ac:dyDescent="0.2">
      <c r="A13436" t="s">
        <v>13567</v>
      </c>
      <c r="B13436" t="s">
        <v>37057</v>
      </c>
      <c r="I13436" t="s">
        <v>5</v>
      </c>
      <c r="J13436">
        <v>279.32</v>
      </c>
      <c r="M13436">
        <v>279.32</v>
      </c>
      <c r="N13436">
        <f t="shared" si="209"/>
        <v>0</v>
      </c>
    </row>
    <row r="13437" spans="1:14" x14ac:dyDescent="0.2">
      <c r="A13437" t="s">
        <v>13568</v>
      </c>
      <c r="B13437" t="s">
        <v>37058</v>
      </c>
      <c r="I13437" t="s">
        <v>5</v>
      </c>
      <c r="J13437">
        <v>558.73</v>
      </c>
      <c r="M13437">
        <v>558.73</v>
      </c>
      <c r="N13437">
        <f t="shared" si="209"/>
        <v>0</v>
      </c>
    </row>
    <row r="13438" spans="1:14" x14ac:dyDescent="0.2">
      <c r="A13438" t="s">
        <v>13569</v>
      </c>
      <c r="B13438" t="s">
        <v>37058</v>
      </c>
      <c r="I13438" t="s">
        <v>5</v>
      </c>
      <c r="J13438">
        <v>557.57000000000005</v>
      </c>
      <c r="M13438">
        <v>557.57000000000005</v>
      </c>
      <c r="N13438">
        <f t="shared" si="209"/>
        <v>0</v>
      </c>
    </row>
    <row r="13439" spans="1:14" x14ac:dyDescent="0.2">
      <c r="A13439" t="s">
        <v>13570</v>
      </c>
      <c r="B13439" t="s">
        <v>37059</v>
      </c>
      <c r="I13439" t="s">
        <v>5</v>
      </c>
      <c r="J13439">
        <v>7582.27</v>
      </c>
      <c r="M13439">
        <v>7582.27</v>
      </c>
      <c r="N13439">
        <f t="shared" si="209"/>
        <v>0</v>
      </c>
    </row>
    <row r="13440" spans="1:14" x14ac:dyDescent="0.2">
      <c r="A13440" t="s">
        <v>13571</v>
      </c>
      <c r="B13440" t="s">
        <v>37059</v>
      </c>
      <c r="I13440" t="s">
        <v>5</v>
      </c>
      <c r="J13440">
        <v>7531.47</v>
      </c>
      <c r="M13440">
        <v>7531.47</v>
      </c>
      <c r="N13440">
        <f t="shared" si="209"/>
        <v>0</v>
      </c>
    </row>
    <row r="13441" spans="1:14" x14ac:dyDescent="0.2">
      <c r="A13441" t="s">
        <v>13572</v>
      </c>
      <c r="B13441" t="s">
        <v>37060</v>
      </c>
      <c r="I13441" t="s">
        <v>5</v>
      </c>
      <c r="J13441">
        <v>1002.18</v>
      </c>
      <c r="M13441">
        <v>1002.18</v>
      </c>
      <c r="N13441">
        <f t="shared" si="209"/>
        <v>0</v>
      </c>
    </row>
    <row r="13442" spans="1:14" x14ac:dyDescent="0.2">
      <c r="A13442" t="s">
        <v>13573</v>
      </c>
      <c r="B13442" t="s">
        <v>37060</v>
      </c>
      <c r="I13442" t="s">
        <v>5</v>
      </c>
      <c r="J13442">
        <v>951.38</v>
      </c>
      <c r="M13442">
        <v>951.38</v>
      </c>
      <c r="N13442">
        <f t="shared" si="209"/>
        <v>0</v>
      </c>
    </row>
    <row r="13443" spans="1:14" x14ac:dyDescent="0.2">
      <c r="A13443" t="s">
        <v>13574</v>
      </c>
      <c r="B13443" t="s">
        <v>37061</v>
      </c>
      <c r="I13443" t="s">
        <v>5</v>
      </c>
      <c r="J13443">
        <v>1423.25</v>
      </c>
      <c r="M13443">
        <v>1423.25</v>
      </c>
      <c r="N13443">
        <f t="shared" si="209"/>
        <v>0</v>
      </c>
    </row>
    <row r="13444" spans="1:14" x14ac:dyDescent="0.2">
      <c r="A13444" t="s">
        <v>13575</v>
      </c>
      <c r="B13444" t="s">
        <v>37061</v>
      </c>
      <c r="I13444" t="s">
        <v>5</v>
      </c>
      <c r="J13444">
        <v>1348.42</v>
      </c>
      <c r="M13444">
        <v>1348.42</v>
      </c>
      <c r="N13444">
        <f t="shared" ref="N13444:N13507" si="210">J13444-M13444</f>
        <v>0</v>
      </c>
    </row>
    <row r="13445" spans="1:14" x14ac:dyDescent="0.2">
      <c r="A13445" t="s">
        <v>26644</v>
      </c>
      <c r="B13445" t="s">
        <v>37062</v>
      </c>
      <c r="I13445" t="s">
        <v>5</v>
      </c>
      <c r="J13445">
        <v>114.04</v>
      </c>
      <c r="M13445">
        <v>114.04</v>
      </c>
      <c r="N13445">
        <f t="shared" si="210"/>
        <v>0</v>
      </c>
    </row>
    <row r="13446" spans="1:14" x14ac:dyDescent="0.2">
      <c r="A13446" t="s">
        <v>26645</v>
      </c>
      <c r="B13446" t="s">
        <v>37062</v>
      </c>
      <c r="I13446" t="s">
        <v>5</v>
      </c>
      <c r="J13446">
        <v>112.44</v>
      </c>
      <c r="M13446">
        <v>112.44</v>
      </c>
      <c r="N13446">
        <f t="shared" si="210"/>
        <v>0</v>
      </c>
    </row>
    <row r="13447" spans="1:14" x14ac:dyDescent="0.2">
      <c r="A13447" t="s">
        <v>26646</v>
      </c>
      <c r="B13447" t="s">
        <v>37063</v>
      </c>
      <c r="I13447" t="s">
        <v>5</v>
      </c>
      <c r="J13447">
        <v>97.66</v>
      </c>
      <c r="M13447">
        <v>97.66</v>
      </c>
      <c r="N13447">
        <f t="shared" si="210"/>
        <v>0</v>
      </c>
    </row>
    <row r="13448" spans="1:14" x14ac:dyDescent="0.2">
      <c r="A13448" t="s">
        <v>26647</v>
      </c>
      <c r="B13448" t="s">
        <v>37063</v>
      </c>
      <c r="I13448" t="s">
        <v>5</v>
      </c>
      <c r="J13448">
        <v>96.23</v>
      </c>
      <c r="M13448">
        <v>96.23</v>
      </c>
      <c r="N13448">
        <f t="shared" si="210"/>
        <v>0</v>
      </c>
    </row>
    <row r="13449" spans="1:14" x14ac:dyDescent="0.2">
      <c r="A13449" t="s">
        <v>13576</v>
      </c>
      <c r="B13449" t="s">
        <v>37064</v>
      </c>
      <c r="I13449" t="s">
        <v>5</v>
      </c>
      <c r="J13449">
        <v>82.04</v>
      </c>
      <c r="M13449">
        <v>82.04</v>
      </c>
      <c r="N13449">
        <f t="shared" si="210"/>
        <v>0</v>
      </c>
    </row>
    <row r="13450" spans="1:14" x14ac:dyDescent="0.2">
      <c r="A13450" t="s">
        <v>13577</v>
      </c>
      <c r="B13450" t="s">
        <v>37064</v>
      </c>
      <c r="I13450" t="s">
        <v>5</v>
      </c>
      <c r="J13450">
        <v>80.44</v>
      </c>
      <c r="M13450">
        <v>80.44</v>
      </c>
      <c r="N13450">
        <f t="shared" si="210"/>
        <v>0</v>
      </c>
    </row>
    <row r="13451" spans="1:14" x14ac:dyDescent="0.2">
      <c r="A13451" t="s">
        <v>13578</v>
      </c>
      <c r="B13451" t="s">
        <v>37065</v>
      </c>
      <c r="I13451" t="s">
        <v>5</v>
      </c>
      <c r="J13451">
        <v>62.77</v>
      </c>
      <c r="M13451">
        <v>62.77</v>
      </c>
      <c r="N13451">
        <f t="shared" si="210"/>
        <v>0</v>
      </c>
    </row>
    <row r="13452" spans="1:14" x14ac:dyDescent="0.2">
      <c r="A13452" t="s">
        <v>13579</v>
      </c>
      <c r="B13452" t="s">
        <v>37065</v>
      </c>
      <c r="I13452" t="s">
        <v>5</v>
      </c>
      <c r="J13452">
        <v>61.34</v>
      </c>
      <c r="M13452">
        <v>61.34</v>
      </c>
      <c r="N13452">
        <f t="shared" si="210"/>
        <v>0</v>
      </c>
    </row>
    <row r="13453" spans="1:14" x14ac:dyDescent="0.2">
      <c r="A13453" t="s">
        <v>13580</v>
      </c>
      <c r="B13453" t="s">
        <v>37066</v>
      </c>
      <c r="I13453" t="s">
        <v>5</v>
      </c>
      <c r="J13453">
        <v>1546.19</v>
      </c>
      <c r="M13453">
        <v>1546.19</v>
      </c>
      <c r="N13453">
        <f t="shared" si="210"/>
        <v>0</v>
      </c>
    </row>
    <row r="13454" spans="1:14" x14ac:dyDescent="0.2">
      <c r="A13454" t="s">
        <v>13581</v>
      </c>
      <c r="B13454" t="s">
        <v>37066</v>
      </c>
      <c r="I13454" t="s">
        <v>5</v>
      </c>
      <c r="J13454">
        <v>1486.86</v>
      </c>
      <c r="M13454">
        <v>1486.86</v>
      </c>
      <c r="N13454">
        <f t="shared" si="210"/>
        <v>0</v>
      </c>
    </row>
    <row r="13455" spans="1:14" x14ac:dyDescent="0.2">
      <c r="A13455" t="s">
        <v>13582</v>
      </c>
      <c r="B13455" t="s">
        <v>37067</v>
      </c>
      <c r="I13455" t="s">
        <v>5</v>
      </c>
      <c r="J13455">
        <v>25.65</v>
      </c>
      <c r="M13455">
        <v>25.65</v>
      </c>
      <c r="N13455">
        <f t="shared" si="210"/>
        <v>0</v>
      </c>
    </row>
    <row r="13456" spans="1:14" x14ac:dyDescent="0.2">
      <c r="A13456" t="s">
        <v>13583</v>
      </c>
      <c r="B13456" t="s">
        <v>37067</v>
      </c>
      <c r="I13456" t="s">
        <v>5</v>
      </c>
      <c r="J13456">
        <v>23.35</v>
      </c>
      <c r="M13456">
        <v>23.35</v>
      </c>
      <c r="N13456">
        <f t="shared" si="210"/>
        <v>0</v>
      </c>
    </row>
    <row r="13457" spans="1:14" x14ac:dyDescent="0.2">
      <c r="A13457" t="s">
        <v>13584</v>
      </c>
      <c r="B13457" t="s">
        <v>37068</v>
      </c>
      <c r="I13457" t="s">
        <v>5</v>
      </c>
      <c r="J13457">
        <v>33.770000000000003</v>
      </c>
      <c r="M13457">
        <v>33.770000000000003</v>
      </c>
      <c r="N13457">
        <f t="shared" si="210"/>
        <v>0</v>
      </c>
    </row>
    <row r="13458" spans="1:14" x14ac:dyDescent="0.2">
      <c r="A13458" t="s">
        <v>13585</v>
      </c>
      <c r="B13458" t="s">
        <v>37068</v>
      </c>
      <c r="I13458" t="s">
        <v>5</v>
      </c>
      <c r="J13458">
        <v>30.9</v>
      </c>
      <c r="M13458">
        <v>30.9</v>
      </c>
      <c r="N13458">
        <f t="shared" si="210"/>
        <v>0</v>
      </c>
    </row>
    <row r="13459" spans="1:14" x14ac:dyDescent="0.2">
      <c r="A13459" t="s">
        <v>13586</v>
      </c>
      <c r="B13459" t="s">
        <v>22198</v>
      </c>
      <c r="I13459" t="s">
        <v>5</v>
      </c>
      <c r="J13459">
        <v>15</v>
      </c>
      <c r="M13459">
        <v>15</v>
      </c>
      <c r="N13459">
        <f t="shared" si="210"/>
        <v>0</v>
      </c>
    </row>
    <row r="13460" spans="1:14" x14ac:dyDescent="0.2">
      <c r="A13460" t="s">
        <v>13587</v>
      </c>
      <c r="B13460" t="s">
        <v>22198</v>
      </c>
      <c r="I13460" t="s">
        <v>5</v>
      </c>
      <c r="J13460">
        <v>13.28</v>
      </c>
      <c r="M13460">
        <v>13.28</v>
      </c>
      <c r="N13460">
        <f t="shared" si="210"/>
        <v>0</v>
      </c>
    </row>
    <row r="13461" spans="1:14" x14ac:dyDescent="0.2">
      <c r="A13461" t="s">
        <v>13588</v>
      </c>
      <c r="B13461" t="s">
        <v>37069</v>
      </c>
      <c r="I13461" t="s">
        <v>5</v>
      </c>
      <c r="J13461">
        <v>63855.13</v>
      </c>
      <c r="M13461">
        <v>63855.13</v>
      </c>
      <c r="N13461">
        <f t="shared" si="210"/>
        <v>0</v>
      </c>
    </row>
    <row r="13462" spans="1:14" x14ac:dyDescent="0.2">
      <c r="A13462" t="s">
        <v>13589</v>
      </c>
      <c r="B13462" t="s">
        <v>37069</v>
      </c>
      <c r="I13462" t="s">
        <v>5</v>
      </c>
      <c r="J13462">
        <v>63832.14</v>
      </c>
      <c r="M13462">
        <v>63832.14</v>
      </c>
      <c r="N13462">
        <f t="shared" si="210"/>
        <v>0</v>
      </c>
    </row>
    <row r="13463" spans="1:14" x14ac:dyDescent="0.2">
      <c r="A13463" t="s">
        <v>13590</v>
      </c>
      <c r="B13463" t="s">
        <v>37070</v>
      </c>
      <c r="I13463" t="s">
        <v>5</v>
      </c>
      <c r="J13463">
        <v>1505.25</v>
      </c>
      <c r="M13463">
        <v>1505.25</v>
      </c>
      <c r="N13463">
        <f t="shared" si="210"/>
        <v>0</v>
      </c>
    </row>
    <row r="13464" spans="1:14" x14ac:dyDescent="0.2">
      <c r="A13464" t="s">
        <v>13591</v>
      </c>
      <c r="B13464" t="s">
        <v>37070</v>
      </c>
      <c r="I13464" t="s">
        <v>5</v>
      </c>
      <c r="J13464">
        <v>1499.5</v>
      </c>
      <c r="M13464">
        <v>1499.5</v>
      </c>
      <c r="N13464">
        <f t="shared" si="210"/>
        <v>0</v>
      </c>
    </row>
    <row r="13465" spans="1:14" x14ac:dyDescent="0.2">
      <c r="A13465" t="s">
        <v>13592</v>
      </c>
      <c r="B13465" t="s">
        <v>37071</v>
      </c>
      <c r="I13465" t="s">
        <v>5</v>
      </c>
      <c r="J13465">
        <v>1034.05</v>
      </c>
      <c r="M13465">
        <v>1034.05</v>
      </c>
      <c r="N13465">
        <f t="shared" si="210"/>
        <v>0</v>
      </c>
    </row>
    <row r="13466" spans="1:14" x14ac:dyDescent="0.2">
      <c r="A13466" t="s">
        <v>13593</v>
      </c>
      <c r="B13466" t="s">
        <v>37071</v>
      </c>
      <c r="I13466" t="s">
        <v>5</v>
      </c>
      <c r="J13466">
        <v>1028.3</v>
      </c>
      <c r="M13466">
        <v>1028.3</v>
      </c>
      <c r="N13466">
        <f t="shared" si="210"/>
        <v>0</v>
      </c>
    </row>
    <row r="13467" spans="1:14" x14ac:dyDescent="0.2">
      <c r="A13467" t="s">
        <v>13594</v>
      </c>
      <c r="B13467" t="s">
        <v>37072</v>
      </c>
      <c r="I13467" t="s">
        <v>5</v>
      </c>
      <c r="J13467">
        <v>3030.03</v>
      </c>
      <c r="M13467">
        <v>3030.03</v>
      </c>
      <c r="N13467">
        <f t="shared" si="210"/>
        <v>0</v>
      </c>
    </row>
    <row r="13468" spans="1:14" x14ac:dyDescent="0.2">
      <c r="A13468" t="s">
        <v>13595</v>
      </c>
      <c r="B13468" t="s">
        <v>37072</v>
      </c>
      <c r="I13468" t="s">
        <v>5</v>
      </c>
      <c r="J13468">
        <v>3024.28</v>
      </c>
      <c r="M13468">
        <v>3024.28</v>
      </c>
      <c r="N13468">
        <f t="shared" si="210"/>
        <v>0</v>
      </c>
    </row>
    <row r="13469" spans="1:14" x14ac:dyDescent="0.2">
      <c r="A13469" t="s">
        <v>13596</v>
      </c>
      <c r="B13469" t="s">
        <v>37073</v>
      </c>
      <c r="I13469" t="s">
        <v>5</v>
      </c>
      <c r="J13469">
        <v>2007.68</v>
      </c>
      <c r="M13469">
        <v>2007.68</v>
      </c>
      <c r="N13469">
        <f t="shared" si="210"/>
        <v>0</v>
      </c>
    </row>
    <row r="13470" spans="1:14" x14ac:dyDescent="0.2">
      <c r="A13470" t="s">
        <v>13597</v>
      </c>
      <c r="B13470" t="s">
        <v>37073</v>
      </c>
      <c r="I13470" t="s">
        <v>5</v>
      </c>
      <c r="J13470">
        <v>2001.93</v>
      </c>
      <c r="M13470">
        <v>2001.93</v>
      </c>
      <c r="N13470">
        <f t="shared" si="210"/>
        <v>0</v>
      </c>
    </row>
    <row r="13471" spans="1:14" x14ac:dyDescent="0.2">
      <c r="A13471" t="s">
        <v>13598</v>
      </c>
      <c r="B13471" t="s">
        <v>37074</v>
      </c>
      <c r="I13471" t="s">
        <v>5</v>
      </c>
      <c r="J13471">
        <v>267.8</v>
      </c>
      <c r="M13471">
        <v>267.8</v>
      </c>
      <c r="N13471">
        <f t="shared" si="210"/>
        <v>0</v>
      </c>
    </row>
    <row r="13472" spans="1:14" x14ac:dyDescent="0.2">
      <c r="A13472" t="s">
        <v>13599</v>
      </c>
      <c r="B13472" t="s">
        <v>37074</v>
      </c>
      <c r="I13472" t="s">
        <v>5</v>
      </c>
      <c r="J13472">
        <v>267.8</v>
      </c>
      <c r="M13472">
        <v>267.8</v>
      </c>
      <c r="N13472">
        <f t="shared" si="210"/>
        <v>0</v>
      </c>
    </row>
    <row r="13473" spans="1:14" x14ac:dyDescent="0.2">
      <c r="A13473" t="s">
        <v>13600</v>
      </c>
      <c r="B13473" t="s">
        <v>37075</v>
      </c>
      <c r="I13473" t="s">
        <v>5</v>
      </c>
      <c r="J13473">
        <v>301.43</v>
      </c>
      <c r="M13473">
        <v>301.43</v>
      </c>
      <c r="N13473">
        <f t="shared" si="210"/>
        <v>0</v>
      </c>
    </row>
    <row r="13474" spans="1:14" x14ac:dyDescent="0.2">
      <c r="A13474" t="s">
        <v>13601</v>
      </c>
      <c r="B13474" t="s">
        <v>37075</v>
      </c>
      <c r="I13474" t="s">
        <v>5</v>
      </c>
      <c r="J13474">
        <v>289.94</v>
      </c>
      <c r="M13474">
        <v>289.94</v>
      </c>
      <c r="N13474">
        <f t="shared" si="210"/>
        <v>0</v>
      </c>
    </row>
    <row r="13475" spans="1:14" x14ac:dyDescent="0.2">
      <c r="A13475" t="s">
        <v>13602</v>
      </c>
      <c r="B13475" t="s">
        <v>22199</v>
      </c>
      <c r="I13475" t="s">
        <v>4</v>
      </c>
      <c r="J13475">
        <v>109.98</v>
      </c>
      <c r="M13475">
        <v>109.98</v>
      </c>
      <c r="N13475">
        <f t="shared" si="210"/>
        <v>0</v>
      </c>
    </row>
    <row r="13476" spans="1:14" x14ac:dyDescent="0.2">
      <c r="A13476" t="s">
        <v>13603</v>
      </c>
      <c r="B13476" t="s">
        <v>22199</v>
      </c>
      <c r="I13476" t="s">
        <v>4</v>
      </c>
      <c r="J13476">
        <v>107.97</v>
      </c>
      <c r="M13476">
        <v>107.97</v>
      </c>
      <c r="N13476">
        <f t="shared" si="210"/>
        <v>0</v>
      </c>
    </row>
    <row r="13477" spans="1:14" x14ac:dyDescent="0.2">
      <c r="A13477" t="s">
        <v>13604</v>
      </c>
      <c r="B13477" t="s">
        <v>37076</v>
      </c>
      <c r="I13477" t="s">
        <v>5</v>
      </c>
      <c r="J13477">
        <v>38.68</v>
      </c>
      <c r="M13477">
        <v>38.68</v>
      </c>
      <c r="N13477">
        <f t="shared" si="210"/>
        <v>0</v>
      </c>
    </row>
    <row r="13478" spans="1:14" x14ac:dyDescent="0.2">
      <c r="A13478" t="s">
        <v>13605</v>
      </c>
      <c r="B13478" t="s">
        <v>37076</v>
      </c>
      <c r="I13478" t="s">
        <v>5</v>
      </c>
      <c r="J13478">
        <v>37.53</v>
      </c>
      <c r="M13478">
        <v>37.53</v>
      </c>
      <c r="N13478">
        <f t="shared" si="210"/>
        <v>0</v>
      </c>
    </row>
    <row r="13479" spans="1:14" x14ac:dyDescent="0.2">
      <c r="A13479" t="s">
        <v>13606</v>
      </c>
      <c r="B13479" t="s">
        <v>37077</v>
      </c>
      <c r="I13479" t="s">
        <v>5</v>
      </c>
      <c r="J13479">
        <v>136.63999999999999</v>
      </c>
      <c r="M13479">
        <v>136.63999999999999</v>
      </c>
      <c r="N13479">
        <f t="shared" si="210"/>
        <v>0</v>
      </c>
    </row>
    <row r="13480" spans="1:14" x14ac:dyDescent="0.2">
      <c r="A13480" t="s">
        <v>13607</v>
      </c>
      <c r="B13480" t="s">
        <v>37077</v>
      </c>
      <c r="I13480" t="s">
        <v>5</v>
      </c>
      <c r="J13480">
        <v>133.77000000000001</v>
      </c>
      <c r="M13480">
        <v>133.77000000000001</v>
      </c>
      <c r="N13480">
        <f t="shared" si="210"/>
        <v>0</v>
      </c>
    </row>
    <row r="13481" spans="1:14" x14ac:dyDescent="0.2">
      <c r="A13481" t="s">
        <v>13608</v>
      </c>
      <c r="B13481" t="s">
        <v>37078</v>
      </c>
      <c r="I13481" t="s">
        <v>5</v>
      </c>
      <c r="J13481">
        <v>1198.26</v>
      </c>
      <c r="M13481">
        <v>1198.26</v>
      </c>
      <c r="N13481">
        <f t="shared" si="210"/>
        <v>0</v>
      </c>
    </row>
    <row r="13482" spans="1:14" x14ac:dyDescent="0.2">
      <c r="A13482" t="s">
        <v>13609</v>
      </c>
      <c r="B13482" t="s">
        <v>37078</v>
      </c>
      <c r="I13482" t="s">
        <v>5</v>
      </c>
      <c r="J13482">
        <v>1152.28</v>
      </c>
      <c r="M13482">
        <v>1152.28</v>
      </c>
      <c r="N13482">
        <f t="shared" si="210"/>
        <v>0</v>
      </c>
    </row>
    <row r="13483" spans="1:14" x14ac:dyDescent="0.2">
      <c r="A13483" t="s">
        <v>13610</v>
      </c>
      <c r="B13483" t="s">
        <v>37079</v>
      </c>
      <c r="I13483" t="s">
        <v>5</v>
      </c>
      <c r="J13483">
        <v>544.79</v>
      </c>
      <c r="M13483">
        <v>544.79</v>
      </c>
      <c r="N13483">
        <f t="shared" si="210"/>
        <v>0</v>
      </c>
    </row>
    <row r="13484" spans="1:14" x14ac:dyDescent="0.2">
      <c r="A13484" t="s">
        <v>13611</v>
      </c>
      <c r="B13484" t="s">
        <v>37079</v>
      </c>
      <c r="I13484" t="s">
        <v>5</v>
      </c>
      <c r="J13484">
        <v>510.3</v>
      </c>
      <c r="M13484">
        <v>510.3</v>
      </c>
      <c r="N13484">
        <f t="shared" si="210"/>
        <v>0</v>
      </c>
    </row>
    <row r="13485" spans="1:14" x14ac:dyDescent="0.2">
      <c r="A13485" t="s">
        <v>13612</v>
      </c>
      <c r="B13485" t="s">
        <v>37080</v>
      </c>
      <c r="I13485" t="s">
        <v>5</v>
      </c>
      <c r="J13485">
        <v>301.33999999999997</v>
      </c>
      <c r="M13485">
        <v>301.33999999999997</v>
      </c>
      <c r="N13485">
        <f t="shared" si="210"/>
        <v>0</v>
      </c>
    </row>
    <row r="13486" spans="1:14" x14ac:dyDescent="0.2">
      <c r="A13486" t="s">
        <v>13613</v>
      </c>
      <c r="B13486" t="s">
        <v>37080</v>
      </c>
      <c r="I13486" t="s">
        <v>5</v>
      </c>
      <c r="J13486">
        <v>295.60000000000002</v>
      </c>
      <c r="M13486">
        <v>295.60000000000002</v>
      </c>
      <c r="N13486">
        <f t="shared" si="210"/>
        <v>0</v>
      </c>
    </row>
    <row r="13487" spans="1:14" x14ac:dyDescent="0.2">
      <c r="A13487" t="s">
        <v>13614</v>
      </c>
      <c r="B13487" t="s">
        <v>37081</v>
      </c>
      <c r="I13487" t="s">
        <v>5</v>
      </c>
      <c r="J13487">
        <v>633.95000000000005</v>
      </c>
      <c r="M13487">
        <v>633.95000000000005</v>
      </c>
      <c r="N13487">
        <f t="shared" si="210"/>
        <v>0</v>
      </c>
    </row>
    <row r="13488" spans="1:14" x14ac:dyDescent="0.2">
      <c r="A13488" t="s">
        <v>13615</v>
      </c>
      <c r="B13488" t="s">
        <v>37081</v>
      </c>
      <c r="I13488" t="s">
        <v>5</v>
      </c>
      <c r="J13488">
        <v>587.97</v>
      </c>
      <c r="M13488">
        <v>587.97</v>
      </c>
      <c r="N13488">
        <f t="shared" si="210"/>
        <v>0</v>
      </c>
    </row>
    <row r="13489" spans="1:14" x14ac:dyDescent="0.2">
      <c r="A13489" t="s">
        <v>13616</v>
      </c>
      <c r="B13489" t="s">
        <v>37082</v>
      </c>
      <c r="I13489" t="s">
        <v>5</v>
      </c>
      <c r="J13489">
        <v>113.44</v>
      </c>
      <c r="M13489">
        <v>113.44</v>
      </c>
      <c r="N13489">
        <f t="shared" si="210"/>
        <v>0</v>
      </c>
    </row>
    <row r="13490" spans="1:14" x14ac:dyDescent="0.2">
      <c r="A13490" t="s">
        <v>13617</v>
      </c>
      <c r="B13490" t="s">
        <v>37082</v>
      </c>
      <c r="I13490" t="s">
        <v>5</v>
      </c>
      <c r="J13490">
        <v>103.09</v>
      </c>
      <c r="M13490">
        <v>103.09</v>
      </c>
      <c r="N13490">
        <f t="shared" si="210"/>
        <v>0</v>
      </c>
    </row>
    <row r="13491" spans="1:14" x14ac:dyDescent="0.2">
      <c r="A13491" t="s">
        <v>13618</v>
      </c>
      <c r="B13491" t="s">
        <v>37083</v>
      </c>
      <c r="I13491" t="s">
        <v>5</v>
      </c>
      <c r="J13491">
        <v>129.87</v>
      </c>
      <c r="M13491">
        <v>129.87</v>
      </c>
      <c r="N13491">
        <f t="shared" si="210"/>
        <v>0</v>
      </c>
    </row>
    <row r="13492" spans="1:14" x14ac:dyDescent="0.2">
      <c r="A13492" t="s">
        <v>13619</v>
      </c>
      <c r="B13492" t="s">
        <v>37083</v>
      </c>
      <c r="I13492" t="s">
        <v>5</v>
      </c>
      <c r="J13492">
        <v>119.52</v>
      </c>
      <c r="M13492">
        <v>119.52</v>
      </c>
      <c r="N13492">
        <f t="shared" si="210"/>
        <v>0</v>
      </c>
    </row>
    <row r="13493" spans="1:14" x14ac:dyDescent="0.2">
      <c r="A13493" t="s">
        <v>13620</v>
      </c>
      <c r="B13493" t="s">
        <v>37084</v>
      </c>
      <c r="I13493" t="s">
        <v>5</v>
      </c>
      <c r="J13493">
        <v>177.39</v>
      </c>
      <c r="M13493">
        <v>177.39</v>
      </c>
      <c r="N13493">
        <f t="shared" si="210"/>
        <v>0</v>
      </c>
    </row>
    <row r="13494" spans="1:14" x14ac:dyDescent="0.2">
      <c r="A13494" t="s">
        <v>13621</v>
      </c>
      <c r="B13494" t="s">
        <v>37084</v>
      </c>
      <c r="I13494" t="s">
        <v>5</v>
      </c>
      <c r="J13494">
        <v>164.46</v>
      </c>
      <c r="M13494">
        <v>164.46</v>
      </c>
      <c r="N13494">
        <f t="shared" si="210"/>
        <v>0</v>
      </c>
    </row>
    <row r="13495" spans="1:14" x14ac:dyDescent="0.2">
      <c r="A13495" t="s">
        <v>13622</v>
      </c>
      <c r="B13495" t="s">
        <v>37085</v>
      </c>
      <c r="I13495" t="s">
        <v>5</v>
      </c>
      <c r="J13495">
        <v>443.22</v>
      </c>
      <c r="M13495">
        <v>443.22</v>
      </c>
      <c r="N13495">
        <f t="shared" si="210"/>
        <v>0</v>
      </c>
    </row>
    <row r="13496" spans="1:14" x14ac:dyDescent="0.2">
      <c r="A13496" t="s">
        <v>13623</v>
      </c>
      <c r="B13496" t="s">
        <v>37085</v>
      </c>
      <c r="I13496" t="s">
        <v>5</v>
      </c>
      <c r="J13496">
        <v>427.7</v>
      </c>
      <c r="M13496">
        <v>427.7</v>
      </c>
      <c r="N13496">
        <f t="shared" si="210"/>
        <v>0</v>
      </c>
    </row>
    <row r="13497" spans="1:14" x14ac:dyDescent="0.2">
      <c r="A13497" t="s">
        <v>13624</v>
      </c>
      <c r="B13497" t="s">
        <v>37086</v>
      </c>
      <c r="I13497" t="s">
        <v>5</v>
      </c>
      <c r="J13497">
        <v>478.65</v>
      </c>
      <c r="M13497">
        <v>478.65</v>
      </c>
      <c r="N13497">
        <f t="shared" si="210"/>
        <v>0</v>
      </c>
    </row>
    <row r="13498" spans="1:14" x14ac:dyDescent="0.2">
      <c r="A13498" t="s">
        <v>13625</v>
      </c>
      <c r="B13498" t="s">
        <v>37086</v>
      </c>
      <c r="I13498" t="s">
        <v>5</v>
      </c>
      <c r="J13498">
        <v>465.11</v>
      </c>
      <c r="M13498">
        <v>465.11</v>
      </c>
      <c r="N13498">
        <f t="shared" si="210"/>
        <v>0</v>
      </c>
    </row>
    <row r="13499" spans="1:14" x14ac:dyDescent="0.2">
      <c r="A13499" t="s">
        <v>13626</v>
      </c>
      <c r="B13499" t="s">
        <v>37087</v>
      </c>
      <c r="I13499" t="s">
        <v>5</v>
      </c>
      <c r="J13499">
        <v>679.61</v>
      </c>
      <c r="M13499">
        <v>679.61</v>
      </c>
      <c r="N13499">
        <f t="shared" si="210"/>
        <v>0</v>
      </c>
    </row>
    <row r="13500" spans="1:14" x14ac:dyDescent="0.2">
      <c r="A13500" t="s">
        <v>13627</v>
      </c>
      <c r="B13500" t="s">
        <v>37087</v>
      </c>
      <c r="I13500" t="s">
        <v>5</v>
      </c>
      <c r="J13500">
        <v>653.74</v>
      </c>
      <c r="M13500">
        <v>653.74</v>
      </c>
      <c r="N13500">
        <f t="shared" si="210"/>
        <v>0</v>
      </c>
    </row>
    <row r="13501" spans="1:14" x14ac:dyDescent="0.2">
      <c r="A13501" t="s">
        <v>13628</v>
      </c>
      <c r="B13501" t="s">
        <v>37088</v>
      </c>
      <c r="I13501" t="s">
        <v>5</v>
      </c>
      <c r="J13501">
        <v>733.63</v>
      </c>
      <c r="M13501">
        <v>733.63</v>
      </c>
      <c r="N13501">
        <f t="shared" si="210"/>
        <v>0</v>
      </c>
    </row>
    <row r="13502" spans="1:14" x14ac:dyDescent="0.2">
      <c r="A13502" t="s">
        <v>13629</v>
      </c>
      <c r="B13502" t="s">
        <v>37088</v>
      </c>
      <c r="I13502" t="s">
        <v>5</v>
      </c>
      <c r="J13502">
        <v>707.76</v>
      </c>
      <c r="M13502">
        <v>707.76</v>
      </c>
      <c r="N13502">
        <f t="shared" si="210"/>
        <v>0</v>
      </c>
    </row>
    <row r="13503" spans="1:14" x14ac:dyDescent="0.2">
      <c r="A13503" t="s">
        <v>13630</v>
      </c>
      <c r="B13503" t="s">
        <v>37089</v>
      </c>
      <c r="I13503" t="s">
        <v>5</v>
      </c>
      <c r="J13503">
        <v>1213.9100000000001</v>
      </c>
      <c r="M13503">
        <v>1213.9100000000001</v>
      </c>
      <c r="N13503">
        <f t="shared" si="210"/>
        <v>0</v>
      </c>
    </row>
    <row r="13504" spans="1:14" x14ac:dyDescent="0.2">
      <c r="A13504" t="s">
        <v>13631</v>
      </c>
      <c r="B13504" t="s">
        <v>37089</v>
      </c>
      <c r="I13504" t="s">
        <v>5</v>
      </c>
      <c r="J13504">
        <v>1188.04</v>
      </c>
      <c r="M13504">
        <v>1188.04</v>
      </c>
      <c r="N13504">
        <f t="shared" si="210"/>
        <v>0</v>
      </c>
    </row>
    <row r="13505" spans="1:14" x14ac:dyDescent="0.2">
      <c r="A13505" t="s">
        <v>26489</v>
      </c>
      <c r="B13505" t="s">
        <v>37090</v>
      </c>
      <c r="I13505" t="s">
        <v>5</v>
      </c>
      <c r="J13505">
        <v>1472.33</v>
      </c>
      <c r="M13505">
        <v>1472.33</v>
      </c>
      <c r="N13505">
        <f t="shared" si="210"/>
        <v>0</v>
      </c>
    </row>
    <row r="13506" spans="1:14" x14ac:dyDescent="0.2">
      <c r="A13506" t="s">
        <v>26490</v>
      </c>
      <c r="B13506" t="s">
        <v>37090</v>
      </c>
      <c r="I13506" t="s">
        <v>5</v>
      </c>
      <c r="J13506">
        <v>1446.46</v>
      </c>
      <c r="M13506">
        <v>1446.46</v>
      </c>
      <c r="N13506">
        <f t="shared" si="210"/>
        <v>0</v>
      </c>
    </row>
    <row r="13507" spans="1:14" x14ac:dyDescent="0.2">
      <c r="A13507" t="s">
        <v>13632</v>
      </c>
      <c r="B13507" t="s">
        <v>37091</v>
      </c>
      <c r="I13507" t="s">
        <v>5</v>
      </c>
      <c r="J13507">
        <v>122.04</v>
      </c>
      <c r="M13507">
        <v>122.04</v>
      </c>
      <c r="N13507">
        <f t="shared" si="210"/>
        <v>0</v>
      </c>
    </row>
    <row r="13508" spans="1:14" x14ac:dyDescent="0.2">
      <c r="A13508" t="s">
        <v>13633</v>
      </c>
      <c r="B13508" t="s">
        <v>37091</v>
      </c>
      <c r="I13508" t="s">
        <v>5</v>
      </c>
      <c r="J13508">
        <v>110.55</v>
      </c>
      <c r="M13508">
        <v>110.55</v>
      </c>
      <c r="N13508">
        <f t="shared" ref="N13508:N13571" si="211">J13508-M13508</f>
        <v>0</v>
      </c>
    </row>
    <row r="13509" spans="1:14" x14ac:dyDescent="0.2">
      <c r="A13509" t="s">
        <v>13634</v>
      </c>
      <c r="B13509" t="s">
        <v>37092</v>
      </c>
      <c r="I13509" t="s">
        <v>5</v>
      </c>
      <c r="J13509">
        <v>138.47</v>
      </c>
      <c r="M13509">
        <v>138.47</v>
      </c>
      <c r="N13509">
        <f t="shared" si="211"/>
        <v>0</v>
      </c>
    </row>
    <row r="13510" spans="1:14" x14ac:dyDescent="0.2">
      <c r="A13510" t="s">
        <v>13635</v>
      </c>
      <c r="B13510" t="s">
        <v>37092</v>
      </c>
      <c r="I13510" t="s">
        <v>5</v>
      </c>
      <c r="J13510">
        <v>126.98</v>
      </c>
      <c r="M13510">
        <v>126.98</v>
      </c>
      <c r="N13510">
        <f t="shared" si="211"/>
        <v>0</v>
      </c>
    </row>
    <row r="13511" spans="1:14" x14ac:dyDescent="0.2">
      <c r="A13511" t="s">
        <v>13636</v>
      </c>
      <c r="B13511" t="s">
        <v>37093</v>
      </c>
      <c r="I13511" t="s">
        <v>5</v>
      </c>
      <c r="J13511">
        <v>188.15</v>
      </c>
      <c r="M13511">
        <v>188.15</v>
      </c>
      <c r="N13511">
        <f t="shared" si="211"/>
        <v>0</v>
      </c>
    </row>
    <row r="13512" spans="1:14" x14ac:dyDescent="0.2">
      <c r="A13512" t="s">
        <v>13637</v>
      </c>
      <c r="B13512" t="s">
        <v>37093</v>
      </c>
      <c r="I13512" t="s">
        <v>5</v>
      </c>
      <c r="J13512">
        <v>173.78</v>
      </c>
      <c r="M13512">
        <v>173.78</v>
      </c>
      <c r="N13512">
        <f t="shared" si="211"/>
        <v>0</v>
      </c>
    </row>
    <row r="13513" spans="1:14" x14ac:dyDescent="0.2">
      <c r="A13513" t="s">
        <v>13638</v>
      </c>
      <c r="B13513" t="s">
        <v>37094</v>
      </c>
      <c r="I13513" t="s">
        <v>5</v>
      </c>
      <c r="J13513">
        <v>470.54</v>
      </c>
      <c r="M13513">
        <v>470.54</v>
      </c>
      <c r="N13513">
        <f t="shared" si="211"/>
        <v>0</v>
      </c>
    </row>
    <row r="13514" spans="1:14" x14ac:dyDescent="0.2">
      <c r="A13514" t="s">
        <v>13639</v>
      </c>
      <c r="B13514" t="s">
        <v>37094</v>
      </c>
      <c r="I13514" t="s">
        <v>5</v>
      </c>
      <c r="J13514">
        <v>453.29</v>
      </c>
      <c r="M13514">
        <v>453.29</v>
      </c>
      <c r="N13514">
        <f t="shared" si="211"/>
        <v>0</v>
      </c>
    </row>
    <row r="13515" spans="1:14" x14ac:dyDescent="0.2">
      <c r="A13515" t="s">
        <v>13640</v>
      </c>
      <c r="B13515" t="s">
        <v>37095</v>
      </c>
      <c r="I13515" t="s">
        <v>5</v>
      </c>
      <c r="J13515">
        <v>542.46</v>
      </c>
      <c r="M13515">
        <v>542.46</v>
      </c>
      <c r="N13515">
        <f t="shared" si="211"/>
        <v>0</v>
      </c>
    </row>
    <row r="13516" spans="1:14" x14ac:dyDescent="0.2">
      <c r="A13516" t="s">
        <v>13641</v>
      </c>
      <c r="B13516" t="s">
        <v>37095</v>
      </c>
      <c r="I13516" t="s">
        <v>5</v>
      </c>
      <c r="J13516">
        <v>522.35</v>
      </c>
      <c r="M13516">
        <v>522.35</v>
      </c>
      <c r="N13516">
        <f t="shared" si="211"/>
        <v>0</v>
      </c>
    </row>
    <row r="13517" spans="1:14" x14ac:dyDescent="0.2">
      <c r="A13517" t="s">
        <v>13642</v>
      </c>
      <c r="B13517" t="s">
        <v>37096</v>
      </c>
      <c r="I13517" t="s">
        <v>5</v>
      </c>
      <c r="J13517">
        <v>715.95</v>
      </c>
      <c r="M13517">
        <v>715.95</v>
      </c>
      <c r="N13517">
        <f t="shared" si="211"/>
        <v>0</v>
      </c>
    </row>
    <row r="13518" spans="1:14" x14ac:dyDescent="0.2">
      <c r="A13518" t="s">
        <v>13643</v>
      </c>
      <c r="B13518" t="s">
        <v>37096</v>
      </c>
      <c r="I13518" t="s">
        <v>5</v>
      </c>
      <c r="J13518">
        <v>687.22</v>
      </c>
      <c r="M13518">
        <v>687.22</v>
      </c>
      <c r="N13518">
        <f t="shared" si="211"/>
        <v>0</v>
      </c>
    </row>
    <row r="13519" spans="1:14" x14ac:dyDescent="0.2">
      <c r="A13519" t="s">
        <v>13644</v>
      </c>
      <c r="B13519" t="s">
        <v>37097</v>
      </c>
      <c r="I13519" t="s">
        <v>5</v>
      </c>
      <c r="J13519">
        <v>854.49</v>
      </c>
      <c r="M13519">
        <v>854.49</v>
      </c>
      <c r="N13519">
        <f t="shared" si="211"/>
        <v>0</v>
      </c>
    </row>
    <row r="13520" spans="1:14" x14ac:dyDescent="0.2">
      <c r="A13520" t="s">
        <v>13645</v>
      </c>
      <c r="B13520" t="s">
        <v>37097</v>
      </c>
      <c r="I13520" t="s">
        <v>5</v>
      </c>
      <c r="J13520">
        <v>820</v>
      </c>
      <c r="M13520">
        <v>820</v>
      </c>
      <c r="N13520">
        <f t="shared" si="211"/>
        <v>0</v>
      </c>
    </row>
    <row r="13521" spans="1:14" x14ac:dyDescent="0.2">
      <c r="A13521" t="s">
        <v>13646</v>
      </c>
      <c r="B13521" t="s">
        <v>37098</v>
      </c>
      <c r="I13521" t="s">
        <v>5</v>
      </c>
      <c r="J13521">
        <v>1303.3900000000001</v>
      </c>
      <c r="M13521">
        <v>1303.3900000000001</v>
      </c>
      <c r="N13521">
        <f t="shared" si="211"/>
        <v>0</v>
      </c>
    </row>
    <row r="13522" spans="1:14" x14ac:dyDescent="0.2">
      <c r="A13522" t="s">
        <v>13647</v>
      </c>
      <c r="B13522" t="s">
        <v>37098</v>
      </c>
      <c r="I13522" t="s">
        <v>5</v>
      </c>
      <c r="J13522">
        <v>1266.03</v>
      </c>
      <c r="M13522">
        <v>1266.03</v>
      </c>
      <c r="N13522">
        <f t="shared" si="211"/>
        <v>0</v>
      </c>
    </row>
    <row r="13523" spans="1:14" x14ac:dyDescent="0.2">
      <c r="A13523" t="s">
        <v>26491</v>
      </c>
      <c r="B13523" t="s">
        <v>37099</v>
      </c>
      <c r="I13523" t="s">
        <v>5</v>
      </c>
      <c r="J13523">
        <v>1557.62</v>
      </c>
      <c r="M13523">
        <v>1557.62</v>
      </c>
      <c r="N13523">
        <f t="shared" si="211"/>
        <v>0</v>
      </c>
    </row>
    <row r="13524" spans="1:14" x14ac:dyDescent="0.2">
      <c r="A13524" t="s">
        <v>26492</v>
      </c>
      <c r="B13524" t="s">
        <v>37099</v>
      </c>
      <c r="I13524" t="s">
        <v>5</v>
      </c>
      <c r="J13524">
        <v>1520.26</v>
      </c>
      <c r="M13524">
        <v>1520.26</v>
      </c>
      <c r="N13524">
        <f t="shared" si="211"/>
        <v>0</v>
      </c>
    </row>
    <row r="13525" spans="1:14" x14ac:dyDescent="0.2">
      <c r="A13525" t="s">
        <v>13648</v>
      </c>
      <c r="B13525" t="s">
        <v>37100</v>
      </c>
      <c r="I13525" t="s">
        <v>5</v>
      </c>
      <c r="J13525">
        <v>77.91</v>
      </c>
      <c r="M13525">
        <v>77.91</v>
      </c>
      <c r="N13525">
        <f t="shared" si="211"/>
        <v>0</v>
      </c>
    </row>
    <row r="13526" spans="1:14" x14ac:dyDescent="0.2">
      <c r="A13526" t="s">
        <v>13649</v>
      </c>
      <c r="B13526" t="s">
        <v>37100</v>
      </c>
      <c r="I13526" t="s">
        <v>5</v>
      </c>
      <c r="J13526">
        <v>77.12</v>
      </c>
      <c r="M13526">
        <v>77.12</v>
      </c>
      <c r="N13526">
        <f t="shared" si="211"/>
        <v>0</v>
      </c>
    </row>
    <row r="13527" spans="1:14" x14ac:dyDescent="0.2">
      <c r="A13527" t="s">
        <v>13650</v>
      </c>
      <c r="B13527" t="s">
        <v>37101</v>
      </c>
      <c r="I13527" t="s">
        <v>5</v>
      </c>
      <c r="J13527">
        <v>79.14</v>
      </c>
      <c r="M13527">
        <v>79.14</v>
      </c>
      <c r="N13527">
        <f t="shared" si="211"/>
        <v>0</v>
      </c>
    </row>
    <row r="13528" spans="1:14" x14ac:dyDescent="0.2">
      <c r="A13528" t="s">
        <v>13651</v>
      </c>
      <c r="B13528" t="s">
        <v>37101</v>
      </c>
      <c r="I13528" t="s">
        <v>5</v>
      </c>
      <c r="J13528">
        <v>78.349999999999994</v>
      </c>
      <c r="M13528">
        <v>78.349999999999994</v>
      </c>
      <c r="N13528">
        <f t="shared" si="211"/>
        <v>0</v>
      </c>
    </row>
    <row r="13529" spans="1:14" x14ac:dyDescent="0.2">
      <c r="A13529" t="s">
        <v>13652</v>
      </c>
      <c r="B13529" t="s">
        <v>37102</v>
      </c>
      <c r="I13529" t="s">
        <v>5</v>
      </c>
      <c r="J13529">
        <v>86.46</v>
      </c>
      <c r="M13529">
        <v>86.46</v>
      </c>
      <c r="N13529">
        <f t="shared" si="211"/>
        <v>0</v>
      </c>
    </row>
    <row r="13530" spans="1:14" x14ac:dyDescent="0.2">
      <c r="A13530" t="s">
        <v>13653</v>
      </c>
      <c r="B13530" t="s">
        <v>37102</v>
      </c>
      <c r="I13530" t="s">
        <v>5</v>
      </c>
      <c r="J13530">
        <v>85.67</v>
      </c>
      <c r="M13530">
        <v>85.67</v>
      </c>
      <c r="N13530">
        <f t="shared" si="211"/>
        <v>0</v>
      </c>
    </row>
    <row r="13531" spans="1:14" x14ac:dyDescent="0.2">
      <c r="A13531" t="s">
        <v>13654</v>
      </c>
      <c r="B13531" t="s">
        <v>37103</v>
      </c>
      <c r="I13531" t="s">
        <v>5</v>
      </c>
      <c r="J13531">
        <v>181.68</v>
      </c>
      <c r="M13531">
        <v>181.68</v>
      </c>
      <c r="N13531">
        <f t="shared" si="211"/>
        <v>0</v>
      </c>
    </row>
    <row r="13532" spans="1:14" x14ac:dyDescent="0.2">
      <c r="A13532" t="s">
        <v>13655</v>
      </c>
      <c r="B13532" t="s">
        <v>37103</v>
      </c>
      <c r="I13532" t="s">
        <v>5</v>
      </c>
      <c r="J13532">
        <v>180.89</v>
      </c>
      <c r="M13532">
        <v>180.89</v>
      </c>
      <c r="N13532">
        <f t="shared" si="211"/>
        <v>0</v>
      </c>
    </row>
    <row r="13533" spans="1:14" x14ac:dyDescent="0.2">
      <c r="A13533" t="s">
        <v>13656</v>
      </c>
      <c r="B13533" t="s">
        <v>37104</v>
      </c>
      <c r="I13533" t="s">
        <v>5</v>
      </c>
      <c r="J13533">
        <v>92.07</v>
      </c>
      <c r="M13533">
        <v>92.07</v>
      </c>
      <c r="N13533">
        <f t="shared" si="211"/>
        <v>0</v>
      </c>
    </row>
    <row r="13534" spans="1:14" x14ac:dyDescent="0.2">
      <c r="A13534" t="s">
        <v>13657</v>
      </c>
      <c r="B13534" t="s">
        <v>37104</v>
      </c>
      <c r="I13534" t="s">
        <v>5</v>
      </c>
      <c r="J13534">
        <v>91.13</v>
      </c>
      <c r="M13534">
        <v>91.13</v>
      </c>
      <c r="N13534">
        <f t="shared" si="211"/>
        <v>0</v>
      </c>
    </row>
    <row r="13535" spans="1:14" x14ac:dyDescent="0.2">
      <c r="A13535" t="s">
        <v>13658</v>
      </c>
      <c r="B13535" t="s">
        <v>37105</v>
      </c>
      <c r="I13535" t="s">
        <v>5</v>
      </c>
      <c r="J13535">
        <v>116.07</v>
      </c>
      <c r="M13535">
        <v>116.07</v>
      </c>
      <c r="N13535">
        <f t="shared" si="211"/>
        <v>0</v>
      </c>
    </row>
    <row r="13536" spans="1:14" x14ac:dyDescent="0.2">
      <c r="A13536" t="s">
        <v>13659</v>
      </c>
      <c r="B13536" t="s">
        <v>37105</v>
      </c>
      <c r="I13536" t="s">
        <v>5</v>
      </c>
      <c r="J13536">
        <v>115.13</v>
      </c>
      <c r="M13536">
        <v>115.13</v>
      </c>
      <c r="N13536">
        <f t="shared" si="211"/>
        <v>0</v>
      </c>
    </row>
    <row r="13537" spans="1:14" x14ac:dyDescent="0.2">
      <c r="A13537" t="s">
        <v>13660</v>
      </c>
      <c r="B13537" t="s">
        <v>37106</v>
      </c>
      <c r="I13537" t="s">
        <v>5</v>
      </c>
      <c r="J13537">
        <v>141.38</v>
      </c>
      <c r="M13537">
        <v>141.38</v>
      </c>
      <c r="N13537">
        <f t="shared" si="211"/>
        <v>0</v>
      </c>
    </row>
    <row r="13538" spans="1:14" x14ac:dyDescent="0.2">
      <c r="A13538" t="s">
        <v>13661</v>
      </c>
      <c r="B13538" t="s">
        <v>37106</v>
      </c>
      <c r="I13538" t="s">
        <v>5</v>
      </c>
      <c r="J13538">
        <v>140.44</v>
      </c>
      <c r="M13538">
        <v>140.44</v>
      </c>
      <c r="N13538">
        <f t="shared" si="211"/>
        <v>0</v>
      </c>
    </row>
    <row r="13539" spans="1:14" x14ac:dyDescent="0.2">
      <c r="A13539" t="s">
        <v>13662</v>
      </c>
      <c r="B13539" t="s">
        <v>37107</v>
      </c>
      <c r="I13539" t="s">
        <v>5</v>
      </c>
      <c r="J13539">
        <v>189.6</v>
      </c>
      <c r="M13539">
        <v>189.6</v>
      </c>
      <c r="N13539">
        <f t="shared" si="211"/>
        <v>0</v>
      </c>
    </row>
    <row r="13540" spans="1:14" x14ac:dyDescent="0.2">
      <c r="A13540" t="s">
        <v>13663</v>
      </c>
      <c r="B13540" t="s">
        <v>37107</v>
      </c>
      <c r="I13540" t="s">
        <v>5</v>
      </c>
      <c r="J13540">
        <v>188.66</v>
      </c>
      <c r="M13540">
        <v>188.66</v>
      </c>
      <c r="N13540">
        <f t="shared" si="211"/>
        <v>0</v>
      </c>
    </row>
    <row r="13541" spans="1:14" x14ac:dyDescent="0.2">
      <c r="A13541" t="s">
        <v>13664</v>
      </c>
      <c r="B13541" t="s">
        <v>37108</v>
      </c>
      <c r="I13541" t="s">
        <v>5</v>
      </c>
      <c r="J13541">
        <v>212.68</v>
      </c>
      <c r="M13541">
        <v>212.68</v>
      </c>
      <c r="N13541">
        <f t="shared" si="211"/>
        <v>0</v>
      </c>
    </row>
    <row r="13542" spans="1:14" x14ac:dyDescent="0.2">
      <c r="A13542" t="s">
        <v>13665</v>
      </c>
      <c r="B13542" t="s">
        <v>37108</v>
      </c>
      <c r="I13542" t="s">
        <v>5</v>
      </c>
      <c r="J13542">
        <v>211.74</v>
      </c>
      <c r="M13542">
        <v>211.74</v>
      </c>
      <c r="N13542">
        <f t="shared" si="211"/>
        <v>0</v>
      </c>
    </row>
    <row r="13543" spans="1:14" x14ac:dyDescent="0.2">
      <c r="A13543" t="s">
        <v>13666</v>
      </c>
      <c r="B13543" t="s">
        <v>37109</v>
      </c>
      <c r="I13543" t="s">
        <v>5</v>
      </c>
      <c r="J13543">
        <v>1165.74</v>
      </c>
      <c r="M13543">
        <v>1165.74</v>
      </c>
      <c r="N13543">
        <f t="shared" si="211"/>
        <v>0</v>
      </c>
    </row>
    <row r="13544" spans="1:14" x14ac:dyDescent="0.2">
      <c r="A13544" t="s">
        <v>13667</v>
      </c>
      <c r="B13544" t="s">
        <v>37109</v>
      </c>
      <c r="I13544" t="s">
        <v>5</v>
      </c>
      <c r="J13544">
        <v>1164.8</v>
      </c>
      <c r="M13544">
        <v>1164.8</v>
      </c>
      <c r="N13544">
        <f t="shared" si="211"/>
        <v>0</v>
      </c>
    </row>
    <row r="13545" spans="1:14" x14ac:dyDescent="0.2">
      <c r="A13545" t="s">
        <v>13668</v>
      </c>
      <c r="B13545" t="s">
        <v>37110</v>
      </c>
      <c r="I13545" t="s">
        <v>5</v>
      </c>
      <c r="J13545">
        <v>34.090000000000003</v>
      </c>
      <c r="M13545">
        <v>34.090000000000003</v>
      </c>
      <c r="N13545">
        <f t="shared" si="211"/>
        <v>0</v>
      </c>
    </row>
    <row r="13546" spans="1:14" x14ac:dyDescent="0.2">
      <c r="A13546" t="s">
        <v>13669</v>
      </c>
      <c r="B13546" t="s">
        <v>37110</v>
      </c>
      <c r="I13546" t="s">
        <v>5</v>
      </c>
      <c r="J13546">
        <v>32.94</v>
      </c>
      <c r="M13546">
        <v>32.94</v>
      </c>
      <c r="N13546">
        <f t="shared" si="211"/>
        <v>0</v>
      </c>
    </row>
    <row r="13547" spans="1:14" x14ac:dyDescent="0.2">
      <c r="A13547" t="s">
        <v>13670</v>
      </c>
      <c r="B13547" t="s">
        <v>37111</v>
      </c>
      <c r="I13547" t="s">
        <v>5</v>
      </c>
      <c r="J13547">
        <v>34.090000000000003</v>
      </c>
      <c r="M13547">
        <v>34.090000000000003</v>
      </c>
      <c r="N13547">
        <f t="shared" si="211"/>
        <v>0</v>
      </c>
    </row>
    <row r="13548" spans="1:14" x14ac:dyDescent="0.2">
      <c r="A13548" t="s">
        <v>13671</v>
      </c>
      <c r="B13548" t="s">
        <v>37111</v>
      </c>
      <c r="I13548" t="s">
        <v>5</v>
      </c>
      <c r="J13548">
        <v>32.94</v>
      </c>
      <c r="M13548">
        <v>32.94</v>
      </c>
      <c r="N13548">
        <f t="shared" si="211"/>
        <v>0</v>
      </c>
    </row>
    <row r="13549" spans="1:14" x14ac:dyDescent="0.2">
      <c r="A13549" t="s">
        <v>13672</v>
      </c>
      <c r="B13549" t="s">
        <v>37112</v>
      </c>
      <c r="I13549" t="s">
        <v>5</v>
      </c>
      <c r="J13549">
        <v>34.090000000000003</v>
      </c>
      <c r="M13549">
        <v>34.090000000000003</v>
      </c>
      <c r="N13549">
        <f t="shared" si="211"/>
        <v>0</v>
      </c>
    </row>
    <row r="13550" spans="1:14" x14ac:dyDescent="0.2">
      <c r="A13550" t="s">
        <v>13673</v>
      </c>
      <c r="B13550" t="s">
        <v>37112</v>
      </c>
      <c r="I13550" t="s">
        <v>5</v>
      </c>
      <c r="J13550">
        <v>32.94</v>
      </c>
      <c r="M13550">
        <v>32.94</v>
      </c>
      <c r="N13550">
        <f t="shared" si="211"/>
        <v>0</v>
      </c>
    </row>
    <row r="13551" spans="1:14" x14ac:dyDescent="0.2">
      <c r="A13551" t="s">
        <v>13674</v>
      </c>
      <c r="B13551" t="s">
        <v>37113</v>
      </c>
      <c r="I13551" t="s">
        <v>5</v>
      </c>
      <c r="J13551">
        <v>41.01</v>
      </c>
      <c r="M13551">
        <v>41.01</v>
      </c>
      <c r="N13551">
        <f t="shared" si="211"/>
        <v>0</v>
      </c>
    </row>
    <row r="13552" spans="1:14" x14ac:dyDescent="0.2">
      <c r="A13552" t="s">
        <v>13675</v>
      </c>
      <c r="B13552" t="s">
        <v>37113</v>
      </c>
      <c r="I13552" t="s">
        <v>5</v>
      </c>
      <c r="J13552">
        <v>39.86</v>
      </c>
      <c r="M13552">
        <v>39.86</v>
      </c>
      <c r="N13552">
        <f t="shared" si="211"/>
        <v>0</v>
      </c>
    </row>
    <row r="13553" spans="1:14" x14ac:dyDescent="0.2">
      <c r="A13553" t="s">
        <v>13676</v>
      </c>
      <c r="B13553" t="s">
        <v>37114</v>
      </c>
      <c r="I13553" t="s">
        <v>5</v>
      </c>
      <c r="J13553">
        <v>41.01</v>
      </c>
      <c r="M13553">
        <v>41.01</v>
      </c>
      <c r="N13553">
        <f t="shared" si="211"/>
        <v>0</v>
      </c>
    </row>
    <row r="13554" spans="1:14" x14ac:dyDescent="0.2">
      <c r="A13554" t="s">
        <v>13677</v>
      </c>
      <c r="B13554" t="s">
        <v>37114</v>
      </c>
      <c r="I13554" t="s">
        <v>5</v>
      </c>
      <c r="J13554">
        <v>39.86</v>
      </c>
      <c r="M13554">
        <v>39.86</v>
      </c>
      <c r="N13554">
        <f t="shared" si="211"/>
        <v>0</v>
      </c>
    </row>
    <row r="13555" spans="1:14" x14ac:dyDescent="0.2">
      <c r="A13555" t="s">
        <v>26493</v>
      </c>
      <c r="B13555" t="s">
        <v>37115</v>
      </c>
      <c r="I13555" t="s">
        <v>5</v>
      </c>
      <c r="J13555">
        <v>34.47</v>
      </c>
      <c r="M13555">
        <v>34.47</v>
      </c>
      <c r="N13555">
        <f t="shared" si="211"/>
        <v>0</v>
      </c>
    </row>
    <row r="13556" spans="1:14" x14ac:dyDescent="0.2">
      <c r="A13556" t="s">
        <v>26494</v>
      </c>
      <c r="B13556" t="s">
        <v>37115</v>
      </c>
      <c r="I13556" t="s">
        <v>5</v>
      </c>
      <c r="J13556">
        <v>33.76</v>
      </c>
      <c r="M13556">
        <v>33.76</v>
      </c>
      <c r="N13556">
        <f t="shared" si="211"/>
        <v>0</v>
      </c>
    </row>
    <row r="13557" spans="1:14" x14ac:dyDescent="0.2">
      <c r="A13557" t="s">
        <v>26495</v>
      </c>
      <c r="B13557" t="s">
        <v>37116</v>
      </c>
      <c r="I13557" t="s">
        <v>5</v>
      </c>
      <c r="J13557">
        <v>80.7</v>
      </c>
      <c r="M13557">
        <v>80.7</v>
      </c>
      <c r="N13557">
        <f t="shared" si="211"/>
        <v>0</v>
      </c>
    </row>
    <row r="13558" spans="1:14" x14ac:dyDescent="0.2">
      <c r="A13558" t="s">
        <v>26496</v>
      </c>
      <c r="B13558" t="s">
        <v>37116</v>
      </c>
      <c r="I13558" t="s">
        <v>5</v>
      </c>
      <c r="J13558">
        <v>79.989999999999995</v>
      </c>
      <c r="M13558">
        <v>79.989999999999995</v>
      </c>
      <c r="N13558">
        <f t="shared" si="211"/>
        <v>0</v>
      </c>
    </row>
    <row r="13559" spans="1:14" x14ac:dyDescent="0.2">
      <c r="A13559" t="s">
        <v>13678</v>
      </c>
      <c r="B13559" t="s">
        <v>37117</v>
      </c>
      <c r="I13559" t="s">
        <v>5</v>
      </c>
      <c r="J13559">
        <v>7.55</v>
      </c>
      <c r="M13559">
        <v>7.55</v>
      </c>
      <c r="N13559">
        <f t="shared" si="211"/>
        <v>0</v>
      </c>
    </row>
    <row r="13560" spans="1:14" x14ac:dyDescent="0.2">
      <c r="A13560" t="s">
        <v>13679</v>
      </c>
      <c r="B13560" t="s">
        <v>37117</v>
      </c>
      <c r="I13560" t="s">
        <v>5</v>
      </c>
      <c r="J13560">
        <v>7.05</v>
      </c>
      <c r="M13560">
        <v>7.05</v>
      </c>
      <c r="N13560">
        <f t="shared" si="211"/>
        <v>0</v>
      </c>
    </row>
    <row r="13561" spans="1:14" x14ac:dyDescent="0.2">
      <c r="A13561" t="s">
        <v>13680</v>
      </c>
      <c r="B13561" t="s">
        <v>37118</v>
      </c>
      <c r="I13561" t="s">
        <v>5</v>
      </c>
      <c r="J13561">
        <v>10.33</v>
      </c>
      <c r="M13561">
        <v>10.33</v>
      </c>
      <c r="N13561">
        <f t="shared" si="211"/>
        <v>0</v>
      </c>
    </row>
    <row r="13562" spans="1:14" x14ac:dyDescent="0.2">
      <c r="A13562" t="s">
        <v>13681</v>
      </c>
      <c r="B13562" t="s">
        <v>37118</v>
      </c>
      <c r="I13562" t="s">
        <v>5</v>
      </c>
      <c r="J13562">
        <v>9.83</v>
      </c>
      <c r="M13562">
        <v>9.83</v>
      </c>
      <c r="N13562">
        <f t="shared" si="211"/>
        <v>0</v>
      </c>
    </row>
    <row r="13563" spans="1:14" x14ac:dyDescent="0.2">
      <c r="A13563" t="s">
        <v>13682</v>
      </c>
      <c r="B13563" t="s">
        <v>22200</v>
      </c>
      <c r="I13563" t="s">
        <v>5</v>
      </c>
      <c r="J13563">
        <v>67.739999999999995</v>
      </c>
      <c r="M13563">
        <v>67.739999999999995</v>
      </c>
      <c r="N13563">
        <f t="shared" si="211"/>
        <v>0</v>
      </c>
    </row>
    <row r="13564" spans="1:14" x14ac:dyDescent="0.2">
      <c r="A13564" t="s">
        <v>13683</v>
      </c>
      <c r="B13564" t="s">
        <v>22200</v>
      </c>
      <c r="I13564" t="s">
        <v>5</v>
      </c>
      <c r="J13564">
        <v>66.069999999999993</v>
      </c>
      <c r="M13564">
        <v>66.069999999999993</v>
      </c>
      <c r="N13564">
        <f t="shared" si="211"/>
        <v>0</v>
      </c>
    </row>
    <row r="13565" spans="1:14" x14ac:dyDescent="0.2">
      <c r="A13565" t="s">
        <v>13684</v>
      </c>
      <c r="B13565" t="s">
        <v>37119</v>
      </c>
      <c r="I13565" t="s">
        <v>5</v>
      </c>
      <c r="J13565">
        <v>138.37</v>
      </c>
      <c r="M13565">
        <v>138.37</v>
      </c>
      <c r="N13565">
        <f t="shared" si="211"/>
        <v>0</v>
      </c>
    </row>
    <row r="13566" spans="1:14" x14ac:dyDescent="0.2">
      <c r="A13566" t="s">
        <v>13685</v>
      </c>
      <c r="B13566" t="s">
        <v>37119</v>
      </c>
      <c r="I13566" t="s">
        <v>5</v>
      </c>
      <c r="J13566">
        <v>136.69999999999999</v>
      </c>
      <c r="M13566">
        <v>136.69999999999999</v>
      </c>
      <c r="N13566">
        <f t="shared" si="211"/>
        <v>0</v>
      </c>
    </row>
    <row r="13567" spans="1:14" x14ac:dyDescent="0.2">
      <c r="A13567" t="s">
        <v>13686</v>
      </c>
      <c r="B13567" t="s">
        <v>37120</v>
      </c>
      <c r="I13567" t="s">
        <v>5</v>
      </c>
      <c r="J13567">
        <v>363.92</v>
      </c>
      <c r="M13567">
        <v>363.92</v>
      </c>
      <c r="N13567">
        <f t="shared" si="211"/>
        <v>0</v>
      </c>
    </row>
    <row r="13568" spans="1:14" x14ac:dyDescent="0.2">
      <c r="A13568" t="s">
        <v>13687</v>
      </c>
      <c r="B13568" t="s">
        <v>37120</v>
      </c>
      <c r="I13568" t="s">
        <v>5</v>
      </c>
      <c r="J13568">
        <v>362.25</v>
      </c>
      <c r="M13568">
        <v>362.25</v>
      </c>
      <c r="N13568">
        <f t="shared" si="211"/>
        <v>0</v>
      </c>
    </row>
    <row r="13569" spans="1:14" x14ac:dyDescent="0.2">
      <c r="A13569" t="s">
        <v>13688</v>
      </c>
      <c r="B13569" t="s">
        <v>37121</v>
      </c>
      <c r="I13569" t="s">
        <v>5</v>
      </c>
      <c r="J13569">
        <v>473.92</v>
      </c>
      <c r="M13569">
        <v>473.92</v>
      </c>
      <c r="N13569">
        <f t="shared" si="211"/>
        <v>0</v>
      </c>
    </row>
    <row r="13570" spans="1:14" x14ac:dyDescent="0.2">
      <c r="A13570" t="s">
        <v>13689</v>
      </c>
      <c r="B13570" t="s">
        <v>37121</v>
      </c>
      <c r="I13570" t="s">
        <v>5</v>
      </c>
      <c r="J13570">
        <v>472.25</v>
      </c>
      <c r="M13570">
        <v>472.25</v>
      </c>
      <c r="N13570">
        <f t="shared" si="211"/>
        <v>0</v>
      </c>
    </row>
    <row r="13571" spans="1:14" x14ac:dyDescent="0.2">
      <c r="A13571" t="s">
        <v>13690</v>
      </c>
      <c r="B13571" t="s">
        <v>37122</v>
      </c>
      <c r="I13571" t="s">
        <v>5</v>
      </c>
      <c r="J13571">
        <v>29.97</v>
      </c>
      <c r="M13571">
        <v>29.97</v>
      </c>
      <c r="N13571">
        <f t="shared" si="211"/>
        <v>0</v>
      </c>
    </row>
    <row r="13572" spans="1:14" x14ac:dyDescent="0.2">
      <c r="A13572" t="s">
        <v>13691</v>
      </c>
      <c r="B13572" t="s">
        <v>37122</v>
      </c>
      <c r="I13572" t="s">
        <v>5</v>
      </c>
      <c r="J13572">
        <v>28.3</v>
      </c>
      <c r="M13572">
        <v>28.3</v>
      </c>
      <c r="N13572">
        <f t="shared" ref="N13572:N13635" si="212">J13572-M13572</f>
        <v>0</v>
      </c>
    </row>
    <row r="13573" spans="1:14" x14ac:dyDescent="0.2">
      <c r="A13573" t="s">
        <v>13692</v>
      </c>
      <c r="B13573" t="s">
        <v>37123</v>
      </c>
      <c r="I13573" t="s">
        <v>5</v>
      </c>
      <c r="J13573">
        <v>54.44</v>
      </c>
      <c r="M13573">
        <v>54.44</v>
      </c>
      <c r="N13573">
        <f t="shared" si="212"/>
        <v>0</v>
      </c>
    </row>
    <row r="13574" spans="1:14" x14ac:dyDescent="0.2">
      <c r="A13574" t="s">
        <v>13693</v>
      </c>
      <c r="B13574" t="s">
        <v>37123</v>
      </c>
      <c r="I13574" t="s">
        <v>5</v>
      </c>
      <c r="J13574">
        <v>52.77</v>
      </c>
      <c r="M13574">
        <v>52.77</v>
      </c>
      <c r="N13574">
        <f t="shared" si="212"/>
        <v>0</v>
      </c>
    </row>
    <row r="13575" spans="1:14" x14ac:dyDescent="0.2">
      <c r="A13575" t="s">
        <v>13694</v>
      </c>
      <c r="B13575" t="s">
        <v>37124</v>
      </c>
      <c r="I13575" t="s">
        <v>5</v>
      </c>
      <c r="J13575">
        <v>57.59</v>
      </c>
      <c r="M13575">
        <v>57.59</v>
      </c>
      <c r="N13575">
        <f t="shared" si="212"/>
        <v>0</v>
      </c>
    </row>
    <row r="13576" spans="1:14" x14ac:dyDescent="0.2">
      <c r="A13576" t="s">
        <v>13695</v>
      </c>
      <c r="B13576" t="s">
        <v>37124</v>
      </c>
      <c r="I13576" t="s">
        <v>5</v>
      </c>
      <c r="J13576">
        <v>55.92</v>
      </c>
      <c r="M13576">
        <v>55.92</v>
      </c>
      <c r="N13576">
        <f t="shared" si="212"/>
        <v>0</v>
      </c>
    </row>
    <row r="13577" spans="1:14" x14ac:dyDescent="0.2">
      <c r="A13577" t="s">
        <v>13696</v>
      </c>
      <c r="B13577" t="s">
        <v>37125</v>
      </c>
      <c r="I13577" t="s">
        <v>5</v>
      </c>
      <c r="J13577">
        <v>83.79</v>
      </c>
      <c r="M13577">
        <v>83.79</v>
      </c>
      <c r="N13577">
        <f t="shared" si="212"/>
        <v>0</v>
      </c>
    </row>
    <row r="13578" spans="1:14" x14ac:dyDescent="0.2">
      <c r="A13578" t="s">
        <v>13697</v>
      </c>
      <c r="B13578" t="s">
        <v>37125</v>
      </c>
      <c r="I13578" t="s">
        <v>5</v>
      </c>
      <c r="J13578">
        <v>82.12</v>
      </c>
      <c r="M13578">
        <v>82.12</v>
      </c>
      <c r="N13578">
        <f t="shared" si="212"/>
        <v>0</v>
      </c>
    </row>
    <row r="13579" spans="1:14" x14ac:dyDescent="0.2">
      <c r="A13579" t="s">
        <v>13698</v>
      </c>
      <c r="B13579" t="s">
        <v>37126</v>
      </c>
      <c r="I13579" t="s">
        <v>5</v>
      </c>
      <c r="J13579">
        <v>12.68</v>
      </c>
      <c r="M13579">
        <v>12.68</v>
      </c>
      <c r="N13579">
        <f t="shared" si="212"/>
        <v>0</v>
      </c>
    </row>
    <row r="13580" spans="1:14" x14ac:dyDescent="0.2">
      <c r="A13580" t="s">
        <v>13699</v>
      </c>
      <c r="B13580" t="s">
        <v>37126</v>
      </c>
      <c r="I13580" t="s">
        <v>5</v>
      </c>
      <c r="J13580">
        <v>11.97</v>
      </c>
      <c r="M13580">
        <v>11.97</v>
      </c>
      <c r="N13580">
        <f t="shared" si="212"/>
        <v>0</v>
      </c>
    </row>
    <row r="13581" spans="1:14" x14ac:dyDescent="0.2">
      <c r="A13581" t="s">
        <v>13700</v>
      </c>
      <c r="B13581" t="s">
        <v>37127</v>
      </c>
      <c r="I13581" t="s">
        <v>5</v>
      </c>
      <c r="J13581">
        <v>14.86</v>
      </c>
      <c r="M13581">
        <v>14.86</v>
      </c>
      <c r="N13581">
        <f t="shared" si="212"/>
        <v>0</v>
      </c>
    </row>
    <row r="13582" spans="1:14" x14ac:dyDescent="0.2">
      <c r="A13582" t="s">
        <v>13701</v>
      </c>
      <c r="B13582" t="s">
        <v>37127</v>
      </c>
      <c r="I13582" t="s">
        <v>5</v>
      </c>
      <c r="J13582">
        <v>14.15</v>
      </c>
      <c r="M13582">
        <v>14.15</v>
      </c>
      <c r="N13582">
        <f t="shared" si="212"/>
        <v>0</v>
      </c>
    </row>
    <row r="13583" spans="1:14" x14ac:dyDescent="0.2">
      <c r="A13583" t="s">
        <v>28103</v>
      </c>
      <c r="B13583" t="s">
        <v>37128</v>
      </c>
      <c r="I13583" t="s">
        <v>5</v>
      </c>
      <c r="J13583">
        <v>21.06</v>
      </c>
      <c r="M13583">
        <v>21.06</v>
      </c>
      <c r="N13583">
        <f t="shared" si="212"/>
        <v>0</v>
      </c>
    </row>
    <row r="13584" spans="1:14" x14ac:dyDescent="0.2">
      <c r="A13584" t="s">
        <v>28104</v>
      </c>
      <c r="B13584" t="s">
        <v>37128</v>
      </c>
      <c r="I13584" t="s">
        <v>5</v>
      </c>
      <c r="J13584">
        <v>20.350000000000001</v>
      </c>
      <c r="M13584">
        <v>20.350000000000001</v>
      </c>
      <c r="N13584">
        <f t="shared" si="212"/>
        <v>0</v>
      </c>
    </row>
    <row r="13585" spans="1:14" x14ac:dyDescent="0.2">
      <c r="A13585" t="s">
        <v>28105</v>
      </c>
      <c r="B13585" t="s">
        <v>37129</v>
      </c>
      <c r="I13585" t="s">
        <v>5</v>
      </c>
      <c r="J13585">
        <v>37.869999999999997</v>
      </c>
      <c r="M13585">
        <v>37.869999999999997</v>
      </c>
      <c r="N13585">
        <f t="shared" si="212"/>
        <v>0</v>
      </c>
    </row>
    <row r="13586" spans="1:14" x14ac:dyDescent="0.2">
      <c r="A13586" t="s">
        <v>28106</v>
      </c>
      <c r="B13586" t="s">
        <v>37129</v>
      </c>
      <c r="I13586" t="s">
        <v>5</v>
      </c>
      <c r="J13586">
        <v>37.159999999999997</v>
      </c>
      <c r="M13586">
        <v>37.159999999999997</v>
      </c>
      <c r="N13586">
        <f t="shared" si="212"/>
        <v>0</v>
      </c>
    </row>
    <row r="13587" spans="1:14" x14ac:dyDescent="0.2">
      <c r="A13587" t="s">
        <v>13702</v>
      </c>
      <c r="B13587" t="s">
        <v>37130</v>
      </c>
      <c r="I13587" t="s">
        <v>5</v>
      </c>
      <c r="J13587">
        <v>39.020000000000003</v>
      </c>
      <c r="M13587">
        <v>39.020000000000003</v>
      </c>
      <c r="N13587">
        <f t="shared" si="212"/>
        <v>0</v>
      </c>
    </row>
    <row r="13588" spans="1:14" x14ac:dyDescent="0.2">
      <c r="A13588" t="s">
        <v>13703</v>
      </c>
      <c r="B13588" t="s">
        <v>37130</v>
      </c>
      <c r="I13588" t="s">
        <v>5</v>
      </c>
      <c r="J13588">
        <v>38.229999999999997</v>
      </c>
      <c r="M13588">
        <v>38.229999999999997</v>
      </c>
      <c r="N13588">
        <f t="shared" si="212"/>
        <v>0</v>
      </c>
    </row>
    <row r="13589" spans="1:14" x14ac:dyDescent="0.2">
      <c r="A13589" t="s">
        <v>28107</v>
      </c>
      <c r="B13589" t="s">
        <v>37131</v>
      </c>
      <c r="I13589" t="s">
        <v>5</v>
      </c>
      <c r="J13589">
        <v>39.020000000000003</v>
      </c>
      <c r="M13589">
        <v>39.020000000000003</v>
      </c>
      <c r="N13589">
        <f t="shared" si="212"/>
        <v>0</v>
      </c>
    </row>
    <row r="13590" spans="1:14" x14ac:dyDescent="0.2">
      <c r="A13590" t="s">
        <v>28108</v>
      </c>
      <c r="B13590" t="s">
        <v>37131</v>
      </c>
      <c r="I13590" t="s">
        <v>5</v>
      </c>
      <c r="J13590">
        <v>38.229999999999997</v>
      </c>
      <c r="M13590">
        <v>38.229999999999997</v>
      </c>
      <c r="N13590">
        <f t="shared" si="212"/>
        <v>0</v>
      </c>
    </row>
    <row r="13591" spans="1:14" x14ac:dyDescent="0.2">
      <c r="A13591" t="s">
        <v>28109</v>
      </c>
      <c r="B13591" t="s">
        <v>37132</v>
      </c>
      <c r="I13591" t="s">
        <v>5</v>
      </c>
      <c r="J13591">
        <v>46.99</v>
      </c>
      <c r="M13591">
        <v>46.99</v>
      </c>
      <c r="N13591">
        <f t="shared" si="212"/>
        <v>0</v>
      </c>
    </row>
    <row r="13592" spans="1:14" x14ac:dyDescent="0.2">
      <c r="A13592" t="s">
        <v>28110</v>
      </c>
      <c r="B13592" t="s">
        <v>37132</v>
      </c>
      <c r="I13592" t="s">
        <v>5</v>
      </c>
      <c r="J13592">
        <v>46.2</v>
      </c>
      <c r="M13592">
        <v>46.2</v>
      </c>
      <c r="N13592">
        <f t="shared" si="212"/>
        <v>0</v>
      </c>
    </row>
    <row r="13593" spans="1:14" x14ac:dyDescent="0.2">
      <c r="A13593" t="s">
        <v>28111</v>
      </c>
      <c r="B13593" t="s">
        <v>37133</v>
      </c>
      <c r="I13593" t="s">
        <v>5</v>
      </c>
      <c r="J13593">
        <v>91.36</v>
      </c>
      <c r="M13593">
        <v>91.36</v>
      </c>
      <c r="N13593">
        <f t="shared" si="212"/>
        <v>0</v>
      </c>
    </row>
    <row r="13594" spans="1:14" x14ac:dyDescent="0.2">
      <c r="A13594" t="s">
        <v>28112</v>
      </c>
      <c r="B13594" t="s">
        <v>37133</v>
      </c>
      <c r="I13594" t="s">
        <v>5</v>
      </c>
      <c r="J13594">
        <v>90.57</v>
      </c>
      <c r="M13594">
        <v>90.57</v>
      </c>
      <c r="N13594">
        <f t="shared" si="212"/>
        <v>0</v>
      </c>
    </row>
    <row r="13595" spans="1:14" x14ac:dyDescent="0.2">
      <c r="A13595" t="s">
        <v>13704</v>
      </c>
      <c r="B13595" t="s">
        <v>37134</v>
      </c>
      <c r="I13595" t="s">
        <v>5</v>
      </c>
      <c r="J13595">
        <v>45.77</v>
      </c>
      <c r="M13595">
        <v>45.77</v>
      </c>
      <c r="N13595">
        <f t="shared" si="212"/>
        <v>0</v>
      </c>
    </row>
    <row r="13596" spans="1:14" x14ac:dyDescent="0.2">
      <c r="A13596" t="s">
        <v>13705</v>
      </c>
      <c r="B13596" t="s">
        <v>37134</v>
      </c>
      <c r="I13596" t="s">
        <v>5</v>
      </c>
      <c r="J13596">
        <v>44.91</v>
      </c>
      <c r="M13596">
        <v>44.91</v>
      </c>
      <c r="N13596">
        <f t="shared" si="212"/>
        <v>0</v>
      </c>
    </row>
    <row r="13597" spans="1:14" x14ac:dyDescent="0.2">
      <c r="A13597" t="s">
        <v>28113</v>
      </c>
      <c r="B13597" t="s">
        <v>37135</v>
      </c>
      <c r="I13597" t="s">
        <v>5</v>
      </c>
      <c r="J13597">
        <v>52.56</v>
      </c>
      <c r="M13597">
        <v>52.56</v>
      </c>
      <c r="N13597">
        <f t="shared" si="212"/>
        <v>0</v>
      </c>
    </row>
    <row r="13598" spans="1:14" x14ac:dyDescent="0.2">
      <c r="A13598" t="s">
        <v>28114</v>
      </c>
      <c r="B13598" t="s">
        <v>37135</v>
      </c>
      <c r="I13598" t="s">
        <v>5</v>
      </c>
      <c r="J13598">
        <v>51.7</v>
      </c>
      <c r="M13598">
        <v>51.7</v>
      </c>
      <c r="N13598">
        <f t="shared" si="212"/>
        <v>0</v>
      </c>
    </row>
    <row r="13599" spans="1:14" x14ac:dyDescent="0.2">
      <c r="A13599" t="s">
        <v>28115</v>
      </c>
      <c r="B13599" t="s">
        <v>37136</v>
      </c>
      <c r="I13599" t="s">
        <v>5</v>
      </c>
      <c r="J13599">
        <v>71.34</v>
      </c>
      <c r="M13599">
        <v>71.34</v>
      </c>
      <c r="N13599">
        <f t="shared" si="212"/>
        <v>0</v>
      </c>
    </row>
    <row r="13600" spans="1:14" x14ac:dyDescent="0.2">
      <c r="A13600" t="s">
        <v>28116</v>
      </c>
      <c r="B13600" t="s">
        <v>37136</v>
      </c>
      <c r="I13600" t="s">
        <v>5</v>
      </c>
      <c r="J13600">
        <v>70.48</v>
      </c>
      <c r="M13600">
        <v>70.48</v>
      </c>
      <c r="N13600">
        <f t="shared" si="212"/>
        <v>0</v>
      </c>
    </row>
    <row r="13601" spans="1:14" x14ac:dyDescent="0.2">
      <c r="A13601" t="s">
        <v>13706</v>
      </c>
      <c r="B13601" t="s">
        <v>37137</v>
      </c>
      <c r="I13601" t="s">
        <v>5</v>
      </c>
      <c r="J13601">
        <v>140.84</v>
      </c>
      <c r="M13601">
        <v>140.84</v>
      </c>
      <c r="N13601">
        <f t="shared" si="212"/>
        <v>0</v>
      </c>
    </row>
    <row r="13602" spans="1:14" x14ac:dyDescent="0.2">
      <c r="A13602" t="s">
        <v>13707</v>
      </c>
      <c r="B13602" t="s">
        <v>37137</v>
      </c>
      <c r="I13602" t="s">
        <v>5</v>
      </c>
      <c r="J13602">
        <v>139.97999999999999</v>
      </c>
      <c r="M13602">
        <v>139.97999999999999</v>
      </c>
      <c r="N13602">
        <f t="shared" si="212"/>
        <v>0</v>
      </c>
    </row>
    <row r="13603" spans="1:14" x14ac:dyDescent="0.2">
      <c r="A13603" t="s">
        <v>13708</v>
      </c>
      <c r="B13603" t="s">
        <v>37138</v>
      </c>
      <c r="I13603" t="s">
        <v>5</v>
      </c>
      <c r="J13603">
        <v>356.65</v>
      </c>
      <c r="M13603">
        <v>356.65</v>
      </c>
      <c r="N13603">
        <f t="shared" si="212"/>
        <v>0</v>
      </c>
    </row>
    <row r="13604" spans="1:14" x14ac:dyDescent="0.2">
      <c r="A13604" t="s">
        <v>13709</v>
      </c>
      <c r="B13604" t="s">
        <v>37138</v>
      </c>
      <c r="I13604" t="s">
        <v>5</v>
      </c>
      <c r="J13604">
        <v>355.79</v>
      </c>
      <c r="M13604">
        <v>355.79</v>
      </c>
      <c r="N13604">
        <f t="shared" si="212"/>
        <v>0</v>
      </c>
    </row>
    <row r="13605" spans="1:14" x14ac:dyDescent="0.2">
      <c r="A13605" t="s">
        <v>13710</v>
      </c>
      <c r="B13605" t="s">
        <v>37139</v>
      </c>
      <c r="I13605" t="s">
        <v>5</v>
      </c>
      <c r="J13605">
        <v>356.65</v>
      </c>
      <c r="M13605">
        <v>356.65</v>
      </c>
      <c r="N13605">
        <f t="shared" si="212"/>
        <v>0</v>
      </c>
    </row>
    <row r="13606" spans="1:14" x14ac:dyDescent="0.2">
      <c r="A13606" t="s">
        <v>13711</v>
      </c>
      <c r="B13606" t="s">
        <v>37139</v>
      </c>
      <c r="I13606" t="s">
        <v>5</v>
      </c>
      <c r="J13606">
        <v>355.79</v>
      </c>
      <c r="M13606">
        <v>355.79</v>
      </c>
      <c r="N13606">
        <f t="shared" si="212"/>
        <v>0</v>
      </c>
    </row>
    <row r="13607" spans="1:14" x14ac:dyDescent="0.2">
      <c r="A13607" t="s">
        <v>13712</v>
      </c>
      <c r="B13607" t="s">
        <v>37140</v>
      </c>
      <c r="I13607" t="s">
        <v>5</v>
      </c>
      <c r="J13607">
        <v>399.17</v>
      </c>
      <c r="M13607">
        <v>399.17</v>
      </c>
      <c r="N13607">
        <f t="shared" si="212"/>
        <v>0</v>
      </c>
    </row>
    <row r="13608" spans="1:14" x14ac:dyDescent="0.2">
      <c r="A13608" t="s">
        <v>13713</v>
      </c>
      <c r="B13608" t="s">
        <v>37140</v>
      </c>
      <c r="I13608" t="s">
        <v>5</v>
      </c>
      <c r="J13608">
        <v>398.31</v>
      </c>
      <c r="M13608">
        <v>398.31</v>
      </c>
      <c r="N13608">
        <f t="shared" si="212"/>
        <v>0</v>
      </c>
    </row>
    <row r="13609" spans="1:14" x14ac:dyDescent="0.2">
      <c r="A13609" t="s">
        <v>13714</v>
      </c>
      <c r="B13609" t="s">
        <v>37141</v>
      </c>
      <c r="I13609" t="s">
        <v>5</v>
      </c>
      <c r="J13609">
        <v>900.39</v>
      </c>
      <c r="M13609">
        <v>900.39</v>
      </c>
      <c r="N13609">
        <f t="shared" si="212"/>
        <v>0</v>
      </c>
    </row>
    <row r="13610" spans="1:14" x14ac:dyDescent="0.2">
      <c r="A13610" t="s">
        <v>13715</v>
      </c>
      <c r="B13610" t="s">
        <v>37141</v>
      </c>
      <c r="I13610" t="s">
        <v>5</v>
      </c>
      <c r="J13610">
        <v>899.53</v>
      </c>
      <c r="M13610">
        <v>899.53</v>
      </c>
      <c r="N13610">
        <f t="shared" si="212"/>
        <v>0</v>
      </c>
    </row>
    <row r="13611" spans="1:14" x14ac:dyDescent="0.2">
      <c r="A13611" t="s">
        <v>13716</v>
      </c>
      <c r="B13611" t="s">
        <v>37142</v>
      </c>
      <c r="I13611" t="s">
        <v>5</v>
      </c>
      <c r="J13611">
        <v>1778.04</v>
      </c>
      <c r="M13611">
        <v>1778.04</v>
      </c>
      <c r="N13611">
        <f t="shared" si="212"/>
        <v>0</v>
      </c>
    </row>
    <row r="13612" spans="1:14" x14ac:dyDescent="0.2">
      <c r="A13612" t="s">
        <v>13717</v>
      </c>
      <c r="B13612" t="s">
        <v>37142</v>
      </c>
      <c r="I13612" t="s">
        <v>5</v>
      </c>
      <c r="J13612">
        <v>1777.18</v>
      </c>
      <c r="M13612">
        <v>1777.18</v>
      </c>
      <c r="N13612">
        <f t="shared" si="212"/>
        <v>0</v>
      </c>
    </row>
    <row r="13613" spans="1:14" x14ac:dyDescent="0.2">
      <c r="A13613" t="s">
        <v>28117</v>
      </c>
      <c r="B13613" t="s">
        <v>37143</v>
      </c>
      <c r="I13613" t="s">
        <v>5</v>
      </c>
      <c r="J13613">
        <v>1905.35</v>
      </c>
      <c r="M13613">
        <v>1905.35</v>
      </c>
      <c r="N13613">
        <f t="shared" si="212"/>
        <v>0</v>
      </c>
    </row>
    <row r="13614" spans="1:14" x14ac:dyDescent="0.2">
      <c r="A13614" t="s">
        <v>28118</v>
      </c>
      <c r="B13614" t="s">
        <v>37143</v>
      </c>
      <c r="I13614" t="s">
        <v>5</v>
      </c>
      <c r="J13614">
        <v>1904.49</v>
      </c>
      <c r="M13614">
        <v>1904.49</v>
      </c>
      <c r="N13614">
        <f t="shared" si="212"/>
        <v>0</v>
      </c>
    </row>
    <row r="13615" spans="1:14" x14ac:dyDescent="0.2">
      <c r="A13615" t="s">
        <v>26497</v>
      </c>
      <c r="B13615" t="s">
        <v>37144</v>
      </c>
      <c r="I13615" t="s">
        <v>5</v>
      </c>
      <c r="J13615">
        <v>2567.63</v>
      </c>
      <c r="M13615">
        <v>2567.63</v>
      </c>
      <c r="N13615">
        <f t="shared" si="212"/>
        <v>0</v>
      </c>
    </row>
    <row r="13616" spans="1:14" x14ac:dyDescent="0.2">
      <c r="A13616" t="s">
        <v>26498</v>
      </c>
      <c r="B13616" t="s">
        <v>37144</v>
      </c>
      <c r="I13616" t="s">
        <v>5</v>
      </c>
      <c r="J13616">
        <v>2566.77</v>
      </c>
      <c r="M13616">
        <v>2566.77</v>
      </c>
      <c r="N13616">
        <f t="shared" si="212"/>
        <v>0</v>
      </c>
    </row>
    <row r="13617" spans="1:14" x14ac:dyDescent="0.2">
      <c r="A13617" t="s">
        <v>26648</v>
      </c>
      <c r="B13617" t="s">
        <v>37145</v>
      </c>
      <c r="I13617" t="s">
        <v>5</v>
      </c>
      <c r="J13617">
        <v>56.56</v>
      </c>
      <c r="M13617">
        <v>56.56</v>
      </c>
      <c r="N13617">
        <f t="shared" si="212"/>
        <v>0</v>
      </c>
    </row>
    <row r="13618" spans="1:14" x14ac:dyDescent="0.2">
      <c r="A13618" t="s">
        <v>26649</v>
      </c>
      <c r="B13618" t="s">
        <v>37145</v>
      </c>
      <c r="I13618" t="s">
        <v>5</v>
      </c>
      <c r="J13618">
        <v>55.85</v>
      </c>
      <c r="M13618">
        <v>55.85</v>
      </c>
      <c r="N13618">
        <f t="shared" si="212"/>
        <v>0</v>
      </c>
    </row>
    <row r="13619" spans="1:14" x14ac:dyDescent="0.2">
      <c r="A13619" t="s">
        <v>26650</v>
      </c>
      <c r="B13619" t="s">
        <v>37146</v>
      </c>
      <c r="I13619" t="s">
        <v>5</v>
      </c>
      <c r="J13619">
        <v>70.98</v>
      </c>
      <c r="M13619">
        <v>70.98</v>
      </c>
      <c r="N13619">
        <f t="shared" si="212"/>
        <v>0</v>
      </c>
    </row>
    <row r="13620" spans="1:14" x14ac:dyDescent="0.2">
      <c r="A13620" t="s">
        <v>26651</v>
      </c>
      <c r="B13620" t="s">
        <v>37146</v>
      </c>
      <c r="I13620" t="s">
        <v>5</v>
      </c>
      <c r="J13620">
        <v>70.27</v>
      </c>
      <c r="M13620">
        <v>70.27</v>
      </c>
      <c r="N13620">
        <f t="shared" si="212"/>
        <v>0</v>
      </c>
    </row>
    <row r="13621" spans="1:14" x14ac:dyDescent="0.2">
      <c r="A13621" t="s">
        <v>26652</v>
      </c>
      <c r="B13621" t="s">
        <v>37147</v>
      </c>
      <c r="I13621" t="s">
        <v>5</v>
      </c>
      <c r="J13621">
        <v>160.54</v>
      </c>
      <c r="M13621">
        <v>160.54</v>
      </c>
      <c r="N13621">
        <f t="shared" si="212"/>
        <v>0</v>
      </c>
    </row>
    <row r="13622" spans="1:14" x14ac:dyDescent="0.2">
      <c r="A13622" t="s">
        <v>26653</v>
      </c>
      <c r="B13622" t="s">
        <v>37147</v>
      </c>
      <c r="I13622" t="s">
        <v>5</v>
      </c>
      <c r="J13622">
        <v>159.83000000000001</v>
      </c>
      <c r="M13622">
        <v>159.83000000000001</v>
      </c>
      <c r="N13622">
        <f t="shared" si="212"/>
        <v>0</v>
      </c>
    </row>
    <row r="13623" spans="1:14" x14ac:dyDescent="0.2">
      <c r="A13623" t="s">
        <v>26654</v>
      </c>
      <c r="B13623" t="s">
        <v>37148</v>
      </c>
      <c r="I13623" t="s">
        <v>5</v>
      </c>
      <c r="J13623">
        <v>56.77</v>
      </c>
      <c r="M13623">
        <v>56.77</v>
      </c>
      <c r="N13623">
        <f t="shared" si="212"/>
        <v>0</v>
      </c>
    </row>
    <row r="13624" spans="1:14" x14ac:dyDescent="0.2">
      <c r="A13624" t="s">
        <v>26655</v>
      </c>
      <c r="B13624" t="s">
        <v>37148</v>
      </c>
      <c r="I13624" t="s">
        <v>5</v>
      </c>
      <c r="J13624">
        <v>56.06</v>
      </c>
      <c r="M13624">
        <v>56.06</v>
      </c>
      <c r="N13624">
        <f t="shared" si="212"/>
        <v>0</v>
      </c>
    </row>
    <row r="13625" spans="1:14" x14ac:dyDescent="0.2">
      <c r="A13625" t="s">
        <v>26656</v>
      </c>
      <c r="B13625" t="s">
        <v>37149</v>
      </c>
      <c r="I13625" t="s">
        <v>5</v>
      </c>
      <c r="J13625">
        <v>75.31</v>
      </c>
      <c r="M13625">
        <v>75.31</v>
      </c>
      <c r="N13625">
        <f t="shared" si="212"/>
        <v>0</v>
      </c>
    </row>
    <row r="13626" spans="1:14" x14ac:dyDescent="0.2">
      <c r="A13626" t="s">
        <v>26657</v>
      </c>
      <c r="B13626" t="s">
        <v>37149</v>
      </c>
      <c r="I13626" t="s">
        <v>5</v>
      </c>
      <c r="J13626">
        <v>74.599999999999994</v>
      </c>
      <c r="M13626">
        <v>74.599999999999994</v>
      </c>
      <c r="N13626">
        <f t="shared" si="212"/>
        <v>0</v>
      </c>
    </row>
    <row r="13627" spans="1:14" x14ac:dyDescent="0.2">
      <c r="A13627" t="s">
        <v>26658</v>
      </c>
      <c r="B13627" t="s">
        <v>37150</v>
      </c>
      <c r="I13627" t="s">
        <v>5</v>
      </c>
      <c r="J13627">
        <v>167.53</v>
      </c>
      <c r="M13627">
        <v>167.53</v>
      </c>
      <c r="N13627">
        <f t="shared" si="212"/>
        <v>0</v>
      </c>
    </row>
    <row r="13628" spans="1:14" x14ac:dyDescent="0.2">
      <c r="A13628" t="s">
        <v>26659</v>
      </c>
      <c r="B13628" t="s">
        <v>37150</v>
      </c>
      <c r="I13628" t="s">
        <v>5</v>
      </c>
      <c r="J13628">
        <v>166.82</v>
      </c>
      <c r="M13628">
        <v>166.82</v>
      </c>
      <c r="N13628">
        <f t="shared" si="212"/>
        <v>0</v>
      </c>
    </row>
    <row r="13629" spans="1:14" x14ac:dyDescent="0.2">
      <c r="A13629" t="s">
        <v>13718</v>
      </c>
      <c r="B13629" t="s">
        <v>37151</v>
      </c>
      <c r="I13629" t="s">
        <v>5</v>
      </c>
      <c r="J13629">
        <v>372.56</v>
      </c>
      <c r="M13629">
        <v>372.56</v>
      </c>
      <c r="N13629">
        <f t="shared" si="212"/>
        <v>0</v>
      </c>
    </row>
    <row r="13630" spans="1:14" x14ac:dyDescent="0.2">
      <c r="A13630" t="s">
        <v>13719</v>
      </c>
      <c r="B13630" t="s">
        <v>37151</v>
      </c>
      <c r="I13630" t="s">
        <v>5</v>
      </c>
      <c r="J13630">
        <v>370.26</v>
      </c>
      <c r="M13630">
        <v>370.26</v>
      </c>
      <c r="N13630">
        <f t="shared" si="212"/>
        <v>0</v>
      </c>
    </row>
    <row r="13631" spans="1:14" x14ac:dyDescent="0.2">
      <c r="A13631" t="s">
        <v>13720</v>
      </c>
      <c r="B13631" t="s">
        <v>37152</v>
      </c>
      <c r="I13631" t="s">
        <v>5</v>
      </c>
      <c r="J13631">
        <v>581.21</v>
      </c>
      <c r="M13631">
        <v>581.21</v>
      </c>
      <c r="N13631">
        <f t="shared" si="212"/>
        <v>0</v>
      </c>
    </row>
    <row r="13632" spans="1:14" x14ac:dyDescent="0.2">
      <c r="A13632" t="s">
        <v>13721</v>
      </c>
      <c r="B13632" t="s">
        <v>37152</v>
      </c>
      <c r="I13632" t="s">
        <v>5</v>
      </c>
      <c r="J13632">
        <v>578.91</v>
      </c>
      <c r="M13632">
        <v>578.91</v>
      </c>
      <c r="N13632">
        <f t="shared" si="212"/>
        <v>0</v>
      </c>
    </row>
    <row r="13633" spans="1:14" x14ac:dyDescent="0.2">
      <c r="A13633" t="s">
        <v>13722</v>
      </c>
      <c r="B13633" t="s">
        <v>37153</v>
      </c>
      <c r="I13633" t="s">
        <v>5</v>
      </c>
      <c r="J13633">
        <v>1040.53</v>
      </c>
      <c r="M13633">
        <v>1040.53</v>
      </c>
      <c r="N13633">
        <f t="shared" si="212"/>
        <v>0</v>
      </c>
    </row>
    <row r="13634" spans="1:14" x14ac:dyDescent="0.2">
      <c r="A13634" t="s">
        <v>13723</v>
      </c>
      <c r="B13634" t="s">
        <v>37153</v>
      </c>
      <c r="I13634" t="s">
        <v>5</v>
      </c>
      <c r="J13634">
        <v>1038.23</v>
      </c>
      <c r="M13634">
        <v>1038.23</v>
      </c>
      <c r="N13634">
        <f t="shared" si="212"/>
        <v>0</v>
      </c>
    </row>
    <row r="13635" spans="1:14" x14ac:dyDescent="0.2">
      <c r="A13635" t="s">
        <v>13724</v>
      </c>
      <c r="B13635" t="s">
        <v>37154</v>
      </c>
      <c r="I13635" t="s">
        <v>5</v>
      </c>
      <c r="J13635">
        <v>3023.07</v>
      </c>
      <c r="M13635">
        <v>3023.07</v>
      </c>
      <c r="N13635">
        <f t="shared" si="212"/>
        <v>0</v>
      </c>
    </row>
    <row r="13636" spans="1:14" x14ac:dyDescent="0.2">
      <c r="A13636" t="s">
        <v>13725</v>
      </c>
      <c r="B13636" t="s">
        <v>37154</v>
      </c>
      <c r="I13636" t="s">
        <v>5</v>
      </c>
      <c r="J13636">
        <v>3020.77</v>
      </c>
      <c r="M13636">
        <v>3020.77</v>
      </c>
      <c r="N13636">
        <f t="shared" ref="N13636:N13699" si="213">J13636-M13636</f>
        <v>0</v>
      </c>
    </row>
    <row r="13637" spans="1:14" x14ac:dyDescent="0.2">
      <c r="A13637" t="s">
        <v>13726</v>
      </c>
      <c r="B13637" t="s">
        <v>37155</v>
      </c>
      <c r="I13637" t="s">
        <v>5</v>
      </c>
      <c r="J13637">
        <v>3653.21</v>
      </c>
      <c r="M13637">
        <v>3653.21</v>
      </c>
      <c r="N13637">
        <f t="shared" si="213"/>
        <v>0</v>
      </c>
    </row>
    <row r="13638" spans="1:14" x14ac:dyDescent="0.2">
      <c r="A13638" t="s">
        <v>13727</v>
      </c>
      <c r="B13638" t="s">
        <v>37155</v>
      </c>
      <c r="I13638" t="s">
        <v>5</v>
      </c>
      <c r="J13638">
        <v>3650.91</v>
      </c>
      <c r="M13638">
        <v>3650.91</v>
      </c>
      <c r="N13638">
        <f t="shared" si="213"/>
        <v>0</v>
      </c>
    </row>
    <row r="13639" spans="1:14" x14ac:dyDescent="0.2">
      <c r="A13639" t="s">
        <v>13728</v>
      </c>
      <c r="B13639" t="s">
        <v>37156</v>
      </c>
      <c r="I13639" t="s">
        <v>5</v>
      </c>
      <c r="J13639">
        <v>5040.21</v>
      </c>
      <c r="M13639">
        <v>5040.21</v>
      </c>
      <c r="N13639">
        <f t="shared" si="213"/>
        <v>0</v>
      </c>
    </row>
    <row r="13640" spans="1:14" x14ac:dyDescent="0.2">
      <c r="A13640" t="s">
        <v>13729</v>
      </c>
      <c r="B13640" t="s">
        <v>37156</v>
      </c>
      <c r="I13640" t="s">
        <v>5</v>
      </c>
      <c r="J13640">
        <v>5037.91</v>
      </c>
      <c r="M13640">
        <v>5037.91</v>
      </c>
      <c r="N13640">
        <f t="shared" si="213"/>
        <v>0</v>
      </c>
    </row>
    <row r="13641" spans="1:14" x14ac:dyDescent="0.2">
      <c r="A13641" t="s">
        <v>13730</v>
      </c>
      <c r="B13641" t="s">
        <v>37157</v>
      </c>
      <c r="I13641" t="s">
        <v>5</v>
      </c>
      <c r="J13641">
        <v>253.89</v>
      </c>
      <c r="M13641">
        <v>253.89</v>
      </c>
      <c r="N13641">
        <f t="shared" si="213"/>
        <v>0</v>
      </c>
    </row>
    <row r="13642" spans="1:14" x14ac:dyDescent="0.2">
      <c r="A13642" t="s">
        <v>13731</v>
      </c>
      <c r="B13642" t="s">
        <v>37157</v>
      </c>
      <c r="I13642" t="s">
        <v>5</v>
      </c>
      <c r="J13642">
        <v>248.14</v>
      </c>
      <c r="M13642">
        <v>248.14</v>
      </c>
      <c r="N13642">
        <f t="shared" si="213"/>
        <v>0</v>
      </c>
    </row>
    <row r="13643" spans="1:14" x14ac:dyDescent="0.2">
      <c r="A13643" t="s">
        <v>13732</v>
      </c>
      <c r="B13643" t="s">
        <v>37158</v>
      </c>
      <c r="I13643" t="s">
        <v>5</v>
      </c>
      <c r="J13643">
        <v>376.44</v>
      </c>
      <c r="M13643">
        <v>376.44</v>
      </c>
      <c r="N13643">
        <f t="shared" si="213"/>
        <v>0</v>
      </c>
    </row>
    <row r="13644" spans="1:14" x14ac:dyDescent="0.2">
      <c r="A13644" t="s">
        <v>13733</v>
      </c>
      <c r="B13644" t="s">
        <v>37158</v>
      </c>
      <c r="I13644" t="s">
        <v>5</v>
      </c>
      <c r="J13644">
        <v>370.69</v>
      </c>
      <c r="M13644">
        <v>370.69</v>
      </c>
      <c r="N13644">
        <f t="shared" si="213"/>
        <v>0</v>
      </c>
    </row>
    <row r="13645" spans="1:14" x14ac:dyDescent="0.2">
      <c r="A13645" t="s">
        <v>13734</v>
      </c>
      <c r="B13645" t="s">
        <v>37159</v>
      </c>
      <c r="I13645" t="s">
        <v>5</v>
      </c>
      <c r="J13645">
        <v>420.3</v>
      </c>
      <c r="M13645">
        <v>420.3</v>
      </c>
      <c r="N13645">
        <f t="shared" si="213"/>
        <v>0</v>
      </c>
    </row>
    <row r="13646" spans="1:14" x14ac:dyDescent="0.2">
      <c r="A13646" t="s">
        <v>13735</v>
      </c>
      <c r="B13646" t="s">
        <v>37159</v>
      </c>
      <c r="I13646" t="s">
        <v>5</v>
      </c>
      <c r="J13646">
        <v>414.55</v>
      </c>
      <c r="M13646">
        <v>414.55</v>
      </c>
      <c r="N13646">
        <f t="shared" si="213"/>
        <v>0</v>
      </c>
    </row>
    <row r="13647" spans="1:14" x14ac:dyDescent="0.2">
      <c r="A13647" t="s">
        <v>13736</v>
      </c>
      <c r="B13647" t="s">
        <v>37160</v>
      </c>
      <c r="I13647" t="s">
        <v>5</v>
      </c>
      <c r="J13647">
        <v>121.31</v>
      </c>
      <c r="M13647">
        <v>121.31</v>
      </c>
      <c r="N13647">
        <f t="shared" si="213"/>
        <v>0</v>
      </c>
    </row>
    <row r="13648" spans="1:14" x14ac:dyDescent="0.2">
      <c r="A13648" t="s">
        <v>13737</v>
      </c>
      <c r="B13648" t="s">
        <v>37160</v>
      </c>
      <c r="I13648" t="s">
        <v>5</v>
      </c>
      <c r="J13648">
        <v>109.82</v>
      </c>
      <c r="M13648">
        <v>109.82</v>
      </c>
      <c r="N13648">
        <f t="shared" si="213"/>
        <v>0</v>
      </c>
    </row>
    <row r="13649" spans="1:14" x14ac:dyDescent="0.2">
      <c r="A13649" t="s">
        <v>13738</v>
      </c>
      <c r="B13649" t="s">
        <v>37161</v>
      </c>
      <c r="I13649" t="s">
        <v>5</v>
      </c>
      <c r="J13649">
        <v>156.18</v>
      </c>
      <c r="M13649">
        <v>156.18</v>
      </c>
      <c r="N13649">
        <f t="shared" si="213"/>
        <v>0</v>
      </c>
    </row>
    <row r="13650" spans="1:14" x14ac:dyDescent="0.2">
      <c r="A13650" t="s">
        <v>13739</v>
      </c>
      <c r="B13650" t="s">
        <v>37161</v>
      </c>
      <c r="I13650" t="s">
        <v>5</v>
      </c>
      <c r="J13650">
        <v>147.55000000000001</v>
      </c>
      <c r="M13650">
        <v>147.55000000000001</v>
      </c>
      <c r="N13650">
        <f t="shared" si="213"/>
        <v>0</v>
      </c>
    </row>
    <row r="13651" spans="1:14" x14ac:dyDescent="0.2">
      <c r="A13651" t="s">
        <v>13740</v>
      </c>
      <c r="B13651" t="s">
        <v>37162</v>
      </c>
      <c r="I13651" t="s">
        <v>5</v>
      </c>
      <c r="J13651">
        <v>251.46</v>
      </c>
      <c r="M13651">
        <v>251.46</v>
      </c>
      <c r="N13651">
        <f t="shared" si="213"/>
        <v>0</v>
      </c>
    </row>
    <row r="13652" spans="1:14" x14ac:dyDescent="0.2">
      <c r="A13652" t="s">
        <v>13741</v>
      </c>
      <c r="B13652" t="s">
        <v>37162</v>
      </c>
      <c r="I13652" t="s">
        <v>5</v>
      </c>
      <c r="J13652">
        <v>241.11</v>
      </c>
      <c r="M13652">
        <v>241.11</v>
      </c>
      <c r="N13652">
        <f t="shared" si="213"/>
        <v>0</v>
      </c>
    </row>
    <row r="13653" spans="1:14" x14ac:dyDescent="0.2">
      <c r="A13653" t="s">
        <v>13742</v>
      </c>
      <c r="B13653" t="s">
        <v>37163</v>
      </c>
      <c r="I13653" t="s">
        <v>5</v>
      </c>
      <c r="J13653">
        <v>276.52999999999997</v>
      </c>
      <c r="M13653">
        <v>276.52999999999997</v>
      </c>
      <c r="N13653">
        <f t="shared" si="213"/>
        <v>0</v>
      </c>
    </row>
    <row r="13654" spans="1:14" x14ac:dyDescent="0.2">
      <c r="A13654" t="s">
        <v>13743</v>
      </c>
      <c r="B13654" t="s">
        <v>37163</v>
      </c>
      <c r="I13654" t="s">
        <v>5</v>
      </c>
      <c r="J13654">
        <v>265.04000000000002</v>
      </c>
      <c r="M13654">
        <v>265.04000000000002</v>
      </c>
      <c r="N13654">
        <f t="shared" si="213"/>
        <v>0</v>
      </c>
    </row>
    <row r="13655" spans="1:14" x14ac:dyDescent="0.2">
      <c r="A13655" t="s">
        <v>13744</v>
      </c>
      <c r="B13655" t="s">
        <v>37164</v>
      </c>
      <c r="I13655" t="s">
        <v>4</v>
      </c>
      <c r="J13655">
        <v>2.37</v>
      </c>
      <c r="M13655">
        <v>2.37</v>
      </c>
      <c r="N13655">
        <f t="shared" si="213"/>
        <v>0</v>
      </c>
    </row>
    <row r="13656" spans="1:14" x14ac:dyDescent="0.2">
      <c r="A13656" t="s">
        <v>13745</v>
      </c>
      <c r="B13656" t="s">
        <v>37164</v>
      </c>
      <c r="I13656" t="s">
        <v>4</v>
      </c>
      <c r="J13656">
        <v>2.2000000000000002</v>
      </c>
      <c r="M13656">
        <v>2.2000000000000002</v>
      </c>
      <c r="N13656">
        <f t="shared" si="213"/>
        <v>0</v>
      </c>
    </row>
    <row r="13657" spans="1:14" x14ac:dyDescent="0.2">
      <c r="A13657" t="s">
        <v>13746</v>
      </c>
      <c r="B13657" t="s">
        <v>37165</v>
      </c>
      <c r="I13657" t="s">
        <v>4</v>
      </c>
      <c r="J13657">
        <v>3.19</v>
      </c>
      <c r="M13657">
        <v>3.19</v>
      </c>
      <c r="N13657">
        <f t="shared" si="213"/>
        <v>0</v>
      </c>
    </row>
    <row r="13658" spans="1:14" x14ac:dyDescent="0.2">
      <c r="A13658" t="s">
        <v>13747</v>
      </c>
      <c r="B13658" t="s">
        <v>37165</v>
      </c>
      <c r="I13658" t="s">
        <v>4</v>
      </c>
      <c r="J13658">
        <v>2.96</v>
      </c>
      <c r="M13658">
        <v>2.96</v>
      </c>
      <c r="N13658">
        <f t="shared" si="213"/>
        <v>0</v>
      </c>
    </row>
    <row r="13659" spans="1:14" x14ac:dyDescent="0.2">
      <c r="A13659" t="s">
        <v>13748</v>
      </c>
      <c r="B13659" t="s">
        <v>37166</v>
      </c>
      <c r="I13659" t="s">
        <v>4</v>
      </c>
      <c r="J13659">
        <v>4.12</v>
      </c>
      <c r="M13659">
        <v>4.12</v>
      </c>
      <c r="N13659">
        <f t="shared" si="213"/>
        <v>0</v>
      </c>
    </row>
    <row r="13660" spans="1:14" x14ac:dyDescent="0.2">
      <c r="A13660" t="s">
        <v>13749</v>
      </c>
      <c r="B13660" t="s">
        <v>37166</v>
      </c>
      <c r="I13660" t="s">
        <v>4</v>
      </c>
      <c r="J13660">
        <v>3.84</v>
      </c>
      <c r="M13660">
        <v>3.84</v>
      </c>
      <c r="N13660">
        <f t="shared" si="213"/>
        <v>0</v>
      </c>
    </row>
    <row r="13661" spans="1:14" x14ac:dyDescent="0.2">
      <c r="A13661" t="s">
        <v>13750</v>
      </c>
      <c r="B13661" t="s">
        <v>37167</v>
      </c>
      <c r="I13661" t="s">
        <v>4</v>
      </c>
      <c r="J13661">
        <v>6.34</v>
      </c>
      <c r="M13661">
        <v>6.34</v>
      </c>
      <c r="N13661">
        <f t="shared" si="213"/>
        <v>0</v>
      </c>
    </row>
    <row r="13662" spans="1:14" x14ac:dyDescent="0.2">
      <c r="A13662" t="s">
        <v>13751</v>
      </c>
      <c r="B13662" t="s">
        <v>37167</v>
      </c>
      <c r="I13662" t="s">
        <v>4</v>
      </c>
      <c r="J13662">
        <v>5.99</v>
      </c>
      <c r="M13662">
        <v>5.99</v>
      </c>
      <c r="N13662">
        <f t="shared" si="213"/>
        <v>0</v>
      </c>
    </row>
    <row r="13663" spans="1:14" x14ac:dyDescent="0.2">
      <c r="A13663" t="s">
        <v>13752</v>
      </c>
      <c r="B13663" t="s">
        <v>37168</v>
      </c>
      <c r="I13663" t="s">
        <v>4</v>
      </c>
      <c r="J13663">
        <v>8.48</v>
      </c>
      <c r="M13663">
        <v>8.48</v>
      </c>
      <c r="N13663">
        <f t="shared" si="213"/>
        <v>0</v>
      </c>
    </row>
    <row r="13664" spans="1:14" x14ac:dyDescent="0.2">
      <c r="A13664" t="s">
        <v>13753</v>
      </c>
      <c r="B13664" t="s">
        <v>37168</v>
      </c>
      <c r="I13664" t="s">
        <v>4</v>
      </c>
      <c r="J13664">
        <v>8.08</v>
      </c>
      <c r="M13664">
        <v>8.08</v>
      </c>
      <c r="N13664">
        <f t="shared" si="213"/>
        <v>0</v>
      </c>
    </row>
    <row r="13665" spans="1:14" x14ac:dyDescent="0.2">
      <c r="A13665" t="s">
        <v>13754</v>
      </c>
      <c r="B13665" t="s">
        <v>37169</v>
      </c>
      <c r="I13665" t="s">
        <v>4</v>
      </c>
      <c r="J13665">
        <v>12.53</v>
      </c>
      <c r="M13665">
        <v>12.53</v>
      </c>
      <c r="N13665">
        <f t="shared" si="213"/>
        <v>0</v>
      </c>
    </row>
    <row r="13666" spans="1:14" x14ac:dyDescent="0.2">
      <c r="A13666" t="s">
        <v>13755</v>
      </c>
      <c r="B13666" t="s">
        <v>37169</v>
      </c>
      <c r="I13666" t="s">
        <v>4</v>
      </c>
      <c r="J13666">
        <v>12.07</v>
      </c>
      <c r="M13666">
        <v>12.07</v>
      </c>
      <c r="N13666">
        <f t="shared" si="213"/>
        <v>0</v>
      </c>
    </row>
    <row r="13667" spans="1:14" x14ac:dyDescent="0.2">
      <c r="A13667" t="s">
        <v>13756</v>
      </c>
      <c r="B13667" t="s">
        <v>37170</v>
      </c>
      <c r="I13667" t="s">
        <v>4</v>
      </c>
      <c r="J13667">
        <v>2.82</v>
      </c>
      <c r="M13667">
        <v>2.82</v>
      </c>
      <c r="N13667">
        <f t="shared" si="213"/>
        <v>0</v>
      </c>
    </row>
    <row r="13668" spans="1:14" x14ac:dyDescent="0.2">
      <c r="A13668" t="s">
        <v>13757</v>
      </c>
      <c r="B13668" t="s">
        <v>37170</v>
      </c>
      <c r="I13668" t="s">
        <v>4</v>
      </c>
      <c r="J13668">
        <v>2.59</v>
      </c>
      <c r="M13668">
        <v>2.59</v>
      </c>
      <c r="N13668">
        <f t="shared" si="213"/>
        <v>0</v>
      </c>
    </row>
    <row r="13669" spans="1:14" x14ac:dyDescent="0.2">
      <c r="A13669" t="s">
        <v>13758</v>
      </c>
      <c r="B13669" t="s">
        <v>37171</v>
      </c>
      <c r="I13669" t="s">
        <v>4</v>
      </c>
      <c r="J13669">
        <v>3.93</v>
      </c>
      <c r="M13669">
        <v>3.93</v>
      </c>
      <c r="N13669">
        <f t="shared" si="213"/>
        <v>0</v>
      </c>
    </row>
    <row r="13670" spans="1:14" x14ac:dyDescent="0.2">
      <c r="A13670" t="s">
        <v>13759</v>
      </c>
      <c r="B13670" t="s">
        <v>37171</v>
      </c>
      <c r="I13670" t="s">
        <v>4</v>
      </c>
      <c r="J13670">
        <v>3.65</v>
      </c>
      <c r="M13670">
        <v>3.65</v>
      </c>
      <c r="N13670">
        <f t="shared" si="213"/>
        <v>0</v>
      </c>
    </row>
    <row r="13671" spans="1:14" x14ac:dyDescent="0.2">
      <c r="A13671" t="s">
        <v>13760</v>
      </c>
      <c r="B13671" t="s">
        <v>37172</v>
      </c>
      <c r="I13671" t="s">
        <v>4</v>
      </c>
      <c r="J13671">
        <v>5.42</v>
      </c>
      <c r="M13671">
        <v>5.42</v>
      </c>
      <c r="N13671">
        <f t="shared" si="213"/>
        <v>0</v>
      </c>
    </row>
    <row r="13672" spans="1:14" x14ac:dyDescent="0.2">
      <c r="A13672" t="s">
        <v>13761</v>
      </c>
      <c r="B13672" t="s">
        <v>37172</v>
      </c>
      <c r="I13672" t="s">
        <v>4</v>
      </c>
      <c r="J13672">
        <v>5.0599999999999996</v>
      </c>
      <c r="M13672">
        <v>5.0599999999999996</v>
      </c>
      <c r="N13672">
        <f t="shared" si="213"/>
        <v>0</v>
      </c>
    </row>
    <row r="13673" spans="1:14" x14ac:dyDescent="0.2">
      <c r="A13673" t="s">
        <v>13762</v>
      </c>
      <c r="B13673" t="s">
        <v>37173</v>
      </c>
      <c r="I13673" t="s">
        <v>4</v>
      </c>
      <c r="J13673">
        <v>7.14</v>
      </c>
      <c r="M13673">
        <v>7.14</v>
      </c>
      <c r="N13673">
        <f t="shared" si="213"/>
        <v>0</v>
      </c>
    </row>
    <row r="13674" spans="1:14" x14ac:dyDescent="0.2">
      <c r="A13674" t="s">
        <v>13763</v>
      </c>
      <c r="B13674" t="s">
        <v>37173</v>
      </c>
      <c r="I13674" t="s">
        <v>4</v>
      </c>
      <c r="J13674">
        <v>6.74</v>
      </c>
      <c r="M13674">
        <v>6.74</v>
      </c>
      <c r="N13674">
        <f t="shared" si="213"/>
        <v>0</v>
      </c>
    </row>
    <row r="13675" spans="1:14" x14ac:dyDescent="0.2">
      <c r="A13675" t="s">
        <v>13764</v>
      </c>
      <c r="B13675" t="s">
        <v>37174</v>
      </c>
      <c r="I13675" t="s">
        <v>4</v>
      </c>
      <c r="J13675">
        <v>10.42</v>
      </c>
      <c r="M13675">
        <v>10.42</v>
      </c>
      <c r="N13675">
        <f t="shared" si="213"/>
        <v>0</v>
      </c>
    </row>
    <row r="13676" spans="1:14" x14ac:dyDescent="0.2">
      <c r="A13676" t="s">
        <v>13765</v>
      </c>
      <c r="B13676" t="s">
        <v>37174</v>
      </c>
      <c r="I13676" t="s">
        <v>4</v>
      </c>
      <c r="J13676">
        <v>9.9600000000000009</v>
      </c>
      <c r="M13676">
        <v>9.9600000000000009</v>
      </c>
      <c r="N13676">
        <f t="shared" si="213"/>
        <v>0</v>
      </c>
    </row>
    <row r="13677" spans="1:14" x14ac:dyDescent="0.2">
      <c r="A13677" t="s">
        <v>13766</v>
      </c>
      <c r="B13677" t="s">
        <v>37175</v>
      </c>
      <c r="I13677" t="s">
        <v>4</v>
      </c>
      <c r="J13677">
        <v>14.84</v>
      </c>
      <c r="M13677">
        <v>14.84</v>
      </c>
      <c r="N13677">
        <f t="shared" si="213"/>
        <v>0</v>
      </c>
    </row>
    <row r="13678" spans="1:14" x14ac:dyDescent="0.2">
      <c r="A13678" t="s">
        <v>13767</v>
      </c>
      <c r="B13678" t="s">
        <v>37175</v>
      </c>
      <c r="I13678" t="s">
        <v>4</v>
      </c>
      <c r="J13678">
        <v>14.32</v>
      </c>
      <c r="M13678">
        <v>14.32</v>
      </c>
      <c r="N13678">
        <f t="shared" si="213"/>
        <v>0</v>
      </c>
    </row>
    <row r="13679" spans="1:14" x14ac:dyDescent="0.2">
      <c r="A13679" t="s">
        <v>13768</v>
      </c>
      <c r="B13679" t="s">
        <v>37176</v>
      </c>
      <c r="I13679" t="s">
        <v>4</v>
      </c>
      <c r="J13679">
        <v>21.51</v>
      </c>
      <c r="M13679">
        <v>21.51</v>
      </c>
      <c r="N13679">
        <f t="shared" si="213"/>
        <v>0</v>
      </c>
    </row>
    <row r="13680" spans="1:14" x14ac:dyDescent="0.2">
      <c r="A13680" t="s">
        <v>13769</v>
      </c>
      <c r="B13680" t="s">
        <v>37176</v>
      </c>
      <c r="I13680" t="s">
        <v>4</v>
      </c>
      <c r="J13680">
        <v>20.93</v>
      </c>
      <c r="M13680">
        <v>20.93</v>
      </c>
      <c r="N13680">
        <f t="shared" si="213"/>
        <v>0</v>
      </c>
    </row>
    <row r="13681" spans="1:14" x14ac:dyDescent="0.2">
      <c r="A13681" t="s">
        <v>13770</v>
      </c>
      <c r="B13681" t="s">
        <v>37177</v>
      </c>
      <c r="I13681" t="s">
        <v>4</v>
      </c>
      <c r="J13681">
        <v>30.41</v>
      </c>
      <c r="M13681">
        <v>30.41</v>
      </c>
      <c r="N13681">
        <f t="shared" si="213"/>
        <v>0</v>
      </c>
    </row>
    <row r="13682" spans="1:14" x14ac:dyDescent="0.2">
      <c r="A13682" t="s">
        <v>13771</v>
      </c>
      <c r="B13682" t="s">
        <v>37177</v>
      </c>
      <c r="I13682" t="s">
        <v>4</v>
      </c>
      <c r="J13682">
        <v>29.55</v>
      </c>
      <c r="M13682">
        <v>29.55</v>
      </c>
      <c r="N13682">
        <f t="shared" si="213"/>
        <v>0</v>
      </c>
    </row>
    <row r="13683" spans="1:14" x14ac:dyDescent="0.2">
      <c r="A13683" t="s">
        <v>13772</v>
      </c>
      <c r="B13683" t="s">
        <v>37178</v>
      </c>
      <c r="I13683" t="s">
        <v>4</v>
      </c>
      <c r="J13683">
        <v>44.25</v>
      </c>
      <c r="M13683">
        <v>44.25</v>
      </c>
      <c r="N13683">
        <f t="shared" si="213"/>
        <v>0</v>
      </c>
    </row>
    <row r="13684" spans="1:14" x14ac:dyDescent="0.2">
      <c r="A13684" t="s">
        <v>13773</v>
      </c>
      <c r="B13684" t="s">
        <v>37178</v>
      </c>
      <c r="I13684" t="s">
        <v>4</v>
      </c>
      <c r="J13684">
        <v>43.1</v>
      </c>
      <c r="M13684">
        <v>43.1</v>
      </c>
      <c r="N13684">
        <f t="shared" si="213"/>
        <v>0</v>
      </c>
    </row>
    <row r="13685" spans="1:14" x14ac:dyDescent="0.2">
      <c r="A13685" t="s">
        <v>13774</v>
      </c>
      <c r="B13685" t="s">
        <v>37179</v>
      </c>
      <c r="I13685" t="s">
        <v>4</v>
      </c>
      <c r="J13685">
        <v>61.97</v>
      </c>
      <c r="M13685">
        <v>61.97</v>
      </c>
      <c r="N13685">
        <f t="shared" si="213"/>
        <v>0</v>
      </c>
    </row>
    <row r="13686" spans="1:14" x14ac:dyDescent="0.2">
      <c r="A13686" t="s">
        <v>13775</v>
      </c>
      <c r="B13686" t="s">
        <v>37179</v>
      </c>
      <c r="I13686" t="s">
        <v>4</v>
      </c>
      <c r="J13686">
        <v>60.53</v>
      </c>
      <c r="M13686">
        <v>60.53</v>
      </c>
      <c r="N13686">
        <f t="shared" si="213"/>
        <v>0</v>
      </c>
    </row>
    <row r="13687" spans="1:14" x14ac:dyDescent="0.2">
      <c r="A13687" t="s">
        <v>13776</v>
      </c>
      <c r="B13687" t="s">
        <v>37180</v>
      </c>
      <c r="I13687" t="s">
        <v>4</v>
      </c>
      <c r="J13687">
        <v>79.209999999999994</v>
      </c>
      <c r="M13687">
        <v>79.209999999999994</v>
      </c>
      <c r="N13687">
        <f t="shared" si="213"/>
        <v>0</v>
      </c>
    </row>
    <row r="13688" spans="1:14" x14ac:dyDescent="0.2">
      <c r="A13688" t="s">
        <v>13777</v>
      </c>
      <c r="B13688" t="s">
        <v>37180</v>
      </c>
      <c r="I13688" t="s">
        <v>4</v>
      </c>
      <c r="J13688">
        <v>77.489999999999995</v>
      </c>
      <c r="M13688">
        <v>77.489999999999995</v>
      </c>
      <c r="N13688">
        <f t="shared" si="213"/>
        <v>0</v>
      </c>
    </row>
    <row r="13689" spans="1:14" x14ac:dyDescent="0.2">
      <c r="A13689" t="s">
        <v>13778</v>
      </c>
      <c r="B13689" t="s">
        <v>37181</v>
      </c>
      <c r="I13689" t="s">
        <v>4</v>
      </c>
      <c r="J13689">
        <v>99.97</v>
      </c>
      <c r="M13689">
        <v>99.97</v>
      </c>
      <c r="N13689">
        <f t="shared" si="213"/>
        <v>0</v>
      </c>
    </row>
    <row r="13690" spans="1:14" x14ac:dyDescent="0.2">
      <c r="A13690" t="s">
        <v>13779</v>
      </c>
      <c r="B13690" t="s">
        <v>37181</v>
      </c>
      <c r="I13690" t="s">
        <v>4</v>
      </c>
      <c r="J13690">
        <v>97.96</v>
      </c>
      <c r="M13690">
        <v>97.96</v>
      </c>
      <c r="N13690">
        <f t="shared" si="213"/>
        <v>0</v>
      </c>
    </row>
    <row r="13691" spans="1:14" x14ac:dyDescent="0.2">
      <c r="A13691" t="s">
        <v>13780</v>
      </c>
      <c r="B13691" t="s">
        <v>37182</v>
      </c>
      <c r="I13691" t="s">
        <v>4</v>
      </c>
      <c r="J13691">
        <v>120.96</v>
      </c>
      <c r="M13691">
        <v>120.96</v>
      </c>
      <c r="N13691">
        <f t="shared" si="213"/>
        <v>0</v>
      </c>
    </row>
    <row r="13692" spans="1:14" x14ac:dyDescent="0.2">
      <c r="A13692" t="s">
        <v>13781</v>
      </c>
      <c r="B13692" t="s">
        <v>37182</v>
      </c>
      <c r="I13692" t="s">
        <v>4</v>
      </c>
      <c r="J13692">
        <v>118.66</v>
      </c>
      <c r="M13692">
        <v>118.66</v>
      </c>
      <c r="N13692">
        <f t="shared" si="213"/>
        <v>0</v>
      </c>
    </row>
    <row r="13693" spans="1:14" x14ac:dyDescent="0.2">
      <c r="A13693" t="s">
        <v>13782</v>
      </c>
      <c r="B13693" t="s">
        <v>37183</v>
      </c>
      <c r="I13693" t="s">
        <v>4</v>
      </c>
      <c r="J13693">
        <v>146.29</v>
      </c>
      <c r="M13693">
        <v>146.29</v>
      </c>
      <c r="N13693">
        <f t="shared" si="213"/>
        <v>0</v>
      </c>
    </row>
    <row r="13694" spans="1:14" x14ac:dyDescent="0.2">
      <c r="A13694" t="s">
        <v>13783</v>
      </c>
      <c r="B13694" t="s">
        <v>37183</v>
      </c>
      <c r="I13694" t="s">
        <v>4</v>
      </c>
      <c r="J13694">
        <v>143.69999999999999</v>
      </c>
      <c r="M13694">
        <v>143.69999999999999</v>
      </c>
      <c r="N13694">
        <f t="shared" si="213"/>
        <v>0</v>
      </c>
    </row>
    <row r="13695" spans="1:14" x14ac:dyDescent="0.2">
      <c r="A13695" t="s">
        <v>13784</v>
      </c>
      <c r="B13695" t="s">
        <v>37184</v>
      </c>
      <c r="I13695" t="s">
        <v>4</v>
      </c>
      <c r="J13695">
        <v>189.1</v>
      </c>
      <c r="M13695">
        <v>189.1</v>
      </c>
      <c r="N13695">
        <f t="shared" si="213"/>
        <v>0</v>
      </c>
    </row>
    <row r="13696" spans="1:14" x14ac:dyDescent="0.2">
      <c r="A13696" t="s">
        <v>13785</v>
      </c>
      <c r="B13696" t="s">
        <v>37184</v>
      </c>
      <c r="I13696" t="s">
        <v>4</v>
      </c>
      <c r="J13696">
        <v>186.22</v>
      </c>
      <c r="M13696">
        <v>186.22</v>
      </c>
      <c r="N13696">
        <f t="shared" si="213"/>
        <v>0</v>
      </c>
    </row>
    <row r="13697" spans="1:14" x14ac:dyDescent="0.2">
      <c r="A13697" t="s">
        <v>13786</v>
      </c>
      <c r="B13697" t="s">
        <v>37185</v>
      </c>
      <c r="I13697" t="s">
        <v>4</v>
      </c>
      <c r="J13697">
        <v>189.3</v>
      </c>
      <c r="M13697">
        <v>189.3</v>
      </c>
      <c r="N13697">
        <f t="shared" si="213"/>
        <v>0</v>
      </c>
    </row>
    <row r="13698" spans="1:14" x14ac:dyDescent="0.2">
      <c r="A13698" t="s">
        <v>13787</v>
      </c>
      <c r="B13698" t="s">
        <v>37185</v>
      </c>
      <c r="I13698" t="s">
        <v>4</v>
      </c>
      <c r="J13698">
        <v>186.14</v>
      </c>
      <c r="M13698">
        <v>186.14</v>
      </c>
      <c r="N13698">
        <f t="shared" si="213"/>
        <v>0</v>
      </c>
    </row>
    <row r="13699" spans="1:14" x14ac:dyDescent="0.2">
      <c r="A13699" t="s">
        <v>13788</v>
      </c>
      <c r="B13699" t="s">
        <v>37186</v>
      </c>
      <c r="I13699" t="s">
        <v>4</v>
      </c>
      <c r="J13699">
        <v>5.36</v>
      </c>
      <c r="M13699">
        <v>5.36</v>
      </c>
      <c r="N13699">
        <f t="shared" si="213"/>
        <v>0</v>
      </c>
    </row>
    <row r="13700" spans="1:14" x14ac:dyDescent="0.2">
      <c r="A13700" t="s">
        <v>13789</v>
      </c>
      <c r="B13700" t="s">
        <v>37186</v>
      </c>
      <c r="I13700" t="s">
        <v>4</v>
      </c>
      <c r="J13700">
        <v>5.07</v>
      </c>
      <c r="M13700">
        <v>5.07</v>
      </c>
      <c r="N13700">
        <f t="shared" ref="N13700:N13763" si="214">J13700-M13700</f>
        <v>0</v>
      </c>
    </row>
    <row r="13701" spans="1:14" x14ac:dyDescent="0.2">
      <c r="A13701" t="s">
        <v>13790</v>
      </c>
      <c r="B13701" t="s">
        <v>37187</v>
      </c>
      <c r="I13701" t="s">
        <v>4</v>
      </c>
      <c r="J13701">
        <v>7.07</v>
      </c>
      <c r="M13701">
        <v>7.07</v>
      </c>
      <c r="N13701">
        <f t="shared" si="214"/>
        <v>0</v>
      </c>
    </row>
    <row r="13702" spans="1:14" x14ac:dyDescent="0.2">
      <c r="A13702" t="s">
        <v>13791</v>
      </c>
      <c r="B13702" t="s">
        <v>37187</v>
      </c>
      <c r="I13702" t="s">
        <v>4</v>
      </c>
      <c r="J13702">
        <v>6.79</v>
      </c>
      <c r="M13702">
        <v>6.79</v>
      </c>
      <c r="N13702">
        <f t="shared" si="214"/>
        <v>0</v>
      </c>
    </row>
    <row r="13703" spans="1:14" x14ac:dyDescent="0.2">
      <c r="A13703" t="s">
        <v>13792</v>
      </c>
      <c r="B13703" t="s">
        <v>37188</v>
      </c>
      <c r="I13703" t="s">
        <v>4</v>
      </c>
      <c r="J13703">
        <v>9.81</v>
      </c>
      <c r="M13703">
        <v>9.81</v>
      </c>
      <c r="N13703">
        <f t="shared" si="214"/>
        <v>0</v>
      </c>
    </row>
    <row r="13704" spans="1:14" x14ac:dyDescent="0.2">
      <c r="A13704" t="s">
        <v>13793</v>
      </c>
      <c r="B13704" t="s">
        <v>37188</v>
      </c>
      <c r="I13704" t="s">
        <v>4</v>
      </c>
      <c r="J13704">
        <v>9.4700000000000006</v>
      </c>
      <c r="M13704">
        <v>9.4700000000000006</v>
      </c>
      <c r="N13704">
        <f t="shared" si="214"/>
        <v>0</v>
      </c>
    </row>
    <row r="13705" spans="1:14" x14ac:dyDescent="0.2">
      <c r="A13705" t="s">
        <v>13794</v>
      </c>
      <c r="B13705" t="s">
        <v>37189</v>
      </c>
      <c r="I13705" t="s">
        <v>4</v>
      </c>
      <c r="J13705">
        <v>12.9</v>
      </c>
      <c r="M13705">
        <v>12.9</v>
      </c>
      <c r="N13705">
        <f t="shared" si="214"/>
        <v>0</v>
      </c>
    </row>
    <row r="13706" spans="1:14" x14ac:dyDescent="0.2">
      <c r="A13706" t="s">
        <v>13795</v>
      </c>
      <c r="B13706" t="s">
        <v>37189</v>
      </c>
      <c r="I13706" t="s">
        <v>4</v>
      </c>
      <c r="J13706">
        <v>12.56</v>
      </c>
      <c r="M13706">
        <v>12.56</v>
      </c>
      <c r="N13706">
        <f t="shared" si="214"/>
        <v>0</v>
      </c>
    </row>
    <row r="13707" spans="1:14" x14ac:dyDescent="0.2">
      <c r="A13707" t="s">
        <v>13796</v>
      </c>
      <c r="B13707" t="s">
        <v>37190</v>
      </c>
      <c r="I13707" t="s">
        <v>4</v>
      </c>
      <c r="J13707">
        <v>20.399999999999999</v>
      </c>
      <c r="M13707">
        <v>20.399999999999999</v>
      </c>
      <c r="N13707">
        <f t="shared" si="214"/>
        <v>0</v>
      </c>
    </row>
    <row r="13708" spans="1:14" x14ac:dyDescent="0.2">
      <c r="A13708" t="s">
        <v>13797</v>
      </c>
      <c r="B13708" t="s">
        <v>37190</v>
      </c>
      <c r="I13708" t="s">
        <v>4</v>
      </c>
      <c r="J13708">
        <v>20</v>
      </c>
      <c r="M13708">
        <v>20</v>
      </c>
      <c r="N13708">
        <f t="shared" si="214"/>
        <v>0</v>
      </c>
    </row>
    <row r="13709" spans="1:14" x14ac:dyDescent="0.2">
      <c r="A13709" t="s">
        <v>13798</v>
      </c>
      <c r="B13709" t="s">
        <v>37191</v>
      </c>
      <c r="I13709" t="s">
        <v>4</v>
      </c>
      <c r="J13709">
        <v>28.09</v>
      </c>
      <c r="M13709">
        <v>28.09</v>
      </c>
      <c r="N13709">
        <f t="shared" si="214"/>
        <v>0</v>
      </c>
    </row>
    <row r="13710" spans="1:14" x14ac:dyDescent="0.2">
      <c r="A13710" t="s">
        <v>13799</v>
      </c>
      <c r="B13710" t="s">
        <v>37191</v>
      </c>
      <c r="I13710" t="s">
        <v>4</v>
      </c>
      <c r="J13710">
        <v>27.68</v>
      </c>
      <c r="M13710">
        <v>27.68</v>
      </c>
      <c r="N13710">
        <f t="shared" si="214"/>
        <v>0</v>
      </c>
    </row>
    <row r="13711" spans="1:14" x14ac:dyDescent="0.2">
      <c r="A13711" t="s">
        <v>13800</v>
      </c>
      <c r="B13711" t="s">
        <v>37192</v>
      </c>
      <c r="I13711" t="s">
        <v>4</v>
      </c>
      <c r="J13711">
        <v>45.22</v>
      </c>
      <c r="M13711">
        <v>45.22</v>
      </c>
      <c r="N13711">
        <f t="shared" si="214"/>
        <v>0</v>
      </c>
    </row>
    <row r="13712" spans="1:14" x14ac:dyDescent="0.2">
      <c r="A13712" t="s">
        <v>13801</v>
      </c>
      <c r="B13712" t="s">
        <v>37192</v>
      </c>
      <c r="I13712" t="s">
        <v>4</v>
      </c>
      <c r="J13712">
        <v>44.76</v>
      </c>
      <c r="M13712">
        <v>44.76</v>
      </c>
      <c r="N13712">
        <f t="shared" si="214"/>
        <v>0</v>
      </c>
    </row>
    <row r="13713" spans="1:14" x14ac:dyDescent="0.2">
      <c r="A13713" t="s">
        <v>13802</v>
      </c>
      <c r="B13713" t="s">
        <v>37193</v>
      </c>
      <c r="I13713" t="s">
        <v>4</v>
      </c>
      <c r="J13713">
        <v>58.3</v>
      </c>
      <c r="M13713">
        <v>58.3</v>
      </c>
      <c r="N13713">
        <f t="shared" si="214"/>
        <v>0</v>
      </c>
    </row>
    <row r="13714" spans="1:14" x14ac:dyDescent="0.2">
      <c r="A13714" t="s">
        <v>13803</v>
      </c>
      <c r="B13714" t="s">
        <v>37193</v>
      </c>
      <c r="I13714" t="s">
        <v>4</v>
      </c>
      <c r="J13714">
        <v>57.84</v>
      </c>
      <c r="M13714">
        <v>57.84</v>
      </c>
      <c r="N13714">
        <f t="shared" si="214"/>
        <v>0</v>
      </c>
    </row>
    <row r="13715" spans="1:14" x14ac:dyDescent="0.2">
      <c r="A13715" t="s">
        <v>13804</v>
      </c>
      <c r="B13715" t="s">
        <v>37194</v>
      </c>
      <c r="I13715" t="s">
        <v>4</v>
      </c>
      <c r="J13715">
        <v>3.2</v>
      </c>
      <c r="M13715">
        <v>3.2</v>
      </c>
      <c r="N13715">
        <f t="shared" si="214"/>
        <v>0</v>
      </c>
    </row>
    <row r="13716" spans="1:14" x14ac:dyDescent="0.2">
      <c r="A13716" t="s">
        <v>13805</v>
      </c>
      <c r="B13716" t="s">
        <v>37194</v>
      </c>
      <c r="I13716" t="s">
        <v>4</v>
      </c>
      <c r="J13716">
        <v>2.97</v>
      </c>
      <c r="M13716">
        <v>2.97</v>
      </c>
      <c r="N13716">
        <f t="shared" si="214"/>
        <v>0</v>
      </c>
    </row>
    <row r="13717" spans="1:14" x14ac:dyDescent="0.2">
      <c r="A13717" t="s">
        <v>13806</v>
      </c>
      <c r="B13717" t="s">
        <v>37195</v>
      </c>
      <c r="I13717" t="s">
        <v>4</v>
      </c>
      <c r="J13717">
        <v>4.42</v>
      </c>
      <c r="M13717">
        <v>4.42</v>
      </c>
      <c r="N13717">
        <f t="shared" si="214"/>
        <v>0</v>
      </c>
    </row>
    <row r="13718" spans="1:14" x14ac:dyDescent="0.2">
      <c r="A13718" t="s">
        <v>13807</v>
      </c>
      <c r="B13718" t="s">
        <v>37195</v>
      </c>
      <c r="I13718" t="s">
        <v>4</v>
      </c>
      <c r="J13718">
        <v>4.1399999999999997</v>
      </c>
      <c r="M13718">
        <v>4.1399999999999997</v>
      </c>
      <c r="N13718">
        <f t="shared" si="214"/>
        <v>0</v>
      </c>
    </row>
    <row r="13719" spans="1:14" x14ac:dyDescent="0.2">
      <c r="A13719" t="s">
        <v>13808</v>
      </c>
      <c r="B13719" t="s">
        <v>37196</v>
      </c>
      <c r="I13719" t="s">
        <v>4</v>
      </c>
      <c r="J13719">
        <v>5.88</v>
      </c>
      <c r="M13719">
        <v>5.88</v>
      </c>
      <c r="N13719">
        <f t="shared" si="214"/>
        <v>0</v>
      </c>
    </row>
    <row r="13720" spans="1:14" x14ac:dyDescent="0.2">
      <c r="A13720" t="s">
        <v>13809</v>
      </c>
      <c r="B13720" t="s">
        <v>37196</v>
      </c>
      <c r="I13720" t="s">
        <v>4</v>
      </c>
      <c r="J13720">
        <v>5.54</v>
      </c>
      <c r="M13720">
        <v>5.54</v>
      </c>
      <c r="N13720">
        <f t="shared" si="214"/>
        <v>0</v>
      </c>
    </row>
    <row r="13721" spans="1:14" x14ac:dyDescent="0.2">
      <c r="A13721" t="s">
        <v>13810</v>
      </c>
      <c r="B13721" t="s">
        <v>37197</v>
      </c>
      <c r="I13721" t="s">
        <v>4</v>
      </c>
      <c r="J13721">
        <v>7.93</v>
      </c>
      <c r="M13721">
        <v>7.93</v>
      </c>
      <c r="N13721">
        <f t="shared" si="214"/>
        <v>0</v>
      </c>
    </row>
    <row r="13722" spans="1:14" x14ac:dyDescent="0.2">
      <c r="A13722" t="s">
        <v>13811</v>
      </c>
      <c r="B13722" t="s">
        <v>37197</v>
      </c>
      <c r="I13722" t="s">
        <v>4</v>
      </c>
      <c r="J13722">
        <v>7.53</v>
      </c>
      <c r="M13722">
        <v>7.53</v>
      </c>
      <c r="N13722">
        <f t="shared" si="214"/>
        <v>0</v>
      </c>
    </row>
    <row r="13723" spans="1:14" x14ac:dyDescent="0.2">
      <c r="A13723" t="s">
        <v>13812</v>
      </c>
      <c r="B13723" t="s">
        <v>37198</v>
      </c>
      <c r="I13723" t="s">
        <v>4</v>
      </c>
      <c r="J13723">
        <v>10.85</v>
      </c>
      <c r="M13723">
        <v>10.85</v>
      </c>
      <c r="N13723">
        <f t="shared" si="214"/>
        <v>0</v>
      </c>
    </row>
    <row r="13724" spans="1:14" x14ac:dyDescent="0.2">
      <c r="A13724" t="s">
        <v>13813</v>
      </c>
      <c r="B13724" t="s">
        <v>37198</v>
      </c>
      <c r="I13724" t="s">
        <v>4</v>
      </c>
      <c r="J13724">
        <v>10.39</v>
      </c>
      <c r="M13724">
        <v>10.39</v>
      </c>
      <c r="N13724">
        <f t="shared" si="214"/>
        <v>0</v>
      </c>
    </row>
    <row r="13725" spans="1:14" x14ac:dyDescent="0.2">
      <c r="A13725" t="s">
        <v>13814</v>
      </c>
      <c r="B13725" t="s">
        <v>37199</v>
      </c>
      <c r="I13725" t="s">
        <v>4</v>
      </c>
      <c r="J13725">
        <v>15.34</v>
      </c>
      <c r="M13725">
        <v>15.34</v>
      </c>
      <c r="N13725">
        <f t="shared" si="214"/>
        <v>0</v>
      </c>
    </row>
    <row r="13726" spans="1:14" x14ac:dyDescent="0.2">
      <c r="A13726" t="s">
        <v>13815</v>
      </c>
      <c r="B13726" t="s">
        <v>37199</v>
      </c>
      <c r="I13726" t="s">
        <v>4</v>
      </c>
      <c r="J13726">
        <v>14.82</v>
      </c>
      <c r="M13726">
        <v>14.82</v>
      </c>
      <c r="N13726">
        <f t="shared" si="214"/>
        <v>0</v>
      </c>
    </row>
    <row r="13727" spans="1:14" x14ac:dyDescent="0.2">
      <c r="A13727" t="s">
        <v>13816</v>
      </c>
      <c r="B13727" t="s">
        <v>37200</v>
      </c>
      <c r="I13727" t="s">
        <v>4</v>
      </c>
      <c r="J13727">
        <v>22.21</v>
      </c>
      <c r="M13727">
        <v>22.21</v>
      </c>
      <c r="N13727">
        <f t="shared" si="214"/>
        <v>0</v>
      </c>
    </row>
    <row r="13728" spans="1:14" x14ac:dyDescent="0.2">
      <c r="A13728" t="s">
        <v>13817</v>
      </c>
      <c r="B13728" t="s">
        <v>37200</v>
      </c>
      <c r="I13728" t="s">
        <v>4</v>
      </c>
      <c r="J13728">
        <v>21.63</v>
      </c>
      <c r="M13728">
        <v>21.63</v>
      </c>
      <c r="N13728">
        <f t="shared" si="214"/>
        <v>0</v>
      </c>
    </row>
    <row r="13729" spans="1:14" x14ac:dyDescent="0.2">
      <c r="A13729" t="s">
        <v>13818</v>
      </c>
      <c r="B13729" t="s">
        <v>37201</v>
      </c>
      <c r="I13729" t="s">
        <v>4</v>
      </c>
      <c r="J13729">
        <v>31.2</v>
      </c>
      <c r="M13729">
        <v>31.2</v>
      </c>
      <c r="N13729">
        <f t="shared" si="214"/>
        <v>0</v>
      </c>
    </row>
    <row r="13730" spans="1:14" x14ac:dyDescent="0.2">
      <c r="A13730" t="s">
        <v>13819</v>
      </c>
      <c r="B13730" t="s">
        <v>37201</v>
      </c>
      <c r="I13730" t="s">
        <v>4</v>
      </c>
      <c r="J13730">
        <v>30.34</v>
      </c>
      <c r="M13730">
        <v>30.34</v>
      </c>
      <c r="N13730">
        <f t="shared" si="214"/>
        <v>0</v>
      </c>
    </row>
    <row r="13731" spans="1:14" x14ac:dyDescent="0.2">
      <c r="A13731" t="s">
        <v>13820</v>
      </c>
      <c r="B13731" t="s">
        <v>37202</v>
      </c>
      <c r="I13731" t="s">
        <v>4</v>
      </c>
      <c r="J13731">
        <v>43.75</v>
      </c>
      <c r="M13731">
        <v>43.75</v>
      </c>
      <c r="N13731">
        <f t="shared" si="214"/>
        <v>0</v>
      </c>
    </row>
    <row r="13732" spans="1:14" x14ac:dyDescent="0.2">
      <c r="A13732" t="s">
        <v>13821</v>
      </c>
      <c r="B13732" t="s">
        <v>37202</v>
      </c>
      <c r="I13732" t="s">
        <v>4</v>
      </c>
      <c r="J13732">
        <v>42.6</v>
      </c>
      <c r="M13732">
        <v>42.6</v>
      </c>
      <c r="N13732">
        <f t="shared" si="214"/>
        <v>0</v>
      </c>
    </row>
    <row r="13733" spans="1:14" x14ac:dyDescent="0.2">
      <c r="A13733" t="s">
        <v>13822</v>
      </c>
      <c r="B13733" t="s">
        <v>37203</v>
      </c>
      <c r="I13733" t="s">
        <v>4</v>
      </c>
      <c r="J13733">
        <v>59.86</v>
      </c>
      <c r="M13733">
        <v>59.86</v>
      </c>
      <c r="N13733">
        <f t="shared" si="214"/>
        <v>0</v>
      </c>
    </row>
    <row r="13734" spans="1:14" x14ac:dyDescent="0.2">
      <c r="A13734" t="s">
        <v>13823</v>
      </c>
      <c r="B13734" t="s">
        <v>37203</v>
      </c>
      <c r="I13734" t="s">
        <v>4</v>
      </c>
      <c r="J13734">
        <v>58.42</v>
      </c>
      <c r="M13734">
        <v>58.42</v>
      </c>
      <c r="N13734">
        <f t="shared" si="214"/>
        <v>0</v>
      </c>
    </row>
    <row r="13735" spans="1:14" x14ac:dyDescent="0.2">
      <c r="A13735" t="s">
        <v>13824</v>
      </c>
      <c r="B13735" t="s">
        <v>37204</v>
      </c>
      <c r="I13735" t="s">
        <v>4</v>
      </c>
      <c r="J13735">
        <v>78.19</v>
      </c>
      <c r="M13735">
        <v>78.19</v>
      </c>
      <c r="N13735">
        <f t="shared" si="214"/>
        <v>0</v>
      </c>
    </row>
    <row r="13736" spans="1:14" x14ac:dyDescent="0.2">
      <c r="A13736" t="s">
        <v>13825</v>
      </c>
      <c r="B13736" t="s">
        <v>37204</v>
      </c>
      <c r="I13736" t="s">
        <v>4</v>
      </c>
      <c r="J13736">
        <v>76.459999999999994</v>
      </c>
      <c r="M13736">
        <v>76.459999999999994</v>
      </c>
      <c r="N13736">
        <f t="shared" si="214"/>
        <v>0</v>
      </c>
    </row>
    <row r="13737" spans="1:14" x14ac:dyDescent="0.2">
      <c r="A13737" t="s">
        <v>13826</v>
      </c>
      <c r="B13737" t="s">
        <v>37205</v>
      </c>
      <c r="I13737" t="s">
        <v>4</v>
      </c>
      <c r="J13737">
        <v>95.04</v>
      </c>
      <c r="M13737">
        <v>95.04</v>
      </c>
      <c r="N13737">
        <f t="shared" si="214"/>
        <v>0</v>
      </c>
    </row>
    <row r="13738" spans="1:14" x14ac:dyDescent="0.2">
      <c r="A13738" t="s">
        <v>13827</v>
      </c>
      <c r="B13738" t="s">
        <v>37205</v>
      </c>
      <c r="I13738" t="s">
        <v>4</v>
      </c>
      <c r="J13738">
        <v>93.03</v>
      </c>
      <c r="M13738">
        <v>93.03</v>
      </c>
      <c r="N13738">
        <f t="shared" si="214"/>
        <v>0</v>
      </c>
    </row>
    <row r="13739" spans="1:14" x14ac:dyDescent="0.2">
      <c r="A13739" t="s">
        <v>13828</v>
      </c>
      <c r="B13739" t="s">
        <v>37206</v>
      </c>
      <c r="I13739" t="s">
        <v>4</v>
      </c>
      <c r="J13739">
        <v>123.53</v>
      </c>
      <c r="M13739">
        <v>123.53</v>
      </c>
      <c r="N13739">
        <f t="shared" si="214"/>
        <v>0</v>
      </c>
    </row>
    <row r="13740" spans="1:14" x14ac:dyDescent="0.2">
      <c r="A13740" t="s">
        <v>13829</v>
      </c>
      <c r="B13740" t="s">
        <v>37206</v>
      </c>
      <c r="I13740" t="s">
        <v>4</v>
      </c>
      <c r="J13740">
        <v>121.23</v>
      </c>
      <c r="M13740">
        <v>121.23</v>
      </c>
      <c r="N13740">
        <f t="shared" si="214"/>
        <v>0</v>
      </c>
    </row>
    <row r="13741" spans="1:14" x14ac:dyDescent="0.2">
      <c r="A13741" t="s">
        <v>13830</v>
      </c>
      <c r="B13741" t="s">
        <v>37207</v>
      </c>
      <c r="I13741" t="s">
        <v>4</v>
      </c>
      <c r="J13741">
        <v>145.63999999999999</v>
      </c>
      <c r="M13741">
        <v>145.63999999999999</v>
      </c>
      <c r="N13741">
        <f t="shared" si="214"/>
        <v>0</v>
      </c>
    </row>
    <row r="13742" spans="1:14" x14ac:dyDescent="0.2">
      <c r="A13742" t="s">
        <v>13831</v>
      </c>
      <c r="B13742" t="s">
        <v>37207</v>
      </c>
      <c r="I13742" t="s">
        <v>4</v>
      </c>
      <c r="J13742">
        <v>143.05000000000001</v>
      </c>
      <c r="M13742">
        <v>143.05000000000001</v>
      </c>
      <c r="N13742">
        <f t="shared" si="214"/>
        <v>0</v>
      </c>
    </row>
    <row r="13743" spans="1:14" x14ac:dyDescent="0.2">
      <c r="A13743" t="s">
        <v>13832</v>
      </c>
      <c r="B13743" t="s">
        <v>37208</v>
      </c>
      <c r="I13743" t="s">
        <v>4</v>
      </c>
      <c r="J13743">
        <v>192.02</v>
      </c>
      <c r="M13743">
        <v>192.02</v>
      </c>
      <c r="N13743">
        <f t="shared" si="214"/>
        <v>0</v>
      </c>
    </row>
    <row r="13744" spans="1:14" x14ac:dyDescent="0.2">
      <c r="A13744" t="s">
        <v>13833</v>
      </c>
      <c r="B13744" t="s">
        <v>37208</v>
      </c>
      <c r="I13744" t="s">
        <v>4</v>
      </c>
      <c r="J13744">
        <v>189.15</v>
      </c>
      <c r="M13744">
        <v>189.15</v>
      </c>
      <c r="N13744">
        <f t="shared" si="214"/>
        <v>0</v>
      </c>
    </row>
    <row r="13745" spans="1:14" x14ac:dyDescent="0.2">
      <c r="A13745" t="s">
        <v>13834</v>
      </c>
      <c r="B13745" t="s">
        <v>37209</v>
      </c>
      <c r="I13745" t="s">
        <v>4</v>
      </c>
      <c r="J13745">
        <v>3.17</v>
      </c>
      <c r="M13745">
        <v>3.17</v>
      </c>
      <c r="N13745">
        <f t="shared" si="214"/>
        <v>0</v>
      </c>
    </row>
    <row r="13746" spans="1:14" x14ac:dyDescent="0.2">
      <c r="A13746" t="s">
        <v>13835</v>
      </c>
      <c r="B13746" t="s">
        <v>37209</v>
      </c>
      <c r="I13746" t="s">
        <v>4</v>
      </c>
      <c r="J13746">
        <v>2.94</v>
      </c>
      <c r="M13746">
        <v>2.94</v>
      </c>
      <c r="N13746">
        <f t="shared" si="214"/>
        <v>0</v>
      </c>
    </row>
    <row r="13747" spans="1:14" x14ac:dyDescent="0.2">
      <c r="A13747" t="s">
        <v>13836</v>
      </c>
      <c r="B13747" t="s">
        <v>37210</v>
      </c>
      <c r="I13747" t="s">
        <v>4</v>
      </c>
      <c r="J13747">
        <v>4.33</v>
      </c>
      <c r="M13747">
        <v>4.33</v>
      </c>
      <c r="N13747">
        <f t="shared" si="214"/>
        <v>0</v>
      </c>
    </row>
    <row r="13748" spans="1:14" x14ac:dyDescent="0.2">
      <c r="A13748" t="s">
        <v>13837</v>
      </c>
      <c r="B13748" t="s">
        <v>37210</v>
      </c>
      <c r="I13748" t="s">
        <v>4</v>
      </c>
      <c r="J13748">
        <v>4.05</v>
      </c>
      <c r="M13748">
        <v>4.05</v>
      </c>
      <c r="N13748">
        <f t="shared" si="214"/>
        <v>0</v>
      </c>
    </row>
    <row r="13749" spans="1:14" x14ac:dyDescent="0.2">
      <c r="A13749" t="s">
        <v>13838</v>
      </c>
      <c r="B13749" t="s">
        <v>37211</v>
      </c>
      <c r="I13749" t="s">
        <v>4</v>
      </c>
      <c r="J13749">
        <v>5.79</v>
      </c>
      <c r="M13749">
        <v>5.79</v>
      </c>
      <c r="N13749">
        <f t="shared" si="214"/>
        <v>0</v>
      </c>
    </row>
    <row r="13750" spans="1:14" x14ac:dyDescent="0.2">
      <c r="A13750" t="s">
        <v>13839</v>
      </c>
      <c r="B13750" t="s">
        <v>37211</v>
      </c>
      <c r="I13750" t="s">
        <v>4</v>
      </c>
      <c r="J13750">
        <v>5.44</v>
      </c>
      <c r="M13750">
        <v>5.44</v>
      </c>
      <c r="N13750">
        <f t="shared" si="214"/>
        <v>0</v>
      </c>
    </row>
    <row r="13751" spans="1:14" x14ac:dyDescent="0.2">
      <c r="A13751" t="s">
        <v>13840</v>
      </c>
      <c r="B13751" t="s">
        <v>37212</v>
      </c>
      <c r="I13751" t="s">
        <v>4</v>
      </c>
      <c r="J13751">
        <v>7.57</v>
      </c>
      <c r="M13751">
        <v>7.57</v>
      </c>
      <c r="N13751">
        <f t="shared" si="214"/>
        <v>0</v>
      </c>
    </row>
    <row r="13752" spans="1:14" x14ac:dyDescent="0.2">
      <c r="A13752" t="s">
        <v>13841</v>
      </c>
      <c r="B13752" t="s">
        <v>37212</v>
      </c>
      <c r="I13752" t="s">
        <v>4</v>
      </c>
      <c r="J13752">
        <v>7.16</v>
      </c>
      <c r="M13752">
        <v>7.16</v>
      </c>
      <c r="N13752">
        <f t="shared" si="214"/>
        <v>0</v>
      </c>
    </row>
    <row r="13753" spans="1:14" x14ac:dyDescent="0.2">
      <c r="A13753" t="s">
        <v>13842</v>
      </c>
      <c r="B13753" t="s">
        <v>37213</v>
      </c>
      <c r="I13753" t="s">
        <v>4</v>
      </c>
      <c r="J13753">
        <v>10.61</v>
      </c>
      <c r="M13753">
        <v>10.61</v>
      </c>
      <c r="N13753">
        <f t="shared" si="214"/>
        <v>0</v>
      </c>
    </row>
    <row r="13754" spans="1:14" x14ac:dyDescent="0.2">
      <c r="A13754" t="s">
        <v>13843</v>
      </c>
      <c r="B13754" t="s">
        <v>37213</v>
      </c>
      <c r="I13754" t="s">
        <v>4</v>
      </c>
      <c r="J13754">
        <v>10.15</v>
      </c>
      <c r="M13754">
        <v>10.15</v>
      </c>
      <c r="N13754">
        <f t="shared" si="214"/>
        <v>0</v>
      </c>
    </row>
    <row r="13755" spans="1:14" x14ac:dyDescent="0.2">
      <c r="A13755" t="s">
        <v>13844</v>
      </c>
      <c r="B13755" t="s">
        <v>37214</v>
      </c>
      <c r="I13755" t="s">
        <v>4</v>
      </c>
      <c r="J13755">
        <v>15.4</v>
      </c>
      <c r="M13755">
        <v>15.4</v>
      </c>
      <c r="N13755">
        <f t="shared" si="214"/>
        <v>0</v>
      </c>
    </row>
    <row r="13756" spans="1:14" x14ac:dyDescent="0.2">
      <c r="A13756" t="s">
        <v>13845</v>
      </c>
      <c r="B13756" t="s">
        <v>37214</v>
      </c>
      <c r="I13756" t="s">
        <v>4</v>
      </c>
      <c r="J13756">
        <v>14.88</v>
      </c>
      <c r="M13756">
        <v>14.88</v>
      </c>
      <c r="N13756">
        <f t="shared" si="214"/>
        <v>0</v>
      </c>
    </row>
    <row r="13757" spans="1:14" x14ac:dyDescent="0.2">
      <c r="A13757" t="s">
        <v>13846</v>
      </c>
      <c r="B13757" t="s">
        <v>37215</v>
      </c>
      <c r="I13757" t="s">
        <v>4</v>
      </c>
      <c r="J13757">
        <v>22.22</v>
      </c>
      <c r="M13757">
        <v>22.22</v>
      </c>
      <c r="N13757">
        <f t="shared" si="214"/>
        <v>0</v>
      </c>
    </row>
    <row r="13758" spans="1:14" x14ac:dyDescent="0.2">
      <c r="A13758" t="s">
        <v>13847</v>
      </c>
      <c r="B13758" t="s">
        <v>37215</v>
      </c>
      <c r="I13758" t="s">
        <v>4</v>
      </c>
      <c r="J13758">
        <v>21.65</v>
      </c>
      <c r="M13758">
        <v>21.65</v>
      </c>
      <c r="N13758">
        <f t="shared" si="214"/>
        <v>0</v>
      </c>
    </row>
    <row r="13759" spans="1:14" x14ac:dyDescent="0.2">
      <c r="A13759" t="s">
        <v>13848</v>
      </c>
      <c r="B13759" t="s">
        <v>37216</v>
      </c>
      <c r="I13759" t="s">
        <v>4</v>
      </c>
      <c r="J13759">
        <v>30.98</v>
      </c>
      <c r="M13759">
        <v>30.98</v>
      </c>
      <c r="N13759">
        <f t="shared" si="214"/>
        <v>0</v>
      </c>
    </row>
    <row r="13760" spans="1:14" x14ac:dyDescent="0.2">
      <c r="A13760" t="s">
        <v>13849</v>
      </c>
      <c r="B13760" t="s">
        <v>37216</v>
      </c>
      <c r="I13760" t="s">
        <v>4</v>
      </c>
      <c r="J13760">
        <v>30.12</v>
      </c>
      <c r="M13760">
        <v>30.12</v>
      </c>
      <c r="N13760">
        <f t="shared" si="214"/>
        <v>0</v>
      </c>
    </row>
    <row r="13761" spans="1:14" x14ac:dyDescent="0.2">
      <c r="A13761" t="s">
        <v>13850</v>
      </c>
      <c r="B13761" t="s">
        <v>37217</v>
      </c>
      <c r="I13761" t="s">
        <v>4</v>
      </c>
      <c r="J13761">
        <v>42.89</v>
      </c>
      <c r="M13761">
        <v>42.89</v>
      </c>
      <c r="N13761">
        <f t="shared" si="214"/>
        <v>0</v>
      </c>
    </row>
    <row r="13762" spans="1:14" x14ac:dyDescent="0.2">
      <c r="A13762" t="s">
        <v>13851</v>
      </c>
      <c r="B13762" t="s">
        <v>37217</v>
      </c>
      <c r="I13762" t="s">
        <v>4</v>
      </c>
      <c r="J13762">
        <v>41.74</v>
      </c>
      <c r="M13762">
        <v>41.74</v>
      </c>
      <c r="N13762">
        <f t="shared" si="214"/>
        <v>0</v>
      </c>
    </row>
    <row r="13763" spans="1:14" x14ac:dyDescent="0.2">
      <c r="A13763" t="s">
        <v>13852</v>
      </c>
      <c r="B13763" t="s">
        <v>37218</v>
      </c>
      <c r="I13763" t="s">
        <v>4</v>
      </c>
      <c r="J13763">
        <v>59.5</v>
      </c>
      <c r="M13763">
        <v>59.5</v>
      </c>
      <c r="N13763">
        <f t="shared" si="214"/>
        <v>0</v>
      </c>
    </row>
    <row r="13764" spans="1:14" x14ac:dyDescent="0.2">
      <c r="A13764" t="s">
        <v>13853</v>
      </c>
      <c r="B13764" t="s">
        <v>37218</v>
      </c>
      <c r="I13764" t="s">
        <v>4</v>
      </c>
      <c r="J13764">
        <v>58.06</v>
      </c>
      <c r="M13764">
        <v>58.06</v>
      </c>
      <c r="N13764">
        <f t="shared" ref="N13764:N13827" si="215">J13764-M13764</f>
        <v>0</v>
      </c>
    </row>
    <row r="13765" spans="1:14" x14ac:dyDescent="0.2">
      <c r="A13765" t="s">
        <v>13854</v>
      </c>
      <c r="B13765" t="s">
        <v>37219</v>
      </c>
      <c r="I13765" t="s">
        <v>4</v>
      </c>
      <c r="J13765">
        <v>77.14</v>
      </c>
      <c r="M13765">
        <v>77.14</v>
      </c>
      <c r="N13765">
        <f t="shared" si="215"/>
        <v>0</v>
      </c>
    </row>
    <row r="13766" spans="1:14" x14ac:dyDescent="0.2">
      <c r="A13766" t="s">
        <v>13855</v>
      </c>
      <c r="B13766" t="s">
        <v>37219</v>
      </c>
      <c r="I13766" t="s">
        <v>4</v>
      </c>
      <c r="J13766">
        <v>75.42</v>
      </c>
      <c r="M13766">
        <v>75.42</v>
      </c>
      <c r="N13766">
        <f t="shared" si="215"/>
        <v>0</v>
      </c>
    </row>
    <row r="13767" spans="1:14" x14ac:dyDescent="0.2">
      <c r="A13767" t="s">
        <v>13856</v>
      </c>
      <c r="B13767" t="s">
        <v>37220</v>
      </c>
      <c r="I13767" t="s">
        <v>4</v>
      </c>
      <c r="J13767">
        <v>95.85</v>
      </c>
      <c r="M13767">
        <v>95.85</v>
      </c>
      <c r="N13767">
        <f t="shared" si="215"/>
        <v>0</v>
      </c>
    </row>
    <row r="13768" spans="1:14" x14ac:dyDescent="0.2">
      <c r="A13768" t="s">
        <v>13857</v>
      </c>
      <c r="B13768" t="s">
        <v>37220</v>
      </c>
      <c r="I13768" t="s">
        <v>4</v>
      </c>
      <c r="J13768">
        <v>93.84</v>
      </c>
      <c r="M13768">
        <v>93.84</v>
      </c>
      <c r="N13768">
        <f t="shared" si="215"/>
        <v>0</v>
      </c>
    </row>
    <row r="13769" spans="1:14" x14ac:dyDescent="0.2">
      <c r="A13769" t="s">
        <v>13858</v>
      </c>
      <c r="B13769" t="s">
        <v>37221</v>
      </c>
      <c r="I13769" t="s">
        <v>4</v>
      </c>
      <c r="J13769">
        <v>119.21</v>
      </c>
      <c r="M13769">
        <v>119.21</v>
      </c>
      <c r="N13769">
        <f t="shared" si="215"/>
        <v>0</v>
      </c>
    </row>
    <row r="13770" spans="1:14" x14ac:dyDescent="0.2">
      <c r="A13770" t="s">
        <v>13859</v>
      </c>
      <c r="B13770" t="s">
        <v>37221</v>
      </c>
      <c r="I13770" t="s">
        <v>4</v>
      </c>
      <c r="J13770">
        <v>116.91</v>
      </c>
      <c r="M13770">
        <v>116.91</v>
      </c>
      <c r="N13770">
        <f t="shared" si="215"/>
        <v>0</v>
      </c>
    </row>
    <row r="13771" spans="1:14" x14ac:dyDescent="0.2">
      <c r="A13771" t="s">
        <v>13860</v>
      </c>
      <c r="B13771" t="s">
        <v>37222</v>
      </c>
      <c r="I13771" t="s">
        <v>4</v>
      </c>
      <c r="J13771">
        <v>141.6</v>
      </c>
      <c r="M13771">
        <v>141.6</v>
      </c>
      <c r="N13771">
        <f t="shared" si="215"/>
        <v>0</v>
      </c>
    </row>
    <row r="13772" spans="1:14" x14ac:dyDescent="0.2">
      <c r="A13772" t="s">
        <v>13861</v>
      </c>
      <c r="B13772" t="s">
        <v>37222</v>
      </c>
      <c r="I13772" t="s">
        <v>4</v>
      </c>
      <c r="J13772">
        <v>139.01</v>
      </c>
      <c r="M13772">
        <v>139.01</v>
      </c>
      <c r="N13772">
        <f t="shared" si="215"/>
        <v>0</v>
      </c>
    </row>
    <row r="13773" spans="1:14" x14ac:dyDescent="0.2">
      <c r="A13773" t="s">
        <v>13862</v>
      </c>
      <c r="B13773" t="s">
        <v>37223</v>
      </c>
      <c r="I13773" t="s">
        <v>4</v>
      </c>
      <c r="J13773">
        <v>187.23</v>
      </c>
      <c r="M13773">
        <v>187.23</v>
      </c>
      <c r="N13773">
        <f t="shared" si="215"/>
        <v>0</v>
      </c>
    </row>
    <row r="13774" spans="1:14" x14ac:dyDescent="0.2">
      <c r="A13774" t="s">
        <v>13863</v>
      </c>
      <c r="B13774" t="s">
        <v>37223</v>
      </c>
      <c r="I13774" t="s">
        <v>4</v>
      </c>
      <c r="J13774">
        <v>184.36</v>
      </c>
      <c r="M13774">
        <v>184.36</v>
      </c>
      <c r="N13774">
        <f t="shared" si="215"/>
        <v>0</v>
      </c>
    </row>
    <row r="13775" spans="1:14" x14ac:dyDescent="0.2">
      <c r="A13775" t="s">
        <v>13864</v>
      </c>
      <c r="B13775" t="s">
        <v>37224</v>
      </c>
      <c r="I13775" t="s">
        <v>4</v>
      </c>
      <c r="J13775">
        <v>226.92</v>
      </c>
      <c r="M13775">
        <v>226.92</v>
      </c>
      <c r="N13775">
        <f t="shared" si="215"/>
        <v>0</v>
      </c>
    </row>
    <row r="13776" spans="1:14" x14ac:dyDescent="0.2">
      <c r="A13776" t="s">
        <v>13865</v>
      </c>
      <c r="B13776" t="s">
        <v>37224</v>
      </c>
      <c r="I13776" t="s">
        <v>4</v>
      </c>
      <c r="J13776">
        <v>223.76</v>
      </c>
      <c r="M13776">
        <v>223.76</v>
      </c>
      <c r="N13776">
        <f t="shared" si="215"/>
        <v>0</v>
      </c>
    </row>
    <row r="13777" spans="1:14" x14ac:dyDescent="0.2">
      <c r="A13777" t="s">
        <v>13866</v>
      </c>
      <c r="B13777" t="s">
        <v>37225</v>
      </c>
      <c r="I13777" t="s">
        <v>4</v>
      </c>
      <c r="J13777">
        <v>4.9000000000000004</v>
      </c>
      <c r="M13777">
        <v>4.9000000000000004</v>
      </c>
      <c r="N13777">
        <f t="shared" si="215"/>
        <v>0</v>
      </c>
    </row>
    <row r="13778" spans="1:14" x14ac:dyDescent="0.2">
      <c r="A13778" t="s">
        <v>13867</v>
      </c>
      <c r="B13778" t="s">
        <v>37225</v>
      </c>
      <c r="I13778" t="s">
        <v>4</v>
      </c>
      <c r="J13778">
        <v>4.6100000000000003</v>
      </c>
      <c r="M13778">
        <v>4.6100000000000003</v>
      </c>
      <c r="N13778">
        <f t="shared" si="215"/>
        <v>0</v>
      </c>
    </row>
    <row r="13779" spans="1:14" x14ac:dyDescent="0.2">
      <c r="A13779" t="s">
        <v>13868</v>
      </c>
      <c r="B13779" t="s">
        <v>37226</v>
      </c>
      <c r="I13779" t="s">
        <v>4</v>
      </c>
      <c r="J13779">
        <v>7.12</v>
      </c>
      <c r="M13779">
        <v>7.12</v>
      </c>
      <c r="N13779">
        <f t="shared" si="215"/>
        <v>0</v>
      </c>
    </row>
    <row r="13780" spans="1:14" x14ac:dyDescent="0.2">
      <c r="A13780" t="s">
        <v>13869</v>
      </c>
      <c r="B13780" t="s">
        <v>37226</v>
      </c>
      <c r="I13780" t="s">
        <v>4</v>
      </c>
      <c r="J13780">
        <v>6.77</v>
      </c>
      <c r="M13780">
        <v>6.77</v>
      </c>
      <c r="N13780">
        <f t="shared" si="215"/>
        <v>0</v>
      </c>
    </row>
    <row r="13781" spans="1:14" x14ac:dyDescent="0.2">
      <c r="A13781" t="s">
        <v>13870</v>
      </c>
      <c r="B13781" t="s">
        <v>37227</v>
      </c>
      <c r="I13781" t="s">
        <v>4</v>
      </c>
      <c r="J13781">
        <v>11.11</v>
      </c>
      <c r="M13781">
        <v>11.11</v>
      </c>
      <c r="N13781">
        <f t="shared" si="215"/>
        <v>0</v>
      </c>
    </row>
    <row r="13782" spans="1:14" x14ac:dyDescent="0.2">
      <c r="A13782" t="s">
        <v>13871</v>
      </c>
      <c r="B13782" t="s">
        <v>37227</v>
      </c>
      <c r="I13782" t="s">
        <v>4</v>
      </c>
      <c r="J13782">
        <v>10.59</v>
      </c>
      <c r="M13782">
        <v>10.59</v>
      </c>
      <c r="N13782">
        <f t="shared" si="215"/>
        <v>0</v>
      </c>
    </row>
    <row r="13783" spans="1:14" x14ac:dyDescent="0.2">
      <c r="A13783" t="s">
        <v>13872</v>
      </c>
      <c r="B13783" t="s">
        <v>37228</v>
      </c>
      <c r="I13783" t="s">
        <v>4</v>
      </c>
      <c r="J13783">
        <v>3.78</v>
      </c>
      <c r="M13783">
        <v>3.78</v>
      </c>
      <c r="N13783">
        <f t="shared" si="215"/>
        <v>0</v>
      </c>
    </row>
    <row r="13784" spans="1:14" x14ac:dyDescent="0.2">
      <c r="A13784" t="s">
        <v>13873</v>
      </c>
      <c r="B13784" t="s">
        <v>37228</v>
      </c>
      <c r="I13784" t="s">
        <v>4</v>
      </c>
      <c r="J13784">
        <v>3.5</v>
      </c>
      <c r="M13784">
        <v>3.5</v>
      </c>
      <c r="N13784">
        <f t="shared" si="215"/>
        <v>0</v>
      </c>
    </row>
    <row r="13785" spans="1:14" x14ac:dyDescent="0.2">
      <c r="A13785" t="s">
        <v>13874</v>
      </c>
      <c r="B13785" t="s">
        <v>37229</v>
      </c>
      <c r="I13785" t="s">
        <v>4</v>
      </c>
      <c r="J13785">
        <v>5.1100000000000003</v>
      </c>
      <c r="M13785">
        <v>5.1100000000000003</v>
      </c>
      <c r="N13785">
        <f t="shared" si="215"/>
        <v>0</v>
      </c>
    </row>
    <row r="13786" spans="1:14" x14ac:dyDescent="0.2">
      <c r="A13786" t="s">
        <v>13875</v>
      </c>
      <c r="B13786" t="s">
        <v>37229</v>
      </c>
      <c r="I13786" t="s">
        <v>4</v>
      </c>
      <c r="J13786">
        <v>4.82</v>
      </c>
      <c r="M13786">
        <v>4.82</v>
      </c>
      <c r="N13786">
        <f t="shared" si="215"/>
        <v>0</v>
      </c>
    </row>
    <row r="13787" spans="1:14" x14ac:dyDescent="0.2">
      <c r="A13787" t="s">
        <v>13876</v>
      </c>
      <c r="B13787" t="s">
        <v>37230</v>
      </c>
      <c r="I13787" t="s">
        <v>4</v>
      </c>
      <c r="J13787">
        <v>44.22</v>
      </c>
      <c r="M13787">
        <v>44.22</v>
      </c>
      <c r="N13787">
        <f t="shared" si="215"/>
        <v>0</v>
      </c>
    </row>
    <row r="13788" spans="1:14" x14ac:dyDescent="0.2">
      <c r="A13788" t="s">
        <v>13877</v>
      </c>
      <c r="B13788" t="s">
        <v>37230</v>
      </c>
      <c r="I13788" t="s">
        <v>4</v>
      </c>
      <c r="J13788">
        <v>43.64</v>
      </c>
      <c r="M13788">
        <v>43.64</v>
      </c>
      <c r="N13788">
        <f t="shared" si="215"/>
        <v>0</v>
      </c>
    </row>
    <row r="13789" spans="1:14" x14ac:dyDescent="0.2">
      <c r="A13789" t="s">
        <v>13878</v>
      </c>
      <c r="B13789" t="s">
        <v>37231</v>
      </c>
      <c r="I13789" t="s">
        <v>4</v>
      </c>
      <c r="J13789">
        <v>56.17</v>
      </c>
      <c r="M13789">
        <v>56.17</v>
      </c>
      <c r="N13789">
        <f t="shared" si="215"/>
        <v>0</v>
      </c>
    </row>
    <row r="13790" spans="1:14" x14ac:dyDescent="0.2">
      <c r="A13790" t="s">
        <v>13879</v>
      </c>
      <c r="B13790" t="s">
        <v>37231</v>
      </c>
      <c r="I13790" t="s">
        <v>4</v>
      </c>
      <c r="J13790">
        <v>55.31</v>
      </c>
      <c r="M13790">
        <v>55.31</v>
      </c>
      <c r="N13790">
        <f t="shared" si="215"/>
        <v>0</v>
      </c>
    </row>
    <row r="13791" spans="1:14" x14ac:dyDescent="0.2">
      <c r="A13791" t="s">
        <v>13880</v>
      </c>
      <c r="B13791" t="s">
        <v>37232</v>
      </c>
      <c r="I13791" t="s">
        <v>4</v>
      </c>
      <c r="J13791">
        <v>71.75</v>
      </c>
      <c r="M13791">
        <v>71.75</v>
      </c>
      <c r="N13791">
        <f t="shared" si="215"/>
        <v>0</v>
      </c>
    </row>
    <row r="13792" spans="1:14" x14ac:dyDescent="0.2">
      <c r="A13792" t="s">
        <v>13881</v>
      </c>
      <c r="B13792" t="s">
        <v>37232</v>
      </c>
      <c r="I13792" t="s">
        <v>4</v>
      </c>
      <c r="J13792">
        <v>70.599999999999994</v>
      </c>
      <c r="M13792">
        <v>70.599999999999994</v>
      </c>
      <c r="N13792">
        <f t="shared" si="215"/>
        <v>0</v>
      </c>
    </row>
    <row r="13793" spans="1:14" x14ac:dyDescent="0.2">
      <c r="A13793" t="s">
        <v>28119</v>
      </c>
      <c r="B13793" t="s">
        <v>37233</v>
      </c>
      <c r="I13793" t="s">
        <v>4</v>
      </c>
      <c r="J13793">
        <v>95.63</v>
      </c>
      <c r="M13793">
        <v>95.63</v>
      </c>
      <c r="N13793">
        <f t="shared" si="215"/>
        <v>0</v>
      </c>
    </row>
    <row r="13794" spans="1:14" x14ac:dyDescent="0.2">
      <c r="A13794" t="s">
        <v>28120</v>
      </c>
      <c r="B13794" t="s">
        <v>37233</v>
      </c>
      <c r="I13794" t="s">
        <v>4</v>
      </c>
      <c r="J13794">
        <v>94.2</v>
      </c>
      <c r="M13794">
        <v>94.2</v>
      </c>
      <c r="N13794">
        <f t="shared" si="215"/>
        <v>0</v>
      </c>
    </row>
    <row r="13795" spans="1:14" x14ac:dyDescent="0.2">
      <c r="A13795" t="s">
        <v>13882</v>
      </c>
      <c r="B13795" t="s">
        <v>37234</v>
      </c>
      <c r="I13795" t="s">
        <v>4</v>
      </c>
      <c r="J13795">
        <v>28.5</v>
      </c>
      <c r="M13795">
        <v>28.5</v>
      </c>
      <c r="N13795">
        <f t="shared" si="215"/>
        <v>0</v>
      </c>
    </row>
    <row r="13796" spans="1:14" x14ac:dyDescent="0.2">
      <c r="A13796" t="s">
        <v>13883</v>
      </c>
      <c r="B13796" t="s">
        <v>37234</v>
      </c>
      <c r="I13796" t="s">
        <v>4</v>
      </c>
      <c r="J13796">
        <v>27.06</v>
      </c>
      <c r="M13796">
        <v>27.06</v>
      </c>
      <c r="N13796">
        <f t="shared" si="215"/>
        <v>0</v>
      </c>
    </row>
    <row r="13797" spans="1:14" x14ac:dyDescent="0.2">
      <c r="A13797" t="s">
        <v>13884</v>
      </c>
      <c r="B13797" t="s">
        <v>37235</v>
      </c>
      <c r="I13797" t="s">
        <v>4</v>
      </c>
      <c r="J13797">
        <v>34.85</v>
      </c>
      <c r="M13797">
        <v>34.85</v>
      </c>
      <c r="N13797">
        <f t="shared" si="215"/>
        <v>0</v>
      </c>
    </row>
    <row r="13798" spans="1:14" x14ac:dyDescent="0.2">
      <c r="A13798" t="s">
        <v>13885</v>
      </c>
      <c r="B13798" t="s">
        <v>37235</v>
      </c>
      <c r="I13798" t="s">
        <v>4</v>
      </c>
      <c r="J13798">
        <v>33.11</v>
      </c>
      <c r="M13798">
        <v>33.11</v>
      </c>
      <c r="N13798">
        <f t="shared" si="215"/>
        <v>0</v>
      </c>
    </row>
    <row r="13799" spans="1:14" x14ac:dyDescent="0.2">
      <c r="A13799" t="s">
        <v>13886</v>
      </c>
      <c r="B13799" t="s">
        <v>37236</v>
      </c>
      <c r="I13799" t="s">
        <v>4</v>
      </c>
      <c r="J13799">
        <v>41.04</v>
      </c>
      <c r="M13799">
        <v>41.04</v>
      </c>
      <c r="N13799">
        <f t="shared" si="215"/>
        <v>0</v>
      </c>
    </row>
    <row r="13800" spans="1:14" x14ac:dyDescent="0.2">
      <c r="A13800" t="s">
        <v>13887</v>
      </c>
      <c r="B13800" t="s">
        <v>37236</v>
      </c>
      <c r="I13800" t="s">
        <v>4</v>
      </c>
      <c r="J13800">
        <v>39.299999999999997</v>
      </c>
      <c r="M13800">
        <v>39.299999999999997</v>
      </c>
      <c r="N13800">
        <f t="shared" si="215"/>
        <v>0</v>
      </c>
    </row>
    <row r="13801" spans="1:14" x14ac:dyDescent="0.2">
      <c r="A13801" t="s">
        <v>13888</v>
      </c>
      <c r="B13801" t="s">
        <v>37237</v>
      </c>
      <c r="I13801" t="s">
        <v>4</v>
      </c>
      <c r="J13801">
        <v>47.92</v>
      </c>
      <c r="M13801">
        <v>47.92</v>
      </c>
      <c r="N13801">
        <f t="shared" si="215"/>
        <v>0</v>
      </c>
    </row>
    <row r="13802" spans="1:14" x14ac:dyDescent="0.2">
      <c r="A13802" t="s">
        <v>13889</v>
      </c>
      <c r="B13802" t="s">
        <v>37237</v>
      </c>
      <c r="I13802" t="s">
        <v>4</v>
      </c>
      <c r="J13802">
        <v>46.18</v>
      </c>
      <c r="M13802">
        <v>46.18</v>
      </c>
      <c r="N13802">
        <f t="shared" si="215"/>
        <v>0</v>
      </c>
    </row>
    <row r="13803" spans="1:14" x14ac:dyDescent="0.2">
      <c r="A13803" t="s">
        <v>13890</v>
      </c>
      <c r="B13803" t="s">
        <v>37238</v>
      </c>
      <c r="I13803" t="s">
        <v>4</v>
      </c>
      <c r="J13803">
        <v>1.04</v>
      </c>
      <c r="M13803">
        <v>1.04</v>
      </c>
      <c r="N13803">
        <f t="shared" si="215"/>
        <v>0</v>
      </c>
    </row>
    <row r="13804" spans="1:14" x14ac:dyDescent="0.2">
      <c r="A13804" t="s">
        <v>13891</v>
      </c>
      <c r="B13804" t="s">
        <v>37238</v>
      </c>
      <c r="I13804" t="s">
        <v>4</v>
      </c>
      <c r="J13804">
        <v>0.99</v>
      </c>
      <c r="M13804">
        <v>0.99</v>
      </c>
      <c r="N13804">
        <f t="shared" si="215"/>
        <v>0</v>
      </c>
    </row>
    <row r="13805" spans="1:14" x14ac:dyDescent="0.2">
      <c r="A13805" t="s">
        <v>13892</v>
      </c>
      <c r="B13805" t="s">
        <v>37239</v>
      </c>
      <c r="I13805" t="s">
        <v>4</v>
      </c>
      <c r="J13805">
        <v>1.47</v>
      </c>
      <c r="M13805">
        <v>1.47</v>
      </c>
      <c r="N13805">
        <f t="shared" si="215"/>
        <v>0</v>
      </c>
    </row>
    <row r="13806" spans="1:14" x14ac:dyDescent="0.2">
      <c r="A13806" t="s">
        <v>13893</v>
      </c>
      <c r="B13806" t="s">
        <v>37239</v>
      </c>
      <c r="I13806" t="s">
        <v>4</v>
      </c>
      <c r="J13806">
        <v>1.41</v>
      </c>
      <c r="M13806">
        <v>1.41</v>
      </c>
      <c r="N13806">
        <f t="shared" si="215"/>
        <v>0</v>
      </c>
    </row>
    <row r="13807" spans="1:14" x14ac:dyDescent="0.2">
      <c r="A13807" t="s">
        <v>13894</v>
      </c>
      <c r="B13807" t="s">
        <v>37240</v>
      </c>
      <c r="I13807" t="s">
        <v>4</v>
      </c>
      <c r="J13807">
        <v>2.2000000000000002</v>
      </c>
      <c r="M13807">
        <v>2.2000000000000002</v>
      </c>
      <c r="N13807">
        <f t="shared" si="215"/>
        <v>0</v>
      </c>
    </row>
    <row r="13808" spans="1:14" x14ac:dyDescent="0.2">
      <c r="A13808" t="s">
        <v>13895</v>
      </c>
      <c r="B13808" t="s">
        <v>37240</v>
      </c>
      <c r="I13808" t="s">
        <v>4</v>
      </c>
      <c r="J13808">
        <v>2.15</v>
      </c>
      <c r="M13808">
        <v>2.15</v>
      </c>
      <c r="N13808">
        <f t="shared" si="215"/>
        <v>0</v>
      </c>
    </row>
    <row r="13809" spans="1:14" x14ac:dyDescent="0.2">
      <c r="A13809" t="s">
        <v>13896</v>
      </c>
      <c r="B13809" t="s">
        <v>37241</v>
      </c>
      <c r="I13809" t="s">
        <v>4</v>
      </c>
      <c r="J13809">
        <v>3.34</v>
      </c>
      <c r="M13809">
        <v>3.34</v>
      </c>
      <c r="N13809">
        <f t="shared" si="215"/>
        <v>0</v>
      </c>
    </row>
    <row r="13810" spans="1:14" x14ac:dyDescent="0.2">
      <c r="A13810" t="s">
        <v>13897</v>
      </c>
      <c r="B13810" t="s">
        <v>37241</v>
      </c>
      <c r="I13810" t="s">
        <v>4</v>
      </c>
      <c r="J13810">
        <v>3.26</v>
      </c>
      <c r="M13810">
        <v>3.26</v>
      </c>
      <c r="N13810">
        <f t="shared" si="215"/>
        <v>0</v>
      </c>
    </row>
    <row r="13811" spans="1:14" x14ac:dyDescent="0.2">
      <c r="A13811" t="s">
        <v>13898</v>
      </c>
      <c r="B13811" t="s">
        <v>37242</v>
      </c>
      <c r="I13811" t="s">
        <v>4</v>
      </c>
      <c r="J13811">
        <v>5.1100000000000003</v>
      </c>
      <c r="M13811">
        <v>5.1100000000000003</v>
      </c>
      <c r="N13811">
        <f t="shared" si="215"/>
        <v>0</v>
      </c>
    </row>
    <row r="13812" spans="1:14" x14ac:dyDescent="0.2">
      <c r="A13812" t="s">
        <v>13899</v>
      </c>
      <c r="B13812" t="s">
        <v>37242</v>
      </c>
      <c r="I13812" t="s">
        <v>4</v>
      </c>
      <c r="J13812">
        <v>4.99</v>
      </c>
      <c r="M13812">
        <v>4.99</v>
      </c>
      <c r="N13812">
        <f t="shared" si="215"/>
        <v>0</v>
      </c>
    </row>
    <row r="13813" spans="1:14" x14ac:dyDescent="0.2">
      <c r="A13813" t="s">
        <v>13900</v>
      </c>
      <c r="B13813" t="s">
        <v>37243</v>
      </c>
      <c r="I13813" t="s">
        <v>4</v>
      </c>
      <c r="J13813">
        <v>7.92</v>
      </c>
      <c r="M13813">
        <v>7.92</v>
      </c>
      <c r="N13813">
        <f t="shared" si="215"/>
        <v>0</v>
      </c>
    </row>
    <row r="13814" spans="1:14" x14ac:dyDescent="0.2">
      <c r="A13814" t="s">
        <v>13901</v>
      </c>
      <c r="B13814" t="s">
        <v>37243</v>
      </c>
      <c r="I13814" t="s">
        <v>4</v>
      </c>
      <c r="J13814">
        <v>7.77</v>
      </c>
      <c r="M13814">
        <v>7.77</v>
      </c>
      <c r="N13814">
        <f t="shared" si="215"/>
        <v>0</v>
      </c>
    </row>
    <row r="13815" spans="1:14" x14ac:dyDescent="0.2">
      <c r="A13815" t="s">
        <v>13902</v>
      </c>
      <c r="B13815" t="s">
        <v>37244</v>
      </c>
      <c r="I13815" t="s">
        <v>4</v>
      </c>
      <c r="J13815">
        <v>12.7</v>
      </c>
      <c r="M13815">
        <v>12.7</v>
      </c>
      <c r="N13815">
        <f t="shared" si="215"/>
        <v>0</v>
      </c>
    </row>
    <row r="13816" spans="1:14" x14ac:dyDescent="0.2">
      <c r="A13816" t="s">
        <v>13903</v>
      </c>
      <c r="B13816" t="s">
        <v>37244</v>
      </c>
      <c r="I13816" t="s">
        <v>4</v>
      </c>
      <c r="J13816">
        <v>12.47</v>
      </c>
      <c r="M13816">
        <v>12.47</v>
      </c>
      <c r="N13816">
        <f t="shared" si="215"/>
        <v>0</v>
      </c>
    </row>
    <row r="13817" spans="1:14" x14ac:dyDescent="0.2">
      <c r="A13817" t="s">
        <v>13904</v>
      </c>
      <c r="B13817" t="s">
        <v>37245</v>
      </c>
      <c r="I13817" t="s">
        <v>4</v>
      </c>
      <c r="J13817">
        <v>20.63</v>
      </c>
      <c r="M13817">
        <v>20.63</v>
      </c>
      <c r="N13817">
        <f t="shared" si="215"/>
        <v>0</v>
      </c>
    </row>
    <row r="13818" spans="1:14" x14ac:dyDescent="0.2">
      <c r="A13818" t="s">
        <v>13905</v>
      </c>
      <c r="B13818" t="s">
        <v>37245</v>
      </c>
      <c r="I13818" t="s">
        <v>4</v>
      </c>
      <c r="J13818">
        <v>20.170000000000002</v>
      </c>
      <c r="M13818">
        <v>20.170000000000002</v>
      </c>
      <c r="N13818">
        <f t="shared" si="215"/>
        <v>0</v>
      </c>
    </row>
    <row r="13819" spans="1:14" x14ac:dyDescent="0.2">
      <c r="A13819" t="s">
        <v>13906</v>
      </c>
      <c r="B13819" t="s">
        <v>37246</v>
      </c>
      <c r="I13819" t="s">
        <v>4</v>
      </c>
      <c r="J13819">
        <v>27.51</v>
      </c>
      <c r="M13819">
        <v>27.51</v>
      </c>
      <c r="N13819">
        <f t="shared" si="215"/>
        <v>0</v>
      </c>
    </row>
    <row r="13820" spans="1:14" x14ac:dyDescent="0.2">
      <c r="A13820" t="s">
        <v>13907</v>
      </c>
      <c r="B13820" t="s">
        <v>37246</v>
      </c>
      <c r="I13820" t="s">
        <v>4</v>
      </c>
      <c r="J13820">
        <v>27.05</v>
      </c>
      <c r="M13820">
        <v>27.05</v>
      </c>
      <c r="N13820">
        <f t="shared" si="215"/>
        <v>0</v>
      </c>
    </row>
    <row r="13821" spans="1:14" x14ac:dyDescent="0.2">
      <c r="A13821" t="s">
        <v>13908</v>
      </c>
      <c r="B13821" t="s">
        <v>37247</v>
      </c>
      <c r="I13821" t="s">
        <v>4</v>
      </c>
      <c r="J13821">
        <v>38.799999999999997</v>
      </c>
      <c r="M13821">
        <v>38.799999999999997</v>
      </c>
      <c r="N13821">
        <f t="shared" si="215"/>
        <v>0</v>
      </c>
    </row>
    <row r="13822" spans="1:14" x14ac:dyDescent="0.2">
      <c r="A13822" t="s">
        <v>13909</v>
      </c>
      <c r="B13822" t="s">
        <v>37247</v>
      </c>
      <c r="I13822" t="s">
        <v>4</v>
      </c>
      <c r="J13822">
        <v>38.22</v>
      </c>
      <c r="M13822">
        <v>38.22</v>
      </c>
      <c r="N13822">
        <f t="shared" si="215"/>
        <v>0</v>
      </c>
    </row>
    <row r="13823" spans="1:14" x14ac:dyDescent="0.2">
      <c r="A13823" t="s">
        <v>13910</v>
      </c>
      <c r="B13823" t="s">
        <v>37248</v>
      </c>
      <c r="I13823" t="s">
        <v>4</v>
      </c>
      <c r="J13823">
        <v>51.14</v>
      </c>
      <c r="M13823">
        <v>51.14</v>
      </c>
      <c r="N13823">
        <f t="shared" si="215"/>
        <v>0</v>
      </c>
    </row>
    <row r="13824" spans="1:14" x14ac:dyDescent="0.2">
      <c r="A13824" t="s">
        <v>13911</v>
      </c>
      <c r="B13824" t="s">
        <v>37248</v>
      </c>
      <c r="I13824" t="s">
        <v>4</v>
      </c>
      <c r="J13824">
        <v>50.51</v>
      </c>
      <c r="M13824">
        <v>50.51</v>
      </c>
      <c r="N13824">
        <f t="shared" si="215"/>
        <v>0</v>
      </c>
    </row>
    <row r="13825" spans="1:14" x14ac:dyDescent="0.2">
      <c r="A13825" t="s">
        <v>13912</v>
      </c>
      <c r="B13825" t="s">
        <v>37249</v>
      </c>
      <c r="I13825" t="s">
        <v>4</v>
      </c>
      <c r="J13825">
        <v>69.67</v>
      </c>
      <c r="M13825">
        <v>69.67</v>
      </c>
      <c r="N13825">
        <f t="shared" si="215"/>
        <v>0</v>
      </c>
    </row>
    <row r="13826" spans="1:14" x14ac:dyDescent="0.2">
      <c r="A13826" t="s">
        <v>13913</v>
      </c>
      <c r="B13826" t="s">
        <v>37249</v>
      </c>
      <c r="I13826" t="s">
        <v>4</v>
      </c>
      <c r="J13826">
        <v>68.98</v>
      </c>
      <c r="M13826">
        <v>68.98</v>
      </c>
      <c r="N13826">
        <f t="shared" si="215"/>
        <v>0</v>
      </c>
    </row>
    <row r="13827" spans="1:14" x14ac:dyDescent="0.2">
      <c r="A13827" t="s">
        <v>13914</v>
      </c>
      <c r="B13827" t="s">
        <v>37250</v>
      </c>
      <c r="I13827" t="s">
        <v>4</v>
      </c>
      <c r="J13827">
        <v>1.42</v>
      </c>
      <c r="M13827">
        <v>1.42</v>
      </c>
      <c r="N13827">
        <f t="shared" si="215"/>
        <v>0</v>
      </c>
    </row>
    <row r="13828" spans="1:14" x14ac:dyDescent="0.2">
      <c r="A13828" t="s">
        <v>13915</v>
      </c>
      <c r="B13828" t="s">
        <v>37250</v>
      </c>
      <c r="I13828" t="s">
        <v>4</v>
      </c>
      <c r="J13828">
        <v>1.28</v>
      </c>
      <c r="M13828">
        <v>1.28</v>
      </c>
      <c r="N13828">
        <f t="shared" ref="N13828:N13891" si="216">J13828-M13828</f>
        <v>0</v>
      </c>
    </row>
    <row r="13829" spans="1:14" x14ac:dyDescent="0.2">
      <c r="A13829" t="s">
        <v>13916</v>
      </c>
      <c r="B13829" t="s">
        <v>37251</v>
      </c>
      <c r="I13829" t="s">
        <v>4</v>
      </c>
      <c r="J13829">
        <v>2.58</v>
      </c>
      <c r="M13829">
        <v>2.58</v>
      </c>
      <c r="N13829">
        <f t="shared" si="216"/>
        <v>0</v>
      </c>
    </row>
    <row r="13830" spans="1:14" x14ac:dyDescent="0.2">
      <c r="A13830" t="s">
        <v>13917</v>
      </c>
      <c r="B13830" t="s">
        <v>37251</v>
      </c>
      <c r="I13830" t="s">
        <v>4</v>
      </c>
      <c r="J13830">
        <v>2.35</v>
      </c>
      <c r="M13830">
        <v>2.35</v>
      </c>
      <c r="N13830">
        <f t="shared" si="216"/>
        <v>0</v>
      </c>
    </row>
    <row r="13831" spans="1:14" x14ac:dyDescent="0.2">
      <c r="A13831" t="s">
        <v>13918</v>
      </c>
      <c r="B13831" t="s">
        <v>37252</v>
      </c>
      <c r="I13831" t="s">
        <v>4</v>
      </c>
      <c r="J13831">
        <v>11.85</v>
      </c>
      <c r="M13831">
        <v>11.85</v>
      </c>
      <c r="N13831">
        <f t="shared" si="216"/>
        <v>0</v>
      </c>
    </row>
    <row r="13832" spans="1:14" x14ac:dyDescent="0.2">
      <c r="A13832" t="s">
        <v>13919</v>
      </c>
      <c r="B13832" t="s">
        <v>37252</v>
      </c>
      <c r="I13832" t="s">
        <v>4</v>
      </c>
      <c r="J13832">
        <v>11.5</v>
      </c>
      <c r="M13832">
        <v>11.5</v>
      </c>
      <c r="N13832">
        <f t="shared" si="216"/>
        <v>0</v>
      </c>
    </row>
    <row r="13833" spans="1:14" x14ac:dyDescent="0.2">
      <c r="A13833" t="s">
        <v>13920</v>
      </c>
      <c r="B13833" t="s">
        <v>37253</v>
      </c>
      <c r="I13833" t="s">
        <v>4</v>
      </c>
      <c r="J13833">
        <v>15.01</v>
      </c>
      <c r="M13833">
        <v>15.01</v>
      </c>
      <c r="N13833">
        <f t="shared" si="216"/>
        <v>0</v>
      </c>
    </row>
    <row r="13834" spans="1:14" x14ac:dyDescent="0.2">
      <c r="A13834" t="s">
        <v>13921</v>
      </c>
      <c r="B13834" t="s">
        <v>37253</v>
      </c>
      <c r="I13834" t="s">
        <v>4</v>
      </c>
      <c r="J13834">
        <v>14.61</v>
      </c>
      <c r="M13834">
        <v>14.61</v>
      </c>
      <c r="N13834">
        <f t="shared" si="216"/>
        <v>0</v>
      </c>
    </row>
    <row r="13835" spans="1:14" x14ac:dyDescent="0.2">
      <c r="A13835" t="s">
        <v>13922</v>
      </c>
      <c r="B13835" t="s">
        <v>37254</v>
      </c>
      <c r="I13835" t="s">
        <v>4</v>
      </c>
      <c r="J13835">
        <v>26.54</v>
      </c>
      <c r="M13835">
        <v>26.54</v>
      </c>
      <c r="N13835">
        <f t="shared" si="216"/>
        <v>0</v>
      </c>
    </row>
    <row r="13836" spans="1:14" x14ac:dyDescent="0.2">
      <c r="A13836" t="s">
        <v>13923</v>
      </c>
      <c r="B13836" t="s">
        <v>37254</v>
      </c>
      <c r="I13836" t="s">
        <v>4</v>
      </c>
      <c r="J13836">
        <v>26.08</v>
      </c>
      <c r="M13836">
        <v>26.08</v>
      </c>
      <c r="N13836">
        <f t="shared" si="216"/>
        <v>0</v>
      </c>
    </row>
    <row r="13837" spans="1:14" x14ac:dyDescent="0.2">
      <c r="A13837" t="s">
        <v>13924</v>
      </c>
      <c r="B13837" t="s">
        <v>37255</v>
      </c>
      <c r="I13837" t="s">
        <v>4</v>
      </c>
      <c r="J13837">
        <v>55.46</v>
      </c>
      <c r="M13837">
        <v>55.46</v>
      </c>
      <c r="N13837">
        <f t="shared" si="216"/>
        <v>0</v>
      </c>
    </row>
    <row r="13838" spans="1:14" x14ac:dyDescent="0.2">
      <c r="A13838" t="s">
        <v>13925</v>
      </c>
      <c r="B13838" t="s">
        <v>37255</v>
      </c>
      <c r="I13838" t="s">
        <v>4</v>
      </c>
      <c r="J13838">
        <v>53.73</v>
      </c>
      <c r="M13838">
        <v>53.73</v>
      </c>
      <c r="N13838">
        <f t="shared" si="216"/>
        <v>0</v>
      </c>
    </row>
    <row r="13839" spans="1:14" x14ac:dyDescent="0.2">
      <c r="A13839" t="s">
        <v>13926</v>
      </c>
      <c r="B13839" t="s">
        <v>37256</v>
      </c>
      <c r="I13839" t="s">
        <v>4</v>
      </c>
      <c r="J13839">
        <v>114.38</v>
      </c>
      <c r="M13839">
        <v>114.38</v>
      </c>
      <c r="N13839">
        <f t="shared" si="216"/>
        <v>0</v>
      </c>
    </row>
    <row r="13840" spans="1:14" x14ac:dyDescent="0.2">
      <c r="A13840" t="s">
        <v>13927</v>
      </c>
      <c r="B13840" t="s">
        <v>37256</v>
      </c>
      <c r="I13840" t="s">
        <v>4</v>
      </c>
      <c r="J13840">
        <v>110.94</v>
      </c>
      <c r="M13840">
        <v>110.94</v>
      </c>
      <c r="N13840">
        <f t="shared" si="216"/>
        <v>0</v>
      </c>
    </row>
    <row r="13841" spans="1:14" x14ac:dyDescent="0.2">
      <c r="A13841" t="s">
        <v>13928</v>
      </c>
      <c r="B13841" t="s">
        <v>37257</v>
      </c>
      <c r="I13841" t="s">
        <v>4</v>
      </c>
      <c r="J13841">
        <v>7.7</v>
      </c>
      <c r="M13841">
        <v>7.7</v>
      </c>
      <c r="N13841">
        <f t="shared" si="216"/>
        <v>0</v>
      </c>
    </row>
    <row r="13842" spans="1:14" x14ac:dyDescent="0.2">
      <c r="A13842" t="s">
        <v>13929</v>
      </c>
      <c r="B13842" t="s">
        <v>37257</v>
      </c>
      <c r="I13842" t="s">
        <v>4</v>
      </c>
      <c r="J13842">
        <v>7.35</v>
      </c>
      <c r="M13842">
        <v>7.35</v>
      </c>
      <c r="N13842">
        <f t="shared" si="216"/>
        <v>0</v>
      </c>
    </row>
    <row r="13843" spans="1:14" x14ac:dyDescent="0.2">
      <c r="A13843" t="s">
        <v>13930</v>
      </c>
      <c r="B13843" t="s">
        <v>37258</v>
      </c>
      <c r="I13843" t="s">
        <v>4</v>
      </c>
      <c r="J13843">
        <v>11.87</v>
      </c>
      <c r="M13843">
        <v>11.87</v>
      </c>
      <c r="N13843">
        <f t="shared" si="216"/>
        <v>0</v>
      </c>
    </row>
    <row r="13844" spans="1:14" x14ac:dyDescent="0.2">
      <c r="A13844" t="s">
        <v>13931</v>
      </c>
      <c r="B13844" t="s">
        <v>37258</v>
      </c>
      <c r="I13844" t="s">
        <v>4</v>
      </c>
      <c r="J13844">
        <v>11.47</v>
      </c>
      <c r="M13844">
        <v>11.47</v>
      </c>
      <c r="N13844">
        <f t="shared" si="216"/>
        <v>0</v>
      </c>
    </row>
    <row r="13845" spans="1:14" x14ac:dyDescent="0.2">
      <c r="A13845" t="s">
        <v>13932</v>
      </c>
      <c r="B13845" t="s">
        <v>37259</v>
      </c>
      <c r="I13845" t="s">
        <v>4</v>
      </c>
      <c r="J13845">
        <v>23.64</v>
      </c>
      <c r="M13845">
        <v>23.64</v>
      </c>
      <c r="N13845">
        <f t="shared" si="216"/>
        <v>0</v>
      </c>
    </row>
    <row r="13846" spans="1:14" x14ac:dyDescent="0.2">
      <c r="A13846" t="s">
        <v>13933</v>
      </c>
      <c r="B13846" t="s">
        <v>37259</v>
      </c>
      <c r="I13846" t="s">
        <v>4</v>
      </c>
      <c r="J13846">
        <v>23.18</v>
      </c>
      <c r="M13846">
        <v>23.18</v>
      </c>
      <c r="N13846">
        <f t="shared" si="216"/>
        <v>0</v>
      </c>
    </row>
    <row r="13847" spans="1:14" x14ac:dyDescent="0.2">
      <c r="A13847" t="s">
        <v>13934</v>
      </c>
      <c r="B13847" t="s">
        <v>37260</v>
      </c>
      <c r="I13847" t="s">
        <v>4</v>
      </c>
      <c r="J13847">
        <v>38.5</v>
      </c>
      <c r="M13847">
        <v>38.5</v>
      </c>
      <c r="N13847">
        <f t="shared" si="216"/>
        <v>0</v>
      </c>
    </row>
    <row r="13848" spans="1:14" x14ac:dyDescent="0.2">
      <c r="A13848" t="s">
        <v>13935</v>
      </c>
      <c r="B13848" t="s">
        <v>37260</v>
      </c>
      <c r="I13848" t="s">
        <v>4</v>
      </c>
      <c r="J13848">
        <v>37.92</v>
      </c>
      <c r="M13848">
        <v>37.92</v>
      </c>
      <c r="N13848">
        <f t="shared" si="216"/>
        <v>0</v>
      </c>
    </row>
    <row r="13849" spans="1:14" x14ac:dyDescent="0.2">
      <c r="A13849" t="s">
        <v>13936</v>
      </c>
      <c r="B13849" t="s">
        <v>37261</v>
      </c>
      <c r="I13849" t="s">
        <v>4</v>
      </c>
      <c r="J13849">
        <v>75.3</v>
      </c>
      <c r="M13849">
        <v>75.3</v>
      </c>
      <c r="N13849">
        <f t="shared" si="216"/>
        <v>0</v>
      </c>
    </row>
    <row r="13850" spans="1:14" x14ac:dyDescent="0.2">
      <c r="A13850" t="s">
        <v>13937</v>
      </c>
      <c r="B13850" t="s">
        <v>37261</v>
      </c>
      <c r="I13850" t="s">
        <v>4</v>
      </c>
      <c r="J13850">
        <v>74.489999999999995</v>
      </c>
      <c r="M13850">
        <v>74.489999999999995</v>
      </c>
      <c r="N13850">
        <f t="shared" si="216"/>
        <v>0</v>
      </c>
    </row>
    <row r="13851" spans="1:14" x14ac:dyDescent="0.2">
      <c r="A13851" t="s">
        <v>13938</v>
      </c>
      <c r="B13851" t="s">
        <v>37262</v>
      </c>
      <c r="I13851" t="s">
        <v>4</v>
      </c>
      <c r="J13851">
        <v>80.599999999999994</v>
      </c>
      <c r="M13851">
        <v>80.599999999999994</v>
      </c>
      <c r="N13851">
        <f t="shared" si="216"/>
        <v>0</v>
      </c>
    </row>
    <row r="13852" spans="1:14" x14ac:dyDescent="0.2">
      <c r="A13852" t="s">
        <v>13939</v>
      </c>
      <c r="B13852" t="s">
        <v>37262</v>
      </c>
      <c r="I13852" t="s">
        <v>4</v>
      </c>
      <c r="J13852">
        <v>79.45</v>
      </c>
      <c r="M13852">
        <v>79.45</v>
      </c>
      <c r="N13852">
        <f t="shared" si="216"/>
        <v>0</v>
      </c>
    </row>
    <row r="13853" spans="1:14" x14ac:dyDescent="0.2">
      <c r="A13853" t="s">
        <v>13940</v>
      </c>
      <c r="B13853" t="s">
        <v>37263</v>
      </c>
      <c r="I13853" t="s">
        <v>4</v>
      </c>
      <c r="J13853">
        <v>180.35</v>
      </c>
      <c r="M13853">
        <v>180.35</v>
      </c>
      <c r="N13853">
        <f t="shared" si="216"/>
        <v>0</v>
      </c>
    </row>
    <row r="13854" spans="1:14" x14ac:dyDescent="0.2">
      <c r="A13854" t="s">
        <v>13941</v>
      </c>
      <c r="B13854" t="s">
        <v>37263</v>
      </c>
      <c r="I13854" t="s">
        <v>4</v>
      </c>
      <c r="J13854">
        <v>170</v>
      </c>
      <c r="M13854">
        <v>170</v>
      </c>
      <c r="N13854">
        <f t="shared" si="216"/>
        <v>0</v>
      </c>
    </row>
    <row r="13855" spans="1:14" x14ac:dyDescent="0.2">
      <c r="A13855" t="s">
        <v>13942</v>
      </c>
      <c r="B13855" t="s">
        <v>37264</v>
      </c>
      <c r="I13855" t="s">
        <v>4</v>
      </c>
      <c r="J13855">
        <v>238.25</v>
      </c>
      <c r="M13855">
        <v>238.25</v>
      </c>
      <c r="N13855">
        <f t="shared" si="216"/>
        <v>0</v>
      </c>
    </row>
    <row r="13856" spans="1:14" x14ac:dyDescent="0.2">
      <c r="A13856" t="s">
        <v>13943</v>
      </c>
      <c r="B13856" t="s">
        <v>37264</v>
      </c>
      <c r="I13856" t="s">
        <v>4</v>
      </c>
      <c r="J13856">
        <v>224.45</v>
      </c>
      <c r="M13856">
        <v>224.45</v>
      </c>
      <c r="N13856">
        <f t="shared" si="216"/>
        <v>0</v>
      </c>
    </row>
    <row r="13857" spans="1:14" x14ac:dyDescent="0.2">
      <c r="A13857" t="s">
        <v>13944</v>
      </c>
      <c r="B13857" t="s">
        <v>37265</v>
      </c>
      <c r="I13857" t="s">
        <v>4</v>
      </c>
      <c r="J13857">
        <v>3.3</v>
      </c>
      <c r="M13857">
        <v>3.3</v>
      </c>
      <c r="N13857">
        <f t="shared" si="216"/>
        <v>0</v>
      </c>
    </row>
    <row r="13858" spans="1:14" x14ac:dyDescent="0.2">
      <c r="A13858" t="s">
        <v>13945</v>
      </c>
      <c r="B13858" t="s">
        <v>37265</v>
      </c>
      <c r="I13858" t="s">
        <v>4</v>
      </c>
      <c r="J13858">
        <v>3.18</v>
      </c>
      <c r="M13858">
        <v>3.18</v>
      </c>
      <c r="N13858">
        <f t="shared" si="216"/>
        <v>0</v>
      </c>
    </row>
    <row r="13859" spans="1:14" x14ac:dyDescent="0.2">
      <c r="A13859" t="s">
        <v>13946</v>
      </c>
      <c r="B13859" t="s">
        <v>37266</v>
      </c>
      <c r="I13859" t="s">
        <v>4</v>
      </c>
      <c r="J13859">
        <v>4.76</v>
      </c>
      <c r="M13859">
        <v>4.76</v>
      </c>
      <c r="N13859">
        <f t="shared" si="216"/>
        <v>0</v>
      </c>
    </row>
    <row r="13860" spans="1:14" x14ac:dyDescent="0.2">
      <c r="A13860" t="s">
        <v>13947</v>
      </c>
      <c r="B13860" t="s">
        <v>37266</v>
      </c>
      <c r="I13860" t="s">
        <v>4</v>
      </c>
      <c r="J13860">
        <v>4.58</v>
      </c>
      <c r="M13860">
        <v>4.58</v>
      </c>
      <c r="N13860">
        <f t="shared" si="216"/>
        <v>0</v>
      </c>
    </row>
    <row r="13861" spans="1:14" x14ac:dyDescent="0.2">
      <c r="A13861" t="s">
        <v>13948</v>
      </c>
      <c r="B13861" t="s">
        <v>37267</v>
      </c>
      <c r="I13861" t="s">
        <v>4</v>
      </c>
      <c r="J13861">
        <v>7.68</v>
      </c>
      <c r="M13861">
        <v>7.68</v>
      </c>
      <c r="N13861">
        <f t="shared" si="216"/>
        <v>0</v>
      </c>
    </row>
    <row r="13862" spans="1:14" x14ac:dyDescent="0.2">
      <c r="A13862" t="s">
        <v>13949</v>
      </c>
      <c r="B13862" t="s">
        <v>37267</v>
      </c>
      <c r="I13862" t="s">
        <v>4</v>
      </c>
      <c r="J13862">
        <v>7.39</v>
      </c>
      <c r="M13862">
        <v>7.39</v>
      </c>
      <c r="N13862">
        <f t="shared" si="216"/>
        <v>0</v>
      </c>
    </row>
    <row r="13863" spans="1:14" x14ac:dyDescent="0.2">
      <c r="A13863" t="s">
        <v>13950</v>
      </c>
      <c r="B13863" t="s">
        <v>37268</v>
      </c>
      <c r="I13863" t="s">
        <v>4</v>
      </c>
      <c r="J13863">
        <v>8.65</v>
      </c>
      <c r="M13863">
        <v>8.65</v>
      </c>
      <c r="N13863">
        <f t="shared" si="216"/>
        <v>0</v>
      </c>
    </row>
    <row r="13864" spans="1:14" x14ac:dyDescent="0.2">
      <c r="A13864" t="s">
        <v>13951</v>
      </c>
      <c r="B13864" t="s">
        <v>37268</v>
      </c>
      <c r="I13864" t="s">
        <v>4</v>
      </c>
      <c r="J13864">
        <v>8.3699999999999992</v>
      </c>
      <c r="M13864">
        <v>8.3699999999999992</v>
      </c>
      <c r="N13864">
        <f t="shared" si="216"/>
        <v>0</v>
      </c>
    </row>
    <row r="13865" spans="1:14" x14ac:dyDescent="0.2">
      <c r="A13865" t="s">
        <v>13952</v>
      </c>
      <c r="B13865" t="s">
        <v>37269</v>
      </c>
      <c r="I13865" t="s">
        <v>4</v>
      </c>
      <c r="J13865">
        <v>4.3</v>
      </c>
      <c r="M13865">
        <v>4.3</v>
      </c>
      <c r="N13865">
        <f t="shared" si="216"/>
        <v>0</v>
      </c>
    </row>
    <row r="13866" spans="1:14" x14ac:dyDescent="0.2">
      <c r="A13866" t="s">
        <v>13953</v>
      </c>
      <c r="B13866" t="s">
        <v>37269</v>
      </c>
      <c r="I13866" t="s">
        <v>4</v>
      </c>
      <c r="J13866">
        <v>4.18</v>
      </c>
      <c r="M13866">
        <v>4.18</v>
      </c>
      <c r="N13866">
        <f t="shared" si="216"/>
        <v>0</v>
      </c>
    </row>
    <row r="13867" spans="1:14" x14ac:dyDescent="0.2">
      <c r="A13867" t="s">
        <v>13954</v>
      </c>
      <c r="B13867" t="s">
        <v>37270</v>
      </c>
      <c r="I13867" t="s">
        <v>4</v>
      </c>
      <c r="J13867">
        <v>6.74</v>
      </c>
      <c r="M13867">
        <v>6.74</v>
      </c>
      <c r="N13867">
        <f t="shared" si="216"/>
        <v>0</v>
      </c>
    </row>
    <row r="13868" spans="1:14" x14ac:dyDescent="0.2">
      <c r="A13868" t="s">
        <v>13955</v>
      </c>
      <c r="B13868" t="s">
        <v>37270</v>
      </c>
      <c r="I13868" t="s">
        <v>4</v>
      </c>
      <c r="J13868">
        <v>6.56</v>
      </c>
      <c r="M13868">
        <v>6.56</v>
      </c>
      <c r="N13868">
        <f t="shared" si="216"/>
        <v>0</v>
      </c>
    </row>
    <row r="13869" spans="1:14" x14ac:dyDescent="0.2">
      <c r="A13869" t="s">
        <v>13956</v>
      </c>
      <c r="B13869" t="s">
        <v>37271</v>
      </c>
      <c r="I13869" t="s">
        <v>4</v>
      </c>
      <c r="J13869">
        <v>8.6999999999999993</v>
      </c>
      <c r="M13869">
        <v>8.6999999999999993</v>
      </c>
      <c r="N13869">
        <f t="shared" si="216"/>
        <v>0</v>
      </c>
    </row>
    <row r="13870" spans="1:14" x14ac:dyDescent="0.2">
      <c r="A13870" t="s">
        <v>13957</v>
      </c>
      <c r="B13870" t="s">
        <v>37271</v>
      </c>
      <c r="I13870" t="s">
        <v>4</v>
      </c>
      <c r="J13870">
        <v>8.41</v>
      </c>
      <c r="M13870">
        <v>8.41</v>
      </c>
      <c r="N13870">
        <f t="shared" si="216"/>
        <v>0</v>
      </c>
    </row>
    <row r="13871" spans="1:14" x14ac:dyDescent="0.2">
      <c r="A13871" t="s">
        <v>13958</v>
      </c>
      <c r="B13871" t="s">
        <v>37272</v>
      </c>
      <c r="I13871" t="s">
        <v>4</v>
      </c>
      <c r="J13871">
        <v>9.67</v>
      </c>
      <c r="M13871">
        <v>9.67</v>
      </c>
      <c r="N13871">
        <f t="shared" si="216"/>
        <v>0</v>
      </c>
    </row>
    <row r="13872" spans="1:14" x14ac:dyDescent="0.2">
      <c r="A13872" t="s">
        <v>13959</v>
      </c>
      <c r="B13872" t="s">
        <v>37272</v>
      </c>
      <c r="I13872" t="s">
        <v>4</v>
      </c>
      <c r="J13872">
        <v>9.3800000000000008</v>
      </c>
      <c r="M13872">
        <v>9.3800000000000008</v>
      </c>
      <c r="N13872">
        <f t="shared" si="216"/>
        <v>0</v>
      </c>
    </row>
    <row r="13873" spans="1:14" x14ac:dyDescent="0.2">
      <c r="A13873" t="s">
        <v>13960</v>
      </c>
      <c r="B13873" t="s">
        <v>37273</v>
      </c>
      <c r="I13873" t="s">
        <v>4</v>
      </c>
      <c r="J13873">
        <v>1.75</v>
      </c>
      <c r="M13873">
        <v>1.75</v>
      </c>
      <c r="N13873">
        <f t="shared" si="216"/>
        <v>0</v>
      </c>
    </row>
    <row r="13874" spans="1:14" x14ac:dyDescent="0.2">
      <c r="A13874" t="s">
        <v>13961</v>
      </c>
      <c r="B13874" t="s">
        <v>37273</v>
      </c>
      <c r="I13874" t="s">
        <v>4</v>
      </c>
      <c r="J13874">
        <v>1.63</v>
      </c>
      <c r="M13874">
        <v>1.63</v>
      </c>
      <c r="N13874">
        <f t="shared" si="216"/>
        <v>0</v>
      </c>
    </row>
    <row r="13875" spans="1:14" x14ac:dyDescent="0.2">
      <c r="A13875" t="s">
        <v>13962</v>
      </c>
      <c r="B13875" t="s">
        <v>37274</v>
      </c>
      <c r="I13875" t="s">
        <v>4</v>
      </c>
      <c r="J13875">
        <v>3.11</v>
      </c>
      <c r="M13875">
        <v>3.11</v>
      </c>
      <c r="N13875">
        <f t="shared" si="216"/>
        <v>0</v>
      </c>
    </row>
    <row r="13876" spans="1:14" x14ac:dyDescent="0.2">
      <c r="A13876" t="s">
        <v>13963</v>
      </c>
      <c r="B13876" t="s">
        <v>37274</v>
      </c>
      <c r="I13876" t="s">
        <v>4</v>
      </c>
      <c r="J13876">
        <v>2.94</v>
      </c>
      <c r="M13876">
        <v>2.94</v>
      </c>
      <c r="N13876">
        <f t="shared" si="216"/>
        <v>0</v>
      </c>
    </row>
    <row r="13877" spans="1:14" x14ac:dyDescent="0.2">
      <c r="A13877" t="s">
        <v>13964</v>
      </c>
      <c r="B13877" t="s">
        <v>37275</v>
      </c>
      <c r="I13877" t="s">
        <v>4</v>
      </c>
      <c r="J13877">
        <v>4.41</v>
      </c>
      <c r="M13877">
        <v>4.41</v>
      </c>
      <c r="N13877">
        <f t="shared" si="216"/>
        <v>0</v>
      </c>
    </row>
    <row r="13878" spans="1:14" x14ac:dyDescent="0.2">
      <c r="A13878" t="s">
        <v>13965</v>
      </c>
      <c r="B13878" t="s">
        <v>37275</v>
      </c>
      <c r="I13878" t="s">
        <v>4</v>
      </c>
      <c r="J13878">
        <v>4.12</v>
      </c>
      <c r="M13878">
        <v>4.12</v>
      </c>
      <c r="N13878">
        <f t="shared" si="216"/>
        <v>0</v>
      </c>
    </row>
    <row r="13879" spans="1:14" x14ac:dyDescent="0.2">
      <c r="A13879" t="s">
        <v>13966</v>
      </c>
      <c r="B13879" t="s">
        <v>37276</v>
      </c>
      <c r="I13879" t="s">
        <v>4</v>
      </c>
      <c r="J13879">
        <v>7.33</v>
      </c>
      <c r="M13879">
        <v>7.33</v>
      </c>
      <c r="N13879">
        <f t="shared" si="216"/>
        <v>0</v>
      </c>
    </row>
    <row r="13880" spans="1:14" x14ac:dyDescent="0.2">
      <c r="A13880" t="s">
        <v>13967</v>
      </c>
      <c r="B13880" t="s">
        <v>37276</v>
      </c>
      <c r="I13880" t="s">
        <v>4</v>
      </c>
      <c r="J13880">
        <v>7.04</v>
      </c>
      <c r="M13880">
        <v>7.04</v>
      </c>
      <c r="N13880">
        <f t="shared" si="216"/>
        <v>0</v>
      </c>
    </row>
    <row r="13881" spans="1:14" x14ac:dyDescent="0.2">
      <c r="A13881" t="s">
        <v>13968</v>
      </c>
      <c r="B13881" t="s">
        <v>37277</v>
      </c>
      <c r="I13881" t="s">
        <v>4</v>
      </c>
      <c r="J13881">
        <v>78.27</v>
      </c>
      <c r="M13881">
        <v>78.27</v>
      </c>
      <c r="N13881">
        <f t="shared" si="216"/>
        <v>0</v>
      </c>
    </row>
    <row r="13882" spans="1:14" x14ac:dyDescent="0.2">
      <c r="A13882" t="s">
        <v>13969</v>
      </c>
      <c r="B13882" t="s">
        <v>37277</v>
      </c>
      <c r="I13882" t="s">
        <v>4</v>
      </c>
      <c r="J13882">
        <v>67.92</v>
      </c>
      <c r="M13882">
        <v>67.92</v>
      </c>
      <c r="N13882">
        <f t="shared" si="216"/>
        <v>0</v>
      </c>
    </row>
    <row r="13883" spans="1:14" x14ac:dyDescent="0.2">
      <c r="A13883" t="s">
        <v>13970</v>
      </c>
      <c r="B13883" t="s">
        <v>37278</v>
      </c>
      <c r="I13883" t="s">
        <v>4</v>
      </c>
      <c r="J13883">
        <v>129.84</v>
      </c>
      <c r="M13883">
        <v>129.84</v>
      </c>
      <c r="N13883">
        <f t="shared" si="216"/>
        <v>0</v>
      </c>
    </row>
    <row r="13884" spans="1:14" x14ac:dyDescent="0.2">
      <c r="A13884" t="s">
        <v>13971</v>
      </c>
      <c r="B13884" t="s">
        <v>37278</v>
      </c>
      <c r="I13884" t="s">
        <v>4</v>
      </c>
      <c r="J13884">
        <v>112.6</v>
      </c>
      <c r="M13884">
        <v>112.6</v>
      </c>
      <c r="N13884">
        <f t="shared" si="216"/>
        <v>0</v>
      </c>
    </row>
    <row r="13885" spans="1:14" x14ac:dyDescent="0.2">
      <c r="A13885" t="s">
        <v>13972</v>
      </c>
      <c r="B13885" t="s">
        <v>37279</v>
      </c>
      <c r="I13885" t="s">
        <v>5</v>
      </c>
      <c r="J13885">
        <v>2052.2800000000002</v>
      </c>
      <c r="M13885">
        <v>2052.2800000000002</v>
      </c>
      <c r="N13885">
        <f t="shared" si="216"/>
        <v>0</v>
      </c>
    </row>
    <row r="13886" spans="1:14" x14ac:dyDescent="0.2">
      <c r="A13886" t="s">
        <v>13973</v>
      </c>
      <c r="B13886" t="s">
        <v>37279</v>
      </c>
      <c r="I13886" t="s">
        <v>5</v>
      </c>
      <c r="J13886">
        <v>1928.69</v>
      </c>
      <c r="M13886">
        <v>1928.69</v>
      </c>
      <c r="N13886">
        <f t="shared" si="216"/>
        <v>0</v>
      </c>
    </row>
    <row r="13887" spans="1:14" x14ac:dyDescent="0.2">
      <c r="A13887" t="s">
        <v>13974</v>
      </c>
      <c r="B13887" t="s">
        <v>37280</v>
      </c>
      <c r="I13887" t="s">
        <v>5</v>
      </c>
      <c r="J13887">
        <v>2268.62</v>
      </c>
      <c r="M13887">
        <v>2268.62</v>
      </c>
      <c r="N13887">
        <f t="shared" si="216"/>
        <v>0</v>
      </c>
    </row>
    <row r="13888" spans="1:14" x14ac:dyDescent="0.2">
      <c r="A13888" t="s">
        <v>13975</v>
      </c>
      <c r="B13888" t="s">
        <v>37280</v>
      </c>
      <c r="I13888" t="s">
        <v>5</v>
      </c>
      <c r="J13888">
        <v>2130.96</v>
      </c>
      <c r="M13888">
        <v>2130.96</v>
      </c>
      <c r="N13888">
        <f t="shared" si="216"/>
        <v>0</v>
      </c>
    </row>
    <row r="13889" spans="1:14" x14ac:dyDescent="0.2">
      <c r="A13889" t="s">
        <v>13976</v>
      </c>
      <c r="B13889" t="s">
        <v>37281</v>
      </c>
      <c r="I13889" t="s">
        <v>5</v>
      </c>
      <c r="J13889">
        <v>3159.94</v>
      </c>
      <c r="M13889">
        <v>3159.94</v>
      </c>
      <c r="N13889">
        <f t="shared" si="216"/>
        <v>0</v>
      </c>
    </row>
    <row r="13890" spans="1:14" x14ac:dyDescent="0.2">
      <c r="A13890" t="s">
        <v>13977</v>
      </c>
      <c r="B13890" t="s">
        <v>37281</v>
      </c>
      <c r="I13890" t="s">
        <v>5</v>
      </c>
      <c r="J13890">
        <v>2969.4</v>
      </c>
      <c r="M13890">
        <v>2969.4</v>
      </c>
      <c r="N13890">
        <f t="shared" si="216"/>
        <v>0</v>
      </c>
    </row>
    <row r="13891" spans="1:14" x14ac:dyDescent="0.2">
      <c r="A13891" t="s">
        <v>13978</v>
      </c>
      <c r="B13891" t="s">
        <v>37282</v>
      </c>
      <c r="I13891" t="s">
        <v>5</v>
      </c>
      <c r="J13891">
        <v>7041.24</v>
      </c>
      <c r="M13891">
        <v>7041.24</v>
      </c>
      <c r="N13891">
        <f t="shared" si="216"/>
        <v>0</v>
      </c>
    </row>
    <row r="13892" spans="1:14" x14ac:dyDescent="0.2">
      <c r="A13892" t="s">
        <v>13979</v>
      </c>
      <c r="B13892" t="s">
        <v>37282</v>
      </c>
      <c r="I13892" t="s">
        <v>5</v>
      </c>
      <c r="J13892">
        <v>6809.56</v>
      </c>
      <c r="M13892">
        <v>6809.56</v>
      </c>
      <c r="N13892">
        <f t="shared" ref="N13892:N13955" si="217">J13892-M13892</f>
        <v>0</v>
      </c>
    </row>
    <row r="13893" spans="1:14" x14ac:dyDescent="0.2">
      <c r="A13893" t="s">
        <v>13980</v>
      </c>
      <c r="B13893" t="s">
        <v>37283</v>
      </c>
      <c r="I13893" t="s">
        <v>5</v>
      </c>
      <c r="J13893">
        <v>1227.93</v>
      </c>
      <c r="M13893">
        <v>1227.93</v>
      </c>
      <c r="N13893">
        <f t="shared" si="217"/>
        <v>0</v>
      </c>
    </row>
    <row r="13894" spans="1:14" x14ac:dyDescent="0.2">
      <c r="A13894" t="s">
        <v>13981</v>
      </c>
      <c r="B13894" t="s">
        <v>37283</v>
      </c>
      <c r="I13894" t="s">
        <v>5</v>
      </c>
      <c r="J13894">
        <v>1120.21</v>
      </c>
      <c r="M13894">
        <v>1120.21</v>
      </c>
      <c r="N13894">
        <f t="shared" si="217"/>
        <v>0</v>
      </c>
    </row>
    <row r="13895" spans="1:14" x14ac:dyDescent="0.2">
      <c r="A13895" t="s">
        <v>13982</v>
      </c>
      <c r="B13895" t="s">
        <v>37284</v>
      </c>
      <c r="I13895" t="s">
        <v>5</v>
      </c>
      <c r="J13895">
        <v>1576.41</v>
      </c>
      <c r="M13895">
        <v>1576.41</v>
      </c>
      <c r="N13895">
        <f t="shared" si="217"/>
        <v>0</v>
      </c>
    </row>
    <row r="13896" spans="1:14" x14ac:dyDescent="0.2">
      <c r="A13896" t="s">
        <v>13983</v>
      </c>
      <c r="B13896" t="s">
        <v>37284</v>
      </c>
      <c r="I13896" t="s">
        <v>5</v>
      </c>
      <c r="J13896">
        <v>1439.95</v>
      </c>
      <c r="M13896">
        <v>1439.95</v>
      </c>
      <c r="N13896">
        <f t="shared" si="217"/>
        <v>0</v>
      </c>
    </row>
    <row r="13897" spans="1:14" x14ac:dyDescent="0.2">
      <c r="A13897" t="s">
        <v>13984</v>
      </c>
      <c r="B13897" t="s">
        <v>37285</v>
      </c>
      <c r="I13897" t="s">
        <v>5</v>
      </c>
      <c r="J13897">
        <v>1670.49</v>
      </c>
      <c r="M13897">
        <v>1670.49</v>
      </c>
      <c r="N13897">
        <f t="shared" si="217"/>
        <v>0</v>
      </c>
    </row>
    <row r="13898" spans="1:14" x14ac:dyDescent="0.2">
      <c r="A13898" t="s">
        <v>13985</v>
      </c>
      <c r="B13898" t="s">
        <v>37285</v>
      </c>
      <c r="I13898" t="s">
        <v>5</v>
      </c>
      <c r="J13898">
        <v>1522.53</v>
      </c>
      <c r="M13898">
        <v>1522.53</v>
      </c>
      <c r="N13898">
        <f t="shared" si="217"/>
        <v>0</v>
      </c>
    </row>
    <row r="13899" spans="1:14" x14ac:dyDescent="0.2">
      <c r="A13899" t="s">
        <v>13986</v>
      </c>
      <c r="B13899" t="s">
        <v>37286</v>
      </c>
      <c r="I13899" t="s">
        <v>5</v>
      </c>
      <c r="J13899">
        <v>3754.28</v>
      </c>
      <c r="M13899">
        <v>3754.28</v>
      </c>
      <c r="N13899">
        <f t="shared" si="217"/>
        <v>0</v>
      </c>
    </row>
    <row r="13900" spans="1:14" x14ac:dyDescent="0.2">
      <c r="A13900" t="s">
        <v>13987</v>
      </c>
      <c r="B13900" t="s">
        <v>37286</v>
      </c>
      <c r="I13900" t="s">
        <v>5</v>
      </c>
      <c r="J13900">
        <v>3521.14</v>
      </c>
      <c r="M13900">
        <v>3521.14</v>
      </c>
      <c r="N13900">
        <f t="shared" si="217"/>
        <v>0</v>
      </c>
    </row>
    <row r="13901" spans="1:14" x14ac:dyDescent="0.2">
      <c r="A13901" t="s">
        <v>13988</v>
      </c>
      <c r="B13901" t="s">
        <v>37287</v>
      </c>
      <c r="I13901" t="s">
        <v>5</v>
      </c>
      <c r="J13901">
        <v>22529.05</v>
      </c>
      <c r="M13901">
        <v>22529.05</v>
      </c>
      <c r="N13901">
        <f t="shared" si="217"/>
        <v>0</v>
      </c>
    </row>
    <row r="13902" spans="1:14" x14ac:dyDescent="0.2">
      <c r="A13902" t="s">
        <v>13989</v>
      </c>
      <c r="B13902" t="s">
        <v>37287</v>
      </c>
      <c r="I13902" t="s">
        <v>5</v>
      </c>
      <c r="J13902">
        <v>22183.21</v>
      </c>
      <c r="M13902">
        <v>22183.21</v>
      </c>
      <c r="N13902">
        <f t="shared" si="217"/>
        <v>0</v>
      </c>
    </row>
    <row r="13903" spans="1:14" x14ac:dyDescent="0.2">
      <c r="A13903" t="s">
        <v>13990</v>
      </c>
      <c r="B13903" t="s">
        <v>37288</v>
      </c>
      <c r="I13903" t="s">
        <v>5</v>
      </c>
      <c r="J13903">
        <v>25710.02</v>
      </c>
      <c r="M13903">
        <v>25710.02</v>
      </c>
      <c r="N13903">
        <f t="shared" si="217"/>
        <v>0</v>
      </c>
    </row>
    <row r="13904" spans="1:14" x14ac:dyDescent="0.2">
      <c r="A13904" t="s">
        <v>13991</v>
      </c>
      <c r="B13904" t="s">
        <v>37288</v>
      </c>
      <c r="I13904" t="s">
        <v>5</v>
      </c>
      <c r="J13904">
        <v>25364.18</v>
      </c>
      <c r="M13904">
        <v>25364.18</v>
      </c>
      <c r="N13904">
        <f t="shared" si="217"/>
        <v>0</v>
      </c>
    </row>
    <row r="13905" spans="1:14" x14ac:dyDescent="0.2">
      <c r="A13905" t="s">
        <v>13992</v>
      </c>
      <c r="B13905" t="s">
        <v>37289</v>
      </c>
      <c r="I13905" t="s">
        <v>5</v>
      </c>
      <c r="J13905">
        <v>30067.73</v>
      </c>
      <c r="M13905">
        <v>30067.73</v>
      </c>
      <c r="N13905">
        <f t="shared" si="217"/>
        <v>0</v>
      </c>
    </row>
    <row r="13906" spans="1:14" x14ac:dyDescent="0.2">
      <c r="A13906" t="s">
        <v>13993</v>
      </c>
      <c r="B13906" t="s">
        <v>37289</v>
      </c>
      <c r="I13906" t="s">
        <v>5</v>
      </c>
      <c r="J13906">
        <v>29721.89</v>
      </c>
      <c r="M13906">
        <v>29721.89</v>
      </c>
      <c r="N13906">
        <f t="shared" si="217"/>
        <v>0</v>
      </c>
    </row>
    <row r="13907" spans="1:14" x14ac:dyDescent="0.2">
      <c r="A13907" t="s">
        <v>13994</v>
      </c>
      <c r="B13907" t="s">
        <v>37290</v>
      </c>
      <c r="I13907" t="s">
        <v>5</v>
      </c>
      <c r="J13907">
        <v>38543.21</v>
      </c>
      <c r="M13907">
        <v>38543.21</v>
      </c>
      <c r="N13907">
        <f t="shared" si="217"/>
        <v>0</v>
      </c>
    </row>
    <row r="13908" spans="1:14" x14ac:dyDescent="0.2">
      <c r="A13908" t="s">
        <v>13995</v>
      </c>
      <c r="B13908" t="s">
        <v>37290</v>
      </c>
      <c r="I13908" t="s">
        <v>5</v>
      </c>
      <c r="J13908">
        <v>38197.370000000003</v>
      </c>
      <c r="M13908">
        <v>38197.370000000003</v>
      </c>
      <c r="N13908">
        <f t="shared" si="217"/>
        <v>0</v>
      </c>
    </row>
    <row r="13909" spans="1:14" x14ac:dyDescent="0.2">
      <c r="A13909" t="s">
        <v>13996</v>
      </c>
      <c r="B13909" t="s">
        <v>37291</v>
      </c>
      <c r="I13909" t="s">
        <v>5</v>
      </c>
      <c r="J13909">
        <v>40148.6</v>
      </c>
      <c r="M13909">
        <v>40148.6</v>
      </c>
      <c r="N13909">
        <f t="shared" si="217"/>
        <v>0</v>
      </c>
    </row>
    <row r="13910" spans="1:14" x14ac:dyDescent="0.2">
      <c r="A13910" t="s">
        <v>13997</v>
      </c>
      <c r="B13910" t="s">
        <v>37291</v>
      </c>
      <c r="I13910" t="s">
        <v>5</v>
      </c>
      <c r="J13910">
        <v>39802.76</v>
      </c>
      <c r="M13910">
        <v>39802.76</v>
      </c>
      <c r="N13910">
        <f t="shared" si="217"/>
        <v>0</v>
      </c>
    </row>
    <row r="13911" spans="1:14" x14ac:dyDescent="0.2">
      <c r="A13911" t="s">
        <v>13998</v>
      </c>
      <c r="B13911" t="s">
        <v>37292</v>
      </c>
      <c r="I13911" t="s">
        <v>5</v>
      </c>
      <c r="J13911">
        <v>36957.08</v>
      </c>
      <c r="M13911">
        <v>36957.08</v>
      </c>
      <c r="N13911">
        <f t="shared" si="217"/>
        <v>0</v>
      </c>
    </row>
    <row r="13912" spans="1:14" x14ac:dyDescent="0.2">
      <c r="A13912" t="s">
        <v>13999</v>
      </c>
      <c r="B13912" t="s">
        <v>37292</v>
      </c>
      <c r="I13912" t="s">
        <v>5</v>
      </c>
      <c r="J13912">
        <v>36384.269999999997</v>
      </c>
      <c r="M13912">
        <v>36384.269999999997</v>
      </c>
      <c r="N13912">
        <f t="shared" si="217"/>
        <v>0</v>
      </c>
    </row>
    <row r="13913" spans="1:14" x14ac:dyDescent="0.2">
      <c r="A13913" t="s">
        <v>14000</v>
      </c>
      <c r="B13913" t="s">
        <v>37293</v>
      </c>
      <c r="I13913" t="s">
        <v>5</v>
      </c>
      <c r="J13913">
        <v>42769.56</v>
      </c>
      <c r="M13913">
        <v>42769.56</v>
      </c>
      <c r="N13913">
        <f t="shared" si="217"/>
        <v>0</v>
      </c>
    </row>
    <row r="13914" spans="1:14" x14ac:dyDescent="0.2">
      <c r="A13914" t="s">
        <v>14001</v>
      </c>
      <c r="B13914" t="s">
        <v>37293</v>
      </c>
      <c r="I13914" t="s">
        <v>5</v>
      </c>
      <c r="J13914">
        <v>42196.75</v>
      </c>
      <c r="M13914">
        <v>42196.75</v>
      </c>
      <c r="N13914">
        <f t="shared" si="217"/>
        <v>0</v>
      </c>
    </row>
    <row r="13915" spans="1:14" x14ac:dyDescent="0.2">
      <c r="A13915" t="s">
        <v>14002</v>
      </c>
      <c r="B13915" t="s">
        <v>37294</v>
      </c>
      <c r="I13915" t="s">
        <v>5</v>
      </c>
      <c r="J13915">
        <v>46473.55</v>
      </c>
      <c r="M13915">
        <v>46473.55</v>
      </c>
      <c r="N13915">
        <f t="shared" si="217"/>
        <v>0</v>
      </c>
    </row>
    <row r="13916" spans="1:14" x14ac:dyDescent="0.2">
      <c r="A13916" t="s">
        <v>14003</v>
      </c>
      <c r="B13916" t="s">
        <v>37294</v>
      </c>
      <c r="I13916" t="s">
        <v>5</v>
      </c>
      <c r="J13916">
        <v>45900.74</v>
      </c>
      <c r="M13916">
        <v>45900.74</v>
      </c>
      <c r="N13916">
        <f t="shared" si="217"/>
        <v>0</v>
      </c>
    </row>
    <row r="13917" spans="1:14" x14ac:dyDescent="0.2">
      <c r="A13917" t="s">
        <v>14004</v>
      </c>
      <c r="B13917" t="s">
        <v>37295</v>
      </c>
      <c r="I13917" t="s">
        <v>5</v>
      </c>
      <c r="J13917">
        <v>59903.519999999997</v>
      </c>
      <c r="M13917">
        <v>59903.519999999997</v>
      </c>
      <c r="N13917">
        <f t="shared" si="217"/>
        <v>0</v>
      </c>
    </row>
    <row r="13918" spans="1:14" x14ac:dyDescent="0.2">
      <c r="A13918" t="s">
        <v>14005</v>
      </c>
      <c r="B13918" t="s">
        <v>37295</v>
      </c>
      <c r="I13918" t="s">
        <v>5</v>
      </c>
      <c r="J13918">
        <v>59330.71</v>
      </c>
      <c r="M13918">
        <v>59330.71</v>
      </c>
      <c r="N13918">
        <f t="shared" si="217"/>
        <v>0</v>
      </c>
    </row>
    <row r="13919" spans="1:14" x14ac:dyDescent="0.2">
      <c r="A13919" t="s">
        <v>14006</v>
      </c>
      <c r="B13919" t="s">
        <v>37296</v>
      </c>
      <c r="I13919" t="s">
        <v>5</v>
      </c>
      <c r="J13919">
        <v>61965</v>
      </c>
      <c r="M13919">
        <v>61965</v>
      </c>
      <c r="N13919">
        <f t="shared" si="217"/>
        <v>0</v>
      </c>
    </row>
    <row r="13920" spans="1:14" x14ac:dyDescent="0.2">
      <c r="A13920" t="s">
        <v>14007</v>
      </c>
      <c r="B13920" t="s">
        <v>37296</v>
      </c>
      <c r="I13920" t="s">
        <v>5</v>
      </c>
      <c r="J13920">
        <v>61396.58</v>
      </c>
      <c r="M13920">
        <v>61396.58</v>
      </c>
      <c r="N13920">
        <f t="shared" si="217"/>
        <v>0</v>
      </c>
    </row>
    <row r="13921" spans="1:14" x14ac:dyDescent="0.2">
      <c r="A13921" t="s">
        <v>14008</v>
      </c>
      <c r="B13921" t="s">
        <v>37297</v>
      </c>
      <c r="I13921" t="s">
        <v>5</v>
      </c>
      <c r="J13921">
        <v>3430.93</v>
      </c>
      <c r="M13921">
        <v>3430.93</v>
      </c>
      <c r="N13921">
        <f t="shared" si="217"/>
        <v>0</v>
      </c>
    </row>
    <row r="13922" spans="1:14" x14ac:dyDescent="0.2">
      <c r="A13922" t="s">
        <v>14009</v>
      </c>
      <c r="B13922" t="s">
        <v>37297</v>
      </c>
      <c r="I13922" t="s">
        <v>5</v>
      </c>
      <c r="J13922">
        <v>3291.12</v>
      </c>
      <c r="M13922">
        <v>3291.12</v>
      </c>
      <c r="N13922">
        <f t="shared" si="217"/>
        <v>0</v>
      </c>
    </row>
    <row r="13923" spans="1:14" x14ac:dyDescent="0.2">
      <c r="A13923" t="s">
        <v>14010</v>
      </c>
      <c r="B13923" t="s">
        <v>37298</v>
      </c>
      <c r="I13923" t="s">
        <v>5</v>
      </c>
      <c r="J13923">
        <v>3758.29</v>
      </c>
      <c r="M13923">
        <v>3758.29</v>
      </c>
      <c r="N13923">
        <f t="shared" si="217"/>
        <v>0</v>
      </c>
    </row>
    <row r="13924" spans="1:14" x14ac:dyDescent="0.2">
      <c r="A13924" t="s">
        <v>14011</v>
      </c>
      <c r="B13924" t="s">
        <v>37298</v>
      </c>
      <c r="I13924" t="s">
        <v>5</v>
      </c>
      <c r="J13924">
        <v>3599.87</v>
      </c>
      <c r="M13924">
        <v>3599.87</v>
      </c>
      <c r="N13924">
        <f t="shared" si="217"/>
        <v>0</v>
      </c>
    </row>
    <row r="13925" spans="1:14" x14ac:dyDescent="0.2">
      <c r="A13925" t="s">
        <v>14012</v>
      </c>
      <c r="B13925" t="s">
        <v>37299</v>
      </c>
      <c r="I13925" t="s">
        <v>5</v>
      </c>
      <c r="J13925">
        <v>3847.45</v>
      </c>
      <c r="M13925">
        <v>3847.45</v>
      </c>
      <c r="N13925">
        <f t="shared" si="217"/>
        <v>0</v>
      </c>
    </row>
    <row r="13926" spans="1:14" x14ac:dyDescent="0.2">
      <c r="A13926" t="s">
        <v>14013</v>
      </c>
      <c r="B13926" t="s">
        <v>37299</v>
      </c>
      <c r="I13926" t="s">
        <v>5</v>
      </c>
      <c r="J13926">
        <v>3677.53</v>
      </c>
      <c r="M13926">
        <v>3677.53</v>
      </c>
      <c r="N13926">
        <f t="shared" si="217"/>
        <v>0</v>
      </c>
    </row>
    <row r="13927" spans="1:14" x14ac:dyDescent="0.2">
      <c r="A13927" t="s">
        <v>14014</v>
      </c>
      <c r="B13927" t="s">
        <v>37300</v>
      </c>
      <c r="I13927" t="s">
        <v>5</v>
      </c>
      <c r="J13927">
        <v>5495.47</v>
      </c>
      <c r="M13927">
        <v>5495.47</v>
      </c>
      <c r="N13927">
        <f t="shared" si="217"/>
        <v>0</v>
      </c>
    </row>
    <row r="13928" spans="1:14" x14ac:dyDescent="0.2">
      <c r="A13928" t="s">
        <v>14015</v>
      </c>
      <c r="B13928" t="s">
        <v>37300</v>
      </c>
      <c r="I13928" t="s">
        <v>5</v>
      </c>
      <c r="J13928">
        <v>5243.58</v>
      </c>
      <c r="M13928">
        <v>5243.58</v>
      </c>
      <c r="N13928">
        <f t="shared" si="217"/>
        <v>0</v>
      </c>
    </row>
    <row r="13929" spans="1:14" x14ac:dyDescent="0.2">
      <c r="A13929" t="s">
        <v>14016</v>
      </c>
      <c r="B13929" t="s">
        <v>37301</v>
      </c>
      <c r="I13929" t="s">
        <v>5</v>
      </c>
      <c r="J13929">
        <v>23330.58</v>
      </c>
      <c r="M13929">
        <v>23330.58</v>
      </c>
      <c r="N13929">
        <f t="shared" si="217"/>
        <v>0</v>
      </c>
    </row>
    <row r="13930" spans="1:14" x14ac:dyDescent="0.2">
      <c r="A13930" t="s">
        <v>14017</v>
      </c>
      <c r="B13930" t="s">
        <v>37301</v>
      </c>
      <c r="I13930" t="s">
        <v>5</v>
      </c>
      <c r="J13930">
        <v>22702.33</v>
      </c>
      <c r="M13930">
        <v>22702.33</v>
      </c>
      <c r="N13930">
        <f t="shared" si="217"/>
        <v>0</v>
      </c>
    </row>
    <row r="13931" spans="1:14" x14ac:dyDescent="0.2">
      <c r="A13931" t="s">
        <v>14018</v>
      </c>
      <c r="B13931" t="s">
        <v>37302</v>
      </c>
      <c r="I13931" t="s">
        <v>5</v>
      </c>
      <c r="J13931">
        <v>26787.57</v>
      </c>
      <c r="M13931">
        <v>26787.57</v>
      </c>
      <c r="N13931">
        <f t="shared" si="217"/>
        <v>0</v>
      </c>
    </row>
    <row r="13932" spans="1:14" x14ac:dyDescent="0.2">
      <c r="A13932" t="s">
        <v>14019</v>
      </c>
      <c r="B13932" t="s">
        <v>37302</v>
      </c>
      <c r="I13932" t="s">
        <v>5</v>
      </c>
      <c r="J13932">
        <v>26159.31</v>
      </c>
      <c r="M13932">
        <v>26159.31</v>
      </c>
      <c r="N13932">
        <f t="shared" si="217"/>
        <v>0</v>
      </c>
    </row>
    <row r="13933" spans="1:14" x14ac:dyDescent="0.2">
      <c r="A13933" t="s">
        <v>14020</v>
      </c>
      <c r="B13933" t="s">
        <v>37303</v>
      </c>
      <c r="I13933" t="s">
        <v>5</v>
      </c>
      <c r="J13933">
        <v>34536.120000000003</v>
      </c>
      <c r="M13933">
        <v>34536.120000000003</v>
      </c>
      <c r="N13933">
        <f t="shared" si="217"/>
        <v>0</v>
      </c>
    </row>
    <row r="13934" spans="1:14" x14ac:dyDescent="0.2">
      <c r="A13934" t="s">
        <v>14021</v>
      </c>
      <c r="B13934" t="s">
        <v>37303</v>
      </c>
      <c r="I13934" t="s">
        <v>5</v>
      </c>
      <c r="J13934">
        <v>33907.86</v>
      </c>
      <c r="M13934">
        <v>33907.86</v>
      </c>
      <c r="N13934">
        <f t="shared" si="217"/>
        <v>0</v>
      </c>
    </row>
    <row r="13935" spans="1:14" x14ac:dyDescent="0.2">
      <c r="A13935" t="s">
        <v>14022</v>
      </c>
      <c r="B13935" t="s">
        <v>37304</v>
      </c>
      <c r="I13935" t="s">
        <v>5</v>
      </c>
      <c r="J13935">
        <v>35887.9</v>
      </c>
      <c r="M13935">
        <v>35887.9</v>
      </c>
      <c r="N13935">
        <f t="shared" si="217"/>
        <v>0</v>
      </c>
    </row>
    <row r="13936" spans="1:14" x14ac:dyDescent="0.2">
      <c r="A13936" t="s">
        <v>14023</v>
      </c>
      <c r="B13936" t="s">
        <v>37304</v>
      </c>
      <c r="I13936" t="s">
        <v>5</v>
      </c>
      <c r="J13936">
        <v>35253.589999999997</v>
      </c>
      <c r="M13936">
        <v>35253.589999999997</v>
      </c>
      <c r="N13936">
        <f t="shared" si="217"/>
        <v>0</v>
      </c>
    </row>
    <row r="13937" spans="1:14" x14ac:dyDescent="0.2">
      <c r="A13937" t="s">
        <v>14024</v>
      </c>
      <c r="B13937" t="s">
        <v>37305</v>
      </c>
      <c r="I13937" t="s">
        <v>5</v>
      </c>
      <c r="J13937">
        <v>41279.129999999997</v>
      </c>
      <c r="M13937">
        <v>41279.129999999997</v>
      </c>
      <c r="N13937">
        <f t="shared" si="217"/>
        <v>0</v>
      </c>
    </row>
    <row r="13938" spans="1:14" x14ac:dyDescent="0.2">
      <c r="A13938" t="s">
        <v>14025</v>
      </c>
      <c r="B13938" t="s">
        <v>37305</v>
      </c>
      <c r="I13938" t="s">
        <v>5</v>
      </c>
      <c r="J13938">
        <v>40644.82</v>
      </c>
      <c r="M13938">
        <v>40644.82</v>
      </c>
      <c r="N13938">
        <f t="shared" si="217"/>
        <v>0</v>
      </c>
    </row>
    <row r="13939" spans="1:14" x14ac:dyDescent="0.2">
      <c r="A13939" t="s">
        <v>14026</v>
      </c>
      <c r="B13939" t="s">
        <v>37306</v>
      </c>
      <c r="I13939" t="s">
        <v>5</v>
      </c>
      <c r="J13939">
        <v>18733.87</v>
      </c>
      <c r="M13939">
        <v>18733.87</v>
      </c>
      <c r="N13939">
        <f t="shared" si="217"/>
        <v>0</v>
      </c>
    </row>
    <row r="13940" spans="1:14" x14ac:dyDescent="0.2">
      <c r="A13940" t="s">
        <v>14027</v>
      </c>
      <c r="B13940" t="s">
        <v>37306</v>
      </c>
      <c r="I13940" t="s">
        <v>5</v>
      </c>
      <c r="J13940">
        <v>18326.560000000001</v>
      </c>
      <c r="M13940">
        <v>18326.560000000001</v>
      </c>
      <c r="N13940">
        <f t="shared" si="217"/>
        <v>0</v>
      </c>
    </row>
    <row r="13941" spans="1:14" x14ac:dyDescent="0.2">
      <c r="A13941" t="s">
        <v>14028</v>
      </c>
      <c r="B13941" t="s">
        <v>37307</v>
      </c>
      <c r="I13941" t="s">
        <v>5</v>
      </c>
      <c r="J13941">
        <v>19853.900000000001</v>
      </c>
      <c r="M13941">
        <v>19853.900000000001</v>
      </c>
      <c r="N13941">
        <f t="shared" si="217"/>
        <v>0</v>
      </c>
    </row>
    <row r="13942" spans="1:14" x14ac:dyDescent="0.2">
      <c r="A13942" t="s">
        <v>14029</v>
      </c>
      <c r="B13942" t="s">
        <v>37307</v>
      </c>
      <c r="I13942" t="s">
        <v>5</v>
      </c>
      <c r="J13942">
        <v>19446.59</v>
      </c>
      <c r="M13942">
        <v>19446.59</v>
      </c>
      <c r="N13942">
        <f t="shared" si="217"/>
        <v>0</v>
      </c>
    </row>
    <row r="13943" spans="1:14" x14ac:dyDescent="0.2">
      <c r="A13943" t="s">
        <v>14030</v>
      </c>
      <c r="B13943" t="s">
        <v>37308</v>
      </c>
      <c r="I13943" t="s">
        <v>5</v>
      </c>
      <c r="J13943">
        <v>22962.9</v>
      </c>
      <c r="M13943">
        <v>22962.9</v>
      </c>
      <c r="N13943">
        <f t="shared" si="217"/>
        <v>0</v>
      </c>
    </row>
    <row r="13944" spans="1:14" x14ac:dyDescent="0.2">
      <c r="A13944" t="s">
        <v>14031</v>
      </c>
      <c r="B13944" t="s">
        <v>37308</v>
      </c>
      <c r="I13944" t="s">
        <v>5</v>
      </c>
      <c r="J13944">
        <v>22555.59</v>
      </c>
      <c r="M13944">
        <v>22555.59</v>
      </c>
      <c r="N13944">
        <f t="shared" si="217"/>
        <v>0</v>
      </c>
    </row>
    <row r="13945" spans="1:14" x14ac:dyDescent="0.2">
      <c r="A13945" t="s">
        <v>14032</v>
      </c>
      <c r="B13945" t="s">
        <v>37309</v>
      </c>
      <c r="I13945" t="s">
        <v>5</v>
      </c>
      <c r="J13945">
        <v>26270.1</v>
      </c>
      <c r="M13945">
        <v>26270.1</v>
      </c>
      <c r="N13945">
        <f t="shared" si="217"/>
        <v>0</v>
      </c>
    </row>
    <row r="13946" spans="1:14" x14ac:dyDescent="0.2">
      <c r="A13946" t="s">
        <v>14033</v>
      </c>
      <c r="B13946" t="s">
        <v>37309</v>
      </c>
      <c r="I13946" t="s">
        <v>5</v>
      </c>
      <c r="J13946">
        <v>25859.23</v>
      </c>
      <c r="M13946">
        <v>25859.23</v>
      </c>
      <c r="N13946">
        <f t="shared" si="217"/>
        <v>0</v>
      </c>
    </row>
    <row r="13947" spans="1:14" x14ac:dyDescent="0.2">
      <c r="A13947" t="s">
        <v>14034</v>
      </c>
      <c r="B13947" t="s">
        <v>37310</v>
      </c>
      <c r="I13947" t="s">
        <v>5</v>
      </c>
      <c r="J13947">
        <v>30497.47</v>
      </c>
      <c r="M13947">
        <v>30497.47</v>
      </c>
      <c r="N13947">
        <f t="shared" si="217"/>
        <v>0</v>
      </c>
    </row>
    <row r="13948" spans="1:14" x14ac:dyDescent="0.2">
      <c r="A13948" t="s">
        <v>14035</v>
      </c>
      <c r="B13948" t="s">
        <v>37310</v>
      </c>
      <c r="I13948" t="s">
        <v>5</v>
      </c>
      <c r="J13948">
        <v>30086.6</v>
      </c>
      <c r="M13948">
        <v>30086.6</v>
      </c>
      <c r="N13948">
        <f t="shared" si="217"/>
        <v>0</v>
      </c>
    </row>
    <row r="13949" spans="1:14" x14ac:dyDescent="0.2">
      <c r="A13949" t="s">
        <v>14036</v>
      </c>
      <c r="B13949" t="s">
        <v>37311</v>
      </c>
      <c r="I13949" t="s">
        <v>5</v>
      </c>
      <c r="J13949">
        <v>57560.1</v>
      </c>
      <c r="M13949">
        <v>57560.1</v>
      </c>
      <c r="N13949">
        <f t="shared" si="217"/>
        <v>0</v>
      </c>
    </row>
    <row r="13950" spans="1:14" x14ac:dyDescent="0.2">
      <c r="A13950" t="s">
        <v>14037</v>
      </c>
      <c r="B13950" t="s">
        <v>37311</v>
      </c>
      <c r="I13950" t="s">
        <v>5</v>
      </c>
      <c r="J13950">
        <v>56918.35</v>
      </c>
      <c r="M13950">
        <v>56918.35</v>
      </c>
      <c r="N13950">
        <f t="shared" si="217"/>
        <v>0</v>
      </c>
    </row>
    <row r="13951" spans="1:14" x14ac:dyDescent="0.2">
      <c r="A13951" t="s">
        <v>14038</v>
      </c>
      <c r="B13951" t="s">
        <v>37312</v>
      </c>
      <c r="I13951" t="s">
        <v>5</v>
      </c>
      <c r="J13951">
        <v>41783.269999999997</v>
      </c>
      <c r="M13951">
        <v>41783.269999999997</v>
      </c>
      <c r="N13951">
        <f t="shared" si="217"/>
        <v>0</v>
      </c>
    </row>
    <row r="13952" spans="1:14" x14ac:dyDescent="0.2">
      <c r="A13952" t="s">
        <v>14039</v>
      </c>
      <c r="B13952" t="s">
        <v>37312</v>
      </c>
      <c r="I13952" t="s">
        <v>5</v>
      </c>
      <c r="J13952">
        <v>41364.97</v>
      </c>
      <c r="M13952">
        <v>41364.97</v>
      </c>
      <c r="N13952">
        <f t="shared" si="217"/>
        <v>0</v>
      </c>
    </row>
    <row r="13953" spans="1:14" x14ac:dyDescent="0.2">
      <c r="A13953" t="s">
        <v>14040</v>
      </c>
      <c r="B13953" t="s">
        <v>37313</v>
      </c>
      <c r="I13953" t="s">
        <v>1006</v>
      </c>
      <c r="J13953">
        <v>23.63</v>
      </c>
      <c r="M13953">
        <v>23.63</v>
      </c>
      <c r="N13953">
        <f t="shared" si="217"/>
        <v>0</v>
      </c>
    </row>
    <row r="13954" spans="1:14" x14ac:dyDescent="0.2">
      <c r="A13954" t="s">
        <v>14041</v>
      </c>
      <c r="B13954" t="s">
        <v>37313</v>
      </c>
      <c r="I13954" t="s">
        <v>1006</v>
      </c>
      <c r="J13954">
        <v>22.51</v>
      </c>
      <c r="M13954">
        <v>22.51</v>
      </c>
      <c r="N13954">
        <f t="shared" si="217"/>
        <v>0</v>
      </c>
    </row>
    <row r="13955" spans="1:14" x14ac:dyDescent="0.2">
      <c r="A13955" t="s">
        <v>14042</v>
      </c>
      <c r="B13955" t="s">
        <v>37314</v>
      </c>
      <c r="I13955" t="s">
        <v>4</v>
      </c>
      <c r="J13955">
        <v>122.43</v>
      </c>
      <c r="M13955">
        <v>122.43</v>
      </c>
      <c r="N13955">
        <f t="shared" si="217"/>
        <v>0</v>
      </c>
    </row>
    <row r="13956" spans="1:14" x14ac:dyDescent="0.2">
      <c r="A13956" t="s">
        <v>14043</v>
      </c>
      <c r="B13956" t="s">
        <v>37314</v>
      </c>
      <c r="I13956" t="s">
        <v>4</v>
      </c>
      <c r="J13956">
        <v>113.73</v>
      </c>
      <c r="M13956">
        <v>113.73</v>
      </c>
      <c r="N13956">
        <f t="shared" ref="N13956:N14019" si="218">J13956-M13956</f>
        <v>0</v>
      </c>
    </row>
    <row r="13957" spans="1:14" x14ac:dyDescent="0.2">
      <c r="A13957" t="s">
        <v>14044</v>
      </c>
      <c r="B13957" t="s">
        <v>37315</v>
      </c>
      <c r="I13957" t="s">
        <v>4</v>
      </c>
      <c r="J13957">
        <v>145.01</v>
      </c>
      <c r="M13957">
        <v>145.01</v>
      </c>
      <c r="N13957">
        <f t="shared" si="218"/>
        <v>0</v>
      </c>
    </row>
    <row r="13958" spans="1:14" x14ac:dyDescent="0.2">
      <c r="A13958" t="s">
        <v>14045</v>
      </c>
      <c r="B13958" t="s">
        <v>37315</v>
      </c>
      <c r="I13958" t="s">
        <v>4</v>
      </c>
      <c r="J13958">
        <v>136.09</v>
      </c>
      <c r="M13958">
        <v>136.09</v>
      </c>
      <c r="N13958">
        <f t="shared" si="218"/>
        <v>0</v>
      </c>
    </row>
    <row r="13959" spans="1:14" x14ac:dyDescent="0.2">
      <c r="A13959" t="s">
        <v>14046</v>
      </c>
      <c r="B13959" t="s">
        <v>37316</v>
      </c>
      <c r="I13959" t="s">
        <v>4</v>
      </c>
      <c r="J13959">
        <v>175.51</v>
      </c>
      <c r="M13959">
        <v>175.51</v>
      </c>
      <c r="N13959">
        <f t="shared" si="218"/>
        <v>0</v>
      </c>
    </row>
    <row r="13960" spans="1:14" x14ac:dyDescent="0.2">
      <c r="A13960" t="s">
        <v>14047</v>
      </c>
      <c r="B13960" t="s">
        <v>37316</v>
      </c>
      <c r="I13960" t="s">
        <v>4</v>
      </c>
      <c r="J13960">
        <v>166.36</v>
      </c>
      <c r="M13960">
        <v>166.36</v>
      </c>
      <c r="N13960">
        <f t="shared" si="218"/>
        <v>0</v>
      </c>
    </row>
    <row r="13961" spans="1:14" x14ac:dyDescent="0.2">
      <c r="A13961" t="s">
        <v>14048</v>
      </c>
      <c r="B13961" t="s">
        <v>37317</v>
      </c>
      <c r="I13961" t="s">
        <v>4</v>
      </c>
      <c r="J13961">
        <v>244.68</v>
      </c>
      <c r="M13961">
        <v>244.68</v>
      </c>
      <c r="N13961">
        <f t="shared" si="218"/>
        <v>0</v>
      </c>
    </row>
    <row r="13962" spans="1:14" x14ac:dyDescent="0.2">
      <c r="A13962" t="s">
        <v>14049</v>
      </c>
      <c r="B13962" t="s">
        <v>37317</v>
      </c>
      <c r="I13962" t="s">
        <v>4</v>
      </c>
      <c r="J13962">
        <v>235.3</v>
      </c>
      <c r="M13962">
        <v>235.3</v>
      </c>
      <c r="N13962">
        <f t="shared" si="218"/>
        <v>0</v>
      </c>
    </row>
    <row r="13963" spans="1:14" x14ac:dyDescent="0.2">
      <c r="A13963" t="s">
        <v>14050</v>
      </c>
      <c r="B13963" t="s">
        <v>37318</v>
      </c>
      <c r="I13963" t="s">
        <v>4</v>
      </c>
      <c r="J13963">
        <v>284.10000000000002</v>
      </c>
      <c r="M13963">
        <v>284.10000000000002</v>
      </c>
      <c r="N13963">
        <f t="shared" si="218"/>
        <v>0</v>
      </c>
    </row>
    <row r="13964" spans="1:14" x14ac:dyDescent="0.2">
      <c r="A13964" t="s">
        <v>14051</v>
      </c>
      <c r="B13964" t="s">
        <v>37318</v>
      </c>
      <c r="I13964" t="s">
        <v>4</v>
      </c>
      <c r="J13964">
        <v>274.48</v>
      </c>
      <c r="M13964">
        <v>274.48</v>
      </c>
      <c r="N13964">
        <f t="shared" si="218"/>
        <v>0</v>
      </c>
    </row>
    <row r="13965" spans="1:14" x14ac:dyDescent="0.2">
      <c r="A13965" t="s">
        <v>14052</v>
      </c>
      <c r="B13965" t="s">
        <v>37319</v>
      </c>
      <c r="I13965" t="s">
        <v>4</v>
      </c>
      <c r="J13965">
        <v>357.63</v>
      </c>
      <c r="M13965">
        <v>357.63</v>
      </c>
      <c r="N13965">
        <f t="shared" si="218"/>
        <v>0</v>
      </c>
    </row>
    <row r="13966" spans="1:14" x14ac:dyDescent="0.2">
      <c r="A13966" t="s">
        <v>14053</v>
      </c>
      <c r="B13966" t="s">
        <v>37319</v>
      </c>
      <c r="I13966" t="s">
        <v>4</v>
      </c>
      <c r="J13966">
        <v>347.77</v>
      </c>
      <c r="M13966">
        <v>347.77</v>
      </c>
      <c r="N13966">
        <f t="shared" si="218"/>
        <v>0</v>
      </c>
    </row>
    <row r="13967" spans="1:14" x14ac:dyDescent="0.2">
      <c r="A13967" t="s">
        <v>14054</v>
      </c>
      <c r="B13967" t="s">
        <v>37320</v>
      </c>
      <c r="I13967" t="s">
        <v>4</v>
      </c>
      <c r="J13967">
        <v>452.61</v>
      </c>
      <c r="M13967">
        <v>452.61</v>
      </c>
      <c r="N13967">
        <f t="shared" si="218"/>
        <v>0</v>
      </c>
    </row>
    <row r="13968" spans="1:14" x14ac:dyDescent="0.2">
      <c r="A13968" t="s">
        <v>14055</v>
      </c>
      <c r="B13968" t="s">
        <v>37320</v>
      </c>
      <c r="I13968" t="s">
        <v>4</v>
      </c>
      <c r="J13968">
        <v>442.5</v>
      </c>
      <c r="M13968">
        <v>442.5</v>
      </c>
      <c r="N13968">
        <f t="shared" si="218"/>
        <v>0</v>
      </c>
    </row>
    <row r="13969" spans="1:14" x14ac:dyDescent="0.2">
      <c r="A13969" t="s">
        <v>14056</v>
      </c>
      <c r="B13969" t="s">
        <v>37321</v>
      </c>
      <c r="I13969" t="s">
        <v>5</v>
      </c>
      <c r="J13969">
        <v>2378.41</v>
      </c>
      <c r="M13969">
        <v>2378.41</v>
      </c>
      <c r="N13969">
        <f t="shared" si="218"/>
        <v>0</v>
      </c>
    </row>
    <row r="13970" spans="1:14" x14ac:dyDescent="0.2">
      <c r="A13970" t="s">
        <v>14057</v>
      </c>
      <c r="B13970" t="s">
        <v>37321</v>
      </c>
      <c r="I13970" t="s">
        <v>5</v>
      </c>
      <c r="J13970">
        <v>2258.38</v>
      </c>
      <c r="M13970">
        <v>2258.38</v>
      </c>
      <c r="N13970">
        <f t="shared" si="218"/>
        <v>0</v>
      </c>
    </row>
    <row r="13971" spans="1:14" x14ac:dyDescent="0.2">
      <c r="A13971" t="s">
        <v>14058</v>
      </c>
      <c r="B13971" t="s">
        <v>37322</v>
      </c>
      <c r="I13971" t="s">
        <v>5</v>
      </c>
      <c r="J13971">
        <v>2849.61</v>
      </c>
      <c r="M13971">
        <v>2849.61</v>
      </c>
      <c r="N13971">
        <f t="shared" si="218"/>
        <v>0</v>
      </c>
    </row>
    <row r="13972" spans="1:14" x14ac:dyDescent="0.2">
      <c r="A13972" t="s">
        <v>14059</v>
      </c>
      <c r="B13972" t="s">
        <v>37322</v>
      </c>
      <c r="I13972" t="s">
        <v>5</v>
      </c>
      <c r="J13972">
        <v>2689.57</v>
      </c>
      <c r="M13972">
        <v>2689.57</v>
      </c>
      <c r="N13972">
        <f t="shared" si="218"/>
        <v>0</v>
      </c>
    </row>
    <row r="13973" spans="1:14" x14ac:dyDescent="0.2">
      <c r="A13973" t="s">
        <v>14060</v>
      </c>
      <c r="B13973" t="s">
        <v>37323</v>
      </c>
      <c r="I13973" t="s">
        <v>5</v>
      </c>
      <c r="J13973">
        <v>2952.85</v>
      </c>
      <c r="M13973">
        <v>2952.85</v>
      </c>
      <c r="N13973">
        <f t="shared" si="218"/>
        <v>0</v>
      </c>
    </row>
    <row r="13974" spans="1:14" x14ac:dyDescent="0.2">
      <c r="A13974" t="s">
        <v>14061</v>
      </c>
      <c r="B13974" t="s">
        <v>37323</v>
      </c>
      <c r="I13974" t="s">
        <v>5</v>
      </c>
      <c r="J13974">
        <v>2792.81</v>
      </c>
      <c r="M13974">
        <v>2792.81</v>
      </c>
      <c r="N13974">
        <f t="shared" si="218"/>
        <v>0</v>
      </c>
    </row>
    <row r="13975" spans="1:14" x14ac:dyDescent="0.2">
      <c r="A13975" t="s">
        <v>14062</v>
      </c>
      <c r="B13975" t="s">
        <v>37324</v>
      </c>
      <c r="I13975" t="s">
        <v>5</v>
      </c>
      <c r="J13975">
        <v>3355.42</v>
      </c>
      <c r="M13975">
        <v>3355.42</v>
      </c>
      <c r="N13975">
        <f t="shared" si="218"/>
        <v>0</v>
      </c>
    </row>
    <row r="13976" spans="1:14" x14ac:dyDescent="0.2">
      <c r="A13976" t="s">
        <v>14063</v>
      </c>
      <c r="B13976" t="s">
        <v>37324</v>
      </c>
      <c r="I13976" t="s">
        <v>5</v>
      </c>
      <c r="J13976">
        <v>3155.39</v>
      </c>
      <c r="M13976">
        <v>3155.39</v>
      </c>
      <c r="N13976">
        <f t="shared" si="218"/>
        <v>0</v>
      </c>
    </row>
    <row r="13977" spans="1:14" x14ac:dyDescent="0.2">
      <c r="A13977" t="s">
        <v>14064</v>
      </c>
      <c r="B13977" t="s">
        <v>37325</v>
      </c>
      <c r="I13977" t="s">
        <v>5</v>
      </c>
      <c r="J13977">
        <v>3458.65</v>
      </c>
      <c r="M13977">
        <v>3458.65</v>
      </c>
      <c r="N13977">
        <f t="shared" si="218"/>
        <v>0</v>
      </c>
    </row>
    <row r="13978" spans="1:14" x14ac:dyDescent="0.2">
      <c r="A13978" t="s">
        <v>14065</v>
      </c>
      <c r="B13978" t="s">
        <v>37325</v>
      </c>
      <c r="I13978" t="s">
        <v>5</v>
      </c>
      <c r="J13978">
        <v>3258.62</v>
      </c>
      <c r="M13978">
        <v>3258.62</v>
      </c>
      <c r="N13978">
        <f t="shared" si="218"/>
        <v>0</v>
      </c>
    </row>
    <row r="13979" spans="1:14" x14ac:dyDescent="0.2">
      <c r="A13979" t="s">
        <v>14066</v>
      </c>
      <c r="B13979" t="s">
        <v>37326</v>
      </c>
      <c r="I13979" t="s">
        <v>5</v>
      </c>
      <c r="J13979">
        <v>3964.62</v>
      </c>
      <c r="M13979">
        <v>3964.62</v>
      </c>
      <c r="N13979">
        <f t="shared" si="218"/>
        <v>0</v>
      </c>
    </row>
    <row r="13980" spans="1:14" x14ac:dyDescent="0.2">
      <c r="A13980" t="s">
        <v>14067</v>
      </c>
      <c r="B13980" t="s">
        <v>37326</v>
      </c>
      <c r="I13980" t="s">
        <v>5</v>
      </c>
      <c r="J13980">
        <v>3724.58</v>
      </c>
      <c r="M13980">
        <v>3724.58</v>
      </c>
      <c r="N13980">
        <f t="shared" si="218"/>
        <v>0</v>
      </c>
    </row>
    <row r="13981" spans="1:14" x14ac:dyDescent="0.2">
      <c r="A13981" t="s">
        <v>14068</v>
      </c>
      <c r="B13981" t="s">
        <v>37327</v>
      </c>
      <c r="I13981" t="s">
        <v>5</v>
      </c>
      <c r="J13981">
        <v>4171.46</v>
      </c>
      <c r="M13981">
        <v>4171.46</v>
      </c>
      <c r="N13981">
        <f t="shared" si="218"/>
        <v>0</v>
      </c>
    </row>
    <row r="13982" spans="1:14" x14ac:dyDescent="0.2">
      <c r="A13982" t="s">
        <v>14069</v>
      </c>
      <c r="B13982" t="s">
        <v>37327</v>
      </c>
      <c r="I13982" t="s">
        <v>5</v>
      </c>
      <c r="J13982">
        <v>3931.37</v>
      </c>
      <c r="M13982">
        <v>3931.37</v>
      </c>
      <c r="N13982">
        <f t="shared" si="218"/>
        <v>0</v>
      </c>
    </row>
    <row r="13983" spans="1:14" x14ac:dyDescent="0.2">
      <c r="A13983" t="s">
        <v>14070</v>
      </c>
      <c r="B13983" t="s">
        <v>37328</v>
      </c>
      <c r="I13983" t="s">
        <v>5</v>
      </c>
      <c r="J13983">
        <v>355.41</v>
      </c>
      <c r="M13983">
        <v>355.41</v>
      </c>
      <c r="N13983">
        <f t="shared" si="218"/>
        <v>0</v>
      </c>
    </row>
    <row r="13984" spans="1:14" x14ac:dyDescent="0.2">
      <c r="A13984" t="s">
        <v>14071</v>
      </c>
      <c r="B13984" t="s">
        <v>37328</v>
      </c>
      <c r="I13984" t="s">
        <v>5</v>
      </c>
      <c r="J13984">
        <v>317.16000000000003</v>
      </c>
      <c r="M13984">
        <v>317.16000000000003</v>
      </c>
      <c r="N13984">
        <f t="shared" si="218"/>
        <v>0</v>
      </c>
    </row>
    <row r="13985" spans="1:14" x14ac:dyDescent="0.2">
      <c r="A13985" t="s">
        <v>14072</v>
      </c>
      <c r="B13985" t="s">
        <v>37329</v>
      </c>
      <c r="I13985" t="s">
        <v>5</v>
      </c>
      <c r="J13985">
        <v>284.14999999999998</v>
      </c>
      <c r="M13985">
        <v>284.14999999999998</v>
      </c>
      <c r="N13985">
        <f t="shared" si="218"/>
        <v>0</v>
      </c>
    </row>
    <row r="13986" spans="1:14" x14ac:dyDescent="0.2">
      <c r="A13986" t="s">
        <v>14073</v>
      </c>
      <c r="B13986" t="s">
        <v>37329</v>
      </c>
      <c r="I13986" t="s">
        <v>5</v>
      </c>
      <c r="J13986">
        <v>256.33999999999997</v>
      </c>
      <c r="M13986">
        <v>256.33999999999997</v>
      </c>
      <c r="N13986">
        <f t="shared" si="218"/>
        <v>0</v>
      </c>
    </row>
    <row r="13987" spans="1:14" x14ac:dyDescent="0.2">
      <c r="A13987" t="s">
        <v>14074</v>
      </c>
      <c r="B13987" t="s">
        <v>37330</v>
      </c>
      <c r="I13987" t="s">
        <v>5</v>
      </c>
      <c r="J13987">
        <v>452.37</v>
      </c>
      <c r="M13987">
        <v>452.37</v>
      </c>
      <c r="N13987">
        <f t="shared" si="218"/>
        <v>0</v>
      </c>
    </row>
    <row r="13988" spans="1:14" x14ac:dyDescent="0.2">
      <c r="A13988" t="s">
        <v>14075</v>
      </c>
      <c r="B13988" t="s">
        <v>37330</v>
      </c>
      <c r="I13988" t="s">
        <v>5</v>
      </c>
      <c r="J13988">
        <v>421.68</v>
      </c>
      <c r="M13988">
        <v>421.68</v>
      </c>
      <c r="N13988">
        <f t="shared" si="218"/>
        <v>0</v>
      </c>
    </row>
    <row r="13989" spans="1:14" x14ac:dyDescent="0.2">
      <c r="A13989" t="s">
        <v>14076</v>
      </c>
      <c r="B13989" t="s">
        <v>37331</v>
      </c>
      <c r="I13989" t="s">
        <v>5</v>
      </c>
      <c r="J13989">
        <v>273.39999999999998</v>
      </c>
      <c r="M13989">
        <v>273.39999999999998</v>
      </c>
      <c r="N13989">
        <f t="shared" si="218"/>
        <v>0</v>
      </c>
    </row>
    <row r="13990" spans="1:14" x14ac:dyDescent="0.2">
      <c r="A13990" t="s">
        <v>14077</v>
      </c>
      <c r="B13990" t="s">
        <v>37331</v>
      </c>
      <c r="I13990" t="s">
        <v>5</v>
      </c>
      <c r="J13990">
        <v>244.58</v>
      </c>
      <c r="M13990">
        <v>244.58</v>
      </c>
      <c r="N13990">
        <f t="shared" si="218"/>
        <v>0</v>
      </c>
    </row>
    <row r="13991" spans="1:14" x14ac:dyDescent="0.2">
      <c r="A13991" t="s">
        <v>14078</v>
      </c>
      <c r="B13991" t="s">
        <v>37332</v>
      </c>
      <c r="I13991" t="s">
        <v>5</v>
      </c>
      <c r="J13991">
        <v>245.31</v>
      </c>
      <c r="M13991">
        <v>245.31</v>
      </c>
      <c r="N13991">
        <f t="shared" si="218"/>
        <v>0</v>
      </c>
    </row>
    <row r="13992" spans="1:14" x14ac:dyDescent="0.2">
      <c r="A13992" t="s">
        <v>14079</v>
      </c>
      <c r="B13992" t="s">
        <v>37332</v>
      </c>
      <c r="I13992" t="s">
        <v>5</v>
      </c>
      <c r="J13992">
        <v>221.58</v>
      </c>
      <c r="M13992">
        <v>221.58</v>
      </c>
      <c r="N13992">
        <f t="shared" si="218"/>
        <v>0</v>
      </c>
    </row>
    <row r="13993" spans="1:14" x14ac:dyDescent="0.2">
      <c r="A13993" t="s">
        <v>14080</v>
      </c>
      <c r="B13993" t="s">
        <v>37333</v>
      </c>
      <c r="I13993" t="s">
        <v>5</v>
      </c>
      <c r="J13993">
        <v>396.27</v>
      </c>
      <c r="M13993">
        <v>396.27</v>
      </c>
      <c r="N13993">
        <f t="shared" si="218"/>
        <v>0</v>
      </c>
    </row>
    <row r="13994" spans="1:14" x14ac:dyDescent="0.2">
      <c r="A13994" t="s">
        <v>14081</v>
      </c>
      <c r="B13994" t="s">
        <v>37333</v>
      </c>
      <c r="I13994" t="s">
        <v>5</v>
      </c>
      <c r="J13994">
        <v>372.54</v>
      </c>
      <c r="M13994">
        <v>372.54</v>
      </c>
      <c r="N13994">
        <f t="shared" si="218"/>
        <v>0</v>
      </c>
    </row>
    <row r="13995" spans="1:14" x14ac:dyDescent="0.2">
      <c r="A13995" t="s">
        <v>14082</v>
      </c>
      <c r="B13995" t="s">
        <v>37334</v>
      </c>
      <c r="I13995" t="s">
        <v>5</v>
      </c>
      <c r="J13995">
        <v>682.16</v>
      </c>
      <c r="M13995">
        <v>682.16</v>
      </c>
      <c r="N13995">
        <f t="shared" si="218"/>
        <v>0</v>
      </c>
    </row>
    <row r="13996" spans="1:14" x14ac:dyDescent="0.2">
      <c r="A13996" t="s">
        <v>14083</v>
      </c>
      <c r="B13996" t="s">
        <v>37334</v>
      </c>
      <c r="I13996" t="s">
        <v>5</v>
      </c>
      <c r="J13996">
        <v>613.33000000000004</v>
      </c>
      <c r="M13996">
        <v>613.33000000000004</v>
      </c>
      <c r="N13996">
        <f t="shared" si="218"/>
        <v>0</v>
      </c>
    </row>
    <row r="13997" spans="1:14" x14ac:dyDescent="0.2">
      <c r="A13997" t="s">
        <v>14084</v>
      </c>
      <c r="B13997" t="s">
        <v>37335</v>
      </c>
      <c r="I13997" t="s">
        <v>5</v>
      </c>
      <c r="J13997">
        <v>505.72</v>
      </c>
      <c r="M13997">
        <v>505.72</v>
      </c>
      <c r="N13997">
        <f t="shared" si="218"/>
        <v>0</v>
      </c>
    </row>
    <row r="13998" spans="1:14" x14ac:dyDescent="0.2">
      <c r="A13998" t="s">
        <v>14085</v>
      </c>
      <c r="B13998" t="s">
        <v>37335</v>
      </c>
      <c r="I13998" t="s">
        <v>5</v>
      </c>
      <c r="J13998">
        <v>462.96</v>
      </c>
      <c r="M13998">
        <v>462.96</v>
      </c>
      <c r="N13998">
        <f t="shared" si="218"/>
        <v>0</v>
      </c>
    </row>
    <row r="13999" spans="1:14" x14ac:dyDescent="0.2">
      <c r="A13999" t="s">
        <v>14086</v>
      </c>
      <c r="B13999" t="s">
        <v>37336</v>
      </c>
      <c r="I13999" t="s">
        <v>5</v>
      </c>
      <c r="J13999">
        <v>675.9</v>
      </c>
      <c r="M13999">
        <v>675.9</v>
      </c>
      <c r="N13999">
        <f t="shared" si="218"/>
        <v>0</v>
      </c>
    </row>
    <row r="14000" spans="1:14" x14ac:dyDescent="0.2">
      <c r="A14000" t="s">
        <v>14087</v>
      </c>
      <c r="B14000" t="s">
        <v>37336</v>
      </c>
      <c r="I14000" t="s">
        <v>5</v>
      </c>
      <c r="J14000">
        <v>630.85</v>
      </c>
      <c r="M14000">
        <v>630.85</v>
      </c>
      <c r="N14000">
        <f t="shared" si="218"/>
        <v>0</v>
      </c>
    </row>
    <row r="14001" spans="1:14" x14ac:dyDescent="0.2">
      <c r="A14001" t="s">
        <v>14088</v>
      </c>
      <c r="B14001" t="s">
        <v>37337</v>
      </c>
      <c r="I14001" t="s">
        <v>5</v>
      </c>
      <c r="J14001">
        <v>522.6</v>
      </c>
      <c r="M14001">
        <v>522.6</v>
      </c>
      <c r="N14001">
        <f t="shared" si="218"/>
        <v>0</v>
      </c>
    </row>
    <row r="14002" spans="1:14" x14ac:dyDescent="0.2">
      <c r="A14002" t="s">
        <v>14089</v>
      </c>
      <c r="B14002" t="s">
        <v>37337</v>
      </c>
      <c r="I14002" t="s">
        <v>5</v>
      </c>
      <c r="J14002">
        <v>471.29</v>
      </c>
      <c r="M14002">
        <v>471.29</v>
      </c>
      <c r="N14002">
        <f t="shared" si="218"/>
        <v>0</v>
      </c>
    </row>
    <row r="14003" spans="1:14" x14ac:dyDescent="0.2">
      <c r="A14003" t="s">
        <v>14090</v>
      </c>
      <c r="B14003" t="s">
        <v>37338</v>
      </c>
      <c r="I14003" t="s">
        <v>5</v>
      </c>
      <c r="J14003">
        <v>454.08</v>
      </c>
      <c r="M14003">
        <v>454.08</v>
      </c>
      <c r="N14003">
        <f t="shared" si="218"/>
        <v>0</v>
      </c>
    </row>
    <row r="14004" spans="1:14" x14ac:dyDescent="0.2">
      <c r="A14004" t="s">
        <v>14091</v>
      </c>
      <c r="B14004" t="s">
        <v>37338</v>
      </c>
      <c r="I14004" t="s">
        <v>5</v>
      </c>
      <c r="J14004">
        <v>415.5</v>
      </c>
      <c r="M14004">
        <v>415.5</v>
      </c>
      <c r="N14004">
        <f t="shared" si="218"/>
        <v>0</v>
      </c>
    </row>
    <row r="14005" spans="1:14" x14ac:dyDescent="0.2">
      <c r="A14005" t="s">
        <v>14092</v>
      </c>
      <c r="B14005" t="s">
        <v>37339</v>
      </c>
      <c r="I14005" t="s">
        <v>5</v>
      </c>
      <c r="J14005">
        <v>656.35</v>
      </c>
      <c r="M14005">
        <v>656.35</v>
      </c>
      <c r="N14005">
        <f t="shared" si="218"/>
        <v>0</v>
      </c>
    </row>
    <row r="14006" spans="1:14" x14ac:dyDescent="0.2">
      <c r="A14006" t="s">
        <v>14093</v>
      </c>
      <c r="B14006" t="s">
        <v>37339</v>
      </c>
      <c r="I14006" t="s">
        <v>5</v>
      </c>
      <c r="J14006">
        <v>615.38</v>
      </c>
      <c r="M14006">
        <v>615.38</v>
      </c>
      <c r="N14006">
        <f t="shared" si="218"/>
        <v>0</v>
      </c>
    </row>
    <row r="14007" spans="1:14" x14ac:dyDescent="0.2">
      <c r="A14007" t="s">
        <v>14094</v>
      </c>
      <c r="B14007" t="s">
        <v>37340</v>
      </c>
      <c r="I14007" t="s">
        <v>5</v>
      </c>
      <c r="J14007">
        <v>870.85</v>
      </c>
      <c r="M14007">
        <v>870.85</v>
      </c>
      <c r="N14007">
        <f t="shared" si="218"/>
        <v>0</v>
      </c>
    </row>
    <row r="14008" spans="1:14" x14ac:dyDescent="0.2">
      <c r="A14008" t="s">
        <v>14095</v>
      </c>
      <c r="B14008" t="s">
        <v>37340</v>
      </c>
      <c r="I14008" t="s">
        <v>5</v>
      </c>
      <c r="J14008">
        <v>784.21</v>
      </c>
      <c r="M14008">
        <v>784.21</v>
      </c>
      <c r="N14008">
        <f t="shared" si="218"/>
        <v>0</v>
      </c>
    </row>
    <row r="14009" spans="1:14" x14ac:dyDescent="0.2">
      <c r="A14009" t="s">
        <v>14096</v>
      </c>
      <c r="B14009" t="s">
        <v>37341</v>
      </c>
      <c r="I14009" t="s">
        <v>5</v>
      </c>
      <c r="J14009">
        <v>659.34</v>
      </c>
      <c r="M14009">
        <v>659.34</v>
      </c>
      <c r="N14009">
        <f t="shared" si="218"/>
        <v>0</v>
      </c>
    </row>
    <row r="14010" spans="1:14" x14ac:dyDescent="0.2">
      <c r="A14010" t="s">
        <v>14097</v>
      </c>
      <c r="B14010" t="s">
        <v>37341</v>
      </c>
      <c r="I14010" t="s">
        <v>5</v>
      </c>
      <c r="J14010">
        <v>604</v>
      </c>
      <c r="M14010">
        <v>604</v>
      </c>
      <c r="N14010">
        <f t="shared" si="218"/>
        <v>0</v>
      </c>
    </row>
    <row r="14011" spans="1:14" x14ac:dyDescent="0.2">
      <c r="A14011" t="s">
        <v>14098</v>
      </c>
      <c r="B14011" t="s">
        <v>37342</v>
      </c>
      <c r="I14011" t="s">
        <v>5</v>
      </c>
      <c r="J14011">
        <v>940.62</v>
      </c>
      <c r="M14011">
        <v>940.62</v>
      </c>
      <c r="N14011">
        <f t="shared" si="218"/>
        <v>0</v>
      </c>
    </row>
    <row r="14012" spans="1:14" x14ac:dyDescent="0.2">
      <c r="A14012" t="s">
        <v>14099</v>
      </c>
      <c r="B14012" t="s">
        <v>37342</v>
      </c>
      <c r="I14012" t="s">
        <v>5</v>
      </c>
      <c r="J14012">
        <v>882.41</v>
      </c>
      <c r="M14012">
        <v>882.41</v>
      </c>
      <c r="N14012">
        <f t="shared" si="218"/>
        <v>0</v>
      </c>
    </row>
    <row r="14013" spans="1:14" x14ac:dyDescent="0.2">
      <c r="A14013" t="s">
        <v>14100</v>
      </c>
      <c r="B14013" t="s">
        <v>37343</v>
      </c>
      <c r="I14013" t="s">
        <v>5</v>
      </c>
      <c r="J14013">
        <v>675.62</v>
      </c>
      <c r="M14013">
        <v>675.62</v>
      </c>
      <c r="N14013">
        <f t="shared" si="218"/>
        <v>0</v>
      </c>
    </row>
    <row r="14014" spans="1:14" x14ac:dyDescent="0.2">
      <c r="A14014" t="s">
        <v>14101</v>
      </c>
      <c r="B14014" t="s">
        <v>37343</v>
      </c>
      <c r="I14014" t="s">
        <v>5</v>
      </c>
      <c r="J14014">
        <v>610.52</v>
      </c>
      <c r="M14014">
        <v>610.52</v>
      </c>
      <c r="N14014">
        <f t="shared" si="218"/>
        <v>0</v>
      </c>
    </row>
    <row r="14015" spans="1:14" x14ac:dyDescent="0.2">
      <c r="A14015" t="s">
        <v>14102</v>
      </c>
      <c r="B14015" t="s">
        <v>37344</v>
      </c>
      <c r="I14015" t="s">
        <v>5</v>
      </c>
      <c r="J14015">
        <v>593.63</v>
      </c>
      <c r="M14015">
        <v>593.63</v>
      </c>
      <c r="N14015">
        <f t="shared" si="218"/>
        <v>0</v>
      </c>
    </row>
    <row r="14016" spans="1:14" x14ac:dyDescent="0.2">
      <c r="A14016" t="s">
        <v>14103</v>
      </c>
      <c r="B14016" t="s">
        <v>37344</v>
      </c>
      <c r="I14016" t="s">
        <v>5</v>
      </c>
      <c r="J14016">
        <v>543.79</v>
      </c>
      <c r="M14016">
        <v>543.79</v>
      </c>
      <c r="N14016">
        <f t="shared" si="218"/>
        <v>0</v>
      </c>
    </row>
    <row r="14017" spans="1:14" x14ac:dyDescent="0.2">
      <c r="A14017" t="s">
        <v>14104</v>
      </c>
      <c r="B14017" t="s">
        <v>37345</v>
      </c>
      <c r="I14017" t="s">
        <v>5</v>
      </c>
      <c r="J14017">
        <v>911.98</v>
      </c>
      <c r="M14017">
        <v>911.98</v>
      </c>
      <c r="N14017">
        <f t="shared" si="218"/>
        <v>0</v>
      </c>
    </row>
    <row r="14018" spans="1:14" x14ac:dyDescent="0.2">
      <c r="A14018" t="s">
        <v>14105</v>
      </c>
      <c r="B14018" t="s">
        <v>37345</v>
      </c>
      <c r="I14018" t="s">
        <v>5</v>
      </c>
      <c r="J14018">
        <v>859.51</v>
      </c>
      <c r="M14018">
        <v>859.51</v>
      </c>
      <c r="N14018">
        <f t="shared" si="218"/>
        <v>0</v>
      </c>
    </row>
    <row r="14019" spans="1:14" x14ac:dyDescent="0.2">
      <c r="A14019" t="s">
        <v>14106</v>
      </c>
      <c r="B14019" t="s">
        <v>37346</v>
      </c>
      <c r="I14019" t="s">
        <v>5</v>
      </c>
      <c r="J14019">
        <v>943.91</v>
      </c>
      <c r="M14019">
        <v>943.91</v>
      </c>
      <c r="N14019">
        <f t="shared" si="218"/>
        <v>0</v>
      </c>
    </row>
    <row r="14020" spans="1:14" x14ac:dyDescent="0.2">
      <c r="A14020" t="s">
        <v>14107</v>
      </c>
      <c r="B14020" t="s">
        <v>37346</v>
      </c>
      <c r="I14020" t="s">
        <v>5</v>
      </c>
      <c r="J14020">
        <v>850.86</v>
      </c>
      <c r="M14020">
        <v>850.86</v>
      </c>
      <c r="N14020">
        <f t="shared" ref="N14020:N14083" si="219">J14020-M14020</f>
        <v>0</v>
      </c>
    </row>
    <row r="14021" spans="1:14" x14ac:dyDescent="0.2">
      <c r="A14021" t="s">
        <v>14108</v>
      </c>
      <c r="B14021" t="s">
        <v>37347</v>
      </c>
      <c r="I14021" t="s">
        <v>5</v>
      </c>
      <c r="J14021">
        <v>698.46</v>
      </c>
      <c r="M14021">
        <v>698.46</v>
      </c>
      <c r="N14021">
        <f t="shared" si="219"/>
        <v>0</v>
      </c>
    </row>
    <row r="14022" spans="1:14" x14ac:dyDescent="0.2">
      <c r="A14022" t="s">
        <v>14109</v>
      </c>
      <c r="B14022" t="s">
        <v>37347</v>
      </c>
      <c r="I14022" t="s">
        <v>5</v>
      </c>
      <c r="J14022">
        <v>641.91</v>
      </c>
      <c r="M14022">
        <v>641.91</v>
      </c>
      <c r="N14022">
        <f t="shared" si="219"/>
        <v>0</v>
      </c>
    </row>
    <row r="14023" spans="1:14" x14ac:dyDescent="0.2">
      <c r="A14023" t="s">
        <v>14110</v>
      </c>
      <c r="B14023" t="s">
        <v>37348</v>
      </c>
      <c r="I14023" t="s">
        <v>5</v>
      </c>
      <c r="J14023">
        <v>1086.52</v>
      </c>
      <c r="M14023">
        <v>1086.52</v>
      </c>
      <c r="N14023">
        <f t="shared" si="219"/>
        <v>0</v>
      </c>
    </row>
    <row r="14024" spans="1:14" x14ac:dyDescent="0.2">
      <c r="A14024" t="s">
        <v>14111</v>
      </c>
      <c r="B14024" t="s">
        <v>37348</v>
      </c>
      <c r="I14024" t="s">
        <v>5</v>
      </c>
      <c r="J14024">
        <v>1027.0999999999999</v>
      </c>
      <c r="M14024">
        <v>1027.0999999999999</v>
      </c>
      <c r="N14024">
        <f t="shared" si="219"/>
        <v>0</v>
      </c>
    </row>
    <row r="14025" spans="1:14" x14ac:dyDescent="0.2">
      <c r="A14025" t="s">
        <v>14112</v>
      </c>
      <c r="B14025" t="s">
        <v>37349</v>
      </c>
      <c r="I14025" t="s">
        <v>5</v>
      </c>
      <c r="J14025">
        <v>739.11</v>
      </c>
      <c r="M14025">
        <v>739.11</v>
      </c>
      <c r="N14025">
        <f t="shared" si="219"/>
        <v>0</v>
      </c>
    </row>
    <row r="14026" spans="1:14" x14ac:dyDescent="0.2">
      <c r="A14026" t="s">
        <v>14113</v>
      </c>
      <c r="B14026" t="s">
        <v>37349</v>
      </c>
      <c r="I14026" t="s">
        <v>5</v>
      </c>
      <c r="J14026">
        <v>668.11</v>
      </c>
      <c r="M14026">
        <v>668.11</v>
      </c>
      <c r="N14026">
        <f t="shared" si="219"/>
        <v>0</v>
      </c>
    </row>
    <row r="14027" spans="1:14" x14ac:dyDescent="0.2">
      <c r="A14027" t="s">
        <v>14114</v>
      </c>
      <c r="B14027" t="s">
        <v>37350</v>
      </c>
      <c r="I14027" t="s">
        <v>5</v>
      </c>
      <c r="J14027">
        <v>644.75</v>
      </c>
      <c r="M14027">
        <v>644.75</v>
      </c>
      <c r="N14027">
        <f t="shared" si="219"/>
        <v>0</v>
      </c>
    </row>
    <row r="14028" spans="1:14" x14ac:dyDescent="0.2">
      <c r="A14028" t="s">
        <v>14115</v>
      </c>
      <c r="B14028" t="s">
        <v>37350</v>
      </c>
      <c r="I14028" t="s">
        <v>5</v>
      </c>
      <c r="J14028">
        <v>591.55999999999995</v>
      </c>
      <c r="M14028">
        <v>591.55999999999995</v>
      </c>
      <c r="N14028">
        <f t="shared" si="219"/>
        <v>0</v>
      </c>
    </row>
    <row r="14029" spans="1:14" x14ac:dyDescent="0.2">
      <c r="A14029" t="s">
        <v>14116</v>
      </c>
      <c r="B14029" t="s">
        <v>37351</v>
      </c>
      <c r="I14029" t="s">
        <v>5</v>
      </c>
      <c r="J14029">
        <v>1050.33</v>
      </c>
      <c r="M14029">
        <v>1050.33</v>
      </c>
      <c r="N14029">
        <f t="shared" si="219"/>
        <v>0</v>
      </c>
    </row>
    <row r="14030" spans="1:14" x14ac:dyDescent="0.2">
      <c r="A14030" t="s">
        <v>14117</v>
      </c>
      <c r="B14030" t="s">
        <v>37351</v>
      </c>
      <c r="I14030" t="s">
        <v>5</v>
      </c>
      <c r="J14030">
        <v>994.27</v>
      </c>
      <c r="M14030">
        <v>994.27</v>
      </c>
      <c r="N14030">
        <f t="shared" si="219"/>
        <v>0</v>
      </c>
    </row>
    <row r="14031" spans="1:14" x14ac:dyDescent="0.2">
      <c r="A14031" t="s">
        <v>14118</v>
      </c>
      <c r="B14031" t="s">
        <v>37352</v>
      </c>
      <c r="I14031" t="s">
        <v>5</v>
      </c>
      <c r="J14031">
        <v>1071.6400000000001</v>
      </c>
      <c r="M14031">
        <v>1071.6400000000001</v>
      </c>
      <c r="N14031">
        <f t="shared" si="219"/>
        <v>0</v>
      </c>
    </row>
    <row r="14032" spans="1:14" x14ac:dyDescent="0.2">
      <c r="A14032" t="s">
        <v>14119</v>
      </c>
      <c r="B14032" t="s">
        <v>37352</v>
      </c>
      <c r="I14032" t="s">
        <v>5</v>
      </c>
      <c r="J14032">
        <v>966.42</v>
      </c>
      <c r="M14032">
        <v>966.42</v>
      </c>
      <c r="N14032">
        <f t="shared" si="219"/>
        <v>0</v>
      </c>
    </row>
    <row r="14033" spans="1:14" x14ac:dyDescent="0.2">
      <c r="A14033" t="s">
        <v>14120</v>
      </c>
      <c r="B14033" t="s">
        <v>37353</v>
      </c>
      <c r="I14033" t="s">
        <v>5</v>
      </c>
      <c r="J14033">
        <v>795.46</v>
      </c>
      <c r="M14033">
        <v>795.46</v>
      </c>
      <c r="N14033">
        <f t="shared" si="219"/>
        <v>0</v>
      </c>
    </row>
    <row r="14034" spans="1:14" x14ac:dyDescent="0.2">
      <c r="A14034" t="s">
        <v>14121</v>
      </c>
      <c r="B14034" t="s">
        <v>37353</v>
      </c>
      <c r="I14034" t="s">
        <v>5</v>
      </c>
      <c r="J14034">
        <v>731.97</v>
      </c>
      <c r="M14034">
        <v>731.97</v>
      </c>
      <c r="N14034">
        <f t="shared" si="219"/>
        <v>0</v>
      </c>
    </row>
    <row r="14035" spans="1:14" x14ac:dyDescent="0.2">
      <c r="A14035" t="s">
        <v>14122</v>
      </c>
      <c r="B14035" t="s">
        <v>37354</v>
      </c>
      <c r="I14035" t="s">
        <v>5</v>
      </c>
      <c r="J14035">
        <v>1259.3800000000001</v>
      </c>
      <c r="M14035">
        <v>1259.3800000000001</v>
      </c>
      <c r="N14035">
        <f t="shared" si="219"/>
        <v>0</v>
      </c>
    </row>
    <row r="14036" spans="1:14" x14ac:dyDescent="0.2">
      <c r="A14036" t="s">
        <v>14123</v>
      </c>
      <c r="B14036" t="s">
        <v>37354</v>
      </c>
      <c r="I14036" t="s">
        <v>5</v>
      </c>
      <c r="J14036">
        <v>1193.01</v>
      </c>
      <c r="M14036">
        <v>1193.01</v>
      </c>
      <c r="N14036">
        <f t="shared" si="219"/>
        <v>0</v>
      </c>
    </row>
    <row r="14037" spans="1:14" x14ac:dyDescent="0.2">
      <c r="A14037" t="s">
        <v>14124</v>
      </c>
      <c r="B14037" t="s">
        <v>37355</v>
      </c>
      <c r="I14037" t="s">
        <v>5</v>
      </c>
      <c r="J14037">
        <v>831.93</v>
      </c>
      <c r="M14037">
        <v>831.93</v>
      </c>
      <c r="N14037">
        <f t="shared" si="219"/>
        <v>0</v>
      </c>
    </row>
    <row r="14038" spans="1:14" x14ac:dyDescent="0.2">
      <c r="A14038" t="s">
        <v>14125</v>
      </c>
      <c r="B14038" t="s">
        <v>37355</v>
      </c>
      <c r="I14038" t="s">
        <v>5</v>
      </c>
      <c r="J14038">
        <v>752.68</v>
      </c>
      <c r="M14038">
        <v>752.68</v>
      </c>
      <c r="N14038">
        <f t="shared" si="219"/>
        <v>0</v>
      </c>
    </row>
    <row r="14039" spans="1:14" x14ac:dyDescent="0.2">
      <c r="A14039" t="s">
        <v>14126</v>
      </c>
      <c r="B14039" t="s">
        <v>37356</v>
      </c>
      <c r="I14039" t="s">
        <v>5</v>
      </c>
      <c r="J14039">
        <v>728.43</v>
      </c>
      <c r="M14039">
        <v>728.43</v>
      </c>
      <c r="N14039">
        <f t="shared" si="219"/>
        <v>0</v>
      </c>
    </row>
    <row r="14040" spans="1:14" x14ac:dyDescent="0.2">
      <c r="A14040" t="s">
        <v>14127</v>
      </c>
      <c r="B14040" t="s">
        <v>37356</v>
      </c>
      <c r="I14040" t="s">
        <v>5</v>
      </c>
      <c r="J14040">
        <v>669.54</v>
      </c>
      <c r="M14040">
        <v>669.54</v>
      </c>
      <c r="N14040">
        <f t="shared" si="219"/>
        <v>0</v>
      </c>
    </row>
    <row r="14041" spans="1:14" x14ac:dyDescent="0.2">
      <c r="A14041" t="s">
        <v>14128</v>
      </c>
      <c r="B14041" t="s">
        <v>37357</v>
      </c>
      <c r="I14041" t="s">
        <v>5</v>
      </c>
      <c r="J14041">
        <v>1213.22</v>
      </c>
      <c r="M14041">
        <v>1213.22</v>
      </c>
      <c r="N14041">
        <f t="shared" si="219"/>
        <v>0</v>
      </c>
    </row>
    <row r="14042" spans="1:14" x14ac:dyDescent="0.2">
      <c r="A14042" t="s">
        <v>14129</v>
      </c>
      <c r="B14042" t="s">
        <v>37357</v>
      </c>
      <c r="I14042" t="s">
        <v>5</v>
      </c>
      <c r="J14042">
        <v>1151.47</v>
      </c>
      <c r="M14042">
        <v>1151.47</v>
      </c>
      <c r="N14042">
        <f t="shared" si="219"/>
        <v>0</v>
      </c>
    </row>
    <row r="14043" spans="1:14" x14ac:dyDescent="0.2">
      <c r="A14043" t="s">
        <v>14130</v>
      </c>
      <c r="B14043" t="s">
        <v>37358</v>
      </c>
      <c r="I14043" t="s">
        <v>5</v>
      </c>
      <c r="J14043">
        <v>1230.6199999999999</v>
      </c>
      <c r="M14043">
        <v>1230.6199999999999</v>
      </c>
      <c r="N14043">
        <f t="shared" si="219"/>
        <v>0</v>
      </c>
    </row>
    <row r="14044" spans="1:14" x14ac:dyDescent="0.2">
      <c r="A14044" t="s">
        <v>14131</v>
      </c>
      <c r="B14044" t="s">
        <v>37358</v>
      </c>
      <c r="I14044" t="s">
        <v>5</v>
      </c>
      <c r="J14044">
        <v>1109.18</v>
      </c>
      <c r="M14044">
        <v>1109.18</v>
      </c>
      <c r="N14044">
        <f t="shared" si="219"/>
        <v>0</v>
      </c>
    </row>
    <row r="14045" spans="1:14" x14ac:dyDescent="0.2">
      <c r="A14045" t="s">
        <v>14132</v>
      </c>
      <c r="B14045" t="s">
        <v>37359</v>
      </c>
      <c r="I14045" t="s">
        <v>5</v>
      </c>
      <c r="J14045">
        <v>919.38</v>
      </c>
      <c r="M14045">
        <v>919.38</v>
      </c>
      <c r="N14045">
        <f t="shared" si="219"/>
        <v>0</v>
      </c>
    </row>
    <row r="14046" spans="1:14" x14ac:dyDescent="0.2">
      <c r="A14046" t="s">
        <v>14133</v>
      </c>
      <c r="B14046" t="s">
        <v>37359</v>
      </c>
      <c r="I14046" t="s">
        <v>5</v>
      </c>
      <c r="J14046">
        <v>844.88</v>
      </c>
      <c r="M14046">
        <v>844.88</v>
      </c>
      <c r="N14046">
        <f t="shared" si="219"/>
        <v>0</v>
      </c>
    </row>
    <row r="14047" spans="1:14" x14ac:dyDescent="0.2">
      <c r="A14047" t="s">
        <v>14134</v>
      </c>
      <c r="B14047" t="s">
        <v>37360</v>
      </c>
      <c r="I14047" t="s">
        <v>5</v>
      </c>
      <c r="J14047">
        <v>1459.14</v>
      </c>
      <c r="M14047">
        <v>1459.14</v>
      </c>
      <c r="N14047">
        <f t="shared" si="219"/>
        <v>0</v>
      </c>
    </row>
    <row r="14048" spans="1:14" x14ac:dyDescent="0.2">
      <c r="A14048" t="s">
        <v>14135</v>
      </c>
      <c r="B14048" t="s">
        <v>37360</v>
      </c>
      <c r="I14048" t="s">
        <v>5</v>
      </c>
      <c r="J14048">
        <v>1381.77</v>
      </c>
      <c r="M14048">
        <v>1381.77</v>
      </c>
      <c r="N14048">
        <f t="shared" si="219"/>
        <v>0</v>
      </c>
    </row>
    <row r="14049" spans="1:14" x14ac:dyDescent="0.2">
      <c r="A14049" t="s">
        <v>14136</v>
      </c>
      <c r="B14049" t="s">
        <v>37361</v>
      </c>
      <c r="I14049" t="s">
        <v>5</v>
      </c>
      <c r="J14049">
        <v>960.61</v>
      </c>
      <c r="M14049">
        <v>960.61</v>
      </c>
      <c r="N14049">
        <f t="shared" si="219"/>
        <v>0</v>
      </c>
    </row>
    <row r="14050" spans="1:14" x14ac:dyDescent="0.2">
      <c r="A14050" t="s">
        <v>14137</v>
      </c>
      <c r="B14050" t="s">
        <v>37361</v>
      </c>
      <c r="I14050" t="s">
        <v>5</v>
      </c>
      <c r="J14050">
        <v>868.48</v>
      </c>
      <c r="M14050">
        <v>868.48</v>
      </c>
      <c r="N14050">
        <f t="shared" si="219"/>
        <v>0</v>
      </c>
    </row>
    <row r="14051" spans="1:14" x14ac:dyDescent="0.2">
      <c r="A14051" t="s">
        <v>14138</v>
      </c>
      <c r="B14051" t="s">
        <v>37362</v>
      </c>
      <c r="I14051" t="s">
        <v>5</v>
      </c>
      <c r="J14051">
        <v>843.64</v>
      </c>
      <c r="M14051">
        <v>843.64</v>
      </c>
      <c r="N14051">
        <f t="shared" si="219"/>
        <v>0</v>
      </c>
    </row>
    <row r="14052" spans="1:14" x14ac:dyDescent="0.2">
      <c r="A14052" t="s">
        <v>14139</v>
      </c>
      <c r="B14052" t="s">
        <v>37362</v>
      </c>
      <c r="I14052" t="s">
        <v>5</v>
      </c>
      <c r="J14052">
        <v>774.41</v>
      </c>
      <c r="M14052">
        <v>774.41</v>
      </c>
      <c r="N14052">
        <f t="shared" si="219"/>
        <v>0</v>
      </c>
    </row>
    <row r="14053" spans="1:14" x14ac:dyDescent="0.2">
      <c r="A14053" t="s">
        <v>14140</v>
      </c>
      <c r="B14053" t="s">
        <v>37363</v>
      </c>
      <c r="I14053" t="s">
        <v>5</v>
      </c>
      <c r="J14053">
        <v>1405.58</v>
      </c>
      <c r="M14053">
        <v>1405.58</v>
      </c>
      <c r="N14053">
        <f t="shared" si="219"/>
        <v>0</v>
      </c>
    </row>
    <row r="14054" spans="1:14" x14ac:dyDescent="0.2">
      <c r="A14054" t="s">
        <v>14141</v>
      </c>
      <c r="B14054" t="s">
        <v>37363</v>
      </c>
      <c r="I14054" t="s">
        <v>5</v>
      </c>
      <c r="J14054">
        <v>1333.48</v>
      </c>
      <c r="M14054">
        <v>1333.48</v>
      </c>
      <c r="N14054">
        <f t="shared" si="219"/>
        <v>0</v>
      </c>
    </row>
    <row r="14055" spans="1:14" x14ac:dyDescent="0.2">
      <c r="A14055" t="s">
        <v>14142</v>
      </c>
      <c r="B14055" t="s">
        <v>37364</v>
      </c>
      <c r="I14055" t="s">
        <v>5</v>
      </c>
      <c r="J14055">
        <v>1402.19</v>
      </c>
      <c r="M14055">
        <v>1402.19</v>
      </c>
      <c r="N14055">
        <f t="shared" si="219"/>
        <v>0</v>
      </c>
    </row>
    <row r="14056" spans="1:14" x14ac:dyDescent="0.2">
      <c r="A14056" t="s">
        <v>14143</v>
      </c>
      <c r="B14056" t="s">
        <v>37364</v>
      </c>
      <c r="I14056" t="s">
        <v>5</v>
      </c>
      <c r="J14056">
        <v>1266.21</v>
      </c>
      <c r="M14056">
        <v>1266.21</v>
      </c>
      <c r="N14056">
        <f t="shared" si="219"/>
        <v>0</v>
      </c>
    </row>
    <row r="14057" spans="1:14" x14ac:dyDescent="0.2">
      <c r="A14057" t="s">
        <v>14144</v>
      </c>
      <c r="B14057" t="s">
        <v>37365</v>
      </c>
      <c r="I14057" t="s">
        <v>5</v>
      </c>
      <c r="J14057">
        <v>1062.44</v>
      </c>
      <c r="M14057">
        <v>1062.44</v>
      </c>
      <c r="N14057">
        <f t="shared" si="219"/>
        <v>0</v>
      </c>
    </row>
    <row r="14058" spans="1:14" x14ac:dyDescent="0.2">
      <c r="A14058" t="s">
        <v>14145</v>
      </c>
      <c r="B14058" t="s">
        <v>37365</v>
      </c>
      <c r="I14058" t="s">
        <v>5</v>
      </c>
      <c r="J14058">
        <v>977.15</v>
      </c>
      <c r="M14058">
        <v>977.15</v>
      </c>
      <c r="N14058">
        <f t="shared" si="219"/>
        <v>0</v>
      </c>
    </row>
    <row r="14059" spans="1:14" x14ac:dyDescent="0.2">
      <c r="A14059" t="s">
        <v>14146</v>
      </c>
      <c r="B14059" t="s">
        <v>37366</v>
      </c>
      <c r="I14059" t="s">
        <v>5</v>
      </c>
      <c r="J14059">
        <v>1804.16</v>
      </c>
      <c r="M14059">
        <v>1804.16</v>
      </c>
      <c r="N14059">
        <f t="shared" si="219"/>
        <v>0</v>
      </c>
    </row>
    <row r="14060" spans="1:14" x14ac:dyDescent="0.2">
      <c r="A14060" t="s">
        <v>14147</v>
      </c>
      <c r="B14060" t="s">
        <v>37366</v>
      </c>
      <c r="I14060" t="s">
        <v>5</v>
      </c>
      <c r="J14060">
        <v>1716</v>
      </c>
      <c r="M14060">
        <v>1716</v>
      </c>
      <c r="N14060">
        <f t="shared" si="219"/>
        <v>0</v>
      </c>
    </row>
    <row r="14061" spans="1:14" x14ac:dyDescent="0.2">
      <c r="A14061" t="s">
        <v>14148</v>
      </c>
      <c r="B14061" t="s">
        <v>37367</v>
      </c>
      <c r="I14061" t="s">
        <v>5</v>
      </c>
      <c r="J14061">
        <v>550.83000000000004</v>
      </c>
      <c r="M14061">
        <v>550.83000000000004</v>
      </c>
      <c r="N14061">
        <f t="shared" si="219"/>
        <v>0</v>
      </c>
    </row>
    <row r="14062" spans="1:14" x14ac:dyDescent="0.2">
      <c r="A14062" t="s">
        <v>14149</v>
      </c>
      <c r="B14062" t="s">
        <v>37367</v>
      </c>
      <c r="I14062" t="s">
        <v>5</v>
      </c>
      <c r="J14062">
        <v>490.13</v>
      </c>
      <c r="M14062">
        <v>490.13</v>
      </c>
      <c r="N14062">
        <f t="shared" si="219"/>
        <v>0</v>
      </c>
    </row>
    <row r="14063" spans="1:14" x14ac:dyDescent="0.2">
      <c r="A14063" t="s">
        <v>14150</v>
      </c>
      <c r="B14063" t="s">
        <v>37368</v>
      </c>
      <c r="I14063" t="s">
        <v>5</v>
      </c>
      <c r="J14063">
        <v>445.64</v>
      </c>
      <c r="M14063">
        <v>445.64</v>
      </c>
      <c r="N14063">
        <f t="shared" si="219"/>
        <v>0</v>
      </c>
    </row>
    <row r="14064" spans="1:14" x14ac:dyDescent="0.2">
      <c r="A14064" t="s">
        <v>14151</v>
      </c>
      <c r="B14064" t="s">
        <v>37368</v>
      </c>
      <c r="I14064" t="s">
        <v>5</v>
      </c>
      <c r="J14064">
        <v>400.59</v>
      </c>
      <c r="M14064">
        <v>400.59</v>
      </c>
      <c r="N14064">
        <f t="shared" si="219"/>
        <v>0</v>
      </c>
    </row>
    <row r="14065" spans="1:14" x14ac:dyDescent="0.2">
      <c r="A14065" t="s">
        <v>14152</v>
      </c>
      <c r="B14065" t="s">
        <v>37369</v>
      </c>
      <c r="I14065" t="s">
        <v>5</v>
      </c>
      <c r="J14065">
        <v>782.53</v>
      </c>
      <c r="M14065">
        <v>782.53</v>
      </c>
      <c r="N14065">
        <f t="shared" si="219"/>
        <v>0</v>
      </c>
    </row>
    <row r="14066" spans="1:14" x14ac:dyDescent="0.2">
      <c r="A14066" t="s">
        <v>14153</v>
      </c>
      <c r="B14066" t="s">
        <v>37369</v>
      </c>
      <c r="I14066" t="s">
        <v>5</v>
      </c>
      <c r="J14066">
        <v>734.6</v>
      </c>
      <c r="M14066">
        <v>734.6</v>
      </c>
      <c r="N14066">
        <f t="shared" si="219"/>
        <v>0</v>
      </c>
    </row>
    <row r="14067" spans="1:14" x14ac:dyDescent="0.2">
      <c r="A14067" t="s">
        <v>14154</v>
      </c>
      <c r="B14067" t="s">
        <v>37370</v>
      </c>
      <c r="I14067" t="s">
        <v>5</v>
      </c>
      <c r="J14067">
        <v>474.18</v>
      </c>
      <c r="M14067">
        <v>474.18</v>
      </c>
      <c r="N14067">
        <f t="shared" si="219"/>
        <v>0</v>
      </c>
    </row>
    <row r="14068" spans="1:14" x14ac:dyDescent="0.2">
      <c r="A14068" t="s">
        <v>14155</v>
      </c>
      <c r="B14068" t="s">
        <v>37370</v>
      </c>
      <c r="I14068" t="s">
        <v>5</v>
      </c>
      <c r="J14068">
        <v>421.5</v>
      </c>
      <c r="M14068">
        <v>421.5</v>
      </c>
      <c r="N14068">
        <f t="shared" si="219"/>
        <v>0</v>
      </c>
    </row>
    <row r="14069" spans="1:14" x14ac:dyDescent="0.2">
      <c r="A14069" t="s">
        <v>14156</v>
      </c>
      <c r="B14069" t="s">
        <v>37371</v>
      </c>
      <c r="I14069" t="s">
        <v>5</v>
      </c>
      <c r="J14069">
        <v>433.75</v>
      </c>
      <c r="M14069">
        <v>433.75</v>
      </c>
      <c r="N14069">
        <f t="shared" si="219"/>
        <v>0</v>
      </c>
    </row>
    <row r="14070" spans="1:14" x14ac:dyDescent="0.2">
      <c r="A14070" t="s">
        <v>14157</v>
      </c>
      <c r="B14070" t="s">
        <v>37371</v>
      </c>
      <c r="I14070" t="s">
        <v>5</v>
      </c>
      <c r="J14070">
        <v>388.7</v>
      </c>
      <c r="M14070">
        <v>388.7</v>
      </c>
      <c r="N14070">
        <f t="shared" si="219"/>
        <v>0</v>
      </c>
    </row>
    <row r="14071" spans="1:14" x14ac:dyDescent="0.2">
      <c r="A14071" t="s">
        <v>14158</v>
      </c>
      <c r="B14071" t="s">
        <v>37372</v>
      </c>
      <c r="I14071" t="s">
        <v>5</v>
      </c>
      <c r="J14071">
        <v>775.92</v>
      </c>
      <c r="M14071">
        <v>775.92</v>
      </c>
      <c r="N14071">
        <f t="shared" si="219"/>
        <v>0</v>
      </c>
    </row>
    <row r="14072" spans="1:14" x14ac:dyDescent="0.2">
      <c r="A14072" t="s">
        <v>14159</v>
      </c>
      <c r="B14072" t="s">
        <v>37372</v>
      </c>
      <c r="I14072" t="s">
        <v>5</v>
      </c>
      <c r="J14072">
        <v>727.99</v>
      </c>
      <c r="M14072">
        <v>727.99</v>
      </c>
      <c r="N14072">
        <f t="shared" si="219"/>
        <v>0</v>
      </c>
    </row>
    <row r="14073" spans="1:14" x14ac:dyDescent="0.2">
      <c r="A14073" t="s">
        <v>14160</v>
      </c>
      <c r="B14073" t="s">
        <v>37373</v>
      </c>
      <c r="I14073" t="s">
        <v>5</v>
      </c>
      <c r="J14073">
        <v>727.79</v>
      </c>
      <c r="M14073">
        <v>727.79</v>
      </c>
      <c r="N14073">
        <f t="shared" si="219"/>
        <v>0</v>
      </c>
    </row>
    <row r="14074" spans="1:14" x14ac:dyDescent="0.2">
      <c r="A14074" t="s">
        <v>14161</v>
      </c>
      <c r="B14074" t="s">
        <v>37373</v>
      </c>
      <c r="I14074" t="s">
        <v>5</v>
      </c>
      <c r="J14074">
        <v>650.91</v>
      </c>
      <c r="M14074">
        <v>650.91</v>
      </c>
      <c r="N14074">
        <f t="shared" si="219"/>
        <v>0</v>
      </c>
    </row>
    <row r="14075" spans="1:14" x14ac:dyDescent="0.2">
      <c r="A14075" t="s">
        <v>14162</v>
      </c>
      <c r="B14075" t="s">
        <v>37374</v>
      </c>
      <c r="I14075" t="s">
        <v>5</v>
      </c>
      <c r="J14075">
        <v>552.47</v>
      </c>
      <c r="M14075">
        <v>552.47</v>
      </c>
      <c r="N14075">
        <f t="shared" si="219"/>
        <v>0</v>
      </c>
    </row>
    <row r="14076" spans="1:14" x14ac:dyDescent="0.2">
      <c r="A14076" t="s">
        <v>14163</v>
      </c>
      <c r="B14076" t="s">
        <v>37374</v>
      </c>
      <c r="I14076" t="s">
        <v>5</v>
      </c>
      <c r="J14076">
        <v>501.68</v>
      </c>
      <c r="M14076">
        <v>501.68</v>
      </c>
      <c r="N14076">
        <f t="shared" si="219"/>
        <v>0</v>
      </c>
    </row>
    <row r="14077" spans="1:14" x14ac:dyDescent="0.2">
      <c r="A14077" t="s">
        <v>14164</v>
      </c>
      <c r="B14077" t="s">
        <v>37375</v>
      </c>
      <c r="I14077" t="s">
        <v>5</v>
      </c>
      <c r="J14077">
        <v>972.13</v>
      </c>
      <c r="M14077">
        <v>972.13</v>
      </c>
      <c r="N14077">
        <f t="shared" si="219"/>
        <v>0</v>
      </c>
    </row>
    <row r="14078" spans="1:14" x14ac:dyDescent="0.2">
      <c r="A14078" t="s">
        <v>14165</v>
      </c>
      <c r="B14078" t="s">
        <v>37375</v>
      </c>
      <c r="I14078" t="s">
        <v>5</v>
      </c>
      <c r="J14078">
        <v>918.46</v>
      </c>
      <c r="M14078">
        <v>918.46</v>
      </c>
      <c r="N14078">
        <f t="shared" si="219"/>
        <v>0</v>
      </c>
    </row>
    <row r="14079" spans="1:14" x14ac:dyDescent="0.2">
      <c r="A14079" t="s">
        <v>14166</v>
      </c>
      <c r="B14079" t="s">
        <v>37376</v>
      </c>
      <c r="I14079" t="s">
        <v>5</v>
      </c>
      <c r="J14079">
        <v>600.20000000000005</v>
      </c>
      <c r="M14079">
        <v>600.20000000000005</v>
      </c>
      <c r="N14079">
        <f t="shared" si="219"/>
        <v>0</v>
      </c>
    </row>
    <row r="14080" spans="1:14" x14ac:dyDescent="0.2">
      <c r="A14080" t="s">
        <v>14167</v>
      </c>
      <c r="B14080" t="s">
        <v>37376</v>
      </c>
      <c r="I14080" t="s">
        <v>5</v>
      </c>
      <c r="J14080">
        <v>536.67999999999995</v>
      </c>
      <c r="M14080">
        <v>536.67999999999995</v>
      </c>
      <c r="N14080">
        <f t="shared" si="219"/>
        <v>0</v>
      </c>
    </row>
    <row r="14081" spans="1:14" x14ac:dyDescent="0.2">
      <c r="A14081" t="s">
        <v>14168</v>
      </c>
      <c r="B14081" t="s">
        <v>37377</v>
      </c>
      <c r="I14081" t="s">
        <v>5</v>
      </c>
      <c r="J14081">
        <v>532.80999999999995</v>
      </c>
      <c r="M14081">
        <v>532.80999999999995</v>
      </c>
      <c r="N14081">
        <f t="shared" si="219"/>
        <v>0</v>
      </c>
    </row>
    <row r="14082" spans="1:14" x14ac:dyDescent="0.2">
      <c r="A14082" t="s">
        <v>14169</v>
      </c>
      <c r="B14082" t="s">
        <v>37377</v>
      </c>
      <c r="I14082" t="s">
        <v>5</v>
      </c>
      <c r="J14082">
        <v>482.02</v>
      </c>
      <c r="M14082">
        <v>482.02</v>
      </c>
      <c r="N14082">
        <f t="shared" si="219"/>
        <v>0</v>
      </c>
    </row>
    <row r="14083" spans="1:14" x14ac:dyDescent="0.2">
      <c r="A14083" t="s">
        <v>14170</v>
      </c>
      <c r="B14083" t="s">
        <v>37378</v>
      </c>
      <c r="I14083" t="s">
        <v>5</v>
      </c>
      <c r="J14083">
        <v>971.24</v>
      </c>
      <c r="M14083">
        <v>971.24</v>
      </c>
      <c r="N14083">
        <f t="shared" si="219"/>
        <v>0</v>
      </c>
    </row>
    <row r="14084" spans="1:14" x14ac:dyDescent="0.2">
      <c r="A14084" t="s">
        <v>14171</v>
      </c>
      <c r="B14084" t="s">
        <v>37378</v>
      </c>
      <c r="I14084" t="s">
        <v>5</v>
      </c>
      <c r="J14084">
        <v>917.57</v>
      </c>
      <c r="M14084">
        <v>917.57</v>
      </c>
      <c r="N14084">
        <f t="shared" ref="N14084:N14147" si="220">J14084-M14084</f>
        <v>0</v>
      </c>
    </row>
    <row r="14085" spans="1:14" x14ac:dyDescent="0.2">
      <c r="A14085" t="s">
        <v>14172</v>
      </c>
      <c r="B14085" t="s">
        <v>37379</v>
      </c>
      <c r="I14085" t="s">
        <v>5</v>
      </c>
      <c r="J14085">
        <v>753.34</v>
      </c>
      <c r="M14085">
        <v>753.34</v>
      </c>
      <c r="N14085">
        <f t="shared" si="220"/>
        <v>0</v>
      </c>
    </row>
    <row r="14086" spans="1:14" x14ac:dyDescent="0.2">
      <c r="A14086" t="s">
        <v>14173</v>
      </c>
      <c r="B14086" t="s">
        <v>37379</v>
      </c>
      <c r="I14086" t="s">
        <v>5</v>
      </c>
      <c r="J14086">
        <v>679.4</v>
      </c>
      <c r="M14086">
        <v>679.4</v>
      </c>
      <c r="N14086">
        <f t="shared" si="220"/>
        <v>0</v>
      </c>
    </row>
    <row r="14087" spans="1:14" x14ac:dyDescent="0.2">
      <c r="A14087" t="s">
        <v>14174</v>
      </c>
      <c r="B14087" t="s">
        <v>37380</v>
      </c>
      <c r="I14087" t="s">
        <v>5</v>
      </c>
      <c r="J14087">
        <v>542.97</v>
      </c>
      <c r="M14087">
        <v>542.97</v>
      </c>
      <c r="N14087">
        <f t="shared" si="220"/>
        <v>0</v>
      </c>
    </row>
    <row r="14088" spans="1:14" x14ac:dyDescent="0.2">
      <c r="A14088" t="s">
        <v>14175</v>
      </c>
      <c r="B14088" t="s">
        <v>37380</v>
      </c>
      <c r="I14088" t="s">
        <v>5</v>
      </c>
      <c r="J14088">
        <v>500.32</v>
      </c>
      <c r="M14088">
        <v>500.32</v>
      </c>
      <c r="N14088">
        <f t="shared" si="220"/>
        <v>0</v>
      </c>
    </row>
    <row r="14089" spans="1:14" x14ac:dyDescent="0.2">
      <c r="A14089" t="s">
        <v>14176</v>
      </c>
      <c r="B14089" t="s">
        <v>37381</v>
      </c>
      <c r="I14089" t="s">
        <v>5</v>
      </c>
      <c r="J14089">
        <v>1056.99</v>
      </c>
      <c r="M14089">
        <v>1056.99</v>
      </c>
      <c r="N14089">
        <f t="shared" si="220"/>
        <v>0</v>
      </c>
    </row>
    <row r="14090" spans="1:14" x14ac:dyDescent="0.2">
      <c r="A14090" t="s">
        <v>14177</v>
      </c>
      <c r="B14090" t="s">
        <v>37381</v>
      </c>
      <c r="I14090" t="s">
        <v>5</v>
      </c>
      <c r="J14090">
        <v>1011.28</v>
      </c>
      <c r="M14090">
        <v>1011.28</v>
      </c>
      <c r="N14090">
        <f t="shared" si="220"/>
        <v>0</v>
      </c>
    </row>
    <row r="14091" spans="1:14" x14ac:dyDescent="0.2">
      <c r="A14091" t="s">
        <v>14178</v>
      </c>
      <c r="B14091" t="s">
        <v>37382</v>
      </c>
      <c r="I14091" t="s">
        <v>5</v>
      </c>
      <c r="J14091">
        <v>567.15</v>
      </c>
      <c r="M14091">
        <v>567.15</v>
      </c>
      <c r="N14091">
        <f t="shared" si="220"/>
        <v>0</v>
      </c>
    </row>
    <row r="14092" spans="1:14" x14ac:dyDescent="0.2">
      <c r="A14092" t="s">
        <v>14179</v>
      </c>
      <c r="B14092" t="s">
        <v>37382</v>
      </c>
      <c r="I14092" t="s">
        <v>5</v>
      </c>
      <c r="J14092">
        <v>513.54999999999995</v>
      </c>
      <c r="M14092">
        <v>513.54999999999995</v>
      </c>
      <c r="N14092">
        <f t="shared" si="220"/>
        <v>0</v>
      </c>
    </row>
    <row r="14093" spans="1:14" x14ac:dyDescent="0.2">
      <c r="A14093" t="s">
        <v>14180</v>
      </c>
      <c r="B14093" t="s">
        <v>37383</v>
      </c>
      <c r="I14093" t="s">
        <v>5</v>
      </c>
      <c r="J14093">
        <v>486.28</v>
      </c>
      <c r="M14093">
        <v>486.28</v>
      </c>
      <c r="N14093">
        <f t="shared" si="220"/>
        <v>0</v>
      </c>
    </row>
    <row r="14094" spans="1:14" x14ac:dyDescent="0.2">
      <c r="A14094" t="s">
        <v>14181</v>
      </c>
      <c r="B14094" t="s">
        <v>37383</v>
      </c>
      <c r="I14094" t="s">
        <v>5</v>
      </c>
      <c r="J14094">
        <v>447.95</v>
      </c>
      <c r="M14094">
        <v>447.95</v>
      </c>
      <c r="N14094">
        <f t="shared" si="220"/>
        <v>0</v>
      </c>
    </row>
    <row r="14095" spans="1:14" x14ac:dyDescent="0.2">
      <c r="A14095" t="s">
        <v>14182</v>
      </c>
      <c r="B14095" t="s">
        <v>37384</v>
      </c>
      <c r="I14095" t="s">
        <v>5</v>
      </c>
      <c r="J14095">
        <v>1000.36</v>
      </c>
      <c r="M14095">
        <v>1000.36</v>
      </c>
      <c r="N14095">
        <f t="shared" si="220"/>
        <v>0</v>
      </c>
    </row>
    <row r="14096" spans="1:14" x14ac:dyDescent="0.2">
      <c r="A14096" t="s">
        <v>14183</v>
      </c>
      <c r="B14096" t="s">
        <v>37384</v>
      </c>
      <c r="I14096" t="s">
        <v>5</v>
      </c>
      <c r="J14096">
        <v>959.15</v>
      </c>
      <c r="M14096">
        <v>959.15</v>
      </c>
      <c r="N14096">
        <f t="shared" si="220"/>
        <v>0</v>
      </c>
    </row>
    <row r="14097" spans="1:14" x14ac:dyDescent="0.2">
      <c r="A14097" t="s">
        <v>14184</v>
      </c>
      <c r="B14097" t="s">
        <v>37385</v>
      </c>
      <c r="I14097" t="s">
        <v>5</v>
      </c>
      <c r="J14097">
        <v>867.17</v>
      </c>
      <c r="M14097">
        <v>867.17</v>
      </c>
      <c r="N14097">
        <f t="shared" si="220"/>
        <v>0</v>
      </c>
    </row>
    <row r="14098" spans="1:14" x14ac:dyDescent="0.2">
      <c r="A14098" t="s">
        <v>14185</v>
      </c>
      <c r="B14098" t="s">
        <v>37385</v>
      </c>
      <c r="I14098" t="s">
        <v>5</v>
      </c>
      <c r="J14098">
        <v>782.28</v>
      </c>
      <c r="M14098">
        <v>782.28</v>
      </c>
      <c r="N14098">
        <f t="shared" si="220"/>
        <v>0</v>
      </c>
    </row>
    <row r="14099" spans="1:14" x14ac:dyDescent="0.2">
      <c r="A14099" t="s">
        <v>14186</v>
      </c>
      <c r="B14099" t="s">
        <v>37386</v>
      </c>
      <c r="I14099" t="s">
        <v>5</v>
      </c>
      <c r="J14099">
        <v>621.74</v>
      </c>
      <c r="M14099">
        <v>621.74</v>
      </c>
      <c r="N14099">
        <f t="shared" si="220"/>
        <v>0</v>
      </c>
    </row>
    <row r="14100" spans="1:14" x14ac:dyDescent="0.2">
      <c r="A14100" t="s">
        <v>14187</v>
      </c>
      <c r="B14100" t="s">
        <v>37386</v>
      </c>
      <c r="I14100" t="s">
        <v>5</v>
      </c>
      <c r="J14100">
        <v>573.35</v>
      </c>
      <c r="M14100">
        <v>573.35</v>
      </c>
      <c r="N14100">
        <f t="shared" si="220"/>
        <v>0</v>
      </c>
    </row>
    <row r="14101" spans="1:14" x14ac:dyDescent="0.2">
      <c r="A14101" t="s">
        <v>14188</v>
      </c>
      <c r="B14101" t="s">
        <v>37387</v>
      </c>
      <c r="I14101" t="s">
        <v>5</v>
      </c>
      <c r="J14101">
        <v>1321.56</v>
      </c>
      <c r="M14101">
        <v>1321.56</v>
      </c>
      <c r="N14101">
        <f t="shared" si="220"/>
        <v>0</v>
      </c>
    </row>
    <row r="14102" spans="1:14" x14ac:dyDescent="0.2">
      <c r="A14102" t="s">
        <v>14189</v>
      </c>
      <c r="B14102" t="s">
        <v>37387</v>
      </c>
      <c r="I14102" t="s">
        <v>5</v>
      </c>
      <c r="J14102">
        <v>1270.29</v>
      </c>
      <c r="M14102">
        <v>1270.29</v>
      </c>
      <c r="N14102">
        <f t="shared" si="220"/>
        <v>0</v>
      </c>
    </row>
    <row r="14103" spans="1:14" x14ac:dyDescent="0.2">
      <c r="A14103" t="s">
        <v>14190</v>
      </c>
      <c r="B14103" t="s">
        <v>37388</v>
      </c>
      <c r="I14103" t="s">
        <v>5</v>
      </c>
      <c r="J14103">
        <v>657.46</v>
      </c>
      <c r="M14103">
        <v>657.46</v>
      </c>
      <c r="N14103">
        <f t="shared" si="220"/>
        <v>0</v>
      </c>
    </row>
    <row r="14104" spans="1:14" x14ac:dyDescent="0.2">
      <c r="A14104" t="s">
        <v>14191</v>
      </c>
      <c r="B14104" t="s">
        <v>37388</v>
      </c>
      <c r="I14104" t="s">
        <v>5</v>
      </c>
      <c r="J14104">
        <v>595.28</v>
      </c>
      <c r="M14104">
        <v>595.28</v>
      </c>
      <c r="N14104">
        <f t="shared" si="220"/>
        <v>0</v>
      </c>
    </row>
    <row r="14105" spans="1:14" x14ac:dyDescent="0.2">
      <c r="A14105" t="s">
        <v>14192</v>
      </c>
      <c r="B14105" t="s">
        <v>37389</v>
      </c>
      <c r="I14105" t="s">
        <v>5</v>
      </c>
      <c r="J14105">
        <v>563.11</v>
      </c>
      <c r="M14105">
        <v>563.11</v>
      </c>
      <c r="N14105">
        <f t="shared" si="220"/>
        <v>0</v>
      </c>
    </row>
    <row r="14106" spans="1:14" x14ac:dyDescent="0.2">
      <c r="A14106" t="s">
        <v>14193</v>
      </c>
      <c r="B14106" t="s">
        <v>37389</v>
      </c>
      <c r="I14106" t="s">
        <v>5</v>
      </c>
      <c r="J14106">
        <v>518.75</v>
      </c>
      <c r="M14106">
        <v>518.75</v>
      </c>
      <c r="N14106">
        <f t="shared" si="220"/>
        <v>0</v>
      </c>
    </row>
    <row r="14107" spans="1:14" x14ac:dyDescent="0.2">
      <c r="A14107" t="s">
        <v>14194</v>
      </c>
      <c r="B14107" t="s">
        <v>37390</v>
      </c>
      <c r="I14107" t="s">
        <v>5</v>
      </c>
      <c r="J14107">
        <v>1156.4000000000001</v>
      </c>
      <c r="M14107">
        <v>1156.4000000000001</v>
      </c>
      <c r="N14107">
        <f t="shared" si="220"/>
        <v>0</v>
      </c>
    </row>
    <row r="14108" spans="1:14" x14ac:dyDescent="0.2">
      <c r="A14108" t="s">
        <v>14195</v>
      </c>
      <c r="B14108" t="s">
        <v>37390</v>
      </c>
      <c r="I14108" t="s">
        <v>5</v>
      </c>
      <c r="J14108">
        <v>1109.1600000000001</v>
      </c>
      <c r="M14108">
        <v>1109.1600000000001</v>
      </c>
      <c r="N14108">
        <f t="shared" si="220"/>
        <v>0</v>
      </c>
    </row>
    <row r="14109" spans="1:14" x14ac:dyDescent="0.2">
      <c r="A14109" t="s">
        <v>14196</v>
      </c>
      <c r="B14109" t="s">
        <v>37391</v>
      </c>
      <c r="I14109" t="s">
        <v>5</v>
      </c>
      <c r="J14109">
        <v>1006.44</v>
      </c>
      <c r="M14109">
        <v>1006.44</v>
      </c>
      <c r="N14109">
        <f t="shared" si="220"/>
        <v>0</v>
      </c>
    </row>
    <row r="14110" spans="1:14" x14ac:dyDescent="0.2">
      <c r="A14110" t="s">
        <v>14197</v>
      </c>
      <c r="B14110" t="s">
        <v>37391</v>
      </c>
      <c r="I14110" t="s">
        <v>5</v>
      </c>
      <c r="J14110">
        <v>907.7</v>
      </c>
      <c r="M14110">
        <v>907.7</v>
      </c>
      <c r="N14110">
        <f t="shared" si="220"/>
        <v>0</v>
      </c>
    </row>
    <row r="14111" spans="1:14" x14ac:dyDescent="0.2">
      <c r="A14111" t="s">
        <v>14198</v>
      </c>
      <c r="B14111" t="s">
        <v>37392</v>
      </c>
      <c r="I14111" t="s">
        <v>5</v>
      </c>
      <c r="J14111">
        <v>725.94</v>
      </c>
      <c r="M14111">
        <v>725.94</v>
      </c>
      <c r="N14111">
        <f t="shared" si="220"/>
        <v>0</v>
      </c>
    </row>
    <row r="14112" spans="1:14" x14ac:dyDescent="0.2">
      <c r="A14112" t="s">
        <v>14199</v>
      </c>
      <c r="B14112" t="s">
        <v>37392</v>
      </c>
      <c r="I14112" t="s">
        <v>5</v>
      </c>
      <c r="J14112">
        <v>668.93</v>
      </c>
      <c r="M14112">
        <v>668.93</v>
      </c>
      <c r="N14112">
        <f t="shared" si="220"/>
        <v>0</v>
      </c>
    </row>
    <row r="14113" spans="1:14" x14ac:dyDescent="0.2">
      <c r="A14113" t="s">
        <v>14200</v>
      </c>
      <c r="B14113" t="s">
        <v>37393</v>
      </c>
      <c r="I14113" t="s">
        <v>5</v>
      </c>
      <c r="J14113">
        <v>1285.03</v>
      </c>
      <c r="M14113">
        <v>1285.03</v>
      </c>
      <c r="N14113">
        <f t="shared" si="220"/>
        <v>0</v>
      </c>
    </row>
    <row r="14114" spans="1:14" x14ac:dyDescent="0.2">
      <c r="A14114" t="s">
        <v>14201</v>
      </c>
      <c r="B14114" t="s">
        <v>37393</v>
      </c>
      <c r="I14114" t="s">
        <v>5</v>
      </c>
      <c r="J14114">
        <v>1225.1400000000001</v>
      </c>
      <c r="M14114">
        <v>1225.1400000000001</v>
      </c>
      <c r="N14114">
        <f t="shared" si="220"/>
        <v>0</v>
      </c>
    </row>
    <row r="14115" spans="1:14" x14ac:dyDescent="0.2">
      <c r="A14115" t="s">
        <v>14202</v>
      </c>
      <c r="B14115" t="s">
        <v>37394</v>
      </c>
      <c r="I14115" t="s">
        <v>5</v>
      </c>
      <c r="J14115">
        <v>758.36</v>
      </c>
      <c r="M14115">
        <v>758.36</v>
      </c>
      <c r="N14115">
        <f t="shared" si="220"/>
        <v>0</v>
      </c>
    </row>
    <row r="14116" spans="1:14" x14ac:dyDescent="0.2">
      <c r="A14116" t="s">
        <v>14203</v>
      </c>
      <c r="B14116" t="s">
        <v>37394</v>
      </c>
      <c r="I14116" t="s">
        <v>5</v>
      </c>
      <c r="J14116">
        <v>686.73</v>
      </c>
      <c r="M14116">
        <v>686.73</v>
      </c>
      <c r="N14116">
        <f t="shared" si="220"/>
        <v>0</v>
      </c>
    </row>
    <row r="14117" spans="1:14" x14ac:dyDescent="0.2">
      <c r="A14117" t="s">
        <v>14204</v>
      </c>
      <c r="B14117" t="s">
        <v>37395</v>
      </c>
      <c r="I14117" t="s">
        <v>5</v>
      </c>
      <c r="J14117">
        <v>650.54</v>
      </c>
      <c r="M14117">
        <v>650.54</v>
      </c>
      <c r="N14117">
        <f t="shared" si="220"/>
        <v>0</v>
      </c>
    </row>
    <row r="14118" spans="1:14" x14ac:dyDescent="0.2">
      <c r="A14118" t="s">
        <v>14205</v>
      </c>
      <c r="B14118" t="s">
        <v>37395</v>
      </c>
      <c r="I14118" t="s">
        <v>5</v>
      </c>
      <c r="J14118">
        <v>599.27</v>
      </c>
      <c r="M14118">
        <v>599.27</v>
      </c>
      <c r="N14118">
        <f t="shared" si="220"/>
        <v>0</v>
      </c>
    </row>
    <row r="14119" spans="1:14" x14ac:dyDescent="0.2">
      <c r="A14119" t="s">
        <v>14206</v>
      </c>
      <c r="B14119" t="s">
        <v>37396</v>
      </c>
      <c r="I14119" t="s">
        <v>5</v>
      </c>
      <c r="J14119">
        <v>1446.79</v>
      </c>
      <c r="M14119">
        <v>1446.79</v>
      </c>
      <c r="N14119">
        <f t="shared" si="220"/>
        <v>0</v>
      </c>
    </row>
    <row r="14120" spans="1:14" x14ac:dyDescent="0.2">
      <c r="A14120" t="s">
        <v>14207</v>
      </c>
      <c r="B14120" t="s">
        <v>37396</v>
      </c>
      <c r="I14120" t="s">
        <v>5</v>
      </c>
      <c r="J14120">
        <v>1392.66</v>
      </c>
      <c r="M14120">
        <v>1392.66</v>
      </c>
      <c r="N14120">
        <f t="shared" si="220"/>
        <v>0</v>
      </c>
    </row>
    <row r="14121" spans="1:14" x14ac:dyDescent="0.2">
      <c r="A14121" t="s">
        <v>14208</v>
      </c>
      <c r="B14121" t="s">
        <v>37397</v>
      </c>
      <c r="I14121" t="s">
        <v>5</v>
      </c>
      <c r="J14121">
        <v>1125.98</v>
      </c>
      <c r="M14121">
        <v>1125.98</v>
      </c>
      <c r="N14121">
        <f t="shared" si="220"/>
        <v>0</v>
      </c>
    </row>
    <row r="14122" spans="1:14" x14ac:dyDescent="0.2">
      <c r="A14122" t="s">
        <v>14209</v>
      </c>
      <c r="B14122" t="s">
        <v>37397</v>
      </c>
      <c r="I14122" t="s">
        <v>5</v>
      </c>
      <c r="J14122">
        <v>1016.29</v>
      </c>
      <c r="M14122">
        <v>1016.29</v>
      </c>
      <c r="N14122">
        <f t="shared" si="220"/>
        <v>0</v>
      </c>
    </row>
    <row r="14123" spans="1:14" x14ac:dyDescent="0.2">
      <c r="A14123" t="s">
        <v>14210</v>
      </c>
      <c r="B14123" t="s">
        <v>37398</v>
      </c>
      <c r="I14123" t="s">
        <v>5</v>
      </c>
      <c r="J14123">
        <v>810.42</v>
      </c>
      <c r="M14123">
        <v>810.42</v>
      </c>
      <c r="N14123">
        <f t="shared" si="220"/>
        <v>0</v>
      </c>
    </row>
    <row r="14124" spans="1:14" x14ac:dyDescent="0.2">
      <c r="A14124" t="s">
        <v>14211</v>
      </c>
      <c r="B14124" t="s">
        <v>37398</v>
      </c>
      <c r="I14124" t="s">
        <v>5</v>
      </c>
      <c r="J14124">
        <v>747.66</v>
      </c>
      <c r="M14124">
        <v>747.66</v>
      </c>
      <c r="N14124">
        <f t="shared" si="220"/>
        <v>0</v>
      </c>
    </row>
    <row r="14125" spans="1:14" x14ac:dyDescent="0.2">
      <c r="A14125" t="s">
        <v>14212</v>
      </c>
      <c r="B14125" t="s">
        <v>37399</v>
      </c>
      <c r="I14125" t="s">
        <v>5</v>
      </c>
      <c r="J14125">
        <v>1788.05</v>
      </c>
      <c r="M14125">
        <v>1788.05</v>
      </c>
      <c r="N14125">
        <f t="shared" si="220"/>
        <v>0</v>
      </c>
    </row>
    <row r="14126" spans="1:14" x14ac:dyDescent="0.2">
      <c r="A14126" t="s">
        <v>14213</v>
      </c>
      <c r="B14126" t="s">
        <v>37399</v>
      </c>
      <c r="I14126" t="s">
        <v>5</v>
      </c>
      <c r="J14126">
        <v>1722.42</v>
      </c>
      <c r="M14126">
        <v>1722.42</v>
      </c>
      <c r="N14126">
        <f t="shared" si="220"/>
        <v>0</v>
      </c>
    </row>
    <row r="14127" spans="1:14" x14ac:dyDescent="0.2">
      <c r="A14127" t="s">
        <v>14214</v>
      </c>
      <c r="B14127" t="s">
        <v>37400</v>
      </c>
      <c r="I14127" t="s">
        <v>5</v>
      </c>
      <c r="J14127">
        <v>450.92</v>
      </c>
      <c r="M14127">
        <v>450.92</v>
      </c>
      <c r="N14127">
        <f t="shared" si="220"/>
        <v>0</v>
      </c>
    </row>
    <row r="14128" spans="1:14" x14ac:dyDescent="0.2">
      <c r="A14128" t="s">
        <v>14215</v>
      </c>
      <c r="B14128" t="s">
        <v>37400</v>
      </c>
      <c r="I14128" t="s">
        <v>5</v>
      </c>
      <c r="J14128">
        <v>399.19</v>
      </c>
      <c r="M14128">
        <v>399.19</v>
      </c>
      <c r="N14128">
        <f t="shared" si="220"/>
        <v>0</v>
      </c>
    </row>
    <row r="14129" spans="1:14" x14ac:dyDescent="0.2">
      <c r="A14129" t="s">
        <v>14216</v>
      </c>
      <c r="B14129" t="s">
        <v>37401</v>
      </c>
      <c r="I14129" t="s">
        <v>5</v>
      </c>
      <c r="J14129">
        <v>534.96</v>
      </c>
      <c r="M14129">
        <v>534.96</v>
      </c>
      <c r="N14129">
        <f t="shared" si="220"/>
        <v>0</v>
      </c>
    </row>
    <row r="14130" spans="1:14" x14ac:dyDescent="0.2">
      <c r="A14130" t="s">
        <v>14217</v>
      </c>
      <c r="B14130" t="s">
        <v>37401</v>
      </c>
      <c r="I14130" t="s">
        <v>5</v>
      </c>
      <c r="J14130">
        <v>477.49</v>
      </c>
      <c r="M14130">
        <v>477.49</v>
      </c>
      <c r="N14130">
        <f t="shared" si="220"/>
        <v>0</v>
      </c>
    </row>
    <row r="14131" spans="1:14" x14ac:dyDescent="0.2">
      <c r="A14131" t="s">
        <v>14218</v>
      </c>
      <c r="B14131" t="s">
        <v>37402</v>
      </c>
      <c r="I14131" t="s">
        <v>5</v>
      </c>
      <c r="J14131">
        <v>621.03</v>
      </c>
      <c r="M14131">
        <v>621.03</v>
      </c>
      <c r="N14131">
        <f t="shared" si="220"/>
        <v>0</v>
      </c>
    </row>
    <row r="14132" spans="1:14" x14ac:dyDescent="0.2">
      <c r="A14132" t="s">
        <v>14219</v>
      </c>
      <c r="B14132" t="s">
        <v>37402</v>
      </c>
      <c r="I14132" t="s">
        <v>5</v>
      </c>
      <c r="J14132">
        <v>552.05999999999995</v>
      </c>
      <c r="M14132">
        <v>552.05999999999995</v>
      </c>
      <c r="N14132">
        <f t="shared" si="220"/>
        <v>0</v>
      </c>
    </row>
    <row r="14133" spans="1:14" x14ac:dyDescent="0.2">
      <c r="A14133" t="s">
        <v>14220</v>
      </c>
      <c r="B14133" t="s">
        <v>37403</v>
      </c>
      <c r="I14133" t="s">
        <v>5</v>
      </c>
      <c r="J14133">
        <v>803.86</v>
      </c>
      <c r="M14133">
        <v>803.86</v>
      </c>
      <c r="N14133">
        <f t="shared" si="220"/>
        <v>0</v>
      </c>
    </row>
    <row r="14134" spans="1:14" x14ac:dyDescent="0.2">
      <c r="A14134" t="s">
        <v>14221</v>
      </c>
      <c r="B14134" t="s">
        <v>37403</v>
      </c>
      <c r="I14134" t="s">
        <v>5</v>
      </c>
      <c r="J14134">
        <v>717.65</v>
      </c>
      <c r="M14134">
        <v>717.65</v>
      </c>
      <c r="N14134">
        <f t="shared" si="220"/>
        <v>0</v>
      </c>
    </row>
    <row r="14135" spans="1:14" x14ac:dyDescent="0.2">
      <c r="A14135" t="s">
        <v>14222</v>
      </c>
      <c r="B14135" t="s">
        <v>37404</v>
      </c>
      <c r="I14135" t="s">
        <v>5</v>
      </c>
      <c r="J14135">
        <v>987.65</v>
      </c>
      <c r="M14135">
        <v>987.65</v>
      </c>
      <c r="N14135">
        <f t="shared" si="220"/>
        <v>0</v>
      </c>
    </row>
    <row r="14136" spans="1:14" x14ac:dyDescent="0.2">
      <c r="A14136" t="s">
        <v>14223</v>
      </c>
      <c r="B14136" t="s">
        <v>37404</v>
      </c>
      <c r="I14136" t="s">
        <v>5</v>
      </c>
      <c r="J14136">
        <v>889.94</v>
      </c>
      <c r="M14136">
        <v>889.94</v>
      </c>
      <c r="N14136">
        <f t="shared" si="220"/>
        <v>0</v>
      </c>
    </row>
    <row r="14137" spans="1:14" x14ac:dyDescent="0.2">
      <c r="A14137" t="s">
        <v>28121</v>
      </c>
      <c r="B14137" t="s">
        <v>37405</v>
      </c>
      <c r="I14137" t="s">
        <v>5</v>
      </c>
      <c r="J14137">
        <v>155.30000000000001</v>
      </c>
      <c r="M14137">
        <v>155.30000000000001</v>
      </c>
      <c r="N14137">
        <f t="shared" si="220"/>
        <v>0</v>
      </c>
    </row>
    <row r="14138" spans="1:14" x14ac:dyDescent="0.2">
      <c r="A14138" t="s">
        <v>28122</v>
      </c>
      <c r="B14138" t="s">
        <v>37405</v>
      </c>
      <c r="I14138" t="s">
        <v>5</v>
      </c>
      <c r="J14138">
        <v>138.06</v>
      </c>
      <c r="M14138">
        <v>138.06</v>
      </c>
      <c r="N14138">
        <f t="shared" si="220"/>
        <v>0</v>
      </c>
    </row>
    <row r="14139" spans="1:14" x14ac:dyDescent="0.2">
      <c r="A14139" t="s">
        <v>28123</v>
      </c>
      <c r="B14139" t="s">
        <v>37406</v>
      </c>
      <c r="I14139" t="s">
        <v>5</v>
      </c>
      <c r="J14139">
        <v>176.82</v>
      </c>
      <c r="M14139">
        <v>176.82</v>
      </c>
      <c r="N14139">
        <f t="shared" si="220"/>
        <v>0</v>
      </c>
    </row>
    <row r="14140" spans="1:14" x14ac:dyDescent="0.2">
      <c r="A14140" t="s">
        <v>28124</v>
      </c>
      <c r="B14140" t="s">
        <v>37406</v>
      </c>
      <c r="I14140" t="s">
        <v>5</v>
      </c>
      <c r="J14140">
        <v>156.69999999999999</v>
      </c>
      <c r="M14140">
        <v>156.69999999999999</v>
      </c>
      <c r="N14140">
        <f t="shared" si="220"/>
        <v>0</v>
      </c>
    </row>
    <row r="14141" spans="1:14" x14ac:dyDescent="0.2">
      <c r="A14141" t="s">
        <v>28125</v>
      </c>
      <c r="B14141" t="s">
        <v>37407</v>
      </c>
      <c r="I14141" t="s">
        <v>5</v>
      </c>
      <c r="J14141">
        <v>211.49</v>
      </c>
      <c r="M14141">
        <v>211.49</v>
      </c>
      <c r="N14141">
        <f t="shared" si="220"/>
        <v>0</v>
      </c>
    </row>
    <row r="14142" spans="1:14" x14ac:dyDescent="0.2">
      <c r="A14142" t="s">
        <v>28126</v>
      </c>
      <c r="B14142" t="s">
        <v>37407</v>
      </c>
      <c r="I14142" t="s">
        <v>5</v>
      </c>
      <c r="J14142">
        <v>188.5</v>
      </c>
      <c r="M14142">
        <v>188.5</v>
      </c>
      <c r="N14142">
        <f t="shared" si="220"/>
        <v>0</v>
      </c>
    </row>
    <row r="14143" spans="1:14" x14ac:dyDescent="0.2">
      <c r="A14143" t="s">
        <v>28127</v>
      </c>
      <c r="B14143" t="s">
        <v>37408</v>
      </c>
      <c r="I14143" t="s">
        <v>5</v>
      </c>
      <c r="J14143">
        <v>267.69</v>
      </c>
      <c r="M14143">
        <v>267.69</v>
      </c>
      <c r="N14143">
        <f t="shared" si="220"/>
        <v>0</v>
      </c>
    </row>
    <row r="14144" spans="1:14" x14ac:dyDescent="0.2">
      <c r="A14144" t="s">
        <v>28128</v>
      </c>
      <c r="B14144" t="s">
        <v>37408</v>
      </c>
      <c r="I14144" t="s">
        <v>5</v>
      </c>
      <c r="J14144">
        <v>238.95</v>
      </c>
      <c r="M14144">
        <v>238.95</v>
      </c>
      <c r="N14144">
        <f t="shared" si="220"/>
        <v>0</v>
      </c>
    </row>
    <row r="14145" spans="1:14" x14ac:dyDescent="0.2">
      <c r="A14145" t="s">
        <v>28129</v>
      </c>
      <c r="B14145" t="s">
        <v>37409</v>
      </c>
      <c r="I14145" t="s">
        <v>5</v>
      </c>
      <c r="J14145">
        <v>323.88</v>
      </c>
      <c r="M14145">
        <v>323.88</v>
      </c>
      <c r="N14145">
        <f t="shared" si="220"/>
        <v>0</v>
      </c>
    </row>
    <row r="14146" spans="1:14" x14ac:dyDescent="0.2">
      <c r="A14146" t="s">
        <v>28130</v>
      </c>
      <c r="B14146" t="s">
        <v>37409</v>
      </c>
      <c r="I14146" t="s">
        <v>5</v>
      </c>
      <c r="J14146">
        <v>289.39999999999998</v>
      </c>
      <c r="M14146">
        <v>289.39999999999998</v>
      </c>
      <c r="N14146">
        <f t="shared" si="220"/>
        <v>0</v>
      </c>
    </row>
    <row r="14147" spans="1:14" x14ac:dyDescent="0.2">
      <c r="A14147" t="s">
        <v>14224</v>
      </c>
      <c r="B14147" t="s">
        <v>37410</v>
      </c>
      <c r="I14147" t="s">
        <v>5</v>
      </c>
      <c r="J14147">
        <v>380.07</v>
      </c>
      <c r="M14147">
        <v>380.07</v>
      </c>
      <c r="N14147">
        <f t="shared" si="220"/>
        <v>0</v>
      </c>
    </row>
    <row r="14148" spans="1:14" x14ac:dyDescent="0.2">
      <c r="A14148" t="s">
        <v>14225</v>
      </c>
      <c r="B14148" t="s">
        <v>37410</v>
      </c>
      <c r="I14148" t="s">
        <v>5</v>
      </c>
      <c r="J14148">
        <v>339.84</v>
      </c>
      <c r="M14148">
        <v>339.84</v>
      </c>
      <c r="N14148">
        <f t="shared" ref="N14148:N14211" si="221">J14148-M14148</f>
        <v>0</v>
      </c>
    </row>
    <row r="14149" spans="1:14" x14ac:dyDescent="0.2">
      <c r="A14149" t="s">
        <v>28131</v>
      </c>
      <c r="B14149" t="s">
        <v>37411</v>
      </c>
      <c r="I14149" t="s">
        <v>5</v>
      </c>
      <c r="J14149">
        <v>323.88</v>
      </c>
      <c r="M14149">
        <v>323.88</v>
      </c>
      <c r="N14149">
        <f t="shared" si="221"/>
        <v>0</v>
      </c>
    </row>
    <row r="14150" spans="1:14" x14ac:dyDescent="0.2">
      <c r="A14150" t="s">
        <v>28132</v>
      </c>
      <c r="B14150" t="s">
        <v>37411</v>
      </c>
      <c r="I14150" t="s">
        <v>5</v>
      </c>
      <c r="J14150">
        <v>289.39999999999998</v>
      </c>
      <c r="M14150">
        <v>289.39999999999998</v>
      </c>
      <c r="N14150">
        <f t="shared" si="221"/>
        <v>0</v>
      </c>
    </row>
    <row r="14151" spans="1:14" x14ac:dyDescent="0.2">
      <c r="A14151" t="s">
        <v>28133</v>
      </c>
      <c r="B14151" t="s">
        <v>37412</v>
      </c>
      <c r="I14151" t="s">
        <v>5</v>
      </c>
      <c r="J14151">
        <v>267.69</v>
      </c>
      <c r="M14151">
        <v>267.69</v>
      </c>
      <c r="N14151">
        <f t="shared" si="221"/>
        <v>0</v>
      </c>
    </row>
    <row r="14152" spans="1:14" x14ac:dyDescent="0.2">
      <c r="A14152" t="s">
        <v>28134</v>
      </c>
      <c r="B14152" t="s">
        <v>37412</v>
      </c>
      <c r="I14152" t="s">
        <v>5</v>
      </c>
      <c r="J14152">
        <v>238.95</v>
      </c>
      <c r="M14152">
        <v>238.95</v>
      </c>
      <c r="N14152">
        <f t="shared" si="221"/>
        <v>0</v>
      </c>
    </row>
    <row r="14153" spans="1:14" x14ac:dyDescent="0.2">
      <c r="A14153" t="s">
        <v>14226</v>
      </c>
      <c r="B14153" t="s">
        <v>37413</v>
      </c>
      <c r="I14153" t="s">
        <v>5</v>
      </c>
      <c r="J14153">
        <v>211.49</v>
      </c>
      <c r="M14153">
        <v>211.49</v>
      </c>
      <c r="N14153">
        <f t="shared" si="221"/>
        <v>0</v>
      </c>
    </row>
    <row r="14154" spans="1:14" x14ac:dyDescent="0.2">
      <c r="A14154" t="s">
        <v>14227</v>
      </c>
      <c r="B14154" t="s">
        <v>37413</v>
      </c>
      <c r="I14154" t="s">
        <v>5</v>
      </c>
      <c r="J14154">
        <v>188.5</v>
      </c>
      <c r="M14154">
        <v>188.5</v>
      </c>
      <c r="N14154">
        <f t="shared" si="221"/>
        <v>0</v>
      </c>
    </row>
    <row r="14155" spans="1:14" x14ac:dyDescent="0.2">
      <c r="A14155" t="s">
        <v>14228</v>
      </c>
      <c r="B14155" t="s">
        <v>37414</v>
      </c>
      <c r="I14155" t="s">
        <v>5</v>
      </c>
      <c r="J14155">
        <v>227.04</v>
      </c>
      <c r="M14155">
        <v>227.04</v>
      </c>
      <c r="N14155">
        <f t="shared" si="221"/>
        <v>0</v>
      </c>
    </row>
    <row r="14156" spans="1:14" x14ac:dyDescent="0.2">
      <c r="A14156" t="s">
        <v>14229</v>
      </c>
      <c r="B14156" t="s">
        <v>37414</v>
      </c>
      <c r="I14156" t="s">
        <v>5</v>
      </c>
      <c r="J14156">
        <v>204.05</v>
      </c>
      <c r="M14156">
        <v>204.05</v>
      </c>
      <c r="N14156">
        <f t="shared" si="221"/>
        <v>0</v>
      </c>
    </row>
    <row r="14157" spans="1:14" x14ac:dyDescent="0.2">
      <c r="A14157" t="s">
        <v>14230</v>
      </c>
      <c r="B14157" t="s">
        <v>37415</v>
      </c>
      <c r="I14157" t="s">
        <v>5</v>
      </c>
      <c r="J14157">
        <v>482.81</v>
      </c>
      <c r="M14157">
        <v>482.81</v>
      </c>
      <c r="N14157">
        <f t="shared" si="221"/>
        <v>0</v>
      </c>
    </row>
    <row r="14158" spans="1:14" x14ac:dyDescent="0.2">
      <c r="A14158" t="s">
        <v>14231</v>
      </c>
      <c r="B14158" t="s">
        <v>37415</v>
      </c>
      <c r="I14158" t="s">
        <v>5</v>
      </c>
      <c r="J14158">
        <v>454.07</v>
      </c>
      <c r="M14158">
        <v>454.07</v>
      </c>
      <c r="N14158">
        <f t="shared" si="221"/>
        <v>0</v>
      </c>
    </row>
    <row r="14159" spans="1:14" x14ac:dyDescent="0.2">
      <c r="A14159" t="s">
        <v>14232</v>
      </c>
      <c r="B14159" t="s">
        <v>37416</v>
      </c>
      <c r="I14159" t="s">
        <v>5</v>
      </c>
      <c r="J14159">
        <v>218.03</v>
      </c>
      <c r="M14159">
        <v>218.03</v>
      </c>
      <c r="N14159">
        <f t="shared" si="221"/>
        <v>0</v>
      </c>
    </row>
    <row r="14160" spans="1:14" x14ac:dyDescent="0.2">
      <c r="A14160" t="s">
        <v>14233</v>
      </c>
      <c r="B14160" t="s">
        <v>37416</v>
      </c>
      <c r="I14160" t="s">
        <v>5</v>
      </c>
      <c r="J14160">
        <v>212.28</v>
      </c>
      <c r="M14160">
        <v>212.28</v>
      </c>
      <c r="N14160">
        <f t="shared" si="221"/>
        <v>0</v>
      </c>
    </row>
    <row r="14161" spans="1:14" x14ac:dyDescent="0.2">
      <c r="A14161" t="s">
        <v>14234</v>
      </c>
      <c r="B14161" t="s">
        <v>37417</v>
      </c>
      <c r="I14161" t="s">
        <v>5</v>
      </c>
      <c r="J14161">
        <v>315.54000000000002</v>
      </c>
      <c r="M14161">
        <v>315.54000000000002</v>
      </c>
      <c r="N14161">
        <f t="shared" si="221"/>
        <v>0</v>
      </c>
    </row>
    <row r="14162" spans="1:14" x14ac:dyDescent="0.2">
      <c r="A14162" t="s">
        <v>14235</v>
      </c>
      <c r="B14162" t="s">
        <v>37417</v>
      </c>
      <c r="I14162" t="s">
        <v>5</v>
      </c>
      <c r="J14162">
        <v>281.75</v>
      </c>
      <c r="M14162">
        <v>281.75</v>
      </c>
      <c r="N14162">
        <f t="shared" si="221"/>
        <v>0</v>
      </c>
    </row>
    <row r="14163" spans="1:14" x14ac:dyDescent="0.2">
      <c r="A14163" t="s">
        <v>14236</v>
      </c>
      <c r="B14163" t="s">
        <v>37418</v>
      </c>
      <c r="I14163" t="s">
        <v>5</v>
      </c>
      <c r="J14163">
        <v>245.42</v>
      </c>
      <c r="M14163">
        <v>245.42</v>
      </c>
      <c r="N14163">
        <f t="shared" si="221"/>
        <v>0</v>
      </c>
    </row>
    <row r="14164" spans="1:14" x14ac:dyDescent="0.2">
      <c r="A14164" t="s">
        <v>14237</v>
      </c>
      <c r="B14164" t="s">
        <v>37418</v>
      </c>
      <c r="I14164" t="s">
        <v>5</v>
      </c>
      <c r="J14164">
        <v>222.06</v>
      </c>
      <c r="M14164">
        <v>222.06</v>
      </c>
      <c r="N14164">
        <f t="shared" si="221"/>
        <v>0</v>
      </c>
    </row>
    <row r="14165" spans="1:14" x14ac:dyDescent="0.2">
      <c r="A14165" t="s">
        <v>14238</v>
      </c>
      <c r="B14165" t="s">
        <v>37419</v>
      </c>
      <c r="I14165" t="s">
        <v>5</v>
      </c>
      <c r="J14165">
        <v>456.98</v>
      </c>
      <c r="M14165">
        <v>456.98</v>
      </c>
      <c r="N14165">
        <f t="shared" si="221"/>
        <v>0</v>
      </c>
    </row>
    <row r="14166" spans="1:14" x14ac:dyDescent="0.2">
      <c r="A14166" t="s">
        <v>14239</v>
      </c>
      <c r="B14166" t="s">
        <v>37419</v>
      </c>
      <c r="I14166" t="s">
        <v>5</v>
      </c>
      <c r="J14166">
        <v>430.74</v>
      </c>
      <c r="M14166">
        <v>430.74</v>
      </c>
      <c r="N14166">
        <f t="shared" si="221"/>
        <v>0</v>
      </c>
    </row>
    <row r="14167" spans="1:14" x14ac:dyDescent="0.2">
      <c r="A14167" t="s">
        <v>14240</v>
      </c>
      <c r="B14167" t="s">
        <v>37420</v>
      </c>
      <c r="I14167" t="s">
        <v>5</v>
      </c>
      <c r="J14167">
        <v>425.82</v>
      </c>
      <c r="M14167">
        <v>425.82</v>
      </c>
      <c r="N14167">
        <f t="shared" si="221"/>
        <v>0</v>
      </c>
    </row>
    <row r="14168" spans="1:14" x14ac:dyDescent="0.2">
      <c r="A14168" t="s">
        <v>14241</v>
      </c>
      <c r="B14168" t="s">
        <v>37420</v>
      </c>
      <c r="I14168" t="s">
        <v>5</v>
      </c>
      <c r="J14168">
        <v>382.81</v>
      </c>
      <c r="M14168">
        <v>382.81</v>
      </c>
      <c r="N14168">
        <f t="shared" si="221"/>
        <v>0</v>
      </c>
    </row>
    <row r="14169" spans="1:14" x14ac:dyDescent="0.2">
      <c r="A14169" t="s">
        <v>14242</v>
      </c>
      <c r="B14169" t="s">
        <v>37421</v>
      </c>
      <c r="I14169" t="s">
        <v>5</v>
      </c>
      <c r="J14169">
        <v>332.32</v>
      </c>
      <c r="M14169">
        <v>332.32</v>
      </c>
      <c r="N14169">
        <f t="shared" si="221"/>
        <v>0</v>
      </c>
    </row>
    <row r="14170" spans="1:14" x14ac:dyDescent="0.2">
      <c r="A14170" t="s">
        <v>14243</v>
      </c>
      <c r="B14170" t="s">
        <v>37421</v>
      </c>
      <c r="I14170" t="s">
        <v>5</v>
      </c>
      <c r="J14170">
        <v>303.22000000000003</v>
      </c>
      <c r="M14170">
        <v>303.22000000000003</v>
      </c>
      <c r="N14170">
        <f t="shared" si="221"/>
        <v>0</v>
      </c>
    </row>
    <row r="14171" spans="1:14" x14ac:dyDescent="0.2">
      <c r="A14171" t="s">
        <v>14244</v>
      </c>
      <c r="B14171" t="s">
        <v>37422</v>
      </c>
      <c r="I14171" t="s">
        <v>5</v>
      </c>
      <c r="J14171">
        <v>605.76</v>
      </c>
      <c r="M14171">
        <v>605.76</v>
      </c>
      <c r="N14171">
        <f t="shared" si="221"/>
        <v>0</v>
      </c>
    </row>
    <row r="14172" spans="1:14" x14ac:dyDescent="0.2">
      <c r="A14172" t="s">
        <v>14245</v>
      </c>
      <c r="B14172" t="s">
        <v>37422</v>
      </c>
      <c r="I14172" t="s">
        <v>5</v>
      </c>
      <c r="J14172">
        <v>573.78</v>
      </c>
      <c r="M14172">
        <v>573.78</v>
      </c>
      <c r="N14172">
        <f t="shared" si="221"/>
        <v>0</v>
      </c>
    </row>
    <row r="14173" spans="1:14" x14ac:dyDescent="0.2">
      <c r="A14173" t="s">
        <v>14246</v>
      </c>
      <c r="B14173" t="s">
        <v>37423</v>
      </c>
      <c r="I14173" t="s">
        <v>5</v>
      </c>
      <c r="J14173">
        <v>494.33</v>
      </c>
      <c r="M14173">
        <v>494.33</v>
      </c>
      <c r="N14173">
        <f t="shared" si="221"/>
        <v>0</v>
      </c>
    </row>
    <row r="14174" spans="1:14" x14ac:dyDescent="0.2">
      <c r="A14174" t="s">
        <v>14247</v>
      </c>
      <c r="B14174" t="s">
        <v>37423</v>
      </c>
      <c r="I14174" t="s">
        <v>5</v>
      </c>
      <c r="J14174">
        <v>444.97</v>
      </c>
      <c r="M14174">
        <v>444.97</v>
      </c>
      <c r="N14174">
        <f t="shared" si="221"/>
        <v>0</v>
      </c>
    </row>
    <row r="14175" spans="1:14" x14ac:dyDescent="0.2">
      <c r="A14175" t="s">
        <v>14248</v>
      </c>
      <c r="B14175" t="s">
        <v>37424</v>
      </c>
      <c r="I14175" t="s">
        <v>5</v>
      </c>
      <c r="J14175">
        <v>377.46</v>
      </c>
      <c r="M14175">
        <v>377.46</v>
      </c>
      <c r="N14175">
        <f t="shared" si="221"/>
        <v>0</v>
      </c>
    </row>
    <row r="14176" spans="1:14" x14ac:dyDescent="0.2">
      <c r="A14176" t="s">
        <v>14249</v>
      </c>
      <c r="B14176" t="s">
        <v>37424</v>
      </c>
      <c r="I14176" t="s">
        <v>5</v>
      </c>
      <c r="J14176">
        <v>345.48</v>
      </c>
      <c r="M14176">
        <v>345.48</v>
      </c>
      <c r="N14176">
        <f t="shared" si="221"/>
        <v>0</v>
      </c>
    </row>
    <row r="14177" spans="1:14" x14ac:dyDescent="0.2">
      <c r="A14177" t="s">
        <v>14250</v>
      </c>
      <c r="B14177" t="s">
        <v>37425</v>
      </c>
      <c r="I14177" t="s">
        <v>5</v>
      </c>
      <c r="J14177">
        <v>774.66</v>
      </c>
      <c r="M14177">
        <v>774.66</v>
      </c>
      <c r="N14177">
        <f t="shared" si="221"/>
        <v>0</v>
      </c>
    </row>
    <row r="14178" spans="1:14" x14ac:dyDescent="0.2">
      <c r="A14178" t="s">
        <v>14251</v>
      </c>
      <c r="B14178" t="s">
        <v>37425</v>
      </c>
      <c r="I14178" t="s">
        <v>5</v>
      </c>
      <c r="J14178">
        <v>739.8</v>
      </c>
      <c r="M14178">
        <v>739.8</v>
      </c>
      <c r="N14178">
        <f t="shared" si="221"/>
        <v>0</v>
      </c>
    </row>
    <row r="14179" spans="1:14" x14ac:dyDescent="0.2">
      <c r="A14179" t="s">
        <v>14252</v>
      </c>
      <c r="B14179" t="s">
        <v>37426</v>
      </c>
      <c r="I14179" t="s">
        <v>5</v>
      </c>
      <c r="J14179">
        <v>345.36</v>
      </c>
      <c r="M14179">
        <v>345.36</v>
      </c>
      <c r="N14179">
        <f t="shared" si="221"/>
        <v>0</v>
      </c>
    </row>
    <row r="14180" spans="1:14" x14ac:dyDescent="0.2">
      <c r="A14180" t="s">
        <v>14253</v>
      </c>
      <c r="B14180" t="s">
        <v>37426</v>
      </c>
      <c r="I14180" t="s">
        <v>5</v>
      </c>
      <c r="J14180">
        <v>309.99</v>
      </c>
      <c r="M14180">
        <v>309.99</v>
      </c>
      <c r="N14180">
        <f t="shared" si="221"/>
        <v>0</v>
      </c>
    </row>
    <row r="14181" spans="1:14" x14ac:dyDescent="0.2">
      <c r="A14181" t="s">
        <v>14254</v>
      </c>
      <c r="B14181" t="s">
        <v>37427</v>
      </c>
      <c r="I14181" t="s">
        <v>5</v>
      </c>
      <c r="J14181">
        <v>273.27999999999997</v>
      </c>
      <c r="M14181">
        <v>273.27999999999997</v>
      </c>
      <c r="N14181">
        <f t="shared" si="221"/>
        <v>0</v>
      </c>
    </row>
    <row r="14182" spans="1:14" x14ac:dyDescent="0.2">
      <c r="A14182" t="s">
        <v>14255</v>
      </c>
      <c r="B14182" t="s">
        <v>37427</v>
      </c>
      <c r="I14182" t="s">
        <v>5</v>
      </c>
      <c r="J14182">
        <v>248.35</v>
      </c>
      <c r="M14182">
        <v>248.35</v>
      </c>
      <c r="N14182">
        <f t="shared" si="221"/>
        <v>0</v>
      </c>
    </row>
    <row r="14183" spans="1:14" x14ac:dyDescent="0.2">
      <c r="A14183" t="s">
        <v>14256</v>
      </c>
      <c r="B14183" t="s">
        <v>37428</v>
      </c>
      <c r="I14183" t="s">
        <v>5</v>
      </c>
      <c r="J14183">
        <v>345.58</v>
      </c>
      <c r="M14183">
        <v>345.58</v>
      </c>
      <c r="N14183">
        <f t="shared" si="221"/>
        <v>0</v>
      </c>
    </row>
    <row r="14184" spans="1:14" x14ac:dyDescent="0.2">
      <c r="A14184" t="s">
        <v>14257</v>
      </c>
      <c r="B14184" t="s">
        <v>37428</v>
      </c>
      <c r="I14184" t="s">
        <v>5</v>
      </c>
      <c r="J14184">
        <v>310.20999999999998</v>
      </c>
      <c r="M14184">
        <v>310.20999999999998</v>
      </c>
      <c r="N14184">
        <f t="shared" si="221"/>
        <v>0</v>
      </c>
    </row>
    <row r="14185" spans="1:14" x14ac:dyDescent="0.2">
      <c r="A14185" t="s">
        <v>14258</v>
      </c>
      <c r="B14185" t="s">
        <v>37429</v>
      </c>
      <c r="I14185" t="s">
        <v>5</v>
      </c>
      <c r="J14185">
        <v>274.74</v>
      </c>
      <c r="M14185">
        <v>274.74</v>
      </c>
      <c r="N14185">
        <f t="shared" si="221"/>
        <v>0</v>
      </c>
    </row>
    <row r="14186" spans="1:14" x14ac:dyDescent="0.2">
      <c r="A14186" t="s">
        <v>14259</v>
      </c>
      <c r="B14186" t="s">
        <v>37429</v>
      </c>
      <c r="I14186" t="s">
        <v>5</v>
      </c>
      <c r="J14186">
        <v>249.81</v>
      </c>
      <c r="M14186">
        <v>249.81</v>
      </c>
      <c r="N14186">
        <f t="shared" si="221"/>
        <v>0</v>
      </c>
    </row>
    <row r="14187" spans="1:14" x14ac:dyDescent="0.2">
      <c r="A14187" t="s">
        <v>14260</v>
      </c>
      <c r="B14187" t="s">
        <v>37430</v>
      </c>
      <c r="I14187" t="s">
        <v>5</v>
      </c>
      <c r="J14187">
        <v>496.66</v>
      </c>
      <c r="M14187">
        <v>496.66</v>
      </c>
      <c r="N14187">
        <f t="shared" si="221"/>
        <v>0</v>
      </c>
    </row>
    <row r="14188" spans="1:14" x14ac:dyDescent="0.2">
      <c r="A14188" t="s">
        <v>14261</v>
      </c>
      <c r="B14188" t="s">
        <v>37430</v>
      </c>
      <c r="I14188" t="s">
        <v>5</v>
      </c>
      <c r="J14188">
        <v>468.85</v>
      </c>
      <c r="M14188">
        <v>468.85</v>
      </c>
      <c r="N14188">
        <f t="shared" si="221"/>
        <v>0</v>
      </c>
    </row>
    <row r="14189" spans="1:14" x14ac:dyDescent="0.2">
      <c r="A14189" t="s">
        <v>14262</v>
      </c>
      <c r="B14189" t="s">
        <v>37431</v>
      </c>
      <c r="I14189" t="s">
        <v>5</v>
      </c>
      <c r="J14189">
        <v>498.12</v>
      </c>
      <c r="M14189">
        <v>498.12</v>
      </c>
      <c r="N14189">
        <f t="shared" si="221"/>
        <v>0</v>
      </c>
    </row>
    <row r="14190" spans="1:14" x14ac:dyDescent="0.2">
      <c r="A14190" t="s">
        <v>14263</v>
      </c>
      <c r="B14190" t="s">
        <v>37431</v>
      </c>
      <c r="I14190" t="s">
        <v>5</v>
      </c>
      <c r="J14190">
        <v>470.31</v>
      </c>
      <c r="M14190">
        <v>470.31</v>
      </c>
      <c r="N14190">
        <f t="shared" si="221"/>
        <v>0</v>
      </c>
    </row>
    <row r="14191" spans="1:14" x14ac:dyDescent="0.2">
      <c r="A14191" t="s">
        <v>14264</v>
      </c>
      <c r="B14191" t="s">
        <v>37432</v>
      </c>
      <c r="I14191" t="s">
        <v>5</v>
      </c>
      <c r="J14191">
        <v>272.38</v>
      </c>
      <c r="M14191">
        <v>272.38</v>
      </c>
      <c r="N14191">
        <f t="shared" si="221"/>
        <v>0</v>
      </c>
    </row>
    <row r="14192" spans="1:14" x14ac:dyDescent="0.2">
      <c r="A14192" t="s">
        <v>14265</v>
      </c>
      <c r="B14192" t="s">
        <v>37432</v>
      </c>
      <c r="I14192" t="s">
        <v>5</v>
      </c>
      <c r="J14192">
        <v>245.23</v>
      </c>
      <c r="M14192">
        <v>245.23</v>
      </c>
      <c r="N14192">
        <f t="shared" si="221"/>
        <v>0</v>
      </c>
    </row>
    <row r="14193" spans="1:14" x14ac:dyDescent="0.2">
      <c r="A14193" t="s">
        <v>14266</v>
      </c>
      <c r="B14193" t="s">
        <v>37433</v>
      </c>
      <c r="I14193" t="s">
        <v>5</v>
      </c>
      <c r="J14193">
        <v>243.48</v>
      </c>
      <c r="M14193">
        <v>243.48</v>
      </c>
      <c r="N14193">
        <f t="shared" si="221"/>
        <v>0</v>
      </c>
    </row>
    <row r="14194" spans="1:14" x14ac:dyDescent="0.2">
      <c r="A14194" t="s">
        <v>14267</v>
      </c>
      <c r="B14194" t="s">
        <v>37433</v>
      </c>
      <c r="I14194" t="s">
        <v>5</v>
      </c>
      <c r="J14194">
        <v>221.42</v>
      </c>
      <c r="M14194">
        <v>221.42</v>
      </c>
      <c r="N14194">
        <f t="shared" si="221"/>
        <v>0</v>
      </c>
    </row>
    <row r="14195" spans="1:14" x14ac:dyDescent="0.2">
      <c r="A14195" t="s">
        <v>14268</v>
      </c>
      <c r="B14195" t="s">
        <v>37434</v>
      </c>
      <c r="I14195" t="s">
        <v>5</v>
      </c>
      <c r="J14195">
        <v>272.60000000000002</v>
      </c>
      <c r="M14195">
        <v>272.60000000000002</v>
      </c>
      <c r="N14195">
        <f t="shared" si="221"/>
        <v>0</v>
      </c>
    </row>
    <row r="14196" spans="1:14" x14ac:dyDescent="0.2">
      <c r="A14196" t="s">
        <v>14269</v>
      </c>
      <c r="B14196" t="s">
        <v>37434</v>
      </c>
      <c r="I14196" t="s">
        <v>5</v>
      </c>
      <c r="J14196">
        <v>245.45</v>
      </c>
      <c r="M14196">
        <v>245.45</v>
      </c>
      <c r="N14196">
        <f t="shared" si="221"/>
        <v>0</v>
      </c>
    </row>
    <row r="14197" spans="1:14" x14ac:dyDescent="0.2">
      <c r="A14197" t="s">
        <v>14270</v>
      </c>
      <c r="B14197" t="s">
        <v>37435</v>
      </c>
      <c r="I14197" t="s">
        <v>5</v>
      </c>
      <c r="J14197">
        <v>244.94</v>
      </c>
      <c r="M14197">
        <v>244.94</v>
      </c>
      <c r="N14197">
        <f t="shared" si="221"/>
        <v>0</v>
      </c>
    </row>
    <row r="14198" spans="1:14" x14ac:dyDescent="0.2">
      <c r="A14198" t="s">
        <v>14271</v>
      </c>
      <c r="B14198" t="s">
        <v>37435</v>
      </c>
      <c r="I14198" t="s">
        <v>5</v>
      </c>
      <c r="J14198">
        <v>222.88</v>
      </c>
      <c r="M14198">
        <v>222.88</v>
      </c>
      <c r="N14198">
        <f t="shared" si="221"/>
        <v>0</v>
      </c>
    </row>
    <row r="14199" spans="1:14" x14ac:dyDescent="0.2">
      <c r="A14199" t="s">
        <v>14272</v>
      </c>
      <c r="B14199" t="s">
        <v>37436</v>
      </c>
      <c r="I14199" t="s">
        <v>5</v>
      </c>
      <c r="J14199">
        <v>427.77</v>
      </c>
      <c r="M14199">
        <v>427.77</v>
      </c>
      <c r="N14199">
        <f t="shared" si="221"/>
        <v>0</v>
      </c>
    </row>
    <row r="14200" spans="1:14" x14ac:dyDescent="0.2">
      <c r="A14200" t="s">
        <v>14273</v>
      </c>
      <c r="B14200" t="s">
        <v>37436</v>
      </c>
      <c r="I14200" t="s">
        <v>5</v>
      </c>
      <c r="J14200">
        <v>402.84</v>
      </c>
      <c r="M14200">
        <v>402.84</v>
      </c>
      <c r="N14200">
        <f t="shared" si="221"/>
        <v>0</v>
      </c>
    </row>
    <row r="14201" spans="1:14" x14ac:dyDescent="0.2">
      <c r="A14201" t="s">
        <v>14274</v>
      </c>
      <c r="B14201" t="s">
        <v>37437</v>
      </c>
      <c r="I14201" t="s">
        <v>5</v>
      </c>
      <c r="J14201">
        <v>429.23</v>
      </c>
      <c r="M14201">
        <v>429.23</v>
      </c>
      <c r="N14201">
        <f t="shared" si="221"/>
        <v>0</v>
      </c>
    </row>
    <row r="14202" spans="1:14" x14ac:dyDescent="0.2">
      <c r="A14202" t="s">
        <v>14275</v>
      </c>
      <c r="B14202" t="s">
        <v>37437</v>
      </c>
      <c r="I14202" t="s">
        <v>5</v>
      </c>
      <c r="J14202">
        <v>404.3</v>
      </c>
      <c r="M14202">
        <v>404.3</v>
      </c>
      <c r="N14202">
        <f t="shared" si="221"/>
        <v>0</v>
      </c>
    </row>
    <row r="14203" spans="1:14" x14ac:dyDescent="0.2">
      <c r="A14203" t="s">
        <v>14276</v>
      </c>
      <c r="B14203" t="s">
        <v>37438</v>
      </c>
      <c r="I14203" t="s">
        <v>5</v>
      </c>
      <c r="J14203">
        <v>463.71</v>
      </c>
      <c r="M14203">
        <v>463.71</v>
      </c>
      <c r="N14203">
        <f t="shared" si="221"/>
        <v>0</v>
      </c>
    </row>
    <row r="14204" spans="1:14" x14ac:dyDescent="0.2">
      <c r="A14204" t="s">
        <v>14277</v>
      </c>
      <c r="B14204" t="s">
        <v>37438</v>
      </c>
      <c r="I14204" t="s">
        <v>5</v>
      </c>
      <c r="J14204">
        <v>417.82</v>
      </c>
      <c r="M14204">
        <v>417.82</v>
      </c>
      <c r="N14204">
        <f t="shared" si="221"/>
        <v>0</v>
      </c>
    </row>
    <row r="14205" spans="1:14" x14ac:dyDescent="0.2">
      <c r="A14205" t="s">
        <v>14278</v>
      </c>
      <c r="B14205" t="s">
        <v>37439</v>
      </c>
      <c r="I14205" t="s">
        <v>5</v>
      </c>
      <c r="J14205">
        <v>357.9</v>
      </c>
      <c r="M14205">
        <v>357.9</v>
      </c>
      <c r="N14205">
        <f t="shared" si="221"/>
        <v>0</v>
      </c>
    </row>
    <row r="14206" spans="1:14" x14ac:dyDescent="0.2">
      <c r="A14206" t="s">
        <v>14279</v>
      </c>
      <c r="B14206" t="s">
        <v>37439</v>
      </c>
      <c r="I14206" t="s">
        <v>5</v>
      </c>
      <c r="J14206">
        <v>327.20999999999998</v>
      </c>
      <c r="M14206">
        <v>327.20999999999998</v>
      </c>
      <c r="N14206">
        <f t="shared" si="221"/>
        <v>0</v>
      </c>
    </row>
    <row r="14207" spans="1:14" x14ac:dyDescent="0.2">
      <c r="A14207" t="s">
        <v>14280</v>
      </c>
      <c r="B14207" t="s">
        <v>37440</v>
      </c>
      <c r="I14207" t="s">
        <v>5</v>
      </c>
      <c r="J14207">
        <v>467.42</v>
      </c>
      <c r="M14207">
        <v>467.42</v>
      </c>
      <c r="N14207">
        <f t="shared" si="221"/>
        <v>0</v>
      </c>
    </row>
    <row r="14208" spans="1:14" x14ac:dyDescent="0.2">
      <c r="A14208" t="s">
        <v>14281</v>
      </c>
      <c r="B14208" t="s">
        <v>37440</v>
      </c>
      <c r="I14208" t="s">
        <v>5</v>
      </c>
      <c r="J14208">
        <v>421.09</v>
      </c>
      <c r="M14208">
        <v>421.09</v>
      </c>
      <c r="N14208">
        <f t="shared" si="221"/>
        <v>0</v>
      </c>
    </row>
    <row r="14209" spans="1:14" x14ac:dyDescent="0.2">
      <c r="A14209" t="s">
        <v>14282</v>
      </c>
      <c r="B14209" t="s">
        <v>37441</v>
      </c>
      <c r="I14209" t="s">
        <v>5</v>
      </c>
      <c r="J14209">
        <v>360.82</v>
      </c>
      <c r="M14209">
        <v>360.82</v>
      </c>
      <c r="N14209">
        <f t="shared" si="221"/>
        <v>0</v>
      </c>
    </row>
    <row r="14210" spans="1:14" x14ac:dyDescent="0.2">
      <c r="A14210" t="s">
        <v>14283</v>
      </c>
      <c r="B14210" t="s">
        <v>37441</v>
      </c>
      <c r="I14210" t="s">
        <v>5</v>
      </c>
      <c r="J14210">
        <v>330.13</v>
      </c>
      <c r="M14210">
        <v>330.13</v>
      </c>
      <c r="N14210">
        <f t="shared" si="221"/>
        <v>0</v>
      </c>
    </row>
    <row r="14211" spans="1:14" x14ac:dyDescent="0.2">
      <c r="A14211" t="s">
        <v>14284</v>
      </c>
      <c r="B14211" t="s">
        <v>37442</v>
      </c>
      <c r="I14211" t="s">
        <v>5</v>
      </c>
      <c r="J14211">
        <v>643.15</v>
      </c>
      <c r="M14211">
        <v>643.15</v>
      </c>
      <c r="N14211">
        <f t="shared" si="221"/>
        <v>0</v>
      </c>
    </row>
    <row r="14212" spans="1:14" x14ac:dyDescent="0.2">
      <c r="A14212" t="s">
        <v>14285</v>
      </c>
      <c r="B14212" t="s">
        <v>37442</v>
      </c>
      <c r="I14212" t="s">
        <v>5</v>
      </c>
      <c r="J14212">
        <v>609.6</v>
      </c>
      <c r="M14212">
        <v>609.6</v>
      </c>
      <c r="N14212">
        <f t="shared" ref="N14212:N14275" si="222">J14212-M14212</f>
        <v>0</v>
      </c>
    </row>
    <row r="14213" spans="1:14" x14ac:dyDescent="0.2">
      <c r="A14213" t="s">
        <v>14286</v>
      </c>
      <c r="B14213" t="s">
        <v>37443</v>
      </c>
      <c r="I14213" t="s">
        <v>5</v>
      </c>
      <c r="J14213">
        <v>646.07000000000005</v>
      </c>
      <c r="M14213">
        <v>646.07000000000005</v>
      </c>
      <c r="N14213">
        <f t="shared" si="222"/>
        <v>0</v>
      </c>
    </row>
    <row r="14214" spans="1:14" x14ac:dyDescent="0.2">
      <c r="A14214" t="s">
        <v>14287</v>
      </c>
      <c r="B14214" t="s">
        <v>37443</v>
      </c>
      <c r="I14214" t="s">
        <v>5</v>
      </c>
      <c r="J14214">
        <v>612.52</v>
      </c>
      <c r="M14214">
        <v>612.52</v>
      </c>
      <c r="N14214">
        <f t="shared" si="222"/>
        <v>0</v>
      </c>
    </row>
    <row r="14215" spans="1:14" x14ac:dyDescent="0.2">
      <c r="A14215" t="s">
        <v>14288</v>
      </c>
      <c r="B14215" t="s">
        <v>37444</v>
      </c>
      <c r="I14215" t="s">
        <v>5</v>
      </c>
      <c r="J14215">
        <v>373.37</v>
      </c>
      <c r="M14215">
        <v>373.37</v>
      </c>
      <c r="N14215">
        <f t="shared" si="222"/>
        <v>0</v>
      </c>
    </row>
    <row r="14216" spans="1:14" x14ac:dyDescent="0.2">
      <c r="A14216" t="s">
        <v>14289</v>
      </c>
      <c r="B14216" t="s">
        <v>37444</v>
      </c>
      <c r="I14216" t="s">
        <v>5</v>
      </c>
      <c r="J14216">
        <v>337.93</v>
      </c>
      <c r="M14216">
        <v>337.93</v>
      </c>
      <c r="N14216">
        <f t="shared" si="222"/>
        <v>0</v>
      </c>
    </row>
    <row r="14217" spans="1:14" x14ac:dyDescent="0.2">
      <c r="A14217" t="s">
        <v>14290</v>
      </c>
      <c r="B14217" t="s">
        <v>37445</v>
      </c>
      <c r="I14217" t="s">
        <v>5</v>
      </c>
      <c r="J14217">
        <v>329.04</v>
      </c>
      <c r="M14217">
        <v>329.04</v>
      </c>
      <c r="N14217">
        <f t="shared" si="222"/>
        <v>0</v>
      </c>
    </row>
    <row r="14218" spans="1:14" x14ac:dyDescent="0.2">
      <c r="A14218" t="s">
        <v>14291</v>
      </c>
      <c r="B14218" t="s">
        <v>37445</v>
      </c>
      <c r="I14218" t="s">
        <v>5</v>
      </c>
      <c r="J14218">
        <v>301.23</v>
      </c>
      <c r="M14218">
        <v>301.23</v>
      </c>
      <c r="N14218">
        <f t="shared" si="222"/>
        <v>0</v>
      </c>
    </row>
    <row r="14219" spans="1:14" x14ac:dyDescent="0.2">
      <c r="A14219" t="s">
        <v>14292</v>
      </c>
      <c r="B14219" t="s">
        <v>37446</v>
      </c>
      <c r="I14219" t="s">
        <v>5</v>
      </c>
      <c r="J14219">
        <v>373.81</v>
      </c>
      <c r="M14219">
        <v>373.81</v>
      </c>
      <c r="N14219">
        <f t="shared" si="222"/>
        <v>0</v>
      </c>
    </row>
    <row r="14220" spans="1:14" x14ac:dyDescent="0.2">
      <c r="A14220" t="s">
        <v>14293</v>
      </c>
      <c r="B14220" t="s">
        <v>37446</v>
      </c>
      <c r="I14220" t="s">
        <v>5</v>
      </c>
      <c r="J14220">
        <v>338.37</v>
      </c>
      <c r="M14220">
        <v>338.37</v>
      </c>
      <c r="N14220">
        <f t="shared" si="222"/>
        <v>0</v>
      </c>
    </row>
    <row r="14221" spans="1:14" x14ac:dyDescent="0.2">
      <c r="A14221" t="s">
        <v>14294</v>
      </c>
      <c r="B14221" t="s">
        <v>37447</v>
      </c>
      <c r="I14221" t="s">
        <v>5</v>
      </c>
      <c r="J14221">
        <v>331.96</v>
      </c>
      <c r="M14221">
        <v>331.96</v>
      </c>
      <c r="N14221">
        <f t="shared" si="222"/>
        <v>0</v>
      </c>
    </row>
    <row r="14222" spans="1:14" x14ac:dyDescent="0.2">
      <c r="A14222" t="s">
        <v>14295</v>
      </c>
      <c r="B14222" t="s">
        <v>37447</v>
      </c>
      <c r="I14222" t="s">
        <v>5</v>
      </c>
      <c r="J14222">
        <v>304.14999999999998</v>
      </c>
      <c r="M14222">
        <v>304.14999999999998</v>
      </c>
      <c r="N14222">
        <f t="shared" si="222"/>
        <v>0</v>
      </c>
    </row>
    <row r="14223" spans="1:14" x14ac:dyDescent="0.2">
      <c r="A14223" t="s">
        <v>14296</v>
      </c>
      <c r="B14223" t="s">
        <v>37448</v>
      </c>
      <c r="I14223" t="s">
        <v>5</v>
      </c>
      <c r="J14223">
        <v>575.22</v>
      </c>
      <c r="M14223">
        <v>575.22</v>
      </c>
      <c r="N14223">
        <f t="shared" si="222"/>
        <v>0</v>
      </c>
    </row>
    <row r="14224" spans="1:14" x14ac:dyDescent="0.2">
      <c r="A14224" t="s">
        <v>14297</v>
      </c>
      <c r="B14224" t="s">
        <v>37448</v>
      </c>
      <c r="I14224" t="s">
        <v>5</v>
      </c>
      <c r="J14224">
        <v>544.53</v>
      </c>
      <c r="M14224">
        <v>544.53</v>
      </c>
      <c r="N14224">
        <f t="shared" si="222"/>
        <v>0</v>
      </c>
    </row>
    <row r="14225" spans="1:14" x14ac:dyDescent="0.2">
      <c r="A14225" t="s">
        <v>14298</v>
      </c>
      <c r="B14225" t="s">
        <v>37449</v>
      </c>
      <c r="I14225" t="s">
        <v>5</v>
      </c>
      <c r="J14225">
        <v>578.14</v>
      </c>
      <c r="M14225">
        <v>578.14</v>
      </c>
      <c r="N14225">
        <f t="shared" si="222"/>
        <v>0</v>
      </c>
    </row>
    <row r="14226" spans="1:14" x14ac:dyDescent="0.2">
      <c r="A14226" t="s">
        <v>14299</v>
      </c>
      <c r="B14226" t="s">
        <v>37449</v>
      </c>
      <c r="I14226" t="s">
        <v>5</v>
      </c>
      <c r="J14226">
        <v>547.45000000000005</v>
      </c>
      <c r="M14226">
        <v>547.45000000000005</v>
      </c>
      <c r="N14226">
        <f t="shared" si="222"/>
        <v>0</v>
      </c>
    </row>
    <row r="14227" spans="1:14" x14ac:dyDescent="0.2">
      <c r="A14227" t="s">
        <v>14300</v>
      </c>
      <c r="B14227" t="s">
        <v>37450</v>
      </c>
      <c r="I14227" t="s">
        <v>5</v>
      </c>
      <c r="J14227">
        <v>600.66</v>
      </c>
      <c r="M14227">
        <v>600.66</v>
      </c>
      <c r="N14227">
        <f t="shared" si="222"/>
        <v>0</v>
      </c>
    </row>
    <row r="14228" spans="1:14" x14ac:dyDescent="0.2">
      <c r="A14228" t="s">
        <v>14301</v>
      </c>
      <c r="B14228" t="s">
        <v>37450</v>
      </c>
      <c r="I14228" t="s">
        <v>5</v>
      </c>
      <c r="J14228">
        <v>543.37</v>
      </c>
      <c r="M14228">
        <v>543.37</v>
      </c>
      <c r="N14228">
        <f t="shared" si="222"/>
        <v>0</v>
      </c>
    </row>
    <row r="14229" spans="1:14" x14ac:dyDescent="0.2">
      <c r="A14229" t="s">
        <v>14302</v>
      </c>
      <c r="B14229" t="s">
        <v>37451</v>
      </c>
      <c r="I14229" t="s">
        <v>5</v>
      </c>
      <c r="J14229">
        <v>454.56</v>
      </c>
      <c r="M14229">
        <v>454.56</v>
      </c>
      <c r="N14229">
        <f t="shared" si="222"/>
        <v>0</v>
      </c>
    </row>
    <row r="14230" spans="1:14" x14ac:dyDescent="0.2">
      <c r="A14230" t="s">
        <v>14303</v>
      </c>
      <c r="B14230" t="s">
        <v>37451</v>
      </c>
      <c r="I14230" t="s">
        <v>5</v>
      </c>
      <c r="J14230">
        <v>418.13</v>
      </c>
      <c r="M14230">
        <v>418.13</v>
      </c>
      <c r="N14230">
        <f t="shared" si="222"/>
        <v>0</v>
      </c>
    </row>
    <row r="14231" spans="1:14" x14ac:dyDescent="0.2">
      <c r="A14231" t="s">
        <v>14304</v>
      </c>
      <c r="B14231" t="s">
        <v>37452</v>
      </c>
      <c r="I14231" t="s">
        <v>5</v>
      </c>
      <c r="J14231">
        <v>601.32000000000005</v>
      </c>
      <c r="M14231">
        <v>601.32000000000005</v>
      </c>
      <c r="N14231">
        <f t="shared" si="222"/>
        <v>0</v>
      </c>
    </row>
    <row r="14232" spans="1:14" x14ac:dyDescent="0.2">
      <c r="A14232" t="s">
        <v>14305</v>
      </c>
      <c r="B14232" t="s">
        <v>37452</v>
      </c>
      <c r="I14232" t="s">
        <v>5</v>
      </c>
      <c r="J14232">
        <v>544.03</v>
      </c>
      <c r="M14232">
        <v>544.03</v>
      </c>
      <c r="N14232">
        <f t="shared" si="222"/>
        <v>0</v>
      </c>
    </row>
    <row r="14233" spans="1:14" x14ac:dyDescent="0.2">
      <c r="A14233" t="s">
        <v>14306</v>
      </c>
      <c r="B14233" t="s">
        <v>37453</v>
      </c>
      <c r="I14233" t="s">
        <v>5</v>
      </c>
      <c r="J14233">
        <v>458.94</v>
      </c>
      <c r="M14233">
        <v>458.94</v>
      </c>
      <c r="N14233">
        <f t="shared" si="222"/>
        <v>0</v>
      </c>
    </row>
    <row r="14234" spans="1:14" x14ac:dyDescent="0.2">
      <c r="A14234" t="s">
        <v>14307</v>
      </c>
      <c r="B14234" t="s">
        <v>37453</v>
      </c>
      <c r="I14234" t="s">
        <v>5</v>
      </c>
      <c r="J14234">
        <v>422.51</v>
      </c>
      <c r="M14234">
        <v>422.51</v>
      </c>
      <c r="N14234">
        <f t="shared" si="222"/>
        <v>0</v>
      </c>
    </row>
    <row r="14235" spans="1:14" x14ac:dyDescent="0.2">
      <c r="A14235" t="s">
        <v>14308</v>
      </c>
      <c r="B14235" t="s">
        <v>37454</v>
      </c>
      <c r="I14235" t="s">
        <v>5</v>
      </c>
      <c r="J14235">
        <v>863.58</v>
      </c>
      <c r="M14235">
        <v>863.58</v>
      </c>
      <c r="N14235">
        <f t="shared" si="222"/>
        <v>0</v>
      </c>
    </row>
    <row r="14236" spans="1:14" x14ac:dyDescent="0.2">
      <c r="A14236" t="s">
        <v>14309</v>
      </c>
      <c r="B14236" t="s">
        <v>37454</v>
      </c>
      <c r="I14236" t="s">
        <v>5</v>
      </c>
      <c r="J14236">
        <v>824.27</v>
      </c>
      <c r="M14236">
        <v>824.27</v>
      </c>
      <c r="N14236">
        <f t="shared" si="222"/>
        <v>0</v>
      </c>
    </row>
    <row r="14237" spans="1:14" x14ac:dyDescent="0.2">
      <c r="A14237" t="s">
        <v>14310</v>
      </c>
      <c r="B14237" t="s">
        <v>37455</v>
      </c>
      <c r="I14237" t="s">
        <v>5</v>
      </c>
      <c r="J14237">
        <v>867.96</v>
      </c>
      <c r="M14237">
        <v>867.96</v>
      </c>
      <c r="N14237">
        <f t="shared" si="222"/>
        <v>0</v>
      </c>
    </row>
    <row r="14238" spans="1:14" x14ac:dyDescent="0.2">
      <c r="A14238" t="s">
        <v>14311</v>
      </c>
      <c r="B14238" t="s">
        <v>37455</v>
      </c>
      <c r="I14238" t="s">
        <v>5</v>
      </c>
      <c r="J14238">
        <v>828.65</v>
      </c>
      <c r="M14238">
        <v>828.65</v>
      </c>
      <c r="N14238">
        <f t="shared" si="222"/>
        <v>0</v>
      </c>
    </row>
    <row r="14239" spans="1:14" x14ac:dyDescent="0.2">
      <c r="A14239" t="s">
        <v>14312</v>
      </c>
      <c r="B14239" t="s">
        <v>37456</v>
      </c>
      <c r="I14239" t="s">
        <v>5</v>
      </c>
      <c r="J14239">
        <v>476.34</v>
      </c>
      <c r="M14239">
        <v>476.34</v>
      </c>
      <c r="N14239">
        <f t="shared" si="222"/>
        <v>0</v>
      </c>
    </row>
    <row r="14240" spans="1:14" x14ac:dyDescent="0.2">
      <c r="A14240" t="s">
        <v>14313</v>
      </c>
      <c r="B14240" t="s">
        <v>37456</v>
      </c>
      <c r="I14240" t="s">
        <v>5</v>
      </c>
      <c r="J14240">
        <v>432.6</v>
      </c>
      <c r="M14240">
        <v>432.6</v>
      </c>
      <c r="N14240">
        <f t="shared" si="222"/>
        <v>0</v>
      </c>
    </row>
    <row r="14241" spans="1:14" x14ac:dyDescent="0.2">
      <c r="A14241" t="s">
        <v>14314</v>
      </c>
      <c r="B14241" t="s">
        <v>37457</v>
      </c>
      <c r="I14241" t="s">
        <v>5</v>
      </c>
      <c r="J14241">
        <v>416.57</v>
      </c>
      <c r="M14241">
        <v>416.57</v>
      </c>
      <c r="N14241">
        <f t="shared" si="222"/>
        <v>0</v>
      </c>
    </row>
    <row r="14242" spans="1:14" x14ac:dyDescent="0.2">
      <c r="A14242" t="s">
        <v>14315</v>
      </c>
      <c r="B14242" t="s">
        <v>37457</v>
      </c>
      <c r="I14242" t="s">
        <v>5</v>
      </c>
      <c r="J14242">
        <v>383.02</v>
      </c>
      <c r="M14242">
        <v>383.02</v>
      </c>
      <c r="N14242">
        <f t="shared" si="222"/>
        <v>0</v>
      </c>
    </row>
    <row r="14243" spans="1:14" x14ac:dyDescent="0.2">
      <c r="A14243" t="s">
        <v>14316</v>
      </c>
      <c r="B14243" t="s">
        <v>37458</v>
      </c>
      <c r="I14243" t="s">
        <v>5</v>
      </c>
      <c r="J14243">
        <v>477</v>
      </c>
      <c r="M14243">
        <v>477</v>
      </c>
      <c r="N14243">
        <f t="shared" si="222"/>
        <v>0</v>
      </c>
    </row>
    <row r="14244" spans="1:14" x14ac:dyDescent="0.2">
      <c r="A14244" t="s">
        <v>14317</v>
      </c>
      <c r="B14244" t="s">
        <v>37458</v>
      </c>
      <c r="I14244" t="s">
        <v>5</v>
      </c>
      <c r="J14244">
        <v>433.26</v>
      </c>
      <c r="M14244">
        <v>433.26</v>
      </c>
      <c r="N14244">
        <f t="shared" si="222"/>
        <v>0</v>
      </c>
    </row>
    <row r="14245" spans="1:14" x14ac:dyDescent="0.2">
      <c r="A14245" t="s">
        <v>14318</v>
      </c>
      <c r="B14245" t="s">
        <v>37459</v>
      </c>
      <c r="I14245" t="s">
        <v>5</v>
      </c>
      <c r="J14245">
        <v>420.95</v>
      </c>
      <c r="M14245">
        <v>420.95</v>
      </c>
      <c r="N14245">
        <f t="shared" si="222"/>
        <v>0</v>
      </c>
    </row>
    <row r="14246" spans="1:14" x14ac:dyDescent="0.2">
      <c r="A14246" t="s">
        <v>14319</v>
      </c>
      <c r="B14246" t="s">
        <v>37459</v>
      </c>
      <c r="I14246" t="s">
        <v>5</v>
      </c>
      <c r="J14246">
        <v>387.4</v>
      </c>
      <c r="M14246">
        <v>387.4</v>
      </c>
      <c r="N14246">
        <f t="shared" si="222"/>
        <v>0</v>
      </c>
    </row>
    <row r="14247" spans="1:14" x14ac:dyDescent="0.2">
      <c r="A14247" t="s">
        <v>14320</v>
      </c>
      <c r="B14247" t="s">
        <v>37460</v>
      </c>
      <c r="I14247" t="s">
        <v>5</v>
      </c>
      <c r="J14247">
        <v>786.51</v>
      </c>
      <c r="M14247">
        <v>786.51</v>
      </c>
      <c r="N14247">
        <f t="shared" si="222"/>
        <v>0</v>
      </c>
    </row>
    <row r="14248" spans="1:14" x14ac:dyDescent="0.2">
      <c r="A14248" t="s">
        <v>14321</v>
      </c>
      <c r="B14248" t="s">
        <v>37460</v>
      </c>
      <c r="I14248" t="s">
        <v>5</v>
      </c>
      <c r="J14248">
        <v>750.08</v>
      </c>
      <c r="M14248">
        <v>750.08</v>
      </c>
      <c r="N14248">
        <f t="shared" si="222"/>
        <v>0</v>
      </c>
    </row>
    <row r="14249" spans="1:14" x14ac:dyDescent="0.2">
      <c r="A14249" t="s">
        <v>14322</v>
      </c>
      <c r="B14249" t="s">
        <v>37461</v>
      </c>
      <c r="I14249" t="s">
        <v>5</v>
      </c>
      <c r="J14249">
        <v>790.89</v>
      </c>
      <c r="M14249">
        <v>790.89</v>
      </c>
      <c r="N14249">
        <f t="shared" si="222"/>
        <v>0</v>
      </c>
    </row>
    <row r="14250" spans="1:14" x14ac:dyDescent="0.2">
      <c r="A14250" t="s">
        <v>14323</v>
      </c>
      <c r="B14250" t="s">
        <v>37461</v>
      </c>
      <c r="I14250" t="s">
        <v>5</v>
      </c>
      <c r="J14250">
        <v>754.46</v>
      </c>
      <c r="M14250">
        <v>754.46</v>
      </c>
      <c r="N14250">
        <f t="shared" si="222"/>
        <v>0</v>
      </c>
    </row>
    <row r="14251" spans="1:14" x14ac:dyDescent="0.2">
      <c r="A14251" t="s">
        <v>14324</v>
      </c>
      <c r="B14251" t="s">
        <v>37462</v>
      </c>
      <c r="I14251" t="s">
        <v>5</v>
      </c>
      <c r="J14251">
        <v>725.36</v>
      </c>
      <c r="M14251">
        <v>725.36</v>
      </c>
      <c r="N14251">
        <f t="shared" si="222"/>
        <v>0</v>
      </c>
    </row>
    <row r="14252" spans="1:14" x14ac:dyDescent="0.2">
      <c r="A14252" t="s">
        <v>14325</v>
      </c>
      <c r="B14252" t="s">
        <v>37462</v>
      </c>
      <c r="I14252" t="s">
        <v>5</v>
      </c>
      <c r="J14252">
        <v>657.1</v>
      </c>
      <c r="M14252">
        <v>657.1</v>
      </c>
      <c r="N14252">
        <f t="shared" si="222"/>
        <v>0</v>
      </c>
    </row>
    <row r="14253" spans="1:14" x14ac:dyDescent="0.2">
      <c r="A14253" t="s">
        <v>14326</v>
      </c>
      <c r="B14253" t="s">
        <v>37463</v>
      </c>
      <c r="I14253" t="s">
        <v>5</v>
      </c>
      <c r="J14253">
        <v>542.24</v>
      </c>
      <c r="M14253">
        <v>542.24</v>
      </c>
      <c r="N14253">
        <f t="shared" si="222"/>
        <v>0</v>
      </c>
    </row>
    <row r="14254" spans="1:14" x14ac:dyDescent="0.2">
      <c r="A14254" t="s">
        <v>14327</v>
      </c>
      <c r="B14254" t="s">
        <v>37463</v>
      </c>
      <c r="I14254" t="s">
        <v>5</v>
      </c>
      <c r="J14254">
        <v>500.07</v>
      </c>
      <c r="M14254">
        <v>500.07</v>
      </c>
      <c r="N14254">
        <f t="shared" si="222"/>
        <v>0</v>
      </c>
    </row>
    <row r="14255" spans="1:14" x14ac:dyDescent="0.2">
      <c r="A14255" t="s">
        <v>14328</v>
      </c>
      <c r="B14255" t="s">
        <v>37464</v>
      </c>
      <c r="I14255" t="s">
        <v>5</v>
      </c>
      <c r="J14255">
        <v>708.17</v>
      </c>
      <c r="M14255">
        <v>708.17</v>
      </c>
      <c r="N14255">
        <f t="shared" si="222"/>
        <v>0</v>
      </c>
    </row>
    <row r="14256" spans="1:14" x14ac:dyDescent="0.2">
      <c r="A14256" t="s">
        <v>14329</v>
      </c>
      <c r="B14256" t="s">
        <v>37464</v>
      </c>
      <c r="I14256" t="s">
        <v>5</v>
      </c>
      <c r="J14256">
        <v>642.32000000000005</v>
      </c>
      <c r="M14256">
        <v>642.32000000000005</v>
      </c>
      <c r="N14256">
        <f t="shared" si="222"/>
        <v>0</v>
      </c>
    </row>
    <row r="14257" spans="1:14" x14ac:dyDescent="0.2">
      <c r="A14257" t="s">
        <v>14330</v>
      </c>
      <c r="B14257" t="s">
        <v>37465</v>
      </c>
      <c r="I14257" t="s">
        <v>5</v>
      </c>
      <c r="J14257">
        <v>548.08000000000004</v>
      </c>
      <c r="M14257">
        <v>548.08000000000004</v>
      </c>
      <c r="N14257">
        <f t="shared" si="222"/>
        <v>0</v>
      </c>
    </row>
    <row r="14258" spans="1:14" x14ac:dyDescent="0.2">
      <c r="A14258" t="s">
        <v>14331</v>
      </c>
      <c r="B14258" t="s">
        <v>37465</v>
      </c>
      <c r="I14258" t="s">
        <v>5</v>
      </c>
      <c r="J14258">
        <v>505.91</v>
      </c>
      <c r="M14258">
        <v>505.91</v>
      </c>
      <c r="N14258">
        <f t="shared" si="222"/>
        <v>0</v>
      </c>
    </row>
    <row r="14259" spans="1:14" x14ac:dyDescent="0.2">
      <c r="A14259" t="s">
        <v>14332</v>
      </c>
      <c r="B14259" t="s">
        <v>37466</v>
      </c>
      <c r="I14259" t="s">
        <v>5</v>
      </c>
      <c r="J14259">
        <v>1075.02</v>
      </c>
      <c r="M14259">
        <v>1075.02</v>
      </c>
      <c r="N14259">
        <f t="shared" si="222"/>
        <v>0</v>
      </c>
    </row>
    <row r="14260" spans="1:14" x14ac:dyDescent="0.2">
      <c r="A14260" t="s">
        <v>14333</v>
      </c>
      <c r="B14260" t="s">
        <v>37466</v>
      </c>
      <c r="I14260" t="s">
        <v>5</v>
      </c>
      <c r="J14260">
        <v>1029.97</v>
      </c>
      <c r="M14260">
        <v>1029.97</v>
      </c>
      <c r="N14260">
        <f t="shared" si="222"/>
        <v>0</v>
      </c>
    </row>
    <row r="14261" spans="1:14" x14ac:dyDescent="0.2">
      <c r="A14261" t="s">
        <v>14334</v>
      </c>
      <c r="B14261" t="s">
        <v>37467</v>
      </c>
      <c r="I14261" t="s">
        <v>5</v>
      </c>
      <c r="J14261">
        <v>1080.8599999999999</v>
      </c>
      <c r="M14261">
        <v>1080.8599999999999</v>
      </c>
      <c r="N14261">
        <f t="shared" si="222"/>
        <v>0</v>
      </c>
    </row>
    <row r="14262" spans="1:14" x14ac:dyDescent="0.2">
      <c r="A14262" t="s">
        <v>14335</v>
      </c>
      <c r="B14262" t="s">
        <v>37467</v>
      </c>
      <c r="I14262" t="s">
        <v>5</v>
      </c>
      <c r="J14262">
        <v>1035.81</v>
      </c>
      <c r="M14262">
        <v>1035.81</v>
      </c>
      <c r="N14262">
        <f t="shared" si="222"/>
        <v>0</v>
      </c>
    </row>
    <row r="14263" spans="1:14" x14ac:dyDescent="0.2">
      <c r="A14263" t="s">
        <v>14336</v>
      </c>
      <c r="B14263" t="s">
        <v>37468</v>
      </c>
      <c r="I14263" t="s">
        <v>5</v>
      </c>
      <c r="J14263">
        <v>575.36</v>
      </c>
      <c r="M14263">
        <v>575.36</v>
      </c>
      <c r="N14263">
        <f t="shared" si="222"/>
        <v>0</v>
      </c>
    </row>
    <row r="14264" spans="1:14" x14ac:dyDescent="0.2">
      <c r="A14264" t="s">
        <v>14337</v>
      </c>
      <c r="B14264" t="s">
        <v>37468</v>
      </c>
      <c r="I14264" t="s">
        <v>5</v>
      </c>
      <c r="J14264">
        <v>523.33000000000004</v>
      </c>
      <c r="M14264">
        <v>523.33000000000004</v>
      </c>
      <c r="N14264">
        <f t="shared" si="222"/>
        <v>0</v>
      </c>
    </row>
    <row r="14265" spans="1:14" x14ac:dyDescent="0.2">
      <c r="A14265" t="s">
        <v>14338</v>
      </c>
      <c r="B14265" t="s">
        <v>37469</v>
      </c>
      <c r="I14265" t="s">
        <v>5</v>
      </c>
      <c r="J14265">
        <v>500.17</v>
      </c>
      <c r="M14265">
        <v>500.17</v>
      </c>
      <c r="N14265">
        <f t="shared" si="222"/>
        <v>0</v>
      </c>
    </row>
    <row r="14266" spans="1:14" x14ac:dyDescent="0.2">
      <c r="A14266" t="s">
        <v>14339</v>
      </c>
      <c r="B14266" t="s">
        <v>37469</v>
      </c>
      <c r="I14266" t="s">
        <v>5</v>
      </c>
      <c r="J14266">
        <v>460.86</v>
      </c>
      <c r="M14266">
        <v>460.86</v>
      </c>
      <c r="N14266">
        <f t="shared" si="222"/>
        <v>0</v>
      </c>
    </row>
    <row r="14267" spans="1:14" x14ac:dyDescent="0.2">
      <c r="A14267" t="s">
        <v>14340</v>
      </c>
      <c r="B14267" t="s">
        <v>37470</v>
      </c>
      <c r="I14267" t="s">
        <v>5</v>
      </c>
      <c r="J14267">
        <v>576.24</v>
      </c>
      <c r="M14267">
        <v>576.24</v>
      </c>
      <c r="N14267">
        <f t="shared" si="222"/>
        <v>0</v>
      </c>
    </row>
    <row r="14268" spans="1:14" x14ac:dyDescent="0.2">
      <c r="A14268" t="s">
        <v>14341</v>
      </c>
      <c r="B14268" t="s">
        <v>37470</v>
      </c>
      <c r="I14268" t="s">
        <v>5</v>
      </c>
      <c r="J14268">
        <v>524.21</v>
      </c>
      <c r="M14268">
        <v>524.21</v>
      </c>
      <c r="N14268">
        <f t="shared" si="222"/>
        <v>0</v>
      </c>
    </row>
    <row r="14269" spans="1:14" x14ac:dyDescent="0.2">
      <c r="A14269" t="s">
        <v>14342</v>
      </c>
      <c r="B14269" t="s">
        <v>37471</v>
      </c>
      <c r="I14269" t="s">
        <v>5</v>
      </c>
      <c r="J14269">
        <v>506.01</v>
      </c>
      <c r="M14269">
        <v>506.01</v>
      </c>
      <c r="N14269">
        <f t="shared" si="222"/>
        <v>0</v>
      </c>
    </row>
    <row r="14270" spans="1:14" x14ac:dyDescent="0.2">
      <c r="A14270" t="s">
        <v>14343</v>
      </c>
      <c r="B14270" t="s">
        <v>37471</v>
      </c>
      <c r="I14270" t="s">
        <v>5</v>
      </c>
      <c r="J14270">
        <v>466.7</v>
      </c>
      <c r="M14270">
        <v>466.7</v>
      </c>
      <c r="N14270">
        <f t="shared" si="222"/>
        <v>0</v>
      </c>
    </row>
    <row r="14271" spans="1:14" x14ac:dyDescent="0.2">
      <c r="A14271" t="s">
        <v>14344</v>
      </c>
      <c r="B14271" t="s">
        <v>37472</v>
      </c>
      <c r="I14271" t="s">
        <v>5</v>
      </c>
      <c r="J14271">
        <v>993.86</v>
      </c>
      <c r="M14271">
        <v>993.86</v>
      </c>
      <c r="N14271">
        <f t="shared" si="222"/>
        <v>0</v>
      </c>
    </row>
    <row r="14272" spans="1:14" x14ac:dyDescent="0.2">
      <c r="A14272" t="s">
        <v>14345</v>
      </c>
      <c r="B14272" t="s">
        <v>37472</v>
      </c>
      <c r="I14272" t="s">
        <v>5</v>
      </c>
      <c r="J14272">
        <v>951.69</v>
      </c>
      <c r="M14272">
        <v>951.69</v>
      </c>
      <c r="N14272">
        <f t="shared" si="222"/>
        <v>0</v>
      </c>
    </row>
    <row r="14273" spans="1:14" x14ac:dyDescent="0.2">
      <c r="A14273" t="s">
        <v>14346</v>
      </c>
      <c r="B14273" t="s">
        <v>37473</v>
      </c>
      <c r="I14273" t="s">
        <v>5</v>
      </c>
      <c r="J14273">
        <v>999.7</v>
      </c>
      <c r="M14273">
        <v>999.7</v>
      </c>
      <c r="N14273">
        <f t="shared" si="222"/>
        <v>0</v>
      </c>
    </row>
    <row r="14274" spans="1:14" x14ac:dyDescent="0.2">
      <c r="A14274" t="s">
        <v>14347</v>
      </c>
      <c r="B14274" t="s">
        <v>37473</v>
      </c>
      <c r="I14274" t="s">
        <v>5</v>
      </c>
      <c r="J14274">
        <v>957.53</v>
      </c>
      <c r="M14274">
        <v>957.53</v>
      </c>
      <c r="N14274">
        <f t="shared" si="222"/>
        <v>0</v>
      </c>
    </row>
    <row r="14275" spans="1:14" x14ac:dyDescent="0.2">
      <c r="A14275" t="s">
        <v>14348</v>
      </c>
      <c r="B14275" t="s">
        <v>37474</v>
      </c>
      <c r="I14275" t="s">
        <v>5</v>
      </c>
      <c r="J14275">
        <v>229.46</v>
      </c>
      <c r="M14275">
        <v>229.46</v>
      </c>
      <c r="N14275">
        <f t="shared" si="222"/>
        <v>0</v>
      </c>
    </row>
    <row r="14276" spans="1:14" x14ac:dyDescent="0.2">
      <c r="A14276" t="s">
        <v>14349</v>
      </c>
      <c r="B14276" t="s">
        <v>37474</v>
      </c>
      <c r="I14276" t="s">
        <v>5</v>
      </c>
      <c r="J14276">
        <v>204.56</v>
      </c>
      <c r="M14276">
        <v>204.56</v>
      </c>
      <c r="N14276">
        <f t="shared" ref="N14276:N14339" si="223">J14276-M14276</f>
        <v>0</v>
      </c>
    </row>
    <row r="14277" spans="1:14" x14ac:dyDescent="0.2">
      <c r="A14277" t="s">
        <v>14350</v>
      </c>
      <c r="B14277" t="s">
        <v>37475</v>
      </c>
      <c r="I14277" t="s">
        <v>5</v>
      </c>
      <c r="J14277">
        <v>330.75</v>
      </c>
      <c r="M14277">
        <v>330.75</v>
      </c>
      <c r="N14277">
        <f t="shared" si="223"/>
        <v>0</v>
      </c>
    </row>
    <row r="14278" spans="1:14" x14ac:dyDescent="0.2">
      <c r="A14278" t="s">
        <v>14351</v>
      </c>
      <c r="B14278" t="s">
        <v>37475</v>
      </c>
      <c r="I14278" t="s">
        <v>5</v>
      </c>
      <c r="J14278">
        <v>299.60000000000002</v>
      </c>
      <c r="M14278">
        <v>299.60000000000002</v>
      </c>
      <c r="N14278">
        <f t="shared" si="223"/>
        <v>0</v>
      </c>
    </row>
    <row r="14279" spans="1:14" x14ac:dyDescent="0.2">
      <c r="A14279" t="s">
        <v>14352</v>
      </c>
      <c r="B14279" t="s">
        <v>37476</v>
      </c>
      <c r="I14279" t="s">
        <v>5</v>
      </c>
      <c r="J14279">
        <v>304.54000000000002</v>
      </c>
      <c r="M14279">
        <v>304.54000000000002</v>
      </c>
      <c r="N14279">
        <f t="shared" si="223"/>
        <v>0</v>
      </c>
    </row>
    <row r="14280" spans="1:14" x14ac:dyDescent="0.2">
      <c r="A14280" t="s">
        <v>14353</v>
      </c>
      <c r="B14280" t="s">
        <v>37476</v>
      </c>
      <c r="I14280" t="s">
        <v>5</v>
      </c>
      <c r="J14280">
        <v>275.06</v>
      </c>
      <c r="M14280">
        <v>275.06</v>
      </c>
      <c r="N14280">
        <f t="shared" si="223"/>
        <v>0</v>
      </c>
    </row>
    <row r="14281" spans="1:14" x14ac:dyDescent="0.2">
      <c r="A14281" t="s">
        <v>14354</v>
      </c>
      <c r="B14281" t="s">
        <v>37477</v>
      </c>
      <c r="I14281" t="s">
        <v>5</v>
      </c>
      <c r="J14281">
        <v>619.88</v>
      </c>
      <c r="M14281">
        <v>619.88</v>
      </c>
      <c r="N14281">
        <f t="shared" si="223"/>
        <v>0</v>
      </c>
    </row>
    <row r="14282" spans="1:14" x14ac:dyDescent="0.2">
      <c r="A14282" t="s">
        <v>14355</v>
      </c>
      <c r="B14282" t="s">
        <v>37477</v>
      </c>
      <c r="I14282" t="s">
        <v>5</v>
      </c>
      <c r="J14282">
        <v>567.41</v>
      </c>
      <c r="M14282">
        <v>567.41</v>
      </c>
      <c r="N14282">
        <f t="shared" si="223"/>
        <v>0</v>
      </c>
    </row>
    <row r="14283" spans="1:14" x14ac:dyDescent="0.2">
      <c r="A14283" t="s">
        <v>14356</v>
      </c>
      <c r="B14283" t="s">
        <v>37478</v>
      </c>
      <c r="I14283" t="s">
        <v>5</v>
      </c>
      <c r="J14283">
        <v>793.77</v>
      </c>
      <c r="M14283">
        <v>793.77</v>
      </c>
      <c r="N14283">
        <f t="shared" si="223"/>
        <v>0</v>
      </c>
    </row>
    <row r="14284" spans="1:14" x14ac:dyDescent="0.2">
      <c r="A14284" t="s">
        <v>14357</v>
      </c>
      <c r="B14284" t="s">
        <v>37478</v>
      </c>
      <c r="I14284" t="s">
        <v>5</v>
      </c>
      <c r="J14284">
        <v>728.14</v>
      </c>
      <c r="M14284">
        <v>728.14</v>
      </c>
      <c r="N14284">
        <f t="shared" si="223"/>
        <v>0</v>
      </c>
    </row>
    <row r="14285" spans="1:14" x14ac:dyDescent="0.2">
      <c r="A14285" t="s">
        <v>14358</v>
      </c>
      <c r="B14285" t="s">
        <v>37479</v>
      </c>
      <c r="I14285" t="s">
        <v>5</v>
      </c>
      <c r="J14285">
        <v>851.19</v>
      </c>
      <c r="M14285">
        <v>851.19</v>
      </c>
      <c r="N14285">
        <f t="shared" si="223"/>
        <v>0</v>
      </c>
    </row>
    <row r="14286" spans="1:14" x14ac:dyDescent="0.2">
      <c r="A14286" t="s">
        <v>14359</v>
      </c>
      <c r="B14286" t="s">
        <v>37479</v>
      </c>
      <c r="I14286" t="s">
        <v>5</v>
      </c>
      <c r="J14286">
        <v>781.14</v>
      </c>
      <c r="M14286">
        <v>781.14</v>
      </c>
      <c r="N14286">
        <f t="shared" si="223"/>
        <v>0</v>
      </c>
    </row>
    <row r="14287" spans="1:14" x14ac:dyDescent="0.2">
      <c r="A14287" t="s">
        <v>14360</v>
      </c>
      <c r="B14287" t="s">
        <v>37480</v>
      </c>
      <c r="I14287" t="s">
        <v>5</v>
      </c>
      <c r="J14287">
        <v>1001.15</v>
      </c>
      <c r="M14287">
        <v>1001.15</v>
      </c>
      <c r="N14287">
        <f t="shared" si="223"/>
        <v>0</v>
      </c>
    </row>
    <row r="14288" spans="1:14" x14ac:dyDescent="0.2">
      <c r="A14288" t="s">
        <v>14361</v>
      </c>
      <c r="B14288" t="s">
        <v>37480</v>
      </c>
      <c r="I14288" t="s">
        <v>5</v>
      </c>
      <c r="J14288">
        <v>917.98</v>
      </c>
      <c r="M14288">
        <v>917.98</v>
      </c>
      <c r="N14288">
        <f t="shared" si="223"/>
        <v>0</v>
      </c>
    </row>
    <row r="14289" spans="1:14" x14ac:dyDescent="0.2">
      <c r="A14289" t="s">
        <v>14362</v>
      </c>
      <c r="B14289" t="s">
        <v>37481</v>
      </c>
      <c r="I14289" t="s">
        <v>5</v>
      </c>
      <c r="J14289">
        <v>1133.3499999999999</v>
      </c>
      <c r="M14289">
        <v>1133.3499999999999</v>
      </c>
      <c r="N14289">
        <f t="shared" si="223"/>
        <v>0</v>
      </c>
    </row>
    <row r="14290" spans="1:14" x14ac:dyDescent="0.2">
      <c r="A14290" t="s">
        <v>14363</v>
      </c>
      <c r="B14290" t="s">
        <v>37481</v>
      </c>
      <c r="I14290" t="s">
        <v>5</v>
      </c>
      <c r="J14290">
        <v>1038.98</v>
      </c>
      <c r="M14290">
        <v>1038.98</v>
      </c>
      <c r="N14290">
        <f t="shared" si="223"/>
        <v>0</v>
      </c>
    </row>
    <row r="14291" spans="1:14" x14ac:dyDescent="0.2">
      <c r="A14291" t="s">
        <v>14364</v>
      </c>
      <c r="B14291" t="s">
        <v>37482</v>
      </c>
      <c r="I14291" t="s">
        <v>5</v>
      </c>
      <c r="J14291">
        <v>1301.68</v>
      </c>
      <c r="M14291">
        <v>1301.68</v>
      </c>
      <c r="N14291">
        <f t="shared" si="223"/>
        <v>0</v>
      </c>
    </row>
    <row r="14292" spans="1:14" x14ac:dyDescent="0.2">
      <c r="A14292" t="s">
        <v>14365</v>
      </c>
      <c r="B14292" t="s">
        <v>37482</v>
      </c>
      <c r="I14292" t="s">
        <v>5</v>
      </c>
      <c r="J14292">
        <v>1193.4100000000001</v>
      </c>
      <c r="M14292">
        <v>1193.4100000000001</v>
      </c>
      <c r="N14292">
        <f t="shared" si="223"/>
        <v>0</v>
      </c>
    </row>
    <row r="14293" spans="1:14" x14ac:dyDescent="0.2">
      <c r="A14293" t="s">
        <v>14366</v>
      </c>
      <c r="B14293" t="s">
        <v>37483</v>
      </c>
      <c r="I14293" t="s">
        <v>5</v>
      </c>
      <c r="J14293">
        <v>452.38</v>
      </c>
      <c r="M14293">
        <v>452.38</v>
      </c>
      <c r="N14293">
        <f t="shared" si="223"/>
        <v>0</v>
      </c>
    </row>
    <row r="14294" spans="1:14" x14ac:dyDescent="0.2">
      <c r="A14294" t="s">
        <v>14367</v>
      </c>
      <c r="B14294" t="s">
        <v>37483</v>
      </c>
      <c r="I14294" t="s">
        <v>5</v>
      </c>
      <c r="J14294">
        <v>409.73</v>
      </c>
      <c r="M14294">
        <v>409.73</v>
      </c>
      <c r="N14294">
        <f t="shared" si="223"/>
        <v>0</v>
      </c>
    </row>
    <row r="14295" spans="1:14" x14ac:dyDescent="0.2">
      <c r="A14295" t="s">
        <v>14368</v>
      </c>
      <c r="B14295" t="s">
        <v>37484</v>
      </c>
      <c r="I14295" t="s">
        <v>5</v>
      </c>
      <c r="J14295">
        <v>575.48</v>
      </c>
      <c r="M14295">
        <v>575.48</v>
      </c>
      <c r="N14295">
        <f t="shared" si="223"/>
        <v>0</v>
      </c>
    </row>
    <row r="14296" spans="1:14" x14ac:dyDescent="0.2">
      <c r="A14296" t="s">
        <v>14369</v>
      </c>
      <c r="B14296" t="s">
        <v>37484</v>
      </c>
      <c r="I14296" t="s">
        <v>5</v>
      </c>
      <c r="J14296">
        <v>527.09</v>
      </c>
      <c r="M14296">
        <v>527.09</v>
      </c>
      <c r="N14296">
        <f t="shared" si="223"/>
        <v>0</v>
      </c>
    </row>
    <row r="14297" spans="1:14" x14ac:dyDescent="0.2">
      <c r="A14297" t="s">
        <v>14370</v>
      </c>
      <c r="B14297" t="s">
        <v>37485</v>
      </c>
      <c r="I14297" t="s">
        <v>5</v>
      </c>
      <c r="J14297">
        <v>671.22</v>
      </c>
      <c r="M14297">
        <v>671.22</v>
      </c>
      <c r="N14297">
        <f t="shared" si="223"/>
        <v>0</v>
      </c>
    </row>
    <row r="14298" spans="1:14" x14ac:dyDescent="0.2">
      <c r="A14298" t="s">
        <v>14371</v>
      </c>
      <c r="B14298" t="s">
        <v>37485</v>
      </c>
      <c r="I14298" t="s">
        <v>5</v>
      </c>
      <c r="J14298">
        <v>616.9</v>
      </c>
      <c r="M14298">
        <v>616.9</v>
      </c>
      <c r="N14298">
        <f t="shared" si="223"/>
        <v>0</v>
      </c>
    </row>
    <row r="14299" spans="1:14" x14ac:dyDescent="0.2">
      <c r="A14299" t="s">
        <v>14372</v>
      </c>
      <c r="B14299" t="s">
        <v>37486</v>
      </c>
      <c r="I14299" t="s">
        <v>5</v>
      </c>
      <c r="J14299">
        <v>783.36</v>
      </c>
      <c r="M14299">
        <v>783.36</v>
      </c>
      <c r="N14299">
        <f t="shared" si="223"/>
        <v>0</v>
      </c>
    </row>
    <row r="14300" spans="1:14" x14ac:dyDescent="0.2">
      <c r="A14300" t="s">
        <v>14373</v>
      </c>
      <c r="B14300" t="s">
        <v>37486</v>
      </c>
      <c r="I14300" t="s">
        <v>5</v>
      </c>
      <c r="J14300">
        <v>719.6</v>
      </c>
      <c r="M14300">
        <v>719.6</v>
      </c>
      <c r="N14300">
        <f t="shared" si="223"/>
        <v>0</v>
      </c>
    </row>
    <row r="14301" spans="1:14" x14ac:dyDescent="0.2">
      <c r="A14301" t="s">
        <v>14374</v>
      </c>
      <c r="B14301" t="s">
        <v>37487</v>
      </c>
      <c r="I14301" t="s">
        <v>5</v>
      </c>
      <c r="J14301">
        <v>1471.44</v>
      </c>
      <c r="M14301">
        <v>1471.44</v>
      </c>
      <c r="N14301">
        <f t="shared" si="223"/>
        <v>0</v>
      </c>
    </row>
    <row r="14302" spans="1:14" x14ac:dyDescent="0.2">
      <c r="A14302" t="s">
        <v>14375</v>
      </c>
      <c r="B14302" t="s">
        <v>37487</v>
      </c>
      <c r="I14302" t="s">
        <v>5</v>
      </c>
      <c r="J14302">
        <v>1397.66</v>
      </c>
      <c r="M14302">
        <v>1397.66</v>
      </c>
      <c r="N14302">
        <f t="shared" si="223"/>
        <v>0</v>
      </c>
    </row>
    <row r="14303" spans="1:14" x14ac:dyDescent="0.2">
      <c r="A14303" t="s">
        <v>14376</v>
      </c>
      <c r="B14303" t="s">
        <v>37488</v>
      </c>
      <c r="I14303" t="s">
        <v>5</v>
      </c>
      <c r="J14303">
        <v>1669</v>
      </c>
      <c r="M14303">
        <v>1669</v>
      </c>
      <c r="N14303">
        <f t="shared" si="223"/>
        <v>0</v>
      </c>
    </row>
    <row r="14304" spans="1:14" x14ac:dyDescent="0.2">
      <c r="A14304" t="s">
        <v>14377</v>
      </c>
      <c r="B14304" t="s">
        <v>37488</v>
      </c>
      <c r="I14304" t="s">
        <v>5</v>
      </c>
      <c r="J14304">
        <v>1584.1</v>
      </c>
      <c r="M14304">
        <v>1584.1</v>
      </c>
      <c r="N14304">
        <f t="shared" si="223"/>
        <v>0</v>
      </c>
    </row>
    <row r="14305" spans="1:14" x14ac:dyDescent="0.2">
      <c r="A14305" t="s">
        <v>14378</v>
      </c>
      <c r="B14305" t="s">
        <v>37489</v>
      </c>
      <c r="I14305" t="s">
        <v>5</v>
      </c>
      <c r="J14305">
        <v>533.26</v>
      </c>
      <c r="M14305">
        <v>533.26</v>
      </c>
      <c r="N14305">
        <f t="shared" si="223"/>
        <v>0</v>
      </c>
    </row>
    <row r="14306" spans="1:14" x14ac:dyDescent="0.2">
      <c r="A14306" t="s">
        <v>14379</v>
      </c>
      <c r="B14306" t="s">
        <v>37489</v>
      </c>
      <c r="I14306" t="s">
        <v>5</v>
      </c>
      <c r="J14306">
        <v>475.79</v>
      </c>
      <c r="M14306">
        <v>475.79</v>
      </c>
      <c r="N14306">
        <f t="shared" si="223"/>
        <v>0</v>
      </c>
    </row>
    <row r="14307" spans="1:14" x14ac:dyDescent="0.2">
      <c r="A14307" t="s">
        <v>14380</v>
      </c>
      <c r="B14307" t="s">
        <v>37490</v>
      </c>
      <c r="I14307" t="s">
        <v>5</v>
      </c>
      <c r="J14307">
        <v>622.47</v>
      </c>
      <c r="M14307">
        <v>622.47</v>
      </c>
      <c r="N14307">
        <f t="shared" si="223"/>
        <v>0</v>
      </c>
    </row>
    <row r="14308" spans="1:14" x14ac:dyDescent="0.2">
      <c r="A14308" t="s">
        <v>14381</v>
      </c>
      <c r="B14308" t="s">
        <v>37490</v>
      </c>
      <c r="I14308" t="s">
        <v>5</v>
      </c>
      <c r="J14308">
        <v>559.25</v>
      </c>
      <c r="M14308">
        <v>559.25</v>
      </c>
      <c r="N14308">
        <f t="shared" si="223"/>
        <v>0</v>
      </c>
    </row>
    <row r="14309" spans="1:14" x14ac:dyDescent="0.2">
      <c r="A14309" t="s">
        <v>14382</v>
      </c>
      <c r="B14309" t="s">
        <v>37491</v>
      </c>
      <c r="I14309" t="s">
        <v>5</v>
      </c>
      <c r="J14309">
        <v>708.53</v>
      </c>
      <c r="M14309">
        <v>708.53</v>
      </c>
      <c r="N14309">
        <f t="shared" si="223"/>
        <v>0</v>
      </c>
    </row>
    <row r="14310" spans="1:14" x14ac:dyDescent="0.2">
      <c r="A14310" t="s">
        <v>14383</v>
      </c>
      <c r="B14310" t="s">
        <v>37491</v>
      </c>
      <c r="I14310" t="s">
        <v>5</v>
      </c>
      <c r="J14310">
        <v>633.82000000000005</v>
      </c>
      <c r="M14310">
        <v>633.82000000000005</v>
      </c>
      <c r="N14310">
        <f t="shared" si="223"/>
        <v>0</v>
      </c>
    </row>
    <row r="14311" spans="1:14" x14ac:dyDescent="0.2">
      <c r="A14311" t="s">
        <v>14384</v>
      </c>
      <c r="B14311" t="s">
        <v>37492</v>
      </c>
      <c r="I14311" t="s">
        <v>5</v>
      </c>
      <c r="J14311">
        <v>894.88</v>
      </c>
      <c r="M14311">
        <v>894.88</v>
      </c>
      <c r="N14311">
        <f t="shared" si="223"/>
        <v>0</v>
      </c>
    </row>
    <row r="14312" spans="1:14" x14ac:dyDescent="0.2">
      <c r="A14312" t="s">
        <v>14385</v>
      </c>
      <c r="B14312" t="s">
        <v>37492</v>
      </c>
      <c r="I14312" t="s">
        <v>5</v>
      </c>
      <c r="J14312">
        <v>802.92</v>
      </c>
      <c r="M14312">
        <v>802.92</v>
      </c>
      <c r="N14312">
        <f t="shared" si="223"/>
        <v>0</v>
      </c>
    </row>
    <row r="14313" spans="1:14" x14ac:dyDescent="0.2">
      <c r="A14313" t="s">
        <v>14386</v>
      </c>
      <c r="B14313" t="s">
        <v>37493</v>
      </c>
      <c r="I14313" t="s">
        <v>5</v>
      </c>
      <c r="J14313">
        <v>1106.49</v>
      </c>
      <c r="M14313">
        <v>1106.49</v>
      </c>
      <c r="N14313">
        <f t="shared" si="223"/>
        <v>0</v>
      </c>
    </row>
    <row r="14314" spans="1:14" x14ac:dyDescent="0.2">
      <c r="A14314" t="s">
        <v>14387</v>
      </c>
      <c r="B14314" t="s">
        <v>37493</v>
      </c>
      <c r="I14314" t="s">
        <v>5</v>
      </c>
      <c r="J14314">
        <v>1003.04</v>
      </c>
      <c r="M14314">
        <v>1003.04</v>
      </c>
      <c r="N14314">
        <f t="shared" si="223"/>
        <v>0</v>
      </c>
    </row>
    <row r="14315" spans="1:14" x14ac:dyDescent="0.2">
      <c r="A14315" t="s">
        <v>14388</v>
      </c>
      <c r="B14315" t="s">
        <v>37494</v>
      </c>
      <c r="I14315" t="s">
        <v>5</v>
      </c>
      <c r="J14315">
        <v>320.93</v>
      </c>
      <c r="M14315">
        <v>320.93</v>
      </c>
      <c r="N14315">
        <f t="shared" si="223"/>
        <v>0</v>
      </c>
    </row>
    <row r="14316" spans="1:14" x14ac:dyDescent="0.2">
      <c r="A14316" t="s">
        <v>14389</v>
      </c>
      <c r="B14316" t="s">
        <v>37494</v>
      </c>
      <c r="I14316" t="s">
        <v>5</v>
      </c>
      <c r="J14316">
        <v>292.66000000000003</v>
      </c>
      <c r="M14316">
        <v>292.66000000000003</v>
      </c>
      <c r="N14316">
        <f t="shared" si="223"/>
        <v>0</v>
      </c>
    </row>
    <row r="14317" spans="1:14" x14ac:dyDescent="0.2">
      <c r="A14317" t="s">
        <v>14390</v>
      </c>
      <c r="B14317" t="s">
        <v>37495</v>
      </c>
      <c r="I14317" t="s">
        <v>5</v>
      </c>
      <c r="J14317">
        <v>419.46</v>
      </c>
      <c r="M14317">
        <v>419.46</v>
      </c>
      <c r="N14317">
        <f t="shared" si="223"/>
        <v>0</v>
      </c>
    </row>
    <row r="14318" spans="1:14" x14ac:dyDescent="0.2">
      <c r="A14318" t="s">
        <v>14391</v>
      </c>
      <c r="B14318" t="s">
        <v>37495</v>
      </c>
      <c r="I14318" t="s">
        <v>5</v>
      </c>
      <c r="J14318">
        <v>385.44</v>
      </c>
      <c r="M14318">
        <v>385.44</v>
      </c>
      <c r="N14318">
        <f t="shared" si="223"/>
        <v>0</v>
      </c>
    </row>
    <row r="14319" spans="1:14" x14ac:dyDescent="0.2">
      <c r="A14319" t="s">
        <v>14392</v>
      </c>
      <c r="B14319" t="s">
        <v>37496</v>
      </c>
      <c r="I14319" t="s">
        <v>5</v>
      </c>
      <c r="J14319">
        <v>519.97</v>
      </c>
      <c r="M14319">
        <v>519.97</v>
      </c>
      <c r="N14319">
        <f t="shared" si="223"/>
        <v>0</v>
      </c>
    </row>
    <row r="14320" spans="1:14" x14ac:dyDescent="0.2">
      <c r="A14320" t="s">
        <v>14393</v>
      </c>
      <c r="B14320" t="s">
        <v>37496</v>
      </c>
      <c r="I14320" t="s">
        <v>5</v>
      </c>
      <c r="J14320">
        <v>480.2</v>
      </c>
      <c r="M14320">
        <v>480.2</v>
      </c>
      <c r="N14320">
        <f t="shared" si="223"/>
        <v>0</v>
      </c>
    </row>
    <row r="14321" spans="1:14" x14ac:dyDescent="0.2">
      <c r="A14321" t="s">
        <v>14394</v>
      </c>
      <c r="B14321" t="s">
        <v>37497</v>
      </c>
      <c r="I14321" t="s">
        <v>5</v>
      </c>
      <c r="J14321">
        <v>616.53</v>
      </c>
      <c r="M14321">
        <v>616.53</v>
      </c>
      <c r="N14321">
        <f t="shared" si="223"/>
        <v>0</v>
      </c>
    </row>
    <row r="14322" spans="1:14" x14ac:dyDescent="0.2">
      <c r="A14322" t="s">
        <v>14395</v>
      </c>
      <c r="B14322" t="s">
        <v>37497</v>
      </c>
      <c r="I14322" t="s">
        <v>5</v>
      </c>
      <c r="J14322">
        <v>571.02</v>
      </c>
      <c r="M14322">
        <v>571.02</v>
      </c>
      <c r="N14322">
        <f t="shared" si="223"/>
        <v>0</v>
      </c>
    </row>
    <row r="14323" spans="1:14" x14ac:dyDescent="0.2">
      <c r="A14323" t="s">
        <v>14396</v>
      </c>
      <c r="B14323" t="s">
        <v>37498</v>
      </c>
      <c r="I14323" t="s">
        <v>5</v>
      </c>
      <c r="J14323">
        <v>15.45</v>
      </c>
      <c r="M14323">
        <v>15.45</v>
      </c>
      <c r="N14323">
        <f t="shared" si="223"/>
        <v>0</v>
      </c>
    </row>
    <row r="14324" spans="1:14" x14ac:dyDescent="0.2">
      <c r="A14324" t="s">
        <v>14397</v>
      </c>
      <c r="B14324" t="s">
        <v>37498</v>
      </c>
      <c r="I14324" t="s">
        <v>5</v>
      </c>
      <c r="J14324">
        <v>14.02</v>
      </c>
      <c r="M14324">
        <v>14.02</v>
      </c>
      <c r="N14324">
        <f t="shared" si="223"/>
        <v>0</v>
      </c>
    </row>
    <row r="14325" spans="1:14" x14ac:dyDescent="0.2">
      <c r="A14325" t="s">
        <v>14398</v>
      </c>
      <c r="B14325" t="s">
        <v>37499</v>
      </c>
      <c r="I14325" t="s">
        <v>5</v>
      </c>
      <c r="J14325">
        <v>16.309999999999999</v>
      </c>
      <c r="M14325">
        <v>16.309999999999999</v>
      </c>
      <c r="N14325">
        <f t="shared" si="223"/>
        <v>0</v>
      </c>
    </row>
    <row r="14326" spans="1:14" x14ac:dyDescent="0.2">
      <c r="A14326" t="s">
        <v>14399</v>
      </c>
      <c r="B14326" t="s">
        <v>37499</v>
      </c>
      <c r="I14326" t="s">
        <v>5</v>
      </c>
      <c r="J14326">
        <v>14.71</v>
      </c>
      <c r="M14326">
        <v>14.71</v>
      </c>
      <c r="N14326">
        <f t="shared" si="223"/>
        <v>0</v>
      </c>
    </row>
    <row r="14327" spans="1:14" x14ac:dyDescent="0.2">
      <c r="A14327" t="s">
        <v>14400</v>
      </c>
      <c r="B14327" t="s">
        <v>37500</v>
      </c>
      <c r="I14327" t="s">
        <v>5</v>
      </c>
      <c r="J14327">
        <v>19.72</v>
      </c>
      <c r="M14327">
        <v>19.72</v>
      </c>
      <c r="N14327">
        <f t="shared" si="223"/>
        <v>0</v>
      </c>
    </row>
    <row r="14328" spans="1:14" x14ac:dyDescent="0.2">
      <c r="A14328" t="s">
        <v>14401</v>
      </c>
      <c r="B14328" t="s">
        <v>37500</v>
      </c>
      <c r="I14328" t="s">
        <v>5</v>
      </c>
      <c r="J14328">
        <v>17.93</v>
      </c>
      <c r="M14328">
        <v>17.93</v>
      </c>
      <c r="N14328">
        <f t="shared" si="223"/>
        <v>0</v>
      </c>
    </row>
    <row r="14329" spans="1:14" x14ac:dyDescent="0.2">
      <c r="A14329" t="s">
        <v>14402</v>
      </c>
      <c r="B14329" t="s">
        <v>37501</v>
      </c>
      <c r="I14329" t="s">
        <v>5</v>
      </c>
      <c r="J14329">
        <v>24.36</v>
      </c>
      <c r="M14329">
        <v>24.36</v>
      </c>
      <c r="N14329">
        <f t="shared" si="223"/>
        <v>0</v>
      </c>
    </row>
    <row r="14330" spans="1:14" x14ac:dyDescent="0.2">
      <c r="A14330" t="s">
        <v>14403</v>
      </c>
      <c r="B14330" t="s">
        <v>37501</v>
      </c>
      <c r="I14330" t="s">
        <v>5</v>
      </c>
      <c r="J14330">
        <v>22.4</v>
      </c>
      <c r="M14330">
        <v>22.4</v>
      </c>
      <c r="N14330">
        <f t="shared" si="223"/>
        <v>0</v>
      </c>
    </row>
    <row r="14331" spans="1:14" x14ac:dyDescent="0.2">
      <c r="A14331" t="s">
        <v>14404</v>
      </c>
      <c r="B14331" t="s">
        <v>37502</v>
      </c>
      <c r="I14331" t="s">
        <v>5</v>
      </c>
      <c r="J14331">
        <v>33.17</v>
      </c>
      <c r="M14331">
        <v>33.17</v>
      </c>
      <c r="N14331">
        <f t="shared" si="223"/>
        <v>0</v>
      </c>
    </row>
    <row r="14332" spans="1:14" x14ac:dyDescent="0.2">
      <c r="A14332" t="s">
        <v>14405</v>
      </c>
      <c r="B14332" t="s">
        <v>37502</v>
      </c>
      <c r="I14332" t="s">
        <v>5</v>
      </c>
      <c r="J14332">
        <v>31.04</v>
      </c>
      <c r="M14332">
        <v>31.04</v>
      </c>
      <c r="N14332">
        <f t="shared" si="223"/>
        <v>0</v>
      </c>
    </row>
    <row r="14333" spans="1:14" x14ac:dyDescent="0.2">
      <c r="A14333" t="s">
        <v>14406</v>
      </c>
      <c r="B14333" t="s">
        <v>37503</v>
      </c>
      <c r="I14333" t="s">
        <v>5</v>
      </c>
      <c r="J14333">
        <v>39.43</v>
      </c>
      <c r="M14333">
        <v>39.43</v>
      </c>
      <c r="N14333">
        <f t="shared" si="223"/>
        <v>0</v>
      </c>
    </row>
    <row r="14334" spans="1:14" x14ac:dyDescent="0.2">
      <c r="A14334" t="s">
        <v>14407</v>
      </c>
      <c r="B14334" t="s">
        <v>37503</v>
      </c>
      <c r="I14334" t="s">
        <v>5</v>
      </c>
      <c r="J14334">
        <v>37.130000000000003</v>
      </c>
      <c r="M14334">
        <v>37.130000000000003</v>
      </c>
      <c r="N14334">
        <f t="shared" si="223"/>
        <v>0</v>
      </c>
    </row>
    <row r="14335" spans="1:14" x14ac:dyDescent="0.2">
      <c r="A14335" t="s">
        <v>14408</v>
      </c>
      <c r="B14335" t="s">
        <v>37504</v>
      </c>
      <c r="I14335" t="s">
        <v>5</v>
      </c>
      <c r="J14335">
        <v>52.68</v>
      </c>
      <c r="M14335">
        <v>52.68</v>
      </c>
      <c r="N14335">
        <f t="shared" si="223"/>
        <v>0</v>
      </c>
    </row>
    <row r="14336" spans="1:14" x14ac:dyDescent="0.2">
      <c r="A14336" t="s">
        <v>14409</v>
      </c>
      <c r="B14336" t="s">
        <v>37504</v>
      </c>
      <c r="I14336" t="s">
        <v>5</v>
      </c>
      <c r="J14336">
        <v>50.21</v>
      </c>
      <c r="M14336">
        <v>50.21</v>
      </c>
      <c r="N14336">
        <f t="shared" si="223"/>
        <v>0</v>
      </c>
    </row>
    <row r="14337" spans="1:14" x14ac:dyDescent="0.2">
      <c r="A14337" t="s">
        <v>14410</v>
      </c>
      <c r="B14337" t="s">
        <v>37505</v>
      </c>
      <c r="I14337" t="s">
        <v>5</v>
      </c>
      <c r="J14337">
        <v>61.8</v>
      </c>
      <c r="M14337">
        <v>61.8</v>
      </c>
      <c r="N14337">
        <f t="shared" si="223"/>
        <v>0</v>
      </c>
    </row>
    <row r="14338" spans="1:14" x14ac:dyDescent="0.2">
      <c r="A14338" t="s">
        <v>14411</v>
      </c>
      <c r="B14338" t="s">
        <v>37505</v>
      </c>
      <c r="I14338" t="s">
        <v>5</v>
      </c>
      <c r="J14338">
        <v>59.1</v>
      </c>
      <c r="M14338">
        <v>59.1</v>
      </c>
      <c r="N14338">
        <f t="shared" si="223"/>
        <v>0</v>
      </c>
    </row>
    <row r="14339" spans="1:14" x14ac:dyDescent="0.2">
      <c r="A14339" t="s">
        <v>14412</v>
      </c>
      <c r="B14339" t="s">
        <v>37506</v>
      </c>
      <c r="I14339" t="s">
        <v>5</v>
      </c>
      <c r="J14339">
        <v>84.77</v>
      </c>
      <c r="M14339">
        <v>84.77</v>
      </c>
      <c r="N14339">
        <f t="shared" si="223"/>
        <v>0</v>
      </c>
    </row>
    <row r="14340" spans="1:14" x14ac:dyDescent="0.2">
      <c r="A14340" t="s">
        <v>14413</v>
      </c>
      <c r="B14340" t="s">
        <v>37506</v>
      </c>
      <c r="I14340" t="s">
        <v>5</v>
      </c>
      <c r="J14340">
        <v>81.2</v>
      </c>
      <c r="M14340">
        <v>81.2</v>
      </c>
      <c r="N14340">
        <f t="shared" ref="N14340:N14403" si="224">J14340-M14340</f>
        <v>0</v>
      </c>
    </row>
    <row r="14341" spans="1:14" x14ac:dyDescent="0.2">
      <c r="A14341" t="s">
        <v>14414</v>
      </c>
      <c r="B14341" t="s">
        <v>37507</v>
      </c>
      <c r="I14341" t="s">
        <v>5</v>
      </c>
      <c r="J14341">
        <v>126.32</v>
      </c>
      <c r="M14341">
        <v>126.32</v>
      </c>
      <c r="N14341">
        <f t="shared" si="224"/>
        <v>0</v>
      </c>
    </row>
    <row r="14342" spans="1:14" x14ac:dyDescent="0.2">
      <c r="A14342" t="s">
        <v>14415</v>
      </c>
      <c r="B14342" t="s">
        <v>37507</v>
      </c>
      <c r="I14342" t="s">
        <v>5</v>
      </c>
      <c r="J14342">
        <v>122.41</v>
      </c>
      <c r="M14342">
        <v>122.41</v>
      </c>
      <c r="N14342">
        <f t="shared" si="224"/>
        <v>0</v>
      </c>
    </row>
    <row r="14343" spans="1:14" x14ac:dyDescent="0.2">
      <c r="A14343" t="s">
        <v>14416</v>
      </c>
      <c r="B14343" t="s">
        <v>37508</v>
      </c>
      <c r="I14343" t="s">
        <v>5</v>
      </c>
      <c r="J14343">
        <v>139.94</v>
      </c>
      <c r="M14343">
        <v>139.94</v>
      </c>
      <c r="N14343">
        <f t="shared" si="224"/>
        <v>0</v>
      </c>
    </row>
    <row r="14344" spans="1:14" x14ac:dyDescent="0.2">
      <c r="A14344" t="s">
        <v>14417</v>
      </c>
      <c r="B14344" t="s">
        <v>37508</v>
      </c>
      <c r="I14344" t="s">
        <v>5</v>
      </c>
      <c r="J14344">
        <v>135.69</v>
      </c>
      <c r="M14344">
        <v>135.69</v>
      </c>
      <c r="N14344">
        <f t="shared" si="224"/>
        <v>0</v>
      </c>
    </row>
    <row r="14345" spans="1:14" x14ac:dyDescent="0.2">
      <c r="A14345" t="s">
        <v>14418</v>
      </c>
      <c r="B14345" t="s">
        <v>37509</v>
      </c>
      <c r="I14345" t="s">
        <v>5</v>
      </c>
      <c r="J14345">
        <v>198.82</v>
      </c>
      <c r="M14345">
        <v>198.82</v>
      </c>
      <c r="N14345">
        <f t="shared" si="224"/>
        <v>0</v>
      </c>
    </row>
    <row r="14346" spans="1:14" x14ac:dyDescent="0.2">
      <c r="A14346" t="s">
        <v>14419</v>
      </c>
      <c r="B14346" t="s">
        <v>37509</v>
      </c>
      <c r="I14346" t="s">
        <v>5</v>
      </c>
      <c r="J14346">
        <v>194.22</v>
      </c>
      <c r="M14346">
        <v>194.22</v>
      </c>
      <c r="N14346">
        <f t="shared" si="224"/>
        <v>0</v>
      </c>
    </row>
    <row r="14347" spans="1:14" x14ac:dyDescent="0.2">
      <c r="A14347" t="s">
        <v>14420</v>
      </c>
      <c r="B14347" t="s">
        <v>37510</v>
      </c>
      <c r="I14347" t="s">
        <v>5</v>
      </c>
      <c r="J14347">
        <v>210.64</v>
      </c>
      <c r="M14347">
        <v>210.64</v>
      </c>
      <c r="N14347">
        <f t="shared" si="224"/>
        <v>0</v>
      </c>
    </row>
    <row r="14348" spans="1:14" x14ac:dyDescent="0.2">
      <c r="A14348" t="s">
        <v>14421</v>
      </c>
      <c r="B14348" t="s">
        <v>37510</v>
      </c>
      <c r="I14348" t="s">
        <v>5</v>
      </c>
      <c r="J14348">
        <v>205.7</v>
      </c>
      <c r="M14348">
        <v>205.7</v>
      </c>
      <c r="N14348">
        <f t="shared" si="224"/>
        <v>0</v>
      </c>
    </row>
    <row r="14349" spans="1:14" x14ac:dyDescent="0.2">
      <c r="A14349" t="s">
        <v>14422</v>
      </c>
      <c r="B14349" t="s">
        <v>37511</v>
      </c>
      <c r="I14349" t="s">
        <v>5</v>
      </c>
      <c r="J14349">
        <v>258.14999999999998</v>
      </c>
      <c r="M14349">
        <v>258.14999999999998</v>
      </c>
      <c r="N14349">
        <f t="shared" si="224"/>
        <v>0</v>
      </c>
    </row>
    <row r="14350" spans="1:14" x14ac:dyDescent="0.2">
      <c r="A14350" t="s">
        <v>14423</v>
      </c>
      <c r="B14350" t="s">
        <v>37511</v>
      </c>
      <c r="I14350" t="s">
        <v>5</v>
      </c>
      <c r="J14350">
        <v>252.74</v>
      </c>
      <c r="M14350">
        <v>252.74</v>
      </c>
      <c r="N14350">
        <f t="shared" si="224"/>
        <v>0</v>
      </c>
    </row>
    <row r="14351" spans="1:14" x14ac:dyDescent="0.2">
      <c r="A14351" t="s">
        <v>14424</v>
      </c>
      <c r="B14351" t="s">
        <v>37512</v>
      </c>
      <c r="I14351" t="s">
        <v>5</v>
      </c>
      <c r="J14351">
        <v>44.74</v>
      </c>
      <c r="M14351">
        <v>44.74</v>
      </c>
      <c r="N14351">
        <f t="shared" si="224"/>
        <v>0</v>
      </c>
    </row>
    <row r="14352" spans="1:14" x14ac:dyDescent="0.2">
      <c r="A14352" t="s">
        <v>14425</v>
      </c>
      <c r="B14352" t="s">
        <v>37512</v>
      </c>
      <c r="I14352" t="s">
        <v>5</v>
      </c>
      <c r="J14352">
        <v>43.31</v>
      </c>
      <c r="M14352">
        <v>43.31</v>
      </c>
      <c r="N14352">
        <f t="shared" si="224"/>
        <v>0</v>
      </c>
    </row>
    <row r="14353" spans="1:14" x14ac:dyDescent="0.2">
      <c r="A14353" t="s">
        <v>14426</v>
      </c>
      <c r="B14353" t="s">
        <v>37513</v>
      </c>
      <c r="I14353" t="s">
        <v>5</v>
      </c>
      <c r="J14353">
        <v>124.52</v>
      </c>
      <c r="M14353">
        <v>124.52</v>
      </c>
      <c r="N14353">
        <f t="shared" si="224"/>
        <v>0</v>
      </c>
    </row>
    <row r="14354" spans="1:14" x14ac:dyDescent="0.2">
      <c r="A14354" t="s">
        <v>14427</v>
      </c>
      <c r="B14354" t="s">
        <v>37513</v>
      </c>
      <c r="I14354" t="s">
        <v>5</v>
      </c>
      <c r="J14354">
        <v>122.91</v>
      </c>
      <c r="M14354">
        <v>122.91</v>
      </c>
      <c r="N14354">
        <f t="shared" si="224"/>
        <v>0</v>
      </c>
    </row>
    <row r="14355" spans="1:14" x14ac:dyDescent="0.2">
      <c r="A14355" t="s">
        <v>14428</v>
      </c>
      <c r="B14355" t="s">
        <v>37514</v>
      </c>
      <c r="I14355" t="s">
        <v>5</v>
      </c>
      <c r="J14355">
        <v>262.86</v>
      </c>
      <c r="M14355">
        <v>262.86</v>
      </c>
      <c r="N14355">
        <f t="shared" si="224"/>
        <v>0</v>
      </c>
    </row>
    <row r="14356" spans="1:14" x14ac:dyDescent="0.2">
      <c r="A14356" t="s">
        <v>14429</v>
      </c>
      <c r="B14356" t="s">
        <v>37514</v>
      </c>
      <c r="I14356" t="s">
        <v>5</v>
      </c>
      <c r="J14356">
        <v>260.89999999999998</v>
      </c>
      <c r="M14356">
        <v>260.89999999999998</v>
      </c>
      <c r="N14356">
        <f t="shared" si="224"/>
        <v>0</v>
      </c>
    </row>
    <row r="14357" spans="1:14" x14ac:dyDescent="0.2">
      <c r="A14357" t="s">
        <v>14430</v>
      </c>
      <c r="B14357" t="s">
        <v>37515</v>
      </c>
      <c r="I14357" t="s">
        <v>5</v>
      </c>
      <c r="J14357">
        <v>11.69</v>
      </c>
      <c r="M14357">
        <v>11.69</v>
      </c>
      <c r="N14357">
        <f t="shared" si="224"/>
        <v>0</v>
      </c>
    </row>
    <row r="14358" spans="1:14" x14ac:dyDescent="0.2">
      <c r="A14358" t="s">
        <v>14431</v>
      </c>
      <c r="B14358" t="s">
        <v>37515</v>
      </c>
      <c r="I14358" t="s">
        <v>5</v>
      </c>
      <c r="J14358">
        <v>10.26</v>
      </c>
      <c r="M14358">
        <v>10.26</v>
      </c>
      <c r="N14358">
        <f t="shared" si="224"/>
        <v>0</v>
      </c>
    </row>
    <row r="14359" spans="1:14" x14ac:dyDescent="0.2">
      <c r="A14359" t="s">
        <v>14432</v>
      </c>
      <c r="B14359" t="s">
        <v>37516</v>
      </c>
      <c r="I14359" t="s">
        <v>5</v>
      </c>
      <c r="J14359">
        <v>11.69</v>
      </c>
      <c r="M14359">
        <v>11.69</v>
      </c>
      <c r="N14359">
        <f t="shared" si="224"/>
        <v>0</v>
      </c>
    </row>
    <row r="14360" spans="1:14" x14ac:dyDescent="0.2">
      <c r="A14360" t="s">
        <v>14433</v>
      </c>
      <c r="B14360" t="s">
        <v>37516</v>
      </c>
      <c r="I14360" t="s">
        <v>5</v>
      </c>
      <c r="J14360">
        <v>10.26</v>
      </c>
      <c r="M14360">
        <v>10.26</v>
      </c>
      <c r="N14360">
        <f t="shared" si="224"/>
        <v>0</v>
      </c>
    </row>
    <row r="14361" spans="1:14" x14ac:dyDescent="0.2">
      <c r="A14361" t="s">
        <v>14434</v>
      </c>
      <c r="B14361" t="s">
        <v>37517</v>
      </c>
      <c r="I14361" t="s">
        <v>5</v>
      </c>
      <c r="J14361">
        <v>11.93</v>
      </c>
      <c r="M14361">
        <v>11.93</v>
      </c>
      <c r="N14361">
        <f t="shared" si="224"/>
        <v>0</v>
      </c>
    </row>
    <row r="14362" spans="1:14" x14ac:dyDescent="0.2">
      <c r="A14362" t="s">
        <v>14435</v>
      </c>
      <c r="B14362" t="s">
        <v>37517</v>
      </c>
      <c r="I14362" t="s">
        <v>5</v>
      </c>
      <c r="J14362">
        <v>10.5</v>
      </c>
      <c r="M14362">
        <v>10.5</v>
      </c>
      <c r="N14362">
        <f t="shared" si="224"/>
        <v>0</v>
      </c>
    </row>
    <row r="14363" spans="1:14" x14ac:dyDescent="0.2">
      <c r="A14363" t="s">
        <v>14436</v>
      </c>
      <c r="B14363" t="s">
        <v>37518</v>
      </c>
      <c r="I14363" t="s">
        <v>5</v>
      </c>
      <c r="J14363">
        <v>11.83</v>
      </c>
      <c r="M14363">
        <v>11.83</v>
      </c>
      <c r="N14363">
        <f t="shared" si="224"/>
        <v>0</v>
      </c>
    </row>
    <row r="14364" spans="1:14" x14ac:dyDescent="0.2">
      <c r="A14364" t="s">
        <v>14437</v>
      </c>
      <c r="B14364" t="s">
        <v>37518</v>
      </c>
      <c r="I14364" t="s">
        <v>5</v>
      </c>
      <c r="J14364">
        <v>10.4</v>
      </c>
      <c r="M14364">
        <v>10.4</v>
      </c>
      <c r="N14364">
        <f t="shared" si="224"/>
        <v>0</v>
      </c>
    </row>
    <row r="14365" spans="1:14" x14ac:dyDescent="0.2">
      <c r="A14365" t="s">
        <v>14438</v>
      </c>
      <c r="B14365" t="s">
        <v>37519</v>
      </c>
      <c r="I14365" t="s">
        <v>5</v>
      </c>
      <c r="J14365">
        <v>11.87</v>
      </c>
      <c r="M14365">
        <v>11.87</v>
      </c>
      <c r="N14365">
        <f t="shared" si="224"/>
        <v>0</v>
      </c>
    </row>
    <row r="14366" spans="1:14" x14ac:dyDescent="0.2">
      <c r="A14366" t="s">
        <v>14439</v>
      </c>
      <c r="B14366" t="s">
        <v>37519</v>
      </c>
      <c r="I14366" t="s">
        <v>5</v>
      </c>
      <c r="J14366">
        <v>10.44</v>
      </c>
      <c r="M14366">
        <v>10.44</v>
      </c>
      <c r="N14366">
        <f t="shared" si="224"/>
        <v>0</v>
      </c>
    </row>
    <row r="14367" spans="1:14" x14ac:dyDescent="0.2">
      <c r="A14367" t="s">
        <v>14440</v>
      </c>
      <c r="B14367" t="s">
        <v>37520</v>
      </c>
      <c r="I14367" t="s">
        <v>5</v>
      </c>
      <c r="J14367">
        <v>13.81</v>
      </c>
      <c r="M14367">
        <v>13.81</v>
      </c>
      <c r="N14367">
        <f t="shared" si="224"/>
        <v>0</v>
      </c>
    </row>
    <row r="14368" spans="1:14" x14ac:dyDescent="0.2">
      <c r="A14368" t="s">
        <v>14441</v>
      </c>
      <c r="B14368" t="s">
        <v>37520</v>
      </c>
      <c r="I14368" t="s">
        <v>5</v>
      </c>
      <c r="J14368">
        <v>12.21</v>
      </c>
      <c r="M14368">
        <v>12.21</v>
      </c>
      <c r="N14368">
        <f t="shared" si="224"/>
        <v>0</v>
      </c>
    </row>
    <row r="14369" spans="1:14" x14ac:dyDescent="0.2">
      <c r="A14369" t="s">
        <v>14442</v>
      </c>
      <c r="B14369" t="s">
        <v>37521</v>
      </c>
      <c r="I14369" t="s">
        <v>5</v>
      </c>
      <c r="J14369">
        <v>14.47</v>
      </c>
      <c r="M14369">
        <v>14.47</v>
      </c>
      <c r="N14369">
        <f t="shared" si="224"/>
        <v>0</v>
      </c>
    </row>
    <row r="14370" spans="1:14" x14ac:dyDescent="0.2">
      <c r="A14370" t="s">
        <v>14443</v>
      </c>
      <c r="B14370" t="s">
        <v>37521</v>
      </c>
      <c r="I14370" t="s">
        <v>5</v>
      </c>
      <c r="J14370">
        <v>12.87</v>
      </c>
      <c r="M14370">
        <v>12.87</v>
      </c>
      <c r="N14370">
        <f t="shared" si="224"/>
        <v>0</v>
      </c>
    </row>
    <row r="14371" spans="1:14" x14ac:dyDescent="0.2">
      <c r="A14371" t="s">
        <v>14444</v>
      </c>
      <c r="B14371" t="s">
        <v>37522</v>
      </c>
      <c r="I14371" t="s">
        <v>5</v>
      </c>
      <c r="J14371">
        <v>16.38</v>
      </c>
      <c r="M14371">
        <v>16.38</v>
      </c>
      <c r="N14371">
        <f t="shared" si="224"/>
        <v>0</v>
      </c>
    </row>
    <row r="14372" spans="1:14" x14ac:dyDescent="0.2">
      <c r="A14372" t="s">
        <v>14445</v>
      </c>
      <c r="B14372" t="s">
        <v>37522</v>
      </c>
      <c r="I14372" t="s">
        <v>5</v>
      </c>
      <c r="J14372">
        <v>14.59</v>
      </c>
      <c r="M14372">
        <v>14.59</v>
      </c>
      <c r="N14372">
        <f t="shared" si="224"/>
        <v>0</v>
      </c>
    </row>
    <row r="14373" spans="1:14" x14ac:dyDescent="0.2">
      <c r="A14373" t="s">
        <v>14446</v>
      </c>
      <c r="B14373" t="s">
        <v>37523</v>
      </c>
      <c r="I14373" t="s">
        <v>5</v>
      </c>
      <c r="J14373">
        <v>19.84</v>
      </c>
      <c r="M14373">
        <v>19.84</v>
      </c>
      <c r="N14373">
        <f t="shared" si="224"/>
        <v>0</v>
      </c>
    </row>
    <row r="14374" spans="1:14" x14ac:dyDescent="0.2">
      <c r="A14374" t="s">
        <v>14447</v>
      </c>
      <c r="B14374" t="s">
        <v>37523</v>
      </c>
      <c r="I14374" t="s">
        <v>5</v>
      </c>
      <c r="J14374">
        <v>17.88</v>
      </c>
      <c r="M14374">
        <v>17.88</v>
      </c>
      <c r="N14374">
        <f t="shared" si="224"/>
        <v>0</v>
      </c>
    </row>
    <row r="14375" spans="1:14" x14ac:dyDescent="0.2">
      <c r="A14375" t="s">
        <v>14448</v>
      </c>
      <c r="B14375" t="s">
        <v>37524</v>
      </c>
      <c r="I14375" t="s">
        <v>5</v>
      </c>
      <c r="J14375">
        <v>21.12</v>
      </c>
      <c r="M14375">
        <v>21.12</v>
      </c>
      <c r="N14375">
        <f t="shared" si="224"/>
        <v>0</v>
      </c>
    </row>
    <row r="14376" spans="1:14" x14ac:dyDescent="0.2">
      <c r="A14376" t="s">
        <v>14449</v>
      </c>
      <c r="B14376" t="s">
        <v>37524</v>
      </c>
      <c r="I14376" t="s">
        <v>5</v>
      </c>
      <c r="J14376">
        <v>19.16</v>
      </c>
      <c r="M14376">
        <v>19.16</v>
      </c>
      <c r="N14376">
        <f t="shared" si="224"/>
        <v>0</v>
      </c>
    </row>
    <row r="14377" spans="1:14" x14ac:dyDescent="0.2">
      <c r="A14377" t="s">
        <v>14450</v>
      </c>
      <c r="B14377" t="s">
        <v>37525</v>
      </c>
      <c r="I14377" t="s">
        <v>5</v>
      </c>
      <c r="J14377">
        <v>23.52</v>
      </c>
      <c r="M14377">
        <v>23.52</v>
      </c>
      <c r="N14377">
        <f t="shared" si="224"/>
        <v>0</v>
      </c>
    </row>
    <row r="14378" spans="1:14" x14ac:dyDescent="0.2">
      <c r="A14378" t="s">
        <v>14451</v>
      </c>
      <c r="B14378" t="s">
        <v>37525</v>
      </c>
      <c r="I14378" t="s">
        <v>5</v>
      </c>
      <c r="J14378">
        <v>21.39</v>
      </c>
      <c r="M14378">
        <v>21.39</v>
      </c>
      <c r="N14378">
        <f t="shared" si="224"/>
        <v>0</v>
      </c>
    </row>
    <row r="14379" spans="1:14" x14ac:dyDescent="0.2">
      <c r="A14379" t="s">
        <v>14452</v>
      </c>
      <c r="B14379" t="s">
        <v>37526</v>
      </c>
      <c r="I14379" t="s">
        <v>5</v>
      </c>
      <c r="J14379">
        <v>29.88</v>
      </c>
      <c r="M14379">
        <v>29.88</v>
      </c>
      <c r="N14379">
        <f t="shared" si="224"/>
        <v>0</v>
      </c>
    </row>
    <row r="14380" spans="1:14" x14ac:dyDescent="0.2">
      <c r="A14380" t="s">
        <v>14453</v>
      </c>
      <c r="B14380" t="s">
        <v>37526</v>
      </c>
      <c r="I14380" t="s">
        <v>5</v>
      </c>
      <c r="J14380">
        <v>27.58</v>
      </c>
      <c r="M14380">
        <v>27.58</v>
      </c>
      <c r="N14380">
        <f t="shared" si="224"/>
        <v>0</v>
      </c>
    </row>
    <row r="14381" spans="1:14" x14ac:dyDescent="0.2">
      <c r="A14381" t="s">
        <v>14454</v>
      </c>
      <c r="B14381" t="s">
        <v>37527</v>
      </c>
      <c r="I14381" t="s">
        <v>5</v>
      </c>
      <c r="J14381">
        <v>33.36</v>
      </c>
      <c r="M14381">
        <v>33.36</v>
      </c>
      <c r="N14381">
        <f t="shared" si="224"/>
        <v>0</v>
      </c>
    </row>
    <row r="14382" spans="1:14" x14ac:dyDescent="0.2">
      <c r="A14382" t="s">
        <v>14455</v>
      </c>
      <c r="B14382" t="s">
        <v>37527</v>
      </c>
      <c r="I14382" t="s">
        <v>5</v>
      </c>
      <c r="J14382">
        <v>31.06</v>
      </c>
      <c r="M14382">
        <v>31.06</v>
      </c>
      <c r="N14382">
        <f t="shared" si="224"/>
        <v>0</v>
      </c>
    </row>
    <row r="14383" spans="1:14" x14ac:dyDescent="0.2">
      <c r="A14383" t="s">
        <v>14456</v>
      </c>
      <c r="B14383" t="s">
        <v>37528</v>
      </c>
      <c r="I14383" t="s">
        <v>5</v>
      </c>
      <c r="J14383">
        <v>35.03</v>
      </c>
      <c r="M14383">
        <v>35.03</v>
      </c>
      <c r="N14383">
        <f t="shared" si="224"/>
        <v>0</v>
      </c>
    </row>
    <row r="14384" spans="1:14" x14ac:dyDescent="0.2">
      <c r="A14384" t="s">
        <v>14457</v>
      </c>
      <c r="B14384" t="s">
        <v>37528</v>
      </c>
      <c r="I14384" t="s">
        <v>5</v>
      </c>
      <c r="J14384">
        <v>32.729999999999997</v>
      </c>
      <c r="M14384">
        <v>32.729999999999997</v>
      </c>
      <c r="N14384">
        <f t="shared" si="224"/>
        <v>0</v>
      </c>
    </row>
    <row r="14385" spans="1:14" x14ac:dyDescent="0.2">
      <c r="A14385" t="s">
        <v>14458</v>
      </c>
      <c r="B14385" t="s">
        <v>37529</v>
      </c>
      <c r="I14385" t="s">
        <v>5</v>
      </c>
      <c r="J14385">
        <v>52.49</v>
      </c>
      <c r="M14385">
        <v>52.49</v>
      </c>
      <c r="N14385">
        <f t="shared" si="224"/>
        <v>0</v>
      </c>
    </row>
    <row r="14386" spans="1:14" x14ac:dyDescent="0.2">
      <c r="A14386" t="s">
        <v>14459</v>
      </c>
      <c r="B14386" t="s">
        <v>37529</v>
      </c>
      <c r="I14386" t="s">
        <v>5</v>
      </c>
      <c r="J14386">
        <v>50.02</v>
      </c>
      <c r="M14386">
        <v>50.02</v>
      </c>
      <c r="N14386">
        <f t="shared" si="224"/>
        <v>0</v>
      </c>
    </row>
    <row r="14387" spans="1:14" x14ac:dyDescent="0.2">
      <c r="A14387" t="s">
        <v>14460</v>
      </c>
      <c r="B14387" t="s">
        <v>37530</v>
      </c>
      <c r="I14387" t="s">
        <v>5</v>
      </c>
      <c r="J14387">
        <v>66.67</v>
      </c>
      <c r="M14387">
        <v>66.67</v>
      </c>
      <c r="N14387">
        <f t="shared" si="224"/>
        <v>0</v>
      </c>
    </row>
    <row r="14388" spans="1:14" x14ac:dyDescent="0.2">
      <c r="A14388" t="s">
        <v>14461</v>
      </c>
      <c r="B14388" t="s">
        <v>37530</v>
      </c>
      <c r="I14388" t="s">
        <v>5</v>
      </c>
      <c r="J14388">
        <v>63.97</v>
      </c>
      <c r="M14388">
        <v>63.97</v>
      </c>
      <c r="N14388">
        <f t="shared" si="224"/>
        <v>0</v>
      </c>
    </row>
    <row r="14389" spans="1:14" x14ac:dyDescent="0.2">
      <c r="A14389" t="s">
        <v>14462</v>
      </c>
      <c r="B14389" t="s">
        <v>37531</v>
      </c>
      <c r="I14389" t="s">
        <v>5</v>
      </c>
      <c r="J14389">
        <v>15.83</v>
      </c>
      <c r="M14389">
        <v>15.83</v>
      </c>
      <c r="N14389">
        <f t="shared" si="224"/>
        <v>0</v>
      </c>
    </row>
    <row r="14390" spans="1:14" x14ac:dyDescent="0.2">
      <c r="A14390" t="s">
        <v>14463</v>
      </c>
      <c r="B14390" t="s">
        <v>37531</v>
      </c>
      <c r="I14390" t="s">
        <v>5</v>
      </c>
      <c r="J14390">
        <v>14.4</v>
      </c>
      <c r="M14390">
        <v>14.4</v>
      </c>
      <c r="N14390">
        <f t="shared" si="224"/>
        <v>0</v>
      </c>
    </row>
    <row r="14391" spans="1:14" x14ac:dyDescent="0.2">
      <c r="A14391" t="s">
        <v>14464</v>
      </c>
      <c r="B14391" t="s">
        <v>37532</v>
      </c>
      <c r="I14391" t="s">
        <v>5</v>
      </c>
      <c r="J14391">
        <v>18.600000000000001</v>
      </c>
      <c r="M14391">
        <v>18.600000000000001</v>
      </c>
      <c r="N14391">
        <f t="shared" si="224"/>
        <v>0</v>
      </c>
    </row>
    <row r="14392" spans="1:14" x14ac:dyDescent="0.2">
      <c r="A14392" t="s">
        <v>14465</v>
      </c>
      <c r="B14392" t="s">
        <v>37532</v>
      </c>
      <c r="I14392" t="s">
        <v>5</v>
      </c>
      <c r="J14392">
        <v>17</v>
      </c>
      <c r="M14392">
        <v>17</v>
      </c>
      <c r="N14392">
        <f t="shared" si="224"/>
        <v>0</v>
      </c>
    </row>
    <row r="14393" spans="1:14" x14ac:dyDescent="0.2">
      <c r="A14393" t="s">
        <v>14466</v>
      </c>
      <c r="B14393" t="s">
        <v>37533</v>
      </c>
      <c r="I14393" t="s">
        <v>5</v>
      </c>
      <c r="J14393">
        <v>21.01</v>
      </c>
      <c r="M14393">
        <v>21.01</v>
      </c>
      <c r="N14393">
        <f t="shared" si="224"/>
        <v>0</v>
      </c>
    </row>
    <row r="14394" spans="1:14" x14ac:dyDescent="0.2">
      <c r="A14394" t="s">
        <v>14467</v>
      </c>
      <c r="B14394" t="s">
        <v>37533</v>
      </c>
      <c r="I14394" t="s">
        <v>5</v>
      </c>
      <c r="J14394">
        <v>19.350000000000001</v>
      </c>
      <c r="M14394">
        <v>19.350000000000001</v>
      </c>
      <c r="N14394">
        <f t="shared" si="224"/>
        <v>0</v>
      </c>
    </row>
    <row r="14395" spans="1:14" x14ac:dyDescent="0.2">
      <c r="A14395" t="s">
        <v>14468</v>
      </c>
      <c r="B14395" t="s">
        <v>37534</v>
      </c>
      <c r="I14395" t="s">
        <v>5</v>
      </c>
      <c r="J14395">
        <v>23.7</v>
      </c>
      <c r="M14395">
        <v>23.7</v>
      </c>
      <c r="N14395">
        <f t="shared" si="224"/>
        <v>0</v>
      </c>
    </row>
    <row r="14396" spans="1:14" x14ac:dyDescent="0.2">
      <c r="A14396" t="s">
        <v>14469</v>
      </c>
      <c r="B14396" t="s">
        <v>37534</v>
      </c>
      <c r="I14396" t="s">
        <v>5</v>
      </c>
      <c r="J14396">
        <v>21.98</v>
      </c>
      <c r="M14396">
        <v>21.98</v>
      </c>
      <c r="N14396">
        <f t="shared" si="224"/>
        <v>0</v>
      </c>
    </row>
    <row r="14397" spans="1:14" x14ac:dyDescent="0.2">
      <c r="A14397" t="s">
        <v>14470</v>
      </c>
      <c r="B14397" t="s">
        <v>37535</v>
      </c>
      <c r="I14397" t="s">
        <v>5</v>
      </c>
      <c r="J14397">
        <v>25.67</v>
      </c>
      <c r="M14397">
        <v>25.67</v>
      </c>
      <c r="N14397">
        <f t="shared" si="224"/>
        <v>0</v>
      </c>
    </row>
    <row r="14398" spans="1:14" x14ac:dyDescent="0.2">
      <c r="A14398" t="s">
        <v>14471</v>
      </c>
      <c r="B14398" t="s">
        <v>37535</v>
      </c>
      <c r="I14398" t="s">
        <v>5</v>
      </c>
      <c r="J14398">
        <v>23.88</v>
      </c>
      <c r="M14398">
        <v>23.88</v>
      </c>
      <c r="N14398">
        <f t="shared" si="224"/>
        <v>0</v>
      </c>
    </row>
    <row r="14399" spans="1:14" x14ac:dyDescent="0.2">
      <c r="A14399" t="s">
        <v>14472</v>
      </c>
      <c r="B14399" t="s">
        <v>37536</v>
      </c>
      <c r="I14399" t="s">
        <v>5</v>
      </c>
      <c r="J14399">
        <v>33.67</v>
      </c>
      <c r="M14399">
        <v>33.67</v>
      </c>
      <c r="N14399">
        <f t="shared" si="224"/>
        <v>0</v>
      </c>
    </row>
    <row r="14400" spans="1:14" x14ac:dyDescent="0.2">
      <c r="A14400" t="s">
        <v>14473</v>
      </c>
      <c r="B14400" t="s">
        <v>37536</v>
      </c>
      <c r="I14400" t="s">
        <v>5</v>
      </c>
      <c r="J14400">
        <v>31.83</v>
      </c>
      <c r="M14400">
        <v>31.83</v>
      </c>
      <c r="N14400">
        <f t="shared" si="224"/>
        <v>0</v>
      </c>
    </row>
    <row r="14401" spans="1:14" x14ac:dyDescent="0.2">
      <c r="A14401" t="s">
        <v>14474</v>
      </c>
      <c r="B14401" t="s">
        <v>37537</v>
      </c>
      <c r="I14401" t="s">
        <v>5</v>
      </c>
      <c r="J14401">
        <v>38.92</v>
      </c>
      <c r="M14401">
        <v>38.92</v>
      </c>
      <c r="N14401">
        <f t="shared" si="224"/>
        <v>0</v>
      </c>
    </row>
    <row r="14402" spans="1:14" x14ac:dyDescent="0.2">
      <c r="A14402" t="s">
        <v>14475</v>
      </c>
      <c r="B14402" t="s">
        <v>37537</v>
      </c>
      <c r="I14402" t="s">
        <v>5</v>
      </c>
      <c r="J14402">
        <v>37.020000000000003</v>
      </c>
      <c r="M14402">
        <v>37.020000000000003</v>
      </c>
      <c r="N14402">
        <f t="shared" si="224"/>
        <v>0</v>
      </c>
    </row>
    <row r="14403" spans="1:14" x14ac:dyDescent="0.2">
      <c r="A14403" t="s">
        <v>14476</v>
      </c>
      <c r="B14403" t="s">
        <v>37538</v>
      </c>
      <c r="I14403" t="s">
        <v>5</v>
      </c>
      <c r="J14403">
        <v>45.82</v>
      </c>
      <c r="M14403">
        <v>45.82</v>
      </c>
      <c r="N14403">
        <f t="shared" si="224"/>
        <v>0</v>
      </c>
    </row>
    <row r="14404" spans="1:14" x14ac:dyDescent="0.2">
      <c r="A14404" t="s">
        <v>14477</v>
      </c>
      <c r="B14404" t="s">
        <v>37538</v>
      </c>
      <c r="I14404" t="s">
        <v>5</v>
      </c>
      <c r="J14404">
        <v>43.86</v>
      </c>
      <c r="M14404">
        <v>43.86</v>
      </c>
      <c r="N14404">
        <f t="shared" ref="N14404:N14467" si="225">J14404-M14404</f>
        <v>0</v>
      </c>
    </row>
    <row r="14405" spans="1:14" x14ac:dyDescent="0.2">
      <c r="A14405" t="s">
        <v>14478</v>
      </c>
      <c r="B14405" t="s">
        <v>37539</v>
      </c>
      <c r="I14405" t="s">
        <v>5</v>
      </c>
      <c r="J14405">
        <v>53.29</v>
      </c>
      <c r="M14405">
        <v>53.29</v>
      </c>
      <c r="N14405">
        <f t="shared" si="225"/>
        <v>0</v>
      </c>
    </row>
    <row r="14406" spans="1:14" x14ac:dyDescent="0.2">
      <c r="A14406" t="s">
        <v>14479</v>
      </c>
      <c r="B14406" t="s">
        <v>37539</v>
      </c>
      <c r="I14406" t="s">
        <v>5</v>
      </c>
      <c r="J14406">
        <v>51.22</v>
      </c>
      <c r="M14406">
        <v>51.22</v>
      </c>
      <c r="N14406">
        <f t="shared" si="225"/>
        <v>0</v>
      </c>
    </row>
    <row r="14407" spans="1:14" x14ac:dyDescent="0.2">
      <c r="A14407" t="s">
        <v>14480</v>
      </c>
      <c r="B14407" t="s">
        <v>37540</v>
      </c>
      <c r="I14407" t="s">
        <v>5</v>
      </c>
      <c r="J14407">
        <v>69.89</v>
      </c>
      <c r="M14407">
        <v>69.89</v>
      </c>
      <c r="N14407">
        <f t="shared" si="225"/>
        <v>0</v>
      </c>
    </row>
    <row r="14408" spans="1:14" x14ac:dyDescent="0.2">
      <c r="A14408" t="s">
        <v>14481</v>
      </c>
      <c r="B14408" t="s">
        <v>37540</v>
      </c>
      <c r="I14408" t="s">
        <v>5</v>
      </c>
      <c r="J14408">
        <v>67.760000000000005</v>
      </c>
      <c r="M14408">
        <v>67.760000000000005</v>
      </c>
      <c r="N14408">
        <f t="shared" si="225"/>
        <v>0</v>
      </c>
    </row>
    <row r="14409" spans="1:14" x14ac:dyDescent="0.2">
      <c r="A14409" t="s">
        <v>14482</v>
      </c>
      <c r="B14409" t="s">
        <v>37541</v>
      </c>
      <c r="I14409" t="s">
        <v>5</v>
      </c>
      <c r="J14409">
        <v>91.76</v>
      </c>
      <c r="M14409">
        <v>91.76</v>
      </c>
      <c r="N14409">
        <f t="shared" si="225"/>
        <v>0</v>
      </c>
    </row>
    <row r="14410" spans="1:14" x14ac:dyDescent="0.2">
      <c r="A14410" t="s">
        <v>14483</v>
      </c>
      <c r="B14410" t="s">
        <v>37541</v>
      </c>
      <c r="I14410" t="s">
        <v>5</v>
      </c>
      <c r="J14410">
        <v>89.46</v>
      </c>
      <c r="M14410">
        <v>89.46</v>
      </c>
      <c r="N14410">
        <f t="shared" si="225"/>
        <v>0</v>
      </c>
    </row>
    <row r="14411" spans="1:14" x14ac:dyDescent="0.2">
      <c r="A14411" t="s">
        <v>14484</v>
      </c>
      <c r="B14411" t="s">
        <v>37542</v>
      </c>
      <c r="I14411" t="s">
        <v>5</v>
      </c>
      <c r="J14411">
        <v>14.69</v>
      </c>
      <c r="M14411">
        <v>14.69</v>
      </c>
      <c r="N14411">
        <f t="shared" si="225"/>
        <v>0</v>
      </c>
    </row>
    <row r="14412" spans="1:14" x14ac:dyDescent="0.2">
      <c r="A14412" t="s">
        <v>14485</v>
      </c>
      <c r="B14412" t="s">
        <v>37542</v>
      </c>
      <c r="I14412" t="s">
        <v>5</v>
      </c>
      <c r="J14412">
        <v>14.02</v>
      </c>
      <c r="M14412">
        <v>14.02</v>
      </c>
      <c r="N14412">
        <f t="shared" si="225"/>
        <v>0</v>
      </c>
    </row>
    <row r="14413" spans="1:14" x14ac:dyDescent="0.2">
      <c r="A14413" t="s">
        <v>14486</v>
      </c>
      <c r="B14413" t="s">
        <v>37543</v>
      </c>
      <c r="I14413" t="s">
        <v>5</v>
      </c>
      <c r="J14413">
        <v>17.98</v>
      </c>
      <c r="M14413">
        <v>17.98</v>
      </c>
      <c r="N14413">
        <f t="shared" si="225"/>
        <v>0</v>
      </c>
    </row>
    <row r="14414" spans="1:14" x14ac:dyDescent="0.2">
      <c r="A14414" t="s">
        <v>14487</v>
      </c>
      <c r="B14414" t="s">
        <v>37543</v>
      </c>
      <c r="I14414" t="s">
        <v>5</v>
      </c>
      <c r="J14414">
        <v>17.14</v>
      </c>
      <c r="M14414">
        <v>17.14</v>
      </c>
      <c r="N14414">
        <f t="shared" si="225"/>
        <v>0</v>
      </c>
    </row>
    <row r="14415" spans="1:14" x14ac:dyDescent="0.2">
      <c r="A14415" t="s">
        <v>14488</v>
      </c>
      <c r="B14415" t="s">
        <v>37544</v>
      </c>
      <c r="I14415" t="s">
        <v>5</v>
      </c>
      <c r="J14415">
        <v>20.100000000000001</v>
      </c>
      <c r="M14415">
        <v>20.100000000000001</v>
      </c>
      <c r="N14415">
        <f t="shared" si="225"/>
        <v>0</v>
      </c>
    </row>
    <row r="14416" spans="1:14" x14ac:dyDescent="0.2">
      <c r="A14416" t="s">
        <v>14489</v>
      </c>
      <c r="B14416" t="s">
        <v>37544</v>
      </c>
      <c r="I14416" t="s">
        <v>5</v>
      </c>
      <c r="J14416">
        <v>19.09</v>
      </c>
      <c r="M14416">
        <v>19.09</v>
      </c>
      <c r="N14416">
        <f t="shared" si="225"/>
        <v>0</v>
      </c>
    </row>
    <row r="14417" spans="1:14" x14ac:dyDescent="0.2">
      <c r="A14417" t="s">
        <v>14490</v>
      </c>
      <c r="B14417" t="s">
        <v>37545</v>
      </c>
      <c r="I14417" t="s">
        <v>5</v>
      </c>
      <c r="J14417">
        <v>16.73</v>
      </c>
      <c r="M14417">
        <v>16.73</v>
      </c>
      <c r="N14417">
        <f t="shared" si="225"/>
        <v>0</v>
      </c>
    </row>
    <row r="14418" spans="1:14" x14ac:dyDescent="0.2">
      <c r="A14418" t="s">
        <v>14491</v>
      </c>
      <c r="B14418" t="s">
        <v>37545</v>
      </c>
      <c r="I14418" t="s">
        <v>5</v>
      </c>
      <c r="J14418">
        <v>16.059999999999999</v>
      </c>
      <c r="M14418">
        <v>16.059999999999999</v>
      </c>
      <c r="N14418">
        <f t="shared" si="225"/>
        <v>0</v>
      </c>
    </row>
    <row r="14419" spans="1:14" x14ac:dyDescent="0.2">
      <c r="A14419" t="s">
        <v>14492</v>
      </c>
      <c r="B14419" t="s">
        <v>37546</v>
      </c>
      <c r="I14419" t="s">
        <v>5</v>
      </c>
      <c r="J14419">
        <v>16.73</v>
      </c>
      <c r="M14419">
        <v>16.73</v>
      </c>
      <c r="N14419">
        <f t="shared" si="225"/>
        <v>0</v>
      </c>
    </row>
    <row r="14420" spans="1:14" x14ac:dyDescent="0.2">
      <c r="A14420" t="s">
        <v>14493</v>
      </c>
      <c r="B14420" t="s">
        <v>37546</v>
      </c>
      <c r="I14420" t="s">
        <v>5</v>
      </c>
      <c r="J14420">
        <v>15.89</v>
      </c>
      <c r="M14420">
        <v>15.89</v>
      </c>
      <c r="N14420">
        <f t="shared" si="225"/>
        <v>0</v>
      </c>
    </row>
    <row r="14421" spans="1:14" x14ac:dyDescent="0.2">
      <c r="A14421" t="s">
        <v>14494</v>
      </c>
      <c r="B14421" t="s">
        <v>37547</v>
      </c>
      <c r="I14421" t="s">
        <v>5</v>
      </c>
      <c r="J14421">
        <v>20.54</v>
      </c>
      <c r="M14421">
        <v>20.54</v>
      </c>
      <c r="N14421">
        <f t="shared" si="225"/>
        <v>0</v>
      </c>
    </row>
    <row r="14422" spans="1:14" x14ac:dyDescent="0.2">
      <c r="A14422" t="s">
        <v>14495</v>
      </c>
      <c r="B14422" t="s">
        <v>37547</v>
      </c>
      <c r="I14422" t="s">
        <v>5</v>
      </c>
      <c r="J14422">
        <v>19.53</v>
      </c>
      <c r="M14422">
        <v>19.53</v>
      </c>
      <c r="N14422">
        <f t="shared" si="225"/>
        <v>0</v>
      </c>
    </row>
    <row r="14423" spans="1:14" x14ac:dyDescent="0.2">
      <c r="A14423" t="s">
        <v>14496</v>
      </c>
      <c r="B14423" t="s">
        <v>37548</v>
      </c>
      <c r="I14423" t="s">
        <v>5</v>
      </c>
      <c r="J14423">
        <v>15.54</v>
      </c>
      <c r="M14423">
        <v>15.54</v>
      </c>
      <c r="N14423">
        <f t="shared" si="225"/>
        <v>0</v>
      </c>
    </row>
    <row r="14424" spans="1:14" x14ac:dyDescent="0.2">
      <c r="A14424" t="s">
        <v>14497</v>
      </c>
      <c r="B14424" t="s">
        <v>37548</v>
      </c>
      <c r="I14424" t="s">
        <v>5</v>
      </c>
      <c r="J14424">
        <v>14.87</v>
      </c>
      <c r="M14424">
        <v>14.87</v>
      </c>
      <c r="N14424">
        <f t="shared" si="225"/>
        <v>0</v>
      </c>
    </row>
    <row r="14425" spans="1:14" x14ac:dyDescent="0.2">
      <c r="A14425" t="s">
        <v>14498</v>
      </c>
      <c r="B14425" t="s">
        <v>37549</v>
      </c>
      <c r="I14425" t="s">
        <v>5</v>
      </c>
      <c r="J14425">
        <v>15.68</v>
      </c>
      <c r="M14425">
        <v>15.68</v>
      </c>
      <c r="N14425">
        <f t="shared" si="225"/>
        <v>0</v>
      </c>
    </row>
    <row r="14426" spans="1:14" x14ac:dyDescent="0.2">
      <c r="A14426" t="s">
        <v>14499</v>
      </c>
      <c r="B14426" t="s">
        <v>37549</v>
      </c>
      <c r="I14426" t="s">
        <v>5</v>
      </c>
      <c r="J14426">
        <v>14.84</v>
      </c>
      <c r="M14426">
        <v>14.84</v>
      </c>
      <c r="N14426">
        <f t="shared" si="225"/>
        <v>0</v>
      </c>
    </row>
    <row r="14427" spans="1:14" x14ac:dyDescent="0.2">
      <c r="A14427" t="s">
        <v>14500</v>
      </c>
      <c r="B14427" t="s">
        <v>37550</v>
      </c>
      <c r="I14427" t="s">
        <v>5</v>
      </c>
      <c r="J14427">
        <v>20.71</v>
      </c>
      <c r="M14427">
        <v>20.71</v>
      </c>
      <c r="N14427">
        <f t="shared" si="225"/>
        <v>0</v>
      </c>
    </row>
    <row r="14428" spans="1:14" x14ac:dyDescent="0.2">
      <c r="A14428" t="s">
        <v>14501</v>
      </c>
      <c r="B14428" t="s">
        <v>37550</v>
      </c>
      <c r="I14428" t="s">
        <v>5</v>
      </c>
      <c r="J14428">
        <v>19.7</v>
      </c>
      <c r="M14428">
        <v>19.7</v>
      </c>
      <c r="N14428">
        <f t="shared" si="225"/>
        <v>0</v>
      </c>
    </row>
    <row r="14429" spans="1:14" x14ac:dyDescent="0.2">
      <c r="A14429" t="s">
        <v>14502</v>
      </c>
      <c r="B14429" t="s">
        <v>37551</v>
      </c>
      <c r="I14429" t="s">
        <v>5</v>
      </c>
      <c r="J14429">
        <v>16.73</v>
      </c>
      <c r="M14429">
        <v>16.73</v>
      </c>
      <c r="N14429">
        <f t="shared" si="225"/>
        <v>0</v>
      </c>
    </row>
    <row r="14430" spans="1:14" x14ac:dyDescent="0.2">
      <c r="A14430" t="s">
        <v>14503</v>
      </c>
      <c r="B14430" t="s">
        <v>37551</v>
      </c>
      <c r="I14430" t="s">
        <v>5</v>
      </c>
      <c r="J14430">
        <v>16.059999999999999</v>
      </c>
      <c r="M14430">
        <v>16.059999999999999</v>
      </c>
      <c r="N14430">
        <f t="shared" si="225"/>
        <v>0</v>
      </c>
    </row>
    <row r="14431" spans="1:14" x14ac:dyDescent="0.2">
      <c r="A14431" t="s">
        <v>14504</v>
      </c>
      <c r="B14431" t="s">
        <v>37552</v>
      </c>
      <c r="I14431" t="s">
        <v>5</v>
      </c>
      <c r="J14431">
        <v>17.98</v>
      </c>
      <c r="M14431">
        <v>17.98</v>
      </c>
      <c r="N14431">
        <f t="shared" si="225"/>
        <v>0</v>
      </c>
    </row>
    <row r="14432" spans="1:14" x14ac:dyDescent="0.2">
      <c r="A14432" t="s">
        <v>14505</v>
      </c>
      <c r="B14432" t="s">
        <v>37552</v>
      </c>
      <c r="I14432" t="s">
        <v>5</v>
      </c>
      <c r="J14432">
        <v>17.14</v>
      </c>
      <c r="M14432">
        <v>17.14</v>
      </c>
      <c r="N14432">
        <f t="shared" si="225"/>
        <v>0</v>
      </c>
    </row>
    <row r="14433" spans="1:14" x14ac:dyDescent="0.2">
      <c r="A14433" t="s">
        <v>14506</v>
      </c>
      <c r="B14433" t="s">
        <v>37553</v>
      </c>
      <c r="I14433" t="s">
        <v>5</v>
      </c>
      <c r="J14433">
        <v>19.27</v>
      </c>
      <c r="M14433">
        <v>19.27</v>
      </c>
      <c r="N14433">
        <f t="shared" si="225"/>
        <v>0</v>
      </c>
    </row>
    <row r="14434" spans="1:14" x14ac:dyDescent="0.2">
      <c r="A14434" t="s">
        <v>14507</v>
      </c>
      <c r="B14434" t="s">
        <v>37553</v>
      </c>
      <c r="I14434" t="s">
        <v>5</v>
      </c>
      <c r="J14434">
        <v>18.260000000000002</v>
      </c>
      <c r="M14434">
        <v>18.260000000000002</v>
      </c>
      <c r="N14434">
        <f t="shared" si="225"/>
        <v>0</v>
      </c>
    </row>
    <row r="14435" spans="1:14" x14ac:dyDescent="0.2">
      <c r="A14435" t="s">
        <v>28135</v>
      </c>
      <c r="B14435" t="s">
        <v>37554</v>
      </c>
      <c r="I14435" t="s">
        <v>5</v>
      </c>
      <c r="J14435">
        <v>57.35</v>
      </c>
      <c r="M14435">
        <v>57.35</v>
      </c>
      <c r="N14435">
        <f t="shared" si="225"/>
        <v>0</v>
      </c>
    </row>
    <row r="14436" spans="1:14" x14ac:dyDescent="0.2">
      <c r="A14436" t="s">
        <v>28136</v>
      </c>
      <c r="B14436" t="s">
        <v>37554</v>
      </c>
      <c r="I14436" t="s">
        <v>5</v>
      </c>
      <c r="J14436">
        <v>56.19</v>
      </c>
      <c r="M14436">
        <v>56.19</v>
      </c>
      <c r="N14436">
        <f t="shared" si="225"/>
        <v>0</v>
      </c>
    </row>
    <row r="14437" spans="1:14" x14ac:dyDescent="0.2">
      <c r="A14437" t="s">
        <v>14508</v>
      </c>
      <c r="B14437" t="s">
        <v>37555</v>
      </c>
      <c r="I14437" t="s">
        <v>5</v>
      </c>
      <c r="J14437">
        <v>16.73</v>
      </c>
      <c r="M14437">
        <v>16.73</v>
      </c>
      <c r="N14437">
        <f t="shared" si="225"/>
        <v>0</v>
      </c>
    </row>
    <row r="14438" spans="1:14" x14ac:dyDescent="0.2">
      <c r="A14438" t="s">
        <v>14509</v>
      </c>
      <c r="B14438" t="s">
        <v>37555</v>
      </c>
      <c r="I14438" t="s">
        <v>5</v>
      </c>
      <c r="J14438">
        <v>16.059999999999999</v>
      </c>
      <c r="M14438">
        <v>16.059999999999999</v>
      </c>
      <c r="N14438">
        <f t="shared" si="225"/>
        <v>0</v>
      </c>
    </row>
    <row r="14439" spans="1:14" x14ac:dyDescent="0.2">
      <c r="A14439" t="s">
        <v>14510</v>
      </c>
      <c r="B14439" t="s">
        <v>37556</v>
      </c>
      <c r="I14439" t="s">
        <v>5</v>
      </c>
      <c r="J14439">
        <v>16.73</v>
      </c>
      <c r="M14439">
        <v>16.73</v>
      </c>
      <c r="N14439">
        <f t="shared" si="225"/>
        <v>0</v>
      </c>
    </row>
    <row r="14440" spans="1:14" x14ac:dyDescent="0.2">
      <c r="A14440" t="s">
        <v>14511</v>
      </c>
      <c r="B14440" t="s">
        <v>37556</v>
      </c>
      <c r="I14440" t="s">
        <v>5</v>
      </c>
      <c r="J14440">
        <v>15.89</v>
      </c>
      <c r="M14440">
        <v>15.89</v>
      </c>
      <c r="N14440">
        <f t="shared" si="225"/>
        <v>0</v>
      </c>
    </row>
    <row r="14441" spans="1:14" x14ac:dyDescent="0.2">
      <c r="A14441" t="s">
        <v>14512</v>
      </c>
      <c r="B14441" t="s">
        <v>37557</v>
      </c>
      <c r="I14441" t="s">
        <v>5</v>
      </c>
      <c r="J14441">
        <v>19.27</v>
      </c>
      <c r="M14441">
        <v>19.27</v>
      </c>
      <c r="N14441">
        <f t="shared" si="225"/>
        <v>0</v>
      </c>
    </row>
    <row r="14442" spans="1:14" x14ac:dyDescent="0.2">
      <c r="A14442" t="s">
        <v>14513</v>
      </c>
      <c r="B14442" t="s">
        <v>37557</v>
      </c>
      <c r="I14442" t="s">
        <v>5</v>
      </c>
      <c r="J14442">
        <v>18.260000000000002</v>
      </c>
      <c r="M14442">
        <v>18.260000000000002</v>
      </c>
      <c r="N14442">
        <f t="shared" si="225"/>
        <v>0</v>
      </c>
    </row>
    <row r="14443" spans="1:14" x14ac:dyDescent="0.2">
      <c r="A14443" t="s">
        <v>14514</v>
      </c>
      <c r="B14443" t="s">
        <v>37558</v>
      </c>
      <c r="I14443" t="s">
        <v>5</v>
      </c>
      <c r="J14443">
        <v>16.73</v>
      </c>
      <c r="M14443">
        <v>16.73</v>
      </c>
      <c r="N14443">
        <f t="shared" si="225"/>
        <v>0</v>
      </c>
    </row>
    <row r="14444" spans="1:14" x14ac:dyDescent="0.2">
      <c r="A14444" t="s">
        <v>14515</v>
      </c>
      <c r="B14444" t="s">
        <v>37558</v>
      </c>
      <c r="I14444" t="s">
        <v>5</v>
      </c>
      <c r="J14444">
        <v>16.059999999999999</v>
      </c>
      <c r="M14444">
        <v>16.059999999999999</v>
      </c>
      <c r="N14444">
        <f t="shared" si="225"/>
        <v>0</v>
      </c>
    </row>
    <row r="14445" spans="1:14" x14ac:dyDescent="0.2">
      <c r="A14445" t="s">
        <v>14516</v>
      </c>
      <c r="B14445" t="s">
        <v>37559</v>
      </c>
      <c r="I14445" t="s">
        <v>5</v>
      </c>
      <c r="J14445">
        <v>19.54</v>
      </c>
      <c r="M14445">
        <v>19.54</v>
      </c>
      <c r="N14445">
        <f t="shared" si="225"/>
        <v>0</v>
      </c>
    </row>
    <row r="14446" spans="1:14" x14ac:dyDescent="0.2">
      <c r="A14446" t="s">
        <v>14517</v>
      </c>
      <c r="B14446" t="s">
        <v>37559</v>
      </c>
      <c r="I14446" t="s">
        <v>5</v>
      </c>
      <c r="J14446">
        <v>18.7</v>
      </c>
      <c r="M14446">
        <v>18.7</v>
      </c>
      <c r="N14446">
        <f t="shared" si="225"/>
        <v>0</v>
      </c>
    </row>
    <row r="14447" spans="1:14" x14ac:dyDescent="0.2">
      <c r="A14447" t="s">
        <v>14518</v>
      </c>
      <c r="B14447" t="s">
        <v>37560</v>
      </c>
      <c r="I14447" t="s">
        <v>5</v>
      </c>
      <c r="J14447">
        <v>23.02</v>
      </c>
      <c r="M14447">
        <v>23.02</v>
      </c>
      <c r="N14447">
        <f t="shared" si="225"/>
        <v>0</v>
      </c>
    </row>
    <row r="14448" spans="1:14" x14ac:dyDescent="0.2">
      <c r="A14448" t="s">
        <v>14519</v>
      </c>
      <c r="B14448" t="s">
        <v>37560</v>
      </c>
      <c r="I14448" t="s">
        <v>5</v>
      </c>
      <c r="J14448">
        <v>22.01</v>
      </c>
      <c r="M14448">
        <v>22.01</v>
      </c>
      <c r="N14448">
        <f t="shared" si="225"/>
        <v>0</v>
      </c>
    </row>
    <row r="14449" spans="1:14" x14ac:dyDescent="0.2">
      <c r="A14449" t="s">
        <v>28137</v>
      </c>
      <c r="B14449" t="s">
        <v>37561</v>
      </c>
      <c r="I14449" t="s">
        <v>5</v>
      </c>
      <c r="J14449">
        <v>23.64</v>
      </c>
      <c r="M14449">
        <v>23.64</v>
      </c>
      <c r="N14449">
        <f t="shared" si="225"/>
        <v>0</v>
      </c>
    </row>
    <row r="14450" spans="1:14" x14ac:dyDescent="0.2">
      <c r="A14450" t="s">
        <v>28138</v>
      </c>
      <c r="B14450" t="s">
        <v>37561</v>
      </c>
      <c r="I14450" t="s">
        <v>5</v>
      </c>
      <c r="J14450">
        <v>22.63</v>
      </c>
      <c r="M14450">
        <v>22.63</v>
      </c>
      <c r="N14450">
        <f t="shared" si="225"/>
        <v>0</v>
      </c>
    </row>
    <row r="14451" spans="1:14" x14ac:dyDescent="0.2">
      <c r="A14451" t="s">
        <v>28139</v>
      </c>
      <c r="B14451" t="s">
        <v>37562</v>
      </c>
      <c r="I14451" t="s">
        <v>5</v>
      </c>
      <c r="J14451">
        <v>61.67</v>
      </c>
      <c r="M14451">
        <v>61.67</v>
      </c>
      <c r="N14451">
        <f t="shared" si="225"/>
        <v>0</v>
      </c>
    </row>
    <row r="14452" spans="1:14" x14ac:dyDescent="0.2">
      <c r="A14452" t="s">
        <v>28140</v>
      </c>
      <c r="B14452" t="s">
        <v>37562</v>
      </c>
      <c r="I14452" t="s">
        <v>5</v>
      </c>
      <c r="J14452">
        <v>60.34</v>
      </c>
      <c r="M14452">
        <v>60.34</v>
      </c>
      <c r="N14452">
        <f t="shared" si="225"/>
        <v>0</v>
      </c>
    </row>
    <row r="14453" spans="1:14" x14ac:dyDescent="0.2">
      <c r="A14453" t="s">
        <v>14520</v>
      </c>
      <c r="B14453" t="s">
        <v>37563</v>
      </c>
      <c r="I14453" t="s">
        <v>5</v>
      </c>
      <c r="J14453">
        <v>16.73</v>
      </c>
      <c r="M14453">
        <v>16.73</v>
      </c>
      <c r="N14453">
        <f t="shared" si="225"/>
        <v>0</v>
      </c>
    </row>
    <row r="14454" spans="1:14" x14ac:dyDescent="0.2">
      <c r="A14454" t="s">
        <v>14521</v>
      </c>
      <c r="B14454" t="s">
        <v>37563</v>
      </c>
      <c r="I14454" t="s">
        <v>5</v>
      </c>
      <c r="J14454">
        <v>16.059999999999999</v>
      </c>
      <c r="M14454">
        <v>16.059999999999999</v>
      </c>
      <c r="N14454">
        <f t="shared" si="225"/>
        <v>0</v>
      </c>
    </row>
    <row r="14455" spans="1:14" x14ac:dyDescent="0.2">
      <c r="A14455" t="s">
        <v>14522</v>
      </c>
      <c r="B14455" t="s">
        <v>37564</v>
      </c>
      <c r="I14455" t="s">
        <v>5</v>
      </c>
      <c r="J14455">
        <v>16.32</v>
      </c>
      <c r="M14455">
        <v>16.32</v>
      </c>
      <c r="N14455">
        <f t="shared" si="225"/>
        <v>0</v>
      </c>
    </row>
    <row r="14456" spans="1:14" x14ac:dyDescent="0.2">
      <c r="A14456" t="s">
        <v>14523</v>
      </c>
      <c r="B14456" t="s">
        <v>37564</v>
      </c>
      <c r="I14456" t="s">
        <v>5</v>
      </c>
      <c r="J14456">
        <v>15.48</v>
      </c>
      <c r="M14456">
        <v>15.48</v>
      </c>
      <c r="N14456">
        <f t="shared" si="225"/>
        <v>0</v>
      </c>
    </row>
    <row r="14457" spans="1:14" x14ac:dyDescent="0.2">
      <c r="A14457" t="s">
        <v>14524</v>
      </c>
      <c r="B14457" t="s">
        <v>37565</v>
      </c>
      <c r="I14457" t="s">
        <v>5</v>
      </c>
      <c r="J14457">
        <v>23.64</v>
      </c>
      <c r="M14457">
        <v>23.64</v>
      </c>
      <c r="N14457">
        <f t="shared" si="225"/>
        <v>0</v>
      </c>
    </row>
    <row r="14458" spans="1:14" x14ac:dyDescent="0.2">
      <c r="A14458" t="s">
        <v>14525</v>
      </c>
      <c r="B14458" t="s">
        <v>37565</v>
      </c>
      <c r="I14458" t="s">
        <v>5</v>
      </c>
      <c r="J14458">
        <v>22.63</v>
      </c>
      <c r="M14458">
        <v>22.63</v>
      </c>
      <c r="N14458">
        <f t="shared" si="225"/>
        <v>0</v>
      </c>
    </row>
    <row r="14459" spans="1:14" x14ac:dyDescent="0.2">
      <c r="A14459" t="s">
        <v>14526</v>
      </c>
      <c r="B14459" t="s">
        <v>37566</v>
      </c>
      <c r="I14459" t="s">
        <v>5</v>
      </c>
      <c r="J14459">
        <v>10.4</v>
      </c>
      <c r="M14459">
        <v>10.4</v>
      </c>
      <c r="N14459">
        <f t="shared" si="225"/>
        <v>0</v>
      </c>
    </row>
    <row r="14460" spans="1:14" x14ac:dyDescent="0.2">
      <c r="A14460" t="s">
        <v>14527</v>
      </c>
      <c r="B14460" t="s">
        <v>37566</v>
      </c>
      <c r="I14460" t="s">
        <v>5</v>
      </c>
      <c r="J14460">
        <v>9.73</v>
      </c>
      <c r="M14460">
        <v>9.73</v>
      </c>
      <c r="N14460">
        <f t="shared" si="225"/>
        <v>0</v>
      </c>
    </row>
    <row r="14461" spans="1:14" x14ac:dyDescent="0.2">
      <c r="A14461" t="s">
        <v>14528</v>
      </c>
      <c r="B14461" t="s">
        <v>37567</v>
      </c>
      <c r="I14461" t="s">
        <v>5</v>
      </c>
      <c r="J14461">
        <v>11.65</v>
      </c>
      <c r="M14461">
        <v>11.65</v>
      </c>
      <c r="N14461">
        <f t="shared" si="225"/>
        <v>0</v>
      </c>
    </row>
    <row r="14462" spans="1:14" x14ac:dyDescent="0.2">
      <c r="A14462" t="s">
        <v>14529</v>
      </c>
      <c r="B14462" t="s">
        <v>37567</v>
      </c>
      <c r="I14462" t="s">
        <v>5</v>
      </c>
      <c r="J14462">
        <v>10.81</v>
      </c>
      <c r="M14462">
        <v>10.81</v>
      </c>
      <c r="N14462">
        <f t="shared" si="225"/>
        <v>0</v>
      </c>
    </row>
    <row r="14463" spans="1:14" x14ac:dyDescent="0.2">
      <c r="A14463" t="s">
        <v>14530</v>
      </c>
      <c r="B14463" t="s">
        <v>37568</v>
      </c>
      <c r="I14463" t="s">
        <v>5</v>
      </c>
      <c r="J14463">
        <v>16.579999999999998</v>
      </c>
      <c r="M14463">
        <v>16.579999999999998</v>
      </c>
      <c r="N14463">
        <f t="shared" si="225"/>
        <v>0</v>
      </c>
    </row>
    <row r="14464" spans="1:14" x14ac:dyDescent="0.2">
      <c r="A14464" t="s">
        <v>14531</v>
      </c>
      <c r="B14464" t="s">
        <v>37568</v>
      </c>
      <c r="I14464" t="s">
        <v>5</v>
      </c>
      <c r="J14464">
        <v>15.57</v>
      </c>
      <c r="M14464">
        <v>15.57</v>
      </c>
      <c r="N14464">
        <f t="shared" si="225"/>
        <v>0</v>
      </c>
    </row>
    <row r="14465" spans="1:14" x14ac:dyDescent="0.2">
      <c r="A14465" t="s">
        <v>14532</v>
      </c>
      <c r="B14465" t="s">
        <v>37569</v>
      </c>
      <c r="I14465" t="s">
        <v>5</v>
      </c>
      <c r="J14465">
        <v>8.1999999999999993</v>
      </c>
      <c r="M14465">
        <v>8.1999999999999993</v>
      </c>
      <c r="N14465">
        <f t="shared" si="225"/>
        <v>0</v>
      </c>
    </row>
    <row r="14466" spans="1:14" x14ac:dyDescent="0.2">
      <c r="A14466" t="s">
        <v>14533</v>
      </c>
      <c r="B14466" t="s">
        <v>37569</v>
      </c>
      <c r="I14466" t="s">
        <v>5</v>
      </c>
      <c r="J14466">
        <v>7.51</v>
      </c>
      <c r="M14466">
        <v>7.51</v>
      </c>
      <c r="N14466">
        <f t="shared" si="225"/>
        <v>0</v>
      </c>
    </row>
    <row r="14467" spans="1:14" x14ac:dyDescent="0.2">
      <c r="A14467" t="s">
        <v>14534</v>
      </c>
      <c r="B14467" t="s">
        <v>37570</v>
      </c>
      <c r="I14467" t="s">
        <v>5</v>
      </c>
      <c r="J14467">
        <v>8.5</v>
      </c>
      <c r="M14467">
        <v>8.5</v>
      </c>
      <c r="N14467">
        <f t="shared" si="225"/>
        <v>0</v>
      </c>
    </row>
    <row r="14468" spans="1:14" x14ac:dyDescent="0.2">
      <c r="A14468" t="s">
        <v>14535</v>
      </c>
      <c r="B14468" t="s">
        <v>37570</v>
      </c>
      <c r="I14468" t="s">
        <v>5</v>
      </c>
      <c r="J14468">
        <v>7.81</v>
      </c>
      <c r="M14468">
        <v>7.81</v>
      </c>
      <c r="N14468">
        <f t="shared" ref="N14468:N14531" si="226">J14468-M14468</f>
        <v>0</v>
      </c>
    </row>
    <row r="14469" spans="1:14" x14ac:dyDescent="0.2">
      <c r="A14469" t="s">
        <v>14536</v>
      </c>
      <c r="B14469" t="s">
        <v>37571</v>
      </c>
      <c r="I14469" t="s">
        <v>5</v>
      </c>
      <c r="J14469">
        <v>9.73</v>
      </c>
      <c r="M14469">
        <v>9.73</v>
      </c>
      <c r="N14469">
        <f t="shared" si="226"/>
        <v>0</v>
      </c>
    </row>
    <row r="14470" spans="1:14" x14ac:dyDescent="0.2">
      <c r="A14470" t="s">
        <v>14537</v>
      </c>
      <c r="B14470" t="s">
        <v>37571</v>
      </c>
      <c r="I14470" t="s">
        <v>5</v>
      </c>
      <c r="J14470">
        <v>9.0399999999999991</v>
      </c>
      <c r="M14470">
        <v>9.0399999999999991</v>
      </c>
      <c r="N14470">
        <f t="shared" si="226"/>
        <v>0</v>
      </c>
    </row>
    <row r="14471" spans="1:14" x14ac:dyDescent="0.2">
      <c r="A14471" t="s">
        <v>14538</v>
      </c>
      <c r="B14471" t="s">
        <v>37572</v>
      </c>
      <c r="I14471" t="s">
        <v>5</v>
      </c>
      <c r="J14471">
        <v>41.41</v>
      </c>
      <c r="M14471">
        <v>41.41</v>
      </c>
      <c r="N14471">
        <f t="shared" si="226"/>
        <v>0</v>
      </c>
    </row>
    <row r="14472" spans="1:14" x14ac:dyDescent="0.2">
      <c r="A14472" t="s">
        <v>14539</v>
      </c>
      <c r="B14472" t="s">
        <v>37572</v>
      </c>
      <c r="I14472" t="s">
        <v>5</v>
      </c>
      <c r="J14472">
        <v>37.39</v>
      </c>
      <c r="M14472">
        <v>37.39</v>
      </c>
      <c r="N14472">
        <f t="shared" si="226"/>
        <v>0</v>
      </c>
    </row>
    <row r="14473" spans="1:14" x14ac:dyDescent="0.2">
      <c r="A14473" t="s">
        <v>14540</v>
      </c>
      <c r="B14473" t="s">
        <v>37573</v>
      </c>
      <c r="I14473" t="s">
        <v>5</v>
      </c>
      <c r="J14473">
        <v>20.04</v>
      </c>
      <c r="M14473">
        <v>20.04</v>
      </c>
      <c r="N14473">
        <f t="shared" si="226"/>
        <v>0</v>
      </c>
    </row>
    <row r="14474" spans="1:14" x14ac:dyDescent="0.2">
      <c r="A14474" t="s">
        <v>14541</v>
      </c>
      <c r="B14474" t="s">
        <v>37573</v>
      </c>
      <c r="I14474" t="s">
        <v>5</v>
      </c>
      <c r="J14474">
        <v>17.71</v>
      </c>
      <c r="M14474">
        <v>17.71</v>
      </c>
      <c r="N14474">
        <f t="shared" si="226"/>
        <v>0</v>
      </c>
    </row>
    <row r="14475" spans="1:14" x14ac:dyDescent="0.2">
      <c r="A14475" t="s">
        <v>14542</v>
      </c>
      <c r="B14475" t="s">
        <v>37574</v>
      </c>
      <c r="I14475" t="s">
        <v>5</v>
      </c>
      <c r="J14475">
        <v>74.569999999999993</v>
      </c>
      <c r="M14475">
        <v>74.569999999999993</v>
      </c>
      <c r="N14475">
        <f t="shared" si="226"/>
        <v>0</v>
      </c>
    </row>
    <row r="14476" spans="1:14" x14ac:dyDescent="0.2">
      <c r="A14476" t="s">
        <v>14543</v>
      </c>
      <c r="B14476" t="s">
        <v>37574</v>
      </c>
      <c r="I14476" t="s">
        <v>5</v>
      </c>
      <c r="J14476">
        <v>72.239999999999995</v>
      </c>
      <c r="M14476">
        <v>72.239999999999995</v>
      </c>
      <c r="N14476">
        <f t="shared" si="226"/>
        <v>0</v>
      </c>
    </row>
    <row r="14477" spans="1:14" x14ac:dyDescent="0.2">
      <c r="A14477" t="s">
        <v>14544</v>
      </c>
      <c r="B14477" t="s">
        <v>37575</v>
      </c>
      <c r="I14477" t="s">
        <v>5</v>
      </c>
      <c r="J14477">
        <v>179.87</v>
      </c>
      <c r="M14477">
        <v>179.87</v>
      </c>
      <c r="N14477">
        <f t="shared" si="226"/>
        <v>0</v>
      </c>
    </row>
    <row r="14478" spans="1:14" x14ac:dyDescent="0.2">
      <c r="A14478" t="s">
        <v>14545</v>
      </c>
      <c r="B14478" t="s">
        <v>37575</v>
      </c>
      <c r="I14478" t="s">
        <v>5</v>
      </c>
      <c r="J14478">
        <v>177.37</v>
      </c>
      <c r="M14478">
        <v>177.37</v>
      </c>
      <c r="N14478">
        <f t="shared" si="226"/>
        <v>0</v>
      </c>
    </row>
    <row r="14479" spans="1:14" x14ac:dyDescent="0.2">
      <c r="A14479" t="s">
        <v>14546</v>
      </c>
      <c r="B14479" t="s">
        <v>37576</v>
      </c>
      <c r="I14479" t="s">
        <v>5</v>
      </c>
      <c r="J14479">
        <v>294.41000000000003</v>
      </c>
      <c r="M14479">
        <v>294.41000000000003</v>
      </c>
      <c r="N14479">
        <f t="shared" si="226"/>
        <v>0</v>
      </c>
    </row>
    <row r="14480" spans="1:14" x14ac:dyDescent="0.2">
      <c r="A14480" t="s">
        <v>14547</v>
      </c>
      <c r="B14480" t="s">
        <v>37576</v>
      </c>
      <c r="I14480" t="s">
        <v>5</v>
      </c>
      <c r="J14480">
        <v>291.74</v>
      </c>
      <c r="M14480">
        <v>291.74</v>
      </c>
      <c r="N14480">
        <f t="shared" si="226"/>
        <v>0</v>
      </c>
    </row>
    <row r="14481" spans="1:14" x14ac:dyDescent="0.2">
      <c r="A14481" t="s">
        <v>14548</v>
      </c>
      <c r="B14481" t="s">
        <v>37577</v>
      </c>
      <c r="I14481" t="s">
        <v>5</v>
      </c>
      <c r="J14481">
        <v>420.45</v>
      </c>
      <c r="M14481">
        <v>420.45</v>
      </c>
      <c r="N14481">
        <f t="shared" si="226"/>
        <v>0</v>
      </c>
    </row>
    <row r="14482" spans="1:14" x14ac:dyDescent="0.2">
      <c r="A14482" t="s">
        <v>14549</v>
      </c>
      <c r="B14482" t="s">
        <v>37577</v>
      </c>
      <c r="I14482" t="s">
        <v>5</v>
      </c>
      <c r="J14482">
        <v>417.61</v>
      </c>
      <c r="M14482">
        <v>417.61</v>
      </c>
      <c r="N14482">
        <f t="shared" si="226"/>
        <v>0</v>
      </c>
    </row>
    <row r="14483" spans="1:14" x14ac:dyDescent="0.2">
      <c r="A14483" t="s">
        <v>14550</v>
      </c>
      <c r="B14483" t="s">
        <v>37578</v>
      </c>
      <c r="I14483" t="s">
        <v>5</v>
      </c>
      <c r="J14483">
        <v>854.18</v>
      </c>
      <c r="M14483">
        <v>854.18</v>
      </c>
      <c r="N14483">
        <f t="shared" si="226"/>
        <v>0</v>
      </c>
    </row>
    <row r="14484" spans="1:14" x14ac:dyDescent="0.2">
      <c r="A14484" t="s">
        <v>14551</v>
      </c>
      <c r="B14484" t="s">
        <v>37578</v>
      </c>
      <c r="I14484" t="s">
        <v>5</v>
      </c>
      <c r="J14484">
        <v>851.17</v>
      </c>
      <c r="M14484">
        <v>851.17</v>
      </c>
      <c r="N14484">
        <f t="shared" si="226"/>
        <v>0</v>
      </c>
    </row>
    <row r="14485" spans="1:14" x14ac:dyDescent="0.2">
      <c r="A14485" t="s">
        <v>14552</v>
      </c>
      <c r="B14485" t="s">
        <v>37579</v>
      </c>
      <c r="I14485" t="s">
        <v>5</v>
      </c>
      <c r="J14485">
        <v>1370</v>
      </c>
      <c r="M14485">
        <v>1370</v>
      </c>
      <c r="N14485">
        <f t="shared" si="226"/>
        <v>0</v>
      </c>
    </row>
    <row r="14486" spans="1:14" x14ac:dyDescent="0.2">
      <c r="A14486" t="s">
        <v>14553</v>
      </c>
      <c r="B14486" t="s">
        <v>37579</v>
      </c>
      <c r="I14486" t="s">
        <v>5</v>
      </c>
      <c r="J14486">
        <v>1366.67</v>
      </c>
      <c r="M14486">
        <v>1366.67</v>
      </c>
      <c r="N14486">
        <f t="shared" si="226"/>
        <v>0</v>
      </c>
    </row>
    <row r="14487" spans="1:14" x14ac:dyDescent="0.2">
      <c r="A14487" t="s">
        <v>14554</v>
      </c>
      <c r="B14487" t="s">
        <v>37580</v>
      </c>
      <c r="I14487" t="s">
        <v>5</v>
      </c>
      <c r="J14487">
        <v>2709.75</v>
      </c>
      <c r="M14487">
        <v>2709.75</v>
      </c>
      <c r="N14487">
        <f t="shared" si="226"/>
        <v>0</v>
      </c>
    </row>
    <row r="14488" spans="1:14" x14ac:dyDescent="0.2">
      <c r="A14488" t="s">
        <v>14555</v>
      </c>
      <c r="B14488" t="s">
        <v>37580</v>
      </c>
      <c r="I14488" t="s">
        <v>5</v>
      </c>
      <c r="J14488">
        <v>2706.08</v>
      </c>
      <c r="M14488">
        <v>2706.08</v>
      </c>
      <c r="N14488">
        <f t="shared" si="226"/>
        <v>0</v>
      </c>
    </row>
    <row r="14489" spans="1:14" x14ac:dyDescent="0.2">
      <c r="A14489" t="s">
        <v>14556</v>
      </c>
      <c r="B14489" t="s">
        <v>37581</v>
      </c>
      <c r="I14489" t="s">
        <v>4</v>
      </c>
      <c r="J14489">
        <v>78.09</v>
      </c>
      <c r="M14489">
        <v>78.09</v>
      </c>
      <c r="N14489">
        <f t="shared" si="226"/>
        <v>0</v>
      </c>
    </row>
    <row r="14490" spans="1:14" x14ac:dyDescent="0.2">
      <c r="A14490" t="s">
        <v>14557</v>
      </c>
      <c r="B14490" t="s">
        <v>37581</v>
      </c>
      <c r="I14490" t="s">
        <v>4</v>
      </c>
      <c r="J14490">
        <v>72.34</v>
      </c>
      <c r="M14490">
        <v>72.34</v>
      </c>
      <c r="N14490">
        <f t="shared" si="226"/>
        <v>0</v>
      </c>
    </row>
    <row r="14491" spans="1:14" x14ac:dyDescent="0.2">
      <c r="A14491" t="s">
        <v>14558</v>
      </c>
      <c r="B14491" t="s">
        <v>37582</v>
      </c>
      <c r="I14491" t="s">
        <v>5</v>
      </c>
      <c r="J14491">
        <v>43.71</v>
      </c>
      <c r="M14491">
        <v>43.71</v>
      </c>
      <c r="N14491">
        <f t="shared" si="226"/>
        <v>0</v>
      </c>
    </row>
    <row r="14492" spans="1:14" x14ac:dyDescent="0.2">
      <c r="A14492" t="s">
        <v>14559</v>
      </c>
      <c r="B14492" t="s">
        <v>37582</v>
      </c>
      <c r="I14492" t="s">
        <v>5</v>
      </c>
      <c r="J14492">
        <v>41.13</v>
      </c>
      <c r="M14492">
        <v>41.13</v>
      </c>
      <c r="N14492">
        <f t="shared" si="226"/>
        <v>0</v>
      </c>
    </row>
    <row r="14493" spans="1:14" x14ac:dyDescent="0.2">
      <c r="A14493" t="s">
        <v>14560</v>
      </c>
      <c r="B14493" t="s">
        <v>37583</v>
      </c>
      <c r="I14493" t="s">
        <v>5</v>
      </c>
      <c r="J14493">
        <v>27.54</v>
      </c>
      <c r="M14493">
        <v>27.54</v>
      </c>
      <c r="N14493">
        <f t="shared" si="226"/>
        <v>0</v>
      </c>
    </row>
    <row r="14494" spans="1:14" x14ac:dyDescent="0.2">
      <c r="A14494" t="s">
        <v>14561</v>
      </c>
      <c r="B14494" t="s">
        <v>37583</v>
      </c>
      <c r="I14494" t="s">
        <v>5</v>
      </c>
      <c r="J14494">
        <v>24.67</v>
      </c>
      <c r="M14494">
        <v>24.67</v>
      </c>
      <c r="N14494">
        <f t="shared" si="226"/>
        <v>0</v>
      </c>
    </row>
    <row r="14495" spans="1:14" x14ac:dyDescent="0.2">
      <c r="A14495" t="s">
        <v>14562</v>
      </c>
      <c r="B14495" t="s">
        <v>37584</v>
      </c>
      <c r="I14495" t="s">
        <v>5</v>
      </c>
      <c r="J14495">
        <v>29.73</v>
      </c>
      <c r="M14495">
        <v>29.73</v>
      </c>
      <c r="N14495">
        <f t="shared" si="226"/>
        <v>0</v>
      </c>
    </row>
    <row r="14496" spans="1:14" x14ac:dyDescent="0.2">
      <c r="A14496" t="s">
        <v>14563</v>
      </c>
      <c r="B14496" t="s">
        <v>37584</v>
      </c>
      <c r="I14496" t="s">
        <v>5</v>
      </c>
      <c r="J14496">
        <v>26.86</v>
      </c>
      <c r="M14496">
        <v>26.86</v>
      </c>
      <c r="N14496">
        <f t="shared" si="226"/>
        <v>0</v>
      </c>
    </row>
    <row r="14497" spans="1:14" x14ac:dyDescent="0.2">
      <c r="A14497" t="s">
        <v>14564</v>
      </c>
      <c r="B14497" t="s">
        <v>37585</v>
      </c>
      <c r="I14497" t="s">
        <v>5</v>
      </c>
      <c r="J14497">
        <v>44.43</v>
      </c>
      <c r="M14497">
        <v>44.43</v>
      </c>
      <c r="N14497">
        <f t="shared" si="226"/>
        <v>0</v>
      </c>
    </row>
    <row r="14498" spans="1:14" x14ac:dyDescent="0.2">
      <c r="A14498" t="s">
        <v>14565</v>
      </c>
      <c r="B14498" t="s">
        <v>37585</v>
      </c>
      <c r="I14498" t="s">
        <v>5</v>
      </c>
      <c r="J14498">
        <v>41.39</v>
      </c>
      <c r="M14498">
        <v>41.39</v>
      </c>
      <c r="N14498">
        <f t="shared" si="226"/>
        <v>0</v>
      </c>
    </row>
    <row r="14499" spans="1:14" x14ac:dyDescent="0.2">
      <c r="A14499" t="s">
        <v>14566</v>
      </c>
      <c r="B14499" t="s">
        <v>37586</v>
      </c>
      <c r="I14499" t="s">
        <v>5</v>
      </c>
      <c r="J14499">
        <v>64.11</v>
      </c>
      <c r="M14499">
        <v>64.11</v>
      </c>
      <c r="N14499">
        <f t="shared" si="226"/>
        <v>0</v>
      </c>
    </row>
    <row r="14500" spans="1:14" x14ac:dyDescent="0.2">
      <c r="A14500" t="s">
        <v>14567</v>
      </c>
      <c r="B14500" t="s">
        <v>37586</v>
      </c>
      <c r="I14500" t="s">
        <v>5</v>
      </c>
      <c r="J14500">
        <v>61.07</v>
      </c>
      <c r="M14500">
        <v>61.07</v>
      </c>
      <c r="N14500">
        <f t="shared" si="226"/>
        <v>0</v>
      </c>
    </row>
    <row r="14501" spans="1:14" x14ac:dyDescent="0.2">
      <c r="A14501" t="s">
        <v>14568</v>
      </c>
      <c r="B14501" t="s">
        <v>37587</v>
      </c>
      <c r="I14501" t="s">
        <v>5</v>
      </c>
      <c r="J14501">
        <v>73.569999999999993</v>
      </c>
      <c r="M14501">
        <v>73.569999999999993</v>
      </c>
      <c r="N14501">
        <f t="shared" si="226"/>
        <v>0</v>
      </c>
    </row>
    <row r="14502" spans="1:14" x14ac:dyDescent="0.2">
      <c r="A14502" t="s">
        <v>14569</v>
      </c>
      <c r="B14502" t="s">
        <v>37587</v>
      </c>
      <c r="I14502" t="s">
        <v>5</v>
      </c>
      <c r="J14502">
        <v>70.53</v>
      </c>
      <c r="M14502">
        <v>70.53</v>
      </c>
      <c r="N14502">
        <f t="shared" si="226"/>
        <v>0</v>
      </c>
    </row>
    <row r="14503" spans="1:14" x14ac:dyDescent="0.2">
      <c r="A14503" t="s">
        <v>14570</v>
      </c>
      <c r="B14503" t="s">
        <v>37588</v>
      </c>
      <c r="I14503" t="s">
        <v>5</v>
      </c>
      <c r="J14503">
        <v>78.739999999999995</v>
      </c>
      <c r="M14503">
        <v>78.739999999999995</v>
      </c>
      <c r="N14503">
        <f t="shared" si="226"/>
        <v>0</v>
      </c>
    </row>
    <row r="14504" spans="1:14" x14ac:dyDescent="0.2">
      <c r="A14504" t="s">
        <v>14571</v>
      </c>
      <c r="B14504" t="s">
        <v>37588</v>
      </c>
      <c r="I14504" t="s">
        <v>5</v>
      </c>
      <c r="J14504">
        <v>75.569999999999993</v>
      </c>
      <c r="M14504">
        <v>75.569999999999993</v>
      </c>
      <c r="N14504">
        <f t="shared" si="226"/>
        <v>0</v>
      </c>
    </row>
    <row r="14505" spans="1:14" x14ac:dyDescent="0.2">
      <c r="A14505" t="s">
        <v>14572</v>
      </c>
      <c r="B14505" t="s">
        <v>37589</v>
      </c>
      <c r="I14505" t="s">
        <v>5</v>
      </c>
      <c r="J14505">
        <v>81.62</v>
      </c>
      <c r="M14505">
        <v>81.62</v>
      </c>
      <c r="N14505">
        <f t="shared" si="226"/>
        <v>0</v>
      </c>
    </row>
    <row r="14506" spans="1:14" x14ac:dyDescent="0.2">
      <c r="A14506" t="s">
        <v>14573</v>
      </c>
      <c r="B14506" t="s">
        <v>37589</v>
      </c>
      <c r="I14506" t="s">
        <v>5</v>
      </c>
      <c r="J14506">
        <v>78.459999999999994</v>
      </c>
      <c r="M14506">
        <v>78.459999999999994</v>
      </c>
      <c r="N14506">
        <f t="shared" si="226"/>
        <v>0</v>
      </c>
    </row>
    <row r="14507" spans="1:14" x14ac:dyDescent="0.2">
      <c r="A14507" t="s">
        <v>28141</v>
      </c>
      <c r="B14507" t="s">
        <v>37590</v>
      </c>
      <c r="I14507" t="s">
        <v>5</v>
      </c>
      <c r="J14507">
        <v>42.27</v>
      </c>
      <c r="M14507">
        <v>42.27</v>
      </c>
      <c r="N14507">
        <f t="shared" si="226"/>
        <v>0</v>
      </c>
    </row>
    <row r="14508" spans="1:14" x14ac:dyDescent="0.2">
      <c r="A14508" t="s">
        <v>28142</v>
      </c>
      <c r="B14508" t="s">
        <v>37590</v>
      </c>
      <c r="I14508" t="s">
        <v>5</v>
      </c>
      <c r="J14508">
        <v>37.630000000000003</v>
      </c>
      <c r="M14508">
        <v>37.630000000000003</v>
      </c>
      <c r="N14508">
        <f t="shared" si="226"/>
        <v>0</v>
      </c>
    </row>
    <row r="14509" spans="1:14" x14ac:dyDescent="0.2">
      <c r="A14509" t="s">
        <v>28143</v>
      </c>
      <c r="B14509" t="s">
        <v>37591</v>
      </c>
      <c r="I14509" t="s">
        <v>5</v>
      </c>
      <c r="J14509">
        <v>43.34</v>
      </c>
      <c r="M14509">
        <v>43.34</v>
      </c>
      <c r="N14509">
        <f t="shared" si="226"/>
        <v>0</v>
      </c>
    </row>
    <row r="14510" spans="1:14" x14ac:dyDescent="0.2">
      <c r="A14510" t="s">
        <v>28144</v>
      </c>
      <c r="B14510" t="s">
        <v>37591</v>
      </c>
      <c r="I14510" t="s">
        <v>5</v>
      </c>
      <c r="J14510">
        <v>38.68</v>
      </c>
      <c r="M14510">
        <v>38.68</v>
      </c>
      <c r="N14510">
        <f t="shared" si="226"/>
        <v>0</v>
      </c>
    </row>
    <row r="14511" spans="1:14" x14ac:dyDescent="0.2">
      <c r="A14511" t="s">
        <v>28145</v>
      </c>
      <c r="B14511" t="s">
        <v>37592</v>
      </c>
      <c r="I14511" t="s">
        <v>5</v>
      </c>
      <c r="J14511">
        <v>50.84</v>
      </c>
      <c r="M14511">
        <v>50.84</v>
      </c>
      <c r="N14511">
        <f t="shared" si="226"/>
        <v>0</v>
      </c>
    </row>
    <row r="14512" spans="1:14" x14ac:dyDescent="0.2">
      <c r="A14512" t="s">
        <v>28146</v>
      </c>
      <c r="B14512" t="s">
        <v>37592</v>
      </c>
      <c r="I14512" t="s">
        <v>5</v>
      </c>
      <c r="J14512">
        <v>45.69</v>
      </c>
      <c r="M14512">
        <v>45.69</v>
      </c>
      <c r="N14512">
        <f t="shared" si="226"/>
        <v>0</v>
      </c>
    </row>
    <row r="14513" spans="1:14" x14ac:dyDescent="0.2">
      <c r="A14513" t="s">
        <v>28147</v>
      </c>
      <c r="B14513" t="s">
        <v>37593</v>
      </c>
      <c r="I14513" t="s">
        <v>5</v>
      </c>
      <c r="J14513">
        <v>55.97</v>
      </c>
      <c r="M14513">
        <v>55.97</v>
      </c>
      <c r="N14513">
        <f t="shared" si="226"/>
        <v>0</v>
      </c>
    </row>
    <row r="14514" spans="1:14" x14ac:dyDescent="0.2">
      <c r="A14514" t="s">
        <v>28148</v>
      </c>
      <c r="B14514" t="s">
        <v>37593</v>
      </c>
      <c r="I14514" t="s">
        <v>5</v>
      </c>
      <c r="J14514">
        <v>50.79</v>
      </c>
      <c r="M14514">
        <v>50.79</v>
      </c>
      <c r="N14514">
        <f t="shared" si="226"/>
        <v>0</v>
      </c>
    </row>
    <row r="14515" spans="1:14" x14ac:dyDescent="0.2">
      <c r="A14515" t="s">
        <v>28149</v>
      </c>
      <c r="B14515" t="s">
        <v>37594</v>
      </c>
      <c r="I14515" t="s">
        <v>5</v>
      </c>
      <c r="J14515">
        <v>73.2</v>
      </c>
      <c r="M14515">
        <v>73.2</v>
      </c>
      <c r="N14515">
        <f t="shared" si="226"/>
        <v>0</v>
      </c>
    </row>
    <row r="14516" spans="1:14" x14ac:dyDescent="0.2">
      <c r="A14516" t="s">
        <v>28150</v>
      </c>
      <c r="B14516" t="s">
        <v>37594</v>
      </c>
      <c r="I14516" t="s">
        <v>5</v>
      </c>
      <c r="J14516">
        <v>67.98</v>
      </c>
      <c r="M14516">
        <v>67.98</v>
      </c>
      <c r="N14516">
        <f t="shared" si="226"/>
        <v>0</v>
      </c>
    </row>
    <row r="14517" spans="1:14" x14ac:dyDescent="0.2">
      <c r="A14517" t="s">
        <v>28151</v>
      </c>
      <c r="B14517" t="s">
        <v>37595</v>
      </c>
      <c r="I14517" t="s">
        <v>5</v>
      </c>
      <c r="J14517">
        <v>105.84</v>
      </c>
      <c r="M14517">
        <v>105.84</v>
      </c>
      <c r="N14517">
        <f t="shared" si="226"/>
        <v>0</v>
      </c>
    </row>
    <row r="14518" spans="1:14" x14ac:dyDescent="0.2">
      <c r="A14518" t="s">
        <v>28152</v>
      </c>
      <c r="B14518" t="s">
        <v>37595</v>
      </c>
      <c r="I14518" t="s">
        <v>5</v>
      </c>
      <c r="J14518">
        <v>100.02</v>
      </c>
      <c r="M14518">
        <v>100.02</v>
      </c>
      <c r="N14518">
        <f t="shared" si="226"/>
        <v>0</v>
      </c>
    </row>
    <row r="14519" spans="1:14" x14ac:dyDescent="0.2">
      <c r="A14519" t="s">
        <v>28153</v>
      </c>
      <c r="B14519" t="s">
        <v>37596</v>
      </c>
      <c r="I14519" t="s">
        <v>5</v>
      </c>
      <c r="J14519">
        <v>129.55000000000001</v>
      </c>
      <c r="M14519">
        <v>129.55000000000001</v>
      </c>
      <c r="N14519">
        <f t="shared" si="226"/>
        <v>0</v>
      </c>
    </row>
    <row r="14520" spans="1:14" x14ac:dyDescent="0.2">
      <c r="A14520" t="s">
        <v>28154</v>
      </c>
      <c r="B14520" t="s">
        <v>37596</v>
      </c>
      <c r="I14520" t="s">
        <v>5</v>
      </c>
      <c r="J14520">
        <v>123.61</v>
      </c>
      <c r="M14520">
        <v>123.61</v>
      </c>
      <c r="N14520">
        <f t="shared" si="226"/>
        <v>0</v>
      </c>
    </row>
    <row r="14521" spans="1:14" x14ac:dyDescent="0.2">
      <c r="A14521" t="s">
        <v>14574</v>
      </c>
      <c r="B14521" t="s">
        <v>37597</v>
      </c>
      <c r="I14521" t="s">
        <v>5</v>
      </c>
      <c r="J14521">
        <v>111.84</v>
      </c>
      <c r="M14521">
        <v>111.84</v>
      </c>
      <c r="N14521">
        <f t="shared" si="226"/>
        <v>0</v>
      </c>
    </row>
    <row r="14522" spans="1:14" x14ac:dyDescent="0.2">
      <c r="A14522" t="s">
        <v>14575</v>
      </c>
      <c r="B14522" t="s">
        <v>37597</v>
      </c>
      <c r="I14522" t="s">
        <v>5</v>
      </c>
      <c r="J14522">
        <v>106.09</v>
      </c>
      <c r="M14522">
        <v>106.09</v>
      </c>
      <c r="N14522">
        <f t="shared" si="226"/>
        <v>0</v>
      </c>
    </row>
    <row r="14523" spans="1:14" x14ac:dyDescent="0.2">
      <c r="A14523" t="s">
        <v>14576</v>
      </c>
      <c r="B14523" t="s">
        <v>37598</v>
      </c>
      <c r="I14523" t="s">
        <v>5</v>
      </c>
      <c r="J14523">
        <v>119.61</v>
      </c>
      <c r="M14523">
        <v>119.61</v>
      </c>
      <c r="N14523">
        <f t="shared" si="226"/>
        <v>0</v>
      </c>
    </row>
    <row r="14524" spans="1:14" x14ac:dyDescent="0.2">
      <c r="A14524" t="s">
        <v>14577</v>
      </c>
      <c r="B14524" t="s">
        <v>37598</v>
      </c>
      <c r="I14524" t="s">
        <v>5</v>
      </c>
      <c r="J14524">
        <v>113.86</v>
      </c>
      <c r="M14524">
        <v>113.86</v>
      </c>
      <c r="N14524">
        <f t="shared" si="226"/>
        <v>0</v>
      </c>
    </row>
    <row r="14525" spans="1:14" x14ac:dyDescent="0.2">
      <c r="A14525" t="s">
        <v>14578</v>
      </c>
      <c r="B14525" t="s">
        <v>37599</v>
      </c>
      <c r="I14525" t="s">
        <v>5</v>
      </c>
      <c r="J14525">
        <v>134.35</v>
      </c>
      <c r="M14525">
        <v>134.35</v>
      </c>
      <c r="N14525">
        <f t="shared" si="226"/>
        <v>0</v>
      </c>
    </row>
    <row r="14526" spans="1:14" x14ac:dyDescent="0.2">
      <c r="A14526" t="s">
        <v>14579</v>
      </c>
      <c r="B14526" t="s">
        <v>37599</v>
      </c>
      <c r="I14526" t="s">
        <v>5</v>
      </c>
      <c r="J14526">
        <v>128.6</v>
      </c>
      <c r="M14526">
        <v>128.6</v>
      </c>
      <c r="N14526">
        <f t="shared" si="226"/>
        <v>0</v>
      </c>
    </row>
    <row r="14527" spans="1:14" x14ac:dyDescent="0.2">
      <c r="A14527" t="s">
        <v>14580</v>
      </c>
      <c r="B14527" t="s">
        <v>37600</v>
      </c>
      <c r="I14527" t="s">
        <v>5</v>
      </c>
      <c r="J14527">
        <v>161.59</v>
      </c>
      <c r="M14527">
        <v>161.59</v>
      </c>
      <c r="N14527">
        <f t="shared" si="226"/>
        <v>0</v>
      </c>
    </row>
    <row r="14528" spans="1:14" x14ac:dyDescent="0.2">
      <c r="A14528" t="s">
        <v>14581</v>
      </c>
      <c r="B14528" t="s">
        <v>37600</v>
      </c>
      <c r="I14528" t="s">
        <v>5</v>
      </c>
      <c r="J14528">
        <v>155.84</v>
      </c>
      <c r="M14528">
        <v>155.84</v>
      </c>
      <c r="N14528">
        <f t="shared" si="226"/>
        <v>0</v>
      </c>
    </row>
    <row r="14529" spans="1:14" x14ac:dyDescent="0.2">
      <c r="A14529" t="s">
        <v>14582</v>
      </c>
      <c r="B14529" t="s">
        <v>37601</v>
      </c>
      <c r="I14529" t="s">
        <v>4</v>
      </c>
      <c r="J14529">
        <v>79.14</v>
      </c>
      <c r="M14529">
        <v>79.14</v>
      </c>
      <c r="N14529">
        <f t="shared" si="226"/>
        <v>0</v>
      </c>
    </row>
    <row r="14530" spans="1:14" x14ac:dyDescent="0.2">
      <c r="A14530" t="s">
        <v>14583</v>
      </c>
      <c r="B14530" t="s">
        <v>37601</v>
      </c>
      <c r="I14530" t="s">
        <v>4</v>
      </c>
      <c r="J14530">
        <v>73.39</v>
      </c>
      <c r="M14530">
        <v>73.39</v>
      </c>
      <c r="N14530">
        <f t="shared" si="226"/>
        <v>0</v>
      </c>
    </row>
    <row r="14531" spans="1:14" x14ac:dyDescent="0.2">
      <c r="A14531" t="s">
        <v>14584</v>
      </c>
      <c r="B14531" t="s">
        <v>37602</v>
      </c>
      <c r="I14531" t="s">
        <v>4</v>
      </c>
      <c r="J14531">
        <v>85.68</v>
      </c>
      <c r="M14531">
        <v>85.68</v>
      </c>
      <c r="N14531">
        <f t="shared" si="226"/>
        <v>0</v>
      </c>
    </row>
    <row r="14532" spans="1:14" x14ac:dyDescent="0.2">
      <c r="A14532" t="s">
        <v>14585</v>
      </c>
      <c r="B14532" t="s">
        <v>37602</v>
      </c>
      <c r="I14532" t="s">
        <v>4</v>
      </c>
      <c r="J14532">
        <v>79.930000000000007</v>
      </c>
      <c r="M14532">
        <v>79.930000000000007</v>
      </c>
      <c r="N14532">
        <f t="shared" ref="N14532:N14595" si="227">J14532-M14532</f>
        <v>0</v>
      </c>
    </row>
    <row r="14533" spans="1:14" x14ac:dyDescent="0.2">
      <c r="A14533" t="s">
        <v>14586</v>
      </c>
      <c r="B14533" t="s">
        <v>37603</v>
      </c>
      <c r="I14533" t="s">
        <v>4</v>
      </c>
      <c r="J14533">
        <v>92.17</v>
      </c>
      <c r="M14533">
        <v>92.17</v>
      </c>
      <c r="N14533">
        <f t="shared" si="227"/>
        <v>0</v>
      </c>
    </row>
    <row r="14534" spans="1:14" x14ac:dyDescent="0.2">
      <c r="A14534" t="s">
        <v>14587</v>
      </c>
      <c r="B14534" t="s">
        <v>37603</v>
      </c>
      <c r="I14534" t="s">
        <v>4</v>
      </c>
      <c r="J14534">
        <v>86.43</v>
      </c>
      <c r="M14534">
        <v>86.43</v>
      </c>
      <c r="N14534">
        <f t="shared" si="227"/>
        <v>0</v>
      </c>
    </row>
    <row r="14535" spans="1:14" x14ac:dyDescent="0.2">
      <c r="A14535" t="s">
        <v>14588</v>
      </c>
      <c r="B14535" t="s">
        <v>37604</v>
      </c>
      <c r="I14535" t="s">
        <v>4</v>
      </c>
      <c r="J14535">
        <v>98.88</v>
      </c>
      <c r="M14535">
        <v>98.88</v>
      </c>
      <c r="N14535">
        <f t="shared" si="227"/>
        <v>0</v>
      </c>
    </row>
    <row r="14536" spans="1:14" x14ac:dyDescent="0.2">
      <c r="A14536" t="s">
        <v>14589</v>
      </c>
      <c r="B14536" t="s">
        <v>37604</v>
      </c>
      <c r="I14536" t="s">
        <v>4</v>
      </c>
      <c r="J14536">
        <v>93.13</v>
      </c>
      <c r="M14536">
        <v>93.13</v>
      </c>
      <c r="N14536">
        <f t="shared" si="227"/>
        <v>0</v>
      </c>
    </row>
    <row r="14537" spans="1:14" x14ac:dyDescent="0.2">
      <c r="A14537" t="s">
        <v>14590</v>
      </c>
      <c r="B14537" t="s">
        <v>37605</v>
      </c>
      <c r="I14537" t="s">
        <v>4</v>
      </c>
      <c r="J14537">
        <v>120.03</v>
      </c>
      <c r="M14537">
        <v>120.03</v>
      </c>
      <c r="N14537">
        <f t="shared" si="227"/>
        <v>0</v>
      </c>
    </row>
    <row r="14538" spans="1:14" x14ac:dyDescent="0.2">
      <c r="A14538" t="s">
        <v>14591</v>
      </c>
      <c r="B14538" t="s">
        <v>37605</v>
      </c>
      <c r="I14538" t="s">
        <v>4</v>
      </c>
      <c r="J14538">
        <v>114.28</v>
      </c>
      <c r="M14538">
        <v>114.28</v>
      </c>
      <c r="N14538">
        <f t="shared" si="227"/>
        <v>0</v>
      </c>
    </row>
    <row r="14539" spans="1:14" x14ac:dyDescent="0.2">
      <c r="A14539" t="s">
        <v>14592</v>
      </c>
      <c r="B14539" t="s">
        <v>37606</v>
      </c>
      <c r="I14539" t="s">
        <v>4</v>
      </c>
      <c r="J14539">
        <v>151.41</v>
      </c>
      <c r="M14539">
        <v>151.41</v>
      </c>
      <c r="N14539">
        <f t="shared" si="227"/>
        <v>0</v>
      </c>
    </row>
    <row r="14540" spans="1:14" x14ac:dyDescent="0.2">
      <c r="A14540" t="s">
        <v>14593</v>
      </c>
      <c r="B14540" t="s">
        <v>37606</v>
      </c>
      <c r="I14540" t="s">
        <v>4</v>
      </c>
      <c r="J14540">
        <v>145.66</v>
      </c>
      <c r="M14540">
        <v>145.66</v>
      </c>
      <c r="N14540">
        <f t="shared" si="227"/>
        <v>0</v>
      </c>
    </row>
    <row r="14541" spans="1:14" x14ac:dyDescent="0.2">
      <c r="A14541" t="s">
        <v>14594</v>
      </c>
      <c r="B14541" t="s">
        <v>37607</v>
      </c>
      <c r="I14541" t="s">
        <v>4</v>
      </c>
      <c r="J14541">
        <v>92.19</v>
      </c>
      <c r="M14541">
        <v>92.19</v>
      </c>
      <c r="N14541">
        <f t="shared" si="227"/>
        <v>0</v>
      </c>
    </row>
    <row r="14542" spans="1:14" x14ac:dyDescent="0.2">
      <c r="A14542" t="s">
        <v>14595</v>
      </c>
      <c r="B14542" t="s">
        <v>37607</v>
      </c>
      <c r="I14542" t="s">
        <v>4</v>
      </c>
      <c r="J14542">
        <v>86.44</v>
      </c>
      <c r="M14542">
        <v>86.44</v>
      </c>
      <c r="N14542">
        <f t="shared" si="227"/>
        <v>0</v>
      </c>
    </row>
    <row r="14543" spans="1:14" x14ac:dyDescent="0.2">
      <c r="A14543" t="s">
        <v>14596</v>
      </c>
      <c r="B14543" t="s">
        <v>37608</v>
      </c>
      <c r="I14543" t="s">
        <v>4</v>
      </c>
      <c r="J14543">
        <v>98.78</v>
      </c>
      <c r="M14543">
        <v>98.78</v>
      </c>
      <c r="N14543">
        <f t="shared" si="227"/>
        <v>0</v>
      </c>
    </row>
    <row r="14544" spans="1:14" x14ac:dyDescent="0.2">
      <c r="A14544" t="s">
        <v>14597</v>
      </c>
      <c r="B14544" t="s">
        <v>37608</v>
      </c>
      <c r="I14544" t="s">
        <v>4</v>
      </c>
      <c r="J14544">
        <v>93.04</v>
      </c>
      <c r="M14544">
        <v>93.04</v>
      </c>
      <c r="N14544">
        <f t="shared" si="227"/>
        <v>0</v>
      </c>
    </row>
    <row r="14545" spans="1:14" x14ac:dyDescent="0.2">
      <c r="A14545" t="s">
        <v>14598</v>
      </c>
      <c r="B14545" t="s">
        <v>37609</v>
      </c>
      <c r="I14545" t="s">
        <v>4</v>
      </c>
      <c r="J14545">
        <v>105.41</v>
      </c>
      <c r="M14545">
        <v>105.41</v>
      </c>
      <c r="N14545">
        <f t="shared" si="227"/>
        <v>0</v>
      </c>
    </row>
    <row r="14546" spans="1:14" x14ac:dyDescent="0.2">
      <c r="A14546" t="s">
        <v>14599</v>
      </c>
      <c r="B14546" t="s">
        <v>37609</v>
      </c>
      <c r="I14546" t="s">
        <v>4</v>
      </c>
      <c r="J14546">
        <v>99.66</v>
      </c>
      <c r="M14546">
        <v>99.66</v>
      </c>
      <c r="N14546">
        <f t="shared" si="227"/>
        <v>0</v>
      </c>
    </row>
    <row r="14547" spans="1:14" x14ac:dyDescent="0.2">
      <c r="A14547" t="s">
        <v>14600</v>
      </c>
      <c r="B14547" t="s">
        <v>37610</v>
      </c>
      <c r="I14547" t="s">
        <v>4</v>
      </c>
      <c r="J14547">
        <v>129.38999999999999</v>
      </c>
      <c r="M14547">
        <v>129.38999999999999</v>
      </c>
      <c r="N14547">
        <f t="shared" si="227"/>
        <v>0</v>
      </c>
    </row>
    <row r="14548" spans="1:14" x14ac:dyDescent="0.2">
      <c r="A14548" t="s">
        <v>14601</v>
      </c>
      <c r="B14548" t="s">
        <v>37610</v>
      </c>
      <c r="I14548" t="s">
        <v>4</v>
      </c>
      <c r="J14548">
        <v>123.64</v>
      </c>
      <c r="M14548">
        <v>123.64</v>
      </c>
      <c r="N14548">
        <f t="shared" si="227"/>
        <v>0</v>
      </c>
    </row>
    <row r="14549" spans="1:14" x14ac:dyDescent="0.2">
      <c r="A14549" t="s">
        <v>14602</v>
      </c>
      <c r="B14549" t="s">
        <v>37611</v>
      </c>
      <c r="I14549" t="s">
        <v>4</v>
      </c>
      <c r="J14549">
        <v>160.44999999999999</v>
      </c>
      <c r="M14549">
        <v>160.44999999999999</v>
      </c>
      <c r="N14549">
        <f t="shared" si="227"/>
        <v>0</v>
      </c>
    </row>
    <row r="14550" spans="1:14" x14ac:dyDescent="0.2">
      <c r="A14550" t="s">
        <v>14603</v>
      </c>
      <c r="B14550" t="s">
        <v>37611</v>
      </c>
      <c r="I14550" t="s">
        <v>4</v>
      </c>
      <c r="J14550">
        <v>154.71</v>
      </c>
      <c r="M14550">
        <v>154.71</v>
      </c>
      <c r="N14550">
        <f t="shared" si="227"/>
        <v>0</v>
      </c>
    </row>
    <row r="14551" spans="1:14" x14ac:dyDescent="0.2">
      <c r="A14551" t="s">
        <v>14604</v>
      </c>
      <c r="B14551" t="s">
        <v>37612</v>
      </c>
      <c r="I14551" t="s">
        <v>4</v>
      </c>
      <c r="J14551">
        <v>104.6</v>
      </c>
      <c r="M14551">
        <v>104.6</v>
      </c>
      <c r="N14551">
        <f t="shared" si="227"/>
        <v>0</v>
      </c>
    </row>
    <row r="14552" spans="1:14" x14ac:dyDescent="0.2">
      <c r="A14552" t="s">
        <v>14605</v>
      </c>
      <c r="B14552" t="s">
        <v>37612</v>
      </c>
      <c r="I14552" t="s">
        <v>4</v>
      </c>
      <c r="J14552">
        <v>98.85</v>
      </c>
      <c r="M14552">
        <v>98.85</v>
      </c>
      <c r="N14552">
        <f t="shared" si="227"/>
        <v>0</v>
      </c>
    </row>
    <row r="14553" spans="1:14" x14ac:dyDescent="0.2">
      <c r="A14553" t="s">
        <v>14606</v>
      </c>
      <c r="B14553" t="s">
        <v>37613</v>
      </c>
      <c r="I14553" t="s">
        <v>4</v>
      </c>
      <c r="J14553">
        <v>104.12</v>
      </c>
      <c r="M14553">
        <v>104.12</v>
      </c>
      <c r="N14553">
        <f t="shared" si="227"/>
        <v>0</v>
      </c>
    </row>
    <row r="14554" spans="1:14" x14ac:dyDescent="0.2">
      <c r="A14554" t="s">
        <v>14607</v>
      </c>
      <c r="B14554" t="s">
        <v>37613</v>
      </c>
      <c r="I14554" t="s">
        <v>4</v>
      </c>
      <c r="J14554">
        <v>98.37</v>
      </c>
      <c r="M14554">
        <v>98.37</v>
      </c>
      <c r="N14554">
        <f t="shared" si="227"/>
        <v>0</v>
      </c>
    </row>
    <row r="14555" spans="1:14" x14ac:dyDescent="0.2">
      <c r="A14555" t="s">
        <v>14608</v>
      </c>
      <c r="B14555" t="s">
        <v>37614</v>
      </c>
      <c r="I14555" t="s">
        <v>4</v>
      </c>
      <c r="J14555">
        <v>111.97</v>
      </c>
      <c r="M14555">
        <v>111.97</v>
      </c>
      <c r="N14555">
        <f t="shared" si="227"/>
        <v>0</v>
      </c>
    </row>
    <row r="14556" spans="1:14" x14ac:dyDescent="0.2">
      <c r="A14556" t="s">
        <v>14609</v>
      </c>
      <c r="B14556" t="s">
        <v>37614</v>
      </c>
      <c r="I14556" t="s">
        <v>4</v>
      </c>
      <c r="J14556">
        <v>106.22</v>
      </c>
      <c r="M14556">
        <v>106.22</v>
      </c>
      <c r="N14556">
        <f t="shared" si="227"/>
        <v>0</v>
      </c>
    </row>
    <row r="14557" spans="1:14" x14ac:dyDescent="0.2">
      <c r="A14557" t="s">
        <v>14610</v>
      </c>
      <c r="B14557" t="s">
        <v>37615</v>
      </c>
      <c r="I14557" t="s">
        <v>4</v>
      </c>
      <c r="J14557">
        <v>149.38999999999999</v>
      </c>
      <c r="M14557">
        <v>149.38999999999999</v>
      </c>
      <c r="N14557">
        <f t="shared" si="227"/>
        <v>0</v>
      </c>
    </row>
    <row r="14558" spans="1:14" x14ac:dyDescent="0.2">
      <c r="A14558" t="s">
        <v>14611</v>
      </c>
      <c r="B14558" t="s">
        <v>37615</v>
      </c>
      <c r="I14558" t="s">
        <v>4</v>
      </c>
      <c r="J14558">
        <v>143.63999999999999</v>
      </c>
      <c r="M14558">
        <v>143.63999999999999</v>
      </c>
      <c r="N14558">
        <f t="shared" si="227"/>
        <v>0</v>
      </c>
    </row>
    <row r="14559" spans="1:14" x14ac:dyDescent="0.2">
      <c r="A14559" t="s">
        <v>14612</v>
      </c>
      <c r="B14559" t="s">
        <v>37616</v>
      </c>
      <c r="I14559" t="s">
        <v>4</v>
      </c>
      <c r="J14559">
        <v>169.39</v>
      </c>
      <c r="M14559">
        <v>169.39</v>
      </c>
      <c r="N14559">
        <f t="shared" si="227"/>
        <v>0</v>
      </c>
    </row>
    <row r="14560" spans="1:14" x14ac:dyDescent="0.2">
      <c r="A14560" t="s">
        <v>14613</v>
      </c>
      <c r="B14560" t="s">
        <v>37616</v>
      </c>
      <c r="I14560" t="s">
        <v>4</v>
      </c>
      <c r="J14560">
        <v>163.63999999999999</v>
      </c>
      <c r="M14560">
        <v>163.63999999999999</v>
      </c>
      <c r="N14560">
        <f t="shared" si="227"/>
        <v>0</v>
      </c>
    </row>
    <row r="14561" spans="1:14" x14ac:dyDescent="0.2">
      <c r="A14561" t="s">
        <v>14614</v>
      </c>
      <c r="B14561" t="s">
        <v>37617</v>
      </c>
      <c r="I14561" t="s">
        <v>4</v>
      </c>
      <c r="J14561">
        <v>58.34</v>
      </c>
      <c r="M14561">
        <v>58.34</v>
      </c>
      <c r="N14561">
        <f t="shared" si="227"/>
        <v>0</v>
      </c>
    </row>
    <row r="14562" spans="1:14" x14ac:dyDescent="0.2">
      <c r="A14562" t="s">
        <v>14615</v>
      </c>
      <c r="B14562" t="s">
        <v>37617</v>
      </c>
      <c r="I14562" t="s">
        <v>4</v>
      </c>
      <c r="J14562">
        <v>52.6</v>
      </c>
      <c r="M14562">
        <v>52.6</v>
      </c>
      <c r="N14562">
        <f t="shared" si="227"/>
        <v>0</v>
      </c>
    </row>
    <row r="14563" spans="1:14" x14ac:dyDescent="0.2">
      <c r="A14563" t="s">
        <v>14616</v>
      </c>
      <c r="B14563" t="s">
        <v>37618</v>
      </c>
      <c r="I14563" t="s">
        <v>4</v>
      </c>
      <c r="J14563">
        <v>63.44</v>
      </c>
      <c r="M14563">
        <v>63.44</v>
      </c>
      <c r="N14563">
        <f t="shared" si="227"/>
        <v>0</v>
      </c>
    </row>
    <row r="14564" spans="1:14" x14ac:dyDescent="0.2">
      <c r="A14564" t="s">
        <v>14617</v>
      </c>
      <c r="B14564" t="s">
        <v>37618</v>
      </c>
      <c r="I14564" t="s">
        <v>4</v>
      </c>
      <c r="J14564">
        <v>57.69</v>
      </c>
      <c r="M14564">
        <v>57.69</v>
      </c>
      <c r="N14564">
        <f t="shared" si="227"/>
        <v>0</v>
      </c>
    </row>
    <row r="14565" spans="1:14" x14ac:dyDescent="0.2">
      <c r="A14565" t="s">
        <v>14618</v>
      </c>
      <c r="B14565" t="s">
        <v>37619</v>
      </c>
      <c r="I14565" t="s">
        <v>4</v>
      </c>
      <c r="J14565">
        <v>68.53</v>
      </c>
      <c r="M14565">
        <v>68.53</v>
      </c>
      <c r="N14565">
        <f t="shared" si="227"/>
        <v>0</v>
      </c>
    </row>
    <row r="14566" spans="1:14" x14ac:dyDescent="0.2">
      <c r="A14566" t="s">
        <v>14619</v>
      </c>
      <c r="B14566" t="s">
        <v>37619</v>
      </c>
      <c r="I14566" t="s">
        <v>4</v>
      </c>
      <c r="J14566">
        <v>62.79</v>
      </c>
      <c r="M14566">
        <v>62.79</v>
      </c>
      <c r="N14566">
        <f t="shared" si="227"/>
        <v>0</v>
      </c>
    </row>
    <row r="14567" spans="1:14" x14ac:dyDescent="0.2">
      <c r="A14567" t="s">
        <v>14620</v>
      </c>
      <c r="B14567" t="s">
        <v>37620</v>
      </c>
      <c r="I14567" t="s">
        <v>4</v>
      </c>
      <c r="J14567">
        <v>73.650000000000006</v>
      </c>
      <c r="M14567">
        <v>73.650000000000006</v>
      </c>
      <c r="N14567">
        <f t="shared" si="227"/>
        <v>0</v>
      </c>
    </row>
    <row r="14568" spans="1:14" x14ac:dyDescent="0.2">
      <c r="A14568" t="s">
        <v>14621</v>
      </c>
      <c r="B14568" t="s">
        <v>37620</v>
      </c>
      <c r="I14568" t="s">
        <v>4</v>
      </c>
      <c r="J14568">
        <v>67.900000000000006</v>
      </c>
      <c r="M14568">
        <v>67.900000000000006</v>
      </c>
      <c r="N14568">
        <f t="shared" si="227"/>
        <v>0</v>
      </c>
    </row>
    <row r="14569" spans="1:14" x14ac:dyDescent="0.2">
      <c r="A14569" t="s">
        <v>14622</v>
      </c>
      <c r="B14569" t="s">
        <v>37621</v>
      </c>
      <c r="I14569" t="s">
        <v>4</v>
      </c>
      <c r="J14569">
        <v>90.6</v>
      </c>
      <c r="M14569">
        <v>90.6</v>
      </c>
      <c r="N14569">
        <f t="shared" si="227"/>
        <v>0</v>
      </c>
    </row>
    <row r="14570" spans="1:14" x14ac:dyDescent="0.2">
      <c r="A14570" t="s">
        <v>14623</v>
      </c>
      <c r="B14570" t="s">
        <v>37621</v>
      </c>
      <c r="I14570" t="s">
        <v>4</v>
      </c>
      <c r="J14570">
        <v>84.85</v>
      </c>
      <c r="M14570">
        <v>84.85</v>
      </c>
      <c r="N14570">
        <f t="shared" si="227"/>
        <v>0</v>
      </c>
    </row>
    <row r="14571" spans="1:14" x14ac:dyDescent="0.2">
      <c r="A14571" t="s">
        <v>14624</v>
      </c>
      <c r="B14571" t="s">
        <v>37622</v>
      </c>
      <c r="I14571" t="s">
        <v>4</v>
      </c>
      <c r="J14571">
        <v>116.07</v>
      </c>
      <c r="M14571">
        <v>116.07</v>
      </c>
      <c r="N14571">
        <f t="shared" si="227"/>
        <v>0</v>
      </c>
    </row>
    <row r="14572" spans="1:14" x14ac:dyDescent="0.2">
      <c r="A14572" t="s">
        <v>14625</v>
      </c>
      <c r="B14572" t="s">
        <v>37622</v>
      </c>
      <c r="I14572" t="s">
        <v>4</v>
      </c>
      <c r="J14572">
        <v>110.32</v>
      </c>
      <c r="M14572">
        <v>110.32</v>
      </c>
      <c r="N14572">
        <f t="shared" si="227"/>
        <v>0</v>
      </c>
    </row>
    <row r="14573" spans="1:14" x14ac:dyDescent="0.2">
      <c r="A14573" t="s">
        <v>14626</v>
      </c>
      <c r="B14573" t="s">
        <v>37623</v>
      </c>
      <c r="I14573" t="s">
        <v>4</v>
      </c>
      <c r="J14573">
        <v>68.55</v>
      </c>
      <c r="M14573">
        <v>68.55</v>
      </c>
      <c r="N14573">
        <f t="shared" si="227"/>
        <v>0</v>
      </c>
    </row>
    <row r="14574" spans="1:14" x14ac:dyDescent="0.2">
      <c r="A14574" t="s">
        <v>14627</v>
      </c>
      <c r="B14574" t="s">
        <v>37623</v>
      </c>
      <c r="I14574" t="s">
        <v>4</v>
      </c>
      <c r="J14574">
        <v>62.8</v>
      </c>
      <c r="M14574">
        <v>62.8</v>
      </c>
      <c r="N14574">
        <f t="shared" si="227"/>
        <v>0</v>
      </c>
    </row>
    <row r="14575" spans="1:14" x14ac:dyDescent="0.2">
      <c r="A14575" t="s">
        <v>14628</v>
      </c>
      <c r="B14575" t="s">
        <v>37624</v>
      </c>
      <c r="I14575" t="s">
        <v>4</v>
      </c>
      <c r="J14575">
        <v>73.650000000000006</v>
      </c>
      <c r="M14575">
        <v>73.650000000000006</v>
      </c>
      <c r="N14575">
        <f t="shared" si="227"/>
        <v>0</v>
      </c>
    </row>
    <row r="14576" spans="1:14" x14ac:dyDescent="0.2">
      <c r="A14576" t="s">
        <v>14629</v>
      </c>
      <c r="B14576" t="s">
        <v>37624</v>
      </c>
      <c r="I14576" t="s">
        <v>4</v>
      </c>
      <c r="J14576">
        <v>67.900000000000006</v>
      </c>
      <c r="M14576">
        <v>67.900000000000006</v>
      </c>
      <c r="N14576">
        <f t="shared" si="227"/>
        <v>0</v>
      </c>
    </row>
    <row r="14577" spans="1:14" x14ac:dyDescent="0.2">
      <c r="A14577" t="s">
        <v>14630</v>
      </c>
      <c r="B14577" t="s">
        <v>37625</v>
      </c>
      <c r="I14577" t="s">
        <v>4</v>
      </c>
      <c r="J14577">
        <v>78.73</v>
      </c>
      <c r="M14577">
        <v>78.73</v>
      </c>
      <c r="N14577">
        <f t="shared" si="227"/>
        <v>0</v>
      </c>
    </row>
    <row r="14578" spans="1:14" x14ac:dyDescent="0.2">
      <c r="A14578" t="s">
        <v>14631</v>
      </c>
      <c r="B14578" t="s">
        <v>37625</v>
      </c>
      <c r="I14578" t="s">
        <v>4</v>
      </c>
      <c r="J14578">
        <v>72.98</v>
      </c>
      <c r="M14578">
        <v>72.98</v>
      </c>
      <c r="N14578">
        <f t="shared" si="227"/>
        <v>0</v>
      </c>
    </row>
    <row r="14579" spans="1:14" x14ac:dyDescent="0.2">
      <c r="A14579" t="s">
        <v>14632</v>
      </c>
      <c r="B14579" t="s">
        <v>37626</v>
      </c>
      <c r="I14579" t="s">
        <v>4</v>
      </c>
      <c r="J14579">
        <v>98.23</v>
      </c>
      <c r="M14579">
        <v>98.23</v>
      </c>
      <c r="N14579">
        <f t="shared" si="227"/>
        <v>0</v>
      </c>
    </row>
    <row r="14580" spans="1:14" x14ac:dyDescent="0.2">
      <c r="A14580" t="s">
        <v>14633</v>
      </c>
      <c r="B14580" t="s">
        <v>37626</v>
      </c>
      <c r="I14580" t="s">
        <v>4</v>
      </c>
      <c r="J14580">
        <v>92.48</v>
      </c>
      <c r="M14580">
        <v>92.48</v>
      </c>
      <c r="N14580">
        <f t="shared" si="227"/>
        <v>0</v>
      </c>
    </row>
    <row r="14581" spans="1:14" x14ac:dyDescent="0.2">
      <c r="A14581" t="s">
        <v>14634</v>
      </c>
      <c r="B14581" t="s">
        <v>37627</v>
      </c>
      <c r="I14581" t="s">
        <v>4</v>
      </c>
      <c r="J14581">
        <v>123.38</v>
      </c>
      <c r="M14581">
        <v>123.38</v>
      </c>
      <c r="N14581">
        <f t="shared" si="227"/>
        <v>0</v>
      </c>
    </row>
    <row r="14582" spans="1:14" x14ac:dyDescent="0.2">
      <c r="A14582" t="s">
        <v>14635</v>
      </c>
      <c r="B14582" t="s">
        <v>37627</v>
      </c>
      <c r="I14582" t="s">
        <v>4</v>
      </c>
      <c r="J14582">
        <v>117.63</v>
      </c>
      <c r="M14582">
        <v>117.63</v>
      </c>
      <c r="N14582">
        <f t="shared" si="227"/>
        <v>0</v>
      </c>
    </row>
    <row r="14583" spans="1:14" x14ac:dyDescent="0.2">
      <c r="A14583" t="s">
        <v>14636</v>
      </c>
      <c r="B14583" t="s">
        <v>37628</v>
      </c>
      <c r="I14583" t="s">
        <v>4</v>
      </c>
      <c r="J14583">
        <v>79.13</v>
      </c>
      <c r="M14583">
        <v>79.13</v>
      </c>
      <c r="N14583">
        <f t="shared" si="227"/>
        <v>0</v>
      </c>
    </row>
    <row r="14584" spans="1:14" x14ac:dyDescent="0.2">
      <c r="A14584" t="s">
        <v>14637</v>
      </c>
      <c r="B14584" t="s">
        <v>37628</v>
      </c>
      <c r="I14584" t="s">
        <v>4</v>
      </c>
      <c r="J14584">
        <v>73.38</v>
      </c>
      <c r="M14584">
        <v>73.38</v>
      </c>
      <c r="N14584">
        <f t="shared" si="227"/>
        <v>0</v>
      </c>
    </row>
    <row r="14585" spans="1:14" x14ac:dyDescent="0.2">
      <c r="A14585" t="s">
        <v>14638</v>
      </c>
      <c r="B14585" t="s">
        <v>37629</v>
      </c>
      <c r="I14585" t="s">
        <v>4</v>
      </c>
      <c r="J14585">
        <v>78.73</v>
      </c>
      <c r="M14585">
        <v>78.73</v>
      </c>
      <c r="N14585">
        <f t="shared" si="227"/>
        <v>0</v>
      </c>
    </row>
    <row r="14586" spans="1:14" x14ac:dyDescent="0.2">
      <c r="A14586" t="s">
        <v>14639</v>
      </c>
      <c r="B14586" t="s">
        <v>37629</v>
      </c>
      <c r="I14586" t="s">
        <v>4</v>
      </c>
      <c r="J14586">
        <v>72.98</v>
      </c>
      <c r="M14586">
        <v>72.98</v>
      </c>
      <c r="N14586">
        <f t="shared" si="227"/>
        <v>0</v>
      </c>
    </row>
    <row r="14587" spans="1:14" x14ac:dyDescent="0.2">
      <c r="A14587" t="s">
        <v>14640</v>
      </c>
      <c r="B14587" t="s">
        <v>37630</v>
      </c>
      <c r="I14587" t="s">
        <v>4</v>
      </c>
      <c r="J14587">
        <v>83.86</v>
      </c>
      <c r="M14587">
        <v>83.86</v>
      </c>
      <c r="N14587">
        <f t="shared" si="227"/>
        <v>0</v>
      </c>
    </row>
    <row r="14588" spans="1:14" x14ac:dyDescent="0.2">
      <c r="A14588" t="s">
        <v>14641</v>
      </c>
      <c r="B14588" t="s">
        <v>37630</v>
      </c>
      <c r="I14588" t="s">
        <v>4</v>
      </c>
      <c r="J14588">
        <v>78.11</v>
      </c>
      <c r="M14588">
        <v>78.11</v>
      </c>
      <c r="N14588">
        <f t="shared" si="227"/>
        <v>0</v>
      </c>
    </row>
    <row r="14589" spans="1:14" x14ac:dyDescent="0.2">
      <c r="A14589" t="s">
        <v>14642</v>
      </c>
      <c r="B14589" t="s">
        <v>37631</v>
      </c>
      <c r="I14589" t="s">
        <v>4</v>
      </c>
      <c r="J14589">
        <v>114.39</v>
      </c>
      <c r="M14589">
        <v>114.39</v>
      </c>
      <c r="N14589">
        <f t="shared" si="227"/>
        <v>0</v>
      </c>
    </row>
    <row r="14590" spans="1:14" x14ac:dyDescent="0.2">
      <c r="A14590" t="s">
        <v>14643</v>
      </c>
      <c r="B14590" t="s">
        <v>37631</v>
      </c>
      <c r="I14590" t="s">
        <v>4</v>
      </c>
      <c r="J14590">
        <v>108.64</v>
      </c>
      <c r="M14590">
        <v>108.64</v>
      </c>
      <c r="N14590">
        <f t="shared" si="227"/>
        <v>0</v>
      </c>
    </row>
    <row r="14591" spans="1:14" x14ac:dyDescent="0.2">
      <c r="A14591" t="s">
        <v>14644</v>
      </c>
      <c r="B14591" t="s">
        <v>37632</v>
      </c>
      <c r="I14591" t="s">
        <v>4</v>
      </c>
      <c r="J14591">
        <v>130.68</v>
      </c>
      <c r="M14591">
        <v>130.68</v>
      </c>
      <c r="N14591">
        <f t="shared" si="227"/>
        <v>0</v>
      </c>
    </row>
    <row r="14592" spans="1:14" x14ac:dyDescent="0.2">
      <c r="A14592" t="s">
        <v>14645</v>
      </c>
      <c r="B14592" t="s">
        <v>37632</v>
      </c>
      <c r="I14592" t="s">
        <v>4</v>
      </c>
      <c r="J14592">
        <v>124.93</v>
      </c>
      <c r="M14592">
        <v>124.93</v>
      </c>
      <c r="N14592">
        <f t="shared" si="227"/>
        <v>0</v>
      </c>
    </row>
    <row r="14593" spans="1:14" x14ac:dyDescent="0.2">
      <c r="A14593" t="s">
        <v>14646</v>
      </c>
      <c r="B14593" t="s">
        <v>37633</v>
      </c>
      <c r="I14593" t="s">
        <v>4</v>
      </c>
      <c r="J14593">
        <v>86.48</v>
      </c>
      <c r="M14593">
        <v>86.48</v>
      </c>
      <c r="N14593">
        <f t="shared" si="227"/>
        <v>0</v>
      </c>
    </row>
    <row r="14594" spans="1:14" x14ac:dyDescent="0.2">
      <c r="A14594" t="s">
        <v>14647</v>
      </c>
      <c r="B14594" t="s">
        <v>37633</v>
      </c>
      <c r="I14594" t="s">
        <v>4</v>
      </c>
      <c r="J14594">
        <v>80.73</v>
      </c>
      <c r="M14594">
        <v>80.73</v>
      </c>
      <c r="N14594">
        <f t="shared" si="227"/>
        <v>0</v>
      </c>
    </row>
    <row r="14595" spans="1:14" x14ac:dyDescent="0.2">
      <c r="A14595" t="s">
        <v>14648</v>
      </c>
      <c r="B14595" t="s">
        <v>37634</v>
      </c>
      <c r="I14595" t="s">
        <v>4</v>
      </c>
      <c r="J14595">
        <v>97.92</v>
      </c>
      <c r="M14595">
        <v>97.92</v>
      </c>
      <c r="N14595">
        <f t="shared" si="227"/>
        <v>0</v>
      </c>
    </row>
    <row r="14596" spans="1:14" x14ac:dyDescent="0.2">
      <c r="A14596" t="s">
        <v>14649</v>
      </c>
      <c r="B14596" t="s">
        <v>37634</v>
      </c>
      <c r="I14596" t="s">
        <v>4</v>
      </c>
      <c r="J14596">
        <v>92.18</v>
      </c>
      <c r="M14596">
        <v>92.18</v>
      </c>
      <c r="N14596">
        <f t="shared" ref="N14596:N14659" si="228">J14596-M14596</f>
        <v>0</v>
      </c>
    </row>
    <row r="14597" spans="1:14" x14ac:dyDescent="0.2">
      <c r="A14597" t="s">
        <v>14650</v>
      </c>
      <c r="B14597" t="s">
        <v>37635</v>
      </c>
      <c r="I14597" t="s">
        <v>4</v>
      </c>
      <c r="J14597">
        <v>109.29</v>
      </c>
      <c r="M14597">
        <v>109.29</v>
      </c>
      <c r="N14597">
        <f t="shared" si="228"/>
        <v>0</v>
      </c>
    </row>
    <row r="14598" spans="1:14" x14ac:dyDescent="0.2">
      <c r="A14598" t="s">
        <v>14651</v>
      </c>
      <c r="B14598" t="s">
        <v>37635</v>
      </c>
      <c r="I14598" t="s">
        <v>4</v>
      </c>
      <c r="J14598">
        <v>103.54</v>
      </c>
      <c r="M14598">
        <v>103.54</v>
      </c>
      <c r="N14598">
        <f t="shared" si="228"/>
        <v>0</v>
      </c>
    </row>
    <row r="14599" spans="1:14" x14ac:dyDescent="0.2">
      <c r="A14599" t="s">
        <v>14652</v>
      </c>
      <c r="B14599" t="s">
        <v>37636</v>
      </c>
      <c r="I14599" t="s">
        <v>4</v>
      </c>
      <c r="J14599">
        <v>120.89</v>
      </c>
      <c r="M14599">
        <v>120.89</v>
      </c>
      <c r="N14599">
        <f t="shared" si="228"/>
        <v>0</v>
      </c>
    </row>
    <row r="14600" spans="1:14" x14ac:dyDescent="0.2">
      <c r="A14600" t="s">
        <v>14653</v>
      </c>
      <c r="B14600" t="s">
        <v>37636</v>
      </c>
      <c r="I14600" t="s">
        <v>4</v>
      </c>
      <c r="J14600">
        <v>115.14</v>
      </c>
      <c r="M14600">
        <v>115.14</v>
      </c>
      <c r="N14600">
        <f t="shared" si="228"/>
        <v>0</v>
      </c>
    </row>
    <row r="14601" spans="1:14" x14ac:dyDescent="0.2">
      <c r="A14601" t="s">
        <v>14654</v>
      </c>
      <c r="B14601" t="s">
        <v>37637</v>
      </c>
      <c r="I14601" t="s">
        <v>4</v>
      </c>
      <c r="J14601">
        <v>159.80000000000001</v>
      </c>
      <c r="M14601">
        <v>159.80000000000001</v>
      </c>
      <c r="N14601">
        <f t="shared" si="228"/>
        <v>0</v>
      </c>
    </row>
    <row r="14602" spans="1:14" x14ac:dyDescent="0.2">
      <c r="A14602" t="s">
        <v>14655</v>
      </c>
      <c r="B14602" t="s">
        <v>37637</v>
      </c>
      <c r="I14602" t="s">
        <v>4</v>
      </c>
      <c r="J14602">
        <v>154.05000000000001</v>
      </c>
      <c r="M14602">
        <v>154.05000000000001</v>
      </c>
      <c r="N14602">
        <f t="shared" si="228"/>
        <v>0</v>
      </c>
    </row>
    <row r="14603" spans="1:14" x14ac:dyDescent="0.2">
      <c r="A14603" t="s">
        <v>14656</v>
      </c>
      <c r="B14603" t="s">
        <v>37638</v>
      </c>
      <c r="I14603" t="s">
        <v>4</v>
      </c>
      <c r="J14603">
        <v>203.41</v>
      </c>
      <c r="M14603">
        <v>203.41</v>
      </c>
      <c r="N14603">
        <f t="shared" si="228"/>
        <v>0</v>
      </c>
    </row>
    <row r="14604" spans="1:14" x14ac:dyDescent="0.2">
      <c r="A14604" t="s">
        <v>14657</v>
      </c>
      <c r="B14604" t="s">
        <v>37638</v>
      </c>
      <c r="I14604" t="s">
        <v>4</v>
      </c>
      <c r="J14604">
        <v>197.66</v>
      </c>
      <c r="M14604">
        <v>197.66</v>
      </c>
      <c r="N14604">
        <f t="shared" si="228"/>
        <v>0</v>
      </c>
    </row>
    <row r="14605" spans="1:14" x14ac:dyDescent="0.2">
      <c r="A14605" t="s">
        <v>14658</v>
      </c>
      <c r="B14605" t="s">
        <v>37639</v>
      </c>
      <c r="I14605" t="s">
        <v>4</v>
      </c>
      <c r="J14605">
        <v>104.43</v>
      </c>
      <c r="M14605">
        <v>104.43</v>
      </c>
      <c r="N14605">
        <f t="shared" si="228"/>
        <v>0</v>
      </c>
    </row>
    <row r="14606" spans="1:14" x14ac:dyDescent="0.2">
      <c r="A14606" t="s">
        <v>14659</v>
      </c>
      <c r="B14606" t="s">
        <v>37639</v>
      </c>
      <c r="I14606" t="s">
        <v>4</v>
      </c>
      <c r="J14606">
        <v>98.69</v>
      </c>
      <c r="M14606">
        <v>98.69</v>
      </c>
      <c r="N14606">
        <f t="shared" si="228"/>
        <v>0</v>
      </c>
    </row>
    <row r="14607" spans="1:14" x14ac:dyDescent="0.2">
      <c r="A14607" t="s">
        <v>14660</v>
      </c>
      <c r="B14607" t="s">
        <v>37640</v>
      </c>
      <c r="I14607" t="s">
        <v>4</v>
      </c>
      <c r="J14607">
        <v>116</v>
      </c>
      <c r="M14607">
        <v>116</v>
      </c>
      <c r="N14607">
        <f t="shared" si="228"/>
        <v>0</v>
      </c>
    </row>
    <row r="14608" spans="1:14" x14ac:dyDescent="0.2">
      <c r="A14608" t="s">
        <v>14661</v>
      </c>
      <c r="B14608" t="s">
        <v>37640</v>
      </c>
      <c r="I14608" t="s">
        <v>4</v>
      </c>
      <c r="J14608">
        <v>110.25</v>
      </c>
      <c r="M14608">
        <v>110.25</v>
      </c>
      <c r="N14608">
        <f t="shared" si="228"/>
        <v>0</v>
      </c>
    </row>
    <row r="14609" spans="1:14" x14ac:dyDescent="0.2">
      <c r="A14609" t="s">
        <v>14662</v>
      </c>
      <c r="B14609" t="s">
        <v>37641</v>
      </c>
      <c r="I14609" t="s">
        <v>4</v>
      </c>
      <c r="J14609">
        <v>127.42</v>
      </c>
      <c r="M14609">
        <v>127.42</v>
      </c>
      <c r="N14609">
        <f t="shared" si="228"/>
        <v>0</v>
      </c>
    </row>
    <row r="14610" spans="1:14" x14ac:dyDescent="0.2">
      <c r="A14610" t="s">
        <v>14663</v>
      </c>
      <c r="B14610" t="s">
        <v>37641</v>
      </c>
      <c r="I14610" t="s">
        <v>4</v>
      </c>
      <c r="J14610">
        <v>121.67</v>
      </c>
      <c r="M14610">
        <v>121.67</v>
      </c>
      <c r="N14610">
        <f t="shared" si="228"/>
        <v>0</v>
      </c>
    </row>
    <row r="14611" spans="1:14" x14ac:dyDescent="0.2">
      <c r="A14611" t="s">
        <v>14664</v>
      </c>
      <c r="B14611" t="s">
        <v>37642</v>
      </c>
      <c r="I14611" t="s">
        <v>4</v>
      </c>
      <c r="J14611">
        <v>169.16</v>
      </c>
      <c r="M14611">
        <v>169.16</v>
      </c>
      <c r="N14611">
        <f t="shared" si="228"/>
        <v>0</v>
      </c>
    </row>
    <row r="14612" spans="1:14" x14ac:dyDescent="0.2">
      <c r="A14612" t="s">
        <v>14665</v>
      </c>
      <c r="B14612" t="s">
        <v>37642</v>
      </c>
      <c r="I14612" t="s">
        <v>4</v>
      </c>
      <c r="J14612">
        <v>163.41</v>
      </c>
      <c r="M14612">
        <v>163.41</v>
      </c>
      <c r="N14612">
        <f t="shared" si="228"/>
        <v>0</v>
      </c>
    </row>
    <row r="14613" spans="1:14" x14ac:dyDescent="0.2">
      <c r="A14613" t="s">
        <v>14666</v>
      </c>
      <c r="B14613" t="s">
        <v>37643</v>
      </c>
      <c r="I14613" t="s">
        <v>4</v>
      </c>
      <c r="J14613">
        <v>212.46</v>
      </c>
      <c r="M14613">
        <v>212.46</v>
      </c>
      <c r="N14613">
        <f t="shared" si="228"/>
        <v>0</v>
      </c>
    </row>
    <row r="14614" spans="1:14" x14ac:dyDescent="0.2">
      <c r="A14614" t="s">
        <v>14667</v>
      </c>
      <c r="B14614" t="s">
        <v>37643</v>
      </c>
      <c r="I14614" t="s">
        <v>4</v>
      </c>
      <c r="J14614">
        <v>206.71</v>
      </c>
      <c r="M14614">
        <v>206.71</v>
      </c>
      <c r="N14614">
        <f t="shared" si="228"/>
        <v>0</v>
      </c>
    </row>
    <row r="14615" spans="1:14" x14ac:dyDescent="0.2">
      <c r="A14615" t="s">
        <v>14668</v>
      </c>
      <c r="B14615" t="s">
        <v>37644</v>
      </c>
      <c r="I14615" t="s">
        <v>4</v>
      </c>
      <c r="J14615">
        <v>116.84</v>
      </c>
      <c r="M14615">
        <v>116.84</v>
      </c>
      <c r="N14615">
        <f t="shared" si="228"/>
        <v>0</v>
      </c>
    </row>
    <row r="14616" spans="1:14" x14ac:dyDescent="0.2">
      <c r="A14616" t="s">
        <v>14669</v>
      </c>
      <c r="B14616" t="s">
        <v>37644</v>
      </c>
      <c r="I14616" t="s">
        <v>4</v>
      </c>
      <c r="J14616">
        <v>111.09</v>
      </c>
      <c r="M14616">
        <v>111.09</v>
      </c>
      <c r="N14616">
        <f t="shared" si="228"/>
        <v>0</v>
      </c>
    </row>
    <row r="14617" spans="1:14" x14ac:dyDescent="0.2">
      <c r="A14617" t="s">
        <v>14670</v>
      </c>
      <c r="B14617" t="s">
        <v>37645</v>
      </c>
      <c r="I14617" t="s">
        <v>4</v>
      </c>
      <c r="J14617">
        <v>121.24</v>
      </c>
      <c r="M14617">
        <v>121.24</v>
      </c>
      <c r="N14617">
        <f t="shared" si="228"/>
        <v>0</v>
      </c>
    </row>
    <row r="14618" spans="1:14" x14ac:dyDescent="0.2">
      <c r="A14618" t="s">
        <v>14671</v>
      </c>
      <c r="B14618" t="s">
        <v>37645</v>
      </c>
      <c r="I14618" t="s">
        <v>4</v>
      </c>
      <c r="J14618">
        <v>115.49</v>
      </c>
      <c r="M14618">
        <v>115.49</v>
      </c>
      <c r="N14618">
        <f t="shared" si="228"/>
        <v>0</v>
      </c>
    </row>
    <row r="14619" spans="1:14" x14ac:dyDescent="0.2">
      <c r="A14619" t="s">
        <v>14672</v>
      </c>
      <c r="B14619" t="s">
        <v>37646</v>
      </c>
      <c r="I14619" t="s">
        <v>4</v>
      </c>
      <c r="J14619">
        <v>133.97999999999999</v>
      </c>
      <c r="M14619">
        <v>133.97999999999999</v>
      </c>
      <c r="N14619">
        <f t="shared" si="228"/>
        <v>0</v>
      </c>
    </row>
    <row r="14620" spans="1:14" x14ac:dyDescent="0.2">
      <c r="A14620" t="s">
        <v>14673</v>
      </c>
      <c r="B14620" t="s">
        <v>37646</v>
      </c>
      <c r="I14620" t="s">
        <v>4</v>
      </c>
      <c r="J14620">
        <v>128.22999999999999</v>
      </c>
      <c r="M14620">
        <v>128.22999999999999</v>
      </c>
      <c r="N14620">
        <f t="shared" si="228"/>
        <v>0</v>
      </c>
    </row>
    <row r="14621" spans="1:14" x14ac:dyDescent="0.2">
      <c r="A14621" t="s">
        <v>14674</v>
      </c>
      <c r="B14621" t="s">
        <v>37647</v>
      </c>
      <c r="I14621" t="s">
        <v>4</v>
      </c>
      <c r="J14621">
        <v>189.16</v>
      </c>
      <c r="M14621">
        <v>189.16</v>
      </c>
      <c r="N14621">
        <f t="shared" si="228"/>
        <v>0</v>
      </c>
    </row>
    <row r="14622" spans="1:14" x14ac:dyDescent="0.2">
      <c r="A14622" t="s">
        <v>14675</v>
      </c>
      <c r="B14622" t="s">
        <v>37647</v>
      </c>
      <c r="I14622" t="s">
        <v>4</v>
      </c>
      <c r="J14622">
        <v>183.41</v>
      </c>
      <c r="M14622">
        <v>183.41</v>
      </c>
      <c r="N14622">
        <f t="shared" si="228"/>
        <v>0</v>
      </c>
    </row>
    <row r="14623" spans="1:14" x14ac:dyDescent="0.2">
      <c r="A14623" t="s">
        <v>14676</v>
      </c>
      <c r="B14623" t="s">
        <v>37648</v>
      </c>
      <c r="I14623" t="s">
        <v>4</v>
      </c>
      <c r="J14623">
        <v>221.39</v>
      </c>
      <c r="M14623">
        <v>221.39</v>
      </c>
      <c r="N14623">
        <f t="shared" si="228"/>
        <v>0</v>
      </c>
    </row>
    <row r="14624" spans="1:14" x14ac:dyDescent="0.2">
      <c r="A14624" t="s">
        <v>14677</v>
      </c>
      <c r="B14624" t="s">
        <v>37648</v>
      </c>
      <c r="I14624" t="s">
        <v>4</v>
      </c>
      <c r="J14624">
        <v>215.64</v>
      </c>
      <c r="M14624">
        <v>215.64</v>
      </c>
      <c r="N14624">
        <f t="shared" si="228"/>
        <v>0</v>
      </c>
    </row>
    <row r="14625" spans="1:14" x14ac:dyDescent="0.2">
      <c r="A14625" t="s">
        <v>14678</v>
      </c>
      <c r="B14625" t="s">
        <v>37649</v>
      </c>
      <c r="I14625" t="s">
        <v>4</v>
      </c>
      <c r="J14625">
        <v>64.459999999999994</v>
      </c>
      <c r="M14625">
        <v>64.459999999999994</v>
      </c>
      <c r="N14625">
        <f t="shared" si="228"/>
        <v>0</v>
      </c>
    </row>
    <row r="14626" spans="1:14" x14ac:dyDescent="0.2">
      <c r="A14626" t="s">
        <v>14679</v>
      </c>
      <c r="B14626" t="s">
        <v>37649</v>
      </c>
      <c r="I14626" t="s">
        <v>4</v>
      </c>
      <c r="J14626">
        <v>58.71</v>
      </c>
      <c r="M14626">
        <v>58.71</v>
      </c>
      <c r="N14626">
        <f t="shared" si="228"/>
        <v>0</v>
      </c>
    </row>
    <row r="14627" spans="1:14" x14ac:dyDescent="0.2">
      <c r="A14627" t="s">
        <v>14680</v>
      </c>
      <c r="B14627" t="s">
        <v>37650</v>
      </c>
      <c r="I14627" t="s">
        <v>4</v>
      </c>
      <c r="J14627">
        <v>73.650000000000006</v>
      </c>
      <c r="M14627">
        <v>73.650000000000006</v>
      </c>
      <c r="N14627">
        <f t="shared" si="228"/>
        <v>0</v>
      </c>
    </row>
    <row r="14628" spans="1:14" x14ac:dyDescent="0.2">
      <c r="A14628" t="s">
        <v>14681</v>
      </c>
      <c r="B14628" t="s">
        <v>37650</v>
      </c>
      <c r="I14628" t="s">
        <v>4</v>
      </c>
      <c r="J14628">
        <v>67.900000000000006</v>
      </c>
      <c r="M14628">
        <v>67.900000000000006</v>
      </c>
      <c r="N14628">
        <f t="shared" si="228"/>
        <v>0</v>
      </c>
    </row>
    <row r="14629" spans="1:14" x14ac:dyDescent="0.2">
      <c r="A14629" t="s">
        <v>14682</v>
      </c>
      <c r="B14629" t="s">
        <v>37651</v>
      </c>
      <c r="I14629" t="s">
        <v>4</v>
      </c>
      <c r="J14629">
        <v>82.8</v>
      </c>
      <c r="M14629">
        <v>82.8</v>
      </c>
      <c r="N14629">
        <f t="shared" si="228"/>
        <v>0</v>
      </c>
    </row>
    <row r="14630" spans="1:14" x14ac:dyDescent="0.2">
      <c r="A14630" t="s">
        <v>14683</v>
      </c>
      <c r="B14630" t="s">
        <v>37651</v>
      </c>
      <c r="I14630" t="s">
        <v>4</v>
      </c>
      <c r="J14630">
        <v>77.05</v>
      </c>
      <c r="M14630">
        <v>77.05</v>
      </c>
      <c r="N14630">
        <f t="shared" si="228"/>
        <v>0</v>
      </c>
    </row>
    <row r="14631" spans="1:14" x14ac:dyDescent="0.2">
      <c r="A14631" t="s">
        <v>14684</v>
      </c>
      <c r="B14631" t="s">
        <v>37652</v>
      </c>
      <c r="I14631" t="s">
        <v>4</v>
      </c>
      <c r="J14631">
        <v>91.99</v>
      </c>
      <c r="M14631">
        <v>91.99</v>
      </c>
      <c r="N14631">
        <f t="shared" si="228"/>
        <v>0</v>
      </c>
    </row>
    <row r="14632" spans="1:14" x14ac:dyDescent="0.2">
      <c r="A14632" t="s">
        <v>14685</v>
      </c>
      <c r="B14632" t="s">
        <v>37652</v>
      </c>
      <c r="I14632" t="s">
        <v>4</v>
      </c>
      <c r="J14632">
        <v>86.24</v>
      </c>
      <c r="M14632">
        <v>86.24</v>
      </c>
      <c r="N14632">
        <f t="shared" si="228"/>
        <v>0</v>
      </c>
    </row>
    <row r="14633" spans="1:14" x14ac:dyDescent="0.2">
      <c r="A14633" t="s">
        <v>14686</v>
      </c>
      <c r="B14633" t="s">
        <v>37653</v>
      </c>
      <c r="I14633" t="s">
        <v>4</v>
      </c>
      <c r="J14633">
        <v>123.74</v>
      </c>
      <c r="M14633">
        <v>123.74</v>
      </c>
      <c r="N14633">
        <f t="shared" si="228"/>
        <v>0</v>
      </c>
    </row>
    <row r="14634" spans="1:14" x14ac:dyDescent="0.2">
      <c r="A14634" t="s">
        <v>14687</v>
      </c>
      <c r="B14634" t="s">
        <v>37653</v>
      </c>
      <c r="I14634" t="s">
        <v>4</v>
      </c>
      <c r="J14634">
        <v>117.99</v>
      </c>
      <c r="M14634">
        <v>117.99</v>
      </c>
      <c r="N14634">
        <f t="shared" si="228"/>
        <v>0</v>
      </c>
    </row>
    <row r="14635" spans="1:14" x14ac:dyDescent="0.2">
      <c r="A14635" t="s">
        <v>14688</v>
      </c>
      <c r="B14635" t="s">
        <v>37654</v>
      </c>
      <c r="I14635" t="s">
        <v>4</v>
      </c>
      <c r="J14635">
        <v>159.41</v>
      </c>
      <c r="M14635">
        <v>159.41</v>
      </c>
      <c r="N14635">
        <f t="shared" si="228"/>
        <v>0</v>
      </c>
    </row>
    <row r="14636" spans="1:14" x14ac:dyDescent="0.2">
      <c r="A14636" t="s">
        <v>14689</v>
      </c>
      <c r="B14636" t="s">
        <v>37654</v>
      </c>
      <c r="I14636" t="s">
        <v>4</v>
      </c>
      <c r="J14636">
        <v>153.66</v>
      </c>
      <c r="M14636">
        <v>153.66</v>
      </c>
      <c r="N14636">
        <f t="shared" si="228"/>
        <v>0</v>
      </c>
    </row>
    <row r="14637" spans="1:14" x14ac:dyDescent="0.2">
      <c r="A14637" t="s">
        <v>14690</v>
      </c>
      <c r="B14637" t="s">
        <v>37655</v>
      </c>
      <c r="I14637" t="s">
        <v>4</v>
      </c>
      <c r="J14637">
        <v>78.75</v>
      </c>
      <c r="M14637">
        <v>78.75</v>
      </c>
      <c r="N14637">
        <f t="shared" si="228"/>
        <v>0</v>
      </c>
    </row>
    <row r="14638" spans="1:14" x14ac:dyDescent="0.2">
      <c r="A14638" t="s">
        <v>14691</v>
      </c>
      <c r="B14638" t="s">
        <v>37655</v>
      </c>
      <c r="I14638" t="s">
        <v>4</v>
      </c>
      <c r="J14638">
        <v>73</v>
      </c>
      <c r="M14638">
        <v>73</v>
      </c>
      <c r="N14638">
        <f t="shared" si="228"/>
        <v>0</v>
      </c>
    </row>
    <row r="14639" spans="1:14" x14ac:dyDescent="0.2">
      <c r="A14639" t="s">
        <v>14692</v>
      </c>
      <c r="B14639" t="s">
        <v>37656</v>
      </c>
      <c r="I14639" t="s">
        <v>4</v>
      </c>
      <c r="J14639">
        <v>87.91</v>
      </c>
      <c r="M14639">
        <v>87.91</v>
      </c>
      <c r="N14639">
        <f t="shared" si="228"/>
        <v>0</v>
      </c>
    </row>
    <row r="14640" spans="1:14" x14ac:dyDescent="0.2">
      <c r="A14640" t="s">
        <v>14693</v>
      </c>
      <c r="B14640" t="s">
        <v>37656</v>
      </c>
      <c r="I14640" t="s">
        <v>4</v>
      </c>
      <c r="J14640">
        <v>82.16</v>
      </c>
      <c r="M14640">
        <v>82.16</v>
      </c>
      <c r="N14640">
        <f t="shared" si="228"/>
        <v>0</v>
      </c>
    </row>
    <row r="14641" spans="1:14" x14ac:dyDescent="0.2">
      <c r="A14641" t="s">
        <v>14694</v>
      </c>
      <c r="B14641" t="s">
        <v>37657</v>
      </c>
      <c r="I14641" t="s">
        <v>4</v>
      </c>
      <c r="J14641">
        <v>97.07</v>
      </c>
      <c r="M14641">
        <v>97.07</v>
      </c>
      <c r="N14641">
        <f t="shared" si="228"/>
        <v>0</v>
      </c>
    </row>
    <row r="14642" spans="1:14" x14ac:dyDescent="0.2">
      <c r="A14642" t="s">
        <v>14695</v>
      </c>
      <c r="B14642" t="s">
        <v>37657</v>
      </c>
      <c r="I14642" t="s">
        <v>4</v>
      </c>
      <c r="J14642">
        <v>91.33</v>
      </c>
      <c r="M14642">
        <v>91.33</v>
      </c>
      <c r="N14642">
        <f t="shared" si="228"/>
        <v>0</v>
      </c>
    </row>
    <row r="14643" spans="1:14" x14ac:dyDescent="0.2">
      <c r="A14643" t="s">
        <v>14696</v>
      </c>
      <c r="B14643" t="s">
        <v>37658</v>
      </c>
      <c r="I14643" t="s">
        <v>4</v>
      </c>
      <c r="J14643">
        <v>131.37</v>
      </c>
      <c r="M14643">
        <v>131.37</v>
      </c>
      <c r="N14643">
        <f t="shared" si="228"/>
        <v>0</v>
      </c>
    </row>
    <row r="14644" spans="1:14" x14ac:dyDescent="0.2">
      <c r="A14644" t="s">
        <v>14697</v>
      </c>
      <c r="B14644" t="s">
        <v>37658</v>
      </c>
      <c r="I14644" t="s">
        <v>4</v>
      </c>
      <c r="J14644">
        <v>125.62</v>
      </c>
      <c r="M14644">
        <v>125.62</v>
      </c>
      <c r="N14644">
        <f t="shared" si="228"/>
        <v>0</v>
      </c>
    </row>
    <row r="14645" spans="1:14" x14ac:dyDescent="0.2">
      <c r="A14645" t="s">
        <v>14698</v>
      </c>
      <c r="B14645" t="s">
        <v>37659</v>
      </c>
      <c r="I14645" t="s">
        <v>4</v>
      </c>
      <c r="J14645">
        <v>166.71</v>
      </c>
      <c r="M14645">
        <v>166.71</v>
      </c>
      <c r="N14645">
        <f t="shared" si="228"/>
        <v>0</v>
      </c>
    </row>
    <row r="14646" spans="1:14" x14ac:dyDescent="0.2">
      <c r="A14646" t="s">
        <v>14699</v>
      </c>
      <c r="B14646" t="s">
        <v>37659</v>
      </c>
      <c r="I14646" t="s">
        <v>4</v>
      </c>
      <c r="J14646">
        <v>160.97</v>
      </c>
      <c r="M14646">
        <v>160.97</v>
      </c>
      <c r="N14646">
        <f t="shared" si="228"/>
        <v>0</v>
      </c>
    </row>
    <row r="14647" spans="1:14" x14ac:dyDescent="0.2">
      <c r="A14647" t="s">
        <v>14700</v>
      </c>
      <c r="B14647" t="s">
        <v>37660</v>
      </c>
      <c r="I14647" t="s">
        <v>4</v>
      </c>
      <c r="J14647">
        <v>89.33</v>
      </c>
      <c r="M14647">
        <v>89.33</v>
      </c>
      <c r="N14647">
        <f t="shared" si="228"/>
        <v>0</v>
      </c>
    </row>
    <row r="14648" spans="1:14" x14ac:dyDescent="0.2">
      <c r="A14648" t="s">
        <v>14701</v>
      </c>
      <c r="B14648" t="s">
        <v>37660</v>
      </c>
      <c r="I14648" t="s">
        <v>4</v>
      </c>
      <c r="J14648">
        <v>83.58</v>
      </c>
      <c r="M14648">
        <v>83.58</v>
      </c>
      <c r="N14648">
        <f t="shared" si="228"/>
        <v>0</v>
      </c>
    </row>
    <row r="14649" spans="1:14" x14ac:dyDescent="0.2">
      <c r="A14649" t="s">
        <v>14702</v>
      </c>
      <c r="B14649" t="s">
        <v>37661</v>
      </c>
      <c r="I14649" t="s">
        <v>4</v>
      </c>
      <c r="J14649">
        <v>93</v>
      </c>
      <c r="M14649">
        <v>93</v>
      </c>
      <c r="N14649">
        <f t="shared" si="228"/>
        <v>0</v>
      </c>
    </row>
    <row r="14650" spans="1:14" x14ac:dyDescent="0.2">
      <c r="A14650" t="s">
        <v>14703</v>
      </c>
      <c r="B14650" t="s">
        <v>37661</v>
      </c>
      <c r="I14650" t="s">
        <v>4</v>
      </c>
      <c r="J14650">
        <v>87.25</v>
      </c>
      <c r="M14650">
        <v>87.25</v>
      </c>
      <c r="N14650">
        <f t="shared" si="228"/>
        <v>0</v>
      </c>
    </row>
    <row r="14651" spans="1:14" x14ac:dyDescent="0.2">
      <c r="A14651" t="s">
        <v>14704</v>
      </c>
      <c r="B14651" t="s">
        <v>37662</v>
      </c>
      <c r="I14651" t="s">
        <v>4</v>
      </c>
      <c r="J14651">
        <v>102.2</v>
      </c>
      <c r="M14651">
        <v>102.2</v>
      </c>
      <c r="N14651">
        <f t="shared" si="228"/>
        <v>0</v>
      </c>
    </row>
    <row r="14652" spans="1:14" x14ac:dyDescent="0.2">
      <c r="A14652" t="s">
        <v>14705</v>
      </c>
      <c r="B14652" t="s">
        <v>37662</v>
      </c>
      <c r="I14652" t="s">
        <v>4</v>
      </c>
      <c r="J14652">
        <v>96.45</v>
      </c>
      <c r="M14652">
        <v>96.45</v>
      </c>
      <c r="N14652">
        <f t="shared" si="228"/>
        <v>0</v>
      </c>
    </row>
    <row r="14653" spans="1:14" x14ac:dyDescent="0.2">
      <c r="A14653" t="s">
        <v>14706</v>
      </c>
      <c r="B14653" t="s">
        <v>37663</v>
      </c>
      <c r="I14653" t="s">
        <v>4</v>
      </c>
      <c r="J14653">
        <v>147.53</v>
      </c>
      <c r="M14653">
        <v>147.53</v>
      </c>
      <c r="N14653">
        <f t="shared" si="228"/>
        <v>0</v>
      </c>
    </row>
    <row r="14654" spans="1:14" x14ac:dyDescent="0.2">
      <c r="A14654" t="s">
        <v>14707</v>
      </c>
      <c r="B14654" t="s">
        <v>37663</v>
      </c>
      <c r="I14654" t="s">
        <v>4</v>
      </c>
      <c r="J14654">
        <v>141.79</v>
      </c>
      <c r="M14654">
        <v>141.79</v>
      </c>
      <c r="N14654">
        <f t="shared" si="228"/>
        <v>0</v>
      </c>
    </row>
    <row r="14655" spans="1:14" x14ac:dyDescent="0.2">
      <c r="A14655" t="s">
        <v>14708</v>
      </c>
      <c r="B14655" t="s">
        <v>37664</v>
      </c>
      <c r="I14655" t="s">
        <v>4</v>
      </c>
      <c r="J14655">
        <v>174.01</v>
      </c>
      <c r="M14655">
        <v>174.01</v>
      </c>
      <c r="N14655">
        <f t="shared" si="228"/>
        <v>0</v>
      </c>
    </row>
    <row r="14656" spans="1:14" x14ac:dyDescent="0.2">
      <c r="A14656" t="s">
        <v>14709</v>
      </c>
      <c r="B14656" t="s">
        <v>37664</v>
      </c>
      <c r="I14656" t="s">
        <v>4</v>
      </c>
      <c r="J14656">
        <v>168.26</v>
      </c>
      <c r="M14656">
        <v>168.26</v>
      </c>
      <c r="N14656">
        <f t="shared" si="228"/>
        <v>0</v>
      </c>
    </row>
    <row r="14657" spans="1:14" x14ac:dyDescent="0.2">
      <c r="A14657" t="s">
        <v>14710</v>
      </c>
      <c r="B14657" t="s">
        <v>37665</v>
      </c>
      <c r="I14657" t="s">
        <v>4</v>
      </c>
      <c r="J14657">
        <v>86.48</v>
      </c>
      <c r="M14657">
        <v>86.48</v>
      </c>
      <c r="N14657">
        <f t="shared" si="228"/>
        <v>0</v>
      </c>
    </row>
    <row r="14658" spans="1:14" x14ac:dyDescent="0.2">
      <c r="A14658" t="s">
        <v>14711</v>
      </c>
      <c r="B14658" t="s">
        <v>37665</v>
      </c>
      <c r="I14658" t="s">
        <v>4</v>
      </c>
      <c r="J14658">
        <v>80.73</v>
      </c>
      <c r="M14658">
        <v>80.73</v>
      </c>
      <c r="N14658">
        <f t="shared" si="228"/>
        <v>0</v>
      </c>
    </row>
    <row r="14659" spans="1:14" x14ac:dyDescent="0.2">
      <c r="A14659" t="s">
        <v>14712</v>
      </c>
      <c r="B14659" t="s">
        <v>37666</v>
      </c>
      <c r="I14659" t="s">
        <v>4</v>
      </c>
      <c r="J14659">
        <v>97.92</v>
      </c>
      <c r="M14659">
        <v>97.92</v>
      </c>
      <c r="N14659">
        <f t="shared" si="228"/>
        <v>0</v>
      </c>
    </row>
    <row r="14660" spans="1:14" x14ac:dyDescent="0.2">
      <c r="A14660" t="s">
        <v>14713</v>
      </c>
      <c r="B14660" t="s">
        <v>37666</v>
      </c>
      <c r="I14660" t="s">
        <v>4</v>
      </c>
      <c r="J14660">
        <v>92.18</v>
      </c>
      <c r="M14660">
        <v>92.18</v>
      </c>
      <c r="N14660">
        <f t="shared" ref="N14660:N14723" si="229">J14660-M14660</f>
        <v>0</v>
      </c>
    </row>
    <row r="14661" spans="1:14" x14ac:dyDescent="0.2">
      <c r="A14661" t="s">
        <v>14714</v>
      </c>
      <c r="B14661" t="s">
        <v>37667</v>
      </c>
      <c r="I14661" t="s">
        <v>4</v>
      </c>
      <c r="J14661">
        <v>109.29</v>
      </c>
      <c r="M14661">
        <v>109.29</v>
      </c>
      <c r="N14661">
        <f t="shared" si="229"/>
        <v>0</v>
      </c>
    </row>
    <row r="14662" spans="1:14" x14ac:dyDescent="0.2">
      <c r="A14662" t="s">
        <v>14715</v>
      </c>
      <c r="B14662" t="s">
        <v>37667</v>
      </c>
      <c r="I14662" t="s">
        <v>4</v>
      </c>
      <c r="J14662">
        <v>103.54</v>
      </c>
      <c r="M14662">
        <v>103.54</v>
      </c>
      <c r="N14662">
        <f t="shared" si="229"/>
        <v>0</v>
      </c>
    </row>
    <row r="14663" spans="1:14" x14ac:dyDescent="0.2">
      <c r="A14663" t="s">
        <v>14716</v>
      </c>
      <c r="B14663" t="s">
        <v>37668</v>
      </c>
      <c r="I14663" t="s">
        <v>4</v>
      </c>
      <c r="J14663">
        <v>120.89</v>
      </c>
      <c r="M14663">
        <v>120.89</v>
      </c>
      <c r="N14663">
        <f t="shared" si="229"/>
        <v>0</v>
      </c>
    </row>
    <row r="14664" spans="1:14" x14ac:dyDescent="0.2">
      <c r="A14664" t="s">
        <v>14717</v>
      </c>
      <c r="B14664" t="s">
        <v>37668</v>
      </c>
      <c r="I14664" t="s">
        <v>4</v>
      </c>
      <c r="J14664">
        <v>115.14</v>
      </c>
      <c r="M14664">
        <v>115.14</v>
      </c>
      <c r="N14664">
        <f t="shared" si="229"/>
        <v>0</v>
      </c>
    </row>
    <row r="14665" spans="1:14" x14ac:dyDescent="0.2">
      <c r="A14665" t="s">
        <v>14718</v>
      </c>
      <c r="B14665" t="s">
        <v>37669</v>
      </c>
      <c r="I14665" t="s">
        <v>4</v>
      </c>
      <c r="J14665">
        <v>159.80000000000001</v>
      </c>
      <c r="M14665">
        <v>159.80000000000001</v>
      </c>
      <c r="N14665">
        <f t="shared" si="229"/>
        <v>0</v>
      </c>
    </row>
    <row r="14666" spans="1:14" x14ac:dyDescent="0.2">
      <c r="A14666" t="s">
        <v>14719</v>
      </c>
      <c r="B14666" t="s">
        <v>37669</v>
      </c>
      <c r="I14666" t="s">
        <v>4</v>
      </c>
      <c r="J14666">
        <v>154.05000000000001</v>
      </c>
      <c r="M14666">
        <v>154.05000000000001</v>
      </c>
      <c r="N14666">
        <f t="shared" si="229"/>
        <v>0</v>
      </c>
    </row>
    <row r="14667" spans="1:14" x14ac:dyDescent="0.2">
      <c r="A14667" t="s">
        <v>14720</v>
      </c>
      <c r="B14667" t="s">
        <v>37670</v>
      </c>
      <c r="I14667" t="s">
        <v>4</v>
      </c>
      <c r="J14667">
        <v>203.38</v>
      </c>
      <c r="M14667">
        <v>203.38</v>
      </c>
      <c r="N14667">
        <f t="shared" si="229"/>
        <v>0</v>
      </c>
    </row>
    <row r="14668" spans="1:14" x14ac:dyDescent="0.2">
      <c r="A14668" t="s">
        <v>14721</v>
      </c>
      <c r="B14668" t="s">
        <v>37670</v>
      </c>
      <c r="I14668" t="s">
        <v>4</v>
      </c>
      <c r="J14668">
        <v>197.63</v>
      </c>
      <c r="M14668">
        <v>197.63</v>
      </c>
      <c r="N14668">
        <f t="shared" si="229"/>
        <v>0</v>
      </c>
    </row>
    <row r="14669" spans="1:14" x14ac:dyDescent="0.2">
      <c r="A14669" t="s">
        <v>14722</v>
      </c>
      <c r="B14669" t="s">
        <v>37671</v>
      </c>
      <c r="I14669" t="s">
        <v>4</v>
      </c>
      <c r="J14669">
        <v>104.42</v>
      </c>
      <c r="M14669">
        <v>104.42</v>
      </c>
      <c r="N14669">
        <f t="shared" si="229"/>
        <v>0</v>
      </c>
    </row>
    <row r="14670" spans="1:14" x14ac:dyDescent="0.2">
      <c r="A14670" t="s">
        <v>14723</v>
      </c>
      <c r="B14670" t="s">
        <v>37671</v>
      </c>
      <c r="I14670" t="s">
        <v>4</v>
      </c>
      <c r="J14670">
        <v>98.67</v>
      </c>
      <c r="M14670">
        <v>98.67</v>
      </c>
      <c r="N14670">
        <f t="shared" si="229"/>
        <v>0</v>
      </c>
    </row>
    <row r="14671" spans="1:14" x14ac:dyDescent="0.2">
      <c r="A14671" t="s">
        <v>14724</v>
      </c>
      <c r="B14671" t="s">
        <v>37672</v>
      </c>
      <c r="I14671" t="s">
        <v>4</v>
      </c>
      <c r="J14671">
        <v>116</v>
      </c>
      <c r="M14671">
        <v>116</v>
      </c>
      <c r="N14671">
        <f t="shared" si="229"/>
        <v>0</v>
      </c>
    </row>
    <row r="14672" spans="1:14" x14ac:dyDescent="0.2">
      <c r="A14672" t="s">
        <v>14725</v>
      </c>
      <c r="B14672" t="s">
        <v>37672</v>
      </c>
      <c r="I14672" t="s">
        <v>4</v>
      </c>
      <c r="J14672">
        <v>110.25</v>
      </c>
      <c r="M14672">
        <v>110.25</v>
      </c>
      <c r="N14672">
        <f t="shared" si="229"/>
        <v>0</v>
      </c>
    </row>
    <row r="14673" spans="1:14" x14ac:dyDescent="0.2">
      <c r="A14673" t="s">
        <v>14726</v>
      </c>
      <c r="B14673" t="s">
        <v>37673</v>
      </c>
      <c r="I14673" t="s">
        <v>4</v>
      </c>
      <c r="J14673">
        <v>127.41</v>
      </c>
      <c r="M14673">
        <v>127.41</v>
      </c>
      <c r="N14673">
        <f t="shared" si="229"/>
        <v>0</v>
      </c>
    </row>
    <row r="14674" spans="1:14" x14ac:dyDescent="0.2">
      <c r="A14674" t="s">
        <v>14727</v>
      </c>
      <c r="B14674" t="s">
        <v>37673</v>
      </c>
      <c r="I14674" t="s">
        <v>4</v>
      </c>
      <c r="J14674">
        <v>121.67</v>
      </c>
      <c r="M14674">
        <v>121.67</v>
      </c>
      <c r="N14674">
        <f t="shared" si="229"/>
        <v>0</v>
      </c>
    </row>
    <row r="14675" spans="1:14" x14ac:dyDescent="0.2">
      <c r="A14675" t="s">
        <v>14728</v>
      </c>
      <c r="B14675" t="s">
        <v>37674</v>
      </c>
      <c r="I14675" t="s">
        <v>4</v>
      </c>
      <c r="J14675">
        <v>169.16</v>
      </c>
      <c r="M14675">
        <v>169.16</v>
      </c>
      <c r="N14675">
        <f t="shared" si="229"/>
        <v>0</v>
      </c>
    </row>
    <row r="14676" spans="1:14" x14ac:dyDescent="0.2">
      <c r="A14676" t="s">
        <v>14729</v>
      </c>
      <c r="B14676" t="s">
        <v>37674</v>
      </c>
      <c r="I14676" t="s">
        <v>4</v>
      </c>
      <c r="J14676">
        <v>163.41</v>
      </c>
      <c r="M14676">
        <v>163.41</v>
      </c>
      <c r="N14676">
        <f t="shared" si="229"/>
        <v>0</v>
      </c>
    </row>
    <row r="14677" spans="1:14" x14ac:dyDescent="0.2">
      <c r="A14677" t="s">
        <v>14730</v>
      </c>
      <c r="B14677" t="s">
        <v>37675</v>
      </c>
      <c r="I14677" t="s">
        <v>4</v>
      </c>
      <c r="J14677">
        <v>212.42</v>
      </c>
      <c r="M14677">
        <v>212.42</v>
      </c>
      <c r="N14677">
        <f t="shared" si="229"/>
        <v>0</v>
      </c>
    </row>
    <row r="14678" spans="1:14" x14ac:dyDescent="0.2">
      <c r="A14678" t="s">
        <v>14731</v>
      </c>
      <c r="B14678" t="s">
        <v>37675</v>
      </c>
      <c r="I14678" t="s">
        <v>4</v>
      </c>
      <c r="J14678">
        <v>206.68</v>
      </c>
      <c r="M14678">
        <v>206.68</v>
      </c>
      <c r="N14678">
        <f t="shared" si="229"/>
        <v>0</v>
      </c>
    </row>
    <row r="14679" spans="1:14" x14ac:dyDescent="0.2">
      <c r="A14679" t="s">
        <v>14732</v>
      </c>
      <c r="B14679" t="s">
        <v>37676</v>
      </c>
      <c r="I14679" t="s">
        <v>4</v>
      </c>
      <c r="J14679">
        <v>110.26</v>
      </c>
      <c r="M14679">
        <v>110.26</v>
      </c>
      <c r="N14679">
        <f t="shared" si="229"/>
        <v>0</v>
      </c>
    </row>
    <row r="14680" spans="1:14" x14ac:dyDescent="0.2">
      <c r="A14680" t="s">
        <v>14733</v>
      </c>
      <c r="B14680" t="s">
        <v>37676</v>
      </c>
      <c r="I14680" t="s">
        <v>4</v>
      </c>
      <c r="J14680">
        <v>104.52</v>
      </c>
      <c r="M14680">
        <v>104.52</v>
      </c>
      <c r="N14680">
        <f t="shared" si="229"/>
        <v>0</v>
      </c>
    </row>
    <row r="14681" spans="1:14" x14ac:dyDescent="0.2">
      <c r="A14681" t="s">
        <v>14734</v>
      </c>
      <c r="B14681" t="s">
        <v>37677</v>
      </c>
      <c r="I14681" t="s">
        <v>4</v>
      </c>
      <c r="J14681">
        <v>121.19</v>
      </c>
      <c r="M14681">
        <v>121.19</v>
      </c>
      <c r="N14681">
        <f t="shared" si="229"/>
        <v>0</v>
      </c>
    </row>
    <row r="14682" spans="1:14" x14ac:dyDescent="0.2">
      <c r="A14682" t="s">
        <v>14735</v>
      </c>
      <c r="B14682" t="s">
        <v>37677</v>
      </c>
      <c r="I14682" t="s">
        <v>4</v>
      </c>
      <c r="J14682">
        <v>115.44</v>
      </c>
      <c r="M14682">
        <v>115.44</v>
      </c>
      <c r="N14682">
        <f t="shared" si="229"/>
        <v>0</v>
      </c>
    </row>
    <row r="14683" spans="1:14" x14ac:dyDescent="0.2">
      <c r="A14683" t="s">
        <v>14736</v>
      </c>
      <c r="B14683" t="s">
        <v>37678</v>
      </c>
      <c r="I14683" t="s">
        <v>4</v>
      </c>
      <c r="J14683">
        <v>133.94</v>
      </c>
      <c r="M14683">
        <v>133.94</v>
      </c>
      <c r="N14683">
        <f t="shared" si="229"/>
        <v>0</v>
      </c>
    </row>
    <row r="14684" spans="1:14" x14ac:dyDescent="0.2">
      <c r="A14684" t="s">
        <v>14737</v>
      </c>
      <c r="B14684" t="s">
        <v>37678</v>
      </c>
      <c r="I14684" t="s">
        <v>4</v>
      </c>
      <c r="J14684">
        <v>128.19999999999999</v>
      </c>
      <c r="M14684">
        <v>128.19999999999999</v>
      </c>
      <c r="N14684">
        <f t="shared" si="229"/>
        <v>0</v>
      </c>
    </row>
    <row r="14685" spans="1:14" x14ac:dyDescent="0.2">
      <c r="A14685" t="s">
        <v>14738</v>
      </c>
      <c r="B14685" t="s">
        <v>37679</v>
      </c>
      <c r="I14685" t="s">
        <v>4</v>
      </c>
      <c r="J14685">
        <v>177.13</v>
      </c>
      <c r="M14685">
        <v>177.13</v>
      </c>
      <c r="N14685">
        <f t="shared" si="229"/>
        <v>0</v>
      </c>
    </row>
    <row r="14686" spans="1:14" x14ac:dyDescent="0.2">
      <c r="A14686" t="s">
        <v>14739</v>
      </c>
      <c r="B14686" t="s">
        <v>37679</v>
      </c>
      <c r="I14686" t="s">
        <v>4</v>
      </c>
      <c r="J14686">
        <v>171.38</v>
      </c>
      <c r="M14686">
        <v>171.38</v>
      </c>
      <c r="N14686">
        <f t="shared" si="229"/>
        <v>0</v>
      </c>
    </row>
    <row r="14687" spans="1:14" x14ac:dyDescent="0.2">
      <c r="A14687" t="s">
        <v>14740</v>
      </c>
      <c r="B14687" t="s">
        <v>37680</v>
      </c>
      <c r="I14687" t="s">
        <v>4</v>
      </c>
      <c r="J14687">
        <v>221.38</v>
      </c>
      <c r="M14687">
        <v>221.38</v>
      </c>
      <c r="N14687">
        <f t="shared" si="229"/>
        <v>0</v>
      </c>
    </row>
    <row r="14688" spans="1:14" x14ac:dyDescent="0.2">
      <c r="A14688" t="s">
        <v>14741</v>
      </c>
      <c r="B14688" t="s">
        <v>37680</v>
      </c>
      <c r="I14688" t="s">
        <v>4</v>
      </c>
      <c r="J14688">
        <v>215.63</v>
      </c>
      <c r="M14688">
        <v>215.63</v>
      </c>
      <c r="N14688">
        <f t="shared" si="229"/>
        <v>0</v>
      </c>
    </row>
    <row r="14689" spans="1:14" x14ac:dyDescent="0.2">
      <c r="A14689" t="s">
        <v>14742</v>
      </c>
      <c r="B14689" t="s">
        <v>37681</v>
      </c>
      <c r="I14689" t="s">
        <v>4</v>
      </c>
      <c r="J14689">
        <v>64.459999999999994</v>
      </c>
      <c r="M14689">
        <v>64.459999999999994</v>
      </c>
      <c r="N14689">
        <f t="shared" si="229"/>
        <v>0</v>
      </c>
    </row>
    <row r="14690" spans="1:14" x14ac:dyDescent="0.2">
      <c r="A14690" t="s">
        <v>14743</v>
      </c>
      <c r="B14690" t="s">
        <v>37681</v>
      </c>
      <c r="I14690" t="s">
        <v>4</v>
      </c>
      <c r="J14690">
        <v>58.71</v>
      </c>
      <c r="M14690">
        <v>58.71</v>
      </c>
      <c r="N14690">
        <f t="shared" si="229"/>
        <v>0</v>
      </c>
    </row>
    <row r="14691" spans="1:14" x14ac:dyDescent="0.2">
      <c r="A14691" t="s">
        <v>14744</v>
      </c>
      <c r="B14691" t="s">
        <v>37682</v>
      </c>
      <c r="I14691" t="s">
        <v>4</v>
      </c>
      <c r="J14691">
        <v>73.650000000000006</v>
      </c>
      <c r="M14691">
        <v>73.650000000000006</v>
      </c>
      <c r="N14691">
        <f t="shared" si="229"/>
        <v>0</v>
      </c>
    </row>
    <row r="14692" spans="1:14" x14ac:dyDescent="0.2">
      <c r="A14692" t="s">
        <v>14745</v>
      </c>
      <c r="B14692" t="s">
        <v>37682</v>
      </c>
      <c r="I14692" t="s">
        <v>4</v>
      </c>
      <c r="J14692">
        <v>67.900000000000006</v>
      </c>
      <c r="M14692">
        <v>67.900000000000006</v>
      </c>
      <c r="N14692">
        <f t="shared" si="229"/>
        <v>0</v>
      </c>
    </row>
    <row r="14693" spans="1:14" x14ac:dyDescent="0.2">
      <c r="A14693" t="s">
        <v>14746</v>
      </c>
      <c r="B14693" t="s">
        <v>37683</v>
      </c>
      <c r="I14693" t="s">
        <v>4</v>
      </c>
      <c r="J14693">
        <v>82.8</v>
      </c>
      <c r="M14693">
        <v>82.8</v>
      </c>
      <c r="N14693">
        <f t="shared" si="229"/>
        <v>0</v>
      </c>
    </row>
    <row r="14694" spans="1:14" x14ac:dyDescent="0.2">
      <c r="A14694" t="s">
        <v>14747</v>
      </c>
      <c r="B14694" t="s">
        <v>37683</v>
      </c>
      <c r="I14694" t="s">
        <v>4</v>
      </c>
      <c r="J14694">
        <v>77.05</v>
      </c>
      <c r="M14694">
        <v>77.05</v>
      </c>
      <c r="N14694">
        <f t="shared" si="229"/>
        <v>0</v>
      </c>
    </row>
    <row r="14695" spans="1:14" x14ac:dyDescent="0.2">
      <c r="A14695" t="s">
        <v>14748</v>
      </c>
      <c r="B14695" t="s">
        <v>37684</v>
      </c>
      <c r="I14695" t="s">
        <v>4</v>
      </c>
      <c r="J14695">
        <v>91.99</v>
      </c>
      <c r="M14695">
        <v>91.99</v>
      </c>
      <c r="N14695">
        <f t="shared" si="229"/>
        <v>0</v>
      </c>
    </row>
    <row r="14696" spans="1:14" x14ac:dyDescent="0.2">
      <c r="A14696" t="s">
        <v>14749</v>
      </c>
      <c r="B14696" t="s">
        <v>37684</v>
      </c>
      <c r="I14696" t="s">
        <v>4</v>
      </c>
      <c r="J14696">
        <v>86.24</v>
      </c>
      <c r="M14696">
        <v>86.24</v>
      </c>
      <c r="N14696">
        <f t="shared" si="229"/>
        <v>0</v>
      </c>
    </row>
    <row r="14697" spans="1:14" x14ac:dyDescent="0.2">
      <c r="A14697" t="s">
        <v>14750</v>
      </c>
      <c r="B14697" t="s">
        <v>37685</v>
      </c>
      <c r="I14697" t="s">
        <v>4</v>
      </c>
      <c r="J14697">
        <v>123.74</v>
      </c>
      <c r="M14697">
        <v>123.74</v>
      </c>
      <c r="N14697">
        <f t="shared" si="229"/>
        <v>0</v>
      </c>
    </row>
    <row r="14698" spans="1:14" x14ac:dyDescent="0.2">
      <c r="A14698" t="s">
        <v>14751</v>
      </c>
      <c r="B14698" t="s">
        <v>37685</v>
      </c>
      <c r="I14698" t="s">
        <v>4</v>
      </c>
      <c r="J14698">
        <v>117.99</v>
      </c>
      <c r="M14698">
        <v>117.99</v>
      </c>
      <c r="N14698">
        <f t="shared" si="229"/>
        <v>0</v>
      </c>
    </row>
    <row r="14699" spans="1:14" x14ac:dyDescent="0.2">
      <c r="A14699" t="s">
        <v>14752</v>
      </c>
      <c r="B14699" t="s">
        <v>37686</v>
      </c>
      <c r="I14699" t="s">
        <v>4</v>
      </c>
      <c r="J14699">
        <v>159.38</v>
      </c>
      <c r="M14699">
        <v>159.38</v>
      </c>
      <c r="N14699">
        <f t="shared" si="229"/>
        <v>0</v>
      </c>
    </row>
    <row r="14700" spans="1:14" x14ac:dyDescent="0.2">
      <c r="A14700" t="s">
        <v>14753</v>
      </c>
      <c r="B14700" t="s">
        <v>37686</v>
      </c>
      <c r="I14700" t="s">
        <v>4</v>
      </c>
      <c r="J14700">
        <v>153.63</v>
      </c>
      <c r="M14700">
        <v>153.63</v>
      </c>
      <c r="N14700">
        <f t="shared" si="229"/>
        <v>0</v>
      </c>
    </row>
    <row r="14701" spans="1:14" x14ac:dyDescent="0.2">
      <c r="A14701" t="s">
        <v>14754</v>
      </c>
      <c r="B14701" t="s">
        <v>37687</v>
      </c>
      <c r="I14701" t="s">
        <v>4</v>
      </c>
      <c r="J14701">
        <v>78.739999999999995</v>
      </c>
      <c r="M14701">
        <v>78.739999999999995</v>
      </c>
      <c r="N14701">
        <f t="shared" si="229"/>
        <v>0</v>
      </c>
    </row>
    <row r="14702" spans="1:14" x14ac:dyDescent="0.2">
      <c r="A14702" t="s">
        <v>14755</v>
      </c>
      <c r="B14702" t="s">
        <v>37687</v>
      </c>
      <c r="I14702" t="s">
        <v>4</v>
      </c>
      <c r="J14702">
        <v>72.989999999999995</v>
      </c>
      <c r="M14702">
        <v>72.989999999999995</v>
      </c>
      <c r="N14702">
        <f t="shared" si="229"/>
        <v>0</v>
      </c>
    </row>
    <row r="14703" spans="1:14" x14ac:dyDescent="0.2">
      <c r="A14703" t="s">
        <v>14756</v>
      </c>
      <c r="B14703" t="s">
        <v>37688</v>
      </c>
      <c r="I14703" t="s">
        <v>4</v>
      </c>
      <c r="J14703">
        <v>87.91</v>
      </c>
      <c r="M14703">
        <v>87.91</v>
      </c>
      <c r="N14703">
        <f t="shared" si="229"/>
        <v>0</v>
      </c>
    </row>
    <row r="14704" spans="1:14" x14ac:dyDescent="0.2">
      <c r="A14704" t="s">
        <v>14757</v>
      </c>
      <c r="B14704" t="s">
        <v>37688</v>
      </c>
      <c r="I14704" t="s">
        <v>4</v>
      </c>
      <c r="J14704">
        <v>82.16</v>
      </c>
      <c r="M14704">
        <v>82.16</v>
      </c>
      <c r="N14704">
        <f t="shared" si="229"/>
        <v>0</v>
      </c>
    </row>
    <row r="14705" spans="1:14" x14ac:dyDescent="0.2">
      <c r="A14705" t="s">
        <v>14758</v>
      </c>
      <c r="B14705" t="s">
        <v>37689</v>
      </c>
      <c r="I14705" t="s">
        <v>4</v>
      </c>
      <c r="J14705">
        <v>97.07</v>
      </c>
      <c r="M14705">
        <v>97.07</v>
      </c>
      <c r="N14705">
        <f t="shared" si="229"/>
        <v>0</v>
      </c>
    </row>
    <row r="14706" spans="1:14" x14ac:dyDescent="0.2">
      <c r="A14706" t="s">
        <v>14759</v>
      </c>
      <c r="B14706" t="s">
        <v>37689</v>
      </c>
      <c r="I14706" t="s">
        <v>4</v>
      </c>
      <c r="J14706">
        <v>91.32</v>
      </c>
      <c r="M14706">
        <v>91.32</v>
      </c>
      <c r="N14706">
        <f t="shared" si="229"/>
        <v>0</v>
      </c>
    </row>
    <row r="14707" spans="1:14" x14ac:dyDescent="0.2">
      <c r="A14707" t="s">
        <v>14760</v>
      </c>
      <c r="B14707" t="s">
        <v>37690</v>
      </c>
      <c r="I14707" t="s">
        <v>4</v>
      </c>
      <c r="J14707">
        <v>131.37</v>
      </c>
      <c r="M14707">
        <v>131.37</v>
      </c>
      <c r="N14707">
        <f t="shared" si="229"/>
        <v>0</v>
      </c>
    </row>
    <row r="14708" spans="1:14" x14ac:dyDescent="0.2">
      <c r="A14708" t="s">
        <v>14761</v>
      </c>
      <c r="B14708" t="s">
        <v>37690</v>
      </c>
      <c r="I14708" t="s">
        <v>4</v>
      </c>
      <c r="J14708">
        <v>125.62</v>
      </c>
      <c r="M14708">
        <v>125.62</v>
      </c>
      <c r="N14708">
        <f t="shared" si="229"/>
        <v>0</v>
      </c>
    </row>
    <row r="14709" spans="1:14" x14ac:dyDescent="0.2">
      <c r="A14709" t="s">
        <v>14762</v>
      </c>
      <c r="B14709" t="s">
        <v>37691</v>
      </c>
      <c r="I14709" t="s">
        <v>4</v>
      </c>
      <c r="J14709">
        <v>166.69</v>
      </c>
      <c r="M14709">
        <v>166.69</v>
      </c>
      <c r="N14709">
        <f t="shared" si="229"/>
        <v>0</v>
      </c>
    </row>
    <row r="14710" spans="1:14" x14ac:dyDescent="0.2">
      <c r="A14710" t="s">
        <v>14763</v>
      </c>
      <c r="B14710" t="s">
        <v>37691</v>
      </c>
      <c r="I14710" t="s">
        <v>4</v>
      </c>
      <c r="J14710">
        <v>160.94</v>
      </c>
      <c r="M14710">
        <v>160.94</v>
      </c>
      <c r="N14710">
        <f t="shared" si="229"/>
        <v>0</v>
      </c>
    </row>
    <row r="14711" spans="1:14" x14ac:dyDescent="0.2">
      <c r="A14711" t="s">
        <v>14764</v>
      </c>
      <c r="B14711" t="s">
        <v>37692</v>
      </c>
      <c r="I14711" t="s">
        <v>4</v>
      </c>
      <c r="J14711">
        <v>83.85</v>
      </c>
      <c r="M14711">
        <v>83.85</v>
      </c>
      <c r="N14711">
        <f t="shared" si="229"/>
        <v>0</v>
      </c>
    </row>
    <row r="14712" spans="1:14" x14ac:dyDescent="0.2">
      <c r="A14712" t="s">
        <v>14765</v>
      </c>
      <c r="B14712" t="s">
        <v>37692</v>
      </c>
      <c r="I14712" t="s">
        <v>4</v>
      </c>
      <c r="J14712">
        <v>78.099999999999994</v>
      </c>
      <c r="M14712">
        <v>78.099999999999994</v>
      </c>
      <c r="N14712">
        <f t="shared" si="229"/>
        <v>0</v>
      </c>
    </row>
    <row r="14713" spans="1:14" x14ac:dyDescent="0.2">
      <c r="A14713" t="s">
        <v>14766</v>
      </c>
      <c r="B14713" t="s">
        <v>37693</v>
      </c>
      <c r="I14713" t="s">
        <v>4</v>
      </c>
      <c r="J14713">
        <v>92.99</v>
      </c>
      <c r="M14713">
        <v>92.99</v>
      </c>
      <c r="N14713">
        <f t="shared" si="229"/>
        <v>0</v>
      </c>
    </row>
    <row r="14714" spans="1:14" x14ac:dyDescent="0.2">
      <c r="A14714" t="s">
        <v>14767</v>
      </c>
      <c r="B14714" t="s">
        <v>37693</v>
      </c>
      <c r="I14714" t="s">
        <v>4</v>
      </c>
      <c r="J14714">
        <v>87.25</v>
      </c>
      <c r="M14714">
        <v>87.25</v>
      </c>
      <c r="N14714">
        <f t="shared" si="229"/>
        <v>0</v>
      </c>
    </row>
    <row r="14715" spans="1:14" x14ac:dyDescent="0.2">
      <c r="A14715" t="s">
        <v>14768</v>
      </c>
      <c r="B14715" t="s">
        <v>37694</v>
      </c>
      <c r="I14715" t="s">
        <v>4</v>
      </c>
      <c r="J14715">
        <v>102.17</v>
      </c>
      <c r="M14715">
        <v>102.17</v>
      </c>
      <c r="N14715">
        <f t="shared" si="229"/>
        <v>0</v>
      </c>
    </row>
    <row r="14716" spans="1:14" x14ac:dyDescent="0.2">
      <c r="A14716" t="s">
        <v>14769</v>
      </c>
      <c r="B14716" t="s">
        <v>37694</v>
      </c>
      <c r="I14716" t="s">
        <v>4</v>
      </c>
      <c r="J14716">
        <v>96.42</v>
      </c>
      <c r="M14716">
        <v>96.42</v>
      </c>
      <c r="N14716">
        <f t="shared" si="229"/>
        <v>0</v>
      </c>
    </row>
    <row r="14717" spans="1:14" x14ac:dyDescent="0.2">
      <c r="A14717" t="s">
        <v>14770</v>
      </c>
      <c r="B14717" t="s">
        <v>37695</v>
      </c>
      <c r="I14717" t="s">
        <v>4</v>
      </c>
      <c r="J14717">
        <v>137.5</v>
      </c>
      <c r="M14717">
        <v>137.5</v>
      </c>
      <c r="N14717">
        <f t="shared" si="229"/>
        <v>0</v>
      </c>
    </row>
    <row r="14718" spans="1:14" x14ac:dyDescent="0.2">
      <c r="A14718" t="s">
        <v>14771</v>
      </c>
      <c r="B14718" t="s">
        <v>37695</v>
      </c>
      <c r="I14718" t="s">
        <v>4</v>
      </c>
      <c r="J14718">
        <v>131.76</v>
      </c>
      <c r="M14718">
        <v>131.76</v>
      </c>
      <c r="N14718">
        <f t="shared" si="229"/>
        <v>0</v>
      </c>
    </row>
    <row r="14719" spans="1:14" x14ac:dyDescent="0.2">
      <c r="A14719" t="s">
        <v>14772</v>
      </c>
      <c r="B14719" t="s">
        <v>37696</v>
      </c>
      <c r="I14719" t="s">
        <v>4</v>
      </c>
      <c r="J14719">
        <v>174</v>
      </c>
      <c r="M14719">
        <v>174</v>
      </c>
      <c r="N14719">
        <f t="shared" si="229"/>
        <v>0</v>
      </c>
    </row>
    <row r="14720" spans="1:14" x14ac:dyDescent="0.2">
      <c r="A14720" t="s">
        <v>14773</v>
      </c>
      <c r="B14720" t="s">
        <v>37696</v>
      </c>
      <c r="I14720" t="s">
        <v>4</v>
      </c>
      <c r="J14720">
        <v>168.25</v>
      </c>
      <c r="M14720">
        <v>168.25</v>
      </c>
      <c r="N14720">
        <f t="shared" si="229"/>
        <v>0</v>
      </c>
    </row>
    <row r="14721" spans="1:14" x14ac:dyDescent="0.2">
      <c r="A14721" t="s">
        <v>14774</v>
      </c>
      <c r="B14721" t="s">
        <v>37697</v>
      </c>
      <c r="I14721" t="s">
        <v>5</v>
      </c>
      <c r="J14721">
        <v>27.85</v>
      </c>
      <c r="M14721">
        <v>27.85</v>
      </c>
      <c r="N14721">
        <f t="shared" si="229"/>
        <v>0</v>
      </c>
    </row>
    <row r="14722" spans="1:14" x14ac:dyDescent="0.2">
      <c r="A14722" t="s">
        <v>14775</v>
      </c>
      <c r="B14722" t="s">
        <v>37697</v>
      </c>
      <c r="I14722" t="s">
        <v>5</v>
      </c>
      <c r="J14722">
        <v>24.98</v>
      </c>
      <c r="M14722">
        <v>24.98</v>
      </c>
      <c r="N14722">
        <f t="shared" si="229"/>
        <v>0</v>
      </c>
    </row>
    <row r="14723" spans="1:14" x14ac:dyDescent="0.2">
      <c r="A14723" t="s">
        <v>14776</v>
      </c>
      <c r="B14723" t="s">
        <v>37698</v>
      </c>
      <c r="I14723" t="s">
        <v>5</v>
      </c>
      <c r="J14723">
        <v>31.89</v>
      </c>
      <c r="M14723">
        <v>31.89</v>
      </c>
      <c r="N14723">
        <f t="shared" si="229"/>
        <v>0</v>
      </c>
    </row>
    <row r="14724" spans="1:14" x14ac:dyDescent="0.2">
      <c r="A14724" t="s">
        <v>14777</v>
      </c>
      <c r="B14724" t="s">
        <v>37698</v>
      </c>
      <c r="I14724" t="s">
        <v>5</v>
      </c>
      <c r="J14724">
        <v>29.02</v>
      </c>
      <c r="M14724">
        <v>29.02</v>
      </c>
      <c r="N14724">
        <f t="shared" ref="N14724:N14787" si="230">J14724-M14724</f>
        <v>0</v>
      </c>
    </row>
    <row r="14725" spans="1:14" x14ac:dyDescent="0.2">
      <c r="A14725" t="s">
        <v>14778</v>
      </c>
      <c r="B14725" t="s">
        <v>37699</v>
      </c>
      <c r="I14725" t="s">
        <v>5</v>
      </c>
      <c r="J14725">
        <v>35.07</v>
      </c>
      <c r="M14725">
        <v>35.07</v>
      </c>
      <c r="N14725">
        <f t="shared" si="230"/>
        <v>0</v>
      </c>
    </row>
    <row r="14726" spans="1:14" x14ac:dyDescent="0.2">
      <c r="A14726" t="s">
        <v>14779</v>
      </c>
      <c r="B14726" t="s">
        <v>37699</v>
      </c>
      <c r="I14726" t="s">
        <v>5</v>
      </c>
      <c r="J14726">
        <v>32.200000000000003</v>
      </c>
      <c r="M14726">
        <v>32.200000000000003</v>
      </c>
      <c r="N14726">
        <f t="shared" si="230"/>
        <v>0</v>
      </c>
    </row>
    <row r="14727" spans="1:14" x14ac:dyDescent="0.2">
      <c r="A14727" t="s">
        <v>14780</v>
      </c>
      <c r="B14727" t="s">
        <v>37700</v>
      </c>
      <c r="I14727" t="s">
        <v>5</v>
      </c>
      <c r="J14727">
        <v>38.72</v>
      </c>
      <c r="M14727">
        <v>38.72</v>
      </c>
      <c r="N14727">
        <f t="shared" si="230"/>
        <v>0</v>
      </c>
    </row>
    <row r="14728" spans="1:14" x14ac:dyDescent="0.2">
      <c r="A14728" t="s">
        <v>14781</v>
      </c>
      <c r="B14728" t="s">
        <v>37700</v>
      </c>
      <c r="I14728" t="s">
        <v>5</v>
      </c>
      <c r="J14728">
        <v>35.85</v>
      </c>
      <c r="M14728">
        <v>35.85</v>
      </c>
      <c r="N14728">
        <f t="shared" si="230"/>
        <v>0</v>
      </c>
    </row>
    <row r="14729" spans="1:14" x14ac:dyDescent="0.2">
      <c r="A14729" t="s">
        <v>14782</v>
      </c>
      <c r="B14729" t="s">
        <v>37701</v>
      </c>
      <c r="I14729" t="s">
        <v>5</v>
      </c>
      <c r="J14729">
        <v>47.43</v>
      </c>
      <c r="M14729">
        <v>47.43</v>
      </c>
      <c r="N14729">
        <f t="shared" si="230"/>
        <v>0</v>
      </c>
    </row>
    <row r="14730" spans="1:14" x14ac:dyDescent="0.2">
      <c r="A14730" t="s">
        <v>14783</v>
      </c>
      <c r="B14730" t="s">
        <v>37701</v>
      </c>
      <c r="I14730" t="s">
        <v>5</v>
      </c>
      <c r="J14730">
        <v>44.56</v>
      </c>
      <c r="M14730">
        <v>44.56</v>
      </c>
      <c r="N14730">
        <f t="shared" si="230"/>
        <v>0</v>
      </c>
    </row>
    <row r="14731" spans="1:14" x14ac:dyDescent="0.2">
      <c r="A14731" t="s">
        <v>14784</v>
      </c>
      <c r="B14731" t="s">
        <v>37702</v>
      </c>
      <c r="I14731" t="s">
        <v>5</v>
      </c>
      <c r="J14731">
        <v>58.08</v>
      </c>
      <c r="M14731">
        <v>58.08</v>
      </c>
      <c r="N14731">
        <f t="shared" si="230"/>
        <v>0</v>
      </c>
    </row>
    <row r="14732" spans="1:14" x14ac:dyDescent="0.2">
      <c r="A14732" t="s">
        <v>14785</v>
      </c>
      <c r="B14732" t="s">
        <v>37702</v>
      </c>
      <c r="I14732" t="s">
        <v>5</v>
      </c>
      <c r="J14732">
        <v>55.21</v>
      </c>
      <c r="M14732">
        <v>55.21</v>
      </c>
      <c r="N14732">
        <f t="shared" si="230"/>
        <v>0</v>
      </c>
    </row>
    <row r="14733" spans="1:14" x14ac:dyDescent="0.2">
      <c r="A14733" t="s">
        <v>14786</v>
      </c>
      <c r="B14733" t="s">
        <v>37703</v>
      </c>
      <c r="I14733" t="s">
        <v>5</v>
      </c>
      <c r="J14733">
        <v>34.799999999999997</v>
      </c>
      <c r="M14733">
        <v>34.799999999999997</v>
      </c>
      <c r="N14733">
        <f t="shared" si="230"/>
        <v>0</v>
      </c>
    </row>
    <row r="14734" spans="1:14" x14ac:dyDescent="0.2">
      <c r="A14734" t="s">
        <v>14787</v>
      </c>
      <c r="B14734" t="s">
        <v>37703</v>
      </c>
      <c r="I14734" t="s">
        <v>5</v>
      </c>
      <c r="J14734">
        <v>31.93</v>
      </c>
      <c r="M14734">
        <v>31.93</v>
      </c>
      <c r="N14734">
        <f t="shared" si="230"/>
        <v>0</v>
      </c>
    </row>
    <row r="14735" spans="1:14" x14ac:dyDescent="0.2">
      <c r="A14735" t="s">
        <v>14788</v>
      </c>
      <c r="B14735" t="s">
        <v>37704</v>
      </c>
      <c r="I14735" t="s">
        <v>5</v>
      </c>
      <c r="J14735">
        <v>38.21</v>
      </c>
      <c r="M14735">
        <v>38.21</v>
      </c>
      <c r="N14735">
        <f t="shared" si="230"/>
        <v>0</v>
      </c>
    </row>
    <row r="14736" spans="1:14" x14ac:dyDescent="0.2">
      <c r="A14736" t="s">
        <v>14789</v>
      </c>
      <c r="B14736" t="s">
        <v>37704</v>
      </c>
      <c r="I14736" t="s">
        <v>5</v>
      </c>
      <c r="J14736">
        <v>35.340000000000003</v>
      </c>
      <c r="M14736">
        <v>35.340000000000003</v>
      </c>
      <c r="N14736">
        <f t="shared" si="230"/>
        <v>0</v>
      </c>
    </row>
    <row r="14737" spans="1:14" x14ac:dyDescent="0.2">
      <c r="A14737" t="s">
        <v>14790</v>
      </c>
      <c r="B14737" t="s">
        <v>37705</v>
      </c>
      <c r="I14737" t="s">
        <v>5</v>
      </c>
      <c r="J14737">
        <v>42.09</v>
      </c>
      <c r="M14737">
        <v>42.09</v>
      </c>
      <c r="N14737">
        <f t="shared" si="230"/>
        <v>0</v>
      </c>
    </row>
    <row r="14738" spans="1:14" x14ac:dyDescent="0.2">
      <c r="A14738" t="s">
        <v>14791</v>
      </c>
      <c r="B14738" t="s">
        <v>37705</v>
      </c>
      <c r="I14738" t="s">
        <v>5</v>
      </c>
      <c r="J14738">
        <v>39.22</v>
      </c>
      <c r="M14738">
        <v>39.22</v>
      </c>
      <c r="N14738">
        <f t="shared" si="230"/>
        <v>0</v>
      </c>
    </row>
    <row r="14739" spans="1:14" x14ac:dyDescent="0.2">
      <c r="A14739" t="s">
        <v>14792</v>
      </c>
      <c r="B14739" t="s">
        <v>37706</v>
      </c>
      <c r="I14739" t="s">
        <v>5</v>
      </c>
      <c r="J14739">
        <v>51.26</v>
      </c>
      <c r="M14739">
        <v>51.26</v>
      </c>
      <c r="N14739">
        <f t="shared" si="230"/>
        <v>0</v>
      </c>
    </row>
    <row r="14740" spans="1:14" x14ac:dyDescent="0.2">
      <c r="A14740" t="s">
        <v>14793</v>
      </c>
      <c r="B14740" t="s">
        <v>37706</v>
      </c>
      <c r="I14740" t="s">
        <v>5</v>
      </c>
      <c r="J14740">
        <v>48.39</v>
      </c>
      <c r="M14740">
        <v>48.39</v>
      </c>
      <c r="N14740">
        <f t="shared" si="230"/>
        <v>0</v>
      </c>
    </row>
    <row r="14741" spans="1:14" x14ac:dyDescent="0.2">
      <c r="A14741" t="s">
        <v>14794</v>
      </c>
      <c r="B14741" t="s">
        <v>37707</v>
      </c>
      <c r="I14741" t="s">
        <v>5</v>
      </c>
      <c r="J14741">
        <v>69.8</v>
      </c>
      <c r="M14741">
        <v>69.8</v>
      </c>
      <c r="N14741">
        <f t="shared" si="230"/>
        <v>0</v>
      </c>
    </row>
    <row r="14742" spans="1:14" x14ac:dyDescent="0.2">
      <c r="A14742" t="s">
        <v>14795</v>
      </c>
      <c r="B14742" t="s">
        <v>37707</v>
      </c>
      <c r="I14742" t="s">
        <v>5</v>
      </c>
      <c r="J14742">
        <v>66.930000000000007</v>
      </c>
      <c r="M14742">
        <v>66.930000000000007</v>
      </c>
      <c r="N14742">
        <f t="shared" si="230"/>
        <v>0</v>
      </c>
    </row>
    <row r="14743" spans="1:14" x14ac:dyDescent="0.2">
      <c r="A14743" t="s">
        <v>14796</v>
      </c>
      <c r="B14743" t="s">
        <v>37708</v>
      </c>
      <c r="I14743" t="s">
        <v>5</v>
      </c>
      <c r="J14743">
        <v>35.11</v>
      </c>
      <c r="M14743">
        <v>35.11</v>
      </c>
      <c r="N14743">
        <f t="shared" si="230"/>
        <v>0</v>
      </c>
    </row>
    <row r="14744" spans="1:14" x14ac:dyDescent="0.2">
      <c r="A14744" t="s">
        <v>14797</v>
      </c>
      <c r="B14744" t="s">
        <v>37708</v>
      </c>
      <c r="I14744" t="s">
        <v>5</v>
      </c>
      <c r="J14744">
        <v>32.24</v>
      </c>
      <c r="M14744">
        <v>32.24</v>
      </c>
      <c r="N14744">
        <f t="shared" si="230"/>
        <v>0</v>
      </c>
    </row>
    <row r="14745" spans="1:14" x14ac:dyDescent="0.2">
      <c r="A14745" t="s">
        <v>14798</v>
      </c>
      <c r="B14745" t="s">
        <v>37709</v>
      </c>
      <c r="I14745" t="s">
        <v>5</v>
      </c>
      <c r="J14745">
        <v>41.34</v>
      </c>
      <c r="M14745">
        <v>41.34</v>
      </c>
      <c r="N14745">
        <f t="shared" si="230"/>
        <v>0</v>
      </c>
    </row>
    <row r="14746" spans="1:14" x14ac:dyDescent="0.2">
      <c r="A14746" t="s">
        <v>14799</v>
      </c>
      <c r="B14746" t="s">
        <v>37709</v>
      </c>
      <c r="I14746" t="s">
        <v>5</v>
      </c>
      <c r="J14746">
        <v>38.47</v>
      </c>
      <c r="M14746">
        <v>38.47</v>
      </c>
      <c r="N14746">
        <f t="shared" si="230"/>
        <v>0</v>
      </c>
    </row>
    <row r="14747" spans="1:14" x14ac:dyDescent="0.2">
      <c r="A14747" t="s">
        <v>14800</v>
      </c>
      <c r="B14747" t="s">
        <v>37710</v>
      </c>
      <c r="I14747" t="s">
        <v>5</v>
      </c>
      <c r="J14747">
        <v>44.75</v>
      </c>
      <c r="M14747">
        <v>44.75</v>
      </c>
      <c r="N14747">
        <f t="shared" si="230"/>
        <v>0</v>
      </c>
    </row>
    <row r="14748" spans="1:14" x14ac:dyDescent="0.2">
      <c r="A14748" t="s">
        <v>14801</v>
      </c>
      <c r="B14748" t="s">
        <v>37710</v>
      </c>
      <c r="I14748" t="s">
        <v>5</v>
      </c>
      <c r="J14748">
        <v>41.88</v>
      </c>
      <c r="M14748">
        <v>41.88</v>
      </c>
      <c r="N14748">
        <f t="shared" si="230"/>
        <v>0</v>
      </c>
    </row>
    <row r="14749" spans="1:14" x14ac:dyDescent="0.2">
      <c r="A14749" t="s">
        <v>14802</v>
      </c>
      <c r="B14749" t="s">
        <v>37711</v>
      </c>
      <c r="I14749" t="s">
        <v>5</v>
      </c>
      <c r="J14749">
        <v>58.08</v>
      </c>
      <c r="M14749">
        <v>58.08</v>
      </c>
      <c r="N14749">
        <f t="shared" si="230"/>
        <v>0</v>
      </c>
    </row>
    <row r="14750" spans="1:14" x14ac:dyDescent="0.2">
      <c r="A14750" t="s">
        <v>14803</v>
      </c>
      <c r="B14750" t="s">
        <v>37711</v>
      </c>
      <c r="I14750" t="s">
        <v>5</v>
      </c>
      <c r="J14750">
        <v>55.21</v>
      </c>
      <c r="M14750">
        <v>55.21</v>
      </c>
      <c r="N14750">
        <f t="shared" si="230"/>
        <v>0</v>
      </c>
    </row>
    <row r="14751" spans="1:14" x14ac:dyDescent="0.2">
      <c r="A14751" t="s">
        <v>14804</v>
      </c>
      <c r="B14751" t="s">
        <v>37712</v>
      </c>
      <c r="I14751" t="s">
        <v>5</v>
      </c>
      <c r="J14751">
        <v>61.68</v>
      </c>
      <c r="M14751">
        <v>61.68</v>
      </c>
      <c r="N14751">
        <f t="shared" si="230"/>
        <v>0</v>
      </c>
    </row>
    <row r="14752" spans="1:14" x14ac:dyDescent="0.2">
      <c r="A14752" t="s">
        <v>14805</v>
      </c>
      <c r="B14752" t="s">
        <v>37712</v>
      </c>
      <c r="I14752" t="s">
        <v>5</v>
      </c>
      <c r="J14752">
        <v>58.81</v>
      </c>
      <c r="M14752">
        <v>58.81</v>
      </c>
      <c r="N14752">
        <f t="shared" si="230"/>
        <v>0</v>
      </c>
    </row>
    <row r="14753" spans="1:14" x14ac:dyDescent="0.2">
      <c r="A14753" t="s">
        <v>14806</v>
      </c>
      <c r="B14753" t="s">
        <v>37713</v>
      </c>
      <c r="I14753" t="s">
        <v>5</v>
      </c>
      <c r="J14753">
        <v>27.79</v>
      </c>
      <c r="M14753">
        <v>27.79</v>
      </c>
      <c r="N14753">
        <f t="shared" si="230"/>
        <v>0</v>
      </c>
    </row>
    <row r="14754" spans="1:14" x14ac:dyDescent="0.2">
      <c r="A14754" t="s">
        <v>14807</v>
      </c>
      <c r="B14754" t="s">
        <v>37713</v>
      </c>
      <c r="I14754" t="s">
        <v>5</v>
      </c>
      <c r="J14754">
        <v>24.92</v>
      </c>
      <c r="M14754">
        <v>24.92</v>
      </c>
      <c r="N14754">
        <f t="shared" si="230"/>
        <v>0</v>
      </c>
    </row>
    <row r="14755" spans="1:14" x14ac:dyDescent="0.2">
      <c r="A14755" t="s">
        <v>14808</v>
      </c>
      <c r="B14755" t="s">
        <v>37714</v>
      </c>
      <c r="I14755" t="s">
        <v>5</v>
      </c>
      <c r="J14755">
        <v>34.58</v>
      </c>
      <c r="M14755">
        <v>34.58</v>
      </c>
      <c r="N14755">
        <f t="shared" si="230"/>
        <v>0</v>
      </c>
    </row>
    <row r="14756" spans="1:14" x14ac:dyDescent="0.2">
      <c r="A14756" t="s">
        <v>14809</v>
      </c>
      <c r="B14756" t="s">
        <v>37714</v>
      </c>
      <c r="I14756" t="s">
        <v>5</v>
      </c>
      <c r="J14756">
        <v>31.71</v>
      </c>
      <c r="M14756">
        <v>31.71</v>
      </c>
      <c r="N14756">
        <f t="shared" si="230"/>
        <v>0</v>
      </c>
    </row>
    <row r="14757" spans="1:14" x14ac:dyDescent="0.2">
      <c r="A14757" t="s">
        <v>14810</v>
      </c>
      <c r="B14757" t="s">
        <v>37715</v>
      </c>
      <c r="I14757" t="s">
        <v>5</v>
      </c>
      <c r="J14757">
        <v>41.73</v>
      </c>
      <c r="M14757">
        <v>41.73</v>
      </c>
      <c r="N14757">
        <f t="shared" si="230"/>
        <v>0</v>
      </c>
    </row>
    <row r="14758" spans="1:14" x14ac:dyDescent="0.2">
      <c r="A14758" t="s">
        <v>14811</v>
      </c>
      <c r="B14758" t="s">
        <v>37715</v>
      </c>
      <c r="I14758" t="s">
        <v>5</v>
      </c>
      <c r="J14758">
        <v>38.86</v>
      </c>
      <c r="M14758">
        <v>38.86</v>
      </c>
      <c r="N14758">
        <f t="shared" si="230"/>
        <v>0</v>
      </c>
    </row>
    <row r="14759" spans="1:14" x14ac:dyDescent="0.2">
      <c r="A14759" t="s">
        <v>14812</v>
      </c>
      <c r="B14759" t="s">
        <v>37716</v>
      </c>
      <c r="I14759" t="s">
        <v>5</v>
      </c>
      <c r="J14759">
        <v>47.94</v>
      </c>
      <c r="M14759">
        <v>47.94</v>
      </c>
      <c r="N14759">
        <f t="shared" si="230"/>
        <v>0</v>
      </c>
    </row>
    <row r="14760" spans="1:14" x14ac:dyDescent="0.2">
      <c r="A14760" t="s">
        <v>14813</v>
      </c>
      <c r="B14760" t="s">
        <v>37716</v>
      </c>
      <c r="I14760" t="s">
        <v>5</v>
      </c>
      <c r="J14760">
        <v>45.07</v>
      </c>
      <c r="M14760">
        <v>45.07</v>
      </c>
      <c r="N14760">
        <f t="shared" si="230"/>
        <v>0</v>
      </c>
    </row>
    <row r="14761" spans="1:14" x14ac:dyDescent="0.2">
      <c r="A14761" t="s">
        <v>14814</v>
      </c>
      <c r="B14761" t="s">
        <v>37717</v>
      </c>
      <c r="I14761" t="s">
        <v>5</v>
      </c>
      <c r="J14761">
        <v>63.54</v>
      </c>
      <c r="M14761">
        <v>63.54</v>
      </c>
      <c r="N14761">
        <f t="shared" si="230"/>
        <v>0</v>
      </c>
    </row>
    <row r="14762" spans="1:14" x14ac:dyDescent="0.2">
      <c r="A14762" t="s">
        <v>14815</v>
      </c>
      <c r="B14762" t="s">
        <v>37717</v>
      </c>
      <c r="I14762" t="s">
        <v>5</v>
      </c>
      <c r="J14762">
        <v>60.67</v>
      </c>
      <c r="M14762">
        <v>60.67</v>
      </c>
      <c r="N14762">
        <f t="shared" si="230"/>
        <v>0</v>
      </c>
    </row>
    <row r="14763" spans="1:14" x14ac:dyDescent="0.2">
      <c r="A14763" t="s">
        <v>14816</v>
      </c>
      <c r="B14763" t="s">
        <v>37718</v>
      </c>
      <c r="I14763" t="s">
        <v>5</v>
      </c>
      <c r="J14763">
        <v>90.01</v>
      </c>
      <c r="M14763">
        <v>90.01</v>
      </c>
      <c r="N14763">
        <f t="shared" si="230"/>
        <v>0</v>
      </c>
    </row>
    <row r="14764" spans="1:14" x14ac:dyDescent="0.2">
      <c r="A14764" t="s">
        <v>14817</v>
      </c>
      <c r="B14764" t="s">
        <v>37718</v>
      </c>
      <c r="I14764" t="s">
        <v>5</v>
      </c>
      <c r="J14764">
        <v>87.14</v>
      </c>
      <c r="M14764">
        <v>87.14</v>
      </c>
      <c r="N14764">
        <f t="shared" si="230"/>
        <v>0</v>
      </c>
    </row>
    <row r="14765" spans="1:14" x14ac:dyDescent="0.2">
      <c r="A14765" t="s">
        <v>14818</v>
      </c>
      <c r="B14765" t="s">
        <v>37719</v>
      </c>
      <c r="I14765" t="s">
        <v>5</v>
      </c>
      <c r="J14765">
        <v>33.81</v>
      </c>
      <c r="M14765">
        <v>33.81</v>
      </c>
      <c r="N14765">
        <f t="shared" si="230"/>
        <v>0</v>
      </c>
    </row>
    <row r="14766" spans="1:14" x14ac:dyDescent="0.2">
      <c r="A14766" t="s">
        <v>14819</v>
      </c>
      <c r="B14766" t="s">
        <v>37719</v>
      </c>
      <c r="I14766" t="s">
        <v>5</v>
      </c>
      <c r="J14766">
        <v>30.94</v>
      </c>
      <c r="M14766">
        <v>30.94</v>
      </c>
      <c r="N14766">
        <f t="shared" si="230"/>
        <v>0</v>
      </c>
    </row>
    <row r="14767" spans="1:14" x14ac:dyDescent="0.2">
      <c r="A14767" t="s">
        <v>14820</v>
      </c>
      <c r="B14767" t="s">
        <v>37720</v>
      </c>
      <c r="I14767" t="s">
        <v>5</v>
      </c>
      <c r="J14767">
        <v>45.64</v>
      </c>
      <c r="M14767">
        <v>45.64</v>
      </c>
      <c r="N14767">
        <f t="shared" si="230"/>
        <v>0</v>
      </c>
    </row>
    <row r="14768" spans="1:14" x14ac:dyDescent="0.2">
      <c r="A14768" t="s">
        <v>14821</v>
      </c>
      <c r="B14768" t="s">
        <v>37720</v>
      </c>
      <c r="I14768" t="s">
        <v>5</v>
      </c>
      <c r="J14768">
        <v>42.77</v>
      </c>
      <c r="M14768">
        <v>42.77</v>
      </c>
      <c r="N14768">
        <f t="shared" si="230"/>
        <v>0</v>
      </c>
    </row>
    <row r="14769" spans="1:14" x14ac:dyDescent="0.2">
      <c r="A14769" t="s">
        <v>14822</v>
      </c>
      <c r="B14769" t="s">
        <v>37721</v>
      </c>
      <c r="I14769" t="s">
        <v>5</v>
      </c>
      <c r="J14769">
        <v>52.31</v>
      </c>
      <c r="M14769">
        <v>52.31</v>
      </c>
      <c r="N14769">
        <f t="shared" si="230"/>
        <v>0</v>
      </c>
    </row>
    <row r="14770" spans="1:14" x14ac:dyDescent="0.2">
      <c r="A14770" t="s">
        <v>14823</v>
      </c>
      <c r="B14770" t="s">
        <v>37721</v>
      </c>
      <c r="I14770" t="s">
        <v>5</v>
      </c>
      <c r="J14770">
        <v>49.44</v>
      </c>
      <c r="M14770">
        <v>49.44</v>
      </c>
      <c r="N14770">
        <f t="shared" si="230"/>
        <v>0</v>
      </c>
    </row>
    <row r="14771" spans="1:14" x14ac:dyDescent="0.2">
      <c r="A14771" t="s">
        <v>14824</v>
      </c>
      <c r="B14771" t="s">
        <v>37722</v>
      </c>
      <c r="I14771" t="s">
        <v>5</v>
      </c>
      <c r="J14771">
        <v>62.58</v>
      </c>
      <c r="M14771">
        <v>62.58</v>
      </c>
      <c r="N14771">
        <f t="shared" si="230"/>
        <v>0</v>
      </c>
    </row>
    <row r="14772" spans="1:14" x14ac:dyDescent="0.2">
      <c r="A14772" t="s">
        <v>14825</v>
      </c>
      <c r="B14772" t="s">
        <v>37722</v>
      </c>
      <c r="I14772" t="s">
        <v>5</v>
      </c>
      <c r="J14772">
        <v>59.71</v>
      </c>
      <c r="M14772">
        <v>59.71</v>
      </c>
      <c r="N14772">
        <f t="shared" si="230"/>
        <v>0</v>
      </c>
    </row>
    <row r="14773" spans="1:14" x14ac:dyDescent="0.2">
      <c r="A14773" t="s">
        <v>14826</v>
      </c>
      <c r="B14773" t="s">
        <v>37723</v>
      </c>
      <c r="I14773" t="s">
        <v>5</v>
      </c>
      <c r="J14773">
        <v>123.14</v>
      </c>
      <c r="M14773">
        <v>123.14</v>
      </c>
      <c r="N14773">
        <f t="shared" si="230"/>
        <v>0</v>
      </c>
    </row>
    <row r="14774" spans="1:14" x14ac:dyDescent="0.2">
      <c r="A14774" t="s">
        <v>14827</v>
      </c>
      <c r="B14774" t="s">
        <v>37723</v>
      </c>
      <c r="I14774" t="s">
        <v>5</v>
      </c>
      <c r="J14774">
        <v>120.27</v>
      </c>
      <c r="M14774">
        <v>120.27</v>
      </c>
      <c r="N14774">
        <f t="shared" si="230"/>
        <v>0</v>
      </c>
    </row>
    <row r="14775" spans="1:14" x14ac:dyDescent="0.2">
      <c r="A14775" t="s">
        <v>14828</v>
      </c>
      <c r="B14775" t="s">
        <v>37724</v>
      </c>
      <c r="I14775" t="s">
        <v>5</v>
      </c>
      <c r="J14775">
        <v>36.46</v>
      </c>
      <c r="M14775">
        <v>36.46</v>
      </c>
      <c r="N14775">
        <f t="shared" si="230"/>
        <v>0</v>
      </c>
    </row>
    <row r="14776" spans="1:14" x14ac:dyDescent="0.2">
      <c r="A14776" t="s">
        <v>14829</v>
      </c>
      <c r="B14776" t="s">
        <v>37724</v>
      </c>
      <c r="I14776" t="s">
        <v>5</v>
      </c>
      <c r="J14776">
        <v>33.590000000000003</v>
      </c>
      <c r="M14776">
        <v>33.590000000000003</v>
      </c>
      <c r="N14776">
        <f t="shared" si="230"/>
        <v>0</v>
      </c>
    </row>
    <row r="14777" spans="1:14" x14ac:dyDescent="0.2">
      <c r="A14777" t="s">
        <v>14830</v>
      </c>
      <c r="B14777" t="s">
        <v>37725</v>
      </c>
      <c r="I14777" t="s">
        <v>5</v>
      </c>
      <c r="J14777">
        <v>49.76</v>
      </c>
      <c r="M14777">
        <v>49.76</v>
      </c>
      <c r="N14777">
        <f t="shared" si="230"/>
        <v>0</v>
      </c>
    </row>
    <row r="14778" spans="1:14" x14ac:dyDescent="0.2">
      <c r="A14778" t="s">
        <v>14831</v>
      </c>
      <c r="B14778" t="s">
        <v>37725</v>
      </c>
      <c r="I14778" t="s">
        <v>5</v>
      </c>
      <c r="J14778">
        <v>46.89</v>
      </c>
      <c r="M14778">
        <v>46.89</v>
      </c>
      <c r="N14778">
        <f t="shared" si="230"/>
        <v>0</v>
      </c>
    </row>
    <row r="14779" spans="1:14" x14ac:dyDescent="0.2">
      <c r="A14779" t="s">
        <v>14832</v>
      </c>
      <c r="B14779" t="s">
        <v>37726</v>
      </c>
      <c r="I14779" t="s">
        <v>5</v>
      </c>
      <c r="J14779">
        <v>56.65</v>
      </c>
      <c r="M14779">
        <v>56.65</v>
      </c>
      <c r="N14779">
        <f t="shared" si="230"/>
        <v>0</v>
      </c>
    </row>
    <row r="14780" spans="1:14" x14ac:dyDescent="0.2">
      <c r="A14780" t="s">
        <v>14833</v>
      </c>
      <c r="B14780" t="s">
        <v>37726</v>
      </c>
      <c r="I14780" t="s">
        <v>5</v>
      </c>
      <c r="J14780">
        <v>53.78</v>
      </c>
      <c r="M14780">
        <v>53.78</v>
      </c>
      <c r="N14780">
        <f t="shared" si="230"/>
        <v>0</v>
      </c>
    </row>
    <row r="14781" spans="1:14" x14ac:dyDescent="0.2">
      <c r="A14781" t="s">
        <v>14834</v>
      </c>
      <c r="B14781" t="s">
        <v>37727</v>
      </c>
      <c r="I14781" t="s">
        <v>5</v>
      </c>
      <c r="J14781">
        <v>68.94</v>
      </c>
      <c r="M14781">
        <v>68.94</v>
      </c>
      <c r="N14781">
        <f t="shared" si="230"/>
        <v>0</v>
      </c>
    </row>
    <row r="14782" spans="1:14" x14ac:dyDescent="0.2">
      <c r="A14782" t="s">
        <v>14835</v>
      </c>
      <c r="B14782" t="s">
        <v>37727</v>
      </c>
      <c r="I14782" t="s">
        <v>5</v>
      </c>
      <c r="J14782">
        <v>66.069999999999993</v>
      </c>
      <c r="M14782">
        <v>66.069999999999993</v>
      </c>
      <c r="N14782">
        <f t="shared" si="230"/>
        <v>0</v>
      </c>
    </row>
    <row r="14783" spans="1:14" x14ac:dyDescent="0.2">
      <c r="A14783" t="s">
        <v>14836</v>
      </c>
      <c r="B14783" t="s">
        <v>37728</v>
      </c>
      <c r="I14783" t="s">
        <v>5</v>
      </c>
      <c r="J14783">
        <v>97.22</v>
      </c>
      <c r="M14783">
        <v>97.22</v>
      </c>
      <c r="N14783">
        <f t="shared" si="230"/>
        <v>0</v>
      </c>
    </row>
    <row r="14784" spans="1:14" x14ac:dyDescent="0.2">
      <c r="A14784" t="s">
        <v>14837</v>
      </c>
      <c r="B14784" t="s">
        <v>37728</v>
      </c>
      <c r="I14784" t="s">
        <v>5</v>
      </c>
      <c r="J14784">
        <v>94.35</v>
      </c>
      <c r="M14784">
        <v>94.35</v>
      </c>
      <c r="N14784">
        <f t="shared" si="230"/>
        <v>0</v>
      </c>
    </row>
    <row r="14785" spans="1:14" x14ac:dyDescent="0.2">
      <c r="A14785" t="s">
        <v>14838</v>
      </c>
      <c r="B14785" t="s">
        <v>37729</v>
      </c>
      <c r="I14785" t="s">
        <v>5</v>
      </c>
      <c r="J14785">
        <v>28.75</v>
      </c>
      <c r="M14785">
        <v>28.75</v>
      </c>
      <c r="N14785">
        <f t="shared" si="230"/>
        <v>0</v>
      </c>
    </row>
    <row r="14786" spans="1:14" x14ac:dyDescent="0.2">
      <c r="A14786" t="s">
        <v>14839</v>
      </c>
      <c r="B14786" t="s">
        <v>37729</v>
      </c>
      <c r="I14786" t="s">
        <v>5</v>
      </c>
      <c r="J14786">
        <v>25.88</v>
      </c>
      <c r="M14786">
        <v>25.88</v>
      </c>
      <c r="N14786">
        <f t="shared" si="230"/>
        <v>0</v>
      </c>
    </row>
    <row r="14787" spans="1:14" x14ac:dyDescent="0.2">
      <c r="A14787" t="s">
        <v>14840</v>
      </c>
      <c r="B14787" t="s">
        <v>37730</v>
      </c>
      <c r="I14787" t="s">
        <v>5</v>
      </c>
      <c r="J14787">
        <v>31.29</v>
      </c>
      <c r="M14787">
        <v>31.29</v>
      </c>
      <c r="N14787">
        <f t="shared" si="230"/>
        <v>0</v>
      </c>
    </row>
    <row r="14788" spans="1:14" x14ac:dyDescent="0.2">
      <c r="A14788" t="s">
        <v>14841</v>
      </c>
      <c r="B14788" t="s">
        <v>37730</v>
      </c>
      <c r="I14788" t="s">
        <v>5</v>
      </c>
      <c r="J14788">
        <v>28.42</v>
      </c>
      <c r="M14788">
        <v>28.42</v>
      </c>
      <c r="N14788">
        <f t="shared" ref="N14788:N14851" si="231">J14788-M14788</f>
        <v>0</v>
      </c>
    </row>
    <row r="14789" spans="1:14" x14ac:dyDescent="0.2">
      <c r="A14789" t="s">
        <v>14842</v>
      </c>
      <c r="B14789" t="s">
        <v>37731</v>
      </c>
      <c r="I14789" t="s">
        <v>5</v>
      </c>
      <c r="J14789">
        <v>33.590000000000003</v>
      </c>
      <c r="M14789">
        <v>33.590000000000003</v>
      </c>
      <c r="N14789">
        <f t="shared" si="231"/>
        <v>0</v>
      </c>
    </row>
    <row r="14790" spans="1:14" x14ac:dyDescent="0.2">
      <c r="A14790" t="s">
        <v>14843</v>
      </c>
      <c r="B14790" t="s">
        <v>37731</v>
      </c>
      <c r="I14790" t="s">
        <v>5</v>
      </c>
      <c r="J14790">
        <v>30.72</v>
      </c>
      <c r="M14790">
        <v>30.72</v>
      </c>
      <c r="N14790">
        <f t="shared" si="231"/>
        <v>0</v>
      </c>
    </row>
    <row r="14791" spans="1:14" x14ac:dyDescent="0.2">
      <c r="A14791" t="s">
        <v>14844</v>
      </c>
      <c r="B14791" t="s">
        <v>37732</v>
      </c>
      <c r="I14791" t="s">
        <v>5</v>
      </c>
      <c r="J14791">
        <v>35.979999999999997</v>
      </c>
      <c r="M14791">
        <v>35.979999999999997</v>
      </c>
      <c r="N14791">
        <f t="shared" si="231"/>
        <v>0</v>
      </c>
    </row>
    <row r="14792" spans="1:14" x14ac:dyDescent="0.2">
      <c r="A14792" t="s">
        <v>14845</v>
      </c>
      <c r="B14792" t="s">
        <v>37732</v>
      </c>
      <c r="I14792" t="s">
        <v>5</v>
      </c>
      <c r="J14792">
        <v>33.11</v>
      </c>
      <c r="M14792">
        <v>33.11</v>
      </c>
      <c r="N14792">
        <f t="shared" si="231"/>
        <v>0</v>
      </c>
    </row>
    <row r="14793" spans="1:14" x14ac:dyDescent="0.2">
      <c r="A14793" t="s">
        <v>14846</v>
      </c>
      <c r="B14793" t="s">
        <v>37733</v>
      </c>
      <c r="I14793" t="s">
        <v>5</v>
      </c>
      <c r="J14793">
        <v>40.74</v>
      </c>
      <c r="M14793">
        <v>40.74</v>
      </c>
      <c r="N14793">
        <f t="shared" si="231"/>
        <v>0</v>
      </c>
    </row>
    <row r="14794" spans="1:14" x14ac:dyDescent="0.2">
      <c r="A14794" t="s">
        <v>14847</v>
      </c>
      <c r="B14794" t="s">
        <v>37733</v>
      </c>
      <c r="I14794" t="s">
        <v>5</v>
      </c>
      <c r="J14794">
        <v>37.869999999999997</v>
      </c>
      <c r="M14794">
        <v>37.869999999999997</v>
      </c>
      <c r="N14794">
        <f t="shared" si="231"/>
        <v>0</v>
      </c>
    </row>
    <row r="14795" spans="1:14" x14ac:dyDescent="0.2">
      <c r="A14795" t="s">
        <v>14848</v>
      </c>
      <c r="B14795" t="s">
        <v>37734</v>
      </c>
      <c r="I14795" t="s">
        <v>5</v>
      </c>
      <c r="J14795">
        <v>45.41</v>
      </c>
      <c r="M14795">
        <v>45.41</v>
      </c>
      <c r="N14795">
        <f t="shared" si="231"/>
        <v>0</v>
      </c>
    </row>
    <row r="14796" spans="1:14" x14ac:dyDescent="0.2">
      <c r="A14796" t="s">
        <v>14849</v>
      </c>
      <c r="B14796" t="s">
        <v>37734</v>
      </c>
      <c r="I14796" t="s">
        <v>5</v>
      </c>
      <c r="J14796">
        <v>42.54</v>
      </c>
      <c r="M14796">
        <v>42.54</v>
      </c>
      <c r="N14796">
        <f t="shared" si="231"/>
        <v>0</v>
      </c>
    </row>
    <row r="14797" spans="1:14" x14ac:dyDescent="0.2">
      <c r="A14797" t="s">
        <v>14850</v>
      </c>
      <c r="B14797" t="s">
        <v>37735</v>
      </c>
      <c r="I14797" t="s">
        <v>5</v>
      </c>
      <c r="J14797">
        <v>30.65</v>
      </c>
      <c r="M14797">
        <v>30.65</v>
      </c>
      <c r="N14797">
        <f t="shared" si="231"/>
        <v>0</v>
      </c>
    </row>
    <row r="14798" spans="1:14" x14ac:dyDescent="0.2">
      <c r="A14798" t="s">
        <v>14851</v>
      </c>
      <c r="B14798" t="s">
        <v>37735</v>
      </c>
      <c r="I14798" t="s">
        <v>5</v>
      </c>
      <c r="J14798">
        <v>27.78</v>
      </c>
      <c r="M14798">
        <v>27.78</v>
      </c>
      <c r="N14798">
        <f t="shared" si="231"/>
        <v>0</v>
      </c>
    </row>
    <row r="14799" spans="1:14" x14ac:dyDescent="0.2">
      <c r="A14799" t="s">
        <v>14852</v>
      </c>
      <c r="B14799" t="s">
        <v>37736</v>
      </c>
      <c r="I14799" t="s">
        <v>5</v>
      </c>
      <c r="J14799">
        <v>36.61</v>
      </c>
      <c r="M14799">
        <v>36.61</v>
      </c>
      <c r="N14799">
        <f t="shared" si="231"/>
        <v>0</v>
      </c>
    </row>
    <row r="14800" spans="1:14" x14ac:dyDescent="0.2">
      <c r="A14800" t="s">
        <v>14853</v>
      </c>
      <c r="B14800" t="s">
        <v>37736</v>
      </c>
      <c r="I14800" t="s">
        <v>5</v>
      </c>
      <c r="J14800">
        <v>33.74</v>
      </c>
      <c r="M14800">
        <v>33.74</v>
      </c>
      <c r="N14800">
        <f t="shared" si="231"/>
        <v>0</v>
      </c>
    </row>
    <row r="14801" spans="1:14" x14ac:dyDescent="0.2">
      <c r="A14801" t="s">
        <v>14854</v>
      </c>
      <c r="B14801" t="s">
        <v>37737</v>
      </c>
      <c r="I14801" t="s">
        <v>5</v>
      </c>
      <c r="J14801">
        <v>39.32</v>
      </c>
      <c r="M14801">
        <v>39.32</v>
      </c>
      <c r="N14801">
        <f t="shared" si="231"/>
        <v>0</v>
      </c>
    </row>
    <row r="14802" spans="1:14" x14ac:dyDescent="0.2">
      <c r="A14802" t="s">
        <v>14855</v>
      </c>
      <c r="B14802" t="s">
        <v>37737</v>
      </c>
      <c r="I14802" t="s">
        <v>5</v>
      </c>
      <c r="J14802">
        <v>36.450000000000003</v>
      </c>
      <c r="M14802">
        <v>36.450000000000003</v>
      </c>
      <c r="N14802">
        <f t="shared" si="231"/>
        <v>0</v>
      </c>
    </row>
    <row r="14803" spans="1:14" x14ac:dyDescent="0.2">
      <c r="A14803" t="s">
        <v>14856</v>
      </c>
      <c r="B14803" t="s">
        <v>37738</v>
      </c>
      <c r="I14803" t="s">
        <v>5</v>
      </c>
      <c r="J14803">
        <v>43.76</v>
      </c>
      <c r="M14803">
        <v>43.76</v>
      </c>
      <c r="N14803">
        <f t="shared" si="231"/>
        <v>0</v>
      </c>
    </row>
    <row r="14804" spans="1:14" x14ac:dyDescent="0.2">
      <c r="A14804" t="s">
        <v>14857</v>
      </c>
      <c r="B14804" t="s">
        <v>37738</v>
      </c>
      <c r="I14804" t="s">
        <v>5</v>
      </c>
      <c r="J14804">
        <v>40.89</v>
      </c>
      <c r="M14804">
        <v>40.89</v>
      </c>
      <c r="N14804">
        <f t="shared" si="231"/>
        <v>0</v>
      </c>
    </row>
    <row r="14805" spans="1:14" x14ac:dyDescent="0.2">
      <c r="A14805" t="s">
        <v>14858</v>
      </c>
      <c r="B14805" t="s">
        <v>37739</v>
      </c>
      <c r="I14805" t="s">
        <v>5</v>
      </c>
      <c r="J14805">
        <v>48.4</v>
      </c>
      <c r="M14805">
        <v>48.4</v>
      </c>
      <c r="N14805">
        <f t="shared" si="231"/>
        <v>0</v>
      </c>
    </row>
    <row r="14806" spans="1:14" x14ac:dyDescent="0.2">
      <c r="A14806" t="s">
        <v>14859</v>
      </c>
      <c r="B14806" t="s">
        <v>37739</v>
      </c>
      <c r="I14806" t="s">
        <v>5</v>
      </c>
      <c r="J14806">
        <v>45.53</v>
      </c>
      <c r="M14806">
        <v>45.53</v>
      </c>
      <c r="N14806">
        <f t="shared" si="231"/>
        <v>0</v>
      </c>
    </row>
    <row r="14807" spans="1:14" x14ac:dyDescent="0.2">
      <c r="A14807" t="s">
        <v>14860</v>
      </c>
      <c r="B14807" t="s">
        <v>37740</v>
      </c>
      <c r="I14807" t="s">
        <v>5</v>
      </c>
      <c r="J14807">
        <v>37.700000000000003</v>
      </c>
      <c r="M14807">
        <v>37.700000000000003</v>
      </c>
      <c r="N14807">
        <f t="shared" si="231"/>
        <v>0</v>
      </c>
    </row>
    <row r="14808" spans="1:14" x14ac:dyDescent="0.2">
      <c r="A14808" t="s">
        <v>14861</v>
      </c>
      <c r="B14808" t="s">
        <v>37740</v>
      </c>
      <c r="I14808" t="s">
        <v>5</v>
      </c>
      <c r="J14808">
        <v>34.83</v>
      </c>
      <c r="M14808">
        <v>34.83</v>
      </c>
      <c r="N14808">
        <f t="shared" si="231"/>
        <v>0</v>
      </c>
    </row>
    <row r="14809" spans="1:14" x14ac:dyDescent="0.2">
      <c r="A14809" t="s">
        <v>14862</v>
      </c>
      <c r="B14809" t="s">
        <v>37741</v>
      </c>
      <c r="I14809" t="s">
        <v>5</v>
      </c>
      <c r="J14809">
        <v>40.229999999999997</v>
      </c>
      <c r="M14809">
        <v>40.229999999999997</v>
      </c>
      <c r="N14809">
        <f t="shared" si="231"/>
        <v>0</v>
      </c>
    </row>
    <row r="14810" spans="1:14" x14ac:dyDescent="0.2">
      <c r="A14810" t="s">
        <v>14863</v>
      </c>
      <c r="B14810" t="s">
        <v>37741</v>
      </c>
      <c r="I14810" t="s">
        <v>5</v>
      </c>
      <c r="J14810">
        <v>37.36</v>
      </c>
      <c r="M14810">
        <v>37.36</v>
      </c>
      <c r="N14810">
        <f t="shared" si="231"/>
        <v>0</v>
      </c>
    </row>
    <row r="14811" spans="1:14" x14ac:dyDescent="0.2">
      <c r="A14811" t="s">
        <v>14864</v>
      </c>
      <c r="B14811" t="s">
        <v>37742</v>
      </c>
      <c r="I14811" t="s">
        <v>5</v>
      </c>
      <c r="J14811">
        <v>42.94</v>
      </c>
      <c r="M14811">
        <v>42.94</v>
      </c>
      <c r="N14811">
        <f t="shared" si="231"/>
        <v>0</v>
      </c>
    </row>
    <row r="14812" spans="1:14" x14ac:dyDescent="0.2">
      <c r="A14812" t="s">
        <v>14865</v>
      </c>
      <c r="B14812" t="s">
        <v>37742</v>
      </c>
      <c r="I14812" t="s">
        <v>5</v>
      </c>
      <c r="J14812">
        <v>40.07</v>
      </c>
      <c r="M14812">
        <v>40.07</v>
      </c>
      <c r="N14812">
        <f t="shared" si="231"/>
        <v>0</v>
      </c>
    </row>
    <row r="14813" spans="1:14" x14ac:dyDescent="0.2">
      <c r="A14813" t="s">
        <v>14866</v>
      </c>
      <c r="B14813" t="s">
        <v>37743</v>
      </c>
      <c r="I14813" t="s">
        <v>5</v>
      </c>
      <c r="J14813">
        <v>47.08</v>
      </c>
      <c r="M14813">
        <v>47.08</v>
      </c>
      <c r="N14813">
        <f t="shared" si="231"/>
        <v>0</v>
      </c>
    </row>
    <row r="14814" spans="1:14" x14ac:dyDescent="0.2">
      <c r="A14814" t="s">
        <v>14867</v>
      </c>
      <c r="B14814" t="s">
        <v>37743</v>
      </c>
      <c r="I14814" t="s">
        <v>5</v>
      </c>
      <c r="J14814">
        <v>44.21</v>
      </c>
      <c r="M14814">
        <v>44.21</v>
      </c>
      <c r="N14814">
        <f t="shared" si="231"/>
        <v>0</v>
      </c>
    </row>
    <row r="14815" spans="1:14" x14ac:dyDescent="0.2">
      <c r="A14815" t="s">
        <v>14868</v>
      </c>
      <c r="B14815" t="s">
        <v>37744</v>
      </c>
      <c r="I14815" t="s">
        <v>5</v>
      </c>
      <c r="J14815">
        <v>51.72</v>
      </c>
      <c r="M14815">
        <v>51.72</v>
      </c>
      <c r="N14815">
        <f t="shared" si="231"/>
        <v>0</v>
      </c>
    </row>
    <row r="14816" spans="1:14" x14ac:dyDescent="0.2">
      <c r="A14816" t="s">
        <v>14869</v>
      </c>
      <c r="B14816" t="s">
        <v>37744</v>
      </c>
      <c r="I14816" t="s">
        <v>5</v>
      </c>
      <c r="J14816">
        <v>48.85</v>
      </c>
      <c r="M14816">
        <v>48.85</v>
      </c>
      <c r="N14816">
        <f t="shared" si="231"/>
        <v>0</v>
      </c>
    </row>
    <row r="14817" spans="1:14" x14ac:dyDescent="0.2">
      <c r="A14817" t="s">
        <v>14870</v>
      </c>
      <c r="B14817" t="s">
        <v>37745</v>
      </c>
      <c r="I14817" t="s">
        <v>5</v>
      </c>
      <c r="J14817">
        <v>28.75</v>
      </c>
      <c r="M14817">
        <v>28.75</v>
      </c>
      <c r="N14817">
        <f t="shared" si="231"/>
        <v>0</v>
      </c>
    </row>
    <row r="14818" spans="1:14" x14ac:dyDescent="0.2">
      <c r="A14818" t="s">
        <v>14871</v>
      </c>
      <c r="B14818" t="s">
        <v>37745</v>
      </c>
      <c r="I14818" t="s">
        <v>5</v>
      </c>
      <c r="J14818">
        <v>25.88</v>
      </c>
      <c r="M14818">
        <v>25.88</v>
      </c>
      <c r="N14818">
        <f t="shared" si="231"/>
        <v>0</v>
      </c>
    </row>
    <row r="14819" spans="1:14" x14ac:dyDescent="0.2">
      <c r="A14819" t="s">
        <v>14872</v>
      </c>
      <c r="B14819" t="s">
        <v>37746</v>
      </c>
      <c r="I14819" t="s">
        <v>5</v>
      </c>
      <c r="J14819">
        <v>31.29</v>
      </c>
      <c r="M14819">
        <v>31.29</v>
      </c>
      <c r="N14819">
        <f t="shared" si="231"/>
        <v>0</v>
      </c>
    </row>
    <row r="14820" spans="1:14" x14ac:dyDescent="0.2">
      <c r="A14820" t="s">
        <v>14873</v>
      </c>
      <c r="B14820" t="s">
        <v>37746</v>
      </c>
      <c r="I14820" t="s">
        <v>5</v>
      </c>
      <c r="J14820">
        <v>28.42</v>
      </c>
      <c r="M14820">
        <v>28.42</v>
      </c>
      <c r="N14820">
        <f t="shared" si="231"/>
        <v>0</v>
      </c>
    </row>
    <row r="14821" spans="1:14" x14ac:dyDescent="0.2">
      <c r="A14821" t="s">
        <v>14874</v>
      </c>
      <c r="B14821" t="s">
        <v>37747</v>
      </c>
      <c r="I14821" t="s">
        <v>5</v>
      </c>
      <c r="J14821">
        <v>33.590000000000003</v>
      </c>
      <c r="M14821">
        <v>33.590000000000003</v>
      </c>
      <c r="N14821">
        <f t="shared" si="231"/>
        <v>0</v>
      </c>
    </row>
    <row r="14822" spans="1:14" x14ac:dyDescent="0.2">
      <c r="A14822" t="s">
        <v>14875</v>
      </c>
      <c r="B14822" t="s">
        <v>37747</v>
      </c>
      <c r="I14822" t="s">
        <v>5</v>
      </c>
      <c r="J14822">
        <v>30.72</v>
      </c>
      <c r="M14822">
        <v>30.72</v>
      </c>
      <c r="N14822">
        <f t="shared" si="231"/>
        <v>0</v>
      </c>
    </row>
    <row r="14823" spans="1:14" x14ac:dyDescent="0.2">
      <c r="A14823" t="s">
        <v>14876</v>
      </c>
      <c r="B14823" t="s">
        <v>37748</v>
      </c>
      <c r="I14823" t="s">
        <v>5</v>
      </c>
      <c r="J14823">
        <v>35.979999999999997</v>
      </c>
      <c r="M14823">
        <v>35.979999999999997</v>
      </c>
      <c r="N14823">
        <f t="shared" si="231"/>
        <v>0</v>
      </c>
    </row>
    <row r="14824" spans="1:14" x14ac:dyDescent="0.2">
      <c r="A14824" t="s">
        <v>14877</v>
      </c>
      <c r="B14824" t="s">
        <v>37748</v>
      </c>
      <c r="I14824" t="s">
        <v>5</v>
      </c>
      <c r="J14824">
        <v>33.11</v>
      </c>
      <c r="M14824">
        <v>33.11</v>
      </c>
      <c r="N14824">
        <f t="shared" si="231"/>
        <v>0</v>
      </c>
    </row>
    <row r="14825" spans="1:14" x14ac:dyDescent="0.2">
      <c r="A14825" t="s">
        <v>14878</v>
      </c>
      <c r="B14825" t="s">
        <v>37749</v>
      </c>
      <c r="I14825" t="s">
        <v>5</v>
      </c>
      <c r="J14825">
        <v>40.56</v>
      </c>
      <c r="M14825">
        <v>40.56</v>
      </c>
      <c r="N14825">
        <f t="shared" si="231"/>
        <v>0</v>
      </c>
    </row>
    <row r="14826" spans="1:14" x14ac:dyDescent="0.2">
      <c r="A14826" t="s">
        <v>14879</v>
      </c>
      <c r="B14826" t="s">
        <v>37749</v>
      </c>
      <c r="I14826" t="s">
        <v>5</v>
      </c>
      <c r="J14826">
        <v>37.69</v>
      </c>
      <c r="M14826">
        <v>37.69</v>
      </c>
      <c r="N14826">
        <f t="shared" si="231"/>
        <v>0</v>
      </c>
    </row>
    <row r="14827" spans="1:14" x14ac:dyDescent="0.2">
      <c r="A14827" t="s">
        <v>14880</v>
      </c>
      <c r="B14827" t="s">
        <v>37750</v>
      </c>
      <c r="I14827" t="s">
        <v>5</v>
      </c>
      <c r="J14827">
        <v>45.41</v>
      </c>
      <c r="M14827">
        <v>45.41</v>
      </c>
      <c r="N14827">
        <f t="shared" si="231"/>
        <v>0</v>
      </c>
    </row>
    <row r="14828" spans="1:14" x14ac:dyDescent="0.2">
      <c r="A14828" t="s">
        <v>14881</v>
      </c>
      <c r="B14828" t="s">
        <v>37750</v>
      </c>
      <c r="I14828" t="s">
        <v>5</v>
      </c>
      <c r="J14828">
        <v>42.54</v>
      </c>
      <c r="M14828">
        <v>42.54</v>
      </c>
      <c r="N14828">
        <f t="shared" si="231"/>
        <v>0</v>
      </c>
    </row>
    <row r="14829" spans="1:14" x14ac:dyDescent="0.2">
      <c r="A14829" t="s">
        <v>14882</v>
      </c>
      <c r="B14829" t="s">
        <v>37751</v>
      </c>
      <c r="I14829" t="s">
        <v>5</v>
      </c>
      <c r="J14829">
        <v>30.65</v>
      </c>
      <c r="M14829">
        <v>30.65</v>
      </c>
      <c r="N14829">
        <f t="shared" si="231"/>
        <v>0</v>
      </c>
    </row>
    <row r="14830" spans="1:14" x14ac:dyDescent="0.2">
      <c r="A14830" t="s">
        <v>14883</v>
      </c>
      <c r="B14830" t="s">
        <v>37751</v>
      </c>
      <c r="I14830" t="s">
        <v>5</v>
      </c>
      <c r="J14830">
        <v>27.78</v>
      </c>
      <c r="M14830">
        <v>27.78</v>
      </c>
      <c r="N14830">
        <f t="shared" si="231"/>
        <v>0</v>
      </c>
    </row>
    <row r="14831" spans="1:14" x14ac:dyDescent="0.2">
      <c r="A14831" t="s">
        <v>14884</v>
      </c>
      <c r="B14831" t="s">
        <v>37752</v>
      </c>
      <c r="I14831" t="s">
        <v>5</v>
      </c>
      <c r="J14831">
        <v>36.61</v>
      </c>
      <c r="M14831">
        <v>36.61</v>
      </c>
      <c r="N14831">
        <f t="shared" si="231"/>
        <v>0</v>
      </c>
    </row>
    <row r="14832" spans="1:14" x14ac:dyDescent="0.2">
      <c r="A14832" t="s">
        <v>14885</v>
      </c>
      <c r="B14832" t="s">
        <v>37752</v>
      </c>
      <c r="I14832" t="s">
        <v>5</v>
      </c>
      <c r="J14832">
        <v>33.74</v>
      </c>
      <c r="M14832">
        <v>33.74</v>
      </c>
      <c r="N14832">
        <f t="shared" si="231"/>
        <v>0</v>
      </c>
    </row>
    <row r="14833" spans="1:14" x14ac:dyDescent="0.2">
      <c r="A14833" t="s">
        <v>14886</v>
      </c>
      <c r="B14833" t="s">
        <v>37753</v>
      </c>
      <c r="I14833" t="s">
        <v>5</v>
      </c>
      <c r="J14833">
        <v>39.32</v>
      </c>
      <c r="M14833">
        <v>39.32</v>
      </c>
      <c r="N14833">
        <f t="shared" si="231"/>
        <v>0</v>
      </c>
    </row>
    <row r="14834" spans="1:14" x14ac:dyDescent="0.2">
      <c r="A14834" t="s">
        <v>14887</v>
      </c>
      <c r="B14834" t="s">
        <v>37753</v>
      </c>
      <c r="I14834" t="s">
        <v>5</v>
      </c>
      <c r="J14834">
        <v>36.450000000000003</v>
      </c>
      <c r="M14834">
        <v>36.450000000000003</v>
      </c>
      <c r="N14834">
        <f t="shared" si="231"/>
        <v>0</v>
      </c>
    </row>
    <row r="14835" spans="1:14" x14ac:dyDescent="0.2">
      <c r="A14835" t="s">
        <v>14888</v>
      </c>
      <c r="B14835" t="s">
        <v>37754</v>
      </c>
      <c r="I14835" t="s">
        <v>5</v>
      </c>
      <c r="J14835">
        <v>43.57</v>
      </c>
      <c r="M14835">
        <v>43.57</v>
      </c>
      <c r="N14835">
        <f t="shared" si="231"/>
        <v>0</v>
      </c>
    </row>
    <row r="14836" spans="1:14" x14ac:dyDescent="0.2">
      <c r="A14836" t="s">
        <v>14889</v>
      </c>
      <c r="B14836" t="s">
        <v>37754</v>
      </c>
      <c r="I14836" t="s">
        <v>5</v>
      </c>
      <c r="J14836">
        <v>40.700000000000003</v>
      </c>
      <c r="M14836">
        <v>40.700000000000003</v>
      </c>
      <c r="N14836">
        <f t="shared" si="231"/>
        <v>0</v>
      </c>
    </row>
    <row r="14837" spans="1:14" x14ac:dyDescent="0.2">
      <c r="A14837" t="s">
        <v>14890</v>
      </c>
      <c r="B14837" t="s">
        <v>37755</v>
      </c>
      <c r="I14837" t="s">
        <v>5</v>
      </c>
      <c r="J14837">
        <v>48.4</v>
      </c>
      <c r="M14837">
        <v>48.4</v>
      </c>
      <c r="N14837">
        <f t="shared" si="231"/>
        <v>0</v>
      </c>
    </row>
    <row r="14838" spans="1:14" x14ac:dyDescent="0.2">
      <c r="A14838" t="s">
        <v>14891</v>
      </c>
      <c r="B14838" t="s">
        <v>37755</v>
      </c>
      <c r="I14838" t="s">
        <v>5</v>
      </c>
      <c r="J14838">
        <v>45.53</v>
      </c>
      <c r="M14838">
        <v>45.53</v>
      </c>
      <c r="N14838">
        <f t="shared" si="231"/>
        <v>0</v>
      </c>
    </row>
    <row r="14839" spans="1:14" x14ac:dyDescent="0.2">
      <c r="A14839" t="s">
        <v>14892</v>
      </c>
      <c r="B14839" t="s">
        <v>37756</v>
      </c>
      <c r="I14839" t="s">
        <v>5</v>
      </c>
      <c r="J14839">
        <v>37.700000000000003</v>
      </c>
      <c r="M14839">
        <v>37.700000000000003</v>
      </c>
      <c r="N14839">
        <f t="shared" si="231"/>
        <v>0</v>
      </c>
    </row>
    <row r="14840" spans="1:14" x14ac:dyDescent="0.2">
      <c r="A14840" t="s">
        <v>14893</v>
      </c>
      <c r="B14840" t="s">
        <v>37756</v>
      </c>
      <c r="I14840" t="s">
        <v>5</v>
      </c>
      <c r="J14840">
        <v>34.83</v>
      </c>
      <c r="M14840">
        <v>34.83</v>
      </c>
      <c r="N14840">
        <f t="shared" si="231"/>
        <v>0</v>
      </c>
    </row>
    <row r="14841" spans="1:14" x14ac:dyDescent="0.2">
      <c r="A14841" t="s">
        <v>14894</v>
      </c>
      <c r="B14841" t="s">
        <v>37757</v>
      </c>
      <c r="I14841" t="s">
        <v>5</v>
      </c>
      <c r="J14841">
        <v>40.229999999999997</v>
      </c>
      <c r="M14841">
        <v>40.229999999999997</v>
      </c>
      <c r="N14841">
        <f t="shared" si="231"/>
        <v>0</v>
      </c>
    </row>
    <row r="14842" spans="1:14" x14ac:dyDescent="0.2">
      <c r="A14842" t="s">
        <v>14895</v>
      </c>
      <c r="B14842" t="s">
        <v>37757</v>
      </c>
      <c r="I14842" t="s">
        <v>5</v>
      </c>
      <c r="J14842">
        <v>37.36</v>
      </c>
      <c r="M14842">
        <v>37.36</v>
      </c>
      <c r="N14842">
        <f t="shared" si="231"/>
        <v>0</v>
      </c>
    </row>
    <row r="14843" spans="1:14" x14ac:dyDescent="0.2">
      <c r="A14843" t="s">
        <v>14896</v>
      </c>
      <c r="B14843" t="s">
        <v>37758</v>
      </c>
      <c r="I14843" t="s">
        <v>5</v>
      </c>
      <c r="J14843">
        <v>42.94</v>
      </c>
      <c r="M14843">
        <v>42.94</v>
      </c>
      <c r="N14843">
        <f t="shared" si="231"/>
        <v>0</v>
      </c>
    </row>
    <row r="14844" spans="1:14" x14ac:dyDescent="0.2">
      <c r="A14844" t="s">
        <v>14897</v>
      </c>
      <c r="B14844" t="s">
        <v>37758</v>
      </c>
      <c r="I14844" t="s">
        <v>5</v>
      </c>
      <c r="J14844">
        <v>40.07</v>
      </c>
      <c r="M14844">
        <v>40.07</v>
      </c>
      <c r="N14844">
        <f t="shared" si="231"/>
        <v>0</v>
      </c>
    </row>
    <row r="14845" spans="1:14" x14ac:dyDescent="0.2">
      <c r="A14845" t="s">
        <v>14898</v>
      </c>
      <c r="B14845" t="s">
        <v>37759</v>
      </c>
      <c r="I14845" t="s">
        <v>5</v>
      </c>
      <c r="J14845">
        <v>42.85</v>
      </c>
      <c r="M14845">
        <v>42.85</v>
      </c>
      <c r="N14845">
        <f t="shared" si="231"/>
        <v>0</v>
      </c>
    </row>
    <row r="14846" spans="1:14" x14ac:dyDescent="0.2">
      <c r="A14846" t="s">
        <v>14899</v>
      </c>
      <c r="B14846" t="s">
        <v>37759</v>
      </c>
      <c r="I14846" t="s">
        <v>5</v>
      </c>
      <c r="J14846">
        <v>39.979999999999997</v>
      </c>
      <c r="M14846">
        <v>39.979999999999997</v>
      </c>
      <c r="N14846">
        <f t="shared" si="231"/>
        <v>0</v>
      </c>
    </row>
    <row r="14847" spans="1:14" x14ac:dyDescent="0.2">
      <c r="A14847" t="s">
        <v>14900</v>
      </c>
      <c r="B14847" t="s">
        <v>37760</v>
      </c>
      <c r="I14847" t="s">
        <v>5</v>
      </c>
      <c r="J14847">
        <v>51.72</v>
      </c>
      <c r="M14847">
        <v>51.72</v>
      </c>
      <c r="N14847">
        <f t="shared" si="231"/>
        <v>0</v>
      </c>
    </row>
    <row r="14848" spans="1:14" x14ac:dyDescent="0.2">
      <c r="A14848" t="s">
        <v>14901</v>
      </c>
      <c r="B14848" t="s">
        <v>37760</v>
      </c>
      <c r="I14848" t="s">
        <v>5</v>
      </c>
      <c r="J14848">
        <v>48.85</v>
      </c>
      <c r="M14848">
        <v>48.85</v>
      </c>
      <c r="N14848">
        <f t="shared" si="231"/>
        <v>0</v>
      </c>
    </row>
    <row r="14849" spans="1:14" x14ac:dyDescent="0.2">
      <c r="A14849" t="s">
        <v>14902</v>
      </c>
      <c r="B14849" t="s">
        <v>37761</v>
      </c>
      <c r="I14849" t="s">
        <v>5</v>
      </c>
      <c r="J14849">
        <v>35.840000000000003</v>
      </c>
      <c r="M14849">
        <v>35.840000000000003</v>
      </c>
      <c r="N14849">
        <f t="shared" si="231"/>
        <v>0</v>
      </c>
    </row>
    <row r="14850" spans="1:14" x14ac:dyDescent="0.2">
      <c r="A14850" t="s">
        <v>14903</v>
      </c>
      <c r="B14850" t="s">
        <v>37761</v>
      </c>
      <c r="I14850" t="s">
        <v>5</v>
      </c>
      <c r="J14850">
        <v>32.97</v>
      </c>
      <c r="M14850">
        <v>32.97</v>
      </c>
      <c r="N14850">
        <f t="shared" si="231"/>
        <v>0</v>
      </c>
    </row>
    <row r="14851" spans="1:14" x14ac:dyDescent="0.2">
      <c r="A14851" t="s">
        <v>14904</v>
      </c>
      <c r="B14851" t="s">
        <v>37762</v>
      </c>
      <c r="I14851" t="s">
        <v>5</v>
      </c>
      <c r="J14851">
        <v>39.340000000000003</v>
      </c>
      <c r="M14851">
        <v>39.340000000000003</v>
      </c>
      <c r="N14851">
        <f t="shared" si="231"/>
        <v>0</v>
      </c>
    </row>
    <row r="14852" spans="1:14" x14ac:dyDescent="0.2">
      <c r="A14852" t="s">
        <v>14905</v>
      </c>
      <c r="B14852" t="s">
        <v>37762</v>
      </c>
      <c r="I14852" t="s">
        <v>5</v>
      </c>
      <c r="J14852">
        <v>36.47</v>
      </c>
      <c r="M14852">
        <v>36.47</v>
      </c>
      <c r="N14852">
        <f t="shared" ref="N14852:N14915" si="232">J14852-M14852</f>
        <v>0</v>
      </c>
    </row>
    <row r="14853" spans="1:14" x14ac:dyDescent="0.2">
      <c r="A14853" t="s">
        <v>14906</v>
      </c>
      <c r="B14853" t="s">
        <v>37763</v>
      </c>
      <c r="I14853" t="s">
        <v>5</v>
      </c>
      <c r="J14853">
        <v>42.64</v>
      </c>
      <c r="M14853">
        <v>42.64</v>
      </c>
      <c r="N14853">
        <f t="shared" si="232"/>
        <v>0</v>
      </c>
    </row>
    <row r="14854" spans="1:14" x14ac:dyDescent="0.2">
      <c r="A14854" t="s">
        <v>14907</v>
      </c>
      <c r="B14854" t="s">
        <v>37763</v>
      </c>
      <c r="I14854" t="s">
        <v>5</v>
      </c>
      <c r="J14854">
        <v>39.770000000000003</v>
      </c>
      <c r="M14854">
        <v>39.770000000000003</v>
      </c>
      <c r="N14854">
        <f t="shared" si="232"/>
        <v>0</v>
      </c>
    </row>
    <row r="14855" spans="1:14" x14ac:dyDescent="0.2">
      <c r="A14855" t="s">
        <v>14908</v>
      </c>
      <c r="B14855" t="s">
        <v>37764</v>
      </c>
      <c r="I14855" t="s">
        <v>5</v>
      </c>
      <c r="J14855">
        <v>46.25</v>
      </c>
      <c r="M14855">
        <v>46.25</v>
      </c>
      <c r="N14855">
        <f t="shared" si="232"/>
        <v>0</v>
      </c>
    </row>
    <row r="14856" spans="1:14" x14ac:dyDescent="0.2">
      <c r="A14856" t="s">
        <v>14909</v>
      </c>
      <c r="B14856" t="s">
        <v>37764</v>
      </c>
      <c r="I14856" t="s">
        <v>5</v>
      </c>
      <c r="J14856">
        <v>43.38</v>
      </c>
      <c r="M14856">
        <v>43.38</v>
      </c>
      <c r="N14856">
        <f t="shared" si="232"/>
        <v>0</v>
      </c>
    </row>
    <row r="14857" spans="1:14" x14ac:dyDescent="0.2">
      <c r="A14857" t="s">
        <v>14910</v>
      </c>
      <c r="B14857" t="s">
        <v>37765</v>
      </c>
      <c r="I14857" t="s">
        <v>5</v>
      </c>
      <c r="J14857">
        <v>57.67</v>
      </c>
      <c r="M14857">
        <v>57.67</v>
      </c>
      <c r="N14857">
        <f t="shared" si="232"/>
        <v>0</v>
      </c>
    </row>
    <row r="14858" spans="1:14" x14ac:dyDescent="0.2">
      <c r="A14858" t="s">
        <v>14911</v>
      </c>
      <c r="B14858" t="s">
        <v>37765</v>
      </c>
      <c r="I14858" t="s">
        <v>5</v>
      </c>
      <c r="J14858">
        <v>54.8</v>
      </c>
      <c r="M14858">
        <v>54.8</v>
      </c>
      <c r="N14858">
        <f t="shared" si="232"/>
        <v>0</v>
      </c>
    </row>
    <row r="14859" spans="1:14" x14ac:dyDescent="0.2">
      <c r="A14859" t="s">
        <v>14912</v>
      </c>
      <c r="B14859" t="s">
        <v>37766</v>
      </c>
      <c r="I14859" t="s">
        <v>5</v>
      </c>
      <c r="J14859">
        <v>72.459999999999994</v>
      </c>
      <c r="M14859">
        <v>72.459999999999994</v>
      </c>
      <c r="N14859">
        <f t="shared" si="232"/>
        <v>0</v>
      </c>
    </row>
    <row r="14860" spans="1:14" x14ac:dyDescent="0.2">
      <c r="A14860" t="s">
        <v>14913</v>
      </c>
      <c r="B14860" t="s">
        <v>37766</v>
      </c>
      <c r="I14860" t="s">
        <v>5</v>
      </c>
      <c r="J14860">
        <v>69.59</v>
      </c>
      <c r="M14860">
        <v>69.59</v>
      </c>
      <c r="N14860">
        <f t="shared" si="232"/>
        <v>0</v>
      </c>
    </row>
    <row r="14861" spans="1:14" x14ac:dyDescent="0.2">
      <c r="A14861" t="s">
        <v>14914</v>
      </c>
      <c r="B14861" t="s">
        <v>37767</v>
      </c>
      <c r="I14861" t="s">
        <v>5</v>
      </c>
      <c r="J14861">
        <v>45.06</v>
      </c>
      <c r="M14861">
        <v>45.06</v>
      </c>
      <c r="N14861">
        <f t="shared" si="232"/>
        <v>0</v>
      </c>
    </row>
    <row r="14862" spans="1:14" x14ac:dyDescent="0.2">
      <c r="A14862" t="s">
        <v>14915</v>
      </c>
      <c r="B14862" t="s">
        <v>37767</v>
      </c>
      <c r="I14862" t="s">
        <v>5</v>
      </c>
      <c r="J14862">
        <v>42.19</v>
      </c>
      <c r="M14862">
        <v>42.19</v>
      </c>
      <c r="N14862">
        <f t="shared" si="232"/>
        <v>0</v>
      </c>
    </row>
    <row r="14863" spans="1:14" x14ac:dyDescent="0.2">
      <c r="A14863" t="s">
        <v>14916</v>
      </c>
      <c r="B14863" t="s">
        <v>37768</v>
      </c>
      <c r="I14863" t="s">
        <v>5</v>
      </c>
      <c r="J14863">
        <v>48.99</v>
      </c>
      <c r="M14863">
        <v>48.99</v>
      </c>
      <c r="N14863">
        <f t="shared" si="232"/>
        <v>0</v>
      </c>
    </row>
    <row r="14864" spans="1:14" x14ac:dyDescent="0.2">
      <c r="A14864" t="s">
        <v>14917</v>
      </c>
      <c r="B14864" t="s">
        <v>37768</v>
      </c>
      <c r="I14864" t="s">
        <v>5</v>
      </c>
      <c r="J14864">
        <v>46.12</v>
      </c>
      <c r="M14864">
        <v>46.12</v>
      </c>
      <c r="N14864">
        <f t="shared" si="232"/>
        <v>0</v>
      </c>
    </row>
    <row r="14865" spans="1:14" x14ac:dyDescent="0.2">
      <c r="A14865" t="s">
        <v>14918</v>
      </c>
      <c r="B14865" t="s">
        <v>37769</v>
      </c>
      <c r="I14865" t="s">
        <v>5</v>
      </c>
      <c r="J14865">
        <v>52.61</v>
      </c>
      <c r="M14865">
        <v>52.61</v>
      </c>
      <c r="N14865">
        <f t="shared" si="232"/>
        <v>0</v>
      </c>
    </row>
    <row r="14866" spans="1:14" x14ac:dyDescent="0.2">
      <c r="A14866" t="s">
        <v>14919</v>
      </c>
      <c r="B14866" t="s">
        <v>37769</v>
      </c>
      <c r="I14866" t="s">
        <v>5</v>
      </c>
      <c r="J14866">
        <v>49.74</v>
      </c>
      <c r="M14866">
        <v>49.74</v>
      </c>
      <c r="N14866">
        <f t="shared" si="232"/>
        <v>0</v>
      </c>
    </row>
    <row r="14867" spans="1:14" x14ac:dyDescent="0.2">
      <c r="A14867" t="s">
        <v>14920</v>
      </c>
      <c r="B14867" t="s">
        <v>37770</v>
      </c>
      <c r="I14867" t="s">
        <v>5</v>
      </c>
      <c r="J14867">
        <v>58.77</v>
      </c>
      <c r="M14867">
        <v>58.77</v>
      </c>
      <c r="N14867">
        <f t="shared" si="232"/>
        <v>0</v>
      </c>
    </row>
    <row r="14868" spans="1:14" x14ac:dyDescent="0.2">
      <c r="A14868" t="s">
        <v>14921</v>
      </c>
      <c r="B14868" t="s">
        <v>37770</v>
      </c>
      <c r="I14868" t="s">
        <v>5</v>
      </c>
      <c r="J14868">
        <v>55.9</v>
      </c>
      <c r="M14868">
        <v>55.9</v>
      </c>
      <c r="N14868">
        <f t="shared" si="232"/>
        <v>0</v>
      </c>
    </row>
    <row r="14869" spans="1:14" x14ac:dyDescent="0.2">
      <c r="A14869" t="s">
        <v>14922</v>
      </c>
      <c r="B14869" t="s">
        <v>37771</v>
      </c>
      <c r="I14869" t="s">
        <v>5</v>
      </c>
      <c r="J14869">
        <v>78.94</v>
      </c>
      <c r="M14869">
        <v>78.94</v>
      </c>
      <c r="N14869">
        <f t="shared" si="232"/>
        <v>0</v>
      </c>
    </row>
    <row r="14870" spans="1:14" x14ac:dyDescent="0.2">
      <c r="A14870" t="s">
        <v>14923</v>
      </c>
      <c r="B14870" t="s">
        <v>37771</v>
      </c>
      <c r="I14870" t="s">
        <v>5</v>
      </c>
      <c r="J14870">
        <v>76.069999999999993</v>
      </c>
      <c r="M14870">
        <v>76.069999999999993</v>
      </c>
      <c r="N14870">
        <f t="shared" si="232"/>
        <v>0</v>
      </c>
    </row>
    <row r="14871" spans="1:14" x14ac:dyDescent="0.2">
      <c r="A14871" t="s">
        <v>14924</v>
      </c>
      <c r="B14871" t="s">
        <v>37772</v>
      </c>
      <c r="I14871" t="s">
        <v>5</v>
      </c>
      <c r="J14871">
        <v>45.01</v>
      </c>
      <c r="M14871">
        <v>45.01</v>
      </c>
      <c r="N14871">
        <f t="shared" si="232"/>
        <v>0</v>
      </c>
    </row>
    <row r="14872" spans="1:14" x14ac:dyDescent="0.2">
      <c r="A14872" t="s">
        <v>14925</v>
      </c>
      <c r="B14872" t="s">
        <v>37772</v>
      </c>
      <c r="I14872" t="s">
        <v>5</v>
      </c>
      <c r="J14872">
        <v>42.14</v>
      </c>
      <c r="M14872">
        <v>42.14</v>
      </c>
      <c r="N14872">
        <f t="shared" si="232"/>
        <v>0</v>
      </c>
    </row>
    <row r="14873" spans="1:14" x14ac:dyDescent="0.2">
      <c r="A14873" t="s">
        <v>14926</v>
      </c>
      <c r="B14873" t="s">
        <v>37773</v>
      </c>
      <c r="I14873" t="s">
        <v>5</v>
      </c>
      <c r="J14873">
        <v>53.13</v>
      </c>
      <c r="M14873">
        <v>53.13</v>
      </c>
      <c r="N14873">
        <f t="shared" si="232"/>
        <v>0</v>
      </c>
    </row>
    <row r="14874" spans="1:14" x14ac:dyDescent="0.2">
      <c r="A14874" t="s">
        <v>14927</v>
      </c>
      <c r="B14874" t="s">
        <v>37773</v>
      </c>
      <c r="I14874" t="s">
        <v>5</v>
      </c>
      <c r="J14874">
        <v>50.26</v>
      </c>
      <c r="M14874">
        <v>50.26</v>
      </c>
      <c r="N14874">
        <f t="shared" si="232"/>
        <v>0</v>
      </c>
    </row>
    <row r="14875" spans="1:14" x14ac:dyDescent="0.2">
      <c r="A14875" t="s">
        <v>14928</v>
      </c>
      <c r="B14875" t="s">
        <v>37774</v>
      </c>
      <c r="I14875" t="s">
        <v>5</v>
      </c>
      <c r="J14875">
        <v>64.63</v>
      </c>
      <c r="M14875">
        <v>64.63</v>
      </c>
      <c r="N14875">
        <f t="shared" si="232"/>
        <v>0</v>
      </c>
    </row>
    <row r="14876" spans="1:14" x14ac:dyDescent="0.2">
      <c r="A14876" t="s">
        <v>14929</v>
      </c>
      <c r="B14876" t="s">
        <v>37774</v>
      </c>
      <c r="I14876" t="s">
        <v>5</v>
      </c>
      <c r="J14876">
        <v>61.76</v>
      </c>
      <c r="M14876">
        <v>61.76</v>
      </c>
      <c r="N14876">
        <f t="shared" si="232"/>
        <v>0</v>
      </c>
    </row>
    <row r="14877" spans="1:14" x14ac:dyDescent="0.2">
      <c r="A14877" t="s">
        <v>14930</v>
      </c>
      <c r="B14877" t="s">
        <v>37775</v>
      </c>
      <c r="I14877" t="s">
        <v>5</v>
      </c>
      <c r="J14877">
        <v>74.98</v>
      </c>
      <c r="M14877">
        <v>74.98</v>
      </c>
      <c r="N14877">
        <f t="shared" si="232"/>
        <v>0</v>
      </c>
    </row>
    <row r="14878" spans="1:14" x14ac:dyDescent="0.2">
      <c r="A14878" t="s">
        <v>14931</v>
      </c>
      <c r="B14878" t="s">
        <v>37775</v>
      </c>
      <c r="I14878" t="s">
        <v>5</v>
      </c>
      <c r="J14878">
        <v>72.11</v>
      </c>
      <c r="M14878">
        <v>72.11</v>
      </c>
      <c r="N14878">
        <f t="shared" si="232"/>
        <v>0</v>
      </c>
    </row>
    <row r="14879" spans="1:14" x14ac:dyDescent="0.2">
      <c r="A14879" t="s">
        <v>14932</v>
      </c>
      <c r="B14879" t="s">
        <v>37776</v>
      </c>
      <c r="I14879" t="s">
        <v>5</v>
      </c>
      <c r="J14879">
        <v>86.03</v>
      </c>
      <c r="M14879">
        <v>86.03</v>
      </c>
      <c r="N14879">
        <f t="shared" si="232"/>
        <v>0</v>
      </c>
    </row>
    <row r="14880" spans="1:14" x14ac:dyDescent="0.2">
      <c r="A14880" t="s">
        <v>14933</v>
      </c>
      <c r="B14880" t="s">
        <v>37776</v>
      </c>
      <c r="I14880" t="s">
        <v>5</v>
      </c>
      <c r="J14880">
        <v>83.16</v>
      </c>
      <c r="M14880">
        <v>83.16</v>
      </c>
      <c r="N14880">
        <f t="shared" si="232"/>
        <v>0</v>
      </c>
    </row>
    <row r="14881" spans="1:14" x14ac:dyDescent="0.2">
      <c r="A14881" t="s">
        <v>14934</v>
      </c>
      <c r="B14881" t="s">
        <v>37777</v>
      </c>
      <c r="I14881" t="s">
        <v>5</v>
      </c>
      <c r="J14881">
        <v>28.86</v>
      </c>
      <c r="M14881">
        <v>28.86</v>
      </c>
      <c r="N14881">
        <f t="shared" si="232"/>
        <v>0</v>
      </c>
    </row>
    <row r="14882" spans="1:14" x14ac:dyDescent="0.2">
      <c r="A14882" t="s">
        <v>14935</v>
      </c>
      <c r="B14882" t="s">
        <v>37777</v>
      </c>
      <c r="I14882" t="s">
        <v>5</v>
      </c>
      <c r="J14882">
        <v>25.99</v>
      </c>
      <c r="M14882">
        <v>25.99</v>
      </c>
      <c r="N14882">
        <f t="shared" si="232"/>
        <v>0</v>
      </c>
    </row>
    <row r="14883" spans="1:14" x14ac:dyDescent="0.2">
      <c r="A14883" t="s">
        <v>14936</v>
      </c>
      <c r="B14883" t="s">
        <v>37778</v>
      </c>
      <c r="I14883" t="s">
        <v>5</v>
      </c>
      <c r="J14883">
        <v>37.47</v>
      </c>
      <c r="M14883">
        <v>37.47</v>
      </c>
      <c r="N14883">
        <f t="shared" si="232"/>
        <v>0</v>
      </c>
    </row>
    <row r="14884" spans="1:14" x14ac:dyDescent="0.2">
      <c r="A14884" t="s">
        <v>14937</v>
      </c>
      <c r="B14884" t="s">
        <v>37778</v>
      </c>
      <c r="I14884" t="s">
        <v>5</v>
      </c>
      <c r="J14884">
        <v>34.6</v>
      </c>
      <c r="M14884">
        <v>34.6</v>
      </c>
      <c r="N14884">
        <f t="shared" si="232"/>
        <v>0</v>
      </c>
    </row>
    <row r="14885" spans="1:14" x14ac:dyDescent="0.2">
      <c r="A14885" t="s">
        <v>14938</v>
      </c>
      <c r="B14885" t="s">
        <v>37779</v>
      </c>
      <c r="I14885" t="s">
        <v>5</v>
      </c>
      <c r="J14885">
        <v>40.56</v>
      </c>
      <c r="M14885">
        <v>40.56</v>
      </c>
      <c r="N14885">
        <f t="shared" si="232"/>
        <v>0</v>
      </c>
    </row>
    <row r="14886" spans="1:14" x14ac:dyDescent="0.2">
      <c r="A14886" t="s">
        <v>14939</v>
      </c>
      <c r="B14886" t="s">
        <v>37779</v>
      </c>
      <c r="I14886" t="s">
        <v>5</v>
      </c>
      <c r="J14886">
        <v>37.69</v>
      </c>
      <c r="M14886">
        <v>37.69</v>
      </c>
      <c r="N14886">
        <f t="shared" si="232"/>
        <v>0</v>
      </c>
    </row>
    <row r="14887" spans="1:14" x14ac:dyDescent="0.2">
      <c r="A14887" t="s">
        <v>14940</v>
      </c>
      <c r="B14887" t="s">
        <v>37780</v>
      </c>
      <c r="I14887" t="s">
        <v>5</v>
      </c>
      <c r="J14887">
        <v>43.14</v>
      </c>
      <c r="M14887">
        <v>43.14</v>
      </c>
      <c r="N14887">
        <f t="shared" si="232"/>
        <v>0</v>
      </c>
    </row>
    <row r="14888" spans="1:14" x14ac:dyDescent="0.2">
      <c r="A14888" t="s">
        <v>14941</v>
      </c>
      <c r="B14888" t="s">
        <v>37780</v>
      </c>
      <c r="I14888" t="s">
        <v>5</v>
      </c>
      <c r="J14888">
        <v>40.270000000000003</v>
      </c>
      <c r="M14888">
        <v>40.270000000000003</v>
      </c>
      <c r="N14888">
        <f t="shared" si="232"/>
        <v>0</v>
      </c>
    </row>
    <row r="14889" spans="1:14" x14ac:dyDescent="0.2">
      <c r="A14889" t="s">
        <v>14942</v>
      </c>
      <c r="B14889" t="s">
        <v>37781</v>
      </c>
      <c r="I14889" t="s">
        <v>5</v>
      </c>
      <c r="J14889">
        <v>47.44</v>
      </c>
      <c r="M14889">
        <v>47.44</v>
      </c>
      <c r="N14889">
        <f t="shared" si="232"/>
        <v>0</v>
      </c>
    </row>
    <row r="14890" spans="1:14" x14ac:dyDescent="0.2">
      <c r="A14890" t="s">
        <v>14943</v>
      </c>
      <c r="B14890" t="s">
        <v>37781</v>
      </c>
      <c r="I14890" t="s">
        <v>5</v>
      </c>
      <c r="J14890">
        <v>44.57</v>
      </c>
      <c r="M14890">
        <v>44.57</v>
      </c>
      <c r="N14890">
        <f t="shared" si="232"/>
        <v>0</v>
      </c>
    </row>
    <row r="14891" spans="1:14" x14ac:dyDescent="0.2">
      <c r="A14891" t="s">
        <v>14944</v>
      </c>
      <c r="B14891" t="s">
        <v>37782</v>
      </c>
      <c r="I14891" t="s">
        <v>5</v>
      </c>
      <c r="J14891">
        <v>57.56</v>
      </c>
      <c r="M14891">
        <v>57.56</v>
      </c>
      <c r="N14891">
        <f t="shared" si="232"/>
        <v>0</v>
      </c>
    </row>
    <row r="14892" spans="1:14" x14ac:dyDescent="0.2">
      <c r="A14892" t="s">
        <v>14945</v>
      </c>
      <c r="B14892" t="s">
        <v>37782</v>
      </c>
      <c r="I14892" t="s">
        <v>5</v>
      </c>
      <c r="J14892">
        <v>54.69</v>
      </c>
      <c r="M14892">
        <v>54.69</v>
      </c>
      <c r="N14892">
        <f t="shared" si="232"/>
        <v>0</v>
      </c>
    </row>
    <row r="14893" spans="1:14" x14ac:dyDescent="0.2">
      <c r="A14893" t="s">
        <v>14946</v>
      </c>
      <c r="B14893" t="s">
        <v>37783</v>
      </c>
      <c r="I14893" t="s">
        <v>5</v>
      </c>
      <c r="J14893">
        <v>46.57</v>
      </c>
      <c r="M14893">
        <v>46.57</v>
      </c>
      <c r="N14893">
        <f t="shared" si="232"/>
        <v>0</v>
      </c>
    </row>
    <row r="14894" spans="1:14" x14ac:dyDescent="0.2">
      <c r="A14894" t="s">
        <v>14947</v>
      </c>
      <c r="B14894" t="s">
        <v>37783</v>
      </c>
      <c r="I14894" t="s">
        <v>5</v>
      </c>
      <c r="J14894">
        <v>43.7</v>
      </c>
      <c r="M14894">
        <v>43.7</v>
      </c>
      <c r="N14894">
        <f t="shared" si="232"/>
        <v>0</v>
      </c>
    </row>
    <row r="14895" spans="1:14" x14ac:dyDescent="0.2">
      <c r="A14895" t="s">
        <v>14948</v>
      </c>
      <c r="B14895" t="s">
        <v>37784</v>
      </c>
      <c r="I14895" t="s">
        <v>5</v>
      </c>
      <c r="J14895">
        <v>41.81</v>
      </c>
      <c r="M14895">
        <v>41.81</v>
      </c>
      <c r="N14895">
        <f t="shared" si="232"/>
        <v>0</v>
      </c>
    </row>
    <row r="14896" spans="1:14" x14ac:dyDescent="0.2">
      <c r="A14896" t="s">
        <v>14949</v>
      </c>
      <c r="B14896" t="s">
        <v>37784</v>
      </c>
      <c r="I14896" t="s">
        <v>5</v>
      </c>
      <c r="J14896">
        <v>38.94</v>
      </c>
      <c r="M14896">
        <v>38.94</v>
      </c>
      <c r="N14896">
        <f t="shared" si="232"/>
        <v>0</v>
      </c>
    </row>
    <row r="14897" spans="1:14" x14ac:dyDescent="0.2">
      <c r="A14897" t="s">
        <v>14950</v>
      </c>
      <c r="B14897" t="s">
        <v>37785</v>
      </c>
      <c r="I14897" t="s">
        <v>5</v>
      </c>
      <c r="J14897">
        <v>60.16</v>
      </c>
      <c r="M14897">
        <v>60.16</v>
      </c>
      <c r="N14897">
        <f t="shared" si="232"/>
        <v>0</v>
      </c>
    </row>
    <row r="14898" spans="1:14" x14ac:dyDescent="0.2">
      <c r="A14898" t="s">
        <v>14951</v>
      </c>
      <c r="B14898" t="s">
        <v>37785</v>
      </c>
      <c r="I14898" t="s">
        <v>5</v>
      </c>
      <c r="J14898">
        <v>57.29</v>
      </c>
      <c r="M14898">
        <v>57.29</v>
      </c>
      <c r="N14898">
        <f t="shared" si="232"/>
        <v>0</v>
      </c>
    </row>
    <row r="14899" spans="1:14" x14ac:dyDescent="0.2">
      <c r="A14899" t="s">
        <v>14952</v>
      </c>
      <c r="B14899" t="s">
        <v>37786</v>
      </c>
      <c r="I14899" t="s">
        <v>5</v>
      </c>
      <c r="J14899">
        <v>53.57</v>
      </c>
      <c r="M14899">
        <v>53.57</v>
      </c>
      <c r="N14899">
        <f t="shared" si="232"/>
        <v>0</v>
      </c>
    </row>
    <row r="14900" spans="1:14" x14ac:dyDescent="0.2">
      <c r="A14900" t="s">
        <v>14953</v>
      </c>
      <c r="B14900" t="s">
        <v>37786</v>
      </c>
      <c r="I14900" t="s">
        <v>5</v>
      </c>
      <c r="J14900">
        <v>50.7</v>
      </c>
      <c r="M14900">
        <v>50.7</v>
      </c>
      <c r="N14900">
        <f t="shared" si="232"/>
        <v>0</v>
      </c>
    </row>
    <row r="14901" spans="1:14" x14ac:dyDescent="0.2">
      <c r="A14901" t="s">
        <v>14954</v>
      </c>
      <c r="B14901" t="s">
        <v>37787</v>
      </c>
      <c r="I14901" t="s">
        <v>5</v>
      </c>
      <c r="J14901">
        <v>61.89</v>
      </c>
      <c r="M14901">
        <v>61.89</v>
      </c>
      <c r="N14901">
        <f t="shared" si="232"/>
        <v>0</v>
      </c>
    </row>
    <row r="14902" spans="1:14" x14ac:dyDescent="0.2">
      <c r="A14902" t="s">
        <v>14955</v>
      </c>
      <c r="B14902" t="s">
        <v>37787</v>
      </c>
      <c r="I14902" t="s">
        <v>5</v>
      </c>
      <c r="J14902">
        <v>59.02</v>
      </c>
      <c r="M14902">
        <v>59.02</v>
      </c>
      <c r="N14902">
        <f t="shared" si="232"/>
        <v>0</v>
      </c>
    </row>
    <row r="14903" spans="1:14" x14ac:dyDescent="0.2">
      <c r="A14903" t="s">
        <v>14956</v>
      </c>
      <c r="B14903" t="s">
        <v>37788</v>
      </c>
      <c r="I14903" t="s">
        <v>5</v>
      </c>
      <c r="J14903">
        <v>40.049999999999997</v>
      </c>
      <c r="M14903">
        <v>40.049999999999997</v>
      </c>
      <c r="N14903">
        <f t="shared" si="232"/>
        <v>0</v>
      </c>
    </row>
    <row r="14904" spans="1:14" x14ac:dyDescent="0.2">
      <c r="A14904" t="s">
        <v>14957</v>
      </c>
      <c r="B14904" t="s">
        <v>37788</v>
      </c>
      <c r="I14904" t="s">
        <v>5</v>
      </c>
      <c r="J14904">
        <v>37.18</v>
      </c>
      <c r="M14904">
        <v>37.18</v>
      </c>
      <c r="N14904">
        <f t="shared" si="232"/>
        <v>0</v>
      </c>
    </row>
    <row r="14905" spans="1:14" x14ac:dyDescent="0.2">
      <c r="A14905" t="s">
        <v>14958</v>
      </c>
      <c r="B14905" t="s">
        <v>37789</v>
      </c>
      <c r="I14905" t="s">
        <v>5</v>
      </c>
      <c r="J14905">
        <v>44.69</v>
      </c>
      <c r="M14905">
        <v>44.69</v>
      </c>
      <c r="N14905">
        <f t="shared" si="232"/>
        <v>0</v>
      </c>
    </row>
    <row r="14906" spans="1:14" x14ac:dyDescent="0.2">
      <c r="A14906" t="s">
        <v>14959</v>
      </c>
      <c r="B14906" t="s">
        <v>37789</v>
      </c>
      <c r="I14906" t="s">
        <v>5</v>
      </c>
      <c r="J14906">
        <v>41.82</v>
      </c>
      <c r="M14906">
        <v>41.82</v>
      </c>
      <c r="N14906">
        <f t="shared" si="232"/>
        <v>0</v>
      </c>
    </row>
    <row r="14907" spans="1:14" x14ac:dyDescent="0.2">
      <c r="A14907" t="s">
        <v>14960</v>
      </c>
      <c r="B14907" t="s">
        <v>37790</v>
      </c>
      <c r="I14907" t="s">
        <v>5</v>
      </c>
      <c r="J14907">
        <v>47.67</v>
      </c>
      <c r="M14907">
        <v>47.67</v>
      </c>
      <c r="N14907">
        <f t="shared" si="232"/>
        <v>0</v>
      </c>
    </row>
    <row r="14908" spans="1:14" x14ac:dyDescent="0.2">
      <c r="A14908" t="s">
        <v>14961</v>
      </c>
      <c r="B14908" t="s">
        <v>37790</v>
      </c>
      <c r="I14908" t="s">
        <v>5</v>
      </c>
      <c r="J14908">
        <v>44.8</v>
      </c>
      <c r="M14908">
        <v>44.8</v>
      </c>
      <c r="N14908">
        <f t="shared" si="232"/>
        <v>0</v>
      </c>
    </row>
    <row r="14909" spans="1:14" x14ac:dyDescent="0.2">
      <c r="A14909" t="s">
        <v>14962</v>
      </c>
      <c r="B14909" t="s">
        <v>37791</v>
      </c>
      <c r="I14909" t="s">
        <v>5</v>
      </c>
      <c r="J14909">
        <v>54.11</v>
      </c>
      <c r="M14909">
        <v>54.11</v>
      </c>
      <c r="N14909">
        <f t="shared" si="232"/>
        <v>0</v>
      </c>
    </row>
    <row r="14910" spans="1:14" x14ac:dyDescent="0.2">
      <c r="A14910" t="s">
        <v>14963</v>
      </c>
      <c r="B14910" t="s">
        <v>37791</v>
      </c>
      <c r="I14910" t="s">
        <v>5</v>
      </c>
      <c r="J14910">
        <v>51.24</v>
      </c>
      <c r="M14910">
        <v>51.24</v>
      </c>
      <c r="N14910">
        <f t="shared" si="232"/>
        <v>0</v>
      </c>
    </row>
    <row r="14911" spans="1:14" x14ac:dyDescent="0.2">
      <c r="A14911" t="s">
        <v>14964</v>
      </c>
      <c r="B14911" t="s">
        <v>37792</v>
      </c>
      <c r="I14911" t="s">
        <v>5</v>
      </c>
      <c r="J14911">
        <v>61.68</v>
      </c>
      <c r="M14911">
        <v>61.68</v>
      </c>
      <c r="N14911">
        <f t="shared" si="232"/>
        <v>0</v>
      </c>
    </row>
    <row r="14912" spans="1:14" x14ac:dyDescent="0.2">
      <c r="A14912" t="s">
        <v>14965</v>
      </c>
      <c r="B14912" t="s">
        <v>37792</v>
      </c>
      <c r="I14912" t="s">
        <v>5</v>
      </c>
      <c r="J14912">
        <v>58.81</v>
      </c>
      <c r="M14912">
        <v>58.81</v>
      </c>
      <c r="N14912">
        <f t="shared" si="232"/>
        <v>0</v>
      </c>
    </row>
    <row r="14913" spans="1:14" x14ac:dyDescent="0.2">
      <c r="A14913" t="s">
        <v>14966</v>
      </c>
      <c r="B14913" t="s">
        <v>37793</v>
      </c>
      <c r="I14913" t="s">
        <v>5</v>
      </c>
      <c r="J14913">
        <v>29.78</v>
      </c>
      <c r="M14913">
        <v>29.78</v>
      </c>
      <c r="N14913">
        <f t="shared" si="232"/>
        <v>0</v>
      </c>
    </row>
    <row r="14914" spans="1:14" x14ac:dyDescent="0.2">
      <c r="A14914" t="s">
        <v>14967</v>
      </c>
      <c r="B14914" t="s">
        <v>37793</v>
      </c>
      <c r="I14914" t="s">
        <v>5</v>
      </c>
      <c r="J14914">
        <v>26.91</v>
      </c>
      <c r="M14914">
        <v>26.91</v>
      </c>
      <c r="N14914">
        <f t="shared" si="232"/>
        <v>0</v>
      </c>
    </row>
    <row r="14915" spans="1:14" x14ac:dyDescent="0.2">
      <c r="A14915" t="s">
        <v>14968</v>
      </c>
      <c r="B14915" t="s">
        <v>37794</v>
      </c>
      <c r="I14915" t="s">
        <v>5</v>
      </c>
      <c r="J14915">
        <v>32.200000000000003</v>
      </c>
      <c r="M14915">
        <v>32.200000000000003</v>
      </c>
      <c r="N14915">
        <f t="shared" si="232"/>
        <v>0</v>
      </c>
    </row>
    <row r="14916" spans="1:14" x14ac:dyDescent="0.2">
      <c r="A14916" t="s">
        <v>14969</v>
      </c>
      <c r="B14916" t="s">
        <v>37794</v>
      </c>
      <c r="I14916" t="s">
        <v>5</v>
      </c>
      <c r="J14916">
        <v>29.33</v>
      </c>
      <c r="M14916">
        <v>29.33</v>
      </c>
      <c r="N14916">
        <f t="shared" ref="N14916:N14979" si="233">J14916-M14916</f>
        <v>0</v>
      </c>
    </row>
    <row r="14917" spans="1:14" x14ac:dyDescent="0.2">
      <c r="A14917" t="s">
        <v>14970</v>
      </c>
      <c r="B14917" t="s">
        <v>37795</v>
      </c>
      <c r="I14917" t="s">
        <v>5</v>
      </c>
      <c r="J14917">
        <v>53.13</v>
      </c>
      <c r="M14917">
        <v>53.13</v>
      </c>
      <c r="N14917">
        <f t="shared" si="233"/>
        <v>0</v>
      </c>
    </row>
    <row r="14918" spans="1:14" x14ac:dyDescent="0.2">
      <c r="A14918" t="s">
        <v>14971</v>
      </c>
      <c r="B14918" t="s">
        <v>37795</v>
      </c>
      <c r="I14918" t="s">
        <v>5</v>
      </c>
      <c r="J14918">
        <v>50.26</v>
      </c>
      <c r="M14918">
        <v>50.26</v>
      </c>
      <c r="N14918">
        <f t="shared" si="233"/>
        <v>0</v>
      </c>
    </row>
    <row r="14919" spans="1:14" x14ac:dyDescent="0.2">
      <c r="A14919" t="s">
        <v>14972</v>
      </c>
      <c r="B14919" t="s">
        <v>37796</v>
      </c>
      <c r="I14919" t="s">
        <v>5</v>
      </c>
      <c r="J14919">
        <v>60.16</v>
      </c>
      <c r="M14919">
        <v>60.16</v>
      </c>
      <c r="N14919">
        <f t="shared" si="233"/>
        <v>0</v>
      </c>
    </row>
    <row r="14920" spans="1:14" x14ac:dyDescent="0.2">
      <c r="A14920" t="s">
        <v>14973</v>
      </c>
      <c r="B14920" t="s">
        <v>37796</v>
      </c>
      <c r="I14920" t="s">
        <v>5</v>
      </c>
      <c r="J14920">
        <v>57.29</v>
      </c>
      <c r="M14920">
        <v>57.29</v>
      </c>
      <c r="N14920">
        <f t="shared" si="233"/>
        <v>0</v>
      </c>
    </row>
    <row r="14921" spans="1:14" x14ac:dyDescent="0.2">
      <c r="A14921" t="s">
        <v>14974</v>
      </c>
      <c r="B14921" t="s">
        <v>37797</v>
      </c>
      <c r="I14921" t="s">
        <v>5</v>
      </c>
      <c r="J14921">
        <v>62.87</v>
      </c>
      <c r="M14921">
        <v>62.87</v>
      </c>
      <c r="N14921">
        <f t="shared" si="233"/>
        <v>0</v>
      </c>
    </row>
    <row r="14922" spans="1:14" x14ac:dyDescent="0.2">
      <c r="A14922" t="s">
        <v>14975</v>
      </c>
      <c r="B14922" t="s">
        <v>37797</v>
      </c>
      <c r="I14922" t="s">
        <v>5</v>
      </c>
      <c r="J14922">
        <v>60</v>
      </c>
      <c r="M14922">
        <v>60</v>
      </c>
      <c r="N14922">
        <f t="shared" si="233"/>
        <v>0</v>
      </c>
    </row>
    <row r="14923" spans="1:14" x14ac:dyDescent="0.2">
      <c r="A14923" t="s">
        <v>14976</v>
      </c>
      <c r="B14923" t="s">
        <v>37798</v>
      </c>
      <c r="I14923" t="s">
        <v>5</v>
      </c>
      <c r="J14923">
        <v>81.16</v>
      </c>
      <c r="M14923">
        <v>81.16</v>
      </c>
      <c r="N14923">
        <f t="shared" si="233"/>
        <v>0</v>
      </c>
    </row>
    <row r="14924" spans="1:14" x14ac:dyDescent="0.2">
      <c r="A14924" t="s">
        <v>14977</v>
      </c>
      <c r="B14924" t="s">
        <v>37798</v>
      </c>
      <c r="I14924" t="s">
        <v>5</v>
      </c>
      <c r="J14924">
        <v>78.290000000000006</v>
      </c>
      <c r="M14924">
        <v>78.290000000000006</v>
      </c>
      <c r="N14924">
        <f t="shared" si="233"/>
        <v>0</v>
      </c>
    </row>
    <row r="14925" spans="1:14" x14ac:dyDescent="0.2">
      <c r="A14925" t="s">
        <v>14978</v>
      </c>
      <c r="B14925" t="s">
        <v>37799</v>
      </c>
      <c r="I14925" t="s">
        <v>5</v>
      </c>
      <c r="J14925">
        <v>50.94</v>
      </c>
      <c r="M14925">
        <v>50.94</v>
      </c>
      <c r="N14925">
        <f t="shared" si="233"/>
        <v>0</v>
      </c>
    </row>
    <row r="14926" spans="1:14" x14ac:dyDescent="0.2">
      <c r="A14926" t="s">
        <v>14979</v>
      </c>
      <c r="B14926" t="s">
        <v>37799</v>
      </c>
      <c r="I14926" t="s">
        <v>5</v>
      </c>
      <c r="J14926">
        <v>48.07</v>
      </c>
      <c r="M14926">
        <v>48.07</v>
      </c>
      <c r="N14926">
        <f t="shared" si="233"/>
        <v>0</v>
      </c>
    </row>
    <row r="14927" spans="1:14" x14ac:dyDescent="0.2">
      <c r="A14927" t="s">
        <v>14980</v>
      </c>
      <c r="B14927" t="s">
        <v>37800</v>
      </c>
      <c r="I14927" t="s">
        <v>5</v>
      </c>
      <c r="J14927">
        <v>53.51</v>
      </c>
      <c r="M14927">
        <v>53.51</v>
      </c>
      <c r="N14927">
        <f t="shared" si="233"/>
        <v>0</v>
      </c>
    </row>
    <row r="14928" spans="1:14" x14ac:dyDescent="0.2">
      <c r="A14928" t="s">
        <v>14981</v>
      </c>
      <c r="B14928" t="s">
        <v>37800</v>
      </c>
      <c r="I14928" t="s">
        <v>5</v>
      </c>
      <c r="J14928">
        <v>50.64</v>
      </c>
      <c r="M14928">
        <v>50.64</v>
      </c>
      <c r="N14928">
        <f t="shared" si="233"/>
        <v>0</v>
      </c>
    </row>
    <row r="14929" spans="1:14" x14ac:dyDescent="0.2">
      <c r="A14929" t="s">
        <v>14982</v>
      </c>
      <c r="B14929" t="s">
        <v>37801</v>
      </c>
      <c r="I14929" t="s">
        <v>5</v>
      </c>
      <c r="J14929">
        <v>69.819999999999993</v>
      </c>
      <c r="M14929">
        <v>69.819999999999993</v>
      </c>
      <c r="N14929">
        <f t="shared" si="233"/>
        <v>0</v>
      </c>
    </row>
    <row r="14930" spans="1:14" x14ac:dyDescent="0.2">
      <c r="A14930" t="s">
        <v>14983</v>
      </c>
      <c r="B14930" t="s">
        <v>37801</v>
      </c>
      <c r="I14930" t="s">
        <v>5</v>
      </c>
      <c r="J14930">
        <v>66.95</v>
      </c>
      <c r="M14930">
        <v>66.95</v>
      </c>
      <c r="N14930">
        <f t="shared" si="233"/>
        <v>0</v>
      </c>
    </row>
    <row r="14931" spans="1:14" x14ac:dyDescent="0.2">
      <c r="A14931" t="s">
        <v>14984</v>
      </c>
      <c r="B14931" t="s">
        <v>37802</v>
      </c>
      <c r="I14931" t="s">
        <v>5</v>
      </c>
      <c r="J14931">
        <v>70.73</v>
      </c>
      <c r="M14931">
        <v>70.73</v>
      </c>
      <c r="N14931">
        <f t="shared" si="233"/>
        <v>0</v>
      </c>
    </row>
    <row r="14932" spans="1:14" x14ac:dyDescent="0.2">
      <c r="A14932" t="s">
        <v>14985</v>
      </c>
      <c r="B14932" t="s">
        <v>37802</v>
      </c>
      <c r="I14932" t="s">
        <v>5</v>
      </c>
      <c r="J14932">
        <v>67.86</v>
      </c>
      <c r="M14932">
        <v>67.86</v>
      </c>
      <c r="N14932">
        <f t="shared" si="233"/>
        <v>0</v>
      </c>
    </row>
    <row r="14933" spans="1:14" x14ac:dyDescent="0.2">
      <c r="A14933" t="s">
        <v>14986</v>
      </c>
      <c r="B14933" t="s">
        <v>37803</v>
      </c>
      <c r="I14933" t="s">
        <v>5</v>
      </c>
      <c r="J14933">
        <v>91.69</v>
      </c>
      <c r="M14933">
        <v>91.69</v>
      </c>
      <c r="N14933">
        <f t="shared" si="233"/>
        <v>0</v>
      </c>
    </row>
    <row r="14934" spans="1:14" x14ac:dyDescent="0.2">
      <c r="A14934" t="s">
        <v>14987</v>
      </c>
      <c r="B14934" t="s">
        <v>37803</v>
      </c>
      <c r="I14934" t="s">
        <v>5</v>
      </c>
      <c r="J14934">
        <v>88.82</v>
      </c>
      <c r="M14934">
        <v>88.82</v>
      </c>
      <c r="N14934">
        <f t="shared" si="233"/>
        <v>0</v>
      </c>
    </row>
    <row r="14935" spans="1:14" x14ac:dyDescent="0.2">
      <c r="A14935" t="s">
        <v>14988</v>
      </c>
      <c r="B14935" t="s">
        <v>37804</v>
      </c>
      <c r="I14935" t="s">
        <v>5</v>
      </c>
      <c r="J14935">
        <v>57.56</v>
      </c>
      <c r="M14935">
        <v>57.56</v>
      </c>
      <c r="N14935">
        <f t="shared" si="233"/>
        <v>0</v>
      </c>
    </row>
    <row r="14936" spans="1:14" x14ac:dyDescent="0.2">
      <c r="A14936" t="s">
        <v>14989</v>
      </c>
      <c r="B14936" t="s">
        <v>37804</v>
      </c>
      <c r="I14936" t="s">
        <v>5</v>
      </c>
      <c r="J14936">
        <v>54.69</v>
      </c>
      <c r="M14936">
        <v>54.69</v>
      </c>
      <c r="N14936">
        <f t="shared" si="233"/>
        <v>0</v>
      </c>
    </row>
    <row r="14937" spans="1:14" x14ac:dyDescent="0.2">
      <c r="A14937" t="s">
        <v>14990</v>
      </c>
      <c r="B14937" t="s">
        <v>37805</v>
      </c>
      <c r="I14937" t="s">
        <v>5</v>
      </c>
      <c r="J14937">
        <v>53.13</v>
      </c>
      <c r="M14937">
        <v>53.13</v>
      </c>
      <c r="N14937">
        <f t="shared" si="233"/>
        <v>0</v>
      </c>
    </row>
    <row r="14938" spans="1:14" x14ac:dyDescent="0.2">
      <c r="A14938" t="s">
        <v>14991</v>
      </c>
      <c r="B14938" t="s">
        <v>37805</v>
      </c>
      <c r="I14938" t="s">
        <v>5</v>
      </c>
      <c r="J14938">
        <v>50.26</v>
      </c>
      <c r="M14938">
        <v>50.26</v>
      </c>
      <c r="N14938">
        <f t="shared" si="233"/>
        <v>0</v>
      </c>
    </row>
    <row r="14939" spans="1:14" x14ac:dyDescent="0.2">
      <c r="A14939" t="s">
        <v>14992</v>
      </c>
      <c r="B14939" t="s">
        <v>37806</v>
      </c>
      <c r="I14939" t="s">
        <v>5</v>
      </c>
      <c r="J14939">
        <v>76.92</v>
      </c>
      <c r="M14939">
        <v>76.92</v>
      </c>
      <c r="N14939">
        <f t="shared" si="233"/>
        <v>0</v>
      </c>
    </row>
    <row r="14940" spans="1:14" x14ac:dyDescent="0.2">
      <c r="A14940" t="s">
        <v>14993</v>
      </c>
      <c r="B14940" t="s">
        <v>37806</v>
      </c>
      <c r="I14940" t="s">
        <v>5</v>
      </c>
      <c r="J14940">
        <v>74.05</v>
      </c>
      <c r="M14940">
        <v>74.05</v>
      </c>
      <c r="N14940">
        <f t="shared" si="233"/>
        <v>0</v>
      </c>
    </row>
    <row r="14941" spans="1:14" x14ac:dyDescent="0.2">
      <c r="A14941" t="s">
        <v>14994</v>
      </c>
      <c r="B14941" t="s">
        <v>37807</v>
      </c>
      <c r="I14941" t="s">
        <v>5</v>
      </c>
      <c r="J14941">
        <v>87.95</v>
      </c>
      <c r="M14941">
        <v>87.95</v>
      </c>
      <c r="N14941">
        <f t="shared" si="233"/>
        <v>0</v>
      </c>
    </row>
    <row r="14942" spans="1:14" x14ac:dyDescent="0.2">
      <c r="A14942" t="s">
        <v>14995</v>
      </c>
      <c r="B14942" t="s">
        <v>37807</v>
      </c>
      <c r="I14942" t="s">
        <v>5</v>
      </c>
      <c r="J14942">
        <v>85.08</v>
      </c>
      <c r="M14942">
        <v>85.08</v>
      </c>
      <c r="N14942">
        <f t="shared" si="233"/>
        <v>0</v>
      </c>
    </row>
    <row r="14943" spans="1:14" x14ac:dyDescent="0.2">
      <c r="A14943" t="s">
        <v>14996</v>
      </c>
      <c r="B14943" t="s">
        <v>37808</v>
      </c>
      <c r="I14943" t="s">
        <v>5</v>
      </c>
      <c r="J14943">
        <v>97.22</v>
      </c>
      <c r="M14943">
        <v>97.22</v>
      </c>
      <c r="N14943">
        <f t="shared" si="233"/>
        <v>0</v>
      </c>
    </row>
    <row r="14944" spans="1:14" x14ac:dyDescent="0.2">
      <c r="A14944" t="s">
        <v>14997</v>
      </c>
      <c r="B14944" t="s">
        <v>37808</v>
      </c>
      <c r="I14944" t="s">
        <v>5</v>
      </c>
      <c r="J14944">
        <v>94.35</v>
      </c>
      <c r="M14944">
        <v>94.35</v>
      </c>
      <c r="N14944">
        <f t="shared" si="233"/>
        <v>0</v>
      </c>
    </row>
    <row r="14945" spans="1:14" x14ac:dyDescent="0.2">
      <c r="A14945" t="s">
        <v>14998</v>
      </c>
      <c r="B14945" t="s">
        <v>37809</v>
      </c>
      <c r="I14945" t="s">
        <v>5</v>
      </c>
      <c r="J14945">
        <v>40</v>
      </c>
      <c r="M14945">
        <v>40</v>
      </c>
      <c r="N14945">
        <f t="shared" si="233"/>
        <v>0</v>
      </c>
    </row>
    <row r="14946" spans="1:14" x14ac:dyDescent="0.2">
      <c r="A14946" t="s">
        <v>14999</v>
      </c>
      <c r="B14946" t="s">
        <v>37809</v>
      </c>
      <c r="I14946" t="s">
        <v>5</v>
      </c>
      <c r="J14946">
        <v>37.130000000000003</v>
      </c>
      <c r="M14946">
        <v>37.130000000000003</v>
      </c>
      <c r="N14946">
        <f t="shared" si="233"/>
        <v>0</v>
      </c>
    </row>
    <row r="14947" spans="1:14" x14ac:dyDescent="0.2">
      <c r="A14947" t="s">
        <v>15000</v>
      </c>
      <c r="B14947" t="s">
        <v>37810</v>
      </c>
      <c r="I14947" t="s">
        <v>5</v>
      </c>
      <c r="J14947">
        <v>48.24</v>
      </c>
      <c r="M14947">
        <v>48.24</v>
      </c>
      <c r="N14947">
        <f t="shared" si="233"/>
        <v>0</v>
      </c>
    </row>
    <row r="14948" spans="1:14" x14ac:dyDescent="0.2">
      <c r="A14948" t="s">
        <v>15001</v>
      </c>
      <c r="B14948" t="s">
        <v>37810</v>
      </c>
      <c r="I14948" t="s">
        <v>5</v>
      </c>
      <c r="J14948">
        <v>45.37</v>
      </c>
      <c r="M14948">
        <v>45.37</v>
      </c>
      <c r="N14948">
        <f t="shared" si="233"/>
        <v>0</v>
      </c>
    </row>
    <row r="14949" spans="1:14" x14ac:dyDescent="0.2">
      <c r="A14949" t="s">
        <v>15002</v>
      </c>
      <c r="B14949" t="s">
        <v>37811</v>
      </c>
      <c r="I14949" t="s">
        <v>5</v>
      </c>
      <c r="J14949">
        <v>53.03</v>
      </c>
      <c r="M14949">
        <v>53.03</v>
      </c>
      <c r="N14949">
        <f t="shared" si="233"/>
        <v>0</v>
      </c>
    </row>
    <row r="14950" spans="1:14" x14ac:dyDescent="0.2">
      <c r="A14950" t="s">
        <v>15003</v>
      </c>
      <c r="B14950" t="s">
        <v>37811</v>
      </c>
      <c r="I14950" t="s">
        <v>5</v>
      </c>
      <c r="J14950">
        <v>50.16</v>
      </c>
      <c r="M14950">
        <v>50.16</v>
      </c>
      <c r="N14950">
        <f t="shared" si="233"/>
        <v>0</v>
      </c>
    </row>
    <row r="14951" spans="1:14" x14ac:dyDescent="0.2">
      <c r="A14951" t="s">
        <v>15004</v>
      </c>
      <c r="B14951" t="s">
        <v>37812</v>
      </c>
      <c r="I14951" t="s">
        <v>5</v>
      </c>
      <c r="J14951">
        <v>60.55</v>
      </c>
      <c r="M14951">
        <v>60.55</v>
      </c>
      <c r="N14951">
        <f t="shared" si="233"/>
        <v>0</v>
      </c>
    </row>
    <row r="14952" spans="1:14" x14ac:dyDescent="0.2">
      <c r="A14952" t="s">
        <v>15005</v>
      </c>
      <c r="B14952" t="s">
        <v>37812</v>
      </c>
      <c r="I14952" t="s">
        <v>5</v>
      </c>
      <c r="J14952">
        <v>57.68</v>
      </c>
      <c r="M14952">
        <v>57.68</v>
      </c>
      <c r="N14952">
        <f t="shared" si="233"/>
        <v>0</v>
      </c>
    </row>
    <row r="14953" spans="1:14" x14ac:dyDescent="0.2">
      <c r="A14953" t="s">
        <v>15006</v>
      </c>
      <c r="B14953" t="s">
        <v>37813</v>
      </c>
      <c r="I14953" t="s">
        <v>5</v>
      </c>
      <c r="J14953">
        <v>77.64</v>
      </c>
      <c r="M14953">
        <v>77.64</v>
      </c>
      <c r="N14953">
        <f t="shared" si="233"/>
        <v>0</v>
      </c>
    </row>
    <row r="14954" spans="1:14" x14ac:dyDescent="0.2">
      <c r="A14954" t="s">
        <v>15007</v>
      </c>
      <c r="B14954" t="s">
        <v>37813</v>
      </c>
      <c r="I14954" t="s">
        <v>5</v>
      </c>
      <c r="J14954">
        <v>74.77</v>
      </c>
      <c r="M14954">
        <v>74.77</v>
      </c>
      <c r="N14954">
        <f t="shared" si="233"/>
        <v>0</v>
      </c>
    </row>
    <row r="14955" spans="1:14" x14ac:dyDescent="0.2">
      <c r="A14955" t="s">
        <v>15008</v>
      </c>
      <c r="B14955" t="s">
        <v>37814</v>
      </c>
      <c r="I14955" t="s">
        <v>5</v>
      </c>
      <c r="J14955">
        <v>90.01</v>
      </c>
      <c r="M14955">
        <v>90.01</v>
      </c>
      <c r="N14955">
        <f t="shared" si="233"/>
        <v>0</v>
      </c>
    </row>
    <row r="14956" spans="1:14" x14ac:dyDescent="0.2">
      <c r="A14956" t="s">
        <v>15009</v>
      </c>
      <c r="B14956" t="s">
        <v>37814</v>
      </c>
      <c r="I14956" t="s">
        <v>5</v>
      </c>
      <c r="J14956">
        <v>87.14</v>
      </c>
      <c r="M14956">
        <v>87.14</v>
      </c>
      <c r="N14956">
        <f t="shared" si="233"/>
        <v>0</v>
      </c>
    </row>
    <row r="14957" spans="1:14" x14ac:dyDescent="0.2">
      <c r="A14957" t="s">
        <v>15010</v>
      </c>
      <c r="B14957" t="s">
        <v>37815</v>
      </c>
      <c r="I14957" t="s">
        <v>5</v>
      </c>
      <c r="J14957">
        <v>50.22</v>
      </c>
      <c r="M14957">
        <v>50.22</v>
      </c>
      <c r="N14957">
        <f t="shared" si="233"/>
        <v>0</v>
      </c>
    </row>
    <row r="14958" spans="1:14" x14ac:dyDescent="0.2">
      <c r="A14958" t="s">
        <v>15011</v>
      </c>
      <c r="B14958" t="s">
        <v>37815</v>
      </c>
      <c r="I14958" t="s">
        <v>5</v>
      </c>
      <c r="J14958">
        <v>47.35</v>
      </c>
      <c r="M14958">
        <v>47.35</v>
      </c>
      <c r="N14958">
        <f t="shared" si="233"/>
        <v>0</v>
      </c>
    </row>
    <row r="14959" spans="1:14" x14ac:dyDescent="0.2">
      <c r="A14959" t="s">
        <v>15012</v>
      </c>
      <c r="B14959" t="s">
        <v>37816</v>
      </c>
      <c r="I14959" t="s">
        <v>5</v>
      </c>
      <c r="J14959">
        <v>58.34</v>
      </c>
      <c r="M14959">
        <v>58.34</v>
      </c>
      <c r="N14959">
        <f t="shared" si="233"/>
        <v>0</v>
      </c>
    </row>
    <row r="14960" spans="1:14" x14ac:dyDescent="0.2">
      <c r="A14960" t="s">
        <v>15013</v>
      </c>
      <c r="B14960" t="s">
        <v>37816</v>
      </c>
      <c r="I14960" t="s">
        <v>5</v>
      </c>
      <c r="J14960">
        <v>55.47</v>
      </c>
      <c r="M14960">
        <v>55.47</v>
      </c>
      <c r="N14960">
        <f t="shared" si="233"/>
        <v>0</v>
      </c>
    </row>
    <row r="14961" spans="1:14" x14ac:dyDescent="0.2">
      <c r="A14961" t="s">
        <v>15014</v>
      </c>
      <c r="B14961" t="s">
        <v>37817</v>
      </c>
      <c r="I14961" t="s">
        <v>5</v>
      </c>
      <c r="J14961">
        <v>67.58</v>
      </c>
      <c r="M14961">
        <v>67.58</v>
      </c>
      <c r="N14961">
        <f t="shared" si="233"/>
        <v>0</v>
      </c>
    </row>
    <row r="14962" spans="1:14" x14ac:dyDescent="0.2">
      <c r="A14962" t="s">
        <v>15015</v>
      </c>
      <c r="B14962" t="s">
        <v>37817</v>
      </c>
      <c r="I14962" t="s">
        <v>5</v>
      </c>
      <c r="J14962">
        <v>64.709999999999994</v>
      </c>
      <c r="M14962">
        <v>64.709999999999994</v>
      </c>
      <c r="N14962">
        <f t="shared" si="233"/>
        <v>0</v>
      </c>
    </row>
    <row r="14963" spans="1:14" x14ac:dyDescent="0.2">
      <c r="A14963" t="s">
        <v>15016</v>
      </c>
      <c r="B14963" t="s">
        <v>37818</v>
      </c>
      <c r="I14963" t="s">
        <v>5</v>
      </c>
      <c r="J14963">
        <v>89.14</v>
      </c>
      <c r="M14963">
        <v>89.14</v>
      </c>
      <c r="N14963">
        <f t="shared" si="233"/>
        <v>0</v>
      </c>
    </row>
    <row r="14964" spans="1:14" x14ac:dyDescent="0.2">
      <c r="A14964" t="s">
        <v>15017</v>
      </c>
      <c r="B14964" t="s">
        <v>37818</v>
      </c>
      <c r="I14964" t="s">
        <v>5</v>
      </c>
      <c r="J14964">
        <v>86.27</v>
      </c>
      <c r="M14964">
        <v>86.27</v>
      </c>
      <c r="N14964">
        <f t="shared" si="233"/>
        <v>0</v>
      </c>
    </row>
    <row r="14965" spans="1:14" x14ac:dyDescent="0.2">
      <c r="A14965" t="s">
        <v>15018</v>
      </c>
      <c r="B14965" t="s">
        <v>37819</v>
      </c>
      <c r="I14965" t="s">
        <v>5</v>
      </c>
      <c r="J14965">
        <v>114.42</v>
      </c>
      <c r="M14965">
        <v>114.42</v>
      </c>
      <c r="N14965">
        <f t="shared" si="233"/>
        <v>0</v>
      </c>
    </row>
    <row r="14966" spans="1:14" x14ac:dyDescent="0.2">
      <c r="A14966" t="s">
        <v>15019</v>
      </c>
      <c r="B14966" t="s">
        <v>37819</v>
      </c>
      <c r="I14966" t="s">
        <v>5</v>
      </c>
      <c r="J14966">
        <v>111.55</v>
      </c>
      <c r="M14966">
        <v>111.55</v>
      </c>
      <c r="N14966">
        <f t="shared" si="233"/>
        <v>0</v>
      </c>
    </row>
    <row r="14967" spans="1:14" x14ac:dyDescent="0.2">
      <c r="A14967" t="s">
        <v>15020</v>
      </c>
      <c r="B14967" t="s">
        <v>37820</v>
      </c>
      <c r="I14967" t="s">
        <v>5</v>
      </c>
      <c r="J14967">
        <v>57.56</v>
      </c>
      <c r="M14967">
        <v>57.56</v>
      </c>
      <c r="N14967">
        <f t="shared" si="233"/>
        <v>0</v>
      </c>
    </row>
    <row r="14968" spans="1:14" x14ac:dyDescent="0.2">
      <c r="A14968" t="s">
        <v>15021</v>
      </c>
      <c r="B14968" t="s">
        <v>37820</v>
      </c>
      <c r="I14968" t="s">
        <v>5</v>
      </c>
      <c r="J14968">
        <v>54.69</v>
      </c>
      <c r="M14968">
        <v>54.69</v>
      </c>
      <c r="N14968">
        <f t="shared" si="233"/>
        <v>0</v>
      </c>
    </row>
    <row r="14969" spans="1:14" x14ac:dyDescent="0.2">
      <c r="A14969" t="s">
        <v>15022</v>
      </c>
      <c r="B14969" t="s">
        <v>37821</v>
      </c>
      <c r="I14969" t="s">
        <v>5</v>
      </c>
      <c r="J14969">
        <v>53.13</v>
      </c>
      <c r="M14969">
        <v>53.13</v>
      </c>
      <c r="N14969">
        <f t="shared" si="233"/>
        <v>0</v>
      </c>
    </row>
    <row r="14970" spans="1:14" x14ac:dyDescent="0.2">
      <c r="A14970" t="s">
        <v>15023</v>
      </c>
      <c r="B14970" t="s">
        <v>37821</v>
      </c>
      <c r="I14970" t="s">
        <v>5</v>
      </c>
      <c r="J14970">
        <v>50.26</v>
      </c>
      <c r="M14970">
        <v>50.26</v>
      </c>
      <c r="N14970">
        <f t="shared" si="233"/>
        <v>0</v>
      </c>
    </row>
    <row r="14971" spans="1:14" x14ac:dyDescent="0.2">
      <c r="A14971" t="s">
        <v>15024</v>
      </c>
      <c r="B14971" t="s">
        <v>37822</v>
      </c>
      <c r="I14971" t="s">
        <v>5</v>
      </c>
      <c r="J14971">
        <v>79.540000000000006</v>
      </c>
      <c r="M14971">
        <v>79.540000000000006</v>
      </c>
      <c r="N14971">
        <f t="shared" si="233"/>
        <v>0</v>
      </c>
    </row>
    <row r="14972" spans="1:14" x14ac:dyDescent="0.2">
      <c r="A14972" t="s">
        <v>15025</v>
      </c>
      <c r="B14972" t="s">
        <v>37822</v>
      </c>
      <c r="I14972" t="s">
        <v>5</v>
      </c>
      <c r="J14972">
        <v>76.67</v>
      </c>
      <c r="M14972">
        <v>76.67</v>
      </c>
      <c r="N14972">
        <f t="shared" si="233"/>
        <v>0</v>
      </c>
    </row>
    <row r="14973" spans="1:14" x14ac:dyDescent="0.2">
      <c r="A14973" t="s">
        <v>15026</v>
      </c>
      <c r="B14973" t="s">
        <v>37823</v>
      </c>
      <c r="I14973" t="s">
        <v>5</v>
      </c>
      <c r="J14973">
        <v>87.95</v>
      </c>
      <c r="M14973">
        <v>87.95</v>
      </c>
      <c r="N14973">
        <f t="shared" si="233"/>
        <v>0</v>
      </c>
    </row>
    <row r="14974" spans="1:14" x14ac:dyDescent="0.2">
      <c r="A14974" t="s">
        <v>15027</v>
      </c>
      <c r="B14974" t="s">
        <v>37823</v>
      </c>
      <c r="I14974" t="s">
        <v>5</v>
      </c>
      <c r="J14974">
        <v>85.08</v>
      </c>
      <c r="M14974">
        <v>85.08</v>
      </c>
      <c r="N14974">
        <f t="shared" si="233"/>
        <v>0</v>
      </c>
    </row>
    <row r="14975" spans="1:14" x14ac:dyDescent="0.2">
      <c r="A14975" t="s">
        <v>15028</v>
      </c>
      <c r="B14975" t="s">
        <v>37824</v>
      </c>
      <c r="I14975" t="s">
        <v>5</v>
      </c>
      <c r="J14975">
        <v>97.22</v>
      </c>
      <c r="M14975">
        <v>97.22</v>
      </c>
      <c r="N14975">
        <f t="shared" si="233"/>
        <v>0</v>
      </c>
    </row>
    <row r="14976" spans="1:14" x14ac:dyDescent="0.2">
      <c r="A14976" t="s">
        <v>15029</v>
      </c>
      <c r="B14976" t="s">
        <v>37824</v>
      </c>
      <c r="I14976" t="s">
        <v>5</v>
      </c>
      <c r="J14976">
        <v>94.35</v>
      </c>
      <c r="M14976">
        <v>94.35</v>
      </c>
      <c r="N14976">
        <f t="shared" si="233"/>
        <v>0</v>
      </c>
    </row>
    <row r="14977" spans="1:14" x14ac:dyDescent="0.2">
      <c r="A14977" t="s">
        <v>15030</v>
      </c>
      <c r="B14977" t="s">
        <v>37825</v>
      </c>
      <c r="I14977" t="s">
        <v>5</v>
      </c>
      <c r="J14977">
        <v>41.4</v>
      </c>
      <c r="M14977">
        <v>41.4</v>
      </c>
      <c r="N14977">
        <f t="shared" si="233"/>
        <v>0</v>
      </c>
    </row>
    <row r="14978" spans="1:14" x14ac:dyDescent="0.2">
      <c r="A14978" t="s">
        <v>15031</v>
      </c>
      <c r="B14978" t="s">
        <v>37825</v>
      </c>
      <c r="I14978" t="s">
        <v>5</v>
      </c>
      <c r="J14978">
        <v>38.53</v>
      </c>
      <c r="M14978">
        <v>38.53</v>
      </c>
      <c r="N14978">
        <f t="shared" si="233"/>
        <v>0</v>
      </c>
    </row>
    <row r="14979" spans="1:14" x14ac:dyDescent="0.2">
      <c r="A14979" t="s">
        <v>15032</v>
      </c>
      <c r="B14979" t="s">
        <v>37826</v>
      </c>
      <c r="I14979" t="s">
        <v>5</v>
      </c>
      <c r="J14979">
        <v>49.83</v>
      </c>
      <c r="M14979">
        <v>49.83</v>
      </c>
      <c r="N14979">
        <f t="shared" si="233"/>
        <v>0</v>
      </c>
    </row>
    <row r="14980" spans="1:14" x14ac:dyDescent="0.2">
      <c r="A14980" t="s">
        <v>15033</v>
      </c>
      <c r="B14980" t="s">
        <v>37826</v>
      </c>
      <c r="I14980" t="s">
        <v>5</v>
      </c>
      <c r="J14980">
        <v>46.96</v>
      </c>
      <c r="M14980">
        <v>46.96</v>
      </c>
      <c r="N14980">
        <f t="shared" ref="N14980:N15043" si="234">J14980-M14980</f>
        <v>0</v>
      </c>
    </row>
    <row r="14981" spans="1:14" x14ac:dyDescent="0.2">
      <c r="A14981" t="s">
        <v>15034</v>
      </c>
      <c r="B14981" t="s">
        <v>37827</v>
      </c>
      <c r="I14981" t="s">
        <v>5</v>
      </c>
      <c r="J14981">
        <v>65.41</v>
      </c>
      <c r="M14981">
        <v>65.41</v>
      </c>
      <c r="N14981">
        <f t="shared" si="234"/>
        <v>0</v>
      </c>
    </row>
    <row r="14982" spans="1:14" x14ac:dyDescent="0.2">
      <c r="A14982" t="s">
        <v>15035</v>
      </c>
      <c r="B14982" t="s">
        <v>37827</v>
      </c>
      <c r="I14982" t="s">
        <v>5</v>
      </c>
      <c r="J14982">
        <v>62.54</v>
      </c>
      <c r="M14982">
        <v>62.54</v>
      </c>
      <c r="N14982">
        <f t="shared" si="234"/>
        <v>0</v>
      </c>
    </row>
    <row r="14983" spans="1:14" x14ac:dyDescent="0.2">
      <c r="A14983" t="s">
        <v>15036</v>
      </c>
      <c r="B14983" t="s">
        <v>37828</v>
      </c>
      <c r="I14983" t="s">
        <v>5</v>
      </c>
      <c r="J14983">
        <v>75.48</v>
      </c>
      <c r="M14983">
        <v>75.48</v>
      </c>
      <c r="N14983">
        <f t="shared" si="234"/>
        <v>0</v>
      </c>
    </row>
    <row r="14984" spans="1:14" x14ac:dyDescent="0.2">
      <c r="A14984" t="s">
        <v>15037</v>
      </c>
      <c r="B14984" t="s">
        <v>37828</v>
      </c>
      <c r="I14984" t="s">
        <v>5</v>
      </c>
      <c r="J14984">
        <v>72.61</v>
      </c>
      <c r="M14984">
        <v>72.61</v>
      </c>
      <c r="N14984">
        <f t="shared" si="234"/>
        <v>0</v>
      </c>
    </row>
    <row r="14985" spans="1:14" x14ac:dyDescent="0.2">
      <c r="A14985" t="s">
        <v>15038</v>
      </c>
      <c r="B14985" t="s">
        <v>37829</v>
      </c>
      <c r="I14985" t="s">
        <v>5</v>
      </c>
      <c r="J14985">
        <v>89.49</v>
      </c>
      <c r="M14985">
        <v>89.49</v>
      </c>
      <c r="N14985">
        <f t="shared" si="234"/>
        <v>0</v>
      </c>
    </row>
    <row r="14986" spans="1:14" x14ac:dyDescent="0.2">
      <c r="A14986" t="s">
        <v>15039</v>
      </c>
      <c r="B14986" t="s">
        <v>37829</v>
      </c>
      <c r="I14986" t="s">
        <v>5</v>
      </c>
      <c r="J14986">
        <v>86.62</v>
      </c>
      <c r="M14986">
        <v>86.62</v>
      </c>
      <c r="N14986">
        <f t="shared" si="234"/>
        <v>0</v>
      </c>
    </row>
    <row r="14987" spans="1:14" x14ac:dyDescent="0.2">
      <c r="A14987" t="s">
        <v>15040</v>
      </c>
      <c r="B14987" t="s">
        <v>37830</v>
      </c>
      <c r="I14987" t="s">
        <v>5</v>
      </c>
      <c r="J14987">
        <v>98.76</v>
      </c>
      <c r="M14987">
        <v>98.76</v>
      </c>
      <c r="N14987">
        <f t="shared" si="234"/>
        <v>0</v>
      </c>
    </row>
    <row r="14988" spans="1:14" x14ac:dyDescent="0.2">
      <c r="A14988" t="s">
        <v>15041</v>
      </c>
      <c r="B14988" t="s">
        <v>37830</v>
      </c>
      <c r="I14988" t="s">
        <v>5</v>
      </c>
      <c r="J14988">
        <v>95.89</v>
      </c>
      <c r="M14988">
        <v>95.89</v>
      </c>
      <c r="N14988">
        <f t="shared" si="234"/>
        <v>0</v>
      </c>
    </row>
    <row r="14989" spans="1:14" x14ac:dyDescent="0.2">
      <c r="A14989" t="s">
        <v>15042</v>
      </c>
      <c r="B14989" t="s">
        <v>37831</v>
      </c>
      <c r="I14989" t="s">
        <v>5</v>
      </c>
      <c r="J14989">
        <v>60.6</v>
      </c>
      <c r="M14989">
        <v>60.6</v>
      </c>
      <c r="N14989">
        <f t="shared" si="234"/>
        <v>0</v>
      </c>
    </row>
    <row r="14990" spans="1:14" x14ac:dyDescent="0.2">
      <c r="A14990" t="s">
        <v>15043</v>
      </c>
      <c r="B14990" t="s">
        <v>37831</v>
      </c>
      <c r="I14990" t="s">
        <v>5</v>
      </c>
      <c r="J14990">
        <v>57.73</v>
      </c>
      <c r="M14990">
        <v>57.73</v>
      </c>
      <c r="N14990">
        <f t="shared" si="234"/>
        <v>0</v>
      </c>
    </row>
    <row r="14991" spans="1:14" x14ac:dyDescent="0.2">
      <c r="A14991" t="s">
        <v>15044</v>
      </c>
      <c r="B14991" t="s">
        <v>37832</v>
      </c>
      <c r="I14991" t="s">
        <v>5</v>
      </c>
      <c r="J14991">
        <v>67.709999999999994</v>
      </c>
      <c r="M14991">
        <v>67.709999999999994</v>
      </c>
      <c r="N14991">
        <f t="shared" si="234"/>
        <v>0</v>
      </c>
    </row>
    <row r="14992" spans="1:14" x14ac:dyDescent="0.2">
      <c r="A14992" t="s">
        <v>15045</v>
      </c>
      <c r="B14992" t="s">
        <v>37832</v>
      </c>
      <c r="I14992" t="s">
        <v>5</v>
      </c>
      <c r="J14992">
        <v>64.84</v>
      </c>
      <c r="M14992">
        <v>64.84</v>
      </c>
      <c r="N14992">
        <f t="shared" si="234"/>
        <v>0</v>
      </c>
    </row>
    <row r="14993" spans="1:14" x14ac:dyDescent="0.2">
      <c r="A14993" t="s">
        <v>15046</v>
      </c>
      <c r="B14993" t="s">
        <v>37833</v>
      </c>
      <c r="I14993" t="s">
        <v>5</v>
      </c>
      <c r="J14993">
        <v>73.8</v>
      </c>
      <c r="M14993">
        <v>73.8</v>
      </c>
      <c r="N14993">
        <f t="shared" si="234"/>
        <v>0</v>
      </c>
    </row>
    <row r="14994" spans="1:14" x14ac:dyDescent="0.2">
      <c r="A14994" t="s">
        <v>15047</v>
      </c>
      <c r="B14994" t="s">
        <v>37833</v>
      </c>
      <c r="I14994" t="s">
        <v>5</v>
      </c>
      <c r="J14994">
        <v>70.930000000000007</v>
      </c>
      <c r="M14994">
        <v>70.930000000000007</v>
      </c>
      <c r="N14994">
        <f t="shared" si="234"/>
        <v>0</v>
      </c>
    </row>
    <row r="14995" spans="1:14" x14ac:dyDescent="0.2">
      <c r="A14995" t="s">
        <v>15048</v>
      </c>
      <c r="B14995" t="s">
        <v>37834</v>
      </c>
      <c r="I14995" t="s">
        <v>5</v>
      </c>
      <c r="J14995">
        <v>96.44</v>
      </c>
      <c r="M14995">
        <v>96.44</v>
      </c>
      <c r="N14995">
        <f t="shared" si="234"/>
        <v>0</v>
      </c>
    </row>
    <row r="14996" spans="1:14" x14ac:dyDescent="0.2">
      <c r="A14996" t="s">
        <v>15049</v>
      </c>
      <c r="B14996" t="s">
        <v>37834</v>
      </c>
      <c r="I14996" t="s">
        <v>5</v>
      </c>
      <c r="J14996">
        <v>93.57</v>
      </c>
      <c r="M14996">
        <v>93.57</v>
      </c>
      <c r="N14996">
        <f t="shared" si="234"/>
        <v>0</v>
      </c>
    </row>
    <row r="14997" spans="1:14" x14ac:dyDescent="0.2">
      <c r="A14997" t="s">
        <v>15050</v>
      </c>
      <c r="B14997" t="s">
        <v>37835</v>
      </c>
      <c r="I14997" t="s">
        <v>5</v>
      </c>
      <c r="J14997">
        <v>160.28</v>
      </c>
      <c r="M14997">
        <v>160.28</v>
      </c>
      <c r="N14997">
        <f t="shared" si="234"/>
        <v>0</v>
      </c>
    </row>
    <row r="14998" spans="1:14" x14ac:dyDescent="0.2">
      <c r="A14998" t="s">
        <v>15051</v>
      </c>
      <c r="B14998" t="s">
        <v>37835</v>
      </c>
      <c r="I14998" t="s">
        <v>5</v>
      </c>
      <c r="J14998">
        <v>157.41</v>
      </c>
      <c r="M14998">
        <v>157.41</v>
      </c>
      <c r="N14998">
        <f t="shared" si="234"/>
        <v>0</v>
      </c>
    </row>
    <row r="14999" spans="1:14" x14ac:dyDescent="0.2">
      <c r="A14999" t="s">
        <v>15052</v>
      </c>
      <c r="B14999" t="s">
        <v>37836</v>
      </c>
      <c r="I14999" t="s">
        <v>5</v>
      </c>
      <c r="J14999">
        <v>62.2</v>
      </c>
      <c r="M14999">
        <v>62.2</v>
      </c>
      <c r="N14999">
        <f t="shared" si="234"/>
        <v>0</v>
      </c>
    </row>
    <row r="15000" spans="1:14" x14ac:dyDescent="0.2">
      <c r="A15000" t="s">
        <v>15053</v>
      </c>
      <c r="B15000" t="s">
        <v>37836</v>
      </c>
      <c r="I15000" t="s">
        <v>5</v>
      </c>
      <c r="J15000">
        <v>59.33</v>
      </c>
      <c r="M15000">
        <v>59.33</v>
      </c>
      <c r="N15000">
        <f t="shared" si="234"/>
        <v>0</v>
      </c>
    </row>
    <row r="15001" spans="1:14" x14ac:dyDescent="0.2">
      <c r="A15001" t="s">
        <v>15054</v>
      </c>
      <c r="B15001" t="s">
        <v>37837</v>
      </c>
      <c r="I15001" t="s">
        <v>5</v>
      </c>
      <c r="J15001">
        <v>76.08</v>
      </c>
      <c r="M15001">
        <v>76.08</v>
      </c>
      <c r="N15001">
        <f t="shared" si="234"/>
        <v>0</v>
      </c>
    </row>
    <row r="15002" spans="1:14" x14ac:dyDescent="0.2">
      <c r="A15002" t="s">
        <v>15055</v>
      </c>
      <c r="B15002" t="s">
        <v>37837</v>
      </c>
      <c r="I15002" t="s">
        <v>5</v>
      </c>
      <c r="J15002">
        <v>73.209999999999994</v>
      </c>
      <c r="M15002">
        <v>73.209999999999994</v>
      </c>
      <c r="N15002">
        <f t="shared" si="234"/>
        <v>0</v>
      </c>
    </row>
    <row r="15003" spans="1:14" x14ac:dyDescent="0.2">
      <c r="A15003" t="s">
        <v>15056</v>
      </c>
      <c r="B15003" t="s">
        <v>37838</v>
      </c>
      <c r="I15003" t="s">
        <v>5</v>
      </c>
      <c r="J15003">
        <v>85.68</v>
      </c>
      <c r="M15003">
        <v>85.68</v>
      </c>
      <c r="N15003">
        <f t="shared" si="234"/>
        <v>0</v>
      </c>
    </row>
    <row r="15004" spans="1:14" x14ac:dyDescent="0.2">
      <c r="A15004" t="s">
        <v>15057</v>
      </c>
      <c r="B15004" t="s">
        <v>37838</v>
      </c>
      <c r="I15004" t="s">
        <v>5</v>
      </c>
      <c r="J15004">
        <v>82.81</v>
      </c>
      <c r="M15004">
        <v>82.81</v>
      </c>
      <c r="N15004">
        <f t="shared" si="234"/>
        <v>0</v>
      </c>
    </row>
    <row r="15005" spans="1:14" x14ac:dyDescent="0.2">
      <c r="A15005" t="s">
        <v>15058</v>
      </c>
      <c r="B15005" t="s">
        <v>37839</v>
      </c>
      <c r="I15005" t="s">
        <v>5</v>
      </c>
      <c r="J15005">
        <v>93.09</v>
      </c>
      <c r="M15005">
        <v>93.09</v>
      </c>
      <c r="N15005">
        <f t="shared" si="234"/>
        <v>0</v>
      </c>
    </row>
    <row r="15006" spans="1:14" x14ac:dyDescent="0.2">
      <c r="A15006" t="s">
        <v>15059</v>
      </c>
      <c r="B15006" t="s">
        <v>37839</v>
      </c>
      <c r="I15006" t="s">
        <v>5</v>
      </c>
      <c r="J15006">
        <v>90.22</v>
      </c>
      <c r="M15006">
        <v>90.22</v>
      </c>
      <c r="N15006">
        <f t="shared" si="234"/>
        <v>0</v>
      </c>
    </row>
    <row r="15007" spans="1:14" x14ac:dyDescent="0.2">
      <c r="A15007" t="s">
        <v>15060</v>
      </c>
      <c r="B15007" t="s">
        <v>37840</v>
      </c>
      <c r="I15007" t="s">
        <v>5</v>
      </c>
      <c r="J15007">
        <v>124.46</v>
      </c>
      <c r="M15007">
        <v>124.46</v>
      </c>
      <c r="N15007">
        <f t="shared" si="234"/>
        <v>0</v>
      </c>
    </row>
    <row r="15008" spans="1:14" x14ac:dyDescent="0.2">
      <c r="A15008" t="s">
        <v>15061</v>
      </c>
      <c r="B15008" t="s">
        <v>37840</v>
      </c>
      <c r="I15008" t="s">
        <v>5</v>
      </c>
      <c r="J15008">
        <v>121.59</v>
      </c>
      <c r="M15008">
        <v>121.59</v>
      </c>
      <c r="N15008">
        <f t="shared" si="234"/>
        <v>0</v>
      </c>
    </row>
    <row r="15009" spans="1:14" x14ac:dyDescent="0.2">
      <c r="A15009" t="s">
        <v>15062</v>
      </c>
      <c r="B15009" t="s">
        <v>37841</v>
      </c>
      <c r="I15009" t="s">
        <v>5</v>
      </c>
      <c r="J15009">
        <v>47.45</v>
      </c>
      <c r="M15009">
        <v>47.45</v>
      </c>
      <c r="N15009">
        <f t="shared" si="234"/>
        <v>0</v>
      </c>
    </row>
    <row r="15010" spans="1:14" x14ac:dyDescent="0.2">
      <c r="A15010" t="s">
        <v>15063</v>
      </c>
      <c r="B15010" t="s">
        <v>37841</v>
      </c>
      <c r="I15010" t="s">
        <v>5</v>
      </c>
      <c r="J15010">
        <v>44.58</v>
      </c>
      <c r="M15010">
        <v>44.58</v>
      </c>
      <c r="N15010">
        <f t="shared" si="234"/>
        <v>0</v>
      </c>
    </row>
    <row r="15011" spans="1:14" x14ac:dyDescent="0.2">
      <c r="A15011" t="s">
        <v>15064</v>
      </c>
      <c r="B15011" t="s">
        <v>37842</v>
      </c>
      <c r="I15011" t="s">
        <v>5</v>
      </c>
      <c r="J15011">
        <v>55.64</v>
      </c>
      <c r="M15011">
        <v>55.64</v>
      </c>
      <c r="N15011">
        <f t="shared" si="234"/>
        <v>0</v>
      </c>
    </row>
    <row r="15012" spans="1:14" x14ac:dyDescent="0.2">
      <c r="A15012" t="s">
        <v>15065</v>
      </c>
      <c r="B15012" t="s">
        <v>37842</v>
      </c>
      <c r="I15012" t="s">
        <v>5</v>
      </c>
      <c r="J15012">
        <v>52.77</v>
      </c>
      <c r="M15012">
        <v>52.77</v>
      </c>
      <c r="N15012">
        <f t="shared" si="234"/>
        <v>0</v>
      </c>
    </row>
    <row r="15013" spans="1:14" x14ac:dyDescent="0.2">
      <c r="A15013" t="s">
        <v>15066</v>
      </c>
      <c r="B15013" t="s">
        <v>37843</v>
      </c>
      <c r="I15013" t="s">
        <v>5</v>
      </c>
      <c r="J15013">
        <v>65.83</v>
      </c>
      <c r="M15013">
        <v>65.83</v>
      </c>
      <c r="N15013">
        <f t="shared" si="234"/>
        <v>0</v>
      </c>
    </row>
    <row r="15014" spans="1:14" x14ac:dyDescent="0.2">
      <c r="A15014" t="s">
        <v>15067</v>
      </c>
      <c r="B15014" t="s">
        <v>37843</v>
      </c>
      <c r="I15014" t="s">
        <v>5</v>
      </c>
      <c r="J15014">
        <v>62.96</v>
      </c>
      <c r="M15014">
        <v>62.96</v>
      </c>
      <c r="N15014">
        <f t="shared" si="234"/>
        <v>0</v>
      </c>
    </row>
    <row r="15015" spans="1:14" x14ac:dyDescent="0.2">
      <c r="A15015" t="s">
        <v>15068</v>
      </c>
      <c r="B15015" t="s">
        <v>37844</v>
      </c>
      <c r="I15015" t="s">
        <v>5</v>
      </c>
      <c r="J15015">
        <v>75.900000000000006</v>
      </c>
      <c r="M15015">
        <v>75.900000000000006</v>
      </c>
      <c r="N15015">
        <f t="shared" si="234"/>
        <v>0</v>
      </c>
    </row>
    <row r="15016" spans="1:14" x14ac:dyDescent="0.2">
      <c r="A15016" t="s">
        <v>15069</v>
      </c>
      <c r="B15016" t="s">
        <v>37844</v>
      </c>
      <c r="I15016" t="s">
        <v>5</v>
      </c>
      <c r="J15016">
        <v>73.03</v>
      </c>
      <c r="M15016">
        <v>73.03</v>
      </c>
      <c r="N15016">
        <f t="shared" si="234"/>
        <v>0</v>
      </c>
    </row>
    <row r="15017" spans="1:14" x14ac:dyDescent="0.2">
      <c r="A15017" t="s">
        <v>15070</v>
      </c>
      <c r="B15017" t="s">
        <v>37845</v>
      </c>
      <c r="I15017" t="s">
        <v>5</v>
      </c>
      <c r="J15017">
        <v>88.64</v>
      </c>
      <c r="M15017">
        <v>88.64</v>
      </c>
      <c r="N15017">
        <f t="shared" si="234"/>
        <v>0</v>
      </c>
    </row>
    <row r="15018" spans="1:14" x14ac:dyDescent="0.2">
      <c r="A15018" t="s">
        <v>15071</v>
      </c>
      <c r="B15018" t="s">
        <v>37845</v>
      </c>
      <c r="I15018" t="s">
        <v>5</v>
      </c>
      <c r="J15018">
        <v>85.77</v>
      </c>
      <c r="M15018">
        <v>85.77</v>
      </c>
      <c r="N15018">
        <f t="shared" si="234"/>
        <v>0</v>
      </c>
    </row>
    <row r="15019" spans="1:14" x14ac:dyDescent="0.2">
      <c r="A15019" t="s">
        <v>15072</v>
      </c>
      <c r="B15019" t="s">
        <v>37846</v>
      </c>
      <c r="I15019" t="s">
        <v>5</v>
      </c>
      <c r="J15019">
        <v>178.16</v>
      </c>
      <c r="M15019">
        <v>178.16</v>
      </c>
      <c r="N15019">
        <f t="shared" si="234"/>
        <v>0</v>
      </c>
    </row>
    <row r="15020" spans="1:14" x14ac:dyDescent="0.2">
      <c r="A15020" t="s">
        <v>15073</v>
      </c>
      <c r="B15020" t="s">
        <v>37846</v>
      </c>
      <c r="I15020" t="s">
        <v>5</v>
      </c>
      <c r="J15020">
        <v>175.29</v>
      </c>
      <c r="M15020">
        <v>175.29</v>
      </c>
      <c r="N15020">
        <f t="shared" si="234"/>
        <v>0</v>
      </c>
    </row>
    <row r="15021" spans="1:14" x14ac:dyDescent="0.2">
      <c r="A15021" t="s">
        <v>15074</v>
      </c>
      <c r="B15021" t="s">
        <v>37847</v>
      </c>
      <c r="I15021" t="s">
        <v>5</v>
      </c>
      <c r="J15021">
        <v>62.07</v>
      </c>
      <c r="M15021">
        <v>62.07</v>
      </c>
      <c r="N15021">
        <f t="shared" si="234"/>
        <v>0</v>
      </c>
    </row>
    <row r="15022" spans="1:14" x14ac:dyDescent="0.2">
      <c r="A15022" t="s">
        <v>15075</v>
      </c>
      <c r="B15022" t="s">
        <v>37847</v>
      </c>
      <c r="I15022" t="s">
        <v>5</v>
      </c>
      <c r="J15022">
        <v>59.2</v>
      </c>
      <c r="M15022">
        <v>59.2</v>
      </c>
      <c r="N15022">
        <f t="shared" si="234"/>
        <v>0</v>
      </c>
    </row>
    <row r="15023" spans="1:14" x14ac:dyDescent="0.2">
      <c r="A15023" t="s">
        <v>15076</v>
      </c>
      <c r="B15023" t="s">
        <v>37848</v>
      </c>
      <c r="I15023" t="s">
        <v>5</v>
      </c>
      <c r="J15023">
        <v>71.680000000000007</v>
      </c>
      <c r="M15023">
        <v>71.680000000000007</v>
      </c>
      <c r="N15023">
        <f t="shared" si="234"/>
        <v>0</v>
      </c>
    </row>
    <row r="15024" spans="1:14" x14ac:dyDescent="0.2">
      <c r="A15024" t="s">
        <v>15077</v>
      </c>
      <c r="B15024" t="s">
        <v>37848</v>
      </c>
      <c r="I15024" t="s">
        <v>5</v>
      </c>
      <c r="J15024">
        <v>68.81</v>
      </c>
      <c r="M15024">
        <v>68.81</v>
      </c>
      <c r="N15024">
        <f t="shared" si="234"/>
        <v>0</v>
      </c>
    </row>
    <row r="15025" spans="1:14" x14ac:dyDescent="0.2">
      <c r="A15025" t="s">
        <v>15078</v>
      </c>
      <c r="B15025" t="s">
        <v>37849</v>
      </c>
      <c r="I15025" t="s">
        <v>5</v>
      </c>
      <c r="J15025">
        <v>82.25</v>
      </c>
      <c r="M15025">
        <v>82.25</v>
      </c>
      <c r="N15025">
        <f t="shared" si="234"/>
        <v>0</v>
      </c>
    </row>
    <row r="15026" spans="1:14" x14ac:dyDescent="0.2">
      <c r="A15026" t="s">
        <v>15079</v>
      </c>
      <c r="B15026" t="s">
        <v>37849</v>
      </c>
      <c r="I15026" t="s">
        <v>5</v>
      </c>
      <c r="J15026">
        <v>79.38</v>
      </c>
      <c r="M15026">
        <v>79.38</v>
      </c>
      <c r="N15026">
        <f t="shared" si="234"/>
        <v>0</v>
      </c>
    </row>
    <row r="15027" spans="1:14" x14ac:dyDescent="0.2">
      <c r="A15027" t="s">
        <v>15080</v>
      </c>
      <c r="B15027" t="s">
        <v>37850</v>
      </c>
      <c r="I15027" t="s">
        <v>5</v>
      </c>
      <c r="J15027">
        <v>118.24</v>
      </c>
      <c r="M15027">
        <v>118.24</v>
      </c>
      <c r="N15027">
        <f t="shared" si="234"/>
        <v>0</v>
      </c>
    </row>
    <row r="15028" spans="1:14" x14ac:dyDescent="0.2">
      <c r="A15028" t="s">
        <v>15081</v>
      </c>
      <c r="B15028" t="s">
        <v>37850</v>
      </c>
      <c r="I15028" t="s">
        <v>5</v>
      </c>
      <c r="J15028">
        <v>115.37</v>
      </c>
      <c r="M15028">
        <v>115.37</v>
      </c>
      <c r="N15028">
        <f t="shared" si="234"/>
        <v>0</v>
      </c>
    </row>
    <row r="15029" spans="1:14" x14ac:dyDescent="0.2">
      <c r="A15029" t="s">
        <v>15082</v>
      </c>
      <c r="B15029" t="s">
        <v>37851</v>
      </c>
      <c r="I15029" t="s">
        <v>5</v>
      </c>
      <c r="J15029">
        <v>190.63</v>
      </c>
      <c r="M15029">
        <v>190.63</v>
      </c>
      <c r="N15029">
        <f t="shared" si="234"/>
        <v>0</v>
      </c>
    </row>
    <row r="15030" spans="1:14" x14ac:dyDescent="0.2">
      <c r="A15030" t="s">
        <v>15083</v>
      </c>
      <c r="B15030" t="s">
        <v>37851</v>
      </c>
      <c r="I15030" t="s">
        <v>5</v>
      </c>
      <c r="J15030">
        <v>187.76</v>
      </c>
      <c r="M15030">
        <v>187.76</v>
      </c>
      <c r="N15030">
        <f t="shared" si="234"/>
        <v>0</v>
      </c>
    </row>
    <row r="15031" spans="1:14" x14ac:dyDescent="0.2">
      <c r="A15031" t="s">
        <v>15084</v>
      </c>
      <c r="B15031" t="s">
        <v>37852</v>
      </c>
      <c r="I15031" t="s">
        <v>5</v>
      </c>
      <c r="J15031">
        <v>64.95</v>
      </c>
      <c r="M15031">
        <v>64.95</v>
      </c>
      <c r="N15031">
        <f t="shared" si="234"/>
        <v>0</v>
      </c>
    </row>
    <row r="15032" spans="1:14" x14ac:dyDescent="0.2">
      <c r="A15032" t="s">
        <v>15085</v>
      </c>
      <c r="B15032" t="s">
        <v>37852</v>
      </c>
      <c r="I15032" t="s">
        <v>5</v>
      </c>
      <c r="J15032">
        <v>62.08</v>
      </c>
      <c r="M15032">
        <v>62.08</v>
      </c>
      <c r="N15032">
        <f t="shared" si="234"/>
        <v>0</v>
      </c>
    </row>
    <row r="15033" spans="1:14" x14ac:dyDescent="0.2">
      <c r="A15033" t="s">
        <v>15086</v>
      </c>
      <c r="B15033" t="s">
        <v>37853</v>
      </c>
      <c r="I15033" t="s">
        <v>5</v>
      </c>
      <c r="J15033">
        <v>77.78</v>
      </c>
      <c r="M15033">
        <v>77.78</v>
      </c>
      <c r="N15033">
        <f t="shared" si="234"/>
        <v>0</v>
      </c>
    </row>
    <row r="15034" spans="1:14" x14ac:dyDescent="0.2">
      <c r="A15034" t="s">
        <v>15087</v>
      </c>
      <c r="B15034" t="s">
        <v>37853</v>
      </c>
      <c r="I15034" t="s">
        <v>5</v>
      </c>
      <c r="J15034">
        <v>74.91</v>
      </c>
      <c r="M15034">
        <v>74.91</v>
      </c>
      <c r="N15034">
        <f t="shared" si="234"/>
        <v>0</v>
      </c>
    </row>
    <row r="15035" spans="1:14" x14ac:dyDescent="0.2">
      <c r="A15035" t="s">
        <v>15088</v>
      </c>
      <c r="B15035" t="s">
        <v>37854</v>
      </c>
      <c r="I15035" t="s">
        <v>5</v>
      </c>
      <c r="J15035">
        <v>81.27</v>
      </c>
      <c r="M15035">
        <v>81.27</v>
      </c>
      <c r="N15035">
        <f t="shared" si="234"/>
        <v>0</v>
      </c>
    </row>
    <row r="15036" spans="1:14" x14ac:dyDescent="0.2">
      <c r="A15036" t="s">
        <v>15089</v>
      </c>
      <c r="B15036" t="s">
        <v>37854</v>
      </c>
      <c r="I15036" t="s">
        <v>5</v>
      </c>
      <c r="J15036">
        <v>78.400000000000006</v>
      </c>
      <c r="M15036">
        <v>78.400000000000006</v>
      </c>
      <c r="N15036">
        <f t="shared" si="234"/>
        <v>0</v>
      </c>
    </row>
    <row r="15037" spans="1:14" x14ac:dyDescent="0.2">
      <c r="A15037" t="s">
        <v>15090</v>
      </c>
      <c r="B15037" t="s">
        <v>37855</v>
      </c>
      <c r="I15037" t="s">
        <v>5</v>
      </c>
      <c r="J15037">
        <v>104.68</v>
      </c>
      <c r="M15037">
        <v>104.68</v>
      </c>
      <c r="N15037">
        <f t="shared" si="234"/>
        <v>0</v>
      </c>
    </row>
    <row r="15038" spans="1:14" x14ac:dyDescent="0.2">
      <c r="A15038" t="s">
        <v>15091</v>
      </c>
      <c r="B15038" t="s">
        <v>37855</v>
      </c>
      <c r="I15038" t="s">
        <v>5</v>
      </c>
      <c r="J15038">
        <v>101.81</v>
      </c>
      <c r="M15038">
        <v>101.81</v>
      </c>
      <c r="N15038">
        <f t="shared" si="234"/>
        <v>0</v>
      </c>
    </row>
    <row r="15039" spans="1:14" x14ac:dyDescent="0.2">
      <c r="A15039" t="s">
        <v>15092</v>
      </c>
      <c r="B15039" t="s">
        <v>37856</v>
      </c>
      <c r="I15039" t="s">
        <v>5</v>
      </c>
      <c r="J15039">
        <v>203.1</v>
      </c>
      <c r="M15039">
        <v>203.1</v>
      </c>
      <c r="N15039">
        <f t="shared" si="234"/>
        <v>0</v>
      </c>
    </row>
    <row r="15040" spans="1:14" x14ac:dyDescent="0.2">
      <c r="A15040" t="s">
        <v>15093</v>
      </c>
      <c r="B15040" t="s">
        <v>37856</v>
      </c>
      <c r="I15040" t="s">
        <v>5</v>
      </c>
      <c r="J15040">
        <v>200.23</v>
      </c>
      <c r="M15040">
        <v>200.23</v>
      </c>
      <c r="N15040">
        <f t="shared" si="234"/>
        <v>0</v>
      </c>
    </row>
    <row r="15041" spans="1:14" x14ac:dyDescent="0.2">
      <c r="A15041" t="s">
        <v>15094</v>
      </c>
      <c r="B15041" t="s">
        <v>37857</v>
      </c>
      <c r="I15041" t="s">
        <v>5</v>
      </c>
      <c r="J15041">
        <v>72.23</v>
      </c>
      <c r="M15041">
        <v>72.23</v>
      </c>
      <c r="N15041">
        <f t="shared" si="234"/>
        <v>0</v>
      </c>
    </row>
    <row r="15042" spans="1:14" x14ac:dyDescent="0.2">
      <c r="A15042" t="s">
        <v>15095</v>
      </c>
      <c r="B15042" t="s">
        <v>37857</v>
      </c>
      <c r="I15042" t="s">
        <v>5</v>
      </c>
      <c r="J15042">
        <v>69.36</v>
      </c>
      <c r="M15042">
        <v>69.36</v>
      </c>
      <c r="N15042">
        <f t="shared" si="234"/>
        <v>0</v>
      </c>
    </row>
    <row r="15043" spans="1:14" x14ac:dyDescent="0.2">
      <c r="A15043" t="s">
        <v>15096</v>
      </c>
      <c r="B15043" t="s">
        <v>37858</v>
      </c>
      <c r="I15043" t="s">
        <v>5</v>
      </c>
      <c r="J15043">
        <v>71.89</v>
      </c>
      <c r="M15043">
        <v>71.89</v>
      </c>
      <c r="N15043">
        <f t="shared" si="234"/>
        <v>0</v>
      </c>
    </row>
    <row r="15044" spans="1:14" x14ac:dyDescent="0.2">
      <c r="A15044" t="s">
        <v>15097</v>
      </c>
      <c r="B15044" t="s">
        <v>37858</v>
      </c>
      <c r="I15044" t="s">
        <v>5</v>
      </c>
      <c r="J15044">
        <v>69.02</v>
      </c>
      <c r="M15044">
        <v>69.02</v>
      </c>
      <c r="N15044">
        <f t="shared" ref="N15044:N15107" si="235">J15044-M15044</f>
        <v>0</v>
      </c>
    </row>
    <row r="15045" spans="1:14" x14ac:dyDescent="0.2">
      <c r="A15045" t="s">
        <v>15098</v>
      </c>
      <c r="B15045" t="s">
        <v>37859</v>
      </c>
      <c r="I15045" t="s">
        <v>5</v>
      </c>
      <c r="J15045">
        <v>92.46</v>
      </c>
      <c r="M15045">
        <v>92.46</v>
      </c>
      <c r="N15045">
        <f t="shared" si="235"/>
        <v>0</v>
      </c>
    </row>
    <row r="15046" spans="1:14" x14ac:dyDescent="0.2">
      <c r="A15046" t="s">
        <v>15099</v>
      </c>
      <c r="B15046" t="s">
        <v>37859</v>
      </c>
      <c r="I15046" t="s">
        <v>5</v>
      </c>
      <c r="J15046">
        <v>89.59</v>
      </c>
      <c r="M15046">
        <v>89.59</v>
      </c>
      <c r="N15046">
        <f t="shared" si="235"/>
        <v>0</v>
      </c>
    </row>
    <row r="15047" spans="1:14" x14ac:dyDescent="0.2">
      <c r="A15047" t="s">
        <v>15100</v>
      </c>
      <c r="B15047" t="s">
        <v>37860</v>
      </c>
      <c r="I15047" t="s">
        <v>5</v>
      </c>
      <c r="J15047">
        <v>104.23</v>
      </c>
      <c r="M15047">
        <v>104.23</v>
      </c>
      <c r="N15047">
        <f t="shared" si="235"/>
        <v>0</v>
      </c>
    </row>
    <row r="15048" spans="1:14" x14ac:dyDescent="0.2">
      <c r="A15048" t="s">
        <v>15101</v>
      </c>
      <c r="B15048" t="s">
        <v>37860</v>
      </c>
      <c r="I15048" t="s">
        <v>5</v>
      </c>
      <c r="J15048">
        <v>101.36</v>
      </c>
      <c r="M15048">
        <v>101.36</v>
      </c>
      <c r="N15048">
        <f t="shared" si="235"/>
        <v>0</v>
      </c>
    </row>
    <row r="15049" spans="1:14" x14ac:dyDescent="0.2">
      <c r="A15049" t="s">
        <v>15102</v>
      </c>
      <c r="B15049" t="s">
        <v>37861</v>
      </c>
      <c r="I15049" t="s">
        <v>5</v>
      </c>
      <c r="J15049">
        <v>135.03</v>
      </c>
      <c r="M15049">
        <v>135.03</v>
      </c>
      <c r="N15049">
        <f t="shared" si="235"/>
        <v>0</v>
      </c>
    </row>
    <row r="15050" spans="1:14" x14ac:dyDescent="0.2">
      <c r="A15050" t="s">
        <v>15103</v>
      </c>
      <c r="B15050" t="s">
        <v>37861</v>
      </c>
      <c r="I15050" t="s">
        <v>5</v>
      </c>
      <c r="J15050">
        <v>132.16</v>
      </c>
      <c r="M15050">
        <v>132.16</v>
      </c>
      <c r="N15050">
        <f t="shared" si="235"/>
        <v>0</v>
      </c>
    </row>
    <row r="15051" spans="1:14" x14ac:dyDescent="0.2">
      <c r="A15051" t="s">
        <v>15104</v>
      </c>
      <c r="B15051" t="s">
        <v>37862</v>
      </c>
      <c r="I15051" t="s">
        <v>5</v>
      </c>
      <c r="J15051">
        <v>190.06</v>
      </c>
      <c r="M15051">
        <v>190.06</v>
      </c>
      <c r="N15051">
        <f t="shared" si="235"/>
        <v>0</v>
      </c>
    </row>
    <row r="15052" spans="1:14" x14ac:dyDescent="0.2">
      <c r="A15052" t="s">
        <v>15105</v>
      </c>
      <c r="B15052" t="s">
        <v>37862</v>
      </c>
      <c r="I15052" t="s">
        <v>5</v>
      </c>
      <c r="J15052">
        <v>187.19</v>
      </c>
      <c r="M15052">
        <v>187.19</v>
      </c>
      <c r="N15052">
        <f t="shared" si="235"/>
        <v>0</v>
      </c>
    </row>
    <row r="15053" spans="1:14" x14ac:dyDescent="0.2">
      <c r="A15053" t="s">
        <v>15106</v>
      </c>
      <c r="B15053" t="s">
        <v>37863</v>
      </c>
      <c r="I15053" t="s">
        <v>5</v>
      </c>
      <c r="J15053">
        <v>89.44</v>
      </c>
      <c r="M15053">
        <v>89.44</v>
      </c>
      <c r="N15053">
        <f t="shared" si="235"/>
        <v>0</v>
      </c>
    </row>
    <row r="15054" spans="1:14" x14ac:dyDescent="0.2">
      <c r="A15054" t="s">
        <v>15107</v>
      </c>
      <c r="B15054" t="s">
        <v>37863</v>
      </c>
      <c r="I15054" t="s">
        <v>5</v>
      </c>
      <c r="J15054">
        <v>86.57</v>
      </c>
      <c r="M15054">
        <v>86.57</v>
      </c>
      <c r="N15054">
        <f t="shared" si="235"/>
        <v>0</v>
      </c>
    </row>
    <row r="15055" spans="1:14" x14ac:dyDescent="0.2">
      <c r="A15055" t="s">
        <v>15108</v>
      </c>
      <c r="B15055" t="s">
        <v>37864</v>
      </c>
      <c r="I15055" t="s">
        <v>5</v>
      </c>
      <c r="J15055">
        <v>100.31</v>
      </c>
      <c r="M15055">
        <v>100.31</v>
      </c>
      <c r="N15055">
        <f t="shared" si="235"/>
        <v>0</v>
      </c>
    </row>
    <row r="15056" spans="1:14" x14ac:dyDescent="0.2">
      <c r="A15056" t="s">
        <v>15109</v>
      </c>
      <c r="B15056" t="s">
        <v>37864</v>
      </c>
      <c r="I15056" t="s">
        <v>5</v>
      </c>
      <c r="J15056">
        <v>97.44</v>
      </c>
      <c r="M15056">
        <v>97.44</v>
      </c>
      <c r="N15056">
        <f t="shared" si="235"/>
        <v>0</v>
      </c>
    </row>
    <row r="15057" spans="1:14" x14ac:dyDescent="0.2">
      <c r="A15057" t="s">
        <v>15110</v>
      </c>
      <c r="B15057" t="s">
        <v>37865</v>
      </c>
      <c r="I15057" t="s">
        <v>5</v>
      </c>
      <c r="J15057">
        <v>59.36</v>
      </c>
      <c r="M15057">
        <v>59.36</v>
      </c>
      <c r="N15057">
        <f t="shared" si="235"/>
        <v>0</v>
      </c>
    </row>
    <row r="15058" spans="1:14" x14ac:dyDescent="0.2">
      <c r="A15058" t="s">
        <v>15111</v>
      </c>
      <c r="B15058" t="s">
        <v>37865</v>
      </c>
      <c r="I15058" t="s">
        <v>5</v>
      </c>
      <c r="J15058">
        <v>56.49</v>
      </c>
      <c r="M15058">
        <v>56.49</v>
      </c>
      <c r="N15058">
        <f t="shared" si="235"/>
        <v>0</v>
      </c>
    </row>
    <row r="15059" spans="1:14" x14ac:dyDescent="0.2">
      <c r="A15059" t="s">
        <v>15112</v>
      </c>
      <c r="B15059" t="s">
        <v>37866</v>
      </c>
      <c r="I15059" t="s">
        <v>5</v>
      </c>
      <c r="J15059">
        <v>127.92</v>
      </c>
      <c r="M15059">
        <v>127.92</v>
      </c>
      <c r="N15059">
        <f t="shared" si="235"/>
        <v>0</v>
      </c>
    </row>
    <row r="15060" spans="1:14" x14ac:dyDescent="0.2">
      <c r="A15060" t="s">
        <v>15113</v>
      </c>
      <c r="B15060" t="s">
        <v>37866</v>
      </c>
      <c r="I15060" t="s">
        <v>5</v>
      </c>
      <c r="J15060">
        <v>125.05</v>
      </c>
      <c r="M15060">
        <v>125.05</v>
      </c>
      <c r="N15060">
        <f t="shared" si="235"/>
        <v>0</v>
      </c>
    </row>
    <row r="15061" spans="1:14" x14ac:dyDescent="0.2">
      <c r="A15061" t="s">
        <v>15114</v>
      </c>
      <c r="B15061" t="s">
        <v>37867</v>
      </c>
      <c r="I15061" t="s">
        <v>5</v>
      </c>
      <c r="J15061">
        <v>199.29</v>
      </c>
      <c r="M15061">
        <v>199.29</v>
      </c>
      <c r="N15061">
        <f t="shared" si="235"/>
        <v>0</v>
      </c>
    </row>
    <row r="15062" spans="1:14" x14ac:dyDescent="0.2">
      <c r="A15062" t="s">
        <v>15115</v>
      </c>
      <c r="B15062" t="s">
        <v>37867</v>
      </c>
      <c r="I15062" t="s">
        <v>5</v>
      </c>
      <c r="J15062">
        <v>196.42</v>
      </c>
      <c r="M15062">
        <v>196.42</v>
      </c>
      <c r="N15062">
        <f t="shared" si="235"/>
        <v>0</v>
      </c>
    </row>
    <row r="15063" spans="1:14" x14ac:dyDescent="0.2">
      <c r="A15063" t="s">
        <v>15116</v>
      </c>
      <c r="B15063" t="s">
        <v>37868</v>
      </c>
      <c r="I15063" t="s">
        <v>5</v>
      </c>
      <c r="J15063">
        <v>97.29</v>
      </c>
      <c r="M15063">
        <v>97.29</v>
      </c>
      <c r="N15063">
        <f t="shared" si="235"/>
        <v>0</v>
      </c>
    </row>
    <row r="15064" spans="1:14" x14ac:dyDescent="0.2">
      <c r="A15064" t="s">
        <v>15117</v>
      </c>
      <c r="B15064" t="s">
        <v>37868</v>
      </c>
      <c r="I15064" t="s">
        <v>5</v>
      </c>
      <c r="J15064">
        <v>94.42</v>
      </c>
      <c r="M15064">
        <v>94.42</v>
      </c>
      <c r="N15064">
        <f t="shared" si="235"/>
        <v>0</v>
      </c>
    </row>
    <row r="15065" spans="1:14" x14ac:dyDescent="0.2">
      <c r="A15065" t="s">
        <v>15118</v>
      </c>
      <c r="B15065" t="s">
        <v>37869</v>
      </c>
      <c r="I15065" t="s">
        <v>5</v>
      </c>
      <c r="J15065">
        <v>107.86</v>
      </c>
      <c r="M15065">
        <v>107.86</v>
      </c>
      <c r="N15065">
        <f t="shared" si="235"/>
        <v>0</v>
      </c>
    </row>
    <row r="15066" spans="1:14" x14ac:dyDescent="0.2">
      <c r="A15066" t="s">
        <v>15119</v>
      </c>
      <c r="B15066" t="s">
        <v>37869</v>
      </c>
      <c r="I15066" t="s">
        <v>5</v>
      </c>
      <c r="J15066">
        <v>104.99</v>
      </c>
      <c r="M15066">
        <v>104.99</v>
      </c>
      <c r="N15066">
        <f t="shared" si="235"/>
        <v>0</v>
      </c>
    </row>
    <row r="15067" spans="1:14" x14ac:dyDescent="0.2">
      <c r="A15067" t="s">
        <v>15120</v>
      </c>
      <c r="B15067" t="s">
        <v>37870</v>
      </c>
      <c r="I15067" t="s">
        <v>5</v>
      </c>
      <c r="J15067">
        <v>119.64</v>
      </c>
      <c r="M15067">
        <v>119.64</v>
      </c>
      <c r="N15067">
        <f t="shared" si="235"/>
        <v>0</v>
      </c>
    </row>
    <row r="15068" spans="1:14" x14ac:dyDescent="0.2">
      <c r="A15068" t="s">
        <v>15121</v>
      </c>
      <c r="B15068" t="s">
        <v>37870</v>
      </c>
      <c r="I15068" t="s">
        <v>5</v>
      </c>
      <c r="J15068">
        <v>116.77</v>
      </c>
      <c r="M15068">
        <v>116.77</v>
      </c>
      <c r="N15068">
        <f t="shared" si="235"/>
        <v>0</v>
      </c>
    </row>
    <row r="15069" spans="1:14" x14ac:dyDescent="0.2">
      <c r="A15069" t="s">
        <v>15122</v>
      </c>
      <c r="B15069" t="s">
        <v>37871</v>
      </c>
      <c r="I15069" t="s">
        <v>5</v>
      </c>
      <c r="J15069">
        <v>134.91</v>
      </c>
      <c r="M15069">
        <v>134.91</v>
      </c>
      <c r="N15069">
        <f t="shared" si="235"/>
        <v>0</v>
      </c>
    </row>
    <row r="15070" spans="1:14" x14ac:dyDescent="0.2">
      <c r="A15070" t="s">
        <v>15123</v>
      </c>
      <c r="B15070" t="s">
        <v>37871</v>
      </c>
      <c r="I15070" t="s">
        <v>5</v>
      </c>
      <c r="J15070">
        <v>132.04</v>
      </c>
      <c r="M15070">
        <v>132.04</v>
      </c>
      <c r="N15070">
        <f t="shared" si="235"/>
        <v>0</v>
      </c>
    </row>
    <row r="15071" spans="1:14" x14ac:dyDescent="0.2">
      <c r="A15071" t="s">
        <v>15124</v>
      </c>
      <c r="B15071" t="s">
        <v>37872</v>
      </c>
      <c r="I15071" t="s">
        <v>5</v>
      </c>
      <c r="J15071">
        <v>208.54</v>
      </c>
      <c r="M15071">
        <v>208.54</v>
      </c>
      <c r="N15071">
        <f t="shared" si="235"/>
        <v>0</v>
      </c>
    </row>
    <row r="15072" spans="1:14" x14ac:dyDescent="0.2">
      <c r="A15072" t="s">
        <v>15125</v>
      </c>
      <c r="B15072" t="s">
        <v>37872</v>
      </c>
      <c r="I15072" t="s">
        <v>5</v>
      </c>
      <c r="J15072">
        <v>205.67</v>
      </c>
      <c r="M15072">
        <v>205.67</v>
      </c>
      <c r="N15072">
        <f t="shared" si="235"/>
        <v>0</v>
      </c>
    </row>
    <row r="15073" spans="1:14" x14ac:dyDescent="0.2">
      <c r="A15073" t="s">
        <v>15126</v>
      </c>
      <c r="B15073" t="s">
        <v>37873</v>
      </c>
      <c r="I15073" t="s">
        <v>5</v>
      </c>
      <c r="J15073">
        <v>29.7</v>
      </c>
      <c r="M15073">
        <v>29.7</v>
      </c>
      <c r="N15073">
        <f t="shared" si="235"/>
        <v>0</v>
      </c>
    </row>
    <row r="15074" spans="1:14" x14ac:dyDescent="0.2">
      <c r="A15074" t="s">
        <v>15127</v>
      </c>
      <c r="B15074" t="s">
        <v>37873</v>
      </c>
      <c r="I15074" t="s">
        <v>5</v>
      </c>
      <c r="J15074">
        <v>26.83</v>
      </c>
      <c r="M15074">
        <v>26.83</v>
      </c>
      <c r="N15074">
        <f t="shared" si="235"/>
        <v>0</v>
      </c>
    </row>
    <row r="15075" spans="1:14" x14ac:dyDescent="0.2">
      <c r="A15075" t="s">
        <v>15128</v>
      </c>
      <c r="B15075" t="s">
        <v>37874</v>
      </c>
      <c r="I15075" t="s">
        <v>5</v>
      </c>
      <c r="J15075">
        <v>34.07</v>
      </c>
      <c r="M15075">
        <v>34.07</v>
      </c>
      <c r="N15075">
        <f t="shared" si="235"/>
        <v>0</v>
      </c>
    </row>
    <row r="15076" spans="1:14" x14ac:dyDescent="0.2">
      <c r="A15076" t="s">
        <v>15129</v>
      </c>
      <c r="B15076" t="s">
        <v>37874</v>
      </c>
      <c r="I15076" t="s">
        <v>5</v>
      </c>
      <c r="J15076">
        <v>31.2</v>
      </c>
      <c r="M15076">
        <v>31.2</v>
      </c>
      <c r="N15076">
        <f t="shared" si="235"/>
        <v>0</v>
      </c>
    </row>
    <row r="15077" spans="1:14" x14ac:dyDescent="0.2">
      <c r="A15077" t="s">
        <v>15130</v>
      </c>
      <c r="B15077" t="s">
        <v>37875</v>
      </c>
      <c r="I15077" t="s">
        <v>5</v>
      </c>
      <c r="J15077">
        <v>39.57</v>
      </c>
      <c r="M15077">
        <v>39.57</v>
      </c>
      <c r="N15077">
        <f t="shared" si="235"/>
        <v>0</v>
      </c>
    </row>
    <row r="15078" spans="1:14" x14ac:dyDescent="0.2">
      <c r="A15078" t="s">
        <v>15131</v>
      </c>
      <c r="B15078" t="s">
        <v>37875</v>
      </c>
      <c r="I15078" t="s">
        <v>5</v>
      </c>
      <c r="J15078">
        <v>36.700000000000003</v>
      </c>
      <c r="M15078">
        <v>36.700000000000003</v>
      </c>
      <c r="N15078">
        <f t="shared" si="235"/>
        <v>0</v>
      </c>
    </row>
    <row r="15079" spans="1:14" x14ac:dyDescent="0.2">
      <c r="A15079" t="s">
        <v>15132</v>
      </c>
      <c r="B15079" t="s">
        <v>37876</v>
      </c>
      <c r="I15079" t="s">
        <v>5</v>
      </c>
      <c r="J15079">
        <v>46.21</v>
      </c>
      <c r="M15079">
        <v>46.21</v>
      </c>
      <c r="N15079">
        <f t="shared" si="235"/>
        <v>0</v>
      </c>
    </row>
    <row r="15080" spans="1:14" x14ac:dyDescent="0.2">
      <c r="A15080" t="s">
        <v>15133</v>
      </c>
      <c r="B15080" t="s">
        <v>37876</v>
      </c>
      <c r="I15080" t="s">
        <v>5</v>
      </c>
      <c r="J15080">
        <v>43.34</v>
      </c>
      <c r="M15080">
        <v>43.34</v>
      </c>
      <c r="N15080">
        <f t="shared" si="235"/>
        <v>0</v>
      </c>
    </row>
    <row r="15081" spans="1:14" x14ac:dyDescent="0.2">
      <c r="A15081" t="s">
        <v>15134</v>
      </c>
      <c r="B15081" t="s">
        <v>37877</v>
      </c>
      <c r="I15081" t="s">
        <v>5</v>
      </c>
      <c r="J15081">
        <v>62.87</v>
      </c>
      <c r="M15081">
        <v>62.87</v>
      </c>
      <c r="N15081">
        <f t="shared" si="235"/>
        <v>0</v>
      </c>
    </row>
    <row r="15082" spans="1:14" x14ac:dyDescent="0.2">
      <c r="A15082" t="s">
        <v>15135</v>
      </c>
      <c r="B15082" t="s">
        <v>37877</v>
      </c>
      <c r="I15082" t="s">
        <v>5</v>
      </c>
      <c r="J15082">
        <v>60</v>
      </c>
      <c r="M15082">
        <v>60</v>
      </c>
      <c r="N15082">
        <f t="shared" si="235"/>
        <v>0</v>
      </c>
    </row>
    <row r="15083" spans="1:14" x14ac:dyDescent="0.2">
      <c r="A15083" t="s">
        <v>15136</v>
      </c>
      <c r="B15083" t="s">
        <v>37878</v>
      </c>
      <c r="I15083" t="s">
        <v>5</v>
      </c>
      <c r="J15083">
        <v>90.01</v>
      </c>
      <c r="M15083">
        <v>90.01</v>
      </c>
      <c r="N15083">
        <f t="shared" si="235"/>
        <v>0</v>
      </c>
    </row>
    <row r="15084" spans="1:14" x14ac:dyDescent="0.2">
      <c r="A15084" t="s">
        <v>15137</v>
      </c>
      <c r="B15084" t="s">
        <v>37878</v>
      </c>
      <c r="I15084" t="s">
        <v>5</v>
      </c>
      <c r="J15084">
        <v>87.14</v>
      </c>
      <c r="M15084">
        <v>87.14</v>
      </c>
      <c r="N15084">
        <f t="shared" si="235"/>
        <v>0</v>
      </c>
    </row>
    <row r="15085" spans="1:14" x14ac:dyDescent="0.2">
      <c r="A15085" t="s">
        <v>15138</v>
      </c>
      <c r="B15085" t="s">
        <v>37879</v>
      </c>
      <c r="I15085" t="s">
        <v>5</v>
      </c>
      <c r="J15085">
        <v>37.44</v>
      </c>
      <c r="M15085">
        <v>37.44</v>
      </c>
      <c r="N15085">
        <f t="shared" si="235"/>
        <v>0</v>
      </c>
    </row>
    <row r="15086" spans="1:14" x14ac:dyDescent="0.2">
      <c r="A15086" t="s">
        <v>15139</v>
      </c>
      <c r="B15086" t="s">
        <v>37879</v>
      </c>
      <c r="I15086" t="s">
        <v>5</v>
      </c>
      <c r="J15086">
        <v>34.57</v>
      </c>
      <c r="M15086">
        <v>34.57</v>
      </c>
      <c r="N15086">
        <f t="shared" si="235"/>
        <v>0</v>
      </c>
    </row>
    <row r="15087" spans="1:14" x14ac:dyDescent="0.2">
      <c r="A15087" t="s">
        <v>15140</v>
      </c>
      <c r="B15087" t="s">
        <v>37880</v>
      </c>
      <c r="I15087" t="s">
        <v>5</v>
      </c>
      <c r="J15087">
        <v>43.51</v>
      </c>
      <c r="M15087">
        <v>43.51</v>
      </c>
      <c r="N15087">
        <f t="shared" si="235"/>
        <v>0</v>
      </c>
    </row>
    <row r="15088" spans="1:14" x14ac:dyDescent="0.2">
      <c r="A15088" t="s">
        <v>15141</v>
      </c>
      <c r="B15088" t="s">
        <v>37880</v>
      </c>
      <c r="I15088" t="s">
        <v>5</v>
      </c>
      <c r="J15088">
        <v>40.64</v>
      </c>
      <c r="M15088">
        <v>40.64</v>
      </c>
      <c r="N15088">
        <f t="shared" si="235"/>
        <v>0</v>
      </c>
    </row>
    <row r="15089" spans="1:14" x14ac:dyDescent="0.2">
      <c r="A15089" t="s">
        <v>15142</v>
      </c>
      <c r="B15089" t="s">
        <v>37881</v>
      </c>
      <c r="I15089" t="s">
        <v>5</v>
      </c>
      <c r="J15089">
        <v>50.7</v>
      </c>
      <c r="M15089">
        <v>50.7</v>
      </c>
      <c r="N15089">
        <f t="shared" si="235"/>
        <v>0</v>
      </c>
    </row>
    <row r="15090" spans="1:14" x14ac:dyDescent="0.2">
      <c r="A15090" t="s">
        <v>15143</v>
      </c>
      <c r="B15090" t="s">
        <v>37881</v>
      </c>
      <c r="I15090" t="s">
        <v>5</v>
      </c>
      <c r="J15090">
        <v>47.83</v>
      </c>
      <c r="M15090">
        <v>47.83</v>
      </c>
      <c r="N15090">
        <f t="shared" si="235"/>
        <v>0</v>
      </c>
    </row>
    <row r="15091" spans="1:14" x14ac:dyDescent="0.2">
      <c r="A15091" t="s">
        <v>15144</v>
      </c>
      <c r="B15091" t="s">
        <v>37882</v>
      </c>
      <c r="I15091" t="s">
        <v>5</v>
      </c>
      <c r="J15091">
        <v>69.87</v>
      </c>
      <c r="M15091">
        <v>69.87</v>
      </c>
      <c r="N15091">
        <f t="shared" si="235"/>
        <v>0</v>
      </c>
    </row>
    <row r="15092" spans="1:14" x14ac:dyDescent="0.2">
      <c r="A15092" t="s">
        <v>15145</v>
      </c>
      <c r="B15092" t="s">
        <v>37882</v>
      </c>
      <c r="I15092" t="s">
        <v>5</v>
      </c>
      <c r="J15092">
        <v>67</v>
      </c>
      <c r="M15092">
        <v>67</v>
      </c>
      <c r="N15092">
        <f t="shared" si="235"/>
        <v>0</v>
      </c>
    </row>
    <row r="15093" spans="1:14" x14ac:dyDescent="0.2">
      <c r="A15093" t="s">
        <v>15146</v>
      </c>
      <c r="B15093" t="s">
        <v>37883</v>
      </c>
      <c r="I15093" t="s">
        <v>5</v>
      </c>
      <c r="J15093">
        <v>103.51</v>
      </c>
      <c r="M15093">
        <v>103.51</v>
      </c>
      <c r="N15093">
        <f t="shared" si="235"/>
        <v>0</v>
      </c>
    </row>
    <row r="15094" spans="1:14" x14ac:dyDescent="0.2">
      <c r="A15094" t="s">
        <v>15147</v>
      </c>
      <c r="B15094" t="s">
        <v>37883</v>
      </c>
      <c r="I15094" t="s">
        <v>5</v>
      </c>
      <c r="J15094">
        <v>100.64</v>
      </c>
      <c r="M15094">
        <v>100.64</v>
      </c>
      <c r="N15094">
        <f t="shared" si="235"/>
        <v>0</v>
      </c>
    </row>
    <row r="15095" spans="1:14" x14ac:dyDescent="0.2">
      <c r="A15095" t="s">
        <v>15148</v>
      </c>
      <c r="B15095" t="s">
        <v>37884</v>
      </c>
      <c r="I15095" t="s">
        <v>5</v>
      </c>
      <c r="J15095">
        <v>40.799999999999997</v>
      </c>
      <c r="M15095">
        <v>40.799999999999997</v>
      </c>
      <c r="N15095">
        <f t="shared" si="235"/>
        <v>0</v>
      </c>
    </row>
    <row r="15096" spans="1:14" x14ac:dyDescent="0.2">
      <c r="A15096" t="s">
        <v>15149</v>
      </c>
      <c r="B15096" t="s">
        <v>37884</v>
      </c>
      <c r="I15096" t="s">
        <v>5</v>
      </c>
      <c r="J15096">
        <v>37.93</v>
      </c>
      <c r="M15096">
        <v>37.93</v>
      </c>
      <c r="N15096">
        <f t="shared" si="235"/>
        <v>0</v>
      </c>
    </row>
    <row r="15097" spans="1:14" x14ac:dyDescent="0.2">
      <c r="A15097" t="s">
        <v>15150</v>
      </c>
      <c r="B15097" t="s">
        <v>37885</v>
      </c>
      <c r="I15097" t="s">
        <v>5</v>
      </c>
      <c r="J15097">
        <v>47.43</v>
      </c>
      <c r="M15097">
        <v>47.43</v>
      </c>
      <c r="N15097">
        <f t="shared" si="235"/>
        <v>0</v>
      </c>
    </row>
    <row r="15098" spans="1:14" x14ac:dyDescent="0.2">
      <c r="A15098" t="s">
        <v>15151</v>
      </c>
      <c r="B15098" t="s">
        <v>37885</v>
      </c>
      <c r="I15098" t="s">
        <v>5</v>
      </c>
      <c r="J15098">
        <v>44.56</v>
      </c>
      <c r="M15098">
        <v>44.56</v>
      </c>
      <c r="N15098">
        <f t="shared" si="235"/>
        <v>0</v>
      </c>
    </row>
    <row r="15099" spans="1:14" x14ac:dyDescent="0.2">
      <c r="A15099" t="s">
        <v>15152</v>
      </c>
      <c r="B15099" t="s">
        <v>37886</v>
      </c>
      <c r="I15099" t="s">
        <v>5</v>
      </c>
      <c r="J15099">
        <v>55.2</v>
      </c>
      <c r="M15099">
        <v>55.2</v>
      </c>
      <c r="N15099">
        <f t="shared" si="235"/>
        <v>0</v>
      </c>
    </row>
    <row r="15100" spans="1:14" x14ac:dyDescent="0.2">
      <c r="A15100" t="s">
        <v>15153</v>
      </c>
      <c r="B15100" t="s">
        <v>37886</v>
      </c>
      <c r="I15100" t="s">
        <v>5</v>
      </c>
      <c r="J15100">
        <v>52.33</v>
      </c>
      <c r="M15100">
        <v>52.33</v>
      </c>
      <c r="N15100">
        <f t="shared" si="235"/>
        <v>0</v>
      </c>
    </row>
    <row r="15101" spans="1:14" x14ac:dyDescent="0.2">
      <c r="A15101" t="s">
        <v>15154</v>
      </c>
      <c r="B15101" t="s">
        <v>37887</v>
      </c>
      <c r="I15101" t="s">
        <v>5</v>
      </c>
      <c r="J15101">
        <v>75.03</v>
      </c>
      <c r="M15101">
        <v>75.03</v>
      </c>
      <c r="N15101">
        <f t="shared" si="235"/>
        <v>0</v>
      </c>
    </row>
    <row r="15102" spans="1:14" x14ac:dyDescent="0.2">
      <c r="A15102" t="s">
        <v>15155</v>
      </c>
      <c r="B15102" t="s">
        <v>37887</v>
      </c>
      <c r="I15102" t="s">
        <v>5</v>
      </c>
      <c r="J15102">
        <v>72.16</v>
      </c>
      <c r="M15102">
        <v>72.16</v>
      </c>
      <c r="N15102">
        <f t="shared" si="235"/>
        <v>0</v>
      </c>
    </row>
    <row r="15103" spans="1:14" x14ac:dyDescent="0.2">
      <c r="A15103" t="s">
        <v>15156</v>
      </c>
      <c r="B15103" t="s">
        <v>37888</v>
      </c>
      <c r="I15103" t="s">
        <v>5</v>
      </c>
      <c r="J15103">
        <v>97.22</v>
      </c>
      <c r="M15103">
        <v>97.22</v>
      </c>
      <c r="N15103">
        <f t="shared" si="235"/>
        <v>0</v>
      </c>
    </row>
    <row r="15104" spans="1:14" x14ac:dyDescent="0.2">
      <c r="A15104" t="s">
        <v>15157</v>
      </c>
      <c r="B15104" t="s">
        <v>37888</v>
      </c>
      <c r="I15104" t="s">
        <v>5</v>
      </c>
      <c r="J15104">
        <v>94.35</v>
      </c>
      <c r="M15104">
        <v>94.35</v>
      </c>
      <c r="N15104">
        <f t="shared" si="235"/>
        <v>0</v>
      </c>
    </row>
    <row r="15105" spans="1:14" x14ac:dyDescent="0.2">
      <c r="A15105" t="s">
        <v>15158</v>
      </c>
      <c r="B15105" t="s">
        <v>37889</v>
      </c>
      <c r="I15105" t="s">
        <v>5</v>
      </c>
      <c r="J15105">
        <v>33.94</v>
      </c>
      <c r="M15105">
        <v>33.94</v>
      </c>
      <c r="N15105">
        <f t="shared" si="235"/>
        <v>0</v>
      </c>
    </row>
    <row r="15106" spans="1:14" x14ac:dyDescent="0.2">
      <c r="A15106" t="s">
        <v>15159</v>
      </c>
      <c r="B15106" t="s">
        <v>37889</v>
      </c>
      <c r="I15106" t="s">
        <v>5</v>
      </c>
      <c r="J15106">
        <v>31.07</v>
      </c>
      <c r="M15106">
        <v>31.07</v>
      </c>
      <c r="N15106">
        <f t="shared" si="235"/>
        <v>0</v>
      </c>
    </row>
    <row r="15107" spans="1:14" x14ac:dyDescent="0.2">
      <c r="A15107" t="s">
        <v>15160</v>
      </c>
      <c r="B15107" t="s">
        <v>37890</v>
      </c>
      <c r="I15107" t="s">
        <v>5</v>
      </c>
      <c r="J15107">
        <v>38.380000000000003</v>
      </c>
      <c r="M15107">
        <v>38.380000000000003</v>
      </c>
      <c r="N15107">
        <f t="shared" si="235"/>
        <v>0</v>
      </c>
    </row>
    <row r="15108" spans="1:14" x14ac:dyDescent="0.2">
      <c r="A15108" t="s">
        <v>15161</v>
      </c>
      <c r="B15108" t="s">
        <v>37890</v>
      </c>
      <c r="I15108" t="s">
        <v>5</v>
      </c>
      <c r="J15108">
        <v>35.51</v>
      </c>
      <c r="M15108">
        <v>35.51</v>
      </c>
      <c r="N15108">
        <f t="shared" ref="N15108:N15171" si="236">J15108-M15108</f>
        <v>0</v>
      </c>
    </row>
    <row r="15109" spans="1:14" x14ac:dyDescent="0.2">
      <c r="A15109" t="s">
        <v>15162</v>
      </c>
      <c r="B15109" t="s">
        <v>37891</v>
      </c>
      <c r="I15109" t="s">
        <v>5</v>
      </c>
      <c r="J15109">
        <v>43.55</v>
      </c>
      <c r="M15109">
        <v>43.55</v>
      </c>
      <c r="N15109">
        <f t="shared" si="236"/>
        <v>0</v>
      </c>
    </row>
    <row r="15110" spans="1:14" x14ac:dyDescent="0.2">
      <c r="A15110" t="s">
        <v>15163</v>
      </c>
      <c r="B15110" t="s">
        <v>37891</v>
      </c>
      <c r="I15110" t="s">
        <v>5</v>
      </c>
      <c r="J15110">
        <v>40.68</v>
      </c>
      <c r="M15110">
        <v>40.68</v>
      </c>
      <c r="N15110">
        <f t="shared" si="236"/>
        <v>0</v>
      </c>
    </row>
    <row r="15111" spans="1:14" x14ac:dyDescent="0.2">
      <c r="A15111" t="s">
        <v>15164</v>
      </c>
      <c r="B15111" t="s">
        <v>37892</v>
      </c>
      <c r="I15111" t="s">
        <v>5</v>
      </c>
      <c r="J15111">
        <v>49.64</v>
      </c>
      <c r="M15111">
        <v>49.64</v>
      </c>
      <c r="N15111">
        <f t="shared" si="236"/>
        <v>0</v>
      </c>
    </row>
    <row r="15112" spans="1:14" x14ac:dyDescent="0.2">
      <c r="A15112" t="s">
        <v>15165</v>
      </c>
      <c r="B15112" t="s">
        <v>37892</v>
      </c>
      <c r="I15112" t="s">
        <v>5</v>
      </c>
      <c r="J15112">
        <v>46.77</v>
      </c>
      <c r="M15112">
        <v>46.77</v>
      </c>
      <c r="N15112">
        <f t="shared" si="236"/>
        <v>0</v>
      </c>
    </row>
    <row r="15113" spans="1:14" x14ac:dyDescent="0.2">
      <c r="A15113" t="s">
        <v>15166</v>
      </c>
      <c r="B15113" t="s">
        <v>37893</v>
      </c>
      <c r="I15113" t="s">
        <v>5</v>
      </c>
      <c r="J15113">
        <v>87.92</v>
      </c>
      <c r="M15113">
        <v>87.92</v>
      </c>
      <c r="N15113">
        <f t="shared" si="236"/>
        <v>0</v>
      </c>
    </row>
    <row r="15114" spans="1:14" x14ac:dyDescent="0.2">
      <c r="A15114" t="s">
        <v>15167</v>
      </c>
      <c r="B15114" t="s">
        <v>37893</v>
      </c>
      <c r="I15114" t="s">
        <v>5</v>
      </c>
      <c r="J15114">
        <v>85.05</v>
      </c>
      <c r="M15114">
        <v>85.05</v>
      </c>
      <c r="N15114">
        <f t="shared" si="236"/>
        <v>0</v>
      </c>
    </row>
    <row r="15115" spans="1:14" x14ac:dyDescent="0.2">
      <c r="A15115" t="s">
        <v>15168</v>
      </c>
      <c r="B15115" t="s">
        <v>37894</v>
      </c>
      <c r="I15115" t="s">
        <v>5</v>
      </c>
      <c r="J15115">
        <v>98.76</v>
      </c>
      <c r="M15115">
        <v>98.76</v>
      </c>
      <c r="N15115">
        <f t="shared" si="236"/>
        <v>0</v>
      </c>
    </row>
    <row r="15116" spans="1:14" x14ac:dyDescent="0.2">
      <c r="A15116" t="s">
        <v>15169</v>
      </c>
      <c r="B15116" t="s">
        <v>37894</v>
      </c>
      <c r="I15116" t="s">
        <v>5</v>
      </c>
      <c r="J15116">
        <v>95.89</v>
      </c>
      <c r="M15116">
        <v>95.89</v>
      </c>
      <c r="N15116">
        <f t="shared" si="236"/>
        <v>0</v>
      </c>
    </row>
    <row r="15117" spans="1:14" x14ac:dyDescent="0.2">
      <c r="A15117" t="s">
        <v>15170</v>
      </c>
      <c r="B15117" t="s">
        <v>37895</v>
      </c>
      <c r="I15117" t="s">
        <v>5</v>
      </c>
      <c r="J15117">
        <v>41.43</v>
      </c>
      <c r="M15117">
        <v>41.43</v>
      </c>
      <c r="N15117">
        <f t="shared" si="236"/>
        <v>0</v>
      </c>
    </row>
    <row r="15118" spans="1:14" x14ac:dyDescent="0.2">
      <c r="A15118" t="s">
        <v>15171</v>
      </c>
      <c r="B15118" t="s">
        <v>37895</v>
      </c>
      <c r="I15118" t="s">
        <v>5</v>
      </c>
      <c r="J15118">
        <v>38.56</v>
      </c>
      <c r="M15118">
        <v>38.56</v>
      </c>
      <c r="N15118">
        <f t="shared" si="236"/>
        <v>0</v>
      </c>
    </row>
    <row r="15119" spans="1:14" x14ac:dyDescent="0.2">
      <c r="A15119" t="s">
        <v>15172</v>
      </c>
      <c r="B15119" t="s">
        <v>37896</v>
      </c>
      <c r="I15119" t="s">
        <v>5</v>
      </c>
      <c r="J15119">
        <v>46.83</v>
      </c>
      <c r="M15119">
        <v>46.83</v>
      </c>
      <c r="N15119">
        <f t="shared" si="236"/>
        <v>0</v>
      </c>
    </row>
    <row r="15120" spans="1:14" x14ac:dyDescent="0.2">
      <c r="A15120" t="s">
        <v>15173</v>
      </c>
      <c r="B15120" t="s">
        <v>37896</v>
      </c>
      <c r="I15120" t="s">
        <v>5</v>
      </c>
      <c r="J15120">
        <v>43.96</v>
      </c>
      <c r="M15120">
        <v>43.96</v>
      </c>
      <c r="N15120">
        <f t="shared" si="236"/>
        <v>0</v>
      </c>
    </row>
    <row r="15121" spans="1:14" x14ac:dyDescent="0.2">
      <c r="A15121" t="s">
        <v>15174</v>
      </c>
      <c r="B15121" t="s">
        <v>37897</v>
      </c>
      <c r="I15121" t="s">
        <v>5</v>
      </c>
      <c r="J15121">
        <v>53.4</v>
      </c>
      <c r="M15121">
        <v>53.4</v>
      </c>
      <c r="N15121">
        <f t="shared" si="236"/>
        <v>0</v>
      </c>
    </row>
    <row r="15122" spans="1:14" x14ac:dyDescent="0.2">
      <c r="A15122" t="s">
        <v>15175</v>
      </c>
      <c r="B15122" t="s">
        <v>37897</v>
      </c>
      <c r="I15122" t="s">
        <v>5</v>
      </c>
      <c r="J15122">
        <v>50.53</v>
      </c>
      <c r="M15122">
        <v>50.53</v>
      </c>
      <c r="N15122">
        <f t="shared" si="236"/>
        <v>0</v>
      </c>
    </row>
    <row r="15123" spans="1:14" x14ac:dyDescent="0.2">
      <c r="A15123" t="s">
        <v>15176</v>
      </c>
      <c r="B15123" t="s">
        <v>37898</v>
      </c>
      <c r="I15123" t="s">
        <v>5</v>
      </c>
      <c r="J15123">
        <v>67.25</v>
      </c>
      <c r="M15123">
        <v>67.25</v>
      </c>
      <c r="N15123">
        <f t="shared" si="236"/>
        <v>0</v>
      </c>
    </row>
    <row r="15124" spans="1:14" x14ac:dyDescent="0.2">
      <c r="A15124" t="s">
        <v>15177</v>
      </c>
      <c r="B15124" t="s">
        <v>37898</v>
      </c>
      <c r="I15124" t="s">
        <v>5</v>
      </c>
      <c r="J15124">
        <v>64.38</v>
      </c>
      <c r="M15124">
        <v>64.38</v>
      </c>
      <c r="N15124">
        <f t="shared" si="236"/>
        <v>0</v>
      </c>
    </row>
    <row r="15125" spans="1:14" x14ac:dyDescent="0.2">
      <c r="A15125" t="s">
        <v>15178</v>
      </c>
      <c r="B15125" t="s">
        <v>37899</v>
      </c>
      <c r="I15125" t="s">
        <v>5</v>
      </c>
      <c r="J15125">
        <v>115.29</v>
      </c>
      <c r="M15125">
        <v>115.29</v>
      </c>
      <c r="N15125">
        <f t="shared" si="236"/>
        <v>0</v>
      </c>
    </row>
    <row r="15126" spans="1:14" x14ac:dyDescent="0.2">
      <c r="A15126" t="s">
        <v>15179</v>
      </c>
      <c r="B15126" t="s">
        <v>37899</v>
      </c>
      <c r="I15126" t="s">
        <v>5</v>
      </c>
      <c r="J15126">
        <v>112.42</v>
      </c>
      <c r="M15126">
        <v>112.42</v>
      </c>
      <c r="N15126">
        <f t="shared" si="236"/>
        <v>0</v>
      </c>
    </row>
    <row r="15127" spans="1:14" x14ac:dyDescent="0.2">
      <c r="A15127" t="s">
        <v>15180</v>
      </c>
      <c r="B15127" t="s">
        <v>37900</v>
      </c>
      <c r="I15127" t="s">
        <v>5</v>
      </c>
      <c r="J15127">
        <v>44.72</v>
      </c>
      <c r="M15127">
        <v>44.72</v>
      </c>
      <c r="N15127">
        <f t="shared" si="236"/>
        <v>0</v>
      </c>
    </row>
    <row r="15128" spans="1:14" x14ac:dyDescent="0.2">
      <c r="A15128" t="s">
        <v>15181</v>
      </c>
      <c r="B15128" t="s">
        <v>37900</v>
      </c>
      <c r="I15128" t="s">
        <v>5</v>
      </c>
      <c r="J15128">
        <v>41.85</v>
      </c>
      <c r="M15128">
        <v>41.85</v>
      </c>
      <c r="N15128">
        <f t="shared" si="236"/>
        <v>0</v>
      </c>
    </row>
    <row r="15129" spans="1:14" x14ac:dyDescent="0.2">
      <c r="A15129" t="s">
        <v>15182</v>
      </c>
      <c r="B15129" t="s">
        <v>37901</v>
      </c>
      <c r="I15129" t="s">
        <v>5</v>
      </c>
      <c r="J15129">
        <v>50.12</v>
      </c>
      <c r="M15129">
        <v>50.12</v>
      </c>
      <c r="N15129">
        <f t="shared" si="236"/>
        <v>0</v>
      </c>
    </row>
    <row r="15130" spans="1:14" x14ac:dyDescent="0.2">
      <c r="A15130" t="s">
        <v>15183</v>
      </c>
      <c r="B15130" t="s">
        <v>37901</v>
      </c>
      <c r="I15130" t="s">
        <v>5</v>
      </c>
      <c r="J15130">
        <v>47.25</v>
      </c>
      <c r="M15130">
        <v>47.25</v>
      </c>
      <c r="N15130">
        <f t="shared" si="236"/>
        <v>0</v>
      </c>
    </row>
    <row r="15131" spans="1:14" x14ac:dyDescent="0.2">
      <c r="A15131" t="s">
        <v>15184</v>
      </c>
      <c r="B15131" t="s">
        <v>37902</v>
      </c>
      <c r="I15131" t="s">
        <v>5</v>
      </c>
      <c r="J15131">
        <v>56.92</v>
      </c>
      <c r="M15131">
        <v>56.92</v>
      </c>
      <c r="N15131">
        <f t="shared" si="236"/>
        <v>0</v>
      </c>
    </row>
    <row r="15132" spans="1:14" x14ac:dyDescent="0.2">
      <c r="A15132" t="s">
        <v>15185</v>
      </c>
      <c r="B15132" t="s">
        <v>37902</v>
      </c>
      <c r="I15132" t="s">
        <v>5</v>
      </c>
      <c r="J15132">
        <v>54.05</v>
      </c>
      <c r="M15132">
        <v>54.05</v>
      </c>
      <c r="N15132">
        <f t="shared" si="236"/>
        <v>0</v>
      </c>
    </row>
    <row r="15133" spans="1:14" x14ac:dyDescent="0.2">
      <c r="A15133" t="s">
        <v>15186</v>
      </c>
      <c r="B15133" t="s">
        <v>37903</v>
      </c>
      <c r="I15133" t="s">
        <v>5</v>
      </c>
      <c r="J15133">
        <v>76.14</v>
      </c>
      <c r="M15133">
        <v>76.14</v>
      </c>
      <c r="N15133">
        <f t="shared" si="236"/>
        <v>0</v>
      </c>
    </row>
    <row r="15134" spans="1:14" x14ac:dyDescent="0.2">
      <c r="A15134" t="s">
        <v>15187</v>
      </c>
      <c r="B15134" t="s">
        <v>37903</v>
      </c>
      <c r="I15134" t="s">
        <v>5</v>
      </c>
      <c r="J15134">
        <v>73.27</v>
      </c>
      <c r="M15134">
        <v>73.27</v>
      </c>
      <c r="N15134">
        <f t="shared" si="236"/>
        <v>0</v>
      </c>
    </row>
    <row r="15135" spans="1:14" x14ac:dyDescent="0.2">
      <c r="A15135" t="s">
        <v>15188</v>
      </c>
      <c r="B15135" t="s">
        <v>37904</v>
      </c>
      <c r="I15135" t="s">
        <v>5</v>
      </c>
      <c r="J15135">
        <v>124.46</v>
      </c>
      <c r="M15135">
        <v>124.46</v>
      </c>
      <c r="N15135">
        <f t="shared" si="236"/>
        <v>0</v>
      </c>
    </row>
    <row r="15136" spans="1:14" x14ac:dyDescent="0.2">
      <c r="A15136" t="s">
        <v>15189</v>
      </c>
      <c r="B15136" t="s">
        <v>37904</v>
      </c>
      <c r="I15136" t="s">
        <v>5</v>
      </c>
      <c r="J15136">
        <v>121.59</v>
      </c>
      <c r="M15136">
        <v>121.59</v>
      </c>
      <c r="N15136">
        <f t="shared" si="236"/>
        <v>0</v>
      </c>
    </row>
    <row r="15137" spans="1:14" x14ac:dyDescent="0.2">
      <c r="A15137" t="s">
        <v>15190</v>
      </c>
      <c r="B15137" t="s">
        <v>37905</v>
      </c>
      <c r="I15137" t="s">
        <v>5</v>
      </c>
      <c r="J15137">
        <v>44.75</v>
      </c>
      <c r="M15137">
        <v>44.75</v>
      </c>
      <c r="N15137">
        <f t="shared" si="236"/>
        <v>0</v>
      </c>
    </row>
    <row r="15138" spans="1:14" x14ac:dyDescent="0.2">
      <c r="A15138" t="s">
        <v>15191</v>
      </c>
      <c r="B15138" t="s">
        <v>37905</v>
      </c>
      <c r="I15138" t="s">
        <v>5</v>
      </c>
      <c r="J15138">
        <v>41.88</v>
      </c>
      <c r="M15138">
        <v>41.88</v>
      </c>
      <c r="N15138">
        <f t="shared" si="236"/>
        <v>0</v>
      </c>
    </row>
    <row r="15139" spans="1:14" x14ac:dyDescent="0.2">
      <c r="A15139" t="s">
        <v>15192</v>
      </c>
      <c r="B15139" t="s">
        <v>37906</v>
      </c>
      <c r="I15139" t="s">
        <v>5</v>
      </c>
      <c r="J15139">
        <v>51.1</v>
      </c>
      <c r="M15139">
        <v>51.1</v>
      </c>
      <c r="N15139">
        <f t="shared" si="236"/>
        <v>0</v>
      </c>
    </row>
    <row r="15140" spans="1:14" x14ac:dyDescent="0.2">
      <c r="A15140" t="s">
        <v>15193</v>
      </c>
      <c r="B15140" t="s">
        <v>37906</v>
      </c>
      <c r="I15140" t="s">
        <v>5</v>
      </c>
      <c r="J15140">
        <v>48.23</v>
      </c>
      <c r="M15140">
        <v>48.23</v>
      </c>
      <c r="N15140">
        <f t="shared" si="236"/>
        <v>0</v>
      </c>
    </row>
    <row r="15141" spans="1:14" x14ac:dyDescent="0.2">
      <c r="A15141" t="s">
        <v>15194</v>
      </c>
      <c r="B15141" t="s">
        <v>37907</v>
      </c>
      <c r="I15141" t="s">
        <v>5</v>
      </c>
      <c r="J15141">
        <v>58.34</v>
      </c>
      <c r="M15141">
        <v>58.34</v>
      </c>
      <c r="N15141">
        <f t="shared" si="236"/>
        <v>0</v>
      </c>
    </row>
    <row r="15142" spans="1:14" x14ac:dyDescent="0.2">
      <c r="A15142" t="s">
        <v>15195</v>
      </c>
      <c r="B15142" t="s">
        <v>37907</v>
      </c>
      <c r="I15142" t="s">
        <v>5</v>
      </c>
      <c r="J15142">
        <v>55.47</v>
      </c>
      <c r="M15142">
        <v>55.47</v>
      </c>
      <c r="N15142">
        <f t="shared" si="236"/>
        <v>0</v>
      </c>
    </row>
    <row r="15143" spans="1:14" x14ac:dyDescent="0.2">
      <c r="A15143" t="s">
        <v>15196</v>
      </c>
      <c r="B15143" t="s">
        <v>37908</v>
      </c>
      <c r="I15143" t="s">
        <v>5</v>
      </c>
      <c r="J15143">
        <v>67.099999999999994</v>
      </c>
      <c r="M15143">
        <v>67.099999999999994</v>
      </c>
      <c r="N15143">
        <f t="shared" si="236"/>
        <v>0</v>
      </c>
    </row>
    <row r="15144" spans="1:14" x14ac:dyDescent="0.2">
      <c r="A15144" t="s">
        <v>15197</v>
      </c>
      <c r="B15144" t="s">
        <v>37908</v>
      </c>
      <c r="I15144" t="s">
        <v>5</v>
      </c>
      <c r="J15144">
        <v>64.23</v>
      </c>
      <c r="M15144">
        <v>64.23</v>
      </c>
      <c r="N15144">
        <f t="shared" si="236"/>
        <v>0</v>
      </c>
    </row>
    <row r="15145" spans="1:14" x14ac:dyDescent="0.2">
      <c r="A15145" t="s">
        <v>15198</v>
      </c>
      <c r="B15145" t="s">
        <v>37909</v>
      </c>
      <c r="I15145" t="s">
        <v>5</v>
      </c>
      <c r="J15145">
        <v>81.2</v>
      </c>
      <c r="M15145">
        <v>81.2</v>
      </c>
      <c r="N15145">
        <f t="shared" si="236"/>
        <v>0</v>
      </c>
    </row>
    <row r="15146" spans="1:14" x14ac:dyDescent="0.2">
      <c r="A15146" t="s">
        <v>15199</v>
      </c>
      <c r="B15146" t="s">
        <v>37909</v>
      </c>
      <c r="I15146" t="s">
        <v>5</v>
      </c>
      <c r="J15146">
        <v>78.33</v>
      </c>
      <c r="M15146">
        <v>78.33</v>
      </c>
      <c r="N15146">
        <f t="shared" si="236"/>
        <v>0</v>
      </c>
    </row>
    <row r="15147" spans="1:14" x14ac:dyDescent="0.2">
      <c r="A15147" t="s">
        <v>15200</v>
      </c>
      <c r="B15147" t="s">
        <v>37910</v>
      </c>
      <c r="I15147" t="s">
        <v>5</v>
      </c>
      <c r="J15147">
        <v>190.06</v>
      </c>
      <c r="M15147">
        <v>190.06</v>
      </c>
      <c r="N15147">
        <f t="shared" si="236"/>
        <v>0</v>
      </c>
    </row>
    <row r="15148" spans="1:14" x14ac:dyDescent="0.2">
      <c r="A15148" t="s">
        <v>15201</v>
      </c>
      <c r="B15148" t="s">
        <v>37910</v>
      </c>
      <c r="I15148" t="s">
        <v>5</v>
      </c>
      <c r="J15148">
        <v>187.19</v>
      </c>
      <c r="M15148">
        <v>187.19</v>
      </c>
      <c r="N15148">
        <f t="shared" si="236"/>
        <v>0</v>
      </c>
    </row>
    <row r="15149" spans="1:14" x14ac:dyDescent="0.2">
      <c r="A15149" t="s">
        <v>15202</v>
      </c>
      <c r="B15149" t="s">
        <v>37911</v>
      </c>
      <c r="I15149" t="s">
        <v>5</v>
      </c>
      <c r="J15149">
        <v>56.24</v>
      </c>
      <c r="M15149">
        <v>56.24</v>
      </c>
      <c r="N15149">
        <f t="shared" si="236"/>
        <v>0</v>
      </c>
    </row>
    <row r="15150" spans="1:14" x14ac:dyDescent="0.2">
      <c r="A15150" t="s">
        <v>15203</v>
      </c>
      <c r="B15150" t="s">
        <v>37911</v>
      </c>
      <c r="I15150" t="s">
        <v>5</v>
      </c>
      <c r="J15150">
        <v>53.37</v>
      </c>
      <c r="M15150">
        <v>53.37</v>
      </c>
      <c r="N15150">
        <f t="shared" si="236"/>
        <v>0</v>
      </c>
    </row>
    <row r="15151" spans="1:14" x14ac:dyDescent="0.2">
      <c r="A15151" t="s">
        <v>15204</v>
      </c>
      <c r="B15151" t="s">
        <v>37912</v>
      </c>
      <c r="I15151" t="s">
        <v>5</v>
      </c>
      <c r="J15151">
        <v>67.400000000000006</v>
      </c>
      <c r="M15151">
        <v>67.400000000000006</v>
      </c>
      <c r="N15151">
        <f t="shared" si="236"/>
        <v>0</v>
      </c>
    </row>
    <row r="15152" spans="1:14" x14ac:dyDescent="0.2">
      <c r="A15152" t="s">
        <v>15205</v>
      </c>
      <c r="B15152" t="s">
        <v>37912</v>
      </c>
      <c r="I15152" t="s">
        <v>5</v>
      </c>
      <c r="J15152">
        <v>64.53</v>
      </c>
      <c r="M15152">
        <v>64.53</v>
      </c>
      <c r="N15152">
        <f t="shared" si="236"/>
        <v>0</v>
      </c>
    </row>
    <row r="15153" spans="1:14" x14ac:dyDescent="0.2">
      <c r="A15153" t="s">
        <v>15206</v>
      </c>
      <c r="B15153" t="s">
        <v>37913</v>
      </c>
      <c r="I15153" t="s">
        <v>5</v>
      </c>
      <c r="J15153">
        <v>71.63</v>
      </c>
      <c r="M15153">
        <v>71.63</v>
      </c>
      <c r="N15153">
        <f t="shared" si="236"/>
        <v>0</v>
      </c>
    </row>
    <row r="15154" spans="1:14" x14ac:dyDescent="0.2">
      <c r="A15154" t="s">
        <v>15207</v>
      </c>
      <c r="B15154" t="s">
        <v>37913</v>
      </c>
      <c r="I15154" t="s">
        <v>5</v>
      </c>
      <c r="J15154">
        <v>68.760000000000005</v>
      </c>
      <c r="M15154">
        <v>68.760000000000005</v>
      </c>
      <c r="N15154">
        <f t="shared" si="236"/>
        <v>0</v>
      </c>
    </row>
    <row r="15155" spans="1:14" x14ac:dyDescent="0.2">
      <c r="A15155" t="s">
        <v>15208</v>
      </c>
      <c r="B15155" t="s">
        <v>37914</v>
      </c>
      <c r="I15155" t="s">
        <v>5</v>
      </c>
      <c r="J15155">
        <v>85.31</v>
      </c>
      <c r="M15155">
        <v>85.31</v>
      </c>
      <c r="N15155">
        <f t="shared" si="236"/>
        <v>0</v>
      </c>
    </row>
    <row r="15156" spans="1:14" x14ac:dyDescent="0.2">
      <c r="A15156" t="s">
        <v>15209</v>
      </c>
      <c r="B15156" t="s">
        <v>37914</v>
      </c>
      <c r="I15156" t="s">
        <v>5</v>
      </c>
      <c r="J15156">
        <v>82.44</v>
      </c>
      <c r="M15156">
        <v>82.44</v>
      </c>
      <c r="N15156">
        <f t="shared" si="236"/>
        <v>0</v>
      </c>
    </row>
    <row r="15157" spans="1:14" x14ac:dyDescent="0.2">
      <c r="A15157" t="s">
        <v>15210</v>
      </c>
      <c r="B15157" t="s">
        <v>37915</v>
      </c>
      <c r="I15157" t="s">
        <v>5</v>
      </c>
      <c r="J15157">
        <v>199.29</v>
      </c>
      <c r="M15157">
        <v>199.29</v>
      </c>
      <c r="N15157">
        <f t="shared" si="236"/>
        <v>0</v>
      </c>
    </row>
    <row r="15158" spans="1:14" x14ac:dyDescent="0.2">
      <c r="A15158" t="s">
        <v>15211</v>
      </c>
      <c r="B15158" t="s">
        <v>37915</v>
      </c>
      <c r="I15158" t="s">
        <v>5</v>
      </c>
      <c r="J15158">
        <v>196.42</v>
      </c>
      <c r="M15158">
        <v>196.42</v>
      </c>
      <c r="N15158">
        <f t="shared" si="236"/>
        <v>0</v>
      </c>
    </row>
    <row r="15159" spans="1:14" x14ac:dyDescent="0.2">
      <c r="A15159" t="s">
        <v>15212</v>
      </c>
      <c r="B15159" t="s">
        <v>37916</v>
      </c>
      <c r="I15159" t="s">
        <v>5</v>
      </c>
      <c r="J15159">
        <v>60.16</v>
      </c>
      <c r="M15159">
        <v>60.16</v>
      </c>
      <c r="N15159">
        <f t="shared" si="236"/>
        <v>0</v>
      </c>
    </row>
    <row r="15160" spans="1:14" x14ac:dyDescent="0.2">
      <c r="A15160" t="s">
        <v>15213</v>
      </c>
      <c r="B15160" t="s">
        <v>37916</v>
      </c>
      <c r="I15160" t="s">
        <v>5</v>
      </c>
      <c r="J15160">
        <v>57.29</v>
      </c>
      <c r="M15160">
        <v>57.29</v>
      </c>
      <c r="N15160">
        <f t="shared" si="236"/>
        <v>0</v>
      </c>
    </row>
    <row r="15161" spans="1:14" x14ac:dyDescent="0.2">
      <c r="A15161" t="s">
        <v>15214</v>
      </c>
      <c r="B15161" t="s">
        <v>37917</v>
      </c>
      <c r="I15161" t="s">
        <v>5</v>
      </c>
      <c r="J15161">
        <v>67.400000000000006</v>
      </c>
      <c r="M15161">
        <v>67.400000000000006</v>
      </c>
      <c r="N15161">
        <f t="shared" si="236"/>
        <v>0</v>
      </c>
    </row>
    <row r="15162" spans="1:14" x14ac:dyDescent="0.2">
      <c r="A15162" t="s">
        <v>15215</v>
      </c>
      <c r="B15162" t="s">
        <v>37917</v>
      </c>
      <c r="I15162" t="s">
        <v>5</v>
      </c>
      <c r="J15162">
        <v>64.53</v>
      </c>
      <c r="M15162">
        <v>64.53</v>
      </c>
      <c r="N15162">
        <f t="shared" si="236"/>
        <v>0</v>
      </c>
    </row>
    <row r="15163" spans="1:14" x14ac:dyDescent="0.2">
      <c r="A15163" t="s">
        <v>15216</v>
      </c>
      <c r="B15163" t="s">
        <v>37918</v>
      </c>
      <c r="I15163" t="s">
        <v>5</v>
      </c>
      <c r="J15163">
        <v>76.150000000000006</v>
      </c>
      <c r="M15163">
        <v>76.150000000000006</v>
      </c>
      <c r="N15163">
        <f t="shared" si="236"/>
        <v>0</v>
      </c>
    </row>
    <row r="15164" spans="1:14" x14ac:dyDescent="0.2">
      <c r="A15164" t="s">
        <v>15217</v>
      </c>
      <c r="B15164" t="s">
        <v>37918</v>
      </c>
      <c r="I15164" t="s">
        <v>5</v>
      </c>
      <c r="J15164">
        <v>73.28</v>
      </c>
      <c r="M15164">
        <v>73.28</v>
      </c>
      <c r="N15164">
        <f t="shared" si="236"/>
        <v>0</v>
      </c>
    </row>
    <row r="15165" spans="1:14" x14ac:dyDescent="0.2">
      <c r="A15165" t="s">
        <v>15218</v>
      </c>
      <c r="B15165" t="s">
        <v>37919</v>
      </c>
      <c r="I15165" t="s">
        <v>5</v>
      </c>
      <c r="J15165">
        <v>96.24</v>
      </c>
      <c r="M15165">
        <v>96.24</v>
      </c>
      <c r="N15165">
        <f t="shared" si="236"/>
        <v>0</v>
      </c>
    </row>
    <row r="15166" spans="1:14" x14ac:dyDescent="0.2">
      <c r="A15166" t="s">
        <v>15219</v>
      </c>
      <c r="B15166" t="s">
        <v>37919</v>
      </c>
      <c r="I15166" t="s">
        <v>5</v>
      </c>
      <c r="J15166">
        <v>93.37</v>
      </c>
      <c r="M15166">
        <v>93.37</v>
      </c>
      <c r="N15166">
        <f t="shared" si="236"/>
        <v>0</v>
      </c>
    </row>
    <row r="15167" spans="1:14" x14ac:dyDescent="0.2">
      <c r="A15167" t="s">
        <v>15220</v>
      </c>
      <c r="B15167" t="s">
        <v>37920</v>
      </c>
      <c r="I15167" t="s">
        <v>5</v>
      </c>
      <c r="J15167">
        <v>140.75</v>
      </c>
      <c r="M15167">
        <v>140.75</v>
      </c>
      <c r="N15167">
        <f t="shared" si="236"/>
        <v>0</v>
      </c>
    </row>
    <row r="15168" spans="1:14" x14ac:dyDescent="0.2">
      <c r="A15168" t="s">
        <v>15221</v>
      </c>
      <c r="B15168" t="s">
        <v>37920</v>
      </c>
      <c r="I15168" t="s">
        <v>5</v>
      </c>
      <c r="J15168">
        <v>137.88</v>
      </c>
      <c r="M15168">
        <v>137.88</v>
      </c>
      <c r="N15168">
        <f t="shared" si="236"/>
        <v>0</v>
      </c>
    </row>
    <row r="15169" spans="1:14" x14ac:dyDescent="0.2">
      <c r="A15169" t="s">
        <v>15222</v>
      </c>
      <c r="B15169" t="s">
        <v>37921</v>
      </c>
      <c r="I15169" t="s">
        <v>5</v>
      </c>
      <c r="J15169">
        <v>36.909999999999997</v>
      </c>
      <c r="M15169">
        <v>36.909999999999997</v>
      </c>
      <c r="N15169">
        <f t="shared" si="236"/>
        <v>0</v>
      </c>
    </row>
    <row r="15170" spans="1:14" x14ac:dyDescent="0.2">
      <c r="A15170" t="s">
        <v>15223</v>
      </c>
      <c r="B15170" t="s">
        <v>37921</v>
      </c>
      <c r="I15170" t="s">
        <v>5</v>
      </c>
      <c r="J15170">
        <v>34.04</v>
      </c>
      <c r="M15170">
        <v>34.04</v>
      </c>
      <c r="N15170">
        <f t="shared" si="236"/>
        <v>0</v>
      </c>
    </row>
    <row r="15171" spans="1:14" x14ac:dyDescent="0.2">
      <c r="A15171" t="s">
        <v>15224</v>
      </c>
      <c r="B15171" t="s">
        <v>37922</v>
      </c>
      <c r="I15171" t="s">
        <v>5</v>
      </c>
      <c r="J15171">
        <v>43.36</v>
      </c>
      <c r="M15171">
        <v>43.36</v>
      </c>
      <c r="N15171">
        <f t="shared" si="236"/>
        <v>0</v>
      </c>
    </row>
    <row r="15172" spans="1:14" x14ac:dyDescent="0.2">
      <c r="A15172" t="s">
        <v>15225</v>
      </c>
      <c r="B15172" t="s">
        <v>37922</v>
      </c>
      <c r="I15172" t="s">
        <v>5</v>
      </c>
      <c r="J15172">
        <v>40.49</v>
      </c>
      <c r="M15172">
        <v>40.49</v>
      </c>
      <c r="N15172">
        <f t="shared" ref="N15172:N15235" si="237">J15172-M15172</f>
        <v>0</v>
      </c>
    </row>
    <row r="15173" spans="1:14" x14ac:dyDescent="0.2">
      <c r="A15173" t="s">
        <v>15226</v>
      </c>
      <c r="B15173" t="s">
        <v>37923</v>
      </c>
      <c r="I15173" t="s">
        <v>5</v>
      </c>
      <c r="J15173">
        <v>36.99</v>
      </c>
      <c r="M15173">
        <v>36.99</v>
      </c>
      <c r="N15173">
        <f t="shared" si="237"/>
        <v>0</v>
      </c>
    </row>
    <row r="15174" spans="1:14" x14ac:dyDescent="0.2">
      <c r="A15174" t="s">
        <v>15227</v>
      </c>
      <c r="B15174" t="s">
        <v>37923</v>
      </c>
      <c r="I15174" t="s">
        <v>5</v>
      </c>
      <c r="J15174">
        <v>34.119999999999997</v>
      </c>
      <c r="M15174">
        <v>34.119999999999997</v>
      </c>
      <c r="N15174">
        <f t="shared" si="237"/>
        <v>0</v>
      </c>
    </row>
    <row r="15175" spans="1:14" x14ac:dyDescent="0.2">
      <c r="A15175" t="s">
        <v>15228</v>
      </c>
      <c r="B15175" t="s">
        <v>37924</v>
      </c>
      <c r="I15175" t="s">
        <v>5</v>
      </c>
      <c r="J15175">
        <v>44.07</v>
      </c>
      <c r="M15175">
        <v>44.07</v>
      </c>
      <c r="N15175">
        <f t="shared" si="237"/>
        <v>0</v>
      </c>
    </row>
    <row r="15176" spans="1:14" x14ac:dyDescent="0.2">
      <c r="A15176" t="s">
        <v>15229</v>
      </c>
      <c r="B15176" t="s">
        <v>37924</v>
      </c>
      <c r="I15176" t="s">
        <v>5</v>
      </c>
      <c r="J15176">
        <v>41.2</v>
      </c>
      <c r="M15176">
        <v>41.2</v>
      </c>
      <c r="N15176">
        <f t="shared" si="237"/>
        <v>0</v>
      </c>
    </row>
    <row r="15177" spans="1:14" x14ac:dyDescent="0.2">
      <c r="A15177" t="s">
        <v>15230</v>
      </c>
      <c r="B15177" t="s">
        <v>37925</v>
      </c>
      <c r="I15177" t="s">
        <v>5</v>
      </c>
      <c r="J15177">
        <v>44.07</v>
      </c>
      <c r="M15177">
        <v>44.07</v>
      </c>
      <c r="N15177">
        <f t="shared" si="237"/>
        <v>0</v>
      </c>
    </row>
    <row r="15178" spans="1:14" x14ac:dyDescent="0.2">
      <c r="A15178" t="s">
        <v>15231</v>
      </c>
      <c r="B15178" t="s">
        <v>37925</v>
      </c>
      <c r="I15178" t="s">
        <v>5</v>
      </c>
      <c r="J15178">
        <v>41.2</v>
      </c>
      <c r="M15178">
        <v>41.2</v>
      </c>
      <c r="N15178">
        <f t="shared" si="237"/>
        <v>0</v>
      </c>
    </row>
    <row r="15179" spans="1:14" x14ac:dyDescent="0.2">
      <c r="A15179" t="s">
        <v>15232</v>
      </c>
      <c r="B15179" t="s">
        <v>37926</v>
      </c>
      <c r="I15179" t="s">
        <v>5</v>
      </c>
      <c r="J15179">
        <v>40.299999999999997</v>
      </c>
      <c r="M15179">
        <v>40.299999999999997</v>
      </c>
      <c r="N15179">
        <f t="shared" si="237"/>
        <v>0</v>
      </c>
    </row>
    <row r="15180" spans="1:14" x14ac:dyDescent="0.2">
      <c r="A15180" t="s">
        <v>15233</v>
      </c>
      <c r="B15180" t="s">
        <v>37926</v>
      </c>
      <c r="I15180" t="s">
        <v>5</v>
      </c>
      <c r="J15180">
        <v>37.43</v>
      </c>
      <c r="M15180">
        <v>37.43</v>
      </c>
      <c r="N15180">
        <f t="shared" si="237"/>
        <v>0</v>
      </c>
    </row>
    <row r="15181" spans="1:14" x14ac:dyDescent="0.2">
      <c r="A15181" t="s">
        <v>15234</v>
      </c>
      <c r="B15181" t="s">
        <v>37927</v>
      </c>
      <c r="I15181" t="s">
        <v>5</v>
      </c>
      <c r="J15181">
        <v>57.72</v>
      </c>
      <c r="M15181">
        <v>57.72</v>
      </c>
      <c r="N15181">
        <f t="shared" si="237"/>
        <v>0</v>
      </c>
    </row>
    <row r="15182" spans="1:14" x14ac:dyDescent="0.2">
      <c r="A15182" t="s">
        <v>15235</v>
      </c>
      <c r="B15182" t="s">
        <v>37927</v>
      </c>
      <c r="I15182" t="s">
        <v>5</v>
      </c>
      <c r="J15182">
        <v>54.85</v>
      </c>
      <c r="M15182">
        <v>54.85</v>
      </c>
      <c r="N15182">
        <f t="shared" si="237"/>
        <v>0</v>
      </c>
    </row>
    <row r="15183" spans="1:14" x14ac:dyDescent="0.2">
      <c r="A15183" t="s">
        <v>15236</v>
      </c>
      <c r="B15183" t="s">
        <v>37928</v>
      </c>
      <c r="I15183" t="s">
        <v>5</v>
      </c>
      <c r="J15183">
        <v>65.97</v>
      </c>
      <c r="M15183">
        <v>65.97</v>
      </c>
      <c r="N15183">
        <f t="shared" si="237"/>
        <v>0</v>
      </c>
    </row>
    <row r="15184" spans="1:14" x14ac:dyDescent="0.2">
      <c r="A15184" t="s">
        <v>15237</v>
      </c>
      <c r="B15184" t="s">
        <v>37928</v>
      </c>
      <c r="I15184" t="s">
        <v>5</v>
      </c>
      <c r="J15184">
        <v>63.1</v>
      </c>
      <c r="M15184">
        <v>63.1</v>
      </c>
      <c r="N15184">
        <f t="shared" si="237"/>
        <v>0</v>
      </c>
    </row>
    <row r="15185" spans="1:14" x14ac:dyDescent="0.2">
      <c r="A15185" t="s">
        <v>15238</v>
      </c>
      <c r="B15185" t="s">
        <v>37929</v>
      </c>
      <c r="I15185" t="s">
        <v>5</v>
      </c>
      <c r="J15185">
        <v>65.97</v>
      </c>
      <c r="M15185">
        <v>65.97</v>
      </c>
      <c r="N15185">
        <f t="shared" si="237"/>
        <v>0</v>
      </c>
    </row>
    <row r="15186" spans="1:14" x14ac:dyDescent="0.2">
      <c r="A15186" t="s">
        <v>15239</v>
      </c>
      <c r="B15186" t="s">
        <v>37929</v>
      </c>
      <c r="I15186" t="s">
        <v>5</v>
      </c>
      <c r="J15186">
        <v>63.1</v>
      </c>
      <c r="M15186">
        <v>63.1</v>
      </c>
      <c r="N15186">
        <f t="shared" si="237"/>
        <v>0</v>
      </c>
    </row>
    <row r="15187" spans="1:14" x14ac:dyDescent="0.2">
      <c r="A15187" t="s">
        <v>15240</v>
      </c>
      <c r="B15187" t="s">
        <v>37930</v>
      </c>
      <c r="I15187" t="s">
        <v>5</v>
      </c>
      <c r="J15187">
        <v>46.4</v>
      </c>
      <c r="M15187">
        <v>46.4</v>
      </c>
      <c r="N15187">
        <f t="shared" si="237"/>
        <v>0</v>
      </c>
    </row>
    <row r="15188" spans="1:14" x14ac:dyDescent="0.2">
      <c r="A15188" t="s">
        <v>15241</v>
      </c>
      <c r="B15188" t="s">
        <v>37930</v>
      </c>
      <c r="I15188" t="s">
        <v>5</v>
      </c>
      <c r="J15188">
        <v>43.53</v>
      </c>
      <c r="M15188">
        <v>43.53</v>
      </c>
      <c r="N15188">
        <f t="shared" si="237"/>
        <v>0</v>
      </c>
    </row>
    <row r="15189" spans="1:14" x14ac:dyDescent="0.2">
      <c r="A15189" t="s">
        <v>15242</v>
      </c>
      <c r="B15189" t="s">
        <v>37931</v>
      </c>
      <c r="I15189" t="s">
        <v>5</v>
      </c>
      <c r="J15189">
        <v>102.01</v>
      </c>
      <c r="M15189">
        <v>102.01</v>
      </c>
      <c r="N15189">
        <f t="shared" si="237"/>
        <v>0</v>
      </c>
    </row>
    <row r="15190" spans="1:14" x14ac:dyDescent="0.2">
      <c r="A15190" t="s">
        <v>15243</v>
      </c>
      <c r="B15190" t="s">
        <v>37931</v>
      </c>
      <c r="I15190" t="s">
        <v>5</v>
      </c>
      <c r="J15190">
        <v>99.14</v>
      </c>
      <c r="M15190">
        <v>99.14</v>
      </c>
      <c r="N15190">
        <f t="shared" si="237"/>
        <v>0</v>
      </c>
    </row>
    <row r="15191" spans="1:14" x14ac:dyDescent="0.2">
      <c r="A15191" t="s">
        <v>15244</v>
      </c>
      <c r="B15191" t="s">
        <v>37932</v>
      </c>
      <c r="I15191" t="s">
        <v>5</v>
      </c>
      <c r="J15191">
        <v>102.01</v>
      </c>
      <c r="M15191">
        <v>102.01</v>
      </c>
      <c r="N15191">
        <f t="shared" si="237"/>
        <v>0</v>
      </c>
    </row>
    <row r="15192" spans="1:14" x14ac:dyDescent="0.2">
      <c r="A15192" t="s">
        <v>15245</v>
      </c>
      <c r="B15192" t="s">
        <v>37932</v>
      </c>
      <c r="I15192" t="s">
        <v>5</v>
      </c>
      <c r="J15192">
        <v>99.14</v>
      </c>
      <c r="M15192">
        <v>99.14</v>
      </c>
      <c r="N15192">
        <f t="shared" si="237"/>
        <v>0</v>
      </c>
    </row>
    <row r="15193" spans="1:14" x14ac:dyDescent="0.2">
      <c r="A15193" t="s">
        <v>15246</v>
      </c>
      <c r="B15193" t="s">
        <v>37933</v>
      </c>
      <c r="I15193" t="s">
        <v>5</v>
      </c>
      <c r="J15193">
        <v>166.1</v>
      </c>
      <c r="M15193">
        <v>166.1</v>
      </c>
      <c r="N15193">
        <f t="shared" si="237"/>
        <v>0</v>
      </c>
    </row>
    <row r="15194" spans="1:14" x14ac:dyDescent="0.2">
      <c r="A15194" t="s">
        <v>15247</v>
      </c>
      <c r="B15194" t="s">
        <v>37933</v>
      </c>
      <c r="I15194" t="s">
        <v>5</v>
      </c>
      <c r="J15194">
        <v>163.22999999999999</v>
      </c>
      <c r="M15194">
        <v>163.22999999999999</v>
      </c>
      <c r="N15194">
        <f t="shared" si="237"/>
        <v>0</v>
      </c>
    </row>
    <row r="15195" spans="1:14" x14ac:dyDescent="0.2">
      <c r="A15195" t="s">
        <v>15248</v>
      </c>
      <c r="B15195" t="s">
        <v>37934</v>
      </c>
      <c r="I15195" t="s">
        <v>5</v>
      </c>
      <c r="J15195">
        <v>101.97</v>
      </c>
      <c r="M15195">
        <v>101.97</v>
      </c>
      <c r="N15195">
        <f t="shared" si="237"/>
        <v>0</v>
      </c>
    </row>
    <row r="15196" spans="1:14" x14ac:dyDescent="0.2">
      <c r="A15196" t="s">
        <v>15249</v>
      </c>
      <c r="B15196" t="s">
        <v>37934</v>
      </c>
      <c r="I15196" t="s">
        <v>5</v>
      </c>
      <c r="J15196">
        <v>99.1</v>
      </c>
      <c r="M15196">
        <v>99.1</v>
      </c>
      <c r="N15196">
        <f t="shared" si="237"/>
        <v>0</v>
      </c>
    </row>
    <row r="15197" spans="1:14" x14ac:dyDescent="0.2">
      <c r="A15197" t="s">
        <v>15250</v>
      </c>
      <c r="B15197" t="s">
        <v>37935</v>
      </c>
      <c r="I15197" t="s">
        <v>5</v>
      </c>
      <c r="J15197">
        <v>88.69</v>
      </c>
      <c r="M15197">
        <v>88.69</v>
      </c>
      <c r="N15197">
        <f t="shared" si="237"/>
        <v>0</v>
      </c>
    </row>
    <row r="15198" spans="1:14" x14ac:dyDescent="0.2">
      <c r="A15198" t="s">
        <v>15251</v>
      </c>
      <c r="B15198" t="s">
        <v>37935</v>
      </c>
      <c r="I15198" t="s">
        <v>5</v>
      </c>
      <c r="J15198">
        <v>85.82</v>
      </c>
      <c r="M15198">
        <v>85.82</v>
      </c>
      <c r="N15198">
        <f t="shared" si="237"/>
        <v>0</v>
      </c>
    </row>
    <row r="15199" spans="1:14" x14ac:dyDescent="0.2">
      <c r="A15199" t="s">
        <v>15252</v>
      </c>
      <c r="B15199" t="s">
        <v>37936</v>
      </c>
      <c r="I15199" t="s">
        <v>5</v>
      </c>
      <c r="J15199">
        <v>47.55</v>
      </c>
      <c r="M15199">
        <v>47.55</v>
      </c>
      <c r="N15199">
        <f t="shared" si="237"/>
        <v>0</v>
      </c>
    </row>
    <row r="15200" spans="1:14" x14ac:dyDescent="0.2">
      <c r="A15200" t="s">
        <v>15253</v>
      </c>
      <c r="B15200" t="s">
        <v>37936</v>
      </c>
      <c r="I15200" t="s">
        <v>5</v>
      </c>
      <c r="J15200">
        <v>44.68</v>
      </c>
      <c r="M15200">
        <v>44.68</v>
      </c>
      <c r="N15200">
        <f t="shared" si="237"/>
        <v>0</v>
      </c>
    </row>
    <row r="15201" spans="1:14" x14ac:dyDescent="0.2">
      <c r="A15201" t="s">
        <v>15254</v>
      </c>
      <c r="B15201" t="s">
        <v>37937</v>
      </c>
      <c r="I15201" t="s">
        <v>5</v>
      </c>
      <c r="J15201">
        <v>47.61</v>
      </c>
      <c r="M15201">
        <v>47.61</v>
      </c>
      <c r="N15201">
        <f t="shared" si="237"/>
        <v>0</v>
      </c>
    </row>
    <row r="15202" spans="1:14" x14ac:dyDescent="0.2">
      <c r="A15202" t="s">
        <v>15255</v>
      </c>
      <c r="B15202" t="s">
        <v>37937</v>
      </c>
      <c r="I15202" t="s">
        <v>5</v>
      </c>
      <c r="J15202">
        <v>44.74</v>
      </c>
      <c r="M15202">
        <v>44.74</v>
      </c>
      <c r="N15202">
        <f t="shared" si="237"/>
        <v>0</v>
      </c>
    </row>
    <row r="15203" spans="1:14" x14ac:dyDescent="0.2">
      <c r="A15203" t="s">
        <v>15256</v>
      </c>
      <c r="B15203" t="s">
        <v>37938</v>
      </c>
      <c r="I15203" t="s">
        <v>5</v>
      </c>
      <c r="J15203">
        <v>51.95</v>
      </c>
      <c r="M15203">
        <v>51.95</v>
      </c>
      <c r="N15203">
        <f t="shared" si="237"/>
        <v>0</v>
      </c>
    </row>
    <row r="15204" spans="1:14" x14ac:dyDescent="0.2">
      <c r="A15204" t="s">
        <v>15257</v>
      </c>
      <c r="B15204" t="s">
        <v>37938</v>
      </c>
      <c r="I15204" t="s">
        <v>5</v>
      </c>
      <c r="J15204">
        <v>49.08</v>
      </c>
      <c r="M15204">
        <v>49.08</v>
      </c>
      <c r="N15204">
        <f t="shared" si="237"/>
        <v>0</v>
      </c>
    </row>
    <row r="15205" spans="1:14" x14ac:dyDescent="0.2">
      <c r="A15205" t="s">
        <v>15258</v>
      </c>
      <c r="B15205" t="s">
        <v>37939</v>
      </c>
      <c r="I15205" t="s">
        <v>5</v>
      </c>
      <c r="J15205">
        <v>53.8</v>
      </c>
      <c r="M15205">
        <v>53.8</v>
      </c>
      <c r="N15205">
        <f t="shared" si="237"/>
        <v>0</v>
      </c>
    </row>
    <row r="15206" spans="1:14" x14ac:dyDescent="0.2">
      <c r="A15206" t="s">
        <v>15259</v>
      </c>
      <c r="B15206" t="s">
        <v>37939</v>
      </c>
      <c r="I15206" t="s">
        <v>5</v>
      </c>
      <c r="J15206">
        <v>50.93</v>
      </c>
      <c r="M15206">
        <v>50.93</v>
      </c>
      <c r="N15206">
        <f t="shared" si="237"/>
        <v>0</v>
      </c>
    </row>
    <row r="15207" spans="1:14" x14ac:dyDescent="0.2">
      <c r="A15207" t="s">
        <v>15260</v>
      </c>
      <c r="B15207" t="s">
        <v>37940</v>
      </c>
      <c r="I15207" t="s">
        <v>5</v>
      </c>
      <c r="J15207">
        <v>74.430000000000007</v>
      </c>
      <c r="M15207">
        <v>74.430000000000007</v>
      </c>
      <c r="N15207">
        <f t="shared" si="237"/>
        <v>0</v>
      </c>
    </row>
    <row r="15208" spans="1:14" x14ac:dyDescent="0.2">
      <c r="A15208" t="s">
        <v>15261</v>
      </c>
      <c r="B15208" t="s">
        <v>37940</v>
      </c>
      <c r="I15208" t="s">
        <v>5</v>
      </c>
      <c r="J15208">
        <v>71.56</v>
      </c>
      <c r="M15208">
        <v>71.56</v>
      </c>
      <c r="N15208">
        <f t="shared" si="237"/>
        <v>0</v>
      </c>
    </row>
    <row r="15209" spans="1:14" x14ac:dyDescent="0.2">
      <c r="A15209" t="s">
        <v>15262</v>
      </c>
      <c r="B15209" t="s">
        <v>37941</v>
      </c>
      <c r="I15209" t="s">
        <v>5</v>
      </c>
      <c r="J15209">
        <v>120.98</v>
      </c>
      <c r="M15209">
        <v>120.98</v>
      </c>
      <c r="N15209">
        <f t="shared" si="237"/>
        <v>0</v>
      </c>
    </row>
    <row r="15210" spans="1:14" x14ac:dyDescent="0.2">
      <c r="A15210" t="s">
        <v>15263</v>
      </c>
      <c r="B15210" t="s">
        <v>37941</v>
      </c>
      <c r="I15210" t="s">
        <v>5</v>
      </c>
      <c r="J15210">
        <v>118.11</v>
      </c>
      <c r="M15210">
        <v>118.11</v>
      </c>
      <c r="N15210">
        <f t="shared" si="237"/>
        <v>0</v>
      </c>
    </row>
    <row r="15211" spans="1:14" x14ac:dyDescent="0.2">
      <c r="A15211" t="s">
        <v>15264</v>
      </c>
      <c r="B15211" t="s">
        <v>37942</v>
      </c>
      <c r="I15211" t="s">
        <v>5</v>
      </c>
      <c r="J15211">
        <v>55.27</v>
      </c>
      <c r="M15211">
        <v>55.27</v>
      </c>
      <c r="N15211">
        <f t="shared" si="237"/>
        <v>0</v>
      </c>
    </row>
    <row r="15212" spans="1:14" x14ac:dyDescent="0.2">
      <c r="A15212" t="s">
        <v>15265</v>
      </c>
      <c r="B15212" t="s">
        <v>37942</v>
      </c>
      <c r="I15212" t="s">
        <v>5</v>
      </c>
      <c r="J15212">
        <v>52.4</v>
      </c>
      <c r="M15212">
        <v>52.4</v>
      </c>
      <c r="N15212">
        <f t="shared" si="237"/>
        <v>0</v>
      </c>
    </row>
    <row r="15213" spans="1:14" x14ac:dyDescent="0.2">
      <c r="A15213" t="s">
        <v>15266</v>
      </c>
      <c r="B15213" t="s">
        <v>37943</v>
      </c>
      <c r="I15213" t="s">
        <v>5</v>
      </c>
      <c r="J15213">
        <v>55.44</v>
      </c>
      <c r="M15213">
        <v>55.44</v>
      </c>
      <c r="N15213">
        <f t="shared" si="237"/>
        <v>0</v>
      </c>
    </row>
    <row r="15214" spans="1:14" x14ac:dyDescent="0.2">
      <c r="A15214" t="s">
        <v>15267</v>
      </c>
      <c r="B15214" t="s">
        <v>37943</v>
      </c>
      <c r="I15214" t="s">
        <v>5</v>
      </c>
      <c r="J15214">
        <v>52.57</v>
      </c>
      <c r="M15214">
        <v>52.57</v>
      </c>
      <c r="N15214">
        <f t="shared" si="237"/>
        <v>0</v>
      </c>
    </row>
    <row r="15215" spans="1:14" x14ac:dyDescent="0.2">
      <c r="A15215" t="s">
        <v>15268</v>
      </c>
      <c r="B15215" t="s">
        <v>37944</v>
      </c>
      <c r="I15215" t="s">
        <v>5</v>
      </c>
      <c r="J15215">
        <v>81.680000000000007</v>
      </c>
      <c r="M15215">
        <v>81.680000000000007</v>
      </c>
      <c r="N15215">
        <f t="shared" si="237"/>
        <v>0</v>
      </c>
    </row>
    <row r="15216" spans="1:14" x14ac:dyDescent="0.2">
      <c r="A15216" t="s">
        <v>15269</v>
      </c>
      <c r="B15216" t="s">
        <v>37944</v>
      </c>
      <c r="I15216" t="s">
        <v>5</v>
      </c>
      <c r="J15216">
        <v>78.81</v>
      </c>
      <c r="M15216">
        <v>78.81</v>
      </c>
      <c r="N15216">
        <f t="shared" si="237"/>
        <v>0</v>
      </c>
    </row>
    <row r="15217" spans="1:14" x14ac:dyDescent="0.2">
      <c r="A15217" t="s">
        <v>15270</v>
      </c>
      <c r="B15217" t="s">
        <v>37945</v>
      </c>
      <c r="I15217" t="s">
        <v>5</v>
      </c>
      <c r="J15217">
        <v>79.37</v>
      </c>
      <c r="M15217">
        <v>79.37</v>
      </c>
      <c r="N15217">
        <f t="shared" si="237"/>
        <v>0</v>
      </c>
    </row>
    <row r="15218" spans="1:14" x14ac:dyDescent="0.2">
      <c r="A15218" t="s">
        <v>15271</v>
      </c>
      <c r="B15218" t="s">
        <v>37945</v>
      </c>
      <c r="I15218" t="s">
        <v>5</v>
      </c>
      <c r="J15218">
        <v>76.5</v>
      </c>
      <c r="M15218">
        <v>76.5</v>
      </c>
      <c r="N15218">
        <f t="shared" si="237"/>
        <v>0</v>
      </c>
    </row>
    <row r="15219" spans="1:14" x14ac:dyDescent="0.2">
      <c r="A15219" t="s">
        <v>15272</v>
      </c>
      <c r="B15219" t="s">
        <v>37946</v>
      </c>
      <c r="I15219" t="s">
        <v>5</v>
      </c>
      <c r="J15219">
        <v>139.13999999999999</v>
      </c>
      <c r="M15219">
        <v>139.13999999999999</v>
      </c>
      <c r="N15219">
        <f t="shared" si="237"/>
        <v>0</v>
      </c>
    </row>
    <row r="15220" spans="1:14" x14ac:dyDescent="0.2">
      <c r="A15220" t="s">
        <v>15273</v>
      </c>
      <c r="B15220" t="s">
        <v>37946</v>
      </c>
      <c r="I15220" t="s">
        <v>5</v>
      </c>
      <c r="J15220">
        <v>136.27000000000001</v>
      </c>
      <c r="M15220">
        <v>136.27000000000001</v>
      </c>
      <c r="N15220">
        <f t="shared" si="237"/>
        <v>0</v>
      </c>
    </row>
    <row r="15221" spans="1:14" x14ac:dyDescent="0.2">
      <c r="A15221" t="s">
        <v>15274</v>
      </c>
      <c r="B15221" t="s">
        <v>37947</v>
      </c>
      <c r="I15221" t="s">
        <v>5</v>
      </c>
      <c r="J15221">
        <v>54.04</v>
      </c>
      <c r="M15221">
        <v>54.04</v>
      </c>
      <c r="N15221">
        <f t="shared" si="237"/>
        <v>0</v>
      </c>
    </row>
    <row r="15222" spans="1:14" x14ac:dyDescent="0.2">
      <c r="A15222" t="s">
        <v>15275</v>
      </c>
      <c r="B15222" t="s">
        <v>37947</v>
      </c>
      <c r="I15222" t="s">
        <v>5</v>
      </c>
      <c r="J15222">
        <v>51.17</v>
      </c>
      <c r="M15222">
        <v>51.17</v>
      </c>
      <c r="N15222">
        <f t="shared" si="237"/>
        <v>0</v>
      </c>
    </row>
    <row r="15223" spans="1:14" x14ac:dyDescent="0.2">
      <c r="A15223" t="s">
        <v>15276</v>
      </c>
      <c r="B15223" t="s">
        <v>37948</v>
      </c>
      <c r="I15223" t="s">
        <v>5</v>
      </c>
      <c r="J15223">
        <v>59.15</v>
      </c>
      <c r="M15223">
        <v>59.15</v>
      </c>
      <c r="N15223">
        <f t="shared" si="237"/>
        <v>0</v>
      </c>
    </row>
    <row r="15224" spans="1:14" x14ac:dyDescent="0.2">
      <c r="A15224" t="s">
        <v>15277</v>
      </c>
      <c r="B15224" t="s">
        <v>37948</v>
      </c>
      <c r="I15224" t="s">
        <v>5</v>
      </c>
      <c r="J15224">
        <v>56.28</v>
      </c>
      <c r="M15224">
        <v>56.28</v>
      </c>
      <c r="N15224">
        <f t="shared" si="237"/>
        <v>0</v>
      </c>
    </row>
    <row r="15225" spans="1:14" x14ac:dyDescent="0.2">
      <c r="A15225" t="s">
        <v>15278</v>
      </c>
      <c r="B15225" t="s">
        <v>37949</v>
      </c>
      <c r="I15225" t="s">
        <v>5</v>
      </c>
      <c r="J15225">
        <v>64.569999999999993</v>
      </c>
      <c r="M15225">
        <v>64.569999999999993</v>
      </c>
      <c r="N15225">
        <f t="shared" si="237"/>
        <v>0</v>
      </c>
    </row>
    <row r="15226" spans="1:14" x14ac:dyDescent="0.2">
      <c r="A15226" t="s">
        <v>15279</v>
      </c>
      <c r="B15226" t="s">
        <v>37949</v>
      </c>
      <c r="I15226" t="s">
        <v>5</v>
      </c>
      <c r="J15226">
        <v>61.7</v>
      </c>
      <c r="M15226">
        <v>61.7</v>
      </c>
      <c r="N15226">
        <f t="shared" si="237"/>
        <v>0</v>
      </c>
    </row>
    <row r="15227" spans="1:14" x14ac:dyDescent="0.2">
      <c r="A15227" t="s">
        <v>15280</v>
      </c>
      <c r="B15227" t="s">
        <v>37950</v>
      </c>
      <c r="I15227" t="s">
        <v>5</v>
      </c>
      <c r="J15227">
        <v>69.39</v>
      </c>
      <c r="M15227">
        <v>69.39</v>
      </c>
      <c r="N15227">
        <f t="shared" si="237"/>
        <v>0</v>
      </c>
    </row>
    <row r="15228" spans="1:14" x14ac:dyDescent="0.2">
      <c r="A15228" t="s">
        <v>15281</v>
      </c>
      <c r="B15228" t="s">
        <v>37950</v>
      </c>
      <c r="I15228" t="s">
        <v>5</v>
      </c>
      <c r="J15228">
        <v>66.52</v>
      </c>
      <c r="M15228">
        <v>66.52</v>
      </c>
      <c r="N15228">
        <f t="shared" si="237"/>
        <v>0</v>
      </c>
    </row>
    <row r="15229" spans="1:14" x14ac:dyDescent="0.2">
      <c r="A15229" t="s">
        <v>15282</v>
      </c>
      <c r="B15229" t="s">
        <v>37951</v>
      </c>
      <c r="I15229" t="s">
        <v>5</v>
      </c>
      <c r="J15229">
        <v>120.98</v>
      </c>
      <c r="M15229">
        <v>120.98</v>
      </c>
      <c r="N15229">
        <f t="shared" si="237"/>
        <v>0</v>
      </c>
    </row>
    <row r="15230" spans="1:14" x14ac:dyDescent="0.2">
      <c r="A15230" t="s">
        <v>15283</v>
      </c>
      <c r="B15230" t="s">
        <v>37951</v>
      </c>
      <c r="I15230" t="s">
        <v>5</v>
      </c>
      <c r="J15230">
        <v>118.11</v>
      </c>
      <c r="M15230">
        <v>118.11</v>
      </c>
      <c r="N15230">
        <f t="shared" si="237"/>
        <v>0</v>
      </c>
    </row>
    <row r="15231" spans="1:14" x14ac:dyDescent="0.2">
      <c r="A15231" t="s">
        <v>15284</v>
      </c>
      <c r="B15231" t="s">
        <v>37952</v>
      </c>
      <c r="I15231" t="s">
        <v>5</v>
      </c>
      <c r="J15231">
        <v>51.82</v>
      </c>
      <c r="M15231">
        <v>51.82</v>
      </c>
      <c r="N15231">
        <f t="shared" si="237"/>
        <v>0</v>
      </c>
    </row>
    <row r="15232" spans="1:14" x14ac:dyDescent="0.2">
      <c r="A15232" t="s">
        <v>15285</v>
      </c>
      <c r="B15232" t="s">
        <v>37952</v>
      </c>
      <c r="I15232" t="s">
        <v>5</v>
      </c>
      <c r="J15232">
        <v>48.95</v>
      </c>
      <c r="M15232">
        <v>48.95</v>
      </c>
      <c r="N15232">
        <f t="shared" si="237"/>
        <v>0</v>
      </c>
    </row>
    <row r="15233" spans="1:14" x14ac:dyDescent="0.2">
      <c r="A15233" t="s">
        <v>15286</v>
      </c>
      <c r="B15233" t="s">
        <v>37953</v>
      </c>
      <c r="I15233" t="s">
        <v>5</v>
      </c>
      <c r="J15233">
        <v>54.1</v>
      </c>
      <c r="M15233">
        <v>54.1</v>
      </c>
      <c r="N15233">
        <f t="shared" si="237"/>
        <v>0</v>
      </c>
    </row>
    <row r="15234" spans="1:14" x14ac:dyDescent="0.2">
      <c r="A15234" t="s">
        <v>15287</v>
      </c>
      <c r="B15234" t="s">
        <v>37953</v>
      </c>
      <c r="I15234" t="s">
        <v>5</v>
      </c>
      <c r="J15234">
        <v>51.23</v>
      </c>
      <c r="M15234">
        <v>51.23</v>
      </c>
      <c r="N15234">
        <f t="shared" si="237"/>
        <v>0</v>
      </c>
    </row>
    <row r="15235" spans="1:14" x14ac:dyDescent="0.2">
      <c r="A15235" t="s">
        <v>15288</v>
      </c>
      <c r="B15235" t="s">
        <v>37954</v>
      </c>
      <c r="I15235" t="s">
        <v>5</v>
      </c>
      <c r="J15235">
        <v>81.760000000000005</v>
      </c>
      <c r="M15235">
        <v>81.760000000000005</v>
      </c>
      <c r="N15235">
        <f t="shared" si="237"/>
        <v>0</v>
      </c>
    </row>
    <row r="15236" spans="1:14" x14ac:dyDescent="0.2">
      <c r="A15236" t="s">
        <v>15289</v>
      </c>
      <c r="B15236" t="s">
        <v>37954</v>
      </c>
      <c r="I15236" t="s">
        <v>5</v>
      </c>
      <c r="J15236">
        <v>78.89</v>
      </c>
      <c r="M15236">
        <v>78.89</v>
      </c>
      <c r="N15236">
        <f t="shared" ref="N15236:N15299" si="238">J15236-M15236</f>
        <v>0</v>
      </c>
    </row>
    <row r="15237" spans="1:14" x14ac:dyDescent="0.2">
      <c r="A15237" t="s">
        <v>15290</v>
      </c>
      <c r="B15237" t="s">
        <v>37955</v>
      </c>
      <c r="I15237" t="s">
        <v>5</v>
      </c>
      <c r="J15237">
        <v>90.11</v>
      </c>
      <c r="M15237">
        <v>90.11</v>
      </c>
      <c r="N15237">
        <f t="shared" si="238"/>
        <v>0</v>
      </c>
    </row>
    <row r="15238" spans="1:14" x14ac:dyDescent="0.2">
      <c r="A15238" t="s">
        <v>15291</v>
      </c>
      <c r="B15238" t="s">
        <v>37955</v>
      </c>
      <c r="I15238" t="s">
        <v>5</v>
      </c>
      <c r="J15238">
        <v>87.24</v>
      </c>
      <c r="M15238">
        <v>87.24</v>
      </c>
      <c r="N15238">
        <f t="shared" si="238"/>
        <v>0</v>
      </c>
    </row>
    <row r="15239" spans="1:14" x14ac:dyDescent="0.2">
      <c r="A15239" t="s">
        <v>15292</v>
      </c>
      <c r="B15239" t="s">
        <v>37956</v>
      </c>
      <c r="I15239" t="s">
        <v>5</v>
      </c>
      <c r="J15239">
        <v>91.95</v>
      </c>
      <c r="M15239">
        <v>91.95</v>
      </c>
      <c r="N15239">
        <f t="shared" si="238"/>
        <v>0</v>
      </c>
    </row>
    <row r="15240" spans="1:14" x14ac:dyDescent="0.2">
      <c r="A15240" t="s">
        <v>15293</v>
      </c>
      <c r="B15240" t="s">
        <v>37956</v>
      </c>
      <c r="I15240" t="s">
        <v>5</v>
      </c>
      <c r="J15240">
        <v>89.08</v>
      </c>
      <c r="M15240">
        <v>89.08</v>
      </c>
      <c r="N15240">
        <f t="shared" si="238"/>
        <v>0</v>
      </c>
    </row>
    <row r="15241" spans="1:14" x14ac:dyDescent="0.2">
      <c r="A15241" t="s">
        <v>15294</v>
      </c>
      <c r="B15241" t="s">
        <v>37957</v>
      </c>
      <c r="I15241" t="s">
        <v>5</v>
      </c>
      <c r="J15241">
        <v>124.41</v>
      </c>
      <c r="M15241">
        <v>124.41</v>
      </c>
      <c r="N15241">
        <f t="shared" si="238"/>
        <v>0</v>
      </c>
    </row>
    <row r="15242" spans="1:14" x14ac:dyDescent="0.2">
      <c r="A15242" t="s">
        <v>15295</v>
      </c>
      <c r="B15242" t="s">
        <v>37957</v>
      </c>
      <c r="I15242" t="s">
        <v>5</v>
      </c>
      <c r="J15242">
        <v>121.54</v>
      </c>
      <c r="M15242">
        <v>121.54</v>
      </c>
      <c r="N15242">
        <f t="shared" si="238"/>
        <v>0</v>
      </c>
    </row>
    <row r="15243" spans="1:14" x14ac:dyDescent="0.2">
      <c r="A15243" t="s">
        <v>15296</v>
      </c>
      <c r="B15243" t="s">
        <v>37958</v>
      </c>
      <c r="I15243" t="s">
        <v>5</v>
      </c>
      <c r="J15243">
        <v>70.58</v>
      </c>
      <c r="M15243">
        <v>70.58</v>
      </c>
      <c r="N15243">
        <f t="shared" si="238"/>
        <v>0</v>
      </c>
    </row>
    <row r="15244" spans="1:14" x14ac:dyDescent="0.2">
      <c r="A15244" t="s">
        <v>15297</v>
      </c>
      <c r="B15244" t="s">
        <v>37958</v>
      </c>
      <c r="I15244" t="s">
        <v>5</v>
      </c>
      <c r="J15244">
        <v>67.709999999999994</v>
      </c>
      <c r="M15244">
        <v>67.709999999999994</v>
      </c>
      <c r="N15244">
        <f t="shared" si="238"/>
        <v>0</v>
      </c>
    </row>
    <row r="15245" spans="1:14" x14ac:dyDescent="0.2">
      <c r="A15245" t="s">
        <v>15298</v>
      </c>
      <c r="B15245" t="s">
        <v>37959</v>
      </c>
      <c r="I15245" t="s">
        <v>5</v>
      </c>
      <c r="J15245">
        <v>76.14</v>
      </c>
      <c r="M15245">
        <v>76.14</v>
      </c>
      <c r="N15245">
        <f t="shared" si="238"/>
        <v>0</v>
      </c>
    </row>
    <row r="15246" spans="1:14" x14ac:dyDescent="0.2">
      <c r="A15246" t="s">
        <v>15299</v>
      </c>
      <c r="B15246" t="s">
        <v>37959</v>
      </c>
      <c r="I15246" t="s">
        <v>5</v>
      </c>
      <c r="J15246">
        <v>73.27</v>
      </c>
      <c r="M15246">
        <v>73.27</v>
      </c>
      <c r="N15246">
        <f t="shared" si="238"/>
        <v>0</v>
      </c>
    </row>
    <row r="15247" spans="1:14" x14ac:dyDescent="0.2">
      <c r="A15247" t="s">
        <v>15300</v>
      </c>
      <c r="B15247" t="s">
        <v>37960</v>
      </c>
      <c r="I15247" t="s">
        <v>5</v>
      </c>
      <c r="J15247">
        <v>82</v>
      </c>
      <c r="M15247">
        <v>82</v>
      </c>
      <c r="N15247">
        <f t="shared" si="238"/>
        <v>0</v>
      </c>
    </row>
    <row r="15248" spans="1:14" x14ac:dyDescent="0.2">
      <c r="A15248" t="s">
        <v>15301</v>
      </c>
      <c r="B15248" t="s">
        <v>37960</v>
      </c>
      <c r="I15248" t="s">
        <v>5</v>
      </c>
      <c r="J15248">
        <v>79.13</v>
      </c>
      <c r="M15248">
        <v>79.13</v>
      </c>
      <c r="N15248">
        <f t="shared" si="238"/>
        <v>0</v>
      </c>
    </row>
    <row r="15249" spans="1:14" x14ac:dyDescent="0.2">
      <c r="A15249" t="s">
        <v>15302</v>
      </c>
      <c r="B15249" t="s">
        <v>37961</v>
      </c>
      <c r="I15249" t="s">
        <v>5</v>
      </c>
      <c r="J15249">
        <v>83.22</v>
      </c>
      <c r="M15249">
        <v>83.22</v>
      </c>
      <c r="N15249">
        <f t="shared" si="238"/>
        <v>0</v>
      </c>
    </row>
    <row r="15250" spans="1:14" x14ac:dyDescent="0.2">
      <c r="A15250" t="s">
        <v>15303</v>
      </c>
      <c r="B15250" t="s">
        <v>37961</v>
      </c>
      <c r="I15250" t="s">
        <v>5</v>
      </c>
      <c r="J15250">
        <v>80.349999999999994</v>
      </c>
      <c r="M15250">
        <v>80.349999999999994</v>
      </c>
      <c r="N15250">
        <f t="shared" si="238"/>
        <v>0</v>
      </c>
    </row>
    <row r="15251" spans="1:14" x14ac:dyDescent="0.2">
      <c r="A15251" t="s">
        <v>15304</v>
      </c>
      <c r="B15251" t="s">
        <v>37962</v>
      </c>
      <c r="I15251" t="s">
        <v>5</v>
      </c>
      <c r="J15251">
        <v>139.13999999999999</v>
      </c>
      <c r="M15251">
        <v>139.13999999999999</v>
      </c>
      <c r="N15251">
        <f t="shared" si="238"/>
        <v>0</v>
      </c>
    </row>
    <row r="15252" spans="1:14" x14ac:dyDescent="0.2">
      <c r="A15252" t="s">
        <v>15305</v>
      </c>
      <c r="B15252" t="s">
        <v>37962</v>
      </c>
      <c r="I15252" t="s">
        <v>5</v>
      </c>
      <c r="J15252">
        <v>136.27000000000001</v>
      </c>
      <c r="M15252">
        <v>136.27000000000001</v>
      </c>
      <c r="N15252">
        <f t="shared" si="238"/>
        <v>0</v>
      </c>
    </row>
    <row r="15253" spans="1:14" x14ac:dyDescent="0.2">
      <c r="A15253" t="s">
        <v>15306</v>
      </c>
      <c r="B15253" t="s">
        <v>37963</v>
      </c>
      <c r="I15253" t="s">
        <v>5</v>
      </c>
      <c r="J15253">
        <v>62.4</v>
      </c>
      <c r="M15253">
        <v>62.4</v>
      </c>
      <c r="N15253">
        <f t="shared" si="238"/>
        <v>0</v>
      </c>
    </row>
    <row r="15254" spans="1:14" x14ac:dyDescent="0.2">
      <c r="A15254" t="s">
        <v>15307</v>
      </c>
      <c r="B15254" t="s">
        <v>37963</v>
      </c>
      <c r="I15254" t="s">
        <v>5</v>
      </c>
      <c r="J15254">
        <v>59.53</v>
      </c>
      <c r="M15254">
        <v>59.53</v>
      </c>
      <c r="N15254">
        <f t="shared" si="238"/>
        <v>0</v>
      </c>
    </row>
    <row r="15255" spans="1:14" x14ac:dyDescent="0.2">
      <c r="A15255" t="s">
        <v>15308</v>
      </c>
      <c r="B15255" t="s">
        <v>37964</v>
      </c>
      <c r="I15255" t="s">
        <v>5</v>
      </c>
      <c r="J15255">
        <v>82.25</v>
      </c>
      <c r="M15255">
        <v>82.25</v>
      </c>
      <c r="N15255">
        <f t="shared" si="238"/>
        <v>0</v>
      </c>
    </row>
    <row r="15256" spans="1:14" x14ac:dyDescent="0.2">
      <c r="A15256" t="s">
        <v>15309</v>
      </c>
      <c r="B15256" t="s">
        <v>37964</v>
      </c>
      <c r="I15256" t="s">
        <v>5</v>
      </c>
      <c r="J15256">
        <v>79.38</v>
      </c>
      <c r="M15256">
        <v>79.38</v>
      </c>
      <c r="N15256">
        <f t="shared" si="238"/>
        <v>0</v>
      </c>
    </row>
    <row r="15257" spans="1:14" x14ac:dyDescent="0.2">
      <c r="A15257" t="s">
        <v>15310</v>
      </c>
      <c r="B15257" t="s">
        <v>37965</v>
      </c>
      <c r="I15257" t="s">
        <v>5</v>
      </c>
      <c r="J15257">
        <v>102.88</v>
      </c>
      <c r="M15257">
        <v>102.88</v>
      </c>
      <c r="N15257">
        <f t="shared" si="238"/>
        <v>0</v>
      </c>
    </row>
    <row r="15258" spans="1:14" x14ac:dyDescent="0.2">
      <c r="A15258" t="s">
        <v>15311</v>
      </c>
      <c r="B15258" t="s">
        <v>37965</v>
      </c>
      <c r="I15258" t="s">
        <v>5</v>
      </c>
      <c r="J15258">
        <v>100.01</v>
      </c>
      <c r="M15258">
        <v>100.01</v>
      </c>
      <c r="N15258">
        <f t="shared" si="238"/>
        <v>0</v>
      </c>
    </row>
    <row r="15259" spans="1:14" x14ac:dyDescent="0.2">
      <c r="A15259" t="s">
        <v>15312</v>
      </c>
      <c r="B15259" t="s">
        <v>37966</v>
      </c>
      <c r="I15259" t="s">
        <v>5</v>
      </c>
      <c r="J15259">
        <v>86.74</v>
      </c>
      <c r="M15259">
        <v>86.74</v>
      </c>
      <c r="N15259">
        <f t="shared" si="238"/>
        <v>0</v>
      </c>
    </row>
    <row r="15260" spans="1:14" x14ac:dyDescent="0.2">
      <c r="A15260" t="s">
        <v>15313</v>
      </c>
      <c r="B15260" t="s">
        <v>37966</v>
      </c>
      <c r="I15260" t="s">
        <v>5</v>
      </c>
      <c r="J15260">
        <v>83.87</v>
      </c>
      <c r="M15260">
        <v>83.87</v>
      </c>
      <c r="N15260">
        <f t="shared" si="238"/>
        <v>0</v>
      </c>
    </row>
    <row r="15261" spans="1:14" x14ac:dyDescent="0.2">
      <c r="A15261" t="s">
        <v>15314</v>
      </c>
      <c r="B15261" t="s">
        <v>37967</v>
      </c>
      <c r="I15261" t="s">
        <v>5</v>
      </c>
      <c r="J15261">
        <v>139.13999999999999</v>
      </c>
      <c r="M15261">
        <v>139.13999999999999</v>
      </c>
      <c r="N15261">
        <f t="shared" si="238"/>
        <v>0</v>
      </c>
    </row>
    <row r="15262" spans="1:14" x14ac:dyDescent="0.2">
      <c r="A15262" t="s">
        <v>15315</v>
      </c>
      <c r="B15262" t="s">
        <v>37967</v>
      </c>
      <c r="I15262" t="s">
        <v>5</v>
      </c>
      <c r="J15262">
        <v>136.27000000000001</v>
      </c>
      <c r="M15262">
        <v>136.27000000000001</v>
      </c>
      <c r="N15262">
        <f t="shared" si="238"/>
        <v>0</v>
      </c>
    </row>
    <row r="15263" spans="1:14" x14ac:dyDescent="0.2">
      <c r="A15263" t="s">
        <v>15316</v>
      </c>
      <c r="B15263" t="s">
        <v>37968</v>
      </c>
      <c r="I15263" t="s">
        <v>5</v>
      </c>
      <c r="J15263">
        <v>10.58</v>
      </c>
      <c r="M15263">
        <v>10.58</v>
      </c>
      <c r="N15263">
        <f t="shared" si="238"/>
        <v>0</v>
      </c>
    </row>
    <row r="15264" spans="1:14" x14ac:dyDescent="0.2">
      <c r="A15264" t="s">
        <v>15317</v>
      </c>
      <c r="B15264" t="s">
        <v>37968</v>
      </c>
      <c r="I15264" t="s">
        <v>5</v>
      </c>
      <c r="J15264">
        <v>9.43</v>
      </c>
      <c r="M15264">
        <v>9.43</v>
      </c>
      <c r="N15264">
        <f t="shared" si="238"/>
        <v>0</v>
      </c>
    </row>
    <row r="15265" spans="1:14" x14ac:dyDescent="0.2">
      <c r="A15265" t="s">
        <v>15318</v>
      </c>
      <c r="B15265" t="s">
        <v>37969</v>
      </c>
      <c r="I15265" t="s">
        <v>5</v>
      </c>
      <c r="J15265">
        <v>10.76</v>
      </c>
      <c r="M15265">
        <v>10.76</v>
      </c>
      <c r="N15265">
        <f t="shared" si="238"/>
        <v>0</v>
      </c>
    </row>
    <row r="15266" spans="1:14" x14ac:dyDescent="0.2">
      <c r="A15266" t="s">
        <v>15319</v>
      </c>
      <c r="B15266" t="s">
        <v>37969</v>
      </c>
      <c r="I15266" t="s">
        <v>5</v>
      </c>
      <c r="J15266">
        <v>9.61</v>
      </c>
      <c r="M15266">
        <v>9.61</v>
      </c>
      <c r="N15266">
        <f t="shared" si="238"/>
        <v>0</v>
      </c>
    </row>
    <row r="15267" spans="1:14" x14ac:dyDescent="0.2">
      <c r="A15267" t="s">
        <v>15320</v>
      </c>
      <c r="B15267" t="s">
        <v>37970</v>
      </c>
      <c r="I15267" t="s">
        <v>5</v>
      </c>
      <c r="J15267">
        <v>11.41</v>
      </c>
      <c r="M15267">
        <v>11.41</v>
      </c>
      <c r="N15267">
        <f t="shared" si="238"/>
        <v>0</v>
      </c>
    </row>
    <row r="15268" spans="1:14" x14ac:dyDescent="0.2">
      <c r="A15268" t="s">
        <v>15321</v>
      </c>
      <c r="B15268" t="s">
        <v>37970</v>
      </c>
      <c r="I15268" t="s">
        <v>5</v>
      </c>
      <c r="J15268">
        <v>10.26</v>
      </c>
      <c r="M15268">
        <v>10.26</v>
      </c>
      <c r="N15268">
        <f t="shared" si="238"/>
        <v>0</v>
      </c>
    </row>
    <row r="15269" spans="1:14" x14ac:dyDescent="0.2">
      <c r="A15269" t="s">
        <v>15322</v>
      </c>
      <c r="B15269" t="s">
        <v>37971</v>
      </c>
      <c r="I15269" t="s">
        <v>5</v>
      </c>
      <c r="J15269">
        <v>13.28</v>
      </c>
      <c r="M15269">
        <v>13.28</v>
      </c>
      <c r="N15269">
        <f t="shared" si="238"/>
        <v>0</v>
      </c>
    </row>
    <row r="15270" spans="1:14" x14ac:dyDescent="0.2">
      <c r="A15270" t="s">
        <v>15323</v>
      </c>
      <c r="B15270" t="s">
        <v>37971</v>
      </c>
      <c r="I15270" t="s">
        <v>5</v>
      </c>
      <c r="J15270">
        <v>12.13</v>
      </c>
      <c r="M15270">
        <v>12.13</v>
      </c>
      <c r="N15270">
        <f t="shared" si="238"/>
        <v>0</v>
      </c>
    </row>
    <row r="15271" spans="1:14" x14ac:dyDescent="0.2">
      <c r="A15271" t="s">
        <v>15324</v>
      </c>
      <c r="B15271" t="s">
        <v>37972</v>
      </c>
      <c r="I15271" t="s">
        <v>5</v>
      </c>
      <c r="J15271">
        <v>13.11</v>
      </c>
      <c r="M15271">
        <v>13.11</v>
      </c>
      <c r="N15271">
        <f t="shared" si="238"/>
        <v>0</v>
      </c>
    </row>
    <row r="15272" spans="1:14" x14ac:dyDescent="0.2">
      <c r="A15272" t="s">
        <v>15325</v>
      </c>
      <c r="B15272" t="s">
        <v>37972</v>
      </c>
      <c r="I15272" t="s">
        <v>5</v>
      </c>
      <c r="J15272">
        <v>11.96</v>
      </c>
      <c r="M15272">
        <v>11.96</v>
      </c>
      <c r="N15272">
        <f t="shared" si="238"/>
        <v>0</v>
      </c>
    </row>
    <row r="15273" spans="1:14" x14ac:dyDescent="0.2">
      <c r="A15273" t="s">
        <v>15326</v>
      </c>
      <c r="B15273" t="s">
        <v>37973</v>
      </c>
      <c r="I15273" t="s">
        <v>5</v>
      </c>
      <c r="J15273">
        <v>13.66</v>
      </c>
      <c r="M15273">
        <v>13.66</v>
      </c>
      <c r="N15273">
        <f t="shared" si="238"/>
        <v>0</v>
      </c>
    </row>
    <row r="15274" spans="1:14" x14ac:dyDescent="0.2">
      <c r="A15274" t="s">
        <v>15327</v>
      </c>
      <c r="B15274" t="s">
        <v>37973</v>
      </c>
      <c r="I15274" t="s">
        <v>5</v>
      </c>
      <c r="J15274">
        <v>12.51</v>
      </c>
      <c r="M15274">
        <v>12.51</v>
      </c>
      <c r="N15274">
        <f t="shared" si="238"/>
        <v>0</v>
      </c>
    </row>
    <row r="15275" spans="1:14" x14ac:dyDescent="0.2">
      <c r="A15275" t="s">
        <v>15328</v>
      </c>
      <c r="B15275" t="s">
        <v>37974</v>
      </c>
      <c r="I15275" t="s">
        <v>5</v>
      </c>
      <c r="J15275">
        <v>11.29</v>
      </c>
      <c r="M15275">
        <v>11.29</v>
      </c>
      <c r="N15275">
        <f t="shared" si="238"/>
        <v>0</v>
      </c>
    </row>
    <row r="15276" spans="1:14" x14ac:dyDescent="0.2">
      <c r="A15276" t="s">
        <v>15329</v>
      </c>
      <c r="B15276" t="s">
        <v>37974</v>
      </c>
      <c r="I15276" t="s">
        <v>5</v>
      </c>
      <c r="J15276">
        <v>10.14</v>
      </c>
      <c r="M15276">
        <v>10.14</v>
      </c>
      <c r="N15276">
        <f t="shared" si="238"/>
        <v>0</v>
      </c>
    </row>
    <row r="15277" spans="1:14" x14ac:dyDescent="0.2">
      <c r="A15277" t="s">
        <v>15330</v>
      </c>
      <c r="B15277" t="s">
        <v>37975</v>
      </c>
      <c r="I15277" t="s">
        <v>5</v>
      </c>
      <c r="J15277">
        <v>12.03</v>
      </c>
      <c r="M15277">
        <v>12.03</v>
      </c>
      <c r="N15277">
        <f t="shared" si="238"/>
        <v>0</v>
      </c>
    </row>
    <row r="15278" spans="1:14" x14ac:dyDescent="0.2">
      <c r="A15278" t="s">
        <v>15331</v>
      </c>
      <c r="B15278" t="s">
        <v>37975</v>
      </c>
      <c r="I15278" t="s">
        <v>5</v>
      </c>
      <c r="J15278">
        <v>10.88</v>
      </c>
      <c r="M15278">
        <v>10.88</v>
      </c>
      <c r="N15278">
        <f t="shared" si="238"/>
        <v>0</v>
      </c>
    </row>
    <row r="15279" spans="1:14" x14ac:dyDescent="0.2">
      <c r="A15279" t="s">
        <v>15332</v>
      </c>
      <c r="B15279" t="s">
        <v>37976</v>
      </c>
      <c r="I15279" t="s">
        <v>5</v>
      </c>
      <c r="J15279">
        <v>12.48</v>
      </c>
      <c r="M15279">
        <v>12.48</v>
      </c>
      <c r="N15279">
        <f t="shared" si="238"/>
        <v>0</v>
      </c>
    </row>
    <row r="15280" spans="1:14" x14ac:dyDescent="0.2">
      <c r="A15280" t="s">
        <v>15333</v>
      </c>
      <c r="B15280" t="s">
        <v>37976</v>
      </c>
      <c r="I15280" t="s">
        <v>5</v>
      </c>
      <c r="J15280">
        <v>11.33</v>
      </c>
      <c r="M15280">
        <v>11.33</v>
      </c>
      <c r="N15280">
        <f t="shared" si="238"/>
        <v>0</v>
      </c>
    </row>
    <row r="15281" spans="1:14" x14ac:dyDescent="0.2">
      <c r="A15281" t="s">
        <v>15334</v>
      </c>
      <c r="B15281" t="s">
        <v>37977</v>
      </c>
      <c r="I15281" t="s">
        <v>5</v>
      </c>
      <c r="J15281">
        <v>14.14</v>
      </c>
      <c r="M15281">
        <v>14.14</v>
      </c>
      <c r="N15281">
        <f t="shared" si="238"/>
        <v>0</v>
      </c>
    </row>
    <row r="15282" spans="1:14" x14ac:dyDescent="0.2">
      <c r="A15282" t="s">
        <v>15335</v>
      </c>
      <c r="B15282" t="s">
        <v>37977</v>
      </c>
      <c r="I15282" t="s">
        <v>5</v>
      </c>
      <c r="J15282">
        <v>12.99</v>
      </c>
      <c r="M15282">
        <v>12.99</v>
      </c>
      <c r="N15282">
        <f t="shared" si="238"/>
        <v>0</v>
      </c>
    </row>
    <row r="15283" spans="1:14" x14ac:dyDescent="0.2">
      <c r="A15283" t="s">
        <v>15336</v>
      </c>
      <c r="B15283" t="s">
        <v>37978</v>
      </c>
      <c r="I15283" t="s">
        <v>5</v>
      </c>
      <c r="J15283">
        <v>17.64</v>
      </c>
      <c r="M15283">
        <v>17.64</v>
      </c>
      <c r="N15283">
        <f t="shared" si="238"/>
        <v>0</v>
      </c>
    </row>
    <row r="15284" spans="1:14" x14ac:dyDescent="0.2">
      <c r="A15284" t="s">
        <v>15337</v>
      </c>
      <c r="B15284" t="s">
        <v>37978</v>
      </c>
      <c r="I15284" t="s">
        <v>5</v>
      </c>
      <c r="J15284">
        <v>16.489999999999998</v>
      </c>
      <c r="M15284">
        <v>16.489999999999998</v>
      </c>
      <c r="N15284">
        <f t="shared" si="238"/>
        <v>0</v>
      </c>
    </row>
    <row r="15285" spans="1:14" x14ac:dyDescent="0.2">
      <c r="A15285" t="s">
        <v>15338</v>
      </c>
      <c r="B15285" t="s">
        <v>37979</v>
      </c>
      <c r="I15285" t="s">
        <v>5</v>
      </c>
      <c r="J15285">
        <v>12.09</v>
      </c>
      <c r="M15285">
        <v>12.09</v>
      </c>
      <c r="N15285">
        <f t="shared" si="238"/>
        <v>0</v>
      </c>
    </row>
    <row r="15286" spans="1:14" x14ac:dyDescent="0.2">
      <c r="A15286" t="s">
        <v>15339</v>
      </c>
      <c r="B15286" t="s">
        <v>37979</v>
      </c>
      <c r="I15286" t="s">
        <v>5</v>
      </c>
      <c r="J15286">
        <v>10.94</v>
      </c>
      <c r="M15286">
        <v>10.94</v>
      </c>
      <c r="N15286">
        <f t="shared" si="238"/>
        <v>0</v>
      </c>
    </row>
    <row r="15287" spans="1:14" x14ac:dyDescent="0.2">
      <c r="A15287" t="s">
        <v>15340</v>
      </c>
      <c r="B15287" t="s">
        <v>37980</v>
      </c>
      <c r="I15287" t="s">
        <v>5</v>
      </c>
      <c r="J15287">
        <v>12.68</v>
      </c>
      <c r="M15287">
        <v>12.68</v>
      </c>
      <c r="N15287">
        <f t="shared" si="238"/>
        <v>0</v>
      </c>
    </row>
    <row r="15288" spans="1:14" x14ac:dyDescent="0.2">
      <c r="A15288" t="s">
        <v>15341</v>
      </c>
      <c r="B15288" t="s">
        <v>37980</v>
      </c>
      <c r="I15288" t="s">
        <v>5</v>
      </c>
      <c r="J15288">
        <v>11.53</v>
      </c>
      <c r="M15288">
        <v>11.53</v>
      </c>
      <c r="N15288">
        <f t="shared" si="238"/>
        <v>0</v>
      </c>
    </row>
    <row r="15289" spans="1:14" x14ac:dyDescent="0.2">
      <c r="A15289" t="s">
        <v>15342</v>
      </c>
      <c r="B15289" t="s">
        <v>37981</v>
      </c>
      <c r="I15289" t="s">
        <v>5</v>
      </c>
      <c r="J15289">
        <v>13.56</v>
      </c>
      <c r="M15289">
        <v>13.56</v>
      </c>
      <c r="N15289">
        <f t="shared" si="238"/>
        <v>0</v>
      </c>
    </row>
    <row r="15290" spans="1:14" x14ac:dyDescent="0.2">
      <c r="A15290" t="s">
        <v>15343</v>
      </c>
      <c r="B15290" t="s">
        <v>37981</v>
      </c>
      <c r="I15290" t="s">
        <v>5</v>
      </c>
      <c r="J15290">
        <v>12.41</v>
      </c>
      <c r="M15290">
        <v>12.41</v>
      </c>
      <c r="N15290">
        <f t="shared" si="238"/>
        <v>0</v>
      </c>
    </row>
    <row r="15291" spans="1:14" x14ac:dyDescent="0.2">
      <c r="A15291" t="s">
        <v>15344</v>
      </c>
      <c r="B15291" t="s">
        <v>37982</v>
      </c>
      <c r="I15291" t="s">
        <v>5</v>
      </c>
      <c r="J15291">
        <v>15.47</v>
      </c>
      <c r="M15291">
        <v>15.47</v>
      </c>
      <c r="N15291">
        <f t="shared" si="238"/>
        <v>0</v>
      </c>
    </row>
    <row r="15292" spans="1:14" x14ac:dyDescent="0.2">
      <c r="A15292" t="s">
        <v>15345</v>
      </c>
      <c r="B15292" t="s">
        <v>37982</v>
      </c>
      <c r="I15292" t="s">
        <v>5</v>
      </c>
      <c r="J15292">
        <v>14.32</v>
      </c>
      <c r="M15292">
        <v>14.32</v>
      </c>
      <c r="N15292">
        <f t="shared" si="238"/>
        <v>0</v>
      </c>
    </row>
    <row r="15293" spans="1:14" x14ac:dyDescent="0.2">
      <c r="A15293" t="s">
        <v>15346</v>
      </c>
      <c r="B15293" t="s">
        <v>37983</v>
      </c>
      <c r="I15293" t="s">
        <v>5</v>
      </c>
      <c r="J15293">
        <v>19.48</v>
      </c>
      <c r="M15293">
        <v>19.48</v>
      </c>
      <c r="N15293">
        <f t="shared" si="238"/>
        <v>0</v>
      </c>
    </row>
    <row r="15294" spans="1:14" x14ac:dyDescent="0.2">
      <c r="A15294" t="s">
        <v>15347</v>
      </c>
      <c r="B15294" t="s">
        <v>37983</v>
      </c>
      <c r="I15294" t="s">
        <v>5</v>
      </c>
      <c r="J15294">
        <v>18.329999999999998</v>
      </c>
      <c r="M15294">
        <v>18.329999999999998</v>
      </c>
      <c r="N15294">
        <f t="shared" si="238"/>
        <v>0</v>
      </c>
    </row>
    <row r="15295" spans="1:14" x14ac:dyDescent="0.2">
      <c r="A15295" t="s">
        <v>15348</v>
      </c>
      <c r="B15295" t="s">
        <v>37984</v>
      </c>
      <c r="I15295" t="s">
        <v>5</v>
      </c>
      <c r="J15295">
        <v>11.55</v>
      </c>
      <c r="M15295">
        <v>11.55</v>
      </c>
      <c r="N15295">
        <f t="shared" si="238"/>
        <v>0</v>
      </c>
    </row>
    <row r="15296" spans="1:14" x14ac:dyDescent="0.2">
      <c r="A15296" t="s">
        <v>15349</v>
      </c>
      <c r="B15296" t="s">
        <v>37984</v>
      </c>
      <c r="I15296" t="s">
        <v>5</v>
      </c>
      <c r="J15296">
        <v>10.4</v>
      </c>
      <c r="M15296">
        <v>10.4</v>
      </c>
      <c r="N15296">
        <f t="shared" si="238"/>
        <v>0</v>
      </c>
    </row>
    <row r="15297" spans="1:14" x14ac:dyDescent="0.2">
      <c r="A15297" t="s">
        <v>15350</v>
      </c>
      <c r="B15297" t="s">
        <v>37985</v>
      </c>
      <c r="I15297" t="s">
        <v>5</v>
      </c>
      <c r="J15297">
        <v>11.98</v>
      </c>
      <c r="M15297">
        <v>11.98</v>
      </c>
      <c r="N15297">
        <f t="shared" si="238"/>
        <v>0</v>
      </c>
    </row>
    <row r="15298" spans="1:14" x14ac:dyDescent="0.2">
      <c r="A15298" t="s">
        <v>15351</v>
      </c>
      <c r="B15298" t="s">
        <v>37985</v>
      </c>
      <c r="I15298" t="s">
        <v>5</v>
      </c>
      <c r="J15298">
        <v>10.83</v>
      </c>
      <c r="M15298">
        <v>10.83</v>
      </c>
      <c r="N15298">
        <f t="shared" si="238"/>
        <v>0</v>
      </c>
    </row>
    <row r="15299" spans="1:14" x14ac:dyDescent="0.2">
      <c r="A15299" t="s">
        <v>15352</v>
      </c>
      <c r="B15299" t="s">
        <v>37986</v>
      </c>
      <c r="I15299" t="s">
        <v>5</v>
      </c>
      <c r="J15299">
        <v>12.87</v>
      </c>
      <c r="M15299">
        <v>12.87</v>
      </c>
      <c r="N15299">
        <f t="shared" si="238"/>
        <v>0</v>
      </c>
    </row>
    <row r="15300" spans="1:14" x14ac:dyDescent="0.2">
      <c r="A15300" t="s">
        <v>15353</v>
      </c>
      <c r="B15300" t="s">
        <v>37986</v>
      </c>
      <c r="I15300" t="s">
        <v>5</v>
      </c>
      <c r="J15300">
        <v>11.72</v>
      </c>
      <c r="M15300">
        <v>11.72</v>
      </c>
      <c r="N15300">
        <f t="shared" ref="N15300:N15363" si="239">J15300-M15300</f>
        <v>0</v>
      </c>
    </row>
    <row r="15301" spans="1:14" x14ac:dyDescent="0.2">
      <c r="A15301" t="s">
        <v>15354</v>
      </c>
      <c r="B15301" t="s">
        <v>37987</v>
      </c>
      <c r="I15301" t="s">
        <v>5</v>
      </c>
      <c r="J15301">
        <v>14.26</v>
      </c>
      <c r="M15301">
        <v>14.26</v>
      </c>
      <c r="N15301">
        <f t="shared" si="239"/>
        <v>0</v>
      </c>
    </row>
    <row r="15302" spans="1:14" x14ac:dyDescent="0.2">
      <c r="A15302" t="s">
        <v>15355</v>
      </c>
      <c r="B15302" t="s">
        <v>37987</v>
      </c>
      <c r="I15302" t="s">
        <v>5</v>
      </c>
      <c r="J15302">
        <v>13.11</v>
      </c>
      <c r="M15302">
        <v>13.11</v>
      </c>
      <c r="N15302">
        <f t="shared" si="239"/>
        <v>0</v>
      </c>
    </row>
    <row r="15303" spans="1:14" x14ac:dyDescent="0.2">
      <c r="A15303" t="s">
        <v>15356</v>
      </c>
      <c r="B15303" t="s">
        <v>37988</v>
      </c>
      <c r="I15303" t="s">
        <v>5</v>
      </c>
      <c r="J15303">
        <v>15.5</v>
      </c>
      <c r="M15303">
        <v>15.5</v>
      </c>
      <c r="N15303">
        <f t="shared" si="239"/>
        <v>0</v>
      </c>
    </row>
    <row r="15304" spans="1:14" x14ac:dyDescent="0.2">
      <c r="A15304" t="s">
        <v>15357</v>
      </c>
      <c r="B15304" t="s">
        <v>37988</v>
      </c>
      <c r="I15304" t="s">
        <v>5</v>
      </c>
      <c r="J15304">
        <v>14.35</v>
      </c>
      <c r="M15304">
        <v>14.35</v>
      </c>
      <c r="N15304">
        <f t="shared" si="239"/>
        <v>0</v>
      </c>
    </row>
    <row r="15305" spans="1:14" x14ac:dyDescent="0.2">
      <c r="A15305" t="s">
        <v>15358</v>
      </c>
      <c r="B15305" t="s">
        <v>37989</v>
      </c>
      <c r="I15305" t="s">
        <v>5</v>
      </c>
      <c r="J15305">
        <v>15.56</v>
      </c>
      <c r="M15305">
        <v>15.56</v>
      </c>
      <c r="N15305">
        <f t="shared" si="239"/>
        <v>0</v>
      </c>
    </row>
    <row r="15306" spans="1:14" x14ac:dyDescent="0.2">
      <c r="A15306" t="s">
        <v>15359</v>
      </c>
      <c r="B15306" t="s">
        <v>37989</v>
      </c>
      <c r="I15306" t="s">
        <v>5</v>
      </c>
      <c r="J15306">
        <v>14.41</v>
      </c>
      <c r="M15306">
        <v>14.41</v>
      </c>
      <c r="N15306">
        <f t="shared" si="239"/>
        <v>0</v>
      </c>
    </row>
    <row r="15307" spans="1:14" x14ac:dyDescent="0.2">
      <c r="A15307" t="s">
        <v>15360</v>
      </c>
      <c r="B15307" t="s">
        <v>37990</v>
      </c>
      <c r="I15307" t="s">
        <v>5</v>
      </c>
      <c r="J15307">
        <v>12.34</v>
      </c>
      <c r="M15307">
        <v>12.34</v>
      </c>
      <c r="N15307">
        <f t="shared" si="239"/>
        <v>0</v>
      </c>
    </row>
    <row r="15308" spans="1:14" x14ac:dyDescent="0.2">
      <c r="A15308" t="s">
        <v>15361</v>
      </c>
      <c r="B15308" t="s">
        <v>37990</v>
      </c>
      <c r="I15308" t="s">
        <v>5</v>
      </c>
      <c r="J15308">
        <v>11.19</v>
      </c>
      <c r="M15308">
        <v>11.19</v>
      </c>
      <c r="N15308">
        <f t="shared" si="239"/>
        <v>0</v>
      </c>
    </row>
    <row r="15309" spans="1:14" x14ac:dyDescent="0.2">
      <c r="A15309" t="s">
        <v>15362</v>
      </c>
      <c r="B15309" t="s">
        <v>37991</v>
      </c>
      <c r="I15309" t="s">
        <v>5</v>
      </c>
      <c r="J15309">
        <v>13.34</v>
      </c>
      <c r="M15309">
        <v>13.34</v>
      </c>
      <c r="N15309">
        <f t="shared" si="239"/>
        <v>0</v>
      </c>
    </row>
    <row r="15310" spans="1:14" x14ac:dyDescent="0.2">
      <c r="A15310" t="s">
        <v>15363</v>
      </c>
      <c r="B15310" t="s">
        <v>37991</v>
      </c>
      <c r="I15310" t="s">
        <v>5</v>
      </c>
      <c r="J15310">
        <v>12.19</v>
      </c>
      <c r="M15310">
        <v>12.19</v>
      </c>
      <c r="N15310">
        <f t="shared" si="239"/>
        <v>0</v>
      </c>
    </row>
    <row r="15311" spans="1:14" x14ac:dyDescent="0.2">
      <c r="A15311" t="s">
        <v>15364</v>
      </c>
      <c r="B15311" t="s">
        <v>37992</v>
      </c>
      <c r="I15311" t="s">
        <v>5</v>
      </c>
      <c r="J15311">
        <v>14.42</v>
      </c>
      <c r="M15311">
        <v>14.42</v>
      </c>
      <c r="N15311">
        <f t="shared" si="239"/>
        <v>0</v>
      </c>
    </row>
    <row r="15312" spans="1:14" x14ac:dyDescent="0.2">
      <c r="A15312" t="s">
        <v>15365</v>
      </c>
      <c r="B15312" t="s">
        <v>37992</v>
      </c>
      <c r="I15312" t="s">
        <v>5</v>
      </c>
      <c r="J15312">
        <v>13.27</v>
      </c>
      <c r="M15312">
        <v>13.27</v>
      </c>
      <c r="N15312">
        <f t="shared" si="239"/>
        <v>0</v>
      </c>
    </row>
    <row r="15313" spans="1:14" x14ac:dyDescent="0.2">
      <c r="A15313" t="s">
        <v>15366</v>
      </c>
      <c r="B15313" t="s">
        <v>37993</v>
      </c>
      <c r="I15313" t="s">
        <v>5</v>
      </c>
      <c r="J15313">
        <v>16.22</v>
      </c>
      <c r="M15313">
        <v>16.22</v>
      </c>
      <c r="N15313">
        <f t="shared" si="239"/>
        <v>0</v>
      </c>
    </row>
    <row r="15314" spans="1:14" x14ac:dyDescent="0.2">
      <c r="A15314" t="s">
        <v>15367</v>
      </c>
      <c r="B15314" t="s">
        <v>37993</v>
      </c>
      <c r="I15314" t="s">
        <v>5</v>
      </c>
      <c r="J15314">
        <v>15.07</v>
      </c>
      <c r="M15314">
        <v>15.07</v>
      </c>
      <c r="N15314">
        <f t="shared" si="239"/>
        <v>0</v>
      </c>
    </row>
    <row r="15315" spans="1:14" x14ac:dyDescent="0.2">
      <c r="A15315" t="s">
        <v>15368</v>
      </c>
      <c r="B15315" t="s">
        <v>37994</v>
      </c>
      <c r="I15315" t="s">
        <v>5</v>
      </c>
      <c r="J15315">
        <v>18.27</v>
      </c>
      <c r="M15315">
        <v>18.27</v>
      </c>
      <c r="N15315">
        <f t="shared" si="239"/>
        <v>0</v>
      </c>
    </row>
    <row r="15316" spans="1:14" x14ac:dyDescent="0.2">
      <c r="A15316" t="s">
        <v>15369</v>
      </c>
      <c r="B15316" t="s">
        <v>37994</v>
      </c>
      <c r="I15316" t="s">
        <v>5</v>
      </c>
      <c r="J15316">
        <v>17.12</v>
      </c>
      <c r="M15316">
        <v>17.12</v>
      </c>
      <c r="N15316">
        <f t="shared" si="239"/>
        <v>0</v>
      </c>
    </row>
    <row r="15317" spans="1:14" x14ac:dyDescent="0.2">
      <c r="A15317" t="s">
        <v>15370</v>
      </c>
      <c r="B15317" t="s">
        <v>37995</v>
      </c>
      <c r="I15317" t="s">
        <v>5</v>
      </c>
      <c r="J15317">
        <v>13.92</v>
      </c>
      <c r="M15317">
        <v>13.92</v>
      </c>
      <c r="N15317">
        <f t="shared" si="239"/>
        <v>0</v>
      </c>
    </row>
    <row r="15318" spans="1:14" x14ac:dyDescent="0.2">
      <c r="A15318" t="s">
        <v>15371</v>
      </c>
      <c r="B15318" t="s">
        <v>37995</v>
      </c>
      <c r="I15318" t="s">
        <v>5</v>
      </c>
      <c r="J15318">
        <v>12.77</v>
      </c>
      <c r="M15318">
        <v>12.77</v>
      </c>
      <c r="N15318">
        <f t="shared" si="239"/>
        <v>0</v>
      </c>
    </row>
    <row r="15319" spans="1:14" x14ac:dyDescent="0.2">
      <c r="A15319" t="s">
        <v>15372</v>
      </c>
      <c r="B15319" t="s">
        <v>37996</v>
      </c>
      <c r="I15319" t="s">
        <v>5</v>
      </c>
      <c r="J15319">
        <v>14.75</v>
      </c>
      <c r="M15319">
        <v>14.75</v>
      </c>
      <c r="N15319">
        <f t="shared" si="239"/>
        <v>0</v>
      </c>
    </row>
    <row r="15320" spans="1:14" x14ac:dyDescent="0.2">
      <c r="A15320" t="s">
        <v>15373</v>
      </c>
      <c r="B15320" t="s">
        <v>37996</v>
      </c>
      <c r="I15320" t="s">
        <v>5</v>
      </c>
      <c r="J15320">
        <v>13.6</v>
      </c>
      <c r="M15320">
        <v>13.6</v>
      </c>
      <c r="N15320">
        <f t="shared" si="239"/>
        <v>0</v>
      </c>
    </row>
    <row r="15321" spans="1:14" x14ac:dyDescent="0.2">
      <c r="A15321" t="s">
        <v>15374</v>
      </c>
      <c r="B15321" t="s">
        <v>37997</v>
      </c>
      <c r="I15321" t="s">
        <v>5</v>
      </c>
      <c r="J15321">
        <v>15.58</v>
      </c>
      <c r="M15321">
        <v>15.58</v>
      </c>
      <c r="N15321">
        <f t="shared" si="239"/>
        <v>0</v>
      </c>
    </row>
    <row r="15322" spans="1:14" x14ac:dyDescent="0.2">
      <c r="A15322" t="s">
        <v>15375</v>
      </c>
      <c r="B15322" t="s">
        <v>37997</v>
      </c>
      <c r="I15322" t="s">
        <v>5</v>
      </c>
      <c r="J15322">
        <v>14.43</v>
      </c>
      <c r="M15322">
        <v>14.43</v>
      </c>
      <c r="N15322">
        <f t="shared" si="239"/>
        <v>0</v>
      </c>
    </row>
    <row r="15323" spans="1:14" x14ac:dyDescent="0.2">
      <c r="A15323" t="s">
        <v>15376</v>
      </c>
      <c r="B15323" t="s">
        <v>37998</v>
      </c>
      <c r="I15323" t="s">
        <v>5</v>
      </c>
      <c r="J15323">
        <v>18.559999999999999</v>
      </c>
      <c r="M15323">
        <v>18.559999999999999</v>
      </c>
      <c r="N15323">
        <f t="shared" si="239"/>
        <v>0</v>
      </c>
    </row>
    <row r="15324" spans="1:14" x14ac:dyDescent="0.2">
      <c r="A15324" t="s">
        <v>15377</v>
      </c>
      <c r="B15324" t="s">
        <v>37998</v>
      </c>
      <c r="I15324" t="s">
        <v>5</v>
      </c>
      <c r="J15324">
        <v>17.41</v>
      </c>
      <c r="M15324">
        <v>17.41</v>
      </c>
      <c r="N15324">
        <f t="shared" si="239"/>
        <v>0</v>
      </c>
    </row>
    <row r="15325" spans="1:14" x14ac:dyDescent="0.2">
      <c r="A15325" t="s">
        <v>15378</v>
      </c>
      <c r="B15325" t="s">
        <v>37999</v>
      </c>
      <c r="I15325" t="s">
        <v>5</v>
      </c>
      <c r="J15325">
        <v>20.21</v>
      </c>
      <c r="M15325">
        <v>20.21</v>
      </c>
      <c r="N15325">
        <f t="shared" si="239"/>
        <v>0</v>
      </c>
    </row>
    <row r="15326" spans="1:14" x14ac:dyDescent="0.2">
      <c r="A15326" t="s">
        <v>15379</v>
      </c>
      <c r="B15326" t="s">
        <v>37999</v>
      </c>
      <c r="I15326" t="s">
        <v>5</v>
      </c>
      <c r="J15326">
        <v>19.059999999999999</v>
      </c>
      <c r="M15326">
        <v>19.059999999999999</v>
      </c>
      <c r="N15326">
        <f t="shared" si="239"/>
        <v>0</v>
      </c>
    </row>
    <row r="15327" spans="1:14" x14ac:dyDescent="0.2">
      <c r="A15327" t="s">
        <v>15380</v>
      </c>
      <c r="B15327" t="s">
        <v>38000</v>
      </c>
      <c r="I15327" t="s">
        <v>5</v>
      </c>
      <c r="J15327">
        <v>10.27</v>
      </c>
      <c r="M15327">
        <v>10.27</v>
      </c>
      <c r="N15327">
        <f t="shared" si="239"/>
        <v>0</v>
      </c>
    </row>
    <row r="15328" spans="1:14" x14ac:dyDescent="0.2">
      <c r="A15328" t="s">
        <v>15381</v>
      </c>
      <c r="B15328" t="s">
        <v>38000</v>
      </c>
      <c r="I15328" t="s">
        <v>5</v>
      </c>
      <c r="J15328">
        <v>9.1199999999999992</v>
      </c>
      <c r="M15328">
        <v>9.1199999999999992</v>
      </c>
      <c r="N15328">
        <f t="shared" si="239"/>
        <v>0</v>
      </c>
    </row>
    <row r="15329" spans="1:14" x14ac:dyDescent="0.2">
      <c r="A15329" t="s">
        <v>15382</v>
      </c>
      <c r="B15329" t="s">
        <v>38001</v>
      </c>
      <c r="I15329" t="s">
        <v>5</v>
      </c>
      <c r="J15329">
        <v>13.97</v>
      </c>
      <c r="M15329">
        <v>13.97</v>
      </c>
      <c r="N15329">
        <f t="shared" si="239"/>
        <v>0</v>
      </c>
    </row>
    <row r="15330" spans="1:14" x14ac:dyDescent="0.2">
      <c r="A15330" t="s">
        <v>15383</v>
      </c>
      <c r="B15330" t="s">
        <v>38001</v>
      </c>
      <c r="I15330" t="s">
        <v>5</v>
      </c>
      <c r="J15330">
        <v>12.82</v>
      </c>
      <c r="M15330">
        <v>12.82</v>
      </c>
      <c r="N15330">
        <f t="shared" si="239"/>
        <v>0</v>
      </c>
    </row>
    <row r="15331" spans="1:14" x14ac:dyDescent="0.2">
      <c r="A15331" t="s">
        <v>15384</v>
      </c>
      <c r="B15331" t="s">
        <v>38002</v>
      </c>
      <c r="I15331" t="s">
        <v>5</v>
      </c>
      <c r="J15331">
        <v>14.99</v>
      </c>
      <c r="M15331">
        <v>14.99</v>
      </c>
      <c r="N15331">
        <f t="shared" si="239"/>
        <v>0</v>
      </c>
    </row>
    <row r="15332" spans="1:14" x14ac:dyDescent="0.2">
      <c r="A15332" t="s">
        <v>15385</v>
      </c>
      <c r="B15332" t="s">
        <v>38002</v>
      </c>
      <c r="I15332" t="s">
        <v>5</v>
      </c>
      <c r="J15332">
        <v>13.84</v>
      </c>
      <c r="M15332">
        <v>13.84</v>
      </c>
      <c r="N15332">
        <f t="shared" si="239"/>
        <v>0</v>
      </c>
    </row>
    <row r="15333" spans="1:14" x14ac:dyDescent="0.2">
      <c r="A15333" t="s">
        <v>15386</v>
      </c>
      <c r="B15333" t="s">
        <v>38003</v>
      </c>
      <c r="I15333" t="s">
        <v>5</v>
      </c>
      <c r="J15333">
        <v>15.91</v>
      </c>
      <c r="M15333">
        <v>15.91</v>
      </c>
      <c r="N15333">
        <f t="shared" si="239"/>
        <v>0</v>
      </c>
    </row>
    <row r="15334" spans="1:14" x14ac:dyDescent="0.2">
      <c r="A15334" t="s">
        <v>15387</v>
      </c>
      <c r="B15334" t="s">
        <v>38003</v>
      </c>
      <c r="I15334" t="s">
        <v>5</v>
      </c>
      <c r="J15334">
        <v>14.76</v>
      </c>
      <c r="M15334">
        <v>14.76</v>
      </c>
      <c r="N15334">
        <f t="shared" si="239"/>
        <v>0</v>
      </c>
    </row>
    <row r="15335" spans="1:14" x14ac:dyDescent="0.2">
      <c r="A15335" t="s">
        <v>15388</v>
      </c>
      <c r="B15335" t="s">
        <v>38004</v>
      </c>
      <c r="I15335" t="s">
        <v>5</v>
      </c>
      <c r="J15335">
        <v>18.329999999999998</v>
      </c>
      <c r="M15335">
        <v>18.329999999999998</v>
      </c>
      <c r="N15335">
        <f t="shared" si="239"/>
        <v>0</v>
      </c>
    </row>
    <row r="15336" spans="1:14" x14ac:dyDescent="0.2">
      <c r="A15336" t="s">
        <v>15389</v>
      </c>
      <c r="B15336" t="s">
        <v>38004</v>
      </c>
      <c r="I15336" t="s">
        <v>5</v>
      </c>
      <c r="J15336">
        <v>17.18</v>
      </c>
      <c r="M15336">
        <v>17.18</v>
      </c>
      <c r="N15336">
        <f t="shared" si="239"/>
        <v>0</v>
      </c>
    </row>
    <row r="15337" spans="1:14" x14ac:dyDescent="0.2">
      <c r="A15337" t="s">
        <v>15390</v>
      </c>
      <c r="B15337" t="s">
        <v>38005</v>
      </c>
      <c r="I15337" t="s">
        <v>5</v>
      </c>
      <c r="J15337">
        <v>20.62</v>
      </c>
      <c r="M15337">
        <v>20.62</v>
      </c>
      <c r="N15337">
        <f t="shared" si="239"/>
        <v>0</v>
      </c>
    </row>
    <row r="15338" spans="1:14" x14ac:dyDescent="0.2">
      <c r="A15338" t="s">
        <v>15391</v>
      </c>
      <c r="B15338" t="s">
        <v>38005</v>
      </c>
      <c r="I15338" t="s">
        <v>5</v>
      </c>
      <c r="J15338">
        <v>19.47</v>
      </c>
      <c r="M15338">
        <v>19.47</v>
      </c>
      <c r="N15338">
        <f t="shared" si="239"/>
        <v>0</v>
      </c>
    </row>
    <row r="15339" spans="1:14" x14ac:dyDescent="0.2">
      <c r="A15339" t="s">
        <v>15392</v>
      </c>
      <c r="B15339" t="s">
        <v>38006</v>
      </c>
      <c r="I15339" t="s">
        <v>5</v>
      </c>
      <c r="J15339">
        <v>16.53</v>
      </c>
      <c r="M15339">
        <v>16.53</v>
      </c>
      <c r="N15339">
        <f t="shared" si="239"/>
        <v>0</v>
      </c>
    </row>
    <row r="15340" spans="1:14" x14ac:dyDescent="0.2">
      <c r="A15340" t="s">
        <v>15393</v>
      </c>
      <c r="B15340" t="s">
        <v>38006</v>
      </c>
      <c r="I15340" t="s">
        <v>5</v>
      </c>
      <c r="J15340">
        <v>15.38</v>
      </c>
      <c r="M15340">
        <v>15.38</v>
      </c>
      <c r="N15340">
        <f t="shared" si="239"/>
        <v>0</v>
      </c>
    </row>
    <row r="15341" spans="1:14" x14ac:dyDescent="0.2">
      <c r="A15341" t="s">
        <v>15394</v>
      </c>
      <c r="B15341" t="s">
        <v>38007</v>
      </c>
      <c r="I15341" t="s">
        <v>5</v>
      </c>
      <c r="J15341">
        <v>18.07</v>
      </c>
      <c r="M15341">
        <v>18.07</v>
      </c>
      <c r="N15341">
        <f t="shared" si="239"/>
        <v>0</v>
      </c>
    </row>
    <row r="15342" spans="1:14" x14ac:dyDescent="0.2">
      <c r="A15342" t="s">
        <v>15395</v>
      </c>
      <c r="B15342" t="s">
        <v>38007</v>
      </c>
      <c r="I15342" t="s">
        <v>5</v>
      </c>
      <c r="J15342">
        <v>16.920000000000002</v>
      </c>
      <c r="M15342">
        <v>16.920000000000002</v>
      </c>
      <c r="N15342">
        <f t="shared" si="239"/>
        <v>0</v>
      </c>
    </row>
    <row r="15343" spans="1:14" x14ac:dyDescent="0.2">
      <c r="A15343" t="s">
        <v>15396</v>
      </c>
      <c r="B15343" t="s">
        <v>38008</v>
      </c>
      <c r="I15343" t="s">
        <v>5</v>
      </c>
      <c r="J15343">
        <v>19.62</v>
      </c>
      <c r="M15343">
        <v>19.62</v>
      </c>
      <c r="N15343">
        <f t="shared" si="239"/>
        <v>0</v>
      </c>
    </row>
    <row r="15344" spans="1:14" x14ac:dyDescent="0.2">
      <c r="A15344" t="s">
        <v>15397</v>
      </c>
      <c r="B15344" t="s">
        <v>38008</v>
      </c>
      <c r="I15344" t="s">
        <v>5</v>
      </c>
      <c r="J15344">
        <v>18.47</v>
      </c>
      <c r="M15344">
        <v>18.47</v>
      </c>
      <c r="N15344">
        <f t="shared" si="239"/>
        <v>0</v>
      </c>
    </row>
    <row r="15345" spans="1:14" x14ac:dyDescent="0.2">
      <c r="A15345" t="s">
        <v>15398</v>
      </c>
      <c r="B15345" t="s">
        <v>38009</v>
      </c>
      <c r="I15345" t="s">
        <v>5</v>
      </c>
      <c r="J15345">
        <v>22.39</v>
      </c>
      <c r="M15345">
        <v>22.39</v>
      </c>
      <c r="N15345">
        <f t="shared" si="239"/>
        <v>0</v>
      </c>
    </row>
    <row r="15346" spans="1:14" x14ac:dyDescent="0.2">
      <c r="A15346" t="s">
        <v>15399</v>
      </c>
      <c r="B15346" t="s">
        <v>38009</v>
      </c>
      <c r="I15346" t="s">
        <v>5</v>
      </c>
      <c r="J15346">
        <v>21.24</v>
      </c>
      <c r="M15346">
        <v>21.24</v>
      </c>
      <c r="N15346">
        <f t="shared" si="239"/>
        <v>0</v>
      </c>
    </row>
    <row r="15347" spans="1:14" x14ac:dyDescent="0.2">
      <c r="A15347" t="s">
        <v>15400</v>
      </c>
      <c r="B15347" t="s">
        <v>38010</v>
      </c>
      <c r="I15347" t="s">
        <v>5</v>
      </c>
      <c r="J15347">
        <v>25.23</v>
      </c>
      <c r="M15347">
        <v>25.23</v>
      </c>
      <c r="N15347">
        <f t="shared" si="239"/>
        <v>0</v>
      </c>
    </row>
    <row r="15348" spans="1:14" x14ac:dyDescent="0.2">
      <c r="A15348" t="s">
        <v>15401</v>
      </c>
      <c r="B15348" t="s">
        <v>38010</v>
      </c>
      <c r="I15348" t="s">
        <v>5</v>
      </c>
      <c r="J15348">
        <v>24.08</v>
      </c>
      <c r="M15348">
        <v>24.08</v>
      </c>
      <c r="N15348">
        <f t="shared" si="239"/>
        <v>0</v>
      </c>
    </row>
    <row r="15349" spans="1:14" x14ac:dyDescent="0.2">
      <c r="A15349" t="s">
        <v>15402</v>
      </c>
      <c r="B15349" t="s">
        <v>38011</v>
      </c>
      <c r="I15349" t="s">
        <v>5</v>
      </c>
      <c r="J15349">
        <v>16.78</v>
      </c>
      <c r="M15349">
        <v>16.78</v>
      </c>
      <c r="N15349">
        <f t="shared" si="239"/>
        <v>0</v>
      </c>
    </row>
    <row r="15350" spans="1:14" x14ac:dyDescent="0.2">
      <c r="A15350" t="s">
        <v>15403</v>
      </c>
      <c r="B15350" t="s">
        <v>38011</v>
      </c>
      <c r="I15350" t="s">
        <v>5</v>
      </c>
      <c r="J15350">
        <v>15.63</v>
      </c>
      <c r="M15350">
        <v>15.63</v>
      </c>
      <c r="N15350">
        <f t="shared" si="239"/>
        <v>0</v>
      </c>
    </row>
    <row r="15351" spans="1:14" x14ac:dyDescent="0.2">
      <c r="A15351" t="s">
        <v>15404</v>
      </c>
      <c r="B15351" t="s">
        <v>38012</v>
      </c>
      <c r="I15351" t="s">
        <v>5</v>
      </c>
      <c r="J15351">
        <v>15.91</v>
      </c>
      <c r="M15351">
        <v>15.91</v>
      </c>
      <c r="N15351">
        <f t="shared" si="239"/>
        <v>0</v>
      </c>
    </row>
    <row r="15352" spans="1:14" x14ac:dyDescent="0.2">
      <c r="A15352" t="s">
        <v>15405</v>
      </c>
      <c r="B15352" t="s">
        <v>38012</v>
      </c>
      <c r="I15352" t="s">
        <v>5</v>
      </c>
      <c r="J15352">
        <v>14.76</v>
      </c>
      <c r="M15352">
        <v>14.76</v>
      </c>
      <c r="N15352">
        <f t="shared" si="239"/>
        <v>0</v>
      </c>
    </row>
    <row r="15353" spans="1:14" x14ac:dyDescent="0.2">
      <c r="A15353" t="s">
        <v>15406</v>
      </c>
      <c r="B15353" t="s">
        <v>38013</v>
      </c>
      <c r="I15353" t="s">
        <v>5</v>
      </c>
      <c r="J15353">
        <v>16.36</v>
      </c>
      <c r="M15353">
        <v>16.36</v>
      </c>
      <c r="N15353">
        <f t="shared" si="239"/>
        <v>0</v>
      </c>
    </row>
    <row r="15354" spans="1:14" x14ac:dyDescent="0.2">
      <c r="A15354" t="s">
        <v>15407</v>
      </c>
      <c r="B15354" t="s">
        <v>38013</v>
      </c>
      <c r="I15354" t="s">
        <v>5</v>
      </c>
      <c r="J15354">
        <v>15.21</v>
      </c>
      <c r="M15354">
        <v>15.21</v>
      </c>
      <c r="N15354">
        <f t="shared" si="239"/>
        <v>0</v>
      </c>
    </row>
    <row r="15355" spans="1:14" x14ac:dyDescent="0.2">
      <c r="A15355" t="s">
        <v>15408</v>
      </c>
      <c r="B15355" t="s">
        <v>38014</v>
      </c>
      <c r="I15355" t="s">
        <v>5</v>
      </c>
      <c r="J15355">
        <v>20.190000000000001</v>
      </c>
      <c r="M15355">
        <v>20.190000000000001</v>
      </c>
      <c r="N15355">
        <f t="shared" si="239"/>
        <v>0</v>
      </c>
    </row>
    <row r="15356" spans="1:14" x14ac:dyDescent="0.2">
      <c r="A15356" t="s">
        <v>15409</v>
      </c>
      <c r="B15356" t="s">
        <v>38014</v>
      </c>
      <c r="I15356" t="s">
        <v>5</v>
      </c>
      <c r="J15356">
        <v>19.04</v>
      </c>
      <c r="M15356">
        <v>19.04</v>
      </c>
      <c r="N15356">
        <f t="shared" si="239"/>
        <v>0</v>
      </c>
    </row>
    <row r="15357" spans="1:14" x14ac:dyDescent="0.2">
      <c r="A15357" t="s">
        <v>15410</v>
      </c>
      <c r="B15357" t="s">
        <v>38015</v>
      </c>
      <c r="I15357" t="s">
        <v>5</v>
      </c>
      <c r="J15357">
        <v>26.52</v>
      </c>
      <c r="M15357">
        <v>26.52</v>
      </c>
      <c r="N15357">
        <f t="shared" si="239"/>
        <v>0</v>
      </c>
    </row>
    <row r="15358" spans="1:14" x14ac:dyDescent="0.2">
      <c r="A15358" t="s">
        <v>15411</v>
      </c>
      <c r="B15358" t="s">
        <v>38015</v>
      </c>
      <c r="I15358" t="s">
        <v>5</v>
      </c>
      <c r="J15358">
        <v>25.37</v>
      </c>
      <c r="M15358">
        <v>25.37</v>
      </c>
      <c r="N15358">
        <f t="shared" si="239"/>
        <v>0</v>
      </c>
    </row>
    <row r="15359" spans="1:14" x14ac:dyDescent="0.2">
      <c r="A15359" t="s">
        <v>15412</v>
      </c>
      <c r="B15359" t="s">
        <v>38016</v>
      </c>
      <c r="I15359" t="s">
        <v>5</v>
      </c>
      <c r="J15359">
        <v>10.85</v>
      </c>
      <c r="M15359">
        <v>10.85</v>
      </c>
      <c r="N15359">
        <f t="shared" si="239"/>
        <v>0</v>
      </c>
    </row>
    <row r="15360" spans="1:14" x14ac:dyDescent="0.2">
      <c r="A15360" t="s">
        <v>15413</v>
      </c>
      <c r="B15360" t="s">
        <v>38016</v>
      </c>
      <c r="I15360" t="s">
        <v>5</v>
      </c>
      <c r="J15360">
        <v>9.6999999999999993</v>
      </c>
      <c r="M15360">
        <v>9.6999999999999993</v>
      </c>
      <c r="N15360">
        <f t="shared" si="239"/>
        <v>0</v>
      </c>
    </row>
    <row r="15361" spans="1:14" x14ac:dyDescent="0.2">
      <c r="A15361" t="s">
        <v>15414</v>
      </c>
      <c r="B15361" t="s">
        <v>38017</v>
      </c>
      <c r="I15361" t="s">
        <v>5</v>
      </c>
      <c r="J15361">
        <v>10.65</v>
      </c>
      <c r="M15361">
        <v>10.65</v>
      </c>
      <c r="N15361">
        <f t="shared" si="239"/>
        <v>0</v>
      </c>
    </row>
    <row r="15362" spans="1:14" x14ac:dyDescent="0.2">
      <c r="A15362" t="s">
        <v>15415</v>
      </c>
      <c r="B15362" t="s">
        <v>38017</v>
      </c>
      <c r="I15362" t="s">
        <v>5</v>
      </c>
      <c r="J15362">
        <v>9.5</v>
      </c>
      <c r="M15362">
        <v>9.5</v>
      </c>
      <c r="N15362">
        <f t="shared" si="239"/>
        <v>0</v>
      </c>
    </row>
    <row r="15363" spans="1:14" x14ac:dyDescent="0.2">
      <c r="A15363" t="s">
        <v>15416</v>
      </c>
      <c r="B15363" t="s">
        <v>38018</v>
      </c>
      <c r="I15363" t="s">
        <v>5</v>
      </c>
      <c r="J15363">
        <v>13.02</v>
      </c>
      <c r="M15363">
        <v>13.02</v>
      </c>
      <c r="N15363">
        <f t="shared" si="239"/>
        <v>0</v>
      </c>
    </row>
    <row r="15364" spans="1:14" x14ac:dyDescent="0.2">
      <c r="A15364" t="s">
        <v>15417</v>
      </c>
      <c r="B15364" t="s">
        <v>38018</v>
      </c>
      <c r="I15364" t="s">
        <v>5</v>
      </c>
      <c r="J15364">
        <v>11.87</v>
      </c>
      <c r="M15364">
        <v>11.87</v>
      </c>
      <c r="N15364">
        <f t="shared" ref="N15364:N15427" si="240">J15364-M15364</f>
        <v>0</v>
      </c>
    </row>
    <row r="15365" spans="1:14" x14ac:dyDescent="0.2">
      <c r="A15365" t="s">
        <v>15418</v>
      </c>
      <c r="B15365" t="s">
        <v>38019</v>
      </c>
      <c r="I15365" t="s">
        <v>5</v>
      </c>
      <c r="J15365">
        <v>14</v>
      </c>
      <c r="M15365">
        <v>14</v>
      </c>
      <c r="N15365">
        <f t="shared" si="240"/>
        <v>0</v>
      </c>
    </row>
    <row r="15366" spans="1:14" x14ac:dyDescent="0.2">
      <c r="A15366" t="s">
        <v>15419</v>
      </c>
      <c r="B15366" t="s">
        <v>38019</v>
      </c>
      <c r="I15366" t="s">
        <v>5</v>
      </c>
      <c r="J15366">
        <v>12.85</v>
      </c>
      <c r="M15366">
        <v>12.85</v>
      </c>
      <c r="N15366">
        <f t="shared" si="240"/>
        <v>0</v>
      </c>
    </row>
    <row r="15367" spans="1:14" x14ac:dyDescent="0.2">
      <c r="A15367" t="s">
        <v>15420</v>
      </c>
      <c r="B15367" t="s">
        <v>38020</v>
      </c>
      <c r="I15367" t="s">
        <v>5</v>
      </c>
      <c r="J15367">
        <v>17.600000000000001</v>
      </c>
      <c r="M15367">
        <v>17.600000000000001</v>
      </c>
      <c r="N15367">
        <f t="shared" si="240"/>
        <v>0</v>
      </c>
    </row>
    <row r="15368" spans="1:14" x14ac:dyDescent="0.2">
      <c r="A15368" t="s">
        <v>15421</v>
      </c>
      <c r="B15368" t="s">
        <v>38020</v>
      </c>
      <c r="I15368" t="s">
        <v>5</v>
      </c>
      <c r="J15368">
        <v>16.45</v>
      </c>
      <c r="M15368">
        <v>16.45</v>
      </c>
      <c r="N15368">
        <f t="shared" si="240"/>
        <v>0</v>
      </c>
    </row>
    <row r="15369" spans="1:14" x14ac:dyDescent="0.2">
      <c r="A15369" t="s">
        <v>15422</v>
      </c>
      <c r="B15369" t="s">
        <v>38021</v>
      </c>
      <c r="I15369" t="s">
        <v>5</v>
      </c>
      <c r="J15369">
        <v>20.14</v>
      </c>
      <c r="M15369">
        <v>20.14</v>
      </c>
      <c r="N15369">
        <f t="shared" si="240"/>
        <v>0</v>
      </c>
    </row>
    <row r="15370" spans="1:14" x14ac:dyDescent="0.2">
      <c r="A15370" t="s">
        <v>15423</v>
      </c>
      <c r="B15370" t="s">
        <v>38021</v>
      </c>
      <c r="I15370" t="s">
        <v>5</v>
      </c>
      <c r="J15370">
        <v>18.989999999999998</v>
      </c>
      <c r="M15370">
        <v>18.989999999999998</v>
      </c>
      <c r="N15370">
        <f t="shared" si="240"/>
        <v>0</v>
      </c>
    </row>
    <row r="15371" spans="1:14" x14ac:dyDescent="0.2">
      <c r="A15371" t="s">
        <v>15424</v>
      </c>
      <c r="B15371" t="s">
        <v>38022</v>
      </c>
      <c r="I15371" t="s">
        <v>5</v>
      </c>
      <c r="J15371">
        <v>12.42</v>
      </c>
      <c r="M15371">
        <v>12.42</v>
      </c>
      <c r="N15371">
        <f t="shared" si="240"/>
        <v>0</v>
      </c>
    </row>
    <row r="15372" spans="1:14" x14ac:dyDescent="0.2">
      <c r="A15372" t="s">
        <v>15425</v>
      </c>
      <c r="B15372" t="s">
        <v>38022</v>
      </c>
      <c r="I15372" t="s">
        <v>5</v>
      </c>
      <c r="J15372">
        <v>11.27</v>
      </c>
      <c r="M15372">
        <v>11.27</v>
      </c>
      <c r="N15372">
        <f t="shared" si="240"/>
        <v>0</v>
      </c>
    </row>
    <row r="15373" spans="1:14" x14ac:dyDescent="0.2">
      <c r="A15373" t="s">
        <v>15426</v>
      </c>
      <c r="B15373" t="s">
        <v>38023</v>
      </c>
      <c r="I15373" t="s">
        <v>5</v>
      </c>
      <c r="J15373">
        <v>13.55</v>
      </c>
      <c r="M15373">
        <v>13.55</v>
      </c>
      <c r="N15373">
        <f t="shared" si="240"/>
        <v>0</v>
      </c>
    </row>
    <row r="15374" spans="1:14" x14ac:dyDescent="0.2">
      <c r="A15374" t="s">
        <v>15427</v>
      </c>
      <c r="B15374" t="s">
        <v>38023</v>
      </c>
      <c r="I15374" t="s">
        <v>5</v>
      </c>
      <c r="J15374">
        <v>12.4</v>
      </c>
      <c r="M15374">
        <v>12.4</v>
      </c>
      <c r="N15374">
        <f t="shared" si="240"/>
        <v>0</v>
      </c>
    </row>
    <row r="15375" spans="1:14" x14ac:dyDescent="0.2">
      <c r="A15375" t="s">
        <v>15428</v>
      </c>
      <c r="B15375" t="s">
        <v>38024</v>
      </c>
      <c r="I15375" t="s">
        <v>5</v>
      </c>
      <c r="J15375">
        <v>15.77</v>
      </c>
      <c r="M15375">
        <v>15.77</v>
      </c>
      <c r="N15375">
        <f t="shared" si="240"/>
        <v>0</v>
      </c>
    </row>
    <row r="15376" spans="1:14" x14ac:dyDescent="0.2">
      <c r="A15376" t="s">
        <v>15429</v>
      </c>
      <c r="B15376" t="s">
        <v>38024</v>
      </c>
      <c r="I15376" t="s">
        <v>5</v>
      </c>
      <c r="J15376">
        <v>14.62</v>
      </c>
      <c r="M15376">
        <v>14.62</v>
      </c>
      <c r="N15376">
        <f t="shared" si="240"/>
        <v>0</v>
      </c>
    </row>
    <row r="15377" spans="1:14" x14ac:dyDescent="0.2">
      <c r="A15377" t="s">
        <v>15430</v>
      </c>
      <c r="B15377" t="s">
        <v>38025</v>
      </c>
      <c r="I15377" t="s">
        <v>5</v>
      </c>
      <c r="J15377">
        <v>18.350000000000001</v>
      </c>
      <c r="M15377">
        <v>18.350000000000001</v>
      </c>
      <c r="N15377">
        <f t="shared" si="240"/>
        <v>0</v>
      </c>
    </row>
    <row r="15378" spans="1:14" x14ac:dyDescent="0.2">
      <c r="A15378" t="s">
        <v>15431</v>
      </c>
      <c r="B15378" t="s">
        <v>38025</v>
      </c>
      <c r="I15378" t="s">
        <v>5</v>
      </c>
      <c r="J15378">
        <v>17.2</v>
      </c>
      <c r="M15378">
        <v>17.2</v>
      </c>
      <c r="N15378">
        <f t="shared" si="240"/>
        <v>0</v>
      </c>
    </row>
    <row r="15379" spans="1:14" x14ac:dyDescent="0.2">
      <c r="A15379" t="s">
        <v>15432</v>
      </c>
      <c r="B15379" t="s">
        <v>38026</v>
      </c>
      <c r="I15379" t="s">
        <v>5</v>
      </c>
      <c r="J15379">
        <v>20.9</v>
      </c>
      <c r="M15379">
        <v>20.9</v>
      </c>
      <c r="N15379">
        <f t="shared" si="240"/>
        <v>0</v>
      </c>
    </row>
    <row r="15380" spans="1:14" x14ac:dyDescent="0.2">
      <c r="A15380" t="s">
        <v>15433</v>
      </c>
      <c r="B15380" t="s">
        <v>38026</v>
      </c>
      <c r="I15380" t="s">
        <v>5</v>
      </c>
      <c r="J15380">
        <v>19.75</v>
      </c>
      <c r="M15380">
        <v>19.75</v>
      </c>
      <c r="N15380">
        <f t="shared" si="240"/>
        <v>0</v>
      </c>
    </row>
    <row r="15381" spans="1:14" x14ac:dyDescent="0.2">
      <c r="A15381" t="s">
        <v>15434</v>
      </c>
      <c r="B15381" t="s">
        <v>38027</v>
      </c>
      <c r="I15381" t="s">
        <v>5</v>
      </c>
      <c r="J15381">
        <v>12.81</v>
      </c>
      <c r="M15381">
        <v>12.81</v>
      </c>
      <c r="N15381">
        <f t="shared" si="240"/>
        <v>0</v>
      </c>
    </row>
    <row r="15382" spans="1:14" x14ac:dyDescent="0.2">
      <c r="A15382" t="s">
        <v>15435</v>
      </c>
      <c r="B15382" t="s">
        <v>38027</v>
      </c>
      <c r="I15382" t="s">
        <v>5</v>
      </c>
      <c r="J15382">
        <v>11.66</v>
      </c>
      <c r="M15382">
        <v>11.66</v>
      </c>
      <c r="N15382">
        <f t="shared" si="240"/>
        <v>0</v>
      </c>
    </row>
    <row r="15383" spans="1:14" x14ac:dyDescent="0.2">
      <c r="A15383" t="s">
        <v>15436</v>
      </c>
      <c r="B15383" t="s">
        <v>38028</v>
      </c>
      <c r="I15383" t="s">
        <v>5</v>
      </c>
      <c r="J15383">
        <v>15.05</v>
      </c>
      <c r="M15383">
        <v>15.05</v>
      </c>
      <c r="N15383">
        <f t="shared" si="240"/>
        <v>0</v>
      </c>
    </row>
    <row r="15384" spans="1:14" x14ac:dyDescent="0.2">
      <c r="A15384" t="s">
        <v>15437</v>
      </c>
      <c r="B15384" t="s">
        <v>38028</v>
      </c>
      <c r="I15384" t="s">
        <v>5</v>
      </c>
      <c r="J15384">
        <v>13.9</v>
      </c>
      <c r="M15384">
        <v>13.9</v>
      </c>
      <c r="N15384">
        <f t="shared" si="240"/>
        <v>0</v>
      </c>
    </row>
    <row r="15385" spans="1:14" x14ac:dyDescent="0.2">
      <c r="A15385" t="s">
        <v>15438</v>
      </c>
      <c r="B15385" t="s">
        <v>38029</v>
      </c>
      <c r="I15385" t="s">
        <v>5</v>
      </c>
      <c r="J15385">
        <v>14.74</v>
      </c>
      <c r="M15385">
        <v>14.74</v>
      </c>
      <c r="N15385">
        <f t="shared" si="240"/>
        <v>0</v>
      </c>
    </row>
    <row r="15386" spans="1:14" x14ac:dyDescent="0.2">
      <c r="A15386" t="s">
        <v>15439</v>
      </c>
      <c r="B15386" t="s">
        <v>38029</v>
      </c>
      <c r="I15386" t="s">
        <v>5</v>
      </c>
      <c r="J15386">
        <v>13.59</v>
      </c>
      <c r="M15386">
        <v>13.59</v>
      </c>
      <c r="N15386">
        <f t="shared" si="240"/>
        <v>0</v>
      </c>
    </row>
    <row r="15387" spans="1:14" x14ac:dyDescent="0.2">
      <c r="A15387" t="s">
        <v>15440</v>
      </c>
      <c r="B15387" t="s">
        <v>38030</v>
      </c>
      <c r="I15387" t="s">
        <v>5</v>
      </c>
      <c r="J15387">
        <v>16.829999999999998</v>
      </c>
      <c r="M15387">
        <v>16.829999999999998</v>
      </c>
      <c r="N15387">
        <f t="shared" si="240"/>
        <v>0</v>
      </c>
    </row>
    <row r="15388" spans="1:14" x14ac:dyDescent="0.2">
      <c r="A15388" t="s">
        <v>15441</v>
      </c>
      <c r="B15388" t="s">
        <v>38030</v>
      </c>
      <c r="I15388" t="s">
        <v>5</v>
      </c>
      <c r="J15388">
        <v>15.68</v>
      </c>
      <c r="M15388">
        <v>15.68</v>
      </c>
      <c r="N15388">
        <f t="shared" si="240"/>
        <v>0</v>
      </c>
    </row>
    <row r="15389" spans="1:14" x14ac:dyDescent="0.2">
      <c r="A15389" t="s">
        <v>15442</v>
      </c>
      <c r="B15389" t="s">
        <v>38031</v>
      </c>
      <c r="I15389" t="s">
        <v>5</v>
      </c>
      <c r="J15389">
        <v>21.48</v>
      </c>
      <c r="M15389">
        <v>21.48</v>
      </c>
      <c r="N15389">
        <f t="shared" si="240"/>
        <v>0</v>
      </c>
    </row>
    <row r="15390" spans="1:14" x14ac:dyDescent="0.2">
      <c r="A15390" t="s">
        <v>15443</v>
      </c>
      <c r="B15390" t="s">
        <v>38031</v>
      </c>
      <c r="I15390" t="s">
        <v>5</v>
      </c>
      <c r="J15390">
        <v>20.329999999999998</v>
      </c>
      <c r="M15390">
        <v>20.329999999999998</v>
      </c>
      <c r="N15390">
        <f t="shared" si="240"/>
        <v>0</v>
      </c>
    </row>
    <row r="15391" spans="1:14" x14ac:dyDescent="0.2">
      <c r="A15391" t="s">
        <v>15444</v>
      </c>
      <c r="B15391" t="s">
        <v>41187</v>
      </c>
      <c r="I15391" t="s">
        <v>5</v>
      </c>
      <c r="J15391">
        <v>74.959999999999994</v>
      </c>
      <c r="M15391">
        <v>74.959999999999994</v>
      </c>
      <c r="N15391">
        <f t="shared" si="240"/>
        <v>0</v>
      </c>
    </row>
    <row r="15392" spans="1:14" x14ac:dyDescent="0.2">
      <c r="A15392" t="s">
        <v>15445</v>
      </c>
      <c r="B15392" t="s">
        <v>41187</v>
      </c>
      <c r="I15392" t="s">
        <v>5</v>
      </c>
      <c r="J15392">
        <v>73.290000000000006</v>
      </c>
      <c r="M15392">
        <v>73.290000000000006</v>
      </c>
      <c r="N15392">
        <f t="shared" si="240"/>
        <v>0</v>
      </c>
    </row>
    <row r="15393" spans="1:14" x14ac:dyDescent="0.2">
      <c r="A15393" t="s">
        <v>15446</v>
      </c>
      <c r="B15393" t="s">
        <v>41188</v>
      </c>
      <c r="I15393" t="s">
        <v>5</v>
      </c>
      <c r="J15393">
        <v>98.63</v>
      </c>
      <c r="M15393">
        <v>98.63</v>
      </c>
      <c r="N15393">
        <f t="shared" si="240"/>
        <v>0</v>
      </c>
    </row>
    <row r="15394" spans="1:14" x14ac:dyDescent="0.2">
      <c r="A15394" t="s">
        <v>15447</v>
      </c>
      <c r="B15394" t="s">
        <v>41188</v>
      </c>
      <c r="I15394" t="s">
        <v>5</v>
      </c>
      <c r="J15394">
        <v>96.79</v>
      </c>
      <c r="M15394">
        <v>96.79</v>
      </c>
      <c r="N15394">
        <f t="shared" si="240"/>
        <v>0</v>
      </c>
    </row>
    <row r="15395" spans="1:14" x14ac:dyDescent="0.2">
      <c r="A15395" t="s">
        <v>15448</v>
      </c>
      <c r="B15395" t="s">
        <v>38032</v>
      </c>
      <c r="I15395" t="s">
        <v>5</v>
      </c>
      <c r="J15395">
        <v>9.25</v>
      </c>
      <c r="M15395">
        <v>9.25</v>
      </c>
      <c r="N15395">
        <f t="shared" si="240"/>
        <v>0</v>
      </c>
    </row>
    <row r="15396" spans="1:14" x14ac:dyDescent="0.2">
      <c r="A15396" t="s">
        <v>15449</v>
      </c>
      <c r="B15396" t="s">
        <v>38032</v>
      </c>
      <c r="I15396" t="s">
        <v>5</v>
      </c>
      <c r="J15396">
        <v>8.58</v>
      </c>
      <c r="M15396">
        <v>8.58</v>
      </c>
      <c r="N15396">
        <f t="shared" si="240"/>
        <v>0</v>
      </c>
    </row>
    <row r="15397" spans="1:14" x14ac:dyDescent="0.2">
      <c r="A15397" t="s">
        <v>15450</v>
      </c>
      <c r="B15397" t="s">
        <v>38033</v>
      </c>
      <c r="I15397" t="s">
        <v>5</v>
      </c>
      <c r="J15397">
        <v>13.58</v>
      </c>
      <c r="M15397">
        <v>13.58</v>
      </c>
      <c r="N15397">
        <f t="shared" si="240"/>
        <v>0</v>
      </c>
    </row>
    <row r="15398" spans="1:14" x14ac:dyDescent="0.2">
      <c r="A15398" t="s">
        <v>15451</v>
      </c>
      <c r="B15398" t="s">
        <v>38033</v>
      </c>
      <c r="I15398" t="s">
        <v>5</v>
      </c>
      <c r="J15398">
        <v>12.74</v>
      </c>
      <c r="M15398">
        <v>12.74</v>
      </c>
      <c r="N15398">
        <f t="shared" si="240"/>
        <v>0</v>
      </c>
    </row>
    <row r="15399" spans="1:14" x14ac:dyDescent="0.2">
      <c r="A15399" t="s">
        <v>15452</v>
      </c>
      <c r="B15399" t="s">
        <v>38034</v>
      </c>
      <c r="I15399" t="s">
        <v>5</v>
      </c>
      <c r="J15399">
        <v>17.75</v>
      </c>
      <c r="M15399">
        <v>17.75</v>
      </c>
      <c r="N15399">
        <f t="shared" si="240"/>
        <v>0</v>
      </c>
    </row>
    <row r="15400" spans="1:14" x14ac:dyDescent="0.2">
      <c r="A15400" t="s">
        <v>15453</v>
      </c>
      <c r="B15400" t="s">
        <v>38034</v>
      </c>
      <c r="I15400" t="s">
        <v>5</v>
      </c>
      <c r="J15400">
        <v>16.739999999999998</v>
      </c>
      <c r="M15400">
        <v>16.739999999999998</v>
      </c>
      <c r="N15400">
        <f t="shared" si="240"/>
        <v>0</v>
      </c>
    </row>
    <row r="15401" spans="1:14" x14ac:dyDescent="0.2">
      <c r="A15401" t="s">
        <v>15454</v>
      </c>
      <c r="B15401" t="s">
        <v>38035</v>
      </c>
      <c r="I15401" t="s">
        <v>5</v>
      </c>
      <c r="J15401">
        <v>14.29</v>
      </c>
      <c r="M15401">
        <v>14.29</v>
      </c>
      <c r="N15401">
        <f t="shared" si="240"/>
        <v>0</v>
      </c>
    </row>
    <row r="15402" spans="1:14" x14ac:dyDescent="0.2">
      <c r="A15402" t="s">
        <v>15455</v>
      </c>
      <c r="B15402" t="s">
        <v>38035</v>
      </c>
      <c r="I15402" t="s">
        <v>5</v>
      </c>
      <c r="J15402">
        <v>13.28</v>
      </c>
      <c r="M15402">
        <v>13.28</v>
      </c>
      <c r="N15402">
        <f t="shared" si="240"/>
        <v>0</v>
      </c>
    </row>
    <row r="15403" spans="1:14" x14ac:dyDescent="0.2">
      <c r="A15403" t="s">
        <v>15456</v>
      </c>
      <c r="B15403" t="s">
        <v>38036</v>
      </c>
      <c r="I15403" t="s">
        <v>5</v>
      </c>
      <c r="J15403">
        <v>19.559999999999999</v>
      </c>
      <c r="M15403">
        <v>19.559999999999999</v>
      </c>
      <c r="N15403">
        <f t="shared" si="240"/>
        <v>0</v>
      </c>
    </row>
    <row r="15404" spans="1:14" x14ac:dyDescent="0.2">
      <c r="A15404" t="s">
        <v>15457</v>
      </c>
      <c r="B15404" t="s">
        <v>38036</v>
      </c>
      <c r="I15404" t="s">
        <v>5</v>
      </c>
      <c r="J15404">
        <v>18.23</v>
      </c>
      <c r="M15404">
        <v>18.23</v>
      </c>
      <c r="N15404">
        <f t="shared" si="240"/>
        <v>0</v>
      </c>
    </row>
    <row r="15405" spans="1:14" x14ac:dyDescent="0.2">
      <c r="A15405" t="s">
        <v>15458</v>
      </c>
      <c r="B15405" t="s">
        <v>38037</v>
      </c>
      <c r="I15405" t="s">
        <v>5</v>
      </c>
      <c r="J15405">
        <v>22.03</v>
      </c>
      <c r="M15405">
        <v>22.03</v>
      </c>
      <c r="N15405">
        <f t="shared" si="240"/>
        <v>0</v>
      </c>
    </row>
    <row r="15406" spans="1:14" x14ac:dyDescent="0.2">
      <c r="A15406" t="s">
        <v>15459</v>
      </c>
      <c r="B15406" t="s">
        <v>38037</v>
      </c>
      <c r="I15406" t="s">
        <v>5</v>
      </c>
      <c r="J15406">
        <v>20.7</v>
      </c>
      <c r="M15406">
        <v>20.7</v>
      </c>
      <c r="N15406">
        <f t="shared" si="240"/>
        <v>0</v>
      </c>
    </row>
    <row r="15407" spans="1:14" x14ac:dyDescent="0.2">
      <c r="A15407" t="s">
        <v>15460</v>
      </c>
      <c r="B15407" t="s">
        <v>38038</v>
      </c>
      <c r="I15407" t="s">
        <v>5</v>
      </c>
      <c r="J15407">
        <v>11.47</v>
      </c>
      <c r="M15407">
        <v>11.47</v>
      </c>
      <c r="N15407">
        <f t="shared" si="240"/>
        <v>0</v>
      </c>
    </row>
    <row r="15408" spans="1:14" x14ac:dyDescent="0.2">
      <c r="A15408" t="s">
        <v>15461</v>
      </c>
      <c r="B15408" t="s">
        <v>38038</v>
      </c>
      <c r="I15408" t="s">
        <v>5</v>
      </c>
      <c r="J15408">
        <v>10.8</v>
      </c>
      <c r="M15408">
        <v>10.8</v>
      </c>
      <c r="N15408">
        <f t="shared" si="240"/>
        <v>0</v>
      </c>
    </row>
    <row r="15409" spans="1:14" x14ac:dyDescent="0.2">
      <c r="A15409" t="s">
        <v>15462</v>
      </c>
      <c r="B15409" t="s">
        <v>38039</v>
      </c>
      <c r="I15409" t="s">
        <v>5</v>
      </c>
      <c r="J15409">
        <v>11.69</v>
      </c>
      <c r="M15409">
        <v>11.69</v>
      </c>
      <c r="N15409">
        <f t="shared" si="240"/>
        <v>0</v>
      </c>
    </row>
    <row r="15410" spans="1:14" x14ac:dyDescent="0.2">
      <c r="A15410" t="s">
        <v>15463</v>
      </c>
      <c r="B15410" t="s">
        <v>38039</v>
      </c>
      <c r="I15410" t="s">
        <v>5</v>
      </c>
      <c r="J15410">
        <v>11.02</v>
      </c>
      <c r="M15410">
        <v>11.02</v>
      </c>
      <c r="N15410">
        <f t="shared" si="240"/>
        <v>0</v>
      </c>
    </row>
    <row r="15411" spans="1:14" x14ac:dyDescent="0.2">
      <c r="A15411" t="s">
        <v>15464</v>
      </c>
      <c r="B15411" t="s">
        <v>38040</v>
      </c>
      <c r="I15411" t="s">
        <v>5</v>
      </c>
      <c r="J15411">
        <v>9.52</v>
      </c>
      <c r="M15411">
        <v>9.52</v>
      </c>
      <c r="N15411">
        <f t="shared" si="240"/>
        <v>0</v>
      </c>
    </row>
    <row r="15412" spans="1:14" x14ac:dyDescent="0.2">
      <c r="A15412" t="s">
        <v>15465</v>
      </c>
      <c r="B15412" t="s">
        <v>38040</v>
      </c>
      <c r="I15412" t="s">
        <v>5</v>
      </c>
      <c r="J15412">
        <v>8.85</v>
      </c>
      <c r="M15412">
        <v>8.85</v>
      </c>
      <c r="N15412">
        <f t="shared" si="240"/>
        <v>0</v>
      </c>
    </row>
    <row r="15413" spans="1:14" x14ac:dyDescent="0.2">
      <c r="A15413" t="s">
        <v>15466</v>
      </c>
      <c r="B15413" t="s">
        <v>38041</v>
      </c>
      <c r="I15413" t="s">
        <v>5</v>
      </c>
      <c r="J15413">
        <v>10.98</v>
      </c>
      <c r="M15413">
        <v>10.98</v>
      </c>
      <c r="N15413">
        <f t="shared" si="240"/>
        <v>0</v>
      </c>
    </row>
    <row r="15414" spans="1:14" x14ac:dyDescent="0.2">
      <c r="A15414" t="s">
        <v>15467</v>
      </c>
      <c r="B15414" t="s">
        <v>38041</v>
      </c>
      <c r="I15414" t="s">
        <v>5</v>
      </c>
      <c r="J15414">
        <v>10.31</v>
      </c>
      <c r="M15414">
        <v>10.31</v>
      </c>
      <c r="N15414">
        <f t="shared" si="240"/>
        <v>0</v>
      </c>
    </row>
    <row r="15415" spans="1:14" x14ac:dyDescent="0.2">
      <c r="A15415" t="s">
        <v>15468</v>
      </c>
      <c r="B15415" t="s">
        <v>38042</v>
      </c>
      <c r="I15415" t="s">
        <v>5</v>
      </c>
      <c r="J15415">
        <v>33.08</v>
      </c>
      <c r="M15415">
        <v>33.08</v>
      </c>
      <c r="N15415">
        <f t="shared" si="240"/>
        <v>0</v>
      </c>
    </row>
    <row r="15416" spans="1:14" x14ac:dyDescent="0.2">
      <c r="A15416" t="s">
        <v>15469</v>
      </c>
      <c r="B15416" t="s">
        <v>38042</v>
      </c>
      <c r="I15416" t="s">
        <v>5</v>
      </c>
      <c r="J15416">
        <v>29.75</v>
      </c>
      <c r="M15416">
        <v>29.75</v>
      </c>
      <c r="N15416">
        <f t="shared" si="240"/>
        <v>0</v>
      </c>
    </row>
    <row r="15417" spans="1:14" x14ac:dyDescent="0.2">
      <c r="A15417" t="s">
        <v>15470</v>
      </c>
      <c r="B15417" t="s">
        <v>38043</v>
      </c>
      <c r="I15417" t="s">
        <v>5</v>
      </c>
      <c r="J15417">
        <v>93.74</v>
      </c>
      <c r="M15417">
        <v>93.74</v>
      </c>
      <c r="N15417">
        <f t="shared" si="240"/>
        <v>0</v>
      </c>
    </row>
    <row r="15418" spans="1:14" x14ac:dyDescent="0.2">
      <c r="A15418" t="s">
        <v>15471</v>
      </c>
      <c r="B15418" t="s">
        <v>38043</v>
      </c>
      <c r="I15418" t="s">
        <v>5</v>
      </c>
      <c r="J15418">
        <v>87.99</v>
      </c>
      <c r="M15418">
        <v>87.99</v>
      </c>
      <c r="N15418">
        <f t="shared" si="240"/>
        <v>0</v>
      </c>
    </row>
    <row r="15419" spans="1:14" x14ac:dyDescent="0.2">
      <c r="A15419" t="s">
        <v>15472</v>
      </c>
      <c r="B15419" t="s">
        <v>38044</v>
      </c>
      <c r="I15419" t="s">
        <v>5</v>
      </c>
      <c r="J15419">
        <v>10.48</v>
      </c>
      <c r="M15419">
        <v>10.48</v>
      </c>
      <c r="N15419">
        <f t="shared" si="240"/>
        <v>0</v>
      </c>
    </row>
    <row r="15420" spans="1:14" x14ac:dyDescent="0.2">
      <c r="A15420" t="s">
        <v>15473</v>
      </c>
      <c r="B15420" t="s">
        <v>38044</v>
      </c>
      <c r="I15420" t="s">
        <v>5</v>
      </c>
      <c r="J15420">
        <v>9.81</v>
      </c>
      <c r="M15420">
        <v>9.81</v>
      </c>
      <c r="N15420">
        <f t="shared" si="240"/>
        <v>0</v>
      </c>
    </row>
    <row r="15421" spans="1:14" x14ac:dyDescent="0.2">
      <c r="A15421" t="s">
        <v>15474</v>
      </c>
      <c r="B15421" t="s">
        <v>38045</v>
      </c>
      <c r="I15421" t="s">
        <v>5</v>
      </c>
      <c r="J15421">
        <v>12.72</v>
      </c>
      <c r="M15421">
        <v>12.72</v>
      </c>
      <c r="N15421">
        <f t="shared" si="240"/>
        <v>0</v>
      </c>
    </row>
    <row r="15422" spans="1:14" x14ac:dyDescent="0.2">
      <c r="A15422" t="s">
        <v>15475</v>
      </c>
      <c r="B15422" t="s">
        <v>38045</v>
      </c>
      <c r="I15422" t="s">
        <v>5</v>
      </c>
      <c r="J15422">
        <v>12.05</v>
      </c>
      <c r="M15422">
        <v>12.05</v>
      </c>
      <c r="N15422">
        <f t="shared" si="240"/>
        <v>0</v>
      </c>
    </row>
    <row r="15423" spans="1:14" x14ac:dyDescent="0.2">
      <c r="A15423" t="s">
        <v>15476</v>
      </c>
      <c r="B15423" t="s">
        <v>22201</v>
      </c>
      <c r="I15423" t="s">
        <v>5</v>
      </c>
      <c r="J15423">
        <v>1.97</v>
      </c>
      <c r="M15423">
        <v>1.97</v>
      </c>
      <c r="N15423">
        <f t="shared" si="240"/>
        <v>0</v>
      </c>
    </row>
    <row r="15424" spans="1:14" x14ac:dyDescent="0.2">
      <c r="A15424" t="s">
        <v>15477</v>
      </c>
      <c r="B15424" t="s">
        <v>22201</v>
      </c>
      <c r="I15424" t="s">
        <v>5</v>
      </c>
      <c r="J15424">
        <v>1.87</v>
      </c>
      <c r="M15424">
        <v>1.87</v>
      </c>
      <c r="N15424">
        <f t="shared" si="240"/>
        <v>0</v>
      </c>
    </row>
    <row r="15425" spans="1:14" x14ac:dyDescent="0.2">
      <c r="A15425" t="s">
        <v>15478</v>
      </c>
      <c r="B15425" t="s">
        <v>38046</v>
      </c>
      <c r="I15425" t="s">
        <v>5</v>
      </c>
      <c r="J15425">
        <v>9.1199999999999992</v>
      </c>
      <c r="M15425">
        <v>9.1199999999999992</v>
      </c>
      <c r="N15425">
        <f t="shared" si="240"/>
        <v>0</v>
      </c>
    </row>
    <row r="15426" spans="1:14" x14ac:dyDescent="0.2">
      <c r="A15426" t="s">
        <v>15479</v>
      </c>
      <c r="B15426" t="s">
        <v>38046</v>
      </c>
      <c r="I15426" t="s">
        <v>5</v>
      </c>
      <c r="J15426">
        <v>8.4499999999999993</v>
      </c>
      <c r="M15426">
        <v>8.4499999999999993</v>
      </c>
      <c r="N15426">
        <f t="shared" si="240"/>
        <v>0</v>
      </c>
    </row>
    <row r="15427" spans="1:14" x14ac:dyDescent="0.2">
      <c r="A15427" t="s">
        <v>15480</v>
      </c>
      <c r="B15427" t="s">
        <v>38047</v>
      </c>
      <c r="I15427" t="s">
        <v>5</v>
      </c>
      <c r="J15427">
        <v>11.96</v>
      </c>
      <c r="M15427">
        <v>11.96</v>
      </c>
      <c r="N15427">
        <f t="shared" si="240"/>
        <v>0</v>
      </c>
    </row>
    <row r="15428" spans="1:14" x14ac:dyDescent="0.2">
      <c r="A15428" t="s">
        <v>15481</v>
      </c>
      <c r="B15428" t="s">
        <v>38047</v>
      </c>
      <c r="I15428" t="s">
        <v>5</v>
      </c>
      <c r="J15428">
        <v>11.29</v>
      </c>
      <c r="M15428">
        <v>11.29</v>
      </c>
      <c r="N15428">
        <f t="shared" ref="N15428:N15491" si="241">J15428-M15428</f>
        <v>0</v>
      </c>
    </row>
    <row r="15429" spans="1:14" x14ac:dyDescent="0.2">
      <c r="A15429" t="s">
        <v>15482</v>
      </c>
      <c r="B15429" t="s">
        <v>38048</v>
      </c>
      <c r="I15429" t="s">
        <v>5</v>
      </c>
      <c r="J15429">
        <v>36.770000000000003</v>
      </c>
      <c r="M15429">
        <v>36.770000000000003</v>
      </c>
      <c r="N15429">
        <f t="shared" si="241"/>
        <v>0</v>
      </c>
    </row>
    <row r="15430" spans="1:14" x14ac:dyDescent="0.2">
      <c r="A15430" t="s">
        <v>15483</v>
      </c>
      <c r="B15430" t="s">
        <v>38048</v>
      </c>
      <c r="I15430" t="s">
        <v>5</v>
      </c>
      <c r="J15430">
        <v>36.1</v>
      </c>
      <c r="M15430">
        <v>36.1</v>
      </c>
      <c r="N15430">
        <f t="shared" si="241"/>
        <v>0</v>
      </c>
    </row>
    <row r="15431" spans="1:14" x14ac:dyDescent="0.2">
      <c r="A15431" t="s">
        <v>15484</v>
      </c>
      <c r="B15431" t="s">
        <v>38049</v>
      </c>
      <c r="I15431" t="s">
        <v>5</v>
      </c>
      <c r="J15431">
        <v>23.37</v>
      </c>
      <c r="M15431">
        <v>23.37</v>
      </c>
      <c r="N15431">
        <f t="shared" si="241"/>
        <v>0</v>
      </c>
    </row>
    <row r="15432" spans="1:14" x14ac:dyDescent="0.2">
      <c r="A15432" t="s">
        <v>15485</v>
      </c>
      <c r="B15432" t="s">
        <v>38049</v>
      </c>
      <c r="I15432" t="s">
        <v>5</v>
      </c>
      <c r="J15432">
        <v>22.7</v>
      </c>
      <c r="M15432">
        <v>22.7</v>
      </c>
      <c r="N15432">
        <f t="shared" si="241"/>
        <v>0</v>
      </c>
    </row>
    <row r="15433" spans="1:14" x14ac:dyDescent="0.2">
      <c r="A15433" t="s">
        <v>15486</v>
      </c>
      <c r="B15433" t="s">
        <v>38050</v>
      </c>
      <c r="I15433" t="s">
        <v>5</v>
      </c>
      <c r="J15433">
        <v>13.52</v>
      </c>
      <c r="M15433">
        <v>13.52</v>
      </c>
      <c r="N15433">
        <f t="shared" si="241"/>
        <v>0</v>
      </c>
    </row>
    <row r="15434" spans="1:14" x14ac:dyDescent="0.2">
      <c r="A15434" t="s">
        <v>15487</v>
      </c>
      <c r="B15434" t="s">
        <v>38050</v>
      </c>
      <c r="I15434" t="s">
        <v>5</v>
      </c>
      <c r="J15434">
        <v>12.85</v>
      </c>
      <c r="M15434">
        <v>12.85</v>
      </c>
      <c r="N15434">
        <f t="shared" si="241"/>
        <v>0</v>
      </c>
    </row>
    <row r="15435" spans="1:14" x14ac:dyDescent="0.2">
      <c r="A15435" t="s">
        <v>15488</v>
      </c>
      <c r="B15435" t="s">
        <v>38051</v>
      </c>
      <c r="I15435" t="s">
        <v>5</v>
      </c>
      <c r="J15435">
        <v>14</v>
      </c>
      <c r="M15435">
        <v>14</v>
      </c>
      <c r="N15435">
        <f t="shared" si="241"/>
        <v>0</v>
      </c>
    </row>
    <row r="15436" spans="1:14" x14ac:dyDescent="0.2">
      <c r="A15436" t="s">
        <v>15489</v>
      </c>
      <c r="B15436" t="s">
        <v>38051</v>
      </c>
      <c r="I15436" t="s">
        <v>5</v>
      </c>
      <c r="J15436">
        <v>13.33</v>
      </c>
      <c r="M15436">
        <v>13.33</v>
      </c>
      <c r="N15436">
        <f t="shared" si="241"/>
        <v>0</v>
      </c>
    </row>
    <row r="15437" spans="1:14" x14ac:dyDescent="0.2">
      <c r="A15437" t="s">
        <v>15490</v>
      </c>
      <c r="B15437" t="s">
        <v>22202</v>
      </c>
      <c r="I15437" t="s">
        <v>5</v>
      </c>
      <c r="J15437">
        <v>6.27</v>
      </c>
      <c r="M15437">
        <v>6.27</v>
      </c>
      <c r="N15437">
        <f t="shared" si="241"/>
        <v>0</v>
      </c>
    </row>
    <row r="15438" spans="1:14" x14ac:dyDescent="0.2">
      <c r="A15438" t="s">
        <v>15491</v>
      </c>
      <c r="B15438" t="s">
        <v>22202</v>
      </c>
      <c r="I15438" t="s">
        <v>5</v>
      </c>
      <c r="J15438">
        <v>5.77</v>
      </c>
      <c r="M15438">
        <v>5.77</v>
      </c>
      <c r="N15438">
        <f t="shared" si="241"/>
        <v>0</v>
      </c>
    </row>
    <row r="15439" spans="1:14" x14ac:dyDescent="0.2">
      <c r="A15439" t="s">
        <v>15492</v>
      </c>
      <c r="B15439" t="s">
        <v>38052</v>
      </c>
      <c r="I15439" t="s">
        <v>5</v>
      </c>
      <c r="J15439">
        <v>9.3800000000000008</v>
      </c>
      <c r="M15439">
        <v>9.3800000000000008</v>
      </c>
      <c r="N15439">
        <f t="shared" si="241"/>
        <v>0</v>
      </c>
    </row>
    <row r="15440" spans="1:14" x14ac:dyDescent="0.2">
      <c r="A15440" t="s">
        <v>15493</v>
      </c>
      <c r="B15440" t="s">
        <v>38052</v>
      </c>
      <c r="I15440" t="s">
        <v>5</v>
      </c>
      <c r="J15440">
        <v>9.2200000000000006</v>
      </c>
      <c r="M15440">
        <v>9.2200000000000006</v>
      </c>
      <c r="N15440">
        <f t="shared" si="241"/>
        <v>0</v>
      </c>
    </row>
    <row r="15441" spans="1:14" x14ac:dyDescent="0.2">
      <c r="A15441" t="s">
        <v>15494</v>
      </c>
      <c r="B15441" t="s">
        <v>38053</v>
      </c>
      <c r="I15441" t="s">
        <v>5</v>
      </c>
      <c r="J15441">
        <v>4.33</v>
      </c>
      <c r="M15441">
        <v>4.33</v>
      </c>
      <c r="N15441">
        <f t="shared" si="241"/>
        <v>0</v>
      </c>
    </row>
    <row r="15442" spans="1:14" x14ac:dyDescent="0.2">
      <c r="A15442" t="s">
        <v>15495</v>
      </c>
      <c r="B15442" t="s">
        <v>38053</v>
      </c>
      <c r="I15442" t="s">
        <v>5</v>
      </c>
      <c r="J15442">
        <v>4.17</v>
      </c>
      <c r="M15442">
        <v>4.17</v>
      </c>
      <c r="N15442">
        <f t="shared" si="241"/>
        <v>0</v>
      </c>
    </row>
    <row r="15443" spans="1:14" x14ac:dyDescent="0.2">
      <c r="A15443" t="s">
        <v>15496</v>
      </c>
      <c r="B15443" t="s">
        <v>22203</v>
      </c>
      <c r="I15443" t="s">
        <v>5</v>
      </c>
      <c r="J15443">
        <v>12.35</v>
      </c>
      <c r="M15443">
        <v>12.35</v>
      </c>
      <c r="N15443">
        <f t="shared" si="241"/>
        <v>0</v>
      </c>
    </row>
    <row r="15444" spans="1:14" x14ac:dyDescent="0.2">
      <c r="A15444" t="s">
        <v>15497</v>
      </c>
      <c r="B15444" t="s">
        <v>22203</v>
      </c>
      <c r="I15444" t="s">
        <v>5</v>
      </c>
      <c r="J15444">
        <v>12.02</v>
      </c>
      <c r="M15444">
        <v>12.02</v>
      </c>
      <c r="N15444">
        <f t="shared" si="241"/>
        <v>0</v>
      </c>
    </row>
    <row r="15445" spans="1:14" x14ac:dyDescent="0.2">
      <c r="A15445" t="s">
        <v>15498</v>
      </c>
      <c r="B15445" t="s">
        <v>22204</v>
      </c>
      <c r="I15445" t="s">
        <v>5</v>
      </c>
      <c r="J15445">
        <v>25.05</v>
      </c>
      <c r="M15445">
        <v>25.05</v>
      </c>
      <c r="N15445">
        <f t="shared" si="241"/>
        <v>0</v>
      </c>
    </row>
    <row r="15446" spans="1:14" x14ac:dyDescent="0.2">
      <c r="A15446" t="s">
        <v>15499</v>
      </c>
      <c r="B15446" t="s">
        <v>22204</v>
      </c>
      <c r="I15446" t="s">
        <v>5</v>
      </c>
      <c r="J15446">
        <v>24.72</v>
      </c>
      <c r="M15446">
        <v>24.72</v>
      </c>
      <c r="N15446">
        <f t="shared" si="241"/>
        <v>0</v>
      </c>
    </row>
    <row r="15447" spans="1:14" x14ac:dyDescent="0.2">
      <c r="A15447" t="s">
        <v>15500</v>
      </c>
      <c r="B15447" t="s">
        <v>22205</v>
      </c>
      <c r="I15447" t="s">
        <v>5</v>
      </c>
      <c r="J15447">
        <v>12.35</v>
      </c>
      <c r="M15447">
        <v>12.35</v>
      </c>
      <c r="N15447">
        <f t="shared" si="241"/>
        <v>0</v>
      </c>
    </row>
    <row r="15448" spans="1:14" x14ac:dyDescent="0.2">
      <c r="A15448" t="s">
        <v>15501</v>
      </c>
      <c r="B15448" t="s">
        <v>22205</v>
      </c>
      <c r="I15448" t="s">
        <v>5</v>
      </c>
      <c r="J15448">
        <v>12.02</v>
      </c>
      <c r="M15448">
        <v>12.02</v>
      </c>
      <c r="N15448">
        <f t="shared" si="241"/>
        <v>0</v>
      </c>
    </row>
    <row r="15449" spans="1:14" x14ac:dyDescent="0.2">
      <c r="A15449" t="s">
        <v>15502</v>
      </c>
      <c r="B15449" t="s">
        <v>22206</v>
      </c>
      <c r="I15449" t="s">
        <v>5</v>
      </c>
      <c r="J15449">
        <v>20.93</v>
      </c>
      <c r="M15449">
        <v>20.93</v>
      </c>
      <c r="N15449">
        <f t="shared" si="241"/>
        <v>0</v>
      </c>
    </row>
    <row r="15450" spans="1:14" x14ac:dyDescent="0.2">
      <c r="A15450" t="s">
        <v>15503</v>
      </c>
      <c r="B15450" t="s">
        <v>22206</v>
      </c>
      <c r="I15450" t="s">
        <v>5</v>
      </c>
      <c r="J15450">
        <v>20.6</v>
      </c>
      <c r="M15450">
        <v>20.6</v>
      </c>
      <c r="N15450">
        <f t="shared" si="241"/>
        <v>0</v>
      </c>
    </row>
    <row r="15451" spans="1:14" x14ac:dyDescent="0.2">
      <c r="A15451" t="s">
        <v>15504</v>
      </c>
      <c r="B15451" t="s">
        <v>22207</v>
      </c>
      <c r="I15451" t="s">
        <v>5</v>
      </c>
      <c r="J15451">
        <v>14.05</v>
      </c>
      <c r="M15451">
        <v>14.05</v>
      </c>
      <c r="N15451">
        <f t="shared" si="241"/>
        <v>0</v>
      </c>
    </row>
    <row r="15452" spans="1:14" x14ac:dyDescent="0.2">
      <c r="A15452" t="s">
        <v>15505</v>
      </c>
      <c r="B15452" t="s">
        <v>22207</v>
      </c>
      <c r="I15452" t="s">
        <v>5</v>
      </c>
      <c r="J15452">
        <v>13.72</v>
      </c>
      <c r="M15452">
        <v>13.72</v>
      </c>
      <c r="N15452">
        <f t="shared" si="241"/>
        <v>0</v>
      </c>
    </row>
    <row r="15453" spans="1:14" x14ac:dyDescent="0.2">
      <c r="A15453" t="s">
        <v>15506</v>
      </c>
      <c r="B15453" t="s">
        <v>22208</v>
      </c>
      <c r="I15453" t="s">
        <v>5</v>
      </c>
      <c r="J15453">
        <v>38.54</v>
      </c>
      <c r="M15453">
        <v>38.54</v>
      </c>
      <c r="N15453">
        <f t="shared" si="241"/>
        <v>0</v>
      </c>
    </row>
    <row r="15454" spans="1:14" x14ac:dyDescent="0.2">
      <c r="A15454" t="s">
        <v>15507</v>
      </c>
      <c r="B15454" t="s">
        <v>22208</v>
      </c>
      <c r="I15454" t="s">
        <v>5</v>
      </c>
      <c r="J15454">
        <v>38.21</v>
      </c>
      <c r="M15454">
        <v>38.21</v>
      </c>
      <c r="N15454">
        <f t="shared" si="241"/>
        <v>0</v>
      </c>
    </row>
    <row r="15455" spans="1:14" x14ac:dyDescent="0.2">
      <c r="A15455" t="s">
        <v>15508</v>
      </c>
      <c r="B15455" t="s">
        <v>22209</v>
      </c>
      <c r="I15455" t="s">
        <v>5</v>
      </c>
      <c r="J15455">
        <v>19.64</v>
      </c>
      <c r="M15455">
        <v>19.64</v>
      </c>
      <c r="N15455">
        <f t="shared" si="241"/>
        <v>0</v>
      </c>
    </row>
    <row r="15456" spans="1:14" x14ac:dyDescent="0.2">
      <c r="A15456" t="s">
        <v>15509</v>
      </c>
      <c r="B15456" t="s">
        <v>22209</v>
      </c>
      <c r="I15456" t="s">
        <v>5</v>
      </c>
      <c r="J15456">
        <v>19.309999999999999</v>
      </c>
      <c r="M15456">
        <v>19.309999999999999</v>
      </c>
      <c r="N15456">
        <f t="shared" si="241"/>
        <v>0</v>
      </c>
    </row>
    <row r="15457" spans="1:14" x14ac:dyDescent="0.2">
      <c r="A15457" t="s">
        <v>15510</v>
      </c>
      <c r="B15457" t="s">
        <v>38054</v>
      </c>
      <c r="I15457" t="s">
        <v>5</v>
      </c>
      <c r="J15457">
        <v>23.13</v>
      </c>
      <c r="M15457">
        <v>23.13</v>
      </c>
      <c r="N15457">
        <f t="shared" si="241"/>
        <v>0</v>
      </c>
    </row>
    <row r="15458" spans="1:14" x14ac:dyDescent="0.2">
      <c r="A15458" t="s">
        <v>15511</v>
      </c>
      <c r="B15458" t="s">
        <v>38054</v>
      </c>
      <c r="I15458" t="s">
        <v>5</v>
      </c>
      <c r="J15458">
        <v>22.8</v>
      </c>
      <c r="M15458">
        <v>22.8</v>
      </c>
      <c r="N15458">
        <f t="shared" si="241"/>
        <v>0</v>
      </c>
    </row>
    <row r="15459" spans="1:14" x14ac:dyDescent="0.2">
      <c r="A15459" t="s">
        <v>22210</v>
      </c>
      <c r="B15459" t="s">
        <v>38055</v>
      </c>
      <c r="I15459" t="s">
        <v>5</v>
      </c>
      <c r="J15459">
        <v>24.25</v>
      </c>
      <c r="M15459">
        <v>24.25</v>
      </c>
      <c r="N15459">
        <f t="shared" si="241"/>
        <v>0</v>
      </c>
    </row>
    <row r="15460" spans="1:14" x14ac:dyDescent="0.2">
      <c r="A15460" t="s">
        <v>22211</v>
      </c>
      <c r="B15460" t="s">
        <v>38055</v>
      </c>
      <c r="I15460" t="s">
        <v>5</v>
      </c>
      <c r="J15460">
        <v>23.92</v>
      </c>
      <c r="M15460">
        <v>23.92</v>
      </c>
      <c r="N15460">
        <f t="shared" si="241"/>
        <v>0</v>
      </c>
    </row>
    <row r="15461" spans="1:14" x14ac:dyDescent="0.2">
      <c r="A15461" t="s">
        <v>26660</v>
      </c>
      <c r="B15461" t="s">
        <v>38056</v>
      </c>
      <c r="I15461" t="s">
        <v>5</v>
      </c>
      <c r="J15461">
        <v>18.28</v>
      </c>
      <c r="M15461">
        <v>18.28</v>
      </c>
      <c r="N15461">
        <f t="shared" si="241"/>
        <v>0</v>
      </c>
    </row>
    <row r="15462" spans="1:14" x14ac:dyDescent="0.2">
      <c r="A15462" t="s">
        <v>26661</v>
      </c>
      <c r="B15462" t="s">
        <v>38056</v>
      </c>
      <c r="I15462" t="s">
        <v>5</v>
      </c>
      <c r="J15462">
        <v>17.61</v>
      </c>
      <c r="M15462">
        <v>17.61</v>
      </c>
      <c r="N15462">
        <f t="shared" si="241"/>
        <v>0</v>
      </c>
    </row>
    <row r="15463" spans="1:14" x14ac:dyDescent="0.2">
      <c r="A15463" t="s">
        <v>22212</v>
      </c>
      <c r="B15463" t="s">
        <v>38057</v>
      </c>
      <c r="I15463" t="s">
        <v>5</v>
      </c>
      <c r="J15463">
        <v>17.350000000000001</v>
      </c>
      <c r="M15463">
        <v>17.350000000000001</v>
      </c>
      <c r="N15463">
        <f t="shared" si="241"/>
        <v>0</v>
      </c>
    </row>
    <row r="15464" spans="1:14" x14ac:dyDescent="0.2">
      <c r="A15464" t="s">
        <v>22213</v>
      </c>
      <c r="B15464" t="s">
        <v>38057</v>
      </c>
      <c r="I15464" t="s">
        <v>5</v>
      </c>
      <c r="J15464">
        <v>16.68</v>
      </c>
      <c r="M15464">
        <v>16.68</v>
      </c>
      <c r="N15464">
        <f t="shared" si="241"/>
        <v>0</v>
      </c>
    </row>
    <row r="15465" spans="1:14" x14ac:dyDescent="0.2">
      <c r="A15465" t="s">
        <v>15512</v>
      </c>
      <c r="B15465" t="s">
        <v>22214</v>
      </c>
      <c r="I15465" t="s">
        <v>5</v>
      </c>
      <c r="J15465">
        <v>22.83</v>
      </c>
      <c r="M15465">
        <v>22.83</v>
      </c>
      <c r="N15465">
        <f t="shared" si="241"/>
        <v>0</v>
      </c>
    </row>
    <row r="15466" spans="1:14" x14ac:dyDescent="0.2">
      <c r="A15466" t="s">
        <v>15513</v>
      </c>
      <c r="B15466" t="s">
        <v>22214</v>
      </c>
      <c r="I15466" t="s">
        <v>5</v>
      </c>
      <c r="J15466">
        <v>22.33</v>
      </c>
      <c r="M15466">
        <v>22.33</v>
      </c>
      <c r="N15466">
        <f t="shared" si="241"/>
        <v>0</v>
      </c>
    </row>
    <row r="15467" spans="1:14" x14ac:dyDescent="0.2">
      <c r="A15467" t="s">
        <v>15514</v>
      </c>
      <c r="B15467" t="s">
        <v>22215</v>
      </c>
      <c r="I15467" t="s">
        <v>5</v>
      </c>
      <c r="J15467">
        <v>27.43</v>
      </c>
      <c r="M15467">
        <v>27.43</v>
      </c>
      <c r="N15467">
        <f t="shared" si="241"/>
        <v>0</v>
      </c>
    </row>
    <row r="15468" spans="1:14" x14ac:dyDescent="0.2">
      <c r="A15468" t="s">
        <v>15515</v>
      </c>
      <c r="B15468" t="s">
        <v>22215</v>
      </c>
      <c r="I15468" t="s">
        <v>5</v>
      </c>
      <c r="J15468">
        <v>26.93</v>
      </c>
      <c r="M15468">
        <v>26.93</v>
      </c>
      <c r="N15468">
        <f t="shared" si="241"/>
        <v>0</v>
      </c>
    </row>
    <row r="15469" spans="1:14" x14ac:dyDescent="0.2">
      <c r="A15469" t="s">
        <v>15516</v>
      </c>
      <c r="B15469" t="s">
        <v>38058</v>
      </c>
      <c r="I15469" t="s">
        <v>5</v>
      </c>
      <c r="J15469">
        <v>38.770000000000003</v>
      </c>
      <c r="M15469">
        <v>38.770000000000003</v>
      </c>
      <c r="N15469">
        <f t="shared" si="241"/>
        <v>0</v>
      </c>
    </row>
    <row r="15470" spans="1:14" x14ac:dyDescent="0.2">
      <c r="A15470" t="s">
        <v>15517</v>
      </c>
      <c r="B15470" t="s">
        <v>38058</v>
      </c>
      <c r="I15470" t="s">
        <v>5</v>
      </c>
      <c r="J15470">
        <v>38.1</v>
      </c>
      <c r="M15470">
        <v>38.1</v>
      </c>
      <c r="N15470">
        <f t="shared" si="241"/>
        <v>0</v>
      </c>
    </row>
    <row r="15471" spans="1:14" x14ac:dyDescent="0.2">
      <c r="A15471" t="s">
        <v>15518</v>
      </c>
      <c r="B15471" t="s">
        <v>38059</v>
      </c>
      <c r="I15471" t="s">
        <v>5</v>
      </c>
      <c r="J15471">
        <v>50.58</v>
      </c>
      <c r="M15471">
        <v>50.58</v>
      </c>
      <c r="N15471">
        <f t="shared" si="241"/>
        <v>0</v>
      </c>
    </row>
    <row r="15472" spans="1:14" x14ac:dyDescent="0.2">
      <c r="A15472" t="s">
        <v>15519</v>
      </c>
      <c r="B15472" t="s">
        <v>38059</v>
      </c>
      <c r="I15472" t="s">
        <v>5</v>
      </c>
      <c r="J15472">
        <v>49.91</v>
      </c>
      <c r="M15472">
        <v>49.91</v>
      </c>
      <c r="N15472">
        <f t="shared" si="241"/>
        <v>0</v>
      </c>
    </row>
    <row r="15473" spans="1:14" x14ac:dyDescent="0.2">
      <c r="A15473" t="s">
        <v>15520</v>
      </c>
      <c r="B15473" t="s">
        <v>22216</v>
      </c>
      <c r="I15473" t="s">
        <v>5</v>
      </c>
      <c r="J15473">
        <v>24.01</v>
      </c>
      <c r="M15473">
        <v>24.01</v>
      </c>
      <c r="N15473">
        <f t="shared" si="241"/>
        <v>0</v>
      </c>
    </row>
    <row r="15474" spans="1:14" x14ac:dyDescent="0.2">
      <c r="A15474" t="s">
        <v>15521</v>
      </c>
      <c r="B15474" t="s">
        <v>22216</v>
      </c>
      <c r="I15474" t="s">
        <v>5</v>
      </c>
      <c r="J15474">
        <v>23.51</v>
      </c>
      <c r="M15474">
        <v>23.51</v>
      </c>
      <c r="N15474">
        <f t="shared" si="241"/>
        <v>0</v>
      </c>
    </row>
    <row r="15475" spans="1:14" x14ac:dyDescent="0.2">
      <c r="A15475" t="s">
        <v>15522</v>
      </c>
      <c r="B15475" t="s">
        <v>22217</v>
      </c>
      <c r="I15475" t="s">
        <v>5</v>
      </c>
      <c r="J15475">
        <v>34.33</v>
      </c>
      <c r="M15475">
        <v>34.33</v>
      </c>
      <c r="N15475">
        <f t="shared" si="241"/>
        <v>0</v>
      </c>
    </row>
    <row r="15476" spans="1:14" x14ac:dyDescent="0.2">
      <c r="A15476" t="s">
        <v>15523</v>
      </c>
      <c r="B15476" t="s">
        <v>22217</v>
      </c>
      <c r="I15476" t="s">
        <v>5</v>
      </c>
      <c r="J15476">
        <v>33.83</v>
      </c>
      <c r="M15476">
        <v>33.83</v>
      </c>
      <c r="N15476">
        <f t="shared" si="241"/>
        <v>0</v>
      </c>
    </row>
    <row r="15477" spans="1:14" x14ac:dyDescent="0.2">
      <c r="A15477" t="s">
        <v>15524</v>
      </c>
      <c r="B15477" t="s">
        <v>22218</v>
      </c>
      <c r="I15477" t="s">
        <v>5</v>
      </c>
      <c r="J15477">
        <v>45.49</v>
      </c>
      <c r="M15477">
        <v>45.49</v>
      </c>
      <c r="N15477">
        <f t="shared" si="241"/>
        <v>0</v>
      </c>
    </row>
    <row r="15478" spans="1:14" x14ac:dyDescent="0.2">
      <c r="A15478" t="s">
        <v>15525</v>
      </c>
      <c r="B15478" t="s">
        <v>22218</v>
      </c>
      <c r="I15478" t="s">
        <v>5</v>
      </c>
      <c r="J15478">
        <v>44.99</v>
      </c>
      <c r="M15478">
        <v>44.99</v>
      </c>
      <c r="N15478">
        <f t="shared" si="241"/>
        <v>0</v>
      </c>
    </row>
    <row r="15479" spans="1:14" x14ac:dyDescent="0.2">
      <c r="A15479" t="s">
        <v>15526</v>
      </c>
      <c r="B15479" t="s">
        <v>38060</v>
      </c>
      <c r="I15479" t="s">
        <v>5</v>
      </c>
      <c r="J15479">
        <v>30.95</v>
      </c>
      <c r="M15479">
        <v>30.95</v>
      </c>
      <c r="N15479">
        <f t="shared" si="241"/>
        <v>0</v>
      </c>
    </row>
    <row r="15480" spans="1:14" x14ac:dyDescent="0.2">
      <c r="A15480" t="s">
        <v>15527</v>
      </c>
      <c r="B15480" t="s">
        <v>38060</v>
      </c>
      <c r="I15480" t="s">
        <v>5</v>
      </c>
      <c r="J15480">
        <v>30.28</v>
      </c>
      <c r="M15480">
        <v>30.28</v>
      </c>
      <c r="N15480">
        <f t="shared" si="241"/>
        <v>0</v>
      </c>
    </row>
    <row r="15481" spans="1:14" x14ac:dyDescent="0.2">
      <c r="A15481" t="s">
        <v>15528</v>
      </c>
      <c r="B15481" t="s">
        <v>38061</v>
      </c>
      <c r="I15481" t="s">
        <v>5</v>
      </c>
      <c r="J15481">
        <v>44.76</v>
      </c>
      <c r="M15481">
        <v>44.76</v>
      </c>
      <c r="N15481">
        <f t="shared" si="241"/>
        <v>0</v>
      </c>
    </row>
    <row r="15482" spans="1:14" x14ac:dyDescent="0.2">
      <c r="A15482" t="s">
        <v>15529</v>
      </c>
      <c r="B15482" t="s">
        <v>38061</v>
      </c>
      <c r="I15482" t="s">
        <v>5</v>
      </c>
      <c r="J15482">
        <v>44.09</v>
      </c>
      <c r="M15482">
        <v>44.09</v>
      </c>
      <c r="N15482">
        <f t="shared" si="241"/>
        <v>0</v>
      </c>
    </row>
    <row r="15483" spans="1:14" x14ac:dyDescent="0.2">
      <c r="A15483" t="s">
        <v>15530</v>
      </c>
      <c r="B15483" t="s">
        <v>38062</v>
      </c>
      <c r="I15483" t="s">
        <v>5</v>
      </c>
      <c r="J15483">
        <v>46.82</v>
      </c>
      <c r="M15483">
        <v>46.82</v>
      </c>
      <c r="N15483">
        <f t="shared" si="241"/>
        <v>0</v>
      </c>
    </row>
    <row r="15484" spans="1:14" x14ac:dyDescent="0.2">
      <c r="A15484" t="s">
        <v>15531</v>
      </c>
      <c r="B15484" t="s">
        <v>38062</v>
      </c>
      <c r="I15484" t="s">
        <v>5</v>
      </c>
      <c r="J15484">
        <v>46.15</v>
      </c>
      <c r="M15484">
        <v>46.15</v>
      </c>
      <c r="N15484">
        <f t="shared" si="241"/>
        <v>0</v>
      </c>
    </row>
    <row r="15485" spans="1:14" x14ac:dyDescent="0.2">
      <c r="A15485" t="s">
        <v>15532</v>
      </c>
      <c r="B15485" t="s">
        <v>38063</v>
      </c>
      <c r="I15485" t="s">
        <v>5</v>
      </c>
      <c r="J15485">
        <v>52.58</v>
      </c>
      <c r="M15485">
        <v>52.58</v>
      </c>
      <c r="N15485">
        <f t="shared" si="241"/>
        <v>0</v>
      </c>
    </row>
    <row r="15486" spans="1:14" x14ac:dyDescent="0.2">
      <c r="A15486" t="s">
        <v>15533</v>
      </c>
      <c r="B15486" t="s">
        <v>38063</v>
      </c>
      <c r="I15486" t="s">
        <v>5</v>
      </c>
      <c r="J15486">
        <v>51.91</v>
      </c>
      <c r="M15486">
        <v>51.91</v>
      </c>
      <c r="N15486">
        <f t="shared" si="241"/>
        <v>0</v>
      </c>
    </row>
    <row r="15487" spans="1:14" x14ac:dyDescent="0.2">
      <c r="A15487" t="s">
        <v>15534</v>
      </c>
      <c r="B15487" t="s">
        <v>38064</v>
      </c>
      <c r="I15487" t="s">
        <v>5</v>
      </c>
      <c r="J15487">
        <v>69.510000000000005</v>
      </c>
      <c r="M15487">
        <v>69.510000000000005</v>
      </c>
      <c r="N15487">
        <f t="shared" si="241"/>
        <v>0</v>
      </c>
    </row>
    <row r="15488" spans="1:14" x14ac:dyDescent="0.2">
      <c r="A15488" t="s">
        <v>15535</v>
      </c>
      <c r="B15488" t="s">
        <v>38064</v>
      </c>
      <c r="I15488" t="s">
        <v>5</v>
      </c>
      <c r="J15488">
        <v>68.84</v>
      </c>
      <c r="M15488">
        <v>68.84</v>
      </c>
      <c r="N15488">
        <f t="shared" si="241"/>
        <v>0</v>
      </c>
    </row>
    <row r="15489" spans="1:14" x14ac:dyDescent="0.2">
      <c r="A15489" t="s">
        <v>15536</v>
      </c>
      <c r="B15489" t="s">
        <v>38065</v>
      </c>
      <c r="I15489" t="s">
        <v>5</v>
      </c>
      <c r="J15489">
        <v>78.12</v>
      </c>
      <c r="M15489">
        <v>78.12</v>
      </c>
      <c r="N15489">
        <f t="shared" si="241"/>
        <v>0</v>
      </c>
    </row>
    <row r="15490" spans="1:14" x14ac:dyDescent="0.2">
      <c r="A15490" t="s">
        <v>15537</v>
      </c>
      <c r="B15490" t="s">
        <v>38065</v>
      </c>
      <c r="I15490" t="s">
        <v>5</v>
      </c>
      <c r="J15490">
        <v>77.45</v>
      </c>
      <c r="M15490">
        <v>77.45</v>
      </c>
      <c r="N15490">
        <f t="shared" si="241"/>
        <v>0</v>
      </c>
    </row>
    <row r="15491" spans="1:14" x14ac:dyDescent="0.2">
      <c r="A15491" t="s">
        <v>15538</v>
      </c>
      <c r="B15491" t="s">
        <v>38066</v>
      </c>
      <c r="I15491" t="s">
        <v>5</v>
      </c>
      <c r="J15491">
        <v>72.72</v>
      </c>
      <c r="M15491">
        <v>72.72</v>
      </c>
      <c r="N15491">
        <f t="shared" si="241"/>
        <v>0</v>
      </c>
    </row>
    <row r="15492" spans="1:14" x14ac:dyDescent="0.2">
      <c r="A15492" t="s">
        <v>15539</v>
      </c>
      <c r="B15492" t="s">
        <v>38066</v>
      </c>
      <c r="I15492" t="s">
        <v>5</v>
      </c>
      <c r="J15492">
        <v>72.05</v>
      </c>
      <c r="M15492">
        <v>72.05</v>
      </c>
      <c r="N15492">
        <f t="shared" ref="N15492:N15555" si="242">J15492-M15492</f>
        <v>0</v>
      </c>
    </row>
    <row r="15493" spans="1:14" x14ac:dyDescent="0.2">
      <c r="A15493" t="s">
        <v>15540</v>
      </c>
      <c r="B15493" t="s">
        <v>38067</v>
      </c>
      <c r="I15493" t="s">
        <v>5</v>
      </c>
      <c r="J15493">
        <v>316.69</v>
      </c>
      <c r="M15493">
        <v>316.69</v>
      </c>
      <c r="N15493">
        <f t="shared" si="242"/>
        <v>0</v>
      </c>
    </row>
    <row r="15494" spans="1:14" x14ac:dyDescent="0.2">
      <c r="A15494" t="s">
        <v>15541</v>
      </c>
      <c r="B15494" t="s">
        <v>38067</v>
      </c>
      <c r="I15494" t="s">
        <v>5</v>
      </c>
      <c r="J15494">
        <v>316.02</v>
      </c>
      <c r="M15494">
        <v>316.02</v>
      </c>
      <c r="N15494">
        <f t="shared" si="242"/>
        <v>0</v>
      </c>
    </row>
    <row r="15495" spans="1:14" x14ac:dyDescent="0.2">
      <c r="A15495" t="s">
        <v>15542</v>
      </c>
      <c r="B15495" t="s">
        <v>38068</v>
      </c>
      <c r="I15495" t="s">
        <v>5</v>
      </c>
      <c r="J15495">
        <v>7.97</v>
      </c>
      <c r="M15495">
        <v>7.97</v>
      </c>
      <c r="N15495">
        <f t="shared" si="242"/>
        <v>0</v>
      </c>
    </row>
    <row r="15496" spans="1:14" x14ac:dyDescent="0.2">
      <c r="A15496" t="s">
        <v>15543</v>
      </c>
      <c r="B15496" t="s">
        <v>38068</v>
      </c>
      <c r="I15496" t="s">
        <v>5</v>
      </c>
      <c r="J15496">
        <v>7.81</v>
      </c>
      <c r="M15496">
        <v>7.81</v>
      </c>
      <c r="N15496">
        <f t="shared" si="242"/>
        <v>0</v>
      </c>
    </row>
    <row r="15497" spans="1:14" x14ac:dyDescent="0.2">
      <c r="A15497" t="s">
        <v>15544</v>
      </c>
      <c r="B15497" t="s">
        <v>38069</v>
      </c>
      <c r="I15497" t="s">
        <v>5</v>
      </c>
      <c r="J15497">
        <v>9.48</v>
      </c>
      <c r="M15497">
        <v>9.48</v>
      </c>
      <c r="N15497">
        <f t="shared" si="242"/>
        <v>0</v>
      </c>
    </row>
    <row r="15498" spans="1:14" x14ac:dyDescent="0.2">
      <c r="A15498" t="s">
        <v>15545</v>
      </c>
      <c r="B15498" t="s">
        <v>38069</v>
      </c>
      <c r="I15498" t="s">
        <v>5</v>
      </c>
      <c r="J15498">
        <v>9.32</v>
      </c>
      <c r="M15498">
        <v>9.32</v>
      </c>
      <c r="N15498">
        <f t="shared" si="242"/>
        <v>0</v>
      </c>
    </row>
    <row r="15499" spans="1:14" x14ac:dyDescent="0.2">
      <c r="A15499" t="s">
        <v>15546</v>
      </c>
      <c r="B15499" t="s">
        <v>38070</v>
      </c>
      <c r="I15499" t="s">
        <v>5</v>
      </c>
      <c r="J15499">
        <v>8.44</v>
      </c>
      <c r="M15499">
        <v>8.44</v>
      </c>
      <c r="N15499">
        <f t="shared" si="242"/>
        <v>0</v>
      </c>
    </row>
    <row r="15500" spans="1:14" x14ac:dyDescent="0.2">
      <c r="A15500" t="s">
        <v>15547</v>
      </c>
      <c r="B15500" t="s">
        <v>38070</v>
      </c>
      <c r="I15500" t="s">
        <v>5</v>
      </c>
      <c r="J15500">
        <v>8.2799999999999994</v>
      </c>
      <c r="M15500">
        <v>8.2799999999999994</v>
      </c>
      <c r="N15500">
        <f t="shared" si="242"/>
        <v>0</v>
      </c>
    </row>
    <row r="15501" spans="1:14" x14ac:dyDescent="0.2">
      <c r="A15501" t="s">
        <v>26499</v>
      </c>
      <c r="B15501" t="s">
        <v>38071</v>
      </c>
      <c r="I15501" t="s">
        <v>5</v>
      </c>
      <c r="J15501">
        <v>9.3000000000000007</v>
      </c>
      <c r="M15501">
        <v>9.3000000000000007</v>
      </c>
      <c r="N15501">
        <f t="shared" si="242"/>
        <v>0</v>
      </c>
    </row>
    <row r="15502" spans="1:14" x14ac:dyDescent="0.2">
      <c r="A15502" t="s">
        <v>26500</v>
      </c>
      <c r="B15502" t="s">
        <v>38071</v>
      </c>
      <c r="I15502" t="s">
        <v>5</v>
      </c>
      <c r="J15502">
        <v>9.14</v>
      </c>
      <c r="M15502">
        <v>9.14</v>
      </c>
      <c r="N15502">
        <f t="shared" si="242"/>
        <v>0</v>
      </c>
    </row>
    <row r="15503" spans="1:14" x14ac:dyDescent="0.2">
      <c r="A15503" t="s">
        <v>15548</v>
      </c>
      <c r="B15503" t="s">
        <v>38072</v>
      </c>
      <c r="I15503" t="s">
        <v>5</v>
      </c>
      <c r="J15503">
        <v>17.02</v>
      </c>
      <c r="M15503">
        <v>17.02</v>
      </c>
      <c r="N15503">
        <f t="shared" si="242"/>
        <v>0</v>
      </c>
    </row>
    <row r="15504" spans="1:14" x14ac:dyDescent="0.2">
      <c r="A15504" t="s">
        <v>15549</v>
      </c>
      <c r="B15504" t="s">
        <v>38072</v>
      </c>
      <c r="I15504" t="s">
        <v>5</v>
      </c>
      <c r="J15504">
        <v>16.86</v>
      </c>
      <c r="M15504">
        <v>16.86</v>
      </c>
      <c r="N15504">
        <f t="shared" si="242"/>
        <v>0</v>
      </c>
    </row>
    <row r="15505" spans="1:14" x14ac:dyDescent="0.2">
      <c r="A15505" t="s">
        <v>15550</v>
      </c>
      <c r="B15505" t="s">
        <v>38073</v>
      </c>
      <c r="I15505" t="s">
        <v>5</v>
      </c>
      <c r="J15505">
        <v>21.43</v>
      </c>
      <c r="M15505">
        <v>21.43</v>
      </c>
      <c r="N15505">
        <f t="shared" si="242"/>
        <v>0</v>
      </c>
    </row>
    <row r="15506" spans="1:14" x14ac:dyDescent="0.2">
      <c r="A15506" t="s">
        <v>15551</v>
      </c>
      <c r="B15506" t="s">
        <v>38073</v>
      </c>
      <c r="I15506" t="s">
        <v>5</v>
      </c>
      <c r="J15506">
        <v>21.27</v>
      </c>
      <c r="M15506">
        <v>21.27</v>
      </c>
      <c r="N15506">
        <f t="shared" si="242"/>
        <v>0</v>
      </c>
    </row>
    <row r="15507" spans="1:14" x14ac:dyDescent="0.2">
      <c r="A15507" t="s">
        <v>15552</v>
      </c>
      <c r="B15507" t="s">
        <v>38074</v>
      </c>
      <c r="I15507" t="s">
        <v>5</v>
      </c>
      <c r="J15507">
        <v>52.73</v>
      </c>
      <c r="M15507">
        <v>52.73</v>
      </c>
      <c r="N15507">
        <f t="shared" si="242"/>
        <v>0</v>
      </c>
    </row>
    <row r="15508" spans="1:14" x14ac:dyDescent="0.2">
      <c r="A15508" t="s">
        <v>15553</v>
      </c>
      <c r="B15508" t="s">
        <v>38074</v>
      </c>
      <c r="I15508" t="s">
        <v>5</v>
      </c>
      <c r="J15508">
        <v>52.57</v>
      </c>
      <c r="M15508">
        <v>52.57</v>
      </c>
      <c r="N15508">
        <f t="shared" si="242"/>
        <v>0</v>
      </c>
    </row>
    <row r="15509" spans="1:14" x14ac:dyDescent="0.2">
      <c r="A15509" t="s">
        <v>15554</v>
      </c>
      <c r="B15509" t="s">
        <v>38075</v>
      </c>
      <c r="I15509" t="s">
        <v>5</v>
      </c>
      <c r="J15509">
        <v>45.86</v>
      </c>
      <c r="M15509">
        <v>45.86</v>
      </c>
      <c r="N15509">
        <f t="shared" si="242"/>
        <v>0</v>
      </c>
    </row>
    <row r="15510" spans="1:14" x14ac:dyDescent="0.2">
      <c r="A15510" t="s">
        <v>15555</v>
      </c>
      <c r="B15510" t="s">
        <v>38075</v>
      </c>
      <c r="I15510" t="s">
        <v>5</v>
      </c>
      <c r="J15510">
        <v>45.7</v>
      </c>
      <c r="M15510">
        <v>45.7</v>
      </c>
      <c r="N15510">
        <f t="shared" si="242"/>
        <v>0</v>
      </c>
    </row>
    <row r="15511" spans="1:14" x14ac:dyDescent="0.2">
      <c r="A15511" t="s">
        <v>15556</v>
      </c>
      <c r="B15511" t="s">
        <v>38076</v>
      </c>
      <c r="I15511" t="s">
        <v>5</v>
      </c>
      <c r="J15511">
        <v>69.650000000000006</v>
      </c>
      <c r="M15511">
        <v>69.650000000000006</v>
      </c>
      <c r="N15511">
        <f t="shared" si="242"/>
        <v>0</v>
      </c>
    </row>
    <row r="15512" spans="1:14" x14ac:dyDescent="0.2">
      <c r="A15512" t="s">
        <v>15557</v>
      </c>
      <c r="B15512" t="s">
        <v>38076</v>
      </c>
      <c r="I15512" t="s">
        <v>5</v>
      </c>
      <c r="J15512">
        <v>69.48</v>
      </c>
      <c r="M15512">
        <v>69.48</v>
      </c>
      <c r="N15512">
        <f t="shared" si="242"/>
        <v>0</v>
      </c>
    </row>
    <row r="15513" spans="1:14" x14ac:dyDescent="0.2">
      <c r="A15513" t="s">
        <v>15558</v>
      </c>
      <c r="B15513" t="s">
        <v>38077</v>
      </c>
      <c r="I15513" t="s">
        <v>5</v>
      </c>
      <c r="J15513">
        <v>26.89</v>
      </c>
      <c r="M15513">
        <v>26.89</v>
      </c>
      <c r="N15513">
        <f t="shared" si="242"/>
        <v>0</v>
      </c>
    </row>
    <row r="15514" spans="1:14" x14ac:dyDescent="0.2">
      <c r="A15514" t="s">
        <v>15559</v>
      </c>
      <c r="B15514" t="s">
        <v>38077</v>
      </c>
      <c r="I15514" t="s">
        <v>5</v>
      </c>
      <c r="J15514">
        <v>26.73</v>
      </c>
      <c r="M15514">
        <v>26.73</v>
      </c>
      <c r="N15514">
        <f t="shared" si="242"/>
        <v>0</v>
      </c>
    </row>
    <row r="15515" spans="1:14" x14ac:dyDescent="0.2">
      <c r="A15515" t="s">
        <v>15560</v>
      </c>
      <c r="B15515" t="s">
        <v>38078</v>
      </c>
      <c r="I15515" t="s">
        <v>5</v>
      </c>
      <c r="J15515">
        <v>23.04</v>
      </c>
      <c r="M15515">
        <v>23.04</v>
      </c>
      <c r="N15515">
        <f t="shared" si="242"/>
        <v>0</v>
      </c>
    </row>
    <row r="15516" spans="1:14" x14ac:dyDescent="0.2">
      <c r="A15516" t="s">
        <v>15561</v>
      </c>
      <c r="B15516" t="s">
        <v>38078</v>
      </c>
      <c r="I15516" t="s">
        <v>5</v>
      </c>
      <c r="J15516">
        <v>22.88</v>
      </c>
      <c r="M15516">
        <v>22.88</v>
      </c>
      <c r="N15516">
        <f t="shared" si="242"/>
        <v>0</v>
      </c>
    </row>
    <row r="15517" spans="1:14" x14ac:dyDescent="0.2">
      <c r="A15517" t="s">
        <v>28155</v>
      </c>
      <c r="B15517" t="s">
        <v>38079</v>
      </c>
      <c r="I15517" t="s">
        <v>5</v>
      </c>
      <c r="J15517">
        <v>93.84</v>
      </c>
      <c r="M15517">
        <v>93.84</v>
      </c>
      <c r="N15517">
        <f t="shared" si="242"/>
        <v>0</v>
      </c>
    </row>
    <row r="15518" spans="1:14" x14ac:dyDescent="0.2">
      <c r="A15518" t="s">
        <v>28156</v>
      </c>
      <c r="B15518" t="s">
        <v>38079</v>
      </c>
      <c r="I15518" t="s">
        <v>5</v>
      </c>
      <c r="J15518">
        <v>93.68</v>
      </c>
      <c r="M15518">
        <v>93.68</v>
      </c>
      <c r="N15518">
        <f t="shared" si="242"/>
        <v>0</v>
      </c>
    </row>
    <row r="15519" spans="1:14" x14ac:dyDescent="0.2">
      <c r="A15519" t="s">
        <v>15562</v>
      </c>
      <c r="B15519" t="s">
        <v>22219</v>
      </c>
      <c r="I15519" t="s">
        <v>5</v>
      </c>
      <c r="J15519">
        <v>18.170000000000002</v>
      </c>
      <c r="M15519">
        <v>18.170000000000002</v>
      </c>
      <c r="N15519">
        <f t="shared" si="242"/>
        <v>0</v>
      </c>
    </row>
    <row r="15520" spans="1:14" x14ac:dyDescent="0.2">
      <c r="A15520" t="s">
        <v>15563</v>
      </c>
      <c r="B15520" t="s">
        <v>22219</v>
      </c>
      <c r="I15520" t="s">
        <v>5</v>
      </c>
      <c r="J15520">
        <v>18.010000000000002</v>
      </c>
      <c r="M15520">
        <v>18.010000000000002</v>
      </c>
      <c r="N15520">
        <f t="shared" si="242"/>
        <v>0</v>
      </c>
    </row>
    <row r="15521" spans="1:14" x14ac:dyDescent="0.2">
      <c r="A15521" t="s">
        <v>26501</v>
      </c>
      <c r="B15521" t="s">
        <v>38080</v>
      </c>
      <c r="I15521" t="s">
        <v>5</v>
      </c>
      <c r="J15521">
        <v>11.31</v>
      </c>
      <c r="M15521">
        <v>11.31</v>
      </c>
      <c r="N15521">
        <f t="shared" si="242"/>
        <v>0</v>
      </c>
    </row>
    <row r="15522" spans="1:14" x14ac:dyDescent="0.2">
      <c r="A15522" t="s">
        <v>26502</v>
      </c>
      <c r="B15522" t="s">
        <v>38080</v>
      </c>
      <c r="I15522" t="s">
        <v>5</v>
      </c>
      <c r="J15522">
        <v>11.15</v>
      </c>
      <c r="M15522">
        <v>11.15</v>
      </c>
      <c r="N15522">
        <f t="shared" si="242"/>
        <v>0</v>
      </c>
    </row>
    <row r="15523" spans="1:14" x14ac:dyDescent="0.2">
      <c r="A15523" t="s">
        <v>26503</v>
      </c>
      <c r="B15523" t="s">
        <v>38081</v>
      </c>
      <c r="I15523" t="s">
        <v>5</v>
      </c>
      <c r="J15523">
        <v>15.56</v>
      </c>
      <c r="M15523">
        <v>15.56</v>
      </c>
      <c r="N15523">
        <f t="shared" si="242"/>
        <v>0</v>
      </c>
    </row>
    <row r="15524" spans="1:14" x14ac:dyDescent="0.2">
      <c r="A15524" t="s">
        <v>26504</v>
      </c>
      <c r="B15524" t="s">
        <v>38081</v>
      </c>
      <c r="I15524" t="s">
        <v>5</v>
      </c>
      <c r="J15524">
        <v>15.4</v>
      </c>
      <c r="M15524">
        <v>15.4</v>
      </c>
      <c r="N15524">
        <f t="shared" si="242"/>
        <v>0</v>
      </c>
    </row>
    <row r="15525" spans="1:14" x14ac:dyDescent="0.2">
      <c r="A15525" t="s">
        <v>26505</v>
      </c>
      <c r="B15525" t="s">
        <v>38082</v>
      </c>
      <c r="I15525" t="s">
        <v>5</v>
      </c>
      <c r="J15525">
        <v>24.62</v>
      </c>
      <c r="M15525">
        <v>24.62</v>
      </c>
      <c r="N15525">
        <f t="shared" si="242"/>
        <v>0</v>
      </c>
    </row>
    <row r="15526" spans="1:14" x14ac:dyDescent="0.2">
      <c r="A15526" t="s">
        <v>26506</v>
      </c>
      <c r="B15526" t="s">
        <v>38082</v>
      </c>
      <c r="I15526" t="s">
        <v>5</v>
      </c>
      <c r="J15526">
        <v>24.46</v>
      </c>
      <c r="M15526">
        <v>24.46</v>
      </c>
      <c r="N15526">
        <f t="shared" si="242"/>
        <v>0</v>
      </c>
    </row>
    <row r="15527" spans="1:14" x14ac:dyDescent="0.2">
      <c r="A15527" t="s">
        <v>26507</v>
      </c>
      <c r="B15527" t="s">
        <v>38083</v>
      </c>
      <c r="I15527" t="s">
        <v>5</v>
      </c>
      <c r="J15527">
        <v>42.43</v>
      </c>
      <c r="M15527">
        <v>42.43</v>
      </c>
      <c r="N15527">
        <f t="shared" si="242"/>
        <v>0</v>
      </c>
    </row>
    <row r="15528" spans="1:14" x14ac:dyDescent="0.2">
      <c r="A15528" t="s">
        <v>26508</v>
      </c>
      <c r="B15528" t="s">
        <v>38083</v>
      </c>
      <c r="I15528" t="s">
        <v>5</v>
      </c>
      <c r="J15528">
        <v>42.27</v>
      </c>
      <c r="M15528">
        <v>42.27</v>
      </c>
      <c r="N15528">
        <f t="shared" si="242"/>
        <v>0</v>
      </c>
    </row>
    <row r="15529" spans="1:14" x14ac:dyDescent="0.2">
      <c r="A15529" t="s">
        <v>26509</v>
      </c>
      <c r="B15529" t="s">
        <v>38084</v>
      </c>
      <c r="I15529" t="s">
        <v>5</v>
      </c>
      <c r="J15529">
        <v>43.78</v>
      </c>
      <c r="M15529">
        <v>43.78</v>
      </c>
      <c r="N15529">
        <f t="shared" si="242"/>
        <v>0</v>
      </c>
    </row>
    <row r="15530" spans="1:14" x14ac:dyDescent="0.2">
      <c r="A15530" t="s">
        <v>26510</v>
      </c>
      <c r="B15530" t="s">
        <v>38084</v>
      </c>
      <c r="I15530" t="s">
        <v>5</v>
      </c>
      <c r="J15530">
        <v>43.62</v>
      </c>
      <c r="M15530">
        <v>43.62</v>
      </c>
      <c r="N15530">
        <f t="shared" si="242"/>
        <v>0</v>
      </c>
    </row>
    <row r="15531" spans="1:14" x14ac:dyDescent="0.2">
      <c r="A15531" t="s">
        <v>15564</v>
      </c>
      <c r="B15531" t="s">
        <v>38085</v>
      </c>
      <c r="I15531" t="s">
        <v>5</v>
      </c>
      <c r="J15531">
        <v>556.37</v>
      </c>
      <c r="M15531">
        <v>556.37</v>
      </c>
      <c r="N15531">
        <f t="shared" si="242"/>
        <v>0</v>
      </c>
    </row>
    <row r="15532" spans="1:14" x14ac:dyDescent="0.2">
      <c r="A15532" t="s">
        <v>15565</v>
      </c>
      <c r="B15532" t="s">
        <v>38085</v>
      </c>
      <c r="I15532" t="s">
        <v>5</v>
      </c>
      <c r="J15532">
        <v>494.44</v>
      </c>
      <c r="M15532">
        <v>494.44</v>
      </c>
      <c r="N15532">
        <f t="shared" si="242"/>
        <v>0</v>
      </c>
    </row>
    <row r="15533" spans="1:14" x14ac:dyDescent="0.2">
      <c r="A15533" t="s">
        <v>15566</v>
      </c>
      <c r="B15533" t="s">
        <v>38086</v>
      </c>
      <c r="I15533" t="s">
        <v>5</v>
      </c>
      <c r="J15533">
        <v>580.45000000000005</v>
      </c>
      <c r="M15533">
        <v>580.45000000000005</v>
      </c>
      <c r="N15533">
        <f t="shared" si="242"/>
        <v>0</v>
      </c>
    </row>
    <row r="15534" spans="1:14" x14ac:dyDescent="0.2">
      <c r="A15534" t="s">
        <v>15567</v>
      </c>
      <c r="B15534" t="s">
        <v>38086</v>
      </c>
      <c r="I15534" t="s">
        <v>5</v>
      </c>
      <c r="J15534">
        <v>515.65</v>
      </c>
      <c r="M15534">
        <v>515.65</v>
      </c>
      <c r="N15534">
        <f t="shared" si="242"/>
        <v>0</v>
      </c>
    </row>
    <row r="15535" spans="1:14" x14ac:dyDescent="0.2">
      <c r="A15535" t="s">
        <v>15568</v>
      </c>
      <c r="B15535" t="s">
        <v>38087</v>
      </c>
      <c r="I15535" t="s">
        <v>5</v>
      </c>
      <c r="J15535">
        <v>615.64</v>
      </c>
      <c r="M15535">
        <v>615.64</v>
      </c>
      <c r="N15535">
        <f t="shared" si="242"/>
        <v>0</v>
      </c>
    </row>
    <row r="15536" spans="1:14" x14ac:dyDescent="0.2">
      <c r="A15536" t="s">
        <v>15569</v>
      </c>
      <c r="B15536" t="s">
        <v>38087</v>
      </c>
      <c r="I15536" t="s">
        <v>5</v>
      </c>
      <c r="J15536">
        <v>547.96</v>
      </c>
      <c r="M15536">
        <v>547.96</v>
      </c>
      <c r="N15536">
        <f t="shared" si="242"/>
        <v>0</v>
      </c>
    </row>
    <row r="15537" spans="1:14" x14ac:dyDescent="0.2">
      <c r="A15537" t="s">
        <v>15570</v>
      </c>
      <c r="B15537" t="s">
        <v>38088</v>
      </c>
      <c r="I15537" t="s">
        <v>5</v>
      </c>
      <c r="J15537">
        <v>687.92</v>
      </c>
      <c r="M15537">
        <v>687.92</v>
      </c>
      <c r="N15537">
        <f t="shared" si="242"/>
        <v>0</v>
      </c>
    </row>
    <row r="15538" spans="1:14" x14ac:dyDescent="0.2">
      <c r="A15538" t="s">
        <v>15571</v>
      </c>
      <c r="B15538" t="s">
        <v>38088</v>
      </c>
      <c r="I15538" t="s">
        <v>5</v>
      </c>
      <c r="J15538">
        <v>614.5</v>
      </c>
      <c r="M15538">
        <v>614.5</v>
      </c>
      <c r="N15538">
        <f t="shared" si="242"/>
        <v>0</v>
      </c>
    </row>
    <row r="15539" spans="1:14" x14ac:dyDescent="0.2">
      <c r="A15539" t="s">
        <v>15572</v>
      </c>
      <c r="B15539" t="s">
        <v>38089</v>
      </c>
      <c r="I15539" t="s">
        <v>5</v>
      </c>
      <c r="J15539">
        <v>719.7</v>
      </c>
      <c r="M15539">
        <v>719.7</v>
      </c>
      <c r="N15539">
        <f t="shared" si="242"/>
        <v>0</v>
      </c>
    </row>
    <row r="15540" spans="1:14" x14ac:dyDescent="0.2">
      <c r="A15540" t="s">
        <v>15573</v>
      </c>
      <c r="B15540" t="s">
        <v>38089</v>
      </c>
      <c r="I15540" t="s">
        <v>5</v>
      </c>
      <c r="J15540">
        <v>643.4</v>
      </c>
      <c r="M15540">
        <v>643.4</v>
      </c>
      <c r="N15540">
        <f t="shared" si="242"/>
        <v>0</v>
      </c>
    </row>
    <row r="15541" spans="1:14" x14ac:dyDescent="0.2">
      <c r="A15541" t="s">
        <v>15574</v>
      </c>
      <c r="B15541" t="s">
        <v>38090</v>
      </c>
      <c r="I15541" t="s">
        <v>5</v>
      </c>
      <c r="J15541">
        <v>748.91</v>
      </c>
      <c r="M15541">
        <v>748.91</v>
      </c>
      <c r="N15541">
        <f t="shared" si="242"/>
        <v>0</v>
      </c>
    </row>
    <row r="15542" spans="1:14" x14ac:dyDescent="0.2">
      <c r="A15542" t="s">
        <v>15575</v>
      </c>
      <c r="B15542" t="s">
        <v>38090</v>
      </c>
      <c r="I15542" t="s">
        <v>5</v>
      </c>
      <c r="J15542">
        <v>669.74</v>
      </c>
      <c r="M15542">
        <v>669.74</v>
      </c>
      <c r="N15542">
        <f t="shared" si="242"/>
        <v>0</v>
      </c>
    </row>
    <row r="15543" spans="1:14" x14ac:dyDescent="0.2">
      <c r="A15543" t="s">
        <v>15576</v>
      </c>
      <c r="B15543" t="s">
        <v>38091</v>
      </c>
      <c r="I15543" t="s">
        <v>5</v>
      </c>
      <c r="J15543">
        <v>795.4</v>
      </c>
      <c r="M15543">
        <v>795.4</v>
      </c>
      <c r="N15543">
        <f t="shared" si="242"/>
        <v>0</v>
      </c>
    </row>
    <row r="15544" spans="1:14" x14ac:dyDescent="0.2">
      <c r="A15544" t="s">
        <v>15577</v>
      </c>
      <c r="B15544" t="s">
        <v>38091</v>
      </c>
      <c r="I15544" t="s">
        <v>5</v>
      </c>
      <c r="J15544">
        <v>710.01</v>
      </c>
      <c r="M15544">
        <v>710.01</v>
      </c>
      <c r="N15544">
        <f t="shared" si="242"/>
        <v>0</v>
      </c>
    </row>
    <row r="15545" spans="1:14" x14ac:dyDescent="0.2">
      <c r="A15545" t="s">
        <v>15578</v>
      </c>
      <c r="B15545" t="s">
        <v>38092</v>
      </c>
      <c r="I15545" t="s">
        <v>5</v>
      </c>
      <c r="J15545">
        <v>819.48</v>
      </c>
      <c r="M15545">
        <v>819.48</v>
      </c>
      <c r="N15545">
        <f t="shared" si="242"/>
        <v>0</v>
      </c>
    </row>
    <row r="15546" spans="1:14" x14ac:dyDescent="0.2">
      <c r="A15546" t="s">
        <v>15579</v>
      </c>
      <c r="B15546" t="s">
        <v>38092</v>
      </c>
      <c r="I15546" t="s">
        <v>5</v>
      </c>
      <c r="J15546">
        <v>731.22</v>
      </c>
      <c r="M15546">
        <v>731.22</v>
      </c>
      <c r="N15546">
        <f t="shared" si="242"/>
        <v>0</v>
      </c>
    </row>
    <row r="15547" spans="1:14" x14ac:dyDescent="0.2">
      <c r="A15547" t="s">
        <v>15580</v>
      </c>
      <c r="B15547" t="s">
        <v>38093</v>
      </c>
      <c r="I15547" t="s">
        <v>5</v>
      </c>
      <c r="J15547">
        <v>913.13</v>
      </c>
      <c r="M15547">
        <v>913.13</v>
      </c>
      <c r="N15547">
        <f t="shared" si="242"/>
        <v>0</v>
      </c>
    </row>
    <row r="15548" spans="1:14" x14ac:dyDescent="0.2">
      <c r="A15548" t="s">
        <v>15581</v>
      </c>
      <c r="B15548" t="s">
        <v>38093</v>
      </c>
      <c r="I15548" t="s">
        <v>5</v>
      </c>
      <c r="J15548">
        <v>815.79</v>
      </c>
      <c r="M15548">
        <v>815.79</v>
      </c>
      <c r="N15548">
        <f t="shared" si="242"/>
        <v>0</v>
      </c>
    </row>
    <row r="15549" spans="1:14" x14ac:dyDescent="0.2">
      <c r="A15549" t="s">
        <v>29914</v>
      </c>
      <c r="B15549" t="s">
        <v>38094</v>
      </c>
      <c r="I15549" t="s">
        <v>5</v>
      </c>
      <c r="J15549">
        <v>1006.78</v>
      </c>
      <c r="M15549">
        <v>1006.78</v>
      </c>
      <c r="N15549">
        <f t="shared" si="242"/>
        <v>0</v>
      </c>
    </row>
    <row r="15550" spans="1:14" x14ac:dyDescent="0.2">
      <c r="A15550" t="s">
        <v>29915</v>
      </c>
      <c r="B15550" t="s">
        <v>38094</v>
      </c>
      <c r="I15550" t="s">
        <v>5</v>
      </c>
      <c r="J15550">
        <v>900.35</v>
      </c>
      <c r="M15550">
        <v>900.35</v>
      </c>
      <c r="N15550">
        <f t="shared" si="242"/>
        <v>0</v>
      </c>
    </row>
    <row r="15551" spans="1:14" x14ac:dyDescent="0.2">
      <c r="A15551" t="s">
        <v>15582</v>
      </c>
      <c r="B15551" t="s">
        <v>38095</v>
      </c>
      <c r="I15551" t="s">
        <v>5</v>
      </c>
      <c r="J15551">
        <v>54.63</v>
      </c>
      <c r="M15551">
        <v>54.63</v>
      </c>
      <c r="N15551">
        <f t="shared" si="242"/>
        <v>0</v>
      </c>
    </row>
    <row r="15552" spans="1:14" x14ac:dyDescent="0.2">
      <c r="A15552" t="s">
        <v>15583</v>
      </c>
      <c r="B15552" t="s">
        <v>38095</v>
      </c>
      <c r="I15552" t="s">
        <v>5</v>
      </c>
      <c r="J15552">
        <v>51.18</v>
      </c>
      <c r="M15552">
        <v>51.18</v>
      </c>
      <c r="N15552">
        <f t="shared" si="242"/>
        <v>0</v>
      </c>
    </row>
    <row r="15553" spans="1:14" x14ac:dyDescent="0.2">
      <c r="A15553" t="s">
        <v>15584</v>
      </c>
      <c r="B15553" t="s">
        <v>38096</v>
      </c>
      <c r="I15553" t="s">
        <v>5</v>
      </c>
      <c r="J15553">
        <v>54.76</v>
      </c>
      <c r="M15553">
        <v>54.76</v>
      </c>
      <c r="N15553">
        <f t="shared" si="242"/>
        <v>0</v>
      </c>
    </row>
    <row r="15554" spans="1:14" x14ac:dyDescent="0.2">
      <c r="A15554" t="s">
        <v>15585</v>
      </c>
      <c r="B15554" t="s">
        <v>38096</v>
      </c>
      <c r="I15554" t="s">
        <v>5</v>
      </c>
      <c r="J15554">
        <v>51.31</v>
      </c>
      <c r="M15554">
        <v>51.31</v>
      </c>
      <c r="N15554">
        <f t="shared" si="242"/>
        <v>0</v>
      </c>
    </row>
    <row r="15555" spans="1:14" x14ac:dyDescent="0.2">
      <c r="A15555" t="s">
        <v>15586</v>
      </c>
      <c r="B15555" t="s">
        <v>38097</v>
      </c>
      <c r="I15555" t="s">
        <v>5</v>
      </c>
      <c r="J15555">
        <v>74.23</v>
      </c>
      <c r="M15555">
        <v>74.23</v>
      </c>
      <c r="N15555">
        <f t="shared" si="242"/>
        <v>0</v>
      </c>
    </row>
    <row r="15556" spans="1:14" x14ac:dyDescent="0.2">
      <c r="A15556" t="s">
        <v>15587</v>
      </c>
      <c r="B15556" t="s">
        <v>38097</v>
      </c>
      <c r="I15556" t="s">
        <v>5</v>
      </c>
      <c r="J15556">
        <v>70.78</v>
      </c>
      <c r="M15556">
        <v>70.78</v>
      </c>
      <c r="N15556">
        <f t="shared" ref="N15556:N15619" si="243">J15556-M15556</f>
        <v>0</v>
      </c>
    </row>
    <row r="15557" spans="1:14" x14ac:dyDescent="0.2">
      <c r="A15557" t="s">
        <v>15588</v>
      </c>
      <c r="B15557" t="s">
        <v>38098</v>
      </c>
      <c r="I15557" t="s">
        <v>5</v>
      </c>
      <c r="J15557">
        <v>77.66</v>
      </c>
      <c r="M15557">
        <v>77.66</v>
      </c>
      <c r="N15557">
        <f t="shared" si="243"/>
        <v>0</v>
      </c>
    </row>
    <row r="15558" spans="1:14" x14ac:dyDescent="0.2">
      <c r="A15558" t="s">
        <v>15589</v>
      </c>
      <c r="B15558" t="s">
        <v>38098</v>
      </c>
      <c r="I15558" t="s">
        <v>5</v>
      </c>
      <c r="J15558">
        <v>74.209999999999994</v>
      </c>
      <c r="M15558">
        <v>74.209999999999994</v>
      </c>
      <c r="N15558">
        <f t="shared" si="243"/>
        <v>0</v>
      </c>
    </row>
    <row r="15559" spans="1:14" x14ac:dyDescent="0.2">
      <c r="A15559" t="s">
        <v>15590</v>
      </c>
      <c r="B15559" t="s">
        <v>38099</v>
      </c>
      <c r="I15559" t="s">
        <v>5</v>
      </c>
      <c r="J15559">
        <v>109.94</v>
      </c>
      <c r="M15559">
        <v>109.94</v>
      </c>
      <c r="N15559">
        <f t="shared" si="243"/>
        <v>0</v>
      </c>
    </row>
    <row r="15560" spans="1:14" x14ac:dyDescent="0.2">
      <c r="A15560" t="s">
        <v>15591</v>
      </c>
      <c r="B15560" t="s">
        <v>38099</v>
      </c>
      <c r="I15560" t="s">
        <v>5</v>
      </c>
      <c r="J15560">
        <v>105.92</v>
      </c>
      <c r="M15560">
        <v>105.92</v>
      </c>
      <c r="N15560">
        <f t="shared" si="243"/>
        <v>0</v>
      </c>
    </row>
    <row r="15561" spans="1:14" x14ac:dyDescent="0.2">
      <c r="A15561" t="s">
        <v>15592</v>
      </c>
      <c r="B15561" t="s">
        <v>38100</v>
      </c>
      <c r="I15561" t="s">
        <v>5</v>
      </c>
      <c r="J15561">
        <v>174.89</v>
      </c>
      <c r="M15561">
        <v>174.89</v>
      </c>
      <c r="N15561">
        <f t="shared" si="243"/>
        <v>0</v>
      </c>
    </row>
    <row r="15562" spans="1:14" x14ac:dyDescent="0.2">
      <c r="A15562" t="s">
        <v>15593</v>
      </c>
      <c r="B15562" t="s">
        <v>38100</v>
      </c>
      <c r="I15562" t="s">
        <v>5</v>
      </c>
      <c r="J15562">
        <v>170.87</v>
      </c>
      <c r="M15562">
        <v>170.87</v>
      </c>
      <c r="N15562">
        <f t="shared" si="243"/>
        <v>0</v>
      </c>
    </row>
    <row r="15563" spans="1:14" x14ac:dyDescent="0.2">
      <c r="A15563" t="s">
        <v>15594</v>
      </c>
      <c r="B15563" t="s">
        <v>38101</v>
      </c>
      <c r="I15563" t="s">
        <v>5</v>
      </c>
      <c r="J15563">
        <v>266.72000000000003</v>
      </c>
      <c r="M15563">
        <v>266.72000000000003</v>
      </c>
      <c r="N15563">
        <f t="shared" si="243"/>
        <v>0</v>
      </c>
    </row>
    <row r="15564" spans="1:14" x14ac:dyDescent="0.2">
      <c r="A15564" t="s">
        <v>15595</v>
      </c>
      <c r="B15564" t="s">
        <v>38101</v>
      </c>
      <c r="I15564" t="s">
        <v>5</v>
      </c>
      <c r="J15564">
        <v>262.12</v>
      </c>
      <c r="M15564">
        <v>262.12</v>
      </c>
      <c r="N15564">
        <f t="shared" si="243"/>
        <v>0</v>
      </c>
    </row>
    <row r="15565" spans="1:14" x14ac:dyDescent="0.2">
      <c r="A15565" t="s">
        <v>15596</v>
      </c>
      <c r="B15565" t="s">
        <v>38102</v>
      </c>
      <c r="I15565" t="s">
        <v>5</v>
      </c>
      <c r="J15565">
        <v>460.64</v>
      </c>
      <c r="M15565">
        <v>460.64</v>
      </c>
      <c r="N15565">
        <f t="shared" si="243"/>
        <v>0</v>
      </c>
    </row>
    <row r="15566" spans="1:14" x14ac:dyDescent="0.2">
      <c r="A15566" t="s">
        <v>15597</v>
      </c>
      <c r="B15566" t="s">
        <v>38102</v>
      </c>
      <c r="I15566" t="s">
        <v>5</v>
      </c>
      <c r="J15566">
        <v>456.04</v>
      </c>
      <c r="M15566">
        <v>456.04</v>
      </c>
      <c r="N15566">
        <f t="shared" si="243"/>
        <v>0</v>
      </c>
    </row>
    <row r="15567" spans="1:14" x14ac:dyDescent="0.2">
      <c r="A15567" t="s">
        <v>15598</v>
      </c>
      <c r="B15567" t="s">
        <v>38103</v>
      </c>
      <c r="I15567" t="s">
        <v>5</v>
      </c>
      <c r="J15567">
        <v>791.72</v>
      </c>
      <c r="M15567">
        <v>791.72</v>
      </c>
      <c r="N15567">
        <f t="shared" si="243"/>
        <v>0</v>
      </c>
    </row>
    <row r="15568" spans="1:14" x14ac:dyDescent="0.2">
      <c r="A15568" t="s">
        <v>15599</v>
      </c>
      <c r="B15568" t="s">
        <v>38103</v>
      </c>
      <c r="I15568" t="s">
        <v>5</v>
      </c>
      <c r="J15568">
        <v>785.97</v>
      </c>
      <c r="M15568">
        <v>785.97</v>
      </c>
      <c r="N15568">
        <f t="shared" si="243"/>
        <v>0</v>
      </c>
    </row>
    <row r="15569" spans="1:14" x14ac:dyDescent="0.2">
      <c r="A15569" t="s">
        <v>15600</v>
      </c>
      <c r="B15569" t="s">
        <v>38104</v>
      </c>
      <c r="I15569" t="s">
        <v>5</v>
      </c>
      <c r="J15569">
        <v>36.03</v>
      </c>
      <c r="M15569">
        <v>36.03</v>
      </c>
      <c r="N15569">
        <f t="shared" si="243"/>
        <v>0</v>
      </c>
    </row>
    <row r="15570" spans="1:14" x14ac:dyDescent="0.2">
      <c r="A15570" t="s">
        <v>15601</v>
      </c>
      <c r="B15570" t="s">
        <v>38104</v>
      </c>
      <c r="I15570" t="s">
        <v>5</v>
      </c>
      <c r="J15570">
        <v>32.58</v>
      </c>
      <c r="M15570">
        <v>32.58</v>
      </c>
      <c r="N15570">
        <f t="shared" si="243"/>
        <v>0</v>
      </c>
    </row>
    <row r="15571" spans="1:14" x14ac:dyDescent="0.2">
      <c r="A15571" t="s">
        <v>15602</v>
      </c>
      <c r="B15571" t="s">
        <v>38105</v>
      </c>
      <c r="I15571" t="s">
        <v>5</v>
      </c>
      <c r="J15571">
        <v>42.53</v>
      </c>
      <c r="M15571">
        <v>42.53</v>
      </c>
      <c r="N15571">
        <f t="shared" si="243"/>
        <v>0</v>
      </c>
    </row>
    <row r="15572" spans="1:14" x14ac:dyDescent="0.2">
      <c r="A15572" t="s">
        <v>15603</v>
      </c>
      <c r="B15572" t="s">
        <v>38105</v>
      </c>
      <c r="I15572" t="s">
        <v>5</v>
      </c>
      <c r="J15572">
        <v>39.08</v>
      </c>
      <c r="M15572">
        <v>39.08</v>
      </c>
      <c r="N15572">
        <f t="shared" si="243"/>
        <v>0</v>
      </c>
    </row>
    <row r="15573" spans="1:14" x14ac:dyDescent="0.2">
      <c r="A15573" t="s">
        <v>15604</v>
      </c>
      <c r="B15573" t="s">
        <v>38106</v>
      </c>
      <c r="I15573" t="s">
        <v>5</v>
      </c>
      <c r="J15573">
        <v>55.79</v>
      </c>
      <c r="M15573">
        <v>55.79</v>
      </c>
      <c r="N15573">
        <f t="shared" si="243"/>
        <v>0</v>
      </c>
    </row>
    <row r="15574" spans="1:14" x14ac:dyDescent="0.2">
      <c r="A15574" t="s">
        <v>15605</v>
      </c>
      <c r="B15574" t="s">
        <v>38106</v>
      </c>
      <c r="I15574" t="s">
        <v>5</v>
      </c>
      <c r="J15574">
        <v>52.34</v>
      </c>
      <c r="M15574">
        <v>52.34</v>
      </c>
      <c r="N15574">
        <f t="shared" si="243"/>
        <v>0</v>
      </c>
    </row>
    <row r="15575" spans="1:14" x14ac:dyDescent="0.2">
      <c r="A15575" t="s">
        <v>15606</v>
      </c>
      <c r="B15575" t="s">
        <v>38107</v>
      </c>
      <c r="I15575" t="s">
        <v>5</v>
      </c>
      <c r="J15575">
        <v>92.67</v>
      </c>
      <c r="M15575">
        <v>92.67</v>
      </c>
      <c r="N15575">
        <f t="shared" si="243"/>
        <v>0</v>
      </c>
    </row>
    <row r="15576" spans="1:14" x14ac:dyDescent="0.2">
      <c r="A15576" t="s">
        <v>15607</v>
      </c>
      <c r="B15576" t="s">
        <v>38107</v>
      </c>
      <c r="I15576" t="s">
        <v>5</v>
      </c>
      <c r="J15576">
        <v>89.22</v>
      </c>
      <c r="M15576">
        <v>89.22</v>
      </c>
      <c r="N15576">
        <f t="shared" si="243"/>
        <v>0</v>
      </c>
    </row>
    <row r="15577" spans="1:14" x14ac:dyDescent="0.2">
      <c r="A15577" t="s">
        <v>15608</v>
      </c>
      <c r="B15577" t="s">
        <v>38108</v>
      </c>
      <c r="I15577" t="s">
        <v>5</v>
      </c>
      <c r="J15577">
        <v>98.85</v>
      </c>
      <c r="M15577">
        <v>98.85</v>
      </c>
      <c r="N15577">
        <f t="shared" si="243"/>
        <v>0</v>
      </c>
    </row>
    <row r="15578" spans="1:14" x14ac:dyDescent="0.2">
      <c r="A15578" t="s">
        <v>15609</v>
      </c>
      <c r="B15578" t="s">
        <v>38108</v>
      </c>
      <c r="I15578" t="s">
        <v>5</v>
      </c>
      <c r="J15578">
        <v>94.83</v>
      </c>
      <c r="M15578">
        <v>94.83</v>
      </c>
      <c r="N15578">
        <f t="shared" si="243"/>
        <v>0</v>
      </c>
    </row>
    <row r="15579" spans="1:14" x14ac:dyDescent="0.2">
      <c r="A15579" t="s">
        <v>15610</v>
      </c>
      <c r="B15579" t="s">
        <v>38109</v>
      </c>
      <c r="I15579" t="s">
        <v>5</v>
      </c>
      <c r="J15579">
        <v>184.61</v>
      </c>
      <c r="M15579">
        <v>184.61</v>
      </c>
      <c r="N15579">
        <f t="shared" si="243"/>
        <v>0</v>
      </c>
    </row>
    <row r="15580" spans="1:14" x14ac:dyDescent="0.2">
      <c r="A15580" t="s">
        <v>15611</v>
      </c>
      <c r="B15580" t="s">
        <v>38109</v>
      </c>
      <c r="I15580" t="s">
        <v>5</v>
      </c>
      <c r="J15580">
        <v>180.59</v>
      </c>
      <c r="M15580">
        <v>180.59</v>
      </c>
      <c r="N15580">
        <f t="shared" si="243"/>
        <v>0</v>
      </c>
    </row>
    <row r="15581" spans="1:14" x14ac:dyDescent="0.2">
      <c r="A15581" t="s">
        <v>15612</v>
      </c>
      <c r="B15581" t="s">
        <v>38110</v>
      </c>
      <c r="I15581" t="s">
        <v>5</v>
      </c>
      <c r="J15581">
        <v>67.599999999999994</v>
      </c>
      <c r="M15581">
        <v>67.599999999999994</v>
      </c>
      <c r="N15581">
        <f t="shared" si="243"/>
        <v>0</v>
      </c>
    </row>
    <row r="15582" spans="1:14" x14ac:dyDescent="0.2">
      <c r="A15582" t="s">
        <v>15613</v>
      </c>
      <c r="B15582" t="s">
        <v>38110</v>
      </c>
      <c r="I15582" t="s">
        <v>5</v>
      </c>
      <c r="J15582">
        <v>64.150000000000006</v>
      </c>
      <c r="M15582">
        <v>64.150000000000006</v>
      </c>
      <c r="N15582">
        <f t="shared" si="243"/>
        <v>0</v>
      </c>
    </row>
    <row r="15583" spans="1:14" x14ac:dyDescent="0.2">
      <c r="A15583" t="s">
        <v>15614</v>
      </c>
      <c r="B15583" t="s">
        <v>38111</v>
      </c>
      <c r="I15583" t="s">
        <v>5</v>
      </c>
      <c r="J15583">
        <v>78.19</v>
      </c>
      <c r="M15583">
        <v>78.19</v>
      </c>
      <c r="N15583">
        <f t="shared" si="243"/>
        <v>0</v>
      </c>
    </row>
    <row r="15584" spans="1:14" x14ac:dyDescent="0.2">
      <c r="A15584" t="s">
        <v>15615</v>
      </c>
      <c r="B15584" t="s">
        <v>38111</v>
      </c>
      <c r="I15584" t="s">
        <v>5</v>
      </c>
      <c r="J15584">
        <v>74.739999999999995</v>
      </c>
      <c r="M15584">
        <v>74.739999999999995</v>
      </c>
      <c r="N15584">
        <f t="shared" si="243"/>
        <v>0</v>
      </c>
    </row>
    <row r="15585" spans="1:14" x14ac:dyDescent="0.2">
      <c r="A15585" t="s">
        <v>15616</v>
      </c>
      <c r="B15585" t="s">
        <v>38112</v>
      </c>
      <c r="I15585" t="s">
        <v>5</v>
      </c>
      <c r="J15585">
        <v>156.22999999999999</v>
      </c>
      <c r="M15585">
        <v>156.22999999999999</v>
      </c>
      <c r="N15585">
        <f t="shared" si="243"/>
        <v>0</v>
      </c>
    </row>
    <row r="15586" spans="1:14" x14ac:dyDescent="0.2">
      <c r="A15586" t="s">
        <v>15617</v>
      </c>
      <c r="B15586" t="s">
        <v>38112</v>
      </c>
      <c r="I15586" t="s">
        <v>5</v>
      </c>
      <c r="J15586">
        <v>152.78</v>
      </c>
      <c r="M15586">
        <v>152.78</v>
      </c>
      <c r="N15586">
        <f t="shared" si="243"/>
        <v>0</v>
      </c>
    </row>
    <row r="15587" spans="1:14" x14ac:dyDescent="0.2">
      <c r="A15587" t="s">
        <v>15618</v>
      </c>
      <c r="B15587" t="s">
        <v>38113</v>
      </c>
      <c r="I15587" t="s">
        <v>5</v>
      </c>
      <c r="J15587">
        <v>137.66999999999999</v>
      </c>
      <c r="M15587">
        <v>137.66999999999999</v>
      </c>
      <c r="N15587">
        <f t="shared" si="243"/>
        <v>0</v>
      </c>
    </row>
    <row r="15588" spans="1:14" x14ac:dyDescent="0.2">
      <c r="A15588" t="s">
        <v>15619</v>
      </c>
      <c r="B15588" t="s">
        <v>38113</v>
      </c>
      <c r="I15588" t="s">
        <v>5</v>
      </c>
      <c r="J15588">
        <v>133.65</v>
      </c>
      <c r="M15588">
        <v>133.65</v>
      </c>
      <c r="N15588">
        <f t="shared" si="243"/>
        <v>0</v>
      </c>
    </row>
    <row r="15589" spans="1:14" x14ac:dyDescent="0.2">
      <c r="A15589" t="s">
        <v>15620</v>
      </c>
      <c r="B15589" t="s">
        <v>38114</v>
      </c>
      <c r="I15589" t="s">
        <v>5</v>
      </c>
      <c r="J15589">
        <v>158.03</v>
      </c>
      <c r="M15589">
        <v>158.03</v>
      </c>
      <c r="N15589">
        <f t="shared" si="243"/>
        <v>0</v>
      </c>
    </row>
    <row r="15590" spans="1:14" x14ac:dyDescent="0.2">
      <c r="A15590" t="s">
        <v>15621</v>
      </c>
      <c r="B15590" t="s">
        <v>38114</v>
      </c>
      <c r="I15590" t="s">
        <v>5</v>
      </c>
      <c r="J15590">
        <v>154.01</v>
      </c>
      <c r="M15590">
        <v>154.01</v>
      </c>
      <c r="N15590">
        <f t="shared" si="243"/>
        <v>0</v>
      </c>
    </row>
    <row r="15591" spans="1:14" x14ac:dyDescent="0.2">
      <c r="A15591" t="s">
        <v>15622</v>
      </c>
      <c r="B15591" t="s">
        <v>38115</v>
      </c>
      <c r="I15591" t="s">
        <v>5</v>
      </c>
      <c r="J15591">
        <v>253.44</v>
      </c>
      <c r="M15591">
        <v>253.44</v>
      </c>
      <c r="N15591">
        <f t="shared" si="243"/>
        <v>0</v>
      </c>
    </row>
    <row r="15592" spans="1:14" x14ac:dyDescent="0.2">
      <c r="A15592" t="s">
        <v>15623</v>
      </c>
      <c r="B15592" t="s">
        <v>38115</v>
      </c>
      <c r="I15592" t="s">
        <v>5</v>
      </c>
      <c r="J15592">
        <v>248.84</v>
      </c>
      <c r="M15592">
        <v>248.84</v>
      </c>
      <c r="N15592">
        <f t="shared" si="243"/>
        <v>0</v>
      </c>
    </row>
    <row r="15593" spans="1:14" x14ac:dyDescent="0.2">
      <c r="A15593" t="s">
        <v>15624</v>
      </c>
      <c r="B15593" t="s">
        <v>38116</v>
      </c>
      <c r="I15593" t="s">
        <v>5</v>
      </c>
      <c r="J15593">
        <v>508.15</v>
      </c>
      <c r="M15593">
        <v>508.15</v>
      </c>
      <c r="N15593">
        <f t="shared" si="243"/>
        <v>0</v>
      </c>
    </row>
    <row r="15594" spans="1:14" x14ac:dyDescent="0.2">
      <c r="A15594" t="s">
        <v>15625</v>
      </c>
      <c r="B15594" t="s">
        <v>38116</v>
      </c>
      <c r="I15594" t="s">
        <v>5</v>
      </c>
      <c r="J15594">
        <v>503.55</v>
      </c>
      <c r="M15594">
        <v>503.55</v>
      </c>
      <c r="N15594">
        <f t="shared" si="243"/>
        <v>0</v>
      </c>
    </row>
    <row r="15595" spans="1:14" x14ac:dyDescent="0.2">
      <c r="A15595" t="s">
        <v>15626</v>
      </c>
      <c r="B15595" t="s">
        <v>38117</v>
      </c>
      <c r="I15595" t="s">
        <v>5</v>
      </c>
      <c r="J15595">
        <v>849.03</v>
      </c>
      <c r="M15595">
        <v>849.03</v>
      </c>
      <c r="N15595">
        <f t="shared" si="243"/>
        <v>0</v>
      </c>
    </row>
    <row r="15596" spans="1:14" x14ac:dyDescent="0.2">
      <c r="A15596" t="s">
        <v>15627</v>
      </c>
      <c r="B15596" t="s">
        <v>38117</v>
      </c>
      <c r="I15596" t="s">
        <v>5</v>
      </c>
      <c r="J15596">
        <v>843.28</v>
      </c>
      <c r="M15596">
        <v>843.28</v>
      </c>
      <c r="N15596">
        <f t="shared" si="243"/>
        <v>0</v>
      </c>
    </row>
    <row r="15597" spans="1:14" x14ac:dyDescent="0.2">
      <c r="A15597" t="s">
        <v>15628</v>
      </c>
      <c r="B15597" t="s">
        <v>38118</v>
      </c>
      <c r="I15597" t="s">
        <v>5</v>
      </c>
      <c r="J15597">
        <v>57.48</v>
      </c>
      <c r="M15597">
        <v>57.48</v>
      </c>
      <c r="N15597">
        <f t="shared" si="243"/>
        <v>0</v>
      </c>
    </row>
    <row r="15598" spans="1:14" x14ac:dyDescent="0.2">
      <c r="A15598" t="s">
        <v>15629</v>
      </c>
      <c r="B15598" t="s">
        <v>38118</v>
      </c>
      <c r="I15598" t="s">
        <v>5</v>
      </c>
      <c r="J15598">
        <v>54.03</v>
      </c>
      <c r="M15598">
        <v>54.03</v>
      </c>
      <c r="N15598">
        <f t="shared" si="243"/>
        <v>0</v>
      </c>
    </row>
    <row r="15599" spans="1:14" x14ac:dyDescent="0.2">
      <c r="A15599" t="s">
        <v>15630</v>
      </c>
      <c r="B15599" t="s">
        <v>38119</v>
      </c>
      <c r="I15599" t="s">
        <v>5</v>
      </c>
      <c r="J15599">
        <v>60.41</v>
      </c>
      <c r="M15599">
        <v>60.41</v>
      </c>
      <c r="N15599">
        <f t="shared" si="243"/>
        <v>0</v>
      </c>
    </row>
    <row r="15600" spans="1:14" x14ac:dyDescent="0.2">
      <c r="A15600" t="s">
        <v>15631</v>
      </c>
      <c r="B15600" t="s">
        <v>38119</v>
      </c>
      <c r="I15600" t="s">
        <v>5</v>
      </c>
      <c r="J15600">
        <v>56.96</v>
      </c>
      <c r="M15600">
        <v>56.96</v>
      </c>
      <c r="N15600">
        <f t="shared" si="243"/>
        <v>0</v>
      </c>
    </row>
    <row r="15601" spans="1:14" x14ac:dyDescent="0.2">
      <c r="A15601" t="s">
        <v>15632</v>
      </c>
      <c r="B15601" t="s">
        <v>38120</v>
      </c>
      <c r="I15601" t="s">
        <v>5</v>
      </c>
      <c r="J15601">
        <v>77.709999999999994</v>
      </c>
      <c r="M15601">
        <v>77.709999999999994</v>
      </c>
      <c r="N15601">
        <f t="shared" si="243"/>
        <v>0</v>
      </c>
    </row>
    <row r="15602" spans="1:14" x14ac:dyDescent="0.2">
      <c r="A15602" t="s">
        <v>15633</v>
      </c>
      <c r="B15602" t="s">
        <v>38120</v>
      </c>
      <c r="I15602" t="s">
        <v>5</v>
      </c>
      <c r="J15602">
        <v>74.260000000000005</v>
      </c>
      <c r="M15602">
        <v>74.260000000000005</v>
      </c>
      <c r="N15602">
        <f t="shared" si="243"/>
        <v>0</v>
      </c>
    </row>
    <row r="15603" spans="1:14" x14ac:dyDescent="0.2">
      <c r="A15603" t="s">
        <v>15634</v>
      </c>
      <c r="B15603" t="s">
        <v>38121</v>
      </c>
      <c r="I15603" t="s">
        <v>5</v>
      </c>
      <c r="J15603">
        <v>94.7</v>
      </c>
      <c r="M15603">
        <v>94.7</v>
      </c>
      <c r="N15603">
        <f t="shared" si="243"/>
        <v>0</v>
      </c>
    </row>
    <row r="15604" spans="1:14" x14ac:dyDescent="0.2">
      <c r="A15604" t="s">
        <v>15635</v>
      </c>
      <c r="B15604" t="s">
        <v>38121</v>
      </c>
      <c r="I15604" t="s">
        <v>5</v>
      </c>
      <c r="J15604">
        <v>90.68</v>
      </c>
      <c r="M15604">
        <v>90.68</v>
      </c>
      <c r="N15604">
        <f t="shared" si="243"/>
        <v>0</v>
      </c>
    </row>
    <row r="15605" spans="1:14" x14ac:dyDescent="0.2">
      <c r="A15605" t="s">
        <v>15636</v>
      </c>
      <c r="B15605" t="s">
        <v>38122</v>
      </c>
      <c r="I15605" t="s">
        <v>5</v>
      </c>
      <c r="J15605">
        <v>127.28</v>
      </c>
      <c r="M15605">
        <v>127.28</v>
      </c>
      <c r="N15605">
        <f t="shared" si="243"/>
        <v>0</v>
      </c>
    </row>
    <row r="15606" spans="1:14" x14ac:dyDescent="0.2">
      <c r="A15606" t="s">
        <v>15637</v>
      </c>
      <c r="B15606" t="s">
        <v>38122</v>
      </c>
      <c r="I15606" t="s">
        <v>5</v>
      </c>
      <c r="J15606">
        <v>123.26</v>
      </c>
      <c r="M15606">
        <v>123.26</v>
      </c>
      <c r="N15606">
        <f t="shared" si="243"/>
        <v>0</v>
      </c>
    </row>
    <row r="15607" spans="1:14" x14ac:dyDescent="0.2">
      <c r="A15607" t="s">
        <v>15638</v>
      </c>
      <c r="B15607" t="s">
        <v>38123</v>
      </c>
      <c r="I15607" t="s">
        <v>5</v>
      </c>
      <c r="J15607">
        <v>191.28</v>
      </c>
      <c r="M15607">
        <v>191.28</v>
      </c>
      <c r="N15607">
        <f t="shared" si="243"/>
        <v>0</v>
      </c>
    </row>
    <row r="15608" spans="1:14" x14ac:dyDescent="0.2">
      <c r="A15608" t="s">
        <v>15639</v>
      </c>
      <c r="B15608" t="s">
        <v>38123</v>
      </c>
      <c r="I15608" t="s">
        <v>5</v>
      </c>
      <c r="J15608">
        <v>186.68</v>
      </c>
      <c r="M15608">
        <v>186.68</v>
      </c>
      <c r="N15608">
        <f t="shared" si="243"/>
        <v>0</v>
      </c>
    </row>
    <row r="15609" spans="1:14" x14ac:dyDescent="0.2">
      <c r="A15609" t="s">
        <v>15640</v>
      </c>
      <c r="B15609" t="s">
        <v>38124</v>
      </c>
      <c r="I15609" t="s">
        <v>5</v>
      </c>
      <c r="J15609">
        <v>249.69</v>
      </c>
      <c r="M15609">
        <v>249.69</v>
      </c>
      <c r="N15609">
        <f t="shared" si="243"/>
        <v>0</v>
      </c>
    </row>
    <row r="15610" spans="1:14" x14ac:dyDescent="0.2">
      <c r="A15610" t="s">
        <v>15641</v>
      </c>
      <c r="B15610" t="s">
        <v>38124</v>
      </c>
      <c r="I15610" t="s">
        <v>5</v>
      </c>
      <c r="J15610">
        <v>245.09</v>
      </c>
      <c r="M15610">
        <v>245.09</v>
      </c>
      <c r="N15610">
        <f t="shared" si="243"/>
        <v>0</v>
      </c>
    </row>
    <row r="15611" spans="1:14" x14ac:dyDescent="0.2">
      <c r="A15611" t="s">
        <v>15642</v>
      </c>
      <c r="B15611" t="s">
        <v>38125</v>
      </c>
      <c r="I15611" t="s">
        <v>5</v>
      </c>
      <c r="J15611">
        <v>459.8</v>
      </c>
      <c r="M15611">
        <v>459.8</v>
      </c>
      <c r="N15611">
        <f t="shared" si="243"/>
        <v>0</v>
      </c>
    </row>
    <row r="15612" spans="1:14" x14ac:dyDescent="0.2">
      <c r="A15612" t="s">
        <v>15643</v>
      </c>
      <c r="B15612" t="s">
        <v>38125</v>
      </c>
      <c r="I15612" t="s">
        <v>5</v>
      </c>
      <c r="J15612">
        <v>454.05</v>
      </c>
      <c r="M15612">
        <v>454.05</v>
      </c>
      <c r="N15612">
        <f t="shared" si="243"/>
        <v>0</v>
      </c>
    </row>
    <row r="15613" spans="1:14" x14ac:dyDescent="0.2">
      <c r="A15613" t="s">
        <v>15644</v>
      </c>
      <c r="B15613" t="s">
        <v>38126</v>
      </c>
      <c r="I15613" t="s">
        <v>5</v>
      </c>
      <c r="J15613">
        <v>75.209999999999994</v>
      </c>
      <c r="M15613">
        <v>75.209999999999994</v>
      </c>
      <c r="N15613">
        <f t="shared" si="243"/>
        <v>0</v>
      </c>
    </row>
    <row r="15614" spans="1:14" x14ac:dyDescent="0.2">
      <c r="A15614" t="s">
        <v>15645</v>
      </c>
      <c r="B15614" t="s">
        <v>38126</v>
      </c>
      <c r="I15614" t="s">
        <v>5</v>
      </c>
      <c r="J15614">
        <v>71.760000000000005</v>
      </c>
      <c r="M15614">
        <v>71.760000000000005</v>
      </c>
      <c r="N15614">
        <f t="shared" si="243"/>
        <v>0</v>
      </c>
    </row>
    <row r="15615" spans="1:14" x14ac:dyDescent="0.2">
      <c r="A15615" t="s">
        <v>15646</v>
      </c>
      <c r="B15615" t="s">
        <v>38127</v>
      </c>
      <c r="I15615" t="s">
        <v>5</v>
      </c>
      <c r="J15615">
        <v>92.94</v>
      </c>
      <c r="M15615">
        <v>92.94</v>
      </c>
      <c r="N15615">
        <f t="shared" si="243"/>
        <v>0</v>
      </c>
    </row>
    <row r="15616" spans="1:14" x14ac:dyDescent="0.2">
      <c r="A15616" t="s">
        <v>15647</v>
      </c>
      <c r="B15616" t="s">
        <v>38127</v>
      </c>
      <c r="I15616" t="s">
        <v>5</v>
      </c>
      <c r="J15616">
        <v>89.49</v>
      </c>
      <c r="M15616">
        <v>89.49</v>
      </c>
      <c r="N15616">
        <f t="shared" si="243"/>
        <v>0</v>
      </c>
    </row>
    <row r="15617" spans="1:14" x14ac:dyDescent="0.2">
      <c r="A15617" t="s">
        <v>15648</v>
      </c>
      <c r="B15617" t="s">
        <v>38128</v>
      </c>
      <c r="I15617" t="s">
        <v>5</v>
      </c>
      <c r="J15617">
        <v>126.31</v>
      </c>
      <c r="M15617">
        <v>126.31</v>
      </c>
      <c r="N15617">
        <f t="shared" si="243"/>
        <v>0</v>
      </c>
    </row>
    <row r="15618" spans="1:14" x14ac:dyDescent="0.2">
      <c r="A15618" t="s">
        <v>15649</v>
      </c>
      <c r="B15618" t="s">
        <v>38128</v>
      </c>
      <c r="I15618" t="s">
        <v>5</v>
      </c>
      <c r="J15618">
        <v>122.86</v>
      </c>
      <c r="M15618">
        <v>122.86</v>
      </c>
      <c r="N15618">
        <f t="shared" si="243"/>
        <v>0</v>
      </c>
    </row>
    <row r="15619" spans="1:14" x14ac:dyDescent="0.2">
      <c r="A15619" t="s">
        <v>15650</v>
      </c>
      <c r="B15619" t="s">
        <v>38129</v>
      </c>
      <c r="I15619" t="s">
        <v>5</v>
      </c>
      <c r="J15619">
        <v>142.41999999999999</v>
      </c>
      <c r="M15619">
        <v>142.41999999999999</v>
      </c>
      <c r="N15619">
        <f t="shared" si="243"/>
        <v>0</v>
      </c>
    </row>
    <row r="15620" spans="1:14" x14ac:dyDescent="0.2">
      <c r="A15620" t="s">
        <v>15651</v>
      </c>
      <c r="B15620" t="s">
        <v>38129</v>
      </c>
      <c r="I15620" t="s">
        <v>5</v>
      </c>
      <c r="J15620">
        <v>138.4</v>
      </c>
      <c r="M15620">
        <v>138.4</v>
      </c>
      <c r="N15620">
        <f t="shared" ref="N15620:N15683" si="244">J15620-M15620</f>
        <v>0</v>
      </c>
    </row>
    <row r="15621" spans="1:14" x14ac:dyDescent="0.2">
      <c r="A15621" t="s">
        <v>15652</v>
      </c>
      <c r="B15621" t="s">
        <v>38130</v>
      </c>
      <c r="I15621" t="s">
        <v>5</v>
      </c>
      <c r="J15621">
        <v>187.46</v>
      </c>
      <c r="M15621">
        <v>187.46</v>
      </c>
      <c r="N15621">
        <f t="shared" si="244"/>
        <v>0</v>
      </c>
    </row>
    <row r="15622" spans="1:14" x14ac:dyDescent="0.2">
      <c r="A15622" t="s">
        <v>15653</v>
      </c>
      <c r="B15622" t="s">
        <v>38130</v>
      </c>
      <c r="I15622" t="s">
        <v>5</v>
      </c>
      <c r="J15622">
        <v>183.44</v>
      </c>
      <c r="M15622">
        <v>183.44</v>
      </c>
      <c r="N15622">
        <f t="shared" si="244"/>
        <v>0</v>
      </c>
    </row>
    <row r="15623" spans="1:14" x14ac:dyDescent="0.2">
      <c r="A15623" t="s">
        <v>15654</v>
      </c>
      <c r="B15623" t="s">
        <v>38131</v>
      </c>
      <c r="I15623" t="s">
        <v>5</v>
      </c>
      <c r="J15623">
        <v>259.42</v>
      </c>
      <c r="M15623">
        <v>259.42</v>
      </c>
      <c r="N15623">
        <f t="shared" si="244"/>
        <v>0</v>
      </c>
    </row>
    <row r="15624" spans="1:14" x14ac:dyDescent="0.2">
      <c r="A15624" t="s">
        <v>15655</v>
      </c>
      <c r="B15624" t="s">
        <v>38131</v>
      </c>
      <c r="I15624" t="s">
        <v>5</v>
      </c>
      <c r="J15624">
        <v>254.82</v>
      </c>
      <c r="M15624">
        <v>254.82</v>
      </c>
      <c r="N15624">
        <f t="shared" si="244"/>
        <v>0</v>
      </c>
    </row>
    <row r="15625" spans="1:14" x14ac:dyDescent="0.2">
      <c r="A15625" t="s">
        <v>15656</v>
      </c>
      <c r="B15625" t="s">
        <v>38132</v>
      </c>
      <c r="I15625" t="s">
        <v>5</v>
      </c>
      <c r="J15625">
        <v>345.19</v>
      </c>
      <c r="M15625">
        <v>345.19</v>
      </c>
      <c r="N15625">
        <f t="shared" si="244"/>
        <v>0</v>
      </c>
    </row>
    <row r="15626" spans="1:14" x14ac:dyDescent="0.2">
      <c r="A15626" t="s">
        <v>15657</v>
      </c>
      <c r="B15626" t="s">
        <v>38132</v>
      </c>
      <c r="I15626" t="s">
        <v>5</v>
      </c>
      <c r="J15626">
        <v>340.59</v>
      </c>
      <c r="M15626">
        <v>340.59</v>
      </c>
      <c r="N15626">
        <f t="shared" si="244"/>
        <v>0</v>
      </c>
    </row>
    <row r="15627" spans="1:14" x14ac:dyDescent="0.2">
      <c r="A15627" t="s">
        <v>15658</v>
      </c>
      <c r="B15627" t="s">
        <v>38133</v>
      </c>
      <c r="I15627" t="s">
        <v>5</v>
      </c>
      <c r="J15627">
        <v>529.64</v>
      </c>
      <c r="M15627">
        <v>529.64</v>
      </c>
      <c r="N15627">
        <f t="shared" si="244"/>
        <v>0</v>
      </c>
    </row>
    <row r="15628" spans="1:14" x14ac:dyDescent="0.2">
      <c r="A15628" t="s">
        <v>15659</v>
      </c>
      <c r="B15628" t="s">
        <v>38133</v>
      </c>
      <c r="I15628" t="s">
        <v>5</v>
      </c>
      <c r="J15628">
        <v>523.89</v>
      </c>
      <c r="M15628">
        <v>523.89</v>
      </c>
      <c r="N15628">
        <f t="shared" si="244"/>
        <v>0</v>
      </c>
    </row>
    <row r="15629" spans="1:14" x14ac:dyDescent="0.2">
      <c r="A15629" t="s">
        <v>15660</v>
      </c>
      <c r="B15629" t="s">
        <v>38134</v>
      </c>
      <c r="I15629" t="s">
        <v>5</v>
      </c>
      <c r="J15629">
        <v>35.590000000000003</v>
      </c>
      <c r="M15629">
        <v>35.590000000000003</v>
      </c>
      <c r="N15629">
        <f t="shared" si="244"/>
        <v>0</v>
      </c>
    </row>
    <row r="15630" spans="1:14" x14ac:dyDescent="0.2">
      <c r="A15630" t="s">
        <v>15661</v>
      </c>
      <c r="B15630" t="s">
        <v>38134</v>
      </c>
      <c r="I15630" t="s">
        <v>5</v>
      </c>
      <c r="J15630">
        <v>32.14</v>
      </c>
      <c r="M15630">
        <v>32.14</v>
      </c>
      <c r="N15630">
        <f t="shared" si="244"/>
        <v>0</v>
      </c>
    </row>
    <row r="15631" spans="1:14" x14ac:dyDescent="0.2">
      <c r="A15631" t="s">
        <v>15662</v>
      </c>
      <c r="B15631" t="s">
        <v>38135</v>
      </c>
      <c r="I15631" t="s">
        <v>5</v>
      </c>
      <c r="J15631">
        <v>37.58</v>
      </c>
      <c r="M15631">
        <v>37.58</v>
      </c>
      <c r="N15631">
        <f t="shared" si="244"/>
        <v>0</v>
      </c>
    </row>
    <row r="15632" spans="1:14" x14ac:dyDescent="0.2">
      <c r="A15632" t="s">
        <v>15663</v>
      </c>
      <c r="B15632" t="s">
        <v>38135</v>
      </c>
      <c r="I15632" t="s">
        <v>5</v>
      </c>
      <c r="J15632">
        <v>34.130000000000003</v>
      </c>
      <c r="M15632">
        <v>34.130000000000003</v>
      </c>
      <c r="N15632">
        <f t="shared" si="244"/>
        <v>0</v>
      </c>
    </row>
    <row r="15633" spans="1:14" x14ac:dyDescent="0.2">
      <c r="A15633" t="s">
        <v>15664</v>
      </c>
      <c r="B15633" t="s">
        <v>38136</v>
      </c>
      <c r="I15633" t="s">
        <v>5</v>
      </c>
      <c r="J15633">
        <v>48.1</v>
      </c>
      <c r="M15633">
        <v>48.1</v>
      </c>
      <c r="N15633">
        <f t="shared" si="244"/>
        <v>0</v>
      </c>
    </row>
    <row r="15634" spans="1:14" x14ac:dyDescent="0.2">
      <c r="A15634" t="s">
        <v>15665</v>
      </c>
      <c r="B15634" t="s">
        <v>38136</v>
      </c>
      <c r="I15634" t="s">
        <v>5</v>
      </c>
      <c r="J15634">
        <v>44.65</v>
      </c>
      <c r="M15634">
        <v>44.65</v>
      </c>
      <c r="N15634">
        <f t="shared" si="244"/>
        <v>0</v>
      </c>
    </row>
    <row r="15635" spans="1:14" x14ac:dyDescent="0.2">
      <c r="A15635" t="s">
        <v>15666</v>
      </c>
      <c r="B15635" t="s">
        <v>38137</v>
      </c>
      <c r="I15635" t="s">
        <v>5</v>
      </c>
      <c r="J15635">
        <v>60.93</v>
      </c>
      <c r="M15635">
        <v>60.93</v>
      </c>
      <c r="N15635">
        <f t="shared" si="244"/>
        <v>0</v>
      </c>
    </row>
    <row r="15636" spans="1:14" x14ac:dyDescent="0.2">
      <c r="A15636" t="s">
        <v>15667</v>
      </c>
      <c r="B15636" t="s">
        <v>38137</v>
      </c>
      <c r="I15636" t="s">
        <v>5</v>
      </c>
      <c r="J15636">
        <v>56.91</v>
      </c>
      <c r="M15636">
        <v>56.91</v>
      </c>
      <c r="N15636">
        <f t="shared" si="244"/>
        <v>0</v>
      </c>
    </row>
    <row r="15637" spans="1:14" x14ac:dyDescent="0.2">
      <c r="A15637" t="s">
        <v>15668</v>
      </c>
      <c r="B15637" t="s">
        <v>38138</v>
      </c>
      <c r="I15637" t="s">
        <v>5</v>
      </c>
      <c r="J15637">
        <v>70.010000000000005</v>
      </c>
      <c r="M15637">
        <v>70.010000000000005</v>
      </c>
      <c r="N15637">
        <f t="shared" si="244"/>
        <v>0</v>
      </c>
    </row>
    <row r="15638" spans="1:14" x14ac:dyDescent="0.2">
      <c r="A15638" t="s">
        <v>15669</v>
      </c>
      <c r="B15638" t="s">
        <v>38138</v>
      </c>
      <c r="I15638" t="s">
        <v>5</v>
      </c>
      <c r="J15638">
        <v>65.989999999999995</v>
      </c>
      <c r="M15638">
        <v>65.989999999999995</v>
      </c>
      <c r="N15638">
        <f t="shared" si="244"/>
        <v>0</v>
      </c>
    </row>
    <row r="15639" spans="1:14" x14ac:dyDescent="0.2">
      <c r="A15639" t="s">
        <v>15670</v>
      </c>
      <c r="B15639" t="s">
        <v>38139</v>
      </c>
      <c r="I15639" t="s">
        <v>5</v>
      </c>
      <c r="J15639">
        <v>92.75</v>
      </c>
      <c r="M15639">
        <v>92.75</v>
      </c>
      <c r="N15639">
        <f t="shared" si="244"/>
        <v>0</v>
      </c>
    </row>
    <row r="15640" spans="1:14" x14ac:dyDescent="0.2">
      <c r="A15640" t="s">
        <v>15671</v>
      </c>
      <c r="B15640" t="s">
        <v>38139</v>
      </c>
      <c r="I15640" t="s">
        <v>5</v>
      </c>
      <c r="J15640">
        <v>88.73</v>
      </c>
      <c r="M15640">
        <v>88.73</v>
      </c>
      <c r="N15640">
        <f t="shared" si="244"/>
        <v>0</v>
      </c>
    </row>
    <row r="15641" spans="1:14" x14ac:dyDescent="0.2">
      <c r="A15641" t="s">
        <v>15672</v>
      </c>
      <c r="B15641" t="s">
        <v>38140</v>
      </c>
      <c r="I15641" t="s">
        <v>5</v>
      </c>
      <c r="J15641">
        <v>50.69</v>
      </c>
      <c r="M15641">
        <v>50.69</v>
      </c>
      <c r="N15641">
        <f t="shared" si="244"/>
        <v>0</v>
      </c>
    </row>
    <row r="15642" spans="1:14" x14ac:dyDescent="0.2">
      <c r="A15642" t="s">
        <v>15673</v>
      </c>
      <c r="B15642" t="s">
        <v>38140</v>
      </c>
      <c r="I15642" t="s">
        <v>5</v>
      </c>
      <c r="J15642">
        <v>47.24</v>
      </c>
      <c r="M15642">
        <v>47.24</v>
      </c>
      <c r="N15642">
        <f t="shared" si="244"/>
        <v>0</v>
      </c>
    </row>
    <row r="15643" spans="1:14" x14ac:dyDescent="0.2">
      <c r="A15643" t="s">
        <v>15674</v>
      </c>
      <c r="B15643" t="s">
        <v>38141</v>
      </c>
      <c r="I15643" t="s">
        <v>5</v>
      </c>
      <c r="J15643">
        <v>58.69</v>
      </c>
      <c r="M15643">
        <v>58.69</v>
      </c>
      <c r="N15643">
        <f t="shared" si="244"/>
        <v>0</v>
      </c>
    </row>
    <row r="15644" spans="1:14" x14ac:dyDescent="0.2">
      <c r="A15644" t="s">
        <v>15675</v>
      </c>
      <c r="B15644" t="s">
        <v>38141</v>
      </c>
      <c r="I15644" t="s">
        <v>5</v>
      </c>
      <c r="J15644">
        <v>55.24</v>
      </c>
      <c r="M15644">
        <v>55.24</v>
      </c>
      <c r="N15644">
        <f t="shared" si="244"/>
        <v>0</v>
      </c>
    </row>
    <row r="15645" spans="1:14" x14ac:dyDescent="0.2">
      <c r="A15645" t="s">
        <v>15676</v>
      </c>
      <c r="B15645" t="s">
        <v>38142</v>
      </c>
      <c r="I15645" t="s">
        <v>5</v>
      </c>
      <c r="J15645">
        <v>102.22</v>
      </c>
      <c r="M15645">
        <v>102.22</v>
      </c>
      <c r="N15645">
        <f t="shared" si="244"/>
        <v>0</v>
      </c>
    </row>
    <row r="15646" spans="1:14" x14ac:dyDescent="0.2">
      <c r="A15646" t="s">
        <v>15677</v>
      </c>
      <c r="B15646" t="s">
        <v>38142</v>
      </c>
      <c r="I15646" t="s">
        <v>5</v>
      </c>
      <c r="J15646">
        <v>98.2</v>
      </c>
      <c r="M15646">
        <v>98.2</v>
      </c>
      <c r="N15646">
        <f t="shared" si="244"/>
        <v>0</v>
      </c>
    </row>
    <row r="15647" spans="1:14" x14ac:dyDescent="0.2">
      <c r="A15647" t="s">
        <v>15678</v>
      </c>
      <c r="B15647" t="s">
        <v>38143</v>
      </c>
      <c r="I15647" t="s">
        <v>5</v>
      </c>
      <c r="J15647">
        <v>109.95</v>
      </c>
      <c r="M15647">
        <v>109.95</v>
      </c>
      <c r="N15647">
        <f t="shared" si="244"/>
        <v>0</v>
      </c>
    </row>
    <row r="15648" spans="1:14" x14ac:dyDescent="0.2">
      <c r="A15648" t="s">
        <v>15679</v>
      </c>
      <c r="B15648" t="s">
        <v>38143</v>
      </c>
      <c r="I15648" t="s">
        <v>5</v>
      </c>
      <c r="J15648">
        <v>105.93</v>
      </c>
      <c r="M15648">
        <v>105.93</v>
      </c>
      <c r="N15648">
        <f t="shared" si="244"/>
        <v>0</v>
      </c>
    </row>
    <row r="15649" spans="1:14" x14ac:dyDescent="0.2">
      <c r="A15649" t="s">
        <v>15680</v>
      </c>
      <c r="B15649" t="s">
        <v>38144</v>
      </c>
      <c r="I15649" t="s">
        <v>5</v>
      </c>
      <c r="J15649">
        <v>138.49</v>
      </c>
      <c r="M15649">
        <v>138.49</v>
      </c>
      <c r="N15649">
        <f t="shared" si="244"/>
        <v>0</v>
      </c>
    </row>
    <row r="15650" spans="1:14" x14ac:dyDescent="0.2">
      <c r="A15650" t="s">
        <v>15681</v>
      </c>
      <c r="B15650" t="s">
        <v>38144</v>
      </c>
      <c r="I15650" t="s">
        <v>5</v>
      </c>
      <c r="J15650">
        <v>134.47</v>
      </c>
      <c r="M15650">
        <v>134.47</v>
      </c>
      <c r="N15650">
        <f t="shared" si="244"/>
        <v>0</v>
      </c>
    </row>
    <row r="15651" spans="1:14" x14ac:dyDescent="0.2">
      <c r="A15651" t="s">
        <v>15682</v>
      </c>
      <c r="B15651" t="s">
        <v>38145</v>
      </c>
      <c r="I15651" t="s">
        <v>5</v>
      </c>
      <c r="J15651">
        <v>68.09</v>
      </c>
      <c r="M15651">
        <v>68.09</v>
      </c>
      <c r="N15651">
        <f t="shared" si="244"/>
        <v>0</v>
      </c>
    </row>
    <row r="15652" spans="1:14" x14ac:dyDescent="0.2">
      <c r="A15652" t="s">
        <v>15683</v>
      </c>
      <c r="B15652" t="s">
        <v>38145</v>
      </c>
      <c r="I15652" t="s">
        <v>5</v>
      </c>
      <c r="J15652">
        <v>64.64</v>
      </c>
      <c r="M15652">
        <v>64.64</v>
      </c>
      <c r="N15652">
        <f t="shared" si="244"/>
        <v>0</v>
      </c>
    </row>
    <row r="15653" spans="1:14" x14ac:dyDescent="0.2">
      <c r="A15653" t="s">
        <v>15684</v>
      </c>
      <c r="B15653" t="s">
        <v>38146</v>
      </c>
      <c r="I15653" t="s">
        <v>5</v>
      </c>
      <c r="J15653">
        <v>87.84</v>
      </c>
      <c r="M15653">
        <v>87.84</v>
      </c>
      <c r="N15653">
        <f t="shared" si="244"/>
        <v>0</v>
      </c>
    </row>
    <row r="15654" spans="1:14" x14ac:dyDescent="0.2">
      <c r="A15654" t="s">
        <v>15685</v>
      </c>
      <c r="B15654" t="s">
        <v>38146</v>
      </c>
      <c r="I15654" t="s">
        <v>5</v>
      </c>
      <c r="J15654">
        <v>84.39</v>
      </c>
      <c r="M15654">
        <v>84.39</v>
      </c>
      <c r="N15654">
        <f t="shared" si="244"/>
        <v>0</v>
      </c>
    </row>
    <row r="15655" spans="1:14" x14ac:dyDescent="0.2">
      <c r="A15655" t="s">
        <v>15686</v>
      </c>
      <c r="B15655" t="s">
        <v>38147</v>
      </c>
      <c r="I15655" t="s">
        <v>5</v>
      </c>
      <c r="J15655">
        <v>111.87</v>
      </c>
      <c r="M15655">
        <v>111.87</v>
      </c>
      <c r="N15655">
        <f t="shared" si="244"/>
        <v>0</v>
      </c>
    </row>
    <row r="15656" spans="1:14" x14ac:dyDescent="0.2">
      <c r="A15656" t="s">
        <v>15687</v>
      </c>
      <c r="B15656" t="s">
        <v>38147</v>
      </c>
      <c r="I15656" t="s">
        <v>5</v>
      </c>
      <c r="J15656">
        <v>107.85</v>
      </c>
      <c r="M15656">
        <v>107.85</v>
      </c>
      <c r="N15656">
        <f t="shared" si="244"/>
        <v>0</v>
      </c>
    </row>
    <row r="15657" spans="1:14" x14ac:dyDescent="0.2">
      <c r="A15657" t="s">
        <v>15688</v>
      </c>
      <c r="B15657" t="s">
        <v>38148</v>
      </c>
      <c r="I15657" t="s">
        <v>5</v>
      </c>
      <c r="J15657">
        <v>121.89</v>
      </c>
      <c r="M15657">
        <v>121.89</v>
      </c>
      <c r="N15657">
        <f t="shared" si="244"/>
        <v>0</v>
      </c>
    </row>
    <row r="15658" spans="1:14" x14ac:dyDescent="0.2">
      <c r="A15658" t="s">
        <v>15689</v>
      </c>
      <c r="B15658" t="s">
        <v>38148</v>
      </c>
      <c r="I15658" t="s">
        <v>5</v>
      </c>
      <c r="J15658">
        <v>117.87</v>
      </c>
      <c r="M15658">
        <v>117.87</v>
      </c>
      <c r="N15658">
        <f t="shared" si="244"/>
        <v>0</v>
      </c>
    </row>
    <row r="15659" spans="1:14" x14ac:dyDescent="0.2">
      <c r="A15659" t="s">
        <v>15690</v>
      </c>
      <c r="B15659" t="s">
        <v>38149</v>
      </c>
      <c r="I15659" t="s">
        <v>5</v>
      </c>
      <c r="J15659">
        <v>177.85</v>
      </c>
      <c r="M15659">
        <v>177.85</v>
      </c>
      <c r="N15659">
        <f t="shared" si="244"/>
        <v>0</v>
      </c>
    </row>
    <row r="15660" spans="1:14" x14ac:dyDescent="0.2">
      <c r="A15660" t="s">
        <v>15691</v>
      </c>
      <c r="B15660" t="s">
        <v>38149</v>
      </c>
      <c r="I15660" t="s">
        <v>5</v>
      </c>
      <c r="J15660">
        <v>173.83</v>
      </c>
      <c r="M15660">
        <v>173.83</v>
      </c>
      <c r="N15660">
        <f t="shared" si="244"/>
        <v>0</v>
      </c>
    </row>
    <row r="15661" spans="1:14" x14ac:dyDescent="0.2">
      <c r="A15661" t="s">
        <v>15692</v>
      </c>
      <c r="B15661" t="s">
        <v>38150</v>
      </c>
      <c r="I15661" t="s">
        <v>5</v>
      </c>
      <c r="J15661">
        <v>68.09</v>
      </c>
      <c r="M15661">
        <v>68.09</v>
      </c>
      <c r="N15661">
        <f t="shared" si="244"/>
        <v>0</v>
      </c>
    </row>
    <row r="15662" spans="1:14" x14ac:dyDescent="0.2">
      <c r="A15662" t="s">
        <v>15693</v>
      </c>
      <c r="B15662" t="s">
        <v>38150</v>
      </c>
      <c r="I15662" t="s">
        <v>5</v>
      </c>
      <c r="J15662">
        <v>64.64</v>
      </c>
      <c r="M15662">
        <v>64.64</v>
      </c>
      <c r="N15662">
        <f t="shared" si="244"/>
        <v>0</v>
      </c>
    </row>
    <row r="15663" spans="1:14" x14ac:dyDescent="0.2">
      <c r="A15663" t="s">
        <v>15694</v>
      </c>
      <c r="B15663" t="s">
        <v>38151</v>
      </c>
      <c r="I15663" t="s">
        <v>5</v>
      </c>
      <c r="J15663">
        <v>87.84</v>
      </c>
      <c r="M15663">
        <v>87.84</v>
      </c>
      <c r="N15663">
        <f t="shared" si="244"/>
        <v>0</v>
      </c>
    </row>
    <row r="15664" spans="1:14" x14ac:dyDescent="0.2">
      <c r="A15664" t="s">
        <v>15695</v>
      </c>
      <c r="B15664" t="s">
        <v>38151</v>
      </c>
      <c r="I15664" t="s">
        <v>5</v>
      </c>
      <c r="J15664">
        <v>84.39</v>
      </c>
      <c r="M15664">
        <v>84.39</v>
      </c>
      <c r="N15664">
        <f t="shared" si="244"/>
        <v>0</v>
      </c>
    </row>
    <row r="15665" spans="1:14" x14ac:dyDescent="0.2">
      <c r="A15665" t="s">
        <v>15696</v>
      </c>
      <c r="B15665" t="s">
        <v>38152</v>
      </c>
      <c r="I15665" t="s">
        <v>5</v>
      </c>
      <c r="J15665">
        <v>111.69</v>
      </c>
      <c r="M15665">
        <v>111.69</v>
      </c>
      <c r="N15665">
        <f t="shared" si="244"/>
        <v>0</v>
      </c>
    </row>
    <row r="15666" spans="1:14" x14ac:dyDescent="0.2">
      <c r="A15666" t="s">
        <v>15697</v>
      </c>
      <c r="B15666" t="s">
        <v>38152</v>
      </c>
      <c r="I15666" t="s">
        <v>5</v>
      </c>
      <c r="J15666">
        <v>107.67</v>
      </c>
      <c r="M15666">
        <v>107.67</v>
      </c>
      <c r="N15666">
        <f t="shared" si="244"/>
        <v>0</v>
      </c>
    </row>
    <row r="15667" spans="1:14" x14ac:dyDescent="0.2">
      <c r="A15667" t="s">
        <v>15698</v>
      </c>
      <c r="B15667" t="s">
        <v>38153</v>
      </c>
      <c r="I15667" t="s">
        <v>5</v>
      </c>
      <c r="J15667">
        <v>121.89</v>
      </c>
      <c r="M15667">
        <v>121.89</v>
      </c>
      <c r="N15667">
        <f t="shared" si="244"/>
        <v>0</v>
      </c>
    </row>
    <row r="15668" spans="1:14" x14ac:dyDescent="0.2">
      <c r="A15668" t="s">
        <v>15699</v>
      </c>
      <c r="B15668" t="s">
        <v>38153</v>
      </c>
      <c r="I15668" t="s">
        <v>5</v>
      </c>
      <c r="J15668">
        <v>117.87</v>
      </c>
      <c r="M15668">
        <v>117.87</v>
      </c>
      <c r="N15668">
        <f t="shared" si="244"/>
        <v>0</v>
      </c>
    </row>
    <row r="15669" spans="1:14" x14ac:dyDescent="0.2">
      <c r="A15669" t="s">
        <v>15700</v>
      </c>
      <c r="B15669" t="s">
        <v>38154</v>
      </c>
      <c r="I15669" t="s">
        <v>5</v>
      </c>
      <c r="J15669">
        <v>177.85</v>
      </c>
      <c r="M15669">
        <v>177.85</v>
      </c>
      <c r="N15669">
        <f t="shared" si="244"/>
        <v>0</v>
      </c>
    </row>
    <row r="15670" spans="1:14" x14ac:dyDescent="0.2">
      <c r="A15670" t="s">
        <v>15701</v>
      </c>
      <c r="B15670" t="s">
        <v>38154</v>
      </c>
      <c r="I15670" t="s">
        <v>5</v>
      </c>
      <c r="J15670">
        <v>173.83</v>
      </c>
      <c r="M15670">
        <v>173.83</v>
      </c>
      <c r="N15670">
        <f t="shared" si="244"/>
        <v>0</v>
      </c>
    </row>
    <row r="15671" spans="1:14" x14ac:dyDescent="0.2">
      <c r="A15671" t="s">
        <v>15702</v>
      </c>
      <c r="B15671" t="s">
        <v>38155</v>
      </c>
      <c r="I15671" t="s">
        <v>4</v>
      </c>
      <c r="J15671">
        <v>28.46</v>
      </c>
      <c r="M15671">
        <v>28.46</v>
      </c>
      <c r="N15671">
        <f t="shared" si="244"/>
        <v>0</v>
      </c>
    </row>
    <row r="15672" spans="1:14" x14ac:dyDescent="0.2">
      <c r="A15672" t="s">
        <v>15703</v>
      </c>
      <c r="B15672" t="s">
        <v>38155</v>
      </c>
      <c r="I15672" t="s">
        <v>4</v>
      </c>
      <c r="J15672">
        <v>27.8</v>
      </c>
      <c r="M15672">
        <v>27.8</v>
      </c>
      <c r="N15672">
        <f t="shared" si="244"/>
        <v>0</v>
      </c>
    </row>
    <row r="15673" spans="1:14" x14ac:dyDescent="0.2">
      <c r="A15673" t="s">
        <v>15704</v>
      </c>
      <c r="B15673" t="s">
        <v>38156</v>
      </c>
      <c r="I15673" t="s">
        <v>4</v>
      </c>
      <c r="J15673">
        <v>36.119999999999997</v>
      </c>
      <c r="M15673">
        <v>36.119999999999997</v>
      </c>
      <c r="N15673">
        <f t="shared" si="244"/>
        <v>0</v>
      </c>
    </row>
    <row r="15674" spans="1:14" x14ac:dyDescent="0.2">
      <c r="A15674" t="s">
        <v>15705</v>
      </c>
      <c r="B15674" t="s">
        <v>38156</v>
      </c>
      <c r="I15674" t="s">
        <v>4</v>
      </c>
      <c r="J15674">
        <v>35.32</v>
      </c>
      <c r="M15674">
        <v>35.32</v>
      </c>
      <c r="N15674">
        <f t="shared" si="244"/>
        <v>0</v>
      </c>
    </row>
    <row r="15675" spans="1:14" x14ac:dyDescent="0.2">
      <c r="A15675" t="s">
        <v>15706</v>
      </c>
      <c r="B15675" t="s">
        <v>38157</v>
      </c>
      <c r="I15675" t="s">
        <v>4</v>
      </c>
      <c r="J15675">
        <v>49.78</v>
      </c>
      <c r="M15675">
        <v>49.78</v>
      </c>
      <c r="N15675">
        <f t="shared" si="244"/>
        <v>0</v>
      </c>
    </row>
    <row r="15676" spans="1:14" x14ac:dyDescent="0.2">
      <c r="A15676" t="s">
        <v>15707</v>
      </c>
      <c r="B15676" t="s">
        <v>38157</v>
      </c>
      <c r="I15676" t="s">
        <v>4</v>
      </c>
      <c r="J15676">
        <v>48.86</v>
      </c>
      <c r="M15676">
        <v>48.86</v>
      </c>
      <c r="N15676">
        <f t="shared" si="244"/>
        <v>0</v>
      </c>
    </row>
    <row r="15677" spans="1:14" x14ac:dyDescent="0.2">
      <c r="A15677" t="s">
        <v>15708</v>
      </c>
      <c r="B15677" t="s">
        <v>38158</v>
      </c>
      <c r="I15677" t="s">
        <v>4</v>
      </c>
      <c r="J15677">
        <v>65.150000000000006</v>
      </c>
      <c r="M15677">
        <v>65.150000000000006</v>
      </c>
      <c r="N15677">
        <f t="shared" si="244"/>
        <v>0</v>
      </c>
    </row>
    <row r="15678" spans="1:14" x14ac:dyDescent="0.2">
      <c r="A15678" t="s">
        <v>15709</v>
      </c>
      <c r="B15678" t="s">
        <v>38158</v>
      </c>
      <c r="I15678" t="s">
        <v>4</v>
      </c>
      <c r="J15678">
        <v>64.12</v>
      </c>
      <c r="M15678">
        <v>64.12</v>
      </c>
      <c r="N15678">
        <f t="shared" si="244"/>
        <v>0</v>
      </c>
    </row>
    <row r="15679" spans="1:14" x14ac:dyDescent="0.2">
      <c r="A15679" t="s">
        <v>15710</v>
      </c>
      <c r="B15679" t="s">
        <v>38159</v>
      </c>
      <c r="I15679" t="s">
        <v>4</v>
      </c>
      <c r="J15679">
        <v>80.05</v>
      </c>
      <c r="M15679">
        <v>80.05</v>
      </c>
      <c r="N15679">
        <f t="shared" si="244"/>
        <v>0</v>
      </c>
    </row>
    <row r="15680" spans="1:14" x14ac:dyDescent="0.2">
      <c r="A15680" t="s">
        <v>15711</v>
      </c>
      <c r="B15680" t="s">
        <v>38159</v>
      </c>
      <c r="I15680" t="s">
        <v>4</v>
      </c>
      <c r="J15680">
        <v>78.84</v>
      </c>
      <c r="M15680">
        <v>78.84</v>
      </c>
      <c r="N15680">
        <f t="shared" si="244"/>
        <v>0</v>
      </c>
    </row>
    <row r="15681" spans="1:14" x14ac:dyDescent="0.2">
      <c r="A15681" t="s">
        <v>15712</v>
      </c>
      <c r="B15681" t="s">
        <v>38160</v>
      </c>
      <c r="I15681" t="s">
        <v>4</v>
      </c>
      <c r="J15681">
        <v>100.34</v>
      </c>
      <c r="M15681">
        <v>100.34</v>
      </c>
      <c r="N15681">
        <f t="shared" si="244"/>
        <v>0</v>
      </c>
    </row>
    <row r="15682" spans="1:14" x14ac:dyDescent="0.2">
      <c r="A15682" t="s">
        <v>15713</v>
      </c>
      <c r="B15682" t="s">
        <v>38160</v>
      </c>
      <c r="I15682" t="s">
        <v>4</v>
      </c>
      <c r="J15682">
        <v>98.9</v>
      </c>
      <c r="M15682">
        <v>98.9</v>
      </c>
      <c r="N15682">
        <f t="shared" si="244"/>
        <v>0</v>
      </c>
    </row>
    <row r="15683" spans="1:14" x14ac:dyDescent="0.2">
      <c r="A15683" t="s">
        <v>15714</v>
      </c>
      <c r="B15683" t="s">
        <v>38161</v>
      </c>
      <c r="I15683" t="s">
        <v>4</v>
      </c>
      <c r="J15683">
        <v>140.74</v>
      </c>
      <c r="M15683">
        <v>140.74</v>
      </c>
      <c r="N15683">
        <f t="shared" si="244"/>
        <v>0</v>
      </c>
    </row>
    <row r="15684" spans="1:14" x14ac:dyDescent="0.2">
      <c r="A15684" t="s">
        <v>15715</v>
      </c>
      <c r="B15684" t="s">
        <v>38161</v>
      </c>
      <c r="I15684" t="s">
        <v>4</v>
      </c>
      <c r="J15684">
        <v>139.13</v>
      </c>
      <c r="M15684">
        <v>139.13</v>
      </c>
      <c r="N15684">
        <f t="shared" ref="N15684:N15747" si="245">J15684-M15684</f>
        <v>0</v>
      </c>
    </row>
    <row r="15685" spans="1:14" x14ac:dyDescent="0.2">
      <c r="A15685" t="s">
        <v>15716</v>
      </c>
      <c r="B15685" t="s">
        <v>38162</v>
      </c>
      <c r="I15685" t="s">
        <v>4</v>
      </c>
      <c r="J15685">
        <v>146.01</v>
      </c>
      <c r="M15685">
        <v>146.01</v>
      </c>
      <c r="N15685">
        <f t="shared" si="245"/>
        <v>0</v>
      </c>
    </row>
    <row r="15686" spans="1:14" x14ac:dyDescent="0.2">
      <c r="A15686" t="s">
        <v>15717</v>
      </c>
      <c r="B15686" t="s">
        <v>38162</v>
      </c>
      <c r="I15686" t="s">
        <v>4</v>
      </c>
      <c r="J15686">
        <v>144.29</v>
      </c>
      <c r="M15686">
        <v>144.29</v>
      </c>
      <c r="N15686">
        <f t="shared" si="245"/>
        <v>0</v>
      </c>
    </row>
    <row r="15687" spans="1:14" x14ac:dyDescent="0.2">
      <c r="A15687" t="s">
        <v>15718</v>
      </c>
      <c r="B15687" t="s">
        <v>38163</v>
      </c>
      <c r="I15687" t="s">
        <v>4</v>
      </c>
      <c r="J15687">
        <v>192.24</v>
      </c>
      <c r="M15687">
        <v>192.24</v>
      </c>
      <c r="N15687">
        <f t="shared" si="245"/>
        <v>0</v>
      </c>
    </row>
    <row r="15688" spans="1:14" x14ac:dyDescent="0.2">
      <c r="A15688" t="s">
        <v>15719</v>
      </c>
      <c r="B15688" t="s">
        <v>38163</v>
      </c>
      <c r="I15688" t="s">
        <v>4</v>
      </c>
      <c r="J15688">
        <v>190.23</v>
      </c>
      <c r="M15688">
        <v>190.23</v>
      </c>
      <c r="N15688">
        <f t="shared" si="245"/>
        <v>0</v>
      </c>
    </row>
    <row r="15689" spans="1:14" x14ac:dyDescent="0.2">
      <c r="A15689" t="s">
        <v>15720</v>
      </c>
      <c r="B15689" t="s">
        <v>38164</v>
      </c>
      <c r="I15689" t="s">
        <v>4</v>
      </c>
      <c r="J15689">
        <v>30.82</v>
      </c>
      <c r="M15689">
        <v>30.82</v>
      </c>
      <c r="N15689">
        <f t="shared" si="245"/>
        <v>0</v>
      </c>
    </row>
    <row r="15690" spans="1:14" x14ac:dyDescent="0.2">
      <c r="A15690" t="s">
        <v>15721</v>
      </c>
      <c r="B15690" t="s">
        <v>38164</v>
      </c>
      <c r="I15690" t="s">
        <v>4</v>
      </c>
      <c r="J15690">
        <v>30.15</v>
      </c>
      <c r="M15690">
        <v>30.15</v>
      </c>
      <c r="N15690">
        <f t="shared" si="245"/>
        <v>0</v>
      </c>
    </row>
    <row r="15691" spans="1:14" x14ac:dyDescent="0.2">
      <c r="A15691" t="s">
        <v>15722</v>
      </c>
      <c r="B15691" t="s">
        <v>38165</v>
      </c>
      <c r="I15691" t="s">
        <v>4</v>
      </c>
      <c r="J15691">
        <v>39.130000000000003</v>
      </c>
      <c r="M15691">
        <v>39.130000000000003</v>
      </c>
      <c r="N15691">
        <f t="shared" si="245"/>
        <v>0</v>
      </c>
    </row>
    <row r="15692" spans="1:14" x14ac:dyDescent="0.2">
      <c r="A15692" t="s">
        <v>15723</v>
      </c>
      <c r="B15692" t="s">
        <v>38165</v>
      </c>
      <c r="I15692" t="s">
        <v>4</v>
      </c>
      <c r="J15692">
        <v>38.33</v>
      </c>
      <c r="M15692">
        <v>38.33</v>
      </c>
      <c r="N15692">
        <f t="shared" si="245"/>
        <v>0</v>
      </c>
    </row>
    <row r="15693" spans="1:14" x14ac:dyDescent="0.2">
      <c r="A15693" t="s">
        <v>15724</v>
      </c>
      <c r="B15693" t="s">
        <v>38166</v>
      </c>
      <c r="I15693" t="s">
        <v>4</v>
      </c>
      <c r="J15693">
        <v>54.07</v>
      </c>
      <c r="M15693">
        <v>54.07</v>
      </c>
      <c r="N15693">
        <f t="shared" si="245"/>
        <v>0</v>
      </c>
    </row>
    <row r="15694" spans="1:14" x14ac:dyDescent="0.2">
      <c r="A15694" t="s">
        <v>15725</v>
      </c>
      <c r="B15694" t="s">
        <v>38166</v>
      </c>
      <c r="I15694" t="s">
        <v>4</v>
      </c>
      <c r="J15694">
        <v>53.15</v>
      </c>
      <c r="M15694">
        <v>53.15</v>
      </c>
      <c r="N15694">
        <f t="shared" si="245"/>
        <v>0</v>
      </c>
    </row>
    <row r="15695" spans="1:14" x14ac:dyDescent="0.2">
      <c r="A15695" t="s">
        <v>15726</v>
      </c>
      <c r="B15695" t="s">
        <v>38167</v>
      </c>
      <c r="I15695" t="s">
        <v>4</v>
      </c>
      <c r="J15695">
        <v>70.900000000000006</v>
      </c>
      <c r="M15695">
        <v>70.900000000000006</v>
      </c>
      <c r="N15695">
        <f t="shared" si="245"/>
        <v>0</v>
      </c>
    </row>
    <row r="15696" spans="1:14" x14ac:dyDescent="0.2">
      <c r="A15696" t="s">
        <v>15727</v>
      </c>
      <c r="B15696" t="s">
        <v>38167</v>
      </c>
      <c r="I15696" t="s">
        <v>4</v>
      </c>
      <c r="J15696">
        <v>69.86</v>
      </c>
      <c r="M15696">
        <v>69.86</v>
      </c>
      <c r="N15696">
        <f t="shared" si="245"/>
        <v>0</v>
      </c>
    </row>
    <row r="15697" spans="1:14" x14ac:dyDescent="0.2">
      <c r="A15697" t="s">
        <v>15728</v>
      </c>
      <c r="B15697" t="s">
        <v>38168</v>
      </c>
      <c r="I15697" t="s">
        <v>4</v>
      </c>
      <c r="J15697">
        <v>87.15</v>
      </c>
      <c r="M15697">
        <v>87.15</v>
      </c>
      <c r="N15697">
        <f t="shared" si="245"/>
        <v>0</v>
      </c>
    </row>
    <row r="15698" spans="1:14" x14ac:dyDescent="0.2">
      <c r="A15698" t="s">
        <v>15729</v>
      </c>
      <c r="B15698" t="s">
        <v>38168</v>
      </c>
      <c r="I15698" t="s">
        <v>4</v>
      </c>
      <c r="J15698">
        <v>85.95</v>
      </c>
      <c r="M15698">
        <v>85.95</v>
      </c>
      <c r="N15698">
        <f t="shared" si="245"/>
        <v>0</v>
      </c>
    </row>
    <row r="15699" spans="1:14" x14ac:dyDescent="0.2">
      <c r="A15699" t="s">
        <v>15730</v>
      </c>
      <c r="B15699" t="s">
        <v>38169</v>
      </c>
      <c r="I15699" t="s">
        <v>4</v>
      </c>
      <c r="J15699">
        <v>109.3</v>
      </c>
      <c r="M15699">
        <v>109.3</v>
      </c>
      <c r="N15699">
        <f t="shared" si="245"/>
        <v>0</v>
      </c>
    </row>
    <row r="15700" spans="1:14" x14ac:dyDescent="0.2">
      <c r="A15700" t="s">
        <v>15731</v>
      </c>
      <c r="B15700" t="s">
        <v>38169</v>
      </c>
      <c r="I15700" t="s">
        <v>4</v>
      </c>
      <c r="J15700">
        <v>107.86</v>
      </c>
      <c r="M15700">
        <v>107.86</v>
      </c>
      <c r="N15700">
        <f t="shared" si="245"/>
        <v>0</v>
      </c>
    </row>
    <row r="15701" spans="1:14" x14ac:dyDescent="0.2">
      <c r="A15701" t="s">
        <v>15732</v>
      </c>
      <c r="B15701" t="s">
        <v>38170</v>
      </c>
      <c r="I15701" t="s">
        <v>4</v>
      </c>
      <c r="J15701">
        <v>153.61000000000001</v>
      </c>
      <c r="M15701">
        <v>153.61000000000001</v>
      </c>
      <c r="N15701">
        <f t="shared" si="245"/>
        <v>0</v>
      </c>
    </row>
    <row r="15702" spans="1:14" x14ac:dyDescent="0.2">
      <c r="A15702" t="s">
        <v>15733</v>
      </c>
      <c r="B15702" t="s">
        <v>38170</v>
      </c>
      <c r="I15702" t="s">
        <v>4</v>
      </c>
      <c r="J15702">
        <v>152</v>
      </c>
      <c r="M15702">
        <v>152</v>
      </c>
      <c r="N15702">
        <f t="shared" si="245"/>
        <v>0</v>
      </c>
    </row>
    <row r="15703" spans="1:14" x14ac:dyDescent="0.2">
      <c r="A15703" t="s">
        <v>15734</v>
      </c>
      <c r="B15703" t="s">
        <v>38171</v>
      </c>
      <c r="I15703" t="s">
        <v>4</v>
      </c>
      <c r="J15703">
        <v>159.32</v>
      </c>
      <c r="M15703">
        <v>159.32</v>
      </c>
      <c r="N15703">
        <f t="shared" si="245"/>
        <v>0</v>
      </c>
    </row>
    <row r="15704" spans="1:14" x14ac:dyDescent="0.2">
      <c r="A15704" t="s">
        <v>15735</v>
      </c>
      <c r="B15704" t="s">
        <v>38171</v>
      </c>
      <c r="I15704" t="s">
        <v>4</v>
      </c>
      <c r="J15704">
        <v>157.6</v>
      </c>
      <c r="M15704">
        <v>157.6</v>
      </c>
      <c r="N15704">
        <f t="shared" si="245"/>
        <v>0</v>
      </c>
    </row>
    <row r="15705" spans="1:14" x14ac:dyDescent="0.2">
      <c r="A15705" t="s">
        <v>15736</v>
      </c>
      <c r="B15705" t="s">
        <v>38172</v>
      </c>
      <c r="I15705" t="s">
        <v>4</v>
      </c>
      <c r="J15705">
        <v>209.96</v>
      </c>
      <c r="M15705">
        <v>209.96</v>
      </c>
      <c r="N15705">
        <f t="shared" si="245"/>
        <v>0</v>
      </c>
    </row>
    <row r="15706" spans="1:14" x14ac:dyDescent="0.2">
      <c r="A15706" t="s">
        <v>15737</v>
      </c>
      <c r="B15706" t="s">
        <v>38172</v>
      </c>
      <c r="I15706" t="s">
        <v>4</v>
      </c>
      <c r="J15706">
        <v>207.95</v>
      </c>
      <c r="M15706">
        <v>207.95</v>
      </c>
      <c r="N15706">
        <f t="shared" si="245"/>
        <v>0</v>
      </c>
    </row>
    <row r="15707" spans="1:14" x14ac:dyDescent="0.2">
      <c r="A15707" t="s">
        <v>28157</v>
      </c>
      <c r="B15707" t="s">
        <v>38173</v>
      </c>
      <c r="I15707" t="s">
        <v>4</v>
      </c>
      <c r="J15707">
        <v>363.27</v>
      </c>
      <c r="M15707">
        <v>363.27</v>
      </c>
      <c r="N15707">
        <f t="shared" si="245"/>
        <v>0</v>
      </c>
    </row>
    <row r="15708" spans="1:14" x14ac:dyDescent="0.2">
      <c r="A15708" t="s">
        <v>28158</v>
      </c>
      <c r="B15708" t="s">
        <v>38173</v>
      </c>
      <c r="I15708" t="s">
        <v>4</v>
      </c>
      <c r="J15708">
        <v>361.09</v>
      </c>
      <c r="M15708">
        <v>361.09</v>
      </c>
      <c r="N15708">
        <f t="shared" si="245"/>
        <v>0</v>
      </c>
    </row>
    <row r="15709" spans="1:14" x14ac:dyDescent="0.2">
      <c r="A15709" t="s">
        <v>28159</v>
      </c>
      <c r="B15709" t="s">
        <v>38174</v>
      </c>
      <c r="I15709" t="s">
        <v>4</v>
      </c>
      <c r="J15709">
        <v>393.45</v>
      </c>
      <c r="M15709">
        <v>393.45</v>
      </c>
      <c r="N15709">
        <f t="shared" si="245"/>
        <v>0</v>
      </c>
    </row>
    <row r="15710" spans="1:14" x14ac:dyDescent="0.2">
      <c r="A15710" t="s">
        <v>28160</v>
      </c>
      <c r="B15710" t="s">
        <v>38174</v>
      </c>
      <c r="I15710" t="s">
        <v>4</v>
      </c>
      <c r="J15710">
        <v>391.15</v>
      </c>
      <c r="M15710">
        <v>391.15</v>
      </c>
      <c r="N15710">
        <f t="shared" si="245"/>
        <v>0</v>
      </c>
    </row>
    <row r="15711" spans="1:14" x14ac:dyDescent="0.2">
      <c r="A15711" t="s">
        <v>28161</v>
      </c>
      <c r="B15711" t="s">
        <v>38175</v>
      </c>
      <c r="I15711" t="s">
        <v>4</v>
      </c>
      <c r="J15711">
        <v>331.74</v>
      </c>
      <c r="M15711">
        <v>331.74</v>
      </c>
      <c r="N15711">
        <f t="shared" si="245"/>
        <v>0</v>
      </c>
    </row>
    <row r="15712" spans="1:14" x14ac:dyDescent="0.2">
      <c r="A15712" t="s">
        <v>28162</v>
      </c>
      <c r="B15712" t="s">
        <v>38175</v>
      </c>
      <c r="I15712" t="s">
        <v>4</v>
      </c>
      <c r="J15712">
        <v>329.55</v>
      </c>
      <c r="M15712">
        <v>329.55</v>
      </c>
      <c r="N15712">
        <f t="shared" si="245"/>
        <v>0</v>
      </c>
    </row>
    <row r="15713" spans="1:14" x14ac:dyDescent="0.2">
      <c r="A15713" t="s">
        <v>28163</v>
      </c>
      <c r="B15713" t="s">
        <v>38176</v>
      </c>
      <c r="I15713" t="s">
        <v>4</v>
      </c>
      <c r="J15713">
        <v>359.25</v>
      </c>
      <c r="M15713">
        <v>359.25</v>
      </c>
      <c r="N15713">
        <f t="shared" si="245"/>
        <v>0</v>
      </c>
    </row>
    <row r="15714" spans="1:14" x14ac:dyDescent="0.2">
      <c r="A15714" t="s">
        <v>28164</v>
      </c>
      <c r="B15714" t="s">
        <v>38176</v>
      </c>
      <c r="I15714" t="s">
        <v>4</v>
      </c>
      <c r="J15714">
        <v>356.95</v>
      </c>
      <c r="M15714">
        <v>356.95</v>
      </c>
      <c r="N15714">
        <f t="shared" si="245"/>
        <v>0</v>
      </c>
    </row>
    <row r="15715" spans="1:14" x14ac:dyDescent="0.2">
      <c r="A15715" t="s">
        <v>15738</v>
      </c>
      <c r="B15715" t="s">
        <v>38177</v>
      </c>
      <c r="I15715" t="s">
        <v>4</v>
      </c>
      <c r="J15715">
        <v>15.49</v>
      </c>
      <c r="M15715">
        <v>15.49</v>
      </c>
      <c r="N15715">
        <f t="shared" si="245"/>
        <v>0</v>
      </c>
    </row>
    <row r="15716" spans="1:14" x14ac:dyDescent="0.2">
      <c r="A15716" t="s">
        <v>15739</v>
      </c>
      <c r="B15716" t="s">
        <v>38177</v>
      </c>
      <c r="I15716" t="s">
        <v>4</v>
      </c>
      <c r="J15716">
        <v>14.69</v>
      </c>
      <c r="M15716">
        <v>14.69</v>
      </c>
      <c r="N15716">
        <f t="shared" si="245"/>
        <v>0</v>
      </c>
    </row>
    <row r="15717" spans="1:14" x14ac:dyDescent="0.2">
      <c r="A15717" t="s">
        <v>15740</v>
      </c>
      <c r="B15717" t="s">
        <v>38178</v>
      </c>
      <c r="I15717" t="s">
        <v>4</v>
      </c>
      <c r="J15717">
        <v>18.62</v>
      </c>
      <c r="M15717">
        <v>18.62</v>
      </c>
      <c r="N15717">
        <f t="shared" si="245"/>
        <v>0</v>
      </c>
    </row>
    <row r="15718" spans="1:14" x14ac:dyDescent="0.2">
      <c r="A15718" t="s">
        <v>15741</v>
      </c>
      <c r="B15718" t="s">
        <v>38178</v>
      </c>
      <c r="I15718" t="s">
        <v>4</v>
      </c>
      <c r="J15718">
        <v>17.7</v>
      </c>
      <c r="M15718">
        <v>17.7</v>
      </c>
      <c r="N15718">
        <f t="shared" si="245"/>
        <v>0</v>
      </c>
    </row>
    <row r="15719" spans="1:14" x14ac:dyDescent="0.2">
      <c r="A15719" t="s">
        <v>15742</v>
      </c>
      <c r="B15719" t="s">
        <v>38179</v>
      </c>
      <c r="I15719" t="s">
        <v>4</v>
      </c>
      <c r="J15719">
        <v>25.13</v>
      </c>
      <c r="M15719">
        <v>25.13</v>
      </c>
      <c r="N15719">
        <f t="shared" si="245"/>
        <v>0</v>
      </c>
    </row>
    <row r="15720" spans="1:14" x14ac:dyDescent="0.2">
      <c r="A15720" t="s">
        <v>15743</v>
      </c>
      <c r="B15720" t="s">
        <v>38179</v>
      </c>
      <c r="I15720" t="s">
        <v>4</v>
      </c>
      <c r="J15720">
        <v>24.09</v>
      </c>
      <c r="M15720">
        <v>24.09</v>
      </c>
      <c r="N15720">
        <f t="shared" si="245"/>
        <v>0</v>
      </c>
    </row>
    <row r="15721" spans="1:14" x14ac:dyDescent="0.2">
      <c r="A15721" t="s">
        <v>15744</v>
      </c>
      <c r="B15721" t="s">
        <v>38180</v>
      </c>
      <c r="I15721" t="s">
        <v>4</v>
      </c>
      <c r="J15721">
        <v>29.18</v>
      </c>
      <c r="M15721">
        <v>29.18</v>
      </c>
      <c r="N15721">
        <f t="shared" si="245"/>
        <v>0</v>
      </c>
    </row>
    <row r="15722" spans="1:14" x14ac:dyDescent="0.2">
      <c r="A15722" t="s">
        <v>15745</v>
      </c>
      <c r="B15722" t="s">
        <v>38180</v>
      </c>
      <c r="I15722" t="s">
        <v>4</v>
      </c>
      <c r="J15722">
        <v>27.97</v>
      </c>
      <c r="M15722">
        <v>27.97</v>
      </c>
      <c r="N15722">
        <f t="shared" si="245"/>
        <v>0</v>
      </c>
    </row>
    <row r="15723" spans="1:14" x14ac:dyDescent="0.2">
      <c r="A15723" t="s">
        <v>15746</v>
      </c>
      <c r="B15723" t="s">
        <v>38181</v>
      </c>
      <c r="I15723" t="s">
        <v>4</v>
      </c>
      <c r="J15723">
        <v>36.18</v>
      </c>
      <c r="M15723">
        <v>36.18</v>
      </c>
      <c r="N15723">
        <f t="shared" si="245"/>
        <v>0</v>
      </c>
    </row>
    <row r="15724" spans="1:14" x14ac:dyDescent="0.2">
      <c r="A15724" t="s">
        <v>15747</v>
      </c>
      <c r="B15724" t="s">
        <v>38181</v>
      </c>
      <c r="I15724" t="s">
        <v>4</v>
      </c>
      <c r="J15724">
        <v>34.74</v>
      </c>
      <c r="M15724">
        <v>34.74</v>
      </c>
      <c r="N15724">
        <f t="shared" si="245"/>
        <v>0</v>
      </c>
    </row>
    <row r="15725" spans="1:14" x14ac:dyDescent="0.2">
      <c r="A15725" t="s">
        <v>15748</v>
      </c>
      <c r="B15725" t="s">
        <v>38182</v>
      </c>
      <c r="I15725" t="s">
        <v>4</v>
      </c>
      <c r="J15725">
        <v>64.89</v>
      </c>
      <c r="M15725">
        <v>64.89</v>
      </c>
      <c r="N15725">
        <f t="shared" si="245"/>
        <v>0</v>
      </c>
    </row>
    <row r="15726" spans="1:14" x14ac:dyDescent="0.2">
      <c r="A15726" t="s">
        <v>15749</v>
      </c>
      <c r="B15726" t="s">
        <v>38182</v>
      </c>
      <c r="I15726" t="s">
        <v>4</v>
      </c>
      <c r="J15726">
        <v>63.28</v>
      </c>
      <c r="M15726">
        <v>63.28</v>
      </c>
      <c r="N15726">
        <f t="shared" si="245"/>
        <v>0</v>
      </c>
    </row>
    <row r="15727" spans="1:14" x14ac:dyDescent="0.2">
      <c r="A15727" t="s">
        <v>15750</v>
      </c>
      <c r="B15727" t="s">
        <v>38183</v>
      </c>
      <c r="I15727" t="s">
        <v>4</v>
      </c>
      <c r="J15727">
        <v>75.39</v>
      </c>
      <c r="M15727">
        <v>75.39</v>
      </c>
      <c r="N15727">
        <f t="shared" si="245"/>
        <v>0</v>
      </c>
    </row>
    <row r="15728" spans="1:14" x14ac:dyDescent="0.2">
      <c r="A15728" t="s">
        <v>15751</v>
      </c>
      <c r="B15728" t="s">
        <v>38183</v>
      </c>
      <c r="I15728" t="s">
        <v>4</v>
      </c>
      <c r="J15728">
        <v>73.66</v>
      </c>
      <c r="M15728">
        <v>73.66</v>
      </c>
      <c r="N15728">
        <f t="shared" si="245"/>
        <v>0</v>
      </c>
    </row>
    <row r="15729" spans="1:14" x14ac:dyDescent="0.2">
      <c r="A15729" t="s">
        <v>15752</v>
      </c>
      <c r="B15729" t="s">
        <v>38184</v>
      </c>
      <c r="I15729" t="s">
        <v>4</v>
      </c>
      <c r="J15729">
        <v>100.99</v>
      </c>
      <c r="M15729">
        <v>100.99</v>
      </c>
      <c r="N15729">
        <f t="shared" si="245"/>
        <v>0</v>
      </c>
    </row>
    <row r="15730" spans="1:14" x14ac:dyDescent="0.2">
      <c r="A15730" t="s">
        <v>15753</v>
      </c>
      <c r="B15730" t="s">
        <v>38184</v>
      </c>
      <c r="I15730" t="s">
        <v>4</v>
      </c>
      <c r="J15730">
        <v>98.98</v>
      </c>
      <c r="M15730">
        <v>98.98</v>
      </c>
      <c r="N15730">
        <f t="shared" si="245"/>
        <v>0</v>
      </c>
    </row>
    <row r="15731" spans="1:14" x14ac:dyDescent="0.2">
      <c r="A15731" t="s">
        <v>15754</v>
      </c>
      <c r="B15731" t="s">
        <v>38185</v>
      </c>
      <c r="I15731" t="s">
        <v>4</v>
      </c>
      <c r="J15731">
        <v>16.440000000000001</v>
      </c>
      <c r="M15731">
        <v>16.440000000000001</v>
      </c>
      <c r="N15731">
        <f t="shared" si="245"/>
        <v>0</v>
      </c>
    </row>
    <row r="15732" spans="1:14" x14ac:dyDescent="0.2">
      <c r="A15732" t="s">
        <v>15755</v>
      </c>
      <c r="B15732" t="s">
        <v>38185</v>
      </c>
      <c r="I15732" t="s">
        <v>4</v>
      </c>
      <c r="J15732">
        <v>15.63</v>
      </c>
      <c r="M15732">
        <v>15.63</v>
      </c>
      <c r="N15732">
        <f t="shared" si="245"/>
        <v>0</v>
      </c>
    </row>
    <row r="15733" spans="1:14" x14ac:dyDescent="0.2">
      <c r="A15733" t="s">
        <v>15756</v>
      </c>
      <c r="B15733" t="s">
        <v>38186</v>
      </c>
      <c r="I15733" t="s">
        <v>4</v>
      </c>
      <c r="J15733">
        <v>19.79</v>
      </c>
      <c r="M15733">
        <v>19.79</v>
      </c>
      <c r="N15733">
        <f t="shared" si="245"/>
        <v>0</v>
      </c>
    </row>
    <row r="15734" spans="1:14" x14ac:dyDescent="0.2">
      <c r="A15734" t="s">
        <v>15757</v>
      </c>
      <c r="B15734" t="s">
        <v>38186</v>
      </c>
      <c r="I15734" t="s">
        <v>4</v>
      </c>
      <c r="J15734">
        <v>18.87</v>
      </c>
      <c r="M15734">
        <v>18.87</v>
      </c>
      <c r="N15734">
        <f t="shared" si="245"/>
        <v>0</v>
      </c>
    </row>
    <row r="15735" spans="1:14" x14ac:dyDescent="0.2">
      <c r="A15735" t="s">
        <v>15758</v>
      </c>
      <c r="B15735" t="s">
        <v>38187</v>
      </c>
      <c r="I15735" t="s">
        <v>4</v>
      </c>
      <c r="J15735">
        <v>26.86</v>
      </c>
      <c r="M15735">
        <v>26.86</v>
      </c>
      <c r="N15735">
        <f t="shared" si="245"/>
        <v>0</v>
      </c>
    </row>
    <row r="15736" spans="1:14" x14ac:dyDescent="0.2">
      <c r="A15736" t="s">
        <v>15759</v>
      </c>
      <c r="B15736" t="s">
        <v>38187</v>
      </c>
      <c r="I15736" t="s">
        <v>4</v>
      </c>
      <c r="J15736">
        <v>25.83</v>
      </c>
      <c r="M15736">
        <v>25.83</v>
      </c>
      <c r="N15736">
        <f t="shared" si="245"/>
        <v>0</v>
      </c>
    </row>
    <row r="15737" spans="1:14" x14ac:dyDescent="0.2">
      <c r="A15737" t="s">
        <v>15760</v>
      </c>
      <c r="B15737" t="s">
        <v>38188</v>
      </c>
      <c r="I15737" t="s">
        <v>4</v>
      </c>
      <c r="J15737">
        <v>31.19</v>
      </c>
      <c r="M15737">
        <v>31.19</v>
      </c>
      <c r="N15737">
        <f t="shared" si="245"/>
        <v>0</v>
      </c>
    </row>
    <row r="15738" spans="1:14" x14ac:dyDescent="0.2">
      <c r="A15738" t="s">
        <v>15761</v>
      </c>
      <c r="B15738" t="s">
        <v>38188</v>
      </c>
      <c r="I15738" t="s">
        <v>4</v>
      </c>
      <c r="J15738">
        <v>29.99</v>
      </c>
      <c r="M15738">
        <v>29.99</v>
      </c>
      <c r="N15738">
        <f t="shared" si="245"/>
        <v>0</v>
      </c>
    </row>
    <row r="15739" spans="1:14" x14ac:dyDescent="0.2">
      <c r="A15739" t="s">
        <v>15762</v>
      </c>
      <c r="B15739" t="s">
        <v>38189</v>
      </c>
      <c r="I15739" t="s">
        <v>4</v>
      </c>
      <c r="J15739">
        <v>38.72</v>
      </c>
      <c r="M15739">
        <v>38.72</v>
      </c>
      <c r="N15739">
        <f t="shared" si="245"/>
        <v>0</v>
      </c>
    </row>
    <row r="15740" spans="1:14" x14ac:dyDescent="0.2">
      <c r="A15740" t="s">
        <v>15763</v>
      </c>
      <c r="B15740" t="s">
        <v>38189</v>
      </c>
      <c r="I15740" t="s">
        <v>4</v>
      </c>
      <c r="J15740">
        <v>37.29</v>
      </c>
      <c r="M15740">
        <v>37.29</v>
      </c>
      <c r="N15740">
        <f t="shared" si="245"/>
        <v>0</v>
      </c>
    </row>
    <row r="15741" spans="1:14" x14ac:dyDescent="0.2">
      <c r="A15741" t="s">
        <v>15764</v>
      </c>
      <c r="B15741" t="s">
        <v>38190</v>
      </c>
      <c r="I15741" t="s">
        <v>4</v>
      </c>
      <c r="J15741">
        <v>70.180000000000007</v>
      </c>
      <c r="M15741">
        <v>70.180000000000007</v>
      </c>
      <c r="N15741">
        <f t="shared" si="245"/>
        <v>0</v>
      </c>
    </row>
    <row r="15742" spans="1:14" x14ac:dyDescent="0.2">
      <c r="A15742" t="s">
        <v>15765</v>
      </c>
      <c r="B15742" t="s">
        <v>38190</v>
      </c>
      <c r="I15742" t="s">
        <v>4</v>
      </c>
      <c r="J15742">
        <v>68.569999999999993</v>
      </c>
      <c r="M15742">
        <v>68.569999999999993</v>
      </c>
      <c r="N15742">
        <f t="shared" si="245"/>
        <v>0</v>
      </c>
    </row>
    <row r="15743" spans="1:14" x14ac:dyDescent="0.2">
      <c r="A15743" t="s">
        <v>15766</v>
      </c>
      <c r="B15743" t="s">
        <v>38191</v>
      </c>
      <c r="I15743" t="s">
        <v>4</v>
      </c>
      <c r="J15743">
        <v>81.64</v>
      </c>
      <c r="M15743">
        <v>81.64</v>
      </c>
      <c r="N15743">
        <f t="shared" si="245"/>
        <v>0</v>
      </c>
    </row>
    <row r="15744" spans="1:14" x14ac:dyDescent="0.2">
      <c r="A15744" t="s">
        <v>15767</v>
      </c>
      <c r="B15744" t="s">
        <v>38191</v>
      </c>
      <c r="I15744" t="s">
        <v>4</v>
      </c>
      <c r="J15744">
        <v>79.91</v>
      </c>
      <c r="M15744">
        <v>79.91</v>
      </c>
      <c r="N15744">
        <f t="shared" si="245"/>
        <v>0</v>
      </c>
    </row>
    <row r="15745" spans="1:14" x14ac:dyDescent="0.2">
      <c r="A15745" t="s">
        <v>15768</v>
      </c>
      <c r="B15745" t="s">
        <v>38192</v>
      </c>
      <c r="I15745" t="s">
        <v>4</v>
      </c>
      <c r="J15745">
        <v>109.59</v>
      </c>
      <c r="M15745">
        <v>109.59</v>
      </c>
      <c r="N15745">
        <f t="shared" si="245"/>
        <v>0</v>
      </c>
    </row>
    <row r="15746" spans="1:14" x14ac:dyDescent="0.2">
      <c r="A15746" t="s">
        <v>15769</v>
      </c>
      <c r="B15746" t="s">
        <v>38192</v>
      </c>
      <c r="I15746" t="s">
        <v>4</v>
      </c>
      <c r="J15746">
        <v>107.57</v>
      </c>
      <c r="M15746">
        <v>107.57</v>
      </c>
      <c r="N15746">
        <f t="shared" si="245"/>
        <v>0</v>
      </c>
    </row>
    <row r="15747" spans="1:14" x14ac:dyDescent="0.2">
      <c r="A15747" t="s">
        <v>15770</v>
      </c>
      <c r="B15747" t="s">
        <v>38193</v>
      </c>
      <c r="I15747" t="s">
        <v>4</v>
      </c>
      <c r="J15747">
        <v>29.11</v>
      </c>
      <c r="M15747">
        <v>29.11</v>
      </c>
      <c r="N15747">
        <f t="shared" si="245"/>
        <v>0</v>
      </c>
    </row>
    <row r="15748" spans="1:14" x14ac:dyDescent="0.2">
      <c r="A15748" t="s">
        <v>15771</v>
      </c>
      <c r="B15748" t="s">
        <v>38193</v>
      </c>
      <c r="I15748" t="s">
        <v>4</v>
      </c>
      <c r="J15748">
        <v>28.45</v>
      </c>
      <c r="M15748">
        <v>28.45</v>
      </c>
      <c r="N15748">
        <f t="shared" ref="N15748:N15811" si="246">J15748-M15748</f>
        <v>0</v>
      </c>
    </row>
    <row r="15749" spans="1:14" x14ac:dyDescent="0.2">
      <c r="A15749" t="s">
        <v>15772</v>
      </c>
      <c r="B15749" t="s">
        <v>38194</v>
      </c>
      <c r="I15749" t="s">
        <v>4</v>
      </c>
      <c r="J15749">
        <v>40.28</v>
      </c>
      <c r="M15749">
        <v>40.28</v>
      </c>
      <c r="N15749">
        <f t="shared" si="246"/>
        <v>0</v>
      </c>
    </row>
    <row r="15750" spans="1:14" x14ac:dyDescent="0.2">
      <c r="A15750" t="s">
        <v>15773</v>
      </c>
      <c r="B15750" t="s">
        <v>38194</v>
      </c>
      <c r="I15750" t="s">
        <v>4</v>
      </c>
      <c r="J15750">
        <v>39.479999999999997</v>
      </c>
      <c r="M15750">
        <v>39.479999999999997</v>
      </c>
      <c r="N15750">
        <f t="shared" si="246"/>
        <v>0</v>
      </c>
    </row>
    <row r="15751" spans="1:14" x14ac:dyDescent="0.2">
      <c r="A15751" t="s">
        <v>15774</v>
      </c>
      <c r="B15751" t="s">
        <v>38195</v>
      </c>
      <c r="I15751" t="s">
        <v>4</v>
      </c>
      <c r="J15751">
        <v>60.61</v>
      </c>
      <c r="M15751">
        <v>60.61</v>
      </c>
      <c r="N15751">
        <f t="shared" si="246"/>
        <v>0</v>
      </c>
    </row>
    <row r="15752" spans="1:14" x14ac:dyDescent="0.2">
      <c r="A15752" t="s">
        <v>15775</v>
      </c>
      <c r="B15752" t="s">
        <v>38195</v>
      </c>
      <c r="I15752" t="s">
        <v>4</v>
      </c>
      <c r="J15752">
        <v>59.69</v>
      </c>
      <c r="M15752">
        <v>59.69</v>
      </c>
      <c r="N15752">
        <f t="shared" si="246"/>
        <v>0</v>
      </c>
    </row>
    <row r="15753" spans="1:14" x14ac:dyDescent="0.2">
      <c r="A15753" t="s">
        <v>15776</v>
      </c>
      <c r="B15753" t="s">
        <v>38196</v>
      </c>
      <c r="I15753" t="s">
        <v>4</v>
      </c>
      <c r="J15753">
        <v>73.75</v>
      </c>
      <c r="M15753">
        <v>73.75</v>
      </c>
      <c r="N15753">
        <f t="shared" si="246"/>
        <v>0</v>
      </c>
    </row>
    <row r="15754" spans="1:14" x14ac:dyDescent="0.2">
      <c r="A15754" t="s">
        <v>15777</v>
      </c>
      <c r="B15754" t="s">
        <v>38196</v>
      </c>
      <c r="I15754" t="s">
        <v>4</v>
      </c>
      <c r="J15754">
        <v>72.72</v>
      </c>
      <c r="M15754">
        <v>72.72</v>
      </c>
      <c r="N15754">
        <f t="shared" si="246"/>
        <v>0</v>
      </c>
    </row>
    <row r="15755" spans="1:14" x14ac:dyDescent="0.2">
      <c r="A15755" t="s">
        <v>15778</v>
      </c>
      <c r="B15755" t="s">
        <v>38197</v>
      </c>
      <c r="I15755" t="s">
        <v>4</v>
      </c>
      <c r="J15755">
        <v>97.62</v>
      </c>
      <c r="M15755">
        <v>97.62</v>
      </c>
      <c r="N15755">
        <f t="shared" si="246"/>
        <v>0</v>
      </c>
    </row>
    <row r="15756" spans="1:14" x14ac:dyDescent="0.2">
      <c r="A15756" t="s">
        <v>15779</v>
      </c>
      <c r="B15756" t="s">
        <v>38197</v>
      </c>
      <c r="I15756" t="s">
        <v>4</v>
      </c>
      <c r="J15756">
        <v>96.41</v>
      </c>
      <c r="M15756">
        <v>96.41</v>
      </c>
      <c r="N15756">
        <f t="shared" si="246"/>
        <v>0</v>
      </c>
    </row>
    <row r="15757" spans="1:14" x14ac:dyDescent="0.2">
      <c r="A15757" t="s">
        <v>15780</v>
      </c>
      <c r="B15757" t="s">
        <v>38198</v>
      </c>
      <c r="I15757" t="s">
        <v>4</v>
      </c>
      <c r="J15757">
        <v>120.93</v>
      </c>
      <c r="M15757">
        <v>120.93</v>
      </c>
      <c r="N15757">
        <f t="shared" si="246"/>
        <v>0</v>
      </c>
    </row>
    <row r="15758" spans="1:14" x14ac:dyDescent="0.2">
      <c r="A15758" t="s">
        <v>15781</v>
      </c>
      <c r="B15758" t="s">
        <v>38198</v>
      </c>
      <c r="I15758" t="s">
        <v>4</v>
      </c>
      <c r="J15758">
        <v>119.5</v>
      </c>
      <c r="M15758">
        <v>119.5</v>
      </c>
      <c r="N15758">
        <f t="shared" si="246"/>
        <v>0</v>
      </c>
    </row>
    <row r="15759" spans="1:14" x14ac:dyDescent="0.2">
      <c r="A15759" t="s">
        <v>15782</v>
      </c>
      <c r="B15759" t="s">
        <v>38199</v>
      </c>
      <c r="I15759" t="s">
        <v>4</v>
      </c>
      <c r="J15759">
        <v>169.25</v>
      </c>
      <c r="M15759">
        <v>169.25</v>
      </c>
      <c r="N15759">
        <f t="shared" si="246"/>
        <v>0</v>
      </c>
    </row>
    <row r="15760" spans="1:14" x14ac:dyDescent="0.2">
      <c r="A15760" t="s">
        <v>15783</v>
      </c>
      <c r="B15760" t="s">
        <v>38199</v>
      </c>
      <c r="I15760" t="s">
        <v>4</v>
      </c>
      <c r="J15760">
        <v>167.7</v>
      </c>
      <c r="M15760">
        <v>167.7</v>
      </c>
      <c r="N15760">
        <f t="shared" si="246"/>
        <v>0</v>
      </c>
    </row>
    <row r="15761" spans="1:14" x14ac:dyDescent="0.2">
      <c r="A15761" t="s">
        <v>15784</v>
      </c>
      <c r="B15761" t="s">
        <v>38200</v>
      </c>
      <c r="I15761" t="s">
        <v>4</v>
      </c>
      <c r="J15761">
        <v>204.53</v>
      </c>
      <c r="M15761">
        <v>204.53</v>
      </c>
      <c r="N15761">
        <f t="shared" si="246"/>
        <v>0</v>
      </c>
    </row>
    <row r="15762" spans="1:14" x14ac:dyDescent="0.2">
      <c r="A15762" t="s">
        <v>15785</v>
      </c>
      <c r="B15762" t="s">
        <v>38200</v>
      </c>
      <c r="I15762" t="s">
        <v>4</v>
      </c>
      <c r="J15762">
        <v>202.81</v>
      </c>
      <c r="M15762">
        <v>202.81</v>
      </c>
      <c r="N15762">
        <f t="shared" si="246"/>
        <v>0</v>
      </c>
    </row>
    <row r="15763" spans="1:14" x14ac:dyDescent="0.2">
      <c r="A15763" t="s">
        <v>15786</v>
      </c>
      <c r="B15763" t="s">
        <v>38201</v>
      </c>
      <c r="I15763" t="s">
        <v>4</v>
      </c>
      <c r="J15763">
        <v>31.53</v>
      </c>
      <c r="M15763">
        <v>31.53</v>
      </c>
      <c r="N15763">
        <f t="shared" si="246"/>
        <v>0</v>
      </c>
    </row>
    <row r="15764" spans="1:14" x14ac:dyDescent="0.2">
      <c r="A15764" t="s">
        <v>15787</v>
      </c>
      <c r="B15764" t="s">
        <v>38201</v>
      </c>
      <c r="I15764" t="s">
        <v>4</v>
      </c>
      <c r="J15764">
        <v>30.87</v>
      </c>
      <c r="M15764">
        <v>30.87</v>
      </c>
      <c r="N15764">
        <f t="shared" si="246"/>
        <v>0</v>
      </c>
    </row>
    <row r="15765" spans="1:14" x14ac:dyDescent="0.2">
      <c r="A15765" t="s">
        <v>15788</v>
      </c>
      <c r="B15765" t="s">
        <v>38202</v>
      </c>
      <c r="I15765" t="s">
        <v>4</v>
      </c>
      <c r="J15765">
        <v>43.71</v>
      </c>
      <c r="M15765">
        <v>43.71</v>
      </c>
      <c r="N15765">
        <f t="shared" si="246"/>
        <v>0</v>
      </c>
    </row>
    <row r="15766" spans="1:14" x14ac:dyDescent="0.2">
      <c r="A15766" t="s">
        <v>15789</v>
      </c>
      <c r="B15766" t="s">
        <v>38202</v>
      </c>
      <c r="I15766" t="s">
        <v>4</v>
      </c>
      <c r="J15766">
        <v>42.91</v>
      </c>
      <c r="M15766">
        <v>42.91</v>
      </c>
      <c r="N15766">
        <f t="shared" si="246"/>
        <v>0</v>
      </c>
    </row>
    <row r="15767" spans="1:14" x14ac:dyDescent="0.2">
      <c r="A15767" t="s">
        <v>15790</v>
      </c>
      <c r="B15767" t="s">
        <v>38203</v>
      </c>
      <c r="I15767" t="s">
        <v>4</v>
      </c>
      <c r="J15767">
        <v>65.98</v>
      </c>
      <c r="M15767">
        <v>65.98</v>
      </c>
      <c r="N15767">
        <f t="shared" si="246"/>
        <v>0</v>
      </c>
    </row>
    <row r="15768" spans="1:14" x14ac:dyDescent="0.2">
      <c r="A15768" t="s">
        <v>15791</v>
      </c>
      <c r="B15768" t="s">
        <v>38203</v>
      </c>
      <c r="I15768" t="s">
        <v>4</v>
      </c>
      <c r="J15768">
        <v>65.06</v>
      </c>
      <c r="M15768">
        <v>65.06</v>
      </c>
      <c r="N15768">
        <f t="shared" si="246"/>
        <v>0</v>
      </c>
    </row>
    <row r="15769" spans="1:14" x14ac:dyDescent="0.2">
      <c r="A15769" t="s">
        <v>15792</v>
      </c>
      <c r="B15769" t="s">
        <v>38204</v>
      </c>
      <c r="I15769" t="s">
        <v>4</v>
      </c>
      <c r="J15769">
        <v>80.349999999999994</v>
      </c>
      <c r="M15769">
        <v>80.349999999999994</v>
      </c>
      <c r="N15769">
        <f t="shared" si="246"/>
        <v>0</v>
      </c>
    </row>
    <row r="15770" spans="1:14" x14ac:dyDescent="0.2">
      <c r="A15770" t="s">
        <v>15793</v>
      </c>
      <c r="B15770" t="s">
        <v>38204</v>
      </c>
      <c r="I15770" t="s">
        <v>4</v>
      </c>
      <c r="J15770">
        <v>79.319999999999993</v>
      </c>
      <c r="M15770">
        <v>79.319999999999993</v>
      </c>
      <c r="N15770">
        <f t="shared" si="246"/>
        <v>0</v>
      </c>
    </row>
    <row r="15771" spans="1:14" x14ac:dyDescent="0.2">
      <c r="A15771" t="s">
        <v>15794</v>
      </c>
      <c r="B15771" t="s">
        <v>38205</v>
      </c>
      <c r="I15771" t="s">
        <v>4</v>
      </c>
      <c r="J15771">
        <v>106.48</v>
      </c>
      <c r="M15771">
        <v>106.48</v>
      </c>
      <c r="N15771">
        <f t="shared" si="246"/>
        <v>0</v>
      </c>
    </row>
    <row r="15772" spans="1:14" x14ac:dyDescent="0.2">
      <c r="A15772" t="s">
        <v>15795</v>
      </c>
      <c r="B15772" t="s">
        <v>38205</v>
      </c>
      <c r="I15772" t="s">
        <v>4</v>
      </c>
      <c r="J15772">
        <v>105.27</v>
      </c>
      <c r="M15772">
        <v>105.27</v>
      </c>
      <c r="N15772">
        <f t="shared" si="246"/>
        <v>0</v>
      </c>
    </row>
    <row r="15773" spans="1:14" x14ac:dyDescent="0.2">
      <c r="A15773" t="s">
        <v>15796</v>
      </c>
      <c r="B15773" t="s">
        <v>38206</v>
      </c>
      <c r="I15773" t="s">
        <v>4</v>
      </c>
      <c r="J15773">
        <v>131.94999999999999</v>
      </c>
      <c r="M15773">
        <v>131.94999999999999</v>
      </c>
      <c r="N15773">
        <f t="shared" si="246"/>
        <v>0</v>
      </c>
    </row>
    <row r="15774" spans="1:14" x14ac:dyDescent="0.2">
      <c r="A15774" t="s">
        <v>15797</v>
      </c>
      <c r="B15774" t="s">
        <v>38206</v>
      </c>
      <c r="I15774" t="s">
        <v>4</v>
      </c>
      <c r="J15774">
        <v>130.51</v>
      </c>
      <c r="M15774">
        <v>130.51</v>
      </c>
      <c r="N15774">
        <f t="shared" si="246"/>
        <v>0</v>
      </c>
    </row>
    <row r="15775" spans="1:14" x14ac:dyDescent="0.2">
      <c r="A15775" t="s">
        <v>15798</v>
      </c>
      <c r="B15775" t="s">
        <v>38207</v>
      </c>
      <c r="I15775" t="s">
        <v>4</v>
      </c>
      <c r="J15775">
        <v>185.02</v>
      </c>
      <c r="M15775">
        <v>185.02</v>
      </c>
      <c r="N15775">
        <f t="shared" si="246"/>
        <v>0</v>
      </c>
    </row>
    <row r="15776" spans="1:14" x14ac:dyDescent="0.2">
      <c r="A15776" t="s">
        <v>15799</v>
      </c>
      <c r="B15776" t="s">
        <v>38207</v>
      </c>
      <c r="I15776" t="s">
        <v>4</v>
      </c>
      <c r="J15776">
        <v>183.47</v>
      </c>
      <c r="M15776">
        <v>183.47</v>
      </c>
      <c r="N15776">
        <f t="shared" si="246"/>
        <v>0</v>
      </c>
    </row>
    <row r="15777" spans="1:14" x14ac:dyDescent="0.2">
      <c r="A15777" t="s">
        <v>15800</v>
      </c>
      <c r="B15777" t="s">
        <v>38208</v>
      </c>
      <c r="I15777" t="s">
        <v>4</v>
      </c>
      <c r="J15777">
        <v>223.69</v>
      </c>
      <c r="M15777">
        <v>223.69</v>
      </c>
      <c r="N15777">
        <f t="shared" si="246"/>
        <v>0</v>
      </c>
    </row>
    <row r="15778" spans="1:14" x14ac:dyDescent="0.2">
      <c r="A15778" t="s">
        <v>15801</v>
      </c>
      <c r="B15778" t="s">
        <v>38208</v>
      </c>
      <c r="I15778" t="s">
        <v>4</v>
      </c>
      <c r="J15778">
        <v>221.97</v>
      </c>
      <c r="M15778">
        <v>221.97</v>
      </c>
      <c r="N15778">
        <f t="shared" si="246"/>
        <v>0</v>
      </c>
    </row>
    <row r="15779" spans="1:14" x14ac:dyDescent="0.2">
      <c r="A15779" t="s">
        <v>15802</v>
      </c>
      <c r="B15779" t="s">
        <v>38209</v>
      </c>
      <c r="I15779" t="s">
        <v>4</v>
      </c>
      <c r="J15779">
        <v>19.88</v>
      </c>
      <c r="M15779">
        <v>19.88</v>
      </c>
      <c r="N15779">
        <f t="shared" si="246"/>
        <v>0</v>
      </c>
    </row>
    <row r="15780" spans="1:14" x14ac:dyDescent="0.2">
      <c r="A15780" t="s">
        <v>15803</v>
      </c>
      <c r="B15780" t="s">
        <v>38209</v>
      </c>
      <c r="I15780" t="s">
        <v>4</v>
      </c>
      <c r="J15780">
        <v>19.07</v>
      </c>
      <c r="M15780">
        <v>19.07</v>
      </c>
      <c r="N15780">
        <f t="shared" si="246"/>
        <v>0</v>
      </c>
    </row>
    <row r="15781" spans="1:14" x14ac:dyDescent="0.2">
      <c r="A15781" t="s">
        <v>15804</v>
      </c>
      <c r="B15781" t="s">
        <v>38210</v>
      </c>
      <c r="I15781" t="s">
        <v>4</v>
      </c>
      <c r="J15781">
        <v>28.21</v>
      </c>
      <c r="M15781">
        <v>28.21</v>
      </c>
      <c r="N15781">
        <f t="shared" si="246"/>
        <v>0</v>
      </c>
    </row>
    <row r="15782" spans="1:14" x14ac:dyDescent="0.2">
      <c r="A15782" t="s">
        <v>15805</v>
      </c>
      <c r="B15782" t="s">
        <v>38210</v>
      </c>
      <c r="I15782" t="s">
        <v>4</v>
      </c>
      <c r="J15782">
        <v>27.35</v>
      </c>
      <c r="M15782">
        <v>27.35</v>
      </c>
      <c r="N15782">
        <f t="shared" si="246"/>
        <v>0</v>
      </c>
    </row>
    <row r="15783" spans="1:14" x14ac:dyDescent="0.2">
      <c r="A15783" t="s">
        <v>15806</v>
      </c>
      <c r="B15783" t="s">
        <v>38211</v>
      </c>
      <c r="I15783" t="s">
        <v>4</v>
      </c>
      <c r="J15783">
        <v>43.83</v>
      </c>
      <c r="M15783">
        <v>43.83</v>
      </c>
      <c r="N15783">
        <f t="shared" si="246"/>
        <v>0</v>
      </c>
    </row>
    <row r="15784" spans="1:14" x14ac:dyDescent="0.2">
      <c r="A15784" t="s">
        <v>15807</v>
      </c>
      <c r="B15784" t="s">
        <v>38211</v>
      </c>
      <c r="I15784" t="s">
        <v>4</v>
      </c>
      <c r="J15784">
        <v>42.91</v>
      </c>
      <c r="M15784">
        <v>42.91</v>
      </c>
      <c r="N15784">
        <f t="shared" si="246"/>
        <v>0</v>
      </c>
    </row>
    <row r="15785" spans="1:14" x14ac:dyDescent="0.2">
      <c r="A15785" t="s">
        <v>15808</v>
      </c>
      <c r="B15785" t="s">
        <v>38212</v>
      </c>
      <c r="I15785" t="s">
        <v>4</v>
      </c>
      <c r="J15785">
        <v>13.25</v>
      </c>
      <c r="M15785">
        <v>13.25</v>
      </c>
      <c r="N15785">
        <f t="shared" si="246"/>
        <v>0</v>
      </c>
    </row>
    <row r="15786" spans="1:14" x14ac:dyDescent="0.2">
      <c r="A15786" t="s">
        <v>15809</v>
      </c>
      <c r="B15786" t="s">
        <v>38212</v>
      </c>
      <c r="I15786" t="s">
        <v>4</v>
      </c>
      <c r="J15786">
        <v>12.68</v>
      </c>
      <c r="M15786">
        <v>12.68</v>
      </c>
      <c r="N15786">
        <f t="shared" si="246"/>
        <v>0</v>
      </c>
    </row>
    <row r="15787" spans="1:14" x14ac:dyDescent="0.2">
      <c r="A15787" t="s">
        <v>15810</v>
      </c>
      <c r="B15787" t="s">
        <v>38213</v>
      </c>
      <c r="I15787" t="s">
        <v>4</v>
      </c>
      <c r="J15787">
        <v>17.86</v>
      </c>
      <c r="M15787">
        <v>17.86</v>
      </c>
      <c r="N15787">
        <f t="shared" si="246"/>
        <v>0</v>
      </c>
    </row>
    <row r="15788" spans="1:14" x14ac:dyDescent="0.2">
      <c r="A15788" t="s">
        <v>15811</v>
      </c>
      <c r="B15788" t="s">
        <v>38213</v>
      </c>
      <c r="I15788" t="s">
        <v>4</v>
      </c>
      <c r="J15788">
        <v>17.170000000000002</v>
      </c>
      <c r="M15788">
        <v>17.170000000000002</v>
      </c>
      <c r="N15788">
        <f t="shared" si="246"/>
        <v>0</v>
      </c>
    </row>
    <row r="15789" spans="1:14" x14ac:dyDescent="0.2">
      <c r="A15789" t="s">
        <v>15812</v>
      </c>
      <c r="B15789" t="s">
        <v>38214</v>
      </c>
      <c r="I15789" t="s">
        <v>4</v>
      </c>
      <c r="J15789">
        <v>30.63</v>
      </c>
      <c r="M15789">
        <v>30.63</v>
      </c>
      <c r="N15789">
        <f t="shared" si="246"/>
        <v>0</v>
      </c>
    </row>
    <row r="15790" spans="1:14" x14ac:dyDescent="0.2">
      <c r="A15790" t="s">
        <v>15813</v>
      </c>
      <c r="B15790" t="s">
        <v>38214</v>
      </c>
      <c r="I15790" t="s">
        <v>4</v>
      </c>
      <c r="J15790">
        <v>29.83</v>
      </c>
      <c r="M15790">
        <v>29.83</v>
      </c>
      <c r="N15790">
        <f t="shared" si="246"/>
        <v>0</v>
      </c>
    </row>
    <row r="15791" spans="1:14" x14ac:dyDescent="0.2">
      <c r="A15791" t="s">
        <v>15814</v>
      </c>
      <c r="B15791" t="s">
        <v>38215</v>
      </c>
      <c r="I15791" t="s">
        <v>4</v>
      </c>
      <c r="J15791">
        <v>47.22</v>
      </c>
      <c r="M15791">
        <v>47.22</v>
      </c>
      <c r="N15791">
        <f t="shared" si="246"/>
        <v>0</v>
      </c>
    </row>
    <row r="15792" spans="1:14" x14ac:dyDescent="0.2">
      <c r="A15792" t="s">
        <v>15815</v>
      </c>
      <c r="B15792" t="s">
        <v>38215</v>
      </c>
      <c r="I15792" t="s">
        <v>4</v>
      </c>
      <c r="J15792">
        <v>46.18</v>
      </c>
      <c r="M15792">
        <v>46.18</v>
      </c>
      <c r="N15792">
        <f t="shared" si="246"/>
        <v>0</v>
      </c>
    </row>
    <row r="15793" spans="1:14" x14ac:dyDescent="0.2">
      <c r="A15793" t="s">
        <v>15816</v>
      </c>
      <c r="B15793" t="s">
        <v>38216</v>
      </c>
      <c r="I15793" t="s">
        <v>4</v>
      </c>
      <c r="J15793">
        <v>51.52</v>
      </c>
      <c r="M15793">
        <v>51.52</v>
      </c>
      <c r="N15793">
        <f t="shared" si="246"/>
        <v>0</v>
      </c>
    </row>
    <row r="15794" spans="1:14" x14ac:dyDescent="0.2">
      <c r="A15794" t="s">
        <v>15817</v>
      </c>
      <c r="B15794" t="s">
        <v>38216</v>
      </c>
      <c r="I15794" t="s">
        <v>4</v>
      </c>
      <c r="J15794">
        <v>50.25</v>
      </c>
      <c r="M15794">
        <v>50.25</v>
      </c>
      <c r="N15794">
        <f t="shared" si="246"/>
        <v>0</v>
      </c>
    </row>
    <row r="15795" spans="1:14" x14ac:dyDescent="0.2">
      <c r="A15795" t="s">
        <v>15818</v>
      </c>
      <c r="B15795" t="s">
        <v>38217</v>
      </c>
      <c r="I15795" t="s">
        <v>4</v>
      </c>
      <c r="J15795">
        <v>85.56</v>
      </c>
      <c r="M15795">
        <v>85.56</v>
      </c>
      <c r="N15795">
        <f t="shared" si="246"/>
        <v>0</v>
      </c>
    </row>
    <row r="15796" spans="1:14" x14ac:dyDescent="0.2">
      <c r="A15796" t="s">
        <v>15819</v>
      </c>
      <c r="B15796" t="s">
        <v>38217</v>
      </c>
      <c r="I15796" t="s">
        <v>4</v>
      </c>
      <c r="J15796">
        <v>84.07</v>
      </c>
      <c r="M15796">
        <v>84.07</v>
      </c>
      <c r="N15796">
        <f t="shared" si="246"/>
        <v>0</v>
      </c>
    </row>
    <row r="15797" spans="1:14" x14ac:dyDescent="0.2">
      <c r="A15797" t="s">
        <v>15820</v>
      </c>
      <c r="B15797" t="s">
        <v>38218</v>
      </c>
      <c r="I15797" t="s">
        <v>4</v>
      </c>
      <c r="J15797">
        <v>106.87</v>
      </c>
      <c r="M15797">
        <v>106.87</v>
      </c>
      <c r="N15797">
        <f t="shared" si="246"/>
        <v>0</v>
      </c>
    </row>
    <row r="15798" spans="1:14" x14ac:dyDescent="0.2">
      <c r="A15798" t="s">
        <v>15821</v>
      </c>
      <c r="B15798" t="s">
        <v>38218</v>
      </c>
      <c r="I15798" t="s">
        <v>4</v>
      </c>
      <c r="J15798">
        <v>105.15</v>
      </c>
      <c r="M15798">
        <v>105.15</v>
      </c>
      <c r="N15798">
        <f t="shared" si="246"/>
        <v>0</v>
      </c>
    </row>
    <row r="15799" spans="1:14" x14ac:dyDescent="0.2">
      <c r="A15799" t="s">
        <v>15822</v>
      </c>
      <c r="B15799" t="s">
        <v>38219</v>
      </c>
      <c r="I15799" t="s">
        <v>4</v>
      </c>
      <c r="J15799">
        <v>127.96</v>
      </c>
      <c r="M15799">
        <v>127.96</v>
      </c>
      <c r="N15799">
        <f t="shared" si="246"/>
        <v>0</v>
      </c>
    </row>
    <row r="15800" spans="1:14" x14ac:dyDescent="0.2">
      <c r="A15800" t="s">
        <v>15823</v>
      </c>
      <c r="B15800" t="s">
        <v>38219</v>
      </c>
      <c r="I15800" t="s">
        <v>4</v>
      </c>
      <c r="J15800">
        <v>125.95</v>
      </c>
      <c r="M15800">
        <v>125.95</v>
      </c>
      <c r="N15800">
        <f t="shared" si="246"/>
        <v>0</v>
      </c>
    </row>
    <row r="15801" spans="1:14" x14ac:dyDescent="0.2">
      <c r="A15801" t="s">
        <v>15824</v>
      </c>
      <c r="B15801" t="s">
        <v>38220</v>
      </c>
      <c r="I15801" t="s">
        <v>4</v>
      </c>
      <c r="J15801">
        <v>14.15</v>
      </c>
      <c r="M15801">
        <v>14.15</v>
      </c>
      <c r="N15801">
        <f t="shared" si="246"/>
        <v>0</v>
      </c>
    </row>
    <row r="15802" spans="1:14" x14ac:dyDescent="0.2">
      <c r="A15802" t="s">
        <v>15825</v>
      </c>
      <c r="B15802" t="s">
        <v>38220</v>
      </c>
      <c r="I15802" t="s">
        <v>4</v>
      </c>
      <c r="J15802">
        <v>13.58</v>
      </c>
      <c r="M15802">
        <v>13.58</v>
      </c>
      <c r="N15802">
        <f t="shared" si="246"/>
        <v>0</v>
      </c>
    </row>
    <row r="15803" spans="1:14" x14ac:dyDescent="0.2">
      <c r="A15803" t="s">
        <v>15826</v>
      </c>
      <c r="B15803" t="s">
        <v>38221</v>
      </c>
      <c r="I15803" t="s">
        <v>4</v>
      </c>
      <c r="J15803">
        <v>19.12</v>
      </c>
      <c r="M15803">
        <v>19.12</v>
      </c>
      <c r="N15803">
        <f t="shared" si="246"/>
        <v>0</v>
      </c>
    </row>
    <row r="15804" spans="1:14" x14ac:dyDescent="0.2">
      <c r="A15804" t="s">
        <v>15827</v>
      </c>
      <c r="B15804" t="s">
        <v>38221</v>
      </c>
      <c r="I15804" t="s">
        <v>4</v>
      </c>
      <c r="J15804">
        <v>18.440000000000001</v>
      </c>
      <c r="M15804">
        <v>18.440000000000001</v>
      </c>
      <c r="N15804">
        <f t="shared" si="246"/>
        <v>0</v>
      </c>
    </row>
    <row r="15805" spans="1:14" x14ac:dyDescent="0.2">
      <c r="A15805" t="s">
        <v>15828</v>
      </c>
      <c r="B15805" t="s">
        <v>38222</v>
      </c>
      <c r="I15805" t="s">
        <v>4</v>
      </c>
      <c r="J15805">
        <v>33.090000000000003</v>
      </c>
      <c r="M15805">
        <v>33.090000000000003</v>
      </c>
      <c r="N15805">
        <f t="shared" si="246"/>
        <v>0</v>
      </c>
    </row>
    <row r="15806" spans="1:14" x14ac:dyDescent="0.2">
      <c r="A15806" t="s">
        <v>15829</v>
      </c>
      <c r="B15806" t="s">
        <v>38222</v>
      </c>
      <c r="I15806" t="s">
        <v>4</v>
      </c>
      <c r="J15806">
        <v>32.29</v>
      </c>
      <c r="M15806">
        <v>32.29</v>
      </c>
      <c r="N15806">
        <f t="shared" si="246"/>
        <v>0</v>
      </c>
    </row>
    <row r="15807" spans="1:14" x14ac:dyDescent="0.2">
      <c r="A15807" t="s">
        <v>15830</v>
      </c>
      <c r="B15807" t="s">
        <v>38223</v>
      </c>
      <c r="I15807" t="s">
        <v>4</v>
      </c>
      <c r="J15807">
        <v>42.28</v>
      </c>
      <c r="M15807">
        <v>42.28</v>
      </c>
      <c r="N15807">
        <f t="shared" si="246"/>
        <v>0</v>
      </c>
    </row>
    <row r="15808" spans="1:14" x14ac:dyDescent="0.2">
      <c r="A15808" t="s">
        <v>15831</v>
      </c>
      <c r="B15808" t="s">
        <v>38223</v>
      </c>
      <c r="I15808" t="s">
        <v>4</v>
      </c>
      <c r="J15808">
        <v>41.36</v>
      </c>
      <c r="M15808">
        <v>41.36</v>
      </c>
      <c r="N15808">
        <f t="shared" si="246"/>
        <v>0</v>
      </c>
    </row>
    <row r="15809" spans="1:14" x14ac:dyDescent="0.2">
      <c r="A15809" t="s">
        <v>15832</v>
      </c>
      <c r="B15809" t="s">
        <v>38224</v>
      </c>
      <c r="I15809" t="s">
        <v>4</v>
      </c>
      <c r="J15809">
        <v>51.16</v>
      </c>
      <c r="M15809">
        <v>51.16</v>
      </c>
      <c r="N15809">
        <f t="shared" si="246"/>
        <v>0</v>
      </c>
    </row>
    <row r="15810" spans="1:14" x14ac:dyDescent="0.2">
      <c r="A15810" t="s">
        <v>15833</v>
      </c>
      <c r="B15810" t="s">
        <v>38224</v>
      </c>
      <c r="I15810" t="s">
        <v>4</v>
      </c>
      <c r="J15810">
        <v>50.13</v>
      </c>
      <c r="M15810">
        <v>50.13</v>
      </c>
      <c r="N15810">
        <f t="shared" si="246"/>
        <v>0</v>
      </c>
    </row>
    <row r="15811" spans="1:14" x14ac:dyDescent="0.2">
      <c r="A15811" t="s">
        <v>15834</v>
      </c>
      <c r="B15811" t="s">
        <v>38225</v>
      </c>
      <c r="I15811" t="s">
        <v>4</v>
      </c>
      <c r="J15811">
        <v>55.72</v>
      </c>
      <c r="M15811">
        <v>55.72</v>
      </c>
      <c r="N15811">
        <f t="shared" si="246"/>
        <v>0</v>
      </c>
    </row>
    <row r="15812" spans="1:14" x14ac:dyDescent="0.2">
      <c r="A15812" t="s">
        <v>15835</v>
      </c>
      <c r="B15812" t="s">
        <v>38225</v>
      </c>
      <c r="I15812" t="s">
        <v>4</v>
      </c>
      <c r="J15812">
        <v>54.46</v>
      </c>
      <c r="M15812">
        <v>54.46</v>
      </c>
      <c r="N15812">
        <f t="shared" ref="N15812:N15875" si="247">J15812-M15812</f>
        <v>0</v>
      </c>
    </row>
    <row r="15813" spans="1:14" x14ac:dyDescent="0.2">
      <c r="A15813" t="s">
        <v>15836</v>
      </c>
      <c r="B15813" t="s">
        <v>38226</v>
      </c>
      <c r="I15813" t="s">
        <v>4</v>
      </c>
      <c r="J15813">
        <v>93</v>
      </c>
      <c r="M15813">
        <v>93</v>
      </c>
      <c r="N15813">
        <f t="shared" si="247"/>
        <v>0</v>
      </c>
    </row>
    <row r="15814" spans="1:14" x14ac:dyDescent="0.2">
      <c r="A15814" t="s">
        <v>15837</v>
      </c>
      <c r="B15814" t="s">
        <v>38226</v>
      </c>
      <c r="I15814" t="s">
        <v>4</v>
      </c>
      <c r="J15814">
        <v>91.51</v>
      </c>
      <c r="M15814">
        <v>91.51</v>
      </c>
      <c r="N15814">
        <f t="shared" si="247"/>
        <v>0</v>
      </c>
    </row>
    <row r="15815" spans="1:14" x14ac:dyDescent="0.2">
      <c r="A15815" t="s">
        <v>15838</v>
      </c>
      <c r="B15815" t="s">
        <v>38227</v>
      </c>
      <c r="I15815" t="s">
        <v>4</v>
      </c>
      <c r="J15815">
        <v>116.27</v>
      </c>
      <c r="M15815">
        <v>116.27</v>
      </c>
      <c r="N15815">
        <f t="shared" si="247"/>
        <v>0</v>
      </c>
    </row>
    <row r="15816" spans="1:14" x14ac:dyDescent="0.2">
      <c r="A15816" t="s">
        <v>15839</v>
      </c>
      <c r="B15816" t="s">
        <v>38227</v>
      </c>
      <c r="I15816" t="s">
        <v>4</v>
      </c>
      <c r="J15816">
        <v>114.54</v>
      </c>
      <c r="M15816">
        <v>114.54</v>
      </c>
      <c r="N15816">
        <f t="shared" si="247"/>
        <v>0</v>
      </c>
    </row>
    <row r="15817" spans="1:14" x14ac:dyDescent="0.2">
      <c r="A15817" t="s">
        <v>15840</v>
      </c>
      <c r="B15817" t="s">
        <v>38228</v>
      </c>
      <c r="I15817" t="s">
        <v>4</v>
      </c>
      <c r="J15817">
        <v>139.25</v>
      </c>
      <c r="M15817">
        <v>139.25</v>
      </c>
      <c r="N15817">
        <f t="shared" si="247"/>
        <v>0</v>
      </c>
    </row>
    <row r="15818" spans="1:14" x14ac:dyDescent="0.2">
      <c r="A15818" t="s">
        <v>15841</v>
      </c>
      <c r="B15818" t="s">
        <v>38228</v>
      </c>
      <c r="I15818" t="s">
        <v>4</v>
      </c>
      <c r="J15818">
        <v>137.24</v>
      </c>
      <c r="M15818">
        <v>137.24</v>
      </c>
      <c r="N15818">
        <f t="shared" si="247"/>
        <v>0</v>
      </c>
    </row>
    <row r="15819" spans="1:14" x14ac:dyDescent="0.2">
      <c r="A15819" t="s">
        <v>15842</v>
      </c>
      <c r="B15819" t="s">
        <v>38229</v>
      </c>
      <c r="I15819" t="s">
        <v>4</v>
      </c>
      <c r="J15819">
        <v>10.39</v>
      </c>
      <c r="M15819">
        <v>10.39</v>
      </c>
      <c r="N15819">
        <f t="shared" si="247"/>
        <v>0</v>
      </c>
    </row>
    <row r="15820" spans="1:14" x14ac:dyDescent="0.2">
      <c r="A15820" t="s">
        <v>15843</v>
      </c>
      <c r="B15820" t="s">
        <v>38229</v>
      </c>
      <c r="I15820" t="s">
        <v>4</v>
      </c>
      <c r="J15820">
        <v>9.58</v>
      </c>
      <c r="M15820">
        <v>9.58</v>
      </c>
      <c r="N15820">
        <f t="shared" si="247"/>
        <v>0</v>
      </c>
    </row>
    <row r="15821" spans="1:14" x14ac:dyDescent="0.2">
      <c r="A15821" t="s">
        <v>15844</v>
      </c>
      <c r="B15821" t="s">
        <v>38230</v>
      </c>
      <c r="I15821" t="s">
        <v>4</v>
      </c>
      <c r="J15821">
        <v>11.18</v>
      </c>
      <c r="M15821">
        <v>11.18</v>
      </c>
      <c r="N15821">
        <f t="shared" si="247"/>
        <v>0</v>
      </c>
    </row>
    <row r="15822" spans="1:14" x14ac:dyDescent="0.2">
      <c r="A15822" t="s">
        <v>15845</v>
      </c>
      <c r="B15822" t="s">
        <v>38230</v>
      </c>
      <c r="I15822" t="s">
        <v>4</v>
      </c>
      <c r="J15822">
        <v>10.32</v>
      </c>
      <c r="M15822">
        <v>10.32</v>
      </c>
      <c r="N15822">
        <f t="shared" si="247"/>
        <v>0</v>
      </c>
    </row>
    <row r="15823" spans="1:14" x14ac:dyDescent="0.2">
      <c r="A15823" t="s">
        <v>15846</v>
      </c>
      <c r="B15823" t="s">
        <v>38231</v>
      </c>
      <c r="I15823" t="s">
        <v>4</v>
      </c>
      <c r="J15823">
        <v>17.600000000000001</v>
      </c>
      <c r="M15823">
        <v>17.600000000000001</v>
      </c>
      <c r="N15823">
        <f t="shared" si="247"/>
        <v>0</v>
      </c>
    </row>
    <row r="15824" spans="1:14" x14ac:dyDescent="0.2">
      <c r="A15824" t="s">
        <v>15847</v>
      </c>
      <c r="B15824" t="s">
        <v>38231</v>
      </c>
      <c r="I15824" t="s">
        <v>4</v>
      </c>
      <c r="J15824">
        <v>16.68</v>
      </c>
      <c r="M15824">
        <v>16.68</v>
      </c>
      <c r="N15824">
        <f t="shared" si="247"/>
        <v>0</v>
      </c>
    </row>
    <row r="15825" spans="1:14" x14ac:dyDescent="0.2">
      <c r="A15825" t="s">
        <v>15848</v>
      </c>
      <c r="B15825" t="s">
        <v>38232</v>
      </c>
      <c r="I15825" t="s">
        <v>4</v>
      </c>
      <c r="J15825">
        <v>23.96</v>
      </c>
      <c r="M15825">
        <v>23.96</v>
      </c>
      <c r="N15825">
        <f t="shared" si="247"/>
        <v>0</v>
      </c>
    </row>
    <row r="15826" spans="1:14" x14ac:dyDescent="0.2">
      <c r="A15826" t="s">
        <v>15849</v>
      </c>
      <c r="B15826" t="s">
        <v>38232</v>
      </c>
      <c r="I15826" t="s">
        <v>4</v>
      </c>
      <c r="J15826">
        <v>22.92</v>
      </c>
      <c r="M15826">
        <v>22.92</v>
      </c>
      <c r="N15826">
        <f t="shared" si="247"/>
        <v>0</v>
      </c>
    </row>
    <row r="15827" spans="1:14" x14ac:dyDescent="0.2">
      <c r="A15827" t="s">
        <v>15850</v>
      </c>
      <c r="B15827" t="s">
        <v>38233</v>
      </c>
      <c r="I15827" t="s">
        <v>4</v>
      </c>
      <c r="J15827">
        <v>26.52</v>
      </c>
      <c r="M15827">
        <v>26.52</v>
      </c>
      <c r="N15827">
        <f t="shared" si="247"/>
        <v>0</v>
      </c>
    </row>
    <row r="15828" spans="1:14" x14ac:dyDescent="0.2">
      <c r="A15828" t="s">
        <v>15851</v>
      </c>
      <c r="B15828" t="s">
        <v>38233</v>
      </c>
      <c r="I15828" t="s">
        <v>4</v>
      </c>
      <c r="J15828">
        <v>25.25</v>
      </c>
      <c r="M15828">
        <v>25.25</v>
      </c>
      <c r="N15828">
        <f t="shared" si="247"/>
        <v>0</v>
      </c>
    </row>
    <row r="15829" spans="1:14" x14ac:dyDescent="0.2">
      <c r="A15829" t="s">
        <v>15852</v>
      </c>
      <c r="B15829" t="s">
        <v>38234</v>
      </c>
      <c r="I15829" t="s">
        <v>4</v>
      </c>
      <c r="J15829">
        <v>39.75</v>
      </c>
      <c r="M15829">
        <v>39.75</v>
      </c>
      <c r="N15829">
        <f t="shared" si="247"/>
        <v>0</v>
      </c>
    </row>
    <row r="15830" spans="1:14" x14ac:dyDescent="0.2">
      <c r="A15830" t="s">
        <v>15853</v>
      </c>
      <c r="B15830" t="s">
        <v>38234</v>
      </c>
      <c r="I15830" t="s">
        <v>4</v>
      </c>
      <c r="J15830">
        <v>38.25</v>
      </c>
      <c r="M15830">
        <v>38.25</v>
      </c>
      <c r="N15830">
        <f t="shared" si="247"/>
        <v>0</v>
      </c>
    </row>
    <row r="15831" spans="1:14" x14ac:dyDescent="0.2">
      <c r="A15831" t="s">
        <v>15854</v>
      </c>
      <c r="B15831" t="s">
        <v>38235</v>
      </c>
      <c r="I15831" t="s">
        <v>4</v>
      </c>
      <c r="J15831">
        <v>62.15</v>
      </c>
      <c r="M15831">
        <v>62.15</v>
      </c>
      <c r="N15831">
        <f t="shared" si="247"/>
        <v>0</v>
      </c>
    </row>
    <row r="15832" spans="1:14" x14ac:dyDescent="0.2">
      <c r="A15832" t="s">
        <v>15855</v>
      </c>
      <c r="B15832" t="s">
        <v>38235</v>
      </c>
      <c r="I15832" t="s">
        <v>4</v>
      </c>
      <c r="J15832">
        <v>60.43</v>
      </c>
      <c r="M15832">
        <v>60.43</v>
      </c>
      <c r="N15832">
        <f t="shared" si="247"/>
        <v>0</v>
      </c>
    </row>
    <row r="15833" spans="1:14" x14ac:dyDescent="0.2">
      <c r="A15833" t="s">
        <v>15856</v>
      </c>
      <c r="B15833" t="s">
        <v>38236</v>
      </c>
      <c r="I15833" t="s">
        <v>4</v>
      </c>
      <c r="J15833">
        <v>78.3</v>
      </c>
      <c r="M15833">
        <v>78.3</v>
      </c>
      <c r="N15833">
        <f t="shared" si="247"/>
        <v>0</v>
      </c>
    </row>
    <row r="15834" spans="1:14" x14ac:dyDescent="0.2">
      <c r="A15834" t="s">
        <v>15857</v>
      </c>
      <c r="B15834" t="s">
        <v>38236</v>
      </c>
      <c r="I15834" t="s">
        <v>4</v>
      </c>
      <c r="J15834">
        <v>76.290000000000006</v>
      </c>
      <c r="M15834">
        <v>76.290000000000006</v>
      </c>
      <c r="N15834">
        <f t="shared" si="247"/>
        <v>0</v>
      </c>
    </row>
    <row r="15835" spans="1:14" x14ac:dyDescent="0.2">
      <c r="A15835" t="s">
        <v>15858</v>
      </c>
      <c r="B15835" t="s">
        <v>38237</v>
      </c>
      <c r="I15835" t="s">
        <v>4</v>
      </c>
      <c r="J15835">
        <v>122.13</v>
      </c>
      <c r="M15835">
        <v>122.13</v>
      </c>
      <c r="N15835">
        <f t="shared" si="247"/>
        <v>0</v>
      </c>
    </row>
    <row r="15836" spans="1:14" x14ac:dyDescent="0.2">
      <c r="A15836" t="s">
        <v>15859</v>
      </c>
      <c r="B15836" t="s">
        <v>38237</v>
      </c>
      <c r="I15836" t="s">
        <v>4</v>
      </c>
      <c r="J15836">
        <v>119.84</v>
      </c>
      <c r="M15836">
        <v>119.84</v>
      </c>
      <c r="N15836">
        <f t="shared" si="247"/>
        <v>0</v>
      </c>
    </row>
    <row r="15837" spans="1:14" x14ac:dyDescent="0.2">
      <c r="A15837" t="s">
        <v>15860</v>
      </c>
      <c r="B15837" t="s">
        <v>38238</v>
      </c>
      <c r="I15837" t="s">
        <v>4</v>
      </c>
      <c r="J15837">
        <v>10.82</v>
      </c>
      <c r="M15837">
        <v>10.82</v>
      </c>
      <c r="N15837">
        <f t="shared" si="247"/>
        <v>0</v>
      </c>
    </row>
    <row r="15838" spans="1:14" x14ac:dyDescent="0.2">
      <c r="A15838" t="s">
        <v>15861</v>
      </c>
      <c r="B15838" t="s">
        <v>38238</v>
      </c>
      <c r="I15838" t="s">
        <v>4</v>
      </c>
      <c r="J15838">
        <v>10.02</v>
      </c>
      <c r="M15838">
        <v>10.02</v>
      </c>
      <c r="N15838">
        <f t="shared" si="247"/>
        <v>0</v>
      </c>
    </row>
    <row r="15839" spans="1:14" x14ac:dyDescent="0.2">
      <c r="A15839" t="s">
        <v>15862</v>
      </c>
      <c r="B15839" t="s">
        <v>38239</v>
      </c>
      <c r="I15839" t="s">
        <v>4</v>
      </c>
      <c r="J15839">
        <v>11.65</v>
      </c>
      <c r="M15839">
        <v>11.65</v>
      </c>
      <c r="N15839">
        <f t="shared" si="247"/>
        <v>0</v>
      </c>
    </row>
    <row r="15840" spans="1:14" x14ac:dyDescent="0.2">
      <c r="A15840" t="s">
        <v>15863</v>
      </c>
      <c r="B15840" t="s">
        <v>38239</v>
      </c>
      <c r="I15840" t="s">
        <v>4</v>
      </c>
      <c r="J15840">
        <v>10.79</v>
      </c>
      <c r="M15840">
        <v>10.79</v>
      </c>
      <c r="N15840">
        <f t="shared" si="247"/>
        <v>0</v>
      </c>
    </row>
    <row r="15841" spans="1:14" x14ac:dyDescent="0.2">
      <c r="A15841" t="s">
        <v>15864</v>
      </c>
      <c r="B15841" t="s">
        <v>38240</v>
      </c>
      <c r="I15841" t="s">
        <v>4</v>
      </c>
      <c r="J15841">
        <v>18.68</v>
      </c>
      <c r="M15841">
        <v>18.68</v>
      </c>
      <c r="N15841">
        <f t="shared" si="247"/>
        <v>0</v>
      </c>
    </row>
    <row r="15842" spans="1:14" x14ac:dyDescent="0.2">
      <c r="A15842" t="s">
        <v>15865</v>
      </c>
      <c r="B15842" t="s">
        <v>38240</v>
      </c>
      <c r="I15842" t="s">
        <v>4</v>
      </c>
      <c r="J15842">
        <v>17.760000000000002</v>
      </c>
      <c r="M15842">
        <v>17.760000000000002</v>
      </c>
      <c r="N15842">
        <f t="shared" si="247"/>
        <v>0</v>
      </c>
    </row>
    <row r="15843" spans="1:14" x14ac:dyDescent="0.2">
      <c r="A15843" t="s">
        <v>15866</v>
      </c>
      <c r="B15843" t="s">
        <v>38241</v>
      </c>
      <c r="I15843" t="s">
        <v>4</v>
      </c>
      <c r="J15843">
        <v>25.58</v>
      </c>
      <c r="M15843">
        <v>25.58</v>
      </c>
      <c r="N15843">
        <f t="shared" si="247"/>
        <v>0</v>
      </c>
    </row>
    <row r="15844" spans="1:14" x14ac:dyDescent="0.2">
      <c r="A15844" t="s">
        <v>15867</v>
      </c>
      <c r="B15844" t="s">
        <v>38241</v>
      </c>
      <c r="I15844" t="s">
        <v>4</v>
      </c>
      <c r="J15844">
        <v>24.54</v>
      </c>
      <c r="M15844">
        <v>24.54</v>
      </c>
      <c r="N15844">
        <f t="shared" si="247"/>
        <v>0</v>
      </c>
    </row>
    <row r="15845" spans="1:14" x14ac:dyDescent="0.2">
      <c r="A15845" t="s">
        <v>15868</v>
      </c>
      <c r="B15845" t="s">
        <v>38242</v>
      </c>
      <c r="I15845" t="s">
        <v>4</v>
      </c>
      <c r="J15845">
        <v>28.22</v>
      </c>
      <c r="M15845">
        <v>28.22</v>
      </c>
      <c r="N15845">
        <f t="shared" si="247"/>
        <v>0</v>
      </c>
    </row>
    <row r="15846" spans="1:14" x14ac:dyDescent="0.2">
      <c r="A15846" t="s">
        <v>15869</v>
      </c>
      <c r="B15846" t="s">
        <v>38242</v>
      </c>
      <c r="I15846" t="s">
        <v>4</v>
      </c>
      <c r="J15846">
        <v>26.96</v>
      </c>
      <c r="M15846">
        <v>26.96</v>
      </c>
      <c r="N15846">
        <f t="shared" si="247"/>
        <v>0</v>
      </c>
    </row>
    <row r="15847" spans="1:14" x14ac:dyDescent="0.2">
      <c r="A15847" t="s">
        <v>15870</v>
      </c>
      <c r="B15847" t="s">
        <v>38243</v>
      </c>
      <c r="I15847" t="s">
        <v>4</v>
      </c>
      <c r="J15847">
        <v>42.6</v>
      </c>
      <c r="M15847">
        <v>42.6</v>
      </c>
      <c r="N15847">
        <f t="shared" si="247"/>
        <v>0</v>
      </c>
    </row>
    <row r="15848" spans="1:14" x14ac:dyDescent="0.2">
      <c r="A15848" t="s">
        <v>15871</v>
      </c>
      <c r="B15848" t="s">
        <v>38243</v>
      </c>
      <c r="I15848" t="s">
        <v>4</v>
      </c>
      <c r="J15848">
        <v>41.11</v>
      </c>
      <c r="M15848">
        <v>41.11</v>
      </c>
      <c r="N15848">
        <f t="shared" si="247"/>
        <v>0</v>
      </c>
    </row>
    <row r="15849" spans="1:14" x14ac:dyDescent="0.2">
      <c r="A15849" t="s">
        <v>15872</v>
      </c>
      <c r="B15849" t="s">
        <v>38244</v>
      </c>
      <c r="I15849" t="s">
        <v>4</v>
      </c>
      <c r="J15849">
        <v>67.069999999999993</v>
      </c>
      <c r="M15849">
        <v>67.069999999999993</v>
      </c>
      <c r="N15849">
        <f t="shared" si="247"/>
        <v>0</v>
      </c>
    </row>
    <row r="15850" spans="1:14" x14ac:dyDescent="0.2">
      <c r="A15850" t="s">
        <v>15873</v>
      </c>
      <c r="B15850" t="s">
        <v>38244</v>
      </c>
      <c r="I15850" t="s">
        <v>4</v>
      </c>
      <c r="J15850">
        <v>65.349999999999994</v>
      </c>
      <c r="M15850">
        <v>65.349999999999994</v>
      </c>
      <c r="N15850">
        <f t="shared" si="247"/>
        <v>0</v>
      </c>
    </row>
    <row r="15851" spans="1:14" x14ac:dyDescent="0.2">
      <c r="A15851" t="s">
        <v>15874</v>
      </c>
      <c r="B15851" t="s">
        <v>38245</v>
      </c>
      <c r="I15851" t="s">
        <v>4</v>
      </c>
      <c r="J15851">
        <v>84.63</v>
      </c>
      <c r="M15851">
        <v>84.63</v>
      </c>
      <c r="N15851">
        <f t="shared" si="247"/>
        <v>0</v>
      </c>
    </row>
    <row r="15852" spans="1:14" x14ac:dyDescent="0.2">
      <c r="A15852" t="s">
        <v>15875</v>
      </c>
      <c r="B15852" t="s">
        <v>38245</v>
      </c>
      <c r="I15852" t="s">
        <v>4</v>
      </c>
      <c r="J15852">
        <v>82.62</v>
      </c>
      <c r="M15852">
        <v>82.62</v>
      </c>
      <c r="N15852">
        <f t="shared" si="247"/>
        <v>0</v>
      </c>
    </row>
    <row r="15853" spans="1:14" x14ac:dyDescent="0.2">
      <c r="A15853" t="s">
        <v>15876</v>
      </c>
      <c r="B15853" t="s">
        <v>38246</v>
      </c>
      <c r="I15853" t="s">
        <v>4</v>
      </c>
      <c r="J15853">
        <v>132.63</v>
      </c>
      <c r="M15853">
        <v>132.63</v>
      </c>
      <c r="N15853">
        <f t="shared" si="247"/>
        <v>0</v>
      </c>
    </row>
    <row r="15854" spans="1:14" x14ac:dyDescent="0.2">
      <c r="A15854" t="s">
        <v>15877</v>
      </c>
      <c r="B15854" t="s">
        <v>38246</v>
      </c>
      <c r="I15854" t="s">
        <v>4</v>
      </c>
      <c r="J15854">
        <v>130.33000000000001</v>
      </c>
      <c r="M15854">
        <v>130.33000000000001</v>
      </c>
      <c r="N15854">
        <f t="shared" si="247"/>
        <v>0</v>
      </c>
    </row>
    <row r="15855" spans="1:14" x14ac:dyDescent="0.2">
      <c r="A15855" t="s">
        <v>15878</v>
      </c>
      <c r="B15855" t="s">
        <v>38247</v>
      </c>
      <c r="I15855" t="s">
        <v>4</v>
      </c>
      <c r="J15855">
        <v>14.94</v>
      </c>
      <c r="M15855">
        <v>14.94</v>
      </c>
      <c r="N15855">
        <f t="shared" si="247"/>
        <v>0</v>
      </c>
    </row>
    <row r="15856" spans="1:14" x14ac:dyDescent="0.2">
      <c r="A15856" t="s">
        <v>15879</v>
      </c>
      <c r="B15856" t="s">
        <v>38247</v>
      </c>
      <c r="I15856" t="s">
        <v>4</v>
      </c>
      <c r="J15856">
        <v>13.91</v>
      </c>
      <c r="M15856">
        <v>13.91</v>
      </c>
      <c r="N15856">
        <f t="shared" si="247"/>
        <v>0</v>
      </c>
    </row>
    <row r="15857" spans="1:14" x14ac:dyDescent="0.2">
      <c r="A15857" t="s">
        <v>15880</v>
      </c>
      <c r="B15857" t="s">
        <v>38248</v>
      </c>
      <c r="I15857" t="s">
        <v>4</v>
      </c>
      <c r="J15857">
        <v>20.29</v>
      </c>
      <c r="M15857">
        <v>20.29</v>
      </c>
      <c r="N15857">
        <f t="shared" si="247"/>
        <v>0</v>
      </c>
    </row>
    <row r="15858" spans="1:14" x14ac:dyDescent="0.2">
      <c r="A15858" t="s">
        <v>15881</v>
      </c>
      <c r="B15858" t="s">
        <v>38248</v>
      </c>
      <c r="I15858" t="s">
        <v>4</v>
      </c>
      <c r="J15858">
        <v>19.02</v>
      </c>
      <c r="M15858">
        <v>19.02</v>
      </c>
      <c r="N15858">
        <f t="shared" si="247"/>
        <v>0</v>
      </c>
    </row>
    <row r="15859" spans="1:14" x14ac:dyDescent="0.2">
      <c r="A15859" t="s">
        <v>15882</v>
      </c>
      <c r="B15859" t="s">
        <v>38249</v>
      </c>
      <c r="I15859" t="s">
        <v>4</v>
      </c>
      <c r="J15859">
        <v>30.33</v>
      </c>
      <c r="M15859">
        <v>30.33</v>
      </c>
      <c r="N15859">
        <f t="shared" si="247"/>
        <v>0</v>
      </c>
    </row>
    <row r="15860" spans="1:14" x14ac:dyDescent="0.2">
      <c r="A15860" t="s">
        <v>15883</v>
      </c>
      <c r="B15860" t="s">
        <v>38249</v>
      </c>
      <c r="I15860" t="s">
        <v>4</v>
      </c>
      <c r="J15860">
        <v>28.61</v>
      </c>
      <c r="M15860">
        <v>28.61</v>
      </c>
      <c r="N15860">
        <f t="shared" si="247"/>
        <v>0</v>
      </c>
    </row>
    <row r="15861" spans="1:14" x14ac:dyDescent="0.2">
      <c r="A15861" t="s">
        <v>15884</v>
      </c>
      <c r="B15861" t="s">
        <v>38250</v>
      </c>
      <c r="I15861" t="s">
        <v>4</v>
      </c>
      <c r="J15861">
        <v>34.380000000000003</v>
      </c>
      <c r="M15861">
        <v>34.380000000000003</v>
      </c>
      <c r="N15861">
        <f t="shared" si="247"/>
        <v>0</v>
      </c>
    </row>
    <row r="15862" spans="1:14" x14ac:dyDescent="0.2">
      <c r="A15862" t="s">
        <v>15885</v>
      </c>
      <c r="B15862" t="s">
        <v>38250</v>
      </c>
      <c r="I15862" t="s">
        <v>4</v>
      </c>
      <c r="J15862">
        <v>32.369999999999997</v>
      </c>
      <c r="M15862">
        <v>32.369999999999997</v>
      </c>
      <c r="N15862">
        <f t="shared" si="247"/>
        <v>0</v>
      </c>
    </row>
    <row r="15863" spans="1:14" x14ac:dyDescent="0.2">
      <c r="A15863" t="s">
        <v>15886</v>
      </c>
      <c r="B15863" t="s">
        <v>38241</v>
      </c>
      <c r="I15863" t="s">
        <v>4</v>
      </c>
      <c r="J15863">
        <v>15.66</v>
      </c>
      <c r="M15863">
        <v>15.66</v>
      </c>
      <c r="N15863">
        <f t="shared" si="247"/>
        <v>0</v>
      </c>
    </row>
    <row r="15864" spans="1:14" x14ac:dyDescent="0.2">
      <c r="A15864" t="s">
        <v>15887</v>
      </c>
      <c r="B15864" t="s">
        <v>38241</v>
      </c>
      <c r="I15864" t="s">
        <v>4</v>
      </c>
      <c r="J15864">
        <v>14.63</v>
      </c>
      <c r="M15864">
        <v>14.63</v>
      </c>
      <c r="N15864">
        <f t="shared" si="247"/>
        <v>0</v>
      </c>
    </row>
    <row r="15865" spans="1:14" x14ac:dyDescent="0.2">
      <c r="A15865" t="s">
        <v>15888</v>
      </c>
      <c r="B15865" t="s">
        <v>38242</v>
      </c>
      <c r="I15865" t="s">
        <v>4</v>
      </c>
      <c r="J15865">
        <v>21.37</v>
      </c>
      <c r="M15865">
        <v>21.37</v>
      </c>
      <c r="N15865">
        <f t="shared" si="247"/>
        <v>0</v>
      </c>
    </row>
    <row r="15866" spans="1:14" x14ac:dyDescent="0.2">
      <c r="A15866" t="s">
        <v>15889</v>
      </c>
      <c r="B15866" t="s">
        <v>38242</v>
      </c>
      <c r="I15866" t="s">
        <v>4</v>
      </c>
      <c r="J15866">
        <v>20.11</v>
      </c>
      <c r="M15866">
        <v>20.11</v>
      </c>
      <c r="N15866">
        <f t="shared" si="247"/>
        <v>0</v>
      </c>
    </row>
    <row r="15867" spans="1:14" x14ac:dyDescent="0.2">
      <c r="A15867" t="s">
        <v>15890</v>
      </c>
      <c r="B15867" t="s">
        <v>38244</v>
      </c>
      <c r="I15867" t="s">
        <v>4</v>
      </c>
      <c r="J15867">
        <v>32.07</v>
      </c>
      <c r="M15867">
        <v>32.07</v>
      </c>
      <c r="N15867">
        <f t="shared" si="247"/>
        <v>0</v>
      </c>
    </row>
    <row r="15868" spans="1:14" x14ac:dyDescent="0.2">
      <c r="A15868" t="s">
        <v>15891</v>
      </c>
      <c r="B15868" t="s">
        <v>38244</v>
      </c>
      <c r="I15868" t="s">
        <v>4</v>
      </c>
      <c r="J15868">
        <v>30.35</v>
      </c>
      <c r="M15868">
        <v>30.35</v>
      </c>
      <c r="N15868">
        <f t="shared" si="247"/>
        <v>0</v>
      </c>
    </row>
    <row r="15869" spans="1:14" x14ac:dyDescent="0.2">
      <c r="A15869" t="s">
        <v>15892</v>
      </c>
      <c r="B15869" t="s">
        <v>38251</v>
      </c>
      <c r="I15869" t="s">
        <v>4</v>
      </c>
      <c r="J15869">
        <v>36.31</v>
      </c>
      <c r="M15869">
        <v>36.31</v>
      </c>
      <c r="N15869">
        <f t="shared" si="247"/>
        <v>0</v>
      </c>
    </row>
    <row r="15870" spans="1:14" x14ac:dyDescent="0.2">
      <c r="A15870" t="s">
        <v>15893</v>
      </c>
      <c r="B15870" t="s">
        <v>38251</v>
      </c>
      <c r="I15870" t="s">
        <v>4</v>
      </c>
      <c r="J15870">
        <v>34.299999999999997</v>
      </c>
      <c r="M15870">
        <v>34.299999999999997</v>
      </c>
      <c r="N15870">
        <f t="shared" si="247"/>
        <v>0</v>
      </c>
    </row>
    <row r="15871" spans="1:14" x14ac:dyDescent="0.2">
      <c r="A15871" t="s">
        <v>15894</v>
      </c>
      <c r="B15871" t="s">
        <v>38252</v>
      </c>
      <c r="I15871" t="s">
        <v>4</v>
      </c>
      <c r="J15871">
        <v>72.430000000000007</v>
      </c>
      <c r="M15871">
        <v>72.430000000000007</v>
      </c>
      <c r="N15871">
        <f t="shared" si="247"/>
        <v>0</v>
      </c>
    </row>
    <row r="15872" spans="1:14" x14ac:dyDescent="0.2">
      <c r="A15872" t="s">
        <v>15895</v>
      </c>
      <c r="B15872" t="s">
        <v>38252</v>
      </c>
      <c r="I15872" t="s">
        <v>4</v>
      </c>
      <c r="J15872">
        <v>69.959999999999994</v>
      </c>
      <c r="M15872">
        <v>69.959999999999994</v>
      </c>
      <c r="N15872">
        <f t="shared" si="247"/>
        <v>0</v>
      </c>
    </row>
    <row r="15873" spans="1:14" x14ac:dyDescent="0.2">
      <c r="A15873" t="s">
        <v>15896</v>
      </c>
      <c r="B15873" t="s">
        <v>38253</v>
      </c>
      <c r="I15873" t="s">
        <v>4</v>
      </c>
      <c r="J15873">
        <v>7.62</v>
      </c>
      <c r="M15873">
        <v>7.62</v>
      </c>
      <c r="N15873">
        <f t="shared" si="247"/>
        <v>0</v>
      </c>
    </row>
    <row r="15874" spans="1:14" x14ac:dyDescent="0.2">
      <c r="A15874" t="s">
        <v>15897</v>
      </c>
      <c r="B15874" t="s">
        <v>38253</v>
      </c>
      <c r="I15874" t="s">
        <v>4</v>
      </c>
      <c r="J15874">
        <v>7.05</v>
      </c>
      <c r="M15874">
        <v>7.05</v>
      </c>
      <c r="N15874">
        <f t="shared" si="247"/>
        <v>0</v>
      </c>
    </row>
    <row r="15875" spans="1:14" x14ac:dyDescent="0.2">
      <c r="A15875" t="s">
        <v>15898</v>
      </c>
      <c r="B15875" t="s">
        <v>38254</v>
      </c>
      <c r="I15875" t="s">
        <v>4</v>
      </c>
      <c r="J15875">
        <v>9.4499999999999993</v>
      </c>
      <c r="M15875">
        <v>9.4499999999999993</v>
      </c>
      <c r="N15875">
        <f t="shared" si="247"/>
        <v>0</v>
      </c>
    </row>
    <row r="15876" spans="1:14" x14ac:dyDescent="0.2">
      <c r="A15876" t="s">
        <v>15899</v>
      </c>
      <c r="B15876" t="s">
        <v>38254</v>
      </c>
      <c r="I15876" t="s">
        <v>4</v>
      </c>
      <c r="J15876">
        <v>8.76</v>
      </c>
      <c r="M15876">
        <v>8.76</v>
      </c>
      <c r="N15876">
        <f t="shared" ref="N15876:N15939" si="248">J15876-M15876</f>
        <v>0</v>
      </c>
    </row>
    <row r="15877" spans="1:14" x14ac:dyDescent="0.2">
      <c r="A15877" t="s">
        <v>15900</v>
      </c>
      <c r="B15877" t="s">
        <v>38255</v>
      </c>
      <c r="I15877" t="s">
        <v>4</v>
      </c>
      <c r="J15877">
        <v>12.71</v>
      </c>
      <c r="M15877">
        <v>12.71</v>
      </c>
      <c r="N15877">
        <f t="shared" si="248"/>
        <v>0</v>
      </c>
    </row>
    <row r="15878" spans="1:14" x14ac:dyDescent="0.2">
      <c r="A15878" t="s">
        <v>15901</v>
      </c>
      <c r="B15878" t="s">
        <v>38255</v>
      </c>
      <c r="I15878" t="s">
        <v>4</v>
      </c>
      <c r="J15878">
        <v>11.9</v>
      </c>
      <c r="M15878">
        <v>11.9</v>
      </c>
      <c r="N15878">
        <f t="shared" si="248"/>
        <v>0</v>
      </c>
    </row>
    <row r="15879" spans="1:14" x14ac:dyDescent="0.2">
      <c r="A15879" t="s">
        <v>15902</v>
      </c>
      <c r="B15879" t="s">
        <v>38256</v>
      </c>
      <c r="I15879" t="s">
        <v>4</v>
      </c>
      <c r="J15879">
        <v>14.73</v>
      </c>
      <c r="M15879">
        <v>14.73</v>
      </c>
      <c r="N15879">
        <f t="shared" si="248"/>
        <v>0</v>
      </c>
    </row>
    <row r="15880" spans="1:14" x14ac:dyDescent="0.2">
      <c r="A15880" t="s">
        <v>15903</v>
      </c>
      <c r="B15880" t="s">
        <v>38256</v>
      </c>
      <c r="I15880" t="s">
        <v>4</v>
      </c>
      <c r="J15880">
        <v>13.81</v>
      </c>
      <c r="M15880">
        <v>13.81</v>
      </c>
      <c r="N15880">
        <f t="shared" si="248"/>
        <v>0</v>
      </c>
    </row>
    <row r="15881" spans="1:14" x14ac:dyDescent="0.2">
      <c r="A15881" t="s">
        <v>15904</v>
      </c>
      <c r="B15881" t="s">
        <v>38257</v>
      </c>
      <c r="I15881" t="s">
        <v>4</v>
      </c>
      <c r="J15881">
        <v>17.579999999999998</v>
      </c>
      <c r="M15881">
        <v>17.579999999999998</v>
      </c>
      <c r="N15881">
        <f t="shared" si="248"/>
        <v>0</v>
      </c>
    </row>
    <row r="15882" spans="1:14" x14ac:dyDescent="0.2">
      <c r="A15882" t="s">
        <v>15905</v>
      </c>
      <c r="B15882" t="s">
        <v>38257</v>
      </c>
      <c r="I15882" t="s">
        <v>4</v>
      </c>
      <c r="J15882">
        <v>16.54</v>
      </c>
      <c r="M15882">
        <v>16.54</v>
      </c>
      <c r="N15882">
        <f t="shared" si="248"/>
        <v>0</v>
      </c>
    </row>
    <row r="15883" spans="1:14" x14ac:dyDescent="0.2">
      <c r="A15883" t="s">
        <v>15906</v>
      </c>
      <c r="B15883" t="s">
        <v>38258</v>
      </c>
      <c r="I15883" t="s">
        <v>4</v>
      </c>
      <c r="J15883">
        <v>21.81</v>
      </c>
      <c r="M15883">
        <v>21.81</v>
      </c>
      <c r="N15883">
        <f t="shared" si="248"/>
        <v>0</v>
      </c>
    </row>
    <row r="15884" spans="1:14" x14ac:dyDescent="0.2">
      <c r="A15884" t="s">
        <v>15907</v>
      </c>
      <c r="B15884" t="s">
        <v>38258</v>
      </c>
      <c r="I15884" t="s">
        <v>4</v>
      </c>
      <c r="J15884">
        <v>20.55</v>
      </c>
      <c r="M15884">
        <v>20.55</v>
      </c>
      <c r="N15884">
        <f t="shared" si="248"/>
        <v>0</v>
      </c>
    </row>
    <row r="15885" spans="1:14" x14ac:dyDescent="0.2">
      <c r="A15885" t="s">
        <v>15908</v>
      </c>
      <c r="B15885" t="s">
        <v>38259</v>
      </c>
      <c r="I15885" t="s">
        <v>4</v>
      </c>
      <c r="J15885">
        <v>30.27</v>
      </c>
      <c r="M15885">
        <v>30.27</v>
      </c>
      <c r="N15885">
        <f t="shared" si="248"/>
        <v>0</v>
      </c>
    </row>
    <row r="15886" spans="1:14" x14ac:dyDescent="0.2">
      <c r="A15886" t="s">
        <v>15909</v>
      </c>
      <c r="B15886" t="s">
        <v>38259</v>
      </c>
      <c r="I15886" t="s">
        <v>4</v>
      </c>
      <c r="J15886">
        <v>28.77</v>
      </c>
      <c r="M15886">
        <v>28.77</v>
      </c>
      <c r="N15886">
        <f t="shared" si="248"/>
        <v>0</v>
      </c>
    </row>
    <row r="15887" spans="1:14" x14ac:dyDescent="0.2">
      <c r="A15887" t="s">
        <v>15910</v>
      </c>
      <c r="B15887" t="s">
        <v>38260</v>
      </c>
      <c r="I15887" t="s">
        <v>4</v>
      </c>
      <c r="J15887">
        <v>41.02</v>
      </c>
      <c r="M15887">
        <v>41.02</v>
      </c>
      <c r="N15887">
        <f t="shared" si="248"/>
        <v>0</v>
      </c>
    </row>
    <row r="15888" spans="1:14" x14ac:dyDescent="0.2">
      <c r="A15888" t="s">
        <v>15911</v>
      </c>
      <c r="B15888" t="s">
        <v>38260</v>
      </c>
      <c r="I15888" t="s">
        <v>4</v>
      </c>
      <c r="J15888">
        <v>39.299999999999997</v>
      </c>
      <c r="M15888">
        <v>39.299999999999997</v>
      </c>
      <c r="N15888">
        <f t="shared" si="248"/>
        <v>0</v>
      </c>
    </row>
    <row r="15889" spans="1:14" x14ac:dyDescent="0.2">
      <c r="A15889" t="s">
        <v>15912</v>
      </c>
      <c r="B15889" t="s">
        <v>38261</v>
      </c>
      <c r="I15889" t="s">
        <v>4</v>
      </c>
      <c r="J15889">
        <v>58.29</v>
      </c>
      <c r="M15889">
        <v>58.29</v>
      </c>
      <c r="N15889">
        <f t="shared" si="248"/>
        <v>0</v>
      </c>
    </row>
    <row r="15890" spans="1:14" x14ac:dyDescent="0.2">
      <c r="A15890" t="s">
        <v>15913</v>
      </c>
      <c r="B15890" t="s">
        <v>38261</v>
      </c>
      <c r="I15890" t="s">
        <v>4</v>
      </c>
      <c r="J15890">
        <v>56.28</v>
      </c>
      <c r="M15890">
        <v>56.28</v>
      </c>
      <c r="N15890">
        <f t="shared" si="248"/>
        <v>0</v>
      </c>
    </row>
    <row r="15891" spans="1:14" x14ac:dyDescent="0.2">
      <c r="A15891" t="s">
        <v>15914</v>
      </c>
      <c r="B15891" t="s">
        <v>38262</v>
      </c>
      <c r="I15891" t="s">
        <v>4</v>
      </c>
      <c r="J15891">
        <v>7.95</v>
      </c>
      <c r="M15891">
        <v>7.95</v>
      </c>
      <c r="N15891">
        <f t="shared" si="248"/>
        <v>0</v>
      </c>
    </row>
    <row r="15892" spans="1:14" x14ac:dyDescent="0.2">
      <c r="A15892" t="s">
        <v>15915</v>
      </c>
      <c r="B15892" t="s">
        <v>38262</v>
      </c>
      <c r="I15892" t="s">
        <v>4</v>
      </c>
      <c r="J15892">
        <v>7.38</v>
      </c>
      <c r="M15892">
        <v>7.38</v>
      </c>
      <c r="N15892">
        <f t="shared" si="248"/>
        <v>0</v>
      </c>
    </row>
    <row r="15893" spans="1:14" x14ac:dyDescent="0.2">
      <c r="A15893" t="s">
        <v>15916</v>
      </c>
      <c r="B15893" t="s">
        <v>38263</v>
      </c>
      <c r="I15893" t="s">
        <v>4</v>
      </c>
      <c r="J15893">
        <v>9.8800000000000008</v>
      </c>
      <c r="M15893">
        <v>9.8800000000000008</v>
      </c>
      <c r="N15893">
        <f t="shared" si="248"/>
        <v>0</v>
      </c>
    </row>
    <row r="15894" spans="1:14" x14ac:dyDescent="0.2">
      <c r="A15894" t="s">
        <v>15917</v>
      </c>
      <c r="B15894" t="s">
        <v>38263</v>
      </c>
      <c r="I15894" t="s">
        <v>4</v>
      </c>
      <c r="J15894">
        <v>9.19</v>
      </c>
      <c r="M15894">
        <v>9.19</v>
      </c>
      <c r="N15894">
        <f t="shared" si="248"/>
        <v>0</v>
      </c>
    </row>
    <row r="15895" spans="1:14" x14ac:dyDescent="0.2">
      <c r="A15895" t="s">
        <v>15918</v>
      </c>
      <c r="B15895" t="s">
        <v>38264</v>
      </c>
      <c r="I15895" t="s">
        <v>4</v>
      </c>
      <c r="J15895">
        <v>13.38</v>
      </c>
      <c r="M15895">
        <v>13.38</v>
      </c>
      <c r="N15895">
        <f t="shared" si="248"/>
        <v>0</v>
      </c>
    </row>
    <row r="15896" spans="1:14" x14ac:dyDescent="0.2">
      <c r="A15896" t="s">
        <v>15919</v>
      </c>
      <c r="B15896" t="s">
        <v>38264</v>
      </c>
      <c r="I15896" t="s">
        <v>4</v>
      </c>
      <c r="J15896">
        <v>12.57</v>
      </c>
      <c r="M15896">
        <v>12.57</v>
      </c>
      <c r="N15896">
        <f t="shared" si="248"/>
        <v>0</v>
      </c>
    </row>
    <row r="15897" spans="1:14" x14ac:dyDescent="0.2">
      <c r="A15897" t="s">
        <v>15920</v>
      </c>
      <c r="B15897" t="s">
        <v>38265</v>
      </c>
      <c r="I15897" t="s">
        <v>4</v>
      </c>
      <c r="J15897">
        <v>15.52</v>
      </c>
      <c r="M15897">
        <v>15.52</v>
      </c>
      <c r="N15897">
        <f t="shared" si="248"/>
        <v>0</v>
      </c>
    </row>
    <row r="15898" spans="1:14" x14ac:dyDescent="0.2">
      <c r="A15898" t="s">
        <v>15921</v>
      </c>
      <c r="B15898" t="s">
        <v>38265</v>
      </c>
      <c r="I15898" t="s">
        <v>4</v>
      </c>
      <c r="J15898">
        <v>14.6</v>
      </c>
      <c r="M15898">
        <v>14.6</v>
      </c>
      <c r="N15898">
        <f t="shared" si="248"/>
        <v>0</v>
      </c>
    </row>
    <row r="15899" spans="1:14" x14ac:dyDescent="0.2">
      <c r="A15899" t="s">
        <v>15922</v>
      </c>
      <c r="B15899" t="s">
        <v>38266</v>
      </c>
      <c r="I15899" t="s">
        <v>4</v>
      </c>
      <c r="J15899">
        <v>18.559999999999999</v>
      </c>
      <c r="M15899">
        <v>18.559999999999999</v>
      </c>
      <c r="N15899">
        <f t="shared" si="248"/>
        <v>0</v>
      </c>
    </row>
    <row r="15900" spans="1:14" x14ac:dyDescent="0.2">
      <c r="A15900" t="s">
        <v>15923</v>
      </c>
      <c r="B15900" t="s">
        <v>38266</v>
      </c>
      <c r="I15900" t="s">
        <v>4</v>
      </c>
      <c r="J15900">
        <v>17.53</v>
      </c>
      <c r="M15900">
        <v>17.53</v>
      </c>
      <c r="N15900">
        <f t="shared" si="248"/>
        <v>0</v>
      </c>
    </row>
    <row r="15901" spans="1:14" x14ac:dyDescent="0.2">
      <c r="A15901" t="s">
        <v>15924</v>
      </c>
      <c r="B15901" t="s">
        <v>38267</v>
      </c>
      <c r="I15901" t="s">
        <v>4</v>
      </c>
      <c r="J15901">
        <v>23.05</v>
      </c>
      <c r="M15901">
        <v>23.05</v>
      </c>
      <c r="N15901">
        <f t="shared" si="248"/>
        <v>0</v>
      </c>
    </row>
    <row r="15902" spans="1:14" x14ac:dyDescent="0.2">
      <c r="A15902" t="s">
        <v>15925</v>
      </c>
      <c r="B15902" t="s">
        <v>38267</v>
      </c>
      <c r="I15902" t="s">
        <v>4</v>
      </c>
      <c r="J15902">
        <v>21.78</v>
      </c>
      <c r="M15902">
        <v>21.78</v>
      </c>
      <c r="N15902">
        <f t="shared" si="248"/>
        <v>0</v>
      </c>
    </row>
    <row r="15903" spans="1:14" x14ac:dyDescent="0.2">
      <c r="A15903" t="s">
        <v>15926</v>
      </c>
      <c r="B15903" t="s">
        <v>38268</v>
      </c>
      <c r="I15903" t="s">
        <v>4</v>
      </c>
      <c r="J15903">
        <v>32.17</v>
      </c>
      <c r="M15903">
        <v>32.17</v>
      </c>
      <c r="N15903">
        <f t="shared" si="248"/>
        <v>0</v>
      </c>
    </row>
    <row r="15904" spans="1:14" x14ac:dyDescent="0.2">
      <c r="A15904" t="s">
        <v>15927</v>
      </c>
      <c r="B15904" t="s">
        <v>38268</v>
      </c>
      <c r="I15904" t="s">
        <v>4</v>
      </c>
      <c r="J15904">
        <v>30.68</v>
      </c>
      <c r="M15904">
        <v>30.68</v>
      </c>
      <c r="N15904">
        <f t="shared" si="248"/>
        <v>0</v>
      </c>
    </row>
    <row r="15905" spans="1:14" x14ac:dyDescent="0.2">
      <c r="A15905" t="s">
        <v>15928</v>
      </c>
      <c r="B15905" t="s">
        <v>38269</v>
      </c>
      <c r="I15905" t="s">
        <v>4</v>
      </c>
      <c r="J15905">
        <v>43.84</v>
      </c>
      <c r="M15905">
        <v>43.84</v>
      </c>
      <c r="N15905">
        <f t="shared" si="248"/>
        <v>0</v>
      </c>
    </row>
    <row r="15906" spans="1:14" x14ac:dyDescent="0.2">
      <c r="A15906" t="s">
        <v>15929</v>
      </c>
      <c r="B15906" t="s">
        <v>38269</v>
      </c>
      <c r="I15906" t="s">
        <v>4</v>
      </c>
      <c r="J15906">
        <v>42.11</v>
      </c>
      <c r="M15906">
        <v>42.11</v>
      </c>
      <c r="N15906">
        <f t="shared" si="248"/>
        <v>0</v>
      </c>
    </row>
    <row r="15907" spans="1:14" x14ac:dyDescent="0.2">
      <c r="A15907" t="s">
        <v>15930</v>
      </c>
      <c r="B15907" t="s">
        <v>38270</v>
      </c>
      <c r="I15907" t="s">
        <v>4</v>
      </c>
      <c r="J15907">
        <v>62.62</v>
      </c>
      <c r="M15907">
        <v>62.62</v>
      </c>
      <c r="N15907">
        <f t="shared" si="248"/>
        <v>0</v>
      </c>
    </row>
    <row r="15908" spans="1:14" x14ac:dyDescent="0.2">
      <c r="A15908" t="s">
        <v>15931</v>
      </c>
      <c r="B15908" t="s">
        <v>38270</v>
      </c>
      <c r="I15908" t="s">
        <v>4</v>
      </c>
      <c r="J15908">
        <v>60.6</v>
      </c>
      <c r="M15908">
        <v>60.6</v>
      </c>
      <c r="N15908">
        <f t="shared" si="248"/>
        <v>0</v>
      </c>
    </row>
    <row r="15909" spans="1:14" x14ac:dyDescent="0.2">
      <c r="A15909" t="s">
        <v>15932</v>
      </c>
      <c r="B15909" t="s">
        <v>38271</v>
      </c>
      <c r="I15909" t="s">
        <v>4</v>
      </c>
      <c r="J15909">
        <v>5.74</v>
      </c>
      <c r="M15909">
        <v>5.74</v>
      </c>
      <c r="N15909">
        <f t="shared" si="248"/>
        <v>0</v>
      </c>
    </row>
    <row r="15910" spans="1:14" x14ac:dyDescent="0.2">
      <c r="A15910" t="s">
        <v>15933</v>
      </c>
      <c r="B15910" t="s">
        <v>38271</v>
      </c>
      <c r="I15910" t="s">
        <v>4</v>
      </c>
      <c r="J15910">
        <v>5.28</v>
      </c>
      <c r="M15910">
        <v>5.28</v>
      </c>
      <c r="N15910">
        <f t="shared" si="248"/>
        <v>0</v>
      </c>
    </row>
    <row r="15911" spans="1:14" x14ac:dyDescent="0.2">
      <c r="A15911" t="s">
        <v>15934</v>
      </c>
      <c r="B15911" t="s">
        <v>38272</v>
      </c>
      <c r="I15911" t="s">
        <v>4</v>
      </c>
      <c r="J15911">
        <v>6.71</v>
      </c>
      <c r="M15911">
        <v>6.71</v>
      </c>
      <c r="N15911">
        <f t="shared" si="248"/>
        <v>0</v>
      </c>
    </row>
    <row r="15912" spans="1:14" x14ac:dyDescent="0.2">
      <c r="A15912" t="s">
        <v>15935</v>
      </c>
      <c r="B15912" t="s">
        <v>38272</v>
      </c>
      <c r="I15912" t="s">
        <v>4</v>
      </c>
      <c r="J15912">
        <v>6.14</v>
      </c>
      <c r="M15912">
        <v>6.14</v>
      </c>
      <c r="N15912">
        <f t="shared" si="248"/>
        <v>0</v>
      </c>
    </row>
    <row r="15913" spans="1:14" x14ac:dyDescent="0.2">
      <c r="A15913" t="s">
        <v>15936</v>
      </c>
      <c r="B15913" t="s">
        <v>38273</v>
      </c>
      <c r="I15913" t="s">
        <v>4</v>
      </c>
      <c r="J15913">
        <v>32.72</v>
      </c>
      <c r="M15913">
        <v>32.72</v>
      </c>
      <c r="N15913">
        <f t="shared" si="248"/>
        <v>0</v>
      </c>
    </row>
    <row r="15914" spans="1:14" x14ac:dyDescent="0.2">
      <c r="A15914" t="s">
        <v>15937</v>
      </c>
      <c r="B15914" t="s">
        <v>38273</v>
      </c>
      <c r="I15914" t="s">
        <v>4</v>
      </c>
      <c r="J15914">
        <v>31.86</v>
      </c>
      <c r="M15914">
        <v>31.86</v>
      </c>
      <c r="N15914">
        <f t="shared" si="248"/>
        <v>0</v>
      </c>
    </row>
    <row r="15915" spans="1:14" x14ac:dyDescent="0.2">
      <c r="A15915" t="s">
        <v>15938</v>
      </c>
      <c r="B15915" t="s">
        <v>38274</v>
      </c>
      <c r="I15915" t="s">
        <v>4</v>
      </c>
      <c r="J15915">
        <v>45.9</v>
      </c>
      <c r="M15915">
        <v>45.9</v>
      </c>
      <c r="N15915">
        <f t="shared" si="248"/>
        <v>0</v>
      </c>
    </row>
    <row r="15916" spans="1:14" x14ac:dyDescent="0.2">
      <c r="A15916" t="s">
        <v>15939</v>
      </c>
      <c r="B15916" t="s">
        <v>38274</v>
      </c>
      <c r="I15916" t="s">
        <v>4</v>
      </c>
      <c r="J15916">
        <v>44.86</v>
      </c>
      <c r="M15916">
        <v>44.86</v>
      </c>
      <c r="N15916">
        <f t="shared" si="248"/>
        <v>0</v>
      </c>
    </row>
    <row r="15917" spans="1:14" x14ac:dyDescent="0.2">
      <c r="A15917" t="s">
        <v>15940</v>
      </c>
      <c r="B15917" t="s">
        <v>38275</v>
      </c>
      <c r="I15917" t="s">
        <v>4</v>
      </c>
      <c r="J15917">
        <v>99.45</v>
      </c>
      <c r="M15917">
        <v>99.45</v>
      </c>
      <c r="N15917">
        <f t="shared" si="248"/>
        <v>0</v>
      </c>
    </row>
    <row r="15918" spans="1:14" x14ac:dyDescent="0.2">
      <c r="A15918" t="s">
        <v>15941</v>
      </c>
      <c r="B15918" t="s">
        <v>38275</v>
      </c>
      <c r="I15918" t="s">
        <v>4</v>
      </c>
      <c r="J15918">
        <v>98.41</v>
      </c>
      <c r="M15918">
        <v>98.41</v>
      </c>
      <c r="N15918">
        <f t="shared" si="248"/>
        <v>0</v>
      </c>
    </row>
    <row r="15919" spans="1:14" x14ac:dyDescent="0.2">
      <c r="A15919" t="s">
        <v>15942</v>
      </c>
      <c r="B15919" t="s">
        <v>38276</v>
      </c>
      <c r="I15919" t="s">
        <v>4</v>
      </c>
      <c r="J15919">
        <v>35.35</v>
      </c>
      <c r="M15919">
        <v>35.35</v>
      </c>
      <c r="N15919">
        <f t="shared" si="248"/>
        <v>0</v>
      </c>
    </row>
    <row r="15920" spans="1:14" x14ac:dyDescent="0.2">
      <c r="A15920" t="s">
        <v>15943</v>
      </c>
      <c r="B15920" t="s">
        <v>38276</v>
      </c>
      <c r="I15920" t="s">
        <v>4</v>
      </c>
      <c r="J15920">
        <v>34.479999999999997</v>
      </c>
      <c r="M15920">
        <v>34.479999999999997</v>
      </c>
      <c r="N15920">
        <f t="shared" si="248"/>
        <v>0</v>
      </c>
    </row>
    <row r="15921" spans="1:14" x14ac:dyDescent="0.2">
      <c r="A15921" t="s">
        <v>15944</v>
      </c>
      <c r="B15921" t="s">
        <v>38277</v>
      </c>
      <c r="I15921" t="s">
        <v>4</v>
      </c>
      <c r="J15921">
        <v>49.72</v>
      </c>
      <c r="M15921">
        <v>49.72</v>
      </c>
      <c r="N15921">
        <f t="shared" si="248"/>
        <v>0</v>
      </c>
    </row>
    <row r="15922" spans="1:14" x14ac:dyDescent="0.2">
      <c r="A15922" t="s">
        <v>15945</v>
      </c>
      <c r="B15922" t="s">
        <v>38277</v>
      </c>
      <c r="I15922" t="s">
        <v>4</v>
      </c>
      <c r="J15922">
        <v>48.68</v>
      </c>
      <c r="M15922">
        <v>48.68</v>
      </c>
      <c r="N15922">
        <f t="shared" si="248"/>
        <v>0</v>
      </c>
    </row>
    <row r="15923" spans="1:14" x14ac:dyDescent="0.2">
      <c r="A15923" t="s">
        <v>15946</v>
      </c>
      <c r="B15923" t="s">
        <v>38278</v>
      </c>
      <c r="I15923" t="s">
        <v>4</v>
      </c>
      <c r="J15923">
        <v>108.62</v>
      </c>
      <c r="M15923">
        <v>108.62</v>
      </c>
      <c r="N15923">
        <f t="shared" si="248"/>
        <v>0</v>
      </c>
    </row>
    <row r="15924" spans="1:14" x14ac:dyDescent="0.2">
      <c r="A15924" t="s">
        <v>15947</v>
      </c>
      <c r="B15924" t="s">
        <v>38278</v>
      </c>
      <c r="I15924" t="s">
        <v>4</v>
      </c>
      <c r="J15924">
        <v>107.59</v>
      </c>
      <c r="M15924">
        <v>107.59</v>
      </c>
      <c r="N15924">
        <f t="shared" si="248"/>
        <v>0</v>
      </c>
    </row>
    <row r="15925" spans="1:14" x14ac:dyDescent="0.2">
      <c r="A15925" t="s">
        <v>15948</v>
      </c>
      <c r="B15925" t="s">
        <v>38279</v>
      </c>
      <c r="I15925" t="s">
        <v>4</v>
      </c>
      <c r="J15925">
        <v>170.49</v>
      </c>
      <c r="M15925">
        <v>170.49</v>
      </c>
      <c r="N15925">
        <f t="shared" si="248"/>
        <v>0</v>
      </c>
    </row>
    <row r="15926" spans="1:14" x14ac:dyDescent="0.2">
      <c r="A15926" t="s">
        <v>15949</v>
      </c>
      <c r="B15926" t="s">
        <v>38279</v>
      </c>
      <c r="I15926" t="s">
        <v>4</v>
      </c>
      <c r="J15926">
        <v>169.46</v>
      </c>
      <c r="M15926">
        <v>169.46</v>
      </c>
      <c r="N15926">
        <f t="shared" si="248"/>
        <v>0</v>
      </c>
    </row>
    <row r="15927" spans="1:14" x14ac:dyDescent="0.2">
      <c r="A15927" t="s">
        <v>15950</v>
      </c>
      <c r="B15927" t="s">
        <v>38280</v>
      </c>
      <c r="I15927" t="s">
        <v>4</v>
      </c>
      <c r="J15927">
        <v>57.36</v>
      </c>
      <c r="M15927">
        <v>57.36</v>
      </c>
      <c r="N15927">
        <f t="shared" si="248"/>
        <v>0</v>
      </c>
    </row>
    <row r="15928" spans="1:14" x14ac:dyDescent="0.2">
      <c r="A15928" t="s">
        <v>15951</v>
      </c>
      <c r="B15928" t="s">
        <v>38280</v>
      </c>
      <c r="I15928" t="s">
        <v>4</v>
      </c>
      <c r="J15928">
        <v>54.94</v>
      </c>
      <c r="M15928">
        <v>54.94</v>
      </c>
      <c r="N15928">
        <f t="shared" si="248"/>
        <v>0</v>
      </c>
    </row>
    <row r="15929" spans="1:14" x14ac:dyDescent="0.2">
      <c r="A15929" t="s">
        <v>15952</v>
      </c>
      <c r="B15929" t="s">
        <v>38281</v>
      </c>
      <c r="I15929" t="s">
        <v>4</v>
      </c>
      <c r="J15929">
        <v>114.98</v>
      </c>
      <c r="M15929">
        <v>114.98</v>
      </c>
      <c r="N15929">
        <f t="shared" si="248"/>
        <v>0</v>
      </c>
    </row>
    <row r="15930" spans="1:14" x14ac:dyDescent="0.2">
      <c r="A15930" t="s">
        <v>15953</v>
      </c>
      <c r="B15930" t="s">
        <v>38281</v>
      </c>
      <c r="I15930" t="s">
        <v>4</v>
      </c>
      <c r="J15930">
        <v>110.1</v>
      </c>
      <c r="M15930">
        <v>110.1</v>
      </c>
      <c r="N15930">
        <f t="shared" si="248"/>
        <v>0</v>
      </c>
    </row>
    <row r="15931" spans="1:14" x14ac:dyDescent="0.2">
      <c r="A15931" t="s">
        <v>15954</v>
      </c>
      <c r="B15931" t="s">
        <v>38282</v>
      </c>
      <c r="I15931" t="s">
        <v>4</v>
      </c>
      <c r="J15931">
        <v>172.1</v>
      </c>
      <c r="M15931">
        <v>172.1</v>
      </c>
      <c r="N15931">
        <f t="shared" si="248"/>
        <v>0</v>
      </c>
    </row>
    <row r="15932" spans="1:14" x14ac:dyDescent="0.2">
      <c r="A15932" t="s">
        <v>15955</v>
      </c>
      <c r="B15932" t="s">
        <v>38282</v>
      </c>
      <c r="I15932" t="s">
        <v>4</v>
      </c>
      <c r="J15932">
        <v>164.83</v>
      </c>
      <c r="M15932">
        <v>164.83</v>
      </c>
      <c r="N15932">
        <f t="shared" si="248"/>
        <v>0</v>
      </c>
    </row>
    <row r="15933" spans="1:14" x14ac:dyDescent="0.2">
      <c r="A15933" t="s">
        <v>15956</v>
      </c>
      <c r="B15933" t="s">
        <v>38283</v>
      </c>
      <c r="I15933" t="s">
        <v>5</v>
      </c>
      <c r="J15933">
        <v>50.41</v>
      </c>
      <c r="M15933">
        <v>50.41</v>
      </c>
      <c r="N15933">
        <f t="shared" si="248"/>
        <v>0</v>
      </c>
    </row>
    <row r="15934" spans="1:14" x14ac:dyDescent="0.2">
      <c r="A15934" t="s">
        <v>15957</v>
      </c>
      <c r="B15934" t="s">
        <v>38283</v>
      </c>
      <c r="I15934" t="s">
        <v>5</v>
      </c>
      <c r="J15934">
        <v>49.49</v>
      </c>
      <c r="M15934">
        <v>49.49</v>
      </c>
      <c r="N15934">
        <f t="shared" si="248"/>
        <v>0</v>
      </c>
    </row>
    <row r="15935" spans="1:14" x14ac:dyDescent="0.2">
      <c r="A15935" t="s">
        <v>15958</v>
      </c>
      <c r="B15935" t="s">
        <v>38284</v>
      </c>
      <c r="I15935" t="s">
        <v>5</v>
      </c>
      <c r="J15935">
        <v>38.97</v>
      </c>
      <c r="M15935">
        <v>38.97</v>
      </c>
      <c r="N15935">
        <f t="shared" si="248"/>
        <v>0</v>
      </c>
    </row>
    <row r="15936" spans="1:14" x14ac:dyDescent="0.2">
      <c r="A15936" t="s">
        <v>15959</v>
      </c>
      <c r="B15936" t="s">
        <v>38284</v>
      </c>
      <c r="I15936" t="s">
        <v>5</v>
      </c>
      <c r="J15936">
        <v>38.049999999999997</v>
      </c>
      <c r="M15936">
        <v>38.049999999999997</v>
      </c>
      <c r="N15936">
        <f t="shared" si="248"/>
        <v>0</v>
      </c>
    </row>
    <row r="15937" spans="1:14" x14ac:dyDescent="0.2">
      <c r="A15937" t="s">
        <v>15960</v>
      </c>
      <c r="B15937" t="s">
        <v>38285</v>
      </c>
      <c r="I15937" t="s">
        <v>4</v>
      </c>
      <c r="J15937">
        <v>3.38</v>
      </c>
      <c r="M15937">
        <v>3.38</v>
      </c>
      <c r="N15937">
        <f t="shared" si="248"/>
        <v>0</v>
      </c>
    </row>
    <row r="15938" spans="1:14" x14ac:dyDescent="0.2">
      <c r="A15938" t="s">
        <v>15961</v>
      </c>
      <c r="B15938" t="s">
        <v>38285</v>
      </c>
      <c r="I15938" t="s">
        <v>4</v>
      </c>
      <c r="J15938">
        <v>3.2</v>
      </c>
      <c r="M15938">
        <v>3.2</v>
      </c>
      <c r="N15938">
        <f t="shared" si="248"/>
        <v>0</v>
      </c>
    </row>
    <row r="15939" spans="1:14" x14ac:dyDescent="0.2">
      <c r="A15939" t="s">
        <v>15962</v>
      </c>
      <c r="B15939" t="s">
        <v>38286</v>
      </c>
      <c r="I15939" t="s">
        <v>4</v>
      </c>
      <c r="J15939">
        <v>3.48</v>
      </c>
      <c r="M15939">
        <v>3.48</v>
      </c>
      <c r="N15939">
        <f t="shared" si="248"/>
        <v>0</v>
      </c>
    </row>
    <row r="15940" spans="1:14" x14ac:dyDescent="0.2">
      <c r="A15940" t="s">
        <v>15963</v>
      </c>
      <c r="B15940" t="s">
        <v>38286</v>
      </c>
      <c r="I15940" t="s">
        <v>4</v>
      </c>
      <c r="J15940">
        <v>3.31</v>
      </c>
      <c r="M15940">
        <v>3.31</v>
      </c>
      <c r="N15940">
        <f t="shared" ref="N15940:N16003" si="249">J15940-M15940</f>
        <v>0</v>
      </c>
    </row>
    <row r="15941" spans="1:14" x14ac:dyDescent="0.2">
      <c r="A15941" t="s">
        <v>15964</v>
      </c>
      <c r="B15941" t="s">
        <v>38287</v>
      </c>
      <c r="I15941" t="s">
        <v>4</v>
      </c>
      <c r="J15941">
        <v>5.77</v>
      </c>
      <c r="M15941">
        <v>5.77</v>
      </c>
      <c r="N15941">
        <f t="shared" si="249"/>
        <v>0</v>
      </c>
    </row>
    <row r="15942" spans="1:14" x14ac:dyDescent="0.2">
      <c r="A15942" t="s">
        <v>15965</v>
      </c>
      <c r="B15942" t="s">
        <v>38287</v>
      </c>
      <c r="I15942" t="s">
        <v>4</v>
      </c>
      <c r="J15942">
        <v>5.6</v>
      </c>
      <c r="M15942">
        <v>5.6</v>
      </c>
      <c r="N15942">
        <f t="shared" si="249"/>
        <v>0</v>
      </c>
    </row>
    <row r="15943" spans="1:14" x14ac:dyDescent="0.2">
      <c r="A15943" t="s">
        <v>15966</v>
      </c>
      <c r="B15943" t="s">
        <v>38288</v>
      </c>
      <c r="I15943" t="s">
        <v>4</v>
      </c>
      <c r="J15943">
        <v>9.81</v>
      </c>
      <c r="M15943">
        <v>9.81</v>
      </c>
      <c r="N15943">
        <f t="shared" si="249"/>
        <v>0</v>
      </c>
    </row>
    <row r="15944" spans="1:14" x14ac:dyDescent="0.2">
      <c r="A15944" t="s">
        <v>15967</v>
      </c>
      <c r="B15944" t="s">
        <v>38288</v>
      </c>
      <c r="I15944" t="s">
        <v>4</v>
      </c>
      <c r="J15944">
        <v>9.52</v>
      </c>
      <c r="M15944">
        <v>9.52</v>
      </c>
      <c r="N15944">
        <f t="shared" si="249"/>
        <v>0</v>
      </c>
    </row>
    <row r="15945" spans="1:14" x14ac:dyDescent="0.2">
      <c r="A15945" t="s">
        <v>15968</v>
      </c>
      <c r="B15945" t="s">
        <v>38289</v>
      </c>
      <c r="I15945" t="s">
        <v>4</v>
      </c>
      <c r="J15945">
        <v>12.42</v>
      </c>
      <c r="M15945">
        <v>12.42</v>
      </c>
      <c r="N15945">
        <f t="shared" si="249"/>
        <v>0</v>
      </c>
    </row>
    <row r="15946" spans="1:14" x14ac:dyDescent="0.2">
      <c r="A15946" t="s">
        <v>15969</v>
      </c>
      <c r="B15946" t="s">
        <v>38289</v>
      </c>
      <c r="I15946" t="s">
        <v>4</v>
      </c>
      <c r="J15946">
        <v>12.07</v>
      </c>
      <c r="M15946">
        <v>12.07</v>
      </c>
      <c r="N15946">
        <f t="shared" si="249"/>
        <v>0</v>
      </c>
    </row>
    <row r="15947" spans="1:14" x14ac:dyDescent="0.2">
      <c r="A15947" t="s">
        <v>15970</v>
      </c>
      <c r="B15947" t="s">
        <v>38290</v>
      </c>
      <c r="I15947" t="s">
        <v>4</v>
      </c>
      <c r="J15947">
        <v>17.07</v>
      </c>
      <c r="M15947">
        <v>17.07</v>
      </c>
      <c r="N15947">
        <f t="shared" si="249"/>
        <v>0</v>
      </c>
    </row>
    <row r="15948" spans="1:14" x14ac:dyDescent="0.2">
      <c r="A15948" t="s">
        <v>15971</v>
      </c>
      <c r="B15948" t="s">
        <v>38290</v>
      </c>
      <c r="I15948" t="s">
        <v>4</v>
      </c>
      <c r="J15948">
        <v>16.66</v>
      </c>
      <c r="M15948">
        <v>16.66</v>
      </c>
      <c r="N15948">
        <f t="shared" si="249"/>
        <v>0</v>
      </c>
    </row>
    <row r="15949" spans="1:14" x14ac:dyDescent="0.2">
      <c r="A15949" t="s">
        <v>15972</v>
      </c>
      <c r="B15949" t="s">
        <v>38291</v>
      </c>
      <c r="I15949" t="s">
        <v>4</v>
      </c>
      <c r="J15949">
        <v>28.26</v>
      </c>
      <c r="M15949">
        <v>28.26</v>
      </c>
      <c r="N15949">
        <f t="shared" si="249"/>
        <v>0</v>
      </c>
    </row>
    <row r="15950" spans="1:14" x14ac:dyDescent="0.2">
      <c r="A15950" t="s">
        <v>15973</v>
      </c>
      <c r="B15950" t="s">
        <v>38291</v>
      </c>
      <c r="I15950" t="s">
        <v>4</v>
      </c>
      <c r="J15950">
        <v>27.8</v>
      </c>
      <c r="M15950">
        <v>27.8</v>
      </c>
      <c r="N15950">
        <f t="shared" si="249"/>
        <v>0</v>
      </c>
    </row>
    <row r="15951" spans="1:14" x14ac:dyDescent="0.2">
      <c r="A15951" t="s">
        <v>15974</v>
      </c>
      <c r="B15951" t="s">
        <v>38292</v>
      </c>
      <c r="I15951" t="s">
        <v>4</v>
      </c>
      <c r="J15951">
        <v>34.979999999999997</v>
      </c>
      <c r="M15951">
        <v>34.979999999999997</v>
      </c>
      <c r="N15951">
        <f t="shared" si="249"/>
        <v>0</v>
      </c>
    </row>
    <row r="15952" spans="1:14" x14ac:dyDescent="0.2">
      <c r="A15952" t="s">
        <v>15975</v>
      </c>
      <c r="B15952" t="s">
        <v>38292</v>
      </c>
      <c r="I15952" t="s">
        <v>4</v>
      </c>
      <c r="J15952">
        <v>34.46</v>
      </c>
      <c r="M15952">
        <v>34.46</v>
      </c>
      <c r="N15952">
        <f t="shared" si="249"/>
        <v>0</v>
      </c>
    </row>
    <row r="15953" spans="1:14" x14ac:dyDescent="0.2">
      <c r="A15953" t="s">
        <v>15976</v>
      </c>
      <c r="B15953" t="s">
        <v>38293</v>
      </c>
      <c r="I15953" t="s">
        <v>4</v>
      </c>
      <c r="J15953">
        <v>43.3</v>
      </c>
      <c r="M15953">
        <v>43.3</v>
      </c>
      <c r="N15953">
        <f t="shared" si="249"/>
        <v>0</v>
      </c>
    </row>
    <row r="15954" spans="1:14" x14ac:dyDescent="0.2">
      <c r="A15954" t="s">
        <v>15977</v>
      </c>
      <c r="B15954" t="s">
        <v>38293</v>
      </c>
      <c r="I15954" t="s">
        <v>4</v>
      </c>
      <c r="J15954">
        <v>42.66</v>
      </c>
      <c r="M15954">
        <v>42.66</v>
      </c>
      <c r="N15954">
        <f t="shared" si="249"/>
        <v>0</v>
      </c>
    </row>
    <row r="15955" spans="1:14" x14ac:dyDescent="0.2">
      <c r="A15955" t="s">
        <v>15978</v>
      </c>
      <c r="B15955" t="s">
        <v>38294</v>
      </c>
      <c r="I15955" t="s">
        <v>4</v>
      </c>
      <c r="J15955">
        <v>50.29</v>
      </c>
      <c r="M15955">
        <v>50.29</v>
      </c>
      <c r="N15955">
        <f t="shared" si="249"/>
        <v>0</v>
      </c>
    </row>
    <row r="15956" spans="1:14" x14ac:dyDescent="0.2">
      <c r="A15956" t="s">
        <v>15979</v>
      </c>
      <c r="B15956" t="s">
        <v>38294</v>
      </c>
      <c r="I15956" t="s">
        <v>4</v>
      </c>
      <c r="J15956">
        <v>49.54</v>
      </c>
      <c r="M15956">
        <v>49.54</v>
      </c>
      <c r="N15956">
        <f t="shared" si="249"/>
        <v>0</v>
      </c>
    </row>
    <row r="15957" spans="1:14" x14ac:dyDescent="0.2">
      <c r="A15957" t="s">
        <v>15980</v>
      </c>
      <c r="B15957" t="s">
        <v>38295</v>
      </c>
      <c r="I15957" t="s">
        <v>4</v>
      </c>
      <c r="J15957">
        <v>53.34</v>
      </c>
      <c r="M15957">
        <v>53.34</v>
      </c>
      <c r="N15957">
        <f t="shared" si="249"/>
        <v>0</v>
      </c>
    </row>
    <row r="15958" spans="1:14" x14ac:dyDescent="0.2">
      <c r="A15958" t="s">
        <v>15981</v>
      </c>
      <c r="B15958" t="s">
        <v>38295</v>
      </c>
      <c r="I15958" t="s">
        <v>4</v>
      </c>
      <c r="J15958">
        <v>52.48</v>
      </c>
      <c r="M15958">
        <v>52.48</v>
      </c>
      <c r="N15958">
        <f t="shared" si="249"/>
        <v>0</v>
      </c>
    </row>
    <row r="15959" spans="1:14" x14ac:dyDescent="0.2">
      <c r="A15959" t="s">
        <v>15982</v>
      </c>
      <c r="B15959" t="s">
        <v>38296</v>
      </c>
      <c r="I15959" t="s">
        <v>5</v>
      </c>
      <c r="J15959">
        <v>13.48</v>
      </c>
      <c r="M15959">
        <v>13.48</v>
      </c>
      <c r="N15959">
        <f t="shared" si="249"/>
        <v>0</v>
      </c>
    </row>
    <row r="15960" spans="1:14" x14ac:dyDescent="0.2">
      <c r="A15960" t="s">
        <v>15983</v>
      </c>
      <c r="B15960" t="s">
        <v>38296</v>
      </c>
      <c r="I15960" t="s">
        <v>5</v>
      </c>
      <c r="J15960">
        <v>13.48</v>
      </c>
      <c r="M15960">
        <v>13.48</v>
      </c>
      <c r="N15960">
        <f t="shared" si="249"/>
        <v>0</v>
      </c>
    </row>
    <row r="15961" spans="1:14" x14ac:dyDescent="0.2">
      <c r="A15961" t="s">
        <v>15984</v>
      </c>
      <c r="B15961" t="s">
        <v>38297</v>
      </c>
      <c r="I15961" t="s">
        <v>5</v>
      </c>
      <c r="J15961">
        <v>18.489999999999998</v>
      </c>
      <c r="M15961">
        <v>18.489999999999998</v>
      </c>
      <c r="N15961">
        <f t="shared" si="249"/>
        <v>0</v>
      </c>
    </row>
    <row r="15962" spans="1:14" x14ac:dyDescent="0.2">
      <c r="A15962" t="s">
        <v>15985</v>
      </c>
      <c r="B15962" t="s">
        <v>38297</v>
      </c>
      <c r="I15962" t="s">
        <v>5</v>
      </c>
      <c r="J15962">
        <v>18.489999999999998</v>
      </c>
      <c r="M15962">
        <v>18.489999999999998</v>
      </c>
      <c r="N15962">
        <f t="shared" si="249"/>
        <v>0</v>
      </c>
    </row>
    <row r="15963" spans="1:14" x14ac:dyDescent="0.2">
      <c r="A15963" t="s">
        <v>15986</v>
      </c>
      <c r="B15963" t="s">
        <v>38298</v>
      </c>
      <c r="I15963" t="s">
        <v>5</v>
      </c>
      <c r="J15963">
        <v>24.77</v>
      </c>
      <c r="M15963">
        <v>24.77</v>
      </c>
      <c r="N15963">
        <f t="shared" si="249"/>
        <v>0</v>
      </c>
    </row>
    <row r="15964" spans="1:14" x14ac:dyDescent="0.2">
      <c r="A15964" t="s">
        <v>15987</v>
      </c>
      <c r="B15964" t="s">
        <v>38298</v>
      </c>
      <c r="I15964" t="s">
        <v>5</v>
      </c>
      <c r="J15964">
        <v>24.77</v>
      </c>
      <c r="M15964">
        <v>24.77</v>
      </c>
      <c r="N15964">
        <f t="shared" si="249"/>
        <v>0</v>
      </c>
    </row>
    <row r="15965" spans="1:14" x14ac:dyDescent="0.2">
      <c r="A15965" t="s">
        <v>15988</v>
      </c>
      <c r="B15965" t="s">
        <v>38299</v>
      </c>
      <c r="I15965" t="s">
        <v>5</v>
      </c>
      <c r="J15965">
        <v>39.51</v>
      </c>
      <c r="M15965">
        <v>39.51</v>
      </c>
      <c r="N15965">
        <f t="shared" si="249"/>
        <v>0</v>
      </c>
    </row>
    <row r="15966" spans="1:14" x14ac:dyDescent="0.2">
      <c r="A15966" t="s">
        <v>15989</v>
      </c>
      <c r="B15966" t="s">
        <v>38299</v>
      </c>
      <c r="I15966" t="s">
        <v>5</v>
      </c>
      <c r="J15966">
        <v>39.51</v>
      </c>
      <c r="M15966">
        <v>39.51</v>
      </c>
      <c r="N15966">
        <f t="shared" si="249"/>
        <v>0</v>
      </c>
    </row>
    <row r="15967" spans="1:14" x14ac:dyDescent="0.2">
      <c r="A15967" t="s">
        <v>15990</v>
      </c>
      <c r="B15967" t="s">
        <v>38300</v>
      </c>
      <c r="I15967" t="s">
        <v>5</v>
      </c>
      <c r="J15967">
        <v>40.32</v>
      </c>
      <c r="M15967">
        <v>40.32</v>
      </c>
      <c r="N15967">
        <f t="shared" si="249"/>
        <v>0</v>
      </c>
    </row>
    <row r="15968" spans="1:14" x14ac:dyDescent="0.2">
      <c r="A15968" t="s">
        <v>15991</v>
      </c>
      <c r="B15968" t="s">
        <v>38300</v>
      </c>
      <c r="I15968" t="s">
        <v>5</v>
      </c>
      <c r="J15968">
        <v>40.32</v>
      </c>
      <c r="M15968">
        <v>40.32</v>
      </c>
      <c r="N15968">
        <f t="shared" si="249"/>
        <v>0</v>
      </c>
    </row>
    <row r="15969" spans="1:14" x14ac:dyDescent="0.2">
      <c r="A15969" t="s">
        <v>15992</v>
      </c>
      <c r="B15969" t="s">
        <v>38301</v>
      </c>
      <c r="I15969" t="s">
        <v>5</v>
      </c>
      <c r="J15969">
        <v>50.95</v>
      </c>
      <c r="M15969">
        <v>50.95</v>
      </c>
      <c r="N15969">
        <f t="shared" si="249"/>
        <v>0</v>
      </c>
    </row>
    <row r="15970" spans="1:14" x14ac:dyDescent="0.2">
      <c r="A15970" t="s">
        <v>15993</v>
      </c>
      <c r="B15970" t="s">
        <v>38301</v>
      </c>
      <c r="I15970" t="s">
        <v>5</v>
      </c>
      <c r="J15970">
        <v>50.95</v>
      </c>
      <c r="M15970">
        <v>50.95</v>
      </c>
      <c r="N15970">
        <f t="shared" si="249"/>
        <v>0</v>
      </c>
    </row>
    <row r="15971" spans="1:14" x14ac:dyDescent="0.2">
      <c r="A15971" t="s">
        <v>15994</v>
      </c>
      <c r="B15971" t="s">
        <v>38302</v>
      </c>
      <c r="I15971" t="s">
        <v>5</v>
      </c>
      <c r="J15971">
        <v>0.7</v>
      </c>
      <c r="M15971">
        <v>0.7</v>
      </c>
      <c r="N15971">
        <f t="shared" si="249"/>
        <v>0</v>
      </c>
    </row>
    <row r="15972" spans="1:14" x14ac:dyDescent="0.2">
      <c r="A15972" t="s">
        <v>15995</v>
      </c>
      <c r="B15972" t="s">
        <v>38302</v>
      </c>
      <c r="I15972" t="s">
        <v>5</v>
      </c>
      <c r="J15972">
        <v>0.7</v>
      </c>
      <c r="M15972">
        <v>0.7</v>
      </c>
      <c r="N15972">
        <f t="shared" si="249"/>
        <v>0</v>
      </c>
    </row>
    <row r="15973" spans="1:14" x14ac:dyDescent="0.2">
      <c r="A15973" t="s">
        <v>15996</v>
      </c>
      <c r="B15973" t="s">
        <v>38303</v>
      </c>
      <c r="I15973" t="s">
        <v>5</v>
      </c>
      <c r="J15973">
        <v>4.8899999999999997</v>
      </c>
      <c r="M15973">
        <v>4.8899999999999997</v>
      </c>
      <c r="N15973">
        <f t="shared" si="249"/>
        <v>0</v>
      </c>
    </row>
    <row r="15974" spans="1:14" x14ac:dyDescent="0.2">
      <c r="A15974" t="s">
        <v>15997</v>
      </c>
      <c r="B15974" t="s">
        <v>38303</v>
      </c>
      <c r="I15974" t="s">
        <v>5</v>
      </c>
      <c r="J15974">
        <v>4.8899999999999997</v>
      </c>
      <c r="M15974">
        <v>4.8899999999999997</v>
      </c>
      <c r="N15974">
        <f t="shared" si="249"/>
        <v>0</v>
      </c>
    </row>
    <row r="15975" spans="1:14" x14ac:dyDescent="0.2">
      <c r="A15975" t="s">
        <v>15998</v>
      </c>
      <c r="B15975" t="s">
        <v>38304</v>
      </c>
      <c r="I15975" t="s">
        <v>5</v>
      </c>
      <c r="J15975">
        <v>4.3</v>
      </c>
      <c r="M15975">
        <v>4.3</v>
      </c>
      <c r="N15975">
        <f t="shared" si="249"/>
        <v>0</v>
      </c>
    </row>
    <row r="15976" spans="1:14" x14ac:dyDescent="0.2">
      <c r="A15976" t="s">
        <v>15999</v>
      </c>
      <c r="B15976" t="s">
        <v>38304</v>
      </c>
      <c r="I15976" t="s">
        <v>5</v>
      </c>
      <c r="J15976">
        <v>4.3</v>
      </c>
      <c r="M15976">
        <v>4.3</v>
      </c>
      <c r="N15976">
        <f t="shared" si="249"/>
        <v>0</v>
      </c>
    </row>
    <row r="15977" spans="1:14" x14ac:dyDescent="0.2">
      <c r="A15977" t="s">
        <v>16000</v>
      </c>
      <c r="B15977" t="s">
        <v>38305</v>
      </c>
      <c r="I15977" t="s">
        <v>5</v>
      </c>
      <c r="J15977">
        <v>9.41</v>
      </c>
      <c r="M15977">
        <v>9.41</v>
      </c>
      <c r="N15977">
        <f t="shared" si="249"/>
        <v>0</v>
      </c>
    </row>
    <row r="15978" spans="1:14" x14ac:dyDescent="0.2">
      <c r="A15978" t="s">
        <v>16001</v>
      </c>
      <c r="B15978" t="s">
        <v>38305</v>
      </c>
      <c r="I15978" t="s">
        <v>5</v>
      </c>
      <c r="J15978">
        <v>9.41</v>
      </c>
      <c r="M15978">
        <v>9.41</v>
      </c>
      <c r="N15978">
        <f t="shared" si="249"/>
        <v>0</v>
      </c>
    </row>
    <row r="15979" spans="1:14" x14ac:dyDescent="0.2">
      <c r="A15979" t="s">
        <v>16002</v>
      </c>
      <c r="B15979" t="s">
        <v>38306</v>
      </c>
      <c r="I15979" t="s">
        <v>5</v>
      </c>
      <c r="J15979">
        <v>9.48</v>
      </c>
      <c r="M15979">
        <v>9.48</v>
      </c>
      <c r="N15979">
        <f t="shared" si="249"/>
        <v>0</v>
      </c>
    </row>
    <row r="15980" spans="1:14" x14ac:dyDescent="0.2">
      <c r="A15980" t="s">
        <v>16003</v>
      </c>
      <c r="B15980" t="s">
        <v>38306</v>
      </c>
      <c r="I15980" t="s">
        <v>5</v>
      </c>
      <c r="J15980">
        <v>9.48</v>
      </c>
      <c r="M15980">
        <v>9.48</v>
      </c>
      <c r="N15980">
        <f t="shared" si="249"/>
        <v>0</v>
      </c>
    </row>
    <row r="15981" spans="1:14" x14ac:dyDescent="0.2">
      <c r="A15981" t="s">
        <v>16004</v>
      </c>
      <c r="B15981" t="s">
        <v>38307</v>
      </c>
      <c r="I15981" t="s">
        <v>5</v>
      </c>
      <c r="J15981">
        <v>11.55</v>
      </c>
      <c r="M15981">
        <v>11.55</v>
      </c>
      <c r="N15981">
        <f t="shared" si="249"/>
        <v>0</v>
      </c>
    </row>
    <row r="15982" spans="1:14" x14ac:dyDescent="0.2">
      <c r="A15982" t="s">
        <v>16005</v>
      </c>
      <c r="B15982" t="s">
        <v>38307</v>
      </c>
      <c r="I15982" t="s">
        <v>5</v>
      </c>
      <c r="J15982">
        <v>11.55</v>
      </c>
      <c r="M15982">
        <v>11.55</v>
      </c>
      <c r="N15982">
        <f t="shared" si="249"/>
        <v>0</v>
      </c>
    </row>
    <row r="15983" spans="1:14" x14ac:dyDescent="0.2">
      <c r="A15983" t="s">
        <v>16006</v>
      </c>
      <c r="B15983" t="s">
        <v>38308</v>
      </c>
      <c r="I15983" t="s">
        <v>5</v>
      </c>
      <c r="J15983">
        <v>12.4</v>
      </c>
      <c r="M15983">
        <v>12.4</v>
      </c>
      <c r="N15983">
        <f t="shared" si="249"/>
        <v>0</v>
      </c>
    </row>
    <row r="15984" spans="1:14" x14ac:dyDescent="0.2">
      <c r="A15984" t="s">
        <v>16007</v>
      </c>
      <c r="B15984" t="s">
        <v>38308</v>
      </c>
      <c r="I15984" t="s">
        <v>5</v>
      </c>
      <c r="J15984">
        <v>12.4</v>
      </c>
      <c r="M15984">
        <v>12.4</v>
      </c>
      <c r="N15984">
        <f t="shared" si="249"/>
        <v>0</v>
      </c>
    </row>
    <row r="15985" spans="1:14" x14ac:dyDescent="0.2">
      <c r="A15985" t="s">
        <v>16008</v>
      </c>
      <c r="B15985" t="s">
        <v>38309</v>
      </c>
      <c r="I15985" t="s">
        <v>5</v>
      </c>
      <c r="J15985">
        <v>13.19</v>
      </c>
      <c r="M15985">
        <v>13.19</v>
      </c>
      <c r="N15985">
        <f t="shared" si="249"/>
        <v>0</v>
      </c>
    </row>
    <row r="15986" spans="1:14" x14ac:dyDescent="0.2">
      <c r="A15986" t="s">
        <v>16009</v>
      </c>
      <c r="B15986" t="s">
        <v>38309</v>
      </c>
      <c r="I15986" t="s">
        <v>5</v>
      </c>
      <c r="J15986">
        <v>13.19</v>
      </c>
      <c r="M15986">
        <v>13.19</v>
      </c>
      <c r="N15986">
        <f t="shared" si="249"/>
        <v>0</v>
      </c>
    </row>
    <row r="15987" spans="1:14" x14ac:dyDescent="0.2">
      <c r="A15987" t="s">
        <v>16010</v>
      </c>
      <c r="B15987" t="s">
        <v>38310</v>
      </c>
      <c r="I15987" t="s">
        <v>5</v>
      </c>
      <c r="J15987">
        <v>18.170000000000002</v>
      </c>
      <c r="M15987">
        <v>18.170000000000002</v>
      </c>
      <c r="N15987">
        <f t="shared" si="249"/>
        <v>0</v>
      </c>
    </row>
    <row r="15988" spans="1:14" x14ac:dyDescent="0.2">
      <c r="A15988" t="s">
        <v>16011</v>
      </c>
      <c r="B15988" t="s">
        <v>38310</v>
      </c>
      <c r="I15988" t="s">
        <v>5</v>
      </c>
      <c r="J15988">
        <v>18.170000000000002</v>
      </c>
      <c r="M15988">
        <v>18.170000000000002</v>
      </c>
      <c r="N15988">
        <f t="shared" si="249"/>
        <v>0</v>
      </c>
    </row>
    <row r="15989" spans="1:14" x14ac:dyDescent="0.2">
      <c r="A15989" t="s">
        <v>16012</v>
      </c>
      <c r="B15989" t="s">
        <v>38311</v>
      </c>
      <c r="I15989" t="s">
        <v>5</v>
      </c>
      <c r="J15989">
        <v>26.42</v>
      </c>
      <c r="M15989">
        <v>26.42</v>
      </c>
      <c r="N15989">
        <f t="shared" si="249"/>
        <v>0</v>
      </c>
    </row>
    <row r="15990" spans="1:14" x14ac:dyDescent="0.2">
      <c r="A15990" t="s">
        <v>16013</v>
      </c>
      <c r="B15990" t="s">
        <v>38311</v>
      </c>
      <c r="I15990" t="s">
        <v>5</v>
      </c>
      <c r="J15990">
        <v>26.42</v>
      </c>
      <c r="M15990">
        <v>26.42</v>
      </c>
      <c r="N15990">
        <f t="shared" si="249"/>
        <v>0</v>
      </c>
    </row>
    <row r="15991" spans="1:14" x14ac:dyDescent="0.2">
      <c r="A15991" t="s">
        <v>16014</v>
      </c>
      <c r="B15991" t="s">
        <v>38312</v>
      </c>
      <c r="I15991" t="s">
        <v>5</v>
      </c>
      <c r="J15991">
        <v>28.31</v>
      </c>
      <c r="M15991">
        <v>28.31</v>
      </c>
      <c r="N15991">
        <f t="shared" si="249"/>
        <v>0</v>
      </c>
    </row>
    <row r="15992" spans="1:14" x14ac:dyDescent="0.2">
      <c r="A15992" t="s">
        <v>16015</v>
      </c>
      <c r="B15992" t="s">
        <v>38312</v>
      </c>
      <c r="I15992" t="s">
        <v>5</v>
      </c>
      <c r="J15992">
        <v>28.31</v>
      </c>
      <c r="M15992">
        <v>28.31</v>
      </c>
      <c r="N15992">
        <f t="shared" si="249"/>
        <v>0</v>
      </c>
    </row>
    <row r="15993" spans="1:14" x14ac:dyDescent="0.2">
      <c r="A15993" t="s">
        <v>16016</v>
      </c>
      <c r="B15993" t="s">
        <v>22220</v>
      </c>
      <c r="I15993" t="s">
        <v>5</v>
      </c>
      <c r="J15993">
        <v>1.73</v>
      </c>
      <c r="M15993">
        <v>1.73</v>
      </c>
      <c r="N15993">
        <f t="shared" si="249"/>
        <v>0</v>
      </c>
    </row>
    <row r="15994" spans="1:14" x14ac:dyDescent="0.2">
      <c r="A15994" t="s">
        <v>16017</v>
      </c>
      <c r="B15994" t="s">
        <v>22220</v>
      </c>
      <c r="I15994" t="s">
        <v>5</v>
      </c>
      <c r="J15994">
        <v>1.73</v>
      </c>
      <c r="M15994">
        <v>1.73</v>
      </c>
      <c r="N15994">
        <f t="shared" si="249"/>
        <v>0</v>
      </c>
    </row>
    <row r="15995" spans="1:14" x14ac:dyDescent="0.2">
      <c r="A15995" t="s">
        <v>16018</v>
      </c>
      <c r="B15995" t="s">
        <v>22221</v>
      </c>
      <c r="I15995" t="s">
        <v>5</v>
      </c>
      <c r="J15995">
        <v>2.67</v>
      </c>
      <c r="M15995">
        <v>2.67</v>
      </c>
      <c r="N15995">
        <f t="shared" si="249"/>
        <v>0</v>
      </c>
    </row>
    <row r="15996" spans="1:14" x14ac:dyDescent="0.2">
      <c r="A15996" t="s">
        <v>16019</v>
      </c>
      <c r="B15996" t="s">
        <v>22221</v>
      </c>
      <c r="I15996" t="s">
        <v>5</v>
      </c>
      <c r="J15996">
        <v>2.67</v>
      </c>
      <c r="M15996">
        <v>2.67</v>
      </c>
      <c r="N15996">
        <f t="shared" si="249"/>
        <v>0</v>
      </c>
    </row>
    <row r="15997" spans="1:14" x14ac:dyDescent="0.2">
      <c r="A15997" t="s">
        <v>16020</v>
      </c>
      <c r="B15997" t="s">
        <v>22222</v>
      </c>
      <c r="I15997" t="s">
        <v>5</v>
      </c>
      <c r="J15997">
        <v>5.47</v>
      </c>
      <c r="M15997">
        <v>5.47</v>
      </c>
      <c r="N15997">
        <f t="shared" si="249"/>
        <v>0</v>
      </c>
    </row>
    <row r="15998" spans="1:14" x14ac:dyDescent="0.2">
      <c r="A15998" t="s">
        <v>16021</v>
      </c>
      <c r="B15998" t="s">
        <v>22222</v>
      </c>
      <c r="I15998" t="s">
        <v>5</v>
      </c>
      <c r="J15998">
        <v>5.47</v>
      </c>
      <c r="M15998">
        <v>5.47</v>
      </c>
      <c r="N15998">
        <f t="shared" si="249"/>
        <v>0</v>
      </c>
    </row>
    <row r="15999" spans="1:14" x14ac:dyDescent="0.2">
      <c r="A15999" t="s">
        <v>16022</v>
      </c>
      <c r="B15999" t="s">
        <v>22223</v>
      </c>
      <c r="I15999" t="s">
        <v>5</v>
      </c>
      <c r="J15999">
        <v>14.54</v>
      </c>
      <c r="M15999">
        <v>14.54</v>
      </c>
      <c r="N15999">
        <f t="shared" si="249"/>
        <v>0</v>
      </c>
    </row>
    <row r="16000" spans="1:14" x14ac:dyDescent="0.2">
      <c r="A16000" t="s">
        <v>16023</v>
      </c>
      <c r="B16000" t="s">
        <v>22223</v>
      </c>
      <c r="I16000" t="s">
        <v>5</v>
      </c>
      <c r="J16000">
        <v>14.54</v>
      </c>
      <c r="M16000">
        <v>14.54</v>
      </c>
      <c r="N16000">
        <f t="shared" si="249"/>
        <v>0</v>
      </c>
    </row>
    <row r="16001" spans="1:14" x14ac:dyDescent="0.2">
      <c r="A16001" t="s">
        <v>16024</v>
      </c>
      <c r="B16001" t="s">
        <v>22224</v>
      </c>
      <c r="I16001" t="s">
        <v>5</v>
      </c>
      <c r="J16001">
        <v>14.79</v>
      </c>
      <c r="M16001">
        <v>14.79</v>
      </c>
      <c r="N16001">
        <f t="shared" si="249"/>
        <v>0</v>
      </c>
    </row>
    <row r="16002" spans="1:14" x14ac:dyDescent="0.2">
      <c r="A16002" t="s">
        <v>16025</v>
      </c>
      <c r="B16002" t="s">
        <v>22224</v>
      </c>
      <c r="I16002" t="s">
        <v>5</v>
      </c>
      <c r="J16002">
        <v>14.79</v>
      </c>
      <c r="M16002">
        <v>14.79</v>
      </c>
      <c r="N16002">
        <f t="shared" si="249"/>
        <v>0</v>
      </c>
    </row>
    <row r="16003" spans="1:14" x14ac:dyDescent="0.2">
      <c r="A16003" t="s">
        <v>16026</v>
      </c>
      <c r="B16003" t="s">
        <v>22225</v>
      </c>
      <c r="I16003" t="s">
        <v>5</v>
      </c>
      <c r="J16003">
        <v>37.42</v>
      </c>
      <c r="M16003">
        <v>37.42</v>
      </c>
      <c r="N16003">
        <f t="shared" si="249"/>
        <v>0</v>
      </c>
    </row>
    <row r="16004" spans="1:14" x14ac:dyDescent="0.2">
      <c r="A16004" t="s">
        <v>16027</v>
      </c>
      <c r="B16004" t="s">
        <v>22225</v>
      </c>
      <c r="I16004" t="s">
        <v>5</v>
      </c>
      <c r="J16004">
        <v>37.42</v>
      </c>
      <c r="M16004">
        <v>37.42</v>
      </c>
      <c r="N16004">
        <f t="shared" ref="N16004:N16067" si="250">J16004-M16004</f>
        <v>0</v>
      </c>
    </row>
    <row r="16005" spans="1:14" x14ac:dyDescent="0.2">
      <c r="A16005" t="s">
        <v>16028</v>
      </c>
      <c r="B16005" t="s">
        <v>22226</v>
      </c>
      <c r="I16005" t="s">
        <v>5</v>
      </c>
      <c r="J16005">
        <v>48.88</v>
      </c>
      <c r="M16005">
        <v>48.88</v>
      </c>
      <c r="N16005">
        <f t="shared" si="250"/>
        <v>0</v>
      </c>
    </row>
    <row r="16006" spans="1:14" x14ac:dyDescent="0.2">
      <c r="A16006" t="s">
        <v>16029</v>
      </c>
      <c r="B16006" t="s">
        <v>22226</v>
      </c>
      <c r="I16006" t="s">
        <v>5</v>
      </c>
      <c r="J16006">
        <v>48.88</v>
      </c>
      <c r="M16006">
        <v>48.88</v>
      </c>
      <c r="N16006">
        <f t="shared" si="250"/>
        <v>0</v>
      </c>
    </row>
    <row r="16007" spans="1:14" x14ac:dyDescent="0.2">
      <c r="A16007" t="s">
        <v>16030</v>
      </c>
      <c r="B16007" t="s">
        <v>22227</v>
      </c>
      <c r="I16007" t="s">
        <v>5</v>
      </c>
      <c r="J16007">
        <v>5.81</v>
      </c>
      <c r="M16007">
        <v>5.81</v>
      </c>
      <c r="N16007">
        <f t="shared" si="250"/>
        <v>0</v>
      </c>
    </row>
    <row r="16008" spans="1:14" x14ac:dyDescent="0.2">
      <c r="A16008" t="s">
        <v>16031</v>
      </c>
      <c r="B16008" t="s">
        <v>22227</v>
      </c>
      <c r="I16008" t="s">
        <v>5</v>
      </c>
      <c r="J16008">
        <v>5.81</v>
      </c>
      <c r="M16008">
        <v>5.81</v>
      </c>
      <c r="N16008">
        <f t="shared" si="250"/>
        <v>0</v>
      </c>
    </row>
    <row r="16009" spans="1:14" x14ac:dyDescent="0.2">
      <c r="A16009" t="s">
        <v>16032</v>
      </c>
      <c r="B16009" t="s">
        <v>22228</v>
      </c>
      <c r="I16009" t="s">
        <v>5</v>
      </c>
      <c r="J16009">
        <v>6.08</v>
      </c>
      <c r="M16009">
        <v>6.08</v>
      </c>
      <c r="N16009">
        <f t="shared" si="250"/>
        <v>0</v>
      </c>
    </row>
    <row r="16010" spans="1:14" x14ac:dyDescent="0.2">
      <c r="A16010" t="s">
        <v>16033</v>
      </c>
      <c r="B16010" t="s">
        <v>22228</v>
      </c>
      <c r="I16010" t="s">
        <v>5</v>
      </c>
      <c r="J16010">
        <v>6.08</v>
      </c>
      <c r="M16010">
        <v>6.08</v>
      </c>
      <c r="N16010">
        <f t="shared" si="250"/>
        <v>0</v>
      </c>
    </row>
    <row r="16011" spans="1:14" x14ac:dyDescent="0.2">
      <c r="A16011" t="s">
        <v>16034</v>
      </c>
      <c r="B16011" t="s">
        <v>22229</v>
      </c>
      <c r="I16011" t="s">
        <v>5</v>
      </c>
      <c r="J16011">
        <v>9.4</v>
      </c>
      <c r="M16011">
        <v>9.4</v>
      </c>
      <c r="N16011">
        <f t="shared" si="250"/>
        <v>0</v>
      </c>
    </row>
    <row r="16012" spans="1:14" x14ac:dyDescent="0.2">
      <c r="A16012" t="s">
        <v>16035</v>
      </c>
      <c r="B16012" t="s">
        <v>22229</v>
      </c>
      <c r="I16012" t="s">
        <v>5</v>
      </c>
      <c r="J16012">
        <v>9.4</v>
      </c>
      <c r="M16012">
        <v>9.4</v>
      </c>
      <c r="N16012">
        <f t="shared" si="250"/>
        <v>0</v>
      </c>
    </row>
    <row r="16013" spans="1:14" x14ac:dyDescent="0.2">
      <c r="A16013" t="s">
        <v>16036</v>
      </c>
      <c r="B16013" t="s">
        <v>22230</v>
      </c>
      <c r="I16013" t="s">
        <v>5</v>
      </c>
      <c r="J16013">
        <v>19.989999999999998</v>
      </c>
      <c r="M16013">
        <v>19.989999999999998</v>
      </c>
      <c r="N16013">
        <f t="shared" si="250"/>
        <v>0</v>
      </c>
    </row>
    <row r="16014" spans="1:14" x14ac:dyDescent="0.2">
      <c r="A16014" t="s">
        <v>16037</v>
      </c>
      <c r="B16014" t="s">
        <v>22230</v>
      </c>
      <c r="I16014" t="s">
        <v>5</v>
      </c>
      <c r="J16014">
        <v>19.989999999999998</v>
      </c>
      <c r="M16014">
        <v>19.989999999999998</v>
      </c>
      <c r="N16014">
        <f t="shared" si="250"/>
        <v>0</v>
      </c>
    </row>
    <row r="16015" spans="1:14" x14ac:dyDescent="0.2">
      <c r="A16015" t="s">
        <v>16038</v>
      </c>
      <c r="B16015" t="s">
        <v>22231</v>
      </c>
      <c r="I16015" t="s">
        <v>5</v>
      </c>
      <c r="J16015">
        <v>28.27</v>
      </c>
      <c r="M16015">
        <v>28.27</v>
      </c>
      <c r="N16015">
        <f t="shared" si="250"/>
        <v>0</v>
      </c>
    </row>
    <row r="16016" spans="1:14" x14ac:dyDescent="0.2">
      <c r="A16016" t="s">
        <v>16039</v>
      </c>
      <c r="B16016" t="s">
        <v>22231</v>
      </c>
      <c r="I16016" t="s">
        <v>5</v>
      </c>
      <c r="J16016">
        <v>28.27</v>
      </c>
      <c r="M16016">
        <v>28.27</v>
      </c>
      <c r="N16016">
        <f t="shared" si="250"/>
        <v>0</v>
      </c>
    </row>
    <row r="16017" spans="1:14" x14ac:dyDescent="0.2">
      <c r="A16017" t="s">
        <v>16040</v>
      </c>
      <c r="B16017" t="s">
        <v>22232</v>
      </c>
      <c r="I16017" t="s">
        <v>5</v>
      </c>
      <c r="J16017">
        <v>45.88</v>
      </c>
      <c r="M16017">
        <v>45.88</v>
      </c>
      <c r="N16017">
        <f t="shared" si="250"/>
        <v>0</v>
      </c>
    </row>
    <row r="16018" spans="1:14" x14ac:dyDescent="0.2">
      <c r="A16018" t="s">
        <v>16041</v>
      </c>
      <c r="B16018" t="s">
        <v>22232</v>
      </c>
      <c r="I16018" t="s">
        <v>5</v>
      </c>
      <c r="J16018">
        <v>45.88</v>
      </c>
      <c r="M16018">
        <v>45.88</v>
      </c>
      <c r="N16018">
        <f t="shared" si="250"/>
        <v>0</v>
      </c>
    </row>
    <row r="16019" spans="1:14" x14ac:dyDescent="0.2">
      <c r="A16019" t="s">
        <v>16042</v>
      </c>
      <c r="B16019" t="s">
        <v>38313</v>
      </c>
      <c r="I16019" t="s">
        <v>5</v>
      </c>
      <c r="J16019">
        <v>8.33</v>
      </c>
      <c r="M16019">
        <v>8.33</v>
      </c>
      <c r="N16019">
        <f t="shared" si="250"/>
        <v>0</v>
      </c>
    </row>
    <row r="16020" spans="1:14" x14ac:dyDescent="0.2">
      <c r="A16020" t="s">
        <v>16043</v>
      </c>
      <c r="B16020" t="s">
        <v>38313</v>
      </c>
      <c r="I16020" t="s">
        <v>5</v>
      </c>
      <c r="J16020">
        <v>8.33</v>
      </c>
      <c r="M16020">
        <v>8.33</v>
      </c>
      <c r="N16020">
        <f t="shared" si="250"/>
        <v>0</v>
      </c>
    </row>
    <row r="16021" spans="1:14" x14ac:dyDescent="0.2">
      <c r="A16021" t="s">
        <v>16044</v>
      </c>
      <c r="B16021" t="s">
        <v>38314</v>
      </c>
      <c r="I16021" t="s">
        <v>5</v>
      </c>
      <c r="J16021">
        <v>9.17</v>
      </c>
      <c r="M16021">
        <v>9.17</v>
      </c>
      <c r="N16021">
        <f t="shared" si="250"/>
        <v>0</v>
      </c>
    </row>
    <row r="16022" spans="1:14" x14ac:dyDescent="0.2">
      <c r="A16022" t="s">
        <v>16045</v>
      </c>
      <c r="B16022" t="s">
        <v>38314</v>
      </c>
      <c r="I16022" t="s">
        <v>5</v>
      </c>
      <c r="J16022">
        <v>9.17</v>
      </c>
      <c r="M16022">
        <v>9.17</v>
      </c>
      <c r="N16022">
        <f t="shared" si="250"/>
        <v>0</v>
      </c>
    </row>
    <row r="16023" spans="1:14" x14ac:dyDescent="0.2">
      <c r="A16023" t="s">
        <v>16046</v>
      </c>
      <c r="B16023" t="s">
        <v>38315</v>
      </c>
      <c r="I16023" t="s">
        <v>5</v>
      </c>
      <c r="J16023">
        <v>7.82</v>
      </c>
      <c r="M16023">
        <v>7.82</v>
      </c>
      <c r="N16023">
        <f t="shared" si="250"/>
        <v>0</v>
      </c>
    </row>
    <row r="16024" spans="1:14" x14ac:dyDescent="0.2">
      <c r="A16024" t="s">
        <v>16047</v>
      </c>
      <c r="B16024" t="s">
        <v>38315</v>
      </c>
      <c r="I16024" t="s">
        <v>5</v>
      </c>
      <c r="J16024">
        <v>7.82</v>
      </c>
      <c r="M16024">
        <v>7.82</v>
      </c>
      <c r="N16024">
        <f t="shared" si="250"/>
        <v>0</v>
      </c>
    </row>
    <row r="16025" spans="1:14" x14ac:dyDescent="0.2">
      <c r="A16025" t="s">
        <v>16048</v>
      </c>
      <c r="B16025" t="s">
        <v>38316</v>
      </c>
      <c r="I16025" t="s">
        <v>5</v>
      </c>
      <c r="J16025">
        <v>10.81</v>
      </c>
      <c r="M16025">
        <v>10.81</v>
      </c>
      <c r="N16025">
        <f t="shared" si="250"/>
        <v>0</v>
      </c>
    </row>
    <row r="16026" spans="1:14" x14ac:dyDescent="0.2">
      <c r="A16026" t="s">
        <v>16049</v>
      </c>
      <c r="B16026" t="s">
        <v>38316</v>
      </c>
      <c r="I16026" t="s">
        <v>5</v>
      </c>
      <c r="J16026">
        <v>10.81</v>
      </c>
      <c r="M16026">
        <v>10.81</v>
      </c>
      <c r="N16026">
        <f t="shared" si="250"/>
        <v>0</v>
      </c>
    </row>
    <row r="16027" spans="1:14" x14ac:dyDescent="0.2">
      <c r="A16027" t="s">
        <v>16050</v>
      </c>
      <c r="B16027" t="s">
        <v>38317</v>
      </c>
      <c r="I16027" t="s">
        <v>5</v>
      </c>
      <c r="J16027">
        <v>12.61</v>
      </c>
      <c r="M16027">
        <v>12.61</v>
      </c>
      <c r="N16027">
        <f t="shared" si="250"/>
        <v>0</v>
      </c>
    </row>
    <row r="16028" spans="1:14" x14ac:dyDescent="0.2">
      <c r="A16028" t="s">
        <v>16051</v>
      </c>
      <c r="B16028" t="s">
        <v>38317</v>
      </c>
      <c r="I16028" t="s">
        <v>5</v>
      </c>
      <c r="J16028">
        <v>12.61</v>
      </c>
      <c r="M16028">
        <v>12.61</v>
      </c>
      <c r="N16028">
        <f t="shared" si="250"/>
        <v>0</v>
      </c>
    </row>
    <row r="16029" spans="1:14" x14ac:dyDescent="0.2">
      <c r="A16029" t="s">
        <v>16052</v>
      </c>
      <c r="B16029" t="s">
        <v>38318</v>
      </c>
      <c r="I16029" t="s">
        <v>5</v>
      </c>
      <c r="J16029">
        <v>22.63</v>
      </c>
      <c r="M16029">
        <v>22.63</v>
      </c>
      <c r="N16029">
        <f t="shared" si="250"/>
        <v>0</v>
      </c>
    </row>
    <row r="16030" spans="1:14" x14ac:dyDescent="0.2">
      <c r="A16030" t="s">
        <v>16053</v>
      </c>
      <c r="B16030" t="s">
        <v>38318</v>
      </c>
      <c r="I16030" t="s">
        <v>5</v>
      </c>
      <c r="J16030">
        <v>22.63</v>
      </c>
      <c r="M16030">
        <v>22.63</v>
      </c>
      <c r="N16030">
        <f t="shared" si="250"/>
        <v>0</v>
      </c>
    </row>
    <row r="16031" spans="1:14" x14ac:dyDescent="0.2">
      <c r="A16031" t="s">
        <v>16054</v>
      </c>
      <c r="B16031" t="s">
        <v>38319</v>
      </c>
      <c r="I16031" t="s">
        <v>5</v>
      </c>
      <c r="J16031">
        <v>172.08</v>
      </c>
      <c r="M16031">
        <v>172.08</v>
      </c>
      <c r="N16031">
        <f t="shared" si="250"/>
        <v>0</v>
      </c>
    </row>
    <row r="16032" spans="1:14" x14ac:dyDescent="0.2">
      <c r="A16032" t="s">
        <v>16055</v>
      </c>
      <c r="B16032" t="s">
        <v>38319</v>
      </c>
      <c r="I16032" t="s">
        <v>5</v>
      </c>
      <c r="J16032">
        <v>172.08</v>
      </c>
      <c r="M16032">
        <v>172.08</v>
      </c>
      <c r="N16032">
        <f t="shared" si="250"/>
        <v>0</v>
      </c>
    </row>
    <row r="16033" spans="1:14" x14ac:dyDescent="0.2">
      <c r="A16033" t="s">
        <v>16056</v>
      </c>
      <c r="B16033" t="s">
        <v>38320</v>
      </c>
      <c r="I16033" t="s">
        <v>5</v>
      </c>
      <c r="J16033">
        <v>194.58</v>
      </c>
      <c r="M16033">
        <v>194.58</v>
      </c>
      <c r="N16033">
        <f t="shared" si="250"/>
        <v>0</v>
      </c>
    </row>
    <row r="16034" spans="1:14" x14ac:dyDescent="0.2">
      <c r="A16034" t="s">
        <v>16057</v>
      </c>
      <c r="B16034" t="s">
        <v>38320</v>
      </c>
      <c r="I16034" t="s">
        <v>5</v>
      </c>
      <c r="J16034">
        <v>194.58</v>
      </c>
      <c r="M16034">
        <v>194.58</v>
      </c>
      <c r="N16034">
        <f t="shared" si="250"/>
        <v>0</v>
      </c>
    </row>
    <row r="16035" spans="1:14" x14ac:dyDescent="0.2">
      <c r="A16035" t="s">
        <v>16058</v>
      </c>
      <c r="B16035" t="s">
        <v>38321</v>
      </c>
      <c r="I16035" t="s">
        <v>5</v>
      </c>
      <c r="J16035">
        <v>388.91</v>
      </c>
      <c r="M16035">
        <v>388.91</v>
      </c>
      <c r="N16035">
        <f t="shared" si="250"/>
        <v>0</v>
      </c>
    </row>
    <row r="16036" spans="1:14" x14ac:dyDescent="0.2">
      <c r="A16036" t="s">
        <v>16059</v>
      </c>
      <c r="B16036" t="s">
        <v>38321</v>
      </c>
      <c r="I16036" t="s">
        <v>5</v>
      </c>
      <c r="J16036">
        <v>388.91</v>
      </c>
      <c r="M16036">
        <v>388.91</v>
      </c>
      <c r="N16036">
        <f t="shared" si="250"/>
        <v>0</v>
      </c>
    </row>
    <row r="16037" spans="1:14" x14ac:dyDescent="0.2">
      <c r="A16037" t="s">
        <v>16060</v>
      </c>
      <c r="B16037" t="s">
        <v>22233</v>
      </c>
      <c r="I16037" t="s">
        <v>5</v>
      </c>
      <c r="J16037">
        <v>6.59</v>
      </c>
      <c r="M16037">
        <v>6.59</v>
      </c>
      <c r="N16037">
        <f t="shared" si="250"/>
        <v>0</v>
      </c>
    </row>
    <row r="16038" spans="1:14" x14ac:dyDescent="0.2">
      <c r="A16038" t="s">
        <v>16061</v>
      </c>
      <c r="B16038" t="s">
        <v>22233</v>
      </c>
      <c r="I16038" t="s">
        <v>5</v>
      </c>
      <c r="J16038">
        <v>6.59</v>
      </c>
      <c r="M16038">
        <v>6.59</v>
      </c>
      <c r="N16038">
        <f t="shared" si="250"/>
        <v>0</v>
      </c>
    </row>
    <row r="16039" spans="1:14" x14ac:dyDescent="0.2">
      <c r="A16039" t="s">
        <v>16062</v>
      </c>
      <c r="B16039" t="s">
        <v>22234</v>
      </c>
      <c r="I16039" t="s">
        <v>5</v>
      </c>
      <c r="J16039">
        <v>7.09</v>
      </c>
      <c r="M16039">
        <v>7.09</v>
      </c>
      <c r="N16039">
        <f t="shared" si="250"/>
        <v>0</v>
      </c>
    </row>
    <row r="16040" spans="1:14" x14ac:dyDescent="0.2">
      <c r="A16040" t="s">
        <v>16063</v>
      </c>
      <c r="B16040" t="s">
        <v>22234</v>
      </c>
      <c r="I16040" t="s">
        <v>5</v>
      </c>
      <c r="J16040">
        <v>7.09</v>
      </c>
      <c r="M16040">
        <v>7.09</v>
      </c>
      <c r="N16040">
        <f t="shared" si="250"/>
        <v>0</v>
      </c>
    </row>
    <row r="16041" spans="1:14" x14ac:dyDescent="0.2">
      <c r="A16041" t="s">
        <v>16064</v>
      </c>
      <c r="B16041" t="s">
        <v>22235</v>
      </c>
      <c r="I16041" t="s">
        <v>5</v>
      </c>
      <c r="J16041">
        <v>12.2</v>
      </c>
      <c r="M16041">
        <v>12.2</v>
      </c>
      <c r="N16041">
        <f t="shared" si="250"/>
        <v>0</v>
      </c>
    </row>
    <row r="16042" spans="1:14" x14ac:dyDescent="0.2">
      <c r="A16042" t="s">
        <v>16065</v>
      </c>
      <c r="B16042" t="s">
        <v>22235</v>
      </c>
      <c r="I16042" t="s">
        <v>5</v>
      </c>
      <c r="J16042">
        <v>12.2</v>
      </c>
      <c r="M16042">
        <v>12.2</v>
      </c>
      <c r="N16042">
        <f t="shared" si="250"/>
        <v>0</v>
      </c>
    </row>
    <row r="16043" spans="1:14" x14ac:dyDescent="0.2">
      <c r="A16043" t="s">
        <v>16066</v>
      </c>
      <c r="B16043" t="s">
        <v>22236</v>
      </c>
      <c r="I16043" t="s">
        <v>5</v>
      </c>
      <c r="J16043">
        <v>17.5</v>
      </c>
      <c r="M16043">
        <v>17.5</v>
      </c>
      <c r="N16043">
        <f t="shared" si="250"/>
        <v>0</v>
      </c>
    </row>
    <row r="16044" spans="1:14" x14ac:dyDescent="0.2">
      <c r="A16044" t="s">
        <v>16067</v>
      </c>
      <c r="B16044" t="s">
        <v>22236</v>
      </c>
      <c r="I16044" t="s">
        <v>5</v>
      </c>
      <c r="J16044">
        <v>17.5</v>
      </c>
      <c r="M16044">
        <v>17.5</v>
      </c>
      <c r="N16044">
        <f t="shared" si="250"/>
        <v>0</v>
      </c>
    </row>
    <row r="16045" spans="1:14" x14ac:dyDescent="0.2">
      <c r="A16045" t="s">
        <v>16068</v>
      </c>
      <c r="B16045" t="s">
        <v>22237</v>
      </c>
      <c r="I16045" t="s">
        <v>5</v>
      </c>
      <c r="J16045">
        <v>21.73</v>
      </c>
      <c r="M16045">
        <v>21.73</v>
      </c>
      <c r="N16045">
        <f t="shared" si="250"/>
        <v>0</v>
      </c>
    </row>
    <row r="16046" spans="1:14" x14ac:dyDescent="0.2">
      <c r="A16046" t="s">
        <v>16069</v>
      </c>
      <c r="B16046" t="s">
        <v>22237</v>
      </c>
      <c r="I16046" t="s">
        <v>5</v>
      </c>
      <c r="J16046">
        <v>21.73</v>
      </c>
      <c r="M16046">
        <v>21.73</v>
      </c>
      <c r="N16046">
        <f t="shared" si="250"/>
        <v>0</v>
      </c>
    </row>
    <row r="16047" spans="1:14" x14ac:dyDescent="0.2">
      <c r="A16047" t="s">
        <v>16070</v>
      </c>
      <c r="B16047" t="s">
        <v>22238</v>
      </c>
      <c r="I16047" t="s">
        <v>5</v>
      </c>
      <c r="J16047">
        <v>43.8</v>
      </c>
      <c r="M16047">
        <v>43.8</v>
      </c>
      <c r="N16047">
        <f t="shared" si="250"/>
        <v>0</v>
      </c>
    </row>
    <row r="16048" spans="1:14" x14ac:dyDescent="0.2">
      <c r="A16048" t="s">
        <v>16071</v>
      </c>
      <c r="B16048" t="s">
        <v>22238</v>
      </c>
      <c r="I16048" t="s">
        <v>5</v>
      </c>
      <c r="J16048">
        <v>43.8</v>
      </c>
      <c r="M16048">
        <v>43.8</v>
      </c>
      <c r="N16048">
        <f t="shared" si="250"/>
        <v>0</v>
      </c>
    </row>
    <row r="16049" spans="1:14" x14ac:dyDescent="0.2">
      <c r="A16049" t="s">
        <v>16072</v>
      </c>
      <c r="B16049" t="s">
        <v>22239</v>
      </c>
      <c r="I16049" t="s">
        <v>5</v>
      </c>
      <c r="J16049">
        <v>2.4300000000000002</v>
      </c>
      <c r="M16049">
        <v>2.4300000000000002</v>
      </c>
      <c r="N16049">
        <f t="shared" si="250"/>
        <v>0</v>
      </c>
    </row>
    <row r="16050" spans="1:14" x14ac:dyDescent="0.2">
      <c r="A16050" t="s">
        <v>16073</v>
      </c>
      <c r="B16050" t="s">
        <v>22239</v>
      </c>
      <c r="I16050" t="s">
        <v>5</v>
      </c>
      <c r="J16050">
        <v>2.4300000000000002</v>
      </c>
      <c r="M16050">
        <v>2.4300000000000002</v>
      </c>
      <c r="N16050">
        <f t="shared" si="250"/>
        <v>0</v>
      </c>
    </row>
    <row r="16051" spans="1:14" x14ac:dyDescent="0.2">
      <c r="A16051" t="s">
        <v>16074</v>
      </c>
      <c r="B16051" t="s">
        <v>22240</v>
      </c>
      <c r="I16051" t="s">
        <v>5</v>
      </c>
      <c r="J16051">
        <v>3.18</v>
      </c>
      <c r="M16051">
        <v>3.18</v>
      </c>
      <c r="N16051">
        <f t="shared" si="250"/>
        <v>0</v>
      </c>
    </row>
    <row r="16052" spans="1:14" x14ac:dyDescent="0.2">
      <c r="A16052" t="s">
        <v>16075</v>
      </c>
      <c r="B16052" t="s">
        <v>22240</v>
      </c>
      <c r="I16052" t="s">
        <v>5</v>
      </c>
      <c r="J16052">
        <v>3.18</v>
      </c>
      <c r="M16052">
        <v>3.18</v>
      </c>
      <c r="N16052">
        <f t="shared" si="250"/>
        <v>0</v>
      </c>
    </row>
    <row r="16053" spans="1:14" x14ac:dyDescent="0.2">
      <c r="A16053" t="s">
        <v>16076</v>
      </c>
      <c r="B16053" t="s">
        <v>22241</v>
      </c>
      <c r="I16053" t="s">
        <v>5</v>
      </c>
      <c r="J16053">
        <v>5.93</v>
      </c>
      <c r="M16053">
        <v>5.93</v>
      </c>
      <c r="N16053">
        <f t="shared" si="250"/>
        <v>0</v>
      </c>
    </row>
    <row r="16054" spans="1:14" x14ac:dyDescent="0.2">
      <c r="A16054" t="s">
        <v>16077</v>
      </c>
      <c r="B16054" t="s">
        <v>22241</v>
      </c>
      <c r="I16054" t="s">
        <v>5</v>
      </c>
      <c r="J16054">
        <v>5.93</v>
      </c>
      <c r="M16054">
        <v>5.93</v>
      </c>
      <c r="N16054">
        <f t="shared" si="250"/>
        <v>0</v>
      </c>
    </row>
    <row r="16055" spans="1:14" x14ac:dyDescent="0.2">
      <c r="A16055" t="s">
        <v>16078</v>
      </c>
      <c r="B16055" t="s">
        <v>22242</v>
      </c>
      <c r="I16055" t="s">
        <v>5</v>
      </c>
      <c r="J16055">
        <v>18.25</v>
      </c>
      <c r="M16055">
        <v>18.25</v>
      </c>
      <c r="N16055">
        <f t="shared" si="250"/>
        <v>0</v>
      </c>
    </row>
    <row r="16056" spans="1:14" x14ac:dyDescent="0.2">
      <c r="A16056" t="s">
        <v>16079</v>
      </c>
      <c r="B16056" t="s">
        <v>22242</v>
      </c>
      <c r="I16056" t="s">
        <v>5</v>
      </c>
      <c r="J16056">
        <v>18.25</v>
      </c>
      <c r="M16056">
        <v>18.25</v>
      </c>
      <c r="N16056">
        <f t="shared" si="250"/>
        <v>0</v>
      </c>
    </row>
    <row r="16057" spans="1:14" x14ac:dyDescent="0.2">
      <c r="A16057" t="s">
        <v>16080</v>
      </c>
      <c r="B16057" t="s">
        <v>22243</v>
      </c>
      <c r="I16057" t="s">
        <v>5</v>
      </c>
      <c r="J16057">
        <v>14.6</v>
      </c>
      <c r="M16057">
        <v>14.6</v>
      </c>
      <c r="N16057">
        <f t="shared" si="250"/>
        <v>0</v>
      </c>
    </row>
    <row r="16058" spans="1:14" x14ac:dyDescent="0.2">
      <c r="A16058" t="s">
        <v>16081</v>
      </c>
      <c r="B16058" t="s">
        <v>22243</v>
      </c>
      <c r="I16058" t="s">
        <v>5</v>
      </c>
      <c r="J16058">
        <v>14.6</v>
      </c>
      <c r="M16058">
        <v>14.6</v>
      </c>
      <c r="N16058">
        <f t="shared" si="250"/>
        <v>0</v>
      </c>
    </row>
    <row r="16059" spans="1:14" x14ac:dyDescent="0.2">
      <c r="A16059" t="s">
        <v>16082</v>
      </c>
      <c r="B16059" t="s">
        <v>22244</v>
      </c>
      <c r="I16059" t="s">
        <v>5</v>
      </c>
      <c r="J16059">
        <v>32.19</v>
      </c>
      <c r="M16059">
        <v>32.19</v>
      </c>
      <c r="N16059">
        <f t="shared" si="250"/>
        <v>0</v>
      </c>
    </row>
    <row r="16060" spans="1:14" x14ac:dyDescent="0.2">
      <c r="A16060" t="s">
        <v>16083</v>
      </c>
      <c r="B16060" t="s">
        <v>22244</v>
      </c>
      <c r="I16060" t="s">
        <v>5</v>
      </c>
      <c r="J16060">
        <v>32.19</v>
      </c>
      <c r="M16060">
        <v>32.19</v>
      </c>
      <c r="N16060">
        <f t="shared" si="250"/>
        <v>0</v>
      </c>
    </row>
    <row r="16061" spans="1:14" x14ac:dyDescent="0.2">
      <c r="A16061" t="s">
        <v>16084</v>
      </c>
      <c r="B16061" t="s">
        <v>38322</v>
      </c>
      <c r="I16061" t="s">
        <v>5</v>
      </c>
      <c r="J16061">
        <v>4.0199999999999996</v>
      </c>
      <c r="M16061">
        <v>4.0199999999999996</v>
      </c>
      <c r="N16061">
        <f t="shared" si="250"/>
        <v>0</v>
      </c>
    </row>
    <row r="16062" spans="1:14" x14ac:dyDescent="0.2">
      <c r="A16062" t="s">
        <v>16085</v>
      </c>
      <c r="B16062" t="s">
        <v>38322</v>
      </c>
      <c r="I16062" t="s">
        <v>5</v>
      </c>
      <c r="J16062">
        <v>4.0199999999999996</v>
      </c>
      <c r="M16062">
        <v>4.0199999999999996</v>
      </c>
      <c r="N16062">
        <f t="shared" si="250"/>
        <v>0</v>
      </c>
    </row>
    <row r="16063" spans="1:14" x14ac:dyDescent="0.2">
      <c r="A16063" t="s">
        <v>16086</v>
      </c>
      <c r="B16063" t="s">
        <v>38323</v>
      </c>
      <c r="I16063" t="s">
        <v>5</v>
      </c>
      <c r="J16063">
        <v>6.9</v>
      </c>
      <c r="M16063">
        <v>6.9</v>
      </c>
      <c r="N16063">
        <f t="shared" si="250"/>
        <v>0</v>
      </c>
    </row>
    <row r="16064" spans="1:14" x14ac:dyDescent="0.2">
      <c r="A16064" t="s">
        <v>16087</v>
      </c>
      <c r="B16064" t="s">
        <v>38323</v>
      </c>
      <c r="I16064" t="s">
        <v>5</v>
      </c>
      <c r="J16064">
        <v>6.9</v>
      </c>
      <c r="M16064">
        <v>6.9</v>
      </c>
      <c r="N16064">
        <f t="shared" si="250"/>
        <v>0</v>
      </c>
    </row>
    <row r="16065" spans="1:14" x14ac:dyDescent="0.2">
      <c r="A16065" t="s">
        <v>16088</v>
      </c>
      <c r="B16065" t="s">
        <v>22245</v>
      </c>
      <c r="I16065" t="s">
        <v>5</v>
      </c>
      <c r="J16065">
        <v>1.1299999999999999</v>
      </c>
      <c r="M16065">
        <v>1.1299999999999999</v>
      </c>
      <c r="N16065">
        <f t="shared" si="250"/>
        <v>0</v>
      </c>
    </row>
    <row r="16066" spans="1:14" x14ac:dyDescent="0.2">
      <c r="A16066" t="s">
        <v>16089</v>
      </c>
      <c r="B16066" t="s">
        <v>22245</v>
      </c>
      <c r="I16066" t="s">
        <v>5</v>
      </c>
      <c r="J16066">
        <v>1.1299999999999999</v>
      </c>
      <c r="M16066">
        <v>1.1299999999999999</v>
      </c>
      <c r="N16066">
        <f t="shared" si="250"/>
        <v>0</v>
      </c>
    </row>
    <row r="16067" spans="1:14" x14ac:dyDescent="0.2">
      <c r="A16067" t="s">
        <v>16090</v>
      </c>
      <c r="B16067" t="s">
        <v>22246</v>
      </c>
      <c r="I16067" t="s">
        <v>5</v>
      </c>
      <c r="J16067">
        <v>1.86</v>
      </c>
      <c r="M16067">
        <v>1.86</v>
      </c>
      <c r="N16067">
        <f t="shared" si="250"/>
        <v>0</v>
      </c>
    </row>
    <row r="16068" spans="1:14" x14ac:dyDescent="0.2">
      <c r="A16068" t="s">
        <v>16091</v>
      </c>
      <c r="B16068" t="s">
        <v>22246</v>
      </c>
      <c r="I16068" t="s">
        <v>5</v>
      </c>
      <c r="J16068">
        <v>1.86</v>
      </c>
      <c r="M16068">
        <v>1.86</v>
      </c>
      <c r="N16068">
        <f t="shared" ref="N16068:N16131" si="251">J16068-M16068</f>
        <v>0</v>
      </c>
    </row>
    <row r="16069" spans="1:14" x14ac:dyDescent="0.2">
      <c r="A16069" t="s">
        <v>16092</v>
      </c>
      <c r="B16069" t="s">
        <v>22247</v>
      </c>
      <c r="I16069" t="s">
        <v>5</v>
      </c>
      <c r="J16069">
        <v>4.47</v>
      </c>
      <c r="M16069">
        <v>4.47</v>
      </c>
      <c r="N16069">
        <f t="shared" si="251"/>
        <v>0</v>
      </c>
    </row>
    <row r="16070" spans="1:14" x14ac:dyDescent="0.2">
      <c r="A16070" t="s">
        <v>16093</v>
      </c>
      <c r="B16070" t="s">
        <v>22247</v>
      </c>
      <c r="I16070" t="s">
        <v>5</v>
      </c>
      <c r="J16070">
        <v>4.47</v>
      </c>
      <c r="M16070">
        <v>4.47</v>
      </c>
      <c r="N16070">
        <f t="shared" si="251"/>
        <v>0</v>
      </c>
    </row>
    <row r="16071" spans="1:14" x14ac:dyDescent="0.2">
      <c r="A16071" t="s">
        <v>16094</v>
      </c>
      <c r="B16071" t="s">
        <v>22248</v>
      </c>
      <c r="I16071" t="s">
        <v>5</v>
      </c>
      <c r="J16071">
        <v>7.4</v>
      </c>
      <c r="M16071">
        <v>7.4</v>
      </c>
      <c r="N16071">
        <f t="shared" si="251"/>
        <v>0</v>
      </c>
    </row>
    <row r="16072" spans="1:14" x14ac:dyDescent="0.2">
      <c r="A16072" t="s">
        <v>16095</v>
      </c>
      <c r="B16072" t="s">
        <v>22248</v>
      </c>
      <c r="I16072" t="s">
        <v>5</v>
      </c>
      <c r="J16072">
        <v>7.4</v>
      </c>
      <c r="M16072">
        <v>7.4</v>
      </c>
      <c r="N16072">
        <f t="shared" si="251"/>
        <v>0</v>
      </c>
    </row>
    <row r="16073" spans="1:14" x14ac:dyDescent="0.2">
      <c r="A16073" t="s">
        <v>16096</v>
      </c>
      <c r="B16073" t="s">
        <v>22249</v>
      </c>
      <c r="I16073" t="s">
        <v>5</v>
      </c>
      <c r="J16073">
        <v>8.84</v>
      </c>
      <c r="M16073">
        <v>8.84</v>
      </c>
      <c r="N16073">
        <f t="shared" si="251"/>
        <v>0</v>
      </c>
    </row>
    <row r="16074" spans="1:14" x14ac:dyDescent="0.2">
      <c r="A16074" t="s">
        <v>16097</v>
      </c>
      <c r="B16074" t="s">
        <v>22249</v>
      </c>
      <c r="I16074" t="s">
        <v>5</v>
      </c>
      <c r="J16074">
        <v>8.84</v>
      </c>
      <c r="M16074">
        <v>8.84</v>
      </c>
      <c r="N16074">
        <f t="shared" si="251"/>
        <v>0</v>
      </c>
    </row>
    <row r="16075" spans="1:14" x14ac:dyDescent="0.2">
      <c r="A16075" t="s">
        <v>16098</v>
      </c>
      <c r="B16075" t="s">
        <v>22250</v>
      </c>
      <c r="I16075" t="s">
        <v>5</v>
      </c>
      <c r="J16075">
        <v>17.829999999999998</v>
      </c>
      <c r="M16075">
        <v>17.829999999999998</v>
      </c>
      <c r="N16075">
        <f t="shared" si="251"/>
        <v>0</v>
      </c>
    </row>
    <row r="16076" spans="1:14" x14ac:dyDescent="0.2">
      <c r="A16076" t="s">
        <v>16099</v>
      </c>
      <c r="B16076" t="s">
        <v>22250</v>
      </c>
      <c r="I16076" t="s">
        <v>5</v>
      </c>
      <c r="J16076">
        <v>17.829999999999998</v>
      </c>
      <c r="M16076">
        <v>17.829999999999998</v>
      </c>
      <c r="N16076">
        <f t="shared" si="251"/>
        <v>0</v>
      </c>
    </row>
    <row r="16077" spans="1:14" x14ac:dyDescent="0.2">
      <c r="A16077" t="s">
        <v>16100</v>
      </c>
      <c r="B16077" t="s">
        <v>22251</v>
      </c>
      <c r="I16077" t="s">
        <v>5</v>
      </c>
      <c r="J16077">
        <v>39.369999999999997</v>
      </c>
      <c r="M16077">
        <v>39.369999999999997</v>
      </c>
      <c r="N16077">
        <f t="shared" si="251"/>
        <v>0</v>
      </c>
    </row>
    <row r="16078" spans="1:14" x14ac:dyDescent="0.2">
      <c r="A16078" t="s">
        <v>16101</v>
      </c>
      <c r="B16078" t="s">
        <v>22251</v>
      </c>
      <c r="I16078" t="s">
        <v>5</v>
      </c>
      <c r="J16078">
        <v>39.369999999999997</v>
      </c>
      <c r="M16078">
        <v>39.369999999999997</v>
      </c>
      <c r="N16078">
        <f t="shared" si="251"/>
        <v>0</v>
      </c>
    </row>
    <row r="16079" spans="1:14" x14ac:dyDescent="0.2">
      <c r="A16079" t="s">
        <v>16102</v>
      </c>
      <c r="B16079" t="s">
        <v>22252</v>
      </c>
      <c r="I16079" t="s">
        <v>5</v>
      </c>
      <c r="J16079">
        <v>45.04</v>
      </c>
      <c r="M16079">
        <v>45.04</v>
      </c>
      <c r="N16079">
        <f t="shared" si="251"/>
        <v>0</v>
      </c>
    </row>
    <row r="16080" spans="1:14" x14ac:dyDescent="0.2">
      <c r="A16080" t="s">
        <v>16103</v>
      </c>
      <c r="B16080" t="s">
        <v>22252</v>
      </c>
      <c r="I16080" t="s">
        <v>5</v>
      </c>
      <c r="J16080">
        <v>45.04</v>
      </c>
      <c r="M16080">
        <v>45.04</v>
      </c>
      <c r="N16080">
        <f t="shared" si="251"/>
        <v>0</v>
      </c>
    </row>
    <row r="16081" spans="1:14" x14ac:dyDescent="0.2">
      <c r="A16081" t="s">
        <v>16104</v>
      </c>
      <c r="B16081" t="s">
        <v>22253</v>
      </c>
      <c r="I16081" t="s">
        <v>5</v>
      </c>
      <c r="J16081">
        <v>81</v>
      </c>
      <c r="M16081">
        <v>81</v>
      </c>
      <c r="N16081">
        <f t="shared" si="251"/>
        <v>0</v>
      </c>
    </row>
    <row r="16082" spans="1:14" x14ac:dyDescent="0.2">
      <c r="A16082" t="s">
        <v>16105</v>
      </c>
      <c r="B16082" t="s">
        <v>22253</v>
      </c>
      <c r="I16082" t="s">
        <v>5</v>
      </c>
      <c r="J16082">
        <v>81</v>
      </c>
      <c r="M16082">
        <v>81</v>
      </c>
      <c r="N16082">
        <f t="shared" si="251"/>
        <v>0</v>
      </c>
    </row>
    <row r="16083" spans="1:14" x14ac:dyDescent="0.2">
      <c r="A16083" t="s">
        <v>16106</v>
      </c>
      <c r="B16083" t="s">
        <v>38324</v>
      </c>
      <c r="I16083" t="s">
        <v>5</v>
      </c>
      <c r="J16083">
        <v>4.17</v>
      </c>
      <c r="M16083">
        <v>4.17</v>
      </c>
      <c r="N16083">
        <f t="shared" si="251"/>
        <v>0</v>
      </c>
    </row>
    <row r="16084" spans="1:14" x14ac:dyDescent="0.2">
      <c r="A16084" t="s">
        <v>16107</v>
      </c>
      <c r="B16084" t="s">
        <v>38324</v>
      </c>
      <c r="I16084" t="s">
        <v>5</v>
      </c>
      <c r="J16084">
        <v>4.17</v>
      </c>
      <c r="M16084">
        <v>4.17</v>
      </c>
      <c r="N16084">
        <f t="shared" si="251"/>
        <v>0</v>
      </c>
    </row>
    <row r="16085" spans="1:14" x14ac:dyDescent="0.2">
      <c r="A16085" t="s">
        <v>16108</v>
      </c>
      <c r="B16085" t="s">
        <v>38325</v>
      </c>
      <c r="I16085" t="s">
        <v>5</v>
      </c>
      <c r="J16085">
        <v>7.93</v>
      </c>
      <c r="M16085">
        <v>7.93</v>
      </c>
      <c r="N16085">
        <f t="shared" si="251"/>
        <v>0</v>
      </c>
    </row>
    <row r="16086" spans="1:14" x14ac:dyDescent="0.2">
      <c r="A16086" t="s">
        <v>16109</v>
      </c>
      <c r="B16086" t="s">
        <v>38325</v>
      </c>
      <c r="I16086" t="s">
        <v>5</v>
      </c>
      <c r="J16086">
        <v>7.93</v>
      </c>
      <c r="M16086">
        <v>7.93</v>
      </c>
      <c r="N16086">
        <f t="shared" si="251"/>
        <v>0</v>
      </c>
    </row>
    <row r="16087" spans="1:14" x14ac:dyDescent="0.2">
      <c r="A16087" t="s">
        <v>16110</v>
      </c>
      <c r="B16087" t="s">
        <v>38326</v>
      </c>
      <c r="I16087" t="s">
        <v>5</v>
      </c>
      <c r="J16087">
        <v>10.67</v>
      </c>
      <c r="M16087">
        <v>10.67</v>
      </c>
      <c r="N16087">
        <f t="shared" si="251"/>
        <v>0</v>
      </c>
    </row>
    <row r="16088" spans="1:14" x14ac:dyDescent="0.2">
      <c r="A16088" t="s">
        <v>16111</v>
      </c>
      <c r="B16088" t="s">
        <v>38326</v>
      </c>
      <c r="I16088" t="s">
        <v>5</v>
      </c>
      <c r="J16088">
        <v>10.67</v>
      </c>
      <c r="M16088">
        <v>10.67</v>
      </c>
      <c r="N16088">
        <f t="shared" si="251"/>
        <v>0</v>
      </c>
    </row>
    <row r="16089" spans="1:14" x14ac:dyDescent="0.2">
      <c r="A16089" t="s">
        <v>16112</v>
      </c>
      <c r="B16089" t="s">
        <v>38327</v>
      </c>
      <c r="I16089" t="s">
        <v>5</v>
      </c>
      <c r="J16089">
        <v>15.8</v>
      </c>
      <c r="M16089">
        <v>15.8</v>
      </c>
      <c r="N16089">
        <f t="shared" si="251"/>
        <v>0</v>
      </c>
    </row>
    <row r="16090" spans="1:14" x14ac:dyDescent="0.2">
      <c r="A16090" t="s">
        <v>16113</v>
      </c>
      <c r="B16090" t="s">
        <v>38327</v>
      </c>
      <c r="I16090" t="s">
        <v>5</v>
      </c>
      <c r="J16090">
        <v>15.8</v>
      </c>
      <c r="M16090">
        <v>15.8</v>
      </c>
      <c r="N16090">
        <f t="shared" si="251"/>
        <v>0</v>
      </c>
    </row>
    <row r="16091" spans="1:14" x14ac:dyDescent="0.2">
      <c r="A16091" t="s">
        <v>16114</v>
      </c>
      <c r="B16091" t="s">
        <v>38328</v>
      </c>
      <c r="I16091" t="s">
        <v>5</v>
      </c>
      <c r="J16091">
        <v>32.159999999999997</v>
      </c>
      <c r="M16091">
        <v>32.159999999999997</v>
      </c>
      <c r="N16091">
        <f t="shared" si="251"/>
        <v>0</v>
      </c>
    </row>
    <row r="16092" spans="1:14" x14ac:dyDescent="0.2">
      <c r="A16092" t="s">
        <v>16115</v>
      </c>
      <c r="B16092" t="s">
        <v>38328</v>
      </c>
      <c r="I16092" t="s">
        <v>5</v>
      </c>
      <c r="J16092">
        <v>32.159999999999997</v>
      </c>
      <c r="M16092">
        <v>32.159999999999997</v>
      </c>
      <c r="N16092">
        <f t="shared" si="251"/>
        <v>0</v>
      </c>
    </row>
    <row r="16093" spans="1:14" x14ac:dyDescent="0.2">
      <c r="A16093" t="s">
        <v>16116</v>
      </c>
      <c r="B16093" t="s">
        <v>22254</v>
      </c>
      <c r="I16093" t="s">
        <v>5</v>
      </c>
      <c r="J16093">
        <v>1.06</v>
      </c>
      <c r="M16093">
        <v>1.06</v>
      </c>
      <c r="N16093">
        <f t="shared" si="251"/>
        <v>0</v>
      </c>
    </row>
    <row r="16094" spans="1:14" x14ac:dyDescent="0.2">
      <c r="A16094" t="s">
        <v>16117</v>
      </c>
      <c r="B16094" t="s">
        <v>22254</v>
      </c>
      <c r="I16094" t="s">
        <v>5</v>
      </c>
      <c r="J16094">
        <v>1.06</v>
      </c>
      <c r="M16094">
        <v>1.06</v>
      </c>
      <c r="N16094">
        <f t="shared" si="251"/>
        <v>0</v>
      </c>
    </row>
    <row r="16095" spans="1:14" x14ac:dyDescent="0.2">
      <c r="A16095" t="s">
        <v>16118</v>
      </c>
      <c r="B16095" t="s">
        <v>22255</v>
      </c>
      <c r="I16095" t="s">
        <v>5</v>
      </c>
      <c r="J16095">
        <v>1.64</v>
      </c>
      <c r="M16095">
        <v>1.64</v>
      </c>
      <c r="N16095">
        <f t="shared" si="251"/>
        <v>0</v>
      </c>
    </row>
    <row r="16096" spans="1:14" x14ac:dyDescent="0.2">
      <c r="A16096" t="s">
        <v>16119</v>
      </c>
      <c r="B16096" t="s">
        <v>22255</v>
      </c>
      <c r="I16096" t="s">
        <v>5</v>
      </c>
      <c r="J16096">
        <v>1.64</v>
      </c>
      <c r="M16096">
        <v>1.64</v>
      </c>
      <c r="N16096">
        <f t="shared" si="251"/>
        <v>0</v>
      </c>
    </row>
    <row r="16097" spans="1:14" x14ac:dyDescent="0.2">
      <c r="A16097" t="s">
        <v>16120</v>
      </c>
      <c r="B16097" t="s">
        <v>22256</v>
      </c>
      <c r="I16097" t="s">
        <v>5</v>
      </c>
      <c r="J16097">
        <v>3.43</v>
      </c>
      <c r="M16097">
        <v>3.43</v>
      </c>
      <c r="N16097">
        <f t="shared" si="251"/>
        <v>0</v>
      </c>
    </row>
    <row r="16098" spans="1:14" x14ac:dyDescent="0.2">
      <c r="A16098" t="s">
        <v>16121</v>
      </c>
      <c r="B16098" t="s">
        <v>22256</v>
      </c>
      <c r="I16098" t="s">
        <v>5</v>
      </c>
      <c r="J16098">
        <v>3.43</v>
      </c>
      <c r="M16098">
        <v>3.43</v>
      </c>
      <c r="N16098">
        <f t="shared" si="251"/>
        <v>0</v>
      </c>
    </row>
    <row r="16099" spans="1:14" x14ac:dyDescent="0.2">
      <c r="A16099" t="s">
        <v>16122</v>
      </c>
      <c r="B16099" t="s">
        <v>22257</v>
      </c>
      <c r="I16099" t="s">
        <v>5</v>
      </c>
      <c r="J16099">
        <v>7.28</v>
      </c>
      <c r="M16099">
        <v>7.28</v>
      </c>
      <c r="N16099">
        <f t="shared" si="251"/>
        <v>0</v>
      </c>
    </row>
    <row r="16100" spans="1:14" x14ac:dyDescent="0.2">
      <c r="A16100" t="s">
        <v>16123</v>
      </c>
      <c r="B16100" t="s">
        <v>22257</v>
      </c>
      <c r="I16100" t="s">
        <v>5</v>
      </c>
      <c r="J16100">
        <v>7.28</v>
      </c>
      <c r="M16100">
        <v>7.28</v>
      </c>
      <c r="N16100">
        <f t="shared" si="251"/>
        <v>0</v>
      </c>
    </row>
    <row r="16101" spans="1:14" x14ac:dyDescent="0.2">
      <c r="A16101" t="s">
        <v>16124</v>
      </c>
      <c r="B16101" t="s">
        <v>22258</v>
      </c>
      <c r="I16101" t="s">
        <v>5</v>
      </c>
      <c r="J16101">
        <v>11.06</v>
      </c>
      <c r="M16101">
        <v>11.06</v>
      </c>
      <c r="N16101">
        <f t="shared" si="251"/>
        <v>0</v>
      </c>
    </row>
    <row r="16102" spans="1:14" x14ac:dyDescent="0.2">
      <c r="A16102" t="s">
        <v>16125</v>
      </c>
      <c r="B16102" t="s">
        <v>22258</v>
      </c>
      <c r="I16102" t="s">
        <v>5</v>
      </c>
      <c r="J16102">
        <v>11.06</v>
      </c>
      <c r="M16102">
        <v>11.06</v>
      </c>
      <c r="N16102">
        <f t="shared" si="251"/>
        <v>0</v>
      </c>
    </row>
    <row r="16103" spans="1:14" x14ac:dyDescent="0.2">
      <c r="A16103" t="s">
        <v>16126</v>
      </c>
      <c r="B16103" t="s">
        <v>22259</v>
      </c>
      <c r="I16103" t="s">
        <v>5</v>
      </c>
      <c r="J16103">
        <v>15.72</v>
      </c>
      <c r="M16103">
        <v>15.72</v>
      </c>
      <c r="N16103">
        <f t="shared" si="251"/>
        <v>0</v>
      </c>
    </row>
    <row r="16104" spans="1:14" x14ac:dyDescent="0.2">
      <c r="A16104" t="s">
        <v>16127</v>
      </c>
      <c r="B16104" t="s">
        <v>22259</v>
      </c>
      <c r="I16104" t="s">
        <v>5</v>
      </c>
      <c r="J16104">
        <v>15.72</v>
      </c>
      <c r="M16104">
        <v>15.72</v>
      </c>
      <c r="N16104">
        <f t="shared" si="251"/>
        <v>0</v>
      </c>
    </row>
    <row r="16105" spans="1:14" x14ac:dyDescent="0.2">
      <c r="A16105" t="s">
        <v>16128</v>
      </c>
      <c r="B16105" t="s">
        <v>22260</v>
      </c>
      <c r="I16105" t="s">
        <v>5</v>
      </c>
      <c r="J16105">
        <v>0.67</v>
      </c>
      <c r="M16105">
        <v>0.67</v>
      </c>
      <c r="N16105">
        <f t="shared" si="251"/>
        <v>0</v>
      </c>
    </row>
    <row r="16106" spans="1:14" x14ac:dyDescent="0.2">
      <c r="A16106" t="s">
        <v>16129</v>
      </c>
      <c r="B16106" t="s">
        <v>22260</v>
      </c>
      <c r="I16106" t="s">
        <v>5</v>
      </c>
      <c r="J16106">
        <v>0.67</v>
      </c>
      <c r="M16106">
        <v>0.67</v>
      </c>
      <c r="N16106">
        <f t="shared" si="251"/>
        <v>0</v>
      </c>
    </row>
    <row r="16107" spans="1:14" x14ac:dyDescent="0.2">
      <c r="A16107" t="s">
        <v>16130</v>
      </c>
      <c r="B16107" t="s">
        <v>22261</v>
      </c>
      <c r="I16107" t="s">
        <v>5</v>
      </c>
      <c r="J16107">
        <v>0.96</v>
      </c>
      <c r="M16107">
        <v>0.96</v>
      </c>
      <c r="N16107">
        <f t="shared" si="251"/>
        <v>0</v>
      </c>
    </row>
    <row r="16108" spans="1:14" x14ac:dyDescent="0.2">
      <c r="A16108" t="s">
        <v>16131</v>
      </c>
      <c r="B16108" t="s">
        <v>22261</v>
      </c>
      <c r="I16108" t="s">
        <v>5</v>
      </c>
      <c r="J16108">
        <v>0.96</v>
      </c>
      <c r="M16108">
        <v>0.96</v>
      </c>
      <c r="N16108">
        <f t="shared" si="251"/>
        <v>0</v>
      </c>
    </row>
    <row r="16109" spans="1:14" x14ac:dyDescent="0.2">
      <c r="A16109" t="s">
        <v>16132</v>
      </c>
      <c r="B16109" t="s">
        <v>22262</v>
      </c>
      <c r="I16109" t="s">
        <v>5</v>
      </c>
      <c r="J16109">
        <v>2.79</v>
      </c>
      <c r="M16109">
        <v>2.79</v>
      </c>
      <c r="N16109">
        <f t="shared" si="251"/>
        <v>0</v>
      </c>
    </row>
    <row r="16110" spans="1:14" x14ac:dyDescent="0.2">
      <c r="A16110" t="s">
        <v>16133</v>
      </c>
      <c r="B16110" t="s">
        <v>22262</v>
      </c>
      <c r="I16110" t="s">
        <v>5</v>
      </c>
      <c r="J16110">
        <v>2.79</v>
      </c>
      <c r="M16110">
        <v>2.79</v>
      </c>
      <c r="N16110">
        <f t="shared" si="251"/>
        <v>0</v>
      </c>
    </row>
    <row r="16111" spans="1:14" x14ac:dyDescent="0.2">
      <c r="A16111" t="s">
        <v>16134</v>
      </c>
      <c r="B16111" t="s">
        <v>22263</v>
      </c>
      <c r="I16111" t="s">
        <v>5</v>
      </c>
      <c r="J16111">
        <v>3.11</v>
      </c>
      <c r="M16111">
        <v>3.11</v>
      </c>
      <c r="N16111">
        <f t="shared" si="251"/>
        <v>0</v>
      </c>
    </row>
    <row r="16112" spans="1:14" x14ac:dyDescent="0.2">
      <c r="A16112" t="s">
        <v>16135</v>
      </c>
      <c r="B16112" t="s">
        <v>22263</v>
      </c>
      <c r="I16112" t="s">
        <v>5</v>
      </c>
      <c r="J16112">
        <v>3.11</v>
      </c>
      <c r="M16112">
        <v>3.11</v>
      </c>
      <c r="N16112">
        <f t="shared" si="251"/>
        <v>0</v>
      </c>
    </row>
    <row r="16113" spans="1:14" x14ac:dyDescent="0.2">
      <c r="A16113" t="s">
        <v>16136</v>
      </c>
      <c r="B16113" t="s">
        <v>22264</v>
      </c>
      <c r="I16113" t="s">
        <v>5</v>
      </c>
      <c r="J16113">
        <v>7.3</v>
      </c>
      <c r="M16113">
        <v>7.3</v>
      </c>
      <c r="N16113">
        <f t="shared" si="251"/>
        <v>0</v>
      </c>
    </row>
    <row r="16114" spans="1:14" x14ac:dyDescent="0.2">
      <c r="A16114" t="s">
        <v>16137</v>
      </c>
      <c r="B16114" t="s">
        <v>22264</v>
      </c>
      <c r="I16114" t="s">
        <v>5</v>
      </c>
      <c r="J16114">
        <v>7.3</v>
      </c>
      <c r="M16114">
        <v>7.3</v>
      </c>
      <c r="N16114">
        <f t="shared" si="251"/>
        <v>0</v>
      </c>
    </row>
    <row r="16115" spans="1:14" x14ac:dyDescent="0.2">
      <c r="A16115" t="s">
        <v>16138</v>
      </c>
      <c r="B16115" t="s">
        <v>22265</v>
      </c>
      <c r="I16115" t="s">
        <v>5</v>
      </c>
      <c r="J16115">
        <v>10.23</v>
      </c>
      <c r="M16115">
        <v>10.23</v>
      </c>
      <c r="N16115">
        <f t="shared" si="251"/>
        <v>0</v>
      </c>
    </row>
    <row r="16116" spans="1:14" x14ac:dyDescent="0.2">
      <c r="A16116" t="s">
        <v>16139</v>
      </c>
      <c r="B16116" t="s">
        <v>22265</v>
      </c>
      <c r="I16116" t="s">
        <v>5</v>
      </c>
      <c r="J16116">
        <v>10.23</v>
      </c>
      <c r="M16116">
        <v>10.23</v>
      </c>
      <c r="N16116">
        <f t="shared" si="251"/>
        <v>0</v>
      </c>
    </row>
    <row r="16117" spans="1:14" x14ac:dyDescent="0.2">
      <c r="A16117" t="s">
        <v>16140</v>
      </c>
      <c r="B16117" t="s">
        <v>22266</v>
      </c>
      <c r="I16117" t="s">
        <v>5</v>
      </c>
      <c r="J16117">
        <v>2.42</v>
      </c>
      <c r="M16117">
        <v>2.42</v>
      </c>
      <c r="N16117">
        <f t="shared" si="251"/>
        <v>0</v>
      </c>
    </row>
    <row r="16118" spans="1:14" x14ac:dyDescent="0.2">
      <c r="A16118" t="s">
        <v>16141</v>
      </c>
      <c r="B16118" t="s">
        <v>22266</v>
      </c>
      <c r="I16118" t="s">
        <v>5</v>
      </c>
      <c r="J16118">
        <v>2.42</v>
      </c>
      <c r="M16118">
        <v>2.42</v>
      </c>
      <c r="N16118">
        <f t="shared" si="251"/>
        <v>0</v>
      </c>
    </row>
    <row r="16119" spans="1:14" x14ac:dyDescent="0.2">
      <c r="A16119" t="s">
        <v>16142</v>
      </c>
      <c r="B16119" t="s">
        <v>22267</v>
      </c>
      <c r="I16119" t="s">
        <v>5</v>
      </c>
      <c r="J16119">
        <v>3.8</v>
      </c>
      <c r="M16119">
        <v>3.8</v>
      </c>
      <c r="N16119">
        <f t="shared" si="251"/>
        <v>0</v>
      </c>
    </row>
    <row r="16120" spans="1:14" x14ac:dyDescent="0.2">
      <c r="A16120" t="s">
        <v>16143</v>
      </c>
      <c r="B16120" t="s">
        <v>22267</v>
      </c>
      <c r="I16120" t="s">
        <v>5</v>
      </c>
      <c r="J16120">
        <v>3.8</v>
      </c>
      <c r="M16120">
        <v>3.8</v>
      </c>
      <c r="N16120">
        <f t="shared" si="251"/>
        <v>0</v>
      </c>
    </row>
    <row r="16121" spans="1:14" x14ac:dyDescent="0.2">
      <c r="A16121" t="s">
        <v>16144</v>
      </c>
      <c r="B16121" t="s">
        <v>22268</v>
      </c>
      <c r="I16121" t="s">
        <v>5</v>
      </c>
      <c r="J16121">
        <v>12.69</v>
      </c>
      <c r="M16121">
        <v>12.69</v>
      </c>
      <c r="N16121">
        <f t="shared" si="251"/>
        <v>0</v>
      </c>
    </row>
    <row r="16122" spans="1:14" x14ac:dyDescent="0.2">
      <c r="A16122" t="s">
        <v>16145</v>
      </c>
      <c r="B16122" t="s">
        <v>22268</v>
      </c>
      <c r="I16122" t="s">
        <v>5</v>
      </c>
      <c r="J16122">
        <v>12.69</v>
      </c>
      <c r="M16122">
        <v>12.69</v>
      </c>
      <c r="N16122">
        <f t="shared" si="251"/>
        <v>0</v>
      </c>
    </row>
    <row r="16123" spans="1:14" x14ac:dyDescent="0.2">
      <c r="A16123" t="s">
        <v>16146</v>
      </c>
      <c r="B16123" t="s">
        <v>22269</v>
      </c>
      <c r="I16123" t="s">
        <v>5</v>
      </c>
      <c r="J16123">
        <v>28.77</v>
      </c>
      <c r="M16123">
        <v>28.77</v>
      </c>
      <c r="N16123">
        <f t="shared" si="251"/>
        <v>0</v>
      </c>
    </row>
    <row r="16124" spans="1:14" x14ac:dyDescent="0.2">
      <c r="A16124" t="s">
        <v>16147</v>
      </c>
      <c r="B16124" t="s">
        <v>22269</v>
      </c>
      <c r="I16124" t="s">
        <v>5</v>
      </c>
      <c r="J16124">
        <v>28.77</v>
      </c>
      <c r="M16124">
        <v>28.77</v>
      </c>
      <c r="N16124">
        <f t="shared" si="251"/>
        <v>0</v>
      </c>
    </row>
    <row r="16125" spans="1:14" x14ac:dyDescent="0.2">
      <c r="A16125" t="s">
        <v>16148</v>
      </c>
      <c r="B16125" t="s">
        <v>22270</v>
      </c>
      <c r="I16125" t="s">
        <v>5</v>
      </c>
      <c r="J16125">
        <v>26.61</v>
      </c>
      <c r="M16125">
        <v>26.61</v>
      </c>
      <c r="N16125">
        <f t="shared" si="251"/>
        <v>0</v>
      </c>
    </row>
    <row r="16126" spans="1:14" x14ac:dyDescent="0.2">
      <c r="A16126" t="s">
        <v>16149</v>
      </c>
      <c r="B16126" t="s">
        <v>22270</v>
      </c>
      <c r="I16126" t="s">
        <v>5</v>
      </c>
      <c r="J16126">
        <v>26.61</v>
      </c>
      <c r="M16126">
        <v>26.61</v>
      </c>
      <c r="N16126">
        <f t="shared" si="251"/>
        <v>0</v>
      </c>
    </row>
    <row r="16127" spans="1:14" x14ac:dyDescent="0.2">
      <c r="A16127" t="s">
        <v>16150</v>
      </c>
      <c r="B16127" t="s">
        <v>22271</v>
      </c>
      <c r="I16127" t="s">
        <v>5</v>
      </c>
      <c r="J16127">
        <v>66.94</v>
      </c>
      <c r="M16127">
        <v>66.94</v>
      </c>
      <c r="N16127">
        <f t="shared" si="251"/>
        <v>0</v>
      </c>
    </row>
    <row r="16128" spans="1:14" x14ac:dyDescent="0.2">
      <c r="A16128" t="s">
        <v>16151</v>
      </c>
      <c r="B16128" t="s">
        <v>22271</v>
      </c>
      <c r="I16128" t="s">
        <v>5</v>
      </c>
      <c r="J16128">
        <v>66.94</v>
      </c>
      <c r="M16128">
        <v>66.94</v>
      </c>
      <c r="N16128">
        <f t="shared" si="251"/>
        <v>0</v>
      </c>
    </row>
    <row r="16129" spans="1:14" x14ac:dyDescent="0.2">
      <c r="A16129" t="s">
        <v>16152</v>
      </c>
      <c r="B16129" t="s">
        <v>38329</v>
      </c>
      <c r="I16129" t="s">
        <v>5</v>
      </c>
      <c r="J16129">
        <v>8.44</v>
      </c>
      <c r="M16129">
        <v>8.44</v>
      </c>
      <c r="N16129">
        <f t="shared" si="251"/>
        <v>0</v>
      </c>
    </row>
    <row r="16130" spans="1:14" x14ac:dyDescent="0.2">
      <c r="A16130" t="s">
        <v>16153</v>
      </c>
      <c r="B16130" t="s">
        <v>38329</v>
      </c>
      <c r="I16130" t="s">
        <v>5</v>
      </c>
      <c r="J16130">
        <v>8.44</v>
      </c>
      <c r="M16130">
        <v>8.44</v>
      </c>
      <c r="N16130">
        <f t="shared" si="251"/>
        <v>0</v>
      </c>
    </row>
    <row r="16131" spans="1:14" x14ac:dyDescent="0.2">
      <c r="A16131" t="s">
        <v>16154</v>
      </c>
      <c r="B16131" t="s">
        <v>38330</v>
      </c>
      <c r="I16131" t="s">
        <v>5</v>
      </c>
      <c r="J16131">
        <v>10.45</v>
      </c>
      <c r="M16131">
        <v>10.45</v>
      </c>
      <c r="N16131">
        <f t="shared" si="251"/>
        <v>0</v>
      </c>
    </row>
    <row r="16132" spans="1:14" x14ac:dyDescent="0.2">
      <c r="A16132" t="s">
        <v>16155</v>
      </c>
      <c r="B16132" t="s">
        <v>38330</v>
      </c>
      <c r="I16132" t="s">
        <v>5</v>
      </c>
      <c r="J16132">
        <v>10.45</v>
      </c>
      <c r="M16132">
        <v>10.45</v>
      </c>
      <c r="N16132">
        <f t="shared" ref="N16132:N16195" si="252">J16132-M16132</f>
        <v>0</v>
      </c>
    </row>
    <row r="16133" spans="1:14" x14ac:dyDescent="0.2">
      <c r="A16133" t="s">
        <v>16156</v>
      </c>
      <c r="B16133" t="s">
        <v>38331</v>
      </c>
      <c r="I16133" t="s">
        <v>5</v>
      </c>
      <c r="J16133">
        <v>19.36</v>
      </c>
      <c r="M16133">
        <v>19.36</v>
      </c>
      <c r="N16133">
        <f t="shared" si="252"/>
        <v>0</v>
      </c>
    </row>
    <row r="16134" spans="1:14" x14ac:dyDescent="0.2">
      <c r="A16134" t="s">
        <v>16157</v>
      </c>
      <c r="B16134" t="s">
        <v>38331</v>
      </c>
      <c r="I16134" t="s">
        <v>5</v>
      </c>
      <c r="J16134">
        <v>19.36</v>
      </c>
      <c r="M16134">
        <v>19.36</v>
      </c>
      <c r="N16134">
        <f t="shared" si="252"/>
        <v>0</v>
      </c>
    </row>
    <row r="16135" spans="1:14" x14ac:dyDescent="0.2">
      <c r="A16135" t="s">
        <v>16158</v>
      </c>
      <c r="B16135" t="s">
        <v>22272</v>
      </c>
      <c r="I16135" t="s">
        <v>5</v>
      </c>
      <c r="J16135">
        <v>6.22</v>
      </c>
      <c r="M16135">
        <v>6.22</v>
      </c>
      <c r="N16135">
        <f t="shared" si="252"/>
        <v>0</v>
      </c>
    </row>
    <row r="16136" spans="1:14" x14ac:dyDescent="0.2">
      <c r="A16136" t="s">
        <v>16159</v>
      </c>
      <c r="B16136" t="s">
        <v>22272</v>
      </c>
      <c r="I16136" t="s">
        <v>5</v>
      </c>
      <c r="J16136">
        <v>6.22</v>
      </c>
      <c r="M16136">
        <v>6.22</v>
      </c>
      <c r="N16136">
        <f t="shared" si="252"/>
        <v>0</v>
      </c>
    </row>
    <row r="16137" spans="1:14" x14ac:dyDescent="0.2">
      <c r="A16137" t="s">
        <v>16160</v>
      </c>
      <c r="B16137" t="s">
        <v>22273</v>
      </c>
      <c r="I16137" t="s">
        <v>5</v>
      </c>
      <c r="J16137">
        <v>9.19</v>
      </c>
      <c r="M16137">
        <v>9.19</v>
      </c>
      <c r="N16137">
        <f t="shared" si="252"/>
        <v>0</v>
      </c>
    </row>
    <row r="16138" spans="1:14" x14ac:dyDescent="0.2">
      <c r="A16138" t="s">
        <v>16161</v>
      </c>
      <c r="B16138" t="s">
        <v>22273</v>
      </c>
      <c r="I16138" t="s">
        <v>5</v>
      </c>
      <c r="J16138">
        <v>9.19</v>
      </c>
      <c r="M16138">
        <v>9.19</v>
      </c>
      <c r="N16138">
        <f t="shared" si="252"/>
        <v>0</v>
      </c>
    </row>
    <row r="16139" spans="1:14" x14ac:dyDescent="0.2">
      <c r="A16139" t="s">
        <v>16162</v>
      </c>
      <c r="B16139" t="s">
        <v>22274</v>
      </c>
      <c r="I16139" t="s">
        <v>5</v>
      </c>
      <c r="J16139">
        <v>16.2</v>
      </c>
      <c r="M16139">
        <v>16.2</v>
      </c>
      <c r="N16139">
        <f t="shared" si="252"/>
        <v>0</v>
      </c>
    </row>
    <row r="16140" spans="1:14" x14ac:dyDescent="0.2">
      <c r="A16140" t="s">
        <v>16163</v>
      </c>
      <c r="B16140" t="s">
        <v>22274</v>
      </c>
      <c r="I16140" t="s">
        <v>5</v>
      </c>
      <c r="J16140">
        <v>16.2</v>
      </c>
      <c r="M16140">
        <v>16.2</v>
      </c>
      <c r="N16140">
        <f t="shared" si="252"/>
        <v>0</v>
      </c>
    </row>
    <row r="16141" spans="1:14" x14ac:dyDescent="0.2">
      <c r="A16141" t="s">
        <v>16164</v>
      </c>
      <c r="B16141" t="s">
        <v>22275</v>
      </c>
      <c r="I16141" t="s">
        <v>5</v>
      </c>
      <c r="J16141">
        <v>29.4</v>
      </c>
      <c r="M16141">
        <v>29.4</v>
      </c>
      <c r="N16141">
        <f t="shared" si="252"/>
        <v>0</v>
      </c>
    </row>
    <row r="16142" spans="1:14" x14ac:dyDescent="0.2">
      <c r="A16142" t="s">
        <v>16165</v>
      </c>
      <c r="B16142" t="s">
        <v>22275</v>
      </c>
      <c r="I16142" t="s">
        <v>5</v>
      </c>
      <c r="J16142">
        <v>29.4</v>
      </c>
      <c r="M16142">
        <v>29.4</v>
      </c>
      <c r="N16142">
        <f t="shared" si="252"/>
        <v>0</v>
      </c>
    </row>
    <row r="16143" spans="1:14" x14ac:dyDescent="0.2">
      <c r="A16143" t="s">
        <v>16166</v>
      </c>
      <c r="B16143" t="s">
        <v>22276</v>
      </c>
      <c r="I16143" t="s">
        <v>5</v>
      </c>
      <c r="J16143">
        <v>35.659999999999997</v>
      </c>
      <c r="M16143">
        <v>35.659999999999997</v>
      </c>
      <c r="N16143">
        <f t="shared" si="252"/>
        <v>0</v>
      </c>
    </row>
    <row r="16144" spans="1:14" x14ac:dyDescent="0.2">
      <c r="A16144" t="s">
        <v>16167</v>
      </c>
      <c r="B16144" t="s">
        <v>22276</v>
      </c>
      <c r="I16144" t="s">
        <v>5</v>
      </c>
      <c r="J16144">
        <v>35.659999999999997</v>
      </c>
      <c r="M16144">
        <v>35.659999999999997</v>
      </c>
      <c r="N16144">
        <f t="shared" si="252"/>
        <v>0</v>
      </c>
    </row>
    <row r="16145" spans="1:14" x14ac:dyDescent="0.2">
      <c r="A16145" t="s">
        <v>16168</v>
      </c>
      <c r="B16145" t="s">
        <v>22277</v>
      </c>
      <c r="I16145" t="s">
        <v>5</v>
      </c>
      <c r="J16145">
        <v>56.67</v>
      </c>
      <c r="M16145">
        <v>56.67</v>
      </c>
      <c r="N16145">
        <f t="shared" si="252"/>
        <v>0</v>
      </c>
    </row>
    <row r="16146" spans="1:14" x14ac:dyDescent="0.2">
      <c r="A16146" t="s">
        <v>16169</v>
      </c>
      <c r="B16146" t="s">
        <v>22277</v>
      </c>
      <c r="I16146" t="s">
        <v>5</v>
      </c>
      <c r="J16146">
        <v>56.67</v>
      </c>
      <c r="M16146">
        <v>56.67</v>
      </c>
      <c r="N16146">
        <f t="shared" si="252"/>
        <v>0</v>
      </c>
    </row>
    <row r="16147" spans="1:14" x14ac:dyDescent="0.2">
      <c r="A16147" t="s">
        <v>16170</v>
      </c>
      <c r="B16147" t="s">
        <v>22278</v>
      </c>
      <c r="I16147" t="s">
        <v>5</v>
      </c>
      <c r="J16147">
        <v>206.46</v>
      </c>
      <c r="M16147">
        <v>206.46</v>
      </c>
      <c r="N16147">
        <f t="shared" si="252"/>
        <v>0</v>
      </c>
    </row>
    <row r="16148" spans="1:14" x14ac:dyDescent="0.2">
      <c r="A16148" t="s">
        <v>16171</v>
      </c>
      <c r="B16148" t="s">
        <v>22278</v>
      </c>
      <c r="I16148" t="s">
        <v>5</v>
      </c>
      <c r="J16148">
        <v>206.46</v>
      </c>
      <c r="M16148">
        <v>206.46</v>
      </c>
      <c r="N16148">
        <f t="shared" si="252"/>
        <v>0</v>
      </c>
    </row>
    <row r="16149" spans="1:14" x14ac:dyDescent="0.2">
      <c r="A16149" t="s">
        <v>16172</v>
      </c>
      <c r="B16149" t="s">
        <v>22279</v>
      </c>
      <c r="I16149" t="s">
        <v>5</v>
      </c>
      <c r="J16149">
        <v>271.14</v>
      </c>
      <c r="M16149">
        <v>271.14</v>
      </c>
      <c r="N16149">
        <f t="shared" si="252"/>
        <v>0</v>
      </c>
    </row>
    <row r="16150" spans="1:14" x14ac:dyDescent="0.2">
      <c r="A16150" t="s">
        <v>16173</v>
      </c>
      <c r="B16150" t="s">
        <v>22279</v>
      </c>
      <c r="I16150" t="s">
        <v>5</v>
      </c>
      <c r="J16150">
        <v>271.14</v>
      </c>
      <c r="M16150">
        <v>271.14</v>
      </c>
      <c r="N16150">
        <f t="shared" si="252"/>
        <v>0</v>
      </c>
    </row>
    <row r="16151" spans="1:14" x14ac:dyDescent="0.2">
      <c r="A16151" t="s">
        <v>16174</v>
      </c>
      <c r="B16151" t="s">
        <v>38332</v>
      </c>
      <c r="I16151" t="s">
        <v>5</v>
      </c>
      <c r="J16151">
        <v>10</v>
      </c>
      <c r="M16151">
        <v>10</v>
      </c>
      <c r="N16151">
        <f t="shared" si="252"/>
        <v>0</v>
      </c>
    </row>
    <row r="16152" spans="1:14" x14ac:dyDescent="0.2">
      <c r="A16152" t="s">
        <v>16175</v>
      </c>
      <c r="B16152" t="s">
        <v>38332</v>
      </c>
      <c r="I16152" t="s">
        <v>5</v>
      </c>
      <c r="J16152">
        <v>10</v>
      </c>
      <c r="M16152">
        <v>10</v>
      </c>
      <c r="N16152">
        <f t="shared" si="252"/>
        <v>0</v>
      </c>
    </row>
    <row r="16153" spans="1:14" x14ac:dyDescent="0.2">
      <c r="A16153" t="s">
        <v>16176</v>
      </c>
      <c r="B16153" t="s">
        <v>38333</v>
      </c>
      <c r="I16153" t="s">
        <v>5</v>
      </c>
      <c r="J16153">
        <v>18.68</v>
      </c>
      <c r="M16153">
        <v>18.68</v>
      </c>
      <c r="N16153">
        <f t="shared" si="252"/>
        <v>0</v>
      </c>
    </row>
    <row r="16154" spans="1:14" x14ac:dyDescent="0.2">
      <c r="A16154" t="s">
        <v>16177</v>
      </c>
      <c r="B16154" t="s">
        <v>38333</v>
      </c>
      <c r="I16154" t="s">
        <v>5</v>
      </c>
      <c r="J16154">
        <v>18.68</v>
      </c>
      <c r="M16154">
        <v>18.68</v>
      </c>
      <c r="N16154">
        <f t="shared" si="252"/>
        <v>0</v>
      </c>
    </row>
    <row r="16155" spans="1:14" x14ac:dyDescent="0.2">
      <c r="A16155" t="s">
        <v>16178</v>
      </c>
      <c r="B16155" t="s">
        <v>38334</v>
      </c>
      <c r="I16155" t="s">
        <v>5</v>
      </c>
      <c r="J16155">
        <v>14.75</v>
      </c>
      <c r="M16155">
        <v>14.75</v>
      </c>
      <c r="N16155">
        <f t="shared" si="252"/>
        <v>0</v>
      </c>
    </row>
    <row r="16156" spans="1:14" x14ac:dyDescent="0.2">
      <c r="A16156" t="s">
        <v>16179</v>
      </c>
      <c r="B16156" t="s">
        <v>38334</v>
      </c>
      <c r="I16156" t="s">
        <v>5</v>
      </c>
      <c r="J16156">
        <v>14.75</v>
      </c>
      <c r="M16156">
        <v>14.75</v>
      </c>
      <c r="N16156">
        <f t="shared" si="252"/>
        <v>0</v>
      </c>
    </row>
    <row r="16157" spans="1:14" x14ac:dyDescent="0.2">
      <c r="A16157" t="s">
        <v>16180</v>
      </c>
      <c r="B16157" t="s">
        <v>38335</v>
      </c>
      <c r="I16157" t="s">
        <v>5</v>
      </c>
      <c r="J16157">
        <v>0.86</v>
      </c>
      <c r="M16157">
        <v>0.86</v>
      </c>
      <c r="N16157">
        <f t="shared" si="252"/>
        <v>0</v>
      </c>
    </row>
    <row r="16158" spans="1:14" x14ac:dyDescent="0.2">
      <c r="A16158" t="s">
        <v>16181</v>
      </c>
      <c r="B16158" t="s">
        <v>38335</v>
      </c>
      <c r="I16158" t="s">
        <v>5</v>
      </c>
      <c r="J16158">
        <v>0.86</v>
      </c>
      <c r="M16158">
        <v>0.86</v>
      </c>
      <c r="N16158">
        <f t="shared" si="252"/>
        <v>0</v>
      </c>
    </row>
    <row r="16159" spans="1:14" x14ac:dyDescent="0.2">
      <c r="A16159" t="s">
        <v>16182</v>
      </c>
      <c r="B16159" t="s">
        <v>38336</v>
      </c>
      <c r="I16159" t="s">
        <v>5</v>
      </c>
      <c r="J16159">
        <v>1.17</v>
      </c>
      <c r="M16159">
        <v>1.17</v>
      </c>
      <c r="N16159">
        <f t="shared" si="252"/>
        <v>0</v>
      </c>
    </row>
    <row r="16160" spans="1:14" x14ac:dyDescent="0.2">
      <c r="A16160" t="s">
        <v>16183</v>
      </c>
      <c r="B16160" t="s">
        <v>38336</v>
      </c>
      <c r="I16160" t="s">
        <v>5</v>
      </c>
      <c r="J16160">
        <v>1.17</v>
      </c>
      <c r="M16160">
        <v>1.17</v>
      </c>
      <c r="N16160">
        <f t="shared" si="252"/>
        <v>0</v>
      </c>
    </row>
    <row r="16161" spans="1:14" x14ac:dyDescent="0.2">
      <c r="A16161" t="s">
        <v>16184</v>
      </c>
      <c r="B16161" t="s">
        <v>38337</v>
      </c>
      <c r="I16161" t="s">
        <v>5</v>
      </c>
      <c r="J16161">
        <v>2.4</v>
      </c>
      <c r="M16161">
        <v>2.4</v>
      </c>
      <c r="N16161">
        <f t="shared" si="252"/>
        <v>0</v>
      </c>
    </row>
    <row r="16162" spans="1:14" x14ac:dyDescent="0.2">
      <c r="A16162" t="s">
        <v>16185</v>
      </c>
      <c r="B16162" t="s">
        <v>38337</v>
      </c>
      <c r="I16162" t="s">
        <v>5</v>
      </c>
      <c r="J16162">
        <v>2.4</v>
      </c>
      <c r="M16162">
        <v>2.4</v>
      </c>
      <c r="N16162">
        <f t="shared" si="252"/>
        <v>0</v>
      </c>
    </row>
    <row r="16163" spans="1:14" x14ac:dyDescent="0.2">
      <c r="A16163" t="s">
        <v>16186</v>
      </c>
      <c r="B16163" t="s">
        <v>38338</v>
      </c>
      <c r="I16163" t="s">
        <v>5</v>
      </c>
      <c r="J16163">
        <v>4.91</v>
      </c>
      <c r="M16163">
        <v>4.91</v>
      </c>
      <c r="N16163">
        <f t="shared" si="252"/>
        <v>0</v>
      </c>
    </row>
    <row r="16164" spans="1:14" x14ac:dyDescent="0.2">
      <c r="A16164" t="s">
        <v>16187</v>
      </c>
      <c r="B16164" t="s">
        <v>38338</v>
      </c>
      <c r="I16164" t="s">
        <v>5</v>
      </c>
      <c r="J16164">
        <v>4.91</v>
      </c>
      <c r="M16164">
        <v>4.91</v>
      </c>
      <c r="N16164">
        <f t="shared" si="252"/>
        <v>0</v>
      </c>
    </row>
    <row r="16165" spans="1:14" x14ac:dyDescent="0.2">
      <c r="A16165" t="s">
        <v>16188</v>
      </c>
      <c r="B16165" t="s">
        <v>38339</v>
      </c>
      <c r="I16165" t="s">
        <v>5</v>
      </c>
      <c r="J16165">
        <v>8.49</v>
      </c>
      <c r="M16165">
        <v>8.49</v>
      </c>
      <c r="N16165">
        <f t="shared" si="252"/>
        <v>0</v>
      </c>
    </row>
    <row r="16166" spans="1:14" x14ac:dyDescent="0.2">
      <c r="A16166" t="s">
        <v>16189</v>
      </c>
      <c r="B16166" t="s">
        <v>38339</v>
      </c>
      <c r="I16166" t="s">
        <v>5</v>
      </c>
      <c r="J16166">
        <v>8.49</v>
      </c>
      <c r="M16166">
        <v>8.49</v>
      </c>
      <c r="N16166">
        <f t="shared" si="252"/>
        <v>0</v>
      </c>
    </row>
    <row r="16167" spans="1:14" x14ac:dyDescent="0.2">
      <c r="A16167" t="s">
        <v>16190</v>
      </c>
      <c r="B16167" t="s">
        <v>38340</v>
      </c>
      <c r="I16167" t="s">
        <v>5</v>
      </c>
      <c r="J16167">
        <v>11.43</v>
      </c>
      <c r="M16167">
        <v>11.43</v>
      </c>
      <c r="N16167">
        <f t="shared" si="252"/>
        <v>0</v>
      </c>
    </row>
    <row r="16168" spans="1:14" x14ac:dyDescent="0.2">
      <c r="A16168" t="s">
        <v>16191</v>
      </c>
      <c r="B16168" t="s">
        <v>38340</v>
      </c>
      <c r="I16168" t="s">
        <v>5</v>
      </c>
      <c r="J16168">
        <v>11.43</v>
      </c>
      <c r="M16168">
        <v>11.43</v>
      </c>
      <c r="N16168">
        <f t="shared" si="252"/>
        <v>0</v>
      </c>
    </row>
    <row r="16169" spans="1:14" x14ac:dyDescent="0.2">
      <c r="A16169" t="s">
        <v>16192</v>
      </c>
      <c r="B16169" t="s">
        <v>38341</v>
      </c>
      <c r="I16169" t="s">
        <v>5</v>
      </c>
      <c r="J16169">
        <v>5.33</v>
      </c>
      <c r="M16169">
        <v>5.33</v>
      </c>
      <c r="N16169">
        <f t="shared" si="252"/>
        <v>0</v>
      </c>
    </row>
    <row r="16170" spans="1:14" x14ac:dyDescent="0.2">
      <c r="A16170" t="s">
        <v>16193</v>
      </c>
      <c r="B16170" t="s">
        <v>38341</v>
      </c>
      <c r="I16170" t="s">
        <v>5</v>
      </c>
      <c r="J16170">
        <v>5.33</v>
      </c>
      <c r="M16170">
        <v>5.33</v>
      </c>
      <c r="N16170">
        <f t="shared" si="252"/>
        <v>0</v>
      </c>
    </row>
    <row r="16171" spans="1:14" x14ac:dyDescent="0.2">
      <c r="A16171" t="s">
        <v>16194</v>
      </c>
      <c r="B16171" t="s">
        <v>38342</v>
      </c>
      <c r="I16171" t="s">
        <v>5</v>
      </c>
      <c r="J16171">
        <v>15.35</v>
      </c>
      <c r="M16171">
        <v>15.35</v>
      </c>
      <c r="N16171">
        <f t="shared" si="252"/>
        <v>0</v>
      </c>
    </row>
    <row r="16172" spans="1:14" x14ac:dyDescent="0.2">
      <c r="A16172" t="s">
        <v>16195</v>
      </c>
      <c r="B16172" t="s">
        <v>38342</v>
      </c>
      <c r="I16172" t="s">
        <v>5</v>
      </c>
      <c r="J16172">
        <v>15.35</v>
      </c>
      <c r="M16172">
        <v>15.35</v>
      </c>
      <c r="N16172">
        <f t="shared" si="252"/>
        <v>0</v>
      </c>
    </row>
    <row r="16173" spans="1:14" x14ac:dyDescent="0.2">
      <c r="A16173" t="s">
        <v>16196</v>
      </c>
      <c r="B16173" t="s">
        <v>38343</v>
      </c>
      <c r="I16173" t="s">
        <v>5</v>
      </c>
      <c r="J16173">
        <v>26.5</v>
      </c>
      <c r="M16173">
        <v>26.5</v>
      </c>
      <c r="N16173">
        <f t="shared" si="252"/>
        <v>0</v>
      </c>
    </row>
    <row r="16174" spans="1:14" x14ac:dyDescent="0.2">
      <c r="A16174" t="s">
        <v>16197</v>
      </c>
      <c r="B16174" t="s">
        <v>38343</v>
      </c>
      <c r="I16174" t="s">
        <v>5</v>
      </c>
      <c r="J16174">
        <v>26.5</v>
      </c>
      <c r="M16174">
        <v>26.5</v>
      </c>
      <c r="N16174">
        <f t="shared" si="252"/>
        <v>0</v>
      </c>
    </row>
    <row r="16175" spans="1:14" x14ac:dyDescent="0.2">
      <c r="A16175" t="s">
        <v>16198</v>
      </c>
      <c r="B16175" t="s">
        <v>38344</v>
      </c>
      <c r="I16175" t="s">
        <v>5</v>
      </c>
      <c r="J16175">
        <v>34.549999999999997</v>
      </c>
      <c r="M16175">
        <v>34.549999999999997</v>
      </c>
      <c r="N16175">
        <f t="shared" si="252"/>
        <v>0</v>
      </c>
    </row>
    <row r="16176" spans="1:14" x14ac:dyDescent="0.2">
      <c r="A16176" t="s">
        <v>16199</v>
      </c>
      <c r="B16176" t="s">
        <v>38344</v>
      </c>
      <c r="I16176" t="s">
        <v>5</v>
      </c>
      <c r="J16176">
        <v>34.549999999999997</v>
      </c>
      <c r="M16176">
        <v>34.549999999999997</v>
      </c>
      <c r="N16176">
        <f t="shared" si="252"/>
        <v>0</v>
      </c>
    </row>
    <row r="16177" spans="1:14" x14ac:dyDescent="0.2">
      <c r="A16177" t="s">
        <v>16200</v>
      </c>
      <c r="B16177" t="s">
        <v>38345</v>
      </c>
      <c r="I16177" t="s">
        <v>5</v>
      </c>
      <c r="J16177">
        <v>55.01</v>
      </c>
      <c r="M16177">
        <v>55.01</v>
      </c>
      <c r="N16177">
        <f t="shared" si="252"/>
        <v>0</v>
      </c>
    </row>
    <row r="16178" spans="1:14" x14ac:dyDescent="0.2">
      <c r="A16178" t="s">
        <v>16201</v>
      </c>
      <c r="B16178" t="s">
        <v>38345</v>
      </c>
      <c r="I16178" t="s">
        <v>5</v>
      </c>
      <c r="J16178">
        <v>55.01</v>
      </c>
      <c r="M16178">
        <v>55.01</v>
      </c>
      <c r="N16178">
        <f t="shared" si="252"/>
        <v>0</v>
      </c>
    </row>
    <row r="16179" spans="1:14" x14ac:dyDescent="0.2">
      <c r="A16179" t="s">
        <v>16202</v>
      </c>
      <c r="B16179" t="s">
        <v>38346</v>
      </c>
      <c r="I16179" t="s">
        <v>5</v>
      </c>
      <c r="J16179">
        <v>15.07</v>
      </c>
      <c r="M16179">
        <v>15.07</v>
      </c>
      <c r="N16179">
        <f t="shared" si="252"/>
        <v>0</v>
      </c>
    </row>
    <row r="16180" spans="1:14" x14ac:dyDescent="0.2">
      <c r="A16180" t="s">
        <v>16203</v>
      </c>
      <c r="B16180" t="s">
        <v>38346</v>
      </c>
      <c r="I16180" t="s">
        <v>5</v>
      </c>
      <c r="J16180">
        <v>15.07</v>
      </c>
      <c r="M16180">
        <v>15.07</v>
      </c>
      <c r="N16180">
        <f t="shared" si="252"/>
        <v>0</v>
      </c>
    </row>
    <row r="16181" spans="1:14" x14ac:dyDescent="0.2">
      <c r="A16181" t="s">
        <v>16204</v>
      </c>
      <c r="B16181" t="s">
        <v>38347</v>
      </c>
      <c r="I16181" t="s">
        <v>5</v>
      </c>
      <c r="J16181">
        <v>19.47</v>
      </c>
      <c r="M16181">
        <v>19.47</v>
      </c>
      <c r="N16181">
        <f t="shared" si="252"/>
        <v>0</v>
      </c>
    </row>
    <row r="16182" spans="1:14" x14ac:dyDescent="0.2">
      <c r="A16182" t="s">
        <v>16205</v>
      </c>
      <c r="B16182" t="s">
        <v>38347</v>
      </c>
      <c r="I16182" t="s">
        <v>5</v>
      </c>
      <c r="J16182">
        <v>19.47</v>
      </c>
      <c r="M16182">
        <v>19.47</v>
      </c>
      <c r="N16182">
        <f t="shared" si="252"/>
        <v>0</v>
      </c>
    </row>
    <row r="16183" spans="1:14" x14ac:dyDescent="0.2">
      <c r="A16183" t="s">
        <v>16206</v>
      </c>
      <c r="B16183" t="s">
        <v>38348</v>
      </c>
      <c r="I16183" t="s">
        <v>5</v>
      </c>
      <c r="J16183">
        <v>35.799999999999997</v>
      </c>
      <c r="M16183">
        <v>35.799999999999997</v>
      </c>
      <c r="N16183">
        <f t="shared" si="252"/>
        <v>0</v>
      </c>
    </row>
    <row r="16184" spans="1:14" x14ac:dyDescent="0.2">
      <c r="A16184" t="s">
        <v>16207</v>
      </c>
      <c r="B16184" t="s">
        <v>38348</v>
      </c>
      <c r="I16184" t="s">
        <v>5</v>
      </c>
      <c r="J16184">
        <v>35.799999999999997</v>
      </c>
      <c r="M16184">
        <v>35.799999999999997</v>
      </c>
      <c r="N16184">
        <f t="shared" si="252"/>
        <v>0</v>
      </c>
    </row>
    <row r="16185" spans="1:14" x14ac:dyDescent="0.2">
      <c r="A16185" t="s">
        <v>16208</v>
      </c>
      <c r="B16185" t="s">
        <v>38349</v>
      </c>
      <c r="I16185" t="s">
        <v>5</v>
      </c>
      <c r="J16185">
        <v>32.44</v>
      </c>
      <c r="M16185">
        <v>32.44</v>
      </c>
      <c r="N16185">
        <f t="shared" si="252"/>
        <v>0</v>
      </c>
    </row>
    <row r="16186" spans="1:14" x14ac:dyDescent="0.2">
      <c r="A16186" t="s">
        <v>16209</v>
      </c>
      <c r="B16186" t="s">
        <v>38349</v>
      </c>
      <c r="I16186" t="s">
        <v>5</v>
      </c>
      <c r="J16186">
        <v>32.44</v>
      </c>
      <c r="M16186">
        <v>32.44</v>
      </c>
      <c r="N16186">
        <f t="shared" si="252"/>
        <v>0</v>
      </c>
    </row>
    <row r="16187" spans="1:14" x14ac:dyDescent="0.2">
      <c r="A16187" t="s">
        <v>16210</v>
      </c>
      <c r="B16187" t="s">
        <v>38350</v>
      </c>
      <c r="I16187" t="s">
        <v>5</v>
      </c>
      <c r="J16187">
        <v>65.95</v>
      </c>
      <c r="M16187">
        <v>65.95</v>
      </c>
      <c r="N16187">
        <f t="shared" si="252"/>
        <v>0</v>
      </c>
    </row>
    <row r="16188" spans="1:14" x14ac:dyDescent="0.2">
      <c r="A16188" t="s">
        <v>16211</v>
      </c>
      <c r="B16188" t="s">
        <v>38350</v>
      </c>
      <c r="I16188" t="s">
        <v>5</v>
      </c>
      <c r="J16188">
        <v>65.95</v>
      </c>
      <c r="M16188">
        <v>65.95</v>
      </c>
      <c r="N16188">
        <f t="shared" si="252"/>
        <v>0</v>
      </c>
    </row>
    <row r="16189" spans="1:14" x14ac:dyDescent="0.2">
      <c r="A16189" t="s">
        <v>16212</v>
      </c>
      <c r="B16189" t="s">
        <v>38351</v>
      </c>
      <c r="I16189" t="s">
        <v>5</v>
      </c>
      <c r="J16189">
        <v>247.94</v>
      </c>
      <c r="M16189">
        <v>247.94</v>
      </c>
      <c r="N16189">
        <f t="shared" si="252"/>
        <v>0</v>
      </c>
    </row>
    <row r="16190" spans="1:14" x14ac:dyDescent="0.2">
      <c r="A16190" t="s">
        <v>16213</v>
      </c>
      <c r="B16190" t="s">
        <v>38351</v>
      </c>
      <c r="I16190" t="s">
        <v>5</v>
      </c>
      <c r="J16190">
        <v>247.94</v>
      </c>
      <c r="M16190">
        <v>247.94</v>
      </c>
      <c r="N16190">
        <f t="shared" si="252"/>
        <v>0</v>
      </c>
    </row>
    <row r="16191" spans="1:14" x14ac:dyDescent="0.2">
      <c r="A16191" t="s">
        <v>16214</v>
      </c>
      <c r="B16191" t="s">
        <v>38352</v>
      </c>
      <c r="I16191" t="s">
        <v>5</v>
      </c>
      <c r="J16191">
        <v>372.79</v>
      </c>
      <c r="M16191">
        <v>372.79</v>
      </c>
      <c r="N16191">
        <f t="shared" si="252"/>
        <v>0</v>
      </c>
    </row>
    <row r="16192" spans="1:14" x14ac:dyDescent="0.2">
      <c r="A16192" t="s">
        <v>16215</v>
      </c>
      <c r="B16192" t="s">
        <v>38352</v>
      </c>
      <c r="I16192" t="s">
        <v>5</v>
      </c>
      <c r="J16192">
        <v>372.79</v>
      </c>
      <c r="M16192">
        <v>372.79</v>
      </c>
      <c r="N16192">
        <f t="shared" si="252"/>
        <v>0</v>
      </c>
    </row>
    <row r="16193" spans="1:14" x14ac:dyDescent="0.2">
      <c r="A16193" t="s">
        <v>16216</v>
      </c>
      <c r="B16193" t="s">
        <v>38353</v>
      </c>
      <c r="I16193" t="s">
        <v>5</v>
      </c>
      <c r="J16193">
        <v>376.5</v>
      </c>
      <c r="M16193">
        <v>376.5</v>
      </c>
      <c r="N16193">
        <f t="shared" si="252"/>
        <v>0</v>
      </c>
    </row>
    <row r="16194" spans="1:14" x14ac:dyDescent="0.2">
      <c r="A16194" t="s">
        <v>16217</v>
      </c>
      <c r="B16194" t="s">
        <v>38353</v>
      </c>
      <c r="I16194" t="s">
        <v>5</v>
      </c>
      <c r="J16194">
        <v>376.5</v>
      </c>
      <c r="M16194">
        <v>376.5</v>
      </c>
      <c r="N16194">
        <f t="shared" si="252"/>
        <v>0</v>
      </c>
    </row>
    <row r="16195" spans="1:14" x14ac:dyDescent="0.2">
      <c r="A16195" t="s">
        <v>16218</v>
      </c>
      <c r="B16195" t="s">
        <v>38354</v>
      </c>
      <c r="I16195" t="s">
        <v>5</v>
      </c>
      <c r="J16195">
        <v>330.62</v>
      </c>
      <c r="M16195">
        <v>330.62</v>
      </c>
      <c r="N16195">
        <f t="shared" si="252"/>
        <v>0</v>
      </c>
    </row>
    <row r="16196" spans="1:14" x14ac:dyDescent="0.2">
      <c r="A16196" t="s">
        <v>16219</v>
      </c>
      <c r="B16196" t="s">
        <v>38354</v>
      </c>
      <c r="I16196" t="s">
        <v>5</v>
      </c>
      <c r="J16196">
        <v>330.62</v>
      </c>
      <c r="M16196">
        <v>330.62</v>
      </c>
      <c r="N16196">
        <f t="shared" ref="N16196:N16259" si="253">J16196-M16196</f>
        <v>0</v>
      </c>
    </row>
    <row r="16197" spans="1:14" x14ac:dyDescent="0.2">
      <c r="A16197" t="s">
        <v>16220</v>
      </c>
      <c r="B16197" t="s">
        <v>38355</v>
      </c>
      <c r="I16197" t="s">
        <v>5</v>
      </c>
      <c r="J16197">
        <v>312.07</v>
      </c>
      <c r="M16197">
        <v>312.07</v>
      </c>
      <c r="N16197">
        <f t="shared" si="253"/>
        <v>0</v>
      </c>
    </row>
    <row r="16198" spans="1:14" x14ac:dyDescent="0.2">
      <c r="A16198" t="s">
        <v>16221</v>
      </c>
      <c r="B16198" t="s">
        <v>38355</v>
      </c>
      <c r="I16198" t="s">
        <v>5</v>
      </c>
      <c r="J16198">
        <v>312.07</v>
      </c>
      <c r="M16198">
        <v>312.07</v>
      </c>
      <c r="N16198">
        <f t="shared" si="253"/>
        <v>0</v>
      </c>
    </row>
    <row r="16199" spans="1:14" x14ac:dyDescent="0.2">
      <c r="A16199" t="s">
        <v>16222</v>
      </c>
      <c r="B16199" t="s">
        <v>38356</v>
      </c>
      <c r="I16199" t="s">
        <v>5</v>
      </c>
      <c r="J16199">
        <v>446.74</v>
      </c>
      <c r="M16199">
        <v>446.74</v>
      </c>
      <c r="N16199">
        <f t="shared" si="253"/>
        <v>0</v>
      </c>
    </row>
    <row r="16200" spans="1:14" x14ac:dyDescent="0.2">
      <c r="A16200" t="s">
        <v>16223</v>
      </c>
      <c r="B16200" t="s">
        <v>38356</v>
      </c>
      <c r="I16200" t="s">
        <v>5</v>
      </c>
      <c r="J16200">
        <v>446.74</v>
      </c>
      <c r="M16200">
        <v>446.74</v>
      </c>
      <c r="N16200">
        <f t="shared" si="253"/>
        <v>0</v>
      </c>
    </row>
    <row r="16201" spans="1:14" x14ac:dyDescent="0.2">
      <c r="A16201" t="s">
        <v>16224</v>
      </c>
      <c r="B16201" t="s">
        <v>38357</v>
      </c>
      <c r="I16201" t="s">
        <v>5</v>
      </c>
      <c r="J16201">
        <v>13.99</v>
      </c>
      <c r="M16201">
        <v>13.99</v>
      </c>
      <c r="N16201">
        <f t="shared" si="253"/>
        <v>0</v>
      </c>
    </row>
    <row r="16202" spans="1:14" x14ac:dyDescent="0.2">
      <c r="A16202" t="s">
        <v>16225</v>
      </c>
      <c r="B16202" t="s">
        <v>38357</v>
      </c>
      <c r="I16202" t="s">
        <v>5</v>
      </c>
      <c r="J16202">
        <v>13.99</v>
      </c>
      <c r="M16202">
        <v>13.99</v>
      </c>
      <c r="N16202">
        <f t="shared" si="253"/>
        <v>0</v>
      </c>
    </row>
    <row r="16203" spans="1:14" x14ac:dyDescent="0.2">
      <c r="A16203" t="s">
        <v>16226</v>
      </c>
      <c r="B16203" t="s">
        <v>38358</v>
      </c>
      <c r="I16203" t="s">
        <v>5</v>
      </c>
      <c r="J16203">
        <v>21</v>
      </c>
      <c r="M16203">
        <v>21</v>
      </c>
      <c r="N16203">
        <f t="shared" si="253"/>
        <v>0</v>
      </c>
    </row>
    <row r="16204" spans="1:14" x14ac:dyDescent="0.2">
      <c r="A16204" t="s">
        <v>16227</v>
      </c>
      <c r="B16204" t="s">
        <v>38358</v>
      </c>
      <c r="I16204" t="s">
        <v>5</v>
      </c>
      <c r="J16204">
        <v>21</v>
      </c>
      <c r="M16204">
        <v>21</v>
      </c>
      <c r="N16204">
        <f t="shared" si="253"/>
        <v>0</v>
      </c>
    </row>
    <row r="16205" spans="1:14" x14ac:dyDescent="0.2">
      <c r="A16205" t="s">
        <v>16228</v>
      </c>
      <c r="B16205" t="s">
        <v>38359</v>
      </c>
      <c r="I16205" t="s">
        <v>5</v>
      </c>
      <c r="J16205">
        <v>29.26</v>
      </c>
      <c r="M16205">
        <v>29.26</v>
      </c>
      <c r="N16205">
        <f t="shared" si="253"/>
        <v>0</v>
      </c>
    </row>
    <row r="16206" spans="1:14" x14ac:dyDescent="0.2">
      <c r="A16206" t="s">
        <v>16229</v>
      </c>
      <c r="B16206" t="s">
        <v>38359</v>
      </c>
      <c r="I16206" t="s">
        <v>5</v>
      </c>
      <c r="J16206">
        <v>29.26</v>
      </c>
      <c r="M16206">
        <v>29.26</v>
      </c>
      <c r="N16206">
        <f t="shared" si="253"/>
        <v>0</v>
      </c>
    </row>
    <row r="16207" spans="1:14" x14ac:dyDescent="0.2">
      <c r="A16207" t="s">
        <v>16230</v>
      </c>
      <c r="B16207" t="s">
        <v>38360</v>
      </c>
      <c r="I16207" t="s">
        <v>5</v>
      </c>
      <c r="J16207">
        <v>28.57</v>
      </c>
      <c r="M16207">
        <v>28.57</v>
      </c>
      <c r="N16207">
        <f t="shared" si="253"/>
        <v>0</v>
      </c>
    </row>
    <row r="16208" spans="1:14" x14ac:dyDescent="0.2">
      <c r="A16208" t="s">
        <v>16231</v>
      </c>
      <c r="B16208" t="s">
        <v>38360</v>
      </c>
      <c r="I16208" t="s">
        <v>5</v>
      </c>
      <c r="J16208">
        <v>28.57</v>
      </c>
      <c r="M16208">
        <v>28.57</v>
      </c>
      <c r="N16208">
        <f t="shared" si="253"/>
        <v>0</v>
      </c>
    </row>
    <row r="16209" spans="1:14" x14ac:dyDescent="0.2">
      <c r="A16209" t="s">
        <v>16232</v>
      </c>
      <c r="B16209" t="s">
        <v>38361</v>
      </c>
      <c r="I16209" t="s">
        <v>5</v>
      </c>
      <c r="J16209">
        <v>58.41</v>
      </c>
      <c r="M16209">
        <v>58.41</v>
      </c>
      <c r="N16209">
        <f t="shared" si="253"/>
        <v>0</v>
      </c>
    </row>
    <row r="16210" spans="1:14" x14ac:dyDescent="0.2">
      <c r="A16210" t="s">
        <v>16233</v>
      </c>
      <c r="B16210" t="s">
        <v>38361</v>
      </c>
      <c r="I16210" t="s">
        <v>5</v>
      </c>
      <c r="J16210">
        <v>58.41</v>
      </c>
      <c r="M16210">
        <v>58.41</v>
      </c>
      <c r="N16210">
        <f t="shared" si="253"/>
        <v>0</v>
      </c>
    </row>
    <row r="16211" spans="1:14" x14ac:dyDescent="0.2">
      <c r="A16211" t="s">
        <v>16234</v>
      </c>
      <c r="B16211" t="s">
        <v>38362</v>
      </c>
      <c r="I16211" t="s">
        <v>5</v>
      </c>
      <c r="J16211">
        <v>0.64</v>
      </c>
      <c r="M16211">
        <v>0.64</v>
      </c>
      <c r="N16211">
        <f t="shared" si="253"/>
        <v>0</v>
      </c>
    </row>
    <row r="16212" spans="1:14" x14ac:dyDescent="0.2">
      <c r="A16212" t="s">
        <v>16235</v>
      </c>
      <c r="B16212" t="s">
        <v>38362</v>
      </c>
      <c r="I16212" t="s">
        <v>5</v>
      </c>
      <c r="J16212">
        <v>0.64</v>
      </c>
      <c r="M16212">
        <v>0.64</v>
      </c>
      <c r="N16212">
        <f t="shared" si="253"/>
        <v>0</v>
      </c>
    </row>
    <row r="16213" spans="1:14" x14ac:dyDescent="0.2">
      <c r="A16213" t="s">
        <v>16236</v>
      </c>
      <c r="B16213" t="s">
        <v>38363</v>
      </c>
      <c r="I16213" t="s">
        <v>5</v>
      </c>
      <c r="J16213">
        <v>1.19</v>
      </c>
      <c r="M16213">
        <v>1.19</v>
      </c>
      <c r="N16213">
        <f t="shared" si="253"/>
        <v>0</v>
      </c>
    </row>
    <row r="16214" spans="1:14" x14ac:dyDescent="0.2">
      <c r="A16214" t="s">
        <v>16237</v>
      </c>
      <c r="B16214" t="s">
        <v>38363</v>
      </c>
      <c r="I16214" t="s">
        <v>5</v>
      </c>
      <c r="J16214">
        <v>1.19</v>
      </c>
      <c r="M16214">
        <v>1.19</v>
      </c>
      <c r="N16214">
        <f t="shared" si="253"/>
        <v>0</v>
      </c>
    </row>
    <row r="16215" spans="1:14" x14ac:dyDescent="0.2">
      <c r="A16215" t="s">
        <v>16238</v>
      </c>
      <c r="B16215" t="s">
        <v>38364</v>
      </c>
      <c r="I16215" t="s">
        <v>5</v>
      </c>
      <c r="J16215">
        <v>2.48</v>
      </c>
      <c r="M16215">
        <v>2.48</v>
      </c>
      <c r="N16215">
        <f t="shared" si="253"/>
        <v>0</v>
      </c>
    </row>
    <row r="16216" spans="1:14" x14ac:dyDescent="0.2">
      <c r="A16216" t="s">
        <v>16239</v>
      </c>
      <c r="B16216" t="s">
        <v>38364</v>
      </c>
      <c r="I16216" t="s">
        <v>5</v>
      </c>
      <c r="J16216">
        <v>2.48</v>
      </c>
      <c r="M16216">
        <v>2.48</v>
      </c>
      <c r="N16216">
        <f t="shared" si="253"/>
        <v>0</v>
      </c>
    </row>
    <row r="16217" spans="1:14" x14ac:dyDescent="0.2">
      <c r="A16217" t="s">
        <v>16240</v>
      </c>
      <c r="B16217" t="s">
        <v>38365</v>
      </c>
      <c r="I16217" t="s">
        <v>5</v>
      </c>
      <c r="J16217">
        <v>4.0999999999999996</v>
      </c>
      <c r="M16217">
        <v>4.0999999999999996</v>
      </c>
      <c r="N16217">
        <f t="shared" si="253"/>
        <v>0</v>
      </c>
    </row>
    <row r="16218" spans="1:14" x14ac:dyDescent="0.2">
      <c r="A16218" t="s">
        <v>16241</v>
      </c>
      <c r="B16218" t="s">
        <v>38365</v>
      </c>
      <c r="I16218" t="s">
        <v>5</v>
      </c>
      <c r="J16218">
        <v>4.0999999999999996</v>
      </c>
      <c r="M16218">
        <v>4.0999999999999996</v>
      </c>
      <c r="N16218">
        <f t="shared" si="253"/>
        <v>0</v>
      </c>
    </row>
    <row r="16219" spans="1:14" x14ac:dyDescent="0.2">
      <c r="A16219" t="s">
        <v>16242</v>
      </c>
      <c r="B16219" t="s">
        <v>38366</v>
      </c>
      <c r="I16219" t="s">
        <v>5</v>
      </c>
      <c r="J16219">
        <v>7.92</v>
      </c>
      <c r="M16219">
        <v>7.92</v>
      </c>
      <c r="N16219">
        <f t="shared" si="253"/>
        <v>0</v>
      </c>
    </row>
    <row r="16220" spans="1:14" x14ac:dyDescent="0.2">
      <c r="A16220" t="s">
        <v>16243</v>
      </c>
      <c r="B16220" t="s">
        <v>38366</v>
      </c>
      <c r="I16220" t="s">
        <v>5</v>
      </c>
      <c r="J16220">
        <v>7.92</v>
      </c>
      <c r="M16220">
        <v>7.92</v>
      </c>
      <c r="N16220">
        <f t="shared" si="253"/>
        <v>0</v>
      </c>
    </row>
    <row r="16221" spans="1:14" x14ac:dyDescent="0.2">
      <c r="A16221" t="s">
        <v>16244</v>
      </c>
      <c r="B16221" t="s">
        <v>38367</v>
      </c>
      <c r="I16221" t="s">
        <v>5</v>
      </c>
      <c r="J16221">
        <v>8.5399999999999991</v>
      </c>
      <c r="M16221">
        <v>8.5399999999999991</v>
      </c>
      <c r="N16221">
        <f t="shared" si="253"/>
        <v>0</v>
      </c>
    </row>
    <row r="16222" spans="1:14" x14ac:dyDescent="0.2">
      <c r="A16222" t="s">
        <v>16245</v>
      </c>
      <c r="B16222" t="s">
        <v>38367</v>
      </c>
      <c r="I16222" t="s">
        <v>5</v>
      </c>
      <c r="J16222">
        <v>8.5399999999999991</v>
      </c>
      <c r="M16222">
        <v>8.5399999999999991</v>
      </c>
      <c r="N16222">
        <f t="shared" si="253"/>
        <v>0</v>
      </c>
    </row>
    <row r="16223" spans="1:14" x14ac:dyDescent="0.2">
      <c r="A16223" t="s">
        <v>16246</v>
      </c>
      <c r="B16223" t="s">
        <v>38368</v>
      </c>
      <c r="I16223" t="s">
        <v>5</v>
      </c>
      <c r="J16223">
        <v>23.18</v>
      </c>
      <c r="M16223">
        <v>23.18</v>
      </c>
      <c r="N16223">
        <f t="shared" si="253"/>
        <v>0</v>
      </c>
    </row>
    <row r="16224" spans="1:14" x14ac:dyDescent="0.2">
      <c r="A16224" t="s">
        <v>16247</v>
      </c>
      <c r="B16224" t="s">
        <v>38368</v>
      </c>
      <c r="I16224" t="s">
        <v>5</v>
      </c>
      <c r="J16224">
        <v>23.18</v>
      </c>
      <c r="M16224">
        <v>23.18</v>
      </c>
      <c r="N16224">
        <f t="shared" si="253"/>
        <v>0</v>
      </c>
    </row>
    <row r="16225" spans="1:14" x14ac:dyDescent="0.2">
      <c r="A16225" t="s">
        <v>16248</v>
      </c>
      <c r="B16225" t="s">
        <v>38369</v>
      </c>
      <c r="I16225" t="s">
        <v>5</v>
      </c>
      <c r="J16225">
        <v>90.02</v>
      </c>
      <c r="M16225">
        <v>90.02</v>
      </c>
      <c r="N16225">
        <f t="shared" si="253"/>
        <v>0</v>
      </c>
    </row>
    <row r="16226" spans="1:14" x14ac:dyDescent="0.2">
      <c r="A16226" t="s">
        <v>16249</v>
      </c>
      <c r="B16226" t="s">
        <v>38369</v>
      </c>
      <c r="I16226" t="s">
        <v>5</v>
      </c>
      <c r="J16226">
        <v>90.02</v>
      </c>
      <c r="M16226">
        <v>90.02</v>
      </c>
      <c r="N16226">
        <f t="shared" si="253"/>
        <v>0</v>
      </c>
    </row>
    <row r="16227" spans="1:14" x14ac:dyDescent="0.2">
      <c r="A16227" t="s">
        <v>16250</v>
      </c>
      <c r="B16227" t="s">
        <v>38370</v>
      </c>
      <c r="I16227" t="s">
        <v>5</v>
      </c>
      <c r="J16227">
        <v>3.08</v>
      </c>
      <c r="M16227">
        <v>3.08</v>
      </c>
      <c r="N16227">
        <f t="shared" si="253"/>
        <v>0</v>
      </c>
    </row>
    <row r="16228" spans="1:14" x14ac:dyDescent="0.2">
      <c r="A16228" t="s">
        <v>16251</v>
      </c>
      <c r="B16228" t="s">
        <v>38370</v>
      </c>
      <c r="I16228" t="s">
        <v>5</v>
      </c>
      <c r="J16228">
        <v>3.08</v>
      </c>
      <c r="M16228">
        <v>3.08</v>
      </c>
      <c r="N16228">
        <f t="shared" si="253"/>
        <v>0</v>
      </c>
    </row>
    <row r="16229" spans="1:14" x14ac:dyDescent="0.2">
      <c r="A16229" t="s">
        <v>16252</v>
      </c>
      <c r="B16229" t="s">
        <v>38371</v>
      </c>
      <c r="I16229" t="s">
        <v>5</v>
      </c>
      <c r="J16229">
        <v>4.46</v>
      </c>
      <c r="M16229">
        <v>4.46</v>
      </c>
      <c r="N16229">
        <f t="shared" si="253"/>
        <v>0</v>
      </c>
    </row>
    <row r="16230" spans="1:14" x14ac:dyDescent="0.2">
      <c r="A16230" t="s">
        <v>16253</v>
      </c>
      <c r="B16230" t="s">
        <v>38371</v>
      </c>
      <c r="I16230" t="s">
        <v>5</v>
      </c>
      <c r="J16230">
        <v>4.46</v>
      </c>
      <c r="M16230">
        <v>4.46</v>
      </c>
      <c r="N16230">
        <f t="shared" si="253"/>
        <v>0</v>
      </c>
    </row>
    <row r="16231" spans="1:14" x14ac:dyDescent="0.2">
      <c r="A16231" t="s">
        <v>16254</v>
      </c>
      <c r="B16231" t="s">
        <v>38372</v>
      </c>
      <c r="I16231" t="s">
        <v>5</v>
      </c>
      <c r="J16231">
        <v>4.71</v>
      </c>
      <c r="M16231">
        <v>4.71</v>
      </c>
      <c r="N16231">
        <f t="shared" si="253"/>
        <v>0</v>
      </c>
    </row>
    <row r="16232" spans="1:14" x14ac:dyDescent="0.2">
      <c r="A16232" t="s">
        <v>16255</v>
      </c>
      <c r="B16232" t="s">
        <v>38372</v>
      </c>
      <c r="I16232" t="s">
        <v>5</v>
      </c>
      <c r="J16232">
        <v>4.71</v>
      </c>
      <c r="M16232">
        <v>4.71</v>
      </c>
      <c r="N16232">
        <f t="shared" si="253"/>
        <v>0</v>
      </c>
    </row>
    <row r="16233" spans="1:14" x14ac:dyDescent="0.2">
      <c r="A16233" t="s">
        <v>16256</v>
      </c>
      <c r="B16233" t="s">
        <v>38373</v>
      </c>
      <c r="I16233" t="s">
        <v>5</v>
      </c>
      <c r="J16233">
        <v>5.22</v>
      </c>
      <c r="M16233">
        <v>5.22</v>
      </c>
      <c r="N16233">
        <f t="shared" si="253"/>
        <v>0</v>
      </c>
    </row>
    <row r="16234" spans="1:14" x14ac:dyDescent="0.2">
      <c r="A16234" t="s">
        <v>16257</v>
      </c>
      <c r="B16234" t="s">
        <v>38373</v>
      </c>
      <c r="I16234" t="s">
        <v>5</v>
      </c>
      <c r="J16234">
        <v>5.22</v>
      </c>
      <c r="M16234">
        <v>5.22</v>
      </c>
      <c r="N16234">
        <f t="shared" si="253"/>
        <v>0</v>
      </c>
    </row>
    <row r="16235" spans="1:14" x14ac:dyDescent="0.2">
      <c r="A16235" t="s">
        <v>16258</v>
      </c>
      <c r="B16235" t="s">
        <v>38374</v>
      </c>
      <c r="I16235" t="s">
        <v>5</v>
      </c>
      <c r="J16235">
        <v>5.15</v>
      </c>
      <c r="M16235">
        <v>5.15</v>
      </c>
      <c r="N16235">
        <f t="shared" si="253"/>
        <v>0</v>
      </c>
    </row>
    <row r="16236" spans="1:14" x14ac:dyDescent="0.2">
      <c r="A16236" t="s">
        <v>16259</v>
      </c>
      <c r="B16236" t="s">
        <v>38374</v>
      </c>
      <c r="I16236" t="s">
        <v>5</v>
      </c>
      <c r="J16236">
        <v>5.15</v>
      </c>
      <c r="M16236">
        <v>5.15</v>
      </c>
      <c r="N16236">
        <f t="shared" si="253"/>
        <v>0</v>
      </c>
    </row>
    <row r="16237" spans="1:14" x14ac:dyDescent="0.2">
      <c r="A16237" t="s">
        <v>16260</v>
      </c>
      <c r="B16237" t="s">
        <v>38375</v>
      </c>
      <c r="I16237" t="s">
        <v>5</v>
      </c>
      <c r="J16237">
        <v>6.08</v>
      </c>
      <c r="M16237">
        <v>6.08</v>
      </c>
      <c r="N16237">
        <f t="shared" si="253"/>
        <v>0</v>
      </c>
    </row>
    <row r="16238" spans="1:14" x14ac:dyDescent="0.2">
      <c r="A16238" t="s">
        <v>16261</v>
      </c>
      <c r="B16238" t="s">
        <v>38375</v>
      </c>
      <c r="I16238" t="s">
        <v>5</v>
      </c>
      <c r="J16238">
        <v>6.08</v>
      </c>
      <c r="M16238">
        <v>6.08</v>
      </c>
      <c r="N16238">
        <f t="shared" si="253"/>
        <v>0</v>
      </c>
    </row>
    <row r="16239" spans="1:14" x14ac:dyDescent="0.2">
      <c r="A16239" t="s">
        <v>16262</v>
      </c>
      <c r="B16239" t="s">
        <v>38376</v>
      </c>
      <c r="I16239" t="s">
        <v>5</v>
      </c>
      <c r="J16239">
        <v>11.05</v>
      </c>
      <c r="M16239">
        <v>11.05</v>
      </c>
      <c r="N16239">
        <f t="shared" si="253"/>
        <v>0</v>
      </c>
    </row>
    <row r="16240" spans="1:14" x14ac:dyDescent="0.2">
      <c r="A16240" t="s">
        <v>16263</v>
      </c>
      <c r="B16240" t="s">
        <v>38376</v>
      </c>
      <c r="I16240" t="s">
        <v>5</v>
      </c>
      <c r="J16240">
        <v>11.05</v>
      </c>
      <c r="M16240">
        <v>11.05</v>
      </c>
      <c r="N16240">
        <f t="shared" si="253"/>
        <v>0</v>
      </c>
    </row>
    <row r="16241" spans="1:14" x14ac:dyDescent="0.2">
      <c r="A16241" t="s">
        <v>16264</v>
      </c>
      <c r="B16241" t="s">
        <v>38377</v>
      </c>
      <c r="I16241" t="s">
        <v>5</v>
      </c>
      <c r="J16241">
        <v>13.69</v>
      </c>
      <c r="M16241">
        <v>13.69</v>
      </c>
      <c r="N16241">
        <f t="shared" si="253"/>
        <v>0</v>
      </c>
    </row>
    <row r="16242" spans="1:14" x14ac:dyDescent="0.2">
      <c r="A16242" t="s">
        <v>16265</v>
      </c>
      <c r="B16242" t="s">
        <v>38377</v>
      </c>
      <c r="I16242" t="s">
        <v>5</v>
      </c>
      <c r="J16242">
        <v>13.69</v>
      </c>
      <c r="M16242">
        <v>13.69</v>
      </c>
      <c r="N16242">
        <f t="shared" si="253"/>
        <v>0</v>
      </c>
    </row>
    <row r="16243" spans="1:14" x14ac:dyDescent="0.2">
      <c r="A16243" t="s">
        <v>16266</v>
      </c>
      <c r="B16243" t="s">
        <v>38378</v>
      </c>
      <c r="I16243" t="s">
        <v>5</v>
      </c>
      <c r="J16243">
        <v>14.4</v>
      </c>
      <c r="M16243">
        <v>14.4</v>
      </c>
      <c r="N16243">
        <f t="shared" si="253"/>
        <v>0</v>
      </c>
    </row>
    <row r="16244" spans="1:14" x14ac:dyDescent="0.2">
      <c r="A16244" t="s">
        <v>16267</v>
      </c>
      <c r="B16244" t="s">
        <v>38378</v>
      </c>
      <c r="I16244" t="s">
        <v>5</v>
      </c>
      <c r="J16244">
        <v>14.4</v>
      </c>
      <c r="M16244">
        <v>14.4</v>
      </c>
      <c r="N16244">
        <f t="shared" si="253"/>
        <v>0</v>
      </c>
    </row>
    <row r="16245" spans="1:14" x14ac:dyDescent="0.2">
      <c r="A16245" t="s">
        <v>16268</v>
      </c>
      <c r="B16245" t="s">
        <v>38379</v>
      </c>
      <c r="I16245" t="s">
        <v>5</v>
      </c>
      <c r="J16245">
        <v>17.28</v>
      </c>
      <c r="M16245">
        <v>17.28</v>
      </c>
      <c r="N16245">
        <f t="shared" si="253"/>
        <v>0</v>
      </c>
    </row>
    <row r="16246" spans="1:14" x14ac:dyDescent="0.2">
      <c r="A16246" t="s">
        <v>16269</v>
      </c>
      <c r="B16246" t="s">
        <v>38379</v>
      </c>
      <c r="I16246" t="s">
        <v>5</v>
      </c>
      <c r="J16246">
        <v>17.28</v>
      </c>
      <c r="M16246">
        <v>17.28</v>
      </c>
      <c r="N16246">
        <f t="shared" si="253"/>
        <v>0</v>
      </c>
    </row>
    <row r="16247" spans="1:14" x14ac:dyDescent="0.2">
      <c r="A16247" t="s">
        <v>16270</v>
      </c>
      <c r="B16247" t="s">
        <v>38380</v>
      </c>
      <c r="I16247" t="s">
        <v>5</v>
      </c>
      <c r="J16247">
        <v>21.58</v>
      </c>
      <c r="M16247">
        <v>21.58</v>
      </c>
      <c r="N16247">
        <f t="shared" si="253"/>
        <v>0</v>
      </c>
    </row>
    <row r="16248" spans="1:14" x14ac:dyDescent="0.2">
      <c r="A16248" t="s">
        <v>16271</v>
      </c>
      <c r="B16248" t="s">
        <v>38380</v>
      </c>
      <c r="I16248" t="s">
        <v>5</v>
      </c>
      <c r="J16248">
        <v>21.58</v>
      </c>
      <c r="M16248">
        <v>21.58</v>
      </c>
      <c r="N16248">
        <f t="shared" si="253"/>
        <v>0</v>
      </c>
    </row>
    <row r="16249" spans="1:14" x14ac:dyDescent="0.2">
      <c r="A16249" t="s">
        <v>16272</v>
      </c>
      <c r="B16249" t="s">
        <v>38381</v>
      </c>
      <c r="I16249" t="s">
        <v>5</v>
      </c>
      <c r="J16249">
        <v>25.72</v>
      </c>
      <c r="M16249">
        <v>25.72</v>
      </c>
      <c r="N16249">
        <f t="shared" si="253"/>
        <v>0</v>
      </c>
    </row>
    <row r="16250" spans="1:14" x14ac:dyDescent="0.2">
      <c r="A16250" t="s">
        <v>16273</v>
      </c>
      <c r="B16250" t="s">
        <v>38381</v>
      </c>
      <c r="I16250" t="s">
        <v>5</v>
      </c>
      <c r="J16250">
        <v>25.72</v>
      </c>
      <c r="M16250">
        <v>25.72</v>
      </c>
      <c r="N16250">
        <f t="shared" si="253"/>
        <v>0</v>
      </c>
    </row>
    <row r="16251" spans="1:14" x14ac:dyDescent="0.2">
      <c r="A16251" t="s">
        <v>16274</v>
      </c>
      <c r="B16251" t="s">
        <v>22280</v>
      </c>
      <c r="I16251" t="s">
        <v>5</v>
      </c>
      <c r="J16251">
        <v>1.31</v>
      </c>
      <c r="M16251">
        <v>1.31</v>
      </c>
      <c r="N16251">
        <f t="shared" si="253"/>
        <v>0</v>
      </c>
    </row>
    <row r="16252" spans="1:14" x14ac:dyDescent="0.2">
      <c r="A16252" t="s">
        <v>16275</v>
      </c>
      <c r="B16252" t="s">
        <v>22280</v>
      </c>
      <c r="I16252" t="s">
        <v>5</v>
      </c>
      <c r="J16252">
        <v>1.31</v>
      </c>
      <c r="M16252">
        <v>1.31</v>
      </c>
      <c r="N16252">
        <f t="shared" si="253"/>
        <v>0</v>
      </c>
    </row>
    <row r="16253" spans="1:14" x14ac:dyDescent="0.2">
      <c r="A16253" t="s">
        <v>16276</v>
      </c>
      <c r="B16253" t="s">
        <v>22281</v>
      </c>
      <c r="I16253" t="s">
        <v>5</v>
      </c>
      <c r="J16253">
        <v>1.79</v>
      </c>
      <c r="M16253">
        <v>1.79</v>
      </c>
      <c r="N16253">
        <f t="shared" si="253"/>
        <v>0</v>
      </c>
    </row>
    <row r="16254" spans="1:14" x14ac:dyDescent="0.2">
      <c r="A16254" t="s">
        <v>16277</v>
      </c>
      <c r="B16254" t="s">
        <v>22281</v>
      </c>
      <c r="I16254" t="s">
        <v>5</v>
      </c>
      <c r="J16254">
        <v>1.79</v>
      </c>
      <c r="M16254">
        <v>1.79</v>
      </c>
      <c r="N16254">
        <f t="shared" si="253"/>
        <v>0</v>
      </c>
    </row>
    <row r="16255" spans="1:14" x14ac:dyDescent="0.2">
      <c r="A16255" t="s">
        <v>16278</v>
      </c>
      <c r="B16255" t="s">
        <v>22282</v>
      </c>
      <c r="I16255" t="s">
        <v>5</v>
      </c>
      <c r="J16255">
        <v>2.59</v>
      </c>
      <c r="M16255">
        <v>2.59</v>
      </c>
      <c r="N16255">
        <f t="shared" si="253"/>
        <v>0</v>
      </c>
    </row>
    <row r="16256" spans="1:14" x14ac:dyDescent="0.2">
      <c r="A16256" t="s">
        <v>16279</v>
      </c>
      <c r="B16256" t="s">
        <v>22282</v>
      </c>
      <c r="I16256" t="s">
        <v>5</v>
      </c>
      <c r="J16256">
        <v>2.59</v>
      </c>
      <c r="M16256">
        <v>2.59</v>
      </c>
      <c r="N16256">
        <f t="shared" si="253"/>
        <v>0</v>
      </c>
    </row>
    <row r="16257" spans="1:14" x14ac:dyDescent="0.2">
      <c r="A16257" t="s">
        <v>16280</v>
      </c>
      <c r="B16257" t="s">
        <v>22283</v>
      </c>
      <c r="I16257" t="s">
        <v>5</v>
      </c>
      <c r="J16257">
        <v>5.05</v>
      </c>
      <c r="M16257">
        <v>5.05</v>
      </c>
      <c r="N16257">
        <f t="shared" si="253"/>
        <v>0</v>
      </c>
    </row>
    <row r="16258" spans="1:14" x14ac:dyDescent="0.2">
      <c r="A16258" t="s">
        <v>16281</v>
      </c>
      <c r="B16258" t="s">
        <v>22283</v>
      </c>
      <c r="I16258" t="s">
        <v>5</v>
      </c>
      <c r="J16258">
        <v>5.05</v>
      </c>
      <c r="M16258">
        <v>5.05</v>
      </c>
      <c r="N16258">
        <f t="shared" si="253"/>
        <v>0</v>
      </c>
    </row>
    <row r="16259" spans="1:14" x14ac:dyDescent="0.2">
      <c r="A16259" t="s">
        <v>16282</v>
      </c>
      <c r="B16259" t="s">
        <v>22284</v>
      </c>
      <c r="I16259" t="s">
        <v>5</v>
      </c>
      <c r="J16259">
        <v>9.27</v>
      </c>
      <c r="M16259">
        <v>9.27</v>
      </c>
      <c r="N16259">
        <f t="shared" si="253"/>
        <v>0</v>
      </c>
    </row>
    <row r="16260" spans="1:14" x14ac:dyDescent="0.2">
      <c r="A16260" t="s">
        <v>16283</v>
      </c>
      <c r="B16260" t="s">
        <v>22284</v>
      </c>
      <c r="I16260" t="s">
        <v>5</v>
      </c>
      <c r="J16260">
        <v>9.27</v>
      </c>
      <c r="M16260">
        <v>9.27</v>
      </c>
      <c r="N16260">
        <f t="shared" ref="N16260:N16323" si="254">J16260-M16260</f>
        <v>0</v>
      </c>
    </row>
    <row r="16261" spans="1:14" x14ac:dyDescent="0.2">
      <c r="A16261" t="s">
        <v>16284</v>
      </c>
      <c r="B16261" t="s">
        <v>22285</v>
      </c>
      <c r="I16261" t="s">
        <v>5</v>
      </c>
      <c r="J16261">
        <v>14.17</v>
      </c>
      <c r="M16261">
        <v>14.17</v>
      </c>
      <c r="N16261">
        <f t="shared" si="254"/>
        <v>0</v>
      </c>
    </row>
    <row r="16262" spans="1:14" x14ac:dyDescent="0.2">
      <c r="A16262" t="s">
        <v>16285</v>
      </c>
      <c r="B16262" t="s">
        <v>22285</v>
      </c>
      <c r="I16262" t="s">
        <v>5</v>
      </c>
      <c r="J16262">
        <v>14.17</v>
      </c>
      <c r="M16262">
        <v>14.17</v>
      </c>
      <c r="N16262">
        <f t="shared" si="254"/>
        <v>0</v>
      </c>
    </row>
    <row r="16263" spans="1:14" x14ac:dyDescent="0.2">
      <c r="A16263" t="s">
        <v>16286</v>
      </c>
      <c r="B16263" t="s">
        <v>22286</v>
      </c>
      <c r="I16263" t="s">
        <v>5</v>
      </c>
      <c r="J16263">
        <v>19.260000000000002</v>
      </c>
      <c r="M16263">
        <v>19.260000000000002</v>
      </c>
      <c r="N16263">
        <f t="shared" si="254"/>
        <v>0</v>
      </c>
    </row>
    <row r="16264" spans="1:14" x14ac:dyDescent="0.2">
      <c r="A16264" t="s">
        <v>16287</v>
      </c>
      <c r="B16264" t="s">
        <v>22286</v>
      </c>
      <c r="I16264" t="s">
        <v>5</v>
      </c>
      <c r="J16264">
        <v>19.260000000000002</v>
      </c>
      <c r="M16264">
        <v>19.260000000000002</v>
      </c>
      <c r="N16264">
        <f t="shared" si="254"/>
        <v>0</v>
      </c>
    </row>
    <row r="16265" spans="1:14" x14ac:dyDescent="0.2">
      <c r="A16265" t="s">
        <v>16288</v>
      </c>
      <c r="B16265" t="s">
        <v>22287</v>
      </c>
      <c r="I16265" t="s">
        <v>5</v>
      </c>
      <c r="J16265">
        <v>43.31</v>
      </c>
      <c r="M16265">
        <v>43.31</v>
      </c>
      <c r="N16265">
        <f t="shared" si="254"/>
        <v>0</v>
      </c>
    </row>
    <row r="16266" spans="1:14" x14ac:dyDescent="0.2">
      <c r="A16266" t="s">
        <v>16289</v>
      </c>
      <c r="B16266" t="s">
        <v>22287</v>
      </c>
      <c r="I16266" t="s">
        <v>5</v>
      </c>
      <c r="J16266">
        <v>43.31</v>
      </c>
      <c r="M16266">
        <v>43.31</v>
      </c>
      <c r="N16266">
        <f t="shared" si="254"/>
        <v>0</v>
      </c>
    </row>
    <row r="16267" spans="1:14" x14ac:dyDescent="0.2">
      <c r="A16267" t="s">
        <v>16290</v>
      </c>
      <c r="B16267" t="s">
        <v>22288</v>
      </c>
      <c r="I16267" t="s">
        <v>5</v>
      </c>
      <c r="J16267">
        <v>65.319999999999993</v>
      </c>
      <c r="M16267">
        <v>65.319999999999993</v>
      </c>
      <c r="N16267">
        <f t="shared" si="254"/>
        <v>0</v>
      </c>
    </row>
    <row r="16268" spans="1:14" x14ac:dyDescent="0.2">
      <c r="A16268" t="s">
        <v>16291</v>
      </c>
      <c r="B16268" t="s">
        <v>22288</v>
      </c>
      <c r="I16268" t="s">
        <v>5</v>
      </c>
      <c r="J16268">
        <v>65.319999999999993</v>
      </c>
      <c r="M16268">
        <v>65.319999999999993</v>
      </c>
      <c r="N16268">
        <f t="shared" si="254"/>
        <v>0</v>
      </c>
    </row>
    <row r="16269" spans="1:14" x14ac:dyDescent="0.2">
      <c r="A16269" t="s">
        <v>16292</v>
      </c>
      <c r="B16269" t="s">
        <v>22289</v>
      </c>
      <c r="I16269" t="s">
        <v>5</v>
      </c>
      <c r="J16269">
        <v>2.17</v>
      </c>
      <c r="M16269">
        <v>2.17</v>
      </c>
      <c r="N16269">
        <f t="shared" si="254"/>
        <v>0</v>
      </c>
    </row>
    <row r="16270" spans="1:14" x14ac:dyDescent="0.2">
      <c r="A16270" t="s">
        <v>16293</v>
      </c>
      <c r="B16270" t="s">
        <v>22289</v>
      </c>
      <c r="I16270" t="s">
        <v>5</v>
      </c>
      <c r="J16270">
        <v>2.17</v>
      </c>
      <c r="M16270">
        <v>2.17</v>
      </c>
      <c r="N16270">
        <f t="shared" si="254"/>
        <v>0</v>
      </c>
    </row>
    <row r="16271" spans="1:14" x14ac:dyDescent="0.2">
      <c r="A16271" t="s">
        <v>16294</v>
      </c>
      <c r="B16271" t="s">
        <v>22290</v>
      </c>
      <c r="I16271" t="s">
        <v>5</v>
      </c>
      <c r="J16271">
        <v>2.86</v>
      </c>
      <c r="M16271">
        <v>2.86</v>
      </c>
      <c r="N16271">
        <f t="shared" si="254"/>
        <v>0</v>
      </c>
    </row>
    <row r="16272" spans="1:14" x14ac:dyDescent="0.2">
      <c r="A16272" t="s">
        <v>16295</v>
      </c>
      <c r="B16272" t="s">
        <v>22290</v>
      </c>
      <c r="I16272" t="s">
        <v>5</v>
      </c>
      <c r="J16272">
        <v>2.86</v>
      </c>
      <c r="M16272">
        <v>2.86</v>
      </c>
      <c r="N16272">
        <f t="shared" si="254"/>
        <v>0</v>
      </c>
    </row>
    <row r="16273" spans="1:14" x14ac:dyDescent="0.2">
      <c r="A16273" t="s">
        <v>16296</v>
      </c>
      <c r="B16273" t="s">
        <v>22291</v>
      </c>
      <c r="I16273" t="s">
        <v>5</v>
      </c>
      <c r="J16273">
        <v>3.57</v>
      </c>
      <c r="M16273">
        <v>3.57</v>
      </c>
      <c r="N16273">
        <f t="shared" si="254"/>
        <v>0</v>
      </c>
    </row>
    <row r="16274" spans="1:14" x14ac:dyDescent="0.2">
      <c r="A16274" t="s">
        <v>16297</v>
      </c>
      <c r="B16274" t="s">
        <v>22291</v>
      </c>
      <c r="I16274" t="s">
        <v>5</v>
      </c>
      <c r="J16274">
        <v>3.57</v>
      </c>
      <c r="M16274">
        <v>3.57</v>
      </c>
      <c r="N16274">
        <f t="shared" si="254"/>
        <v>0</v>
      </c>
    </row>
    <row r="16275" spans="1:14" x14ac:dyDescent="0.2">
      <c r="A16275" t="s">
        <v>16298</v>
      </c>
      <c r="B16275" t="s">
        <v>22292</v>
      </c>
      <c r="I16275" t="s">
        <v>5</v>
      </c>
      <c r="J16275">
        <v>6.11</v>
      </c>
      <c r="M16275">
        <v>6.11</v>
      </c>
      <c r="N16275">
        <f t="shared" si="254"/>
        <v>0</v>
      </c>
    </row>
    <row r="16276" spans="1:14" x14ac:dyDescent="0.2">
      <c r="A16276" t="s">
        <v>16299</v>
      </c>
      <c r="B16276" t="s">
        <v>22292</v>
      </c>
      <c r="I16276" t="s">
        <v>5</v>
      </c>
      <c r="J16276">
        <v>6.11</v>
      </c>
      <c r="M16276">
        <v>6.11</v>
      </c>
      <c r="N16276">
        <f t="shared" si="254"/>
        <v>0</v>
      </c>
    </row>
    <row r="16277" spans="1:14" x14ac:dyDescent="0.2">
      <c r="A16277" t="s">
        <v>16300</v>
      </c>
      <c r="B16277" t="s">
        <v>22293</v>
      </c>
      <c r="I16277" t="s">
        <v>5</v>
      </c>
      <c r="J16277">
        <v>10.56</v>
      </c>
      <c r="M16277">
        <v>10.56</v>
      </c>
      <c r="N16277">
        <f t="shared" si="254"/>
        <v>0</v>
      </c>
    </row>
    <row r="16278" spans="1:14" x14ac:dyDescent="0.2">
      <c r="A16278" t="s">
        <v>16301</v>
      </c>
      <c r="B16278" t="s">
        <v>22293</v>
      </c>
      <c r="I16278" t="s">
        <v>5</v>
      </c>
      <c r="J16278">
        <v>10.56</v>
      </c>
      <c r="M16278">
        <v>10.56</v>
      </c>
      <c r="N16278">
        <f t="shared" si="254"/>
        <v>0</v>
      </c>
    </row>
    <row r="16279" spans="1:14" x14ac:dyDescent="0.2">
      <c r="A16279" t="s">
        <v>16302</v>
      </c>
      <c r="B16279" t="s">
        <v>22294</v>
      </c>
      <c r="I16279" t="s">
        <v>5</v>
      </c>
      <c r="J16279">
        <v>13.6</v>
      </c>
      <c r="M16279">
        <v>13.6</v>
      </c>
      <c r="N16279">
        <f t="shared" si="254"/>
        <v>0</v>
      </c>
    </row>
    <row r="16280" spans="1:14" x14ac:dyDescent="0.2">
      <c r="A16280" t="s">
        <v>16303</v>
      </c>
      <c r="B16280" t="s">
        <v>22294</v>
      </c>
      <c r="I16280" t="s">
        <v>5</v>
      </c>
      <c r="J16280">
        <v>13.6</v>
      </c>
      <c r="M16280">
        <v>13.6</v>
      </c>
      <c r="N16280">
        <f t="shared" si="254"/>
        <v>0</v>
      </c>
    </row>
    <row r="16281" spans="1:14" x14ac:dyDescent="0.2">
      <c r="A16281" t="s">
        <v>16304</v>
      </c>
      <c r="B16281" t="s">
        <v>22295</v>
      </c>
      <c r="I16281" t="s">
        <v>5</v>
      </c>
      <c r="J16281">
        <v>31.78</v>
      </c>
      <c r="M16281">
        <v>31.78</v>
      </c>
      <c r="N16281">
        <f t="shared" si="254"/>
        <v>0</v>
      </c>
    </row>
    <row r="16282" spans="1:14" x14ac:dyDescent="0.2">
      <c r="A16282" t="s">
        <v>16305</v>
      </c>
      <c r="B16282" t="s">
        <v>22295</v>
      </c>
      <c r="I16282" t="s">
        <v>5</v>
      </c>
      <c r="J16282">
        <v>31.78</v>
      </c>
      <c r="M16282">
        <v>31.78</v>
      </c>
      <c r="N16282">
        <f t="shared" si="254"/>
        <v>0</v>
      </c>
    </row>
    <row r="16283" spans="1:14" x14ac:dyDescent="0.2">
      <c r="A16283" t="s">
        <v>16306</v>
      </c>
      <c r="B16283" t="s">
        <v>22296</v>
      </c>
      <c r="I16283" t="s">
        <v>5</v>
      </c>
      <c r="J16283">
        <v>37.93</v>
      </c>
      <c r="M16283">
        <v>37.93</v>
      </c>
      <c r="N16283">
        <f t="shared" si="254"/>
        <v>0</v>
      </c>
    </row>
    <row r="16284" spans="1:14" x14ac:dyDescent="0.2">
      <c r="A16284" t="s">
        <v>16307</v>
      </c>
      <c r="B16284" t="s">
        <v>22296</v>
      </c>
      <c r="I16284" t="s">
        <v>5</v>
      </c>
      <c r="J16284">
        <v>37.93</v>
      </c>
      <c r="M16284">
        <v>37.93</v>
      </c>
      <c r="N16284">
        <f t="shared" si="254"/>
        <v>0</v>
      </c>
    </row>
    <row r="16285" spans="1:14" x14ac:dyDescent="0.2">
      <c r="A16285" t="s">
        <v>16308</v>
      </c>
      <c r="B16285" t="s">
        <v>22297</v>
      </c>
      <c r="I16285" t="s">
        <v>5</v>
      </c>
      <c r="J16285">
        <v>141.79</v>
      </c>
      <c r="M16285">
        <v>141.79</v>
      </c>
      <c r="N16285">
        <f t="shared" si="254"/>
        <v>0</v>
      </c>
    </row>
    <row r="16286" spans="1:14" x14ac:dyDescent="0.2">
      <c r="A16286" t="s">
        <v>16309</v>
      </c>
      <c r="B16286" t="s">
        <v>22297</v>
      </c>
      <c r="I16286" t="s">
        <v>5</v>
      </c>
      <c r="J16286">
        <v>141.79</v>
      </c>
      <c r="M16286">
        <v>141.79</v>
      </c>
      <c r="N16286">
        <f t="shared" si="254"/>
        <v>0</v>
      </c>
    </row>
    <row r="16287" spans="1:14" x14ac:dyDescent="0.2">
      <c r="A16287" t="s">
        <v>16310</v>
      </c>
      <c r="B16287" t="s">
        <v>22298</v>
      </c>
      <c r="I16287" t="s">
        <v>5</v>
      </c>
      <c r="J16287">
        <v>2.92</v>
      </c>
      <c r="M16287">
        <v>2.92</v>
      </c>
      <c r="N16287">
        <f t="shared" si="254"/>
        <v>0</v>
      </c>
    </row>
    <row r="16288" spans="1:14" x14ac:dyDescent="0.2">
      <c r="A16288" t="s">
        <v>16311</v>
      </c>
      <c r="B16288" t="s">
        <v>22298</v>
      </c>
      <c r="I16288" t="s">
        <v>5</v>
      </c>
      <c r="J16288">
        <v>2.92</v>
      </c>
      <c r="M16288">
        <v>2.92</v>
      </c>
      <c r="N16288">
        <f t="shared" si="254"/>
        <v>0</v>
      </c>
    </row>
    <row r="16289" spans="1:14" x14ac:dyDescent="0.2">
      <c r="A16289" t="s">
        <v>16312</v>
      </c>
      <c r="B16289" t="s">
        <v>22299</v>
      </c>
      <c r="I16289" t="s">
        <v>5</v>
      </c>
      <c r="J16289">
        <v>4.0199999999999996</v>
      </c>
      <c r="M16289">
        <v>4.0199999999999996</v>
      </c>
      <c r="N16289">
        <f t="shared" si="254"/>
        <v>0</v>
      </c>
    </row>
    <row r="16290" spans="1:14" x14ac:dyDescent="0.2">
      <c r="A16290" t="s">
        <v>16313</v>
      </c>
      <c r="B16290" t="s">
        <v>22299</v>
      </c>
      <c r="I16290" t="s">
        <v>5</v>
      </c>
      <c r="J16290">
        <v>4.0199999999999996</v>
      </c>
      <c r="M16290">
        <v>4.0199999999999996</v>
      </c>
      <c r="N16290">
        <f t="shared" si="254"/>
        <v>0</v>
      </c>
    </row>
    <row r="16291" spans="1:14" x14ac:dyDescent="0.2">
      <c r="A16291" t="s">
        <v>16314</v>
      </c>
      <c r="B16291" t="s">
        <v>22300</v>
      </c>
      <c r="I16291" t="s">
        <v>5</v>
      </c>
      <c r="J16291">
        <v>8.17</v>
      </c>
      <c r="M16291">
        <v>8.17</v>
      </c>
      <c r="N16291">
        <f t="shared" si="254"/>
        <v>0</v>
      </c>
    </row>
    <row r="16292" spans="1:14" x14ac:dyDescent="0.2">
      <c r="A16292" t="s">
        <v>16315</v>
      </c>
      <c r="B16292" t="s">
        <v>22300</v>
      </c>
      <c r="I16292" t="s">
        <v>5</v>
      </c>
      <c r="J16292">
        <v>8.17</v>
      </c>
      <c r="M16292">
        <v>8.17</v>
      </c>
      <c r="N16292">
        <f t="shared" si="254"/>
        <v>0</v>
      </c>
    </row>
    <row r="16293" spans="1:14" x14ac:dyDescent="0.2">
      <c r="A16293" t="s">
        <v>16316</v>
      </c>
      <c r="B16293" t="s">
        <v>22301</v>
      </c>
      <c r="I16293" t="s">
        <v>5</v>
      </c>
      <c r="J16293">
        <v>15.33</v>
      </c>
      <c r="M16293">
        <v>15.33</v>
      </c>
      <c r="N16293">
        <f t="shared" si="254"/>
        <v>0</v>
      </c>
    </row>
    <row r="16294" spans="1:14" x14ac:dyDescent="0.2">
      <c r="A16294" t="s">
        <v>16317</v>
      </c>
      <c r="B16294" t="s">
        <v>22301</v>
      </c>
      <c r="I16294" t="s">
        <v>5</v>
      </c>
      <c r="J16294">
        <v>15.33</v>
      </c>
      <c r="M16294">
        <v>15.33</v>
      </c>
      <c r="N16294">
        <f t="shared" si="254"/>
        <v>0</v>
      </c>
    </row>
    <row r="16295" spans="1:14" x14ac:dyDescent="0.2">
      <c r="A16295" t="s">
        <v>16318</v>
      </c>
      <c r="B16295" t="s">
        <v>22302</v>
      </c>
      <c r="I16295" t="s">
        <v>5</v>
      </c>
      <c r="J16295">
        <v>18.25</v>
      </c>
      <c r="M16295">
        <v>18.25</v>
      </c>
      <c r="N16295">
        <f t="shared" si="254"/>
        <v>0</v>
      </c>
    </row>
    <row r="16296" spans="1:14" x14ac:dyDescent="0.2">
      <c r="A16296" t="s">
        <v>16319</v>
      </c>
      <c r="B16296" t="s">
        <v>22302</v>
      </c>
      <c r="I16296" t="s">
        <v>5</v>
      </c>
      <c r="J16296">
        <v>18.25</v>
      </c>
      <c r="M16296">
        <v>18.25</v>
      </c>
      <c r="N16296">
        <f t="shared" si="254"/>
        <v>0</v>
      </c>
    </row>
    <row r="16297" spans="1:14" x14ac:dyDescent="0.2">
      <c r="A16297" t="s">
        <v>16320</v>
      </c>
      <c r="B16297" t="s">
        <v>22303</v>
      </c>
      <c r="I16297" t="s">
        <v>5</v>
      </c>
      <c r="J16297">
        <v>41.04</v>
      </c>
      <c r="M16297">
        <v>41.04</v>
      </c>
      <c r="N16297">
        <f t="shared" si="254"/>
        <v>0</v>
      </c>
    </row>
    <row r="16298" spans="1:14" x14ac:dyDescent="0.2">
      <c r="A16298" t="s">
        <v>16321</v>
      </c>
      <c r="B16298" t="s">
        <v>22303</v>
      </c>
      <c r="I16298" t="s">
        <v>5</v>
      </c>
      <c r="J16298">
        <v>41.04</v>
      </c>
      <c r="M16298">
        <v>41.04</v>
      </c>
      <c r="N16298">
        <f t="shared" si="254"/>
        <v>0</v>
      </c>
    </row>
    <row r="16299" spans="1:14" x14ac:dyDescent="0.2">
      <c r="A16299" t="s">
        <v>16322</v>
      </c>
      <c r="B16299" t="s">
        <v>22304</v>
      </c>
      <c r="I16299" t="s">
        <v>5</v>
      </c>
      <c r="J16299">
        <v>36.380000000000003</v>
      </c>
      <c r="M16299">
        <v>36.380000000000003</v>
      </c>
      <c r="N16299">
        <f t="shared" si="254"/>
        <v>0</v>
      </c>
    </row>
    <row r="16300" spans="1:14" x14ac:dyDescent="0.2">
      <c r="A16300" t="s">
        <v>16323</v>
      </c>
      <c r="B16300" t="s">
        <v>22304</v>
      </c>
      <c r="I16300" t="s">
        <v>5</v>
      </c>
      <c r="J16300">
        <v>36.380000000000003</v>
      </c>
      <c r="M16300">
        <v>36.380000000000003</v>
      </c>
      <c r="N16300">
        <f t="shared" si="254"/>
        <v>0</v>
      </c>
    </row>
    <row r="16301" spans="1:14" x14ac:dyDescent="0.2">
      <c r="A16301" t="s">
        <v>16324</v>
      </c>
      <c r="B16301" t="s">
        <v>22305</v>
      </c>
      <c r="I16301" t="s">
        <v>5</v>
      </c>
      <c r="J16301">
        <v>57.2</v>
      </c>
      <c r="M16301">
        <v>57.2</v>
      </c>
      <c r="N16301">
        <f t="shared" si="254"/>
        <v>0</v>
      </c>
    </row>
    <row r="16302" spans="1:14" x14ac:dyDescent="0.2">
      <c r="A16302" t="s">
        <v>16325</v>
      </c>
      <c r="B16302" t="s">
        <v>22305</v>
      </c>
      <c r="I16302" t="s">
        <v>5</v>
      </c>
      <c r="J16302">
        <v>57.2</v>
      </c>
      <c r="M16302">
        <v>57.2</v>
      </c>
      <c r="N16302">
        <f t="shared" si="254"/>
        <v>0</v>
      </c>
    </row>
    <row r="16303" spans="1:14" x14ac:dyDescent="0.2">
      <c r="A16303" t="s">
        <v>16326</v>
      </c>
      <c r="B16303" t="s">
        <v>22306</v>
      </c>
      <c r="I16303" t="s">
        <v>5</v>
      </c>
      <c r="J16303">
        <v>124.34</v>
      </c>
      <c r="M16303">
        <v>124.34</v>
      </c>
      <c r="N16303">
        <f t="shared" si="254"/>
        <v>0</v>
      </c>
    </row>
    <row r="16304" spans="1:14" x14ac:dyDescent="0.2">
      <c r="A16304" t="s">
        <v>16327</v>
      </c>
      <c r="B16304" t="s">
        <v>22306</v>
      </c>
      <c r="I16304" t="s">
        <v>5</v>
      </c>
      <c r="J16304">
        <v>124.34</v>
      </c>
      <c r="M16304">
        <v>124.34</v>
      </c>
      <c r="N16304">
        <f t="shared" si="254"/>
        <v>0</v>
      </c>
    </row>
    <row r="16305" spans="1:14" x14ac:dyDescent="0.2">
      <c r="A16305" t="s">
        <v>16328</v>
      </c>
      <c r="B16305" t="s">
        <v>22307</v>
      </c>
      <c r="I16305" t="s">
        <v>5</v>
      </c>
      <c r="J16305">
        <v>1.58</v>
      </c>
      <c r="M16305">
        <v>1.58</v>
      </c>
      <c r="N16305">
        <f t="shared" si="254"/>
        <v>0</v>
      </c>
    </row>
    <row r="16306" spans="1:14" x14ac:dyDescent="0.2">
      <c r="A16306" t="s">
        <v>16329</v>
      </c>
      <c r="B16306" t="s">
        <v>22307</v>
      </c>
      <c r="I16306" t="s">
        <v>5</v>
      </c>
      <c r="J16306">
        <v>1.58</v>
      </c>
      <c r="M16306">
        <v>1.58</v>
      </c>
      <c r="N16306">
        <f t="shared" si="254"/>
        <v>0</v>
      </c>
    </row>
    <row r="16307" spans="1:14" x14ac:dyDescent="0.2">
      <c r="A16307" t="s">
        <v>16330</v>
      </c>
      <c r="B16307" t="s">
        <v>22308</v>
      </c>
      <c r="I16307" t="s">
        <v>5</v>
      </c>
      <c r="J16307">
        <v>2.1800000000000002</v>
      </c>
      <c r="M16307">
        <v>2.1800000000000002</v>
      </c>
      <c r="N16307">
        <f t="shared" si="254"/>
        <v>0</v>
      </c>
    </row>
    <row r="16308" spans="1:14" x14ac:dyDescent="0.2">
      <c r="A16308" t="s">
        <v>16331</v>
      </c>
      <c r="B16308" t="s">
        <v>22308</v>
      </c>
      <c r="I16308" t="s">
        <v>5</v>
      </c>
      <c r="J16308">
        <v>2.1800000000000002</v>
      </c>
      <c r="M16308">
        <v>2.1800000000000002</v>
      </c>
      <c r="N16308">
        <f t="shared" si="254"/>
        <v>0</v>
      </c>
    </row>
    <row r="16309" spans="1:14" x14ac:dyDescent="0.2">
      <c r="A16309" t="s">
        <v>16332</v>
      </c>
      <c r="B16309" t="s">
        <v>22309</v>
      </c>
      <c r="I16309" t="s">
        <v>5</v>
      </c>
      <c r="J16309">
        <v>6.02</v>
      </c>
      <c r="M16309">
        <v>6.02</v>
      </c>
      <c r="N16309">
        <f t="shared" si="254"/>
        <v>0</v>
      </c>
    </row>
    <row r="16310" spans="1:14" x14ac:dyDescent="0.2">
      <c r="A16310" t="s">
        <v>16333</v>
      </c>
      <c r="B16310" t="s">
        <v>22309</v>
      </c>
      <c r="I16310" t="s">
        <v>5</v>
      </c>
      <c r="J16310">
        <v>6.02</v>
      </c>
      <c r="M16310">
        <v>6.02</v>
      </c>
      <c r="N16310">
        <f t="shared" si="254"/>
        <v>0</v>
      </c>
    </row>
    <row r="16311" spans="1:14" x14ac:dyDescent="0.2">
      <c r="A16311" t="s">
        <v>16334</v>
      </c>
      <c r="B16311" t="s">
        <v>22310</v>
      </c>
      <c r="I16311" t="s">
        <v>5</v>
      </c>
      <c r="J16311">
        <v>7.73</v>
      </c>
      <c r="M16311">
        <v>7.73</v>
      </c>
      <c r="N16311">
        <f t="shared" si="254"/>
        <v>0</v>
      </c>
    </row>
    <row r="16312" spans="1:14" x14ac:dyDescent="0.2">
      <c r="A16312" t="s">
        <v>16335</v>
      </c>
      <c r="B16312" t="s">
        <v>22310</v>
      </c>
      <c r="I16312" t="s">
        <v>5</v>
      </c>
      <c r="J16312">
        <v>7.73</v>
      </c>
      <c r="M16312">
        <v>7.73</v>
      </c>
      <c r="N16312">
        <f t="shared" si="254"/>
        <v>0</v>
      </c>
    </row>
    <row r="16313" spans="1:14" x14ac:dyDescent="0.2">
      <c r="A16313" t="s">
        <v>16336</v>
      </c>
      <c r="B16313" t="s">
        <v>22311</v>
      </c>
      <c r="I16313" t="s">
        <v>5</v>
      </c>
      <c r="J16313">
        <v>10.82</v>
      </c>
      <c r="M16313">
        <v>10.82</v>
      </c>
      <c r="N16313">
        <f t="shared" si="254"/>
        <v>0</v>
      </c>
    </row>
    <row r="16314" spans="1:14" x14ac:dyDescent="0.2">
      <c r="A16314" t="s">
        <v>16337</v>
      </c>
      <c r="B16314" t="s">
        <v>22311</v>
      </c>
      <c r="I16314" t="s">
        <v>5</v>
      </c>
      <c r="J16314">
        <v>10.82</v>
      </c>
      <c r="M16314">
        <v>10.82</v>
      </c>
      <c r="N16314">
        <f t="shared" si="254"/>
        <v>0</v>
      </c>
    </row>
    <row r="16315" spans="1:14" x14ac:dyDescent="0.2">
      <c r="A16315" t="s">
        <v>16338</v>
      </c>
      <c r="B16315" t="s">
        <v>22312</v>
      </c>
      <c r="I16315" t="s">
        <v>5</v>
      </c>
      <c r="J16315">
        <v>30.8</v>
      </c>
      <c r="M16315">
        <v>30.8</v>
      </c>
      <c r="N16315">
        <f t="shared" si="254"/>
        <v>0</v>
      </c>
    </row>
    <row r="16316" spans="1:14" x14ac:dyDescent="0.2">
      <c r="A16316" t="s">
        <v>16339</v>
      </c>
      <c r="B16316" t="s">
        <v>22312</v>
      </c>
      <c r="I16316" t="s">
        <v>5</v>
      </c>
      <c r="J16316">
        <v>30.8</v>
      </c>
      <c r="M16316">
        <v>30.8</v>
      </c>
      <c r="N16316">
        <f t="shared" si="254"/>
        <v>0</v>
      </c>
    </row>
    <row r="16317" spans="1:14" x14ac:dyDescent="0.2">
      <c r="A16317" t="s">
        <v>16340</v>
      </c>
      <c r="B16317" t="s">
        <v>22313</v>
      </c>
      <c r="I16317" t="s">
        <v>5</v>
      </c>
      <c r="J16317">
        <v>53.28</v>
      </c>
      <c r="M16317">
        <v>53.28</v>
      </c>
      <c r="N16317">
        <f t="shared" si="254"/>
        <v>0</v>
      </c>
    </row>
    <row r="16318" spans="1:14" x14ac:dyDescent="0.2">
      <c r="A16318" t="s">
        <v>16341</v>
      </c>
      <c r="B16318" t="s">
        <v>22313</v>
      </c>
      <c r="I16318" t="s">
        <v>5</v>
      </c>
      <c r="J16318">
        <v>53.28</v>
      </c>
      <c r="M16318">
        <v>53.28</v>
      </c>
      <c r="N16318">
        <f t="shared" si="254"/>
        <v>0</v>
      </c>
    </row>
    <row r="16319" spans="1:14" x14ac:dyDescent="0.2">
      <c r="A16319" t="s">
        <v>16342</v>
      </c>
      <c r="B16319" t="s">
        <v>22314</v>
      </c>
      <c r="I16319" t="s">
        <v>5</v>
      </c>
      <c r="J16319">
        <v>60.92</v>
      </c>
      <c r="M16319">
        <v>60.92</v>
      </c>
      <c r="N16319">
        <f t="shared" si="254"/>
        <v>0</v>
      </c>
    </row>
    <row r="16320" spans="1:14" x14ac:dyDescent="0.2">
      <c r="A16320" t="s">
        <v>16343</v>
      </c>
      <c r="B16320" t="s">
        <v>22314</v>
      </c>
      <c r="I16320" t="s">
        <v>5</v>
      </c>
      <c r="J16320">
        <v>60.92</v>
      </c>
      <c r="M16320">
        <v>60.92</v>
      </c>
      <c r="N16320">
        <f t="shared" si="254"/>
        <v>0</v>
      </c>
    </row>
    <row r="16321" spans="1:14" x14ac:dyDescent="0.2">
      <c r="A16321" t="s">
        <v>16344</v>
      </c>
      <c r="B16321" t="s">
        <v>22315</v>
      </c>
      <c r="I16321" t="s">
        <v>5</v>
      </c>
      <c r="J16321">
        <v>195.09</v>
      </c>
      <c r="M16321">
        <v>195.09</v>
      </c>
      <c r="N16321">
        <f t="shared" si="254"/>
        <v>0</v>
      </c>
    </row>
    <row r="16322" spans="1:14" x14ac:dyDescent="0.2">
      <c r="A16322" t="s">
        <v>16345</v>
      </c>
      <c r="B16322" t="s">
        <v>22315</v>
      </c>
      <c r="I16322" t="s">
        <v>5</v>
      </c>
      <c r="J16322">
        <v>195.09</v>
      </c>
      <c r="M16322">
        <v>195.09</v>
      </c>
      <c r="N16322">
        <f t="shared" si="254"/>
        <v>0</v>
      </c>
    </row>
    <row r="16323" spans="1:14" x14ac:dyDescent="0.2">
      <c r="A16323" t="s">
        <v>16346</v>
      </c>
      <c r="B16323" t="s">
        <v>22316</v>
      </c>
      <c r="I16323" t="s">
        <v>5</v>
      </c>
      <c r="J16323">
        <v>0.64</v>
      </c>
      <c r="M16323">
        <v>0.64</v>
      </c>
      <c r="N16323">
        <f t="shared" si="254"/>
        <v>0</v>
      </c>
    </row>
    <row r="16324" spans="1:14" x14ac:dyDescent="0.2">
      <c r="A16324" t="s">
        <v>16347</v>
      </c>
      <c r="B16324" t="s">
        <v>22316</v>
      </c>
      <c r="I16324" t="s">
        <v>5</v>
      </c>
      <c r="J16324">
        <v>0.64</v>
      </c>
      <c r="M16324">
        <v>0.64</v>
      </c>
      <c r="N16324">
        <f t="shared" ref="N16324:N16387" si="255">J16324-M16324</f>
        <v>0</v>
      </c>
    </row>
    <row r="16325" spans="1:14" x14ac:dyDescent="0.2">
      <c r="A16325" t="s">
        <v>16348</v>
      </c>
      <c r="B16325" t="s">
        <v>22317</v>
      </c>
      <c r="I16325" t="s">
        <v>5</v>
      </c>
      <c r="J16325">
        <v>0.77</v>
      </c>
      <c r="M16325">
        <v>0.77</v>
      </c>
      <c r="N16325">
        <f t="shared" si="255"/>
        <v>0</v>
      </c>
    </row>
    <row r="16326" spans="1:14" x14ac:dyDescent="0.2">
      <c r="A16326" t="s">
        <v>16349</v>
      </c>
      <c r="B16326" t="s">
        <v>22317</v>
      </c>
      <c r="I16326" t="s">
        <v>5</v>
      </c>
      <c r="J16326">
        <v>0.77</v>
      </c>
      <c r="M16326">
        <v>0.77</v>
      </c>
      <c r="N16326">
        <f t="shared" si="255"/>
        <v>0</v>
      </c>
    </row>
    <row r="16327" spans="1:14" x14ac:dyDescent="0.2">
      <c r="A16327" t="s">
        <v>16350</v>
      </c>
      <c r="B16327" t="s">
        <v>22318</v>
      </c>
      <c r="I16327" t="s">
        <v>5</v>
      </c>
      <c r="J16327">
        <v>2.64</v>
      </c>
      <c r="M16327">
        <v>2.64</v>
      </c>
      <c r="N16327">
        <f t="shared" si="255"/>
        <v>0</v>
      </c>
    </row>
    <row r="16328" spans="1:14" x14ac:dyDescent="0.2">
      <c r="A16328" t="s">
        <v>16351</v>
      </c>
      <c r="B16328" t="s">
        <v>22318</v>
      </c>
      <c r="I16328" t="s">
        <v>5</v>
      </c>
      <c r="J16328">
        <v>2.64</v>
      </c>
      <c r="M16328">
        <v>2.64</v>
      </c>
      <c r="N16328">
        <f t="shared" si="255"/>
        <v>0</v>
      </c>
    </row>
    <row r="16329" spans="1:14" x14ac:dyDescent="0.2">
      <c r="A16329" t="s">
        <v>16352</v>
      </c>
      <c r="B16329" t="s">
        <v>22319</v>
      </c>
      <c r="I16329" t="s">
        <v>5</v>
      </c>
      <c r="J16329">
        <v>6.26</v>
      </c>
      <c r="M16329">
        <v>6.26</v>
      </c>
      <c r="N16329">
        <f t="shared" si="255"/>
        <v>0</v>
      </c>
    </row>
    <row r="16330" spans="1:14" x14ac:dyDescent="0.2">
      <c r="A16330" t="s">
        <v>16353</v>
      </c>
      <c r="B16330" t="s">
        <v>22319</v>
      </c>
      <c r="I16330" t="s">
        <v>5</v>
      </c>
      <c r="J16330">
        <v>6.26</v>
      </c>
      <c r="M16330">
        <v>6.26</v>
      </c>
      <c r="N16330">
        <f t="shared" si="255"/>
        <v>0</v>
      </c>
    </row>
    <row r="16331" spans="1:14" x14ac:dyDescent="0.2">
      <c r="A16331" t="s">
        <v>16354</v>
      </c>
      <c r="B16331" t="s">
        <v>22320</v>
      </c>
      <c r="I16331" t="s">
        <v>5</v>
      </c>
      <c r="J16331">
        <v>6.3</v>
      </c>
      <c r="M16331">
        <v>6.3</v>
      </c>
      <c r="N16331">
        <f t="shared" si="255"/>
        <v>0</v>
      </c>
    </row>
    <row r="16332" spans="1:14" x14ac:dyDescent="0.2">
      <c r="A16332" t="s">
        <v>16355</v>
      </c>
      <c r="B16332" t="s">
        <v>22320</v>
      </c>
      <c r="I16332" t="s">
        <v>5</v>
      </c>
      <c r="J16332">
        <v>6.3</v>
      </c>
      <c r="M16332">
        <v>6.3</v>
      </c>
      <c r="N16332">
        <f t="shared" si="255"/>
        <v>0</v>
      </c>
    </row>
    <row r="16333" spans="1:14" x14ac:dyDescent="0.2">
      <c r="A16333" t="s">
        <v>16356</v>
      </c>
      <c r="B16333" t="s">
        <v>22321</v>
      </c>
      <c r="I16333" t="s">
        <v>5</v>
      </c>
      <c r="J16333">
        <v>28.82</v>
      </c>
      <c r="M16333">
        <v>28.82</v>
      </c>
      <c r="N16333">
        <f t="shared" si="255"/>
        <v>0</v>
      </c>
    </row>
    <row r="16334" spans="1:14" x14ac:dyDescent="0.2">
      <c r="A16334" t="s">
        <v>16357</v>
      </c>
      <c r="B16334" t="s">
        <v>22321</v>
      </c>
      <c r="I16334" t="s">
        <v>5</v>
      </c>
      <c r="J16334">
        <v>28.82</v>
      </c>
      <c r="M16334">
        <v>28.82</v>
      </c>
      <c r="N16334">
        <f t="shared" si="255"/>
        <v>0</v>
      </c>
    </row>
    <row r="16335" spans="1:14" x14ac:dyDescent="0.2">
      <c r="A16335" t="s">
        <v>16358</v>
      </c>
      <c r="B16335" t="s">
        <v>22322</v>
      </c>
      <c r="I16335" t="s">
        <v>5</v>
      </c>
      <c r="J16335">
        <v>34.659999999999997</v>
      </c>
      <c r="M16335">
        <v>34.659999999999997</v>
      </c>
      <c r="N16335">
        <f t="shared" si="255"/>
        <v>0</v>
      </c>
    </row>
    <row r="16336" spans="1:14" x14ac:dyDescent="0.2">
      <c r="A16336" t="s">
        <v>16359</v>
      </c>
      <c r="B16336" t="s">
        <v>22322</v>
      </c>
      <c r="I16336" t="s">
        <v>5</v>
      </c>
      <c r="J16336">
        <v>34.659999999999997</v>
      </c>
      <c r="M16336">
        <v>34.659999999999997</v>
      </c>
      <c r="N16336">
        <f t="shared" si="255"/>
        <v>0</v>
      </c>
    </row>
    <row r="16337" spans="1:14" x14ac:dyDescent="0.2">
      <c r="A16337" t="s">
        <v>16360</v>
      </c>
      <c r="B16337" t="s">
        <v>22323</v>
      </c>
      <c r="I16337" t="s">
        <v>5</v>
      </c>
      <c r="J16337">
        <v>72.290000000000006</v>
      </c>
      <c r="M16337">
        <v>72.290000000000006</v>
      </c>
      <c r="N16337">
        <f t="shared" si="255"/>
        <v>0</v>
      </c>
    </row>
    <row r="16338" spans="1:14" x14ac:dyDescent="0.2">
      <c r="A16338" t="s">
        <v>16361</v>
      </c>
      <c r="B16338" t="s">
        <v>22323</v>
      </c>
      <c r="I16338" t="s">
        <v>5</v>
      </c>
      <c r="J16338">
        <v>72.290000000000006</v>
      </c>
      <c r="M16338">
        <v>72.290000000000006</v>
      </c>
      <c r="N16338">
        <f t="shared" si="255"/>
        <v>0</v>
      </c>
    </row>
    <row r="16339" spans="1:14" x14ac:dyDescent="0.2">
      <c r="A16339" t="s">
        <v>16362</v>
      </c>
      <c r="B16339" t="s">
        <v>22324</v>
      </c>
      <c r="I16339" t="s">
        <v>5</v>
      </c>
      <c r="J16339">
        <v>199.83</v>
      </c>
      <c r="M16339">
        <v>199.83</v>
      </c>
      <c r="N16339">
        <f t="shared" si="255"/>
        <v>0</v>
      </c>
    </row>
    <row r="16340" spans="1:14" x14ac:dyDescent="0.2">
      <c r="A16340" t="s">
        <v>16363</v>
      </c>
      <c r="B16340" t="s">
        <v>22324</v>
      </c>
      <c r="I16340" t="s">
        <v>5</v>
      </c>
      <c r="J16340">
        <v>199.83</v>
      </c>
      <c r="M16340">
        <v>199.83</v>
      </c>
      <c r="N16340">
        <f t="shared" si="255"/>
        <v>0</v>
      </c>
    </row>
    <row r="16341" spans="1:14" x14ac:dyDescent="0.2">
      <c r="A16341" t="s">
        <v>16364</v>
      </c>
      <c r="B16341" t="s">
        <v>38382</v>
      </c>
      <c r="I16341" t="s">
        <v>5</v>
      </c>
      <c r="J16341">
        <v>4.38</v>
      </c>
      <c r="M16341">
        <v>4.38</v>
      </c>
      <c r="N16341">
        <f t="shared" si="255"/>
        <v>0</v>
      </c>
    </row>
    <row r="16342" spans="1:14" x14ac:dyDescent="0.2">
      <c r="A16342" t="s">
        <v>16365</v>
      </c>
      <c r="B16342" t="s">
        <v>38382</v>
      </c>
      <c r="I16342" t="s">
        <v>5</v>
      </c>
      <c r="J16342">
        <v>4.38</v>
      </c>
      <c r="M16342">
        <v>4.38</v>
      </c>
      <c r="N16342">
        <f t="shared" si="255"/>
        <v>0</v>
      </c>
    </row>
    <row r="16343" spans="1:14" x14ac:dyDescent="0.2">
      <c r="A16343" t="s">
        <v>16366</v>
      </c>
      <c r="B16343" t="s">
        <v>38383</v>
      </c>
      <c r="I16343" t="s">
        <v>5</v>
      </c>
      <c r="J16343">
        <v>6.48</v>
      </c>
      <c r="M16343">
        <v>6.48</v>
      </c>
      <c r="N16343">
        <f t="shared" si="255"/>
        <v>0</v>
      </c>
    </row>
    <row r="16344" spans="1:14" x14ac:dyDescent="0.2">
      <c r="A16344" t="s">
        <v>16367</v>
      </c>
      <c r="B16344" t="s">
        <v>38383</v>
      </c>
      <c r="I16344" t="s">
        <v>5</v>
      </c>
      <c r="J16344">
        <v>6.48</v>
      </c>
      <c r="M16344">
        <v>6.48</v>
      </c>
      <c r="N16344">
        <f t="shared" si="255"/>
        <v>0</v>
      </c>
    </row>
    <row r="16345" spans="1:14" x14ac:dyDescent="0.2">
      <c r="A16345" t="s">
        <v>16368</v>
      </c>
      <c r="B16345" t="s">
        <v>22325</v>
      </c>
      <c r="I16345" t="s">
        <v>5</v>
      </c>
      <c r="J16345">
        <v>1.1100000000000001</v>
      </c>
      <c r="M16345">
        <v>1.1100000000000001</v>
      </c>
      <c r="N16345">
        <f t="shared" si="255"/>
        <v>0</v>
      </c>
    </row>
    <row r="16346" spans="1:14" x14ac:dyDescent="0.2">
      <c r="A16346" t="s">
        <v>16369</v>
      </c>
      <c r="B16346" t="s">
        <v>22325</v>
      </c>
      <c r="I16346" t="s">
        <v>5</v>
      </c>
      <c r="J16346">
        <v>1.1100000000000001</v>
      </c>
      <c r="M16346">
        <v>1.1100000000000001</v>
      </c>
      <c r="N16346">
        <f t="shared" si="255"/>
        <v>0</v>
      </c>
    </row>
    <row r="16347" spans="1:14" x14ac:dyDescent="0.2">
      <c r="A16347" t="s">
        <v>16370</v>
      </c>
      <c r="B16347" t="s">
        <v>22326</v>
      </c>
      <c r="I16347" t="s">
        <v>5</v>
      </c>
      <c r="J16347">
        <v>1.2</v>
      </c>
      <c r="M16347">
        <v>1.2</v>
      </c>
      <c r="N16347">
        <f t="shared" si="255"/>
        <v>0</v>
      </c>
    </row>
    <row r="16348" spans="1:14" x14ac:dyDescent="0.2">
      <c r="A16348" t="s">
        <v>16371</v>
      </c>
      <c r="B16348" t="s">
        <v>22326</v>
      </c>
      <c r="I16348" t="s">
        <v>5</v>
      </c>
      <c r="J16348">
        <v>1.2</v>
      </c>
      <c r="M16348">
        <v>1.2</v>
      </c>
      <c r="N16348">
        <f t="shared" si="255"/>
        <v>0</v>
      </c>
    </row>
    <row r="16349" spans="1:14" x14ac:dyDescent="0.2">
      <c r="A16349" t="s">
        <v>16372</v>
      </c>
      <c r="B16349" t="s">
        <v>22327</v>
      </c>
      <c r="I16349" t="s">
        <v>5</v>
      </c>
      <c r="J16349">
        <v>2.91</v>
      </c>
      <c r="M16349">
        <v>2.91</v>
      </c>
      <c r="N16349">
        <f t="shared" si="255"/>
        <v>0</v>
      </c>
    </row>
    <row r="16350" spans="1:14" x14ac:dyDescent="0.2">
      <c r="A16350" t="s">
        <v>16373</v>
      </c>
      <c r="B16350" t="s">
        <v>22327</v>
      </c>
      <c r="I16350" t="s">
        <v>5</v>
      </c>
      <c r="J16350">
        <v>2.91</v>
      </c>
      <c r="M16350">
        <v>2.91</v>
      </c>
      <c r="N16350">
        <f t="shared" si="255"/>
        <v>0</v>
      </c>
    </row>
    <row r="16351" spans="1:14" x14ac:dyDescent="0.2">
      <c r="A16351" t="s">
        <v>16374</v>
      </c>
      <c r="B16351" t="s">
        <v>22328</v>
      </c>
      <c r="I16351" t="s">
        <v>5</v>
      </c>
      <c r="J16351">
        <v>5.29</v>
      </c>
      <c r="M16351">
        <v>5.29</v>
      </c>
      <c r="N16351">
        <f t="shared" si="255"/>
        <v>0</v>
      </c>
    </row>
    <row r="16352" spans="1:14" x14ac:dyDescent="0.2">
      <c r="A16352" t="s">
        <v>16375</v>
      </c>
      <c r="B16352" t="s">
        <v>22328</v>
      </c>
      <c r="I16352" t="s">
        <v>5</v>
      </c>
      <c r="J16352">
        <v>5.29</v>
      </c>
      <c r="M16352">
        <v>5.29</v>
      </c>
      <c r="N16352">
        <f t="shared" si="255"/>
        <v>0</v>
      </c>
    </row>
    <row r="16353" spans="1:14" x14ac:dyDescent="0.2">
      <c r="A16353" t="s">
        <v>16376</v>
      </c>
      <c r="B16353" t="s">
        <v>22329</v>
      </c>
      <c r="I16353" t="s">
        <v>5</v>
      </c>
      <c r="J16353">
        <v>5.56</v>
      </c>
      <c r="M16353">
        <v>5.56</v>
      </c>
      <c r="N16353">
        <f t="shared" si="255"/>
        <v>0</v>
      </c>
    </row>
    <row r="16354" spans="1:14" x14ac:dyDescent="0.2">
      <c r="A16354" t="s">
        <v>16377</v>
      </c>
      <c r="B16354" t="s">
        <v>22329</v>
      </c>
      <c r="I16354" t="s">
        <v>5</v>
      </c>
      <c r="J16354">
        <v>5.56</v>
      </c>
      <c r="M16354">
        <v>5.56</v>
      </c>
      <c r="N16354">
        <f t="shared" si="255"/>
        <v>0</v>
      </c>
    </row>
    <row r="16355" spans="1:14" x14ac:dyDescent="0.2">
      <c r="A16355" t="s">
        <v>16378</v>
      </c>
      <c r="B16355" t="s">
        <v>22330</v>
      </c>
      <c r="I16355" t="s">
        <v>5</v>
      </c>
      <c r="J16355">
        <v>14.45</v>
      </c>
      <c r="M16355">
        <v>14.45</v>
      </c>
      <c r="N16355">
        <f t="shared" si="255"/>
        <v>0</v>
      </c>
    </row>
    <row r="16356" spans="1:14" x14ac:dyDescent="0.2">
      <c r="A16356" t="s">
        <v>16379</v>
      </c>
      <c r="B16356" t="s">
        <v>22330</v>
      </c>
      <c r="I16356" t="s">
        <v>5</v>
      </c>
      <c r="J16356">
        <v>14.45</v>
      </c>
      <c r="M16356">
        <v>14.45</v>
      </c>
      <c r="N16356">
        <f t="shared" si="255"/>
        <v>0</v>
      </c>
    </row>
    <row r="16357" spans="1:14" x14ac:dyDescent="0.2">
      <c r="A16357" t="s">
        <v>16380</v>
      </c>
      <c r="B16357" t="s">
        <v>22331</v>
      </c>
      <c r="I16357" t="s">
        <v>5</v>
      </c>
      <c r="J16357">
        <v>21.28</v>
      </c>
      <c r="M16357">
        <v>21.28</v>
      </c>
      <c r="N16357">
        <f t="shared" si="255"/>
        <v>0</v>
      </c>
    </row>
    <row r="16358" spans="1:14" x14ac:dyDescent="0.2">
      <c r="A16358" t="s">
        <v>16381</v>
      </c>
      <c r="B16358" t="s">
        <v>22331</v>
      </c>
      <c r="I16358" t="s">
        <v>5</v>
      </c>
      <c r="J16358">
        <v>21.28</v>
      </c>
      <c r="M16358">
        <v>21.28</v>
      </c>
      <c r="N16358">
        <f t="shared" si="255"/>
        <v>0</v>
      </c>
    </row>
    <row r="16359" spans="1:14" x14ac:dyDescent="0.2">
      <c r="A16359" t="s">
        <v>16382</v>
      </c>
      <c r="B16359" t="s">
        <v>22332</v>
      </c>
      <c r="I16359" t="s">
        <v>5</v>
      </c>
      <c r="J16359">
        <v>30.32</v>
      </c>
      <c r="M16359">
        <v>30.32</v>
      </c>
      <c r="N16359">
        <f t="shared" si="255"/>
        <v>0</v>
      </c>
    </row>
    <row r="16360" spans="1:14" x14ac:dyDescent="0.2">
      <c r="A16360" t="s">
        <v>16383</v>
      </c>
      <c r="B16360" t="s">
        <v>22332</v>
      </c>
      <c r="I16360" t="s">
        <v>5</v>
      </c>
      <c r="J16360">
        <v>30.32</v>
      </c>
      <c r="M16360">
        <v>30.32</v>
      </c>
      <c r="N16360">
        <f t="shared" si="255"/>
        <v>0</v>
      </c>
    </row>
    <row r="16361" spans="1:14" x14ac:dyDescent="0.2">
      <c r="A16361" t="s">
        <v>16384</v>
      </c>
      <c r="B16361" t="s">
        <v>22333</v>
      </c>
      <c r="I16361" t="s">
        <v>5</v>
      </c>
      <c r="J16361">
        <v>65.55</v>
      </c>
      <c r="M16361">
        <v>65.55</v>
      </c>
      <c r="N16361">
        <f t="shared" si="255"/>
        <v>0</v>
      </c>
    </row>
    <row r="16362" spans="1:14" x14ac:dyDescent="0.2">
      <c r="A16362" t="s">
        <v>16385</v>
      </c>
      <c r="B16362" t="s">
        <v>22333</v>
      </c>
      <c r="I16362" t="s">
        <v>5</v>
      </c>
      <c r="J16362">
        <v>65.55</v>
      </c>
      <c r="M16362">
        <v>65.55</v>
      </c>
      <c r="N16362">
        <f t="shared" si="255"/>
        <v>0</v>
      </c>
    </row>
    <row r="16363" spans="1:14" x14ac:dyDescent="0.2">
      <c r="A16363" t="s">
        <v>16386</v>
      </c>
      <c r="B16363" t="s">
        <v>38384</v>
      </c>
      <c r="I16363" t="s">
        <v>5</v>
      </c>
      <c r="J16363">
        <v>1.77</v>
      </c>
      <c r="M16363">
        <v>1.77</v>
      </c>
      <c r="N16363">
        <f t="shared" si="255"/>
        <v>0</v>
      </c>
    </row>
    <row r="16364" spans="1:14" x14ac:dyDescent="0.2">
      <c r="A16364" t="s">
        <v>16387</v>
      </c>
      <c r="B16364" t="s">
        <v>38384</v>
      </c>
      <c r="I16364" t="s">
        <v>5</v>
      </c>
      <c r="J16364">
        <v>1.77</v>
      </c>
      <c r="M16364">
        <v>1.77</v>
      </c>
      <c r="N16364">
        <f t="shared" si="255"/>
        <v>0</v>
      </c>
    </row>
    <row r="16365" spans="1:14" x14ac:dyDescent="0.2">
      <c r="A16365" t="s">
        <v>16388</v>
      </c>
      <c r="B16365" t="s">
        <v>38385</v>
      </c>
      <c r="I16365" t="s">
        <v>5</v>
      </c>
      <c r="J16365">
        <v>4.2699999999999996</v>
      </c>
      <c r="M16365">
        <v>4.2699999999999996</v>
      </c>
      <c r="N16365">
        <f t="shared" si="255"/>
        <v>0</v>
      </c>
    </row>
    <row r="16366" spans="1:14" x14ac:dyDescent="0.2">
      <c r="A16366" t="s">
        <v>16389</v>
      </c>
      <c r="B16366" t="s">
        <v>38385</v>
      </c>
      <c r="I16366" t="s">
        <v>5</v>
      </c>
      <c r="J16366">
        <v>4.2699999999999996</v>
      </c>
      <c r="M16366">
        <v>4.2699999999999996</v>
      </c>
      <c r="N16366">
        <f t="shared" si="255"/>
        <v>0</v>
      </c>
    </row>
    <row r="16367" spans="1:14" x14ac:dyDescent="0.2">
      <c r="A16367" t="s">
        <v>16390</v>
      </c>
      <c r="B16367" t="s">
        <v>38386</v>
      </c>
      <c r="I16367" t="s">
        <v>5</v>
      </c>
      <c r="J16367">
        <v>6.72</v>
      </c>
      <c r="M16367">
        <v>6.72</v>
      </c>
      <c r="N16367">
        <f t="shared" si="255"/>
        <v>0</v>
      </c>
    </row>
    <row r="16368" spans="1:14" x14ac:dyDescent="0.2">
      <c r="A16368" t="s">
        <v>16391</v>
      </c>
      <c r="B16368" t="s">
        <v>38386</v>
      </c>
      <c r="I16368" t="s">
        <v>5</v>
      </c>
      <c r="J16368">
        <v>6.72</v>
      </c>
      <c r="M16368">
        <v>6.72</v>
      </c>
      <c r="N16368">
        <f t="shared" si="255"/>
        <v>0</v>
      </c>
    </row>
    <row r="16369" spans="1:14" x14ac:dyDescent="0.2">
      <c r="A16369" t="s">
        <v>16392</v>
      </c>
      <c r="B16369" t="s">
        <v>38387</v>
      </c>
      <c r="I16369" t="s">
        <v>5</v>
      </c>
      <c r="J16369">
        <v>17.95</v>
      </c>
      <c r="M16369">
        <v>17.95</v>
      </c>
      <c r="N16369">
        <f t="shared" si="255"/>
        <v>0</v>
      </c>
    </row>
    <row r="16370" spans="1:14" x14ac:dyDescent="0.2">
      <c r="A16370" t="s">
        <v>16393</v>
      </c>
      <c r="B16370" t="s">
        <v>38387</v>
      </c>
      <c r="I16370" t="s">
        <v>5</v>
      </c>
      <c r="J16370">
        <v>17.95</v>
      </c>
      <c r="M16370">
        <v>17.95</v>
      </c>
      <c r="N16370">
        <f t="shared" si="255"/>
        <v>0</v>
      </c>
    </row>
    <row r="16371" spans="1:14" x14ac:dyDescent="0.2">
      <c r="A16371" t="s">
        <v>16394</v>
      </c>
      <c r="B16371" t="s">
        <v>38388</v>
      </c>
      <c r="I16371" t="s">
        <v>5</v>
      </c>
      <c r="J16371">
        <v>11.85</v>
      </c>
      <c r="M16371">
        <v>11.85</v>
      </c>
      <c r="N16371">
        <f t="shared" si="255"/>
        <v>0</v>
      </c>
    </row>
    <row r="16372" spans="1:14" x14ac:dyDescent="0.2">
      <c r="A16372" t="s">
        <v>16395</v>
      </c>
      <c r="B16372" t="s">
        <v>38388</v>
      </c>
      <c r="I16372" t="s">
        <v>5</v>
      </c>
      <c r="J16372">
        <v>11.85</v>
      </c>
      <c r="M16372">
        <v>11.85</v>
      </c>
      <c r="N16372">
        <f t="shared" si="255"/>
        <v>0</v>
      </c>
    </row>
    <row r="16373" spans="1:14" x14ac:dyDescent="0.2">
      <c r="A16373" t="s">
        <v>16396</v>
      </c>
      <c r="B16373" t="s">
        <v>38389</v>
      </c>
      <c r="I16373" t="s">
        <v>5</v>
      </c>
      <c r="J16373">
        <v>15.35</v>
      </c>
      <c r="M16373">
        <v>15.35</v>
      </c>
      <c r="N16373">
        <f t="shared" si="255"/>
        <v>0</v>
      </c>
    </row>
    <row r="16374" spans="1:14" x14ac:dyDescent="0.2">
      <c r="A16374" t="s">
        <v>16397</v>
      </c>
      <c r="B16374" t="s">
        <v>38389</v>
      </c>
      <c r="I16374" t="s">
        <v>5</v>
      </c>
      <c r="J16374">
        <v>15.35</v>
      </c>
      <c r="M16374">
        <v>15.35</v>
      </c>
      <c r="N16374">
        <f t="shared" si="255"/>
        <v>0</v>
      </c>
    </row>
    <row r="16375" spans="1:14" x14ac:dyDescent="0.2">
      <c r="A16375" t="s">
        <v>16398</v>
      </c>
      <c r="B16375" t="s">
        <v>38390</v>
      </c>
      <c r="I16375" t="s">
        <v>5</v>
      </c>
      <c r="J16375">
        <v>34.51</v>
      </c>
      <c r="M16375">
        <v>34.51</v>
      </c>
      <c r="N16375">
        <f t="shared" si="255"/>
        <v>0</v>
      </c>
    </row>
    <row r="16376" spans="1:14" x14ac:dyDescent="0.2">
      <c r="A16376" t="s">
        <v>16399</v>
      </c>
      <c r="B16376" t="s">
        <v>38390</v>
      </c>
      <c r="I16376" t="s">
        <v>5</v>
      </c>
      <c r="J16376">
        <v>34.51</v>
      </c>
      <c r="M16376">
        <v>34.51</v>
      </c>
      <c r="N16376">
        <f t="shared" si="255"/>
        <v>0</v>
      </c>
    </row>
    <row r="16377" spans="1:14" x14ac:dyDescent="0.2">
      <c r="A16377" t="s">
        <v>16400</v>
      </c>
      <c r="B16377" t="s">
        <v>22334</v>
      </c>
      <c r="I16377" t="s">
        <v>5</v>
      </c>
      <c r="J16377">
        <v>1.6</v>
      </c>
      <c r="M16377">
        <v>1.6</v>
      </c>
      <c r="N16377">
        <f t="shared" si="255"/>
        <v>0</v>
      </c>
    </row>
    <row r="16378" spans="1:14" x14ac:dyDescent="0.2">
      <c r="A16378" t="s">
        <v>16401</v>
      </c>
      <c r="B16378" t="s">
        <v>22334</v>
      </c>
      <c r="I16378" t="s">
        <v>5</v>
      </c>
      <c r="J16378">
        <v>1.6</v>
      </c>
      <c r="M16378">
        <v>1.6</v>
      </c>
      <c r="N16378">
        <f t="shared" si="255"/>
        <v>0</v>
      </c>
    </row>
    <row r="16379" spans="1:14" x14ac:dyDescent="0.2">
      <c r="A16379" t="s">
        <v>16402</v>
      </c>
      <c r="B16379" t="s">
        <v>22335</v>
      </c>
      <c r="I16379" t="s">
        <v>5</v>
      </c>
      <c r="J16379">
        <v>1.8</v>
      </c>
      <c r="M16379">
        <v>1.8</v>
      </c>
      <c r="N16379">
        <f t="shared" si="255"/>
        <v>0</v>
      </c>
    </row>
    <row r="16380" spans="1:14" x14ac:dyDescent="0.2">
      <c r="A16380" t="s">
        <v>16403</v>
      </c>
      <c r="B16380" t="s">
        <v>22335</v>
      </c>
      <c r="I16380" t="s">
        <v>5</v>
      </c>
      <c r="J16380">
        <v>1.8</v>
      </c>
      <c r="M16380">
        <v>1.8</v>
      </c>
      <c r="N16380">
        <f t="shared" si="255"/>
        <v>0</v>
      </c>
    </row>
    <row r="16381" spans="1:14" x14ac:dyDescent="0.2">
      <c r="A16381" t="s">
        <v>16404</v>
      </c>
      <c r="B16381" t="s">
        <v>22336</v>
      </c>
      <c r="I16381" t="s">
        <v>5</v>
      </c>
      <c r="J16381">
        <v>5.5</v>
      </c>
      <c r="M16381">
        <v>5.5</v>
      </c>
      <c r="N16381">
        <f t="shared" si="255"/>
        <v>0</v>
      </c>
    </row>
    <row r="16382" spans="1:14" x14ac:dyDescent="0.2">
      <c r="A16382" t="s">
        <v>16405</v>
      </c>
      <c r="B16382" t="s">
        <v>22336</v>
      </c>
      <c r="I16382" t="s">
        <v>5</v>
      </c>
      <c r="J16382">
        <v>5.5</v>
      </c>
      <c r="M16382">
        <v>5.5</v>
      </c>
      <c r="N16382">
        <f t="shared" si="255"/>
        <v>0</v>
      </c>
    </row>
    <row r="16383" spans="1:14" x14ac:dyDescent="0.2">
      <c r="A16383" t="s">
        <v>16406</v>
      </c>
      <c r="B16383" t="s">
        <v>22337</v>
      </c>
      <c r="I16383" t="s">
        <v>5</v>
      </c>
      <c r="J16383">
        <v>14.05</v>
      </c>
      <c r="M16383">
        <v>14.05</v>
      </c>
      <c r="N16383">
        <f t="shared" si="255"/>
        <v>0</v>
      </c>
    </row>
    <row r="16384" spans="1:14" x14ac:dyDescent="0.2">
      <c r="A16384" t="s">
        <v>16407</v>
      </c>
      <c r="B16384" t="s">
        <v>22337</v>
      </c>
      <c r="I16384" t="s">
        <v>5</v>
      </c>
      <c r="J16384">
        <v>14.05</v>
      </c>
      <c r="M16384">
        <v>14.05</v>
      </c>
      <c r="N16384">
        <f t="shared" si="255"/>
        <v>0</v>
      </c>
    </row>
    <row r="16385" spans="1:14" x14ac:dyDescent="0.2">
      <c r="A16385" t="s">
        <v>16408</v>
      </c>
      <c r="B16385" t="s">
        <v>22338</v>
      </c>
      <c r="I16385" t="s">
        <v>5</v>
      </c>
      <c r="J16385">
        <v>12.36</v>
      </c>
      <c r="M16385">
        <v>12.36</v>
      </c>
      <c r="N16385">
        <f t="shared" si="255"/>
        <v>0</v>
      </c>
    </row>
    <row r="16386" spans="1:14" x14ac:dyDescent="0.2">
      <c r="A16386" t="s">
        <v>16409</v>
      </c>
      <c r="B16386" t="s">
        <v>22338</v>
      </c>
      <c r="I16386" t="s">
        <v>5</v>
      </c>
      <c r="J16386">
        <v>12.36</v>
      </c>
      <c r="M16386">
        <v>12.36</v>
      </c>
      <c r="N16386">
        <f t="shared" si="255"/>
        <v>0</v>
      </c>
    </row>
    <row r="16387" spans="1:14" x14ac:dyDescent="0.2">
      <c r="A16387" t="s">
        <v>16410</v>
      </c>
      <c r="B16387" t="s">
        <v>22339</v>
      </c>
      <c r="I16387" t="s">
        <v>5</v>
      </c>
      <c r="J16387">
        <v>35.950000000000003</v>
      </c>
      <c r="M16387">
        <v>35.950000000000003</v>
      </c>
      <c r="N16387">
        <f t="shared" si="255"/>
        <v>0</v>
      </c>
    </row>
    <row r="16388" spans="1:14" x14ac:dyDescent="0.2">
      <c r="A16388" t="s">
        <v>16411</v>
      </c>
      <c r="B16388" t="s">
        <v>22339</v>
      </c>
      <c r="I16388" t="s">
        <v>5</v>
      </c>
      <c r="J16388">
        <v>35.950000000000003</v>
      </c>
      <c r="M16388">
        <v>35.950000000000003</v>
      </c>
      <c r="N16388">
        <f t="shared" ref="N16388:N16451" si="256">J16388-M16388</f>
        <v>0</v>
      </c>
    </row>
    <row r="16389" spans="1:14" x14ac:dyDescent="0.2">
      <c r="A16389" t="s">
        <v>16412</v>
      </c>
      <c r="B16389" t="s">
        <v>22340</v>
      </c>
      <c r="I16389" t="s">
        <v>5</v>
      </c>
      <c r="J16389">
        <v>64.66</v>
      </c>
      <c r="M16389">
        <v>64.66</v>
      </c>
      <c r="N16389">
        <f t="shared" si="256"/>
        <v>0</v>
      </c>
    </row>
    <row r="16390" spans="1:14" x14ac:dyDescent="0.2">
      <c r="A16390" t="s">
        <v>16413</v>
      </c>
      <c r="B16390" t="s">
        <v>22340</v>
      </c>
      <c r="I16390" t="s">
        <v>5</v>
      </c>
      <c r="J16390">
        <v>64.66</v>
      </c>
      <c r="M16390">
        <v>64.66</v>
      </c>
      <c r="N16390">
        <f t="shared" si="256"/>
        <v>0</v>
      </c>
    </row>
    <row r="16391" spans="1:14" x14ac:dyDescent="0.2">
      <c r="A16391" t="s">
        <v>16414</v>
      </c>
      <c r="B16391" t="s">
        <v>22341</v>
      </c>
      <c r="I16391" t="s">
        <v>5</v>
      </c>
      <c r="J16391">
        <v>125.39</v>
      </c>
      <c r="M16391">
        <v>125.39</v>
      </c>
      <c r="N16391">
        <f t="shared" si="256"/>
        <v>0</v>
      </c>
    </row>
    <row r="16392" spans="1:14" x14ac:dyDescent="0.2">
      <c r="A16392" t="s">
        <v>16415</v>
      </c>
      <c r="B16392" t="s">
        <v>22341</v>
      </c>
      <c r="I16392" t="s">
        <v>5</v>
      </c>
      <c r="J16392">
        <v>125.39</v>
      </c>
      <c r="M16392">
        <v>125.39</v>
      </c>
      <c r="N16392">
        <f t="shared" si="256"/>
        <v>0</v>
      </c>
    </row>
    <row r="16393" spans="1:14" x14ac:dyDescent="0.2">
      <c r="A16393" t="s">
        <v>16416</v>
      </c>
      <c r="B16393" t="s">
        <v>22342</v>
      </c>
      <c r="I16393" t="s">
        <v>5</v>
      </c>
      <c r="J16393">
        <v>174.9</v>
      </c>
      <c r="M16393">
        <v>174.9</v>
      </c>
      <c r="N16393">
        <f t="shared" si="256"/>
        <v>0</v>
      </c>
    </row>
    <row r="16394" spans="1:14" x14ac:dyDescent="0.2">
      <c r="A16394" t="s">
        <v>16417</v>
      </c>
      <c r="B16394" t="s">
        <v>22342</v>
      </c>
      <c r="I16394" t="s">
        <v>5</v>
      </c>
      <c r="J16394">
        <v>174.9</v>
      </c>
      <c r="M16394">
        <v>174.9</v>
      </c>
      <c r="N16394">
        <f t="shared" si="256"/>
        <v>0</v>
      </c>
    </row>
    <row r="16395" spans="1:14" x14ac:dyDescent="0.2">
      <c r="A16395" t="s">
        <v>16418</v>
      </c>
      <c r="B16395" t="s">
        <v>38391</v>
      </c>
      <c r="I16395" t="s">
        <v>5</v>
      </c>
      <c r="J16395">
        <v>5.59</v>
      </c>
      <c r="M16395">
        <v>5.59</v>
      </c>
      <c r="N16395">
        <f t="shared" si="256"/>
        <v>0</v>
      </c>
    </row>
    <row r="16396" spans="1:14" x14ac:dyDescent="0.2">
      <c r="A16396" t="s">
        <v>16419</v>
      </c>
      <c r="B16396" t="s">
        <v>38391</v>
      </c>
      <c r="I16396" t="s">
        <v>5</v>
      </c>
      <c r="J16396">
        <v>5.59</v>
      </c>
      <c r="M16396">
        <v>5.59</v>
      </c>
      <c r="N16396">
        <f t="shared" si="256"/>
        <v>0</v>
      </c>
    </row>
    <row r="16397" spans="1:14" x14ac:dyDescent="0.2">
      <c r="A16397" t="s">
        <v>16420</v>
      </c>
      <c r="B16397" t="s">
        <v>38392</v>
      </c>
      <c r="I16397" t="s">
        <v>5</v>
      </c>
      <c r="J16397">
        <v>8.6199999999999992</v>
      </c>
      <c r="M16397">
        <v>8.6199999999999992</v>
      </c>
      <c r="N16397">
        <f t="shared" si="256"/>
        <v>0</v>
      </c>
    </row>
    <row r="16398" spans="1:14" x14ac:dyDescent="0.2">
      <c r="A16398" t="s">
        <v>16421</v>
      </c>
      <c r="B16398" t="s">
        <v>38392</v>
      </c>
      <c r="I16398" t="s">
        <v>5</v>
      </c>
      <c r="J16398">
        <v>8.6199999999999992</v>
      </c>
      <c r="M16398">
        <v>8.6199999999999992</v>
      </c>
      <c r="N16398">
        <f t="shared" si="256"/>
        <v>0</v>
      </c>
    </row>
    <row r="16399" spans="1:14" x14ac:dyDescent="0.2">
      <c r="A16399" t="s">
        <v>16422</v>
      </c>
      <c r="B16399" t="s">
        <v>38393</v>
      </c>
      <c r="I16399" t="s">
        <v>5</v>
      </c>
      <c r="J16399">
        <v>12.55</v>
      </c>
      <c r="M16399">
        <v>12.55</v>
      </c>
      <c r="N16399">
        <f t="shared" si="256"/>
        <v>0</v>
      </c>
    </row>
    <row r="16400" spans="1:14" x14ac:dyDescent="0.2">
      <c r="A16400" t="s">
        <v>16423</v>
      </c>
      <c r="B16400" t="s">
        <v>38393</v>
      </c>
      <c r="I16400" t="s">
        <v>5</v>
      </c>
      <c r="J16400">
        <v>12.55</v>
      </c>
      <c r="M16400">
        <v>12.55</v>
      </c>
      <c r="N16400">
        <f t="shared" si="256"/>
        <v>0</v>
      </c>
    </row>
    <row r="16401" spans="1:14" x14ac:dyDescent="0.2">
      <c r="A16401" t="s">
        <v>16424</v>
      </c>
      <c r="B16401" t="s">
        <v>38394</v>
      </c>
      <c r="I16401" t="s">
        <v>5</v>
      </c>
      <c r="J16401">
        <v>11.43</v>
      </c>
      <c r="M16401">
        <v>11.43</v>
      </c>
      <c r="N16401">
        <f t="shared" si="256"/>
        <v>0</v>
      </c>
    </row>
    <row r="16402" spans="1:14" x14ac:dyDescent="0.2">
      <c r="A16402" t="s">
        <v>16425</v>
      </c>
      <c r="B16402" t="s">
        <v>38394</v>
      </c>
      <c r="I16402" t="s">
        <v>5</v>
      </c>
      <c r="J16402">
        <v>11.43</v>
      </c>
      <c r="M16402">
        <v>11.43</v>
      </c>
      <c r="N16402">
        <f t="shared" si="256"/>
        <v>0</v>
      </c>
    </row>
    <row r="16403" spans="1:14" x14ac:dyDescent="0.2">
      <c r="A16403" t="s">
        <v>16426</v>
      </c>
      <c r="B16403" t="s">
        <v>38395</v>
      </c>
      <c r="I16403" t="s">
        <v>5</v>
      </c>
      <c r="J16403">
        <v>14.77</v>
      </c>
      <c r="M16403">
        <v>14.77</v>
      </c>
      <c r="N16403">
        <f t="shared" si="256"/>
        <v>0</v>
      </c>
    </row>
    <row r="16404" spans="1:14" x14ac:dyDescent="0.2">
      <c r="A16404" t="s">
        <v>16427</v>
      </c>
      <c r="B16404" t="s">
        <v>38395</v>
      </c>
      <c r="I16404" t="s">
        <v>5</v>
      </c>
      <c r="J16404">
        <v>14.77</v>
      </c>
      <c r="M16404">
        <v>14.77</v>
      </c>
      <c r="N16404">
        <f t="shared" si="256"/>
        <v>0</v>
      </c>
    </row>
    <row r="16405" spans="1:14" x14ac:dyDescent="0.2">
      <c r="A16405" t="s">
        <v>16428</v>
      </c>
      <c r="B16405" t="s">
        <v>38396</v>
      </c>
      <c r="I16405" t="s">
        <v>5</v>
      </c>
      <c r="J16405">
        <v>21.46</v>
      </c>
      <c r="M16405">
        <v>21.46</v>
      </c>
      <c r="N16405">
        <f t="shared" si="256"/>
        <v>0</v>
      </c>
    </row>
    <row r="16406" spans="1:14" x14ac:dyDescent="0.2">
      <c r="A16406" t="s">
        <v>16429</v>
      </c>
      <c r="B16406" t="s">
        <v>38396</v>
      </c>
      <c r="I16406" t="s">
        <v>5</v>
      </c>
      <c r="J16406">
        <v>21.46</v>
      </c>
      <c r="M16406">
        <v>21.46</v>
      </c>
      <c r="N16406">
        <f t="shared" si="256"/>
        <v>0</v>
      </c>
    </row>
    <row r="16407" spans="1:14" x14ac:dyDescent="0.2">
      <c r="A16407" t="s">
        <v>16430</v>
      </c>
      <c r="B16407" t="s">
        <v>38397</v>
      </c>
      <c r="I16407" t="s">
        <v>5</v>
      </c>
      <c r="J16407">
        <v>26.23</v>
      </c>
      <c r="M16407">
        <v>26.23</v>
      </c>
      <c r="N16407">
        <f t="shared" si="256"/>
        <v>0</v>
      </c>
    </row>
    <row r="16408" spans="1:14" x14ac:dyDescent="0.2">
      <c r="A16408" t="s">
        <v>16431</v>
      </c>
      <c r="B16408" t="s">
        <v>38397</v>
      </c>
      <c r="I16408" t="s">
        <v>5</v>
      </c>
      <c r="J16408">
        <v>26.23</v>
      </c>
      <c r="M16408">
        <v>26.23</v>
      </c>
      <c r="N16408">
        <f t="shared" si="256"/>
        <v>0</v>
      </c>
    </row>
    <row r="16409" spans="1:14" x14ac:dyDescent="0.2">
      <c r="A16409" t="s">
        <v>16432</v>
      </c>
      <c r="B16409" t="s">
        <v>38398</v>
      </c>
      <c r="I16409" t="s">
        <v>5</v>
      </c>
      <c r="J16409">
        <v>71.41</v>
      </c>
      <c r="M16409">
        <v>71.41</v>
      </c>
      <c r="N16409">
        <f t="shared" si="256"/>
        <v>0</v>
      </c>
    </row>
    <row r="16410" spans="1:14" x14ac:dyDescent="0.2">
      <c r="A16410" t="s">
        <v>16433</v>
      </c>
      <c r="B16410" t="s">
        <v>38398</v>
      </c>
      <c r="I16410" t="s">
        <v>5</v>
      </c>
      <c r="J16410">
        <v>71.41</v>
      </c>
      <c r="M16410">
        <v>71.41</v>
      </c>
      <c r="N16410">
        <f t="shared" si="256"/>
        <v>0</v>
      </c>
    </row>
    <row r="16411" spans="1:14" x14ac:dyDescent="0.2">
      <c r="A16411" t="s">
        <v>16434</v>
      </c>
      <c r="B16411" t="s">
        <v>38399</v>
      </c>
      <c r="I16411" t="s">
        <v>5</v>
      </c>
      <c r="J16411">
        <v>142.80000000000001</v>
      </c>
      <c r="M16411">
        <v>142.80000000000001</v>
      </c>
      <c r="N16411">
        <f t="shared" si="256"/>
        <v>0</v>
      </c>
    </row>
    <row r="16412" spans="1:14" x14ac:dyDescent="0.2">
      <c r="A16412" t="s">
        <v>16435</v>
      </c>
      <c r="B16412" t="s">
        <v>38399</v>
      </c>
      <c r="I16412" t="s">
        <v>5</v>
      </c>
      <c r="J16412">
        <v>142.80000000000001</v>
      </c>
      <c r="M16412">
        <v>142.80000000000001</v>
      </c>
      <c r="N16412">
        <f t="shared" si="256"/>
        <v>0</v>
      </c>
    </row>
    <row r="16413" spans="1:14" x14ac:dyDescent="0.2">
      <c r="A16413" t="s">
        <v>16436</v>
      </c>
      <c r="B16413" t="s">
        <v>38400</v>
      </c>
      <c r="I16413" t="s">
        <v>5</v>
      </c>
      <c r="J16413">
        <v>217.83</v>
      </c>
      <c r="M16413">
        <v>217.83</v>
      </c>
      <c r="N16413">
        <f t="shared" si="256"/>
        <v>0</v>
      </c>
    </row>
    <row r="16414" spans="1:14" x14ac:dyDescent="0.2">
      <c r="A16414" t="s">
        <v>16437</v>
      </c>
      <c r="B16414" t="s">
        <v>38400</v>
      </c>
      <c r="I16414" t="s">
        <v>5</v>
      </c>
      <c r="J16414">
        <v>217.83</v>
      </c>
      <c r="M16414">
        <v>217.83</v>
      </c>
      <c r="N16414">
        <f t="shared" si="256"/>
        <v>0</v>
      </c>
    </row>
    <row r="16415" spans="1:14" x14ac:dyDescent="0.2">
      <c r="A16415" t="s">
        <v>16438</v>
      </c>
      <c r="B16415" t="s">
        <v>22343</v>
      </c>
      <c r="I16415" t="s">
        <v>5</v>
      </c>
      <c r="J16415">
        <v>16.59</v>
      </c>
      <c r="M16415">
        <v>16.59</v>
      </c>
      <c r="N16415">
        <f t="shared" si="256"/>
        <v>0</v>
      </c>
    </row>
    <row r="16416" spans="1:14" x14ac:dyDescent="0.2">
      <c r="A16416" t="s">
        <v>16439</v>
      </c>
      <c r="B16416" t="s">
        <v>22343</v>
      </c>
      <c r="I16416" t="s">
        <v>5</v>
      </c>
      <c r="J16416">
        <v>16.59</v>
      </c>
      <c r="M16416">
        <v>16.59</v>
      </c>
      <c r="N16416">
        <f t="shared" si="256"/>
        <v>0</v>
      </c>
    </row>
    <row r="16417" spans="1:14" x14ac:dyDescent="0.2">
      <c r="A16417" t="s">
        <v>16440</v>
      </c>
      <c r="B16417" t="s">
        <v>22344</v>
      </c>
      <c r="I16417" t="s">
        <v>5</v>
      </c>
      <c r="J16417">
        <v>39.28</v>
      </c>
      <c r="M16417">
        <v>39.28</v>
      </c>
      <c r="N16417">
        <f t="shared" si="256"/>
        <v>0</v>
      </c>
    </row>
    <row r="16418" spans="1:14" x14ac:dyDescent="0.2">
      <c r="A16418" t="s">
        <v>16441</v>
      </c>
      <c r="B16418" t="s">
        <v>22344</v>
      </c>
      <c r="I16418" t="s">
        <v>5</v>
      </c>
      <c r="J16418">
        <v>39.28</v>
      </c>
      <c r="M16418">
        <v>39.28</v>
      </c>
      <c r="N16418">
        <f t="shared" si="256"/>
        <v>0</v>
      </c>
    </row>
    <row r="16419" spans="1:14" x14ac:dyDescent="0.2">
      <c r="A16419" t="s">
        <v>16442</v>
      </c>
      <c r="B16419" t="s">
        <v>22345</v>
      </c>
      <c r="I16419" t="s">
        <v>5</v>
      </c>
      <c r="J16419">
        <v>8.9700000000000006</v>
      </c>
      <c r="M16419">
        <v>8.9700000000000006</v>
      </c>
      <c r="N16419">
        <f t="shared" si="256"/>
        <v>0</v>
      </c>
    </row>
    <row r="16420" spans="1:14" x14ac:dyDescent="0.2">
      <c r="A16420" t="s">
        <v>16443</v>
      </c>
      <c r="B16420" t="s">
        <v>22345</v>
      </c>
      <c r="I16420" t="s">
        <v>5</v>
      </c>
      <c r="J16420">
        <v>8.9700000000000006</v>
      </c>
      <c r="M16420">
        <v>8.9700000000000006</v>
      </c>
      <c r="N16420">
        <f t="shared" si="256"/>
        <v>0</v>
      </c>
    </row>
    <row r="16421" spans="1:14" x14ac:dyDescent="0.2">
      <c r="A16421" t="s">
        <v>16444</v>
      </c>
      <c r="B16421" t="s">
        <v>22346</v>
      </c>
      <c r="I16421" t="s">
        <v>5</v>
      </c>
      <c r="J16421">
        <v>10.74</v>
      </c>
      <c r="M16421">
        <v>10.74</v>
      </c>
      <c r="N16421">
        <f t="shared" si="256"/>
        <v>0</v>
      </c>
    </row>
    <row r="16422" spans="1:14" x14ac:dyDescent="0.2">
      <c r="A16422" t="s">
        <v>16445</v>
      </c>
      <c r="B16422" t="s">
        <v>22346</v>
      </c>
      <c r="I16422" t="s">
        <v>5</v>
      </c>
      <c r="J16422">
        <v>10.74</v>
      </c>
      <c r="M16422">
        <v>10.74</v>
      </c>
      <c r="N16422">
        <f t="shared" si="256"/>
        <v>0</v>
      </c>
    </row>
    <row r="16423" spans="1:14" x14ac:dyDescent="0.2">
      <c r="A16423" t="s">
        <v>16446</v>
      </c>
      <c r="B16423" t="s">
        <v>22347</v>
      </c>
      <c r="I16423" t="s">
        <v>5</v>
      </c>
      <c r="J16423">
        <v>18.899999999999999</v>
      </c>
      <c r="M16423">
        <v>18.899999999999999</v>
      </c>
      <c r="N16423">
        <f t="shared" si="256"/>
        <v>0</v>
      </c>
    </row>
    <row r="16424" spans="1:14" x14ac:dyDescent="0.2">
      <c r="A16424" t="s">
        <v>16447</v>
      </c>
      <c r="B16424" t="s">
        <v>22347</v>
      </c>
      <c r="I16424" t="s">
        <v>5</v>
      </c>
      <c r="J16424">
        <v>18.899999999999999</v>
      </c>
      <c r="M16424">
        <v>18.899999999999999</v>
      </c>
      <c r="N16424">
        <f t="shared" si="256"/>
        <v>0</v>
      </c>
    </row>
    <row r="16425" spans="1:14" x14ac:dyDescent="0.2">
      <c r="A16425" t="s">
        <v>16448</v>
      </c>
      <c r="B16425" t="s">
        <v>22348</v>
      </c>
      <c r="I16425" t="s">
        <v>5</v>
      </c>
      <c r="J16425">
        <v>34.35</v>
      </c>
      <c r="M16425">
        <v>34.35</v>
      </c>
      <c r="N16425">
        <f t="shared" si="256"/>
        <v>0</v>
      </c>
    </row>
    <row r="16426" spans="1:14" x14ac:dyDescent="0.2">
      <c r="A16426" t="s">
        <v>16449</v>
      </c>
      <c r="B16426" t="s">
        <v>22348</v>
      </c>
      <c r="I16426" t="s">
        <v>5</v>
      </c>
      <c r="J16426">
        <v>34.35</v>
      </c>
      <c r="M16426">
        <v>34.35</v>
      </c>
      <c r="N16426">
        <f t="shared" si="256"/>
        <v>0</v>
      </c>
    </row>
    <row r="16427" spans="1:14" x14ac:dyDescent="0.2">
      <c r="A16427" t="s">
        <v>16450</v>
      </c>
      <c r="B16427" t="s">
        <v>22349</v>
      </c>
      <c r="I16427" t="s">
        <v>5</v>
      </c>
      <c r="J16427">
        <v>38.630000000000003</v>
      </c>
      <c r="M16427">
        <v>38.630000000000003</v>
      </c>
      <c r="N16427">
        <f t="shared" si="256"/>
        <v>0</v>
      </c>
    </row>
    <row r="16428" spans="1:14" x14ac:dyDescent="0.2">
      <c r="A16428" t="s">
        <v>16451</v>
      </c>
      <c r="B16428" t="s">
        <v>22349</v>
      </c>
      <c r="I16428" t="s">
        <v>5</v>
      </c>
      <c r="J16428">
        <v>38.630000000000003</v>
      </c>
      <c r="M16428">
        <v>38.630000000000003</v>
      </c>
      <c r="N16428">
        <f t="shared" si="256"/>
        <v>0</v>
      </c>
    </row>
    <row r="16429" spans="1:14" x14ac:dyDescent="0.2">
      <c r="A16429" t="s">
        <v>16452</v>
      </c>
      <c r="B16429" t="s">
        <v>22350</v>
      </c>
      <c r="I16429" t="s">
        <v>5</v>
      </c>
      <c r="J16429">
        <v>93.6</v>
      </c>
      <c r="M16429">
        <v>93.6</v>
      </c>
      <c r="N16429">
        <f t="shared" si="256"/>
        <v>0</v>
      </c>
    </row>
    <row r="16430" spans="1:14" x14ac:dyDescent="0.2">
      <c r="A16430" t="s">
        <v>16453</v>
      </c>
      <c r="B16430" t="s">
        <v>22350</v>
      </c>
      <c r="I16430" t="s">
        <v>5</v>
      </c>
      <c r="J16430">
        <v>93.6</v>
      </c>
      <c r="M16430">
        <v>93.6</v>
      </c>
      <c r="N16430">
        <f t="shared" si="256"/>
        <v>0</v>
      </c>
    </row>
    <row r="16431" spans="1:14" x14ac:dyDescent="0.2">
      <c r="A16431" t="s">
        <v>16454</v>
      </c>
      <c r="B16431" t="s">
        <v>22351</v>
      </c>
      <c r="I16431" t="s">
        <v>5</v>
      </c>
      <c r="J16431">
        <v>175.86</v>
      </c>
      <c r="M16431">
        <v>175.86</v>
      </c>
      <c r="N16431">
        <f t="shared" si="256"/>
        <v>0</v>
      </c>
    </row>
    <row r="16432" spans="1:14" x14ac:dyDescent="0.2">
      <c r="A16432" t="s">
        <v>16455</v>
      </c>
      <c r="B16432" t="s">
        <v>22351</v>
      </c>
      <c r="I16432" t="s">
        <v>5</v>
      </c>
      <c r="J16432">
        <v>175.86</v>
      </c>
      <c r="M16432">
        <v>175.86</v>
      </c>
      <c r="N16432">
        <f t="shared" si="256"/>
        <v>0</v>
      </c>
    </row>
    <row r="16433" spans="1:14" x14ac:dyDescent="0.2">
      <c r="A16433" t="s">
        <v>16456</v>
      </c>
      <c r="B16433" t="s">
        <v>22352</v>
      </c>
      <c r="I16433" t="s">
        <v>5</v>
      </c>
      <c r="J16433">
        <v>231.42</v>
      </c>
      <c r="M16433">
        <v>231.42</v>
      </c>
      <c r="N16433">
        <f t="shared" si="256"/>
        <v>0</v>
      </c>
    </row>
    <row r="16434" spans="1:14" x14ac:dyDescent="0.2">
      <c r="A16434" t="s">
        <v>16457</v>
      </c>
      <c r="B16434" t="s">
        <v>22352</v>
      </c>
      <c r="I16434" t="s">
        <v>5</v>
      </c>
      <c r="J16434">
        <v>231.42</v>
      </c>
      <c r="M16434">
        <v>231.42</v>
      </c>
      <c r="N16434">
        <f t="shared" si="256"/>
        <v>0</v>
      </c>
    </row>
    <row r="16435" spans="1:14" x14ac:dyDescent="0.2">
      <c r="A16435" t="s">
        <v>16458</v>
      </c>
      <c r="B16435" t="s">
        <v>22353</v>
      </c>
      <c r="I16435" t="s">
        <v>5</v>
      </c>
      <c r="J16435">
        <v>466.76</v>
      </c>
      <c r="M16435">
        <v>466.76</v>
      </c>
      <c r="N16435">
        <f t="shared" si="256"/>
        <v>0</v>
      </c>
    </row>
    <row r="16436" spans="1:14" x14ac:dyDescent="0.2">
      <c r="A16436" t="s">
        <v>16459</v>
      </c>
      <c r="B16436" t="s">
        <v>22353</v>
      </c>
      <c r="I16436" t="s">
        <v>5</v>
      </c>
      <c r="J16436">
        <v>466.76</v>
      </c>
      <c r="M16436">
        <v>466.76</v>
      </c>
      <c r="N16436">
        <f t="shared" si="256"/>
        <v>0</v>
      </c>
    </row>
    <row r="16437" spans="1:14" x14ac:dyDescent="0.2">
      <c r="A16437" t="s">
        <v>16460</v>
      </c>
      <c r="B16437" t="s">
        <v>38401</v>
      </c>
      <c r="I16437" t="s">
        <v>5</v>
      </c>
      <c r="J16437">
        <v>2.39</v>
      </c>
      <c r="M16437">
        <v>2.39</v>
      </c>
      <c r="N16437">
        <f t="shared" si="256"/>
        <v>0</v>
      </c>
    </row>
    <row r="16438" spans="1:14" x14ac:dyDescent="0.2">
      <c r="A16438" t="s">
        <v>16461</v>
      </c>
      <c r="B16438" t="s">
        <v>38401</v>
      </c>
      <c r="I16438" t="s">
        <v>5</v>
      </c>
      <c r="J16438">
        <v>2.39</v>
      </c>
      <c r="M16438">
        <v>2.39</v>
      </c>
      <c r="N16438">
        <f t="shared" si="256"/>
        <v>0</v>
      </c>
    </row>
    <row r="16439" spans="1:14" x14ac:dyDescent="0.2">
      <c r="A16439" t="s">
        <v>16462</v>
      </c>
      <c r="B16439" t="s">
        <v>38402</v>
      </c>
      <c r="I16439" t="s">
        <v>5</v>
      </c>
      <c r="J16439">
        <v>3.5</v>
      </c>
      <c r="M16439">
        <v>3.5</v>
      </c>
      <c r="N16439">
        <f t="shared" si="256"/>
        <v>0</v>
      </c>
    </row>
    <row r="16440" spans="1:14" x14ac:dyDescent="0.2">
      <c r="A16440" t="s">
        <v>16463</v>
      </c>
      <c r="B16440" t="s">
        <v>38402</v>
      </c>
      <c r="I16440" t="s">
        <v>5</v>
      </c>
      <c r="J16440">
        <v>3.5</v>
      </c>
      <c r="M16440">
        <v>3.5</v>
      </c>
      <c r="N16440">
        <f t="shared" si="256"/>
        <v>0</v>
      </c>
    </row>
    <row r="16441" spans="1:14" x14ac:dyDescent="0.2">
      <c r="A16441" t="s">
        <v>16464</v>
      </c>
      <c r="B16441" t="s">
        <v>38403</v>
      </c>
      <c r="I16441" t="s">
        <v>5</v>
      </c>
      <c r="J16441">
        <v>3.51</v>
      </c>
      <c r="M16441">
        <v>3.51</v>
      </c>
      <c r="N16441">
        <f t="shared" si="256"/>
        <v>0</v>
      </c>
    </row>
    <row r="16442" spans="1:14" x14ac:dyDescent="0.2">
      <c r="A16442" t="s">
        <v>16465</v>
      </c>
      <c r="B16442" t="s">
        <v>38403</v>
      </c>
      <c r="I16442" t="s">
        <v>5</v>
      </c>
      <c r="J16442">
        <v>3.51</v>
      </c>
      <c r="M16442">
        <v>3.51</v>
      </c>
      <c r="N16442">
        <f t="shared" si="256"/>
        <v>0</v>
      </c>
    </row>
    <row r="16443" spans="1:14" x14ac:dyDescent="0.2">
      <c r="A16443" t="s">
        <v>16466</v>
      </c>
      <c r="B16443" t="s">
        <v>38404</v>
      </c>
      <c r="I16443" t="s">
        <v>5</v>
      </c>
      <c r="J16443">
        <v>13.83</v>
      </c>
      <c r="M16443">
        <v>13.83</v>
      </c>
      <c r="N16443">
        <f t="shared" si="256"/>
        <v>0</v>
      </c>
    </row>
    <row r="16444" spans="1:14" x14ac:dyDescent="0.2">
      <c r="A16444" t="s">
        <v>16467</v>
      </c>
      <c r="B16444" t="s">
        <v>38404</v>
      </c>
      <c r="I16444" t="s">
        <v>5</v>
      </c>
      <c r="J16444">
        <v>13.83</v>
      </c>
      <c r="M16444">
        <v>13.83</v>
      </c>
      <c r="N16444">
        <f t="shared" si="256"/>
        <v>0</v>
      </c>
    </row>
    <row r="16445" spans="1:14" x14ac:dyDescent="0.2">
      <c r="A16445" t="s">
        <v>16468</v>
      </c>
      <c r="B16445" t="s">
        <v>38405</v>
      </c>
      <c r="I16445" t="s">
        <v>5</v>
      </c>
      <c r="J16445">
        <v>2.12</v>
      </c>
      <c r="M16445">
        <v>2.12</v>
      </c>
      <c r="N16445">
        <f t="shared" si="256"/>
        <v>0</v>
      </c>
    </row>
    <row r="16446" spans="1:14" x14ac:dyDescent="0.2">
      <c r="A16446" t="s">
        <v>16469</v>
      </c>
      <c r="B16446" t="s">
        <v>38405</v>
      </c>
      <c r="I16446" t="s">
        <v>5</v>
      </c>
      <c r="J16446">
        <v>2.12</v>
      </c>
      <c r="M16446">
        <v>2.12</v>
      </c>
      <c r="N16446">
        <f t="shared" si="256"/>
        <v>0</v>
      </c>
    </row>
    <row r="16447" spans="1:14" x14ac:dyDescent="0.2">
      <c r="A16447" t="s">
        <v>16470</v>
      </c>
      <c r="B16447" t="s">
        <v>38406</v>
      </c>
      <c r="I16447" t="s">
        <v>5</v>
      </c>
      <c r="J16447">
        <v>2.48</v>
      </c>
      <c r="M16447">
        <v>2.48</v>
      </c>
      <c r="N16447">
        <f t="shared" si="256"/>
        <v>0</v>
      </c>
    </row>
    <row r="16448" spans="1:14" x14ac:dyDescent="0.2">
      <c r="A16448" t="s">
        <v>16471</v>
      </c>
      <c r="B16448" t="s">
        <v>38406</v>
      </c>
      <c r="I16448" t="s">
        <v>5</v>
      </c>
      <c r="J16448">
        <v>2.48</v>
      </c>
      <c r="M16448">
        <v>2.48</v>
      </c>
      <c r="N16448">
        <f t="shared" si="256"/>
        <v>0</v>
      </c>
    </row>
    <row r="16449" spans="1:14" x14ac:dyDescent="0.2">
      <c r="A16449" t="s">
        <v>16472</v>
      </c>
      <c r="B16449" t="s">
        <v>38407</v>
      </c>
      <c r="I16449" t="s">
        <v>5</v>
      </c>
      <c r="J16449">
        <v>1.96</v>
      </c>
      <c r="M16449">
        <v>1.96</v>
      </c>
      <c r="N16449">
        <f t="shared" si="256"/>
        <v>0</v>
      </c>
    </row>
    <row r="16450" spans="1:14" x14ac:dyDescent="0.2">
      <c r="A16450" t="s">
        <v>16473</v>
      </c>
      <c r="B16450" t="s">
        <v>38407</v>
      </c>
      <c r="I16450" t="s">
        <v>5</v>
      </c>
      <c r="J16450">
        <v>1.96</v>
      </c>
      <c r="M16450">
        <v>1.96</v>
      </c>
      <c r="N16450">
        <f t="shared" si="256"/>
        <v>0</v>
      </c>
    </row>
    <row r="16451" spans="1:14" x14ac:dyDescent="0.2">
      <c r="A16451" t="s">
        <v>16474</v>
      </c>
      <c r="B16451" t="s">
        <v>38408</v>
      </c>
      <c r="I16451" t="s">
        <v>5</v>
      </c>
      <c r="J16451">
        <v>5.97</v>
      </c>
      <c r="M16451">
        <v>5.97</v>
      </c>
      <c r="N16451">
        <f t="shared" si="256"/>
        <v>0</v>
      </c>
    </row>
    <row r="16452" spans="1:14" x14ac:dyDescent="0.2">
      <c r="A16452" t="s">
        <v>16475</v>
      </c>
      <c r="B16452" t="s">
        <v>38408</v>
      </c>
      <c r="I16452" t="s">
        <v>5</v>
      </c>
      <c r="J16452">
        <v>5.97</v>
      </c>
      <c r="M16452">
        <v>5.97</v>
      </c>
      <c r="N16452">
        <f t="shared" ref="N16452:N16515" si="257">J16452-M16452</f>
        <v>0</v>
      </c>
    </row>
    <row r="16453" spans="1:14" x14ac:dyDescent="0.2">
      <c r="A16453" t="s">
        <v>16476</v>
      </c>
      <c r="B16453" t="s">
        <v>38409</v>
      </c>
      <c r="I16453" t="s">
        <v>5</v>
      </c>
      <c r="J16453">
        <v>13.12</v>
      </c>
      <c r="M16453">
        <v>13.12</v>
      </c>
      <c r="N16453">
        <f t="shared" si="257"/>
        <v>0</v>
      </c>
    </row>
    <row r="16454" spans="1:14" x14ac:dyDescent="0.2">
      <c r="A16454" t="s">
        <v>16477</v>
      </c>
      <c r="B16454" t="s">
        <v>38409</v>
      </c>
      <c r="I16454" t="s">
        <v>5</v>
      </c>
      <c r="J16454">
        <v>13.12</v>
      </c>
      <c r="M16454">
        <v>13.12</v>
      </c>
      <c r="N16454">
        <f t="shared" si="257"/>
        <v>0</v>
      </c>
    </row>
    <row r="16455" spans="1:14" x14ac:dyDescent="0.2">
      <c r="A16455" t="s">
        <v>16478</v>
      </c>
      <c r="B16455" t="s">
        <v>38410</v>
      </c>
      <c r="I16455" t="s">
        <v>5</v>
      </c>
      <c r="J16455">
        <v>24.85</v>
      </c>
      <c r="M16455">
        <v>24.85</v>
      </c>
      <c r="N16455">
        <f t="shared" si="257"/>
        <v>0</v>
      </c>
    </row>
    <row r="16456" spans="1:14" x14ac:dyDescent="0.2">
      <c r="A16456" t="s">
        <v>16479</v>
      </c>
      <c r="B16456" t="s">
        <v>38410</v>
      </c>
      <c r="I16456" t="s">
        <v>5</v>
      </c>
      <c r="J16456">
        <v>24.85</v>
      </c>
      <c r="M16456">
        <v>24.85</v>
      </c>
      <c r="N16456">
        <f t="shared" si="257"/>
        <v>0</v>
      </c>
    </row>
    <row r="16457" spans="1:14" x14ac:dyDescent="0.2">
      <c r="A16457" t="s">
        <v>16480</v>
      </c>
      <c r="B16457" t="s">
        <v>38411</v>
      </c>
      <c r="I16457" t="s">
        <v>5</v>
      </c>
      <c r="J16457">
        <v>3.09</v>
      </c>
      <c r="M16457">
        <v>3.09</v>
      </c>
      <c r="N16457">
        <f t="shared" si="257"/>
        <v>0</v>
      </c>
    </row>
    <row r="16458" spans="1:14" x14ac:dyDescent="0.2">
      <c r="A16458" t="s">
        <v>16481</v>
      </c>
      <c r="B16458" t="s">
        <v>38411</v>
      </c>
      <c r="I16458" t="s">
        <v>5</v>
      </c>
      <c r="J16458">
        <v>3.09</v>
      </c>
      <c r="M16458">
        <v>3.09</v>
      </c>
      <c r="N16458">
        <f t="shared" si="257"/>
        <v>0</v>
      </c>
    </row>
    <row r="16459" spans="1:14" x14ac:dyDescent="0.2">
      <c r="A16459" t="s">
        <v>16482</v>
      </c>
      <c r="B16459" t="s">
        <v>38412</v>
      </c>
      <c r="I16459" t="s">
        <v>5</v>
      </c>
      <c r="J16459">
        <v>7.54</v>
      </c>
      <c r="M16459">
        <v>7.54</v>
      </c>
      <c r="N16459">
        <f t="shared" si="257"/>
        <v>0</v>
      </c>
    </row>
    <row r="16460" spans="1:14" x14ac:dyDescent="0.2">
      <c r="A16460" t="s">
        <v>16483</v>
      </c>
      <c r="B16460" t="s">
        <v>38412</v>
      </c>
      <c r="I16460" t="s">
        <v>5</v>
      </c>
      <c r="J16460">
        <v>7.54</v>
      </c>
      <c r="M16460">
        <v>7.54</v>
      </c>
      <c r="N16460">
        <f t="shared" si="257"/>
        <v>0</v>
      </c>
    </row>
    <row r="16461" spans="1:14" x14ac:dyDescent="0.2">
      <c r="A16461" t="s">
        <v>16484</v>
      </c>
      <c r="B16461" t="s">
        <v>38413</v>
      </c>
      <c r="I16461" t="s">
        <v>5</v>
      </c>
      <c r="J16461">
        <v>4.0199999999999996</v>
      </c>
      <c r="M16461">
        <v>4.0199999999999996</v>
      </c>
      <c r="N16461">
        <f t="shared" si="257"/>
        <v>0</v>
      </c>
    </row>
    <row r="16462" spans="1:14" x14ac:dyDescent="0.2">
      <c r="A16462" t="s">
        <v>16485</v>
      </c>
      <c r="B16462" t="s">
        <v>38413</v>
      </c>
      <c r="I16462" t="s">
        <v>5</v>
      </c>
      <c r="J16462">
        <v>4.0199999999999996</v>
      </c>
      <c r="M16462">
        <v>4.0199999999999996</v>
      </c>
      <c r="N16462">
        <f t="shared" si="257"/>
        <v>0</v>
      </c>
    </row>
    <row r="16463" spans="1:14" x14ac:dyDescent="0.2">
      <c r="A16463" t="s">
        <v>16486</v>
      </c>
      <c r="B16463" t="s">
        <v>38414</v>
      </c>
      <c r="I16463" t="s">
        <v>5</v>
      </c>
      <c r="J16463">
        <v>13.41</v>
      </c>
      <c r="M16463">
        <v>13.41</v>
      </c>
      <c r="N16463">
        <f t="shared" si="257"/>
        <v>0</v>
      </c>
    </row>
    <row r="16464" spans="1:14" x14ac:dyDescent="0.2">
      <c r="A16464" t="s">
        <v>16487</v>
      </c>
      <c r="B16464" t="s">
        <v>38414</v>
      </c>
      <c r="I16464" t="s">
        <v>5</v>
      </c>
      <c r="J16464">
        <v>13.41</v>
      </c>
      <c r="M16464">
        <v>13.41</v>
      </c>
      <c r="N16464">
        <f t="shared" si="257"/>
        <v>0</v>
      </c>
    </row>
    <row r="16465" spans="1:14" x14ac:dyDescent="0.2">
      <c r="A16465" t="s">
        <v>16488</v>
      </c>
      <c r="B16465" t="s">
        <v>38415</v>
      </c>
      <c r="I16465" t="s">
        <v>5</v>
      </c>
      <c r="J16465">
        <v>8.65</v>
      </c>
      <c r="M16465">
        <v>8.65</v>
      </c>
      <c r="N16465">
        <f t="shared" si="257"/>
        <v>0</v>
      </c>
    </row>
    <row r="16466" spans="1:14" x14ac:dyDescent="0.2">
      <c r="A16466" t="s">
        <v>16489</v>
      </c>
      <c r="B16466" t="s">
        <v>38415</v>
      </c>
      <c r="I16466" t="s">
        <v>5</v>
      </c>
      <c r="J16466">
        <v>8.65</v>
      </c>
      <c r="M16466">
        <v>8.65</v>
      </c>
      <c r="N16466">
        <f t="shared" si="257"/>
        <v>0</v>
      </c>
    </row>
    <row r="16467" spans="1:14" x14ac:dyDescent="0.2">
      <c r="A16467" t="s">
        <v>16490</v>
      </c>
      <c r="B16467" t="s">
        <v>38416</v>
      </c>
      <c r="I16467" t="s">
        <v>5</v>
      </c>
      <c r="J16467">
        <v>7.38</v>
      </c>
      <c r="M16467">
        <v>7.38</v>
      </c>
      <c r="N16467">
        <f t="shared" si="257"/>
        <v>0</v>
      </c>
    </row>
    <row r="16468" spans="1:14" x14ac:dyDescent="0.2">
      <c r="A16468" t="s">
        <v>16491</v>
      </c>
      <c r="B16468" t="s">
        <v>38416</v>
      </c>
      <c r="I16468" t="s">
        <v>5</v>
      </c>
      <c r="J16468">
        <v>7.38</v>
      </c>
      <c r="M16468">
        <v>7.38</v>
      </c>
      <c r="N16468">
        <f t="shared" si="257"/>
        <v>0</v>
      </c>
    </row>
    <row r="16469" spans="1:14" x14ac:dyDescent="0.2">
      <c r="A16469" t="s">
        <v>16492</v>
      </c>
      <c r="B16469" t="s">
        <v>38417</v>
      </c>
      <c r="I16469" t="s">
        <v>5</v>
      </c>
      <c r="J16469">
        <v>11.7</v>
      </c>
      <c r="M16469">
        <v>11.7</v>
      </c>
      <c r="N16469">
        <f t="shared" si="257"/>
        <v>0</v>
      </c>
    </row>
    <row r="16470" spans="1:14" x14ac:dyDescent="0.2">
      <c r="A16470" t="s">
        <v>16493</v>
      </c>
      <c r="B16470" t="s">
        <v>38417</v>
      </c>
      <c r="I16470" t="s">
        <v>5</v>
      </c>
      <c r="J16470">
        <v>11.7</v>
      </c>
      <c r="M16470">
        <v>11.7</v>
      </c>
      <c r="N16470">
        <f t="shared" si="257"/>
        <v>0</v>
      </c>
    </row>
    <row r="16471" spans="1:14" x14ac:dyDescent="0.2">
      <c r="A16471" t="s">
        <v>16494</v>
      </c>
      <c r="B16471" t="s">
        <v>38418</v>
      </c>
      <c r="I16471" t="s">
        <v>5</v>
      </c>
      <c r="J16471">
        <v>15.2</v>
      </c>
      <c r="M16471">
        <v>15.2</v>
      </c>
      <c r="N16471">
        <f t="shared" si="257"/>
        <v>0</v>
      </c>
    </row>
    <row r="16472" spans="1:14" x14ac:dyDescent="0.2">
      <c r="A16472" t="s">
        <v>16495</v>
      </c>
      <c r="B16472" t="s">
        <v>38418</v>
      </c>
      <c r="I16472" t="s">
        <v>5</v>
      </c>
      <c r="J16472">
        <v>15.2</v>
      </c>
      <c r="M16472">
        <v>15.2</v>
      </c>
      <c r="N16472">
        <f t="shared" si="257"/>
        <v>0</v>
      </c>
    </row>
    <row r="16473" spans="1:14" x14ac:dyDescent="0.2">
      <c r="A16473" t="s">
        <v>16496</v>
      </c>
      <c r="B16473" t="s">
        <v>38419</v>
      </c>
      <c r="I16473" t="s">
        <v>5</v>
      </c>
      <c r="J16473">
        <v>6.18</v>
      </c>
      <c r="M16473">
        <v>6.18</v>
      </c>
      <c r="N16473">
        <f t="shared" si="257"/>
        <v>0</v>
      </c>
    </row>
    <row r="16474" spans="1:14" x14ac:dyDescent="0.2">
      <c r="A16474" t="s">
        <v>16497</v>
      </c>
      <c r="B16474" t="s">
        <v>38419</v>
      </c>
      <c r="I16474" t="s">
        <v>5</v>
      </c>
      <c r="J16474">
        <v>6.18</v>
      </c>
      <c r="M16474">
        <v>6.18</v>
      </c>
      <c r="N16474">
        <f t="shared" si="257"/>
        <v>0</v>
      </c>
    </row>
    <row r="16475" spans="1:14" x14ac:dyDescent="0.2">
      <c r="A16475" t="s">
        <v>16498</v>
      </c>
      <c r="B16475" t="s">
        <v>38420</v>
      </c>
      <c r="I16475" t="s">
        <v>5</v>
      </c>
      <c r="J16475">
        <v>6.55</v>
      </c>
      <c r="M16475">
        <v>6.55</v>
      </c>
      <c r="N16475">
        <f t="shared" si="257"/>
        <v>0</v>
      </c>
    </row>
    <row r="16476" spans="1:14" x14ac:dyDescent="0.2">
      <c r="A16476" t="s">
        <v>16499</v>
      </c>
      <c r="B16476" t="s">
        <v>38420</v>
      </c>
      <c r="I16476" t="s">
        <v>5</v>
      </c>
      <c r="J16476">
        <v>6.55</v>
      </c>
      <c r="M16476">
        <v>6.55</v>
      </c>
      <c r="N16476">
        <f t="shared" si="257"/>
        <v>0</v>
      </c>
    </row>
    <row r="16477" spans="1:14" x14ac:dyDescent="0.2">
      <c r="A16477" t="s">
        <v>16500</v>
      </c>
      <c r="B16477" t="s">
        <v>38421</v>
      </c>
      <c r="I16477" t="s">
        <v>5</v>
      </c>
      <c r="J16477">
        <v>7.98</v>
      </c>
      <c r="M16477">
        <v>7.98</v>
      </c>
      <c r="N16477">
        <f t="shared" si="257"/>
        <v>0</v>
      </c>
    </row>
    <row r="16478" spans="1:14" x14ac:dyDescent="0.2">
      <c r="A16478" t="s">
        <v>16501</v>
      </c>
      <c r="B16478" t="s">
        <v>38421</v>
      </c>
      <c r="I16478" t="s">
        <v>5</v>
      </c>
      <c r="J16478">
        <v>7.98</v>
      </c>
      <c r="M16478">
        <v>7.98</v>
      </c>
      <c r="N16478">
        <f t="shared" si="257"/>
        <v>0</v>
      </c>
    </row>
    <row r="16479" spans="1:14" x14ac:dyDescent="0.2">
      <c r="A16479" t="s">
        <v>16502</v>
      </c>
      <c r="B16479" t="s">
        <v>38422</v>
      </c>
      <c r="I16479" t="s">
        <v>5</v>
      </c>
      <c r="J16479">
        <v>13.3</v>
      </c>
      <c r="M16479">
        <v>13.3</v>
      </c>
      <c r="N16479">
        <f t="shared" si="257"/>
        <v>0</v>
      </c>
    </row>
    <row r="16480" spans="1:14" x14ac:dyDescent="0.2">
      <c r="A16480" t="s">
        <v>16503</v>
      </c>
      <c r="B16480" t="s">
        <v>38422</v>
      </c>
      <c r="I16480" t="s">
        <v>5</v>
      </c>
      <c r="J16480">
        <v>13.3</v>
      </c>
      <c r="M16480">
        <v>13.3</v>
      </c>
      <c r="N16480">
        <f t="shared" si="257"/>
        <v>0</v>
      </c>
    </row>
    <row r="16481" spans="1:14" x14ac:dyDescent="0.2">
      <c r="A16481" t="s">
        <v>16504</v>
      </c>
      <c r="B16481" t="s">
        <v>38423</v>
      </c>
      <c r="I16481" t="s">
        <v>5</v>
      </c>
      <c r="J16481">
        <v>13.54</v>
      </c>
      <c r="M16481">
        <v>13.54</v>
      </c>
      <c r="N16481">
        <f t="shared" si="257"/>
        <v>0</v>
      </c>
    </row>
    <row r="16482" spans="1:14" x14ac:dyDescent="0.2">
      <c r="A16482" t="s">
        <v>16505</v>
      </c>
      <c r="B16482" t="s">
        <v>38423</v>
      </c>
      <c r="I16482" t="s">
        <v>5</v>
      </c>
      <c r="J16482">
        <v>13.54</v>
      </c>
      <c r="M16482">
        <v>13.54</v>
      </c>
      <c r="N16482">
        <f t="shared" si="257"/>
        <v>0</v>
      </c>
    </row>
    <row r="16483" spans="1:14" x14ac:dyDescent="0.2">
      <c r="A16483" t="s">
        <v>16506</v>
      </c>
      <c r="B16483" t="s">
        <v>38424</v>
      </c>
      <c r="I16483" t="s">
        <v>5</v>
      </c>
      <c r="J16483">
        <v>14.34</v>
      </c>
      <c r="M16483">
        <v>14.34</v>
      </c>
      <c r="N16483">
        <f t="shared" si="257"/>
        <v>0</v>
      </c>
    </row>
    <row r="16484" spans="1:14" x14ac:dyDescent="0.2">
      <c r="A16484" t="s">
        <v>16507</v>
      </c>
      <c r="B16484" t="s">
        <v>38424</v>
      </c>
      <c r="I16484" t="s">
        <v>5</v>
      </c>
      <c r="J16484">
        <v>14.34</v>
      </c>
      <c r="M16484">
        <v>14.34</v>
      </c>
      <c r="N16484">
        <f t="shared" si="257"/>
        <v>0</v>
      </c>
    </row>
    <row r="16485" spans="1:14" x14ac:dyDescent="0.2">
      <c r="A16485" t="s">
        <v>16508</v>
      </c>
      <c r="B16485" t="s">
        <v>38425</v>
      </c>
      <c r="I16485" t="s">
        <v>5</v>
      </c>
      <c r="J16485">
        <v>19.43</v>
      </c>
      <c r="M16485">
        <v>19.43</v>
      </c>
      <c r="N16485">
        <f t="shared" si="257"/>
        <v>0</v>
      </c>
    </row>
    <row r="16486" spans="1:14" x14ac:dyDescent="0.2">
      <c r="A16486" t="s">
        <v>16509</v>
      </c>
      <c r="B16486" t="s">
        <v>38425</v>
      </c>
      <c r="I16486" t="s">
        <v>5</v>
      </c>
      <c r="J16486">
        <v>19.43</v>
      </c>
      <c r="M16486">
        <v>19.43</v>
      </c>
      <c r="N16486">
        <f t="shared" si="257"/>
        <v>0</v>
      </c>
    </row>
    <row r="16487" spans="1:14" x14ac:dyDescent="0.2">
      <c r="A16487" t="s">
        <v>16510</v>
      </c>
      <c r="B16487" t="s">
        <v>38426</v>
      </c>
      <c r="I16487" t="s">
        <v>4</v>
      </c>
      <c r="J16487">
        <v>31.97</v>
      </c>
      <c r="M16487">
        <v>31.97</v>
      </c>
      <c r="N16487">
        <f t="shared" si="257"/>
        <v>0</v>
      </c>
    </row>
    <row r="16488" spans="1:14" x14ac:dyDescent="0.2">
      <c r="A16488" t="s">
        <v>16511</v>
      </c>
      <c r="B16488" t="s">
        <v>38426</v>
      </c>
      <c r="I16488" t="s">
        <v>4</v>
      </c>
      <c r="J16488">
        <v>31.18</v>
      </c>
      <c r="M16488">
        <v>31.18</v>
      </c>
      <c r="N16488">
        <f t="shared" si="257"/>
        <v>0</v>
      </c>
    </row>
    <row r="16489" spans="1:14" x14ac:dyDescent="0.2">
      <c r="A16489" t="s">
        <v>16512</v>
      </c>
      <c r="B16489" t="s">
        <v>38427</v>
      </c>
      <c r="I16489" t="s">
        <v>4</v>
      </c>
      <c r="J16489">
        <v>56.37</v>
      </c>
      <c r="M16489">
        <v>56.37</v>
      </c>
      <c r="N16489">
        <f t="shared" si="257"/>
        <v>0</v>
      </c>
    </row>
    <row r="16490" spans="1:14" x14ac:dyDescent="0.2">
      <c r="A16490" t="s">
        <v>16513</v>
      </c>
      <c r="B16490" t="s">
        <v>38427</v>
      </c>
      <c r="I16490" t="s">
        <v>4</v>
      </c>
      <c r="J16490">
        <v>55.49</v>
      </c>
      <c r="M16490">
        <v>55.49</v>
      </c>
      <c r="N16490">
        <f t="shared" si="257"/>
        <v>0</v>
      </c>
    </row>
    <row r="16491" spans="1:14" x14ac:dyDescent="0.2">
      <c r="A16491" t="s">
        <v>16514</v>
      </c>
      <c r="B16491" t="s">
        <v>38428</v>
      </c>
      <c r="I16491" t="s">
        <v>4</v>
      </c>
      <c r="J16491">
        <v>69.900000000000006</v>
      </c>
      <c r="M16491">
        <v>69.900000000000006</v>
      </c>
      <c r="N16491">
        <f t="shared" si="257"/>
        <v>0</v>
      </c>
    </row>
    <row r="16492" spans="1:14" x14ac:dyDescent="0.2">
      <c r="A16492" t="s">
        <v>16515</v>
      </c>
      <c r="B16492" t="s">
        <v>38428</v>
      </c>
      <c r="I16492" t="s">
        <v>4</v>
      </c>
      <c r="J16492">
        <v>68.95</v>
      </c>
      <c r="M16492">
        <v>68.95</v>
      </c>
      <c r="N16492">
        <f t="shared" si="257"/>
        <v>0</v>
      </c>
    </row>
    <row r="16493" spans="1:14" x14ac:dyDescent="0.2">
      <c r="A16493" t="s">
        <v>16516</v>
      </c>
      <c r="B16493" t="s">
        <v>38429</v>
      </c>
      <c r="I16493" t="s">
        <v>4</v>
      </c>
      <c r="J16493">
        <v>99.55</v>
      </c>
      <c r="M16493">
        <v>99.55</v>
      </c>
      <c r="N16493">
        <f t="shared" si="257"/>
        <v>0</v>
      </c>
    </row>
    <row r="16494" spans="1:14" x14ac:dyDescent="0.2">
      <c r="A16494" t="s">
        <v>16517</v>
      </c>
      <c r="B16494" t="s">
        <v>38429</v>
      </c>
      <c r="I16494" t="s">
        <v>4</v>
      </c>
      <c r="J16494">
        <v>98.54</v>
      </c>
      <c r="M16494">
        <v>98.54</v>
      </c>
      <c r="N16494">
        <f t="shared" si="257"/>
        <v>0</v>
      </c>
    </row>
    <row r="16495" spans="1:14" x14ac:dyDescent="0.2">
      <c r="A16495" t="s">
        <v>16518</v>
      </c>
      <c r="B16495" t="s">
        <v>38430</v>
      </c>
      <c r="I16495" t="s">
        <v>4</v>
      </c>
      <c r="J16495">
        <v>134.07</v>
      </c>
      <c r="M16495">
        <v>134.07</v>
      </c>
      <c r="N16495">
        <f t="shared" si="257"/>
        <v>0</v>
      </c>
    </row>
    <row r="16496" spans="1:14" x14ac:dyDescent="0.2">
      <c r="A16496" t="s">
        <v>16519</v>
      </c>
      <c r="B16496" t="s">
        <v>38430</v>
      </c>
      <c r="I16496" t="s">
        <v>4</v>
      </c>
      <c r="J16496">
        <v>132.94</v>
      </c>
      <c r="M16496">
        <v>132.94</v>
      </c>
      <c r="N16496">
        <f t="shared" si="257"/>
        <v>0</v>
      </c>
    </row>
    <row r="16497" spans="1:14" x14ac:dyDescent="0.2">
      <c r="A16497" t="s">
        <v>16520</v>
      </c>
      <c r="B16497" t="s">
        <v>38431</v>
      </c>
      <c r="I16497" t="s">
        <v>4</v>
      </c>
      <c r="J16497">
        <v>192.91</v>
      </c>
      <c r="M16497">
        <v>192.91</v>
      </c>
      <c r="N16497">
        <f t="shared" si="257"/>
        <v>0</v>
      </c>
    </row>
    <row r="16498" spans="1:14" x14ac:dyDescent="0.2">
      <c r="A16498" t="s">
        <v>16521</v>
      </c>
      <c r="B16498" t="s">
        <v>38431</v>
      </c>
      <c r="I16498" t="s">
        <v>4</v>
      </c>
      <c r="J16498">
        <v>191.52</v>
      </c>
      <c r="M16498">
        <v>191.52</v>
      </c>
      <c r="N16498">
        <f t="shared" si="257"/>
        <v>0</v>
      </c>
    </row>
    <row r="16499" spans="1:14" x14ac:dyDescent="0.2">
      <c r="A16499" t="s">
        <v>16522</v>
      </c>
      <c r="B16499" t="s">
        <v>38432</v>
      </c>
      <c r="I16499" t="s">
        <v>4</v>
      </c>
      <c r="J16499">
        <v>291.16000000000003</v>
      </c>
      <c r="M16499">
        <v>291.16000000000003</v>
      </c>
      <c r="N16499">
        <f t="shared" si="257"/>
        <v>0</v>
      </c>
    </row>
    <row r="16500" spans="1:14" x14ac:dyDescent="0.2">
      <c r="A16500" t="s">
        <v>16523</v>
      </c>
      <c r="B16500" t="s">
        <v>38432</v>
      </c>
      <c r="I16500" t="s">
        <v>4</v>
      </c>
      <c r="J16500">
        <v>289.52</v>
      </c>
      <c r="M16500">
        <v>289.52</v>
      </c>
      <c r="N16500">
        <f t="shared" si="257"/>
        <v>0</v>
      </c>
    </row>
    <row r="16501" spans="1:14" x14ac:dyDescent="0.2">
      <c r="A16501" t="s">
        <v>16524</v>
      </c>
      <c r="B16501" t="s">
        <v>38433</v>
      </c>
      <c r="I16501" t="s">
        <v>4</v>
      </c>
      <c r="J16501">
        <v>389.48</v>
      </c>
      <c r="M16501">
        <v>389.48</v>
      </c>
      <c r="N16501">
        <f t="shared" si="257"/>
        <v>0</v>
      </c>
    </row>
    <row r="16502" spans="1:14" x14ac:dyDescent="0.2">
      <c r="A16502" t="s">
        <v>16525</v>
      </c>
      <c r="B16502" t="s">
        <v>38433</v>
      </c>
      <c r="I16502" t="s">
        <v>4</v>
      </c>
      <c r="J16502">
        <v>387.58</v>
      </c>
      <c r="M16502">
        <v>387.58</v>
      </c>
      <c r="N16502">
        <f t="shared" si="257"/>
        <v>0</v>
      </c>
    </row>
    <row r="16503" spans="1:14" x14ac:dyDescent="0.2">
      <c r="A16503" t="s">
        <v>16526</v>
      </c>
      <c r="B16503" t="s">
        <v>38434</v>
      </c>
      <c r="I16503" t="s">
        <v>4</v>
      </c>
      <c r="J16503">
        <v>537.59</v>
      </c>
      <c r="M16503">
        <v>537.59</v>
      </c>
      <c r="N16503">
        <f t="shared" si="257"/>
        <v>0</v>
      </c>
    </row>
    <row r="16504" spans="1:14" x14ac:dyDescent="0.2">
      <c r="A16504" t="s">
        <v>16527</v>
      </c>
      <c r="B16504" t="s">
        <v>38434</v>
      </c>
      <c r="I16504" t="s">
        <v>4</v>
      </c>
      <c r="J16504">
        <v>535.05999999999995</v>
      </c>
      <c r="M16504">
        <v>535.05999999999995</v>
      </c>
      <c r="N16504">
        <f t="shared" si="257"/>
        <v>0</v>
      </c>
    </row>
    <row r="16505" spans="1:14" x14ac:dyDescent="0.2">
      <c r="A16505" t="s">
        <v>16528</v>
      </c>
      <c r="B16505" t="s">
        <v>38435</v>
      </c>
      <c r="I16505" t="s">
        <v>4</v>
      </c>
      <c r="J16505">
        <v>59.93</v>
      </c>
      <c r="M16505">
        <v>59.93</v>
      </c>
      <c r="N16505">
        <f t="shared" si="257"/>
        <v>0</v>
      </c>
    </row>
    <row r="16506" spans="1:14" x14ac:dyDescent="0.2">
      <c r="A16506" t="s">
        <v>16529</v>
      </c>
      <c r="B16506" t="s">
        <v>38435</v>
      </c>
      <c r="I16506" t="s">
        <v>4</v>
      </c>
      <c r="J16506">
        <v>59.13</v>
      </c>
      <c r="M16506">
        <v>59.13</v>
      </c>
      <c r="N16506">
        <f t="shared" si="257"/>
        <v>0</v>
      </c>
    </row>
    <row r="16507" spans="1:14" x14ac:dyDescent="0.2">
      <c r="A16507" t="s">
        <v>16530</v>
      </c>
      <c r="B16507" t="s">
        <v>38436</v>
      </c>
      <c r="I16507" t="s">
        <v>4</v>
      </c>
      <c r="J16507">
        <v>95.04</v>
      </c>
      <c r="M16507">
        <v>95.04</v>
      </c>
      <c r="N16507">
        <f t="shared" si="257"/>
        <v>0</v>
      </c>
    </row>
    <row r="16508" spans="1:14" x14ac:dyDescent="0.2">
      <c r="A16508" t="s">
        <v>16531</v>
      </c>
      <c r="B16508" t="s">
        <v>38436</v>
      </c>
      <c r="I16508" t="s">
        <v>4</v>
      </c>
      <c r="J16508">
        <v>94.16</v>
      </c>
      <c r="M16508">
        <v>94.16</v>
      </c>
      <c r="N16508">
        <f t="shared" si="257"/>
        <v>0</v>
      </c>
    </row>
    <row r="16509" spans="1:14" x14ac:dyDescent="0.2">
      <c r="A16509" t="s">
        <v>16532</v>
      </c>
      <c r="B16509" t="s">
        <v>38437</v>
      </c>
      <c r="I16509" t="s">
        <v>4</v>
      </c>
      <c r="J16509">
        <v>128.71</v>
      </c>
      <c r="M16509">
        <v>128.71</v>
      </c>
      <c r="N16509">
        <f t="shared" si="257"/>
        <v>0</v>
      </c>
    </row>
    <row r="16510" spans="1:14" x14ac:dyDescent="0.2">
      <c r="A16510" t="s">
        <v>16533</v>
      </c>
      <c r="B16510" t="s">
        <v>38437</v>
      </c>
      <c r="I16510" t="s">
        <v>4</v>
      </c>
      <c r="J16510">
        <v>127.76</v>
      </c>
      <c r="M16510">
        <v>127.76</v>
      </c>
      <c r="N16510">
        <f t="shared" si="257"/>
        <v>0</v>
      </c>
    </row>
    <row r="16511" spans="1:14" x14ac:dyDescent="0.2">
      <c r="A16511" t="s">
        <v>16534</v>
      </c>
      <c r="B16511" t="s">
        <v>38438</v>
      </c>
      <c r="I16511" t="s">
        <v>4</v>
      </c>
      <c r="J16511">
        <v>246.28</v>
      </c>
      <c r="M16511">
        <v>246.28</v>
      </c>
      <c r="N16511">
        <f t="shared" si="257"/>
        <v>0</v>
      </c>
    </row>
    <row r="16512" spans="1:14" x14ac:dyDescent="0.2">
      <c r="A16512" t="s">
        <v>16535</v>
      </c>
      <c r="B16512" t="s">
        <v>38438</v>
      </c>
      <c r="I16512" t="s">
        <v>4</v>
      </c>
      <c r="J16512">
        <v>245.14</v>
      </c>
      <c r="M16512">
        <v>245.14</v>
      </c>
      <c r="N16512">
        <f t="shared" si="257"/>
        <v>0</v>
      </c>
    </row>
    <row r="16513" spans="1:14" x14ac:dyDescent="0.2">
      <c r="A16513" t="s">
        <v>16536</v>
      </c>
      <c r="B16513" t="s">
        <v>38439</v>
      </c>
      <c r="I16513" t="s">
        <v>5</v>
      </c>
      <c r="J16513">
        <v>8.57</v>
      </c>
      <c r="M16513">
        <v>8.57</v>
      </c>
      <c r="N16513">
        <f t="shared" si="257"/>
        <v>0</v>
      </c>
    </row>
    <row r="16514" spans="1:14" x14ac:dyDescent="0.2">
      <c r="A16514" t="s">
        <v>16537</v>
      </c>
      <c r="B16514" t="s">
        <v>38439</v>
      </c>
      <c r="I16514" t="s">
        <v>5</v>
      </c>
      <c r="J16514">
        <v>7.56</v>
      </c>
      <c r="M16514">
        <v>7.56</v>
      </c>
      <c r="N16514">
        <f t="shared" si="257"/>
        <v>0</v>
      </c>
    </row>
    <row r="16515" spans="1:14" x14ac:dyDescent="0.2">
      <c r="A16515" t="s">
        <v>16538</v>
      </c>
      <c r="B16515" t="s">
        <v>38440</v>
      </c>
      <c r="I16515" t="s">
        <v>5</v>
      </c>
      <c r="J16515">
        <v>11.18</v>
      </c>
      <c r="M16515">
        <v>11.18</v>
      </c>
      <c r="N16515">
        <f t="shared" si="257"/>
        <v>0</v>
      </c>
    </row>
    <row r="16516" spans="1:14" x14ac:dyDescent="0.2">
      <c r="A16516" t="s">
        <v>16539</v>
      </c>
      <c r="B16516" t="s">
        <v>38440</v>
      </c>
      <c r="I16516" t="s">
        <v>5</v>
      </c>
      <c r="J16516">
        <v>9.91</v>
      </c>
      <c r="M16516">
        <v>9.91</v>
      </c>
      <c r="N16516">
        <f t="shared" ref="N16516:N16579" si="258">J16516-M16516</f>
        <v>0</v>
      </c>
    </row>
    <row r="16517" spans="1:14" x14ac:dyDescent="0.2">
      <c r="A16517" t="s">
        <v>16540</v>
      </c>
      <c r="B16517" t="s">
        <v>38441</v>
      </c>
      <c r="I16517" t="s">
        <v>5</v>
      </c>
      <c r="J16517">
        <v>13.59</v>
      </c>
      <c r="M16517">
        <v>13.59</v>
      </c>
      <c r="N16517">
        <f t="shared" si="258"/>
        <v>0</v>
      </c>
    </row>
    <row r="16518" spans="1:14" x14ac:dyDescent="0.2">
      <c r="A16518" t="s">
        <v>16541</v>
      </c>
      <c r="B16518" t="s">
        <v>38441</v>
      </c>
      <c r="I16518" t="s">
        <v>5</v>
      </c>
      <c r="J16518">
        <v>12.05</v>
      </c>
      <c r="M16518">
        <v>12.05</v>
      </c>
      <c r="N16518">
        <f t="shared" si="258"/>
        <v>0</v>
      </c>
    </row>
    <row r="16519" spans="1:14" x14ac:dyDescent="0.2">
      <c r="A16519" t="s">
        <v>16542</v>
      </c>
      <c r="B16519" t="s">
        <v>38442</v>
      </c>
      <c r="I16519" t="s">
        <v>5</v>
      </c>
      <c r="J16519">
        <v>16.37</v>
      </c>
      <c r="M16519">
        <v>16.37</v>
      </c>
      <c r="N16519">
        <f t="shared" si="258"/>
        <v>0</v>
      </c>
    </row>
    <row r="16520" spans="1:14" x14ac:dyDescent="0.2">
      <c r="A16520" t="s">
        <v>16543</v>
      </c>
      <c r="B16520" t="s">
        <v>38442</v>
      </c>
      <c r="I16520" t="s">
        <v>5</v>
      </c>
      <c r="J16520">
        <v>14.6</v>
      </c>
      <c r="M16520">
        <v>14.6</v>
      </c>
      <c r="N16520">
        <f t="shared" si="258"/>
        <v>0</v>
      </c>
    </row>
    <row r="16521" spans="1:14" x14ac:dyDescent="0.2">
      <c r="A16521" t="s">
        <v>16544</v>
      </c>
      <c r="B16521" t="s">
        <v>38443</v>
      </c>
      <c r="I16521" t="s">
        <v>5</v>
      </c>
      <c r="J16521">
        <v>19.48</v>
      </c>
      <c r="M16521">
        <v>19.48</v>
      </c>
      <c r="N16521">
        <f t="shared" si="258"/>
        <v>0</v>
      </c>
    </row>
    <row r="16522" spans="1:14" x14ac:dyDescent="0.2">
      <c r="A16522" t="s">
        <v>16545</v>
      </c>
      <c r="B16522" t="s">
        <v>38443</v>
      </c>
      <c r="I16522" t="s">
        <v>5</v>
      </c>
      <c r="J16522">
        <v>17.46</v>
      </c>
      <c r="M16522">
        <v>17.46</v>
      </c>
      <c r="N16522">
        <f t="shared" si="258"/>
        <v>0</v>
      </c>
    </row>
    <row r="16523" spans="1:14" x14ac:dyDescent="0.2">
      <c r="A16523" t="s">
        <v>16546</v>
      </c>
      <c r="B16523" t="s">
        <v>38444</v>
      </c>
      <c r="I16523" t="s">
        <v>5</v>
      </c>
      <c r="J16523">
        <v>30.39</v>
      </c>
      <c r="M16523">
        <v>30.39</v>
      </c>
      <c r="N16523">
        <f t="shared" si="258"/>
        <v>0</v>
      </c>
    </row>
    <row r="16524" spans="1:14" x14ac:dyDescent="0.2">
      <c r="A16524" t="s">
        <v>16547</v>
      </c>
      <c r="B16524" t="s">
        <v>38444</v>
      </c>
      <c r="I16524" t="s">
        <v>5</v>
      </c>
      <c r="J16524">
        <v>27.21</v>
      </c>
      <c r="M16524">
        <v>27.21</v>
      </c>
      <c r="N16524">
        <f t="shared" si="258"/>
        <v>0</v>
      </c>
    </row>
    <row r="16525" spans="1:14" x14ac:dyDescent="0.2">
      <c r="A16525" t="s">
        <v>16548</v>
      </c>
      <c r="B16525" t="s">
        <v>38445</v>
      </c>
      <c r="I16525" t="s">
        <v>5</v>
      </c>
      <c r="J16525">
        <v>38.85</v>
      </c>
      <c r="M16525">
        <v>38.85</v>
      </c>
      <c r="N16525">
        <f t="shared" si="258"/>
        <v>0</v>
      </c>
    </row>
    <row r="16526" spans="1:14" x14ac:dyDescent="0.2">
      <c r="A16526" t="s">
        <v>16549</v>
      </c>
      <c r="B16526" t="s">
        <v>38445</v>
      </c>
      <c r="I16526" t="s">
        <v>5</v>
      </c>
      <c r="J16526">
        <v>34.729999999999997</v>
      </c>
      <c r="M16526">
        <v>34.729999999999997</v>
      </c>
      <c r="N16526">
        <f t="shared" si="258"/>
        <v>0</v>
      </c>
    </row>
    <row r="16527" spans="1:14" x14ac:dyDescent="0.2">
      <c r="A16527" t="s">
        <v>16550</v>
      </c>
      <c r="B16527" t="s">
        <v>38446</v>
      </c>
      <c r="I16527" t="s">
        <v>5</v>
      </c>
      <c r="J16527">
        <v>59.9</v>
      </c>
      <c r="M16527">
        <v>59.9</v>
      </c>
      <c r="N16527">
        <f t="shared" si="258"/>
        <v>0</v>
      </c>
    </row>
    <row r="16528" spans="1:14" x14ac:dyDescent="0.2">
      <c r="A16528" t="s">
        <v>16551</v>
      </c>
      <c r="B16528" t="s">
        <v>38446</v>
      </c>
      <c r="I16528" t="s">
        <v>5</v>
      </c>
      <c r="J16528">
        <v>53.5</v>
      </c>
      <c r="M16528">
        <v>53.5</v>
      </c>
      <c r="N16528">
        <f t="shared" si="258"/>
        <v>0</v>
      </c>
    </row>
    <row r="16529" spans="1:14" x14ac:dyDescent="0.2">
      <c r="A16529" t="s">
        <v>16552</v>
      </c>
      <c r="B16529" t="s">
        <v>38447</v>
      </c>
      <c r="I16529" t="s">
        <v>5</v>
      </c>
      <c r="J16529">
        <v>90.88</v>
      </c>
      <c r="M16529">
        <v>90.88</v>
      </c>
      <c r="N16529">
        <f t="shared" si="258"/>
        <v>0</v>
      </c>
    </row>
    <row r="16530" spans="1:14" x14ac:dyDescent="0.2">
      <c r="A16530" t="s">
        <v>16553</v>
      </c>
      <c r="B16530" t="s">
        <v>38447</v>
      </c>
      <c r="I16530" t="s">
        <v>5</v>
      </c>
      <c r="J16530">
        <v>81.78</v>
      </c>
      <c r="M16530">
        <v>81.78</v>
      </c>
      <c r="N16530">
        <f t="shared" si="258"/>
        <v>0</v>
      </c>
    </row>
    <row r="16531" spans="1:14" x14ac:dyDescent="0.2">
      <c r="A16531" t="s">
        <v>16554</v>
      </c>
      <c r="B16531" t="s">
        <v>38448</v>
      </c>
      <c r="I16531" t="s">
        <v>5</v>
      </c>
      <c r="J16531">
        <v>12.9</v>
      </c>
      <c r="M16531">
        <v>12.9</v>
      </c>
      <c r="N16531">
        <f t="shared" si="258"/>
        <v>0</v>
      </c>
    </row>
    <row r="16532" spans="1:14" x14ac:dyDescent="0.2">
      <c r="A16532" t="s">
        <v>16555</v>
      </c>
      <c r="B16532" t="s">
        <v>38448</v>
      </c>
      <c r="I16532" t="s">
        <v>5</v>
      </c>
      <c r="J16532">
        <v>11.18</v>
      </c>
      <c r="M16532">
        <v>11.18</v>
      </c>
      <c r="N16532">
        <f t="shared" si="258"/>
        <v>0</v>
      </c>
    </row>
    <row r="16533" spans="1:14" x14ac:dyDescent="0.2">
      <c r="A16533" t="s">
        <v>16556</v>
      </c>
      <c r="B16533" t="s">
        <v>38449</v>
      </c>
      <c r="I16533" t="s">
        <v>5</v>
      </c>
      <c r="J16533">
        <v>15.06</v>
      </c>
      <c r="M16533">
        <v>15.06</v>
      </c>
      <c r="N16533">
        <f t="shared" si="258"/>
        <v>0</v>
      </c>
    </row>
    <row r="16534" spans="1:14" x14ac:dyDescent="0.2">
      <c r="A16534" t="s">
        <v>16557</v>
      </c>
      <c r="B16534" t="s">
        <v>38449</v>
      </c>
      <c r="I16534" t="s">
        <v>5</v>
      </c>
      <c r="J16534">
        <v>13.05</v>
      </c>
      <c r="M16534">
        <v>13.05</v>
      </c>
      <c r="N16534">
        <f t="shared" si="258"/>
        <v>0</v>
      </c>
    </row>
    <row r="16535" spans="1:14" x14ac:dyDescent="0.2">
      <c r="A16535" t="s">
        <v>16558</v>
      </c>
      <c r="B16535" t="s">
        <v>38450</v>
      </c>
      <c r="I16535" t="s">
        <v>5</v>
      </c>
      <c r="J16535">
        <v>18.28</v>
      </c>
      <c r="M16535">
        <v>18.28</v>
      </c>
      <c r="N16535">
        <f t="shared" si="258"/>
        <v>0</v>
      </c>
    </row>
    <row r="16536" spans="1:14" x14ac:dyDescent="0.2">
      <c r="A16536" t="s">
        <v>16559</v>
      </c>
      <c r="B16536" t="s">
        <v>38450</v>
      </c>
      <c r="I16536" t="s">
        <v>5</v>
      </c>
      <c r="J16536">
        <v>15.84</v>
      </c>
      <c r="M16536">
        <v>15.84</v>
      </c>
      <c r="N16536">
        <f t="shared" si="258"/>
        <v>0</v>
      </c>
    </row>
    <row r="16537" spans="1:14" x14ac:dyDescent="0.2">
      <c r="A16537" t="s">
        <v>16560</v>
      </c>
      <c r="B16537" t="s">
        <v>38451</v>
      </c>
      <c r="I16537" t="s">
        <v>5</v>
      </c>
      <c r="J16537">
        <v>20.440000000000001</v>
      </c>
      <c r="M16537">
        <v>20.440000000000001</v>
      </c>
      <c r="N16537">
        <f t="shared" si="258"/>
        <v>0</v>
      </c>
    </row>
    <row r="16538" spans="1:14" x14ac:dyDescent="0.2">
      <c r="A16538" t="s">
        <v>16561</v>
      </c>
      <c r="B16538" t="s">
        <v>38451</v>
      </c>
      <c r="I16538" t="s">
        <v>5</v>
      </c>
      <c r="J16538">
        <v>17.71</v>
      </c>
      <c r="M16538">
        <v>17.71</v>
      </c>
      <c r="N16538">
        <f t="shared" si="258"/>
        <v>0</v>
      </c>
    </row>
    <row r="16539" spans="1:14" x14ac:dyDescent="0.2">
      <c r="A16539" t="s">
        <v>16562</v>
      </c>
      <c r="B16539" t="s">
        <v>38452</v>
      </c>
      <c r="I16539" t="s">
        <v>5</v>
      </c>
      <c r="J16539">
        <v>27.97</v>
      </c>
      <c r="M16539">
        <v>27.97</v>
      </c>
      <c r="N16539">
        <f t="shared" si="258"/>
        <v>0</v>
      </c>
    </row>
    <row r="16540" spans="1:14" x14ac:dyDescent="0.2">
      <c r="A16540" t="s">
        <v>16563</v>
      </c>
      <c r="B16540" t="s">
        <v>38452</v>
      </c>
      <c r="I16540" t="s">
        <v>5</v>
      </c>
      <c r="J16540">
        <v>24.23</v>
      </c>
      <c r="M16540">
        <v>24.23</v>
      </c>
      <c r="N16540">
        <f t="shared" si="258"/>
        <v>0</v>
      </c>
    </row>
    <row r="16541" spans="1:14" x14ac:dyDescent="0.2">
      <c r="A16541" t="s">
        <v>16564</v>
      </c>
      <c r="B16541" t="s">
        <v>38453</v>
      </c>
      <c r="I16541" t="s">
        <v>5</v>
      </c>
      <c r="J16541">
        <v>34.42</v>
      </c>
      <c r="M16541">
        <v>34.42</v>
      </c>
      <c r="N16541">
        <f t="shared" si="258"/>
        <v>0</v>
      </c>
    </row>
    <row r="16542" spans="1:14" x14ac:dyDescent="0.2">
      <c r="A16542" t="s">
        <v>16565</v>
      </c>
      <c r="B16542" t="s">
        <v>38453</v>
      </c>
      <c r="I16542" t="s">
        <v>5</v>
      </c>
      <c r="J16542">
        <v>29.82</v>
      </c>
      <c r="M16542">
        <v>29.82</v>
      </c>
      <c r="N16542">
        <f t="shared" si="258"/>
        <v>0</v>
      </c>
    </row>
    <row r="16543" spans="1:14" x14ac:dyDescent="0.2">
      <c r="A16543" t="s">
        <v>16566</v>
      </c>
      <c r="B16543" t="s">
        <v>38454</v>
      </c>
      <c r="I16543" t="s">
        <v>5</v>
      </c>
      <c r="J16543">
        <v>51.64</v>
      </c>
      <c r="M16543">
        <v>51.64</v>
      </c>
      <c r="N16543">
        <f t="shared" si="258"/>
        <v>0</v>
      </c>
    </row>
    <row r="16544" spans="1:14" x14ac:dyDescent="0.2">
      <c r="A16544" t="s">
        <v>16567</v>
      </c>
      <c r="B16544" t="s">
        <v>38454</v>
      </c>
      <c r="I16544" t="s">
        <v>5</v>
      </c>
      <c r="J16544">
        <v>44.74</v>
      </c>
      <c r="M16544">
        <v>44.74</v>
      </c>
      <c r="N16544">
        <f t="shared" si="258"/>
        <v>0</v>
      </c>
    </row>
    <row r="16545" spans="1:14" x14ac:dyDescent="0.2">
      <c r="A16545" t="s">
        <v>16568</v>
      </c>
      <c r="B16545" t="s">
        <v>38455</v>
      </c>
      <c r="I16545" t="s">
        <v>5</v>
      </c>
      <c r="J16545">
        <v>64.55</v>
      </c>
      <c r="M16545">
        <v>64.55</v>
      </c>
      <c r="N16545">
        <f t="shared" si="258"/>
        <v>0</v>
      </c>
    </row>
    <row r="16546" spans="1:14" x14ac:dyDescent="0.2">
      <c r="A16546" t="s">
        <v>16569</v>
      </c>
      <c r="B16546" t="s">
        <v>38455</v>
      </c>
      <c r="I16546" t="s">
        <v>5</v>
      </c>
      <c r="J16546">
        <v>55.92</v>
      </c>
      <c r="M16546">
        <v>55.92</v>
      </c>
      <c r="N16546">
        <f t="shared" si="258"/>
        <v>0</v>
      </c>
    </row>
    <row r="16547" spans="1:14" x14ac:dyDescent="0.2">
      <c r="A16547" t="s">
        <v>16570</v>
      </c>
      <c r="B16547" t="s">
        <v>38456</v>
      </c>
      <c r="I16547" t="s">
        <v>5</v>
      </c>
      <c r="J16547">
        <v>81.760000000000005</v>
      </c>
      <c r="M16547">
        <v>81.760000000000005</v>
      </c>
      <c r="N16547">
        <f t="shared" si="258"/>
        <v>0</v>
      </c>
    </row>
    <row r="16548" spans="1:14" x14ac:dyDescent="0.2">
      <c r="A16548" t="s">
        <v>16571</v>
      </c>
      <c r="B16548" t="s">
        <v>38456</v>
      </c>
      <c r="I16548" t="s">
        <v>5</v>
      </c>
      <c r="J16548">
        <v>70.84</v>
      </c>
      <c r="M16548">
        <v>70.84</v>
      </c>
      <c r="N16548">
        <f t="shared" si="258"/>
        <v>0</v>
      </c>
    </row>
    <row r="16549" spans="1:14" x14ac:dyDescent="0.2">
      <c r="A16549" t="s">
        <v>16572</v>
      </c>
      <c r="B16549" t="s">
        <v>38457</v>
      </c>
      <c r="I16549" t="s">
        <v>5</v>
      </c>
      <c r="J16549">
        <v>15.06</v>
      </c>
      <c r="M16549">
        <v>15.06</v>
      </c>
      <c r="N16549">
        <f t="shared" si="258"/>
        <v>0</v>
      </c>
    </row>
    <row r="16550" spans="1:14" x14ac:dyDescent="0.2">
      <c r="A16550" t="s">
        <v>16573</v>
      </c>
      <c r="B16550" t="s">
        <v>38457</v>
      </c>
      <c r="I16550" t="s">
        <v>5</v>
      </c>
      <c r="J16550">
        <v>13.05</v>
      </c>
      <c r="M16550">
        <v>13.05</v>
      </c>
      <c r="N16550">
        <f t="shared" si="258"/>
        <v>0</v>
      </c>
    </row>
    <row r="16551" spans="1:14" x14ac:dyDescent="0.2">
      <c r="A16551" t="s">
        <v>16574</v>
      </c>
      <c r="B16551" t="s">
        <v>38458</v>
      </c>
      <c r="I16551" t="s">
        <v>5</v>
      </c>
      <c r="J16551">
        <v>17.21</v>
      </c>
      <c r="M16551">
        <v>17.21</v>
      </c>
      <c r="N16551">
        <f t="shared" si="258"/>
        <v>0</v>
      </c>
    </row>
    <row r="16552" spans="1:14" x14ac:dyDescent="0.2">
      <c r="A16552" t="s">
        <v>16575</v>
      </c>
      <c r="B16552" t="s">
        <v>38458</v>
      </c>
      <c r="I16552" t="s">
        <v>5</v>
      </c>
      <c r="J16552">
        <v>14.91</v>
      </c>
      <c r="M16552">
        <v>14.91</v>
      </c>
      <c r="N16552">
        <f t="shared" si="258"/>
        <v>0</v>
      </c>
    </row>
    <row r="16553" spans="1:14" x14ac:dyDescent="0.2">
      <c r="A16553" t="s">
        <v>16576</v>
      </c>
      <c r="B16553" t="s">
        <v>38459</v>
      </c>
      <c r="I16553" t="s">
        <v>5</v>
      </c>
      <c r="J16553">
        <v>23.66</v>
      </c>
      <c r="M16553">
        <v>23.66</v>
      </c>
      <c r="N16553">
        <f t="shared" si="258"/>
        <v>0</v>
      </c>
    </row>
    <row r="16554" spans="1:14" x14ac:dyDescent="0.2">
      <c r="A16554" t="s">
        <v>16577</v>
      </c>
      <c r="B16554" t="s">
        <v>38459</v>
      </c>
      <c r="I16554" t="s">
        <v>5</v>
      </c>
      <c r="J16554">
        <v>20.5</v>
      </c>
      <c r="M16554">
        <v>20.5</v>
      </c>
      <c r="N16554">
        <f t="shared" si="258"/>
        <v>0</v>
      </c>
    </row>
    <row r="16555" spans="1:14" x14ac:dyDescent="0.2">
      <c r="A16555" t="s">
        <v>16578</v>
      </c>
      <c r="B16555" t="s">
        <v>38460</v>
      </c>
      <c r="I16555" t="s">
        <v>5</v>
      </c>
      <c r="J16555">
        <v>24.09</v>
      </c>
      <c r="M16555">
        <v>24.09</v>
      </c>
      <c r="N16555">
        <f t="shared" si="258"/>
        <v>0</v>
      </c>
    </row>
    <row r="16556" spans="1:14" x14ac:dyDescent="0.2">
      <c r="A16556" t="s">
        <v>16579</v>
      </c>
      <c r="B16556" t="s">
        <v>38460</v>
      </c>
      <c r="I16556" t="s">
        <v>5</v>
      </c>
      <c r="J16556">
        <v>20.88</v>
      </c>
      <c r="M16556">
        <v>20.88</v>
      </c>
      <c r="N16556">
        <f t="shared" si="258"/>
        <v>0</v>
      </c>
    </row>
    <row r="16557" spans="1:14" x14ac:dyDescent="0.2">
      <c r="A16557" t="s">
        <v>16580</v>
      </c>
      <c r="B16557" t="s">
        <v>38461</v>
      </c>
      <c r="I16557" t="s">
        <v>5</v>
      </c>
      <c r="J16557">
        <v>30.12</v>
      </c>
      <c r="M16557">
        <v>30.12</v>
      </c>
      <c r="N16557">
        <f t="shared" si="258"/>
        <v>0</v>
      </c>
    </row>
    <row r="16558" spans="1:14" x14ac:dyDescent="0.2">
      <c r="A16558" t="s">
        <v>16581</v>
      </c>
      <c r="B16558" t="s">
        <v>38461</v>
      </c>
      <c r="I16558" t="s">
        <v>5</v>
      </c>
      <c r="J16558">
        <v>26.1</v>
      </c>
      <c r="M16558">
        <v>26.1</v>
      </c>
      <c r="N16558">
        <f t="shared" si="258"/>
        <v>0</v>
      </c>
    </row>
    <row r="16559" spans="1:14" x14ac:dyDescent="0.2">
      <c r="A16559" t="s">
        <v>16582</v>
      </c>
      <c r="B16559" t="s">
        <v>38462</v>
      </c>
      <c r="I16559" t="s">
        <v>5</v>
      </c>
      <c r="J16559">
        <v>47.33</v>
      </c>
      <c r="M16559">
        <v>47.33</v>
      </c>
      <c r="N16559">
        <f t="shared" si="258"/>
        <v>0</v>
      </c>
    </row>
    <row r="16560" spans="1:14" x14ac:dyDescent="0.2">
      <c r="A16560" t="s">
        <v>16583</v>
      </c>
      <c r="B16560" t="s">
        <v>38462</v>
      </c>
      <c r="I16560" t="s">
        <v>5</v>
      </c>
      <c r="J16560">
        <v>41.01</v>
      </c>
      <c r="M16560">
        <v>41.01</v>
      </c>
      <c r="N16560">
        <f t="shared" si="258"/>
        <v>0</v>
      </c>
    </row>
    <row r="16561" spans="1:14" x14ac:dyDescent="0.2">
      <c r="A16561" t="s">
        <v>16584</v>
      </c>
      <c r="B16561" t="s">
        <v>38463</v>
      </c>
      <c r="I16561" t="s">
        <v>5</v>
      </c>
      <c r="J16561">
        <v>86.06</v>
      </c>
      <c r="M16561">
        <v>86.06</v>
      </c>
      <c r="N16561">
        <f t="shared" si="258"/>
        <v>0</v>
      </c>
    </row>
    <row r="16562" spans="1:14" x14ac:dyDescent="0.2">
      <c r="A16562" t="s">
        <v>16585</v>
      </c>
      <c r="B16562" t="s">
        <v>38463</v>
      </c>
      <c r="I16562" t="s">
        <v>5</v>
      </c>
      <c r="J16562">
        <v>74.569999999999993</v>
      </c>
      <c r="M16562">
        <v>74.569999999999993</v>
      </c>
      <c r="N16562">
        <f t="shared" si="258"/>
        <v>0</v>
      </c>
    </row>
    <row r="16563" spans="1:14" x14ac:dyDescent="0.2">
      <c r="A16563" t="s">
        <v>16586</v>
      </c>
      <c r="B16563" t="s">
        <v>38464</v>
      </c>
      <c r="I16563" t="s">
        <v>5</v>
      </c>
      <c r="J16563">
        <v>98.97</v>
      </c>
      <c r="M16563">
        <v>98.97</v>
      </c>
      <c r="N16563">
        <f t="shared" si="258"/>
        <v>0</v>
      </c>
    </row>
    <row r="16564" spans="1:14" x14ac:dyDescent="0.2">
      <c r="A16564" t="s">
        <v>16587</v>
      </c>
      <c r="B16564" t="s">
        <v>38464</v>
      </c>
      <c r="I16564" t="s">
        <v>5</v>
      </c>
      <c r="J16564">
        <v>85.75</v>
      </c>
      <c r="M16564">
        <v>85.75</v>
      </c>
      <c r="N16564">
        <f t="shared" si="258"/>
        <v>0</v>
      </c>
    </row>
    <row r="16565" spans="1:14" x14ac:dyDescent="0.2">
      <c r="A16565" t="s">
        <v>16588</v>
      </c>
      <c r="B16565" t="s">
        <v>38465</v>
      </c>
      <c r="I16565" t="s">
        <v>5</v>
      </c>
      <c r="J16565">
        <v>124.79</v>
      </c>
      <c r="M16565">
        <v>124.79</v>
      </c>
      <c r="N16565">
        <f t="shared" si="258"/>
        <v>0</v>
      </c>
    </row>
    <row r="16566" spans="1:14" x14ac:dyDescent="0.2">
      <c r="A16566" t="s">
        <v>16589</v>
      </c>
      <c r="B16566" t="s">
        <v>38465</v>
      </c>
      <c r="I16566" t="s">
        <v>5</v>
      </c>
      <c r="J16566">
        <v>108.12</v>
      </c>
      <c r="M16566">
        <v>108.12</v>
      </c>
      <c r="N16566">
        <f t="shared" si="258"/>
        <v>0</v>
      </c>
    </row>
    <row r="16567" spans="1:14" x14ac:dyDescent="0.2">
      <c r="A16567" t="s">
        <v>16590</v>
      </c>
      <c r="B16567" t="s">
        <v>38466</v>
      </c>
      <c r="I16567" t="s">
        <v>5</v>
      </c>
      <c r="J16567">
        <v>5.37</v>
      </c>
      <c r="M16567">
        <v>5.37</v>
      </c>
      <c r="N16567">
        <f t="shared" si="258"/>
        <v>0</v>
      </c>
    </row>
    <row r="16568" spans="1:14" x14ac:dyDescent="0.2">
      <c r="A16568" t="s">
        <v>16591</v>
      </c>
      <c r="B16568" t="s">
        <v>38466</v>
      </c>
      <c r="I16568" t="s">
        <v>5</v>
      </c>
      <c r="J16568">
        <v>4.66</v>
      </c>
      <c r="M16568">
        <v>4.66</v>
      </c>
      <c r="N16568">
        <f t="shared" si="258"/>
        <v>0</v>
      </c>
    </row>
    <row r="16569" spans="1:14" x14ac:dyDescent="0.2">
      <c r="A16569" t="s">
        <v>16592</v>
      </c>
      <c r="B16569" t="s">
        <v>38467</v>
      </c>
      <c r="I16569" t="s">
        <v>5</v>
      </c>
      <c r="J16569">
        <v>6.45</v>
      </c>
      <c r="M16569">
        <v>6.45</v>
      </c>
      <c r="N16569">
        <f t="shared" si="258"/>
        <v>0</v>
      </c>
    </row>
    <row r="16570" spans="1:14" x14ac:dyDescent="0.2">
      <c r="A16570" t="s">
        <v>16593</v>
      </c>
      <c r="B16570" t="s">
        <v>38467</v>
      </c>
      <c r="I16570" t="s">
        <v>5</v>
      </c>
      <c r="J16570">
        <v>5.59</v>
      </c>
      <c r="M16570">
        <v>5.59</v>
      </c>
      <c r="N16570">
        <f t="shared" si="258"/>
        <v>0</v>
      </c>
    </row>
    <row r="16571" spans="1:14" x14ac:dyDescent="0.2">
      <c r="A16571" t="s">
        <v>16594</v>
      </c>
      <c r="B16571" t="s">
        <v>38468</v>
      </c>
      <c r="I16571" t="s">
        <v>5</v>
      </c>
      <c r="J16571">
        <v>7.96</v>
      </c>
      <c r="M16571">
        <v>7.96</v>
      </c>
      <c r="N16571">
        <f t="shared" si="258"/>
        <v>0</v>
      </c>
    </row>
    <row r="16572" spans="1:14" x14ac:dyDescent="0.2">
      <c r="A16572" t="s">
        <v>16595</v>
      </c>
      <c r="B16572" t="s">
        <v>38468</v>
      </c>
      <c r="I16572" t="s">
        <v>5</v>
      </c>
      <c r="J16572">
        <v>6.89</v>
      </c>
      <c r="M16572">
        <v>6.89</v>
      </c>
      <c r="N16572">
        <f t="shared" si="258"/>
        <v>0</v>
      </c>
    </row>
    <row r="16573" spans="1:14" x14ac:dyDescent="0.2">
      <c r="A16573" t="s">
        <v>16596</v>
      </c>
      <c r="B16573" t="s">
        <v>38469</v>
      </c>
      <c r="I16573" t="s">
        <v>5</v>
      </c>
      <c r="J16573">
        <v>9.4600000000000009</v>
      </c>
      <c r="M16573">
        <v>9.4600000000000009</v>
      </c>
      <c r="N16573">
        <f t="shared" si="258"/>
        <v>0</v>
      </c>
    </row>
    <row r="16574" spans="1:14" x14ac:dyDescent="0.2">
      <c r="A16574" t="s">
        <v>16597</v>
      </c>
      <c r="B16574" t="s">
        <v>38469</v>
      </c>
      <c r="I16574" t="s">
        <v>5</v>
      </c>
      <c r="J16574">
        <v>8.1999999999999993</v>
      </c>
      <c r="M16574">
        <v>8.1999999999999993</v>
      </c>
      <c r="N16574">
        <f t="shared" si="258"/>
        <v>0</v>
      </c>
    </row>
    <row r="16575" spans="1:14" x14ac:dyDescent="0.2">
      <c r="A16575" t="s">
        <v>16598</v>
      </c>
      <c r="B16575" t="s">
        <v>38470</v>
      </c>
      <c r="I16575" t="s">
        <v>5</v>
      </c>
      <c r="J16575">
        <v>10.75</v>
      </c>
      <c r="M16575">
        <v>10.75</v>
      </c>
      <c r="N16575">
        <f t="shared" si="258"/>
        <v>0</v>
      </c>
    </row>
    <row r="16576" spans="1:14" x14ac:dyDescent="0.2">
      <c r="A16576" t="s">
        <v>16599</v>
      </c>
      <c r="B16576" t="s">
        <v>38470</v>
      </c>
      <c r="I16576" t="s">
        <v>5</v>
      </c>
      <c r="J16576">
        <v>9.32</v>
      </c>
      <c r="M16576">
        <v>9.32</v>
      </c>
      <c r="N16576">
        <f t="shared" si="258"/>
        <v>0</v>
      </c>
    </row>
    <row r="16577" spans="1:14" x14ac:dyDescent="0.2">
      <c r="A16577" t="s">
        <v>16600</v>
      </c>
      <c r="B16577" t="s">
        <v>38471</v>
      </c>
      <c r="I16577" t="s">
        <v>5</v>
      </c>
      <c r="J16577">
        <v>17.21</v>
      </c>
      <c r="M16577">
        <v>17.21</v>
      </c>
      <c r="N16577">
        <f t="shared" si="258"/>
        <v>0</v>
      </c>
    </row>
    <row r="16578" spans="1:14" x14ac:dyDescent="0.2">
      <c r="A16578" t="s">
        <v>16601</v>
      </c>
      <c r="B16578" t="s">
        <v>38471</v>
      </c>
      <c r="I16578" t="s">
        <v>5</v>
      </c>
      <c r="J16578">
        <v>14.91</v>
      </c>
      <c r="M16578">
        <v>14.91</v>
      </c>
      <c r="N16578">
        <f t="shared" si="258"/>
        <v>0</v>
      </c>
    </row>
    <row r="16579" spans="1:14" x14ac:dyDescent="0.2">
      <c r="A16579" t="s">
        <v>16602</v>
      </c>
      <c r="B16579" t="s">
        <v>38472</v>
      </c>
      <c r="I16579" t="s">
        <v>5</v>
      </c>
      <c r="J16579">
        <v>21.51</v>
      </c>
      <c r="M16579">
        <v>21.51</v>
      </c>
      <c r="N16579">
        <f t="shared" si="258"/>
        <v>0</v>
      </c>
    </row>
    <row r="16580" spans="1:14" x14ac:dyDescent="0.2">
      <c r="A16580" t="s">
        <v>16603</v>
      </c>
      <c r="B16580" t="s">
        <v>38472</v>
      </c>
      <c r="I16580" t="s">
        <v>5</v>
      </c>
      <c r="J16580">
        <v>18.64</v>
      </c>
      <c r="M16580">
        <v>18.64</v>
      </c>
      <c r="N16580">
        <f t="shared" ref="N16580:N16643" si="259">J16580-M16580</f>
        <v>0</v>
      </c>
    </row>
    <row r="16581" spans="1:14" x14ac:dyDescent="0.2">
      <c r="A16581" t="s">
        <v>16604</v>
      </c>
      <c r="B16581" t="s">
        <v>38473</v>
      </c>
      <c r="I16581" t="s">
        <v>5</v>
      </c>
      <c r="J16581">
        <v>32.270000000000003</v>
      </c>
      <c r="M16581">
        <v>32.270000000000003</v>
      </c>
      <c r="N16581">
        <f t="shared" si="259"/>
        <v>0</v>
      </c>
    </row>
    <row r="16582" spans="1:14" x14ac:dyDescent="0.2">
      <c r="A16582" t="s">
        <v>16605</v>
      </c>
      <c r="B16582" t="s">
        <v>38473</v>
      </c>
      <c r="I16582" t="s">
        <v>5</v>
      </c>
      <c r="J16582">
        <v>27.96</v>
      </c>
      <c r="M16582">
        <v>27.96</v>
      </c>
      <c r="N16582">
        <f t="shared" si="259"/>
        <v>0</v>
      </c>
    </row>
    <row r="16583" spans="1:14" x14ac:dyDescent="0.2">
      <c r="A16583" t="s">
        <v>16606</v>
      </c>
      <c r="B16583" t="s">
        <v>38474</v>
      </c>
      <c r="I16583" t="s">
        <v>5</v>
      </c>
      <c r="J16583">
        <v>43.03</v>
      </c>
      <c r="M16583">
        <v>43.03</v>
      </c>
      <c r="N16583">
        <f t="shared" si="259"/>
        <v>0</v>
      </c>
    </row>
    <row r="16584" spans="1:14" x14ac:dyDescent="0.2">
      <c r="A16584" t="s">
        <v>16607</v>
      </c>
      <c r="B16584" t="s">
        <v>38474</v>
      </c>
      <c r="I16584" t="s">
        <v>5</v>
      </c>
      <c r="J16584">
        <v>37.28</v>
      </c>
      <c r="M16584">
        <v>37.28</v>
      </c>
      <c r="N16584">
        <f t="shared" si="259"/>
        <v>0</v>
      </c>
    </row>
    <row r="16585" spans="1:14" x14ac:dyDescent="0.2">
      <c r="A16585" t="s">
        <v>16608</v>
      </c>
      <c r="B16585" t="s">
        <v>38475</v>
      </c>
      <c r="I16585" t="s">
        <v>5</v>
      </c>
      <c r="J16585">
        <v>3.76</v>
      </c>
      <c r="M16585">
        <v>3.76</v>
      </c>
      <c r="N16585">
        <f t="shared" si="259"/>
        <v>0</v>
      </c>
    </row>
    <row r="16586" spans="1:14" x14ac:dyDescent="0.2">
      <c r="A16586" t="s">
        <v>16609</v>
      </c>
      <c r="B16586" t="s">
        <v>38475</v>
      </c>
      <c r="I16586" t="s">
        <v>5</v>
      </c>
      <c r="J16586">
        <v>3.26</v>
      </c>
      <c r="M16586">
        <v>3.26</v>
      </c>
      <c r="N16586">
        <f t="shared" si="259"/>
        <v>0</v>
      </c>
    </row>
    <row r="16587" spans="1:14" x14ac:dyDescent="0.2">
      <c r="A16587" t="s">
        <v>16610</v>
      </c>
      <c r="B16587" t="s">
        <v>38476</v>
      </c>
      <c r="I16587" t="s">
        <v>5</v>
      </c>
      <c r="J16587">
        <v>4.51</v>
      </c>
      <c r="M16587">
        <v>4.51</v>
      </c>
      <c r="N16587">
        <f t="shared" si="259"/>
        <v>0</v>
      </c>
    </row>
    <row r="16588" spans="1:14" x14ac:dyDescent="0.2">
      <c r="A16588" t="s">
        <v>16611</v>
      </c>
      <c r="B16588" t="s">
        <v>38476</v>
      </c>
      <c r="I16588" t="s">
        <v>5</v>
      </c>
      <c r="J16588">
        <v>3.91</v>
      </c>
      <c r="M16588">
        <v>3.91</v>
      </c>
      <c r="N16588">
        <f t="shared" si="259"/>
        <v>0</v>
      </c>
    </row>
    <row r="16589" spans="1:14" x14ac:dyDescent="0.2">
      <c r="A16589" t="s">
        <v>16612</v>
      </c>
      <c r="B16589" t="s">
        <v>38477</v>
      </c>
      <c r="I16589" t="s">
        <v>5</v>
      </c>
      <c r="J16589">
        <v>5.59</v>
      </c>
      <c r="M16589">
        <v>5.59</v>
      </c>
      <c r="N16589">
        <f t="shared" si="259"/>
        <v>0</v>
      </c>
    </row>
    <row r="16590" spans="1:14" x14ac:dyDescent="0.2">
      <c r="A16590" t="s">
        <v>16613</v>
      </c>
      <c r="B16590" t="s">
        <v>38477</v>
      </c>
      <c r="I16590" t="s">
        <v>5</v>
      </c>
      <c r="J16590">
        <v>4.84</v>
      </c>
      <c r="M16590">
        <v>4.84</v>
      </c>
      <c r="N16590">
        <f t="shared" si="259"/>
        <v>0</v>
      </c>
    </row>
    <row r="16591" spans="1:14" x14ac:dyDescent="0.2">
      <c r="A16591" t="s">
        <v>16614</v>
      </c>
      <c r="B16591" t="s">
        <v>38478</v>
      </c>
      <c r="I16591" t="s">
        <v>5</v>
      </c>
      <c r="J16591">
        <v>6.45</v>
      </c>
      <c r="M16591">
        <v>6.45</v>
      </c>
      <c r="N16591">
        <f t="shared" si="259"/>
        <v>0</v>
      </c>
    </row>
    <row r="16592" spans="1:14" x14ac:dyDescent="0.2">
      <c r="A16592" t="s">
        <v>16615</v>
      </c>
      <c r="B16592" t="s">
        <v>38478</v>
      </c>
      <c r="I16592" t="s">
        <v>5</v>
      </c>
      <c r="J16592">
        <v>5.59</v>
      </c>
      <c r="M16592">
        <v>5.59</v>
      </c>
      <c r="N16592">
        <f t="shared" si="259"/>
        <v>0</v>
      </c>
    </row>
    <row r="16593" spans="1:14" x14ac:dyDescent="0.2">
      <c r="A16593" t="s">
        <v>16616</v>
      </c>
      <c r="B16593" t="s">
        <v>38479</v>
      </c>
      <c r="I16593" t="s">
        <v>5</v>
      </c>
      <c r="J16593">
        <v>7.53</v>
      </c>
      <c r="M16593">
        <v>7.53</v>
      </c>
      <c r="N16593">
        <f t="shared" si="259"/>
        <v>0</v>
      </c>
    </row>
    <row r="16594" spans="1:14" x14ac:dyDescent="0.2">
      <c r="A16594" t="s">
        <v>16617</v>
      </c>
      <c r="B16594" t="s">
        <v>38479</v>
      </c>
      <c r="I16594" t="s">
        <v>5</v>
      </c>
      <c r="J16594">
        <v>6.52</v>
      </c>
      <c r="M16594">
        <v>6.52</v>
      </c>
      <c r="N16594">
        <f t="shared" si="259"/>
        <v>0</v>
      </c>
    </row>
    <row r="16595" spans="1:14" x14ac:dyDescent="0.2">
      <c r="A16595" t="s">
        <v>16618</v>
      </c>
      <c r="B16595" t="s">
        <v>38480</v>
      </c>
      <c r="I16595" t="s">
        <v>5</v>
      </c>
      <c r="J16595">
        <v>12.04</v>
      </c>
      <c r="M16595">
        <v>12.04</v>
      </c>
      <c r="N16595">
        <f t="shared" si="259"/>
        <v>0</v>
      </c>
    </row>
    <row r="16596" spans="1:14" x14ac:dyDescent="0.2">
      <c r="A16596" t="s">
        <v>16619</v>
      </c>
      <c r="B16596" t="s">
        <v>38480</v>
      </c>
      <c r="I16596" t="s">
        <v>5</v>
      </c>
      <c r="J16596">
        <v>10.44</v>
      </c>
      <c r="M16596">
        <v>10.44</v>
      </c>
      <c r="N16596">
        <f t="shared" si="259"/>
        <v>0</v>
      </c>
    </row>
    <row r="16597" spans="1:14" x14ac:dyDescent="0.2">
      <c r="A16597" t="s">
        <v>16620</v>
      </c>
      <c r="B16597" t="s">
        <v>38481</v>
      </c>
      <c r="I16597" t="s">
        <v>5</v>
      </c>
      <c r="J16597">
        <v>15.06</v>
      </c>
      <c r="M16597">
        <v>15.06</v>
      </c>
      <c r="N16597">
        <f t="shared" si="259"/>
        <v>0</v>
      </c>
    </row>
    <row r="16598" spans="1:14" x14ac:dyDescent="0.2">
      <c r="A16598" t="s">
        <v>16621</v>
      </c>
      <c r="B16598" t="s">
        <v>38481</v>
      </c>
      <c r="I16598" t="s">
        <v>5</v>
      </c>
      <c r="J16598">
        <v>13.05</v>
      </c>
      <c r="M16598">
        <v>13.05</v>
      </c>
      <c r="N16598">
        <f t="shared" si="259"/>
        <v>0</v>
      </c>
    </row>
    <row r="16599" spans="1:14" x14ac:dyDescent="0.2">
      <c r="A16599" t="s">
        <v>16622</v>
      </c>
      <c r="B16599" t="s">
        <v>38482</v>
      </c>
      <c r="I16599" t="s">
        <v>5</v>
      </c>
      <c r="J16599">
        <v>23.66</v>
      </c>
      <c r="M16599">
        <v>23.66</v>
      </c>
      <c r="N16599">
        <f t="shared" si="259"/>
        <v>0</v>
      </c>
    </row>
    <row r="16600" spans="1:14" x14ac:dyDescent="0.2">
      <c r="A16600" t="s">
        <v>16623</v>
      </c>
      <c r="B16600" t="s">
        <v>38482</v>
      </c>
      <c r="I16600" t="s">
        <v>5</v>
      </c>
      <c r="J16600">
        <v>20.5</v>
      </c>
      <c r="M16600">
        <v>20.5</v>
      </c>
      <c r="N16600">
        <f t="shared" si="259"/>
        <v>0</v>
      </c>
    </row>
    <row r="16601" spans="1:14" x14ac:dyDescent="0.2">
      <c r="A16601" t="s">
        <v>16624</v>
      </c>
      <c r="B16601" t="s">
        <v>38483</v>
      </c>
      <c r="I16601" t="s">
        <v>5</v>
      </c>
      <c r="J16601">
        <v>30.12</v>
      </c>
      <c r="M16601">
        <v>30.12</v>
      </c>
      <c r="N16601">
        <f t="shared" si="259"/>
        <v>0</v>
      </c>
    </row>
    <row r="16602" spans="1:14" x14ac:dyDescent="0.2">
      <c r="A16602" t="s">
        <v>16625</v>
      </c>
      <c r="B16602" t="s">
        <v>38483</v>
      </c>
      <c r="I16602" t="s">
        <v>5</v>
      </c>
      <c r="J16602">
        <v>26.1</v>
      </c>
      <c r="M16602">
        <v>26.1</v>
      </c>
      <c r="N16602">
        <f t="shared" si="259"/>
        <v>0</v>
      </c>
    </row>
    <row r="16603" spans="1:14" x14ac:dyDescent="0.2">
      <c r="A16603" t="s">
        <v>16626</v>
      </c>
      <c r="B16603" t="s">
        <v>38484</v>
      </c>
      <c r="I16603" t="s">
        <v>5</v>
      </c>
      <c r="J16603">
        <v>1.72</v>
      </c>
      <c r="M16603">
        <v>1.72</v>
      </c>
      <c r="N16603">
        <f t="shared" si="259"/>
        <v>0</v>
      </c>
    </row>
    <row r="16604" spans="1:14" x14ac:dyDescent="0.2">
      <c r="A16604" t="s">
        <v>16627</v>
      </c>
      <c r="B16604" t="s">
        <v>38484</v>
      </c>
      <c r="I16604" t="s">
        <v>5</v>
      </c>
      <c r="J16604">
        <v>1.49</v>
      </c>
      <c r="M16604">
        <v>1.49</v>
      </c>
      <c r="N16604">
        <f t="shared" si="259"/>
        <v>0</v>
      </c>
    </row>
    <row r="16605" spans="1:14" x14ac:dyDescent="0.2">
      <c r="A16605" t="s">
        <v>16628</v>
      </c>
      <c r="B16605" t="s">
        <v>38485</v>
      </c>
      <c r="I16605" t="s">
        <v>5</v>
      </c>
      <c r="J16605">
        <v>2.15</v>
      </c>
      <c r="M16605">
        <v>2.15</v>
      </c>
      <c r="N16605">
        <f t="shared" si="259"/>
        <v>0</v>
      </c>
    </row>
    <row r="16606" spans="1:14" x14ac:dyDescent="0.2">
      <c r="A16606" t="s">
        <v>16629</v>
      </c>
      <c r="B16606" t="s">
        <v>38485</v>
      </c>
      <c r="I16606" t="s">
        <v>5</v>
      </c>
      <c r="J16606">
        <v>1.86</v>
      </c>
      <c r="M16606">
        <v>1.86</v>
      </c>
      <c r="N16606">
        <f t="shared" si="259"/>
        <v>0</v>
      </c>
    </row>
    <row r="16607" spans="1:14" x14ac:dyDescent="0.2">
      <c r="A16607" t="s">
        <v>16630</v>
      </c>
      <c r="B16607" t="s">
        <v>38486</v>
      </c>
      <c r="I16607" t="s">
        <v>5</v>
      </c>
      <c r="J16607">
        <v>2.58</v>
      </c>
      <c r="M16607">
        <v>2.58</v>
      </c>
      <c r="N16607">
        <f t="shared" si="259"/>
        <v>0</v>
      </c>
    </row>
    <row r="16608" spans="1:14" x14ac:dyDescent="0.2">
      <c r="A16608" t="s">
        <v>16631</v>
      </c>
      <c r="B16608" t="s">
        <v>38486</v>
      </c>
      <c r="I16608" t="s">
        <v>5</v>
      </c>
      <c r="J16608">
        <v>2.23</v>
      </c>
      <c r="M16608">
        <v>2.23</v>
      </c>
      <c r="N16608">
        <f t="shared" si="259"/>
        <v>0</v>
      </c>
    </row>
    <row r="16609" spans="1:14" x14ac:dyDescent="0.2">
      <c r="A16609" t="s">
        <v>16632</v>
      </c>
      <c r="B16609" t="s">
        <v>38487</v>
      </c>
      <c r="I16609" t="s">
        <v>5</v>
      </c>
      <c r="J16609">
        <v>3.01</v>
      </c>
      <c r="M16609">
        <v>3.01</v>
      </c>
      <c r="N16609">
        <f t="shared" si="259"/>
        <v>0</v>
      </c>
    </row>
    <row r="16610" spans="1:14" x14ac:dyDescent="0.2">
      <c r="A16610" t="s">
        <v>16633</v>
      </c>
      <c r="B16610" t="s">
        <v>38487</v>
      </c>
      <c r="I16610" t="s">
        <v>5</v>
      </c>
      <c r="J16610">
        <v>2.61</v>
      </c>
      <c r="M16610">
        <v>2.61</v>
      </c>
      <c r="N16610">
        <f t="shared" si="259"/>
        <v>0</v>
      </c>
    </row>
    <row r="16611" spans="1:14" x14ac:dyDescent="0.2">
      <c r="A16611" t="s">
        <v>16634</v>
      </c>
      <c r="B16611" t="s">
        <v>38488</v>
      </c>
      <c r="I16611" t="s">
        <v>5</v>
      </c>
      <c r="J16611">
        <v>6.88</v>
      </c>
      <c r="M16611">
        <v>6.88</v>
      </c>
      <c r="N16611">
        <f t="shared" si="259"/>
        <v>0</v>
      </c>
    </row>
    <row r="16612" spans="1:14" x14ac:dyDescent="0.2">
      <c r="A16612" t="s">
        <v>16635</v>
      </c>
      <c r="B16612" t="s">
        <v>38488</v>
      </c>
      <c r="I16612" t="s">
        <v>5</v>
      </c>
      <c r="J16612">
        <v>5.96</v>
      </c>
      <c r="M16612">
        <v>5.96</v>
      </c>
      <c r="N16612">
        <f t="shared" si="259"/>
        <v>0</v>
      </c>
    </row>
    <row r="16613" spans="1:14" x14ac:dyDescent="0.2">
      <c r="A16613" t="s">
        <v>16636</v>
      </c>
      <c r="B16613" t="s">
        <v>38489</v>
      </c>
      <c r="I16613" t="s">
        <v>5</v>
      </c>
      <c r="J16613">
        <v>8.6</v>
      </c>
      <c r="M16613">
        <v>8.6</v>
      </c>
      <c r="N16613">
        <f t="shared" si="259"/>
        <v>0</v>
      </c>
    </row>
    <row r="16614" spans="1:14" x14ac:dyDescent="0.2">
      <c r="A16614" t="s">
        <v>16637</v>
      </c>
      <c r="B16614" t="s">
        <v>38489</v>
      </c>
      <c r="I16614" t="s">
        <v>5</v>
      </c>
      <c r="J16614">
        <v>7.45</v>
      </c>
      <c r="M16614">
        <v>7.45</v>
      </c>
      <c r="N16614">
        <f t="shared" si="259"/>
        <v>0</v>
      </c>
    </row>
    <row r="16615" spans="1:14" x14ac:dyDescent="0.2">
      <c r="A16615" t="s">
        <v>16638</v>
      </c>
      <c r="B16615" t="s">
        <v>38490</v>
      </c>
      <c r="I16615" t="s">
        <v>5</v>
      </c>
      <c r="J16615">
        <v>12.9</v>
      </c>
      <c r="M16615">
        <v>12.9</v>
      </c>
      <c r="N16615">
        <f t="shared" si="259"/>
        <v>0</v>
      </c>
    </row>
    <row r="16616" spans="1:14" x14ac:dyDescent="0.2">
      <c r="A16616" t="s">
        <v>16639</v>
      </c>
      <c r="B16616" t="s">
        <v>38490</v>
      </c>
      <c r="I16616" t="s">
        <v>5</v>
      </c>
      <c r="J16616">
        <v>11.18</v>
      </c>
      <c r="M16616">
        <v>11.18</v>
      </c>
      <c r="N16616">
        <f t="shared" si="259"/>
        <v>0</v>
      </c>
    </row>
    <row r="16617" spans="1:14" x14ac:dyDescent="0.2">
      <c r="A16617" t="s">
        <v>16640</v>
      </c>
      <c r="B16617" t="s">
        <v>38491</v>
      </c>
      <c r="I16617" t="s">
        <v>5</v>
      </c>
      <c r="J16617">
        <v>17.21</v>
      </c>
      <c r="M16617">
        <v>17.21</v>
      </c>
      <c r="N16617">
        <f t="shared" si="259"/>
        <v>0</v>
      </c>
    </row>
    <row r="16618" spans="1:14" x14ac:dyDescent="0.2">
      <c r="A16618" t="s">
        <v>16641</v>
      </c>
      <c r="B16618" t="s">
        <v>38491</v>
      </c>
      <c r="I16618" t="s">
        <v>5</v>
      </c>
      <c r="J16618">
        <v>14.91</v>
      </c>
      <c r="M16618">
        <v>14.91</v>
      </c>
      <c r="N16618">
        <f t="shared" si="259"/>
        <v>0</v>
      </c>
    </row>
    <row r="16619" spans="1:14" x14ac:dyDescent="0.2">
      <c r="A16619" t="s">
        <v>16642</v>
      </c>
      <c r="B16619" t="s">
        <v>38492</v>
      </c>
      <c r="I16619" t="s">
        <v>5</v>
      </c>
      <c r="J16619">
        <v>21.51</v>
      </c>
      <c r="M16619">
        <v>21.51</v>
      </c>
      <c r="N16619">
        <f t="shared" si="259"/>
        <v>0</v>
      </c>
    </row>
    <row r="16620" spans="1:14" x14ac:dyDescent="0.2">
      <c r="A16620" t="s">
        <v>16643</v>
      </c>
      <c r="B16620" t="s">
        <v>38492</v>
      </c>
      <c r="I16620" t="s">
        <v>5</v>
      </c>
      <c r="J16620">
        <v>18.64</v>
      </c>
      <c r="M16620">
        <v>18.64</v>
      </c>
      <c r="N16620">
        <f t="shared" si="259"/>
        <v>0</v>
      </c>
    </row>
    <row r="16621" spans="1:14" x14ac:dyDescent="0.2">
      <c r="A16621" t="s">
        <v>16644</v>
      </c>
      <c r="B16621" t="s">
        <v>38493</v>
      </c>
      <c r="I16621" t="s">
        <v>5</v>
      </c>
      <c r="J16621">
        <v>25.82</v>
      </c>
      <c r="M16621">
        <v>25.82</v>
      </c>
      <c r="N16621">
        <f t="shared" si="259"/>
        <v>0</v>
      </c>
    </row>
    <row r="16622" spans="1:14" x14ac:dyDescent="0.2">
      <c r="A16622" t="s">
        <v>16645</v>
      </c>
      <c r="B16622" t="s">
        <v>38493</v>
      </c>
      <c r="I16622" t="s">
        <v>5</v>
      </c>
      <c r="J16622">
        <v>22.37</v>
      </c>
      <c r="M16622">
        <v>22.37</v>
      </c>
      <c r="N16622">
        <f t="shared" si="259"/>
        <v>0</v>
      </c>
    </row>
    <row r="16623" spans="1:14" x14ac:dyDescent="0.2">
      <c r="A16623" t="s">
        <v>16646</v>
      </c>
      <c r="B16623" t="s">
        <v>38494</v>
      </c>
      <c r="I16623" t="s">
        <v>5</v>
      </c>
      <c r="J16623">
        <v>30.12</v>
      </c>
      <c r="M16623">
        <v>30.12</v>
      </c>
      <c r="N16623">
        <f t="shared" si="259"/>
        <v>0</v>
      </c>
    </row>
    <row r="16624" spans="1:14" x14ac:dyDescent="0.2">
      <c r="A16624" t="s">
        <v>16647</v>
      </c>
      <c r="B16624" t="s">
        <v>38494</v>
      </c>
      <c r="I16624" t="s">
        <v>5</v>
      </c>
      <c r="J16624">
        <v>26.1</v>
      </c>
      <c r="M16624">
        <v>26.1</v>
      </c>
      <c r="N16624">
        <f t="shared" si="259"/>
        <v>0</v>
      </c>
    </row>
    <row r="16625" spans="1:14" x14ac:dyDescent="0.2">
      <c r="A16625" t="s">
        <v>16648</v>
      </c>
      <c r="B16625" t="s">
        <v>38495</v>
      </c>
      <c r="I16625" t="s">
        <v>5</v>
      </c>
      <c r="J16625">
        <v>34.42</v>
      </c>
      <c r="M16625">
        <v>34.42</v>
      </c>
      <c r="N16625">
        <f t="shared" si="259"/>
        <v>0</v>
      </c>
    </row>
    <row r="16626" spans="1:14" x14ac:dyDescent="0.2">
      <c r="A16626" t="s">
        <v>16649</v>
      </c>
      <c r="B16626" t="s">
        <v>38495</v>
      </c>
      <c r="I16626" t="s">
        <v>5</v>
      </c>
      <c r="J16626">
        <v>29.82</v>
      </c>
      <c r="M16626">
        <v>29.82</v>
      </c>
      <c r="N16626">
        <f t="shared" si="259"/>
        <v>0</v>
      </c>
    </row>
    <row r="16627" spans="1:14" x14ac:dyDescent="0.2">
      <c r="A16627" t="s">
        <v>16650</v>
      </c>
      <c r="B16627" t="s">
        <v>38496</v>
      </c>
      <c r="I16627" t="s">
        <v>5</v>
      </c>
      <c r="J16627">
        <v>38.72</v>
      </c>
      <c r="M16627">
        <v>38.72</v>
      </c>
      <c r="N16627">
        <f t="shared" si="259"/>
        <v>0</v>
      </c>
    </row>
    <row r="16628" spans="1:14" x14ac:dyDescent="0.2">
      <c r="A16628" t="s">
        <v>16651</v>
      </c>
      <c r="B16628" t="s">
        <v>38496</v>
      </c>
      <c r="I16628" t="s">
        <v>5</v>
      </c>
      <c r="J16628">
        <v>33.549999999999997</v>
      </c>
      <c r="M16628">
        <v>33.549999999999997</v>
      </c>
      <c r="N16628">
        <f t="shared" si="259"/>
        <v>0</v>
      </c>
    </row>
    <row r="16629" spans="1:14" x14ac:dyDescent="0.2">
      <c r="A16629" t="s">
        <v>16652</v>
      </c>
      <c r="B16629" t="s">
        <v>38497</v>
      </c>
      <c r="I16629" t="s">
        <v>5</v>
      </c>
      <c r="J16629">
        <v>7.8</v>
      </c>
      <c r="M16629">
        <v>7.8</v>
      </c>
      <c r="N16629">
        <f t="shared" si="259"/>
        <v>0</v>
      </c>
    </row>
    <row r="16630" spans="1:14" x14ac:dyDescent="0.2">
      <c r="A16630" t="s">
        <v>16653</v>
      </c>
      <c r="B16630" t="s">
        <v>38497</v>
      </c>
      <c r="I16630" t="s">
        <v>5</v>
      </c>
      <c r="J16630">
        <v>6.82</v>
      </c>
      <c r="M16630">
        <v>6.82</v>
      </c>
      <c r="N16630">
        <f t="shared" si="259"/>
        <v>0</v>
      </c>
    </row>
    <row r="16631" spans="1:14" x14ac:dyDescent="0.2">
      <c r="A16631" t="s">
        <v>16654</v>
      </c>
      <c r="B16631" t="s">
        <v>38498</v>
      </c>
      <c r="I16631" t="s">
        <v>5</v>
      </c>
      <c r="J16631">
        <v>9.09</v>
      </c>
      <c r="M16631">
        <v>9.09</v>
      </c>
      <c r="N16631">
        <f t="shared" si="259"/>
        <v>0</v>
      </c>
    </row>
    <row r="16632" spans="1:14" x14ac:dyDescent="0.2">
      <c r="A16632" t="s">
        <v>16655</v>
      </c>
      <c r="B16632" t="s">
        <v>38498</v>
      </c>
      <c r="I16632" t="s">
        <v>5</v>
      </c>
      <c r="J16632">
        <v>7.99</v>
      </c>
      <c r="M16632">
        <v>7.99</v>
      </c>
      <c r="N16632">
        <f t="shared" si="259"/>
        <v>0</v>
      </c>
    </row>
    <row r="16633" spans="1:14" x14ac:dyDescent="0.2">
      <c r="A16633" t="s">
        <v>16656</v>
      </c>
      <c r="B16633" t="s">
        <v>38499</v>
      </c>
      <c r="I16633" t="s">
        <v>5</v>
      </c>
      <c r="J16633">
        <v>11.43</v>
      </c>
      <c r="M16633">
        <v>11.43</v>
      </c>
      <c r="N16633">
        <f t="shared" si="259"/>
        <v>0</v>
      </c>
    </row>
    <row r="16634" spans="1:14" x14ac:dyDescent="0.2">
      <c r="A16634" t="s">
        <v>16657</v>
      </c>
      <c r="B16634" t="s">
        <v>38499</v>
      </c>
      <c r="I16634" t="s">
        <v>5</v>
      </c>
      <c r="J16634">
        <v>10.050000000000001</v>
      </c>
      <c r="M16634">
        <v>10.050000000000001</v>
      </c>
      <c r="N16634">
        <f t="shared" si="259"/>
        <v>0</v>
      </c>
    </row>
    <row r="16635" spans="1:14" x14ac:dyDescent="0.2">
      <c r="A16635" t="s">
        <v>16658</v>
      </c>
      <c r="B16635" t="s">
        <v>38500</v>
      </c>
      <c r="I16635" t="s">
        <v>5</v>
      </c>
      <c r="J16635">
        <v>17.21</v>
      </c>
      <c r="M16635">
        <v>17.21</v>
      </c>
      <c r="N16635">
        <f t="shared" si="259"/>
        <v>0</v>
      </c>
    </row>
    <row r="16636" spans="1:14" x14ac:dyDescent="0.2">
      <c r="A16636" t="s">
        <v>16659</v>
      </c>
      <c r="B16636" t="s">
        <v>38500</v>
      </c>
      <c r="I16636" t="s">
        <v>5</v>
      </c>
      <c r="J16636">
        <v>15.14</v>
      </c>
      <c r="M16636">
        <v>15.14</v>
      </c>
      <c r="N16636">
        <f t="shared" si="259"/>
        <v>0</v>
      </c>
    </row>
    <row r="16637" spans="1:14" x14ac:dyDescent="0.2">
      <c r="A16637" t="s">
        <v>16660</v>
      </c>
      <c r="B16637" t="s">
        <v>38501</v>
      </c>
      <c r="I16637" t="s">
        <v>5</v>
      </c>
      <c r="J16637">
        <v>23.67</v>
      </c>
      <c r="M16637">
        <v>23.67</v>
      </c>
      <c r="N16637">
        <f t="shared" si="259"/>
        <v>0</v>
      </c>
    </row>
    <row r="16638" spans="1:14" x14ac:dyDescent="0.2">
      <c r="A16638" t="s">
        <v>16661</v>
      </c>
      <c r="B16638" t="s">
        <v>38501</v>
      </c>
      <c r="I16638" t="s">
        <v>5</v>
      </c>
      <c r="J16638">
        <v>20.92</v>
      </c>
      <c r="M16638">
        <v>20.92</v>
      </c>
      <c r="N16638">
        <f t="shared" si="259"/>
        <v>0</v>
      </c>
    </row>
    <row r="16639" spans="1:14" x14ac:dyDescent="0.2">
      <c r="A16639" t="s">
        <v>16662</v>
      </c>
      <c r="B16639" t="s">
        <v>38502</v>
      </c>
      <c r="I16639" t="s">
        <v>5</v>
      </c>
      <c r="J16639">
        <v>29.95</v>
      </c>
      <c r="M16639">
        <v>29.95</v>
      </c>
      <c r="N16639">
        <f t="shared" si="259"/>
        <v>0</v>
      </c>
    </row>
    <row r="16640" spans="1:14" x14ac:dyDescent="0.2">
      <c r="A16640" t="s">
        <v>16663</v>
      </c>
      <c r="B16640" t="s">
        <v>38502</v>
      </c>
      <c r="I16640" t="s">
        <v>5</v>
      </c>
      <c r="J16640">
        <v>26.5</v>
      </c>
      <c r="M16640">
        <v>26.5</v>
      </c>
      <c r="N16640">
        <f t="shared" si="259"/>
        <v>0</v>
      </c>
    </row>
    <row r="16641" spans="1:14" x14ac:dyDescent="0.2">
      <c r="A16641" t="s">
        <v>16664</v>
      </c>
      <c r="B16641" t="s">
        <v>38503</v>
      </c>
      <c r="I16641" t="s">
        <v>5</v>
      </c>
      <c r="J16641">
        <v>37.42</v>
      </c>
      <c r="M16641">
        <v>37.42</v>
      </c>
      <c r="N16641">
        <f t="shared" si="259"/>
        <v>0</v>
      </c>
    </row>
    <row r="16642" spans="1:14" x14ac:dyDescent="0.2">
      <c r="A16642" t="s">
        <v>16665</v>
      </c>
      <c r="B16642" t="s">
        <v>38503</v>
      </c>
      <c r="I16642" t="s">
        <v>5</v>
      </c>
      <c r="J16642">
        <v>33.11</v>
      </c>
      <c r="M16642">
        <v>33.11</v>
      </c>
      <c r="N16642">
        <f t="shared" si="259"/>
        <v>0</v>
      </c>
    </row>
    <row r="16643" spans="1:14" x14ac:dyDescent="0.2">
      <c r="A16643" t="s">
        <v>16666</v>
      </c>
      <c r="B16643" t="s">
        <v>38504</v>
      </c>
      <c r="I16643" t="s">
        <v>5</v>
      </c>
      <c r="J16643">
        <v>42.31</v>
      </c>
      <c r="M16643">
        <v>42.31</v>
      </c>
      <c r="N16643">
        <f t="shared" si="259"/>
        <v>0</v>
      </c>
    </row>
    <row r="16644" spans="1:14" x14ac:dyDescent="0.2">
      <c r="A16644" t="s">
        <v>16667</v>
      </c>
      <c r="B16644" t="s">
        <v>38504</v>
      </c>
      <c r="I16644" t="s">
        <v>5</v>
      </c>
      <c r="J16644">
        <v>37.479999999999997</v>
      </c>
      <c r="M16644">
        <v>37.479999999999997</v>
      </c>
      <c r="N16644">
        <f t="shared" ref="N16644:N16707" si="260">J16644-M16644</f>
        <v>0</v>
      </c>
    </row>
    <row r="16645" spans="1:14" x14ac:dyDescent="0.2">
      <c r="A16645" t="s">
        <v>16668</v>
      </c>
      <c r="B16645" t="s">
        <v>38505</v>
      </c>
      <c r="I16645" t="s">
        <v>5</v>
      </c>
      <c r="J16645">
        <v>54.21</v>
      </c>
      <c r="M16645">
        <v>54.21</v>
      </c>
      <c r="N16645">
        <f t="shared" si="260"/>
        <v>0</v>
      </c>
    </row>
    <row r="16646" spans="1:14" x14ac:dyDescent="0.2">
      <c r="A16646" t="s">
        <v>16669</v>
      </c>
      <c r="B16646" t="s">
        <v>38505</v>
      </c>
      <c r="I16646" t="s">
        <v>5</v>
      </c>
      <c r="J16646">
        <v>48</v>
      </c>
      <c r="M16646">
        <v>48</v>
      </c>
      <c r="N16646">
        <f t="shared" si="260"/>
        <v>0</v>
      </c>
    </row>
    <row r="16647" spans="1:14" x14ac:dyDescent="0.2">
      <c r="A16647" t="s">
        <v>16670</v>
      </c>
      <c r="B16647" t="s">
        <v>38506</v>
      </c>
      <c r="I16647" t="s">
        <v>4</v>
      </c>
      <c r="J16647">
        <v>13.92</v>
      </c>
      <c r="M16647">
        <v>13.92</v>
      </c>
      <c r="N16647">
        <f t="shared" si="260"/>
        <v>0</v>
      </c>
    </row>
    <row r="16648" spans="1:14" x14ac:dyDescent="0.2">
      <c r="A16648" t="s">
        <v>16671</v>
      </c>
      <c r="B16648" t="s">
        <v>38506</v>
      </c>
      <c r="I16648" t="s">
        <v>4</v>
      </c>
      <c r="J16648">
        <v>12.12</v>
      </c>
      <c r="M16648">
        <v>12.12</v>
      </c>
      <c r="N16648">
        <f t="shared" si="260"/>
        <v>0</v>
      </c>
    </row>
    <row r="16649" spans="1:14" x14ac:dyDescent="0.2">
      <c r="A16649" t="s">
        <v>16672</v>
      </c>
      <c r="B16649" t="s">
        <v>38507</v>
      </c>
      <c r="I16649" t="s">
        <v>4</v>
      </c>
      <c r="J16649">
        <v>67.8</v>
      </c>
      <c r="M16649">
        <v>67.8</v>
      </c>
      <c r="N16649">
        <f t="shared" si="260"/>
        <v>0</v>
      </c>
    </row>
    <row r="16650" spans="1:14" x14ac:dyDescent="0.2">
      <c r="A16650" t="s">
        <v>16673</v>
      </c>
      <c r="B16650" t="s">
        <v>38507</v>
      </c>
      <c r="I16650" t="s">
        <v>4</v>
      </c>
      <c r="J16650">
        <v>58.8</v>
      </c>
      <c r="M16650">
        <v>58.8</v>
      </c>
      <c r="N16650">
        <f t="shared" si="260"/>
        <v>0</v>
      </c>
    </row>
    <row r="16651" spans="1:14" x14ac:dyDescent="0.2">
      <c r="A16651" t="s">
        <v>16674</v>
      </c>
      <c r="B16651" t="s">
        <v>38508</v>
      </c>
      <c r="I16651" t="s">
        <v>4</v>
      </c>
      <c r="J16651">
        <v>22.53</v>
      </c>
      <c r="M16651">
        <v>22.53</v>
      </c>
      <c r="N16651">
        <f t="shared" si="260"/>
        <v>0</v>
      </c>
    </row>
    <row r="16652" spans="1:14" x14ac:dyDescent="0.2">
      <c r="A16652" t="s">
        <v>16675</v>
      </c>
      <c r="B16652" t="s">
        <v>38508</v>
      </c>
      <c r="I16652" t="s">
        <v>4</v>
      </c>
      <c r="J16652">
        <v>19.66</v>
      </c>
      <c r="M16652">
        <v>19.66</v>
      </c>
      <c r="N16652">
        <f t="shared" si="260"/>
        <v>0</v>
      </c>
    </row>
    <row r="16653" spans="1:14" x14ac:dyDescent="0.2">
      <c r="A16653" t="s">
        <v>16676</v>
      </c>
      <c r="B16653" t="s">
        <v>38509</v>
      </c>
      <c r="I16653" t="s">
        <v>4</v>
      </c>
      <c r="J16653">
        <v>108.07</v>
      </c>
      <c r="M16653">
        <v>108.07</v>
      </c>
      <c r="N16653">
        <f t="shared" si="260"/>
        <v>0</v>
      </c>
    </row>
    <row r="16654" spans="1:14" x14ac:dyDescent="0.2">
      <c r="A16654" t="s">
        <v>16677</v>
      </c>
      <c r="B16654" t="s">
        <v>38509</v>
      </c>
      <c r="I16654" t="s">
        <v>4</v>
      </c>
      <c r="J16654">
        <v>93.77</v>
      </c>
      <c r="M16654">
        <v>93.77</v>
      </c>
      <c r="N16654">
        <f t="shared" si="260"/>
        <v>0</v>
      </c>
    </row>
    <row r="16655" spans="1:14" x14ac:dyDescent="0.2">
      <c r="A16655" t="s">
        <v>16678</v>
      </c>
      <c r="B16655" t="s">
        <v>38510</v>
      </c>
      <c r="I16655" t="s">
        <v>4</v>
      </c>
      <c r="J16655">
        <v>32.840000000000003</v>
      </c>
      <c r="M16655">
        <v>32.840000000000003</v>
      </c>
      <c r="N16655">
        <f t="shared" si="260"/>
        <v>0</v>
      </c>
    </row>
    <row r="16656" spans="1:14" x14ac:dyDescent="0.2">
      <c r="A16656" t="s">
        <v>16679</v>
      </c>
      <c r="B16656" t="s">
        <v>38510</v>
      </c>
      <c r="I16656" t="s">
        <v>4</v>
      </c>
      <c r="J16656">
        <v>28.73</v>
      </c>
      <c r="M16656">
        <v>28.73</v>
      </c>
      <c r="N16656">
        <f t="shared" si="260"/>
        <v>0</v>
      </c>
    </row>
    <row r="16657" spans="1:14" x14ac:dyDescent="0.2">
      <c r="A16657" t="s">
        <v>16680</v>
      </c>
      <c r="B16657" t="s">
        <v>38511</v>
      </c>
      <c r="I16657" t="s">
        <v>4</v>
      </c>
      <c r="J16657">
        <v>155.04</v>
      </c>
      <c r="M16657">
        <v>155.04</v>
      </c>
      <c r="N16657">
        <f t="shared" si="260"/>
        <v>0</v>
      </c>
    </row>
    <row r="16658" spans="1:14" x14ac:dyDescent="0.2">
      <c r="A16658" t="s">
        <v>16681</v>
      </c>
      <c r="B16658" t="s">
        <v>38511</v>
      </c>
      <c r="I16658" t="s">
        <v>4</v>
      </c>
      <c r="J16658">
        <v>134.61000000000001</v>
      </c>
      <c r="M16658">
        <v>134.61000000000001</v>
      </c>
      <c r="N16658">
        <f t="shared" si="260"/>
        <v>0</v>
      </c>
    </row>
    <row r="16659" spans="1:14" x14ac:dyDescent="0.2">
      <c r="A16659" t="s">
        <v>16682</v>
      </c>
      <c r="B16659" t="s">
        <v>38512</v>
      </c>
      <c r="I16659" t="s">
        <v>5</v>
      </c>
      <c r="J16659">
        <v>18.940000000000001</v>
      </c>
      <c r="M16659">
        <v>18.940000000000001</v>
      </c>
      <c r="N16659">
        <f t="shared" si="260"/>
        <v>0</v>
      </c>
    </row>
    <row r="16660" spans="1:14" x14ac:dyDescent="0.2">
      <c r="A16660" t="s">
        <v>16683</v>
      </c>
      <c r="B16660" t="s">
        <v>38512</v>
      </c>
      <c r="I16660" t="s">
        <v>5</v>
      </c>
      <c r="J16660">
        <v>16.55</v>
      </c>
      <c r="M16660">
        <v>16.55</v>
      </c>
      <c r="N16660">
        <f t="shared" si="260"/>
        <v>0</v>
      </c>
    </row>
    <row r="16661" spans="1:14" x14ac:dyDescent="0.2">
      <c r="A16661" t="s">
        <v>16684</v>
      </c>
      <c r="B16661" t="s">
        <v>38513</v>
      </c>
      <c r="I16661" t="s">
        <v>5</v>
      </c>
      <c r="J16661">
        <v>20.91</v>
      </c>
      <c r="M16661">
        <v>20.91</v>
      </c>
      <c r="N16661">
        <f t="shared" si="260"/>
        <v>0</v>
      </c>
    </row>
    <row r="16662" spans="1:14" x14ac:dyDescent="0.2">
      <c r="A16662" t="s">
        <v>16685</v>
      </c>
      <c r="B16662" t="s">
        <v>38513</v>
      </c>
      <c r="I16662" t="s">
        <v>5</v>
      </c>
      <c r="J16662">
        <v>18.27</v>
      </c>
      <c r="M16662">
        <v>18.27</v>
      </c>
      <c r="N16662">
        <f t="shared" si="260"/>
        <v>0</v>
      </c>
    </row>
    <row r="16663" spans="1:14" x14ac:dyDescent="0.2">
      <c r="A16663" t="s">
        <v>16686</v>
      </c>
      <c r="B16663" t="s">
        <v>38514</v>
      </c>
      <c r="I16663" t="s">
        <v>5</v>
      </c>
      <c r="J16663">
        <v>25.66</v>
      </c>
      <c r="M16663">
        <v>25.66</v>
      </c>
      <c r="N16663">
        <f t="shared" si="260"/>
        <v>0</v>
      </c>
    </row>
    <row r="16664" spans="1:14" x14ac:dyDescent="0.2">
      <c r="A16664" t="s">
        <v>16687</v>
      </c>
      <c r="B16664" t="s">
        <v>38514</v>
      </c>
      <c r="I16664" t="s">
        <v>5</v>
      </c>
      <c r="J16664">
        <v>22.47</v>
      </c>
      <c r="M16664">
        <v>22.47</v>
      </c>
      <c r="N16664">
        <f t="shared" si="260"/>
        <v>0</v>
      </c>
    </row>
    <row r="16665" spans="1:14" x14ac:dyDescent="0.2">
      <c r="A16665" t="s">
        <v>16688</v>
      </c>
      <c r="B16665" t="s">
        <v>38515</v>
      </c>
      <c r="I16665" t="s">
        <v>5</v>
      </c>
      <c r="J16665">
        <v>30.23</v>
      </c>
      <c r="M16665">
        <v>30.23</v>
      </c>
      <c r="N16665">
        <f t="shared" si="260"/>
        <v>0</v>
      </c>
    </row>
    <row r="16666" spans="1:14" x14ac:dyDescent="0.2">
      <c r="A16666" t="s">
        <v>16689</v>
      </c>
      <c r="B16666" t="s">
        <v>38515</v>
      </c>
      <c r="I16666" t="s">
        <v>5</v>
      </c>
      <c r="J16666">
        <v>26.49</v>
      </c>
      <c r="M16666">
        <v>26.49</v>
      </c>
      <c r="N16666">
        <f t="shared" si="260"/>
        <v>0</v>
      </c>
    </row>
    <row r="16667" spans="1:14" x14ac:dyDescent="0.2">
      <c r="A16667" t="s">
        <v>16690</v>
      </c>
      <c r="B16667" t="s">
        <v>38516</v>
      </c>
      <c r="I16667" t="s">
        <v>5</v>
      </c>
      <c r="J16667">
        <v>39.78</v>
      </c>
      <c r="M16667">
        <v>39.78</v>
      </c>
      <c r="N16667">
        <f t="shared" si="260"/>
        <v>0</v>
      </c>
    </row>
    <row r="16668" spans="1:14" x14ac:dyDescent="0.2">
      <c r="A16668" t="s">
        <v>16691</v>
      </c>
      <c r="B16668" t="s">
        <v>38516</v>
      </c>
      <c r="I16668" t="s">
        <v>5</v>
      </c>
      <c r="J16668">
        <v>34.82</v>
      </c>
      <c r="M16668">
        <v>34.82</v>
      </c>
      <c r="N16668">
        <f t="shared" si="260"/>
        <v>0</v>
      </c>
    </row>
    <row r="16669" spans="1:14" x14ac:dyDescent="0.2">
      <c r="A16669" t="s">
        <v>16692</v>
      </c>
      <c r="B16669" t="s">
        <v>38517</v>
      </c>
      <c r="I16669" t="s">
        <v>5</v>
      </c>
      <c r="J16669">
        <v>69.569999999999993</v>
      </c>
      <c r="M16669">
        <v>69.569999999999993</v>
      </c>
      <c r="N16669">
        <f t="shared" si="260"/>
        <v>0</v>
      </c>
    </row>
    <row r="16670" spans="1:14" x14ac:dyDescent="0.2">
      <c r="A16670" t="s">
        <v>16693</v>
      </c>
      <c r="B16670" t="s">
        <v>38517</v>
      </c>
      <c r="I16670" t="s">
        <v>5</v>
      </c>
      <c r="J16670">
        <v>61.03</v>
      </c>
      <c r="M16670">
        <v>61.03</v>
      </c>
      <c r="N16670">
        <f t="shared" si="260"/>
        <v>0</v>
      </c>
    </row>
    <row r="16671" spans="1:14" x14ac:dyDescent="0.2">
      <c r="A16671" t="s">
        <v>16694</v>
      </c>
      <c r="B16671" t="s">
        <v>38518</v>
      </c>
      <c r="I16671" t="s">
        <v>5</v>
      </c>
      <c r="J16671">
        <v>113.98</v>
      </c>
      <c r="M16671">
        <v>113.98</v>
      </c>
      <c r="N16671">
        <f t="shared" si="260"/>
        <v>0</v>
      </c>
    </row>
    <row r="16672" spans="1:14" x14ac:dyDescent="0.2">
      <c r="A16672" t="s">
        <v>16695</v>
      </c>
      <c r="B16672" t="s">
        <v>38518</v>
      </c>
      <c r="I16672" t="s">
        <v>5</v>
      </c>
      <c r="J16672">
        <v>99.76</v>
      </c>
      <c r="M16672">
        <v>99.76</v>
      </c>
      <c r="N16672">
        <f t="shared" si="260"/>
        <v>0</v>
      </c>
    </row>
    <row r="16673" spans="1:14" x14ac:dyDescent="0.2">
      <c r="A16673" t="s">
        <v>16696</v>
      </c>
      <c r="B16673" t="s">
        <v>38519</v>
      </c>
      <c r="I16673" t="s">
        <v>5</v>
      </c>
      <c r="J16673">
        <v>129.82</v>
      </c>
      <c r="M16673">
        <v>129.82</v>
      </c>
      <c r="N16673">
        <f t="shared" si="260"/>
        <v>0</v>
      </c>
    </row>
    <row r="16674" spans="1:14" x14ac:dyDescent="0.2">
      <c r="A16674" t="s">
        <v>16697</v>
      </c>
      <c r="B16674" t="s">
        <v>38519</v>
      </c>
      <c r="I16674" t="s">
        <v>5</v>
      </c>
      <c r="J16674">
        <v>114.04</v>
      </c>
      <c r="M16674">
        <v>114.04</v>
      </c>
      <c r="N16674">
        <f t="shared" si="260"/>
        <v>0</v>
      </c>
    </row>
    <row r="16675" spans="1:14" x14ac:dyDescent="0.2">
      <c r="A16675" t="s">
        <v>16698</v>
      </c>
      <c r="B16675" t="s">
        <v>38520</v>
      </c>
      <c r="I16675" t="s">
        <v>5</v>
      </c>
      <c r="J16675">
        <v>161.01</v>
      </c>
      <c r="M16675">
        <v>161.01</v>
      </c>
      <c r="N16675">
        <f t="shared" si="260"/>
        <v>0</v>
      </c>
    </row>
    <row r="16676" spans="1:14" x14ac:dyDescent="0.2">
      <c r="A16676" t="s">
        <v>16699</v>
      </c>
      <c r="B16676" t="s">
        <v>38520</v>
      </c>
      <c r="I16676" t="s">
        <v>5</v>
      </c>
      <c r="J16676">
        <v>141.88999999999999</v>
      </c>
      <c r="M16676">
        <v>141.88999999999999</v>
      </c>
      <c r="N16676">
        <f t="shared" si="260"/>
        <v>0</v>
      </c>
    </row>
    <row r="16677" spans="1:14" x14ac:dyDescent="0.2">
      <c r="A16677" t="s">
        <v>16700</v>
      </c>
      <c r="B16677" t="s">
        <v>38521</v>
      </c>
      <c r="I16677" t="s">
        <v>4</v>
      </c>
      <c r="J16677">
        <v>34.83</v>
      </c>
      <c r="M16677">
        <v>34.83</v>
      </c>
      <c r="N16677">
        <f t="shared" si="260"/>
        <v>0</v>
      </c>
    </row>
    <row r="16678" spans="1:14" x14ac:dyDescent="0.2">
      <c r="A16678" t="s">
        <v>16701</v>
      </c>
      <c r="B16678" t="s">
        <v>38521</v>
      </c>
      <c r="I16678" t="s">
        <v>4</v>
      </c>
      <c r="J16678">
        <v>33.97</v>
      </c>
      <c r="M16678">
        <v>33.97</v>
      </c>
      <c r="N16678">
        <f t="shared" si="260"/>
        <v>0</v>
      </c>
    </row>
    <row r="16679" spans="1:14" x14ac:dyDescent="0.2">
      <c r="A16679" t="s">
        <v>16702</v>
      </c>
      <c r="B16679" t="s">
        <v>38522</v>
      </c>
      <c r="I16679" t="s">
        <v>4</v>
      </c>
      <c r="J16679">
        <v>44.33</v>
      </c>
      <c r="M16679">
        <v>44.33</v>
      </c>
      <c r="N16679">
        <f t="shared" si="260"/>
        <v>0</v>
      </c>
    </row>
    <row r="16680" spans="1:14" x14ac:dyDescent="0.2">
      <c r="A16680" t="s">
        <v>16703</v>
      </c>
      <c r="B16680" t="s">
        <v>38522</v>
      </c>
      <c r="I16680" t="s">
        <v>4</v>
      </c>
      <c r="J16680">
        <v>43.36</v>
      </c>
      <c r="M16680">
        <v>43.36</v>
      </c>
      <c r="N16680">
        <f t="shared" si="260"/>
        <v>0</v>
      </c>
    </row>
    <row r="16681" spans="1:14" x14ac:dyDescent="0.2">
      <c r="A16681" t="s">
        <v>16704</v>
      </c>
      <c r="B16681" t="s">
        <v>38523</v>
      </c>
      <c r="I16681" t="s">
        <v>4</v>
      </c>
      <c r="J16681">
        <v>50.87</v>
      </c>
      <c r="M16681">
        <v>50.87</v>
      </c>
      <c r="N16681">
        <f t="shared" si="260"/>
        <v>0</v>
      </c>
    </row>
    <row r="16682" spans="1:14" x14ac:dyDescent="0.2">
      <c r="A16682" t="s">
        <v>16705</v>
      </c>
      <c r="B16682" t="s">
        <v>38523</v>
      </c>
      <c r="I16682" t="s">
        <v>4</v>
      </c>
      <c r="J16682">
        <v>49.72</v>
      </c>
      <c r="M16682">
        <v>49.72</v>
      </c>
      <c r="N16682">
        <f t="shared" si="260"/>
        <v>0</v>
      </c>
    </row>
    <row r="16683" spans="1:14" x14ac:dyDescent="0.2">
      <c r="A16683" t="s">
        <v>16706</v>
      </c>
      <c r="B16683" t="s">
        <v>38524</v>
      </c>
      <c r="I16683" t="s">
        <v>4</v>
      </c>
      <c r="J16683">
        <v>56.18</v>
      </c>
      <c r="M16683">
        <v>56.18</v>
      </c>
      <c r="N16683">
        <f t="shared" si="260"/>
        <v>0</v>
      </c>
    </row>
    <row r="16684" spans="1:14" x14ac:dyDescent="0.2">
      <c r="A16684" t="s">
        <v>16707</v>
      </c>
      <c r="B16684" t="s">
        <v>38524</v>
      </c>
      <c r="I16684" t="s">
        <v>4</v>
      </c>
      <c r="J16684">
        <v>54.92</v>
      </c>
      <c r="M16684">
        <v>54.92</v>
      </c>
      <c r="N16684">
        <f t="shared" si="260"/>
        <v>0</v>
      </c>
    </row>
    <row r="16685" spans="1:14" x14ac:dyDescent="0.2">
      <c r="A16685" t="s">
        <v>16708</v>
      </c>
      <c r="B16685" t="s">
        <v>38525</v>
      </c>
      <c r="I16685" t="s">
        <v>4</v>
      </c>
      <c r="J16685">
        <v>60.19</v>
      </c>
      <c r="M16685">
        <v>60.19</v>
      </c>
      <c r="N16685">
        <f t="shared" si="260"/>
        <v>0</v>
      </c>
    </row>
    <row r="16686" spans="1:14" x14ac:dyDescent="0.2">
      <c r="A16686" t="s">
        <v>16709</v>
      </c>
      <c r="B16686" t="s">
        <v>38525</v>
      </c>
      <c r="I16686" t="s">
        <v>4</v>
      </c>
      <c r="J16686">
        <v>58.87</v>
      </c>
      <c r="M16686">
        <v>58.87</v>
      </c>
      <c r="N16686">
        <f t="shared" si="260"/>
        <v>0</v>
      </c>
    </row>
    <row r="16687" spans="1:14" x14ac:dyDescent="0.2">
      <c r="A16687" t="s">
        <v>16710</v>
      </c>
      <c r="B16687" t="s">
        <v>38526</v>
      </c>
      <c r="I16687" t="s">
        <v>4</v>
      </c>
      <c r="J16687">
        <v>98.65</v>
      </c>
      <c r="M16687">
        <v>98.65</v>
      </c>
      <c r="N16687">
        <f t="shared" si="260"/>
        <v>0</v>
      </c>
    </row>
    <row r="16688" spans="1:14" x14ac:dyDescent="0.2">
      <c r="A16688" t="s">
        <v>16711</v>
      </c>
      <c r="B16688" t="s">
        <v>38526</v>
      </c>
      <c r="I16688" t="s">
        <v>4</v>
      </c>
      <c r="J16688">
        <v>97.21</v>
      </c>
      <c r="M16688">
        <v>97.21</v>
      </c>
      <c r="N16688">
        <f t="shared" si="260"/>
        <v>0</v>
      </c>
    </row>
    <row r="16689" spans="1:14" x14ac:dyDescent="0.2">
      <c r="A16689" t="s">
        <v>16712</v>
      </c>
      <c r="B16689" t="s">
        <v>38527</v>
      </c>
      <c r="I16689" t="s">
        <v>4</v>
      </c>
      <c r="J16689">
        <v>114.61</v>
      </c>
      <c r="M16689">
        <v>114.61</v>
      </c>
      <c r="N16689">
        <f t="shared" si="260"/>
        <v>0</v>
      </c>
    </row>
    <row r="16690" spans="1:14" x14ac:dyDescent="0.2">
      <c r="A16690" t="s">
        <v>16713</v>
      </c>
      <c r="B16690" t="s">
        <v>38527</v>
      </c>
      <c r="I16690" t="s">
        <v>4</v>
      </c>
      <c r="J16690">
        <v>113</v>
      </c>
      <c r="M16690">
        <v>113</v>
      </c>
      <c r="N16690">
        <f t="shared" si="260"/>
        <v>0</v>
      </c>
    </row>
    <row r="16691" spans="1:14" x14ac:dyDescent="0.2">
      <c r="A16691" t="s">
        <v>16714</v>
      </c>
      <c r="B16691" t="s">
        <v>38528</v>
      </c>
      <c r="I16691" t="s">
        <v>4</v>
      </c>
      <c r="J16691">
        <v>119.86</v>
      </c>
      <c r="M16691">
        <v>119.86</v>
      </c>
      <c r="N16691">
        <f t="shared" si="260"/>
        <v>0</v>
      </c>
    </row>
    <row r="16692" spans="1:14" x14ac:dyDescent="0.2">
      <c r="A16692" t="s">
        <v>16715</v>
      </c>
      <c r="B16692" t="s">
        <v>38528</v>
      </c>
      <c r="I16692" t="s">
        <v>4</v>
      </c>
      <c r="J16692">
        <v>118.14</v>
      </c>
      <c r="M16692">
        <v>118.14</v>
      </c>
      <c r="N16692">
        <f t="shared" si="260"/>
        <v>0</v>
      </c>
    </row>
    <row r="16693" spans="1:14" x14ac:dyDescent="0.2">
      <c r="A16693" t="s">
        <v>16716</v>
      </c>
      <c r="B16693" t="s">
        <v>38529</v>
      </c>
      <c r="I16693" t="s">
        <v>4</v>
      </c>
      <c r="J16693">
        <v>152.11000000000001</v>
      </c>
      <c r="M16693">
        <v>152.11000000000001</v>
      </c>
      <c r="N16693">
        <f t="shared" si="260"/>
        <v>0</v>
      </c>
    </row>
    <row r="16694" spans="1:14" x14ac:dyDescent="0.2">
      <c r="A16694" t="s">
        <v>16717</v>
      </c>
      <c r="B16694" t="s">
        <v>38529</v>
      </c>
      <c r="I16694" t="s">
        <v>4</v>
      </c>
      <c r="J16694">
        <v>150.1</v>
      </c>
      <c r="M16694">
        <v>150.1</v>
      </c>
      <c r="N16694">
        <f t="shared" si="260"/>
        <v>0</v>
      </c>
    </row>
    <row r="16695" spans="1:14" x14ac:dyDescent="0.2">
      <c r="A16695" t="s">
        <v>16718</v>
      </c>
      <c r="B16695" t="s">
        <v>38530</v>
      </c>
      <c r="I16695" t="s">
        <v>10375</v>
      </c>
      <c r="J16695">
        <v>26.02</v>
      </c>
      <c r="M16695">
        <v>26.02</v>
      </c>
      <c r="N16695">
        <f t="shared" si="260"/>
        <v>0</v>
      </c>
    </row>
    <row r="16696" spans="1:14" x14ac:dyDescent="0.2">
      <c r="A16696" t="s">
        <v>16719</v>
      </c>
      <c r="B16696" t="s">
        <v>38530</v>
      </c>
      <c r="I16696" t="s">
        <v>10375</v>
      </c>
      <c r="J16696">
        <v>26.02</v>
      </c>
      <c r="M16696">
        <v>26.02</v>
      </c>
      <c r="N16696">
        <f t="shared" si="260"/>
        <v>0</v>
      </c>
    </row>
    <row r="16697" spans="1:14" x14ac:dyDescent="0.2">
      <c r="A16697" t="s">
        <v>16720</v>
      </c>
      <c r="B16697" t="s">
        <v>38531</v>
      </c>
      <c r="I16697" t="s">
        <v>10375</v>
      </c>
      <c r="J16697">
        <v>27.32</v>
      </c>
      <c r="M16697">
        <v>27.32</v>
      </c>
      <c r="N16697">
        <f t="shared" si="260"/>
        <v>0</v>
      </c>
    </row>
    <row r="16698" spans="1:14" x14ac:dyDescent="0.2">
      <c r="A16698" t="s">
        <v>16721</v>
      </c>
      <c r="B16698" t="s">
        <v>38531</v>
      </c>
      <c r="I16698" t="s">
        <v>10375</v>
      </c>
      <c r="J16698">
        <v>27.32</v>
      </c>
      <c r="M16698">
        <v>27.32</v>
      </c>
      <c r="N16698">
        <f t="shared" si="260"/>
        <v>0</v>
      </c>
    </row>
    <row r="16699" spans="1:14" x14ac:dyDescent="0.2">
      <c r="A16699" t="s">
        <v>16722</v>
      </c>
      <c r="B16699" t="s">
        <v>38532</v>
      </c>
      <c r="I16699" t="s">
        <v>10375</v>
      </c>
      <c r="J16699">
        <v>31.97</v>
      </c>
      <c r="M16699">
        <v>31.97</v>
      </c>
      <c r="N16699">
        <f t="shared" si="260"/>
        <v>0</v>
      </c>
    </row>
    <row r="16700" spans="1:14" x14ac:dyDescent="0.2">
      <c r="A16700" t="s">
        <v>16723</v>
      </c>
      <c r="B16700" t="s">
        <v>38532</v>
      </c>
      <c r="I16700" t="s">
        <v>10375</v>
      </c>
      <c r="J16700">
        <v>31.97</v>
      </c>
      <c r="M16700">
        <v>31.97</v>
      </c>
      <c r="N16700">
        <f t="shared" si="260"/>
        <v>0</v>
      </c>
    </row>
    <row r="16701" spans="1:14" x14ac:dyDescent="0.2">
      <c r="A16701" t="s">
        <v>16724</v>
      </c>
      <c r="B16701" t="s">
        <v>38533</v>
      </c>
      <c r="I16701" t="s">
        <v>10375</v>
      </c>
      <c r="J16701">
        <v>20.63</v>
      </c>
      <c r="M16701">
        <v>20.63</v>
      </c>
      <c r="N16701">
        <f t="shared" si="260"/>
        <v>0</v>
      </c>
    </row>
    <row r="16702" spans="1:14" x14ac:dyDescent="0.2">
      <c r="A16702" t="s">
        <v>16725</v>
      </c>
      <c r="B16702" t="s">
        <v>38533</v>
      </c>
      <c r="I16702" t="s">
        <v>10375</v>
      </c>
      <c r="J16702">
        <v>20.63</v>
      </c>
      <c r="M16702">
        <v>20.63</v>
      </c>
      <c r="N16702">
        <f t="shared" si="260"/>
        <v>0</v>
      </c>
    </row>
    <row r="16703" spans="1:14" x14ac:dyDescent="0.2">
      <c r="A16703" t="s">
        <v>16726</v>
      </c>
      <c r="B16703" t="s">
        <v>38534</v>
      </c>
      <c r="I16703" t="s">
        <v>10375</v>
      </c>
      <c r="J16703">
        <v>23.7</v>
      </c>
      <c r="M16703">
        <v>23.7</v>
      </c>
      <c r="N16703">
        <f t="shared" si="260"/>
        <v>0</v>
      </c>
    </row>
    <row r="16704" spans="1:14" x14ac:dyDescent="0.2">
      <c r="A16704" t="s">
        <v>16727</v>
      </c>
      <c r="B16704" t="s">
        <v>38534</v>
      </c>
      <c r="I16704" t="s">
        <v>10375</v>
      </c>
      <c r="J16704">
        <v>23.7</v>
      </c>
      <c r="M16704">
        <v>23.7</v>
      </c>
      <c r="N16704">
        <f t="shared" si="260"/>
        <v>0</v>
      </c>
    </row>
    <row r="16705" spans="1:14" x14ac:dyDescent="0.2">
      <c r="A16705" t="s">
        <v>16728</v>
      </c>
      <c r="B16705" t="s">
        <v>38535</v>
      </c>
      <c r="I16705" t="s">
        <v>10375</v>
      </c>
      <c r="J16705">
        <v>25.02</v>
      </c>
      <c r="M16705">
        <v>25.02</v>
      </c>
      <c r="N16705">
        <f t="shared" si="260"/>
        <v>0</v>
      </c>
    </row>
    <row r="16706" spans="1:14" x14ac:dyDescent="0.2">
      <c r="A16706" t="s">
        <v>16729</v>
      </c>
      <c r="B16706" t="s">
        <v>38535</v>
      </c>
      <c r="I16706" t="s">
        <v>10375</v>
      </c>
      <c r="J16706">
        <v>25.02</v>
      </c>
      <c r="M16706">
        <v>25.02</v>
      </c>
      <c r="N16706">
        <f t="shared" si="260"/>
        <v>0</v>
      </c>
    </row>
    <row r="16707" spans="1:14" x14ac:dyDescent="0.2">
      <c r="A16707" t="s">
        <v>16730</v>
      </c>
      <c r="B16707" t="s">
        <v>41189</v>
      </c>
      <c r="I16707" t="s">
        <v>5</v>
      </c>
      <c r="J16707">
        <v>2084.86</v>
      </c>
      <c r="M16707">
        <v>2084.86</v>
      </c>
      <c r="N16707">
        <f t="shared" si="260"/>
        <v>0</v>
      </c>
    </row>
    <row r="16708" spans="1:14" x14ac:dyDescent="0.2">
      <c r="A16708" t="s">
        <v>16731</v>
      </c>
      <c r="B16708" t="s">
        <v>41189</v>
      </c>
      <c r="I16708" t="s">
        <v>5</v>
      </c>
      <c r="J16708">
        <v>1945.36</v>
      </c>
      <c r="M16708">
        <v>1945.36</v>
      </c>
      <c r="N16708">
        <f t="shared" ref="N16708:N16771" si="261">J16708-M16708</f>
        <v>0</v>
      </c>
    </row>
    <row r="16709" spans="1:14" x14ac:dyDescent="0.2">
      <c r="A16709" t="s">
        <v>16732</v>
      </c>
      <c r="B16709" t="s">
        <v>41190</v>
      </c>
      <c r="I16709" t="s">
        <v>5</v>
      </c>
      <c r="J16709">
        <v>2299.9699999999998</v>
      </c>
      <c r="M16709">
        <v>2299.9699999999998</v>
      </c>
      <c r="N16709">
        <f t="shared" si="261"/>
        <v>0</v>
      </c>
    </row>
    <row r="16710" spans="1:14" x14ac:dyDescent="0.2">
      <c r="A16710" t="s">
        <v>16733</v>
      </c>
      <c r="B16710" t="s">
        <v>41190</v>
      </c>
      <c r="I16710" t="s">
        <v>5</v>
      </c>
      <c r="J16710">
        <v>2160.5100000000002</v>
      </c>
      <c r="M16710">
        <v>2160.5100000000002</v>
      </c>
      <c r="N16710">
        <f t="shared" si="261"/>
        <v>0</v>
      </c>
    </row>
    <row r="16711" spans="1:14" x14ac:dyDescent="0.2">
      <c r="A16711" t="s">
        <v>16734</v>
      </c>
      <c r="B16711" t="s">
        <v>41191</v>
      </c>
      <c r="I16711" t="s">
        <v>5</v>
      </c>
      <c r="J16711">
        <v>2896.04</v>
      </c>
      <c r="M16711">
        <v>2896.04</v>
      </c>
      <c r="N16711">
        <f t="shared" si="261"/>
        <v>0</v>
      </c>
    </row>
    <row r="16712" spans="1:14" x14ac:dyDescent="0.2">
      <c r="A16712" t="s">
        <v>16735</v>
      </c>
      <c r="B16712" t="s">
        <v>41191</v>
      </c>
      <c r="I16712" t="s">
        <v>5</v>
      </c>
      <c r="J16712">
        <v>2668.76</v>
      </c>
      <c r="M16712">
        <v>2668.76</v>
      </c>
      <c r="N16712">
        <f t="shared" si="261"/>
        <v>0</v>
      </c>
    </row>
    <row r="16713" spans="1:14" x14ac:dyDescent="0.2">
      <c r="A16713" t="s">
        <v>16736</v>
      </c>
      <c r="B16713" t="s">
        <v>41192</v>
      </c>
      <c r="I16713" t="s">
        <v>5</v>
      </c>
      <c r="J16713">
        <v>3144.81</v>
      </c>
      <c r="M16713">
        <v>3144.81</v>
      </c>
      <c r="N16713">
        <f t="shared" si="261"/>
        <v>0</v>
      </c>
    </row>
    <row r="16714" spans="1:14" x14ac:dyDescent="0.2">
      <c r="A16714" t="s">
        <v>16737</v>
      </c>
      <c r="B16714" t="s">
        <v>41192</v>
      </c>
      <c r="I16714" t="s">
        <v>5</v>
      </c>
      <c r="J16714">
        <v>2917.53</v>
      </c>
      <c r="M16714">
        <v>2917.53</v>
      </c>
      <c r="N16714">
        <f t="shared" si="261"/>
        <v>0</v>
      </c>
    </row>
    <row r="16715" spans="1:14" x14ac:dyDescent="0.2">
      <c r="A16715" t="s">
        <v>16738</v>
      </c>
      <c r="B16715" t="s">
        <v>41193</v>
      </c>
      <c r="I16715" t="s">
        <v>5</v>
      </c>
      <c r="J16715">
        <v>4103.1099999999997</v>
      </c>
      <c r="M16715">
        <v>4103.1099999999997</v>
      </c>
      <c r="N16715">
        <f t="shared" si="261"/>
        <v>0</v>
      </c>
    </row>
    <row r="16716" spans="1:14" x14ac:dyDescent="0.2">
      <c r="A16716" t="s">
        <v>16739</v>
      </c>
      <c r="B16716" t="s">
        <v>41193</v>
      </c>
      <c r="I16716" t="s">
        <v>5</v>
      </c>
      <c r="J16716">
        <v>3782.5</v>
      </c>
      <c r="M16716">
        <v>3782.5</v>
      </c>
      <c r="N16716">
        <f t="shared" si="261"/>
        <v>0</v>
      </c>
    </row>
    <row r="16717" spans="1:14" x14ac:dyDescent="0.2">
      <c r="A16717" t="s">
        <v>16740</v>
      </c>
      <c r="B16717" t="s">
        <v>41194</v>
      </c>
      <c r="I16717" t="s">
        <v>5</v>
      </c>
      <c r="J16717">
        <v>4281.93</v>
      </c>
      <c r="M16717">
        <v>4281.93</v>
      </c>
      <c r="N16717">
        <f t="shared" si="261"/>
        <v>0</v>
      </c>
    </row>
    <row r="16718" spans="1:14" x14ac:dyDescent="0.2">
      <c r="A16718" t="s">
        <v>16741</v>
      </c>
      <c r="B16718" t="s">
        <v>41194</v>
      </c>
      <c r="I16718" t="s">
        <v>5</v>
      </c>
      <c r="J16718">
        <v>3964.94</v>
      </c>
      <c r="M16718">
        <v>3964.94</v>
      </c>
      <c r="N16718">
        <f t="shared" si="261"/>
        <v>0</v>
      </c>
    </row>
    <row r="16719" spans="1:14" x14ac:dyDescent="0.2">
      <c r="A16719" t="s">
        <v>16742</v>
      </c>
      <c r="B16719" t="s">
        <v>41195</v>
      </c>
      <c r="I16719" t="s">
        <v>5</v>
      </c>
      <c r="J16719">
        <v>5187.63</v>
      </c>
      <c r="M16719">
        <v>5187.63</v>
      </c>
      <c r="N16719">
        <f t="shared" si="261"/>
        <v>0</v>
      </c>
    </row>
    <row r="16720" spans="1:14" x14ac:dyDescent="0.2">
      <c r="A16720" t="s">
        <v>16743</v>
      </c>
      <c r="B16720" t="s">
        <v>41195</v>
      </c>
      <c r="I16720" t="s">
        <v>5</v>
      </c>
      <c r="J16720">
        <v>4848.7700000000004</v>
      </c>
      <c r="M16720">
        <v>4848.7700000000004</v>
      </c>
      <c r="N16720">
        <f t="shared" si="261"/>
        <v>0</v>
      </c>
    </row>
    <row r="16721" spans="1:14" x14ac:dyDescent="0.2">
      <c r="A16721" t="s">
        <v>16744</v>
      </c>
      <c r="B16721" t="s">
        <v>41196</v>
      </c>
      <c r="I16721" t="s">
        <v>5</v>
      </c>
      <c r="J16721">
        <v>6153.49</v>
      </c>
      <c r="M16721">
        <v>6153.49</v>
      </c>
      <c r="N16721">
        <f t="shared" si="261"/>
        <v>0</v>
      </c>
    </row>
    <row r="16722" spans="1:14" x14ac:dyDescent="0.2">
      <c r="A16722" t="s">
        <v>16745</v>
      </c>
      <c r="B16722" t="s">
        <v>41196</v>
      </c>
      <c r="I16722" t="s">
        <v>5</v>
      </c>
      <c r="J16722">
        <v>5714.52</v>
      </c>
      <c r="M16722">
        <v>5714.52</v>
      </c>
      <c r="N16722">
        <f t="shared" si="261"/>
        <v>0</v>
      </c>
    </row>
    <row r="16723" spans="1:14" x14ac:dyDescent="0.2">
      <c r="A16723" t="s">
        <v>16746</v>
      </c>
      <c r="B16723" t="s">
        <v>38536</v>
      </c>
      <c r="I16723" t="s">
        <v>5</v>
      </c>
      <c r="J16723">
        <v>145.37</v>
      </c>
      <c r="M16723">
        <v>145.37</v>
      </c>
      <c r="N16723">
        <f t="shared" si="261"/>
        <v>0</v>
      </c>
    </row>
    <row r="16724" spans="1:14" x14ac:dyDescent="0.2">
      <c r="A16724" t="s">
        <v>16747</v>
      </c>
      <c r="B16724" t="s">
        <v>38536</v>
      </c>
      <c r="I16724" t="s">
        <v>5</v>
      </c>
      <c r="J16724">
        <v>145.37</v>
      </c>
      <c r="M16724">
        <v>145.37</v>
      </c>
      <c r="N16724">
        <f t="shared" si="261"/>
        <v>0</v>
      </c>
    </row>
    <row r="16725" spans="1:14" x14ac:dyDescent="0.2">
      <c r="A16725" t="s">
        <v>16748</v>
      </c>
      <c r="B16725" t="s">
        <v>38537</v>
      </c>
      <c r="I16725" t="s">
        <v>5</v>
      </c>
      <c r="J16725">
        <v>191.65</v>
      </c>
      <c r="M16725">
        <v>191.65</v>
      </c>
      <c r="N16725">
        <f t="shared" si="261"/>
        <v>0</v>
      </c>
    </row>
    <row r="16726" spans="1:14" x14ac:dyDescent="0.2">
      <c r="A16726" t="s">
        <v>16749</v>
      </c>
      <c r="B16726" t="s">
        <v>38537</v>
      </c>
      <c r="I16726" t="s">
        <v>5</v>
      </c>
      <c r="J16726">
        <v>191.65</v>
      </c>
      <c r="M16726">
        <v>191.65</v>
      </c>
      <c r="N16726">
        <f t="shared" si="261"/>
        <v>0</v>
      </c>
    </row>
    <row r="16727" spans="1:14" x14ac:dyDescent="0.2">
      <c r="A16727" t="s">
        <v>16750</v>
      </c>
      <c r="B16727" t="s">
        <v>38538</v>
      </c>
      <c r="I16727" t="s">
        <v>5</v>
      </c>
      <c r="J16727">
        <v>245.2</v>
      </c>
      <c r="M16727">
        <v>245.2</v>
      </c>
      <c r="N16727">
        <f t="shared" si="261"/>
        <v>0</v>
      </c>
    </row>
    <row r="16728" spans="1:14" x14ac:dyDescent="0.2">
      <c r="A16728" t="s">
        <v>16751</v>
      </c>
      <c r="B16728" t="s">
        <v>38538</v>
      </c>
      <c r="I16728" t="s">
        <v>5</v>
      </c>
      <c r="J16728">
        <v>245.2</v>
      </c>
      <c r="M16728">
        <v>245.2</v>
      </c>
      <c r="N16728">
        <f t="shared" si="261"/>
        <v>0</v>
      </c>
    </row>
    <row r="16729" spans="1:14" x14ac:dyDescent="0.2">
      <c r="A16729" t="s">
        <v>16752</v>
      </c>
      <c r="B16729" t="s">
        <v>38539</v>
      </c>
      <c r="I16729" t="s">
        <v>5</v>
      </c>
      <c r="J16729">
        <v>408.32</v>
      </c>
      <c r="M16729">
        <v>408.32</v>
      </c>
      <c r="N16729">
        <f t="shared" si="261"/>
        <v>0</v>
      </c>
    </row>
    <row r="16730" spans="1:14" x14ac:dyDescent="0.2">
      <c r="A16730" t="s">
        <v>16753</v>
      </c>
      <c r="B16730" t="s">
        <v>38539</v>
      </c>
      <c r="I16730" t="s">
        <v>5</v>
      </c>
      <c r="J16730">
        <v>408.32</v>
      </c>
      <c r="M16730">
        <v>408.32</v>
      </c>
      <c r="N16730">
        <f t="shared" si="261"/>
        <v>0</v>
      </c>
    </row>
    <row r="16731" spans="1:14" x14ac:dyDescent="0.2">
      <c r="A16731" t="s">
        <v>16754</v>
      </c>
      <c r="B16731" t="s">
        <v>38540</v>
      </c>
      <c r="I16731" t="s">
        <v>5</v>
      </c>
      <c r="J16731">
        <v>126.76</v>
      </c>
      <c r="M16731">
        <v>126.76</v>
      </c>
      <c r="N16731">
        <f t="shared" si="261"/>
        <v>0</v>
      </c>
    </row>
    <row r="16732" spans="1:14" x14ac:dyDescent="0.2">
      <c r="A16732" t="s">
        <v>16755</v>
      </c>
      <c r="B16732" t="s">
        <v>38540</v>
      </c>
      <c r="I16732" t="s">
        <v>5</v>
      </c>
      <c r="J16732">
        <v>126.76</v>
      </c>
      <c r="M16732">
        <v>126.76</v>
      </c>
      <c r="N16732">
        <f t="shared" si="261"/>
        <v>0</v>
      </c>
    </row>
    <row r="16733" spans="1:14" x14ac:dyDescent="0.2">
      <c r="A16733" t="s">
        <v>16756</v>
      </c>
      <c r="B16733" t="s">
        <v>38541</v>
      </c>
      <c r="I16733" t="s">
        <v>5</v>
      </c>
      <c r="J16733">
        <v>167.22</v>
      </c>
      <c r="M16733">
        <v>167.22</v>
      </c>
      <c r="N16733">
        <f t="shared" si="261"/>
        <v>0</v>
      </c>
    </row>
    <row r="16734" spans="1:14" x14ac:dyDescent="0.2">
      <c r="A16734" t="s">
        <v>16757</v>
      </c>
      <c r="B16734" t="s">
        <v>38541</v>
      </c>
      <c r="I16734" t="s">
        <v>5</v>
      </c>
      <c r="J16734">
        <v>167.22</v>
      </c>
      <c r="M16734">
        <v>167.22</v>
      </c>
      <c r="N16734">
        <f t="shared" si="261"/>
        <v>0</v>
      </c>
    </row>
    <row r="16735" spans="1:14" x14ac:dyDescent="0.2">
      <c r="A16735" t="s">
        <v>16758</v>
      </c>
      <c r="B16735" t="s">
        <v>38542</v>
      </c>
      <c r="I16735" t="s">
        <v>5</v>
      </c>
      <c r="J16735">
        <v>92.51</v>
      </c>
      <c r="M16735">
        <v>92.51</v>
      </c>
      <c r="N16735">
        <f t="shared" si="261"/>
        <v>0</v>
      </c>
    </row>
    <row r="16736" spans="1:14" x14ac:dyDescent="0.2">
      <c r="A16736" t="s">
        <v>16759</v>
      </c>
      <c r="B16736" t="s">
        <v>38542</v>
      </c>
      <c r="I16736" t="s">
        <v>5</v>
      </c>
      <c r="J16736">
        <v>92.51</v>
      </c>
      <c r="M16736">
        <v>92.51</v>
      </c>
      <c r="N16736">
        <f t="shared" si="261"/>
        <v>0</v>
      </c>
    </row>
    <row r="16737" spans="1:14" x14ac:dyDescent="0.2">
      <c r="A16737" t="s">
        <v>16760</v>
      </c>
      <c r="B16737" t="s">
        <v>38543</v>
      </c>
      <c r="I16737" t="s">
        <v>5</v>
      </c>
      <c r="J16737">
        <v>93.53</v>
      </c>
      <c r="M16737">
        <v>93.53</v>
      </c>
      <c r="N16737">
        <f t="shared" si="261"/>
        <v>0</v>
      </c>
    </row>
    <row r="16738" spans="1:14" x14ac:dyDescent="0.2">
      <c r="A16738" t="s">
        <v>16761</v>
      </c>
      <c r="B16738" t="s">
        <v>38543</v>
      </c>
      <c r="I16738" t="s">
        <v>5</v>
      </c>
      <c r="J16738">
        <v>93.53</v>
      </c>
      <c r="M16738">
        <v>93.53</v>
      </c>
      <c r="N16738">
        <f t="shared" si="261"/>
        <v>0</v>
      </c>
    </row>
    <row r="16739" spans="1:14" x14ac:dyDescent="0.2">
      <c r="A16739" t="s">
        <v>16762</v>
      </c>
      <c r="B16739" t="s">
        <v>38544</v>
      </c>
      <c r="I16739" t="s">
        <v>5</v>
      </c>
      <c r="J16739">
        <v>1055.1400000000001</v>
      </c>
      <c r="M16739">
        <v>1055.1400000000001</v>
      </c>
      <c r="N16739">
        <f t="shared" si="261"/>
        <v>0</v>
      </c>
    </row>
    <row r="16740" spans="1:14" x14ac:dyDescent="0.2">
      <c r="A16740" t="s">
        <v>16763</v>
      </c>
      <c r="B16740" t="s">
        <v>38544</v>
      </c>
      <c r="I16740" t="s">
        <v>5</v>
      </c>
      <c r="J16740">
        <v>1055.1400000000001</v>
      </c>
      <c r="M16740">
        <v>1055.1400000000001</v>
      </c>
      <c r="N16740">
        <f t="shared" si="261"/>
        <v>0</v>
      </c>
    </row>
    <row r="16741" spans="1:14" x14ac:dyDescent="0.2">
      <c r="A16741" t="s">
        <v>16764</v>
      </c>
      <c r="B16741" t="s">
        <v>38545</v>
      </c>
      <c r="I16741" t="s">
        <v>5</v>
      </c>
      <c r="J16741">
        <v>1150.3</v>
      </c>
      <c r="M16741">
        <v>1150.3</v>
      </c>
      <c r="N16741">
        <f t="shared" si="261"/>
        <v>0</v>
      </c>
    </row>
    <row r="16742" spans="1:14" x14ac:dyDescent="0.2">
      <c r="A16742" t="s">
        <v>16765</v>
      </c>
      <c r="B16742" t="s">
        <v>38545</v>
      </c>
      <c r="I16742" t="s">
        <v>5</v>
      </c>
      <c r="J16742">
        <v>1150.3</v>
      </c>
      <c r="M16742">
        <v>1150.3</v>
      </c>
      <c r="N16742">
        <f t="shared" si="261"/>
        <v>0</v>
      </c>
    </row>
    <row r="16743" spans="1:14" x14ac:dyDescent="0.2">
      <c r="A16743" t="s">
        <v>16766</v>
      </c>
      <c r="B16743" t="s">
        <v>38546</v>
      </c>
      <c r="I16743" t="s">
        <v>5</v>
      </c>
      <c r="J16743">
        <v>2485.4899999999998</v>
      </c>
      <c r="M16743">
        <v>2485.4899999999998</v>
      </c>
      <c r="N16743">
        <f t="shared" si="261"/>
        <v>0</v>
      </c>
    </row>
    <row r="16744" spans="1:14" x14ac:dyDescent="0.2">
      <c r="A16744" t="s">
        <v>16767</v>
      </c>
      <c r="B16744" t="s">
        <v>38546</v>
      </c>
      <c r="I16744" t="s">
        <v>5</v>
      </c>
      <c r="J16744">
        <v>2485.4899999999998</v>
      </c>
      <c r="M16744">
        <v>2485.4899999999998</v>
      </c>
      <c r="N16744">
        <f t="shared" si="261"/>
        <v>0</v>
      </c>
    </row>
    <row r="16745" spans="1:14" x14ac:dyDescent="0.2">
      <c r="A16745" t="s">
        <v>16768</v>
      </c>
      <c r="B16745" t="s">
        <v>38547</v>
      </c>
      <c r="I16745" t="s">
        <v>5</v>
      </c>
      <c r="J16745">
        <v>2725.6</v>
      </c>
      <c r="M16745">
        <v>2725.6</v>
      </c>
      <c r="N16745">
        <f t="shared" si="261"/>
        <v>0</v>
      </c>
    </row>
    <row r="16746" spans="1:14" x14ac:dyDescent="0.2">
      <c r="A16746" t="s">
        <v>16769</v>
      </c>
      <c r="B16746" t="s">
        <v>38547</v>
      </c>
      <c r="I16746" t="s">
        <v>5</v>
      </c>
      <c r="J16746">
        <v>2725.6</v>
      </c>
      <c r="M16746">
        <v>2725.6</v>
      </c>
      <c r="N16746">
        <f t="shared" si="261"/>
        <v>0</v>
      </c>
    </row>
    <row r="16747" spans="1:14" x14ac:dyDescent="0.2">
      <c r="A16747" t="s">
        <v>16770</v>
      </c>
      <c r="B16747" t="s">
        <v>38548</v>
      </c>
      <c r="I16747" t="s">
        <v>5</v>
      </c>
      <c r="J16747">
        <v>3736.38</v>
      </c>
      <c r="M16747">
        <v>3736.38</v>
      </c>
      <c r="N16747">
        <f t="shared" si="261"/>
        <v>0</v>
      </c>
    </row>
    <row r="16748" spans="1:14" x14ac:dyDescent="0.2">
      <c r="A16748" t="s">
        <v>16771</v>
      </c>
      <c r="B16748" t="s">
        <v>38548</v>
      </c>
      <c r="I16748" t="s">
        <v>5</v>
      </c>
      <c r="J16748">
        <v>3736.38</v>
      </c>
      <c r="M16748">
        <v>3736.38</v>
      </c>
      <c r="N16748">
        <f t="shared" si="261"/>
        <v>0</v>
      </c>
    </row>
    <row r="16749" spans="1:14" x14ac:dyDescent="0.2">
      <c r="A16749" t="s">
        <v>16772</v>
      </c>
      <c r="B16749" t="s">
        <v>38549</v>
      </c>
      <c r="I16749" t="s">
        <v>5</v>
      </c>
      <c r="J16749">
        <v>4490.09</v>
      </c>
      <c r="M16749">
        <v>4490.09</v>
      </c>
      <c r="N16749">
        <f t="shared" si="261"/>
        <v>0</v>
      </c>
    </row>
    <row r="16750" spans="1:14" x14ac:dyDescent="0.2">
      <c r="A16750" t="s">
        <v>16773</v>
      </c>
      <c r="B16750" t="s">
        <v>38549</v>
      </c>
      <c r="I16750" t="s">
        <v>5</v>
      </c>
      <c r="J16750">
        <v>4490.09</v>
      </c>
      <c r="M16750">
        <v>4490.09</v>
      </c>
      <c r="N16750">
        <f t="shared" si="261"/>
        <v>0</v>
      </c>
    </row>
    <row r="16751" spans="1:14" x14ac:dyDescent="0.2">
      <c r="A16751" t="s">
        <v>16774</v>
      </c>
      <c r="B16751" t="s">
        <v>38550</v>
      </c>
      <c r="I16751" t="s">
        <v>5</v>
      </c>
      <c r="J16751">
        <v>5756.66</v>
      </c>
      <c r="M16751">
        <v>5756.66</v>
      </c>
      <c r="N16751">
        <f t="shared" si="261"/>
        <v>0</v>
      </c>
    </row>
    <row r="16752" spans="1:14" x14ac:dyDescent="0.2">
      <c r="A16752" t="s">
        <v>16775</v>
      </c>
      <c r="B16752" t="s">
        <v>38550</v>
      </c>
      <c r="I16752" t="s">
        <v>5</v>
      </c>
      <c r="J16752">
        <v>5756.66</v>
      </c>
      <c r="M16752">
        <v>5756.66</v>
      </c>
      <c r="N16752">
        <f t="shared" si="261"/>
        <v>0</v>
      </c>
    </row>
    <row r="16753" spans="1:14" x14ac:dyDescent="0.2">
      <c r="A16753" t="s">
        <v>16776</v>
      </c>
      <c r="B16753" t="s">
        <v>38551</v>
      </c>
      <c r="I16753" t="s">
        <v>5</v>
      </c>
      <c r="J16753">
        <v>945.41</v>
      </c>
      <c r="M16753">
        <v>945.41</v>
      </c>
      <c r="N16753">
        <f t="shared" si="261"/>
        <v>0</v>
      </c>
    </row>
    <row r="16754" spans="1:14" x14ac:dyDescent="0.2">
      <c r="A16754" t="s">
        <v>16777</v>
      </c>
      <c r="B16754" t="s">
        <v>38551</v>
      </c>
      <c r="I16754" t="s">
        <v>5</v>
      </c>
      <c r="J16754">
        <v>945.41</v>
      </c>
      <c r="M16754">
        <v>945.41</v>
      </c>
      <c r="N16754">
        <f t="shared" si="261"/>
        <v>0</v>
      </c>
    </row>
    <row r="16755" spans="1:14" x14ac:dyDescent="0.2">
      <c r="A16755" t="s">
        <v>16778</v>
      </c>
      <c r="B16755" t="s">
        <v>38552</v>
      </c>
      <c r="I16755" t="s">
        <v>5</v>
      </c>
      <c r="J16755">
        <v>1113.54</v>
      </c>
      <c r="M16755">
        <v>1113.54</v>
      </c>
      <c r="N16755">
        <f t="shared" si="261"/>
        <v>0</v>
      </c>
    </row>
    <row r="16756" spans="1:14" x14ac:dyDescent="0.2">
      <c r="A16756" t="s">
        <v>16779</v>
      </c>
      <c r="B16756" t="s">
        <v>38552</v>
      </c>
      <c r="I16756" t="s">
        <v>5</v>
      </c>
      <c r="J16756">
        <v>1113.54</v>
      </c>
      <c r="M16756">
        <v>1113.54</v>
      </c>
      <c r="N16756">
        <f t="shared" si="261"/>
        <v>0</v>
      </c>
    </row>
    <row r="16757" spans="1:14" x14ac:dyDescent="0.2">
      <c r="A16757" t="s">
        <v>16780</v>
      </c>
      <c r="B16757" t="s">
        <v>38553</v>
      </c>
      <c r="I16757" t="s">
        <v>5</v>
      </c>
      <c r="J16757">
        <v>1208.7</v>
      </c>
      <c r="M16757">
        <v>1208.7</v>
      </c>
      <c r="N16757">
        <f t="shared" si="261"/>
        <v>0</v>
      </c>
    </row>
    <row r="16758" spans="1:14" x14ac:dyDescent="0.2">
      <c r="A16758" t="s">
        <v>16781</v>
      </c>
      <c r="B16758" t="s">
        <v>38553</v>
      </c>
      <c r="I16758" t="s">
        <v>5</v>
      </c>
      <c r="J16758">
        <v>1208.7</v>
      </c>
      <c r="M16758">
        <v>1208.7</v>
      </c>
      <c r="N16758">
        <f t="shared" si="261"/>
        <v>0</v>
      </c>
    </row>
    <row r="16759" spans="1:14" x14ac:dyDescent="0.2">
      <c r="A16759" t="s">
        <v>16782</v>
      </c>
      <c r="B16759" t="s">
        <v>38554</v>
      </c>
      <c r="I16759" t="s">
        <v>5</v>
      </c>
      <c r="J16759">
        <v>2592.8000000000002</v>
      </c>
      <c r="M16759">
        <v>2592.8000000000002</v>
      </c>
      <c r="N16759">
        <f t="shared" si="261"/>
        <v>0</v>
      </c>
    </row>
    <row r="16760" spans="1:14" x14ac:dyDescent="0.2">
      <c r="A16760" t="s">
        <v>16783</v>
      </c>
      <c r="B16760" t="s">
        <v>38554</v>
      </c>
      <c r="I16760" t="s">
        <v>5</v>
      </c>
      <c r="J16760">
        <v>2592.8000000000002</v>
      </c>
      <c r="M16760">
        <v>2592.8000000000002</v>
      </c>
      <c r="N16760">
        <f t="shared" si="261"/>
        <v>0</v>
      </c>
    </row>
    <row r="16761" spans="1:14" x14ac:dyDescent="0.2">
      <c r="A16761" t="s">
        <v>16784</v>
      </c>
      <c r="B16761" t="s">
        <v>38555</v>
      </c>
      <c r="I16761" t="s">
        <v>5</v>
      </c>
      <c r="J16761">
        <v>2815.68</v>
      </c>
      <c r="M16761">
        <v>2815.68</v>
      </c>
      <c r="N16761">
        <f t="shared" si="261"/>
        <v>0</v>
      </c>
    </row>
    <row r="16762" spans="1:14" x14ac:dyDescent="0.2">
      <c r="A16762" t="s">
        <v>16785</v>
      </c>
      <c r="B16762" t="s">
        <v>38555</v>
      </c>
      <c r="I16762" t="s">
        <v>5</v>
      </c>
      <c r="J16762">
        <v>2815.68</v>
      </c>
      <c r="M16762">
        <v>2815.68</v>
      </c>
      <c r="N16762">
        <f t="shared" si="261"/>
        <v>0</v>
      </c>
    </row>
    <row r="16763" spans="1:14" x14ac:dyDescent="0.2">
      <c r="A16763" t="s">
        <v>16786</v>
      </c>
      <c r="B16763" t="s">
        <v>38556</v>
      </c>
      <c r="I16763" t="s">
        <v>5</v>
      </c>
      <c r="J16763">
        <v>4052.72</v>
      </c>
      <c r="M16763">
        <v>4052.72</v>
      </c>
      <c r="N16763">
        <f t="shared" si="261"/>
        <v>0</v>
      </c>
    </row>
    <row r="16764" spans="1:14" x14ac:dyDescent="0.2">
      <c r="A16764" t="s">
        <v>16787</v>
      </c>
      <c r="B16764" t="s">
        <v>38556</v>
      </c>
      <c r="I16764" t="s">
        <v>5</v>
      </c>
      <c r="J16764">
        <v>4052.72</v>
      </c>
      <c r="M16764">
        <v>4052.72</v>
      </c>
      <c r="N16764">
        <f t="shared" si="261"/>
        <v>0</v>
      </c>
    </row>
    <row r="16765" spans="1:14" x14ac:dyDescent="0.2">
      <c r="A16765" t="s">
        <v>16788</v>
      </c>
      <c r="B16765" t="s">
        <v>38557</v>
      </c>
      <c r="I16765" t="s">
        <v>5</v>
      </c>
      <c r="J16765">
        <v>4584.1899999999996</v>
      </c>
      <c r="M16765">
        <v>4584.1899999999996</v>
      </c>
      <c r="N16765">
        <f t="shared" si="261"/>
        <v>0</v>
      </c>
    </row>
    <row r="16766" spans="1:14" x14ac:dyDescent="0.2">
      <c r="A16766" t="s">
        <v>16789</v>
      </c>
      <c r="B16766" t="s">
        <v>38557</v>
      </c>
      <c r="I16766" t="s">
        <v>5</v>
      </c>
      <c r="J16766">
        <v>4584.1899999999996</v>
      </c>
      <c r="M16766">
        <v>4584.1899999999996</v>
      </c>
      <c r="N16766">
        <f t="shared" si="261"/>
        <v>0</v>
      </c>
    </row>
    <row r="16767" spans="1:14" x14ac:dyDescent="0.2">
      <c r="A16767" t="s">
        <v>16790</v>
      </c>
      <c r="B16767" t="s">
        <v>38558</v>
      </c>
      <c r="I16767" t="s">
        <v>5</v>
      </c>
      <c r="J16767">
        <v>5867.63</v>
      </c>
      <c r="M16767">
        <v>5867.63</v>
      </c>
      <c r="N16767">
        <f t="shared" si="261"/>
        <v>0</v>
      </c>
    </row>
    <row r="16768" spans="1:14" x14ac:dyDescent="0.2">
      <c r="A16768" t="s">
        <v>16791</v>
      </c>
      <c r="B16768" t="s">
        <v>38558</v>
      </c>
      <c r="I16768" t="s">
        <v>5</v>
      </c>
      <c r="J16768">
        <v>5867.63</v>
      </c>
      <c r="M16768">
        <v>5867.63</v>
      </c>
      <c r="N16768">
        <f t="shared" si="261"/>
        <v>0</v>
      </c>
    </row>
    <row r="16769" spans="1:14" x14ac:dyDescent="0.2">
      <c r="A16769" t="s">
        <v>16792</v>
      </c>
      <c r="B16769" t="s">
        <v>38559</v>
      </c>
      <c r="I16769" t="s">
        <v>5</v>
      </c>
      <c r="J16769">
        <v>1029.71</v>
      </c>
      <c r="M16769">
        <v>1029.71</v>
      </c>
      <c r="N16769">
        <f t="shared" si="261"/>
        <v>0</v>
      </c>
    </row>
    <row r="16770" spans="1:14" x14ac:dyDescent="0.2">
      <c r="A16770" t="s">
        <v>16793</v>
      </c>
      <c r="B16770" t="s">
        <v>38559</v>
      </c>
      <c r="I16770" t="s">
        <v>5</v>
      </c>
      <c r="J16770">
        <v>1029.71</v>
      </c>
      <c r="M16770">
        <v>1029.71</v>
      </c>
      <c r="N16770">
        <f t="shared" si="261"/>
        <v>0</v>
      </c>
    </row>
    <row r="16771" spans="1:14" x14ac:dyDescent="0.2">
      <c r="A16771" t="s">
        <v>16794</v>
      </c>
      <c r="B16771" t="s">
        <v>38560</v>
      </c>
      <c r="I16771" t="s">
        <v>5</v>
      </c>
      <c r="J16771">
        <v>212.88</v>
      </c>
      <c r="M16771">
        <v>212.88</v>
      </c>
      <c r="N16771">
        <f t="shared" si="261"/>
        <v>0</v>
      </c>
    </row>
    <row r="16772" spans="1:14" x14ac:dyDescent="0.2">
      <c r="A16772" t="s">
        <v>16795</v>
      </c>
      <c r="B16772" t="s">
        <v>38560</v>
      </c>
      <c r="I16772" t="s">
        <v>5</v>
      </c>
      <c r="J16772">
        <v>204.84</v>
      </c>
      <c r="M16772">
        <v>204.84</v>
      </c>
      <c r="N16772">
        <f t="shared" ref="N16772:N16835" si="262">J16772-M16772</f>
        <v>0</v>
      </c>
    </row>
    <row r="16773" spans="1:14" x14ac:dyDescent="0.2">
      <c r="A16773" t="s">
        <v>16796</v>
      </c>
      <c r="B16773" t="s">
        <v>38561</v>
      </c>
      <c r="I16773" t="s">
        <v>5</v>
      </c>
      <c r="J16773">
        <v>270.08999999999997</v>
      </c>
      <c r="M16773">
        <v>270.08999999999997</v>
      </c>
      <c r="N16773">
        <f t="shared" si="262"/>
        <v>0</v>
      </c>
    </row>
    <row r="16774" spans="1:14" x14ac:dyDescent="0.2">
      <c r="A16774" t="s">
        <v>16797</v>
      </c>
      <c r="B16774" t="s">
        <v>38561</v>
      </c>
      <c r="I16774" t="s">
        <v>5</v>
      </c>
      <c r="J16774">
        <v>260.89</v>
      </c>
      <c r="M16774">
        <v>260.89</v>
      </c>
      <c r="N16774">
        <f t="shared" si="262"/>
        <v>0</v>
      </c>
    </row>
    <row r="16775" spans="1:14" x14ac:dyDescent="0.2">
      <c r="A16775" t="s">
        <v>16798</v>
      </c>
      <c r="B16775" t="s">
        <v>38562</v>
      </c>
      <c r="I16775" t="s">
        <v>5</v>
      </c>
      <c r="J16775">
        <v>334.92</v>
      </c>
      <c r="M16775">
        <v>334.92</v>
      </c>
      <c r="N16775">
        <f t="shared" si="262"/>
        <v>0</v>
      </c>
    </row>
    <row r="16776" spans="1:14" x14ac:dyDescent="0.2">
      <c r="A16776" t="s">
        <v>16799</v>
      </c>
      <c r="B16776" t="s">
        <v>38562</v>
      </c>
      <c r="I16776" t="s">
        <v>5</v>
      </c>
      <c r="J16776">
        <v>324.57</v>
      </c>
      <c r="M16776">
        <v>324.57</v>
      </c>
      <c r="N16776">
        <f t="shared" si="262"/>
        <v>0</v>
      </c>
    </row>
    <row r="16777" spans="1:14" x14ac:dyDescent="0.2">
      <c r="A16777" t="s">
        <v>16800</v>
      </c>
      <c r="B16777" t="s">
        <v>38563</v>
      </c>
      <c r="I16777" t="s">
        <v>5</v>
      </c>
      <c r="J16777">
        <v>43.03</v>
      </c>
      <c r="M16777">
        <v>43.03</v>
      </c>
      <c r="N16777">
        <f t="shared" si="262"/>
        <v>0</v>
      </c>
    </row>
    <row r="16778" spans="1:14" x14ac:dyDescent="0.2">
      <c r="A16778" t="s">
        <v>16801</v>
      </c>
      <c r="B16778" t="s">
        <v>38563</v>
      </c>
      <c r="I16778" t="s">
        <v>5</v>
      </c>
      <c r="J16778">
        <v>37.28</v>
      </c>
      <c r="M16778">
        <v>37.28</v>
      </c>
      <c r="N16778">
        <f t="shared" si="262"/>
        <v>0</v>
      </c>
    </row>
    <row r="16779" spans="1:14" x14ac:dyDescent="0.2">
      <c r="A16779" t="s">
        <v>16802</v>
      </c>
      <c r="B16779" t="s">
        <v>38564</v>
      </c>
      <c r="I16779" t="s">
        <v>5</v>
      </c>
      <c r="J16779">
        <v>46.04</v>
      </c>
      <c r="M16779">
        <v>46.04</v>
      </c>
      <c r="N16779">
        <f t="shared" si="262"/>
        <v>0</v>
      </c>
    </row>
    <row r="16780" spans="1:14" x14ac:dyDescent="0.2">
      <c r="A16780" t="s">
        <v>16803</v>
      </c>
      <c r="B16780" t="s">
        <v>38564</v>
      </c>
      <c r="I16780" t="s">
        <v>5</v>
      </c>
      <c r="J16780">
        <v>39.89</v>
      </c>
      <c r="M16780">
        <v>39.89</v>
      </c>
      <c r="N16780">
        <f t="shared" si="262"/>
        <v>0</v>
      </c>
    </row>
    <row r="16781" spans="1:14" x14ac:dyDescent="0.2">
      <c r="A16781" t="s">
        <v>16804</v>
      </c>
      <c r="B16781" t="s">
        <v>38565</v>
      </c>
      <c r="I16781" t="s">
        <v>5</v>
      </c>
      <c r="J16781">
        <v>56.37</v>
      </c>
      <c r="M16781">
        <v>56.37</v>
      </c>
      <c r="N16781">
        <f t="shared" si="262"/>
        <v>0</v>
      </c>
    </row>
    <row r="16782" spans="1:14" x14ac:dyDescent="0.2">
      <c r="A16782" t="s">
        <v>16805</v>
      </c>
      <c r="B16782" t="s">
        <v>38565</v>
      </c>
      <c r="I16782" t="s">
        <v>5</v>
      </c>
      <c r="J16782">
        <v>48.84</v>
      </c>
      <c r="M16782">
        <v>48.84</v>
      </c>
      <c r="N16782">
        <f t="shared" si="262"/>
        <v>0</v>
      </c>
    </row>
    <row r="16783" spans="1:14" x14ac:dyDescent="0.2">
      <c r="A16783" t="s">
        <v>16806</v>
      </c>
      <c r="B16783" t="s">
        <v>38566</v>
      </c>
      <c r="I16783" t="s">
        <v>5</v>
      </c>
      <c r="J16783">
        <v>77.459999999999994</v>
      </c>
      <c r="M16783">
        <v>77.459999999999994</v>
      </c>
      <c r="N16783">
        <f t="shared" si="262"/>
        <v>0</v>
      </c>
    </row>
    <row r="16784" spans="1:14" x14ac:dyDescent="0.2">
      <c r="A16784" t="s">
        <v>16807</v>
      </c>
      <c r="B16784" t="s">
        <v>38566</v>
      </c>
      <c r="I16784" t="s">
        <v>5</v>
      </c>
      <c r="J16784">
        <v>67.11</v>
      </c>
      <c r="M16784">
        <v>67.11</v>
      </c>
      <c r="N16784">
        <f t="shared" si="262"/>
        <v>0</v>
      </c>
    </row>
    <row r="16785" spans="1:14" x14ac:dyDescent="0.2">
      <c r="A16785" t="s">
        <v>16808</v>
      </c>
      <c r="B16785" t="s">
        <v>38567</v>
      </c>
      <c r="I16785" t="s">
        <v>5</v>
      </c>
      <c r="J16785">
        <v>118.34</v>
      </c>
      <c r="M16785">
        <v>118.34</v>
      </c>
      <c r="N16785">
        <f t="shared" si="262"/>
        <v>0</v>
      </c>
    </row>
    <row r="16786" spans="1:14" x14ac:dyDescent="0.2">
      <c r="A16786" t="s">
        <v>16809</v>
      </c>
      <c r="B16786" t="s">
        <v>38567</v>
      </c>
      <c r="I16786" t="s">
        <v>5</v>
      </c>
      <c r="J16786">
        <v>102.53</v>
      </c>
      <c r="M16786">
        <v>102.53</v>
      </c>
      <c r="N16786">
        <f t="shared" si="262"/>
        <v>0</v>
      </c>
    </row>
    <row r="16787" spans="1:14" x14ac:dyDescent="0.2">
      <c r="A16787" t="s">
        <v>16810</v>
      </c>
      <c r="B16787" t="s">
        <v>38568</v>
      </c>
      <c r="I16787" t="s">
        <v>5</v>
      </c>
      <c r="J16787">
        <v>160.08000000000001</v>
      </c>
      <c r="M16787">
        <v>160.08000000000001</v>
      </c>
      <c r="N16787">
        <f t="shared" si="262"/>
        <v>0</v>
      </c>
    </row>
    <row r="16788" spans="1:14" x14ac:dyDescent="0.2">
      <c r="A16788" t="s">
        <v>16811</v>
      </c>
      <c r="B16788" t="s">
        <v>38568</v>
      </c>
      <c r="I16788" t="s">
        <v>5</v>
      </c>
      <c r="J16788">
        <v>138.69999999999999</v>
      </c>
      <c r="M16788">
        <v>138.69999999999999</v>
      </c>
      <c r="N16788">
        <f t="shared" si="262"/>
        <v>0</v>
      </c>
    </row>
    <row r="16789" spans="1:14" x14ac:dyDescent="0.2">
      <c r="A16789" t="s">
        <v>16812</v>
      </c>
      <c r="B16789" t="s">
        <v>38569</v>
      </c>
      <c r="I16789" t="s">
        <v>5</v>
      </c>
      <c r="J16789">
        <v>17.21</v>
      </c>
      <c r="M16789">
        <v>17.21</v>
      </c>
      <c r="N16789">
        <f t="shared" si="262"/>
        <v>0</v>
      </c>
    </row>
    <row r="16790" spans="1:14" x14ac:dyDescent="0.2">
      <c r="A16790" t="s">
        <v>16813</v>
      </c>
      <c r="B16790" t="s">
        <v>38569</v>
      </c>
      <c r="I16790" t="s">
        <v>5</v>
      </c>
      <c r="J16790">
        <v>14.91</v>
      </c>
      <c r="M16790">
        <v>14.91</v>
      </c>
      <c r="N16790">
        <f t="shared" si="262"/>
        <v>0</v>
      </c>
    </row>
    <row r="16791" spans="1:14" x14ac:dyDescent="0.2">
      <c r="A16791" t="s">
        <v>16814</v>
      </c>
      <c r="B16791" t="s">
        <v>38570</v>
      </c>
      <c r="I16791" t="s">
        <v>5</v>
      </c>
      <c r="J16791">
        <v>20.65</v>
      </c>
      <c r="M16791">
        <v>20.65</v>
      </c>
      <c r="N16791">
        <f t="shared" si="262"/>
        <v>0</v>
      </c>
    </row>
    <row r="16792" spans="1:14" x14ac:dyDescent="0.2">
      <c r="A16792" t="s">
        <v>16815</v>
      </c>
      <c r="B16792" t="s">
        <v>38570</v>
      </c>
      <c r="I16792" t="s">
        <v>5</v>
      </c>
      <c r="J16792">
        <v>17.89</v>
      </c>
      <c r="M16792">
        <v>17.89</v>
      </c>
      <c r="N16792">
        <f t="shared" si="262"/>
        <v>0</v>
      </c>
    </row>
    <row r="16793" spans="1:14" x14ac:dyDescent="0.2">
      <c r="A16793" t="s">
        <v>16816</v>
      </c>
      <c r="B16793" t="s">
        <v>38571</v>
      </c>
      <c r="I16793" t="s">
        <v>5</v>
      </c>
      <c r="J16793">
        <v>13.77</v>
      </c>
      <c r="M16793">
        <v>13.77</v>
      </c>
      <c r="N16793">
        <f t="shared" si="262"/>
        <v>0</v>
      </c>
    </row>
    <row r="16794" spans="1:14" x14ac:dyDescent="0.2">
      <c r="A16794" t="s">
        <v>16817</v>
      </c>
      <c r="B16794" t="s">
        <v>38571</v>
      </c>
      <c r="I16794" t="s">
        <v>5</v>
      </c>
      <c r="J16794">
        <v>11.93</v>
      </c>
      <c r="M16794">
        <v>11.93</v>
      </c>
      <c r="N16794">
        <f t="shared" si="262"/>
        <v>0</v>
      </c>
    </row>
    <row r="16795" spans="1:14" x14ac:dyDescent="0.2">
      <c r="A16795" t="s">
        <v>16818</v>
      </c>
      <c r="B16795" t="s">
        <v>38572</v>
      </c>
      <c r="I16795" t="s">
        <v>5</v>
      </c>
      <c r="J16795">
        <v>22.37</v>
      </c>
      <c r="M16795">
        <v>22.37</v>
      </c>
      <c r="N16795">
        <f t="shared" si="262"/>
        <v>0</v>
      </c>
    </row>
    <row r="16796" spans="1:14" x14ac:dyDescent="0.2">
      <c r="A16796" t="s">
        <v>16819</v>
      </c>
      <c r="B16796" t="s">
        <v>38572</v>
      </c>
      <c r="I16796" t="s">
        <v>5</v>
      </c>
      <c r="J16796">
        <v>19.38</v>
      </c>
      <c r="M16796">
        <v>19.38</v>
      </c>
      <c r="N16796">
        <f t="shared" si="262"/>
        <v>0</v>
      </c>
    </row>
    <row r="16797" spans="1:14" x14ac:dyDescent="0.2">
      <c r="A16797" t="s">
        <v>16820</v>
      </c>
      <c r="B16797" t="s">
        <v>38573</v>
      </c>
      <c r="I16797" t="s">
        <v>5</v>
      </c>
      <c r="J16797">
        <v>15.49</v>
      </c>
      <c r="M16797">
        <v>15.49</v>
      </c>
      <c r="N16797">
        <f t="shared" si="262"/>
        <v>0</v>
      </c>
    </row>
    <row r="16798" spans="1:14" x14ac:dyDescent="0.2">
      <c r="A16798" t="s">
        <v>16821</v>
      </c>
      <c r="B16798" t="s">
        <v>38573</v>
      </c>
      <c r="I16798" t="s">
        <v>5</v>
      </c>
      <c r="J16798">
        <v>13.42</v>
      </c>
      <c r="M16798">
        <v>13.42</v>
      </c>
      <c r="N16798">
        <f t="shared" si="262"/>
        <v>0</v>
      </c>
    </row>
    <row r="16799" spans="1:14" x14ac:dyDescent="0.2">
      <c r="A16799" t="s">
        <v>16822</v>
      </c>
      <c r="B16799" t="s">
        <v>38574</v>
      </c>
      <c r="I16799" t="s">
        <v>5</v>
      </c>
      <c r="J16799">
        <v>24.09</v>
      </c>
      <c r="M16799">
        <v>24.09</v>
      </c>
      <c r="N16799">
        <f t="shared" si="262"/>
        <v>0</v>
      </c>
    </row>
    <row r="16800" spans="1:14" x14ac:dyDescent="0.2">
      <c r="A16800" t="s">
        <v>16823</v>
      </c>
      <c r="B16800" t="s">
        <v>38574</v>
      </c>
      <c r="I16800" t="s">
        <v>5</v>
      </c>
      <c r="J16800">
        <v>20.88</v>
      </c>
      <c r="M16800">
        <v>20.88</v>
      </c>
      <c r="N16800">
        <f t="shared" si="262"/>
        <v>0</v>
      </c>
    </row>
    <row r="16801" spans="1:14" x14ac:dyDescent="0.2">
      <c r="A16801" t="s">
        <v>16824</v>
      </c>
      <c r="B16801" t="s">
        <v>38575</v>
      </c>
      <c r="I16801" t="s">
        <v>5</v>
      </c>
      <c r="J16801">
        <v>17.64</v>
      </c>
      <c r="M16801">
        <v>17.64</v>
      </c>
      <c r="N16801">
        <f t="shared" si="262"/>
        <v>0</v>
      </c>
    </row>
    <row r="16802" spans="1:14" x14ac:dyDescent="0.2">
      <c r="A16802" t="s">
        <v>16825</v>
      </c>
      <c r="B16802" t="s">
        <v>38575</v>
      </c>
      <c r="I16802" t="s">
        <v>5</v>
      </c>
      <c r="J16802">
        <v>15.28</v>
      </c>
      <c r="M16802">
        <v>15.28</v>
      </c>
      <c r="N16802">
        <f t="shared" si="262"/>
        <v>0</v>
      </c>
    </row>
    <row r="16803" spans="1:14" x14ac:dyDescent="0.2">
      <c r="A16803" t="s">
        <v>16826</v>
      </c>
      <c r="B16803" t="s">
        <v>38576</v>
      </c>
      <c r="I16803" t="s">
        <v>5</v>
      </c>
      <c r="J16803">
        <v>26.25</v>
      </c>
      <c r="M16803">
        <v>26.25</v>
      </c>
      <c r="N16803">
        <f t="shared" si="262"/>
        <v>0</v>
      </c>
    </row>
    <row r="16804" spans="1:14" x14ac:dyDescent="0.2">
      <c r="A16804" t="s">
        <v>16827</v>
      </c>
      <c r="B16804" t="s">
        <v>38576</v>
      </c>
      <c r="I16804" t="s">
        <v>5</v>
      </c>
      <c r="J16804">
        <v>22.74</v>
      </c>
      <c r="M16804">
        <v>22.74</v>
      </c>
      <c r="N16804">
        <f t="shared" si="262"/>
        <v>0</v>
      </c>
    </row>
    <row r="16805" spans="1:14" x14ac:dyDescent="0.2">
      <c r="A16805" t="s">
        <v>16828</v>
      </c>
      <c r="B16805" t="s">
        <v>38577</v>
      </c>
      <c r="I16805" t="s">
        <v>5</v>
      </c>
      <c r="J16805">
        <v>62.39</v>
      </c>
      <c r="M16805">
        <v>62.39</v>
      </c>
      <c r="N16805">
        <f t="shared" si="262"/>
        <v>0</v>
      </c>
    </row>
    <row r="16806" spans="1:14" x14ac:dyDescent="0.2">
      <c r="A16806" t="s">
        <v>16829</v>
      </c>
      <c r="B16806" t="s">
        <v>38577</v>
      </c>
      <c r="I16806" t="s">
        <v>5</v>
      </c>
      <c r="J16806">
        <v>54.06</v>
      </c>
      <c r="M16806">
        <v>54.06</v>
      </c>
      <c r="N16806">
        <f t="shared" si="262"/>
        <v>0</v>
      </c>
    </row>
    <row r="16807" spans="1:14" x14ac:dyDescent="0.2">
      <c r="A16807" t="s">
        <v>16830</v>
      </c>
      <c r="B16807" t="s">
        <v>38578</v>
      </c>
      <c r="I16807" t="s">
        <v>5</v>
      </c>
      <c r="J16807">
        <v>43.89</v>
      </c>
      <c r="M16807">
        <v>43.89</v>
      </c>
      <c r="N16807">
        <f t="shared" si="262"/>
        <v>0</v>
      </c>
    </row>
    <row r="16808" spans="1:14" x14ac:dyDescent="0.2">
      <c r="A16808" t="s">
        <v>16831</v>
      </c>
      <c r="B16808" t="s">
        <v>38578</v>
      </c>
      <c r="I16808" t="s">
        <v>5</v>
      </c>
      <c r="J16808">
        <v>38.03</v>
      </c>
      <c r="M16808">
        <v>38.03</v>
      </c>
      <c r="N16808">
        <f t="shared" si="262"/>
        <v>0</v>
      </c>
    </row>
    <row r="16809" spans="1:14" x14ac:dyDescent="0.2">
      <c r="A16809" t="s">
        <v>16832</v>
      </c>
      <c r="B16809" t="s">
        <v>38579</v>
      </c>
      <c r="I16809" t="s">
        <v>5</v>
      </c>
      <c r="J16809">
        <v>43.89</v>
      </c>
      <c r="M16809">
        <v>43.89</v>
      </c>
      <c r="N16809">
        <f t="shared" si="262"/>
        <v>0</v>
      </c>
    </row>
    <row r="16810" spans="1:14" x14ac:dyDescent="0.2">
      <c r="A16810" t="s">
        <v>16833</v>
      </c>
      <c r="B16810" t="s">
        <v>38579</v>
      </c>
      <c r="I16810" t="s">
        <v>5</v>
      </c>
      <c r="J16810">
        <v>38.03</v>
      </c>
      <c r="M16810">
        <v>38.03</v>
      </c>
      <c r="N16810">
        <f t="shared" si="262"/>
        <v>0</v>
      </c>
    </row>
    <row r="16811" spans="1:14" x14ac:dyDescent="0.2">
      <c r="A16811" t="s">
        <v>16834</v>
      </c>
      <c r="B16811" t="s">
        <v>38580</v>
      </c>
      <c r="I16811" t="s">
        <v>5</v>
      </c>
      <c r="J16811">
        <v>29.26</v>
      </c>
      <c r="M16811">
        <v>29.26</v>
      </c>
      <c r="N16811">
        <f t="shared" si="262"/>
        <v>0</v>
      </c>
    </row>
    <row r="16812" spans="1:14" x14ac:dyDescent="0.2">
      <c r="A16812" t="s">
        <v>16835</v>
      </c>
      <c r="B16812" t="s">
        <v>38580</v>
      </c>
      <c r="I16812" t="s">
        <v>5</v>
      </c>
      <c r="J16812">
        <v>25.35</v>
      </c>
      <c r="M16812">
        <v>25.35</v>
      </c>
      <c r="N16812">
        <f t="shared" si="262"/>
        <v>0</v>
      </c>
    </row>
    <row r="16813" spans="1:14" x14ac:dyDescent="0.2">
      <c r="A16813" t="s">
        <v>16836</v>
      </c>
      <c r="B16813" t="s">
        <v>38581</v>
      </c>
      <c r="I16813" t="s">
        <v>5</v>
      </c>
      <c r="J16813">
        <v>286.73</v>
      </c>
      <c r="M16813">
        <v>286.73</v>
      </c>
      <c r="N16813">
        <f t="shared" si="262"/>
        <v>0</v>
      </c>
    </row>
    <row r="16814" spans="1:14" x14ac:dyDescent="0.2">
      <c r="A16814" t="s">
        <v>16837</v>
      </c>
      <c r="B16814" t="s">
        <v>38581</v>
      </c>
      <c r="I16814" t="s">
        <v>5</v>
      </c>
      <c r="J16814">
        <v>255</v>
      </c>
      <c r="M16814">
        <v>255</v>
      </c>
      <c r="N16814">
        <f t="shared" si="262"/>
        <v>0</v>
      </c>
    </row>
    <row r="16815" spans="1:14" x14ac:dyDescent="0.2">
      <c r="A16815" t="s">
        <v>16838</v>
      </c>
      <c r="B16815" t="s">
        <v>38582</v>
      </c>
      <c r="I16815" t="s">
        <v>5</v>
      </c>
      <c r="J16815">
        <v>287.86</v>
      </c>
      <c r="M16815">
        <v>287.86</v>
      </c>
      <c r="N16815">
        <f t="shared" si="262"/>
        <v>0</v>
      </c>
    </row>
    <row r="16816" spans="1:14" x14ac:dyDescent="0.2">
      <c r="A16816" t="s">
        <v>16839</v>
      </c>
      <c r="B16816" t="s">
        <v>38582</v>
      </c>
      <c r="I16816" t="s">
        <v>5</v>
      </c>
      <c r="J16816">
        <v>255.98</v>
      </c>
      <c r="M16816">
        <v>255.98</v>
      </c>
      <c r="N16816">
        <f t="shared" si="262"/>
        <v>0</v>
      </c>
    </row>
    <row r="16817" spans="1:14" x14ac:dyDescent="0.2">
      <c r="A16817" t="s">
        <v>16840</v>
      </c>
      <c r="B16817" t="s">
        <v>38583</v>
      </c>
      <c r="I16817" t="s">
        <v>5</v>
      </c>
      <c r="J16817">
        <v>289.45</v>
      </c>
      <c r="M16817">
        <v>289.45</v>
      </c>
      <c r="N16817">
        <f t="shared" si="262"/>
        <v>0</v>
      </c>
    </row>
    <row r="16818" spans="1:14" x14ac:dyDescent="0.2">
      <c r="A16818" t="s">
        <v>16841</v>
      </c>
      <c r="B16818" t="s">
        <v>38583</v>
      </c>
      <c r="I16818" t="s">
        <v>5</v>
      </c>
      <c r="J16818">
        <v>257.35000000000002</v>
      </c>
      <c r="M16818">
        <v>257.35000000000002</v>
      </c>
      <c r="N16818">
        <f t="shared" si="262"/>
        <v>0</v>
      </c>
    </row>
    <row r="16819" spans="1:14" x14ac:dyDescent="0.2">
      <c r="A16819" t="s">
        <v>16842</v>
      </c>
      <c r="B16819" t="s">
        <v>38584</v>
      </c>
      <c r="I16819" t="s">
        <v>5</v>
      </c>
      <c r="J16819">
        <v>1744.84</v>
      </c>
      <c r="M16819">
        <v>1744.84</v>
      </c>
      <c r="N16819">
        <f t="shared" si="262"/>
        <v>0</v>
      </c>
    </row>
    <row r="16820" spans="1:14" x14ac:dyDescent="0.2">
      <c r="A16820" t="s">
        <v>16843</v>
      </c>
      <c r="B16820" t="s">
        <v>38584</v>
      </c>
      <c r="I16820" t="s">
        <v>5</v>
      </c>
      <c r="J16820">
        <v>1612.6</v>
      </c>
      <c r="M16820">
        <v>1612.6</v>
      </c>
      <c r="N16820">
        <f t="shared" si="262"/>
        <v>0</v>
      </c>
    </row>
    <row r="16821" spans="1:14" x14ac:dyDescent="0.2">
      <c r="A16821" t="s">
        <v>16844</v>
      </c>
      <c r="B16821" t="s">
        <v>38585</v>
      </c>
      <c r="I16821" t="s">
        <v>5</v>
      </c>
      <c r="J16821">
        <v>2271.08</v>
      </c>
      <c r="M16821">
        <v>2271.08</v>
      </c>
      <c r="N16821">
        <f t="shared" si="262"/>
        <v>0</v>
      </c>
    </row>
    <row r="16822" spans="1:14" x14ac:dyDescent="0.2">
      <c r="A16822" t="s">
        <v>16845</v>
      </c>
      <c r="B16822" t="s">
        <v>38585</v>
      </c>
      <c r="I16822" t="s">
        <v>5</v>
      </c>
      <c r="J16822">
        <v>2099.9499999999998</v>
      </c>
      <c r="M16822">
        <v>2099.9499999999998</v>
      </c>
      <c r="N16822">
        <f t="shared" si="262"/>
        <v>0</v>
      </c>
    </row>
    <row r="16823" spans="1:14" x14ac:dyDescent="0.2">
      <c r="A16823" t="s">
        <v>16846</v>
      </c>
      <c r="B16823" t="s">
        <v>38586</v>
      </c>
      <c r="I16823" t="s">
        <v>5</v>
      </c>
      <c r="J16823">
        <v>2528.7800000000002</v>
      </c>
      <c r="M16823">
        <v>2528.7800000000002</v>
      </c>
      <c r="N16823">
        <f t="shared" si="262"/>
        <v>0</v>
      </c>
    </row>
    <row r="16824" spans="1:14" x14ac:dyDescent="0.2">
      <c r="A16824" t="s">
        <v>16847</v>
      </c>
      <c r="B16824" t="s">
        <v>38586</v>
      </c>
      <c r="I16824" t="s">
        <v>5</v>
      </c>
      <c r="J16824">
        <v>2368.9899999999998</v>
      </c>
      <c r="M16824">
        <v>2368.9899999999998</v>
      </c>
      <c r="N16824">
        <f t="shared" si="262"/>
        <v>0</v>
      </c>
    </row>
    <row r="16825" spans="1:14" x14ac:dyDescent="0.2">
      <c r="A16825" t="s">
        <v>16848</v>
      </c>
      <c r="B16825" t="s">
        <v>38587</v>
      </c>
      <c r="I16825" t="s">
        <v>5</v>
      </c>
      <c r="J16825">
        <v>3565.92</v>
      </c>
      <c r="M16825">
        <v>3565.92</v>
      </c>
      <c r="N16825">
        <f t="shared" si="262"/>
        <v>0</v>
      </c>
    </row>
    <row r="16826" spans="1:14" x14ac:dyDescent="0.2">
      <c r="A16826" t="s">
        <v>16849</v>
      </c>
      <c r="B16826" t="s">
        <v>38587</v>
      </c>
      <c r="I16826" t="s">
        <v>5</v>
      </c>
      <c r="J16826">
        <v>3340.66</v>
      </c>
      <c r="M16826">
        <v>3340.66</v>
      </c>
      <c r="N16826">
        <f t="shared" si="262"/>
        <v>0</v>
      </c>
    </row>
    <row r="16827" spans="1:14" x14ac:dyDescent="0.2">
      <c r="A16827" t="s">
        <v>16850</v>
      </c>
      <c r="B16827" t="s">
        <v>16851</v>
      </c>
      <c r="I16827" t="s">
        <v>5</v>
      </c>
      <c r="J16827">
        <v>595.84</v>
      </c>
      <c r="M16827">
        <v>595.84</v>
      </c>
      <c r="N16827">
        <f t="shared" si="262"/>
        <v>0</v>
      </c>
    </row>
    <row r="16828" spans="1:14" x14ac:dyDescent="0.2">
      <c r="A16828" t="s">
        <v>16852</v>
      </c>
      <c r="B16828" t="s">
        <v>16851</v>
      </c>
      <c r="I16828" t="s">
        <v>5</v>
      </c>
      <c r="J16828">
        <v>572.11</v>
      </c>
      <c r="M16828">
        <v>572.11</v>
      </c>
      <c r="N16828">
        <f t="shared" si="262"/>
        <v>0</v>
      </c>
    </row>
    <row r="16829" spans="1:14" x14ac:dyDescent="0.2">
      <c r="A16829" t="s">
        <v>16853</v>
      </c>
      <c r="B16829" t="s">
        <v>16854</v>
      </c>
      <c r="I16829" t="s">
        <v>5</v>
      </c>
      <c r="J16829">
        <v>344.77</v>
      </c>
      <c r="M16829">
        <v>344.77</v>
      </c>
      <c r="N16829">
        <f t="shared" si="262"/>
        <v>0</v>
      </c>
    </row>
    <row r="16830" spans="1:14" x14ac:dyDescent="0.2">
      <c r="A16830" t="s">
        <v>16855</v>
      </c>
      <c r="B16830" t="s">
        <v>16854</v>
      </c>
      <c r="I16830" t="s">
        <v>5</v>
      </c>
      <c r="J16830">
        <v>332.63</v>
      </c>
      <c r="M16830">
        <v>332.63</v>
      </c>
      <c r="N16830">
        <f t="shared" si="262"/>
        <v>0</v>
      </c>
    </row>
    <row r="16831" spans="1:14" x14ac:dyDescent="0.2">
      <c r="A16831" t="s">
        <v>16856</v>
      </c>
      <c r="B16831" t="s">
        <v>38588</v>
      </c>
      <c r="I16831" t="s">
        <v>5</v>
      </c>
      <c r="J16831">
        <v>705.12</v>
      </c>
      <c r="M16831">
        <v>705.12</v>
      </c>
      <c r="N16831">
        <f t="shared" si="262"/>
        <v>0</v>
      </c>
    </row>
    <row r="16832" spans="1:14" x14ac:dyDescent="0.2">
      <c r="A16832" t="s">
        <v>16857</v>
      </c>
      <c r="B16832" t="s">
        <v>38588</v>
      </c>
      <c r="I16832" t="s">
        <v>5</v>
      </c>
      <c r="J16832">
        <v>673.15</v>
      </c>
      <c r="M16832">
        <v>673.15</v>
      </c>
      <c r="N16832">
        <f t="shared" si="262"/>
        <v>0</v>
      </c>
    </row>
    <row r="16833" spans="1:14" x14ac:dyDescent="0.2">
      <c r="A16833" t="s">
        <v>16858</v>
      </c>
      <c r="B16833" t="s">
        <v>38589</v>
      </c>
      <c r="I16833" t="s">
        <v>5</v>
      </c>
      <c r="J16833">
        <v>1668.29</v>
      </c>
      <c r="M16833">
        <v>1668.29</v>
      </c>
      <c r="N16833">
        <f t="shared" si="262"/>
        <v>0</v>
      </c>
    </row>
    <row r="16834" spans="1:14" x14ac:dyDescent="0.2">
      <c r="A16834" t="s">
        <v>16859</v>
      </c>
      <c r="B16834" t="s">
        <v>38589</v>
      </c>
      <c r="I16834" t="s">
        <v>5</v>
      </c>
      <c r="J16834">
        <v>1579.3</v>
      </c>
      <c r="M16834">
        <v>1579.3</v>
      </c>
      <c r="N16834">
        <f t="shared" si="262"/>
        <v>0</v>
      </c>
    </row>
    <row r="16835" spans="1:14" x14ac:dyDescent="0.2">
      <c r="A16835" t="s">
        <v>16860</v>
      </c>
      <c r="B16835" t="s">
        <v>38590</v>
      </c>
      <c r="I16835" t="s">
        <v>5</v>
      </c>
      <c r="J16835">
        <v>2095.39</v>
      </c>
      <c r="M16835">
        <v>2095.39</v>
      </c>
      <c r="N16835">
        <f t="shared" si="262"/>
        <v>0</v>
      </c>
    </row>
    <row r="16836" spans="1:14" x14ac:dyDescent="0.2">
      <c r="A16836" t="s">
        <v>16861</v>
      </c>
      <c r="B16836" t="s">
        <v>38590</v>
      </c>
      <c r="I16836" t="s">
        <v>5</v>
      </c>
      <c r="J16836">
        <v>1992.49</v>
      </c>
      <c r="M16836">
        <v>1992.49</v>
      </c>
      <c r="N16836">
        <f t="shared" ref="N16836:N16899" si="263">J16836-M16836</f>
        <v>0</v>
      </c>
    </row>
    <row r="16837" spans="1:14" x14ac:dyDescent="0.2">
      <c r="A16837" t="s">
        <v>16862</v>
      </c>
      <c r="B16837" t="s">
        <v>38591</v>
      </c>
      <c r="I16837" t="s">
        <v>5</v>
      </c>
      <c r="J16837">
        <v>1229.73</v>
      </c>
      <c r="M16837">
        <v>1229.73</v>
      </c>
      <c r="N16837">
        <f t="shared" si="263"/>
        <v>0</v>
      </c>
    </row>
    <row r="16838" spans="1:14" x14ac:dyDescent="0.2">
      <c r="A16838" t="s">
        <v>16863</v>
      </c>
      <c r="B16838" t="s">
        <v>38591</v>
      </c>
      <c r="I16838" t="s">
        <v>5</v>
      </c>
      <c r="J16838">
        <v>1119.8</v>
      </c>
      <c r="M16838">
        <v>1119.8</v>
      </c>
      <c r="N16838">
        <f t="shared" si="263"/>
        <v>0</v>
      </c>
    </row>
    <row r="16839" spans="1:14" x14ac:dyDescent="0.2">
      <c r="A16839" t="s">
        <v>16864</v>
      </c>
      <c r="B16839" t="s">
        <v>38592</v>
      </c>
      <c r="I16839" t="s">
        <v>5</v>
      </c>
      <c r="J16839">
        <v>1420.79</v>
      </c>
      <c r="M16839">
        <v>1420.79</v>
      </c>
      <c r="N16839">
        <f t="shared" si="263"/>
        <v>0</v>
      </c>
    </row>
    <row r="16840" spans="1:14" x14ac:dyDescent="0.2">
      <c r="A16840" t="s">
        <v>16865</v>
      </c>
      <c r="B16840" t="s">
        <v>38592</v>
      </c>
      <c r="I16840" t="s">
        <v>5</v>
      </c>
      <c r="J16840">
        <v>1303.8599999999999</v>
      </c>
      <c r="M16840">
        <v>1303.8599999999999</v>
      </c>
      <c r="N16840">
        <f t="shared" si="263"/>
        <v>0</v>
      </c>
    </row>
    <row r="16841" spans="1:14" x14ac:dyDescent="0.2">
      <c r="A16841" t="s">
        <v>16866</v>
      </c>
      <c r="B16841" t="s">
        <v>38593</v>
      </c>
      <c r="I16841" t="s">
        <v>5</v>
      </c>
      <c r="J16841">
        <v>1736.24</v>
      </c>
      <c r="M16841">
        <v>1736.24</v>
      </c>
      <c r="N16841">
        <f t="shared" si="263"/>
        <v>0</v>
      </c>
    </row>
    <row r="16842" spans="1:14" x14ac:dyDescent="0.2">
      <c r="A16842" t="s">
        <v>16867</v>
      </c>
      <c r="B16842" t="s">
        <v>38593</v>
      </c>
      <c r="I16842" t="s">
        <v>5</v>
      </c>
      <c r="J16842">
        <v>1609.44</v>
      </c>
      <c r="M16842">
        <v>1609.44</v>
      </c>
      <c r="N16842">
        <f t="shared" si="263"/>
        <v>0</v>
      </c>
    </row>
    <row r="16843" spans="1:14" x14ac:dyDescent="0.2">
      <c r="A16843" t="s">
        <v>16868</v>
      </c>
      <c r="B16843" t="s">
        <v>38594</v>
      </c>
      <c r="I16843" t="s">
        <v>3</v>
      </c>
      <c r="J16843">
        <v>138.19999999999999</v>
      </c>
      <c r="M16843">
        <v>138.19999999999999</v>
      </c>
      <c r="N16843">
        <f t="shared" si="263"/>
        <v>0</v>
      </c>
    </row>
    <row r="16844" spans="1:14" x14ac:dyDescent="0.2">
      <c r="A16844" t="s">
        <v>16869</v>
      </c>
      <c r="B16844" t="s">
        <v>38594</v>
      </c>
      <c r="I16844" t="s">
        <v>3</v>
      </c>
      <c r="J16844">
        <v>131.30000000000001</v>
      </c>
      <c r="M16844">
        <v>131.30000000000001</v>
      </c>
      <c r="N16844">
        <f t="shared" si="263"/>
        <v>0</v>
      </c>
    </row>
    <row r="16845" spans="1:14" x14ac:dyDescent="0.2">
      <c r="A16845" t="s">
        <v>16870</v>
      </c>
      <c r="B16845" t="s">
        <v>38595</v>
      </c>
      <c r="I16845" t="s">
        <v>3</v>
      </c>
      <c r="J16845">
        <v>147.24</v>
      </c>
      <c r="M16845">
        <v>147.24</v>
      </c>
      <c r="N16845">
        <f t="shared" si="263"/>
        <v>0</v>
      </c>
    </row>
    <row r="16846" spans="1:14" x14ac:dyDescent="0.2">
      <c r="A16846" t="s">
        <v>16871</v>
      </c>
      <c r="B16846" t="s">
        <v>38595</v>
      </c>
      <c r="I16846" t="s">
        <v>3</v>
      </c>
      <c r="J16846">
        <v>138.97</v>
      </c>
      <c r="M16846">
        <v>138.97</v>
      </c>
      <c r="N16846">
        <f t="shared" si="263"/>
        <v>0</v>
      </c>
    </row>
    <row r="16847" spans="1:14" x14ac:dyDescent="0.2">
      <c r="A16847" t="s">
        <v>16872</v>
      </c>
      <c r="B16847" t="s">
        <v>38596</v>
      </c>
      <c r="I16847" t="s">
        <v>3</v>
      </c>
      <c r="J16847">
        <v>138.53</v>
      </c>
      <c r="M16847">
        <v>138.53</v>
      </c>
      <c r="N16847">
        <f t="shared" si="263"/>
        <v>0</v>
      </c>
    </row>
    <row r="16848" spans="1:14" x14ac:dyDescent="0.2">
      <c r="A16848" t="s">
        <v>16873</v>
      </c>
      <c r="B16848" t="s">
        <v>38596</v>
      </c>
      <c r="I16848" t="s">
        <v>3</v>
      </c>
      <c r="J16848">
        <v>131.35</v>
      </c>
      <c r="M16848">
        <v>131.35</v>
      </c>
      <c r="N16848">
        <f t="shared" si="263"/>
        <v>0</v>
      </c>
    </row>
    <row r="16849" spans="1:14" x14ac:dyDescent="0.2">
      <c r="A16849" t="s">
        <v>16874</v>
      </c>
      <c r="B16849" t="s">
        <v>38597</v>
      </c>
      <c r="I16849" t="s">
        <v>3</v>
      </c>
      <c r="J16849">
        <v>163.51</v>
      </c>
      <c r="M16849">
        <v>163.51</v>
      </c>
      <c r="N16849">
        <f t="shared" si="263"/>
        <v>0</v>
      </c>
    </row>
    <row r="16850" spans="1:14" x14ac:dyDescent="0.2">
      <c r="A16850" t="s">
        <v>16875</v>
      </c>
      <c r="B16850" t="s">
        <v>38597</v>
      </c>
      <c r="I16850" t="s">
        <v>3</v>
      </c>
      <c r="J16850">
        <v>155.22999999999999</v>
      </c>
      <c r="M16850">
        <v>155.22999999999999</v>
      </c>
      <c r="N16850">
        <f t="shared" si="263"/>
        <v>0</v>
      </c>
    </row>
    <row r="16851" spans="1:14" x14ac:dyDescent="0.2">
      <c r="A16851" t="s">
        <v>16876</v>
      </c>
      <c r="B16851" t="s">
        <v>38598</v>
      </c>
      <c r="I16851" t="s">
        <v>3</v>
      </c>
      <c r="J16851">
        <v>50.19</v>
      </c>
      <c r="M16851">
        <v>50.19</v>
      </c>
      <c r="N16851">
        <f t="shared" si="263"/>
        <v>0</v>
      </c>
    </row>
    <row r="16852" spans="1:14" x14ac:dyDescent="0.2">
      <c r="A16852" t="s">
        <v>16877</v>
      </c>
      <c r="B16852" t="s">
        <v>38598</v>
      </c>
      <c r="I16852" t="s">
        <v>3</v>
      </c>
      <c r="J16852">
        <v>48.76</v>
      </c>
      <c r="M16852">
        <v>48.76</v>
      </c>
      <c r="N16852">
        <f t="shared" si="263"/>
        <v>0</v>
      </c>
    </row>
    <row r="16853" spans="1:14" x14ac:dyDescent="0.2">
      <c r="A16853" t="s">
        <v>16878</v>
      </c>
      <c r="B16853" t="s">
        <v>38599</v>
      </c>
      <c r="I16853" t="s">
        <v>3</v>
      </c>
      <c r="J16853">
        <v>62.08</v>
      </c>
      <c r="M16853">
        <v>62.08</v>
      </c>
      <c r="N16853">
        <f t="shared" si="263"/>
        <v>0</v>
      </c>
    </row>
    <row r="16854" spans="1:14" x14ac:dyDescent="0.2">
      <c r="A16854" t="s">
        <v>16879</v>
      </c>
      <c r="B16854" t="s">
        <v>38599</v>
      </c>
      <c r="I16854" t="s">
        <v>3</v>
      </c>
      <c r="J16854">
        <v>60.35</v>
      </c>
      <c r="M16854">
        <v>60.35</v>
      </c>
      <c r="N16854">
        <f t="shared" si="263"/>
        <v>0</v>
      </c>
    </row>
    <row r="16855" spans="1:14" x14ac:dyDescent="0.2">
      <c r="A16855" t="s">
        <v>16880</v>
      </c>
      <c r="B16855" t="s">
        <v>38600</v>
      </c>
      <c r="I16855" t="s">
        <v>5</v>
      </c>
      <c r="J16855">
        <v>1495.67</v>
      </c>
      <c r="M16855">
        <v>1495.67</v>
      </c>
      <c r="N16855">
        <f t="shared" si="263"/>
        <v>0</v>
      </c>
    </row>
    <row r="16856" spans="1:14" x14ac:dyDescent="0.2">
      <c r="A16856" t="s">
        <v>16881</v>
      </c>
      <c r="B16856" t="s">
        <v>38600</v>
      </c>
      <c r="I16856" t="s">
        <v>5</v>
      </c>
      <c r="J16856">
        <v>1386.66</v>
      </c>
      <c r="M16856">
        <v>1386.66</v>
      </c>
      <c r="N16856">
        <f t="shared" si="263"/>
        <v>0</v>
      </c>
    </row>
    <row r="16857" spans="1:14" x14ac:dyDescent="0.2">
      <c r="A16857" t="s">
        <v>16882</v>
      </c>
      <c r="B16857" t="s">
        <v>38601</v>
      </c>
      <c r="I16857" t="s">
        <v>5</v>
      </c>
      <c r="J16857">
        <v>2070.29</v>
      </c>
      <c r="M16857">
        <v>2070.29</v>
      </c>
      <c r="N16857">
        <f t="shared" si="263"/>
        <v>0</v>
      </c>
    </row>
    <row r="16858" spans="1:14" x14ac:dyDescent="0.2">
      <c r="A16858" t="s">
        <v>16883</v>
      </c>
      <c r="B16858" t="s">
        <v>38601</v>
      </c>
      <c r="I16858" t="s">
        <v>5</v>
      </c>
      <c r="J16858">
        <v>1939.48</v>
      </c>
      <c r="M16858">
        <v>1939.48</v>
      </c>
      <c r="N16858">
        <f t="shared" si="263"/>
        <v>0</v>
      </c>
    </row>
    <row r="16859" spans="1:14" x14ac:dyDescent="0.2">
      <c r="A16859" t="s">
        <v>16884</v>
      </c>
      <c r="B16859" t="s">
        <v>38602</v>
      </c>
      <c r="I16859" t="s">
        <v>5</v>
      </c>
      <c r="J16859">
        <v>1805.97</v>
      </c>
      <c r="M16859">
        <v>1805.97</v>
      </c>
      <c r="N16859">
        <f t="shared" si="263"/>
        <v>0</v>
      </c>
    </row>
    <row r="16860" spans="1:14" x14ac:dyDescent="0.2">
      <c r="A16860" t="s">
        <v>16885</v>
      </c>
      <c r="B16860" t="s">
        <v>38602</v>
      </c>
      <c r="I16860" t="s">
        <v>5</v>
      </c>
      <c r="J16860">
        <v>1678.79</v>
      </c>
      <c r="M16860">
        <v>1678.79</v>
      </c>
      <c r="N16860">
        <f t="shared" si="263"/>
        <v>0</v>
      </c>
    </row>
    <row r="16861" spans="1:14" x14ac:dyDescent="0.2">
      <c r="A16861" t="s">
        <v>16886</v>
      </c>
      <c r="B16861" t="s">
        <v>38603</v>
      </c>
      <c r="I16861" t="s">
        <v>5</v>
      </c>
      <c r="J16861">
        <v>2148.1799999999998</v>
      </c>
      <c r="M16861">
        <v>2148.1799999999998</v>
      </c>
      <c r="N16861">
        <f t="shared" si="263"/>
        <v>0</v>
      </c>
    </row>
    <row r="16862" spans="1:14" x14ac:dyDescent="0.2">
      <c r="A16862" t="s">
        <v>16887</v>
      </c>
      <c r="B16862" t="s">
        <v>38603</v>
      </c>
      <c r="I16862" t="s">
        <v>5</v>
      </c>
      <c r="J16862">
        <v>1995.55</v>
      </c>
      <c r="M16862">
        <v>1995.55</v>
      </c>
      <c r="N16862">
        <f t="shared" si="263"/>
        <v>0</v>
      </c>
    </row>
    <row r="16863" spans="1:14" x14ac:dyDescent="0.2">
      <c r="A16863" t="s">
        <v>16888</v>
      </c>
      <c r="B16863" t="s">
        <v>38604</v>
      </c>
      <c r="I16863" t="s">
        <v>5</v>
      </c>
      <c r="J16863">
        <v>2266.14</v>
      </c>
      <c r="M16863">
        <v>2266.14</v>
      </c>
      <c r="N16863">
        <f t="shared" si="263"/>
        <v>0</v>
      </c>
    </row>
    <row r="16864" spans="1:14" x14ac:dyDescent="0.2">
      <c r="A16864" t="s">
        <v>16889</v>
      </c>
      <c r="B16864" t="s">
        <v>38604</v>
      </c>
      <c r="I16864" t="s">
        <v>5</v>
      </c>
      <c r="J16864">
        <v>2120.79</v>
      </c>
      <c r="M16864">
        <v>2120.79</v>
      </c>
      <c r="N16864">
        <f t="shared" si="263"/>
        <v>0</v>
      </c>
    </row>
    <row r="16865" spans="1:14" x14ac:dyDescent="0.2">
      <c r="A16865" t="s">
        <v>16890</v>
      </c>
      <c r="B16865" t="s">
        <v>38605</v>
      </c>
      <c r="I16865" t="s">
        <v>5</v>
      </c>
      <c r="J16865">
        <v>2694.35</v>
      </c>
      <c r="M16865">
        <v>2694.35</v>
      </c>
      <c r="N16865">
        <f t="shared" si="263"/>
        <v>0</v>
      </c>
    </row>
    <row r="16866" spans="1:14" x14ac:dyDescent="0.2">
      <c r="A16866" t="s">
        <v>16891</v>
      </c>
      <c r="B16866" t="s">
        <v>38605</v>
      </c>
      <c r="I16866" t="s">
        <v>5</v>
      </c>
      <c r="J16866">
        <v>2519.92</v>
      </c>
      <c r="M16866">
        <v>2519.92</v>
      </c>
      <c r="N16866">
        <f t="shared" si="263"/>
        <v>0</v>
      </c>
    </row>
    <row r="16867" spans="1:14" x14ac:dyDescent="0.2">
      <c r="A16867" t="s">
        <v>16892</v>
      </c>
      <c r="B16867" t="s">
        <v>38606</v>
      </c>
      <c r="I16867" t="s">
        <v>5</v>
      </c>
      <c r="J16867">
        <v>2642.15</v>
      </c>
      <c r="M16867">
        <v>2642.15</v>
      </c>
      <c r="N16867">
        <f t="shared" si="263"/>
        <v>0</v>
      </c>
    </row>
    <row r="16868" spans="1:14" x14ac:dyDescent="0.2">
      <c r="A16868" t="s">
        <v>16893</v>
      </c>
      <c r="B16868" t="s">
        <v>38606</v>
      </c>
      <c r="I16868" t="s">
        <v>5</v>
      </c>
      <c r="J16868">
        <v>2478.62</v>
      </c>
      <c r="M16868">
        <v>2478.62</v>
      </c>
      <c r="N16868">
        <f t="shared" si="263"/>
        <v>0</v>
      </c>
    </row>
    <row r="16869" spans="1:14" x14ac:dyDescent="0.2">
      <c r="A16869" t="s">
        <v>16894</v>
      </c>
      <c r="B16869" t="s">
        <v>38607</v>
      </c>
      <c r="I16869" t="s">
        <v>5</v>
      </c>
      <c r="J16869">
        <v>3143.39</v>
      </c>
      <c r="M16869">
        <v>3143.39</v>
      </c>
      <c r="N16869">
        <f t="shared" si="263"/>
        <v>0</v>
      </c>
    </row>
    <row r="16870" spans="1:14" x14ac:dyDescent="0.2">
      <c r="A16870" t="s">
        <v>16895</v>
      </c>
      <c r="B16870" t="s">
        <v>38607</v>
      </c>
      <c r="I16870" t="s">
        <v>5</v>
      </c>
      <c r="J16870">
        <v>2947.16</v>
      </c>
      <c r="M16870">
        <v>2947.16</v>
      </c>
      <c r="N16870">
        <f t="shared" si="263"/>
        <v>0</v>
      </c>
    </row>
    <row r="16871" spans="1:14" x14ac:dyDescent="0.2">
      <c r="A16871" t="s">
        <v>16896</v>
      </c>
      <c r="B16871" t="s">
        <v>38608</v>
      </c>
      <c r="I16871" t="s">
        <v>5</v>
      </c>
      <c r="J16871">
        <v>3548.35</v>
      </c>
      <c r="M16871">
        <v>3548.35</v>
      </c>
      <c r="N16871">
        <f t="shared" si="263"/>
        <v>0</v>
      </c>
    </row>
    <row r="16872" spans="1:14" x14ac:dyDescent="0.2">
      <c r="A16872" t="s">
        <v>16897</v>
      </c>
      <c r="B16872" t="s">
        <v>38608</v>
      </c>
      <c r="I16872" t="s">
        <v>5</v>
      </c>
      <c r="J16872">
        <v>3366.66</v>
      </c>
      <c r="M16872">
        <v>3366.66</v>
      </c>
      <c r="N16872">
        <f t="shared" si="263"/>
        <v>0</v>
      </c>
    </row>
    <row r="16873" spans="1:14" x14ac:dyDescent="0.2">
      <c r="A16873" t="s">
        <v>16898</v>
      </c>
      <c r="B16873" t="s">
        <v>38609</v>
      </c>
      <c r="I16873" t="s">
        <v>5</v>
      </c>
      <c r="J16873">
        <v>4228.67</v>
      </c>
      <c r="M16873">
        <v>4228.67</v>
      </c>
      <c r="N16873">
        <f t="shared" si="263"/>
        <v>0</v>
      </c>
    </row>
    <row r="16874" spans="1:14" x14ac:dyDescent="0.2">
      <c r="A16874" t="s">
        <v>16899</v>
      </c>
      <c r="B16874" t="s">
        <v>38609</v>
      </c>
      <c r="I16874" t="s">
        <v>5</v>
      </c>
      <c r="J16874">
        <v>4010.64</v>
      </c>
      <c r="M16874">
        <v>4010.64</v>
      </c>
      <c r="N16874">
        <f t="shared" si="263"/>
        <v>0</v>
      </c>
    </row>
    <row r="16875" spans="1:14" x14ac:dyDescent="0.2">
      <c r="A16875" t="s">
        <v>16900</v>
      </c>
      <c r="B16875" t="s">
        <v>38610</v>
      </c>
      <c r="I16875" t="s">
        <v>5</v>
      </c>
      <c r="J16875">
        <v>4004.98</v>
      </c>
      <c r="M16875">
        <v>4004.98</v>
      </c>
      <c r="N16875">
        <f t="shared" si="263"/>
        <v>0</v>
      </c>
    </row>
    <row r="16876" spans="1:14" x14ac:dyDescent="0.2">
      <c r="A16876" t="s">
        <v>16901</v>
      </c>
      <c r="B16876" t="s">
        <v>38610</v>
      </c>
      <c r="I16876" t="s">
        <v>5</v>
      </c>
      <c r="J16876">
        <v>3805.12</v>
      </c>
      <c r="M16876">
        <v>3805.12</v>
      </c>
      <c r="N16876">
        <f t="shared" si="263"/>
        <v>0</v>
      </c>
    </row>
    <row r="16877" spans="1:14" x14ac:dyDescent="0.2">
      <c r="A16877" t="s">
        <v>16902</v>
      </c>
      <c r="B16877" t="s">
        <v>38611</v>
      </c>
      <c r="I16877" t="s">
        <v>5</v>
      </c>
      <c r="J16877">
        <v>4772.54</v>
      </c>
      <c r="M16877">
        <v>4772.54</v>
      </c>
      <c r="N16877">
        <f t="shared" si="263"/>
        <v>0</v>
      </c>
    </row>
    <row r="16878" spans="1:14" x14ac:dyDescent="0.2">
      <c r="A16878" t="s">
        <v>16903</v>
      </c>
      <c r="B16878" t="s">
        <v>38611</v>
      </c>
      <c r="I16878" t="s">
        <v>5</v>
      </c>
      <c r="J16878">
        <v>4532.7</v>
      </c>
      <c r="M16878">
        <v>4532.7</v>
      </c>
      <c r="N16878">
        <f t="shared" si="263"/>
        <v>0</v>
      </c>
    </row>
    <row r="16879" spans="1:14" x14ac:dyDescent="0.2">
      <c r="A16879" t="s">
        <v>16904</v>
      </c>
      <c r="B16879" t="s">
        <v>38612</v>
      </c>
      <c r="I16879" t="s">
        <v>5</v>
      </c>
      <c r="J16879">
        <v>4437.43</v>
      </c>
      <c r="M16879">
        <v>4437.43</v>
      </c>
      <c r="N16879">
        <f t="shared" si="263"/>
        <v>0</v>
      </c>
    </row>
    <row r="16880" spans="1:14" x14ac:dyDescent="0.2">
      <c r="A16880" t="s">
        <v>16905</v>
      </c>
      <c r="B16880" t="s">
        <v>38612</v>
      </c>
      <c r="I16880" t="s">
        <v>5</v>
      </c>
      <c r="J16880">
        <v>4219.3999999999996</v>
      </c>
      <c r="M16880">
        <v>4219.3999999999996</v>
      </c>
      <c r="N16880">
        <f t="shared" si="263"/>
        <v>0</v>
      </c>
    </row>
    <row r="16881" spans="1:14" x14ac:dyDescent="0.2">
      <c r="A16881" t="s">
        <v>16906</v>
      </c>
      <c r="B16881" t="s">
        <v>38613</v>
      </c>
      <c r="I16881" t="s">
        <v>5</v>
      </c>
      <c r="J16881">
        <v>5289.32</v>
      </c>
      <c r="M16881">
        <v>5289.32</v>
      </c>
      <c r="N16881">
        <f t="shared" si="263"/>
        <v>0</v>
      </c>
    </row>
    <row r="16882" spans="1:14" x14ac:dyDescent="0.2">
      <c r="A16882" t="s">
        <v>16907</v>
      </c>
      <c r="B16882" t="s">
        <v>38613</v>
      </c>
      <c r="I16882" t="s">
        <v>5</v>
      </c>
      <c r="J16882">
        <v>5027.68</v>
      </c>
      <c r="M16882">
        <v>5027.68</v>
      </c>
      <c r="N16882">
        <f t="shared" si="263"/>
        <v>0</v>
      </c>
    </row>
    <row r="16883" spans="1:14" x14ac:dyDescent="0.2">
      <c r="A16883" t="s">
        <v>16908</v>
      </c>
      <c r="B16883" t="s">
        <v>38614</v>
      </c>
      <c r="I16883" t="s">
        <v>5</v>
      </c>
      <c r="J16883">
        <v>5248.52</v>
      </c>
      <c r="M16883">
        <v>5248.52</v>
      </c>
      <c r="N16883">
        <f t="shared" si="263"/>
        <v>0</v>
      </c>
    </row>
    <row r="16884" spans="1:14" x14ac:dyDescent="0.2">
      <c r="A16884" t="s">
        <v>16909</v>
      </c>
      <c r="B16884" t="s">
        <v>38614</v>
      </c>
      <c r="I16884" t="s">
        <v>5</v>
      </c>
      <c r="J16884">
        <v>5007.78</v>
      </c>
      <c r="M16884">
        <v>5007.78</v>
      </c>
      <c r="N16884">
        <f t="shared" si="263"/>
        <v>0</v>
      </c>
    </row>
    <row r="16885" spans="1:14" x14ac:dyDescent="0.2">
      <c r="A16885" t="s">
        <v>16910</v>
      </c>
      <c r="B16885" t="s">
        <v>38615</v>
      </c>
      <c r="I16885" t="s">
        <v>5</v>
      </c>
      <c r="J16885">
        <v>6258.52</v>
      </c>
      <c r="M16885">
        <v>6258.52</v>
      </c>
      <c r="N16885">
        <f t="shared" si="263"/>
        <v>0</v>
      </c>
    </row>
    <row r="16886" spans="1:14" x14ac:dyDescent="0.2">
      <c r="A16886" t="s">
        <v>16911</v>
      </c>
      <c r="B16886" t="s">
        <v>38615</v>
      </c>
      <c r="I16886" t="s">
        <v>5</v>
      </c>
      <c r="J16886">
        <v>5969.63</v>
      </c>
      <c r="M16886">
        <v>5969.63</v>
      </c>
      <c r="N16886">
        <f t="shared" si="263"/>
        <v>0</v>
      </c>
    </row>
    <row r="16887" spans="1:14" x14ac:dyDescent="0.2">
      <c r="A16887" t="s">
        <v>16912</v>
      </c>
      <c r="B16887" t="s">
        <v>38616</v>
      </c>
      <c r="I16887" t="s">
        <v>5</v>
      </c>
      <c r="J16887">
        <v>5779.42</v>
      </c>
      <c r="M16887">
        <v>5779.42</v>
      </c>
      <c r="N16887">
        <f t="shared" si="263"/>
        <v>0</v>
      </c>
    </row>
    <row r="16888" spans="1:14" x14ac:dyDescent="0.2">
      <c r="A16888" t="s">
        <v>16913</v>
      </c>
      <c r="B16888" t="s">
        <v>38616</v>
      </c>
      <c r="I16888" t="s">
        <v>5</v>
      </c>
      <c r="J16888">
        <v>5511.43</v>
      </c>
      <c r="M16888">
        <v>5511.43</v>
      </c>
      <c r="N16888">
        <f t="shared" si="263"/>
        <v>0</v>
      </c>
    </row>
    <row r="16889" spans="1:14" x14ac:dyDescent="0.2">
      <c r="A16889" t="s">
        <v>16914</v>
      </c>
      <c r="B16889" t="s">
        <v>38617</v>
      </c>
      <c r="I16889" t="s">
        <v>5</v>
      </c>
      <c r="J16889">
        <v>6893.45</v>
      </c>
      <c r="M16889">
        <v>6893.45</v>
      </c>
      <c r="N16889">
        <f t="shared" si="263"/>
        <v>0</v>
      </c>
    </row>
    <row r="16890" spans="1:14" x14ac:dyDescent="0.2">
      <c r="A16890" t="s">
        <v>16915</v>
      </c>
      <c r="B16890" t="s">
        <v>38617</v>
      </c>
      <c r="I16890" t="s">
        <v>5</v>
      </c>
      <c r="J16890">
        <v>6571.85</v>
      </c>
      <c r="M16890">
        <v>6571.85</v>
      </c>
      <c r="N16890">
        <f t="shared" si="263"/>
        <v>0</v>
      </c>
    </row>
    <row r="16891" spans="1:14" x14ac:dyDescent="0.2">
      <c r="A16891" t="s">
        <v>16916</v>
      </c>
      <c r="B16891" t="s">
        <v>38618</v>
      </c>
      <c r="I16891" t="s">
        <v>5</v>
      </c>
      <c r="J16891">
        <v>6655.31</v>
      </c>
      <c r="M16891">
        <v>6655.31</v>
      </c>
      <c r="N16891">
        <f t="shared" si="263"/>
        <v>0</v>
      </c>
    </row>
    <row r="16892" spans="1:14" x14ac:dyDescent="0.2">
      <c r="A16892" t="s">
        <v>16917</v>
      </c>
      <c r="B16892" t="s">
        <v>38618</v>
      </c>
      <c r="I16892" t="s">
        <v>5</v>
      </c>
      <c r="J16892">
        <v>6337.35</v>
      </c>
      <c r="M16892">
        <v>6337.35</v>
      </c>
      <c r="N16892">
        <f t="shared" si="263"/>
        <v>0</v>
      </c>
    </row>
    <row r="16893" spans="1:14" x14ac:dyDescent="0.2">
      <c r="A16893" t="s">
        <v>16918</v>
      </c>
      <c r="B16893" t="s">
        <v>38619</v>
      </c>
      <c r="I16893" t="s">
        <v>5</v>
      </c>
      <c r="J16893">
        <v>7940.42</v>
      </c>
      <c r="M16893">
        <v>7940.42</v>
      </c>
      <c r="N16893">
        <f t="shared" si="263"/>
        <v>0</v>
      </c>
    </row>
    <row r="16894" spans="1:14" x14ac:dyDescent="0.2">
      <c r="A16894" t="s">
        <v>16919</v>
      </c>
      <c r="B16894" t="s">
        <v>38619</v>
      </c>
      <c r="I16894" t="s">
        <v>5</v>
      </c>
      <c r="J16894">
        <v>7558.86</v>
      </c>
      <c r="M16894">
        <v>7558.86</v>
      </c>
      <c r="N16894">
        <f t="shared" si="263"/>
        <v>0</v>
      </c>
    </row>
    <row r="16895" spans="1:14" x14ac:dyDescent="0.2">
      <c r="A16895" t="s">
        <v>127</v>
      </c>
      <c r="B16895" t="s">
        <v>38620</v>
      </c>
      <c r="I16895" t="s">
        <v>3</v>
      </c>
      <c r="J16895">
        <v>57.74</v>
      </c>
      <c r="M16895">
        <v>57.74</v>
      </c>
      <c r="N16895">
        <f t="shared" si="263"/>
        <v>0</v>
      </c>
    </row>
    <row r="16896" spans="1:14" x14ac:dyDescent="0.2">
      <c r="A16896" t="s">
        <v>16920</v>
      </c>
      <c r="B16896" t="s">
        <v>38620</v>
      </c>
      <c r="I16896" t="s">
        <v>3</v>
      </c>
      <c r="J16896">
        <v>55.45</v>
      </c>
      <c r="M16896">
        <v>55.45</v>
      </c>
      <c r="N16896">
        <f t="shared" si="263"/>
        <v>0</v>
      </c>
    </row>
    <row r="16897" spans="1:14" x14ac:dyDescent="0.2">
      <c r="A16897" t="s">
        <v>16921</v>
      </c>
      <c r="B16897" t="s">
        <v>38621</v>
      </c>
      <c r="I16897" t="s">
        <v>3</v>
      </c>
      <c r="J16897">
        <v>49.59</v>
      </c>
      <c r="M16897">
        <v>49.59</v>
      </c>
      <c r="N16897">
        <f t="shared" si="263"/>
        <v>0</v>
      </c>
    </row>
    <row r="16898" spans="1:14" x14ac:dyDescent="0.2">
      <c r="A16898" t="s">
        <v>16922</v>
      </c>
      <c r="B16898" t="s">
        <v>38621</v>
      </c>
      <c r="I16898" t="s">
        <v>3</v>
      </c>
      <c r="J16898">
        <v>47.87</v>
      </c>
      <c r="M16898">
        <v>47.87</v>
      </c>
      <c r="N16898">
        <f t="shared" si="263"/>
        <v>0</v>
      </c>
    </row>
    <row r="16899" spans="1:14" x14ac:dyDescent="0.2">
      <c r="A16899" t="s">
        <v>16923</v>
      </c>
      <c r="B16899" t="s">
        <v>38622</v>
      </c>
      <c r="I16899" t="s">
        <v>4</v>
      </c>
      <c r="J16899">
        <v>36.909999999999997</v>
      </c>
      <c r="M16899">
        <v>36.909999999999997</v>
      </c>
      <c r="N16899">
        <f t="shared" si="263"/>
        <v>0</v>
      </c>
    </row>
    <row r="16900" spans="1:14" x14ac:dyDescent="0.2">
      <c r="A16900" t="s">
        <v>16924</v>
      </c>
      <c r="B16900" t="s">
        <v>38622</v>
      </c>
      <c r="I16900" t="s">
        <v>4</v>
      </c>
      <c r="J16900">
        <v>35.76</v>
      </c>
      <c r="M16900">
        <v>35.76</v>
      </c>
      <c r="N16900">
        <f t="shared" ref="N16900:N16963" si="264">J16900-M16900</f>
        <v>0</v>
      </c>
    </row>
    <row r="16901" spans="1:14" x14ac:dyDescent="0.2">
      <c r="A16901" t="s">
        <v>16925</v>
      </c>
      <c r="B16901" t="s">
        <v>38623</v>
      </c>
      <c r="I16901" t="s">
        <v>4</v>
      </c>
      <c r="J16901">
        <v>44.28</v>
      </c>
      <c r="M16901">
        <v>44.28</v>
      </c>
      <c r="N16901">
        <f t="shared" si="264"/>
        <v>0</v>
      </c>
    </row>
    <row r="16902" spans="1:14" x14ac:dyDescent="0.2">
      <c r="A16902" t="s">
        <v>16926</v>
      </c>
      <c r="B16902" t="s">
        <v>38623</v>
      </c>
      <c r="I16902" t="s">
        <v>4</v>
      </c>
      <c r="J16902">
        <v>42.9</v>
      </c>
      <c r="M16902">
        <v>42.9</v>
      </c>
      <c r="N16902">
        <f t="shared" si="264"/>
        <v>0</v>
      </c>
    </row>
    <row r="16903" spans="1:14" x14ac:dyDescent="0.2">
      <c r="A16903" t="s">
        <v>16927</v>
      </c>
      <c r="B16903" t="s">
        <v>38624</v>
      </c>
      <c r="I16903" t="s">
        <v>4</v>
      </c>
      <c r="J16903">
        <v>62</v>
      </c>
      <c r="M16903">
        <v>62</v>
      </c>
      <c r="N16903">
        <f t="shared" si="264"/>
        <v>0</v>
      </c>
    </row>
    <row r="16904" spans="1:14" x14ac:dyDescent="0.2">
      <c r="A16904" t="s">
        <v>16928</v>
      </c>
      <c r="B16904" t="s">
        <v>38624</v>
      </c>
      <c r="I16904" t="s">
        <v>4</v>
      </c>
      <c r="J16904">
        <v>60.56</v>
      </c>
      <c r="M16904">
        <v>60.56</v>
      </c>
      <c r="N16904">
        <f t="shared" si="264"/>
        <v>0</v>
      </c>
    </row>
    <row r="16905" spans="1:14" x14ac:dyDescent="0.2">
      <c r="A16905" t="s">
        <v>16929</v>
      </c>
      <c r="B16905" t="s">
        <v>38625</v>
      </c>
      <c r="I16905" t="s">
        <v>4</v>
      </c>
      <c r="J16905">
        <v>74.38</v>
      </c>
      <c r="M16905">
        <v>74.38</v>
      </c>
      <c r="N16905">
        <f t="shared" si="264"/>
        <v>0</v>
      </c>
    </row>
    <row r="16906" spans="1:14" x14ac:dyDescent="0.2">
      <c r="A16906" t="s">
        <v>16930</v>
      </c>
      <c r="B16906" t="s">
        <v>38625</v>
      </c>
      <c r="I16906" t="s">
        <v>4</v>
      </c>
      <c r="J16906">
        <v>72.66</v>
      </c>
      <c r="M16906">
        <v>72.66</v>
      </c>
      <c r="N16906">
        <f t="shared" si="264"/>
        <v>0</v>
      </c>
    </row>
    <row r="16907" spans="1:14" x14ac:dyDescent="0.2">
      <c r="A16907" t="s">
        <v>16931</v>
      </c>
      <c r="B16907" t="s">
        <v>38626</v>
      </c>
      <c r="I16907" t="s">
        <v>4</v>
      </c>
      <c r="J16907">
        <v>79.989999999999995</v>
      </c>
      <c r="M16907">
        <v>79.989999999999995</v>
      </c>
      <c r="N16907">
        <f t="shared" si="264"/>
        <v>0</v>
      </c>
    </row>
    <row r="16908" spans="1:14" x14ac:dyDescent="0.2">
      <c r="A16908" t="s">
        <v>16932</v>
      </c>
      <c r="B16908" t="s">
        <v>38626</v>
      </c>
      <c r="I16908" t="s">
        <v>4</v>
      </c>
      <c r="J16908">
        <v>78.27</v>
      </c>
      <c r="M16908">
        <v>78.27</v>
      </c>
      <c r="N16908">
        <f t="shared" si="264"/>
        <v>0</v>
      </c>
    </row>
    <row r="16909" spans="1:14" x14ac:dyDescent="0.2">
      <c r="A16909" t="s">
        <v>16933</v>
      </c>
      <c r="B16909" t="s">
        <v>38627</v>
      </c>
      <c r="I16909" t="s">
        <v>4</v>
      </c>
      <c r="J16909">
        <v>95.97</v>
      </c>
      <c r="M16909">
        <v>95.97</v>
      </c>
      <c r="N16909">
        <f t="shared" si="264"/>
        <v>0</v>
      </c>
    </row>
    <row r="16910" spans="1:14" x14ac:dyDescent="0.2">
      <c r="A16910" t="s">
        <v>16934</v>
      </c>
      <c r="B16910" t="s">
        <v>38627</v>
      </c>
      <c r="I16910" t="s">
        <v>4</v>
      </c>
      <c r="J16910">
        <v>93.9</v>
      </c>
      <c r="M16910">
        <v>93.9</v>
      </c>
      <c r="N16910">
        <f t="shared" si="264"/>
        <v>0</v>
      </c>
    </row>
    <row r="16911" spans="1:14" x14ac:dyDescent="0.2">
      <c r="A16911" t="s">
        <v>16935</v>
      </c>
      <c r="B16911" t="s">
        <v>38628</v>
      </c>
      <c r="I16911" t="s">
        <v>4</v>
      </c>
      <c r="J16911">
        <v>114.04</v>
      </c>
      <c r="M16911">
        <v>114.04</v>
      </c>
      <c r="N16911">
        <f t="shared" si="264"/>
        <v>0</v>
      </c>
    </row>
    <row r="16912" spans="1:14" x14ac:dyDescent="0.2">
      <c r="A16912" t="s">
        <v>16936</v>
      </c>
      <c r="B16912" t="s">
        <v>38628</v>
      </c>
      <c r="I16912" t="s">
        <v>4</v>
      </c>
      <c r="J16912">
        <v>112.03</v>
      </c>
      <c r="M16912">
        <v>112.03</v>
      </c>
      <c r="N16912">
        <f t="shared" si="264"/>
        <v>0</v>
      </c>
    </row>
    <row r="16913" spans="1:14" x14ac:dyDescent="0.2">
      <c r="A16913" t="s">
        <v>16937</v>
      </c>
      <c r="B16913" t="s">
        <v>38629</v>
      </c>
      <c r="I16913" t="s">
        <v>4</v>
      </c>
      <c r="J16913">
        <v>136.83000000000001</v>
      </c>
      <c r="M16913">
        <v>136.83000000000001</v>
      </c>
      <c r="N16913">
        <f t="shared" si="264"/>
        <v>0</v>
      </c>
    </row>
    <row r="16914" spans="1:14" x14ac:dyDescent="0.2">
      <c r="A16914" t="s">
        <v>16938</v>
      </c>
      <c r="B16914" t="s">
        <v>38629</v>
      </c>
      <c r="I16914" t="s">
        <v>4</v>
      </c>
      <c r="J16914">
        <v>134.41999999999999</v>
      </c>
      <c r="M16914">
        <v>134.41999999999999</v>
      </c>
      <c r="N16914">
        <f t="shared" si="264"/>
        <v>0</v>
      </c>
    </row>
    <row r="16915" spans="1:14" x14ac:dyDescent="0.2">
      <c r="A16915" t="s">
        <v>16939</v>
      </c>
      <c r="B16915" t="s">
        <v>38630</v>
      </c>
      <c r="I16915" t="s">
        <v>4</v>
      </c>
      <c r="J16915">
        <v>160.06</v>
      </c>
      <c r="M16915">
        <v>160.06</v>
      </c>
      <c r="N16915">
        <f t="shared" si="264"/>
        <v>0</v>
      </c>
    </row>
    <row r="16916" spans="1:14" x14ac:dyDescent="0.2">
      <c r="A16916" t="s">
        <v>16940</v>
      </c>
      <c r="B16916" t="s">
        <v>38630</v>
      </c>
      <c r="I16916" t="s">
        <v>4</v>
      </c>
      <c r="J16916">
        <v>157.76</v>
      </c>
      <c r="M16916">
        <v>157.76</v>
      </c>
      <c r="N16916">
        <f t="shared" si="264"/>
        <v>0</v>
      </c>
    </row>
    <row r="16917" spans="1:14" x14ac:dyDescent="0.2">
      <c r="A16917" t="s">
        <v>16941</v>
      </c>
      <c r="B16917" t="s">
        <v>38631</v>
      </c>
      <c r="I16917" t="s">
        <v>4</v>
      </c>
      <c r="J16917">
        <v>192.06</v>
      </c>
      <c r="M16917">
        <v>192.06</v>
      </c>
      <c r="N16917">
        <f t="shared" si="264"/>
        <v>0</v>
      </c>
    </row>
    <row r="16918" spans="1:14" x14ac:dyDescent="0.2">
      <c r="A16918" t="s">
        <v>16942</v>
      </c>
      <c r="B16918" t="s">
        <v>38631</v>
      </c>
      <c r="I16918" t="s">
        <v>4</v>
      </c>
      <c r="J16918">
        <v>189.3</v>
      </c>
      <c r="M16918">
        <v>189.3</v>
      </c>
      <c r="N16918">
        <f t="shared" si="264"/>
        <v>0</v>
      </c>
    </row>
    <row r="16919" spans="1:14" x14ac:dyDescent="0.2">
      <c r="A16919" t="s">
        <v>16943</v>
      </c>
      <c r="B16919" t="s">
        <v>38632</v>
      </c>
      <c r="I16919" t="s">
        <v>4</v>
      </c>
      <c r="J16919">
        <v>24.7</v>
      </c>
      <c r="M16919">
        <v>24.7</v>
      </c>
      <c r="N16919">
        <f t="shared" si="264"/>
        <v>0</v>
      </c>
    </row>
    <row r="16920" spans="1:14" x14ac:dyDescent="0.2">
      <c r="A16920" t="s">
        <v>16944</v>
      </c>
      <c r="B16920" t="s">
        <v>38632</v>
      </c>
      <c r="I16920" t="s">
        <v>4</v>
      </c>
      <c r="J16920">
        <v>23.66</v>
      </c>
      <c r="M16920">
        <v>23.66</v>
      </c>
      <c r="N16920">
        <f t="shared" si="264"/>
        <v>0</v>
      </c>
    </row>
    <row r="16921" spans="1:14" x14ac:dyDescent="0.2">
      <c r="A16921" t="s">
        <v>16945</v>
      </c>
      <c r="B16921" t="s">
        <v>38633</v>
      </c>
      <c r="I16921" t="s">
        <v>4</v>
      </c>
      <c r="J16921">
        <v>29.34</v>
      </c>
      <c r="M16921">
        <v>29.34</v>
      </c>
      <c r="N16921">
        <f t="shared" si="264"/>
        <v>0</v>
      </c>
    </row>
    <row r="16922" spans="1:14" x14ac:dyDescent="0.2">
      <c r="A16922" t="s">
        <v>16946</v>
      </c>
      <c r="B16922" t="s">
        <v>38633</v>
      </c>
      <c r="I16922" t="s">
        <v>4</v>
      </c>
      <c r="J16922">
        <v>28.14</v>
      </c>
      <c r="M16922">
        <v>28.14</v>
      </c>
      <c r="N16922">
        <f t="shared" si="264"/>
        <v>0</v>
      </c>
    </row>
    <row r="16923" spans="1:14" x14ac:dyDescent="0.2">
      <c r="A16923" t="s">
        <v>16947</v>
      </c>
      <c r="B16923" t="s">
        <v>22354</v>
      </c>
      <c r="I16923" t="s">
        <v>4</v>
      </c>
      <c r="J16923">
        <v>31.09</v>
      </c>
      <c r="M16923">
        <v>31.09</v>
      </c>
      <c r="N16923">
        <f t="shared" si="264"/>
        <v>0</v>
      </c>
    </row>
    <row r="16924" spans="1:14" x14ac:dyDescent="0.2">
      <c r="A16924" t="s">
        <v>16948</v>
      </c>
      <c r="B16924" t="s">
        <v>22354</v>
      </c>
      <c r="I16924" t="s">
        <v>4</v>
      </c>
      <c r="J16924">
        <v>29.94</v>
      </c>
      <c r="M16924">
        <v>29.94</v>
      </c>
      <c r="N16924">
        <f t="shared" si="264"/>
        <v>0</v>
      </c>
    </row>
    <row r="16925" spans="1:14" x14ac:dyDescent="0.2">
      <c r="A16925" t="s">
        <v>16949</v>
      </c>
      <c r="B16925" t="s">
        <v>38634</v>
      </c>
      <c r="I16925" t="s">
        <v>4</v>
      </c>
      <c r="J16925">
        <v>37.270000000000003</v>
      </c>
      <c r="M16925">
        <v>37.270000000000003</v>
      </c>
      <c r="N16925">
        <f t="shared" si="264"/>
        <v>0</v>
      </c>
    </row>
    <row r="16926" spans="1:14" x14ac:dyDescent="0.2">
      <c r="A16926" t="s">
        <v>16950</v>
      </c>
      <c r="B16926" t="s">
        <v>38634</v>
      </c>
      <c r="I16926" t="s">
        <v>4</v>
      </c>
      <c r="J16926">
        <v>35.89</v>
      </c>
      <c r="M16926">
        <v>35.89</v>
      </c>
      <c r="N16926">
        <f t="shared" si="264"/>
        <v>0</v>
      </c>
    </row>
    <row r="16927" spans="1:14" x14ac:dyDescent="0.2">
      <c r="A16927" t="s">
        <v>16951</v>
      </c>
      <c r="B16927" t="s">
        <v>22355</v>
      </c>
      <c r="I16927" t="s">
        <v>4</v>
      </c>
      <c r="J16927">
        <v>9.44</v>
      </c>
      <c r="M16927">
        <v>9.44</v>
      </c>
      <c r="N16927">
        <f t="shared" si="264"/>
        <v>0</v>
      </c>
    </row>
    <row r="16928" spans="1:14" x14ac:dyDescent="0.2">
      <c r="A16928" t="s">
        <v>16952</v>
      </c>
      <c r="B16928" t="s">
        <v>22355</v>
      </c>
      <c r="I16928" t="s">
        <v>4</v>
      </c>
      <c r="J16928">
        <v>8.8699999999999992</v>
      </c>
      <c r="M16928">
        <v>8.8699999999999992</v>
      </c>
      <c r="N16928">
        <f t="shared" si="264"/>
        <v>0</v>
      </c>
    </row>
    <row r="16929" spans="1:14" x14ac:dyDescent="0.2">
      <c r="A16929" t="s">
        <v>16953</v>
      </c>
      <c r="B16929" t="s">
        <v>38635</v>
      </c>
      <c r="I16929" t="s">
        <v>4</v>
      </c>
      <c r="J16929">
        <v>11.29</v>
      </c>
      <c r="M16929">
        <v>11.29</v>
      </c>
      <c r="N16929">
        <f t="shared" si="264"/>
        <v>0</v>
      </c>
    </row>
    <row r="16930" spans="1:14" x14ac:dyDescent="0.2">
      <c r="A16930" t="s">
        <v>16954</v>
      </c>
      <c r="B16930" t="s">
        <v>38635</v>
      </c>
      <c r="I16930" t="s">
        <v>4</v>
      </c>
      <c r="J16930">
        <v>10.6</v>
      </c>
      <c r="M16930">
        <v>10.6</v>
      </c>
      <c r="N16930">
        <f t="shared" si="264"/>
        <v>0</v>
      </c>
    </row>
    <row r="16931" spans="1:14" x14ac:dyDescent="0.2">
      <c r="A16931" t="s">
        <v>16955</v>
      </c>
      <c r="B16931" t="s">
        <v>38636</v>
      </c>
      <c r="I16931" t="s">
        <v>3</v>
      </c>
      <c r="J16931">
        <v>96.51</v>
      </c>
      <c r="M16931">
        <v>96.51</v>
      </c>
      <c r="N16931">
        <f t="shared" si="264"/>
        <v>0</v>
      </c>
    </row>
    <row r="16932" spans="1:14" x14ac:dyDescent="0.2">
      <c r="A16932" t="s">
        <v>16956</v>
      </c>
      <c r="B16932" t="s">
        <v>38636</v>
      </c>
      <c r="I16932" t="s">
        <v>3</v>
      </c>
      <c r="J16932">
        <v>90.22</v>
      </c>
      <c r="M16932">
        <v>90.22</v>
      </c>
      <c r="N16932">
        <f t="shared" si="264"/>
        <v>0</v>
      </c>
    </row>
    <row r="16933" spans="1:14" x14ac:dyDescent="0.2">
      <c r="A16933" t="s">
        <v>16957</v>
      </c>
      <c r="B16933" t="s">
        <v>38637</v>
      </c>
      <c r="I16933" t="s">
        <v>3</v>
      </c>
      <c r="J16933">
        <v>155.32</v>
      </c>
      <c r="M16933">
        <v>155.32</v>
      </c>
      <c r="N16933">
        <f t="shared" si="264"/>
        <v>0</v>
      </c>
    </row>
    <row r="16934" spans="1:14" x14ac:dyDescent="0.2">
      <c r="A16934" t="s">
        <v>16958</v>
      </c>
      <c r="B16934" t="s">
        <v>38637</v>
      </c>
      <c r="I16934" t="s">
        <v>3</v>
      </c>
      <c r="J16934">
        <v>142.38</v>
      </c>
      <c r="M16934">
        <v>142.38</v>
      </c>
      <c r="N16934">
        <f t="shared" si="264"/>
        <v>0</v>
      </c>
    </row>
    <row r="16935" spans="1:14" x14ac:dyDescent="0.2">
      <c r="A16935" t="s">
        <v>16959</v>
      </c>
      <c r="B16935" t="s">
        <v>38638</v>
      </c>
      <c r="I16935" t="s">
        <v>3</v>
      </c>
      <c r="J16935">
        <v>71.069999999999993</v>
      </c>
      <c r="M16935">
        <v>71.069999999999993</v>
      </c>
      <c r="N16935">
        <f t="shared" si="264"/>
        <v>0</v>
      </c>
    </row>
    <row r="16936" spans="1:14" x14ac:dyDescent="0.2">
      <c r="A16936" t="s">
        <v>16960</v>
      </c>
      <c r="B16936" t="s">
        <v>38638</v>
      </c>
      <c r="I16936" t="s">
        <v>3</v>
      </c>
      <c r="J16936">
        <v>64.78</v>
      </c>
      <c r="M16936">
        <v>64.78</v>
      </c>
      <c r="N16936">
        <f t="shared" si="264"/>
        <v>0</v>
      </c>
    </row>
    <row r="16937" spans="1:14" x14ac:dyDescent="0.2">
      <c r="A16937" t="s">
        <v>16961</v>
      </c>
      <c r="B16937" t="s">
        <v>38639</v>
      </c>
      <c r="I16937" t="s">
        <v>4</v>
      </c>
      <c r="J16937">
        <v>29.44</v>
      </c>
      <c r="M16937">
        <v>29.44</v>
      </c>
      <c r="N16937">
        <f t="shared" si="264"/>
        <v>0</v>
      </c>
    </row>
    <row r="16938" spans="1:14" x14ac:dyDescent="0.2">
      <c r="A16938" t="s">
        <v>16962</v>
      </c>
      <c r="B16938" t="s">
        <v>38639</v>
      </c>
      <c r="I16938" t="s">
        <v>4</v>
      </c>
      <c r="J16938">
        <v>26.45</v>
      </c>
      <c r="M16938">
        <v>26.45</v>
      </c>
      <c r="N16938">
        <f t="shared" si="264"/>
        <v>0</v>
      </c>
    </row>
    <row r="16939" spans="1:14" x14ac:dyDescent="0.2">
      <c r="A16939" t="s">
        <v>16963</v>
      </c>
      <c r="B16939" t="s">
        <v>38640</v>
      </c>
      <c r="I16939" t="s">
        <v>4</v>
      </c>
      <c r="J16939">
        <v>58.93</v>
      </c>
      <c r="M16939">
        <v>58.93</v>
      </c>
      <c r="N16939">
        <f t="shared" si="264"/>
        <v>0</v>
      </c>
    </row>
    <row r="16940" spans="1:14" x14ac:dyDescent="0.2">
      <c r="A16940" t="s">
        <v>16964</v>
      </c>
      <c r="B16940" t="s">
        <v>38640</v>
      </c>
      <c r="I16940" t="s">
        <v>4</v>
      </c>
      <c r="J16940">
        <v>53.1</v>
      </c>
      <c r="M16940">
        <v>53.1</v>
      </c>
      <c r="N16940">
        <f t="shared" si="264"/>
        <v>0</v>
      </c>
    </row>
    <row r="16941" spans="1:14" x14ac:dyDescent="0.2">
      <c r="A16941" t="s">
        <v>16965</v>
      </c>
      <c r="B16941" t="s">
        <v>38641</v>
      </c>
      <c r="I16941" t="s">
        <v>4</v>
      </c>
      <c r="J16941">
        <v>47.43</v>
      </c>
      <c r="M16941">
        <v>47.43</v>
      </c>
      <c r="N16941">
        <f t="shared" si="264"/>
        <v>0</v>
      </c>
    </row>
    <row r="16942" spans="1:14" x14ac:dyDescent="0.2">
      <c r="A16942" t="s">
        <v>16966</v>
      </c>
      <c r="B16942" t="s">
        <v>38641</v>
      </c>
      <c r="I16942" t="s">
        <v>4</v>
      </c>
      <c r="J16942">
        <v>41.59</v>
      </c>
      <c r="M16942">
        <v>41.59</v>
      </c>
      <c r="N16942">
        <f t="shared" si="264"/>
        <v>0</v>
      </c>
    </row>
    <row r="16943" spans="1:14" x14ac:dyDescent="0.2">
      <c r="A16943" t="s">
        <v>16967</v>
      </c>
      <c r="B16943" t="s">
        <v>38642</v>
      </c>
      <c r="I16943" t="s">
        <v>3</v>
      </c>
      <c r="J16943">
        <v>21.34</v>
      </c>
      <c r="M16943">
        <v>21.34</v>
      </c>
      <c r="N16943">
        <f t="shared" si="264"/>
        <v>0</v>
      </c>
    </row>
    <row r="16944" spans="1:14" x14ac:dyDescent="0.2">
      <c r="A16944" t="s">
        <v>16968</v>
      </c>
      <c r="B16944" t="s">
        <v>38642</v>
      </c>
      <c r="I16944" t="s">
        <v>3</v>
      </c>
      <c r="J16944">
        <v>18.8</v>
      </c>
      <c r="M16944">
        <v>18.8</v>
      </c>
      <c r="N16944">
        <f t="shared" si="264"/>
        <v>0</v>
      </c>
    </row>
    <row r="16945" spans="1:14" x14ac:dyDescent="0.2">
      <c r="A16945" t="s">
        <v>16969</v>
      </c>
      <c r="B16945" t="s">
        <v>38643</v>
      </c>
      <c r="I16945" t="s">
        <v>3</v>
      </c>
      <c r="J16945">
        <v>56.21</v>
      </c>
      <c r="M16945">
        <v>56.21</v>
      </c>
      <c r="N16945">
        <f t="shared" si="264"/>
        <v>0</v>
      </c>
    </row>
    <row r="16946" spans="1:14" x14ac:dyDescent="0.2">
      <c r="A16946" t="s">
        <v>16970</v>
      </c>
      <c r="B16946" t="s">
        <v>38643</v>
      </c>
      <c r="I16946" t="s">
        <v>3</v>
      </c>
      <c r="J16946">
        <v>52.67</v>
      </c>
      <c r="M16946">
        <v>52.67</v>
      </c>
      <c r="N16946">
        <f t="shared" si="264"/>
        <v>0</v>
      </c>
    </row>
    <row r="16947" spans="1:14" x14ac:dyDescent="0.2">
      <c r="A16947" t="s">
        <v>16971</v>
      </c>
      <c r="B16947" t="s">
        <v>38644</v>
      </c>
      <c r="I16947" t="s">
        <v>4</v>
      </c>
      <c r="J16947">
        <v>114.79</v>
      </c>
      <c r="M16947">
        <v>114.79</v>
      </c>
      <c r="N16947">
        <f t="shared" si="264"/>
        <v>0</v>
      </c>
    </row>
    <row r="16948" spans="1:14" x14ac:dyDescent="0.2">
      <c r="A16948" t="s">
        <v>16972</v>
      </c>
      <c r="B16948" t="s">
        <v>38644</v>
      </c>
      <c r="I16948" t="s">
        <v>4</v>
      </c>
      <c r="J16948">
        <v>105.8</v>
      </c>
      <c r="M16948">
        <v>105.8</v>
      </c>
      <c r="N16948">
        <f t="shared" si="264"/>
        <v>0</v>
      </c>
    </row>
    <row r="16949" spans="1:14" x14ac:dyDescent="0.2">
      <c r="A16949" t="s">
        <v>16973</v>
      </c>
      <c r="B16949" t="s">
        <v>38645</v>
      </c>
      <c r="I16949" t="s">
        <v>3</v>
      </c>
      <c r="J16949">
        <v>43.23</v>
      </c>
      <c r="M16949">
        <v>43.23</v>
      </c>
      <c r="N16949">
        <f t="shared" si="264"/>
        <v>0</v>
      </c>
    </row>
    <row r="16950" spans="1:14" x14ac:dyDescent="0.2">
      <c r="A16950" t="s">
        <v>16974</v>
      </c>
      <c r="B16950" t="s">
        <v>38645</v>
      </c>
      <c r="I16950" t="s">
        <v>3</v>
      </c>
      <c r="J16950">
        <v>41.5</v>
      </c>
      <c r="M16950">
        <v>41.5</v>
      </c>
      <c r="N16950">
        <f t="shared" si="264"/>
        <v>0</v>
      </c>
    </row>
    <row r="16951" spans="1:14" x14ac:dyDescent="0.2">
      <c r="A16951" t="s">
        <v>16975</v>
      </c>
      <c r="B16951" t="s">
        <v>38646</v>
      </c>
      <c r="I16951" t="s">
        <v>3</v>
      </c>
      <c r="J16951">
        <v>63.37</v>
      </c>
      <c r="M16951">
        <v>63.37</v>
      </c>
      <c r="N16951">
        <f t="shared" si="264"/>
        <v>0</v>
      </c>
    </row>
    <row r="16952" spans="1:14" x14ac:dyDescent="0.2">
      <c r="A16952" t="s">
        <v>16976</v>
      </c>
      <c r="B16952" t="s">
        <v>38646</v>
      </c>
      <c r="I16952" t="s">
        <v>3</v>
      </c>
      <c r="J16952">
        <v>61.64</v>
      </c>
      <c r="M16952">
        <v>61.64</v>
      </c>
      <c r="N16952">
        <f t="shared" si="264"/>
        <v>0</v>
      </c>
    </row>
    <row r="16953" spans="1:14" x14ac:dyDescent="0.2">
      <c r="A16953" t="s">
        <v>16977</v>
      </c>
      <c r="B16953" t="s">
        <v>38647</v>
      </c>
      <c r="I16953" t="s">
        <v>3</v>
      </c>
      <c r="J16953">
        <v>149.55000000000001</v>
      </c>
      <c r="M16953">
        <v>149.55000000000001</v>
      </c>
      <c r="N16953">
        <f t="shared" si="264"/>
        <v>0</v>
      </c>
    </row>
    <row r="16954" spans="1:14" x14ac:dyDescent="0.2">
      <c r="A16954" t="s">
        <v>16978</v>
      </c>
      <c r="B16954" t="s">
        <v>38647</v>
      </c>
      <c r="I16954" t="s">
        <v>3</v>
      </c>
      <c r="J16954">
        <v>144.65</v>
      </c>
      <c r="M16954">
        <v>144.65</v>
      </c>
      <c r="N16954">
        <f t="shared" si="264"/>
        <v>0</v>
      </c>
    </row>
    <row r="16955" spans="1:14" x14ac:dyDescent="0.2">
      <c r="A16955" t="s">
        <v>16979</v>
      </c>
      <c r="B16955" t="s">
        <v>38648</v>
      </c>
      <c r="I16955" t="s">
        <v>3</v>
      </c>
      <c r="J16955">
        <v>126.24</v>
      </c>
      <c r="M16955">
        <v>126.24</v>
      </c>
      <c r="N16955">
        <f t="shared" si="264"/>
        <v>0</v>
      </c>
    </row>
    <row r="16956" spans="1:14" x14ac:dyDescent="0.2">
      <c r="A16956" t="s">
        <v>16980</v>
      </c>
      <c r="B16956" t="s">
        <v>38648</v>
      </c>
      <c r="I16956" t="s">
        <v>3</v>
      </c>
      <c r="J16956">
        <v>124.52</v>
      </c>
      <c r="M16956">
        <v>124.52</v>
      </c>
      <c r="N16956">
        <f t="shared" si="264"/>
        <v>0</v>
      </c>
    </row>
    <row r="16957" spans="1:14" x14ac:dyDescent="0.2">
      <c r="A16957" t="s">
        <v>16981</v>
      </c>
      <c r="B16957" t="s">
        <v>38649</v>
      </c>
      <c r="I16957" t="s">
        <v>4</v>
      </c>
      <c r="J16957">
        <v>104.28</v>
      </c>
      <c r="M16957">
        <v>104.28</v>
      </c>
      <c r="N16957">
        <f t="shared" si="264"/>
        <v>0</v>
      </c>
    </row>
    <row r="16958" spans="1:14" x14ac:dyDescent="0.2">
      <c r="A16958" t="s">
        <v>16982</v>
      </c>
      <c r="B16958" t="s">
        <v>38649</v>
      </c>
      <c r="I16958" t="s">
        <v>4</v>
      </c>
      <c r="J16958">
        <v>103.01</v>
      </c>
      <c r="M16958">
        <v>103.01</v>
      </c>
      <c r="N16958">
        <f t="shared" si="264"/>
        <v>0</v>
      </c>
    </row>
    <row r="16959" spans="1:14" x14ac:dyDescent="0.2">
      <c r="A16959" t="s">
        <v>16983</v>
      </c>
      <c r="B16959" t="s">
        <v>38650</v>
      </c>
      <c r="I16959" t="s">
        <v>4</v>
      </c>
      <c r="J16959">
        <v>62.34</v>
      </c>
      <c r="M16959">
        <v>62.34</v>
      </c>
      <c r="N16959">
        <f t="shared" si="264"/>
        <v>0</v>
      </c>
    </row>
    <row r="16960" spans="1:14" x14ac:dyDescent="0.2">
      <c r="A16960" t="s">
        <v>16984</v>
      </c>
      <c r="B16960" t="s">
        <v>38650</v>
      </c>
      <c r="I16960" t="s">
        <v>4</v>
      </c>
      <c r="J16960">
        <v>61.19</v>
      </c>
      <c r="M16960">
        <v>61.19</v>
      </c>
      <c r="N16960">
        <f t="shared" si="264"/>
        <v>0</v>
      </c>
    </row>
    <row r="16961" spans="1:14" x14ac:dyDescent="0.2">
      <c r="A16961" t="s">
        <v>16985</v>
      </c>
      <c r="B16961" t="s">
        <v>38651</v>
      </c>
      <c r="I16961" t="s">
        <v>4</v>
      </c>
      <c r="J16961">
        <v>62.33</v>
      </c>
      <c r="M16961">
        <v>62.33</v>
      </c>
      <c r="N16961">
        <f t="shared" si="264"/>
        <v>0</v>
      </c>
    </row>
    <row r="16962" spans="1:14" x14ac:dyDescent="0.2">
      <c r="A16962" t="s">
        <v>16986</v>
      </c>
      <c r="B16962" t="s">
        <v>38651</v>
      </c>
      <c r="I16962" t="s">
        <v>4</v>
      </c>
      <c r="J16962">
        <v>61.42</v>
      </c>
      <c r="M16962">
        <v>61.42</v>
      </c>
      <c r="N16962">
        <f t="shared" si="264"/>
        <v>0</v>
      </c>
    </row>
    <row r="16963" spans="1:14" x14ac:dyDescent="0.2">
      <c r="A16963" t="s">
        <v>16987</v>
      </c>
      <c r="B16963" t="s">
        <v>38652</v>
      </c>
      <c r="I16963" t="s">
        <v>4</v>
      </c>
      <c r="J16963">
        <v>57.26</v>
      </c>
      <c r="M16963">
        <v>57.26</v>
      </c>
      <c r="N16963">
        <f t="shared" si="264"/>
        <v>0</v>
      </c>
    </row>
    <row r="16964" spans="1:14" x14ac:dyDescent="0.2">
      <c r="A16964" t="s">
        <v>16988</v>
      </c>
      <c r="B16964" t="s">
        <v>38652</v>
      </c>
      <c r="I16964" t="s">
        <v>4</v>
      </c>
      <c r="J16964">
        <v>56.11</v>
      </c>
      <c r="M16964">
        <v>56.11</v>
      </c>
      <c r="N16964">
        <f t="shared" ref="N16964:N17027" si="265">J16964-M16964</f>
        <v>0</v>
      </c>
    </row>
    <row r="16965" spans="1:14" x14ac:dyDescent="0.2">
      <c r="A16965" t="s">
        <v>16989</v>
      </c>
      <c r="B16965" t="s">
        <v>38653</v>
      </c>
      <c r="I16965" t="s">
        <v>4</v>
      </c>
      <c r="J16965">
        <v>35.11</v>
      </c>
      <c r="M16965">
        <v>35.11</v>
      </c>
      <c r="N16965">
        <f t="shared" si="265"/>
        <v>0</v>
      </c>
    </row>
    <row r="16966" spans="1:14" x14ac:dyDescent="0.2">
      <c r="A16966" t="s">
        <v>16990</v>
      </c>
      <c r="B16966" t="s">
        <v>38653</v>
      </c>
      <c r="I16966" t="s">
        <v>4</v>
      </c>
      <c r="J16966">
        <v>34.200000000000003</v>
      </c>
      <c r="M16966">
        <v>34.200000000000003</v>
      </c>
      <c r="N16966">
        <f t="shared" si="265"/>
        <v>0</v>
      </c>
    </row>
    <row r="16967" spans="1:14" x14ac:dyDescent="0.2">
      <c r="A16967" t="s">
        <v>16991</v>
      </c>
      <c r="B16967" t="s">
        <v>38654</v>
      </c>
      <c r="I16967" t="s">
        <v>4</v>
      </c>
      <c r="J16967">
        <v>107.26</v>
      </c>
      <c r="M16967">
        <v>107.26</v>
      </c>
      <c r="N16967">
        <f t="shared" si="265"/>
        <v>0</v>
      </c>
    </row>
    <row r="16968" spans="1:14" x14ac:dyDescent="0.2">
      <c r="A16968" t="s">
        <v>16992</v>
      </c>
      <c r="B16968" t="s">
        <v>38654</v>
      </c>
      <c r="I16968" t="s">
        <v>4</v>
      </c>
      <c r="J16968">
        <v>104.73</v>
      </c>
      <c r="M16968">
        <v>104.73</v>
      </c>
      <c r="N16968">
        <f t="shared" si="265"/>
        <v>0</v>
      </c>
    </row>
    <row r="16969" spans="1:14" x14ac:dyDescent="0.2">
      <c r="A16969" t="s">
        <v>16993</v>
      </c>
      <c r="B16969" t="s">
        <v>41197</v>
      </c>
      <c r="I16969" t="s">
        <v>4</v>
      </c>
      <c r="J16969">
        <v>45.47</v>
      </c>
      <c r="M16969">
        <v>45.47</v>
      </c>
      <c r="N16969">
        <f t="shared" si="265"/>
        <v>0</v>
      </c>
    </row>
    <row r="16970" spans="1:14" x14ac:dyDescent="0.2">
      <c r="A16970" t="s">
        <v>16994</v>
      </c>
      <c r="B16970" t="s">
        <v>41197</v>
      </c>
      <c r="I16970" t="s">
        <v>4</v>
      </c>
      <c r="J16970">
        <v>44.38</v>
      </c>
      <c r="M16970">
        <v>44.38</v>
      </c>
      <c r="N16970">
        <f t="shared" si="265"/>
        <v>0</v>
      </c>
    </row>
    <row r="16971" spans="1:14" x14ac:dyDescent="0.2">
      <c r="A16971" t="s">
        <v>16995</v>
      </c>
      <c r="B16971" t="s">
        <v>38655</v>
      </c>
      <c r="I16971" t="s">
        <v>3</v>
      </c>
      <c r="J16971">
        <v>78.7</v>
      </c>
      <c r="M16971">
        <v>78.7</v>
      </c>
      <c r="N16971">
        <f t="shared" si="265"/>
        <v>0</v>
      </c>
    </row>
    <row r="16972" spans="1:14" x14ac:dyDescent="0.2">
      <c r="A16972" t="s">
        <v>16996</v>
      </c>
      <c r="B16972" t="s">
        <v>38655</v>
      </c>
      <c r="I16972" t="s">
        <v>3</v>
      </c>
      <c r="J16972">
        <v>76.98</v>
      </c>
      <c r="M16972">
        <v>76.98</v>
      </c>
      <c r="N16972">
        <f t="shared" si="265"/>
        <v>0</v>
      </c>
    </row>
    <row r="16973" spans="1:14" x14ac:dyDescent="0.2">
      <c r="A16973" t="s">
        <v>16997</v>
      </c>
      <c r="B16973" t="s">
        <v>38656</v>
      </c>
      <c r="I16973" t="s">
        <v>3</v>
      </c>
      <c r="J16973">
        <v>129.91999999999999</v>
      </c>
      <c r="M16973">
        <v>129.91999999999999</v>
      </c>
      <c r="N16973">
        <f t="shared" si="265"/>
        <v>0</v>
      </c>
    </row>
    <row r="16974" spans="1:14" x14ac:dyDescent="0.2">
      <c r="A16974" t="s">
        <v>16998</v>
      </c>
      <c r="B16974" t="s">
        <v>38656</v>
      </c>
      <c r="I16974" t="s">
        <v>3</v>
      </c>
      <c r="J16974">
        <v>128.19</v>
      </c>
      <c r="M16974">
        <v>128.19</v>
      </c>
      <c r="N16974">
        <f t="shared" si="265"/>
        <v>0</v>
      </c>
    </row>
    <row r="16975" spans="1:14" x14ac:dyDescent="0.2">
      <c r="A16975" t="s">
        <v>16999</v>
      </c>
      <c r="B16975" t="s">
        <v>38657</v>
      </c>
      <c r="I16975" t="s">
        <v>4</v>
      </c>
      <c r="J16975">
        <v>106.92</v>
      </c>
      <c r="M16975">
        <v>106.92</v>
      </c>
      <c r="N16975">
        <f t="shared" si="265"/>
        <v>0</v>
      </c>
    </row>
    <row r="16976" spans="1:14" x14ac:dyDescent="0.2">
      <c r="A16976" t="s">
        <v>17000</v>
      </c>
      <c r="B16976" t="s">
        <v>38657</v>
      </c>
      <c r="I16976" t="s">
        <v>4</v>
      </c>
      <c r="J16976">
        <v>105.44</v>
      </c>
      <c r="M16976">
        <v>105.44</v>
      </c>
      <c r="N16976">
        <f t="shared" si="265"/>
        <v>0</v>
      </c>
    </row>
    <row r="16977" spans="1:14" x14ac:dyDescent="0.2">
      <c r="A16977" t="s">
        <v>128</v>
      </c>
      <c r="B16977" t="s">
        <v>38658</v>
      </c>
      <c r="I16977" t="s">
        <v>3</v>
      </c>
      <c r="J16977">
        <v>78.290000000000006</v>
      </c>
      <c r="M16977">
        <v>78.290000000000006</v>
      </c>
      <c r="N16977">
        <f t="shared" si="265"/>
        <v>0</v>
      </c>
    </row>
    <row r="16978" spans="1:14" x14ac:dyDescent="0.2">
      <c r="A16978" t="s">
        <v>17001</v>
      </c>
      <c r="B16978" t="s">
        <v>38658</v>
      </c>
      <c r="I16978" t="s">
        <v>3</v>
      </c>
      <c r="J16978">
        <v>76.569999999999993</v>
      </c>
      <c r="M16978">
        <v>76.569999999999993</v>
      </c>
      <c r="N16978">
        <f t="shared" si="265"/>
        <v>0</v>
      </c>
    </row>
    <row r="16979" spans="1:14" x14ac:dyDescent="0.2">
      <c r="A16979" t="s">
        <v>17002</v>
      </c>
      <c r="B16979" t="s">
        <v>38659</v>
      </c>
      <c r="I16979" t="s">
        <v>3</v>
      </c>
      <c r="J16979">
        <v>126.6</v>
      </c>
      <c r="M16979">
        <v>126.6</v>
      </c>
      <c r="N16979">
        <f t="shared" si="265"/>
        <v>0</v>
      </c>
    </row>
    <row r="16980" spans="1:14" x14ac:dyDescent="0.2">
      <c r="A16980" t="s">
        <v>17003</v>
      </c>
      <c r="B16980" t="s">
        <v>38659</v>
      </c>
      <c r="I16980" t="s">
        <v>3</v>
      </c>
      <c r="J16980">
        <v>124.87</v>
      </c>
      <c r="M16980">
        <v>124.87</v>
      </c>
      <c r="N16980">
        <f t="shared" si="265"/>
        <v>0</v>
      </c>
    </row>
    <row r="16981" spans="1:14" x14ac:dyDescent="0.2">
      <c r="A16981" t="s">
        <v>17004</v>
      </c>
      <c r="B16981" t="s">
        <v>38660</v>
      </c>
      <c r="I16981" t="s">
        <v>4</v>
      </c>
      <c r="J16981">
        <v>106.92</v>
      </c>
      <c r="M16981">
        <v>106.92</v>
      </c>
      <c r="N16981">
        <f t="shared" si="265"/>
        <v>0</v>
      </c>
    </row>
    <row r="16982" spans="1:14" x14ac:dyDescent="0.2">
      <c r="A16982" t="s">
        <v>17005</v>
      </c>
      <c r="B16982" t="s">
        <v>38660</v>
      </c>
      <c r="I16982" t="s">
        <v>4</v>
      </c>
      <c r="J16982">
        <v>105.44</v>
      </c>
      <c r="M16982">
        <v>105.44</v>
      </c>
      <c r="N16982">
        <f t="shared" si="265"/>
        <v>0</v>
      </c>
    </row>
    <row r="16983" spans="1:14" x14ac:dyDescent="0.2">
      <c r="A16983" t="s">
        <v>17006</v>
      </c>
      <c r="B16983" t="s">
        <v>38661</v>
      </c>
      <c r="I16983" t="s">
        <v>4</v>
      </c>
      <c r="J16983">
        <v>91.91</v>
      </c>
      <c r="M16983">
        <v>91.91</v>
      </c>
      <c r="N16983">
        <f t="shared" si="265"/>
        <v>0</v>
      </c>
    </row>
    <row r="16984" spans="1:14" x14ac:dyDescent="0.2">
      <c r="A16984" t="s">
        <v>17007</v>
      </c>
      <c r="B16984" t="s">
        <v>38661</v>
      </c>
      <c r="I16984" t="s">
        <v>4</v>
      </c>
      <c r="J16984">
        <v>90.54</v>
      </c>
      <c r="M16984">
        <v>90.54</v>
      </c>
      <c r="N16984">
        <f t="shared" si="265"/>
        <v>0</v>
      </c>
    </row>
    <row r="16985" spans="1:14" x14ac:dyDescent="0.2">
      <c r="A16985" t="s">
        <v>17008</v>
      </c>
      <c r="B16985" t="s">
        <v>38662</v>
      </c>
      <c r="I16985" t="s">
        <v>4</v>
      </c>
      <c r="J16985">
        <v>149.38999999999999</v>
      </c>
      <c r="M16985">
        <v>149.38999999999999</v>
      </c>
      <c r="N16985">
        <f t="shared" si="265"/>
        <v>0</v>
      </c>
    </row>
    <row r="16986" spans="1:14" x14ac:dyDescent="0.2">
      <c r="A16986" t="s">
        <v>17009</v>
      </c>
      <c r="B16986" t="s">
        <v>38662</v>
      </c>
      <c r="I16986" t="s">
        <v>4</v>
      </c>
      <c r="J16986">
        <v>141.83000000000001</v>
      </c>
      <c r="M16986">
        <v>141.83000000000001</v>
      </c>
      <c r="N16986">
        <f t="shared" si="265"/>
        <v>0</v>
      </c>
    </row>
    <row r="16987" spans="1:14" x14ac:dyDescent="0.2">
      <c r="A16987" t="s">
        <v>17010</v>
      </c>
      <c r="B16987" t="s">
        <v>38663</v>
      </c>
      <c r="I16987" t="s">
        <v>4</v>
      </c>
      <c r="J16987">
        <v>242.12</v>
      </c>
      <c r="M16987">
        <v>242.12</v>
      </c>
      <c r="N16987">
        <f t="shared" si="265"/>
        <v>0</v>
      </c>
    </row>
    <row r="16988" spans="1:14" x14ac:dyDescent="0.2">
      <c r="A16988" t="s">
        <v>17011</v>
      </c>
      <c r="B16988" t="s">
        <v>38663</v>
      </c>
      <c r="I16988" t="s">
        <v>4</v>
      </c>
      <c r="J16988">
        <v>234.56</v>
      </c>
      <c r="M16988">
        <v>234.56</v>
      </c>
      <c r="N16988">
        <f t="shared" si="265"/>
        <v>0</v>
      </c>
    </row>
    <row r="16989" spans="1:14" x14ac:dyDescent="0.2">
      <c r="A16989" t="s">
        <v>17012</v>
      </c>
      <c r="B16989" t="s">
        <v>38664</v>
      </c>
      <c r="I16989" t="s">
        <v>4</v>
      </c>
      <c r="J16989">
        <v>103.02</v>
      </c>
      <c r="M16989">
        <v>103.02</v>
      </c>
      <c r="N16989">
        <f t="shared" si="265"/>
        <v>0</v>
      </c>
    </row>
    <row r="16990" spans="1:14" x14ac:dyDescent="0.2">
      <c r="A16990" t="s">
        <v>17013</v>
      </c>
      <c r="B16990" t="s">
        <v>38664</v>
      </c>
      <c r="I16990" t="s">
        <v>4</v>
      </c>
      <c r="J16990">
        <v>95.46</v>
      </c>
      <c r="M16990">
        <v>95.46</v>
      </c>
      <c r="N16990">
        <f t="shared" si="265"/>
        <v>0</v>
      </c>
    </row>
    <row r="16991" spans="1:14" x14ac:dyDescent="0.2">
      <c r="A16991" t="s">
        <v>17014</v>
      </c>
      <c r="B16991" t="s">
        <v>38665</v>
      </c>
      <c r="I16991" t="s">
        <v>4</v>
      </c>
      <c r="J16991">
        <v>154.66</v>
      </c>
      <c r="M16991">
        <v>154.66</v>
      </c>
      <c r="N16991">
        <f t="shared" si="265"/>
        <v>0</v>
      </c>
    </row>
    <row r="16992" spans="1:14" x14ac:dyDescent="0.2">
      <c r="A16992" t="s">
        <v>17015</v>
      </c>
      <c r="B16992" t="s">
        <v>38665</v>
      </c>
      <c r="I16992" t="s">
        <v>4</v>
      </c>
      <c r="J16992">
        <v>146.97999999999999</v>
      </c>
      <c r="M16992">
        <v>146.97999999999999</v>
      </c>
      <c r="N16992">
        <f t="shared" si="265"/>
        <v>0</v>
      </c>
    </row>
    <row r="16993" spans="1:14" x14ac:dyDescent="0.2">
      <c r="A16993" t="s">
        <v>17016</v>
      </c>
      <c r="B16993" t="s">
        <v>38666</v>
      </c>
      <c r="I16993" t="s">
        <v>4</v>
      </c>
      <c r="J16993">
        <v>99.7</v>
      </c>
      <c r="M16993">
        <v>99.7</v>
      </c>
      <c r="N16993">
        <f t="shared" si="265"/>
        <v>0</v>
      </c>
    </row>
    <row r="16994" spans="1:14" x14ac:dyDescent="0.2">
      <c r="A16994" t="s">
        <v>17017</v>
      </c>
      <c r="B16994" t="s">
        <v>38666</v>
      </c>
      <c r="I16994" t="s">
        <v>4</v>
      </c>
      <c r="J16994">
        <v>92.87</v>
      </c>
      <c r="M16994">
        <v>92.87</v>
      </c>
      <c r="N16994">
        <f t="shared" si="265"/>
        <v>0</v>
      </c>
    </row>
    <row r="16995" spans="1:14" x14ac:dyDescent="0.2">
      <c r="A16995" t="s">
        <v>17018</v>
      </c>
      <c r="B16995" t="s">
        <v>38667</v>
      </c>
      <c r="I16995" t="s">
        <v>3</v>
      </c>
      <c r="J16995">
        <v>110.46</v>
      </c>
      <c r="M16995">
        <v>110.46</v>
      </c>
      <c r="N16995">
        <f t="shared" si="265"/>
        <v>0</v>
      </c>
    </row>
    <row r="16996" spans="1:14" x14ac:dyDescent="0.2">
      <c r="A16996" t="s">
        <v>17019</v>
      </c>
      <c r="B16996" t="s">
        <v>38667</v>
      </c>
      <c r="I16996" t="s">
        <v>3</v>
      </c>
      <c r="J16996">
        <v>108.73</v>
      </c>
      <c r="M16996">
        <v>108.73</v>
      </c>
      <c r="N16996">
        <f t="shared" si="265"/>
        <v>0</v>
      </c>
    </row>
    <row r="16997" spans="1:14" x14ac:dyDescent="0.2">
      <c r="A16997" t="s">
        <v>17020</v>
      </c>
      <c r="B16997" t="s">
        <v>38668</v>
      </c>
      <c r="I16997" t="s">
        <v>3</v>
      </c>
      <c r="J16997">
        <v>104.87</v>
      </c>
      <c r="M16997">
        <v>104.87</v>
      </c>
      <c r="N16997">
        <f t="shared" si="265"/>
        <v>0</v>
      </c>
    </row>
    <row r="16998" spans="1:14" x14ac:dyDescent="0.2">
      <c r="A16998" t="s">
        <v>17021</v>
      </c>
      <c r="B16998" t="s">
        <v>38668</v>
      </c>
      <c r="I16998" t="s">
        <v>3</v>
      </c>
      <c r="J16998">
        <v>103.15</v>
      </c>
      <c r="M16998">
        <v>103.15</v>
      </c>
      <c r="N16998">
        <f t="shared" si="265"/>
        <v>0</v>
      </c>
    </row>
    <row r="16999" spans="1:14" x14ac:dyDescent="0.2">
      <c r="A16999" t="s">
        <v>17022</v>
      </c>
      <c r="B16999" t="s">
        <v>38669</v>
      </c>
      <c r="I16999" t="s">
        <v>4</v>
      </c>
      <c r="J16999">
        <v>164.18</v>
      </c>
      <c r="M16999">
        <v>164.18</v>
      </c>
      <c r="N16999">
        <f t="shared" si="265"/>
        <v>0</v>
      </c>
    </row>
    <row r="17000" spans="1:14" x14ac:dyDescent="0.2">
      <c r="A17000" t="s">
        <v>17023</v>
      </c>
      <c r="B17000" t="s">
        <v>38669</v>
      </c>
      <c r="I17000" t="s">
        <v>4</v>
      </c>
      <c r="J17000">
        <v>156.5</v>
      </c>
      <c r="M17000">
        <v>156.5</v>
      </c>
      <c r="N17000">
        <f t="shared" si="265"/>
        <v>0</v>
      </c>
    </row>
    <row r="17001" spans="1:14" x14ac:dyDescent="0.2">
      <c r="A17001" t="s">
        <v>17024</v>
      </c>
      <c r="B17001" t="s">
        <v>38670</v>
      </c>
      <c r="I17001" t="s">
        <v>4</v>
      </c>
      <c r="J17001">
        <v>153.18</v>
      </c>
      <c r="M17001">
        <v>153.18</v>
      </c>
      <c r="N17001">
        <f t="shared" si="265"/>
        <v>0</v>
      </c>
    </row>
    <row r="17002" spans="1:14" x14ac:dyDescent="0.2">
      <c r="A17002" t="s">
        <v>17025</v>
      </c>
      <c r="B17002" t="s">
        <v>38670</v>
      </c>
      <c r="I17002" t="s">
        <v>4</v>
      </c>
      <c r="J17002">
        <v>145.5</v>
      </c>
      <c r="M17002">
        <v>145.5</v>
      </c>
      <c r="N17002">
        <f t="shared" si="265"/>
        <v>0</v>
      </c>
    </row>
    <row r="17003" spans="1:14" x14ac:dyDescent="0.2">
      <c r="A17003" t="s">
        <v>17026</v>
      </c>
      <c r="B17003" t="s">
        <v>38671</v>
      </c>
      <c r="I17003" t="s">
        <v>4</v>
      </c>
      <c r="J17003">
        <v>127.55</v>
      </c>
      <c r="M17003">
        <v>127.55</v>
      </c>
      <c r="N17003">
        <f t="shared" si="265"/>
        <v>0</v>
      </c>
    </row>
    <row r="17004" spans="1:14" x14ac:dyDescent="0.2">
      <c r="A17004" t="s">
        <v>17027</v>
      </c>
      <c r="B17004" t="s">
        <v>38671</v>
      </c>
      <c r="I17004" t="s">
        <v>4</v>
      </c>
      <c r="J17004">
        <v>125.82</v>
      </c>
      <c r="M17004">
        <v>125.82</v>
      </c>
      <c r="N17004">
        <f t="shared" si="265"/>
        <v>0</v>
      </c>
    </row>
    <row r="17005" spans="1:14" x14ac:dyDescent="0.2">
      <c r="A17005" t="s">
        <v>17028</v>
      </c>
      <c r="B17005" t="s">
        <v>38672</v>
      </c>
      <c r="I17005" t="s">
        <v>4</v>
      </c>
      <c r="J17005">
        <v>137.32</v>
      </c>
      <c r="M17005">
        <v>137.32</v>
      </c>
      <c r="N17005">
        <f t="shared" si="265"/>
        <v>0</v>
      </c>
    </row>
    <row r="17006" spans="1:14" x14ac:dyDescent="0.2">
      <c r="A17006" t="s">
        <v>17029</v>
      </c>
      <c r="B17006" t="s">
        <v>38672</v>
      </c>
      <c r="I17006" t="s">
        <v>4</v>
      </c>
      <c r="J17006">
        <v>135.6</v>
      </c>
      <c r="M17006">
        <v>135.6</v>
      </c>
      <c r="N17006">
        <f t="shared" si="265"/>
        <v>0</v>
      </c>
    </row>
    <row r="17007" spans="1:14" x14ac:dyDescent="0.2">
      <c r="A17007" t="s">
        <v>17030</v>
      </c>
      <c r="B17007" t="s">
        <v>38673</v>
      </c>
      <c r="I17007" t="s">
        <v>4</v>
      </c>
      <c r="J17007">
        <v>158.53</v>
      </c>
      <c r="M17007">
        <v>158.53</v>
      </c>
      <c r="N17007">
        <f t="shared" si="265"/>
        <v>0</v>
      </c>
    </row>
    <row r="17008" spans="1:14" x14ac:dyDescent="0.2">
      <c r="A17008" t="s">
        <v>17031</v>
      </c>
      <c r="B17008" t="s">
        <v>38673</v>
      </c>
      <c r="I17008" t="s">
        <v>4</v>
      </c>
      <c r="J17008">
        <v>152.78</v>
      </c>
      <c r="M17008">
        <v>152.78</v>
      </c>
      <c r="N17008">
        <f t="shared" si="265"/>
        <v>0</v>
      </c>
    </row>
    <row r="17009" spans="1:14" x14ac:dyDescent="0.2">
      <c r="A17009" t="s">
        <v>17032</v>
      </c>
      <c r="B17009" t="s">
        <v>38674</v>
      </c>
      <c r="I17009" t="s">
        <v>4</v>
      </c>
      <c r="J17009">
        <v>145.33000000000001</v>
      </c>
      <c r="M17009">
        <v>145.33000000000001</v>
      </c>
      <c r="N17009">
        <f t="shared" si="265"/>
        <v>0</v>
      </c>
    </row>
    <row r="17010" spans="1:14" x14ac:dyDescent="0.2">
      <c r="A17010" t="s">
        <v>17033</v>
      </c>
      <c r="B17010" t="s">
        <v>38674</v>
      </c>
      <c r="I17010" t="s">
        <v>4</v>
      </c>
      <c r="J17010">
        <v>139.58000000000001</v>
      </c>
      <c r="M17010">
        <v>139.58000000000001</v>
      </c>
      <c r="N17010">
        <f t="shared" si="265"/>
        <v>0</v>
      </c>
    </row>
    <row r="17011" spans="1:14" x14ac:dyDescent="0.2">
      <c r="A17011" t="s">
        <v>17034</v>
      </c>
      <c r="B17011" t="s">
        <v>38675</v>
      </c>
      <c r="I17011" t="s">
        <v>3</v>
      </c>
      <c r="J17011">
        <v>161.75</v>
      </c>
      <c r="M17011">
        <v>161.75</v>
      </c>
      <c r="N17011">
        <f t="shared" si="265"/>
        <v>0</v>
      </c>
    </row>
    <row r="17012" spans="1:14" x14ac:dyDescent="0.2">
      <c r="A17012" t="s">
        <v>17035</v>
      </c>
      <c r="B17012" t="s">
        <v>38675</v>
      </c>
      <c r="I17012" t="s">
        <v>3</v>
      </c>
      <c r="J17012">
        <v>161.03</v>
      </c>
      <c r="M17012">
        <v>161.03</v>
      </c>
      <c r="N17012">
        <f t="shared" si="265"/>
        <v>0</v>
      </c>
    </row>
    <row r="17013" spans="1:14" x14ac:dyDescent="0.2">
      <c r="A17013" t="s">
        <v>17036</v>
      </c>
      <c r="B17013" t="s">
        <v>38676</v>
      </c>
      <c r="I17013" t="s">
        <v>3</v>
      </c>
      <c r="J17013">
        <v>213.89</v>
      </c>
      <c r="M17013">
        <v>213.89</v>
      </c>
      <c r="N17013">
        <f t="shared" si="265"/>
        <v>0</v>
      </c>
    </row>
    <row r="17014" spans="1:14" x14ac:dyDescent="0.2">
      <c r="A17014" t="s">
        <v>17037</v>
      </c>
      <c r="B17014" t="s">
        <v>38676</v>
      </c>
      <c r="I17014" t="s">
        <v>3</v>
      </c>
      <c r="J17014">
        <v>211.04</v>
      </c>
      <c r="M17014">
        <v>211.04</v>
      </c>
      <c r="N17014">
        <f t="shared" si="265"/>
        <v>0</v>
      </c>
    </row>
    <row r="17015" spans="1:14" x14ac:dyDescent="0.2">
      <c r="A17015" t="s">
        <v>17038</v>
      </c>
      <c r="B17015" t="s">
        <v>38677</v>
      </c>
      <c r="I17015" t="s">
        <v>3</v>
      </c>
      <c r="J17015">
        <v>116.41</v>
      </c>
      <c r="M17015">
        <v>116.41</v>
      </c>
      <c r="N17015">
        <f t="shared" si="265"/>
        <v>0</v>
      </c>
    </row>
    <row r="17016" spans="1:14" x14ac:dyDescent="0.2">
      <c r="A17016" t="s">
        <v>17039</v>
      </c>
      <c r="B17016" t="s">
        <v>38677</v>
      </c>
      <c r="I17016" t="s">
        <v>3</v>
      </c>
      <c r="J17016">
        <v>114.97</v>
      </c>
      <c r="M17016">
        <v>114.97</v>
      </c>
      <c r="N17016">
        <f t="shared" si="265"/>
        <v>0</v>
      </c>
    </row>
    <row r="17017" spans="1:14" x14ac:dyDescent="0.2">
      <c r="A17017" t="s">
        <v>17040</v>
      </c>
      <c r="B17017" t="s">
        <v>38678</v>
      </c>
      <c r="I17017" t="s">
        <v>3</v>
      </c>
      <c r="J17017">
        <v>231.79</v>
      </c>
      <c r="M17017">
        <v>231.79</v>
      </c>
      <c r="N17017">
        <f t="shared" si="265"/>
        <v>0</v>
      </c>
    </row>
    <row r="17018" spans="1:14" x14ac:dyDescent="0.2">
      <c r="A17018" t="s">
        <v>17041</v>
      </c>
      <c r="B17018" t="s">
        <v>38678</v>
      </c>
      <c r="I17018" t="s">
        <v>3</v>
      </c>
      <c r="J17018">
        <v>229.99</v>
      </c>
      <c r="M17018">
        <v>229.99</v>
      </c>
      <c r="N17018">
        <f t="shared" si="265"/>
        <v>0</v>
      </c>
    </row>
    <row r="17019" spans="1:14" x14ac:dyDescent="0.2">
      <c r="A17019" t="s">
        <v>17042</v>
      </c>
      <c r="B17019" t="s">
        <v>38679</v>
      </c>
      <c r="I17019" t="s">
        <v>3</v>
      </c>
      <c r="J17019">
        <v>291.74</v>
      </c>
      <c r="M17019">
        <v>291.74</v>
      </c>
      <c r="N17019">
        <f t="shared" si="265"/>
        <v>0</v>
      </c>
    </row>
    <row r="17020" spans="1:14" x14ac:dyDescent="0.2">
      <c r="A17020" t="s">
        <v>17043</v>
      </c>
      <c r="B17020" t="s">
        <v>38679</v>
      </c>
      <c r="I17020" t="s">
        <v>3</v>
      </c>
      <c r="J17020">
        <v>289.94</v>
      </c>
      <c r="M17020">
        <v>289.94</v>
      </c>
      <c r="N17020">
        <f t="shared" si="265"/>
        <v>0</v>
      </c>
    </row>
    <row r="17021" spans="1:14" x14ac:dyDescent="0.2">
      <c r="A17021" t="s">
        <v>17044</v>
      </c>
      <c r="B17021" t="s">
        <v>38680</v>
      </c>
      <c r="I17021" t="s">
        <v>3</v>
      </c>
      <c r="J17021">
        <v>240.51</v>
      </c>
      <c r="M17021">
        <v>240.51</v>
      </c>
      <c r="N17021">
        <f t="shared" si="265"/>
        <v>0</v>
      </c>
    </row>
    <row r="17022" spans="1:14" x14ac:dyDescent="0.2">
      <c r="A17022" t="s">
        <v>17045</v>
      </c>
      <c r="B17022" t="s">
        <v>38680</v>
      </c>
      <c r="I17022" t="s">
        <v>3</v>
      </c>
      <c r="J17022">
        <v>237.81</v>
      </c>
      <c r="M17022">
        <v>237.81</v>
      </c>
      <c r="N17022">
        <f t="shared" si="265"/>
        <v>0</v>
      </c>
    </row>
    <row r="17023" spans="1:14" x14ac:dyDescent="0.2">
      <c r="A17023" t="s">
        <v>17046</v>
      </c>
      <c r="B17023" t="s">
        <v>38681</v>
      </c>
      <c r="I17023" t="s">
        <v>3</v>
      </c>
      <c r="J17023">
        <v>307.91000000000003</v>
      </c>
      <c r="M17023">
        <v>307.91000000000003</v>
      </c>
      <c r="N17023">
        <f t="shared" si="265"/>
        <v>0</v>
      </c>
    </row>
    <row r="17024" spans="1:14" x14ac:dyDescent="0.2">
      <c r="A17024" t="s">
        <v>17047</v>
      </c>
      <c r="B17024" t="s">
        <v>38681</v>
      </c>
      <c r="I17024" t="s">
        <v>3</v>
      </c>
      <c r="J17024">
        <v>305.20999999999998</v>
      </c>
      <c r="M17024">
        <v>305.20999999999998</v>
      </c>
      <c r="N17024">
        <f t="shared" si="265"/>
        <v>0</v>
      </c>
    </row>
    <row r="17025" spans="1:14" x14ac:dyDescent="0.2">
      <c r="A17025" t="s">
        <v>17048</v>
      </c>
      <c r="B17025" t="s">
        <v>38682</v>
      </c>
      <c r="I17025" t="s">
        <v>3</v>
      </c>
      <c r="J17025">
        <v>401.81</v>
      </c>
      <c r="M17025">
        <v>401.81</v>
      </c>
      <c r="N17025">
        <f t="shared" si="265"/>
        <v>0</v>
      </c>
    </row>
    <row r="17026" spans="1:14" x14ac:dyDescent="0.2">
      <c r="A17026" t="s">
        <v>17049</v>
      </c>
      <c r="B17026" t="s">
        <v>38682</v>
      </c>
      <c r="I17026" t="s">
        <v>3</v>
      </c>
      <c r="J17026">
        <v>398.21</v>
      </c>
      <c r="M17026">
        <v>398.21</v>
      </c>
      <c r="N17026">
        <f t="shared" si="265"/>
        <v>0</v>
      </c>
    </row>
    <row r="17027" spans="1:14" x14ac:dyDescent="0.2">
      <c r="A17027" t="s">
        <v>17050</v>
      </c>
      <c r="B17027" t="s">
        <v>38683</v>
      </c>
      <c r="I17027" t="s">
        <v>3</v>
      </c>
      <c r="J17027">
        <v>455.36</v>
      </c>
      <c r="M17027">
        <v>455.36</v>
      </c>
      <c r="N17027">
        <f t="shared" si="265"/>
        <v>0</v>
      </c>
    </row>
    <row r="17028" spans="1:14" x14ac:dyDescent="0.2">
      <c r="A17028" t="s">
        <v>17051</v>
      </c>
      <c r="B17028" t="s">
        <v>38683</v>
      </c>
      <c r="I17028" t="s">
        <v>3</v>
      </c>
      <c r="J17028">
        <v>451.76</v>
      </c>
      <c r="M17028">
        <v>451.76</v>
      </c>
      <c r="N17028">
        <f t="shared" ref="N17028:N17091" si="266">J17028-M17028</f>
        <v>0</v>
      </c>
    </row>
    <row r="17029" spans="1:14" x14ac:dyDescent="0.2">
      <c r="A17029" t="s">
        <v>17052</v>
      </c>
      <c r="B17029" t="s">
        <v>38684</v>
      </c>
      <c r="I17029" t="s">
        <v>3</v>
      </c>
      <c r="J17029">
        <v>556.24</v>
      </c>
      <c r="M17029">
        <v>556.24</v>
      </c>
      <c r="N17029">
        <f t="shared" si="266"/>
        <v>0</v>
      </c>
    </row>
    <row r="17030" spans="1:14" x14ac:dyDescent="0.2">
      <c r="A17030" t="s">
        <v>17053</v>
      </c>
      <c r="B17030" t="s">
        <v>38684</v>
      </c>
      <c r="I17030" t="s">
        <v>3</v>
      </c>
      <c r="J17030">
        <v>552.04</v>
      </c>
      <c r="M17030">
        <v>552.04</v>
      </c>
      <c r="N17030">
        <f t="shared" si="266"/>
        <v>0</v>
      </c>
    </row>
    <row r="17031" spans="1:14" x14ac:dyDescent="0.2">
      <c r="A17031" t="s">
        <v>17054</v>
      </c>
      <c r="B17031" t="s">
        <v>38685</v>
      </c>
      <c r="I17031" t="s">
        <v>3</v>
      </c>
      <c r="J17031">
        <v>631.21</v>
      </c>
      <c r="M17031">
        <v>631.21</v>
      </c>
      <c r="N17031">
        <f t="shared" si="266"/>
        <v>0</v>
      </c>
    </row>
    <row r="17032" spans="1:14" x14ac:dyDescent="0.2">
      <c r="A17032" t="s">
        <v>17055</v>
      </c>
      <c r="B17032" t="s">
        <v>38685</v>
      </c>
      <c r="I17032" t="s">
        <v>3</v>
      </c>
      <c r="J17032">
        <v>627.01</v>
      </c>
      <c r="M17032">
        <v>627.01</v>
      </c>
      <c r="N17032">
        <f t="shared" si="266"/>
        <v>0</v>
      </c>
    </row>
    <row r="17033" spans="1:14" x14ac:dyDescent="0.2">
      <c r="A17033" t="s">
        <v>17056</v>
      </c>
      <c r="B17033" t="s">
        <v>38686</v>
      </c>
      <c r="I17033" t="s">
        <v>3</v>
      </c>
      <c r="J17033">
        <v>61.23</v>
      </c>
      <c r="M17033">
        <v>61.23</v>
      </c>
      <c r="N17033">
        <f t="shared" si="266"/>
        <v>0</v>
      </c>
    </row>
    <row r="17034" spans="1:14" x14ac:dyDescent="0.2">
      <c r="A17034" t="s">
        <v>17057</v>
      </c>
      <c r="B17034" t="s">
        <v>38686</v>
      </c>
      <c r="I17034" t="s">
        <v>3</v>
      </c>
      <c r="J17034">
        <v>59.51</v>
      </c>
      <c r="M17034">
        <v>59.51</v>
      </c>
      <c r="N17034">
        <f t="shared" si="266"/>
        <v>0</v>
      </c>
    </row>
    <row r="17035" spans="1:14" x14ac:dyDescent="0.2">
      <c r="A17035" t="s">
        <v>17058</v>
      </c>
      <c r="B17035" t="s">
        <v>38687</v>
      </c>
      <c r="I17035" t="s">
        <v>4</v>
      </c>
      <c r="J17035">
        <v>114.3</v>
      </c>
      <c r="M17035">
        <v>114.3</v>
      </c>
      <c r="N17035">
        <f t="shared" si="266"/>
        <v>0</v>
      </c>
    </row>
    <row r="17036" spans="1:14" x14ac:dyDescent="0.2">
      <c r="A17036" t="s">
        <v>17059</v>
      </c>
      <c r="B17036" t="s">
        <v>38687</v>
      </c>
      <c r="I17036" t="s">
        <v>4</v>
      </c>
      <c r="J17036">
        <v>112.57</v>
      </c>
      <c r="M17036">
        <v>112.57</v>
      </c>
      <c r="N17036">
        <f t="shared" si="266"/>
        <v>0</v>
      </c>
    </row>
    <row r="17037" spans="1:14" x14ac:dyDescent="0.2">
      <c r="A17037" t="s">
        <v>17060</v>
      </c>
      <c r="B17037" t="s">
        <v>38688</v>
      </c>
      <c r="I17037" t="s">
        <v>4</v>
      </c>
      <c r="J17037">
        <v>92.13</v>
      </c>
      <c r="M17037">
        <v>92.13</v>
      </c>
      <c r="N17037">
        <f t="shared" si="266"/>
        <v>0</v>
      </c>
    </row>
    <row r="17038" spans="1:14" x14ac:dyDescent="0.2">
      <c r="A17038" t="s">
        <v>17061</v>
      </c>
      <c r="B17038" t="s">
        <v>38688</v>
      </c>
      <c r="I17038" t="s">
        <v>4</v>
      </c>
      <c r="J17038">
        <v>85.23</v>
      </c>
      <c r="M17038">
        <v>85.23</v>
      </c>
      <c r="N17038">
        <f t="shared" si="266"/>
        <v>0</v>
      </c>
    </row>
    <row r="17039" spans="1:14" x14ac:dyDescent="0.2">
      <c r="A17039" t="s">
        <v>17062</v>
      </c>
      <c r="B17039" t="s">
        <v>38689</v>
      </c>
      <c r="I17039" t="s">
        <v>4</v>
      </c>
      <c r="J17039">
        <v>132.91</v>
      </c>
      <c r="M17039">
        <v>132.91</v>
      </c>
      <c r="N17039">
        <f t="shared" si="266"/>
        <v>0</v>
      </c>
    </row>
    <row r="17040" spans="1:14" x14ac:dyDescent="0.2">
      <c r="A17040" t="s">
        <v>17063</v>
      </c>
      <c r="B17040" t="s">
        <v>38689</v>
      </c>
      <c r="I17040" t="s">
        <v>4</v>
      </c>
      <c r="J17040">
        <v>123.96</v>
      </c>
      <c r="M17040">
        <v>123.96</v>
      </c>
      <c r="N17040">
        <f t="shared" si="266"/>
        <v>0</v>
      </c>
    </row>
    <row r="17041" spans="1:14" x14ac:dyDescent="0.2">
      <c r="A17041" t="s">
        <v>17064</v>
      </c>
      <c r="B17041" t="s">
        <v>38690</v>
      </c>
      <c r="I17041" t="s">
        <v>4</v>
      </c>
      <c r="J17041">
        <v>171.89</v>
      </c>
      <c r="M17041">
        <v>171.89</v>
      </c>
      <c r="N17041">
        <f t="shared" si="266"/>
        <v>0</v>
      </c>
    </row>
    <row r="17042" spans="1:14" x14ac:dyDescent="0.2">
      <c r="A17042" t="s">
        <v>17065</v>
      </c>
      <c r="B17042" t="s">
        <v>38690</v>
      </c>
      <c r="I17042" t="s">
        <v>4</v>
      </c>
      <c r="J17042">
        <v>161.12</v>
      </c>
      <c r="M17042">
        <v>161.12</v>
      </c>
      <c r="N17042">
        <f t="shared" si="266"/>
        <v>0</v>
      </c>
    </row>
    <row r="17043" spans="1:14" x14ac:dyDescent="0.2">
      <c r="A17043" t="s">
        <v>17066</v>
      </c>
      <c r="B17043" t="s">
        <v>38691</v>
      </c>
      <c r="I17043" t="s">
        <v>4</v>
      </c>
      <c r="J17043">
        <v>79.06</v>
      </c>
      <c r="M17043">
        <v>79.06</v>
      </c>
      <c r="N17043">
        <f t="shared" si="266"/>
        <v>0</v>
      </c>
    </row>
    <row r="17044" spans="1:14" x14ac:dyDescent="0.2">
      <c r="A17044" t="s">
        <v>17067</v>
      </c>
      <c r="B17044" t="s">
        <v>38691</v>
      </c>
      <c r="I17044" t="s">
        <v>4</v>
      </c>
      <c r="J17044">
        <v>72.16</v>
      </c>
      <c r="M17044">
        <v>72.16</v>
      </c>
      <c r="N17044">
        <f t="shared" si="266"/>
        <v>0</v>
      </c>
    </row>
    <row r="17045" spans="1:14" x14ac:dyDescent="0.2">
      <c r="A17045" t="s">
        <v>17068</v>
      </c>
      <c r="B17045" t="s">
        <v>38692</v>
      </c>
      <c r="I17045" t="s">
        <v>3</v>
      </c>
      <c r="J17045">
        <v>101.52</v>
      </c>
      <c r="M17045">
        <v>101.52</v>
      </c>
      <c r="N17045">
        <f t="shared" si="266"/>
        <v>0</v>
      </c>
    </row>
    <row r="17046" spans="1:14" x14ac:dyDescent="0.2">
      <c r="A17046" t="s">
        <v>17069</v>
      </c>
      <c r="B17046" t="s">
        <v>38692</v>
      </c>
      <c r="I17046" t="s">
        <v>3</v>
      </c>
      <c r="J17046">
        <v>99.8</v>
      </c>
      <c r="M17046">
        <v>99.8</v>
      </c>
      <c r="N17046">
        <f t="shared" si="266"/>
        <v>0</v>
      </c>
    </row>
    <row r="17047" spans="1:14" x14ac:dyDescent="0.2">
      <c r="A17047" t="s">
        <v>17070</v>
      </c>
      <c r="B17047" t="s">
        <v>38693</v>
      </c>
      <c r="I17047" t="s">
        <v>4</v>
      </c>
      <c r="J17047">
        <v>87.11</v>
      </c>
      <c r="M17047">
        <v>87.11</v>
      </c>
      <c r="N17047">
        <f t="shared" si="266"/>
        <v>0</v>
      </c>
    </row>
    <row r="17048" spans="1:14" x14ac:dyDescent="0.2">
      <c r="A17048" t="s">
        <v>17071</v>
      </c>
      <c r="B17048" t="s">
        <v>38693</v>
      </c>
      <c r="I17048" t="s">
        <v>4</v>
      </c>
      <c r="J17048">
        <v>86.2</v>
      </c>
      <c r="M17048">
        <v>86.2</v>
      </c>
      <c r="N17048">
        <f t="shared" si="266"/>
        <v>0</v>
      </c>
    </row>
    <row r="17049" spans="1:14" x14ac:dyDescent="0.2">
      <c r="A17049" t="s">
        <v>17072</v>
      </c>
      <c r="B17049" t="s">
        <v>38694</v>
      </c>
      <c r="I17049" t="s">
        <v>4</v>
      </c>
      <c r="J17049">
        <v>256.58999999999997</v>
      </c>
      <c r="M17049">
        <v>256.58999999999997</v>
      </c>
      <c r="N17049">
        <f t="shared" si="266"/>
        <v>0</v>
      </c>
    </row>
    <row r="17050" spans="1:14" x14ac:dyDescent="0.2">
      <c r="A17050" t="s">
        <v>17073</v>
      </c>
      <c r="B17050" t="s">
        <v>38694</v>
      </c>
      <c r="I17050" t="s">
        <v>4</v>
      </c>
      <c r="J17050">
        <v>249.03</v>
      </c>
      <c r="M17050">
        <v>249.03</v>
      </c>
      <c r="N17050">
        <f t="shared" si="266"/>
        <v>0</v>
      </c>
    </row>
    <row r="17051" spans="1:14" x14ac:dyDescent="0.2">
      <c r="A17051" t="s">
        <v>17074</v>
      </c>
      <c r="B17051" t="s">
        <v>38695</v>
      </c>
      <c r="I17051" t="s">
        <v>4</v>
      </c>
      <c r="J17051">
        <v>389.96</v>
      </c>
      <c r="M17051">
        <v>389.96</v>
      </c>
      <c r="N17051">
        <f t="shared" si="266"/>
        <v>0</v>
      </c>
    </row>
    <row r="17052" spans="1:14" x14ac:dyDescent="0.2">
      <c r="A17052" t="s">
        <v>17075</v>
      </c>
      <c r="B17052" t="s">
        <v>38695</v>
      </c>
      <c r="I17052" t="s">
        <v>4</v>
      </c>
      <c r="J17052">
        <v>382.4</v>
      </c>
      <c r="M17052">
        <v>382.4</v>
      </c>
      <c r="N17052">
        <f t="shared" si="266"/>
        <v>0</v>
      </c>
    </row>
    <row r="17053" spans="1:14" x14ac:dyDescent="0.2">
      <c r="A17053" t="s">
        <v>17076</v>
      </c>
      <c r="B17053" t="s">
        <v>38696</v>
      </c>
      <c r="I17053" t="s">
        <v>4</v>
      </c>
      <c r="J17053">
        <v>722.5</v>
      </c>
      <c r="M17053">
        <v>722.5</v>
      </c>
      <c r="N17053">
        <f t="shared" si="266"/>
        <v>0</v>
      </c>
    </row>
    <row r="17054" spans="1:14" x14ac:dyDescent="0.2">
      <c r="A17054" t="s">
        <v>17077</v>
      </c>
      <c r="B17054" t="s">
        <v>38696</v>
      </c>
      <c r="I17054" t="s">
        <v>4</v>
      </c>
      <c r="J17054">
        <v>714.93</v>
      </c>
      <c r="M17054">
        <v>714.93</v>
      </c>
      <c r="N17054">
        <f t="shared" si="266"/>
        <v>0</v>
      </c>
    </row>
    <row r="17055" spans="1:14" x14ac:dyDescent="0.2">
      <c r="A17055" t="s">
        <v>26511</v>
      </c>
      <c r="B17055" t="s">
        <v>38697</v>
      </c>
      <c r="I17055" t="s">
        <v>3</v>
      </c>
      <c r="J17055">
        <v>466.74</v>
      </c>
      <c r="M17055">
        <v>466.74</v>
      </c>
      <c r="N17055">
        <f t="shared" si="266"/>
        <v>0</v>
      </c>
    </row>
    <row r="17056" spans="1:14" x14ac:dyDescent="0.2">
      <c r="A17056" t="s">
        <v>26512</v>
      </c>
      <c r="B17056" t="s">
        <v>38697</v>
      </c>
      <c r="I17056" t="s">
        <v>3</v>
      </c>
      <c r="J17056">
        <v>466.74</v>
      </c>
      <c r="M17056">
        <v>466.74</v>
      </c>
      <c r="N17056">
        <f t="shared" si="266"/>
        <v>0</v>
      </c>
    </row>
    <row r="17057" spans="1:14" x14ac:dyDescent="0.2">
      <c r="A17057" t="s">
        <v>26513</v>
      </c>
      <c r="B17057" t="s">
        <v>38698</v>
      </c>
      <c r="I17057" t="s">
        <v>3</v>
      </c>
      <c r="J17057">
        <v>584.66</v>
      </c>
      <c r="M17057">
        <v>584.66</v>
      </c>
      <c r="N17057">
        <f t="shared" si="266"/>
        <v>0</v>
      </c>
    </row>
    <row r="17058" spans="1:14" x14ac:dyDescent="0.2">
      <c r="A17058" t="s">
        <v>26514</v>
      </c>
      <c r="B17058" t="s">
        <v>38698</v>
      </c>
      <c r="I17058" t="s">
        <v>3</v>
      </c>
      <c r="J17058">
        <v>584.66</v>
      </c>
      <c r="M17058">
        <v>584.66</v>
      </c>
      <c r="N17058">
        <f t="shared" si="266"/>
        <v>0</v>
      </c>
    </row>
    <row r="17059" spans="1:14" x14ac:dyDescent="0.2">
      <c r="A17059" t="s">
        <v>26515</v>
      </c>
      <c r="B17059" t="s">
        <v>38699</v>
      </c>
      <c r="I17059" t="s">
        <v>3</v>
      </c>
      <c r="J17059">
        <v>394.61</v>
      </c>
      <c r="M17059">
        <v>394.61</v>
      </c>
      <c r="N17059">
        <f t="shared" si="266"/>
        <v>0</v>
      </c>
    </row>
    <row r="17060" spans="1:14" x14ac:dyDescent="0.2">
      <c r="A17060" t="s">
        <v>26516</v>
      </c>
      <c r="B17060" t="s">
        <v>38699</v>
      </c>
      <c r="I17060" t="s">
        <v>3</v>
      </c>
      <c r="J17060">
        <v>394.61</v>
      </c>
      <c r="M17060">
        <v>394.61</v>
      </c>
      <c r="N17060">
        <f t="shared" si="266"/>
        <v>0</v>
      </c>
    </row>
    <row r="17061" spans="1:14" x14ac:dyDescent="0.2">
      <c r="A17061" t="s">
        <v>17078</v>
      </c>
      <c r="B17061" t="s">
        <v>38700</v>
      </c>
      <c r="I17061" t="s">
        <v>3</v>
      </c>
      <c r="J17061">
        <v>532.22</v>
      </c>
      <c r="M17061">
        <v>532.22</v>
      </c>
      <c r="N17061">
        <f t="shared" si="266"/>
        <v>0</v>
      </c>
    </row>
    <row r="17062" spans="1:14" x14ac:dyDescent="0.2">
      <c r="A17062" t="s">
        <v>17079</v>
      </c>
      <c r="B17062" t="s">
        <v>38700</v>
      </c>
      <c r="I17062" t="s">
        <v>3</v>
      </c>
      <c r="J17062">
        <v>518.09</v>
      </c>
      <c r="M17062">
        <v>518.09</v>
      </c>
      <c r="N17062">
        <f t="shared" si="266"/>
        <v>0</v>
      </c>
    </row>
    <row r="17063" spans="1:14" x14ac:dyDescent="0.2">
      <c r="A17063" t="s">
        <v>17080</v>
      </c>
      <c r="B17063" t="s">
        <v>38701</v>
      </c>
      <c r="I17063" t="s">
        <v>5</v>
      </c>
      <c r="J17063">
        <v>20198.09</v>
      </c>
      <c r="M17063">
        <v>20198.09</v>
      </c>
      <c r="N17063">
        <f t="shared" si="266"/>
        <v>0</v>
      </c>
    </row>
    <row r="17064" spans="1:14" x14ac:dyDescent="0.2">
      <c r="A17064" t="s">
        <v>17081</v>
      </c>
      <c r="B17064" t="s">
        <v>38701</v>
      </c>
      <c r="I17064" t="s">
        <v>5</v>
      </c>
      <c r="J17064">
        <v>19353.400000000001</v>
      </c>
      <c r="M17064">
        <v>19353.400000000001</v>
      </c>
      <c r="N17064">
        <f t="shared" si="266"/>
        <v>0</v>
      </c>
    </row>
    <row r="17065" spans="1:14" x14ac:dyDescent="0.2">
      <c r="A17065" t="s">
        <v>17082</v>
      </c>
      <c r="B17065" t="s">
        <v>38702</v>
      </c>
      <c r="I17065" t="s">
        <v>3</v>
      </c>
      <c r="J17065">
        <v>441</v>
      </c>
      <c r="M17065">
        <v>441</v>
      </c>
      <c r="N17065">
        <f t="shared" si="266"/>
        <v>0</v>
      </c>
    </row>
    <row r="17066" spans="1:14" x14ac:dyDescent="0.2">
      <c r="A17066" t="s">
        <v>17083</v>
      </c>
      <c r="B17066" t="s">
        <v>38702</v>
      </c>
      <c r="I17066" t="s">
        <v>3</v>
      </c>
      <c r="J17066">
        <v>437.55</v>
      </c>
      <c r="M17066">
        <v>437.55</v>
      </c>
      <c r="N17066">
        <f t="shared" si="266"/>
        <v>0</v>
      </c>
    </row>
    <row r="17067" spans="1:14" x14ac:dyDescent="0.2">
      <c r="A17067" t="s">
        <v>17084</v>
      </c>
      <c r="B17067" t="s">
        <v>38703</v>
      </c>
      <c r="I17067" t="s">
        <v>3</v>
      </c>
      <c r="J17067">
        <v>133.21</v>
      </c>
      <c r="M17067">
        <v>133.21</v>
      </c>
      <c r="N17067">
        <f t="shared" si="266"/>
        <v>0</v>
      </c>
    </row>
    <row r="17068" spans="1:14" x14ac:dyDescent="0.2">
      <c r="A17068" t="s">
        <v>17085</v>
      </c>
      <c r="B17068" t="s">
        <v>38703</v>
      </c>
      <c r="I17068" t="s">
        <v>3</v>
      </c>
      <c r="J17068">
        <v>131.13999999999999</v>
      </c>
      <c r="M17068">
        <v>131.13999999999999</v>
      </c>
      <c r="N17068">
        <f t="shared" si="266"/>
        <v>0</v>
      </c>
    </row>
    <row r="17069" spans="1:14" x14ac:dyDescent="0.2">
      <c r="A17069" t="s">
        <v>17086</v>
      </c>
      <c r="B17069" t="s">
        <v>38704</v>
      </c>
      <c r="I17069" t="s">
        <v>3</v>
      </c>
      <c r="J17069">
        <v>143.31</v>
      </c>
      <c r="M17069">
        <v>143.31</v>
      </c>
      <c r="N17069">
        <f t="shared" si="266"/>
        <v>0</v>
      </c>
    </row>
    <row r="17070" spans="1:14" x14ac:dyDescent="0.2">
      <c r="A17070" t="s">
        <v>17087</v>
      </c>
      <c r="B17070" t="s">
        <v>38704</v>
      </c>
      <c r="I17070" t="s">
        <v>3</v>
      </c>
      <c r="J17070">
        <v>141.24</v>
      </c>
      <c r="M17070">
        <v>141.24</v>
      </c>
      <c r="N17070">
        <f t="shared" si="266"/>
        <v>0</v>
      </c>
    </row>
    <row r="17071" spans="1:14" x14ac:dyDescent="0.2">
      <c r="A17071" t="s">
        <v>17088</v>
      </c>
      <c r="B17071" t="s">
        <v>38705</v>
      </c>
      <c r="I17071" t="s">
        <v>3</v>
      </c>
      <c r="J17071">
        <v>457.49</v>
      </c>
      <c r="M17071">
        <v>457.49</v>
      </c>
      <c r="N17071">
        <f t="shared" si="266"/>
        <v>0</v>
      </c>
    </row>
    <row r="17072" spans="1:14" x14ac:dyDescent="0.2">
      <c r="A17072" t="s">
        <v>17089</v>
      </c>
      <c r="B17072" t="s">
        <v>38705</v>
      </c>
      <c r="I17072" t="s">
        <v>3</v>
      </c>
      <c r="J17072">
        <v>435.36</v>
      </c>
      <c r="M17072">
        <v>435.36</v>
      </c>
      <c r="N17072">
        <f t="shared" si="266"/>
        <v>0</v>
      </c>
    </row>
    <row r="17073" spans="1:14" x14ac:dyDescent="0.2">
      <c r="A17073" t="s">
        <v>17090</v>
      </c>
      <c r="B17073" t="s">
        <v>38706</v>
      </c>
      <c r="I17073" t="s">
        <v>3</v>
      </c>
      <c r="J17073">
        <v>59.42</v>
      </c>
      <c r="M17073">
        <v>59.42</v>
      </c>
      <c r="N17073">
        <f t="shared" si="266"/>
        <v>0</v>
      </c>
    </row>
    <row r="17074" spans="1:14" x14ac:dyDescent="0.2">
      <c r="A17074" t="s">
        <v>17091</v>
      </c>
      <c r="B17074" t="s">
        <v>38706</v>
      </c>
      <c r="I17074" t="s">
        <v>3</v>
      </c>
      <c r="J17074">
        <v>51.48</v>
      </c>
      <c r="M17074">
        <v>51.48</v>
      </c>
      <c r="N17074">
        <f t="shared" si="266"/>
        <v>0</v>
      </c>
    </row>
    <row r="17075" spans="1:14" x14ac:dyDescent="0.2">
      <c r="A17075" t="s">
        <v>17092</v>
      </c>
      <c r="B17075" t="s">
        <v>38707</v>
      </c>
      <c r="I17075" t="s">
        <v>3</v>
      </c>
      <c r="J17075">
        <v>124.1</v>
      </c>
      <c r="M17075">
        <v>124.1</v>
      </c>
      <c r="N17075">
        <f t="shared" si="266"/>
        <v>0</v>
      </c>
    </row>
    <row r="17076" spans="1:14" x14ac:dyDescent="0.2">
      <c r="A17076" t="s">
        <v>17093</v>
      </c>
      <c r="B17076" t="s">
        <v>38707</v>
      </c>
      <c r="I17076" t="s">
        <v>3</v>
      </c>
      <c r="J17076">
        <v>107.53</v>
      </c>
      <c r="M17076">
        <v>107.53</v>
      </c>
      <c r="N17076">
        <f t="shared" si="266"/>
        <v>0</v>
      </c>
    </row>
    <row r="17077" spans="1:14" x14ac:dyDescent="0.2">
      <c r="A17077" t="s">
        <v>17094</v>
      </c>
      <c r="B17077" t="s">
        <v>38708</v>
      </c>
      <c r="I17077" t="s">
        <v>3</v>
      </c>
      <c r="J17077">
        <v>25.26</v>
      </c>
      <c r="M17077">
        <v>25.26</v>
      </c>
      <c r="N17077">
        <f t="shared" si="266"/>
        <v>0</v>
      </c>
    </row>
    <row r="17078" spans="1:14" x14ac:dyDescent="0.2">
      <c r="A17078" t="s">
        <v>17095</v>
      </c>
      <c r="B17078" t="s">
        <v>38708</v>
      </c>
      <c r="I17078" t="s">
        <v>3</v>
      </c>
      <c r="J17078">
        <v>21.89</v>
      </c>
      <c r="M17078">
        <v>21.89</v>
      </c>
      <c r="N17078">
        <f t="shared" si="266"/>
        <v>0</v>
      </c>
    </row>
    <row r="17079" spans="1:14" x14ac:dyDescent="0.2">
      <c r="A17079" t="s">
        <v>17096</v>
      </c>
      <c r="B17079" t="s">
        <v>38709</v>
      </c>
      <c r="I17079" t="s">
        <v>3</v>
      </c>
      <c r="J17079">
        <v>21.51</v>
      </c>
      <c r="M17079">
        <v>21.51</v>
      </c>
      <c r="N17079">
        <f t="shared" si="266"/>
        <v>0</v>
      </c>
    </row>
    <row r="17080" spans="1:14" x14ac:dyDescent="0.2">
      <c r="A17080" t="s">
        <v>17097</v>
      </c>
      <c r="B17080" t="s">
        <v>38709</v>
      </c>
      <c r="I17080" t="s">
        <v>3</v>
      </c>
      <c r="J17080">
        <v>18.64</v>
      </c>
      <c r="M17080">
        <v>18.64</v>
      </c>
      <c r="N17080">
        <f t="shared" si="266"/>
        <v>0</v>
      </c>
    </row>
    <row r="17081" spans="1:14" x14ac:dyDescent="0.2">
      <c r="A17081" t="s">
        <v>17098</v>
      </c>
      <c r="B17081" t="s">
        <v>38710</v>
      </c>
      <c r="I17081" t="s">
        <v>3</v>
      </c>
      <c r="J17081">
        <v>22.63</v>
      </c>
      <c r="M17081">
        <v>22.63</v>
      </c>
      <c r="N17081">
        <f t="shared" si="266"/>
        <v>0</v>
      </c>
    </row>
    <row r="17082" spans="1:14" x14ac:dyDescent="0.2">
      <c r="A17082" t="s">
        <v>17099</v>
      </c>
      <c r="B17082" t="s">
        <v>38710</v>
      </c>
      <c r="I17082" t="s">
        <v>3</v>
      </c>
      <c r="J17082">
        <v>19.61</v>
      </c>
      <c r="M17082">
        <v>19.61</v>
      </c>
      <c r="N17082">
        <f t="shared" si="266"/>
        <v>0</v>
      </c>
    </row>
    <row r="17083" spans="1:14" x14ac:dyDescent="0.2">
      <c r="A17083" t="s">
        <v>17100</v>
      </c>
      <c r="B17083" t="s">
        <v>38711</v>
      </c>
      <c r="I17083" t="s">
        <v>3</v>
      </c>
      <c r="J17083">
        <v>19.36</v>
      </c>
      <c r="M17083">
        <v>19.36</v>
      </c>
      <c r="N17083">
        <f t="shared" si="266"/>
        <v>0</v>
      </c>
    </row>
    <row r="17084" spans="1:14" x14ac:dyDescent="0.2">
      <c r="A17084" t="s">
        <v>17101</v>
      </c>
      <c r="B17084" t="s">
        <v>38711</v>
      </c>
      <c r="I17084" t="s">
        <v>3</v>
      </c>
      <c r="J17084">
        <v>16.77</v>
      </c>
      <c r="M17084">
        <v>16.77</v>
      </c>
      <c r="N17084">
        <f t="shared" si="266"/>
        <v>0</v>
      </c>
    </row>
    <row r="17085" spans="1:14" x14ac:dyDescent="0.2">
      <c r="A17085" t="s">
        <v>17102</v>
      </c>
      <c r="B17085" t="s">
        <v>38712</v>
      </c>
      <c r="I17085" t="s">
        <v>3</v>
      </c>
      <c r="J17085">
        <v>17.21</v>
      </c>
      <c r="M17085">
        <v>17.21</v>
      </c>
      <c r="N17085">
        <f t="shared" si="266"/>
        <v>0</v>
      </c>
    </row>
    <row r="17086" spans="1:14" x14ac:dyDescent="0.2">
      <c r="A17086" t="s">
        <v>17103</v>
      </c>
      <c r="B17086" t="s">
        <v>38712</v>
      </c>
      <c r="I17086" t="s">
        <v>3</v>
      </c>
      <c r="J17086">
        <v>14.91</v>
      </c>
      <c r="M17086">
        <v>14.91</v>
      </c>
      <c r="N17086">
        <f t="shared" si="266"/>
        <v>0</v>
      </c>
    </row>
    <row r="17087" spans="1:14" x14ac:dyDescent="0.2">
      <c r="A17087" t="s">
        <v>17104</v>
      </c>
      <c r="B17087" t="s">
        <v>38713</v>
      </c>
      <c r="I17087" t="s">
        <v>3</v>
      </c>
      <c r="J17087">
        <v>23.32</v>
      </c>
      <c r="M17087">
        <v>23.32</v>
      </c>
      <c r="N17087">
        <f t="shared" si="266"/>
        <v>0</v>
      </c>
    </row>
    <row r="17088" spans="1:14" x14ac:dyDescent="0.2">
      <c r="A17088" t="s">
        <v>17105</v>
      </c>
      <c r="B17088" t="s">
        <v>38713</v>
      </c>
      <c r="I17088" t="s">
        <v>3</v>
      </c>
      <c r="J17088">
        <v>20.2</v>
      </c>
      <c r="M17088">
        <v>20.2</v>
      </c>
      <c r="N17088">
        <f t="shared" si="266"/>
        <v>0</v>
      </c>
    </row>
    <row r="17089" spans="1:14" x14ac:dyDescent="0.2">
      <c r="A17089" t="s">
        <v>17106</v>
      </c>
      <c r="B17089" t="s">
        <v>38714</v>
      </c>
      <c r="I17089" t="s">
        <v>3</v>
      </c>
      <c r="J17089">
        <v>77.459999999999994</v>
      </c>
      <c r="M17089">
        <v>77.459999999999994</v>
      </c>
      <c r="N17089">
        <f t="shared" si="266"/>
        <v>0</v>
      </c>
    </row>
    <row r="17090" spans="1:14" x14ac:dyDescent="0.2">
      <c r="A17090" t="s">
        <v>17107</v>
      </c>
      <c r="B17090" t="s">
        <v>38714</v>
      </c>
      <c r="I17090" t="s">
        <v>3</v>
      </c>
      <c r="J17090">
        <v>67.11</v>
      </c>
      <c r="M17090">
        <v>67.11</v>
      </c>
      <c r="N17090">
        <f t="shared" si="266"/>
        <v>0</v>
      </c>
    </row>
    <row r="17091" spans="1:14" x14ac:dyDescent="0.2">
      <c r="A17091" t="s">
        <v>17108</v>
      </c>
      <c r="B17091" t="s">
        <v>38715</v>
      </c>
      <c r="I17091" t="s">
        <v>3</v>
      </c>
      <c r="J17091">
        <v>32.15</v>
      </c>
      <c r="M17091">
        <v>32.15</v>
      </c>
      <c r="N17091">
        <f t="shared" si="266"/>
        <v>0</v>
      </c>
    </row>
    <row r="17092" spans="1:14" x14ac:dyDescent="0.2">
      <c r="A17092" t="s">
        <v>17109</v>
      </c>
      <c r="B17092" t="s">
        <v>38715</v>
      </c>
      <c r="I17092" t="s">
        <v>3</v>
      </c>
      <c r="J17092">
        <v>31</v>
      </c>
      <c r="M17092">
        <v>31</v>
      </c>
      <c r="N17092">
        <f t="shared" ref="N17092:N17155" si="267">J17092-M17092</f>
        <v>0</v>
      </c>
    </row>
    <row r="17093" spans="1:14" x14ac:dyDescent="0.2">
      <c r="A17093" t="s">
        <v>17110</v>
      </c>
      <c r="B17093" t="s">
        <v>38716</v>
      </c>
      <c r="I17093" t="s">
        <v>3</v>
      </c>
      <c r="J17093">
        <v>58.16</v>
      </c>
      <c r="M17093">
        <v>58.16</v>
      </c>
      <c r="N17093">
        <f t="shared" si="267"/>
        <v>0</v>
      </c>
    </row>
    <row r="17094" spans="1:14" x14ac:dyDescent="0.2">
      <c r="A17094" t="s">
        <v>17111</v>
      </c>
      <c r="B17094" t="s">
        <v>38716</v>
      </c>
      <c r="I17094" t="s">
        <v>3</v>
      </c>
      <c r="J17094">
        <v>56.96</v>
      </c>
      <c r="M17094">
        <v>56.96</v>
      </c>
      <c r="N17094">
        <f t="shared" si="267"/>
        <v>0</v>
      </c>
    </row>
    <row r="17095" spans="1:14" x14ac:dyDescent="0.2">
      <c r="A17095" t="s">
        <v>17112</v>
      </c>
      <c r="B17095" t="s">
        <v>38717</v>
      </c>
      <c r="I17095" t="s">
        <v>3</v>
      </c>
      <c r="J17095">
        <v>32.58</v>
      </c>
      <c r="M17095">
        <v>32.58</v>
      </c>
      <c r="N17095">
        <f t="shared" si="267"/>
        <v>0</v>
      </c>
    </row>
    <row r="17096" spans="1:14" x14ac:dyDescent="0.2">
      <c r="A17096" t="s">
        <v>17113</v>
      </c>
      <c r="B17096" t="s">
        <v>38717</v>
      </c>
      <c r="I17096" t="s">
        <v>3</v>
      </c>
      <c r="J17096">
        <v>31.38</v>
      </c>
      <c r="M17096">
        <v>31.38</v>
      </c>
      <c r="N17096">
        <f t="shared" si="267"/>
        <v>0</v>
      </c>
    </row>
    <row r="17097" spans="1:14" x14ac:dyDescent="0.2">
      <c r="A17097" t="s">
        <v>17114</v>
      </c>
      <c r="B17097" t="s">
        <v>38718</v>
      </c>
      <c r="I17097" t="s">
        <v>3</v>
      </c>
      <c r="J17097">
        <v>88.77</v>
      </c>
      <c r="M17097">
        <v>88.77</v>
      </c>
      <c r="N17097">
        <f t="shared" si="267"/>
        <v>0</v>
      </c>
    </row>
    <row r="17098" spans="1:14" x14ac:dyDescent="0.2">
      <c r="A17098" t="s">
        <v>17115</v>
      </c>
      <c r="B17098" t="s">
        <v>38718</v>
      </c>
      <c r="I17098" t="s">
        <v>3</v>
      </c>
      <c r="J17098">
        <v>84.18</v>
      </c>
      <c r="M17098">
        <v>84.18</v>
      </c>
      <c r="N17098">
        <f t="shared" si="267"/>
        <v>0</v>
      </c>
    </row>
    <row r="17099" spans="1:14" x14ac:dyDescent="0.2">
      <c r="A17099" t="s">
        <v>17116</v>
      </c>
      <c r="B17099" t="s">
        <v>38719</v>
      </c>
      <c r="I17099" t="s">
        <v>3</v>
      </c>
      <c r="J17099">
        <v>100.79</v>
      </c>
      <c r="M17099">
        <v>100.79</v>
      </c>
      <c r="N17099">
        <f t="shared" si="267"/>
        <v>0</v>
      </c>
    </row>
    <row r="17100" spans="1:14" x14ac:dyDescent="0.2">
      <c r="A17100" t="s">
        <v>17117</v>
      </c>
      <c r="B17100" t="s">
        <v>38719</v>
      </c>
      <c r="I17100" t="s">
        <v>3</v>
      </c>
      <c r="J17100">
        <v>96.19</v>
      </c>
      <c r="M17100">
        <v>96.19</v>
      </c>
      <c r="N17100">
        <f t="shared" si="267"/>
        <v>0</v>
      </c>
    </row>
    <row r="17101" spans="1:14" x14ac:dyDescent="0.2">
      <c r="A17101" t="s">
        <v>17118</v>
      </c>
      <c r="B17101" t="s">
        <v>38720</v>
      </c>
      <c r="I17101" t="s">
        <v>3</v>
      </c>
      <c r="J17101">
        <v>102.77</v>
      </c>
      <c r="M17101">
        <v>102.77</v>
      </c>
      <c r="N17101">
        <f t="shared" si="267"/>
        <v>0</v>
      </c>
    </row>
    <row r="17102" spans="1:14" x14ac:dyDescent="0.2">
      <c r="A17102" t="s">
        <v>17119</v>
      </c>
      <c r="B17102" t="s">
        <v>38720</v>
      </c>
      <c r="I17102" t="s">
        <v>3</v>
      </c>
      <c r="J17102">
        <v>98.17</v>
      </c>
      <c r="M17102">
        <v>98.17</v>
      </c>
      <c r="N17102">
        <f t="shared" si="267"/>
        <v>0</v>
      </c>
    </row>
    <row r="17103" spans="1:14" x14ac:dyDescent="0.2">
      <c r="A17103" t="s">
        <v>17120</v>
      </c>
      <c r="B17103" t="s">
        <v>38721</v>
      </c>
      <c r="I17103" t="s">
        <v>3</v>
      </c>
      <c r="J17103">
        <v>147.16</v>
      </c>
      <c r="M17103">
        <v>147.16</v>
      </c>
      <c r="N17103">
        <f t="shared" si="267"/>
        <v>0</v>
      </c>
    </row>
    <row r="17104" spans="1:14" x14ac:dyDescent="0.2">
      <c r="A17104" t="s">
        <v>17121</v>
      </c>
      <c r="B17104" t="s">
        <v>38721</v>
      </c>
      <c r="I17104" t="s">
        <v>3</v>
      </c>
      <c r="J17104">
        <v>141.18</v>
      </c>
      <c r="M17104">
        <v>141.18</v>
      </c>
      <c r="N17104">
        <f t="shared" si="267"/>
        <v>0</v>
      </c>
    </row>
    <row r="17105" spans="1:14" x14ac:dyDescent="0.2">
      <c r="A17105" t="s">
        <v>17122</v>
      </c>
      <c r="B17105" t="s">
        <v>38722</v>
      </c>
      <c r="I17105" t="s">
        <v>3</v>
      </c>
      <c r="J17105">
        <v>83.48</v>
      </c>
      <c r="M17105">
        <v>83.48</v>
      </c>
      <c r="N17105">
        <f t="shared" si="267"/>
        <v>0</v>
      </c>
    </row>
    <row r="17106" spans="1:14" x14ac:dyDescent="0.2">
      <c r="A17106" t="s">
        <v>17123</v>
      </c>
      <c r="B17106" t="s">
        <v>38722</v>
      </c>
      <c r="I17106" t="s">
        <v>3</v>
      </c>
      <c r="J17106">
        <v>78.89</v>
      </c>
      <c r="M17106">
        <v>78.89</v>
      </c>
      <c r="N17106">
        <f t="shared" si="267"/>
        <v>0</v>
      </c>
    </row>
    <row r="17107" spans="1:14" x14ac:dyDescent="0.2">
      <c r="A17107" t="s">
        <v>17124</v>
      </c>
      <c r="B17107" t="s">
        <v>38723</v>
      </c>
      <c r="I17107" t="s">
        <v>3</v>
      </c>
      <c r="J17107">
        <v>175.15</v>
      </c>
      <c r="M17107">
        <v>175.15</v>
      </c>
      <c r="N17107">
        <f t="shared" si="267"/>
        <v>0</v>
      </c>
    </row>
    <row r="17108" spans="1:14" x14ac:dyDescent="0.2">
      <c r="A17108" t="s">
        <v>17125</v>
      </c>
      <c r="B17108" t="s">
        <v>38723</v>
      </c>
      <c r="I17108" t="s">
        <v>3</v>
      </c>
      <c r="J17108">
        <v>169.17</v>
      </c>
      <c r="M17108">
        <v>169.17</v>
      </c>
      <c r="N17108">
        <f t="shared" si="267"/>
        <v>0</v>
      </c>
    </row>
    <row r="17109" spans="1:14" x14ac:dyDescent="0.2">
      <c r="A17109" t="s">
        <v>17126</v>
      </c>
      <c r="B17109" t="s">
        <v>38724</v>
      </c>
      <c r="I17109" t="s">
        <v>3</v>
      </c>
      <c r="J17109">
        <v>109.08</v>
      </c>
      <c r="M17109">
        <v>109.08</v>
      </c>
      <c r="N17109">
        <f t="shared" si="267"/>
        <v>0</v>
      </c>
    </row>
    <row r="17110" spans="1:14" x14ac:dyDescent="0.2">
      <c r="A17110" t="s">
        <v>17127</v>
      </c>
      <c r="B17110" t="s">
        <v>38724</v>
      </c>
      <c r="I17110" t="s">
        <v>3</v>
      </c>
      <c r="J17110">
        <v>104.48</v>
      </c>
      <c r="M17110">
        <v>104.48</v>
      </c>
      <c r="N17110">
        <f t="shared" si="267"/>
        <v>0</v>
      </c>
    </row>
    <row r="17111" spans="1:14" x14ac:dyDescent="0.2">
      <c r="A17111" t="s">
        <v>17128</v>
      </c>
      <c r="B17111" t="s">
        <v>38725</v>
      </c>
      <c r="I17111" t="s">
        <v>3</v>
      </c>
      <c r="J17111">
        <v>187.78</v>
      </c>
      <c r="M17111">
        <v>187.78</v>
      </c>
      <c r="N17111">
        <f t="shared" si="267"/>
        <v>0</v>
      </c>
    </row>
    <row r="17112" spans="1:14" x14ac:dyDescent="0.2">
      <c r="A17112" t="s">
        <v>17129</v>
      </c>
      <c r="B17112" t="s">
        <v>38725</v>
      </c>
      <c r="I17112" t="s">
        <v>3</v>
      </c>
      <c r="J17112">
        <v>181.8</v>
      </c>
      <c r="M17112">
        <v>181.8</v>
      </c>
      <c r="N17112">
        <f t="shared" si="267"/>
        <v>0</v>
      </c>
    </row>
    <row r="17113" spans="1:14" x14ac:dyDescent="0.2">
      <c r="A17113" t="s">
        <v>17130</v>
      </c>
      <c r="B17113" t="s">
        <v>38726</v>
      </c>
      <c r="I17113" t="s">
        <v>3</v>
      </c>
      <c r="J17113">
        <v>23.06</v>
      </c>
      <c r="M17113">
        <v>23.06</v>
      </c>
      <c r="N17113">
        <f t="shared" si="267"/>
        <v>0</v>
      </c>
    </row>
    <row r="17114" spans="1:14" x14ac:dyDescent="0.2">
      <c r="A17114" t="s">
        <v>17131</v>
      </c>
      <c r="B17114" t="s">
        <v>38726</v>
      </c>
      <c r="I17114" t="s">
        <v>3</v>
      </c>
      <c r="J17114">
        <v>22.57</v>
      </c>
      <c r="M17114">
        <v>22.57</v>
      </c>
      <c r="N17114">
        <f t="shared" si="267"/>
        <v>0</v>
      </c>
    </row>
    <row r="17115" spans="1:14" x14ac:dyDescent="0.2">
      <c r="A17115" t="s">
        <v>17132</v>
      </c>
      <c r="B17115" t="s">
        <v>38727</v>
      </c>
      <c r="I17115" t="s">
        <v>3</v>
      </c>
      <c r="J17115">
        <v>185.82</v>
      </c>
      <c r="M17115">
        <v>185.82</v>
      </c>
      <c r="N17115">
        <f t="shared" si="267"/>
        <v>0</v>
      </c>
    </row>
    <row r="17116" spans="1:14" x14ac:dyDescent="0.2">
      <c r="A17116" t="s">
        <v>17133</v>
      </c>
      <c r="B17116" t="s">
        <v>38727</v>
      </c>
      <c r="I17116" t="s">
        <v>3</v>
      </c>
      <c r="J17116">
        <v>178.92</v>
      </c>
      <c r="M17116">
        <v>178.92</v>
      </c>
      <c r="N17116">
        <f t="shared" si="267"/>
        <v>0</v>
      </c>
    </row>
    <row r="17117" spans="1:14" x14ac:dyDescent="0.2">
      <c r="A17117" t="s">
        <v>17134</v>
      </c>
      <c r="B17117" t="s">
        <v>38728</v>
      </c>
      <c r="I17117" t="s">
        <v>3</v>
      </c>
      <c r="J17117">
        <v>213.68</v>
      </c>
      <c r="M17117">
        <v>213.68</v>
      </c>
      <c r="N17117">
        <f t="shared" si="267"/>
        <v>0</v>
      </c>
    </row>
    <row r="17118" spans="1:14" x14ac:dyDescent="0.2">
      <c r="A17118" t="s">
        <v>17135</v>
      </c>
      <c r="B17118" t="s">
        <v>38728</v>
      </c>
      <c r="I17118" t="s">
        <v>3</v>
      </c>
      <c r="J17118">
        <v>208.51</v>
      </c>
      <c r="M17118">
        <v>208.51</v>
      </c>
      <c r="N17118">
        <f t="shared" si="267"/>
        <v>0</v>
      </c>
    </row>
    <row r="17119" spans="1:14" x14ac:dyDescent="0.2">
      <c r="A17119" t="s">
        <v>17136</v>
      </c>
      <c r="B17119" t="s">
        <v>38729</v>
      </c>
      <c r="I17119" t="s">
        <v>3</v>
      </c>
      <c r="J17119">
        <v>89.94</v>
      </c>
      <c r="M17119">
        <v>89.94</v>
      </c>
      <c r="N17119">
        <f t="shared" si="267"/>
        <v>0</v>
      </c>
    </row>
    <row r="17120" spans="1:14" x14ac:dyDescent="0.2">
      <c r="A17120" t="s">
        <v>17137</v>
      </c>
      <c r="B17120" t="s">
        <v>38729</v>
      </c>
      <c r="I17120" t="s">
        <v>3</v>
      </c>
      <c r="J17120">
        <v>82.47</v>
      </c>
      <c r="M17120">
        <v>82.47</v>
      </c>
      <c r="N17120">
        <f t="shared" si="267"/>
        <v>0</v>
      </c>
    </row>
    <row r="17121" spans="1:14" x14ac:dyDescent="0.2">
      <c r="A17121" t="s">
        <v>17138</v>
      </c>
      <c r="B17121" t="s">
        <v>38730</v>
      </c>
      <c r="I17121" t="s">
        <v>3</v>
      </c>
      <c r="J17121">
        <v>126.3</v>
      </c>
      <c r="M17121">
        <v>126.3</v>
      </c>
      <c r="N17121">
        <f t="shared" si="267"/>
        <v>0</v>
      </c>
    </row>
    <row r="17122" spans="1:14" x14ac:dyDescent="0.2">
      <c r="A17122" t="s">
        <v>17139</v>
      </c>
      <c r="B17122" t="s">
        <v>38730</v>
      </c>
      <c r="I17122" t="s">
        <v>3</v>
      </c>
      <c r="J17122">
        <v>119.97</v>
      </c>
      <c r="M17122">
        <v>119.97</v>
      </c>
      <c r="N17122">
        <f t="shared" si="267"/>
        <v>0</v>
      </c>
    </row>
    <row r="17123" spans="1:14" x14ac:dyDescent="0.2">
      <c r="A17123" t="s">
        <v>17140</v>
      </c>
      <c r="B17123" t="s">
        <v>38731</v>
      </c>
      <c r="I17123" t="s">
        <v>3</v>
      </c>
      <c r="J17123">
        <v>122.9</v>
      </c>
      <c r="M17123">
        <v>122.9</v>
      </c>
      <c r="N17123">
        <f t="shared" si="267"/>
        <v>0</v>
      </c>
    </row>
    <row r="17124" spans="1:14" x14ac:dyDescent="0.2">
      <c r="A17124" t="s">
        <v>17141</v>
      </c>
      <c r="B17124" t="s">
        <v>38731</v>
      </c>
      <c r="I17124" t="s">
        <v>3</v>
      </c>
      <c r="J17124">
        <v>116.58</v>
      </c>
      <c r="M17124">
        <v>116.58</v>
      </c>
      <c r="N17124">
        <f t="shared" si="267"/>
        <v>0</v>
      </c>
    </row>
    <row r="17125" spans="1:14" x14ac:dyDescent="0.2">
      <c r="A17125" t="s">
        <v>17142</v>
      </c>
      <c r="B17125" t="s">
        <v>38732</v>
      </c>
      <c r="I17125" t="s">
        <v>3</v>
      </c>
      <c r="J17125">
        <v>135.79</v>
      </c>
      <c r="M17125">
        <v>135.79</v>
      </c>
      <c r="N17125">
        <f t="shared" si="267"/>
        <v>0</v>
      </c>
    </row>
    <row r="17126" spans="1:14" x14ac:dyDescent="0.2">
      <c r="A17126" t="s">
        <v>17143</v>
      </c>
      <c r="B17126" t="s">
        <v>38732</v>
      </c>
      <c r="I17126" t="s">
        <v>3</v>
      </c>
      <c r="J17126">
        <v>128.9</v>
      </c>
      <c r="M17126">
        <v>128.9</v>
      </c>
      <c r="N17126">
        <f t="shared" si="267"/>
        <v>0</v>
      </c>
    </row>
    <row r="17127" spans="1:14" x14ac:dyDescent="0.2">
      <c r="A17127" t="s">
        <v>17144</v>
      </c>
      <c r="B17127" t="s">
        <v>38733</v>
      </c>
      <c r="I17127" t="s">
        <v>3</v>
      </c>
      <c r="J17127">
        <v>68.5</v>
      </c>
      <c r="M17127">
        <v>68.5</v>
      </c>
      <c r="N17127">
        <f t="shared" si="267"/>
        <v>0</v>
      </c>
    </row>
    <row r="17128" spans="1:14" x14ac:dyDescent="0.2">
      <c r="A17128" t="s">
        <v>17145</v>
      </c>
      <c r="B17128" t="s">
        <v>38733</v>
      </c>
      <c r="I17128" t="s">
        <v>3</v>
      </c>
      <c r="J17128">
        <v>63.33</v>
      </c>
      <c r="M17128">
        <v>63.33</v>
      </c>
      <c r="N17128">
        <f t="shared" si="267"/>
        <v>0</v>
      </c>
    </row>
    <row r="17129" spans="1:14" x14ac:dyDescent="0.2">
      <c r="A17129" t="s">
        <v>17146</v>
      </c>
      <c r="B17129" t="s">
        <v>38734</v>
      </c>
      <c r="I17129" t="s">
        <v>3</v>
      </c>
      <c r="J17129">
        <v>88.83</v>
      </c>
      <c r="M17129">
        <v>88.83</v>
      </c>
      <c r="N17129">
        <f t="shared" si="267"/>
        <v>0</v>
      </c>
    </row>
    <row r="17130" spans="1:14" x14ac:dyDescent="0.2">
      <c r="A17130" t="s">
        <v>17147</v>
      </c>
      <c r="B17130" t="s">
        <v>38734</v>
      </c>
      <c r="I17130" t="s">
        <v>3</v>
      </c>
      <c r="J17130">
        <v>83.66</v>
      </c>
      <c r="M17130">
        <v>83.66</v>
      </c>
      <c r="N17130">
        <f t="shared" si="267"/>
        <v>0</v>
      </c>
    </row>
    <row r="17131" spans="1:14" x14ac:dyDescent="0.2">
      <c r="A17131" t="s">
        <v>17148</v>
      </c>
      <c r="B17131" t="s">
        <v>38735</v>
      </c>
      <c r="I17131" t="s">
        <v>3</v>
      </c>
      <c r="J17131">
        <v>116.66</v>
      </c>
      <c r="M17131">
        <v>116.66</v>
      </c>
      <c r="N17131">
        <f t="shared" si="267"/>
        <v>0</v>
      </c>
    </row>
    <row r="17132" spans="1:14" x14ac:dyDescent="0.2">
      <c r="A17132" t="s">
        <v>17149</v>
      </c>
      <c r="B17132" t="s">
        <v>38735</v>
      </c>
      <c r="I17132" t="s">
        <v>3</v>
      </c>
      <c r="J17132">
        <v>109.76</v>
      </c>
      <c r="M17132">
        <v>109.76</v>
      </c>
      <c r="N17132">
        <f t="shared" si="267"/>
        <v>0</v>
      </c>
    </row>
    <row r="17133" spans="1:14" x14ac:dyDescent="0.2">
      <c r="A17133" t="s">
        <v>17150</v>
      </c>
      <c r="B17133" t="s">
        <v>38736</v>
      </c>
      <c r="I17133" t="s">
        <v>3</v>
      </c>
      <c r="J17133">
        <v>173.71</v>
      </c>
      <c r="M17133">
        <v>173.71</v>
      </c>
      <c r="N17133">
        <f t="shared" si="267"/>
        <v>0</v>
      </c>
    </row>
    <row r="17134" spans="1:14" x14ac:dyDescent="0.2">
      <c r="A17134" t="s">
        <v>17151</v>
      </c>
      <c r="B17134" t="s">
        <v>38736</v>
      </c>
      <c r="I17134" t="s">
        <v>3</v>
      </c>
      <c r="J17134">
        <v>166.52</v>
      </c>
      <c r="M17134">
        <v>166.52</v>
      </c>
      <c r="N17134">
        <f t="shared" si="267"/>
        <v>0</v>
      </c>
    </row>
    <row r="17135" spans="1:14" x14ac:dyDescent="0.2">
      <c r="A17135" t="s">
        <v>17152</v>
      </c>
      <c r="B17135" t="s">
        <v>38737</v>
      </c>
      <c r="I17135" t="s">
        <v>3</v>
      </c>
      <c r="J17135">
        <v>124.78</v>
      </c>
      <c r="M17135">
        <v>124.78</v>
      </c>
      <c r="N17135">
        <f t="shared" si="267"/>
        <v>0</v>
      </c>
    </row>
    <row r="17136" spans="1:14" x14ac:dyDescent="0.2">
      <c r="A17136" t="s">
        <v>17153</v>
      </c>
      <c r="B17136" t="s">
        <v>38737</v>
      </c>
      <c r="I17136" t="s">
        <v>3</v>
      </c>
      <c r="J17136">
        <v>119.61</v>
      </c>
      <c r="M17136">
        <v>119.61</v>
      </c>
      <c r="N17136">
        <f t="shared" si="267"/>
        <v>0</v>
      </c>
    </row>
    <row r="17137" spans="1:14" x14ac:dyDescent="0.2">
      <c r="A17137" t="s">
        <v>17154</v>
      </c>
      <c r="B17137" t="s">
        <v>38738</v>
      </c>
      <c r="I17137" t="s">
        <v>3</v>
      </c>
      <c r="J17137">
        <v>140.91999999999999</v>
      </c>
      <c r="M17137">
        <v>140.91999999999999</v>
      </c>
      <c r="N17137">
        <f t="shared" si="267"/>
        <v>0</v>
      </c>
    </row>
    <row r="17138" spans="1:14" x14ac:dyDescent="0.2">
      <c r="A17138" t="s">
        <v>17155</v>
      </c>
      <c r="B17138" t="s">
        <v>38738</v>
      </c>
      <c r="I17138" t="s">
        <v>3</v>
      </c>
      <c r="J17138">
        <v>135.74</v>
      </c>
      <c r="M17138">
        <v>135.74</v>
      </c>
      <c r="N17138">
        <f t="shared" si="267"/>
        <v>0</v>
      </c>
    </row>
    <row r="17139" spans="1:14" x14ac:dyDescent="0.2">
      <c r="A17139" t="s">
        <v>17156</v>
      </c>
      <c r="B17139" t="s">
        <v>38739</v>
      </c>
      <c r="I17139" t="s">
        <v>3</v>
      </c>
      <c r="J17139">
        <v>81.099999999999994</v>
      </c>
      <c r="M17139">
        <v>81.099999999999994</v>
      </c>
      <c r="N17139">
        <f t="shared" si="267"/>
        <v>0</v>
      </c>
    </row>
    <row r="17140" spans="1:14" x14ac:dyDescent="0.2">
      <c r="A17140" t="s">
        <v>17157</v>
      </c>
      <c r="B17140" t="s">
        <v>38739</v>
      </c>
      <c r="I17140" t="s">
        <v>3</v>
      </c>
      <c r="J17140">
        <v>75.92</v>
      </c>
      <c r="M17140">
        <v>75.92</v>
      </c>
      <c r="N17140">
        <f t="shared" si="267"/>
        <v>0</v>
      </c>
    </row>
    <row r="17141" spans="1:14" x14ac:dyDescent="0.2">
      <c r="A17141" t="s">
        <v>17158</v>
      </c>
      <c r="B17141" t="s">
        <v>38740</v>
      </c>
      <c r="I17141" t="s">
        <v>3</v>
      </c>
      <c r="J17141">
        <v>98.52</v>
      </c>
      <c r="M17141">
        <v>98.52</v>
      </c>
      <c r="N17141">
        <f t="shared" si="267"/>
        <v>0</v>
      </c>
    </row>
    <row r="17142" spans="1:14" x14ac:dyDescent="0.2">
      <c r="A17142" t="s">
        <v>17159</v>
      </c>
      <c r="B17142" t="s">
        <v>38740</v>
      </c>
      <c r="I17142" t="s">
        <v>3</v>
      </c>
      <c r="J17142">
        <v>93.35</v>
      </c>
      <c r="M17142">
        <v>93.35</v>
      </c>
      <c r="N17142">
        <f t="shared" si="267"/>
        <v>0</v>
      </c>
    </row>
    <row r="17143" spans="1:14" x14ac:dyDescent="0.2">
      <c r="A17143" t="s">
        <v>17160</v>
      </c>
      <c r="B17143" t="s">
        <v>38741</v>
      </c>
      <c r="I17143" t="s">
        <v>3</v>
      </c>
      <c r="J17143">
        <v>102.86</v>
      </c>
      <c r="M17143">
        <v>102.86</v>
      </c>
      <c r="N17143">
        <f t="shared" si="267"/>
        <v>0</v>
      </c>
    </row>
    <row r="17144" spans="1:14" x14ac:dyDescent="0.2">
      <c r="A17144" t="s">
        <v>17161</v>
      </c>
      <c r="B17144" t="s">
        <v>38741</v>
      </c>
      <c r="I17144" t="s">
        <v>3</v>
      </c>
      <c r="J17144">
        <v>97.69</v>
      </c>
      <c r="M17144">
        <v>97.69</v>
      </c>
      <c r="N17144">
        <f t="shared" si="267"/>
        <v>0</v>
      </c>
    </row>
    <row r="17145" spans="1:14" x14ac:dyDescent="0.2">
      <c r="A17145" t="s">
        <v>17162</v>
      </c>
      <c r="B17145" t="s">
        <v>38742</v>
      </c>
      <c r="I17145" t="s">
        <v>3</v>
      </c>
      <c r="J17145">
        <v>159.52000000000001</v>
      </c>
      <c r="M17145">
        <v>159.52000000000001</v>
      </c>
      <c r="N17145">
        <f t="shared" si="267"/>
        <v>0</v>
      </c>
    </row>
    <row r="17146" spans="1:14" x14ac:dyDescent="0.2">
      <c r="A17146" t="s">
        <v>17163</v>
      </c>
      <c r="B17146" t="s">
        <v>38742</v>
      </c>
      <c r="I17146" t="s">
        <v>3</v>
      </c>
      <c r="J17146">
        <v>153.19999999999999</v>
      </c>
      <c r="M17146">
        <v>153.19999999999999</v>
      </c>
      <c r="N17146">
        <f t="shared" si="267"/>
        <v>0</v>
      </c>
    </row>
    <row r="17147" spans="1:14" x14ac:dyDescent="0.2">
      <c r="A17147" t="s">
        <v>17164</v>
      </c>
      <c r="B17147" t="s">
        <v>38743</v>
      </c>
      <c r="I17147" t="s">
        <v>3</v>
      </c>
      <c r="J17147">
        <v>201.45</v>
      </c>
      <c r="M17147">
        <v>201.45</v>
      </c>
      <c r="N17147">
        <f t="shared" si="267"/>
        <v>0</v>
      </c>
    </row>
    <row r="17148" spans="1:14" x14ac:dyDescent="0.2">
      <c r="A17148" t="s">
        <v>17165</v>
      </c>
      <c r="B17148" t="s">
        <v>38743</v>
      </c>
      <c r="I17148" t="s">
        <v>3</v>
      </c>
      <c r="J17148">
        <v>194.26</v>
      </c>
      <c r="M17148">
        <v>194.26</v>
      </c>
      <c r="N17148">
        <f t="shared" si="267"/>
        <v>0</v>
      </c>
    </row>
    <row r="17149" spans="1:14" x14ac:dyDescent="0.2">
      <c r="A17149" t="s">
        <v>17166</v>
      </c>
      <c r="B17149" t="s">
        <v>38744</v>
      </c>
      <c r="I17149" t="s">
        <v>3</v>
      </c>
      <c r="J17149">
        <v>91.86</v>
      </c>
      <c r="M17149">
        <v>91.86</v>
      </c>
      <c r="N17149">
        <f t="shared" si="267"/>
        <v>0</v>
      </c>
    </row>
    <row r="17150" spans="1:14" x14ac:dyDescent="0.2">
      <c r="A17150" t="s">
        <v>17167</v>
      </c>
      <c r="B17150" t="s">
        <v>38744</v>
      </c>
      <c r="I17150" t="s">
        <v>3</v>
      </c>
      <c r="J17150">
        <v>84.65</v>
      </c>
      <c r="M17150">
        <v>84.65</v>
      </c>
      <c r="N17150">
        <f t="shared" si="267"/>
        <v>0</v>
      </c>
    </row>
    <row r="17151" spans="1:14" x14ac:dyDescent="0.2">
      <c r="A17151" t="s">
        <v>17168</v>
      </c>
      <c r="B17151" t="s">
        <v>38745</v>
      </c>
      <c r="I17151" t="s">
        <v>3</v>
      </c>
      <c r="J17151">
        <v>116.26</v>
      </c>
      <c r="M17151">
        <v>116.26</v>
      </c>
      <c r="N17151">
        <f t="shared" si="267"/>
        <v>0</v>
      </c>
    </row>
    <row r="17152" spans="1:14" x14ac:dyDescent="0.2">
      <c r="A17152" t="s">
        <v>17169</v>
      </c>
      <c r="B17152" t="s">
        <v>38745</v>
      </c>
      <c r="I17152" t="s">
        <v>3</v>
      </c>
      <c r="J17152">
        <v>108.93</v>
      </c>
      <c r="M17152">
        <v>108.93</v>
      </c>
      <c r="N17152">
        <f t="shared" si="267"/>
        <v>0</v>
      </c>
    </row>
    <row r="17153" spans="1:14" x14ac:dyDescent="0.2">
      <c r="A17153" t="s">
        <v>17170</v>
      </c>
      <c r="B17153" t="s">
        <v>38746</v>
      </c>
      <c r="I17153" t="s">
        <v>3</v>
      </c>
      <c r="J17153">
        <v>114.68</v>
      </c>
      <c r="M17153">
        <v>114.68</v>
      </c>
      <c r="N17153">
        <f t="shared" si="267"/>
        <v>0</v>
      </c>
    </row>
    <row r="17154" spans="1:14" x14ac:dyDescent="0.2">
      <c r="A17154" t="s">
        <v>17171</v>
      </c>
      <c r="B17154" t="s">
        <v>38746</v>
      </c>
      <c r="I17154" t="s">
        <v>3</v>
      </c>
      <c r="J17154">
        <v>107.92</v>
      </c>
      <c r="M17154">
        <v>107.92</v>
      </c>
      <c r="N17154">
        <f t="shared" si="267"/>
        <v>0</v>
      </c>
    </row>
    <row r="17155" spans="1:14" x14ac:dyDescent="0.2">
      <c r="A17155" t="s">
        <v>17172</v>
      </c>
      <c r="B17155" t="s">
        <v>38747</v>
      </c>
      <c r="I17155" t="s">
        <v>3</v>
      </c>
      <c r="J17155">
        <v>82.52</v>
      </c>
      <c r="M17155">
        <v>82.52</v>
      </c>
      <c r="N17155">
        <f t="shared" si="267"/>
        <v>0</v>
      </c>
    </row>
    <row r="17156" spans="1:14" x14ac:dyDescent="0.2">
      <c r="A17156" t="s">
        <v>17173</v>
      </c>
      <c r="B17156" t="s">
        <v>38747</v>
      </c>
      <c r="I17156" t="s">
        <v>3</v>
      </c>
      <c r="J17156">
        <v>75.760000000000005</v>
      </c>
      <c r="M17156">
        <v>75.760000000000005</v>
      </c>
      <c r="N17156">
        <f t="shared" ref="N17156:N17219" si="268">J17156-M17156</f>
        <v>0</v>
      </c>
    </row>
    <row r="17157" spans="1:14" x14ac:dyDescent="0.2">
      <c r="A17157" t="s">
        <v>22356</v>
      </c>
      <c r="B17157" t="s">
        <v>38748</v>
      </c>
      <c r="I17157" t="s">
        <v>3</v>
      </c>
      <c r="J17157">
        <v>81.45</v>
      </c>
      <c r="M17157">
        <v>81.45</v>
      </c>
      <c r="N17157">
        <f t="shared" si="268"/>
        <v>0</v>
      </c>
    </row>
    <row r="17158" spans="1:14" x14ac:dyDescent="0.2">
      <c r="A17158" t="s">
        <v>22357</v>
      </c>
      <c r="B17158" t="s">
        <v>38748</v>
      </c>
      <c r="I17158" t="s">
        <v>3</v>
      </c>
      <c r="J17158">
        <v>73.040000000000006</v>
      </c>
      <c r="M17158">
        <v>73.040000000000006</v>
      </c>
      <c r="N17158">
        <f t="shared" si="268"/>
        <v>0</v>
      </c>
    </row>
    <row r="17159" spans="1:14" x14ac:dyDescent="0.2">
      <c r="A17159" t="s">
        <v>17174</v>
      </c>
      <c r="B17159" t="s">
        <v>38749</v>
      </c>
      <c r="I17159" t="s">
        <v>3</v>
      </c>
      <c r="J17159">
        <v>103.9</v>
      </c>
      <c r="M17159">
        <v>103.9</v>
      </c>
      <c r="N17159">
        <f t="shared" si="268"/>
        <v>0</v>
      </c>
    </row>
    <row r="17160" spans="1:14" x14ac:dyDescent="0.2">
      <c r="A17160" t="s">
        <v>17175</v>
      </c>
      <c r="B17160" t="s">
        <v>38749</v>
      </c>
      <c r="I17160" t="s">
        <v>3</v>
      </c>
      <c r="J17160">
        <v>97.14</v>
      </c>
      <c r="M17160">
        <v>97.14</v>
      </c>
      <c r="N17160">
        <f t="shared" si="268"/>
        <v>0</v>
      </c>
    </row>
    <row r="17161" spans="1:14" x14ac:dyDescent="0.2">
      <c r="A17161" t="s">
        <v>17176</v>
      </c>
      <c r="B17161" t="s">
        <v>38750</v>
      </c>
      <c r="I17161" t="s">
        <v>3</v>
      </c>
      <c r="J17161">
        <v>98.25</v>
      </c>
      <c r="M17161">
        <v>98.25</v>
      </c>
      <c r="N17161">
        <f t="shared" si="268"/>
        <v>0</v>
      </c>
    </row>
    <row r="17162" spans="1:14" x14ac:dyDescent="0.2">
      <c r="A17162" t="s">
        <v>17177</v>
      </c>
      <c r="B17162" t="s">
        <v>38750</v>
      </c>
      <c r="I17162" t="s">
        <v>3</v>
      </c>
      <c r="J17162">
        <v>91.5</v>
      </c>
      <c r="M17162">
        <v>91.5</v>
      </c>
      <c r="N17162">
        <f t="shared" si="268"/>
        <v>0</v>
      </c>
    </row>
    <row r="17163" spans="1:14" x14ac:dyDescent="0.2">
      <c r="A17163" t="s">
        <v>17178</v>
      </c>
      <c r="B17163" t="s">
        <v>38751</v>
      </c>
      <c r="I17163" t="s">
        <v>3</v>
      </c>
      <c r="J17163">
        <v>73.02</v>
      </c>
      <c r="M17163">
        <v>73.02</v>
      </c>
      <c r="N17163">
        <f t="shared" si="268"/>
        <v>0</v>
      </c>
    </row>
    <row r="17164" spans="1:14" x14ac:dyDescent="0.2">
      <c r="A17164" t="s">
        <v>17179</v>
      </c>
      <c r="B17164" t="s">
        <v>38751</v>
      </c>
      <c r="I17164" t="s">
        <v>3</v>
      </c>
      <c r="J17164">
        <v>65.400000000000006</v>
      </c>
      <c r="M17164">
        <v>65.400000000000006</v>
      </c>
      <c r="N17164">
        <f t="shared" si="268"/>
        <v>0</v>
      </c>
    </row>
    <row r="17165" spans="1:14" x14ac:dyDescent="0.2">
      <c r="A17165" t="s">
        <v>17180</v>
      </c>
      <c r="B17165" t="s">
        <v>38752</v>
      </c>
      <c r="I17165" t="s">
        <v>3</v>
      </c>
      <c r="J17165">
        <v>73.02</v>
      </c>
      <c r="M17165">
        <v>73.02</v>
      </c>
      <c r="N17165">
        <f t="shared" si="268"/>
        <v>0</v>
      </c>
    </row>
    <row r="17166" spans="1:14" x14ac:dyDescent="0.2">
      <c r="A17166" t="s">
        <v>17181</v>
      </c>
      <c r="B17166" t="s">
        <v>38752</v>
      </c>
      <c r="I17166" t="s">
        <v>3</v>
      </c>
      <c r="J17166">
        <v>65.400000000000006</v>
      </c>
      <c r="M17166">
        <v>65.400000000000006</v>
      </c>
      <c r="N17166">
        <f t="shared" si="268"/>
        <v>0</v>
      </c>
    </row>
    <row r="17167" spans="1:14" x14ac:dyDescent="0.2">
      <c r="A17167" t="s">
        <v>17182</v>
      </c>
      <c r="B17167" t="s">
        <v>38753</v>
      </c>
      <c r="I17167" t="s">
        <v>3</v>
      </c>
      <c r="J17167">
        <v>226.44</v>
      </c>
      <c r="M17167">
        <v>226.44</v>
      </c>
      <c r="N17167">
        <f t="shared" si="268"/>
        <v>0</v>
      </c>
    </row>
    <row r="17168" spans="1:14" x14ac:dyDescent="0.2">
      <c r="A17168" t="s">
        <v>17183</v>
      </c>
      <c r="B17168" t="s">
        <v>38753</v>
      </c>
      <c r="I17168" t="s">
        <v>3</v>
      </c>
      <c r="J17168">
        <v>219.68</v>
      </c>
      <c r="M17168">
        <v>219.68</v>
      </c>
      <c r="N17168">
        <f t="shared" si="268"/>
        <v>0</v>
      </c>
    </row>
    <row r="17169" spans="1:14" x14ac:dyDescent="0.2">
      <c r="A17169" t="s">
        <v>17184</v>
      </c>
      <c r="B17169" t="s">
        <v>38754</v>
      </c>
      <c r="I17169" t="s">
        <v>3</v>
      </c>
      <c r="J17169">
        <v>195.17</v>
      </c>
      <c r="M17169">
        <v>195.17</v>
      </c>
      <c r="N17169">
        <f t="shared" si="268"/>
        <v>0</v>
      </c>
    </row>
    <row r="17170" spans="1:14" x14ac:dyDescent="0.2">
      <c r="A17170" t="s">
        <v>17185</v>
      </c>
      <c r="B17170" t="s">
        <v>38754</v>
      </c>
      <c r="I17170" t="s">
        <v>3</v>
      </c>
      <c r="J17170">
        <v>190.8</v>
      </c>
      <c r="M17170">
        <v>190.8</v>
      </c>
      <c r="N17170">
        <f t="shared" si="268"/>
        <v>0</v>
      </c>
    </row>
    <row r="17171" spans="1:14" x14ac:dyDescent="0.2">
      <c r="A17171" t="s">
        <v>17186</v>
      </c>
      <c r="B17171" t="s">
        <v>38755</v>
      </c>
      <c r="I17171" t="s">
        <v>3</v>
      </c>
      <c r="J17171">
        <v>230.05</v>
      </c>
      <c r="M17171">
        <v>230.05</v>
      </c>
      <c r="N17171">
        <f t="shared" si="268"/>
        <v>0</v>
      </c>
    </row>
    <row r="17172" spans="1:14" x14ac:dyDescent="0.2">
      <c r="A17172" t="s">
        <v>17187</v>
      </c>
      <c r="B17172" t="s">
        <v>38755</v>
      </c>
      <c r="I17172" t="s">
        <v>3</v>
      </c>
      <c r="J17172">
        <v>222.81</v>
      </c>
      <c r="M17172">
        <v>222.81</v>
      </c>
      <c r="N17172">
        <f t="shared" si="268"/>
        <v>0</v>
      </c>
    </row>
    <row r="17173" spans="1:14" x14ac:dyDescent="0.2">
      <c r="A17173" t="s">
        <v>17188</v>
      </c>
      <c r="B17173" t="s">
        <v>38756</v>
      </c>
      <c r="I17173" t="s">
        <v>3</v>
      </c>
      <c r="J17173">
        <v>24.04</v>
      </c>
      <c r="M17173">
        <v>24.04</v>
      </c>
      <c r="N17173">
        <f t="shared" si="268"/>
        <v>0</v>
      </c>
    </row>
    <row r="17174" spans="1:14" x14ac:dyDescent="0.2">
      <c r="A17174" t="s">
        <v>17189</v>
      </c>
      <c r="B17174" t="s">
        <v>38756</v>
      </c>
      <c r="I17174" t="s">
        <v>3</v>
      </c>
      <c r="J17174">
        <v>23.13</v>
      </c>
      <c r="M17174">
        <v>23.13</v>
      </c>
      <c r="N17174">
        <f t="shared" si="268"/>
        <v>0</v>
      </c>
    </row>
    <row r="17175" spans="1:14" x14ac:dyDescent="0.2">
      <c r="A17175" t="s">
        <v>17190</v>
      </c>
      <c r="B17175" t="s">
        <v>38757</v>
      </c>
      <c r="I17175" t="s">
        <v>3</v>
      </c>
      <c r="J17175">
        <v>12.95</v>
      </c>
      <c r="M17175">
        <v>12.95</v>
      </c>
      <c r="N17175">
        <f t="shared" si="268"/>
        <v>0</v>
      </c>
    </row>
    <row r="17176" spans="1:14" x14ac:dyDescent="0.2">
      <c r="A17176" t="s">
        <v>17191</v>
      </c>
      <c r="B17176" t="s">
        <v>38757</v>
      </c>
      <c r="I17176" t="s">
        <v>3</v>
      </c>
      <c r="J17176">
        <v>12.37</v>
      </c>
      <c r="M17176">
        <v>12.37</v>
      </c>
      <c r="N17176">
        <f t="shared" si="268"/>
        <v>0</v>
      </c>
    </row>
    <row r="17177" spans="1:14" x14ac:dyDescent="0.2">
      <c r="A17177" t="s">
        <v>17192</v>
      </c>
      <c r="B17177" t="s">
        <v>38758</v>
      </c>
      <c r="I17177" t="s">
        <v>3</v>
      </c>
      <c r="J17177">
        <v>5.59</v>
      </c>
      <c r="M17177">
        <v>5.59</v>
      </c>
      <c r="N17177">
        <f t="shared" si="268"/>
        <v>0</v>
      </c>
    </row>
    <row r="17178" spans="1:14" x14ac:dyDescent="0.2">
      <c r="A17178" t="s">
        <v>17193</v>
      </c>
      <c r="B17178" t="s">
        <v>38758</v>
      </c>
      <c r="I17178" t="s">
        <v>3</v>
      </c>
      <c r="J17178">
        <v>5.23</v>
      </c>
      <c r="M17178">
        <v>5.23</v>
      </c>
      <c r="N17178">
        <f t="shared" si="268"/>
        <v>0</v>
      </c>
    </row>
    <row r="17179" spans="1:14" x14ac:dyDescent="0.2">
      <c r="A17179" t="s">
        <v>17194</v>
      </c>
      <c r="B17179" t="s">
        <v>38759</v>
      </c>
      <c r="I17179" t="s">
        <v>3</v>
      </c>
      <c r="J17179">
        <v>42.43</v>
      </c>
      <c r="M17179">
        <v>42.43</v>
      </c>
      <c r="N17179">
        <f t="shared" si="268"/>
        <v>0</v>
      </c>
    </row>
    <row r="17180" spans="1:14" x14ac:dyDescent="0.2">
      <c r="A17180" t="s">
        <v>17195</v>
      </c>
      <c r="B17180" t="s">
        <v>38759</v>
      </c>
      <c r="I17180" t="s">
        <v>3</v>
      </c>
      <c r="J17180">
        <v>41.31</v>
      </c>
      <c r="M17180">
        <v>41.31</v>
      </c>
      <c r="N17180">
        <f t="shared" si="268"/>
        <v>0</v>
      </c>
    </row>
    <row r="17181" spans="1:14" x14ac:dyDescent="0.2">
      <c r="A17181" t="s">
        <v>17196</v>
      </c>
      <c r="B17181" t="s">
        <v>38760</v>
      </c>
      <c r="I17181" t="s">
        <v>3</v>
      </c>
      <c r="J17181">
        <v>163.47999999999999</v>
      </c>
      <c r="M17181">
        <v>163.47999999999999</v>
      </c>
      <c r="N17181">
        <f t="shared" si="268"/>
        <v>0</v>
      </c>
    </row>
    <row r="17182" spans="1:14" x14ac:dyDescent="0.2">
      <c r="A17182" t="s">
        <v>17197</v>
      </c>
      <c r="B17182" t="s">
        <v>38760</v>
      </c>
      <c r="I17182" t="s">
        <v>3</v>
      </c>
      <c r="J17182">
        <v>158.65</v>
      </c>
      <c r="M17182">
        <v>158.65</v>
      </c>
      <c r="N17182">
        <f t="shared" si="268"/>
        <v>0</v>
      </c>
    </row>
    <row r="17183" spans="1:14" x14ac:dyDescent="0.2">
      <c r="A17183" t="s">
        <v>17198</v>
      </c>
      <c r="B17183" t="s">
        <v>38761</v>
      </c>
      <c r="I17183" t="s">
        <v>3</v>
      </c>
      <c r="J17183">
        <v>107.67</v>
      </c>
      <c r="M17183">
        <v>107.67</v>
      </c>
      <c r="N17183">
        <f t="shared" si="268"/>
        <v>0</v>
      </c>
    </row>
    <row r="17184" spans="1:14" x14ac:dyDescent="0.2">
      <c r="A17184" t="s">
        <v>17199</v>
      </c>
      <c r="B17184" t="s">
        <v>38761</v>
      </c>
      <c r="I17184" t="s">
        <v>3</v>
      </c>
      <c r="J17184">
        <v>103.49</v>
      </c>
      <c r="M17184">
        <v>103.49</v>
      </c>
      <c r="N17184">
        <f t="shared" si="268"/>
        <v>0</v>
      </c>
    </row>
    <row r="17185" spans="1:14" x14ac:dyDescent="0.2">
      <c r="A17185" t="s">
        <v>17200</v>
      </c>
      <c r="B17185" t="s">
        <v>38762</v>
      </c>
      <c r="I17185" t="s">
        <v>3</v>
      </c>
      <c r="J17185">
        <v>80.55</v>
      </c>
      <c r="M17185">
        <v>80.55</v>
      </c>
      <c r="N17185">
        <f t="shared" si="268"/>
        <v>0</v>
      </c>
    </row>
    <row r="17186" spans="1:14" x14ac:dyDescent="0.2">
      <c r="A17186" t="s">
        <v>17201</v>
      </c>
      <c r="B17186" t="s">
        <v>38762</v>
      </c>
      <c r="I17186" t="s">
        <v>3</v>
      </c>
      <c r="J17186">
        <v>75.48</v>
      </c>
      <c r="M17186">
        <v>75.48</v>
      </c>
      <c r="N17186">
        <f t="shared" si="268"/>
        <v>0</v>
      </c>
    </row>
    <row r="17187" spans="1:14" x14ac:dyDescent="0.2">
      <c r="A17187" t="s">
        <v>17202</v>
      </c>
      <c r="B17187" t="s">
        <v>38763</v>
      </c>
      <c r="I17187" t="s">
        <v>3</v>
      </c>
      <c r="J17187">
        <v>103.02</v>
      </c>
      <c r="M17187">
        <v>103.02</v>
      </c>
      <c r="N17187">
        <f t="shared" si="268"/>
        <v>0</v>
      </c>
    </row>
    <row r="17188" spans="1:14" x14ac:dyDescent="0.2">
      <c r="A17188" t="s">
        <v>17203</v>
      </c>
      <c r="B17188" t="s">
        <v>38763</v>
      </c>
      <c r="I17188" t="s">
        <v>3</v>
      </c>
      <c r="J17188">
        <v>95.55</v>
      </c>
      <c r="M17188">
        <v>95.55</v>
      </c>
      <c r="N17188">
        <f t="shared" si="268"/>
        <v>0</v>
      </c>
    </row>
    <row r="17189" spans="1:14" x14ac:dyDescent="0.2">
      <c r="A17189" t="s">
        <v>17204</v>
      </c>
      <c r="B17189" t="s">
        <v>38764</v>
      </c>
      <c r="I17189" t="s">
        <v>3</v>
      </c>
      <c r="J17189">
        <v>228.24</v>
      </c>
      <c r="M17189">
        <v>228.24</v>
      </c>
      <c r="N17189">
        <f t="shared" si="268"/>
        <v>0</v>
      </c>
    </row>
    <row r="17190" spans="1:14" x14ac:dyDescent="0.2">
      <c r="A17190" t="s">
        <v>17205</v>
      </c>
      <c r="B17190" t="s">
        <v>38764</v>
      </c>
      <c r="I17190" t="s">
        <v>3</v>
      </c>
      <c r="J17190">
        <v>221.25</v>
      </c>
      <c r="M17190">
        <v>221.25</v>
      </c>
      <c r="N17190">
        <f t="shared" si="268"/>
        <v>0</v>
      </c>
    </row>
    <row r="17191" spans="1:14" x14ac:dyDescent="0.2">
      <c r="A17191" t="s">
        <v>17206</v>
      </c>
      <c r="B17191" t="s">
        <v>38765</v>
      </c>
      <c r="I17191" t="s">
        <v>3</v>
      </c>
      <c r="J17191">
        <v>56.78</v>
      </c>
      <c r="M17191">
        <v>56.78</v>
      </c>
      <c r="N17191">
        <f t="shared" si="268"/>
        <v>0</v>
      </c>
    </row>
    <row r="17192" spans="1:14" x14ac:dyDescent="0.2">
      <c r="A17192" t="s">
        <v>17207</v>
      </c>
      <c r="B17192" t="s">
        <v>38765</v>
      </c>
      <c r="I17192" t="s">
        <v>3</v>
      </c>
      <c r="J17192">
        <v>55.68</v>
      </c>
      <c r="M17192">
        <v>55.68</v>
      </c>
      <c r="N17192">
        <f t="shared" si="268"/>
        <v>0</v>
      </c>
    </row>
    <row r="17193" spans="1:14" x14ac:dyDescent="0.2">
      <c r="A17193" t="s">
        <v>17208</v>
      </c>
      <c r="B17193" t="s">
        <v>38766</v>
      </c>
      <c r="I17193" t="s">
        <v>3</v>
      </c>
      <c r="J17193">
        <v>105.65</v>
      </c>
      <c r="M17193">
        <v>105.65</v>
      </c>
      <c r="N17193">
        <f t="shared" si="268"/>
        <v>0</v>
      </c>
    </row>
    <row r="17194" spans="1:14" x14ac:dyDescent="0.2">
      <c r="A17194" t="s">
        <v>17209</v>
      </c>
      <c r="B17194" t="s">
        <v>38766</v>
      </c>
      <c r="I17194" t="s">
        <v>3</v>
      </c>
      <c r="J17194">
        <v>98.18</v>
      </c>
      <c r="M17194">
        <v>98.18</v>
      </c>
      <c r="N17194">
        <f t="shared" si="268"/>
        <v>0</v>
      </c>
    </row>
    <row r="17195" spans="1:14" x14ac:dyDescent="0.2">
      <c r="A17195" t="s">
        <v>17210</v>
      </c>
      <c r="B17195" t="s">
        <v>38767</v>
      </c>
      <c r="I17195" t="s">
        <v>3</v>
      </c>
      <c r="J17195">
        <v>20.45</v>
      </c>
      <c r="M17195">
        <v>20.45</v>
      </c>
      <c r="N17195">
        <f t="shared" si="268"/>
        <v>0</v>
      </c>
    </row>
    <row r="17196" spans="1:14" x14ac:dyDescent="0.2">
      <c r="A17196" t="s">
        <v>17211</v>
      </c>
      <c r="B17196" t="s">
        <v>38767</v>
      </c>
      <c r="I17196" t="s">
        <v>3</v>
      </c>
      <c r="J17196">
        <v>18.72</v>
      </c>
      <c r="M17196">
        <v>18.72</v>
      </c>
      <c r="N17196">
        <f t="shared" si="268"/>
        <v>0</v>
      </c>
    </row>
    <row r="17197" spans="1:14" x14ac:dyDescent="0.2">
      <c r="A17197" t="s">
        <v>17212</v>
      </c>
      <c r="B17197" t="s">
        <v>38768</v>
      </c>
      <c r="I17197" t="s">
        <v>4</v>
      </c>
      <c r="J17197">
        <v>41.73</v>
      </c>
      <c r="M17197">
        <v>41.73</v>
      </c>
      <c r="N17197">
        <f t="shared" si="268"/>
        <v>0</v>
      </c>
    </row>
    <row r="17198" spans="1:14" x14ac:dyDescent="0.2">
      <c r="A17198" t="s">
        <v>17213</v>
      </c>
      <c r="B17198" t="s">
        <v>38768</v>
      </c>
      <c r="I17198" t="s">
        <v>4</v>
      </c>
      <c r="J17198">
        <v>40.01</v>
      </c>
      <c r="M17198">
        <v>40.01</v>
      </c>
      <c r="N17198">
        <f t="shared" si="268"/>
        <v>0</v>
      </c>
    </row>
    <row r="17199" spans="1:14" x14ac:dyDescent="0.2">
      <c r="A17199" t="s">
        <v>17214</v>
      </c>
      <c r="B17199" t="s">
        <v>38769</v>
      </c>
      <c r="I17199" t="s">
        <v>3</v>
      </c>
      <c r="J17199">
        <v>124.41</v>
      </c>
      <c r="M17199">
        <v>124.41</v>
      </c>
      <c r="N17199">
        <f t="shared" si="268"/>
        <v>0</v>
      </c>
    </row>
    <row r="17200" spans="1:14" x14ac:dyDescent="0.2">
      <c r="A17200" t="s">
        <v>17215</v>
      </c>
      <c r="B17200" t="s">
        <v>38769</v>
      </c>
      <c r="I17200" t="s">
        <v>3</v>
      </c>
      <c r="J17200">
        <v>121.62</v>
      </c>
      <c r="M17200">
        <v>121.62</v>
      </c>
      <c r="N17200">
        <f t="shared" si="268"/>
        <v>0</v>
      </c>
    </row>
    <row r="17201" spans="1:14" x14ac:dyDescent="0.2">
      <c r="A17201" t="s">
        <v>17216</v>
      </c>
      <c r="B17201" t="s">
        <v>38770</v>
      </c>
      <c r="I17201" t="s">
        <v>3</v>
      </c>
      <c r="J17201">
        <v>148.52000000000001</v>
      </c>
      <c r="M17201">
        <v>148.52000000000001</v>
      </c>
      <c r="N17201">
        <f t="shared" si="268"/>
        <v>0</v>
      </c>
    </row>
    <row r="17202" spans="1:14" x14ac:dyDescent="0.2">
      <c r="A17202" t="s">
        <v>17217</v>
      </c>
      <c r="B17202" t="s">
        <v>38770</v>
      </c>
      <c r="I17202" t="s">
        <v>3</v>
      </c>
      <c r="J17202">
        <v>145.29</v>
      </c>
      <c r="M17202">
        <v>145.29</v>
      </c>
      <c r="N17202">
        <f t="shared" si="268"/>
        <v>0</v>
      </c>
    </row>
    <row r="17203" spans="1:14" x14ac:dyDescent="0.2">
      <c r="A17203" t="s">
        <v>17218</v>
      </c>
      <c r="B17203" t="s">
        <v>38771</v>
      </c>
      <c r="I17203" t="s">
        <v>3</v>
      </c>
      <c r="J17203">
        <v>234.79</v>
      </c>
      <c r="M17203">
        <v>234.79</v>
      </c>
      <c r="N17203">
        <f t="shared" si="268"/>
        <v>0</v>
      </c>
    </row>
    <row r="17204" spans="1:14" x14ac:dyDescent="0.2">
      <c r="A17204" t="s">
        <v>17219</v>
      </c>
      <c r="B17204" t="s">
        <v>38771</v>
      </c>
      <c r="I17204" t="s">
        <v>3</v>
      </c>
      <c r="J17204">
        <v>231.1</v>
      </c>
      <c r="M17204">
        <v>231.1</v>
      </c>
      <c r="N17204">
        <f t="shared" si="268"/>
        <v>0</v>
      </c>
    </row>
    <row r="17205" spans="1:14" x14ac:dyDescent="0.2">
      <c r="A17205" t="s">
        <v>17220</v>
      </c>
      <c r="B17205" t="s">
        <v>38772</v>
      </c>
      <c r="I17205" t="s">
        <v>3</v>
      </c>
      <c r="J17205">
        <v>288.73</v>
      </c>
      <c r="M17205">
        <v>288.73</v>
      </c>
      <c r="N17205">
        <f t="shared" si="268"/>
        <v>0</v>
      </c>
    </row>
    <row r="17206" spans="1:14" x14ac:dyDescent="0.2">
      <c r="A17206" t="s">
        <v>17221</v>
      </c>
      <c r="B17206" t="s">
        <v>38772</v>
      </c>
      <c r="I17206" t="s">
        <v>3</v>
      </c>
      <c r="J17206">
        <v>284.76</v>
      </c>
      <c r="M17206">
        <v>284.76</v>
      </c>
      <c r="N17206">
        <f t="shared" si="268"/>
        <v>0</v>
      </c>
    </row>
    <row r="17207" spans="1:14" x14ac:dyDescent="0.2">
      <c r="A17207" t="s">
        <v>17222</v>
      </c>
      <c r="B17207" t="s">
        <v>38773</v>
      </c>
      <c r="I17207" t="s">
        <v>3</v>
      </c>
      <c r="J17207">
        <v>52.75</v>
      </c>
      <c r="M17207">
        <v>52.75</v>
      </c>
      <c r="N17207">
        <f t="shared" si="268"/>
        <v>0</v>
      </c>
    </row>
    <row r="17208" spans="1:14" x14ac:dyDescent="0.2">
      <c r="A17208" t="s">
        <v>17223</v>
      </c>
      <c r="B17208" t="s">
        <v>38773</v>
      </c>
      <c r="I17208" t="s">
        <v>3</v>
      </c>
      <c r="J17208">
        <v>51.23</v>
      </c>
      <c r="M17208">
        <v>51.23</v>
      </c>
      <c r="N17208">
        <f t="shared" si="268"/>
        <v>0</v>
      </c>
    </row>
    <row r="17209" spans="1:14" x14ac:dyDescent="0.2">
      <c r="A17209" t="s">
        <v>17224</v>
      </c>
      <c r="B17209" t="s">
        <v>38774</v>
      </c>
      <c r="I17209" t="s">
        <v>3</v>
      </c>
      <c r="J17209">
        <v>127.6</v>
      </c>
      <c r="M17209">
        <v>127.6</v>
      </c>
      <c r="N17209">
        <f t="shared" si="268"/>
        <v>0</v>
      </c>
    </row>
    <row r="17210" spans="1:14" x14ac:dyDescent="0.2">
      <c r="A17210" t="s">
        <v>17225</v>
      </c>
      <c r="B17210" t="s">
        <v>38774</v>
      </c>
      <c r="I17210" t="s">
        <v>3</v>
      </c>
      <c r="J17210">
        <v>124.82</v>
      </c>
      <c r="M17210">
        <v>124.82</v>
      </c>
      <c r="N17210">
        <f t="shared" si="268"/>
        <v>0</v>
      </c>
    </row>
    <row r="17211" spans="1:14" x14ac:dyDescent="0.2">
      <c r="A17211" t="s">
        <v>17226</v>
      </c>
      <c r="B17211" t="s">
        <v>38775</v>
      </c>
      <c r="I17211" t="s">
        <v>3</v>
      </c>
      <c r="J17211">
        <v>152.21</v>
      </c>
      <c r="M17211">
        <v>152.21</v>
      </c>
      <c r="N17211">
        <f t="shared" si="268"/>
        <v>0</v>
      </c>
    </row>
    <row r="17212" spans="1:14" x14ac:dyDescent="0.2">
      <c r="A17212" t="s">
        <v>17227</v>
      </c>
      <c r="B17212" t="s">
        <v>38775</v>
      </c>
      <c r="I17212" t="s">
        <v>3</v>
      </c>
      <c r="J17212">
        <v>148.97999999999999</v>
      </c>
      <c r="M17212">
        <v>148.97999999999999</v>
      </c>
      <c r="N17212">
        <f t="shared" si="268"/>
        <v>0</v>
      </c>
    </row>
    <row r="17213" spans="1:14" x14ac:dyDescent="0.2">
      <c r="A17213" t="s">
        <v>17228</v>
      </c>
      <c r="B17213" t="s">
        <v>38776</v>
      </c>
      <c r="I17213" t="s">
        <v>3</v>
      </c>
      <c r="J17213">
        <v>240.2</v>
      </c>
      <c r="M17213">
        <v>240.2</v>
      </c>
      <c r="N17213">
        <f t="shared" si="268"/>
        <v>0</v>
      </c>
    </row>
    <row r="17214" spans="1:14" x14ac:dyDescent="0.2">
      <c r="A17214" t="s">
        <v>17229</v>
      </c>
      <c r="B17214" t="s">
        <v>38776</v>
      </c>
      <c r="I17214" t="s">
        <v>3</v>
      </c>
      <c r="J17214">
        <v>236.51</v>
      </c>
      <c r="M17214">
        <v>236.51</v>
      </c>
      <c r="N17214">
        <f t="shared" si="268"/>
        <v>0</v>
      </c>
    </row>
    <row r="17215" spans="1:14" x14ac:dyDescent="0.2">
      <c r="A17215" t="s">
        <v>17230</v>
      </c>
      <c r="B17215" t="s">
        <v>38777</v>
      </c>
      <c r="I17215" t="s">
        <v>3</v>
      </c>
      <c r="J17215">
        <v>296.11</v>
      </c>
      <c r="M17215">
        <v>296.11</v>
      </c>
      <c r="N17215">
        <f t="shared" si="268"/>
        <v>0</v>
      </c>
    </row>
    <row r="17216" spans="1:14" x14ac:dyDescent="0.2">
      <c r="A17216" t="s">
        <v>17231</v>
      </c>
      <c r="B17216" t="s">
        <v>38777</v>
      </c>
      <c r="I17216" t="s">
        <v>3</v>
      </c>
      <c r="J17216">
        <v>292.14</v>
      </c>
      <c r="M17216">
        <v>292.14</v>
      </c>
      <c r="N17216">
        <f t="shared" si="268"/>
        <v>0</v>
      </c>
    </row>
    <row r="17217" spans="1:14" x14ac:dyDescent="0.2">
      <c r="A17217" t="s">
        <v>17232</v>
      </c>
      <c r="B17217" t="s">
        <v>38778</v>
      </c>
      <c r="I17217" t="s">
        <v>3</v>
      </c>
      <c r="J17217">
        <v>159.78</v>
      </c>
      <c r="M17217">
        <v>159.78</v>
      </c>
      <c r="N17217">
        <f t="shared" si="268"/>
        <v>0</v>
      </c>
    </row>
    <row r="17218" spans="1:14" x14ac:dyDescent="0.2">
      <c r="A17218" t="s">
        <v>17233</v>
      </c>
      <c r="B17218" t="s">
        <v>38778</v>
      </c>
      <c r="I17218" t="s">
        <v>3</v>
      </c>
      <c r="J17218">
        <v>156.43</v>
      </c>
      <c r="M17218">
        <v>156.43</v>
      </c>
      <c r="N17218">
        <f t="shared" si="268"/>
        <v>0</v>
      </c>
    </row>
    <row r="17219" spans="1:14" x14ac:dyDescent="0.2">
      <c r="A17219" t="s">
        <v>17234</v>
      </c>
      <c r="B17219" t="s">
        <v>38779</v>
      </c>
      <c r="I17219" t="s">
        <v>3</v>
      </c>
      <c r="J17219">
        <v>190.12</v>
      </c>
      <c r="M17219">
        <v>190.12</v>
      </c>
      <c r="N17219">
        <f t="shared" si="268"/>
        <v>0</v>
      </c>
    </row>
    <row r="17220" spans="1:14" x14ac:dyDescent="0.2">
      <c r="A17220" t="s">
        <v>17235</v>
      </c>
      <c r="B17220" t="s">
        <v>38779</v>
      </c>
      <c r="I17220" t="s">
        <v>3</v>
      </c>
      <c r="J17220">
        <v>186.31</v>
      </c>
      <c r="M17220">
        <v>186.31</v>
      </c>
      <c r="N17220">
        <f t="shared" ref="N17220:N17283" si="269">J17220-M17220</f>
        <v>0</v>
      </c>
    </row>
    <row r="17221" spans="1:14" x14ac:dyDescent="0.2">
      <c r="A17221" t="s">
        <v>17236</v>
      </c>
      <c r="B17221" t="s">
        <v>38780</v>
      </c>
      <c r="I17221" t="s">
        <v>3</v>
      </c>
      <c r="J17221">
        <v>301.24</v>
      </c>
      <c r="M17221">
        <v>301.24</v>
      </c>
      <c r="N17221">
        <f t="shared" si="269"/>
        <v>0</v>
      </c>
    </row>
    <row r="17222" spans="1:14" x14ac:dyDescent="0.2">
      <c r="A17222" t="s">
        <v>17237</v>
      </c>
      <c r="B17222" t="s">
        <v>38780</v>
      </c>
      <c r="I17222" t="s">
        <v>3</v>
      </c>
      <c r="J17222">
        <v>296.98</v>
      </c>
      <c r="M17222">
        <v>296.98</v>
      </c>
      <c r="N17222">
        <f t="shared" si="269"/>
        <v>0</v>
      </c>
    </row>
    <row r="17223" spans="1:14" x14ac:dyDescent="0.2">
      <c r="A17223" t="s">
        <v>17238</v>
      </c>
      <c r="B17223" t="s">
        <v>38781</v>
      </c>
      <c r="I17223" t="s">
        <v>3</v>
      </c>
      <c r="J17223">
        <v>370.73</v>
      </c>
      <c r="M17223">
        <v>370.73</v>
      </c>
      <c r="N17223">
        <f t="shared" si="269"/>
        <v>0</v>
      </c>
    </row>
    <row r="17224" spans="1:14" x14ac:dyDescent="0.2">
      <c r="A17224" t="s">
        <v>17239</v>
      </c>
      <c r="B17224" t="s">
        <v>38781</v>
      </c>
      <c r="I17224" t="s">
        <v>3</v>
      </c>
      <c r="J17224">
        <v>366.17</v>
      </c>
      <c r="M17224">
        <v>366.17</v>
      </c>
      <c r="N17224">
        <f t="shared" si="269"/>
        <v>0</v>
      </c>
    </row>
    <row r="17225" spans="1:14" x14ac:dyDescent="0.2">
      <c r="A17225" t="s">
        <v>17240</v>
      </c>
      <c r="B17225" t="s">
        <v>38782</v>
      </c>
      <c r="I17225" t="s">
        <v>3</v>
      </c>
      <c r="J17225">
        <v>69.48</v>
      </c>
      <c r="M17225">
        <v>69.48</v>
      </c>
      <c r="N17225">
        <f t="shared" si="269"/>
        <v>0</v>
      </c>
    </row>
    <row r="17226" spans="1:14" x14ac:dyDescent="0.2">
      <c r="A17226" t="s">
        <v>17241</v>
      </c>
      <c r="B17226" t="s">
        <v>38782</v>
      </c>
      <c r="I17226" t="s">
        <v>3</v>
      </c>
      <c r="J17226">
        <v>67.39</v>
      </c>
      <c r="M17226">
        <v>67.39</v>
      </c>
      <c r="N17226">
        <f t="shared" si="269"/>
        <v>0</v>
      </c>
    </row>
    <row r="17227" spans="1:14" x14ac:dyDescent="0.2">
      <c r="A17227" t="s">
        <v>17242</v>
      </c>
      <c r="B17227" t="s">
        <v>38783</v>
      </c>
      <c r="I17227" t="s">
        <v>3</v>
      </c>
      <c r="J17227">
        <v>162.97999999999999</v>
      </c>
      <c r="M17227">
        <v>162.97999999999999</v>
      </c>
      <c r="N17227">
        <f t="shared" si="269"/>
        <v>0</v>
      </c>
    </row>
    <row r="17228" spans="1:14" x14ac:dyDescent="0.2">
      <c r="A17228" t="s">
        <v>17243</v>
      </c>
      <c r="B17228" t="s">
        <v>38783</v>
      </c>
      <c r="I17228" t="s">
        <v>3</v>
      </c>
      <c r="J17228">
        <v>159.63</v>
      </c>
      <c r="M17228">
        <v>159.63</v>
      </c>
      <c r="N17228">
        <f t="shared" si="269"/>
        <v>0</v>
      </c>
    </row>
    <row r="17229" spans="1:14" x14ac:dyDescent="0.2">
      <c r="A17229" t="s">
        <v>17244</v>
      </c>
      <c r="B17229" t="s">
        <v>38784</v>
      </c>
      <c r="I17229" t="s">
        <v>3</v>
      </c>
      <c r="J17229">
        <v>193.81</v>
      </c>
      <c r="M17229">
        <v>193.81</v>
      </c>
      <c r="N17229">
        <f t="shared" si="269"/>
        <v>0</v>
      </c>
    </row>
    <row r="17230" spans="1:14" x14ac:dyDescent="0.2">
      <c r="A17230" t="s">
        <v>17245</v>
      </c>
      <c r="B17230" t="s">
        <v>38784</v>
      </c>
      <c r="I17230" t="s">
        <v>3</v>
      </c>
      <c r="J17230">
        <v>190</v>
      </c>
      <c r="M17230">
        <v>190</v>
      </c>
      <c r="N17230">
        <f t="shared" si="269"/>
        <v>0</v>
      </c>
    </row>
    <row r="17231" spans="1:14" x14ac:dyDescent="0.2">
      <c r="A17231" t="s">
        <v>17246</v>
      </c>
      <c r="B17231" t="s">
        <v>38785</v>
      </c>
      <c r="I17231" t="s">
        <v>3</v>
      </c>
      <c r="J17231">
        <v>306.66000000000003</v>
      </c>
      <c r="M17231">
        <v>306.66000000000003</v>
      </c>
      <c r="N17231">
        <f t="shared" si="269"/>
        <v>0</v>
      </c>
    </row>
    <row r="17232" spans="1:14" x14ac:dyDescent="0.2">
      <c r="A17232" t="s">
        <v>17247</v>
      </c>
      <c r="B17232" t="s">
        <v>38785</v>
      </c>
      <c r="I17232" t="s">
        <v>3</v>
      </c>
      <c r="J17232">
        <v>302.39</v>
      </c>
      <c r="M17232">
        <v>302.39</v>
      </c>
      <c r="N17232">
        <f t="shared" si="269"/>
        <v>0</v>
      </c>
    </row>
    <row r="17233" spans="1:14" x14ac:dyDescent="0.2">
      <c r="A17233" t="s">
        <v>17248</v>
      </c>
      <c r="B17233" t="s">
        <v>38786</v>
      </c>
      <c r="I17233" t="s">
        <v>3</v>
      </c>
      <c r="J17233">
        <v>378.11</v>
      </c>
      <c r="M17233">
        <v>378.11</v>
      </c>
      <c r="N17233">
        <f t="shared" si="269"/>
        <v>0</v>
      </c>
    </row>
    <row r="17234" spans="1:14" x14ac:dyDescent="0.2">
      <c r="A17234" t="s">
        <v>17249</v>
      </c>
      <c r="B17234" t="s">
        <v>38786</v>
      </c>
      <c r="I17234" t="s">
        <v>3</v>
      </c>
      <c r="J17234">
        <v>373.55</v>
      </c>
      <c r="M17234">
        <v>373.55</v>
      </c>
      <c r="N17234">
        <f t="shared" si="269"/>
        <v>0</v>
      </c>
    </row>
    <row r="17235" spans="1:14" x14ac:dyDescent="0.2">
      <c r="A17235" t="s">
        <v>17250</v>
      </c>
      <c r="B17235" t="s">
        <v>38787</v>
      </c>
      <c r="I17235" t="s">
        <v>3</v>
      </c>
      <c r="J17235">
        <v>9.6</v>
      </c>
      <c r="M17235">
        <v>9.6</v>
      </c>
      <c r="N17235">
        <f t="shared" si="269"/>
        <v>0</v>
      </c>
    </row>
    <row r="17236" spans="1:14" x14ac:dyDescent="0.2">
      <c r="A17236" t="s">
        <v>17251</v>
      </c>
      <c r="B17236" t="s">
        <v>38787</v>
      </c>
      <c r="I17236" t="s">
        <v>3</v>
      </c>
      <c r="J17236">
        <v>8.36</v>
      </c>
      <c r="M17236">
        <v>8.36</v>
      </c>
      <c r="N17236">
        <f t="shared" si="269"/>
        <v>0</v>
      </c>
    </row>
    <row r="17237" spans="1:14" x14ac:dyDescent="0.2">
      <c r="A17237" t="s">
        <v>17252</v>
      </c>
      <c r="B17237" t="s">
        <v>38788</v>
      </c>
      <c r="I17237" t="s">
        <v>3</v>
      </c>
      <c r="J17237">
        <v>12.75</v>
      </c>
      <c r="M17237">
        <v>12.75</v>
      </c>
      <c r="N17237">
        <f t="shared" si="269"/>
        <v>0</v>
      </c>
    </row>
    <row r="17238" spans="1:14" x14ac:dyDescent="0.2">
      <c r="A17238" t="s">
        <v>17253</v>
      </c>
      <c r="B17238" t="s">
        <v>38788</v>
      </c>
      <c r="I17238" t="s">
        <v>3</v>
      </c>
      <c r="J17238">
        <v>11.11</v>
      </c>
      <c r="M17238">
        <v>11.11</v>
      </c>
      <c r="N17238">
        <f t="shared" si="269"/>
        <v>0</v>
      </c>
    </row>
    <row r="17239" spans="1:14" x14ac:dyDescent="0.2">
      <c r="A17239" t="s">
        <v>17254</v>
      </c>
      <c r="B17239" t="s">
        <v>38789</v>
      </c>
      <c r="I17239" t="s">
        <v>3</v>
      </c>
      <c r="J17239">
        <v>10.63</v>
      </c>
      <c r="M17239">
        <v>10.63</v>
      </c>
      <c r="N17239">
        <f t="shared" si="269"/>
        <v>0</v>
      </c>
    </row>
    <row r="17240" spans="1:14" x14ac:dyDescent="0.2">
      <c r="A17240" t="s">
        <v>17255</v>
      </c>
      <c r="B17240" t="s">
        <v>38789</v>
      </c>
      <c r="I17240" t="s">
        <v>3</v>
      </c>
      <c r="J17240">
        <v>9.39</v>
      </c>
      <c r="M17240">
        <v>9.39</v>
      </c>
      <c r="N17240">
        <f t="shared" si="269"/>
        <v>0</v>
      </c>
    </row>
    <row r="17241" spans="1:14" x14ac:dyDescent="0.2">
      <c r="A17241" t="s">
        <v>17256</v>
      </c>
      <c r="B17241" t="s">
        <v>38790</v>
      </c>
      <c r="I17241" t="s">
        <v>3</v>
      </c>
      <c r="J17241">
        <v>13.78</v>
      </c>
      <c r="M17241">
        <v>13.78</v>
      </c>
      <c r="N17241">
        <f t="shared" si="269"/>
        <v>0</v>
      </c>
    </row>
    <row r="17242" spans="1:14" x14ac:dyDescent="0.2">
      <c r="A17242" t="s">
        <v>17257</v>
      </c>
      <c r="B17242" t="s">
        <v>38790</v>
      </c>
      <c r="I17242" t="s">
        <v>3</v>
      </c>
      <c r="J17242">
        <v>12.13</v>
      </c>
      <c r="M17242">
        <v>12.13</v>
      </c>
      <c r="N17242">
        <f t="shared" si="269"/>
        <v>0</v>
      </c>
    </row>
    <row r="17243" spans="1:14" x14ac:dyDescent="0.2">
      <c r="A17243" t="s">
        <v>17258</v>
      </c>
      <c r="B17243" t="s">
        <v>38791</v>
      </c>
      <c r="I17243" t="s">
        <v>3</v>
      </c>
      <c r="J17243">
        <v>14.56</v>
      </c>
      <c r="M17243">
        <v>14.56</v>
      </c>
      <c r="N17243">
        <f t="shared" si="269"/>
        <v>0</v>
      </c>
    </row>
    <row r="17244" spans="1:14" x14ac:dyDescent="0.2">
      <c r="A17244" t="s">
        <v>17259</v>
      </c>
      <c r="B17244" t="s">
        <v>38791</v>
      </c>
      <c r="I17244" t="s">
        <v>3</v>
      </c>
      <c r="J17244">
        <v>12.7</v>
      </c>
      <c r="M17244">
        <v>12.7</v>
      </c>
      <c r="N17244">
        <f t="shared" si="269"/>
        <v>0</v>
      </c>
    </row>
    <row r="17245" spans="1:14" x14ac:dyDescent="0.2">
      <c r="A17245" t="s">
        <v>17260</v>
      </c>
      <c r="B17245" t="s">
        <v>38792</v>
      </c>
      <c r="I17245" t="s">
        <v>3</v>
      </c>
      <c r="J17245">
        <v>4.1900000000000004</v>
      </c>
      <c r="M17245">
        <v>4.1900000000000004</v>
      </c>
      <c r="N17245">
        <f t="shared" si="269"/>
        <v>0</v>
      </c>
    </row>
    <row r="17246" spans="1:14" x14ac:dyDescent="0.2">
      <c r="A17246" t="s">
        <v>17261</v>
      </c>
      <c r="B17246" t="s">
        <v>38792</v>
      </c>
      <c r="I17246" t="s">
        <v>3</v>
      </c>
      <c r="J17246">
        <v>3.7</v>
      </c>
      <c r="M17246">
        <v>3.7</v>
      </c>
      <c r="N17246">
        <f t="shared" si="269"/>
        <v>0</v>
      </c>
    </row>
    <row r="17247" spans="1:14" x14ac:dyDescent="0.2">
      <c r="A17247" t="s">
        <v>17262</v>
      </c>
      <c r="B17247" t="s">
        <v>38793</v>
      </c>
      <c r="I17247" t="s">
        <v>3</v>
      </c>
      <c r="J17247">
        <v>15.95</v>
      </c>
      <c r="M17247">
        <v>15.95</v>
      </c>
      <c r="N17247">
        <f t="shared" si="269"/>
        <v>0</v>
      </c>
    </row>
    <row r="17248" spans="1:14" x14ac:dyDescent="0.2">
      <c r="A17248" t="s">
        <v>17263</v>
      </c>
      <c r="B17248" t="s">
        <v>38793</v>
      </c>
      <c r="I17248" t="s">
        <v>3</v>
      </c>
      <c r="J17248">
        <v>14.59</v>
      </c>
      <c r="M17248">
        <v>14.59</v>
      </c>
      <c r="N17248">
        <f t="shared" si="269"/>
        <v>0</v>
      </c>
    </row>
    <row r="17249" spans="1:14" x14ac:dyDescent="0.2">
      <c r="A17249" t="s">
        <v>17264</v>
      </c>
      <c r="B17249" t="s">
        <v>38794</v>
      </c>
      <c r="I17249" t="s">
        <v>3</v>
      </c>
      <c r="J17249">
        <v>119.57</v>
      </c>
      <c r="M17249">
        <v>119.57</v>
      </c>
      <c r="N17249">
        <f t="shared" si="269"/>
        <v>0</v>
      </c>
    </row>
    <row r="17250" spans="1:14" x14ac:dyDescent="0.2">
      <c r="A17250" t="s">
        <v>17265</v>
      </c>
      <c r="B17250" t="s">
        <v>38794</v>
      </c>
      <c r="I17250" t="s">
        <v>3</v>
      </c>
      <c r="J17250">
        <v>118.02</v>
      </c>
      <c r="M17250">
        <v>118.02</v>
      </c>
      <c r="N17250">
        <f t="shared" si="269"/>
        <v>0</v>
      </c>
    </row>
    <row r="17251" spans="1:14" x14ac:dyDescent="0.2">
      <c r="A17251" t="s">
        <v>17266</v>
      </c>
      <c r="B17251" t="s">
        <v>38795</v>
      </c>
      <c r="I17251" t="s">
        <v>3</v>
      </c>
      <c r="J17251">
        <v>230.59</v>
      </c>
      <c r="M17251">
        <v>230.59</v>
      </c>
      <c r="N17251">
        <f t="shared" si="269"/>
        <v>0</v>
      </c>
    </row>
    <row r="17252" spans="1:14" x14ac:dyDescent="0.2">
      <c r="A17252" t="s">
        <v>17267</v>
      </c>
      <c r="B17252" t="s">
        <v>38795</v>
      </c>
      <c r="I17252" t="s">
        <v>3</v>
      </c>
      <c r="J17252">
        <v>228.59</v>
      </c>
      <c r="M17252">
        <v>228.59</v>
      </c>
      <c r="N17252">
        <f t="shared" si="269"/>
        <v>0</v>
      </c>
    </row>
    <row r="17253" spans="1:14" x14ac:dyDescent="0.2">
      <c r="A17253" t="s">
        <v>17268</v>
      </c>
      <c r="B17253" t="s">
        <v>38796</v>
      </c>
      <c r="I17253" t="s">
        <v>3</v>
      </c>
      <c r="J17253">
        <v>25.01</v>
      </c>
      <c r="M17253">
        <v>25.01</v>
      </c>
      <c r="N17253">
        <f t="shared" si="269"/>
        <v>0</v>
      </c>
    </row>
    <row r="17254" spans="1:14" x14ac:dyDescent="0.2">
      <c r="A17254" t="s">
        <v>17269</v>
      </c>
      <c r="B17254" t="s">
        <v>38796</v>
      </c>
      <c r="I17254" t="s">
        <v>3</v>
      </c>
      <c r="J17254">
        <v>23.46</v>
      </c>
      <c r="M17254">
        <v>23.46</v>
      </c>
      <c r="N17254">
        <f t="shared" si="269"/>
        <v>0</v>
      </c>
    </row>
    <row r="17255" spans="1:14" x14ac:dyDescent="0.2">
      <c r="A17255" t="s">
        <v>17270</v>
      </c>
      <c r="B17255" t="s">
        <v>38797</v>
      </c>
      <c r="I17255" t="s">
        <v>3</v>
      </c>
      <c r="J17255">
        <v>34.090000000000003</v>
      </c>
      <c r="M17255">
        <v>34.090000000000003</v>
      </c>
      <c r="N17255">
        <f t="shared" si="269"/>
        <v>0</v>
      </c>
    </row>
    <row r="17256" spans="1:14" x14ac:dyDescent="0.2">
      <c r="A17256" t="s">
        <v>17271</v>
      </c>
      <c r="B17256" t="s">
        <v>38797</v>
      </c>
      <c r="I17256" t="s">
        <v>3</v>
      </c>
      <c r="J17256">
        <v>31.77</v>
      </c>
      <c r="M17256">
        <v>31.77</v>
      </c>
      <c r="N17256">
        <f t="shared" si="269"/>
        <v>0</v>
      </c>
    </row>
    <row r="17257" spans="1:14" x14ac:dyDescent="0.2">
      <c r="A17257" t="s">
        <v>17272</v>
      </c>
      <c r="B17257" t="s">
        <v>38798</v>
      </c>
      <c r="I17257" t="s">
        <v>3</v>
      </c>
      <c r="J17257">
        <v>51.05</v>
      </c>
      <c r="M17257">
        <v>51.05</v>
      </c>
      <c r="N17257">
        <f t="shared" si="269"/>
        <v>0</v>
      </c>
    </row>
    <row r="17258" spans="1:14" x14ac:dyDescent="0.2">
      <c r="A17258" t="s">
        <v>17273</v>
      </c>
      <c r="B17258" t="s">
        <v>38798</v>
      </c>
      <c r="I17258" t="s">
        <v>3</v>
      </c>
      <c r="J17258">
        <v>46.73</v>
      </c>
      <c r="M17258">
        <v>46.73</v>
      </c>
      <c r="N17258">
        <f t="shared" si="269"/>
        <v>0</v>
      </c>
    </row>
    <row r="17259" spans="1:14" x14ac:dyDescent="0.2">
      <c r="A17259" t="s">
        <v>17274</v>
      </c>
      <c r="B17259" t="s">
        <v>17275</v>
      </c>
      <c r="I17259" t="s">
        <v>113</v>
      </c>
      <c r="J17259">
        <v>15</v>
      </c>
      <c r="M17259">
        <v>15</v>
      </c>
      <c r="N17259">
        <f t="shared" si="269"/>
        <v>0</v>
      </c>
    </row>
    <row r="17260" spans="1:14" x14ac:dyDescent="0.2">
      <c r="A17260" t="s">
        <v>17276</v>
      </c>
      <c r="B17260" t="s">
        <v>17275</v>
      </c>
      <c r="I17260" t="s">
        <v>113</v>
      </c>
      <c r="J17260">
        <v>15</v>
      </c>
      <c r="M17260">
        <v>15</v>
      </c>
      <c r="N17260">
        <f t="shared" si="269"/>
        <v>0</v>
      </c>
    </row>
    <row r="17261" spans="1:14" x14ac:dyDescent="0.2">
      <c r="A17261" t="s">
        <v>17277</v>
      </c>
      <c r="B17261" t="s">
        <v>22358</v>
      </c>
      <c r="I17261" t="s">
        <v>113</v>
      </c>
      <c r="J17261">
        <v>9.6</v>
      </c>
      <c r="M17261">
        <v>9.6</v>
      </c>
      <c r="N17261">
        <f t="shared" si="269"/>
        <v>0</v>
      </c>
    </row>
    <row r="17262" spans="1:14" x14ac:dyDescent="0.2">
      <c r="A17262" t="s">
        <v>17278</v>
      </c>
      <c r="B17262" t="s">
        <v>22358</v>
      </c>
      <c r="I17262" t="s">
        <v>113</v>
      </c>
      <c r="J17262">
        <v>9.6</v>
      </c>
      <c r="M17262">
        <v>9.6</v>
      </c>
      <c r="N17262">
        <f t="shared" si="269"/>
        <v>0</v>
      </c>
    </row>
    <row r="17263" spans="1:14" x14ac:dyDescent="0.2">
      <c r="A17263" t="s">
        <v>17279</v>
      </c>
      <c r="B17263" t="s">
        <v>38799</v>
      </c>
      <c r="I17263" t="s">
        <v>3</v>
      </c>
      <c r="J17263">
        <v>24.34</v>
      </c>
      <c r="M17263">
        <v>24.34</v>
      </c>
      <c r="N17263">
        <f t="shared" si="269"/>
        <v>0</v>
      </c>
    </row>
    <row r="17264" spans="1:14" x14ac:dyDescent="0.2">
      <c r="A17264" t="s">
        <v>17280</v>
      </c>
      <c r="B17264" t="s">
        <v>38799</v>
      </c>
      <c r="I17264" t="s">
        <v>3</v>
      </c>
      <c r="J17264">
        <v>21.62</v>
      </c>
      <c r="M17264">
        <v>21.62</v>
      </c>
      <c r="N17264">
        <f t="shared" si="269"/>
        <v>0</v>
      </c>
    </row>
    <row r="17265" spans="1:14" x14ac:dyDescent="0.2">
      <c r="A17265" t="s">
        <v>17281</v>
      </c>
      <c r="B17265" t="s">
        <v>38800</v>
      </c>
      <c r="I17265" t="s">
        <v>3</v>
      </c>
      <c r="J17265">
        <v>9.1300000000000008</v>
      </c>
      <c r="M17265">
        <v>9.1300000000000008</v>
      </c>
      <c r="N17265">
        <f t="shared" si="269"/>
        <v>0</v>
      </c>
    </row>
    <row r="17266" spans="1:14" x14ac:dyDescent="0.2">
      <c r="A17266" t="s">
        <v>17282</v>
      </c>
      <c r="B17266" t="s">
        <v>38800</v>
      </c>
      <c r="I17266" t="s">
        <v>3</v>
      </c>
      <c r="J17266">
        <v>8.5500000000000007</v>
      </c>
      <c r="M17266">
        <v>8.5500000000000007</v>
      </c>
      <c r="N17266">
        <f t="shared" si="269"/>
        <v>0</v>
      </c>
    </row>
    <row r="17267" spans="1:14" x14ac:dyDescent="0.2">
      <c r="A17267" t="s">
        <v>17283</v>
      </c>
      <c r="B17267" t="s">
        <v>38801</v>
      </c>
      <c r="I17267" t="s">
        <v>3</v>
      </c>
      <c r="J17267">
        <v>36.57</v>
      </c>
      <c r="M17267">
        <v>36.57</v>
      </c>
      <c r="N17267">
        <f t="shared" si="269"/>
        <v>0</v>
      </c>
    </row>
    <row r="17268" spans="1:14" x14ac:dyDescent="0.2">
      <c r="A17268" t="s">
        <v>17284</v>
      </c>
      <c r="B17268" t="s">
        <v>38801</v>
      </c>
      <c r="I17268" t="s">
        <v>3</v>
      </c>
      <c r="J17268">
        <v>32.94</v>
      </c>
      <c r="M17268">
        <v>32.94</v>
      </c>
      <c r="N17268">
        <f t="shared" si="269"/>
        <v>0</v>
      </c>
    </row>
    <row r="17269" spans="1:14" x14ac:dyDescent="0.2">
      <c r="A17269" t="s">
        <v>17285</v>
      </c>
      <c r="B17269" t="s">
        <v>38802</v>
      </c>
      <c r="I17269" t="s">
        <v>3</v>
      </c>
      <c r="J17269">
        <v>25.91</v>
      </c>
      <c r="M17269">
        <v>25.91</v>
      </c>
      <c r="N17269">
        <f t="shared" si="269"/>
        <v>0</v>
      </c>
    </row>
    <row r="17270" spans="1:14" x14ac:dyDescent="0.2">
      <c r="A17270" t="s">
        <v>17286</v>
      </c>
      <c r="B17270" t="s">
        <v>38802</v>
      </c>
      <c r="I17270" t="s">
        <v>3</v>
      </c>
      <c r="J17270">
        <v>23.4</v>
      </c>
      <c r="M17270">
        <v>23.4</v>
      </c>
      <c r="N17270">
        <f t="shared" si="269"/>
        <v>0</v>
      </c>
    </row>
    <row r="17271" spans="1:14" x14ac:dyDescent="0.2">
      <c r="A17271" t="s">
        <v>17287</v>
      </c>
      <c r="B17271" t="s">
        <v>38803</v>
      </c>
      <c r="I17271" t="s">
        <v>3</v>
      </c>
      <c r="J17271">
        <v>12.9</v>
      </c>
      <c r="M17271">
        <v>12.9</v>
      </c>
      <c r="N17271">
        <f t="shared" si="269"/>
        <v>0</v>
      </c>
    </row>
    <row r="17272" spans="1:14" x14ac:dyDescent="0.2">
      <c r="A17272" t="s">
        <v>17288</v>
      </c>
      <c r="B17272" t="s">
        <v>38803</v>
      </c>
      <c r="I17272" t="s">
        <v>3</v>
      </c>
      <c r="J17272">
        <v>11.77</v>
      </c>
      <c r="M17272">
        <v>11.77</v>
      </c>
      <c r="N17272">
        <f t="shared" si="269"/>
        <v>0</v>
      </c>
    </row>
    <row r="17273" spans="1:14" x14ac:dyDescent="0.2">
      <c r="A17273" t="s">
        <v>17289</v>
      </c>
      <c r="B17273" t="s">
        <v>38804</v>
      </c>
      <c r="I17273" t="s">
        <v>3</v>
      </c>
      <c r="J17273">
        <v>2.9</v>
      </c>
      <c r="M17273">
        <v>2.9</v>
      </c>
      <c r="N17273">
        <f t="shared" si="269"/>
        <v>0</v>
      </c>
    </row>
    <row r="17274" spans="1:14" x14ac:dyDescent="0.2">
      <c r="A17274" t="s">
        <v>17290</v>
      </c>
      <c r="B17274" t="s">
        <v>38804</v>
      </c>
      <c r="I17274" t="s">
        <v>3</v>
      </c>
      <c r="J17274">
        <v>2.67</v>
      </c>
      <c r="M17274">
        <v>2.67</v>
      </c>
      <c r="N17274">
        <f t="shared" si="269"/>
        <v>0</v>
      </c>
    </row>
    <row r="17275" spans="1:14" x14ac:dyDescent="0.2">
      <c r="A17275" t="s">
        <v>17291</v>
      </c>
      <c r="B17275" t="s">
        <v>38805</v>
      </c>
      <c r="I17275" t="s">
        <v>3</v>
      </c>
      <c r="J17275">
        <v>37.58</v>
      </c>
      <c r="M17275">
        <v>37.58</v>
      </c>
      <c r="N17275">
        <f t="shared" si="269"/>
        <v>0</v>
      </c>
    </row>
    <row r="17276" spans="1:14" x14ac:dyDescent="0.2">
      <c r="A17276" t="s">
        <v>17292</v>
      </c>
      <c r="B17276" t="s">
        <v>38805</v>
      </c>
      <c r="I17276" t="s">
        <v>3</v>
      </c>
      <c r="J17276">
        <v>33.950000000000003</v>
      </c>
      <c r="M17276">
        <v>33.950000000000003</v>
      </c>
      <c r="N17276">
        <f t="shared" si="269"/>
        <v>0</v>
      </c>
    </row>
    <row r="17277" spans="1:14" x14ac:dyDescent="0.2">
      <c r="A17277" t="s">
        <v>17293</v>
      </c>
      <c r="B17277" t="s">
        <v>38806</v>
      </c>
      <c r="I17277" t="s">
        <v>3</v>
      </c>
      <c r="J17277">
        <v>14.79</v>
      </c>
      <c r="M17277">
        <v>14.79</v>
      </c>
      <c r="N17277">
        <f t="shared" si="269"/>
        <v>0</v>
      </c>
    </row>
    <row r="17278" spans="1:14" x14ac:dyDescent="0.2">
      <c r="A17278" t="s">
        <v>17294</v>
      </c>
      <c r="B17278" t="s">
        <v>38806</v>
      </c>
      <c r="I17278" t="s">
        <v>3</v>
      </c>
      <c r="J17278">
        <v>13.38</v>
      </c>
      <c r="M17278">
        <v>13.38</v>
      </c>
      <c r="N17278">
        <f t="shared" si="269"/>
        <v>0</v>
      </c>
    </row>
    <row r="17279" spans="1:14" x14ac:dyDescent="0.2">
      <c r="A17279" t="s">
        <v>17295</v>
      </c>
      <c r="B17279" t="s">
        <v>38807</v>
      </c>
      <c r="I17279" t="s">
        <v>3</v>
      </c>
      <c r="J17279">
        <v>16.149999999999999</v>
      </c>
      <c r="M17279">
        <v>16.149999999999999</v>
      </c>
      <c r="N17279">
        <f t="shared" si="269"/>
        <v>0</v>
      </c>
    </row>
    <row r="17280" spans="1:14" x14ac:dyDescent="0.2">
      <c r="A17280" t="s">
        <v>17296</v>
      </c>
      <c r="B17280" t="s">
        <v>38807</v>
      </c>
      <c r="I17280" t="s">
        <v>3</v>
      </c>
      <c r="J17280">
        <v>14.56</v>
      </c>
      <c r="M17280">
        <v>14.56</v>
      </c>
      <c r="N17280">
        <f t="shared" si="269"/>
        <v>0</v>
      </c>
    </row>
    <row r="17281" spans="1:14" x14ac:dyDescent="0.2">
      <c r="A17281" t="s">
        <v>17297</v>
      </c>
      <c r="B17281" t="s">
        <v>38808</v>
      </c>
      <c r="I17281" t="s">
        <v>3</v>
      </c>
      <c r="J17281">
        <v>20.82</v>
      </c>
      <c r="M17281">
        <v>20.82</v>
      </c>
      <c r="N17281">
        <f t="shared" si="269"/>
        <v>0</v>
      </c>
    </row>
    <row r="17282" spans="1:14" x14ac:dyDescent="0.2">
      <c r="A17282" t="s">
        <v>17298</v>
      </c>
      <c r="B17282" t="s">
        <v>38808</v>
      </c>
      <c r="I17282" t="s">
        <v>3</v>
      </c>
      <c r="J17282">
        <v>18.78</v>
      </c>
      <c r="M17282">
        <v>18.78</v>
      </c>
      <c r="N17282">
        <f t="shared" si="269"/>
        <v>0</v>
      </c>
    </row>
    <row r="17283" spans="1:14" x14ac:dyDescent="0.2">
      <c r="A17283" t="s">
        <v>17299</v>
      </c>
      <c r="B17283" t="s">
        <v>38809</v>
      </c>
      <c r="I17283" t="s">
        <v>3</v>
      </c>
      <c r="J17283">
        <v>11.29</v>
      </c>
      <c r="M17283">
        <v>11.29</v>
      </c>
      <c r="N17283">
        <f t="shared" si="269"/>
        <v>0</v>
      </c>
    </row>
    <row r="17284" spans="1:14" x14ac:dyDescent="0.2">
      <c r="A17284" t="s">
        <v>17300</v>
      </c>
      <c r="B17284" t="s">
        <v>38809</v>
      </c>
      <c r="I17284" t="s">
        <v>3</v>
      </c>
      <c r="J17284">
        <v>10.38</v>
      </c>
      <c r="M17284">
        <v>10.38</v>
      </c>
      <c r="N17284">
        <f t="shared" ref="N17284:N17347" si="270">J17284-M17284</f>
        <v>0</v>
      </c>
    </row>
    <row r="17285" spans="1:14" x14ac:dyDescent="0.2">
      <c r="A17285" t="s">
        <v>17301</v>
      </c>
      <c r="B17285" t="s">
        <v>38810</v>
      </c>
      <c r="I17285" t="s">
        <v>3</v>
      </c>
      <c r="J17285">
        <v>29.88</v>
      </c>
      <c r="M17285">
        <v>29.88</v>
      </c>
      <c r="N17285">
        <f t="shared" si="270"/>
        <v>0</v>
      </c>
    </row>
    <row r="17286" spans="1:14" x14ac:dyDescent="0.2">
      <c r="A17286" t="s">
        <v>17302</v>
      </c>
      <c r="B17286" t="s">
        <v>38810</v>
      </c>
      <c r="I17286" t="s">
        <v>3</v>
      </c>
      <c r="J17286">
        <v>28.7</v>
      </c>
      <c r="M17286">
        <v>28.7</v>
      </c>
      <c r="N17286">
        <f t="shared" si="270"/>
        <v>0</v>
      </c>
    </row>
    <row r="17287" spans="1:14" x14ac:dyDescent="0.2">
      <c r="A17287" t="s">
        <v>17303</v>
      </c>
      <c r="B17287" t="s">
        <v>38811</v>
      </c>
      <c r="I17287" t="s">
        <v>3</v>
      </c>
      <c r="J17287">
        <v>47.1</v>
      </c>
      <c r="M17287">
        <v>47.1</v>
      </c>
      <c r="N17287">
        <f t="shared" si="270"/>
        <v>0</v>
      </c>
    </row>
    <row r="17288" spans="1:14" x14ac:dyDescent="0.2">
      <c r="A17288" t="s">
        <v>17304</v>
      </c>
      <c r="B17288" t="s">
        <v>38811</v>
      </c>
      <c r="I17288" t="s">
        <v>3</v>
      </c>
      <c r="J17288">
        <v>43.47</v>
      </c>
      <c r="M17288">
        <v>43.47</v>
      </c>
      <c r="N17288">
        <f t="shared" si="270"/>
        <v>0</v>
      </c>
    </row>
    <row r="17289" spans="1:14" x14ac:dyDescent="0.2">
      <c r="A17289" t="s">
        <v>17305</v>
      </c>
      <c r="B17289" t="s">
        <v>38812</v>
      </c>
      <c r="I17289" t="s">
        <v>3</v>
      </c>
      <c r="J17289">
        <v>30.37</v>
      </c>
      <c r="M17289">
        <v>30.37</v>
      </c>
      <c r="N17289">
        <f t="shared" si="270"/>
        <v>0</v>
      </c>
    </row>
    <row r="17290" spans="1:14" x14ac:dyDescent="0.2">
      <c r="A17290" t="s">
        <v>17306</v>
      </c>
      <c r="B17290" t="s">
        <v>38812</v>
      </c>
      <c r="I17290" t="s">
        <v>3</v>
      </c>
      <c r="J17290">
        <v>27.97</v>
      </c>
      <c r="M17290">
        <v>27.97</v>
      </c>
      <c r="N17290">
        <f t="shared" si="270"/>
        <v>0</v>
      </c>
    </row>
    <row r="17291" spans="1:14" x14ac:dyDescent="0.2">
      <c r="A17291" t="s">
        <v>17307</v>
      </c>
      <c r="B17291" t="s">
        <v>38813</v>
      </c>
      <c r="I17291" t="s">
        <v>3</v>
      </c>
      <c r="J17291">
        <v>8.35</v>
      </c>
      <c r="M17291">
        <v>8.35</v>
      </c>
      <c r="N17291">
        <f t="shared" si="270"/>
        <v>0</v>
      </c>
    </row>
    <row r="17292" spans="1:14" x14ac:dyDescent="0.2">
      <c r="A17292" t="s">
        <v>17308</v>
      </c>
      <c r="B17292" t="s">
        <v>38813</v>
      </c>
      <c r="I17292" t="s">
        <v>3</v>
      </c>
      <c r="J17292">
        <v>7.77</v>
      </c>
      <c r="M17292">
        <v>7.77</v>
      </c>
      <c r="N17292">
        <f t="shared" si="270"/>
        <v>0</v>
      </c>
    </row>
    <row r="17293" spans="1:14" x14ac:dyDescent="0.2">
      <c r="A17293" t="s">
        <v>17309</v>
      </c>
      <c r="B17293" t="s">
        <v>38814</v>
      </c>
      <c r="I17293" t="s">
        <v>3</v>
      </c>
      <c r="J17293">
        <v>17.96</v>
      </c>
      <c r="M17293">
        <v>17.96</v>
      </c>
      <c r="N17293">
        <f t="shared" si="270"/>
        <v>0</v>
      </c>
    </row>
    <row r="17294" spans="1:14" x14ac:dyDescent="0.2">
      <c r="A17294" t="s">
        <v>17310</v>
      </c>
      <c r="B17294" t="s">
        <v>38814</v>
      </c>
      <c r="I17294" t="s">
        <v>3</v>
      </c>
      <c r="J17294">
        <v>16.47</v>
      </c>
      <c r="M17294">
        <v>16.47</v>
      </c>
      <c r="N17294">
        <f t="shared" si="270"/>
        <v>0</v>
      </c>
    </row>
    <row r="17295" spans="1:14" x14ac:dyDescent="0.2">
      <c r="A17295" t="s">
        <v>17311</v>
      </c>
      <c r="B17295" t="s">
        <v>38815</v>
      </c>
      <c r="I17295" t="s">
        <v>3</v>
      </c>
      <c r="J17295">
        <v>9.1300000000000008</v>
      </c>
      <c r="M17295">
        <v>9.1300000000000008</v>
      </c>
      <c r="N17295">
        <f t="shared" si="270"/>
        <v>0</v>
      </c>
    </row>
    <row r="17296" spans="1:14" x14ac:dyDescent="0.2">
      <c r="A17296" t="s">
        <v>17312</v>
      </c>
      <c r="B17296" t="s">
        <v>38815</v>
      </c>
      <c r="I17296" t="s">
        <v>3</v>
      </c>
      <c r="J17296">
        <v>8.5500000000000007</v>
      </c>
      <c r="M17296">
        <v>8.5500000000000007</v>
      </c>
      <c r="N17296">
        <f t="shared" si="270"/>
        <v>0</v>
      </c>
    </row>
    <row r="17297" spans="1:14" x14ac:dyDescent="0.2">
      <c r="A17297" t="s">
        <v>17313</v>
      </c>
      <c r="B17297" t="s">
        <v>38816</v>
      </c>
      <c r="I17297" t="s">
        <v>3</v>
      </c>
      <c r="J17297">
        <v>15.38</v>
      </c>
      <c r="M17297">
        <v>15.38</v>
      </c>
      <c r="N17297">
        <f t="shared" si="270"/>
        <v>0</v>
      </c>
    </row>
    <row r="17298" spans="1:14" x14ac:dyDescent="0.2">
      <c r="A17298" t="s">
        <v>17314</v>
      </c>
      <c r="B17298" t="s">
        <v>38816</v>
      </c>
      <c r="I17298" t="s">
        <v>3</v>
      </c>
      <c r="J17298">
        <v>14.02</v>
      </c>
      <c r="M17298">
        <v>14.02</v>
      </c>
      <c r="N17298">
        <f t="shared" si="270"/>
        <v>0</v>
      </c>
    </row>
    <row r="17299" spans="1:14" x14ac:dyDescent="0.2">
      <c r="A17299" t="s">
        <v>17315</v>
      </c>
      <c r="B17299" t="s">
        <v>38817</v>
      </c>
      <c r="I17299" t="s">
        <v>3</v>
      </c>
      <c r="J17299">
        <v>20.53</v>
      </c>
      <c r="M17299">
        <v>20.53</v>
      </c>
      <c r="N17299">
        <f t="shared" si="270"/>
        <v>0</v>
      </c>
    </row>
    <row r="17300" spans="1:14" x14ac:dyDescent="0.2">
      <c r="A17300" t="s">
        <v>17316</v>
      </c>
      <c r="B17300" t="s">
        <v>38817</v>
      </c>
      <c r="I17300" t="s">
        <v>3</v>
      </c>
      <c r="J17300">
        <v>18.8</v>
      </c>
      <c r="M17300">
        <v>18.8</v>
      </c>
      <c r="N17300">
        <f t="shared" si="270"/>
        <v>0</v>
      </c>
    </row>
    <row r="17301" spans="1:14" x14ac:dyDescent="0.2">
      <c r="A17301" t="s">
        <v>17317</v>
      </c>
      <c r="B17301" t="s">
        <v>38818</v>
      </c>
      <c r="I17301" t="s">
        <v>3</v>
      </c>
      <c r="J17301">
        <v>17.14</v>
      </c>
      <c r="M17301">
        <v>17.14</v>
      </c>
      <c r="N17301">
        <f t="shared" si="270"/>
        <v>0</v>
      </c>
    </row>
    <row r="17302" spans="1:14" x14ac:dyDescent="0.2">
      <c r="A17302" t="s">
        <v>17318</v>
      </c>
      <c r="B17302" t="s">
        <v>38818</v>
      </c>
      <c r="I17302" t="s">
        <v>3</v>
      </c>
      <c r="J17302">
        <v>15.49</v>
      </c>
      <c r="M17302">
        <v>15.49</v>
      </c>
      <c r="N17302">
        <f t="shared" si="270"/>
        <v>0</v>
      </c>
    </row>
    <row r="17303" spans="1:14" x14ac:dyDescent="0.2">
      <c r="A17303" t="s">
        <v>17319</v>
      </c>
      <c r="B17303" t="s">
        <v>38819</v>
      </c>
      <c r="I17303" t="s">
        <v>3</v>
      </c>
      <c r="J17303">
        <v>13.4</v>
      </c>
      <c r="M17303">
        <v>13.4</v>
      </c>
      <c r="N17303">
        <f t="shared" si="270"/>
        <v>0</v>
      </c>
    </row>
    <row r="17304" spans="1:14" x14ac:dyDescent="0.2">
      <c r="A17304" t="s">
        <v>17320</v>
      </c>
      <c r="B17304" t="s">
        <v>38819</v>
      </c>
      <c r="I17304" t="s">
        <v>3</v>
      </c>
      <c r="J17304">
        <v>12.03</v>
      </c>
      <c r="M17304">
        <v>12.03</v>
      </c>
      <c r="N17304">
        <f t="shared" si="270"/>
        <v>0</v>
      </c>
    </row>
    <row r="17305" spans="1:14" x14ac:dyDescent="0.2">
      <c r="A17305" t="s">
        <v>17321</v>
      </c>
      <c r="B17305" t="s">
        <v>38820</v>
      </c>
      <c r="I17305" t="s">
        <v>3</v>
      </c>
      <c r="J17305">
        <v>47.92</v>
      </c>
      <c r="M17305">
        <v>47.92</v>
      </c>
      <c r="N17305">
        <f t="shared" si="270"/>
        <v>0</v>
      </c>
    </row>
    <row r="17306" spans="1:14" x14ac:dyDescent="0.2">
      <c r="A17306" t="s">
        <v>17322</v>
      </c>
      <c r="B17306" t="s">
        <v>38820</v>
      </c>
      <c r="I17306" t="s">
        <v>3</v>
      </c>
      <c r="J17306">
        <v>44.16</v>
      </c>
      <c r="M17306">
        <v>44.16</v>
      </c>
      <c r="N17306">
        <f t="shared" si="270"/>
        <v>0</v>
      </c>
    </row>
    <row r="17307" spans="1:14" x14ac:dyDescent="0.2">
      <c r="A17307" t="s">
        <v>17323</v>
      </c>
      <c r="B17307" t="s">
        <v>38821</v>
      </c>
      <c r="I17307" t="s">
        <v>3</v>
      </c>
      <c r="J17307">
        <v>18.18</v>
      </c>
      <c r="M17307">
        <v>18.18</v>
      </c>
      <c r="N17307">
        <f t="shared" si="270"/>
        <v>0</v>
      </c>
    </row>
    <row r="17308" spans="1:14" x14ac:dyDescent="0.2">
      <c r="A17308" t="s">
        <v>17324</v>
      </c>
      <c r="B17308" t="s">
        <v>38821</v>
      </c>
      <c r="I17308" t="s">
        <v>3</v>
      </c>
      <c r="J17308">
        <v>16.59</v>
      </c>
      <c r="M17308">
        <v>16.59</v>
      </c>
      <c r="N17308">
        <f t="shared" si="270"/>
        <v>0</v>
      </c>
    </row>
    <row r="17309" spans="1:14" x14ac:dyDescent="0.2">
      <c r="A17309" t="s">
        <v>17325</v>
      </c>
      <c r="B17309" t="s">
        <v>38822</v>
      </c>
      <c r="I17309" t="s">
        <v>3</v>
      </c>
      <c r="J17309">
        <v>20.8</v>
      </c>
      <c r="M17309">
        <v>20.8</v>
      </c>
      <c r="N17309">
        <f t="shared" si="270"/>
        <v>0</v>
      </c>
    </row>
    <row r="17310" spans="1:14" x14ac:dyDescent="0.2">
      <c r="A17310" t="s">
        <v>17326</v>
      </c>
      <c r="B17310" t="s">
        <v>38822</v>
      </c>
      <c r="I17310" t="s">
        <v>3</v>
      </c>
      <c r="J17310">
        <v>18.72</v>
      </c>
      <c r="M17310">
        <v>18.72</v>
      </c>
      <c r="N17310">
        <f t="shared" si="270"/>
        <v>0</v>
      </c>
    </row>
    <row r="17311" spans="1:14" x14ac:dyDescent="0.2">
      <c r="A17311" t="s">
        <v>17327</v>
      </c>
      <c r="B17311" t="s">
        <v>38823</v>
      </c>
      <c r="I17311" t="s">
        <v>4</v>
      </c>
      <c r="J17311">
        <v>18.940000000000001</v>
      </c>
      <c r="M17311">
        <v>18.940000000000001</v>
      </c>
      <c r="N17311">
        <f t="shared" si="270"/>
        <v>0</v>
      </c>
    </row>
    <row r="17312" spans="1:14" x14ac:dyDescent="0.2">
      <c r="A17312" t="s">
        <v>17328</v>
      </c>
      <c r="B17312" t="s">
        <v>38823</v>
      </c>
      <c r="I17312" t="s">
        <v>4</v>
      </c>
      <c r="J17312">
        <v>16.62</v>
      </c>
      <c r="M17312">
        <v>16.62</v>
      </c>
      <c r="N17312">
        <f t="shared" si="270"/>
        <v>0</v>
      </c>
    </row>
    <row r="17313" spans="1:14" x14ac:dyDescent="0.2">
      <c r="A17313" t="s">
        <v>17329</v>
      </c>
      <c r="B17313" t="s">
        <v>38824</v>
      </c>
      <c r="I17313" t="s">
        <v>4</v>
      </c>
      <c r="J17313">
        <v>5.7</v>
      </c>
      <c r="M17313">
        <v>5.7</v>
      </c>
      <c r="N17313">
        <f t="shared" si="270"/>
        <v>0</v>
      </c>
    </row>
    <row r="17314" spans="1:14" x14ac:dyDescent="0.2">
      <c r="A17314" t="s">
        <v>17330</v>
      </c>
      <c r="B17314" t="s">
        <v>38824</v>
      </c>
      <c r="I17314" t="s">
        <v>4</v>
      </c>
      <c r="J17314">
        <v>5.01</v>
      </c>
      <c r="M17314">
        <v>5.01</v>
      </c>
      <c r="N17314">
        <f t="shared" si="270"/>
        <v>0</v>
      </c>
    </row>
    <row r="17315" spans="1:14" x14ac:dyDescent="0.2">
      <c r="A17315" t="s">
        <v>17331</v>
      </c>
      <c r="B17315" t="s">
        <v>38825</v>
      </c>
      <c r="I17315" t="s">
        <v>4</v>
      </c>
      <c r="J17315">
        <v>12.53</v>
      </c>
      <c r="M17315">
        <v>12.53</v>
      </c>
      <c r="N17315">
        <f t="shared" si="270"/>
        <v>0</v>
      </c>
    </row>
    <row r="17316" spans="1:14" x14ac:dyDescent="0.2">
      <c r="A17316" t="s">
        <v>17332</v>
      </c>
      <c r="B17316" t="s">
        <v>38825</v>
      </c>
      <c r="I17316" t="s">
        <v>4</v>
      </c>
      <c r="J17316">
        <v>11.08</v>
      </c>
      <c r="M17316">
        <v>11.08</v>
      </c>
      <c r="N17316">
        <f t="shared" si="270"/>
        <v>0</v>
      </c>
    </row>
    <row r="17317" spans="1:14" x14ac:dyDescent="0.2">
      <c r="A17317" t="s">
        <v>17333</v>
      </c>
      <c r="B17317" t="s">
        <v>38826</v>
      </c>
      <c r="I17317" t="s">
        <v>4</v>
      </c>
      <c r="J17317">
        <v>12.46</v>
      </c>
      <c r="M17317">
        <v>12.46</v>
      </c>
      <c r="N17317">
        <f t="shared" si="270"/>
        <v>0</v>
      </c>
    </row>
    <row r="17318" spans="1:14" x14ac:dyDescent="0.2">
      <c r="A17318" t="s">
        <v>17334</v>
      </c>
      <c r="B17318" t="s">
        <v>38826</v>
      </c>
      <c r="I17318" t="s">
        <v>4</v>
      </c>
      <c r="J17318">
        <v>11</v>
      </c>
      <c r="M17318">
        <v>11</v>
      </c>
      <c r="N17318">
        <f t="shared" si="270"/>
        <v>0</v>
      </c>
    </row>
    <row r="17319" spans="1:14" x14ac:dyDescent="0.2">
      <c r="A17319" t="s">
        <v>17335</v>
      </c>
      <c r="B17319" t="s">
        <v>38827</v>
      </c>
      <c r="I17319" t="s">
        <v>4</v>
      </c>
      <c r="J17319">
        <v>8.99</v>
      </c>
      <c r="M17319">
        <v>8.99</v>
      </c>
      <c r="N17319">
        <f t="shared" si="270"/>
        <v>0</v>
      </c>
    </row>
    <row r="17320" spans="1:14" x14ac:dyDescent="0.2">
      <c r="A17320" t="s">
        <v>17336</v>
      </c>
      <c r="B17320" t="s">
        <v>38827</v>
      </c>
      <c r="I17320" t="s">
        <v>4</v>
      </c>
      <c r="J17320">
        <v>7.91</v>
      </c>
      <c r="M17320">
        <v>7.91</v>
      </c>
      <c r="N17320">
        <f t="shared" si="270"/>
        <v>0</v>
      </c>
    </row>
    <row r="17321" spans="1:14" x14ac:dyDescent="0.2">
      <c r="A17321" t="s">
        <v>17337</v>
      </c>
      <c r="B17321" t="s">
        <v>38828</v>
      </c>
      <c r="I17321" t="s">
        <v>3</v>
      </c>
      <c r="J17321">
        <v>36.409999999999997</v>
      </c>
      <c r="M17321">
        <v>36.409999999999997</v>
      </c>
      <c r="N17321">
        <f t="shared" si="270"/>
        <v>0</v>
      </c>
    </row>
    <row r="17322" spans="1:14" x14ac:dyDescent="0.2">
      <c r="A17322" t="s">
        <v>17338</v>
      </c>
      <c r="B17322" t="s">
        <v>38828</v>
      </c>
      <c r="I17322" t="s">
        <v>3</v>
      </c>
      <c r="J17322">
        <v>32.47</v>
      </c>
      <c r="M17322">
        <v>32.47</v>
      </c>
      <c r="N17322">
        <f t="shared" si="270"/>
        <v>0</v>
      </c>
    </row>
    <row r="17323" spans="1:14" x14ac:dyDescent="0.2">
      <c r="A17323" t="s">
        <v>17339</v>
      </c>
      <c r="B17323" t="s">
        <v>38829</v>
      </c>
      <c r="I17323" t="s">
        <v>3</v>
      </c>
      <c r="J17323">
        <v>20.48</v>
      </c>
      <c r="M17323">
        <v>20.48</v>
      </c>
      <c r="N17323">
        <f t="shared" si="270"/>
        <v>0</v>
      </c>
    </row>
    <row r="17324" spans="1:14" x14ac:dyDescent="0.2">
      <c r="A17324" t="s">
        <v>17340</v>
      </c>
      <c r="B17324" t="s">
        <v>38829</v>
      </c>
      <c r="I17324" t="s">
        <v>3</v>
      </c>
      <c r="J17324">
        <v>18.75</v>
      </c>
      <c r="M17324">
        <v>18.75</v>
      </c>
      <c r="N17324">
        <f t="shared" si="270"/>
        <v>0</v>
      </c>
    </row>
    <row r="17325" spans="1:14" x14ac:dyDescent="0.2">
      <c r="A17325" t="s">
        <v>17341</v>
      </c>
      <c r="B17325" t="s">
        <v>38830</v>
      </c>
      <c r="I17325" t="s">
        <v>3</v>
      </c>
      <c r="J17325">
        <v>17.079999999999998</v>
      </c>
      <c r="M17325">
        <v>17.079999999999998</v>
      </c>
      <c r="N17325">
        <f t="shared" si="270"/>
        <v>0</v>
      </c>
    </row>
    <row r="17326" spans="1:14" x14ac:dyDescent="0.2">
      <c r="A17326" t="s">
        <v>17342</v>
      </c>
      <c r="B17326" t="s">
        <v>38830</v>
      </c>
      <c r="I17326" t="s">
        <v>3</v>
      </c>
      <c r="J17326">
        <v>15.59</v>
      </c>
      <c r="M17326">
        <v>15.59</v>
      </c>
      <c r="N17326">
        <f t="shared" si="270"/>
        <v>0</v>
      </c>
    </row>
    <row r="17327" spans="1:14" x14ac:dyDescent="0.2">
      <c r="A17327" t="s">
        <v>17343</v>
      </c>
      <c r="B17327" t="s">
        <v>38831</v>
      </c>
      <c r="I17327" t="s">
        <v>3</v>
      </c>
      <c r="J17327">
        <v>20.45</v>
      </c>
      <c r="M17327">
        <v>20.45</v>
      </c>
      <c r="N17327">
        <f t="shared" si="270"/>
        <v>0</v>
      </c>
    </row>
    <row r="17328" spans="1:14" x14ac:dyDescent="0.2">
      <c r="A17328" t="s">
        <v>17344</v>
      </c>
      <c r="B17328" t="s">
        <v>38831</v>
      </c>
      <c r="I17328" t="s">
        <v>3</v>
      </c>
      <c r="J17328">
        <v>18.73</v>
      </c>
      <c r="M17328">
        <v>18.73</v>
      </c>
      <c r="N17328">
        <f t="shared" si="270"/>
        <v>0</v>
      </c>
    </row>
    <row r="17329" spans="1:14" x14ac:dyDescent="0.2">
      <c r="A17329" t="s">
        <v>17345</v>
      </c>
      <c r="B17329" t="s">
        <v>38832</v>
      </c>
      <c r="I17329" t="s">
        <v>3</v>
      </c>
      <c r="J17329">
        <v>16.739999999999998</v>
      </c>
      <c r="M17329">
        <v>16.739999999999998</v>
      </c>
      <c r="N17329">
        <f t="shared" si="270"/>
        <v>0</v>
      </c>
    </row>
    <row r="17330" spans="1:14" x14ac:dyDescent="0.2">
      <c r="A17330" t="s">
        <v>17346</v>
      </c>
      <c r="B17330" t="s">
        <v>38832</v>
      </c>
      <c r="I17330" t="s">
        <v>3</v>
      </c>
      <c r="J17330">
        <v>15.26</v>
      </c>
      <c r="M17330">
        <v>15.26</v>
      </c>
      <c r="N17330">
        <f t="shared" si="270"/>
        <v>0</v>
      </c>
    </row>
    <row r="17331" spans="1:14" x14ac:dyDescent="0.2">
      <c r="A17331" t="s">
        <v>17347</v>
      </c>
      <c r="B17331" t="s">
        <v>38833</v>
      </c>
      <c r="I17331" t="s">
        <v>3</v>
      </c>
      <c r="J17331">
        <v>22.89</v>
      </c>
      <c r="M17331">
        <v>22.89</v>
      </c>
      <c r="N17331">
        <f t="shared" si="270"/>
        <v>0</v>
      </c>
    </row>
    <row r="17332" spans="1:14" x14ac:dyDescent="0.2">
      <c r="A17332" t="s">
        <v>17348</v>
      </c>
      <c r="B17332" t="s">
        <v>38833</v>
      </c>
      <c r="I17332" t="s">
        <v>3</v>
      </c>
      <c r="J17332">
        <v>21.75</v>
      </c>
      <c r="M17332">
        <v>21.75</v>
      </c>
      <c r="N17332">
        <f t="shared" si="270"/>
        <v>0</v>
      </c>
    </row>
    <row r="17333" spans="1:14" x14ac:dyDescent="0.2">
      <c r="A17333" t="s">
        <v>17349</v>
      </c>
      <c r="B17333" t="s">
        <v>38834</v>
      </c>
      <c r="I17333" t="s">
        <v>3</v>
      </c>
      <c r="J17333">
        <v>20.77</v>
      </c>
      <c r="M17333">
        <v>20.77</v>
      </c>
      <c r="N17333">
        <f t="shared" si="270"/>
        <v>0</v>
      </c>
    </row>
    <row r="17334" spans="1:14" x14ac:dyDescent="0.2">
      <c r="A17334" t="s">
        <v>17350</v>
      </c>
      <c r="B17334" t="s">
        <v>38834</v>
      </c>
      <c r="I17334" t="s">
        <v>3</v>
      </c>
      <c r="J17334">
        <v>19.04</v>
      </c>
      <c r="M17334">
        <v>19.04</v>
      </c>
      <c r="N17334">
        <f t="shared" si="270"/>
        <v>0</v>
      </c>
    </row>
    <row r="17335" spans="1:14" x14ac:dyDescent="0.2">
      <c r="A17335" t="s">
        <v>17351</v>
      </c>
      <c r="B17335" t="s">
        <v>38835</v>
      </c>
      <c r="I17335" t="s">
        <v>3</v>
      </c>
      <c r="J17335">
        <v>16.45</v>
      </c>
      <c r="M17335">
        <v>16.45</v>
      </c>
      <c r="N17335">
        <f t="shared" si="270"/>
        <v>0</v>
      </c>
    </row>
    <row r="17336" spans="1:14" x14ac:dyDescent="0.2">
      <c r="A17336" t="s">
        <v>17352</v>
      </c>
      <c r="B17336" t="s">
        <v>38835</v>
      </c>
      <c r="I17336" t="s">
        <v>3</v>
      </c>
      <c r="J17336">
        <v>14.96</v>
      </c>
      <c r="M17336">
        <v>14.96</v>
      </c>
      <c r="N17336">
        <f t="shared" si="270"/>
        <v>0</v>
      </c>
    </row>
    <row r="17337" spans="1:14" x14ac:dyDescent="0.2">
      <c r="A17337" t="s">
        <v>17353</v>
      </c>
      <c r="B17337" t="s">
        <v>38836</v>
      </c>
      <c r="I17337" t="s">
        <v>3</v>
      </c>
      <c r="J17337">
        <v>5.03</v>
      </c>
      <c r="M17337">
        <v>5.03</v>
      </c>
      <c r="N17337">
        <f t="shared" si="270"/>
        <v>0</v>
      </c>
    </row>
    <row r="17338" spans="1:14" x14ac:dyDescent="0.2">
      <c r="A17338" t="s">
        <v>17354</v>
      </c>
      <c r="B17338" t="s">
        <v>38836</v>
      </c>
      <c r="I17338" t="s">
        <v>3</v>
      </c>
      <c r="J17338">
        <v>4.53</v>
      </c>
      <c r="M17338">
        <v>4.53</v>
      </c>
      <c r="N17338">
        <f t="shared" si="270"/>
        <v>0</v>
      </c>
    </row>
    <row r="17339" spans="1:14" x14ac:dyDescent="0.2">
      <c r="A17339" t="s">
        <v>17355</v>
      </c>
      <c r="B17339" t="s">
        <v>38837</v>
      </c>
      <c r="I17339" t="s">
        <v>3</v>
      </c>
      <c r="J17339">
        <v>22.12</v>
      </c>
      <c r="M17339">
        <v>22.12</v>
      </c>
      <c r="N17339">
        <f t="shared" si="270"/>
        <v>0</v>
      </c>
    </row>
    <row r="17340" spans="1:14" x14ac:dyDescent="0.2">
      <c r="A17340" t="s">
        <v>17356</v>
      </c>
      <c r="B17340" t="s">
        <v>38837</v>
      </c>
      <c r="I17340" t="s">
        <v>3</v>
      </c>
      <c r="J17340">
        <v>20.88</v>
      </c>
      <c r="M17340">
        <v>20.88</v>
      </c>
      <c r="N17340">
        <f t="shared" si="270"/>
        <v>0</v>
      </c>
    </row>
    <row r="17341" spans="1:14" x14ac:dyDescent="0.2">
      <c r="A17341" t="s">
        <v>17357</v>
      </c>
      <c r="B17341" t="s">
        <v>38838</v>
      </c>
      <c r="I17341" t="s">
        <v>3</v>
      </c>
      <c r="J17341">
        <v>47.53</v>
      </c>
      <c r="M17341">
        <v>47.53</v>
      </c>
      <c r="N17341">
        <f t="shared" si="270"/>
        <v>0</v>
      </c>
    </row>
    <row r="17342" spans="1:14" x14ac:dyDescent="0.2">
      <c r="A17342" t="s">
        <v>17358</v>
      </c>
      <c r="B17342" t="s">
        <v>38838</v>
      </c>
      <c r="I17342" t="s">
        <v>3</v>
      </c>
      <c r="J17342">
        <v>43.22</v>
      </c>
      <c r="M17342">
        <v>43.22</v>
      </c>
      <c r="N17342">
        <f t="shared" si="270"/>
        <v>0</v>
      </c>
    </row>
    <row r="17343" spans="1:14" x14ac:dyDescent="0.2">
      <c r="A17343" t="s">
        <v>17359</v>
      </c>
      <c r="B17343" t="s">
        <v>41198</v>
      </c>
      <c r="I17343" t="s">
        <v>3</v>
      </c>
      <c r="J17343">
        <v>21.56</v>
      </c>
      <c r="M17343">
        <v>21.56</v>
      </c>
      <c r="N17343">
        <f t="shared" si="270"/>
        <v>0</v>
      </c>
    </row>
    <row r="17344" spans="1:14" x14ac:dyDescent="0.2">
      <c r="A17344" t="s">
        <v>17360</v>
      </c>
      <c r="B17344" t="s">
        <v>41198</v>
      </c>
      <c r="I17344" t="s">
        <v>3</v>
      </c>
      <c r="J17344">
        <v>19.18</v>
      </c>
      <c r="M17344">
        <v>19.18</v>
      </c>
      <c r="N17344">
        <f t="shared" si="270"/>
        <v>0</v>
      </c>
    </row>
    <row r="17345" spans="1:14" x14ac:dyDescent="0.2">
      <c r="A17345" t="s">
        <v>17361</v>
      </c>
      <c r="B17345" t="s">
        <v>38839</v>
      </c>
      <c r="I17345" t="s">
        <v>3</v>
      </c>
      <c r="J17345">
        <v>9.61</v>
      </c>
      <c r="M17345">
        <v>9.61</v>
      </c>
      <c r="N17345">
        <f t="shared" si="270"/>
        <v>0</v>
      </c>
    </row>
    <row r="17346" spans="1:14" x14ac:dyDescent="0.2">
      <c r="A17346" t="s">
        <v>17362</v>
      </c>
      <c r="B17346" t="s">
        <v>38839</v>
      </c>
      <c r="I17346" t="s">
        <v>3</v>
      </c>
      <c r="J17346">
        <v>8.4600000000000009</v>
      </c>
      <c r="M17346">
        <v>8.4600000000000009</v>
      </c>
      <c r="N17346">
        <f t="shared" si="270"/>
        <v>0</v>
      </c>
    </row>
    <row r="17347" spans="1:14" x14ac:dyDescent="0.2">
      <c r="A17347" t="s">
        <v>17363</v>
      </c>
      <c r="B17347" t="s">
        <v>38840</v>
      </c>
      <c r="I17347" t="s">
        <v>3</v>
      </c>
      <c r="J17347">
        <v>10.77</v>
      </c>
      <c r="M17347">
        <v>10.77</v>
      </c>
      <c r="N17347">
        <f t="shared" si="270"/>
        <v>0</v>
      </c>
    </row>
    <row r="17348" spans="1:14" x14ac:dyDescent="0.2">
      <c r="A17348" t="s">
        <v>17364</v>
      </c>
      <c r="B17348" t="s">
        <v>38840</v>
      </c>
      <c r="I17348" t="s">
        <v>3</v>
      </c>
      <c r="J17348">
        <v>9.59</v>
      </c>
      <c r="M17348">
        <v>9.59</v>
      </c>
      <c r="N17348">
        <f t="shared" ref="N17348:N17411" si="271">J17348-M17348</f>
        <v>0</v>
      </c>
    </row>
    <row r="17349" spans="1:14" x14ac:dyDescent="0.2">
      <c r="A17349" t="s">
        <v>17365</v>
      </c>
      <c r="B17349" t="s">
        <v>38841</v>
      </c>
      <c r="I17349" t="s">
        <v>3</v>
      </c>
      <c r="J17349">
        <v>30.25</v>
      </c>
      <c r="M17349">
        <v>30.25</v>
      </c>
      <c r="N17349">
        <f t="shared" si="271"/>
        <v>0</v>
      </c>
    </row>
    <row r="17350" spans="1:14" x14ac:dyDescent="0.2">
      <c r="A17350" t="s">
        <v>17366</v>
      </c>
      <c r="B17350" t="s">
        <v>38841</v>
      </c>
      <c r="I17350" t="s">
        <v>3</v>
      </c>
      <c r="J17350">
        <v>27.29</v>
      </c>
      <c r="M17350">
        <v>27.29</v>
      </c>
      <c r="N17350">
        <f t="shared" si="271"/>
        <v>0</v>
      </c>
    </row>
    <row r="17351" spans="1:14" x14ac:dyDescent="0.2">
      <c r="A17351" t="s">
        <v>17367</v>
      </c>
      <c r="B17351" t="s">
        <v>38842</v>
      </c>
      <c r="I17351" t="s">
        <v>3</v>
      </c>
      <c r="J17351">
        <v>6.29</v>
      </c>
      <c r="M17351">
        <v>6.29</v>
      </c>
      <c r="N17351">
        <f t="shared" si="271"/>
        <v>0</v>
      </c>
    </row>
    <row r="17352" spans="1:14" x14ac:dyDescent="0.2">
      <c r="A17352" t="s">
        <v>17368</v>
      </c>
      <c r="B17352" t="s">
        <v>38842</v>
      </c>
      <c r="I17352" t="s">
        <v>3</v>
      </c>
      <c r="J17352">
        <v>5.61</v>
      </c>
      <c r="M17352">
        <v>5.61</v>
      </c>
      <c r="N17352">
        <f t="shared" si="271"/>
        <v>0</v>
      </c>
    </row>
    <row r="17353" spans="1:14" x14ac:dyDescent="0.2">
      <c r="A17353" t="s">
        <v>17369</v>
      </c>
      <c r="B17353" t="s">
        <v>38843</v>
      </c>
      <c r="I17353" t="s">
        <v>3</v>
      </c>
      <c r="J17353">
        <v>10.199999999999999</v>
      </c>
      <c r="M17353">
        <v>10.199999999999999</v>
      </c>
      <c r="N17353">
        <f t="shared" si="271"/>
        <v>0</v>
      </c>
    </row>
    <row r="17354" spans="1:14" x14ac:dyDescent="0.2">
      <c r="A17354" t="s">
        <v>17370</v>
      </c>
      <c r="B17354" t="s">
        <v>38843</v>
      </c>
      <c r="I17354" t="s">
        <v>3</v>
      </c>
      <c r="J17354">
        <v>9.25</v>
      </c>
      <c r="M17354">
        <v>9.25</v>
      </c>
      <c r="N17354">
        <f t="shared" si="271"/>
        <v>0</v>
      </c>
    </row>
    <row r="17355" spans="1:14" x14ac:dyDescent="0.2">
      <c r="A17355" t="s">
        <v>17371</v>
      </c>
      <c r="B17355" t="s">
        <v>38844</v>
      </c>
      <c r="I17355" t="s">
        <v>3</v>
      </c>
      <c r="J17355">
        <v>17.53</v>
      </c>
      <c r="M17355">
        <v>17.53</v>
      </c>
      <c r="N17355">
        <f t="shared" si="271"/>
        <v>0</v>
      </c>
    </row>
    <row r="17356" spans="1:14" x14ac:dyDescent="0.2">
      <c r="A17356" t="s">
        <v>17372</v>
      </c>
      <c r="B17356" t="s">
        <v>38844</v>
      </c>
      <c r="I17356" t="s">
        <v>3</v>
      </c>
      <c r="J17356">
        <v>16.489999999999998</v>
      </c>
      <c r="M17356">
        <v>16.489999999999998</v>
      </c>
      <c r="N17356">
        <f t="shared" si="271"/>
        <v>0</v>
      </c>
    </row>
    <row r="17357" spans="1:14" x14ac:dyDescent="0.2">
      <c r="A17357" t="s">
        <v>17373</v>
      </c>
      <c r="B17357" t="s">
        <v>41199</v>
      </c>
      <c r="I17357" t="s">
        <v>3</v>
      </c>
      <c r="J17357">
        <v>30.68</v>
      </c>
      <c r="M17357">
        <v>30.68</v>
      </c>
      <c r="N17357">
        <f t="shared" si="271"/>
        <v>0</v>
      </c>
    </row>
    <row r="17358" spans="1:14" x14ac:dyDescent="0.2">
      <c r="A17358" t="s">
        <v>17374</v>
      </c>
      <c r="B17358" t="s">
        <v>41199</v>
      </c>
      <c r="I17358" t="s">
        <v>3</v>
      </c>
      <c r="J17358">
        <v>27.61</v>
      </c>
      <c r="M17358">
        <v>27.61</v>
      </c>
      <c r="N17358">
        <f t="shared" si="271"/>
        <v>0</v>
      </c>
    </row>
    <row r="17359" spans="1:14" x14ac:dyDescent="0.2">
      <c r="A17359" t="s">
        <v>17375</v>
      </c>
      <c r="B17359" t="s">
        <v>38845</v>
      </c>
      <c r="I17359" t="s">
        <v>3</v>
      </c>
      <c r="J17359">
        <v>16.2</v>
      </c>
      <c r="M17359">
        <v>16.2</v>
      </c>
      <c r="N17359">
        <f t="shared" si="271"/>
        <v>0</v>
      </c>
    </row>
    <row r="17360" spans="1:14" x14ac:dyDescent="0.2">
      <c r="A17360" t="s">
        <v>17376</v>
      </c>
      <c r="B17360" t="s">
        <v>38845</v>
      </c>
      <c r="I17360" t="s">
        <v>3</v>
      </c>
      <c r="J17360">
        <v>14.61</v>
      </c>
      <c r="M17360">
        <v>14.61</v>
      </c>
      <c r="N17360">
        <f t="shared" si="271"/>
        <v>0</v>
      </c>
    </row>
    <row r="17361" spans="1:14" x14ac:dyDescent="0.2">
      <c r="A17361" t="s">
        <v>17377</v>
      </c>
      <c r="B17361" t="s">
        <v>38846</v>
      </c>
      <c r="I17361" t="s">
        <v>3</v>
      </c>
      <c r="J17361">
        <v>5.99</v>
      </c>
      <c r="M17361">
        <v>5.99</v>
      </c>
      <c r="N17361">
        <f t="shared" si="271"/>
        <v>0</v>
      </c>
    </row>
    <row r="17362" spans="1:14" x14ac:dyDescent="0.2">
      <c r="A17362" t="s">
        <v>17378</v>
      </c>
      <c r="B17362" t="s">
        <v>38846</v>
      </c>
      <c r="I17362" t="s">
        <v>3</v>
      </c>
      <c r="J17362">
        <v>5.31</v>
      </c>
      <c r="M17362">
        <v>5.31</v>
      </c>
      <c r="N17362">
        <f t="shared" si="271"/>
        <v>0</v>
      </c>
    </row>
    <row r="17363" spans="1:14" x14ac:dyDescent="0.2">
      <c r="A17363" t="s">
        <v>17379</v>
      </c>
      <c r="B17363" t="s">
        <v>38847</v>
      </c>
      <c r="I17363" t="s">
        <v>3</v>
      </c>
      <c r="J17363">
        <v>14.64</v>
      </c>
      <c r="M17363">
        <v>14.64</v>
      </c>
      <c r="N17363">
        <f t="shared" si="271"/>
        <v>0</v>
      </c>
    </row>
    <row r="17364" spans="1:14" x14ac:dyDescent="0.2">
      <c r="A17364" t="s">
        <v>17380</v>
      </c>
      <c r="B17364" t="s">
        <v>38847</v>
      </c>
      <c r="I17364" t="s">
        <v>3</v>
      </c>
      <c r="J17364">
        <v>13.15</v>
      </c>
      <c r="M17364">
        <v>13.15</v>
      </c>
      <c r="N17364">
        <f t="shared" si="271"/>
        <v>0</v>
      </c>
    </row>
    <row r="17365" spans="1:14" x14ac:dyDescent="0.2">
      <c r="A17365" t="s">
        <v>17381</v>
      </c>
      <c r="B17365" t="s">
        <v>38848</v>
      </c>
      <c r="I17365" t="s">
        <v>3</v>
      </c>
      <c r="J17365">
        <v>17.3</v>
      </c>
      <c r="M17365">
        <v>17.3</v>
      </c>
      <c r="N17365">
        <f t="shared" si="271"/>
        <v>0</v>
      </c>
    </row>
    <row r="17366" spans="1:14" x14ac:dyDescent="0.2">
      <c r="A17366" t="s">
        <v>17382</v>
      </c>
      <c r="B17366" t="s">
        <v>38848</v>
      </c>
      <c r="I17366" t="s">
        <v>3</v>
      </c>
      <c r="J17366">
        <v>15.71</v>
      </c>
      <c r="M17366">
        <v>15.71</v>
      </c>
      <c r="N17366">
        <f t="shared" si="271"/>
        <v>0</v>
      </c>
    </row>
    <row r="17367" spans="1:14" x14ac:dyDescent="0.2">
      <c r="A17367" t="s">
        <v>17383</v>
      </c>
      <c r="B17367" t="s">
        <v>38849</v>
      </c>
      <c r="I17367" t="s">
        <v>3</v>
      </c>
      <c r="J17367">
        <v>34.61</v>
      </c>
      <c r="M17367">
        <v>34.61</v>
      </c>
      <c r="N17367">
        <f t="shared" si="271"/>
        <v>0</v>
      </c>
    </row>
    <row r="17368" spans="1:14" x14ac:dyDescent="0.2">
      <c r="A17368" t="s">
        <v>17384</v>
      </c>
      <c r="B17368" t="s">
        <v>38849</v>
      </c>
      <c r="I17368" t="s">
        <v>3</v>
      </c>
      <c r="J17368">
        <v>31.43</v>
      </c>
      <c r="M17368">
        <v>31.43</v>
      </c>
      <c r="N17368">
        <f t="shared" si="271"/>
        <v>0</v>
      </c>
    </row>
    <row r="17369" spans="1:14" x14ac:dyDescent="0.2">
      <c r="A17369" t="s">
        <v>17385</v>
      </c>
      <c r="B17369" t="s">
        <v>38850</v>
      </c>
      <c r="I17369" t="s">
        <v>3</v>
      </c>
      <c r="J17369">
        <v>27.74</v>
      </c>
      <c r="M17369">
        <v>27.74</v>
      </c>
      <c r="N17369">
        <f t="shared" si="271"/>
        <v>0</v>
      </c>
    </row>
    <row r="17370" spans="1:14" x14ac:dyDescent="0.2">
      <c r="A17370" t="s">
        <v>17386</v>
      </c>
      <c r="B17370" t="s">
        <v>38850</v>
      </c>
      <c r="I17370" t="s">
        <v>3</v>
      </c>
      <c r="J17370">
        <v>25.1</v>
      </c>
      <c r="M17370">
        <v>25.1</v>
      </c>
      <c r="N17370">
        <f t="shared" si="271"/>
        <v>0</v>
      </c>
    </row>
    <row r="17371" spans="1:14" x14ac:dyDescent="0.2">
      <c r="A17371" t="s">
        <v>17387</v>
      </c>
      <c r="B17371" t="s">
        <v>38851</v>
      </c>
      <c r="I17371" t="s">
        <v>3</v>
      </c>
      <c r="J17371">
        <v>33.33</v>
      </c>
      <c r="M17371">
        <v>33.33</v>
      </c>
      <c r="N17371">
        <f t="shared" si="271"/>
        <v>0</v>
      </c>
    </row>
    <row r="17372" spans="1:14" x14ac:dyDescent="0.2">
      <c r="A17372" t="s">
        <v>17388</v>
      </c>
      <c r="B17372" t="s">
        <v>38851</v>
      </c>
      <c r="I17372" t="s">
        <v>3</v>
      </c>
      <c r="J17372">
        <v>30.15</v>
      </c>
      <c r="M17372">
        <v>30.15</v>
      </c>
      <c r="N17372">
        <f t="shared" si="271"/>
        <v>0</v>
      </c>
    </row>
    <row r="17373" spans="1:14" x14ac:dyDescent="0.2">
      <c r="A17373" t="s">
        <v>17389</v>
      </c>
      <c r="B17373" t="s">
        <v>38852</v>
      </c>
      <c r="I17373" t="s">
        <v>3</v>
      </c>
      <c r="J17373">
        <v>44.51</v>
      </c>
      <c r="M17373">
        <v>44.51</v>
      </c>
      <c r="N17373">
        <f t="shared" si="271"/>
        <v>0</v>
      </c>
    </row>
    <row r="17374" spans="1:14" x14ac:dyDescent="0.2">
      <c r="A17374" t="s">
        <v>17390</v>
      </c>
      <c r="B17374" t="s">
        <v>38852</v>
      </c>
      <c r="I17374" t="s">
        <v>3</v>
      </c>
      <c r="J17374">
        <v>40.200000000000003</v>
      </c>
      <c r="M17374">
        <v>40.200000000000003</v>
      </c>
      <c r="N17374">
        <f t="shared" si="271"/>
        <v>0</v>
      </c>
    </row>
    <row r="17375" spans="1:14" x14ac:dyDescent="0.2">
      <c r="A17375" t="s">
        <v>17391</v>
      </c>
      <c r="B17375" t="s">
        <v>38853</v>
      </c>
      <c r="I17375" t="s">
        <v>3</v>
      </c>
      <c r="J17375">
        <v>6.24</v>
      </c>
      <c r="M17375">
        <v>6.24</v>
      </c>
      <c r="N17375">
        <f t="shared" si="271"/>
        <v>0</v>
      </c>
    </row>
    <row r="17376" spans="1:14" x14ac:dyDescent="0.2">
      <c r="A17376" t="s">
        <v>17392</v>
      </c>
      <c r="B17376" t="s">
        <v>38853</v>
      </c>
      <c r="I17376" t="s">
        <v>3</v>
      </c>
      <c r="J17376">
        <v>5.56</v>
      </c>
      <c r="M17376">
        <v>5.56</v>
      </c>
      <c r="N17376">
        <f t="shared" si="271"/>
        <v>0</v>
      </c>
    </row>
    <row r="17377" spans="1:14" x14ac:dyDescent="0.2">
      <c r="A17377" t="s">
        <v>17393</v>
      </c>
      <c r="B17377" t="s">
        <v>38854</v>
      </c>
      <c r="I17377" t="s">
        <v>3</v>
      </c>
      <c r="J17377">
        <v>13.69</v>
      </c>
      <c r="M17377">
        <v>13.69</v>
      </c>
      <c r="N17377">
        <f t="shared" si="271"/>
        <v>0</v>
      </c>
    </row>
    <row r="17378" spans="1:14" x14ac:dyDescent="0.2">
      <c r="A17378" t="s">
        <v>17394</v>
      </c>
      <c r="B17378" t="s">
        <v>38854</v>
      </c>
      <c r="I17378" t="s">
        <v>3</v>
      </c>
      <c r="J17378">
        <v>12.42</v>
      </c>
      <c r="M17378">
        <v>12.42</v>
      </c>
      <c r="N17378">
        <f t="shared" si="271"/>
        <v>0</v>
      </c>
    </row>
    <row r="17379" spans="1:14" x14ac:dyDescent="0.2">
      <c r="A17379" t="s">
        <v>17395</v>
      </c>
      <c r="B17379" t="s">
        <v>38855</v>
      </c>
      <c r="I17379" t="s">
        <v>3</v>
      </c>
      <c r="J17379">
        <v>33.25</v>
      </c>
      <c r="M17379">
        <v>33.25</v>
      </c>
      <c r="N17379">
        <f t="shared" si="271"/>
        <v>0</v>
      </c>
    </row>
    <row r="17380" spans="1:14" x14ac:dyDescent="0.2">
      <c r="A17380" t="s">
        <v>17396</v>
      </c>
      <c r="B17380" t="s">
        <v>38855</v>
      </c>
      <c r="I17380" t="s">
        <v>3</v>
      </c>
      <c r="J17380">
        <v>30.15</v>
      </c>
      <c r="M17380">
        <v>30.15</v>
      </c>
      <c r="N17380">
        <f t="shared" si="271"/>
        <v>0</v>
      </c>
    </row>
    <row r="17381" spans="1:14" x14ac:dyDescent="0.2">
      <c r="A17381" t="s">
        <v>17397</v>
      </c>
      <c r="B17381" t="s">
        <v>38856</v>
      </c>
      <c r="I17381" t="s">
        <v>3</v>
      </c>
      <c r="J17381">
        <v>37.369999999999997</v>
      </c>
      <c r="M17381">
        <v>37.369999999999997</v>
      </c>
      <c r="N17381">
        <f t="shared" si="271"/>
        <v>0</v>
      </c>
    </row>
    <row r="17382" spans="1:14" x14ac:dyDescent="0.2">
      <c r="A17382" t="s">
        <v>17398</v>
      </c>
      <c r="B17382" t="s">
        <v>38856</v>
      </c>
      <c r="I17382" t="s">
        <v>3</v>
      </c>
      <c r="J17382">
        <v>34.270000000000003</v>
      </c>
      <c r="M17382">
        <v>34.270000000000003</v>
      </c>
      <c r="N17382">
        <f t="shared" si="271"/>
        <v>0</v>
      </c>
    </row>
    <row r="17383" spans="1:14" x14ac:dyDescent="0.2">
      <c r="A17383" t="s">
        <v>17399</v>
      </c>
      <c r="B17383" t="s">
        <v>38857</v>
      </c>
      <c r="I17383" t="s">
        <v>3</v>
      </c>
      <c r="J17383">
        <v>31.63</v>
      </c>
      <c r="M17383">
        <v>31.63</v>
      </c>
      <c r="N17383">
        <f t="shared" si="271"/>
        <v>0</v>
      </c>
    </row>
    <row r="17384" spans="1:14" x14ac:dyDescent="0.2">
      <c r="A17384" t="s">
        <v>17400</v>
      </c>
      <c r="B17384" t="s">
        <v>38857</v>
      </c>
      <c r="I17384" t="s">
        <v>3</v>
      </c>
      <c r="J17384">
        <v>29.52</v>
      </c>
      <c r="M17384">
        <v>29.52</v>
      </c>
      <c r="N17384">
        <f t="shared" si="271"/>
        <v>0</v>
      </c>
    </row>
    <row r="17385" spans="1:14" x14ac:dyDescent="0.2">
      <c r="A17385" t="s">
        <v>17401</v>
      </c>
      <c r="B17385" t="s">
        <v>38858</v>
      </c>
      <c r="I17385" t="s">
        <v>3</v>
      </c>
      <c r="J17385">
        <v>56.49</v>
      </c>
      <c r="M17385">
        <v>56.49</v>
      </c>
      <c r="N17385">
        <f t="shared" si="271"/>
        <v>0</v>
      </c>
    </row>
    <row r="17386" spans="1:14" x14ac:dyDescent="0.2">
      <c r="A17386" t="s">
        <v>17402</v>
      </c>
      <c r="B17386" t="s">
        <v>38858</v>
      </c>
      <c r="I17386" t="s">
        <v>3</v>
      </c>
      <c r="J17386">
        <v>53.52</v>
      </c>
      <c r="M17386">
        <v>53.52</v>
      </c>
      <c r="N17386">
        <f t="shared" si="271"/>
        <v>0</v>
      </c>
    </row>
    <row r="17387" spans="1:14" x14ac:dyDescent="0.2">
      <c r="A17387" t="s">
        <v>17403</v>
      </c>
      <c r="B17387" t="s">
        <v>38859</v>
      </c>
      <c r="I17387" t="s">
        <v>3</v>
      </c>
      <c r="J17387">
        <v>16.98</v>
      </c>
      <c r="M17387">
        <v>16.98</v>
      </c>
      <c r="N17387">
        <f t="shared" si="271"/>
        <v>0</v>
      </c>
    </row>
    <row r="17388" spans="1:14" x14ac:dyDescent="0.2">
      <c r="A17388" t="s">
        <v>17404</v>
      </c>
      <c r="B17388" t="s">
        <v>38859</v>
      </c>
      <c r="I17388" t="s">
        <v>3</v>
      </c>
      <c r="J17388">
        <v>15.39</v>
      </c>
      <c r="M17388">
        <v>15.39</v>
      </c>
      <c r="N17388">
        <f t="shared" si="271"/>
        <v>0</v>
      </c>
    </row>
    <row r="17389" spans="1:14" x14ac:dyDescent="0.2">
      <c r="A17389" t="s">
        <v>17405</v>
      </c>
      <c r="B17389" t="s">
        <v>38860</v>
      </c>
      <c r="I17389" t="s">
        <v>3</v>
      </c>
      <c r="J17389">
        <v>33.97</v>
      </c>
      <c r="M17389">
        <v>33.97</v>
      </c>
      <c r="N17389">
        <f t="shared" si="271"/>
        <v>0</v>
      </c>
    </row>
    <row r="17390" spans="1:14" x14ac:dyDescent="0.2">
      <c r="A17390" t="s">
        <v>17406</v>
      </c>
      <c r="B17390" t="s">
        <v>38860</v>
      </c>
      <c r="I17390" t="s">
        <v>3</v>
      </c>
      <c r="J17390">
        <v>30.79</v>
      </c>
      <c r="M17390">
        <v>30.79</v>
      </c>
      <c r="N17390">
        <f t="shared" si="271"/>
        <v>0</v>
      </c>
    </row>
    <row r="17391" spans="1:14" x14ac:dyDescent="0.2">
      <c r="A17391" t="s">
        <v>17407</v>
      </c>
      <c r="B17391" t="s">
        <v>38861</v>
      </c>
      <c r="I17391" t="s">
        <v>3</v>
      </c>
      <c r="J17391">
        <v>27.41</v>
      </c>
      <c r="M17391">
        <v>27.41</v>
      </c>
      <c r="N17391">
        <f t="shared" si="271"/>
        <v>0</v>
      </c>
    </row>
    <row r="17392" spans="1:14" x14ac:dyDescent="0.2">
      <c r="A17392" t="s">
        <v>17408</v>
      </c>
      <c r="B17392" t="s">
        <v>38861</v>
      </c>
      <c r="I17392" t="s">
        <v>3</v>
      </c>
      <c r="J17392">
        <v>24.78</v>
      </c>
      <c r="M17392">
        <v>24.78</v>
      </c>
      <c r="N17392">
        <f t="shared" si="271"/>
        <v>0</v>
      </c>
    </row>
    <row r="17393" spans="1:14" x14ac:dyDescent="0.2">
      <c r="A17393" t="s">
        <v>17409</v>
      </c>
      <c r="B17393" t="s">
        <v>38862</v>
      </c>
      <c r="I17393" t="s">
        <v>3</v>
      </c>
      <c r="J17393">
        <v>33.01</v>
      </c>
      <c r="M17393">
        <v>33.01</v>
      </c>
      <c r="N17393">
        <f t="shared" si="271"/>
        <v>0</v>
      </c>
    </row>
    <row r="17394" spans="1:14" x14ac:dyDescent="0.2">
      <c r="A17394" t="s">
        <v>17410</v>
      </c>
      <c r="B17394" t="s">
        <v>38862</v>
      </c>
      <c r="I17394" t="s">
        <v>3</v>
      </c>
      <c r="J17394">
        <v>29.83</v>
      </c>
      <c r="M17394">
        <v>29.83</v>
      </c>
      <c r="N17394">
        <f t="shared" si="271"/>
        <v>0</v>
      </c>
    </row>
    <row r="17395" spans="1:14" x14ac:dyDescent="0.2">
      <c r="A17395" t="s">
        <v>17411</v>
      </c>
      <c r="B17395" t="s">
        <v>38863</v>
      </c>
      <c r="I17395" t="s">
        <v>3</v>
      </c>
      <c r="J17395">
        <v>44.19</v>
      </c>
      <c r="M17395">
        <v>44.19</v>
      </c>
      <c r="N17395">
        <f t="shared" si="271"/>
        <v>0</v>
      </c>
    </row>
    <row r="17396" spans="1:14" x14ac:dyDescent="0.2">
      <c r="A17396" t="s">
        <v>17412</v>
      </c>
      <c r="B17396" t="s">
        <v>38863</v>
      </c>
      <c r="I17396" t="s">
        <v>3</v>
      </c>
      <c r="J17396">
        <v>39.869999999999997</v>
      </c>
      <c r="M17396">
        <v>39.869999999999997</v>
      </c>
      <c r="N17396">
        <f t="shared" si="271"/>
        <v>0</v>
      </c>
    </row>
    <row r="17397" spans="1:14" x14ac:dyDescent="0.2">
      <c r="A17397" t="s">
        <v>17413</v>
      </c>
      <c r="B17397" t="s">
        <v>38864</v>
      </c>
      <c r="I17397" t="s">
        <v>3</v>
      </c>
      <c r="J17397">
        <v>6.15</v>
      </c>
      <c r="M17397">
        <v>6.15</v>
      </c>
      <c r="N17397">
        <f t="shared" si="271"/>
        <v>0</v>
      </c>
    </row>
    <row r="17398" spans="1:14" x14ac:dyDescent="0.2">
      <c r="A17398" t="s">
        <v>17414</v>
      </c>
      <c r="B17398" t="s">
        <v>38864</v>
      </c>
      <c r="I17398" t="s">
        <v>3</v>
      </c>
      <c r="J17398">
        <v>5.47</v>
      </c>
      <c r="M17398">
        <v>5.47</v>
      </c>
      <c r="N17398">
        <f t="shared" si="271"/>
        <v>0</v>
      </c>
    </row>
    <row r="17399" spans="1:14" x14ac:dyDescent="0.2">
      <c r="A17399" t="s">
        <v>17415</v>
      </c>
      <c r="B17399" t="s">
        <v>38865</v>
      </c>
      <c r="I17399" t="s">
        <v>3</v>
      </c>
      <c r="J17399">
        <v>44.86</v>
      </c>
      <c r="M17399">
        <v>44.86</v>
      </c>
      <c r="N17399">
        <f t="shared" si="271"/>
        <v>0</v>
      </c>
    </row>
    <row r="17400" spans="1:14" x14ac:dyDescent="0.2">
      <c r="A17400" t="s">
        <v>17416</v>
      </c>
      <c r="B17400" t="s">
        <v>38865</v>
      </c>
      <c r="I17400" t="s">
        <v>3</v>
      </c>
      <c r="J17400">
        <v>40.549999999999997</v>
      </c>
      <c r="M17400">
        <v>40.549999999999997</v>
      </c>
      <c r="N17400">
        <f t="shared" si="271"/>
        <v>0</v>
      </c>
    </row>
    <row r="17401" spans="1:14" x14ac:dyDescent="0.2">
      <c r="A17401" t="s">
        <v>17417</v>
      </c>
      <c r="B17401" t="s">
        <v>38866</v>
      </c>
      <c r="I17401" t="s">
        <v>3</v>
      </c>
      <c r="J17401">
        <v>15.08</v>
      </c>
      <c r="M17401">
        <v>15.08</v>
      </c>
      <c r="N17401">
        <f t="shared" si="271"/>
        <v>0</v>
      </c>
    </row>
    <row r="17402" spans="1:14" x14ac:dyDescent="0.2">
      <c r="A17402" t="s">
        <v>17418</v>
      </c>
      <c r="B17402" t="s">
        <v>38866</v>
      </c>
      <c r="I17402" t="s">
        <v>3</v>
      </c>
      <c r="J17402">
        <v>13.72</v>
      </c>
      <c r="M17402">
        <v>13.72</v>
      </c>
      <c r="N17402">
        <f t="shared" si="271"/>
        <v>0</v>
      </c>
    </row>
    <row r="17403" spans="1:14" x14ac:dyDescent="0.2">
      <c r="A17403" t="s">
        <v>17419</v>
      </c>
      <c r="B17403" t="s">
        <v>38867</v>
      </c>
      <c r="I17403" t="s">
        <v>3</v>
      </c>
      <c r="J17403">
        <v>6.16</v>
      </c>
      <c r="M17403">
        <v>6.16</v>
      </c>
      <c r="N17403">
        <f t="shared" si="271"/>
        <v>0</v>
      </c>
    </row>
    <row r="17404" spans="1:14" x14ac:dyDescent="0.2">
      <c r="A17404" t="s">
        <v>17420</v>
      </c>
      <c r="B17404" t="s">
        <v>38867</v>
      </c>
      <c r="I17404" t="s">
        <v>3</v>
      </c>
      <c r="J17404">
        <v>5.48</v>
      </c>
      <c r="M17404">
        <v>5.48</v>
      </c>
      <c r="N17404">
        <f t="shared" si="271"/>
        <v>0</v>
      </c>
    </row>
    <row r="17405" spans="1:14" x14ac:dyDescent="0.2">
      <c r="A17405" t="s">
        <v>17421</v>
      </c>
      <c r="B17405" t="s">
        <v>38868</v>
      </c>
      <c r="I17405" t="s">
        <v>3</v>
      </c>
      <c r="J17405">
        <v>81.180000000000007</v>
      </c>
      <c r="M17405">
        <v>81.180000000000007</v>
      </c>
      <c r="N17405">
        <f t="shared" si="271"/>
        <v>0</v>
      </c>
    </row>
    <row r="17406" spans="1:14" x14ac:dyDescent="0.2">
      <c r="A17406" t="s">
        <v>17422</v>
      </c>
      <c r="B17406" t="s">
        <v>38868</v>
      </c>
      <c r="I17406" t="s">
        <v>3</v>
      </c>
      <c r="J17406">
        <v>70.62</v>
      </c>
      <c r="M17406">
        <v>70.62</v>
      </c>
      <c r="N17406">
        <f t="shared" si="271"/>
        <v>0</v>
      </c>
    </row>
    <row r="17407" spans="1:14" x14ac:dyDescent="0.2">
      <c r="A17407" t="s">
        <v>17423</v>
      </c>
      <c r="B17407" t="s">
        <v>38869</v>
      </c>
      <c r="I17407" t="s">
        <v>3</v>
      </c>
      <c r="J17407">
        <v>76.77</v>
      </c>
      <c r="M17407">
        <v>76.77</v>
      </c>
      <c r="N17407">
        <f t="shared" si="271"/>
        <v>0</v>
      </c>
    </row>
    <row r="17408" spans="1:14" x14ac:dyDescent="0.2">
      <c r="A17408" t="s">
        <v>17424</v>
      </c>
      <c r="B17408" t="s">
        <v>38869</v>
      </c>
      <c r="I17408" t="s">
        <v>3</v>
      </c>
      <c r="J17408">
        <v>67.45</v>
      </c>
      <c r="M17408">
        <v>67.45</v>
      </c>
      <c r="N17408">
        <f t="shared" si="271"/>
        <v>0</v>
      </c>
    </row>
    <row r="17409" spans="1:14" x14ac:dyDescent="0.2">
      <c r="A17409" t="s">
        <v>17425</v>
      </c>
      <c r="B17409" t="s">
        <v>38870</v>
      </c>
      <c r="I17409" t="s">
        <v>3</v>
      </c>
      <c r="J17409">
        <v>11.27</v>
      </c>
      <c r="M17409">
        <v>11.27</v>
      </c>
      <c r="N17409">
        <f t="shared" si="271"/>
        <v>0</v>
      </c>
    </row>
    <row r="17410" spans="1:14" x14ac:dyDescent="0.2">
      <c r="A17410" t="s">
        <v>17426</v>
      </c>
      <c r="B17410" t="s">
        <v>38870</v>
      </c>
      <c r="I17410" t="s">
        <v>3</v>
      </c>
      <c r="J17410">
        <v>10.130000000000001</v>
      </c>
      <c r="M17410">
        <v>10.130000000000001</v>
      </c>
      <c r="N17410">
        <f t="shared" si="271"/>
        <v>0</v>
      </c>
    </row>
    <row r="17411" spans="1:14" x14ac:dyDescent="0.2">
      <c r="A17411" t="s">
        <v>17427</v>
      </c>
      <c r="B17411" t="s">
        <v>38871</v>
      </c>
      <c r="I17411" t="s">
        <v>4</v>
      </c>
      <c r="J17411">
        <v>11.85</v>
      </c>
      <c r="M17411">
        <v>11.85</v>
      </c>
      <c r="N17411">
        <f t="shared" si="271"/>
        <v>0</v>
      </c>
    </row>
    <row r="17412" spans="1:14" x14ac:dyDescent="0.2">
      <c r="A17412" t="s">
        <v>17428</v>
      </c>
      <c r="B17412" t="s">
        <v>38871</v>
      </c>
      <c r="I17412" t="s">
        <v>4</v>
      </c>
      <c r="J17412">
        <v>10.39</v>
      </c>
      <c r="M17412">
        <v>10.39</v>
      </c>
      <c r="N17412">
        <f t="shared" ref="N17412:N17475" si="272">J17412-M17412</f>
        <v>0</v>
      </c>
    </row>
    <row r="17413" spans="1:14" x14ac:dyDescent="0.2">
      <c r="A17413" t="s">
        <v>17429</v>
      </c>
      <c r="B17413" t="s">
        <v>38872</v>
      </c>
      <c r="I17413" t="s">
        <v>4</v>
      </c>
      <c r="J17413">
        <v>3.14</v>
      </c>
      <c r="M17413">
        <v>3.14</v>
      </c>
      <c r="N17413">
        <f t="shared" si="272"/>
        <v>0</v>
      </c>
    </row>
    <row r="17414" spans="1:14" x14ac:dyDescent="0.2">
      <c r="A17414" t="s">
        <v>17430</v>
      </c>
      <c r="B17414" t="s">
        <v>38872</v>
      </c>
      <c r="I17414" t="s">
        <v>4</v>
      </c>
      <c r="J17414">
        <v>2.73</v>
      </c>
      <c r="M17414">
        <v>2.73</v>
      </c>
      <c r="N17414">
        <f t="shared" si="272"/>
        <v>0</v>
      </c>
    </row>
    <row r="17415" spans="1:14" x14ac:dyDescent="0.2">
      <c r="A17415" t="s">
        <v>17431</v>
      </c>
      <c r="B17415" t="s">
        <v>38873</v>
      </c>
      <c r="I17415" t="s">
        <v>3</v>
      </c>
      <c r="J17415">
        <v>15.89</v>
      </c>
      <c r="M17415">
        <v>15.89</v>
      </c>
      <c r="N17415">
        <f t="shared" si="272"/>
        <v>0</v>
      </c>
    </row>
    <row r="17416" spans="1:14" x14ac:dyDescent="0.2">
      <c r="A17416" t="s">
        <v>17432</v>
      </c>
      <c r="B17416" t="s">
        <v>38873</v>
      </c>
      <c r="I17416" t="s">
        <v>3</v>
      </c>
      <c r="J17416">
        <v>14.53</v>
      </c>
      <c r="M17416">
        <v>14.53</v>
      </c>
      <c r="N17416">
        <f t="shared" si="272"/>
        <v>0</v>
      </c>
    </row>
    <row r="17417" spans="1:14" x14ac:dyDescent="0.2">
      <c r="A17417" t="s">
        <v>17433</v>
      </c>
      <c r="B17417" t="s">
        <v>38874</v>
      </c>
      <c r="I17417" t="s">
        <v>3</v>
      </c>
      <c r="J17417">
        <v>20.46</v>
      </c>
      <c r="M17417">
        <v>20.46</v>
      </c>
      <c r="N17417">
        <f t="shared" si="272"/>
        <v>0</v>
      </c>
    </row>
    <row r="17418" spans="1:14" x14ac:dyDescent="0.2">
      <c r="A17418" t="s">
        <v>17434</v>
      </c>
      <c r="B17418" t="s">
        <v>38874</v>
      </c>
      <c r="I17418" t="s">
        <v>3</v>
      </c>
      <c r="J17418">
        <v>18.38</v>
      </c>
      <c r="M17418">
        <v>18.38</v>
      </c>
      <c r="N17418">
        <f t="shared" si="272"/>
        <v>0</v>
      </c>
    </row>
    <row r="17419" spans="1:14" x14ac:dyDescent="0.2">
      <c r="A17419" t="s">
        <v>17435</v>
      </c>
      <c r="B17419" t="s">
        <v>38875</v>
      </c>
      <c r="I17419" t="s">
        <v>3</v>
      </c>
      <c r="J17419">
        <v>13.33</v>
      </c>
      <c r="M17419">
        <v>13.33</v>
      </c>
      <c r="N17419">
        <f t="shared" si="272"/>
        <v>0</v>
      </c>
    </row>
    <row r="17420" spans="1:14" x14ac:dyDescent="0.2">
      <c r="A17420" t="s">
        <v>17436</v>
      </c>
      <c r="B17420" t="s">
        <v>38875</v>
      </c>
      <c r="I17420" t="s">
        <v>3</v>
      </c>
      <c r="J17420">
        <v>11.97</v>
      </c>
      <c r="M17420">
        <v>11.97</v>
      </c>
      <c r="N17420">
        <f t="shared" si="272"/>
        <v>0</v>
      </c>
    </row>
    <row r="17421" spans="1:14" x14ac:dyDescent="0.2">
      <c r="A17421" t="s">
        <v>17437</v>
      </c>
      <c r="B17421" t="s">
        <v>38876</v>
      </c>
      <c r="I17421" t="s">
        <v>3</v>
      </c>
      <c r="J17421">
        <v>40.93</v>
      </c>
      <c r="M17421">
        <v>40.93</v>
      </c>
      <c r="N17421">
        <f t="shared" si="272"/>
        <v>0</v>
      </c>
    </row>
    <row r="17422" spans="1:14" x14ac:dyDescent="0.2">
      <c r="A17422" t="s">
        <v>17438</v>
      </c>
      <c r="B17422" t="s">
        <v>38876</v>
      </c>
      <c r="I17422" t="s">
        <v>3</v>
      </c>
      <c r="J17422">
        <v>36.770000000000003</v>
      </c>
      <c r="M17422">
        <v>36.770000000000003</v>
      </c>
      <c r="N17422">
        <f t="shared" si="272"/>
        <v>0</v>
      </c>
    </row>
    <row r="17423" spans="1:14" x14ac:dyDescent="0.2">
      <c r="A17423" t="s">
        <v>17439</v>
      </c>
      <c r="B17423" t="s">
        <v>41200</v>
      </c>
      <c r="I17423" t="s">
        <v>3</v>
      </c>
      <c r="J17423">
        <v>41.9</v>
      </c>
      <c r="M17423">
        <v>41.9</v>
      </c>
      <c r="N17423">
        <f t="shared" si="272"/>
        <v>0</v>
      </c>
    </row>
    <row r="17424" spans="1:14" x14ac:dyDescent="0.2">
      <c r="A17424" t="s">
        <v>17440</v>
      </c>
      <c r="B17424" t="s">
        <v>41200</v>
      </c>
      <c r="I17424" t="s">
        <v>3</v>
      </c>
      <c r="J17424">
        <v>37.58</v>
      </c>
      <c r="M17424">
        <v>37.58</v>
      </c>
      <c r="N17424">
        <f t="shared" si="272"/>
        <v>0</v>
      </c>
    </row>
    <row r="17425" spans="1:14" x14ac:dyDescent="0.2">
      <c r="A17425" t="s">
        <v>17441</v>
      </c>
      <c r="B17425" t="s">
        <v>38877</v>
      </c>
      <c r="I17425" t="s">
        <v>3</v>
      </c>
      <c r="J17425">
        <v>26.02</v>
      </c>
      <c r="M17425">
        <v>26.02</v>
      </c>
      <c r="N17425">
        <f t="shared" si="272"/>
        <v>0</v>
      </c>
    </row>
    <row r="17426" spans="1:14" x14ac:dyDescent="0.2">
      <c r="A17426" t="s">
        <v>17442</v>
      </c>
      <c r="B17426" t="s">
        <v>38877</v>
      </c>
      <c r="I17426" t="s">
        <v>3</v>
      </c>
      <c r="J17426">
        <v>24.43</v>
      </c>
      <c r="M17426">
        <v>24.43</v>
      </c>
      <c r="N17426">
        <f t="shared" si="272"/>
        <v>0</v>
      </c>
    </row>
    <row r="17427" spans="1:14" x14ac:dyDescent="0.2">
      <c r="A17427" t="s">
        <v>17443</v>
      </c>
      <c r="B17427" t="s">
        <v>38878</v>
      </c>
      <c r="I17427" t="s">
        <v>3</v>
      </c>
      <c r="J17427">
        <v>20.89</v>
      </c>
      <c r="M17427">
        <v>20.89</v>
      </c>
      <c r="N17427">
        <f t="shared" si="272"/>
        <v>0</v>
      </c>
    </row>
    <row r="17428" spans="1:14" x14ac:dyDescent="0.2">
      <c r="A17428" t="s">
        <v>17444</v>
      </c>
      <c r="B17428" t="s">
        <v>38878</v>
      </c>
      <c r="I17428" t="s">
        <v>3</v>
      </c>
      <c r="J17428">
        <v>19.02</v>
      </c>
      <c r="M17428">
        <v>19.02</v>
      </c>
      <c r="N17428">
        <f t="shared" si="272"/>
        <v>0</v>
      </c>
    </row>
    <row r="17429" spans="1:14" x14ac:dyDescent="0.2">
      <c r="A17429" t="s">
        <v>17445</v>
      </c>
      <c r="B17429" t="s">
        <v>38879</v>
      </c>
      <c r="I17429" t="s">
        <v>3</v>
      </c>
      <c r="J17429">
        <v>26.47</v>
      </c>
      <c r="M17429">
        <v>26.47</v>
      </c>
      <c r="N17429">
        <f t="shared" si="272"/>
        <v>0</v>
      </c>
    </row>
    <row r="17430" spans="1:14" x14ac:dyDescent="0.2">
      <c r="A17430" t="s">
        <v>17446</v>
      </c>
      <c r="B17430" t="s">
        <v>38879</v>
      </c>
      <c r="I17430" t="s">
        <v>3</v>
      </c>
      <c r="J17430">
        <v>24.3</v>
      </c>
      <c r="M17430">
        <v>24.3</v>
      </c>
      <c r="N17430">
        <f t="shared" si="272"/>
        <v>0</v>
      </c>
    </row>
    <row r="17431" spans="1:14" x14ac:dyDescent="0.2">
      <c r="A17431" t="s">
        <v>17447</v>
      </c>
      <c r="B17431" t="s">
        <v>38880</v>
      </c>
      <c r="I17431" t="s">
        <v>3</v>
      </c>
      <c r="J17431">
        <v>10.210000000000001</v>
      </c>
      <c r="M17431">
        <v>10.210000000000001</v>
      </c>
      <c r="N17431">
        <f t="shared" si="272"/>
        <v>0</v>
      </c>
    </row>
    <row r="17432" spans="1:14" x14ac:dyDescent="0.2">
      <c r="A17432" t="s">
        <v>17448</v>
      </c>
      <c r="B17432" t="s">
        <v>38880</v>
      </c>
      <c r="I17432" t="s">
        <v>3</v>
      </c>
      <c r="J17432">
        <v>9.07</v>
      </c>
      <c r="M17432">
        <v>9.07</v>
      </c>
      <c r="N17432">
        <f t="shared" si="272"/>
        <v>0</v>
      </c>
    </row>
    <row r="17433" spans="1:14" x14ac:dyDescent="0.2">
      <c r="A17433" t="s">
        <v>17449</v>
      </c>
      <c r="B17433" t="s">
        <v>38881</v>
      </c>
      <c r="I17433" t="s">
        <v>3</v>
      </c>
      <c r="J17433">
        <v>6.3</v>
      </c>
      <c r="M17433">
        <v>6.3</v>
      </c>
      <c r="N17433">
        <f t="shared" si="272"/>
        <v>0</v>
      </c>
    </row>
    <row r="17434" spans="1:14" x14ac:dyDescent="0.2">
      <c r="A17434" t="s">
        <v>17450</v>
      </c>
      <c r="B17434" t="s">
        <v>38881</v>
      </c>
      <c r="I17434" t="s">
        <v>3</v>
      </c>
      <c r="J17434">
        <v>5.82</v>
      </c>
      <c r="M17434">
        <v>5.82</v>
      </c>
      <c r="N17434">
        <f t="shared" si="272"/>
        <v>0</v>
      </c>
    </row>
    <row r="17435" spans="1:14" x14ac:dyDescent="0.2">
      <c r="A17435" t="s">
        <v>17451</v>
      </c>
      <c r="B17435" t="s">
        <v>38882</v>
      </c>
      <c r="I17435" t="s">
        <v>3</v>
      </c>
      <c r="J17435">
        <v>3.52</v>
      </c>
      <c r="M17435">
        <v>3.52</v>
      </c>
      <c r="N17435">
        <f t="shared" si="272"/>
        <v>0</v>
      </c>
    </row>
    <row r="17436" spans="1:14" x14ac:dyDescent="0.2">
      <c r="A17436" t="s">
        <v>17452</v>
      </c>
      <c r="B17436" t="s">
        <v>38882</v>
      </c>
      <c r="I17436" t="s">
        <v>3</v>
      </c>
      <c r="J17436">
        <v>3.16</v>
      </c>
      <c r="M17436">
        <v>3.16</v>
      </c>
      <c r="N17436">
        <f t="shared" si="272"/>
        <v>0</v>
      </c>
    </row>
    <row r="17437" spans="1:14" x14ac:dyDescent="0.2">
      <c r="A17437" t="s">
        <v>17453</v>
      </c>
      <c r="B17437" t="s">
        <v>38883</v>
      </c>
      <c r="I17437" t="s">
        <v>3</v>
      </c>
      <c r="J17437">
        <v>3.29</v>
      </c>
      <c r="M17437">
        <v>3.29</v>
      </c>
      <c r="N17437">
        <f t="shared" si="272"/>
        <v>0</v>
      </c>
    </row>
    <row r="17438" spans="1:14" x14ac:dyDescent="0.2">
      <c r="A17438" t="s">
        <v>17454</v>
      </c>
      <c r="B17438" t="s">
        <v>38883</v>
      </c>
      <c r="I17438" t="s">
        <v>3</v>
      </c>
      <c r="J17438">
        <v>2.93</v>
      </c>
      <c r="M17438">
        <v>2.93</v>
      </c>
      <c r="N17438">
        <f t="shared" si="272"/>
        <v>0</v>
      </c>
    </row>
    <row r="17439" spans="1:14" x14ac:dyDescent="0.2">
      <c r="A17439" t="s">
        <v>17455</v>
      </c>
      <c r="B17439" t="s">
        <v>17456</v>
      </c>
      <c r="I17439" t="s">
        <v>3</v>
      </c>
      <c r="J17439">
        <v>6.18</v>
      </c>
      <c r="M17439">
        <v>6.18</v>
      </c>
      <c r="N17439">
        <f t="shared" si="272"/>
        <v>0</v>
      </c>
    </row>
    <row r="17440" spans="1:14" x14ac:dyDescent="0.2">
      <c r="A17440" t="s">
        <v>17457</v>
      </c>
      <c r="B17440" t="s">
        <v>17456</v>
      </c>
      <c r="I17440" t="s">
        <v>3</v>
      </c>
      <c r="J17440">
        <v>5.46</v>
      </c>
      <c r="M17440">
        <v>5.46</v>
      </c>
      <c r="N17440">
        <f t="shared" si="272"/>
        <v>0</v>
      </c>
    </row>
    <row r="17441" spans="1:14" x14ac:dyDescent="0.2">
      <c r="A17441" t="s">
        <v>17458</v>
      </c>
      <c r="B17441" t="s">
        <v>17459</v>
      </c>
      <c r="I17441" t="s">
        <v>3</v>
      </c>
      <c r="J17441">
        <v>7.99</v>
      </c>
      <c r="M17441">
        <v>7.99</v>
      </c>
      <c r="N17441">
        <f t="shared" si="272"/>
        <v>0</v>
      </c>
    </row>
    <row r="17442" spans="1:14" x14ac:dyDescent="0.2">
      <c r="A17442" t="s">
        <v>17460</v>
      </c>
      <c r="B17442" t="s">
        <v>17459</v>
      </c>
      <c r="I17442" t="s">
        <v>3</v>
      </c>
      <c r="J17442">
        <v>7.03</v>
      </c>
      <c r="M17442">
        <v>7.03</v>
      </c>
      <c r="N17442">
        <f t="shared" si="272"/>
        <v>0</v>
      </c>
    </row>
    <row r="17443" spans="1:14" x14ac:dyDescent="0.2">
      <c r="A17443" t="s">
        <v>17461</v>
      </c>
      <c r="B17443" t="s">
        <v>17462</v>
      </c>
      <c r="I17443" t="s">
        <v>3</v>
      </c>
      <c r="J17443">
        <v>35.08</v>
      </c>
      <c r="M17443">
        <v>35.08</v>
      </c>
      <c r="N17443">
        <f t="shared" si="272"/>
        <v>0</v>
      </c>
    </row>
    <row r="17444" spans="1:14" x14ac:dyDescent="0.2">
      <c r="A17444" t="s">
        <v>17463</v>
      </c>
      <c r="B17444" t="s">
        <v>17462</v>
      </c>
      <c r="I17444" t="s">
        <v>3</v>
      </c>
      <c r="J17444">
        <v>34.36</v>
      </c>
      <c r="M17444">
        <v>34.36</v>
      </c>
      <c r="N17444">
        <f t="shared" si="272"/>
        <v>0</v>
      </c>
    </row>
    <row r="17445" spans="1:14" x14ac:dyDescent="0.2">
      <c r="A17445" t="s">
        <v>17464</v>
      </c>
      <c r="B17445" t="s">
        <v>38884</v>
      </c>
      <c r="I17445" t="s">
        <v>3</v>
      </c>
      <c r="J17445">
        <v>55.1</v>
      </c>
      <c r="M17445">
        <v>55.1</v>
      </c>
      <c r="N17445">
        <f t="shared" si="272"/>
        <v>0</v>
      </c>
    </row>
    <row r="17446" spans="1:14" x14ac:dyDescent="0.2">
      <c r="A17446" t="s">
        <v>17465</v>
      </c>
      <c r="B17446" t="s">
        <v>38884</v>
      </c>
      <c r="I17446" t="s">
        <v>3</v>
      </c>
      <c r="J17446">
        <v>54.14</v>
      </c>
      <c r="M17446">
        <v>54.14</v>
      </c>
      <c r="N17446">
        <f t="shared" si="272"/>
        <v>0</v>
      </c>
    </row>
    <row r="17447" spans="1:14" x14ac:dyDescent="0.2">
      <c r="A17447" t="s">
        <v>17466</v>
      </c>
      <c r="B17447" t="s">
        <v>17467</v>
      </c>
      <c r="I17447" t="s">
        <v>4</v>
      </c>
      <c r="J17447">
        <v>8.18</v>
      </c>
      <c r="M17447">
        <v>8.18</v>
      </c>
      <c r="N17447">
        <f t="shared" si="272"/>
        <v>0</v>
      </c>
    </row>
    <row r="17448" spans="1:14" x14ac:dyDescent="0.2">
      <c r="A17448" t="s">
        <v>17468</v>
      </c>
      <c r="B17448" t="s">
        <v>17467</v>
      </c>
      <c r="I17448" t="s">
        <v>4</v>
      </c>
      <c r="J17448">
        <v>7.77</v>
      </c>
      <c r="M17448">
        <v>7.77</v>
      </c>
      <c r="N17448">
        <f t="shared" si="272"/>
        <v>0</v>
      </c>
    </row>
    <row r="17449" spans="1:14" x14ac:dyDescent="0.2">
      <c r="A17449" t="s">
        <v>17469</v>
      </c>
      <c r="B17449" t="s">
        <v>38885</v>
      </c>
      <c r="I17449" t="s">
        <v>3</v>
      </c>
      <c r="J17449">
        <v>73.27</v>
      </c>
      <c r="M17449">
        <v>73.27</v>
      </c>
      <c r="N17449">
        <f t="shared" si="272"/>
        <v>0</v>
      </c>
    </row>
    <row r="17450" spans="1:14" x14ac:dyDescent="0.2">
      <c r="A17450" t="s">
        <v>17470</v>
      </c>
      <c r="B17450" t="s">
        <v>38885</v>
      </c>
      <c r="I17450" t="s">
        <v>3</v>
      </c>
      <c r="J17450">
        <v>65.17</v>
      </c>
      <c r="M17450">
        <v>65.17</v>
      </c>
      <c r="N17450">
        <f t="shared" si="272"/>
        <v>0</v>
      </c>
    </row>
    <row r="17451" spans="1:14" x14ac:dyDescent="0.2">
      <c r="A17451" t="s">
        <v>17471</v>
      </c>
      <c r="B17451" t="s">
        <v>38886</v>
      </c>
      <c r="I17451" t="s">
        <v>3</v>
      </c>
      <c r="J17451">
        <v>66.38</v>
      </c>
      <c r="M17451">
        <v>66.38</v>
      </c>
      <c r="N17451">
        <f t="shared" si="272"/>
        <v>0</v>
      </c>
    </row>
    <row r="17452" spans="1:14" x14ac:dyDescent="0.2">
      <c r="A17452" t="s">
        <v>17472</v>
      </c>
      <c r="B17452" t="s">
        <v>38886</v>
      </c>
      <c r="I17452" t="s">
        <v>3</v>
      </c>
      <c r="J17452">
        <v>58.28</v>
      </c>
      <c r="M17452">
        <v>58.28</v>
      </c>
      <c r="N17452">
        <f t="shared" si="272"/>
        <v>0</v>
      </c>
    </row>
    <row r="17453" spans="1:14" x14ac:dyDescent="0.2">
      <c r="A17453" t="s">
        <v>17473</v>
      </c>
      <c r="B17453" t="s">
        <v>38887</v>
      </c>
      <c r="I17453" t="s">
        <v>3</v>
      </c>
      <c r="J17453">
        <v>37.04</v>
      </c>
      <c r="M17453">
        <v>37.04</v>
      </c>
      <c r="N17453">
        <f t="shared" si="272"/>
        <v>0</v>
      </c>
    </row>
    <row r="17454" spans="1:14" x14ac:dyDescent="0.2">
      <c r="A17454" t="s">
        <v>17474</v>
      </c>
      <c r="B17454" t="s">
        <v>38887</v>
      </c>
      <c r="I17454" t="s">
        <v>3</v>
      </c>
      <c r="J17454">
        <v>32.6</v>
      </c>
      <c r="M17454">
        <v>32.6</v>
      </c>
      <c r="N17454">
        <f t="shared" si="272"/>
        <v>0</v>
      </c>
    </row>
    <row r="17455" spans="1:14" x14ac:dyDescent="0.2">
      <c r="A17455" t="s">
        <v>17475</v>
      </c>
      <c r="B17455" t="s">
        <v>38888</v>
      </c>
      <c r="I17455" t="s">
        <v>3</v>
      </c>
      <c r="J17455">
        <v>14.9</v>
      </c>
      <c r="M17455">
        <v>14.9</v>
      </c>
      <c r="N17455">
        <f t="shared" si="272"/>
        <v>0</v>
      </c>
    </row>
    <row r="17456" spans="1:14" x14ac:dyDescent="0.2">
      <c r="A17456" t="s">
        <v>17476</v>
      </c>
      <c r="B17456" t="s">
        <v>38888</v>
      </c>
      <c r="I17456" t="s">
        <v>3</v>
      </c>
      <c r="J17456">
        <v>13.54</v>
      </c>
      <c r="M17456">
        <v>13.54</v>
      </c>
      <c r="N17456">
        <f t="shared" si="272"/>
        <v>0</v>
      </c>
    </row>
    <row r="17457" spans="1:14" x14ac:dyDescent="0.2">
      <c r="A17457" t="s">
        <v>17477</v>
      </c>
      <c r="B17457" t="s">
        <v>38889</v>
      </c>
      <c r="I17457" t="s">
        <v>5</v>
      </c>
      <c r="J17457">
        <v>37.64</v>
      </c>
      <c r="M17457">
        <v>37.64</v>
      </c>
      <c r="N17457">
        <f t="shared" si="272"/>
        <v>0</v>
      </c>
    </row>
    <row r="17458" spans="1:14" x14ac:dyDescent="0.2">
      <c r="A17458" t="s">
        <v>17478</v>
      </c>
      <c r="B17458" t="s">
        <v>38889</v>
      </c>
      <c r="I17458" t="s">
        <v>5</v>
      </c>
      <c r="J17458">
        <v>33.33</v>
      </c>
      <c r="M17458">
        <v>33.33</v>
      </c>
      <c r="N17458">
        <f t="shared" si="272"/>
        <v>0</v>
      </c>
    </row>
    <row r="17459" spans="1:14" x14ac:dyDescent="0.2">
      <c r="A17459" t="s">
        <v>17479</v>
      </c>
      <c r="B17459" t="s">
        <v>38890</v>
      </c>
      <c r="I17459" t="s">
        <v>5</v>
      </c>
      <c r="J17459">
        <v>222.85</v>
      </c>
      <c r="M17459">
        <v>222.85</v>
      </c>
      <c r="N17459">
        <f t="shared" si="272"/>
        <v>0</v>
      </c>
    </row>
    <row r="17460" spans="1:14" x14ac:dyDescent="0.2">
      <c r="A17460" t="s">
        <v>17480</v>
      </c>
      <c r="B17460" t="s">
        <v>38890</v>
      </c>
      <c r="I17460" t="s">
        <v>5</v>
      </c>
      <c r="J17460">
        <v>222.85</v>
      </c>
      <c r="M17460">
        <v>222.85</v>
      </c>
      <c r="N17460">
        <f t="shared" si="272"/>
        <v>0</v>
      </c>
    </row>
    <row r="17461" spans="1:14" x14ac:dyDescent="0.2">
      <c r="A17461" t="s">
        <v>17481</v>
      </c>
      <c r="B17461" t="s">
        <v>38891</v>
      </c>
      <c r="I17461" t="s">
        <v>5</v>
      </c>
      <c r="J17461">
        <v>257.33</v>
      </c>
      <c r="M17461">
        <v>257.33</v>
      </c>
      <c r="N17461">
        <f t="shared" si="272"/>
        <v>0</v>
      </c>
    </row>
    <row r="17462" spans="1:14" x14ac:dyDescent="0.2">
      <c r="A17462" t="s">
        <v>17482</v>
      </c>
      <c r="B17462" t="s">
        <v>38891</v>
      </c>
      <c r="I17462" t="s">
        <v>5</v>
      </c>
      <c r="J17462">
        <v>257.33</v>
      </c>
      <c r="M17462">
        <v>257.33</v>
      </c>
      <c r="N17462">
        <f t="shared" si="272"/>
        <v>0</v>
      </c>
    </row>
    <row r="17463" spans="1:14" x14ac:dyDescent="0.2">
      <c r="A17463" t="s">
        <v>17483</v>
      </c>
      <c r="B17463" t="s">
        <v>38892</v>
      </c>
      <c r="I17463" t="s">
        <v>5</v>
      </c>
      <c r="J17463">
        <v>403.3</v>
      </c>
      <c r="M17463">
        <v>403.3</v>
      </c>
      <c r="N17463">
        <f t="shared" si="272"/>
        <v>0</v>
      </c>
    </row>
    <row r="17464" spans="1:14" x14ac:dyDescent="0.2">
      <c r="A17464" t="s">
        <v>17484</v>
      </c>
      <c r="B17464" t="s">
        <v>38892</v>
      </c>
      <c r="I17464" t="s">
        <v>5</v>
      </c>
      <c r="J17464">
        <v>403.3</v>
      </c>
      <c r="M17464">
        <v>403.3</v>
      </c>
      <c r="N17464">
        <f t="shared" si="272"/>
        <v>0</v>
      </c>
    </row>
    <row r="17465" spans="1:14" x14ac:dyDescent="0.2">
      <c r="A17465" t="s">
        <v>17485</v>
      </c>
      <c r="B17465" t="s">
        <v>38893</v>
      </c>
      <c r="I17465" t="s">
        <v>5</v>
      </c>
      <c r="J17465">
        <v>991.31</v>
      </c>
      <c r="M17465">
        <v>991.31</v>
      </c>
      <c r="N17465">
        <f t="shared" si="272"/>
        <v>0</v>
      </c>
    </row>
    <row r="17466" spans="1:14" x14ac:dyDescent="0.2">
      <c r="A17466" t="s">
        <v>17486</v>
      </c>
      <c r="B17466" t="s">
        <v>38893</v>
      </c>
      <c r="I17466" t="s">
        <v>5</v>
      </c>
      <c r="J17466">
        <v>991.31</v>
      </c>
      <c r="M17466">
        <v>991.31</v>
      </c>
      <c r="N17466">
        <f t="shared" si="272"/>
        <v>0</v>
      </c>
    </row>
    <row r="17467" spans="1:14" x14ac:dyDescent="0.2">
      <c r="A17467" t="s">
        <v>17487</v>
      </c>
      <c r="B17467" t="s">
        <v>38894</v>
      </c>
      <c r="I17467" t="s">
        <v>5</v>
      </c>
      <c r="J17467">
        <v>758.82</v>
      </c>
      <c r="M17467">
        <v>758.82</v>
      </c>
      <c r="N17467">
        <f t="shared" si="272"/>
        <v>0</v>
      </c>
    </row>
    <row r="17468" spans="1:14" x14ac:dyDescent="0.2">
      <c r="A17468" t="s">
        <v>17488</v>
      </c>
      <c r="B17468" t="s">
        <v>38894</v>
      </c>
      <c r="I17468" t="s">
        <v>5</v>
      </c>
      <c r="J17468">
        <v>758.82</v>
      </c>
      <c r="M17468">
        <v>758.82</v>
      </c>
      <c r="N17468">
        <f t="shared" si="272"/>
        <v>0</v>
      </c>
    </row>
    <row r="17469" spans="1:14" x14ac:dyDescent="0.2">
      <c r="A17469" t="s">
        <v>17489</v>
      </c>
      <c r="B17469" t="s">
        <v>38895</v>
      </c>
      <c r="I17469" t="s">
        <v>5</v>
      </c>
      <c r="J17469">
        <v>769.39</v>
      </c>
      <c r="M17469">
        <v>769.39</v>
      </c>
      <c r="N17469">
        <f t="shared" si="272"/>
        <v>0</v>
      </c>
    </row>
    <row r="17470" spans="1:14" x14ac:dyDescent="0.2">
      <c r="A17470" t="s">
        <v>17490</v>
      </c>
      <c r="B17470" t="s">
        <v>38895</v>
      </c>
      <c r="I17470" t="s">
        <v>5</v>
      </c>
      <c r="J17470">
        <v>769.39</v>
      </c>
      <c r="M17470">
        <v>769.39</v>
      </c>
      <c r="N17470">
        <f t="shared" si="272"/>
        <v>0</v>
      </c>
    </row>
    <row r="17471" spans="1:14" x14ac:dyDescent="0.2">
      <c r="A17471" t="s">
        <v>17491</v>
      </c>
      <c r="B17471" t="s">
        <v>38896</v>
      </c>
      <c r="I17471" t="s">
        <v>5</v>
      </c>
      <c r="J17471">
        <v>151.44</v>
      </c>
      <c r="M17471">
        <v>151.44</v>
      </c>
      <c r="N17471">
        <f t="shared" si="272"/>
        <v>0</v>
      </c>
    </row>
    <row r="17472" spans="1:14" x14ac:dyDescent="0.2">
      <c r="A17472" t="s">
        <v>17492</v>
      </c>
      <c r="B17472" t="s">
        <v>38896</v>
      </c>
      <c r="I17472" t="s">
        <v>5</v>
      </c>
      <c r="J17472">
        <v>151.44</v>
      </c>
      <c r="M17472">
        <v>151.44</v>
      </c>
      <c r="N17472">
        <f t="shared" si="272"/>
        <v>0</v>
      </c>
    </row>
    <row r="17473" spans="1:14" x14ac:dyDescent="0.2">
      <c r="A17473" t="s">
        <v>17493</v>
      </c>
      <c r="B17473" t="s">
        <v>38897</v>
      </c>
      <c r="I17473" t="s">
        <v>5</v>
      </c>
      <c r="J17473">
        <v>348.51</v>
      </c>
      <c r="M17473">
        <v>348.51</v>
      </c>
      <c r="N17473">
        <f t="shared" si="272"/>
        <v>0</v>
      </c>
    </row>
    <row r="17474" spans="1:14" x14ac:dyDescent="0.2">
      <c r="A17474" t="s">
        <v>17494</v>
      </c>
      <c r="B17474" t="s">
        <v>38897</v>
      </c>
      <c r="I17474" t="s">
        <v>5</v>
      </c>
      <c r="J17474">
        <v>348.51</v>
      </c>
      <c r="M17474">
        <v>348.51</v>
      </c>
      <c r="N17474">
        <f t="shared" si="272"/>
        <v>0</v>
      </c>
    </row>
    <row r="17475" spans="1:14" x14ac:dyDescent="0.2">
      <c r="A17475" t="s">
        <v>17495</v>
      </c>
      <c r="B17475" t="s">
        <v>38898</v>
      </c>
      <c r="I17475" t="s">
        <v>5</v>
      </c>
      <c r="J17475">
        <v>343.92</v>
      </c>
      <c r="M17475">
        <v>343.92</v>
      </c>
      <c r="N17475">
        <f t="shared" si="272"/>
        <v>0</v>
      </c>
    </row>
    <row r="17476" spans="1:14" x14ac:dyDescent="0.2">
      <c r="A17476" t="s">
        <v>17496</v>
      </c>
      <c r="B17476" t="s">
        <v>38898</v>
      </c>
      <c r="I17476" t="s">
        <v>5</v>
      </c>
      <c r="J17476">
        <v>343.92</v>
      </c>
      <c r="M17476">
        <v>343.92</v>
      </c>
      <c r="N17476">
        <f t="shared" ref="N17476:N17539" si="273">J17476-M17476</f>
        <v>0</v>
      </c>
    </row>
    <row r="17477" spans="1:14" x14ac:dyDescent="0.2">
      <c r="A17477" t="s">
        <v>17497</v>
      </c>
      <c r="B17477" t="s">
        <v>38899</v>
      </c>
      <c r="I17477" t="s">
        <v>5</v>
      </c>
      <c r="J17477">
        <v>207.38</v>
      </c>
      <c r="M17477">
        <v>207.38</v>
      </c>
      <c r="N17477">
        <f t="shared" si="273"/>
        <v>0</v>
      </c>
    </row>
    <row r="17478" spans="1:14" x14ac:dyDescent="0.2">
      <c r="A17478" t="s">
        <v>17498</v>
      </c>
      <c r="B17478" t="s">
        <v>38899</v>
      </c>
      <c r="I17478" t="s">
        <v>5</v>
      </c>
      <c r="J17478">
        <v>207.38</v>
      </c>
      <c r="M17478">
        <v>207.38</v>
      </c>
      <c r="N17478">
        <f t="shared" si="273"/>
        <v>0</v>
      </c>
    </row>
    <row r="17479" spans="1:14" x14ac:dyDescent="0.2">
      <c r="A17479" t="s">
        <v>17499</v>
      </c>
      <c r="B17479" t="s">
        <v>38900</v>
      </c>
      <c r="I17479" t="s">
        <v>5</v>
      </c>
      <c r="J17479">
        <v>259</v>
      </c>
      <c r="M17479">
        <v>259</v>
      </c>
      <c r="N17479">
        <f t="shared" si="273"/>
        <v>0</v>
      </c>
    </row>
    <row r="17480" spans="1:14" x14ac:dyDescent="0.2">
      <c r="A17480" t="s">
        <v>17500</v>
      </c>
      <c r="B17480" t="s">
        <v>38900</v>
      </c>
      <c r="I17480" t="s">
        <v>5</v>
      </c>
      <c r="J17480">
        <v>259</v>
      </c>
      <c r="M17480">
        <v>259</v>
      </c>
      <c r="N17480">
        <f t="shared" si="273"/>
        <v>0</v>
      </c>
    </row>
    <row r="17481" spans="1:14" x14ac:dyDescent="0.2">
      <c r="A17481" t="s">
        <v>17501</v>
      </c>
      <c r="B17481" t="s">
        <v>38901</v>
      </c>
      <c r="I17481" t="s">
        <v>5</v>
      </c>
      <c r="J17481">
        <v>85.39</v>
      </c>
      <c r="M17481">
        <v>85.39</v>
      </c>
      <c r="N17481">
        <f t="shared" si="273"/>
        <v>0</v>
      </c>
    </row>
    <row r="17482" spans="1:14" x14ac:dyDescent="0.2">
      <c r="A17482" t="s">
        <v>17502</v>
      </c>
      <c r="B17482" t="s">
        <v>38901</v>
      </c>
      <c r="I17482" t="s">
        <v>5</v>
      </c>
      <c r="J17482">
        <v>85.39</v>
      </c>
      <c r="M17482">
        <v>85.39</v>
      </c>
      <c r="N17482">
        <f t="shared" si="273"/>
        <v>0</v>
      </c>
    </row>
    <row r="17483" spans="1:14" x14ac:dyDescent="0.2">
      <c r="A17483" t="s">
        <v>17503</v>
      </c>
      <c r="B17483" t="s">
        <v>38902</v>
      </c>
      <c r="I17483" t="s">
        <v>5</v>
      </c>
      <c r="J17483">
        <v>258.44</v>
      </c>
      <c r="M17483">
        <v>258.44</v>
      </c>
      <c r="N17483">
        <f t="shared" si="273"/>
        <v>0</v>
      </c>
    </row>
    <row r="17484" spans="1:14" x14ac:dyDescent="0.2">
      <c r="A17484" t="s">
        <v>17504</v>
      </c>
      <c r="B17484" t="s">
        <v>38902</v>
      </c>
      <c r="I17484" t="s">
        <v>5</v>
      </c>
      <c r="J17484">
        <v>258.44</v>
      </c>
      <c r="M17484">
        <v>258.44</v>
      </c>
      <c r="N17484">
        <f t="shared" si="273"/>
        <v>0</v>
      </c>
    </row>
    <row r="17485" spans="1:14" x14ac:dyDescent="0.2">
      <c r="A17485" t="s">
        <v>17505</v>
      </c>
      <c r="B17485" t="s">
        <v>38903</v>
      </c>
      <c r="I17485" t="s">
        <v>5</v>
      </c>
      <c r="J17485">
        <v>479.11</v>
      </c>
      <c r="M17485">
        <v>479.11</v>
      </c>
      <c r="N17485">
        <f t="shared" si="273"/>
        <v>0</v>
      </c>
    </row>
    <row r="17486" spans="1:14" x14ac:dyDescent="0.2">
      <c r="A17486" t="s">
        <v>17506</v>
      </c>
      <c r="B17486" t="s">
        <v>38903</v>
      </c>
      <c r="I17486" t="s">
        <v>5</v>
      </c>
      <c r="J17486">
        <v>479.11</v>
      </c>
      <c r="M17486">
        <v>479.11</v>
      </c>
      <c r="N17486">
        <f t="shared" si="273"/>
        <v>0</v>
      </c>
    </row>
    <row r="17487" spans="1:14" x14ac:dyDescent="0.2">
      <c r="A17487" t="s">
        <v>17507</v>
      </c>
      <c r="B17487" t="s">
        <v>38904</v>
      </c>
      <c r="I17487" t="s">
        <v>5</v>
      </c>
      <c r="J17487">
        <v>599.16999999999996</v>
      </c>
      <c r="M17487">
        <v>599.16999999999996</v>
      </c>
      <c r="N17487">
        <f t="shared" si="273"/>
        <v>0</v>
      </c>
    </row>
    <row r="17488" spans="1:14" x14ac:dyDescent="0.2">
      <c r="A17488" t="s">
        <v>17508</v>
      </c>
      <c r="B17488" t="s">
        <v>38904</v>
      </c>
      <c r="I17488" t="s">
        <v>5</v>
      </c>
      <c r="J17488">
        <v>599.16999999999996</v>
      </c>
      <c r="M17488">
        <v>599.16999999999996</v>
      </c>
      <c r="N17488">
        <f t="shared" si="273"/>
        <v>0</v>
      </c>
    </row>
    <row r="17489" spans="1:14" x14ac:dyDescent="0.2">
      <c r="A17489" t="s">
        <v>17509</v>
      </c>
      <c r="B17489" t="s">
        <v>38905</v>
      </c>
      <c r="I17489" t="s">
        <v>5</v>
      </c>
      <c r="J17489">
        <v>365.34</v>
      </c>
      <c r="M17489">
        <v>365.34</v>
      </c>
      <c r="N17489">
        <f t="shared" si="273"/>
        <v>0</v>
      </c>
    </row>
    <row r="17490" spans="1:14" x14ac:dyDescent="0.2">
      <c r="A17490" t="s">
        <v>17510</v>
      </c>
      <c r="B17490" t="s">
        <v>38905</v>
      </c>
      <c r="I17490" t="s">
        <v>5</v>
      </c>
      <c r="J17490">
        <v>365.34</v>
      </c>
      <c r="M17490">
        <v>365.34</v>
      </c>
      <c r="N17490">
        <f t="shared" si="273"/>
        <v>0</v>
      </c>
    </row>
    <row r="17491" spans="1:14" x14ac:dyDescent="0.2">
      <c r="A17491" t="s">
        <v>17511</v>
      </c>
      <c r="B17491" t="s">
        <v>38906</v>
      </c>
      <c r="I17491" t="s">
        <v>5</v>
      </c>
      <c r="J17491">
        <v>265.82</v>
      </c>
      <c r="M17491">
        <v>265.82</v>
      </c>
      <c r="N17491">
        <f t="shared" si="273"/>
        <v>0</v>
      </c>
    </row>
    <row r="17492" spans="1:14" x14ac:dyDescent="0.2">
      <c r="A17492" t="s">
        <v>17512</v>
      </c>
      <c r="B17492" t="s">
        <v>38906</v>
      </c>
      <c r="I17492" t="s">
        <v>5</v>
      </c>
      <c r="J17492">
        <v>265.82</v>
      </c>
      <c r="M17492">
        <v>265.82</v>
      </c>
      <c r="N17492">
        <f t="shared" si="273"/>
        <v>0</v>
      </c>
    </row>
    <row r="17493" spans="1:14" x14ac:dyDescent="0.2">
      <c r="A17493" t="s">
        <v>17513</v>
      </c>
      <c r="B17493" t="s">
        <v>38907</v>
      </c>
      <c r="I17493" t="s">
        <v>5</v>
      </c>
      <c r="J17493">
        <v>357.16</v>
      </c>
      <c r="M17493">
        <v>357.16</v>
      </c>
      <c r="N17493">
        <f t="shared" si="273"/>
        <v>0</v>
      </c>
    </row>
    <row r="17494" spans="1:14" x14ac:dyDescent="0.2">
      <c r="A17494" t="s">
        <v>17514</v>
      </c>
      <c r="B17494" t="s">
        <v>38907</v>
      </c>
      <c r="I17494" t="s">
        <v>5</v>
      </c>
      <c r="J17494">
        <v>357.16</v>
      </c>
      <c r="M17494">
        <v>357.16</v>
      </c>
      <c r="N17494">
        <f t="shared" si="273"/>
        <v>0</v>
      </c>
    </row>
    <row r="17495" spans="1:14" x14ac:dyDescent="0.2">
      <c r="A17495" t="s">
        <v>17515</v>
      </c>
      <c r="B17495" t="s">
        <v>38908</v>
      </c>
      <c r="I17495" t="s">
        <v>5</v>
      </c>
      <c r="J17495">
        <v>427.82</v>
      </c>
      <c r="M17495">
        <v>427.82</v>
      </c>
      <c r="N17495">
        <f t="shared" si="273"/>
        <v>0</v>
      </c>
    </row>
    <row r="17496" spans="1:14" x14ac:dyDescent="0.2">
      <c r="A17496" t="s">
        <v>17516</v>
      </c>
      <c r="B17496" t="s">
        <v>38908</v>
      </c>
      <c r="I17496" t="s">
        <v>5</v>
      </c>
      <c r="J17496">
        <v>427.82</v>
      </c>
      <c r="M17496">
        <v>427.82</v>
      </c>
      <c r="N17496">
        <f t="shared" si="273"/>
        <v>0</v>
      </c>
    </row>
    <row r="17497" spans="1:14" x14ac:dyDescent="0.2">
      <c r="A17497" t="s">
        <v>17517</v>
      </c>
      <c r="B17497" t="s">
        <v>38909</v>
      </c>
      <c r="I17497" t="s">
        <v>5</v>
      </c>
      <c r="J17497">
        <v>202.28</v>
      </c>
      <c r="M17497">
        <v>202.28</v>
      </c>
      <c r="N17497">
        <f t="shared" si="273"/>
        <v>0</v>
      </c>
    </row>
    <row r="17498" spans="1:14" x14ac:dyDescent="0.2">
      <c r="A17498" t="s">
        <v>17518</v>
      </c>
      <c r="B17498" t="s">
        <v>38909</v>
      </c>
      <c r="I17498" t="s">
        <v>5</v>
      </c>
      <c r="J17498">
        <v>202.28</v>
      </c>
      <c r="M17498">
        <v>202.28</v>
      </c>
      <c r="N17498">
        <f t="shared" si="273"/>
        <v>0</v>
      </c>
    </row>
    <row r="17499" spans="1:14" x14ac:dyDescent="0.2">
      <c r="A17499" t="s">
        <v>17519</v>
      </c>
      <c r="B17499" t="s">
        <v>38910</v>
      </c>
      <c r="I17499" t="s">
        <v>5</v>
      </c>
      <c r="J17499">
        <v>401.42</v>
      </c>
      <c r="M17499">
        <v>401.42</v>
      </c>
      <c r="N17499">
        <f t="shared" si="273"/>
        <v>0</v>
      </c>
    </row>
    <row r="17500" spans="1:14" x14ac:dyDescent="0.2">
      <c r="A17500" t="s">
        <v>17520</v>
      </c>
      <c r="B17500" t="s">
        <v>38910</v>
      </c>
      <c r="I17500" t="s">
        <v>5</v>
      </c>
      <c r="J17500">
        <v>401.42</v>
      </c>
      <c r="M17500">
        <v>401.42</v>
      </c>
      <c r="N17500">
        <f t="shared" si="273"/>
        <v>0</v>
      </c>
    </row>
    <row r="17501" spans="1:14" x14ac:dyDescent="0.2">
      <c r="A17501" t="s">
        <v>17521</v>
      </c>
      <c r="B17501" t="s">
        <v>38911</v>
      </c>
      <c r="I17501" t="s">
        <v>5</v>
      </c>
      <c r="J17501">
        <v>635.87</v>
      </c>
      <c r="M17501">
        <v>635.87</v>
      </c>
      <c r="N17501">
        <f t="shared" si="273"/>
        <v>0</v>
      </c>
    </row>
    <row r="17502" spans="1:14" x14ac:dyDescent="0.2">
      <c r="A17502" t="s">
        <v>17522</v>
      </c>
      <c r="B17502" t="s">
        <v>38911</v>
      </c>
      <c r="I17502" t="s">
        <v>5</v>
      </c>
      <c r="J17502">
        <v>635.87</v>
      </c>
      <c r="M17502">
        <v>635.87</v>
      </c>
      <c r="N17502">
        <f t="shared" si="273"/>
        <v>0</v>
      </c>
    </row>
    <row r="17503" spans="1:14" x14ac:dyDescent="0.2">
      <c r="A17503" t="s">
        <v>17523</v>
      </c>
      <c r="B17503" t="s">
        <v>38912</v>
      </c>
      <c r="I17503" t="s">
        <v>5</v>
      </c>
      <c r="J17503">
        <v>164.7</v>
      </c>
      <c r="M17503">
        <v>164.7</v>
      </c>
      <c r="N17503">
        <f t="shared" si="273"/>
        <v>0</v>
      </c>
    </row>
    <row r="17504" spans="1:14" x14ac:dyDescent="0.2">
      <c r="A17504" t="s">
        <v>17524</v>
      </c>
      <c r="B17504" t="s">
        <v>38912</v>
      </c>
      <c r="I17504" t="s">
        <v>5</v>
      </c>
      <c r="J17504">
        <v>164.7</v>
      </c>
      <c r="M17504">
        <v>164.7</v>
      </c>
      <c r="N17504">
        <f t="shared" si="273"/>
        <v>0</v>
      </c>
    </row>
    <row r="17505" spans="1:14" x14ac:dyDescent="0.2">
      <c r="A17505" t="s">
        <v>17525</v>
      </c>
      <c r="B17505" t="s">
        <v>38913</v>
      </c>
      <c r="I17505" t="s">
        <v>5</v>
      </c>
      <c r="J17505">
        <v>164.7</v>
      </c>
      <c r="M17505">
        <v>164.7</v>
      </c>
      <c r="N17505">
        <f t="shared" si="273"/>
        <v>0</v>
      </c>
    </row>
    <row r="17506" spans="1:14" x14ac:dyDescent="0.2">
      <c r="A17506" t="s">
        <v>17526</v>
      </c>
      <c r="B17506" t="s">
        <v>38913</v>
      </c>
      <c r="I17506" t="s">
        <v>5</v>
      </c>
      <c r="J17506">
        <v>164.7</v>
      </c>
      <c r="M17506">
        <v>164.7</v>
      </c>
      <c r="N17506">
        <f t="shared" si="273"/>
        <v>0</v>
      </c>
    </row>
    <row r="17507" spans="1:14" x14ac:dyDescent="0.2">
      <c r="A17507" t="s">
        <v>17527</v>
      </c>
      <c r="B17507" t="s">
        <v>38914</v>
      </c>
      <c r="I17507" t="s">
        <v>5</v>
      </c>
      <c r="J17507">
        <v>2152.6999999999998</v>
      </c>
      <c r="M17507">
        <v>2152.6999999999998</v>
      </c>
      <c r="N17507">
        <f t="shared" si="273"/>
        <v>0</v>
      </c>
    </row>
    <row r="17508" spans="1:14" x14ac:dyDescent="0.2">
      <c r="A17508" t="s">
        <v>17528</v>
      </c>
      <c r="B17508" t="s">
        <v>38914</v>
      </c>
      <c r="I17508" t="s">
        <v>5</v>
      </c>
      <c r="J17508">
        <v>2152.6999999999998</v>
      </c>
      <c r="M17508">
        <v>2152.6999999999998</v>
      </c>
      <c r="N17508">
        <f t="shared" si="273"/>
        <v>0</v>
      </c>
    </row>
    <row r="17509" spans="1:14" x14ac:dyDescent="0.2">
      <c r="A17509" t="s">
        <v>17529</v>
      </c>
      <c r="B17509" t="s">
        <v>38915</v>
      </c>
      <c r="I17509" t="s">
        <v>5</v>
      </c>
      <c r="J17509">
        <v>78.83</v>
      </c>
      <c r="M17509">
        <v>78.83</v>
      </c>
      <c r="N17509">
        <f t="shared" si="273"/>
        <v>0</v>
      </c>
    </row>
    <row r="17510" spans="1:14" x14ac:dyDescent="0.2">
      <c r="A17510" t="s">
        <v>17530</v>
      </c>
      <c r="B17510" t="s">
        <v>38915</v>
      </c>
      <c r="I17510" t="s">
        <v>5</v>
      </c>
      <c r="J17510">
        <v>78.83</v>
      </c>
      <c r="M17510">
        <v>78.83</v>
      </c>
      <c r="N17510">
        <f t="shared" si="273"/>
        <v>0</v>
      </c>
    </row>
    <row r="17511" spans="1:14" x14ac:dyDescent="0.2">
      <c r="A17511" t="s">
        <v>17531</v>
      </c>
      <c r="B17511" t="s">
        <v>38916</v>
      </c>
      <c r="I17511" t="s">
        <v>5</v>
      </c>
      <c r="J17511">
        <v>722.12</v>
      </c>
      <c r="M17511">
        <v>722.12</v>
      </c>
      <c r="N17511">
        <f t="shared" si="273"/>
        <v>0</v>
      </c>
    </row>
    <row r="17512" spans="1:14" x14ac:dyDescent="0.2">
      <c r="A17512" t="s">
        <v>17532</v>
      </c>
      <c r="B17512" t="s">
        <v>38916</v>
      </c>
      <c r="I17512" t="s">
        <v>5</v>
      </c>
      <c r="J17512">
        <v>722.12</v>
      </c>
      <c r="M17512">
        <v>722.12</v>
      </c>
      <c r="N17512">
        <f t="shared" si="273"/>
        <v>0</v>
      </c>
    </row>
    <row r="17513" spans="1:14" x14ac:dyDescent="0.2">
      <c r="A17513" t="s">
        <v>17533</v>
      </c>
      <c r="B17513" t="s">
        <v>38917</v>
      </c>
      <c r="I17513" t="s">
        <v>5</v>
      </c>
      <c r="J17513">
        <v>1038.6400000000001</v>
      </c>
      <c r="M17513">
        <v>1038.6400000000001</v>
      </c>
      <c r="N17513">
        <f t="shared" si="273"/>
        <v>0</v>
      </c>
    </row>
    <row r="17514" spans="1:14" x14ac:dyDescent="0.2">
      <c r="A17514" t="s">
        <v>17534</v>
      </c>
      <c r="B17514" t="s">
        <v>38917</v>
      </c>
      <c r="I17514" t="s">
        <v>5</v>
      </c>
      <c r="J17514">
        <v>1038.6400000000001</v>
      </c>
      <c r="M17514">
        <v>1038.6400000000001</v>
      </c>
      <c r="N17514">
        <f t="shared" si="273"/>
        <v>0</v>
      </c>
    </row>
    <row r="17515" spans="1:14" x14ac:dyDescent="0.2">
      <c r="A17515" t="s">
        <v>17535</v>
      </c>
      <c r="B17515" t="s">
        <v>38918</v>
      </c>
      <c r="I17515" t="s">
        <v>5</v>
      </c>
      <c r="J17515">
        <v>1431.36</v>
      </c>
      <c r="M17515">
        <v>1431.36</v>
      </c>
      <c r="N17515">
        <f t="shared" si="273"/>
        <v>0</v>
      </c>
    </row>
    <row r="17516" spans="1:14" x14ac:dyDescent="0.2">
      <c r="A17516" t="s">
        <v>17536</v>
      </c>
      <c r="B17516" t="s">
        <v>38918</v>
      </c>
      <c r="I17516" t="s">
        <v>5</v>
      </c>
      <c r="J17516">
        <v>1431.36</v>
      </c>
      <c r="M17516">
        <v>1431.36</v>
      </c>
      <c r="N17516">
        <f t="shared" si="273"/>
        <v>0</v>
      </c>
    </row>
    <row r="17517" spans="1:14" x14ac:dyDescent="0.2">
      <c r="A17517" t="s">
        <v>17537</v>
      </c>
      <c r="B17517" t="s">
        <v>38919</v>
      </c>
      <c r="I17517" t="s">
        <v>5</v>
      </c>
      <c r="J17517">
        <v>39.869999999999997</v>
      </c>
      <c r="M17517">
        <v>39.869999999999997</v>
      </c>
      <c r="N17517">
        <f t="shared" si="273"/>
        <v>0</v>
      </c>
    </row>
    <row r="17518" spans="1:14" x14ac:dyDescent="0.2">
      <c r="A17518" t="s">
        <v>17538</v>
      </c>
      <c r="B17518" t="s">
        <v>38919</v>
      </c>
      <c r="I17518" t="s">
        <v>5</v>
      </c>
      <c r="J17518">
        <v>38.07</v>
      </c>
      <c r="M17518">
        <v>38.07</v>
      </c>
      <c r="N17518">
        <f t="shared" si="273"/>
        <v>0</v>
      </c>
    </row>
    <row r="17519" spans="1:14" x14ac:dyDescent="0.2">
      <c r="A17519" t="s">
        <v>17539</v>
      </c>
      <c r="B17519" t="s">
        <v>38920</v>
      </c>
      <c r="I17519" t="s">
        <v>5</v>
      </c>
      <c r="J17519">
        <v>41.67</v>
      </c>
      <c r="M17519">
        <v>41.67</v>
      </c>
      <c r="N17519">
        <f t="shared" si="273"/>
        <v>0</v>
      </c>
    </row>
    <row r="17520" spans="1:14" x14ac:dyDescent="0.2">
      <c r="A17520" t="s">
        <v>17540</v>
      </c>
      <c r="B17520" t="s">
        <v>38920</v>
      </c>
      <c r="I17520" t="s">
        <v>5</v>
      </c>
      <c r="J17520">
        <v>39.869999999999997</v>
      </c>
      <c r="M17520">
        <v>39.869999999999997</v>
      </c>
      <c r="N17520">
        <f t="shared" si="273"/>
        <v>0</v>
      </c>
    </row>
    <row r="17521" spans="1:14" x14ac:dyDescent="0.2">
      <c r="A17521" t="s">
        <v>17541</v>
      </c>
      <c r="B17521" t="s">
        <v>38921</v>
      </c>
      <c r="I17521" t="s">
        <v>5</v>
      </c>
      <c r="J17521">
        <v>33.200000000000003</v>
      </c>
      <c r="M17521">
        <v>33.200000000000003</v>
      </c>
      <c r="N17521">
        <f t="shared" si="273"/>
        <v>0</v>
      </c>
    </row>
    <row r="17522" spans="1:14" x14ac:dyDescent="0.2">
      <c r="A17522" t="s">
        <v>17542</v>
      </c>
      <c r="B17522" t="s">
        <v>38921</v>
      </c>
      <c r="I17522" t="s">
        <v>5</v>
      </c>
      <c r="J17522">
        <v>31.4</v>
      </c>
      <c r="M17522">
        <v>31.4</v>
      </c>
      <c r="N17522">
        <f t="shared" si="273"/>
        <v>0</v>
      </c>
    </row>
    <row r="17523" spans="1:14" x14ac:dyDescent="0.2">
      <c r="A17523" t="s">
        <v>17543</v>
      </c>
      <c r="B17523" t="s">
        <v>38922</v>
      </c>
      <c r="I17523" t="s">
        <v>5</v>
      </c>
      <c r="J17523">
        <v>77.87</v>
      </c>
      <c r="M17523">
        <v>77.87</v>
      </c>
      <c r="N17523">
        <f t="shared" si="273"/>
        <v>0</v>
      </c>
    </row>
    <row r="17524" spans="1:14" x14ac:dyDescent="0.2">
      <c r="A17524" t="s">
        <v>17544</v>
      </c>
      <c r="B17524" t="s">
        <v>38922</v>
      </c>
      <c r="I17524" t="s">
        <v>5</v>
      </c>
      <c r="J17524">
        <v>77.790000000000006</v>
      </c>
      <c r="M17524">
        <v>77.790000000000006</v>
      </c>
      <c r="N17524">
        <f t="shared" si="273"/>
        <v>0</v>
      </c>
    </row>
    <row r="17525" spans="1:14" x14ac:dyDescent="0.2">
      <c r="A17525" t="s">
        <v>17545</v>
      </c>
      <c r="B17525" t="s">
        <v>38923</v>
      </c>
      <c r="I17525" t="s">
        <v>5</v>
      </c>
      <c r="J17525">
        <v>24.13</v>
      </c>
      <c r="M17525">
        <v>24.13</v>
      </c>
      <c r="N17525">
        <f t="shared" si="273"/>
        <v>0</v>
      </c>
    </row>
    <row r="17526" spans="1:14" x14ac:dyDescent="0.2">
      <c r="A17526" t="s">
        <v>17546</v>
      </c>
      <c r="B17526" t="s">
        <v>38923</v>
      </c>
      <c r="I17526" t="s">
        <v>5</v>
      </c>
      <c r="J17526">
        <v>24.05</v>
      </c>
      <c r="M17526">
        <v>24.05</v>
      </c>
      <c r="N17526">
        <f t="shared" si="273"/>
        <v>0</v>
      </c>
    </row>
    <row r="17527" spans="1:14" x14ac:dyDescent="0.2">
      <c r="A17527" t="s">
        <v>17547</v>
      </c>
      <c r="B17527" t="s">
        <v>38924</v>
      </c>
      <c r="I17527" t="s">
        <v>5</v>
      </c>
      <c r="J17527">
        <v>53.06</v>
      </c>
      <c r="M17527">
        <v>53.06</v>
      </c>
      <c r="N17527">
        <f t="shared" si="273"/>
        <v>0</v>
      </c>
    </row>
    <row r="17528" spans="1:14" x14ac:dyDescent="0.2">
      <c r="A17528" t="s">
        <v>17548</v>
      </c>
      <c r="B17528" t="s">
        <v>38924</v>
      </c>
      <c r="I17528" t="s">
        <v>5</v>
      </c>
      <c r="J17528">
        <v>52.98</v>
      </c>
      <c r="M17528">
        <v>52.98</v>
      </c>
      <c r="N17528">
        <f t="shared" si="273"/>
        <v>0</v>
      </c>
    </row>
    <row r="17529" spans="1:14" x14ac:dyDescent="0.2">
      <c r="A17529" t="s">
        <v>17549</v>
      </c>
      <c r="B17529" t="s">
        <v>38925</v>
      </c>
      <c r="I17529" t="s">
        <v>5</v>
      </c>
      <c r="J17529">
        <v>112.65</v>
      </c>
      <c r="M17529">
        <v>112.65</v>
      </c>
      <c r="N17529">
        <f t="shared" si="273"/>
        <v>0</v>
      </c>
    </row>
    <row r="17530" spans="1:14" x14ac:dyDescent="0.2">
      <c r="A17530" t="s">
        <v>17550</v>
      </c>
      <c r="B17530" t="s">
        <v>38925</v>
      </c>
      <c r="I17530" t="s">
        <v>5</v>
      </c>
      <c r="J17530">
        <v>112.24</v>
      </c>
      <c r="M17530">
        <v>112.24</v>
      </c>
      <c r="N17530">
        <f t="shared" si="273"/>
        <v>0</v>
      </c>
    </row>
    <row r="17531" spans="1:14" x14ac:dyDescent="0.2">
      <c r="A17531" t="s">
        <v>17551</v>
      </c>
      <c r="B17531" t="s">
        <v>38926</v>
      </c>
      <c r="I17531" t="s">
        <v>5</v>
      </c>
      <c r="J17531">
        <v>84.79</v>
      </c>
      <c r="M17531">
        <v>84.79</v>
      </c>
      <c r="N17531">
        <f t="shared" si="273"/>
        <v>0</v>
      </c>
    </row>
    <row r="17532" spans="1:14" x14ac:dyDescent="0.2">
      <c r="A17532" t="s">
        <v>17552</v>
      </c>
      <c r="B17532" t="s">
        <v>38926</v>
      </c>
      <c r="I17532" t="s">
        <v>5</v>
      </c>
      <c r="J17532">
        <v>83.07</v>
      </c>
      <c r="M17532">
        <v>83.07</v>
      </c>
      <c r="N17532">
        <f t="shared" si="273"/>
        <v>0</v>
      </c>
    </row>
    <row r="17533" spans="1:14" x14ac:dyDescent="0.2">
      <c r="A17533" t="s">
        <v>17553</v>
      </c>
      <c r="B17533" t="s">
        <v>38927</v>
      </c>
      <c r="I17533" t="s">
        <v>5</v>
      </c>
      <c r="J17533">
        <v>65.849999999999994</v>
      </c>
      <c r="M17533">
        <v>65.849999999999994</v>
      </c>
      <c r="N17533">
        <f t="shared" si="273"/>
        <v>0</v>
      </c>
    </row>
    <row r="17534" spans="1:14" x14ac:dyDescent="0.2">
      <c r="A17534" t="s">
        <v>17554</v>
      </c>
      <c r="B17534" t="s">
        <v>38927</v>
      </c>
      <c r="I17534" t="s">
        <v>5</v>
      </c>
      <c r="J17534">
        <v>65.849999999999994</v>
      </c>
      <c r="M17534">
        <v>65.849999999999994</v>
      </c>
      <c r="N17534">
        <f t="shared" si="273"/>
        <v>0</v>
      </c>
    </row>
    <row r="17535" spans="1:14" x14ac:dyDescent="0.2">
      <c r="A17535" t="s">
        <v>17555</v>
      </c>
      <c r="B17535" t="s">
        <v>38928</v>
      </c>
      <c r="I17535" t="s">
        <v>5</v>
      </c>
      <c r="J17535">
        <v>94.85</v>
      </c>
      <c r="M17535">
        <v>94.85</v>
      </c>
      <c r="N17535">
        <f t="shared" si="273"/>
        <v>0</v>
      </c>
    </row>
    <row r="17536" spans="1:14" x14ac:dyDescent="0.2">
      <c r="A17536" t="s">
        <v>17556</v>
      </c>
      <c r="B17536" t="s">
        <v>38928</v>
      </c>
      <c r="I17536" t="s">
        <v>5</v>
      </c>
      <c r="J17536">
        <v>94.85</v>
      </c>
      <c r="M17536">
        <v>94.85</v>
      </c>
      <c r="N17536">
        <f t="shared" si="273"/>
        <v>0</v>
      </c>
    </row>
    <row r="17537" spans="1:14" x14ac:dyDescent="0.2">
      <c r="A17537" t="s">
        <v>17557</v>
      </c>
      <c r="B17537" t="s">
        <v>38929</v>
      </c>
      <c r="I17537" t="s">
        <v>5</v>
      </c>
      <c r="J17537">
        <v>321.13</v>
      </c>
      <c r="M17537">
        <v>321.13</v>
      </c>
      <c r="N17537">
        <f t="shared" si="273"/>
        <v>0</v>
      </c>
    </row>
    <row r="17538" spans="1:14" x14ac:dyDescent="0.2">
      <c r="A17538" t="s">
        <v>17558</v>
      </c>
      <c r="B17538" t="s">
        <v>38929</v>
      </c>
      <c r="I17538" t="s">
        <v>5</v>
      </c>
      <c r="J17538">
        <v>321.13</v>
      </c>
      <c r="M17538">
        <v>321.13</v>
      </c>
      <c r="N17538">
        <f t="shared" si="273"/>
        <v>0</v>
      </c>
    </row>
    <row r="17539" spans="1:14" x14ac:dyDescent="0.2">
      <c r="A17539" t="s">
        <v>17559</v>
      </c>
      <c r="B17539" t="s">
        <v>38930</v>
      </c>
      <c r="I17539" t="s">
        <v>5</v>
      </c>
      <c r="J17539">
        <v>93.34</v>
      </c>
      <c r="M17539">
        <v>93.34</v>
      </c>
      <c r="N17539">
        <f t="shared" si="273"/>
        <v>0</v>
      </c>
    </row>
    <row r="17540" spans="1:14" x14ac:dyDescent="0.2">
      <c r="A17540" t="s">
        <v>17560</v>
      </c>
      <c r="B17540" t="s">
        <v>38930</v>
      </c>
      <c r="I17540" t="s">
        <v>5</v>
      </c>
      <c r="J17540">
        <v>93.34</v>
      </c>
      <c r="M17540">
        <v>93.34</v>
      </c>
      <c r="N17540">
        <f t="shared" ref="N17540:N17603" si="274">J17540-M17540</f>
        <v>0</v>
      </c>
    </row>
    <row r="17541" spans="1:14" x14ac:dyDescent="0.2">
      <c r="A17541" t="s">
        <v>17561</v>
      </c>
      <c r="B17541" t="s">
        <v>38931</v>
      </c>
      <c r="I17541" t="s">
        <v>5</v>
      </c>
      <c r="J17541">
        <v>135.07</v>
      </c>
      <c r="M17541">
        <v>135.07</v>
      </c>
      <c r="N17541">
        <f t="shared" si="274"/>
        <v>0</v>
      </c>
    </row>
    <row r="17542" spans="1:14" x14ac:dyDescent="0.2">
      <c r="A17542" t="s">
        <v>17562</v>
      </c>
      <c r="B17542" t="s">
        <v>38931</v>
      </c>
      <c r="I17542" t="s">
        <v>5</v>
      </c>
      <c r="J17542">
        <v>135.07</v>
      </c>
      <c r="M17542">
        <v>135.07</v>
      </c>
      <c r="N17542">
        <f t="shared" si="274"/>
        <v>0</v>
      </c>
    </row>
    <row r="17543" spans="1:14" x14ac:dyDescent="0.2">
      <c r="A17543" t="s">
        <v>17563</v>
      </c>
      <c r="B17543" t="s">
        <v>38932</v>
      </c>
      <c r="I17543" t="s">
        <v>5</v>
      </c>
      <c r="J17543">
        <v>289.2</v>
      </c>
      <c r="M17543">
        <v>289.2</v>
      </c>
      <c r="N17543">
        <f t="shared" si="274"/>
        <v>0</v>
      </c>
    </row>
    <row r="17544" spans="1:14" x14ac:dyDescent="0.2">
      <c r="A17544" t="s">
        <v>17564</v>
      </c>
      <c r="B17544" t="s">
        <v>38932</v>
      </c>
      <c r="I17544" t="s">
        <v>5</v>
      </c>
      <c r="J17544">
        <v>289.2</v>
      </c>
      <c r="M17544">
        <v>289.2</v>
      </c>
      <c r="N17544">
        <f t="shared" si="274"/>
        <v>0</v>
      </c>
    </row>
    <row r="17545" spans="1:14" x14ac:dyDescent="0.2">
      <c r="A17545" t="s">
        <v>17565</v>
      </c>
      <c r="B17545" t="s">
        <v>38933</v>
      </c>
      <c r="I17545" t="s">
        <v>5</v>
      </c>
      <c r="J17545">
        <v>191.51</v>
      </c>
      <c r="M17545">
        <v>191.51</v>
      </c>
      <c r="N17545">
        <f t="shared" si="274"/>
        <v>0</v>
      </c>
    </row>
    <row r="17546" spans="1:14" x14ac:dyDescent="0.2">
      <c r="A17546" t="s">
        <v>17566</v>
      </c>
      <c r="B17546" t="s">
        <v>38933</v>
      </c>
      <c r="I17546" t="s">
        <v>5</v>
      </c>
      <c r="J17546">
        <v>191.51</v>
      </c>
      <c r="M17546">
        <v>191.51</v>
      </c>
      <c r="N17546">
        <f t="shared" si="274"/>
        <v>0</v>
      </c>
    </row>
    <row r="17547" spans="1:14" x14ac:dyDescent="0.2">
      <c r="A17547" t="s">
        <v>17567</v>
      </c>
      <c r="B17547" t="s">
        <v>38934</v>
      </c>
      <c r="I17547" t="s">
        <v>5</v>
      </c>
      <c r="J17547">
        <v>181.44</v>
      </c>
      <c r="M17547">
        <v>181.44</v>
      </c>
      <c r="N17547">
        <f t="shared" si="274"/>
        <v>0</v>
      </c>
    </row>
    <row r="17548" spans="1:14" x14ac:dyDescent="0.2">
      <c r="A17548" t="s">
        <v>17568</v>
      </c>
      <c r="B17548" t="s">
        <v>38934</v>
      </c>
      <c r="I17548" t="s">
        <v>5</v>
      </c>
      <c r="J17548">
        <v>181.44</v>
      </c>
      <c r="M17548">
        <v>181.44</v>
      </c>
      <c r="N17548">
        <f t="shared" si="274"/>
        <v>0</v>
      </c>
    </row>
    <row r="17549" spans="1:14" x14ac:dyDescent="0.2">
      <c r="A17549" t="s">
        <v>17569</v>
      </c>
      <c r="B17549" t="s">
        <v>38935</v>
      </c>
      <c r="I17549" t="s">
        <v>5</v>
      </c>
      <c r="J17549">
        <v>50.38</v>
      </c>
      <c r="M17549">
        <v>50.38</v>
      </c>
      <c r="N17549">
        <f t="shared" si="274"/>
        <v>0</v>
      </c>
    </row>
    <row r="17550" spans="1:14" x14ac:dyDescent="0.2">
      <c r="A17550" t="s">
        <v>17570</v>
      </c>
      <c r="B17550" t="s">
        <v>38935</v>
      </c>
      <c r="I17550" t="s">
        <v>5</v>
      </c>
      <c r="J17550">
        <v>50.38</v>
      </c>
      <c r="M17550">
        <v>50.38</v>
      </c>
      <c r="N17550">
        <f t="shared" si="274"/>
        <v>0</v>
      </c>
    </row>
    <row r="17551" spans="1:14" x14ac:dyDescent="0.2">
      <c r="A17551" t="s">
        <v>17571</v>
      </c>
      <c r="B17551" t="s">
        <v>38936</v>
      </c>
      <c r="I17551" t="s">
        <v>5</v>
      </c>
      <c r="J17551">
        <v>96.52</v>
      </c>
      <c r="M17551">
        <v>96.52</v>
      </c>
      <c r="N17551">
        <f t="shared" si="274"/>
        <v>0</v>
      </c>
    </row>
    <row r="17552" spans="1:14" x14ac:dyDescent="0.2">
      <c r="A17552" t="s">
        <v>17572</v>
      </c>
      <c r="B17552" t="s">
        <v>38936</v>
      </c>
      <c r="I17552" t="s">
        <v>5</v>
      </c>
      <c r="J17552">
        <v>96.52</v>
      </c>
      <c r="M17552">
        <v>96.52</v>
      </c>
      <c r="N17552">
        <f t="shared" si="274"/>
        <v>0</v>
      </c>
    </row>
    <row r="17553" spans="1:14" x14ac:dyDescent="0.2">
      <c r="A17553" t="s">
        <v>17573</v>
      </c>
      <c r="B17553" t="s">
        <v>38937</v>
      </c>
      <c r="I17553" t="s">
        <v>5</v>
      </c>
      <c r="J17553">
        <v>294.69</v>
      </c>
      <c r="M17553">
        <v>294.69</v>
      </c>
      <c r="N17553">
        <f t="shared" si="274"/>
        <v>0</v>
      </c>
    </row>
    <row r="17554" spans="1:14" x14ac:dyDescent="0.2">
      <c r="A17554" t="s">
        <v>17574</v>
      </c>
      <c r="B17554" t="s">
        <v>38937</v>
      </c>
      <c r="I17554" t="s">
        <v>5</v>
      </c>
      <c r="J17554">
        <v>294.69</v>
      </c>
      <c r="M17554">
        <v>294.69</v>
      </c>
      <c r="N17554">
        <f t="shared" si="274"/>
        <v>0</v>
      </c>
    </row>
    <row r="17555" spans="1:14" x14ac:dyDescent="0.2">
      <c r="A17555" t="s">
        <v>17575</v>
      </c>
      <c r="B17555" t="s">
        <v>38938</v>
      </c>
      <c r="I17555" t="s">
        <v>5</v>
      </c>
      <c r="J17555">
        <v>381.42</v>
      </c>
      <c r="M17555">
        <v>381.42</v>
      </c>
      <c r="N17555">
        <f t="shared" si="274"/>
        <v>0</v>
      </c>
    </row>
    <row r="17556" spans="1:14" x14ac:dyDescent="0.2">
      <c r="A17556" t="s">
        <v>17576</v>
      </c>
      <c r="B17556" t="s">
        <v>38938</v>
      </c>
      <c r="I17556" t="s">
        <v>5</v>
      </c>
      <c r="J17556">
        <v>381.42</v>
      </c>
      <c r="M17556">
        <v>381.42</v>
      </c>
      <c r="N17556">
        <f t="shared" si="274"/>
        <v>0</v>
      </c>
    </row>
    <row r="17557" spans="1:14" x14ac:dyDescent="0.2">
      <c r="A17557" t="s">
        <v>17577</v>
      </c>
      <c r="B17557" t="s">
        <v>38939</v>
      </c>
      <c r="I17557" t="s">
        <v>5</v>
      </c>
      <c r="J17557">
        <v>199.68</v>
      </c>
      <c r="M17557">
        <v>199.68</v>
      </c>
      <c r="N17557">
        <f t="shared" si="274"/>
        <v>0</v>
      </c>
    </row>
    <row r="17558" spans="1:14" x14ac:dyDescent="0.2">
      <c r="A17558" t="s">
        <v>17578</v>
      </c>
      <c r="B17558" t="s">
        <v>38939</v>
      </c>
      <c r="I17558" t="s">
        <v>5</v>
      </c>
      <c r="J17558">
        <v>199.68</v>
      </c>
      <c r="M17558">
        <v>199.68</v>
      </c>
      <c r="N17558">
        <f t="shared" si="274"/>
        <v>0</v>
      </c>
    </row>
    <row r="17559" spans="1:14" x14ac:dyDescent="0.2">
      <c r="A17559" t="s">
        <v>17579</v>
      </c>
      <c r="B17559" t="s">
        <v>38940</v>
      </c>
      <c r="I17559" t="s">
        <v>5</v>
      </c>
      <c r="J17559">
        <v>32.22</v>
      </c>
      <c r="M17559">
        <v>32.22</v>
      </c>
      <c r="N17559">
        <f t="shared" si="274"/>
        <v>0</v>
      </c>
    </row>
    <row r="17560" spans="1:14" x14ac:dyDescent="0.2">
      <c r="A17560" t="s">
        <v>17580</v>
      </c>
      <c r="B17560" t="s">
        <v>38940</v>
      </c>
      <c r="I17560" t="s">
        <v>5</v>
      </c>
      <c r="J17560">
        <v>30.42</v>
      </c>
      <c r="M17560">
        <v>30.42</v>
      </c>
      <c r="N17560">
        <f t="shared" si="274"/>
        <v>0</v>
      </c>
    </row>
    <row r="17561" spans="1:14" x14ac:dyDescent="0.2">
      <c r="A17561" t="s">
        <v>17581</v>
      </c>
      <c r="B17561" t="s">
        <v>38941</v>
      </c>
      <c r="I17561" t="s">
        <v>5</v>
      </c>
      <c r="J17561">
        <v>49.47</v>
      </c>
      <c r="M17561">
        <v>49.47</v>
      </c>
      <c r="N17561">
        <f t="shared" si="274"/>
        <v>0</v>
      </c>
    </row>
    <row r="17562" spans="1:14" x14ac:dyDescent="0.2">
      <c r="A17562" t="s">
        <v>17582</v>
      </c>
      <c r="B17562" t="s">
        <v>38941</v>
      </c>
      <c r="I17562" t="s">
        <v>5</v>
      </c>
      <c r="J17562">
        <v>47.67</v>
      </c>
      <c r="M17562">
        <v>47.67</v>
      </c>
      <c r="N17562">
        <f t="shared" si="274"/>
        <v>0</v>
      </c>
    </row>
    <row r="17563" spans="1:14" x14ac:dyDescent="0.2">
      <c r="A17563" t="s">
        <v>17583</v>
      </c>
      <c r="B17563" t="s">
        <v>38942</v>
      </c>
      <c r="I17563" t="s">
        <v>5</v>
      </c>
      <c r="J17563">
        <v>38.24</v>
      </c>
      <c r="M17563">
        <v>38.24</v>
      </c>
      <c r="N17563">
        <f t="shared" si="274"/>
        <v>0</v>
      </c>
    </row>
    <row r="17564" spans="1:14" x14ac:dyDescent="0.2">
      <c r="A17564" t="s">
        <v>17584</v>
      </c>
      <c r="B17564" t="s">
        <v>38942</v>
      </c>
      <c r="I17564" t="s">
        <v>5</v>
      </c>
      <c r="J17564">
        <v>36.44</v>
      </c>
      <c r="M17564">
        <v>36.44</v>
      </c>
      <c r="N17564">
        <f t="shared" si="274"/>
        <v>0</v>
      </c>
    </row>
    <row r="17565" spans="1:14" x14ac:dyDescent="0.2">
      <c r="A17565" t="s">
        <v>17585</v>
      </c>
      <c r="B17565" t="s">
        <v>38943</v>
      </c>
      <c r="I17565" t="s">
        <v>5</v>
      </c>
      <c r="J17565">
        <v>26.19</v>
      </c>
      <c r="M17565">
        <v>26.19</v>
      </c>
      <c r="N17565">
        <f t="shared" si="274"/>
        <v>0</v>
      </c>
    </row>
    <row r="17566" spans="1:14" x14ac:dyDescent="0.2">
      <c r="A17566" t="s">
        <v>17586</v>
      </c>
      <c r="B17566" t="s">
        <v>38943</v>
      </c>
      <c r="I17566" t="s">
        <v>5</v>
      </c>
      <c r="J17566">
        <v>24.39</v>
      </c>
      <c r="M17566">
        <v>24.39</v>
      </c>
      <c r="N17566">
        <f t="shared" si="274"/>
        <v>0</v>
      </c>
    </row>
    <row r="17567" spans="1:14" x14ac:dyDescent="0.2">
      <c r="A17567" t="s">
        <v>17587</v>
      </c>
      <c r="B17567" t="s">
        <v>38944</v>
      </c>
      <c r="I17567" t="s">
        <v>5</v>
      </c>
      <c r="J17567">
        <v>17.45</v>
      </c>
      <c r="M17567">
        <v>17.45</v>
      </c>
      <c r="N17567">
        <f t="shared" si="274"/>
        <v>0</v>
      </c>
    </row>
    <row r="17568" spans="1:14" x14ac:dyDescent="0.2">
      <c r="A17568" t="s">
        <v>17588</v>
      </c>
      <c r="B17568" t="s">
        <v>38944</v>
      </c>
      <c r="I17568" t="s">
        <v>5</v>
      </c>
      <c r="J17568">
        <v>15.65</v>
      </c>
      <c r="M17568">
        <v>15.65</v>
      </c>
      <c r="N17568">
        <f t="shared" si="274"/>
        <v>0</v>
      </c>
    </row>
    <row r="17569" spans="1:14" x14ac:dyDescent="0.2">
      <c r="A17569" t="s">
        <v>17589</v>
      </c>
      <c r="B17569" t="s">
        <v>38945</v>
      </c>
      <c r="I17569" t="s">
        <v>5</v>
      </c>
      <c r="J17569">
        <v>60.86</v>
      </c>
      <c r="M17569">
        <v>60.86</v>
      </c>
      <c r="N17569">
        <f t="shared" si="274"/>
        <v>0</v>
      </c>
    </row>
    <row r="17570" spans="1:14" x14ac:dyDescent="0.2">
      <c r="A17570" t="s">
        <v>17590</v>
      </c>
      <c r="B17570" t="s">
        <v>38945</v>
      </c>
      <c r="I17570" t="s">
        <v>5</v>
      </c>
      <c r="J17570">
        <v>57.26</v>
      </c>
      <c r="M17570">
        <v>57.26</v>
      </c>
      <c r="N17570">
        <f t="shared" si="274"/>
        <v>0</v>
      </c>
    </row>
    <row r="17571" spans="1:14" x14ac:dyDescent="0.2">
      <c r="A17571" t="s">
        <v>17591</v>
      </c>
      <c r="B17571" t="s">
        <v>22359</v>
      </c>
      <c r="I17571" t="s">
        <v>5</v>
      </c>
      <c r="J17571">
        <v>34.92</v>
      </c>
      <c r="M17571">
        <v>34.92</v>
      </c>
      <c r="N17571">
        <f t="shared" si="274"/>
        <v>0</v>
      </c>
    </row>
    <row r="17572" spans="1:14" x14ac:dyDescent="0.2">
      <c r="A17572" t="s">
        <v>17592</v>
      </c>
      <c r="B17572" t="s">
        <v>22359</v>
      </c>
      <c r="I17572" t="s">
        <v>5</v>
      </c>
      <c r="J17572">
        <v>34.92</v>
      </c>
      <c r="M17572">
        <v>34.92</v>
      </c>
      <c r="N17572">
        <f t="shared" si="274"/>
        <v>0</v>
      </c>
    </row>
    <row r="17573" spans="1:14" x14ac:dyDescent="0.2">
      <c r="A17573" t="s">
        <v>17593</v>
      </c>
      <c r="B17573" t="s">
        <v>38946</v>
      </c>
      <c r="I17573" t="s">
        <v>5</v>
      </c>
      <c r="J17573">
        <v>89.41</v>
      </c>
      <c r="M17573">
        <v>89.41</v>
      </c>
      <c r="N17573">
        <f t="shared" si="274"/>
        <v>0</v>
      </c>
    </row>
    <row r="17574" spans="1:14" x14ac:dyDescent="0.2">
      <c r="A17574" t="s">
        <v>17594</v>
      </c>
      <c r="B17574" t="s">
        <v>38946</v>
      </c>
      <c r="I17574" t="s">
        <v>5</v>
      </c>
      <c r="J17574">
        <v>89.41</v>
      </c>
      <c r="M17574">
        <v>89.41</v>
      </c>
      <c r="N17574">
        <f t="shared" si="274"/>
        <v>0</v>
      </c>
    </row>
    <row r="17575" spans="1:14" x14ac:dyDescent="0.2">
      <c r="A17575" t="s">
        <v>17595</v>
      </c>
      <c r="B17575" t="s">
        <v>38947</v>
      </c>
      <c r="I17575" t="s">
        <v>5</v>
      </c>
      <c r="J17575">
        <v>5.76</v>
      </c>
      <c r="M17575">
        <v>5.76</v>
      </c>
      <c r="N17575">
        <f t="shared" si="274"/>
        <v>0</v>
      </c>
    </row>
    <row r="17576" spans="1:14" x14ac:dyDescent="0.2">
      <c r="A17576" t="s">
        <v>17596</v>
      </c>
      <c r="B17576" t="s">
        <v>38947</v>
      </c>
      <c r="I17576" t="s">
        <v>5</v>
      </c>
      <c r="J17576">
        <v>5.76</v>
      </c>
      <c r="M17576">
        <v>5.76</v>
      </c>
      <c r="N17576">
        <f t="shared" si="274"/>
        <v>0</v>
      </c>
    </row>
    <row r="17577" spans="1:14" x14ac:dyDescent="0.2">
      <c r="A17577" t="s">
        <v>17597</v>
      </c>
      <c r="B17577" t="s">
        <v>22360</v>
      </c>
      <c r="I17577" t="s">
        <v>5</v>
      </c>
      <c r="J17577">
        <v>9.0500000000000007</v>
      </c>
      <c r="M17577">
        <v>9.0500000000000007</v>
      </c>
      <c r="N17577">
        <f t="shared" si="274"/>
        <v>0</v>
      </c>
    </row>
    <row r="17578" spans="1:14" x14ac:dyDescent="0.2">
      <c r="A17578" t="s">
        <v>17598</v>
      </c>
      <c r="B17578" t="s">
        <v>22360</v>
      </c>
      <c r="I17578" t="s">
        <v>5</v>
      </c>
      <c r="J17578">
        <v>9.0500000000000007</v>
      </c>
      <c r="M17578">
        <v>9.0500000000000007</v>
      </c>
      <c r="N17578">
        <f t="shared" si="274"/>
        <v>0</v>
      </c>
    </row>
    <row r="17579" spans="1:14" x14ac:dyDescent="0.2">
      <c r="A17579" t="s">
        <v>17599</v>
      </c>
      <c r="B17579" t="s">
        <v>22361</v>
      </c>
      <c r="I17579" t="s">
        <v>5</v>
      </c>
      <c r="J17579">
        <v>201.99</v>
      </c>
      <c r="M17579">
        <v>201.99</v>
      </c>
      <c r="N17579">
        <f t="shared" si="274"/>
        <v>0</v>
      </c>
    </row>
    <row r="17580" spans="1:14" x14ac:dyDescent="0.2">
      <c r="A17580" t="s">
        <v>17600</v>
      </c>
      <c r="B17580" t="s">
        <v>22361</v>
      </c>
      <c r="I17580" t="s">
        <v>5</v>
      </c>
      <c r="J17580">
        <v>201.99</v>
      </c>
      <c r="M17580">
        <v>201.99</v>
      </c>
      <c r="N17580">
        <f t="shared" si="274"/>
        <v>0</v>
      </c>
    </row>
    <row r="17581" spans="1:14" x14ac:dyDescent="0.2">
      <c r="A17581" t="s">
        <v>17601</v>
      </c>
      <c r="B17581" t="s">
        <v>22362</v>
      </c>
      <c r="I17581" t="s">
        <v>5</v>
      </c>
      <c r="J17581">
        <v>39.049999999999997</v>
      </c>
      <c r="M17581">
        <v>39.049999999999997</v>
      </c>
      <c r="N17581">
        <f t="shared" si="274"/>
        <v>0</v>
      </c>
    </row>
    <row r="17582" spans="1:14" x14ac:dyDescent="0.2">
      <c r="A17582" t="s">
        <v>17602</v>
      </c>
      <c r="B17582" t="s">
        <v>22362</v>
      </c>
      <c r="I17582" t="s">
        <v>5</v>
      </c>
      <c r="J17582">
        <v>39.049999999999997</v>
      </c>
      <c r="M17582">
        <v>39.049999999999997</v>
      </c>
      <c r="N17582">
        <f t="shared" si="274"/>
        <v>0</v>
      </c>
    </row>
    <row r="17583" spans="1:14" x14ac:dyDescent="0.2">
      <c r="A17583" t="s">
        <v>17603</v>
      </c>
      <c r="B17583" t="s">
        <v>38948</v>
      </c>
      <c r="I17583" t="s">
        <v>5</v>
      </c>
      <c r="J17583">
        <v>50.54</v>
      </c>
      <c r="M17583">
        <v>50.54</v>
      </c>
      <c r="N17583">
        <f t="shared" si="274"/>
        <v>0</v>
      </c>
    </row>
    <row r="17584" spans="1:14" x14ac:dyDescent="0.2">
      <c r="A17584" t="s">
        <v>17604</v>
      </c>
      <c r="B17584" t="s">
        <v>38948</v>
      </c>
      <c r="I17584" t="s">
        <v>5</v>
      </c>
      <c r="J17584">
        <v>50.54</v>
      </c>
      <c r="M17584">
        <v>50.54</v>
      </c>
      <c r="N17584">
        <f t="shared" si="274"/>
        <v>0</v>
      </c>
    </row>
    <row r="17585" spans="1:14" x14ac:dyDescent="0.2">
      <c r="A17585" t="s">
        <v>17605</v>
      </c>
      <c r="B17585" t="s">
        <v>38949</v>
      </c>
      <c r="I17585" t="s">
        <v>5</v>
      </c>
      <c r="J17585">
        <v>85.91</v>
      </c>
      <c r="M17585">
        <v>85.91</v>
      </c>
      <c r="N17585">
        <f t="shared" si="274"/>
        <v>0</v>
      </c>
    </row>
    <row r="17586" spans="1:14" x14ac:dyDescent="0.2">
      <c r="A17586" t="s">
        <v>17606</v>
      </c>
      <c r="B17586" t="s">
        <v>38949</v>
      </c>
      <c r="I17586" t="s">
        <v>5</v>
      </c>
      <c r="J17586">
        <v>85.91</v>
      </c>
      <c r="M17586">
        <v>85.91</v>
      </c>
      <c r="N17586">
        <f t="shared" si="274"/>
        <v>0</v>
      </c>
    </row>
    <row r="17587" spans="1:14" x14ac:dyDescent="0.2">
      <c r="A17587" t="s">
        <v>17607</v>
      </c>
      <c r="B17587" t="s">
        <v>38950</v>
      </c>
      <c r="I17587" t="s">
        <v>5</v>
      </c>
      <c r="J17587">
        <v>191.39</v>
      </c>
      <c r="M17587">
        <v>191.39</v>
      </c>
      <c r="N17587">
        <f t="shared" si="274"/>
        <v>0</v>
      </c>
    </row>
    <row r="17588" spans="1:14" x14ac:dyDescent="0.2">
      <c r="A17588" t="s">
        <v>17608</v>
      </c>
      <c r="B17588" t="s">
        <v>38950</v>
      </c>
      <c r="I17588" t="s">
        <v>5</v>
      </c>
      <c r="J17588">
        <v>191.39</v>
      </c>
      <c r="M17588">
        <v>191.39</v>
      </c>
      <c r="N17588">
        <f t="shared" si="274"/>
        <v>0</v>
      </c>
    </row>
    <row r="17589" spans="1:14" x14ac:dyDescent="0.2">
      <c r="A17589" t="s">
        <v>17609</v>
      </c>
      <c r="B17589" t="s">
        <v>38951</v>
      </c>
      <c r="I17589" t="s">
        <v>5</v>
      </c>
      <c r="J17589">
        <v>60.04</v>
      </c>
      <c r="M17589">
        <v>60.04</v>
      </c>
      <c r="N17589">
        <f t="shared" si="274"/>
        <v>0</v>
      </c>
    </row>
    <row r="17590" spans="1:14" x14ac:dyDescent="0.2">
      <c r="A17590" t="s">
        <v>17610</v>
      </c>
      <c r="B17590" t="s">
        <v>38951</v>
      </c>
      <c r="I17590" t="s">
        <v>5</v>
      </c>
      <c r="J17590">
        <v>60.04</v>
      </c>
      <c r="M17590">
        <v>60.04</v>
      </c>
      <c r="N17590">
        <f t="shared" si="274"/>
        <v>0</v>
      </c>
    </row>
    <row r="17591" spans="1:14" x14ac:dyDescent="0.2">
      <c r="A17591" t="s">
        <v>17611</v>
      </c>
      <c r="B17591" t="s">
        <v>38952</v>
      </c>
      <c r="I17591" t="s">
        <v>5</v>
      </c>
      <c r="J17591">
        <v>242.88</v>
      </c>
      <c r="M17591">
        <v>242.88</v>
      </c>
      <c r="N17591">
        <f t="shared" si="274"/>
        <v>0</v>
      </c>
    </row>
    <row r="17592" spans="1:14" x14ac:dyDescent="0.2">
      <c r="A17592" t="s">
        <v>17612</v>
      </c>
      <c r="B17592" t="s">
        <v>38952</v>
      </c>
      <c r="I17592" t="s">
        <v>5</v>
      </c>
      <c r="J17592">
        <v>242.88</v>
      </c>
      <c r="M17592">
        <v>242.88</v>
      </c>
      <c r="N17592">
        <f t="shared" si="274"/>
        <v>0</v>
      </c>
    </row>
    <row r="17593" spans="1:14" x14ac:dyDescent="0.2">
      <c r="A17593" t="s">
        <v>17613</v>
      </c>
      <c r="B17593" t="s">
        <v>38953</v>
      </c>
      <c r="I17593" t="s">
        <v>5</v>
      </c>
      <c r="J17593">
        <v>79.94</v>
      </c>
      <c r="M17593">
        <v>79.94</v>
      </c>
      <c r="N17593">
        <f t="shared" si="274"/>
        <v>0</v>
      </c>
    </row>
    <row r="17594" spans="1:14" x14ac:dyDescent="0.2">
      <c r="A17594" t="s">
        <v>17614</v>
      </c>
      <c r="B17594" t="s">
        <v>38953</v>
      </c>
      <c r="I17594" t="s">
        <v>5</v>
      </c>
      <c r="J17594">
        <v>79.94</v>
      </c>
      <c r="M17594">
        <v>79.94</v>
      </c>
      <c r="N17594">
        <f t="shared" si="274"/>
        <v>0</v>
      </c>
    </row>
    <row r="17595" spans="1:14" x14ac:dyDescent="0.2">
      <c r="A17595" t="s">
        <v>17615</v>
      </c>
      <c r="B17595" t="s">
        <v>38954</v>
      </c>
      <c r="I17595" t="s">
        <v>5</v>
      </c>
      <c r="J17595">
        <v>191.97</v>
      </c>
      <c r="M17595">
        <v>191.97</v>
      </c>
      <c r="N17595">
        <f t="shared" si="274"/>
        <v>0</v>
      </c>
    </row>
    <row r="17596" spans="1:14" x14ac:dyDescent="0.2">
      <c r="A17596" t="s">
        <v>17616</v>
      </c>
      <c r="B17596" t="s">
        <v>38954</v>
      </c>
      <c r="I17596" t="s">
        <v>5</v>
      </c>
      <c r="J17596">
        <v>191.97</v>
      </c>
      <c r="M17596">
        <v>191.97</v>
      </c>
      <c r="N17596">
        <f t="shared" si="274"/>
        <v>0</v>
      </c>
    </row>
    <row r="17597" spans="1:14" x14ac:dyDescent="0.2">
      <c r="A17597" t="s">
        <v>17617</v>
      </c>
      <c r="B17597" t="s">
        <v>22363</v>
      </c>
      <c r="I17597" t="s">
        <v>5</v>
      </c>
      <c r="J17597">
        <v>8.14</v>
      </c>
      <c r="M17597">
        <v>8.14</v>
      </c>
      <c r="N17597">
        <f t="shared" si="274"/>
        <v>0</v>
      </c>
    </row>
    <row r="17598" spans="1:14" x14ac:dyDescent="0.2">
      <c r="A17598" t="s">
        <v>17618</v>
      </c>
      <c r="B17598" t="s">
        <v>22363</v>
      </c>
      <c r="I17598" t="s">
        <v>5</v>
      </c>
      <c r="J17598">
        <v>8.14</v>
      </c>
      <c r="M17598">
        <v>8.14</v>
      </c>
      <c r="N17598">
        <f t="shared" si="274"/>
        <v>0</v>
      </c>
    </row>
    <row r="17599" spans="1:14" x14ac:dyDescent="0.2">
      <c r="A17599" t="s">
        <v>17619</v>
      </c>
      <c r="B17599" t="s">
        <v>22364</v>
      </c>
      <c r="I17599" t="s">
        <v>5</v>
      </c>
      <c r="J17599">
        <v>6.21</v>
      </c>
      <c r="M17599">
        <v>6.21</v>
      </c>
      <c r="N17599">
        <f t="shared" si="274"/>
        <v>0</v>
      </c>
    </row>
    <row r="17600" spans="1:14" x14ac:dyDescent="0.2">
      <c r="A17600" t="s">
        <v>17620</v>
      </c>
      <c r="B17600" t="s">
        <v>22364</v>
      </c>
      <c r="I17600" t="s">
        <v>5</v>
      </c>
      <c r="J17600">
        <v>6.21</v>
      </c>
      <c r="M17600">
        <v>6.21</v>
      </c>
      <c r="N17600">
        <f t="shared" si="274"/>
        <v>0</v>
      </c>
    </row>
    <row r="17601" spans="1:14" x14ac:dyDescent="0.2">
      <c r="A17601" t="s">
        <v>17621</v>
      </c>
      <c r="B17601" t="s">
        <v>38955</v>
      </c>
      <c r="I17601" t="s">
        <v>5</v>
      </c>
      <c r="J17601">
        <v>52.44</v>
      </c>
      <c r="M17601">
        <v>52.44</v>
      </c>
      <c r="N17601">
        <f t="shared" si="274"/>
        <v>0</v>
      </c>
    </row>
    <row r="17602" spans="1:14" x14ac:dyDescent="0.2">
      <c r="A17602" t="s">
        <v>17622</v>
      </c>
      <c r="B17602" t="s">
        <v>38955</v>
      </c>
      <c r="I17602" t="s">
        <v>5</v>
      </c>
      <c r="J17602">
        <v>52.44</v>
      </c>
      <c r="M17602">
        <v>52.44</v>
      </c>
      <c r="N17602">
        <f t="shared" si="274"/>
        <v>0</v>
      </c>
    </row>
    <row r="17603" spans="1:14" x14ac:dyDescent="0.2">
      <c r="A17603" t="s">
        <v>17623</v>
      </c>
      <c r="B17603" t="s">
        <v>38956</v>
      </c>
      <c r="I17603" t="s">
        <v>5</v>
      </c>
      <c r="J17603">
        <v>104.4</v>
      </c>
      <c r="M17603">
        <v>104.4</v>
      </c>
      <c r="N17603">
        <f t="shared" si="274"/>
        <v>0</v>
      </c>
    </row>
    <row r="17604" spans="1:14" x14ac:dyDescent="0.2">
      <c r="A17604" t="s">
        <v>17624</v>
      </c>
      <c r="B17604" t="s">
        <v>38956</v>
      </c>
      <c r="I17604" t="s">
        <v>5</v>
      </c>
      <c r="J17604">
        <v>104.4</v>
      </c>
      <c r="M17604">
        <v>104.4</v>
      </c>
      <c r="N17604">
        <f t="shared" ref="N17604:N17667" si="275">J17604-M17604</f>
        <v>0</v>
      </c>
    </row>
    <row r="17605" spans="1:14" x14ac:dyDescent="0.2">
      <c r="A17605" t="s">
        <v>17625</v>
      </c>
      <c r="B17605" t="s">
        <v>38957</v>
      </c>
      <c r="I17605" t="s">
        <v>5</v>
      </c>
      <c r="J17605">
        <v>63.76</v>
      </c>
      <c r="M17605">
        <v>63.76</v>
      </c>
      <c r="N17605">
        <f t="shared" si="275"/>
        <v>0</v>
      </c>
    </row>
    <row r="17606" spans="1:14" x14ac:dyDescent="0.2">
      <c r="A17606" t="s">
        <v>17626</v>
      </c>
      <c r="B17606" t="s">
        <v>38957</v>
      </c>
      <c r="I17606" t="s">
        <v>5</v>
      </c>
      <c r="J17606">
        <v>63.76</v>
      </c>
      <c r="M17606">
        <v>63.76</v>
      </c>
      <c r="N17606">
        <f t="shared" si="275"/>
        <v>0</v>
      </c>
    </row>
    <row r="17607" spans="1:14" x14ac:dyDescent="0.2">
      <c r="A17607" t="s">
        <v>17627</v>
      </c>
      <c r="B17607" t="s">
        <v>38958</v>
      </c>
      <c r="F17607" s="307"/>
      <c r="I17607" t="s">
        <v>5</v>
      </c>
      <c r="J17607">
        <v>66.849999999999994</v>
      </c>
      <c r="M17607">
        <v>66.849999999999994</v>
      </c>
      <c r="N17607">
        <f t="shared" si="275"/>
        <v>0</v>
      </c>
    </row>
    <row r="17608" spans="1:14" x14ac:dyDescent="0.2">
      <c r="A17608" t="s">
        <v>17628</v>
      </c>
      <c r="B17608" t="s">
        <v>38958</v>
      </c>
      <c r="F17608" s="307"/>
      <c r="I17608" t="s">
        <v>5</v>
      </c>
      <c r="J17608">
        <v>66.849999999999994</v>
      </c>
      <c r="M17608">
        <v>66.849999999999994</v>
      </c>
      <c r="N17608">
        <f t="shared" si="275"/>
        <v>0</v>
      </c>
    </row>
    <row r="17609" spans="1:14" x14ac:dyDescent="0.2">
      <c r="A17609" t="s">
        <v>17629</v>
      </c>
      <c r="B17609" t="s">
        <v>38959</v>
      </c>
      <c r="I17609" t="s">
        <v>5</v>
      </c>
      <c r="J17609">
        <v>108.41</v>
      </c>
      <c r="M17609">
        <v>108.41</v>
      </c>
      <c r="N17609">
        <f t="shared" si="275"/>
        <v>0</v>
      </c>
    </row>
    <row r="17610" spans="1:14" x14ac:dyDescent="0.2">
      <c r="A17610" t="s">
        <v>17630</v>
      </c>
      <c r="B17610" t="s">
        <v>38959</v>
      </c>
      <c r="I17610" t="s">
        <v>5</v>
      </c>
      <c r="J17610">
        <v>108.41</v>
      </c>
      <c r="M17610">
        <v>108.41</v>
      </c>
      <c r="N17610">
        <f t="shared" si="275"/>
        <v>0</v>
      </c>
    </row>
    <row r="17611" spans="1:14" x14ac:dyDescent="0.2">
      <c r="A17611" t="s">
        <v>17631</v>
      </c>
      <c r="B17611" t="s">
        <v>38960</v>
      </c>
      <c r="I17611" t="s">
        <v>5</v>
      </c>
      <c r="J17611">
        <v>229.34</v>
      </c>
      <c r="M17611">
        <v>229.34</v>
      </c>
      <c r="N17611">
        <f t="shared" si="275"/>
        <v>0</v>
      </c>
    </row>
    <row r="17612" spans="1:14" x14ac:dyDescent="0.2">
      <c r="A17612" t="s">
        <v>17632</v>
      </c>
      <c r="B17612" t="s">
        <v>38960</v>
      </c>
      <c r="I17612" t="s">
        <v>5</v>
      </c>
      <c r="J17612">
        <v>229.34</v>
      </c>
      <c r="M17612">
        <v>229.34</v>
      </c>
      <c r="N17612">
        <f t="shared" si="275"/>
        <v>0</v>
      </c>
    </row>
    <row r="17613" spans="1:14" x14ac:dyDescent="0.2">
      <c r="A17613" t="s">
        <v>17633</v>
      </c>
      <c r="B17613" t="s">
        <v>38961</v>
      </c>
      <c r="I17613" t="s">
        <v>5</v>
      </c>
      <c r="J17613">
        <v>193.43</v>
      </c>
      <c r="M17613">
        <v>193.43</v>
      </c>
      <c r="N17613">
        <f t="shared" si="275"/>
        <v>0</v>
      </c>
    </row>
    <row r="17614" spans="1:14" x14ac:dyDescent="0.2">
      <c r="A17614" t="s">
        <v>17634</v>
      </c>
      <c r="B17614" t="s">
        <v>38961</v>
      </c>
      <c r="I17614" t="s">
        <v>5</v>
      </c>
      <c r="J17614">
        <v>193.43</v>
      </c>
      <c r="M17614">
        <v>193.43</v>
      </c>
      <c r="N17614">
        <f t="shared" si="275"/>
        <v>0</v>
      </c>
    </row>
    <row r="17615" spans="1:14" x14ac:dyDescent="0.2">
      <c r="A17615" t="s">
        <v>17635</v>
      </c>
      <c r="B17615" t="s">
        <v>38962</v>
      </c>
      <c r="I17615" t="s">
        <v>5</v>
      </c>
      <c r="J17615">
        <v>34.15</v>
      </c>
      <c r="M17615">
        <v>34.15</v>
      </c>
      <c r="N17615">
        <f t="shared" si="275"/>
        <v>0</v>
      </c>
    </row>
    <row r="17616" spans="1:14" x14ac:dyDescent="0.2">
      <c r="A17616" t="s">
        <v>17636</v>
      </c>
      <c r="B17616" t="s">
        <v>38962</v>
      </c>
      <c r="I17616" t="s">
        <v>5</v>
      </c>
      <c r="J17616">
        <v>34.15</v>
      </c>
      <c r="M17616">
        <v>34.15</v>
      </c>
      <c r="N17616">
        <f t="shared" si="275"/>
        <v>0</v>
      </c>
    </row>
    <row r="17617" spans="1:14" x14ac:dyDescent="0.2">
      <c r="A17617" t="s">
        <v>17637</v>
      </c>
      <c r="B17617" t="s">
        <v>38963</v>
      </c>
      <c r="I17617" t="s">
        <v>5</v>
      </c>
      <c r="J17617">
        <v>26.2</v>
      </c>
      <c r="M17617">
        <v>26.2</v>
      </c>
      <c r="N17617">
        <f t="shared" si="275"/>
        <v>0</v>
      </c>
    </row>
    <row r="17618" spans="1:14" x14ac:dyDescent="0.2">
      <c r="A17618" t="s">
        <v>17638</v>
      </c>
      <c r="B17618" t="s">
        <v>38963</v>
      </c>
      <c r="I17618" t="s">
        <v>5</v>
      </c>
      <c r="J17618">
        <v>26.2</v>
      </c>
      <c r="M17618">
        <v>26.2</v>
      </c>
      <c r="N17618">
        <f t="shared" si="275"/>
        <v>0</v>
      </c>
    </row>
    <row r="17619" spans="1:14" x14ac:dyDescent="0.2">
      <c r="A17619" t="s">
        <v>17639</v>
      </c>
      <c r="B17619" t="s">
        <v>38964</v>
      </c>
      <c r="I17619" t="s">
        <v>5</v>
      </c>
      <c r="J17619">
        <v>26.16</v>
      </c>
      <c r="M17619">
        <v>26.16</v>
      </c>
      <c r="N17619">
        <f t="shared" si="275"/>
        <v>0</v>
      </c>
    </row>
    <row r="17620" spans="1:14" x14ac:dyDescent="0.2">
      <c r="A17620" t="s">
        <v>17640</v>
      </c>
      <c r="B17620" t="s">
        <v>38964</v>
      </c>
      <c r="I17620" t="s">
        <v>5</v>
      </c>
      <c r="J17620">
        <v>26.16</v>
      </c>
      <c r="M17620">
        <v>26.16</v>
      </c>
      <c r="N17620">
        <f t="shared" si="275"/>
        <v>0</v>
      </c>
    </row>
    <row r="17621" spans="1:14" x14ac:dyDescent="0.2">
      <c r="A17621" t="s">
        <v>17641</v>
      </c>
      <c r="B17621" t="s">
        <v>38965</v>
      </c>
      <c r="I17621" t="s">
        <v>5</v>
      </c>
      <c r="J17621">
        <v>1109.57</v>
      </c>
      <c r="M17621">
        <v>1109.57</v>
      </c>
      <c r="N17621">
        <f t="shared" si="275"/>
        <v>0</v>
      </c>
    </row>
    <row r="17622" spans="1:14" x14ac:dyDescent="0.2">
      <c r="A17622" t="s">
        <v>17642</v>
      </c>
      <c r="B17622" t="s">
        <v>38965</v>
      </c>
      <c r="I17622" t="s">
        <v>5</v>
      </c>
      <c r="J17622">
        <v>1109.57</v>
      </c>
      <c r="M17622">
        <v>1109.57</v>
      </c>
      <c r="N17622">
        <f t="shared" si="275"/>
        <v>0</v>
      </c>
    </row>
    <row r="17623" spans="1:14" x14ac:dyDescent="0.2">
      <c r="A17623" t="s">
        <v>26662</v>
      </c>
      <c r="B17623" t="s">
        <v>38966</v>
      </c>
      <c r="I17623" t="s">
        <v>5</v>
      </c>
      <c r="J17623">
        <v>266.92</v>
      </c>
      <c r="M17623">
        <v>266.92</v>
      </c>
      <c r="N17623">
        <f t="shared" si="275"/>
        <v>0</v>
      </c>
    </row>
    <row r="17624" spans="1:14" x14ac:dyDescent="0.2">
      <c r="A17624" t="s">
        <v>26663</v>
      </c>
      <c r="B17624" t="s">
        <v>38966</v>
      </c>
      <c r="I17624" t="s">
        <v>5</v>
      </c>
      <c r="J17624">
        <v>266.92</v>
      </c>
      <c r="M17624">
        <v>266.92</v>
      </c>
      <c r="N17624">
        <f t="shared" si="275"/>
        <v>0</v>
      </c>
    </row>
    <row r="17625" spans="1:14" x14ac:dyDescent="0.2">
      <c r="A17625" t="s">
        <v>17643</v>
      </c>
      <c r="B17625" t="s">
        <v>38967</v>
      </c>
      <c r="I17625" t="s">
        <v>5</v>
      </c>
      <c r="J17625">
        <v>47.8</v>
      </c>
      <c r="M17625">
        <v>47.8</v>
      </c>
      <c r="N17625">
        <f t="shared" si="275"/>
        <v>0</v>
      </c>
    </row>
    <row r="17626" spans="1:14" x14ac:dyDescent="0.2">
      <c r="A17626" t="s">
        <v>17644</v>
      </c>
      <c r="B17626" t="s">
        <v>38967</v>
      </c>
      <c r="I17626" t="s">
        <v>5</v>
      </c>
      <c r="J17626">
        <v>47.8</v>
      </c>
      <c r="M17626">
        <v>47.8</v>
      </c>
      <c r="N17626">
        <f t="shared" si="275"/>
        <v>0</v>
      </c>
    </row>
    <row r="17627" spans="1:14" x14ac:dyDescent="0.2">
      <c r="A17627" t="s">
        <v>17645</v>
      </c>
      <c r="B17627" t="s">
        <v>38968</v>
      </c>
      <c r="I17627" t="s">
        <v>5</v>
      </c>
      <c r="J17627">
        <v>550.15</v>
      </c>
      <c r="M17627">
        <v>550.15</v>
      </c>
      <c r="N17627">
        <f t="shared" si="275"/>
        <v>0</v>
      </c>
    </row>
    <row r="17628" spans="1:14" x14ac:dyDescent="0.2">
      <c r="A17628" t="s">
        <v>17646</v>
      </c>
      <c r="B17628" t="s">
        <v>38968</v>
      </c>
      <c r="I17628" t="s">
        <v>5</v>
      </c>
      <c r="J17628">
        <v>550.15</v>
      </c>
      <c r="M17628">
        <v>550.15</v>
      </c>
      <c r="N17628">
        <f t="shared" si="275"/>
        <v>0</v>
      </c>
    </row>
    <row r="17629" spans="1:14" x14ac:dyDescent="0.2">
      <c r="A17629" t="s">
        <v>17647</v>
      </c>
      <c r="B17629" t="s">
        <v>38969</v>
      </c>
      <c r="I17629" t="s">
        <v>5</v>
      </c>
      <c r="J17629">
        <v>545.79999999999995</v>
      </c>
      <c r="M17629">
        <v>545.79999999999995</v>
      </c>
      <c r="N17629">
        <f t="shared" si="275"/>
        <v>0</v>
      </c>
    </row>
    <row r="17630" spans="1:14" x14ac:dyDescent="0.2">
      <c r="A17630" t="s">
        <v>17648</v>
      </c>
      <c r="B17630" t="s">
        <v>38969</v>
      </c>
      <c r="I17630" t="s">
        <v>5</v>
      </c>
      <c r="J17630">
        <v>545.79999999999995</v>
      </c>
      <c r="M17630">
        <v>545.79999999999995</v>
      </c>
      <c r="N17630">
        <f t="shared" si="275"/>
        <v>0</v>
      </c>
    </row>
    <row r="17631" spans="1:14" x14ac:dyDescent="0.2">
      <c r="A17631" t="s">
        <v>17649</v>
      </c>
      <c r="B17631" t="s">
        <v>38970</v>
      </c>
      <c r="I17631" t="s">
        <v>5</v>
      </c>
      <c r="J17631">
        <v>59.84</v>
      </c>
      <c r="M17631">
        <v>59.84</v>
      </c>
      <c r="N17631">
        <f t="shared" si="275"/>
        <v>0</v>
      </c>
    </row>
    <row r="17632" spans="1:14" x14ac:dyDescent="0.2">
      <c r="A17632" t="s">
        <v>17650</v>
      </c>
      <c r="B17632" t="s">
        <v>38970</v>
      </c>
      <c r="I17632" t="s">
        <v>5</v>
      </c>
      <c r="J17632">
        <v>59.84</v>
      </c>
      <c r="M17632">
        <v>59.84</v>
      </c>
      <c r="N17632">
        <f t="shared" si="275"/>
        <v>0</v>
      </c>
    </row>
    <row r="17633" spans="1:14" x14ac:dyDescent="0.2">
      <c r="A17633" t="s">
        <v>17651</v>
      </c>
      <c r="B17633" t="s">
        <v>22365</v>
      </c>
      <c r="I17633" t="s">
        <v>5</v>
      </c>
      <c r="J17633">
        <v>79.239999999999995</v>
      </c>
      <c r="M17633">
        <v>79.239999999999995</v>
      </c>
      <c r="N17633">
        <f t="shared" si="275"/>
        <v>0</v>
      </c>
    </row>
    <row r="17634" spans="1:14" x14ac:dyDescent="0.2">
      <c r="A17634" t="s">
        <v>17652</v>
      </c>
      <c r="B17634" t="s">
        <v>22365</v>
      </c>
      <c r="I17634" t="s">
        <v>5</v>
      </c>
      <c r="J17634">
        <v>79.239999999999995</v>
      </c>
      <c r="M17634">
        <v>79.239999999999995</v>
      </c>
      <c r="N17634">
        <f t="shared" si="275"/>
        <v>0</v>
      </c>
    </row>
    <row r="17635" spans="1:14" x14ac:dyDescent="0.2">
      <c r="A17635" t="s">
        <v>17653</v>
      </c>
      <c r="B17635" t="s">
        <v>38971</v>
      </c>
      <c r="I17635" t="s">
        <v>5</v>
      </c>
      <c r="J17635">
        <v>317.61</v>
      </c>
      <c r="M17635">
        <v>317.61</v>
      </c>
      <c r="N17635">
        <f t="shared" si="275"/>
        <v>0</v>
      </c>
    </row>
    <row r="17636" spans="1:14" x14ac:dyDescent="0.2">
      <c r="A17636" t="s">
        <v>17654</v>
      </c>
      <c r="B17636" t="s">
        <v>38971</v>
      </c>
      <c r="I17636" t="s">
        <v>5</v>
      </c>
      <c r="J17636">
        <v>317.61</v>
      </c>
      <c r="M17636">
        <v>317.61</v>
      </c>
      <c r="N17636">
        <f t="shared" si="275"/>
        <v>0</v>
      </c>
    </row>
    <row r="17637" spans="1:14" x14ac:dyDescent="0.2">
      <c r="A17637" t="s">
        <v>17655</v>
      </c>
      <c r="B17637" t="s">
        <v>38972</v>
      </c>
      <c r="I17637" t="s">
        <v>5</v>
      </c>
      <c r="J17637">
        <v>174.25</v>
      </c>
      <c r="M17637">
        <v>174.25</v>
      </c>
      <c r="N17637">
        <f t="shared" si="275"/>
        <v>0</v>
      </c>
    </row>
    <row r="17638" spans="1:14" x14ac:dyDescent="0.2">
      <c r="A17638" t="s">
        <v>17656</v>
      </c>
      <c r="B17638" t="s">
        <v>38972</v>
      </c>
      <c r="I17638" t="s">
        <v>5</v>
      </c>
      <c r="J17638">
        <v>174.25</v>
      </c>
      <c r="M17638">
        <v>174.25</v>
      </c>
      <c r="N17638">
        <f t="shared" si="275"/>
        <v>0</v>
      </c>
    </row>
    <row r="17639" spans="1:14" x14ac:dyDescent="0.2">
      <c r="A17639" t="s">
        <v>17657</v>
      </c>
      <c r="B17639" t="s">
        <v>38973</v>
      </c>
      <c r="I17639" t="s">
        <v>5</v>
      </c>
      <c r="J17639">
        <v>18.89</v>
      </c>
      <c r="M17639">
        <v>18.89</v>
      </c>
      <c r="N17639">
        <f t="shared" si="275"/>
        <v>0</v>
      </c>
    </row>
    <row r="17640" spans="1:14" x14ac:dyDescent="0.2">
      <c r="A17640" t="s">
        <v>17658</v>
      </c>
      <c r="B17640" t="s">
        <v>38973</v>
      </c>
      <c r="I17640" t="s">
        <v>5</v>
      </c>
      <c r="J17640">
        <v>17.170000000000002</v>
      </c>
      <c r="M17640">
        <v>17.170000000000002</v>
      </c>
      <c r="N17640">
        <f t="shared" si="275"/>
        <v>0</v>
      </c>
    </row>
    <row r="17641" spans="1:14" x14ac:dyDescent="0.2">
      <c r="A17641" t="s">
        <v>17659</v>
      </c>
      <c r="B17641" t="s">
        <v>38974</v>
      </c>
      <c r="I17641" t="s">
        <v>5</v>
      </c>
      <c r="J17641">
        <v>22.2</v>
      </c>
      <c r="M17641">
        <v>22.2</v>
      </c>
      <c r="N17641">
        <f t="shared" si="275"/>
        <v>0</v>
      </c>
    </row>
    <row r="17642" spans="1:14" x14ac:dyDescent="0.2">
      <c r="A17642" t="s">
        <v>17660</v>
      </c>
      <c r="B17642" t="s">
        <v>38974</v>
      </c>
      <c r="I17642" t="s">
        <v>5</v>
      </c>
      <c r="J17642">
        <v>20.48</v>
      </c>
      <c r="M17642">
        <v>20.48</v>
      </c>
      <c r="N17642">
        <f t="shared" si="275"/>
        <v>0</v>
      </c>
    </row>
    <row r="17643" spans="1:14" x14ac:dyDescent="0.2">
      <c r="A17643" t="s">
        <v>17661</v>
      </c>
      <c r="B17643" t="s">
        <v>38975</v>
      </c>
      <c r="I17643" t="s">
        <v>5</v>
      </c>
      <c r="J17643">
        <v>48.81</v>
      </c>
      <c r="M17643">
        <v>48.81</v>
      </c>
      <c r="N17643">
        <f t="shared" si="275"/>
        <v>0</v>
      </c>
    </row>
    <row r="17644" spans="1:14" x14ac:dyDescent="0.2">
      <c r="A17644" t="s">
        <v>17662</v>
      </c>
      <c r="B17644" t="s">
        <v>38975</v>
      </c>
      <c r="I17644" t="s">
        <v>5</v>
      </c>
      <c r="J17644">
        <v>45.94</v>
      </c>
      <c r="M17644">
        <v>45.94</v>
      </c>
      <c r="N17644">
        <f t="shared" si="275"/>
        <v>0</v>
      </c>
    </row>
    <row r="17645" spans="1:14" x14ac:dyDescent="0.2">
      <c r="A17645" t="s">
        <v>17663</v>
      </c>
      <c r="B17645" t="s">
        <v>38976</v>
      </c>
      <c r="I17645" t="s">
        <v>5</v>
      </c>
      <c r="J17645">
        <v>76.61</v>
      </c>
      <c r="M17645">
        <v>76.61</v>
      </c>
      <c r="N17645">
        <f t="shared" si="275"/>
        <v>0</v>
      </c>
    </row>
    <row r="17646" spans="1:14" x14ac:dyDescent="0.2">
      <c r="A17646" t="s">
        <v>17664</v>
      </c>
      <c r="B17646" t="s">
        <v>38976</v>
      </c>
      <c r="I17646" t="s">
        <v>5</v>
      </c>
      <c r="J17646">
        <v>73.739999999999995</v>
      </c>
      <c r="M17646">
        <v>73.739999999999995</v>
      </c>
      <c r="N17646">
        <f t="shared" si="275"/>
        <v>0</v>
      </c>
    </row>
    <row r="17647" spans="1:14" x14ac:dyDescent="0.2">
      <c r="A17647" t="s">
        <v>17665</v>
      </c>
      <c r="B17647" t="s">
        <v>38977</v>
      </c>
      <c r="I17647" t="s">
        <v>5</v>
      </c>
      <c r="J17647">
        <v>105.86</v>
      </c>
      <c r="M17647">
        <v>105.86</v>
      </c>
      <c r="N17647">
        <f t="shared" si="275"/>
        <v>0</v>
      </c>
    </row>
    <row r="17648" spans="1:14" x14ac:dyDescent="0.2">
      <c r="A17648" t="s">
        <v>17666</v>
      </c>
      <c r="B17648" t="s">
        <v>38977</v>
      </c>
      <c r="I17648" t="s">
        <v>5</v>
      </c>
      <c r="J17648">
        <v>102.99</v>
      </c>
      <c r="M17648">
        <v>102.99</v>
      </c>
      <c r="N17648">
        <f t="shared" si="275"/>
        <v>0</v>
      </c>
    </row>
    <row r="17649" spans="1:14" x14ac:dyDescent="0.2">
      <c r="A17649" t="s">
        <v>17667</v>
      </c>
      <c r="B17649" t="s">
        <v>38978</v>
      </c>
      <c r="I17649" t="s">
        <v>5</v>
      </c>
      <c r="J17649">
        <v>166.42</v>
      </c>
      <c r="M17649">
        <v>166.42</v>
      </c>
      <c r="N17649">
        <f t="shared" si="275"/>
        <v>0</v>
      </c>
    </row>
    <row r="17650" spans="1:14" x14ac:dyDescent="0.2">
      <c r="A17650" t="s">
        <v>17668</v>
      </c>
      <c r="B17650" t="s">
        <v>38978</v>
      </c>
      <c r="I17650" t="s">
        <v>5</v>
      </c>
      <c r="J17650">
        <v>162.97</v>
      </c>
      <c r="M17650">
        <v>162.97</v>
      </c>
      <c r="N17650">
        <f t="shared" si="275"/>
        <v>0</v>
      </c>
    </row>
    <row r="17651" spans="1:14" x14ac:dyDescent="0.2">
      <c r="A17651" t="s">
        <v>17669</v>
      </c>
      <c r="B17651" t="s">
        <v>38979</v>
      </c>
      <c r="I17651" t="s">
        <v>5</v>
      </c>
      <c r="J17651">
        <v>174.85</v>
      </c>
      <c r="M17651">
        <v>174.85</v>
      </c>
      <c r="N17651">
        <f t="shared" si="275"/>
        <v>0</v>
      </c>
    </row>
    <row r="17652" spans="1:14" x14ac:dyDescent="0.2">
      <c r="A17652" t="s">
        <v>17670</v>
      </c>
      <c r="B17652" t="s">
        <v>38979</v>
      </c>
      <c r="I17652" t="s">
        <v>5</v>
      </c>
      <c r="J17652">
        <v>171.4</v>
      </c>
      <c r="M17652">
        <v>171.4</v>
      </c>
      <c r="N17652">
        <f t="shared" si="275"/>
        <v>0</v>
      </c>
    </row>
    <row r="17653" spans="1:14" x14ac:dyDescent="0.2">
      <c r="A17653" t="s">
        <v>17671</v>
      </c>
      <c r="B17653" t="s">
        <v>38980</v>
      </c>
      <c r="I17653" t="s">
        <v>5</v>
      </c>
      <c r="J17653">
        <v>33.89</v>
      </c>
      <c r="M17653">
        <v>33.89</v>
      </c>
      <c r="N17653">
        <f t="shared" si="275"/>
        <v>0</v>
      </c>
    </row>
    <row r="17654" spans="1:14" x14ac:dyDescent="0.2">
      <c r="A17654" t="s">
        <v>17672</v>
      </c>
      <c r="B17654" t="s">
        <v>38980</v>
      </c>
      <c r="I17654" t="s">
        <v>5</v>
      </c>
      <c r="J17654">
        <v>33.89</v>
      </c>
      <c r="M17654">
        <v>33.89</v>
      </c>
      <c r="N17654">
        <f t="shared" si="275"/>
        <v>0</v>
      </c>
    </row>
    <row r="17655" spans="1:14" x14ac:dyDescent="0.2">
      <c r="A17655" t="s">
        <v>17673</v>
      </c>
      <c r="B17655" t="s">
        <v>38981</v>
      </c>
      <c r="I17655" t="s">
        <v>5</v>
      </c>
      <c r="J17655">
        <v>22.4</v>
      </c>
      <c r="M17655">
        <v>22.4</v>
      </c>
      <c r="N17655">
        <f t="shared" si="275"/>
        <v>0</v>
      </c>
    </row>
    <row r="17656" spans="1:14" x14ac:dyDescent="0.2">
      <c r="A17656" t="s">
        <v>17674</v>
      </c>
      <c r="B17656" t="s">
        <v>38981</v>
      </c>
      <c r="I17656" t="s">
        <v>5</v>
      </c>
      <c r="J17656">
        <v>22.4</v>
      </c>
      <c r="M17656">
        <v>22.4</v>
      </c>
      <c r="N17656">
        <f t="shared" si="275"/>
        <v>0</v>
      </c>
    </row>
    <row r="17657" spans="1:14" x14ac:dyDescent="0.2">
      <c r="A17657" t="s">
        <v>17675</v>
      </c>
      <c r="B17657" t="s">
        <v>38982</v>
      </c>
      <c r="I17657" t="s">
        <v>5</v>
      </c>
      <c r="J17657">
        <v>16.920000000000002</v>
      </c>
      <c r="M17657">
        <v>16.920000000000002</v>
      </c>
      <c r="N17657">
        <f t="shared" si="275"/>
        <v>0</v>
      </c>
    </row>
    <row r="17658" spans="1:14" x14ac:dyDescent="0.2">
      <c r="A17658" t="s">
        <v>17676</v>
      </c>
      <c r="B17658" t="s">
        <v>38982</v>
      </c>
      <c r="I17658" t="s">
        <v>5</v>
      </c>
      <c r="J17658">
        <v>16.920000000000002</v>
      </c>
      <c r="M17658">
        <v>16.920000000000002</v>
      </c>
      <c r="N17658">
        <f t="shared" si="275"/>
        <v>0</v>
      </c>
    </row>
    <row r="17659" spans="1:14" x14ac:dyDescent="0.2">
      <c r="A17659" t="s">
        <v>17677</v>
      </c>
      <c r="B17659" t="s">
        <v>38983</v>
      </c>
      <c r="I17659" t="s">
        <v>5</v>
      </c>
      <c r="J17659">
        <v>40.450000000000003</v>
      </c>
      <c r="M17659">
        <v>40.450000000000003</v>
      </c>
      <c r="N17659">
        <f t="shared" si="275"/>
        <v>0</v>
      </c>
    </row>
    <row r="17660" spans="1:14" x14ac:dyDescent="0.2">
      <c r="A17660" t="s">
        <v>17678</v>
      </c>
      <c r="B17660" t="s">
        <v>38983</v>
      </c>
      <c r="I17660" t="s">
        <v>5</v>
      </c>
      <c r="J17660">
        <v>40.450000000000003</v>
      </c>
      <c r="M17660">
        <v>40.450000000000003</v>
      </c>
      <c r="N17660">
        <f t="shared" si="275"/>
        <v>0</v>
      </c>
    </row>
    <row r="17661" spans="1:14" x14ac:dyDescent="0.2">
      <c r="A17661" t="s">
        <v>17679</v>
      </c>
      <c r="B17661" t="s">
        <v>38984</v>
      </c>
      <c r="I17661" t="s">
        <v>5</v>
      </c>
      <c r="J17661">
        <v>43.16</v>
      </c>
      <c r="M17661">
        <v>43.16</v>
      </c>
      <c r="N17661">
        <f t="shared" si="275"/>
        <v>0</v>
      </c>
    </row>
    <row r="17662" spans="1:14" x14ac:dyDescent="0.2">
      <c r="A17662" t="s">
        <v>17680</v>
      </c>
      <c r="B17662" t="s">
        <v>38984</v>
      </c>
      <c r="I17662" t="s">
        <v>5</v>
      </c>
      <c r="J17662">
        <v>43.16</v>
      </c>
      <c r="M17662">
        <v>43.16</v>
      </c>
      <c r="N17662">
        <f t="shared" si="275"/>
        <v>0</v>
      </c>
    </row>
    <row r="17663" spans="1:14" x14ac:dyDescent="0.2">
      <c r="A17663" t="s">
        <v>17681</v>
      </c>
      <c r="B17663" t="s">
        <v>38985</v>
      </c>
      <c r="I17663" t="s">
        <v>5</v>
      </c>
      <c r="J17663">
        <v>72</v>
      </c>
      <c r="M17663">
        <v>72</v>
      </c>
      <c r="N17663">
        <f t="shared" si="275"/>
        <v>0</v>
      </c>
    </row>
    <row r="17664" spans="1:14" x14ac:dyDescent="0.2">
      <c r="A17664" t="s">
        <v>17682</v>
      </c>
      <c r="B17664" t="s">
        <v>38985</v>
      </c>
      <c r="I17664" t="s">
        <v>5</v>
      </c>
      <c r="J17664">
        <v>72</v>
      </c>
      <c r="M17664">
        <v>72</v>
      </c>
      <c r="N17664">
        <f t="shared" si="275"/>
        <v>0</v>
      </c>
    </row>
    <row r="17665" spans="1:14" x14ac:dyDescent="0.2">
      <c r="A17665" t="s">
        <v>17683</v>
      </c>
      <c r="B17665" t="s">
        <v>22366</v>
      </c>
      <c r="I17665" t="s">
        <v>5</v>
      </c>
      <c r="J17665">
        <v>5.05</v>
      </c>
      <c r="M17665">
        <v>5.05</v>
      </c>
      <c r="N17665">
        <f t="shared" si="275"/>
        <v>0</v>
      </c>
    </row>
    <row r="17666" spans="1:14" x14ac:dyDescent="0.2">
      <c r="A17666" t="s">
        <v>17684</v>
      </c>
      <c r="B17666" t="s">
        <v>22366</v>
      </c>
      <c r="I17666" t="s">
        <v>5</v>
      </c>
      <c r="J17666">
        <v>5.05</v>
      </c>
      <c r="M17666">
        <v>5.05</v>
      </c>
      <c r="N17666">
        <f t="shared" si="275"/>
        <v>0</v>
      </c>
    </row>
    <row r="17667" spans="1:14" x14ac:dyDescent="0.2">
      <c r="A17667" t="s">
        <v>17685</v>
      </c>
      <c r="B17667" t="s">
        <v>22367</v>
      </c>
      <c r="I17667" t="s">
        <v>5</v>
      </c>
      <c r="J17667">
        <v>0.84</v>
      </c>
      <c r="M17667">
        <v>0.84</v>
      </c>
      <c r="N17667">
        <f t="shared" si="275"/>
        <v>0</v>
      </c>
    </row>
    <row r="17668" spans="1:14" x14ac:dyDescent="0.2">
      <c r="A17668" t="s">
        <v>17686</v>
      </c>
      <c r="B17668" t="s">
        <v>22367</v>
      </c>
      <c r="I17668" t="s">
        <v>5</v>
      </c>
      <c r="J17668">
        <v>0.84</v>
      </c>
      <c r="M17668">
        <v>0.84</v>
      </c>
      <c r="N17668">
        <f t="shared" ref="N17668:N17731" si="276">J17668-M17668</f>
        <v>0</v>
      </c>
    </row>
    <row r="17669" spans="1:14" x14ac:dyDescent="0.2">
      <c r="A17669" t="s">
        <v>17687</v>
      </c>
      <c r="B17669" t="s">
        <v>28326</v>
      </c>
      <c r="I17669" t="s">
        <v>5</v>
      </c>
      <c r="J17669">
        <v>93.31</v>
      </c>
      <c r="M17669">
        <v>93.31</v>
      </c>
      <c r="N17669">
        <f t="shared" si="276"/>
        <v>0</v>
      </c>
    </row>
    <row r="17670" spans="1:14" x14ac:dyDescent="0.2">
      <c r="A17670" t="s">
        <v>17688</v>
      </c>
      <c r="B17670" t="s">
        <v>28326</v>
      </c>
      <c r="I17670" t="s">
        <v>5</v>
      </c>
      <c r="J17670">
        <v>93.31</v>
      </c>
      <c r="M17670">
        <v>93.31</v>
      </c>
      <c r="N17670">
        <f t="shared" si="276"/>
        <v>0</v>
      </c>
    </row>
    <row r="17671" spans="1:14" x14ac:dyDescent="0.2">
      <c r="A17671" t="s">
        <v>17689</v>
      </c>
      <c r="B17671" t="s">
        <v>28327</v>
      </c>
      <c r="I17671" t="s">
        <v>5</v>
      </c>
      <c r="J17671">
        <v>88.82</v>
      </c>
      <c r="M17671">
        <v>88.82</v>
      </c>
      <c r="N17671">
        <f t="shared" si="276"/>
        <v>0</v>
      </c>
    </row>
    <row r="17672" spans="1:14" x14ac:dyDescent="0.2">
      <c r="A17672" t="s">
        <v>17690</v>
      </c>
      <c r="B17672" t="s">
        <v>28327</v>
      </c>
      <c r="I17672" t="s">
        <v>5</v>
      </c>
      <c r="J17672">
        <v>88.82</v>
      </c>
      <c r="M17672">
        <v>88.82</v>
      </c>
      <c r="N17672">
        <f t="shared" si="276"/>
        <v>0</v>
      </c>
    </row>
    <row r="17673" spans="1:14" x14ac:dyDescent="0.2">
      <c r="A17673" t="s">
        <v>17691</v>
      </c>
      <c r="B17673" t="s">
        <v>28328</v>
      </c>
      <c r="I17673" t="s">
        <v>5</v>
      </c>
      <c r="J17673">
        <v>133.80000000000001</v>
      </c>
      <c r="M17673">
        <v>133.80000000000001</v>
      </c>
      <c r="N17673">
        <f t="shared" si="276"/>
        <v>0</v>
      </c>
    </row>
    <row r="17674" spans="1:14" x14ac:dyDescent="0.2">
      <c r="A17674" t="s">
        <v>17692</v>
      </c>
      <c r="B17674" t="s">
        <v>28328</v>
      </c>
      <c r="I17674" t="s">
        <v>5</v>
      </c>
      <c r="J17674">
        <v>133.80000000000001</v>
      </c>
      <c r="M17674">
        <v>133.80000000000001</v>
      </c>
      <c r="N17674">
        <f t="shared" si="276"/>
        <v>0</v>
      </c>
    </row>
    <row r="17675" spans="1:14" x14ac:dyDescent="0.2">
      <c r="A17675" t="s">
        <v>17693</v>
      </c>
      <c r="B17675" t="s">
        <v>28329</v>
      </c>
      <c r="I17675" t="s">
        <v>5</v>
      </c>
      <c r="J17675">
        <v>101.35</v>
      </c>
      <c r="M17675">
        <v>101.35</v>
      </c>
      <c r="N17675">
        <f t="shared" si="276"/>
        <v>0</v>
      </c>
    </row>
    <row r="17676" spans="1:14" x14ac:dyDescent="0.2">
      <c r="A17676" t="s">
        <v>17694</v>
      </c>
      <c r="B17676" t="s">
        <v>28329</v>
      </c>
      <c r="I17676" t="s">
        <v>5</v>
      </c>
      <c r="J17676">
        <v>101.35</v>
      </c>
      <c r="M17676">
        <v>101.35</v>
      </c>
      <c r="N17676">
        <f t="shared" si="276"/>
        <v>0</v>
      </c>
    </row>
    <row r="17677" spans="1:14" x14ac:dyDescent="0.2">
      <c r="A17677" t="s">
        <v>17695</v>
      </c>
      <c r="B17677" t="s">
        <v>38986</v>
      </c>
      <c r="I17677" t="s">
        <v>5</v>
      </c>
      <c r="J17677">
        <v>10.88</v>
      </c>
      <c r="M17677">
        <v>10.88</v>
      </c>
      <c r="N17677">
        <f t="shared" si="276"/>
        <v>0</v>
      </c>
    </row>
    <row r="17678" spans="1:14" x14ac:dyDescent="0.2">
      <c r="A17678" t="s">
        <v>17696</v>
      </c>
      <c r="B17678" t="s">
        <v>38986</v>
      </c>
      <c r="I17678" t="s">
        <v>5</v>
      </c>
      <c r="J17678">
        <v>10.88</v>
      </c>
      <c r="M17678">
        <v>10.88</v>
      </c>
      <c r="N17678">
        <f t="shared" si="276"/>
        <v>0</v>
      </c>
    </row>
    <row r="17679" spans="1:14" x14ac:dyDescent="0.2">
      <c r="A17679" t="s">
        <v>17697</v>
      </c>
      <c r="B17679" t="s">
        <v>38987</v>
      </c>
      <c r="I17679" t="s">
        <v>5</v>
      </c>
      <c r="J17679">
        <v>14.32</v>
      </c>
      <c r="M17679">
        <v>14.32</v>
      </c>
      <c r="N17679">
        <f t="shared" si="276"/>
        <v>0</v>
      </c>
    </row>
    <row r="17680" spans="1:14" x14ac:dyDescent="0.2">
      <c r="A17680" t="s">
        <v>17698</v>
      </c>
      <c r="B17680" t="s">
        <v>38987</v>
      </c>
      <c r="I17680" t="s">
        <v>5</v>
      </c>
      <c r="J17680">
        <v>14.32</v>
      </c>
      <c r="M17680">
        <v>14.32</v>
      </c>
      <c r="N17680">
        <f t="shared" si="276"/>
        <v>0</v>
      </c>
    </row>
    <row r="17681" spans="1:14" x14ac:dyDescent="0.2">
      <c r="A17681" t="s">
        <v>28330</v>
      </c>
      <c r="B17681" t="s">
        <v>38988</v>
      </c>
      <c r="I17681" t="s">
        <v>5</v>
      </c>
      <c r="J17681">
        <v>20.39</v>
      </c>
      <c r="M17681">
        <v>20.39</v>
      </c>
      <c r="N17681">
        <f t="shared" si="276"/>
        <v>0</v>
      </c>
    </row>
    <row r="17682" spans="1:14" x14ac:dyDescent="0.2">
      <c r="A17682" t="s">
        <v>28331</v>
      </c>
      <c r="B17682" t="s">
        <v>38988</v>
      </c>
      <c r="I17682" t="s">
        <v>5</v>
      </c>
      <c r="J17682">
        <v>20.39</v>
      </c>
      <c r="M17682">
        <v>20.39</v>
      </c>
      <c r="N17682">
        <f t="shared" si="276"/>
        <v>0</v>
      </c>
    </row>
    <row r="17683" spans="1:14" x14ac:dyDescent="0.2">
      <c r="A17683" t="s">
        <v>17699</v>
      </c>
      <c r="B17683" t="s">
        <v>28332</v>
      </c>
      <c r="I17683" t="s">
        <v>5</v>
      </c>
      <c r="J17683">
        <v>7.16</v>
      </c>
      <c r="M17683">
        <v>7.16</v>
      </c>
      <c r="N17683">
        <f t="shared" si="276"/>
        <v>0</v>
      </c>
    </row>
    <row r="17684" spans="1:14" x14ac:dyDescent="0.2">
      <c r="A17684" t="s">
        <v>17700</v>
      </c>
      <c r="B17684" t="s">
        <v>28332</v>
      </c>
      <c r="I17684" t="s">
        <v>5</v>
      </c>
      <c r="J17684">
        <v>7.16</v>
      </c>
      <c r="M17684">
        <v>7.16</v>
      </c>
      <c r="N17684">
        <f t="shared" si="276"/>
        <v>0</v>
      </c>
    </row>
    <row r="17685" spans="1:14" x14ac:dyDescent="0.2">
      <c r="A17685" t="s">
        <v>17701</v>
      </c>
      <c r="B17685" t="s">
        <v>38989</v>
      </c>
      <c r="I17685" t="s">
        <v>5</v>
      </c>
      <c r="J17685">
        <v>16.829999999999998</v>
      </c>
      <c r="M17685">
        <v>16.829999999999998</v>
      </c>
      <c r="N17685">
        <f t="shared" si="276"/>
        <v>0</v>
      </c>
    </row>
    <row r="17686" spans="1:14" x14ac:dyDescent="0.2">
      <c r="A17686" t="s">
        <v>17702</v>
      </c>
      <c r="B17686" t="s">
        <v>38989</v>
      </c>
      <c r="I17686" t="s">
        <v>5</v>
      </c>
      <c r="J17686">
        <v>16.829999999999998</v>
      </c>
      <c r="M17686">
        <v>16.829999999999998</v>
      </c>
      <c r="N17686">
        <f t="shared" si="276"/>
        <v>0</v>
      </c>
    </row>
    <row r="17687" spans="1:14" x14ac:dyDescent="0.2">
      <c r="A17687" t="s">
        <v>17703</v>
      </c>
      <c r="B17687" t="s">
        <v>38990</v>
      </c>
      <c r="I17687" t="s">
        <v>5</v>
      </c>
      <c r="J17687">
        <v>15.15</v>
      </c>
      <c r="M17687">
        <v>15.15</v>
      </c>
      <c r="N17687">
        <f t="shared" si="276"/>
        <v>0</v>
      </c>
    </row>
    <row r="17688" spans="1:14" x14ac:dyDescent="0.2">
      <c r="A17688" t="s">
        <v>17704</v>
      </c>
      <c r="B17688" t="s">
        <v>38990</v>
      </c>
      <c r="I17688" t="s">
        <v>5</v>
      </c>
      <c r="J17688">
        <v>15.15</v>
      </c>
      <c r="M17688">
        <v>15.15</v>
      </c>
      <c r="N17688">
        <f t="shared" si="276"/>
        <v>0</v>
      </c>
    </row>
    <row r="17689" spans="1:14" x14ac:dyDescent="0.2">
      <c r="A17689" t="s">
        <v>17705</v>
      </c>
      <c r="B17689" t="s">
        <v>22368</v>
      </c>
      <c r="I17689" t="s">
        <v>5</v>
      </c>
      <c r="J17689">
        <v>4.83</v>
      </c>
      <c r="M17689">
        <v>4.83</v>
      </c>
      <c r="N17689">
        <f t="shared" si="276"/>
        <v>0</v>
      </c>
    </row>
    <row r="17690" spans="1:14" x14ac:dyDescent="0.2">
      <c r="A17690" t="s">
        <v>17706</v>
      </c>
      <c r="B17690" t="s">
        <v>22368</v>
      </c>
      <c r="I17690" t="s">
        <v>5</v>
      </c>
      <c r="J17690">
        <v>4.83</v>
      </c>
      <c r="M17690">
        <v>4.83</v>
      </c>
      <c r="N17690">
        <f t="shared" si="276"/>
        <v>0</v>
      </c>
    </row>
    <row r="17691" spans="1:14" x14ac:dyDescent="0.2">
      <c r="A17691" t="s">
        <v>17707</v>
      </c>
      <c r="B17691" t="s">
        <v>22369</v>
      </c>
      <c r="I17691" t="s">
        <v>5</v>
      </c>
      <c r="J17691">
        <v>4.58</v>
      </c>
      <c r="M17691">
        <v>4.58</v>
      </c>
      <c r="N17691">
        <f t="shared" si="276"/>
        <v>0</v>
      </c>
    </row>
    <row r="17692" spans="1:14" x14ac:dyDescent="0.2">
      <c r="A17692" t="s">
        <v>17708</v>
      </c>
      <c r="B17692" t="s">
        <v>22369</v>
      </c>
      <c r="I17692" t="s">
        <v>5</v>
      </c>
      <c r="J17692">
        <v>4.58</v>
      </c>
      <c r="M17692">
        <v>4.58</v>
      </c>
      <c r="N17692">
        <f t="shared" si="276"/>
        <v>0</v>
      </c>
    </row>
    <row r="17693" spans="1:14" x14ac:dyDescent="0.2">
      <c r="A17693" t="s">
        <v>17709</v>
      </c>
      <c r="B17693" t="s">
        <v>38991</v>
      </c>
      <c r="I17693" t="s">
        <v>5</v>
      </c>
      <c r="J17693">
        <v>22.56</v>
      </c>
      <c r="M17693">
        <v>22.56</v>
      </c>
      <c r="N17693">
        <f t="shared" si="276"/>
        <v>0</v>
      </c>
    </row>
    <row r="17694" spans="1:14" x14ac:dyDescent="0.2">
      <c r="A17694" t="s">
        <v>17710</v>
      </c>
      <c r="B17694" t="s">
        <v>38991</v>
      </c>
      <c r="I17694" t="s">
        <v>5</v>
      </c>
      <c r="J17694">
        <v>22.56</v>
      </c>
      <c r="M17694">
        <v>22.56</v>
      </c>
      <c r="N17694">
        <f t="shared" si="276"/>
        <v>0</v>
      </c>
    </row>
    <row r="17695" spans="1:14" x14ac:dyDescent="0.2">
      <c r="A17695" t="s">
        <v>17711</v>
      </c>
      <c r="B17695" t="s">
        <v>38992</v>
      </c>
      <c r="I17695" t="s">
        <v>5</v>
      </c>
      <c r="J17695">
        <v>11.29</v>
      </c>
      <c r="M17695">
        <v>11.29</v>
      </c>
      <c r="N17695">
        <f t="shared" si="276"/>
        <v>0</v>
      </c>
    </row>
    <row r="17696" spans="1:14" x14ac:dyDescent="0.2">
      <c r="A17696" t="s">
        <v>17712</v>
      </c>
      <c r="B17696" t="s">
        <v>38992</v>
      </c>
      <c r="I17696" t="s">
        <v>5</v>
      </c>
      <c r="J17696">
        <v>11.29</v>
      </c>
      <c r="M17696">
        <v>11.29</v>
      </c>
      <c r="N17696">
        <f t="shared" si="276"/>
        <v>0</v>
      </c>
    </row>
    <row r="17697" spans="1:14" x14ac:dyDescent="0.2">
      <c r="A17697" t="s">
        <v>17713</v>
      </c>
      <c r="B17697" t="s">
        <v>22370</v>
      </c>
      <c r="I17697" t="s">
        <v>5</v>
      </c>
      <c r="J17697">
        <v>1.76</v>
      </c>
      <c r="M17697">
        <v>1.76</v>
      </c>
      <c r="N17697">
        <f t="shared" si="276"/>
        <v>0</v>
      </c>
    </row>
    <row r="17698" spans="1:14" x14ac:dyDescent="0.2">
      <c r="A17698" t="s">
        <v>17714</v>
      </c>
      <c r="B17698" t="s">
        <v>22370</v>
      </c>
      <c r="I17698" t="s">
        <v>5</v>
      </c>
      <c r="J17698">
        <v>1.76</v>
      </c>
      <c r="M17698">
        <v>1.76</v>
      </c>
      <c r="N17698">
        <f t="shared" si="276"/>
        <v>0</v>
      </c>
    </row>
    <row r="17699" spans="1:14" x14ac:dyDescent="0.2">
      <c r="A17699" t="s">
        <v>17715</v>
      </c>
      <c r="B17699" t="s">
        <v>38993</v>
      </c>
      <c r="I17699" t="s">
        <v>5</v>
      </c>
      <c r="J17699">
        <v>239.26</v>
      </c>
      <c r="M17699">
        <v>239.26</v>
      </c>
      <c r="N17699">
        <f t="shared" si="276"/>
        <v>0</v>
      </c>
    </row>
    <row r="17700" spans="1:14" x14ac:dyDescent="0.2">
      <c r="A17700" t="s">
        <v>17716</v>
      </c>
      <c r="B17700" t="s">
        <v>38993</v>
      </c>
      <c r="I17700" t="s">
        <v>5</v>
      </c>
      <c r="J17700">
        <v>239.26</v>
      </c>
      <c r="M17700">
        <v>239.26</v>
      </c>
      <c r="N17700">
        <f t="shared" si="276"/>
        <v>0</v>
      </c>
    </row>
    <row r="17701" spans="1:14" x14ac:dyDescent="0.2">
      <c r="A17701" t="s">
        <v>17717</v>
      </c>
      <c r="B17701" t="s">
        <v>38994</v>
      </c>
      <c r="I17701" t="s">
        <v>5</v>
      </c>
      <c r="J17701">
        <v>196.32</v>
      </c>
      <c r="M17701">
        <v>196.32</v>
      </c>
      <c r="N17701">
        <f t="shared" si="276"/>
        <v>0</v>
      </c>
    </row>
    <row r="17702" spans="1:14" x14ac:dyDescent="0.2">
      <c r="A17702" t="s">
        <v>17718</v>
      </c>
      <c r="B17702" t="s">
        <v>38994</v>
      </c>
      <c r="I17702" t="s">
        <v>5</v>
      </c>
      <c r="J17702">
        <v>196.32</v>
      </c>
      <c r="M17702">
        <v>196.32</v>
      </c>
      <c r="N17702">
        <f t="shared" si="276"/>
        <v>0</v>
      </c>
    </row>
    <row r="17703" spans="1:14" x14ac:dyDescent="0.2">
      <c r="A17703" t="s">
        <v>17719</v>
      </c>
      <c r="B17703" t="s">
        <v>38995</v>
      </c>
      <c r="I17703" t="s">
        <v>5</v>
      </c>
      <c r="J17703">
        <v>50.99</v>
      </c>
      <c r="M17703">
        <v>50.99</v>
      </c>
      <c r="N17703">
        <f t="shared" si="276"/>
        <v>0</v>
      </c>
    </row>
    <row r="17704" spans="1:14" x14ac:dyDescent="0.2">
      <c r="A17704" t="s">
        <v>17720</v>
      </c>
      <c r="B17704" t="s">
        <v>38995</v>
      </c>
      <c r="I17704" t="s">
        <v>5</v>
      </c>
      <c r="J17704">
        <v>50.99</v>
      </c>
      <c r="M17704">
        <v>50.99</v>
      </c>
      <c r="N17704">
        <f t="shared" si="276"/>
        <v>0</v>
      </c>
    </row>
    <row r="17705" spans="1:14" x14ac:dyDescent="0.2">
      <c r="A17705" t="s">
        <v>17721</v>
      </c>
      <c r="B17705" t="s">
        <v>38996</v>
      </c>
      <c r="I17705" t="s">
        <v>5</v>
      </c>
      <c r="J17705">
        <v>35.130000000000003</v>
      </c>
      <c r="M17705">
        <v>35.130000000000003</v>
      </c>
      <c r="N17705">
        <f t="shared" si="276"/>
        <v>0</v>
      </c>
    </row>
    <row r="17706" spans="1:14" x14ac:dyDescent="0.2">
      <c r="A17706" t="s">
        <v>17722</v>
      </c>
      <c r="B17706" t="s">
        <v>38996</v>
      </c>
      <c r="I17706" t="s">
        <v>5</v>
      </c>
      <c r="J17706">
        <v>35.130000000000003</v>
      </c>
      <c r="M17706">
        <v>35.130000000000003</v>
      </c>
      <c r="N17706">
        <f t="shared" si="276"/>
        <v>0</v>
      </c>
    </row>
    <row r="17707" spans="1:14" x14ac:dyDescent="0.2">
      <c r="A17707" t="s">
        <v>17723</v>
      </c>
      <c r="B17707" t="s">
        <v>38997</v>
      </c>
      <c r="I17707" t="s">
        <v>5</v>
      </c>
      <c r="J17707">
        <v>412.91</v>
      </c>
      <c r="M17707">
        <v>412.91</v>
      </c>
      <c r="N17707">
        <f t="shared" si="276"/>
        <v>0</v>
      </c>
    </row>
    <row r="17708" spans="1:14" x14ac:dyDescent="0.2">
      <c r="A17708" t="s">
        <v>17724</v>
      </c>
      <c r="B17708" t="s">
        <v>38997</v>
      </c>
      <c r="I17708" t="s">
        <v>5</v>
      </c>
      <c r="J17708">
        <v>410.04</v>
      </c>
      <c r="M17708">
        <v>410.04</v>
      </c>
      <c r="N17708">
        <f t="shared" si="276"/>
        <v>0</v>
      </c>
    </row>
    <row r="17709" spans="1:14" x14ac:dyDescent="0.2">
      <c r="A17709" t="s">
        <v>17725</v>
      </c>
      <c r="B17709" t="s">
        <v>38998</v>
      </c>
      <c r="I17709" t="s">
        <v>5</v>
      </c>
      <c r="J17709">
        <v>9.69</v>
      </c>
      <c r="M17709">
        <v>9.69</v>
      </c>
      <c r="N17709">
        <f t="shared" si="276"/>
        <v>0</v>
      </c>
    </row>
    <row r="17710" spans="1:14" x14ac:dyDescent="0.2">
      <c r="A17710" t="s">
        <v>17726</v>
      </c>
      <c r="B17710" t="s">
        <v>38998</v>
      </c>
      <c r="I17710" t="s">
        <v>5</v>
      </c>
      <c r="J17710">
        <v>9.69</v>
      </c>
      <c r="M17710">
        <v>9.69</v>
      </c>
      <c r="N17710">
        <f t="shared" si="276"/>
        <v>0</v>
      </c>
    </row>
    <row r="17711" spans="1:14" x14ac:dyDescent="0.2">
      <c r="A17711" t="s">
        <v>26664</v>
      </c>
      <c r="B17711" t="s">
        <v>38999</v>
      </c>
      <c r="I17711" t="s">
        <v>5</v>
      </c>
      <c r="J17711">
        <v>16.57</v>
      </c>
      <c r="M17711">
        <v>16.57</v>
      </c>
      <c r="N17711">
        <f t="shared" si="276"/>
        <v>0</v>
      </c>
    </row>
    <row r="17712" spans="1:14" x14ac:dyDescent="0.2">
      <c r="A17712" t="s">
        <v>26665</v>
      </c>
      <c r="B17712" t="s">
        <v>38999</v>
      </c>
      <c r="I17712" t="s">
        <v>5</v>
      </c>
      <c r="J17712">
        <v>16.57</v>
      </c>
      <c r="M17712">
        <v>16.57</v>
      </c>
      <c r="N17712">
        <f t="shared" si="276"/>
        <v>0</v>
      </c>
    </row>
    <row r="17713" spans="1:14" x14ac:dyDescent="0.2">
      <c r="A17713" t="s">
        <v>17727</v>
      </c>
      <c r="B17713" t="s">
        <v>39000</v>
      </c>
      <c r="I17713" t="s">
        <v>5</v>
      </c>
      <c r="J17713">
        <v>465.85</v>
      </c>
      <c r="M17713">
        <v>465.85</v>
      </c>
      <c r="N17713">
        <f t="shared" si="276"/>
        <v>0</v>
      </c>
    </row>
    <row r="17714" spans="1:14" x14ac:dyDescent="0.2">
      <c r="A17714" t="s">
        <v>17728</v>
      </c>
      <c r="B17714" t="s">
        <v>39000</v>
      </c>
      <c r="I17714" t="s">
        <v>5</v>
      </c>
      <c r="J17714">
        <v>465.85</v>
      </c>
      <c r="M17714">
        <v>465.85</v>
      </c>
      <c r="N17714">
        <f t="shared" si="276"/>
        <v>0</v>
      </c>
    </row>
    <row r="17715" spans="1:14" x14ac:dyDescent="0.2">
      <c r="A17715" t="s">
        <v>17729</v>
      </c>
      <c r="B17715" t="s">
        <v>39001</v>
      </c>
      <c r="I17715" t="s">
        <v>5</v>
      </c>
      <c r="J17715">
        <v>4800</v>
      </c>
      <c r="M17715">
        <v>4800</v>
      </c>
      <c r="N17715">
        <f t="shared" si="276"/>
        <v>0</v>
      </c>
    </row>
    <row r="17716" spans="1:14" x14ac:dyDescent="0.2">
      <c r="A17716" t="s">
        <v>17730</v>
      </c>
      <c r="B17716" t="s">
        <v>39001</v>
      </c>
      <c r="I17716" t="s">
        <v>5</v>
      </c>
      <c r="J17716">
        <v>4800</v>
      </c>
      <c r="M17716">
        <v>4800</v>
      </c>
      <c r="N17716">
        <f t="shared" si="276"/>
        <v>0</v>
      </c>
    </row>
    <row r="17717" spans="1:14" x14ac:dyDescent="0.2">
      <c r="A17717" t="s">
        <v>17731</v>
      </c>
      <c r="B17717" t="s">
        <v>39002</v>
      </c>
      <c r="I17717" t="s">
        <v>5</v>
      </c>
      <c r="J17717">
        <v>4800</v>
      </c>
      <c r="M17717">
        <v>4800</v>
      </c>
      <c r="N17717">
        <f t="shared" si="276"/>
        <v>0</v>
      </c>
    </row>
    <row r="17718" spans="1:14" x14ac:dyDescent="0.2">
      <c r="A17718" t="s">
        <v>17732</v>
      </c>
      <c r="B17718" t="s">
        <v>39002</v>
      </c>
      <c r="I17718" t="s">
        <v>5</v>
      </c>
      <c r="J17718">
        <v>4800</v>
      </c>
      <c r="M17718">
        <v>4800</v>
      </c>
      <c r="N17718">
        <f t="shared" si="276"/>
        <v>0</v>
      </c>
    </row>
    <row r="17719" spans="1:14" x14ac:dyDescent="0.2">
      <c r="A17719" t="s">
        <v>17733</v>
      </c>
      <c r="B17719" t="s">
        <v>39003</v>
      </c>
      <c r="I17719" t="s">
        <v>5</v>
      </c>
      <c r="J17719">
        <v>6034</v>
      </c>
      <c r="M17719">
        <v>6034</v>
      </c>
      <c r="N17719">
        <f t="shared" si="276"/>
        <v>0</v>
      </c>
    </row>
    <row r="17720" spans="1:14" x14ac:dyDescent="0.2">
      <c r="A17720" t="s">
        <v>17734</v>
      </c>
      <c r="B17720" t="s">
        <v>39003</v>
      </c>
      <c r="I17720" t="s">
        <v>5</v>
      </c>
      <c r="J17720">
        <v>6034</v>
      </c>
      <c r="M17720">
        <v>6034</v>
      </c>
      <c r="N17720">
        <f t="shared" si="276"/>
        <v>0</v>
      </c>
    </row>
    <row r="17721" spans="1:14" x14ac:dyDescent="0.2">
      <c r="A17721" t="s">
        <v>17735</v>
      </c>
      <c r="B17721" t="s">
        <v>39004</v>
      </c>
      <c r="I17721" t="s">
        <v>5</v>
      </c>
      <c r="J17721">
        <v>6034</v>
      </c>
      <c r="M17721">
        <v>6034</v>
      </c>
      <c r="N17721">
        <f t="shared" si="276"/>
        <v>0</v>
      </c>
    </row>
    <row r="17722" spans="1:14" x14ac:dyDescent="0.2">
      <c r="A17722" t="s">
        <v>17736</v>
      </c>
      <c r="B17722" t="s">
        <v>39004</v>
      </c>
      <c r="I17722" t="s">
        <v>5</v>
      </c>
      <c r="J17722">
        <v>6034</v>
      </c>
      <c r="M17722">
        <v>6034</v>
      </c>
      <c r="N17722">
        <f t="shared" si="276"/>
        <v>0</v>
      </c>
    </row>
    <row r="17723" spans="1:14" x14ac:dyDescent="0.2">
      <c r="A17723" t="s">
        <v>17737</v>
      </c>
      <c r="B17723" t="s">
        <v>39005</v>
      </c>
      <c r="I17723" t="s">
        <v>5</v>
      </c>
      <c r="J17723">
        <v>6795</v>
      </c>
      <c r="M17723">
        <v>6795</v>
      </c>
      <c r="N17723">
        <f t="shared" si="276"/>
        <v>0</v>
      </c>
    </row>
    <row r="17724" spans="1:14" x14ac:dyDescent="0.2">
      <c r="A17724" t="s">
        <v>17738</v>
      </c>
      <c r="B17724" t="s">
        <v>39005</v>
      </c>
      <c r="I17724" t="s">
        <v>5</v>
      </c>
      <c r="J17724">
        <v>6795</v>
      </c>
      <c r="M17724">
        <v>6795</v>
      </c>
      <c r="N17724">
        <f t="shared" si="276"/>
        <v>0</v>
      </c>
    </row>
    <row r="17725" spans="1:14" x14ac:dyDescent="0.2">
      <c r="A17725" t="s">
        <v>17739</v>
      </c>
      <c r="B17725" t="s">
        <v>39006</v>
      </c>
      <c r="I17725" t="s">
        <v>5</v>
      </c>
      <c r="J17725">
        <v>6795</v>
      </c>
      <c r="M17725">
        <v>6795</v>
      </c>
      <c r="N17725">
        <f t="shared" si="276"/>
        <v>0</v>
      </c>
    </row>
    <row r="17726" spans="1:14" x14ac:dyDescent="0.2">
      <c r="A17726" t="s">
        <v>17740</v>
      </c>
      <c r="B17726" t="s">
        <v>39006</v>
      </c>
      <c r="I17726" t="s">
        <v>5</v>
      </c>
      <c r="J17726">
        <v>6795</v>
      </c>
      <c r="M17726">
        <v>6795</v>
      </c>
      <c r="N17726">
        <f t="shared" si="276"/>
        <v>0</v>
      </c>
    </row>
    <row r="17727" spans="1:14" x14ac:dyDescent="0.2">
      <c r="A17727" t="s">
        <v>17741</v>
      </c>
      <c r="B17727" t="s">
        <v>39007</v>
      </c>
      <c r="I17727" t="s">
        <v>5</v>
      </c>
      <c r="J17727">
        <v>7502</v>
      </c>
      <c r="M17727">
        <v>7502</v>
      </c>
      <c r="N17727">
        <f t="shared" si="276"/>
        <v>0</v>
      </c>
    </row>
    <row r="17728" spans="1:14" x14ac:dyDescent="0.2">
      <c r="A17728" t="s">
        <v>17742</v>
      </c>
      <c r="B17728" t="s">
        <v>39007</v>
      </c>
      <c r="I17728" t="s">
        <v>5</v>
      </c>
      <c r="J17728">
        <v>7502</v>
      </c>
      <c r="M17728">
        <v>7502</v>
      </c>
      <c r="N17728">
        <f t="shared" si="276"/>
        <v>0</v>
      </c>
    </row>
    <row r="17729" spans="1:14" x14ac:dyDescent="0.2">
      <c r="A17729" t="s">
        <v>17743</v>
      </c>
      <c r="B17729" t="s">
        <v>39008</v>
      </c>
      <c r="I17729" t="s">
        <v>5</v>
      </c>
      <c r="J17729">
        <v>7502</v>
      </c>
      <c r="M17729">
        <v>7502</v>
      </c>
      <c r="N17729">
        <f t="shared" si="276"/>
        <v>0</v>
      </c>
    </row>
    <row r="17730" spans="1:14" x14ac:dyDescent="0.2">
      <c r="A17730" t="s">
        <v>17744</v>
      </c>
      <c r="B17730" t="s">
        <v>39008</v>
      </c>
      <c r="I17730" t="s">
        <v>5</v>
      </c>
      <c r="J17730">
        <v>7502</v>
      </c>
      <c r="M17730">
        <v>7502</v>
      </c>
      <c r="N17730">
        <f t="shared" si="276"/>
        <v>0</v>
      </c>
    </row>
    <row r="17731" spans="1:14" x14ac:dyDescent="0.2">
      <c r="A17731" t="s">
        <v>17745</v>
      </c>
      <c r="B17731" t="s">
        <v>39009</v>
      </c>
      <c r="I17731" t="s">
        <v>5</v>
      </c>
      <c r="J17731">
        <v>10756</v>
      </c>
      <c r="M17731">
        <v>10756</v>
      </c>
      <c r="N17731">
        <f t="shared" si="276"/>
        <v>0</v>
      </c>
    </row>
    <row r="17732" spans="1:14" x14ac:dyDescent="0.2">
      <c r="A17732" t="s">
        <v>17746</v>
      </c>
      <c r="B17732" t="s">
        <v>39009</v>
      </c>
      <c r="I17732" t="s">
        <v>5</v>
      </c>
      <c r="J17732">
        <v>10756</v>
      </c>
      <c r="M17732">
        <v>10756</v>
      </c>
      <c r="N17732">
        <f t="shared" ref="N17732:N17795" si="277">J17732-M17732</f>
        <v>0</v>
      </c>
    </row>
    <row r="17733" spans="1:14" x14ac:dyDescent="0.2">
      <c r="A17733" t="s">
        <v>17747</v>
      </c>
      <c r="B17733" t="s">
        <v>39010</v>
      </c>
      <c r="I17733" t="s">
        <v>5</v>
      </c>
      <c r="J17733">
        <v>10756</v>
      </c>
      <c r="M17733">
        <v>10756</v>
      </c>
      <c r="N17733">
        <f t="shared" si="277"/>
        <v>0</v>
      </c>
    </row>
    <row r="17734" spans="1:14" x14ac:dyDescent="0.2">
      <c r="A17734" t="s">
        <v>17748</v>
      </c>
      <c r="B17734" t="s">
        <v>39010</v>
      </c>
      <c r="I17734" t="s">
        <v>5</v>
      </c>
      <c r="J17734">
        <v>10756</v>
      </c>
      <c r="M17734">
        <v>10756</v>
      </c>
      <c r="N17734">
        <f t="shared" si="277"/>
        <v>0</v>
      </c>
    </row>
    <row r="17735" spans="1:14" x14ac:dyDescent="0.2">
      <c r="A17735" t="s">
        <v>17749</v>
      </c>
      <c r="B17735" t="s">
        <v>39011</v>
      </c>
      <c r="I17735" t="s">
        <v>5</v>
      </c>
      <c r="J17735">
        <v>16263</v>
      </c>
      <c r="M17735">
        <v>16263</v>
      </c>
      <c r="N17735">
        <f t="shared" si="277"/>
        <v>0</v>
      </c>
    </row>
    <row r="17736" spans="1:14" x14ac:dyDescent="0.2">
      <c r="A17736" t="s">
        <v>17750</v>
      </c>
      <c r="B17736" t="s">
        <v>39011</v>
      </c>
      <c r="I17736" t="s">
        <v>5</v>
      </c>
      <c r="J17736">
        <v>16263</v>
      </c>
      <c r="M17736">
        <v>16263</v>
      </c>
      <c r="N17736">
        <f t="shared" si="277"/>
        <v>0</v>
      </c>
    </row>
    <row r="17737" spans="1:14" x14ac:dyDescent="0.2">
      <c r="A17737" t="s">
        <v>17751</v>
      </c>
      <c r="B17737" t="s">
        <v>39012</v>
      </c>
      <c r="I17737" t="s">
        <v>5</v>
      </c>
      <c r="J17737">
        <v>16263</v>
      </c>
      <c r="M17737">
        <v>16263</v>
      </c>
      <c r="N17737">
        <f t="shared" si="277"/>
        <v>0</v>
      </c>
    </row>
    <row r="17738" spans="1:14" x14ac:dyDescent="0.2">
      <c r="A17738" t="s">
        <v>17752</v>
      </c>
      <c r="B17738" t="s">
        <v>39012</v>
      </c>
      <c r="I17738" t="s">
        <v>5</v>
      </c>
      <c r="J17738">
        <v>16263</v>
      </c>
      <c r="M17738">
        <v>16263</v>
      </c>
      <c r="N17738">
        <f t="shared" si="277"/>
        <v>0</v>
      </c>
    </row>
    <row r="17739" spans="1:14" x14ac:dyDescent="0.2">
      <c r="A17739" t="s">
        <v>17753</v>
      </c>
      <c r="B17739" t="s">
        <v>39013</v>
      </c>
      <c r="I17739" t="s">
        <v>5</v>
      </c>
      <c r="J17739">
        <v>18184</v>
      </c>
      <c r="M17739">
        <v>18184</v>
      </c>
      <c r="N17739">
        <f t="shared" si="277"/>
        <v>0</v>
      </c>
    </row>
    <row r="17740" spans="1:14" x14ac:dyDescent="0.2">
      <c r="A17740" t="s">
        <v>17754</v>
      </c>
      <c r="B17740" t="s">
        <v>39013</v>
      </c>
      <c r="I17740" t="s">
        <v>5</v>
      </c>
      <c r="J17740">
        <v>18184</v>
      </c>
      <c r="M17740">
        <v>18184</v>
      </c>
      <c r="N17740">
        <f t="shared" si="277"/>
        <v>0</v>
      </c>
    </row>
    <row r="17741" spans="1:14" x14ac:dyDescent="0.2">
      <c r="A17741" t="s">
        <v>17755</v>
      </c>
      <c r="B17741" t="s">
        <v>39014</v>
      </c>
      <c r="I17741" t="s">
        <v>5</v>
      </c>
      <c r="J17741">
        <v>18184</v>
      </c>
      <c r="M17741">
        <v>18184</v>
      </c>
      <c r="N17741">
        <f t="shared" si="277"/>
        <v>0</v>
      </c>
    </row>
    <row r="17742" spans="1:14" x14ac:dyDescent="0.2">
      <c r="A17742" t="s">
        <v>17756</v>
      </c>
      <c r="B17742" t="s">
        <v>39014</v>
      </c>
      <c r="I17742" t="s">
        <v>5</v>
      </c>
      <c r="J17742">
        <v>18184</v>
      </c>
      <c r="M17742">
        <v>18184</v>
      </c>
      <c r="N17742">
        <f t="shared" si="277"/>
        <v>0</v>
      </c>
    </row>
    <row r="17743" spans="1:14" x14ac:dyDescent="0.2">
      <c r="A17743" t="s">
        <v>17757</v>
      </c>
      <c r="B17743" t="s">
        <v>39015</v>
      </c>
      <c r="I17743" t="s">
        <v>5</v>
      </c>
      <c r="J17743">
        <v>662.38</v>
      </c>
      <c r="M17743">
        <v>662.38</v>
      </c>
      <c r="N17743">
        <f t="shared" si="277"/>
        <v>0</v>
      </c>
    </row>
    <row r="17744" spans="1:14" x14ac:dyDescent="0.2">
      <c r="A17744" t="s">
        <v>17758</v>
      </c>
      <c r="B17744" t="s">
        <v>39015</v>
      </c>
      <c r="I17744" t="s">
        <v>5</v>
      </c>
      <c r="J17744">
        <v>662.38</v>
      </c>
      <c r="M17744">
        <v>662.38</v>
      </c>
      <c r="N17744">
        <f t="shared" si="277"/>
        <v>0</v>
      </c>
    </row>
    <row r="17745" spans="1:14" x14ac:dyDescent="0.2">
      <c r="A17745" t="s">
        <v>17759</v>
      </c>
      <c r="B17745" t="s">
        <v>39016</v>
      </c>
      <c r="I17745" t="s">
        <v>5</v>
      </c>
      <c r="J17745">
        <v>1438.61</v>
      </c>
      <c r="M17745">
        <v>1438.61</v>
      </c>
      <c r="N17745">
        <f t="shared" si="277"/>
        <v>0</v>
      </c>
    </row>
    <row r="17746" spans="1:14" x14ac:dyDescent="0.2">
      <c r="A17746" t="s">
        <v>17760</v>
      </c>
      <c r="B17746" t="s">
        <v>39016</v>
      </c>
      <c r="I17746" t="s">
        <v>5</v>
      </c>
      <c r="J17746">
        <v>1438.61</v>
      </c>
      <c r="M17746">
        <v>1438.61</v>
      </c>
      <c r="N17746">
        <f t="shared" si="277"/>
        <v>0</v>
      </c>
    </row>
    <row r="17747" spans="1:14" x14ac:dyDescent="0.2">
      <c r="A17747" t="s">
        <v>17761</v>
      </c>
      <c r="B17747" t="s">
        <v>39017</v>
      </c>
      <c r="I17747" t="s">
        <v>5</v>
      </c>
      <c r="J17747">
        <v>2180</v>
      </c>
      <c r="M17747">
        <v>2180</v>
      </c>
      <c r="N17747">
        <f t="shared" si="277"/>
        <v>0</v>
      </c>
    </row>
    <row r="17748" spans="1:14" x14ac:dyDescent="0.2">
      <c r="A17748" t="s">
        <v>17762</v>
      </c>
      <c r="B17748" t="s">
        <v>39017</v>
      </c>
      <c r="I17748" t="s">
        <v>5</v>
      </c>
      <c r="J17748">
        <v>2180</v>
      </c>
      <c r="M17748">
        <v>2180</v>
      </c>
      <c r="N17748">
        <f t="shared" si="277"/>
        <v>0</v>
      </c>
    </row>
    <row r="17749" spans="1:14" x14ac:dyDescent="0.2">
      <c r="A17749" t="s">
        <v>17763</v>
      </c>
      <c r="B17749" t="s">
        <v>39018</v>
      </c>
      <c r="I17749" t="s">
        <v>5</v>
      </c>
      <c r="J17749">
        <v>2841.85</v>
      </c>
      <c r="M17749">
        <v>2841.85</v>
      </c>
      <c r="N17749">
        <f t="shared" si="277"/>
        <v>0</v>
      </c>
    </row>
    <row r="17750" spans="1:14" x14ac:dyDescent="0.2">
      <c r="A17750" t="s">
        <v>17764</v>
      </c>
      <c r="B17750" t="s">
        <v>39018</v>
      </c>
      <c r="I17750" t="s">
        <v>5</v>
      </c>
      <c r="J17750">
        <v>2841.85</v>
      </c>
      <c r="M17750">
        <v>2841.85</v>
      </c>
      <c r="N17750">
        <f t="shared" si="277"/>
        <v>0</v>
      </c>
    </row>
    <row r="17751" spans="1:14" x14ac:dyDescent="0.2">
      <c r="A17751" t="s">
        <v>17765</v>
      </c>
      <c r="B17751" t="s">
        <v>39019</v>
      </c>
      <c r="I17751" t="s">
        <v>5</v>
      </c>
      <c r="J17751">
        <v>2176.91</v>
      </c>
      <c r="M17751">
        <v>2176.91</v>
      </c>
      <c r="N17751">
        <f t="shared" si="277"/>
        <v>0</v>
      </c>
    </row>
    <row r="17752" spans="1:14" x14ac:dyDescent="0.2">
      <c r="A17752" t="s">
        <v>17766</v>
      </c>
      <c r="B17752" t="s">
        <v>39019</v>
      </c>
      <c r="I17752" t="s">
        <v>5</v>
      </c>
      <c r="J17752">
        <v>2176.91</v>
      </c>
      <c r="M17752">
        <v>2176.91</v>
      </c>
      <c r="N17752">
        <f t="shared" si="277"/>
        <v>0</v>
      </c>
    </row>
    <row r="17753" spans="1:14" x14ac:dyDescent="0.2">
      <c r="A17753" t="s">
        <v>17767</v>
      </c>
      <c r="B17753" t="s">
        <v>39020</v>
      </c>
      <c r="I17753" t="s">
        <v>5</v>
      </c>
      <c r="J17753">
        <v>2580</v>
      </c>
      <c r="M17753">
        <v>2580</v>
      </c>
      <c r="N17753">
        <f t="shared" si="277"/>
        <v>0</v>
      </c>
    </row>
    <row r="17754" spans="1:14" x14ac:dyDescent="0.2">
      <c r="A17754" t="s">
        <v>17768</v>
      </c>
      <c r="B17754" t="s">
        <v>39020</v>
      </c>
      <c r="I17754" t="s">
        <v>5</v>
      </c>
      <c r="J17754">
        <v>2580</v>
      </c>
      <c r="M17754">
        <v>2580</v>
      </c>
      <c r="N17754">
        <f t="shared" si="277"/>
        <v>0</v>
      </c>
    </row>
    <row r="17755" spans="1:14" x14ac:dyDescent="0.2">
      <c r="A17755" t="s">
        <v>17769</v>
      </c>
      <c r="B17755" t="s">
        <v>39021</v>
      </c>
      <c r="I17755" t="s">
        <v>5</v>
      </c>
      <c r="J17755">
        <v>4892.5</v>
      </c>
      <c r="M17755">
        <v>4892.5</v>
      </c>
      <c r="N17755">
        <f t="shared" si="277"/>
        <v>0</v>
      </c>
    </row>
    <row r="17756" spans="1:14" x14ac:dyDescent="0.2">
      <c r="A17756" t="s">
        <v>17770</v>
      </c>
      <c r="B17756" t="s">
        <v>39021</v>
      </c>
      <c r="I17756" t="s">
        <v>5</v>
      </c>
      <c r="J17756">
        <v>4892.5</v>
      </c>
      <c r="M17756">
        <v>4892.5</v>
      </c>
      <c r="N17756">
        <f t="shared" si="277"/>
        <v>0</v>
      </c>
    </row>
    <row r="17757" spans="1:14" x14ac:dyDescent="0.2">
      <c r="A17757" t="s">
        <v>17771</v>
      </c>
      <c r="B17757" t="s">
        <v>39022</v>
      </c>
      <c r="I17757" t="s">
        <v>5</v>
      </c>
      <c r="J17757">
        <v>6921.6</v>
      </c>
      <c r="M17757">
        <v>6921.6</v>
      </c>
      <c r="N17757">
        <f t="shared" si="277"/>
        <v>0</v>
      </c>
    </row>
    <row r="17758" spans="1:14" x14ac:dyDescent="0.2">
      <c r="A17758" t="s">
        <v>17772</v>
      </c>
      <c r="B17758" t="s">
        <v>39022</v>
      </c>
      <c r="I17758" t="s">
        <v>5</v>
      </c>
      <c r="J17758">
        <v>6921.6</v>
      </c>
      <c r="M17758">
        <v>6921.6</v>
      </c>
      <c r="N17758">
        <f t="shared" si="277"/>
        <v>0</v>
      </c>
    </row>
    <row r="17759" spans="1:14" x14ac:dyDescent="0.2">
      <c r="A17759" t="s">
        <v>17773</v>
      </c>
      <c r="B17759" t="s">
        <v>39023</v>
      </c>
      <c r="I17759" t="s">
        <v>5</v>
      </c>
      <c r="J17759">
        <v>8667.4500000000007</v>
      </c>
      <c r="M17759">
        <v>8667.4500000000007</v>
      </c>
      <c r="N17759">
        <f t="shared" si="277"/>
        <v>0</v>
      </c>
    </row>
    <row r="17760" spans="1:14" x14ac:dyDescent="0.2">
      <c r="A17760" t="s">
        <v>17774</v>
      </c>
      <c r="B17760" t="s">
        <v>39023</v>
      </c>
      <c r="I17760" t="s">
        <v>5</v>
      </c>
      <c r="J17760">
        <v>8667.4500000000007</v>
      </c>
      <c r="M17760">
        <v>8667.4500000000007</v>
      </c>
      <c r="N17760">
        <f t="shared" si="277"/>
        <v>0</v>
      </c>
    </row>
    <row r="17761" spans="1:14" x14ac:dyDescent="0.2">
      <c r="A17761" t="s">
        <v>17775</v>
      </c>
      <c r="B17761" t="s">
        <v>22371</v>
      </c>
      <c r="I17761" t="s">
        <v>5</v>
      </c>
      <c r="J17761">
        <v>499.9</v>
      </c>
      <c r="M17761">
        <v>499.9</v>
      </c>
      <c r="N17761">
        <f t="shared" si="277"/>
        <v>0</v>
      </c>
    </row>
    <row r="17762" spans="1:14" x14ac:dyDescent="0.2">
      <c r="A17762" t="s">
        <v>17776</v>
      </c>
      <c r="B17762" t="s">
        <v>22371</v>
      </c>
      <c r="I17762" t="s">
        <v>5</v>
      </c>
      <c r="J17762">
        <v>499.9</v>
      </c>
      <c r="M17762">
        <v>499.9</v>
      </c>
      <c r="N17762">
        <f t="shared" si="277"/>
        <v>0</v>
      </c>
    </row>
    <row r="17763" spans="1:14" x14ac:dyDescent="0.2">
      <c r="A17763" t="s">
        <v>17777</v>
      </c>
      <c r="B17763" t="s">
        <v>22372</v>
      </c>
      <c r="I17763" t="s">
        <v>5</v>
      </c>
      <c r="J17763">
        <v>879.67</v>
      </c>
      <c r="M17763">
        <v>879.67</v>
      </c>
      <c r="N17763">
        <f t="shared" si="277"/>
        <v>0</v>
      </c>
    </row>
    <row r="17764" spans="1:14" x14ac:dyDescent="0.2">
      <c r="A17764" t="s">
        <v>17778</v>
      </c>
      <c r="B17764" t="s">
        <v>22372</v>
      </c>
      <c r="I17764" t="s">
        <v>5</v>
      </c>
      <c r="J17764">
        <v>879.67</v>
      </c>
      <c r="M17764">
        <v>879.67</v>
      </c>
      <c r="N17764">
        <f t="shared" si="277"/>
        <v>0</v>
      </c>
    </row>
    <row r="17765" spans="1:14" x14ac:dyDescent="0.2">
      <c r="A17765" t="s">
        <v>17779</v>
      </c>
      <c r="B17765" t="s">
        <v>39024</v>
      </c>
      <c r="I17765" t="s">
        <v>5</v>
      </c>
      <c r="J17765">
        <v>1681.48</v>
      </c>
      <c r="M17765">
        <v>1681.48</v>
      </c>
      <c r="N17765">
        <f t="shared" si="277"/>
        <v>0</v>
      </c>
    </row>
    <row r="17766" spans="1:14" x14ac:dyDescent="0.2">
      <c r="A17766" t="s">
        <v>17780</v>
      </c>
      <c r="B17766" t="s">
        <v>39024</v>
      </c>
      <c r="I17766" t="s">
        <v>5</v>
      </c>
      <c r="J17766">
        <v>1681.48</v>
      </c>
      <c r="M17766">
        <v>1681.48</v>
      </c>
      <c r="N17766">
        <f t="shared" si="277"/>
        <v>0</v>
      </c>
    </row>
    <row r="17767" spans="1:14" x14ac:dyDescent="0.2">
      <c r="A17767" t="s">
        <v>17781</v>
      </c>
      <c r="B17767" t="s">
        <v>39025</v>
      </c>
      <c r="I17767" t="s">
        <v>5</v>
      </c>
      <c r="J17767">
        <v>1351.57</v>
      </c>
      <c r="M17767">
        <v>1351.57</v>
      </c>
      <c r="N17767">
        <f t="shared" si="277"/>
        <v>0</v>
      </c>
    </row>
    <row r="17768" spans="1:14" x14ac:dyDescent="0.2">
      <c r="A17768" t="s">
        <v>17782</v>
      </c>
      <c r="B17768" t="s">
        <v>39025</v>
      </c>
      <c r="I17768" t="s">
        <v>5</v>
      </c>
      <c r="J17768">
        <v>1351.57</v>
      </c>
      <c r="M17768">
        <v>1351.57</v>
      </c>
      <c r="N17768">
        <f t="shared" si="277"/>
        <v>0</v>
      </c>
    </row>
    <row r="17769" spans="1:14" x14ac:dyDescent="0.2">
      <c r="A17769" t="s">
        <v>17783</v>
      </c>
      <c r="B17769" t="s">
        <v>39026</v>
      </c>
      <c r="I17769" t="s">
        <v>5</v>
      </c>
      <c r="J17769">
        <v>887.14</v>
      </c>
      <c r="M17769">
        <v>887.14</v>
      </c>
      <c r="N17769">
        <f t="shared" si="277"/>
        <v>0</v>
      </c>
    </row>
    <row r="17770" spans="1:14" x14ac:dyDescent="0.2">
      <c r="A17770" t="s">
        <v>17784</v>
      </c>
      <c r="B17770" t="s">
        <v>39026</v>
      </c>
      <c r="I17770" t="s">
        <v>5</v>
      </c>
      <c r="J17770">
        <v>887.14</v>
      </c>
      <c r="M17770">
        <v>887.14</v>
      </c>
      <c r="N17770">
        <f t="shared" si="277"/>
        <v>0</v>
      </c>
    </row>
    <row r="17771" spans="1:14" x14ac:dyDescent="0.2">
      <c r="A17771" t="s">
        <v>17785</v>
      </c>
      <c r="B17771" t="s">
        <v>39027</v>
      </c>
      <c r="I17771" t="s">
        <v>5</v>
      </c>
      <c r="J17771">
        <v>473.19</v>
      </c>
      <c r="M17771">
        <v>473.19</v>
      </c>
      <c r="N17771">
        <f t="shared" si="277"/>
        <v>0</v>
      </c>
    </row>
    <row r="17772" spans="1:14" x14ac:dyDescent="0.2">
      <c r="A17772" t="s">
        <v>17786</v>
      </c>
      <c r="B17772" t="s">
        <v>39027</v>
      </c>
      <c r="I17772" t="s">
        <v>5</v>
      </c>
      <c r="J17772">
        <v>473.19</v>
      </c>
      <c r="M17772">
        <v>473.19</v>
      </c>
      <c r="N17772">
        <f t="shared" si="277"/>
        <v>0</v>
      </c>
    </row>
    <row r="17773" spans="1:14" x14ac:dyDescent="0.2">
      <c r="A17773" t="s">
        <v>17787</v>
      </c>
      <c r="B17773" t="s">
        <v>39028</v>
      </c>
      <c r="I17773" t="s">
        <v>5</v>
      </c>
      <c r="J17773">
        <v>8370.6299999999992</v>
      </c>
      <c r="M17773">
        <v>8370.6299999999992</v>
      </c>
      <c r="N17773">
        <f t="shared" si="277"/>
        <v>0</v>
      </c>
    </row>
    <row r="17774" spans="1:14" x14ac:dyDescent="0.2">
      <c r="A17774" t="s">
        <v>17788</v>
      </c>
      <c r="B17774" t="s">
        <v>39028</v>
      </c>
      <c r="I17774" t="s">
        <v>5</v>
      </c>
      <c r="J17774">
        <v>8353.39</v>
      </c>
      <c r="M17774">
        <v>8353.39</v>
      </c>
      <c r="N17774">
        <f t="shared" si="277"/>
        <v>0</v>
      </c>
    </row>
    <row r="17775" spans="1:14" x14ac:dyDescent="0.2">
      <c r="A17775" t="s">
        <v>17789</v>
      </c>
      <c r="B17775" t="s">
        <v>39029</v>
      </c>
      <c r="I17775" t="s">
        <v>5</v>
      </c>
      <c r="J17775">
        <v>7228.27</v>
      </c>
      <c r="M17775">
        <v>7228.27</v>
      </c>
      <c r="N17775">
        <f t="shared" si="277"/>
        <v>0</v>
      </c>
    </row>
    <row r="17776" spans="1:14" x14ac:dyDescent="0.2">
      <c r="A17776" t="s">
        <v>17790</v>
      </c>
      <c r="B17776" t="s">
        <v>39029</v>
      </c>
      <c r="I17776" t="s">
        <v>5</v>
      </c>
      <c r="J17776">
        <v>7214.76</v>
      </c>
      <c r="M17776">
        <v>7214.76</v>
      </c>
      <c r="N17776">
        <f t="shared" si="277"/>
        <v>0</v>
      </c>
    </row>
    <row r="17777" spans="1:14" x14ac:dyDescent="0.2">
      <c r="A17777" t="s">
        <v>17791</v>
      </c>
      <c r="B17777" t="s">
        <v>39030</v>
      </c>
      <c r="I17777" t="s">
        <v>5</v>
      </c>
      <c r="J17777">
        <v>6133.69</v>
      </c>
      <c r="M17777">
        <v>6133.69</v>
      </c>
      <c r="N17777">
        <f t="shared" si="277"/>
        <v>0</v>
      </c>
    </row>
    <row r="17778" spans="1:14" x14ac:dyDescent="0.2">
      <c r="A17778" t="s">
        <v>17792</v>
      </c>
      <c r="B17778" t="s">
        <v>39030</v>
      </c>
      <c r="I17778" t="s">
        <v>5</v>
      </c>
      <c r="J17778">
        <v>6123.97</v>
      </c>
      <c r="M17778">
        <v>6123.97</v>
      </c>
      <c r="N17778">
        <f t="shared" si="277"/>
        <v>0</v>
      </c>
    </row>
    <row r="17779" spans="1:14" x14ac:dyDescent="0.2">
      <c r="A17779" t="s">
        <v>17793</v>
      </c>
      <c r="B17779" t="s">
        <v>39031</v>
      </c>
      <c r="I17779" t="s">
        <v>5</v>
      </c>
      <c r="J17779">
        <v>518.83000000000004</v>
      </c>
      <c r="M17779">
        <v>518.83000000000004</v>
      </c>
      <c r="N17779">
        <f t="shared" si="277"/>
        <v>0</v>
      </c>
    </row>
    <row r="17780" spans="1:14" x14ac:dyDescent="0.2">
      <c r="A17780" t="s">
        <v>17794</v>
      </c>
      <c r="B17780" t="s">
        <v>39031</v>
      </c>
      <c r="I17780" t="s">
        <v>5</v>
      </c>
      <c r="J17780">
        <v>514.98</v>
      </c>
      <c r="M17780">
        <v>514.98</v>
      </c>
      <c r="N17780">
        <f t="shared" si="277"/>
        <v>0</v>
      </c>
    </row>
    <row r="17781" spans="1:14" x14ac:dyDescent="0.2">
      <c r="A17781" t="s">
        <v>17795</v>
      </c>
      <c r="B17781" t="s">
        <v>39032</v>
      </c>
      <c r="I17781" t="s">
        <v>5</v>
      </c>
      <c r="J17781">
        <v>578.83000000000004</v>
      </c>
      <c r="M17781">
        <v>578.83000000000004</v>
      </c>
      <c r="N17781">
        <f t="shared" si="277"/>
        <v>0</v>
      </c>
    </row>
    <row r="17782" spans="1:14" x14ac:dyDescent="0.2">
      <c r="A17782" t="s">
        <v>17796</v>
      </c>
      <c r="B17782" t="s">
        <v>39032</v>
      </c>
      <c r="I17782" t="s">
        <v>5</v>
      </c>
      <c r="J17782">
        <v>574.98</v>
      </c>
      <c r="M17782">
        <v>574.98</v>
      </c>
      <c r="N17782">
        <f t="shared" si="277"/>
        <v>0</v>
      </c>
    </row>
    <row r="17783" spans="1:14" x14ac:dyDescent="0.2">
      <c r="A17783" t="s">
        <v>17797</v>
      </c>
      <c r="B17783" t="s">
        <v>39033</v>
      </c>
      <c r="I17783" t="s">
        <v>5</v>
      </c>
      <c r="J17783">
        <v>722.21</v>
      </c>
      <c r="M17783">
        <v>722.21</v>
      </c>
      <c r="N17783">
        <f t="shared" si="277"/>
        <v>0</v>
      </c>
    </row>
    <row r="17784" spans="1:14" x14ac:dyDescent="0.2">
      <c r="A17784" t="s">
        <v>17798</v>
      </c>
      <c r="B17784" t="s">
        <v>39033</v>
      </c>
      <c r="I17784" t="s">
        <v>5</v>
      </c>
      <c r="J17784">
        <v>716.46</v>
      </c>
      <c r="M17784">
        <v>716.46</v>
      </c>
      <c r="N17784">
        <f t="shared" si="277"/>
        <v>0</v>
      </c>
    </row>
    <row r="17785" spans="1:14" x14ac:dyDescent="0.2">
      <c r="A17785" t="s">
        <v>17799</v>
      </c>
      <c r="B17785" t="s">
        <v>39034</v>
      </c>
      <c r="I17785" t="s">
        <v>5</v>
      </c>
      <c r="J17785">
        <v>835.92</v>
      </c>
      <c r="M17785">
        <v>835.92</v>
      </c>
      <c r="N17785">
        <f t="shared" si="277"/>
        <v>0</v>
      </c>
    </row>
    <row r="17786" spans="1:14" x14ac:dyDescent="0.2">
      <c r="A17786" t="s">
        <v>17800</v>
      </c>
      <c r="B17786" t="s">
        <v>39034</v>
      </c>
      <c r="I17786" t="s">
        <v>5</v>
      </c>
      <c r="J17786">
        <v>829.02</v>
      </c>
      <c r="M17786">
        <v>829.02</v>
      </c>
      <c r="N17786">
        <f t="shared" si="277"/>
        <v>0</v>
      </c>
    </row>
    <row r="17787" spans="1:14" x14ac:dyDescent="0.2">
      <c r="A17787" t="s">
        <v>17801</v>
      </c>
      <c r="B17787" t="s">
        <v>39035</v>
      </c>
      <c r="I17787" t="s">
        <v>5</v>
      </c>
      <c r="J17787">
        <v>915.99</v>
      </c>
      <c r="M17787">
        <v>915.99</v>
      </c>
      <c r="N17787">
        <f t="shared" si="277"/>
        <v>0</v>
      </c>
    </row>
    <row r="17788" spans="1:14" x14ac:dyDescent="0.2">
      <c r="A17788" t="s">
        <v>17802</v>
      </c>
      <c r="B17788" t="s">
        <v>39035</v>
      </c>
      <c r="I17788" t="s">
        <v>5</v>
      </c>
      <c r="J17788">
        <v>908.52</v>
      </c>
      <c r="M17788">
        <v>908.52</v>
      </c>
      <c r="N17788">
        <f t="shared" si="277"/>
        <v>0</v>
      </c>
    </row>
    <row r="17789" spans="1:14" x14ac:dyDescent="0.2">
      <c r="A17789" t="s">
        <v>17803</v>
      </c>
      <c r="B17789" t="s">
        <v>39036</v>
      </c>
      <c r="I17789" t="s">
        <v>5</v>
      </c>
      <c r="J17789">
        <v>4435.13</v>
      </c>
      <c r="M17789">
        <v>4435.13</v>
      </c>
      <c r="N17789">
        <f t="shared" si="277"/>
        <v>0</v>
      </c>
    </row>
    <row r="17790" spans="1:14" x14ac:dyDescent="0.2">
      <c r="A17790" t="s">
        <v>17804</v>
      </c>
      <c r="B17790" t="s">
        <v>39036</v>
      </c>
      <c r="I17790" t="s">
        <v>5</v>
      </c>
      <c r="J17790">
        <v>4423.6400000000003</v>
      </c>
      <c r="M17790">
        <v>4423.6400000000003</v>
      </c>
      <c r="N17790">
        <f t="shared" si="277"/>
        <v>0</v>
      </c>
    </row>
    <row r="17791" spans="1:14" x14ac:dyDescent="0.2">
      <c r="A17791" t="s">
        <v>17805</v>
      </c>
      <c r="B17791" t="s">
        <v>39037</v>
      </c>
      <c r="I17791" t="s">
        <v>5</v>
      </c>
      <c r="J17791">
        <v>11088.76</v>
      </c>
      <c r="M17791">
        <v>11088.76</v>
      </c>
      <c r="N17791">
        <f t="shared" si="277"/>
        <v>0</v>
      </c>
    </row>
    <row r="17792" spans="1:14" x14ac:dyDescent="0.2">
      <c r="A17792" t="s">
        <v>17806</v>
      </c>
      <c r="B17792" t="s">
        <v>39037</v>
      </c>
      <c r="I17792" t="s">
        <v>5</v>
      </c>
      <c r="J17792">
        <v>11071.51</v>
      </c>
      <c r="M17792">
        <v>11071.51</v>
      </c>
      <c r="N17792">
        <f t="shared" si="277"/>
        <v>0</v>
      </c>
    </row>
    <row r="17793" spans="1:14" x14ac:dyDescent="0.2">
      <c r="A17793" t="s">
        <v>17807</v>
      </c>
      <c r="B17793" t="s">
        <v>39038</v>
      </c>
      <c r="I17793" t="s">
        <v>5</v>
      </c>
      <c r="J17793">
        <v>670.41</v>
      </c>
      <c r="M17793">
        <v>670.41</v>
      </c>
      <c r="N17793">
        <f t="shared" si="277"/>
        <v>0</v>
      </c>
    </row>
    <row r="17794" spans="1:14" x14ac:dyDescent="0.2">
      <c r="A17794" t="s">
        <v>17808</v>
      </c>
      <c r="B17794" t="s">
        <v>39038</v>
      </c>
      <c r="I17794" t="s">
        <v>5</v>
      </c>
      <c r="J17794">
        <v>667.54</v>
      </c>
      <c r="M17794">
        <v>667.54</v>
      </c>
      <c r="N17794">
        <f t="shared" si="277"/>
        <v>0</v>
      </c>
    </row>
    <row r="17795" spans="1:14" x14ac:dyDescent="0.2">
      <c r="A17795" t="s">
        <v>17809</v>
      </c>
      <c r="B17795" t="s">
        <v>39039</v>
      </c>
      <c r="I17795" t="s">
        <v>5</v>
      </c>
      <c r="J17795">
        <v>392.95</v>
      </c>
      <c r="M17795">
        <v>392.95</v>
      </c>
      <c r="N17795">
        <f t="shared" si="277"/>
        <v>0</v>
      </c>
    </row>
    <row r="17796" spans="1:14" x14ac:dyDescent="0.2">
      <c r="A17796" t="s">
        <v>17810</v>
      </c>
      <c r="B17796" t="s">
        <v>39039</v>
      </c>
      <c r="I17796" t="s">
        <v>5</v>
      </c>
      <c r="J17796">
        <v>392.95</v>
      </c>
      <c r="M17796">
        <v>392.95</v>
      </c>
      <c r="N17796">
        <f t="shared" ref="N17796:N17859" si="278">J17796-M17796</f>
        <v>0</v>
      </c>
    </row>
    <row r="17797" spans="1:14" x14ac:dyDescent="0.2">
      <c r="A17797" t="s">
        <v>17811</v>
      </c>
      <c r="B17797" t="s">
        <v>39040</v>
      </c>
      <c r="I17797" t="s">
        <v>5</v>
      </c>
      <c r="J17797">
        <v>2521.79</v>
      </c>
      <c r="M17797">
        <v>2521.79</v>
      </c>
      <c r="N17797">
        <f t="shared" si="278"/>
        <v>0</v>
      </c>
    </row>
    <row r="17798" spans="1:14" x14ac:dyDescent="0.2">
      <c r="A17798" t="s">
        <v>17812</v>
      </c>
      <c r="B17798" t="s">
        <v>39040</v>
      </c>
      <c r="I17798" t="s">
        <v>5</v>
      </c>
      <c r="J17798">
        <v>2516.04</v>
      </c>
      <c r="M17798">
        <v>2516.04</v>
      </c>
      <c r="N17798">
        <f t="shared" si="278"/>
        <v>0</v>
      </c>
    </row>
    <row r="17799" spans="1:14" x14ac:dyDescent="0.2">
      <c r="A17799" t="s">
        <v>17813</v>
      </c>
      <c r="B17799" t="s">
        <v>39041</v>
      </c>
      <c r="I17799" t="s">
        <v>5</v>
      </c>
      <c r="J17799">
        <v>2382.21</v>
      </c>
      <c r="M17799">
        <v>2382.21</v>
      </c>
      <c r="N17799">
        <f t="shared" si="278"/>
        <v>0</v>
      </c>
    </row>
    <row r="17800" spans="1:14" x14ac:dyDescent="0.2">
      <c r="A17800" t="s">
        <v>17814</v>
      </c>
      <c r="B17800" t="s">
        <v>39041</v>
      </c>
      <c r="I17800" t="s">
        <v>5</v>
      </c>
      <c r="J17800">
        <v>2363.84</v>
      </c>
      <c r="M17800">
        <v>2363.84</v>
      </c>
      <c r="N17800">
        <f t="shared" si="278"/>
        <v>0</v>
      </c>
    </row>
    <row r="17801" spans="1:14" x14ac:dyDescent="0.2">
      <c r="A17801" t="s">
        <v>17815</v>
      </c>
      <c r="B17801" t="s">
        <v>39042</v>
      </c>
      <c r="I17801" t="s">
        <v>5</v>
      </c>
      <c r="J17801">
        <v>2436.16</v>
      </c>
      <c r="M17801">
        <v>2436.16</v>
      </c>
      <c r="N17801">
        <f t="shared" si="278"/>
        <v>0</v>
      </c>
    </row>
    <row r="17802" spans="1:14" x14ac:dyDescent="0.2">
      <c r="A17802" t="s">
        <v>17816</v>
      </c>
      <c r="B17802" t="s">
        <v>39042</v>
      </c>
      <c r="I17802" t="s">
        <v>5</v>
      </c>
      <c r="J17802">
        <v>2417.79</v>
      </c>
      <c r="M17802">
        <v>2417.79</v>
      </c>
      <c r="N17802">
        <f t="shared" si="278"/>
        <v>0</v>
      </c>
    </row>
    <row r="17803" spans="1:14" x14ac:dyDescent="0.2">
      <c r="A17803" t="s">
        <v>17817</v>
      </c>
      <c r="B17803" t="s">
        <v>39043</v>
      </c>
      <c r="I17803" t="s">
        <v>5</v>
      </c>
      <c r="J17803">
        <v>568.29999999999995</v>
      </c>
      <c r="M17803">
        <v>568.29999999999995</v>
      </c>
      <c r="N17803">
        <f t="shared" si="278"/>
        <v>0</v>
      </c>
    </row>
    <row r="17804" spans="1:14" x14ac:dyDescent="0.2">
      <c r="A17804" t="s">
        <v>17818</v>
      </c>
      <c r="B17804" t="s">
        <v>39043</v>
      </c>
      <c r="I17804" t="s">
        <v>5</v>
      </c>
      <c r="J17804">
        <v>564.28</v>
      </c>
      <c r="M17804">
        <v>564.28</v>
      </c>
      <c r="N17804">
        <f t="shared" si="278"/>
        <v>0</v>
      </c>
    </row>
    <row r="17805" spans="1:14" x14ac:dyDescent="0.2">
      <c r="A17805" t="s">
        <v>17819</v>
      </c>
      <c r="B17805" t="s">
        <v>39044</v>
      </c>
      <c r="I17805" t="s">
        <v>5</v>
      </c>
      <c r="J17805">
        <v>838.08</v>
      </c>
      <c r="M17805">
        <v>838.08</v>
      </c>
      <c r="N17805">
        <f t="shared" si="278"/>
        <v>0</v>
      </c>
    </row>
    <row r="17806" spans="1:14" x14ac:dyDescent="0.2">
      <c r="A17806" t="s">
        <v>17820</v>
      </c>
      <c r="B17806" t="s">
        <v>39044</v>
      </c>
      <c r="I17806" t="s">
        <v>5</v>
      </c>
      <c r="J17806">
        <v>832.33</v>
      </c>
      <c r="M17806">
        <v>832.33</v>
      </c>
      <c r="N17806">
        <f t="shared" si="278"/>
        <v>0</v>
      </c>
    </row>
    <row r="17807" spans="1:14" x14ac:dyDescent="0.2">
      <c r="A17807" t="s">
        <v>17821</v>
      </c>
      <c r="B17807" t="s">
        <v>39045</v>
      </c>
      <c r="I17807" t="s">
        <v>4</v>
      </c>
      <c r="J17807">
        <v>987.99</v>
      </c>
      <c r="M17807">
        <v>987.99</v>
      </c>
      <c r="N17807">
        <f t="shared" si="278"/>
        <v>0</v>
      </c>
    </row>
    <row r="17808" spans="1:14" x14ac:dyDescent="0.2">
      <c r="A17808" t="s">
        <v>17822</v>
      </c>
      <c r="B17808" t="s">
        <v>39045</v>
      </c>
      <c r="I17808" t="s">
        <v>4</v>
      </c>
      <c r="J17808">
        <v>975.62</v>
      </c>
      <c r="M17808">
        <v>975.62</v>
      </c>
      <c r="N17808">
        <f t="shared" si="278"/>
        <v>0</v>
      </c>
    </row>
    <row r="17809" spans="1:14" x14ac:dyDescent="0.2">
      <c r="A17809" t="s">
        <v>17823</v>
      </c>
      <c r="B17809" t="s">
        <v>39046</v>
      </c>
      <c r="I17809" t="s">
        <v>4</v>
      </c>
      <c r="J17809">
        <v>1076.83</v>
      </c>
      <c r="M17809">
        <v>1076.83</v>
      </c>
      <c r="N17809">
        <f t="shared" si="278"/>
        <v>0</v>
      </c>
    </row>
    <row r="17810" spans="1:14" x14ac:dyDescent="0.2">
      <c r="A17810" t="s">
        <v>17824</v>
      </c>
      <c r="B17810" t="s">
        <v>39046</v>
      </c>
      <c r="I17810" t="s">
        <v>4</v>
      </c>
      <c r="J17810">
        <v>1076.83</v>
      </c>
      <c r="M17810">
        <v>1076.83</v>
      </c>
      <c r="N17810">
        <f t="shared" si="278"/>
        <v>0</v>
      </c>
    </row>
    <row r="17811" spans="1:14" x14ac:dyDescent="0.2">
      <c r="A17811" t="s">
        <v>17825</v>
      </c>
      <c r="B17811" t="s">
        <v>39047</v>
      </c>
      <c r="I17811" t="s">
        <v>4</v>
      </c>
      <c r="J17811">
        <v>1047.1300000000001</v>
      </c>
      <c r="M17811">
        <v>1047.1300000000001</v>
      </c>
      <c r="N17811">
        <f t="shared" si="278"/>
        <v>0</v>
      </c>
    </row>
    <row r="17812" spans="1:14" x14ac:dyDescent="0.2">
      <c r="A17812" t="s">
        <v>17826</v>
      </c>
      <c r="B17812" t="s">
        <v>39047</v>
      </c>
      <c r="I17812" t="s">
        <v>4</v>
      </c>
      <c r="J17812">
        <v>1047.1300000000001</v>
      </c>
      <c r="M17812">
        <v>1047.1300000000001</v>
      </c>
      <c r="N17812">
        <f t="shared" si="278"/>
        <v>0</v>
      </c>
    </row>
    <row r="17813" spans="1:14" x14ac:dyDescent="0.2">
      <c r="A17813" t="s">
        <v>17827</v>
      </c>
      <c r="B17813" t="s">
        <v>39048</v>
      </c>
      <c r="I17813" t="s">
        <v>5</v>
      </c>
      <c r="J17813">
        <v>1572.59</v>
      </c>
      <c r="M17813">
        <v>1572.59</v>
      </c>
      <c r="N17813">
        <f t="shared" si="278"/>
        <v>0</v>
      </c>
    </row>
    <row r="17814" spans="1:14" x14ac:dyDescent="0.2">
      <c r="A17814" t="s">
        <v>17828</v>
      </c>
      <c r="B17814" t="s">
        <v>39048</v>
      </c>
      <c r="I17814" t="s">
        <v>5</v>
      </c>
      <c r="J17814">
        <v>1572.59</v>
      </c>
      <c r="M17814">
        <v>1572.59</v>
      </c>
      <c r="N17814">
        <f t="shared" si="278"/>
        <v>0</v>
      </c>
    </row>
    <row r="17815" spans="1:14" x14ac:dyDescent="0.2">
      <c r="A17815" t="s">
        <v>17829</v>
      </c>
      <c r="B17815" t="s">
        <v>39049</v>
      </c>
      <c r="I17815" t="s">
        <v>4</v>
      </c>
      <c r="J17815">
        <v>1224.33</v>
      </c>
      <c r="M17815">
        <v>1224.33</v>
      </c>
      <c r="N17815">
        <f t="shared" si="278"/>
        <v>0</v>
      </c>
    </row>
    <row r="17816" spans="1:14" x14ac:dyDescent="0.2">
      <c r="A17816" t="s">
        <v>17830</v>
      </c>
      <c r="B17816" t="s">
        <v>39049</v>
      </c>
      <c r="I17816" t="s">
        <v>4</v>
      </c>
      <c r="J17816">
        <v>1215.7</v>
      </c>
      <c r="M17816">
        <v>1215.7</v>
      </c>
      <c r="N17816">
        <f t="shared" si="278"/>
        <v>0</v>
      </c>
    </row>
    <row r="17817" spans="1:14" x14ac:dyDescent="0.2">
      <c r="A17817" t="s">
        <v>17831</v>
      </c>
      <c r="B17817" t="s">
        <v>39050</v>
      </c>
      <c r="I17817" t="s">
        <v>5</v>
      </c>
      <c r="J17817">
        <v>1889.98</v>
      </c>
      <c r="M17817">
        <v>1889.98</v>
      </c>
      <c r="N17817">
        <f t="shared" si="278"/>
        <v>0</v>
      </c>
    </row>
    <row r="17818" spans="1:14" x14ac:dyDescent="0.2">
      <c r="A17818" t="s">
        <v>17832</v>
      </c>
      <c r="B17818" t="s">
        <v>39050</v>
      </c>
      <c r="I17818" t="s">
        <v>5</v>
      </c>
      <c r="J17818">
        <v>1865.84</v>
      </c>
      <c r="M17818">
        <v>1865.84</v>
      </c>
      <c r="N17818">
        <f t="shared" si="278"/>
        <v>0</v>
      </c>
    </row>
    <row r="17819" spans="1:14" x14ac:dyDescent="0.2">
      <c r="A17819" t="s">
        <v>17833</v>
      </c>
      <c r="B17819" t="s">
        <v>39051</v>
      </c>
      <c r="I17819" t="s">
        <v>5</v>
      </c>
      <c r="J17819">
        <v>891.86</v>
      </c>
      <c r="M17819">
        <v>891.86</v>
      </c>
      <c r="N17819">
        <f t="shared" si="278"/>
        <v>0</v>
      </c>
    </row>
    <row r="17820" spans="1:14" x14ac:dyDescent="0.2">
      <c r="A17820" t="s">
        <v>17834</v>
      </c>
      <c r="B17820" t="s">
        <v>39051</v>
      </c>
      <c r="I17820" t="s">
        <v>5</v>
      </c>
      <c r="J17820">
        <v>888.99</v>
      </c>
      <c r="M17820">
        <v>888.99</v>
      </c>
      <c r="N17820">
        <f t="shared" si="278"/>
        <v>0</v>
      </c>
    </row>
    <row r="17821" spans="1:14" x14ac:dyDescent="0.2">
      <c r="A17821" t="s">
        <v>17835</v>
      </c>
      <c r="B17821" t="s">
        <v>39052</v>
      </c>
      <c r="I17821" t="s">
        <v>5</v>
      </c>
      <c r="J17821">
        <v>311.24</v>
      </c>
      <c r="M17821">
        <v>311.24</v>
      </c>
      <c r="N17821">
        <f t="shared" si="278"/>
        <v>0</v>
      </c>
    </row>
    <row r="17822" spans="1:14" x14ac:dyDescent="0.2">
      <c r="A17822" t="s">
        <v>17836</v>
      </c>
      <c r="B17822" t="s">
        <v>39052</v>
      </c>
      <c r="I17822" t="s">
        <v>5</v>
      </c>
      <c r="J17822">
        <v>305.49</v>
      </c>
      <c r="M17822">
        <v>305.49</v>
      </c>
      <c r="N17822">
        <f t="shared" si="278"/>
        <v>0</v>
      </c>
    </row>
    <row r="17823" spans="1:14" x14ac:dyDescent="0.2">
      <c r="A17823" t="s">
        <v>17837</v>
      </c>
      <c r="B17823" t="s">
        <v>39053</v>
      </c>
      <c r="I17823" t="s">
        <v>5</v>
      </c>
      <c r="J17823">
        <v>115.41</v>
      </c>
      <c r="M17823">
        <v>115.41</v>
      </c>
      <c r="N17823">
        <f t="shared" si="278"/>
        <v>0</v>
      </c>
    </row>
    <row r="17824" spans="1:14" x14ac:dyDescent="0.2">
      <c r="A17824" t="s">
        <v>17838</v>
      </c>
      <c r="B17824" t="s">
        <v>39053</v>
      </c>
      <c r="I17824" t="s">
        <v>5</v>
      </c>
      <c r="J17824">
        <v>109.66</v>
      </c>
      <c r="M17824">
        <v>109.66</v>
      </c>
      <c r="N17824">
        <f t="shared" si="278"/>
        <v>0</v>
      </c>
    </row>
    <row r="17825" spans="1:14" x14ac:dyDescent="0.2">
      <c r="A17825" t="s">
        <v>17839</v>
      </c>
      <c r="B17825" t="s">
        <v>39054</v>
      </c>
      <c r="I17825" t="s">
        <v>5</v>
      </c>
      <c r="J17825">
        <v>164.69</v>
      </c>
      <c r="M17825">
        <v>164.69</v>
      </c>
      <c r="N17825">
        <f t="shared" si="278"/>
        <v>0</v>
      </c>
    </row>
    <row r="17826" spans="1:14" x14ac:dyDescent="0.2">
      <c r="A17826" t="s">
        <v>17840</v>
      </c>
      <c r="B17826" t="s">
        <v>39054</v>
      </c>
      <c r="I17826" t="s">
        <v>5</v>
      </c>
      <c r="J17826">
        <v>158.94</v>
      </c>
      <c r="M17826">
        <v>158.94</v>
      </c>
      <c r="N17826">
        <f t="shared" si="278"/>
        <v>0</v>
      </c>
    </row>
    <row r="17827" spans="1:14" x14ac:dyDescent="0.2">
      <c r="A17827" t="s">
        <v>17841</v>
      </c>
      <c r="B17827" t="s">
        <v>39055</v>
      </c>
      <c r="I17827" t="s">
        <v>5</v>
      </c>
      <c r="J17827">
        <v>146.41</v>
      </c>
      <c r="M17827">
        <v>146.41</v>
      </c>
      <c r="N17827">
        <f t="shared" si="278"/>
        <v>0</v>
      </c>
    </row>
    <row r="17828" spans="1:14" x14ac:dyDescent="0.2">
      <c r="A17828" t="s">
        <v>17842</v>
      </c>
      <c r="B17828" t="s">
        <v>39055</v>
      </c>
      <c r="I17828" t="s">
        <v>5</v>
      </c>
      <c r="J17828">
        <v>140.66</v>
      </c>
      <c r="M17828">
        <v>140.66</v>
      </c>
      <c r="N17828">
        <f t="shared" si="278"/>
        <v>0</v>
      </c>
    </row>
    <row r="17829" spans="1:14" x14ac:dyDescent="0.2">
      <c r="A17829" t="s">
        <v>17843</v>
      </c>
      <c r="B17829" t="s">
        <v>39056</v>
      </c>
      <c r="I17829" t="s">
        <v>5</v>
      </c>
      <c r="J17829">
        <v>175.04</v>
      </c>
      <c r="M17829">
        <v>175.04</v>
      </c>
      <c r="N17829">
        <f t="shared" si="278"/>
        <v>0</v>
      </c>
    </row>
    <row r="17830" spans="1:14" x14ac:dyDescent="0.2">
      <c r="A17830" t="s">
        <v>17844</v>
      </c>
      <c r="B17830" t="s">
        <v>39056</v>
      </c>
      <c r="I17830" t="s">
        <v>5</v>
      </c>
      <c r="J17830">
        <v>169.29</v>
      </c>
      <c r="M17830">
        <v>169.29</v>
      </c>
      <c r="N17830">
        <f t="shared" si="278"/>
        <v>0</v>
      </c>
    </row>
    <row r="17831" spans="1:14" x14ac:dyDescent="0.2">
      <c r="A17831" t="s">
        <v>17845</v>
      </c>
      <c r="B17831" t="s">
        <v>39057</v>
      </c>
      <c r="I17831" t="s">
        <v>5</v>
      </c>
      <c r="J17831">
        <v>330.32</v>
      </c>
      <c r="M17831">
        <v>330.32</v>
      </c>
      <c r="N17831">
        <f t="shared" si="278"/>
        <v>0</v>
      </c>
    </row>
    <row r="17832" spans="1:14" x14ac:dyDescent="0.2">
      <c r="A17832" t="s">
        <v>17846</v>
      </c>
      <c r="B17832" t="s">
        <v>39057</v>
      </c>
      <c r="I17832" t="s">
        <v>5</v>
      </c>
      <c r="J17832">
        <v>324.57</v>
      </c>
      <c r="M17832">
        <v>324.57</v>
      </c>
      <c r="N17832">
        <f t="shared" si="278"/>
        <v>0</v>
      </c>
    </row>
    <row r="17833" spans="1:14" x14ac:dyDescent="0.2">
      <c r="A17833" t="s">
        <v>17847</v>
      </c>
      <c r="B17833" t="s">
        <v>39058</v>
      </c>
      <c r="I17833" t="s">
        <v>5</v>
      </c>
      <c r="J17833">
        <v>345.9</v>
      </c>
      <c r="M17833">
        <v>345.9</v>
      </c>
      <c r="N17833">
        <f t="shared" si="278"/>
        <v>0</v>
      </c>
    </row>
    <row r="17834" spans="1:14" x14ac:dyDescent="0.2">
      <c r="A17834" t="s">
        <v>17848</v>
      </c>
      <c r="B17834" t="s">
        <v>39058</v>
      </c>
      <c r="I17834" t="s">
        <v>5</v>
      </c>
      <c r="J17834">
        <v>340.15</v>
      </c>
      <c r="M17834">
        <v>340.15</v>
      </c>
      <c r="N17834">
        <f t="shared" si="278"/>
        <v>0</v>
      </c>
    </row>
    <row r="17835" spans="1:14" x14ac:dyDescent="0.2">
      <c r="A17835" t="s">
        <v>17849</v>
      </c>
      <c r="B17835" t="s">
        <v>39059</v>
      </c>
      <c r="I17835" t="s">
        <v>5</v>
      </c>
      <c r="J17835">
        <v>394.03</v>
      </c>
      <c r="M17835">
        <v>394.03</v>
      </c>
      <c r="N17835">
        <f t="shared" si="278"/>
        <v>0</v>
      </c>
    </row>
    <row r="17836" spans="1:14" x14ac:dyDescent="0.2">
      <c r="A17836" t="s">
        <v>17850</v>
      </c>
      <c r="B17836" t="s">
        <v>39059</v>
      </c>
      <c r="I17836" t="s">
        <v>5</v>
      </c>
      <c r="J17836">
        <v>388.28</v>
      </c>
      <c r="M17836">
        <v>388.28</v>
      </c>
      <c r="N17836">
        <f t="shared" si="278"/>
        <v>0</v>
      </c>
    </row>
    <row r="17837" spans="1:14" x14ac:dyDescent="0.2">
      <c r="A17837" t="s">
        <v>17851</v>
      </c>
      <c r="B17837" t="s">
        <v>39060</v>
      </c>
      <c r="I17837" t="s">
        <v>5</v>
      </c>
      <c r="J17837">
        <v>88.3</v>
      </c>
      <c r="M17837">
        <v>88.3</v>
      </c>
      <c r="N17837">
        <f t="shared" si="278"/>
        <v>0</v>
      </c>
    </row>
    <row r="17838" spans="1:14" x14ac:dyDescent="0.2">
      <c r="A17838" t="s">
        <v>17852</v>
      </c>
      <c r="B17838" t="s">
        <v>39060</v>
      </c>
      <c r="I17838" t="s">
        <v>5</v>
      </c>
      <c r="J17838">
        <v>85.3</v>
      </c>
      <c r="M17838">
        <v>85.3</v>
      </c>
      <c r="N17838">
        <f t="shared" si="278"/>
        <v>0</v>
      </c>
    </row>
    <row r="17839" spans="1:14" x14ac:dyDescent="0.2">
      <c r="A17839" t="s">
        <v>17853</v>
      </c>
      <c r="B17839" t="s">
        <v>39061</v>
      </c>
      <c r="I17839" t="s">
        <v>5</v>
      </c>
      <c r="J17839">
        <v>442.03</v>
      </c>
      <c r="M17839">
        <v>442.03</v>
      </c>
      <c r="N17839">
        <f t="shared" si="278"/>
        <v>0</v>
      </c>
    </row>
    <row r="17840" spans="1:14" x14ac:dyDescent="0.2">
      <c r="A17840" t="s">
        <v>17854</v>
      </c>
      <c r="B17840" t="s">
        <v>39061</v>
      </c>
      <c r="I17840" t="s">
        <v>5</v>
      </c>
      <c r="J17840">
        <v>436.28</v>
      </c>
      <c r="M17840">
        <v>436.28</v>
      </c>
      <c r="N17840">
        <f t="shared" si="278"/>
        <v>0</v>
      </c>
    </row>
    <row r="17841" spans="1:14" x14ac:dyDescent="0.2">
      <c r="A17841" t="s">
        <v>17855</v>
      </c>
      <c r="B17841" t="s">
        <v>39062</v>
      </c>
      <c r="I17841" t="s">
        <v>5</v>
      </c>
      <c r="J17841">
        <v>355.03</v>
      </c>
      <c r="M17841">
        <v>355.03</v>
      </c>
      <c r="N17841">
        <f t="shared" si="278"/>
        <v>0</v>
      </c>
    </row>
    <row r="17842" spans="1:14" x14ac:dyDescent="0.2">
      <c r="A17842" t="s">
        <v>17856</v>
      </c>
      <c r="B17842" t="s">
        <v>39062</v>
      </c>
      <c r="I17842" t="s">
        <v>5</v>
      </c>
      <c r="J17842">
        <v>349.28</v>
      </c>
      <c r="M17842">
        <v>349.28</v>
      </c>
      <c r="N17842">
        <f t="shared" si="278"/>
        <v>0</v>
      </c>
    </row>
    <row r="17843" spans="1:14" x14ac:dyDescent="0.2">
      <c r="A17843" t="s">
        <v>17857</v>
      </c>
      <c r="B17843" t="s">
        <v>39063</v>
      </c>
      <c r="I17843" t="s">
        <v>5</v>
      </c>
      <c r="J17843">
        <v>779.48</v>
      </c>
      <c r="M17843">
        <v>779.48</v>
      </c>
      <c r="N17843">
        <f t="shared" si="278"/>
        <v>0</v>
      </c>
    </row>
    <row r="17844" spans="1:14" x14ac:dyDescent="0.2">
      <c r="A17844" t="s">
        <v>17858</v>
      </c>
      <c r="B17844" t="s">
        <v>39063</v>
      </c>
      <c r="I17844" t="s">
        <v>5</v>
      </c>
      <c r="J17844">
        <v>773.73</v>
      </c>
      <c r="M17844">
        <v>773.73</v>
      </c>
      <c r="N17844">
        <f t="shared" si="278"/>
        <v>0</v>
      </c>
    </row>
    <row r="17845" spans="1:14" x14ac:dyDescent="0.2">
      <c r="A17845" t="s">
        <v>17859</v>
      </c>
      <c r="B17845" t="s">
        <v>39064</v>
      </c>
      <c r="I17845" t="s">
        <v>5</v>
      </c>
      <c r="J17845">
        <v>113.3</v>
      </c>
      <c r="M17845">
        <v>113.3</v>
      </c>
      <c r="N17845">
        <f t="shared" si="278"/>
        <v>0</v>
      </c>
    </row>
    <row r="17846" spans="1:14" x14ac:dyDescent="0.2">
      <c r="A17846" t="s">
        <v>17860</v>
      </c>
      <c r="B17846" t="s">
        <v>39064</v>
      </c>
      <c r="I17846" t="s">
        <v>5</v>
      </c>
      <c r="J17846">
        <v>113.3</v>
      </c>
      <c r="M17846">
        <v>113.3</v>
      </c>
      <c r="N17846">
        <f t="shared" si="278"/>
        <v>0</v>
      </c>
    </row>
    <row r="17847" spans="1:14" x14ac:dyDescent="0.2">
      <c r="A17847" t="s">
        <v>17861</v>
      </c>
      <c r="B17847" t="s">
        <v>39065</v>
      </c>
      <c r="I17847" t="s">
        <v>5</v>
      </c>
      <c r="J17847">
        <v>191.58</v>
      </c>
      <c r="M17847">
        <v>191.58</v>
      </c>
      <c r="N17847">
        <f t="shared" si="278"/>
        <v>0</v>
      </c>
    </row>
    <row r="17848" spans="1:14" x14ac:dyDescent="0.2">
      <c r="A17848" t="s">
        <v>17862</v>
      </c>
      <c r="B17848" t="s">
        <v>39065</v>
      </c>
      <c r="I17848" t="s">
        <v>5</v>
      </c>
      <c r="J17848">
        <v>191.58</v>
      </c>
      <c r="M17848">
        <v>191.58</v>
      </c>
      <c r="N17848">
        <f t="shared" si="278"/>
        <v>0</v>
      </c>
    </row>
    <row r="17849" spans="1:14" x14ac:dyDescent="0.2">
      <c r="A17849" t="s">
        <v>17863</v>
      </c>
      <c r="B17849" t="s">
        <v>39066</v>
      </c>
      <c r="I17849" t="s">
        <v>5</v>
      </c>
      <c r="J17849">
        <v>362.56</v>
      </c>
      <c r="M17849">
        <v>362.56</v>
      </c>
      <c r="N17849">
        <f t="shared" si="278"/>
        <v>0</v>
      </c>
    </row>
    <row r="17850" spans="1:14" x14ac:dyDescent="0.2">
      <c r="A17850" t="s">
        <v>17864</v>
      </c>
      <c r="B17850" t="s">
        <v>39066</v>
      </c>
      <c r="I17850" t="s">
        <v>5</v>
      </c>
      <c r="J17850">
        <v>362.56</v>
      </c>
      <c r="M17850">
        <v>362.56</v>
      </c>
      <c r="N17850">
        <f t="shared" si="278"/>
        <v>0</v>
      </c>
    </row>
    <row r="17851" spans="1:14" x14ac:dyDescent="0.2">
      <c r="A17851" t="s">
        <v>28165</v>
      </c>
      <c r="B17851" t="s">
        <v>39067</v>
      </c>
      <c r="I17851" t="s">
        <v>5</v>
      </c>
      <c r="J17851">
        <v>1695.9</v>
      </c>
      <c r="M17851">
        <v>1695.9</v>
      </c>
      <c r="N17851">
        <f t="shared" si="278"/>
        <v>0</v>
      </c>
    </row>
    <row r="17852" spans="1:14" x14ac:dyDescent="0.2">
      <c r="A17852" t="s">
        <v>28166</v>
      </c>
      <c r="B17852" t="s">
        <v>39067</v>
      </c>
      <c r="I17852" t="s">
        <v>5</v>
      </c>
      <c r="J17852">
        <v>1695.9</v>
      </c>
      <c r="M17852">
        <v>1695.9</v>
      </c>
      <c r="N17852">
        <f t="shared" si="278"/>
        <v>0</v>
      </c>
    </row>
    <row r="17853" spans="1:14" x14ac:dyDescent="0.2">
      <c r="A17853" t="s">
        <v>28167</v>
      </c>
      <c r="B17853" t="s">
        <v>39068</v>
      </c>
      <c r="I17853" t="s">
        <v>5</v>
      </c>
      <c r="J17853">
        <v>15549.4</v>
      </c>
      <c r="M17853">
        <v>15549.4</v>
      </c>
      <c r="N17853">
        <f t="shared" si="278"/>
        <v>0</v>
      </c>
    </row>
    <row r="17854" spans="1:14" x14ac:dyDescent="0.2">
      <c r="A17854" t="s">
        <v>28168</v>
      </c>
      <c r="B17854" t="s">
        <v>39068</v>
      </c>
      <c r="I17854" t="s">
        <v>5</v>
      </c>
      <c r="J17854">
        <v>15549.4</v>
      </c>
      <c r="M17854">
        <v>15549.4</v>
      </c>
      <c r="N17854">
        <f t="shared" si="278"/>
        <v>0</v>
      </c>
    </row>
    <row r="17855" spans="1:14" x14ac:dyDescent="0.2">
      <c r="A17855" t="s">
        <v>17865</v>
      </c>
      <c r="B17855" t="s">
        <v>39069</v>
      </c>
      <c r="I17855" t="s">
        <v>4</v>
      </c>
      <c r="J17855">
        <v>191.42</v>
      </c>
      <c r="M17855">
        <v>191.42</v>
      </c>
      <c r="N17855">
        <f t="shared" si="278"/>
        <v>0</v>
      </c>
    </row>
    <row r="17856" spans="1:14" x14ac:dyDescent="0.2">
      <c r="A17856" t="s">
        <v>17866</v>
      </c>
      <c r="B17856" t="s">
        <v>39069</v>
      </c>
      <c r="I17856" t="s">
        <v>4</v>
      </c>
      <c r="J17856">
        <v>190.62</v>
      </c>
      <c r="M17856">
        <v>190.62</v>
      </c>
      <c r="N17856">
        <f t="shared" si="278"/>
        <v>0</v>
      </c>
    </row>
    <row r="17857" spans="1:14" x14ac:dyDescent="0.2">
      <c r="A17857" t="s">
        <v>17867</v>
      </c>
      <c r="B17857" t="s">
        <v>39070</v>
      </c>
      <c r="I17857" t="s">
        <v>5</v>
      </c>
      <c r="J17857">
        <v>2031.53</v>
      </c>
      <c r="M17857">
        <v>2031.53</v>
      </c>
      <c r="N17857">
        <f t="shared" si="278"/>
        <v>0</v>
      </c>
    </row>
    <row r="17858" spans="1:14" x14ac:dyDescent="0.2">
      <c r="A17858" t="s">
        <v>17868</v>
      </c>
      <c r="B17858" t="s">
        <v>39070</v>
      </c>
      <c r="I17858" t="s">
        <v>5</v>
      </c>
      <c r="J17858">
        <v>2031.53</v>
      </c>
      <c r="M17858">
        <v>2031.53</v>
      </c>
      <c r="N17858">
        <f t="shared" si="278"/>
        <v>0</v>
      </c>
    </row>
    <row r="17859" spans="1:14" x14ac:dyDescent="0.2">
      <c r="A17859" t="s">
        <v>17869</v>
      </c>
      <c r="B17859" t="s">
        <v>39071</v>
      </c>
      <c r="I17859" t="s">
        <v>5</v>
      </c>
      <c r="J17859">
        <v>2522.8000000000002</v>
      </c>
      <c r="M17859">
        <v>2522.8000000000002</v>
      </c>
      <c r="N17859">
        <f t="shared" si="278"/>
        <v>0</v>
      </c>
    </row>
    <row r="17860" spans="1:14" x14ac:dyDescent="0.2">
      <c r="A17860" t="s">
        <v>17870</v>
      </c>
      <c r="B17860" t="s">
        <v>39071</v>
      </c>
      <c r="I17860" t="s">
        <v>5</v>
      </c>
      <c r="J17860">
        <v>2522.8000000000002</v>
      </c>
      <c r="M17860">
        <v>2522.8000000000002</v>
      </c>
      <c r="N17860">
        <f t="shared" ref="N17860:N17923" si="279">J17860-M17860</f>
        <v>0</v>
      </c>
    </row>
    <row r="17861" spans="1:14" x14ac:dyDescent="0.2">
      <c r="A17861" t="s">
        <v>17871</v>
      </c>
      <c r="B17861" t="s">
        <v>39072</v>
      </c>
      <c r="I17861" t="s">
        <v>5</v>
      </c>
      <c r="J17861">
        <v>3339.61</v>
      </c>
      <c r="M17861">
        <v>3339.61</v>
      </c>
      <c r="N17861">
        <f t="shared" si="279"/>
        <v>0</v>
      </c>
    </row>
    <row r="17862" spans="1:14" x14ac:dyDescent="0.2">
      <c r="A17862" t="s">
        <v>17872</v>
      </c>
      <c r="B17862" t="s">
        <v>39072</v>
      </c>
      <c r="I17862" t="s">
        <v>5</v>
      </c>
      <c r="J17862">
        <v>3339.61</v>
      </c>
      <c r="M17862">
        <v>3339.61</v>
      </c>
      <c r="N17862">
        <f t="shared" si="279"/>
        <v>0</v>
      </c>
    </row>
    <row r="17863" spans="1:14" x14ac:dyDescent="0.2">
      <c r="A17863" t="s">
        <v>17873</v>
      </c>
      <c r="B17863" t="s">
        <v>39073</v>
      </c>
      <c r="I17863" t="s">
        <v>5</v>
      </c>
      <c r="J17863">
        <v>4520</v>
      </c>
      <c r="M17863">
        <v>4520</v>
      </c>
      <c r="N17863">
        <f t="shared" si="279"/>
        <v>0</v>
      </c>
    </row>
    <row r="17864" spans="1:14" x14ac:dyDescent="0.2">
      <c r="A17864" t="s">
        <v>17874</v>
      </c>
      <c r="B17864" t="s">
        <v>39073</v>
      </c>
      <c r="I17864" t="s">
        <v>5</v>
      </c>
      <c r="J17864">
        <v>4520</v>
      </c>
      <c r="M17864">
        <v>4520</v>
      </c>
      <c r="N17864">
        <f t="shared" si="279"/>
        <v>0</v>
      </c>
    </row>
    <row r="17865" spans="1:14" x14ac:dyDescent="0.2">
      <c r="A17865" t="s">
        <v>17875</v>
      </c>
      <c r="B17865" t="s">
        <v>39074</v>
      </c>
      <c r="I17865" t="s">
        <v>3</v>
      </c>
      <c r="J17865">
        <v>868.6</v>
      </c>
      <c r="M17865">
        <v>868.6</v>
      </c>
      <c r="N17865">
        <f t="shared" si="279"/>
        <v>0</v>
      </c>
    </row>
    <row r="17866" spans="1:14" x14ac:dyDescent="0.2">
      <c r="A17866" t="s">
        <v>17876</v>
      </c>
      <c r="B17866" t="s">
        <v>39074</v>
      </c>
      <c r="I17866" t="s">
        <v>3</v>
      </c>
      <c r="J17866">
        <v>866.31</v>
      </c>
      <c r="M17866">
        <v>866.31</v>
      </c>
      <c r="N17866">
        <f t="shared" si="279"/>
        <v>0</v>
      </c>
    </row>
    <row r="17867" spans="1:14" x14ac:dyDescent="0.2">
      <c r="A17867" t="s">
        <v>17877</v>
      </c>
      <c r="B17867" t="s">
        <v>39075</v>
      </c>
      <c r="I17867" t="s">
        <v>3</v>
      </c>
      <c r="J17867">
        <v>1294.3499999999999</v>
      </c>
      <c r="M17867">
        <v>1294.3499999999999</v>
      </c>
      <c r="N17867">
        <f t="shared" si="279"/>
        <v>0</v>
      </c>
    </row>
    <row r="17868" spans="1:14" x14ac:dyDescent="0.2">
      <c r="A17868" t="s">
        <v>17878</v>
      </c>
      <c r="B17868" t="s">
        <v>39075</v>
      </c>
      <c r="I17868" t="s">
        <v>3</v>
      </c>
      <c r="J17868">
        <v>1292.06</v>
      </c>
      <c r="M17868">
        <v>1292.06</v>
      </c>
      <c r="N17868">
        <f t="shared" si="279"/>
        <v>0</v>
      </c>
    </row>
    <row r="17869" spans="1:14" x14ac:dyDescent="0.2">
      <c r="A17869" t="s">
        <v>17879</v>
      </c>
      <c r="B17869" t="s">
        <v>39076</v>
      </c>
      <c r="I17869" t="s">
        <v>5</v>
      </c>
      <c r="J17869">
        <v>470.68</v>
      </c>
      <c r="M17869">
        <v>470.68</v>
      </c>
      <c r="N17869">
        <f t="shared" si="279"/>
        <v>0</v>
      </c>
    </row>
    <row r="17870" spans="1:14" x14ac:dyDescent="0.2">
      <c r="A17870" t="s">
        <v>17880</v>
      </c>
      <c r="B17870" t="s">
        <v>39076</v>
      </c>
      <c r="I17870" t="s">
        <v>5</v>
      </c>
      <c r="J17870">
        <v>470.68</v>
      </c>
      <c r="M17870">
        <v>470.68</v>
      </c>
      <c r="N17870">
        <f t="shared" si="279"/>
        <v>0</v>
      </c>
    </row>
    <row r="17871" spans="1:14" x14ac:dyDescent="0.2">
      <c r="A17871" t="s">
        <v>17881</v>
      </c>
      <c r="B17871" t="s">
        <v>39077</v>
      </c>
      <c r="I17871" t="s">
        <v>5</v>
      </c>
      <c r="J17871">
        <v>1045.57</v>
      </c>
      <c r="M17871">
        <v>1045.57</v>
      </c>
      <c r="N17871">
        <f t="shared" si="279"/>
        <v>0</v>
      </c>
    </row>
    <row r="17872" spans="1:14" x14ac:dyDescent="0.2">
      <c r="A17872" t="s">
        <v>17882</v>
      </c>
      <c r="B17872" t="s">
        <v>39077</v>
      </c>
      <c r="I17872" t="s">
        <v>5</v>
      </c>
      <c r="J17872">
        <v>1045.57</v>
      </c>
      <c r="M17872">
        <v>1045.57</v>
      </c>
      <c r="N17872">
        <f t="shared" si="279"/>
        <v>0</v>
      </c>
    </row>
    <row r="17873" spans="1:14" x14ac:dyDescent="0.2">
      <c r="A17873" t="s">
        <v>17883</v>
      </c>
      <c r="B17873" t="s">
        <v>22373</v>
      </c>
      <c r="I17873" t="s">
        <v>5</v>
      </c>
      <c r="J17873">
        <v>1023.41</v>
      </c>
      <c r="M17873">
        <v>1023.41</v>
      </c>
      <c r="N17873">
        <f t="shared" si="279"/>
        <v>0</v>
      </c>
    </row>
    <row r="17874" spans="1:14" x14ac:dyDescent="0.2">
      <c r="A17874" t="s">
        <v>17884</v>
      </c>
      <c r="B17874" t="s">
        <v>22373</v>
      </c>
      <c r="I17874" t="s">
        <v>5</v>
      </c>
      <c r="J17874">
        <v>1023.41</v>
      </c>
      <c r="M17874">
        <v>1023.41</v>
      </c>
      <c r="N17874">
        <f t="shared" si="279"/>
        <v>0</v>
      </c>
    </row>
    <row r="17875" spans="1:14" x14ac:dyDescent="0.2">
      <c r="A17875" t="s">
        <v>17885</v>
      </c>
      <c r="B17875" t="s">
        <v>22374</v>
      </c>
      <c r="I17875" t="s">
        <v>5</v>
      </c>
      <c r="J17875">
        <v>1009.4</v>
      </c>
      <c r="M17875">
        <v>1009.4</v>
      </c>
      <c r="N17875">
        <f t="shared" si="279"/>
        <v>0</v>
      </c>
    </row>
    <row r="17876" spans="1:14" x14ac:dyDescent="0.2">
      <c r="A17876" t="s">
        <v>17886</v>
      </c>
      <c r="B17876" t="s">
        <v>22374</v>
      </c>
      <c r="I17876" t="s">
        <v>5</v>
      </c>
      <c r="J17876">
        <v>1009.4</v>
      </c>
      <c r="M17876">
        <v>1009.4</v>
      </c>
      <c r="N17876">
        <f t="shared" si="279"/>
        <v>0</v>
      </c>
    </row>
    <row r="17877" spans="1:14" x14ac:dyDescent="0.2">
      <c r="A17877" t="s">
        <v>17887</v>
      </c>
      <c r="B17877" t="s">
        <v>39078</v>
      </c>
      <c r="I17877" t="s">
        <v>5</v>
      </c>
      <c r="J17877">
        <v>1865</v>
      </c>
      <c r="M17877">
        <v>1865</v>
      </c>
      <c r="N17877">
        <f t="shared" si="279"/>
        <v>0</v>
      </c>
    </row>
    <row r="17878" spans="1:14" x14ac:dyDescent="0.2">
      <c r="A17878" t="s">
        <v>17888</v>
      </c>
      <c r="B17878" t="s">
        <v>39078</v>
      </c>
      <c r="I17878" t="s">
        <v>5</v>
      </c>
      <c r="J17878">
        <v>1865</v>
      </c>
      <c r="M17878">
        <v>1865</v>
      </c>
      <c r="N17878">
        <f t="shared" si="279"/>
        <v>0</v>
      </c>
    </row>
    <row r="17879" spans="1:14" x14ac:dyDescent="0.2">
      <c r="A17879" t="s">
        <v>28169</v>
      </c>
      <c r="B17879" t="s">
        <v>39079</v>
      </c>
      <c r="I17879" t="s">
        <v>5</v>
      </c>
      <c r="J17879">
        <v>98.17</v>
      </c>
      <c r="M17879">
        <v>98.17</v>
      </c>
      <c r="N17879">
        <f t="shared" si="279"/>
        <v>0</v>
      </c>
    </row>
    <row r="17880" spans="1:14" x14ac:dyDescent="0.2">
      <c r="A17880" t="s">
        <v>28170</v>
      </c>
      <c r="B17880" t="s">
        <v>39079</v>
      </c>
      <c r="I17880" t="s">
        <v>5</v>
      </c>
      <c r="J17880">
        <v>98.17</v>
      </c>
      <c r="M17880">
        <v>98.17</v>
      </c>
      <c r="N17880">
        <f t="shared" si="279"/>
        <v>0</v>
      </c>
    </row>
    <row r="17881" spans="1:14" x14ac:dyDescent="0.2">
      <c r="A17881" t="s">
        <v>17889</v>
      </c>
      <c r="B17881" t="s">
        <v>22375</v>
      </c>
      <c r="I17881" t="s">
        <v>5</v>
      </c>
      <c r="J17881">
        <v>30.57</v>
      </c>
      <c r="M17881">
        <v>30.57</v>
      </c>
      <c r="N17881">
        <f t="shared" si="279"/>
        <v>0</v>
      </c>
    </row>
    <row r="17882" spans="1:14" x14ac:dyDescent="0.2">
      <c r="A17882" t="s">
        <v>17890</v>
      </c>
      <c r="B17882" t="s">
        <v>22375</v>
      </c>
      <c r="I17882" t="s">
        <v>5</v>
      </c>
      <c r="J17882">
        <v>30.57</v>
      </c>
      <c r="M17882">
        <v>30.57</v>
      </c>
      <c r="N17882">
        <f t="shared" si="279"/>
        <v>0</v>
      </c>
    </row>
    <row r="17883" spans="1:14" x14ac:dyDescent="0.2">
      <c r="A17883" t="s">
        <v>17891</v>
      </c>
      <c r="B17883" t="s">
        <v>39080</v>
      </c>
      <c r="I17883" t="s">
        <v>5</v>
      </c>
      <c r="J17883">
        <v>724.89</v>
      </c>
      <c r="M17883">
        <v>724.89</v>
      </c>
      <c r="N17883">
        <f t="shared" si="279"/>
        <v>0</v>
      </c>
    </row>
    <row r="17884" spans="1:14" x14ac:dyDescent="0.2">
      <c r="A17884" t="s">
        <v>17892</v>
      </c>
      <c r="B17884" t="s">
        <v>39080</v>
      </c>
      <c r="I17884" t="s">
        <v>5</v>
      </c>
      <c r="J17884">
        <v>724.89</v>
      </c>
      <c r="M17884">
        <v>724.89</v>
      </c>
      <c r="N17884">
        <f t="shared" si="279"/>
        <v>0</v>
      </c>
    </row>
    <row r="17885" spans="1:14" x14ac:dyDescent="0.2">
      <c r="A17885" t="s">
        <v>17893</v>
      </c>
      <c r="B17885" t="s">
        <v>41201</v>
      </c>
      <c r="I17885" t="s">
        <v>5</v>
      </c>
      <c r="J17885">
        <v>224.32</v>
      </c>
      <c r="M17885">
        <v>224.32</v>
      </c>
      <c r="N17885">
        <f t="shared" si="279"/>
        <v>0</v>
      </c>
    </row>
    <row r="17886" spans="1:14" x14ac:dyDescent="0.2">
      <c r="A17886" t="s">
        <v>17894</v>
      </c>
      <c r="B17886" t="s">
        <v>41201</v>
      </c>
      <c r="I17886" t="s">
        <v>5</v>
      </c>
      <c r="J17886">
        <v>224.32</v>
      </c>
      <c r="M17886">
        <v>224.32</v>
      </c>
      <c r="N17886">
        <f t="shared" si="279"/>
        <v>0</v>
      </c>
    </row>
    <row r="17887" spans="1:14" x14ac:dyDescent="0.2">
      <c r="A17887" t="s">
        <v>17895</v>
      </c>
      <c r="B17887" t="s">
        <v>41202</v>
      </c>
      <c r="I17887" t="s">
        <v>5</v>
      </c>
      <c r="J17887">
        <v>227.72</v>
      </c>
      <c r="M17887">
        <v>227.72</v>
      </c>
      <c r="N17887">
        <f t="shared" si="279"/>
        <v>0</v>
      </c>
    </row>
    <row r="17888" spans="1:14" x14ac:dyDescent="0.2">
      <c r="A17888" t="s">
        <v>17896</v>
      </c>
      <c r="B17888" t="s">
        <v>41202</v>
      </c>
      <c r="I17888" t="s">
        <v>5</v>
      </c>
      <c r="J17888">
        <v>227.72</v>
      </c>
      <c r="M17888">
        <v>227.72</v>
      </c>
      <c r="N17888">
        <f t="shared" si="279"/>
        <v>0</v>
      </c>
    </row>
    <row r="17889" spans="1:14" x14ac:dyDescent="0.2">
      <c r="A17889" t="s">
        <v>17897</v>
      </c>
      <c r="B17889" t="s">
        <v>41203</v>
      </c>
      <c r="I17889" t="s">
        <v>5</v>
      </c>
      <c r="J17889">
        <v>360.5</v>
      </c>
      <c r="M17889">
        <v>360.5</v>
      </c>
      <c r="N17889">
        <f t="shared" si="279"/>
        <v>0</v>
      </c>
    </row>
    <row r="17890" spans="1:14" x14ac:dyDescent="0.2">
      <c r="A17890" t="s">
        <v>17898</v>
      </c>
      <c r="B17890" t="s">
        <v>41203</v>
      </c>
      <c r="I17890" t="s">
        <v>5</v>
      </c>
      <c r="J17890">
        <v>360.5</v>
      </c>
      <c r="M17890">
        <v>360.5</v>
      </c>
      <c r="N17890">
        <f t="shared" si="279"/>
        <v>0</v>
      </c>
    </row>
    <row r="17891" spans="1:14" x14ac:dyDescent="0.2">
      <c r="A17891" t="s">
        <v>17899</v>
      </c>
      <c r="B17891" t="s">
        <v>41204</v>
      </c>
      <c r="I17891" t="s">
        <v>5</v>
      </c>
      <c r="J17891">
        <v>990.27</v>
      </c>
      <c r="M17891">
        <v>990.27</v>
      </c>
      <c r="N17891">
        <f t="shared" si="279"/>
        <v>0</v>
      </c>
    </row>
    <row r="17892" spans="1:14" x14ac:dyDescent="0.2">
      <c r="A17892" t="s">
        <v>17900</v>
      </c>
      <c r="B17892" t="s">
        <v>41204</v>
      </c>
      <c r="I17892" t="s">
        <v>5</v>
      </c>
      <c r="J17892">
        <v>990.27</v>
      </c>
      <c r="M17892">
        <v>990.27</v>
      </c>
      <c r="N17892">
        <f t="shared" si="279"/>
        <v>0</v>
      </c>
    </row>
    <row r="17893" spans="1:14" x14ac:dyDescent="0.2">
      <c r="A17893" t="s">
        <v>17901</v>
      </c>
      <c r="B17893" t="s">
        <v>41205</v>
      </c>
      <c r="I17893" t="s">
        <v>5</v>
      </c>
      <c r="J17893">
        <v>1091.7</v>
      </c>
      <c r="M17893">
        <v>1091.7</v>
      </c>
      <c r="N17893">
        <f t="shared" si="279"/>
        <v>0</v>
      </c>
    </row>
    <row r="17894" spans="1:14" x14ac:dyDescent="0.2">
      <c r="A17894" t="s">
        <v>17902</v>
      </c>
      <c r="B17894" t="s">
        <v>41205</v>
      </c>
      <c r="I17894" t="s">
        <v>5</v>
      </c>
      <c r="J17894">
        <v>1091.7</v>
      </c>
      <c r="M17894">
        <v>1091.7</v>
      </c>
      <c r="N17894">
        <f t="shared" si="279"/>
        <v>0</v>
      </c>
    </row>
    <row r="17895" spans="1:14" x14ac:dyDescent="0.2">
      <c r="A17895" t="s">
        <v>17903</v>
      </c>
      <c r="B17895" t="s">
        <v>41206</v>
      </c>
      <c r="I17895" t="s">
        <v>5</v>
      </c>
      <c r="J17895">
        <v>2059.9</v>
      </c>
      <c r="M17895">
        <v>2059.9</v>
      </c>
      <c r="N17895">
        <f t="shared" si="279"/>
        <v>0</v>
      </c>
    </row>
    <row r="17896" spans="1:14" x14ac:dyDescent="0.2">
      <c r="A17896" t="s">
        <v>17904</v>
      </c>
      <c r="B17896" t="s">
        <v>41206</v>
      </c>
      <c r="I17896" t="s">
        <v>5</v>
      </c>
      <c r="J17896">
        <v>2059.9</v>
      </c>
      <c r="M17896">
        <v>2059.9</v>
      </c>
      <c r="N17896">
        <f t="shared" si="279"/>
        <v>0</v>
      </c>
    </row>
    <row r="17897" spans="1:14" x14ac:dyDescent="0.2">
      <c r="A17897" t="s">
        <v>17905</v>
      </c>
      <c r="B17897" t="s">
        <v>41207</v>
      </c>
      <c r="I17897" t="s">
        <v>5</v>
      </c>
      <c r="J17897">
        <v>2000</v>
      </c>
      <c r="M17897">
        <v>2000</v>
      </c>
      <c r="N17897">
        <f t="shared" si="279"/>
        <v>0</v>
      </c>
    </row>
    <row r="17898" spans="1:14" x14ac:dyDescent="0.2">
      <c r="A17898" t="s">
        <v>17906</v>
      </c>
      <c r="B17898" t="s">
        <v>41207</v>
      </c>
      <c r="I17898" t="s">
        <v>5</v>
      </c>
      <c r="J17898">
        <v>2000</v>
      </c>
      <c r="M17898">
        <v>2000</v>
      </c>
      <c r="N17898">
        <f t="shared" si="279"/>
        <v>0</v>
      </c>
    </row>
    <row r="17899" spans="1:14" x14ac:dyDescent="0.2">
      <c r="A17899" t="s">
        <v>26517</v>
      </c>
      <c r="B17899" t="s">
        <v>41208</v>
      </c>
      <c r="I17899" t="s">
        <v>5</v>
      </c>
      <c r="J17899">
        <v>2544</v>
      </c>
      <c r="M17899">
        <v>2544</v>
      </c>
      <c r="N17899">
        <f t="shared" si="279"/>
        <v>0</v>
      </c>
    </row>
    <row r="17900" spans="1:14" x14ac:dyDescent="0.2">
      <c r="A17900" t="s">
        <v>26518</v>
      </c>
      <c r="B17900" t="s">
        <v>41208</v>
      </c>
      <c r="I17900" t="s">
        <v>5</v>
      </c>
      <c r="J17900">
        <v>2544</v>
      </c>
      <c r="M17900">
        <v>2544</v>
      </c>
      <c r="N17900">
        <f t="shared" si="279"/>
        <v>0</v>
      </c>
    </row>
    <row r="17901" spans="1:14" x14ac:dyDescent="0.2">
      <c r="A17901" t="s">
        <v>29916</v>
      </c>
      <c r="B17901" t="s">
        <v>41209</v>
      </c>
      <c r="I17901" t="s">
        <v>5</v>
      </c>
      <c r="J17901">
        <v>4841</v>
      </c>
      <c r="M17901">
        <v>4841</v>
      </c>
      <c r="N17901">
        <f t="shared" si="279"/>
        <v>0</v>
      </c>
    </row>
    <row r="17902" spans="1:14" x14ac:dyDescent="0.2">
      <c r="A17902" t="s">
        <v>29917</v>
      </c>
      <c r="B17902" t="s">
        <v>41209</v>
      </c>
      <c r="I17902" t="s">
        <v>5</v>
      </c>
      <c r="J17902">
        <v>4841</v>
      </c>
      <c r="M17902">
        <v>4841</v>
      </c>
      <c r="N17902">
        <f t="shared" si="279"/>
        <v>0</v>
      </c>
    </row>
    <row r="17903" spans="1:14" x14ac:dyDescent="0.2">
      <c r="A17903" t="s">
        <v>26742</v>
      </c>
      <c r="B17903" t="s">
        <v>41210</v>
      </c>
      <c r="I17903" t="s">
        <v>5</v>
      </c>
      <c r="J17903">
        <v>2855.23</v>
      </c>
      <c r="M17903">
        <v>2855.23</v>
      </c>
      <c r="N17903">
        <f t="shared" si="279"/>
        <v>0</v>
      </c>
    </row>
    <row r="17904" spans="1:14" x14ac:dyDescent="0.2">
      <c r="A17904" t="s">
        <v>26743</v>
      </c>
      <c r="B17904" t="s">
        <v>41210</v>
      </c>
      <c r="I17904" t="s">
        <v>5</v>
      </c>
      <c r="J17904">
        <v>2855.23</v>
      </c>
      <c r="M17904">
        <v>2855.23</v>
      </c>
      <c r="N17904">
        <f t="shared" si="279"/>
        <v>0</v>
      </c>
    </row>
    <row r="17905" spans="1:14" x14ac:dyDescent="0.2">
      <c r="A17905" t="s">
        <v>17907</v>
      </c>
      <c r="B17905" t="s">
        <v>41211</v>
      </c>
      <c r="I17905" t="s">
        <v>5</v>
      </c>
      <c r="J17905">
        <v>8705.56</v>
      </c>
      <c r="M17905">
        <v>8705.56</v>
      </c>
      <c r="N17905">
        <f t="shared" si="279"/>
        <v>0</v>
      </c>
    </row>
    <row r="17906" spans="1:14" x14ac:dyDescent="0.2">
      <c r="A17906" t="s">
        <v>17908</v>
      </c>
      <c r="B17906" t="s">
        <v>41211</v>
      </c>
      <c r="I17906" t="s">
        <v>5</v>
      </c>
      <c r="J17906">
        <v>8705.56</v>
      </c>
      <c r="M17906">
        <v>8705.56</v>
      </c>
      <c r="N17906">
        <f t="shared" si="279"/>
        <v>0</v>
      </c>
    </row>
    <row r="17907" spans="1:14" x14ac:dyDescent="0.2">
      <c r="A17907" t="s">
        <v>17909</v>
      </c>
      <c r="B17907" t="s">
        <v>41212</v>
      </c>
      <c r="I17907" t="s">
        <v>5</v>
      </c>
      <c r="J17907">
        <v>15649.82</v>
      </c>
      <c r="M17907">
        <v>15649.82</v>
      </c>
      <c r="N17907">
        <f t="shared" si="279"/>
        <v>0</v>
      </c>
    </row>
    <row r="17908" spans="1:14" x14ac:dyDescent="0.2">
      <c r="A17908" t="s">
        <v>17910</v>
      </c>
      <c r="B17908" t="s">
        <v>41212</v>
      </c>
      <c r="I17908" t="s">
        <v>5</v>
      </c>
      <c r="J17908">
        <v>15649.82</v>
      </c>
      <c r="M17908">
        <v>15649.82</v>
      </c>
      <c r="N17908">
        <f t="shared" si="279"/>
        <v>0</v>
      </c>
    </row>
    <row r="17909" spans="1:14" x14ac:dyDescent="0.2">
      <c r="A17909" t="s">
        <v>17911</v>
      </c>
      <c r="B17909" t="s">
        <v>41213</v>
      </c>
      <c r="I17909" t="s">
        <v>5</v>
      </c>
      <c r="J17909">
        <v>28984.2</v>
      </c>
      <c r="M17909">
        <v>28984.2</v>
      </c>
      <c r="N17909">
        <f t="shared" si="279"/>
        <v>0</v>
      </c>
    </row>
    <row r="17910" spans="1:14" x14ac:dyDescent="0.2">
      <c r="A17910" t="s">
        <v>17912</v>
      </c>
      <c r="B17910" t="s">
        <v>41213</v>
      </c>
      <c r="I17910" t="s">
        <v>5</v>
      </c>
      <c r="J17910">
        <v>28984.2</v>
      </c>
      <c r="M17910">
        <v>28984.2</v>
      </c>
      <c r="N17910">
        <f t="shared" si="279"/>
        <v>0</v>
      </c>
    </row>
    <row r="17911" spans="1:14" x14ac:dyDescent="0.2">
      <c r="A17911" t="s">
        <v>17913</v>
      </c>
      <c r="B17911" t="s">
        <v>39081</v>
      </c>
      <c r="I17911" t="s">
        <v>5</v>
      </c>
      <c r="J17911">
        <v>135096.51999999999</v>
      </c>
      <c r="M17911">
        <v>135096.51999999999</v>
      </c>
      <c r="N17911">
        <f t="shared" si="279"/>
        <v>0</v>
      </c>
    </row>
    <row r="17912" spans="1:14" x14ac:dyDescent="0.2">
      <c r="A17912" t="s">
        <v>17914</v>
      </c>
      <c r="B17912" t="s">
        <v>39081</v>
      </c>
      <c r="I17912" t="s">
        <v>5</v>
      </c>
      <c r="J17912">
        <v>133472.37</v>
      </c>
      <c r="M17912">
        <v>133472.37</v>
      </c>
      <c r="N17912">
        <f t="shared" si="279"/>
        <v>0</v>
      </c>
    </row>
    <row r="17913" spans="1:14" x14ac:dyDescent="0.2">
      <c r="A17913" t="s">
        <v>17915</v>
      </c>
      <c r="B17913" t="s">
        <v>39082</v>
      </c>
      <c r="I17913" t="s">
        <v>5</v>
      </c>
      <c r="J17913">
        <v>176046.52</v>
      </c>
      <c r="M17913">
        <v>176046.52</v>
      </c>
      <c r="N17913">
        <f t="shared" si="279"/>
        <v>0</v>
      </c>
    </row>
    <row r="17914" spans="1:14" x14ac:dyDescent="0.2">
      <c r="A17914" t="s">
        <v>17916</v>
      </c>
      <c r="B17914" t="s">
        <v>39082</v>
      </c>
      <c r="I17914" t="s">
        <v>5</v>
      </c>
      <c r="J17914">
        <v>174422.37</v>
      </c>
      <c r="M17914">
        <v>174422.37</v>
      </c>
      <c r="N17914">
        <f t="shared" si="279"/>
        <v>0</v>
      </c>
    </row>
    <row r="17915" spans="1:14" x14ac:dyDescent="0.2">
      <c r="A17915" t="s">
        <v>17917</v>
      </c>
      <c r="B17915" t="s">
        <v>39083</v>
      </c>
      <c r="I17915" t="s">
        <v>4</v>
      </c>
      <c r="J17915">
        <v>496.04</v>
      </c>
      <c r="M17915">
        <v>496.04</v>
      </c>
      <c r="N17915">
        <f t="shared" si="279"/>
        <v>0</v>
      </c>
    </row>
    <row r="17916" spans="1:14" x14ac:dyDescent="0.2">
      <c r="A17916" t="s">
        <v>17918</v>
      </c>
      <c r="B17916" t="s">
        <v>39083</v>
      </c>
      <c r="I17916" t="s">
        <v>4</v>
      </c>
      <c r="J17916">
        <v>465.71</v>
      </c>
      <c r="M17916">
        <v>465.71</v>
      </c>
      <c r="N17916">
        <f t="shared" si="279"/>
        <v>0</v>
      </c>
    </row>
    <row r="17917" spans="1:14" x14ac:dyDescent="0.2">
      <c r="A17917" t="s">
        <v>17919</v>
      </c>
      <c r="B17917" t="s">
        <v>39084</v>
      </c>
      <c r="I17917" t="s">
        <v>4</v>
      </c>
      <c r="J17917">
        <v>576.07000000000005</v>
      </c>
      <c r="M17917">
        <v>576.07000000000005</v>
      </c>
      <c r="N17917">
        <f t="shared" si="279"/>
        <v>0</v>
      </c>
    </row>
    <row r="17918" spans="1:14" x14ac:dyDescent="0.2">
      <c r="A17918" t="s">
        <v>17920</v>
      </c>
      <c r="B17918" t="s">
        <v>39084</v>
      </c>
      <c r="I17918" t="s">
        <v>4</v>
      </c>
      <c r="J17918">
        <v>543.99</v>
      </c>
      <c r="M17918">
        <v>543.99</v>
      </c>
      <c r="N17918">
        <f t="shared" si="279"/>
        <v>0</v>
      </c>
    </row>
    <row r="17919" spans="1:14" x14ac:dyDescent="0.2">
      <c r="A17919" t="s">
        <v>17921</v>
      </c>
      <c r="B17919" t="s">
        <v>39085</v>
      </c>
      <c r="I17919" t="s">
        <v>17922</v>
      </c>
      <c r="J17919">
        <v>12371.43</v>
      </c>
      <c r="M17919">
        <v>12371.43</v>
      </c>
      <c r="N17919">
        <f t="shared" si="279"/>
        <v>0</v>
      </c>
    </row>
    <row r="17920" spans="1:14" x14ac:dyDescent="0.2">
      <c r="A17920" t="s">
        <v>17923</v>
      </c>
      <c r="B17920" t="s">
        <v>39085</v>
      </c>
      <c r="I17920" t="s">
        <v>17922</v>
      </c>
      <c r="J17920">
        <v>11449.6</v>
      </c>
      <c r="M17920">
        <v>11449.6</v>
      </c>
      <c r="N17920">
        <f t="shared" si="279"/>
        <v>0</v>
      </c>
    </row>
    <row r="17921" spans="1:14" x14ac:dyDescent="0.2">
      <c r="A17921" t="s">
        <v>17924</v>
      </c>
      <c r="B17921" t="s">
        <v>39086</v>
      </c>
      <c r="I17921" t="s">
        <v>4</v>
      </c>
      <c r="J17921">
        <v>288.11</v>
      </c>
      <c r="M17921">
        <v>288.11</v>
      </c>
      <c r="N17921">
        <f t="shared" si="279"/>
        <v>0</v>
      </c>
    </row>
    <row r="17922" spans="1:14" x14ac:dyDescent="0.2">
      <c r="A17922" t="s">
        <v>17925</v>
      </c>
      <c r="B17922" t="s">
        <v>39086</v>
      </c>
      <c r="I17922" t="s">
        <v>4</v>
      </c>
      <c r="J17922">
        <v>270.12</v>
      </c>
      <c r="M17922">
        <v>270.12</v>
      </c>
      <c r="N17922">
        <f t="shared" si="279"/>
        <v>0</v>
      </c>
    </row>
    <row r="17923" spans="1:14" x14ac:dyDescent="0.2">
      <c r="A17923" t="s">
        <v>17926</v>
      </c>
      <c r="B17923" t="s">
        <v>39087</v>
      </c>
      <c r="I17923" t="s">
        <v>4</v>
      </c>
      <c r="J17923">
        <v>430.19</v>
      </c>
      <c r="M17923">
        <v>430.19</v>
      </c>
      <c r="N17923">
        <f t="shared" si="279"/>
        <v>0</v>
      </c>
    </row>
    <row r="17924" spans="1:14" x14ac:dyDescent="0.2">
      <c r="A17924" t="s">
        <v>17927</v>
      </c>
      <c r="B17924" t="s">
        <v>39087</v>
      </c>
      <c r="I17924" t="s">
        <v>4</v>
      </c>
      <c r="J17924">
        <v>404.56</v>
      </c>
      <c r="M17924">
        <v>404.56</v>
      </c>
      <c r="N17924">
        <f t="shared" ref="N17924:N17987" si="280">J17924-M17924</f>
        <v>0</v>
      </c>
    </row>
    <row r="17925" spans="1:14" x14ac:dyDescent="0.2">
      <c r="A17925" t="s">
        <v>17928</v>
      </c>
      <c r="B17925" t="s">
        <v>39088</v>
      </c>
      <c r="I17925" t="s">
        <v>5</v>
      </c>
      <c r="J17925">
        <v>970.48</v>
      </c>
      <c r="M17925">
        <v>970.48</v>
      </c>
      <c r="N17925">
        <f t="shared" si="280"/>
        <v>0</v>
      </c>
    </row>
    <row r="17926" spans="1:14" x14ac:dyDescent="0.2">
      <c r="A17926" t="s">
        <v>17929</v>
      </c>
      <c r="B17926" t="s">
        <v>39088</v>
      </c>
      <c r="I17926" t="s">
        <v>5</v>
      </c>
      <c r="J17926">
        <v>902.56</v>
      </c>
      <c r="M17926">
        <v>902.56</v>
      </c>
      <c r="N17926">
        <f t="shared" si="280"/>
        <v>0</v>
      </c>
    </row>
    <row r="17927" spans="1:14" x14ac:dyDescent="0.2">
      <c r="A17927" t="s">
        <v>17930</v>
      </c>
      <c r="B17927" t="s">
        <v>39089</v>
      </c>
      <c r="I17927" t="s">
        <v>4</v>
      </c>
      <c r="J17927">
        <v>496.19</v>
      </c>
      <c r="M17927">
        <v>496.19</v>
      </c>
      <c r="N17927">
        <f t="shared" si="280"/>
        <v>0</v>
      </c>
    </row>
    <row r="17928" spans="1:14" x14ac:dyDescent="0.2">
      <c r="A17928" t="s">
        <v>17931</v>
      </c>
      <c r="B17928" t="s">
        <v>39089</v>
      </c>
      <c r="I17928" t="s">
        <v>4</v>
      </c>
      <c r="J17928">
        <v>472.33</v>
      </c>
      <c r="M17928">
        <v>472.33</v>
      </c>
      <c r="N17928">
        <f t="shared" si="280"/>
        <v>0</v>
      </c>
    </row>
    <row r="17929" spans="1:14" x14ac:dyDescent="0.2">
      <c r="A17929" t="s">
        <v>17932</v>
      </c>
      <c r="B17929" t="s">
        <v>39090</v>
      </c>
      <c r="I17929" t="s">
        <v>3</v>
      </c>
      <c r="J17929">
        <v>233.36</v>
      </c>
      <c r="M17929">
        <v>233.36</v>
      </c>
      <c r="N17929">
        <f t="shared" si="280"/>
        <v>0</v>
      </c>
    </row>
    <row r="17930" spans="1:14" x14ac:dyDescent="0.2">
      <c r="A17930" t="s">
        <v>17933</v>
      </c>
      <c r="B17930" t="s">
        <v>39090</v>
      </c>
      <c r="I17930" t="s">
        <v>3</v>
      </c>
      <c r="J17930">
        <v>218.37</v>
      </c>
      <c r="M17930">
        <v>218.37</v>
      </c>
      <c r="N17930">
        <f t="shared" si="280"/>
        <v>0</v>
      </c>
    </row>
    <row r="17931" spans="1:14" x14ac:dyDescent="0.2">
      <c r="A17931" t="s">
        <v>17934</v>
      </c>
      <c r="B17931" t="s">
        <v>39091</v>
      </c>
      <c r="I17931" t="s">
        <v>3</v>
      </c>
      <c r="J17931">
        <v>404.97</v>
      </c>
      <c r="M17931">
        <v>404.97</v>
      </c>
      <c r="N17931">
        <f t="shared" si="280"/>
        <v>0</v>
      </c>
    </row>
    <row r="17932" spans="1:14" x14ac:dyDescent="0.2">
      <c r="A17932" t="s">
        <v>17935</v>
      </c>
      <c r="B17932" t="s">
        <v>39091</v>
      </c>
      <c r="I17932" t="s">
        <v>3</v>
      </c>
      <c r="J17932">
        <v>381.91</v>
      </c>
      <c r="M17932">
        <v>381.91</v>
      </c>
      <c r="N17932">
        <f t="shared" si="280"/>
        <v>0</v>
      </c>
    </row>
    <row r="17933" spans="1:14" x14ac:dyDescent="0.2">
      <c r="A17933" t="s">
        <v>17936</v>
      </c>
      <c r="B17933" t="s">
        <v>39092</v>
      </c>
      <c r="I17933" t="s">
        <v>3</v>
      </c>
      <c r="J17933">
        <v>1221.3399999999999</v>
      </c>
      <c r="M17933">
        <v>1221.3399999999999</v>
      </c>
      <c r="N17933">
        <f t="shared" si="280"/>
        <v>0</v>
      </c>
    </row>
    <row r="17934" spans="1:14" x14ac:dyDescent="0.2">
      <c r="A17934" t="s">
        <v>17937</v>
      </c>
      <c r="B17934" t="s">
        <v>39092</v>
      </c>
      <c r="I17934" t="s">
        <v>3</v>
      </c>
      <c r="J17934">
        <v>1134.31</v>
      </c>
      <c r="M17934">
        <v>1134.31</v>
      </c>
      <c r="N17934">
        <f t="shared" si="280"/>
        <v>0</v>
      </c>
    </row>
    <row r="17935" spans="1:14" x14ac:dyDescent="0.2">
      <c r="A17935" t="s">
        <v>17938</v>
      </c>
      <c r="B17935" t="s">
        <v>39093</v>
      </c>
      <c r="I17935" t="s">
        <v>3</v>
      </c>
      <c r="J17935">
        <v>1055.9000000000001</v>
      </c>
      <c r="M17935">
        <v>1055.9000000000001</v>
      </c>
      <c r="N17935">
        <f t="shared" si="280"/>
        <v>0</v>
      </c>
    </row>
    <row r="17936" spans="1:14" x14ac:dyDescent="0.2">
      <c r="A17936" t="s">
        <v>17939</v>
      </c>
      <c r="B17936" t="s">
        <v>39093</v>
      </c>
      <c r="I17936" t="s">
        <v>3</v>
      </c>
      <c r="J17936">
        <v>979.3</v>
      </c>
      <c r="M17936">
        <v>979.3</v>
      </c>
      <c r="N17936">
        <f t="shared" si="280"/>
        <v>0</v>
      </c>
    </row>
    <row r="17937" spans="1:14" x14ac:dyDescent="0.2">
      <c r="A17937" t="s">
        <v>17940</v>
      </c>
      <c r="B17937" t="s">
        <v>39094</v>
      </c>
      <c r="I17937" t="s">
        <v>5</v>
      </c>
      <c r="J17937">
        <v>694.91</v>
      </c>
      <c r="M17937">
        <v>694.91</v>
      </c>
      <c r="N17937">
        <f t="shared" si="280"/>
        <v>0</v>
      </c>
    </row>
    <row r="17938" spans="1:14" x14ac:dyDescent="0.2">
      <c r="A17938" t="s">
        <v>17941</v>
      </c>
      <c r="B17938" t="s">
        <v>39094</v>
      </c>
      <c r="I17938" t="s">
        <v>5</v>
      </c>
      <c r="J17938">
        <v>641.16999999999996</v>
      </c>
      <c r="M17938">
        <v>641.16999999999996</v>
      </c>
      <c r="N17938">
        <f t="shared" si="280"/>
        <v>0</v>
      </c>
    </row>
    <row r="17939" spans="1:14" x14ac:dyDescent="0.2">
      <c r="A17939" t="s">
        <v>17942</v>
      </c>
      <c r="B17939" t="s">
        <v>39095</v>
      </c>
      <c r="I17939" t="s">
        <v>5</v>
      </c>
      <c r="J17939">
        <v>6049.12</v>
      </c>
      <c r="M17939">
        <v>6049.12</v>
      </c>
      <c r="N17939">
        <f t="shared" si="280"/>
        <v>0</v>
      </c>
    </row>
    <row r="17940" spans="1:14" x14ac:dyDescent="0.2">
      <c r="A17940" t="s">
        <v>17943</v>
      </c>
      <c r="B17940" t="s">
        <v>39095</v>
      </c>
      <c r="I17940" t="s">
        <v>5</v>
      </c>
      <c r="J17940">
        <v>5647.89</v>
      </c>
      <c r="M17940">
        <v>5647.89</v>
      </c>
      <c r="N17940">
        <f t="shared" si="280"/>
        <v>0</v>
      </c>
    </row>
    <row r="17941" spans="1:14" x14ac:dyDescent="0.2">
      <c r="A17941" t="s">
        <v>17944</v>
      </c>
      <c r="B17941" t="s">
        <v>39096</v>
      </c>
      <c r="I17941" t="s">
        <v>5</v>
      </c>
      <c r="J17941">
        <v>1204.17</v>
      </c>
      <c r="M17941">
        <v>1204.17</v>
      </c>
      <c r="N17941">
        <f t="shared" si="280"/>
        <v>0</v>
      </c>
    </row>
    <row r="17942" spans="1:14" x14ac:dyDescent="0.2">
      <c r="A17942" t="s">
        <v>17945</v>
      </c>
      <c r="B17942" t="s">
        <v>39096</v>
      </c>
      <c r="I17942" t="s">
        <v>5</v>
      </c>
      <c r="J17942">
        <v>1204.17</v>
      </c>
      <c r="M17942">
        <v>1204.17</v>
      </c>
      <c r="N17942">
        <f t="shared" si="280"/>
        <v>0</v>
      </c>
    </row>
    <row r="17943" spans="1:14" x14ac:dyDescent="0.2">
      <c r="A17943" t="s">
        <v>17946</v>
      </c>
      <c r="B17943" t="s">
        <v>39097</v>
      </c>
      <c r="I17943" t="s">
        <v>5</v>
      </c>
      <c r="J17943">
        <v>944.49</v>
      </c>
      <c r="M17943">
        <v>944.49</v>
      </c>
      <c r="N17943">
        <f t="shared" si="280"/>
        <v>0</v>
      </c>
    </row>
    <row r="17944" spans="1:14" x14ac:dyDescent="0.2">
      <c r="A17944" t="s">
        <v>17947</v>
      </c>
      <c r="B17944" t="s">
        <v>39097</v>
      </c>
      <c r="I17944" t="s">
        <v>5</v>
      </c>
      <c r="J17944">
        <v>944.49</v>
      </c>
      <c r="M17944">
        <v>944.49</v>
      </c>
      <c r="N17944">
        <f t="shared" si="280"/>
        <v>0</v>
      </c>
    </row>
    <row r="17945" spans="1:14" x14ac:dyDescent="0.2">
      <c r="A17945" t="s">
        <v>26519</v>
      </c>
      <c r="B17945" t="s">
        <v>39098</v>
      </c>
      <c r="I17945" t="s">
        <v>5</v>
      </c>
      <c r="J17945">
        <v>2997.63</v>
      </c>
      <c r="M17945">
        <v>2997.63</v>
      </c>
      <c r="N17945">
        <f t="shared" si="280"/>
        <v>0</v>
      </c>
    </row>
    <row r="17946" spans="1:14" x14ac:dyDescent="0.2">
      <c r="A17946" t="s">
        <v>26520</v>
      </c>
      <c r="B17946" t="s">
        <v>39098</v>
      </c>
      <c r="I17946" t="s">
        <v>5</v>
      </c>
      <c r="J17946">
        <v>2997.63</v>
      </c>
      <c r="M17946">
        <v>2997.63</v>
      </c>
      <c r="N17946">
        <f t="shared" si="280"/>
        <v>0</v>
      </c>
    </row>
    <row r="17947" spans="1:14" x14ac:dyDescent="0.2">
      <c r="A17947" t="s">
        <v>17948</v>
      </c>
      <c r="B17947" t="s">
        <v>39099</v>
      </c>
      <c r="I17947" t="s">
        <v>5</v>
      </c>
      <c r="J17947">
        <v>349.17</v>
      </c>
      <c r="M17947">
        <v>349.17</v>
      </c>
      <c r="N17947">
        <f t="shared" si="280"/>
        <v>0</v>
      </c>
    </row>
    <row r="17948" spans="1:14" x14ac:dyDescent="0.2">
      <c r="A17948" t="s">
        <v>17949</v>
      </c>
      <c r="B17948" t="s">
        <v>39099</v>
      </c>
      <c r="I17948" t="s">
        <v>5</v>
      </c>
      <c r="J17948">
        <v>349.17</v>
      </c>
      <c r="M17948">
        <v>349.17</v>
      </c>
      <c r="N17948">
        <f t="shared" si="280"/>
        <v>0</v>
      </c>
    </row>
    <row r="17949" spans="1:14" x14ac:dyDescent="0.2">
      <c r="A17949" t="s">
        <v>17950</v>
      </c>
      <c r="B17949" t="s">
        <v>39100</v>
      </c>
      <c r="I17949" t="s">
        <v>5</v>
      </c>
      <c r="J17949">
        <v>120088.11</v>
      </c>
      <c r="M17949">
        <v>120088.11</v>
      </c>
      <c r="N17949">
        <f t="shared" si="280"/>
        <v>0</v>
      </c>
    </row>
    <row r="17950" spans="1:14" x14ac:dyDescent="0.2">
      <c r="A17950" t="s">
        <v>17951</v>
      </c>
      <c r="B17950" t="s">
        <v>39100</v>
      </c>
      <c r="I17950" t="s">
        <v>5</v>
      </c>
      <c r="J17950">
        <v>120088.11</v>
      </c>
      <c r="M17950">
        <v>120088.11</v>
      </c>
      <c r="N17950">
        <f t="shared" si="280"/>
        <v>0</v>
      </c>
    </row>
    <row r="17951" spans="1:14" x14ac:dyDescent="0.2">
      <c r="A17951" t="s">
        <v>17952</v>
      </c>
      <c r="B17951" t="s">
        <v>39101</v>
      </c>
      <c r="I17951" t="s">
        <v>5</v>
      </c>
      <c r="J17951">
        <v>177156.3</v>
      </c>
      <c r="M17951">
        <v>177156.3</v>
      </c>
      <c r="N17951">
        <f t="shared" si="280"/>
        <v>0</v>
      </c>
    </row>
    <row r="17952" spans="1:14" x14ac:dyDescent="0.2">
      <c r="A17952" t="s">
        <v>17953</v>
      </c>
      <c r="B17952" t="s">
        <v>39101</v>
      </c>
      <c r="I17952" t="s">
        <v>5</v>
      </c>
      <c r="J17952">
        <v>177156.3</v>
      </c>
      <c r="M17952">
        <v>177156.3</v>
      </c>
      <c r="N17952">
        <f t="shared" si="280"/>
        <v>0</v>
      </c>
    </row>
    <row r="17953" spans="1:14" x14ac:dyDescent="0.2">
      <c r="A17953" t="s">
        <v>17954</v>
      </c>
      <c r="B17953" t="s">
        <v>39102</v>
      </c>
      <c r="I17953" t="s">
        <v>5</v>
      </c>
      <c r="J17953">
        <v>243658.79</v>
      </c>
      <c r="M17953">
        <v>243658.79</v>
      </c>
      <c r="N17953">
        <f t="shared" si="280"/>
        <v>0</v>
      </c>
    </row>
    <row r="17954" spans="1:14" x14ac:dyDescent="0.2">
      <c r="A17954" t="s">
        <v>17955</v>
      </c>
      <c r="B17954" t="s">
        <v>39102</v>
      </c>
      <c r="I17954" t="s">
        <v>5</v>
      </c>
      <c r="J17954">
        <v>243658.79</v>
      </c>
      <c r="M17954">
        <v>243658.79</v>
      </c>
      <c r="N17954">
        <f t="shared" si="280"/>
        <v>0</v>
      </c>
    </row>
    <row r="17955" spans="1:14" x14ac:dyDescent="0.2">
      <c r="A17955" t="s">
        <v>17956</v>
      </c>
      <c r="B17955" t="s">
        <v>39103</v>
      </c>
      <c r="I17955" t="s">
        <v>5</v>
      </c>
      <c r="J17955">
        <v>301183.56</v>
      </c>
      <c r="M17955">
        <v>301183.56</v>
      </c>
      <c r="N17955">
        <f t="shared" si="280"/>
        <v>0</v>
      </c>
    </row>
    <row r="17956" spans="1:14" x14ac:dyDescent="0.2">
      <c r="A17956" t="s">
        <v>17957</v>
      </c>
      <c r="B17956" t="s">
        <v>39103</v>
      </c>
      <c r="I17956" t="s">
        <v>5</v>
      </c>
      <c r="J17956">
        <v>301183.56</v>
      </c>
      <c r="M17956">
        <v>301183.56</v>
      </c>
      <c r="N17956">
        <f t="shared" si="280"/>
        <v>0</v>
      </c>
    </row>
    <row r="17957" spans="1:14" x14ac:dyDescent="0.2">
      <c r="A17957" t="s">
        <v>17958</v>
      </c>
      <c r="B17957" t="s">
        <v>39104</v>
      </c>
      <c r="I17957" t="s">
        <v>5</v>
      </c>
      <c r="J17957">
        <v>333678</v>
      </c>
      <c r="M17957">
        <v>333678</v>
      </c>
      <c r="N17957">
        <f t="shared" si="280"/>
        <v>0</v>
      </c>
    </row>
    <row r="17958" spans="1:14" x14ac:dyDescent="0.2">
      <c r="A17958" t="s">
        <v>17959</v>
      </c>
      <c r="B17958" t="s">
        <v>39104</v>
      </c>
      <c r="I17958" t="s">
        <v>5</v>
      </c>
      <c r="J17958">
        <v>333678</v>
      </c>
      <c r="M17958">
        <v>333678</v>
      </c>
      <c r="N17958">
        <f t="shared" si="280"/>
        <v>0</v>
      </c>
    </row>
    <row r="17959" spans="1:14" x14ac:dyDescent="0.2">
      <c r="A17959" t="s">
        <v>17960</v>
      </c>
      <c r="B17959" t="s">
        <v>39105</v>
      </c>
      <c r="I17959" t="s">
        <v>5</v>
      </c>
      <c r="J17959">
        <v>398795.3</v>
      </c>
      <c r="M17959">
        <v>398795.3</v>
      </c>
      <c r="N17959">
        <f t="shared" si="280"/>
        <v>0</v>
      </c>
    </row>
    <row r="17960" spans="1:14" x14ac:dyDescent="0.2">
      <c r="A17960" t="s">
        <v>17961</v>
      </c>
      <c r="B17960" t="s">
        <v>39105</v>
      </c>
      <c r="I17960" t="s">
        <v>5</v>
      </c>
      <c r="J17960">
        <v>398795.3</v>
      </c>
      <c r="M17960">
        <v>398795.3</v>
      </c>
      <c r="N17960">
        <f t="shared" si="280"/>
        <v>0</v>
      </c>
    </row>
    <row r="17961" spans="1:14" x14ac:dyDescent="0.2">
      <c r="A17961" t="s">
        <v>17962</v>
      </c>
      <c r="B17961" t="s">
        <v>39106</v>
      </c>
      <c r="I17961" t="s">
        <v>5</v>
      </c>
      <c r="J17961">
        <v>513103.77</v>
      </c>
      <c r="M17961">
        <v>513103.77</v>
      </c>
      <c r="N17961">
        <f t="shared" si="280"/>
        <v>0</v>
      </c>
    </row>
    <row r="17962" spans="1:14" x14ac:dyDescent="0.2">
      <c r="A17962" t="s">
        <v>17963</v>
      </c>
      <c r="B17962" t="s">
        <v>39106</v>
      </c>
      <c r="I17962" t="s">
        <v>5</v>
      </c>
      <c r="J17962">
        <v>513103.77</v>
      </c>
      <c r="M17962">
        <v>513103.77</v>
      </c>
      <c r="N17962">
        <f t="shared" si="280"/>
        <v>0</v>
      </c>
    </row>
    <row r="17963" spans="1:14" x14ac:dyDescent="0.2">
      <c r="A17963" t="s">
        <v>17964</v>
      </c>
      <c r="B17963" t="s">
        <v>39107</v>
      </c>
      <c r="I17963" t="s">
        <v>5</v>
      </c>
      <c r="J17963">
        <v>596587.49</v>
      </c>
      <c r="M17963">
        <v>596587.49</v>
      </c>
      <c r="N17963">
        <f t="shared" si="280"/>
        <v>0</v>
      </c>
    </row>
    <row r="17964" spans="1:14" x14ac:dyDescent="0.2">
      <c r="A17964" t="s">
        <v>17965</v>
      </c>
      <c r="B17964" t="s">
        <v>39107</v>
      </c>
      <c r="I17964" t="s">
        <v>5</v>
      </c>
      <c r="J17964">
        <v>596587.49</v>
      </c>
      <c r="M17964">
        <v>596587.49</v>
      </c>
      <c r="N17964">
        <f t="shared" si="280"/>
        <v>0</v>
      </c>
    </row>
    <row r="17965" spans="1:14" x14ac:dyDescent="0.2">
      <c r="A17965" t="s">
        <v>17966</v>
      </c>
      <c r="B17965" t="s">
        <v>39108</v>
      </c>
      <c r="I17965" t="s">
        <v>5</v>
      </c>
      <c r="J17965">
        <v>628953.48</v>
      </c>
      <c r="M17965">
        <v>628953.48</v>
      </c>
      <c r="N17965">
        <f t="shared" si="280"/>
        <v>0</v>
      </c>
    </row>
    <row r="17966" spans="1:14" x14ac:dyDescent="0.2">
      <c r="A17966" t="s">
        <v>17967</v>
      </c>
      <c r="B17966" t="s">
        <v>39108</v>
      </c>
      <c r="I17966" t="s">
        <v>5</v>
      </c>
      <c r="J17966">
        <v>628953.48</v>
      </c>
      <c r="M17966">
        <v>628953.48</v>
      </c>
      <c r="N17966">
        <f t="shared" si="280"/>
        <v>0</v>
      </c>
    </row>
    <row r="17967" spans="1:14" x14ac:dyDescent="0.2">
      <c r="A17967" t="s">
        <v>17968</v>
      </c>
      <c r="B17967" t="s">
        <v>39109</v>
      </c>
      <c r="I17967" t="s">
        <v>5</v>
      </c>
      <c r="J17967">
        <v>736711.7</v>
      </c>
      <c r="M17967">
        <v>736711.7</v>
      </c>
      <c r="N17967">
        <f t="shared" si="280"/>
        <v>0</v>
      </c>
    </row>
    <row r="17968" spans="1:14" x14ac:dyDescent="0.2">
      <c r="A17968" t="s">
        <v>17969</v>
      </c>
      <c r="B17968" t="s">
        <v>39109</v>
      </c>
      <c r="I17968" t="s">
        <v>5</v>
      </c>
      <c r="J17968">
        <v>736711.7</v>
      </c>
      <c r="M17968">
        <v>736711.7</v>
      </c>
      <c r="N17968">
        <f t="shared" si="280"/>
        <v>0</v>
      </c>
    </row>
    <row r="17969" spans="1:14" x14ac:dyDescent="0.2">
      <c r="A17969" t="s">
        <v>17970</v>
      </c>
      <c r="B17969" t="s">
        <v>39110</v>
      </c>
      <c r="I17969" t="s">
        <v>5</v>
      </c>
      <c r="J17969">
        <v>7213.19</v>
      </c>
      <c r="M17969">
        <v>7213.19</v>
      </c>
      <c r="N17969">
        <f t="shared" si="280"/>
        <v>0</v>
      </c>
    </row>
    <row r="17970" spans="1:14" x14ac:dyDescent="0.2">
      <c r="A17970" t="s">
        <v>17971</v>
      </c>
      <c r="B17970" t="s">
        <v>39110</v>
      </c>
      <c r="I17970" t="s">
        <v>5</v>
      </c>
      <c r="J17970">
        <v>7213.19</v>
      </c>
      <c r="M17970">
        <v>7213.19</v>
      </c>
      <c r="N17970">
        <f t="shared" si="280"/>
        <v>0</v>
      </c>
    </row>
    <row r="17971" spans="1:14" x14ac:dyDescent="0.2">
      <c r="A17971" t="s">
        <v>17972</v>
      </c>
      <c r="B17971" t="s">
        <v>39111</v>
      </c>
      <c r="I17971" t="s">
        <v>5</v>
      </c>
      <c r="J17971">
        <v>3887.02</v>
      </c>
      <c r="M17971">
        <v>3887.02</v>
      </c>
      <c r="N17971">
        <f t="shared" si="280"/>
        <v>0</v>
      </c>
    </row>
    <row r="17972" spans="1:14" x14ac:dyDescent="0.2">
      <c r="A17972" t="s">
        <v>17973</v>
      </c>
      <c r="B17972" t="s">
        <v>39111</v>
      </c>
      <c r="I17972" t="s">
        <v>5</v>
      </c>
      <c r="J17972">
        <v>3887.02</v>
      </c>
      <c r="M17972">
        <v>3887.02</v>
      </c>
      <c r="N17972">
        <f t="shared" si="280"/>
        <v>0</v>
      </c>
    </row>
    <row r="17973" spans="1:14" x14ac:dyDescent="0.2">
      <c r="A17973" t="s">
        <v>17974</v>
      </c>
      <c r="B17973" t="s">
        <v>39112</v>
      </c>
      <c r="I17973" t="s">
        <v>5</v>
      </c>
      <c r="J17973">
        <v>2924.74</v>
      </c>
      <c r="M17973">
        <v>2924.74</v>
      </c>
      <c r="N17973">
        <f t="shared" si="280"/>
        <v>0</v>
      </c>
    </row>
    <row r="17974" spans="1:14" x14ac:dyDescent="0.2">
      <c r="A17974" t="s">
        <v>17975</v>
      </c>
      <c r="B17974" t="s">
        <v>39112</v>
      </c>
      <c r="I17974" t="s">
        <v>5</v>
      </c>
      <c r="J17974">
        <v>2924.74</v>
      </c>
      <c r="M17974">
        <v>2924.74</v>
      </c>
      <c r="N17974">
        <f t="shared" si="280"/>
        <v>0</v>
      </c>
    </row>
    <row r="17975" spans="1:14" x14ac:dyDescent="0.2">
      <c r="A17975" t="s">
        <v>17976</v>
      </c>
      <c r="B17975" t="s">
        <v>39113</v>
      </c>
      <c r="I17975" t="s">
        <v>5</v>
      </c>
      <c r="J17975">
        <v>1662.47</v>
      </c>
      <c r="M17975">
        <v>1662.47</v>
      </c>
      <c r="N17975">
        <f t="shared" si="280"/>
        <v>0</v>
      </c>
    </row>
    <row r="17976" spans="1:14" x14ac:dyDescent="0.2">
      <c r="A17976" t="s">
        <v>17977</v>
      </c>
      <c r="B17976" t="s">
        <v>39113</v>
      </c>
      <c r="I17976" t="s">
        <v>5</v>
      </c>
      <c r="J17976">
        <v>1662.47</v>
      </c>
      <c r="M17976">
        <v>1662.47</v>
      </c>
      <c r="N17976">
        <f t="shared" si="280"/>
        <v>0</v>
      </c>
    </row>
    <row r="17977" spans="1:14" x14ac:dyDescent="0.2">
      <c r="A17977" t="s">
        <v>17978</v>
      </c>
      <c r="B17977" t="s">
        <v>39114</v>
      </c>
      <c r="I17977" t="s">
        <v>5</v>
      </c>
      <c r="J17977">
        <v>1286.47</v>
      </c>
      <c r="M17977">
        <v>1286.47</v>
      </c>
      <c r="N17977">
        <f t="shared" si="280"/>
        <v>0</v>
      </c>
    </row>
    <row r="17978" spans="1:14" x14ac:dyDescent="0.2">
      <c r="A17978" t="s">
        <v>17979</v>
      </c>
      <c r="B17978" t="s">
        <v>39114</v>
      </c>
      <c r="I17978" t="s">
        <v>5</v>
      </c>
      <c r="J17978">
        <v>1286.47</v>
      </c>
      <c r="M17978">
        <v>1286.47</v>
      </c>
      <c r="N17978">
        <f t="shared" si="280"/>
        <v>0</v>
      </c>
    </row>
    <row r="17979" spans="1:14" x14ac:dyDescent="0.2">
      <c r="A17979" t="s">
        <v>17980</v>
      </c>
      <c r="B17979" t="s">
        <v>39115</v>
      </c>
      <c r="I17979" t="s">
        <v>5</v>
      </c>
      <c r="J17979">
        <v>1028.97</v>
      </c>
      <c r="M17979">
        <v>1028.97</v>
      </c>
      <c r="N17979">
        <f t="shared" si="280"/>
        <v>0</v>
      </c>
    </row>
    <row r="17980" spans="1:14" x14ac:dyDescent="0.2">
      <c r="A17980" t="s">
        <v>17981</v>
      </c>
      <c r="B17980" t="s">
        <v>39115</v>
      </c>
      <c r="I17980" t="s">
        <v>5</v>
      </c>
      <c r="J17980">
        <v>1028.97</v>
      </c>
      <c r="M17980">
        <v>1028.97</v>
      </c>
      <c r="N17980">
        <f t="shared" si="280"/>
        <v>0</v>
      </c>
    </row>
    <row r="17981" spans="1:14" x14ac:dyDescent="0.2">
      <c r="A17981" t="s">
        <v>17982</v>
      </c>
      <c r="B17981" t="s">
        <v>39116</v>
      </c>
      <c r="I17981" t="s">
        <v>5</v>
      </c>
      <c r="J17981">
        <v>1554.84</v>
      </c>
      <c r="M17981">
        <v>1554.84</v>
      </c>
      <c r="N17981">
        <f t="shared" si="280"/>
        <v>0</v>
      </c>
    </row>
    <row r="17982" spans="1:14" x14ac:dyDescent="0.2">
      <c r="A17982" t="s">
        <v>17983</v>
      </c>
      <c r="B17982" t="s">
        <v>39116</v>
      </c>
      <c r="I17982" t="s">
        <v>5</v>
      </c>
      <c r="J17982">
        <v>1554.84</v>
      </c>
      <c r="M17982">
        <v>1554.84</v>
      </c>
      <c r="N17982">
        <f t="shared" si="280"/>
        <v>0</v>
      </c>
    </row>
    <row r="17983" spans="1:14" x14ac:dyDescent="0.2">
      <c r="A17983" t="s">
        <v>17984</v>
      </c>
      <c r="B17983" t="s">
        <v>39117</v>
      </c>
      <c r="I17983" t="s">
        <v>5</v>
      </c>
      <c r="J17983">
        <v>1858.78</v>
      </c>
      <c r="M17983">
        <v>1858.78</v>
      </c>
      <c r="N17983">
        <f t="shared" si="280"/>
        <v>0</v>
      </c>
    </row>
    <row r="17984" spans="1:14" x14ac:dyDescent="0.2">
      <c r="A17984" t="s">
        <v>17985</v>
      </c>
      <c r="B17984" t="s">
        <v>39117</v>
      </c>
      <c r="I17984" t="s">
        <v>5</v>
      </c>
      <c r="J17984">
        <v>1858.78</v>
      </c>
      <c r="M17984">
        <v>1858.78</v>
      </c>
      <c r="N17984">
        <f t="shared" si="280"/>
        <v>0</v>
      </c>
    </row>
    <row r="17985" spans="1:14" x14ac:dyDescent="0.2">
      <c r="A17985" t="s">
        <v>17986</v>
      </c>
      <c r="B17985" t="s">
        <v>39118</v>
      </c>
      <c r="I17985" t="s">
        <v>5</v>
      </c>
      <c r="J17985">
        <v>70.459999999999994</v>
      </c>
      <c r="M17985">
        <v>70.459999999999994</v>
      </c>
      <c r="N17985">
        <f t="shared" si="280"/>
        <v>0</v>
      </c>
    </row>
    <row r="17986" spans="1:14" x14ac:dyDescent="0.2">
      <c r="A17986" t="s">
        <v>17987</v>
      </c>
      <c r="B17986" t="s">
        <v>39118</v>
      </c>
      <c r="I17986" t="s">
        <v>5</v>
      </c>
      <c r="J17986">
        <v>67.59</v>
      </c>
      <c r="M17986">
        <v>67.59</v>
      </c>
      <c r="N17986">
        <f t="shared" si="280"/>
        <v>0</v>
      </c>
    </row>
    <row r="17987" spans="1:14" x14ac:dyDescent="0.2">
      <c r="A17987" t="s">
        <v>17988</v>
      </c>
      <c r="B17987" t="s">
        <v>39119</v>
      </c>
      <c r="I17987" t="s">
        <v>5</v>
      </c>
      <c r="J17987">
        <v>36.96</v>
      </c>
      <c r="M17987">
        <v>36.96</v>
      </c>
      <c r="N17987">
        <f t="shared" si="280"/>
        <v>0</v>
      </c>
    </row>
    <row r="17988" spans="1:14" x14ac:dyDescent="0.2">
      <c r="A17988" t="s">
        <v>17989</v>
      </c>
      <c r="B17988" t="s">
        <v>39119</v>
      </c>
      <c r="I17988" t="s">
        <v>5</v>
      </c>
      <c r="J17988">
        <v>34.090000000000003</v>
      </c>
      <c r="M17988">
        <v>34.090000000000003</v>
      </c>
      <c r="N17988">
        <f t="shared" ref="N17988:N18051" si="281">J17988-M17988</f>
        <v>0</v>
      </c>
    </row>
    <row r="17989" spans="1:14" x14ac:dyDescent="0.2">
      <c r="A17989" t="s">
        <v>17990</v>
      </c>
      <c r="B17989" t="s">
        <v>39120</v>
      </c>
      <c r="I17989" t="s">
        <v>5</v>
      </c>
      <c r="J17989">
        <v>106.37</v>
      </c>
      <c r="M17989">
        <v>106.37</v>
      </c>
      <c r="N17989">
        <f t="shared" si="281"/>
        <v>0</v>
      </c>
    </row>
    <row r="17990" spans="1:14" x14ac:dyDescent="0.2">
      <c r="A17990" t="s">
        <v>17991</v>
      </c>
      <c r="B17990" t="s">
        <v>39120</v>
      </c>
      <c r="I17990" t="s">
        <v>5</v>
      </c>
      <c r="J17990">
        <v>103.5</v>
      </c>
      <c r="M17990">
        <v>103.5</v>
      </c>
      <c r="N17990">
        <f t="shared" si="281"/>
        <v>0</v>
      </c>
    </row>
    <row r="17991" spans="1:14" x14ac:dyDescent="0.2">
      <c r="A17991" t="s">
        <v>17992</v>
      </c>
      <c r="B17991" t="s">
        <v>39121</v>
      </c>
      <c r="I17991" t="s">
        <v>5</v>
      </c>
      <c r="J17991">
        <v>648.78</v>
      </c>
      <c r="M17991">
        <v>648.78</v>
      </c>
      <c r="N17991">
        <f t="shared" si="281"/>
        <v>0</v>
      </c>
    </row>
    <row r="17992" spans="1:14" x14ac:dyDescent="0.2">
      <c r="A17992" t="s">
        <v>17993</v>
      </c>
      <c r="B17992" t="s">
        <v>39121</v>
      </c>
      <c r="I17992" t="s">
        <v>5</v>
      </c>
      <c r="J17992">
        <v>645.91</v>
      </c>
      <c r="M17992">
        <v>645.91</v>
      </c>
      <c r="N17992">
        <f t="shared" si="281"/>
        <v>0</v>
      </c>
    </row>
    <row r="17993" spans="1:14" x14ac:dyDescent="0.2">
      <c r="A17993" t="s">
        <v>17994</v>
      </c>
      <c r="B17993" t="s">
        <v>39122</v>
      </c>
      <c r="I17993" t="s">
        <v>5</v>
      </c>
      <c r="J17993">
        <v>508.68</v>
      </c>
      <c r="M17993">
        <v>508.68</v>
      </c>
      <c r="N17993">
        <f t="shared" si="281"/>
        <v>0</v>
      </c>
    </row>
    <row r="17994" spans="1:14" x14ac:dyDescent="0.2">
      <c r="A17994" t="s">
        <v>17995</v>
      </c>
      <c r="B17994" t="s">
        <v>39122</v>
      </c>
      <c r="I17994" t="s">
        <v>5</v>
      </c>
      <c r="J17994">
        <v>505.81</v>
      </c>
      <c r="M17994">
        <v>505.81</v>
      </c>
      <c r="N17994">
        <f t="shared" si="281"/>
        <v>0</v>
      </c>
    </row>
    <row r="17995" spans="1:14" x14ac:dyDescent="0.2">
      <c r="A17995" t="s">
        <v>26666</v>
      </c>
      <c r="B17995" t="s">
        <v>39123</v>
      </c>
      <c r="I17995" t="s">
        <v>5</v>
      </c>
      <c r="J17995">
        <v>110.63</v>
      </c>
      <c r="M17995">
        <v>110.63</v>
      </c>
      <c r="N17995">
        <f t="shared" si="281"/>
        <v>0</v>
      </c>
    </row>
    <row r="17996" spans="1:14" x14ac:dyDescent="0.2">
      <c r="A17996" t="s">
        <v>26667</v>
      </c>
      <c r="B17996" t="s">
        <v>39123</v>
      </c>
      <c r="I17996" t="s">
        <v>5</v>
      </c>
      <c r="J17996">
        <v>107.76</v>
      </c>
      <c r="M17996">
        <v>107.76</v>
      </c>
      <c r="N17996">
        <f t="shared" si="281"/>
        <v>0</v>
      </c>
    </row>
    <row r="17997" spans="1:14" x14ac:dyDescent="0.2">
      <c r="A17997" t="s">
        <v>26668</v>
      </c>
      <c r="B17997" t="s">
        <v>39124</v>
      </c>
      <c r="I17997" t="s">
        <v>5</v>
      </c>
      <c r="J17997">
        <v>104.64</v>
      </c>
      <c r="M17997">
        <v>104.64</v>
      </c>
      <c r="N17997">
        <f t="shared" si="281"/>
        <v>0</v>
      </c>
    </row>
    <row r="17998" spans="1:14" x14ac:dyDescent="0.2">
      <c r="A17998" t="s">
        <v>26669</v>
      </c>
      <c r="B17998" t="s">
        <v>39124</v>
      </c>
      <c r="I17998" t="s">
        <v>5</v>
      </c>
      <c r="J17998">
        <v>101.77</v>
      </c>
      <c r="M17998">
        <v>101.77</v>
      </c>
      <c r="N17998">
        <f t="shared" si="281"/>
        <v>0</v>
      </c>
    </row>
    <row r="17999" spans="1:14" x14ac:dyDescent="0.2">
      <c r="A17999" t="s">
        <v>17996</v>
      </c>
      <c r="B17999" t="s">
        <v>39125</v>
      </c>
      <c r="I17999" t="s">
        <v>5</v>
      </c>
      <c r="J17999">
        <v>387.74</v>
      </c>
      <c r="M17999">
        <v>387.74</v>
      </c>
      <c r="N17999">
        <f t="shared" si="281"/>
        <v>0</v>
      </c>
    </row>
    <row r="18000" spans="1:14" x14ac:dyDescent="0.2">
      <c r="A18000" t="s">
        <v>17997</v>
      </c>
      <c r="B18000" t="s">
        <v>39125</v>
      </c>
      <c r="I18000" t="s">
        <v>5</v>
      </c>
      <c r="J18000">
        <v>383.28</v>
      </c>
      <c r="M18000">
        <v>383.28</v>
      </c>
      <c r="N18000">
        <f t="shared" si="281"/>
        <v>0</v>
      </c>
    </row>
    <row r="18001" spans="1:14" x14ac:dyDescent="0.2">
      <c r="A18001" t="s">
        <v>17998</v>
      </c>
      <c r="B18001" t="s">
        <v>39126</v>
      </c>
      <c r="I18001" t="s">
        <v>5</v>
      </c>
      <c r="J18001">
        <v>234.19</v>
      </c>
      <c r="M18001">
        <v>234.19</v>
      </c>
      <c r="N18001">
        <f t="shared" si="281"/>
        <v>0</v>
      </c>
    </row>
    <row r="18002" spans="1:14" x14ac:dyDescent="0.2">
      <c r="A18002" t="s">
        <v>17999</v>
      </c>
      <c r="B18002" t="s">
        <v>39126</v>
      </c>
      <c r="I18002" t="s">
        <v>5</v>
      </c>
      <c r="J18002">
        <v>231.32</v>
      </c>
      <c r="M18002">
        <v>231.32</v>
      </c>
      <c r="N18002">
        <f t="shared" si="281"/>
        <v>0</v>
      </c>
    </row>
    <row r="18003" spans="1:14" x14ac:dyDescent="0.2">
      <c r="A18003" t="s">
        <v>18000</v>
      </c>
      <c r="B18003" t="s">
        <v>39127</v>
      </c>
      <c r="I18003" t="s">
        <v>5</v>
      </c>
      <c r="J18003">
        <v>81.72</v>
      </c>
      <c r="M18003">
        <v>81.72</v>
      </c>
      <c r="N18003">
        <f t="shared" si="281"/>
        <v>0</v>
      </c>
    </row>
    <row r="18004" spans="1:14" x14ac:dyDescent="0.2">
      <c r="A18004" t="s">
        <v>18001</v>
      </c>
      <c r="B18004" t="s">
        <v>39127</v>
      </c>
      <c r="I18004" t="s">
        <v>5</v>
      </c>
      <c r="J18004">
        <v>78.849999999999994</v>
      </c>
      <c r="M18004">
        <v>78.849999999999994</v>
      </c>
      <c r="N18004">
        <f t="shared" si="281"/>
        <v>0</v>
      </c>
    </row>
    <row r="18005" spans="1:14" x14ac:dyDescent="0.2">
      <c r="A18005" t="s">
        <v>28171</v>
      </c>
      <c r="B18005" t="s">
        <v>39128</v>
      </c>
      <c r="I18005" t="s">
        <v>5</v>
      </c>
      <c r="J18005">
        <v>65.849999999999994</v>
      </c>
      <c r="M18005">
        <v>65.849999999999994</v>
      </c>
      <c r="N18005">
        <f t="shared" si="281"/>
        <v>0</v>
      </c>
    </row>
    <row r="18006" spans="1:14" x14ac:dyDescent="0.2">
      <c r="A18006" t="s">
        <v>28172</v>
      </c>
      <c r="B18006" t="s">
        <v>39128</v>
      </c>
      <c r="I18006" t="s">
        <v>5</v>
      </c>
      <c r="J18006">
        <v>62.98</v>
      </c>
      <c r="M18006">
        <v>62.98</v>
      </c>
      <c r="N18006">
        <f t="shared" si="281"/>
        <v>0</v>
      </c>
    </row>
    <row r="18007" spans="1:14" x14ac:dyDescent="0.2">
      <c r="A18007" t="s">
        <v>18002</v>
      </c>
      <c r="B18007" t="s">
        <v>39129</v>
      </c>
      <c r="I18007" t="s">
        <v>5</v>
      </c>
      <c r="J18007">
        <v>194.66</v>
      </c>
      <c r="M18007">
        <v>194.66</v>
      </c>
      <c r="N18007">
        <f t="shared" si="281"/>
        <v>0</v>
      </c>
    </row>
    <row r="18008" spans="1:14" x14ac:dyDescent="0.2">
      <c r="A18008" t="s">
        <v>18003</v>
      </c>
      <c r="B18008" t="s">
        <v>39129</v>
      </c>
      <c r="I18008" t="s">
        <v>5</v>
      </c>
      <c r="J18008">
        <v>190.2</v>
      </c>
      <c r="M18008">
        <v>190.2</v>
      </c>
      <c r="N18008">
        <f t="shared" si="281"/>
        <v>0</v>
      </c>
    </row>
    <row r="18009" spans="1:14" x14ac:dyDescent="0.2">
      <c r="A18009" t="s">
        <v>18004</v>
      </c>
      <c r="B18009" t="s">
        <v>39130</v>
      </c>
      <c r="I18009" t="s">
        <v>5</v>
      </c>
      <c r="J18009">
        <v>940.52</v>
      </c>
      <c r="M18009">
        <v>940.52</v>
      </c>
      <c r="N18009">
        <f t="shared" si="281"/>
        <v>0</v>
      </c>
    </row>
    <row r="18010" spans="1:14" x14ac:dyDescent="0.2">
      <c r="A18010" t="s">
        <v>18005</v>
      </c>
      <c r="B18010" t="s">
        <v>39130</v>
      </c>
      <c r="I18010" t="s">
        <v>5</v>
      </c>
      <c r="J18010">
        <v>936.06</v>
      </c>
      <c r="M18010">
        <v>936.06</v>
      </c>
      <c r="N18010">
        <f t="shared" si="281"/>
        <v>0</v>
      </c>
    </row>
    <row r="18011" spans="1:14" x14ac:dyDescent="0.2">
      <c r="A18011" t="s">
        <v>18006</v>
      </c>
      <c r="B18011" t="s">
        <v>39131</v>
      </c>
      <c r="I18011" t="s">
        <v>5</v>
      </c>
      <c r="J18011">
        <v>238.5</v>
      </c>
      <c r="M18011">
        <v>238.5</v>
      </c>
      <c r="N18011">
        <f t="shared" si="281"/>
        <v>0</v>
      </c>
    </row>
    <row r="18012" spans="1:14" x14ac:dyDescent="0.2">
      <c r="A18012" t="s">
        <v>18007</v>
      </c>
      <c r="B18012" t="s">
        <v>39131</v>
      </c>
      <c r="I18012" t="s">
        <v>5</v>
      </c>
      <c r="J18012">
        <v>235.63</v>
      </c>
      <c r="M18012">
        <v>235.63</v>
      </c>
      <c r="N18012">
        <f t="shared" si="281"/>
        <v>0</v>
      </c>
    </row>
    <row r="18013" spans="1:14" x14ac:dyDescent="0.2">
      <c r="A18013" t="s">
        <v>18008</v>
      </c>
      <c r="B18013" t="s">
        <v>39132</v>
      </c>
      <c r="I18013" t="s">
        <v>5</v>
      </c>
      <c r="J18013">
        <v>329.01</v>
      </c>
      <c r="M18013">
        <v>329.01</v>
      </c>
      <c r="N18013">
        <f t="shared" si="281"/>
        <v>0</v>
      </c>
    </row>
    <row r="18014" spans="1:14" x14ac:dyDescent="0.2">
      <c r="A18014" t="s">
        <v>18009</v>
      </c>
      <c r="B18014" t="s">
        <v>39132</v>
      </c>
      <c r="I18014" t="s">
        <v>5</v>
      </c>
      <c r="J18014">
        <v>326.14</v>
      </c>
      <c r="M18014">
        <v>326.14</v>
      </c>
      <c r="N18014">
        <f t="shared" si="281"/>
        <v>0</v>
      </c>
    </row>
    <row r="18015" spans="1:14" x14ac:dyDescent="0.2">
      <c r="A18015" t="s">
        <v>18010</v>
      </c>
      <c r="B18015" t="s">
        <v>39133</v>
      </c>
      <c r="I18015" t="s">
        <v>5</v>
      </c>
      <c r="J18015">
        <v>1013.7</v>
      </c>
      <c r="M18015">
        <v>1013.7</v>
      </c>
      <c r="N18015">
        <f t="shared" si="281"/>
        <v>0</v>
      </c>
    </row>
    <row r="18016" spans="1:14" x14ac:dyDescent="0.2">
      <c r="A18016" t="s">
        <v>18011</v>
      </c>
      <c r="B18016" t="s">
        <v>39133</v>
      </c>
      <c r="I18016" t="s">
        <v>5</v>
      </c>
      <c r="J18016">
        <v>1010.83</v>
      </c>
      <c r="M18016">
        <v>1010.83</v>
      </c>
      <c r="N18016">
        <f t="shared" si="281"/>
        <v>0</v>
      </c>
    </row>
    <row r="18017" spans="1:14" x14ac:dyDescent="0.2">
      <c r="A18017" t="s">
        <v>18012</v>
      </c>
      <c r="B18017" t="s">
        <v>39134</v>
      </c>
      <c r="I18017" t="s">
        <v>5</v>
      </c>
      <c r="J18017">
        <v>1101.9000000000001</v>
      </c>
      <c r="M18017">
        <v>1101.9000000000001</v>
      </c>
      <c r="N18017">
        <f t="shared" si="281"/>
        <v>0</v>
      </c>
    </row>
    <row r="18018" spans="1:14" x14ac:dyDescent="0.2">
      <c r="A18018" t="s">
        <v>18013</v>
      </c>
      <c r="B18018" t="s">
        <v>39134</v>
      </c>
      <c r="I18018" t="s">
        <v>5</v>
      </c>
      <c r="J18018">
        <v>1099.02</v>
      </c>
      <c r="M18018">
        <v>1099.02</v>
      </c>
      <c r="N18018">
        <f t="shared" si="281"/>
        <v>0</v>
      </c>
    </row>
    <row r="18019" spans="1:14" x14ac:dyDescent="0.2">
      <c r="A18019" t="s">
        <v>18014</v>
      </c>
      <c r="B18019" t="s">
        <v>39135</v>
      </c>
      <c r="I18019" t="s">
        <v>5</v>
      </c>
      <c r="J18019">
        <v>268.07</v>
      </c>
      <c r="M18019">
        <v>268.07</v>
      </c>
      <c r="N18019">
        <f t="shared" si="281"/>
        <v>0</v>
      </c>
    </row>
    <row r="18020" spans="1:14" x14ac:dyDescent="0.2">
      <c r="A18020" t="s">
        <v>18015</v>
      </c>
      <c r="B18020" t="s">
        <v>39135</v>
      </c>
      <c r="I18020" t="s">
        <v>5</v>
      </c>
      <c r="J18020">
        <v>262.32</v>
      </c>
      <c r="M18020">
        <v>262.32</v>
      </c>
      <c r="N18020">
        <f t="shared" si="281"/>
        <v>0</v>
      </c>
    </row>
    <row r="18021" spans="1:14" x14ac:dyDescent="0.2">
      <c r="A18021" t="s">
        <v>18016</v>
      </c>
      <c r="B18021" t="s">
        <v>39136</v>
      </c>
      <c r="I18021" t="s">
        <v>5</v>
      </c>
      <c r="J18021">
        <v>206.3</v>
      </c>
      <c r="M18021">
        <v>206.3</v>
      </c>
      <c r="N18021">
        <f t="shared" si="281"/>
        <v>0</v>
      </c>
    </row>
    <row r="18022" spans="1:14" x14ac:dyDescent="0.2">
      <c r="A18022" t="s">
        <v>18017</v>
      </c>
      <c r="B18022" t="s">
        <v>39136</v>
      </c>
      <c r="I18022" t="s">
        <v>5</v>
      </c>
      <c r="J18022">
        <v>200.55</v>
      </c>
      <c r="M18022">
        <v>200.55</v>
      </c>
      <c r="N18022">
        <f t="shared" si="281"/>
        <v>0</v>
      </c>
    </row>
    <row r="18023" spans="1:14" x14ac:dyDescent="0.2">
      <c r="A18023" t="s">
        <v>18018</v>
      </c>
      <c r="B18023" t="s">
        <v>39137</v>
      </c>
      <c r="I18023" t="s">
        <v>5</v>
      </c>
      <c r="J18023">
        <v>197.51</v>
      </c>
      <c r="M18023">
        <v>197.51</v>
      </c>
      <c r="N18023">
        <f t="shared" si="281"/>
        <v>0</v>
      </c>
    </row>
    <row r="18024" spans="1:14" x14ac:dyDescent="0.2">
      <c r="A18024" t="s">
        <v>18019</v>
      </c>
      <c r="B18024" t="s">
        <v>39137</v>
      </c>
      <c r="I18024" t="s">
        <v>5</v>
      </c>
      <c r="J18024">
        <v>194.64</v>
      </c>
      <c r="M18024">
        <v>194.64</v>
      </c>
      <c r="N18024">
        <f t="shared" si="281"/>
        <v>0</v>
      </c>
    </row>
    <row r="18025" spans="1:14" x14ac:dyDescent="0.2">
      <c r="A18025" t="s">
        <v>18020</v>
      </c>
      <c r="B18025" t="s">
        <v>39138</v>
      </c>
      <c r="I18025" t="s">
        <v>5</v>
      </c>
      <c r="J18025">
        <v>482.41</v>
      </c>
      <c r="M18025">
        <v>482.41</v>
      </c>
      <c r="N18025">
        <f t="shared" si="281"/>
        <v>0</v>
      </c>
    </row>
    <row r="18026" spans="1:14" x14ac:dyDescent="0.2">
      <c r="A18026" t="s">
        <v>18021</v>
      </c>
      <c r="B18026" t="s">
        <v>39138</v>
      </c>
      <c r="I18026" t="s">
        <v>5</v>
      </c>
      <c r="J18026">
        <v>473.93</v>
      </c>
      <c r="M18026">
        <v>473.93</v>
      </c>
      <c r="N18026">
        <f t="shared" si="281"/>
        <v>0</v>
      </c>
    </row>
    <row r="18027" spans="1:14" x14ac:dyDescent="0.2">
      <c r="A18027" t="s">
        <v>18022</v>
      </c>
      <c r="B18027" t="s">
        <v>39139</v>
      </c>
      <c r="I18027" t="s">
        <v>5</v>
      </c>
      <c r="J18027">
        <v>374.27</v>
      </c>
      <c r="M18027">
        <v>374.27</v>
      </c>
      <c r="N18027">
        <f t="shared" si="281"/>
        <v>0</v>
      </c>
    </row>
    <row r="18028" spans="1:14" x14ac:dyDescent="0.2">
      <c r="A18028" t="s">
        <v>18023</v>
      </c>
      <c r="B18028" t="s">
        <v>39139</v>
      </c>
      <c r="I18028" t="s">
        <v>5</v>
      </c>
      <c r="J18028">
        <v>365.79</v>
      </c>
      <c r="M18028">
        <v>365.79</v>
      </c>
      <c r="N18028">
        <f t="shared" si="281"/>
        <v>0</v>
      </c>
    </row>
    <row r="18029" spans="1:14" x14ac:dyDescent="0.2">
      <c r="A18029" t="s">
        <v>28173</v>
      </c>
      <c r="B18029" t="s">
        <v>39140</v>
      </c>
      <c r="I18029" t="s">
        <v>5</v>
      </c>
      <c r="J18029">
        <v>416.65</v>
      </c>
      <c r="M18029">
        <v>416.65</v>
      </c>
      <c r="N18029">
        <f t="shared" si="281"/>
        <v>0</v>
      </c>
    </row>
    <row r="18030" spans="1:14" x14ac:dyDescent="0.2">
      <c r="A18030" t="s">
        <v>28174</v>
      </c>
      <c r="B18030" t="s">
        <v>39140</v>
      </c>
      <c r="I18030" t="s">
        <v>5</v>
      </c>
      <c r="J18030">
        <v>408.17</v>
      </c>
      <c r="M18030">
        <v>408.17</v>
      </c>
      <c r="N18030">
        <f t="shared" si="281"/>
        <v>0</v>
      </c>
    </row>
    <row r="18031" spans="1:14" x14ac:dyDescent="0.2">
      <c r="A18031" t="s">
        <v>28175</v>
      </c>
      <c r="B18031" t="s">
        <v>39141</v>
      </c>
      <c r="I18031" t="s">
        <v>28176</v>
      </c>
      <c r="J18031">
        <v>653.03</v>
      </c>
      <c r="M18031">
        <v>653.03</v>
      </c>
      <c r="N18031">
        <f t="shared" si="281"/>
        <v>0</v>
      </c>
    </row>
    <row r="18032" spans="1:14" x14ac:dyDescent="0.2">
      <c r="A18032" t="s">
        <v>28177</v>
      </c>
      <c r="B18032" t="s">
        <v>39141</v>
      </c>
      <c r="I18032" t="s">
        <v>28176</v>
      </c>
      <c r="J18032">
        <v>644.20000000000005</v>
      </c>
      <c r="M18032">
        <v>644.20000000000005</v>
      </c>
      <c r="N18032">
        <f t="shared" si="281"/>
        <v>0</v>
      </c>
    </row>
    <row r="18033" spans="1:14" x14ac:dyDescent="0.2">
      <c r="A18033" t="s">
        <v>28178</v>
      </c>
      <c r="B18033" t="s">
        <v>39142</v>
      </c>
      <c r="I18033" t="s">
        <v>5</v>
      </c>
      <c r="J18033">
        <v>919.72</v>
      </c>
      <c r="M18033">
        <v>919.72</v>
      </c>
      <c r="N18033">
        <f t="shared" si="281"/>
        <v>0</v>
      </c>
    </row>
    <row r="18034" spans="1:14" x14ac:dyDescent="0.2">
      <c r="A18034" t="s">
        <v>28179</v>
      </c>
      <c r="B18034" t="s">
        <v>39142</v>
      </c>
      <c r="I18034" t="s">
        <v>5</v>
      </c>
      <c r="J18034">
        <v>910.53</v>
      </c>
      <c r="M18034">
        <v>910.53</v>
      </c>
      <c r="N18034">
        <f t="shared" si="281"/>
        <v>0</v>
      </c>
    </row>
    <row r="18035" spans="1:14" x14ac:dyDescent="0.2">
      <c r="A18035" t="s">
        <v>28180</v>
      </c>
      <c r="B18035" t="s">
        <v>39143</v>
      </c>
      <c r="I18035" t="s">
        <v>5</v>
      </c>
      <c r="J18035">
        <v>1189.22</v>
      </c>
      <c r="M18035">
        <v>1189.22</v>
      </c>
      <c r="N18035">
        <f t="shared" si="281"/>
        <v>0</v>
      </c>
    </row>
    <row r="18036" spans="1:14" x14ac:dyDescent="0.2">
      <c r="A18036" t="s">
        <v>28181</v>
      </c>
      <c r="B18036" t="s">
        <v>39143</v>
      </c>
      <c r="I18036" t="s">
        <v>5</v>
      </c>
      <c r="J18036">
        <v>1179.6500000000001</v>
      </c>
      <c r="M18036">
        <v>1179.6500000000001</v>
      </c>
      <c r="N18036">
        <f t="shared" si="281"/>
        <v>0</v>
      </c>
    </row>
    <row r="18037" spans="1:14" x14ac:dyDescent="0.2">
      <c r="A18037" t="s">
        <v>18024</v>
      </c>
      <c r="B18037" t="s">
        <v>39144</v>
      </c>
      <c r="I18037" t="s">
        <v>5</v>
      </c>
      <c r="J18037">
        <v>134.41999999999999</v>
      </c>
      <c r="M18037">
        <v>134.41999999999999</v>
      </c>
      <c r="N18037">
        <f t="shared" si="281"/>
        <v>0</v>
      </c>
    </row>
    <row r="18038" spans="1:14" x14ac:dyDescent="0.2">
      <c r="A18038" t="s">
        <v>18025</v>
      </c>
      <c r="B18038" t="s">
        <v>39144</v>
      </c>
      <c r="I18038" t="s">
        <v>5</v>
      </c>
      <c r="J18038">
        <v>127.81</v>
      </c>
      <c r="M18038">
        <v>127.81</v>
      </c>
      <c r="N18038">
        <f t="shared" si="281"/>
        <v>0</v>
      </c>
    </row>
    <row r="18039" spans="1:14" x14ac:dyDescent="0.2">
      <c r="A18039" t="s">
        <v>18026</v>
      </c>
      <c r="B18039" t="s">
        <v>39145</v>
      </c>
      <c r="I18039" t="s">
        <v>5</v>
      </c>
      <c r="J18039">
        <v>135.82</v>
      </c>
      <c r="M18039">
        <v>135.82</v>
      </c>
      <c r="N18039">
        <f t="shared" si="281"/>
        <v>0</v>
      </c>
    </row>
    <row r="18040" spans="1:14" x14ac:dyDescent="0.2">
      <c r="A18040" t="s">
        <v>18027</v>
      </c>
      <c r="B18040" t="s">
        <v>39145</v>
      </c>
      <c r="I18040" t="s">
        <v>5</v>
      </c>
      <c r="J18040">
        <v>129.21</v>
      </c>
      <c r="M18040">
        <v>129.21</v>
      </c>
      <c r="N18040">
        <f t="shared" si="281"/>
        <v>0</v>
      </c>
    </row>
    <row r="18041" spans="1:14" x14ac:dyDescent="0.2">
      <c r="A18041" t="s">
        <v>18028</v>
      </c>
      <c r="B18041" t="s">
        <v>39146</v>
      </c>
      <c r="I18041" t="s">
        <v>5</v>
      </c>
      <c r="J18041">
        <v>96.01</v>
      </c>
      <c r="M18041">
        <v>96.01</v>
      </c>
      <c r="N18041">
        <f t="shared" si="281"/>
        <v>0</v>
      </c>
    </row>
    <row r="18042" spans="1:14" x14ac:dyDescent="0.2">
      <c r="A18042" t="s">
        <v>18029</v>
      </c>
      <c r="B18042" t="s">
        <v>39146</v>
      </c>
      <c r="I18042" t="s">
        <v>5</v>
      </c>
      <c r="J18042">
        <v>89.4</v>
      </c>
      <c r="M18042">
        <v>89.4</v>
      </c>
      <c r="N18042">
        <f t="shared" si="281"/>
        <v>0</v>
      </c>
    </row>
    <row r="18043" spans="1:14" x14ac:dyDescent="0.2">
      <c r="A18043" t="s">
        <v>18030</v>
      </c>
      <c r="B18043" t="s">
        <v>39147</v>
      </c>
      <c r="I18043" t="s">
        <v>5</v>
      </c>
      <c r="J18043">
        <v>138.84</v>
      </c>
      <c r="M18043">
        <v>138.84</v>
      </c>
      <c r="N18043">
        <f t="shared" si="281"/>
        <v>0</v>
      </c>
    </row>
    <row r="18044" spans="1:14" x14ac:dyDescent="0.2">
      <c r="A18044" t="s">
        <v>18031</v>
      </c>
      <c r="B18044" t="s">
        <v>39147</v>
      </c>
      <c r="I18044" t="s">
        <v>5</v>
      </c>
      <c r="J18044">
        <v>132.22999999999999</v>
      </c>
      <c r="M18044">
        <v>132.22999999999999</v>
      </c>
      <c r="N18044">
        <f t="shared" si="281"/>
        <v>0</v>
      </c>
    </row>
    <row r="18045" spans="1:14" x14ac:dyDescent="0.2">
      <c r="A18045" t="s">
        <v>18032</v>
      </c>
      <c r="B18045" t="s">
        <v>39148</v>
      </c>
      <c r="I18045" t="s">
        <v>5</v>
      </c>
      <c r="J18045">
        <v>152.51</v>
      </c>
      <c r="M18045">
        <v>152.51</v>
      </c>
      <c r="N18045">
        <f t="shared" si="281"/>
        <v>0</v>
      </c>
    </row>
    <row r="18046" spans="1:14" x14ac:dyDescent="0.2">
      <c r="A18046" t="s">
        <v>18033</v>
      </c>
      <c r="B18046" t="s">
        <v>39148</v>
      </c>
      <c r="I18046" t="s">
        <v>5</v>
      </c>
      <c r="J18046">
        <v>145.9</v>
      </c>
      <c r="M18046">
        <v>145.9</v>
      </c>
      <c r="N18046">
        <f t="shared" si="281"/>
        <v>0</v>
      </c>
    </row>
    <row r="18047" spans="1:14" x14ac:dyDescent="0.2">
      <c r="A18047" t="s">
        <v>18034</v>
      </c>
      <c r="B18047" t="s">
        <v>39149</v>
      </c>
      <c r="I18047" t="s">
        <v>5</v>
      </c>
      <c r="J18047">
        <v>107.12</v>
      </c>
      <c r="M18047">
        <v>107.12</v>
      </c>
      <c r="N18047">
        <f t="shared" si="281"/>
        <v>0</v>
      </c>
    </row>
    <row r="18048" spans="1:14" x14ac:dyDescent="0.2">
      <c r="A18048" t="s">
        <v>18035</v>
      </c>
      <c r="B18048" t="s">
        <v>39149</v>
      </c>
      <c r="I18048" t="s">
        <v>5</v>
      </c>
      <c r="J18048">
        <v>100.51</v>
      </c>
      <c r="M18048">
        <v>100.51</v>
      </c>
      <c r="N18048">
        <f t="shared" si="281"/>
        <v>0</v>
      </c>
    </row>
    <row r="18049" spans="1:14" x14ac:dyDescent="0.2">
      <c r="A18049" t="s">
        <v>18036</v>
      </c>
      <c r="B18049" t="s">
        <v>39150</v>
      </c>
      <c r="I18049" t="s">
        <v>5</v>
      </c>
      <c r="J18049">
        <v>160.62</v>
      </c>
      <c r="M18049">
        <v>160.62</v>
      </c>
      <c r="N18049">
        <f t="shared" si="281"/>
        <v>0</v>
      </c>
    </row>
    <row r="18050" spans="1:14" x14ac:dyDescent="0.2">
      <c r="A18050" t="s">
        <v>18037</v>
      </c>
      <c r="B18050" t="s">
        <v>39150</v>
      </c>
      <c r="I18050" t="s">
        <v>5</v>
      </c>
      <c r="J18050">
        <v>153.66999999999999</v>
      </c>
      <c r="M18050">
        <v>153.66999999999999</v>
      </c>
      <c r="N18050">
        <f t="shared" si="281"/>
        <v>0</v>
      </c>
    </row>
    <row r="18051" spans="1:14" x14ac:dyDescent="0.2">
      <c r="A18051" t="s">
        <v>18038</v>
      </c>
      <c r="B18051" t="s">
        <v>39151</v>
      </c>
      <c r="I18051" t="s">
        <v>5</v>
      </c>
      <c r="J18051">
        <v>181.44</v>
      </c>
      <c r="M18051">
        <v>181.44</v>
      </c>
      <c r="N18051">
        <f t="shared" si="281"/>
        <v>0</v>
      </c>
    </row>
    <row r="18052" spans="1:14" x14ac:dyDescent="0.2">
      <c r="A18052" t="s">
        <v>18039</v>
      </c>
      <c r="B18052" t="s">
        <v>39151</v>
      </c>
      <c r="I18052" t="s">
        <v>5</v>
      </c>
      <c r="J18052">
        <v>174.49</v>
      </c>
      <c r="M18052">
        <v>174.49</v>
      </c>
      <c r="N18052">
        <f t="shared" ref="N18052:N18115" si="282">J18052-M18052</f>
        <v>0</v>
      </c>
    </row>
    <row r="18053" spans="1:14" x14ac:dyDescent="0.2">
      <c r="A18053" t="s">
        <v>18040</v>
      </c>
      <c r="B18053" t="s">
        <v>39152</v>
      </c>
      <c r="I18053" t="s">
        <v>5</v>
      </c>
      <c r="J18053">
        <v>126.87</v>
      </c>
      <c r="M18053">
        <v>126.87</v>
      </c>
      <c r="N18053">
        <f t="shared" si="282"/>
        <v>0</v>
      </c>
    </row>
    <row r="18054" spans="1:14" x14ac:dyDescent="0.2">
      <c r="A18054" t="s">
        <v>18041</v>
      </c>
      <c r="B18054" t="s">
        <v>39152</v>
      </c>
      <c r="I18054" t="s">
        <v>5</v>
      </c>
      <c r="J18054">
        <v>119.92</v>
      </c>
      <c r="M18054">
        <v>119.92</v>
      </c>
      <c r="N18054">
        <f t="shared" si="282"/>
        <v>0</v>
      </c>
    </row>
    <row r="18055" spans="1:14" x14ac:dyDescent="0.2">
      <c r="A18055" t="s">
        <v>18042</v>
      </c>
      <c r="B18055" t="s">
        <v>39153</v>
      </c>
      <c r="I18055" t="s">
        <v>5</v>
      </c>
      <c r="J18055">
        <v>171.84</v>
      </c>
      <c r="M18055">
        <v>171.84</v>
      </c>
      <c r="N18055">
        <f t="shared" si="282"/>
        <v>0</v>
      </c>
    </row>
    <row r="18056" spans="1:14" x14ac:dyDescent="0.2">
      <c r="A18056" t="s">
        <v>18043</v>
      </c>
      <c r="B18056" t="s">
        <v>39153</v>
      </c>
      <c r="I18056" t="s">
        <v>5</v>
      </c>
      <c r="J18056">
        <v>164.88</v>
      </c>
      <c r="M18056">
        <v>164.88</v>
      </c>
      <c r="N18056">
        <f t="shared" si="282"/>
        <v>0</v>
      </c>
    </row>
    <row r="18057" spans="1:14" x14ac:dyDescent="0.2">
      <c r="A18057" t="s">
        <v>18044</v>
      </c>
      <c r="B18057" t="s">
        <v>39154</v>
      </c>
      <c r="I18057" t="s">
        <v>5</v>
      </c>
      <c r="J18057">
        <v>193.33</v>
      </c>
      <c r="M18057">
        <v>193.33</v>
      </c>
      <c r="N18057">
        <f t="shared" si="282"/>
        <v>0</v>
      </c>
    </row>
    <row r="18058" spans="1:14" x14ac:dyDescent="0.2">
      <c r="A18058" t="s">
        <v>18045</v>
      </c>
      <c r="B18058" t="s">
        <v>39154</v>
      </c>
      <c r="I18058" t="s">
        <v>5</v>
      </c>
      <c r="J18058">
        <v>186.37</v>
      </c>
      <c r="M18058">
        <v>186.37</v>
      </c>
      <c r="N18058">
        <f t="shared" si="282"/>
        <v>0</v>
      </c>
    </row>
    <row r="18059" spans="1:14" x14ac:dyDescent="0.2">
      <c r="A18059" t="s">
        <v>18046</v>
      </c>
      <c r="B18059" t="s">
        <v>39155</v>
      </c>
      <c r="I18059" t="s">
        <v>5</v>
      </c>
      <c r="J18059">
        <v>149.94999999999999</v>
      </c>
      <c r="M18059">
        <v>149.94999999999999</v>
      </c>
      <c r="N18059">
        <f t="shared" si="282"/>
        <v>0</v>
      </c>
    </row>
    <row r="18060" spans="1:14" x14ac:dyDescent="0.2">
      <c r="A18060" t="s">
        <v>18047</v>
      </c>
      <c r="B18060" t="s">
        <v>39155</v>
      </c>
      <c r="I18060" t="s">
        <v>5</v>
      </c>
      <c r="J18060">
        <v>142.99</v>
      </c>
      <c r="M18060">
        <v>142.99</v>
      </c>
      <c r="N18060">
        <f t="shared" si="282"/>
        <v>0</v>
      </c>
    </row>
    <row r="18061" spans="1:14" x14ac:dyDescent="0.2">
      <c r="A18061" t="s">
        <v>18048</v>
      </c>
      <c r="B18061" t="s">
        <v>39156</v>
      </c>
      <c r="I18061" t="s">
        <v>22129</v>
      </c>
      <c r="J18061">
        <v>233.46</v>
      </c>
      <c r="M18061">
        <v>233.46</v>
      </c>
      <c r="N18061">
        <f t="shared" si="282"/>
        <v>0</v>
      </c>
    </row>
    <row r="18062" spans="1:14" x14ac:dyDescent="0.2">
      <c r="A18062" t="s">
        <v>18049</v>
      </c>
      <c r="B18062" t="s">
        <v>39156</v>
      </c>
      <c r="I18062" t="s">
        <v>22129</v>
      </c>
      <c r="J18062">
        <v>226.21</v>
      </c>
      <c r="M18062">
        <v>226.21</v>
      </c>
      <c r="N18062">
        <f t="shared" si="282"/>
        <v>0</v>
      </c>
    </row>
    <row r="18063" spans="1:14" x14ac:dyDescent="0.2">
      <c r="A18063" t="s">
        <v>18050</v>
      </c>
      <c r="B18063" t="s">
        <v>39157</v>
      </c>
      <c r="I18063" t="s">
        <v>5</v>
      </c>
      <c r="J18063">
        <v>255.68</v>
      </c>
      <c r="M18063">
        <v>255.68</v>
      </c>
      <c r="N18063">
        <f t="shared" si="282"/>
        <v>0</v>
      </c>
    </row>
    <row r="18064" spans="1:14" x14ac:dyDescent="0.2">
      <c r="A18064" t="s">
        <v>18051</v>
      </c>
      <c r="B18064" t="s">
        <v>39157</v>
      </c>
      <c r="I18064" t="s">
        <v>5</v>
      </c>
      <c r="J18064">
        <v>248.43</v>
      </c>
      <c r="M18064">
        <v>248.43</v>
      </c>
      <c r="N18064">
        <f t="shared" si="282"/>
        <v>0</v>
      </c>
    </row>
    <row r="18065" spans="1:14" x14ac:dyDescent="0.2">
      <c r="A18065" t="s">
        <v>18052</v>
      </c>
      <c r="B18065" t="s">
        <v>39158</v>
      </c>
      <c r="I18065" t="s">
        <v>5</v>
      </c>
      <c r="J18065">
        <v>161.30000000000001</v>
      </c>
      <c r="M18065">
        <v>161.30000000000001</v>
      </c>
      <c r="N18065">
        <f t="shared" si="282"/>
        <v>0</v>
      </c>
    </row>
    <row r="18066" spans="1:14" x14ac:dyDescent="0.2">
      <c r="A18066" t="s">
        <v>18053</v>
      </c>
      <c r="B18066" t="s">
        <v>39158</v>
      </c>
      <c r="I18066" t="s">
        <v>5</v>
      </c>
      <c r="J18066">
        <v>154.05000000000001</v>
      </c>
      <c r="M18066">
        <v>154.05000000000001</v>
      </c>
      <c r="N18066">
        <f t="shared" si="282"/>
        <v>0</v>
      </c>
    </row>
    <row r="18067" spans="1:14" x14ac:dyDescent="0.2">
      <c r="A18067" t="s">
        <v>18054</v>
      </c>
      <c r="B18067" t="s">
        <v>39159</v>
      </c>
      <c r="I18067" t="s">
        <v>5</v>
      </c>
      <c r="J18067">
        <v>244.68</v>
      </c>
      <c r="M18067">
        <v>244.68</v>
      </c>
      <c r="N18067">
        <f t="shared" si="282"/>
        <v>0</v>
      </c>
    </row>
    <row r="18068" spans="1:14" x14ac:dyDescent="0.2">
      <c r="A18068" t="s">
        <v>18055</v>
      </c>
      <c r="B18068" t="s">
        <v>39159</v>
      </c>
      <c r="I18068" t="s">
        <v>5</v>
      </c>
      <c r="J18068">
        <v>237.44</v>
      </c>
      <c r="M18068">
        <v>237.44</v>
      </c>
      <c r="N18068">
        <f t="shared" si="282"/>
        <v>0</v>
      </c>
    </row>
    <row r="18069" spans="1:14" x14ac:dyDescent="0.2">
      <c r="A18069" t="s">
        <v>18056</v>
      </c>
      <c r="B18069" t="s">
        <v>39160</v>
      </c>
      <c r="I18069" t="s">
        <v>5</v>
      </c>
      <c r="J18069">
        <v>279.83999999999997</v>
      </c>
      <c r="M18069">
        <v>279.83999999999997</v>
      </c>
      <c r="N18069">
        <f t="shared" si="282"/>
        <v>0</v>
      </c>
    </row>
    <row r="18070" spans="1:14" x14ac:dyDescent="0.2">
      <c r="A18070" t="s">
        <v>18057</v>
      </c>
      <c r="B18070" t="s">
        <v>39160</v>
      </c>
      <c r="I18070" t="s">
        <v>5</v>
      </c>
      <c r="J18070">
        <v>272.60000000000002</v>
      </c>
      <c r="M18070">
        <v>272.60000000000002</v>
      </c>
      <c r="N18070">
        <f t="shared" si="282"/>
        <v>0</v>
      </c>
    </row>
    <row r="18071" spans="1:14" x14ac:dyDescent="0.2">
      <c r="A18071" t="s">
        <v>18058</v>
      </c>
      <c r="B18071" t="s">
        <v>39161</v>
      </c>
      <c r="I18071" t="s">
        <v>5</v>
      </c>
      <c r="J18071">
        <v>191.07</v>
      </c>
      <c r="M18071">
        <v>191.07</v>
      </c>
      <c r="N18071">
        <f t="shared" si="282"/>
        <v>0</v>
      </c>
    </row>
    <row r="18072" spans="1:14" x14ac:dyDescent="0.2">
      <c r="A18072" t="s">
        <v>18059</v>
      </c>
      <c r="B18072" t="s">
        <v>39161</v>
      </c>
      <c r="I18072" t="s">
        <v>5</v>
      </c>
      <c r="J18072">
        <v>183.83</v>
      </c>
      <c r="M18072">
        <v>183.83</v>
      </c>
      <c r="N18072">
        <f t="shared" si="282"/>
        <v>0</v>
      </c>
    </row>
    <row r="18073" spans="1:14" x14ac:dyDescent="0.2">
      <c r="A18073" t="s">
        <v>18060</v>
      </c>
      <c r="B18073" t="s">
        <v>39162</v>
      </c>
      <c r="I18073" t="s">
        <v>5</v>
      </c>
      <c r="J18073">
        <v>260.91000000000003</v>
      </c>
      <c r="M18073">
        <v>260.91000000000003</v>
      </c>
      <c r="N18073">
        <f t="shared" si="282"/>
        <v>0</v>
      </c>
    </row>
    <row r="18074" spans="1:14" x14ac:dyDescent="0.2">
      <c r="A18074" t="s">
        <v>18061</v>
      </c>
      <c r="B18074" t="s">
        <v>39162</v>
      </c>
      <c r="I18074" t="s">
        <v>5</v>
      </c>
      <c r="J18074">
        <v>253.32</v>
      </c>
      <c r="M18074">
        <v>253.32</v>
      </c>
      <c r="N18074">
        <f t="shared" si="282"/>
        <v>0</v>
      </c>
    </row>
    <row r="18075" spans="1:14" x14ac:dyDescent="0.2">
      <c r="A18075" t="s">
        <v>18062</v>
      </c>
      <c r="B18075" t="s">
        <v>39163</v>
      </c>
      <c r="I18075" t="s">
        <v>5</v>
      </c>
      <c r="J18075">
        <v>302.55</v>
      </c>
      <c r="M18075">
        <v>302.55</v>
      </c>
      <c r="N18075">
        <f t="shared" si="282"/>
        <v>0</v>
      </c>
    </row>
    <row r="18076" spans="1:14" x14ac:dyDescent="0.2">
      <c r="A18076" t="s">
        <v>18063</v>
      </c>
      <c r="B18076" t="s">
        <v>39163</v>
      </c>
      <c r="I18076" t="s">
        <v>5</v>
      </c>
      <c r="J18076">
        <v>294.95999999999998</v>
      </c>
      <c r="M18076">
        <v>294.95999999999998</v>
      </c>
      <c r="N18076">
        <f t="shared" si="282"/>
        <v>0</v>
      </c>
    </row>
    <row r="18077" spans="1:14" x14ac:dyDescent="0.2">
      <c r="A18077" t="s">
        <v>18064</v>
      </c>
      <c r="B18077" t="s">
        <v>39164</v>
      </c>
      <c r="I18077" t="s">
        <v>5</v>
      </c>
      <c r="J18077">
        <v>193.41</v>
      </c>
      <c r="M18077">
        <v>193.41</v>
      </c>
      <c r="N18077">
        <f t="shared" si="282"/>
        <v>0</v>
      </c>
    </row>
    <row r="18078" spans="1:14" x14ac:dyDescent="0.2">
      <c r="A18078" t="s">
        <v>18065</v>
      </c>
      <c r="B18078" t="s">
        <v>39164</v>
      </c>
      <c r="I18078" t="s">
        <v>5</v>
      </c>
      <c r="J18078">
        <v>185.82</v>
      </c>
      <c r="M18078">
        <v>185.82</v>
      </c>
      <c r="N18078">
        <f t="shared" si="282"/>
        <v>0</v>
      </c>
    </row>
    <row r="18079" spans="1:14" x14ac:dyDescent="0.2">
      <c r="A18079" t="s">
        <v>18066</v>
      </c>
      <c r="B18079" t="s">
        <v>39165</v>
      </c>
      <c r="I18079" t="s">
        <v>5</v>
      </c>
      <c r="J18079">
        <v>301.83</v>
      </c>
      <c r="M18079">
        <v>301.83</v>
      </c>
      <c r="N18079">
        <f t="shared" si="282"/>
        <v>0</v>
      </c>
    </row>
    <row r="18080" spans="1:14" x14ac:dyDescent="0.2">
      <c r="A18080" t="s">
        <v>18067</v>
      </c>
      <c r="B18080" t="s">
        <v>39165</v>
      </c>
      <c r="I18080" t="s">
        <v>5</v>
      </c>
      <c r="J18080">
        <v>294.24</v>
      </c>
      <c r="M18080">
        <v>294.24</v>
      </c>
      <c r="N18080">
        <f t="shared" si="282"/>
        <v>0</v>
      </c>
    </row>
    <row r="18081" spans="1:14" x14ac:dyDescent="0.2">
      <c r="A18081" t="s">
        <v>18068</v>
      </c>
      <c r="B18081" t="s">
        <v>39166</v>
      </c>
      <c r="I18081" t="s">
        <v>5</v>
      </c>
      <c r="J18081">
        <v>344.81</v>
      </c>
      <c r="M18081">
        <v>344.81</v>
      </c>
      <c r="N18081">
        <f t="shared" si="282"/>
        <v>0</v>
      </c>
    </row>
    <row r="18082" spans="1:14" x14ac:dyDescent="0.2">
      <c r="A18082" t="s">
        <v>18069</v>
      </c>
      <c r="B18082" t="s">
        <v>39166</v>
      </c>
      <c r="I18082" t="s">
        <v>5</v>
      </c>
      <c r="J18082">
        <v>337.22</v>
      </c>
      <c r="M18082">
        <v>337.22</v>
      </c>
      <c r="N18082">
        <f t="shared" si="282"/>
        <v>0</v>
      </c>
    </row>
    <row r="18083" spans="1:14" x14ac:dyDescent="0.2">
      <c r="A18083" t="s">
        <v>18070</v>
      </c>
      <c r="B18083" t="s">
        <v>39167</v>
      </c>
      <c r="I18083" t="s">
        <v>5</v>
      </c>
      <c r="J18083">
        <v>258.05</v>
      </c>
      <c r="M18083">
        <v>258.05</v>
      </c>
      <c r="N18083">
        <f t="shared" si="282"/>
        <v>0</v>
      </c>
    </row>
    <row r="18084" spans="1:14" x14ac:dyDescent="0.2">
      <c r="A18084" t="s">
        <v>18071</v>
      </c>
      <c r="B18084" t="s">
        <v>39167</v>
      </c>
      <c r="I18084" t="s">
        <v>5</v>
      </c>
      <c r="J18084">
        <v>250.46</v>
      </c>
      <c r="M18084">
        <v>250.46</v>
      </c>
      <c r="N18084">
        <f t="shared" si="282"/>
        <v>0</v>
      </c>
    </row>
    <row r="18085" spans="1:14" x14ac:dyDescent="0.2">
      <c r="A18085" t="s">
        <v>18072</v>
      </c>
      <c r="B18085" t="s">
        <v>39168</v>
      </c>
      <c r="I18085" t="s">
        <v>5</v>
      </c>
      <c r="J18085">
        <v>232.38</v>
      </c>
      <c r="M18085">
        <v>232.38</v>
      </c>
      <c r="N18085">
        <f t="shared" si="282"/>
        <v>0</v>
      </c>
    </row>
    <row r="18086" spans="1:14" x14ac:dyDescent="0.2">
      <c r="A18086" t="s">
        <v>18073</v>
      </c>
      <c r="B18086" t="s">
        <v>39168</v>
      </c>
      <c r="I18086" t="s">
        <v>5</v>
      </c>
      <c r="J18086">
        <v>225.77</v>
      </c>
      <c r="M18086">
        <v>225.77</v>
      </c>
      <c r="N18086">
        <f t="shared" si="282"/>
        <v>0</v>
      </c>
    </row>
    <row r="18087" spans="1:14" x14ac:dyDescent="0.2">
      <c r="A18087" t="s">
        <v>18074</v>
      </c>
      <c r="B18087" t="s">
        <v>39169</v>
      </c>
      <c r="I18087" t="s">
        <v>5</v>
      </c>
      <c r="J18087">
        <v>275.14</v>
      </c>
      <c r="M18087">
        <v>275.14</v>
      </c>
      <c r="N18087">
        <f t="shared" si="282"/>
        <v>0</v>
      </c>
    </row>
    <row r="18088" spans="1:14" x14ac:dyDescent="0.2">
      <c r="A18088" t="s">
        <v>18075</v>
      </c>
      <c r="B18088" t="s">
        <v>39169</v>
      </c>
      <c r="I18088" t="s">
        <v>5</v>
      </c>
      <c r="J18088">
        <v>268.52999999999997</v>
      </c>
      <c r="M18088">
        <v>268.52999999999997</v>
      </c>
      <c r="N18088">
        <f t="shared" si="282"/>
        <v>0</v>
      </c>
    </row>
    <row r="18089" spans="1:14" x14ac:dyDescent="0.2">
      <c r="A18089" t="s">
        <v>18076</v>
      </c>
      <c r="B18089" t="s">
        <v>39170</v>
      </c>
      <c r="I18089" t="s">
        <v>5</v>
      </c>
      <c r="J18089">
        <v>230.95</v>
      </c>
      <c r="M18089">
        <v>230.95</v>
      </c>
      <c r="N18089">
        <f t="shared" si="282"/>
        <v>0</v>
      </c>
    </row>
    <row r="18090" spans="1:14" x14ac:dyDescent="0.2">
      <c r="A18090" t="s">
        <v>18077</v>
      </c>
      <c r="B18090" t="s">
        <v>39170</v>
      </c>
      <c r="I18090" t="s">
        <v>5</v>
      </c>
      <c r="J18090">
        <v>224.34</v>
      </c>
      <c r="M18090">
        <v>224.34</v>
      </c>
      <c r="N18090">
        <f t="shared" si="282"/>
        <v>0</v>
      </c>
    </row>
    <row r="18091" spans="1:14" x14ac:dyDescent="0.2">
      <c r="A18091" t="s">
        <v>18078</v>
      </c>
      <c r="B18091" t="s">
        <v>39171</v>
      </c>
      <c r="I18091" t="s">
        <v>5</v>
      </c>
      <c r="J18091">
        <v>250.66</v>
      </c>
      <c r="M18091">
        <v>250.66</v>
      </c>
      <c r="N18091">
        <f t="shared" si="282"/>
        <v>0</v>
      </c>
    </row>
    <row r="18092" spans="1:14" x14ac:dyDescent="0.2">
      <c r="A18092" t="s">
        <v>18079</v>
      </c>
      <c r="B18092" t="s">
        <v>39171</v>
      </c>
      <c r="I18092" t="s">
        <v>5</v>
      </c>
      <c r="J18092">
        <v>244.05</v>
      </c>
      <c r="M18092">
        <v>244.05</v>
      </c>
      <c r="N18092">
        <f t="shared" si="282"/>
        <v>0</v>
      </c>
    </row>
    <row r="18093" spans="1:14" x14ac:dyDescent="0.2">
      <c r="A18093" t="s">
        <v>18080</v>
      </c>
      <c r="B18093" t="s">
        <v>39172</v>
      </c>
      <c r="I18093" t="s">
        <v>5</v>
      </c>
      <c r="J18093">
        <v>277.79000000000002</v>
      </c>
      <c r="M18093">
        <v>277.79000000000002</v>
      </c>
      <c r="N18093">
        <f t="shared" si="282"/>
        <v>0</v>
      </c>
    </row>
    <row r="18094" spans="1:14" x14ac:dyDescent="0.2">
      <c r="A18094" t="s">
        <v>18081</v>
      </c>
      <c r="B18094" t="s">
        <v>39172</v>
      </c>
      <c r="I18094" t="s">
        <v>5</v>
      </c>
      <c r="J18094">
        <v>271.18</v>
      </c>
      <c r="M18094">
        <v>271.18</v>
      </c>
      <c r="N18094">
        <f t="shared" si="282"/>
        <v>0</v>
      </c>
    </row>
    <row r="18095" spans="1:14" x14ac:dyDescent="0.2">
      <c r="A18095" t="s">
        <v>18082</v>
      </c>
      <c r="B18095" t="s">
        <v>39173</v>
      </c>
      <c r="I18095" t="s">
        <v>5</v>
      </c>
      <c r="J18095">
        <v>287.11</v>
      </c>
      <c r="M18095">
        <v>287.11</v>
      </c>
      <c r="N18095">
        <f t="shared" si="282"/>
        <v>0</v>
      </c>
    </row>
    <row r="18096" spans="1:14" x14ac:dyDescent="0.2">
      <c r="A18096" t="s">
        <v>18083</v>
      </c>
      <c r="B18096" t="s">
        <v>39173</v>
      </c>
      <c r="I18096" t="s">
        <v>5</v>
      </c>
      <c r="J18096">
        <v>280.5</v>
      </c>
      <c r="M18096">
        <v>280.5</v>
      </c>
      <c r="N18096">
        <f t="shared" si="282"/>
        <v>0</v>
      </c>
    </row>
    <row r="18097" spans="1:14" x14ac:dyDescent="0.2">
      <c r="A18097" t="s">
        <v>18084</v>
      </c>
      <c r="B18097" t="s">
        <v>39174</v>
      </c>
      <c r="I18097" t="s">
        <v>5</v>
      </c>
      <c r="J18097">
        <v>216.15</v>
      </c>
      <c r="M18097">
        <v>216.15</v>
      </c>
      <c r="N18097">
        <f t="shared" si="282"/>
        <v>0</v>
      </c>
    </row>
    <row r="18098" spans="1:14" x14ac:dyDescent="0.2">
      <c r="A18098" t="s">
        <v>18085</v>
      </c>
      <c r="B18098" t="s">
        <v>39174</v>
      </c>
      <c r="I18098" t="s">
        <v>5</v>
      </c>
      <c r="J18098">
        <v>209.83</v>
      </c>
      <c r="M18098">
        <v>209.83</v>
      </c>
      <c r="N18098">
        <f t="shared" si="282"/>
        <v>0</v>
      </c>
    </row>
    <row r="18099" spans="1:14" x14ac:dyDescent="0.2">
      <c r="A18099" t="s">
        <v>18086</v>
      </c>
      <c r="B18099" t="s">
        <v>39175</v>
      </c>
      <c r="I18099" t="s">
        <v>5</v>
      </c>
      <c r="J18099">
        <v>232.9</v>
      </c>
      <c r="M18099">
        <v>232.9</v>
      </c>
      <c r="N18099">
        <f t="shared" si="282"/>
        <v>0</v>
      </c>
    </row>
    <row r="18100" spans="1:14" x14ac:dyDescent="0.2">
      <c r="A18100" t="s">
        <v>18087</v>
      </c>
      <c r="B18100" t="s">
        <v>39175</v>
      </c>
      <c r="I18100" t="s">
        <v>5</v>
      </c>
      <c r="J18100">
        <v>226.58</v>
      </c>
      <c r="M18100">
        <v>226.58</v>
      </c>
      <c r="N18100">
        <f t="shared" si="282"/>
        <v>0</v>
      </c>
    </row>
    <row r="18101" spans="1:14" x14ac:dyDescent="0.2">
      <c r="A18101" t="s">
        <v>18088</v>
      </c>
      <c r="B18101" t="s">
        <v>39176</v>
      </c>
      <c r="I18101" t="s">
        <v>5</v>
      </c>
      <c r="J18101">
        <v>256.45999999999998</v>
      </c>
      <c r="M18101">
        <v>256.45999999999998</v>
      </c>
      <c r="N18101">
        <f t="shared" si="282"/>
        <v>0</v>
      </c>
    </row>
    <row r="18102" spans="1:14" x14ac:dyDescent="0.2">
      <c r="A18102" t="s">
        <v>18089</v>
      </c>
      <c r="B18102" t="s">
        <v>39176</v>
      </c>
      <c r="I18102" t="s">
        <v>5</v>
      </c>
      <c r="J18102">
        <v>250.14</v>
      </c>
      <c r="M18102">
        <v>250.14</v>
      </c>
      <c r="N18102">
        <f t="shared" si="282"/>
        <v>0</v>
      </c>
    </row>
    <row r="18103" spans="1:14" x14ac:dyDescent="0.2">
      <c r="A18103" t="s">
        <v>18090</v>
      </c>
      <c r="B18103" t="s">
        <v>39177</v>
      </c>
      <c r="I18103" t="s">
        <v>5</v>
      </c>
      <c r="J18103">
        <v>321.64</v>
      </c>
      <c r="M18103">
        <v>321.64</v>
      </c>
      <c r="N18103">
        <f t="shared" si="282"/>
        <v>0</v>
      </c>
    </row>
    <row r="18104" spans="1:14" x14ac:dyDescent="0.2">
      <c r="A18104" t="s">
        <v>18091</v>
      </c>
      <c r="B18104" t="s">
        <v>39177</v>
      </c>
      <c r="I18104" t="s">
        <v>5</v>
      </c>
      <c r="J18104">
        <v>315.32</v>
      </c>
      <c r="M18104">
        <v>315.32</v>
      </c>
      <c r="N18104">
        <f t="shared" si="282"/>
        <v>0</v>
      </c>
    </row>
    <row r="18105" spans="1:14" x14ac:dyDescent="0.2">
      <c r="A18105" t="s">
        <v>18092</v>
      </c>
      <c r="B18105" t="s">
        <v>39178</v>
      </c>
      <c r="I18105" t="s">
        <v>5</v>
      </c>
      <c r="J18105">
        <v>333.31</v>
      </c>
      <c r="M18105">
        <v>333.31</v>
      </c>
      <c r="N18105">
        <f t="shared" si="282"/>
        <v>0</v>
      </c>
    </row>
    <row r="18106" spans="1:14" x14ac:dyDescent="0.2">
      <c r="A18106" t="s">
        <v>18093</v>
      </c>
      <c r="B18106" t="s">
        <v>39178</v>
      </c>
      <c r="I18106" t="s">
        <v>5</v>
      </c>
      <c r="J18106">
        <v>326.99</v>
      </c>
      <c r="M18106">
        <v>326.99</v>
      </c>
      <c r="N18106">
        <f t="shared" si="282"/>
        <v>0</v>
      </c>
    </row>
    <row r="18107" spans="1:14" x14ac:dyDescent="0.2">
      <c r="A18107" t="s">
        <v>18094</v>
      </c>
      <c r="B18107" t="s">
        <v>39179</v>
      </c>
      <c r="I18107" t="s">
        <v>5</v>
      </c>
      <c r="J18107">
        <v>305.66000000000003</v>
      </c>
      <c r="M18107">
        <v>305.66000000000003</v>
      </c>
      <c r="N18107">
        <f t="shared" si="282"/>
        <v>0</v>
      </c>
    </row>
    <row r="18108" spans="1:14" x14ac:dyDescent="0.2">
      <c r="A18108" t="s">
        <v>18095</v>
      </c>
      <c r="B18108" t="s">
        <v>39179</v>
      </c>
      <c r="I18108" t="s">
        <v>5</v>
      </c>
      <c r="J18108">
        <v>299.33999999999997</v>
      </c>
      <c r="M18108">
        <v>299.33999999999997</v>
      </c>
      <c r="N18108">
        <f t="shared" si="282"/>
        <v>0</v>
      </c>
    </row>
    <row r="18109" spans="1:14" x14ac:dyDescent="0.2">
      <c r="A18109" t="s">
        <v>18096</v>
      </c>
      <c r="B18109" t="s">
        <v>39180</v>
      </c>
      <c r="I18109" t="s">
        <v>5</v>
      </c>
      <c r="J18109">
        <v>153.79</v>
      </c>
      <c r="M18109">
        <v>153.79</v>
      </c>
      <c r="N18109">
        <f t="shared" si="282"/>
        <v>0</v>
      </c>
    </row>
    <row r="18110" spans="1:14" x14ac:dyDescent="0.2">
      <c r="A18110" t="s">
        <v>18097</v>
      </c>
      <c r="B18110" t="s">
        <v>39180</v>
      </c>
      <c r="I18110" t="s">
        <v>5</v>
      </c>
      <c r="J18110">
        <v>139.99</v>
      </c>
      <c r="M18110">
        <v>139.99</v>
      </c>
      <c r="N18110">
        <f t="shared" si="282"/>
        <v>0</v>
      </c>
    </row>
    <row r="18111" spans="1:14" x14ac:dyDescent="0.2">
      <c r="A18111" t="s">
        <v>18098</v>
      </c>
      <c r="B18111" t="s">
        <v>39181</v>
      </c>
      <c r="I18111" t="s">
        <v>5</v>
      </c>
      <c r="J18111">
        <v>56.42</v>
      </c>
      <c r="M18111">
        <v>56.42</v>
      </c>
      <c r="N18111">
        <f t="shared" si="282"/>
        <v>0</v>
      </c>
    </row>
    <row r="18112" spans="1:14" x14ac:dyDescent="0.2">
      <c r="A18112" t="s">
        <v>18099</v>
      </c>
      <c r="B18112" t="s">
        <v>39181</v>
      </c>
      <c r="I18112" t="s">
        <v>5</v>
      </c>
      <c r="J18112">
        <v>50.67</v>
      </c>
      <c r="M18112">
        <v>50.67</v>
      </c>
      <c r="N18112">
        <f t="shared" si="282"/>
        <v>0</v>
      </c>
    </row>
    <row r="18113" spans="1:14" x14ac:dyDescent="0.2">
      <c r="A18113" t="s">
        <v>18100</v>
      </c>
      <c r="B18113" t="s">
        <v>39182</v>
      </c>
      <c r="I18113" t="s">
        <v>5</v>
      </c>
      <c r="J18113">
        <v>96.35</v>
      </c>
      <c r="M18113">
        <v>96.35</v>
      </c>
      <c r="N18113">
        <f t="shared" si="282"/>
        <v>0</v>
      </c>
    </row>
    <row r="18114" spans="1:14" x14ac:dyDescent="0.2">
      <c r="A18114" t="s">
        <v>18101</v>
      </c>
      <c r="B18114" t="s">
        <v>39182</v>
      </c>
      <c r="I18114" t="s">
        <v>5</v>
      </c>
      <c r="J18114">
        <v>84.86</v>
      </c>
      <c r="M18114">
        <v>84.86</v>
      </c>
      <c r="N18114">
        <f t="shared" si="282"/>
        <v>0</v>
      </c>
    </row>
    <row r="18115" spans="1:14" x14ac:dyDescent="0.2">
      <c r="A18115" t="s">
        <v>18102</v>
      </c>
      <c r="B18115" t="s">
        <v>39183</v>
      </c>
      <c r="I18115" t="s">
        <v>5</v>
      </c>
      <c r="J18115">
        <v>72.14</v>
      </c>
      <c r="M18115">
        <v>72.14</v>
      </c>
      <c r="N18115">
        <f t="shared" si="282"/>
        <v>0</v>
      </c>
    </row>
    <row r="18116" spans="1:14" x14ac:dyDescent="0.2">
      <c r="A18116" t="s">
        <v>18103</v>
      </c>
      <c r="B18116" t="s">
        <v>39183</v>
      </c>
      <c r="I18116" t="s">
        <v>5</v>
      </c>
      <c r="J18116">
        <v>69.27</v>
      </c>
      <c r="M18116">
        <v>69.27</v>
      </c>
      <c r="N18116">
        <f t="shared" ref="N18116:N18179" si="283">J18116-M18116</f>
        <v>0</v>
      </c>
    </row>
    <row r="18117" spans="1:14" x14ac:dyDescent="0.2">
      <c r="A18117" t="s">
        <v>18104</v>
      </c>
      <c r="B18117" t="s">
        <v>39184</v>
      </c>
      <c r="I18117" t="s">
        <v>5</v>
      </c>
      <c r="J18117">
        <v>47.16</v>
      </c>
      <c r="M18117">
        <v>47.16</v>
      </c>
      <c r="N18117">
        <f t="shared" si="283"/>
        <v>0</v>
      </c>
    </row>
    <row r="18118" spans="1:14" x14ac:dyDescent="0.2">
      <c r="A18118" t="s">
        <v>18105</v>
      </c>
      <c r="B18118" t="s">
        <v>39184</v>
      </c>
      <c r="I18118" t="s">
        <v>5</v>
      </c>
      <c r="J18118">
        <v>44.29</v>
      </c>
      <c r="M18118">
        <v>44.29</v>
      </c>
      <c r="N18118">
        <f t="shared" si="283"/>
        <v>0</v>
      </c>
    </row>
    <row r="18119" spans="1:14" x14ac:dyDescent="0.2">
      <c r="A18119" t="s">
        <v>18106</v>
      </c>
      <c r="B18119" t="s">
        <v>41214</v>
      </c>
      <c r="I18119" t="s">
        <v>5</v>
      </c>
      <c r="J18119">
        <v>47.83</v>
      </c>
      <c r="M18119">
        <v>47.83</v>
      </c>
      <c r="N18119">
        <f t="shared" si="283"/>
        <v>0</v>
      </c>
    </row>
    <row r="18120" spans="1:14" x14ac:dyDescent="0.2">
      <c r="A18120" t="s">
        <v>18107</v>
      </c>
      <c r="B18120" t="s">
        <v>41214</v>
      </c>
      <c r="I18120" t="s">
        <v>5</v>
      </c>
      <c r="J18120">
        <v>44.96</v>
      </c>
      <c r="M18120">
        <v>44.96</v>
      </c>
      <c r="N18120">
        <f t="shared" si="283"/>
        <v>0</v>
      </c>
    </row>
    <row r="18121" spans="1:14" x14ac:dyDescent="0.2">
      <c r="A18121" t="s">
        <v>18108</v>
      </c>
      <c r="B18121" t="s">
        <v>41215</v>
      </c>
      <c r="I18121" t="s">
        <v>5</v>
      </c>
      <c r="J18121">
        <v>63.02</v>
      </c>
      <c r="M18121">
        <v>63.02</v>
      </c>
      <c r="N18121">
        <f t="shared" si="283"/>
        <v>0</v>
      </c>
    </row>
    <row r="18122" spans="1:14" x14ac:dyDescent="0.2">
      <c r="A18122" t="s">
        <v>18109</v>
      </c>
      <c r="B18122" t="s">
        <v>41215</v>
      </c>
      <c r="I18122" t="s">
        <v>5</v>
      </c>
      <c r="J18122">
        <v>60.15</v>
      </c>
      <c r="M18122">
        <v>60.15</v>
      </c>
      <c r="N18122">
        <f t="shared" si="283"/>
        <v>0</v>
      </c>
    </row>
    <row r="18123" spans="1:14" x14ac:dyDescent="0.2">
      <c r="A18123" t="s">
        <v>18110</v>
      </c>
      <c r="B18123" t="s">
        <v>41216</v>
      </c>
      <c r="I18123" t="s">
        <v>5</v>
      </c>
      <c r="J18123">
        <v>46.69</v>
      </c>
      <c r="M18123">
        <v>46.69</v>
      </c>
      <c r="N18123">
        <f t="shared" si="283"/>
        <v>0</v>
      </c>
    </row>
    <row r="18124" spans="1:14" x14ac:dyDescent="0.2">
      <c r="A18124" t="s">
        <v>18111</v>
      </c>
      <c r="B18124" t="s">
        <v>41216</v>
      </c>
      <c r="I18124" t="s">
        <v>5</v>
      </c>
      <c r="J18124">
        <v>43.82</v>
      </c>
      <c r="M18124">
        <v>43.82</v>
      </c>
      <c r="N18124">
        <f t="shared" si="283"/>
        <v>0</v>
      </c>
    </row>
    <row r="18125" spans="1:14" x14ac:dyDescent="0.2">
      <c r="A18125" t="s">
        <v>26521</v>
      </c>
      <c r="B18125" t="s">
        <v>39185</v>
      </c>
      <c r="I18125" t="s">
        <v>5</v>
      </c>
      <c r="J18125">
        <v>99.95</v>
      </c>
      <c r="M18125">
        <v>99.95</v>
      </c>
      <c r="N18125">
        <f t="shared" si="283"/>
        <v>0</v>
      </c>
    </row>
    <row r="18126" spans="1:14" x14ac:dyDescent="0.2">
      <c r="A18126" t="s">
        <v>26522</v>
      </c>
      <c r="B18126" t="s">
        <v>39185</v>
      </c>
      <c r="I18126" t="s">
        <v>5</v>
      </c>
      <c r="J18126">
        <v>93.34</v>
      </c>
      <c r="M18126">
        <v>93.34</v>
      </c>
      <c r="N18126">
        <f t="shared" si="283"/>
        <v>0</v>
      </c>
    </row>
    <row r="18127" spans="1:14" x14ac:dyDescent="0.2">
      <c r="A18127" t="s">
        <v>26523</v>
      </c>
      <c r="B18127" t="s">
        <v>39186</v>
      </c>
      <c r="I18127" t="s">
        <v>5</v>
      </c>
      <c r="J18127">
        <v>101.03</v>
      </c>
      <c r="M18127">
        <v>101.03</v>
      </c>
      <c r="N18127">
        <f t="shared" si="283"/>
        <v>0</v>
      </c>
    </row>
    <row r="18128" spans="1:14" x14ac:dyDescent="0.2">
      <c r="A18128" t="s">
        <v>26524</v>
      </c>
      <c r="B18128" t="s">
        <v>39186</v>
      </c>
      <c r="I18128" t="s">
        <v>5</v>
      </c>
      <c r="J18128">
        <v>94.42</v>
      </c>
      <c r="M18128">
        <v>94.42</v>
      </c>
      <c r="N18128">
        <f t="shared" si="283"/>
        <v>0</v>
      </c>
    </row>
    <row r="18129" spans="1:14" x14ac:dyDescent="0.2">
      <c r="A18129" t="s">
        <v>26525</v>
      </c>
      <c r="B18129" t="s">
        <v>39187</v>
      </c>
      <c r="I18129" t="s">
        <v>5</v>
      </c>
      <c r="J18129">
        <v>132.80000000000001</v>
      </c>
      <c r="M18129">
        <v>132.80000000000001</v>
      </c>
      <c r="N18129">
        <f t="shared" si="283"/>
        <v>0</v>
      </c>
    </row>
    <row r="18130" spans="1:14" x14ac:dyDescent="0.2">
      <c r="A18130" t="s">
        <v>26526</v>
      </c>
      <c r="B18130" t="s">
        <v>39187</v>
      </c>
      <c r="I18130" t="s">
        <v>5</v>
      </c>
      <c r="J18130">
        <v>125.85</v>
      </c>
      <c r="M18130">
        <v>125.85</v>
      </c>
      <c r="N18130">
        <f t="shared" si="283"/>
        <v>0</v>
      </c>
    </row>
    <row r="18131" spans="1:14" x14ac:dyDescent="0.2">
      <c r="A18131" t="s">
        <v>26527</v>
      </c>
      <c r="B18131" t="s">
        <v>39188</v>
      </c>
      <c r="I18131" t="s">
        <v>5</v>
      </c>
      <c r="J18131">
        <v>139.52000000000001</v>
      </c>
      <c r="M18131">
        <v>139.52000000000001</v>
      </c>
      <c r="N18131">
        <f t="shared" si="283"/>
        <v>0</v>
      </c>
    </row>
    <row r="18132" spans="1:14" x14ac:dyDescent="0.2">
      <c r="A18132" t="s">
        <v>26528</v>
      </c>
      <c r="B18132" t="s">
        <v>39188</v>
      </c>
      <c r="I18132" t="s">
        <v>5</v>
      </c>
      <c r="J18132">
        <v>132.56</v>
      </c>
      <c r="M18132">
        <v>132.56</v>
      </c>
      <c r="N18132">
        <f t="shared" si="283"/>
        <v>0</v>
      </c>
    </row>
    <row r="18133" spans="1:14" x14ac:dyDescent="0.2">
      <c r="A18133" t="s">
        <v>26529</v>
      </c>
      <c r="B18133" t="s">
        <v>39189</v>
      </c>
      <c r="I18133" t="s">
        <v>5</v>
      </c>
      <c r="J18133">
        <v>171.17</v>
      </c>
      <c r="M18133">
        <v>171.17</v>
      </c>
      <c r="N18133">
        <f t="shared" si="283"/>
        <v>0</v>
      </c>
    </row>
    <row r="18134" spans="1:14" x14ac:dyDescent="0.2">
      <c r="A18134" t="s">
        <v>26530</v>
      </c>
      <c r="B18134" t="s">
        <v>39189</v>
      </c>
      <c r="I18134" t="s">
        <v>5</v>
      </c>
      <c r="J18134">
        <v>163.92</v>
      </c>
      <c r="M18134">
        <v>163.92</v>
      </c>
      <c r="N18134">
        <f t="shared" si="283"/>
        <v>0</v>
      </c>
    </row>
    <row r="18135" spans="1:14" x14ac:dyDescent="0.2">
      <c r="A18135" t="s">
        <v>26531</v>
      </c>
      <c r="B18135" t="s">
        <v>39190</v>
      </c>
      <c r="I18135" t="s">
        <v>5</v>
      </c>
      <c r="J18135">
        <v>174.55</v>
      </c>
      <c r="M18135">
        <v>174.55</v>
      </c>
      <c r="N18135">
        <f t="shared" si="283"/>
        <v>0</v>
      </c>
    </row>
    <row r="18136" spans="1:14" x14ac:dyDescent="0.2">
      <c r="A18136" t="s">
        <v>26532</v>
      </c>
      <c r="B18136" t="s">
        <v>39190</v>
      </c>
      <c r="I18136" t="s">
        <v>5</v>
      </c>
      <c r="J18136">
        <v>167.31</v>
      </c>
      <c r="M18136">
        <v>167.31</v>
      </c>
      <c r="N18136">
        <f t="shared" si="283"/>
        <v>0</v>
      </c>
    </row>
    <row r="18137" spans="1:14" x14ac:dyDescent="0.2">
      <c r="A18137" t="s">
        <v>26533</v>
      </c>
      <c r="B18137" t="s">
        <v>39191</v>
      </c>
      <c r="I18137" t="s">
        <v>5</v>
      </c>
      <c r="J18137">
        <v>205.27</v>
      </c>
      <c r="M18137">
        <v>205.27</v>
      </c>
      <c r="N18137">
        <f t="shared" si="283"/>
        <v>0</v>
      </c>
    </row>
    <row r="18138" spans="1:14" x14ac:dyDescent="0.2">
      <c r="A18138" t="s">
        <v>26534</v>
      </c>
      <c r="B18138" t="s">
        <v>39191</v>
      </c>
      <c r="I18138" t="s">
        <v>5</v>
      </c>
      <c r="J18138">
        <v>197.68</v>
      </c>
      <c r="M18138">
        <v>197.68</v>
      </c>
      <c r="N18138">
        <f t="shared" si="283"/>
        <v>0</v>
      </c>
    </row>
    <row r="18139" spans="1:14" x14ac:dyDescent="0.2">
      <c r="A18139" t="s">
        <v>26535</v>
      </c>
      <c r="B18139" t="s">
        <v>39192</v>
      </c>
      <c r="I18139" t="s">
        <v>5</v>
      </c>
      <c r="J18139">
        <v>237.19</v>
      </c>
      <c r="M18139">
        <v>237.19</v>
      </c>
      <c r="N18139">
        <f t="shared" si="283"/>
        <v>0</v>
      </c>
    </row>
    <row r="18140" spans="1:14" x14ac:dyDescent="0.2">
      <c r="A18140" t="s">
        <v>26536</v>
      </c>
      <c r="B18140" t="s">
        <v>39192</v>
      </c>
      <c r="I18140" t="s">
        <v>5</v>
      </c>
      <c r="J18140">
        <v>229.6</v>
      </c>
      <c r="M18140">
        <v>229.6</v>
      </c>
      <c r="N18140">
        <f t="shared" si="283"/>
        <v>0</v>
      </c>
    </row>
    <row r="18141" spans="1:14" x14ac:dyDescent="0.2">
      <c r="A18141" t="s">
        <v>26537</v>
      </c>
      <c r="B18141" t="s">
        <v>39193</v>
      </c>
      <c r="I18141" t="s">
        <v>5</v>
      </c>
      <c r="J18141">
        <v>204.56</v>
      </c>
      <c r="M18141">
        <v>204.56</v>
      </c>
      <c r="N18141">
        <f t="shared" si="283"/>
        <v>0</v>
      </c>
    </row>
    <row r="18142" spans="1:14" x14ac:dyDescent="0.2">
      <c r="A18142" t="s">
        <v>26538</v>
      </c>
      <c r="B18142" t="s">
        <v>39193</v>
      </c>
      <c r="I18142" t="s">
        <v>5</v>
      </c>
      <c r="J18142">
        <v>197.95</v>
      </c>
      <c r="M18142">
        <v>197.95</v>
      </c>
      <c r="N18142">
        <f t="shared" si="283"/>
        <v>0</v>
      </c>
    </row>
    <row r="18143" spans="1:14" x14ac:dyDescent="0.2">
      <c r="A18143" t="s">
        <v>26539</v>
      </c>
      <c r="B18143" t="s">
        <v>39194</v>
      </c>
      <c r="I18143" t="s">
        <v>5</v>
      </c>
      <c r="J18143">
        <v>203.13</v>
      </c>
      <c r="M18143">
        <v>203.13</v>
      </c>
      <c r="N18143">
        <f t="shared" si="283"/>
        <v>0</v>
      </c>
    </row>
    <row r="18144" spans="1:14" x14ac:dyDescent="0.2">
      <c r="A18144" t="s">
        <v>26540</v>
      </c>
      <c r="B18144" t="s">
        <v>39194</v>
      </c>
      <c r="I18144" t="s">
        <v>5</v>
      </c>
      <c r="J18144">
        <v>196.52</v>
      </c>
      <c r="M18144">
        <v>196.52</v>
      </c>
      <c r="N18144">
        <f t="shared" si="283"/>
        <v>0</v>
      </c>
    </row>
    <row r="18145" spans="1:14" x14ac:dyDescent="0.2">
      <c r="A18145" t="s">
        <v>26541</v>
      </c>
      <c r="B18145" t="s">
        <v>39195</v>
      </c>
      <c r="I18145" t="s">
        <v>5</v>
      </c>
      <c r="J18145">
        <v>222.84</v>
      </c>
      <c r="M18145">
        <v>222.84</v>
      </c>
      <c r="N18145">
        <f t="shared" si="283"/>
        <v>0</v>
      </c>
    </row>
    <row r="18146" spans="1:14" x14ac:dyDescent="0.2">
      <c r="A18146" t="s">
        <v>26542</v>
      </c>
      <c r="B18146" t="s">
        <v>39195</v>
      </c>
      <c r="I18146" t="s">
        <v>5</v>
      </c>
      <c r="J18146">
        <v>216.23</v>
      </c>
      <c r="M18146">
        <v>216.23</v>
      </c>
      <c r="N18146">
        <f t="shared" si="283"/>
        <v>0</v>
      </c>
    </row>
    <row r="18147" spans="1:14" x14ac:dyDescent="0.2">
      <c r="A18147" t="s">
        <v>26543</v>
      </c>
      <c r="B18147" t="s">
        <v>39196</v>
      </c>
      <c r="I18147" t="s">
        <v>5</v>
      </c>
      <c r="J18147">
        <v>242.82</v>
      </c>
      <c r="M18147">
        <v>242.82</v>
      </c>
      <c r="N18147">
        <f t="shared" si="283"/>
        <v>0</v>
      </c>
    </row>
    <row r="18148" spans="1:14" x14ac:dyDescent="0.2">
      <c r="A18148" t="s">
        <v>26544</v>
      </c>
      <c r="B18148" t="s">
        <v>39196</v>
      </c>
      <c r="I18148" t="s">
        <v>5</v>
      </c>
      <c r="J18148">
        <v>236.21</v>
      </c>
      <c r="M18148">
        <v>236.21</v>
      </c>
      <c r="N18148">
        <f t="shared" si="283"/>
        <v>0</v>
      </c>
    </row>
    <row r="18149" spans="1:14" x14ac:dyDescent="0.2">
      <c r="A18149" t="s">
        <v>26545</v>
      </c>
      <c r="B18149" t="s">
        <v>39197</v>
      </c>
      <c r="I18149" t="s">
        <v>5</v>
      </c>
      <c r="J18149">
        <v>245.47</v>
      </c>
      <c r="M18149">
        <v>245.47</v>
      </c>
      <c r="N18149">
        <f t="shared" si="283"/>
        <v>0</v>
      </c>
    </row>
    <row r="18150" spans="1:14" x14ac:dyDescent="0.2">
      <c r="A18150" t="s">
        <v>26546</v>
      </c>
      <c r="B18150" t="s">
        <v>39197</v>
      </c>
      <c r="I18150" t="s">
        <v>5</v>
      </c>
      <c r="J18150">
        <v>238.86</v>
      </c>
      <c r="M18150">
        <v>238.86</v>
      </c>
      <c r="N18150">
        <f t="shared" si="283"/>
        <v>0</v>
      </c>
    </row>
    <row r="18151" spans="1:14" x14ac:dyDescent="0.2">
      <c r="A18151" t="s">
        <v>26547</v>
      </c>
      <c r="B18151" t="s">
        <v>39198</v>
      </c>
      <c r="I18151" t="s">
        <v>5</v>
      </c>
      <c r="J18151">
        <v>254.79</v>
      </c>
      <c r="M18151">
        <v>254.79</v>
      </c>
      <c r="N18151">
        <f t="shared" si="283"/>
        <v>0</v>
      </c>
    </row>
    <row r="18152" spans="1:14" x14ac:dyDescent="0.2">
      <c r="A18152" t="s">
        <v>26548</v>
      </c>
      <c r="B18152" t="s">
        <v>39198</v>
      </c>
      <c r="I18152" t="s">
        <v>5</v>
      </c>
      <c r="J18152">
        <v>248.18</v>
      </c>
      <c r="M18152">
        <v>248.18</v>
      </c>
      <c r="N18152">
        <f t="shared" si="283"/>
        <v>0</v>
      </c>
    </row>
    <row r="18153" spans="1:14" x14ac:dyDescent="0.2">
      <c r="A18153" t="s">
        <v>26549</v>
      </c>
      <c r="B18153" t="s">
        <v>39199</v>
      </c>
      <c r="I18153" t="s">
        <v>5</v>
      </c>
      <c r="J18153">
        <v>188.33</v>
      </c>
      <c r="M18153">
        <v>188.33</v>
      </c>
      <c r="N18153">
        <f t="shared" si="283"/>
        <v>0</v>
      </c>
    </row>
    <row r="18154" spans="1:14" x14ac:dyDescent="0.2">
      <c r="A18154" t="s">
        <v>26550</v>
      </c>
      <c r="B18154" t="s">
        <v>39199</v>
      </c>
      <c r="I18154" t="s">
        <v>5</v>
      </c>
      <c r="J18154">
        <v>182.01</v>
      </c>
      <c r="M18154">
        <v>182.01</v>
      </c>
      <c r="N18154">
        <f t="shared" si="283"/>
        <v>0</v>
      </c>
    </row>
    <row r="18155" spans="1:14" x14ac:dyDescent="0.2">
      <c r="A18155" t="s">
        <v>26551</v>
      </c>
      <c r="B18155" t="s">
        <v>39200</v>
      </c>
      <c r="I18155" t="s">
        <v>5</v>
      </c>
      <c r="J18155">
        <v>228.64</v>
      </c>
      <c r="M18155">
        <v>228.64</v>
      </c>
      <c r="N18155">
        <f t="shared" si="283"/>
        <v>0</v>
      </c>
    </row>
    <row r="18156" spans="1:14" x14ac:dyDescent="0.2">
      <c r="A18156" t="s">
        <v>26552</v>
      </c>
      <c r="B18156" t="s">
        <v>39200</v>
      </c>
      <c r="I18156" t="s">
        <v>5</v>
      </c>
      <c r="J18156">
        <v>222.32</v>
      </c>
      <c r="M18156">
        <v>222.32</v>
      </c>
      <c r="N18156">
        <f t="shared" si="283"/>
        <v>0</v>
      </c>
    </row>
    <row r="18157" spans="1:14" x14ac:dyDescent="0.2">
      <c r="A18157" t="s">
        <v>26553</v>
      </c>
      <c r="B18157" t="s">
        <v>39201</v>
      </c>
      <c r="I18157" t="s">
        <v>5</v>
      </c>
      <c r="J18157">
        <v>293.82</v>
      </c>
      <c r="M18157">
        <v>293.82</v>
      </c>
      <c r="N18157">
        <f t="shared" si="283"/>
        <v>0</v>
      </c>
    </row>
    <row r="18158" spans="1:14" x14ac:dyDescent="0.2">
      <c r="A18158" t="s">
        <v>26554</v>
      </c>
      <c r="B18158" t="s">
        <v>39201</v>
      </c>
      <c r="I18158" t="s">
        <v>5</v>
      </c>
      <c r="J18158">
        <v>287.5</v>
      </c>
      <c r="M18158">
        <v>287.5</v>
      </c>
      <c r="N18158">
        <f t="shared" si="283"/>
        <v>0</v>
      </c>
    </row>
    <row r="18159" spans="1:14" x14ac:dyDescent="0.2">
      <c r="A18159" t="s">
        <v>26555</v>
      </c>
      <c r="B18159" t="s">
        <v>39202</v>
      </c>
      <c r="I18159" t="s">
        <v>5</v>
      </c>
      <c r="J18159">
        <v>200.58</v>
      </c>
      <c r="M18159">
        <v>200.58</v>
      </c>
      <c r="N18159">
        <f t="shared" si="283"/>
        <v>0</v>
      </c>
    </row>
    <row r="18160" spans="1:14" x14ac:dyDescent="0.2">
      <c r="A18160" t="s">
        <v>26556</v>
      </c>
      <c r="B18160" t="s">
        <v>39202</v>
      </c>
      <c r="I18160" t="s">
        <v>5</v>
      </c>
      <c r="J18160">
        <v>194.26</v>
      </c>
      <c r="M18160">
        <v>194.26</v>
      </c>
      <c r="N18160">
        <f t="shared" si="283"/>
        <v>0</v>
      </c>
    </row>
    <row r="18161" spans="1:14" x14ac:dyDescent="0.2">
      <c r="A18161" t="s">
        <v>26557</v>
      </c>
      <c r="B18161" t="s">
        <v>39203</v>
      </c>
      <c r="I18161" t="s">
        <v>5</v>
      </c>
      <c r="J18161">
        <v>300.99</v>
      </c>
      <c r="M18161">
        <v>300.99</v>
      </c>
      <c r="N18161">
        <f t="shared" si="283"/>
        <v>0</v>
      </c>
    </row>
    <row r="18162" spans="1:14" x14ac:dyDescent="0.2">
      <c r="A18162" t="s">
        <v>26558</v>
      </c>
      <c r="B18162" t="s">
        <v>39203</v>
      </c>
      <c r="I18162" t="s">
        <v>5</v>
      </c>
      <c r="J18162">
        <v>294.67</v>
      </c>
      <c r="M18162">
        <v>294.67</v>
      </c>
      <c r="N18162">
        <f t="shared" si="283"/>
        <v>0</v>
      </c>
    </row>
    <row r="18163" spans="1:14" x14ac:dyDescent="0.2">
      <c r="A18163" t="s">
        <v>26559</v>
      </c>
      <c r="B18163" t="s">
        <v>39204</v>
      </c>
      <c r="I18163" t="s">
        <v>5</v>
      </c>
      <c r="J18163">
        <v>273.33999999999997</v>
      </c>
      <c r="M18163">
        <v>273.33999999999997</v>
      </c>
      <c r="N18163">
        <f t="shared" si="283"/>
        <v>0</v>
      </c>
    </row>
    <row r="18164" spans="1:14" x14ac:dyDescent="0.2">
      <c r="A18164" t="s">
        <v>26560</v>
      </c>
      <c r="B18164" t="s">
        <v>39204</v>
      </c>
      <c r="I18164" t="s">
        <v>5</v>
      </c>
      <c r="J18164">
        <v>267.02</v>
      </c>
      <c r="M18164">
        <v>267.02</v>
      </c>
      <c r="N18164">
        <f t="shared" si="283"/>
        <v>0</v>
      </c>
    </row>
    <row r="18165" spans="1:14" x14ac:dyDescent="0.2">
      <c r="A18165" t="s">
        <v>18112</v>
      </c>
      <c r="B18165" t="s">
        <v>39205</v>
      </c>
      <c r="I18165" t="s">
        <v>5</v>
      </c>
      <c r="J18165">
        <v>9389.18</v>
      </c>
      <c r="M18165">
        <v>9389.18</v>
      </c>
      <c r="N18165">
        <f t="shared" si="283"/>
        <v>0</v>
      </c>
    </row>
    <row r="18166" spans="1:14" x14ac:dyDescent="0.2">
      <c r="A18166" t="s">
        <v>18113</v>
      </c>
      <c r="B18166" t="s">
        <v>39205</v>
      </c>
      <c r="I18166" t="s">
        <v>5</v>
      </c>
      <c r="J18166">
        <v>9383.43</v>
      </c>
      <c r="M18166">
        <v>9383.43</v>
      </c>
      <c r="N18166">
        <f t="shared" si="283"/>
        <v>0</v>
      </c>
    </row>
    <row r="18167" spans="1:14" x14ac:dyDescent="0.2">
      <c r="A18167" t="s">
        <v>18114</v>
      </c>
      <c r="B18167" t="s">
        <v>39206</v>
      </c>
      <c r="I18167" t="s">
        <v>5</v>
      </c>
      <c r="J18167">
        <v>10503.82</v>
      </c>
      <c r="M18167">
        <v>10503.82</v>
      </c>
      <c r="N18167">
        <f t="shared" si="283"/>
        <v>0</v>
      </c>
    </row>
    <row r="18168" spans="1:14" x14ac:dyDescent="0.2">
      <c r="A18168" t="s">
        <v>18115</v>
      </c>
      <c r="B18168" t="s">
        <v>39206</v>
      </c>
      <c r="I18168" t="s">
        <v>5</v>
      </c>
      <c r="J18168">
        <v>10495.19</v>
      </c>
      <c r="M18168">
        <v>10495.19</v>
      </c>
      <c r="N18168">
        <f t="shared" si="283"/>
        <v>0</v>
      </c>
    </row>
    <row r="18169" spans="1:14" x14ac:dyDescent="0.2">
      <c r="A18169" t="s">
        <v>18116</v>
      </c>
      <c r="B18169" t="s">
        <v>39207</v>
      </c>
      <c r="I18169" t="s">
        <v>5</v>
      </c>
      <c r="J18169">
        <v>13586.06</v>
      </c>
      <c r="M18169">
        <v>13586.06</v>
      </c>
      <c r="N18169">
        <f t="shared" si="283"/>
        <v>0</v>
      </c>
    </row>
    <row r="18170" spans="1:14" x14ac:dyDescent="0.2">
      <c r="A18170" t="s">
        <v>18117</v>
      </c>
      <c r="B18170" t="s">
        <v>39207</v>
      </c>
      <c r="I18170" t="s">
        <v>5</v>
      </c>
      <c r="J18170">
        <v>13574.57</v>
      </c>
      <c r="M18170">
        <v>13574.57</v>
      </c>
      <c r="N18170">
        <f t="shared" si="283"/>
        <v>0</v>
      </c>
    </row>
    <row r="18171" spans="1:14" x14ac:dyDescent="0.2">
      <c r="A18171" t="s">
        <v>18118</v>
      </c>
      <c r="B18171" t="s">
        <v>39208</v>
      </c>
      <c r="I18171" t="s">
        <v>5</v>
      </c>
      <c r="J18171">
        <v>16788.55</v>
      </c>
      <c r="M18171">
        <v>16788.55</v>
      </c>
      <c r="N18171">
        <f t="shared" si="283"/>
        <v>0</v>
      </c>
    </row>
    <row r="18172" spans="1:14" x14ac:dyDescent="0.2">
      <c r="A18172" t="s">
        <v>18119</v>
      </c>
      <c r="B18172" t="s">
        <v>39208</v>
      </c>
      <c r="I18172" t="s">
        <v>5</v>
      </c>
      <c r="J18172">
        <v>16774.18</v>
      </c>
      <c r="M18172">
        <v>16774.18</v>
      </c>
      <c r="N18172">
        <f t="shared" si="283"/>
        <v>0</v>
      </c>
    </row>
    <row r="18173" spans="1:14" x14ac:dyDescent="0.2">
      <c r="A18173" t="s">
        <v>18120</v>
      </c>
      <c r="B18173" t="s">
        <v>39209</v>
      </c>
      <c r="I18173" t="s">
        <v>5</v>
      </c>
      <c r="J18173">
        <v>21167.78</v>
      </c>
      <c r="M18173">
        <v>21167.78</v>
      </c>
      <c r="N18173">
        <f t="shared" si="283"/>
        <v>0</v>
      </c>
    </row>
    <row r="18174" spans="1:14" x14ac:dyDescent="0.2">
      <c r="A18174" t="s">
        <v>18121</v>
      </c>
      <c r="B18174" t="s">
        <v>39209</v>
      </c>
      <c r="I18174" t="s">
        <v>5</v>
      </c>
      <c r="J18174">
        <v>21150.53</v>
      </c>
      <c r="M18174">
        <v>21150.53</v>
      </c>
      <c r="N18174">
        <f t="shared" si="283"/>
        <v>0</v>
      </c>
    </row>
    <row r="18175" spans="1:14" x14ac:dyDescent="0.2">
      <c r="A18175" t="s">
        <v>18122</v>
      </c>
      <c r="B18175" t="s">
        <v>39210</v>
      </c>
      <c r="I18175" t="s">
        <v>5</v>
      </c>
      <c r="J18175">
        <v>29664.77</v>
      </c>
      <c r="M18175">
        <v>29664.77</v>
      </c>
      <c r="N18175">
        <f t="shared" si="283"/>
        <v>0</v>
      </c>
    </row>
    <row r="18176" spans="1:14" x14ac:dyDescent="0.2">
      <c r="A18176" t="s">
        <v>18123</v>
      </c>
      <c r="B18176" t="s">
        <v>39210</v>
      </c>
      <c r="I18176" t="s">
        <v>5</v>
      </c>
      <c r="J18176">
        <v>29644.66</v>
      </c>
      <c r="M18176">
        <v>29644.66</v>
      </c>
      <c r="N18176">
        <f t="shared" si="283"/>
        <v>0</v>
      </c>
    </row>
    <row r="18177" spans="1:14" x14ac:dyDescent="0.2">
      <c r="A18177" t="s">
        <v>18124</v>
      </c>
      <c r="B18177" t="s">
        <v>39211</v>
      </c>
      <c r="I18177" t="s">
        <v>5</v>
      </c>
      <c r="J18177">
        <v>31291.68</v>
      </c>
      <c r="M18177">
        <v>31291.68</v>
      </c>
      <c r="N18177">
        <f t="shared" si="283"/>
        <v>0</v>
      </c>
    </row>
    <row r="18178" spans="1:14" x14ac:dyDescent="0.2">
      <c r="A18178" t="s">
        <v>18125</v>
      </c>
      <c r="B18178" t="s">
        <v>39211</v>
      </c>
      <c r="I18178" t="s">
        <v>5</v>
      </c>
      <c r="J18178">
        <v>31268.69</v>
      </c>
      <c r="M18178">
        <v>31268.69</v>
      </c>
      <c r="N18178">
        <f t="shared" si="283"/>
        <v>0</v>
      </c>
    </row>
    <row r="18179" spans="1:14" x14ac:dyDescent="0.2">
      <c r="A18179" t="s">
        <v>18126</v>
      </c>
      <c r="B18179" t="s">
        <v>39212</v>
      </c>
      <c r="I18179" t="s">
        <v>5</v>
      </c>
      <c r="J18179">
        <v>54814.400000000001</v>
      </c>
      <c r="M18179">
        <v>54814.400000000001</v>
      </c>
      <c r="N18179">
        <f t="shared" si="283"/>
        <v>0</v>
      </c>
    </row>
    <row r="18180" spans="1:14" x14ac:dyDescent="0.2">
      <c r="A18180" t="s">
        <v>18127</v>
      </c>
      <c r="B18180" t="s">
        <v>39212</v>
      </c>
      <c r="I18180" t="s">
        <v>5</v>
      </c>
      <c r="J18180">
        <v>54788.53</v>
      </c>
      <c r="M18180">
        <v>54788.53</v>
      </c>
      <c r="N18180">
        <f t="shared" ref="N18180:N18243" si="284">J18180-M18180</f>
        <v>0</v>
      </c>
    </row>
    <row r="18181" spans="1:14" x14ac:dyDescent="0.2">
      <c r="A18181" t="s">
        <v>18128</v>
      </c>
      <c r="B18181" t="s">
        <v>39213</v>
      </c>
      <c r="I18181" t="s">
        <v>5</v>
      </c>
      <c r="J18181">
        <v>59287.62</v>
      </c>
      <c r="M18181">
        <v>59287.62</v>
      </c>
      <c r="N18181">
        <f t="shared" si="284"/>
        <v>0</v>
      </c>
    </row>
    <row r="18182" spans="1:14" x14ac:dyDescent="0.2">
      <c r="A18182" t="s">
        <v>18129</v>
      </c>
      <c r="B18182" t="s">
        <v>39213</v>
      </c>
      <c r="I18182" t="s">
        <v>5</v>
      </c>
      <c r="J18182">
        <v>59258.89</v>
      </c>
      <c r="M18182">
        <v>59258.89</v>
      </c>
      <c r="N18182">
        <f t="shared" si="284"/>
        <v>0</v>
      </c>
    </row>
    <row r="18183" spans="1:14" x14ac:dyDescent="0.2">
      <c r="A18183" t="s">
        <v>18130</v>
      </c>
      <c r="B18183" t="s">
        <v>39214</v>
      </c>
      <c r="I18183" t="s">
        <v>5</v>
      </c>
      <c r="J18183">
        <v>87002.18</v>
      </c>
      <c r="M18183">
        <v>87002.18</v>
      </c>
      <c r="N18183">
        <f t="shared" si="284"/>
        <v>0</v>
      </c>
    </row>
    <row r="18184" spans="1:14" x14ac:dyDescent="0.2">
      <c r="A18184" t="s">
        <v>18131</v>
      </c>
      <c r="B18184" t="s">
        <v>39214</v>
      </c>
      <c r="I18184" t="s">
        <v>5</v>
      </c>
      <c r="J18184">
        <v>86970.57</v>
      </c>
      <c r="M18184">
        <v>86970.57</v>
      </c>
      <c r="N18184">
        <f t="shared" si="284"/>
        <v>0</v>
      </c>
    </row>
    <row r="18185" spans="1:14" x14ac:dyDescent="0.2">
      <c r="A18185" t="s">
        <v>18132</v>
      </c>
      <c r="B18185" t="s">
        <v>39215</v>
      </c>
      <c r="I18185" t="s">
        <v>5</v>
      </c>
      <c r="J18185">
        <v>59923.96</v>
      </c>
      <c r="M18185">
        <v>59923.96</v>
      </c>
      <c r="N18185">
        <f t="shared" si="284"/>
        <v>0</v>
      </c>
    </row>
    <row r="18186" spans="1:14" x14ac:dyDescent="0.2">
      <c r="A18186" t="s">
        <v>18133</v>
      </c>
      <c r="B18186" t="s">
        <v>39215</v>
      </c>
      <c r="I18186" t="s">
        <v>5</v>
      </c>
      <c r="J18186">
        <v>59912.47</v>
      </c>
      <c r="M18186">
        <v>59912.47</v>
      </c>
      <c r="N18186">
        <f t="shared" si="284"/>
        <v>0</v>
      </c>
    </row>
    <row r="18187" spans="1:14" x14ac:dyDescent="0.2">
      <c r="A18187" t="s">
        <v>18134</v>
      </c>
      <c r="B18187" t="s">
        <v>39216</v>
      </c>
      <c r="I18187" t="s">
        <v>5</v>
      </c>
      <c r="J18187">
        <v>65099.7</v>
      </c>
      <c r="M18187">
        <v>65099.7</v>
      </c>
      <c r="N18187">
        <f t="shared" si="284"/>
        <v>0</v>
      </c>
    </row>
    <row r="18188" spans="1:14" x14ac:dyDescent="0.2">
      <c r="A18188" t="s">
        <v>18135</v>
      </c>
      <c r="B18188" t="s">
        <v>39216</v>
      </c>
      <c r="I18188" t="s">
        <v>5</v>
      </c>
      <c r="J18188">
        <v>65085.33</v>
      </c>
      <c r="M18188">
        <v>65085.33</v>
      </c>
      <c r="N18188">
        <f t="shared" si="284"/>
        <v>0</v>
      </c>
    </row>
    <row r="18189" spans="1:14" x14ac:dyDescent="0.2">
      <c r="A18189" t="s">
        <v>18136</v>
      </c>
      <c r="B18189" t="s">
        <v>39217</v>
      </c>
      <c r="I18189" t="s">
        <v>5</v>
      </c>
      <c r="J18189">
        <v>70566.509999999995</v>
      </c>
      <c r="M18189">
        <v>70566.509999999995</v>
      </c>
      <c r="N18189">
        <f t="shared" si="284"/>
        <v>0</v>
      </c>
    </row>
    <row r="18190" spans="1:14" x14ac:dyDescent="0.2">
      <c r="A18190" t="s">
        <v>18137</v>
      </c>
      <c r="B18190" t="s">
        <v>39217</v>
      </c>
      <c r="I18190" t="s">
        <v>5</v>
      </c>
      <c r="J18190">
        <v>70549.27</v>
      </c>
      <c r="M18190">
        <v>70549.27</v>
      </c>
      <c r="N18190">
        <f t="shared" si="284"/>
        <v>0</v>
      </c>
    </row>
    <row r="18191" spans="1:14" x14ac:dyDescent="0.2">
      <c r="A18191" t="s">
        <v>18138</v>
      </c>
      <c r="B18191" t="s">
        <v>39218</v>
      </c>
      <c r="I18191" t="s">
        <v>5</v>
      </c>
      <c r="J18191">
        <v>103310.13</v>
      </c>
      <c r="M18191">
        <v>103310.13</v>
      </c>
      <c r="N18191">
        <f t="shared" si="284"/>
        <v>0</v>
      </c>
    </row>
    <row r="18192" spans="1:14" x14ac:dyDescent="0.2">
      <c r="A18192" t="s">
        <v>18139</v>
      </c>
      <c r="B18192" t="s">
        <v>39218</v>
      </c>
      <c r="I18192" t="s">
        <v>5</v>
      </c>
      <c r="J18192">
        <v>103287.14</v>
      </c>
      <c r="M18192">
        <v>103287.14</v>
      </c>
      <c r="N18192">
        <f t="shared" si="284"/>
        <v>0</v>
      </c>
    </row>
    <row r="18193" spans="1:14" x14ac:dyDescent="0.2">
      <c r="A18193" t="s">
        <v>18140</v>
      </c>
      <c r="B18193" t="s">
        <v>39219</v>
      </c>
      <c r="I18193" t="s">
        <v>5</v>
      </c>
      <c r="J18193">
        <v>147958.65</v>
      </c>
      <c r="M18193">
        <v>147958.65</v>
      </c>
      <c r="N18193">
        <f t="shared" si="284"/>
        <v>0</v>
      </c>
    </row>
    <row r="18194" spans="1:14" x14ac:dyDescent="0.2">
      <c r="A18194" t="s">
        <v>18141</v>
      </c>
      <c r="B18194" t="s">
        <v>39219</v>
      </c>
      <c r="I18194" t="s">
        <v>5</v>
      </c>
      <c r="J18194">
        <v>147932.78</v>
      </c>
      <c r="M18194">
        <v>147932.78</v>
      </c>
      <c r="N18194">
        <f t="shared" si="284"/>
        <v>0</v>
      </c>
    </row>
    <row r="18195" spans="1:14" x14ac:dyDescent="0.2">
      <c r="A18195" t="s">
        <v>18142</v>
      </c>
      <c r="B18195" t="s">
        <v>39220</v>
      </c>
      <c r="I18195" t="s">
        <v>5</v>
      </c>
      <c r="J18195">
        <v>165271.16</v>
      </c>
      <c r="M18195">
        <v>165271.16</v>
      </c>
      <c r="N18195">
        <f t="shared" si="284"/>
        <v>0</v>
      </c>
    </row>
    <row r="18196" spans="1:14" x14ac:dyDescent="0.2">
      <c r="A18196" t="s">
        <v>18143</v>
      </c>
      <c r="B18196" t="s">
        <v>39220</v>
      </c>
      <c r="I18196" t="s">
        <v>5</v>
      </c>
      <c r="J18196">
        <v>165242.43</v>
      </c>
      <c r="M18196">
        <v>165242.43</v>
      </c>
      <c r="N18196">
        <f t="shared" si="284"/>
        <v>0</v>
      </c>
    </row>
    <row r="18197" spans="1:14" x14ac:dyDescent="0.2">
      <c r="A18197" t="s">
        <v>18144</v>
      </c>
      <c r="B18197" t="s">
        <v>39221</v>
      </c>
      <c r="I18197" t="s">
        <v>5</v>
      </c>
      <c r="J18197">
        <v>187092.68</v>
      </c>
      <c r="M18197">
        <v>187092.68</v>
      </c>
      <c r="N18197">
        <f t="shared" si="284"/>
        <v>0</v>
      </c>
    </row>
    <row r="18198" spans="1:14" x14ac:dyDescent="0.2">
      <c r="A18198" t="s">
        <v>18145</v>
      </c>
      <c r="B18198" t="s">
        <v>39221</v>
      </c>
      <c r="I18198" t="s">
        <v>5</v>
      </c>
      <c r="J18198">
        <v>187061.07</v>
      </c>
      <c r="M18198">
        <v>187061.07</v>
      </c>
      <c r="N18198">
        <f t="shared" si="284"/>
        <v>0</v>
      </c>
    </row>
    <row r="18199" spans="1:14" x14ac:dyDescent="0.2">
      <c r="A18199" t="s">
        <v>18146</v>
      </c>
      <c r="B18199" t="s">
        <v>39222</v>
      </c>
      <c r="I18199" t="s">
        <v>5</v>
      </c>
      <c r="J18199">
        <v>36243.03</v>
      </c>
      <c r="M18199">
        <v>36243.03</v>
      </c>
      <c r="N18199">
        <f t="shared" si="284"/>
        <v>0</v>
      </c>
    </row>
    <row r="18200" spans="1:14" x14ac:dyDescent="0.2">
      <c r="A18200" t="s">
        <v>18147</v>
      </c>
      <c r="B18200" t="s">
        <v>39222</v>
      </c>
      <c r="I18200" t="s">
        <v>5</v>
      </c>
      <c r="J18200">
        <v>36237.279999999999</v>
      </c>
      <c r="M18200">
        <v>36237.279999999999</v>
      </c>
      <c r="N18200">
        <f t="shared" si="284"/>
        <v>0</v>
      </c>
    </row>
    <row r="18201" spans="1:14" x14ac:dyDescent="0.2">
      <c r="A18201" t="s">
        <v>18148</v>
      </c>
      <c r="B18201" t="s">
        <v>39223</v>
      </c>
      <c r="I18201" t="s">
        <v>5</v>
      </c>
      <c r="J18201">
        <v>38064.550000000003</v>
      </c>
      <c r="M18201">
        <v>38064.550000000003</v>
      </c>
      <c r="N18201">
        <f t="shared" si="284"/>
        <v>0</v>
      </c>
    </row>
    <row r="18202" spans="1:14" x14ac:dyDescent="0.2">
      <c r="A18202" t="s">
        <v>18149</v>
      </c>
      <c r="B18202" t="s">
        <v>39223</v>
      </c>
      <c r="I18202" t="s">
        <v>5</v>
      </c>
      <c r="J18202">
        <v>38055.919999999998</v>
      </c>
      <c r="M18202">
        <v>38055.919999999998</v>
      </c>
      <c r="N18202">
        <f t="shared" si="284"/>
        <v>0</v>
      </c>
    </row>
    <row r="18203" spans="1:14" x14ac:dyDescent="0.2">
      <c r="A18203" t="s">
        <v>18150</v>
      </c>
      <c r="B18203" t="s">
        <v>39224</v>
      </c>
      <c r="I18203" t="s">
        <v>5</v>
      </c>
      <c r="J18203">
        <v>42530.06</v>
      </c>
      <c r="M18203">
        <v>42530.06</v>
      </c>
      <c r="N18203">
        <f t="shared" si="284"/>
        <v>0</v>
      </c>
    </row>
    <row r="18204" spans="1:14" x14ac:dyDescent="0.2">
      <c r="A18204" t="s">
        <v>18151</v>
      </c>
      <c r="B18204" t="s">
        <v>39224</v>
      </c>
      <c r="I18204" t="s">
        <v>5</v>
      </c>
      <c r="J18204">
        <v>42518.57</v>
      </c>
      <c r="M18204">
        <v>42518.57</v>
      </c>
      <c r="N18204">
        <f t="shared" si="284"/>
        <v>0</v>
      </c>
    </row>
    <row r="18205" spans="1:14" x14ac:dyDescent="0.2">
      <c r="A18205" t="s">
        <v>18152</v>
      </c>
      <c r="B18205" t="s">
        <v>39225</v>
      </c>
      <c r="I18205" t="s">
        <v>5</v>
      </c>
      <c r="J18205">
        <v>45952.58</v>
      </c>
      <c r="M18205">
        <v>45952.58</v>
      </c>
      <c r="N18205">
        <f t="shared" si="284"/>
        <v>0</v>
      </c>
    </row>
    <row r="18206" spans="1:14" x14ac:dyDescent="0.2">
      <c r="A18206" t="s">
        <v>18153</v>
      </c>
      <c r="B18206" t="s">
        <v>39225</v>
      </c>
      <c r="I18206" t="s">
        <v>5</v>
      </c>
      <c r="J18206">
        <v>45938.21</v>
      </c>
      <c r="M18206">
        <v>45938.21</v>
      </c>
      <c r="N18206">
        <f t="shared" si="284"/>
        <v>0</v>
      </c>
    </row>
    <row r="18207" spans="1:14" x14ac:dyDescent="0.2">
      <c r="A18207" t="s">
        <v>18154</v>
      </c>
      <c r="B18207" t="s">
        <v>39226</v>
      </c>
      <c r="I18207" t="s">
        <v>5</v>
      </c>
      <c r="J18207">
        <v>51009.65</v>
      </c>
      <c r="M18207">
        <v>51009.65</v>
      </c>
      <c r="N18207">
        <f t="shared" si="284"/>
        <v>0</v>
      </c>
    </row>
    <row r="18208" spans="1:14" x14ac:dyDescent="0.2">
      <c r="A18208" t="s">
        <v>18155</v>
      </c>
      <c r="B18208" t="s">
        <v>39226</v>
      </c>
      <c r="I18208" t="s">
        <v>5</v>
      </c>
      <c r="J18208">
        <v>50992.41</v>
      </c>
      <c r="M18208">
        <v>50992.41</v>
      </c>
      <c r="N18208">
        <f t="shared" si="284"/>
        <v>0</v>
      </c>
    </row>
    <row r="18209" spans="1:14" x14ac:dyDescent="0.2">
      <c r="A18209" t="s">
        <v>18156</v>
      </c>
      <c r="B18209" t="s">
        <v>39227</v>
      </c>
      <c r="I18209" t="s">
        <v>5</v>
      </c>
      <c r="J18209">
        <v>60436.61</v>
      </c>
      <c r="M18209">
        <v>60436.61</v>
      </c>
      <c r="N18209">
        <f t="shared" si="284"/>
        <v>0</v>
      </c>
    </row>
    <row r="18210" spans="1:14" x14ac:dyDescent="0.2">
      <c r="A18210" t="s">
        <v>18157</v>
      </c>
      <c r="B18210" t="s">
        <v>39227</v>
      </c>
      <c r="I18210" t="s">
        <v>5</v>
      </c>
      <c r="J18210">
        <v>60416.5</v>
      </c>
      <c r="M18210">
        <v>60416.5</v>
      </c>
      <c r="N18210">
        <f t="shared" si="284"/>
        <v>0</v>
      </c>
    </row>
    <row r="18211" spans="1:14" x14ac:dyDescent="0.2">
      <c r="A18211" t="s">
        <v>18158</v>
      </c>
      <c r="B18211" t="s">
        <v>39228</v>
      </c>
      <c r="I18211" t="s">
        <v>5</v>
      </c>
      <c r="J18211">
        <v>62853.58</v>
      </c>
      <c r="M18211">
        <v>62853.58</v>
      </c>
      <c r="N18211">
        <f t="shared" si="284"/>
        <v>0</v>
      </c>
    </row>
    <row r="18212" spans="1:14" x14ac:dyDescent="0.2">
      <c r="A18212" t="s">
        <v>18159</v>
      </c>
      <c r="B18212" t="s">
        <v>39228</v>
      </c>
      <c r="I18212" t="s">
        <v>5</v>
      </c>
      <c r="J18212">
        <v>62830.59</v>
      </c>
      <c r="M18212">
        <v>62830.59</v>
      </c>
      <c r="N18212">
        <f t="shared" si="284"/>
        <v>0</v>
      </c>
    </row>
    <row r="18213" spans="1:14" x14ac:dyDescent="0.2">
      <c r="A18213" t="s">
        <v>18160</v>
      </c>
      <c r="B18213" t="s">
        <v>39229</v>
      </c>
      <c r="I18213" t="s">
        <v>5</v>
      </c>
      <c r="J18213">
        <v>65828.56</v>
      </c>
      <c r="M18213">
        <v>65828.56</v>
      </c>
      <c r="N18213">
        <f t="shared" si="284"/>
        <v>0</v>
      </c>
    </row>
    <row r="18214" spans="1:14" x14ac:dyDescent="0.2">
      <c r="A18214" t="s">
        <v>18161</v>
      </c>
      <c r="B18214" t="s">
        <v>39229</v>
      </c>
      <c r="I18214" t="s">
        <v>5</v>
      </c>
      <c r="J18214">
        <v>65802.7</v>
      </c>
      <c r="M18214">
        <v>65802.7</v>
      </c>
      <c r="N18214">
        <f t="shared" si="284"/>
        <v>0</v>
      </c>
    </row>
    <row r="18215" spans="1:14" x14ac:dyDescent="0.2">
      <c r="A18215" t="s">
        <v>18162</v>
      </c>
      <c r="B18215" t="s">
        <v>39230</v>
      </c>
      <c r="I18215" t="s">
        <v>5</v>
      </c>
      <c r="J18215">
        <v>79956.160000000003</v>
      </c>
      <c r="M18215">
        <v>79956.160000000003</v>
      </c>
      <c r="N18215">
        <f t="shared" si="284"/>
        <v>0</v>
      </c>
    </row>
    <row r="18216" spans="1:14" x14ac:dyDescent="0.2">
      <c r="A18216" t="s">
        <v>18163</v>
      </c>
      <c r="B18216" t="s">
        <v>39230</v>
      </c>
      <c r="I18216" t="s">
        <v>5</v>
      </c>
      <c r="J18216">
        <v>79927.429999999993</v>
      </c>
      <c r="M18216">
        <v>79927.429999999993</v>
      </c>
      <c r="N18216">
        <f t="shared" si="284"/>
        <v>0</v>
      </c>
    </row>
    <row r="18217" spans="1:14" x14ac:dyDescent="0.2">
      <c r="A18217" t="s">
        <v>18164</v>
      </c>
      <c r="B18217" t="s">
        <v>39231</v>
      </c>
      <c r="I18217" t="s">
        <v>5</v>
      </c>
      <c r="J18217">
        <v>95449.42</v>
      </c>
      <c r="M18217">
        <v>95449.42</v>
      </c>
      <c r="N18217">
        <f t="shared" si="284"/>
        <v>0</v>
      </c>
    </row>
    <row r="18218" spans="1:14" x14ac:dyDescent="0.2">
      <c r="A18218" t="s">
        <v>18165</v>
      </c>
      <c r="B18218" t="s">
        <v>39231</v>
      </c>
      <c r="I18218" t="s">
        <v>5</v>
      </c>
      <c r="J18218">
        <v>95417.81</v>
      </c>
      <c r="M18218">
        <v>95417.81</v>
      </c>
      <c r="N18218">
        <f t="shared" si="284"/>
        <v>0</v>
      </c>
    </row>
    <row r="18219" spans="1:14" x14ac:dyDescent="0.2">
      <c r="A18219" t="s">
        <v>18166</v>
      </c>
      <c r="B18219" t="s">
        <v>39232</v>
      </c>
      <c r="I18219" t="s">
        <v>5</v>
      </c>
      <c r="J18219">
        <v>80500</v>
      </c>
      <c r="M18219">
        <v>80500</v>
      </c>
      <c r="N18219">
        <f t="shared" si="284"/>
        <v>0</v>
      </c>
    </row>
    <row r="18220" spans="1:14" x14ac:dyDescent="0.2">
      <c r="A18220" t="s">
        <v>18167</v>
      </c>
      <c r="B18220" t="s">
        <v>39232</v>
      </c>
      <c r="I18220" t="s">
        <v>5</v>
      </c>
      <c r="J18220">
        <v>80500</v>
      </c>
      <c r="M18220">
        <v>80500</v>
      </c>
      <c r="N18220">
        <f t="shared" si="284"/>
        <v>0</v>
      </c>
    </row>
    <row r="18221" spans="1:14" x14ac:dyDescent="0.2">
      <c r="A18221" t="s">
        <v>18168</v>
      </c>
      <c r="B18221" t="s">
        <v>39233</v>
      </c>
      <c r="I18221" t="s">
        <v>5</v>
      </c>
      <c r="J18221">
        <v>74000</v>
      </c>
      <c r="M18221">
        <v>74000</v>
      </c>
      <c r="N18221">
        <f t="shared" si="284"/>
        <v>0</v>
      </c>
    </row>
    <row r="18222" spans="1:14" x14ac:dyDescent="0.2">
      <c r="A18222" t="s">
        <v>18169</v>
      </c>
      <c r="B18222" t="s">
        <v>39233</v>
      </c>
      <c r="I18222" t="s">
        <v>5</v>
      </c>
      <c r="J18222">
        <v>74000</v>
      </c>
      <c r="M18222">
        <v>74000</v>
      </c>
      <c r="N18222">
        <f t="shared" si="284"/>
        <v>0</v>
      </c>
    </row>
    <row r="18223" spans="1:14" x14ac:dyDescent="0.2">
      <c r="A18223" t="s">
        <v>18170</v>
      </c>
      <c r="B18223" t="s">
        <v>39234</v>
      </c>
      <c r="I18223" t="s">
        <v>5</v>
      </c>
      <c r="J18223">
        <v>80500</v>
      </c>
      <c r="M18223">
        <v>80500</v>
      </c>
      <c r="N18223">
        <f t="shared" si="284"/>
        <v>0</v>
      </c>
    </row>
    <row r="18224" spans="1:14" x14ac:dyDescent="0.2">
      <c r="A18224" t="s">
        <v>18171</v>
      </c>
      <c r="B18224" t="s">
        <v>39234</v>
      </c>
      <c r="I18224" t="s">
        <v>5</v>
      </c>
      <c r="J18224">
        <v>80500</v>
      </c>
      <c r="M18224">
        <v>80500</v>
      </c>
      <c r="N18224">
        <f t="shared" si="284"/>
        <v>0</v>
      </c>
    </row>
    <row r="18225" spans="1:14" x14ac:dyDescent="0.2">
      <c r="A18225" t="s">
        <v>18172</v>
      </c>
      <c r="B18225" t="s">
        <v>39235</v>
      </c>
      <c r="I18225" t="s">
        <v>5</v>
      </c>
      <c r="J18225">
        <v>74000</v>
      </c>
      <c r="M18225">
        <v>74000</v>
      </c>
      <c r="N18225">
        <f t="shared" si="284"/>
        <v>0</v>
      </c>
    </row>
    <row r="18226" spans="1:14" x14ac:dyDescent="0.2">
      <c r="A18226" t="s">
        <v>18173</v>
      </c>
      <c r="B18226" t="s">
        <v>39235</v>
      </c>
      <c r="I18226" t="s">
        <v>5</v>
      </c>
      <c r="J18226">
        <v>74000</v>
      </c>
      <c r="M18226">
        <v>74000</v>
      </c>
      <c r="N18226">
        <f t="shared" si="284"/>
        <v>0</v>
      </c>
    </row>
    <row r="18227" spans="1:14" x14ac:dyDescent="0.2">
      <c r="A18227" t="s">
        <v>18174</v>
      </c>
      <c r="B18227" t="s">
        <v>39236</v>
      </c>
      <c r="I18227" t="s">
        <v>5</v>
      </c>
      <c r="J18227">
        <v>84000</v>
      </c>
      <c r="M18227">
        <v>84000</v>
      </c>
      <c r="N18227">
        <f t="shared" si="284"/>
        <v>0</v>
      </c>
    </row>
    <row r="18228" spans="1:14" x14ac:dyDescent="0.2">
      <c r="A18228" t="s">
        <v>18175</v>
      </c>
      <c r="B18228" t="s">
        <v>39236</v>
      </c>
      <c r="I18228" t="s">
        <v>5</v>
      </c>
      <c r="J18228">
        <v>84000</v>
      </c>
      <c r="M18228">
        <v>84000</v>
      </c>
      <c r="N18228">
        <f t="shared" si="284"/>
        <v>0</v>
      </c>
    </row>
    <row r="18229" spans="1:14" x14ac:dyDescent="0.2">
      <c r="A18229" t="s">
        <v>18176</v>
      </c>
      <c r="B18229" t="s">
        <v>39237</v>
      </c>
      <c r="I18229" t="s">
        <v>5</v>
      </c>
      <c r="J18229">
        <v>76000</v>
      </c>
      <c r="M18229">
        <v>76000</v>
      </c>
      <c r="N18229">
        <f t="shared" si="284"/>
        <v>0</v>
      </c>
    </row>
    <row r="18230" spans="1:14" x14ac:dyDescent="0.2">
      <c r="A18230" t="s">
        <v>18177</v>
      </c>
      <c r="B18230" t="s">
        <v>39237</v>
      </c>
      <c r="I18230" t="s">
        <v>5</v>
      </c>
      <c r="J18230">
        <v>76000</v>
      </c>
      <c r="M18230">
        <v>76000</v>
      </c>
      <c r="N18230">
        <f t="shared" si="284"/>
        <v>0</v>
      </c>
    </row>
    <row r="18231" spans="1:14" x14ac:dyDescent="0.2">
      <c r="A18231" t="s">
        <v>18178</v>
      </c>
      <c r="B18231" t="s">
        <v>39238</v>
      </c>
      <c r="I18231" t="s">
        <v>5</v>
      </c>
      <c r="J18231">
        <v>84000</v>
      </c>
      <c r="M18231">
        <v>84000</v>
      </c>
      <c r="N18231">
        <f t="shared" si="284"/>
        <v>0</v>
      </c>
    </row>
    <row r="18232" spans="1:14" x14ac:dyDescent="0.2">
      <c r="A18232" t="s">
        <v>18179</v>
      </c>
      <c r="B18232" t="s">
        <v>39238</v>
      </c>
      <c r="I18232" t="s">
        <v>5</v>
      </c>
      <c r="J18232">
        <v>84000</v>
      </c>
      <c r="M18232">
        <v>84000</v>
      </c>
      <c r="N18232">
        <f t="shared" si="284"/>
        <v>0</v>
      </c>
    </row>
    <row r="18233" spans="1:14" x14ac:dyDescent="0.2">
      <c r="A18233" t="s">
        <v>18180</v>
      </c>
      <c r="B18233" t="s">
        <v>39239</v>
      </c>
      <c r="I18233" t="s">
        <v>5</v>
      </c>
      <c r="J18233">
        <v>76000</v>
      </c>
      <c r="M18233">
        <v>76000</v>
      </c>
      <c r="N18233">
        <f t="shared" si="284"/>
        <v>0</v>
      </c>
    </row>
    <row r="18234" spans="1:14" x14ac:dyDescent="0.2">
      <c r="A18234" t="s">
        <v>18181</v>
      </c>
      <c r="B18234" t="s">
        <v>39239</v>
      </c>
      <c r="I18234" t="s">
        <v>5</v>
      </c>
      <c r="J18234">
        <v>76000</v>
      </c>
      <c r="M18234">
        <v>76000</v>
      </c>
      <c r="N18234">
        <f t="shared" si="284"/>
        <v>0</v>
      </c>
    </row>
    <row r="18235" spans="1:14" x14ac:dyDescent="0.2">
      <c r="A18235" t="s">
        <v>18182</v>
      </c>
      <c r="B18235" t="s">
        <v>39240</v>
      </c>
      <c r="I18235" t="s">
        <v>5</v>
      </c>
      <c r="J18235">
        <v>88000</v>
      </c>
      <c r="M18235">
        <v>88000</v>
      </c>
      <c r="N18235">
        <f t="shared" si="284"/>
        <v>0</v>
      </c>
    </row>
    <row r="18236" spans="1:14" x14ac:dyDescent="0.2">
      <c r="A18236" t="s">
        <v>18183</v>
      </c>
      <c r="B18236" t="s">
        <v>39240</v>
      </c>
      <c r="I18236" t="s">
        <v>5</v>
      </c>
      <c r="J18236">
        <v>88000</v>
      </c>
      <c r="M18236">
        <v>88000</v>
      </c>
      <c r="N18236">
        <f t="shared" si="284"/>
        <v>0</v>
      </c>
    </row>
    <row r="18237" spans="1:14" x14ac:dyDescent="0.2">
      <c r="A18237" t="s">
        <v>18184</v>
      </c>
      <c r="B18237" t="s">
        <v>39241</v>
      </c>
      <c r="I18237" t="s">
        <v>5</v>
      </c>
      <c r="J18237">
        <v>81000</v>
      </c>
      <c r="M18237">
        <v>81000</v>
      </c>
      <c r="N18237">
        <f t="shared" si="284"/>
        <v>0</v>
      </c>
    </row>
    <row r="18238" spans="1:14" x14ac:dyDescent="0.2">
      <c r="A18238" t="s">
        <v>18185</v>
      </c>
      <c r="B18238" t="s">
        <v>39241</v>
      </c>
      <c r="I18238" t="s">
        <v>5</v>
      </c>
      <c r="J18238">
        <v>81000</v>
      </c>
      <c r="M18238">
        <v>81000</v>
      </c>
      <c r="N18238">
        <f t="shared" si="284"/>
        <v>0</v>
      </c>
    </row>
    <row r="18239" spans="1:14" x14ac:dyDescent="0.2">
      <c r="A18239" t="s">
        <v>18186</v>
      </c>
      <c r="B18239" t="s">
        <v>39242</v>
      </c>
      <c r="I18239" t="s">
        <v>5</v>
      </c>
      <c r="J18239">
        <v>88000</v>
      </c>
      <c r="M18239">
        <v>88000</v>
      </c>
      <c r="N18239">
        <f t="shared" si="284"/>
        <v>0</v>
      </c>
    </row>
    <row r="18240" spans="1:14" x14ac:dyDescent="0.2">
      <c r="A18240" t="s">
        <v>18187</v>
      </c>
      <c r="B18240" t="s">
        <v>39242</v>
      </c>
      <c r="I18240" t="s">
        <v>5</v>
      </c>
      <c r="J18240">
        <v>88000</v>
      </c>
      <c r="M18240">
        <v>88000</v>
      </c>
      <c r="N18240">
        <f t="shared" si="284"/>
        <v>0</v>
      </c>
    </row>
    <row r="18241" spans="1:14" x14ac:dyDescent="0.2">
      <c r="A18241" t="s">
        <v>18188</v>
      </c>
      <c r="B18241" t="s">
        <v>39243</v>
      </c>
      <c r="I18241" t="s">
        <v>5</v>
      </c>
      <c r="J18241">
        <v>81000</v>
      </c>
      <c r="M18241">
        <v>81000</v>
      </c>
      <c r="N18241">
        <f t="shared" si="284"/>
        <v>0</v>
      </c>
    </row>
    <row r="18242" spans="1:14" x14ac:dyDescent="0.2">
      <c r="A18242" t="s">
        <v>18189</v>
      </c>
      <c r="B18242" t="s">
        <v>39243</v>
      </c>
      <c r="I18242" t="s">
        <v>5</v>
      </c>
      <c r="J18242">
        <v>81000</v>
      </c>
      <c r="M18242">
        <v>81000</v>
      </c>
      <c r="N18242">
        <f t="shared" si="284"/>
        <v>0</v>
      </c>
    </row>
    <row r="18243" spans="1:14" x14ac:dyDescent="0.2">
      <c r="A18243" t="s">
        <v>18190</v>
      </c>
      <c r="B18243" t="s">
        <v>39244</v>
      </c>
      <c r="I18243" t="s">
        <v>5</v>
      </c>
      <c r="J18243">
        <v>153000</v>
      </c>
      <c r="M18243">
        <v>153000</v>
      </c>
      <c r="N18243">
        <f t="shared" si="284"/>
        <v>0</v>
      </c>
    </row>
    <row r="18244" spans="1:14" x14ac:dyDescent="0.2">
      <c r="A18244" t="s">
        <v>18191</v>
      </c>
      <c r="B18244" t="s">
        <v>39244</v>
      </c>
      <c r="I18244" t="s">
        <v>5</v>
      </c>
      <c r="J18244">
        <v>153000</v>
      </c>
      <c r="M18244">
        <v>153000</v>
      </c>
      <c r="N18244">
        <f t="shared" ref="N18244:N18307" si="285">J18244-M18244</f>
        <v>0</v>
      </c>
    </row>
    <row r="18245" spans="1:14" x14ac:dyDescent="0.2">
      <c r="A18245" t="s">
        <v>18192</v>
      </c>
      <c r="B18245" t="s">
        <v>39245</v>
      </c>
      <c r="I18245" t="s">
        <v>5</v>
      </c>
      <c r="J18245">
        <v>136000</v>
      </c>
      <c r="M18245">
        <v>136000</v>
      </c>
      <c r="N18245">
        <f t="shared" si="285"/>
        <v>0</v>
      </c>
    </row>
    <row r="18246" spans="1:14" x14ac:dyDescent="0.2">
      <c r="A18246" t="s">
        <v>18193</v>
      </c>
      <c r="B18246" t="s">
        <v>39245</v>
      </c>
      <c r="I18246" t="s">
        <v>5</v>
      </c>
      <c r="J18246">
        <v>136000</v>
      </c>
      <c r="M18246">
        <v>136000</v>
      </c>
      <c r="N18246">
        <f t="shared" si="285"/>
        <v>0</v>
      </c>
    </row>
    <row r="18247" spans="1:14" x14ac:dyDescent="0.2">
      <c r="A18247" t="s">
        <v>18194</v>
      </c>
      <c r="B18247" t="s">
        <v>39246</v>
      </c>
      <c r="I18247" t="s">
        <v>5</v>
      </c>
      <c r="J18247">
        <v>153000</v>
      </c>
      <c r="M18247">
        <v>153000</v>
      </c>
      <c r="N18247">
        <f t="shared" si="285"/>
        <v>0</v>
      </c>
    </row>
    <row r="18248" spans="1:14" x14ac:dyDescent="0.2">
      <c r="A18248" t="s">
        <v>18195</v>
      </c>
      <c r="B18248" t="s">
        <v>39246</v>
      </c>
      <c r="I18248" t="s">
        <v>5</v>
      </c>
      <c r="J18248">
        <v>153000</v>
      </c>
      <c r="M18248">
        <v>153000</v>
      </c>
      <c r="N18248">
        <f t="shared" si="285"/>
        <v>0</v>
      </c>
    </row>
    <row r="18249" spans="1:14" x14ac:dyDescent="0.2">
      <c r="A18249" t="s">
        <v>18196</v>
      </c>
      <c r="B18249" t="s">
        <v>39247</v>
      </c>
      <c r="I18249" t="s">
        <v>5</v>
      </c>
      <c r="J18249">
        <v>136000</v>
      </c>
      <c r="M18249">
        <v>136000</v>
      </c>
      <c r="N18249">
        <f t="shared" si="285"/>
        <v>0</v>
      </c>
    </row>
    <row r="18250" spans="1:14" x14ac:dyDescent="0.2">
      <c r="A18250" t="s">
        <v>18197</v>
      </c>
      <c r="B18250" t="s">
        <v>39247</v>
      </c>
      <c r="I18250" t="s">
        <v>5</v>
      </c>
      <c r="J18250">
        <v>136000</v>
      </c>
      <c r="M18250">
        <v>136000</v>
      </c>
      <c r="N18250">
        <f t="shared" si="285"/>
        <v>0</v>
      </c>
    </row>
    <row r="18251" spans="1:14" x14ac:dyDescent="0.2">
      <c r="A18251" t="s">
        <v>18198</v>
      </c>
      <c r="B18251" t="s">
        <v>39248</v>
      </c>
      <c r="I18251" t="s">
        <v>5</v>
      </c>
      <c r="J18251">
        <v>173000</v>
      </c>
      <c r="M18251">
        <v>173000</v>
      </c>
      <c r="N18251">
        <f t="shared" si="285"/>
        <v>0</v>
      </c>
    </row>
    <row r="18252" spans="1:14" x14ac:dyDescent="0.2">
      <c r="A18252" t="s">
        <v>18199</v>
      </c>
      <c r="B18252" t="s">
        <v>39248</v>
      </c>
      <c r="I18252" t="s">
        <v>5</v>
      </c>
      <c r="J18252">
        <v>173000</v>
      </c>
      <c r="M18252">
        <v>173000</v>
      </c>
      <c r="N18252">
        <f t="shared" si="285"/>
        <v>0</v>
      </c>
    </row>
    <row r="18253" spans="1:14" x14ac:dyDescent="0.2">
      <c r="A18253" t="s">
        <v>18200</v>
      </c>
      <c r="B18253" t="s">
        <v>39249</v>
      </c>
      <c r="I18253" t="s">
        <v>5</v>
      </c>
      <c r="J18253">
        <v>156000</v>
      </c>
      <c r="M18253">
        <v>156000</v>
      </c>
      <c r="N18253">
        <f t="shared" si="285"/>
        <v>0</v>
      </c>
    </row>
    <row r="18254" spans="1:14" x14ac:dyDescent="0.2">
      <c r="A18254" t="s">
        <v>18201</v>
      </c>
      <c r="B18254" t="s">
        <v>39249</v>
      </c>
      <c r="I18254" t="s">
        <v>5</v>
      </c>
      <c r="J18254">
        <v>156000</v>
      </c>
      <c r="M18254">
        <v>156000</v>
      </c>
      <c r="N18254">
        <f t="shared" si="285"/>
        <v>0</v>
      </c>
    </row>
    <row r="18255" spans="1:14" x14ac:dyDescent="0.2">
      <c r="A18255" t="s">
        <v>18202</v>
      </c>
      <c r="B18255" t="s">
        <v>39250</v>
      </c>
      <c r="I18255" t="s">
        <v>5</v>
      </c>
      <c r="J18255">
        <v>173000</v>
      </c>
      <c r="M18255">
        <v>173000</v>
      </c>
      <c r="N18255">
        <f t="shared" si="285"/>
        <v>0</v>
      </c>
    </row>
    <row r="18256" spans="1:14" x14ac:dyDescent="0.2">
      <c r="A18256" t="s">
        <v>18203</v>
      </c>
      <c r="B18256" t="s">
        <v>39250</v>
      </c>
      <c r="I18256" t="s">
        <v>5</v>
      </c>
      <c r="J18256">
        <v>173000</v>
      </c>
      <c r="M18256">
        <v>173000</v>
      </c>
      <c r="N18256">
        <f t="shared" si="285"/>
        <v>0</v>
      </c>
    </row>
    <row r="18257" spans="1:14" x14ac:dyDescent="0.2">
      <c r="A18257" t="s">
        <v>18204</v>
      </c>
      <c r="B18257" t="s">
        <v>39251</v>
      </c>
      <c r="I18257" t="s">
        <v>5</v>
      </c>
      <c r="J18257">
        <v>156000</v>
      </c>
      <c r="M18257">
        <v>156000</v>
      </c>
      <c r="N18257">
        <f t="shared" si="285"/>
        <v>0</v>
      </c>
    </row>
    <row r="18258" spans="1:14" x14ac:dyDescent="0.2">
      <c r="A18258" t="s">
        <v>18205</v>
      </c>
      <c r="B18258" t="s">
        <v>39251</v>
      </c>
      <c r="I18258" t="s">
        <v>5</v>
      </c>
      <c r="J18258">
        <v>156000</v>
      </c>
      <c r="M18258">
        <v>156000</v>
      </c>
      <c r="N18258">
        <f t="shared" si="285"/>
        <v>0</v>
      </c>
    </row>
    <row r="18259" spans="1:14" x14ac:dyDescent="0.2">
      <c r="A18259" t="s">
        <v>18206</v>
      </c>
      <c r="B18259" t="s">
        <v>39252</v>
      </c>
      <c r="I18259" t="s">
        <v>5</v>
      </c>
      <c r="J18259">
        <v>243000</v>
      </c>
      <c r="M18259">
        <v>243000</v>
      </c>
      <c r="N18259">
        <f t="shared" si="285"/>
        <v>0</v>
      </c>
    </row>
    <row r="18260" spans="1:14" x14ac:dyDescent="0.2">
      <c r="A18260" t="s">
        <v>18207</v>
      </c>
      <c r="B18260" t="s">
        <v>39252</v>
      </c>
      <c r="I18260" t="s">
        <v>5</v>
      </c>
      <c r="J18260">
        <v>243000</v>
      </c>
      <c r="M18260">
        <v>243000</v>
      </c>
      <c r="N18260">
        <f t="shared" si="285"/>
        <v>0</v>
      </c>
    </row>
    <row r="18261" spans="1:14" x14ac:dyDescent="0.2">
      <c r="A18261" t="s">
        <v>18208</v>
      </c>
      <c r="B18261" t="s">
        <v>39253</v>
      </c>
      <c r="I18261" t="s">
        <v>5</v>
      </c>
      <c r="J18261">
        <v>222000</v>
      </c>
      <c r="M18261">
        <v>222000</v>
      </c>
      <c r="N18261">
        <f t="shared" si="285"/>
        <v>0</v>
      </c>
    </row>
    <row r="18262" spans="1:14" x14ac:dyDescent="0.2">
      <c r="A18262" t="s">
        <v>18209</v>
      </c>
      <c r="B18262" t="s">
        <v>39253</v>
      </c>
      <c r="I18262" t="s">
        <v>5</v>
      </c>
      <c r="J18262">
        <v>222000</v>
      </c>
      <c r="M18262">
        <v>222000</v>
      </c>
      <c r="N18262">
        <f t="shared" si="285"/>
        <v>0</v>
      </c>
    </row>
    <row r="18263" spans="1:14" x14ac:dyDescent="0.2">
      <c r="A18263" t="s">
        <v>18210</v>
      </c>
      <c r="B18263" t="s">
        <v>39254</v>
      </c>
      <c r="I18263" t="s">
        <v>5</v>
      </c>
      <c r="J18263">
        <v>243000</v>
      </c>
      <c r="M18263">
        <v>243000</v>
      </c>
      <c r="N18263">
        <f t="shared" si="285"/>
        <v>0</v>
      </c>
    </row>
    <row r="18264" spans="1:14" x14ac:dyDescent="0.2">
      <c r="A18264" t="s">
        <v>18211</v>
      </c>
      <c r="B18264" t="s">
        <v>39254</v>
      </c>
      <c r="I18264" t="s">
        <v>5</v>
      </c>
      <c r="J18264">
        <v>243000</v>
      </c>
      <c r="M18264">
        <v>243000</v>
      </c>
      <c r="N18264">
        <f t="shared" si="285"/>
        <v>0</v>
      </c>
    </row>
    <row r="18265" spans="1:14" x14ac:dyDescent="0.2">
      <c r="A18265" t="s">
        <v>18212</v>
      </c>
      <c r="B18265" t="s">
        <v>39255</v>
      </c>
      <c r="I18265" t="s">
        <v>5</v>
      </c>
      <c r="J18265">
        <v>222000</v>
      </c>
      <c r="M18265">
        <v>222000</v>
      </c>
      <c r="N18265">
        <f t="shared" si="285"/>
        <v>0</v>
      </c>
    </row>
    <row r="18266" spans="1:14" x14ac:dyDescent="0.2">
      <c r="A18266" t="s">
        <v>18213</v>
      </c>
      <c r="B18266" t="s">
        <v>39255</v>
      </c>
      <c r="I18266" t="s">
        <v>5</v>
      </c>
      <c r="J18266">
        <v>222000</v>
      </c>
      <c r="M18266">
        <v>222000</v>
      </c>
      <c r="N18266">
        <f t="shared" si="285"/>
        <v>0</v>
      </c>
    </row>
    <row r="18267" spans="1:14" x14ac:dyDescent="0.2">
      <c r="A18267" t="s">
        <v>18214</v>
      </c>
      <c r="B18267" t="s">
        <v>39256</v>
      </c>
      <c r="I18267" t="s">
        <v>5</v>
      </c>
      <c r="J18267">
        <v>296000</v>
      </c>
      <c r="M18267">
        <v>296000</v>
      </c>
      <c r="N18267">
        <f t="shared" si="285"/>
        <v>0</v>
      </c>
    </row>
    <row r="18268" spans="1:14" x14ac:dyDescent="0.2">
      <c r="A18268" t="s">
        <v>18215</v>
      </c>
      <c r="B18268" t="s">
        <v>39256</v>
      </c>
      <c r="I18268" t="s">
        <v>5</v>
      </c>
      <c r="J18268">
        <v>296000</v>
      </c>
      <c r="M18268">
        <v>296000</v>
      </c>
      <c r="N18268">
        <f t="shared" si="285"/>
        <v>0</v>
      </c>
    </row>
    <row r="18269" spans="1:14" x14ac:dyDescent="0.2">
      <c r="A18269" t="s">
        <v>18216</v>
      </c>
      <c r="B18269" t="s">
        <v>39257</v>
      </c>
      <c r="I18269" t="s">
        <v>5</v>
      </c>
      <c r="J18269">
        <v>265000</v>
      </c>
      <c r="M18269">
        <v>265000</v>
      </c>
      <c r="N18269">
        <f t="shared" si="285"/>
        <v>0</v>
      </c>
    </row>
    <row r="18270" spans="1:14" x14ac:dyDescent="0.2">
      <c r="A18270" t="s">
        <v>18217</v>
      </c>
      <c r="B18270" t="s">
        <v>39257</v>
      </c>
      <c r="I18270" t="s">
        <v>5</v>
      </c>
      <c r="J18270">
        <v>265000</v>
      </c>
      <c r="M18270">
        <v>265000</v>
      </c>
      <c r="N18270">
        <f t="shared" si="285"/>
        <v>0</v>
      </c>
    </row>
    <row r="18271" spans="1:14" x14ac:dyDescent="0.2">
      <c r="A18271" t="s">
        <v>18218</v>
      </c>
      <c r="B18271" t="s">
        <v>39258</v>
      </c>
      <c r="I18271" t="s">
        <v>5</v>
      </c>
      <c r="J18271">
        <v>296000</v>
      </c>
      <c r="M18271">
        <v>296000</v>
      </c>
      <c r="N18271">
        <f t="shared" si="285"/>
        <v>0</v>
      </c>
    </row>
    <row r="18272" spans="1:14" x14ac:dyDescent="0.2">
      <c r="A18272" t="s">
        <v>18219</v>
      </c>
      <c r="B18272" t="s">
        <v>39258</v>
      </c>
      <c r="I18272" t="s">
        <v>5</v>
      </c>
      <c r="J18272">
        <v>296000</v>
      </c>
      <c r="M18272">
        <v>296000</v>
      </c>
      <c r="N18272">
        <f t="shared" si="285"/>
        <v>0</v>
      </c>
    </row>
    <row r="18273" spans="1:14" x14ac:dyDescent="0.2">
      <c r="A18273" t="s">
        <v>18220</v>
      </c>
      <c r="B18273" t="s">
        <v>39259</v>
      </c>
      <c r="I18273" t="s">
        <v>5</v>
      </c>
      <c r="J18273">
        <v>265000</v>
      </c>
      <c r="M18273">
        <v>265000</v>
      </c>
      <c r="N18273">
        <f t="shared" si="285"/>
        <v>0</v>
      </c>
    </row>
    <row r="18274" spans="1:14" x14ac:dyDescent="0.2">
      <c r="A18274" t="s">
        <v>18221</v>
      </c>
      <c r="B18274" t="s">
        <v>39259</v>
      </c>
      <c r="I18274" t="s">
        <v>5</v>
      </c>
      <c r="J18274">
        <v>265000</v>
      </c>
      <c r="M18274">
        <v>265000</v>
      </c>
      <c r="N18274">
        <f t="shared" si="285"/>
        <v>0</v>
      </c>
    </row>
    <row r="18275" spans="1:14" x14ac:dyDescent="0.2">
      <c r="A18275" t="s">
        <v>18222</v>
      </c>
      <c r="B18275" t="s">
        <v>39260</v>
      </c>
      <c r="I18275" t="s">
        <v>5</v>
      </c>
      <c r="J18275">
        <v>430000</v>
      </c>
      <c r="M18275">
        <v>430000</v>
      </c>
      <c r="N18275">
        <f t="shared" si="285"/>
        <v>0</v>
      </c>
    </row>
    <row r="18276" spans="1:14" x14ac:dyDescent="0.2">
      <c r="A18276" t="s">
        <v>18223</v>
      </c>
      <c r="B18276" t="s">
        <v>39260</v>
      </c>
      <c r="I18276" t="s">
        <v>5</v>
      </c>
      <c r="J18276">
        <v>430000</v>
      </c>
      <c r="M18276">
        <v>430000</v>
      </c>
      <c r="N18276">
        <f t="shared" si="285"/>
        <v>0</v>
      </c>
    </row>
    <row r="18277" spans="1:14" x14ac:dyDescent="0.2">
      <c r="A18277" t="s">
        <v>18224</v>
      </c>
      <c r="B18277" t="s">
        <v>39261</v>
      </c>
      <c r="I18277" t="s">
        <v>5</v>
      </c>
      <c r="J18277">
        <v>385000</v>
      </c>
      <c r="M18277">
        <v>385000</v>
      </c>
      <c r="N18277">
        <f t="shared" si="285"/>
        <v>0</v>
      </c>
    </row>
    <row r="18278" spans="1:14" x14ac:dyDescent="0.2">
      <c r="A18278" t="s">
        <v>18225</v>
      </c>
      <c r="B18278" t="s">
        <v>39261</v>
      </c>
      <c r="I18278" t="s">
        <v>5</v>
      </c>
      <c r="J18278">
        <v>385000</v>
      </c>
      <c r="M18278">
        <v>385000</v>
      </c>
      <c r="N18278">
        <f t="shared" si="285"/>
        <v>0</v>
      </c>
    </row>
    <row r="18279" spans="1:14" x14ac:dyDescent="0.2">
      <c r="A18279" t="s">
        <v>18226</v>
      </c>
      <c r="B18279" t="s">
        <v>39262</v>
      </c>
      <c r="I18279" t="s">
        <v>5</v>
      </c>
      <c r="J18279">
        <v>430000</v>
      </c>
      <c r="M18279">
        <v>430000</v>
      </c>
      <c r="N18279">
        <f t="shared" si="285"/>
        <v>0</v>
      </c>
    </row>
    <row r="18280" spans="1:14" x14ac:dyDescent="0.2">
      <c r="A18280" t="s">
        <v>18227</v>
      </c>
      <c r="B18280" t="s">
        <v>39262</v>
      </c>
      <c r="I18280" t="s">
        <v>5</v>
      </c>
      <c r="J18280">
        <v>430000</v>
      </c>
      <c r="M18280">
        <v>430000</v>
      </c>
      <c r="N18280">
        <f t="shared" si="285"/>
        <v>0</v>
      </c>
    </row>
    <row r="18281" spans="1:14" x14ac:dyDescent="0.2">
      <c r="A18281" t="s">
        <v>18228</v>
      </c>
      <c r="B18281" t="s">
        <v>39263</v>
      </c>
      <c r="I18281" t="s">
        <v>5</v>
      </c>
      <c r="J18281">
        <v>385000</v>
      </c>
      <c r="M18281">
        <v>385000</v>
      </c>
      <c r="N18281">
        <f t="shared" si="285"/>
        <v>0</v>
      </c>
    </row>
    <row r="18282" spans="1:14" x14ac:dyDescent="0.2">
      <c r="A18282" t="s">
        <v>18229</v>
      </c>
      <c r="B18282" t="s">
        <v>39263</v>
      </c>
      <c r="I18282" t="s">
        <v>5</v>
      </c>
      <c r="J18282">
        <v>385000</v>
      </c>
      <c r="M18282">
        <v>385000</v>
      </c>
      <c r="N18282">
        <f t="shared" si="285"/>
        <v>0</v>
      </c>
    </row>
    <row r="18283" spans="1:14" x14ac:dyDescent="0.2">
      <c r="A18283" t="s">
        <v>18230</v>
      </c>
      <c r="B18283" t="s">
        <v>39264</v>
      </c>
      <c r="I18283" t="s">
        <v>5</v>
      </c>
      <c r="J18283">
        <v>500000</v>
      </c>
      <c r="M18283">
        <v>500000</v>
      </c>
      <c r="N18283">
        <f t="shared" si="285"/>
        <v>0</v>
      </c>
    </row>
    <row r="18284" spans="1:14" x14ac:dyDescent="0.2">
      <c r="A18284" t="s">
        <v>18231</v>
      </c>
      <c r="B18284" t="s">
        <v>39264</v>
      </c>
      <c r="I18284" t="s">
        <v>5</v>
      </c>
      <c r="J18284">
        <v>500000</v>
      </c>
      <c r="M18284">
        <v>500000</v>
      </c>
      <c r="N18284">
        <f t="shared" si="285"/>
        <v>0</v>
      </c>
    </row>
    <row r="18285" spans="1:14" x14ac:dyDescent="0.2">
      <c r="A18285" t="s">
        <v>18232</v>
      </c>
      <c r="B18285" t="s">
        <v>39265</v>
      </c>
      <c r="I18285" t="s">
        <v>5</v>
      </c>
      <c r="J18285">
        <v>450000</v>
      </c>
      <c r="M18285">
        <v>450000</v>
      </c>
      <c r="N18285">
        <f t="shared" si="285"/>
        <v>0</v>
      </c>
    </row>
    <row r="18286" spans="1:14" x14ac:dyDescent="0.2">
      <c r="A18286" t="s">
        <v>18233</v>
      </c>
      <c r="B18286" t="s">
        <v>39265</v>
      </c>
      <c r="I18286" t="s">
        <v>5</v>
      </c>
      <c r="J18286">
        <v>450000</v>
      </c>
      <c r="M18286">
        <v>450000</v>
      </c>
      <c r="N18286">
        <f t="shared" si="285"/>
        <v>0</v>
      </c>
    </row>
    <row r="18287" spans="1:14" x14ac:dyDescent="0.2">
      <c r="A18287" t="s">
        <v>18234</v>
      </c>
      <c r="B18287" t="s">
        <v>39266</v>
      </c>
      <c r="I18287" t="s">
        <v>5</v>
      </c>
      <c r="J18287">
        <v>500000</v>
      </c>
      <c r="M18287">
        <v>500000</v>
      </c>
      <c r="N18287">
        <f t="shared" si="285"/>
        <v>0</v>
      </c>
    </row>
    <row r="18288" spans="1:14" x14ac:dyDescent="0.2">
      <c r="A18288" t="s">
        <v>18235</v>
      </c>
      <c r="B18288" t="s">
        <v>39266</v>
      </c>
      <c r="I18288" t="s">
        <v>5</v>
      </c>
      <c r="J18288">
        <v>500000</v>
      </c>
      <c r="M18288">
        <v>500000</v>
      </c>
      <c r="N18288">
        <f t="shared" si="285"/>
        <v>0</v>
      </c>
    </row>
    <row r="18289" spans="1:14" x14ac:dyDescent="0.2">
      <c r="A18289" t="s">
        <v>18236</v>
      </c>
      <c r="B18289" t="s">
        <v>39267</v>
      </c>
      <c r="I18289" t="s">
        <v>5</v>
      </c>
      <c r="J18289">
        <v>450000</v>
      </c>
      <c r="M18289">
        <v>450000</v>
      </c>
      <c r="N18289">
        <f t="shared" si="285"/>
        <v>0</v>
      </c>
    </row>
    <row r="18290" spans="1:14" x14ac:dyDescent="0.2">
      <c r="A18290" t="s">
        <v>18237</v>
      </c>
      <c r="B18290" t="s">
        <v>39267</v>
      </c>
      <c r="I18290" t="s">
        <v>5</v>
      </c>
      <c r="J18290">
        <v>450000</v>
      </c>
      <c r="M18290">
        <v>450000</v>
      </c>
      <c r="N18290">
        <f t="shared" si="285"/>
        <v>0</v>
      </c>
    </row>
    <row r="18291" spans="1:14" x14ac:dyDescent="0.2">
      <c r="A18291" t="s">
        <v>18238</v>
      </c>
      <c r="B18291" t="s">
        <v>39268</v>
      </c>
      <c r="I18291" t="s">
        <v>5</v>
      </c>
      <c r="J18291">
        <v>618356.98</v>
      </c>
      <c r="M18291">
        <v>618356.98</v>
      </c>
      <c r="N18291">
        <f t="shared" si="285"/>
        <v>0</v>
      </c>
    </row>
    <row r="18292" spans="1:14" x14ac:dyDescent="0.2">
      <c r="A18292" t="s">
        <v>18239</v>
      </c>
      <c r="B18292" t="s">
        <v>39268</v>
      </c>
      <c r="I18292" t="s">
        <v>5</v>
      </c>
      <c r="J18292">
        <v>618356.98</v>
      </c>
      <c r="M18292">
        <v>618356.98</v>
      </c>
      <c r="N18292">
        <f t="shared" si="285"/>
        <v>0</v>
      </c>
    </row>
    <row r="18293" spans="1:14" x14ac:dyDescent="0.2">
      <c r="A18293" t="s">
        <v>18240</v>
      </c>
      <c r="B18293" t="s">
        <v>39269</v>
      </c>
      <c r="I18293" t="s">
        <v>5</v>
      </c>
      <c r="J18293">
        <v>571590.48</v>
      </c>
      <c r="M18293">
        <v>571590.48</v>
      </c>
      <c r="N18293">
        <f t="shared" si="285"/>
        <v>0</v>
      </c>
    </row>
    <row r="18294" spans="1:14" x14ac:dyDescent="0.2">
      <c r="A18294" t="s">
        <v>18241</v>
      </c>
      <c r="B18294" t="s">
        <v>39269</v>
      </c>
      <c r="I18294" t="s">
        <v>5</v>
      </c>
      <c r="J18294">
        <v>571590.48</v>
      </c>
      <c r="M18294">
        <v>571590.48</v>
      </c>
      <c r="N18294">
        <f t="shared" si="285"/>
        <v>0</v>
      </c>
    </row>
    <row r="18295" spans="1:14" x14ac:dyDescent="0.2">
      <c r="A18295" t="s">
        <v>18242</v>
      </c>
      <c r="B18295" t="s">
        <v>39270</v>
      </c>
      <c r="I18295" t="s">
        <v>5</v>
      </c>
      <c r="J18295">
        <v>618356.98</v>
      </c>
      <c r="M18295">
        <v>618356.98</v>
      </c>
      <c r="N18295">
        <f t="shared" si="285"/>
        <v>0</v>
      </c>
    </row>
    <row r="18296" spans="1:14" x14ac:dyDescent="0.2">
      <c r="A18296" t="s">
        <v>18243</v>
      </c>
      <c r="B18296" t="s">
        <v>39270</v>
      </c>
      <c r="I18296" t="s">
        <v>5</v>
      </c>
      <c r="J18296">
        <v>618356.98</v>
      </c>
      <c r="M18296">
        <v>618356.98</v>
      </c>
      <c r="N18296">
        <f t="shared" si="285"/>
        <v>0</v>
      </c>
    </row>
    <row r="18297" spans="1:14" x14ac:dyDescent="0.2">
      <c r="A18297" t="s">
        <v>18244</v>
      </c>
      <c r="B18297" t="s">
        <v>39271</v>
      </c>
      <c r="I18297" t="s">
        <v>5</v>
      </c>
      <c r="J18297">
        <v>571590.48</v>
      </c>
      <c r="M18297">
        <v>571590.48</v>
      </c>
      <c r="N18297">
        <f t="shared" si="285"/>
        <v>0</v>
      </c>
    </row>
    <row r="18298" spans="1:14" x14ac:dyDescent="0.2">
      <c r="A18298" t="s">
        <v>18245</v>
      </c>
      <c r="B18298" t="s">
        <v>39271</v>
      </c>
      <c r="I18298" t="s">
        <v>5</v>
      </c>
      <c r="J18298">
        <v>571590.48</v>
      </c>
      <c r="M18298">
        <v>571590.48</v>
      </c>
      <c r="N18298">
        <f t="shared" si="285"/>
        <v>0</v>
      </c>
    </row>
    <row r="18299" spans="1:14" x14ac:dyDescent="0.2">
      <c r="A18299" t="s">
        <v>18246</v>
      </c>
      <c r="B18299" t="s">
        <v>39272</v>
      </c>
      <c r="I18299" t="s">
        <v>5</v>
      </c>
      <c r="J18299">
        <v>906.22</v>
      </c>
      <c r="M18299">
        <v>906.22</v>
      </c>
      <c r="N18299">
        <f t="shared" si="285"/>
        <v>0</v>
      </c>
    </row>
    <row r="18300" spans="1:14" x14ac:dyDescent="0.2">
      <c r="A18300" t="s">
        <v>18247</v>
      </c>
      <c r="B18300" t="s">
        <v>39272</v>
      </c>
      <c r="I18300" t="s">
        <v>5</v>
      </c>
      <c r="J18300">
        <v>864.13</v>
      </c>
      <c r="M18300">
        <v>864.13</v>
      </c>
      <c r="N18300">
        <f t="shared" si="285"/>
        <v>0</v>
      </c>
    </row>
    <row r="18301" spans="1:14" x14ac:dyDescent="0.2">
      <c r="A18301" t="s">
        <v>18248</v>
      </c>
      <c r="B18301" t="s">
        <v>39273</v>
      </c>
      <c r="I18301" t="s">
        <v>5</v>
      </c>
      <c r="J18301">
        <v>982.43</v>
      </c>
      <c r="M18301">
        <v>982.43</v>
      </c>
      <c r="N18301">
        <f t="shared" si="285"/>
        <v>0</v>
      </c>
    </row>
    <row r="18302" spans="1:14" x14ac:dyDescent="0.2">
      <c r="A18302" t="s">
        <v>18249</v>
      </c>
      <c r="B18302" t="s">
        <v>39273</v>
      </c>
      <c r="I18302" t="s">
        <v>5</v>
      </c>
      <c r="J18302">
        <v>940.34</v>
      </c>
      <c r="M18302">
        <v>940.34</v>
      </c>
      <c r="N18302">
        <f t="shared" si="285"/>
        <v>0</v>
      </c>
    </row>
    <row r="18303" spans="1:14" x14ac:dyDescent="0.2">
      <c r="A18303" t="s">
        <v>18250</v>
      </c>
      <c r="B18303" t="s">
        <v>39274</v>
      </c>
      <c r="I18303" t="s">
        <v>5</v>
      </c>
      <c r="J18303">
        <v>1101.9000000000001</v>
      </c>
      <c r="M18303">
        <v>1101.9000000000001</v>
      </c>
      <c r="N18303">
        <f t="shared" si="285"/>
        <v>0</v>
      </c>
    </row>
    <row r="18304" spans="1:14" x14ac:dyDescent="0.2">
      <c r="A18304" t="s">
        <v>18251</v>
      </c>
      <c r="B18304" t="s">
        <v>39274</v>
      </c>
      <c r="I18304" t="s">
        <v>5</v>
      </c>
      <c r="J18304">
        <v>1058.1500000000001</v>
      </c>
      <c r="M18304">
        <v>1058.1500000000001</v>
      </c>
      <c r="N18304">
        <f t="shared" si="285"/>
        <v>0</v>
      </c>
    </row>
    <row r="18305" spans="1:14" x14ac:dyDescent="0.2">
      <c r="A18305" t="s">
        <v>18252</v>
      </c>
      <c r="B18305" t="s">
        <v>39275</v>
      </c>
      <c r="I18305" t="s">
        <v>5</v>
      </c>
      <c r="J18305">
        <v>1193.22</v>
      </c>
      <c r="M18305">
        <v>1193.22</v>
      </c>
      <c r="N18305">
        <f t="shared" si="285"/>
        <v>0</v>
      </c>
    </row>
    <row r="18306" spans="1:14" x14ac:dyDescent="0.2">
      <c r="A18306" t="s">
        <v>18253</v>
      </c>
      <c r="B18306" t="s">
        <v>39275</v>
      </c>
      <c r="I18306" t="s">
        <v>5</v>
      </c>
      <c r="J18306">
        <v>1147.8</v>
      </c>
      <c r="M18306">
        <v>1147.8</v>
      </c>
      <c r="N18306">
        <f t="shared" si="285"/>
        <v>0</v>
      </c>
    </row>
    <row r="18307" spans="1:14" x14ac:dyDescent="0.2">
      <c r="A18307" t="s">
        <v>18254</v>
      </c>
      <c r="B18307" t="s">
        <v>39276</v>
      </c>
      <c r="I18307" t="s">
        <v>5</v>
      </c>
      <c r="J18307">
        <v>1671.83</v>
      </c>
      <c r="M18307">
        <v>1671.83</v>
      </c>
      <c r="N18307">
        <f t="shared" si="285"/>
        <v>0</v>
      </c>
    </row>
    <row r="18308" spans="1:14" x14ac:dyDescent="0.2">
      <c r="A18308" t="s">
        <v>18255</v>
      </c>
      <c r="B18308" t="s">
        <v>39276</v>
      </c>
      <c r="I18308" t="s">
        <v>5</v>
      </c>
      <c r="J18308">
        <v>1624.73</v>
      </c>
      <c r="M18308">
        <v>1624.73</v>
      </c>
      <c r="N18308">
        <f t="shared" ref="N18308:N18371" si="286">J18308-M18308</f>
        <v>0</v>
      </c>
    </row>
    <row r="18309" spans="1:14" x14ac:dyDescent="0.2">
      <c r="A18309" t="s">
        <v>18256</v>
      </c>
      <c r="B18309" t="s">
        <v>39277</v>
      </c>
      <c r="I18309" t="s">
        <v>5</v>
      </c>
      <c r="J18309">
        <v>1738.33</v>
      </c>
      <c r="M18309">
        <v>1738.33</v>
      </c>
      <c r="N18309">
        <f t="shared" si="286"/>
        <v>0</v>
      </c>
    </row>
    <row r="18310" spans="1:14" x14ac:dyDescent="0.2">
      <c r="A18310" t="s">
        <v>18257</v>
      </c>
      <c r="B18310" t="s">
        <v>39277</v>
      </c>
      <c r="I18310" t="s">
        <v>5</v>
      </c>
      <c r="J18310">
        <v>1686.69</v>
      </c>
      <c r="M18310">
        <v>1686.69</v>
      </c>
      <c r="N18310">
        <f t="shared" si="286"/>
        <v>0</v>
      </c>
    </row>
    <row r="18311" spans="1:14" x14ac:dyDescent="0.2">
      <c r="A18311" t="s">
        <v>18258</v>
      </c>
      <c r="B18311" t="s">
        <v>39278</v>
      </c>
      <c r="I18311" t="s">
        <v>5</v>
      </c>
      <c r="J18311">
        <v>2062.56</v>
      </c>
      <c r="M18311">
        <v>2062.56</v>
      </c>
      <c r="N18311">
        <f t="shared" si="286"/>
        <v>0</v>
      </c>
    </row>
    <row r="18312" spans="1:14" x14ac:dyDescent="0.2">
      <c r="A18312" t="s">
        <v>18259</v>
      </c>
      <c r="B18312" t="s">
        <v>39278</v>
      </c>
      <c r="I18312" t="s">
        <v>5</v>
      </c>
      <c r="J18312">
        <v>2007.59</v>
      </c>
      <c r="M18312">
        <v>2007.59</v>
      </c>
      <c r="N18312">
        <f t="shared" si="286"/>
        <v>0</v>
      </c>
    </row>
    <row r="18313" spans="1:14" x14ac:dyDescent="0.2">
      <c r="A18313" t="s">
        <v>18260</v>
      </c>
      <c r="B18313" t="s">
        <v>39279</v>
      </c>
      <c r="I18313" t="s">
        <v>5</v>
      </c>
      <c r="J18313">
        <v>4745.78</v>
      </c>
      <c r="M18313">
        <v>4745.78</v>
      </c>
      <c r="N18313">
        <f t="shared" si="286"/>
        <v>0</v>
      </c>
    </row>
    <row r="18314" spans="1:14" x14ac:dyDescent="0.2">
      <c r="A18314" t="s">
        <v>18261</v>
      </c>
      <c r="B18314" t="s">
        <v>39279</v>
      </c>
      <c r="I18314" t="s">
        <v>5</v>
      </c>
      <c r="J18314">
        <v>4686.26</v>
      </c>
      <c r="M18314">
        <v>4686.26</v>
      </c>
      <c r="N18314">
        <f t="shared" si="286"/>
        <v>0</v>
      </c>
    </row>
    <row r="18315" spans="1:14" x14ac:dyDescent="0.2">
      <c r="A18315" t="s">
        <v>18262</v>
      </c>
      <c r="B18315" t="s">
        <v>39280</v>
      </c>
      <c r="I18315" t="s">
        <v>5</v>
      </c>
      <c r="J18315">
        <v>5624.97</v>
      </c>
      <c r="M18315">
        <v>5624.97</v>
      </c>
      <c r="N18315">
        <f t="shared" si="286"/>
        <v>0</v>
      </c>
    </row>
    <row r="18316" spans="1:14" x14ac:dyDescent="0.2">
      <c r="A18316" t="s">
        <v>18263</v>
      </c>
      <c r="B18316" t="s">
        <v>39280</v>
      </c>
      <c r="I18316" t="s">
        <v>5</v>
      </c>
      <c r="J18316">
        <v>5559.25</v>
      </c>
      <c r="M18316">
        <v>5559.25</v>
      </c>
      <c r="N18316">
        <f t="shared" si="286"/>
        <v>0</v>
      </c>
    </row>
    <row r="18317" spans="1:14" x14ac:dyDescent="0.2">
      <c r="A18317" t="s">
        <v>18264</v>
      </c>
      <c r="B18317" t="s">
        <v>39281</v>
      </c>
      <c r="I18317" t="s">
        <v>5</v>
      </c>
      <c r="J18317">
        <v>7666.87</v>
      </c>
      <c r="M18317">
        <v>7666.87</v>
      </c>
      <c r="N18317">
        <f t="shared" si="286"/>
        <v>0</v>
      </c>
    </row>
    <row r="18318" spans="1:14" x14ac:dyDescent="0.2">
      <c r="A18318" t="s">
        <v>18265</v>
      </c>
      <c r="B18318" t="s">
        <v>39281</v>
      </c>
      <c r="I18318" t="s">
        <v>5</v>
      </c>
      <c r="J18318">
        <v>7595.4</v>
      </c>
      <c r="M18318">
        <v>7595.4</v>
      </c>
      <c r="N18318">
        <f t="shared" si="286"/>
        <v>0</v>
      </c>
    </row>
    <row r="18319" spans="1:14" x14ac:dyDescent="0.2">
      <c r="A18319" t="s">
        <v>18266</v>
      </c>
      <c r="B18319" t="s">
        <v>39282</v>
      </c>
      <c r="I18319" t="s">
        <v>5</v>
      </c>
      <c r="J18319">
        <v>3143.41</v>
      </c>
      <c r="M18319">
        <v>3143.41</v>
      </c>
      <c r="N18319">
        <f t="shared" si="286"/>
        <v>0</v>
      </c>
    </row>
    <row r="18320" spans="1:14" x14ac:dyDescent="0.2">
      <c r="A18320" t="s">
        <v>18267</v>
      </c>
      <c r="B18320" t="s">
        <v>39282</v>
      </c>
      <c r="I18320" t="s">
        <v>5</v>
      </c>
      <c r="J18320">
        <v>3114.67</v>
      </c>
      <c r="M18320">
        <v>3114.67</v>
      </c>
      <c r="N18320">
        <f t="shared" si="286"/>
        <v>0</v>
      </c>
    </row>
    <row r="18321" spans="1:14" x14ac:dyDescent="0.2">
      <c r="A18321" t="s">
        <v>18268</v>
      </c>
      <c r="B18321" t="s">
        <v>39283</v>
      </c>
      <c r="I18321" t="s">
        <v>5</v>
      </c>
      <c r="J18321">
        <v>3329.58</v>
      </c>
      <c r="M18321">
        <v>3329.58</v>
      </c>
      <c r="N18321">
        <f t="shared" si="286"/>
        <v>0</v>
      </c>
    </row>
    <row r="18322" spans="1:14" x14ac:dyDescent="0.2">
      <c r="A18322" t="s">
        <v>18269</v>
      </c>
      <c r="B18322" t="s">
        <v>39283</v>
      </c>
      <c r="I18322" t="s">
        <v>5</v>
      </c>
      <c r="J18322">
        <v>3299.18</v>
      </c>
      <c r="M18322">
        <v>3299.18</v>
      </c>
      <c r="N18322">
        <f t="shared" si="286"/>
        <v>0</v>
      </c>
    </row>
    <row r="18323" spans="1:14" x14ac:dyDescent="0.2">
      <c r="A18323" t="s">
        <v>18270</v>
      </c>
      <c r="B18323" t="s">
        <v>39284</v>
      </c>
      <c r="I18323" t="s">
        <v>5</v>
      </c>
      <c r="J18323">
        <v>4021.24</v>
      </c>
      <c r="M18323">
        <v>4021.24</v>
      </c>
      <c r="N18323">
        <f t="shared" si="286"/>
        <v>0</v>
      </c>
    </row>
    <row r="18324" spans="1:14" x14ac:dyDescent="0.2">
      <c r="A18324" t="s">
        <v>18271</v>
      </c>
      <c r="B18324" t="s">
        <v>39284</v>
      </c>
      <c r="I18324" t="s">
        <v>5</v>
      </c>
      <c r="J18324">
        <v>3987.96</v>
      </c>
      <c r="M18324">
        <v>3987.96</v>
      </c>
      <c r="N18324">
        <f t="shared" si="286"/>
        <v>0</v>
      </c>
    </row>
    <row r="18325" spans="1:14" x14ac:dyDescent="0.2">
      <c r="A18325" t="s">
        <v>18272</v>
      </c>
      <c r="B18325" t="s">
        <v>39285</v>
      </c>
      <c r="I18325" t="s">
        <v>5</v>
      </c>
      <c r="J18325">
        <v>4379.59</v>
      </c>
      <c r="M18325">
        <v>4379.59</v>
      </c>
      <c r="N18325">
        <f t="shared" si="286"/>
        <v>0</v>
      </c>
    </row>
    <row r="18326" spans="1:14" x14ac:dyDescent="0.2">
      <c r="A18326" t="s">
        <v>18273</v>
      </c>
      <c r="B18326" t="s">
        <v>39285</v>
      </c>
      <c r="I18326" t="s">
        <v>5</v>
      </c>
      <c r="J18326">
        <v>4340.1000000000004</v>
      </c>
      <c r="M18326">
        <v>4340.1000000000004</v>
      </c>
      <c r="N18326">
        <f t="shared" si="286"/>
        <v>0</v>
      </c>
    </row>
    <row r="18327" spans="1:14" x14ac:dyDescent="0.2">
      <c r="A18327" t="s">
        <v>18274</v>
      </c>
      <c r="B18327" t="s">
        <v>39286</v>
      </c>
      <c r="I18327" t="s">
        <v>5</v>
      </c>
      <c r="J18327">
        <v>5038.03</v>
      </c>
      <c r="M18327">
        <v>5038.03</v>
      </c>
      <c r="N18327">
        <f t="shared" si="286"/>
        <v>0</v>
      </c>
    </row>
    <row r="18328" spans="1:14" x14ac:dyDescent="0.2">
      <c r="A18328" t="s">
        <v>18275</v>
      </c>
      <c r="B18328" t="s">
        <v>39286</v>
      </c>
      <c r="I18328" t="s">
        <v>5</v>
      </c>
      <c r="J18328">
        <v>4998.54</v>
      </c>
      <c r="M18328">
        <v>4998.54</v>
      </c>
      <c r="N18328">
        <f t="shared" si="286"/>
        <v>0</v>
      </c>
    </row>
    <row r="18329" spans="1:14" x14ac:dyDescent="0.2">
      <c r="A18329" t="s">
        <v>18276</v>
      </c>
      <c r="B18329" t="s">
        <v>39287</v>
      </c>
      <c r="I18329" t="s">
        <v>5</v>
      </c>
      <c r="J18329">
        <v>4363.68</v>
      </c>
      <c r="M18329">
        <v>4363.68</v>
      </c>
      <c r="N18329">
        <f t="shared" si="286"/>
        <v>0</v>
      </c>
    </row>
    <row r="18330" spans="1:14" x14ac:dyDescent="0.2">
      <c r="A18330" t="s">
        <v>18277</v>
      </c>
      <c r="B18330" t="s">
        <v>39287</v>
      </c>
      <c r="I18330" t="s">
        <v>5</v>
      </c>
      <c r="J18330">
        <v>4334.9399999999996</v>
      </c>
      <c r="M18330">
        <v>4334.9399999999996</v>
      </c>
      <c r="N18330">
        <f t="shared" si="286"/>
        <v>0</v>
      </c>
    </row>
    <row r="18331" spans="1:14" x14ac:dyDescent="0.2">
      <c r="A18331" t="s">
        <v>18278</v>
      </c>
      <c r="B18331" t="s">
        <v>39288</v>
      </c>
      <c r="I18331" t="s">
        <v>5</v>
      </c>
      <c r="J18331">
        <v>5137.28</v>
      </c>
      <c r="M18331">
        <v>5137.28</v>
      </c>
      <c r="N18331">
        <f t="shared" si="286"/>
        <v>0</v>
      </c>
    </row>
    <row r="18332" spans="1:14" x14ac:dyDescent="0.2">
      <c r="A18332" t="s">
        <v>18279</v>
      </c>
      <c r="B18332" t="s">
        <v>39288</v>
      </c>
      <c r="I18332" t="s">
        <v>5</v>
      </c>
      <c r="J18332">
        <v>5108.55</v>
      </c>
      <c r="M18332">
        <v>5108.55</v>
      </c>
      <c r="N18332">
        <f t="shared" si="286"/>
        <v>0</v>
      </c>
    </row>
    <row r="18333" spans="1:14" x14ac:dyDescent="0.2">
      <c r="A18333" t="s">
        <v>18280</v>
      </c>
      <c r="B18333" t="s">
        <v>39289</v>
      </c>
      <c r="I18333" t="s">
        <v>5</v>
      </c>
      <c r="J18333">
        <v>6014.15</v>
      </c>
      <c r="M18333">
        <v>6014.15</v>
      </c>
      <c r="N18333">
        <f t="shared" si="286"/>
        <v>0</v>
      </c>
    </row>
    <row r="18334" spans="1:14" x14ac:dyDescent="0.2">
      <c r="A18334" t="s">
        <v>18281</v>
      </c>
      <c r="B18334" t="s">
        <v>39289</v>
      </c>
      <c r="I18334" t="s">
        <v>5</v>
      </c>
      <c r="J18334">
        <v>5979.67</v>
      </c>
      <c r="M18334">
        <v>5979.67</v>
      </c>
      <c r="N18334">
        <f t="shared" si="286"/>
        <v>0</v>
      </c>
    </row>
    <row r="18335" spans="1:14" x14ac:dyDescent="0.2">
      <c r="A18335" t="s">
        <v>18282</v>
      </c>
      <c r="B18335" t="s">
        <v>39290</v>
      </c>
      <c r="I18335" t="s">
        <v>5</v>
      </c>
      <c r="J18335">
        <v>1280.29</v>
      </c>
      <c r="M18335">
        <v>1280.29</v>
      </c>
      <c r="N18335">
        <f t="shared" si="286"/>
        <v>0</v>
      </c>
    </row>
    <row r="18336" spans="1:14" x14ac:dyDescent="0.2">
      <c r="A18336" t="s">
        <v>18283</v>
      </c>
      <c r="B18336" t="s">
        <v>39290</v>
      </c>
      <c r="I18336" t="s">
        <v>5</v>
      </c>
      <c r="J18336">
        <v>1238.2</v>
      </c>
      <c r="M18336">
        <v>1238.2</v>
      </c>
      <c r="N18336">
        <f t="shared" si="286"/>
        <v>0</v>
      </c>
    </row>
    <row r="18337" spans="1:14" x14ac:dyDescent="0.2">
      <c r="A18337" t="s">
        <v>18284</v>
      </c>
      <c r="B18337" t="s">
        <v>39291</v>
      </c>
      <c r="I18337" t="s">
        <v>5</v>
      </c>
      <c r="J18337">
        <v>1505.54</v>
      </c>
      <c r="M18337">
        <v>1505.54</v>
      </c>
      <c r="N18337">
        <f t="shared" si="286"/>
        <v>0</v>
      </c>
    </row>
    <row r="18338" spans="1:14" x14ac:dyDescent="0.2">
      <c r="A18338" t="s">
        <v>18285</v>
      </c>
      <c r="B18338" t="s">
        <v>39291</v>
      </c>
      <c r="I18338" t="s">
        <v>5</v>
      </c>
      <c r="J18338">
        <v>1463.45</v>
      </c>
      <c r="M18338">
        <v>1463.45</v>
      </c>
      <c r="N18338">
        <f t="shared" si="286"/>
        <v>0</v>
      </c>
    </row>
    <row r="18339" spans="1:14" x14ac:dyDescent="0.2">
      <c r="A18339" t="s">
        <v>18286</v>
      </c>
      <c r="B18339" t="s">
        <v>39292</v>
      </c>
      <c r="I18339" t="s">
        <v>5</v>
      </c>
      <c r="J18339">
        <v>1681.29</v>
      </c>
      <c r="M18339">
        <v>1681.29</v>
      </c>
      <c r="N18339">
        <f t="shared" si="286"/>
        <v>0</v>
      </c>
    </row>
    <row r="18340" spans="1:14" x14ac:dyDescent="0.2">
      <c r="A18340" t="s">
        <v>18287</v>
      </c>
      <c r="B18340" t="s">
        <v>39292</v>
      </c>
      <c r="I18340" t="s">
        <v>5</v>
      </c>
      <c r="J18340">
        <v>1635.87</v>
      </c>
      <c r="M18340">
        <v>1635.87</v>
      </c>
      <c r="N18340">
        <f t="shared" si="286"/>
        <v>0</v>
      </c>
    </row>
    <row r="18341" spans="1:14" x14ac:dyDescent="0.2">
      <c r="A18341" t="s">
        <v>18288</v>
      </c>
      <c r="B18341" t="s">
        <v>39293</v>
      </c>
      <c r="I18341" t="s">
        <v>5</v>
      </c>
      <c r="J18341">
        <v>1368.92</v>
      </c>
      <c r="M18341">
        <v>1368.92</v>
      </c>
      <c r="N18341">
        <f t="shared" si="286"/>
        <v>0</v>
      </c>
    </row>
    <row r="18342" spans="1:14" x14ac:dyDescent="0.2">
      <c r="A18342" t="s">
        <v>18289</v>
      </c>
      <c r="B18342" t="s">
        <v>39293</v>
      </c>
      <c r="I18342" t="s">
        <v>5</v>
      </c>
      <c r="J18342">
        <v>1368.92</v>
      </c>
      <c r="M18342">
        <v>1368.92</v>
      </c>
      <c r="N18342">
        <f t="shared" si="286"/>
        <v>0</v>
      </c>
    </row>
    <row r="18343" spans="1:14" x14ac:dyDescent="0.2">
      <c r="A18343" t="s">
        <v>18290</v>
      </c>
      <c r="B18343" t="s">
        <v>39294</v>
      </c>
      <c r="I18343" t="s">
        <v>5</v>
      </c>
      <c r="J18343">
        <v>1395.14</v>
      </c>
      <c r="M18343">
        <v>1395.14</v>
      </c>
      <c r="N18343">
        <f t="shared" si="286"/>
        <v>0</v>
      </c>
    </row>
    <row r="18344" spans="1:14" x14ac:dyDescent="0.2">
      <c r="A18344" t="s">
        <v>18291</v>
      </c>
      <c r="B18344" t="s">
        <v>39294</v>
      </c>
      <c r="I18344" t="s">
        <v>5</v>
      </c>
      <c r="J18344">
        <v>1395.14</v>
      </c>
      <c r="M18344">
        <v>1395.14</v>
      </c>
      <c r="N18344">
        <f t="shared" si="286"/>
        <v>0</v>
      </c>
    </row>
    <row r="18345" spans="1:14" x14ac:dyDescent="0.2">
      <c r="A18345" t="s">
        <v>18292</v>
      </c>
      <c r="B18345" t="s">
        <v>39295</v>
      </c>
      <c r="I18345" t="s">
        <v>5</v>
      </c>
      <c r="J18345">
        <v>2322.4</v>
      </c>
      <c r="M18345">
        <v>2322.4</v>
      </c>
      <c r="N18345">
        <f t="shared" si="286"/>
        <v>0</v>
      </c>
    </row>
    <row r="18346" spans="1:14" x14ac:dyDescent="0.2">
      <c r="A18346" t="s">
        <v>18293</v>
      </c>
      <c r="B18346" t="s">
        <v>39295</v>
      </c>
      <c r="I18346" t="s">
        <v>5</v>
      </c>
      <c r="J18346">
        <v>2322.4</v>
      </c>
      <c r="M18346">
        <v>2322.4</v>
      </c>
      <c r="N18346">
        <f t="shared" si="286"/>
        <v>0</v>
      </c>
    </row>
    <row r="18347" spans="1:14" x14ac:dyDescent="0.2">
      <c r="A18347" t="s">
        <v>18294</v>
      </c>
      <c r="B18347" t="s">
        <v>39296</v>
      </c>
      <c r="I18347" t="s">
        <v>5</v>
      </c>
      <c r="J18347">
        <v>6693.53</v>
      </c>
      <c r="M18347">
        <v>6693.53</v>
      </c>
      <c r="N18347">
        <f t="shared" si="286"/>
        <v>0</v>
      </c>
    </row>
    <row r="18348" spans="1:14" x14ac:dyDescent="0.2">
      <c r="A18348" t="s">
        <v>18295</v>
      </c>
      <c r="B18348" t="s">
        <v>39296</v>
      </c>
      <c r="I18348" t="s">
        <v>5</v>
      </c>
      <c r="J18348">
        <v>6693.53</v>
      </c>
      <c r="M18348">
        <v>6693.53</v>
      </c>
      <c r="N18348">
        <f t="shared" si="286"/>
        <v>0</v>
      </c>
    </row>
    <row r="18349" spans="1:14" x14ac:dyDescent="0.2">
      <c r="A18349" t="s">
        <v>18296</v>
      </c>
      <c r="B18349" t="s">
        <v>39297</v>
      </c>
      <c r="I18349" t="s">
        <v>5</v>
      </c>
      <c r="J18349">
        <v>3135.55</v>
      </c>
      <c r="M18349">
        <v>3135.55</v>
      </c>
      <c r="N18349">
        <f t="shared" si="286"/>
        <v>0</v>
      </c>
    </row>
    <row r="18350" spans="1:14" x14ac:dyDescent="0.2">
      <c r="A18350" t="s">
        <v>18297</v>
      </c>
      <c r="B18350" t="s">
        <v>39297</v>
      </c>
      <c r="I18350" t="s">
        <v>5</v>
      </c>
      <c r="J18350">
        <v>3135.55</v>
      </c>
      <c r="M18350">
        <v>3135.55</v>
      </c>
      <c r="N18350">
        <f t="shared" si="286"/>
        <v>0</v>
      </c>
    </row>
    <row r="18351" spans="1:14" x14ac:dyDescent="0.2">
      <c r="A18351" t="s">
        <v>18298</v>
      </c>
      <c r="B18351" t="s">
        <v>39298</v>
      </c>
      <c r="I18351" t="s">
        <v>5</v>
      </c>
      <c r="J18351">
        <v>7077.14</v>
      </c>
      <c r="M18351">
        <v>7077.14</v>
      </c>
      <c r="N18351">
        <f t="shared" si="286"/>
        <v>0</v>
      </c>
    </row>
    <row r="18352" spans="1:14" x14ac:dyDescent="0.2">
      <c r="A18352" t="s">
        <v>18299</v>
      </c>
      <c r="B18352" t="s">
        <v>39298</v>
      </c>
      <c r="I18352" t="s">
        <v>5</v>
      </c>
      <c r="J18352">
        <v>7077.14</v>
      </c>
      <c r="M18352">
        <v>7077.14</v>
      </c>
      <c r="N18352">
        <f t="shared" si="286"/>
        <v>0</v>
      </c>
    </row>
    <row r="18353" spans="1:14" x14ac:dyDescent="0.2">
      <c r="A18353" t="s">
        <v>18300</v>
      </c>
      <c r="B18353" t="s">
        <v>39299</v>
      </c>
      <c r="I18353" t="s">
        <v>5</v>
      </c>
      <c r="J18353">
        <v>4206.57</v>
      </c>
      <c r="M18353">
        <v>4206.57</v>
      </c>
      <c r="N18353">
        <f t="shared" si="286"/>
        <v>0</v>
      </c>
    </row>
    <row r="18354" spans="1:14" x14ac:dyDescent="0.2">
      <c r="A18354" t="s">
        <v>18301</v>
      </c>
      <c r="B18354" t="s">
        <v>39299</v>
      </c>
      <c r="I18354" t="s">
        <v>5</v>
      </c>
      <c r="J18354">
        <v>4206.57</v>
      </c>
      <c r="M18354">
        <v>4206.57</v>
      </c>
      <c r="N18354">
        <f t="shared" si="286"/>
        <v>0</v>
      </c>
    </row>
    <row r="18355" spans="1:14" x14ac:dyDescent="0.2">
      <c r="A18355" t="s">
        <v>18302</v>
      </c>
      <c r="B18355" t="s">
        <v>39300</v>
      </c>
      <c r="I18355" t="s">
        <v>5</v>
      </c>
      <c r="J18355">
        <v>6241.85</v>
      </c>
      <c r="M18355">
        <v>6241.85</v>
      </c>
      <c r="N18355">
        <f t="shared" si="286"/>
        <v>0</v>
      </c>
    </row>
    <row r="18356" spans="1:14" x14ac:dyDescent="0.2">
      <c r="A18356" t="s">
        <v>18303</v>
      </c>
      <c r="B18356" t="s">
        <v>39300</v>
      </c>
      <c r="I18356" t="s">
        <v>5</v>
      </c>
      <c r="J18356">
        <v>6241.85</v>
      </c>
      <c r="M18356">
        <v>6241.85</v>
      </c>
      <c r="N18356">
        <f t="shared" si="286"/>
        <v>0</v>
      </c>
    </row>
    <row r="18357" spans="1:14" x14ac:dyDescent="0.2">
      <c r="A18357" t="s">
        <v>18304</v>
      </c>
      <c r="B18357" t="s">
        <v>39301</v>
      </c>
      <c r="I18357" t="s">
        <v>5</v>
      </c>
      <c r="J18357">
        <v>7949.61</v>
      </c>
      <c r="M18357">
        <v>7949.61</v>
      </c>
      <c r="N18357">
        <f t="shared" si="286"/>
        <v>0</v>
      </c>
    </row>
    <row r="18358" spans="1:14" x14ac:dyDescent="0.2">
      <c r="A18358" t="s">
        <v>18305</v>
      </c>
      <c r="B18358" t="s">
        <v>39301</v>
      </c>
      <c r="I18358" t="s">
        <v>5</v>
      </c>
      <c r="J18358">
        <v>7949.61</v>
      </c>
      <c r="M18358">
        <v>7949.61</v>
      </c>
      <c r="N18358">
        <f t="shared" si="286"/>
        <v>0</v>
      </c>
    </row>
    <row r="18359" spans="1:14" x14ac:dyDescent="0.2">
      <c r="A18359" t="s">
        <v>18306</v>
      </c>
      <c r="B18359" t="s">
        <v>39302</v>
      </c>
      <c r="I18359" t="s">
        <v>5</v>
      </c>
      <c r="J18359">
        <v>9049</v>
      </c>
      <c r="M18359">
        <v>9049</v>
      </c>
      <c r="N18359">
        <f t="shared" si="286"/>
        <v>0</v>
      </c>
    </row>
    <row r="18360" spans="1:14" x14ac:dyDescent="0.2">
      <c r="A18360" t="s">
        <v>18307</v>
      </c>
      <c r="B18360" t="s">
        <v>39302</v>
      </c>
      <c r="I18360" t="s">
        <v>5</v>
      </c>
      <c r="J18360">
        <v>9049</v>
      </c>
      <c r="M18360">
        <v>9049</v>
      </c>
      <c r="N18360">
        <f t="shared" si="286"/>
        <v>0</v>
      </c>
    </row>
    <row r="18361" spans="1:14" x14ac:dyDescent="0.2">
      <c r="A18361" t="s">
        <v>18308</v>
      </c>
      <c r="B18361" t="s">
        <v>39303</v>
      </c>
      <c r="I18361" t="s">
        <v>18309</v>
      </c>
      <c r="J18361">
        <v>10782.74</v>
      </c>
      <c r="M18361">
        <v>10782.74</v>
      </c>
      <c r="N18361">
        <f t="shared" si="286"/>
        <v>0</v>
      </c>
    </row>
    <row r="18362" spans="1:14" x14ac:dyDescent="0.2">
      <c r="A18362" t="s">
        <v>18310</v>
      </c>
      <c r="B18362" t="s">
        <v>39303</v>
      </c>
      <c r="I18362" t="s">
        <v>18309</v>
      </c>
      <c r="J18362">
        <v>10782.74</v>
      </c>
      <c r="M18362">
        <v>10782.74</v>
      </c>
      <c r="N18362">
        <f t="shared" si="286"/>
        <v>0</v>
      </c>
    </row>
    <row r="18363" spans="1:14" x14ac:dyDescent="0.2">
      <c r="A18363" t="s">
        <v>18311</v>
      </c>
      <c r="B18363" t="s">
        <v>39304</v>
      </c>
      <c r="I18363" t="s">
        <v>18309</v>
      </c>
      <c r="J18363">
        <v>9554.56</v>
      </c>
      <c r="M18363">
        <v>9554.56</v>
      </c>
      <c r="N18363">
        <f t="shared" si="286"/>
        <v>0</v>
      </c>
    </row>
    <row r="18364" spans="1:14" x14ac:dyDescent="0.2">
      <c r="A18364" t="s">
        <v>18312</v>
      </c>
      <c r="B18364" t="s">
        <v>39304</v>
      </c>
      <c r="I18364" t="s">
        <v>18309</v>
      </c>
      <c r="J18364">
        <v>9554.56</v>
      </c>
      <c r="M18364">
        <v>9554.56</v>
      </c>
      <c r="N18364">
        <f t="shared" si="286"/>
        <v>0</v>
      </c>
    </row>
    <row r="18365" spans="1:14" x14ac:dyDescent="0.2">
      <c r="A18365" t="s">
        <v>18313</v>
      </c>
      <c r="B18365" t="s">
        <v>39305</v>
      </c>
      <c r="I18365" t="s">
        <v>18309</v>
      </c>
      <c r="J18365">
        <v>8790.2000000000007</v>
      </c>
      <c r="M18365">
        <v>8790.2000000000007</v>
      </c>
      <c r="N18365">
        <f t="shared" si="286"/>
        <v>0</v>
      </c>
    </row>
    <row r="18366" spans="1:14" x14ac:dyDescent="0.2">
      <c r="A18366" t="s">
        <v>18314</v>
      </c>
      <c r="B18366" t="s">
        <v>39305</v>
      </c>
      <c r="I18366" t="s">
        <v>18309</v>
      </c>
      <c r="J18366">
        <v>8790.2000000000007</v>
      </c>
      <c r="M18366">
        <v>8790.2000000000007</v>
      </c>
      <c r="N18366">
        <f t="shared" si="286"/>
        <v>0</v>
      </c>
    </row>
    <row r="18367" spans="1:14" x14ac:dyDescent="0.2">
      <c r="A18367" t="s">
        <v>18315</v>
      </c>
      <c r="B18367" t="s">
        <v>39306</v>
      </c>
      <c r="I18367" t="s">
        <v>18309</v>
      </c>
      <c r="J18367">
        <v>9253.31</v>
      </c>
      <c r="M18367">
        <v>9253.31</v>
      </c>
      <c r="N18367">
        <f t="shared" si="286"/>
        <v>0</v>
      </c>
    </row>
    <row r="18368" spans="1:14" x14ac:dyDescent="0.2">
      <c r="A18368" t="s">
        <v>18316</v>
      </c>
      <c r="B18368" t="s">
        <v>39306</v>
      </c>
      <c r="I18368" t="s">
        <v>18309</v>
      </c>
      <c r="J18368">
        <v>9253.31</v>
      </c>
      <c r="M18368">
        <v>9253.31</v>
      </c>
      <c r="N18368">
        <f t="shared" si="286"/>
        <v>0</v>
      </c>
    </row>
    <row r="18369" spans="1:14" x14ac:dyDescent="0.2">
      <c r="A18369" t="s">
        <v>18317</v>
      </c>
      <c r="B18369" t="s">
        <v>39307</v>
      </c>
      <c r="I18369" t="s">
        <v>18309</v>
      </c>
      <c r="J18369">
        <v>7830.11</v>
      </c>
      <c r="M18369">
        <v>7830.11</v>
      </c>
      <c r="N18369">
        <f t="shared" si="286"/>
        <v>0</v>
      </c>
    </row>
    <row r="18370" spans="1:14" x14ac:dyDescent="0.2">
      <c r="A18370" t="s">
        <v>18318</v>
      </c>
      <c r="B18370" t="s">
        <v>39307</v>
      </c>
      <c r="I18370" t="s">
        <v>18309</v>
      </c>
      <c r="J18370">
        <v>7830.11</v>
      </c>
      <c r="M18370">
        <v>7830.11</v>
      </c>
      <c r="N18370">
        <f t="shared" si="286"/>
        <v>0</v>
      </c>
    </row>
    <row r="18371" spans="1:14" x14ac:dyDescent="0.2">
      <c r="A18371" t="s">
        <v>18319</v>
      </c>
      <c r="B18371" t="s">
        <v>39308</v>
      </c>
      <c r="I18371" t="s">
        <v>18309</v>
      </c>
      <c r="J18371">
        <v>9450.26</v>
      </c>
      <c r="M18371">
        <v>9450.26</v>
      </c>
      <c r="N18371">
        <f t="shared" si="286"/>
        <v>0</v>
      </c>
    </row>
    <row r="18372" spans="1:14" x14ac:dyDescent="0.2">
      <c r="A18372" t="s">
        <v>18320</v>
      </c>
      <c r="B18372" t="s">
        <v>39308</v>
      </c>
      <c r="I18372" t="s">
        <v>18309</v>
      </c>
      <c r="J18372">
        <v>9450.26</v>
      </c>
      <c r="M18372">
        <v>9450.26</v>
      </c>
      <c r="N18372">
        <f t="shared" ref="N18372:N18435" si="287">J18372-M18372</f>
        <v>0</v>
      </c>
    </row>
    <row r="18373" spans="1:14" x14ac:dyDescent="0.2">
      <c r="A18373" t="s">
        <v>18321</v>
      </c>
      <c r="B18373" t="s">
        <v>39309</v>
      </c>
      <c r="I18373" t="s">
        <v>18309</v>
      </c>
      <c r="J18373">
        <v>8626.19</v>
      </c>
      <c r="M18373">
        <v>8626.19</v>
      </c>
      <c r="N18373">
        <f t="shared" si="287"/>
        <v>0</v>
      </c>
    </row>
    <row r="18374" spans="1:14" x14ac:dyDescent="0.2">
      <c r="A18374" t="s">
        <v>18322</v>
      </c>
      <c r="B18374" t="s">
        <v>39309</v>
      </c>
      <c r="I18374" t="s">
        <v>18309</v>
      </c>
      <c r="J18374">
        <v>8626.19</v>
      </c>
      <c r="M18374">
        <v>8626.19</v>
      </c>
      <c r="N18374">
        <f t="shared" si="287"/>
        <v>0</v>
      </c>
    </row>
    <row r="18375" spans="1:14" x14ac:dyDescent="0.2">
      <c r="A18375" t="s">
        <v>18323</v>
      </c>
      <c r="B18375" t="s">
        <v>39310</v>
      </c>
      <c r="I18375" t="s">
        <v>18309</v>
      </c>
      <c r="J18375">
        <v>7643.65</v>
      </c>
      <c r="M18375">
        <v>7643.65</v>
      </c>
      <c r="N18375">
        <f t="shared" si="287"/>
        <v>0</v>
      </c>
    </row>
    <row r="18376" spans="1:14" x14ac:dyDescent="0.2">
      <c r="A18376" t="s">
        <v>18324</v>
      </c>
      <c r="B18376" t="s">
        <v>39310</v>
      </c>
      <c r="I18376" t="s">
        <v>18309</v>
      </c>
      <c r="J18376">
        <v>7643.65</v>
      </c>
      <c r="M18376">
        <v>7643.65</v>
      </c>
      <c r="N18376">
        <f t="shared" si="287"/>
        <v>0</v>
      </c>
    </row>
    <row r="18377" spans="1:14" x14ac:dyDescent="0.2">
      <c r="A18377" t="s">
        <v>18325</v>
      </c>
      <c r="B18377" t="s">
        <v>39311</v>
      </c>
      <c r="I18377" t="s">
        <v>18309</v>
      </c>
      <c r="J18377">
        <v>7029.48</v>
      </c>
      <c r="M18377">
        <v>7029.48</v>
      </c>
      <c r="N18377">
        <f t="shared" si="287"/>
        <v>0</v>
      </c>
    </row>
    <row r="18378" spans="1:14" x14ac:dyDescent="0.2">
      <c r="A18378" t="s">
        <v>18326</v>
      </c>
      <c r="B18378" t="s">
        <v>39311</v>
      </c>
      <c r="I18378" t="s">
        <v>18309</v>
      </c>
      <c r="J18378">
        <v>7029.48</v>
      </c>
      <c r="M18378">
        <v>7029.48</v>
      </c>
      <c r="N18378">
        <f t="shared" si="287"/>
        <v>0</v>
      </c>
    </row>
    <row r="18379" spans="1:14" x14ac:dyDescent="0.2">
      <c r="A18379" t="s">
        <v>18327</v>
      </c>
      <c r="B18379" t="s">
        <v>39312</v>
      </c>
      <c r="I18379" t="s">
        <v>18309</v>
      </c>
      <c r="J18379">
        <v>7402.65</v>
      </c>
      <c r="M18379">
        <v>7402.65</v>
      </c>
      <c r="N18379">
        <f t="shared" si="287"/>
        <v>0</v>
      </c>
    </row>
    <row r="18380" spans="1:14" x14ac:dyDescent="0.2">
      <c r="A18380" t="s">
        <v>18328</v>
      </c>
      <c r="B18380" t="s">
        <v>39312</v>
      </c>
      <c r="I18380" t="s">
        <v>18309</v>
      </c>
      <c r="J18380">
        <v>7402.65</v>
      </c>
      <c r="M18380">
        <v>7402.65</v>
      </c>
      <c r="N18380">
        <f t="shared" si="287"/>
        <v>0</v>
      </c>
    </row>
    <row r="18381" spans="1:14" x14ac:dyDescent="0.2">
      <c r="A18381" t="s">
        <v>18329</v>
      </c>
      <c r="B18381" t="s">
        <v>39313</v>
      </c>
      <c r="I18381" t="s">
        <v>18309</v>
      </c>
      <c r="J18381">
        <v>6264.09</v>
      </c>
      <c r="M18381">
        <v>6264.09</v>
      </c>
      <c r="N18381">
        <f t="shared" si="287"/>
        <v>0</v>
      </c>
    </row>
    <row r="18382" spans="1:14" x14ac:dyDescent="0.2">
      <c r="A18382" t="s">
        <v>18330</v>
      </c>
      <c r="B18382" t="s">
        <v>39313</v>
      </c>
      <c r="I18382" t="s">
        <v>18309</v>
      </c>
      <c r="J18382">
        <v>6264.09</v>
      </c>
      <c r="M18382">
        <v>6264.09</v>
      </c>
      <c r="N18382">
        <f t="shared" si="287"/>
        <v>0</v>
      </c>
    </row>
    <row r="18383" spans="1:14" x14ac:dyDescent="0.2">
      <c r="A18383" t="s">
        <v>18331</v>
      </c>
      <c r="B18383" t="s">
        <v>39314</v>
      </c>
      <c r="I18383" t="s">
        <v>18309</v>
      </c>
      <c r="J18383">
        <v>7560.21</v>
      </c>
      <c r="M18383">
        <v>7560.21</v>
      </c>
      <c r="N18383">
        <f t="shared" si="287"/>
        <v>0</v>
      </c>
    </row>
    <row r="18384" spans="1:14" x14ac:dyDescent="0.2">
      <c r="A18384" t="s">
        <v>18332</v>
      </c>
      <c r="B18384" t="s">
        <v>39314</v>
      </c>
      <c r="I18384" t="s">
        <v>18309</v>
      </c>
      <c r="J18384">
        <v>7560.21</v>
      </c>
      <c r="M18384">
        <v>7560.21</v>
      </c>
      <c r="N18384">
        <f t="shared" si="287"/>
        <v>0</v>
      </c>
    </row>
    <row r="18385" spans="1:14" x14ac:dyDescent="0.2">
      <c r="A18385" t="s">
        <v>18333</v>
      </c>
      <c r="B18385" t="s">
        <v>39315</v>
      </c>
      <c r="I18385" t="s">
        <v>18309</v>
      </c>
      <c r="J18385">
        <v>24350.880000000001</v>
      </c>
      <c r="M18385">
        <v>24350.880000000001</v>
      </c>
      <c r="N18385">
        <f t="shared" si="287"/>
        <v>0</v>
      </c>
    </row>
    <row r="18386" spans="1:14" x14ac:dyDescent="0.2">
      <c r="A18386" t="s">
        <v>18334</v>
      </c>
      <c r="B18386" t="s">
        <v>39315</v>
      </c>
      <c r="I18386" t="s">
        <v>18309</v>
      </c>
      <c r="J18386">
        <v>24350.880000000001</v>
      </c>
      <c r="M18386">
        <v>24350.880000000001</v>
      </c>
      <c r="N18386">
        <f t="shared" si="287"/>
        <v>0</v>
      </c>
    </row>
    <row r="18387" spans="1:14" x14ac:dyDescent="0.2">
      <c r="A18387" t="s">
        <v>18335</v>
      </c>
      <c r="B18387" t="s">
        <v>39316</v>
      </c>
      <c r="I18387" t="s">
        <v>18309</v>
      </c>
      <c r="J18387">
        <v>24476.22</v>
      </c>
      <c r="M18387">
        <v>24476.22</v>
      </c>
      <c r="N18387">
        <f t="shared" si="287"/>
        <v>0</v>
      </c>
    </row>
    <row r="18388" spans="1:14" x14ac:dyDescent="0.2">
      <c r="A18388" t="s">
        <v>18336</v>
      </c>
      <c r="B18388" t="s">
        <v>39316</v>
      </c>
      <c r="I18388" t="s">
        <v>18309</v>
      </c>
      <c r="J18388">
        <v>24476.22</v>
      </c>
      <c r="M18388">
        <v>24476.22</v>
      </c>
      <c r="N18388">
        <f t="shared" si="287"/>
        <v>0</v>
      </c>
    </row>
    <row r="18389" spans="1:14" x14ac:dyDescent="0.2">
      <c r="A18389" t="s">
        <v>18337</v>
      </c>
      <c r="B18389" t="s">
        <v>39317</v>
      </c>
      <c r="I18389" t="s">
        <v>18309</v>
      </c>
      <c r="J18389">
        <v>25728.25</v>
      </c>
      <c r="M18389">
        <v>25728.25</v>
      </c>
      <c r="N18389">
        <f t="shared" si="287"/>
        <v>0</v>
      </c>
    </row>
    <row r="18390" spans="1:14" x14ac:dyDescent="0.2">
      <c r="A18390" t="s">
        <v>18338</v>
      </c>
      <c r="B18390" t="s">
        <v>39317</v>
      </c>
      <c r="I18390" t="s">
        <v>18309</v>
      </c>
      <c r="J18390">
        <v>25728.25</v>
      </c>
      <c r="M18390">
        <v>25728.25</v>
      </c>
      <c r="N18390">
        <f t="shared" si="287"/>
        <v>0</v>
      </c>
    </row>
    <row r="18391" spans="1:14" x14ac:dyDescent="0.2">
      <c r="A18391" t="s">
        <v>18339</v>
      </c>
      <c r="B18391" t="s">
        <v>39318</v>
      </c>
      <c r="I18391" t="s">
        <v>18309</v>
      </c>
      <c r="J18391">
        <v>20412.009999999998</v>
      </c>
      <c r="M18391">
        <v>20412.009999999998</v>
      </c>
      <c r="N18391">
        <f t="shared" si="287"/>
        <v>0</v>
      </c>
    </row>
    <row r="18392" spans="1:14" x14ac:dyDescent="0.2">
      <c r="A18392" t="s">
        <v>18340</v>
      </c>
      <c r="B18392" t="s">
        <v>39318</v>
      </c>
      <c r="I18392" t="s">
        <v>18309</v>
      </c>
      <c r="J18392">
        <v>20412.009999999998</v>
      </c>
      <c r="M18392">
        <v>20412.009999999998</v>
      </c>
      <c r="N18392">
        <f t="shared" si="287"/>
        <v>0</v>
      </c>
    </row>
    <row r="18393" spans="1:14" x14ac:dyDescent="0.2">
      <c r="A18393" t="s">
        <v>18341</v>
      </c>
      <c r="B18393" t="s">
        <v>39319</v>
      </c>
      <c r="I18393" t="s">
        <v>18309</v>
      </c>
      <c r="J18393">
        <v>25710.2</v>
      </c>
      <c r="M18393">
        <v>25710.2</v>
      </c>
      <c r="N18393">
        <f t="shared" si="287"/>
        <v>0</v>
      </c>
    </row>
    <row r="18394" spans="1:14" x14ac:dyDescent="0.2">
      <c r="A18394" t="s">
        <v>18342</v>
      </c>
      <c r="B18394" t="s">
        <v>39319</v>
      </c>
      <c r="I18394" t="s">
        <v>18309</v>
      </c>
      <c r="J18394">
        <v>25710.2</v>
      </c>
      <c r="M18394">
        <v>25710.2</v>
      </c>
      <c r="N18394">
        <f t="shared" si="287"/>
        <v>0</v>
      </c>
    </row>
    <row r="18395" spans="1:14" x14ac:dyDescent="0.2">
      <c r="A18395" t="s">
        <v>18343</v>
      </c>
      <c r="B18395" t="s">
        <v>39320</v>
      </c>
      <c r="I18395" t="s">
        <v>18309</v>
      </c>
      <c r="J18395">
        <v>23327.1</v>
      </c>
      <c r="M18395">
        <v>23327.1</v>
      </c>
      <c r="N18395">
        <f t="shared" si="287"/>
        <v>0</v>
      </c>
    </row>
    <row r="18396" spans="1:14" x14ac:dyDescent="0.2">
      <c r="A18396" t="s">
        <v>18344</v>
      </c>
      <c r="B18396" t="s">
        <v>39320</v>
      </c>
      <c r="I18396" t="s">
        <v>18309</v>
      </c>
      <c r="J18396">
        <v>23327.1</v>
      </c>
      <c r="M18396">
        <v>23327.1</v>
      </c>
      <c r="N18396">
        <f t="shared" si="287"/>
        <v>0</v>
      </c>
    </row>
    <row r="18397" spans="1:14" x14ac:dyDescent="0.2">
      <c r="A18397" t="s">
        <v>18345</v>
      </c>
      <c r="B18397" t="s">
        <v>39321</v>
      </c>
      <c r="I18397" t="s">
        <v>18309</v>
      </c>
      <c r="J18397">
        <v>22104.55</v>
      </c>
      <c r="M18397">
        <v>22104.55</v>
      </c>
      <c r="N18397">
        <f t="shared" si="287"/>
        <v>0</v>
      </c>
    </row>
    <row r="18398" spans="1:14" x14ac:dyDescent="0.2">
      <c r="A18398" t="s">
        <v>18346</v>
      </c>
      <c r="B18398" t="s">
        <v>39321</v>
      </c>
      <c r="I18398" t="s">
        <v>18309</v>
      </c>
      <c r="J18398">
        <v>22104.55</v>
      </c>
      <c r="M18398">
        <v>22104.55</v>
      </c>
      <c r="N18398">
        <f t="shared" si="287"/>
        <v>0</v>
      </c>
    </row>
    <row r="18399" spans="1:14" x14ac:dyDescent="0.2">
      <c r="A18399" t="s">
        <v>18347</v>
      </c>
      <c r="B18399" t="s">
        <v>39322</v>
      </c>
      <c r="I18399" t="s">
        <v>18309</v>
      </c>
      <c r="J18399">
        <v>29809.759999999998</v>
      </c>
      <c r="M18399">
        <v>29809.759999999998</v>
      </c>
      <c r="N18399">
        <f t="shared" si="287"/>
        <v>0</v>
      </c>
    </row>
    <row r="18400" spans="1:14" x14ac:dyDescent="0.2">
      <c r="A18400" t="s">
        <v>18348</v>
      </c>
      <c r="B18400" t="s">
        <v>39322</v>
      </c>
      <c r="I18400" t="s">
        <v>18309</v>
      </c>
      <c r="J18400">
        <v>29809.759999999998</v>
      </c>
      <c r="M18400">
        <v>29809.759999999998</v>
      </c>
      <c r="N18400">
        <f t="shared" si="287"/>
        <v>0</v>
      </c>
    </row>
    <row r="18401" spans="1:14" x14ac:dyDescent="0.2">
      <c r="A18401" t="s">
        <v>18349</v>
      </c>
      <c r="B18401" t="s">
        <v>39323</v>
      </c>
      <c r="I18401" t="s">
        <v>18309</v>
      </c>
      <c r="J18401">
        <v>35021.06</v>
      </c>
      <c r="M18401">
        <v>35021.06</v>
      </c>
      <c r="N18401">
        <f t="shared" si="287"/>
        <v>0</v>
      </c>
    </row>
    <row r="18402" spans="1:14" x14ac:dyDescent="0.2">
      <c r="A18402" t="s">
        <v>18350</v>
      </c>
      <c r="B18402" t="s">
        <v>39323</v>
      </c>
      <c r="I18402" t="s">
        <v>18309</v>
      </c>
      <c r="J18402">
        <v>35021.06</v>
      </c>
      <c r="M18402">
        <v>35021.06</v>
      </c>
      <c r="N18402">
        <f t="shared" si="287"/>
        <v>0</v>
      </c>
    </row>
    <row r="18403" spans="1:14" x14ac:dyDescent="0.2">
      <c r="A18403" t="s">
        <v>18351</v>
      </c>
      <c r="B18403" t="s">
        <v>39324</v>
      </c>
      <c r="I18403" t="s">
        <v>18309</v>
      </c>
      <c r="J18403">
        <v>35201.33</v>
      </c>
      <c r="M18403">
        <v>35201.33</v>
      </c>
      <c r="N18403">
        <f t="shared" si="287"/>
        <v>0</v>
      </c>
    </row>
    <row r="18404" spans="1:14" x14ac:dyDescent="0.2">
      <c r="A18404" t="s">
        <v>18352</v>
      </c>
      <c r="B18404" t="s">
        <v>39324</v>
      </c>
      <c r="I18404" t="s">
        <v>18309</v>
      </c>
      <c r="J18404">
        <v>35201.33</v>
      </c>
      <c r="M18404">
        <v>35201.33</v>
      </c>
      <c r="N18404">
        <f t="shared" si="287"/>
        <v>0</v>
      </c>
    </row>
    <row r="18405" spans="1:14" x14ac:dyDescent="0.2">
      <c r="A18405" t="s">
        <v>18353</v>
      </c>
      <c r="B18405" t="s">
        <v>39325</v>
      </c>
      <c r="I18405" t="s">
        <v>18309</v>
      </c>
      <c r="J18405">
        <v>37022.11</v>
      </c>
      <c r="M18405">
        <v>37022.11</v>
      </c>
      <c r="N18405">
        <f t="shared" si="287"/>
        <v>0</v>
      </c>
    </row>
    <row r="18406" spans="1:14" x14ac:dyDescent="0.2">
      <c r="A18406" t="s">
        <v>18354</v>
      </c>
      <c r="B18406" t="s">
        <v>39325</v>
      </c>
      <c r="I18406" t="s">
        <v>18309</v>
      </c>
      <c r="J18406">
        <v>37022.11</v>
      </c>
      <c r="M18406">
        <v>37022.11</v>
      </c>
      <c r="N18406">
        <f t="shared" si="287"/>
        <v>0</v>
      </c>
    </row>
    <row r="18407" spans="1:14" x14ac:dyDescent="0.2">
      <c r="A18407" t="s">
        <v>18355</v>
      </c>
      <c r="B18407" t="s">
        <v>39326</v>
      </c>
      <c r="I18407" t="s">
        <v>18309</v>
      </c>
      <c r="J18407">
        <v>29278.48</v>
      </c>
      <c r="M18407">
        <v>29278.48</v>
      </c>
      <c r="N18407">
        <f t="shared" si="287"/>
        <v>0</v>
      </c>
    </row>
    <row r="18408" spans="1:14" x14ac:dyDescent="0.2">
      <c r="A18408" t="s">
        <v>18356</v>
      </c>
      <c r="B18408" t="s">
        <v>39326</v>
      </c>
      <c r="I18408" t="s">
        <v>18309</v>
      </c>
      <c r="J18408">
        <v>29278.48</v>
      </c>
      <c r="M18408">
        <v>29278.48</v>
      </c>
      <c r="N18408">
        <f t="shared" si="287"/>
        <v>0</v>
      </c>
    </row>
    <row r="18409" spans="1:14" x14ac:dyDescent="0.2">
      <c r="A18409" t="s">
        <v>18357</v>
      </c>
      <c r="B18409" t="s">
        <v>39327</v>
      </c>
      <c r="I18409" t="s">
        <v>18309</v>
      </c>
      <c r="J18409">
        <v>39422.31</v>
      </c>
      <c r="M18409">
        <v>39422.31</v>
      </c>
      <c r="N18409">
        <f t="shared" si="287"/>
        <v>0</v>
      </c>
    </row>
    <row r="18410" spans="1:14" x14ac:dyDescent="0.2">
      <c r="A18410" t="s">
        <v>18358</v>
      </c>
      <c r="B18410" t="s">
        <v>39327</v>
      </c>
      <c r="I18410" t="s">
        <v>18309</v>
      </c>
      <c r="J18410">
        <v>39422.31</v>
      </c>
      <c r="M18410">
        <v>39422.31</v>
      </c>
      <c r="N18410">
        <f t="shared" si="287"/>
        <v>0</v>
      </c>
    </row>
    <row r="18411" spans="1:14" x14ac:dyDescent="0.2">
      <c r="A18411" t="s">
        <v>18359</v>
      </c>
      <c r="B18411" t="s">
        <v>39328</v>
      </c>
      <c r="I18411" t="s">
        <v>18309</v>
      </c>
      <c r="J18411">
        <v>35163.019999999997</v>
      </c>
      <c r="M18411">
        <v>35163.019999999997</v>
      </c>
      <c r="N18411">
        <f t="shared" si="287"/>
        <v>0</v>
      </c>
    </row>
    <row r="18412" spans="1:14" x14ac:dyDescent="0.2">
      <c r="A18412" t="s">
        <v>18360</v>
      </c>
      <c r="B18412" t="s">
        <v>39328</v>
      </c>
      <c r="I18412" t="s">
        <v>18309</v>
      </c>
      <c r="J18412">
        <v>35163.019999999997</v>
      </c>
      <c r="M18412">
        <v>35163.019999999997</v>
      </c>
      <c r="N18412">
        <f t="shared" si="287"/>
        <v>0</v>
      </c>
    </row>
    <row r="18413" spans="1:14" x14ac:dyDescent="0.2">
      <c r="A18413" t="s">
        <v>18361</v>
      </c>
      <c r="B18413" t="s">
        <v>39329</v>
      </c>
      <c r="I18413" t="s">
        <v>18309</v>
      </c>
      <c r="J18413">
        <v>31646.959999999999</v>
      </c>
      <c r="M18413">
        <v>31646.959999999999</v>
      </c>
      <c r="N18413">
        <f t="shared" si="287"/>
        <v>0</v>
      </c>
    </row>
    <row r="18414" spans="1:14" x14ac:dyDescent="0.2">
      <c r="A18414" t="s">
        <v>18362</v>
      </c>
      <c r="B18414" t="s">
        <v>39329</v>
      </c>
      <c r="I18414" t="s">
        <v>18309</v>
      </c>
      <c r="J18414">
        <v>31646.959999999999</v>
      </c>
      <c r="M18414">
        <v>31646.959999999999</v>
      </c>
      <c r="N18414">
        <f t="shared" si="287"/>
        <v>0</v>
      </c>
    </row>
    <row r="18415" spans="1:14" x14ac:dyDescent="0.2">
      <c r="A18415" t="s">
        <v>18363</v>
      </c>
      <c r="B18415" t="s">
        <v>39330</v>
      </c>
      <c r="I18415" t="s">
        <v>18309</v>
      </c>
      <c r="J18415">
        <v>44233.84</v>
      </c>
      <c r="M18415">
        <v>44233.84</v>
      </c>
      <c r="N18415">
        <f t="shared" si="287"/>
        <v>0</v>
      </c>
    </row>
    <row r="18416" spans="1:14" x14ac:dyDescent="0.2">
      <c r="A18416" t="s">
        <v>18364</v>
      </c>
      <c r="B18416" t="s">
        <v>39330</v>
      </c>
      <c r="I18416" t="s">
        <v>18309</v>
      </c>
      <c r="J18416">
        <v>44233.84</v>
      </c>
      <c r="M18416">
        <v>44233.84</v>
      </c>
      <c r="N18416">
        <f t="shared" si="287"/>
        <v>0</v>
      </c>
    </row>
    <row r="18417" spans="1:14" x14ac:dyDescent="0.2">
      <c r="A18417" t="s">
        <v>18365</v>
      </c>
      <c r="B18417" t="s">
        <v>39331</v>
      </c>
      <c r="I18417" t="s">
        <v>5</v>
      </c>
      <c r="J18417">
        <v>20317</v>
      </c>
      <c r="M18417">
        <v>20317</v>
      </c>
      <c r="N18417">
        <f t="shared" si="287"/>
        <v>0</v>
      </c>
    </row>
    <row r="18418" spans="1:14" x14ac:dyDescent="0.2">
      <c r="A18418" t="s">
        <v>18366</v>
      </c>
      <c r="B18418" t="s">
        <v>39331</v>
      </c>
      <c r="I18418" t="s">
        <v>5</v>
      </c>
      <c r="J18418">
        <v>20317</v>
      </c>
      <c r="M18418">
        <v>20317</v>
      </c>
      <c r="N18418">
        <f t="shared" si="287"/>
        <v>0</v>
      </c>
    </row>
    <row r="18419" spans="1:14" x14ac:dyDescent="0.2">
      <c r="A18419" t="s">
        <v>18367</v>
      </c>
      <c r="B18419" t="s">
        <v>39332</v>
      </c>
      <c r="I18419" t="s">
        <v>5</v>
      </c>
      <c r="J18419">
        <v>2244.37</v>
      </c>
      <c r="M18419">
        <v>2244.37</v>
      </c>
      <c r="N18419">
        <f t="shared" si="287"/>
        <v>0</v>
      </c>
    </row>
    <row r="18420" spans="1:14" x14ac:dyDescent="0.2">
      <c r="A18420" t="s">
        <v>18368</v>
      </c>
      <c r="B18420" t="s">
        <v>39332</v>
      </c>
      <c r="I18420" t="s">
        <v>5</v>
      </c>
      <c r="J18420">
        <v>2244.37</v>
      </c>
      <c r="M18420">
        <v>2244.37</v>
      </c>
      <c r="N18420">
        <f t="shared" si="287"/>
        <v>0</v>
      </c>
    </row>
    <row r="18421" spans="1:14" x14ac:dyDescent="0.2">
      <c r="A18421" t="s">
        <v>18369</v>
      </c>
      <c r="B18421" t="s">
        <v>39333</v>
      </c>
      <c r="I18421" t="s">
        <v>5</v>
      </c>
      <c r="J18421">
        <v>3482.74</v>
      </c>
      <c r="M18421">
        <v>3482.74</v>
      </c>
      <c r="N18421">
        <f t="shared" si="287"/>
        <v>0</v>
      </c>
    </row>
    <row r="18422" spans="1:14" x14ac:dyDescent="0.2">
      <c r="A18422" t="s">
        <v>18370</v>
      </c>
      <c r="B18422" t="s">
        <v>39333</v>
      </c>
      <c r="I18422" t="s">
        <v>5</v>
      </c>
      <c r="J18422">
        <v>3482.74</v>
      </c>
      <c r="M18422">
        <v>3482.74</v>
      </c>
      <c r="N18422">
        <f t="shared" si="287"/>
        <v>0</v>
      </c>
    </row>
    <row r="18423" spans="1:14" x14ac:dyDescent="0.2">
      <c r="A18423" t="s">
        <v>18371</v>
      </c>
      <c r="B18423" t="s">
        <v>39334</v>
      </c>
      <c r="I18423" t="s">
        <v>5</v>
      </c>
      <c r="J18423">
        <v>7035.95</v>
      </c>
      <c r="M18423">
        <v>7035.95</v>
      </c>
      <c r="N18423">
        <f t="shared" si="287"/>
        <v>0</v>
      </c>
    </row>
    <row r="18424" spans="1:14" x14ac:dyDescent="0.2">
      <c r="A18424" t="s">
        <v>18372</v>
      </c>
      <c r="B18424" t="s">
        <v>39334</v>
      </c>
      <c r="I18424" t="s">
        <v>5</v>
      </c>
      <c r="J18424">
        <v>7011.93</v>
      </c>
      <c r="M18424">
        <v>7011.93</v>
      </c>
      <c r="N18424">
        <f t="shared" si="287"/>
        <v>0</v>
      </c>
    </row>
    <row r="18425" spans="1:14" x14ac:dyDescent="0.2">
      <c r="A18425" t="s">
        <v>18373</v>
      </c>
      <c r="B18425" t="s">
        <v>39335</v>
      </c>
      <c r="I18425" t="s">
        <v>5</v>
      </c>
      <c r="J18425">
        <v>8137.23</v>
      </c>
      <c r="M18425">
        <v>8137.23</v>
      </c>
      <c r="N18425">
        <f t="shared" si="287"/>
        <v>0</v>
      </c>
    </row>
    <row r="18426" spans="1:14" x14ac:dyDescent="0.2">
      <c r="A18426" t="s">
        <v>18374</v>
      </c>
      <c r="B18426" t="s">
        <v>39335</v>
      </c>
      <c r="I18426" t="s">
        <v>5</v>
      </c>
      <c r="J18426">
        <v>8113.21</v>
      </c>
      <c r="M18426">
        <v>8113.21</v>
      </c>
      <c r="N18426">
        <f t="shared" si="287"/>
        <v>0</v>
      </c>
    </row>
    <row r="18427" spans="1:14" x14ac:dyDescent="0.2">
      <c r="A18427" t="s">
        <v>18375</v>
      </c>
      <c r="B18427" t="s">
        <v>41217</v>
      </c>
      <c r="I18427" t="s">
        <v>5</v>
      </c>
      <c r="J18427">
        <v>164.79</v>
      </c>
      <c r="M18427">
        <v>164.79</v>
      </c>
      <c r="N18427">
        <f t="shared" si="287"/>
        <v>0</v>
      </c>
    </row>
    <row r="18428" spans="1:14" x14ac:dyDescent="0.2">
      <c r="A18428" t="s">
        <v>18376</v>
      </c>
      <c r="B18428" t="s">
        <v>41217</v>
      </c>
      <c r="I18428" t="s">
        <v>5</v>
      </c>
      <c r="J18428">
        <v>161.91</v>
      </c>
      <c r="M18428">
        <v>161.91</v>
      </c>
      <c r="N18428">
        <f t="shared" si="287"/>
        <v>0</v>
      </c>
    </row>
    <row r="18429" spans="1:14" x14ac:dyDescent="0.2">
      <c r="A18429" t="s">
        <v>18377</v>
      </c>
      <c r="B18429" t="s">
        <v>41218</v>
      </c>
      <c r="I18429" t="s">
        <v>5</v>
      </c>
      <c r="J18429">
        <v>1153.05</v>
      </c>
      <c r="M18429">
        <v>1153.05</v>
      </c>
      <c r="N18429">
        <f t="shared" si="287"/>
        <v>0</v>
      </c>
    </row>
    <row r="18430" spans="1:14" x14ac:dyDescent="0.2">
      <c r="A18430" t="s">
        <v>18378</v>
      </c>
      <c r="B18430" t="s">
        <v>41218</v>
      </c>
      <c r="I18430" t="s">
        <v>5</v>
      </c>
      <c r="J18430">
        <v>1150.17</v>
      </c>
      <c r="M18430">
        <v>1150.17</v>
      </c>
      <c r="N18430">
        <f t="shared" si="287"/>
        <v>0</v>
      </c>
    </row>
    <row r="18431" spans="1:14" x14ac:dyDescent="0.2">
      <c r="A18431" t="s">
        <v>18379</v>
      </c>
      <c r="B18431" t="s">
        <v>41219</v>
      </c>
      <c r="I18431" t="s">
        <v>5</v>
      </c>
      <c r="J18431">
        <v>535.59</v>
      </c>
      <c r="M18431">
        <v>535.59</v>
      </c>
      <c r="N18431">
        <f t="shared" si="287"/>
        <v>0</v>
      </c>
    </row>
    <row r="18432" spans="1:14" x14ac:dyDescent="0.2">
      <c r="A18432" t="s">
        <v>18380</v>
      </c>
      <c r="B18432" t="s">
        <v>41219</v>
      </c>
      <c r="I18432" t="s">
        <v>5</v>
      </c>
      <c r="J18432">
        <v>532.71</v>
      </c>
      <c r="M18432">
        <v>532.71</v>
      </c>
      <c r="N18432">
        <f t="shared" si="287"/>
        <v>0</v>
      </c>
    </row>
    <row r="18433" spans="1:14" x14ac:dyDescent="0.2">
      <c r="A18433" t="s">
        <v>18381</v>
      </c>
      <c r="B18433" t="s">
        <v>41220</v>
      </c>
      <c r="I18433" t="s">
        <v>5</v>
      </c>
      <c r="J18433">
        <v>520.14</v>
      </c>
      <c r="M18433">
        <v>520.14</v>
      </c>
      <c r="N18433">
        <f t="shared" si="287"/>
        <v>0</v>
      </c>
    </row>
    <row r="18434" spans="1:14" x14ac:dyDescent="0.2">
      <c r="A18434" t="s">
        <v>18382</v>
      </c>
      <c r="B18434" t="s">
        <v>41220</v>
      </c>
      <c r="I18434" t="s">
        <v>5</v>
      </c>
      <c r="J18434">
        <v>517.26</v>
      </c>
      <c r="M18434">
        <v>517.26</v>
      </c>
      <c r="N18434">
        <f t="shared" si="287"/>
        <v>0</v>
      </c>
    </row>
    <row r="18435" spans="1:14" x14ac:dyDescent="0.2">
      <c r="A18435" t="s">
        <v>18383</v>
      </c>
      <c r="B18435" t="s">
        <v>41221</v>
      </c>
      <c r="I18435" t="s">
        <v>5</v>
      </c>
      <c r="J18435">
        <v>155.52000000000001</v>
      </c>
      <c r="M18435">
        <v>155.52000000000001</v>
      </c>
      <c r="N18435">
        <f t="shared" si="287"/>
        <v>0</v>
      </c>
    </row>
    <row r="18436" spans="1:14" x14ac:dyDescent="0.2">
      <c r="A18436" t="s">
        <v>18384</v>
      </c>
      <c r="B18436" t="s">
        <v>41221</v>
      </c>
      <c r="I18436" t="s">
        <v>5</v>
      </c>
      <c r="J18436">
        <v>152.63999999999999</v>
      </c>
      <c r="M18436">
        <v>152.63999999999999</v>
      </c>
      <c r="N18436">
        <f t="shared" ref="N18436:N18499" si="288">J18436-M18436</f>
        <v>0</v>
      </c>
    </row>
    <row r="18437" spans="1:14" x14ac:dyDescent="0.2">
      <c r="A18437" t="s">
        <v>18385</v>
      </c>
      <c r="B18437" t="s">
        <v>41222</v>
      </c>
      <c r="I18437" t="s">
        <v>5</v>
      </c>
      <c r="J18437">
        <v>174.06</v>
      </c>
      <c r="M18437">
        <v>174.06</v>
      </c>
      <c r="N18437">
        <f t="shared" si="288"/>
        <v>0</v>
      </c>
    </row>
    <row r="18438" spans="1:14" x14ac:dyDescent="0.2">
      <c r="A18438" t="s">
        <v>18386</v>
      </c>
      <c r="B18438" t="s">
        <v>41222</v>
      </c>
      <c r="I18438" t="s">
        <v>5</v>
      </c>
      <c r="J18438">
        <v>171.18</v>
      </c>
      <c r="M18438">
        <v>171.18</v>
      </c>
      <c r="N18438">
        <f t="shared" si="288"/>
        <v>0</v>
      </c>
    </row>
    <row r="18439" spans="1:14" x14ac:dyDescent="0.2">
      <c r="A18439" t="s">
        <v>28333</v>
      </c>
      <c r="B18439" t="s">
        <v>41223</v>
      </c>
      <c r="I18439" t="s">
        <v>5</v>
      </c>
      <c r="J18439">
        <v>312.38</v>
      </c>
      <c r="M18439">
        <v>312.38</v>
      </c>
      <c r="N18439">
        <f t="shared" si="288"/>
        <v>0</v>
      </c>
    </row>
    <row r="18440" spans="1:14" x14ac:dyDescent="0.2">
      <c r="A18440" t="s">
        <v>28334</v>
      </c>
      <c r="B18440" t="s">
        <v>41223</v>
      </c>
      <c r="I18440" t="s">
        <v>5</v>
      </c>
      <c r="J18440">
        <v>309.51</v>
      </c>
      <c r="M18440">
        <v>309.51</v>
      </c>
      <c r="N18440">
        <f t="shared" si="288"/>
        <v>0</v>
      </c>
    </row>
    <row r="18441" spans="1:14" x14ac:dyDescent="0.2">
      <c r="A18441" t="s">
        <v>28335</v>
      </c>
      <c r="B18441" t="s">
        <v>41224</v>
      </c>
      <c r="I18441" t="s">
        <v>5</v>
      </c>
      <c r="J18441">
        <v>196.76</v>
      </c>
      <c r="M18441">
        <v>196.76</v>
      </c>
      <c r="N18441">
        <f t="shared" si="288"/>
        <v>0</v>
      </c>
    </row>
    <row r="18442" spans="1:14" x14ac:dyDescent="0.2">
      <c r="A18442" t="s">
        <v>28336</v>
      </c>
      <c r="B18442" t="s">
        <v>41224</v>
      </c>
      <c r="I18442" t="s">
        <v>5</v>
      </c>
      <c r="J18442">
        <v>193.89</v>
      </c>
      <c r="M18442">
        <v>193.89</v>
      </c>
      <c r="N18442">
        <f t="shared" si="288"/>
        <v>0</v>
      </c>
    </row>
    <row r="18443" spans="1:14" x14ac:dyDescent="0.2">
      <c r="A18443" t="s">
        <v>40775</v>
      </c>
      <c r="B18443" t="s">
        <v>41225</v>
      </c>
      <c r="I18443" t="s">
        <v>5</v>
      </c>
      <c r="J18443">
        <v>25.44</v>
      </c>
      <c r="M18443">
        <v>25.44</v>
      </c>
      <c r="N18443">
        <f t="shared" si="288"/>
        <v>0</v>
      </c>
    </row>
    <row r="18444" spans="1:14" x14ac:dyDescent="0.2">
      <c r="A18444" t="s">
        <v>40776</v>
      </c>
      <c r="B18444" t="s">
        <v>41225</v>
      </c>
      <c r="I18444" t="s">
        <v>5</v>
      </c>
      <c r="J18444">
        <v>25.44</v>
      </c>
      <c r="M18444">
        <v>25.44</v>
      </c>
      <c r="N18444">
        <f t="shared" si="288"/>
        <v>0</v>
      </c>
    </row>
    <row r="18445" spans="1:14" x14ac:dyDescent="0.2">
      <c r="A18445" t="s">
        <v>18387</v>
      </c>
      <c r="B18445" t="s">
        <v>39336</v>
      </c>
      <c r="I18445" t="s">
        <v>5</v>
      </c>
      <c r="J18445">
        <v>282</v>
      </c>
      <c r="M18445">
        <v>282</v>
      </c>
      <c r="N18445">
        <f t="shared" si="288"/>
        <v>0</v>
      </c>
    </row>
    <row r="18446" spans="1:14" x14ac:dyDescent="0.2">
      <c r="A18446" t="s">
        <v>18388</v>
      </c>
      <c r="B18446" t="s">
        <v>39336</v>
      </c>
      <c r="I18446" t="s">
        <v>5</v>
      </c>
      <c r="J18446">
        <v>282</v>
      </c>
      <c r="M18446">
        <v>282</v>
      </c>
      <c r="N18446">
        <f t="shared" si="288"/>
        <v>0</v>
      </c>
    </row>
    <row r="18447" spans="1:14" x14ac:dyDescent="0.2">
      <c r="A18447" t="s">
        <v>18389</v>
      </c>
      <c r="B18447" t="s">
        <v>39337</v>
      </c>
      <c r="I18447" t="s">
        <v>5</v>
      </c>
      <c r="J18447">
        <v>1120</v>
      </c>
      <c r="M18447">
        <v>1120</v>
      </c>
      <c r="N18447">
        <f t="shared" si="288"/>
        <v>0</v>
      </c>
    </row>
    <row r="18448" spans="1:14" x14ac:dyDescent="0.2">
      <c r="A18448" t="s">
        <v>18390</v>
      </c>
      <c r="B18448" t="s">
        <v>39337</v>
      </c>
      <c r="I18448" t="s">
        <v>5</v>
      </c>
      <c r="J18448">
        <v>1120</v>
      </c>
      <c r="M18448">
        <v>1120</v>
      </c>
      <c r="N18448">
        <f t="shared" si="288"/>
        <v>0</v>
      </c>
    </row>
    <row r="18449" spans="1:14" x14ac:dyDescent="0.2">
      <c r="A18449" t="s">
        <v>22376</v>
      </c>
      <c r="B18449" t="s">
        <v>39338</v>
      </c>
      <c r="I18449" t="s">
        <v>5</v>
      </c>
      <c r="J18449">
        <v>14916.87</v>
      </c>
      <c r="M18449">
        <v>14916.87</v>
      </c>
      <c r="N18449">
        <f t="shared" si="288"/>
        <v>0</v>
      </c>
    </row>
    <row r="18450" spans="1:14" x14ac:dyDescent="0.2">
      <c r="A18450" t="s">
        <v>22377</v>
      </c>
      <c r="B18450" t="s">
        <v>39338</v>
      </c>
      <c r="I18450" t="s">
        <v>5</v>
      </c>
      <c r="J18450">
        <v>14751.86</v>
      </c>
      <c r="M18450">
        <v>14751.86</v>
      </c>
      <c r="N18450">
        <f t="shared" si="288"/>
        <v>0</v>
      </c>
    </row>
    <row r="18451" spans="1:14" x14ac:dyDescent="0.2">
      <c r="A18451" t="s">
        <v>22378</v>
      </c>
      <c r="B18451" t="s">
        <v>39339</v>
      </c>
      <c r="I18451" t="s">
        <v>5</v>
      </c>
      <c r="J18451">
        <v>16573.580000000002</v>
      </c>
      <c r="M18451">
        <v>16573.580000000002</v>
      </c>
      <c r="N18451">
        <f t="shared" si="288"/>
        <v>0</v>
      </c>
    </row>
    <row r="18452" spans="1:14" x14ac:dyDescent="0.2">
      <c r="A18452" t="s">
        <v>22379</v>
      </c>
      <c r="B18452" t="s">
        <v>39339</v>
      </c>
      <c r="I18452" t="s">
        <v>5</v>
      </c>
      <c r="J18452">
        <v>16408.57</v>
      </c>
      <c r="M18452">
        <v>16408.57</v>
      </c>
      <c r="N18452">
        <f t="shared" si="288"/>
        <v>0</v>
      </c>
    </row>
    <row r="18453" spans="1:14" x14ac:dyDescent="0.2">
      <c r="A18453" t="s">
        <v>18391</v>
      </c>
      <c r="B18453" t="s">
        <v>39340</v>
      </c>
      <c r="I18453" t="s">
        <v>5</v>
      </c>
      <c r="J18453">
        <v>21724.41</v>
      </c>
      <c r="M18453">
        <v>21724.41</v>
      </c>
      <c r="N18453">
        <f t="shared" si="288"/>
        <v>0</v>
      </c>
    </row>
    <row r="18454" spans="1:14" x14ac:dyDescent="0.2">
      <c r="A18454" t="s">
        <v>18392</v>
      </c>
      <c r="B18454" t="s">
        <v>39340</v>
      </c>
      <c r="I18454" t="s">
        <v>5</v>
      </c>
      <c r="J18454">
        <v>21559.41</v>
      </c>
      <c r="M18454">
        <v>21559.41</v>
      </c>
      <c r="N18454">
        <f t="shared" si="288"/>
        <v>0</v>
      </c>
    </row>
    <row r="18455" spans="1:14" x14ac:dyDescent="0.2">
      <c r="A18455" t="s">
        <v>18393</v>
      </c>
      <c r="B18455" t="s">
        <v>39341</v>
      </c>
      <c r="I18455" t="s">
        <v>5</v>
      </c>
      <c r="J18455">
        <v>940.03</v>
      </c>
      <c r="M18455">
        <v>940.03</v>
      </c>
      <c r="N18455">
        <f t="shared" si="288"/>
        <v>0</v>
      </c>
    </row>
    <row r="18456" spans="1:14" x14ac:dyDescent="0.2">
      <c r="A18456" t="s">
        <v>18394</v>
      </c>
      <c r="B18456" t="s">
        <v>39341</v>
      </c>
      <c r="I18456" t="s">
        <v>5</v>
      </c>
      <c r="J18456">
        <v>934.28</v>
      </c>
      <c r="M18456">
        <v>934.28</v>
      </c>
      <c r="N18456">
        <f t="shared" si="288"/>
        <v>0</v>
      </c>
    </row>
    <row r="18457" spans="1:14" x14ac:dyDescent="0.2">
      <c r="A18457" t="s">
        <v>18395</v>
      </c>
      <c r="B18457" t="s">
        <v>39342</v>
      </c>
      <c r="I18457" t="s">
        <v>5</v>
      </c>
      <c r="J18457">
        <v>1215.68</v>
      </c>
      <c r="M18457">
        <v>1215.68</v>
      </c>
      <c r="N18457">
        <f t="shared" si="288"/>
        <v>0</v>
      </c>
    </row>
    <row r="18458" spans="1:14" x14ac:dyDescent="0.2">
      <c r="A18458" t="s">
        <v>18396</v>
      </c>
      <c r="B18458" t="s">
        <v>39342</v>
      </c>
      <c r="I18458" t="s">
        <v>5</v>
      </c>
      <c r="J18458">
        <v>1209.94</v>
      </c>
      <c r="M18458">
        <v>1209.94</v>
      </c>
      <c r="N18458">
        <f t="shared" si="288"/>
        <v>0</v>
      </c>
    </row>
    <row r="18459" spans="1:14" x14ac:dyDescent="0.2">
      <c r="A18459" t="s">
        <v>18397</v>
      </c>
      <c r="B18459" t="s">
        <v>39343</v>
      </c>
      <c r="I18459" t="s">
        <v>5</v>
      </c>
      <c r="J18459">
        <v>1699.3</v>
      </c>
      <c r="M18459">
        <v>1699.3</v>
      </c>
      <c r="N18459">
        <f t="shared" si="288"/>
        <v>0</v>
      </c>
    </row>
    <row r="18460" spans="1:14" x14ac:dyDescent="0.2">
      <c r="A18460" t="s">
        <v>18398</v>
      </c>
      <c r="B18460" t="s">
        <v>39343</v>
      </c>
      <c r="I18460" t="s">
        <v>5</v>
      </c>
      <c r="J18460">
        <v>1693.55</v>
      </c>
      <c r="M18460">
        <v>1693.55</v>
      </c>
      <c r="N18460">
        <f t="shared" si="288"/>
        <v>0</v>
      </c>
    </row>
    <row r="18461" spans="1:14" x14ac:dyDescent="0.2">
      <c r="A18461" t="s">
        <v>18399</v>
      </c>
      <c r="B18461" t="s">
        <v>39344</v>
      </c>
      <c r="I18461" t="s">
        <v>5</v>
      </c>
      <c r="J18461">
        <v>3537.3</v>
      </c>
      <c r="M18461">
        <v>3537.3</v>
      </c>
      <c r="N18461">
        <f t="shared" si="288"/>
        <v>0</v>
      </c>
    </row>
    <row r="18462" spans="1:14" x14ac:dyDescent="0.2">
      <c r="A18462" t="s">
        <v>18400</v>
      </c>
      <c r="B18462" t="s">
        <v>39344</v>
      </c>
      <c r="I18462" t="s">
        <v>5</v>
      </c>
      <c r="J18462">
        <v>3531.56</v>
      </c>
      <c r="M18462">
        <v>3531.56</v>
      </c>
      <c r="N18462">
        <f t="shared" si="288"/>
        <v>0</v>
      </c>
    </row>
    <row r="18463" spans="1:14" x14ac:dyDescent="0.2">
      <c r="A18463" t="s">
        <v>18401</v>
      </c>
      <c r="B18463" t="s">
        <v>39345</v>
      </c>
      <c r="I18463" t="s">
        <v>5</v>
      </c>
      <c r="J18463">
        <v>5087.55</v>
      </c>
      <c r="M18463">
        <v>5087.55</v>
      </c>
      <c r="N18463">
        <f t="shared" si="288"/>
        <v>0</v>
      </c>
    </row>
    <row r="18464" spans="1:14" x14ac:dyDescent="0.2">
      <c r="A18464" t="s">
        <v>18402</v>
      </c>
      <c r="B18464" t="s">
        <v>39345</v>
      </c>
      <c r="I18464" t="s">
        <v>5</v>
      </c>
      <c r="J18464">
        <v>5078.92</v>
      </c>
      <c r="M18464">
        <v>5078.92</v>
      </c>
      <c r="N18464">
        <f t="shared" si="288"/>
        <v>0</v>
      </c>
    </row>
    <row r="18465" spans="1:14" x14ac:dyDescent="0.2">
      <c r="A18465" t="s">
        <v>18403</v>
      </c>
      <c r="B18465" t="s">
        <v>39346</v>
      </c>
      <c r="F18465" s="307"/>
      <c r="I18465" t="s">
        <v>5</v>
      </c>
      <c r="J18465">
        <v>9000.1</v>
      </c>
      <c r="M18465">
        <v>9000.1</v>
      </c>
      <c r="N18465">
        <f t="shared" si="288"/>
        <v>0</v>
      </c>
    </row>
    <row r="18466" spans="1:14" x14ac:dyDescent="0.2">
      <c r="A18466" t="s">
        <v>18404</v>
      </c>
      <c r="B18466" t="s">
        <v>39346</v>
      </c>
      <c r="F18466" s="307"/>
      <c r="I18466" t="s">
        <v>5</v>
      </c>
      <c r="J18466">
        <v>8991.48</v>
      </c>
      <c r="M18466">
        <v>8991.48</v>
      </c>
      <c r="N18466">
        <f t="shared" si="288"/>
        <v>0</v>
      </c>
    </row>
    <row r="18467" spans="1:14" x14ac:dyDescent="0.2">
      <c r="A18467" t="s">
        <v>18405</v>
      </c>
      <c r="B18467" t="s">
        <v>39347</v>
      </c>
      <c r="I18467" t="s">
        <v>5</v>
      </c>
      <c r="J18467">
        <v>357.18</v>
      </c>
      <c r="M18467">
        <v>357.18</v>
      </c>
      <c r="N18467">
        <f t="shared" si="288"/>
        <v>0</v>
      </c>
    </row>
    <row r="18468" spans="1:14" x14ac:dyDescent="0.2">
      <c r="A18468" t="s">
        <v>18406</v>
      </c>
      <c r="B18468" t="s">
        <v>39347</v>
      </c>
      <c r="I18468" t="s">
        <v>5</v>
      </c>
      <c r="J18468">
        <v>351.43</v>
      </c>
      <c r="M18468">
        <v>351.43</v>
      </c>
      <c r="N18468">
        <f t="shared" si="288"/>
        <v>0</v>
      </c>
    </row>
    <row r="18469" spans="1:14" x14ac:dyDescent="0.2">
      <c r="A18469" t="s">
        <v>18407</v>
      </c>
      <c r="B18469" t="s">
        <v>39348</v>
      </c>
      <c r="I18469" t="s">
        <v>5</v>
      </c>
      <c r="J18469">
        <v>463.03</v>
      </c>
      <c r="M18469">
        <v>463.03</v>
      </c>
      <c r="N18469">
        <f t="shared" si="288"/>
        <v>0</v>
      </c>
    </row>
    <row r="18470" spans="1:14" x14ac:dyDescent="0.2">
      <c r="A18470" t="s">
        <v>18408</v>
      </c>
      <c r="B18470" t="s">
        <v>39348</v>
      </c>
      <c r="I18470" t="s">
        <v>5</v>
      </c>
      <c r="J18470">
        <v>457.28</v>
      </c>
      <c r="M18470">
        <v>457.28</v>
      </c>
      <c r="N18470">
        <f t="shared" si="288"/>
        <v>0</v>
      </c>
    </row>
    <row r="18471" spans="1:14" x14ac:dyDescent="0.2">
      <c r="A18471" t="s">
        <v>18409</v>
      </c>
      <c r="B18471" t="s">
        <v>39349</v>
      </c>
      <c r="I18471" t="s">
        <v>5</v>
      </c>
      <c r="J18471">
        <v>3413.03</v>
      </c>
      <c r="M18471">
        <v>3413.03</v>
      </c>
      <c r="N18471">
        <f t="shared" si="288"/>
        <v>0</v>
      </c>
    </row>
    <row r="18472" spans="1:14" x14ac:dyDescent="0.2">
      <c r="A18472" t="s">
        <v>18410</v>
      </c>
      <c r="B18472" t="s">
        <v>39349</v>
      </c>
      <c r="I18472" t="s">
        <v>5</v>
      </c>
      <c r="J18472">
        <v>3407.28</v>
      </c>
      <c r="M18472">
        <v>3407.28</v>
      </c>
      <c r="N18472">
        <f t="shared" si="288"/>
        <v>0</v>
      </c>
    </row>
    <row r="18473" spans="1:14" x14ac:dyDescent="0.2">
      <c r="A18473" t="s">
        <v>18411</v>
      </c>
      <c r="B18473" t="s">
        <v>39350</v>
      </c>
      <c r="I18473" t="s">
        <v>5</v>
      </c>
      <c r="J18473">
        <v>4204.03</v>
      </c>
      <c r="M18473">
        <v>4204.03</v>
      </c>
      <c r="N18473">
        <f t="shared" si="288"/>
        <v>0</v>
      </c>
    </row>
    <row r="18474" spans="1:14" x14ac:dyDescent="0.2">
      <c r="A18474" t="s">
        <v>18412</v>
      </c>
      <c r="B18474" t="s">
        <v>39350</v>
      </c>
      <c r="I18474" t="s">
        <v>5</v>
      </c>
      <c r="J18474">
        <v>4198.28</v>
      </c>
      <c r="M18474">
        <v>4198.28</v>
      </c>
      <c r="N18474">
        <f t="shared" si="288"/>
        <v>0</v>
      </c>
    </row>
    <row r="18475" spans="1:14" x14ac:dyDescent="0.2">
      <c r="A18475" t="s">
        <v>18413</v>
      </c>
      <c r="B18475" t="s">
        <v>39351</v>
      </c>
      <c r="I18475" t="s">
        <v>5</v>
      </c>
      <c r="J18475">
        <v>5582.55</v>
      </c>
      <c r="M18475">
        <v>5582.55</v>
      </c>
      <c r="N18475">
        <f t="shared" si="288"/>
        <v>0</v>
      </c>
    </row>
    <row r="18476" spans="1:14" x14ac:dyDescent="0.2">
      <c r="A18476" t="s">
        <v>18414</v>
      </c>
      <c r="B18476" t="s">
        <v>39351</v>
      </c>
      <c r="I18476" t="s">
        <v>5</v>
      </c>
      <c r="J18476">
        <v>5573.92</v>
      </c>
      <c r="M18476">
        <v>5573.92</v>
      </c>
      <c r="N18476">
        <f t="shared" si="288"/>
        <v>0</v>
      </c>
    </row>
    <row r="18477" spans="1:14" x14ac:dyDescent="0.2">
      <c r="A18477" t="s">
        <v>18415</v>
      </c>
      <c r="B18477" t="s">
        <v>39352</v>
      </c>
      <c r="I18477" t="s">
        <v>5</v>
      </c>
      <c r="J18477">
        <v>8625.07</v>
      </c>
      <c r="M18477">
        <v>8625.07</v>
      </c>
      <c r="N18477">
        <f t="shared" si="288"/>
        <v>0</v>
      </c>
    </row>
    <row r="18478" spans="1:14" x14ac:dyDescent="0.2">
      <c r="A18478" t="s">
        <v>18416</v>
      </c>
      <c r="B18478" t="s">
        <v>39352</v>
      </c>
      <c r="I18478" t="s">
        <v>5</v>
      </c>
      <c r="J18478">
        <v>8616.44</v>
      </c>
      <c r="M18478">
        <v>8616.44</v>
      </c>
      <c r="N18478">
        <f t="shared" si="288"/>
        <v>0</v>
      </c>
    </row>
    <row r="18479" spans="1:14" x14ac:dyDescent="0.2">
      <c r="A18479" t="s">
        <v>18417</v>
      </c>
      <c r="B18479" t="s">
        <v>39353</v>
      </c>
      <c r="I18479" t="s">
        <v>5</v>
      </c>
      <c r="J18479">
        <v>4222.03</v>
      </c>
      <c r="M18479">
        <v>4222.03</v>
      </c>
      <c r="N18479">
        <f t="shared" si="288"/>
        <v>0</v>
      </c>
    </row>
    <row r="18480" spans="1:14" x14ac:dyDescent="0.2">
      <c r="A18480" t="s">
        <v>18418</v>
      </c>
      <c r="B18480" t="s">
        <v>39353</v>
      </c>
      <c r="I18480" t="s">
        <v>5</v>
      </c>
      <c r="J18480">
        <v>4216.28</v>
      </c>
      <c r="M18480">
        <v>4216.28</v>
      </c>
      <c r="N18480">
        <f t="shared" si="288"/>
        <v>0</v>
      </c>
    </row>
    <row r="18481" spans="1:14" x14ac:dyDescent="0.2">
      <c r="A18481" t="s">
        <v>18419</v>
      </c>
      <c r="B18481" t="s">
        <v>39354</v>
      </c>
      <c r="I18481" t="s">
        <v>5</v>
      </c>
      <c r="J18481">
        <v>5019.03</v>
      </c>
      <c r="M18481">
        <v>5019.03</v>
      </c>
      <c r="N18481">
        <f t="shared" si="288"/>
        <v>0</v>
      </c>
    </row>
    <row r="18482" spans="1:14" x14ac:dyDescent="0.2">
      <c r="A18482" t="s">
        <v>18420</v>
      </c>
      <c r="B18482" t="s">
        <v>39354</v>
      </c>
      <c r="I18482" t="s">
        <v>5</v>
      </c>
      <c r="J18482">
        <v>5013.28</v>
      </c>
      <c r="M18482">
        <v>5013.28</v>
      </c>
      <c r="N18482">
        <f t="shared" si="288"/>
        <v>0</v>
      </c>
    </row>
    <row r="18483" spans="1:14" x14ac:dyDescent="0.2">
      <c r="A18483" t="s">
        <v>18421</v>
      </c>
      <c r="B18483" t="s">
        <v>39355</v>
      </c>
      <c r="I18483" t="s">
        <v>5</v>
      </c>
      <c r="J18483">
        <v>6322.55</v>
      </c>
      <c r="M18483">
        <v>6322.55</v>
      </c>
      <c r="N18483">
        <f t="shared" si="288"/>
        <v>0</v>
      </c>
    </row>
    <row r="18484" spans="1:14" x14ac:dyDescent="0.2">
      <c r="A18484" t="s">
        <v>18422</v>
      </c>
      <c r="B18484" t="s">
        <v>39355</v>
      </c>
      <c r="I18484" t="s">
        <v>5</v>
      </c>
      <c r="J18484">
        <v>6313.92</v>
      </c>
      <c r="M18484">
        <v>6313.92</v>
      </c>
      <c r="N18484">
        <f t="shared" si="288"/>
        <v>0</v>
      </c>
    </row>
    <row r="18485" spans="1:14" x14ac:dyDescent="0.2">
      <c r="A18485" t="s">
        <v>18423</v>
      </c>
      <c r="B18485" t="s">
        <v>39356</v>
      </c>
      <c r="I18485" t="s">
        <v>5</v>
      </c>
      <c r="J18485">
        <v>372.76</v>
      </c>
      <c r="M18485">
        <v>372.76</v>
      </c>
      <c r="N18485">
        <f t="shared" si="288"/>
        <v>0</v>
      </c>
    </row>
    <row r="18486" spans="1:14" x14ac:dyDescent="0.2">
      <c r="A18486" t="s">
        <v>18424</v>
      </c>
      <c r="B18486" t="s">
        <v>39356</v>
      </c>
      <c r="I18486" t="s">
        <v>5</v>
      </c>
      <c r="J18486">
        <v>367.18</v>
      </c>
      <c r="M18486">
        <v>367.18</v>
      </c>
      <c r="N18486">
        <f t="shared" si="288"/>
        <v>0</v>
      </c>
    </row>
    <row r="18487" spans="1:14" x14ac:dyDescent="0.2">
      <c r="A18487" t="s">
        <v>18425</v>
      </c>
      <c r="B18487" t="s">
        <v>39357</v>
      </c>
      <c r="I18487" t="s">
        <v>5</v>
      </c>
      <c r="J18487">
        <v>17093.88</v>
      </c>
      <c r="M18487">
        <v>17093.88</v>
      </c>
      <c r="N18487">
        <f t="shared" si="288"/>
        <v>0</v>
      </c>
    </row>
    <row r="18488" spans="1:14" x14ac:dyDescent="0.2">
      <c r="A18488" t="s">
        <v>18426</v>
      </c>
      <c r="B18488" t="s">
        <v>39357</v>
      </c>
      <c r="I18488" t="s">
        <v>5</v>
      </c>
      <c r="J18488">
        <v>17093.88</v>
      </c>
      <c r="M18488">
        <v>17093.88</v>
      </c>
      <c r="N18488">
        <f t="shared" si="288"/>
        <v>0</v>
      </c>
    </row>
    <row r="18489" spans="1:14" x14ac:dyDescent="0.2">
      <c r="A18489" t="s">
        <v>18427</v>
      </c>
      <c r="B18489" t="s">
        <v>39358</v>
      </c>
      <c r="I18489" t="s">
        <v>5</v>
      </c>
      <c r="J18489">
        <v>370</v>
      </c>
      <c r="M18489">
        <v>370</v>
      </c>
      <c r="N18489">
        <f t="shared" si="288"/>
        <v>0</v>
      </c>
    </row>
    <row r="18490" spans="1:14" x14ac:dyDescent="0.2">
      <c r="A18490" t="s">
        <v>18428</v>
      </c>
      <c r="B18490" t="s">
        <v>39358</v>
      </c>
      <c r="I18490" t="s">
        <v>5</v>
      </c>
      <c r="J18490">
        <v>370</v>
      </c>
      <c r="M18490">
        <v>370</v>
      </c>
      <c r="N18490">
        <f t="shared" si="288"/>
        <v>0</v>
      </c>
    </row>
    <row r="18491" spans="1:14" x14ac:dyDescent="0.2">
      <c r="A18491" t="s">
        <v>18429</v>
      </c>
      <c r="B18491" t="s">
        <v>39359</v>
      </c>
      <c r="I18491" t="s">
        <v>5</v>
      </c>
      <c r="J18491">
        <v>390</v>
      </c>
      <c r="M18491">
        <v>390</v>
      </c>
      <c r="N18491">
        <f t="shared" si="288"/>
        <v>0</v>
      </c>
    </row>
    <row r="18492" spans="1:14" x14ac:dyDescent="0.2">
      <c r="A18492" t="s">
        <v>18430</v>
      </c>
      <c r="B18492" t="s">
        <v>39359</v>
      </c>
      <c r="I18492" t="s">
        <v>5</v>
      </c>
      <c r="J18492">
        <v>390</v>
      </c>
      <c r="M18492">
        <v>390</v>
      </c>
      <c r="N18492">
        <f t="shared" si="288"/>
        <v>0</v>
      </c>
    </row>
    <row r="18493" spans="1:14" x14ac:dyDescent="0.2">
      <c r="A18493" t="s">
        <v>18431</v>
      </c>
      <c r="B18493" t="s">
        <v>39360</v>
      </c>
      <c r="I18493" t="s">
        <v>5</v>
      </c>
      <c r="J18493">
        <v>927</v>
      </c>
      <c r="M18493">
        <v>927</v>
      </c>
      <c r="N18493">
        <f t="shared" si="288"/>
        <v>0</v>
      </c>
    </row>
    <row r="18494" spans="1:14" x14ac:dyDescent="0.2">
      <c r="A18494" t="s">
        <v>18432</v>
      </c>
      <c r="B18494" t="s">
        <v>39360</v>
      </c>
      <c r="I18494" t="s">
        <v>5</v>
      </c>
      <c r="J18494">
        <v>927</v>
      </c>
      <c r="M18494">
        <v>927</v>
      </c>
      <c r="N18494">
        <f t="shared" si="288"/>
        <v>0</v>
      </c>
    </row>
    <row r="18495" spans="1:14" x14ac:dyDescent="0.2">
      <c r="A18495" t="s">
        <v>18433</v>
      </c>
      <c r="B18495" t="s">
        <v>39361</v>
      </c>
      <c r="I18495" t="s">
        <v>5</v>
      </c>
      <c r="J18495">
        <v>247.71</v>
      </c>
      <c r="M18495">
        <v>247.71</v>
      </c>
      <c r="N18495">
        <f t="shared" si="288"/>
        <v>0</v>
      </c>
    </row>
    <row r="18496" spans="1:14" x14ac:dyDescent="0.2">
      <c r="A18496" t="s">
        <v>18434</v>
      </c>
      <c r="B18496" t="s">
        <v>39361</v>
      </c>
      <c r="I18496" t="s">
        <v>5</v>
      </c>
      <c r="J18496">
        <v>241.03</v>
      </c>
      <c r="M18496">
        <v>241.03</v>
      </c>
      <c r="N18496">
        <f t="shared" si="288"/>
        <v>0</v>
      </c>
    </row>
    <row r="18497" spans="1:14" x14ac:dyDescent="0.2">
      <c r="A18497" t="s">
        <v>18435</v>
      </c>
      <c r="B18497" t="s">
        <v>39362</v>
      </c>
      <c r="I18497" t="s">
        <v>5</v>
      </c>
      <c r="J18497">
        <v>325.91000000000003</v>
      </c>
      <c r="M18497">
        <v>325.91000000000003</v>
      </c>
      <c r="N18497">
        <f t="shared" si="288"/>
        <v>0</v>
      </c>
    </row>
    <row r="18498" spans="1:14" x14ac:dyDescent="0.2">
      <c r="A18498" t="s">
        <v>18436</v>
      </c>
      <c r="B18498" t="s">
        <v>39362</v>
      </c>
      <c r="I18498" t="s">
        <v>5</v>
      </c>
      <c r="J18498">
        <v>317.57</v>
      </c>
      <c r="M18498">
        <v>317.57</v>
      </c>
      <c r="N18498">
        <f t="shared" si="288"/>
        <v>0</v>
      </c>
    </row>
    <row r="18499" spans="1:14" x14ac:dyDescent="0.2">
      <c r="A18499" t="s">
        <v>18437</v>
      </c>
      <c r="B18499" t="s">
        <v>39363</v>
      </c>
      <c r="I18499" t="s">
        <v>5</v>
      </c>
      <c r="J18499">
        <v>255.84</v>
      </c>
      <c r="M18499">
        <v>255.84</v>
      </c>
      <c r="N18499">
        <f t="shared" si="288"/>
        <v>0</v>
      </c>
    </row>
    <row r="18500" spans="1:14" x14ac:dyDescent="0.2">
      <c r="A18500" t="s">
        <v>18438</v>
      </c>
      <c r="B18500" t="s">
        <v>39363</v>
      </c>
      <c r="I18500" t="s">
        <v>5</v>
      </c>
      <c r="J18500">
        <v>253.17</v>
      </c>
      <c r="M18500">
        <v>253.17</v>
      </c>
      <c r="N18500">
        <f t="shared" ref="N18500:N18563" si="289">J18500-M18500</f>
        <v>0</v>
      </c>
    </row>
    <row r="18501" spans="1:14" x14ac:dyDescent="0.2">
      <c r="A18501" t="s">
        <v>18439</v>
      </c>
      <c r="B18501" t="s">
        <v>39364</v>
      </c>
      <c r="I18501" t="s">
        <v>5</v>
      </c>
      <c r="J18501">
        <v>546.30999999999995</v>
      </c>
      <c r="M18501">
        <v>546.30999999999995</v>
      </c>
      <c r="N18501">
        <f t="shared" si="289"/>
        <v>0</v>
      </c>
    </row>
    <row r="18502" spans="1:14" x14ac:dyDescent="0.2">
      <c r="A18502" t="s">
        <v>18440</v>
      </c>
      <c r="B18502" t="s">
        <v>39364</v>
      </c>
      <c r="I18502" t="s">
        <v>5</v>
      </c>
      <c r="J18502">
        <v>546.30999999999995</v>
      </c>
      <c r="M18502">
        <v>546.30999999999995</v>
      </c>
      <c r="N18502">
        <f t="shared" si="289"/>
        <v>0</v>
      </c>
    </row>
    <row r="18503" spans="1:14" x14ac:dyDescent="0.2">
      <c r="A18503" t="s">
        <v>18441</v>
      </c>
      <c r="B18503" t="s">
        <v>39365</v>
      </c>
      <c r="I18503" t="s">
        <v>5</v>
      </c>
      <c r="J18503">
        <v>734.33</v>
      </c>
      <c r="M18503">
        <v>734.33</v>
      </c>
      <c r="N18503">
        <f t="shared" si="289"/>
        <v>0</v>
      </c>
    </row>
    <row r="18504" spans="1:14" x14ac:dyDescent="0.2">
      <c r="A18504" t="s">
        <v>18442</v>
      </c>
      <c r="B18504" t="s">
        <v>39365</v>
      </c>
      <c r="I18504" t="s">
        <v>5</v>
      </c>
      <c r="J18504">
        <v>734.33</v>
      </c>
      <c r="M18504">
        <v>734.33</v>
      </c>
      <c r="N18504">
        <f t="shared" si="289"/>
        <v>0</v>
      </c>
    </row>
    <row r="18505" spans="1:14" x14ac:dyDescent="0.2">
      <c r="A18505" t="s">
        <v>18443</v>
      </c>
      <c r="B18505" t="s">
        <v>22380</v>
      </c>
      <c r="I18505" t="s">
        <v>5</v>
      </c>
      <c r="J18505">
        <v>894.09</v>
      </c>
      <c r="M18505">
        <v>894.09</v>
      </c>
      <c r="N18505">
        <f t="shared" si="289"/>
        <v>0</v>
      </c>
    </row>
    <row r="18506" spans="1:14" x14ac:dyDescent="0.2">
      <c r="A18506" t="s">
        <v>18444</v>
      </c>
      <c r="B18506" t="s">
        <v>22380</v>
      </c>
      <c r="I18506" t="s">
        <v>5</v>
      </c>
      <c r="J18506">
        <v>894.09</v>
      </c>
      <c r="M18506">
        <v>894.09</v>
      </c>
      <c r="N18506">
        <f t="shared" si="289"/>
        <v>0</v>
      </c>
    </row>
    <row r="18507" spans="1:14" x14ac:dyDescent="0.2">
      <c r="A18507" t="s">
        <v>18445</v>
      </c>
      <c r="B18507" t="s">
        <v>22381</v>
      </c>
      <c r="I18507" t="s">
        <v>5</v>
      </c>
      <c r="J18507">
        <v>1024.8499999999999</v>
      </c>
      <c r="M18507">
        <v>1024.8499999999999</v>
      </c>
      <c r="N18507">
        <f t="shared" si="289"/>
        <v>0</v>
      </c>
    </row>
    <row r="18508" spans="1:14" x14ac:dyDescent="0.2">
      <c r="A18508" t="s">
        <v>18446</v>
      </c>
      <c r="B18508" t="s">
        <v>22381</v>
      </c>
      <c r="I18508" t="s">
        <v>5</v>
      </c>
      <c r="J18508">
        <v>1024.8499999999999</v>
      </c>
      <c r="M18508">
        <v>1024.8499999999999</v>
      </c>
      <c r="N18508">
        <f t="shared" si="289"/>
        <v>0</v>
      </c>
    </row>
    <row r="18509" spans="1:14" x14ac:dyDescent="0.2">
      <c r="A18509" t="s">
        <v>18447</v>
      </c>
      <c r="B18509" t="s">
        <v>22382</v>
      </c>
      <c r="I18509" t="s">
        <v>5</v>
      </c>
      <c r="J18509">
        <v>72.09</v>
      </c>
      <c r="M18509">
        <v>72.09</v>
      </c>
      <c r="N18509">
        <f t="shared" si="289"/>
        <v>0</v>
      </c>
    </row>
    <row r="18510" spans="1:14" x14ac:dyDescent="0.2">
      <c r="A18510" t="s">
        <v>18448</v>
      </c>
      <c r="B18510" t="s">
        <v>22382</v>
      </c>
      <c r="I18510" t="s">
        <v>5</v>
      </c>
      <c r="J18510">
        <v>72.09</v>
      </c>
      <c r="M18510">
        <v>72.09</v>
      </c>
      <c r="N18510">
        <f t="shared" si="289"/>
        <v>0</v>
      </c>
    </row>
    <row r="18511" spans="1:14" x14ac:dyDescent="0.2">
      <c r="A18511" t="s">
        <v>18449</v>
      </c>
      <c r="B18511" t="s">
        <v>22383</v>
      </c>
      <c r="I18511" t="s">
        <v>5</v>
      </c>
      <c r="J18511">
        <v>67.94</v>
      </c>
      <c r="M18511">
        <v>67.94</v>
      </c>
      <c r="N18511">
        <f t="shared" si="289"/>
        <v>0</v>
      </c>
    </row>
    <row r="18512" spans="1:14" x14ac:dyDescent="0.2">
      <c r="A18512" t="s">
        <v>18450</v>
      </c>
      <c r="B18512" t="s">
        <v>22383</v>
      </c>
      <c r="I18512" t="s">
        <v>5</v>
      </c>
      <c r="J18512">
        <v>67.94</v>
      </c>
      <c r="M18512">
        <v>67.94</v>
      </c>
      <c r="N18512">
        <f t="shared" si="289"/>
        <v>0</v>
      </c>
    </row>
    <row r="18513" spans="1:14" x14ac:dyDescent="0.2">
      <c r="A18513" t="s">
        <v>18451</v>
      </c>
      <c r="B18513" t="s">
        <v>39366</v>
      </c>
      <c r="I18513" t="s">
        <v>5</v>
      </c>
      <c r="J18513">
        <v>1852.97</v>
      </c>
      <c r="M18513">
        <v>1852.97</v>
      </c>
      <c r="N18513">
        <f t="shared" si="289"/>
        <v>0</v>
      </c>
    </row>
    <row r="18514" spans="1:14" x14ac:dyDescent="0.2">
      <c r="A18514" t="s">
        <v>18452</v>
      </c>
      <c r="B18514" t="s">
        <v>39366</v>
      </c>
      <c r="I18514" t="s">
        <v>5</v>
      </c>
      <c r="J18514">
        <v>1852.97</v>
      </c>
      <c r="M18514">
        <v>1852.97</v>
      </c>
      <c r="N18514">
        <f t="shared" si="289"/>
        <v>0</v>
      </c>
    </row>
    <row r="18515" spans="1:14" x14ac:dyDescent="0.2">
      <c r="A18515" t="s">
        <v>18453</v>
      </c>
      <c r="B18515" t="s">
        <v>39367</v>
      </c>
      <c r="I18515" t="s">
        <v>5</v>
      </c>
      <c r="J18515">
        <v>391.31</v>
      </c>
      <c r="M18515">
        <v>391.31</v>
      </c>
      <c r="N18515">
        <f t="shared" si="289"/>
        <v>0</v>
      </c>
    </row>
    <row r="18516" spans="1:14" x14ac:dyDescent="0.2">
      <c r="A18516" t="s">
        <v>18454</v>
      </c>
      <c r="B18516" t="s">
        <v>39367</v>
      </c>
      <c r="I18516" t="s">
        <v>5</v>
      </c>
      <c r="J18516">
        <v>391.31</v>
      </c>
      <c r="M18516">
        <v>391.31</v>
      </c>
      <c r="N18516">
        <f t="shared" si="289"/>
        <v>0</v>
      </c>
    </row>
    <row r="18517" spans="1:14" x14ac:dyDescent="0.2">
      <c r="A18517" t="s">
        <v>18455</v>
      </c>
      <c r="B18517" t="s">
        <v>39368</v>
      </c>
      <c r="I18517" t="s">
        <v>5</v>
      </c>
      <c r="J18517">
        <v>121.99</v>
      </c>
      <c r="M18517">
        <v>121.99</v>
      </c>
      <c r="N18517">
        <f t="shared" si="289"/>
        <v>0</v>
      </c>
    </row>
    <row r="18518" spans="1:14" x14ac:dyDescent="0.2">
      <c r="A18518" t="s">
        <v>18456</v>
      </c>
      <c r="B18518" t="s">
        <v>39368</v>
      </c>
      <c r="I18518" t="s">
        <v>5</v>
      </c>
      <c r="J18518">
        <v>121.99</v>
      </c>
      <c r="M18518">
        <v>121.99</v>
      </c>
      <c r="N18518">
        <f t="shared" si="289"/>
        <v>0</v>
      </c>
    </row>
    <row r="18519" spans="1:14" x14ac:dyDescent="0.2">
      <c r="A18519" t="s">
        <v>18457</v>
      </c>
      <c r="B18519" t="s">
        <v>39369</v>
      </c>
      <c r="I18519" t="s">
        <v>5</v>
      </c>
      <c r="J18519">
        <v>85.06</v>
      </c>
      <c r="M18519">
        <v>85.06</v>
      </c>
      <c r="N18519">
        <f t="shared" si="289"/>
        <v>0</v>
      </c>
    </row>
    <row r="18520" spans="1:14" x14ac:dyDescent="0.2">
      <c r="A18520" t="s">
        <v>18458</v>
      </c>
      <c r="B18520" t="s">
        <v>39369</v>
      </c>
      <c r="I18520" t="s">
        <v>5</v>
      </c>
      <c r="J18520">
        <v>82.19</v>
      </c>
      <c r="M18520">
        <v>82.19</v>
      </c>
      <c r="N18520">
        <f t="shared" si="289"/>
        <v>0</v>
      </c>
    </row>
    <row r="18521" spans="1:14" x14ac:dyDescent="0.2">
      <c r="A18521" t="s">
        <v>18459</v>
      </c>
      <c r="B18521" t="s">
        <v>39370</v>
      </c>
      <c r="I18521" t="s">
        <v>5</v>
      </c>
      <c r="J18521">
        <v>63.8</v>
      </c>
      <c r="M18521">
        <v>63.8</v>
      </c>
      <c r="N18521">
        <f t="shared" si="289"/>
        <v>0</v>
      </c>
    </row>
    <row r="18522" spans="1:14" x14ac:dyDescent="0.2">
      <c r="A18522" t="s">
        <v>18460</v>
      </c>
      <c r="B18522" t="s">
        <v>39370</v>
      </c>
      <c r="I18522" t="s">
        <v>5</v>
      </c>
      <c r="J18522">
        <v>60.93</v>
      </c>
      <c r="M18522">
        <v>60.93</v>
      </c>
      <c r="N18522">
        <f t="shared" si="289"/>
        <v>0</v>
      </c>
    </row>
    <row r="18523" spans="1:14" x14ac:dyDescent="0.2">
      <c r="A18523" t="s">
        <v>18461</v>
      </c>
      <c r="B18523" t="s">
        <v>39371</v>
      </c>
      <c r="I18523" t="s">
        <v>5</v>
      </c>
      <c r="J18523">
        <v>50.87</v>
      </c>
      <c r="M18523">
        <v>50.87</v>
      </c>
      <c r="N18523">
        <f t="shared" si="289"/>
        <v>0</v>
      </c>
    </row>
    <row r="18524" spans="1:14" x14ac:dyDescent="0.2">
      <c r="A18524" t="s">
        <v>18462</v>
      </c>
      <c r="B18524" t="s">
        <v>39371</v>
      </c>
      <c r="I18524" t="s">
        <v>5</v>
      </c>
      <c r="J18524">
        <v>48</v>
      </c>
      <c r="M18524">
        <v>48</v>
      </c>
      <c r="N18524">
        <f t="shared" si="289"/>
        <v>0</v>
      </c>
    </row>
    <row r="18525" spans="1:14" x14ac:dyDescent="0.2">
      <c r="A18525" t="s">
        <v>18463</v>
      </c>
      <c r="B18525" t="s">
        <v>39372</v>
      </c>
      <c r="I18525" t="s">
        <v>5</v>
      </c>
      <c r="J18525">
        <v>236.78</v>
      </c>
      <c r="M18525">
        <v>236.78</v>
      </c>
      <c r="N18525">
        <f t="shared" si="289"/>
        <v>0</v>
      </c>
    </row>
    <row r="18526" spans="1:14" x14ac:dyDescent="0.2">
      <c r="A18526" t="s">
        <v>18464</v>
      </c>
      <c r="B18526" t="s">
        <v>39372</v>
      </c>
      <c r="I18526" t="s">
        <v>5</v>
      </c>
      <c r="J18526">
        <v>233.91</v>
      </c>
      <c r="M18526">
        <v>233.91</v>
      </c>
      <c r="N18526">
        <f t="shared" si="289"/>
        <v>0</v>
      </c>
    </row>
    <row r="18527" spans="1:14" x14ac:dyDescent="0.2">
      <c r="A18527" t="s">
        <v>28182</v>
      </c>
      <c r="B18527" t="s">
        <v>39373</v>
      </c>
      <c r="I18527" t="s">
        <v>5</v>
      </c>
      <c r="J18527">
        <v>5057.76</v>
      </c>
      <c r="M18527">
        <v>5057.76</v>
      </c>
      <c r="N18527">
        <f t="shared" si="289"/>
        <v>0</v>
      </c>
    </row>
    <row r="18528" spans="1:14" x14ac:dyDescent="0.2">
      <c r="A18528" t="s">
        <v>28183</v>
      </c>
      <c r="B18528" t="s">
        <v>39373</v>
      </c>
      <c r="I18528" t="s">
        <v>5</v>
      </c>
      <c r="J18528">
        <v>5054.8900000000003</v>
      </c>
      <c r="M18528">
        <v>5054.8900000000003</v>
      </c>
      <c r="N18528">
        <f t="shared" si="289"/>
        <v>0</v>
      </c>
    </row>
    <row r="18529" spans="1:14" x14ac:dyDescent="0.2">
      <c r="A18529" t="s">
        <v>18465</v>
      </c>
      <c r="B18529" t="s">
        <v>39374</v>
      </c>
      <c r="I18529" t="s">
        <v>5</v>
      </c>
      <c r="J18529">
        <v>68.430000000000007</v>
      </c>
      <c r="M18529">
        <v>68.430000000000007</v>
      </c>
      <c r="N18529">
        <f t="shared" si="289"/>
        <v>0</v>
      </c>
    </row>
    <row r="18530" spans="1:14" x14ac:dyDescent="0.2">
      <c r="A18530" t="s">
        <v>18466</v>
      </c>
      <c r="B18530" t="s">
        <v>39374</v>
      </c>
      <c r="I18530" t="s">
        <v>5</v>
      </c>
      <c r="J18530">
        <v>65.56</v>
      </c>
      <c r="M18530">
        <v>65.56</v>
      </c>
      <c r="N18530">
        <f t="shared" si="289"/>
        <v>0</v>
      </c>
    </row>
    <row r="18531" spans="1:14" x14ac:dyDescent="0.2">
      <c r="A18531" t="s">
        <v>18467</v>
      </c>
      <c r="B18531" t="s">
        <v>41226</v>
      </c>
      <c r="I18531" t="s">
        <v>5</v>
      </c>
      <c r="J18531">
        <v>101341.65</v>
      </c>
      <c r="M18531">
        <v>101341.65</v>
      </c>
      <c r="N18531">
        <f t="shared" si="289"/>
        <v>0</v>
      </c>
    </row>
    <row r="18532" spans="1:14" x14ac:dyDescent="0.2">
      <c r="A18532" t="s">
        <v>18468</v>
      </c>
      <c r="B18532" t="s">
        <v>41226</v>
      </c>
      <c r="I18532" t="s">
        <v>5</v>
      </c>
      <c r="J18532">
        <v>101341.65</v>
      </c>
      <c r="M18532">
        <v>101341.65</v>
      </c>
      <c r="N18532">
        <f t="shared" si="289"/>
        <v>0</v>
      </c>
    </row>
    <row r="18533" spans="1:14" x14ac:dyDescent="0.2">
      <c r="A18533" t="s">
        <v>18469</v>
      </c>
      <c r="B18533" t="s">
        <v>39375</v>
      </c>
      <c r="I18533" t="s">
        <v>5</v>
      </c>
      <c r="J18533">
        <v>110957</v>
      </c>
      <c r="M18533">
        <v>110957</v>
      </c>
      <c r="N18533">
        <f t="shared" si="289"/>
        <v>0</v>
      </c>
    </row>
    <row r="18534" spans="1:14" x14ac:dyDescent="0.2">
      <c r="A18534" t="s">
        <v>18470</v>
      </c>
      <c r="B18534" t="s">
        <v>39375</v>
      </c>
      <c r="I18534" t="s">
        <v>5</v>
      </c>
      <c r="J18534">
        <v>110957</v>
      </c>
      <c r="M18534">
        <v>110957</v>
      </c>
      <c r="N18534">
        <f t="shared" si="289"/>
        <v>0</v>
      </c>
    </row>
    <row r="18535" spans="1:14" x14ac:dyDescent="0.2">
      <c r="A18535" t="s">
        <v>18471</v>
      </c>
      <c r="B18535" t="s">
        <v>39376</v>
      </c>
      <c r="I18535" t="s">
        <v>5</v>
      </c>
      <c r="J18535">
        <v>127765</v>
      </c>
      <c r="M18535">
        <v>127765</v>
      </c>
      <c r="N18535">
        <f t="shared" si="289"/>
        <v>0</v>
      </c>
    </row>
    <row r="18536" spans="1:14" x14ac:dyDescent="0.2">
      <c r="A18536" t="s">
        <v>18472</v>
      </c>
      <c r="B18536" t="s">
        <v>39376</v>
      </c>
      <c r="I18536" t="s">
        <v>5</v>
      </c>
      <c r="J18536">
        <v>127765</v>
      </c>
      <c r="M18536">
        <v>127765</v>
      </c>
      <c r="N18536">
        <f t="shared" si="289"/>
        <v>0</v>
      </c>
    </row>
    <row r="18537" spans="1:14" x14ac:dyDescent="0.2">
      <c r="A18537" t="s">
        <v>18473</v>
      </c>
      <c r="B18537" t="s">
        <v>39377</v>
      </c>
      <c r="I18537" t="s">
        <v>5</v>
      </c>
      <c r="J18537">
        <v>35000</v>
      </c>
      <c r="M18537">
        <v>35000</v>
      </c>
      <c r="N18537">
        <f t="shared" si="289"/>
        <v>0</v>
      </c>
    </row>
    <row r="18538" spans="1:14" x14ac:dyDescent="0.2">
      <c r="A18538" t="s">
        <v>18474</v>
      </c>
      <c r="B18538" t="s">
        <v>39377</v>
      </c>
      <c r="I18538" t="s">
        <v>5</v>
      </c>
      <c r="J18538">
        <v>35000</v>
      </c>
      <c r="M18538">
        <v>35000</v>
      </c>
      <c r="N18538">
        <f t="shared" si="289"/>
        <v>0</v>
      </c>
    </row>
    <row r="18539" spans="1:14" x14ac:dyDescent="0.2">
      <c r="A18539" t="s">
        <v>28184</v>
      </c>
      <c r="B18539" t="s">
        <v>39378</v>
      </c>
      <c r="I18539" t="s">
        <v>5</v>
      </c>
      <c r="J18539">
        <v>228000</v>
      </c>
      <c r="M18539">
        <v>228000</v>
      </c>
      <c r="N18539">
        <f t="shared" si="289"/>
        <v>0</v>
      </c>
    </row>
    <row r="18540" spans="1:14" x14ac:dyDescent="0.2">
      <c r="A18540" t="s">
        <v>28185</v>
      </c>
      <c r="B18540" t="s">
        <v>39378</v>
      </c>
      <c r="I18540" t="s">
        <v>5</v>
      </c>
      <c r="J18540">
        <v>228000</v>
      </c>
      <c r="M18540">
        <v>228000</v>
      </c>
      <c r="N18540">
        <f t="shared" si="289"/>
        <v>0</v>
      </c>
    </row>
    <row r="18541" spans="1:14" x14ac:dyDescent="0.2">
      <c r="A18541" t="s">
        <v>18475</v>
      </c>
      <c r="B18541" t="s">
        <v>39379</v>
      </c>
      <c r="I18541" t="s">
        <v>5</v>
      </c>
      <c r="J18541">
        <v>663.65</v>
      </c>
      <c r="M18541">
        <v>663.65</v>
      </c>
      <c r="N18541">
        <f t="shared" si="289"/>
        <v>0</v>
      </c>
    </row>
    <row r="18542" spans="1:14" x14ac:dyDescent="0.2">
      <c r="A18542" t="s">
        <v>18476</v>
      </c>
      <c r="B18542" t="s">
        <v>39379</v>
      </c>
      <c r="I18542" t="s">
        <v>5</v>
      </c>
      <c r="J18542">
        <v>645.55999999999995</v>
      </c>
      <c r="M18542">
        <v>645.55999999999995</v>
      </c>
      <c r="N18542">
        <f t="shared" si="289"/>
        <v>0</v>
      </c>
    </row>
    <row r="18543" spans="1:14" x14ac:dyDescent="0.2">
      <c r="A18543" t="s">
        <v>18477</v>
      </c>
      <c r="B18543" t="s">
        <v>39380</v>
      </c>
      <c r="I18543" t="s">
        <v>5</v>
      </c>
      <c r="J18543">
        <v>795.39</v>
      </c>
      <c r="M18543">
        <v>795.39</v>
      </c>
      <c r="N18543">
        <f t="shared" si="289"/>
        <v>0</v>
      </c>
    </row>
    <row r="18544" spans="1:14" x14ac:dyDescent="0.2">
      <c r="A18544" t="s">
        <v>18478</v>
      </c>
      <c r="B18544" t="s">
        <v>39380</v>
      </c>
      <c r="I18544" t="s">
        <v>5</v>
      </c>
      <c r="J18544">
        <v>777.3</v>
      </c>
      <c r="M18544">
        <v>777.3</v>
      </c>
      <c r="N18544">
        <f t="shared" si="289"/>
        <v>0</v>
      </c>
    </row>
    <row r="18545" spans="1:14" x14ac:dyDescent="0.2">
      <c r="A18545" t="s">
        <v>18479</v>
      </c>
      <c r="B18545" t="s">
        <v>39381</v>
      </c>
      <c r="I18545" t="s">
        <v>5</v>
      </c>
      <c r="J18545">
        <v>991.91</v>
      </c>
      <c r="M18545">
        <v>991.91</v>
      </c>
      <c r="N18545">
        <f t="shared" si="289"/>
        <v>0</v>
      </c>
    </row>
    <row r="18546" spans="1:14" x14ac:dyDescent="0.2">
      <c r="A18546" t="s">
        <v>18480</v>
      </c>
      <c r="B18546" t="s">
        <v>39381</v>
      </c>
      <c r="I18546" t="s">
        <v>5</v>
      </c>
      <c r="J18546">
        <v>971.42</v>
      </c>
      <c r="M18546">
        <v>971.42</v>
      </c>
      <c r="N18546">
        <f t="shared" si="289"/>
        <v>0</v>
      </c>
    </row>
    <row r="18547" spans="1:14" x14ac:dyDescent="0.2">
      <c r="A18547" t="s">
        <v>18481</v>
      </c>
      <c r="B18547" t="s">
        <v>39382</v>
      </c>
      <c r="I18547" t="s">
        <v>5</v>
      </c>
      <c r="J18547">
        <v>1081.73</v>
      </c>
      <c r="M18547">
        <v>1081.73</v>
      </c>
      <c r="N18547">
        <f t="shared" si="289"/>
        <v>0</v>
      </c>
    </row>
    <row r="18548" spans="1:14" x14ac:dyDescent="0.2">
      <c r="A18548" t="s">
        <v>18482</v>
      </c>
      <c r="B18548" t="s">
        <v>39382</v>
      </c>
      <c r="I18548" t="s">
        <v>5</v>
      </c>
      <c r="J18548">
        <v>1061.24</v>
      </c>
      <c r="M18548">
        <v>1061.24</v>
      </c>
      <c r="N18548">
        <f t="shared" si="289"/>
        <v>0</v>
      </c>
    </row>
    <row r="18549" spans="1:14" x14ac:dyDescent="0.2">
      <c r="A18549" t="s">
        <v>18483</v>
      </c>
      <c r="B18549" t="s">
        <v>39383</v>
      </c>
      <c r="I18549" t="s">
        <v>5</v>
      </c>
      <c r="J18549">
        <v>935.48</v>
      </c>
      <c r="M18549">
        <v>935.48</v>
      </c>
      <c r="N18549">
        <f t="shared" si="289"/>
        <v>0</v>
      </c>
    </row>
    <row r="18550" spans="1:14" x14ac:dyDescent="0.2">
      <c r="A18550" t="s">
        <v>18484</v>
      </c>
      <c r="B18550" t="s">
        <v>39383</v>
      </c>
      <c r="I18550" t="s">
        <v>5</v>
      </c>
      <c r="J18550">
        <v>913.26</v>
      </c>
      <c r="M18550">
        <v>913.26</v>
      </c>
      <c r="N18550">
        <f t="shared" si="289"/>
        <v>0</v>
      </c>
    </row>
    <row r="18551" spans="1:14" x14ac:dyDescent="0.2">
      <c r="A18551" t="s">
        <v>18485</v>
      </c>
      <c r="B18551" t="s">
        <v>39384</v>
      </c>
      <c r="I18551" t="s">
        <v>5</v>
      </c>
      <c r="J18551">
        <v>1153.45</v>
      </c>
      <c r="M18551">
        <v>1153.45</v>
      </c>
      <c r="N18551">
        <f t="shared" si="289"/>
        <v>0</v>
      </c>
    </row>
    <row r="18552" spans="1:14" x14ac:dyDescent="0.2">
      <c r="A18552" t="s">
        <v>18486</v>
      </c>
      <c r="B18552" t="s">
        <v>39384</v>
      </c>
      <c r="I18552" t="s">
        <v>5</v>
      </c>
      <c r="J18552">
        <v>1131.23</v>
      </c>
      <c r="M18552">
        <v>1131.23</v>
      </c>
      <c r="N18552">
        <f t="shared" si="289"/>
        <v>0</v>
      </c>
    </row>
    <row r="18553" spans="1:14" x14ac:dyDescent="0.2">
      <c r="A18553" t="s">
        <v>18487</v>
      </c>
      <c r="B18553" t="s">
        <v>39385</v>
      </c>
      <c r="I18553" t="s">
        <v>5</v>
      </c>
      <c r="J18553">
        <v>1292.6199999999999</v>
      </c>
      <c r="M18553">
        <v>1292.6199999999999</v>
      </c>
      <c r="N18553">
        <f t="shared" si="289"/>
        <v>0</v>
      </c>
    </row>
    <row r="18554" spans="1:14" x14ac:dyDescent="0.2">
      <c r="A18554" t="s">
        <v>18488</v>
      </c>
      <c r="B18554" t="s">
        <v>39385</v>
      </c>
      <c r="I18554" t="s">
        <v>5</v>
      </c>
      <c r="J18554">
        <v>1269.19</v>
      </c>
      <c r="M18554">
        <v>1269.19</v>
      </c>
      <c r="N18554">
        <f t="shared" si="289"/>
        <v>0</v>
      </c>
    </row>
    <row r="18555" spans="1:14" x14ac:dyDescent="0.2">
      <c r="A18555" t="s">
        <v>18489</v>
      </c>
      <c r="B18555" t="s">
        <v>39386</v>
      </c>
      <c r="I18555" t="s">
        <v>5</v>
      </c>
      <c r="J18555">
        <v>1482.62</v>
      </c>
      <c r="M18555">
        <v>1482.62</v>
      </c>
      <c r="N18555">
        <f t="shared" si="289"/>
        <v>0</v>
      </c>
    </row>
    <row r="18556" spans="1:14" x14ac:dyDescent="0.2">
      <c r="A18556" t="s">
        <v>18490</v>
      </c>
      <c r="B18556" t="s">
        <v>39386</v>
      </c>
      <c r="I18556" t="s">
        <v>5</v>
      </c>
      <c r="J18556">
        <v>1459.19</v>
      </c>
      <c r="M18556">
        <v>1459.19</v>
      </c>
      <c r="N18556">
        <f t="shared" si="289"/>
        <v>0</v>
      </c>
    </row>
    <row r="18557" spans="1:14" x14ac:dyDescent="0.2">
      <c r="A18557" t="s">
        <v>18491</v>
      </c>
      <c r="B18557" t="s">
        <v>39387</v>
      </c>
      <c r="I18557" t="s">
        <v>5</v>
      </c>
      <c r="J18557">
        <v>1362.14</v>
      </c>
      <c r="M18557">
        <v>1362.14</v>
      </c>
      <c r="N18557">
        <f t="shared" si="289"/>
        <v>0</v>
      </c>
    </row>
    <row r="18558" spans="1:14" x14ac:dyDescent="0.2">
      <c r="A18558" t="s">
        <v>18492</v>
      </c>
      <c r="B18558" t="s">
        <v>39387</v>
      </c>
      <c r="I18558" t="s">
        <v>5</v>
      </c>
      <c r="J18558">
        <v>1336.81</v>
      </c>
      <c r="M18558">
        <v>1336.81</v>
      </c>
      <c r="N18558">
        <f t="shared" si="289"/>
        <v>0</v>
      </c>
    </row>
    <row r="18559" spans="1:14" x14ac:dyDescent="0.2">
      <c r="A18559" t="s">
        <v>18493</v>
      </c>
      <c r="B18559" t="s">
        <v>39388</v>
      </c>
      <c r="I18559" t="s">
        <v>5</v>
      </c>
      <c r="J18559">
        <v>1640.14</v>
      </c>
      <c r="M18559">
        <v>1640.14</v>
      </c>
      <c r="N18559">
        <f t="shared" si="289"/>
        <v>0</v>
      </c>
    </row>
    <row r="18560" spans="1:14" x14ac:dyDescent="0.2">
      <c r="A18560" t="s">
        <v>18494</v>
      </c>
      <c r="B18560" t="s">
        <v>39388</v>
      </c>
      <c r="I18560" t="s">
        <v>5</v>
      </c>
      <c r="J18560">
        <v>1614.81</v>
      </c>
      <c r="M18560">
        <v>1614.81</v>
      </c>
      <c r="N18560">
        <f t="shared" si="289"/>
        <v>0</v>
      </c>
    </row>
    <row r="18561" spans="1:14" x14ac:dyDescent="0.2">
      <c r="A18561" t="s">
        <v>18495</v>
      </c>
      <c r="B18561" t="s">
        <v>39389</v>
      </c>
      <c r="I18561" t="s">
        <v>5</v>
      </c>
      <c r="J18561">
        <v>1706.65</v>
      </c>
      <c r="M18561">
        <v>1706.65</v>
      </c>
      <c r="N18561">
        <f t="shared" si="289"/>
        <v>0</v>
      </c>
    </row>
    <row r="18562" spans="1:14" x14ac:dyDescent="0.2">
      <c r="A18562" t="s">
        <v>18496</v>
      </c>
      <c r="B18562" t="s">
        <v>39389</v>
      </c>
      <c r="I18562" t="s">
        <v>5</v>
      </c>
      <c r="J18562">
        <v>1680.72</v>
      </c>
      <c r="M18562">
        <v>1680.72</v>
      </c>
      <c r="N18562">
        <f t="shared" si="289"/>
        <v>0</v>
      </c>
    </row>
    <row r="18563" spans="1:14" x14ac:dyDescent="0.2">
      <c r="A18563" t="s">
        <v>18497</v>
      </c>
      <c r="B18563" t="s">
        <v>39390</v>
      </c>
      <c r="I18563" t="s">
        <v>5</v>
      </c>
      <c r="J18563">
        <v>1874.65</v>
      </c>
      <c r="M18563">
        <v>1874.65</v>
      </c>
      <c r="N18563">
        <f t="shared" si="289"/>
        <v>0</v>
      </c>
    </row>
    <row r="18564" spans="1:14" x14ac:dyDescent="0.2">
      <c r="A18564" t="s">
        <v>18498</v>
      </c>
      <c r="B18564" t="s">
        <v>39390</v>
      </c>
      <c r="I18564" t="s">
        <v>5</v>
      </c>
      <c r="J18564">
        <v>1848.72</v>
      </c>
      <c r="M18564">
        <v>1848.72</v>
      </c>
      <c r="N18564">
        <f t="shared" ref="N18564:N18627" si="290">J18564-M18564</f>
        <v>0</v>
      </c>
    </row>
    <row r="18565" spans="1:14" x14ac:dyDescent="0.2">
      <c r="A18565" t="s">
        <v>18499</v>
      </c>
      <c r="B18565" t="s">
        <v>39391</v>
      </c>
      <c r="I18565" t="s">
        <v>5</v>
      </c>
      <c r="J18565">
        <v>2335.69</v>
      </c>
      <c r="M18565">
        <v>2335.69</v>
      </c>
      <c r="N18565">
        <f t="shared" si="290"/>
        <v>0</v>
      </c>
    </row>
    <row r="18566" spans="1:14" x14ac:dyDescent="0.2">
      <c r="A18566" t="s">
        <v>18500</v>
      </c>
      <c r="B18566" t="s">
        <v>39391</v>
      </c>
      <c r="I18566" t="s">
        <v>5</v>
      </c>
      <c r="J18566">
        <v>2308.5500000000002</v>
      </c>
      <c r="M18566">
        <v>2308.5500000000002</v>
      </c>
      <c r="N18566">
        <f t="shared" si="290"/>
        <v>0</v>
      </c>
    </row>
    <row r="18567" spans="1:14" x14ac:dyDescent="0.2">
      <c r="A18567" t="s">
        <v>18501</v>
      </c>
      <c r="B18567" t="s">
        <v>39392</v>
      </c>
      <c r="I18567" t="s">
        <v>5</v>
      </c>
      <c r="J18567">
        <v>1998.32</v>
      </c>
      <c r="M18567">
        <v>1998.32</v>
      </c>
      <c r="N18567">
        <f t="shared" si="290"/>
        <v>0</v>
      </c>
    </row>
    <row r="18568" spans="1:14" x14ac:dyDescent="0.2">
      <c r="A18568" t="s">
        <v>18502</v>
      </c>
      <c r="B18568" t="s">
        <v>39392</v>
      </c>
      <c r="I18568" t="s">
        <v>5</v>
      </c>
      <c r="J18568">
        <v>1969.89</v>
      </c>
      <c r="M18568">
        <v>1969.89</v>
      </c>
      <c r="N18568">
        <f t="shared" si="290"/>
        <v>0</v>
      </c>
    </row>
    <row r="18569" spans="1:14" x14ac:dyDescent="0.2">
      <c r="A18569" t="s">
        <v>18503</v>
      </c>
      <c r="B18569" t="s">
        <v>39393</v>
      </c>
      <c r="I18569" t="s">
        <v>5</v>
      </c>
      <c r="J18569">
        <v>2132.69</v>
      </c>
      <c r="M18569">
        <v>2132.69</v>
      </c>
      <c r="N18569">
        <f t="shared" si="290"/>
        <v>0</v>
      </c>
    </row>
    <row r="18570" spans="1:14" x14ac:dyDescent="0.2">
      <c r="A18570" t="s">
        <v>18504</v>
      </c>
      <c r="B18570" t="s">
        <v>39393</v>
      </c>
      <c r="I18570" t="s">
        <v>5</v>
      </c>
      <c r="J18570">
        <v>2104.2600000000002</v>
      </c>
      <c r="M18570">
        <v>2104.2600000000002</v>
      </c>
      <c r="N18570">
        <f t="shared" si="290"/>
        <v>0</v>
      </c>
    </row>
    <row r="18571" spans="1:14" x14ac:dyDescent="0.2">
      <c r="A18571" t="s">
        <v>18505</v>
      </c>
      <c r="B18571" t="s">
        <v>39394</v>
      </c>
      <c r="I18571" t="s">
        <v>5</v>
      </c>
      <c r="J18571">
        <v>2786.41</v>
      </c>
      <c r="M18571">
        <v>2786.41</v>
      </c>
      <c r="N18571">
        <f t="shared" si="290"/>
        <v>0</v>
      </c>
    </row>
    <row r="18572" spans="1:14" x14ac:dyDescent="0.2">
      <c r="A18572" t="s">
        <v>18506</v>
      </c>
      <c r="B18572" t="s">
        <v>39394</v>
      </c>
      <c r="I18572" t="s">
        <v>5</v>
      </c>
      <c r="J18572">
        <v>2757.98</v>
      </c>
      <c r="M18572">
        <v>2757.98</v>
      </c>
      <c r="N18572">
        <f t="shared" si="290"/>
        <v>0</v>
      </c>
    </row>
    <row r="18573" spans="1:14" x14ac:dyDescent="0.2">
      <c r="A18573" t="s">
        <v>18507</v>
      </c>
      <c r="B18573" t="s">
        <v>39395</v>
      </c>
      <c r="I18573" t="s">
        <v>5</v>
      </c>
      <c r="J18573">
        <v>3061.73</v>
      </c>
      <c r="M18573">
        <v>3061.73</v>
      </c>
      <c r="N18573">
        <f t="shared" si="290"/>
        <v>0</v>
      </c>
    </row>
    <row r="18574" spans="1:14" x14ac:dyDescent="0.2">
      <c r="A18574" t="s">
        <v>18508</v>
      </c>
      <c r="B18574" t="s">
        <v>39395</v>
      </c>
      <c r="I18574" t="s">
        <v>5</v>
      </c>
      <c r="J18574">
        <v>3032.09</v>
      </c>
      <c r="M18574">
        <v>3032.09</v>
      </c>
      <c r="N18574">
        <f t="shared" si="290"/>
        <v>0</v>
      </c>
    </row>
    <row r="18575" spans="1:14" x14ac:dyDescent="0.2">
      <c r="A18575" t="s">
        <v>18509</v>
      </c>
      <c r="B18575" t="s">
        <v>39396</v>
      </c>
      <c r="I18575" t="s">
        <v>5</v>
      </c>
      <c r="J18575">
        <v>3907.06</v>
      </c>
      <c r="M18575">
        <v>3907.06</v>
      </c>
      <c r="N18575">
        <f t="shared" si="290"/>
        <v>0</v>
      </c>
    </row>
    <row r="18576" spans="1:14" x14ac:dyDescent="0.2">
      <c r="A18576" t="s">
        <v>18510</v>
      </c>
      <c r="B18576" t="s">
        <v>39396</v>
      </c>
      <c r="I18576" t="s">
        <v>5</v>
      </c>
      <c r="J18576">
        <v>3877.58</v>
      </c>
      <c r="M18576">
        <v>3877.58</v>
      </c>
      <c r="N18576">
        <f t="shared" si="290"/>
        <v>0</v>
      </c>
    </row>
    <row r="18577" spans="1:14" x14ac:dyDescent="0.2">
      <c r="A18577" t="s">
        <v>18511</v>
      </c>
      <c r="B18577" t="s">
        <v>41227</v>
      </c>
      <c r="I18577" t="s">
        <v>5</v>
      </c>
      <c r="J18577">
        <v>96894.36</v>
      </c>
      <c r="M18577">
        <v>96894.36</v>
      </c>
      <c r="N18577">
        <f t="shared" si="290"/>
        <v>0</v>
      </c>
    </row>
    <row r="18578" spans="1:14" x14ac:dyDescent="0.2">
      <c r="A18578" t="s">
        <v>18512</v>
      </c>
      <c r="B18578" t="s">
        <v>41227</v>
      </c>
      <c r="I18578" t="s">
        <v>5</v>
      </c>
      <c r="J18578">
        <v>96693.72</v>
      </c>
      <c r="M18578">
        <v>96693.72</v>
      </c>
      <c r="N18578">
        <f t="shared" si="290"/>
        <v>0</v>
      </c>
    </row>
    <row r="18579" spans="1:14" x14ac:dyDescent="0.2">
      <c r="A18579" t="s">
        <v>18513</v>
      </c>
      <c r="B18579" t="s">
        <v>41228</v>
      </c>
      <c r="I18579" t="s">
        <v>5</v>
      </c>
      <c r="J18579">
        <v>140594.35999999999</v>
      </c>
      <c r="M18579">
        <v>140594.35999999999</v>
      </c>
      <c r="N18579">
        <f t="shared" si="290"/>
        <v>0</v>
      </c>
    </row>
    <row r="18580" spans="1:14" x14ac:dyDescent="0.2">
      <c r="A18580" t="s">
        <v>18514</v>
      </c>
      <c r="B18580" t="s">
        <v>41228</v>
      </c>
      <c r="I18580" t="s">
        <v>5</v>
      </c>
      <c r="J18580">
        <v>140393.72</v>
      </c>
      <c r="M18580">
        <v>140393.72</v>
      </c>
      <c r="N18580">
        <f t="shared" si="290"/>
        <v>0</v>
      </c>
    </row>
    <row r="18581" spans="1:14" x14ac:dyDescent="0.2">
      <c r="A18581" t="s">
        <v>18515</v>
      </c>
      <c r="B18581" t="s">
        <v>41229</v>
      </c>
      <c r="I18581" t="s">
        <v>5</v>
      </c>
      <c r="J18581">
        <v>165394.35999999999</v>
      </c>
      <c r="M18581">
        <v>165394.35999999999</v>
      </c>
      <c r="N18581">
        <f t="shared" si="290"/>
        <v>0</v>
      </c>
    </row>
    <row r="18582" spans="1:14" x14ac:dyDescent="0.2">
      <c r="A18582" t="s">
        <v>18516</v>
      </c>
      <c r="B18582" t="s">
        <v>41229</v>
      </c>
      <c r="I18582" t="s">
        <v>5</v>
      </c>
      <c r="J18582">
        <v>165193.72</v>
      </c>
      <c r="M18582">
        <v>165193.72</v>
      </c>
      <c r="N18582">
        <f t="shared" si="290"/>
        <v>0</v>
      </c>
    </row>
    <row r="18583" spans="1:14" x14ac:dyDescent="0.2">
      <c r="A18583" t="s">
        <v>18517</v>
      </c>
      <c r="B18583" t="s">
        <v>41230</v>
      </c>
      <c r="I18583" t="s">
        <v>5</v>
      </c>
      <c r="J18583">
        <v>177794.36</v>
      </c>
      <c r="M18583">
        <v>177794.36</v>
      </c>
      <c r="N18583">
        <f t="shared" si="290"/>
        <v>0</v>
      </c>
    </row>
    <row r="18584" spans="1:14" x14ac:dyDescent="0.2">
      <c r="A18584" t="s">
        <v>18518</v>
      </c>
      <c r="B18584" t="s">
        <v>41230</v>
      </c>
      <c r="I18584" t="s">
        <v>5</v>
      </c>
      <c r="J18584">
        <v>177593.72</v>
      </c>
      <c r="M18584">
        <v>177593.72</v>
      </c>
      <c r="N18584">
        <f t="shared" si="290"/>
        <v>0</v>
      </c>
    </row>
    <row r="18585" spans="1:14" x14ac:dyDescent="0.2">
      <c r="A18585" t="s">
        <v>18519</v>
      </c>
      <c r="B18585" t="s">
        <v>41231</v>
      </c>
      <c r="I18585" t="s">
        <v>5</v>
      </c>
      <c r="J18585">
        <v>289894.36</v>
      </c>
      <c r="M18585">
        <v>289894.36</v>
      </c>
      <c r="N18585">
        <f t="shared" si="290"/>
        <v>0</v>
      </c>
    </row>
    <row r="18586" spans="1:14" x14ac:dyDescent="0.2">
      <c r="A18586" t="s">
        <v>18520</v>
      </c>
      <c r="B18586" t="s">
        <v>41231</v>
      </c>
      <c r="I18586" t="s">
        <v>5</v>
      </c>
      <c r="J18586">
        <v>289693.71999999997</v>
      </c>
      <c r="M18586">
        <v>289693.71999999997</v>
      </c>
      <c r="N18586">
        <f t="shared" si="290"/>
        <v>0</v>
      </c>
    </row>
    <row r="18587" spans="1:14" x14ac:dyDescent="0.2">
      <c r="A18587" t="s">
        <v>18521</v>
      </c>
      <c r="B18587" t="s">
        <v>41232</v>
      </c>
      <c r="I18587" t="s">
        <v>5</v>
      </c>
      <c r="J18587">
        <v>382994.36</v>
      </c>
      <c r="M18587">
        <v>382994.36</v>
      </c>
      <c r="N18587">
        <f t="shared" si="290"/>
        <v>0</v>
      </c>
    </row>
    <row r="18588" spans="1:14" x14ac:dyDescent="0.2">
      <c r="A18588" t="s">
        <v>18522</v>
      </c>
      <c r="B18588" t="s">
        <v>41232</v>
      </c>
      <c r="I18588" t="s">
        <v>5</v>
      </c>
      <c r="J18588">
        <v>382793.72</v>
      </c>
      <c r="M18588">
        <v>382793.72</v>
      </c>
      <c r="N18588">
        <f t="shared" si="290"/>
        <v>0</v>
      </c>
    </row>
    <row r="18589" spans="1:14" x14ac:dyDescent="0.2">
      <c r="A18589" t="s">
        <v>18523</v>
      </c>
      <c r="B18589" t="s">
        <v>41233</v>
      </c>
      <c r="I18589" t="s">
        <v>5</v>
      </c>
      <c r="J18589">
        <v>58894.36</v>
      </c>
      <c r="M18589">
        <v>58894.36</v>
      </c>
      <c r="N18589">
        <f t="shared" si="290"/>
        <v>0</v>
      </c>
    </row>
    <row r="18590" spans="1:14" x14ac:dyDescent="0.2">
      <c r="A18590" t="s">
        <v>18524</v>
      </c>
      <c r="B18590" t="s">
        <v>41233</v>
      </c>
      <c r="I18590" t="s">
        <v>5</v>
      </c>
      <c r="J18590">
        <v>58693.72</v>
      </c>
      <c r="M18590">
        <v>58693.72</v>
      </c>
      <c r="N18590">
        <f t="shared" si="290"/>
        <v>0</v>
      </c>
    </row>
    <row r="18591" spans="1:14" x14ac:dyDescent="0.2">
      <c r="A18591" t="s">
        <v>18525</v>
      </c>
      <c r="B18591" t="s">
        <v>41234</v>
      </c>
      <c r="I18591" t="s">
        <v>5</v>
      </c>
      <c r="J18591">
        <v>71084.36</v>
      </c>
      <c r="M18591">
        <v>71084.36</v>
      </c>
      <c r="N18591">
        <f t="shared" si="290"/>
        <v>0</v>
      </c>
    </row>
    <row r="18592" spans="1:14" x14ac:dyDescent="0.2">
      <c r="A18592" t="s">
        <v>18526</v>
      </c>
      <c r="B18592" t="s">
        <v>41234</v>
      </c>
      <c r="I18592" t="s">
        <v>5</v>
      </c>
      <c r="J18592">
        <v>70883.72</v>
      </c>
      <c r="M18592">
        <v>70883.72</v>
      </c>
      <c r="N18592">
        <f t="shared" si="290"/>
        <v>0</v>
      </c>
    </row>
    <row r="18593" spans="1:14" x14ac:dyDescent="0.2">
      <c r="A18593" t="s">
        <v>18527</v>
      </c>
      <c r="B18593" t="s">
        <v>41235</v>
      </c>
      <c r="I18593" t="s">
        <v>5</v>
      </c>
      <c r="J18593">
        <v>86894.36</v>
      </c>
      <c r="M18593">
        <v>86894.36</v>
      </c>
      <c r="N18593">
        <f t="shared" si="290"/>
        <v>0</v>
      </c>
    </row>
    <row r="18594" spans="1:14" x14ac:dyDescent="0.2">
      <c r="A18594" t="s">
        <v>18528</v>
      </c>
      <c r="B18594" t="s">
        <v>41235</v>
      </c>
      <c r="I18594" t="s">
        <v>5</v>
      </c>
      <c r="J18594">
        <v>86693.72</v>
      </c>
      <c r="M18594">
        <v>86693.72</v>
      </c>
      <c r="N18594">
        <f t="shared" si="290"/>
        <v>0</v>
      </c>
    </row>
    <row r="18595" spans="1:14" x14ac:dyDescent="0.2">
      <c r="A18595" t="s">
        <v>18529</v>
      </c>
      <c r="B18595" t="s">
        <v>41236</v>
      </c>
      <c r="I18595" t="s">
        <v>5</v>
      </c>
      <c r="J18595">
        <v>93894.36</v>
      </c>
      <c r="M18595">
        <v>93894.36</v>
      </c>
      <c r="N18595">
        <f t="shared" si="290"/>
        <v>0</v>
      </c>
    </row>
    <row r="18596" spans="1:14" x14ac:dyDescent="0.2">
      <c r="A18596" t="s">
        <v>18530</v>
      </c>
      <c r="B18596" t="s">
        <v>41236</v>
      </c>
      <c r="I18596" t="s">
        <v>5</v>
      </c>
      <c r="J18596">
        <v>93693.72</v>
      </c>
      <c r="M18596">
        <v>93693.72</v>
      </c>
      <c r="N18596">
        <f t="shared" si="290"/>
        <v>0</v>
      </c>
    </row>
    <row r="18597" spans="1:14" x14ac:dyDescent="0.2">
      <c r="A18597" t="s">
        <v>18531</v>
      </c>
      <c r="B18597" t="s">
        <v>41237</v>
      </c>
      <c r="I18597" t="s">
        <v>5</v>
      </c>
      <c r="J18597">
        <v>141894.35999999999</v>
      </c>
      <c r="M18597">
        <v>141894.35999999999</v>
      </c>
      <c r="N18597">
        <f t="shared" si="290"/>
        <v>0</v>
      </c>
    </row>
    <row r="18598" spans="1:14" x14ac:dyDescent="0.2">
      <c r="A18598" t="s">
        <v>18532</v>
      </c>
      <c r="B18598" t="s">
        <v>41237</v>
      </c>
      <c r="I18598" t="s">
        <v>5</v>
      </c>
      <c r="J18598">
        <v>141693.72</v>
      </c>
      <c r="M18598">
        <v>141693.72</v>
      </c>
      <c r="N18598">
        <f t="shared" si="290"/>
        <v>0</v>
      </c>
    </row>
    <row r="18599" spans="1:14" x14ac:dyDescent="0.2">
      <c r="A18599" t="s">
        <v>18533</v>
      </c>
      <c r="B18599" t="s">
        <v>39397</v>
      </c>
      <c r="I18599" t="s">
        <v>5</v>
      </c>
      <c r="J18599">
        <v>518.79999999999995</v>
      </c>
      <c r="M18599">
        <v>518.79999999999995</v>
      </c>
      <c r="N18599">
        <f t="shared" si="290"/>
        <v>0</v>
      </c>
    </row>
    <row r="18600" spans="1:14" x14ac:dyDescent="0.2">
      <c r="A18600" t="s">
        <v>18534</v>
      </c>
      <c r="B18600" t="s">
        <v>39397</v>
      </c>
      <c r="I18600" t="s">
        <v>5</v>
      </c>
      <c r="J18600">
        <v>517.37</v>
      </c>
      <c r="M18600">
        <v>517.37</v>
      </c>
      <c r="N18600">
        <f t="shared" si="290"/>
        <v>0</v>
      </c>
    </row>
    <row r="18601" spans="1:14" x14ac:dyDescent="0.2">
      <c r="A18601" t="s">
        <v>18535</v>
      </c>
      <c r="B18601" t="s">
        <v>39398</v>
      </c>
      <c r="I18601" t="s">
        <v>5</v>
      </c>
      <c r="J18601">
        <v>195.32</v>
      </c>
      <c r="M18601">
        <v>195.32</v>
      </c>
      <c r="N18601">
        <f t="shared" si="290"/>
        <v>0</v>
      </c>
    </row>
    <row r="18602" spans="1:14" x14ac:dyDescent="0.2">
      <c r="A18602" t="s">
        <v>18536</v>
      </c>
      <c r="B18602" t="s">
        <v>39398</v>
      </c>
      <c r="I18602" t="s">
        <v>5</v>
      </c>
      <c r="J18602">
        <v>192.45</v>
      </c>
      <c r="M18602">
        <v>192.45</v>
      </c>
      <c r="N18602">
        <f t="shared" si="290"/>
        <v>0</v>
      </c>
    </row>
    <row r="18603" spans="1:14" x14ac:dyDescent="0.2">
      <c r="A18603" t="s">
        <v>18537</v>
      </c>
      <c r="B18603" t="s">
        <v>39399</v>
      </c>
      <c r="I18603" t="s">
        <v>5</v>
      </c>
      <c r="J18603">
        <v>349.51</v>
      </c>
      <c r="M18603">
        <v>349.51</v>
      </c>
      <c r="N18603">
        <f t="shared" si="290"/>
        <v>0</v>
      </c>
    </row>
    <row r="18604" spans="1:14" x14ac:dyDescent="0.2">
      <c r="A18604" t="s">
        <v>18538</v>
      </c>
      <c r="B18604" t="s">
        <v>39399</v>
      </c>
      <c r="I18604" t="s">
        <v>5</v>
      </c>
      <c r="J18604">
        <v>346.64</v>
      </c>
      <c r="M18604">
        <v>346.64</v>
      </c>
      <c r="N18604">
        <f t="shared" si="290"/>
        <v>0</v>
      </c>
    </row>
    <row r="18605" spans="1:14" x14ac:dyDescent="0.2">
      <c r="A18605" t="s">
        <v>18539</v>
      </c>
      <c r="B18605" t="s">
        <v>39400</v>
      </c>
      <c r="I18605" t="s">
        <v>5</v>
      </c>
      <c r="J18605">
        <v>187.6</v>
      </c>
      <c r="M18605">
        <v>187.6</v>
      </c>
      <c r="N18605">
        <f t="shared" si="290"/>
        <v>0</v>
      </c>
    </row>
    <row r="18606" spans="1:14" x14ac:dyDescent="0.2">
      <c r="A18606" t="s">
        <v>18540</v>
      </c>
      <c r="B18606" t="s">
        <v>39400</v>
      </c>
      <c r="I18606" t="s">
        <v>5</v>
      </c>
      <c r="J18606">
        <v>184.73</v>
      </c>
      <c r="M18606">
        <v>184.73</v>
      </c>
      <c r="N18606">
        <f t="shared" si="290"/>
        <v>0</v>
      </c>
    </row>
    <row r="18607" spans="1:14" x14ac:dyDescent="0.2">
      <c r="A18607" t="s">
        <v>18541</v>
      </c>
      <c r="B18607" t="s">
        <v>39401</v>
      </c>
      <c r="I18607" t="s">
        <v>5</v>
      </c>
      <c r="J18607">
        <v>2321.5100000000002</v>
      </c>
      <c r="M18607">
        <v>2321.5100000000002</v>
      </c>
      <c r="N18607">
        <f t="shared" si="290"/>
        <v>0</v>
      </c>
    </row>
    <row r="18608" spans="1:14" x14ac:dyDescent="0.2">
      <c r="A18608" t="s">
        <v>18542</v>
      </c>
      <c r="B18608" t="s">
        <v>39401</v>
      </c>
      <c r="I18608" t="s">
        <v>5</v>
      </c>
      <c r="J18608">
        <v>2318.64</v>
      </c>
      <c r="M18608">
        <v>2318.64</v>
      </c>
      <c r="N18608">
        <f t="shared" si="290"/>
        <v>0</v>
      </c>
    </row>
    <row r="18609" spans="1:14" x14ac:dyDescent="0.2">
      <c r="A18609" t="s">
        <v>18543</v>
      </c>
      <c r="B18609" t="s">
        <v>41238</v>
      </c>
      <c r="I18609" t="s">
        <v>5</v>
      </c>
      <c r="J18609">
        <v>1836</v>
      </c>
      <c r="M18609">
        <v>1836</v>
      </c>
      <c r="N18609">
        <f t="shared" si="290"/>
        <v>0</v>
      </c>
    </row>
    <row r="18610" spans="1:14" x14ac:dyDescent="0.2">
      <c r="A18610" t="s">
        <v>18544</v>
      </c>
      <c r="B18610" t="s">
        <v>41238</v>
      </c>
      <c r="I18610" t="s">
        <v>5</v>
      </c>
      <c r="J18610">
        <v>1772.41</v>
      </c>
      <c r="M18610">
        <v>1772.41</v>
      </c>
      <c r="N18610">
        <f t="shared" si="290"/>
        <v>0</v>
      </c>
    </row>
    <row r="18611" spans="1:14" x14ac:dyDescent="0.2">
      <c r="A18611" t="s">
        <v>18545</v>
      </c>
      <c r="B18611" t="s">
        <v>39402</v>
      </c>
      <c r="I18611" t="s">
        <v>5</v>
      </c>
      <c r="J18611">
        <v>2536</v>
      </c>
      <c r="M18611">
        <v>2536</v>
      </c>
      <c r="N18611">
        <f t="shared" si="290"/>
        <v>0</v>
      </c>
    </row>
    <row r="18612" spans="1:14" x14ac:dyDescent="0.2">
      <c r="A18612" t="s">
        <v>18546</v>
      </c>
      <c r="B18612" t="s">
        <v>39402</v>
      </c>
      <c r="I18612" t="s">
        <v>5</v>
      </c>
      <c r="J18612">
        <v>2472.41</v>
      </c>
      <c r="M18612">
        <v>2472.41</v>
      </c>
      <c r="N18612">
        <f t="shared" si="290"/>
        <v>0</v>
      </c>
    </row>
    <row r="18613" spans="1:14" x14ac:dyDescent="0.2">
      <c r="A18613" t="s">
        <v>22384</v>
      </c>
      <c r="B18613" t="s">
        <v>39403</v>
      </c>
      <c r="I18613" t="s">
        <v>5</v>
      </c>
      <c r="J18613">
        <v>34887.74</v>
      </c>
      <c r="M18613">
        <v>34887.74</v>
      </c>
      <c r="N18613">
        <f t="shared" si="290"/>
        <v>0</v>
      </c>
    </row>
    <row r="18614" spans="1:14" x14ac:dyDescent="0.2">
      <c r="A18614" t="s">
        <v>22385</v>
      </c>
      <c r="B18614" t="s">
        <v>39403</v>
      </c>
      <c r="I18614" t="s">
        <v>5</v>
      </c>
      <c r="J18614">
        <v>34884.870000000003</v>
      </c>
      <c r="M18614">
        <v>34884.870000000003</v>
      </c>
      <c r="N18614">
        <f t="shared" si="290"/>
        <v>0</v>
      </c>
    </row>
    <row r="18615" spans="1:14" x14ac:dyDescent="0.2">
      <c r="A18615" t="s">
        <v>22386</v>
      </c>
      <c r="B18615" t="s">
        <v>39404</v>
      </c>
      <c r="I18615" t="s">
        <v>5</v>
      </c>
      <c r="J18615">
        <v>36616.28</v>
      </c>
      <c r="M18615">
        <v>36616.28</v>
      </c>
      <c r="N18615">
        <f t="shared" si="290"/>
        <v>0</v>
      </c>
    </row>
    <row r="18616" spans="1:14" x14ac:dyDescent="0.2">
      <c r="A18616" t="s">
        <v>22387</v>
      </c>
      <c r="B18616" t="s">
        <v>39404</v>
      </c>
      <c r="I18616" t="s">
        <v>5</v>
      </c>
      <c r="J18616">
        <v>36613.410000000003</v>
      </c>
      <c r="M18616">
        <v>36613.410000000003</v>
      </c>
      <c r="N18616">
        <f t="shared" si="290"/>
        <v>0</v>
      </c>
    </row>
    <row r="18617" spans="1:14" x14ac:dyDescent="0.2">
      <c r="A18617" t="s">
        <v>18547</v>
      </c>
      <c r="B18617" t="s">
        <v>39405</v>
      </c>
      <c r="E18617" s="307"/>
      <c r="I18617" t="s">
        <v>5</v>
      </c>
      <c r="J18617">
        <v>41758.15</v>
      </c>
      <c r="M18617">
        <v>41758.15</v>
      </c>
      <c r="N18617">
        <f t="shared" si="290"/>
        <v>0</v>
      </c>
    </row>
    <row r="18618" spans="1:14" x14ac:dyDescent="0.2">
      <c r="A18618" t="s">
        <v>18548</v>
      </c>
      <c r="B18618" t="s">
        <v>39405</v>
      </c>
      <c r="E18618" s="307"/>
      <c r="I18618" t="s">
        <v>5</v>
      </c>
      <c r="J18618">
        <v>41755.279999999999</v>
      </c>
      <c r="M18618">
        <v>41755.279999999999</v>
      </c>
      <c r="N18618">
        <f t="shared" si="290"/>
        <v>0</v>
      </c>
    </row>
    <row r="18619" spans="1:14" x14ac:dyDescent="0.2">
      <c r="A18619" t="s">
        <v>18549</v>
      </c>
      <c r="B18619" t="s">
        <v>39406</v>
      </c>
      <c r="E18619" s="307"/>
      <c r="I18619" t="s">
        <v>5</v>
      </c>
      <c r="J18619">
        <v>52807.69</v>
      </c>
      <c r="M18619">
        <v>52807.69</v>
      </c>
      <c r="N18619">
        <f t="shared" si="290"/>
        <v>0</v>
      </c>
    </row>
    <row r="18620" spans="1:14" x14ac:dyDescent="0.2">
      <c r="A18620" t="s">
        <v>18550</v>
      </c>
      <c r="B18620" t="s">
        <v>39406</v>
      </c>
      <c r="E18620" s="307"/>
      <c r="I18620" t="s">
        <v>5</v>
      </c>
      <c r="J18620">
        <v>52804.82</v>
      </c>
      <c r="M18620">
        <v>52804.82</v>
      </c>
      <c r="N18620">
        <f t="shared" si="290"/>
        <v>0</v>
      </c>
    </row>
    <row r="18621" spans="1:14" x14ac:dyDescent="0.2">
      <c r="A18621" t="s">
        <v>18551</v>
      </c>
      <c r="B18621" t="s">
        <v>39407</v>
      </c>
      <c r="I18621" t="s">
        <v>5</v>
      </c>
      <c r="J18621">
        <v>64513.64</v>
      </c>
      <c r="M18621">
        <v>64513.64</v>
      </c>
      <c r="N18621">
        <f t="shared" si="290"/>
        <v>0</v>
      </c>
    </row>
    <row r="18622" spans="1:14" x14ac:dyDescent="0.2">
      <c r="A18622" t="s">
        <v>18552</v>
      </c>
      <c r="B18622" t="s">
        <v>39407</v>
      </c>
      <c r="I18622" t="s">
        <v>5</v>
      </c>
      <c r="J18622">
        <v>64510.77</v>
      </c>
      <c r="M18622">
        <v>64510.77</v>
      </c>
      <c r="N18622">
        <f t="shared" si="290"/>
        <v>0</v>
      </c>
    </row>
    <row r="18623" spans="1:14" x14ac:dyDescent="0.2">
      <c r="A18623" t="s">
        <v>18553</v>
      </c>
      <c r="B18623" t="s">
        <v>39408</v>
      </c>
      <c r="I18623" t="s">
        <v>5</v>
      </c>
      <c r="J18623">
        <v>74197.899999999994</v>
      </c>
      <c r="M18623">
        <v>74197.899999999994</v>
      </c>
      <c r="N18623">
        <f t="shared" si="290"/>
        <v>0</v>
      </c>
    </row>
    <row r="18624" spans="1:14" x14ac:dyDescent="0.2">
      <c r="A18624" t="s">
        <v>18554</v>
      </c>
      <c r="B18624" t="s">
        <v>39408</v>
      </c>
      <c r="I18624" t="s">
        <v>5</v>
      </c>
      <c r="J18624">
        <v>74195.02</v>
      </c>
      <c r="M18624">
        <v>74195.02</v>
      </c>
      <c r="N18624">
        <f t="shared" si="290"/>
        <v>0</v>
      </c>
    </row>
    <row r="18625" spans="1:14" x14ac:dyDescent="0.2">
      <c r="A18625" t="s">
        <v>18555</v>
      </c>
      <c r="B18625" t="s">
        <v>39409</v>
      </c>
      <c r="I18625" t="s">
        <v>5</v>
      </c>
      <c r="J18625">
        <v>102858.8</v>
      </c>
      <c r="M18625">
        <v>102858.8</v>
      </c>
      <c r="N18625">
        <f t="shared" si="290"/>
        <v>0</v>
      </c>
    </row>
    <row r="18626" spans="1:14" x14ac:dyDescent="0.2">
      <c r="A18626" t="s">
        <v>18556</v>
      </c>
      <c r="B18626" t="s">
        <v>39409</v>
      </c>
      <c r="I18626" t="s">
        <v>5</v>
      </c>
      <c r="J18626">
        <v>102855.93</v>
      </c>
      <c r="M18626">
        <v>102855.93</v>
      </c>
      <c r="N18626">
        <f t="shared" si="290"/>
        <v>0</v>
      </c>
    </row>
    <row r="18627" spans="1:14" x14ac:dyDescent="0.2">
      <c r="A18627" t="s">
        <v>18557</v>
      </c>
      <c r="B18627" t="s">
        <v>39410</v>
      </c>
      <c r="I18627" t="s">
        <v>5</v>
      </c>
      <c r="J18627">
        <v>128145.01</v>
      </c>
      <c r="M18627">
        <v>128145.01</v>
      </c>
      <c r="N18627">
        <f t="shared" si="290"/>
        <v>0</v>
      </c>
    </row>
    <row r="18628" spans="1:14" x14ac:dyDescent="0.2">
      <c r="A18628" t="s">
        <v>18558</v>
      </c>
      <c r="B18628" t="s">
        <v>39410</v>
      </c>
      <c r="I18628" t="s">
        <v>5</v>
      </c>
      <c r="J18628">
        <v>128142.14</v>
      </c>
      <c r="M18628">
        <v>128142.14</v>
      </c>
      <c r="N18628">
        <f t="shared" ref="N18628:N18691" si="291">J18628-M18628</f>
        <v>0</v>
      </c>
    </row>
    <row r="18629" spans="1:14" x14ac:dyDescent="0.2">
      <c r="A18629" t="s">
        <v>18559</v>
      </c>
      <c r="B18629" t="s">
        <v>39411</v>
      </c>
      <c r="I18629" t="s">
        <v>5</v>
      </c>
      <c r="J18629">
        <v>198749.17</v>
      </c>
      <c r="M18629">
        <v>198749.17</v>
      </c>
      <c r="N18629">
        <f t="shared" si="291"/>
        <v>0</v>
      </c>
    </row>
    <row r="18630" spans="1:14" x14ac:dyDescent="0.2">
      <c r="A18630" t="s">
        <v>18560</v>
      </c>
      <c r="B18630" t="s">
        <v>39411</v>
      </c>
      <c r="I18630" t="s">
        <v>5</v>
      </c>
      <c r="J18630">
        <v>198746.3</v>
      </c>
      <c r="M18630">
        <v>198746.3</v>
      </c>
      <c r="N18630">
        <f t="shared" si="291"/>
        <v>0</v>
      </c>
    </row>
    <row r="18631" spans="1:14" x14ac:dyDescent="0.2">
      <c r="A18631" t="s">
        <v>22388</v>
      </c>
      <c r="B18631" t="s">
        <v>39412</v>
      </c>
      <c r="I18631" t="s">
        <v>5</v>
      </c>
      <c r="J18631">
        <v>37920.269999999997</v>
      </c>
      <c r="M18631">
        <v>37920.269999999997</v>
      </c>
      <c r="N18631">
        <f t="shared" si="291"/>
        <v>0</v>
      </c>
    </row>
    <row r="18632" spans="1:14" x14ac:dyDescent="0.2">
      <c r="A18632" t="s">
        <v>22389</v>
      </c>
      <c r="B18632" t="s">
        <v>39412</v>
      </c>
      <c r="I18632" t="s">
        <v>5</v>
      </c>
      <c r="J18632">
        <v>37917.4</v>
      </c>
      <c r="M18632">
        <v>37917.4</v>
      </c>
      <c r="N18632">
        <f t="shared" si="291"/>
        <v>0</v>
      </c>
    </row>
    <row r="18633" spans="1:14" x14ac:dyDescent="0.2">
      <c r="A18633" t="s">
        <v>18561</v>
      </c>
      <c r="B18633" t="s">
        <v>39413</v>
      </c>
      <c r="I18633" t="s">
        <v>5</v>
      </c>
      <c r="J18633">
        <v>54349.9</v>
      </c>
      <c r="M18633">
        <v>54349.9</v>
      </c>
      <c r="N18633">
        <f t="shared" si="291"/>
        <v>0</v>
      </c>
    </row>
    <row r="18634" spans="1:14" x14ac:dyDescent="0.2">
      <c r="A18634" t="s">
        <v>18562</v>
      </c>
      <c r="B18634" t="s">
        <v>39413</v>
      </c>
      <c r="I18634" t="s">
        <v>5</v>
      </c>
      <c r="J18634">
        <v>54347.03</v>
      </c>
      <c r="M18634">
        <v>54347.03</v>
      </c>
      <c r="N18634">
        <f t="shared" si="291"/>
        <v>0</v>
      </c>
    </row>
    <row r="18635" spans="1:14" x14ac:dyDescent="0.2">
      <c r="A18635" t="s">
        <v>18563</v>
      </c>
      <c r="B18635" t="s">
        <v>39414</v>
      </c>
      <c r="I18635" t="s">
        <v>5</v>
      </c>
      <c r="J18635">
        <v>60908.66</v>
      </c>
      <c r="M18635">
        <v>60908.66</v>
      </c>
      <c r="N18635">
        <f t="shared" si="291"/>
        <v>0</v>
      </c>
    </row>
    <row r="18636" spans="1:14" x14ac:dyDescent="0.2">
      <c r="A18636" t="s">
        <v>18564</v>
      </c>
      <c r="B18636" t="s">
        <v>39414</v>
      </c>
      <c r="I18636" t="s">
        <v>5</v>
      </c>
      <c r="J18636">
        <v>60905.78</v>
      </c>
      <c r="M18636">
        <v>60905.78</v>
      </c>
      <c r="N18636">
        <f t="shared" si="291"/>
        <v>0</v>
      </c>
    </row>
    <row r="18637" spans="1:14" x14ac:dyDescent="0.2">
      <c r="A18637" t="s">
        <v>18565</v>
      </c>
      <c r="B18637" t="s">
        <v>39415</v>
      </c>
      <c r="I18637" t="s">
        <v>5</v>
      </c>
      <c r="J18637">
        <v>72722.28</v>
      </c>
      <c r="M18637">
        <v>72722.28</v>
      </c>
      <c r="N18637">
        <f t="shared" si="291"/>
        <v>0</v>
      </c>
    </row>
    <row r="18638" spans="1:14" x14ac:dyDescent="0.2">
      <c r="A18638" t="s">
        <v>18566</v>
      </c>
      <c r="B18638" t="s">
        <v>39415</v>
      </c>
      <c r="I18638" t="s">
        <v>5</v>
      </c>
      <c r="J18638">
        <v>72719.41</v>
      </c>
      <c r="M18638">
        <v>72719.41</v>
      </c>
      <c r="N18638">
        <f t="shared" si="291"/>
        <v>0</v>
      </c>
    </row>
    <row r="18639" spans="1:14" x14ac:dyDescent="0.2">
      <c r="A18639" t="s">
        <v>18567</v>
      </c>
      <c r="B18639" t="s">
        <v>39416</v>
      </c>
      <c r="I18639" t="s">
        <v>5</v>
      </c>
      <c r="J18639">
        <v>99049.86</v>
      </c>
      <c r="M18639">
        <v>99049.86</v>
      </c>
      <c r="N18639">
        <f t="shared" si="291"/>
        <v>0</v>
      </c>
    </row>
    <row r="18640" spans="1:14" x14ac:dyDescent="0.2">
      <c r="A18640" t="s">
        <v>18568</v>
      </c>
      <c r="B18640" t="s">
        <v>39416</v>
      </c>
      <c r="I18640" t="s">
        <v>5</v>
      </c>
      <c r="J18640">
        <v>99046.99</v>
      </c>
      <c r="M18640">
        <v>99046.99</v>
      </c>
      <c r="N18640">
        <f t="shared" si="291"/>
        <v>0</v>
      </c>
    </row>
    <row r="18641" spans="1:14" x14ac:dyDescent="0.2">
      <c r="A18641" t="s">
        <v>18569</v>
      </c>
      <c r="B18641" t="s">
        <v>39417</v>
      </c>
      <c r="I18641" t="s">
        <v>5</v>
      </c>
      <c r="J18641">
        <v>109825.03</v>
      </c>
      <c r="M18641">
        <v>109825.03</v>
      </c>
      <c r="N18641">
        <f t="shared" si="291"/>
        <v>0</v>
      </c>
    </row>
    <row r="18642" spans="1:14" x14ac:dyDescent="0.2">
      <c r="A18642" t="s">
        <v>18570</v>
      </c>
      <c r="B18642" t="s">
        <v>39417</v>
      </c>
      <c r="I18642" t="s">
        <v>5</v>
      </c>
      <c r="J18642">
        <v>109822.15</v>
      </c>
      <c r="M18642">
        <v>109822.15</v>
      </c>
      <c r="N18642">
        <f t="shared" si="291"/>
        <v>0</v>
      </c>
    </row>
    <row r="18643" spans="1:14" x14ac:dyDescent="0.2">
      <c r="A18643" t="s">
        <v>18571</v>
      </c>
      <c r="B18643" t="s">
        <v>39418</v>
      </c>
      <c r="I18643" t="s">
        <v>5</v>
      </c>
      <c r="J18643">
        <v>148855.96</v>
      </c>
      <c r="M18643">
        <v>148855.96</v>
      </c>
      <c r="N18643">
        <f t="shared" si="291"/>
        <v>0</v>
      </c>
    </row>
    <row r="18644" spans="1:14" x14ac:dyDescent="0.2">
      <c r="A18644" t="s">
        <v>18572</v>
      </c>
      <c r="B18644" t="s">
        <v>39418</v>
      </c>
      <c r="I18644" t="s">
        <v>5</v>
      </c>
      <c r="J18644">
        <v>148853.07999999999</v>
      </c>
      <c r="M18644">
        <v>148853.07999999999</v>
      </c>
      <c r="N18644">
        <f t="shared" si="291"/>
        <v>0</v>
      </c>
    </row>
    <row r="18645" spans="1:14" x14ac:dyDescent="0.2">
      <c r="A18645" t="s">
        <v>18573</v>
      </c>
      <c r="B18645" t="s">
        <v>39419</v>
      </c>
      <c r="I18645" t="s">
        <v>5</v>
      </c>
      <c r="J18645">
        <v>245080.67</v>
      </c>
      <c r="M18645">
        <v>245080.67</v>
      </c>
      <c r="N18645">
        <f t="shared" si="291"/>
        <v>0</v>
      </c>
    </row>
    <row r="18646" spans="1:14" x14ac:dyDescent="0.2">
      <c r="A18646" t="s">
        <v>18574</v>
      </c>
      <c r="B18646" t="s">
        <v>39419</v>
      </c>
      <c r="I18646" t="s">
        <v>5</v>
      </c>
      <c r="J18646">
        <v>245077.79</v>
      </c>
      <c r="M18646">
        <v>245077.79</v>
      </c>
      <c r="N18646">
        <f t="shared" si="291"/>
        <v>0</v>
      </c>
    </row>
    <row r="18647" spans="1:14" x14ac:dyDescent="0.2">
      <c r="A18647" t="s">
        <v>22390</v>
      </c>
      <c r="B18647" t="s">
        <v>39420</v>
      </c>
      <c r="I18647" t="s">
        <v>5</v>
      </c>
      <c r="J18647">
        <v>47282.92</v>
      </c>
      <c r="M18647">
        <v>47282.92</v>
      </c>
      <c r="N18647">
        <f t="shared" si="291"/>
        <v>0</v>
      </c>
    </row>
    <row r="18648" spans="1:14" x14ac:dyDescent="0.2">
      <c r="A18648" t="s">
        <v>22391</v>
      </c>
      <c r="B18648" t="s">
        <v>39420</v>
      </c>
      <c r="I18648" t="s">
        <v>5</v>
      </c>
      <c r="J18648">
        <v>47280.05</v>
      </c>
      <c r="M18648">
        <v>47280.05</v>
      </c>
      <c r="N18648">
        <f t="shared" si="291"/>
        <v>0</v>
      </c>
    </row>
    <row r="18649" spans="1:14" x14ac:dyDescent="0.2">
      <c r="A18649" t="s">
        <v>18575</v>
      </c>
      <c r="B18649" t="s">
        <v>39421</v>
      </c>
      <c r="I18649" t="s">
        <v>5</v>
      </c>
      <c r="J18649">
        <v>429.41</v>
      </c>
      <c r="M18649">
        <v>429.41</v>
      </c>
      <c r="N18649">
        <f t="shared" si="291"/>
        <v>0</v>
      </c>
    </row>
    <row r="18650" spans="1:14" x14ac:dyDescent="0.2">
      <c r="A18650" t="s">
        <v>18576</v>
      </c>
      <c r="B18650" t="s">
        <v>39421</v>
      </c>
      <c r="I18650" t="s">
        <v>5</v>
      </c>
      <c r="J18650">
        <v>429.41</v>
      </c>
      <c r="M18650">
        <v>429.41</v>
      </c>
      <c r="N18650">
        <f t="shared" si="291"/>
        <v>0</v>
      </c>
    </row>
    <row r="18651" spans="1:14" x14ac:dyDescent="0.2">
      <c r="A18651" t="s">
        <v>18577</v>
      </c>
      <c r="B18651" t="s">
        <v>39422</v>
      </c>
      <c r="I18651" t="s">
        <v>5</v>
      </c>
      <c r="J18651">
        <v>429.41</v>
      </c>
      <c r="M18651">
        <v>429.41</v>
      </c>
      <c r="N18651">
        <f t="shared" si="291"/>
        <v>0</v>
      </c>
    </row>
    <row r="18652" spans="1:14" x14ac:dyDescent="0.2">
      <c r="A18652" t="s">
        <v>18578</v>
      </c>
      <c r="B18652" t="s">
        <v>39422</v>
      </c>
      <c r="I18652" t="s">
        <v>5</v>
      </c>
      <c r="J18652">
        <v>429.41</v>
      </c>
      <c r="M18652">
        <v>429.41</v>
      </c>
      <c r="N18652">
        <f t="shared" si="291"/>
        <v>0</v>
      </c>
    </row>
    <row r="18653" spans="1:14" x14ac:dyDescent="0.2">
      <c r="A18653" t="s">
        <v>18579</v>
      </c>
      <c r="B18653" t="s">
        <v>39423</v>
      </c>
      <c r="I18653" t="s">
        <v>5</v>
      </c>
      <c r="J18653">
        <v>429.41</v>
      </c>
      <c r="M18653">
        <v>429.41</v>
      </c>
      <c r="N18653">
        <f t="shared" si="291"/>
        <v>0</v>
      </c>
    </row>
    <row r="18654" spans="1:14" x14ac:dyDescent="0.2">
      <c r="A18654" t="s">
        <v>18580</v>
      </c>
      <c r="B18654" t="s">
        <v>39423</v>
      </c>
      <c r="I18654" t="s">
        <v>5</v>
      </c>
      <c r="J18654">
        <v>429.41</v>
      </c>
      <c r="M18654">
        <v>429.41</v>
      </c>
      <c r="N18654">
        <f t="shared" si="291"/>
        <v>0</v>
      </c>
    </row>
    <row r="18655" spans="1:14" x14ac:dyDescent="0.2">
      <c r="A18655" t="s">
        <v>18581</v>
      </c>
      <c r="B18655" t="s">
        <v>39424</v>
      </c>
      <c r="I18655" t="s">
        <v>5</v>
      </c>
      <c r="J18655">
        <v>429.41</v>
      </c>
      <c r="M18655">
        <v>429.41</v>
      </c>
      <c r="N18655">
        <f t="shared" si="291"/>
        <v>0</v>
      </c>
    </row>
    <row r="18656" spans="1:14" x14ac:dyDescent="0.2">
      <c r="A18656" t="s">
        <v>18582</v>
      </c>
      <c r="B18656" t="s">
        <v>39424</v>
      </c>
      <c r="I18656" t="s">
        <v>5</v>
      </c>
      <c r="J18656">
        <v>429.41</v>
      </c>
      <c r="M18656">
        <v>429.41</v>
      </c>
      <c r="N18656">
        <f t="shared" si="291"/>
        <v>0</v>
      </c>
    </row>
    <row r="18657" spans="1:14" x14ac:dyDescent="0.2">
      <c r="A18657" t="s">
        <v>18583</v>
      </c>
      <c r="B18657" t="s">
        <v>39425</v>
      </c>
      <c r="I18657" t="s">
        <v>5</v>
      </c>
      <c r="J18657">
        <v>429.41</v>
      </c>
      <c r="M18657">
        <v>429.41</v>
      </c>
      <c r="N18657">
        <f t="shared" si="291"/>
        <v>0</v>
      </c>
    </row>
    <row r="18658" spans="1:14" x14ac:dyDescent="0.2">
      <c r="A18658" t="s">
        <v>18584</v>
      </c>
      <c r="B18658" t="s">
        <v>39425</v>
      </c>
      <c r="I18658" t="s">
        <v>5</v>
      </c>
      <c r="J18658">
        <v>429.41</v>
      </c>
      <c r="M18658">
        <v>429.41</v>
      </c>
      <c r="N18658">
        <f t="shared" si="291"/>
        <v>0</v>
      </c>
    </row>
    <row r="18659" spans="1:14" x14ac:dyDescent="0.2">
      <c r="A18659" t="s">
        <v>18585</v>
      </c>
      <c r="B18659" t="s">
        <v>39426</v>
      </c>
      <c r="I18659" t="s">
        <v>5</v>
      </c>
      <c r="J18659">
        <v>429.41</v>
      </c>
      <c r="M18659">
        <v>429.41</v>
      </c>
      <c r="N18659">
        <f t="shared" si="291"/>
        <v>0</v>
      </c>
    </row>
    <row r="18660" spans="1:14" x14ac:dyDescent="0.2">
      <c r="A18660" t="s">
        <v>18586</v>
      </c>
      <c r="B18660" t="s">
        <v>39426</v>
      </c>
      <c r="I18660" t="s">
        <v>5</v>
      </c>
      <c r="J18660">
        <v>429.41</v>
      </c>
      <c r="M18660">
        <v>429.41</v>
      </c>
      <c r="N18660">
        <f t="shared" si="291"/>
        <v>0</v>
      </c>
    </row>
    <row r="18661" spans="1:14" x14ac:dyDescent="0.2">
      <c r="A18661" t="s">
        <v>18587</v>
      </c>
      <c r="B18661" t="s">
        <v>39427</v>
      </c>
      <c r="I18661" t="s">
        <v>5</v>
      </c>
      <c r="J18661">
        <v>429.41</v>
      </c>
      <c r="M18661">
        <v>429.41</v>
      </c>
      <c r="N18661">
        <f t="shared" si="291"/>
        <v>0</v>
      </c>
    </row>
    <row r="18662" spans="1:14" x14ac:dyDescent="0.2">
      <c r="A18662" t="s">
        <v>18588</v>
      </c>
      <c r="B18662" t="s">
        <v>39427</v>
      </c>
      <c r="I18662" t="s">
        <v>5</v>
      </c>
      <c r="J18662">
        <v>429.41</v>
      </c>
      <c r="M18662">
        <v>429.41</v>
      </c>
      <c r="N18662">
        <f t="shared" si="291"/>
        <v>0</v>
      </c>
    </row>
    <row r="18663" spans="1:14" x14ac:dyDescent="0.2">
      <c r="A18663" t="s">
        <v>18589</v>
      </c>
      <c r="B18663" t="s">
        <v>39428</v>
      </c>
      <c r="I18663" t="s">
        <v>5</v>
      </c>
      <c r="J18663">
        <v>429.41</v>
      </c>
      <c r="M18663">
        <v>429.41</v>
      </c>
      <c r="N18663">
        <f t="shared" si="291"/>
        <v>0</v>
      </c>
    </row>
    <row r="18664" spans="1:14" x14ac:dyDescent="0.2">
      <c r="A18664" t="s">
        <v>18590</v>
      </c>
      <c r="B18664" t="s">
        <v>39428</v>
      </c>
      <c r="I18664" t="s">
        <v>5</v>
      </c>
      <c r="J18664">
        <v>429.41</v>
      </c>
      <c r="M18664">
        <v>429.41</v>
      </c>
      <c r="N18664">
        <f t="shared" si="291"/>
        <v>0</v>
      </c>
    </row>
    <row r="18665" spans="1:14" x14ac:dyDescent="0.2">
      <c r="A18665" t="s">
        <v>18591</v>
      </c>
      <c r="B18665" t="s">
        <v>39429</v>
      </c>
      <c r="I18665" t="s">
        <v>4</v>
      </c>
      <c r="J18665">
        <v>115.11</v>
      </c>
      <c r="M18665">
        <v>115.11</v>
      </c>
      <c r="N18665">
        <f t="shared" si="291"/>
        <v>0</v>
      </c>
    </row>
    <row r="18666" spans="1:14" x14ac:dyDescent="0.2">
      <c r="A18666" t="s">
        <v>18592</v>
      </c>
      <c r="B18666" t="s">
        <v>39429</v>
      </c>
      <c r="I18666" t="s">
        <v>4</v>
      </c>
      <c r="J18666">
        <v>112.24</v>
      </c>
      <c r="M18666">
        <v>112.24</v>
      </c>
      <c r="N18666">
        <f t="shared" si="291"/>
        <v>0</v>
      </c>
    </row>
    <row r="18667" spans="1:14" x14ac:dyDescent="0.2">
      <c r="A18667" t="s">
        <v>18593</v>
      </c>
      <c r="B18667" t="s">
        <v>39430</v>
      </c>
      <c r="I18667" t="s">
        <v>5</v>
      </c>
      <c r="J18667">
        <v>55.71</v>
      </c>
      <c r="M18667">
        <v>55.71</v>
      </c>
      <c r="N18667">
        <f t="shared" si="291"/>
        <v>0</v>
      </c>
    </row>
    <row r="18668" spans="1:14" x14ac:dyDescent="0.2">
      <c r="A18668" t="s">
        <v>18594</v>
      </c>
      <c r="B18668" t="s">
        <v>39430</v>
      </c>
      <c r="I18668" t="s">
        <v>5</v>
      </c>
      <c r="J18668">
        <v>52.84</v>
      </c>
      <c r="M18668">
        <v>52.84</v>
      </c>
      <c r="N18668">
        <f t="shared" si="291"/>
        <v>0</v>
      </c>
    </row>
    <row r="18669" spans="1:14" x14ac:dyDescent="0.2">
      <c r="A18669" t="s">
        <v>18595</v>
      </c>
      <c r="B18669" t="s">
        <v>39431</v>
      </c>
      <c r="I18669" t="s">
        <v>4</v>
      </c>
      <c r="J18669">
        <v>362.92</v>
      </c>
      <c r="M18669">
        <v>362.92</v>
      </c>
      <c r="N18669">
        <f t="shared" si="291"/>
        <v>0</v>
      </c>
    </row>
    <row r="18670" spans="1:14" x14ac:dyDescent="0.2">
      <c r="A18670" t="s">
        <v>18596</v>
      </c>
      <c r="B18670" t="s">
        <v>39431</v>
      </c>
      <c r="I18670" t="s">
        <v>4</v>
      </c>
      <c r="J18670">
        <v>353.56</v>
      </c>
      <c r="M18670">
        <v>353.56</v>
      </c>
      <c r="N18670">
        <f t="shared" si="291"/>
        <v>0</v>
      </c>
    </row>
    <row r="18671" spans="1:14" x14ac:dyDescent="0.2">
      <c r="A18671" t="s">
        <v>18597</v>
      </c>
      <c r="B18671" t="s">
        <v>39432</v>
      </c>
      <c r="I18671" t="s">
        <v>3</v>
      </c>
      <c r="J18671">
        <v>549.41</v>
      </c>
      <c r="M18671">
        <v>549.41</v>
      </c>
      <c r="N18671">
        <f t="shared" si="291"/>
        <v>0</v>
      </c>
    </row>
    <row r="18672" spans="1:14" x14ac:dyDescent="0.2">
      <c r="A18672" t="s">
        <v>18598</v>
      </c>
      <c r="B18672" t="s">
        <v>39432</v>
      </c>
      <c r="I18672" t="s">
        <v>3</v>
      </c>
      <c r="J18672">
        <v>535.42999999999995</v>
      </c>
      <c r="M18672">
        <v>535.42999999999995</v>
      </c>
      <c r="N18672">
        <f t="shared" si="291"/>
        <v>0</v>
      </c>
    </row>
    <row r="18673" spans="1:14" x14ac:dyDescent="0.2">
      <c r="A18673" t="s">
        <v>18599</v>
      </c>
      <c r="B18673" t="s">
        <v>39433</v>
      </c>
      <c r="I18673" t="s">
        <v>3</v>
      </c>
      <c r="J18673">
        <v>549.4</v>
      </c>
      <c r="M18673">
        <v>549.4</v>
      </c>
      <c r="N18673">
        <f t="shared" si="291"/>
        <v>0</v>
      </c>
    </row>
    <row r="18674" spans="1:14" x14ac:dyDescent="0.2">
      <c r="A18674" t="s">
        <v>18600</v>
      </c>
      <c r="B18674" t="s">
        <v>39433</v>
      </c>
      <c r="I18674" t="s">
        <v>3</v>
      </c>
      <c r="J18674">
        <v>535.41</v>
      </c>
      <c r="M18674">
        <v>535.41</v>
      </c>
      <c r="N18674">
        <f t="shared" si="291"/>
        <v>0</v>
      </c>
    </row>
    <row r="18675" spans="1:14" x14ac:dyDescent="0.2">
      <c r="A18675" t="s">
        <v>18601</v>
      </c>
      <c r="B18675" t="s">
        <v>39434</v>
      </c>
      <c r="I18675" t="s">
        <v>3</v>
      </c>
      <c r="J18675">
        <v>549.41999999999996</v>
      </c>
      <c r="M18675">
        <v>549.41999999999996</v>
      </c>
      <c r="N18675">
        <f t="shared" si="291"/>
        <v>0</v>
      </c>
    </row>
    <row r="18676" spans="1:14" x14ac:dyDescent="0.2">
      <c r="A18676" t="s">
        <v>18602</v>
      </c>
      <c r="B18676" t="s">
        <v>39434</v>
      </c>
      <c r="I18676" t="s">
        <v>3</v>
      </c>
      <c r="J18676">
        <v>535.42999999999995</v>
      </c>
      <c r="M18676">
        <v>535.42999999999995</v>
      </c>
      <c r="N18676">
        <f t="shared" si="291"/>
        <v>0</v>
      </c>
    </row>
    <row r="18677" spans="1:14" x14ac:dyDescent="0.2">
      <c r="A18677" t="s">
        <v>18603</v>
      </c>
      <c r="B18677" t="s">
        <v>39435</v>
      </c>
      <c r="I18677" t="s">
        <v>3</v>
      </c>
      <c r="J18677">
        <v>549.44000000000005</v>
      </c>
      <c r="M18677">
        <v>549.44000000000005</v>
      </c>
      <c r="N18677">
        <f t="shared" si="291"/>
        <v>0</v>
      </c>
    </row>
    <row r="18678" spans="1:14" x14ac:dyDescent="0.2">
      <c r="A18678" t="s">
        <v>18604</v>
      </c>
      <c r="B18678" t="s">
        <v>39435</v>
      </c>
      <c r="I18678" t="s">
        <v>3</v>
      </c>
      <c r="J18678">
        <v>535.46</v>
      </c>
      <c r="M18678">
        <v>535.46</v>
      </c>
      <c r="N18678">
        <f t="shared" si="291"/>
        <v>0</v>
      </c>
    </row>
    <row r="18679" spans="1:14" x14ac:dyDescent="0.2">
      <c r="A18679" t="s">
        <v>18605</v>
      </c>
      <c r="B18679" t="s">
        <v>39436</v>
      </c>
      <c r="I18679" t="s">
        <v>3</v>
      </c>
      <c r="J18679">
        <v>549.44000000000005</v>
      </c>
      <c r="M18679">
        <v>549.44000000000005</v>
      </c>
      <c r="N18679">
        <f t="shared" si="291"/>
        <v>0</v>
      </c>
    </row>
    <row r="18680" spans="1:14" x14ac:dyDescent="0.2">
      <c r="A18680" t="s">
        <v>18606</v>
      </c>
      <c r="B18680" t="s">
        <v>39436</v>
      </c>
      <c r="I18680" t="s">
        <v>3</v>
      </c>
      <c r="J18680">
        <v>535.46</v>
      </c>
      <c r="M18680">
        <v>535.46</v>
      </c>
      <c r="N18680">
        <f t="shared" si="291"/>
        <v>0</v>
      </c>
    </row>
    <row r="18681" spans="1:14" x14ac:dyDescent="0.2">
      <c r="A18681" t="s">
        <v>18607</v>
      </c>
      <c r="B18681" t="s">
        <v>39437</v>
      </c>
      <c r="I18681" t="s">
        <v>3</v>
      </c>
      <c r="J18681">
        <v>549.36</v>
      </c>
      <c r="M18681">
        <v>549.36</v>
      </c>
      <c r="N18681">
        <f t="shared" si="291"/>
        <v>0</v>
      </c>
    </row>
    <row r="18682" spans="1:14" x14ac:dyDescent="0.2">
      <c r="A18682" t="s">
        <v>18608</v>
      </c>
      <c r="B18682" t="s">
        <v>39437</v>
      </c>
      <c r="I18682" t="s">
        <v>3</v>
      </c>
      <c r="J18682">
        <v>535.37</v>
      </c>
      <c r="M18682">
        <v>535.37</v>
      </c>
      <c r="N18682">
        <f t="shared" si="291"/>
        <v>0</v>
      </c>
    </row>
    <row r="18683" spans="1:14" x14ac:dyDescent="0.2">
      <c r="A18683" t="s">
        <v>18609</v>
      </c>
      <c r="B18683" t="s">
        <v>39438</v>
      </c>
      <c r="I18683" t="s">
        <v>4</v>
      </c>
      <c r="J18683">
        <v>56.29</v>
      </c>
      <c r="M18683">
        <v>56.29</v>
      </c>
      <c r="N18683">
        <f t="shared" si="291"/>
        <v>0</v>
      </c>
    </row>
    <row r="18684" spans="1:14" x14ac:dyDescent="0.2">
      <c r="A18684" t="s">
        <v>18610</v>
      </c>
      <c r="B18684" t="s">
        <v>39438</v>
      </c>
      <c r="I18684" t="s">
        <v>4</v>
      </c>
      <c r="J18684">
        <v>52.8</v>
      </c>
      <c r="M18684">
        <v>52.8</v>
      </c>
      <c r="N18684">
        <f t="shared" si="291"/>
        <v>0</v>
      </c>
    </row>
    <row r="18685" spans="1:14" x14ac:dyDescent="0.2">
      <c r="A18685" t="s">
        <v>18611</v>
      </c>
      <c r="B18685" t="s">
        <v>39439</v>
      </c>
      <c r="I18685" t="s">
        <v>4</v>
      </c>
      <c r="J18685">
        <v>66.41</v>
      </c>
      <c r="M18685">
        <v>66.41</v>
      </c>
      <c r="N18685">
        <f t="shared" si="291"/>
        <v>0</v>
      </c>
    </row>
    <row r="18686" spans="1:14" x14ac:dyDescent="0.2">
      <c r="A18686" t="s">
        <v>18612</v>
      </c>
      <c r="B18686" t="s">
        <v>39439</v>
      </c>
      <c r="I18686" t="s">
        <v>4</v>
      </c>
      <c r="J18686">
        <v>62.84</v>
      </c>
      <c r="M18686">
        <v>62.84</v>
      </c>
      <c r="N18686">
        <f t="shared" si="291"/>
        <v>0</v>
      </c>
    </row>
    <row r="18687" spans="1:14" x14ac:dyDescent="0.2">
      <c r="A18687" t="s">
        <v>18613</v>
      </c>
      <c r="B18687" t="s">
        <v>39440</v>
      </c>
      <c r="I18687" t="s">
        <v>4</v>
      </c>
      <c r="J18687">
        <v>440.92</v>
      </c>
      <c r="M18687">
        <v>440.92</v>
      </c>
      <c r="N18687">
        <f t="shared" si="291"/>
        <v>0</v>
      </c>
    </row>
    <row r="18688" spans="1:14" x14ac:dyDescent="0.2">
      <c r="A18688" t="s">
        <v>18614</v>
      </c>
      <c r="B18688" t="s">
        <v>39440</v>
      </c>
      <c r="I18688" t="s">
        <v>4</v>
      </c>
      <c r="J18688">
        <v>431.56</v>
      </c>
      <c r="M18688">
        <v>431.56</v>
      </c>
      <c r="N18688">
        <f t="shared" si="291"/>
        <v>0</v>
      </c>
    </row>
    <row r="18689" spans="1:14" x14ac:dyDescent="0.2">
      <c r="A18689" t="s">
        <v>18615</v>
      </c>
      <c r="B18689" t="s">
        <v>39441</v>
      </c>
      <c r="I18689" t="s">
        <v>3</v>
      </c>
      <c r="J18689">
        <v>774.47</v>
      </c>
      <c r="M18689">
        <v>774.47</v>
      </c>
      <c r="N18689">
        <f t="shared" si="291"/>
        <v>0</v>
      </c>
    </row>
    <row r="18690" spans="1:14" x14ac:dyDescent="0.2">
      <c r="A18690" t="s">
        <v>18616</v>
      </c>
      <c r="B18690" t="s">
        <v>39441</v>
      </c>
      <c r="I18690" t="s">
        <v>3</v>
      </c>
      <c r="J18690">
        <v>760.49</v>
      </c>
      <c r="M18690">
        <v>760.49</v>
      </c>
      <c r="N18690">
        <f t="shared" si="291"/>
        <v>0</v>
      </c>
    </row>
    <row r="18691" spans="1:14" x14ac:dyDescent="0.2">
      <c r="A18691" t="s">
        <v>18617</v>
      </c>
      <c r="B18691" t="s">
        <v>39442</v>
      </c>
      <c r="I18691" t="s">
        <v>3</v>
      </c>
      <c r="J18691">
        <v>774.45</v>
      </c>
      <c r="M18691">
        <v>774.45</v>
      </c>
      <c r="N18691">
        <f t="shared" si="291"/>
        <v>0</v>
      </c>
    </row>
    <row r="18692" spans="1:14" x14ac:dyDescent="0.2">
      <c r="A18692" t="s">
        <v>18618</v>
      </c>
      <c r="B18692" t="s">
        <v>39442</v>
      </c>
      <c r="I18692" t="s">
        <v>3</v>
      </c>
      <c r="J18692">
        <v>760.47</v>
      </c>
      <c r="M18692">
        <v>760.47</v>
      </c>
      <c r="N18692">
        <f t="shared" ref="N18692:N18755" si="292">J18692-M18692</f>
        <v>0</v>
      </c>
    </row>
    <row r="18693" spans="1:14" x14ac:dyDescent="0.2">
      <c r="A18693" t="s">
        <v>18619</v>
      </c>
      <c r="B18693" t="s">
        <v>39443</v>
      </c>
      <c r="I18693" t="s">
        <v>3</v>
      </c>
      <c r="J18693">
        <v>774.48</v>
      </c>
      <c r="M18693">
        <v>774.48</v>
      </c>
      <c r="N18693">
        <f t="shared" si="292"/>
        <v>0</v>
      </c>
    </row>
    <row r="18694" spans="1:14" x14ac:dyDescent="0.2">
      <c r="A18694" t="s">
        <v>18620</v>
      </c>
      <c r="B18694" t="s">
        <v>39443</v>
      </c>
      <c r="I18694" t="s">
        <v>3</v>
      </c>
      <c r="J18694">
        <v>760.5</v>
      </c>
      <c r="M18694">
        <v>760.5</v>
      </c>
      <c r="N18694">
        <f t="shared" si="292"/>
        <v>0</v>
      </c>
    </row>
    <row r="18695" spans="1:14" x14ac:dyDescent="0.2">
      <c r="A18695" t="s">
        <v>18621</v>
      </c>
      <c r="B18695" t="s">
        <v>39444</v>
      </c>
      <c r="I18695" t="s">
        <v>3</v>
      </c>
      <c r="J18695">
        <v>774.52</v>
      </c>
      <c r="M18695">
        <v>774.52</v>
      </c>
      <c r="N18695">
        <f t="shared" si="292"/>
        <v>0</v>
      </c>
    </row>
    <row r="18696" spans="1:14" x14ac:dyDescent="0.2">
      <c r="A18696" t="s">
        <v>18622</v>
      </c>
      <c r="B18696" t="s">
        <v>39444</v>
      </c>
      <c r="I18696" t="s">
        <v>3</v>
      </c>
      <c r="J18696">
        <v>760.53</v>
      </c>
      <c r="M18696">
        <v>760.53</v>
      </c>
      <c r="N18696">
        <f t="shared" si="292"/>
        <v>0</v>
      </c>
    </row>
    <row r="18697" spans="1:14" x14ac:dyDescent="0.2">
      <c r="A18697" t="s">
        <v>18623</v>
      </c>
      <c r="B18697" t="s">
        <v>39445</v>
      </c>
      <c r="I18697" t="s">
        <v>3</v>
      </c>
      <c r="J18697">
        <v>774.52</v>
      </c>
      <c r="M18697">
        <v>774.52</v>
      </c>
      <c r="N18697">
        <f t="shared" si="292"/>
        <v>0</v>
      </c>
    </row>
    <row r="18698" spans="1:14" x14ac:dyDescent="0.2">
      <c r="A18698" t="s">
        <v>18624</v>
      </c>
      <c r="B18698" t="s">
        <v>39445</v>
      </c>
      <c r="I18698" t="s">
        <v>3</v>
      </c>
      <c r="J18698">
        <v>760.53</v>
      </c>
      <c r="M18698">
        <v>760.53</v>
      </c>
      <c r="N18698">
        <f t="shared" si="292"/>
        <v>0</v>
      </c>
    </row>
    <row r="18699" spans="1:14" x14ac:dyDescent="0.2">
      <c r="A18699" t="s">
        <v>18625</v>
      </c>
      <c r="B18699" t="s">
        <v>39446</v>
      </c>
      <c r="I18699" t="s">
        <v>3</v>
      </c>
      <c r="J18699">
        <v>774.38</v>
      </c>
      <c r="M18699">
        <v>774.38</v>
      </c>
      <c r="N18699">
        <f t="shared" si="292"/>
        <v>0</v>
      </c>
    </row>
    <row r="18700" spans="1:14" x14ac:dyDescent="0.2">
      <c r="A18700" t="s">
        <v>18626</v>
      </c>
      <c r="B18700" t="s">
        <v>39446</v>
      </c>
      <c r="I18700" t="s">
        <v>3</v>
      </c>
      <c r="J18700">
        <v>760.4</v>
      </c>
      <c r="M18700">
        <v>760.4</v>
      </c>
      <c r="N18700">
        <f t="shared" si="292"/>
        <v>0</v>
      </c>
    </row>
    <row r="18701" spans="1:14" x14ac:dyDescent="0.2">
      <c r="A18701" t="s">
        <v>18627</v>
      </c>
      <c r="B18701" t="s">
        <v>39447</v>
      </c>
      <c r="I18701" t="s">
        <v>4</v>
      </c>
      <c r="J18701">
        <v>85.13</v>
      </c>
      <c r="M18701">
        <v>85.13</v>
      </c>
      <c r="N18701">
        <f t="shared" si="292"/>
        <v>0</v>
      </c>
    </row>
    <row r="18702" spans="1:14" x14ac:dyDescent="0.2">
      <c r="A18702" t="s">
        <v>18628</v>
      </c>
      <c r="B18702" t="s">
        <v>39447</v>
      </c>
      <c r="I18702" t="s">
        <v>4</v>
      </c>
      <c r="J18702">
        <v>81.64</v>
      </c>
      <c r="M18702">
        <v>81.64</v>
      </c>
      <c r="N18702">
        <f t="shared" si="292"/>
        <v>0</v>
      </c>
    </row>
    <row r="18703" spans="1:14" x14ac:dyDescent="0.2">
      <c r="A18703" t="s">
        <v>18629</v>
      </c>
      <c r="B18703" t="s">
        <v>39448</v>
      </c>
      <c r="I18703" t="s">
        <v>4</v>
      </c>
      <c r="J18703">
        <v>93.73</v>
      </c>
      <c r="M18703">
        <v>93.73</v>
      </c>
      <c r="N18703">
        <f t="shared" si="292"/>
        <v>0</v>
      </c>
    </row>
    <row r="18704" spans="1:14" x14ac:dyDescent="0.2">
      <c r="A18704" t="s">
        <v>18630</v>
      </c>
      <c r="B18704" t="s">
        <v>39448</v>
      </c>
      <c r="I18704" t="s">
        <v>4</v>
      </c>
      <c r="J18704">
        <v>90.16</v>
      </c>
      <c r="M18704">
        <v>90.16</v>
      </c>
      <c r="N18704">
        <f t="shared" si="292"/>
        <v>0</v>
      </c>
    </row>
    <row r="18705" spans="1:14" x14ac:dyDescent="0.2">
      <c r="A18705" t="s">
        <v>18631</v>
      </c>
      <c r="B18705" t="s">
        <v>39449</v>
      </c>
      <c r="I18705" t="s">
        <v>4</v>
      </c>
      <c r="J18705">
        <v>297.87</v>
      </c>
      <c r="M18705">
        <v>297.87</v>
      </c>
      <c r="N18705">
        <f t="shared" si="292"/>
        <v>0</v>
      </c>
    </row>
    <row r="18706" spans="1:14" x14ac:dyDescent="0.2">
      <c r="A18706" t="s">
        <v>18632</v>
      </c>
      <c r="B18706" t="s">
        <v>39449</v>
      </c>
      <c r="I18706" t="s">
        <v>4</v>
      </c>
      <c r="J18706">
        <v>288.51</v>
      </c>
      <c r="M18706">
        <v>288.51</v>
      </c>
      <c r="N18706">
        <f t="shared" si="292"/>
        <v>0</v>
      </c>
    </row>
    <row r="18707" spans="1:14" x14ac:dyDescent="0.2">
      <c r="A18707" t="s">
        <v>18633</v>
      </c>
      <c r="B18707" t="s">
        <v>39450</v>
      </c>
      <c r="I18707" t="s">
        <v>3</v>
      </c>
      <c r="J18707">
        <v>520.04999999999995</v>
      </c>
      <c r="M18707">
        <v>520.04999999999995</v>
      </c>
      <c r="N18707">
        <f t="shared" si="292"/>
        <v>0</v>
      </c>
    </row>
    <row r="18708" spans="1:14" x14ac:dyDescent="0.2">
      <c r="A18708" t="s">
        <v>18634</v>
      </c>
      <c r="B18708" t="s">
        <v>39450</v>
      </c>
      <c r="I18708" t="s">
        <v>3</v>
      </c>
      <c r="J18708">
        <v>506.07</v>
      </c>
      <c r="M18708">
        <v>506.07</v>
      </c>
      <c r="N18708">
        <f t="shared" si="292"/>
        <v>0</v>
      </c>
    </row>
    <row r="18709" spans="1:14" x14ac:dyDescent="0.2">
      <c r="A18709" t="s">
        <v>18635</v>
      </c>
      <c r="B18709" t="s">
        <v>39451</v>
      </c>
      <c r="I18709" t="s">
        <v>3</v>
      </c>
      <c r="J18709">
        <v>520.04</v>
      </c>
      <c r="M18709">
        <v>520.04</v>
      </c>
      <c r="N18709">
        <f t="shared" si="292"/>
        <v>0</v>
      </c>
    </row>
    <row r="18710" spans="1:14" x14ac:dyDescent="0.2">
      <c r="A18710" t="s">
        <v>18636</v>
      </c>
      <c r="B18710" t="s">
        <v>39451</v>
      </c>
      <c r="I18710" t="s">
        <v>3</v>
      </c>
      <c r="J18710">
        <v>506.06</v>
      </c>
      <c r="M18710">
        <v>506.06</v>
      </c>
      <c r="N18710">
        <f t="shared" si="292"/>
        <v>0</v>
      </c>
    </row>
    <row r="18711" spans="1:14" x14ac:dyDescent="0.2">
      <c r="A18711" t="s">
        <v>18637</v>
      </c>
      <c r="B18711" t="s">
        <v>39452</v>
      </c>
      <c r="I18711" t="s">
        <v>3</v>
      </c>
      <c r="J18711">
        <v>520.05999999999995</v>
      </c>
      <c r="M18711">
        <v>520.05999999999995</v>
      </c>
      <c r="N18711">
        <f t="shared" si="292"/>
        <v>0</v>
      </c>
    </row>
    <row r="18712" spans="1:14" x14ac:dyDescent="0.2">
      <c r="A18712" t="s">
        <v>18638</v>
      </c>
      <c r="B18712" t="s">
        <v>39452</v>
      </c>
      <c r="I18712" t="s">
        <v>3</v>
      </c>
      <c r="J18712">
        <v>506.08</v>
      </c>
      <c r="M18712">
        <v>506.08</v>
      </c>
      <c r="N18712">
        <f t="shared" si="292"/>
        <v>0</v>
      </c>
    </row>
    <row r="18713" spans="1:14" x14ac:dyDescent="0.2">
      <c r="A18713" t="s">
        <v>18639</v>
      </c>
      <c r="B18713" t="s">
        <v>39453</v>
      </c>
      <c r="I18713" t="s">
        <v>3</v>
      </c>
      <c r="J18713">
        <v>520.08000000000004</v>
      </c>
      <c r="M18713">
        <v>520.08000000000004</v>
      </c>
      <c r="N18713">
        <f t="shared" si="292"/>
        <v>0</v>
      </c>
    </row>
    <row r="18714" spans="1:14" x14ac:dyDescent="0.2">
      <c r="A18714" t="s">
        <v>18640</v>
      </c>
      <c r="B18714" t="s">
        <v>39453</v>
      </c>
      <c r="I18714" t="s">
        <v>3</v>
      </c>
      <c r="J18714">
        <v>506.09</v>
      </c>
      <c r="M18714">
        <v>506.09</v>
      </c>
      <c r="N18714">
        <f t="shared" si="292"/>
        <v>0</v>
      </c>
    </row>
    <row r="18715" spans="1:14" x14ac:dyDescent="0.2">
      <c r="A18715" t="s">
        <v>18641</v>
      </c>
      <c r="B18715" t="s">
        <v>39454</v>
      </c>
      <c r="I18715" t="s">
        <v>3</v>
      </c>
      <c r="J18715">
        <v>520.08000000000004</v>
      </c>
      <c r="M18715">
        <v>520.08000000000004</v>
      </c>
      <c r="N18715">
        <f t="shared" si="292"/>
        <v>0</v>
      </c>
    </row>
    <row r="18716" spans="1:14" x14ac:dyDescent="0.2">
      <c r="A18716" t="s">
        <v>18642</v>
      </c>
      <c r="B18716" t="s">
        <v>39454</v>
      </c>
      <c r="I18716" t="s">
        <v>3</v>
      </c>
      <c r="J18716">
        <v>506.09</v>
      </c>
      <c r="M18716">
        <v>506.09</v>
      </c>
      <c r="N18716">
        <f t="shared" si="292"/>
        <v>0</v>
      </c>
    </row>
    <row r="18717" spans="1:14" x14ac:dyDescent="0.2">
      <c r="A18717" t="s">
        <v>18643</v>
      </c>
      <c r="B18717" t="s">
        <v>39455</v>
      </c>
      <c r="I18717" t="s">
        <v>3</v>
      </c>
      <c r="J18717">
        <v>520</v>
      </c>
      <c r="M18717">
        <v>520</v>
      </c>
      <c r="N18717">
        <f t="shared" si="292"/>
        <v>0</v>
      </c>
    </row>
    <row r="18718" spans="1:14" x14ac:dyDescent="0.2">
      <c r="A18718" t="s">
        <v>18644</v>
      </c>
      <c r="B18718" t="s">
        <v>39455</v>
      </c>
      <c r="I18718" t="s">
        <v>3</v>
      </c>
      <c r="J18718">
        <v>506.02</v>
      </c>
      <c r="M18718">
        <v>506.02</v>
      </c>
      <c r="N18718">
        <f t="shared" si="292"/>
        <v>0</v>
      </c>
    </row>
    <row r="18719" spans="1:14" x14ac:dyDescent="0.2">
      <c r="A18719" t="s">
        <v>18645</v>
      </c>
      <c r="B18719" t="s">
        <v>39456</v>
      </c>
      <c r="I18719" t="s">
        <v>4</v>
      </c>
      <c r="J18719">
        <v>59.64</v>
      </c>
      <c r="M18719">
        <v>59.64</v>
      </c>
      <c r="N18719">
        <f t="shared" si="292"/>
        <v>0</v>
      </c>
    </row>
    <row r="18720" spans="1:14" x14ac:dyDescent="0.2">
      <c r="A18720" t="s">
        <v>18646</v>
      </c>
      <c r="B18720" t="s">
        <v>39456</v>
      </c>
      <c r="I18720" t="s">
        <v>4</v>
      </c>
      <c r="J18720">
        <v>56.15</v>
      </c>
      <c r="M18720">
        <v>56.15</v>
      </c>
      <c r="N18720">
        <f t="shared" si="292"/>
        <v>0</v>
      </c>
    </row>
    <row r="18721" spans="1:14" x14ac:dyDescent="0.2">
      <c r="A18721" t="s">
        <v>18647</v>
      </c>
      <c r="B18721" t="s">
        <v>39457</v>
      </c>
      <c r="I18721" t="s">
        <v>4</v>
      </c>
      <c r="J18721">
        <v>62.57</v>
      </c>
      <c r="M18721">
        <v>62.57</v>
      </c>
      <c r="N18721">
        <f t="shared" si="292"/>
        <v>0</v>
      </c>
    </row>
    <row r="18722" spans="1:14" x14ac:dyDescent="0.2">
      <c r="A18722" t="s">
        <v>18648</v>
      </c>
      <c r="B18722" t="s">
        <v>39457</v>
      </c>
      <c r="I18722" t="s">
        <v>4</v>
      </c>
      <c r="J18722">
        <v>59</v>
      </c>
      <c r="M18722">
        <v>59</v>
      </c>
      <c r="N18722">
        <f t="shared" si="292"/>
        <v>0</v>
      </c>
    </row>
    <row r="18723" spans="1:14" x14ac:dyDescent="0.2">
      <c r="A18723" t="s">
        <v>18649</v>
      </c>
      <c r="B18723" t="s">
        <v>39458</v>
      </c>
      <c r="I18723" t="s">
        <v>4</v>
      </c>
      <c r="J18723">
        <v>297.87</v>
      </c>
      <c r="M18723">
        <v>297.87</v>
      </c>
      <c r="N18723">
        <f t="shared" si="292"/>
        <v>0</v>
      </c>
    </row>
    <row r="18724" spans="1:14" x14ac:dyDescent="0.2">
      <c r="A18724" t="s">
        <v>18650</v>
      </c>
      <c r="B18724" t="s">
        <v>39458</v>
      </c>
      <c r="I18724" t="s">
        <v>4</v>
      </c>
      <c r="J18724">
        <v>288.51</v>
      </c>
      <c r="M18724">
        <v>288.51</v>
      </c>
      <c r="N18724">
        <f t="shared" si="292"/>
        <v>0</v>
      </c>
    </row>
    <row r="18725" spans="1:14" x14ac:dyDescent="0.2">
      <c r="A18725" t="s">
        <v>18651</v>
      </c>
      <c r="B18725" t="s">
        <v>39459</v>
      </c>
      <c r="I18725" t="s">
        <v>3</v>
      </c>
      <c r="J18725">
        <v>520.04999999999995</v>
      </c>
      <c r="M18725">
        <v>520.04999999999995</v>
      </c>
      <c r="N18725">
        <f t="shared" si="292"/>
        <v>0</v>
      </c>
    </row>
    <row r="18726" spans="1:14" x14ac:dyDescent="0.2">
      <c r="A18726" t="s">
        <v>18652</v>
      </c>
      <c r="B18726" t="s">
        <v>39459</v>
      </c>
      <c r="I18726" t="s">
        <v>3</v>
      </c>
      <c r="J18726">
        <v>506.07</v>
      </c>
      <c r="M18726">
        <v>506.07</v>
      </c>
      <c r="N18726">
        <f t="shared" si="292"/>
        <v>0</v>
      </c>
    </row>
    <row r="18727" spans="1:14" x14ac:dyDescent="0.2">
      <c r="A18727" t="s">
        <v>18653</v>
      </c>
      <c r="B18727" t="s">
        <v>39460</v>
      </c>
      <c r="I18727" t="s">
        <v>3</v>
      </c>
      <c r="J18727">
        <v>520.04</v>
      </c>
      <c r="M18727">
        <v>520.04</v>
      </c>
      <c r="N18727">
        <f t="shared" si="292"/>
        <v>0</v>
      </c>
    </row>
    <row r="18728" spans="1:14" x14ac:dyDescent="0.2">
      <c r="A18728" t="s">
        <v>18654</v>
      </c>
      <c r="B18728" t="s">
        <v>39460</v>
      </c>
      <c r="I18728" t="s">
        <v>3</v>
      </c>
      <c r="J18728">
        <v>506.06</v>
      </c>
      <c r="M18728">
        <v>506.06</v>
      </c>
      <c r="N18728">
        <f t="shared" si="292"/>
        <v>0</v>
      </c>
    </row>
    <row r="18729" spans="1:14" x14ac:dyDescent="0.2">
      <c r="A18729" t="s">
        <v>18655</v>
      </c>
      <c r="B18729" t="s">
        <v>39461</v>
      </c>
      <c r="I18729" t="s">
        <v>3</v>
      </c>
      <c r="J18729">
        <v>520.05999999999995</v>
      </c>
      <c r="M18729">
        <v>520.05999999999995</v>
      </c>
      <c r="N18729">
        <f t="shared" si="292"/>
        <v>0</v>
      </c>
    </row>
    <row r="18730" spans="1:14" x14ac:dyDescent="0.2">
      <c r="A18730" t="s">
        <v>18656</v>
      </c>
      <c r="B18730" t="s">
        <v>39461</v>
      </c>
      <c r="I18730" t="s">
        <v>3</v>
      </c>
      <c r="J18730">
        <v>506.08</v>
      </c>
      <c r="M18730">
        <v>506.08</v>
      </c>
      <c r="N18730">
        <f t="shared" si="292"/>
        <v>0</v>
      </c>
    </row>
    <row r="18731" spans="1:14" x14ac:dyDescent="0.2">
      <c r="A18731" t="s">
        <v>18657</v>
      </c>
      <c r="B18731" t="s">
        <v>39462</v>
      </c>
      <c r="I18731" t="s">
        <v>3</v>
      </c>
      <c r="J18731">
        <v>520.08000000000004</v>
      </c>
      <c r="M18731">
        <v>520.08000000000004</v>
      </c>
      <c r="N18731">
        <f t="shared" si="292"/>
        <v>0</v>
      </c>
    </row>
    <row r="18732" spans="1:14" x14ac:dyDescent="0.2">
      <c r="A18732" t="s">
        <v>18658</v>
      </c>
      <c r="B18732" t="s">
        <v>39462</v>
      </c>
      <c r="I18732" t="s">
        <v>3</v>
      </c>
      <c r="J18732">
        <v>506.09</v>
      </c>
      <c r="M18732">
        <v>506.09</v>
      </c>
      <c r="N18732">
        <f t="shared" si="292"/>
        <v>0</v>
      </c>
    </row>
    <row r="18733" spans="1:14" x14ac:dyDescent="0.2">
      <c r="A18733" t="s">
        <v>18659</v>
      </c>
      <c r="B18733" t="s">
        <v>39463</v>
      </c>
      <c r="I18733" t="s">
        <v>3</v>
      </c>
      <c r="J18733">
        <v>520.08000000000004</v>
      </c>
      <c r="M18733">
        <v>520.08000000000004</v>
      </c>
      <c r="N18733">
        <f t="shared" si="292"/>
        <v>0</v>
      </c>
    </row>
    <row r="18734" spans="1:14" x14ac:dyDescent="0.2">
      <c r="A18734" t="s">
        <v>18660</v>
      </c>
      <c r="B18734" t="s">
        <v>39463</v>
      </c>
      <c r="I18734" t="s">
        <v>3</v>
      </c>
      <c r="J18734">
        <v>506.09</v>
      </c>
      <c r="M18734">
        <v>506.09</v>
      </c>
      <c r="N18734">
        <f t="shared" si="292"/>
        <v>0</v>
      </c>
    </row>
    <row r="18735" spans="1:14" x14ac:dyDescent="0.2">
      <c r="A18735" t="s">
        <v>18661</v>
      </c>
      <c r="B18735" t="s">
        <v>39464</v>
      </c>
      <c r="I18735" t="s">
        <v>3</v>
      </c>
      <c r="J18735">
        <v>520</v>
      </c>
      <c r="M18735">
        <v>520</v>
      </c>
      <c r="N18735">
        <f t="shared" si="292"/>
        <v>0</v>
      </c>
    </row>
    <row r="18736" spans="1:14" x14ac:dyDescent="0.2">
      <c r="A18736" t="s">
        <v>18662</v>
      </c>
      <c r="B18736" t="s">
        <v>39464</v>
      </c>
      <c r="I18736" t="s">
        <v>3</v>
      </c>
      <c r="J18736">
        <v>506.02</v>
      </c>
      <c r="M18736">
        <v>506.02</v>
      </c>
      <c r="N18736">
        <f t="shared" si="292"/>
        <v>0</v>
      </c>
    </row>
    <row r="18737" spans="1:14" x14ac:dyDescent="0.2">
      <c r="A18737" t="s">
        <v>18663</v>
      </c>
      <c r="B18737" t="s">
        <v>39465</v>
      </c>
      <c r="I18737" t="s">
        <v>4</v>
      </c>
      <c r="J18737">
        <v>59.64</v>
      </c>
      <c r="M18737">
        <v>59.64</v>
      </c>
      <c r="N18737">
        <f t="shared" si="292"/>
        <v>0</v>
      </c>
    </row>
    <row r="18738" spans="1:14" x14ac:dyDescent="0.2">
      <c r="A18738" t="s">
        <v>18664</v>
      </c>
      <c r="B18738" t="s">
        <v>39465</v>
      </c>
      <c r="I18738" t="s">
        <v>4</v>
      </c>
      <c r="J18738">
        <v>56.15</v>
      </c>
      <c r="M18738">
        <v>56.15</v>
      </c>
      <c r="N18738">
        <f t="shared" si="292"/>
        <v>0</v>
      </c>
    </row>
    <row r="18739" spans="1:14" x14ac:dyDescent="0.2">
      <c r="A18739" t="s">
        <v>18665</v>
      </c>
      <c r="B18739" t="s">
        <v>39466</v>
      </c>
      <c r="I18739" t="s">
        <v>4</v>
      </c>
      <c r="J18739">
        <v>62.57</v>
      </c>
      <c r="M18739">
        <v>62.57</v>
      </c>
      <c r="N18739">
        <f t="shared" si="292"/>
        <v>0</v>
      </c>
    </row>
    <row r="18740" spans="1:14" x14ac:dyDescent="0.2">
      <c r="A18740" t="s">
        <v>18666</v>
      </c>
      <c r="B18740" t="s">
        <v>39466</v>
      </c>
      <c r="I18740" t="s">
        <v>4</v>
      </c>
      <c r="J18740">
        <v>59</v>
      </c>
      <c r="M18740">
        <v>59</v>
      </c>
      <c r="N18740">
        <f t="shared" si="292"/>
        <v>0</v>
      </c>
    </row>
    <row r="18741" spans="1:14" x14ac:dyDescent="0.2">
      <c r="A18741" t="s">
        <v>18667</v>
      </c>
      <c r="B18741" t="s">
        <v>39467</v>
      </c>
      <c r="I18741" t="s">
        <v>4</v>
      </c>
      <c r="J18741">
        <v>481.72</v>
      </c>
      <c r="M18741">
        <v>481.72</v>
      </c>
      <c r="N18741">
        <f t="shared" si="292"/>
        <v>0</v>
      </c>
    </row>
    <row r="18742" spans="1:14" x14ac:dyDescent="0.2">
      <c r="A18742" t="s">
        <v>18668</v>
      </c>
      <c r="B18742" t="s">
        <v>39467</v>
      </c>
      <c r="I18742" t="s">
        <v>4</v>
      </c>
      <c r="J18742">
        <v>472.36</v>
      </c>
      <c r="M18742">
        <v>472.36</v>
      </c>
      <c r="N18742">
        <f t="shared" si="292"/>
        <v>0</v>
      </c>
    </row>
    <row r="18743" spans="1:14" x14ac:dyDescent="0.2">
      <c r="A18743" t="s">
        <v>18669</v>
      </c>
      <c r="B18743" t="s">
        <v>39468</v>
      </c>
      <c r="I18743" t="s">
        <v>3</v>
      </c>
      <c r="J18743">
        <v>831.62</v>
      </c>
      <c r="M18743">
        <v>831.62</v>
      </c>
      <c r="N18743">
        <f t="shared" si="292"/>
        <v>0</v>
      </c>
    </row>
    <row r="18744" spans="1:14" x14ac:dyDescent="0.2">
      <c r="A18744" t="s">
        <v>18670</v>
      </c>
      <c r="B18744" t="s">
        <v>39468</v>
      </c>
      <c r="I18744" t="s">
        <v>3</v>
      </c>
      <c r="J18744">
        <v>817.64</v>
      </c>
      <c r="M18744">
        <v>817.64</v>
      </c>
      <c r="N18744">
        <f t="shared" si="292"/>
        <v>0</v>
      </c>
    </row>
    <row r="18745" spans="1:14" x14ac:dyDescent="0.2">
      <c r="A18745" t="s">
        <v>18671</v>
      </c>
      <c r="B18745" t="s">
        <v>39469</v>
      </c>
      <c r="I18745" t="s">
        <v>3</v>
      </c>
      <c r="J18745">
        <v>831.6</v>
      </c>
      <c r="M18745">
        <v>831.6</v>
      </c>
      <c r="N18745">
        <f t="shared" si="292"/>
        <v>0</v>
      </c>
    </row>
    <row r="18746" spans="1:14" x14ac:dyDescent="0.2">
      <c r="A18746" t="s">
        <v>18672</v>
      </c>
      <c r="B18746" t="s">
        <v>39469</v>
      </c>
      <c r="I18746" t="s">
        <v>3</v>
      </c>
      <c r="J18746">
        <v>817.62</v>
      </c>
      <c r="M18746">
        <v>817.62</v>
      </c>
      <c r="N18746">
        <f t="shared" si="292"/>
        <v>0</v>
      </c>
    </row>
    <row r="18747" spans="1:14" x14ac:dyDescent="0.2">
      <c r="A18747" t="s">
        <v>18673</v>
      </c>
      <c r="B18747" t="s">
        <v>39470</v>
      </c>
      <c r="I18747" t="s">
        <v>3</v>
      </c>
      <c r="J18747">
        <v>831.64</v>
      </c>
      <c r="M18747">
        <v>831.64</v>
      </c>
      <c r="N18747">
        <f t="shared" si="292"/>
        <v>0</v>
      </c>
    </row>
    <row r="18748" spans="1:14" x14ac:dyDescent="0.2">
      <c r="A18748" t="s">
        <v>18674</v>
      </c>
      <c r="B18748" t="s">
        <v>39470</v>
      </c>
      <c r="I18748" t="s">
        <v>3</v>
      </c>
      <c r="J18748">
        <v>817.66</v>
      </c>
      <c r="M18748">
        <v>817.66</v>
      </c>
      <c r="N18748">
        <f t="shared" si="292"/>
        <v>0</v>
      </c>
    </row>
    <row r="18749" spans="1:14" x14ac:dyDescent="0.2">
      <c r="A18749" t="s">
        <v>18675</v>
      </c>
      <c r="B18749" t="s">
        <v>39471</v>
      </c>
      <c r="I18749" t="s">
        <v>3</v>
      </c>
      <c r="J18749">
        <v>831.68</v>
      </c>
      <c r="M18749">
        <v>831.68</v>
      </c>
      <c r="N18749">
        <f t="shared" si="292"/>
        <v>0</v>
      </c>
    </row>
    <row r="18750" spans="1:14" x14ac:dyDescent="0.2">
      <c r="A18750" t="s">
        <v>18676</v>
      </c>
      <c r="B18750" t="s">
        <v>39471</v>
      </c>
      <c r="I18750" t="s">
        <v>3</v>
      </c>
      <c r="J18750">
        <v>817.69</v>
      </c>
      <c r="M18750">
        <v>817.69</v>
      </c>
      <c r="N18750">
        <f t="shared" si="292"/>
        <v>0</v>
      </c>
    </row>
    <row r="18751" spans="1:14" x14ac:dyDescent="0.2">
      <c r="A18751" t="s">
        <v>18677</v>
      </c>
      <c r="B18751" t="s">
        <v>39472</v>
      </c>
      <c r="I18751" t="s">
        <v>3</v>
      </c>
      <c r="J18751">
        <v>831.68</v>
      </c>
      <c r="M18751">
        <v>831.68</v>
      </c>
      <c r="N18751">
        <f t="shared" si="292"/>
        <v>0</v>
      </c>
    </row>
    <row r="18752" spans="1:14" x14ac:dyDescent="0.2">
      <c r="A18752" t="s">
        <v>18678</v>
      </c>
      <c r="B18752" t="s">
        <v>39472</v>
      </c>
      <c r="I18752" t="s">
        <v>3</v>
      </c>
      <c r="J18752">
        <v>817.7</v>
      </c>
      <c r="M18752">
        <v>817.7</v>
      </c>
      <c r="N18752">
        <f t="shared" si="292"/>
        <v>0</v>
      </c>
    </row>
    <row r="18753" spans="1:14" x14ac:dyDescent="0.2">
      <c r="A18753" t="s">
        <v>18679</v>
      </c>
      <c r="B18753" t="s">
        <v>39473</v>
      </c>
      <c r="I18753" t="s">
        <v>3</v>
      </c>
      <c r="J18753">
        <v>831.53</v>
      </c>
      <c r="M18753">
        <v>831.53</v>
      </c>
      <c r="N18753">
        <f t="shared" si="292"/>
        <v>0</v>
      </c>
    </row>
    <row r="18754" spans="1:14" x14ac:dyDescent="0.2">
      <c r="A18754" t="s">
        <v>18680</v>
      </c>
      <c r="B18754" t="s">
        <v>39473</v>
      </c>
      <c r="I18754" t="s">
        <v>3</v>
      </c>
      <c r="J18754">
        <v>817.55</v>
      </c>
      <c r="M18754">
        <v>817.55</v>
      </c>
      <c r="N18754">
        <f t="shared" si="292"/>
        <v>0</v>
      </c>
    </row>
    <row r="18755" spans="1:14" x14ac:dyDescent="0.2">
      <c r="A18755" t="s">
        <v>18681</v>
      </c>
      <c r="B18755" t="s">
        <v>39474</v>
      </c>
      <c r="I18755" t="s">
        <v>4</v>
      </c>
      <c r="J18755">
        <v>82.04</v>
      </c>
      <c r="M18755">
        <v>82.04</v>
      </c>
      <c r="N18755">
        <f t="shared" si="292"/>
        <v>0</v>
      </c>
    </row>
    <row r="18756" spans="1:14" x14ac:dyDescent="0.2">
      <c r="A18756" t="s">
        <v>18682</v>
      </c>
      <c r="B18756" t="s">
        <v>39474</v>
      </c>
      <c r="I18756" t="s">
        <v>4</v>
      </c>
      <c r="J18756">
        <v>78.55</v>
      </c>
      <c r="M18756">
        <v>78.55</v>
      </c>
      <c r="N18756">
        <f t="shared" ref="N18756:N18819" si="293">J18756-M18756</f>
        <v>0</v>
      </c>
    </row>
    <row r="18757" spans="1:14" x14ac:dyDescent="0.2">
      <c r="A18757" t="s">
        <v>18683</v>
      </c>
      <c r="B18757" t="s">
        <v>39475</v>
      </c>
      <c r="I18757" t="s">
        <v>4</v>
      </c>
      <c r="J18757">
        <v>93.51</v>
      </c>
      <c r="M18757">
        <v>93.51</v>
      </c>
      <c r="N18757">
        <f t="shared" si="293"/>
        <v>0</v>
      </c>
    </row>
    <row r="18758" spans="1:14" x14ac:dyDescent="0.2">
      <c r="A18758" t="s">
        <v>18684</v>
      </c>
      <c r="B18758" t="s">
        <v>39475</v>
      </c>
      <c r="I18758" t="s">
        <v>4</v>
      </c>
      <c r="J18758">
        <v>89.94</v>
      </c>
      <c r="M18758">
        <v>89.94</v>
      </c>
      <c r="N18758">
        <f t="shared" si="293"/>
        <v>0</v>
      </c>
    </row>
    <row r="18759" spans="1:14" x14ac:dyDescent="0.2">
      <c r="A18759" t="s">
        <v>18685</v>
      </c>
      <c r="B18759" t="s">
        <v>39476</v>
      </c>
      <c r="I18759" t="s">
        <v>5</v>
      </c>
      <c r="J18759">
        <v>182.56</v>
      </c>
      <c r="M18759">
        <v>182.56</v>
      </c>
      <c r="N18759">
        <f t="shared" si="293"/>
        <v>0</v>
      </c>
    </row>
    <row r="18760" spans="1:14" x14ac:dyDescent="0.2">
      <c r="A18760" t="s">
        <v>18686</v>
      </c>
      <c r="B18760" t="s">
        <v>39476</v>
      </c>
      <c r="I18760" t="s">
        <v>5</v>
      </c>
      <c r="J18760">
        <v>178.54</v>
      </c>
      <c r="M18760">
        <v>178.54</v>
      </c>
      <c r="N18760">
        <f t="shared" si="293"/>
        <v>0</v>
      </c>
    </row>
    <row r="18761" spans="1:14" x14ac:dyDescent="0.2">
      <c r="A18761" t="s">
        <v>18687</v>
      </c>
      <c r="B18761" t="s">
        <v>39477</v>
      </c>
      <c r="I18761" t="s">
        <v>5</v>
      </c>
      <c r="J18761">
        <v>133.21</v>
      </c>
      <c r="M18761">
        <v>133.21</v>
      </c>
      <c r="N18761">
        <f t="shared" si="293"/>
        <v>0</v>
      </c>
    </row>
    <row r="18762" spans="1:14" x14ac:dyDescent="0.2">
      <c r="A18762" t="s">
        <v>18688</v>
      </c>
      <c r="B18762" t="s">
        <v>39477</v>
      </c>
      <c r="I18762" t="s">
        <v>5</v>
      </c>
      <c r="J18762">
        <v>130.34</v>
      </c>
      <c r="M18762">
        <v>130.34</v>
      </c>
      <c r="N18762">
        <f t="shared" si="293"/>
        <v>0</v>
      </c>
    </row>
    <row r="18763" spans="1:14" x14ac:dyDescent="0.2">
      <c r="A18763" t="s">
        <v>18689</v>
      </c>
      <c r="B18763" t="s">
        <v>39478</v>
      </c>
      <c r="I18763" t="s">
        <v>5</v>
      </c>
      <c r="J18763">
        <v>238.64</v>
      </c>
      <c r="M18763">
        <v>238.64</v>
      </c>
      <c r="N18763">
        <f t="shared" si="293"/>
        <v>0</v>
      </c>
    </row>
    <row r="18764" spans="1:14" x14ac:dyDescent="0.2">
      <c r="A18764" t="s">
        <v>18690</v>
      </c>
      <c r="B18764" t="s">
        <v>39478</v>
      </c>
      <c r="I18764" t="s">
        <v>5</v>
      </c>
      <c r="J18764">
        <v>232.89</v>
      </c>
      <c r="M18764">
        <v>232.89</v>
      </c>
      <c r="N18764">
        <f t="shared" si="293"/>
        <v>0</v>
      </c>
    </row>
    <row r="18765" spans="1:14" x14ac:dyDescent="0.2">
      <c r="A18765" t="s">
        <v>18691</v>
      </c>
      <c r="B18765" t="s">
        <v>39479</v>
      </c>
      <c r="I18765" t="s">
        <v>5</v>
      </c>
      <c r="J18765">
        <v>3888</v>
      </c>
      <c r="M18765">
        <v>3888</v>
      </c>
      <c r="N18765">
        <f t="shared" si="293"/>
        <v>0</v>
      </c>
    </row>
    <row r="18766" spans="1:14" x14ac:dyDescent="0.2">
      <c r="A18766" t="s">
        <v>18692</v>
      </c>
      <c r="B18766" t="s">
        <v>39479</v>
      </c>
      <c r="I18766" t="s">
        <v>5</v>
      </c>
      <c r="J18766">
        <v>3888</v>
      </c>
      <c r="M18766">
        <v>3888</v>
      </c>
      <c r="N18766">
        <f t="shared" si="293"/>
        <v>0</v>
      </c>
    </row>
    <row r="18767" spans="1:14" x14ac:dyDescent="0.2">
      <c r="A18767" t="s">
        <v>18693</v>
      </c>
      <c r="B18767" t="s">
        <v>39480</v>
      </c>
      <c r="I18767" t="s">
        <v>17922</v>
      </c>
      <c r="J18767">
        <v>1995.37</v>
      </c>
      <c r="M18767">
        <v>1995.37</v>
      </c>
      <c r="N18767">
        <f t="shared" si="293"/>
        <v>0</v>
      </c>
    </row>
    <row r="18768" spans="1:14" x14ac:dyDescent="0.2">
      <c r="A18768" t="s">
        <v>18694</v>
      </c>
      <c r="B18768" t="s">
        <v>39480</v>
      </c>
      <c r="I18768" t="s">
        <v>17922</v>
      </c>
      <c r="J18768">
        <v>1983.36</v>
      </c>
      <c r="M18768">
        <v>1983.36</v>
      </c>
      <c r="N18768">
        <f t="shared" si="293"/>
        <v>0</v>
      </c>
    </row>
    <row r="18769" spans="1:14" x14ac:dyDescent="0.2">
      <c r="A18769" t="s">
        <v>18695</v>
      </c>
      <c r="B18769" t="s">
        <v>39481</v>
      </c>
      <c r="I18769" t="s">
        <v>17922</v>
      </c>
      <c r="J18769">
        <v>958.84</v>
      </c>
      <c r="M18769">
        <v>958.84</v>
      </c>
      <c r="N18769">
        <f t="shared" si="293"/>
        <v>0</v>
      </c>
    </row>
    <row r="18770" spans="1:14" x14ac:dyDescent="0.2">
      <c r="A18770" t="s">
        <v>18696</v>
      </c>
      <c r="B18770" t="s">
        <v>39481</v>
      </c>
      <c r="I18770" t="s">
        <v>17922</v>
      </c>
      <c r="J18770">
        <v>958.84</v>
      </c>
      <c r="M18770">
        <v>958.84</v>
      </c>
      <c r="N18770">
        <f t="shared" si="293"/>
        <v>0</v>
      </c>
    </row>
    <row r="18771" spans="1:14" x14ac:dyDescent="0.2">
      <c r="A18771" t="s">
        <v>18697</v>
      </c>
      <c r="B18771" t="s">
        <v>22392</v>
      </c>
      <c r="I18771" t="s">
        <v>5</v>
      </c>
      <c r="J18771">
        <v>129.94999999999999</v>
      </c>
      <c r="M18771">
        <v>129.94999999999999</v>
      </c>
      <c r="N18771">
        <f t="shared" si="293"/>
        <v>0</v>
      </c>
    </row>
    <row r="18772" spans="1:14" x14ac:dyDescent="0.2">
      <c r="A18772" t="s">
        <v>18698</v>
      </c>
      <c r="B18772" t="s">
        <v>22392</v>
      </c>
      <c r="I18772" t="s">
        <v>5</v>
      </c>
      <c r="J18772">
        <v>129.94999999999999</v>
      </c>
      <c r="M18772">
        <v>129.94999999999999</v>
      </c>
      <c r="N18772">
        <f t="shared" si="293"/>
        <v>0</v>
      </c>
    </row>
    <row r="18773" spans="1:14" x14ac:dyDescent="0.2">
      <c r="A18773" t="s">
        <v>18699</v>
      </c>
      <c r="B18773" t="s">
        <v>39482</v>
      </c>
      <c r="I18773" t="s">
        <v>17922</v>
      </c>
      <c r="J18773">
        <v>3193.3</v>
      </c>
      <c r="M18773">
        <v>3193.3</v>
      </c>
      <c r="N18773">
        <f t="shared" si="293"/>
        <v>0</v>
      </c>
    </row>
    <row r="18774" spans="1:14" x14ac:dyDescent="0.2">
      <c r="A18774" t="s">
        <v>18700</v>
      </c>
      <c r="B18774" t="s">
        <v>39482</v>
      </c>
      <c r="I18774" t="s">
        <v>17922</v>
      </c>
      <c r="J18774">
        <v>3193.3</v>
      </c>
      <c r="M18774">
        <v>3193.3</v>
      </c>
      <c r="N18774">
        <f t="shared" si="293"/>
        <v>0</v>
      </c>
    </row>
    <row r="18775" spans="1:14" x14ac:dyDescent="0.2">
      <c r="A18775" t="s">
        <v>18701</v>
      </c>
      <c r="B18775" t="s">
        <v>22393</v>
      </c>
      <c r="I18775" t="s">
        <v>17922</v>
      </c>
      <c r="J18775">
        <v>122.57</v>
      </c>
      <c r="M18775">
        <v>122.57</v>
      </c>
      <c r="N18775">
        <f t="shared" si="293"/>
        <v>0</v>
      </c>
    </row>
    <row r="18776" spans="1:14" x14ac:dyDescent="0.2">
      <c r="A18776" t="s">
        <v>18702</v>
      </c>
      <c r="B18776" t="s">
        <v>22393</v>
      </c>
      <c r="I18776" t="s">
        <v>17922</v>
      </c>
      <c r="J18776">
        <v>122.57</v>
      </c>
      <c r="M18776">
        <v>122.57</v>
      </c>
      <c r="N18776">
        <f t="shared" si="293"/>
        <v>0</v>
      </c>
    </row>
    <row r="18777" spans="1:14" x14ac:dyDescent="0.2">
      <c r="A18777" t="s">
        <v>18703</v>
      </c>
      <c r="B18777" t="s">
        <v>39483</v>
      </c>
      <c r="I18777" t="s">
        <v>5</v>
      </c>
      <c r="J18777">
        <v>2687.69</v>
      </c>
      <c r="M18777">
        <v>2687.69</v>
      </c>
      <c r="N18777">
        <f t="shared" si="293"/>
        <v>0</v>
      </c>
    </row>
    <row r="18778" spans="1:14" x14ac:dyDescent="0.2">
      <c r="A18778" t="s">
        <v>18704</v>
      </c>
      <c r="B18778" t="s">
        <v>39483</v>
      </c>
      <c r="I18778" t="s">
        <v>5</v>
      </c>
      <c r="J18778">
        <v>2594.3000000000002</v>
      </c>
      <c r="M18778">
        <v>2594.3000000000002</v>
      </c>
      <c r="N18778">
        <f t="shared" si="293"/>
        <v>0</v>
      </c>
    </row>
    <row r="18779" spans="1:14" x14ac:dyDescent="0.2">
      <c r="A18779" t="s">
        <v>18705</v>
      </c>
      <c r="B18779" t="s">
        <v>39484</v>
      </c>
      <c r="I18779" t="s">
        <v>17922</v>
      </c>
      <c r="J18779">
        <v>3283.27</v>
      </c>
      <c r="M18779">
        <v>3283.27</v>
      </c>
      <c r="N18779">
        <f t="shared" si="293"/>
        <v>0</v>
      </c>
    </row>
    <row r="18780" spans="1:14" x14ac:dyDescent="0.2">
      <c r="A18780" t="s">
        <v>18706</v>
      </c>
      <c r="B18780" t="s">
        <v>39484</v>
      </c>
      <c r="I18780" t="s">
        <v>17922</v>
      </c>
      <c r="J18780">
        <v>3266.41</v>
      </c>
      <c r="M18780">
        <v>3266.41</v>
      </c>
      <c r="N18780">
        <f t="shared" si="293"/>
        <v>0</v>
      </c>
    </row>
    <row r="18781" spans="1:14" x14ac:dyDescent="0.2">
      <c r="A18781" t="s">
        <v>18707</v>
      </c>
      <c r="B18781" t="s">
        <v>39485</v>
      </c>
      <c r="I18781" t="s">
        <v>5</v>
      </c>
      <c r="J18781">
        <v>3094.49</v>
      </c>
      <c r="M18781">
        <v>3094.49</v>
      </c>
      <c r="N18781">
        <f t="shared" si="293"/>
        <v>0</v>
      </c>
    </row>
    <row r="18782" spans="1:14" x14ac:dyDescent="0.2">
      <c r="A18782" t="s">
        <v>18708</v>
      </c>
      <c r="B18782" t="s">
        <v>39485</v>
      </c>
      <c r="I18782" t="s">
        <v>5</v>
      </c>
      <c r="J18782">
        <v>3058.22</v>
      </c>
      <c r="M18782">
        <v>3058.22</v>
      </c>
      <c r="N18782">
        <f t="shared" si="293"/>
        <v>0</v>
      </c>
    </row>
    <row r="18783" spans="1:14" x14ac:dyDescent="0.2">
      <c r="A18783" t="s">
        <v>18709</v>
      </c>
      <c r="B18783" t="s">
        <v>39486</v>
      </c>
      <c r="I18783" t="s">
        <v>5</v>
      </c>
      <c r="J18783">
        <v>1383.59</v>
      </c>
      <c r="M18783">
        <v>1383.59</v>
      </c>
      <c r="N18783">
        <f t="shared" si="293"/>
        <v>0</v>
      </c>
    </row>
    <row r="18784" spans="1:14" x14ac:dyDescent="0.2">
      <c r="A18784" t="s">
        <v>18710</v>
      </c>
      <c r="B18784" t="s">
        <v>39486</v>
      </c>
      <c r="I18784" t="s">
        <v>5</v>
      </c>
      <c r="J18784">
        <v>1383.59</v>
      </c>
      <c r="M18784">
        <v>1383.59</v>
      </c>
      <c r="N18784">
        <f t="shared" si="293"/>
        <v>0</v>
      </c>
    </row>
    <row r="18785" spans="1:14" x14ac:dyDescent="0.2">
      <c r="A18785" t="s">
        <v>18711</v>
      </c>
      <c r="B18785" t="s">
        <v>39487</v>
      </c>
      <c r="I18785" t="s">
        <v>5</v>
      </c>
      <c r="J18785">
        <v>2000.31</v>
      </c>
      <c r="M18785">
        <v>2000.31</v>
      </c>
      <c r="N18785">
        <f t="shared" si="293"/>
        <v>0</v>
      </c>
    </row>
    <row r="18786" spans="1:14" x14ac:dyDescent="0.2">
      <c r="A18786" t="s">
        <v>18712</v>
      </c>
      <c r="B18786" t="s">
        <v>39487</v>
      </c>
      <c r="I18786" t="s">
        <v>5</v>
      </c>
      <c r="J18786">
        <v>2000.31</v>
      </c>
      <c r="M18786">
        <v>2000.31</v>
      </c>
      <c r="N18786">
        <f t="shared" si="293"/>
        <v>0</v>
      </c>
    </row>
    <row r="18787" spans="1:14" x14ac:dyDescent="0.2">
      <c r="A18787" t="s">
        <v>18713</v>
      </c>
      <c r="B18787" t="s">
        <v>39488</v>
      </c>
      <c r="I18787" t="s">
        <v>5</v>
      </c>
      <c r="J18787">
        <v>2019.83</v>
      </c>
      <c r="M18787">
        <v>2019.83</v>
      </c>
      <c r="N18787">
        <f t="shared" si="293"/>
        <v>0</v>
      </c>
    </row>
    <row r="18788" spans="1:14" x14ac:dyDescent="0.2">
      <c r="A18788" t="s">
        <v>18714</v>
      </c>
      <c r="B18788" t="s">
        <v>39488</v>
      </c>
      <c r="I18788" t="s">
        <v>5</v>
      </c>
      <c r="J18788">
        <v>2019.83</v>
      </c>
      <c r="M18788">
        <v>2019.83</v>
      </c>
      <c r="N18788">
        <f t="shared" si="293"/>
        <v>0</v>
      </c>
    </row>
    <row r="18789" spans="1:14" x14ac:dyDescent="0.2">
      <c r="A18789" t="s">
        <v>18715</v>
      </c>
      <c r="B18789" t="s">
        <v>39489</v>
      </c>
      <c r="I18789" t="s">
        <v>5</v>
      </c>
      <c r="J18789">
        <v>2605.91</v>
      </c>
      <c r="M18789">
        <v>2605.91</v>
      </c>
      <c r="N18789">
        <f t="shared" si="293"/>
        <v>0</v>
      </c>
    </row>
    <row r="18790" spans="1:14" x14ac:dyDescent="0.2">
      <c r="A18790" t="s">
        <v>18716</v>
      </c>
      <c r="B18790" t="s">
        <v>39489</v>
      </c>
      <c r="I18790" t="s">
        <v>5</v>
      </c>
      <c r="J18790">
        <v>2605.91</v>
      </c>
      <c r="M18790">
        <v>2605.91</v>
      </c>
      <c r="N18790">
        <f t="shared" si="293"/>
        <v>0</v>
      </c>
    </row>
    <row r="18791" spans="1:14" x14ac:dyDescent="0.2">
      <c r="A18791" t="s">
        <v>18717</v>
      </c>
      <c r="B18791" t="s">
        <v>39490</v>
      </c>
      <c r="I18791" t="s">
        <v>5</v>
      </c>
      <c r="J18791">
        <v>2983.98</v>
      </c>
      <c r="M18791">
        <v>2983.98</v>
      </c>
      <c r="N18791">
        <f t="shared" si="293"/>
        <v>0</v>
      </c>
    </row>
    <row r="18792" spans="1:14" x14ac:dyDescent="0.2">
      <c r="A18792" t="s">
        <v>18718</v>
      </c>
      <c r="B18792" t="s">
        <v>39490</v>
      </c>
      <c r="I18792" t="s">
        <v>5</v>
      </c>
      <c r="J18792">
        <v>2983.98</v>
      </c>
      <c r="M18792">
        <v>2983.98</v>
      </c>
      <c r="N18792">
        <f t="shared" si="293"/>
        <v>0</v>
      </c>
    </row>
    <row r="18793" spans="1:14" x14ac:dyDescent="0.2">
      <c r="A18793" t="s">
        <v>18719</v>
      </c>
      <c r="B18793" t="s">
        <v>39491</v>
      </c>
      <c r="I18793" t="s">
        <v>5</v>
      </c>
      <c r="J18793">
        <v>3357.64</v>
      </c>
      <c r="M18793">
        <v>3357.64</v>
      </c>
      <c r="N18793">
        <f t="shared" si="293"/>
        <v>0</v>
      </c>
    </row>
    <row r="18794" spans="1:14" x14ac:dyDescent="0.2">
      <c r="A18794" t="s">
        <v>18720</v>
      </c>
      <c r="B18794" t="s">
        <v>39491</v>
      </c>
      <c r="I18794" t="s">
        <v>5</v>
      </c>
      <c r="J18794">
        <v>3357.64</v>
      </c>
      <c r="M18794">
        <v>3357.64</v>
      </c>
      <c r="N18794">
        <f t="shared" si="293"/>
        <v>0</v>
      </c>
    </row>
    <row r="18795" spans="1:14" x14ac:dyDescent="0.2">
      <c r="A18795" t="s">
        <v>18721</v>
      </c>
      <c r="B18795" t="s">
        <v>39492</v>
      </c>
      <c r="I18795" t="s">
        <v>5</v>
      </c>
      <c r="J18795">
        <v>4608.46</v>
      </c>
      <c r="M18795">
        <v>4608.46</v>
      </c>
      <c r="N18795">
        <f t="shared" si="293"/>
        <v>0</v>
      </c>
    </row>
    <row r="18796" spans="1:14" x14ac:dyDescent="0.2">
      <c r="A18796" t="s">
        <v>18722</v>
      </c>
      <c r="B18796" t="s">
        <v>39492</v>
      </c>
      <c r="I18796" t="s">
        <v>5</v>
      </c>
      <c r="J18796">
        <v>4608.46</v>
      </c>
      <c r="M18796">
        <v>4608.46</v>
      </c>
      <c r="N18796">
        <f t="shared" si="293"/>
        <v>0</v>
      </c>
    </row>
    <row r="18797" spans="1:14" x14ac:dyDescent="0.2">
      <c r="A18797" t="s">
        <v>18723</v>
      </c>
      <c r="B18797" t="s">
        <v>39493</v>
      </c>
      <c r="I18797" t="s">
        <v>5</v>
      </c>
      <c r="J18797">
        <v>5436.55</v>
      </c>
      <c r="M18797">
        <v>5436.55</v>
      </c>
      <c r="N18797">
        <f t="shared" si="293"/>
        <v>0</v>
      </c>
    </row>
    <row r="18798" spans="1:14" x14ac:dyDescent="0.2">
      <c r="A18798" t="s">
        <v>18724</v>
      </c>
      <c r="B18798" t="s">
        <v>39493</v>
      </c>
      <c r="I18798" t="s">
        <v>5</v>
      </c>
      <c r="J18798">
        <v>5436.55</v>
      </c>
      <c r="M18798">
        <v>5436.55</v>
      </c>
      <c r="N18798">
        <f t="shared" si="293"/>
        <v>0</v>
      </c>
    </row>
    <row r="18799" spans="1:14" x14ac:dyDescent="0.2">
      <c r="A18799" t="s">
        <v>18725</v>
      </c>
      <c r="B18799" t="s">
        <v>39494</v>
      </c>
      <c r="I18799" t="s">
        <v>5</v>
      </c>
      <c r="J18799">
        <v>2502.9</v>
      </c>
      <c r="M18799">
        <v>2502.9</v>
      </c>
      <c r="N18799">
        <f t="shared" si="293"/>
        <v>0</v>
      </c>
    </row>
    <row r="18800" spans="1:14" x14ac:dyDescent="0.2">
      <c r="A18800" t="s">
        <v>18726</v>
      </c>
      <c r="B18800" t="s">
        <v>39494</v>
      </c>
      <c r="I18800" t="s">
        <v>5</v>
      </c>
      <c r="J18800">
        <v>2502.9</v>
      </c>
      <c r="M18800">
        <v>2502.9</v>
      </c>
      <c r="N18800">
        <f t="shared" si="293"/>
        <v>0</v>
      </c>
    </row>
    <row r="18801" spans="1:14" x14ac:dyDescent="0.2">
      <c r="A18801" t="s">
        <v>18727</v>
      </c>
      <c r="B18801" t="s">
        <v>39495</v>
      </c>
      <c r="I18801" t="s">
        <v>5</v>
      </c>
      <c r="J18801">
        <v>3378.4</v>
      </c>
      <c r="M18801">
        <v>3378.4</v>
      </c>
      <c r="N18801">
        <f t="shared" si="293"/>
        <v>0</v>
      </c>
    </row>
    <row r="18802" spans="1:14" x14ac:dyDescent="0.2">
      <c r="A18802" t="s">
        <v>18728</v>
      </c>
      <c r="B18802" t="s">
        <v>39495</v>
      </c>
      <c r="I18802" t="s">
        <v>5</v>
      </c>
      <c r="J18802">
        <v>3378.4</v>
      </c>
      <c r="M18802">
        <v>3378.4</v>
      </c>
      <c r="N18802">
        <f t="shared" si="293"/>
        <v>0</v>
      </c>
    </row>
    <row r="18803" spans="1:14" x14ac:dyDescent="0.2">
      <c r="A18803" t="s">
        <v>18729</v>
      </c>
      <c r="B18803" t="s">
        <v>39496</v>
      </c>
      <c r="I18803" t="s">
        <v>5</v>
      </c>
      <c r="J18803">
        <v>4187.9799999999996</v>
      </c>
      <c r="M18803">
        <v>4187.9799999999996</v>
      </c>
      <c r="N18803">
        <f t="shared" si="293"/>
        <v>0</v>
      </c>
    </row>
    <row r="18804" spans="1:14" x14ac:dyDescent="0.2">
      <c r="A18804" t="s">
        <v>18730</v>
      </c>
      <c r="B18804" t="s">
        <v>39496</v>
      </c>
      <c r="I18804" t="s">
        <v>5</v>
      </c>
      <c r="J18804">
        <v>4187.9799999999996</v>
      </c>
      <c r="M18804">
        <v>4187.9799999999996</v>
      </c>
      <c r="N18804">
        <f t="shared" si="293"/>
        <v>0</v>
      </c>
    </row>
    <row r="18805" spans="1:14" x14ac:dyDescent="0.2">
      <c r="A18805" t="s">
        <v>18731</v>
      </c>
      <c r="B18805" t="s">
        <v>39497</v>
      </c>
      <c r="I18805" t="s">
        <v>5</v>
      </c>
      <c r="J18805">
        <v>4798.45</v>
      </c>
      <c r="M18805">
        <v>4798.45</v>
      </c>
      <c r="N18805">
        <f t="shared" si="293"/>
        <v>0</v>
      </c>
    </row>
    <row r="18806" spans="1:14" x14ac:dyDescent="0.2">
      <c r="A18806" t="s">
        <v>18732</v>
      </c>
      <c r="B18806" t="s">
        <v>39497</v>
      </c>
      <c r="I18806" t="s">
        <v>5</v>
      </c>
      <c r="J18806">
        <v>4798.45</v>
      </c>
      <c r="M18806">
        <v>4798.45</v>
      </c>
      <c r="N18806">
        <f t="shared" si="293"/>
        <v>0</v>
      </c>
    </row>
    <row r="18807" spans="1:14" x14ac:dyDescent="0.2">
      <c r="A18807" t="s">
        <v>18733</v>
      </c>
      <c r="B18807" t="s">
        <v>39498</v>
      </c>
      <c r="I18807" t="s">
        <v>5</v>
      </c>
      <c r="J18807">
        <v>5518.74</v>
      </c>
      <c r="M18807">
        <v>5518.74</v>
      </c>
      <c r="N18807">
        <f t="shared" si="293"/>
        <v>0</v>
      </c>
    </row>
    <row r="18808" spans="1:14" x14ac:dyDescent="0.2">
      <c r="A18808" t="s">
        <v>18734</v>
      </c>
      <c r="B18808" t="s">
        <v>39498</v>
      </c>
      <c r="I18808" t="s">
        <v>5</v>
      </c>
      <c r="J18808">
        <v>5518.74</v>
      </c>
      <c r="M18808">
        <v>5518.74</v>
      </c>
      <c r="N18808">
        <f t="shared" si="293"/>
        <v>0</v>
      </c>
    </row>
    <row r="18809" spans="1:14" x14ac:dyDescent="0.2">
      <c r="A18809" t="s">
        <v>18735</v>
      </c>
      <c r="B18809" t="s">
        <v>39499</v>
      </c>
      <c r="I18809" t="s">
        <v>5</v>
      </c>
      <c r="J18809">
        <v>6144.98</v>
      </c>
      <c r="M18809">
        <v>6144.98</v>
      </c>
      <c r="N18809">
        <f t="shared" si="293"/>
        <v>0</v>
      </c>
    </row>
    <row r="18810" spans="1:14" x14ac:dyDescent="0.2">
      <c r="A18810" t="s">
        <v>18736</v>
      </c>
      <c r="B18810" t="s">
        <v>39499</v>
      </c>
      <c r="I18810" t="s">
        <v>5</v>
      </c>
      <c r="J18810">
        <v>6144.98</v>
      </c>
      <c r="M18810">
        <v>6144.98</v>
      </c>
      <c r="N18810">
        <f t="shared" si="293"/>
        <v>0</v>
      </c>
    </row>
    <row r="18811" spans="1:14" x14ac:dyDescent="0.2">
      <c r="A18811" t="s">
        <v>18737</v>
      </c>
      <c r="B18811" t="s">
        <v>39500</v>
      </c>
      <c r="I18811" t="s">
        <v>5</v>
      </c>
      <c r="J18811">
        <v>7779.07</v>
      </c>
      <c r="M18811">
        <v>7779.07</v>
      </c>
      <c r="N18811">
        <f t="shared" si="293"/>
        <v>0</v>
      </c>
    </row>
    <row r="18812" spans="1:14" x14ac:dyDescent="0.2">
      <c r="A18812" t="s">
        <v>18738</v>
      </c>
      <c r="B18812" t="s">
        <v>39500</v>
      </c>
      <c r="I18812" t="s">
        <v>5</v>
      </c>
      <c r="J18812">
        <v>7779.07</v>
      </c>
      <c r="M18812">
        <v>7779.07</v>
      </c>
      <c r="N18812">
        <f t="shared" si="293"/>
        <v>0</v>
      </c>
    </row>
    <row r="18813" spans="1:14" x14ac:dyDescent="0.2">
      <c r="A18813" t="s">
        <v>18739</v>
      </c>
      <c r="B18813" t="s">
        <v>39501</v>
      </c>
      <c r="I18813" t="s">
        <v>5</v>
      </c>
      <c r="J18813">
        <v>9197.9</v>
      </c>
      <c r="M18813">
        <v>9197.9</v>
      </c>
      <c r="N18813">
        <f t="shared" si="293"/>
        <v>0</v>
      </c>
    </row>
    <row r="18814" spans="1:14" x14ac:dyDescent="0.2">
      <c r="A18814" t="s">
        <v>18740</v>
      </c>
      <c r="B18814" t="s">
        <v>39501</v>
      </c>
      <c r="I18814" t="s">
        <v>5</v>
      </c>
      <c r="J18814">
        <v>9197.9</v>
      </c>
      <c r="M18814">
        <v>9197.9</v>
      </c>
      <c r="N18814">
        <f t="shared" si="293"/>
        <v>0</v>
      </c>
    </row>
    <row r="18815" spans="1:14" x14ac:dyDescent="0.2">
      <c r="A18815" t="s">
        <v>18741</v>
      </c>
      <c r="B18815" t="s">
        <v>39502</v>
      </c>
      <c r="I18815" t="s">
        <v>5</v>
      </c>
      <c r="J18815">
        <v>1109.17</v>
      </c>
      <c r="M18815">
        <v>1109.17</v>
      </c>
      <c r="N18815">
        <f t="shared" si="293"/>
        <v>0</v>
      </c>
    </row>
    <row r="18816" spans="1:14" x14ac:dyDescent="0.2">
      <c r="A18816" t="s">
        <v>18742</v>
      </c>
      <c r="B18816" t="s">
        <v>39502</v>
      </c>
      <c r="I18816" t="s">
        <v>5</v>
      </c>
      <c r="J18816">
        <v>1109.17</v>
      </c>
      <c r="M18816">
        <v>1109.17</v>
      </c>
      <c r="N18816">
        <f t="shared" si="293"/>
        <v>0</v>
      </c>
    </row>
    <row r="18817" spans="1:14" x14ac:dyDescent="0.2">
      <c r="A18817" t="s">
        <v>18743</v>
      </c>
      <c r="B18817" t="s">
        <v>39503</v>
      </c>
      <c r="I18817" t="s">
        <v>5</v>
      </c>
      <c r="J18817">
        <v>741.5</v>
      </c>
      <c r="M18817">
        <v>741.5</v>
      </c>
      <c r="N18817">
        <f t="shared" si="293"/>
        <v>0</v>
      </c>
    </row>
    <row r="18818" spans="1:14" x14ac:dyDescent="0.2">
      <c r="A18818" t="s">
        <v>18744</v>
      </c>
      <c r="B18818" t="s">
        <v>39503</v>
      </c>
      <c r="I18818" t="s">
        <v>5</v>
      </c>
      <c r="J18818">
        <v>741.5</v>
      </c>
      <c r="M18818">
        <v>741.5</v>
      </c>
      <c r="N18818">
        <f t="shared" si="293"/>
        <v>0</v>
      </c>
    </row>
    <row r="18819" spans="1:14" x14ac:dyDescent="0.2">
      <c r="A18819" t="s">
        <v>18745</v>
      </c>
      <c r="B18819" t="s">
        <v>39504</v>
      </c>
      <c r="I18819" t="s">
        <v>5</v>
      </c>
      <c r="J18819">
        <v>1083.08</v>
      </c>
      <c r="M18819">
        <v>1083.08</v>
      </c>
      <c r="N18819">
        <f t="shared" si="293"/>
        <v>0</v>
      </c>
    </row>
    <row r="18820" spans="1:14" x14ac:dyDescent="0.2">
      <c r="A18820" t="s">
        <v>18746</v>
      </c>
      <c r="B18820" t="s">
        <v>39504</v>
      </c>
      <c r="I18820" t="s">
        <v>5</v>
      </c>
      <c r="J18820">
        <v>1083.08</v>
      </c>
      <c r="M18820">
        <v>1083.08</v>
      </c>
      <c r="N18820">
        <f t="shared" ref="N18820:N18883" si="294">J18820-M18820</f>
        <v>0</v>
      </c>
    </row>
    <row r="18821" spans="1:14" x14ac:dyDescent="0.2">
      <c r="A18821" t="s">
        <v>18747</v>
      </c>
      <c r="B18821" t="s">
        <v>39505</v>
      </c>
      <c r="I18821" t="s">
        <v>5</v>
      </c>
      <c r="J18821">
        <v>61.04</v>
      </c>
      <c r="M18821">
        <v>61.04</v>
      </c>
      <c r="N18821">
        <f t="shared" si="294"/>
        <v>0</v>
      </c>
    </row>
    <row r="18822" spans="1:14" x14ac:dyDescent="0.2">
      <c r="A18822" t="s">
        <v>18748</v>
      </c>
      <c r="B18822" t="s">
        <v>39505</v>
      </c>
      <c r="I18822" t="s">
        <v>5</v>
      </c>
      <c r="J18822">
        <v>59.37</v>
      </c>
      <c r="M18822">
        <v>59.37</v>
      </c>
      <c r="N18822">
        <f t="shared" si="294"/>
        <v>0</v>
      </c>
    </row>
    <row r="18823" spans="1:14" x14ac:dyDescent="0.2">
      <c r="A18823" t="s">
        <v>18749</v>
      </c>
      <c r="B18823" t="s">
        <v>39506</v>
      </c>
      <c r="I18823" t="s">
        <v>5</v>
      </c>
      <c r="J18823">
        <v>68.48</v>
      </c>
      <c r="M18823">
        <v>68.48</v>
      </c>
      <c r="N18823">
        <f t="shared" si="294"/>
        <v>0</v>
      </c>
    </row>
    <row r="18824" spans="1:14" x14ac:dyDescent="0.2">
      <c r="A18824" t="s">
        <v>18750</v>
      </c>
      <c r="B18824" t="s">
        <v>39506</v>
      </c>
      <c r="I18824" t="s">
        <v>5</v>
      </c>
      <c r="J18824">
        <v>66.81</v>
      </c>
      <c r="M18824">
        <v>66.81</v>
      </c>
      <c r="N18824">
        <f t="shared" si="294"/>
        <v>0</v>
      </c>
    </row>
    <row r="18825" spans="1:14" x14ac:dyDescent="0.2">
      <c r="A18825" t="s">
        <v>18751</v>
      </c>
      <c r="B18825" t="s">
        <v>39507</v>
      </c>
      <c r="I18825" t="s">
        <v>5</v>
      </c>
      <c r="J18825">
        <v>55.56</v>
      </c>
      <c r="M18825">
        <v>55.56</v>
      </c>
      <c r="N18825">
        <f t="shared" si="294"/>
        <v>0</v>
      </c>
    </row>
    <row r="18826" spans="1:14" x14ac:dyDescent="0.2">
      <c r="A18826" t="s">
        <v>18752</v>
      </c>
      <c r="B18826" t="s">
        <v>39507</v>
      </c>
      <c r="I18826" t="s">
        <v>5</v>
      </c>
      <c r="J18826">
        <v>53.89</v>
      </c>
      <c r="M18826">
        <v>53.89</v>
      </c>
      <c r="N18826">
        <f t="shared" si="294"/>
        <v>0</v>
      </c>
    </row>
    <row r="18827" spans="1:14" x14ac:dyDescent="0.2">
      <c r="A18827" t="s">
        <v>18753</v>
      </c>
      <c r="B18827" t="s">
        <v>39508</v>
      </c>
      <c r="I18827" t="s">
        <v>5</v>
      </c>
      <c r="J18827">
        <v>75.540000000000006</v>
      </c>
      <c r="M18827">
        <v>75.540000000000006</v>
      </c>
      <c r="N18827">
        <f t="shared" si="294"/>
        <v>0</v>
      </c>
    </row>
    <row r="18828" spans="1:14" x14ac:dyDescent="0.2">
      <c r="A18828" t="s">
        <v>18754</v>
      </c>
      <c r="B18828" t="s">
        <v>39508</v>
      </c>
      <c r="I18828" t="s">
        <v>5</v>
      </c>
      <c r="J18828">
        <v>73.87</v>
      </c>
      <c r="M18828">
        <v>73.87</v>
      </c>
      <c r="N18828">
        <f t="shared" si="294"/>
        <v>0</v>
      </c>
    </row>
    <row r="18829" spans="1:14" x14ac:dyDescent="0.2">
      <c r="A18829" t="s">
        <v>18755</v>
      </c>
      <c r="B18829" t="s">
        <v>39509</v>
      </c>
      <c r="I18829" t="s">
        <v>5</v>
      </c>
      <c r="J18829">
        <v>24.33</v>
      </c>
      <c r="M18829">
        <v>24.33</v>
      </c>
      <c r="N18829">
        <f t="shared" si="294"/>
        <v>0</v>
      </c>
    </row>
    <row r="18830" spans="1:14" x14ac:dyDescent="0.2">
      <c r="A18830" t="s">
        <v>18756</v>
      </c>
      <c r="B18830" t="s">
        <v>39509</v>
      </c>
      <c r="I18830" t="s">
        <v>5</v>
      </c>
      <c r="J18830">
        <v>22.66</v>
      </c>
      <c r="M18830">
        <v>22.66</v>
      </c>
      <c r="N18830">
        <f t="shared" si="294"/>
        <v>0</v>
      </c>
    </row>
    <row r="18831" spans="1:14" x14ac:dyDescent="0.2">
      <c r="A18831" t="s">
        <v>18757</v>
      </c>
      <c r="B18831" t="s">
        <v>39510</v>
      </c>
      <c r="I18831" t="s">
        <v>5</v>
      </c>
      <c r="J18831">
        <v>38.130000000000003</v>
      </c>
      <c r="M18831">
        <v>38.130000000000003</v>
      </c>
      <c r="N18831">
        <f t="shared" si="294"/>
        <v>0</v>
      </c>
    </row>
    <row r="18832" spans="1:14" x14ac:dyDescent="0.2">
      <c r="A18832" t="s">
        <v>18758</v>
      </c>
      <c r="B18832" t="s">
        <v>39510</v>
      </c>
      <c r="I18832" t="s">
        <v>5</v>
      </c>
      <c r="J18832">
        <v>36.46</v>
      </c>
      <c r="M18832">
        <v>36.46</v>
      </c>
      <c r="N18832">
        <f t="shared" si="294"/>
        <v>0</v>
      </c>
    </row>
    <row r="18833" spans="1:14" x14ac:dyDescent="0.2">
      <c r="A18833" t="s">
        <v>18759</v>
      </c>
      <c r="B18833" t="s">
        <v>39511</v>
      </c>
      <c r="I18833" t="s">
        <v>5</v>
      </c>
      <c r="J18833">
        <v>49.53</v>
      </c>
      <c r="M18833">
        <v>49.53</v>
      </c>
      <c r="N18833">
        <f t="shared" si="294"/>
        <v>0</v>
      </c>
    </row>
    <row r="18834" spans="1:14" x14ac:dyDescent="0.2">
      <c r="A18834" t="s">
        <v>18760</v>
      </c>
      <c r="B18834" t="s">
        <v>39511</v>
      </c>
      <c r="I18834" t="s">
        <v>5</v>
      </c>
      <c r="J18834">
        <v>47.86</v>
      </c>
      <c r="M18834">
        <v>47.86</v>
      </c>
      <c r="N18834">
        <f t="shared" si="294"/>
        <v>0</v>
      </c>
    </row>
    <row r="18835" spans="1:14" x14ac:dyDescent="0.2">
      <c r="A18835" t="s">
        <v>18761</v>
      </c>
      <c r="B18835" t="s">
        <v>39512</v>
      </c>
      <c r="I18835" t="s">
        <v>5</v>
      </c>
      <c r="J18835">
        <v>43.28</v>
      </c>
      <c r="M18835">
        <v>43.28</v>
      </c>
      <c r="N18835">
        <f t="shared" si="294"/>
        <v>0</v>
      </c>
    </row>
    <row r="18836" spans="1:14" x14ac:dyDescent="0.2">
      <c r="A18836" t="s">
        <v>18762</v>
      </c>
      <c r="B18836" t="s">
        <v>39512</v>
      </c>
      <c r="I18836" t="s">
        <v>5</v>
      </c>
      <c r="J18836">
        <v>41.61</v>
      </c>
      <c r="M18836">
        <v>41.61</v>
      </c>
      <c r="N18836">
        <f t="shared" si="294"/>
        <v>0</v>
      </c>
    </row>
    <row r="18837" spans="1:14" x14ac:dyDescent="0.2">
      <c r="A18837" t="s">
        <v>18763</v>
      </c>
      <c r="B18837" t="s">
        <v>39513</v>
      </c>
      <c r="I18837" t="s">
        <v>5</v>
      </c>
      <c r="J18837">
        <v>66.290000000000006</v>
      </c>
      <c r="M18837">
        <v>66.290000000000006</v>
      </c>
      <c r="N18837">
        <f t="shared" si="294"/>
        <v>0</v>
      </c>
    </row>
    <row r="18838" spans="1:14" x14ac:dyDescent="0.2">
      <c r="A18838" t="s">
        <v>18764</v>
      </c>
      <c r="B18838" t="s">
        <v>39513</v>
      </c>
      <c r="I18838" t="s">
        <v>5</v>
      </c>
      <c r="J18838">
        <v>64.62</v>
      </c>
      <c r="M18838">
        <v>64.62</v>
      </c>
      <c r="N18838">
        <f t="shared" si="294"/>
        <v>0</v>
      </c>
    </row>
    <row r="18839" spans="1:14" x14ac:dyDescent="0.2">
      <c r="A18839" t="s">
        <v>18765</v>
      </c>
      <c r="B18839" t="s">
        <v>39514</v>
      </c>
      <c r="I18839" t="s">
        <v>5</v>
      </c>
      <c r="J18839">
        <v>70.95</v>
      </c>
      <c r="M18839">
        <v>70.95</v>
      </c>
      <c r="N18839">
        <f t="shared" si="294"/>
        <v>0</v>
      </c>
    </row>
    <row r="18840" spans="1:14" x14ac:dyDescent="0.2">
      <c r="A18840" t="s">
        <v>18766</v>
      </c>
      <c r="B18840" t="s">
        <v>39514</v>
      </c>
      <c r="I18840" t="s">
        <v>5</v>
      </c>
      <c r="J18840">
        <v>69.28</v>
      </c>
      <c r="M18840">
        <v>69.28</v>
      </c>
      <c r="N18840">
        <f t="shared" si="294"/>
        <v>0</v>
      </c>
    </row>
    <row r="18841" spans="1:14" x14ac:dyDescent="0.2">
      <c r="A18841" t="s">
        <v>18767</v>
      </c>
      <c r="B18841" t="s">
        <v>39515</v>
      </c>
      <c r="I18841" t="s">
        <v>5</v>
      </c>
      <c r="J18841">
        <v>30.51</v>
      </c>
      <c r="M18841">
        <v>30.51</v>
      </c>
      <c r="N18841">
        <f t="shared" si="294"/>
        <v>0</v>
      </c>
    </row>
    <row r="18842" spans="1:14" x14ac:dyDescent="0.2">
      <c r="A18842" t="s">
        <v>18768</v>
      </c>
      <c r="B18842" t="s">
        <v>39515</v>
      </c>
      <c r="I18842" t="s">
        <v>5</v>
      </c>
      <c r="J18842">
        <v>28.84</v>
      </c>
      <c r="M18842">
        <v>28.84</v>
      </c>
      <c r="N18842">
        <f t="shared" si="294"/>
        <v>0</v>
      </c>
    </row>
    <row r="18843" spans="1:14" x14ac:dyDescent="0.2">
      <c r="A18843" t="s">
        <v>18769</v>
      </c>
      <c r="B18843" t="s">
        <v>39516</v>
      </c>
      <c r="I18843" t="s">
        <v>5</v>
      </c>
      <c r="J18843">
        <v>46.79</v>
      </c>
      <c r="M18843">
        <v>46.79</v>
      </c>
      <c r="N18843">
        <f t="shared" si="294"/>
        <v>0</v>
      </c>
    </row>
    <row r="18844" spans="1:14" x14ac:dyDescent="0.2">
      <c r="A18844" t="s">
        <v>18770</v>
      </c>
      <c r="B18844" t="s">
        <v>39516</v>
      </c>
      <c r="I18844" t="s">
        <v>5</v>
      </c>
      <c r="J18844">
        <v>45.12</v>
      </c>
      <c r="M18844">
        <v>45.12</v>
      </c>
      <c r="N18844">
        <f t="shared" si="294"/>
        <v>0</v>
      </c>
    </row>
    <row r="18845" spans="1:14" x14ac:dyDescent="0.2">
      <c r="A18845" t="s">
        <v>18771</v>
      </c>
      <c r="B18845" t="s">
        <v>39517</v>
      </c>
      <c r="I18845" t="s">
        <v>5</v>
      </c>
      <c r="J18845">
        <v>78.180000000000007</v>
      </c>
      <c r="M18845">
        <v>78.180000000000007</v>
      </c>
      <c r="N18845">
        <f t="shared" si="294"/>
        <v>0</v>
      </c>
    </row>
    <row r="18846" spans="1:14" x14ac:dyDescent="0.2">
      <c r="A18846" t="s">
        <v>18772</v>
      </c>
      <c r="B18846" t="s">
        <v>39517</v>
      </c>
      <c r="I18846" t="s">
        <v>5</v>
      </c>
      <c r="J18846">
        <v>76.510000000000005</v>
      </c>
      <c r="M18846">
        <v>76.510000000000005</v>
      </c>
      <c r="N18846">
        <f t="shared" si="294"/>
        <v>0</v>
      </c>
    </row>
    <row r="18847" spans="1:14" x14ac:dyDescent="0.2">
      <c r="A18847" t="s">
        <v>18773</v>
      </c>
      <c r="B18847" t="s">
        <v>39518</v>
      </c>
      <c r="I18847" t="s">
        <v>5</v>
      </c>
      <c r="J18847">
        <v>115.9</v>
      </c>
      <c r="M18847">
        <v>115.9</v>
      </c>
      <c r="N18847">
        <f t="shared" si="294"/>
        <v>0</v>
      </c>
    </row>
    <row r="18848" spans="1:14" x14ac:dyDescent="0.2">
      <c r="A18848" t="s">
        <v>18774</v>
      </c>
      <c r="B18848" t="s">
        <v>39518</v>
      </c>
      <c r="I18848" t="s">
        <v>5</v>
      </c>
      <c r="J18848">
        <v>114.23</v>
      </c>
      <c r="M18848">
        <v>114.23</v>
      </c>
      <c r="N18848">
        <f t="shared" si="294"/>
        <v>0</v>
      </c>
    </row>
    <row r="18849" spans="1:14" x14ac:dyDescent="0.2">
      <c r="A18849" t="s">
        <v>18775</v>
      </c>
      <c r="B18849" t="s">
        <v>39519</v>
      </c>
      <c r="I18849" t="s">
        <v>5</v>
      </c>
      <c r="J18849">
        <v>175.14</v>
      </c>
      <c r="M18849">
        <v>175.14</v>
      </c>
      <c r="N18849">
        <f t="shared" si="294"/>
        <v>0</v>
      </c>
    </row>
    <row r="18850" spans="1:14" x14ac:dyDescent="0.2">
      <c r="A18850" t="s">
        <v>18776</v>
      </c>
      <c r="B18850" t="s">
        <v>39519</v>
      </c>
      <c r="I18850" t="s">
        <v>5</v>
      </c>
      <c r="J18850">
        <v>173.47</v>
      </c>
      <c r="M18850">
        <v>173.47</v>
      </c>
      <c r="N18850">
        <f t="shared" si="294"/>
        <v>0</v>
      </c>
    </row>
    <row r="18851" spans="1:14" x14ac:dyDescent="0.2">
      <c r="A18851" t="s">
        <v>18777</v>
      </c>
      <c r="B18851" t="s">
        <v>39520</v>
      </c>
      <c r="I18851" t="s">
        <v>5</v>
      </c>
      <c r="J18851">
        <v>104.15</v>
      </c>
      <c r="M18851">
        <v>104.15</v>
      </c>
      <c r="N18851">
        <f t="shared" si="294"/>
        <v>0</v>
      </c>
    </row>
    <row r="18852" spans="1:14" x14ac:dyDescent="0.2">
      <c r="A18852" t="s">
        <v>18778</v>
      </c>
      <c r="B18852" t="s">
        <v>39520</v>
      </c>
      <c r="I18852" t="s">
        <v>5</v>
      </c>
      <c r="J18852">
        <v>102.48</v>
      </c>
      <c r="M18852">
        <v>102.48</v>
      </c>
      <c r="N18852">
        <f t="shared" si="294"/>
        <v>0</v>
      </c>
    </row>
    <row r="18853" spans="1:14" x14ac:dyDescent="0.2">
      <c r="A18853" t="s">
        <v>18779</v>
      </c>
      <c r="B18853" t="s">
        <v>39521</v>
      </c>
      <c r="I18853" t="s">
        <v>5</v>
      </c>
      <c r="J18853">
        <v>161.66</v>
      </c>
      <c r="M18853">
        <v>161.66</v>
      </c>
      <c r="N18853">
        <f t="shared" si="294"/>
        <v>0</v>
      </c>
    </row>
    <row r="18854" spans="1:14" x14ac:dyDescent="0.2">
      <c r="A18854" t="s">
        <v>18780</v>
      </c>
      <c r="B18854" t="s">
        <v>39521</v>
      </c>
      <c r="I18854" t="s">
        <v>5</v>
      </c>
      <c r="J18854">
        <v>153.06</v>
      </c>
      <c r="M18854">
        <v>153.06</v>
      </c>
      <c r="N18854">
        <f t="shared" si="294"/>
        <v>0</v>
      </c>
    </row>
    <row r="18855" spans="1:14" x14ac:dyDescent="0.2">
      <c r="A18855" t="s">
        <v>18781</v>
      </c>
      <c r="B18855" t="s">
        <v>39522</v>
      </c>
      <c r="I18855" t="s">
        <v>5</v>
      </c>
      <c r="J18855">
        <v>317.11</v>
      </c>
      <c r="M18855">
        <v>317.11</v>
      </c>
      <c r="N18855">
        <f t="shared" si="294"/>
        <v>0</v>
      </c>
    </row>
    <row r="18856" spans="1:14" x14ac:dyDescent="0.2">
      <c r="A18856" t="s">
        <v>18782</v>
      </c>
      <c r="B18856" t="s">
        <v>39522</v>
      </c>
      <c r="I18856" t="s">
        <v>5</v>
      </c>
      <c r="J18856">
        <v>308.51</v>
      </c>
      <c r="M18856">
        <v>308.51</v>
      </c>
      <c r="N18856">
        <f t="shared" si="294"/>
        <v>0</v>
      </c>
    </row>
    <row r="18857" spans="1:14" x14ac:dyDescent="0.2">
      <c r="A18857" t="s">
        <v>18783</v>
      </c>
      <c r="B18857" t="s">
        <v>39523</v>
      </c>
      <c r="I18857" t="s">
        <v>5</v>
      </c>
      <c r="J18857">
        <v>612.97</v>
      </c>
      <c r="M18857">
        <v>612.97</v>
      </c>
      <c r="N18857">
        <f t="shared" si="294"/>
        <v>0</v>
      </c>
    </row>
    <row r="18858" spans="1:14" x14ac:dyDescent="0.2">
      <c r="A18858" t="s">
        <v>18784</v>
      </c>
      <c r="B18858" t="s">
        <v>39523</v>
      </c>
      <c r="I18858" t="s">
        <v>5</v>
      </c>
      <c r="J18858">
        <v>604.37</v>
      </c>
      <c r="M18858">
        <v>604.37</v>
      </c>
      <c r="N18858">
        <f t="shared" si="294"/>
        <v>0</v>
      </c>
    </row>
    <row r="18859" spans="1:14" x14ac:dyDescent="0.2">
      <c r="A18859" t="s">
        <v>18785</v>
      </c>
      <c r="B18859" t="s">
        <v>39524</v>
      </c>
      <c r="I18859" t="s">
        <v>5</v>
      </c>
      <c r="J18859">
        <v>102.76</v>
      </c>
      <c r="M18859">
        <v>102.76</v>
      </c>
      <c r="N18859">
        <f t="shared" si="294"/>
        <v>0</v>
      </c>
    </row>
    <row r="18860" spans="1:14" x14ac:dyDescent="0.2">
      <c r="A18860" t="s">
        <v>18786</v>
      </c>
      <c r="B18860" t="s">
        <v>39524</v>
      </c>
      <c r="I18860" t="s">
        <v>5</v>
      </c>
      <c r="J18860">
        <v>99.43</v>
      </c>
      <c r="M18860">
        <v>99.43</v>
      </c>
      <c r="N18860">
        <f t="shared" si="294"/>
        <v>0</v>
      </c>
    </row>
    <row r="18861" spans="1:14" x14ac:dyDescent="0.2">
      <c r="A18861" t="s">
        <v>18787</v>
      </c>
      <c r="B18861" t="s">
        <v>22394</v>
      </c>
      <c r="I18861" t="s">
        <v>5</v>
      </c>
      <c r="J18861">
        <v>4.76</v>
      </c>
      <c r="M18861">
        <v>4.76</v>
      </c>
      <c r="N18861">
        <f t="shared" si="294"/>
        <v>0</v>
      </c>
    </row>
    <row r="18862" spans="1:14" x14ac:dyDescent="0.2">
      <c r="A18862" t="s">
        <v>18788</v>
      </c>
      <c r="B18862" t="s">
        <v>22394</v>
      </c>
      <c r="I18862" t="s">
        <v>5</v>
      </c>
      <c r="J18862">
        <v>4.43</v>
      </c>
      <c r="M18862">
        <v>4.43</v>
      </c>
      <c r="N18862">
        <f t="shared" si="294"/>
        <v>0</v>
      </c>
    </row>
    <row r="18863" spans="1:14" x14ac:dyDescent="0.2">
      <c r="A18863" t="s">
        <v>18789</v>
      </c>
      <c r="B18863" t="s">
        <v>39525</v>
      </c>
      <c r="I18863" t="s">
        <v>5</v>
      </c>
      <c r="J18863">
        <v>37.619999999999997</v>
      </c>
      <c r="M18863">
        <v>37.619999999999997</v>
      </c>
      <c r="N18863">
        <f t="shared" si="294"/>
        <v>0</v>
      </c>
    </row>
    <row r="18864" spans="1:14" x14ac:dyDescent="0.2">
      <c r="A18864" t="s">
        <v>18790</v>
      </c>
      <c r="B18864" t="s">
        <v>39525</v>
      </c>
      <c r="I18864" t="s">
        <v>5</v>
      </c>
      <c r="J18864">
        <v>35.61</v>
      </c>
      <c r="M18864">
        <v>35.61</v>
      </c>
      <c r="N18864">
        <f t="shared" si="294"/>
        <v>0</v>
      </c>
    </row>
    <row r="18865" spans="1:14" x14ac:dyDescent="0.2">
      <c r="A18865" t="s">
        <v>18791</v>
      </c>
      <c r="B18865" t="s">
        <v>39526</v>
      </c>
      <c r="I18865" t="s">
        <v>5</v>
      </c>
      <c r="J18865">
        <v>34.42</v>
      </c>
      <c r="M18865">
        <v>34.42</v>
      </c>
      <c r="N18865">
        <f t="shared" si="294"/>
        <v>0</v>
      </c>
    </row>
    <row r="18866" spans="1:14" x14ac:dyDescent="0.2">
      <c r="A18866" t="s">
        <v>18792</v>
      </c>
      <c r="B18866" t="s">
        <v>39526</v>
      </c>
      <c r="I18866" t="s">
        <v>5</v>
      </c>
      <c r="J18866">
        <v>29.82</v>
      </c>
      <c r="M18866">
        <v>29.82</v>
      </c>
      <c r="N18866">
        <f t="shared" si="294"/>
        <v>0</v>
      </c>
    </row>
    <row r="18867" spans="1:14" x14ac:dyDescent="0.2">
      <c r="A18867" t="s">
        <v>18793</v>
      </c>
      <c r="B18867" t="s">
        <v>39527</v>
      </c>
      <c r="I18867" t="s">
        <v>5</v>
      </c>
      <c r="J18867">
        <v>58</v>
      </c>
      <c r="M18867">
        <v>58</v>
      </c>
      <c r="N18867">
        <f t="shared" si="294"/>
        <v>0</v>
      </c>
    </row>
    <row r="18868" spans="1:14" x14ac:dyDescent="0.2">
      <c r="A18868" t="s">
        <v>18794</v>
      </c>
      <c r="B18868" t="s">
        <v>39527</v>
      </c>
      <c r="I18868" t="s">
        <v>5</v>
      </c>
      <c r="J18868">
        <v>58</v>
      </c>
      <c r="M18868">
        <v>58</v>
      </c>
      <c r="N18868">
        <f t="shared" si="294"/>
        <v>0</v>
      </c>
    </row>
    <row r="18869" spans="1:14" x14ac:dyDescent="0.2">
      <c r="A18869" t="s">
        <v>18795</v>
      </c>
      <c r="B18869" t="s">
        <v>18796</v>
      </c>
      <c r="I18869" t="s">
        <v>5</v>
      </c>
      <c r="J18869">
        <v>35</v>
      </c>
      <c r="M18869">
        <v>35</v>
      </c>
      <c r="N18869">
        <f t="shared" si="294"/>
        <v>0</v>
      </c>
    </row>
    <row r="18870" spans="1:14" x14ac:dyDescent="0.2">
      <c r="A18870" t="s">
        <v>18797</v>
      </c>
      <c r="B18870" t="s">
        <v>18796</v>
      </c>
      <c r="I18870" t="s">
        <v>5</v>
      </c>
      <c r="J18870">
        <v>35</v>
      </c>
      <c r="M18870">
        <v>35</v>
      </c>
      <c r="N18870">
        <f t="shared" si="294"/>
        <v>0</v>
      </c>
    </row>
    <row r="18871" spans="1:14" x14ac:dyDescent="0.2">
      <c r="A18871" t="s">
        <v>18798</v>
      </c>
      <c r="B18871" t="s">
        <v>18799</v>
      </c>
      <c r="I18871" t="s">
        <v>5</v>
      </c>
      <c r="J18871">
        <v>40</v>
      </c>
      <c r="M18871">
        <v>40</v>
      </c>
      <c r="N18871">
        <f t="shared" si="294"/>
        <v>0</v>
      </c>
    </row>
    <row r="18872" spans="1:14" x14ac:dyDescent="0.2">
      <c r="A18872" t="s">
        <v>18800</v>
      </c>
      <c r="B18872" t="s">
        <v>18799</v>
      </c>
      <c r="I18872" t="s">
        <v>5</v>
      </c>
      <c r="J18872">
        <v>40</v>
      </c>
      <c r="M18872">
        <v>40</v>
      </c>
      <c r="N18872">
        <f t="shared" si="294"/>
        <v>0</v>
      </c>
    </row>
    <row r="18873" spans="1:14" x14ac:dyDescent="0.2">
      <c r="A18873" t="s">
        <v>18801</v>
      </c>
      <c r="B18873" t="s">
        <v>18802</v>
      </c>
      <c r="I18873" t="s">
        <v>5</v>
      </c>
      <c r="J18873">
        <v>40</v>
      </c>
      <c r="M18873">
        <v>40</v>
      </c>
      <c r="N18873">
        <f t="shared" si="294"/>
        <v>0</v>
      </c>
    </row>
    <row r="18874" spans="1:14" x14ac:dyDescent="0.2">
      <c r="A18874" t="s">
        <v>18803</v>
      </c>
      <c r="B18874" t="s">
        <v>18802</v>
      </c>
      <c r="I18874" t="s">
        <v>5</v>
      </c>
      <c r="J18874">
        <v>40</v>
      </c>
      <c r="M18874">
        <v>40</v>
      </c>
      <c r="N18874">
        <f t="shared" si="294"/>
        <v>0</v>
      </c>
    </row>
    <row r="18875" spans="1:14" x14ac:dyDescent="0.2">
      <c r="A18875" t="s">
        <v>18804</v>
      </c>
      <c r="B18875" t="s">
        <v>18805</v>
      </c>
      <c r="I18875" t="s">
        <v>5</v>
      </c>
      <c r="J18875">
        <v>68</v>
      </c>
      <c r="M18875">
        <v>68</v>
      </c>
      <c r="N18875">
        <f t="shared" si="294"/>
        <v>0</v>
      </c>
    </row>
    <row r="18876" spans="1:14" x14ac:dyDescent="0.2">
      <c r="A18876" t="s">
        <v>18806</v>
      </c>
      <c r="B18876" t="s">
        <v>18805</v>
      </c>
      <c r="I18876" t="s">
        <v>5</v>
      </c>
      <c r="J18876">
        <v>68</v>
      </c>
      <c r="M18876">
        <v>68</v>
      </c>
      <c r="N18876">
        <f t="shared" si="294"/>
        <v>0</v>
      </c>
    </row>
    <row r="18877" spans="1:14" x14ac:dyDescent="0.2">
      <c r="A18877" t="s">
        <v>18807</v>
      </c>
      <c r="B18877" t="s">
        <v>39528</v>
      </c>
      <c r="I18877" t="s">
        <v>1898</v>
      </c>
      <c r="J18877">
        <v>109.35</v>
      </c>
      <c r="M18877">
        <v>109.35</v>
      </c>
      <c r="N18877">
        <f t="shared" si="294"/>
        <v>0</v>
      </c>
    </row>
    <row r="18878" spans="1:14" x14ac:dyDescent="0.2">
      <c r="A18878" t="s">
        <v>18808</v>
      </c>
      <c r="B18878" t="s">
        <v>39528</v>
      </c>
      <c r="I18878" t="s">
        <v>1898</v>
      </c>
      <c r="J18878">
        <v>109.35</v>
      </c>
      <c r="M18878">
        <v>109.35</v>
      </c>
      <c r="N18878">
        <f t="shared" si="294"/>
        <v>0</v>
      </c>
    </row>
    <row r="18879" spans="1:14" x14ac:dyDescent="0.2">
      <c r="A18879" t="s">
        <v>18809</v>
      </c>
      <c r="B18879" t="s">
        <v>39529</v>
      </c>
      <c r="I18879" t="s">
        <v>1898</v>
      </c>
      <c r="J18879">
        <v>133.78</v>
      </c>
      <c r="M18879">
        <v>133.78</v>
      </c>
      <c r="N18879">
        <f t="shared" si="294"/>
        <v>0</v>
      </c>
    </row>
    <row r="18880" spans="1:14" x14ac:dyDescent="0.2">
      <c r="A18880" t="s">
        <v>18810</v>
      </c>
      <c r="B18880" t="s">
        <v>39529</v>
      </c>
      <c r="I18880" t="s">
        <v>1898</v>
      </c>
      <c r="J18880">
        <v>133.78</v>
      </c>
      <c r="M18880">
        <v>133.78</v>
      </c>
      <c r="N18880">
        <f t="shared" si="294"/>
        <v>0</v>
      </c>
    </row>
    <row r="18881" spans="1:14" x14ac:dyDescent="0.2">
      <c r="A18881" t="s">
        <v>18811</v>
      </c>
      <c r="B18881" t="s">
        <v>39530</v>
      </c>
      <c r="I18881" t="s">
        <v>1898</v>
      </c>
      <c r="J18881">
        <v>140.68</v>
      </c>
      <c r="M18881">
        <v>140.68</v>
      </c>
      <c r="N18881">
        <f t="shared" si="294"/>
        <v>0</v>
      </c>
    </row>
    <row r="18882" spans="1:14" x14ac:dyDescent="0.2">
      <c r="A18882" t="s">
        <v>18812</v>
      </c>
      <c r="B18882" t="s">
        <v>39530</v>
      </c>
      <c r="I18882" t="s">
        <v>1898</v>
      </c>
      <c r="J18882">
        <v>140.68</v>
      </c>
      <c r="M18882">
        <v>140.68</v>
      </c>
      <c r="N18882">
        <f t="shared" si="294"/>
        <v>0</v>
      </c>
    </row>
    <row r="18883" spans="1:14" x14ac:dyDescent="0.2">
      <c r="A18883" t="s">
        <v>18813</v>
      </c>
      <c r="B18883" t="s">
        <v>39531</v>
      </c>
      <c r="I18883" t="s">
        <v>1898</v>
      </c>
      <c r="J18883">
        <v>68.459999999999994</v>
      </c>
      <c r="M18883">
        <v>68.459999999999994</v>
      </c>
      <c r="N18883">
        <f t="shared" si="294"/>
        <v>0</v>
      </c>
    </row>
    <row r="18884" spans="1:14" x14ac:dyDescent="0.2">
      <c r="A18884" t="s">
        <v>18814</v>
      </c>
      <c r="B18884" t="s">
        <v>39531</v>
      </c>
      <c r="I18884" t="s">
        <v>1898</v>
      </c>
      <c r="J18884">
        <v>68.459999999999994</v>
      </c>
      <c r="M18884">
        <v>68.459999999999994</v>
      </c>
      <c r="N18884">
        <f t="shared" ref="N18884:N18947" si="295">J18884-M18884</f>
        <v>0</v>
      </c>
    </row>
    <row r="18885" spans="1:14" x14ac:dyDescent="0.2">
      <c r="A18885" t="s">
        <v>18815</v>
      </c>
      <c r="B18885" t="s">
        <v>39532</v>
      </c>
      <c r="I18885" t="s">
        <v>1898</v>
      </c>
      <c r="J18885">
        <v>159.37</v>
      </c>
      <c r="M18885">
        <v>159.37</v>
      </c>
      <c r="N18885">
        <f t="shared" si="295"/>
        <v>0</v>
      </c>
    </row>
    <row r="18886" spans="1:14" x14ac:dyDescent="0.2">
      <c r="A18886" t="s">
        <v>18816</v>
      </c>
      <c r="B18886" t="s">
        <v>39533</v>
      </c>
      <c r="I18886" t="s">
        <v>1898</v>
      </c>
      <c r="J18886">
        <v>61.68</v>
      </c>
      <c r="M18886">
        <v>61.68</v>
      </c>
      <c r="N18886">
        <f t="shared" si="295"/>
        <v>0</v>
      </c>
    </row>
    <row r="18887" spans="1:14" x14ac:dyDescent="0.2">
      <c r="A18887" t="s">
        <v>18817</v>
      </c>
      <c r="B18887" t="s">
        <v>39533</v>
      </c>
      <c r="I18887" t="s">
        <v>1898</v>
      </c>
      <c r="J18887">
        <v>49.31</v>
      </c>
      <c r="M18887">
        <v>49.31</v>
      </c>
      <c r="N18887">
        <f t="shared" si="295"/>
        <v>0</v>
      </c>
    </row>
    <row r="18888" spans="1:14" x14ac:dyDescent="0.2">
      <c r="A18888" t="s">
        <v>18818</v>
      </c>
      <c r="B18888" t="s">
        <v>39532</v>
      </c>
      <c r="I18888" t="s">
        <v>1898</v>
      </c>
      <c r="J18888">
        <v>156.13</v>
      </c>
      <c r="M18888">
        <v>156.13</v>
      </c>
      <c r="N18888">
        <f t="shared" si="295"/>
        <v>0</v>
      </c>
    </row>
    <row r="18889" spans="1:14" x14ac:dyDescent="0.2">
      <c r="A18889" t="s">
        <v>18819</v>
      </c>
      <c r="B18889" t="s">
        <v>39533</v>
      </c>
      <c r="I18889" t="s">
        <v>1898</v>
      </c>
      <c r="J18889">
        <v>58.44</v>
      </c>
      <c r="M18889">
        <v>58.44</v>
      </c>
      <c r="N18889">
        <f t="shared" si="295"/>
        <v>0</v>
      </c>
    </row>
    <row r="18890" spans="1:14" x14ac:dyDescent="0.2">
      <c r="A18890" t="s">
        <v>18820</v>
      </c>
      <c r="B18890" t="s">
        <v>39533</v>
      </c>
      <c r="I18890" t="s">
        <v>1898</v>
      </c>
      <c r="J18890">
        <v>46.07</v>
      </c>
      <c r="M18890">
        <v>46.07</v>
      </c>
      <c r="N18890">
        <f t="shared" si="295"/>
        <v>0</v>
      </c>
    </row>
    <row r="18891" spans="1:14" x14ac:dyDescent="0.2">
      <c r="A18891" t="s">
        <v>18821</v>
      </c>
      <c r="B18891" t="s">
        <v>39534</v>
      </c>
      <c r="I18891" t="s">
        <v>1898</v>
      </c>
      <c r="J18891">
        <v>188.29</v>
      </c>
      <c r="M18891">
        <v>188.29</v>
      </c>
      <c r="N18891">
        <f t="shared" si="295"/>
        <v>0</v>
      </c>
    </row>
    <row r="18892" spans="1:14" x14ac:dyDescent="0.2">
      <c r="A18892" t="s">
        <v>18822</v>
      </c>
      <c r="B18892" t="s">
        <v>39534</v>
      </c>
      <c r="I18892" t="s">
        <v>1898</v>
      </c>
      <c r="J18892">
        <v>68.55</v>
      </c>
      <c r="M18892">
        <v>68.55</v>
      </c>
      <c r="N18892">
        <f t="shared" si="295"/>
        <v>0</v>
      </c>
    </row>
    <row r="18893" spans="1:14" x14ac:dyDescent="0.2">
      <c r="A18893" t="s">
        <v>18823</v>
      </c>
      <c r="B18893" t="s">
        <v>39534</v>
      </c>
      <c r="I18893" t="s">
        <v>1898</v>
      </c>
      <c r="J18893">
        <v>53.66</v>
      </c>
      <c r="M18893">
        <v>53.66</v>
      </c>
      <c r="N18893">
        <f t="shared" si="295"/>
        <v>0</v>
      </c>
    </row>
    <row r="18894" spans="1:14" x14ac:dyDescent="0.2">
      <c r="A18894" t="s">
        <v>18824</v>
      </c>
      <c r="B18894" t="s">
        <v>39534</v>
      </c>
      <c r="I18894" t="s">
        <v>1898</v>
      </c>
      <c r="J18894">
        <v>185.05</v>
      </c>
      <c r="M18894">
        <v>185.05</v>
      </c>
      <c r="N18894">
        <f t="shared" si="295"/>
        <v>0</v>
      </c>
    </row>
    <row r="18895" spans="1:14" x14ac:dyDescent="0.2">
      <c r="A18895" t="s">
        <v>18825</v>
      </c>
      <c r="B18895" t="s">
        <v>39534</v>
      </c>
      <c r="I18895" t="s">
        <v>1898</v>
      </c>
      <c r="J18895">
        <v>65.31</v>
      </c>
      <c r="M18895">
        <v>65.31</v>
      </c>
      <c r="N18895">
        <f t="shared" si="295"/>
        <v>0</v>
      </c>
    </row>
    <row r="18896" spans="1:14" x14ac:dyDescent="0.2">
      <c r="A18896" t="s">
        <v>18826</v>
      </c>
      <c r="B18896" t="s">
        <v>39534</v>
      </c>
      <c r="I18896" t="s">
        <v>1898</v>
      </c>
      <c r="J18896">
        <v>50.42</v>
      </c>
      <c r="M18896">
        <v>50.42</v>
      </c>
      <c r="N18896">
        <f t="shared" si="295"/>
        <v>0</v>
      </c>
    </row>
    <row r="18897" spans="1:14" x14ac:dyDescent="0.2">
      <c r="A18897" t="s">
        <v>18827</v>
      </c>
      <c r="B18897" t="s">
        <v>39535</v>
      </c>
      <c r="I18897" t="s">
        <v>1898</v>
      </c>
      <c r="J18897">
        <v>237.08</v>
      </c>
      <c r="M18897">
        <v>237.08</v>
      </c>
      <c r="N18897">
        <f t="shared" si="295"/>
        <v>0</v>
      </c>
    </row>
    <row r="18898" spans="1:14" x14ac:dyDescent="0.2">
      <c r="A18898" t="s">
        <v>18828</v>
      </c>
      <c r="B18898" t="s">
        <v>39535</v>
      </c>
      <c r="I18898" t="s">
        <v>1898</v>
      </c>
      <c r="J18898">
        <v>77.67</v>
      </c>
      <c r="M18898">
        <v>77.67</v>
      </c>
      <c r="N18898">
        <f t="shared" si="295"/>
        <v>0</v>
      </c>
    </row>
    <row r="18899" spans="1:14" x14ac:dyDescent="0.2">
      <c r="A18899" t="s">
        <v>18829</v>
      </c>
      <c r="B18899" t="s">
        <v>39535</v>
      </c>
      <c r="I18899" t="s">
        <v>1898</v>
      </c>
      <c r="J18899">
        <v>58.95</v>
      </c>
      <c r="M18899">
        <v>58.95</v>
      </c>
      <c r="N18899">
        <f t="shared" si="295"/>
        <v>0</v>
      </c>
    </row>
    <row r="18900" spans="1:14" x14ac:dyDescent="0.2">
      <c r="A18900" t="s">
        <v>18830</v>
      </c>
      <c r="B18900" t="s">
        <v>39535</v>
      </c>
      <c r="I18900" t="s">
        <v>1898</v>
      </c>
      <c r="J18900">
        <v>233.84</v>
      </c>
      <c r="M18900">
        <v>233.84</v>
      </c>
      <c r="N18900">
        <f t="shared" si="295"/>
        <v>0</v>
      </c>
    </row>
    <row r="18901" spans="1:14" x14ac:dyDescent="0.2">
      <c r="A18901" t="s">
        <v>18831</v>
      </c>
      <c r="B18901" t="s">
        <v>39535</v>
      </c>
      <c r="I18901" t="s">
        <v>1898</v>
      </c>
      <c r="J18901">
        <v>74.430000000000007</v>
      </c>
      <c r="M18901">
        <v>74.430000000000007</v>
      </c>
      <c r="N18901">
        <f t="shared" si="295"/>
        <v>0</v>
      </c>
    </row>
    <row r="18902" spans="1:14" x14ac:dyDescent="0.2">
      <c r="A18902" t="s">
        <v>18832</v>
      </c>
      <c r="B18902" t="s">
        <v>39535</v>
      </c>
      <c r="I18902" t="s">
        <v>1898</v>
      </c>
      <c r="J18902">
        <v>55.71</v>
      </c>
      <c r="M18902">
        <v>55.71</v>
      </c>
      <c r="N18902">
        <f t="shared" si="295"/>
        <v>0</v>
      </c>
    </row>
    <row r="18903" spans="1:14" x14ac:dyDescent="0.2">
      <c r="A18903" t="s">
        <v>18833</v>
      </c>
      <c r="B18903" t="s">
        <v>39536</v>
      </c>
      <c r="I18903" t="s">
        <v>1898</v>
      </c>
      <c r="J18903">
        <v>173.32</v>
      </c>
      <c r="M18903">
        <v>173.32</v>
      </c>
      <c r="N18903">
        <f t="shared" si="295"/>
        <v>0</v>
      </c>
    </row>
    <row r="18904" spans="1:14" x14ac:dyDescent="0.2">
      <c r="A18904" t="s">
        <v>18834</v>
      </c>
      <c r="B18904" t="s">
        <v>39536</v>
      </c>
      <c r="I18904" t="s">
        <v>1898</v>
      </c>
      <c r="J18904">
        <v>68.47</v>
      </c>
      <c r="M18904">
        <v>68.47</v>
      </c>
      <c r="N18904">
        <f t="shared" si="295"/>
        <v>0</v>
      </c>
    </row>
    <row r="18905" spans="1:14" x14ac:dyDescent="0.2">
      <c r="A18905" t="s">
        <v>18835</v>
      </c>
      <c r="B18905" t="s">
        <v>39536</v>
      </c>
      <c r="I18905" t="s">
        <v>1898</v>
      </c>
      <c r="J18905">
        <v>54.24</v>
      </c>
      <c r="M18905">
        <v>54.24</v>
      </c>
      <c r="N18905">
        <f t="shared" si="295"/>
        <v>0</v>
      </c>
    </row>
    <row r="18906" spans="1:14" x14ac:dyDescent="0.2">
      <c r="A18906" t="s">
        <v>18836</v>
      </c>
      <c r="B18906" t="s">
        <v>39536</v>
      </c>
      <c r="I18906" t="s">
        <v>1898</v>
      </c>
      <c r="J18906">
        <v>170.08</v>
      </c>
      <c r="M18906">
        <v>170.08</v>
      </c>
      <c r="N18906">
        <f t="shared" si="295"/>
        <v>0</v>
      </c>
    </row>
    <row r="18907" spans="1:14" x14ac:dyDescent="0.2">
      <c r="A18907" t="s">
        <v>18837</v>
      </c>
      <c r="B18907" t="s">
        <v>39536</v>
      </c>
      <c r="I18907" t="s">
        <v>1898</v>
      </c>
      <c r="J18907">
        <v>65.23</v>
      </c>
      <c r="M18907">
        <v>65.23</v>
      </c>
      <c r="N18907">
        <f t="shared" si="295"/>
        <v>0</v>
      </c>
    </row>
    <row r="18908" spans="1:14" x14ac:dyDescent="0.2">
      <c r="A18908" t="s">
        <v>18838</v>
      </c>
      <c r="B18908" t="s">
        <v>39536</v>
      </c>
      <c r="I18908" t="s">
        <v>1898</v>
      </c>
      <c r="J18908">
        <v>51</v>
      </c>
      <c r="M18908">
        <v>51</v>
      </c>
      <c r="N18908">
        <f t="shared" si="295"/>
        <v>0</v>
      </c>
    </row>
    <row r="18909" spans="1:14" x14ac:dyDescent="0.2">
      <c r="A18909" t="s">
        <v>18839</v>
      </c>
      <c r="B18909" t="s">
        <v>39537</v>
      </c>
      <c r="I18909" t="s">
        <v>1898</v>
      </c>
      <c r="J18909">
        <v>200.24</v>
      </c>
      <c r="M18909">
        <v>200.24</v>
      </c>
      <c r="N18909">
        <f t="shared" si="295"/>
        <v>0</v>
      </c>
    </row>
    <row r="18910" spans="1:14" x14ac:dyDescent="0.2">
      <c r="A18910" t="s">
        <v>18840</v>
      </c>
      <c r="B18910" t="s">
        <v>39537</v>
      </c>
      <c r="I18910" t="s">
        <v>1898</v>
      </c>
      <c r="J18910">
        <v>74.930000000000007</v>
      </c>
      <c r="M18910">
        <v>74.930000000000007</v>
      </c>
      <c r="N18910">
        <f t="shared" si="295"/>
        <v>0</v>
      </c>
    </row>
    <row r="18911" spans="1:14" x14ac:dyDescent="0.2">
      <c r="A18911" t="s">
        <v>18841</v>
      </c>
      <c r="B18911" t="s">
        <v>39537</v>
      </c>
      <c r="I18911" t="s">
        <v>1898</v>
      </c>
      <c r="J18911">
        <v>58.29</v>
      </c>
      <c r="M18911">
        <v>58.29</v>
      </c>
      <c r="N18911">
        <f t="shared" si="295"/>
        <v>0</v>
      </c>
    </row>
    <row r="18912" spans="1:14" x14ac:dyDescent="0.2">
      <c r="A18912" t="s">
        <v>18842</v>
      </c>
      <c r="B18912" t="s">
        <v>39537</v>
      </c>
      <c r="I18912" t="s">
        <v>1898</v>
      </c>
      <c r="J18912">
        <v>197</v>
      </c>
      <c r="M18912">
        <v>197</v>
      </c>
      <c r="N18912">
        <f t="shared" si="295"/>
        <v>0</v>
      </c>
    </row>
    <row r="18913" spans="1:14" x14ac:dyDescent="0.2">
      <c r="A18913" t="s">
        <v>18843</v>
      </c>
      <c r="B18913" t="s">
        <v>39537</v>
      </c>
      <c r="I18913" t="s">
        <v>1898</v>
      </c>
      <c r="J18913">
        <v>71.69</v>
      </c>
      <c r="M18913">
        <v>71.69</v>
      </c>
      <c r="N18913">
        <f t="shared" si="295"/>
        <v>0</v>
      </c>
    </row>
    <row r="18914" spans="1:14" x14ac:dyDescent="0.2">
      <c r="A18914" t="s">
        <v>18844</v>
      </c>
      <c r="B18914" t="s">
        <v>39537</v>
      </c>
      <c r="I18914" t="s">
        <v>1898</v>
      </c>
      <c r="J18914">
        <v>55.05</v>
      </c>
      <c r="M18914">
        <v>55.05</v>
      </c>
      <c r="N18914">
        <f t="shared" si="295"/>
        <v>0</v>
      </c>
    </row>
    <row r="18915" spans="1:14" x14ac:dyDescent="0.2">
      <c r="A18915" t="s">
        <v>18845</v>
      </c>
      <c r="B18915" t="s">
        <v>39538</v>
      </c>
      <c r="I18915" t="s">
        <v>1898</v>
      </c>
      <c r="J18915">
        <v>223.64</v>
      </c>
      <c r="M18915">
        <v>223.64</v>
      </c>
      <c r="N18915">
        <f t="shared" si="295"/>
        <v>0</v>
      </c>
    </row>
    <row r="18916" spans="1:14" x14ac:dyDescent="0.2">
      <c r="A18916" t="s">
        <v>18846</v>
      </c>
      <c r="B18916" t="s">
        <v>39538</v>
      </c>
      <c r="I18916" t="s">
        <v>1898</v>
      </c>
      <c r="J18916">
        <v>82.78</v>
      </c>
      <c r="M18916">
        <v>82.78</v>
      </c>
      <c r="N18916">
        <f t="shared" si="295"/>
        <v>0</v>
      </c>
    </row>
    <row r="18917" spans="1:14" x14ac:dyDescent="0.2">
      <c r="A18917" t="s">
        <v>18847</v>
      </c>
      <c r="B18917" t="s">
        <v>39538</v>
      </c>
      <c r="I18917" t="s">
        <v>1898</v>
      </c>
      <c r="J18917">
        <v>63.87</v>
      </c>
      <c r="M18917">
        <v>63.87</v>
      </c>
      <c r="N18917">
        <f t="shared" si="295"/>
        <v>0</v>
      </c>
    </row>
    <row r="18918" spans="1:14" x14ac:dyDescent="0.2">
      <c r="A18918" t="s">
        <v>18848</v>
      </c>
      <c r="B18918" t="s">
        <v>39538</v>
      </c>
      <c r="I18918" t="s">
        <v>1898</v>
      </c>
      <c r="J18918">
        <v>220.4</v>
      </c>
      <c r="M18918">
        <v>220.4</v>
      </c>
      <c r="N18918">
        <f t="shared" si="295"/>
        <v>0</v>
      </c>
    </row>
    <row r="18919" spans="1:14" x14ac:dyDescent="0.2">
      <c r="A18919" t="s">
        <v>18849</v>
      </c>
      <c r="B18919" t="s">
        <v>39538</v>
      </c>
      <c r="I18919" t="s">
        <v>1898</v>
      </c>
      <c r="J18919">
        <v>79.540000000000006</v>
      </c>
      <c r="M18919">
        <v>79.540000000000006</v>
      </c>
      <c r="N18919">
        <f t="shared" si="295"/>
        <v>0</v>
      </c>
    </row>
    <row r="18920" spans="1:14" x14ac:dyDescent="0.2">
      <c r="A18920" t="s">
        <v>18850</v>
      </c>
      <c r="B18920" t="s">
        <v>39538</v>
      </c>
      <c r="I18920" t="s">
        <v>1898</v>
      </c>
      <c r="J18920">
        <v>60.63</v>
      </c>
      <c r="M18920">
        <v>60.63</v>
      </c>
      <c r="N18920">
        <f t="shared" si="295"/>
        <v>0</v>
      </c>
    </row>
    <row r="18921" spans="1:14" x14ac:dyDescent="0.2">
      <c r="A18921" t="s">
        <v>18851</v>
      </c>
      <c r="B18921" t="s">
        <v>39539</v>
      </c>
      <c r="I18921" t="s">
        <v>1898</v>
      </c>
      <c r="J18921">
        <v>257.76</v>
      </c>
      <c r="M18921">
        <v>257.76</v>
      </c>
      <c r="N18921">
        <f t="shared" si="295"/>
        <v>0</v>
      </c>
    </row>
    <row r="18922" spans="1:14" x14ac:dyDescent="0.2">
      <c r="A18922" t="s">
        <v>18852</v>
      </c>
      <c r="B18922" t="s">
        <v>39539</v>
      </c>
      <c r="I18922" t="s">
        <v>1898</v>
      </c>
      <c r="J18922">
        <v>89.29</v>
      </c>
      <c r="M18922">
        <v>89.29</v>
      </c>
      <c r="N18922">
        <f t="shared" si="295"/>
        <v>0</v>
      </c>
    </row>
    <row r="18923" spans="1:14" x14ac:dyDescent="0.2">
      <c r="A18923" t="s">
        <v>18853</v>
      </c>
      <c r="B18923" t="s">
        <v>39539</v>
      </c>
      <c r="I18923" t="s">
        <v>1898</v>
      </c>
      <c r="J18923">
        <v>67.66</v>
      </c>
      <c r="M18923">
        <v>67.66</v>
      </c>
      <c r="N18923">
        <f t="shared" si="295"/>
        <v>0</v>
      </c>
    </row>
    <row r="18924" spans="1:14" x14ac:dyDescent="0.2">
      <c r="A18924" t="s">
        <v>18854</v>
      </c>
      <c r="B18924" t="s">
        <v>39539</v>
      </c>
      <c r="I18924" t="s">
        <v>1898</v>
      </c>
      <c r="J18924">
        <v>254.52</v>
      </c>
      <c r="M18924">
        <v>254.52</v>
      </c>
      <c r="N18924">
        <f t="shared" si="295"/>
        <v>0</v>
      </c>
    </row>
    <row r="18925" spans="1:14" x14ac:dyDescent="0.2">
      <c r="A18925" t="s">
        <v>18855</v>
      </c>
      <c r="B18925" t="s">
        <v>39539</v>
      </c>
      <c r="I18925" t="s">
        <v>1898</v>
      </c>
      <c r="J18925">
        <v>86.05</v>
      </c>
      <c r="M18925">
        <v>86.05</v>
      </c>
      <c r="N18925">
        <f t="shared" si="295"/>
        <v>0</v>
      </c>
    </row>
    <row r="18926" spans="1:14" x14ac:dyDescent="0.2">
      <c r="A18926" t="s">
        <v>18856</v>
      </c>
      <c r="B18926" t="s">
        <v>39539</v>
      </c>
      <c r="I18926" t="s">
        <v>1898</v>
      </c>
      <c r="J18926">
        <v>64.42</v>
      </c>
      <c r="M18926">
        <v>64.42</v>
      </c>
      <c r="N18926">
        <f t="shared" si="295"/>
        <v>0</v>
      </c>
    </row>
    <row r="18927" spans="1:14" x14ac:dyDescent="0.2">
      <c r="A18927" t="s">
        <v>18857</v>
      </c>
      <c r="B18927" t="s">
        <v>39540</v>
      </c>
      <c r="I18927" t="s">
        <v>1898</v>
      </c>
      <c r="J18927">
        <v>545.95000000000005</v>
      </c>
      <c r="M18927">
        <v>545.95000000000005</v>
      </c>
      <c r="N18927">
        <f t="shared" si="295"/>
        <v>0</v>
      </c>
    </row>
    <row r="18928" spans="1:14" x14ac:dyDescent="0.2">
      <c r="A18928" t="s">
        <v>18858</v>
      </c>
      <c r="B18928" t="s">
        <v>39540</v>
      </c>
      <c r="I18928" t="s">
        <v>1898</v>
      </c>
      <c r="J18928">
        <v>215.4</v>
      </c>
      <c r="M18928">
        <v>215.4</v>
      </c>
      <c r="N18928">
        <f t="shared" si="295"/>
        <v>0</v>
      </c>
    </row>
    <row r="18929" spans="1:14" x14ac:dyDescent="0.2">
      <c r="A18929" t="s">
        <v>18859</v>
      </c>
      <c r="B18929" t="s">
        <v>39540</v>
      </c>
      <c r="I18929" t="s">
        <v>1898</v>
      </c>
      <c r="J18929">
        <v>172.07</v>
      </c>
      <c r="M18929">
        <v>172.07</v>
      </c>
      <c r="N18929">
        <f t="shared" si="295"/>
        <v>0</v>
      </c>
    </row>
    <row r="18930" spans="1:14" x14ac:dyDescent="0.2">
      <c r="A18930" t="s">
        <v>18860</v>
      </c>
      <c r="B18930" t="s">
        <v>39540</v>
      </c>
      <c r="I18930" t="s">
        <v>1898</v>
      </c>
      <c r="J18930">
        <v>542.71</v>
      </c>
      <c r="M18930">
        <v>542.71</v>
      </c>
      <c r="N18930">
        <f t="shared" si="295"/>
        <v>0</v>
      </c>
    </row>
    <row r="18931" spans="1:14" x14ac:dyDescent="0.2">
      <c r="A18931" t="s">
        <v>18861</v>
      </c>
      <c r="B18931" t="s">
        <v>39540</v>
      </c>
      <c r="I18931" t="s">
        <v>1898</v>
      </c>
      <c r="J18931">
        <v>212.16</v>
      </c>
      <c r="M18931">
        <v>212.16</v>
      </c>
      <c r="N18931">
        <f t="shared" si="295"/>
        <v>0</v>
      </c>
    </row>
    <row r="18932" spans="1:14" x14ac:dyDescent="0.2">
      <c r="A18932" t="s">
        <v>18862</v>
      </c>
      <c r="B18932" t="s">
        <v>39540</v>
      </c>
      <c r="I18932" t="s">
        <v>1898</v>
      </c>
      <c r="J18932">
        <v>168.83</v>
      </c>
      <c r="M18932">
        <v>168.83</v>
      </c>
      <c r="N18932">
        <f t="shared" si="295"/>
        <v>0</v>
      </c>
    </row>
    <row r="18933" spans="1:14" x14ac:dyDescent="0.2">
      <c r="A18933" t="s">
        <v>18863</v>
      </c>
      <c r="B18933" t="s">
        <v>39541</v>
      </c>
      <c r="I18933" t="s">
        <v>1898</v>
      </c>
      <c r="J18933">
        <v>247.52</v>
      </c>
      <c r="M18933">
        <v>247.52</v>
      </c>
      <c r="N18933">
        <f t="shared" si="295"/>
        <v>0</v>
      </c>
    </row>
    <row r="18934" spans="1:14" x14ac:dyDescent="0.2">
      <c r="A18934" t="s">
        <v>18864</v>
      </c>
      <c r="B18934" t="s">
        <v>39541</v>
      </c>
      <c r="I18934" t="s">
        <v>1898</v>
      </c>
      <c r="J18934">
        <v>91.69</v>
      </c>
      <c r="M18934">
        <v>91.69</v>
      </c>
      <c r="N18934">
        <f t="shared" si="295"/>
        <v>0</v>
      </c>
    </row>
    <row r="18935" spans="1:14" x14ac:dyDescent="0.2">
      <c r="A18935" t="s">
        <v>18865</v>
      </c>
      <c r="B18935" t="s">
        <v>39541</v>
      </c>
      <c r="I18935" t="s">
        <v>1898</v>
      </c>
      <c r="J18935">
        <v>70.92</v>
      </c>
      <c r="M18935">
        <v>70.92</v>
      </c>
      <c r="N18935">
        <f t="shared" si="295"/>
        <v>0</v>
      </c>
    </row>
    <row r="18936" spans="1:14" x14ac:dyDescent="0.2">
      <c r="A18936" t="s">
        <v>18866</v>
      </c>
      <c r="B18936" t="s">
        <v>39541</v>
      </c>
      <c r="I18936" t="s">
        <v>1898</v>
      </c>
      <c r="J18936">
        <v>244.28</v>
      </c>
      <c r="M18936">
        <v>244.28</v>
      </c>
      <c r="N18936">
        <f t="shared" si="295"/>
        <v>0</v>
      </c>
    </row>
    <row r="18937" spans="1:14" x14ac:dyDescent="0.2">
      <c r="A18937" t="s">
        <v>18867</v>
      </c>
      <c r="B18937" t="s">
        <v>39541</v>
      </c>
      <c r="I18937" t="s">
        <v>1898</v>
      </c>
      <c r="J18937">
        <v>88.45</v>
      </c>
      <c r="M18937">
        <v>88.45</v>
      </c>
      <c r="N18937">
        <f t="shared" si="295"/>
        <v>0</v>
      </c>
    </row>
    <row r="18938" spans="1:14" x14ac:dyDescent="0.2">
      <c r="A18938" t="s">
        <v>18868</v>
      </c>
      <c r="B18938" t="s">
        <v>39541</v>
      </c>
      <c r="I18938" t="s">
        <v>1898</v>
      </c>
      <c r="J18938">
        <v>67.680000000000007</v>
      </c>
      <c r="M18938">
        <v>67.680000000000007</v>
      </c>
      <c r="N18938">
        <f t="shared" si="295"/>
        <v>0</v>
      </c>
    </row>
    <row r="18939" spans="1:14" x14ac:dyDescent="0.2">
      <c r="A18939" t="s">
        <v>28186</v>
      </c>
      <c r="B18939" t="s">
        <v>39542</v>
      </c>
      <c r="I18939" t="s">
        <v>1898</v>
      </c>
      <c r="J18939">
        <v>415.31</v>
      </c>
      <c r="M18939">
        <v>415.31</v>
      </c>
      <c r="N18939">
        <f t="shared" si="295"/>
        <v>0</v>
      </c>
    </row>
    <row r="18940" spans="1:14" x14ac:dyDescent="0.2">
      <c r="A18940" t="s">
        <v>28187</v>
      </c>
      <c r="B18940" t="s">
        <v>39542</v>
      </c>
      <c r="I18940" t="s">
        <v>1898</v>
      </c>
      <c r="J18940">
        <v>115.08</v>
      </c>
      <c r="M18940">
        <v>115.08</v>
      </c>
      <c r="N18940">
        <f t="shared" si="295"/>
        <v>0</v>
      </c>
    </row>
    <row r="18941" spans="1:14" x14ac:dyDescent="0.2">
      <c r="A18941" t="s">
        <v>28188</v>
      </c>
      <c r="B18941" t="s">
        <v>39542</v>
      </c>
      <c r="I18941" t="s">
        <v>1898</v>
      </c>
      <c r="J18941">
        <v>77.599999999999994</v>
      </c>
      <c r="M18941">
        <v>77.599999999999994</v>
      </c>
      <c r="N18941">
        <f t="shared" si="295"/>
        <v>0</v>
      </c>
    </row>
    <row r="18942" spans="1:14" x14ac:dyDescent="0.2">
      <c r="A18942" t="s">
        <v>28189</v>
      </c>
      <c r="B18942" t="s">
        <v>39542</v>
      </c>
      <c r="I18942" t="s">
        <v>1898</v>
      </c>
      <c r="J18942">
        <v>412.07</v>
      </c>
      <c r="M18942">
        <v>412.07</v>
      </c>
      <c r="N18942">
        <f t="shared" si="295"/>
        <v>0</v>
      </c>
    </row>
    <row r="18943" spans="1:14" x14ac:dyDescent="0.2">
      <c r="A18943" t="s">
        <v>28190</v>
      </c>
      <c r="B18943" t="s">
        <v>39542</v>
      </c>
      <c r="I18943" t="s">
        <v>1898</v>
      </c>
      <c r="J18943">
        <v>111.84</v>
      </c>
      <c r="M18943">
        <v>111.84</v>
      </c>
      <c r="N18943">
        <f t="shared" si="295"/>
        <v>0</v>
      </c>
    </row>
    <row r="18944" spans="1:14" x14ac:dyDescent="0.2">
      <c r="A18944" t="s">
        <v>28191</v>
      </c>
      <c r="B18944" t="s">
        <v>39542</v>
      </c>
      <c r="I18944" t="s">
        <v>1898</v>
      </c>
      <c r="J18944">
        <v>74.36</v>
      </c>
      <c r="M18944">
        <v>74.36</v>
      </c>
      <c r="N18944">
        <f t="shared" si="295"/>
        <v>0</v>
      </c>
    </row>
    <row r="18945" spans="1:14" x14ac:dyDescent="0.2">
      <c r="A18945" t="s">
        <v>18869</v>
      </c>
      <c r="B18945" t="s">
        <v>22395</v>
      </c>
      <c r="I18945" t="s">
        <v>1898</v>
      </c>
      <c r="J18945">
        <v>195.67</v>
      </c>
      <c r="M18945">
        <v>195.67</v>
      </c>
      <c r="N18945">
        <f t="shared" si="295"/>
        <v>0</v>
      </c>
    </row>
    <row r="18946" spans="1:14" x14ac:dyDescent="0.2">
      <c r="A18946" t="s">
        <v>18870</v>
      </c>
      <c r="B18946" t="s">
        <v>22395</v>
      </c>
      <c r="I18946" t="s">
        <v>1898</v>
      </c>
      <c r="J18946">
        <v>72.55</v>
      </c>
      <c r="M18946">
        <v>72.55</v>
      </c>
      <c r="N18946">
        <f t="shared" si="295"/>
        <v>0</v>
      </c>
    </row>
    <row r="18947" spans="1:14" x14ac:dyDescent="0.2">
      <c r="A18947" t="s">
        <v>18871</v>
      </c>
      <c r="B18947" t="s">
        <v>22395</v>
      </c>
      <c r="I18947" t="s">
        <v>1898</v>
      </c>
      <c r="J18947">
        <v>56.34</v>
      </c>
      <c r="M18947">
        <v>56.34</v>
      </c>
      <c r="N18947">
        <f t="shared" si="295"/>
        <v>0</v>
      </c>
    </row>
    <row r="18948" spans="1:14" x14ac:dyDescent="0.2">
      <c r="A18948" t="s">
        <v>18872</v>
      </c>
      <c r="B18948" t="s">
        <v>22395</v>
      </c>
      <c r="I18948" t="s">
        <v>1898</v>
      </c>
      <c r="J18948">
        <v>192.43</v>
      </c>
      <c r="M18948">
        <v>192.43</v>
      </c>
      <c r="N18948">
        <f t="shared" ref="N18948:N19011" si="296">J18948-M18948</f>
        <v>0</v>
      </c>
    </row>
    <row r="18949" spans="1:14" x14ac:dyDescent="0.2">
      <c r="A18949" t="s">
        <v>18873</v>
      </c>
      <c r="B18949" t="s">
        <v>22395</v>
      </c>
      <c r="I18949" t="s">
        <v>1898</v>
      </c>
      <c r="J18949">
        <v>69.31</v>
      </c>
      <c r="M18949">
        <v>69.31</v>
      </c>
      <c r="N18949">
        <f t="shared" si="296"/>
        <v>0</v>
      </c>
    </row>
    <row r="18950" spans="1:14" x14ac:dyDescent="0.2">
      <c r="A18950" t="s">
        <v>18874</v>
      </c>
      <c r="B18950" t="s">
        <v>22395</v>
      </c>
      <c r="I18950" t="s">
        <v>1898</v>
      </c>
      <c r="J18950">
        <v>53.1</v>
      </c>
      <c r="M18950">
        <v>53.1</v>
      </c>
      <c r="N18950">
        <f t="shared" si="296"/>
        <v>0</v>
      </c>
    </row>
    <row r="18951" spans="1:14" x14ac:dyDescent="0.2">
      <c r="A18951" t="s">
        <v>18875</v>
      </c>
      <c r="B18951" t="s">
        <v>22396</v>
      </c>
      <c r="I18951" t="s">
        <v>1898</v>
      </c>
      <c r="J18951">
        <v>208</v>
      </c>
      <c r="M18951">
        <v>208</v>
      </c>
      <c r="N18951">
        <f t="shared" si="296"/>
        <v>0</v>
      </c>
    </row>
    <row r="18952" spans="1:14" x14ac:dyDescent="0.2">
      <c r="A18952" t="s">
        <v>18876</v>
      </c>
      <c r="B18952" t="s">
        <v>22396</v>
      </c>
      <c r="I18952" t="s">
        <v>1898</v>
      </c>
      <c r="J18952">
        <v>80.510000000000005</v>
      </c>
      <c r="M18952">
        <v>80.510000000000005</v>
      </c>
      <c r="N18952">
        <f t="shared" si="296"/>
        <v>0</v>
      </c>
    </row>
    <row r="18953" spans="1:14" x14ac:dyDescent="0.2">
      <c r="A18953" t="s">
        <v>18877</v>
      </c>
      <c r="B18953" t="s">
        <v>22396</v>
      </c>
      <c r="I18953" t="s">
        <v>1898</v>
      </c>
      <c r="J18953">
        <v>63.14</v>
      </c>
      <c r="M18953">
        <v>63.14</v>
      </c>
      <c r="N18953">
        <f t="shared" si="296"/>
        <v>0</v>
      </c>
    </row>
    <row r="18954" spans="1:14" x14ac:dyDescent="0.2">
      <c r="A18954" t="s">
        <v>18878</v>
      </c>
      <c r="B18954" t="s">
        <v>22396</v>
      </c>
      <c r="I18954" t="s">
        <v>1898</v>
      </c>
      <c r="J18954">
        <v>204.76</v>
      </c>
      <c r="M18954">
        <v>204.76</v>
      </c>
      <c r="N18954">
        <f t="shared" si="296"/>
        <v>0</v>
      </c>
    </row>
    <row r="18955" spans="1:14" x14ac:dyDescent="0.2">
      <c r="A18955" t="s">
        <v>18879</v>
      </c>
      <c r="B18955" t="s">
        <v>22396</v>
      </c>
      <c r="I18955" t="s">
        <v>1898</v>
      </c>
      <c r="J18955">
        <v>77.27</v>
      </c>
      <c r="M18955">
        <v>77.27</v>
      </c>
      <c r="N18955">
        <f t="shared" si="296"/>
        <v>0</v>
      </c>
    </row>
    <row r="18956" spans="1:14" x14ac:dyDescent="0.2">
      <c r="A18956" t="s">
        <v>18880</v>
      </c>
      <c r="B18956" t="s">
        <v>22396</v>
      </c>
      <c r="I18956" t="s">
        <v>1898</v>
      </c>
      <c r="J18956">
        <v>59.9</v>
      </c>
      <c r="M18956">
        <v>59.9</v>
      </c>
      <c r="N18956">
        <f t="shared" si="296"/>
        <v>0</v>
      </c>
    </row>
    <row r="18957" spans="1:14" x14ac:dyDescent="0.2">
      <c r="A18957" t="s">
        <v>18881</v>
      </c>
      <c r="B18957" t="s">
        <v>22397</v>
      </c>
      <c r="I18957" t="s">
        <v>1898</v>
      </c>
      <c r="J18957">
        <v>228.98</v>
      </c>
      <c r="M18957">
        <v>228.98</v>
      </c>
      <c r="N18957">
        <f t="shared" si="296"/>
        <v>0</v>
      </c>
    </row>
    <row r="18958" spans="1:14" x14ac:dyDescent="0.2">
      <c r="A18958" t="s">
        <v>18882</v>
      </c>
      <c r="B18958" t="s">
        <v>22397</v>
      </c>
      <c r="I18958" t="s">
        <v>1898</v>
      </c>
      <c r="J18958">
        <v>83.65</v>
      </c>
      <c r="M18958">
        <v>83.65</v>
      </c>
      <c r="N18958">
        <f t="shared" si="296"/>
        <v>0</v>
      </c>
    </row>
    <row r="18959" spans="1:14" x14ac:dyDescent="0.2">
      <c r="A18959" t="s">
        <v>18883</v>
      </c>
      <c r="B18959" t="s">
        <v>22397</v>
      </c>
      <c r="I18959" t="s">
        <v>1898</v>
      </c>
      <c r="J18959">
        <v>65.83</v>
      </c>
      <c r="M18959">
        <v>65.83</v>
      </c>
      <c r="N18959">
        <f t="shared" si="296"/>
        <v>0</v>
      </c>
    </row>
    <row r="18960" spans="1:14" x14ac:dyDescent="0.2">
      <c r="A18960" t="s">
        <v>18884</v>
      </c>
      <c r="B18960" t="s">
        <v>22397</v>
      </c>
      <c r="I18960" t="s">
        <v>1898</v>
      </c>
      <c r="J18960">
        <v>225.74</v>
      </c>
      <c r="M18960">
        <v>225.74</v>
      </c>
      <c r="N18960">
        <f t="shared" si="296"/>
        <v>0</v>
      </c>
    </row>
    <row r="18961" spans="1:14" x14ac:dyDescent="0.2">
      <c r="A18961" t="s">
        <v>18885</v>
      </c>
      <c r="B18961" t="s">
        <v>22397</v>
      </c>
      <c r="I18961" t="s">
        <v>1898</v>
      </c>
      <c r="J18961">
        <v>80.41</v>
      </c>
      <c r="M18961">
        <v>80.41</v>
      </c>
      <c r="N18961">
        <f t="shared" si="296"/>
        <v>0</v>
      </c>
    </row>
    <row r="18962" spans="1:14" x14ac:dyDescent="0.2">
      <c r="A18962" t="s">
        <v>18886</v>
      </c>
      <c r="B18962" t="s">
        <v>22397</v>
      </c>
      <c r="I18962" t="s">
        <v>1898</v>
      </c>
      <c r="J18962">
        <v>62.59</v>
      </c>
      <c r="M18962">
        <v>62.59</v>
      </c>
      <c r="N18962">
        <f t="shared" si="296"/>
        <v>0</v>
      </c>
    </row>
    <row r="18963" spans="1:14" x14ac:dyDescent="0.2">
      <c r="A18963" t="s">
        <v>18887</v>
      </c>
      <c r="B18963" t="s">
        <v>22398</v>
      </c>
      <c r="I18963" t="s">
        <v>1898</v>
      </c>
      <c r="J18963">
        <v>299.57</v>
      </c>
      <c r="M18963">
        <v>299.57</v>
      </c>
      <c r="N18963">
        <f t="shared" si="296"/>
        <v>0</v>
      </c>
    </row>
    <row r="18964" spans="1:14" x14ac:dyDescent="0.2">
      <c r="A18964" t="s">
        <v>18888</v>
      </c>
      <c r="B18964" t="s">
        <v>22398</v>
      </c>
      <c r="I18964" t="s">
        <v>1898</v>
      </c>
      <c r="J18964">
        <v>95.01</v>
      </c>
      <c r="M18964">
        <v>95.01</v>
      </c>
      <c r="N18964">
        <f t="shared" si="296"/>
        <v>0</v>
      </c>
    </row>
    <row r="18965" spans="1:14" x14ac:dyDescent="0.2">
      <c r="A18965" t="s">
        <v>18889</v>
      </c>
      <c r="B18965" t="s">
        <v>22398</v>
      </c>
      <c r="I18965" t="s">
        <v>1898</v>
      </c>
      <c r="J18965">
        <v>70</v>
      </c>
      <c r="M18965">
        <v>70</v>
      </c>
      <c r="N18965">
        <f t="shared" si="296"/>
        <v>0</v>
      </c>
    </row>
    <row r="18966" spans="1:14" x14ac:dyDescent="0.2">
      <c r="A18966" t="s">
        <v>18890</v>
      </c>
      <c r="B18966" t="s">
        <v>22398</v>
      </c>
      <c r="I18966" t="s">
        <v>1898</v>
      </c>
      <c r="J18966">
        <v>296.33</v>
      </c>
      <c r="M18966">
        <v>296.33</v>
      </c>
      <c r="N18966">
        <f t="shared" si="296"/>
        <v>0</v>
      </c>
    </row>
    <row r="18967" spans="1:14" x14ac:dyDescent="0.2">
      <c r="A18967" t="s">
        <v>18891</v>
      </c>
      <c r="B18967" t="s">
        <v>22398</v>
      </c>
      <c r="I18967" t="s">
        <v>1898</v>
      </c>
      <c r="J18967">
        <v>91.77</v>
      </c>
      <c r="M18967">
        <v>91.77</v>
      </c>
      <c r="N18967">
        <f t="shared" si="296"/>
        <v>0</v>
      </c>
    </row>
    <row r="18968" spans="1:14" x14ac:dyDescent="0.2">
      <c r="A18968" t="s">
        <v>18892</v>
      </c>
      <c r="B18968" t="s">
        <v>22398</v>
      </c>
      <c r="I18968" t="s">
        <v>1898</v>
      </c>
      <c r="J18968">
        <v>66.760000000000005</v>
      </c>
      <c r="M18968">
        <v>66.760000000000005</v>
      </c>
      <c r="N18968">
        <f t="shared" si="296"/>
        <v>0</v>
      </c>
    </row>
    <row r="18969" spans="1:14" x14ac:dyDescent="0.2">
      <c r="A18969" t="s">
        <v>18893</v>
      </c>
      <c r="B18969" t="s">
        <v>22399</v>
      </c>
      <c r="I18969" t="s">
        <v>1898</v>
      </c>
      <c r="J18969">
        <v>382.23</v>
      </c>
      <c r="M18969">
        <v>382.23</v>
      </c>
      <c r="N18969">
        <f t="shared" si="296"/>
        <v>0</v>
      </c>
    </row>
    <row r="18970" spans="1:14" x14ac:dyDescent="0.2">
      <c r="A18970" t="s">
        <v>18894</v>
      </c>
      <c r="B18970" t="s">
        <v>22399</v>
      </c>
      <c r="I18970" t="s">
        <v>1898</v>
      </c>
      <c r="J18970">
        <v>91.73</v>
      </c>
      <c r="M18970">
        <v>91.73</v>
      </c>
      <c r="N18970">
        <f t="shared" si="296"/>
        <v>0</v>
      </c>
    </row>
    <row r="18971" spans="1:14" x14ac:dyDescent="0.2">
      <c r="A18971" t="s">
        <v>18895</v>
      </c>
      <c r="B18971" t="s">
        <v>22399</v>
      </c>
      <c r="I18971" t="s">
        <v>1898</v>
      </c>
      <c r="J18971">
        <v>78.06</v>
      </c>
      <c r="M18971">
        <v>78.06</v>
      </c>
      <c r="N18971">
        <f t="shared" si="296"/>
        <v>0</v>
      </c>
    </row>
    <row r="18972" spans="1:14" x14ac:dyDescent="0.2">
      <c r="A18972" t="s">
        <v>18896</v>
      </c>
      <c r="B18972" t="s">
        <v>22399</v>
      </c>
      <c r="I18972" t="s">
        <v>1898</v>
      </c>
      <c r="J18972">
        <v>378.99</v>
      </c>
      <c r="M18972">
        <v>378.99</v>
      </c>
      <c r="N18972">
        <f t="shared" si="296"/>
        <v>0</v>
      </c>
    </row>
    <row r="18973" spans="1:14" x14ac:dyDescent="0.2">
      <c r="A18973" t="s">
        <v>18897</v>
      </c>
      <c r="B18973" t="s">
        <v>22399</v>
      </c>
      <c r="I18973" t="s">
        <v>1898</v>
      </c>
      <c r="J18973">
        <v>88.49</v>
      </c>
      <c r="M18973">
        <v>88.49</v>
      </c>
      <c r="N18973">
        <f t="shared" si="296"/>
        <v>0</v>
      </c>
    </row>
    <row r="18974" spans="1:14" x14ac:dyDescent="0.2">
      <c r="A18974" t="s">
        <v>18898</v>
      </c>
      <c r="B18974" t="s">
        <v>22399</v>
      </c>
      <c r="I18974" t="s">
        <v>1898</v>
      </c>
      <c r="J18974">
        <v>74.819999999999993</v>
      </c>
      <c r="M18974">
        <v>74.819999999999993</v>
      </c>
      <c r="N18974">
        <f t="shared" si="296"/>
        <v>0</v>
      </c>
    </row>
    <row r="18975" spans="1:14" x14ac:dyDescent="0.2">
      <c r="A18975" t="s">
        <v>18899</v>
      </c>
      <c r="B18975" t="s">
        <v>18900</v>
      </c>
      <c r="I18975" t="s">
        <v>1898</v>
      </c>
      <c r="J18975">
        <v>288.86</v>
      </c>
      <c r="M18975">
        <v>288.86</v>
      </c>
      <c r="N18975">
        <f t="shared" si="296"/>
        <v>0</v>
      </c>
    </row>
    <row r="18976" spans="1:14" x14ac:dyDescent="0.2">
      <c r="A18976" t="s">
        <v>18901</v>
      </c>
      <c r="B18976" t="s">
        <v>18900</v>
      </c>
      <c r="I18976" t="s">
        <v>1898</v>
      </c>
      <c r="J18976">
        <v>108.24</v>
      </c>
      <c r="M18976">
        <v>108.24</v>
      </c>
      <c r="N18976">
        <f t="shared" si="296"/>
        <v>0</v>
      </c>
    </row>
    <row r="18977" spans="1:14" x14ac:dyDescent="0.2">
      <c r="A18977" t="s">
        <v>18902</v>
      </c>
      <c r="B18977" t="s">
        <v>18900</v>
      </c>
      <c r="I18977" t="s">
        <v>1898</v>
      </c>
      <c r="J18977">
        <v>84.78</v>
      </c>
      <c r="M18977">
        <v>84.78</v>
      </c>
      <c r="N18977">
        <f t="shared" si="296"/>
        <v>0</v>
      </c>
    </row>
    <row r="18978" spans="1:14" x14ac:dyDescent="0.2">
      <c r="A18978" t="s">
        <v>18903</v>
      </c>
      <c r="B18978" t="s">
        <v>18900</v>
      </c>
      <c r="I18978" t="s">
        <v>1898</v>
      </c>
      <c r="J18978">
        <v>285.62</v>
      </c>
      <c r="M18978">
        <v>285.62</v>
      </c>
      <c r="N18978">
        <f t="shared" si="296"/>
        <v>0</v>
      </c>
    </row>
    <row r="18979" spans="1:14" x14ac:dyDescent="0.2">
      <c r="A18979" t="s">
        <v>18904</v>
      </c>
      <c r="B18979" t="s">
        <v>18900</v>
      </c>
      <c r="I18979" t="s">
        <v>1898</v>
      </c>
      <c r="J18979">
        <v>105</v>
      </c>
      <c r="M18979">
        <v>105</v>
      </c>
      <c r="N18979">
        <f t="shared" si="296"/>
        <v>0</v>
      </c>
    </row>
    <row r="18980" spans="1:14" x14ac:dyDescent="0.2">
      <c r="A18980" t="s">
        <v>18905</v>
      </c>
      <c r="B18980" t="s">
        <v>18900</v>
      </c>
      <c r="I18980" t="s">
        <v>1898</v>
      </c>
      <c r="J18980">
        <v>81.540000000000006</v>
      </c>
      <c r="M18980">
        <v>81.540000000000006</v>
      </c>
      <c r="N18980">
        <f t="shared" si="296"/>
        <v>0</v>
      </c>
    </row>
    <row r="18981" spans="1:14" x14ac:dyDescent="0.2">
      <c r="A18981" t="s">
        <v>18906</v>
      </c>
      <c r="B18981" t="s">
        <v>18907</v>
      </c>
      <c r="I18981" t="s">
        <v>1898</v>
      </c>
      <c r="J18981">
        <v>309.83999999999997</v>
      </c>
      <c r="M18981">
        <v>309.83999999999997</v>
      </c>
      <c r="N18981">
        <f t="shared" si="296"/>
        <v>0</v>
      </c>
    </row>
    <row r="18982" spans="1:14" x14ac:dyDescent="0.2">
      <c r="A18982" t="s">
        <v>18908</v>
      </c>
      <c r="B18982" t="s">
        <v>18907</v>
      </c>
      <c r="I18982" t="s">
        <v>1898</v>
      </c>
      <c r="J18982">
        <v>115.38</v>
      </c>
      <c r="M18982">
        <v>115.38</v>
      </c>
      <c r="N18982">
        <f t="shared" si="296"/>
        <v>0</v>
      </c>
    </row>
    <row r="18983" spans="1:14" x14ac:dyDescent="0.2">
      <c r="A18983" t="s">
        <v>18909</v>
      </c>
      <c r="B18983" t="s">
        <v>18907</v>
      </c>
      <c r="I18983" t="s">
        <v>1898</v>
      </c>
      <c r="J18983">
        <v>89.27</v>
      </c>
      <c r="M18983">
        <v>89.27</v>
      </c>
      <c r="N18983">
        <f t="shared" si="296"/>
        <v>0</v>
      </c>
    </row>
    <row r="18984" spans="1:14" x14ac:dyDescent="0.2">
      <c r="A18984" t="s">
        <v>18910</v>
      </c>
      <c r="B18984" t="s">
        <v>18907</v>
      </c>
      <c r="I18984" t="s">
        <v>1898</v>
      </c>
      <c r="J18984">
        <v>306.60000000000002</v>
      </c>
      <c r="M18984">
        <v>306.60000000000002</v>
      </c>
      <c r="N18984">
        <f t="shared" si="296"/>
        <v>0</v>
      </c>
    </row>
    <row r="18985" spans="1:14" x14ac:dyDescent="0.2">
      <c r="A18985" t="s">
        <v>18911</v>
      </c>
      <c r="B18985" t="s">
        <v>18907</v>
      </c>
      <c r="I18985" t="s">
        <v>1898</v>
      </c>
      <c r="J18985">
        <v>112.14</v>
      </c>
      <c r="M18985">
        <v>112.14</v>
      </c>
      <c r="N18985">
        <f t="shared" si="296"/>
        <v>0</v>
      </c>
    </row>
    <row r="18986" spans="1:14" x14ac:dyDescent="0.2">
      <c r="A18986" t="s">
        <v>18912</v>
      </c>
      <c r="B18986" t="s">
        <v>18907</v>
      </c>
      <c r="I18986" t="s">
        <v>1898</v>
      </c>
      <c r="J18986">
        <v>86.03</v>
      </c>
      <c r="M18986">
        <v>86.03</v>
      </c>
      <c r="N18986">
        <f t="shared" si="296"/>
        <v>0</v>
      </c>
    </row>
    <row r="18987" spans="1:14" x14ac:dyDescent="0.2">
      <c r="A18987" t="s">
        <v>18913</v>
      </c>
      <c r="B18987" t="s">
        <v>39543</v>
      </c>
      <c r="I18987" t="s">
        <v>1898</v>
      </c>
      <c r="J18987">
        <v>490.55</v>
      </c>
      <c r="M18987">
        <v>490.55</v>
      </c>
      <c r="N18987">
        <f t="shared" si="296"/>
        <v>0</v>
      </c>
    </row>
    <row r="18988" spans="1:14" x14ac:dyDescent="0.2">
      <c r="A18988" t="s">
        <v>18914</v>
      </c>
      <c r="B18988" t="s">
        <v>39543</v>
      </c>
      <c r="I18988" t="s">
        <v>1898</v>
      </c>
      <c r="J18988">
        <v>176.82</v>
      </c>
      <c r="M18988">
        <v>176.82</v>
      </c>
      <c r="N18988">
        <f t="shared" si="296"/>
        <v>0</v>
      </c>
    </row>
    <row r="18989" spans="1:14" x14ac:dyDescent="0.2">
      <c r="A18989" t="s">
        <v>18915</v>
      </c>
      <c r="B18989" t="s">
        <v>39543</v>
      </c>
      <c r="I18989" t="s">
        <v>1898</v>
      </c>
      <c r="J18989">
        <v>135.19999999999999</v>
      </c>
      <c r="M18989">
        <v>135.19999999999999</v>
      </c>
      <c r="N18989">
        <f t="shared" si="296"/>
        <v>0</v>
      </c>
    </row>
    <row r="18990" spans="1:14" x14ac:dyDescent="0.2">
      <c r="A18990" t="s">
        <v>18916</v>
      </c>
      <c r="B18990" t="s">
        <v>39543</v>
      </c>
      <c r="I18990" t="s">
        <v>1898</v>
      </c>
      <c r="J18990">
        <v>487.31</v>
      </c>
      <c r="M18990">
        <v>487.31</v>
      </c>
      <c r="N18990">
        <f t="shared" si="296"/>
        <v>0</v>
      </c>
    </row>
    <row r="18991" spans="1:14" x14ac:dyDescent="0.2">
      <c r="A18991" t="s">
        <v>18917</v>
      </c>
      <c r="B18991" t="s">
        <v>39543</v>
      </c>
      <c r="I18991" t="s">
        <v>1898</v>
      </c>
      <c r="J18991">
        <v>173.58</v>
      </c>
      <c r="M18991">
        <v>173.58</v>
      </c>
      <c r="N18991">
        <f t="shared" si="296"/>
        <v>0</v>
      </c>
    </row>
    <row r="18992" spans="1:14" x14ac:dyDescent="0.2">
      <c r="A18992" t="s">
        <v>18918</v>
      </c>
      <c r="B18992" t="s">
        <v>39543</v>
      </c>
      <c r="I18992" t="s">
        <v>1898</v>
      </c>
      <c r="J18992">
        <v>131.96</v>
      </c>
      <c r="M18992">
        <v>131.96</v>
      </c>
      <c r="N18992">
        <f t="shared" si="296"/>
        <v>0</v>
      </c>
    </row>
    <row r="18993" spans="1:14" x14ac:dyDescent="0.2">
      <c r="A18993" t="s">
        <v>18919</v>
      </c>
      <c r="B18993" t="s">
        <v>39544</v>
      </c>
      <c r="I18993" t="s">
        <v>1898</v>
      </c>
      <c r="J18993">
        <v>341.38</v>
      </c>
      <c r="M18993">
        <v>341.38</v>
      </c>
      <c r="N18993">
        <f t="shared" si="296"/>
        <v>0</v>
      </c>
    </row>
    <row r="18994" spans="1:14" x14ac:dyDescent="0.2">
      <c r="A18994" t="s">
        <v>18920</v>
      </c>
      <c r="B18994" t="s">
        <v>39544</v>
      </c>
      <c r="I18994" t="s">
        <v>1898</v>
      </c>
      <c r="J18994">
        <v>109.26</v>
      </c>
      <c r="M18994">
        <v>109.26</v>
      </c>
      <c r="N18994">
        <f t="shared" si="296"/>
        <v>0</v>
      </c>
    </row>
    <row r="18995" spans="1:14" x14ac:dyDescent="0.2">
      <c r="A18995" t="s">
        <v>18921</v>
      </c>
      <c r="B18995" t="s">
        <v>39544</v>
      </c>
      <c r="I18995" t="s">
        <v>1898</v>
      </c>
      <c r="J18995">
        <v>79.8</v>
      </c>
      <c r="M18995">
        <v>79.8</v>
      </c>
      <c r="N18995">
        <f t="shared" si="296"/>
        <v>0</v>
      </c>
    </row>
    <row r="18996" spans="1:14" x14ac:dyDescent="0.2">
      <c r="A18996" t="s">
        <v>18922</v>
      </c>
      <c r="B18996" t="s">
        <v>39544</v>
      </c>
      <c r="I18996" t="s">
        <v>1898</v>
      </c>
      <c r="J18996">
        <v>338.14</v>
      </c>
      <c r="M18996">
        <v>338.14</v>
      </c>
      <c r="N18996">
        <f t="shared" si="296"/>
        <v>0</v>
      </c>
    </row>
    <row r="18997" spans="1:14" x14ac:dyDescent="0.2">
      <c r="A18997" t="s">
        <v>18923</v>
      </c>
      <c r="B18997" t="s">
        <v>39544</v>
      </c>
      <c r="I18997" t="s">
        <v>1898</v>
      </c>
      <c r="J18997">
        <v>106.02</v>
      </c>
      <c r="M18997">
        <v>106.02</v>
      </c>
      <c r="N18997">
        <f t="shared" si="296"/>
        <v>0</v>
      </c>
    </row>
    <row r="18998" spans="1:14" x14ac:dyDescent="0.2">
      <c r="A18998" t="s">
        <v>18924</v>
      </c>
      <c r="B18998" t="s">
        <v>39544</v>
      </c>
      <c r="I18998" t="s">
        <v>1898</v>
      </c>
      <c r="J18998">
        <v>76.56</v>
      </c>
      <c r="M18998">
        <v>76.56</v>
      </c>
      <c r="N18998">
        <f t="shared" si="296"/>
        <v>0</v>
      </c>
    </row>
    <row r="18999" spans="1:14" x14ac:dyDescent="0.2">
      <c r="A18999" t="s">
        <v>18925</v>
      </c>
      <c r="B18999" t="s">
        <v>39545</v>
      </c>
      <c r="I18999" t="s">
        <v>1898</v>
      </c>
      <c r="J18999">
        <v>111.89</v>
      </c>
      <c r="M18999">
        <v>111.89</v>
      </c>
      <c r="N18999">
        <f t="shared" si="296"/>
        <v>0</v>
      </c>
    </row>
    <row r="19000" spans="1:14" x14ac:dyDescent="0.2">
      <c r="A19000" t="s">
        <v>18926</v>
      </c>
      <c r="B19000" t="s">
        <v>39545</v>
      </c>
      <c r="I19000" t="s">
        <v>1898</v>
      </c>
      <c r="J19000">
        <v>54.14</v>
      </c>
      <c r="M19000">
        <v>54.14</v>
      </c>
      <c r="N19000">
        <f t="shared" si="296"/>
        <v>0</v>
      </c>
    </row>
    <row r="19001" spans="1:14" x14ac:dyDescent="0.2">
      <c r="A19001" t="s">
        <v>18927</v>
      </c>
      <c r="B19001" t="s">
        <v>39545</v>
      </c>
      <c r="I19001" t="s">
        <v>1898</v>
      </c>
      <c r="J19001">
        <v>46.6</v>
      </c>
      <c r="M19001">
        <v>46.6</v>
      </c>
      <c r="N19001">
        <f t="shared" si="296"/>
        <v>0</v>
      </c>
    </row>
    <row r="19002" spans="1:14" x14ac:dyDescent="0.2">
      <c r="A19002" t="s">
        <v>18928</v>
      </c>
      <c r="B19002" t="s">
        <v>39545</v>
      </c>
      <c r="I19002" t="s">
        <v>1898</v>
      </c>
      <c r="J19002">
        <v>108.65</v>
      </c>
      <c r="M19002">
        <v>108.65</v>
      </c>
      <c r="N19002">
        <f t="shared" si="296"/>
        <v>0</v>
      </c>
    </row>
    <row r="19003" spans="1:14" x14ac:dyDescent="0.2">
      <c r="A19003" t="s">
        <v>18929</v>
      </c>
      <c r="B19003" t="s">
        <v>39545</v>
      </c>
      <c r="I19003" t="s">
        <v>1898</v>
      </c>
      <c r="J19003">
        <v>50.9</v>
      </c>
      <c r="M19003">
        <v>50.9</v>
      </c>
      <c r="N19003">
        <f t="shared" si="296"/>
        <v>0</v>
      </c>
    </row>
    <row r="19004" spans="1:14" x14ac:dyDescent="0.2">
      <c r="A19004" t="s">
        <v>18930</v>
      </c>
      <c r="B19004" t="s">
        <v>39545</v>
      </c>
      <c r="I19004" t="s">
        <v>1898</v>
      </c>
      <c r="J19004">
        <v>43.36</v>
      </c>
      <c r="M19004">
        <v>43.36</v>
      </c>
      <c r="N19004">
        <f t="shared" si="296"/>
        <v>0</v>
      </c>
    </row>
    <row r="19005" spans="1:14" x14ac:dyDescent="0.2">
      <c r="A19005" t="s">
        <v>18931</v>
      </c>
      <c r="B19005" t="s">
        <v>39546</v>
      </c>
      <c r="I19005" t="s">
        <v>1898</v>
      </c>
      <c r="J19005">
        <v>78.319999999999993</v>
      </c>
      <c r="M19005">
        <v>78.319999999999993</v>
      </c>
      <c r="N19005">
        <f t="shared" si="296"/>
        <v>0</v>
      </c>
    </row>
    <row r="19006" spans="1:14" x14ac:dyDescent="0.2">
      <c r="A19006" t="s">
        <v>18932</v>
      </c>
      <c r="B19006" t="s">
        <v>39547</v>
      </c>
      <c r="I19006" t="s">
        <v>1898</v>
      </c>
      <c r="J19006">
        <v>16.59</v>
      </c>
      <c r="M19006">
        <v>16.59</v>
      </c>
      <c r="N19006">
        <f t="shared" si="296"/>
        <v>0</v>
      </c>
    </row>
    <row r="19007" spans="1:14" x14ac:dyDescent="0.2">
      <c r="A19007" t="s">
        <v>18933</v>
      </c>
      <c r="B19007" t="s">
        <v>39547</v>
      </c>
      <c r="I19007" t="s">
        <v>1898</v>
      </c>
      <c r="J19007">
        <v>9.39</v>
      </c>
      <c r="M19007">
        <v>9.39</v>
      </c>
      <c r="N19007">
        <f t="shared" si="296"/>
        <v>0</v>
      </c>
    </row>
    <row r="19008" spans="1:14" x14ac:dyDescent="0.2">
      <c r="A19008" t="s">
        <v>18934</v>
      </c>
      <c r="B19008" t="s">
        <v>39546</v>
      </c>
      <c r="I19008" t="s">
        <v>1898</v>
      </c>
      <c r="J19008">
        <v>78.319999999999993</v>
      </c>
      <c r="M19008">
        <v>78.319999999999993</v>
      </c>
      <c r="N19008">
        <f t="shared" si="296"/>
        <v>0</v>
      </c>
    </row>
    <row r="19009" spans="1:14" x14ac:dyDescent="0.2">
      <c r="A19009" t="s">
        <v>18935</v>
      </c>
      <c r="B19009" t="s">
        <v>39547</v>
      </c>
      <c r="I19009" t="s">
        <v>1898</v>
      </c>
      <c r="J19009">
        <v>16.59</v>
      </c>
      <c r="M19009">
        <v>16.59</v>
      </c>
      <c r="N19009">
        <f t="shared" si="296"/>
        <v>0</v>
      </c>
    </row>
    <row r="19010" spans="1:14" x14ac:dyDescent="0.2">
      <c r="A19010" t="s">
        <v>18936</v>
      </c>
      <c r="B19010" t="s">
        <v>39547</v>
      </c>
      <c r="I19010" t="s">
        <v>1898</v>
      </c>
      <c r="J19010">
        <v>9.39</v>
      </c>
      <c r="M19010">
        <v>9.39</v>
      </c>
      <c r="N19010">
        <f t="shared" si="296"/>
        <v>0</v>
      </c>
    </row>
    <row r="19011" spans="1:14" x14ac:dyDescent="0.2">
      <c r="A19011" t="s">
        <v>18937</v>
      </c>
      <c r="B19011" t="s">
        <v>39548</v>
      </c>
      <c r="I19011" t="s">
        <v>1898</v>
      </c>
      <c r="J19011">
        <v>102.56</v>
      </c>
      <c r="M19011">
        <v>102.56</v>
      </c>
      <c r="N19011">
        <f t="shared" si="296"/>
        <v>0</v>
      </c>
    </row>
    <row r="19012" spans="1:14" x14ac:dyDescent="0.2">
      <c r="A19012" t="s">
        <v>18938</v>
      </c>
      <c r="B19012" t="s">
        <v>39548</v>
      </c>
      <c r="I19012" t="s">
        <v>1898</v>
      </c>
      <c r="J19012">
        <v>40.83</v>
      </c>
      <c r="M19012">
        <v>40.83</v>
      </c>
      <c r="N19012">
        <f t="shared" ref="N19012:N19075" si="297">J19012-M19012</f>
        <v>0</v>
      </c>
    </row>
    <row r="19013" spans="1:14" x14ac:dyDescent="0.2">
      <c r="A19013" t="s">
        <v>18939</v>
      </c>
      <c r="B19013" t="s">
        <v>39548</v>
      </c>
      <c r="I19013" t="s">
        <v>1898</v>
      </c>
      <c r="J19013">
        <v>33.630000000000003</v>
      </c>
      <c r="M19013">
        <v>33.630000000000003</v>
      </c>
      <c r="N19013">
        <f t="shared" si="297"/>
        <v>0</v>
      </c>
    </row>
    <row r="19014" spans="1:14" x14ac:dyDescent="0.2">
      <c r="A19014" t="s">
        <v>18940</v>
      </c>
      <c r="B19014" t="s">
        <v>39548</v>
      </c>
      <c r="I19014" t="s">
        <v>1898</v>
      </c>
      <c r="J19014">
        <v>99.32</v>
      </c>
      <c r="M19014">
        <v>99.32</v>
      </c>
      <c r="N19014">
        <f t="shared" si="297"/>
        <v>0</v>
      </c>
    </row>
    <row r="19015" spans="1:14" x14ac:dyDescent="0.2">
      <c r="A19015" t="s">
        <v>18941</v>
      </c>
      <c r="B19015" t="s">
        <v>39548</v>
      </c>
      <c r="I19015" t="s">
        <v>1898</v>
      </c>
      <c r="J19015">
        <v>37.590000000000003</v>
      </c>
      <c r="M19015">
        <v>37.590000000000003</v>
      </c>
      <c r="N19015">
        <f t="shared" si="297"/>
        <v>0</v>
      </c>
    </row>
    <row r="19016" spans="1:14" x14ac:dyDescent="0.2">
      <c r="A19016" t="s">
        <v>18942</v>
      </c>
      <c r="B19016" t="s">
        <v>39548</v>
      </c>
      <c r="I19016" t="s">
        <v>1898</v>
      </c>
      <c r="J19016">
        <v>30.39</v>
      </c>
      <c r="M19016">
        <v>30.39</v>
      </c>
      <c r="N19016">
        <f t="shared" si="297"/>
        <v>0</v>
      </c>
    </row>
    <row r="19017" spans="1:14" x14ac:dyDescent="0.2">
      <c r="A19017" t="s">
        <v>18943</v>
      </c>
      <c r="B19017" t="s">
        <v>39549</v>
      </c>
      <c r="I19017" t="s">
        <v>1898</v>
      </c>
      <c r="J19017">
        <v>82.4</v>
      </c>
      <c r="M19017">
        <v>82.4</v>
      </c>
      <c r="N19017">
        <f t="shared" si="297"/>
        <v>0</v>
      </c>
    </row>
    <row r="19018" spans="1:14" x14ac:dyDescent="0.2">
      <c r="A19018" t="s">
        <v>18944</v>
      </c>
      <c r="B19018" t="s">
        <v>39549</v>
      </c>
      <c r="I19018" t="s">
        <v>1898</v>
      </c>
      <c r="J19018">
        <v>36.07</v>
      </c>
      <c r="M19018">
        <v>36.07</v>
      </c>
      <c r="N19018">
        <f t="shared" si="297"/>
        <v>0</v>
      </c>
    </row>
    <row r="19019" spans="1:14" x14ac:dyDescent="0.2">
      <c r="A19019" t="s">
        <v>18945</v>
      </c>
      <c r="B19019" t="s">
        <v>39549</v>
      </c>
      <c r="I19019" t="s">
        <v>1898</v>
      </c>
      <c r="J19019">
        <v>30.82</v>
      </c>
      <c r="M19019">
        <v>30.82</v>
      </c>
      <c r="N19019">
        <f t="shared" si="297"/>
        <v>0</v>
      </c>
    </row>
    <row r="19020" spans="1:14" x14ac:dyDescent="0.2">
      <c r="A19020" t="s">
        <v>18946</v>
      </c>
      <c r="B19020" t="s">
        <v>39549</v>
      </c>
      <c r="I19020" t="s">
        <v>1898</v>
      </c>
      <c r="J19020">
        <v>79.16</v>
      </c>
      <c r="M19020">
        <v>79.16</v>
      </c>
      <c r="N19020">
        <f t="shared" si="297"/>
        <v>0</v>
      </c>
    </row>
    <row r="19021" spans="1:14" x14ac:dyDescent="0.2">
      <c r="A19021" t="s">
        <v>18947</v>
      </c>
      <c r="B19021" t="s">
        <v>39549</v>
      </c>
      <c r="I19021" t="s">
        <v>1898</v>
      </c>
      <c r="J19021">
        <v>32.83</v>
      </c>
      <c r="M19021">
        <v>32.83</v>
      </c>
      <c r="N19021">
        <f t="shared" si="297"/>
        <v>0</v>
      </c>
    </row>
    <row r="19022" spans="1:14" x14ac:dyDescent="0.2">
      <c r="A19022" t="s">
        <v>18948</v>
      </c>
      <c r="B19022" t="s">
        <v>39549</v>
      </c>
      <c r="I19022" t="s">
        <v>1898</v>
      </c>
      <c r="J19022">
        <v>27.58</v>
      </c>
      <c r="M19022">
        <v>27.58</v>
      </c>
      <c r="N19022">
        <f t="shared" si="297"/>
        <v>0</v>
      </c>
    </row>
    <row r="19023" spans="1:14" x14ac:dyDescent="0.2">
      <c r="A19023" t="s">
        <v>18949</v>
      </c>
      <c r="B19023" t="s">
        <v>39550</v>
      </c>
      <c r="I19023" t="s">
        <v>1898</v>
      </c>
      <c r="J19023">
        <v>58.16</v>
      </c>
      <c r="M19023">
        <v>58.16</v>
      </c>
      <c r="N19023">
        <f t="shared" si="297"/>
        <v>0</v>
      </c>
    </row>
    <row r="19024" spans="1:14" x14ac:dyDescent="0.2">
      <c r="A19024" t="s">
        <v>18950</v>
      </c>
      <c r="B19024" t="s">
        <v>39550</v>
      </c>
      <c r="I19024" t="s">
        <v>1898</v>
      </c>
      <c r="J19024">
        <v>11.83</v>
      </c>
      <c r="M19024">
        <v>11.83</v>
      </c>
      <c r="N19024">
        <f t="shared" si="297"/>
        <v>0</v>
      </c>
    </row>
    <row r="19025" spans="1:14" x14ac:dyDescent="0.2">
      <c r="A19025" t="s">
        <v>18951</v>
      </c>
      <c r="B19025" t="s">
        <v>39550</v>
      </c>
      <c r="I19025" t="s">
        <v>1898</v>
      </c>
      <c r="J19025">
        <v>6.58</v>
      </c>
      <c r="M19025">
        <v>6.58</v>
      </c>
      <c r="N19025">
        <f t="shared" si="297"/>
        <v>0</v>
      </c>
    </row>
    <row r="19026" spans="1:14" x14ac:dyDescent="0.2">
      <c r="A19026" t="s">
        <v>18952</v>
      </c>
      <c r="B19026" t="s">
        <v>39550</v>
      </c>
      <c r="I19026" t="s">
        <v>1898</v>
      </c>
      <c r="J19026">
        <v>58.16</v>
      </c>
      <c r="M19026">
        <v>58.16</v>
      </c>
      <c r="N19026">
        <f t="shared" si="297"/>
        <v>0</v>
      </c>
    </row>
    <row r="19027" spans="1:14" x14ac:dyDescent="0.2">
      <c r="A19027" t="s">
        <v>18953</v>
      </c>
      <c r="B19027" t="s">
        <v>39550</v>
      </c>
      <c r="I19027" t="s">
        <v>1898</v>
      </c>
      <c r="J19027">
        <v>11.83</v>
      </c>
      <c r="M19027">
        <v>11.83</v>
      </c>
      <c r="N19027">
        <f t="shared" si="297"/>
        <v>0</v>
      </c>
    </row>
    <row r="19028" spans="1:14" x14ac:dyDescent="0.2">
      <c r="A19028" t="s">
        <v>18954</v>
      </c>
      <c r="B19028" t="s">
        <v>39550</v>
      </c>
      <c r="I19028" t="s">
        <v>1898</v>
      </c>
      <c r="J19028">
        <v>6.58</v>
      </c>
      <c r="M19028">
        <v>6.58</v>
      </c>
      <c r="N19028">
        <f t="shared" si="297"/>
        <v>0</v>
      </c>
    </row>
    <row r="19029" spans="1:14" x14ac:dyDescent="0.2">
      <c r="A19029" t="s">
        <v>18955</v>
      </c>
      <c r="B19029" t="s">
        <v>39551</v>
      </c>
      <c r="I19029" t="s">
        <v>1898</v>
      </c>
      <c r="J19029">
        <v>104.91</v>
      </c>
      <c r="M19029">
        <v>104.91</v>
      </c>
      <c r="N19029">
        <f t="shared" si="297"/>
        <v>0</v>
      </c>
    </row>
    <row r="19030" spans="1:14" x14ac:dyDescent="0.2">
      <c r="A19030" t="s">
        <v>18956</v>
      </c>
      <c r="B19030" t="s">
        <v>39551</v>
      </c>
      <c r="I19030" t="s">
        <v>1898</v>
      </c>
      <c r="J19030">
        <v>40.26</v>
      </c>
      <c r="M19030">
        <v>40.26</v>
      </c>
      <c r="N19030">
        <f t="shared" si="297"/>
        <v>0</v>
      </c>
    </row>
    <row r="19031" spans="1:14" x14ac:dyDescent="0.2">
      <c r="A19031" t="s">
        <v>18957</v>
      </c>
      <c r="B19031" t="s">
        <v>39551</v>
      </c>
      <c r="I19031" t="s">
        <v>1898</v>
      </c>
      <c r="J19031">
        <v>33.36</v>
      </c>
      <c r="M19031">
        <v>33.36</v>
      </c>
      <c r="N19031">
        <f t="shared" si="297"/>
        <v>0</v>
      </c>
    </row>
    <row r="19032" spans="1:14" x14ac:dyDescent="0.2">
      <c r="A19032" t="s">
        <v>18958</v>
      </c>
      <c r="B19032" t="s">
        <v>39551</v>
      </c>
      <c r="I19032" t="s">
        <v>1898</v>
      </c>
      <c r="J19032">
        <v>101.67</v>
      </c>
      <c r="M19032">
        <v>101.67</v>
      </c>
      <c r="N19032">
        <f t="shared" si="297"/>
        <v>0</v>
      </c>
    </row>
    <row r="19033" spans="1:14" x14ac:dyDescent="0.2">
      <c r="A19033" t="s">
        <v>18959</v>
      </c>
      <c r="B19033" t="s">
        <v>39551</v>
      </c>
      <c r="I19033" t="s">
        <v>1898</v>
      </c>
      <c r="J19033">
        <v>37.020000000000003</v>
      </c>
      <c r="M19033">
        <v>37.020000000000003</v>
      </c>
      <c r="N19033">
        <f t="shared" si="297"/>
        <v>0</v>
      </c>
    </row>
    <row r="19034" spans="1:14" x14ac:dyDescent="0.2">
      <c r="A19034" t="s">
        <v>18960</v>
      </c>
      <c r="B19034" t="s">
        <v>39551</v>
      </c>
      <c r="I19034" t="s">
        <v>1898</v>
      </c>
      <c r="J19034">
        <v>30.12</v>
      </c>
      <c r="M19034">
        <v>30.12</v>
      </c>
      <c r="N19034">
        <f t="shared" si="297"/>
        <v>0</v>
      </c>
    </row>
    <row r="19035" spans="1:14" x14ac:dyDescent="0.2">
      <c r="A19035" t="s">
        <v>18961</v>
      </c>
      <c r="B19035" t="s">
        <v>39552</v>
      </c>
      <c r="I19035" t="s">
        <v>1898</v>
      </c>
      <c r="J19035">
        <v>107.36</v>
      </c>
      <c r="M19035">
        <v>107.36</v>
      </c>
      <c r="N19035">
        <f t="shared" si="297"/>
        <v>0</v>
      </c>
    </row>
    <row r="19036" spans="1:14" x14ac:dyDescent="0.2">
      <c r="A19036" t="s">
        <v>18962</v>
      </c>
      <c r="B19036" t="s">
        <v>39552</v>
      </c>
      <c r="I19036" t="s">
        <v>1898</v>
      </c>
      <c r="J19036">
        <v>41.87</v>
      </c>
      <c r="M19036">
        <v>41.87</v>
      </c>
      <c r="N19036">
        <f t="shared" si="297"/>
        <v>0</v>
      </c>
    </row>
    <row r="19037" spans="1:14" x14ac:dyDescent="0.2">
      <c r="A19037" t="s">
        <v>18963</v>
      </c>
      <c r="B19037" t="s">
        <v>39553</v>
      </c>
      <c r="I19037" t="s">
        <v>1898</v>
      </c>
      <c r="J19037">
        <v>34.76</v>
      </c>
      <c r="M19037">
        <v>34.76</v>
      </c>
      <c r="N19037">
        <f t="shared" si="297"/>
        <v>0</v>
      </c>
    </row>
    <row r="19038" spans="1:14" x14ac:dyDescent="0.2">
      <c r="A19038" t="s">
        <v>18964</v>
      </c>
      <c r="B19038" t="s">
        <v>39552</v>
      </c>
      <c r="I19038" t="s">
        <v>1898</v>
      </c>
      <c r="J19038">
        <v>104.12</v>
      </c>
      <c r="M19038">
        <v>104.12</v>
      </c>
      <c r="N19038">
        <f t="shared" si="297"/>
        <v>0</v>
      </c>
    </row>
    <row r="19039" spans="1:14" x14ac:dyDescent="0.2">
      <c r="A19039" t="s">
        <v>18965</v>
      </c>
      <c r="B19039" t="s">
        <v>39552</v>
      </c>
      <c r="I19039" t="s">
        <v>1898</v>
      </c>
      <c r="J19039">
        <v>38.630000000000003</v>
      </c>
      <c r="M19039">
        <v>38.630000000000003</v>
      </c>
      <c r="N19039">
        <f t="shared" si="297"/>
        <v>0</v>
      </c>
    </row>
    <row r="19040" spans="1:14" x14ac:dyDescent="0.2">
      <c r="A19040" t="s">
        <v>18966</v>
      </c>
      <c r="B19040" t="s">
        <v>39553</v>
      </c>
      <c r="I19040" t="s">
        <v>1898</v>
      </c>
      <c r="J19040">
        <v>31.52</v>
      </c>
      <c r="M19040">
        <v>31.52</v>
      </c>
      <c r="N19040">
        <f t="shared" si="297"/>
        <v>0</v>
      </c>
    </row>
    <row r="19041" spans="1:14" x14ac:dyDescent="0.2">
      <c r="A19041" t="s">
        <v>18967</v>
      </c>
      <c r="B19041" t="s">
        <v>39554</v>
      </c>
      <c r="I19041" t="s">
        <v>1898</v>
      </c>
      <c r="J19041">
        <v>148.02000000000001</v>
      </c>
      <c r="M19041">
        <v>148.02000000000001</v>
      </c>
      <c r="N19041">
        <f t="shared" si="297"/>
        <v>0</v>
      </c>
    </row>
    <row r="19042" spans="1:14" x14ac:dyDescent="0.2">
      <c r="A19042" t="s">
        <v>18968</v>
      </c>
      <c r="B19042" t="s">
        <v>39554</v>
      </c>
      <c r="I19042" t="s">
        <v>1898</v>
      </c>
      <c r="J19042">
        <v>53.76</v>
      </c>
      <c r="M19042">
        <v>53.76</v>
      </c>
      <c r="N19042">
        <f t="shared" si="297"/>
        <v>0</v>
      </c>
    </row>
    <row r="19043" spans="1:14" x14ac:dyDescent="0.2">
      <c r="A19043" t="s">
        <v>18969</v>
      </c>
      <c r="B19043" t="s">
        <v>39554</v>
      </c>
      <c r="I19043" t="s">
        <v>1898</v>
      </c>
      <c r="J19043">
        <v>42.55</v>
      </c>
      <c r="M19043">
        <v>42.55</v>
      </c>
      <c r="N19043">
        <f t="shared" si="297"/>
        <v>0</v>
      </c>
    </row>
    <row r="19044" spans="1:14" x14ac:dyDescent="0.2">
      <c r="A19044" t="s">
        <v>18970</v>
      </c>
      <c r="B19044" t="s">
        <v>39554</v>
      </c>
      <c r="I19044" t="s">
        <v>1898</v>
      </c>
      <c r="J19044">
        <v>144.78</v>
      </c>
      <c r="M19044">
        <v>144.78</v>
      </c>
      <c r="N19044">
        <f t="shared" si="297"/>
        <v>0</v>
      </c>
    </row>
    <row r="19045" spans="1:14" x14ac:dyDescent="0.2">
      <c r="A19045" t="s">
        <v>18971</v>
      </c>
      <c r="B19045" t="s">
        <v>39554</v>
      </c>
      <c r="I19045" t="s">
        <v>1898</v>
      </c>
      <c r="J19045">
        <v>50.52</v>
      </c>
      <c r="M19045">
        <v>50.52</v>
      </c>
      <c r="N19045">
        <f t="shared" si="297"/>
        <v>0</v>
      </c>
    </row>
    <row r="19046" spans="1:14" x14ac:dyDescent="0.2">
      <c r="A19046" t="s">
        <v>18972</v>
      </c>
      <c r="B19046" t="s">
        <v>39554</v>
      </c>
      <c r="I19046" t="s">
        <v>1898</v>
      </c>
      <c r="J19046">
        <v>39.31</v>
      </c>
      <c r="M19046">
        <v>39.31</v>
      </c>
      <c r="N19046">
        <f t="shared" si="297"/>
        <v>0</v>
      </c>
    </row>
    <row r="19047" spans="1:14" x14ac:dyDescent="0.2">
      <c r="A19047" t="s">
        <v>18973</v>
      </c>
      <c r="B19047" t="s">
        <v>39555</v>
      </c>
      <c r="I19047" t="s">
        <v>1898</v>
      </c>
      <c r="J19047">
        <v>139.91999999999999</v>
      </c>
      <c r="M19047">
        <v>139.91999999999999</v>
      </c>
      <c r="N19047">
        <f t="shared" si="297"/>
        <v>0</v>
      </c>
    </row>
    <row r="19048" spans="1:14" x14ac:dyDescent="0.2">
      <c r="A19048" t="s">
        <v>18974</v>
      </c>
      <c r="B19048" t="s">
        <v>39555</v>
      </c>
      <c r="I19048" t="s">
        <v>1898</v>
      </c>
      <c r="J19048">
        <v>58.61</v>
      </c>
      <c r="M19048">
        <v>58.61</v>
      </c>
      <c r="N19048">
        <f t="shared" si="297"/>
        <v>0</v>
      </c>
    </row>
    <row r="19049" spans="1:14" x14ac:dyDescent="0.2">
      <c r="A19049" t="s">
        <v>18975</v>
      </c>
      <c r="B19049" t="s">
        <v>39555</v>
      </c>
      <c r="I19049" t="s">
        <v>1898</v>
      </c>
      <c r="J19049">
        <v>48.4</v>
      </c>
      <c r="M19049">
        <v>48.4</v>
      </c>
      <c r="N19049">
        <f t="shared" si="297"/>
        <v>0</v>
      </c>
    </row>
    <row r="19050" spans="1:14" x14ac:dyDescent="0.2">
      <c r="A19050" t="s">
        <v>18976</v>
      </c>
      <c r="B19050" t="s">
        <v>39555</v>
      </c>
      <c r="I19050" t="s">
        <v>1898</v>
      </c>
      <c r="J19050">
        <v>136.68</v>
      </c>
      <c r="M19050">
        <v>136.68</v>
      </c>
      <c r="N19050">
        <f t="shared" si="297"/>
        <v>0</v>
      </c>
    </row>
    <row r="19051" spans="1:14" x14ac:dyDescent="0.2">
      <c r="A19051" t="s">
        <v>18977</v>
      </c>
      <c r="B19051" t="s">
        <v>39555</v>
      </c>
      <c r="I19051" t="s">
        <v>1898</v>
      </c>
      <c r="J19051">
        <v>55.37</v>
      </c>
      <c r="M19051">
        <v>55.37</v>
      </c>
      <c r="N19051">
        <f t="shared" si="297"/>
        <v>0</v>
      </c>
    </row>
    <row r="19052" spans="1:14" x14ac:dyDescent="0.2">
      <c r="A19052" t="s">
        <v>18978</v>
      </c>
      <c r="B19052" t="s">
        <v>39555</v>
      </c>
      <c r="I19052" t="s">
        <v>1898</v>
      </c>
      <c r="J19052">
        <v>45.16</v>
      </c>
      <c r="M19052">
        <v>45.16</v>
      </c>
      <c r="N19052">
        <f t="shared" si="297"/>
        <v>0</v>
      </c>
    </row>
    <row r="19053" spans="1:14" x14ac:dyDescent="0.2">
      <c r="A19053" t="s">
        <v>18979</v>
      </c>
      <c r="B19053" t="s">
        <v>18980</v>
      </c>
      <c r="I19053" t="s">
        <v>1898</v>
      </c>
      <c r="J19053">
        <v>7.67</v>
      </c>
      <c r="M19053">
        <v>7.67</v>
      </c>
      <c r="N19053">
        <f t="shared" si="297"/>
        <v>0</v>
      </c>
    </row>
    <row r="19054" spans="1:14" x14ac:dyDescent="0.2">
      <c r="A19054" t="s">
        <v>18981</v>
      </c>
      <c r="B19054" t="s">
        <v>18980</v>
      </c>
      <c r="I19054" t="s">
        <v>1898</v>
      </c>
      <c r="J19054">
        <v>0.64</v>
      </c>
      <c r="M19054">
        <v>0.64</v>
      </c>
      <c r="N19054">
        <f t="shared" si="297"/>
        <v>0</v>
      </c>
    </row>
    <row r="19055" spans="1:14" x14ac:dyDescent="0.2">
      <c r="A19055" t="s">
        <v>18982</v>
      </c>
      <c r="B19055" t="s">
        <v>18980</v>
      </c>
      <c r="I19055" t="s">
        <v>1898</v>
      </c>
      <c r="J19055">
        <v>7.67</v>
      </c>
      <c r="M19055">
        <v>7.67</v>
      </c>
      <c r="N19055">
        <f t="shared" si="297"/>
        <v>0</v>
      </c>
    </row>
    <row r="19056" spans="1:14" x14ac:dyDescent="0.2">
      <c r="A19056" t="s">
        <v>18983</v>
      </c>
      <c r="B19056" t="s">
        <v>18980</v>
      </c>
      <c r="I19056" t="s">
        <v>1898</v>
      </c>
      <c r="J19056">
        <v>0.64</v>
      </c>
      <c r="M19056">
        <v>0.64</v>
      </c>
      <c r="N19056">
        <f t="shared" si="297"/>
        <v>0</v>
      </c>
    </row>
    <row r="19057" spans="1:14" x14ac:dyDescent="0.2">
      <c r="A19057" t="s">
        <v>18984</v>
      </c>
      <c r="B19057" t="s">
        <v>39556</v>
      </c>
      <c r="I19057" t="s">
        <v>1898</v>
      </c>
      <c r="J19057">
        <v>248.56</v>
      </c>
      <c r="M19057">
        <v>248.56</v>
      </c>
      <c r="N19057">
        <f t="shared" si="297"/>
        <v>0</v>
      </c>
    </row>
    <row r="19058" spans="1:14" x14ac:dyDescent="0.2">
      <c r="A19058" t="s">
        <v>18985</v>
      </c>
      <c r="B19058" t="s">
        <v>39556</v>
      </c>
      <c r="I19058" t="s">
        <v>1898</v>
      </c>
      <c r="J19058">
        <v>148.15</v>
      </c>
      <c r="M19058">
        <v>148.15</v>
      </c>
      <c r="N19058">
        <f t="shared" si="297"/>
        <v>0</v>
      </c>
    </row>
    <row r="19059" spans="1:14" x14ac:dyDescent="0.2">
      <c r="A19059" t="s">
        <v>18986</v>
      </c>
      <c r="B19059" t="s">
        <v>39556</v>
      </c>
      <c r="I19059" t="s">
        <v>1898</v>
      </c>
      <c r="J19059">
        <v>128.94</v>
      </c>
      <c r="M19059">
        <v>128.94</v>
      </c>
      <c r="N19059">
        <f t="shared" si="297"/>
        <v>0</v>
      </c>
    </row>
    <row r="19060" spans="1:14" x14ac:dyDescent="0.2">
      <c r="A19060" t="s">
        <v>18987</v>
      </c>
      <c r="B19060" t="s">
        <v>39556</v>
      </c>
      <c r="I19060" t="s">
        <v>1898</v>
      </c>
      <c r="J19060">
        <v>244.93</v>
      </c>
      <c r="M19060">
        <v>244.93</v>
      </c>
      <c r="N19060">
        <f t="shared" si="297"/>
        <v>0</v>
      </c>
    </row>
    <row r="19061" spans="1:14" x14ac:dyDescent="0.2">
      <c r="A19061" t="s">
        <v>18988</v>
      </c>
      <c r="B19061" t="s">
        <v>39556</v>
      </c>
      <c r="I19061" t="s">
        <v>1898</v>
      </c>
      <c r="J19061">
        <v>144.52000000000001</v>
      </c>
      <c r="M19061">
        <v>144.52000000000001</v>
      </c>
      <c r="N19061">
        <f t="shared" si="297"/>
        <v>0</v>
      </c>
    </row>
    <row r="19062" spans="1:14" x14ac:dyDescent="0.2">
      <c r="A19062" t="s">
        <v>18989</v>
      </c>
      <c r="B19062" t="s">
        <v>39556</v>
      </c>
      <c r="I19062" t="s">
        <v>1898</v>
      </c>
      <c r="J19062">
        <v>125.31</v>
      </c>
      <c r="M19062">
        <v>125.31</v>
      </c>
      <c r="N19062">
        <f t="shared" si="297"/>
        <v>0</v>
      </c>
    </row>
    <row r="19063" spans="1:14" x14ac:dyDescent="0.2">
      <c r="A19063" t="s">
        <v>18990</v>
      </c>
      <c r="B19063" t="s">
        <v>39557</v>
      </c>
      <c r="I19063" t="s">
        <v>1898</v>
      </c>
      <c r="J19063">
        <v>469.31</v>
      </c>
      <c r="M19063">
        <v>469.31</v>
      </c>
      <c r="N19063">
        <f t="shared" si="297"/>
        <v>0</v>
      </c>
    </row>
    <row r="19064" spans="1:14" x14ac:dyDescent="0.2">
      <c r="A19064" t="s">
        <v>18991</v>
      </c>
      <c r="B19064" t="s">
        <v>39557</v>
      </c>
      <c r="I19064" t="s">
        <v>1898</v>
      </c>
      <c r="J19064">
        <v>268.56</v>
      </c>
      <c r="M19064">
        <v>268.56</v>
      </c>
      <c r="N19064">
        <f t="shared" si="297"/>
        <v>0</v>
      </c>
    </row>
    <row r="19065" spans="1:14" x14ac:dyDescent="0.2">
      <c r="A19065" t="s">
        <v>18992</v>
      </c>
      <c r="B19065" t="s">
        <v>39557</v>
      </c>
      <c r="I19065" t="s">
        <v>1898</v>
      </c>
      <c r="J19065">
        <v>232.16</v>
      </c>
      <c r="M19065">
        <v>232.16</v>
      </c>
      <c r="N19065">
        <f t="shared" si="297"/>
        <v>0</v>
      </c>
    </row>
    <row r="19066" spans="1:14" x14ac:dyDescent="0.2">
      <c r="A19066" t="s">
        <v>18993</v>
      </c>
      <c r="B19066" t="s">
        <v>39557</v>
      </c>
      <c r="I19066" t="s">
        <v>1898</v>
      </c>
      <c r="J19066">
        <v>463.34</v>
      </c>
      <c r="M19066">
        <v>463.34</v>
      </c>
      <c r="N19066">
        <f t="shared" si="297"/>
        <v>0</v>
      </c>
    </row>
    <row r="19067" spans="1:14" x14ac:dyDescent="0.2">
      <c r="A19067" t="s">
        <v>18994</v>
      </c>
      <c r="B19067" t="s">
        <v>39557</v>
      </c>
      <c r="I19067" t="s">
        <v>1898</v>
      </c>
      <c r="J19067">
        <v>262.58999999999997</v>
      </c>
      <c r="M19067">
        <v>262.58999999999997</v>
      </c>
      <c r="N19067">
        <f t="shared" si="297"/>
        <v>0</v>
      </c>
    </row>
    <row r="19068" spans="1:14" x14ac:dyDescent="0.2">
      <c r="A19068" t="s">
        <v>18995</v>
      </c>
      <c r="B19068" t="s">
        <v>39557</v>
      </c>
      <c r="I19068" t="s">
        <v>1898</v>
      </c>
      <c r="J19068">
        <v>226.19</v>
      </c>
      <c r="M19068">
        <v>226.19</v>
      </c>
      <c r="N19068">
        <f t="shared" si="297"/>
        <v>0</v>
      </c>
    </row>
    <row r="19069" spans="1:14" x14ac:dyDescent="0.2">
      <c r="A19069" t="s">
        <v>18996</v>
      </c>
      <c r="B19069" t="s">
        <v>39558</v>
      </c>
      <c r="I19069" t="s">
        <v>1898</v>
      </c>
      <c r="J19069">
        <v>306.97000000000003</v>
      </c>
      <c r="M19069">
        <v>306.97000000000003</v>
      </c>
      <c r="N19069">
        <f t="shared" si="297"/>
        <v>0</v>
      </c>
    </row>
    <row r="19070" spans="1:14" x14ac:dyDescent="0.2">
      <c r="A19070" t="s">
        <v>18997</v>
      </c>
      <c r="B19070" t="s">
        <v>39558</v>
      </c>
      <c r="I19070" t="s">
        <v>1898</v>
      </c>
      <c r="J19070">
        <v>118.83</v>
      </c>
      <c r="M19070">
        <v>118.83</v>
      </c>
      <c r="N19070">
        <f t="shared" si="297"/>
        <v>0</v>
      </c>
    </row>
    <row r="19071" spans="1:14" x14ac:dyDescent="0.2">
      <c r="A19071" t="s">
        <v>18998</v>
      </c>
      <c r="B19071" t="s">
        <v>39558</v>
      </c>
      <c r="I19071" t="s">
        <v>1898</v>
      </c>
      <c r="J19071">
        <v>96.5</v>
      </c>
      <c r="M19071">
        <v>96.5</v>
      </c>
      <c r="N19071">
        <f t="shared" si="297"/>
        <v>0</v>
      </c>
    </row>
    <row r="19072" spans="1:14" x14ac:dyDescent="0.2">
      <c r="A19072" t="s">
        <v>18999</v>
      </c>
      <c r="B19072" t="s">
        <v>39558</v>
      </c>
      <c r="I19072" t="s">
        <v>1898</v>
      </c>
      <c r="J19072">
        <v>300.10000000000002</v>
      </c>
      <c r="M19072">
        <v>300.10000000000002</v>
      </c>
      <c r="N19072">
        <f t="shared" si="297"/>
        <v>0</v>
      </c>
    </row>
    <row r="19073" spans="1:14" x14ac:dyDescent="0.2">
      <c r="A19073" t="s">
        <v>19000</v>
      </c>
      <c r="B19073" t="s">
        <v>39558</v>
      </c>
      <c r="I19073" t="s">
        <v>1898</v>
      </c>
      <c r="J19073">
        <v>111.96</v>
      </c>
      <c r="M19073">
        <v>111.96</v>
      </c>
      <c r="N19073">
        <f t="shared" si="297"/>
        <v>0</v>
      </c>
    </row>
    <row r="19074" spans="1:14" x14ac:dyDescent="0.2">
      <c r="A19074" t="s">
        <v>19001</v>
      </c>
      <c r="B19074" t="s">
        <v>39558</v>
      </c>
      <c r="I19074" t="s">
        <v>1898</v>
      </c>
      <c r="J19074">
        <v>89.63</v>
      </c>
      <c r="M19074">
        <v>89.63</v>
      </c>
      <c r="N19074">
        <f t="shared" si="297"/>
        <v>0</v>
      </c>
    </row>
    <row r="19075" spans="1:14" x14ac:dyDescent="0.2">
      <c r="A19075" t="s">
        <v>19002</v>
      </c>
      <c r="B19075" t="s">
        <v>39559</v>
      </c>
      <c r="I19075" t="s">
        <v>1898</v>
      </c>
      <c r="J19075">
        <v>154.54</v>
      </c>
      <c r="M19075">
        <v>154.54</v>
      </c>
      <c r="N19075">
        <f t="shared" si="297"/>
        <v>0</v>
      </c>
    </row>
    <row r="19076" spans="1:14" x14ac:dyDescent="0.2">
      <c r="A19076" t="s">
        <v>19003</v>
      </c>
      <c r="B19076" t="s">
        <v>39559</v>
      </c>
      <c r="I19076" t="s">
        <v>1898</v>
      </c>
      <c r="J19076">
        <v>96.95</v>
      </c>
      <c r="M19076">
        <v>96.95</v>
      </c>
      <c r="N19076">
        <f t="shared" ref="N19076:N19139" si="298">J19076-M19076</f>
        <v>0</v>
      </c>
    </row>
    <row r="19077" spans="1:14" x14ac:dyDescent="0.2">
      <c r="A19077" t="s">
        <v>19004</v>
      </c>
      <c r="B19077" t="s">
        <v>39559</v>
      </c>
      <c r="I19077" t="s">
        <v>1898</v>
      </c>
      <c r="J19077">
        <v>84.1</v>
      </c>
      <c r="M19077">
        <v>84.1</v>
      </c>
      <c r="N19077">
        <f t="shared" si="298"/>
        <v>0</v>
      </c>
    </row>
    <row r="19078" spans="1:14" x14ac:dyDescent="0.2">
      <c r="A19078" t="s">
        <v>19005</v>
      </c>
      <c r="B19078" t="s">
        <v>39559</v>
      </c>
      <c r="I19078" t="s">
        <v>1898</v>
      </c>
      <c r="J19078">
        <v>150.91</v>
      </c>
      <c r="M19078">
        <v>150.91</v>
      </c>
      <c r="N19078">
        <f t="shared" si="298"/>
        <v>0</v>
      </c>
    </row>
    <row r="19079" spans="1:14" x14ac:dyDescent="0.2">
      <c r="A19079" t="s">
        <v>19006</v>
      </c>
      <c r="B19079" t="s">
        <v>39559</v>
      </c>
      <c r="I19079" t="s">
        <v>1898</v>
      </c>
      <c r="J19079">
        <v>93.32</v>
      </c>
      <c r="M19079">
        <v>93.32</v>
      </c>
      <c r="N19079">
        <f t="shared" si="298"/>
        <v>0</v>
      </c>
    </row>
    <row r="19080" spans="1:14" x14ac:dyDescent="0.2">
      <c r="A19080" t="s">
        <v>19007</v>
      </c>
      <c r="B19080" t="s">
        <v>39559</v>
      </c>
      <c r="I19080" t="s">
        <v>1898</v>
      </c>
      <c r="J19080">
        <v>80.47</v>
      </c>
      <c r="M19080">
        <v>80.47</v>
      </c>
      <c r="N19080">
        <f t="shared" si="298"/>
        <v>0</v>
      </c>
    </row>
    <row r="19081" spans="1:14" x14ac:dyDescent="0.2">
      <c r="A19081" t="s">
        <v>19008</v>
      </c>
      <c r="B19081" t="s">
        <v>39560</v>
      </c>
      <c r="I19081" t="s">
        <v>1898</v>
      </c>
      <c r="J19081">
        <v>41.77</v>
      </c>
      <c r="M19081">
        <v>41.77</v>
      </c>
      <c r="N19081">
        <f t="shared" si="298"/>
        <v>0</v>
      </c>
    </row>
    <row r="19082" spans="1:14" x14ac:dyDescent="0.2">
      <c r="A19082" t="s">
        <v>19009</v>
      </c>
      <c r="B19082" t="s">
        <v>39560</v>
      </c>
      <c r="I19082" t="s">
        <v>1898</v>
      </c>
      <c r="J19082">
        <v>25.49</v>
      </c>
      <c r="M19082">
        <v>25.49</v>
      </c>
      <c r="N19082">
        <f t="shared" si="298"/>
        <v>0</v>
      </c>
    </row>
    <row r="19083" spans="1:14" x14ac:dyDescent="0.2">
      <c r="A19083" t="s">
        <v>19010</v>
      </c>
      <c r="B19083" t="s">
        <v>39560</v>
      </c>
      <c r="I19083" t="s">
        <v>1898</v>
      </c>
      <c r="J19083">
        <v>21.52</v>
      </c>
      <c r="M19083">
        <v>21.52</v>
      </c>
      <c r="N19083">
        <f t="shared" si="298"/>
        <v>0</v>
      </c>
    </row>
    <row r="19084" spans="1:14" x14ac:dyDescent="0.2">
      <c r="A19084" t="s">
        <v>19011</v>
      </c>
      <c r="B19084" t="s">
        <v>39560</v>
      </c>
      <c r="I19084" t="s">
        <v>1898</v>
      </c>
      <c r="J19084">
        <v>41.77</v>
      </c>
      <c r="M19084">
        <v>41.77</v>
      </c>
      <c r="N19084">
        <f t="shared" si="298"/>
        <v>0</v>
      </c>
    </row>
    <row r="19085" spans="1:14" x14ac:dyDescent="0.2">
      <c r="A19085" t="s">
        <v>19012</v>
      </c>
      <c r="B19085" t="s">
        <v>39560</v>
      </c>
      <c r="I19085" t="s">
        <v>1898</v>
      </c>
      <c r="J19085">
        <v>25.49</v>
      </c>
      <c r="M19085">
        <v>25.49</v>
      </c>
      <c r="N19085">
        <f t="shared" si="298"/>
        <v>0</v>
      </c>
    </row>
    <row r="19086" spans="1:14" x14ac:dyDescent="0.2">
      <c r="A19086" t="s">
        <v>19013</v>
      </c>
      <c r="B19086" t="s">
        <v>39560</v>
      </c>
      <c r="I19086" t="s">
        <v>1898</v>
      </c>
      <c r="J19086">
        <v>21.52</v>
      </c>
      <c r="M19086">
        <v>21.52</v>
      </c>
      <c r="N19086">
        <f t="shared" si="298"/>
        <v>0</v>
      </c>
    </row>
    <row r="19087" spans="1:14" x14ac:dyDescent="0.2">
      <c r="A19087" t="s">
        <v>19014</v>
      </c>
      <c r="B19087" t="s">
        <v>39561</v>
      </c>
      <c r="I19087" t="s">
        <v>1898</v>
      </c>
      <c r="J19087">
        <v>77.78</v>
      </c>
      <c r="M19087">
        <v>77.78</v>
      </c>
      <c r="N19087">
        <f t="shared" si="298"/>
        <v>0</v>
      </c>
    </row>
    <row r="19088" spans="1:14" x14ac:dyDescent="0.2">
      <c r="A19088" t="s">
        <v>19015</v>
      </c>
      <c r="B19088" t="s">
        <v>39561</v>
      </c>
      <c r="I19088" t="s">
        <v>1898</v>
      </c>
      <c r="J19088">
        <v>48.61</v>
      </c>
      <c r="M19088">
        <v>48.61</v>
      </c>
      <c r="N19088">
        <f t="shared" si="298"/>
        <v>0</v>
      </c>
    </row>
    <row r="19089" spans="1:14" x14ac:dyDescent="0.2">
      <c r="A19089" t="s">
        <v>19016</v>
      </c>
      <c r="B19089" t="s">
        <v>39561</v>
      </c>
      <c r="I19089" t="s">
        <v>1898</v>
      </c>
      <c r="J19089">
        <v>77.78</v>
      </c>
      <c r="M19089">
        <v>77.78</v>
      </c>
      <c r="N19089">
        <f t="shared" si="298"/>
        <v>0</v>
      </c>
    </row>
    <row r="19090" spans="1:14" x14ac:dyDescent="0.2">
      <c r="A19090" t="s">
        <v>19017</v>
      </c>
      <c r="B19090" t="s">
        <v>39561</v>
      </c>
      <c r="I19090" t="s">
        <v>1898</v>
      </c>
      <c r="J19090">
        <v>48.61</v>
      </c>
      <c r="M19090">
        <v>48.61</v>
      </c>
      <c r="N19090">
        <f t="shared" si="298"/>
        <v>0</v>
      </c>
    </row>
    <row r="19091" spans="1:14" x14ac:dyDescent="0.2">
      <c r="A19091" t="s">
        <v>19018</v>
      </c>
      <c r="B19091" t="s">
        <v>39562</v>
      </c>
      <c r="I19091" t="s">
        <v>1898</v>
      </c>
      <c r="J19091">
        <v>51.74</v>
      </c>
      <c r="M19091">
        <v>51.74</v>
      </c>
      <c r="N19091">
        <f t="shared" si="298"/>
        <v>0</v>
      </c>
    </row>
    <row r="19092" spans="1:14" x14ac:dyDescent="0.2">
      <c r="A19092" t="s">
        <v>19019</v>
      </c>
      <c r="B19092" t="s">
        <v>39562</v>
      </c>
      <c r="I19092" t="s">
        <v>1898</v>
      </c>
      <c r="J19092">
        <v>44.81</v>
      </c>
      <c r="M19092">
        <v>44.81</v>
      </c>
      <c r="N19092">
        <f t="shared" si="298"/>
        <v>0</v>
      </c>
    </row>
    <row r="19093" spans="1:14" x14ac:dyDescent="0.2">
      <c r="A19093" t="s">
        <v>19020</v>
      </c>
      <c r="B19093" t="s">
        <v>39562</v>
      </c>
      <c r="I19093" t="s">
        <v>1898</v>
      </c>
      <c r="J19093">
        <v>47.06</v>
      </c>
      <c r="M19093">
        <v>47.06</v>
      </c>
      <c r="N19093">
        <f t="shared" si="298"/>
        <v>0</v>
      </c>
    </row>
    <row r="19094" spans="1:14" x14ac:dyDescent="0.2">
      <c r="A19094" t="s">
        <v>19021</v>
      </c>
      <c r="B19094" t="s">
        <v>39562</v>
      </c>
      <c r="I19094" t="s">
        <v>1898</v>
      </c>
      <c r="J19094">
        <v>40.130000000000003</v>
      </c>
      <c r="M19094">
        <v>40.130000000000003</v>
      </c>
      <c r="N19094">
        <f t="shared" si="298"/>
        <v>0</v>
      </c>
    </row>
    <row r="19095" spans="1:14" x14ac:dyDescent="0.2">
      <c r="A19095" t="s">
        <v>19022</v>
      </c>
      <c r="B19095" t="s">
        <v>39563</v>
      </c>
      <c r="I19095" t="s">
        <v>1898</v>
      </c>
      <c r="J19095">
        <v>54.14</v>
      </c>
      <c r="M19095">
        <v>54.14</v>
      </c>
      <c r="N19095">
        <f t="shared" si="298"/>
        <v>0</v>
      </c>
    </row>
    <row r="19096" spans="1:14" x14ac:dyDescent="0.2">
      <c r="A19096" t="s">
        <v>19023</v>
      </c>
      <c r="B19096" t="s">
        <v>39563</v>
      </c>
      <c r="I19096" t="s">
        <v>1898</v>
      </c>
      <c r="J19096">
        <v>45.96</v>
      </c>
      <c r="M19096">
        <v>45.96</v>
      </c>
      <c r="N19096">
        <f t="shared" si="298"/>
        <v>0</v>
      </c>
    </row>
    <row r="19097" spans="1:14" x14ac:dyDescent="0.2">
      <c r="A19097" t="s">
        <v>19024</v>
      </c>
      <c r="B19097" t="s">
        <v>39563</v>
      </c>
      <c r="I19097" t="s">
        <v>1898</v>
      </c>
      <c r="J19097">
        <v>49.46</v>
      </c>
      <c r="M19097">
        <v>49.46</v>
      </c>
      <c r="N19097">
        <f t="shared" si="298"/>
        <v>0</v>
      </c>
    </row>
    <row r="19098" spans="1:14" x14ac:dyDescent="0.2">
      <c r="A19098" t="s">
        <v>19025</v>
      </c>
      <c r="B19098" t="s">
        <v>39563</v>
      </c>
      <c r="I19098" t="s">
        <v>1898</v>
      </c>
      <c r="J19098">
        <v>41.28</v>
      </c>
      <c r="M19098">
        <v>41.28</v>
      </c>
      <c r="N19098">
        <f t="shared" si="298"/>
        <v>0</v>
      </c>
    </row>
    <row r="19099" spans="1:14" x14ac:dyDescent="0.2">
      <c r="A19099" t="s">
        <v>19026</v>
      </c>
      <c r="B19099" t="s">
        <v>39564</v>
      </c>
      <c r="I19099" t="s">
        <v>1898</v>
      </c>
      <c r="J19099">
        <v>72.45</v>
      </c>
      <c r="M19099">
        <v>72.45</v>
      </c>
      <c r="N19099">
        <f t="shared" si="298"/>
        <v>0</v>
      </c>
    </row>
    <row r="19100" spans="1:14" x14ac:dyDescent="0.2">
      <c r="A19100" t="s">
        <v>19027</v>
      </c>
      <c r="B19100" t="s">
        <v>39564</v>
      </c>
      <c r="I19100" t="s">
        <v>1898</v>
      </c>
      <c r="J19100">
        <v>57.39</v>
      </c>
      <c r="M19100">
        <v>57.39</v>
      </c>
      <c r="N19100">
        <f t="shared" si="298"/>
        <v>0</v>
      </c>
    </row>
    <row r="19101" spans="1:14" x14ac:dyDescent="0.2">
      <c r="A19101" t="s">
        <v>19028</v>
      </c>
      <c r="B19101" t="s">
        <v>39564</v>
      </c>
      <c r="I19101" t="s">
        <v>1898</v>
      </c>
      <c r="J19101">
        <v>67.77</v>
      </c>
      <c r="M19101">
        <v>67.77</v>
      </c>
      <c r="N19101">
        <f t="shared" si="298"/>
        <v>0</v>
      </c>
    </row>
    <row r="19102" spans="1:14" x14ac:dyDescent="0.2">
      <c r="A19102" t="s">
        <v>19029</v>
      </c>
      <c r="B19102" t="s">
        <v>39564</v>
      </c>
      <c r="I19102" t="s">
        <v>1898</v>
      </c>
      <c r="J19102">
        <v>52.71</v>
      </c>
      <c r="M19102">
        <v>52.71</v>
      </c>
      <c r="N19102">
        <f t="shared" si="298"/>
        <v>0</v>
      </c>
    </row>
    <row r="19103" spans="1:14" x14ac:dyDescent="0.2">
      <c r="A19103" t="s">
        <v>19030</v>
      </c>
      <c r="B19103" t="s">
        <v>39565</v>
      </c>
      <c r="I19103" t="s">
        <v>1898</v>
      </c>
      <c r="J19103">
        <v>71.59</v>
      </c>
      <c r="M19103">
        <v>71.59</v>
      </c>
      <c r="N19103">
        <f t="shared" si="298"/>
        <v>0</v>
      </c>
    </row>
    <row r="19104" spans="1:14" x14ac:dyDescent="0.2">
      <c r="A19104" t="s">
        <v>19031</v>
      </c>
      <c r="B19104" t="s">
        <v>39565</v>
      </c>
      <c r="I19104" t="s">
        <v>1898</v>
      </c>
      <c r="J19104">
        <v>56.25</v>
      </c>
      <c r="M19104">
        <v>56.25</v>
      </c>
      <c r="N19104">
        <f t="shared" si="298"/>
        <v>0</v>
      </c>
    </row>
    <row r="19105" spans="1:14" x14ac:dyDescent="0.2">
      <c r="A19105" t="s">
        <v>19032</v>
      </c>
      <c r="B19105" t="s">
        <v>39565</v>
      </c>
      <c r="I19105" t="s">
        <v>1898</v>
      </c>
      <c r="J19105">
        <v>66.91</v>
      </c>
      <c r="M19105">
        <v>66.91</v>
      </c>
      <c r="N19105">
        <f t="shared" si="298"/>
        <v>0</v>
      </c>
    </row>
    <row r="19106" spans="1:14" x14ac:dyDescent="0.2">
      <c r="A19106" t="s">
        <v>19033</v>
      </c>
      <c r="B19106" t="s">
        <v>39565</v>
      </c>
      <c r="I19106" t="s">
        <v>1898</v>
      </c>
      <c r="J19106">
        <v>51.57</v>
      </c>
      <c r="M19106">
        <v>51.57</v>
      </c>
      <c r="N19106">
        <f t="shared" si="298"/>
        <v>0</v>
      </c>
    </row>
    <row r="19107" spans="1:14" x14ac:dyDescent="0.2">
      <c r="A19107" t="s">
        <v>19034</v>
      </c>
      <c r="B19107" t="s">
        <v>39566</v>
      </c>
      <c r="I19107" t="s">
        <v>1898</v>
      </c>
      <c r="J19107">
        <v>106.75</v>
      </c>
      <c r="M19107">
        <v>106.75</v>
      </c>
      <c r="N19107">
        <f t="shared" si="298"/>
        <v>0</v>
      </c>
    </row>
    <row r="19108" spans="1:14" x14ac:dyDescent="0.2">
      <c r="A19108" t="s">
        <v>19035</v>
      </c>
      <c r="B19108" t="s">
        <v>39566</v>
      </c>
      <c r="I19108" t="s">
        <v>1898</v>
      </c>
      <c r="J19108">
        <v>51.69</v>
      </c>
      <c r="M19108">
        <v>51.69</v>
      </c>
      <c r="N19108">
        <f t="shared" si="298"/>
        <v>0</v>
      </c>
    </row>
    <row r="19109" spans="1:14" x14ac:dyDescent="0.2">
      <c r="A19109" t="s">
        <v>19036</v>
      </c>
      <c r="B19109" t="s">
        <v>39566</v>
      </c>
      <c r="I19109" t="s">
        <v>1898</v>
      </c>
      <c r="J19109">
        <v>44.53</v>
      </c>
      <c r="M19109">
        <v>44.53</v>
      </c>
      <c r="N19109">
        <f t="shared" si="298"/>
        <v>0</v>
      </c>
    </row>
    <row r="19110" spans="1:14" x14ac:dyDescent="0.2">
      <c r="A19110" t="s">
        <v>19037</v>
      </c>
      <c r="B19110" t="s">
        <v>39566</v>
      </c>
      <c r="I19110" t="s">
        <v>1898</v>
      </c>
      <c r="J19110">
        <v>103.12</v>
      </c>
      <c r="M19110">
        <v>103.12</v>
      </c>
      <c r="N19110">
        <f t="shared" si="298"/>
        <v>0</v>
      </c>
    </row>
    <row r="19111" spans="1:14" x14ac:dyDescent="0.2">
      <c r="A19111" t="s">
        <v>19038</v>
      </c>
      <c r="B19111" t="s">
        <v>39566</v>
      </c>
      <c r="I19111" t="s">
        <v>1898</v>
      </c>
      <c r="J19111">
        <v>48.06</v>
      </c>
      <c r="M19111">
        <v>48.06</v>
      </c>
      <c r="N19111">
        <f t="shared" si="298"/>
        <v>0</v>
      </c>
    </row>
    <row r="19112" spans="1:14" x14ac:dyDescent="0.2">
      <c r="A19112" t="s">
        <v>19039</v>
      </c>
      <c r="B19112" t="s">
        <v>39566</v>
      </c>
      <c r="I19112" t="s">
        <v>1898</v>
      </c>
      <c r="J19112">
        <v>40.9</v>
      </c>
      <c r="M19112">
        <v>40.9</v>
      </c>
      <c r="N19112">
        <f t="shared" si="298"/>
        <v>0</v>
      </c>
    </row>
    <row r="19113" spans="1:14" x14ac:dyDescent="0.2">
      <c r="A19113" t="s">
        <v>19040</v>
      </c>
      <c r="B19113" t="s">
        <v>39567</v>
      </c>
      <c r="I19113" t="s">
        <v>1898</v>
      </c>
      <c r="J19113">
        <v>107.91</v>
      </c>
      <c r="M19113">
        <v>107.91</v>
      </c>
      <c r="N19113">
        <f t="shared" si="298"/>
        <v>0</v>
      </c>
    </row>
    <row r="19114" spans="1:14" x14ac:dyDescent="0.2">
      <c r="A19114" t="s">
        <v>19041</v>
      </c>
      <c r="B19114" t="s">
        <v>39567</v>
      </c>
      <c r="I19114" t="s">
        <v>1898</v>
      </c>
      <c r="J19114">
        <v>52.45</v>
      </c>
      <c r="M19114">
        <v>52.45</v>
      </c>
      <c r="N19114">
        <f t="shared" si="298"/>
        <v>0</v>
      </c>
    </row>
    <row r="19115" spans="1:14" x14ac:dyDescent="0.2">
      <c r="A19115" t="s">
        <v>19042</v>
      </c>
      <c r="B19115" t="s">
        <v>39567</v>
      </c>
      <c r="I19115" t="s">
        <v>1898</v>
      </c>
      <c r="J19115">
        <v>45.2</v>
      </c>
      <c r="M19115">
        <v>45.2</v>
      </c>
      <c r="N19115">
        <f t="shared" si="298"/>
        <v>0</v>
      </c>
    </row>
    <row r="19116" spans="1:14" x14ac:dyDescent="0.2">
      <c r="A19116" t="s">
        <v>19043</v>
      </c>
      <c r="B19116" t="s">
        <v>39567</v>
      </c>
      <c r="I19116" t="s">
        <v>1898</v>
      </c>
      <c r="J19116">
        <v>104.28</v>
      </c>
      <c r="M19116">
        <v>104.28</v>
      </c>
      <c r="N19116">
        <f t="shared" si="298"/>
        <v>0</v>
      </c>
    </row>
    <row r="19117" spans="1:14" x14ac:dyDescent="0.2">
      <c r="A19117" t="s">
        <v>19044</v>
      </c>
      <c r="B19117" t="s">
        <v>39567</v>
      </c>
      <c r="I19117" t="s">
        <v>1898</v>
      </c>
      <c r="J19117">
        <v>48.82</v>
      </c>
      <c r="M19117">
        <v>48.82</v>
      </c>
      <c r="N19117">
        <f t="shared" si="298"/>
        <v>0</v>
      </c>
    </row>
    <row r="19118" spans="1:14" x14ac:dyDescent="0.2">
      <c r="A19118" t="s">
        <v>19045</v>
      </c>
      <c r="B19118" t="s">
        <v>39567</v>
      </c>
      <c r="I19118" t="s">
        <v>1898</v>
      </c>
      <c r="J19118">
        <v>41.57</v>
      </c>
      <c r="M19118">
        <v>41.57</v>
      </c>
      <c r="N19118">
        <f t="shared" si="298"/>
        <v>0</v>
      </c>
    </row>
    <row r="19119" spans="1:14" x14ac:dyDescent="0.2">
      <c r="A19119" t="s">
        <v>19046</v>
      </c>
      <c r="B19119" t="s">
        <v>39568</v>
      </c>
      <c r="I19119" t="s">
        <v>1898</v>
      </c>
      <c r="J19119">
        <v>132.37</v>
      </c>
      <c r="M19119">
        <v>132.37</v>
      </c>
      <c r="N19119">
        <f t="shared" si="298"/>
        <v>0</v>
      </c>
    </row>
    <row r="19120" spans="1:14" x14ac:dyDescent="0.2">
      <c r="A19120" t="s">
        <v>19047</v>
      </c>
      <c r="B19120" t="s">
        <v>39568</v>
      </c>
      <c r="I19120" t="s">
        <v>1898</v>
      </c>
      <c r="J19120">
        <v>65.34</v>
      </c>
      <c r="M19120">
        <v>65.34</v>
      </c>
      <c r="N19120">
        <f t="shared" si="298"/>
        <v>0</v>
      </c>
    </row>
    <row r="19121" spans="1:14" x14ac:dyDescent="0.2">
      <c r="A19121" t="s">
        <v>19048</v>
      </c>
      <c r="B19121" t="s">
        <v>39568</v>
      </c>
      <c r="I19121" t="s">
        <v>1898</v>
      </c>
      <c r="J19121">
        <v>55.68</v>
      </c>
      <c r="M19121">
        <v>55.68</v>
      </c>
      <c r="N19121">
        <f t="shared" si="298"/>
        <v>0</v>
      </c>
    </row>
    <row r="19122" spans="1:14" x14ac:dyDescent="0.2">
      <c r="A19122" t="s">
        <v>19049</v>
      </c>
      <c r="B19122" t="s">
        <v>39568</v>
      </c>
      <c r="I19122" t="s">
        <v>1898</v>
      </c>
      <c r="J19122">
        <v>129.13</v>
      </c>
      <c r="M19122">
        <v>129.13</v>
      </c>
      <c r="N19122">
        <f t="shared" si="298"/>
        <v>0</v>
      </c>
    </row>
    <row r="19123" spans="1:14" x14ac:dyDescent="0.2">
      <c r="A19123" t="s">
        <v>19050</v>
      </c>
      <c r="B19123" t="s">
        <v>39568</v>
      </c>
      <c r="I19123" t="s">
        <v>1898</v>
      </c>
      <c r="J19123">
        <v>62.1</v>
      </c>
      <c r="M19123">
        <v>62.1</v>
      </c>
      <c r="N19123">
        <f t="shared" si="298"/>
        <v>0</v>
      </c>
    </row>
    <row r="19124" spans="1:14" x14ac:dyDescent="0.2">
      <c r="A19124" t="s">
        <v>19051</v>
      </c>
      <c r="B19124" t="s">
        <v>39568</v>
      </c>
      <c r="I19124" t="s">
        <v>1898</v>
      </c>
      <c r="J19124">
        <v>52.44</v>
      </c>
      <c r="M19124">
        <v>52.44</v>
      </c>
      <c r="N19124">
        <f t="shared" si="298"/>
        <v>0</v>
      </c>
    </row>
    <row r="19125" spans="1:14" x14ac:dyDescent="0.2">
      <c r="A19125" t="s">
        <v>19052</v>
      </c>
      <c r="B19125" t="s">
        <v>39569</v>
      </c>
      <c r="I19125" t="s">
        <v>1898</v>
      </c>
      <c r="J19125">
        <v>161.04</v>
      </c>
      <c r="M19125">
        <v>161.04</v>
      </c>
      <c r="N19125">
        <f t="shared" si="298"/>
        <v>0</v>
      </c>
    </row>
    <row r="19126" spans="1:14" x14ac:dyDescent="0.2">
      <c r="A19126" t="s">
        <v>19053</v>
      </c>
      <c r="B19126" t="s">
        <v>39569</v>
      </c>
      <c r="I19126" t="s">
        <v>1898</v>
      </c>
      <c r="J19126">
        <v>81.89</v>
      </c>
      <c r="M19126">
        <v>81.89</v>
      </c>
      <c r="N19126">
        <f t="shared" si="298"/>
        <v>0</v>
      </c>
    </row>
    <row r="19127" spans="1:14" x14ac:dyDescent="0.2">
      <c r="A19127" t="s">
        <v>19054</v>
      </c>
      <c r="B19127" t="s">
        <v>39569</v>
      </c>
      <c r="I19127" t="s">
        <v>1898</v>
      </c>
      <c r="J19127">
        <v>69.709999999999994</v>
      </c>
      <c r="M19127">
        <v>69.709999999999994</v>
      </c>
      <c r="N19127">
        <f t="shared" si="298"/>
        <v>0</v>
      </c>
    </row>
    <row r="19128" spans="1:14" x14ac:dyDescent="0.2">
      <c r="A19128" t="s">
        <v>19055</v>
      </c>
      <c r="B19128" t="s">
        <v>39569</v>
      </c>
      <c r="I19128" t="s">
        <v>1898</v>
      </c>
      <c r="J19128">
        <v>157.80000000000001</v>
      </c>
      <c r="M19128">
        <v>157.80000000000001</v>
      </c>
      <c r="N19128">
        <f t="shared" si="298"/>
        <v>0</v>
      </c>
    </row>
    <row r="19129" spans="1:14" x14ac:dyDescent="0.2">
      <c r="A19129" t="s">
        <v>19056</v>
      </c>
      <c r="B19129" t="s">
        <v>39569</v>
      </c>
      <c r="I19129" t="s">
        <v>1898</v>
      </c>
      <c r="J19129">
        <v>78.650000000000006</v>
      </c>
      <c r="M19129">
        <v>78.650000000000006</v>
      </c>
      <c r="N19129">
        <f t="shared" si="298"/>
        <v>0</v>
      </c>
    </row>
    <row r="19130" spans="1:14" x14ac:dyDescent="0.2">
      <c r="A19130" t="s">
        <v>19057</v>
      </c>
      <c r="B19130" t="s">
        <v>39569</v>
      </c>
      <c r="I19130" t="s">
        <v>1898</v>
      </c>
      <c r="J19130">
        <v>66.47</v>
      </c>
      <c r="M19130">
        <v>66.47</v>
      </c>
      <c r="N19130">
        <f t="shared" si="298"/>
        <v>0</v>
      </c>
    </row>
    <row r="19131" spans="1:14" x14ac:dyDescent="0.2">
      <c r="A19131" t="s">
        <v>19058</v>
      </c>
      <c r="B19131" t="s">
        <v>39570</v>
      </c>
      <c r="I19131" t="s">
        <v>1898</v>
      </c>
      <c r="J19131">
        <v>192.5</v>
      </c>
      <c r="M19131">
        <v>192.5</v>
      </c>
      <c r="N19131">
        <f t="shared" si="298"/>
        <v>0</v>
      </c>
    </row>
    <row r="19132" spans="1:14" x14ac:dyDescent="0.2">
      <c r="A19132" t="s">
        <v>19059</v>
      </c>
      <c r="B19132" t="s">
        <v>39570</v>
      </c>
      <c r="I19132" t="s">
        <v>1898</v>
      </c>
      <c r="J19132">
        <v>102.57</v>
      </c>
      <c r="M19132">
        <v>102.57</v>
      </c>
      <c r="N19132">
        <f t="shared" si="298"/>
        <v>0</v>
      </c>
    </row>
    <row r="19133" spans="1:14" x14ac:dyDescent="0.2">
      <c r="A19133" t="s">
        <v>19060</v>
      </c>
      <c r="B19133" t="s">
        <v>39570</v>
      </c>
      <c r="I19133" t="s">
        <v>1898</v>
      </c>
      <c r="J19133">
        <v>87.69</v>
      </c>
      <c r="M19133">
        <v>87.69</v>
      </c>
      <c r="N19133">
        <f t="shared" si="298"/>
        <v>0</v>
      </c>
    </row>
    <row r="19134" spans="1:14" x14ac:dyDescent="0.2">
      <c r="A19134" t="s">
        <v>19061</v>
      </c>
      <c r="B19134" t="s">
        <v>39570</v>
      </c>
      <c r="I19134" t="s">
        <v>1898</v>
      </c>
      <c r="J19134">
        <v>189.26</v>
      </c>
      <c r="M19134">
        <v>189.26</v>
      </c>
      <c r="N19134">
        <f t="shared" si="298"/>
        <v>0</v>
      </c>
    </row>
    <row r="19135" spans="1:14" x14ac:dyDescent="0.2">
      <c r="A19135" t="s">
        <v>19062</v>
      </c>
      <c r="B19135" t="s">
        <v>39570</v>
      </c>
      <c r="I19135" t="s">
        <v>1898</v>
      </c>
      <c r="J19135">
        <v>99.33</v>
      </c>
      <c r="M19135">
        <v>99.33</v>
      </c>
      <c r="N19135">
        <f t="shared" si="298"/>
        <v>0</v>
      </c>
    </row>
    <row r="19136" spans="1:14" x14ac:dyDescent="0.2">
      <c r="A19136" t="s">
        <v>19063</v>
      </c>
      <c r="B19136" t="s">
        <v>39570</v>
      </c>
      <c r="I19136" t="s">
        <v>1898</v>
      </c>
      <c r="J19136">
        <v>84.45</v>
      </c>
      <c r="M19136">
        <v>84.45</v>
      </c>
      <c r="N19136">
        <f t="shared" si="298"/>
        <v>0</v>
      </c>
    </row>
    <row r="19137" spans="1:14" x14ac:dyDescent="0.2">
      <c r="A19137" t="s">
        <v>19064</v>
      </c>
      <c r="B19137" t="s">
        <v>39571</v>
      </c>
      <c r="I19137" t="s">
        <v>1898</v>
      </c>
      <c r="J19137">
        <v>33.799999999999997</v>
      </c>
      <c r="M19137">
        <v>33.799999999999997</v>
      </c>
      <c r="N19137">
        <f t="shared" si="298"/>
        <v>0</v>
      </c>
    </row>
    <row r="19138" spans="1:14" x14ac:dyDescent="0.2">
      <c r="A19138" t="s">
        <v>19065</v>
      </c>
      <c r="B19138" t="s">
        <v>39571</v>
      </c>
      <c r="I19138" t="s">
        <v>1898</v>
      </c>
      <c r="J19138">
        <v>20.51</v>
      </c>
      <c r="M19138">
        <v>20.51</v>
      </c>
      <c r="N19138">
        <f t="shared" si="298"/>
        <v>0</v>
      </c>
    </row>
    <row r="19139" spans="1:14" x14ac:dyDescent="0.2">
      <c r="A19139" t="s">
        <v>19066</v>
      </c>
      <c r="B19139" t="s">
        <v>39571</v>
      </c>
      <c r="I19139" t="s">
        <v>1898</v>
      </c>
      <c r="J19139">
        <v>33.799999999999997</v>
      </c>
      <c r="M19139">
        <v>33.799999999999997</v>
      </c>
      <c r="N19139">
        <f t="shared" si="298"/>
        <v>0</v>
      </c>
    </row>
    <row r="19140" spans="1:14" x14ac:dyDescent="0.2">
      <c r="A19140" t="s">
        <v>19067</v>
      </c>
      <c r="B19140" t="s">
        <v>39571</v>
      </c>
      <c r="I19140" t="s">
        <v>1898</v>
      </c>
      <c r="J19140">
        <v>20.51</v>
      </c>
      <c r="M19140">
        <v>20.51</v>
      </c>
      <c r="N19140">
        <f t="shared" ref="N19140:N19203" si="299">J19140-M19140</f>
        <v>0</v>
      </c>
    </row>
    <row r="19141" spans="1:14" x14ac:dyDescent="0.2">
      <c r="A19141" t="s">
        <v>19068</v>
      </c>
      <c r="B19141" t="s">
        <v>39572</v>
      </c>
      <c r="I19141" t="s">
        <v>1898</v>
      </c>
      <c r="J19141">
        <v>80.67</v>
      </c>
      <c r="M19141">
        <v>80.67</v>
      </c>
      <c r="N19141">
        <f t="shared" si="299"/>
        <v>0</v>
      </c>
    </row>
    <row r="19142" spans="1:14" x14ac:dyDescent="0.2">
      <c r="A19142" t="s">
        <v>19069</v>
      </c>
      <c r="B19142" t="s">
        <v>39572</v>
      </c>
      <c r="I19142" t="s">
        <v>1898</v>
      </c>
      <c r="J19142">
        <v>23.72</v>
      </c>
      <c r="M19142">
        <v>23.72</v>
      </c>
      <c r="N19142">
        <f t="shared" si="299"/>
        <v>0</v>
      </c>
    </row>
    <row r="19143" spans="1:14" x14ac:dyDescent="0.2">
      <c r="A19143" t="s">
        <v>19070</v>
      </c>
      <c r="B19143" t="s">
        <v>39573</v>
      </c>
      <c r="I19143" t="s">
        <v>1898</v>
      </c>
      <c r="J19143">
        <v>9.1199999999999992</v>
      </c>
      <c r="M19143">
        <v>9.1199999999999992</v>
      </c>
      <c r="N19143">
        <f t="shared" si="299"/>
        <v>0</v>
      </c>
    </row>
    <row r="19144" spans="1:14" x14ac:dyDescent="0.2">
      <c r="A19144" t="s">
        <v>19071</v>
      </c>
      <c r="B19144" t="s">
        <v>39572</v>
      </c>
      <c r="I19144" t="s">
        <v>1898</v>
      </c>
      <c r="J19144">
        <v>80.67</v>
      </c>
      <c r="M19144">
        <v>80.67</v>
      </c>
      <c r="N19144">
        <f t="shared" si="299"/>
        <v>0</v>
      </c>
    </row>
    <row r="19145" spans="1:14" x14ac:dyDescent="0.2">
      <c r="A19145" t="s">
        <v>19072</v>
      </c>
      <c r="B19145" t="s">
        <v>39572</v>
      </c>
      <c r="I19145" t="s">
        <v>1898</v>
      </c>
      <c r="J19145">
        <v>23.72</v>
      </c>
      <c r="M19145">
        <v>23.72</v>
      </c>
      <c r="N19145">
        <f t="shared" si="299"/>
        <v>0</v>
      </c>
    </row>
    <row r="19146" spans="1:14" x14ac:dyDescent="0.2">
      <c r="A19146" t="s">
        <v>19073</v>
      </c>
      <c r="B19146" t="s">
        <v>39573</v>
      </c>
      <c r="I19146" t="s">
        <v>1898</v>
      </c>
      <c r="J19146">
        <v>9.1199999999999992</v>
      </c>
      <c r="M19146">
        <v>9.1199999999999992</v>
      </c>
      <c r="N19146">
        <f t="shared" si="299"/>
        <v>0</v>
      </c>
    </row>
    <row r="19147" spans="1:14" x14ac:dyDescent="0.2">
      <c r="A19147" t="s">
        <v>19074</v>
      </c>
      <c r="B19147" t="s">
        <v>39574</v>
      </c>
      <c r="I19147" t="s">
        <v>1898</v>
      </c>
      <c r="J19147">
        <v>83.12</v>
      </c>
      <c r="M19147">
        <v>83.12</v>
      </c>
      <c r="N19147">
        <f t="shared" si="299"/>
        <v>0</v>
      </c>
    </row>
    <row r="19148" spans="1:14" x14ac:dyDescent="0.2">
      <c r="A19148" t="s">
        <v>19075</v>
      </c>
      <c r="B19148" t="s">
        <v>39574</v>
      </c>
      <c r="I19148" t="s">
        <v>1898</v>
      </c>
      <c r="J19148">
        <v>17.63</v>
      </c>
      <c r="M19148">
        <v>17.63</v>
      </c>
      <c r="N19148">
        <f t="shared" si="299"/>
        <v>0</v>
      </c>
    </row>
    <row r="19149" spans="1:14" x14ac:dyDescent="0.2">
      <c r="A19149" t="s">
        <v>19076</v>
      </c>
      <c r="B19149" t="s">
        <v>39574</v>
      </c>
      <c r="I19149" t="s">
        <v>1898</v>
      </c>
      <c r="J19149">
        <v>10.52</v>
      </c>
      <c r="M19149">
        <v>10.52</v>
      </c>
      <c r="N19149">
        <f t="shared" si="299"/>
        <v>0</v>
      </c>
    </row>
    <row r="19150" spans="1:14" x14ac:dyDescent="0.2">
      <c r="A19150" t="s">
        <v>19077</v>
      </c>
      <c r="B19150" t="s">
        <v>39574</v>
      </c>
      <c r="I19150" t="s">
        <v>1898</v>
      </c>
      <c r="J19150">
        <v>83.12</v>
      </c>
      <c r="M19150">
        <v>83.12</v>
      </c>
      <c r="N19150">
        <f t="shared" si="299"/>
        <v>0</v>
      </c>
    </row>
    <row r="19151" spans="1:14" x14ac:dyDescent="0.2">
      <c r="A19151" t="s">
        <v>19078</v>
      </c>
      <c r="B19151" t="s">
        <v>39574</v>
      </c>
      <c r="I19151" t="s">
        <v>1898</v>
      </c>
      <c r="J19151">
        <v>17.63</v>
      </c>
      <c r="M19151">
        <v>17.63</v>
      </c>
      <c r="N19151">
        <f t="shared" si="299"/>
        <v>0</v>
      </c>
    </row>
    <row r="19152" spans="1:14" x14ac:dyDescent="0.2">
      <c r="A19152" t="s">
        <v>19079</v>
      </c>
      <c r="B19152" t="s">
        <v>39574</v>
      </c>
      <c r="I19152" t="s">
        <v>1898</v>
      </c>
      <c r="J19152">
        <v>10.52</v>
      </c>
      <c r="M19152">
        <v>10.52</v>
      </c>
      <c r="N19152">
        <f t="shared" si="299"/>
        <v>0</v>
      </c>
    </row>
    <row r="19153" spans="1:14" x14ac:dyDescent="0.2">
      <c r="A19153" t="s">
        <v>19080</v>
      </c>
      <c r="B19153" t="s">
        <v>39575</v>
      </c>
      <c r="I19153" t="s">
        <v>1898</v>
      </c>
      <c r="J19153">
        <v>123.78</v>
      </c>
      <c r="M19153">
        <v>123.78</v>
      </c>
      <c r="N19153">
        <f t="shared" si="299"/>
        <v>0</v>
      </c>
    </row>
    <row r="19154" spans="1:14" x14ac:dyDescent="0.2">
      <c r="A19154" t="s">
        <v>19081</v>
      </c>
      <c r="B19154" t="s">
        <v>39575</v>
      </c>
      <c r="I19154" t="s">
        <v>1898</v>
      </c>
      <c r="J19154">
        <v>29.52</v>
      </c>
      <c r="M19154">
        <v>29.52</v>
      </c>
      <c r="N19154">
        <f t="shared" si="299"/>
        <v>0</v>
      </c>
    </row>
    <row r="19155" spans="1:14" x14ac:dyDescent="0.2">
      <c r="A19155" t="s">
        <v>19082</v>
      </c>
      <c r="B19155" t="s">
        <v>39575</v>
      </c>
      <c r="I19155" t="s">
        <v>1898</v>
      </c>
      <c r="J19155">
        <v>18.309999999999999</v>
      </c>
      <c r="M19155">
        <v>18.309999999999999</v>
      </c>
      <c r="N19155">
        <f t="shared" si="299"/>
        <v>0</v>
      </c>
    </row>
    <row r="19156" spans="1:14" x14ac:dyDescent="0.2">
      <c r="A19156" t="s">
        <v>19083</v>
      </c>
      <c r="B19156" t="s">
        <v>39575</v>
      </c>
      <c r="I19156" t="s">
        <v>1898</v>
      </c>
      <c r="J19156">
        <v>123.78</v>
      </c>
      <c r="M19156">
        <v>123.78</v>
      </c>
      <c r="N19156">
        <f t="shared" si="299"/>
        <v>0</v>
      </c>
    </row>
    <row r="19157" spans="1:14" x14ac:dyDescent="0.2">
      <c r="A19157" t="s">
        <v>19084</v>
      </c>
      <c r="B19157" t="s">
        <v>39575</v>
      </c>
      <c r="I19157" t="s">
        <v>1898</v>
      </c>
      <c r="J19157">
        <v>29.52</v>
      </c>
      <c r="M19157">
        <v>29.52</v>
      </c>
      <c r="N19157">
        <f t="shared" si="299"/>
        <v>0</v>
      </c>
    </row>
    <row r="19158" spans="1:14" x14ac:dyDescent="0.2">
      <c r="A19158" t="s">
        <v>19085</v>
      </c>
      <c r="B19158" t="s">
        <v>39575</v>
      </c>
      <c r="I19158" t="s">
        <v>1898</v>
      </c>
      <c r="J19158">
        <v>18.309999999999999</v>
      </c>
      <c r="M19158">
        <v>18.309999999999999</v>
      </c>
      <c r="N19158">
        <f t="shared" si="299"/>
        <v>0</v>
      </c>
    </row>
    <row r="19159" spans="1:14" x14ac:dyDescent="0.2">
      <c r="A19159" t="s">
        <v>19086</v>
      </c>
      <c r="B19159" t="s">
        <v>39576</v>
      </c>
      <c r="I19159" t="s">
        <v>1900</v>
      </c>
      <c r="J19159">
        <v>7719.44</v>
      </c>
      <c r="M19159">
        <v>7719.44</v>
      </c>
      <c r="N19159">
        <f t="shared" si="299"/>
        <v>0</v>
      </c>
    </row>
    <row r="19160" spans="1:14" x14ac:dyDescent="0.2">
      <c r="A19160" t="s">
        <v>19087</v>
      </c>
      <c r="B19160" t="s">
        <v>39576</v>
      </c>
      <c r="I19160" t="s">
        <v>1900</v>
      </c>
      <c r="J19160">
        <v>7719.44</v>
      </c>
      <c r="M19160">
        <v>7719.44</v>
      </c>
      <c r="N19160">
        <f t="shared" si="299"/>
        <v>0</v>
      </c>
    </row>
    <row r="19161" spans="1:14" x14ac:dyDescent="0.2">
      <c r="A19161" t="s">
        <v>19088</v>
      </c>
      <c r="B19161" t="s">
        <v>39577</v>
      </c>
      <c r="I19161" t="s">
        <v>1900</v>
      </c>
      <c r="J19161">
        <v>2556.3200000000002</v>
      </c>
      <c r="M19161">
        <v>2556.3200000000002</v>
      </c>
      <c r="N19161">
        <f t="shared" si="299"/>
        <v>0</v>
      </c>
    </row>
    <row r="19162" spans="1:14" x14ac:dyDescent="0.2">
      <c r="A19162" t="s">
        <v>19089</v>
      </c>
      <c r="B19162" t="s">
        <v>39577</v>
      </c>
      <c r="I19162" t="s">
        <v>1900</v>
      </c>
      <c r="J19162">
        <v>2556.3200000000002</v>
      </c>
      <c r="M19162">
        <v>2556.3200000000002</v>
      </c>
      <c r="N19162">
        <f t="shared" si="299"/>
        <v>0</v>
      </c>
    </row>
    <row r="19163" spans="1:14" x14ac:dyDescent="0.2">
      <c r="A19163" t="s">
        <v>19090</v>
      </c>
      <c r="B19163" t="s">
        <v>39578</v>
      </c>
      <c r="I19163" t="s">
        <v>1900</v>
      </c>
      <c r="J19163">
        <v>11985.68</v>
      </c>
      <c r="M19163">
        <v>11985.68</v>
      </c>
      <c r="N19163">
        <f t="shared" si="299"/>
        <v>0</v>
      </c>
    </row>
    <row r="19164" spans="1:14" x14ac:dyDescent="0.2">
      <c r="A19164" t="s">
        <v>19091</v>
      </c>
      <c r="B19164" t="s">
        <v>39578</v>
      </c>
      <c r="I19164" t="s">
        <v>1900</v>
      </c>
      <c r="J19164">
        <v>11415.44</v>
      </c>
      <c r="M19164">
        <v>11415.44</v>
      </c>
      <c r="N19164">
        <f t="shared" si="299"/>
        <v>0</v>
      </c>
    </row>
    <row r="19165" spans="1:14" x14ac:dyDescent="0.2">
      <c r="A19165" t="s">
        <v>19092</v>
      </c>
      <c r="B19165" t="s">
        <v>39579</v>
      </c>
      <c r="I19165" t="s">
        <v>1900</v>
      </c>
      <c r="J19165">
        <v>5698.06</v>
      </c>
      <c r="M19165">
        <v>5698.06</v>
      </c>
      <c r="N19165">
        <f t="shared" si="299"/>
        <v>0</v>
      </c>
    </row>
    <row r="19166" spans="1:14" x14ac:dyDescent="0.2">
      <c r="A19166" t="s">
        <v>19093</v>
      </c>
      <c r="B19166" t="s">
        <v>39579</v>
      </c>
      <c r="I19166" t="s">
        <v>1900</v>
      </c>
      <c r="J19166">
        <v>5698.06</v>
      </c>
      <c r="M19166">
        <v>5698.06</v>
      </c>
      <c r="N19166">
        <f t="shared" si="299"/>
        <v>0</v>
      </c>
    </row>
    <row r="19167" spans="1:14" x14ac:dyDescent="0.2">
      <c r="A19167" t="s">
        <v>19094</v>
      </c>
      <c r="B19167" t="s">
        <v>39580</v>
      </c>
      <c r="I19167" t="s">
        <v>1900</v>
      </c>
      <c r="J19167">
        <v>1954.11</v>
      </c>
      <c r="M19167">
        <v>1954.11</v>
      </c>
      <c r="N19167">
        <f t="shared" si="299"/>
        <v>0</v>
      </c>
    </row>
    <row r="19168" spans="1:14" x14ac:dyDescent="0.2">
      <c r="A19168" t="s">
        <v>19095</v>
      </c>
      <c r="B19168" t="s">
        <v>39580</v>
      </c>
      <c r="I19168" t="s">
        <v>1900</v>
      </c>
      <c r="J19168">
        <v>1954.11</v>
      </c>
      <c r="M19168">
        <v>1954.11</v>
      </c>
      <c r="N19168">
        <f t="shared" si="299"/>
        <v>0</v>
      </c>
    </row>
    <row r="19169" spans="1:14" x14ac:dyDescent="0.2">
      <c r="A19169" t="s">
        <v>19096</v>
      </c>
      <c r="B19169" t="s">
        <v>39581</v>
      </c>
      <c r="I19169" t="s">
        <v>1900</v>
      </c>
      <c r="J19169">
        <v>9964.2999999999993</v>
      </c>
      <c r="M19169">
        <v>9964.2999999999993</v>
      </c>
      <c r="N19169">
        <f t="shared" si="299"/>
        <v>0</v>
      </c>
    </row>
    <row r="19170" spans="1:14" x14ac:dyDescent="0.2">
      <c r="A19170" t="s">
        <v>19097</v>
      </c>
      <c r="B19170" t="s">
        <v>39581</v>
      </c>
      <c r="I19170" t="s">
        <v>1900</v>
      </c>
      <c r="J19170">
        <v>9394.06</v>
      </c>
      <c r="M19170">
        <v>9394.06</v>
      </c>
      <c r="N19170">
        <f t="shared" si="299"/>
        <v>0</v>
      </c>
    </row>
    <row r="19171" spans="1:14" x14ac:dyDescent="0.2">
      <c r="A19171" t="s">
        <v>19098</v>
      </c>
      <c r="B19171" t="s">
        <v>39582</v>
      </c>
      <c r="I19171" t="s">
        <v>1900</v>
      </c>
      <c r="J19171">
        <v>9680.92</v>
      </c>
      <c r="M19171">
        <v>9680.92</v>
      </c>
      <c r="N19171">
        <f t="shared" si="299"/>
        <v>0</v>
      </c>
    </row>
    <row r="19172" spans="1:14" x14ac:dyDescent="0.2">
      <c r="A19172" t="s">
        <v>19099</v>
      </c>
      <c r="B19172" t="s">
        <v>39582</v>
      </c>
      <c r="I19172" t="s">
        <v>1900</v>
      </c>
      <c r="J19172">
        <v>9680.92</v>
      </c>
      <c r="M19172">
        <v>9680.92</v>
      </c>
      <c r="N19172">
        <f t="shared" si="299"/>
        <v>0</v>
      </c>
    </row>
    <row r="19173" spans="1:14" x14ac:dyDescent="0.2">
      <c r="A19173" t="s">
        <v>19100</v>
      </c>
      <c r="B19173" t="s">
        <v>39583</v>
      </c>
      <c r="I19173" t="s">
        <v>1900</v>
      </c>
      <c r="J19173">
        <v>5919.45</v>
      </c>
      <c r="M19173">
        <v>5919.45</v>
      </c>
      <c r="N19173">
        <f t="shared" si="299"/>
        <v>0</v>
      </c>
    </row>
    <row r="19174" spans="1:14" x14ac:dyDescent="0.2">
      <c r="A19174" t="s">
        <v>19101</v>
      </c>
      <c r="B19174" t="s">
        <v>39583</v>
      </c>
      <c r="I19174" t="s">
        <v>1900</v>
      </c>
      <c r="J19174">
        <v>5919.45</v>
      </c>
      <c r="M19174">
        <v>5919.45</v>
      </c>
      <c r="N19174">
        <f t="shared" si="299"/>
        <v>0</v>
      </c>
    </row>
    <row r="19175" spans="1:14" x14ac:dyDescent="0.2">
      <c r="A19175" t="s">
        <v>19102</v>
      </c>
      <c r="B19175" t="s">
        <v>39584</v>
      </c>
      <c r="I19175" t="s">
        <v>1900</v>
      </c>
      <c r="J19175">
        <v>13947.13</v>
      </c>
      <c r="M19175">
        <v>13947.13</v>
      </c>
      <c r="N19175">
        <f t="shared" si="299"/>
        <v>0</v>
      </c>
    </row>
    <row r="19176" spans="1:14" x14ac:dyDescent="0.2">
      <c r="A19176" t="s">
        <v>19103</v>
      </c>
      <c r="B19176" t="s">
        <v>39584</v>
      </c>
      <c r="I19176" t="s">
        <v>1900</v>
      </c>
      <c r="J19176">
        <v>13376.89</v>
      </c>
      <c r="M19176">
        <v>13376.89</v>
      </c>
      <c r="N19176">
        <f t="shared" si="299"/>
        <v>0</v>
      </c>
    </row>
    <row r="19177" spans="1:14" x14ac:dyDescent="0.2">
      <c r="A19177" t="s">
        <v>19104</v>
      </c>
      <c r="B19177" t="s">
        <v>39585</v>
      </c>
      <c r="I19177" t="s">
        <v>1900</v>
      </c>
      <c r="J19177">
        <v>7630.91</v>
      </c>
      <c r="M19177">
        <v>7630.91</v>
      </c>
      <c r="N19177">
        <f t="shared" si="299"/>
        <v>0</v>
      </c>
    </row>
    <row r="19178" spans="1:14" x14ac:dyDescent="0.2">
      <c r="A19178" t="s">
        <v>19105</v>
      </c>
      <c r="B19178" t="s">
        <v>39585</v>
      </c>
      <c r="I19178" t="s">
        <v>1900</v>
      </c>
      <c r="J19178">
        <v>7630.91</v>
      </c>
      <c r="M19178">
        <v>7630.91</v>
      </c>
      <c r="N19178">
        <f t="shared" si="299"/>
        <v>0</v>
      </c>
    </row>
    <row r="19179" spans="1:14" x14ac:dyDescent="0.2">
      <c r="A19179" t="s">
        <v>19106</v>
      </c>
      <c r="B19179" t="s">
        <v>39586</v>
      </c>
      <c r="I19179" t="s">
        <v>1900</v>
      </c>
      <c r="J19179">
        <v>2867.38</v>
      </c>
      <c r="M19179">
        <v>2867.38</v>
      </c>
      <c r="N19179">
        <f t="shared" si="299"/>
        <v>0</v>
      </c>
    </row>
    <row r="19180" spans="1:14" x14ac:dyDescent="0.2">
      <c r="A19180" t="s">
        <v>19107</v>
      </c>
      <c r="B19180" t="s">
        <v>39586</v>
      </c>
      <c r="I19180" t="s">
        <v>1900</v>
      </c>
      <c r="J19180">
        <v>2867.38</v>
      </c>
      <c r="M19180">
        <v>2867.38</v>
      </c>
      <c r="N19180">
        <f t="shared" si="299"/>
        <v>0</v>
      </c>
    </row>
    <row r="19181" spans="1:14" x14ac:dyDescent="0.2">
      <c r="A19181" t="s">
        <v>19108</v>
      </c>
      <c r="B19181" t="s">
        <v>39587</v>
      </c>
      <c r="I19181" t="s">
        <v>1900</v>
      </c>
      <c r="J19181">
        <v>12168.16</v>
      </c>
      <c r="M19181">
        <v>12168.16</v>
      </c>
      <c r="N19181">
        <f t="shared" si="299"/>
        <v>0</v>
      </c>
    </row>
    <row r="19182" spans="1:14" x14ac:dyDescent="0.2">
      <c r="A19182" t="s">
        <v>19109</v>
      </c>
      <c r="B19182" t="s">
        <v>39587</v>
      </c>
      <c r="I19182" t="s">
        <v>1900</v>
      </c>
      <c r="J19182">
        <v>11597.92</v>
      </c>
      <c r="M19182">
        <v>11597.92</v>
      </c>
      <c r="N19182">
        <f t="shared" si="299"/>
        <v>0</v>
      </c>
    </row>
    <row r="19183" spans="1:14" x14ac:dyDescent="0.2">
      <c r="A19183" t="s">
        <v>19110</v>
      </c>
      <c r="B19183" t="s">
        <v>39588</v>
      </c>
      <c r="I19183" t="s">
        <v>1900</v>
      </c>
      <c r="J19183">
        <v>11912.4</v>
      </c>
      <c r="M19183">
        <v>11912.4</v>
      </c>
      <c r="N19183">
        <f t="shared" si="299"/>
        <v>0</v>
      </c>
    </row>
    <row r="19184" spans="1:14" x14ac:dyDescent="0.2">
      <c r="A19184" t="s">
        <v>19111</v>
      </c>
      <c r="B19184" t="s">
        <v>39588</v>
      </c>
      <c r="I19184" t="s">
        <v>1900</v>
      </c>
      <c r="J19184">
        <v>11912.4</v>
      </c>
      <c r="M19184">
        <v>11912.4</v>
      </c>
      <c r="N19184">
        <f t="shared" si="299"/>
        <v>0</v>
      </c>
    </row>
    <row r="19185" spans="1:14" x14ac:dyDescent="0.2">
      <c r="A19185" t="s">
        <v>19112</v>
      </c>
      <c r="B19185" t="s">
        <v>39589</v>
      </c>
      <c r="I19185" t="s">
        <v>1900</v>
      </c>
      <c r="J19185">
        <v>5107.3599999999997</v>
      </c>
      <c r="M19185">
        <v>5107.3599999999997</v>
      </c>
      <c r="N19185">
        <f t="shared" si="299"/>
        <v>0</v>
      </c>
    </row>
    <row r="19186" spans="1:14" x14ac:dyDescent="0.2">
      <c r="A19186" t="s">
        <v>19113</v>
      </c>
      <c r="B19186" t="s">
        <v>39589</v>
      </c>
      <c r="I19186" t="s">
        <v>1900</v>
      </c>
      <c r="J19186">
        <v>5107.3599999999997</v>
      </c>
      <c r="M19186">
        <v>5107.3599999999997</v>
      </c>
      <c r="N19186">
        <f t="shared" si="299"/>
        <v>0</v>
      </c>
    </row>
    <row r="19187" spans="1:14" x14ac:dyDescent="0.2">
      <c r="A19187" t="s">
        <v>19114</v>
      </c>
      <c r="B19187" t="s">
        <v>39590</v>
      </c>
      <c r="I19187" t="s">
        <v>1900</v>
      </c>
      <c r="J19187">
        <v>16771.62</v>
      </c>
      <c r="M19187">
        <v>16771.62</v>
      </c>
      <c r="N19187">
        <f t="shared" si="299"/>
        <v>0</v>
      </c>
    </row>
    <row r="19188" spans="1:14" x14ac:dyDescent="0.2">
      <c r="A19188" t="s">
        <v>19115</v>
      </c>
      <c r="B19188" t="s">
        <v>39590</v>
      </c>
      <c r="I19188" t="s">
        <v>1900</v>
      </c>
      <c r="J19188">
        <v>16201.38</v>
      </c>
      <c r="M19188">
        <v>16201.38</v>
      </c>
      <c r="N19188">
        <f t="shared" si="299"/>
        <v>0</v>
      </c>
    </row>
    <row r="19189" spans="1:14" x14ac:dyDescent="0.2">
      <c r="A19189" t="s">
        <v>19116</v>
      </c>
      <c r="B19189" t="s">
        <v>18980</v>
      </c>
      <c r="I19189" t="s">
        <v>1900</v>
      </c>
      <c r="J19189">
        <v>731.64</v>
      </c>
      <c r="M19189">
        <v>731.64</v>
      </c>
      <c r="N19189">
        <f t="shared" si="299"/>
        <v>0</v>
      </c>
    </row>
    <row r="19190" spans="1:14" x14ac:dyDescent="0.2">
      <c r="A19190" t="s">
        <v>19117</v>
      </c>
      <c r="B19190" t="s">
        <v>18980</v>
      </c>
      <c r="I19190" t="s">
        <v>1900</v>
      </c>
      <c r="J19190">
        <v>731.64</v>
      </c>
      <c r="M19190">
        <v>731.64</v>
      </c>
      <c r="N19190">
        <f t="shared" si="299"/>
        <v>0</v>
      </c>
    </row>
    <row r="19191" spans="1:14" x14ac:dyDescent="0.2">
      <c r="A19191" t="s">
        <v>19118</v>
      </c>
      <c r="B19191" t="s">
        <v>39591</v>
      </c>
      <c r="I19191" t="s">
        <v>1900</v>
      </c>
      <c r="J19191">
        <v>255.3</v>
      </c>
      <c r="M19191">
        <v>255.3</v>
      </c>
      <c r="N19191">
        <f t="shared" si="299"/>
        <v>0</v>
      </c>
    </row>
    <row r="19192" spans="1:14" x14ac:dyDescent="0.2">
      <c r="A19192" t="s">
        <v>19119</v>
      </c>
      <c r="B19192" t="s">
        <v>39591</v>
      </c>
      <c r="I19192" t="s">
        <v>1900</v>
      </c>
      <c r="J19192">
        <v>255.3</v>
      </c>
      <c r="M19192">
        <v>255.3</v>
      </c>
      <c r="N19192">
        <f t="shared" si="299"/>
        <v>0</v>
      </c>
    </row>
    <row r="19193" spans="1:14" x14ac:dyDescent="0.2">
      <c r="A19193" t="s">
        <v>19120</v>
      </c>
      <c r="B19193" t="s">
        <v>39592</v>
      </c>
      <c r="I19193" t="s">
        <v>1898</v>
      </c>
      <c r="J19193">
        <v>616.65</v>
      </c>
      <c r="M19193">
        <v>616.65</v>
      </c>
      <c r="N19193">
        <f t="shared" si="299"/>
        <v>0</v>
      </c>
    </row>
    <row r="19194" spans="1:14" x14ac:dyDescent="0.2">
      <c r="A19194" t="s">
        <v>19121</v>
      </c>
      <c r="B19194" t="s">
        <v>39592</v>
      </c>
      <c r="I19194" t="s">
        <v>1898</v>
      </c>
      <c r="J19194">
        <v>280.42</v>
      </c>
      <c r="M19194">
        <v>280.42</v>
      </c>
      <c r="N19194">
        <f t="shared" si="299"/>
        <v>0</v>
      </c>
    </row>
    <row r="19195" spans="1:14" x14ac:dyDescent="0.2">
      <c r="A19195" t="s">
        <v>19122</v>
      </c>
      <c r="B19195" t="s">
        <v>39592</v>
      </c>
      <c r="I19195" t="s">
        <v>1898</v>
      </c>
      <c r="J19195">
        <v>256.35000000000002</v>
      </c>
      <c r="M19195">
        <v>256.35000000000002</v>
      </c>
      <c r="N19195">
        <f t="shared" si="299"/>
        <v>0</v>
      </c>
    </row>
    <row r="19196" spans="1:14" x14ac:dyDescent="0.2">
      <c r="A19196" t="s">
        <v>19123</v>
      </c>
      <c r="B19196" t="s">
        <v>39592</v>
      </c>
      <c r="I19196" t="s">
        <v>1898</v>
      </c>
      <c r="J19196">
        <v>608.83000000000004</v>
      </c>
      <c r="M19196">
        <v>608.83000000000004</v>
      </c>
      <c r="N19196">
        <f t="shared" si="299"/>
        <v>0</v>
      </c>
    </row>
    <row r="19197" spans="1:14" x14ac:dyDescent="0.2">
      <c r="A19197" t="s">
        <v>19124</v>
      </c>
      <c r="B19197" t="s">
        <v>39592</v>
      </c>
      <c r="I19197" t="s">
        <v>1898</v>
      </c>
      <c r="J19197">
        <v>272.60000000000002</v>
      </c>
      <c r="M19197">
        <v>272.60000000000002</v>
      </c>
      <c r="N19197">
        <f t="shared" si="299"/>
        <v>0</v>
      </c>
    </row>
    <row r="19198" spans="1:14" x14ac:dyDescent="0.2">
      <c r="A19198" t="s">
        <v>19125</v>
      </c>
      <c r="B19198" t="s">
        <v>39592</v>
      </c>
      <c r="I19198" t="s">
        <v>1898</v>
      </c>
      <c r="J19198">
        <v>248.52</v>
      </c>
      <c r="M19198">
        <v>248.52</v>
      </c>
      <c r="N19198">
        <f t="shared" si="299"/>
        <v>0</v>
      </c>
    </row>
    <row r="19199" spans="1:14" x14ac:dyDescent="0.2">
      <c r="A19199" t="s">
        <v>19126</v>
      </c>
      <c r="B19199" t="s">
        <v>22400</v>
      </c>
      <c r="I19199" t="s">
        <v>1898</v>
      </c>
      <c r="J19199">
        <v>49.43</v>
      </c>
      <c r="M19199">
        <v>49.43</v>
      </c>
      <c r="N19199">
        <f t="shared" si="299"/>
        <v>0</v>
      </c>
    </row>
    <row r="19200" spans="1:14" x14ac:dyDescent="0.2">
      <c r="A19200" t="s">
        <v>19127</v>
      </c>
      <c r="B19200" t="s">
        <v>22401</v>
      </c>
      <c r="I19200" t="s">
        <v>1898</v>
      </c>
      <c r="J19200">
        <v>34.33</v>
      </c>
      <c r="M19200">
        <v>34.33</v>
      </c>
      <c r="N19200">
        <f t="shared" si="299"/>
        <v>0</v>
      </c>
    </row>
    <row r="19201" spans="1:14" x14ac:dyDescent="0.2">
      <c r="A19201" t="s">
        <v>19128</v>
      </c>
      <c r="B19201" t="s">
        <v>22400</v>
      </c>
      <c r="I19201" t="s">
        <v>1898</v>
      </c>
      <c r="J19201">
        <v>32.31</v>
      </c>
      <c r="M19201">
        <v>32.31</v>
      </c>
      <c r="N19201">
        <f t="shared" si="299"/>
        <v>0</v>
      </c>
    </row>
    <row r="19202" spans="1:14" x14ac:dyDescent="0.2">
      <c r="A19202" t="s">
        <v>19129</v>
      </c>
      <c r="B19202" t="s">
        <v>22400</v>
      </c>
      <c r="I19202" t="s">
        <v>1898</v>
      </c>
      <c r="J19202">
        <v>46.19</v>
      </c>
      <c r="M19202">
        <v>46.19</v>
      </c>
      <c r="N19202">
        <f t="shared" si="299"/>
        <v>0</v>
      </c>
    </row>
    <row r="19203" spans="1:14" x14ac:dyDescent="0.2">
      <c r="A19203" t="s">
        <v>19130</v>
      </c>
      <c r="B19203" t="s">
        <v>22401</v>
      </c>
      <c r="I19203" t="s">
        <v>1898</v>
      </c>
      <c r="J19203">
        <v>31.09</v>
      </c>
      <c r="M19203">
        <v>31.09</v>
      </c>
      <c r="N19203">
        <f t="shared" si="299"/>
        <v>0</v>
      </c>
    </row>
    <row r="19204" spans="1:14" x14ac:dyDescent="0.2">
      <c r="A19204" t="s">
        <v>19131</v>
      </c>
      <c r="B19204" t="s">
        <v>22400</v>
      </c>
      <c r="I19204" t="s">
        <v>1898</v>
      </c>
      <c r="J19204">
        <v>29.07</v>
      </c>
      <c r="M19204">
        <v>29.07</v>
      </c>
      <c r="N19204">
        <f t="shared" ref="N19204:N19267" si="300">J19204-M19204</f>
        <v>0</v>
      </c>
    </row>
    <row r="19205" spans="1:14" x14ac:dyDescent="0.2">
      <c r="A19205" t="s">
        <v>19132</v>
      </c>
      <c r="B19205" t="s">
        <v>39593</v>
      </c>
      <c r="I19205" t="s">
        <v>1898</v>
      </c>
      <c r="J19205">
        <v>243.3</v>
      </c>
      <c r="M19205">
        <v>243.3</v>
      </c>
      <c r="N19205">
        <f t="shared" si="300"/>
        <v>0</v>
      </c>
    </row>
    <row r="19206" spans="1:14" x14ac:dyDescent="0.2">
      <c r="A19206" t="s">
        <v>19133</v>
      </c>
      <c r="B19206" t="s">
        <v>39593</v>
      </c>
      <c r="I19206" t="s">
        <v>1898</v>
      </c>
      <c r="J19206">
        <v>98.43</v>
      </c>
      <c r="M19206">
        <v>98.43</v>
      </c>
      <c r="N19206">
        <f t="shared" si="300"/>
        <v>0</v>
      </c>
    </row>
    <row r="19207" spans="1:14" x14ac:dyDescent="0.2">
      <c r="A19207" t="s">
        <v>19134</v>
      </c>
      <c r="B19207" t="s">
        <v>39593</v>
      </c>
      <c r="I19207" t="s">
        <v>1898</v>
      </c>
      <c r="J19207">
        <v>75.61</v>
      </c>
      <c r="M19207">
        <v>75.61</v>
      </c>
      <c r="N19207">
        <f t="shared" si="300"/>
        <v>0</v>
      </c>
    </row>
    <row r="19208" spans="1:14" x14ac:dyDescent="0.2">
      <c r="A19208" t="s">
        <v>19135</v>
      </c>
      <c r="B19208" t="s">
        <v>39593</v>
      </c>
      <c r="I19208" t="s">
        <v>1898</v>
      </c>
      <c r="J19208">
        <v>239.67</v>
      </c>
      <c r="M19208">
        <v>239.67</v>
      </c>
      <c r="N19208">
        <f t="shared" si="300"/>
        <v>0</v>
      </c>
    </row>
    <row r="19209" spans="1:14" x14ac:dyDescent="0.2">
      <c r="A19209" t="s">
        <v>19136</v>
      </c>
      <c r="B19209" t="s">
        <v>39593</v>
      </c>
      <c r="I19209" t="s">
        <v>1898</v>
      </c>
      <c r="J19209">
        <v>94.8</v>
      </c>
      <c r="M19209">
        <v>94.8</v>
      </c>
      <c r="N19209">
        <f t="shared" si="300"/>
        <v>0</v>
      </c>
    </row>
    <row r="19210" spans="1:14" x14ac:dyDescent="0.2">
      <c r="A19210" t="s">
        <v>19137</v>
      </c>
      <c r="B19210" t="s">
        <v>39593</v>
      </c>
      <c r="I19210" t="s">
        <v>1898</v>
      </c>
      <c r="J19210">
        <v>71.98</v>
      </c>
      <c r="M19210">
        <v>71.98</v>
      </c>
      <c r="N19210">
        <f t="shared" si="300"/>
        <v>0</v>
      </c>
    </row>
    <row r="19211" spans="1:14" x14ac:dyDescent="0.2">
      <c r="A19211" t="s">
        <v>19138</v>
      </c>
      <c r="B19211" t="s">
        <v>39594</v>
      </c>
      <c r="I19211" t="s">
        <v>1898</v>
      </c>
      <c r="J19211">
        <v>336.63</v>
      </c>
      <c r="M19211">
        <v>336.63</v>
      </c>
      <c r="N19211">
        <f t="shared" si="300"/>
        <v>0</v>
      </c>
    </row>
    <row r="19212" spans="1:14" x14ac:dyDescent="0.2">
      <c r="A19212" t="s">
        <v>19139</v>
      </c>
      <c r="B19212" t="s">
        <v>39594</v>
      </c>
      <c r="I19212" t="s">
        <v>1898</v>
      </c>
      <c r="J19212">
        <v>136.88999999999999</v>
      </c>
      <c r="M19212">
        <v>136.88999999999999</v>
      </c>
      <c r="N19212">
        <f t="shared" si="300"/>
        <v>0</v>
      </c>
    </row>
    <row r="19213" spans="1:14" x14ac:dyDescent="0.2">
      <c r="A19213" t="s">
        <v>19140</v>
      </c>
      <c r="B19213" t="s">
        <v>39594</v>
      </c>
      <c r="I19213" t="s">
        <v>1898</v>
      </c>
      <c r="J19213">
        <v>104.03</v>
      </c>
      <c r="M19213">
        <v>104.03</v>
      </c>
      <c r="N19213">
        <f t="shared" si="300"/>
        <v>0</v>
      </c>
    </row>
    <row r="19214" spans="1:14" x14ac:dyDescent="0.2">
      <c r="A19214" t="s">
        <v>19141</v>
      </c>
      <c r="B19214" t="s">
        <v>39594</v>
      </c>
      <c r="I19214" t="s">
        <v>1898</v>
      </c>
      <c r="J19214">
        <v>333</v>
      </c>
      <c r="M19214">
        <v>333</v>
      </c>
      <c r="N19214">
        <f t="shared" si="300"/>
        <v>0</v>
      </c>
    </row>
    <row r="19215" spans="1:14" x14ac:dyDescent="0.2">
      <c r="A19215" t="s">
        <v>19142</v>
      </c>
      <c r="B19215" t="s">
        <v>39594</v>
      </c>
      <c r="I19215" t="s">
        <v>1898</v>
      </c>
      <c r="J19215">
        <v>133.26</v>
      </c>
      <c r="M19215">
        <v>133.26</v>
      </c>
      <c r="N19215">
        <f t="shared" si="300"/>
        <v>0</v>
      </c>
    </row>
    <row r="19216" spans="1:14" x14ac:dyDescent="0.2">
      <c r="A19216" t="s">
        <v>19143</v>
      </c>
      <c r="B19216" t="s">
        <v>39594</v>
      </c>
      <c r="I19216" t="s">
        <v>1898</v>
      </c>
      <c r="J19216">
        <v>100.4</v>
      </c>
      <c r="M19216">
        <v>100.4</v>
      </c>
      <c r="N19216">
        <f t="shared" si="300"/>
        <v>0</v>
      </c>
    </row>
    <row r="19217" spans="1:14" x14ac:dyDescent="0.2">
      <c r="A19217" t="s">
        <v>28192</v>
      </c>
      <c r="B19217" t="s">
        <v>39595</v>
      </c>
      <c r="I19217" t="s">
        <v>1898</v>
      </c>
      <c r="J19217">
        <v>351.06</v>
      </c>
      <c r="M19217">
        <v>351.06</v>
      </c>
      <c r="N19217">
        <f t="shared" si="300"/>
        <v>0</v>
      </c>
    </row>
    <row r="19218" spans="1:14" x14ac:dyDescent="0.2">
      <c r="A19218" t="s">
        <v>28193</v>
      </c>
      <c r="B19218" t="s">
        <v>39596</v>
      </c>
      <c r="I19218" t="s">
        <v>1898</v>
      </c>
      <c r="J19218">
        <v>139.97</v>
      </c>
      <c r="M19218">
        <v>139.97</v>
      </c>
      <c r="N19218">
        <f t="shared" si="300"/>
        <v>0</v>
      </c>
    </row>
    <row r="19219" spans="1:14" x14ac:dyDescent="0.2">
      <c r="A19219" t="s">
        <v>28194</v>
      </c>
      <c r="B19219" t="s">
        <v>39596</v>
      </c>
      <c r="I19219" t="s">
        <v>1898</v>
      </c>
      <c r="J19219">
        <v>105.63</v>
      </c>
      <c r="M19219">
        <v>105.63</v>
      </c>
      <c r="N19219">
        <f t="shared" si="300"/>
        <v>0</v>
      </c>
    </row>
    <row r="19220" spans="1:14" x14ac:dyDescent="0.2">
      <c r="A19220" t="s">
        <v>28195</v>
      </c>
      <c r="B19220" t="s">
        <v>39595</v>
      </c>
      <c r="I19220" t="s">
        <v>1898</v>
      </c>
      <c r="J19220">
        <v>347.43</v>
      </c>
      <c r="M19220">
        <v>347.43</v>
      </c>
      <c r="N19220">
        <f t="shared" si="300"/>
        <v>0</v>
      </c>
    </row>
    <row r="19221" spans="1:14" x14ac:dyDescent="0.2">
      <c r="A19221" t="s">
        <v>28196</v>
      </c>
      <c r="B19221" t="s">
        <v>39596</v>
      </c>
      <c r="I19221" t="s">
        <v>1898</v>
      </c>
      <c r="J19221">
        <v>136.34</v>
      </c>
      <c r="M19221">
        <v>136.34</v>
      </c>
      <c r="N19221">
        <f t="shared" si="300"/>
        <v>0</v>
      </c>
    </row>
    <row r="19222" spans="1:14" x14ac:dyDescent="0.2">
      <c r="A19222" t="s">
        <v>28197</v>
      </c>
      <c r="B19222" t="s">
        <v>39596</v>
      </c>
      <c r="I19222" t="s">
        <v>1898</v>
      </c>
      <c r="J19222">
        <v>102</v>
      </c>
      <c r="M19222">
        <v>102</v>
      </c>
      <c r="N19222">
        <f t="shared" si="300"/>
        <v>0</v>
      </c>
    </row>
    <row r="19223" spans="1:14" x14ac:dyDescent="0.2">
      <c r="A19223" t="s">
        <v>19144</v>
      </c>
      <c r="B19223" t="s">
        <v>39597</v>
      </c>
      <c r="I19223" t="s">
        <v>1898</v>
      </c>
      <c r="J19223">
        <v>339.7</v>
      </c>
      <c r="M19223">
        <v>339.7</v>
      </c>
      <c r="N19223">
        <f t="shared" si="300"/>
        <v>0</v>
      </c>
    </row>
    <row r="19224" spans="1:14" x14ac:dyDescent="0.2">
      <c r="A19224" t="s">
        <v>19145</v>
      </c>
      <c r="B19224" t="s">
        <v>39597</v>
      </c>
      <c r="I19224" t="s">
        <v>1898</v>
      </c>
      <c r="J19224">
        <v>144.02000000000001</v>
      </c>
      <c r="M19224">
        <v>144.02000000000001</v>
      </c>
      <c r="N19224">
        <f t="shared" si="300"/>
        <v>0</v>
      </c>
    </row>
    <row r="19225" spans="1:14" x14ac:dyDescent="0.2">
      <c r="A19225" t="s">
        <v>19146</v>
      </c>
      <c r="B19225" t="s">
        <v>39597</v>
      </c>
      <c r="I19225" t="s">
        <v>1898</v>
      </c>
      <c r="J19225">
        <v>113.99</v>
      </c>
      <c r="M19225">
        <v>113.99</v>
      </c>
      <c r="N19225">
        <f t="shared" si="300"/>
        <v>0</v>
      </c>
    </row>
    <row r="19226" spans="1:14" x14ac:dyDescent="0.2">
      <c r="A19226" t="s">
        <v>19147</v>
      </c>
      <c r="B19226" t="s">
        <v>39597</v>
      </c>
      <c r="I19226" t="s">
        <v>1898</v>
      </c>
      <c r="J19226">
        <v>336.07</v>
      </c>
      <c r="M19226">
        <v>336.07</v>
      </c>
      <c r="N19226">
        <f t="shared" si="300"/>
        <v>0</v>
      </c>
    </row>
    <row r="19227" spans="1:14" x14ac:dyDescent="0.2">
      <c r="A19227" t="s">
        <v>19148</v>
      </c>
      <c r="B19227" t="s">
        <v>39597</v>
      </c>
      <c r="I19227" t="s">
        <v>1898</v>
      </c>
      <c r="J19227">
        <v>140.38999999999999</v>
      </c>
      <c r="M19227">
        <v>140.38999999999999</v>
      </c>
      <c r="N19227">
        <f t="shared" si="300"/>
        <v>0</v>
      </c>
    </row>
    <row r="19228" spans="1:14" x14ac:dyDescent="0.2">
      <c r="A19228" t="s">
        <v>19149</v>
      </c>
      <c r="B19228" t="s">
        <v>39597</v>
      </c>
      <c r="I19228" t="s">
        <v>1898</v>
      </c>
      <c r="J19228">
        <v>110.36</v>
      </c>
      <c r="M19228">
        <v>110.36</v>
      </c>
      <c r="N19228">
        <f t="shared" si="300"/>
        <v>0</v>
      </c>
    </row>
    <row r="19229" spans="1:14" x14ac:dyDescent="0.2">
      <c r="A19229" t="s">
        <v>19150</v>
      </c>
      <c r="B19229" t="s">
        <v>39598</v>
      </c>
      <c r="I19229" t="s">
        <v>1898</v>
      </c>
      <c r="J19229">
        <v>491.85</v>
      </c>
      <c r="M19229">
        <v>491.85</v>
      </c>
      <c r="N19229">
        <f t="shared" si="300"/>
        <v>0</v>
      </c>
    </row>
    <row r="19230" spans="1:14" x14ac:dyDescent="0.2">
      <c r="A19230" t="s">
        <v>19151</v>
      </c>
      <c r="B19230" t="s">
        <v>39598</v>
      </c>
      <c r="I19230" t="s">
        <v>1898</v>
      </c>
      <c r="J19230">
        <v>135.82</v>
      </c>
      <c r="M19230">
        <v>135.82</v>
      </c>
      <c r="N19230">
        <f t="shared" si="300"/>
        <v>0</v>
      </c>
    </row>
    <row r="19231" spans="1:14" x14ac:dyDescent="0.2">
      <c r="A19231" t="s">
        <v>19152</v>
      </c>
      <c r="B19231" t="s">
        <v>39598</v>
      </c>
      <c r="I19231" t="s">
        <v>1898</v>
      </c>
      <c r="J19231">
        <v>96.4</v>
      </c>
      <c r="M19231">
        <v>96.4</v>
      </c>
      <c r="N19231">
        <f t="shared" si="300"/>
        <v>0</v>
      </c>
    </row>
    <row r="19232" spans="1:14" x14ac:dyDescent="0.2">
      <c r="A19232" t="s">
        <v>19153</v>
      </c>
      <c r="B19232" t="s">
        <v>39598</v>
      </c>
      <c r="I19232" t="s">
        <v>1898</v>
      </c>
      <c r="J19232">
        <v>488.22</v>
      </c>
      <c r="M19232">
        <v>488.22</v>
      </c>
      <c r="N19232">
        <f t="shared" si="300"/>
        <v>0</v>
      </c>
    </row>
    <row r="19233" spans="1:14" x14ac:dyDescent="0.2">
      <c r="A19233" t="s">
        <v>19154</v>
      </c>
      <c r="B19233" t="s">
        <v>39598</v>
      </c>
      <c r="I19233" t="s">
        <v>1898</v>
      </c>
      <c r="J19233">
        <v>132.19</v>
      </c>
      <c r="M19233">
        <v>132.19</v>
      </c>
      <c r="N19233">
        <f t="shared" si="300"/>
        <v>0</v>
      </c>
    </row>
    <row r="19234" spans="1:14" x14ac:dyDescent="0.2">
      <c r="A19234" t="s">
        <v>19155</v>
      </c>
      <c r="B19234" t="s">
        <v>39598</v>
      </c>
      <c r="I19234" t="s">
        <v>1898</v>
      </c>
      <c r="J19234">
        <v>92.77</v>
      </c>
      <c r="M19234">
        <v>92.77</v>
      </c>
      <c r="N19234">
        <f t="shared" si="300"/>
        <v>0</v>
      </c>
    </row>
    <row r="19235" spans="1:14" x14ac:dyDescent="0.2">
      <c r="A19235" t="s">
        <v>19156</v>
      </c>
      <c r="B19235" t="s">
        <v>39599</v>
      </c>
      <c r="I19235" t="s">
        <v>1898</v>
      </c>
      <c r="J19235">
        <v>6.34</v>
      </c>
      <c r="M19235">
        <v>6.34</v>
      </c>
      <c r="N19235">
        <f t="shared" si="300"/>
        <v>0</v>
      </c>
    </row>
    <row r="19236" spans="1:14" x14ac:dyDescent="0.2">
      <c r="A19236" t="s">
        <v>19157</v>
      </c>
      <c r="B19236" t="s">
        <v>39600</v>
      </c>
      <c r="I19236" t="s">
        <v>1898</v>
      </c>
      <c r="J19236">
        <v>2.73</v>
      </c>
      <c r="M19236">
        <v>2.73</v>
      </c>
      <c r="N19236">
        <f t="shared" si="300"/>
        <v>0</v>
      </c>
    </row>
    <row r="19237" spans="1:14" x14ac:dyDescent="0.2">
      <c r="A19237" t="s">
        <v>19158</v>
      </c>
      <c r="B19237" t="s">
        <v>39599</v>
      </c>
      <c r="I19237" t="s">
        <v>1898</v>
      </c>
      <c r="J19237">
        <v>6.34</v>
      </c>
      <c r="M19237">
        <v>6.34</v>
      </c>
      <c r="N19237">
        <f t="shared" si="300"/>
        <v>0</v>
      </c>
    </row>
    <row r="19238" spans="1:14" x14ac:dyDescent="0.2">
      <c r="A19238" t="s">
        <v>19159</v>
      </c>
      <c r="B19238" t="s">
        <v>39600</v>
      </c>
      <c r="I19238" t="s">
        <v>1898</v>
      </c>
      <c r="J19238">
        <v>2.73</v>
      </c>
      <c r="M19238">
        <v>2.73</v>
      </c>
      <c r="N19238">
        <f t="shared" si="300"/>
        <v>0</v>
      </c>
    </row>
    <row r="19239" spans="1:14" x14ac:dyDescent="0.2">
      <c r="A19239" t="s">
        <v>19160</v>
      </c>
      <c r="B19239" t="s">
        <v>19161</v>
      </c>
      <c r="I19239" t="s">
        <v>1898</v>
      </c>
      <c r="J19239">
        <v>107.62</v>
      </c>
      <c r="M19239">
        <v>107.62</v>
      </c>
      <c r="N19239">
        <f t="shared" si="300"/>
        <v>0</v>
      </c>
    </row>
    <row r="19240" spans="1:14" x14ac:dyDescent="0.2">
      <c r="A19240" t="s">
        <v>19162</v>
      </c>
      <c r="B19240" t="s">
        <v>19161</v>
      </c>
      <c r="I19240" t="s">
        <v>1898</v>
      </c>
      <c r="J19240">
        <v>44.13</v>
      </c>
      <c r="M19240">
        <v>44.13</v>
      </c>
      <c r="N19240">
        <f t="shared" si="300"/>
        <v>0</v>
      </c>
    </row>
    <row r="19241" spans="1:14" x14ac:dyDescent="0.2">
      <c r="A19241" t="s">
        <v>19163</v>
      </c>
      <c r="B19241" t="s">
        <v>19161</v>
      </c>
      <c r="I19241" t="s">
        <v>1898</v>
      </c>
      <c r="J19241">
        <v>36.71</v>
      </c>
      <c r="M19241">
        <v>36.71</v>
      </c>
      <c r="N19241">
        <f t="shared" si="300"/>
        <v>0</v>
      </c>
    </row>
    <row r="19242" spans="1:14" x14ac:dyDescent="0.2">
      <c r="A19242" t="s">
        <v>19164</v>
      </c>
      <c r="B19242" t="s">
        <v>19161</v>
      </c>
      <c r="I19242" t="s">
        <v>1898</v>
      </c>
      <c r="J19242">
        <v>103.99</v>
      </c>
      <c r="M19242">
        <v>103.99</v>
      </c>
      <c r="N19242">
        <f t="shared" si="300"/>
        <v>0</v>
      </c>
    </row>
    <row r="19243" spans="1:14" x14ac:dyDescent="0.2">
      <c r="A19243" t="s">
        <v>19165</v>
      </c>
      <c r="B19243" t="s">
        <v>19161</v>
      </c>
      <c r="I19243" t="s">
        <v>1898</v>
      </c>
      <c r="J19243">
        <v>40.5</v>
      </c>
      <c r="M19243">
        <v>40.5</v>
      </c>
      <c r="N19243">
        <f t="shared" si="300"/>
        <v>0</v>
      </c>
    </row>
    <row r="19244" spans="1:14" x14ac:dyDescent="0.2">
      <c r="A19244" t="s">
        <v>19166</v>
      </c>
      <c r="B19244" t="s">
        <v>19161</v>
      </c>
      <c r="I19244" t="s">
        <v>1898</v>
      </c>
      <c r="J19244">
        <v>33.08</v>
      </c>
      <c r="M19244">
        <v>33.08</v>
      </c>
      <c r="N19244">
        <f t="shared" si="300"/>
        <v>0</v>
      </c>
    </row>
    <row r="19245" spans="1:14" x14ac:dyDescent="0.2">
      <c r="A19245" t="s">
        <v>19167</v>
      </c>
      <c r="B19245" t="s">
        <v>39601</v>
      </c>
      <c r="I19245" t="s">
        <v>1898</v>
      </c>
      <c r="J19245">
        <v>297.95</v>
      </c>
      <c r="M19245">
        <v>297.95</v>
      </c>
      <c r="N19245">
        <f t="shared" si="300"/>
        <v>0</v>
      </c>
    </row>
    <row r="19246" spans="1:14" x14ac:dyDescent="0.2">
      <c r="A19246" t="s">
        <v>19168</v>
      </c>
      <c r="B19246" t="s">
        <v>39601</v>
      </c>
      <c r="I19246" t="s">
        <v>1898</v>
      </c>
      <c r="J19246">
        <v>144.5</v>
      </c>
      <c r="M19246">
        <v>144.5</v>
      </c>
      <c r="N19246">
        <f t="shared" si="300"/>
        <v>0</v>
      </c>
    </row>
    <row r="19247" spans="1:14" x14ac:dyDescent="0.2">
      <c r="A19247" t="s">
        <v>19169</v>
      </c>
      <c r="B19247" t="s">
        <v>39601</v>
      </c>
      <c r="I19247" t="s">
        <v>1898</v>
      </c>
      <c r="J19247">
        <v>115.23</v>
      </c>
      <c r="M19247">
        <v>115.23</v>
      </c>
      <c r="N19247">
        <f t="shared" si="300"/>
        <v>0</v>
      </c>
    </row>
    <row r="19248" spans="1:14" x14ac:dyDescent="0.2">
      <c r="A19248" t="s">
        <v>19170</v>
      </c>
      <c r="B19248" t="s">
        <v>39601</v>
      </c>
      <c r="I19248" t="s">
        <v>1898</v>
      </c>
      <c r="J19248">
        <v>294.32</v>
      </c>
      <c r="M19248">
        <v>294.32</v>
      </c>
      <c r="N19248">
        <f t="shared" si="300"/>
        <v>0</v>
      </c>
    </row>
    <row r="19249" spans="1:14" x14ac:dyDescent="0.2">
      <c r="A19249" t="s">
        <v>19171</v>
      </c>
      <c r="B19249" t="s">
        <v>39601</v>
      </c>
      <c r="I19249" t="s">
        <v>1898</v>
      </c>
      <c r="J19249">
        <v>140.87</v>
      </c>
      <c r="M19249">
        <v>140.87</v>
      </c>
      <c r="N19249">
        <f t="shared" si="300"/>
        <v>0</v>
      </c>
    </row>
    <row r="19250" spans="1:14" x14ac:dyDescent="0.2">
      <c r="A19250" t="s">
        <v>19172</v>
      </c>
      <c r="B19250" t="s">
        <v>39601</v>
      </c>
      <c r="I19250" t="s">
        <v>1898</v>
      </c>
      <c r="J19250">
        <v>111.6</v>
      </c>
      <c r="M19250">
        <v>111.6</v>
      </c>
      <c r="N19250">
        <f t="shared" si="300"/>
        <v>0</v>
      </c>
    </row>
    <row r="19251" spans="1:14" x14ac:dyDescent="0.2">
      <c r="A19251" t="s">
        <v>19173</v>
      </c>
      <c r="B19251" t="s">
        <v>39602</v>
      </c>
      <c r="I19251" t="s">
        <v>1898</v>
      </c>
      <c r="J19251">
        <v>434.68</v>
      </c>
      <c r="M19251">
        <v>434.68</v>
      </c>
      <c r="N19251">
        <f t="shared" si="300"/>
        <v>0</v>
      </c>
    </row>
    <row r="19252" spans="1:14" x14ac:dyDescent="0.2">
      <c r="A19252" t="s">
        <v>19174</v>
      </c>
      <c r="B19252" t="s">
        <v>39602</v>
      </c>
      <c r="I19252" t="s">
        <v>1898</v>
      </c>
      <c r="J19252">
        <v>193.02</v>
      </c>
      <c r="M19252">
        <v>193.02</v>
      </c>
      <c r="N19252">
        <f t="shared" si="300"/>
        <v>0</v>
      </c>
    </row>
    <row r="19253" spans="1:14" x14ac:dyDescent="0.2">
      <c r="A19253" t="s">
        <v>19175</v>
      </c>
      <c r="B19253" t="s">
        <v>39602</v>
      </c>
      <c r="I19253" t="s">
        <v>1898</v>
      </c>
      <c r="J19253">
        <v>149.22999999999999</v>
      </c>
      <c r="M19253">
        <v>149.22999999999999</v>
      </c>
      <c r="N19253">
        <f t="shared" si="300"/>
        <v>0</v>
      </c>
    </row>
    <row r="19254" spans="1:14" x14ac:dyDescent="0.2">
      <c r="A19254" t="s">
        <v>19176</v>
      </c>
      <c r="B19254" t="s">
        <v>39602</v>
      </c>
      <c r="I19254" t="s">
        <v>1898</v>
      </c>
      <c r="J19254">
        <v>431.05</v>
      </c>
      <c r="M19254">
        <v>431.05</v>
      </c>
      <c r="N19254">
        <f t="shared" si="300"/>
        <v>0</v>
      </c>
    </row>
    <row r="19255" spans="1:14" x14ac:dyDescent="0.2">
      <c r="A19255" t="s">
        <v>19177</v>
      </c>
      <c r="B19255" t="s">
        <v>39602</v>
      </c>
      <c r="I19255" t="s">
        <v>1898</v>
      </c>
      <c r="J19255">
        <v>189.39</v>
      </c>
      <c r="M19255">
        <v>189.39</v>
      </c>
      <c r="N19255">
        <f t="shared" si="300"/>
        <v>0</v>
      </c>
    </row>
    <row r="19256" spans="1:14" x14ac:dyDescent="0.2">
      <c r="A19256" t="s">
        <v>19178</v>
      </c>
      <c r="B19256" t="s">
        <v>39602</v>
      </c>
      <c r="I19256" t="s">
        <v>1898</v>
      </c>
      <c r="J19256">
        <v>145.6</v>
      </c>
      <c r="M19256">
        <v>145.6</v>
      </c>
      <c r="N19256">
        <f t="shared" si="300"/>
        <v>0</v>
      </c>
    </row>
    <row r="19257" spans="1:14" x14ac:dyDescent="0.2">
      <c r="A19257" t="s">
        <v>19179</v>
      </c>
      <c r="B19257" t="s">
        <v>39603</v>
      </c>
      <c r="I19257" t="s">
        <v>1898</v>
      </c>
      <c r="J19257">
        <v>415.69</v>
      </c>
      <c r="M19257">
        <v>415.69</v>
      </c>
      <c r="N19257">
        <f t="shared" si="300"/>
        <v>0</v>
      </c>
    </row>
    <row r="19258" spans="1:14" x14ac:dyDescent="0.2">
      <c r="A19258" t="s">
        <v>19180</v>
      </c>
      <c r="B19258" t="s">
        <v>39603</v>
      </c>
      <c r="I19258" t="s">
        <v>1898</v>
      </c>
      <c r="J19258">
        <v>153.09</v>
      </c>
      <c r="M19258">
        <v>153.09</v>
      </c>
      <c r="N19258">
        <f t="shared" si="300"/>
        <v>0</v>
      </c>
    </row>
    <row r="19259" spans="1:14" x14ac:dyDescent="0.2">
      <c r="A19259" t="s">
        <v>19181</v>
      </c>
      <c r="B19259" t="s">
        <v>39603</v>
      </c>
      <c r="I19259" t="s">
        <v>1898</v>
      </c>
      <c r="J19259">
        <v>112.12</v>
      </c>
      <c r="M19259">
        <v>112.12</v>
      </c>
      <c r="N19259">
        <f t="shared" si="300"/>
        <v>0</v>
      </c>
    </row>
    <row r="19260" spans="1:14" x14ac:dyDescent="0.2">
      <c r="A19260" t="s">
        <v>19182</v>
      </c>
      <c r="B19260" t="s">
        <v>39603</v>
      </c>
      <c r="I19260" t="s">
        <v>1898</v>
      </c>
      <c r="J19260">
        <v>412.06</v>
      </c>
      <c r="M19260">
        <v>412.06</v>
      </c>
      <c r="N19260">
        <f t="shared" si="300"/>
        <v>0</v>
      </c>
    </row>
    <row r="19261" spans="1:14" x14ac:dyDescent="0.2">
      <c r="A19261" t="s">
        <v>19183</v>
      </c>
      <c r="B19261" t="s">
        <v>39603</v>
      </c>
      <c r="I19261" t="s">
        <v>1898</v>
      </c>
      <c r="J19261">
        <v>149.46</v>
      </c>
      <c r="M19261">
        <v>149.46</v>
      </c>
      <c r="N19261">
        <f t="shared" si="300"/>
        <v>0</v>
      </c>
    </row>
    <row r="19262" spans="1:14" x14ac:dyDescent="0.2">
      <c r="A19262" t="s">
        <v>19184</v>
      </c>
      <c r="B19262" t="s">
        <v>39603</v>
      </c>
      <c r="I19262" t="s">
        <v>1898</v>
      </c>
      <c r="J19262">
        <v>108.49</v>
      </c>
      <c r="M19262">
        <v>108.49</v>
      </c>
      <c r="N19262">
        <f t="shared" si="300"/>
        <v>0</v>
      </c>
    </row>
    <row r="19263" spans="1:14" x14ac:dyDescent="0.2">
      <c r="A19263" t="s">
        <v>19185</v>
      </c>
      <c r="B19263" t="s">
        <v>39604</v>
      </c>
      <c r="I19263" t="s">
        <v>1898</v>
      </c>
      <c r="J19263">
        <v>1151.06</v>
      </c>
      <c r="M19263">
        <v>1151.06</v>
      </c>
      <c r="N19263">
        <f t="shared" si="300"/>
        <v>0</v>
      </c>
    </row>
    <row r="19264" spans="1:14" x14ac:dyDescent="0.2">
      <c r="A19264" t="s">
        <v>19186</v>
      </c>
      <c r="B19264" t="s">
        <v>39604</v>
      </c>
      <c r="I19264" t="s">
        <v>1898</v>
      </c>
      <c r="J19264">
        <v>519.04</v>
      </c>
      <c r="M19264">
        <v>519.04</v>
      </c>
      <c r="N19264">
        <f t="shared" si="300"/>
        <v>0</v>
      </c>
    </row>
    <row r="19265" spans="1:14" x14ac:dyDescent="0.2">
      <c r="A19265" t="s">
        <v>19187</v>
      </c>
      <c r="B19265" t="s">
        <v>39604</v>
      </c>
      <c r="I19265" t="s">
        <v>1898</v>
      </c>
      <c r="J19265">
        <v>397.4</v>
      </c>
      <c r="M19265">
        <v>397.4</v>
      </c>
      <c r="N19265">
        <f t="shared" si="300"/>
        <v>0</v>
      </c>
    </row>
    <row r="19266" spans="1:14" x14ac:dyDescent="0.2">
      <c r="A19266" t="s">
        <v>19188</v>
      </c>
      <c r="B19266" t="s">
        <v>39604</v>
      </c>
      <c r="I19266" t="s">
        <v>1898</v>
      </c>
      <c r="J19266">
        <v>1147.43</v>
      </c>
      <c r="M19266">
        <v>1147.43</v>
      </c>
      <c r="N19266">
        <f t="shared" si="300"/>
        <v>0</v>
      </c>
    </row>
    <row r="19267" spans="1:14" x14ac:dyDescent="0.2">
      <c r="A19267" t="s">
        <v>19189</v>
      </c>
      <c r="B19267" t="s">
        <v>39604</v>
      </c>
      <c r="I19267" t="s">
        <v>1898</v>
      </c>
      <c r="J19267">
        <v>515.41</v>
      </c>
      <c r="M19267">
        <v>515.41</v>
      </c>
      <c r="N19267">
        <f t="shared" si="300"/>
        <v>0</v>
      </c>
    </row>
    <row r="19268" spans="1:14" x14ac:dyDescent="0.2">
      <c r="A19268" t="s">
        <v>19190</v>
      </c>
      <c r="B19268" t="s">
        <v>39604</v>
      </c>
      <c r="I19268" t="s">
        <v>1898</v>
      </c>
      <c r="J19268">
        <v>393.77</v>
      </c>
      <c r="M19268">
        <v>393.77</v>
      </c>
      <c r="N19268">
        <f t="shared" ref="N19268:N19331" si="301">J19268-M19268</f>
        <v>0</v>
      </c>
    </row>
    <row r="19269" spans="1:14" x14ac:dyDescent="0.2">
      <c r="A19269" t="s">
        <v>19191</v>
      </c>
      <c r="B19269" t="s">
        <v>39605</v>
      </c>
      <c r="I19269" t="s">
        <v>1898</v>
      </c>
      <c r="J19269">
        <v>1247.98</v>
      </c>
      <c r="M19269">
        <v>1247.98</v>
      </c>
      <c r="N19269">
        <f t="shared" si="301"/>
        <v>0</v>
      </c>
    </row>
    <row r="19270" spans="1:14" x14ac:dyDescent="0.2">
      <c r="A19270" t="s">
        <v>19192</v>
      </c>
      <c r="B19270" t="s">
        <v>39605</v>
      </c>
      <c r="I19270" t="s">
        <v>1898</v>
      </c>
      <c r="J19270">
        <v>560.6</v>
      </c>
      <c r="M19270">
        <v>560.6</v>
      </c>
      <c r="N19270">
        <f t="shared" si="301"/>
        <v>0</v>
      </c>
    </row>
    <row r="19271" spans="1:14" x14ac:dyDescent="0.2">
      <c r="A19271" t="s">
        <v>19193</v>
      </c>
      <c r="B19271" t="s">
        <v>39605</v>
      </c>
      <c r="I19271" t="s">
        <v>1898</v>
      </c>
      <c r="J19271">
        <v>428.49</v>
      </c>
      <c r="M19271">
        <v>428.49</v>
      </c>
      <c r="N19271">
        <f t="shared" si="301"/>
        <v>0</v>
      </c>
    </row>
    <row r="19272" spans="1:14" x14ac:dyDescent="0.2">
      <c r="A19272" t="s">
        <v>19194</v>
      </c>
      <c r="B19272" t="s">
        <v>39605</v>
      </c>
      <c r="I19272" t="s">
        <v>1898</v>
      </c>
      <c r="J19272">
        <v>1244.3499999999999</v>
      </c>
      <c r="M19272">
        <v>1244.3499999999999</v>
      </c>
      <c r="N19272">
        <f t="shared" si="301"/>
        <v>0</v>
      </c>
    </row>
    <row r="19273" spans="1:14" x14ac:dyDescent="0.2">
      <c r="A19273" t="s">
        <v>19195</v>
      </c>
      <c r="B19273" t="s">
        <v>39605</v>
      </c>
      <c r="I19273" t="s">
        <v>1898</v>
      </c>
      <c r="J19273">
        <v>556.97</v>
      </c>
      <c r="M19273">
        <v>556.97</v>
      </c>
      <c r="N19273">
        <f t="shared" si="301"/>
        <v>0</v>
      </c>
    </row>
    <row r="19274" spans="1:14" x14ac:dyDescent="0.2">
      <c r="A19274" t="s">
        <v>19196</v>
      </c>
      <c r="B19274" t="s">
        <v>39605</v>
      </c>
      <c r="I19274" t="s">
        <v>1898</v>
      </c>
      <c r="J19274">
        <v>424.86</v>
      </c>
      <c r="M19274">
        <v>424.86</v>
      </c>
      <c r="N19274">
        <f t="shared" si="301"/>
        <v>0</v>
      </c>
    </row>
    <row r="19275" spans="1:14" x14ac:dyDescent="0.2">
      <c r="A19275" t="s">
        <v>19197</v>
      </c>
      <c r="B19275" t="s">
        <v>39606</v>
      </c>
      <c r="I19275" t="s">
        <v>1898</v>
      </c>
      <c r="J19275">
        <v>1395.7</v>
      </c>
      <c r="M19275">
        <v>1395.7</v>
      </c>
      <c r="N19275">
        <f t="shared" si="301"/>
        <v>0</v>
      </c>
    </row>
    <row r="19276" spans="1:14" x14ac:dyDescent="0.2">
      <c r="A19276" t="s">
        <v>19198</v>
      </c>
      <c r="B19276" t="s">
        <v>39606</v>
      </c>
      <c r="I19276" t="s">
        <v>1898</v>
      </c>
      <c r="J19276">
        <v>639.66999999999996</v>
      </c>
      <c r="M19276">
        <v>639.66999999999996</v>
      </c>
      <c r="N19276">
        <f t="shared" si="301"/>
        <v>0</v>
      </c>
    </row>
    <row r="19277" spans="1:14" x14ac:dyDescent="0.2">
      <c r="A19277" t="s">
        <v>19199</v>
      </c>
      <c r="B19277" t="s">
        <v>39606</v>
      </c>
      <c r="I19277" t="s">
        <v>1898</v>
      </c>
      <c r="J19277">
        <v>491.23</v>
      </c>
      <c r="M19277">
        <v>491.23</v>
      </c>
      <c r="N19277">
        <f t="shared" si="301"/>
        <v>0</v>
      </c>
    </row>
    <row r="19278" spans="1:14" x14ac:dyDescent="0.2">
      <c r="A19278" t="s">
        <v>19200</v>
      </c>
      <c r="B19278" t="s">
        <v>39606</v>
      </c>
      <c r="I19278" t="s">
        <v>1898</v>
      </c>
      <c r="J19278">
        <v>1392.07</v>
      </c>
      <c r="M19278">
        <v>1392.07</v>
      </c>
      <c r="N19278">
        <f t="shared" si="301"/>
        <v>0</v>
      </c>
    </row>
    <row r="19279" spans="1:14" x14ac:dyDescent="0.2">
      <c r="A19279" t="s">
        <v>19201</v>
      </c>
      <c r="B19279" t="s">
        <v>39606</v>
      </c>
      <c r="I19279" t="s">
        <v>1898</v>
      </c>
      <c r="J19279">
        <v>636.04</v>
      </c>
      <c r="M19279">
        <v>636.04</v>
      </c>
      <c r="N19279">
        <f t="shared" si="301"/>
        <v>0</v>
      </c>
    </row>
    <row r="19280" spans="1:14" x14ac:dyDescent="0.2">
      <c r="A19280" t="s">
        <v>19202</v>
      </c>
      <c r="B19280" t="s">
        <v>39606</v>
      </c>
      <c r="I19280" t="s">
        <v>1898</v>
      </c>
      <c r="J19280">
        <v>487.6</v>
      </c>
      <c r="M19280">
        <v>487.6</v>
      </c>
      <c r="N19280">
        <f t="shared" si="301"/>
        <v>0</v>
      </c>
    </row>
    <row r="19281" spans="1:14" x14ac:dyDescent="0.2">
      <c r="A19281" t="s">
        <v>19203</v>
      </c>
      <c r="B19281" t="s">
        <v>39607</v>
      </c>
      <c r="I19281" t="s">
        <v>1898</v>
      </c>
      <c r="J19281">
        <v>189.31</v>
      </c>
      <c r="M19281">
        <v>189.31</v>
      </c>
      <c r="N19281">
        <f t="shared" si="301"/>
        <v>0</v>
      </c>
    </row>
    <row r="19282" spans="1:14" x14ac:dyDescent="0.2">
      <c r="A19282" t="s">
        <v>19204</v>
      </c>
      <c r="B19282" t="s">
        <v>39607</v>
      </c>
      <c r="I19282" t="s">
        <v>1898</v>
      </c>
      <c r="J19282">
        <v>73.569999999999993</v>
      </c>
      <c r="M19282">
        <v>73.569999999999993</v>
      </c>
      <c r="N19282">
        <f t="shared" si="301"/>
        <v>0</v>
      </c>
    </row>
    <row r="19283" spans="1:14" x14ac:dyDescent="0.2">
      <c r="A19283" t="s">
        <v>19205</v>
      </c>
      <c r="B19283" t="s">
        <v>39608</v>
      </c>
      <c r="I19283" t="s">
        <v>1898</v>
      </c>
      <c r="J19283">
        <v>57.45</v>
      </c>
      <c r="M19283">
        <v>57.45</v>
      </c>
      <c r="N19283">
        <f t="shared" si="301"/>
        <v>0</v>
      </c>
    </row>
    <row r="19284" spans="1:14" x14ac:dyDescent="0.2">
      <c r="A19284" t="s">
        <v>19206</v>
      </c>
      <c r="B19284" t="s">
        <v>39607</v>
      </c>
      <c r="I19284" t="s">
        <v>1898</v>
      </c>
      <c r="J19284">
        <v>185.68</v>
      </c>
      <c r="M19284">
        <v>185.68</v>
      </c>
      <c r="N19284">
        <f t="shared" si="301"/>
        <v>0</v>
      </c>
    </row>
    <row r="19285" spans="1:14" x14ac:dyDescent="0.2">
      <c r="A19285" t="s">
        <v>19207</v>
      </c>
      <c r="B19285" t="s">
        <v>39607</v>
      </c>
      <c r="I19285" t="s">
        <v>1898</v>
      </c>
      <c r="J19285">
        <v>69.94</v>
      </c>
      <c r="M19285">
        <v>69.94</v>
      </c>
      <c r="N19285">
        <f t="shared" si="301"/>
        <v>0</v>
      </c>
    </row>
    <row r="19286" spans="1:14" x14ac:dyDescent="0.2">
      <c r="A19286" t="s">
        <v>19208</v>
      </c>
      <c r="B19286" t="s">
        <v>39608</v>
      </c>
      <c r="I19286" t="s">
        <v>1898</v>
      </c>
      <c r="J19286">
        <v>53.82</v>
      </c>
      <c r="M19286">
        <v>53.82</v>
      </c>
      <c r="N19286">
        <f t="shared" si="301"/>
        <v>0</v>
      </c>
    </row>
    <row r="19287" spans="1:14" x14ac:dyDescent="0.2">
      <c r="A19287" t="s">
        <v>19209</v>
      </c>
      <c r="B19287" t="s">
        <v>39609</v>
      </c>
      <c r="I19287" t="s">
        <v>1898</v>
      </c>
      <c r="J19287">
        <v>239.6</v>
      </c>
      <c r="M19287">
        <v>239.6</v>
      </c>
      <c r="N19287">
        <f t="shared" si="301"/>
        <v>0</v>
      </c>
    </row>
    <row r="19288" spans="1:14" x14ac:dyDescent="0.2">
      <c r="A19288" t="s">
        <v>19210</v>
      </c>
      <c r="B19288" t="s">
        <v>39609</v>
      </c>
      <c r="I19288" t="s">
        <v>1898</v>
      </c>
      <c r="J19288">
        <v>97.78</v>
      </c>
      <c r="M19288">
        <v>97.78</v>
      </c>
      <c r="N19288">
        <f t="shared" si="301"/>
        <v>0</v>
      </c>
    </row>
    <row r="19289" spans="1:14" x14ac:dyDescent="0.2">
      <c r="A19289" t="s">
        <v>19211</v>
      </c>
      <c r="B19289" t="s">
        <v>39609</v>
      </c>
      <c r="I19289" t="s">
        <v>1898</v>
      </c>
      <c r="J19289">
        <v>77.8</v>
      </c>
      <c r="M19289">
        <v>77.8</v>
      </c>
      <c r="N19289">
        <f t="shared" si="301"/>
        <v>0</v>
      </c>
    </row>
    <row r="19290" spans="1:14" x14ac:dyDescent="0.2">
      <c r="A19290" t="s">
        <v>19212</v>
      </c>
      <c r="B19290" t="s">
        <v>39609</v>
      </c>
      <c r="I19290" t="s">
        <v>1898</v>
      </c>
      <c r="J19290">
        <v>235.97</v>
      </c>
      <c r="M19290">
        <v>235.97</v>
      </c>
      <c r="N19290">
        <f t="shared" si="301"/>
        <v>0</v>
      </c>
    </row>
    <row r="19291" spans="1:14" x14ac:dyDescent="0.2">
      <c r="A19291" t="s">
        <v>19213</v>
      </c>
      <c r="B19291" t="s">
        <v>39609</v>
      </c>
      <c r="I19291" t="s">
        <v>1898</v>
      </c>
      <c r="J19291">
        <v>94.15</v>
      </c>
      <c r="M19291">
        <v>94.15</v>
      </c>
      <c r="N19291">
        <f t="shared" si="301"/>
        <v>0</v>
      </c>
    </row>
    <row r="19292" spans="1:14" x14ac:dyDescent="0.2">
      <c r="A19292" t="s">
        <v>19214</v>
      </c>
      <c r="B19292" t="s">
        <v>39609</v>
      </c>
      <c r="I19292" t="s">
        <v>1898</v>
      </c>
      <c r="J19292">
        <v>74.17</v>
      </c>
      <c r="M19292">
        <v>74.17</v>
      </c>
      <c r="N19292">
        <f t="shared" si="301"/>
        <v>0</v>
      </c>
    </row>
    <row r="19293" spans="1:14" x14ac:dyDescent="0.2">
      <c r="A19293" t="s">
        <v>19215</v>
      </c>
      <c r="B19293" t="s">
        <v>39610</v>
      </c>
      <c r="I19293" t="s">
        <v>1898</v>
      </c>
      <c r="J19293">
        <v>368.59</v>
      </c>
      <c r="M19293">
        <v>368.59</v>
      </c>
      <c r="N19293">
        <f t="shared" si="301"/>
        <v>0</v>
      </c>
    </row>
    <row r="19294" spans="1:14" x14ac:dyDescent="0.2">
      <c r="A19294" t="s">
        <v>19216</v>
      </c>
      <c r="B19294" t="s">
        <v>39610</v>
      </c>
      <c r="I19294" t="s">
        <v>1898</v>
      </c>
      <c r="J19294">
        <v>133.27000000000001</v>
      </c>
      <c r="M19294">
        <v>133.27000000000001</v>
      </c>
      <c r="N19294">
        <f t="shared" si="301"/>
        <v>0</v>
      </c>
    </row>
    <row r="19295" spans="1:14" x14ac:dyDescent="0.2">
      <c r="A19295" t="s">
        <v>19217</v>
      </c>
      <c r="B19295" t="s">
        <v>39610</v>
      </c>
      <c r="I19295" t="s">
        <v>1898</v>
      </c>
      <c r="J19295">
        <v>101.77</v>
      </c>
      <c r="M19295">
        <v>101.77</v>
      </c>
      <c r="N19295">
        <f t="shared" si="301"/>
        <v>0</v>
      </c>
    </row>
    <row r="19296" spans="1:14" x14ac:dyDescent="0.2">
      <c r="A19296" t="s">
        <v>19218</v>
      </c>
      <c r="B19296" t="s">
        <v>39610</v>
      </c>
      <c r="I19296" t="s">
        <v>1898</v>
      </c>
      <c r="J19296">
        <v>364.96</v>
      </c>
      <c r="M19296">
        <v>364.96</v>
      </c>
      <c r="N19296">
        <f t="shared" si="301"/>
        <v>0</v>
      </c>
    </row>
    <row r="19297" spans="1:14" x14ac:dyDescent="0.2">
      <c r="A19297" t="s">
        <v>19219</v>
      </c>
      <c r="B19297" t="s">
        <v>39610</v>
      </c>
      <c r="I19297" t="s">
        <v>1898</v>
      </c>
      <c r="J19297">
        <v>129.63999999999999</v>
      </c>
      <c r="M19297">
        <v>129.63999999999999</v>
      </c>
      <c r="N19297">
        <f t="shared" si="301"/>
        <v>0</v>
      </c>
    </row>
    <row r="19298" spans="1:14" x14ac:dyDescent="0.2">
      <c r="A19298" t="s">
        <v>19220</v>
      </c>
      <c r="B19298" t="s">
        <v>39610</v>
      </c>
      <c r="I19298" t="s">
        <v>1898</v>
      </c>
      <c r="J19298">
        <v>98.14</v>
      </c>
      <c r="M19298">
        <v>98.14</v>
      </c>
      <c r="N19298">
        <f t="shared" si="301"/>
        <v>0</v>
      </c>
    </row>
    <row r="19299" spans="1:14" x14ac:dyDescent="0.2">
      <c r="A19299" t="s">
        <v>19221</v>
      </c>
      <c r="B19299" t="s">
        <v>39611</v>
      </c>
      <c r="I19299" t="s">
        <v>1898</v>
      </c>
      <c r="J19299">
        <v>118.12</v>
      </c>
      <c r="M19299">
        <v>118.12</v>
      </c>
      <c r="N19299">
        <f t="shared" si="301"/>
        <v>0</v>
      </c>
    </row>
    <row r="19300" spans="1:14" x14ac:dyDescent="0.2">
      <c r="A19300" t="s">
        <v>19222</v>
      </c>
      <c r="B19300" t="s">
        <v>39611</v>
      </c>
      <c r="I19300" t="s">
        <v>1898</v>
      </c>
      <c r="J19300">
        <v>58.02</v>
      </c>
      <c r="M19300">
        <v>58.02</v>
      </c>
      <c r="N19300">
        <f t="shared" si="301"/>
        <v>0</v>
      </c>
    </row>
    <row r="19301" spans="1:14" x14ac:dyDescent="0.2">
      <c r="A19301" t="s">
        <v>19223</v>
      </c>
      <c r="B19301" t="s">
        <v>39611</v>
      </c>
      <c r="I19301" t="s">
        <v>1898</v>
      </c>
      <c r="J19301">
        <v>44.06</v>
      </c>
      <c r="M19301">
        <v>44.06</v>
      </c>
      <c r="N19301">
        <f t="shared" si="301"/>
        <v>0</v>
      </c>
    </row>
    <row r="19302" spans="1:14" x14ac:dyDescent="0.2">
      <c r="A19302" t="s">
        <v>19224</v>
      </c>
      <c r="B19302" t="s">
        <v>39611</v>
      </c>
      <c r="I19302" t="s">
        <v>1898</v>
      </c>
      <c r="J19302">
        <v>114.49</v>
      </c>
      <c r="M19302">
        <v>114.49</v>
      </c>
      <c r="N19302">
        <f t="shared" si="301"/>
        <v>0</v>
      </c>
    </row>
    <row r="19303" spans="1:14" x14ac:dyDescent="0.2">
      <c r="A19303" t="s">
        <v>19225</v>
      </c>
      <c r="B19303" t="s">
        <v>39611</v>
      </c>
      <c r="I19303" t="s">
        <v>1898</v>
      </c>
      <c r="J19303">
        <v>54.39</v>
      </c>
      <c r="M19303">
        <v>54.39</v>
      </c>
      <c r="N19303">
        <f t="shared" si="301"/>
        <v>0</v>
      </c>
    </row>
    <row r="19304" spans="1:14" x14ac:dyDescent="0.2">
      <c r="A19304" t="s">
        <v>19226</v>
      </c>
      <c r="B19304" t="s">
        <v>39611</v>
      </c>
      <c r="I19304" t="s">
        <v>1898</v>
      </c>
      <c r="J19304">
        <v>40.43</v>
      </c>
      <c r="M19304">
        <v>40.43</v>
      </c>
      <c r="N19304">
        <f t="shared" si="301"/>
        <v>0</v>
      </c>
    </row>
    <row r="19305" spans="1:14" x14ac:dyDescent="0.2">
      <c r="A19305" t="s">
        <v>19227</v>
      </c>
      <c r="B19305" t="s">
        <v>39612</v>
      </c>
      <c r="I19305" t="s">
        <v>1898</v>
      </c>
      <c r="J19305">
        <v>15.21</v>
      </c>
      <c r="M19305">
        <v>15.21</v>
      </c>
      <c r="N19305">
        <f t="shared" si="301"/>
        <v>0</v>
      </c>
    </row>
    <row r="19306" spans="1:14" x14ac:dyDescent="0.2">
      <c r="A19306" t="s">
        <v>19228</v>
      </c>
      <c r="B19306" t="s">
        <v>39612</v>
      </c>
      <c r="I19306" t="s">
        <v>1898</v>
      </c>
      <c r="J19306">
        <v>10.14</v>
      </c>
      <c r="M19306">
        <v>10.14</v>
      </c>
      <c r="N19306">
        <f t="shared" si="301"/>
        <v>0</v>
      </c>
    </row>
    <row r="19307" spans="1:14" x14ac:dyDescent="0.2">
      <c r="A19307" t="s">
        <v>19229</v>
      </c>
      <c r="B19307" t="s">
        <v>39612</v>
      </c>
      <c r="I19307" t="s">
        <v>1898</v>
      </c>
      <c r="J19307">
        <v>15.21</v>
      </c>
      <c r="M19307">
        <v>15.21</v>
      </c>
      <c r="N19307">
        <f t="shared" si="301"/>
        <v>0</v>
      </c>
    </row>
    <row r="19308" spans="1:14" x14ac:dyDescent="0.2">
      <c r="A19308" t="s">
        <v>19230</v>
      </c>
      <c r="B19308" t="s">
        <v>39612</v>
      </c>
      <c r="I19308" t="s">
        <v>1898</v>
      </c>
      <c r="J19308">
        <v>10.14</v>
      </c>
      <c r="M19308">
        <v>10.14</v>
      </c>
      <c r="N19308">
        <f t="shared" si="301"/>
        <v>0</v>
      </c>
    </row>
    <row r="19309" spans="1:14" x14ac:dyDescent="0.2">
      <c r="A19309" t="s">
        <v>19231</v>
      </c>
      <c r="B19309" t="s">
        <v>39613</v>
      </c>
      <c r="I19309" t="s">
        <v>1898</v>
      </c>
      <c r="J19309">
        <v>47.53</v>
      </c>
      <c r="M19309">
        <v>47.53</v>
      </c>
      <c r="N19309">
        <f t="shared" si="301"/>
        <v>0</v>
      </c>
    </row>
    <row r="19310" spans="1:14" x14ac:dyDescent="0.2">
      <c r="A19310" t="s">
        <v>19232</v>
      </c>
      <c r="B19310" t="s">
        <v>39613</v>
      </c>
      <c r="I19310" t="s">
        <v>1898</v>
      </c>
      <c r="J19310">
        <v>31.68</v>
      </c>
      <c r="M19310">
        <v>31.68</v>
      </c>
      <c r="N19310">
        <f t="shared" si="301"/>
        <v>0</v>
      </c>
    </row>
    <row r="19311" spans="1:14" x14ac:dyDescent="0.2">
      <c r="A19311" t="s">
        <v>19233</v>
      </c>
      <c r="B19311" t="s">
        <v>39613</v>
      </c>
      <c r="I19311" t="s">
        <v>1898</v>
      </c>
      <c r="J19311">
        <v>47.53</v>
      </c>
      <c r="M19311">
        <v>47.53</v>
      </c>
      <c r="N19311">
        <f t="shared" si="301"/>
        <v>0</v>
      </c>
    </row>
    <row r="19312" spans="1:14" x14ac:dyDescent="0.2">
      <c r="A19312" t="s">
        <v>19234</v>
      </c>
      <c r="B19312" t="s">
        <v>39613</v>
      </c>
      <c r="I19312" t="s">
        <v>1898</v>
      </c>
      <c r="J19312">
        <v>31.68</v>
      </c>
      <c r="M19312">
        <v>31.68</v>
      </c>
      <c r="N19312">
        <f t="shared" si="301"/>
        <v>0</v>
      </c>
    </row>
    <row r="19313" spans="1:14" x14ac:dyDescent="0.2">
      <c r="A19313" t="s">
        <v>19235</v>
      </c>
      <c r="B19313" t="s">
        <v>39614</v>
      </c>
      <c r="I19313" t="s">
        <v>1898</v>
      </c>
      <c r="J19313">
        <v>1.57</v>
      </c>
      <c r="M19313">
        <v>1.57</v>
      </c>
      <c r="N19313">
        <f t="shared" si="301"/>
        <v>0</v>
      </c>
    </row>
    <row r="19314" spans="1:14" x14ac:dyDescent="0.2">
      <c r="A19314" t="s">
        <v>19236</v>
      </c>
      <c r="B19314" t="s">
        <v>39614</v>
      </c>
      <c r="I19314" t="s">
        <v>1898</v>
      </c>
      <c r="J19314">
        <v>1.04</v>
      </c>
      <c r="M19314">
        <v>1.04</v>
      </c>
      <c r="N19314">
        <f t="shared" si="301"/>
        <v>0</v>
      </c>
    </row>
    <row r="19315" spans="1:14" x14ac:dyDescent="0.2">
      <c r="A19315" t="s">
        <v>19237</v>
      </c>
      <c r="B19315" t="s">
        <v>39614</v>
      </c>
      <c r="I19315" t="s">
        <v>1898</v>
      </c>
      <c r="J19315">
        <v>1.57</v>
      </c>
      <c r="M19315">
        <v>1.57</v>
      </c>
      <c r="N19315">
        <f t="shared" si="301"/>
        <v>0</v>
      </c>
    </row>
    <row r="19316" spans="1:14" x14ac:dyDescent="0.2">
      <c r="A19316" t="s">
        <v>19238</v>
      </c>
      <c r="B19316" t="s">
        <v>39614</v>
      </c>
      <c r="I19316" t="s">
        <v>1898</v>
      </c>
      <c r="J19316">
        <v>1.04</v>
      </c>
      <c r="M19316">
        <v>1.04</v>
      </c>
      <c r="N19316">
        <f t="shared" si="301"/>
        <v>0</v>
      </c>
    </row>
    <row r="19317" spans="1:14" x14ac:dyDescent="0.2">
      <c r="A19317" t="s">
        <v>19239</v>
      </c>
      <c r="B19317" t="s">
        <v>39615</v>
      </c>
      <c r="I19317" t="s">
        <v>1898</v>
      </c>
      <c r="J19317">
        <v>3.75</v>
      </c>
      <c r="M19317">
        <v>3.75</v>
      </c>
      <c r="N19317">
        <f t="shared" si="301"/>
        <v>0</v>
      </c>
    </row>
    <row r="19318" spans="1:14" x14ac:dyDescent="0.2">
      <c r="A19318" t="s">
        <v>19240</v>
      </c>
      <c r="B19318" t="s">
        <v>39615</v>
      </c>
      <c r="I19318" t="s">
        <v>1898</v>
      </c>
      <c r="J19318">
        <v>2.5</v>
      </c>
      <c r="M19318">
        <v>2.5</v>
      </c>
      <c r="N19318">
        <f t="shared" si="301"/>
        <v>0</v>
      </c>
    </row>
    <row r="19319" spans="1:14" x14ac:dyDescent="0.2">
      <c r="A19319" t="s">
        <v>19241</v>
      </c>
      <c r="B19319" t="s">
        <v>39615</v>
      </c>
      <c r="I19319" t="s">
        <v>1898</v>
      </c>
      <c r="J19319">
        <v>3.75</v>
      </c>
      <c r="M19319">
        <v>3.75</v>
      </c>
      <c r="N19319">
        <f t="shared" si="301"/>
        <v>0</v>
      </c>
    </row>
    <row r="19320" spans="1:14" x14ac:dyDescent="0.2">
      <c r="A19320" t="s">
        <v>19242</v>
      </c>
      <c r="B19320" t="s">
        <v>39615</v>
      </c>
      <c r="I19320" t="s">
        <v>1898</v>
      </c>
      <c r="J19320">
        <v>2.5</v>
      </c>
      <c r="M19320">
        <v>2.5</v>
      </c>
      <c r="N19320">
        <f t="shared" si="301"/>
        <v>0</v>
      </c>
    </row>
    <row r="19321" spans="1:14" x14ac:dyDescent="0.2">
      <c r="A19321" t="s">
        <v>19243</v>
      </c>
      <c r="B19321" t="s">
        <v>39616</v>
      </c>
      <c r="I19321" t="s">
        <v>1898</v>
      </c>
      <c r="J19321">
        <v>2.5099999999999998</v>
      </c>
      <c r="M19321">
        <v>2.5099999999999998</v>
      </c>
      <c r="N19321">
        <f t="shared" si="301"/>
        <v>0</v>
      </c>
    </row>
    <row r="19322" spans="1:14" x14ac:dyDescent="0.2">
      <c r="A19322" t="s">
        <v>19244</v>
      </c>
      <c r="B19322" t="s">
        <v>39616</v>
      </c>
      <c r="I19322" t="s">
        <v>1898</v>
      </c>
      <c r="J19322">
        <v>1.79</v>
      </c>
      <c r="M19322">
        <v>1.79</v>
      </c>
      <c r="N19322">
        <f t="shared" si="301"/>
        <v>0</v>
      </c>
    </row>
    <row r="19323" spans="1:14" x14ac:dyDescent="0.2">
      <c r="A19323" t="s">
        <v>19245</v>
      </c>
      <c r="B19323" t="s">
        <v>39616</v>
      </c>
      <c r="I19323" t="s">
        <v>1898</v>
      </c>
      <c r="J19323">
        <v>2.5099999999999998</v>
      </c>
      <c r="M19323">
        <v>2.5099999999999998</v>
      </c>
      <c r="N19323">
        <f t="shared" si="301"/>
        <v>0</v>
      </c>
    </row>
    <row r="19324" spans="1:14" x14ac:dyDescent="0.2">
      <c r="A19324" t="s">
        <v>19246</v>
      </c>
      <c r="B19324" t="s">
        <v>39616</v>
      </c>
      <c r="I19324" t="s">
        <v>1898</v>
      </c>
      <c r="J19324">
        <v>1.79</v>
      </c>
      <c r="M19324">
        <v>1.79</v>
      </c>
      <c r="N19324">
        <f t="shared" si="301"/>
        <v>0</v>
      </c>
    </row>
    <row r="19325" spans="1:14" x14ac:dyDescent="0.2">
      <c r="A19325" t="s">
        <v>19247</v>
      </c>
      <c r="B19325" t="s">
        <v>39617</v>
      </c>
      <c r="I19325" t="s">
        <v>1898</v>
      </c>
      <c r="J19325">
        <v>3.6</v>
      </c>
      <c r="M19325">
        <v>3.6</v>
      </c>
      <c r="N19325">
        <f t="shared" si="301"/>
        <v>0</v>
      </c>
    </row>
    <row r="19326" spans="1:14" x14ac:dyDescent="0.2">
      <c r="A19326" t="s">
        <v>19248</v>
      </c>
      <c r="B19326" t="s">
        <v>39617</v>
      </c>
      <c r="I19326" t="s">
        <v>1898</v>
      </c>
      <c r="J19326">
        <v>1.47</v>
      </c>
      <c r="M19326">
        <v>1.47</v>
      </c>
      <c r="N19326">
        <f t="shared" si="301"/>
        <v>0</v>
      </c>
    </row>
    <row r="19327" spans="1:14" x14ac:dyDescent="0.2">
      <c r="A19327" t="s">
        <v>19249</v>
      </c>
      <c r="B19327" t="s">
        <v>39617</v>
      </c>
      <c r="I19327" t="s">
        <v>1898</v>
      </c>
      <c r="J19327">
        <v>3.6</v>
      </c>
      <c r="M19327">
        <v>3.6</v>
      </c>
      <c r="N19327">
        <f t="shared" si="301"/>
        <v>0</v>
      </c>
    </row>
    <row r="19328" spans="1:14" x14ac:dyDescent="0.2">
      <c r="A19328" t="s">
        <v>19250</v>
      </c>
      <c r="B19328" t="s">
        <v>39617</v>
      </c>
      <c r="I19328" t="s">
        <v>1898</v>
      </c>
      <c r="J19328">
        <v>1.47</v>
      </c>
      <c r="M19328">
        <v>1.47</v>
      </c>
      <c r="N19328">
        <f t="shared" si="301"/>
        <v>0</v>
      </c>
    </row>
    <row r="19329" spans="1:14" x14ac:dyDescent="0.2">
      <c r="A19329" t="s">
        <v>19251</v>
      </c>
      <c r="B19329" t="s">
        <v>19252</v>
      </c>
      <c r="I19329" t="s">
        <v>1898</v>
      </c>
      <c r="J19329">
        <v>871.94</v>
      </c>
      <c r="M19329">
        <v>871.94</v>
      </c>
      <c r="N19329">
        <f t="shared" si="301"/>
        <v>0</v>
      </c>
    </row>
    <row r="19330" spans="1:14" x14ac:dyDescent="0.2">
      <c r="A19330" t="s">
        <v>19253</v>
      </c>
      <c r="B19330" t="s">
        <v>19252</v>
      </c>
      <c r="I19330" t="s">
        <v>1898</v>
      </c>
      <c r="J19330">
        <v>86.36</v>
      </c>
      <c r="M19330">
        <v>86.36</v>
      </c>
      <c r="N19330">
        <f t="shared" si="301"/>
        <v>0</v>
      </c>
    </row>
    <row r="19331" spans="1:14" x14ac:dyDescent="0.2">
      <c r="A19331" t="s">
        <v>19254</v>
      </c>
      <c r="B19331" t="s">
        <v>19252</v>
      </c>
      <c r="I19331" t="s">
        <v>1898</v>
      </c>
      <c r="J19331">
        <v>56.19</v>
      </c>
      <c r="M19331">
        <v>56.19</v>
      </c>
      <c r="N19331">
        <f t="shared" si="301"/>
        <v>0</v>
      </c>
    </row>
    <row r="19332" spans="1:14" x14ac:dyDescent="0.2">
      <c r="A19332" t="s">
        <v>19255</v>
      </c>
      <c r="B19332" t="s">
        <v>19252</v>
      </c>
      <c r="I19332" t="s">
        <v>1898</v>
      </c>
      <c r="J19332">
        <v>868.31</v>
      </c>
      <c r="M19332">
        <v>868.31</v>
      </c>
      <c r="N19332">
        <f t="shared" ref="N19332:N19395" si="302">J19332-M19332</f>
        <v>0</v>
      </c>
    </row>
    <row r="19333" spans="1:14" x14ac:dyDescent="0.2">
      <c r="A19333" t="s">
        <v>19256</v>
      </c>
      <c r="B19333" t="s">
        <v>19252</v>
      </c>
      <c r="I19333" t="s">
        <v>1898</v>
      </c>
      <c r="J19333">
        <v>82.73</v>
      </c>
      <c r="M19333">
        <v>82.73</v>
      </c>
      <c r="N19333">
        <f t="shared" si="302"/>
        <v>0</v>
      </c>
    </row>
    <row r="19334" spans="1:14" x14ac:dyDescent="0.2">
      <c r="A19334" t="s">
        <v>19257</v>
      </c>
      <c r="B19334" t="s">
        <v>19252</v>
      </c>
      <c r="I19334" t="s">
        <v>1898</v>
      </c>
      <c r="J19334">
        <v>52.56</v>
      </c>
      <c r="M19334">
        <v>52.56</v>
      </c>
      <c r="N19334">
        <f t="shared" si="302"/>
        <v>0</v>
      </c>
    </row>
    <row r="19335" spans="1:14" x14ac:dyDescent="0.2">
      <c r="A19335" t="s">
        <v>19258</v>
      </c>
      <c r="B19335" t="s">
        <v>39618</v>
      </c>
      <c r="I19335" t="s">
        <v>1898</v>
      </c>
      <c r="J19335">
        <v>3.44</v>
      </c>
      <c r="M19335">
        <v>3.44</v>
      </c>
      <c r="N19335">
        <f t="shared" si="302"/>
        <v>0</v>
      </c>
    </row>
    <row r="19336" spans="1:14" x14ac:dyDescent="0.2">
      <c r="A19336" t="s">
        <v>19259</v>
      </c>
      <c r="B19336" t="s">
        <v>39618</v>
      </c>
      <c r="I19336" t="s">
        <v>1898</v>
      </c>
      <c r="J19336">
        <v>1.19</v>
      </c>
      <c r="M19336">
        <v>1.19</v>
      </c>
      <c r="N19336">
        <f t="shared" si="302"/>
        <v>0</v>
      </c>
    </row>
    <row r="19337" spans="1:14" x14ac:dyDescent="0.2">
      <c r="A19337" t="s">
        <v>19260</v>
      </c>
      <c r="B19337" t="s">
        <v>39618</v>
      </c>
      <c r="I19337" t="s">
        <v>1898</v>
      </c>
      <c r="J19337">
        <v>3.44</v>
      </c>
      <c r="M19337">
        <v>3.44</v>
      </c>
      <c r="N19337">
        <f t="shared" si="302"/>
        <v>0</v>
      </c>
    </row>
    <row r="19338" spans="1:14" x14ac:dyDescent="0.2">
      <c r="A19338" t="s">
        <v>19261</v>
      </c>
      <c r="B19338" t="s">
        <v>39618</v>
      </c>
      <c r="I19338" t="s">
        <v>1898</v>
      </c>
      <c r="J19338">
        <v>1.19</v>
      </c>
      <c r="M19338">
        <v>1.19</v>
      </c>
      <c r="N19338">
        <f t="shared" si="302"/>
        <v>0</v>
      </c>
    </row>
    <row r="19339" spans="1:14" x14ac:dyDescent="0.2">
      <c r="A19339" t="s">
        <v>19262</v>
      </c>
      <c r="B19339" t="s">
        <v>39619</v>
      </c>
      <c r="I19339" t="s">
        <v>1898</v>
      </c>
      <c r="J19339">
        <v>1.47</v>
      </c>
      <c r="M19339">
        <v>1.47</v>
      </c>
      <c r="N19339">
        <f t="shared" si="302"/>
        <v>0</v>
      </c>
    </row>
    <row r="19340" spans="1:14" x14ac:dyDescent="0.2">
      <c r="A19340" t="s">
        <v>19263</v>
      </c>
      <c r="B19340" t="s">
        <v>39619</v>
      </c>
      <c r="I19340" t="s">
        <v>1898</v>
      </c>
      <c r="J19340">
        <v>0.31</v>
      </c>
      <c r="M19340">
        <v>0.31</v>
      </c>
      <c r="N19340">
        <f t="shared" si="302"/>
        <v>0</v>
      </c>
    </row>
    <row r="19341" spans="1:14" x14ac:dyDescent="0.2">
      <c r="A19341" t="s">
        <v>19264</v>
      </c>
      <c r="B19341" t="s">
        <v>39619</v>
      </c>
      <c r="I19341" t="s">
        <v>1898</v>
      </c>
      <c r="J19341">
        <v>1.47</v>
      </c>
      <c r="M19341">
        <v>1.47</v>
      </c>
      <c r="N19341">
        <f t="shared" si="302"/>
        <v>0</v>
      </c>
    </row>
    <row r="19342" spans="1:14" x14ac:dyDescent="0.2">
      <c r="A19342" t="s">
        <v>19265</v>
      </c>
      <c r="B19342" t="s">
        <v>39619</v>
      </c>
      <c r="I19342" t="s">
        <v>1898</v>
      </c>
      <c r="J19342">
        <v>0.31</v>
      </c>
      <c r="M19342">
        <v>0.31</v>
      </c>
      <c r="N19342">
        <f t="shared" si="302"/>
        <v>0</v>
      </c>
    </row>
    <row r="19343" spans="1:14" x14ac:dyDescent="0.2">
      <c r="A19343" t="s">
        <v>19266</v>
      </c>
      <c r="B19343" t="s">
        <v>39620</v>
      </c>
      <c r="I19343" t="s">
        <v>1898</v>
      </c>
      <c r="J19343">
        <v>2.68</v>
      </c>
      <c r="M19343">
        <v>2.68</v>
      </c>
      <c r="N19343">
        <f t="shared" si="302"/>
        <v>0</v>
      </c>
    </row>
    <row r="19344" spans="1:14" x14ac:dyDescent="0.2">
      <c r="A19344" t="s">
        <v>19267</v>
      </c>
      <c r="B19344" t="s">
        <v>39620</v>
      </c>
      <c r="I19344" t="s">
        <v>1898</v>
      </c>
      <c r="J19344">
        <v>1.91</v>
      </c>
      <c r="M19344">
        <v>1.91</v>
      </c>
      <c r="N19344">
        <f t="shared" si="302"/>
        <v>0</v>
      </c>
    </row>
    <row r="19345" spans="1:14" x14ac:dyDescent="0.2">
      <c r="A19345" t="s">
        <v>19268</v>
      </c>
      <c r="B19345" t="s">
        <v>39620</v>
      </c>
      <c r="I19345" t="s">
        <v>1898</v>
      </c>
      <c r="J19345">
        <v>2.68</v>
      </c>
      <c r="M19345">
        <v>2.68</v>
      </c>
      <c r="N19345">
        <f t="shared" si="302"/>
        <v>0</v>
      </c>
    </row>
    <row r="19346" spans="1:14" x14ac:dyDescent="0.2">
      <c r="A19346" t="s">
        <v>19269</v>
      </c>
      <c r="B19346" t="s">
        <v>39620</v>
      </c>
      <c r="I19346" t="s">
        <v>1898</v>
      </c>
      <c r="J19346">
        <v>1.91</v>
      </c>
      <c r="M19346">
        <v>1.91</v>
      </c>
      <c r="N19346">
        <f t="shared" si="302"/>
        <v>0</v>
      </c>
    </row>
    <row r="19347" spans="1:14" x14ac:dyDescent="0.2">
      <c r="A19347" t="s">
        <v>19270</v>
      </c>
      <c r="B19347" t="s">
        <v>39621</v>
      </c>
      <c r="I19347" t="s">
        <v>1898</v>
      </c>
      <c r="J19347">
        <v>176.37</v>
      </c>
      <c r="M19347">
        <v>176.37</v>
      </c>
      <c r="N19347">
        <f t="shared" si="302"/>
        <v>0</v>
      </c>
    </row>
    <row r="19348" spans="1:14" x14ac:dyDescent="0.2">
      <c r="A19348" t="s">
        <v>19271</v>
      </c>
      <c r="B19348" t="s">
        <v>19272</v>
      </c>
      <c r="I19348" t="s">
        <v>1898</v>
      </c>
      <c r="J19348">
        <v>91.38</v>
      </c>
      <c r="M19348">
        <v>91.38</v>
      </c>
      <c r="N19348">
        <f t="shared" si="302"/>
        <v>0</v>
      </c>
    </row>
    <row r="19349" spans="1:14" x14ac:dyDescent="0.2">
      <c r="A19349" t="s">
        <v>19273</v>
      </c>
      <c r="B19349" t="s">
        <v>19272</v>
      </c>
      <c r="I19349" t="s">
        <v>1898</v>
      </c>
      <c r="J19349">
        <v>76.430000000000007</v>
      </c>
      <c r="M19349">
        <v>76.430000000000007</v>
      </c>
      <c r="N19349">
        <f t="shared" si="302"/>
        <v>0</v>
      </c>
    </row>
    <row r="19350" spans="1:14" x14ac:dyDescent="0.2">
      <c r="A19350" t="s">
        <v>19274</v>
      </c>
      <c r="B19350" t="s">
        <v>39621</v>
      </c>
      <c r="I19350" t="s">
        <v>1898</v>
      </c>
      <c r="J19350">
        <v>172.74</v>
      </c>
      <c r="M19350">
        <v>172.74</v>
      </c>
      <c r="N19350">
        <f t="shared" si="302"/>
        <v>0</v>
      </c>
    </row>
    <row r="19351" spans="1:14" x14ac:dyDescent="0.2">
      <c r="A19351" t="s">
        <v>19275</v>
      </c>
      <c r="B19351" t="s">
        <v>19272</v>
      </c>
      <c r="I19351" t="s">
        <v>1898</v>
      </c>
      <c r="J19351">
        <v>87.75</v>
      </c>
      <c r="M19351">
        <v>87.75</v>
      </c>
      <c r="N19351">
        <f t="shared" si="302"/>
        <v>0</v>
      </c>
    </row>
    <row r="19352" spans="1:14" x14ac:dyDescent="0.2">
      <c r="A19352" t="s">
        <v>19276</v>
      </c>
      <c r="B19352" t="s">
        <v>19272</v>
      </c>
      <c r="I19352" t="s">
        <v>1898</v>
      </c>
      <c r="J19352">
        <v>72.8</v>
      </c>
      <c r="M19352">
        <v>72.8</v>
      </c>
      <c r="N19352">
        <f t="shared" si="302"/>
        <v>0</v>
      </c>
    </row>
    <row r="19353" spans="1:14" x14ac:dyDescent="0.2">
      <c r="A19353" t="s">
        <v>19277</v>
      </c>
      <c r="B19353" t="s">
        <v>39622</v>
      </c>
      <c r="I19353" t="s">
        <v>1898</v>
      </c>
      <c r="J19353">
        <v>158.11000000000001</v>
      </c>
      <c r="M19353">
        <v>158.11000000000001</v>
      </c>
      <c r="N19353">
        <f t="shared" si="302"/>
        <v>0</v>
      </c>
    </row>
    <row r="19354" spans="1:14" x14ac:dyDescent="0.2">
      <c r="A19354" t="s">
        <v>19278</v>
      </c>
      <c r="B19354" t="s">
        <v>39622</v>
      </c>
      <c r="I19354" t="s">
        <v>1898</v>
      </c>
      <c r="J19354">
        <v>75.95</v>
      </c>
      <c r="M19354">
        <v>75.95</v>
      </c>
      <c r="N19354">
        <f t="shared" si="302"/>
        <v>0</v>
      </c>
    </row>
    <row r="19355" spans="1:14" x14ac:dyDescent="0.2">
      <c r="A19355" t="s">
        <v>19279</v>
      </c>
      <c r="B19355" t="s">
        <v>39622</v>
      </c>
      <c r="I19355" t="s">
        <v>1898</v>
      </c>
      <c r="J19355">
        <v>62.86</v>
      </c>
      <c r="M19355">
        <v>62.86</v>
      </c>
      <c r="N19355">
        <f t="shared" si="302"/>
        <v>0</v>
      </c>
    </row>
    <row r="19356" spans="1:14" x14ac:dyDescent="0.2">
      <c r="A19356" t="s">
        <v>19280</v>
      </c>
      <c r="B19356" t="s">
        <v>39622</v>
      </c>
      <c r="I19356" t="s">
        <v>1898</v>
      </c>
      <c r="J19356">
        <v>154.47999999999999</v>
      </c>
      <c r="M19356">
        <v>154.47999999999999</v>
      </c>
      <c r="N19356">
        <f t="shared" si="302"/>
        <v>0</v>
      </c>
    </row>
    <row r="19357" spans="1:14" x14ac:dyDescent="0.2">
      <c r="A19357" t="s">
        <v>19281</v>
      </c>
      <c r="B19357" t="s">
        <v>39622</v>
      </c>
      <c r="I19357" t="s">
        <v>1898</v>
      </c>
      <c r="J19357">
        <v>72.319999999999993</v>
      </c>
      <c r="M19357">
        <v>72.319999999999993</v>
      </c>
      <c r="N19357">
        <f t="shared" si="302"/>
        <v>0</v>
      </c>
    </row>
    <row r="19358" spans="1:14" x14ac:dyDescent="0.2">
      <c r="A19358" t="s">
        <v>19282</v>
      </c>
      <c r="B19358" t="s">
        <v>39622</v>
      </c>
      <c r="I19358" t="s">
        <v>1898</v>
      </c>
      <c r="J19358">
        <v>59.23</v>
      </c>
      <c r="M19358">
        <v>59.23</v>
      </c>
      <c r="N19358">
        <f t="shared" si="302"/>
        <v>0</v>
      </c>
    </row>
    <row r="19359" spans="1:14" x14ac:dyDescent="0.2">
      <c r="A19359" t="s">
        <v>19283</v>
      </c>
      <c r="B19359" t="s">
        <v>39623</v>
      </c>
      <c r="I19359" t="s">
        <v>1898</v>
      </c>
      <c r="J19359">
        <v>158.76</v>
      </c>
      <c r="M19359">
        <v>158.76</v>
      </c>
      <c r="N19359">
        <f t="shared" si="302"/>
        <v>0</v>
      </c>
    </row>
    <row r="19360" spans="1:14" x14ac:dyDescent="0.2">
      <c r="A19360" t="s">
        <v>19284</v>
      </c>
      <c r="B19360" t="s">
        <v>39623</v>
      </c>
      <c r="I19360" t="s">
        <v>1898</v>
      </c>
      <c r="J19360">
        <v>79.3</v>
      </c>
      <c r="M19360">
        <v>79.3</v>
      </c>
      <c r="N19360">
        <f t="shared" si="302"/>
        <v>0</v>
      </c>
    </row>
    <row r="19361" spans="1:14" x14ac:dyDescent="0.2">
      <c r="A19361" t="s">
        <v>19285</v>
      </c>
      <c r="B19361" t="s">
        <v>39623</v>
      </c>
      <c r="I19361" t="s">
        <v>1898</v>
      </c>
      <c r="J19361">
        <v>66.14</v>
      </c>
      <c r="M19361">
        <v>66.14</v>
      </c>
      <c r="N19361">
        <f t="shared" si="302"/>
        <v>0</v>
      </c>
    </row>
    <row r="19362" spans="1:14" x14ac:dyDescent="0.2">
      <c r="A19362" t="s">
        <v>19286</v>
      </c>
      <c r="B19362" t="s">
        <v>39623</v>
      </c>
      <c r="I19362" t="s">
        <v>1898</v>
      </c>
      <c r="J19362">
        <v>155.13</v>
      </c>
      <c r="M19362">
        <v>155.13</v>
      </c>
      <c r="N19362">
        <f t="shared" si="302"/>
        <v>0</v>
      </c>
    </row>
    <row r="19363" spans="1:14" x14ac:dyDescent="0.2">
      <c r="A19363" t="s">
        <v>19287</v>
      </c>
      <c r="B19363" t="s">
        <v>39623</v>
      </c>
      <c r="I19363" t="s">
        <v>1898</v>
      </c>
      <c r="J19363">
        <v>75.67</v>
      </c>
      <c r="M19363">
        <v>75.67</v>
      </c>
      <c r="N19363">
        <f t="shared" si="302"/>
        <v>0</v>
      </c>
    </row>
    <row r="19364" spans="1:14" x14ac:dyDescent="0.2">
      <c r="A19364" t="s">
        <v>19288</v>
      </c>
      <c r="B19364" t="s">
        <v>39623</v>
      </c>
      <c r="I19364" t="s">
        <v>1898</v>
      </c>
      <c r="J19364">
        <v>62.51</v>
      </c>
      <c r="M19364">
        <v>62.51</v>
      </c>
      <c r="N19364">
        <f t="shared" si="302"/>
        <v>0</v>
      </c>
    </row>
    <row r="19365" spans="1:14" x14ac:dyDescent="0.2">
      <c r="A19365" t="s">
        <v>19289</v>
      </c>
      <c r="B19365" t="s">
        <v>39624</v>
      </c>
      <c r="I19365" t="s">
        <v>1898</v>
      </c>
      <c r="J19365">
        <v>167.09</v>
      </c>
      <c r="M19365">
        <v>167.09</v>
      </c>
      <c r="N19365">
        <f t="shared" si="302"/>
        <v>0</v>
      </c>
    </row>
    <row r="19366" spans="1:14" x14ac:dyDescent="0.2">
      <c r="A19366" t="s">
        <v>19290</v>
      </c>
      <c r="B19366" t="s">
        <v>39624</v>
      </c>
      <c r="I19366" t="s">
        <v>1898</v>
      </c>
      <c r="J19366">
        <v>79.41</v>
      </c>
      <c r="M19366">
        <v>79.41</v>
      </c>
      <c r="N19366">
        <f t="shared" si="302"/>
        <v>0</v>
      </c>
    </row>
    <row r="19367" spans="1:14" x14ac:dyDescent="0.2">
      <c r="A19367" t="s">
        <v>19291</v>
      </c>
      <c r="B19367" t="s">
        <v>39624</v>
      </c>
      <c r="I19367" t="s">
        <v>1898</v>
      </c>
      <c r="J19367">
        <v>65.430000000000007</v>
      </c>
      <c r="M19367">
        <v>65.430000000000007</v>
      </c>
      <c r="N19367">
        <f t="shared" si="302"/>
        <v>0</v>
      </c>
    </row>
    <row r="19368" spans="1:14" x14ac:dyDescent="0.2">
      <c r="A19368" t="s">
        <v>19292</v>
      </c>
      <c r="B19368" t="s">
        <v>39624</v>
      </c>
      <c r="I19368" t="s">
        <v>1898</v>
      </c>
      <c r="J19368">
        <v>163.46</v>
      </c>
      <c r="M19368">
        <v>163.46</v>
      </c>
      <c r="N19368">
        <f t="shared" si="302"/>
        <v>0</v>
      </c>
    </row>
    <row r="19369" spans="1:14" x14ac:dyDescent="0.2">
      <c r="A19369" t="s">
        <v>19293</v>
      </c>
      <c r="B19369" t="s">
        <v>39624</v>
      </c>
      <c r="I19369" t="s">
        <v>1898</v>
      </c>
      <c r="J19369">
        <v>75.78</v>
      </c>
      <c r="M19369">
        <v>75.78</v>
      </c>
      <c r="N19369">
        <f t="shared" si="302"/>
        <v>0</v>
      </c>
    </row>
    <row r="19370" spans="1:14" x14ac:dyDescent="0.2">
      <c r="A19370" t="s">
        <v>19294</v>
      </c>
      <c r="B19370" t="s">
        <v>39624</v>
      </c>
      <c r="I19370" t="s">
        <v>1898</v>
      </c>
      <c r="J19370">
        <v>61.8</v>
      </c>
      <c r="M19370">
        <v>61.8</v>
      </c>
      <c r="N19370">
        <f t="shared" si="302"/>
        <v>0</v>
      </c>
    </row>
    <row r="19371" spans="1:14" x14ac:dyDescent="0.2">
      <c r="A19371" t="s">
        <v>19295</v>
      </c>
      <c r="B19371" t="s">
        <v>39625</v>
      </c>
      <c r="I19371" t="s">
        <v>1898</v>
      </c>
      <c r="J19371">
        <v>195.21</v>
      </c>
      <c r="M19371">
        <v>195.21</v>
      </c>
      <c r="N19371">
        <f t="shared" si="302"/>
        <v>0</v>
      </c>
    </row>
    <row r="19372" spans="1:14" x14ac:dyDescent="0.2">
      <c r="A19372" t="s">
        <v>19296</v>
      </c>
      <c r="B19372" t="s">
        <v>39625</v>
      </c>
      <c r="I19372" t="s">
        <v>1898</v>
      </c>
      <c r="J19372">
        <v>101.16</v>
      </c>
      <c r="M19372">
        <v>101.16</v>
      </c>
      <c r="N19372">
        <f t="shared" si="302"/>
        <v>0</v>
      </c>
    </row>
    <row r="19373" spans="1:14" x14ac:dyDescent="0.2">
      <c r="A19373" t="s">
        <v>19297</v>
      </c>
      <c r="B19373" t="s">
        <v>39625</v>
      </c>
      <c r="I19373" t="s">
        <v>1898</v>
      </c>
      <c r="J19373">
        <v>84.37</v>
      </c>
      <c r="M19373">
        <v>84.37</v>
      </c>
      <c r="N19373">
        <f t="shared" si="302"/>
        <v>0</v>
      </c>
    </row>
    <row r="19374" spans="1:14" x14ac:dyDescent="0.2">
      <c r="A19374" t="s">
        <v>19298</v>
      </c>
      <c r="B19374" t="s">
        <v>39625</v>
      </c>
      <c r="I19374" t="s">
        <v>1898</v>
      </c>
      <c r="J19374">
        <v>191.58</v>
      </c>
      <c r="M19374">
        <v>191.58</v>
      </c>
      <c r="N19374">
        <f t="shared" si="302"/>
        <v>0</v>
      </c>
    </row>
    <row r="19375" spans="1:14" x14ac:dyDescent="0.2">
      <c r="A19375" t="s">
        <v>19299</v>
      </c>
      <c r="B19375" t="s">
        <v>39625</v>
      </c>
      <c r="I19375" t="s">
        <v>1898</v>
      </c>
      <c r="J19375">
        <v>97.53</v>
      </c>
      <c r="M19375">
        <v>97.53</v>
      </c>
      <c r="N19375">
        <f t="shared" si="302"/>
        <v>0</v>
      </c>
    </row>
    <row r="19376" spans="1:14" x14ac:dyDescent="0.2">
      <c r="A19376" t="s">
        <v>19300</v>
      </c>
      <c r="B19376" t="s">
        <v>39625</v>
      </c>
      <c r="I19376" t="s">
        <v>1898</v>
      </c>
      <c r="J19376">
        <v>80.739999999999995</v>
      </c>
      <c r="M19376">
        <v>80.739999999999995</v>
      </c>
      <c r="N19376">
        <f t="shared" si="302"/>
        <v>0</v>
      </c>
    </row>
    <row r="19377" spans="1:14" x14ac:dyDescent="0.2">
      <c r="A19377" t="s">
        <v>19301</v>
      </c>
      <c r="B19377" t="s">
        <v>39626</v>
      </c>
      <c r="I19377" t="s">
        <v>1898</v>
      </c>
      <c r="J19377">
        <v>85.21</v>
      </c>
      <c r="M19377">
        <v>85.21</v>
      </c>
      <c r="N19377">
        <f t="shared" si="302"/>
        <v>0</v>
      </c>
    </row>
    <row r="19378" spans="1:14" x14ac:dyDescent="0.2">
      <c r="A19378" t="s">
        <v>19302</v>
      </c>
      <c r="B19378" t="s">
        <v>39626</v>
      </c>
      <c r="I19378" t="s">
        <v>1898</v>
      </c>
      <c r="J19378">
        <v>53.77</v>
      </c>
      <c r="M19378">
        <v>53.77</v>
      </c>
      <c r="N19378">
        <f t="shared" si="302"/>
        <v>0</v>
      </c>
    </row>
    <row r="19379" spans="1:14" x14ac:dyDescent="0.2">
      <c r="A19379" t="s">
        <v>19303</v>
      </c>
      <c r="B19379" t="s">
        <v>39626</v>
      </c>
      <c r="I19379" t="s">
        <v>1898</v>
      </c>
      <c r="J19379">
        <v>47.98</v>
      </c>
      <c r="M19379">
        <v>47.98</v>
      </c>
      <c r="N19379">
        <f t="shared" si="302"/>
        <v>0</v>
      </c>
    </row>
    <row r="19380" spans="1:14" x14ac:dyDescent="0.2">
      <c r="A19380" t="s">
        <v>19304</v>
      </c>
      <c r="B19380" t="s">
        <v>39626</v>
      </c>
      <c r="I19380" t="s">
        <v>1898</v>
      </c>
      <c r="J19380">
        <v>81.58</v>
      </c>
      <c r="M19380">
        <v>81.58</v>
      </c>
      <c r="N19380">
        <f t="shared" si="302"/>
        <v>0</v>
      </c>
    </row>
    <row r="19381" spans="1:14" x14ac:dyDescent="0.2">
      <c r="A19381" t="s">
        <v>19305</v>
      </c>
      <c r="B19381" t="s">
        <v>39626</v>
      </c>
      <c r="I19381" t="s">
        <v>1898</v>
      </c>
      <c r="J19381">
        <v>50.14</v>
      </c>
      <c r="M19381">
        <v>50.14</v>
      </c>
      <c r="N19381">
        <f t="shared" si="302"/>
        <v>0</v>
      </c>
    </row>
    <row r="19382" spans="1:14" x14ac:dyDescent="0.2">
      <c r="A19382" t="s">
        <v>19306</v>
      </c>
      <c r="B19382" t="s">
        <v>39626</v>
      </c>
      <c r="I19382" t="s">
        <v>1898</v>
      </c>
      <c r="J19382">
        <v>44.35</v>
      </c>
      <c r="M19382">
        <v>44.35</v>
      </c>
      <c r="N19382">
        <f t="shared" si="302"/>
        <v>0</v>
      </c>
    </row>
    <row r="19383" spans="1:14" x14ac:dyDescent="0.2">
      <c r="A19383" t="s">
        <v>19307</v>
      </c>
      <c r="B19383" t="s">
        <v>39627</v>
      </c>
      <c r="I19383" t="s">
        <v>1898</v>
      </c>
      <c r="J19383">
        <v>202.57</v>
      </c>
      <c r="M19383">
        <v>202.57</v>
      </c>
      <c r="N19383">
        <f t="shared" si="302"/>
        <v>0</v>
      </c>
    </row>
    <row r="19384" spans="1:14" x14ac:dyDescent="0.2">
      <c r="A19384" t="s">
        <v>19308</v>
      </c>
      <c r="B19384" t="s">
        <v>39627</v>
      </c>
      <c r="I19384" t="s">
        <v>1898</v>
      </c>
      <c r="J19384">
        <v>105.58</v>
      </c>
      <c r="M19384">
        <v>105.58</v>
      </c>
      <c r="N19384">
        <f t="shared" si="302"/>
        <v>0</v>
      </c>
    </row>
    <row r="19385" spans="1:14" x14ac:dyDescent="0.2">
      <c r="A19385" t="s">
        <v>19309</v>
      </c>
      <c r="B19385" t="s">
        <v>39627</v>
      </c>
      <c r="I19385" t="s">
        <v>1898</v>
      </c>
      <c r="J19385">
        <v>88.05</v>
      </c>
      <c r="M19385">
        <v>88.05</v>
      </c>
      <c r="N19385">
        <f t="shared" si="302"/>
        <v>0</v>
      </c>
    </row>
    <row r="19386" spans="1:14" x14ac:dyDescent="0.2">
      <c r="A19386" t="s">
        <v>19310</v>
      </c>
      <c r="B19386" t="s">
        <v>39627</v>
      </c>
      <c r="I19386" t="s">
        <v>1898</v>
      </c>
      <c r="J19386">
        <v>198.94</v>
      </c>
      <c r="M19386">
        <v>198.94</v>
      </c>
      <c r="N19386">
        <f t="shared" si="302"/>
        <v>0</v>
      </c>
    </row>
    <row r="19387" spans="1:14" x14ac:dyDescent="0.2">
      <c r="A19387" t="s">
        <v>19311</v>
      </c>
      <c r="B19387" t="s">
        <v>39627</v>
      </c>
      <c r="I19387" t="s">
        <v>1898</v>
      </c>
      <c r="J19387">
        <v>101.95</v>
      </c>
      <c r="M19387">
        <v>101.95</v>
      </c>
      <c r="N19387">
        <f t="shared" si="302"/>
        <v>0</v>
      </c>
    </row>
    <row r="19388" spans="1:14" x14ac:dyDescent="0.2">
      <c r="A19388" t="s">
        <v>19312</v>
      </c>
      <c r="B19388" t="s">
        <v>39627</v>
      </c>
      <c r="I19388" t="s">
        <v>1898</v>
      </c>
      <c r="J19388">
        <v>84.42</v>
      </c>
      <c r="M19388">
        <v>84.42</v>
      </c>
      <c r="N19388">
        <f t="shared" si="302"/>
        <v>0</v>
      </c>
    </row>
    <row r="19389" spans="1:14" x14ac:dyDescent="0.2">
      <c r="A19389" t="s">
        <v>19313</v>
      </c>
      <c r="B19389" t="s">
        <v>39628</v>
      </c>
      <c r="I19389" t="s">
        <v>1898</v>
      </c>
      <c r="J19389">
        <v>32.74</v>
      </c>
      <c r="M19389">
        <v>32.74</v>
      </c>
      <c r="N19389">
        <f t="shared" si="302"/>
        <v>0</v>
      </c>
    </row>
    <row r="19390" spans="1:14" x14ac:dyDescent="0.2">
      <c r="A19390" t="s">
        <v>19314</v>
      </c>
      <c r="B19390" t="s">
        <v>39628</v>
      </c>
      <c r="I19390" t="s">
        <v>1898</v>
      </c>
      <c r="J19390">
        <v>10.58</v>
      </c>
      <c r="M19390">
        <v>10.58</v>
      </c>
      <c r="N19390">
        <f t="shared" si="302"/>
        <v>0</v>
      </c>
    </row>
    <row r="19391" spans="1:14" x14ac:dyDescent="0.2">
      <c r="A19391" t="s">
        <v>19315</v>
      </c>
      <c r="B19391" t="s">
        <v>39628</v>
      </c>
      <c r="I19391" t="s">
        <v>1898</v>
      </c>
      <c r="J19391">
        <v>32.74</v>
      </c>
      <c r="M19391">
        <v>32.74</v>
      </c>
      <c r="N19391">
        <f t="shared" si="302"/>
        <v>0</v>
      </c>
    </row>
    <row r="19392" spans="1:14" x14ac:dyDescent="0.2">
      <c r="A19392" t="s">
        <v>19316</v>
      </c>
      <c r="B19392" t="s">
        <v>39628</v>
      </c>
      <c r="I19392" t="s">
        <v>1898</v>
      </c>
      <c r="J19392">
        <v>10.58</v>
      </c>
      <c r="M19392">
        <v>10.58</v>
      </c>
      <c r="N19392">
        <f t="shared" si="302"/>
        <v>0</v>
      </c>
    </row>
    <row r="19393" spans="1:14" x14ac:dyDescent="0.2">
      <c r="A19393" t="s">
        <v>19317</v>
      </c>
      <c r="B19393" t="s">
        <v>39629</v>
      </c>
      <c r="I19393" t="s">
        <v>1898</v>
      </c>
      <c r="J19393">
        <v>473.81</v>
      </c>
      <c r="M19393">
        <v>473.81</v>
      </c>
      <c r="N19393">
        <f t="shared" si="302"/>
        <v>0</v>
      </c>
    </row>
    <row r="19394" spans="1:14" x14ac:dyDescent="0.2">
      <c r="A19394" t="s">
        <v>19318</v>
      </c>
      <c r="B19394" t="s">
        <v>39629</v>
      </c>
      <c r="I19394" t="s">
        <v>1898</v>
      </c>
      <c r="J19394">
        <v>281.69</v>
      </c>
      <c r="M19394">
        <v>281.69</v>
      </c>
      <c r="N19394">
        <f t="shared" si="302"/>
        <v>0</v>
      </c>
    </row>
    <row r="19395" spans="1:14" x14ac:dyDescent="0.2">
      <c r="A19395" t="s">
        <v>19319</v>
      </c>
      <c r="B19395" t="s">
        <v>39629</v>
      </c>
      <c r="I19395" t="s">
        <v>1898</v>
      </c>
      <c r="J19395">
        <v>268.39</v>
      </c>
      <c r="M19395">
        <v>268.39</v>
      </c>
      <c r="N19395">
        <f t="shared" si="302"/>
        <v>0</v>
      </c>
    </row>
    <row r="19396" spans="1:14" x14ac:dyDescent="0.2">
      <c r="A19396" t="s">
        <v>19320</v>
      </c>
      <c r="B19396" t="s">
        <v>39629</v>
      </c>
      <c r="I19396" t="s">
        <v>1898</v>
      </c>
      <c r="J19396">
        <v>460.82</v>
      </c>
      <c r="M19396">
        <v>460.82</v>
      </c>
      <c r="N19396">
        <f t="shared" ref="N19396:N19459" si="303">J19396-M19396</f>
        <v>0</v>
      </c>
    </row>
    <row r="19397" spans="1:14" x14ac:dyDescent="0.2">
      <c r="A19397" t="s">
        <v>19321</v>
      </c>
      <c r="B19397" t="s">
        <v>39629</v>
      </c>
      <c r="I19397" t="s">
        <v>1898</v>
      </c>
      <c r="J19397">
        <v>268.7</v>
      </c>
      <c r="M19397">
        <v>268.7</v>
      </c>
      <c r="N19397">
        <f t="shared" si="303"/>
        <v>0</v>
      </c>
    </row>
    <row r="19398" spans="1:14" x14ac:dyDescent="0.2">
      <c r="A19398" t="s">
        <v>19322</v>
      </c>
      <c r="B19398" t="s">
        <v>39629</v>
      </c>
      <c r="I19398" t="s">
        <v>1898</v>
      </c>
      <c r="J19398">
        <v>255.4</v>
      </c>
      <c r="M19398">
        <v>255.4</v>
      </c>
      <c r="N19398">
        <f t="shared" si="303"/>
        <v>0</v>
      </c>
    </row>
    <row r="19399" spans="1:14" x14ac:dyDescent="0.2">
      <c r="A19399" t="s">
        <v>19323</v>
      </c>
      <c r="B19399" t="s">
        <v>39630</v>
      </c>
      <c r="I19399" t="s">
        <v>1898</v>
      </c>
      <c r="J19399">
        <v>3338.88</v>
      </c>
      <c r="M19399">
        <v>3338.88</v>
      </c>
      <c r="N19399">
        <f t="shared" si="303"/>
        <v>0</v>
      </c>
    </row>
    <row r="19400" spans="1:14" x14ac:dyDescent="0.2">
      <c r="A19400" t="s">
        <v>19324</v>
      </c>
      <c r="B19400" t="s">
        <v>39630</v>
      </c>
      <c r="I19400" t="s">
        <v>1898</v>
      </c>
      <c r="J19400">
        <v>1359.58</v>
      </c>
      <c r="M19400">
        <v>1359.58</v>
      </c>
      <c r="N19400">
        <f t="shared" si="303"/>
        <v>0</v>
      </c>
    </row>
    <row r="19401" spans="1:14" x14ac:dyDescent="0.2">
      <c r="A19401" t="s">
        <v>19325</v>
      </c>
      <c r="B19401" t="s">
        <v>39630</v>
      </c>
      <c r="I19401" t="s">
        <v>1898</v>
      </c>
      <c r="J19401">
        <v>973.02</v>
      </c>
      <c r="M19401">
        <v>973.02</v>
      </c>
      <c r="N19401">
        <f t="shared" si="303"/>
        <v>0</v>
      </c>
    </row>
    <row r="19402" spans="1:14" x14ac:dyDescent="0.2">
      <c r="A19402" t="s">
        <v>19326</v>
      </c>
      <c r="B19402" t="s">
        <v>39630</v>
      </c>
      <c r="I19402" t="s">
        <v>1898</v>
      </c>
      <c r="J19402">
        <v>3265.19</v>
      </c>
      <c r="M19402">
        <v>3265.19</v>
      </c>
      <c r="N19402">
        <f t="shared" si="303"/>
        <v>0</v>
      </c>
    </row>
    <row r="19403" spans="1:14" x14ac:dyDescent="0.2">
      <c r="A19403" t="s">
        <v>19327</v>
      </c>
      <c r="B19403" t="s">
        <v>39630</v>
      </c>
      <c r="I19403" t="s">
        <v>1898</v>
      </c>
      <c r="J19403">
        <v>1285.8900000000001</v>
      </c>
      <c r="M19403">
        <v>1285.8900000000001</v>
      </c>
      <c r="N19403">
        <f t="shared" si="303"/>
        <v>0</v>
      </c>
    </row>
    <row r="19404" spans="1:14" x14ac:dyDescent="0.2">
      <c r="A19404" t="s">
        <v>19328</v>
      </c>
      <c r="B19404" t="s">
        <v>39630</v>
      </c>
      <c r="I19404" t="s">
        <v>1898</v>
      </c>
      <c r="J19404">
        <v>899.33</v>
      </c>
      <c r="M19404">
        <v>899.33</v>
      </c>
      <c r="N19404">
        <f t="shared" si="303"/>
        <v>0</v>
      </c>
    </row>
    <row r="19405" spans="1:14" x14ac:dyDescent="0.2">
      <c r="A19405" t="s">
        <v>19329</v>
      </c>
      <c r="B19405" t="s">
        <v>39631</v>
      </c>
      <c r="I19405" t="s">
        <v>1898</v>
      </c>
      <c r="J19405">
        <v>606.21</v>
      </c>
      <c r="M19405">
        <v>606.21</v>
      </c>
      <c r="N19405">
        <f t="shared" si="303"/>
        <v>0</v>
      </c>
    </row>
    <row r="19406" spans="1:14" x14ac:dyDescent="0.2">
      <c r="A19406" t="s">
        <v>19330</v>
      </c>
      <c r="B19406" t="s">
        <v>39631</v>
      </c>
      <c r="I19406" t="s">
        <v>1898</v>
      </c>
      <c r="J19406">
        <v>254.83</v>
      </c>
      <c r="M19406">
        <v>254.83</v>
      </c>
      <c r="N19406">
        <f t="shared" si="303"/>
        <v>0</v>
      </c>
    </row>
    <row r="19407" spans="1:14" x14ac:dyDescent="0.2">
      <c r="A19407" t="s">
        <v>19331</v>
      </c>
      <c r="B19407" t="s">
        <v>39631</v>
      </c>
      <c r="I19407" t="s">
        <v>1898</v>
      </c>
      <c r="J19407">
        <v>189.68</v>
      </c>
      <c r="M19407">
        <v>189.68</v>
      </c>
      <c r="N19407">
        <f t="shared" si="303"/>
        <v>0</v>
      </c>
    </row>
    <row r="19408" spans="1:14" x14ac:dyDescent="0.2">
      <c r="A19408" t="s">
        <v>19332</v>
      </c>
      <c r="B19408" t="s">
        <v>39631</v>
      </c>
      <c r="I19408" t="s">
        <v>1898</v>
      </c>
      <c r="J19408">
        <v>584.91</v>
      </c>
      <c r="M19408">
        <v>584.91</v>
      </c>
      <c r="N19408">
        <f t="shared" si="303"/>
        <v>0</v>
      </c>
    </row>
    <row r="19409" spans="1:14" x14ac:dyDescent="0.2">
      <c r="A19409" t="s">
        <v>19333</v>
      </c>
      <c r="B19409" t="s">
        <v>39631</v>
      </c>
      <c r="I19409" t="s">
        <v>1898</v>
      </c>
      <c r="J19409">
        <v>233.53</v>
      </c>
      <c r="M19409">
        <v>233.53</v>
      </c>
      <c r="N19409">
        <f t="shared" si="303"/>
        <v>0</v>
      </c>
    </row>
    <row r="19410" spans="1:14" x14ac:dyDescent="0.2">
      <c r="A19410" t="s">
        <v>19334</v>
      </c>
      <c r="B19410" t="s">
        <v>39631</v>
      </c>
      <c r="I19410" t="s">
        <v>1898</v>
      </c>
      <c r="J19410">
        <v>168.38</v>
      </c>
      <c r="M19410">
        <v>168.38</v>
      </c>
      <c r="N19410">
        <f t="shared" si="303"/>
        <v>0</v>
      </c>
    </row>
    <row r="19411" spans="1:14" x14ac:dyDescent="0.2">
      <c r="A19411" t="s">
        <v>19335</v>
      </c>
      <c r="B19411" t="s">
        <v>39632</v>
      </c>
      <c r="I19411" t="s">
        <v>1898</v>
      </c>
      <c r="J19411">
        <v>206.24</v>
      </c>
      <c r="M19411">
        <v>206.24</v>
      </c>
      <c r="N19411">
        <f t="shared" si="303"/>
        <v>0</v>
      </c>
    </row>
    <row r="19412" spans="1:14" x14ac:dyDescent="0.2">
      <c r="A19412" t="s">
        <v>19336</v>
      </c>
      <c r="B19412" t="s">
        <v>39632</v>
      </c>
      <c r="I19412" t="s">
        <v>1898</v>
      </c>
      <c r="J19412">
        <v>45.09</v>
      </c>
      <c r="M19412">
        <v>45.09</v>
      </c>
      <c r="N19412">
        <f t="shared" si="303"/>
        <v>0</v>
      </c>
    </row>
    <row r="19413" spans="1:14" x14ac:dyDescent="0.2">
      <c r="A19413" t="s">
        <v>19337</v>
      </c>
      <c r="B19413" t="s">
        <v>39632</v>
      </c>
      <c r="I19413" t="s">
        <v>1898</v>
      </c>
      <c r="J19413">
        <v>202.61</v>
      </c>
      <c r="M19413">
        <v>202.61</v>
      </c>
      <c r="N19413">
        <f t="shared" si="303"/>
        <v>0</v>
      </c>
    </row>
    <row r="19414" spans="1:14" x14ac:dyDescent="0.2">
      <c r="A19414" t="s">
        <v>19338</v>
      </c>
      <c r="B19414" t="s">
        <v>39632</v>
      </c>
      <c r="I19414" t="s">
        <v>1898</v>
      </c>
      <c r="J19414">
        <v>41.46</v>
      </c>
      <c r="M19414">
        <v>41.46</v>
      </c>
      <c r="N19414">
        <f t="shared" si="303"/>
        <v>0</v>
      </c>
    </row>
    <row r="19415" spans="1:14" x14ac:dyDescent="0.2">
      <c r="A19415" t="s">
        <v>19339</v>
      </c>
      <c r="B19415" t="s">
        <v>39633</v>
      </c>
      <c r="I19415" t="s">
        <v>1898</v>
      </c>
      <c r="J19415">
        <v>143.55000000000001</v>
      </c>
      <c r="M19415">
        <v>143.55000000000001</v>
      </c>
      <c r="N19415">
        <f t="shared" si="303"/>
        <v>0</v>
      </c>
    </row>
    <row r="19416" spans="1:14" x14ac:dyDescent="0.2">
      <c r="A19416" t="s">
        <v>19340</v>
      </c>
      <c r="B19416" t="s">
        <v>39633</v>
      </c>
      <c r="I19416" t="s">
        <v>1898</v>
      </c>
      <c r="J19416">
        <v>78.489999999999995</v>
      </c>
      <c r="M19416">
        <v>78.489999999999995</v>
      </c>
      <c r="N19416">
        <f t="shared" si="303"/>
        <v>0</v>
      </c>
    </row>
    <row r="19417" spans="1:14" x14ac:dyDescent="0.2">
      <c r="A19417" t="s">
        <v>19341</v>
      </c>
      <c r="B19417" t="s">
        <v>39633</v>
      </c>
      <c r="I19417" t="s">
        <v>1898</v>
      </c>
      <c r="J19417">
        <v>70.72</v>
      </c>
      <c r="M19417">
        <v>70.72</v>
      </c>
      <c r="N19417">
        <f t="shared" si="303"/>
        <v>0</v>
      </c>
    </row>
    <row r="19418" spans="1:14" x14ac:dyDescent="0.2">
      <c r="A19418" t="s">
        <v>19342</v>
      </c>
      <c r="B19418" t="s">
        <v>39633</v>
      </c>
      <c r="I19418" t="s">
        <v>1898</v>
      </c>
      <c r="J19418">
        <v>136.29</v>
      </c>
      <c r="M19418">
        <v>136.29</v>
      </c>
      <c r="N19418">
        <f t="shared" si="303"/>
        <v>0</v>
      </c>
    </row>
    <row r="19419" spans="1:14" x14ac:dyDescent="0.2">
      <c r="A19419" t="s">
        <v>19343</v>
      </c>
      <c r="B19419" t="s">
        <v>39633</v>
      </c>
      <c r="I19419" t="s">
        <v>1898</v>
      </c>
      <c r="J19419">
        <v>71.23</v>
      </c>
      <c r="M19419">
        <v>71.23</v>
      </c>
      <c r="N19419">
        <f t="shared" si="303"/>
        <v>0</v>
      </c>
    </row>
    <row r="19420" spans="1:14" x14ac:dyDescent="0.2">
      <c r="A19420" t="s">
        <v>19344</v>
      </c>
      <c r="B19420" t="s">
        <v>39633</v>
      </c>
      <c r="I19420" t="s">
        <v>1898</v>
      </c>
      <c r="J19420">
        <v>63.46</v>
      </c>
      <c r="M19420">
        <v>63.46</v>
      </c>
      <c r="N19420">
        <f t="shared" si="303"/>
        <v>0</v>
      </c>
    </row>
    <row r="19421" spans="1:14" x14ac:dyDescent="0.2">
      <c r="A19421" t="s">
        <v>19345</v>
      </c>
      <c r="B19421" t="s">
        <v>39634</v>
      </c>
      <c r="I19421" t="s">
        <v>1898</v>
      </c>
      <c r="J19421">
        <v>80.11</v>
      </c>
      <c r="M19421">
        <v>80.11</v>
      </c>
      <c r="N19421">
        <f t="shared" si="303"/>
        <v>0</v>
      </c>
    </row>
    <row r="19422" spans="1:14" x14ac:dyDescent="0.2">
      <c r="A19422" t="s">
        <v>19346</v>
      </c>
      <c r="B19422" t="s">
        <v>39634</v>
      </c>
      <c r="I19422" t="s">
        <v>1898</v>
      </c>
      <c r="J19422">
        <v>24.44</v>
      </c>
      <c r="M19422">
        <v>24.44</v>
      </c>
      <c r="N19422">
        <f t="shared" si="303"/>
        <v>0</v>
      </c>
    </row>
    <row r="19423" spans="1:14" x14ac:dyDescent="0.2">
      <c r="A19423" t="s">
        <v>19347</v>
      </c>
      <c r="B19423" t="s">
        <v>39635</v>
      </c>
      <c r="I19423" t="s">
        <v>1898</v>
      </c>
      <c r="J19423">
        <v>16.96</v>
      </c>
      <c r="M19423">
        <v>16.96</v>
      </c>
      <c r="N19423">
        <f t="shared" si="303"/>
        <v>0</v>
      </c>
    </row>
    <row r="19424" spans="1:14" x14ac:dyDescent="0.2">
      <c r="A19424" t="s">
        <v>19348</v>
      </c>
      <c r="B19424" t="s">
        <v>39634</v>
      </c>
      <c r="I19424" t="s">
        <v>1898</v>
      </c>
      <c r="J19424">
        <v>80.11</v>
      </c>
      <c r="M19424">
        <v>80.11</v>
      </c>
      <c r="N19424">
        <f t="shared" si="303"/>
        <v>0</v>
      </c>
    </row>
    <row r="19425" spans="1:14" x14ac:dyDescent="0.2">
      <c r="A19425" t="s">
        <v>19349</v>
      </c>
      <c r="B19425" t="s">
        <v>39634</v>
      </c>
      <c r="I19425" t="s">
        <v>1898</v>
      </c>
      <c r="J19425">
        <v>24.44</v>
      </c>
      <c r="M19425">
        <v>24.44</v>
      </c>
      <c r="N19425">
        <f t="shared" si="303"/>
        <v>0</v>
      </c>
    </row>
    <row r="19426" spans="1:14" x14ac:dyDescent="0.2">
      <c r="A19426" t="s">
        <v>19350</v>
      </c>
      <c r="B19426" t="s">
        <v>39635</v>
      </c>
      <c r="I19426" t="s">
        <v>1898</v>
      </c>
      <c r="J19426">
        <v>16.96</v>
      </c>
      <c r="M19426">
        <v>16.96</v>
      </c>
      <c r="N19426">
        <f t="shared" si="303"/>
        <v>0</v>
      </c>
    </row>
    <row r="19427" spans="1:14" x14ac:dyDescent="0.2">
      <c r="A19427" t="s">
        <v>19351</v>
      </c>
      <c r="B19427" t="s">
        <v>39636</v>
      </c>
      <c r="I19427" t="s">
        <v>1898</v>
      </c>
      <c r="J19427">
        <v>329.57</v>
      </c>
      <c r="M19427">
        <v>329.57</v>
      </c>
      <c r="N19427">
        <f t="shared" si="303"/>
        <v>0</v>
      </c>
    </row>
    <row r="19428" spans="1:14" x14ac:dyDescent="0.2">
      <c r="A19428" t="s">
        <v>19352</v>
      </c>
      <c r="B19428" t="s">
        <v>39636</v>
      </c>
      <c r="I19428" t="s">
        <v>1898</v>
      </c>
      <c r="J19428">
        <v>116.08</v>
      </c>
      <c r="M19428">
        <v>116.08</v>
      </c>
      <c r="N19428">
        <f t="shared" si="303"/>
        <v>0</v>
      </c>
    </row>
    <row r="19429" spans="1:14" x14ac:dyDescent="0.2">
      <c r="A19429" t="s">
        <v>19353</v>
      </c>
      <c r="B19429" t="s">
        <v>39636</v>
      </c>
      <c r="I19429" t="s">
        <v>1898</v>
      </c>
      <c r="J19429">
        <v>89.21</v>
      </c>
      <c r="M19429">
        <v>89.21</v>
      </c>
      <c r="N19429">
        <f t="shared" si="303"/>
        <v>0</v>
      </c>
    </row>
    <row r="19430" spans="1:14" x14ac:dyDescent="0.2">
      <c r="A19430" t="s">
        <v>19354</v>
      </c>
      <c r="B19430" t="s">
        <v>39636</v>
      </c>
      <c r="I19430" t="s">
        <v>1898</v>
      </c>
      <c r="J19430">
        <v>326.33</v>
      </c>
      <c r="M19430">
        <v>326.33</v>
      </c>
      <c r="N19430">
        <f t="shared" si="303"/>
        <v>0</v>
      </c>
    </row>
    <row r="19431" spans="1:14" x14ac:dyDescent="0.2">
      <c r="A19431" t="s">
        <v>19355</v>
      </c>
      <c r="B19431" t="s">
        <v>39636</v>
      </c>
      <c r="I19431" t="s">
        <v>1898</v>
      </c>
      <c r="J19431">
        <v>112.84</v>
      </c>
      <c r="M19431">
        <v>112.84</v>
      </c>
      <c r="N19431">
        <f t="shared" si="303"/>
        <v>0</v>
      </c>
    </row>
    <row r="19432" spans="1:14" x14ac:dyDescent="0.2">
      <c r="A19432" t="s">
        <v>19356</v>
      </c>
      <c r="B19432" t="s">
        <v>39636</v>
      </c>
      <c r="I19432" t="s">
        <v>1898</v>
      </c>
      <c r="J19432">
        <v>85.97</v>
      </c>
      <c r="M19432">
        <v>85.97</v>
      </c>
      <c r="N19432">
        <f t="shared" si="303"/>
        <v>0</v>
      </c>
    </row>
    <row r="19433" spans="1:14" x14ac:dyDescent="0.2">
      <c r="A19433" t="s">
        <v>19357</v>
      </c>
      <c r="B19433" t="s">
        <v>39637</v>
      </c>
      <c r="I19433" t="s">
        <v>1898</v>
      </c>
      <c r="J19433">
        <v>11.92</v>
      </c>
      <c r="M19433">
        <v>11.92</v>
      </c>
      <c r="N19433">
        <f t="shared" si="303"/>
        <v>0</v>
      </c>
    </row>
    <row r="19434" spans="1:14" x14ac:dyDescent="0.2">
      <c r="A19434" t="s">
        <v>19358</v>
      </c>
      <c r="B19434" t="s">
        <v>39637</v>
      </c>
      <c r="I19434" t="s">
        <v>1898</v>
      </c>
      <c r="J19434">
        <v>5.54</v>
      </c>
      <c r="M19434">
        <v>5.54</v>
      </c>
      <c r="N19434">
        <f t="shared" si="303"/>
        <v>0</v>
      </c>
    </row>
    <row r="19435" spans="1:14" x14ac:dyDescent="0.2">
      <c r="A19435" t="s">
        <v>19359</v>
      </c>
      <c r="B19435" t="s">
        <v>39637</v>
      </c>
      <c r="I19435" t="s">
        <v>1898</v>
      </c>
      <c r="J19435">
        <v>11.92</v>
      </c>
      <c r="M19435">
        <v>11.92</v>
      </c>
      <c r="N19435">
        <f t="shared" si="303"/>
        <v>0</v>
      </c>
    </row>
    <row r="19436" spans="1:14" x14ac:dyDescent="0.2">
      <c r="A19436" t="s">
        <v>19360</v>
      </c>
      <c r="B19436" t="s">
        <v>39637</v>
      </c>
      <c r="I19436" t="s">
        <v>1898</v>
      </c>
      <c r="J19436">
        <v>5.54</v>
      </c>
      <c r="M19436">
        <v>5.54</v>
      </c>
      <c r="N19436">
        <f t="shared" si="303"/>
        <v>0</v>
      </c>
    </row>
    <row r="19437" spans="1:14" x14ac:dyDescent="0.2">
      <c r="A19437" t="s">
        <v>19361</v>
      </c>
      <c r="B19437" t="s">
        <v>39638</v>
      </c>
      <c r="I19437" t="s">
        <v>1898</v>
      </c>
      <c r="J19437">
        <v>236.77</v>
      </c>
      <c r="M19437">
        <v>236.77</v>
      </c>
      <c r="N19437">
        <f t="shared" si="303"/>
        <v>0</v>
      </c>
    </row>
    <row r="19438" spans="1:14" x14ac:dyDescent="0.2">
      <c r="A19438" t="s">
        <v>19362</v>
      </c>
      <c r="B19438" t="s">
        <v>39638</v>
      </c>
      <c r="I19438" t="s">
        <v>1898</v>
      </c>
      <c r="J19438">
        <v>128.18</v>
      </c>
      <c r="M19438">
        <v>128.18</v>
      </c>
      <c r="N19438">
        <f t="shared" si="303"/>
        <v>0</v>
      </c>
    </row>
    <row r="19439" spans="1:14" x14ac:dyDescent="0.2">
      <c r="A19439" t="s">
        <v>19363</v>
      </c>
      <c r="B19439" t="s">
        <v>39638</v>
      </c>
      <c r="I19439" t="s">
        <v>1898</v>
      </c>
      <c r="J19439">
        <v>108.98</v>
      </c>
      <c r="M19439">
        <v>108.98</v>
      </c>
      <c r="N19439">
        <f t="shared" si="303"/>
        <v>0</v>
      </c>
    </row>
    <row r="19440" spans="1:14" x14ac:dyDescent="0.2">
      <c r="A19440" t="s">
        <v>19364</v>
      </c>
      <c r="B19440" t="s">
        <v>39638</v>
      </c>
      <c r="I19440" t="s">
        <v>1898</v>
      </c>
      <c r="J19440">
        <v>230.8</v>
      </c>
      <c r="M19440">
        <v>230.8</v>
      </c>
      <c r="N19440">
        <f t="shared" si="303"/>
        <v>0</v>
      </c>
    </row>
    <row r="19441" spans="1:14" x14ac:dyDescent="0.2">
      <c r="A19441" t="s">
        <v>19365</v>
      </c>
      <c r="B19441" t="s">
        <v>39638</v>
      </c>
      <c r="I19441" t="s">
        <v>1898</v>
      </c>
      <c r="J19441">
        <v>122.21</v>
      </c>
      <c r="M19441">
        <v>122.21</v>
      </c>
      <c r="N19441">
        <f t="shared" si="303"/>
        <v>0</v>
      </c>
    </row>
    <row r="19442" spans="1:14" x14ac:dyDescent="0.2">
      <c r="A19442" t="s">
        <v>19366</v>
      </c>
      <c r="B19442" t="s">
        <v>39638</v>
      </c>
      <c r="I19442" t="s">
        <v>1898</v>
      </c>
      <c r="J19442">
        <v>103.01</v>
      </c>
      <c r="M19442">
        <v>103.01</v>
      </c>
      <c r="N19442">
        <f t="shared" si="303"/>
        <v>0</v>
      </c>
    </row>
    <row r="19443" spans="1:14" x14ac:dyDescent="0.2">
      <c r="A19443" t="s">
        <v>19367</v>
      </c>
      <c r="B19443" t="s">
        <v>39639</v>
      </c>
      <c r="I19443" t="s">
        <v>1898</v>
      </c>
      <c r="J19443">
        <v>273.33999999999997</v>
      </c>
      <c r="M19443">
        <v>273.33999999999997</v>
      </c>
      <c r="N19443">
        <f t="shared" si="303"/>
        <v>0</v>
      </c>
    </row>
    <row r="19444" spans="1:14" x14ac:dyDescent="0.2">
      <c r="A19444" t="s">
        <v>19368</v>
      </c>
      <c r="B19444" t="s">
        <v>39639</v>
      </c>
      <c r="I19444" t="s">
        <v>1898</v>
      </c>
      <c r="J19444">
        <v>135.84</v>
      </c>
      <c r="M19444">
        <v>135.84</v>
      </c>
      <c r="N19444">
        <f t="shared" si="303"/>
        <v>0</v>
      </c>
    </row>
    <row r="19445" spans="1:14" x14ac:dyDescent="0.2">
      <c r="A19445" t="s">
        <v>19369</v>
      </c>
      <c r="B19445" t="s">
        <v>39639</v>
      </c>
      <c r="I19445" t="s">
        <v>1898</v>
      </c>
      <c r="J19445">
        <v>112.98</v>
      </c>
      <c r="M19445">
        <v>112.98</v>
      </c>
      <c r="N19445">
        <f t="shared" si="303"/>
        <v>0</v>
      </c>
    </row>
    <row r="19446" spans="1:14" x14ac:dyDescent="0.2">
      <c r="A19446" t="s">
        <v>19370</v>
      </c>
      <c r="B19446" t="s">
        <v>39639</v>
      </c>
      <c r="I19446" t="s">
        <v>1898</v>
      </c>
      <c r="J19446">
        <v>267.37</v>
      </c>
      <c r="M19446">
        <v>267.37</v>
      </c>
      <c r="N19446">
        <f t="shared" si="303"/>
        <v>0</v>
      </c>
    </row>
    <row r="19447" spans="1:14" x14ac:dyDescent="0.2">
      <c r="A19447" t="s">
        <v>19371</v>
      </c>
      <c r="B19447" t="s">
        <v>39639</v>
      </c>
      <c r="I19447" t="s">
        <v>1898</v>
      </c>
      <c r="J19447">
        <v>129.87</v>
      </c>
      <c r="M19447">
        <v>129.87</v>
      </c>
      <c r="N19447">
        <f t="shared" si="303"/>
        <v>0</v>
      </c>
    </row>
    <row r="19448" spans="1:14" x14ac:dyDescent="0.2">
      <c r="A19448" t="s">
        <v>19372</v>
      </c>
      <c r="B19448" t="s">
        <v>39639</v>
      </c>
      <c r="I19448" t="s">
        <v>1898</v>
      </c>
      <c r="J19448">
        <v>107.01</v>
      </c>
      <c r="M19448">
        <v>107.01</v>
      </c>
      <c r="N19448">
        <f t="shared" si="303"/>
        <v>0</v>
      </c>
    </row>
    <row r="19449" spans="1:14" x14ac:dyDescent="0.2">
      <c r="A19449" t="s">
        <v>19373</v>
      </c>
      <c r="B19449" t="s">
        <v>39640</v>
      </c>
      <c r="I19449" t="s">
        <v>1898</v>
      </c>
      <c r="J19449">
        <v>126.5</v>
      </c>
      <c r="M19449">
        <v>126.5</v>
      </c>
      <c r="N19449">
        <f t="shared" si="303"/>
        <v>0</v>
      </c>
    </row>
    <row r="19450" spans="1:14" x14ac:dyDescent="0.2">
      <c r="A19450" t="s">
        <v>19374</v>
      </c>
      <c r="B19450" t="s">
        <v>39640</v>
      </c>
      <c r="I19450" t="s">
        <v>1898</v>
      </c>
      <c r="J19450">
        <v>29.63</v>
      </c>
      <c r="M19450">
        <v>29.63</v>
      </c>
      <c r="N19450">
        <f t="shared" si="303"/>
        <v>0</v>
      </c>
    </row>
    <row r="19451" spans="1:14" x14ac:dyDescent="0.2">
      <c r="A19451" t="s">
        <v>19375</v>
      </c>
      <c r="B19451" t="s">
        <v>39641</v>
      </c>
      <c r="I19451" t="s">
        <v>1898</v>
      </c>
      <c r="J19451">
        <v>27.89</v>
      </c>
      <c r="M19451">
        <v>27.89</v>
      </c>
      <c r="N19451">
        <f t="shared" si="303"/>
        <v>0</v>
      </c>
    </row>
    <row r="19452" spans="1:14" x14ac:dyDescent="0.2">
      <c r="A19452" t="s">
        <v>19376</v>
      </c>
      <c r="B19452" t="s">
        <v>39640</v>
      </c>
      <c r="I19452" t="s">
        <v>1898</v>
      </c>
      <c r="J19452">
        <v>122.87</v>
      </c>
      <c r="M19452">
        <v>122.87</v>
      </c>
      <c r="N19452">
        <f t="shared" si="303"/>
        <v>0</v>
      </c>
    </row>
    <row r="19453" spans="1:14" x14ac:dyDescent="0.2">
      <c r="A19453" t="s">
        <v>19377</v>
      </c>
      <c r="B19453" t="s">
        <v>39640</v>
      </c>
      <c r="I19453" t="s">
        <v>1898</v>
      </c>
      <c r="J19453">
        <v>26</v>
      </c>
      <c r="M19453">
        <v>26</v>
      </c>
      <c r="N19453">
        <f t="shared" si="303"/>
        <v>0</v>
      </c>
    </row>
    <row r="19454" spans="1:14" x14ac:dyDescent="0.2">
      <c r="A19454" t="s">
        <v>19378</v>
      </c>
      <c r="B19454" t="s">
        <v>39641</v>
      </c>
      <c r="I19454" t="s">
        <v>1898</v>
      </c>
      <c r="J19454">
        <v>24.26</v>
      </c>
      <c r="M19454">
        <v>24.26</v>
      </c>
      <c r="N19454">
        <f t="shared" si="303"/>
        <v>0</v>
      </c>
    </row>
    <row r="19455" spans="1:14" x14ac:dyDescent="0.2">
      <c r="A19455" t="s">
        <v>19379</v>
      </c>
      <c r="B19455" t="s">
        <v>39642</v>
      </c>
      <c r="I19455" t="s">
        <v>1898</v>
      </c>
      <c r="J19455">
        <v>20.25</v>
      </c>
      <c r="M19455">
        <v>20.25</v>
      </c>
      <c r="N19455">
        <f t="shared" si="303"/>
        <v>0</v>
      </c>
    </row>
    <row r="19456" spans="1:14" x14ac:dyDescent="0.2">
      <c r="A19456" t="s">
        <v>19380</v>
      </c>
      <c r="B19456" t="s">
        <v>39643</v>
      </c>
      <c r="I19456" t="s">
        <v>1898</v>
      </c>
      <c r="J19456">
        <v>6.48</v>
      </c>
      <c r="M19456">
        <v>6.48</v>
      </c>
      <c r="N19456">
        <f t="shared" si="303"/>
        <v>0</v>
      </c>
    </row>
    <row r="19457" spans="1:14" x14ac:dyDescent="0.2">
      <c r="A19457" t="s">
        <v>19381</v>
      </c>
      <c r="B19457" t="s">
        <v>39642</v>
      </c>
      <c r="I19457" t="s">
        <v>1898</v>
      </c>
      <c r="J19457">
        <v>20.25</v>
      </c>
      <c r="M19457">
        <v>20.25</v>
      </c>
      <c r="N19457">
        <f t="shared" si="303"/>
        <v>0</v>
      </c>
    </row>
    <row r="19458" spans="1:14" x14ac:dyDescent="0.2">
      <c r="A19458" t="s">
        <v>19382</v>
      </c>
      <c r="B19458" t="s">
        <v>39643</v>
      </c>
      <c r="I19458" t="s">
        <v>1898</v>
      </c>
      <c r="J19458">
        <v>6.48</v>
      </c>
      <c r="M19458">
        <v>6.48</v>
      </c>
      <c r="N19458">
        <f t="shared" si="303"/>
        <v>0</v>
      </c>
    </row>
    <row r="19459" spans="1:14" x14ac:dyDescent="0.2">
      <c r="A19459" t="s">
        <v>19383</v>
      </c>
      <c r="B19459" t="s">
        <v>39644</v>
      </c>
      <c r="I19459" t="s">
        <v>1898</v>
      </c>
      <c r="J19459">
        <v>237.01</v>
      </c>
      <c r="M19459">
        <v>237.01</v>
      </c>
      <c r="N19459">
        <f t="shared" si="303"/>
        <v>0</v>
      </c>
    </row>
    <row r="19460" spans="1:14" x14ac:dyDescent="0.2">
      <c r="A19460" t="s">
        <v>19384</v>
      </c>
      <c r="B19460" t="s">
        <v>39644</v>
      </c>
      <c r="I19460" t="s">
        <v>1898</v>
      </c>
      <c r="J19460">
        <v>145.72999999999999</v>
      </c>
      <c r="M19460">
        <v>145.72999999999999</v>
      </c>
      <c r="N19460">
        <f t="shared" ref="N19460:N19523" si="304">J19460-M19460</f>
        <v>0</v>
      </c>
    </row>
    <row r="19461" spans="1:14" x14ac:dyDescent="0.2">
      <c r="A19461" t="s">
        <v>19385</v>
      </c>
      <c r="B19461" t="s">
        <v>39644</v>
      </c>
      <c r="I19461" t="s">
        <v>1898</v>
      </c>
      <c r="J19461">
        <v>127.16</v>
      </c>
      <c r="M19461">
        <v>127.16</v>
      </c>
      <c r="N19461">
        <f t="shared" si="304"/>
        <v>0</v>
      </c>
    </row>
    <row r="19462" spans="1:14" x14ac:dyDescent="0.2">
      <c r="A19462" t="s">
        <v>19386</v>
      </c>
      <c r="B19462" t="s">
        <v>39644</v>
      </c>
      <c r="I19462" t="s">
        <v>1898</v>
      </c>
      <c r="J19462">
        <v>233.38</v>
      </c>
      <c r="M19462">
        <v>233.38</v>
      </c>
      <c r="N19462">
        <f t="shared" si="304"/>
        <v>0</v>
      </c>
    </row>
    <row r="19463" spans="1:14" x14ac:dyDescent="0.2">
      <c r="A19463" t="s">
        <v>19387</v>
      </c>
      <c r="B19463" t="s">
        <v>39644</v>
      </c>
      <c r="I19463" t="s">
        <v>1898</v>
      </c>
      <c r="J19463">
        <v>142.1</v>
      </c>
      <c r="M19463">
        <v>142.1</v>
      </c>
      <c r="N19463">
        <f t="shared" si="304"/>
        <v>0</v>
      </c>
    </row>
    <row r="19464" spans="1:14" x14ac:dyDescent="0.2">
      <c r="A19464" t="s">
        <v>19388</v>
      </c>
      <c r="B19464" t="s">
        <v>39644</v>
      </c>
      <c r="I19464" t="s">
        <v>1898</v>
      </c>
      <c r="J19464">
        <v>123.53</v>
      </c>
      <c r="M19464">
        <v>123.53</v>
      </c>
      <c r="N19464">
        <f t="shared" si="304"/>
        <v>0</v>
      </c>
    </row>
    <row r="19465" spans="1:14" x14ac:dyDescent="0.2">
      <c r="A19465" t="s">
        <v>19389</v>
      </c>
      <c r="B19465" t="s">
        <v>39645</v>
      </c>
      <c r="I19465" t="s">
        <v>1898</v>
      </c>
      <c r="J19465">
        <v>340.76</v>
      </c>
      <c r="M19465">
        <v>340.76</v>
      </c>
      <c r="N19465">
        <f t="shared" si="304"/>
        <v>0</v>
      </c>
    </row>
    <row r="19466" spans="1:14" x14ac:dyDescent="0.2">
      <c r="A19466" t="s">
        <v>19390</v>
      </c>
      <c r="B19466" t="s">
        <v>39645</v>
      </c>
      <c r="I19466" t="s">
        <v>1898</v>
      </c>
      <c r="J19466">
        <v>159.81</v>
      </c>
      <c r="M19466">
        <v>159.81</v>
      </c>
      <c r="N19466">
        <f t="shared" si="304"/>
        <v>0</v>
      </c>
    </row>
    <row r="19467" spans="1:14" x14ac:dyDescent="0.2">
      <c r="A19467" t="s">
        <v>19391</v>
      </c>
      <c r="B19467" t="s">
        <v>39646</v>
      </c>
      <c r="I19467" t="s">
        <v>1898</v>
      </c>
      <c r="J19467">
        <v>130.65</v>
      </c>
      <c r="M19467">
        <v>130.65</v>
      </c>
      <c r="N19467">
        <f t="shared" si="304"/>
        <v>0</v>
      </c>
    </row>
    <row r="19468" spans="1:14" x14ac:dyDescent="0.2">
      <c r="A19468" t="s">
        <v>19392</v>
      </c>
      <c r="B19468" t="s">
        <v>39645</v>
      </c>
      <c r="I19468" t="s">
        <v>1898</v>
      </c>
      <c r="J19468">
        <v>337.13</v>
      </c>
      <c r="M19468">
        <v>337.13</v>
      </c>
      <c r="N19468">
        <f t="shared" si="304"/>
        <v>0</v>
      </c>
    </row>
    <row r="19469" spans="1:14" x14ac:dyDescent="0.2">
      <c r="A19469" t="s">
        <v>19393</v>
      </c>
      <c r="B19469" t="s">
        <v>39645</v>
      </c>
      <c r="I19469" t="s">
        <v>1898</v>
      </c>
      <c r="J19469">
        <v>156.18</v>
      </c>
      <c r="M19469">
        <v>156.18</v>
      </c>
      <c r="N19469">
        <f t="shared" si="304"/>
        <v>0</v>
      </c>
    </row>
    <row r="19470" spans="1:14" x14ac:dyDescent="0.2">
      <c r="A19470" t="s">
        <v>19394</v>
      </c>
      <c r="B19470" t="s">
        <v>39646</v>
      </c>
      <c r="I19470" t="s">
        <v>1898</v>
      </c>
      <c r="J19470">
        <v>127.02</v>
      </c>
      <c r="M19470">
        <v>127.02</v>
      </c>
      <c r="N19470">
        <f t="shared" si="304"/>
        <v>0</v>
      </c>
    </row>
    <row r="19471" spans="1:14" x14ac:dyDescent="0.2">
      <c r="A19471" t="s">
        <v>19395</v>
      </c>
      <c r="B19471" t="s">
        <v>19396</v>
      </c>
      <c r="I19471" t="s">
        <v>1898</v>
      </c>
      <c r="J19471">
        <v>316.82</v>
      </c>
      <c r="M19471">
        <v>316.82</v>
      </c>
      <c r="N19471">
        <f t="shared" si="304"/>
        <v>0</v>
      </c>
    </row>
    <row r="19472" spans="1:14" x14ac:dyDescent="0.2">
      <c r="A19472" t="s">
        <v>19397</v>
      </c>
      <c r="B19472" t="s">
        <v>19398</v>
      </c>
      <c r="I19472" t="s">
        <v>1898</v>
      </c>
      <c r="J19472">
        <v>151.91</v>
      </c>
      <c r="M19472">
        <v>151.91</v>
      </c>
      <c r="N19472">
        <f t="shared" si="304"/>
        <v>0</v>
      </c>
    </row>
    <row r="19473" spans="1:14" x14ac:dyDescent="0.2">
      <c r="A19473" t="s">
        <v>19399</v>
      </c>
      <c r="B19473" t="s">
        <v>19398</v>
      </c>
      <c r="I19473" t="s">
        <v>1898</v>
      </c>
      <c r="J19473">
        <v>125.74</v>
      </c>
      <c r="M19473">
        <v>125.74</v>
      </c>
      <c r="N19473">
        <f t="shared" si="304"/>
        <v>0</v>
      </c>
    </row>
    <row r="19474" spans="1:14" x14ac:dyDescent="0.2">
      <c r="A19474" t="s">
        <v>19400</v>
      </c>
      <c r="B19474" t="s">
        <v>19396</v>
      </c>
      <c r="I19474" t="s">
        <v>1898</v>
      </c>
      <c r="J19474">
        <v>313.58</v>
      </c>
      <c r="M19474">
        <v>313.58</v>
      </c>
      <c r="N19474">
        <f t="shared" si="304"/>
        <v>0</v>
      </c>
    </row>
    <row r="19475" spans="1:14" x14ac:dyDescent="0.2">
      <c r="A19475" t="s">
        <v>19401</v>
      </c>
      <c r="B19475" t="s">
        <v>19398</v>
      </c>
      <c r="I19475" t="s">
        <v>1898</v>
      </c>
      <c r="J19475">
        <v>148.66999999999999</v>
      </c>
      <c r="M19475">
        <v>148.66999999999999</v>
      </c>
      <c r="N19475">
        <f t="shared" si="304"/>
        <v>0</v>
      </c>
    </row>
    <row r="19476" spans="1:14" x14ac:dyDescent="0.2">
      <c r="A19476" t="s">
        <v>19402</v>
      </c>
      <c r="B19476" t="s">
        <v>19398</v>
      </c>
      <c r="I19476" t="s">
        <v>1898</v>
      </c>
      <c r="J19476">
        <v>122.5</v>
      </c>
      <c r="M19476">
        <v>122.5</v>
      </c>
      <c r="N19476">
        <f t="shared" si="304"/>
        <v>0</v>
      </c>
    </row>
    <row r="19477" spans="1:14" x14ac:dyDescent="0.2">
      <c r="A19477" t="s">
        <v>19403</v>
      </c>
      <c r="B19477" t="s">
        <v>19404</v>
      </c>
      <c r="I19477" t="s">
        <v>1898</v>
      </c>
      <c r="J19477">
        <v>2100.2600000000002</v>
      </c>
      <c r="M19477">
        <v>2100.2600000000002</v>
      </c>
      <c r="N19477">
        <f t="shared" si="304"/>
        <v>0</v>
      </c>
    </row>
    <row r="19478" spans="1:14" x14ac:dyDescent="0.2">
      <c r="A19478" t="s">
        <v>19405</v>
      </c>
      <c r="B19478" t="s">
        <v>19404</v>
      </c>
      <c r="I19478" t="s">
        <v>1898</v>
      </c>
      <c r="J19478">
        <v>945.81</v>
      </c>
      <c r="M19478">
        <v>945.81</v>
      </c>
      <c r="N19478">
        <f t="shared" si="304"/>
        <v>0</v>
      </c>
    </row>
    <row r="19479" spans="1:14" x14ac:dyDescent="0.2">
      <c r="A19479" t="s">
        <v>19406</v>
      </c>
      <c r="B19479" t="s">
        <v>19404</v>
      </c>
      <c r="I19479" t="s">
        <v>1898</v>
      </c>
      <c r="J19479">
        <v>718.12</v>
      </c>
      <c r="M19479">
        <v>718.12</v>
      </c>
      <c r="N19479">
        <f t="shared" si="304"/>
        <v>0</v>
      </c>
    </row>
    <row r="19480" spans="1:14" x14ac:dyDescent="0.2">
      <c r="A19480" t="s">
        <v>19407</v>
      </c>
      <c r="B19480" t="s">
        <v>19404</v>
      </c>
      <c r="I19480" t="s">
        <v>1898</v>
      </c>
      <c r="J19480">
        <v>2096.63</v>
      </c>
      <c r="M19480">
        <v>2096.63</v>
      </c>
      <c r="N19480">
        <f t="shared" si="304"/>
        <v>0</v>
      </c>
    </row>
    <row r="19481" spans="1:14" x14ac:dyDescent="0.2">
      <c r="A19481" t="s">
        <v>19408</v>
      </c>
      <c r="B19481" t="s">
        <v>19404</v>
      </c>
      <c r="I19481" t="s">
        <v>1898</v>
      </c>
      <c r="J19481">
        <v>942.18</v>
      </c>
      <c r="M19481">
        <v>942.18</v>
      </c>
      <c r="N19481">
        <f t="shared" si="304"/>
        <v>0</v>
      </c>
    </row>
    <row r="19482" spans="1:14" x14ac:dyDescent="0.2">
      <c r="A19482" t="s">
        <v>19409</v>
      </c>
      <c r="B19482" t="s">
        <v>19404</v>
      </c>
      <c r="I19482" t="s">
        <v>1898</v>
      </c>
      <c r="J19482">
        <v>714.49</v>
      </c>
      <c r="M19482">
        <v>714.49</v>
      </c>
      <c r="N19482">
        <f t="shared" si="304"/>
        <v>0</v>
      </c>
    </row>
    <row r="19483" spans="1:14" x14ac:dyDescent="0.2">
      <c r="A19483" t="s">
        <v>28198</v>
      </c>
      <c r="B19483" t="s">
        <v>39647</v>
      </c>
      <c r="I19483" t="s">
        <v>1898</v>
      </c>
      <c r="J19483">
        <v>439.71</v>
      </c>
      <c r="M19483">
        <v>439.71</v>
      </c>
      <c r="N19483">
        <f t="shared" si="304"/>
        <v>0</v>
      </c>
    </row>
    <row r="19484" spans="1:14" x14ac:dyDescent="0.2">
      <c r="A19484" t="s">
        <v>28199</v>
      </c>
      <c r="B19484" t="s">
        <v>39647</v>
      </c>
      <c r="I19484" t="s">
        <v>1898</v>
      </c>
      <c r="J19484">
        <v>207.01</v>
      </c>
      <c r="M19484">
        <v>207.01</v>
      </c>
      <c r="N19484">
        <f t="shared" si="304"/>
        <v>0</v>
      </c>
    </row>
    <row r="19485" spans="1:14" x14ac:dyDescent="0.2">
      <c r="A19485" t="s">
        <v>28200</v>
      </c>
      <c r="B19485" t="s">
        <v>39647</v>
      </c>
      <c r="I19485" t="s">
        <v>1898</v>
      </c>
      <c r="J19485">
        <v>167.02</v>
      </c>
      <c r="M19485">
        <v>167.02</v>
      </c>
      <c r="N19485">
        <f t="shared" si="304"/>
        <v>0</v>
      </c>
    </row>
    <row r="19486" spans="1:14" x14ac:dyDescent="0.2">
      <c r="A19486" t="s">
        <v>28201</v>
      </c>
      <c r="B19486" t="s">
        <v>39647</v>
      </c>
      <c r="I19486" t="s">
        <v>1898</v>
      </c>
      <c r="J19486">
        <v>436.47</v>
      </c>
      <c r="M19486">
        <v>436.47</v>
      </c>
      <c r="N19486">
        <f t="shared" si="304"/>
        <v>0</v>
      </c>
    </row>
    <row r="19487" spans="1:14" x14ac:dyDescent="0.2">
      <c r="A19487" t="s">
        <v>28202</v>
      </c>
      <c r="B19487" t="s">
        <v>39647</v>
      </c>
      <c r="I19487" t="s">
        <v>1898</v>
      </c>
      <c r="J19487">
        <v>203.77</v>
      </c>
      <c r="M19487">
        <v>203.77</v>
      </c>
      <c r="N19487">
        <f t="shared" si="304"/>
        <v>0</v>
      </c>
    </row>
    <row r="19488" spans="1:14" x14ac:dyDescent="0.2">
      <c r="A19488" t="s">
        <v>28203</v>
      </c>
      <c r="B19488" t="s">
        <v>39647</v>
      </c>
      <c r="I19488" t="s">
        <v>1898</v>
      </c>
      <c r="J19488">
        <v>163.78</v>
      </c>
      <c r="M19488">
        <v>163.78</v>
      </c>
      <c r="N19488">
        <f t="shared" si="304"/>
        <v>0</v>
      </c>
    </row>
    <row r="19489" spans="1:14" x14ac:dyDescent="0.2">
      <c r="A19489" t="s">
        <v>19410</v>
      </c>
      <c r="B19489" t="s">
        <v>19411</v>
      </c>
      <c r="I19489" t="s">
        <v>1898</v>
      </c>
      <c r="J19489">
        <v>10.78</v>
      </c>
      <c r="M19489">
        <v>10.78</v>
      </c>
      <c r="N19489">
        <f t="shared" si="304"/>
        <v>0</v>
      </c>
    </row>
    <row r="19490" spans="1:14" x14ac:dyDescent="0.2">
      <c r="A19490" t="s">
        <v>19412</v>
      </c>
      <c r="B19490" t="s">
        <v>19411</v>
      </c>
      <c r="I19490" t="s">
        <v>1898</v>
      </c>
      <c r="J19490">
        <v>2.17</v>
      </c>
      <c r="M19490">
        <v>2.17</v>
      </c>
      <c r="N19490">
        <f t="shared" si="304"/>
        <v>0</v>
      </c>
    </row>
    <row r="19491" spans="1:14" x14ac:dyDescent="0.2">
      <c r="A19491" t="s">
        <v>19413</v>
      </c>
      <c r="B19491" t="s">
        <v>19411</v>
      </c>
      <c r="I19491" t="s">
        <v>1898</v>
      </c>
      <c r="J19491">
        <v>10.78</v>
      </c>
      <c r="M19491">
        <v>10.78</v>
      </c>
      <c r="N19491">
        <f t="shared" si="304"/>
        <v>0</v>
      </c>
    </row>
    <row r="19492" spans="1:14" x14ac:dyDescent="0.2">
      <c r="A19492" t="s">
        <v>19414</v>
      </c>
      <c r="B19492" t="s">
        <v>19411</v>
      </c>
      <c r="I19492" t="s">
        <v>1898</v>
      </c>
      <c r="J19492">
        <v>2.17</v>
      </c>
      <c r="M19492">
        <v>2.17</v>
      </c>
      <c r="N19492">
        <f t="shared" si="304"/>
        <v>0</v>
      </c>
    </row>
    <row r="19493" spans="1:14" x14ac:dyDescent="0.2">
      <c r="A19493" t="s">
        <v>28204</v>
      </c>
      <c r="B19493" t="s">
        <v>39648</v>
      </c>
      <c r="I19493" t="s">
        <v>1898</v>
      </c>
      <c r="J19493">
        <v>1563.46</v>
      </c>
      <c r="M19493">
        <v>1563.46</v>
      </c>
      <c r="N19493">
        <f t="shared" si="304"/>
        <v>0</v>
      </c>
    </row>
    <row r="19494" spans="1:14" x14ac:dyDescent="0.2">
      <c r="A19494" t="s">
        <v>28205</v>
      </c>
      <c r="B19494" t="s">
        <v>39648</v>
      </c>
      <c r="I19494" t="s">
        <v>1898</v>
      </c>
      <c r="J19494">
        <v>652.53</v>
      </c>
      <c r="M19494">
        <v>652.53</v>
      </c>
      <c r="N19494">
        <f t="shared" si="304"/>
        <v>0</v>
      </c>
    </row>
    <row r="19495" spans="1:14" x14ac:dyDescent="0.2">
      <c r="A19495" t="s">
        <v>28206</v>
      </c>
      <c r="B19495" t="s">
        <v>39648</v>
      </c>
      <c r="I19495" t="s">
        <v>1898</v>
      </c>
      <c r="J19495">
        <v>501.55</v>
      </c>
      <c r="M19495">
        <v>501.55</v>
      </c>
      <c r="N19495">
        <f t="shared" si="304"/>
        <v>0</v>
      </c>
    </row>
    <row r="19496" spans="1:14" x14ac:dyDescent="0.2">
      <c r="A19496" t="s">
        <v>28207</v>
      </c>
      <c r="B19496" t="s">
        <v>39648</v>
      </c>
      <c r="I19496" t="s">
        <v>1898</v>
      </c>
      <c r="J19496">
        <v>1559.83</v>
      </c>
      <c r="M19496">
        <v>1559.83</v>
      </c>
      <c r="N19496">
        <f t="shared" si="304"/>
        <v>0</v>
      </c>
    </row>
    <row r="19497" spans="1:14" x14ac:dyDescent="0.2">
      <c r="A19497" t="s">
        <v>28208</v>
      </c>
      <c r="B19497" t="s">
        <v>39648</v>
      </c>
      <c r="I19497" t="s">
        <v>1898</v>
      </c>
      <c r="J19497">
        <v>648.9</v>
      </c>
      <c r="M19497">
        <v>648.9</v>
      </c>
      <c r="N19497">
        <f t="shared" si="304"/>
        <v>0</v>
      </c>
    </row>
    <row r="19498" spans="1:14" x14ac:dyDescent="0.2">
      <c r="A19498" t="s">
        <v>28209</v>
      </c>
      <c r="B19498" t="s">
        <v>39648</v>
      </c>
      <c r="I19498" t="s">
        <v>1898</v>
      </c>
      <c r="J19498">
        <v>497.92</v>
      </c>
      <c r="M19498">
        <v>497.92</v>
      </c>
      <c r="N19498">
        <f t="shared" si="304"/>
        <v>0</v>
      </c>
    </row>
    <row r="19499" spans="1:14" x14ac:dyDescent="0.2">
      <c r="A19499" t="s">
        <v>19415</v>
      </c>
      <c r="B19499" t="s">
        <v>39649</v>
      </c>
      <c r="I19499" t="s">
        <v>1898</v>
      </c>
      <c r="J19499">
        <v>4.46</v>
      </c>
      <c r="M19499">
        <v>4.46</v>
      </c>
      <c r="N19499">
        <f t="shared" si="304"/>
        <v>0</v>
      </c>
    </row>
    <row r="19500" spans="1:14" x14ac:dyDescent="0.2">
      <c r="A19500" t="s">
        <v>19416</v>
      </c>
      <c r="B19500" t="s">
        <v>39649</v>
      </c>
      <c r="I19500" t="s">
        <v>1898</v>
      </c>
      <c r="J19500">
        <v>1.6800000000000002</v>
      </c>
      <c r="M19500">
        <v>1.6800000000000002</v>
      </c>
      <c r="N19500">
        <f t="shared" si="304"/>
        <v>0</v>
      </c>
    </row>
    <row r="19501" spans="1:14" x14ac:dyDescent="0.2">
      <c r="A19501" t="s">
        <v>19417</v>
      </c>
      <c r="B19501" t="s">
        <v>39649</v>
      </c>
      <c r="I19501" t="s">
        <v>1898</v>
      </c>
      <c r="J19501">
        <v>4.46</v>
      </c>
      <c r="M19501">
        <v>4.46</v>
      </c>
      <c r="N19501">
        <f t="shared" si="304"/>
        <v>0</v>
      </c>
    </row>
    <row r="19502" spans="1:14" x14ac:dyDescent="0.2">
      <c r="A19502" t="s">
        <v>19418</v>
      </c>
      <c r="B19502" t="s">
        <v>39649</v>
      </c>
      <c r="I19502" t="s">
        <v>1898</v>
      </c>
      <c r="J19502">
        <v>1.6800000000000002</v>
      </c>
      <c r="M19502">
        <v>1.6800000000000002</v>
      </c>
      <c r="N19502">
        <f t="shared" si="304"/>
        <v>0</v>
      </c>
    </row>
    <row r="19503" spans="1:14" x14ac:dyDescent="0.2">
      <c r="A19503" t="s">
        <v>19419</v>
      </c>
      <c r="B19503" t="s">
        <v>39650</v>
      </c>
      <c r="I19503" t="s">
        <v>1898</v>
      </c>
      <c r="J19503">
        <v>3.48</v>
      </c>
      <c r="M19503">
        <v>3.48</v>
      </c>
      <c r="N19503">
        <f t="shared" si="304"/>
        <v>0</v>
      </c>
    </row>
    <row r="19504" spans="1:14" x14ac:dyDescent="0.2">
      <c r="A19504" t="s">
        <v>19420</v>
      </c>
      <c r="B19504" t="s">
        <v>39650</v>
      </c>
      <c r="I19504" t="s">
        <v>1898</v>
      </c>
      <c r="J19504">
        <v>1.07</v>
      </c>
      <c r="M19504">
        <v>1.07</v>
      </c>
      <c r="N19504">
        <f t="shared" si="304"/>
        <v>0</v>
      </c>
    </row>
    <row r="19505" spans="1:14" x14ac:dyDescent="0.2">
      <c r="A19505" t="s">
        <v>19421</v>
      </c>
      <c r="B19505" t="s">
        <v>39650</v>
      </c>
      <c r="I19505" t="s">
        <v>1898</v>
      </c>
      <c r="J19505">
        <v>3.48</v>
      </c>
      <c r="M19505">
        <v>3.48</v>
      </c>
      <c r="N19505">
        <f t="shared" si="304"/>
        <v>0</v>
      </c>
    </row>
    <row r="19506" spans="1:14" x14ac:dyDescent="0.2">
      <c r="A19506" t="s">
        <v>19422</v>
      </c>
      <c r="B19506" t="s">
        <v>39650</v>
      </c>
      <c r="I19506" t="s">
        <v>1898</v>
      </c>
      <c r="J19506">
        <v>1.07</v>
      </c>
      <c r="M19506">
        <v>1.07</v>
      </c>
      <c r="N19506">
        <f t="shared" si="304"/>
        <v>0</v>
      </c>
    </row>
    <row r="19507" spans="1:14" x14ac:dyDescent="0.2">
      <c r="A19507" t="s">
        <v>19423</v>
      </c>
      <c r="B19507" t="s">
        <v>39651</v>
      </c>
      <c r="I19507" t="s">
        <v>1898</v>
      </c>
      <c r="J19507">
        <v>165.99</v>
      </c>
      <c r="M19507">
        <v>165.99</v>
      </c>
      <c r="N19507">
        <f t="shared" si="304"/>
        <v>0</v>
      </c>
    </row>
    <row r="19508" spans="1:14" x14ac:dyDescent="0.2">
      <c r="A19508" t="s">
        <v>19424</v>
      </c>
      <c r="B19508" t="s">
        <v>39651</v>
      </c>
      <c r="I19508" t="s">
        <v>1898</v>
      </c>
      <c r="J19508">
        <v>63.73</v>
      </c>
      <c r="M19508">
        <v>63.73</v>
      </c>
      <c r="N19508">
        <f t="shared" si="304"/>
        <v>0</v>
      </c>
    </row>
    <row r="19509" spans="1:14" x14ac:dyDescent="0.2">
      <c r="A19509" t="s">
        <v>19425</v>
      </c>
      <c r="B19509" t="s">
        <v>39651</v>
      </c>
      <c r="I19509" t="s">
        <v>1898</v>
      </c>
      <c r="J19509">
        <v>165.99</v>
      </c>
      <c r="M19509">
        <v>165.99</v>
      </c>
      <c r="N19509">
        <f t="shared" si="304"/>
        <v>0</v>
      </c>
    </row>
    <row r="19510" spans="1:14" x14ac:dyDescent="0.2">
      <c r="A19510" t="s">
        <v>19426</v>
      </c>
      <c r="B19510" t="s">
        <v>39651</v>
      </c>
      <c r="I19510" t="s">
        <v>1898</v>
      </c>
      <c r="J19510">
        <v>63.73</v>
      </c>
      <c r="M19510">
        <v>63.73</v>
      </c>
      <c r="N19510">
        <f t="shared" si="304"/>
        <v>0</v>
      </c>
    </row>
    <row r="19511" spans="1:14" x14ac:dyDescent="0.2">
      <c r="A19511" t="s">
        <v>19427</v>
      </c>
      <c r="B19511" t="s">
        <v>39652</v>
      </c>
      <c r="I19511" t="s">
        <v>1898</v>
      </c>
      <c r="J19511">
        <v>211.89</v>
      </c>
      <c r="M19511">
        <v>211.89</v>
      </c>
      <c r="N19511">
        <f t="shared" si="304"/>
        <v>0</v>
      </c>
    </row>
    <row r="19512" spans="1:14" x14ac:dyDescent="0.2">
      <c r="A19512" t="s">
        <v>19428</v>
      </c>
      <c r="B19512" t="s">
        <v>39653</v>
      </c>
      <c r="I19512" t="s">
        <v>1898</v>
      </c>
      <c r="J19512">
        <v>81.349999999999994</v>
      </c>
      <c r="M19512">
        <v>81.349999999999994</v>
      </c>
      <c r="N19512">
        <f t="shared" si="304"/>
        <v>0</v>
      </c>
    </row>
    <row r="19513" spans="1:14" x14ac:dyDescent="0.2">
      <c r="A19513" t="s">
        <v>19429</v>
      </c>
      <c r="B19513" t="s">
        <v>39652</v>
      </c>
      <c r="I19513" t="s">
        <v>1898</v>
      </c>
      <c r="J19513">
        <v>211.89</v>
      </c>
      <c r="M19513">
        <v>211.89</v>
      </c>
      <c r="N19513">
        <f t="shared" si="304"/>
        <v>0</v>
      </c>
    </row>
    <row r="19514" spans="1:14" x14ac:dyDescent="0.2">
      <c r="A19514" t="s">
        <v>19430</v>
      </c>
      <c r="B19514" t="s">
        <v>39653</v>
      </c>
      <c r="I19514" t="s">
        <v>1898</v>
      </c>
      <c r="J19514">
        <v>81.349999999999994</v>
      </c>
      <c r="M19514">
        <v>81.349999999999994</v>
      </c>
      <c r="N19514">
        <f t="shared" si="304"/>
        <v>0</v>
      </c>
    </row>
    <row r="19515" spans="1:14" x14ac:dyDescent="0.2">
      <c r="A19515" t="s">
        <v>19431</v>
      </c>
      <c r="B19515" t="s">
        <v>19432</v>
      </c>
      <c r="I19515" t="s">
        <v>1898</v>
      </c>
      <c r="J19515">
        <v>19.07</v>
      </c>
      <c r="M19515">
        <v>19.07</v>
      </c>
      <c r="N19515">
        <f t="shared" si="304"/>
        <v>0</v>
      </c>
    </row>
    <row r="19516" spans="1:14" x14ac:dyDescent="0.2">
      <c r="A19516" t="s">
        <v>19433</v>
      </c>
      <c r="B19516" t="s">
        <v>19432</v>
      </c>
      <c r="I19516" t="s">
        <v>1898</v>
      </c>
      <c r="J19516">
        <v>3.4</v>
      </c>
      <c r="M19516">
        <v>3.4</v>
      </c>
      <c r="N19516">
        <f t="shared" si="304"/>
        <v>0</v>
      </c>
    </row>
    <row r="19517" spans="1:14" x14ac:dyDescent="0.2">
      <c r="A19517" t="s">
        <v>19434</v>
      </c>
      <c r="B19517" t="s">
        <v>19432</v>
      </c>
      <c r="I19517" t="s">
        <v>1898</v>
      </c>
      <c r="J19517">
        <v>1.53</v>
      </c>
      <c r="M19517">
        <v>1.53</v>
      </c>
      <c r="N19517">
        <f t="shared" si="304"/>
        <v>0</v>
      </c>
    </row>
    <row r="19518" spans="1:14" x14ac:dyDescent="0.2">
      <c r="A19518" t="s">
        <v>19435</v>
      </c>
      <c r="B19518" t="s">
        <v>19432</v>
      </c>
      <c r="I19518" t="s">
        <v>1898</v>
      </c>
      <c r="J19518">
        <v>19.07</v>
      </c>
      <c r="M19518">
        <v>19.07</v>
      </c>
      <c r="N19518">
        <f t="shared" si="304"/>
        <v>0</v>
      </c>
    </row>
    <row r="19519" spans="1:14" x14ac:dyDescent="0.2">
      <c r="A19519" t="s">
        <v>19436</v>
      </c>
      <c r="B19519" t="s">
        <v>19432</v>
      </c>
      <c r="I19519" t="s">
        <v>1898</v>
      </c>
      <c r="J19519">
        <v>3.4</v>
      </c>
      <c r="M19519">
        <v>3.4</v>
      </c>
      <c r="N19519">
        <f t="shared" si="304"/>
        <v>0</v>
      </c>
    </row>
    <row r="19520" spans="1:14" x14ac:dyDescent="0.2">
      <c r="A19520" t="s">
        <v>19437</v>
      </c>
      <c r="B19520" t="s">
        <v>19432</v>
      </c>
      <c r="I19520" t="s">
        <v>1898</v>
      </c>
      <c r="J19520">
        <v>1.53</v>
      </c>
      <c r="M19520">
        <v>1.53</v>
      </c>
      <c r="N19520">
        <f t="shared" si="304"/>
        <v>0</v>
      </c>
    </row>
    <row r="19521" spans="1:14" x14ac:dyDescent="0.2">
      <c r="A19521" t="s">
        <v>19438</v>
      </c>
      <c r="B19521" t="s">
        <v>19439</v>
      </c>
      <c r="I19521" t="s">
        <v>1898</v>
      </c>
      <c r="J19521">
        <v>5.82</v>
      </c>
      <c r="M19521">
        <v>5.82</v>
      </c>
      <c r="N19521">
        <f t="shared" si="304"/>
        <v>0</v>
      </c>
    </row>
    <row r="19522" spans="1:14" x14ac:dyDescent="0.2">
      <c r="A19522" t="s">
        <v>19440</v>
      </c>
      <c r="B19522" t="s">
        <v>19439</v>
      </c>
      <c r="I19522" t="s">
        <v>1898</v>
      </c>
      <c r="J19522">
        <v>1.37</v>
      </c>
      <c r="M19522">
        <v>1.37</v>
      </c>
      <c r="N19522">
        <f t="shared" si="304"/>
        <v>0</v>
      </c>
    </row>
    <row r="19523" spans="1:14" x14ac:dyDescent="0.2">
      <c r="A19523" t="s">
        <v>19441</v>
      </c>
      <c r="B19523" t="s">
        <v>19439</v>
      </c>
      <c r="I19523" t="s">
        <v>1898</v>
      </c>
      <c r="J19523">
        <v>5.82</v>
      </c>
      <c r="M19523">
        <v>5.82</v>
      </c>
      <c r="N19523">
        <f t="shared" si="304"/>
        <v>0</v>
      </c>
    </row>
    <row r="19524" spans="1:14" x14ac:dyDescent="0.2">
      <c r="A19524" t="s">
        <v>19442</v>
      </c>
      <c r="B19524" t="s">
        <v>19439</v>
      </c>
      <c r="I19524" t="s">
        <v>1898</v>
      </c>
      <c r="J19524">
        <v>1.37</v>
      </c>
      <c r="M19524">
        <v>1.37</v>
      </c>
      <c r="N19524">
        <f t="shared" ref="N19524:N19587" si="305">J19524-M19524</f>
        <v>0</v>
      </c>
    </row>
    <row r="19525" spans="1:14" x14ac:dyDescent="0.2">
      <c r="A19525" t="s">
        <v>19443</v>
      </c>
      <c r="B19525" t="s">
        <v>39654</v>
      </c>
      <c r="I19525" t="s">
        <v>1898</v>
      </c>
      <c r="J19525">
        <v>4.5</v>
      </c>
      <c r="M19525">
        <v>4.5</v>
      </c>
      <c r="N19525">
        <f t="shared" si="305"/>
        <v>0</v>
      </c>
    </row>
    <row r="19526" spans="1:14" x14ac:dyDescent="0.2">
      <c r="A19526" t="s">
        <v>19444</v>
      </c>
      <c r="B19526" t="s">
        <v>39654</v>
      </c>
      <c r="I19526" t="s">
        <v>1898</v>
      </c>
      <c r="J19526">
        <v>0.6</v>
      </c>
      <c r="M19526">
        <v>0.6</v>
      </c>
      <c r="N19526">
        <f t="shared" si="305"/>
        <v>0</v>
      </c>
    </row>
    <row r="19527" spans="1:14" x14ac:dyDescent="0.2">
      <c r="A19527" t="s">
        <v>19445</v>
      </c>
      <c r="B19527" t="s">
        <v>39654</v>
      </c>
      <c r="I19527" t="s">
        <v>1898</v>
      </c>
      <c r="J19527">
        <v>4.5</v>
      </c>
      <c r="M19527">
        <v>4.5</v>
      </c>
      <c r="N19527">
        <f t="shared" si="305"/>
        <v>0</v>
      </c>
    </row>
    <row r="19528" spans="1:14" x14ac:dyDescent="0.2">
      <c r="A19528" t="s">
        <v>19446</v>
      </c>
      <c r="B19528" t="s">
        <v>39654</v>
      </c>
      <c r="I19528" t="s">
        <v>1898</v>
      </c>
      <c r="J19528">
        <v>0.6</v>
      </c>
      <c r="M19528">
        <v>0.6</v>
      </c>
      <c r="N19528">
        <f t="shared" si="305"/>
        <v>0</v>
      </c>
    </row>
    <row r="19529" spans="1:14" x14ac:dyDescent="0.2">
      <c r="A19529" t="s">
        <v>19447</v>
      </c>
      <c r="B19529" t="s">
        <v>39655</v>
      </c>
      <c r="I19529" t="s">
        <v>1898</v>
      </c>
      <c r="J19529">
        <v>14.16</v>
      </c>
      <c r="M19529">
        <v>14.16</v>
      </c>
      <c r="N19529">
        <f t="shared" si="305"/>
        <v>0</v>
      </c>
    </row>
    <row r="19530" spans="1:14" x14ac:dyDescent="0.2">
      <c r="A19530" t="s">
        <v>19448</v>
      </c>
      <c r="B19530" t="s">
        <v>39655</v>
      </c>
      <c r="I19530" t="s">
        <v>1898</v>
      </c>
      <c r="J19530">
        <v>1.22</v>
      </c>
      <c r="M19530">
        <v>1.22</v>
      </c>
      <c r="N19530">
        <f t="shared" si="305"/>
        <v>0</v>
      </c>
    </row>
    <row r="19531" spans="1:14" x14ac:dyDescent="0.2">
      <c r="A19531" t="s">
        <v>19449</v>
      </c>
      <c r="B19531" t="s">
        <v>39655</v>
      </c>
      <c r="I19531" t="s">
        <v>1898</v>
      </c>
      <c r="J19531">
        <v>14.16</v>
      </c>
      <c r="M19531">
        <v>14.16</v>
      </c>
      <c r="N19531">
        <f t="shared" si="305"/>
        <v>0</v>
      </c>
    </row>
    <row r="19532" spans="1:14" x14ac:dyDescent="0.2">
      <c r="A19532" t="s">
        <v>19450</v>
      </c>
      <c r="B19532" t="s">
        <v>39655</v>
      </c>
      <c r="I19532" t="s">
        <v>1898</v>
      </c>
      <c r="J19532">
        <v>1.22</v>
      </c>
      <c r="M19532">
        <v>1.22</v>
      </c>
      <c r="N19532">
        <f t="shared" si="305"/>
        <v>0</v>
      </c>
    </row>
    <row r="19533" spans="1:14" x14ac:dyDescent="0.2">
      <c r="A19533" t="s">
        <v>19451</v>
      </c>
      <c r="B19533" t="s">
        <v>39656</v>
      </c>
      <c r="I19533" t="s">
        <v>1898</v>
      </c>
      <c r="J19533">
        <v>11.53</v>
      </c>
      <c r="M19533">
        <v>11.53</v>
      </c>
      <c r="N19533">
        <f t="shared" si="305"/>
        <v>0</v>
      </c>
    </row>
    <row r="19534" spans="1:14" x14ac:dyDescent="0.2">
      <c r="A19534" t="s">
        <v>19452</v>
      </c>
      <c r="B19534" t="s">
        <v>39656</v>
      </c>
      <c r="I19534" t="s">
        <v>1898</v>
      </c>
      <c r="J19534">
        <v>4.24</v>
      </c>
      <c r="M19534">
        <v>4.24</v>
      </c>
      <c r="N19534">
        <f t="shared" si="305"/>
        <v>0</v>
      </c>
    </row>
    <row r="19535" spans="1:14" x14ac:dyDescent="0.2">
      <c r="A19535" t="s">
        <v>19453</v>
      </c>
      <c r="B19535" t="s">
        <v>39656</v>
      </c>
      <c r="I19535" t="s">
        <v>1898</v>
      </c>
      <c r="J19535">
        <v>11.53</v>
      </c>
      <c r="M19535">
        <v>11.53</v>
      </c>
      <c r="N19535">
        <f t="shared" si="305"/>
        <v>0</v>
      </c>
    </row>
    <row r="19536" spans="1:14" x14ac:dyDescent="0.2">
      <c r="A19536" t="s">
        <v>19454</v>
      </c>
      <c r="B19536" t="s">
        <v>39656</v>
      </c>
      <c r="I19536" t="s">
        <v>1898</v>
      </c>
      <c r="J19536">
        <v>4.24</v>
      </c>
      <c r="M19536">
        <v>4.24</v>
      </c>
      <c r="N19536">
        <f t="shared" si="305"/>
        <v>0</v>
      </c>
    </row>
    <row r="19537" spans="1:14" x14ac:dyDescent="0.2">
      <c r="A19537" t="s">
        <v>19455</v>
      </c>
      <c r="B19537" t="s">
        <v>39657</v>
      </c>
      <c r="I19537" t="s">
        <v>1898</v>
      </c>
      <c r="J19537">
        <v>27.3</v>
      </c>
      <c r="M19537">
        <v>27.3</v>
      </c>
      <c r="N19537">
        <f t="shared" si="305"/>
        <v>0</v>
      </c>
    </row>
    <row r="19538" spans="1:14" x14ac:dyDescent="0.2">
      <c r="A19538" t="s">
        <v>19456</v>
      </c>
      <c r="B19538" t="s">
        <v>39657</v>
      </c>
      <c r="I19538" t="s">
        <v>1898</v>
      </c>
      <c r="J19538">
        <v>5.97</v>
      </c>
      <c r="M19538">
        <v>5.97</v>
      </c>
      <c r="N19538">
        <f t="shared" si="305"/>
        <v>0</v>
      </c>
    </row>
    <row r="19539" spans="1:14" x14ac:dyDescent="0.2">
      <c r="A19539" t="s">
        <v>19457</v>
      </c>
      <c r="B19539" t="s">
        <v>39657</v>
      </c>
      <c r="I19539" t="s">
        <v>1898</v>
      </c>
      <c r="J19539">
        <v>27.3</v>
      </c>
      <c r="M19539">
        <v>27.3</v>
      </c>
      <c r="N19539">
        <f t="shared" si="305"/>
        <v>0</v>
      </c>
    </row>
    <row r="19540" spans="1:14" x14ac:dyDescent="0.2">
      <c r="A19540" t="s">
        <v>19458</v>
      </c>
      <c r="B19540" t="s">
        <v>39657</v>
      </c>
      <c r="I19540" t="s">
        <v>1898</v>
      </c>
      <c r="J19540">
        <v>5.97</v>
      </c>
      <c r="M19540">
        <v>5.97</v>
      </c>
      <c r="N19540">
        <f t="shared" si="305"/>
        <v>0</v>
      </c>
    </row>
    <row r="19541" spans="1:14" x14ac:dyDescent="0.2">
      <c r="A19541" t="s">
        <v>19459</v>
      </c>
      <c r="B19541" t="s">
        <v>39658</v>
      </c>
      <c r="I19541" t="s">
        <v>1898</v>
      </c>
      <c r="J19541">
        <v>17.47</v>
      </c>
      <c r="M19541">
        <v>17.47</v>
      </c>
      <c r="N19541">
        <f t="shared" si="305"/>
        <v>0</v>
      </c>
    </row>
    <row r="19542" spans="1:14" x14ac:dyDescent="0.2">
      <c r="A19542" t="s">
        <v>19460</v>
      </c>
      <c r="B19542" t="s">
        <v>39658</v>
      </c>
      <c r="I19542" t="s">
        <v>1898</v>
      </c>
      <c r="J19542">
        <v>6.34</v>
      </c>
      <c r="M19542">
        <v>6.34</v>
      </c>
      <c r="N19542">
        <f t="shared" si="305"/>
        <v>0</v>
      </c>
    </row>
    <row r="19543" spans="1:14" x14ac:dyDescent="0.2">
      <c r="A19543" t="s">
        <v>19461</v>
      </c>
      <c r="B19543" t="s">
        <v>39658</v>
      </c>
      <c r="I19543" t="s">
        <v>1898</v>
      </c>
      <c r="J19543">
        <v>17.47</v>
      </c>
      <c r="M19543">
        <v>17.47</v>
      </c>
      <c r="N19543">
        <f t="shared" si="305"/>
        <v>0</v>
      </c>
    </row>
    <row r="19544" spans="1:14" x14ac:dyDescent="0.2">
      <c r="A19544" t="s">
        <v>19462</v>
      </c>
      <c r="B19544" t="s">
        <v>39658</v>
      </c>
      <c r="I19544" t="s">
        <v>1898</v>
      </c>
      <c r="J19544">
        <v>6.34</v>
      </c>
      <c r="M19544">
        <v>6.34</v>
      </c>
      <c r="N19544">
        <f t="shared" si="305"/>
        <v>0</v>
      </c>
    </row>
    <row r="19545" spans="1:14" x14ac:dyDescent="0.2">
      <c r="A19545" t="s">
        <v>19463</v>
      </c>
      <c r="B19545" t="s">
        <v>39659</v>
      </c>
      <c r="I19545" t="s">
        <v>1898</v>
      </c>
      <c r="J19545">
        <v>437.79</v>
      </c>
      <c r="M19545">
        <v>437.79</v>
      </c>
      <c r="N19545">
        <f t="shared" si="305"/>
        <v>0</v>
      </c>
    </row>
    <row r="19546" spans="1:14" x14ac:dyDescent="0.2">
      <c r="A19546" t="s">
        <v>19464</v>
      </c>
      <c r="B19546" t="s">
        <v>39659</v>
      </c>
      <c r="I19546" t="s">
        <v>1898</v>
      </c>
      <c r="J19546">
        <v>331.57</v>
      </c>
      <c r="M19546">
        <v>331.57</v>
      </c>
      <c r="N19546">
        <f t="shared" si="305"/>
        <v>0</v>
      </c>
    </row>
    <row r="19547" spans="1:14" x14ac:dyDescent="0.2">
      <c r="A19547" t="s">
        <v>19465</v>
      </c>
      <c r="B19547" t="s">
        <v>39659</v>
      </c>
      <c r="I19547" t="s">
        <v>1898</v>
      </c>
      <c r="J19547">
        <v>296.58999999999997</v>
      </c>
      <c r="M19547">
        <v>296.58999999999997</v>
      </c>
      <c r="N19547">
        <f t="shared" si="305"/>
        <v>0</v>
      </c>
    </row>
    <row r="19548" spans="1:14" x14ac:dyDescent="0.2">
      <c r="A19548" t="s">
        <v>19466</v>
      </c>
      <c r="B19548" t="s">
        <v>39659</v>
      </c>
      <c r="I19548" t="s">
        <v>1898</v>
      </c>
      <c r="J19548">
        <v>411.33</v>
      </c>
      <c r="M19548">
        <v>411.33</v>
      </c>
      <c r="N19548">
        <f t="shared" si="305"/>
        <v>0</v>
      </c>
    </row>
    <row r="19549" spans="1:14" x14ac:dyDescent="0.2">
      <c r="A19549" t="s">
        <v>19467</v>
      </c>
      <c r="B19549" t="s">
        <v>39659</v>
      </c>
      <c r="I19549" t="s">
        <v>1898</v>
      </c>
      <c r="J19549">
        <v>305.11</v>
      </c>
      <c r="M19549">
        <v>305.11</v>
      </c>
      <c r="N19549">
        <f t="shared" si="305"/>
        <v>0</v>
      </c>
    </row>
    <row r="19550" spans="1:14" x14ac:dyDescent="0.2">
      <c r="A19550" t="s">
        <v>19468</v>
      </c>
      <c r="B19550" t="s">
        <v>39659</v>
      </c>
      <c r="I19550" t="s">
        <v>1898</v>
      </c>
      <c r="J19550">
        <v>270.13</v>
      </c>
      <c r="M19550">
        <v>270.13</v>
      </c>
      <c r="N19550">
        <f t="shared" si="305"/>
        <v>0</v>
      </c>
    </row>
    <row r="19551" spans="1:14" x14ac:dyDescent="0.2">
      <c r="A19551" t="s">
        <v>19469</v>
      </c>
      <c r="B19551" t="s">
        <v>39660</v>
      </c>
      <c r="I19551" t="s">
        <v>1898</v>
      </c>
      <c r="J19551">
        <v>469.07</v>
      </c>
      <c r="M19551">
        <v>469.07</v>
      </c>
      <c r="N19551">
        <f t="shared" si="305"/>
        <v>0</v>
      </c>
    </row>
    <row r="19552" spans="1:14" x14ac:dyDescent="0.2">
      <c r="A19552" t="s">
        <v>19470</v>
      </c>
      <c r="B19552" t="s">
        <v>39661</v>
      </c>
      <c r="I19552" t="s">
        <v>1898</v>
      </c>
      <c r="J19552">
        <v>361.55</v>
      </c>
      <c r="M19552">
        <v>361.55</v>
      </c>
      <c r="N19552">
        <f t="shared" si="305"/>
        <v>0</v>
      </c>
    </row>
    <row r="19553" spans="1:14" x14ac:dyDescent="0.2">
      <c r="A19553" t="s">
        <v>19471</v>
      </c>
      <c r="B19553" t="s">
        <v>39660</v>
      </c>
      <c r="I19553" t="s">
        <v>1898</v>
      </c>
      <c r="J19553">
        <v>326.25</v>
      </c>
      <c r="M19553">
        <v>326.25</v>
      </c>
      <c r="N19553">
        <f t="shared" si="305"/>
        <v>0</v>
      </c>
    </row>
    <row r="19554" spans="1:14" x14ac:dyDescent="0.2">
      <c r="A19554" t="s">
        <v>19472</v>
      </c>
      <c r="B19554" t="s">
        <v>39660</v>
      </c>
      <c r="I19554" t="s">
        <v>1898</v>
      </c>
      <c r="J19554">
        <v>438.98</v>
      </c>
      <c r="M19554">
        <v>438.98</v>
      </c>
      <c r="N19554">
        <f t="shared" si="305"/>
        <v>0</v>
      </c>
    </row>
    <row r="19555" spans="1:14" x14ac:dyDescent="0.2">
      <c r="A19555" t="s">
        <v>19473</v>
      </c>
      <c r="B19555" t="s">
        <v>39661</v>
      </c>
      <c r="I19555" t="s">
        <v>1898</v>
      </c>
      <c r="J19555">
        <v>331.46</v>
      </c>
      <c r="M19555">
        <v>331.46</v>
      </c>
      <c r="N19555">
        <f t="shared" si="305"/>
        <v>0</v>
      </c>
    </row>
    <row r="19556" spans="1:14" x14ac:dyDescent="0.2">
      <c r="A19556" t="s">
        <v>19474</v>
      </c>
      <c r="B19556" t="s">
        <v>39660</v>
      </c>
      <c r="I19556" t="s">
        <v>1898</v>
      </c>
      <c r="J19556">
        <v>296.16000000000003</v>
      </c>
      <c r="M19556">
        <v>296.16000000000003</v>
      </c>
      <c r="N19556">
        <f t="shared" si="305"/>
        <v>0</v>
      </c>
    </row>
    <row r="19557" spans="1:14" x14ac:dyDescent="0.2">
      <c r="A19557" t="s">
        <v>19475</v>
      </c>
      <c r="B19557" t="s">
        <v>39662</v>
      </c>
      <c r="I19557" t="s">
        <v>1898</v>
      </c>
      <c r="J19557">
        <v>532.78</v>
      </c>
      <c r="M19557">
        <v>532.78</v>
      </c>
      <c r="N19557">
        <f t="shared" si="305"/>
        <v>0</v>
      </c>
    </row>
    <row r="19558" spans="1:14" x14ac:dyDescent="0.2">
      <c r="A19558" t="s">
        <v>19476</v>
      </c>
      <c r="B19558" t="s">
        <v>39663</v>
      </c>
      <c r="I19558" t="s">
        <v>1898</v>
      </c>
      <c r="J19558">
        <v>417.5</v>
      </c>
      <c r="M19558">
        <v>417.5</v>
      </c>
      <c r="N19558">
        <f t="shared" si="305"/>
        <v>0</v>
      </c>
    </row>
    <row r="19559" spans="1:14" x14ac:dyDescent="0.2">
      <c r="A19559" t="s">
        <v>19477</v>
      </c>
      <c r="B19559" t="s">
        <v>39662</v>
      </c>
      <c r="I19559" t="s">
        <v>1898</v>
      </c>
      <c r="J19559">
        <v>381.16</v>
      </c>
      <c r="M19559">
        <v>381.16</v>
      </c>
      <c r="N19559">
        <f t="shared" si="305"/>
        <v>0</v>
      </c>
    </row>
    <row r="19560" spans="1:14" x14ac:dyDescent="0.2">
      <c r="A19560" t="s">
        <v>19478</v>
      </c>
      <c r="B19560" t="s">
        <v>39662</v>
      </c>
      <c r="I19560" t="s">
        <v>1898</v>
      </c>
      <c r="J19560">
        <v>495.67</v>
      </c>
      <c r="M19560">
        <v>495.67</v>
      </c>
      <c r="N19560">
        <f t="shared" si="305"/>
        <v>0</v>
      </c>
    </row>
    <row r="19561" spans="1:14" x14ac:dyDescent="0.2">
      <c r="A19561" t="s">
        <v>19479</v>
      </c>
      <c r="B19561" t="s">
        <v>39663</v>
      </c>
      <c r="I19561" t="s">
        <v>1898</v>
      </c>
      <c r="J19561">
        <v>380.39</v>
      </c>
      <c r="M19561">
        <v>380.39</v>
      </c>
      <c r="N19561">
        <f t="shared" si="305"/>
        <v>0</v>
      </c>
    </row>
    <row r="19562" spans="1:14" x14ac:dyDescent="0.2">
      <c r="A19562" t="s">
        <v>19480</v>
      </c>
      <c r="B19562" t="s">
        <v>39662</v>
      </c>
      <c r="I19562" t="s">
        <v>1898</v>
      </c>
      <c r="J19562">
        <v>344.05</v>
      </c>
      <c r="M19562">
        <v>344.05</v>
      </c>
      <c r="N19562">
        <f t="shared" si="305"/>
        <v>0</v>
      </c>
    </row>
    <row r="19563" spans="1:14" x14ac:dyDescent="0.2">
      <c r="A19563" t="s">
        <v>19481</v>
      </c>
      <c r="B19563" t="s">
        <v>39664</v>
      </c>
      <c r="I19563" t="s">
        <v>1898</v>
      </c>
      <c r="J19563">
        <v>577.79</v>
      </c>
      <c r="M19563">
        <v>577.79</v>
      </c>
      <c r="N19563">
        <f t="shared" si="305"/>
        <v>0</v>
      </c>
    </row>
    <row r="19564" spans="1:14" x14ac:dyDescent="0.2">
      <c r="A19564" t="s">
        <v>19482</v>
      </c>
      <c r="B19564" t="s">
        <v>39664</v>
      </c>
      <c r="I19564" t="s">
        <v>1898</v>
      </c>
      <c r="J19564">
        <v>451.21</v>
      </c>
      <c r="M19564">
        <v>451.21</v>
      </c>
      <c r="N19564">
        <f t="shared" si="305"/>
        <v>0</v>
      </c>
    </row>
    <row r="19565" spans="1:14" x14ac:dyDescent="0.2">
      <c r="A19565" t="s">
        <v>19483</v>
      </c>
      <c r="B19565" t="s">
        <v>39665</v>
      </c>
      <c r="I19565" t="s">
        <v>1898</v>
      </c>
      <c r="J19565">
        <v>412.05</v>
      </c>
      <c r="M19565">
        <v>412.05</v>
      </c>
      <c r="N19565">
        <f t="shared" si="305"/>
        <v>0</v>
      </c>
    </row>
    <row r="19566" spans="1:14" x14ac:dyDescent="0.2">
      <c r="A19566" t="s">
        <v>19484</v>
      </c>
      <c r="B19566" t="s">
        <v>39664</v>
      </c>
      <c r="I19566" t="s">
        <v>1898</v>
      </c>
      <c r="J19566">
        <v>539.39</v>
      </c>
      <c r="M19566">
        <v>539.39</v>
      </c>
      <c r="N19566">
        <f t="shared" si="305"/>
        <v>0</v>
      </c>
    </row>
    <row r="19567" spans="1:14" x14ac:dyDescent="0.2">
      <c r="A19567" t="s">
        <v>19485</v>
      </c>
      <c r="B19567" t="s">
        <v>39664</v>
      </c>
      <c r="I19567" t="s">
        <v>1898</v>
      </c>
      <c r="J19567">
        <v>412.81</v>
      </c>
      <c r="M19567">
        <v>412.81</v>
      </c>
      <c r="N19567">
        <f t="shared" si="305"/>
        <v>0</v>
      </c>
    </row>
    <row r="19568" spans="1:14" x14ac:dyDescent="0.2">
      <c r="A19568" t="s">
        <v>19486</v>
      </c>
      <c r="B19568" t="s">
        <v>39665</v>
      </c>
      <c r="I19568" t="s">
        <v>1898</v>
      </c>
      <c r="J19568">
        <v>373.65</v>
      </c>
      <c r="M19568">
        <v>373.65</v>
      </c>
      <c r="N19568">
        <f t="shared" si="305"/>
        <v>0</v>
      </c>
    </row>
    <row r="19569" spans="1:14" x14ac:dyDescent="0.2">
      <c r="A19569" t="s">
        <v>19487</v>
      </c>
      <c r="B19569" t="s">
        <v>39666</v>
      </c>
      <c r="I19569" t="s">
        <v>1898</v>
      </c>
      <c r="J19569">
        <v>1.49</v>
      </c>
      <c r="M19569">
        <v>1.49</v>
      </c>
      <c r="N19569">
        <f t="shared" si="305"/>
        <v>0</v>
      </c>
    </row>
    <row r="19570" spans="1:14" x14ac:dyDescent="0.2">
      <c r="A19570" t="s">
        <v>19488</v>
      </c>
      <c r="B19570" t="s">
        <v>39666</v>
      </c>
      <c r="I19570" t="s">
        <v>1898</v>
      </c>
      <c r="J19570">
        <v>0.32</v>
      </c>
      <c r="M19570">
        <v>0.32</v>
      </c>
      <c r="N19570">
        <f t="shared" si="305"/>
        <v>0</v>
      </c>
    </row>
    <row r="19571" spans="1:14" x14ac:dyDescent="0.2">
      <c r="A19571" t="s">
        <v>19489</v>
      </c>
      <c r="B19571" t="s">
        <v>39666</v>
      </c>
      <c r="I19571" t="s">
        <v>1898</v>
      </c>
      <c r="J19571">
        <v>1.49</v>
      </c>
      <c r="M19571">
        <v>1.49</v>
      </c>
      <c r="N19571">
        <f t="shared" si="305"/>
        <v>0</v>
      </c>
    </row>
    <row r="19572" spans="1:14" x14ac:dyDescent="0.2">
      <c r="A19572" t="s">
        <v>19490</v>
      </c>
      <c r="B19572" t="s">
        <v>39666</v>
      </c>
      <c r="I19572" t="s">
        <v>1898</v>
      </c>
      <c r="J19572">
        <v>0.32</v>
      </c>
      <c r="M19572">
        <v>0.32</v>
      </c>
      <c r="N19572">
        <f t="shared" si="305"/>
        <v>0</v>
      </c>
    </row>
    <row r="19573" spans="1:14" x14ac:dyDescent="0.2">
      <c r="A19573" t="s">
        <v>19491</v>
      </c>
      <c r="B19573" t="s">
        <v>39667</v>
      </c>
      <c r="I19573" t="s">
        <v>1898</v>
      </c>
      <c r="J19573">
        <v>5.91</v>
      </c>
      <c r="M19573">
        <v>5.91</v>
      </c>
      <c r="N19573">
        <f t="shared" si="305"/>
        <v>0</v>
      </c>
    </row>
    <row r="19574" spans="1:14" x14ac:dyDescent="0.2">
      <c r="A19574" t="s">
        <v>19492</v>
      </c>
      <c r="B19574" t="s">
        <v>39667</v>
      </c>
      <c r="I19574" t="s">
        <v>1898</v>
      </c>
      <c r="J19574">
        <v>0.8</v>
      </c>
      <c r="M19574">
        <v>0.8</v>
      </c>
      <c r="N19574">
        <f t="shared" si="305"/>
        <v>0</v>
      </c>
    </row>
    <row r="19575" spans="1:14" x14ac:dyDescent="0.2">
      <c r="A19575" t="s">
        <v>19493</v>
      </c>
      <c r="B19575" t="s">
        <v>39667</v>
      </c>
      <c r="I19575" t="s">
        <v>1898</v>
      </c>
      <c r="J19575">
        <v>5.91</v>
      </c>
      <c r="M19575">
        <v>5.91</v>
      </c>
      <c r="N19575">
        <f t="shared" si="305"/>
        <v>0</v>
      </c>
    </row>
    <row r="19576" spans="1:14" x14ac:dyDescent="0.2">
      <c r="A19576" t="s">
        <v>19494</v>
      </c>
      <c r="B19576" t="s">
        <v>39667</v>
      </c>
      <c r="I19576" t="s">
        <v>1898</v>
      </c>
      <c r="J19576">
        <v>0.8</v>
      </c>
      <c r="M19576">
        <v>0.8</v>
      </c>
      <c r="N19576">
        <f t="shared" si="305"/>
        <v>0</v>
      </c>
    </row>
    <row r="19577" spans="1:14" x14ac:dyDescent="0.2">
      <c r="A19577" t="s">
        <v>19495</v>
      </c>
      <c r="B19577" t="s">
        <v>39668</v>
      </c>
      <c r="I19577" t="s">
        <v>1898</v>
      </c>
      <c r="J19577">
        <v>13.13</v>
      </c>
      <c r="M19577">
        <v>13.13</v>
      </c>
      <c r="N19577">
        <f t="shared" si="305"/>
        <v>0</v>
      </c>
    </row>
    <row r="19578" spans="1:14" x14ac:dyDescent="0.2">
      <c r="A19578" t="s">
        <v>19496</v>
      </c>
      <c r="B19578" t="s">
        <v>39668</v>
      </c>
      <c r="I19578" t="s">
        <v>1898</v>
      </c>
      <c r="J19578">
        <v>0.96</v>
      </c>
      <c r="M19578">
        <v>0.96</v>
      </c>
      <c r="N19578">
        <f t="shared" si="305"/>
        <v>0</v>
      </c>
    </row>
    <row r="19579" spans="1:14" x14ac:dyDescent="0.2">
      <c r="A19579" t="s">
        <v>19497</v>
      </c>
      <c r="B19579" t="s">
        <v>39668</v>
      </c>
      <c r="I19579" t="s">
        <v>1898</v>
      </c>
      <c r="J19579">
        <v>13.13</v>
      </c>
      <c r="M19579">
        <v>13.13</v>
      </c>
      <c r="N19579">
        <f t="shared" si="305"/>
        <v>0</v>
      </c>
    </row>
    <row r="19580" spans="1:14" x14ac:dyDescent="0.2">
      <c r="A19580" t="s">
        <v>19498</v>
      </c>
      <c r="B19580" t="s">
        <v>39668</v>
      </c>
      <c r="I19580" t="s">
        <v>1898</v>
      </c>
      <c r="J19580">
        <v>0.96</v>
      </c>
      <c r="M19580">
        <v>0.96</v>
      </c>
      <c r="N19580">
        <f t="shared" si="305"/>
        <v>0</v>
      </c>
    </row>
    <row r="19581" spans="1:14" x14ac:dyDescent="0.2">
      <c r="A19581" t="s">
        <v>19499</v>
      </c>
      <c r="B19581" t="s">
        <v>19500</v>
      </c>
      <c r="I19581" t="s">
        <v>1898</v>
      </c>
      <c r="J19581">
        <v>41.66</v>
      </c>
      <c r="M19581">
        <v>41.66</v>
      </c>
      <c r="N19581">
        <f t="shared" si="305"/>
        <v>0</v>
      </c>
    </row>
    <row r="19582" spans="1:14" x14ac:dyDescent="0.2">
      <c r="A19582" t="s">
        <v>19501</v>
      </c>
      <c r="B19582" t="s">
        <v>19500</v>
      </c>
      <c r="I19582" t="s">
        <v>1898</v>
      </c>
      <c r="J19582">
        <v>16.87</v>
      </c>
      <c r="M19582">
        <v>16.87</v>
      </c>
      <c r="N19582">
        <f t="shared" si="305"/>
        <v>0</v>
      </c>
    </row>
    <row r="19583" spans="1:14" x14ac:dyDescent="0.2">
      <c r="A19583" t="s">
        <v>19502</v>
      </c>
      <c r="B19583" t="s">
        <v>19500</v>
      </c>
      <c r="I19583" t="s">
        <v>1898</v>
      </c>
      <c r="J19583">
        <v>10.41</v>
      </c>
      <c r="M19583">
        <v>10.41</v>
      </c>
      <c r="N19583">
        <f t="shared" si="305"/>
        <v>0</v>
      </c>
    </row>
    <row r="19584" spans="1:14" x14ac:dyDescent="0.2">
      <c r="A19584" t="s">
        <v>19503</v>
      </c>
      <c r="B19584" t="s">
        <v>19500</v>
      </c>
      <c r="I19584" t="s">
        <v>1898</v>
      </c>
      <c r="J19584">
        <v>41.66</v>
      </c>
      <c r="M19584">
        <v>41.66</v>
      </c>
      <c r="N19584">
        <f t="shared" si="305"/>
        <v>0</v>
      </c>
    </row>
    <row r="19585" spans="1:14" x14ac:dyDescent="0.2">
      <c r="A19585" t="s">
        <v>19504</v>
      </c>
      <c r="B19585" t="s">
        <v>19500</v>
      </c>
      <c r="I19585" t="s">
        <v>1898</v>
      </c>
      <c r="J19585">
        <v>16.87</v>
      </c>
      <c r="M19585">
        <v>16.87</v>
      </c>
      <c r="N19585">
        <f t="shared" si="305"/>
        <v>0</v>
      </c>
    </row>
    <row r="19586" spans="1:14" x14ac:dyDescent="0.2">
      <c r="A19586" t="s">
        <v>19505</v>
      </c>
      <c r="B19586" t="s">
        <v>19500</v>
      </c>
      <c r="I19586" t="s">
        <v>1898</v>
      </c>
      <c r="J19586">
        <v>10.41</v>
      </c>
      <c r="M19586">
        <v>10.41</v>
      </c>
      <c r="N19586">
        <f t="shared" si="305"/>
        <v>0</v>
      </c>
    </row>
    <row r="19587" spans="1:14" x14ac:dyDescent="0.2">
      <c r="A19587" t="s">
        <v>19506</v>
      </c>
      <c r="B19587" t="s">
        <v>39669</v>
      </c>
      <c r="I19587" t="s">
        <v>1898</v>
      </c>
      <c r="J19587">
        <v>80.08</v>
      </c>
      <c r="M19587">
        <v>80.08</v>
      </c>
      <c r="N19587">
        <f t="shared" si="305"/>
        <v>0</v>
      </c>
    </row>
    <row r="19588" spans="1:14" x14ac:dyDescent="0.2">
      <c r="A19588" t="s">
        <v>19507</v>
      </c>
      <c r="B19588" t="s">
        <v>39669</v>
      </c>
      <c r="I19588" t="s">
        <v>1898</v>
      </c>
      <c r="J19588">
        <v>52.92</v>
      </c>
      <c r="M19588">
        <v>52.92</v>
      </c>
      <c r="N19588">
        <f t="shared" ref="N19588:N19651" si="306">J19588-M19588</f>
        <v>0</v>
      </c>
    </row>
    <row r="19589" spans="1:14" x14ac:dyDescent="0.2">
      <c r="A19589" t="s">
        <v>19508</v>
      </c>
      <c r="B19589" t="s">
        <v>39669</v>
      </c>
      <c r="I19589" t="s">
        <v>1898</v>
      </c>
      <c r="J19589">
        <v>80.08</v>
      </c>
      <c r="M19589">
        <v>80.08</v>
      </c>
      <c r="N19589">
        <f t="shared" si="306"/>
        <v>0</v>
      </c>
    </row>
    <row r="19590" spans="1:14" x14ac:dyDescent="0.2">
      <c r="A19590" t="s">
        <v>19509</v>
      </c>
      <c r="B19590" t="s">
        <v>39669</v>
      </c>
      <c r="I19590" t="s">
        <v>1898</v>
      </c>
      <c r="J19590">
        <v>52.92</v>
      </c>
      <c r="M19590">
        <v>52.92</v>
      </c>
      <c r="N19590">
        <f t="shared" si="306"/>
        <v>0</v>
      </c>
    </row>
    <row r="19591" spans="1:14" x14ac:dyDescent="0.2">
      <c r="A19591" t="s">
        <v>28337</v>
      </c>
      <c r="B19591" t="s">
        <v>39670</v>
      </c>
      <c r="I19591" t="s">
        <v>1898</v>
      </c>
      <c r="J19591">
        <v>258.37</v>
      </c>
      <c r="M19591">
        <v>258.37</v>
      </c>
      <c r="N19591">
        <f t="shared" si="306"/>
        <v>0</v>
      </c>
    </row>
    <row r="19592" spans="1:14" x14ac:dyDescent="0.2">
      <c r="A19592" t="s">
        <v>28338</v>
      </c>
      <c r="B19592" t="s">
        <v>39670</v>
      </c>
      <c r="I19592" t="s">
        <v>1898</v>
      </c>
      <c r="J19592">
        <v>111.77</v>
      </c>
      <c r="M19592">
        <v>111.77</v>
      </c>
      <c r="N19592">
        <f t="shared" si="306"/>
        <v>0</v>
      </c>
    </row>
    <row r="19593" spans="1:14" x14ac:dyDescent="0.2">
      <c r="A19593" t="s">
        <v>28339</v>
      </c>
      <c r="B19593" t="s">
        <v>39670</v>
      </c>
      <c r="I19593" t="s">
        <v>1898</v>
      </c>
      <c r="J19593">
        <v>88.53</v>
      </c>
      <c r="M19593">
        <v>88.53</v>
      </c>
      <c r="N19593">
        <f t="shared" si="306"/>
        <v>0</v>
      </c>
    </row>
    <row r="19594" spans="1:14" x14ac:dyDescent="0.2">
      <c r="A19594" t="s">
        <v>28340</v>
      </c>
      <c r="B19594" t="s">
        <v>39670</v>
      </c>
      <c r="I19594" t="s">
        <v>1898</v>
      </c>
      <c r="J19594">
        <v>254.74</v>
      </c>
      <c r="M19594">
        <v>254.74</v>
      </c>
      <c r="N19594">
        <f t="shared" si="306"/>
        <v>0</v>
      </c>
    </row>
    <row r="19595" spans="1:14" x14ac:dyDescent="0.2">
      <c r="A19595" t="s">
        <v>28341</v>
      </c>
      <c r="B19595" t="s">
        <v>39670</v>
      </c>
      <c r="I19595" t="s">
        <v>1898</v>
      </c>
      <c r="J19595">
        <v>108.14</v>
      </c>
      <c r="M19595">
        <v>108.14</v>
      </c>
      <c r="N19595">
        <f t="shared" si="306"/>
        <v>0</v>
      </c>
    </row>
    <row r="19596" spans="1:14" x14ac:dyDescent="0.2">
      <c r="A19596" t="s">
        <v>28342</v>
      </c>
      <c r="B19596" t="s">
        <v>39670</v>
      </c>
      <c r="I19596" t="s">
        <v>1898</v>
      </c>
      <c r="J19596">
        <v>84.9</v>
      </c>
      <c r="M19596">
        <v>84.9</v>
      </c>
      <c r="N19596">
        <f t="shared" si="306"/>
        <v>0</v>
      </c>
    </row>
    <row r="19597" spans="1:14" x14ac:dyDescent="0.2">
      <c r="A19597" t="s">
        <v>28343</v>
      </c>
      <c r="B19597" t="s">
        <v>39671</v>
      </c>
      <c r="I19597" t="s">
        <v>1898</v>
      </c>
      <c r="J19597">
        <v>445.13</v>
      </c>
      <c r="M19597">
        <v>445.13</v>
      </c>
      <c r="N19597">
        <f t="shared" si="306"/>
        <v>0</v>
      </c>
    </row>
    <row r="19598" spans="1:14" x14ac:dyDescent="0.2">
      <c r="A19598" t="s">
        <v>28344</v>
      </c>
      <c r="B19598" t="s">
        <v>39671</v>
      </c>
      <c r="I19598" t="s">
        <v>1898</v>
      </c>
      <c r="J19598">
        <v>232.99</v>
      </c>
      <c r="M19598">
        <v>232.99</v>
      </c>
      <c r="N19598">
        <f t="shared" si="306"/>
        <v>0</v>
      </c>
    </row>
    <row r="19599" spans="1:14" x14ac:dyDescent="0.2">
      <c r="A19599" t="s">
        <v>28345</v>
      </c>
      <c r="B19599" t="s">
        <v>39671</v>
      </c>
      <c r="I19599" t="s">
        <v>1898</v>
      </c>
      <c r="J19599">
        <v>197.03</v>
      </c>
      <c r="M19599">
        <v>197.03</v>
      </c>
      <c r="N19599">
        <f t="shared" si="306"/>
        <v>0</v>
      </c>
    </row>
    <row r="19600" spans="1:14" x14ac:dyDescent="0.2">
      <c r="A19600" t="s">
        <v>28346</v>
      </c>
      <c r="B19600" t="s">
        <v>39671</v>
      </c>
      <c r="I19600" t="s">
        <v>1898</v>
      </c>
      <c r="J19600">
        <v>441.5</v>
      </c>
      <c r="M19600">
        <v>441.5</v>
      </c>
      <c r="N19600">
        <f t="shared" si="306"/>
        <v>0</v>
      </c>
    </row>
    <row r="19601" spans="1:14" x14ac:dyDescent="0.2">
      <c r="A19601" t="s">
        <v>28347</v>
      </c>
      <c r="B19601" t="s">
        <v>39671</v>
      </c>
      <c r="I19601" t="s">
        <v>1898</v>
      </c>
      <c r="J19601">
        <v>229.36</v>
      </c>
      <c r="M19601">
        <v>229.36</v>
      </c>
      <c r="N19601">
        <f t="shared" si="306"/>
        <v>0</v>
      </c>
    </row>
    <row r="19602" spans="1:14" x14ac:dyDescent="0.2">
      <c r="A19602" t="s">
        <v>28348</v>
      </c>
      <c r="B19602" t="s">
        <v>39671</v>
      </c>
      <c r="I19602" t="s">
        <v>1898</v>
      </c>
      <c r="J19602">
        <v>193.4</v>
      </c>
      <c r="M19602">
        <v>193.4</v>
      </c>
      <c r="N19602">
        <f t="shared" si="306"/>
        <v>0</v>
      </c>
    </row>
    <row r="19603" spans="1:14" x14ac:dyDescent="0.2">
      <c r="A19603" t="s">
        <v>19510</v>
      </c>
      <c r="B19603" t="s">
        <v>39672</v>
      </c>
      <c r="I19603" t="s">
        <v>1898</v>
      </c>
      <c r="J19603">
        <v>5.78</v>
      </c>
      <c r="M19603">
        <v>5.78</v>
      </c>
      <c r="N19603">
        <f t="shared" si="306"/>
        <v>0</v>
      </c>
    </row>
    <row r="19604" spans="1:14" x14ac:dyDescent="0.2">
      <c r="A19604" t="s">
        <v>19511</v>
      </c>
      <c r="B19604" t="s">
        <v>39672</v>
      </c>
      <c r="I19604" t="s">
        <v>1898</v>
      </c>
      <c r="J19604">
        <v>0.6</v>
      </c>
      <c r="M19604">
        <v>0.6</v>
      </c>
      <c r="N19604">
        <f t="shared" si="306"/>
        <v>0</v>
      </c>
    </row>
    <row r="19605" spans="1:14" x14ac:dyDescent="0.2">
      <c r="A19605" t="s">
        <v>19512</v>
      </c>
      <c r="B19605" t="s">
        <v>39672</v>
      </c>
      <c r="I19605" t="s">
        <v>1898</v>
      </c>
      <c r="J19605">
        <v>5.78</v>
      </c>
      <c r="M19605">
        <v>5.78</v>
      </c>
      <c r="N19605">
        <f t="shared" si="306"/>
        <v>0</v>
      </c>
    </row>
    <row r="19606" spans="1:14" x14ac:dyDescent="0.2">
      <c r="A19606" t="s">
        <v>19513</v>
      </c>
      <c r="B19606" t="s">
        <v>39672</v>
      </c>
      <c r="I19606" t="s">
        <v>1898</v>
      </c>
      <c r="J19606">
        <v>0.6</v>
      </c>
      <c r="M19606">
        <v>0.6</v>
      </c>
      <c r="N19606">
        <f t="shared" si="306"/>
        <v>0</v>
      </c>
    </row>
    <row r="19607" spans="1:14" x14ac:dyDescent="0.2">
      <c r="A19607" t="s">
        <v>19514</v>
      </c>
      <c r="B19607" t="s">
        <v>39673</v>
      </c>
      <c r="I19607" t="s">
        <v>1898</v>
      </c>
      <c r="J19607">
        <v>17.170000000000002</v>
      </c>
      <c r="M19607">
        <v>17.170000000000002</v>
      </c>
      <c r="N19607">
        <f t="shared" si="306"/>
        <v>0</v>
      </c>
    </row>
    <row r="19608" spans="1:14" x14ac:dyDescent="0.2">
      <c r="A19608" t="s">
        <v>19515</v>
      </c>
      <c r="B19608" t="s">
        <v>39674</v>
      </c>
      <c r="I19608" t="s">
        <v>1898</v>
      </c>
      <c r="J19608">
        <v>0.87</v>
      </c>
      <c r="M19608">
        <v>0.87</v>
      </c>
      <c r="N19608">
        <f t="shared" si="306"/>
        <v>0</v>
      </c>
    </row>
    <row r="19609" spans="1:14" x14ac:dyDescent="0.2">
      <c r="A19609" t="s">
        <v>19516</v>
      </c>
      <c r="B19609" t="s">
        <v>39673</v>
      </c>
      <c r="I19609" t="s">
        <v>1898</v>
      </c>
      <c r="J19609">
        <v>17.170000000000002</v>
      </c>
      <c r="M19609">
        <v>17.170000000000002</v>
      </c>
      <c r="N19609">
        <f t="shared" si="306"/>
        <v>0</v>
      </c>
    </row>
    <row r="19610" spans="1:14" x14ac:dyDescent="0.2">
      <c r="A19610" t="s">
        <v>19517</v>
      </c>
      <c r="B19610" t="s">
        <v>39674</v>
      </c>
      <c r="I19610" t="s">
        <v>1898</v>
      </c>
      <c r="J19610">
        <v>0.87</v>
      </c>
      <c r="M19610">
        <v>0.87</v>
      </c>
      <c r="N19610">
        <f t="shared" si="306"/>
        <v>0</v>
      </c>
    </row>
    <row r="19611" spans="1:14" x14ac:dyDescent="0.2">
      <c r="A19611" t="s">
        <v>19518</v>
      </c>
      <c r="B19611" t="s">
        <v>39675</v>
      </c>
      <c r="I19611" t="s">
        <v>1898</v>
      </c>
      <c r="J19611">
        <v>25.6</v>
      </c>
      <c r="M19611">
        <v>25.6</v>
      </c>
      <c r="N19611">
        <f t="shared" si="306"/>
        <v>0</v>
      </c>
    </row>
    <row r="19612" spans="1:14" x14ac:dyDescent="0.2">
      <c r="A19612" t="s">
        <v>19519</v>
      </c>
      <c r="B19612" t="s">
        <v>39676</v>
      </c>
      <c r="I19612" t="s">
        <v>1898</v>
      </c>
      <c r="J19612">
        <v>1.18</v>
      </c>
      <c r="M19612">
        <v>1.18</v>
      </c>
      <c r="N19612">
        <f t="shared" si="306"/>
        <v>0</v>
      </c>
    </row>
    <row r="19613" spans="1:14" x14ac:dyDescent="0.2">
      <c r="A19613" t="s">
        <v>19520</v>
      </c>
      <c r="B19613" t="s">
        <v>39675</v>
      </c>
      <c r="I19613" t="s">
        <v>1898</v>
      </c>
      <c r="J19613">
        <v>25.6</v>
      </c>
      <c r="M19613">
        <v>25.6</v>
      </c>
      <c r="N19613">
        <f t="shared" si="306"/>
        <v>0</v>
      </c>
    </row>
    <row r="19614" spans="1:14" x14ac:dyDescent="0.2">
      <c r="A19614" t="s">
        <v>19521</v>
      </c>
      <c r="B19614" t="s">
        <v>39676</v>
      </c>
      <c r="I19614" t="s">
        <v>1898</v>
      </c>
      <c r="J19614">
        <v>1.18</v>
      </c>
      <c r="M19614">
        <v>1.18</v>
      </c>
      <c r="N19614">
        <f t="shared" si="306"/>
        <v>0</v>
      </c>
    </row>
    <row r="19615" spans="1:14" x14ac:dyDescent="0.2">
      <c r="A19615" t="s">
        <v>19522</v>
      </c>
      <c r="B19615" t="s">
        <v>39677</v>
      </c>
      <c r="I19615" t="s">
        <v>1898</v>
      </c>
      <c r="J19615">
        <v>33.6</v>
      </c>
      <c r="M19615">
        <v>33.6</v>
      </c>
      <c r="N19615">
        <f t="shared" si="306"/>
        <v>0</v>
      </c>
    </row>
    <row r="19616" spans="1:14" x14ac:dyDescent="0.2">
      <c r="A19616" t="s">
        <v>19523</v>
      </c>
      <c r="B19616" t="s">
        <v>39677</v>
      </c>
      <c r="I19616" t="s">
        <v>1898</v>
      </c>
      <c r="J19616">
        <v>1.27</v>
      </c>
      <c r="M19616">
        <v>1.27</v>
      </c>
      <c r="N19616">
        <f t="shared" si="306"/>
        <v>0</v>
      </c>
    </row>
    <row r="19617" spans="1:14" x14ac:dyDescent="0.2">
      <c r="A19617" t="s">
        <v>19524</v>
      </c>
      <c r="B19617" t="s">
        <v>39677</v>
      </c>
      <c r="I19617" t="s">
        <v>1898</v>
      </c>
      <c r="J19617">
        <v>33.6</v>
      </c>
      <c r="M19617">
        <v>33.6</v>
      </c>
      <c r="N19617">
        <f t="shared" si="306"/>
        <v>0</v>
      </c>
    </row>
    <row r="19618" spans="1:14" x14ac:dyDescent="0.2">
      <c r="A19618" t="s">
        <v>19525</v>
      </c>
      <c r="B19618" t="s">
        <v>39677</v>
      </c>
      <c r="I19618" t="s">
        <v>1898</v>
      </c>
      <c r="J19618">
        <v>1.27</v>
      </c>
      <c r="M19618">
        <v>1.27</v>
      </c>
      <c r="N19618">
        <f t="shared" si="306"/>
        <v>0</v>
      </c>
    </row>
    <row r="19619" spans="1:14" x14ac:dyDescent="0.2">
      <c r="A19619" t="s">
        <v>19526</v>
      </c>
      <c r="B19619" t="s">
        <v>39678</v>
      </c>
      <c r="I19619" t="s">
        <v>1898</v>
      </c>
      <c r="J19619">
        <v>4.34</v>
      </c>
      <c r="M19619">
        <v>4.34</v>
      </c>
      <c r="N19619">
        <f t="shared" si="306"/>
        <v>0</v>
      </c>
    </row>
    <row r="19620" spans="1:14" x14ac:dyDescent="0.2">
      <c r="A19620" t="s">
        <v>19527</v>
      </c>
      <c r="B19620" t="s">
        <v>39678</v>
      </c>
      <c r="I19620" t="s">
        <v>1898</v>
      </c>
      <c r="J19620">
        <v>0.47</v>
      </c>
      <c r="M19620">
        <v>0.47</v>
      </c>
      <c r="N19620">
        <f t="shared" si="306"/>
        <v>0</v>
      </c>
    </row>
    <row r="19621" spans="1:14" x14ac:dyDescent="0.2">
      <c r="A19621" t="s">
        <v>19528</v>
      </c>
      <c r="B19621" t="s">
        <v>39678</v>
      </c>
      <c r="I19621" t="s">
        <v>1898</v>
      </c>
      <c r="J19621">
        <v>4.34</v>
      </c>
      <c r="M19621">
        <v>4.34</v>
      </c>
      <c r="N19621">
        <f t="shared" si="306"/>
        <v>0</v>
      </c>
    </row>
    <row r="19622" spans="1:14" x14ac:dyDescent="0.2">
      <c r="A19622" t="s">
        <v>19529</v>
      </c>
      <c r="B19622" t="s">
        <v>39678</v>
      </c>
      <c r="I19622" t="s">
        <v>1898</v>
      </c>
      <c r="J19622">
        <v>0.47</v>
      </c>
      <c r="M19622">
        <v>0.47</v>
      </c>
      <c r="N19622">
        <f t="shared" si="306"/>
        <v>0</v>
      </c>
    </row>
    <row r="19623" spans="1:14" x14ac:dyDescent="0.2">
      <c r="A19623" t="s">
        <v>19530</v>
      </c>
      <c r="B19623" t="s">
        <v>39679</v>
      </c>
      <c r="I19623" t="s">
        <v>1898</v>
      </c>
      <c r="J19623">
        <v>6.63</v>
      </c>
      <c r="M19623">
        <v>6.63</v>
      </c>
      <c r="N19623">
        <f t="shared" si="306"/>
        <v>0</v>
      </c>
    </row>
    <row r="19624" spans="1:14" x14ac:dyDescent="0.2">
      <c r="A19624" t="s">
        <v>19531</v>
      </c>
      <c r="B19624" t="s">
        <v>39679</v>
      </c>
      <c r="I19624" t="s">
        <v>1898</v>
      </c>
      <c r="J19624">
        <v>1.26</v>
      </c>
      <c r="M19624">
        <v>1.26</v>
      </c>
      <c r="N19624">
        <f t="shared" si="306"/>
        <v>0</v>
      </c>
    </row>
    <row r="19625" spans="1:14" x14ac:dyDescent="0.2">
      <c r="A19625" t="s">
        <v>19532</v>
      </c>
      <c r="B19625" t="s">
        <v>39679</v>
      </c>
      <c r="I19625" t="s">
        <v>1898</v>
      </c>
      <c r="J19625">
        <v>6.63</v>
      </c>
      <c r="M19625">
        <v>6.63</v>
      </c>
      <c r="N19625">
        <f t="shared" si="306"/>
        <v>0</v>
      </c>
    </row>
    <row r="19626" spans="1:14" x14ac:dyDescent="0.2">
      <c r="A19626" t="s">
        <v>19533</v>
      </c>
      <c r="B19626" t="s">
        <v>39679</v>
      </c>
      <c r="I19626" t="s">
        <v>1898</v>
      </c>
      <c r="J19626">
        <v>1.26</v>
      </c>
      <c r="M19626">
        <v>1.26</v>
      </c>
      <c r="N19626">
        <f t="shared" si="306"/>
        <v>0</v>
      </c>
    </row>
    <row r="19627" spans="1:14" x14ac:dyDescent="0.2">
      <c r="A19627" t="s">
        <v>19534</v>
      </c>
      <c r="B19627" t="s">
        <v>39680</v>
      </c>
      <c r="I19627" t="s">
        <v>1898</v>
      </c>
      <c r="J19627">
        <v>79.2</v>
      </c>
      <c r="M19627">
        <v>79.2</v>
      </c>
      <c r="N19627">
        <f t="shared" si="306"/>
        <v>0</v>
      </c>
    </row>
    <row r="19628" spans="1:14" x14ac:dyDescent="0.2">
      <c r="A19628" t="s">
        <v>19535</v>
      </c>
      <c r="B19628" t="s">
        <v>39680</v>
      </c>
      <c r="I19628" t="s">
        <v>1898</v>
      </c>
      <c r="J19628">
        <v>4.3899999999999997</v>
      </c>
      <c r="M19628">
        <v>4.3899999999999997</v>
      </c>
      <c r="N19628">
        <f t="shared" si="306"/>
        <v>0</v>
      </c>
    </row>
    <row r="19629" spans="1:14" x14ac:dyDescent="0.2">
      <c r="A19629" t="s">
        <v>19536</v>
      </c>
      <c r="B19629" t="s">
        <v>39680</v>
      </c>
      <c r="I19629" t="s">
        <v>1898</v>
      </c>
      <c r="J19629">
        <v>79.2</v>
      </c>
      <c r="M19629">
        <v>79.2</v>
      </c>
      <c r="N19629">
        <f t="shared" si="306"/>
        <v>0</v>
      </c>
    </row>
    <row r="19630" spans="1:14" x14ac:dyDescent="0.2">
      <c r="A19630" t="s">
        <v>19537</v>
      </c>
      <c r="B19630" t="s">
        <v>39680</v>
      </c>
      <c r="I19630" t="s">
        <v>1898</v>
      </c>
      <c r="J19630">
        <v>4.3899999999999997</v>
      </c>
      <c r="M19630">
        <v>4.3899999999999997</v>
      </c>
      <c r="N19630">
        <f t="shared" si="306"/>
        <v>0</v>
      </c>
    </row>
    <row r="19631" spans="1:14" x14ac:dyDescent="0.2">
      <c r="A19631" t="s">
        <v>19538</v>
      </c>
      <c r="B19631" t="s">
        <v>39681</v>
      </c>
      <c r="I19631" t="s">
        <v>1898</v>
      </c>
      <c r="J19631">
        <v>250.14</v>
      </c>
      <c r="M19631">
        <v>250.14</v>
      </c>
      <c r="N19631">
        <f t="shared" si="306"/>
        <v>0</v>
      </c>
    </row>
    <row r="19632" spans="1:14" x14ac:dyDescent="0.2">
      <c r="A19632" t="s">
        <v>19539</v>
      </c>
      <c r="B19632" t="s">
        <v>39681</v>
      </c>
      <c r="I19632" t="s">
        <v>1898</v>
      </c>
      <c r="J19632">
        <v>137.36000000000001</v>
      </c>
      <c r="M19632">
        <v>137.36000000000001</v>
      </c>
      <c r="N19632">
        <f t="shared" si="306"/>
        <v>0</v>
      </c>
    </row>
    <row r="19633" spans="1:14" x14ac:dyDescent="0.2">
      <c r="A19633" t="s">
        <v>19540</v>
      </c>
      <c r="B19633" t="s">
        <v>39681</v>
      </c>
      <c r="I19633" t="s">
        <v>1898</v>
      </c>
      <c r="J19633">
        <v>117.74</v>
      </c>
      <c r="M19633">
        <v>117.74</v>
      </c>
      <c r="N19633">
        <f t="shared" si="306"/>
        <v>0</v>
      </c>
    </row>
    <row r="19634" spans="1:14" x14ac:dyDescent="0.2">
      <c r="A19634" t="s">
        <v>19541</v>
      </c>
      <c r="B19634" t="s">
        <v>39681</v>
      </c>
      <c r="I19634" t="s">
        <v>1898</v>
      </c>
      <c r="J19634">
        <v>244.17</v>
      </c>
      <c r="M19634">
        <v>244.17</v>
      </c>
      <c r="N19634">
        <f t="shared" si="306"/>
        <v>0</v>
      </c>
    </row>
    <row r="19635" spans="1:14" x14ac:dyDescent="0.2">
      <c r="A19635" t="s">
        <v>19542</v>
      </c>
      <c r="B19635" t="s">
        <v>39681</v>
      </c>
      <c r="I19635" t="s">
        <v>1898</v>
      </c>
      <c r="J19635">
        <v>131.38999999999999</v>
      </c>
      <c r="M19635">
        <v>131.38999999999999</v>
      </c>
      <c r="N19635">
        <f t="shared" si="306"/>
        <v>0</v>
      </c>
    </row>
    <row r="19636" spans="1:14" x14ac:dyDescent="0.2">
      <c r="A19636" t="s">
        <v>19543</v>
      </c>
      <c r="B19636" t="s">
        <v>39681</v>
      </c>
      <c r="I19636" t="s">
        <v>1898</v>
      </c>
      <c r="J19636">
        <v>111.77</v>
      </c>
      <c r="M19636">
        <v>111.77</v>
      </c>
      <c r="N19636">
        <f t="shared" si="306"/>
        <v>0</v>
      </c>
    </row>
    <row r="19637" spans="1:14" x14ac:dyDescent="0.2">
      <c r="A19637" t="s">
        <v>19544</v>
      </c>
      <c r="B19637" t="s">
        <v>39682</v>
      </c>
      <c r="I19637" t="s">
        <v>1898</v>
      </c>
      <c r="J19637">
        <v>271.79000000000002</v>
      </c>
      <c r="M19637">
        <v>271.79000000000002</v>
      </c>
      <c r="N19637">
        <f t="shared" si="306"/>
        <v>0</v>
      </c>
    </row>
    <row r="19638" spans="1:14" x14ac:dyDescent="0.2">
      <c r="A19638" t="s">
        <v>19545</v>
      </c>
      <c r="B19638" t="s">
        <v>39682</v>
      </c>
      <c r="I19638" t="s">
        <v>1898</v>
      </c>
      <c r="J19638">
        <v>139.53</v>
      </c>
      <c r="M19638">
        <v>139.53</v>
      </c>
      <c r="N19638">
        <f t="shared" si="306"/>
        <v>0</v>
      </c>
    </row>
    <row r="19639" spans="1:14" x14ac:dyDescent="0.2">
      <c r="A19639" t="s">
        <v>19546</v>
      </c>
      <c r="B19639" t="s">
        <v>39682</v>
      </c>
      <c r="I19639" t="s">
        <v>1898</v>
      </c>
      <c r="J19639">
        <v>117.74</v>
      </c>
      <c r="M19639">
        <v>117.74</v>
      </c>
      <c r="N19639">
        <f t="shared" si="306"/>
        <v>0</v>
      </c>
    </row>
    <row r="19640" spans="1:14" x14ac:dyDescent="0.2">
      <c r="A19640" t="s">
        <v>19547</v>
      </c>
      <c r="B19640" t="s">
        <v>39682</v>
      </c>
      <c r="I19640" t="s">
        <v>1898</v>
      </c>
      <c r="J19640">
        <v>265.82</v>
      </c>
      <c r="M19640">
        <v>265.82</v>
      </c>
      <c r="N19640">
        <f t="shared" si="306"/>
        <v>0</v>
      </c>
    </row>
    <row r="19641" spans="1:14" x14ac:dyDescent="0.2">
      <c r="A19641" t="s">
        <v>19548</v>
      </c>
      <c r="B19641" t="s">
        <v>39682</v>
      </c>
      <c r="I19641" t="s">
        <v>1898</v>
      </c>
      <c r="J19641">
        <v>133.56</v>
      </c>
      <c r="M19641">
        <v>133.56</v>
      </c>
      <c r="N19641">
        <f t="shared" si="306"/>
        <v>0</v>
      </c>
    </row>
    <row r="19642" spans="1:14" x14ac:dyDescent="0.2">
      <c r="A19642" t="s">
        <v>19549</v>
      </c>
      <c r="B19642" t="s">
        <v>39682</v>
      </c>
      <c r="I19642" t="s">
        <v>1898</v>
      </c>
      <c r="J19642">
        <v>111.77</v>
      </c>
      <c r="M19642">
        <v>111.77</v>
      </c>
      <c r="N19642">
        <f t="shared" si="306"/>
        <v>0</v>
      </c>
    </row>
    <row r="19643" spans="1:14" x14ac:dyDescent="0.2">
      <c r="A19643" t="s">
        <v>19550</v>
      </c>
      <c r="B19643" t="s">
        <v>39683</v>
      </c>
      <c r="I19643" t="s">
        <v>1898</v>
      </c>
      <c r="J19643">
        <v>360.69</v>
      </c>
      <c r="M19643">
        <v>360.69</v>
      </c>
      <c r="N19643">
        <f t="shared" si="306"/>
        <v>0</v>
      </c>
    </row>
    <row r="19644" spans="1:14" x14ac:dyDescent="0.2">
      <c r="A19644" t="s">
        <v>19551</v>
      </c>
      <c r="B19644" t="s">
        <v>39683</v>
      </c>
      <c r="I19644" t="s">
        <v>1898</v>
      </c>
      <c r="J19644">
        <v>167.64</v>
      </c>
      <c r="M19644">
        <v>167.64</v>
      </c>
      <c r="N19644">
        <f t="shared" si="306"/>
        <v>0</v>
      </c>
    </row>
    <row r="19645" spans="1:14" x14ac:dyDescent="0.2">
      <c r="A19645" t="s">
        <v>19552</v>
      </c>
      <c r="B19645" t="s">
        <v>39683</v>
      </c>
      <c r="I19645" t="s">
        <v>1898</v>
      </c>
      <c r="J19645">
        <v>137.19999999999999</v>
      </c>
      <c r="M19645">
        <v>137.19999999999999</v>
      </c>
      <c r="N19645">
        <f t="shared" si="306"/>
        <v>0</v>
      </c>
    </row>
    <row r="19646" spans="1:14" x14ac:dyDescent="0.2">
      <c r="A19646" t="s">
        <v>19553</v>
      </c>
      <c r="B19646" t="s">
        <v>39683</v>
      </c>
      <c r="I19646" t="s">
        <v>1898</v>
      </c>
      <c r="J19646">
        <v>354.72</v>
      </c>
      <c r="M19646">
        <v>354.72</v>
      </c>
      <c r="N19646">
        <f t="shared" si="306"/>
        <v>0</v>
      </c>
    </row>
    <row r="19647" spans="1:14" x14ac:dyDescent="0.2">
      <c r="A19647" t="s">
        <v>19554</v>
      </c>
      <c r="B19647" t="s">
        <v>39683</v>
      </c>
      <c r="I19647" t="s">
        <v>1898</v>
      </c>
      <c r="J19647">
        <v>161.66999999999999</v>
      </c>
      <c r="M19647">
        <v>161.66999999999999</v>
      </c>
      <c r="N19647">
        <f t="shared" si="306"/>
        <v>0</v>
      </c>
    </row>
    <row r="19648" spans="1:14" x14ac:dyDescent="0.2">
      <c r="A19648" t="s">
        <v>19555</v>
      </c>
      <c r="B19648" t="s">
        <v>39683</v>
      </c>
      <c r="I19648" t="s">
        <v>1898</v>
      </c>
      <c r="J19648">
        <v>131.22999999999999</v>
      </c>
      <c r="M19648">
        <v>131.22999999999999</v>
      </c>
      <c r="N19648">
        <f t="shared" si="306"/>
        <v>0</v>
      </c>
    </row>
    <row r="19649" spans="1:14" x14ac:dyDescent="0.2">
      <c r="A19649" t="s">
        <v>19556</v>
      </c>
      <c r="B19649" t="s">
        <v>39684</v>
      </c>
      <c r="I19649" t="s">
        <v>1898</v>
      </c>
      <c r="J19649">
        <v>309.14</v>
      </c>
      <c r="M19649">
        <v>309.14</v>
      </c>
      <c r="N19649">
        <f t="shared" si="306"/>
        <v>0</v>
      </c>
    </row>
    <row r="19650" spans="1:14" x14ac:dyDescent="0.2">
      <c r="A19650" t="s">
        <v>19557</v>
      </c>
      <c r="B19650" t="s">
        <v>39684</v>
      </c>
      <c r="I19650" t="s">
        <v>1898</v>
      </c>
      <c r="J19650">
        <v>120.89</v>
      </c>
      <c r="M19650">
        <v>120.89</v>
      </c>
      <c r="N19650">
        <f t="shared" si="306"/>
        <v>0</v>
      </c>
    </row>
    <row r="19651" spans="1:14" x14ac:dyDescent="0.2">
      <c r="A19651" t="s">
        <v>19558</v>
      </c>
      <c r="B19651" t="s">
        <v>39685</v>
      </c>
      <c r="I19651" t="s">
        <v>1898</v>
      </c>
      <c r="J19651">
        <v>95.08</v>
      </c>
      <c r="M19651">
        <v>95.08</v>
      </c>
      <c r="N19651">
        <f t="shared" si="306"/>
        <v>0</v>
      </c>
    </row>
    <row r="19652" spans="1:14" x14ac:dyDescent="0.2">
      <c r="A19652" t="s">
        <v>19559</v>
      </c>
      <c r="B19652" t="s">
        <v>39684</v>
      </c>
      <c r="I19652" t="s">
        <v>1898</v>
      </c>
      <c r="J19652">
        <v>303.17</v>
      </c>
      <c r="M19652">
        <v>303.17</v>
      </c>
      <c r="N19652">
        <f t="shared" ref="N19652:N19715" si="307">J19652-M19652</f>
        <v>0</v>
      </c>
    </row>
    <row r="19653" spans="1:14" x14ac:dyDescent="0.2">
      <c r="A19653" t="s">
        <v>19560</v>
      </c>
      <c r="B19653" t="s">
        <v>39684</v>
      </c>
      <c r="I19653" t="s">
        <v>1898</v>
      </c>
      <c r="J19653">
        <v>114.92</v>
      </c>
      <c r="M19653">
        <v>114.92</v>
      </c>
      <c r="N19653">
        <f t="shared" si="307"/>
        <v>0</v>
      </c>
    </row>
    <row r="19654" spans="1:14" x14ac:dyDescent="0.2">
      <c r="A19654" t="s">
        <v>19561</v>
      </c>
      <c r="B19654" t="s">
        <v>39685</v>
      </c>
      <c r="I19654" t="s">
        <v>1898</v>
      </c>
      <c r="J19654">
        <v>89.11</v>
      </c>
      <c r="M19654">
        <v>89.11</v>
      </c>
      <c r="N19654">
        <f t="shared" si="307"/>
        <v>0</v>
      </c>
    </row>
    <row r="19655" spans="1:14" x14ac:dyDescent="0.2">
      <c r="A19655" t="s">
        <v>19562</v>
      </c>
      <c r="B19655" t="s">
        <v>39686</v>
      </c>
      <c r="I19655" t="s">
        <v>1898</v>
      </c>
      <c r="J19655">
        <v>240</v>
      </c>
      <c r="M19655">
        <v>240</v>
      </c>
      <c r="N19655">
        <f t="shared" si="307"/>
        <v>0</v>
      </c>
    </row>
    <row r="19656" spans="1:14" x14ac:dyDescent="0.2">
      <c r="A19656" t="s">
        <v>19563</v>
      </c>
      <c r="B19656" t="s">
        <v>39686</v>
      </c>
      <c r="I19656" t="s">
        <v>1898</v>
      </c>
      <c r="J19656">
        <v>229.59</v>
      </c>
      <c r="M19656">
        <v>229.59</v>
      </c>
      <c r="N19656">
        <f t="shared" si="307"/>
        <v>0</v>
      </c>
    </row>
    <row r="19657" spans="1:14" x14ac:dyDescent="0.2">
      <c r="A19657" t="s">
        <v>19564</v>
      </c>
      <c r="B19657" t="s">
        <v>39687</v>
      </c>
      <c r="I19657" t="s">
        <v>1898</v>
      </c>
      <c r="J19657">
        <v>215.5</v>
      </c>
      <c r="M19657">
        <v>215.5</v>
      </c>
      <c r="N19657">
        <f t="shared" si="307"/>
        <v>0</v>
      </c>
    </row>
    <row r="19658" spans="1:14" x14ac:dyDescent="0.2">
      <c r="A19658" t="s">
        <v>19565</v>
      </c>
      <c r="B19658" t="s">
        <v>39687</v>
      </c>
      <c r="I19658" t="s">
        <v>1898</v>
      </c>
      <c r="J19658">
        <v>205.09</v>
      </c>
      <c r="M19658">
        <v>205.09</v>
      </c>
      <c r="N19658">
        <f t="shared" si="307"/>
        <v>0</v>
      </c>
    </row>
    <row r="19659" spans="1:14" x14ac:dyDescent="0.2">
      <c r="A19659" t="s">
        <v>19566</v>
      </c>
      <c r="B19659" t="s">
        <v>39688</v>
      </c>
      <c r="I19659" t="s">
        <v>1898</v>
      </c>
      <c r="J19659">
        <v>263.44</v>
      </c>
      <c r="M19659">
        <v>263.44</v>
      </c>
      <c r="N19659">
        <f t="shared" si="307"/>
        <v>0</v>
      </c>
    </row>
    <row r="19660" spans="1:14" x14ac:dyDescent="0.2">
      <c r="A19660" t="s">
        <v>19567</v>
      </c>
      <c r="B19660" t="s">
        <v>39688</v>
      </c>
      <c r="I19660" t="s">
        <v>1898</v>
      </c>
      <c r="J19660">
        <v>253.02</v>
      </c>
      <c r="M19660">
        <v>253.02</v>
      </c>
      <c r="N19660">
        <f t="shared" si="307"/>
        <v>0</v>
      </c>
    </row>
    <row r="19661" spans="1:14" x14ac:dyDescent="0.2">
      <c r="A19661" t="s">
        <v>28210</v>
      </c>
      <c r="B19661" t="s">
        <v>39689</v>
      </c>
      <c r="I19661" t="s">
        <v>1898</v>
      </c>
      <c r="J19661">
        <v>500.25</v>
      </c>
      <c r="M19661">
        <v>500.25</v>
      </c>
      <c r="N19661">
        <f t="shared" si="307"/>
        <v>0</v>
      </c>
    </row>
    <row r="19662" spans="1:14" x14ac:dyDescent="0.2">
      <c r="A19662" t="s">
        <v>28211</v>
      </c>
      <c r="B19662" t="s">
        <v>39690</v>
      </c>
      <c r="I19662" t="s">
        <v>1898</v>
      </c>
      <c r="J19662">
        <v>227.05</v>
      </c>
      <c r="M19662">
        <v>227.05</v>
      </c>
      <c r="N19662">
        <f t="shared" si="307"/>
        <v>0</v>
      </c>
    </row>
    <row r="19663" spans="1:14" x14ac:dyDescent="0.2">
      <c r="A19663" t="s">
        <v>28212</v>
      </c>
      <c r="B19663" t="s">
        <v>39691</v>
      </c>
      <c r="I19663" t="s">
        <v>1898</v>
      </c>
      <c r="J19663">
        <v>176.03</v>
      </c>
      <c r="M19663">
        <v>176.03</v>
      </c>
      <c r="N19663">
        <f t="shared" si="307"/>
        <v>0</v>
      </c>
    </row>
    <row r="19664" spans="1:14" x14ac:dyDescent="0.2">
      <c r="A19664" t="s">
        <v>28213</v>
      </c>
      <c r="B19664" t="s">
        <v>39689</v>
      </c>
      <c r="I19664" t="s">
        <v>1898</v>
      </c>
      <c r="J19664">
        <v>496.62</v>
      </c>
      <c r="M19664">
        <v>496.62</v>
      </c>
      <c r="N19664">
        <f t="shared" si="307"/>
        <v>0</v>
      </c>
    </row>
    <row r="19665" spans="1:14" x14ac:dyDescent="0.2">
      <c r="A19665" t="s">
        <v>28214</v>
      </c>
      <c r="B19665" t="s">
        <v>39690</v>
      </c>
      <c r="I19665" t="s">
        <v>1898</v>
      </c>
      <c r="J19665">
        <v>223.42</v>
      </c>
      <c r="M19665">
        <v>223.42</v>
      </c>
      <c r="N19665">
        <f t="shared" si="307"/>
        <v>0</v>
      </c>
    </row>
    <row r="19666" spans="1:14" x14ac:dyDescent="0.2">
      <c r="A19666" t="s">
        <v>28215</v>
      </c>
      <c r="B19666" t="s">
        <v>39691</v>
      </c>
      <c r="I19666" t="s">
        <v>1898</v>
      </c>
      <c r="J19666">
        <v>172.4</v>
      </c>
      <c r="M19666">
        <v>172.4</v>
      </c>
      <c r="N19666">
        <f t="shared" si="307"/>
        <v>0</v>
      </c>
    </row>
    <row r="19667" spans="1:14" x14ac:dyDescent="0.2">
      <c r="A19667" t="s">
        <v>19568</v>
      </c>
      <c r="B19667" t="s">
        <v>39692</v>
      </c>
      <c r="I19667" t="s">
        <v>1898</v>
      </c>
      <c r="J19667">
        <v>111.92</v>
      </c>
      <c r="M19667">
        <v>111.92</v>
      </c>
      <c r="N19667">
        <f t="shared" si="307"/>
        <v>0</v>
      </c>
    </row>
    <row r="19668" spans="1:14" x14ac:dyDescent="0.2">
      <c r="A19668" t="s">
        <v>19569</v>
      </c>
      <c r="B19668" t="s">
        <v>39692</v>
      </c>
      <c r="I19668" t="s">
        <v>1898</v>
      </c>
      <c r="J19668">
        <v>20.95</v>
      </c>
      <c r="M19668">
        <v>20.95</v>
      </c>
      <c r="N19668">
        <f t="shared" si="307"/>
        <v>0</v>
      </c>
    </row>
    <row r="19669" spans="1:14" x14ac:dyDescent="0.2">
      <c r="A19669" t="s">
        <v>19570</v>
      </c>
      <c r="B19669" t="s">
        <v>39692</v>
      </c>
      <c r="I19669" t="s">
        <v>1898</v>
      </c>
      <c r="J19669">
        <v>10.01</v>
      </c>
      <c r="M19669">
        <v>10.01</v>
      </c>
      <c r="N19669">
        <f t="shared" si="307"/>
        <v>0</v>
      </c>
    </row>
    <row r="19670" spans="1:14" x14ac:dyDescent="0.2">
      <c r="A19670" t="s">
        <v>19571</v>
      </c>
      <c r="B19670" t="s">
        <v>39692</v>
      </c>
      <c r="I19670" t="s">
        <v>1898</v>
      </c>
      <c r="J19670">
        <v>111.92</v>
      </c>
      <c r="M19670">
        <v>111.92</v>
      </c>
      <c r="N19670">
        <f t="shared" si="307"/>
        <v>0</v>
      </c>
    </row>
    <row r="19671" spans="1:14" x14ac:dyDescent="0.2">
      <c r="A19671" t="s">
        <v>19572</v>
      </c>
      <c r="B19671" t="s">
        <v>39692</v>
      </c>
      <c r="I19671" t="s">
        <v>1898</v>
      </c>
      <c r="J19671">
        <v>20.95</v>
      </c>
      <c r="M19671">
        <v>20.95</v>
      </c>
      <c r="N19671">
        <f t="shared" si="307"/>
        <v>0</v>
      </c>
    </row>
    <row r="19672" spans="1:14" x14ac:dyDescent="0.2">
      <c r="A19672" t="s">
        <v>19573</v>
      </c>
      <c r="B19672" t="s">
        <v>39692</v>
      </c>
      <c r="I19672" t="s">
        <v>1898</v>
      </c>
      <c r="J19672">
        <v>10.01</v>
      </c>
      <c r="M19672">
        <v>10.01</v>
      </c>
      <c r="N19672">
        <f t="shared" si="307"/>
        <v>0</v>
      </c>
    </row>
    <row r="19673" spans="1:14" x14ac:dyDescent="0.2">
      <c r="A19673" t="s">
        <v>19574</v>
      </c>
      <c r="B19673" t="s">
        <v>39693</v>
      </c>
      <c r="I19673" t="s">
        <v>1898</v>
      </c>
      <c r="J19673">
        <v>155.91</v>
      </c>
      <c r="M19673">
        <v>155.91</v>
      </c>
      <c r="N19673">
        <f t="shared" si="307"/>
        <v>0</v>
      </c>
    </row>
    <row r="19674" spans="1:14" x14ac:dyDescent="0.2">
      <c r="A19674" t="s">
        <v>19575</v>
      </c>
      <c r="B19674" t="s">
        <v>39693</v>
      </c>
      <c r="I19674" t="s">
        <v>1898</v>
      </c>
      <c r="J19674">
        <v>25.28</v>
      </c>
      <c r="M19674">
        <v>25.28</v>
      </c>
      <c r="N19674">
        <f t="shared" si="307"/>
        <v>0</v>
      </c>
    </row>
    <row r="19675" spans="1:14" x14ac:dyDescent="0.2">
      <c r="A19675" t="s">
        <v>19576</v>
      </c>
      <c r="B19675" t="s">
        <v>39693</v>
      </c>
      <c r="I19675" t="s">
        <v>1898</v>
      </c>
      <c r="J19675">
        <v>9.94</v>
      </c>
      <c r="M19675">
        <v>9.94</v>
      </c>
      <c r="N19675">
        <f t="shared" si="307"/>
        <v>0</v>
      </c>
    </row>
    <row r="19676" spans="1:14" x14ac:dyDescent="0.2">
      <c r="A19676" t="s">
        <v>19577</v>
      </c>
      <c r="B19676" t="s">
        <v>39693</v>
      </c>
      <c r="I19676" t="s">
        <v>1898</v>
      </c>
      <c r="J19676">
        <v>155.91</v>
      </c>
      <c r="M19676">
        <v>155.91</v>
      </c>
      <c r="N19676">
        <f t="shared" si="307"/>
        <v>0</v>
      </c>
    </row>
    <row r="19677" spans="1:14" x14ac:dyDescent="0.2">
      <c r="A19677" t="s">
        <v>19578</v>
      </c>
      <c r="B19677" t="s">
        <v>39693</v>
      </c>
      <c r="I19677" t="s">
        <v>1898</v>
      </c>
      <c r="J19677">
        <v>25.28</v>
      </c>
      <c r="M19677">
        <v>25.28</v>
      </c>
      <c r="N19677">
        <f t="shared" si="307"/>
        <v>0</v>
      </c>
    </row>
    <row r="19678" spans="1:14" x14ac:dyDescent="0.2">
      <c r="A19678" t="s">
        <v>19579</v>
      </c>
      <c r="B19678" t="s">
        <v>39693</v>
      </c>
      <c r="I19678" t="s">
        <v>1898</v>
      </c>
      <c r="J19678">
        <v>9.94</v>
      </c>
      <c r="M19678">
        <v>9.94</v>
      </c>
      <c r="N19678">
        <f t="shared" si="307"/>
        <v>0</v>
      </c>
    </row>
    <row r="19679" spans="1:14" x14ac:dyDescent="0.2">
      <c r="A19679" t="s">
        <v>19580</v>
      </c>
      <c r="B19679" t="s">
        <v>39694</v>
      </c>
      <c r="I19679" t="s">
        <v>1898</v>
      </c>
      <c r="J19679">
        <v>186.05</v>
      </c>
      <c r="M19679">
        <v>186.05</v>
      </c>
      <c r="N19679">
        <f t="shared" si="307"/>
        <v>0</v>
      </c>
    </row>
    <row r="19680" spans="1:14" x14ac:dyDescent="0.2">
      <c r="A19680" t="s">
        <v>19581</v>
      </c>
      <c r="B19680" t="s">
        <v>39694</v>
      </c>
      <c r="I19680" t="s">
        <v>1898</v>
      </c>
      <c r="J19680">
        <v>38.89</v>
      </c>
      <c r="M19680">
        <v>38.89</v>
      </c>
      <c r="N19680">
        <f t="shared" si="307"/>
        <v>0</v>
      </c>
    </row>
    <row r="19681" spans="1:14" x14ac:dyDescent="0.2">
      <c r="A19681" t="s">
        <v>19582</v>
      </c>
      <c r="B19681" t="s">
        <v>39694</v>
      </c>
      <c r="I19681" t="s">
        <v>1898</v>
      </c>
      <c r="J19681">
        <v>20.81</v>
      </c>
      <c r="M19681">
        <v>20.81</v>
      </c>
      <c r="N19681">
        <f t="shared" si="307"/>
        <v>0</v>
      </c>
    </row>
    <row r="19682" spans="1:14" x14ac:dyDescent="0.2">
      <c r="A19682" t="s">
        <v>19583</v>
      </c>
      <c r="B19682" t="s">
        <v>39694</v>
      </c>
      <c r="I19682" t="s">
        <v>1898</v>
      </c>
      <c r="J19682">
        <v>186.05</v>
      </c>
      <c r="M19682">
        <v>186.05</v>
      </c>
      <c r="N19682">
        <f t="shared" si="307"/>
        <v>0</v>
      </c>
    </row>
    <row r="19683" spans="1:14" x14ac:dyDescent="0.2">
      <c r="A19683" t="s">
        <v>19584</v>
      </c>
      <c r="B19683" t="s">
        <v>39694</v>
      </c>
      <c r="I19683" t="s">
        <v>1898</v>
      </c>
      <c r="J19683">
        <v>38.89</v>
      </c>
      <c r="M19683">
        <v>38.89</v>
      </c>
      <c r="N19683">
        <f t="shared" si="307"/>
        <v>0</v>
      </c>
    </row>
    <row r="19684" spans="1:14" x14ac:dyDescent="0.2">
      <c r="A19684" t="s">
        <v>19585</v>
      </c>
      <c r="B19684" t="s">
        <v>39694</v>
      </c>
      <c r="I19684" t="s">
        <v>1898</v>
      </c>
      <c r="J19684">
        <v>20.81</v>
      </c>
      <c r="M19684">
        <v>20.81</v>
      </c>
      <c r="N19684">
        <f t="shared" si="307"/>
        <v>0</v>
      </c>
    </row>
    <row r="19685" spans="1:14" x14ac:dyDescent="0.2">
      <c r="A19685" t="s">
        <v>19586</v>
      </c>
      <c r="B19685" t="s">
        <v>39695</v>
      </c>
      <c r="I19685" t="s">
        <v>1898</v>
      </c>
      <c r="J19685">
        <v>301.29000000000002</v>
      </c>
      <c r="M19685">
        <v>301.29000000000002</v>
      </c>
      <c r="N19685">
        <f t="shared" si="307"/>
        <v>0</v>
      </c>
    </row>
    <row r="19686" spans="1:14" x14ac:dyDescent="0.2">
      <c r="A19686" t="s">
        <v>19587</v>
      </c>
      <c r="B19686" t="s">
        <v>39695</v>
      </c>
      <c r="I19686" t="s">
        <v>1898</v>
      </c>
      <c r="J19686">
        <v>74.31</v>
      </c>
      <c r="M19686">
        <v>74.31</v>
      </c>
      <c r="N19686">
        <f t="shared" si="307"/>
        <v>0</v>
      </c>
    </row>
    <row r="19687" spans="1:14" x14ac:dyDescent="0.2">
      <c r="A19687" t="s">
        <v>19588</v>
      </c>
      <c r="B19687" t="s">
        <v>39695</v>
      </c>
      <c r="I19687" t="s">
        <v>1898</v>
      </c>
      <c r="J19687">
        <v>45.48</v>
      </c>
      <c r="M19687">
        <v>45.48</v>
      </c>
      <c r="N19687">
        <f t="shared" si="307"/>
        <v>0</v>
      </c>
    </row>
    <row r="19688" spans="1:14" x14ac:dyDescent="0.2">
      <c r="A19688" t="s">
        <v>19589</v>
      </c>
      <c r="B19688" t="s">
        <v>39695</v>
      </c>
      <c r="I19688" t="s">
        <v>1898</v>
      </c>
      <c r="J19688">
        <v>301.29000000000002</v>
      </c>
      <c r="M19688">
        <v>301.29000000000002</v>
      </c>
      <c r="N19688">
        <f t="shared" si="307"/>
        <v>0</v>
      </c>
    </row>
    <row r="19689" spans="1:14" x14ac:dyDescent="0.2">
      <c r="A19689" t="s">
        <v>19590</v>
      </c>
      <c r="B19689" t="s">
        <v>39695</v>
      </c>
      <c r="I19689" t="s">
        <v>1898</v>
      </c>
      <c r="J19689">
        <v>74.31</v>
      </c>
      <c r="M19689">
        <v>74.31</v>
      </c>
      <c r="N19689">
        <f t="shared" si="307"/>
        <v>0</v>
      </c>
    </row>
    <row r="19690" spans="1:14" x14ac:dyDescent="0.2">
      <c r="A19690" t="s">
        <v>19591</v>
      </c>
      <c r="B19690" t="s">
        <v>39695</v>
      </c>
      <c r="I19690" t="s">
        <v>1898</v>
      </c>
      <c r="J19690">
        <v>45.48</v>
      </c>
      <c r="M19690">
        <v>45.48</v>
      </c>
      <c r="N19690">
        <f t="shared" si="307"/>
        <v>0</v>
      </c>
    </row>
    <row r="19691" spans="1:14" x14ac:dyDescent="0.2">
      <c r="A19691" t="s">
        <v>19592</v>
      </c>
      <c r="B19691" t="s">
        <v>39696</v>
      </c>
      <c r="I19691" t="s">
        <v>1898</v>
      </c>
      <c r="J19691">
        <v>9.6999999999999993</v>
      </c>
      <c r="M19691">
        <v>9.6999999999999993</v>
      </c>
      <c r="N19691">
        <f t="shared" si="307"/>
        <v>0</v>
      </c>
    </row>
    <row r="19692" spans="1:14" x14ac:dyDescent="0.2">
      <c r="A19692" t="s">
        <v>19593</v>
      </c>
      <c r="B19692" t="s">
        <v>39696</v>
      </c>
      <c r="I19692" t="s">
        <v>1898</v>
      </c>
      <c r="J19692">
        <v>1.18</v>
      </c>
      <c r="M19692">
        <v>1.18</v>
      </c>
      <c r="N19692">
        <f t="shared" si="307"/>
        <v>0</v>
      </c>
    </row>
    <row r="19693" spans="1:14" x14ac:dyDescent="0.2">
      <c r="A19693" t="s">
        <v>19594</v>
      </c>
      <c r="B19693" t="s">
        <v>39696</v>
      </c>
      <c r="I19693" t="s">
        <v>1898</v>
      </c>
      <c r="J19693">
        <v>0.23</v>
      </c>
      <c r="M19693">
        <v>0.23</v>
      </c>
      <c r="N19693">
        <f t="shared" si="307"/>
        <v>0</v>
      </c>
    </row>
    <row r="19694" spans="1:14" x14ac:dyDescent="0.2">
      <c r="A19694" t="s">
        <v>19595</v>
      </c>
      <c r="B19694" t="s">
        <v>39696</v>
      </c>
      <c r="I19694" t="s">
        <v>1898</v>
      </c>
      <c r="J19694">
        <v>9.6999999999999993</v>
      </c>
      <c r="M19694">
        <v>9.6999999999999993</v>
      </c>
      <c r="N19694">
        <f t="shared" si="307"/>
        <v>0</v>
      </c>
    </row>
    <row r="19695" spans="1:14" x14ac:dyDescent="0.2">
      <c r="A19695" t="s">
        <v>19596</v>
      </c>
      <c r="B19695" t="s">
        <v>39696</v>
      </c>
      <c r="I19695" t="s">
        <v>1898</v>
      </c>
      <c r="J19695">
        <v>1.18</v>
      </c>
      <c r="M19695">
        <v>1.18</v>
      </c>
      <c r="N19695">
        <f t="shared" si="307"/>
        <v>0</v>
      </c>
    </row>
    <row r="19696" spans="1:14" x14ac:dyDescent="0.2">
      <c r="A19696" t="s">
        <v>19597</v>
      </c>
      <c r="B19696" t="s">
        <v>39696</v>
      </c>
      <c r="I19696" t="s">
        <v>1898</v>
      </c>
      <c r="J19696">
        <v>0.23</v>
      </c>
      <c r="M19696">
        <v>0.23</v>
      </c>
      <c r="N19696">
        <f t="shared" si="307"/>
        <v>0</v>
      </c>
    </row>
    <row r="19697" spans="1:14" x14ac:dyDescent="0.2">
      <c r="A19697" t="s">
        <v>19598</v>
      </c>
      <c r="B19697" t="s">
        <v>39697</v>
      </c>
      <c r="I19697" t="s">
        <v>1898</v>
      </c>
      <c r="J19697">
        <v>94.95</v>
      </c>
      <c r="M19697">
        <v>94.95</v>
      </c>
      <c r="N19697">
        <f t="shared" si="307"/>
        <v>0</v>
      </c>
    </row>
    <row r="19698" spans="1:14" x14ac:dyDescent="0.2">
      <c r="A19698" t="s">
        <v>19599</v>
      </c>
      <c r="B19698" t="s">
        <v>39698</v>
      </c>
      <c r="I19698" t="s">
        <v>1898</v>
      </c>
      <c r="J19698">
        <v>15.27</v>
      </c>
      <c r="M19698">
        <v>15.27</v>
      </c>
      <c r="N19698">
        <f t="shared" si="307"/>
        <v>0</v>
      </c>
    </row>
    <row r="19699" spans="1:14" x14ac:dyDescent="0.2">
      <c r="A19699" t="s">
        <v>19600</v>
      </c>
      <c r="B19699" t="s">
        <v>39697</v>
      </c>
      <c r="I19699" t="s">
        <v>1898</v>
      </c>
      <c r="J19699">
        <v>6.06</v>
      </c>
      <c r="M19699">
        <v>6.06</v>
      </c>
      <c r="N19699">
        <f t="shared" si="307"/>
        <v>0</v>
      </c>
    </row>
    <row r="19700" spans="1:14" x14ac:dyDescent="0.2">
      <c r="A19700" t="s">
        <v>19601</v>
      </c>
      <c r="B19700" t="s">
        <v>39697</v>
      </c>
      <c r="I19700" t="s">
        <v>1898</v>
      </c>
      <c r="J19700">
        <v>94.95</v>
      </c>
      <c r="M19700">
        <v>94.95</v>
      </c>
      <c r="N19700">
        <f t="shared" si="307"/>
        <v>0</v>
      </c>
    </row>
    <row r="19701" spans="1:14" x14ac:dyDescent="0.2">
      <c r="A19701" t="s">
        <v>19602</v>
      </c>
      <c r="B19701" t="s">
        <v>39698</v>
      </c>
      <c r="I19701" t="s">
        <v>1898</v>
      </c>
      <c r="J19701">
        <v>15.27</v>
      </c>
      <c r="M19701">
        <v>15.27</v>
      </c>
      <c r="N19701">
        <f t="shared" si="307"/>
        <v>0</v>
      </c>
    </row>
    <row r="19702" spans="1:14" x14ac:dyDescent="0.2">
      <c r="A19702" t="s">
        <v>19603</v>
      </c>
      <c r="B19702" t="s">
        <v>39697</v>
      </c>
      <c r="I19702" t="s">
        <v>1898</v>
      </c>
      <c r="J19702">
        <v>6.06</v>
      </c>
      <c r="M19702">
        <v>6.06</v>
      </c>
      <c r="N19702">
        <f t="shared" si="307"/>
        <v>0</v>
      </c>
    </row>
    <row r="19703" spans="1:14" x14ac:dyDescent="0.2">
      <c r="A19703" t="s">
        <v>19604</v>
      </c>
      <c r="B19703" t="s">
        <v>39699</v>
      </c>
      <c r="I19703" t="s">
        <v>1898</v>
      </c>
      <c r="J19703">
        <v>219.94</v>
      </c>
      <c r="M19703">
        <v>219.94</v>
      </c>
      <c r="N19703">
        <f t="shared" si="307"/>
        <v>0</v>
      </c>
    </row>
    <row r="19704" spans="1:14" x14ac:dyDescent="0.2">
      <c r="A19704" t="s">
        <v>19605</v>
      </c>
      <c r="B19704" t="s">
        <v>39699</v>
      </c>
      <c r="I19704" t="s">
        <v>1898</v>
      </c>
      <c r="J19704">
        <v>31.62</v>
      </c>
      <c r="M19704">
        <v>31.62</v>
      </c>
      <c r="N19704">
        <f t="shared" si="307"/>
        <v>0</v>
      </c>
    </row>
    <row r="19705" spans="1:14" x14ac:dyDescent="0.2">
      <c r="A19705" t="s">
        <v>19606</v>
      </c>
      <c r="B19705" t="s">
        <v>39699</v>
      </c>
      <c r="I19705" t="s">
        <v>1898</v>
      </c>
      <c r="J19705">
        <v>10.11</v>
      </c>
      <c r="M19705">
        <v>10.11</v>
      </c>
      <c r="N19705">
        <f t="shared" si="307"/>
        <v>0</v>
      </c>
    </row>
    <row r="19706" spans="1:14" x14ac:dyDescent="0.2">
      <c r="A19706" t="s">
        <v>19607</v>
      </c>
      <c r="B19706" t="s">
        <v>39699</v>
      </c>
      <c r="I19706" t="s">
        <v>1898</v>
      </c>
      <c r="J19706">
        <v>219.94</v>
      </c>
      <c r="M19706">
        <v>219.94</v>
      </c>
      <c r="N19706">
        <f t="shared" si="307"/>
        <v>0</v>
      </c>
    </row>
    <row r="19707" spans="1:14" x14ac:dyDescent="0.2">
      <c r="A19707" t="s">
        <v>19608</v>
      </c>
      <c r="B19707" t="s">
        <v>39699</v>
      </c>
      <c r="I19707" t="s">
        <v>1898</v>
      </c>
      <c r="J19707">
        <v>31.62</v>
      </c>
      <c r="M19707">
        <v>31.62</v>
      </c>
      <c r="N19707">
        <f t="shared" si="307"/>
        <v>0</v>
      </c>
    </row>
    <row r="19708" spans="1:14" x14ac:dyDescent="0.2">
      <c r="A19708" t="s">
        <v>19609</v>
      </c>
      <c r="B19708" t="s">
        <v>39699</v>
      </c>
      <c r="I19708" t="s">
        <v>1898</v>
      </c>
      <c r="J19708">
        <v>10.11</v>
      </c>
      <c r="M19708">
        <v>10.11</v>
      </c>
      <c r="N19708">
        <f t="shared" si="307"/>
        <v>0</v>
      </c>
    </row>
    <row r="19709" spans="1:14" x14ac:dyDescent="0.2">
      <c r="A19709" t="s">
        <v>19610</v>
      </c>
      <c r="B19709" t="s">
        <v>39700</v>
      </c>
      <c r="I19709" t="s">
        <v>1898</v>
      </c>
      <c r="J19709">
        <v>14.12</v>
      </c>
      <c r="M19709">
        <v>14.12</v>
      </c>
      <c r="N19709">
        <f t="shared" si="307"/>
        <v>0</v>
      </c>
    </row>
    <row r="19710" spans="1:14" x14ac:dyDescent="0.2">
      <c r="A19710" t="s">
        <v>19611</v>
      </c>
      <c r="B19710" t="s">
        <v>39700</v>
      </c>
      <c r="I19710" t="s">
        <v>1898</v>
      </c>
      <c r="J19710">
        <v>1.73</v>
      </c>
      <c r="M19710">
        <v>1.73</v>
      </c>
      <c r="N19710">
        <f t="shared" si="307"/>
        <v>0</v>
      </c>
    </row>
    <row r="19711" spans="1:14" x14ac:dyDescent="0.2">
      <c r="A19711" t="s">
        <v>19612</v>
      </c>
      <c r="B19711" t="s">
        <v>39700</v>
      </c>
      <c r="I19711" t="s">
        <v>1898</v>
      </c>
      <c r="J19711">
        <v>0.35</v>
      </c>
      <c r="M19711">
        <v>0.35</v>
      </c>
      <c r="N19711">
        <f t="shared" si="307"/>
        <v>0</v>
      </c>
    </row>
    <row r="19712" spans="1:14" x14ac:dyDescent="0.2">
      <c r="A19712" t="s">
        <v>19613</v>
      </c>
      <c r="B19712" t="s">
        <v>39700</v>
      </c>
      <c r="I19712" t="s">
        <v>1898</v>
      </c>
      <c r="J19712">
        <v>14.12</v>
      </c>
      <c r="M19712">
        <v>14.12</v>
      </c>
      <c r="N19712">
        <f t="shared" si="307"/>
        <v>0</v>
      </c>
    </row>
    <row r="19713" spans="1:14" x14ac:dyDescent="0.2">
      <c r="A19713" t="s">
        <v>19614</v>
      </c>
      <c r="B19713" t="s">
        <v>39700</v>
      </c>
      <c r="I19713" t="s">
        <v>1898</v>
      </c>
      <c r="J19713">
        <v>1.73</v>
      </c>
      <c r="M19713">
        <v>1.73</v>
      </c>
      <c r="N19713">
        <f t="shared" si="307"/>
        <v>0</v>
      </c>
    </row>
    <row r="19714" spans="1:14" x14ac:dyDescent="0.2">
      <c r="A19714" t="s">
        <v>19615</v>
      </c>
      <c r="B19714" t="s">
        <v>39700</v>
      </c>
      <c r="I19714" t="s">
        <v>1898</v>
      </c>
      <c r="J19714">
        <v>0.35</v>
      </c>
      <c r="M19714">
        <v>0.35</v>
      </c>
      <c r="N19714">
        <f t="shared" si="307"/>
        <v>0</v>
      </c>
    </row>
    <row r="19715" spans="1:14" x14ac:dyDescent="0.2">
      <c r="A19715" t="s">
        <v>19616</v>
      </c>
      <c r="B19715" t="s">
        <v>39701</v>
      </c>
      <c r="I19715" t="s">
        <v>1898</v>
      </c>
      <c r="J19715">
        <v>82.32</v>
      </c>
      <c r="M19715">
        <v>82.32</v>
      </c>
      <c r="N19715">
        <f t="shared" si="307"/>
        <v>0</v>
      </c>
    </row>
    <row r="19716" spans="1:14" x14ac:dyDescent="0.2">
      <c r="A19716" t="s">
        <v>19617</v>
      </c>
      <c r="B19716" t="s">
        <v>39701</v>
      </c>
      <c r="I19716" t="s">
        <v>1898</v>
      </c>
      <c r="J19716">
        <v>17.09</v>
      </c>
      <c r="M19716">
        <v>17.09</v>
      </c>
      <c r="N19716">
        <f t="shared" ref="N19716:N19779" si="308">J19716-M19716</f>
        <v>0</v>
      </c>
    </row>
    <row r="19717" spans="1:14" x14ac:dyDescent="0.2">
      <c r="A19717" t="s">
        <v>19618</v>
      </c>
      <c r="B19717" t="s">
        <v>39701</v>
      </c>
      <c r="I19717" t="s">
        <v>1898</v>
      </c>
      <c r="J19717">
        <v>9.33</v>
      </c>
      <c r="M19717">
        <v>9.33</v>
      </c>
      <c r="N19717">
        <f t="shared" si="308"/>
        <v>0</v>
      </c>
    </row>
    <row r="19718" spans="1:14" x14ac:dyDescent="0.2">
      <c r="A19718" t="s">
        <v>19619</v>
      </c>
      <c r="B19718" t="s">
        <v>39701</v>
      </c>
      <c r="I19718" t="s">
        <v>1898</v>
      </c>
      <c r="J19718">
        <v>82.32</v>
      </c>
      <c r="M19718">
        <v>82.32</v>
      </c>
      <c r="N19718">
        <f t="shared" si="308"/>
        <v>0</v>
      </c>
    </row>
    <row r="19719" spans="1:14" x14ac:dyDescent="0.2">
      <c r="A19719" t="s">
        <v>19620</v>
      </c>
      <c r="B19719" t="s">
        <v>39701</v>
      </c>
      <c r="I19719" t="s">
        <v>1898</v>
      </c>
      <c r="J19719">
        <v>17.09</v>
      </c>
      <c r="M19719">
        <v>17.09</v>
      </c>
      <c r="N19719">
        <f t="shared" si="308"/>
        <v>0</v>
      </c>
    </row>
    <row r="19720" spans="1:14" x14ac:dyDescent="0.2">
      <c r="A19720" t="s">
        <v>19621</v>
      </c>
      <c r="B19720" t="s">
        <v>39701</v>
      </c>
      <c r="I19720" t="s">
        <v>1898</v>
      </c>
      <c r="J19720">
        <v>9.33</v>
      </c>
      <c r="M19720">
        <v>9.33</v>
      </c>
      <c r="N19720">
        <f t="shared" si="308"/>
        <v>0</v>
      </c>
    </row>
    <row r="19721" spans="1:14" x14ac:dyDescent="0.2">
      <c r="A19721" t="s">
        <v>19622</v>
      </c>
      <c r="B19721" t="s">
        <v>39702</v>
      </c>
      <c r="I19721" t="s">
        <v>1898</v>
      </c>
      <c r="J19721">
        <v>1689.58</v>
      </c>
      <c r="M19721">
        <v>1689.58</v>
      </c>
      <c r="N19721">
        <f t="shared" si="308"/>
        <v>0</v>
      </c>
    </row>
    <row r="19722" spans="1:14" x14ac:dyDescent="0.2">
      <c r="A19722" t="s">
        <v>19623</v>
      </c>
      <c r="B19722" t="s">
        <v>39702</v>
      </c>
      <c r="I19722" t="s">
        <v>1898</v>
      </c>
      <c r="J19722">
        <v>924.3</v>
      </c>
      <c r="M19722">
        <v>924.3</v>
      </c>
      <c r="N19722">
        <f t="shared" si="308"/>
        <v>0</v>
      </c>
    </row>
    <row r="19723" spans="1:14" x14ac:dyDescent="0.2">
      <c r="A19723" t="s">
        <v>19624</v>
      </c>
      <c r="B19723" t="s">
        <v>39702</v>
      </c>
      <c r="I19723" t="s">
        <v>1898</v>
      </c>
      <c r="J19723">
        <v>758.55</v>
      </c>
      <c r="M19723">
        <v>758.55</v>
      </c>
      <c r="N19723">
        <f t="shared" si="308"/>
        <v>0</v>
      </c>
    </row>
    <row r="19724" spans="1:14" x14ac:dyDescent="0.2">
      <c r="A19724" t="s">
        <v>19625</v>
      </c>
      <c r="B19724" t="s">
        <v>39702</v>
      </c>
      <c r="I19724" t="s">
        <v>1898</v>
      </c>
      <c r="J19724">
        <v>1685.95</v>
      </c>
      <c r="M19724">
        <v>1685.95</v>
      </c>
      <c r="N19724">
        <f t="shared" si="308"/>
        <v>0</v>
      </c>
    </row>
    <row r="19725" spans="1:14" x14ac:dyDescent="0.2">
      <c r="A19725" t="s">
        <v>19626</v>
      </c>
      <c r="B19725" t="s">
        <v>39702</v>
      </c>
      <c r="I19725" t="s">
        <v>1898</v>
      </c>
      <c r="J19725">
        <v>920.67</v>
      </c>
      <c r="M19725">
        <v>920.67</v>
      </c>
      <c r="N19725">
        <f t="shared" si="308"/>
        <v>0</v>
      </c>
    </row>
    <row r="19726" spans="1:14" x14ac:dyDescent="0.2">
      <c r="A19726" t="s">
        <v>19627</v>
      </c>
      <c r="B19726" t="s">
        <v>39702</v>
      </c>
      <c r="I19726" t="s">
        <v>1898</v>
      </c>
      <c r="J19726">
        <v>754.92</v>
      </c>
      <c r="M19726">
        <v>754.92</v>
      </c>
      <c r="N19726">
        <f t="shared" si="308"/>
        <v>0</v>
      </c>
    </row>
    <row r="19727" spans="1:14" x14ac:dyDescent="0.2">
      <c r="A19727" t="s">
        <v>19628</v>
      </c>
      <c r="B19727" t="s">
        <v>39703</v>
      </c>
      <c r="I19727" t="s">
        <v>1898</v>
      </c>
      <c r="J19727">
        <v>18.149999999999999</v>
      </c>
      <c r="M19727">
        <v>18.149999999999999</v>
      </c>
      <c r="N19727">
        <f t="shared" si="308"/>
        <v>0</v>
      </c>
    </row>
    <row r="19728" spans="1:14" x14ac:dyDescent="0.2">
      <c r="A19728" t="s">
        <v>19629</v>
      </c>
      <c r="B19728" t="s">
        <v>39703</v>
      </c>
      <c r="I19728" t="s">
        <v>1898</v>
      </c>
      <c r="J19728">
        <v>15.12</v>
      </c>
      <c r="M19728">
        <v>15.12</v>
      </c>
      <c r="N19728">
        <f t="shared" si="308"/>
        <v>0</v>
      </c>
    </row>
    <row r="19729" spans="1:14" x14ac:dyDescent="0.2">
      <c r="A19729" t="s">
        <v>19630</v>
      </c>
      <c r="B19729" t="s">
        <v>39703</v>
      </c>
      <c r="I19729" t="s">
        <v>1898</v>
      </c>
      <c r="J19729">
        <v>18.149999999999999</v>
      </c>
      <c r="M19729">
        <v>18.149999999999999</v>
      </c>
      <c r="N19729">
        <f t="shared" si="308"/>
        <v>0</v>
      </c>
    </row>
    <row r="19730" spans="1:14" x14ac:dyDescent="0.2">
      <c r="A19730" t="s">
        <v>19631</v>
      </c>
      <c r="B19730" t="s">
        <v>39703</v>
      </c>
      <c r="I19730" t="s">
        <v>1898</v>
      </c>
      <c r="J19730">
        <v>15.12</v>
      </c>
      <c r="M19730">
        <v>15.12</v>
      </c>
      <c r="N19730">
        <f t="shared" si="308"/>
        <v>0</v>
      </c>
    </row>
    <row r="19731" spans="1:14" x14ac:dyDescent="0.2">
      <c r="A19731" t="s">
        <v>19632</v>
      </c>
      <c r="B19731" t="s">
        <v>39704</v>
      </c>
      <c r="I19731" t="s">
        <v>1898</v>
      </c>
      <c r="J19731">
        <v>34.950000000000003</v>
      </c>
      <c r="M19731">
        <v>34.950000000000003</v>
      </c>
      <c r="N19731">
        <f t="shared" si="308"/>
        <v>0</v>
      </c>
    </row>
    <row r="19732" spans="1:14" x14ac:dyDescent="0.2">
      <c r="A19732" t="s">
        <v>19633</v>
      </c>
      <c r="B19732" t="s">
        <v>39704</v>
      </c>
      <c r="I19732" t="s">
        <v>1898</v>
      </c>
      <c r="J19732">
        <v>29.12</v>
      </c>
      <c r="M19732">
        <v>29.12</v>
      </c>
      <c r="N19732">
        <f t="shared" si="308"/>
        <v>0</v>
      </c>
    </row>
    <row r="19733" spans="1:14" x14ac:dyDescent="0.2">
      <c r="A19733" t="s">
        <v>19634</v>
      </c>
      <c r="B19733" t="s">
        <v>39704</v>
      </c>
      <c r="I19733" t="s">
        <v>1898</v>
      </c>
      <c r="J19733">
        <v>34.950000000000003</v>
      </c>
      <c r="M19733">
        <v>34.950000000000003</v>
      </c>
      <c r="N19733">
        <f t="shared" si="308"/>
        <v>0</v>
      </c>
    </row>
    <row r="19734" spans="1:14" x14ac:dyDescent="0.2">
      <c r="A19734" t="s">
        <v>19635</v>
      </c>
      <c r="B19734" t="s">
        <v>39704</v>
      </c>
      <c r="I19734" t="s">
        <v>1898</v>
      </c>
      <c r="J19734">
        <v>29.12</v>
      </c>
      <c r="M19734">
        <v>29.12</v>
      </c>
      <c r="N19734">
        <f t="shared" si="308"/>
        <v>0</v>
      </c>
    </row>
    <row r="19735" spans="1:14" x14ac:dyDescent="0.2">
      <c r="A19735" t="s">
        <v>19636</v>
      </c>
      <c r="B19735" t="s">
        <v>39705</v>
      </c>
      <c r="I19735" t="s">
        <v>1898</v>
      </c>
      <c r="J19735">
        <v>0.42</v>
      </c>
      <c r="M19735">
        <v>0.42</v>
      </c>
      <c r="N19735">
        <f t="shared" si="308"/>
        <v>0</v>
      </c>
    </row>
    <row r="19736" spans="1:14" x14ac:dyDescent="0.2">
      <c r="A19736" t="s">
        <v>19637</v>
      </c>
      <c r="B19736" t="s">
        <v>39705</v>
      </c>
      <c r="I19736" t="s">
        <v>1898</v>
      </c>
      <c r="J19736">
        <v>0.42</v>
      </c>
      <c r="M19736">
        <v>0.42</v>
      </c>
      <c r="N19736">
        <f t="shared" si="308"/>
        <v>0</v>
      </c>
    </row>
    <row r="19737" spans="1:14" x14ac:dyDescent="0.2">
      <c r="A19737" t="s">
        <v>19638</v>
      </c>
      <c r="B19737" t="s">
        <v>39705</v>
      </c>
      <c r="I19737" t="s">
        <v>1898</v>
      </c>
      <c r="J19737">
        <v>0.42</v>
      </c>
      <c r="M19737">
        <v>0.42</v>
      </c>
      <c r="N19737">
        <f t="shared" si="308"/>
        <v>0</v>
      </c>
    </row>
    <row r="19738" spans="1:14" x14ac:dyDescent="0.2">
      <c r="A19738" t="s">
        <v>19639</v>
      </c>
      <c r="B19738" t="s">
        <v>39705</v>
      </c>
      <c r="I19738" t="s">
        <v>1898</v>
      </c>
      <c r="J19738">
        <v>0.42</v>
      </c>
      <c r="M19738">
        <v>0.42</v>
      </c>
      <c r="N19738">
        <f t="shared" si="308"/>
        <v>0</v>
      </c>
    </row>
    <row r="19739" spans="1:14" x14ac:dyDescent="0.2">
      <c r="A19739" t="s">
        <v>19640</v>
      </c>
      <c r="B19739" t="s">
        <v>39706</v>
      </c>
      <c r="I19739" t="s">
        <v>1898</v>
      </c>
      <c r="J19739">
        <v>1.19</v>
      </c>
      <c r="M19739">
        <v>1.19</v>
      </c>
      <c r="N19739">
        <f t="shared" si="308"/>
        <v>0</v>
      </c>
    </row>
    <row r="19740" spans="1:14" x14ac:dyDescent="0.2">
      <c r="A19740" t="s">
        <v>19641</v>
      </c>
      <c r="B19740" t="s">
        <v>39706</v>
      </c>
      <c r="I19740" t="s">
        <v>1898</v>
      </c>
      <c r="J19740">
        <v>1.19</v>
      </c>
      <c r="M19740">
        <v>1.19</v>
      </c>
      <c r="N19740">
        <f t="shared" si="308"/>
        <v>0</v>
      </c>
    </row>
    <row r="19741" spans="1:14" x14ac:dyDescent="0.2">
      <c r="A19741" t="s">
        <v>19642</v>
      </c>
      <c r="B19741" t="s">
        <v>39706</v>
      </c>
      <c r="I19741" t="s">
        <v>1898</v>
      </c>
      <c r="J19741">
        <v>1.19</v>
      </c>
      <c r="M19741">
        <v>1.19</v>
      </c>
      <c r="N19741">
        <f t="shared" si="308"/>
        <v>0</v>
      </c>
    </row>
    <row r="19742" spans="1:14" x14ac:dyDescent="0.2">
      <c r="A19742" t="s">
        <v>19643</v>
      </c>
      <c r="B19742" t="s">
        <v>39706</v>
      </c>
      <c r="I19742" t="s">
        <v>1898</v>
      </c>
      <c r="J19742">
        <v>1.19</v>
      </c>
      <c r="M19742">
        <v>1.19</v>
      </c>
      <c r="N19742">
        <f t="shared" si="308"/>
        <v>0</v>
      </c>
    </row>
    <row r="19743" spans="1:14" x14ac:dyDescent="0.2">
      <c r="A19743" t="s">
        <v>19644</v>
      </c>
      <c r="B19743" t="s">
        <v>19645</v>
      </c>
      <c r="I19743" t="s">
        <v>1898</v>
      </c>
      <c r="J19743">
        <v>4.08</v>
      </c>
      <c r="M19743">
        <v>4.08</v>
      </c>
      <c r="N19743">
        <f t="shared" si="308"/>
        <v>0</v>
      </c>
    </row>
    <row r="19744" spans="1:14" x14ac:dyDescent="0.2">
      <c r="A19744" t="s">
        <v>19646</v>
      </c>
      <c r="B19744" t="s">
        <v>19645</v>
      </c>
      <c r="I19744" t="s">
        <v>1898</v>
      </c>
      <c r="J19744">
        <v>0.61</v>
      </c>
      <c r="M19744">
        <v>0.61</v>
      </c>
      <c r="N19744">
        <f t="shared" si="308"/>
        <v>0</v>
      </c>
    </row>
    <row r="19745" spans="1:14" x14ac:dyDescent="0.2">
      <c r="A19745" t="s">
        <v>19647</v>
      </c>
      <c r="B19745" t="s">
        <v>19645</v>
      </c>
      <c r="I19745" t="s">
        <v>1898</v>
      </c>
      <c r="J19745">
        <v>0.2</v>
      </c>
      <c r="M19745">
        <v>0.2</v>
      </c>
      <c r="N19745">
        <f t="shared" si="308"/>
        <v>0</v>
      </c>
    </row>
    <row r="19746" spans="1:14" x14ac:dyDescent="0.2">
      <c r="A19746" t="s">
        <v>19648</v>
      </c>
      <c r="B19746" t="s">
        <v>19645</v>
      </c>
      <c r="I19746" t="s">
        <v>1898</v>
      </c>
      <c r="J19746">
        <v>4.08</v>
      </c>
      <c r="M19746">
        <v>4.08</v>
      </c>
      <c r="N19746">
        <f t="shared" si="308"/>
        <v>0</v>
      </c>
    </row>
    <row r="19747" spans="1:14" x14ac:dyDescent="0.2">
      <c r="A19747" t="s">
        <v>19649</v>
      </c>
      <c r="B19747" t="s">
        <v>19645</v>
      </c>
      <c r="I19747" t="s">
        <v>1898</v>
      </c>
      <c r="J19747">
        <v>0.61</v>
      </c>
      <c r="M19747">
        <v>0.61</v>
      </c>
      <c r="N19747">
        <f t="shared" si="308"/>
        <v>0</v>
      </c>
    </row>
    <row r="19748" spans="1:14" x14ac:dyDescent="0.2">
      <c r="A19748" t="s">
        <v>19650</v>
      </c>
      <c r="B19748" t="s">
        <v>19645</v>
      </c>
      <c r="I19748" t="s">
        <v>1898</v>
      </c>
      <c r="J19748">
        <v>0.2</v>
      </c>
      <c r="M19748">
        <v>0.2</v>
      </c>
      <c r="N19748">
        <f t="shared" si="308"/>
        <v>0</v>
      </c>
    </row>
    <row r="19749" spans="1:14" x14ac:dyDescent="0.2">
      <c r="A19749" t="s">
        <v>19651</v>
      </c>
      <c r="B19749" t="s">
        <v>39707</v>
      </c>
      <c r="I19749" t="s">
        <v>1898</v>
      </c>
      <c r="J19749">
        <v>1.1100000000000001</v>
      </c>
      <c r="M19749">
        <v>1.1100000000000001</v>
      </c>
      <c r="N19749">
        <f t="shared" si="308"/>
        <v>0</v>
      </c>
    </row>
    <row r="19750" spans="1:14" x14ac:dyDescent="0.2">
      <c r="A19750" t="s">
        <v>19652</v>
      </c>
      <c r="B19750" t="s">
        <v>39708</v>
      </c>
      <c r="I19750" t="s">
        <v>1898</v>
      </c>
      <c r="J19750">
        <v>0.76</v>
      </c>
      <c r="M19750">
        <v>0.76</v>
      </c>
      <c r="N19750">
        <f t="shared" si="308"/>
        <v>0</v>
      </c>
    </row>
    <row r="19751" spans="1:14" x14ac:dyDescent="0.2">
      <c r="A19751" t="s">
        <v>19653</v>
      </c>
      <c r="B19751" t="s">
        <v>39707</v>
      </c>
      <c r="I19751" t="s">
        <v>1898</v>
      </c>
      <c r="J19751">
        <v>1.1100000000000001</v>
      </c>
      <c r="M19751">
        <v>1.1100000000000001</v>
      </c>
      <c r="N19751">
        <f t="shared" si="308"/>
        <v>0</v>
      </c>
    </row>
    <row r="19752" spans="1:14" x14ac:dyDescent="0.2">
      <c r="A19752" t="s">
        <v>19654</v>
      </c>
      <c r="B19752" t="s">
        <v>39708</v>
      </c>
      <c r="I19752" t="s">
        <v>1898</v>
      </c>
      <c r="J19752">
        <v>0.76</v>
      </c>
      <c r="M19752">
        <v>0.76</v>
      </c>
      <c r="N19752">
        <f t="shared" si="308"/>
        <v>0</v>
      </c>
    </row>
    <row r="19753" spans="1:14" x14ac:dyDescent="0.2">
      <c r="A19753" t="s">
        <v>28216</v>
      </c>
      <c r="B19753" t="s">
        <v>39709</v>
      </c>
      <c r="I19753" t="s">
        <v>1898</v>
      </c>
      <c r="J19753">
        <v>29.47</v>
      </c>
      <c r="M19753">
        <v>29.47</v>
      </c>
      <c r="N19753">
        <f t="shared" si="308"/>
        <v>0</v>
      </c>
    </row>
    <row r="19754" spans="1:14" x14ac:dyDescent="0.2">
      <c r="A19754" t="s">
        <v>28217</v>
      </c>
      <c r="B19754" t="s">
        <v>39709</v>
      </c>
      <c r="I19754" t="s">
        <v>1898</v>
      </c>
      <c r="J19754">
        <v>19.64</v>
      </c>
      <c r="M19754">
        <v>19.64</v>
      </c>
      <c r="N19754">
        <f t="shared" si="308"/>
        <v>0</v>
      </c>
    </row>
    <row r="19755" spans="1:14" x14ac:dyDescent="0.2">
      <c r="A19755" t="s">
        <v>28218</v>
      </c>
      <c r="B19755" t="s">
        <v>39709</v>
      </c>
      <c r="I19755" t="s">
        <v>1898</v>
      </c>
      <c r="J19755">
        <v>29.47</v>
      </c>
      <c r="M19755">
        <v>29.47</v>
      </c>
      <c r="N19755">
        <f t="shared" si="308"/>
        <v>0</v>
      </c>
    </row>
    <row r="19756" spans="1:14" x14ac:dyDescent="0.2">
      <c r="A19756" t="s">
        <v>28219</v>
      </c>
      <c r="B19756" t="s">
        <v>39709</v>
      </c>
      <c r="I19756" t="s">
        <v>1898</v>
      </c>
      <c r="J19756">
        <v>19.64</v>
      </c>
      <c r="M19756">
        <v>19.64</v>
      </c>
      <c r="N19756">
        <f t="shared" si="308"/>
        <v>0</v>
      </c>
    </row>
    <row r="19757" spans="1:14" x14ac:dyDescent="0.2">
      <c r="A19757" t="s">
        <v>19655</v>
      </c>
      <c r="B19757" t="s">
        <v>39710</v>
      </c>
      <c r="I19757" t="s">
        <v>1898</v>
      </c>
      <c r="J19757">
        <v>6.68</v>
      </c>
      <c r="M19757">
        <v>6.68</v>
      </c>
      <c r="N19757">
        <f t="shared" si="308"/>
        <v>0</v>
      </c>
    </row>
    <row r="19758" spans="1:14" x14ac:dyDescent="0.2">
      <c r="A19758" t="s">
        <v>19656</v>
      </c>
      <c r="B19758" t="s">
        <v>39710</v>
      </c>
      <c r="I19758" t="s">
        <v>1898</v>
      </c>
      <c r="J19758">
        <v>0.13</v>
      </c>
      <c r="M19758">
        <v>0.13</v>
      </c>
      <c r="N19758">
        <f t="shared" si="308"/>
        <v>0</v>
      </c>
    </row>
    <row r="19759" spans="1:14" x14ac:dyDescent="0.2">
      <c r="A19759" t="s">
        <v>19657</v>
      </c>
      <c r="B19759" t="s">
        <v>39710</v>
      </c>
      <c r="I19759" t="s">
        <v>1898</v>
      </c>
      <c r="J19759">
        <v>6.68</v>
      </c>
      <c r="M19759">
        <v>6.68</v>
      </c>
      <c r="N19759">
        <f t="shared" si="308"/>
        <v>0</v>
      </c>
    </row>
    <row r="19760" spans="1:14" x14ac:dyDescent="0.2">
      <c r="A19760" t="s">
        <v>19658</v>
      </c>
      <c r="B19760" t="s">
        <v>39710</v>
      </c>
      <c r="I19760" t="s">
        <v>1898</v>
      </c>
      <c r="J19760">
        <v>0.13</v>
      </c>
      <c r="M19760">
        <v>0.13</v>
      </c>
      <c r="N19760">
        <f t="shared" si="308"/>
        <v>0</v>
      </c>
    </row>
    <row r="19761" spans="1:14" x14ac:dyDescent="0.2">
      <c r="A19761" t="s">
        <v>19659</v>
      </c>
      <c r="B19761" t="s">
        <v>39711</v>
      </c>
      <c r="I19761" t="s">
        <v>1898</v>
      </c>
      <c r="J19761">
        <v>6.67</v>
      </c>
      <c r="M19761">
        <v>6.67</v>
      </c>
      <c r="N19761">
        <f t="shared" si="308"/>
        <v>0</v>
      </c>
    </row>
    <row r="19762" spans="1:14" x14ac:dyDescent="0.2">
      <c r="A19762" t="s">
        <v>19660</v>
      </c>
      <c r="B19762" t="s">
        <v>39711</v>
      </c>
      <c r="I19762" t="s">
        <v>1898</v>
      </c>
      <c r="J19762">
        <v>0.12</v>
      </c>
      <c r="M19762">
        <v>0.12</v>
      </c>
      <c r="N19762">
        <f t="shared" si="308"/>
        <v>0</v>
      </c>
    </row>
    <row r="19763" spans="1:14" x14ac:dyDescent="0.2">
      <c r="A19763" t="s">
        <v>19661</v>
      </c>
      <c r="B19763" t="s">
        <v>39711</v>
      </c>
      <c r="I19763" t="s">
        <v>1898</v>
      </c>
      <c r="J19763">
        <v>6.67</v>
      </c>
      <c r="M19763">
        <v>6.67</v>
      </c>
      <c r="N19763">
        <f t="shared" si="308"/>
        <v>0</v>
      </c>
    </row>
    <row r="19764" spans="1:14" x14ac:dyDescent="0.2">
      <c r="A19764" t="s">
        <v>19662</v>
      </c>
      <c r="B19764" t="s">
        <v>39711</v>
      </c>
      <c r="I19764" t="s">
        <v>1898</v>
      </c>
      <c r="J19764">
        <v>0.12</v>
      </c>
      <c r="M19764">
        <v>0.12</v>
      </c>
      <c r="N19764">
        <f t="shared" si="308"/>
        <v>0</v>
      </c>
    </row>
    <row r="19765" spans="1:14" x14ac:dyDescent="0.2">
      <c r="A19765" t="s">
        <v>19663</v>
      </c>
      <c r="B19765" t="s">
        <v>39712</v>
      </c>
      <c r="I19765" t="s">
        <v>1898</v>
      </c>
      <c r="J19765">
        <v>583.66999999999996</v>
      </c>
      <c r="M19765">
        <v>583.66999999999996</v>
      </c>
      <c r="N19765">
        <f t="shared" si="308"/>
        <v>0</v>
      </c>
    </row>
    <row r="19766" spans="1:14" x14ac:dyDescent="0.2">
      <c r="A19766" t="s">
        <v>19664</v>
      </c>
      <c r="B19766" t="s">
        <v>39712</v>
      </c>
      <c r="I19766" t="s">
        <v>1898</v>
      </c>
      <c r="J19766">
        <v>327.39</v>
      </c>
      <c r="M19766">
        <v>327.39</v>
      </c>
      <c r="N19766">
        <f t="shared" si="308"/>
        <v>0</v>
      </c>
    </row>
    <row r="19767" spans="1:14" x14ac:dyDescent="0.2">
      <c r="A19767" t="s">
        <v>19665</v>
      </c>
      <c r="B19767" t="s">
        <v>39712</v>
      </c>
      <c r="I19767" t="s">
        <v>1898</v>
      </c>
      <c r="J19767">
        <v>294.19</v>
      </c>
      <c r="M19767">
        <v>294.19</v>
      </c>
      <c r="N19767">
        <f t="shared" si="308"/>
        <v>0</v>
      </c>
    </row>
    <row r="19768" spans="1:14" x14ac:dyDescent="0.2">
      <c r="A19768" t="s">
        <v>19666</v>
      </c>
      <c r="B19768" t="s">
        <v>39712</v>
      </c>
      <c r="I19768" t="s">
        <v>1898</v>
      </c>
      <c r="J19768">
        <v>569.86</v>
      </c>
      <c r="M19768">
        <v>569.86</v>
      </c>
      <c r="N19768">
        <f t="shared" si="308"/>
        <v>0</v>
      </c>
    </row>
    <row r="19769" spans="1:14" x14ac:dyDescent="0.2">
      <c r="A19769" t="s">
        <v>19667</v>
      </c>
      <c r="B19769" t="s">
        <v>39712</v>
      </c>
      <c r="I19769" t="s">
        <v>1898</v>
      </c>
      <c r="J19769">
        <v>313.58</v>
      </c>
      <c r="M19769">
        <v>313.58</v>
      </c>
      <c r="N19769">
        <f t="shared" si="308"/>
        <v>0</v>
      </c>
    </row>
    <row r="19770" spans="1:14" x14ac:dyDescent="0.2">
      <c r="A19770" t="s">
        <v>19668</v>
      </c>
      <c r="B19770" t="s">
        <v>39712</v>
      </c>
      <c r="I19770" t="s">
        <v>1898</v>
      </c>
      <c r="J19770">
        <v>280.38</v>
      </c>
      <c r="M19770">
        <v>280.38</v>
      </c>
      <c r="N19770">
        <f t="shared" si="308"/>
        <v>0</v>
      </c>
    </row>
    <row r="19771" spans="1:14" x14ac:dyDescent="0.2">
      <c r="A19771" t="s">
        <v>19669</v>
      </c>
      <c r="B19771" t="s">
        <v>19670</v>
      </c>
      <c r="I19771" t="s">
        <v>1898</v>
      </c>
      <c r="J19771">
        <v>21.61</v>
      </c>
      <c r="M19771">
        <v>21.61</v>
      </c>
      <c r="N19771">
        <f t="shared" si="308"/>
        <v>0</v>
      </c>
    </row>
    <row r="19772" spans="1:14" x14ac:dyDescent="0.2">
      <c r="A19772" t="s">
        <v>19671</v>
      </c>
      <c r="B19772" t="s">
        <v>19670</v>
      </c>
      <c r="I19772" t="s">
        <v>1898</v>
      </c>
      <c r="J19772">
        <v>0.26</v>
      </c>
      <c r="M19772">
        <v>0.26</v>
      </c>
      <c r="N19772">
        <f t="shared" si="308"/>
        <v>0</v>
      </c>
    </row>
    <row r="19773" spans="1:14" x14ac:dyDescent="0.2">
      <c r="A19773" t="s">
        <v>19672</v>
      </c>
      <c r="B19773" t="s">
        <v>19670</v>
      </c>
      <c r="I19773" t="s">
        <v>1898</v>
      </c>
      <c r="J19773">
        <v>21.61</v>
      </c>
      <c r="M19773">
        <v>21.61</v>
      </c>
      <c r="N19773">
        <f t="shared" si="308"/>
        <v>0</v>
      </c>
    </row>
    <row r="19774" spans="1:14" x14ac:dyDescent="0.2">
      <c r="A19774" t="s">
        <v>19673</v>
      </c>
      <c r="B19774" t="s">
        <v>19670</v>
      </c>
      <c r="I19774" t="s">
        <v>1898</v>
      </c>
      <c r="J19774">
        <v>0.26</v>
      </c>
      <c r="M19774">
        <v>0.26</v>
      </c>
      <c r="N19774">
        <f t="shared" si="308"/>
        <v>0</v>
      </c>
    </row>
    <row r="19775" spans="1:14" x14ac:dyDescent="0.2">
      <c r="A19775" t="s">
        <v>19674</v>
      </c>
      <c r="B19775" t="s">
        <v>39713</v>
      </c>
      <c r="I19775" t="s">
        <v>1898</v>
      </c>
      <c r="J19775">
        <v>115.93</v>
      </c>
      <c r="M19775">
        <v>115.93</v>
      </c>
      <c r="N19775">
        <f t="shared" si="308"/>
        <v>0</v>
      </c>
    </row>
    <row r="19776" spans="1:14" x14ac:dyDescent="0.2">
      <c r="A19776" t="s">
        <v>19675</v>
      </c>
      <c r="B19776" t="s">
        <v>39714</v>
      </c>
      <c r="I19776" t="s">
        <v>1898</v>
      </c>
      <c r="J19776">
        <v>48.75</v>
      </c>
      <c r="M19776">
        <v>48.75</v>
      </c>
      <c r="N19776">
        <f t="shared" si="308"/>
        <v>0</v>
      </c>
    </row>
    <row r="19777" spans="1:14" x14ac:dyDescent="0.2">
      <c r="A19777" t="s">
        <v>19676</v>
      </c>
      <c r="B19777" t="s">
        <v>39713</v>
      </c>
      <c r="I19777" t="s">
        <v>1898</v>
      </c>
      <c r="J19777">
        <v>112.69</v>
      </c>
      <c r="M19777">
        <v>112.69</v>
      </c>
      <c r="N19777">
        <f t="shared" si="308"/>
        <v>0</v>
      </c>
    </row>
    <row r="19778" spans="1:14" x14ac:dyDescent="0.2">
      <c r="A19778" t="s">
        <v>19677</v>
      </c>
      <c r="B19778" t="s">
        <v>39714</v>
      </c>
      <c r="I19778" t="s">
        <v>1898</v>
      </c>
      <c r="J19778">
        <v>45.51</v>
      </c>
      <c r="M19778">
        <v>45.51</v>
      </c>
      <c r="N19778">
        <f t="shared" si="308"/>
        <v>0</v>
      </c>
    </row>
    <row r="19779" spans="1:14" x14ac:dyDescent="0.2">
      <c r="A19779" t="s">
        <v>28220</v>
      </c>
      <c r="B19779" t="s">
        <v>39715</v>
      </c>
      <c r="I19779" t="s">
        <v>1898</v>
      </c>
      <c r="J19779">
        <v>17.95</v>
      </c>
      <c r="M19779">
        <v>17.95</v>
      </c>
      <c r="N19779">
        <f t="shared" si="308"/>
        <v>0</v>
      </c>
    </row>
    <row r="19780" spans="1:14" x14ac:dyDescent="0.2">
      <c r="A19780" t="s">
        <v>28221</v>
      </c>
      <c r="B19780" t="s">
        <v>39715</v>
      </c>
      <c r="I19780" t="s">
        <v>1898</v>
      </c>
      <c r="J19780">
        <v>12.72</v>
      </c>
      <c r="M19780">
        <v>12.72</v>
      </c>
      <c r="N19780">
        <f t="shared" ref="N19780:N19843" si="309">J19780-M19780</f>
        <v>0</v>
      </c>
    </row>
    <row r="19781" spans="1:14" x14ac:dyDescent="0.2">
      <c r="A19781" t="s">
        <v>28222</v>
      </c>
      <c r="B19781" t="s">
        <v>39715</v>
      </c>
      <c r="I19781" t="s">
        <v>1898</v>
      </c>
      <c r="J19781">
        <v>11.5</v>
      </c>
      <c r="M19781">
        <v>11.5</v>
      </c>
      <c r="N19781">
        <f t="shared" si="309"/>
        <v>0</v>
      </c>
    </row>
    <row r="19782" spans="1:14" x14ac:dyDescent="0.2">
      <c r="A19782" t="s">
        <v>28223</v>
      </c>
      <c r="B19782" t="s">
        <v>39715</v>
      </c>
      <c r="I19782" t="s">
        <v>1898</v>
      </c>
      <c r="J19782">
        <v>17.95</v>
      </c>
      <c r="M19782">
        <v>17.95</v>
      </c>
      <c r="N19782">
        <f t="shared" si="309"/>
        <v>0</v>
      </c>
    </row>
    <row r="19783" spans="1:14" x14ac:dyDescent="0.2">
      <c r="A19783" t="s">
        <v>28224</v>
      </c>
      <c r="B19783" t="s">
        <v>39715</v>
      </c>
      <c r="I19783" t="s">
        <v>1898</v>
      </c>
      <c r="J19783">
        <v>12.72</v>
      </c>
      <c r="M19783">
        <v>12.72</v>
      </c>
      <c r="N19783">
        <f t="shared" si="309"/>
        <v>0</v>
      </c>
    </row>
    <row r="19784" spans="1:14" x14ac:dyDescent="0.2">
      <c r="A19784" t="s">
        <v>28225</v>
      </c>
      <c r="B19784" t="s">
        <v>39715</v>
      </c>
      <c r="I19784" t="s">
        <v>1898</v>
      </c>
      <c r="J19784">
        <v>11.5</v>
      </c>
      <c r="M19784">
        <v>11.5</v>
      </c>
      <c r="N19784">
        <f t="shared" si="309"/>
        <v>0</v>
      </c>
    </row>
    <row r="19785" spans="1:14" x14ac:dyDescent="0.2">
      <c r="A19785" t="s">
        <v>28226</v>
      </c>
      <c r="B19785" t="s">
        <v>39716</v>
      </c>
      <c r="I19785" t="s">
        <v>1898</v>
      </c>
      <c r="J19785">
        <v>73.459999999999994</v>
      </c>
      <c r="M19785">
        <v>73.459999999999994</v>
      </c>
      <c r="N19785">
        <f t="shared" si="309"/>
        <v>0</v>
      </c>
    </row>
    <row r="19786" spans="1:14" x14ac:dyDescent="0.2">
      <c r="A19786" t="s">
        <v>28227</v>
      </c>
      <c r="B19786" t="s">
        <v>39717</v>
      </c>
      <c r="I19786" t="s">
        <v>1898</v>
      </c>
      <c r="J19786">
        <v>52.86</v>
      </c>
      <c r="M19786">
        <v>52.86</v>
      </c>
      <c r="N19786">
        <f t="shared" si="309"/>
        <v>0</v>
      </c>
    </row>
    <row r="19787" spans="1:14" x14ac:dyDescent="0.2">
      <c r="A19787" t="s">
        <v>28228</v>
      </c>
      <c r="B19787" t="s">
        <v>39717</v>
      </c>
      <c r="I19787" t="s">
        <v>1898</v>
      </c>
      <c r="J19787">
        <v>47.91</v>
      </c>
      <c r="M19787">
        <v>47.91</v>
      </c>
      <c r="N19787">
        <f t="shared" si="309"/>
        <v>0</v>
      </c>
    </row>
    <row r="19788" spans="1:14" x14ac:dyDescent="0.2">
      <c r="A19788" t="s">
        <v>28229</v>
      </c>
      <c r="B19788" t="s">
        <v>39716</v>
      </c>
      <c r="I19788" t="s">
        <v>1898</v>
      </c>
      <c r="J19788">
        <v>73.459999999999994</v>
      </c>
      <c r="M19788">
        <v>73.459999999999994</v>
      </c>
      <c r="N19788">
        <f t="shared" si="309"/>
        <v>0</v>
      </c>
    </row>
    <row r="19789" spans="1:14" x14ac:dyDescent="0.2">
      <c r="A19789" t="s">
        <v>28230</v>
      </c>
      <c r="B19789" t="s">
        <v>39717</v>
      </c>
      <c r="I19789" t="s">
        <v>1898</v>
      </c>
      <c r="J19789">
        <v>52.86</v>
      </c>
      <c r="M19789">
        <v>52.86</v>
      </c>
      <c r="N19789">
        <f t="shared" si="309"/>
        <v>0</v>
      </c>
    </row>
    <row r="19790" spans="1:14" x14ac:dyDescent="0.2">
      <c r="A19790" t="s">
        <v>28231</v>
      </c>
      <c r="B19790" t="s">
        <v>39717</v>
      </c>
      <c r="I19790" t="s">
        <v>1898</v>
      </c>
      <c r="J19790">
        <v>47.91</v>
      </c>
      <c r="M19790">
        <v>47.91</v>
      </c>
      <c r="N19790">
        <f t="shared" si="309"/>
        <v>0</v>
      </c>
    </row>
    <row r="19791" spans="1:14" x14ac:dyDescent="0.2">
      <c r="A19791" t="s">
        <v>19678</v>
      </c>
      <c r="B19791" t="s">
        <v>39718</v>
      </c>
      <c r="I19791" t="s">
        <v>20</v>
      </c>
      <c r="J19791">
        <v>0.97</v>
      </c>
      <c r="M19791">
        <v>0.97</v>
      </c>
      <c r="N19791">
        <f t="shared" si="309"/>
        <v>0</v>
      </c>
    </row>
    <row r="19792" spans="1:14" x14ac:dyDescent="0.2">
      <c r="A19792" t="s">
        <v>19679</v>
      </c>
      <c r="B19792" t="s">
        <v>39718</v>
      </c>
      <c r="I19792" t="s">
        <v>20</v>
      </c>
      <c r="J19792">
        <v>0.96</v>
      </c>
      <c r="M19792">
        <v>0.96</v>
      </c>
      <c r="N19792">
        <f t="shared" si="309"/>
        <v>0</v>
      </c>
    </row>
    <row r="19793" spans="1:14" x14ac:dyDescent="0.2">
      <c r="A19793" t="s">
        <v>19680</v>
      </c>
      <c r="B19793" t="s">
        <v>39719</v>
      </c>
      <c r="I19793" t="s">
        <v>20</v>
      </c>
      <c r="J19793">
        <v>0.79</v>
      </c>
      <c r="M19793">
        <v>0.79</v>
      </c>
      <c r="N19793">
        <f t="shared" si="309"/>
        <v>0</v>
      </c>
    </row>
    <row r="19794" spans="1:14" x14ac:dyDescent="0.2">
      <c r="A19794" t="s">
        <v>19681</v>
      </c>
      <c r="B19794" t="s">
        <v>39719</v>
      </c>
      <c r="I19794" t="s">
        <v>20</v>
      </c>
      <c r="J19794">
        <v>0.78</v>
      </c>
      <c r="M19794">
        <v>0.78</v>
      </c>
      <c r="N19794">
        <f t="shared" si="309"/>
        <v>0</v>
      </c>
    </row>
    <row r="19795" spans="1:14" x14ac:dyDescent="0.2">
      <c r="A19795" t="s">
        <v>19682</v>
      </c>
      <c r="B19795" t="s">
        <v>39720</v>
      </c>
      <c r="I19795" t="s">
        <v>3</v>
      </c>
      <c r="J19795">
        <v>1.36</v>
      </c>
      <c r="M19795">
        <v>1.36</v>
      </c>
      <c r="N19795">
        <f t="shared" si="309"/>
        <v>0</v>
      </c>
    </row>
    <row r="19796" spans="1:14" x14ac:dyDescent="0.2">
      <c r="A19796" t="s">
        <v>19683</v>
      </c>
      <c r="B19796" t="s">
        <v>39720</v>
      </c>
      <c r="I19796" t="s">
        <v>3</v>
      </c>
      <c r="J19796">
        <v>1.32</v>
      </c>
      <c r="M19796">
        <v>1.32</v>
      </c>
      <c r="N19796">
        <f t="shared" si="309"/>
        <v>0</v>
      </c>
    </row>
    <row r="19797" spans="1:14" x14ac:dyDescent="0.2">
      <c r="A19797" t="s">
        <v>19684</v>
      </c>
      <c r="B19797" t="s">
        <v>39721</v>
      </c>
      <c r="I19797" t="s">
        <v>20</v>
      </c>
      <c r="J19797">
        <v>6.73</v>
      </c>
      <c r="M19797">
        <v>6.73</v>
      </c>
      <c r="N19797">
        <f t="shared" si="309"/>
        <v>0</v>
      </c>
    </row>
    <row r="19798" spans="1:14" x14ac:dyDescent="0.2">
      <c r="A19798" t="s">
        <v>19685</v>
      </c>
      <c r="B19798" t="s">
        <v>39721</v>
      </c>
      <c r="I19798" t="s">
        <v>20</v>
      </c>
      <c r="J19798">
        <v>6.51</v>
      </c>
      <c r="M19798">
        <v>6.51</v>
      </c>
      <c r="N19798">
        <f t="shared" si="309"/>
        <v>0</v>
      </c>
    </row>
    <row r="19799" spans="1:14" x14ac:dyDescent="0.2">
      <c r="A19799" t="s">
        <v>19686</v>
      </c>
      <c r="B19799" t="s">
        <v>39722</v>
      </c>
      <c r="I19799" t="s">
        <v>4</v>
      </c>
      <c r="J19799">
        <v>12.48</v>
      </c>
      <c r="M19799">
        <v>12.48</v>
      </c>
      <c r="N19799">
        <f t="shared" si="309"/>
        <v>0</v>
      </c>
    </row>
    <row r="19800" spans="1:14" x14ac:dyDescent="0.2">
      <c r="A19800" t="s">
        <v>19687</v>
      </c>
      <c r="B19800" t="s">
        <v>39722</v>
      </c>
      <c r="I19800" t="s">
        <v>4</v>
      </c>
      <c r="J19800">
        <v>12.19</v>
      </c>
      <c r="M19800">
        <v>12.19</v>
      </c>
      <c r="N19800">
        <f t="shared" si="309"/>
        <v>0</v>
      </c>
    </row>
    <row r="19801" spans="1:14" x14ac:dyDescent="0.2">
      <c r="A19801" t="s">
        <v>19688</v>
      </c>
      <c r="B19801" t="s">
        <v>39723</v>
      </c>
      <c r="I19801" t="s">
        <v>20</v>
      </c>
      <c r="J19801">
        <v>7.55</v>
      </c>
      <c r="M19801">
        <v>7.55</v>
      </c>
      <c r="N19801">
        <f t="shared" si="309"/>
        <v>0</v>
      </c>
    </row>
    <row r="19802" spans="1:14" x14ac:dyDescent="0.2">
      <c r="A19802" t="s">
        <v>19689</v>
      </c>
      <c r="B19802" t="s">
        <v>39723</v>
      </c>
      <c r="I19802" t="s">
        <v>20</v>
      </c>
      <c r="J19802">
        <v>7.4</v>
      </c>
      <c r="M19802">
        <v>7.4</v>
      </c>
      <c r="N19802">
        <f t="shared" si="309"/>
        <v>0</v>
      </c>
    </row>
    <row r="19803" spans="1:14" x14ac:dyDescent="0.2">
      <c r="A19803" t="s">
        <v>19690</v>
      </c>
      <c r="B19803" t="s">
        <v>39724</v>
      </c>
      <c r="I19803" t="s">
        <v>20</v>
      </c>
      <c r="J19803">
        <v>31.24</v>
      </c>
      <c r="M19803">
        <v>31.24</v>
      </c>
      <c r="N19803">
        <f t="shared" si="309"/>
        <v>0</v>
      </c>
    </row>
    <row r="19804" spans="1:14" x14ac:dyDescent="0.2">
      <c r="A19804" t="s">
        <v>19691</v>
      </c>
      <c r="B19804" t="s">
        <v>39724</v>
      </c>
      <c r="I19804" t="s">
        <v>20</v>
      </c>
      <c r="J19804">
        <v>27.82</v>
      </c>
      <c r="M19804">
        <v>27.82</v>
      </c>
      <c r="N19804">
        <f t="shared" si="309"/>
        <v>0</v>
      </c>
    </row>
    <row r="19805" spans="1:14" x14ac:dyDescent="0.2">
      <c r="A19805" t="s">
        <v>19692</v>
      </c>
      <c r="B19805" t="s">
        <v>39725</v>
      </c>
      <c r="I19805" t="s">
        <v>20</v>
      </c>
      <c r="J19805">
        <v>15.42</v>
      </c>
      <c r="M19805">
        <v>15.42</v>
      </c>
      <c r="N19805">
        <f t="shared" si="309"/>
        <v>0</v>
      </c>
    </row>
    <row r="19806" spans="1:14" x14ac:dyDescent="0.2">
      <c r="A19806" t="s">
        <v>19693</v>
      </c>
      <c r="B19806" t="s">
        <v>39725</v>
      </c>
      <c r="I19806" t="s">
        <v>20</v>
      </c>
      <c r="J19806">
        <v>14.54</v>
      </c>
      <c r="M19806">
        <v>14.54</v>
      </c>
      <c r="N19806">
        <f t="shared" si="309"/>
        <v>0</v>
      </c>
    </row>
    <row r="19807" spans="1:14" x14ac:dyDescent="0.2">
      <c r="A19807" t="s">
        <v>19694</v>
      </c>
      <c r="B19807" t="s">
        <v>39726</v>
      </c>
      <c r="I19807" t="s">
        <v>20</v>
      </c>
      <c r="J19807">
        <v>2.9</v>
      </c>
      <c r="M19807">
        <v>2.9</v>
      </c>
      <c r="N19807">
        <f t="shared" si="309"/>
        <v>0</v>
      </c>
    </row>
    <row r="19808" spans="1:14" x14ac:dyDescent="0.2">
      <c r="A19808" t="s">
        <v>19695</v>
      </c>
      <c r="B19808" t="s">
        <v>39726</v>
      </c>
      <c r="I19808" t="s">
        <v>20</v>
      </c>
      <c r="J19808">
        <v>2.81</v>
      </c>
      <c r="M19808">
        <v>2.81</v>
      </c>
      <c r="N19808">
        <f t="shared" si="309"/>
        <v>0</v>
      </c>
    </row>
    <row r="19809" spans="1:14" x14ac:dyDescent="0.2">
      <c r="A19809" t="s">
        <v>19696</v>
      </c>
      <c r="B19809" t="s">
        <v>39727</v>
      </c>
      <c r="I19809" t="s">
        <v>20</v>
      </c>
      <c r="J19809">
        <v>59.37</v>
      </c>
      <c r="M19809">
        <v>59.37</v>
      </c>
      <c r="N19809">
        <f t="shared" si="309"/>
        <v>0</v>
      </c>
    </row>
    <row r="19810" spans="1:14" x14ac:dyDescent="0.2">
      <c r="A19810" t="s">
        <v>19697</v>
      </c>
      <c r="B19810" t="s">
        <v>39727</v>
      </c>
      <c r="I19810" t="s">
        <v>20</v>
      </c>
      <c r="J19810">
        <v>53.33</v>
      </c>
      <c r="M19810">
        <v>53.33</v>
      </c>
      <c r="N19810">
        <f t="shared" si="309"/>
        <v>0</v>
      </c>
    </row>
    <row r="19811" spans="1:14" x14ac:dyDescent="0.2">
      <c r="A19811" t="s">
        <v>19698</v>
      </c>
      <c r="B19811" t="s">
        <v>39728</v>
      </c>
      <c r="I19811" t="s">
        <v>3</v>
      </c>
      <c r="J19811">
        <v>6.83</v>
      </c>
      <c r="M19811">
        <v>6.83</v>
      </c>
      <c r="N19811">
        <f t="shared" si="309"/>
        <v>0</v>
      </c>
    </row>
    <row r="19812" spans="1:14" x14ac:dyDescent="0.2">
      <c r="A19812" t="s">
        <v>19699</v>
      </c>
      <c r="B19812" t="s">
        <v>39728</v>
      </c>
      <c r="I19812" t="s">
        <v>3</v>
      </c>
      <c r="J19812">
        <v>6.31</v>
      </c>
      <c r="M19812">
        <v>6.31</v>
      </c>
      <c r="N19812">
        <f t="shared" si="309"/>
        <v>0</v>
      </c>
    </row>
    <row r="19813" spans="1:14" x14ac:dyDescent="0.2">
      <c r="A19813" t="s">
        <v>19700</v>
      </c>
      <c r="B19813" t="s">
        <v>39729</v>
      </c>
      <c r="I19813" t="s">
        <v>20</v>
      </c>
      <c r="J19813">
        <v>329.48</v>
      </c>
      <c r="M19813">
        <v>329.48</v>
      </c>
      <c r="N19813">
        <f t="shared" si="309"/>
        <v>0</v>
      </c>
    </row>
    <row r="19814" spans="1:14" x14ac:dyDescent="0.2">
      <c r="A19814" t="s">
        <v>19701</v>
      </c>
      <c r="B19814" t="s">
        <v>39729</v>
      </c>
      <c r="I19814" t="s">
        <v>20</v>
      </c>
      <c r="J19814">
        <v>308.87</v>
      </c>
      <c r="M19814">
        <v>308.87</v>
      </c>
      <c r="N19814">
        <f t="shared" si="309"/>
        <v>0</v>
      </c>
    </row>
    <row r="19815" spans="1:14" x14ac:dyDescent="0.2">
      <c r="A19815" t="s">
        <v>19702</v>
      </c>
      <c r="B19815" t="s">
        <v>39730</v>
      </c>
      <c r="I19815" t="s">
        <v>20</v>
      </c>
      <c r="J19815">
        <v>388.57</v>
      </c>
      <c r="M19815">
        <v>388.57</v>
      </c>
      <c r="N19815">
        <f t="shared" si="309"/>
        <v>0</v>
      </c>
    </row>
    <row r="19816" spans="1:14" x14ac:dyDescent="0.2">
      <c r="A19816" t="s">
        <v>19703</v>
      </c>
      <c r="B19816" t="s">
        <v>39730</v>
      </c>
      <c r="I19816" t="s">
        <v>20</v>
      </c>
      <c r="J19816">
        <v>341.1</v>
      </c>
      <c r="M19816">
        <v>341.1</v>
      </c>
      <c r="N19816">
        <f t="shared" si="309"/>
        <v>0</v>
      </c>
    </row>
    <row r="19817" spans="1:14" x14ac:dyDescent="0.2">
      <c r="A19817" t="s">
        <v>19704</v>
      </c>
      <c r="B19817" t="s">
        <v>39731</v>
      </c>
      <c r="I19817" t="s">
        <v>20</v>
      </c>
      <c r="J19817">
        <v>12.15</v>
      </c>
      <c r="M19817">
        <v>12.15</v>
      </c>
      <c r="N19817">
        <f t="shared" si="309"/>
        <v>0</v>
      </c>
    </row>
    <row r="19818" spans="1:14" x14ac:dyDescent="0.2">
      <c r="A19818" t="s">
        <v>19705</v>
      </c>
      <c r="B19818" t="s">
        <v>39731</v>
      </c>
      <c r="I19818" t="s">
        <v>20</v>
      </c>
      <c r="J19818">
        <v>11.75</v>
      </c>
      <c r="M19818">
        <v>11.75</v>
      </c>
      <c r="N19818">
        <f t="shared" si="309"/>
        <v>0</v>
      </c>
    </row>
    <row r="19819" spans="1:14" x14ac:dyDescent="0.2">
      <c r="A19819" t="s">
        <v>19706</v>
      </c>
      <c r="B19819" t="s">
        <v>39732</v>
      </c>
      <c r="I19819" t="s">
        <v>20</v>
      </c>
      <c r="J19819">
        <v>2.97</v>
      </c>
      <c r="M19819">
        <v>2.97</v>
      </c>
      <c r="N19819">
        <f t="shared" si="309"/>
        <v>0</v>
      </c>
    </row>
    <row r="19820" spans="1:14" x14ac:dyDescent="0.2">
      <c r="A19820" t="s">
        <v>19707</v>
      </c>
      <c r="B19820" t="s">
        <v>39732</v>
      </c>
      <c r="I19820" t="s">
        <v>20</v>
      </c>
      <c r="J19820">
        <v>2.91</v>
      </c>
      <c r="M19820">
        <v>2.91</v>
      </c>
      <c r="N19820">
        <f t="shared" si="309"/>
        <v>0</v>
      </c>
    </row>
    <row r="19821" spans="1:14" x14ac:dyDescent="0.2">
      <c r="A19821" t="s">
        <v>19708</v>
      </c>
      <c r="B19821" t="s">
        <v>39733</v>
      </c>
      <c r="I19821" t="s">
        <v>20</v>
      </c>
      <c r="J19821">
        <v>1032.57</v>
      </c>
      <c r="M19821">
        <v>1032.57</v>
      </c>
      <c r="N19821">
        <f t="shared" si="309"/>
        <v>0</v>
      </c>
    </row>
    <row r="19822" spans="1:14" x14ac:dyDescent="0.2">
      <c r="A19822" t="s">
        <v>19709</v>
      </c>
      <c r="B19822" t="s">
        <v>39733</v>
      </c>
      <c r="I19822" t="s">
        <v>20</v>
      </c>
      <c r="J19822">
        <v>1030.48</v>
      </c>
      <c r="M19822">
        <v>1030.48</v>
      </c>
      <c r="N19822">
        <f t="shared" si="309"/>
        <v>0</v>
      </c>
    </row>
    <row r="19823" spans="1:14" x14ac:dyDescent="0.2">
      <c r="A19823" t="s">
        <v>19710</v>
      </c>
      <c r="B19823" t="s">
        <v>39734</v>
      </c>
      <c r="I19823" t="s">
        <v>20</v>
      </c>
      <c r="J19823">
        <v>1073.01</v>
      </c>
      <c r="M19823">
        <v>1073.01</v>
      </c>
      <c r="N19823">
        <f t="shared" si="309"/>
        <v>0</v>
      </c>
    </row>
    <row r="19824" spans="1:14" x14ac:dyDescent="0.2">
      <c r="A19824" t="s">
        <v>19711</v>
      </c>
      <c r="B19824" t="s">
        <v>39734</v>
      </c>
      <c r="I19824" t="s">
        <v>20</v>
      </c>
      <c r="J19824">
        <v>1070.93</v>
      </c>
      <c r="M19824">
        <v>1070.93</v>
      </c>
      <c r="N19824">
        <f t="shared" si="309"/>
        <v>0</v>
      </c>
    </row>
    <row r="19825" spans="1:14" x14ac:dyDescent="0.2">
      <c r="A19825" t="s">
        <v>19712</v>
      </c>
      <c r="B19825" t="s">
        <v>39735</v>
      </c>
      <c r="I19825" t="s">
        <v>20</v>
      </c>
      <c r="J19825">
        <v>635.62</v>
      </c>
      <c r="M19825">
        <v>635.62</v>
      </c>
      <c r="N19825">
        <f t="shared" si="309"/>
        <v>0</v>
      </c>
    </row>
    <row r="19826" spans="1:14" x14ac:dyDescent="0.2">
      <c r="A19826" t="s">
        <v>19713</v>
      </c>
      <c r="B19826" t="s">
        <v>39735</v>
      </c>
      <c r="I19826" t="s">
        <v>20</v>
      </c>
      <c r="J19826">
        <v>634.33000000000004</v>
      </c>
      <c r="M19826">
        <v>634.33000000000004</v>
      </c>
      <c r="N19826">
        <f t="shared" si="309"/>
        <v>0</v>
      </c>
    </row>
    <row r="19827" spans="1:14" x14ac:dyDescent="0.2">
      <c r="A19827" t="s">
        <v>19714</v>
      </c>
      <c r="B19827" t="s">
        <v>39736</v>
      </c>
      <c r="I19827" t="s">
        <v>20</v>
      </c>
      <c r="J19827">
        <v>69.72</v>
      </c>
      <c r="M19827">
        <v>69.72</v>
      </c>
      <c r="N19827">
        <f t="shared" si="309"/>
        <v>0</v>
      </c>
    </row>
    <row r="19828" spans="1:14" x14ac:dyDescent="0.2">
      <c r="A19828" t="s">
        <v>19715</v>
      </c>
      <c r="B19828" t="s">
        <v>39736</v>
      </c>
      <c r="I19828" t="s">
        <v>20</v>
      </c>
      <c r="J19828">
        <v>68.83</v>
      </c>
      <c r="M19828">
        <v>68.83</v>
      </c>
      <c r="N19828">
        <f t="shared" si="309"/>
        <v>0</v>
      </c>
    </row>
    <row r="19829" spans="1:14" x14ac:dyDescent="0.2">
      <c r="A19829" t="s">
        <v>19716</v>
      </c>
      <c r="B19829" t="s">
        <v>39737</v>
      </c>
      <c r="I19829" t="s">
        <v>20</v>
      </c>
      <c r="J19829">
        <v>181.78</v>
      </c>
      <c r="M19829">
        <v>181.78</v>
      </c>
      <c r="N19829">
        <f t="shared" si="309"/>
        <v>0</v>
      </c>
    </row>
    <row r="19830" spans="1:14" x14ac:dyDescent="0.2">
      <c r="A19830" t="s">
        <v>19717</v>
      </c>
      <c r="B19830" t="s">
        <v>39737</v>
      </c>
      <c r="I19830" t="s">
        <v>20</v>
      </c>
      <c r="J19830">
        <v>174.04</v>
      </c>
      <c r="M19830">
        <v>174.04</v>
      </c>
      <c r="N19830">
        <f t="shared" si="309"/>
        <v>0</v>
      </c>
    </row>
    <row r="19831" spans="1:14" x14ac:dyDescent="0.2">
      <c r="A19831" t="s">
        <v>19718</v>
      </c>
      <c r="B19831" t="s">
        <v>39738</v>
      </c>
      <c r="I19831" t="s">
        <v>3</v>
      </c>
      <c r="J19831">
        <v>159.29</v>
      </c>
      <c r="M19831">
        <v>159.29</v>
      </c>
      <c r="N19831">
        <f t="shared" si="309"/>
        <v>0</v>
      </c>
    </row>
    <row r="19832" spans="1:14" x14ac:dyDescent="0.2">
      <c r="A19832" t="s">
        <v>19719</v>
      </c>
      <c r="B19832" t="s">
        <v>39738</v>
      </c>
      <c r="I19832" t="s">
        <v>3</v>
      </c>
      <c r="J19832">
        <v>149.79</v>
      </c>
      <c r="M19832">
        <v>149.79</v>
      </c>
      <c r="N19832">
        <f t="shared" si="309"/>
        <v>0</v>
      </c>
    </row>
    <row r="19833" spans="1:14" x14ac:dyDescent="0.2">
      <c r="A19833" t="s">
        <v>19720</v>
      </c>
      <c r="B19833" t="s">
        <v>19721</v>
      </c>
      <c r="I19833" t="s">
        <v>3</v>
      </c>
      <c r="J19833">
        <v>0.83</v>
      </c>
      <c r="M19833">
        <v>0.83</v>
      </c>
      <c r="N19833">
        <f t="shared" si="309"/>
        <v>0</v>
      </c>
    </row>
    <row r="19834" spans="1:14" x14ac:dyDescent="0.2">
      <c r="A19834" t="s">
        <v>19722</v>
      </c>
      <c r="B19834" t="s">
        <v>19721</v>
      </c>
      <c r="I19834" t="s">
        <v>3</v>
      </c>
      <c r="J19834">
        <v>0.81</v>
      </c>
      <c r="M19834">
        <v>0.81</v>
      </c>
      <c r="N19834">
        <f t="shared" si="309"/>
        <v>0</v>
      </c>
    </row>
    <row r="19835" spans="1:14" x14ac:dyDescent="0.2">
      <c r="A19835" t="s">
        <v>19723</v>
      </c>
      <c r="B19835" t="s">
        <v>39739</v>
      </c>
      <c r="I19835" t="s">
        <v>20</v>
      </c>
      <c r="J19835">
        <v>2.7</v>
      </c>
      <c r="M19835">
        <v>2.7</v>
      </c>
      <c r="N19835">
        <f t="shared" si="309"/>
        <v>0</v>
      </c>
    </row>
    <row r="19836" spans="1:14" x14ac:dyDescent="0.2">
      <c r="A19836" t="s">
        <v>19724</v>
      </c>
      <c r="B19836" t="s">
        <v>39739</v>
      </c>
      <c r="I19836" t="s">
        <v>20</v>
      </c>
      <c r="J19836">
        <v>2.64</v>
      </c>
      <c r="M19836">
        <v>2.64</v>
      </c>
      <c r="N19836">
        <f t="shared" si="309"/>
        <v>0</v>
      </c>
    </row>
    <row r="19837" spans="1:14" x14ac:dyDescent="0.2">
      <c r="A19837" t="s">
        <v>19725</v>
      </c>
      <c r="B19837" t="s">
        <v>39740</v>
      </c>
      <c r="I19837" t="s">
        <v>20</v>
      </c>
      <c r="J19837">
        <v>1.73</v>
      </c>
      <c r="M19837">
        <v>1.73</v>
      </c>
      <c r="N19837">
        <f t="shared" si="309"/>
        <v>0</v>
      </c>
    </row>
    <row r="19838" spans="1:14" x14ac:dyDescent="0.2">
      <c r="A19838" t="s">
        <v>19726</v>
      </c>
      <c r="B19838" t="s">
        <v>39740</v>
      </c>
      <c r="I19838" t="s">
        <v>20</v>
      </c>
      <c r="J19838">
        <v>1.6800000000000002</v>
      </c>
      <c r="M19838">
        <v>1.6800000000000002</v>
      </c>
      <c r="N19838">
        <f t="shared" si="309"/>
        <v>0</v>
      </c>
    </row>
    <row r="19839" spans="1:14" x14ac:dyDescent="0.2">
      <c r="A19839" t="s">
        <v>19727</v>
      </c>
      <c r="B19839" t="s">
        <v>19728</v>
      </c>
      <c r="I19839" t="s">
        <v>3</v>
      </c>
      <c r="J19839">
        <v>0.23</v>
      </c>
      <c r="M19839">
        <v>0.23</v>
      </c>
      <c r="N19839">
        <f t="shared" si="309"/>
        <v>0</v>
      </c>
    </row>
    <row r="19840" spans="1:14" x14ac:dyDescent="0.2">
      <c r="A19840" t="s">
        <v>19729</v>
      </c>
      <c r="B19840" t="s">
        <v>19728</v>
      </c>
      <c r="I19840" t="s">
        <v>3</v>
      </c>
      <c r="J19840">
        <v>0.22</v>
      </c>
      <c r="M19840">
        <v>0.22</v>
      </c>
      <c r="N19840">
        <f t="shared" si="309"/>
        <v>0</v>
      </c>
    </row>
    <row r="19841" spans="1:14" x14ac:dyDescent="0.2">
      <c r="A19841" t="s">
        <v>19730</v>
      </c>
      <c r="B19841" t="s">
        <v>19731</v>
      </c>
      <c r="I19841" t="s">
        <v>3</v>
      </c>
      <c r="J19841">
        <v>0.3</v>
      </c>
      <c r="M19841">
        <v>0.3</v>
      </c>
      <c r="N19841">
        <f t="shared" si="309"/>
        <v>0</v>
      </c>
    </row>
    <row r="19842" spans="1:14" x14ac:dyDescent="0.2">
      <c r="A19842" t="s">
        <v>19732</v>
      </c>
      <c r="B19842" t="s">
        <v>19731</v>
      </c>
      <c r="I19842" t="s">
        <v>3</v>
      </c>
      <c r="J19842">
        <v>0.3</v>
      </c>
      <c r="M19842">
        <v>0.3</v>
      </c>
      <c r="N19842">
        <f t="shared" si="309"/>
        <v>0</v>
      </c>
    </row>
    <row r="19843" spans="1:14" x14ac:dyDescent="0.2">
      <c r="A19843" t="s">
        <v>19733</v>
      </c>
      <c r="B19843" t="s">
        <v>19734</v>
      </c>
      <c r="I19843" t="s">
        <v>3</v>
      </c>
      <c r="J19843">
        <v>0.37</v>
      </c>
      <c r="M19843">
        <v>0.37</v>
      </c>
      <c r="N19843">
        <f t="shared" si="309"/>
        <v>0</v>
      </c>
    </row>
    <row r="19844" spans="1:14" x14ac:dyDescent="0.2">
      <c r="A19844" t="s">
        <v>19735</v>
      </c>
      <c r="B19844" t="s">
        <v>19734</v>
      </c>
      <c r="I19844" t="s">
        <v>3</v>
      </c>
      <c r="J19844">
        <v>0.36</v>
      </c>
      <c r="M19844">
        <v>0.36</v>
      </c>
      <c r="N19844">
        <f t="shared" ref="N19844:N19907" si="310">J19844-M19844</f>
        <v>0</v>
      </c>
    </row>
    <row r="19845" spans="1:14" x14ac:dyDescent="0.2">
      <c r="A19845" t="s">
        <v>19736</v>
      </c>
      <c r="B19845" t="s">
        <v>39741</v>
      </c>
      <c r="I19845" t="s">
        <v>674</v>
      </c>
      <c r="J19845">
        <v>6.09</v>
      </c>
      <c r="M19845">
        <v>6.09</v>
      </c>
      <c r="N19845">
        <f t="shared" si="310"/>
        <v>0</v>
      </c>
    </row>
    <row r="19846" spans="1:14" x14ac:dyDescent="0.2">
      <c r="A19846" t="s">
        <v>19737</v>
      </c>
      <c r="B19846" t="s">
        <v>39741</v>
      </c>
      <c r="I19846" t="s">
        <v>674</v>
      </c>
      <c r="J19846">
        <v>5.86</v>
      </c>
      <c r="M19846">
        <v>5.86</v>
      </c>
      <c r="N19846">
        <f t="shared" si="310"/>
        <v>0</v>
      </c>
    </row>
    <row r="19847" spans="1:14" x14ac:dyDescent="0.2">
      <c r="A19847" t="s">
        <v>19738</v>
      </c>
      <c r="B19847" t="s">
        <v>39742</v>
      </c>
      <c r="I19847" t="s">
        <v>20</v>
      </c>
      <c r="J19847">
        <v>47.69</v>
      </c>
      <c r="M19847">
        <v>47.69</v>
      </c>
      <c r="N19847">
        <f t="shared" si="310"/>
        <v>0</v>
      </c>
    </row>
    <row r="19848" spans="1:14" x14ac:dyDescent="0.2">
      <c r="A19848" t="s">
        <v>19739</v>
      </c>
      <c r="B19848" t="s">
        <v>39742</v>
      </c>
      <c r="I19848" t="s">
        <v>20</v>
      </c>
      <c r="J19848">
        <v>46.88</v>
      </c>
      <c r="M19848">
        <v>46.88</v>
      </c>
      <c r="N19848">
        <f t="shared" si="310"/>
        <v>0</v>
      </c>
    </row>
    <row r="19849" spans="1:14" x14ac:dyDescent="0.2">
      <c r="A19849" t="s">
        <v>19740</v>
      </c>
      <c r="B19849" t="s">
        <v>19741</v>
      </c>
      <c r="I19849" t="s">
        <v>20</v>
      </c>
      <c r="J19849">
        <v>4.0599999999999996</v>
      </c>
      <c r="M19849">
        <v>4.0599999999999996</v>
      </c>
      <c r="N19849">
        <f t="shared" si="310"/>
        <v>0</v>
      </c>
    </row>
    <row r="19850" spans="1:14" x14ac:dyDescent="0.2">
      <c r="A19850" t="s">
        <v>19742</v>
      </c>
      <c r="B19850" t="s">
        <v>19741</v>
      </c>
      <c r="I19850" t="s">
        <v>20</v>
      </c>
      <c r="J19850">
        <v>3.99</v>
      </c>
      <c r="M19850">
        <v>3.99</v>
      </c>
      <c r="N19850">
        <f t="shared" si="310"/>
        <v>0</v>
      </c>
    </row>
    <row r="19851" spans="1:14" x14ac:dyDescent="0.2">
      <c r="A19851" t="s">
        <v>19743</v>
      </c>
      <c r="B19851" t="s">
        <v>19744</v>
      </c>
      <c r="I19851" t="s">
        <v>20</v>
      </c>
      <c r="J19851">
        <v>6.75</v>
      </c>
      <c r="M19851">
        <v>6.75</v>
      </c>
      <c r="N19851">
        <f t="shared" si="310"/>
        <v>0</v>
      </c>
    </row>
    <row r="19852" spans="1:14" x14ac:dyDescent="0.2">
      <c r="A19852" t="s">
        <v>19745</v>
      </c>
      <c r="B19852" t="s">
        <v>19744</v>
      </c>
      <c r="I19852" t="s">
        <v>20</v>
      </c>
      <c r="J19852">
        <v>6.63</v>
      </c>
      <c r="M19852">
        <v>6.63</v>
      </c>
      <c r="N19852">
        <f t="shared" si="310"/>
        <v>0</v>
      </c>
    </row>
    <row r="19853" spans="1:14" x14ac:dyDescent="0.2">
      <c r="A19853" t="s">
        <v>19746</v>
      </c>
      <c r="B19853" t="s">
        <v>39743</v>
      </c>
      <c r="I19853" t="s">
        <v>1030</v>
      </c>
      <c r="J19853">
        <v>18.59</v>
      </c>
      <c r="M19853">
        <v>18.59</v>
      </c>
      <c r="N19853">
        <f t="shared" si="310"/>
        <v>0</v>
      </c>
    </row>
    <row r="19854" spans="1:14" x14ac:dyDescent="0.2">
      <c r="A19854" t="s">
        <v>19747</v>
      </c>
      <c r="B19854" t="s">
        <v>39743</v>
      </c>
      <c r="I19854" t="s">
        <v>1030</v>
      </c>
      <c r="J19854">
        <v>18.02</v>
      </c>
      <c r="M19854">
        <v>18.02</v>
      </c>
      <c r="N19854">
        <f t="shared" si="310"/>
        <v>0</v>
      </c>
    </row>
    <row r="19855" spans="1:14" x14ac:dyDescent="0.2">
      <c r="A19855" t="s">
        <v>19748</v>
      </c>
      <c r="B19855" t="s">
        <v>39744</v>
      </c>
      <c r="I19855" t="s">
        <v>3</v>
      </c>
      <c r="J19855">
        <v>0.27</v>
      </c>
      <c r="M19855">
        <v>0.27</v>
      </c>
      <c r="N19855">
        <f t="shared" si="310"/>
        <v>0</v>
      </c>
    </row>
    <row r="19856" spans="1:14" x14ac:dyDescent="0.2">
      <c r="A19856" t="s">
        <v>19749</v>
      </c>
      <c r="B19856" t="s">
        <v>39744</v>
      </c>
      <c r="I19856" t="s">
        <v>3</v>
      </c>
      <c r="J19856">
        <v>0.24</v>
      </c>
      <c r="M19856">
        <v>0.24</v>
      </c>
      <c r="N19856">
        <f t="shared" si="310"/>
        <v>0</v>
      </c>
    </row>
    <row r="19857" spans="1:14" x14ac:dyDescent="0.2">
      <c r="A19857" t="s">
        <v>19750</v>
      </c>
      <c r="B19857" t="s">
        <v>19751</v>
      </c>
      <c r="I19857" t="s">
        <v>114</v>
      </c>
      <c r="J19857">
        <v>158.30000000000001</v>
      </c>
      <c r="M19857">
        <v>158.30000000000001</v>
      </c>
      <c r="N19857">
        <f t="shared" si="310"/>
        <v>0</v>
      </c>
    </row>
    <row r="19858" spans="1:14" x14ac:dyDescent="0.2">
      <c r="A19858" t="s">
        <v>19752</v>
      </c>
      <c r="B19858" t="s">
        <v>19751</v>
      </c>
      <c r="I19858" t="s">
        <v>114</v>
      </c>
      <c r="J19858">
        <v>153.11000000000001</v>
      </c>
      <c r="M19858">
        <v>153.11000000000001</v>
      </c>
      <c r="N19858">
        <f t="shared" si="310"/>
        <v>0</v>
      </c>
    </row>
    <row r="19859" spans="1:14" x14ac:dyDescent="0.2">
      <c r="A19859" t="s">
        <v>19753</v>
      </c>
      <c r="B19859" t="s">
        <v>19754</v>
      </c>
      <c r="I19859" t="s">
        <v>3</v>
      </c>
      <c r="J19859">
        <v>2.1</v>
      </c>
      <c r="M19859">
        <v>2.1</v>
      </c>
      <c r="N19859">
        <f t="shared" si="310"/>
        <v>0</v>
      </c>
    </row>
    <row r="19860" spans="1:14" x14ac:dyDescent="0.2">
      <c r="A19860" t="s">
        <v>19755</v>
      </c>
      <c r="B19860" t="s">
        <v>19754</v>
      </c>
      <c r="I19860" t="s">
        <v>3</v>
      </c>
      <c r="J19860">
        <v>2</v>
      </c>
      <c r="M19860">
        <v>2</v>
      </c>
      <c r="N19860">
        <f t="shared" si="310"/>
        <v>0</v>
      </c>
    </row>
    <row r="19861" spans="1:14" x14ac:dyDescent="0.2">
      <c r="A19861" t="s">
        <v>19756</v>
      </c>
      <c r="B19861" t="s">
        <v>19757</v>
      </c>
      <c r="I19861" t="s">
        <v>3</v>
      </c>
      <c r="J19861">
        <v>1.02</v>
      </c>
      <c r="M19861">
        <v>1.02</v>
      </c>
      <c r="N19861">
        <f t="shared" si="310"/>
        <v>0</v>
      </c>
    </row>
    <row r="19862" spans="1:14" x14ac:dyDescent="0.2">
      <c r="A19862" t="s">
        <v>19758</v>
      </c>
      <c r="B19862" t="s">
        <v>19757</v>
      </c>
      <c r="I19862" t="s">
        <v>3</v>
      </c>
      <c r="J19862">
        <v>1</v>
      </c>
      <c r="M19862">
        <v>1</v>
      </c>
      <c r="N19862">
        <f t="shared" si="310"/>
        <v>0</v>
      </c>
    </row>
    <row r="19863" spans="1:14" x14ac:dyDescent="0.2">
      <c r="A19863" t="s">
        <v>19759</v>
      </c>
      <c r="B19863" t="s">
        <v>19760</v>
      </c>
      <c r="I19863" t="s">
        <v>3</v>
      </c>
      <c r="J19863">
        <v>2.93</v>
      </c>
      <c r="M19863">
        <v>2.93</v>
      </c>
      <c r="N19863">
        <f t="shared" si="310"/>
        <v>0</v>
      </c>
    </row>
    <row r="19864" spans="1:14" x14ac:dyDescent="0.2">
      <c r="A19864" t="s">
        <v>19761</v>
      </c>
      <c r="B19864" t="s">
        <v>19760</v>
      </c>
      <c r="I19864" t="s">
        <v>3</v>
      </c>
      <c r="J19864">
        <v>2.71</v>
      </c>
      <c r="M19864">
        <v>2.71</v>
      </c>
      <c r="N19864">
        <f t="shared" si="310"/>
        <v>0</v>
      </c>
    </row>
    <row r="19865" spans="1:14" x14ac:dyDescent="0.2">
      <c r="A19865" t="s">
        <v>19762</v>
      </c>
      <c r="B19865" t="s">
        <v>39745</v>
      </c>
      <c r="I19865" t="s">
        <v>3</v>
      </c>
      <c r="J19865">
        <v>0.46</v>
      </c>
      <c r="M19865">
        <v>0.46</v>
      </c>
      <c r="N19865">
        <f t="shared" si="310"/>
        <v>0</v>
      </c>
    </row>
    <row r="19866" spans="1:14" x14ac:dyDescent="0.2">
      <c r="A19866" t="s">
        <v>19763</v>
      </c>
      <c r="B19866" t="s">
        <v>39745</v>
      </c>
      <c r="I19866" t="s">
        <v>3</v>
      </c>
      <c r="J19866">
        <v>0.44</v>
      </c>
      <c r="M19866">
        <v>0.44</v>
      </c>
      <c r="N19866">
        <f t="shared" si="310"/>
        <v>0</v>
      </c>
    </row>
    <row r="19867" spans="1:14" x14ac:dyDescent="0.2">
      <c r="A19867" t="s">
        <v>19764</v>
      </c>
      <c r="B19867" t="s">
        <v>39746</v>
      </c>
      <c r="I19867" t="s">
        <v>3</v>
      </c>
      <c r="J19867">
        <v>0.56000000000000005</v>
      </c>
      <c r="M19867">
        <v>0.56000000000000005</v>
      </c>
      <c r="N19867">
        <f t="shared" si="310"/>
        <v>0</v>
      </c>
    </row>
    <row r="19868" spans="1:14" x14ac:dyDescent="0.2">
      <c r="A19868" t="s">
        <v>19765</v>
      </c>
      <c r="B19868" t="s">
        <v>39746</v>
      </c>
      <c r="I19868" t="s">
        <v>3</v>
      </c>
      <c r="J19868">
        <v>0.54</v>
      </c>
      <c r="M19868">
        <v>0.54</v>
      </c>
      <c r="N19868">
        <f t="shared" si="310"/>
        <v>0</v>
      </c>
    </row>
    <row r="19869" spans="1:14" x14ac:dyDescent="0.2">
      <c r="A19869" t="s">
        <v>19766</v>
      </c>
      <c r="B19869" t="s">
        <v>39747</v>
      </c>
      <c r="I19869" t="s">
        <v>20</v>
      </c>
      <c r="J19869">
        <v>13.8</v>
      </c>
      <c r="M19869">
        <v>13.8</v>
      </c>
      <c r="N19869">
        <f t="shared" si="310"/>
        <v>0</v>
      </c>
    </row>
    <row r="19870" spans="1:14" x14ac:dyDescent="0.2">
      <c r="A19870" t="s">
        <v>19767</v>
      </c>
      <c r="B19870" t="s">
        <v>39747</v>
      </c>
      <c r="I19870" t="s">
        <v>20</v>
      </c>
      <c r="J19870">
        <v>13.17</v>
      </c>
      <c r="M19870">
        <v>13.17</v>
      </c>
      <c r="N19870">
        <f t="shared" si="310"/>
        <v>0</v>
      </c>
    </row>
    <row r="19871" spans="1:14" x14ac:dyDescent="0.2">
      <c r="A19871" t="s">
        <v>19768</v>
      </c>
      <c r="B19871" t="s">
        <v>39748</v>
      </c>
      <c r="I19871" t="s">
        <v>20</v>
      </c>
      <c r="J19871">
        <v>15.33</v>
      </c>
      <c r="M19871">
        <v>15.33</v>
      </c>
      <c r="N19871">
        <f t="shared" si="310"/>
        <v>0</v>
      </c>
    </row>
    <row r="19872" spans="1:14" x14ac:dyDescent="0.2">
      <c r="A19872" t="s">
        <v>19769</v>
      </c>
      <c r="B19872" t="s">
        <v>39748</v>
      </c>
      <c r="I19872" t="s">
        <v>20</v>
      </c>
      <c r="J19872">
        <v>14.63</v>
      </c>
      <c r="M19872">
        <v>14.63</v>
      </c>
      <c r="N19872">
        <f t="shared" si="310"/>
        <v>0</v>
      </c>
    </row>
    <row r="19873" spans="1:14" x14ac:dyDescent="0.2">
      <c r="A19873" t="s">
        <v>19770</v>
      </c>
      <c r="B19873" t="s">
        <v>39749</v>
      </c>
      <c r="I19873" t="s">
        <v>20</v>
      </c>
      <c r="J19873">
        <v>16.829999999999998</v>
      </c>
      <c r="M19873">
        <v>16.829999999999998</v>
      </c>
      <c r="N19873">
        <f t="shared" si="310"/>
        <v>0</v>
      </c>
    </row>
    <row r="19874" spans="1:14" x14ac:dyDescent="0.2">
      <c r="A19874" t="s">
        <v>19771</v>
      </c>
      <c r="B19874" t="s">
        <v>39749</v>
      </c>
      <c r="I19874" t="s">
        <v>20</v>
      </c>
      <c r="J19874">
        <v>16.05</v>
      </c>
      <c r="M19874">
        <v>16.05</v>
      </c>
      <c r="N19874">
        <f t="shared" si="310"/>
        <v>0</v>
      </c>
    </row>
    <row r="19875" spans="1:14" x14ac:dyDescent="0.2">
      <c r="A19875" t="s">
        <v>19772</v>
      </c>
      <c r="B19875" t="s">
        <v>39750</v>
      </c>
      <c r="I19875" t="s">
        <v>20</v>
      </c>
      <c r="J19875">
        <v>16.71</v>
      </c>
      <c r="M19875">
        <v>16.71</v>
      </c>
      <c r="N19875">
        <f t="shared" si="310"/>
        <v>0</v>
      </c>
    </row>
    <row r="19876" spans="1:14" x14ac:dyDescent="0.2">
      <c r="A19876" t="s">
        <v>19773</v>
      </c>
      <c r="B19876" t="s">
        <v>39750</v>
      </c>
      <c r="I19876" t="s">
        <v>20</v>
      </c>
      <c r="J19876">
        <v>15.95</v>
      </c>
      <c r="M19876">
        <v>15.95</v>
      </c>
      <c r="N19876">
        <f t="shared" si="310"/>
        <v>0</v>
      </c>
    </row>
    <row r="19877" spans="1:14" x14ac:dyDescent="0.2">
      <c r="A19877" t="s">
        <v>19774</v>
      </c>
      <c r="B19877" t="s">
        <v>39751</v>
      </c>
      <c r="I19877" t="s">
        <v>20</v>
      </c>
      <c r="J19877">
        <v>18.55</v>
      </c>
      <c r="M19877">
        <v>18.55</v>
      </c>
      <c r="N19877">
        <f t="shared" si="310"/>
        <v>0</v>
      </c>
    </row>
    <row r="19878" spans="1:14" x14ac:dyDescent="0.2">
      <c r="A19878" t="s">
        <v>19775</v>
      </c>
      <c r="B19878" t="s">
        <v>39751</v>
      </c>
      <c r="I19878" t="s">
        <v>20</v>
      </c>
      <c r="J19878">
        <v>17.71</v>
      </c>
      <c r="M19878">
        <v>17.71</v>
      </c>
      <c r="N19878">
        <f t="shared" si="310"/>
        <v>0</v>
      </c>
    </row>
    <row r="19879" spans="1:14" x14ac:dyDescent="0.2">
      <c r="A19879" t="s">
        <v>19776</v>
      </c>
      <c r="B19879" t="s">
        <v>39752</v>
      </c>
      <c r="I19879" t="s">
        <v>20</v>
      </c>
      <c r="J19879">
        <v>20.36</v>
      </c>
      <c r="M19879">
        <v>20.36</v>
      </c>
      <c r="N19879">
        <f t="shared" si="310"/>
        <v>0</v>
      </c>
    </row>
    <row r="19880" spans="1:14" x14ac:dyDescent="0.2">
      <c r="A19880" t="s">
        <v>19777</v>
      </c>
      <c r="B19880" t="s">
        <v>39752</v>
      </c>
      <c r="I19880" t="s">
        <v>20</v>
      </c>
      <c r="J19880">
        <v>19.420000000000002</v>
      </c>
      <c r="M19880">
        <v>19.420000000000002</v>
      </c>
      <c r="N19880">
        <f t="shared" si="310"/>
        <v>0</v>
      </c>
    </row>
    <row r="19881" spans="1:14" x14ac:dyDescent="0.2">
      <c r="A19881" t="s">
        <v>19778</v>
      </c>
      <c r="B19881" t="s">
        <v>39753</v>
      </c>
      <c r="I19881" t="s">
        <v>20</v>
      </c>
      <c r="J19881">
        <v>15.22</v>
      </c>
      <c r="M19881">
        <v>15.22</v>
      </c>
      <c r="N19881">
        <f t="shared" si="310"/>
        <v>0</v>
      </c>
    </row>
    <row r="19882" spans="1:14" x14ac:dyDescent="0.2">
      <c r="A19882" t="s">
        <v>19779</v>
      </c>
      <c r="B19882" t="s">
        <v>39753</v>
      </c>
      <c r="I19882" t="s">
        <v>20</v>
      </c>
      <c r="J19882">
        <v>14.76</v>
      </c>
      <c r="M19882">
        <v>14.76</v>
      </c>
      <c r="N19882">
        <f t="shared" si="310"/>
        <v>0</v>
      </c>
    </row>
    <row r="19883" spans="1:14" x14ac:dyDescent="0.2">
      <c r="A19883" t="s">
        <v>19780</v>
      </c>
      <c r="B19883" t="s">
        <v>39754</v>
      </c>
      <c r="I19883" t="s">
        <v>20</v>
      </c>
      <c r="J19883">
        <v>18.03</v>
      </c>
      <c r="M19883">
        <v>18.03</v>
      </c>
      <c r="N19883">
        <f t="shared" si="310"/>
        <v>0</v>
      </c>
    </row>
    <row r="19884" spans="1:14" x14ac:dyDescent="0.2">
      <c r="A19884" t="s">
        <v>19781</v>
      </c>
      <c r="B19884" t="s">
        <v>39754</v>
      </c>
      <c r="I19884" t="s">
        <v>20</v>
      </c>
      <c r="J19884">
        <v>17.47</v>
      </c>
      <c r="M19884">
        <v>17.47</v>
      </c>
      <c r="N19884">
        <f t="shared" si="310"/>
        <v>0</v>
      </c>
    </row>
    <row r="19885" spans="1:14" x14ac:dyDescent="0.2">
      <c r="A19885" t="s">
        <v>19782</v>
      </c>
      <c r="B19885" t="s">
        <v>39755</v>
      </c>
      <c r="I19885" t="s">
        <v>20</v>
      </c>
      <c r="J19885">
        <v>33.01</v>
      </c>
      <c r="M19885">
        <v>33.01</v>
      </c>
      <c r="N19885">
        <f t="shared" si="310"/>
        <v>0</v>
      </c>
    </row>
    <row r="19886" spans="1:14" x14ac:dyDescent="0.2">
      <c r="A19886" t="s">
        <v>19783</v>
      </c>
      <c r="B19886" t="s">
        <v>39755</v>
      </c>
      <c r="I19886" t="s">
        <v>20</v>
      </c>
      <c r="J19886">
        <v>31.87</v>
      </c>
      <c r="M19886">
        <v>31.87</v>
      </c>
      <c r="N19886">
        <f t="shared" si="310"/>
        <v>0</v>
      </c>
    </row>
    <row r="19887" spans="1:14" x14ac:dyDescent="0.2">
      <c r="A19887" t="s">
        <v>19784</v>
      </c>
      <c r="B19887" t="s">
        <v>39756</v>
      </c>
      <c r="I19887" t="s">
        <v>20</v>
      </c>
      <c r="J19887">
        <v>26.41</v>
      </c>
      <c r="M19887">
        <v>26.41</v>
      </c>
      <c r="N19887">
        <f t="shared" si="310"/>
        <v>0</v>
      </c>
    </row>
    <row r="19888" spans="1:14" x14ac:dyDescent="0.2">
      <c r="A19888" t="s">
        <v>19785</v>
      </c>
      <c r="B19888" t="s">
        <v>39756</v>
      </c>
      <c r="I19888" t="s">
        <v>20</v>
      </c>
      <c r="J19888">
        <v>25.44</v>
      </c>
      <c r="M19888">
        <v>25.44</v>
      </c>
      <c r="N19888">
        <f t="shared" si="310"/>
        <v>0</v>
      </c>
    </row>
    <row r="19889" spans="1:14" x14ac:dyDescent="0.2">
      <c r="A19889" t="s">
        <v>19786</v>
      </c>
      <c r="B19889" t="s">
        <v>39757</v>
      </c>
      <c r="I19889" t="s">
        <v>20</v>
      </c>
      <c r="J19889">
        <v>10.59</v>
      </c>
      <c r="M19889">
        <v>10.59</v>
      </c>
      <c r="N19889">
        <f t="shared" si="310"/>
        <v>0</v>
      </c>
    </row>
    <row r="19890" spans="1:14" x14ac:dyDescent="0.2">
      <c r="A19890" t="s">
        <v>19787</v>
      </c>
      <c r="B19890" t="s">
        <v>39757</v>
      </c>
      <c r="I19890" t="s">
        <v>20</v>
      </c>
      <c r="J19890">
        <v>10.11</v>
      </c>
      <c r="M19890">
        <v>10.11</v>
      </c>
      <c r="N19890">
        <f t="shared" si="310"/>
        <v>0</v>
      </c>
    </row>
    <row r="19891" spans="1:14" x14ac:dyDescent="0.2">
      <c r="A19891" t="s">
        <v>19788</v>
      </c>
      <c r="B19891" t="s">
        <v>39758</v>
      </c>
      <c r="I19891" t="s">
        <v>20</v>
      </c>
      <c r="J19891">
        <v>18.21</v>
      </c>
      <c r="M19891">
        <v>18.21</v>
      </c>
      <c r="N19891">
        <f t="shared" si="310"/>
        <v>0</v>
      </c>
    </row>
    <row r="19892" spans="1:14" x14ac:dyDescent="0.2">
      <c r="A19892" t="s">
        <v>19789</v>
      </c>
      <c r="B19892" t="s">
        <v>39758</v>
      </c>
      <c r="I19892" t="s">
        <v>20</v>
      </c>
      <c r="J19892">
        <v>17.63</v>
      </c>
      <c r="M19892">
        <v>17.63</v>
      </c>
      <c r="N19892">
        <f t="shared" si="310"/>
        <v>0</v>
      </c>
    </row>
    <row r="19893" spans="1:14" x14ac:dyDescent="0.2">
      <c r="A19893" t="s">
        <v>19790</v>
      </c>
      <c r="B19893" t="s">
        <v>39759</v>
      </c>
      <c r="I19893" t="s">
        <v>20</v>
      </c>
      <c r="J19893">
        <v>11.42</v>
      </c>
      <c r="M19893">
        <v>11.42</v>
      </c>
      <c r="N19893">
        <f t="shared" si="310"/>
        <v>0</v>
      </c>
    </row>
    <row r="19894" spans="1:14" x14ac:dyDescent="0.2">
      <c r="A19894" t="s">
        <v>19791</v>
      </c>
      <c r="B19894" t="s">
        <v>39759</v>
      </c>
      <c r="I19894" t="s">
        <v>20</v>
      </c>
      <c r="J19894">
        <v>10.95</v>
      </c>
      <c r="M19894">
        <v>10.95</v>
      </c>
      <c r="N19894">
        <f t="shared" si="310"/>
        <v>0</v>
      </c>
    </row>
    <row r="19895" spans="1:14" x14ac:dyDescent="0.2">
      <c r="A19895" t="s">
        <v>19792</v>
      </c>
      <c r="B19895" t="s">
        <v>39760</v>
      </c>
      <c r="I19895" t="s">
        <v>20</v>
      </c>
      <c r="J19895">
        <v>230.01</v>
      </c>
      <c r="M19895">
        <v>230.01</v>
      </c>
      <c r="N19895">
        <f t="shared" si="310"/>
        <v>0</v>
      </c>
    </row>
    <row r="19896" spans="1:14" x14ac:dyDescent="0.2">
      <c r="A19896" t="s">
        <v>19793</v>
      </c>
      <c r="B19896" t="s">
        <v>39760</v>
      </c>
      <c r="I19896" t="s">
        <v>20</v>
      </c>
      <c r="J19896">
        <v>221.85</v>
      </c>
      <c r="M19896">
        <v>221.85</v>
      </c>
      <c r="N19896">
        <f t="shared" si="310"/>
        <v>0</v>
      </c>
    </row>
    <row r="19897" spans="1:14" x14ac:dyDescent="0.2">
      <c r="A19897" t="s">
        <v>19794</v>
      </c>
      <c r="B19897" t="s">
        <v>39761</v>
      </c>
      <c r="I19897" t="s">
        <v>20</v>
      </c>
      <c r="J19897">
        <v>22.45</v>
      </c>
      <c r="M19897">
        <v>22.45</v>
      </c>
      <c r="N19897">
        <f t="shared" si="310"/>
        <v>0</v>
      </c>
    </row>
    <row r="19898" spans="1:14" x14ac:dyDescent="0.2">
      <c r="A19898" t="s">
        <v>19795</v>
      </c>
      <c r="B19898" t="s">
        <v>39761</v>
      </c>
      <c r="I19898" t="s">
        <v>20</v>
      </c>
      <c r="J19898">
        <v>21.73</v>
      </c>
      <c r="M19898">
        <v>21.73</v>
      </c>
      <c r="N19898">
        <f t="shared" si="310"/>
        <v>0</v>
      </c>
    </row>
    <row r="19899" spans="1:14" x14ac:dyDescent="0.2">
      <c r="A19899" t="s">
        <v>19796</v>
      </c>
      <c r="B19899" t="s">
        <v>39762</v>
      </c>
      <c r="I19899" t="s">
        <v>20</v>
      </c>
      <c r="J19899">
        <v>14.64</v>
      </c>
      <c r="M19899">
        <v>14.64</v>
      </c>
      <c r="N19899">
        <f t="shared" si="310"/>
        <v>0</v>
      </c>
    </row>
    <row r="19900" spans="1:14" x14ac:dyDescent="0.2">
      <c r="A19900" t="s">
        <v>19797</v>
      </c>
      <c r="B19900" t="s">
        <v>39762</v>
      </c>
      <c r="I19900" t="s">
        <v>20</v>
      </c>
      <c r="J19900">
        <v>14.04</v>
      </c>
      <c r="M19900">
        <v>14.04</v>
      </c>
      <c r="N19900">
        <f t="shared" si="310"/>
        <v>0</v>
      </c>
    </row>
    <row r="19901" spans="1:14" x14ac:dyDescent="0.2">
      <c r="A19901" t="s">
        <v>19798</v>
      </c>
      <c r="B19901" t="s">
        <v>39763</v>
      </c>
      <c r="I19901" t="s">
        <v>20</v>
      </c>
      <c r="J19901">
        <v>14.79</v>
      </c>
      <c r="M19901">
        <v>14.79</v>
      </c>
      <c r="N19901">
        <f t="shared" si="310"/>
        <v>0</v>
      </c>
    </row>
    <row r="19902" spans="1:14" x14ac:dyDescent="0.2">
      <c r="A19902" t="s">
        <v>19799</v>
      </c>
      <c r="B19902" t="s">
        <v>39763</v>
      </c>
      <c r="I19902" t="s">
        <v>20</v>
      </c>
      <c r="J19902">
        <v>14.18</v>
      </c>
      <c r="M19902">
        <v>14.18</v>
      </c>
      <c r="N19902">
        <f t="shared" si="310"/>
        <v>0</v>
      </c>
    </row>
    <row r="19903" spans="1:14" x14ac:dyDescent="0.2">
      <c r="A19903" t="s">
        <v>19800</v>
      </c>
      <c r="B19903" t="s">
        <v>39764</v>
      </c>
      <c r="I19903" t="s">
        <v>20</v>
      </c>
      <c r="J19903">
        <v>14.21</v>
      </c>
      <c r="M19903">
        <v>14.21</v>
      </c>
      <c r="N19903">
        <f t="shared" si="310"/>
        <v>0</v>
      </c>
    </row>
    <row r="19904" spans="1:14" x14ac:dyDescent="0.2">
      <c r="A19904" t="s">
        <v>19801</v>
      </c>
      <c r="B19904" t="s">
        <v>39764</v>
      </c>
      <c r="I19904" t="s">
        <v>20</v>
      </c>
      <c r="J19904">
        <v>13.6</v>
      </c>
      <c r="M19904">
        <v>13.6</v>
      </c>
      <c r="N19904">
        <f t="shared" si="310"/>
        <v>0</v>
      </c>
    </row>
    <row r="19905" spans="1:14" x14ac:dyDescent="0.2">
      <c r="A19905" t="s">
        <v>19802</v>
      </c>
      <c r="B19905" t="s">
        <v>39765</v>
      </c>
      <c r="I19905" t="s">
        <v>20</v>
      </c>
      <c r="J19905">
        <v>9.74</v>
      </c>
      <c r="M19905">
        <v>9.74</v>
      </c>
      <c r="N19905">
        <f t="shared" si="310"/>
        <v>0</v>
      </c>
    </row>
    <row r="19906" spans="1:14" x14ac:dyDescent="0.2">
      <c r="A19906" t="s">
        <v>19803</v>
      </c>
      <c r="B19906" t="s">
        <v>39765</v>
      </c>
      <c r="I19906" t="s">
        <v>20</v>
      </c>
      <c r="J19906">
        <v>9.33</v>
      </c>
      <c r="M19906">
        <v>9.33</v>
      </c>
      <c r="N19906">
        <f t="shared" si="310"/>
        <v>0</v>
      </c>
    </row>
    <row r="19907" spans="1:14" x14ac:dyDescent="0.2">
      <c r="A19907" t="s">
        <v>19804</v>
      </c>
      <c r="B19907" t="s">
        <v>39766</v>
      </c>
      <c r="I19907" t="s">
        <v>20</v>
      </c>
      <c r="J19907">
        <v>10.26</v>
      </c>
      <c r="M19907">
        <v>10.26</v>
      </c>
      <c r="N19907">
        <f t="shared" si="310"/>
        <v>0</v>
      </c>
    </row>
    <row r="19908" spans="1:14" x14ac:dyDescent="0.2">
      <c r="A19908" t="s">
        <v>19805</v>
      </c>
      <c r="B19908" t="s">
        <v>39766</v>
      </c>
      <c r="I19908" t="s">
        <v>20</v>
      </c>
      <c r="J19908">
        <v>9.8800000000000008</v>
      </c>
      <c r="M19908">
        <v>9.8800000000000008</v>
      </c>
      <c r="N19908">
        <f t="shared" ref="N19908:N19971" si="311">J19908-M19908</f>
        <v>0</v>
      </c>
    </row>
    <row r="19909" spans="1:14" x14ac:dyDescent="0.2">
      <c r="A19909" t="s">
        <v>19806</v>
      </c>
      <c r="B19909" t="s">
        <v>39767</v>
      </c>
      <c r="I19909" t="s">
        <v>20</v>
      </c>
      <c r="J19909">
        <v>14.79</v>
      </c>
      <c r="M19909">
        <v>14.79</v>
      </c>
      <c r="N19909">
        <f t="shared" si="311"/>
        <v>0</v>
      </c>
    </row>
    <row r="19910" spans="1:14" x14ac:dyDescent="0.2">
      <c r="A19910" t="s">
        <v>19807</v>
      </c>
      <c r="B19910" t="s">
        <v>39767</v>
      </c>
      <c r="I19910" t="s">
        <v>20</v>
      </c>
      <c r="J19910">
        <v>14.18</v>
      </c>
      <c r="M19910">
        <v>14.18</v>
      </c>
      <c r="N19910">
        <f t="shared" si="311"/>
        <v>0</v>
      </c>
    </row>
    <row r="19911" spans="1:14" x14ac:dyDescent="0.2">
      <c r="A19911" t="s">
        <v>19808</v>
      </c>
      <c r="B19911" t="s">
        <v>39768</v>
      </c>
      <c r="I19911" t="s">
        <v>20</v>
      </c>
      <c r="J19911">
        <v>14.21</v>
      </c>
      <c r="M19911">
        <v>14.21</v>
      </c>
      <c r="N19911">
        <f t="shared" si="311"/>
        <v>0</v>
      </c>
    </row>
    <row r="19912" spans="1:14" x14ac:dyDescent="0.2">
      <c r="A19912" t="s">
        <v>19809</v>
      </c>
      <c r="B19912" t="s">
        <v>39768</v>
      </c>
      <c r="I19912" t="s">
        <v>20</v>
      </c>
      <c r="J19912">
        <v>13.6</v>
      </c>
      <c r="M19912">
        <v>13.6</v>
      </c>
      <c r="N19912">
        <f t="shared" si="311"/>
        <v>0</v>
      </c>
    </row>
    <row r="19913" spans="1:14" x14ac:dyDescent="0.2">
      <c r="A19913" t="s">
        <v>19810</v>
      </c>
      <c r="B19913" t="s">
        <v>39769</v>
      </c>
      <c r="I19913" t="s">
        <v>3</v>
      </c>
      <c r="J19913">
        <v>0.51</v>
      </c>
      <c r="M19913">
        <v>0.51</v>
      </c>
      <c r="N19913">
        <f t="shared" si="311"/>
        <v>0</v>
      </c>
    </row>
    <row r="19914" spans="1:14" x14ac:dyDescent="0.2">
      <c r="A19914" t="s">
        <v>19811</v>
      </c>
      <c r="B19914" t="s">
        <v>39769</v>
      </c>
      <c r="I19914" t="s">
        <v>3</v>
      </c>
      <c r="J19914">
        <v>0.49</v>
      </c>
      <c r="M19914">
        <v>0.49</v>
      </c>
      <c r="N19914">
        <f t="shared" si="311"/>
        <v>0</v>
      </c>
    </row>
    <row r="19915" spans="1:14" x14ac:dyDescent="0.2">
      <c r="A19915" t="s">
        <v>19812</v>
      </c>
      <c r="B19915" t="s">
        <v>39770</v>
      </c>
      <c r="I19915" t="s">
        <v>3</v>
      </c>
      <c r="J19915">
        <v>0.33</v>
      </c>
      <c r="M19915">
        <v>0.33</v>
      </c>
      <c r="N19915">
        <f t="shared" si="311"/>
        <v>0</v>
      </c>
    </row>
    <row r="19916" spans="1:14" x14ac:dyDescent="0.2">
      <c r="A19916" t="s">
        <v>19813</v>
      </c>
      <c r="B19916" t="s">
        <v>39770</v>
      </c>
      <c r="I19916" t="s">
        <v>3</v>
      </c>
      <c r="J19916">
        <v>0.32</v>
      </c>
      <c r="M19916">
        <v>0.32</v>
      </c>
      <c r="N19916">
        <f t="shared" si="311"/>
        <v>0</v>
      </c>
    </row>
    <row r="19917" spans="1:14" x14ac:dyDescent="0.2">
      <c r="A19917" t="s">
        <v>19814</v>
      </c>
      <c r="B19917" t="s">
        <v>39771</v>
      </c>
      <c r="I19917" t="s">
        <v>20</v>
      </c>
      <c r="J19917">
        <v>52.64</v>
      </c>
      <c r="M19917">
        <v>52.64</v>
      </c>
      <c r="N19917">
        <f t="shared" si="311"/>
        <v>0</v>
      </c>
    </row>
    <row r="19918" spans="1:14" x14ac:dyDescent="0.2">
      <c r="A19918" t="s">
        <v>19815</v>
      </c>
      <c r="B19918" t="s">
        <v>39771</v>
      </c>
      <c r="I19918" t="s">
        <v>20</v>
      </c>
      <c r="J19918">
        <v>50.44</v>
      </c>
      <c r="M19918">
        <v>50.44</v>
      </c>
      <c r="N19918">
        <f t="shared" si="311"/>
        <v>0</v>
      </c>
    </row>
    <row r="19919" spans="1:14" x14ac:dyDescent="0.2">
      <c r="A19919" t="s">
        <v>19816</v>
      </c>
      <c r="B19919" t="s">
        <v>39772</v>
      </c>
      <c r="I19919" t="s">
        <v>20</v>
      </c>
      <c r="J19919">
        <v>91.29</v>
      </c>
      <c r="M19919">
        <v>91.29</v>
      </c>
      <c r="N19919">
        <f t="shared" si="311"/>
        <v>0</v>
      </c>
    </row>
    <row r="19920" spans="1:14" x14ac:dyDescent="0.2">
      <c r="A19920" t="s">
        <v>19817</v>
      </c>
      <c r="B19920" t="s">
        <v>39772</v>
      </c>
      <c r="I19920" t="s">
        <v>20</v>
      </c>
      <c r="J19920">
        <v>86.88</v>
      </c>
      <c r="M19920">
        <v>86.88</v>
      </c>
      <c r="N19920">
        <f t="shared" si="311"/>
        <v>0</v>
      </c>
    </row>
    <row r="19921" spans="1:14" x14ac:dyDescent="0.2">
      <c r="A19921" t="s">
        <v>19818</v>
      </c>
      <c r="B19921" t="s">
        <v>39773</v>
      </c>
      <c r="I19921" t="s">
        <v>20</v>
      </c>
      <c r="J19921">
        <v>40.270000000000003</v>
      </c>
      <c r="M19921">
        <v>40.270000000000003</v>
      </c>
      <c r="N19921">
        <f t="shared" si="311"/>
        <v>0</v>
      </c>
    </row>
    <row r="19922" spans="1:14" x14ac:dyDescent="0.2">
      <c r="A19922" t="s">
        <v>19819</v>
      </c>
      <c r="B19922" t="s">
        <v>39773</v>
      </c>
      <c r="I19922" t="s">
        <v>20</v>
      </c>
      <c r="J19922">
        <v>37.53</v>
      </c>
      <c r="M19922">
        <v>37.53</v>
      </c>
      <c r="N19922">
        <f t="shared" si="311"/>
        <v>0</v>
      </c>
    </row>
    <row r="19923" spans="1:14" x14ac:dyDescent="0.2">
      <c r="A19923" t="s">
        <v>19820</v>
      </c>
      <c r="B19923" t="s">
        <v>39774</v>
      </c>
      <c r="I19923" t="s">
        <v>20</v>
      </c>
      <c r="J19923">
        <v>51.01</v>
      </c>
      <c r="M19923">
        <v>51.01</v>
      </c>
      <c r="N19923">
        <f t="shared" si="311"/>
        <v>0</v>
      </c>
    </row>
    <row r="19924" spans="1:14" x14ac:dyDescent="0.2">
      <c r="A19924" t="s">
        <v>19821</v>
      </c>
      <c r="B19924" t="s">
        <v>39774</v>
      </c>
      <c r="I19924" t="s">
        <v>20</v>
      </c>
      <c r="J19924">
        <v>49.34</v>
      </c>
      <c r="M19924">
        <v>49.34</v>
      </c>
      <c r="N19924">
        <f t="shared" si="311"/>
        <v>0</v>
      </c>
    </row>
    <row r="19925" spans="1:14" x14ac:dyDescent="0.2">
      <c r="A19925" t="s">
        <v>19822</v>
      </c>
      <c r="B19925" t="s">
        <v>39775</v>
      </c>
      <c r="I19925" t="s">
        <v>20</v>
      </c>
      <c r="J19925">
        <v>274.18</v>
      </c>
      <c r="M19925">
        <v>274.18</v>
      </c>
      <c r="N19925">
        <f t="shared" si="311"/>
        <v>0</v>
      </c>
    </row>
    <row r="19926" spans="1:14" x14ac:dyDescent="0.2">
      <c r="A19926" t="s">
        <v>19823</v>
      </c>
      <c r="B19926" t="s">
        <v>39775</v>
      </c>
      <c r="I19926" t="s">
        <v>20</v>
      </c>
      <c r="J19926">
        <v>267.16000000000003</v>
      </c>
      <c r="M19926">
        <v>267.16000000000003</v>
      </c>
      <c r="N19926">
        <f t="shared" si="311"/>
        <v>0</v>
      </c>
    </row>
    <row r="19927" spans="1:14" x14ac:dyDescent="0.2">
      <c r="A19927" t="s">
        <v>19824</v>
      </c>
      <c r="B19927" t="s">
        <v>39776</v>
      </c>
      <c r="I19927" t="s">
        <v>20</v>
      </c>
      <c r="J19927">
        <v>112.85</v>
      </c>
      <c r="M19927">
        <v>112.85</v>
      </c>
      <c r="N19927">
        <f t="shared" si="311"/>
        <v>0</v>
      </c>
    </row>
    <row r="19928" spans="1:14" x14ac:dyDescent="0.2">
      <c r="A19928" t="s">
        <v>19825</v>
      </c>
      <c r="B19928" t="s">
        <v>39776</v>
      </c>
      <c r="I19928" t="s">
        <v>20</v>
      </c>
      <c r="J19928">
        <v>108.07</v>
      </c>
      <c r="M19928">
        <v>108.07</v>
      </c>
      <c r="N19928">
        <f t="shared" si="311"/>
        <v>0</v>
      </c>
    </row>
    <row r="19929" spans="1:14" x14ac:dyDescent="0.2">
      <c r="A19929" t="s">
        <v>19826</v>
      </c>
      <c r="B19929" t="s">
        <v>39777</v>
      </c>
      <c r="I19929" t="s">
        <v>20</v>
      </c>
      <c r="J19929">
        <v>385.62</v>
      </c>
      <c r="M19929">
        <v>385.62</v>
      </c>
      <c r="N19929">
        <f t="shared" si="311"/>
        <v>0</v>
      </c>
    </row>
    <row r="19930" spans="1:14" x14ac:dyDescent="0.2">
      <c r="A19930" t="s">
        <v>19827</v>
      </c>
      <c r="B19930" t="s">
        <v>39777</v>
      </c>
      <c r="I19930" t="s">
        <v>20</v>
      </c>
      <c r="J19930">
        <v>375.6</v>
      </c>
      <c r="M19930">
        <v>375.6</v>
      </c>
      <c r="N19930">
        <f t="shared" si="311"/>
        <v>0</v>
      </c>
    </row>
    <row r="19931" spans="1:14" x14ac:dyDescent="0.2">
      <c r="A19931" t="s">
        <v>19828</v>
      </c>
      <c r="B19931" t="s">
        <v>39778</v>
      </c>
      <c r="I19931" t="s">
        <v>3</v>
      </c>
      <c r="J19931">
        <v>0.9</v>
      </c>
      <c r="M19931">
        <v>0.9</v>
      </c>
      <c r="N19931">
        <f t="shared" si="311"/>
        <v>0</v>
      </c>
    </row>
    <row r="19932" spans="1:14" x14ac:dyDescent="0.2">
      <c r="A19932" t="s">
        <v>19829</v>
      </c>
      <c r="B19932" t="s">
        <v>39778</v>
      </c>
      <c r="I19932" t="s">
        <v>3</v>
      </c>
      <c r="J19932">
        <v>0.87</v>
      </c>
      <c r="M19932">
        <v>0.87</v>
      </c>
      <c r="N19932">
        <f t="shared" si="311"/>
        <v>0</v>
      </c>
    </row>
    <row r="19933" spans="1:14" x14ac:dyDescent="0.2">
      <c r="A19933" t="s">
        <v>19830</v>
      </c>
      <c r="B19933" t="s">
        <v>39779</v>
      </c>
      <c r="I19933" t="s">
        <v>3</v>
      </c>
      <c r="J19933">
        <v>3.55</v>
      </c>
      <c r="M19933">
        <v>3.55</v>
      </c>
      <c r="N19933">
        <f t="shared" si="311"/>
        <v>0</v>
      </c>
    </row>
    <row r="19934" spans="1:14" x14ac:dyDescent="0.2">
      <c r="A19934" t="s">
        <v>19831</v>
      </c>
      <c r="B19934" t="s">
        <v>39779</v>
      </c>
      <c r="I19934" t="s">
        <v>3</v>
      </c>
      <c r="J19934">
        <v>3.44</v>
      </c>
      <c r="M19934">
        <v>3.44</v>
      </c>
      <c r="N19934">
        <f t="shared" si="311"/>
        <v>0</v>
      </c>
    </row>
    <row r="19935" spans="1:14" x14ac:dyDescent="0.2">
      <c r="A19935" t="s">
        <v>19832</v>
      </c>
      <c r="B19935" t="s">
        <v>39780</v>
      </c>
      <c r="I19935" t="s">
        <v>3</v>
      </c>
      <c r="J19935">
        <v>5.74</v>
      </c>
      <c r="M19935">
        <v>5.74</v>
      </c>
      <c r="N19935">
        <f t="shared" si="311"/>
        <v>0</v>
      </c>
    </row>
    <row r="19936" spans="1:14" x14ac:dyDescent="0.2">
      <c r="A19936" t="s">
        <v>19833</v>
      </c>
      <c r="B19936" t="s">
        <v>39780</v>
      </c>
      <c r="I19936" t="s">
        <v>3</v>
      </c>
      <c r="J19936">
        <v>5.54</v>
      </c>
      <c r="M19936">
        <v>5.54</v>
      </c>
      <c r="N19936">
        <f t="shared" si="311"/>
        <v>0</v>
      </c>
    </row>
    <row r="19937" spans="1:14" x14ac:dyDescent="0.2">
      <c r="A19937" t="s">
        <v>28349</v>
      </c>
      <c r="B19937" t="s">
        <v>39781</v>
      </c>
      <c r="I19937" t="s">
        <v>20</v>
      </c>
      <c r="J19937">
        <v>202.28</v>
      </c>
      <c r="M19937">
        <v>202.28</v>
      </c>
      <c r="N19937">
        <f t="shared" si="311"/>
        <v>0</v>
      </c>
    </row>
    <row r="19938" spans="1:14" x14ac:dyDescent="0.2">
      <c r="A19938" t="s">
        <v>28350</v>
      </c>
      <c r="B19938" t="s">
        <v>39781</v>
      </c>
      <c r="I19938" t="s">
        <v>20</v>
      </c>
      <c r="J19938">
        <v>196.56</v>
      </c>
      <c r="M19938">
        <v>196.56</v>
      </c>
      <c r="N19938">
        <f t="shared" si="311"/>
        <v>0</v>
      </c>
    </row>
    <row r="19939" spans="1:14" x14ac:dyDescent="0.2">
      <c r="A19939" t="s">
        <v>28351</v>
      </c>
      <c r="B19939" t="s">
        <v>39782</v>
      </c>
      <c r="I19939" t="s">
        <v>20</v>
      </c>
      <c r="J19939">
        <v>166.94</v>
      </c>
      <c r="M19939">
        <v>166.94</v>
      </c>
      <c r="N19939">
        <f t="shared" si="311"/>
        <v>0</v>
      </c>
    </row>
    <row r="19940" spans="1:14" x14ac:dyDescent="0.2">
      <c r="A19940" t="s">
        <v>28352</v>
      </c>
      <c r="B19940" t="s">
        <v>39782</v>
      </c>
      <c r="I19940" t="s">
        <v>20</v>
      </c>
      <c r="J19940">
        <v>163.25</v>
      </c>
      <c r="M19940">
        <v>163.25</v>
      </c>
      <c r="N19940">
        <f t="shared" si="311"/>
        <v>0</v>
      </c>
    </row>
    <row r="19941" spans="1:14" x14ac:dyDescent="0.2">
      <c r="A19941" t="s">
        <v>28353</v>
      </c>
      <c r="B19941" t="s">
        <v>39783</v>
      </c>
      <c r="I19941" t="s">
        <v>20</v>
      </c>
      <c r="J19941">
        <v>35.340000000000003</v>
      </c>
      <c r="M19941">
        <v>35.340000000000003</v>
      </c>
      <c r="N19941">
        <f t="shared" si="311"/>
        <v>0</v>
      </c>
    </row>
    <row r="19942" spans="1:14" x14ac:dyDescent="0.2">
      <c r="A19942" t="s">
        <v>28354</v>
      </c>
      <c r="B19942" t="s">
        <v>39783</v>
      </c>
      <c r="I19942" t="s">
        <v>20</v>
      </c>
      <c r="J19942">
        <v>33.299999999999997</v>
      </c>
      <c r="M19942">
        <v>33.299999999999997</v>
      </c>
      <c r="N19942">
        <f t="shared" si="311"/>
        <v>0</v>
      </c>
    </row>
    <row r="19943" spans="1:14" x14ac:dyDescent="0.2">
      <c r="A19943" t="s">
        <v>19834</v>
      </c>
      <c r="B19943" t="s">
        <v>39784</v>
      </c>
      <c r="I19943" t="s">
        <v>20</v>
      </c>
      <c r="J19943">
        <v>138.6</v>
      </c>
      <c r="M19943">
        <v>138.6</v>
      </c>
      <c r="N19943">
        <f t="shared" si="311"/>
        <v>0</v>
      </c>
    </row>
    <row r="19944" spans="1:14" x14ac:dyDescent="0.2">
      <c r="A19944" t="s">
        <v>19835</v>
      </c>
      <c r="B19944" t="s">
        <v>39784</v>
      </c>
      <c r="I19944" t="s">
        <v>20</v>
      </c>
      <c r="J19944">
        <v>122.28</v>
      </c>
      <c r="M19944">
        <v>122.28</v>
      </c>
      <c r="N19944">
        <f t="shared" si="311"/>
        <v>0</v>
      </c>
    </row>
    <row r="19945" spans="1:14" x14ac:dyDescent="0.2">
      <c r="A19945" t="s">
        <v>19836</v>
      </c>
      <c r="B19945" t="s">
        <v>39785</v>
      </c>
      <c r="I19945" t="s">
        <v>20</v>
      </c>
      <c r="J19945">
        <v>285.33999999999997</v>
      </c>
      <c r="M19945">
        <v>285.33999999999997</v>
      </c>
      <c r="N19945">
        <f t="shared" si="311"/>
        <v>0</v>
      </c>
    </row>
    <row r="19946" spans="1:14" x14ac:dyDescent="0.2">
      <c r="A19946" t="s">
        <v>19837</v>
      </c>
      <c r="B19946" t="s">
        <v>39785</v>
      </c>
      <c r="I19946" t="s">
        <v>20</v>
      </c>
      <c r="J19946">
        <v>276.73</v>
      </c>
      <c r="M19946">
        <v>276.73</v>
      </c>
      <c r="N19946">
        <f t="shared" si="311"/>
        <v>0</v>
      </c>
    </row>
    <row r="19947" spans="1:14" x14ac:dyDescent="0.2">
      <c r="A19947" t="s">
        <v>19838</v>
      </c>
      <c r="B19947" t="s">
        <v>39786</v>
      </c>
      <c r="I19947" t="s">
        <v>3</v>
      </c>
      <c r="J19947">
        <v>1.58</v>
      </c>
      <c r="M19947">
        <v>1.58</v>
      </c>
      <c r="N19947">
        <f t="shared" si="311"/>
        <v>0</v>
      </c>
    </row>
    <row r="19948" spans="1:14" x14ac:dyDescent="0.2">
      <c r="A19948" t="s">
        <v>19839</v>
      </c>
      <c r="B19948" t="s">
        <v>39786</v>
      </c>
      <c r="I19948" t="s">
        <v>3</v>
      </c>
      <c r="J19948">
        <v>1.52</v>
      </c>
      <c r="M19948">
        <v>1.52</v>
      </c>
      <c r="N19948">
        <f t="shared" si="311"/>
        <v>0</v>
      </c>
    </row>
    <row r="19949" spans="1:14" x14ac:dyDescent="0.2">
      <c r="A19949" t="s">
        <v>19840</v>
      </c>
      <c r="B19949" t="s">
        <v>39787</v>
      </c>
      <c r="I19949" t="s">
        <v>3</v>
      </c>
      <c r="J19949">
        <v>2.96</v>
      </c>
      <c r="M19949">
        <v>2.96</v>
      </c>
      <c r="N19949">
        <f t="shared" si="311"/>
        <v>0</v>
      </c>
    </row>
    <row r="19950" spans="1:14" x14ac:dyDescent="0.2">
      <c r="A19950" t="s">
        <v>19841</v>
      </c>
      <c r="B19950" t="s">
        <v>39787</v>
      </c>
      <c r="I19950" t="s">
        <v>3</v>
      </c>
      <c r="J19950">
        <v>2.85</v>
      </c>
      <c r="M19950">
        <v>2.85</v>
      </c>
      <c r="N19950">
        <f t="shared" si="311"/>
        <v>0</v>
      </c>
    </row>
    <row r="19951" spans="1:14" x14ac:dyDescent="0.2">
      <c r="A19951" t="s">
        <v>19842</v>
      </c>
      <c r="B19951" t="s">
        <v>39788</v>
      </c>
      <c r="I19951" t="s">
        <v>3</v>
      </c>
      <c r="J19951">
        <v>3.81</v>
      </c>
      <c r="M19951">
        <v>3.81</v>
      </c>
      <c r="N19951">
        <f t="shared" si="311"/>
        <v>0</v>
      </c>
    </row>
    <row r="19952" spans="1:14" x14ac:dyDescent="0.2">
      <c r="A19952" t="s">
        <v>19843</v>
      </c>
      <c r="B19952" t="s">
        <v>39788</v>
      </c>
      <c r="I19952" t="s">
        <v>3</v>
      </c>
      <c r="J19952">
        <v>3.68</v>
      </c>
      <c r="M19952">
        <v>3.68</v>
      </c>
      <c r="N19952">
        <f t="shared" si="311"/>
        <v>0</v>
      </c>
    </row>
    <row r="19953" spans="1:14" x14ac:dyDescent="0.2">
      <c r="A19953" t="s">
        <v>19844</v>
      </c>
      <c r="B19953" t="s">
        <v>39789</v>
      </c>
      <c r="I19953" t="s">
        <v>3</v>
      </c>
      <c r="J19953">
        <v>4.82</v>
      </c>
      <c r="M19953">
        <v>4.82</v>
      </c>
      <c r="N19953">
        <f t="shared" si="311"/>
        <v>0</v>
      </c>
    </row>
    <row r="19954" spans="1:14" x14ac:dyDescent="0.2">
      <c r="A19954" t="s">
        <v>19845</v>
      </c>
      <c r="B19954" t="s">
        <v>39789</v>
      </c>
      <c r="I19954" t="s">
        <v>3</v>
      </c>
      <c r="J19954">
        <v>4.63</v>
      </c>
      <c r="M19954">
        <v>4.63</v>
      </c>
      <c r="N19954">
        <f t="shared" si="311"/>
        <v>0</v>
      </c>
    </row>
    <row r="19955" spans="1:14" x14ac:dyDescent="0.2">
      <c r="A19955" t="s">
        <v>19846</v>
      </c>
      <c r="B19955" t="s">
        <v>39790</v>
      </c>
      <c r="I19955" t="s">
        <v>20</v>
      </c>
      <c r="J19955">
        <v>56.48</v>
      </c>
      <c r="M19955">
        <v>56.48</v>
      </c>
      <c r="N19955">
        <f t="shared" si="311"/>
        <v>0</v>
      </c>
    </row>
    <row r="19956" spans="1:14" x14ac:dyDescent="0.2">
      <c r="A19956" t="s">
        <v>19847</v>
      </c>
      <c r="B19956" t="s">
        <v>39790</v>
      </c>
      <c r="I19956" t="s">
        <v>20</v>
      </c>
      <c r="J19956">
        <v>52.28</v>
      </c>
      <c r="M19956">
        <v>52.28</v>
      </c>
      <c r="N19956">
        <f t="shared" si="311"/>
        <v>0</v>
      </c>
    </row>
    <row r="19957" spans="1:14" x14ac:dyDescent="0.2">
      <c r="A19957" t="s">
        <v>19848</v>
      </c>
      <c r="B19957" t="s">
        <v>39791</v>
      </c>
      <c r="I19957" t="s">
        <v>20</v>
      </c>
      <c r="J19957">
        <v>46.49</v>
      </c>
      <c r="M19957">
        <v>46.49</v>
      </c>
      <c r="N19957">
        <f t="shared" si="311"/>
        <v>0</v>
      </c>
    </row>
    <row r="19958" spans="1:14" x14ac:dyDescent="0.2">
      <c r="A19958" t="s">
        <v>19849</v>
      </c>
      <c r="B19958" t="s">
        <v>39791</v>
      </c>
      <c r="I19958" t="s">
        <v>20</v>
      </c>
      <c r="J19958">
        <v>43.17</v>
      </c>
      <c r="M19958">
        <v>43.17</v>
      </c>
      <c r="N19958">
        <f t="shared" si="311"/>
        <v>0</v>
      </c>
    </row>
    <row r="19959" spans="1:14" x14ac:dyDescent="0.2">
      <c r="A19959" t="s">
        <v>19850</v>
      </c>
      <c r="B19959" t="s">
        <v>39792</v>
      </c>
      <c r="I19959" t="s">
        <v>20</v>
      </c>
      <c r="J19959">
        <v>654.41999999999996</v>
      </c>
      <c r="M19959">
        <v>654.41999999999996</v>
      </c>
      <c r="N19959">
        <f t="shared" si="311"/>
        <v>0</v>
      </c>
    </row>
    <row r="19960" spans="1:14" x14ac:dyDescent="0.2">
      <c r="A19960" t="s">
        <v>19851</v>
      </c>
      <c r="B19960" t="s">
        <v>39792</v>
      </c>
      <c r="I19960" t="s">
        <v>20</v>
      </c>
      <c r="J19960">
        <v>589.76</v>
      </c>
      <c r="M19960">
        <v>589.76</v>
      </c>
      <c r="N19960">
        <f t="shared" si="311"/>
        <v>0</v>
      </c>
    </row>
    <row r="19961" spans="1:14" x14ac:dyDescent="0.2">
      <c r="A19961" t="s">
        <v>19852</v>
      </c>
      <c r="B19961" t="s">
        <v>39793</v>
      </c>
      <c r="I19961" t="s">
        <v>4</v>
      </c>
      <c r="J19961">
        <v>2.42</v>
      </c>
      <c r="M19961">
        <v>2.42</v>
      </c>
      <c r="N19961">
        <f t="shared" si="311"/>
        <v>0</v>
      </c>
    </row>
    <row r="19962" spans="1:14" x14ac:dyDescent="0.2">
      <c r="A19962" t="s">
        <v>19853</v>
      </c>
      <c r="B19962" t="s">
        <v>39793</v>
      </c>
      <c r="I19962" t="s">
        <v>4</v>
      </c>
      <c r="J19962">
        <v>2.23</v>
      </c>
      <c r="M19962">
        <v>2.23</v>
      </c>
      <c r="N19962">
        <f t="shared" si="311"/>
        <v>0</v>
      </c>
    </row>
    <row r="19963" spans="1:14" x14ac:dyDescent="0.2">
      <c r="A19963" t="s">
        <v>19854</v>
      </c>
      <c r="B19963" t="s">
        <v>39794</v>
      </c>
      <c r="I19963" t="s">
        <v>20</v>
      </c>
      <c r="J19963">
        <v>4.03</v>
      </c>
      <c r="M19963">
        <v>4.03</v>
      </c>
      <c r="N19963">
        <f t="shared" si="311"/>
        <v>0</v>
      </c>
    </row>
    <row r="19964" spans="1:14" x14ac:dyDescent="0.2">
      <c r="A19964" t="s">
        <v>19855</v>
      </c>
      <c r="B19964" t="s">
        <v>39794</v>
      </c>
      <c r="I19964" t="s">
        <v>20</v>
      </c>
      <c r="J19964">
        <v>3.83</v>
      </c>
      <c r="M19964">
        <v>3.83</v>
      </c>
      <c r="N19964">
        <f t="shared" si="311"/>
        <v>0</v>
      </c>
    </row>
    <row r="19965" spans="1:14" x14ac:dyDescent="0.2">
      <c r="A19965" t="s">
        <v>19856</v>
      </c>
      <c r="B19965" t="s">
        <v>39795</v>
      </c>
      <c r="I19965" t="s">
        <v>20</v>
      </c>
      <c r="J19965">
        <v>15.8</v>
      </c>
      <c r="M19965">
        <v>15.8</v>
      </c>
      <c r="N19965">
        <f t="shared" si="311"/>
        <v>0</v>
      </c>
    </row>
    <row r="19966" spans="1:14" x14ac:dyDescent="0.2">
      <c r="A19966" t="s">
        <v>19857</v>
      </c>
      <c r="B19966" t="s">
        <v>39795</v>
      </c>
      <c r="I19966" t="s">
        <v>20</v>
      </c>
      <c r="J19966">
        <v>13.69</v>
      </c>
      <c r="M19966">
        <v>13.69</v>
      </c>
      <c r="N19966">
        <f t="shared" si="311"/>
        <v>0</v>
      </c>
    </row>
    <row r="19967" spans="1:14" x14ac:dyDescent="0.2">
      <c r="A19967" t="s">
        <v>19858</v>
      </c>
      <c r="B19967" t="s">
        <v>19859</v>
      </c>
      <c r="I19967" t="s">
        <v>4</v>
      </c>
      <c r="J19967">
        <v>1.35</v>
      </c>
      <c r="M19967">
        <v>1.35</v>
      </c>
      <c r="N19967">
        <f t="shared" si="311"/>
        <v>0</v>
      </c>
    </row>
    <row r="19968" spans="1:14" x14ac:dyDescent="0.2">
      <c r="A19968" t="s">
        <v>19860</v>
      </c>
      <c r="B19968" t="s">
        <v>19859</v>
      </c>
      <c r="I19968" t="s">
        <v>4</v>
      </c>
      <c r="J19968">
        <v>1.17</v>
      </c>
      <c r="M19968">
        <v>1.17</v>
      </c>
      <c r="N19968">
        <f t="shared" si="311"/>
        <v>0</v>
      </c>
    </row>
    <row r="19969" spans="1:14" x14ac:dyDescent="0.2">
      <c r="A19969" t="s">
        <v>19861</v>
      </c>
      <c r="B19969" t="s">
        <v>19862</v>
      </c>
      <c r="I19969" t="s">
        <v>3</v>
      </c>
      <c r="J19969">
        <v>1.44</v>
      </c>
      <c r="M19969">
        <v>1.44</v>
      </c>
      <c r="N19969">
        <f t="shared" si="311"/>
        <v>0</v>
      </c>
    </row>
    <row r="19970" spans="1:14" x14ac:dyDescent="0.2">
      <c r="A19970" t="s">
        <v>19863</v>
      </c>
      <c r="B19970" t="s">
        <v>19862</v>
      </c>
      <c r="I19970" t="s">
        <v>3</v>
      </c>
      <c r="J19970">
        <v>1.25</v>
      </c>
      <c r="M19970">
        <v>1.25</v>
      </c>
      <c r="N19970">
        <f t="shared" si="311"/>
        <v>0</v>
      </c>
    </row>
    <row r="19971" spans="1:14" x14ac:dyDescent="0.2">
      <c r="A19971" t="s">
        <v>19864</v>
      </c>
      <c r="B19971" t="s">
        <v>19865</v>
      </c>
      <c r="I19971" t="s">
        <v>1030</v>
      </c>
      <c r="J19971">
        <v>361.32</v>
      </c>
      <c r="M19971">
        <v>361.32</v>
      </c>
      <c r="N19971">
        <f t="shared" si="311"/>
        <v>0</v>
      </c>
    </row>
    <row r="19972" spans="1:14" x14ac:dyDescent="0.2">
      <c r="A19972" t="s">
        <v>19866</v>
      </c>
      <c r="B19972" t="s">
        <v>19865</v>
      </c>
      <c r="I19972" t="s">
        <v>1030</v>
      </c>
      <c r="J19972">
        <v>313.12</v>
      </c>
      <c r="M19972">
        <v>313.12</v>
      </c>
      <c r="N19972">
        <f t="shared" ref="N19972:N20035" si="312">J19972-M19972</f>
        <v>0</v>
      </c>
    </row>
    <row r="19973" spans="1:14" x14ac:dyDescent="0.2">
      <c r="A19973" t="s">
        <v>19867</v>
      </c>
      <c r="B19973" t="s">
        <v>39796</v>
      </c>
      <c r="I19973" t="s">
        <v>5</v>
      </c>
      <c r="J19973">
        <v>22.76</v>
      </c>
      <c r="M19973">
        <v>22.76</v>
      </c>
      <c r="N19973">
        <f t="shared" si="312"/>
        <v>0</v>
      </c>
    </row>
    <row r="19974" spans="1:14" x14ac:dyDescent="0.2">
      <c r="A19974" t="s">
        <v>19868</v>
      </c>
      <c r="B19974" t="s">
        <v>39796</v>
      </c>
      <c r="I19974" t="s">
        <v>5</v>
      </c>
      <c r="J19974">
        <v>19.72</v>
      </c>
      <c r="M19974">
        <v>19.72</v>
      </c>
      <c r="N19974">
        <f t="shared" si="312"/>
        <v>0</v>
      </c>
    </row>
    <row r="19975" spans="1:14" x14ac:dyDescent="0.2">
      <c r="A19975" t="s">
        <v>19869</v>
      </c>
      <c r="B19975" t="s">
        <v>19870</v>
      </c>
      <c r="I19975" t="s">
        <v>5</v>
      </c>
      <c r="J19975">
        <v>18.420000000000002</v>
      </c>
      <c r="M19975">
        <v>18.420000000000002</v>
      </c>
      <c r="N19975">
        <f t="shared" si="312"/>
        <v>0</v>
      </c>
    </row>
    <row r="19976" spans="1:14" x14ac:dyDescent="0.2">
      <c r="A19976" t="s">
        <v>19871</v>
      </c>
      <c r="B19976" t="s">
        <v>19870</v>
      </c>
      <c r="I19976" t="s">
        <v>5</v>
      </c>
      <c r="J19976">
        <v>15.96</v>
      </c>
      <c r="M19976">
        <v>15.96</v>
      </c>
      <c r="N19976">
        <f t="shared" si="312"/>
        <v>0</v>
      </c>
    </row>
    <row r="19977" spans="1:14" x14ac:dyDescent="0.2">
      <c r="A19977" t="s">
        <v>19872</v>
      </c>
      <c r="B19977" t="s">
        <v>39797</v>
      </c>
      <c r="I19977" t="s">
        <v>4</v>
      </c>
      <c r="J19977">
        <v>1.08</v>
      </c>
      <c r="M19977">
        <v>1.08</v>
      </c>
      <c r="N19977">
        <f t="shared" si="312"/>
        <v>0</v>
      </c>
    </row>
    <row r="19978" spans="1:14" x14ac:dyDescent="0.2">
      <c r="A19978" t="s">
        <v>19873</v>
      </c>
      <c r="B19978" t="s">
        <v>39797</v>
      </c>
      <c r="I19978" t="s">
        <v>4</v>
      </c>
      <c r="J19978">
        <v>0.93</v>
      </c>
      <c r="M19978">
        <v>0.93</v>
      </c>
      <c r="N19978">
        <f t="shared" si="312"/>
        <v>0</v>
      </c>
    </row>
    <row r="19979" spans="1:14" x14ac:dyDescent="0.2">
      <c r="A19979" t="s">
        <v>19874</v>
      </c>
      <c r="B19979" t="s">
        <v>39798</v>
      </c>
      <c r="I19979" t="s">
        <v>20</v>
      </c>
      <c r="J19979">
        <v>19.690000000000001</v>
      </c>
      <c r="M19979">
        <v>19.690000000000001</v>
      </c>
      <c r="N19979">
        <f t="shared" si="312"/>
        <v>0</v>
      </c>
    </row>
    <row r="19980" spans="1:14" x14ac:dyDescent="0.2">
      <c r="A19980" t="s">
        <v>19875</v>
      </c>
      <c r="B19980" t="s">
        <v>39798</v>
      </c>
      <c r="I19980" t="s">
        <v>20</v>
      </c>
      <c r="J19980">
        <v>17.059999999999999</v>
      </c>
      <c r="M19980">
        <v>17.059999999999999</v>
      </c>
      <c r="N19980">
        <f t="shared" si="312"/>
        <v>0</v>
      </c>
    </row>
    <row r="19981" spans="1:14" x14ac:dyDescent="0.2">
      <c r="A19981" t="s">
        <v>19876</v>
      </c>
      <c r="B19981" t="s">
        <v>39799</v>
      </c>
      <c r="I19981" t="s">
        <v>20</v>
      </c>
      <c r="J19981">
        <v>30.04</v>
      </c>
      <c r="M19981">
        <v>30.04</v>
      </c>
      <c r="N19981">
        <f t="shared" si="312"/>
        <v>0</v>
      </c>
    </row>
    <row r="19982" spans="1:14" x14ac:dyDescent="0.2">
      <c r="A19982" t="s">
        <v>19877</v>
      </c>
      <c r="B19982" t="s">
        <v>39799</v>
      </c>
      <c r="I19982" t="s">
        <v>20</v>
      </c>
      <c r="J19982">
        <v>27.12</v>
      </c>
      <c r="M19982">
        <v>27.12</v>
      </c>
      <c r="N19982">
        <f t="shared" si="312"/>
        <v>0</v>
      </c>
    </row>
    <row r="19983" spans="1:14" x14ac:dyDescent="0.2">
      <c r="A19983" t="s">
        <v>19878</v>
      </c>
      <c r="B19983" t="s">
        <v>39800</v>
      </c>
      <c r="I19983" t="s">
        <v>20</v>
      </c>
      <c r="J19983">
        <v>89.99</v>
      </c>
      <c r="M19983">
        <v>89.99</v>
      </c>
      <c r="N19983">
        <f t="shared" si="312"/>
        <v>0</v>
      </c>
    </row>
    <row r="19984" spans="1:14" x14ac:dyDescent="0.2">
      <c r="A19984" t="s">
        <v>19879</v>
      </c>
      <c r="B19984" t="s">
        <v>39800</v>
      </c>
      <c r="I19984" t="s">
        <v>20</v>
      </c>
      <c r="J19984">
        <v>78.42</v>
      </c>
      <c r="M19984">
        <v>78.42</v>
      </c>
      <c r="N19984">
        <f t="shared" si="312"/>
        <v>0</v>
      </c>
    </row>
    <row r="19985" spans="1:14" x14ac:dyDescent="0.2">
      <c r="A19985" t="s">
        <v>19880</v>
      </c>
      <c r="B19985" t="s">
        <v>19881</v>
      </c>
      <c r="I19985" t="s">
        <v>5</v>
      </c>
      <c r="J19985">
        <v>9.75</v>
      </c>
      <c r="M19985">
        <v>9.75</v>
      </c>
      <c r="N19985">
        <f t="shared" si="312"/>
        <v>0</v>
      </c>
    </row>
    <row r="19986" spans="1:14" x14ac:dyDescent="0.2">
      <c r="A19986" t="s">
        <v>19882</v>
      </c>
      <c r="B19986" t="s">
        <v>19881</v>
      </c>
      <c r="I19986" t="s">
        <v>5</v>
      </c>
      <c r="J19986">
        <v>8.4499999999999993</v>
      </c>
      <c r="M19986">
        <v>8.4499999999999993</v>
      </c>
      <c r="N19986">
        <f t="shared" si="312"/>
        <v>0</v>
      </c>
    </row>
    <row r="19987" spans="1:14" x14ac:dyDescent="0.2">
      <c r="A19987" t="s">
        <v>19883</v>
      </c>
      <c r="B19987" t="s">
        <v>19884</v>
      </c>
      <c r="I19987" t="s">
        <v>4</v>
      </c>
      <c r="J19987">
        <v>13.54</v>
      </c>
      <c r="M19987">
        <v>13.54</v>
      </c>
      <c r="N19987">
        <f t="shared" si="312"/>
        <v>0</v>
      </c>
    </row>
    <row r="19988" spans="1:14" x14ac:dyDescent="0.2">
      <c r="A19988" t="s">
        <v>19885</v>
      </c>
      <c r="B19988" t="s">
        <v>19884</v>
      </c>
      <c r="I19988" t="s">
        <v>4</v>
      </c>
      <c r="J19988">
        <v>11.74</v>
      </c>
      <c r="M19988">
        <v>11.74</v>
      </c>
      <c r="N19988">
        <f t="shared" si="312"/>
        <v>0</v>
      </c>
    </row>
    <row r="19989" spans="1:14" x14ac:dyDescent="0.2">
      <c r="A19989" t="s">
        <v>19886</v>
      </c>
      <c r="B19989" t="s">
        <v>19887</v>
      </c>
      <c r="I19989" t="s">
        <v>4</v>
      </c>
      <c r="J19989">
        <v>4.09</v>
      </c>
      <c r="M19989">
        <v>4.09</v>
      </c>
      <c r="N19989">
        <f t="shared" si="312"/>
        <v>0</v>
      </c>
    </row>
    <row r="19990" spans="1:14" x14ac:dyDescent="0.2">
      <c r="A19990" t="s">
        <v>19888</v>
      </c>
      <c r="B19990" t="s">
        <v>19887</v>
      </c>
      <c r="I19990" t="s">
        <v>4</v>
      </c>
      <c r="J19990">
        <v>3.65</v>
      </c>
      <c r="M19990">
        <v>3.65</v>
      </c>
      <c r="N19990">
        <f t="shared" si="312"/>
        <v>0</v>
      </c>
    </row>
    <row r="19991" spans="1:14" x14ac:dyDescent="0.2">
      <c r="A19991" t="s">
        <v>19889</v>
      </c>
      <c r="B19991" t="s">
        <v>19890</v>
      </c>
      <c r="I19991" t="s">
        <v>5</v>
      </c>
      <c r="J19991">
        <v>10.83</v>
      </c>
      <c r="M19991">
        <v>10.83</v>
      </c>
      <c r="N19991">
        <f t="shared" si="312"/>
        <v>0</v>
      </c>
    </row>
    <row r="19992" spans="1:14" x14ac:dyDescent="0.2">
      <c r="A19992" t="s">
        <v>19891</v>
      </c>
      <c r="B19992" t="s">
        <v>19890</v>
      </c>
      <c r="I19992" t="s">
        <v>5</v>
      </c>
      <c r="J19992">
        <v>9.39</v>
      </c>
      <c r="M19992">
        <v>9.39</v>
      </c>
      <c r="N19992">
        <f t="shared" si="312"/>
        <v>0</v>
      </c>
    </row>
    <row r="19993" spans="1:14" x14ac:dyDescent="0.2">
      <c r="A19993" t="s">
        <v>19892</v>
      </c>
      <c r="B19993" t="s">
        <v>19893</v>
      </c>
      <c r="I19993" t="s">
        <v>4</v>
      </c>
      <c r="J19993">
        <v>13.54</v>
      </c>
      <c r="M19993">
        <v>13.54</v>
      </c>
      <c r="N19993">
        <f t="shared" si="312"/>
        <v>0</v>
      </c>
    </row>
    <row r="19994" spans="1:14" x14ac:dyDescent="0.2">
      <c r="A19994" t="s">
        <v>19894</v>
      </c>
      <c r="B19994" t="s">
        <v>19893</v>
      </c>
      <c r="I19994" t="s">
        <v>4</v>
      </c>
      <c r="J19994">
        <v>11.74</v>
      </c>
      <c r="M19994">
        <v>11.74</v>
      </c>
      <c r="N19994">
        <f t="shared" si="312"/>
        <v>0</v>
      </c>
    </row>
    <row r="19995" spans="1:14" x14ac:dyDescent="0.2">
      <c r="A19995" t="s">
        <v>19895</v>
      </c>
      <c r="B19995" t="s">
        <v>19896</v>
      </c>
      <c r="I19995" t="s">
        <v>4</v>
      </c>
      <c r="J19995">
        <v>21.67</v>
      </c>
      <c r="M19995">
        <v>21.67</v>
      </c>
      <c r="N19995">
        <f t="shared" si="312"/>
        <v>0</v>
      </c>
    </row>
    <row r="19996" spans="1:14" x14ac:dyDescent="0.2">
      <c r="A19996" t="s">
        <v>19897</v>
      </c>
      <c r="B19996" t="s">
        <v>19896</v>
      </c>
      <c r="I19996" t="s">
        <v>4</v>
      </c>
      <c r="J19996">
        <v>18.78</v>
      </c>
      <c r="M19996">
        <v>18.78</v>
      </c>
      <c r="N19996">
        <f t="shared" si="312"/>
        <v>0</v>
      </c>
    </row>
    <row r="19997" spans="1:14" x14ac:dyDescent="0.2">
      <c r="A19997" t="s">
        <v>19898</v>
      </c>
      <c r="B19997" t="s">
        <v>19899</v>
      </c>
      <c r="I19997" t="s">
        <v>4</v>
      </c>
      <c r="J19997">
        <v>16.25</v>
      </c>
      <c r="M19997">
        <v>16.25</v>
      </c>
      <c r="N19997">
        <f t="shared" si="312"/>
        <v>0</v>
      </c>
    </row>
    <row r="19998" spans="1:14" x14ac:dyDescent="0.2">
      <c r="A19998" t="s">
        <v>19900</v>
      </c>
      <c r="B19998" t="s">
        <v>19899</v>
      </c>
      <c r="I19998" t="s">
        <v>4</v>
      </c>
      <c r="J19998">
        <v>14.09</v>
      </c>
      <c r="M19998">
        <v>14.09</v>
      </c>
      <c r="N19998">
        <f t="shared" si="312"/>
        <v>0</v>
      </c>
    </row>
    <row r="19999" spans="1:14" x14ac:dyDescent="0.2">
      <c r="A19999" t="s">
        <v>19901</v>
      </c>
      <c r="B19999" t="s">
        <v>19902</v>
      </c>
      <c r="I19999" t="s">
        <v>5</v>
      </c>
      <c r="J19999">
        <v>5.41</v>
      </c>
      <c r="M19999">
        <v>5.41</v>
      </c>
      <c r="N19999">
        <f t="shared" si="312"/>
        <v>0</v>
      </c>
    </row>
    <row r="20000" spans="1:14" x14ac:dyDescent="0.2">
      <c r="A20000" t="s">
        <v>19903</v>
      </c>
      <c r="B20000" t="s">
        <v>19902</v>
      </c>
      <c r="I20000" t="s">
        <v>5</v>
      </c>
      <c r="J20000">
        <v>4.6900000000000004</v>
      </c>
      <c r="M20000">
        <v>4.6900000000000004</v>
      </c>
      <c r="N20000">
        <f t="shared" si="312"/>
        <v>0</v>
      </c>
    </row>
    <row r="20001" spans="1:14" x14ac:dyDescent="0.2">
      <c r="A20001" t="s">
        <v>19904</v>
      </c>
      <c r="B20001" t="s">
        <v>39801</v>
      </c>
      <c r="I20001" t="s">
        <v>20</v>
      </c>
      <c r="J20001">
        <v>6.21</v>
      </c>
      <c r="M20001">
        <v>6.21</v>
      </c>
      <c r="N20001">
        <f t="shared" si="312"/>
        <v>0</v>
      </c>
    </row>
    <row r="20002" spans="1:14" x14ac:dyDescent="0.2">
      <c r="A20002" t="s">
        <v>19905</v>
      </c>
      <c r="B20002" t="s">
        <v>39801</v>
      </c>
      <c r="I20002" t="s">
        <v>20</v>
      </c>
      <c r="J20002">
        <v>5.96</v>
      </c>
      <c r="M20002">
        <v>5.96</v>
      </c>
      <c r="N20002">
        <f t="shared" si="312"/>
        <v>0</v>
      </c>
    </row>
    <row r="20003" spans="1:14" x14ac:dyDescent="0.2">
      <c r="A20003" t="s">
        <v>19906</v>
      </c>
      <c r="B20003" t="s">
        <v>39802</v>
      </c>
      <c r="I20003" t="s">
        <v>20</v>
      </c>
      <c r="J20003">
        <v>38.4</v>
      </c>
      <c r="M20003">
        <v>38.4</v>
      </c>
      <c r="N20003">
        <f t="shared" si="312"/>
        <v>0</v>
      </c>
    </row>
    <row r="20004" spans="1:14" x14ac:dyDescent="0.2">
      <c r="A20004" t="s">
        <v>19907</v>
      </c>
      <c r="B20004" t="s">
        <v>39802</v>
      </c>
      <c r="I20004" t="s">
        <v>20</v>
      </c>
      <c r="J20004">
        <v>36.94</v>
      </c>
      <c r="M20004">
        <v>36.94</v>
      </c>
      <c r="N20004">
        <f t="shared" si="312"/>
        <v>0</v>
      </c>
    </row>
    <row r="20005" spans="1:14" x14ac:dyDescent="0.2">
      <c r="A20005" t="s">
        <v>19908</v>
      </c>
      <c r="B20005" t="s">
        <v>19909</v>
      </c>
      <c r="I20005" t="s">
        <v>1898</v>
      </c>
      <c r="J20005">
        <v>621.37</v>
      </c>
      <c r="M20005">
        <v>621.37</v>
      </c>
      <c r="N20005">
        <f t="shared" si="312"/>
        <v>0</v>
      </c>
    </row>
    <row r="20006" spans="1:14" x14ac:dyDescent="0.2">
      <c r="A20006" t="s">
        <v>19910</v>
      </c>
      <c r="B20006" t="s">
        <v>19909</v>
      </c>
      <c r="I20006" t="s">
        <v>1898</v>
      </c>
      <c r="J20006">
        <v>579.22</v>
      </c>
      <c r="M20006">
        <v>579.22</v>
      </c>
      <c r="N20006">
        <f t="shared" si="312"/>
        <v>0</v>
      </c>
    </row>
    <row r="20007" spans="1:14" x14ac:dyDescent="0.2">
      <c r="A20007" t="s">
        <v>19911</v>
      </c>
      <c r="B20007" t="s">
        <v>39803</v>
      </c>
      <c r="I20007" t="s">
        <v>4</v>
      </c>
      <c r="J20007">
        <v>8.91</v>
      </c>
      <c r="M20007">
        <v>8.91</v>
      </c>
      <c r="N20007">
        <f t="shared" si="312"/>
        <v>0</v>
      </c>
    </row>
    <row r="20008" spans="1:14" x14ac:dyDescent="0.2">
      <c r="A20008" t="s">
        <v>19912</v>
      </c>
      <c r="B20008" t="s">
        <v>39803</v>
      </c>
      <c r="I20008" t="s">
        <v>4</v>
      </c>
      <c r="J20008">
        <v>8.5</v>
      </c>
      <c r="M20008">
        <v>8.5</v>
      </c>
      <c r="N20008">
        <f t="shared" si="312"/>
        <v>0</v>
      </c>
    </row>
    <row r="20009" spans="1:14" x14ac:dyDescent="0.2">
      <c r="A20009" t="s">
        <v>19913</v>
      </c>
      <c r="B20009" t="s">
        <v>39804</v>
      </c>
      <c r="I20009" t="s">
        <v>4</v>
      </c>
      <c r="J20009">
        <v>18.82</v>
      </c>
      <c r="M20009">
        <v>18.82</v>
      </c>
      <c r="N20009">
        <f t="shared" si="312"/>
        <v>0</v>
      </c>
    </row>
    <row r="20010" spans="1:14" x14ac:dyDescent="0.2">
      <c r="A20010" t="s">
        <v>19914</v>
      </c>
      <c r="B20010" t="s">
        <v>39804</v>
      </c>
      <c r="I20010" t="s">
        <v>4</v>
      </c>
      <c r="J20010">
        <v>17.350000000000001</v>
      </c>
      <c r="M20010">
        <v>17.350000000000001</v>
      </c>
      <c r="N20010">
        <f t="shared" si="312"/>
        <v>0</v>
      </c>
    </row>
    <row r="20011" spans="1:14" x14ac:dyDescent="0.2">
      <c r="A20011" t="s">
        <v>19915</v>
      </c>
      <c r="B20011" t="s">
        <v>39805</v>
      </c>
      <c r="I20011" t="s">
        <v>4</v>
      </c>
      <c r="J20011">
        <v>9.0299999999999994</v>
      </c>
      <c r="M20011">
        <v>9.0299999999999994</v>
      </c>
      <c r="N20011">
        <f t="shared" si="312"/>
        <v>0</v>
      </c>
    </row>
    <row r="20012" spans="1:14" x14ac:dyDescent="0.2">
      <c r="A20012" t="s">
        <v>19916</v>
      </c>
      <c r="B20012" t="s">
        <v>39805</v>
      </c>
      <c r="I20012" t="s">
        <v>4</v>
      </c>
      <c r="J20012">
        <v>7.82</v>
      </c>
      <c r="M20012">
        <v>7.82</v>
      </c>
      <c r="N20012">
        <f t="shared" si="312"/>
        <v>0</v>
      </c>
    </row>
    <row r="20013" spans="1:14" x14ac:dyDescent="0.2">
      <c r="A20013" t="s">
        <v>19917</v>
      </c>
      <c r="B20013" t="s">
        <v>39806</v>
      </c>
      <c r="I20013" t="s">
        <v>4</v>
      </c>
      <c r="J20013">
        <v>40.25</v>
      </c>
      <c r="M20013">
        <v>40.25</v>
      </c>
      <c r="N20013">
        <f t="shared" si="312"/>
        <v>0</v>
      </c>
    </row>
    <row r="20014" spans="1:14" x14ac:dyDescent="0.2">
      <c r="A20014" t="s">
        <v>19918</v>
      </c>
      <c r="B20014" t="s">
        <v>39806</v>
      </c>
      <c r="I20014" t="s">
        <v>4</v>
      </c>
      <c r="J20014">
        <v>37.369999999999997</v>
      </c>
      <c r="M20014">
        <v>37.369999999999997</v>
      </c>
      <c r="N20014">
        <f t="shared" si="312"/>
        <v>0</v>
      </c>
    </row>
    <row r="20015" spans="1:14" x14ac:dyDescent="0.2">
      <c r="A20015" t="s">
        <v>19919</v>
      </c>
      <c r="B20015" t="s">
        <v>39807</v>
      </c>
      <c r="I20015" t="s">
        <v>4</v>
      </c>
      <c r="J20015">
        <v>42.33</v>
      </c>
      <c r="M20015">
        <v>42.33</v>
      </c>
      <c r="N20015">
        <f t="shared" si="312"/>
        <v>0</v>
      </c>
    </row>
    <row r="20016" spans="1:14" x14ac:dyDescent="0.2">
      <c r="A20016" t="s">
        <v>19920</v>
      </c>
      <c r="B20016" t="s">
        <v>39807</v>
      </c>
      <c r="I20016" t="s">
        <v>4</v>
      </c>
      <c r="J20016">
        <v>39.619999999999997</v>
      </c>
      <c r="M20016">
        <v>39.619999999999997</v>
      </c>
      <c r="N20016">
        <f t="shared" si="312"/>
        <v>0</v>
      </c>
    </row>
    <row r="20017" spans="1:14" x14ac:dyDescent="0.2">
      <c r="A20017" t="s">
        <v>19921</v>
      </c>
      <c r="B20017" t="s">
        <v>39808</v>
      </c>
      <c r="I20017" t="s">
        <v>4</v>
      </c>
      <c r="J20017">
        <v>51.35</v>
      </c>
      <c r="M20017">
        <v>51.35</v>
      </c>
      <c r="N20017">
        <f t="shared" si="312"/>
        <v>0</v>
      </c>
    </row>
    <row r="20018" spans="1:14" x14ac:dyDescent="0.2">
      <c r="A20018" t="s">
        <v>19922</v>
      </c>
      <c r="B20018" t="s">
        <v>39808</v>
      </c>
      <c r="I20018" t="s">
        <v>4</v>
      </c>
      <c r="J20018">
        <v>48.08</v>
      </c>
      <c r="M20018">
        <v>48.08</v>
      </c>
      <c r="N20018">
        <f t="shared" si="312"/>
        <v>0</v>
      </c>
    </row>
    <row r="20019" spans="1:14" x14ac:dyDescent="0.2">
      <c r="A20019" t="s">
        <v>19923</v>
      </c>
      <c r="B20019" t="s">
        <v>39809</v>
      </c>
      <c r="I20019" t="s">
        <v>4</v>
      </c>
      <c r="J20019">
        <v>55.17</v>
      </c>
      <c r="M20019">
        <v>55.17</v>
      </c>
      <c r="N20019">
        <f t="shared" si="312"/>
        <v>0</v>
      </c>
    </row>
    <row r="20020" spans="1:14" x14ac:dyDescent="0.2">
      <c r="A20020" t="s">
        <v>19924</v>
      </c>
      <c r="B20020" t="s">
        <v>39809</v>
      </c>
      <c r="I20020" t="s">
        <v>4</v>
      </c>
      <c r="J20020">
        <v>50.62</v>
      </c>
      <c r="M20020">
        <v>50.62</v>
      </c>
      <c r="N20020">
        <f t="shared" si="312"/>
        <v>0</v>
      </c>
    </row>
    <row r="20021" spans="1:14" x14ac:dyDescent="0.2">
      <c r="A20021" t="s">
        <v>19925</v>
      </c>
      <c r="B20021" t="s">
        <v>39810</v>
      </c>
      <c r="I20021" t="s">
        <v>4</v>
      </c>
      <c r="J20021">
        <v>77.13</v>
      </c>
      <c r="M20021">
        <v>77.13</v>
      </c>
      <c r="N20021">
        <f t="shared" si="312"/>
        <v>0</v>
      </c>
    </row>
    <row r="20022" spans="1:14" x14ac:dyDescent="0.2">
      <c r="A20022" t="s">
        <v>19926</v>
      </c>
      <c r="B20022" t="s">
        <v>39810</v>
      </c>
      <c r="I20022" t="s">
        <v>4</v>
      </c>
      <c r="J20022">
        <v>70.45</v>
      </c>
      <c r="M20022">
        <v>70.45</v>
      </c>
      <c r="N20022">
        <f t="shared" si="312"/>
        <v>0</v>
      </c>
    </row>
    <row r="20023" spans="1:14" x14ac:dyDescent="0.2">
      <c r="A20023" t="s">
        <v>19927</v>
      </c>
      <c r="B20023" t="s">
        <v>39811</v>
      </c>
      <c r="I20023" t="s">
        <v>4</v>
      </c>
      <c r="J20023">
        <v>26.19</v>
      </c>
      <c r="M20023">
        <v>26.19</v>
      </c>
      <c r="N20023">
        <f t="shared" si="312"/>
        <v>0</v>
      </c>
    </row>
    <row r="20024" spans="1:14" x14ac:dyDescent="0.2">
      <c r="A20024" t="s">
        <v>19928</v>
      </c>
      <c r="B20024" t="s">
        <v>39811</v>
      </c>
      <c r="I20024" t="s">
        <v>4</v>
      </c>
      <c r="J20024">
        <v>22.7</v>
      </c>
      <c r="M20024">
        <v>22.7</v>
      </c>
      <c r="N20024">
        <f t="shared" si="312"/>
        <v>0</v>
      </c>
    </row>
    <row r="20025" spans="1:14" x14ac:dyDescent="0.2">
      <c r="A20025" t="s">
        <v>19929</v>
      </c>
      <c r="B20025" t="s">
        <v>39812</v>
      </c>
      <c r="I20025" t="s">
        <v>4</v>
      </c>
      <c r="J20025">
        <v>85.75</v>
      </c>
      <c r="M20025">
        <v>85.75</v>
      </c>
      <c r="N20025">
        <f t="shared" si="312"/>
        <v>0</v>
      </c>
    </row>
    <row r="20026" spans="1:14" x14ac:dyDescent="0.2">
      <c r="A20026" t="s">
        <v>19930</v>
      </c>
      <c r="B20026" t="s">
        <v>39812</v>
      </c>
      <c r="I20026" t="s">
        <v>4</v>
      </c>
      <c r="J20026">
        <v>75.989999999999995</v>
      </c>
      <c r="M20026">
        <v>75.989999999999995</v>
      </c>
      <c r="N20026">
        <f t="shared" si="312"/>
        <v>0</v>
      </c>
    </row>
    <row r="20027" spans="1:14" x14ac:dyDescent="0.2">
      <c r="A20027" t="s">
        <v>19931</v>
      </c>
      <c r="B20027" t="s">
        <v>39813</v>
      </c>
      <c r="I20027" t="s">
        <v>4</v>
      </c>
      <c r="J20027">
        <v>89.07</v>
      </c>
      <c r="M20027">
        <v>89.07</v>
      </c>
      <c r="N20027">
        <f t="shared" si="312"/>
        <v>0</v>
      </c>
    </row>
    <row r="20028" spans="1:14" x14ac:dyDescent="0.2">
      <c r="A20028" t="s">
        <v>19932</v>
      </c>
      <c r="B20028" t="s">
        <v>39813</v>
      </c>
      <c r="I20028" t="s">
        <v>4</v>
      </c>
      <c r="J20028">
        <v>84.24</v>
      </c>
      <c r="M20028">
        <v>84.24</v>
      </c>
      <c r="N20028">
        <f t="shared" si="312"/>
        <v>0</v>
      </c>
    </row>
    <row r="20029" spans="1:14" x14ac:dyDescent="0.2">
      <c r="A20029" t="s">
        <v>19933</v>
      </c>
      <c r="B20029" t="s">
        <v>39814</v>
      </c>
      <c r="I20029" t="s">
        <v>4</v>
      </c>
      <c r="J20029">
        <v>106.34</v>
      </c>
      <c r="M20029">
        <v>106.34</v>
      </c>
      <c r="N20029">
        <f t="shared" si="312"/>
        <v>0</v>
      </c>
    </row>
    <row r="20030" spans="1:14" x14ac:dyDescent="0.2">
      <c r="A20030" t="s">
        <v>19934</v>
      </c>
      <c r="B20030" t="s">
        <v>39814</v>
      </c>
      <c r="I20030" t="s">
        <v>4</v>
      </c>
      <c r="J20030">
        <v>100.47</v>
      </c>
      <c r="M20030">
        <v>100.47</v>
      </c>
      <c r="N20030">
        <f t="shared" si="312"/>
        <v>0</v>
      </c>
    </row>
    <row r="20031" spans="1:14" x14ac:dyDescent="0.2">
      <c r="A20031" t="s">
        <v>19935</v>
      </c>
      <c r="B20031" t="s">
        <v>39815</v>
      </c>
      <c r="I20031" t="s">
        <v>4</v>
      </c>
      <c r="J20031">
        <v>131.43</v>
      </c>
      <c r="M20031">
        <v>131.43</v>
      </c>
      <c r="N20031">
        <f t="shared" si="312"/>
        <v>0</v>
      </c>
    </row>
    <row r="20032" spans="1:14" x14ac:dyDescent="0.2">
      <c r="A20032" t="s">
        <v>19936</v>
      </c>
      <c r="B20032" t="s">
        <v>39815</v>
      </c>
      <c r="I20032" t="s">
        <v>4</v>
      </c>
      <c r="J20032">
        <v>124</v>
      </c>
      <c r="M20032">
        <v>124</v>
      </c>
      <c r="N20032">
        <f t="shared" si="312"/>
        <v>0</v>
      </c>
    </row>
    <row r="20033" spans="1:14" x14ac:dyDescent="0.2">
      <c r="A20033" t="s">
        <v>19937</v>
      </c>
      <c r="B20033" t="s">
        <v>39816</v>
      </c>
      <c r="I20033" t="s">
        <v>4</v>
      </c>
      <c r="J20033">
        <v>286.81</v>
      </c>
      <c r="M20033">
        <v>286.81</v>
      </c>
      <c r="N20033">
        <f t="shared" si="312"/>
        <v>0</v>
      </c>
    </row>
    <row r="20034" spans="1:14" x14ac:dyDescent="0.2">
      <c r="A20034" t="s">
        <v>19938</v>
      </c>
      <c r="B20034" t="s">
        <v>39816</v>
      </c>
      <c r="I20034" t="s">
        <v>4</v>
      </c>
      <c r="J20034">
        <v>266.58999999999997</v>
      </c>
      <c r="M20034">
        <v>266.58999999999997</v>
      </c>
      <c r="N20034">
        <f t="shared" si="312"/>
        <v>0</v>
      </c>
    </row>
    <row r="20035" spans="1:14" x14ac:dyDescent="0.2">
      <c r="A20035" t="s">
        <v>19939</v>
      </c>
      <c r="B20035" t="s">
        <v>39817</v>
      </c>
      <c r="I20035" t="s">
        <v>4</v>
      </c>
      <c r="J20035">
        <v>298.82</v>
      </c>
      <c r="M20035">
        <v>298.82</v>
      </c>
      <c r="N20035">
        <f t="shared" si="312"/>
        <v>0</v>
      </c>
    </row>
    <row r="20036" spans="1:14" x14ac:dyDescent="0.2">
      <c r="A20036" t="s">
        <v>19940</v>
      </c>
      <c r="B20036" t="s">
        <v>39817</v>
      </c>
      <c r="I20036" t="s">
        <v>4</v>
      </c>
      <c r="J20036">
        <v>278.16000000000003</v>
      </c>
      <c r="M20036">
        <v>278.16000000000003</v>
      </c>
      <c r="N20036">
        <f t="shared" ref="N20036:N20099" si="313">J20036-M20036</f>
        <v>0</v>
      </c>
    </row>
    <row r="20037" spans="1:14" x14ac:dyDescent="0.2">
      <c r="A20037" t="s">
        <v>19941</v>
      </c>
      <c r="B20037" t="s">
        <v>39818</v>
      </c>
      <c r="I20037" t="s">
        <v>4</v>
      </c>
      <c r="J20037">
        <v>71.53</v>
      </c>
      <c r="M20037">
        <v>71.53</v>
      </c>
      <c r="N20037">
        <f t="shared" si="313"/>
        <v>0</v>
      </c>
    </row>
    <row r="20038" spans="1:14" x14ac:dyDescent="0.2">
      <c r="A20038" t="s">
        <v>19942</v>
      </c>
      <c r="B20038" t="s">
        <v>39818</v>
      </c>
      <c r="I20038" t="s">
        <v>4</v>
      </c>
      <c r="J20038">
        <v>66.430000000000007</v>
      </c>
      <c r="M20038">
        <v>66.430000000000007</v>
      </c>
      <c r="N20038">
        <f t="shared" si="313"/>
        <v>0</v>
      </c>
    </row>
    <row r="20039" spans="1:14" x14ac:dyDescent="0.2">
      <c r="A20039" t="s">
        <v>19943</v>
      </c>
      <c r="B20039" t="s">
        <v>39819</v>
      </c>
      <c r="I20039" t="s">
        <v>4</v>
      </c>
      <c r="J20039">
        <v>178.34</v>
      </c>
      <c r="M20039">
        <v>178.34</v>
      </c>
      <c r="N20039">
        <f t="shared" si="313"/>
        <v>0</v>
      </c>
    </row>
    <row r="20040" spans="1:14" x14ac:dyDescent="0.2">
      <c r="A20040" t="s">
        <v>19944</v>
      </c>
      <c r="B20040" t="s">
        <v>39819</v>
      </c>
      <c r="I20040" t="s">
        <v>4</v>
      </c>
      <c r="J20040">
        <v>165.8</v>
      </c>
      <c r="M20040">
        <v>165.8</v>
      </c>
      <c r="N20040">
        <f t="shared" si="313"/>
        <v>0</v>
      </c>
    </row>
    <row r="20041" spans="1:14" x14ac:dyDescent="0.2">
      <c r="A20041" t="s">
        <v>19945</v>
      </c>
      <c r="B20041" t="s">
        <v>39820</v>
      </c>
      <c r="I20041" t="s">
        <v>4</v>
      </c>
      <c r="J20041">
        <v>62.86</v>
      </c>
      <c r="M20041">
        <v>62.86</v>
      </c>
      <c r="N20041">
        <f t="shared" si="313"/>
        <v>0</v>
      </c>
    </row>
    <row r="20042" spans="1:14" x14ac:dyDescent="0.2">
      <c r="A20042" t="s">
        <v>19946</v>
      </c>
      <c r="B20042" t="s">
        <v>39820</v>
      </c>
      <c r="I20042" t="s">
        <v>4</v>
      </c>
      <c r="J20042">
        <v>59.3</v>
      </c>
      <c r="M20042">
        <v>59.3</v>
      </c>
      <c r="N20042">
        <f t="shared" si="313"/>
        <v>0</v>
      </c>
    </row>
    <row r="20043" spans="1:14" x14ac:dyDescent="0.2">
      <c r="A20043" t="s">
        <v>19947</v>
      </c>
      <c r="B20043" t="s">
        <v>39821</v>
      </c>
      <c r="I20043" t="s">
        <v>4</v>
      </c>
      <c r="J20043">
        <v>504.53</v>
      </c>
      <c r="M20043">
        <v>504.53</v>
      </c>
      <c r="N20043">
        <f t="shared" si="313"/>
        <v>0</v>
      </c>
    </row>
    <row r="20044" spans="1:14" x14ac:dyDescent="0.2">
      <c r="A20044" t="s">
        <v>19948</v>
      </c>
      <c r="B20044" t="s">
        <v>39821</v>
      </c>
      <c r="I20044" t="s">
        <v>4</v>
      </c>
      <c r="J20044">
        <v>470.2</v>
      </c>
      <c r="M20044">
        <v>470.2</v>
      </c>
      <c r="N20044">
        <f t="shared" si="313"/>
        <v>0</v>
      </c>
    </row>
    <row r="20045" spans="1:14" x14ac:dyDescent="0.2">
      <c r="A20045" t="s">
        <v>19949</v>
      </c>
      <c r="B20045" t="s">
        <v>39822</v>
      </c>
      <c r="I20045" t="s">
        <v>4</v>
      </c>
      <c r="J20045">
        <v>368.8</v>
      </c>
      <c r="M20045">
        <v>368.8</v>
      </c>
      <c r="N20045">
        <f t="shared" si="313"/>
        <v>0</v>
      </c>
    </row>
    <row r="20046" spans="1:14" x14ac:dyDescent="0.2">
      <c r="A20046" t="s">
        <v>19950</v>
      </c>
      <c r="B20046" t="s">
        <v>39822</v>
      </c>
      <c r="I20046" t="s">
        <v>4</v>
      </c>
      <c r="J20046">
        <v>344.14</v>
      </c>
      <c r="M20046">
        <v>344.14</v>
      </c>
      <c r="N20046">
        <f t="shared" si="313"/>
        <v>0</v>
      </c>
    </row>
    <row r="20047" spans="1:14" x14ac:dyDescent="0.2">
      <c r="A20047" t="s">
        <v>19951</v>
      </c>
      <c r="B20047" t="s">
        <v>39823</v>
      </c>
      <c r="I20047" t="s">
        <v>4</v>
      </c>
      <c r="J20047">
        <v>381.59</v>
      </c>
      <c r="M20047">
        <v>381.59</v>
      </c>
      <c r="N20047">
        <f t="shared" si="313"/>
        <v>0</v>
      </c>
    </row>
    <row r="20048" spans="1:14" x14ac:dyDescent="0.2">
      <c r="A20048" t="s">
        <v>19952</v>
      </c>
      <c r="B20048" t="s">
        <v>39823</v>
      </c>
      <c r="I20048" t="s">
        <v>4</v>
      </c>
      <c r="J20048">
        <v>356.35</v>
      </c>
      <c r="M20048">
        <v>356.35</v>
      </c>
      <c r="N20048">
        <f t="shared" si="313"/>
        <v>0</v>
      </c>
    </row>
    <row r="20049" spans="1:14" x14ac:dyDescent="0.2">
      <c r="A20049" t="s">
        <v>19953</v>
      </c>
      <c r="B20049" t="s">
        <v>39824</v>
      </c>
      <c r="I20049" t="s">
        <v>4</v>
      </c>
      <c r="J20049">
        <v>394.38</v>
      </c>
      <c r="M20049">
        <v>394.38</v>
      </c>
      <c r="N20049">
        <f t="shared" si="313"/>
        <v>0</v>
      </c>
    </row>
    <row r="20050" spans="1:14" x14ac:dyDescent="0.2">
      <c r="A20050" t="s">
        <v>19954</v>
      </c>
      <c r="B20050" t="s">
        <v>39824</v>
      </c>
      <c r="I20050" t="s">
        <v>4</v>
      </c>
      <c r="J20050">
        <v>368.57</v>
      </c>
      <c r="M20050">
        <v>368.57</v>
      </c>
      <c r="N20050">
        <f t="shared" si="313"/>
        <v>0</v>
      </c>
    </row>
    <row r="20051" spans="1:14" x14ac:dyDescent="0.2">
      <c r="A20051" t="s">
        <v>19955</v>
      </c>
      <c r="B20051" t="s">
        <v>39825</v>
      </c>
      <c r="I20051" t="s">
        <v>4</v>
      </c>
      <c r="J20051">
        <v>486.7</v>
      </c>
      <c r="M20051">
        <v>486.7</v>
      </c>
      <c r="N20051">
        <f t="shared" si="313"/>
        <v>0</v>
      </c>
    </row>
    <row r="20052" spans="1:14" x14ac:dyDescent="0.2">
      <c r="A20052" t="s">
        <v>19956</v>
      </c>
      <c r="B20052" t="s">
        <v>39825</v>
      </c>
      <c r="I20052" t="s">
        <v>4</v>
      </c>
      <c r="J20052">
        <v>454.61</v>
      </c>
      <c r="M20052">
        <v>454.61</v>
      </c>
      <c r="N20052">
        <f t="shared" si="313"/>
        <v>0</v>
      </c>
    </row>
    <row r="20053" spans="1:14" x14ac:dyDescent="0.2">
      <c r="A20053" t="s">
        <v>19957</v>
      </c>
      <c r="B20053" t="s">
        <v>39826</v>
      </c>
      <c r="I20053" t="s">
        <v>4</v>
      </c>
      <c r="J20053">
        <v>709.18</v>
      </c>
      <c r="M20053">
        <v>709.18</v>
      </c>
      <c r="N20053">
        <f t="shared" si="313"/>
        <v>0</v>
      </c>
    </row>
    <row r="20054" spans="1:14" x14ac:dyDescent="0.2">
      <c r="A20054" t="s">
        <v>19958</v>
      </c>
      <c r="B20054" t="s">
        <v>39826</v>
      </c>
      <c r="I20054" t="s">
        <v>4</v>
      </c>
      <c r="J20054">
        <v>659.38</v>
      </c>
      <c r="M20054">
        <v>659.38</v>
      </c>
      <c r="N20054">
        <f t="shared" si="313"/>
        <v>0</v>
      </c>
    </row>
    <row r="20055" spans="1:14" x14ac:dyDescent="0.2">
      <c r="A20055" t="s">
        <v>19959</v>
      </c>
      <c r="B20055" t="s">
        <v>39827</v>
      </c>
      <c r="I20055" t="s">
        <v>4</v>
      </c>
      <c r="J20055">
        <v>310.27</v>
      </c>
      <c r="M20055">
        <v>310.27</v>
      </c>
      <c r="N20055">
        <f t="shared" si="313"/>
        <v>0</v>
      </c>
    </row>
    <row r="20056" spans="1:14" x14ac:dyDescent="0.2">
      <c r="A20056" t="s">
        <v>19960</v>
      </c>
      <c r="B20056" t="s">
        <v>39827</v>
      </c>
      <c r="I20056" t="s">
        <v>4</v>
      </c>
      <c r="J20056">
        <v>289.37</v>
      </c>
      <c r="M20056">
        <v>289.37</v>
      </c>
      <c r="N20056">
        <f t="shared" si="313"/>
        <v>0</v>
      </c>
    </row>
    <row r="20057" spans="1:14" x14ac:dyDescent="0.2">
      <c r="A20057" t="s">
        <v>19961</v>
      </c>
      <c r="B20057" t="s">
        <v>39828</v>
      </c>
      <c r="I20057" t="s">
        <v>4</v>
      </c>
      <c r="J20057">
        <v>405.99</v>
      </c>
      <c r="M20057">
        <v>405.99</v>
      </c>
      <c r="N20057">
        <f t="shared" si="313"/>
        <v>0</v>
      </c>
    </row>
    <row r="20058" spans="1:14" x14ac:dyDescent="0.2">
      <c r="A20058" t="s">
        <v>19962</v>
      </c>
      <c r="B20058" t="s">
        <v>39828</v>
      </c>
      <c r="I20058" t="s">
        <v>4</v>
      </c>
      <c r="J20058">
        <v>378.13</v>
      </c>
      <c r="M20058">
        <v>378.13</v>
      </c>
      <c r="N20058">
        <f t="shared" si="313"/>
        <v>0</v>
      </c>
    </row>
    <row r="20059" spans="1:14" x14ac:dyDescent="0.2">
      <c r="A20059" t="s">
        <v>19963</v>
      </c>
      <c r="B20059" t="s">
        <v>39829</v>
      </c>
      <c r="I20059" t="s">
        <v>4</v>
      </c>
      <c r="J20059">
        <v>502.43</v>
      </c>
      <c r="M20059">
        <v>502.43</v>
      </c>
      <c r="N20059">
        <f t="shared" si="313"/>
        <v>0</v>
      </c>
    </row>
    <row r="20060" spans="1:14" x14ac:dyDescent="0.2">
      <c r="A20060" t="s">
        <v>19964</v>
      </c>
      <c r="B20060" t="s">
        <v>39829</v>
      </c>
      <c r="I20060" t="s">
        <v>4</v>
      </c>
      <c r="J20060">
        <v>467.14</v>
      </c>
      <c r="M20060">
        <v>467.14</v>
      </c>
      <c r="N20060">
        <f t="shared" si="313"/>
        <v>0</v>
      </c>
    </row>
    <row r="20061" spans="1:14" x14ac:dyDescent="0.2">
      <c r="A20061" t="s">
        <v>19965</v>
      </c>
      <c r="B20061" t="s">
        <v>39830</v>
      </c>
      <c r="I20061" t="s">
        <v>4</v>
      </c>
      <c r="J20061">
        <v>452</v>
      </c>
      <c r="M20061">
        <v>452</v>
      </c>
      <c r="N20061">
        <f t="shared" si="313"/>
        <v>0</v>
      </c>
    </row>
    <row r="20062" spans="1:14" x14ac:dyDescent="0.2">
      <c r="A20062" t="s">
        <v>19966</v>
      </c>
      <c r="B20062" t="s">
        <v>39830</v>
      </c>
      <c r="I20062" t="s">
        <v>4</v>
      </c>
      <c r="J20062">
        <v>422.45</v>
      </c>
      <c r="M20062">
        <v>422.45</v>
      </c>
      <c r="N20062">
        <f t="shared" si="313"/>
        <v>0</v>
      </c>
    </row>
    <row r="20063" spans="1:14" x14ac:dyDescent="0.2">
      <c r="A20063" t="s">
        <v>19967</v>
      </c>
      <c r="B20063" t="s">
        <v>39831</v>
      </c>
      <c r="I20063" t="s">
        <v>4</v>
      </c>
      <c r="J20063">
        <v>597.64</v>
      </c>
      <c r="M20063">
        <v>597.64</v>
      </c>
      <c r="N20063">
        <f t="shared" si="313"/>
        <v>0</v>
      </c>
    </row>
    <row r="20064" spans="1:14" x14ac:dyDescent="0.2">
      <c r="A20064" t="s">
        <v>19968</v>
      </c>
      <c r="B20064" t="s">
        <v>39831</v>
      </c>
      <c r="I20064" t="s">
        <v>4</v>
      </c>
      <c r="J20064">
        <v>558.9</v>
      </c>
      <c r="M20064">
        <v>558.9</v>
      </c>
      <c r="N20064">
        <f t="shared" si="313"/>
        <v>0</v>
      </c>
    </row>
    <row r="20065" spans="1:14" x14ac:dyDescent="0.2">
      <c r="A20065" t="s">
        <v>19969</v>
      </c>
      <c r="B20065" t="s">
        <v>39832</v>
      </c>
      <c r="I20065" t="s">
        <v>4</v>
      </c>
      <c r="J20065">
        <v>734.94</v>
      </c>
      <c r="M20065">
        <v>734.94</v>
      </c>
      <c r="N20065">
        <f t="shared" si="313"/>
        <v>0</v>
      </c>
    </row>
    <row r="20066" spans="1:14" x14ac:dyDescent="0.2">
      <c r="A20066" t="s">
        <v>19970</v>
      </c>
      <c r="B20066" t="s">
        <v>39832</v>
      </c>
      <c r="I20066" t="s">
        <v>4</v>
      </c>
      <c r="J20066">
        <v>687.27</v>
      </c>
      <c r="M20066">
        <v>687.27</v>
      </c>
      <c r="N20066">
        <f t="shared" si="313"/>
        <v>0</v>
      </c>
    </row>
    <row r="20067" spans="1:14" x14ac:dyDescent="0.2">
      <c r="A20067" t="s">
        <v>19971</v>
      </c>
      <c r="B20067" t="s">
        <v>39833</v>
      </c>
      <c r="I20067" t="s">
        <v>4</v>
      </c>
      <c r="J20067">
        <v>640.88</v>
      </c>
      <c r="M20067">
        <v>640.88</v>
      </c>
      <c r="N20067">
        <f t="shared" si="313"/>
        <v>0</v>
      </c>
    </row>
    <row r="20068" spans="1:14" x14ac:dyDescent="0.2">
      <c r="A20068" t="s">
        <v>19972</v>
      </c>
      <c r="B20068" t="s">
        <v>39833</v>
      </c>
      <c r="I20068" t="s">
        <v>4</v>
      </c>
      <c r="J20068">
        <v>599.20000000000005</v>
      </c>
      <c r="M20068">
        <v>599.20000000000005</v>
      </c>
      <c r="N20068">
        <f t="shared" si="313"/>
        <v>0</v>
      </c>
    </row>
    <row r="20069" spans="1:14" x14ac:dyDescent="0.2">
      <c r="A20069" t="s">
        <v>19973</v>
      </c>
      <c r="B20069" t="s">
        <v>39834</v>
      </c>
      <c r="I20069" t="s">
        <v>4</v>
      </c>
      <c r="J20069">
        <v>785.58</v>
      </c>
      <c r="M20069">
        <v>785.58</v>
      </c>
      <c r="N20069">
        <f t="shared" si="313"/>
        <v>0</v>
      </c>
    </row>
    <row r="20070" spans="1:14" x14ac:dyDescent="0.2">
      <c r="A20070" t="s">
        <v>19974</v>
      </c>
      <c r="B20070" t="s">
        <v>39834</v>
      </c>
      <c r="I20070" t="s">
        <v>4</v>
      </c>
      <c r="J20070">
        <v>733.6</v>
      </c>
      <c r="M20070">
        <v>733.6</v>
      </c>
      <c r="N20070">
        <f t="shared" si="313"/>
        <v>0</v>
      </c>
    </row>
    <row r="20071" spans="1:14" x14ac:dyDescent="0.2">
      <c r="A20071" t="s">
        <v>19975</v>
      </c>
      <c r="B20071" t="s">
        <v>39835</v>
      </c>
      <c r="I20071" t="s">
        <v>4</v>
      </c>
      <c r="J20071">
        <v>1005.1</v>
      </c>
      <c r="M20071">
        <v>1005.1</v>
      </c>
      <c r="N20071">
        <f t="shared" si="313"/>
        <v>0</v>
      </c>
    </row>
    <row r="20072" spans="1:14" x14ac:dyDescent="0.2">
      <c r="A20072" t="s">
        <v>19976</v>
      </c>
      <c r="B20072" t="s">
        <v>39835</v>
      </c>
      <c r="I20072" t="s">
        <v>4</v>
      </c>
      <c r="J20072">
        <v>938.95</v>
      </c>
      <c r="M20072">
        <v>938.95</v>
      </c>
      <c r="N20072">
        <f t="shared" si="313"/>
        <v>0</v>
      </c>
    </row>
    <row r="20073" spans="1:14" x14ac:dyDescent="0.2">
      <c r="A20073" t="s">
        <v>19977</v>
      </c>
      <c r="B20073" t="s">
        <v>39836</v>
      </c>
      <c r="I20073" t="s">
        <v>5</v>
      </c>
      <c r="J20073">
        <v>570.5</v>
      </c>
      <c r="M20073">
        <v>570.5</v>
      </c>
      <c r="N20073">
        <f t="shared" si="313"/>
        <v>0</v>
      </c>
    </row>
    <row r="20074" spans="1:14" x14ac:dyDescent="0.2">
      <c r="A20074" t="s">
        <v>19978</v>
      </c>
      <c r="B20074" t="s">
        <v>39836</v>
      </c>
      <c r="I20074" t="s">
        <v>5</v>
      </c>
      <c r="J20074">
        <v>529.48</v>
      </c>
      <c r="M20074">
        <v>529.48</v>
      </c>
      <c r="N20074">
        <f t="shared" si="313"/>
        <v>0</v>
      </c>
    </row>
    <row r="20075" spans="1:14" x14ac:dyDescent="0.2">
      <c r="A20075" t="s">
        <v>19979</v>
      </c>
      <c r="B20075" t="s">
        <v>39837</v>
      </c>
      <c r="I20075" t="s">
        <v>5</v>
      </c>
      <c r="J20075">
        <v>841.7</v>
      </c>
      <c r="M20075">
        <v>841.7</v>
      </c>
      <c r="N20075">
        <f t="shared" si="313"/>
        <v>0</v>
      </c>
    </row>
    <row r="20076" spans="1:14" x14ac:dyDescent="0.2">
      <c r="A20076" t="s">
        <v>19980</v>
      </c>
      <c r="B20076" t="s">
        <v>39837</v>
      </c>
      <c r="I20076" t="s">
        <v>5</v>
      </c>
      <c r="J20076">
        <v>781.16</v>
      </c>
      <c r="M20076">
        <v>781.16</v>
      </c>
      <c r="N20076">
        <f t="shared" si="313"/>
        <v>0</v>
      </c>
    </row>
    <row r="20077" spans="1:14" x14ac:dyDescent="0.2">
      <c r="A20077" t="s">
        <v>19981</v>
      </c>
      <c r="B20077" t="s">
        <v>39838</v>
      </c>
      <c r="I20077" t="s">
        <v>5</v>
      </c>
      <c r="J20077">
        <v>958.85</v>
      </c>
      <c r="M20077">
        <v>958.85</v>
      </c>
      <c r="N20077">
        <f t="shared" si="313"/>
        <v>0</v>
      </c>
    </row>
    <row r="20078" spans="1:14" x14ac:dyDescent="0.2">
      <c r="A20078" t="s">
        <v>19982</v>
      </c>
      <c r="B20078" t="s">
        <v>39838</v>
      </c>
      <c r="I20078" t="s">
        <v>5</v>
      </c>
      <c r="J20078">
        <v>886.63</v>
      </c>
      <c r="M20078">
        <v>886.63</v>
      </c>
      <c r="N20078">
        <f t="shared" si="313"/>
        <v>0</v>
      </c>
    </row>
    <row r="20079" spans="1:14" x14ac:dyDescent="0.2">
      <c r="A20079" t="s">
        <v>19983</v>
      </c>
      <c r="B20079" t="s">
        <v>39839</v>
      </c>
      <c r="I20079" t="s">
        <v>5</v>
      </c>
      <c r="J20079">
        <v>815.82</v>
      </c>
      <c r="M20079">
        <v>815.82</v>
      </c>
      <c r="N20079">
        <f t="shared" si="313"/>
        <v>0</v>
      </c>
    </row>
    <row r="20080" spans="1:14" x14ac:dyDescent="0.2">
      <c r="A20080" t="s">
        <v>19984</v>
      </c>
      <c r="B20080" t="s">
        <v>39839</v>
      </c>
      <c r="I20080" t="s">
        <v>5</v>
      </c>
      <c r="J20080">
        <v>759.98</v>
      </c>
      <c r="M20080">
        <v>759.98</v>
      </c>
      <c r="N20080">
        <f t="shared" si="313"/>
        <v>0</v>
      </c>
    </row>
    <row r="20081" spans="1:14" x14ac:dyDescent="0.2">
      <c r="A20081" t="s">
        <v>19985</v>
      </c>
      <c r="B20081" t="s">
        <v>39840</v>
      </c>
      <c r="I20081" t="s">
        <v>5</v>
      </c>
      <c r="J20081">
        <v>1014.41</v>
      </c>
      <c r="M20081">
        <v>1014.41</v>
      </c>
      <c r="N20081">
        <f t="shared" si="313"/>
        <v>0</v>
      </c>
    </row>
    <row r="20082" spans="1:14" x14ac:dyDescent="0.2">
      <c r="A20082" t="s">
        <v>19986</v>
      </c>
      <c r="B20082" t="s">
        <v>39840</v>
      </c>
      <c r="I20082" t="s">
        <v>5</v>
      </c>
      <c r="J20082">
        <v>943.02</v>
      </c>
      <c r="M20082">
        <v>943.02</v>
      </c>
      <c r="N20082">
        <f t="shared" si="313"/>
        <v>0</v>
      </c>
    </row>
    <row r="20083" spans="1:14" x14ac:dyDescent="0.2">
      <c r="A20083" t="s">
        <v>19987</v>
      </c>
      <c r="B20083" t="s">
        <v>39841</v>
      </c>
      <c r="I20083" t="s">
        <v>5</v>
      </c>
      <c r="J20083">
        <v>1180.3599999999999</v>
      </c>
      <c r="M20083">
        <v>1180.3599999999999</v>
      </c>
      <c r="N20083">
        <f t="shared" si="313"/>
        <v>0</v>
      </c>
    </row>
    <row r="20084" spans="1:14" x14ac:dyDescent="0.2">
      <c r="A20084" t="s">
        <v>19988</v>
      </c>
      <c r="B20084" t="s">
        <v>39841</v>
      </c>
      <c r="I20084" t="s">
        <v>5</v>
      </c>
      <c r="J20084">
        <v>1096.0999999999999</v>
      </c>
      <c r="M20084">
        <v>1096.0999999999999</v>
      </c>
      <c r="N20084">
        <f t="shared" si="313"/>
        <v>0</v>
      </c>
    </row>
    <row r="20085" spans="1:14" x14ac:dyDescent="0.2">
      <c r="A20085" t="s">
        <v>19989</v>
      </c>
      <c r="B20085" t="s">
        <v>39842</v>
      </c>
      <c r="I20085" t="s">
        <v>5</v>
      </c>
      <c r="J20085">
        <v>5718</v>
      </c>
      <c r="M20085">
        <v>5718</v>
      </c>
      <c r="N20085">
        <f t="shared" si="313"/>
        <v>0</v>
      </c>
    </row>
    <row r="20086" spans="1:14" x14ac:dyDescent="0.2">
      <c r="A20086" t="s">
        <v>19990</v>
      </c>
      <c r="B20086" t="s">
        <v>39842</v>
      </c>
      <c r="I20086" t="s">
        <v>5</v>
      </c>
      <c r="J20086">
        <v>5242.8500000000004</v>
      </c>
      <c r="M20086">
        <v>5242.8500000000004</v>
      </c>
      <c r="N20086">
        <f t="shared" si="313"/>
        <v>0</v>
      </c>
    </row>
    <row r="20087" spans="1:14" x14ac:dyDescent="0.2">
      <c r="A20087" t="s">
        <v>19991</v>
      </c>
      <c r="B20087" t="s">
        <v>39843</v>
      </c>
      <c r="I20087" t="s">
        <v>5</v>
      </c>
      <c r="J20087">
        <v>6231.74</v>
      </c>
      <c r="M20087">
        <v>6231.74</v>
      </c>
      <c r="N20087">
        <f t="shared" si="313"/>
        <v>0</v>
      </c>
    </row>
    <row r="20088" spans="1:14" x14ac:dyDescent="0.2">
      <c r="A20088" t="s">
        <v>19992</v>
      </c>
      <c r="B20088" t="s">
        <v>39843</v>
      </c>
      <c r="I20088" t="s">
        <v>5</v>
      </c>
      <c r="J20088">
        <v>5707.66</v>
      </c>
      <c r="M20088">
        <v>5707.66</v>
      </c>
      <c r="N20088">
        <f t="shared" si="313"/>
        <v>0</v>
      </c>
    </row>
    <row r="20089" spans="1:14" x14ac:dyDescent="0.2">
      <c r="A20089" t="s">
        <v>19993</v>
      </c>
      <c r="B20089" t="s">
        <v>39844</v>
      </c>
      <c r="I20089" t="s">
        <v>5</v>
      </c>
      <c r="J20089">
        <v>6945.26</v>
      </c>
      <c r="M20089">
        <v>6945.26</v>
      </c>
      <c r="N20089">
        <f t="shared" si="313"/>
        <v>0</v>
      </c>
    </row>
    <row r="20090" spans="1:14" x14ac:dyDescent="0.2">
      <c r="A20090" t="s">
        <v>19994</v>
      </c>
      <c r="B20090" t="s">
        <v>39844</v>
      </c>
      <c r="I20090" t="s">
        <v>5</v>
      </c>
      <c r="J20090">
        <v>6345.61</v>
      </c>
      <c r="M20090">
        <v>6345.61</v>
      </c>
      <c r="N20090">
        <f t="shared" si="313"/>
        <v>0</v>
      </c>
    </row>
    <row r="20091" spans="1:14" x14ac:dyDescent="0.2">
      <c r="A20091" t="s">
        <v>19995</v>
      </c>
      <c r="B20091" t="s">
        <v>39845</v>
      </c>
      <c r="I20091" t="s">
        <v>5</v>
      </c>
      <c r="J20091">
        <v>7719.12</v>
      </c>
      <c r="M20091">
        <v>7719.12</v>
      </c>
      <c r="N20091">
        <f t="shared" si="313"/>
        <v>0</v>
      </c>
    </row>
    <row r="20092" spans="1:14" x14ac:dyDescent="0.2">
      <c r="A20092" t="s">
        <v>19996</v>
      </c>
      <c r="B20092" t="s">
        <v>39845</v>
      </c>
      <c r="I20092" t="s">
        <v>5</v>
      </c>
      <c r="J20092">
        <v>7035.83</v>
      </c>
      <c r="M20092">
        <v>7035.83</v>
      </c>
      <c r="N20092">
        <f t="shared" si="313"/>
        <v>0</v>
      </c>
    </row>
    <row r="20093" spans="1:14" x14ac:dyDescent="0.2">
      <c r="A20093" t="s">
        <v>19997</v>
      </c>
      <c r="B20093" t="s">
        <v>39846</v>
      </c>
      <c r="I20093" t="s">
        <v>5</v>
      </c>
      <c r="J20093">
        <v>8548</v>
      </c>
      <c r="M20093">
        <v>8548</v>
      </c>
      <c r="N20093">
        <f t="shared" si="313"/>
        <v>0</v>
      </c>
    </row>
    <row r="20094" spans="1:14" x14ac:dyDescent="0.2">
      <c r="A20094" t="s">
        <v>19998</v>
      </c>
      <c r="B20094" t="s">
        <v>39846</v>
      </c>
      <c r="I20094" t="s">
        <v>5</v>
      </c>
      <c r="J20094">
        <v>7773.74</v>
      </c>
      <c r="M20094">
        <v>7773.74</v>
      </c>
      <c r="N20094">
        <f t="shared" si="313"/>
        <v>0</v>
      </c>
    </row>
    <row r="20095" spans="1:14" x14ac:dyDescent="0.2">
      <c r="A20095" t="s">
        <v>19999</v>
      </c>
      <c r="B20095" t="s">
        <v>39847</v>
      </c>
      <c r="I20095" t="s">
        <v>5</v>
      </c>
      <c r="J20095">
        <v>9369.48</v>
      </c>
      <c r="M20095">
        <v>9369.48</v>
      </c>
      <c r="N20095">
        <f t="shared" si="313"/>
        <v>0</v>
      </c>
    </row>
    <row r="20096" spans="1:14" x14ac:dyDescent="0.2">
      <c r="A20096" t="s">
        <v>20000</v>
      </c>
      <c r="B20096" t="s">
        <v>39847</v>
      </c>
      <c r="I20096" t="s">
        <v>5</v>
      </c>
      <c r="J20096">
        <v>8505.32</v>
      </c>
      <c r="M20096">
        <v>8505.32</v>
      </c>
      <c r="N20096">
        <f t="shared" si="313"/>
        <v>0</v>
      </c>
    </row>
    <row r="20097" spans="1:14" x14ac:dyDescent="0.2">
      <c r="A20097" t="s">
        <v>20001</v>
      </c>
      <c r="B20097" t="s">
        <v>39848</v>
      </c>
      <c r="I20097" t="s">
        <v>5</v>
      </c>
      <c r="J20097">
        <v>1409.25</v>
      </c>
      <c r="M20097">
        <v>1409.25</v>
      </c>
      <c r="N20097">
        <f t="shared" si="313"/>
        <v>0</v>
      </c>
    </row>
    <row r="20098" spans="1:14" x14ac:dyDescent="0.2">
      <c r="A20098" t="s">
        <v>20002</v>
      </c>
      <c r="B20098" t="s">
        <v>39848</v>
      </c>
      <c r="I20098" t="s">
        <v>5</v>
      </c>
      <c r="J20098">
        <v>1274.8800000000001</v>
      </c>
      <c r="M20098">
        <v>1274.8800000000001</v>
      </c>
      <c r="N20098">
        <f t="shared" si="313"/>
        <v>0</v>
      </c>
    </row>
    <row r="20099" spans="1:14" x14ac:dyDescent="0.2">
      <c r="A20099" t="s">
        <v>20003</v>
      </c>
      <c r="B20099" t="s">
        <v>39849</v>
      </c>
      <c r="I20099" t="s">
        <v>5</v>
      </c>
      <c r="J20099">
        <v>1069.56</v>
      </c>
      <c r="M20099">
        <v>1069.56</v>
      </c>
      <c r="N20099">
        <f t="shared" si="313"/>
        <v>0</v>
      </c>
    </row>
    <row r="20100" spans="1:14" x14ac:dyDescent="0.2">
      <c r="A20100" t="s">
        <v>20004</v>
      </c>
      <c r="B20100" t="s">
        <v>39849</v>
      </c>
      <c r="I20100" t="s">
        <v>5</v>
      </c>
      <c r="J20100">
        <v>986.41</v>
      </c>
      <c r="M20100">
        <v>986.41</v>
      </c>
      <c r="N20100">
        <f t="shared" ref="N20100:N20163" si="314">J20100-M20100</f>
        <v>0</v>
      </c>
    </row>
    <row r="20101" spans="1:14" x14ac:dyDescent="0.2">
      <c r="A20101" t="s">
        <v>20005</v>
      </c>
      <c r="B20101" t="s">
        <v>39850</v>
      </c>
      <c r="I20101" t="s">
        <v>5</v>
      </c>
      <c r="J20101">
        <v>1865.68</v>
      </c>
      <c r="M20101">
        <v>1865.68</v>
      </c>
      <c r="N20101">
        <f t="shared" si="314"/>
        <v>0</v>
      </c>
    </row>
    <row r="20102" spans="1:14" x14ac:dyDescent="0.2">
      <c r="A20102" t="s">
        <v>20006</v>
      </c>
      <c r="B20102" t="s">
        <v>39850</v>
      </c>
      <c r="I20102" t="s">
        <v>5</v>
      </c>
      <c r="J20102">
        <v>1743.57</v>
      </c>
      <c r="M20102">
        <v>1743.57</v>
      </c>
      <c r="N20102">
        <f t="shared" si="314"/>
        <v>0</v>
      </c>
    </row>
    <row r="20103" spans="1:14" x14ac:dyDescent="0.2">
      <c r="A20103" t="s">
        <v>20007</v>
      </c>
      <c r="B20103" t="s">
        <v>39851</v>
      </c>
      <c r="I20103" t="s">
        <v>5</v>
      </c>
      <c r="J20103">
        <v>1999.43</v>
      </c>
      <c r="M20103">
        <v>1999.43</v>
      </c>
      <c r="N20103">
        <f t="shared" si="314"/>
        <v>0</v>
      </c>
    </row>
    <row r="20104" spans="1:14" x14ac:dyDescent="0.2">
      <c r="A20104" t="s">
        <v>20008</v>
      </c>
      <c r="B20104" t="s">
        <v>39851</v>
      </c>
      <c r="I20104" t="s">
        <v>5</v>
      </c>
      <c r="J20104">
        <v>1870.01</v>
      </c>
      <c r="M20104">
        <v>1870.01</v>
      </c>
      <c r="N20104">
        <f t="shared" si="314"/>
        <v>0</v>
      </c>
    </row>
    <row r="20105" spans="1:14" x14ac:dyDescent="0.2">
      <c r="A20105" t="s">
        <v>20009</v>
      </c>
      <c r="B20105" t="s">
        <v>39852</v>
      </c>
      <c r="I20105" t="s">
        <v>5</v>
      </c>
      <c r="J20105">
        <v>2153.59</v>
      </c>
      <c r="M20105">
        <v>2153.59</v>
      </c>
      <c r="N20105">
        <f t="shared" si="314"/>
        <v>0</v>
      </c>
    </row>
    <row r="20106" spans="1:14" x14ac:dyDescent="0.2">
      <c r="A20106" t="s">
        <v>20010</v>
      </c>
      <c r="B20106" t="s">
        <v>39852</v>
      </c>
      <c r="I20106" t="s">
        <v>5</v>
      </c>
      <c r="J20106">
        <v>2014.06</v>
      </c>
      <c r="M20106">
        <v>2014.06</v>
      </c>
      <c r="N20106">
        <f t="shared" si="314"/>
        <v>0</v>
      </c>
    </row>
    <row r="20107" spans="1:14" x14ac:dyDescent="0.2">
      <c r="A20107" t="s">
        <v>20011</v>
      </c>
      <c r="B20107" t="s">
        <v>39853</v>
      </c>
      <c r="I20107" t="s">
        <v>3</v>
      </c>
      <c r="J20107">
        <v>191.5</v>
      </c>
      <c r="M20107">
        <v>191.5</v>
      </c>
      <c r="N20107">
        <f t="shared" si="314"/>
        <v>0</v>
      </c>
    </row>
    <row r="20108" spans="1:14" x14ac:dyDescent="0.2">
      <c r="A20108" t="s">
        <v>20012</v>
      </c>
      <c r="B20108" t="s">
        <v>39853</v>
      </c>
      <c r="I20108" t="s">
        <v>3</v>
      </c>
      <c r="J20108">
        <v>177.61</v>
      </c>
      <c r="M20108">
        <v>177.61</v>
      </c>
      <c r="N20108">
        <f t="shared" si="314"/>
        <v>0</v>
      </c>
    </row>
    <row r="20109" spans="1:14" x14ac:dyDescent="0.2">
      <c r="A20109" t="s">
        <v>20013</v>
      </c>
      <c r="B20109" t="s">
        <v>39854</v>
      </c>
      <c r="I20109" t="s">
        <v>20</v>
      </c>
      <c r="J20109">
        <v>637.65</v>
      </c>
      <c r="M20109">
        <v>637.65</v>
      </c>
      <c r="N20109">
        <f t="shared" si="314"/>
        <v>0</v>
      </c>
    </row>
    <row r="20110" spans="1:14" x14ac:dyDescent="0.2">
      <c r="A20110" t="s">
        <v>20014</v>
      </c>
      <c r="B20110" t="s">
        <v>39854</v>
      </c>
      <c r="I20110" t="s">
        <v>20</v>
      </c>
      <c r="J20110">
        <v>578.72</v>
      </c>
      <c r="M20110">
        <v>578.72</v>
      </c>
      <c r="N20110">
        <f t="shared" si="314"/>
        <v>0</v>
      </c>
    </row>
    <row r="20111" spans="1:14" x14ac:dyDescent="0.2">
      <c r="A20111" t="s">
        <v>20015</v>
      </c>
      <c r="B20111" t="s">
        <v>39855</v>
      </c>
      <c r="I20111" t="s">
        <v>4</v>
      </c>
      <c r="J20111">
        <v>235.95</v>
      </c>
      <c r="M20111">
        <v>235.95</v>
      </c>
      <c r="N20111">
        <f t="shared" si="314"/>
        <v>0</v>
      </c>
    </row>
    <row r="20112" spans="1:14" x14ac:dyDescent="0.2">
      <c r="A20112" t="s">
        <v>20016</v>
      </c>
      <c r="B20112" t="s">
        <v>39855</v>
      </c>
      <c r="I20112" t="s">
        <v>4</v>
      </c>
      <c r="J20112">
        <v>224.13</v>
      </c>
      <c r="M20112">
        <v>224.13</v>
      </c>
      <c r="N20112">
        <f t="shared" si="314"/>
        <v>0</v>
      </c>
    </row>
    <row r="20113" spans="1:14" x14ac:dyDescent="0.2">
      <c r="A20113" t="s">
        <v>20017</v>
      </c>
      <c r="B20113" t="s">
        <v>39856</v>
      </c>
      <c r="I20113" t="s">
        <v>4</v>
      </c>
      <c r="J20113">
        <v>259.66000000000003</v>
      </c>
      <c r="M20113">
        <v>259.66000000000003</v>
      </c>
      <c r="N20113">
        <f t="shared" si="314"/>
        <v>0</v>
      </c>
    </row>
    <row r="20114" spans="1:14" x14ac:dyDescent="0.2">
      <c r="A20114" t="s">
        <v>20018</v>
      </c>
      <c r="B20114" t="s">
        <v>39856</v>
      </c>
      <c r="I20114" t="s">
        <v>4</v>
      </c>
      <c r="J20114">
        <v>246.72</v>
      </c>
      <c r="M20114">
        <v>246.72</v>
      </c>
      <c r="N20114">
        <f t="shared" si="314"/>
        <v>0</v>
      </c>
    </row>
    <row r="20115" spans="1:14" x14ac:dyDescent="0.2">
      <c r="A20115" t="s">
        <v>20019</v>
      </c>
      <c r="B20115" t="s">
        <v>39857</v>
      </c>
      <c r="I20115" t="s">
        <v>4</v>
      </c>
      <c r="J20115">
        <v>289.89999999999998</v>
      </c>
      <c r="M20115">
        <v>289.89999999999998</v>
      </c>
      <c r="N20115">
        <f t="shared" si="314"/>
        <v>0</v>
      </c>
    </row>
    <row r="20116" spans="1:14" x14ac:dyDescent="0.2">
      <c r="A20116" t="s">
        <v>20020</v>
      </c>
      <c r="B20116" t="s">
        <v>39857</v>
      </c>
      <c r="I20116" t="s">
        <v>4</v>
      </c>
      <c r="J20116">
        <v>275.83</v>
      </c>
      <c r="M20116">
        <v>275.83</v>
      </c>
      <c r="N20116">
        <f t="shared" si="314"/>
        <v>0</v>
      </c>
    </row>
    <row r="20117" spans="1:14" x14ac:dyDescent="0.2">
      <c r="A20117" t="s">
        <v>20021</v>
      </c>
      <c r="B20117" t="s">
        <v>39858</v>
      </c>
      <c r="I20117" t="s">
        <v>4</v>
      </c>
      <c r="J20117">
        <v>194.15</v>
      </c>
      <c r="M20117">
        <v>194.15</v>
      </c>
      <c r="N20117">
        <f t="shared" si="314"/>
        <v>0</v>
      </c>
    </row>
    <row r="20118" spans="1:14" x14ac:dyDescent="0.2">
      <c r="A20118" t="s">
        <v>20022</v>
      </c>
      <c r="B20118" t="s">
        <v>39858</v>
      </c>
      <c r="I20118" t="s">
        <v>4</v>
      </c>
      <c r="J20118">
        <v>182.33</v>
      </c>
      <c r="M20118">
        <v>182.33</v>
      </c>
      <c r="N20118">
        <f t="shared" si="314"/>
        <v>0</v>
      </c>
    </row>
    <row r="20119" spans="1:14" x14ac:dyDescent="0.2">
      <c r="A20119" t="s">
        <v>20023</v>
      </c>
      <c r="B20119" t="s">
        <v>39859</v>
      </c>
      <c r="I20119" t="s">
        <v>4</v>
      </c>
      <c r="J20119">
        <v>205.95</v>
      </c>
      <c r="M20119">
        <v>205.95</v>
      </c>
      <c r="N20119">
        <f t="shared" si="314"/>
        <v>0</v>
      </c>
    </row>
    <row r="20120" spans="1:14" x14ac:dyDescent="0.2">
      <c r="A20120" t="s">
        <v>20024</v>
      </c>
      <c r="B20120" t="s">
        <v>39859</v>
      </c>
      <c r="I20120" t="s">
        <v>4</v>
      </c>
      <c r="J20120">
        <v>193.01</v>
      </c>
      <c r="M20120">
        <v>193.01</v>
      </c>
      <c r="N20120">
        <f t="shared" si="314"/>
        <v>0</v>
      </c>
    </row>
    <row r="20121" spans="1:14" x14ac:dyDescent="0.2">
      <c r="A20121" t="s">
        <v>20025</v>
      </c>
      <c r="B20121" t="s">
        <v>39860</v>
      </c>
      <c r="I20121" t="s">
        <v>4</v>
      </c>
      <c r="J20121">
        <v>215.82</v>
      </c>
      <c r="M20121">
        <v>215.82</v>
      </c>
      <c r="N20121">
        <f t="shared" si="314"/>
        <v>0</v>
      </c>
    </row>
    <row r="20122" spans="1:14" x14ac:dyDescent="0.2">
      <c r="A20122" t="s">
        <v>20026</v>
      </c>
      <c r="B20122" t="s">
        <v>39860</v>
      </c>
      <c r="I20122" t="s">
        <v>4</v>
      </c>
      <c r="J20122">
        <v>201.75</v>
      </c>
      <c r="M20122">
        <v>201.75</v>
      </c>
      <c r="N20122">
        <f t="shared" si="314"/>
        <v>0</v>
      </c>
    </row>
    <row r="20123" spans="1:14" x14ac:dyDescent="0.2">
      <c r="A20123" t="s">
        <v>20027</v>
      </c>
      <c r="B20123" t="s">
        <v>39861</v>
      </c>
      <c r="I20123" t="s">
        <v>4</v>
      </c>
      <c r="J20123">
        <v>203.26</v>
      </c>
      <c r="M20123">
        <v>203.26</v>
      </c>
      <c r="N20123">
        <f t="shared" si="314"/>
        <v>0</v>
      </c>
    </row>
    <row r="20124" spans="1:14" x14ac:dyDescent="0.2">
      <c r="A20124" t="s">
        <v>20028</v>
      </c>
      <c r="B20124" t="s">
        <v>39861</v>
      </c>
      <c r="I20124" t="s">
        <v>4</v>
      </c>
      <c r="J20124">
        <v>191.69</v>
      </c>
      <c r="M20124">
        <v>191.69</v>
      </c>
      <c r="N20124">
        <f t="shared" si="314"/>
        <v>0</v>
      </c>
    </row>
    <row r="20125" spans="1:14" x14ac:dyDescent="0.2">
      <c r="A20125" t="s">
        <v>20029</v>
      </c>
      <c r="B20125" t="s">
        <v>39862</v>
      </c>
      <c r="I20125" t="s">
        <v>4</v>
      </c>
      <c r="J20125">
        <v>257.33999999999997</v>
      </c>
      <c r="M20125">
        <v>257.33999999999997</v>
      </c>
      <c r="N20125">
        <f t="shared" si="314"/>
        <v>0</v>
      </c>
    </row>
    <row r="20126" spans="1:14" x14ac:dyDescent="0.2">
      <c r="A20126" t="s">
        <v>20030</v>
      </c>
      <c r="B20126" t="s">
        <v>39862</v>
      </c>
      <c r="I20126" t="s">
        <v>4</v>
      </c>
      <c r="J20126">
        <v>242.5</v>
      </c>
      <c r="M20126">
        <v>242.5</v>
      </c>
      <c r="N20126">
        <f t="shared" si="314"/>
        <v>0</v>
      </c>
    </row>
    <row r="20127" spans="1:14" x14ac:dyDescent="0.2">
      <c r="A20127" t="s">
        <v>20031</v>
      </c>
      <c r="B20127" t="s">
        <v>39863</v>
      </c>
      <c r="I20127" t="s">
        <v>4</v>
      </c>
      <c r="J20127">
        <v>315.64999999999998</v>
      </c>
      <c r="M20127">
        <v>315.64999999999998</v>
      </c>
      <c r="N20127">
        <f t="shared" si="314"/>
        <v>0</v>
      </c>
    </row>
    <row r="20128" spans="1:14" x14ac:dyDescent="0.2">
      <c r="A20128" t="s">
        <v>20032</v>
      </c>
      <c r="B20128" t="s">
        <v>39863</v>
      </c>
      <c r="I20128" t="s">
        <v>4</v>
      </c>
      <c r="J20128">
        <v>297.89999999999998</v>
      </c>
      <c r="M20128">
        <v>297.89999999999998</v>
      </c>
      <c r="N20128">
        <f t="shared" si="314"/>
        <v>0</v>
      </c>
    </row>
    <row r="20129" spans="1:14" x14ac:dyDescent="0.2">
      <c r="A20129" t="s">
        <v>20033</v>
      </c>
      <c r="B20129" t="s">
        <v>39864</v>
      </c>
      <c r="I20129" t="s">
        <v>4</v>
      </c>
      <c r="J20129">
        <v>161.46</v>
      </c>
      <c r="M20129">
        <v>161.46</v>
      </c>
      <c r="N20129">
        <f t="shared" si="314"/>
        <v>0</v>
      </c>
    </row>
    <row r="20130" spans="1:14" x14ac:dyDescent="0.2">
      <c r="A20130" t="s">
        <v>20034</v>
      </c>
      <c r="B20130" t="s">
        <v>39864</v>
      </c>
      <c r="I20130" t="s">
        <v>4</v>
      </c>
      <c r="J20130">
        <v>149.88999999999999</v>
      </c>
      <c r="M20130">
        <v>149.88999999999999</v>
      </c>
      <c r="N20130">
        <f t="shared" si="314"/>
        <v>0</v>
      </c>
    </row>
    <row r="20131" spans="1:14" x14ac:dyDescent="0.2">
      <c r="A20131" t="s">
        <v>20035</v>
      </c>
      <c r="B20131" t="s">
        <v>39865</v>
      </c>
      <c r="I20131" t="s">
        <v>4</v>
      </c>
      <c r="J20131">
        <v>203.63</v>
      </c>
      <c r="M20131">
        <v>203.63</v>
      </c>
      <c r="N20131">
        <f t="shared" si="314"/>
        <v>0</v>
      </c>
    </row>
    <row r="20132" spans="1:14" x14ac:dyDescent="0.2">
      <c r="A20132" t="s">
        <v>20036</v>
      </c>
      <c r="B20132" t="s">
        <v>39865</v>
      </c>
      <c r="I20132" t="s">
        <v>4</v>
      </c>
      <c r="J20132">
        <v>188.79</v>
      </c>
      <c r="M20132">
        <v>188.79</v>
      </c>
      <c r="N20132">
        <f t="shared" si="314"/>
        <v>0</v>
      </c>
    </row>
    <row r="20133" spans="1:14" x14ac:dyDescent="0.2">
      <c r="A20133" t="s">
        <v>20037</v>
      </c>
      <c r="B20133" t="s">
        <v>39866</v>
      </c>
      <c r="I20133" t="s">
        <v>4</v>
      </c>
      <c r="J20133">
        <v>241.57</v>
      </c>
      <c r="M20133">
        <v>241.57</v>
      </c>
      <c r="N20133">
        <f t="shared" si="314"/>
        <v>0</v>
      </c>
    </row>
    <row r="20134" spans="1:14" x14ac:dyDescent="0.2">
      <c r="A20134" t="s">
        <v>20038</v>
      </c>
      <c r="B20134" t="s">
        <v>39866</v>
      </c>
      <c r="I20134" t="s">
        <v>4</v>
      </c>
      <c r="J20134">
        <v>223.82</v>
      </c>
      <c r="M20134">
        <v>223.82</v>
      </c>
      <c r="N20134">
        <f t="shared" si="314"/>
        <v>0</v>
      </c>
    </row>
    <row r="20135" spans="1:14" x14ac:dyDescent="0.2">
      <c r="A20135" t="s">
        <v>20039</v>
      </c>
      <c r="B20135" t="s">
        <v>39867</v>
      </c>
      <c r="I20135" t="s">
        <v>4</v>
      </c>
      <c r="J20135">
        <v>273.2</v>
      </c>
      <c r="M20135">
        <v>273.2</v>
      </c>
      <c r="N20135">
        <f t="shared" si="314"/>
        <v>0</v>
      </c>
    </row>
    <row r="20136" spans="1:14" x14ac:dyDescent="0.2">
      <c r="A20136" t="s">
        <v>20040</v>
      </c>
      <c r="B20136" t="s">
        <v>39867</v>
      </c>
      <c r="I20136" t="s">
        <v>4</v>
      </c>
      <c r="J20136">
        <v>261.05</v>
      </c>
      <c r="M20136">
        <v>261.05</v>
      </c>
      <c r="N20136">
        <f t="shared" si="314"/>
        <v>0</v>
      </c>
    </row>
    <row r="20137" spans="1:14" x14ac:dyDescent="0.2">
      <c r="A20137" t="s">
        <v>20041</v>
      </c>
      <c r="B20137" t="s">
        <v>39868</v>
      </c>
      <c r="I20137" t="s">
        <v>4</v>
      </c>
      <c r="J20137">
        <v>299.61</v>
      </c>
      <c r="M20137">
        <v>299.61</v>
      </c>
      <c r="N20137">
        <f t="shared" si="314"/>
        <v>0</v>
      </c>
    </row>
    <row r="20138" spans="1:14" x14ac:dyDescent="0.2">
      <c r="A20138" t="s">
        <v>20042</v>
      </c>
      <c r="B20138" t="s">
        <v>39868</v>
      </c>
      <c r="I20138" t="s">
        <v>4</v>
      </c>
      <c r="J20138">
        <v>286.11</v>
      </c>
      <c r="M20138">
        <v>286.11</v>
      </c>
      <c r="N20138">
        <f t="shared" si="314"/>
        <v>0</v>
      </c>
    </row>
    <row r="20139" spans="1:14" x14ac:dyDescent="0.2">
      <c r="A20139" t="s">
        <v>20043</v>
      </c>
      <c r="B20139" t="s">
        <v>39869</v>
      </c>
      <c r="I20139" t="s">
        <v>4</v>
      </c>
      <c r="J20139">
        <v>333.46</v>
      </c>
      <c r="M20139">
        <v>333.46</v>
      </c>
      <c r="N20139">
        <f t="shared" si="314"/>
        <v>0</v>
      </c>
    </row>
    <row r="20140" spans="1:14" x14ac:dyDescent="0.2">
      <c r="A20140" t="s">
        <v>20044</v>
      </c>
      <c r="B20140" t="s">
        <v>39869</v>
      </c>
      <c r="I20140" t="s">
        <v>4</v>
      </c>
      <c r="J20140">
        <v>318.7</v>
      </c>
      <c r="M20140">
        <v>318.7</v>
      </c>
      <c r="N20140">
        <f t="shared" si="314"/>
        <v>0</v>
      </c>
    </row>
    <row r="20141" spans="1:14" x14ac:dyDescent="0.2">
      <c r="A20141" t="s">
        <v>20045</v>
      </c>
      <c r="B20141" t="s">
        <v>39870</v>
      </c>
      <c r="I20141" t="s">
        <v>4</v>
      </c>
      <c r="J20141">
        <v>231.4</v>
      </c>
      <c r="M20141">
        <v>231.4</v>
      </c>
      <c r="N20141">
        <f t="shared" si="314"/>
        <v>0</v>
      </c>
    </row>
    <row r="20142" spans="1:14" x14ac:dyDescent="0.2">
      <c r="A20142" t="s">
        <v>20046</v>
      </c>
      <c r="B20142" t="s">
        <v>39870</v>
      </c>
      <c r="I20142" t="s">
        <v>4</v>
      </c>
      <c r="J20142">
        <v>219.25</v>
      </c>
      <c r="M20142">
        <v>219.25</v>
      </c>
      <c r="N20142">
        <f t="shared" si="314"/>
        <v>0</v>
      </c>
    </row>
    <row r="20143" spans="1:14" x14ac:dyDescent="0.2">
      <c r="A20143" t="s">
        <v>20047</v>
      </c>
      <c r="B20143" t="s">
        <v>39871</v>
      </c>
      <c r="I20143" t="s">
        <v>4</v>
      </c>
      <c r="J20143">
        <v>245.9</v>
      </c>
      <c r="M20143">
        <v>245.9</v>
      </c>
      <c r="N20143">
        <f t="shared" si="314"/>
        <v>0</v>
      </c>
    </row>
    <row r="20144" spans="1:14" x14ac:dyDescent="0.2">
      <c r="A20144" t="s">
        <v>20048</v>
      </c>
      <c r="B20144" t="s">
        <v>39871</v>
      </c>
      <c r="I20144" t="s">
        <v>4</v>
      </c>
      <c r="J20144">
        <v>232.4</v>
      </c>
      <c r="M20144">
        <v>232.4</v>
      </c>
      <c r="N20144">
        <f t="shared" si="314"/>
        <v>0</v>
      </c>
    </row>
    <row r="20145" spans="1:14" x14ac:dyDescent="0.2">
      <c r="A20145" t="s">
        <v>20049</v>
      </c>
      <c r="B20145" t="s">
        <v>39872</v>
      </c>
      <c r="I20145" t="s">
        <v>4</v>
      </c>
      <c r="J20145">
        <v>259.38</v>
      </c>
      <c r="M20145">
        <v>259.38</v>
      </c>
      <c r="N20145">
        <f t="shared" si="314"/>
        <v>0</v>
      </c>
    </row>
    <row r="20146" spans="1:14" x14ac:dyDescent="0.2">
      <c r="A20146" t="s">
        <v>20050</v>
      </c>
      <c r="B20146" t="s">
        <v>39872</v>
      </c>
      <c r="I20146" t="s">
        <v>4</v>
      </c>
      <c r="J20146">
        <v>244.62</v>
      </c>
      <c r="M20146">
        <v>244.62</v>
      </c>
      <c r="N20146">
        <f t="shared" si="314"/>
        <v>0</v>
      </c>
    </row>
    <row r="20147" spans="1:14" x14ac:dyDescent="0.2">
      <c r="A20147" t="s">
        <v>20051</v>
      </c>
      <c r="B20147" t="s">
        <v>39873</v>
      </c>
      <c r="I20147" t="s">
        <v>4</v>
      </c>
      <c r="J20147">
        <v>222.37</v>
      </c>
      <c r="M20147">
        <v>222.37</v>
      </c>
      <c r="N20147">
        <f t="shared" si="314"/>
        <v>0</v>
      </c>
    </row>
    <row r="20148" spans="1:14" x14ac:dyDescent="0.2">
      <c r="A20148" t="s">
        <v>20052</v>
      </c>
      <c r="B20148" t="s">
        <v>39873</v>
      </c>
      <c r="I20148" t="s">
        <v>4</v>
      </c>
      <c r="J20148">
        <v>210.65</v>
      </c>
      <c r="M20148">
        <v>210.65</v>
      </c>
      <c r="N20148">
        <f t="shared" si="314"/>
        <v>0</v>
      </c>
    </row>
    <row r="20149" spans="1:14" x14ac:dyDescent="0.2">
      <c r="A20149" t="s">
        <v>20053</v>
      </c>
      <c r="B20149" t="s">
        <v>39874</v>
      </c>
      <c r="I20149" t="s">
        <v>4</v>
      </c>
      <c r="J20149">
        <v>278.97000000000003</v>
      </c>
      <c r="M20149">
        <v>278.97000000000003</v>
      </c>
      <c r="N20149">
        <f t="shared" si="314"/>
        <v>0</v>
      </c>
    </row>
    <row r="20150" spans="1:14" x14ac:dyDescent="0.2">
      <c r="A20150" t="s">
        <v>20054</v>
      </c>
      <c r="B20150" t="s">
        <v>39874</v>
      </c>
      <c r="I20150" t="s">
        <v>4</v>
      </c>
      <c r="J20150">
        <v>263.89</v>
      </c>
      <c r="M20150">
        <v>263.89</v>
      </c>
      <c r="N20150">
        <f t="shared" si="314"/>
        <v>0</v>
      </c>
    </row>
    <row r="20151" spans="1:14" x14ac:dyDescent="0.2">
      <c r="A20151" t="s">
        <v>20055</v>
      </c>
      <c r="B20151" t="s">
        <v>39875</v>
      </c>
      <c r="I20151" t="s">
        <v>4</v>
      </c>
      <c r="J20151">
        <v>339.73</v>
      </c>
      <c r="M20151">
        <v>339.73</v>
      </c>
      <c r="N20151">
        <f t="shared" si="314"/>
        <v>0</v>
      </c>
    </row>
    <row r="20152" spans="1:14" x14ac:dyDescent="0.2">
      <c r="A20152" t="s">
        <v>20056</v>
      </c>
      <c r="B20152" t="s">
        <v>39875</v>
      </c>
      <c r="I20152" t="s">
        <v>4</v>
      </c>
      <c r="J20152">
        <v>321.62</v>
      </c>
      <c r="M20152">
        <v>321.62</v>
      </c>
      <c r="N20152">
        <f t="shared" si="314"/>
        <v>0</v>
      </c>
    </row>
    <row r="20153" spans="1:14" x14ac:dyDescent="0.2">
      <c r="A20153" t="s">
        <v>20057</v>
      </c>
      <c r="B20153" t="s">
        <v>39876</v>
      </c>
      <c r="I20153" t="s">
        <v>4</v>
      </c>
      <c r="J20153">
        <v>181.04</v>
      </c>
      <c r="M20153">
        <v>181.04</v>
      </c>
      <c r="N20153">
        <f t="shared" si="314"/>
        <v>0</v>
      </c>
    </row>
    <row r="20154" spans="1:14" x14ac:dyDescent="0.2">
      <c r="A20154" t="s">
        <v>20058</v>
      </c>
      <c r="B20154" t="s">
        <v>39876</v>
      </c>
      <c r="I20154" t="s">
        <v>4</v>
      </c>
      <c r="J20154">
        <v>169.32</v>
      </c>
      <c r="M20154">
        <v>169.32</v>
      </c>
      <c r="N20154">
        <f t="shared" si="314"/>
        <v>0</v>
      </c>
    </row>
    <row r="20155" spans="1:14" x14ac:dyDescent="0.2">
      <c r="A20155" t="s">
        <v>20059</v>
      </c>
      <c r="B20155" t="s">
        <v>39877</v>
      </c>
      <c r="I20155" t="s">
        <v>4</v>
      </c>
      <c r="J20155">
        <v>224.77</v>
      </c>
      <c r="M20155">
        <v>224.77</v>
      </c>
      <c r="N20155">
        <f t="shared" si="314"/>
        <v>0</v>
      </c>
    </row>
    <row r="20156" spans="1:14" x14ac:dyDescent="0.2">
      <c r="A20156" t="s">
        <v>20060</v>
      </c>
      <c r="B20156" t="s">
        <v>39877</v>
      </c>
      <c r="I20156" t="s">
        <v>4</v>
      </c>
      <c r="J20156">
        <v>209.75</v>
      </c>
      <c r="M20156">
        <v>209.75</v>
      </c>
      <c r="N20156">
        <f t="shared" si="314"/>
        <v>0</v>
      </c>
    </row>
    <row r="20157" spans="1:14" x14ac:dyDescent="0.2">
      <c r="A20157" t="s">
        <v>20061</v>
      </c>
      <c r="B20157" t="s">
        <v>39878</v>
      </c>
      <c r="I20157" t="s">
        <v>4</v>
      </c>
      <c r="J20157">
        <v>265.64999999999998</v>
      </c>
      <c r="M20157">
        <v>265.64999999999998</v>
      </c>
      <c r="N20157">
        <f t="shared" si="314"/>
        <v>0</v>
      </c>
    </row>
    <row r="20158" spans="1:14" x14ac:dyDescent="0.2">
      <c r="A20158" t="s">
        <v>20062</v>
      </c>
      <c r="B20158" t="s">
        <v>39878</v>
      </c>
      <c r="I20158" t="s">
        <v>4</v>
      </c>
      <c r="J20158">
        <v>247.54</v>
      </c>
      <c r="M20158">
        <v>247.54</v>
      </c>
      <c r="N20158">
        <f t="shared" si="314"/>
        <v>0</v>
      </c>
    </row>
    <row r="20159" spans="1:14" x14ac:dyDescent="0.2">
      <c r="A20159" t="s">
        <v>20063</v>
      </c>
      <c r="B20159" t="s">
        <v>39879</v>
      </c>
      <c r="I20159" t="s">
        <v>4</v>
      </c>
      <c r="J20159">
        <v>90.63</v>
      </c>
      <c r="M20159">
        <v>90.63</v>
      </c>
      <c r="N20159">
        <f t="shared" si="314"/>
        <v>0</v>
      </c>
    </row>
    <row r="20160" spans="1:14" x14ac:dyDescent="0.2">
      <c r="A20160" t="s">
        <v>20064</v>
      </c>
      <c r="B20160" t="s">
        <v>39879</v>
      </c>
      <c r="I20160" t="s">
        <v>4</v>
      </c>
      <c r="J20160">
        <v>87.39</v>
      </c>
      <c r="M20160">
        <v>87.39</v>
      </c>
      <c r="N20160">
        <f t="shared" si="314"/>
        <v>0</v>
      </c>
    </row>
    <row r="20161" spans="1:14" x14ac:dyDescent="0.2">
      <c r="A20161" t="s">
        <v>20065</v>
      </c>
      <c r="B20161" t="s">
        <v>39880</v>
      </c>
      <c r="I20161" t="s">
        <v>4</v>
      </c>
      <c r="J20161">
        <v>65.040000000000006</v>
      </c>
      <c r="M20161">
        <v>65.040000000000006</v>
      </c>
      <c r="N20161">
        <f t="shared" si="314"/>
        <v>0</v>
      </c>
    </row>
    <row r="20162" spans="1:14" x14ac:dyDescent="0.2">
      <c r="A20162" t="s">
        <v>20066</v>
      </c>
      <c r="B20162" t="s">
        <v>39880</v>
      </c>
      <c r="I20162" t="s">
        <v>4</v>
      </c>
      <c r="J20162">
        <v>62.27</v>
      </c>
      <c r="M20162">
        <v>62.27</v>
      </c>
      <c r="N20162">
        <f t="shared" si="314"/>
        <v>0</v>
      </c>
    </row>
    <row r="20163" spans="1:14" x14ac:dyDescent="0.2">
      <c r="A20163" t="s">
        <v>20067</v>
      </c>
      <c r="B20163" t="s">
        <v>39881</v>
      </c>
      <c r="I20163" t="s">
        <v>4</v>
      </c>
      <c r="J20163">
        <v>30.35</v>
      </c>
      <c r="M20163">
        <v>30.35</v>
      </c>
      <c r="N20163">
        <f t="shared" si="314"/>
        <v>0</v>
      </c>
    </row>
    <row r="20164" spans="1:14" x14ac:dyDescent="0.2">
      <c r="A20164" t="s">
        <v>20068</v>
      </c>
      <c r="B20164" t="s">
        <v>39881</v>
      </c>
      <c r="I20164" t="s">
        <v>4</v>
      </c>
      <c r="J20164">
        <v>29.56</v>
      </c>
      <c r="M20164">
        <v>29.56</v>
      </c>
      <c r="N20164">
        <f t="shared" ref="N20164:N20227" si="315">J20164-M20164</f>
        <v>0</v>
      </c>
    </row>
    <row r="20165" spans="1:14" x14ac:dyDescent="0.2">
      <c r="A20165" t="s">
        <v>20069</v>
      </c>
      <c r="B20165" t="s">
        <v>39882</v>
      </c>
      <c r="I20165" t="s">
        <v>4</v>
      </c>
      <c r="J20165">
        <v>44.72</v>
      </c>
      <c r="M20165">
        <v>44.72</v>
      </c>
      <c r="N20165">
        <f t="shared" si="315"/>
        <v>0</v>
      </c>
    </row>
    <row r="20166" spans="1:14" x14ac:dyDescent="0.2">
      <c r="A20166" t="s">
        <v>20070</v>
      </c>
      <c r="B20166" t="s">
        <v>39882</v>
      </c>
      <c r="I20166" t="s">
        <v>4</v>
      </c>
      <c r="J20166">
        <v>43.57</v>
      </c>
      <c r="M20166">
        <v>43.57</v>
      </c>
      <c r="N20166">
        <f t="shared" si="315"/>
        <v>0</v>
      </c>
    </row>
    <row r="20167" spans="1:14" x14ac:dyDescent="0.2">
      <c r="A20167" t="s">
        <v>20071</v>
      </c>
      <c r="B20167" t="s">
        <v>39883</v>
      </c>
      <c r="I20167" t="s">
        <v>4</v>
      </c>
      <c r="J20167">
        <v>36.4</v>
      </c>
      <c r="M20167">
        <v>36.4</v>
      </c>
      <c r="N20167">
        <f t="shared" si="315"/>
        <v>0</v>
      </c>
    </row>
    <row r="20168" spans="1:14" x14ac:dyDescent="0.2">
      <c r="A20168" t="s">
        <v>20072</v>
      </c>
      <c r="B20168" t="s">
        <v>39883</v>
      </c>
      <c r="I20168" t="s">
        <v>4</v>
      </c>
      <c r="J20168">
        <v>35.44</v>
      </c>
      <c r="M20168">
        <v>35.44</v>
      </c>
      <c r="N20168">
        <f t="shared" si="315"/>
        <v>0</v>
      </c>
    </row>
    <row r="20169" spans="1:14" x14ac:dyDescent="0.2">
      <c r="A20169" t="s">
        <v>20073</v>
      </c>
      <c r="B20169" t="s">
        <v>39884</v>
      </c>
      <c r="I20169" t="s">
        <v>4</v>
      </c>
      <c r="J20169">
        <v>60.66</v>
      </c>
      <c r="M20169">
        <v>60.66</v>
      </c>
      <c r="N20169">
        <f t="shared" si="315"/>
        <v>0</v>
      </c>
    </row>
    <row r="20170" spans="1:14" x14ac:dyDescent="0.2">
      <c r="A20170" t="s">
        <v>20074</v>
      </c>
      <c r="B20170" t="s">
        <v>39884</v>
      </c>
      <c r="I20170" t="s">
        <v>4</v>
      </c>
      <c r="J20170">
        <v>59.08</v>
      </c>
      <c r="M20170">
        <v>59.08</v>
      </c>
      <c r="N20170">
        <f t="shared" si="315"/>
        <v>0</v>
      </c>
    </row>
    <row r="20171" spans="1:14" x14ac:dyDescent="0.2">
      <c r="A20171" t="s">
        <v>20075</v>
      </c>
      <c r="B20171" t="s">
        <v>39885</v>
      </c>
      <c r="I20171" t="s">
        <v>4</v>
      </c>
      <c r="J20171">
        <v>573</v>
      </c>
      <c r="M20171">
        <v>573</v>
      </c>
      <c r="N20171">
        <f t="shared" si="315"/>
        <v>0</v>
      </c>
    </row>
    <row r="20172" spans="1:14" x14ac:dyDescent="0.2">
      <c r="A20172" t="s">
        <v>20076</v>
      </c>
      <c r="B20172" t="s">
        <v>39885</v>
      </c>
      <c r="I20172" t="s">
        <v>4</v>
      </c>
      <c r="J20172">
        <v>573</v>
      </c>
      <c r="M20172">
        <v>573</v>
      </c>
      <c r="N20172">
        <f t="shared" si="315"/>
        <v>0</v>
      </c>
    </row>
    <row r="20173" spans="1:14" x14ac:dyDescent="0.2">
      <c r="A20173" t="s">
        <v>20077</v>
      </c>
      <c r="B20173" t="s">
        <v>39886</v>
      </c>
      <c r="I20173" t="s">
        <v>4</v>
      </c>
      <c r="J20173">
        <v>983</v>
      </c>
      <c r="M20173">
        <v>983</v>
      </c>
      <c r="N20173">
        <f t="shared" si="315"/>
        <v>0</v>
      </c>
    </row>
    <row r="20174" spans="1:14" x14ac:dyDescent="0.2">
      <c r="A20174" t="s">
        <v>20078</v>
      </c>
      <c r="B20174" t="s">
        <v>39886</v>
      </c>
      <c r="I20174" t="s">
        <v>4</v>
      </c>
      <c r="J20174">
        <v>983</v>
      </c>
      <c r="M20174">
        <v>983</v>
      </c>
      <c r="N20174">
        <f t="shared" si="315"/>
        <v>0</v>
      </c>
    </row>
    <row r="20175" spans="1:14" x14ac:dyDescent="0.2">
      <c r="A20175" t="s">
        <v>20079</v>
      </c>
      <c r="B20175" t="s">
        <v>39887</v>
      </c>
      <c r="I20175" t="s">
        <v>4</v>
      </c>
      <c r="J20175">
        <v>916</v>
      </c>
      <c r="M20175">
        <v>916</v>
      </c>
      <c r="N20175">
        <f t="shared" si="315"/>
        <v>0</v>
      </c>
    </row>
    <row r="20176" spans="1:14" x14ac:dyDescent="0.2">
      <c r="A20176" t="s">
        <v>20080</v>
      </c>
      <c r="B20176" t="s">
        <v>39887</v>
      </c>
      <c r="I20176" t="s">
        <v>4</v>
      </c>
      <c r="J20176">
        <v>916</v>
      </c>
      <c r="M20176">
        <v>916</v>
      </c>
      <c r="N20176">
        <f t="shared" si="315"/>
        <v>0</v>
      </c>
    </row>
    <row r="20177" spans="1:14" x14ac:dyDescent="0.2">
      <c r="A20177" t="s">
        <v>20081</v>
      </c>
      <c r="B20177" t="s">
        <v>39888</v>
      </c>
      <c r="I20177" t="s">
        <v>4</v>
      </c>
      <c r="J20177">
        <v>1140</v>
      </c>
      <c r="M20177">
        <v>1140</v>
      </c>
      <c r="N20177">
        <f t="shared" si="315"/>
        <v>0</v>
      </c>
    </row>
    <row r="20178" spans="1:14" x14ac:dyDescent="0.2">
      <c r="A20178" t="s">
        <v>20082</v>
      </c>
      <c r="B20178" t="s">
        <v>39888</v>
      </c>
      <c r="I20178" t="s">
        <v>4</v>
      </c>
      <c r="J20178">
        <v>1140</v>
      </c>
      <c r="M20178">
        <v>1140</v>
      </c>
      <c r="N20178">
        <f t="shared" si="315"/>
        <v>0</v>
      </c>
    </row>
    <row r="20179" spans="1:14" x14ac:dyDescent="0.2">
      <c r="A20179" t="s">
        <v>20083</v>
      </c>
      <c r="B20179" t="s">
        <v>39889</v>
      </c>
      <c r="I20179" t="s">
        <v>5</v>
      </c>
      <c r="J20179">
        <v>6979.61</v>
      </c>
      <c r="M20179">
        <v>6979.61</v>
      </c>
      <c r="N20179">
        <f t="shared" si="315"/>
        <v>0</v>
      </c>
    </row>
    <row r="20180" spans="1:14" x14ac:dyDescent="0.2">
      <c r="A20180" t="s">
        <v>20084</v>
      </c>
      <c r="B20180" t="s">
        <v>39889</v>
      </c>
      <c r="I20180" t="s">
        <v>5</v>
      </c>
      <c r="J20180">
        <v>6525.36</v>
      </c>
      <c r="M20180">
        <v>6525.36</v>
      </c>
      <c r="N20180">
        <f t="shared" si="315"/>
        <v>0</v>
      </c>
    </row>
    <row r="20181" spans="1:14" x14ac:dyDescent="0.2">
      <c r="A20181" t="s">
        <v>20085</v>
      </c>
      <c r="B20181" t="s">
        <v>39890</v>
      </c>
      <c r="I20181" t="s">
        <v>5</v>
      </c>
      <c r="J20181">
        <v>13236.63</v>
      </c>
      <c r="M20181">
        <v>13236.63</v>
      </c>
      <c r="N20181">
        <f t="shared" si="315"/>
        <v>0</v>
      </c>
    </row>
    <row r="20182" spans="1:14" x14ac:dyDescent="0.2">
      <c r="A20182" t="s">
        <v>20086</v>
      </c>
      <c r="B20182" t="s">
        <v>39890</v>
      </c>
      <c r="I20182" t="s">
        <v>5</v>
      </c>
      <c r="J20182">
        <v>12425.25</v>
      </c>
      <c r="M20182">
        <v>12425.25</v>
      </c>
      <c r="N20182">
        <f t="shared" si="315"/>
        <v>0</v>
      </c>
    </row>
    <row r="20183" spans="1:14" x14ac:dyDescent="0.2">
      <c r="A20183" t="s">
        <v>20087</v>
      </c>
      <c r="B20183" t="s">
        <v>39891</v>
      </c>
      <c r="I20183" t="s">
        <v>5</v>
      </c>
      <c r="J20183">
        <v>20420.830000000002</v>
      </c>
      <c r="M20183">
        <v>20420.830000000002</v>
      </c>
      <c r="N20183">
        <f t="shared" si="315"/>
        <v>0</v>
      </c>
    </row>
    <row r="20184" spans="1:14" x14ac:dyDescent="0.2">
      <c r="A20184" t="s">
        <v>20088</v>
      </c>
      <c r="B20184" t="s">
        <v>39891</v>
      </c>
      <c r="I20184" t="s">
        <v>5</v>
      </c>
      <c r="J20184">
        <v>19175.11</v>
      </c>
      <c r="M20184">
        <v>19175.11</v>
      </c>
      <c r="N20184">
        <f t="shared" si="315"/>
        <v>0</v>
      </c>
    </row>
    <row r="20185" spans="1:14" x14ac:dyDescent="0.2">
      <c r="A20185" t="s">
        <v>20089</v>
      </c>
      <c r="B20185" t="s">
        <v>39892</v>
      </c>
      <c r="I20185" t="s">
        <v>5</v>
      </c>
      <c r="J20185">
        <v>9077.08</v>
      </c>
      <c r="M20185">
        <v>9077.08</v>
      </c>
      <c r="N20185">
        <f t="shared" si="315"/>
        <v>0</v>
      </c>
    </row>
    <row r="20186" spans="1:14" x14ac:dyDescent="0.2">
      <c r="A20186" t="s">
        <v>20090</v>
      </c>
      <c r="B20186" t="s">
        <v>39892</v>
      </c>
      <c r="I20186" t="s">
        <v>5</v>
      </c>
      <c r="J20186">
        <v>8488.4699999999993</v>
      </c>
      <c r="M20186">
        <v>8488.4699999999993</v>
      </c>
      <c r="N20186">
        <f t="shared" si="315"/>
        <v>0</v>
      </c>
    </row>
    <row r="20187" spans="1:14" x14ac:dyDescent="0.2">
      <c r="A20187" t="s">
        <v>20091</v>
      </c>
      <c r="B20187" t="s">
        <v>39893</v>
      </c>
      <c r="I20187" t="s">
        <v>5</v>
      </c>
      <c r="J20187">
        <v>17438.78</v>
      </c>
      <c r="M20187">
        <v>17438.78</v>
      </c>
      <c r="N20187">
        <f t="shared" si="315"/>
        <v>0</v>
      </c>
    </row>
    <row r="20188" spans="1:14" x14ac:dyDescent="0.2">
      <c r="A20188" t="s">
        <v>20092</v>
      </c>
      <c r="B20188" t="s">
        <v>39893</v>
      </c>
      <c r="I20188" t="s">
        <v>5</v>
      </c>
      <c r="J20188">
        <v>16366.1</v>
      </c>
      <c r="M20188">
        <v>16366.1</v>
      </c>
      <c r="N20188">
        <f t="shared" si="315"/>
        <v>0</v>
      </c>
    </row>
    <row r="20189" spans="1:14" x14ac:dyDescent="0.2">
      <c r="A20189" t="s">
        <v>20093</v>
      </c>
      <c r="B20189" t="s">
        <v>39894</v>
      </c>
      <c r="I20189" t="s">
        <v>5</v>
      </c>
      <c r="J20189">
        <v>26367.26</v>
      </c>
      <c r="M20189">
        <v>26367.26</v>
      </c>
      <c r="N20189">
        <f t="shared" si="315"/>
        <v>0</v>
      </c>
    </row>
    <row r="20190" spans="1:14" x14ac:dyDescent="0.2">
      <c r="A20190" t="s">
        <v>20094</v>
      </c>
      <c r="B20190" t="s">
        <v>39894</v>
      </c>
      <c r="I20190" t="s">
        <v>5</v>
      </c>
      <c r="J20190">
        <v>24765.26</v>
      </c>
      <c r="M20190">
        <v>24765.26</v>
      </c>
      <c r="N20190">
        <f t="shared" si="315"/>
        <v>0</v>
      </c>
    </row>
    <row r="20191" spans="1:14" x14ac:dyDescent="0.2">
      <c r="A20191" t="s">
        <v>20095</v>
      </c>
      <c r="B20191" t="s">
        <v>39895</v>
      </c>
      <c r="I20191" t="s">
        <v>5</v>
      </c>
      <c r="J20191">
        <v>12811.12</v>
      </c>
      <c r="M20191">
        <v>12811.12</v>
      </c>
      <c r="N20191">
        <f t="shared" si="315"/>
        <v>0</v>
      </c>
    </row>
    <row r="20192" spans="1:14" x14ac:dyDescent="0.2">
      <c r="A20192" t="s">
        <v>20096</v>
      </c>
      <c r="B20192" t="s">
        <v>39895</v>
      </c>
      <c r="I20192" t="s">
        <v>5</v>
      </c>
      <c r="J20192">
        <v>12017.61</v>
      </c>
      <c r="M20192">
        <v>12017.61</v>
      </c>
      <c r="N20192">
        <f t="shared" si="315"/>
        <v>0</v>
      </c>
    </row>
    <row r="20193" spans="1:14" x14ac:dyDescent="0.2">
      <c r="A20193" t="s">
        <v>20097</v>
      </c>
      <c r="B20193" t="s">
        <v>39896</v>
      </c>
      <c r="I20193" t="s">
        <v>5</v>
      </c>
      <c r="J20193">
        <v>20105.34</v>
      </c>
      <c r="M20193">
        <v>20105.34</v>
      </c>
      <c r="N20193">
        <f t="shared" si="315"/>
        <v>0</v>
      </c>
    </row>
    <row r="20194" spans="1:14" x14ac:dyDescent="0.2">
      <c r="A20194" t="s">
        <v>20098</v>
      </c>
      <c r="B20194" t="s">
        <v>39896</v>
      </c>
      <c r="I20194" t="s">
        <v>5</v>
      </c>
      <c r="J20194">
        <v>18837.13</v>
      </c>
      <c r="M20194">
        <v>18837.13</v>
      </c>
      <c r="N20194">
        <f t="shared" si="315"/>
        <v>0</v>
      </c>
    </row>
    <row r="20195" spans="1:14" x14ac:dyDescent="0.2">
      <c r="A20195" t="s">
        <v>20099</v>
      </c>
      <c r="B20195" t="s">
        <v>39897</v>
      </c>
      <c r="I20195" t="s">
        <v>5</v>
      </c>
      <c r="J20195">
        <v>36812.879999999997</v>
      </c>
      <c r="M20195">
        <v>36812.879999999997</v>
      </c>
      <c r="N20195">
        <f t="shared" si="315"/>
        <v>0</v>
      </c>
    </row>
    <row r="20196" spans="1:14" x14ac:dyDescent="0.2">
      <c r="A20196" t="s">
        <v>20100</v>
      </c>
      <c r="B20196" t="s">
        <v>39897</v>
      </c>
      <c r="I20196" t="s">
        <v>5</v>
      </c>
      <c r="J20196">
        <v>34639.11</v>
      </c>
      <c r="M20196">
        <v>34639.11</v>
      </c>
      <c r="N20196">
        <f t="shared" si="315"/>
        <v>0</v>
      </c>
    </row>
    <row r="20197" spans="1:14" x14ac:dyDescent="0.2">
      <c r="A20197" t="s">
        <v>20101</v>
      </c>
      <c r="B20197" t="s">
        <v>39898</v>
      </c>
      <c r="I20197" t="s">
        <v>5</v>
      </c>
      <c r="J20197">
        <v>16470.61</v>
      </c>
      <c r="M20197">
        <v>16470.61</v>
      </c>
      <c r="N20197">
        <f t="shared" si="315"/>
        <v>0</v>
      </c>
    </row>
    <row r="20198" spans="1:14" x14ac:dyDescent="0.2">
      <c r="A20198" t="s">
        <v>20102</v>
      </c>
      <c r="B20198" t="s">
        <v>39898</v>
      </c>
      <c r="I20198" t="s">
        <v>5</v>
      </c>
      <c r="J20198">
        <v>15456.11</v>
      </c>
      <c r="M20198">
        <v>15456.11</v>
      </c>
      <c r="N20198">
        <f t="shared" si="315"/>
        <v>0</v>
      </c>
    </row>
    <row r="20199" spans="1:14" x14ac:dyDescent="0.2">
      <c r="A20199" t="s">
        <v>20103</v>
      </c>
      <c r="B20199" t="s">
        <v>39899</v>
      </c>
      <c r="I20199" t="s">
        <v>5</v>
      </c>
      <c r="J20199">
        <v>22736.46</v>
      </c>
      <c r="M20199">
        <v>22736.46</v>
      </c>
      <c r="N20199">
        <f t="shared" si="315"/>
        <v>0</v>
      </c>
    </row>
    <row r="20200" spans="1:14" x14ac:dyDescent="0.2">
      <c r="A20200" t="s">
        <v>20104</v>
      </c>
      <c r="B20200" t="s">
        <v>39899</v>
      </c>
      <c r="I20200" t="s">
        <v>5</v>
      </c>
      <c r="J20200">
        <v>21274.959999999999</v>
      </c>
      <c r="M20200">
        <v>21274.959999999999</v>
      </c>
      <c r="N20200">
        <f t="shared" si="315"/>
        <v>0</v>
      </c>
    </row>
    <row r="20201" spans="1:14" x14ac:dyDescent="0.2">
      <c r="A20201" t="s">
        <v>20105</v>
      </c>
      <c r="B20201" t="s">
        <v>39900</v>
      </c>
      <c r="I20201" t="s">
        <v>5</v>
      </c>
      <c r="J20201">
        <v>44415.65</v>
      </c>
      <c r="M20201">
        <v>44415.65</v>
      </c>
      <c r="N20201">
        <f t="shared" si="315"/>
        <v>0</v>
      </c>
    </row>
    <row r="20202" spans="1:14" x14ac:dyDescent="0.2">
      <c r="A20202" t="s">
        <v>20106</v>
      </c>
      <c r="B20202" t="s">
        <v>39900</v>
      </c>
      <c r="I20202" t="s">
        <v>5</v>
      </c>
      <c r="J20202">
        <v>41813.379999999997</v>
      </c>
      <c r="M20202">
        <v>41813.379999999997</v>
      </c>
      <c r="N20202">
        <f t="shared" si="315"/>
        <v>0</v>
      </c>
    </row>
    <row r="20203" spans="1:14" x14ac:dyDescent="0.2">
      <c r="A20203" t="s">
        <v>20107</v>
      </c>
      <c r="B20203" t="s">
        <v>39901</v>
      </c>
      <c r="I20203" t="s">
        <v>5</v>
      </c>
      <c r="J20203">
        <v>4885.1400000000003</v>
      </c>
      <c r="M20203">
        <v>4885.1400000000003</v>
      </c>
      <c r="N20203">
        <f t="shared" si="315"/>
        <v>0</v>
      </c>
    </row>
    <row r="20204" spans="1:14" x14ac:dyDescent="0.2">
      <c r="A20204" t="s">
        <v>20108</v>
      </c>
      <c r="B20204" t="s">
        <v>39901</v>
      </c>
      <c r="I20204" t="s">
        <v>5</v>
      </c>
      <c r="J20204">
        <v>4566.3100000000004</v>
      </c>
      <c r="M20204">
        <v>4566.3100000000004</v>
      </c>
      <c r="N20204">
        <f t="shared" si="315"/>
        <v>0</v>
      </c>
    </row>
    <row r="20205" spans="1:14" x14ac:dyDescent="0.2">
      <c r="A20205" t="s">
        <v>20109</v>
      </c>
      <c r="B20205" t="s">
        <v>39902</v>
      </c>
      <c r="I20205" t="s">
        <v>5</v>
      </c>
      <c r="J20205">
        <v>11720.27</v>
      </c>
      <c r="M20205">
        <v>11720.27</v>
      </c>
      <c r="N20205">
        <f t="shared" si="315"/>
        <v>0</v>
      </c>
    </row>
    <row r="20206" spans="1:14" x14ac:dyDescent="0.2">
      <c r="A20206" t="s">
        <v>20110</v>
      </c>
      <c r="B20206" t="s">
        <v>39902</v>
      </c>
      <c r="I20206" t="s">
        <v>5</v>
      </c>
      <c r="J20206">
        <v>10996.67</v>
      </c>
      <c r="M20206">
        <v>10996.67</v>
      </c>
      <c r="N20206">
        <f t="shared" si="315"/>
        <v>0</v>
      </c>
    </row>
    <row r="20207" spans="1:14" x14ac:dyDescent="0.2">
      <c r="A20207" t="s">
        <v>20111</v>
      </c>
      <c r="B20207" t="s">
        <v>39903</v>
      </c>
      <c r="I20207" t="s">
        <v>5</v>
      </c>
      <c r="J20207">
        <v>18824.05</v>
      </c>
      <c r="M20207">
        <v>18824.05</v>
      </c>
      <c r="N20207">
        <f t="shared" si="315"/>
        <v>0</v>
      </c>
    </row>
    <row r="20208" spans="1:14" x14ac:dyDescent="0.2">
      <c r="A20208" t="s">
        <v>20112</v>
      </c>
      <c r="B20208" t="s">
        <v>39903</v>
      </c>
      <c r="I20208" t="s">
        <v>5</v>
      </c>
      <c r="J20208">
        <v>17707.66</v>
      </c>
      <c r="M20208">
        <v>17707.66</v>
      </c>
      <c r="N20208">
        <f t="shared" si="315"/>
        <v>0</v>
      </c>
    </row>
    <row r="20209" spans="1:14" x14ac:dyDescent="0.2">
      <c r="A20209" t="s">
        <v>20113</v>
      </c>
      <c r="B20209" t="s">
        <v>39904</v>
      </c>
      <c r="I20209" t="s">
        <v>5</v>
      </c>
      <c r="J20209">
        <v>7204.9</v>
      </c>
      <c r="M20209">
        <v>7204.9</v>
      </c>
      <c r="N20209">
        <f t="shared" si="315"/>
        <v>0</v>
      </c>
    </row>
    <row r="20210" spans="1:14" x14ac:dyDescent="0.2">
      <c r="A20210" t="s">
        <v>20114</v>
      </c>
      <c r="B20210" t="s">
        <v>39904</v>
      </c>
      <c r="I20210" t="s">
        <v>5</v>
      </c>
      <c r="J20210">
        <v>6747.73</v>
      </c>
      <c r="M20210">
        <v>6747.73</v>
      </c>
      <c r="N20210">
        <f t="shared" si="315"/>
        <v>0</v>
      </c>
    </row>
    <row r="20211" spans="1:14" x14ac:dyDescent="0.2">
      <c r="A20211" t="s">
        <v>20115</v>
      </c>
      <c r="B20211" t="s">
        <v>39905</v>
      </c>
      <c r="I20211" t="s">
        <v>5</v>
      </c>
      <c r="J20211">
        <v>14877.36</v>
      </c>
      <c r="M20211">
        <v>14877.36</v>
      </c>
      <c r="N20211">
        <f t="shared" si="315"/>
        <v>0</v>
      </c>
    </row>
    <row r="20212" spans="1:14" x14ac:dyDescent="0.2">
      <c r="A20212" t="s">
        <v>20116</v>
      </c>
      <c r="B20212" t="s">
        <v>39905</v>
      </c>
      <c r="I20212" t="s">
        <v>5</v>
      </c>
      <c r="J20212">
        <v>13954.21</v>
      </c>
      <c r="M20212">
        <v>13954.21</v>
      </c>
      <c r="N20212">
        <f t="shared" si="315"/>
        <v>0</v>
      </c>
    </row>
    <row r="20213" spans="1:14" x14ac:dyDescent="0.2">
      <c r="A20213" t="s">
        <v>20117</v>
      </c>
      <c r="B20213" t="s">
        <v>39906</v>
      </c>
      <c r="I20213" t="s">
        <v>5</v>
      </c>
      <c r="J20213">
        <v>22613.48</v>
      </c>
      <c r="M20213">
        <v>22613.48</v>
      </c>
      <c r="N20213">
        <f t="shared" si="315"/>
        <v>0</v>
      </c>
    </row>
    <row r="20214" spans="1:14" x14ac:dyDescent="0.2">
      <c r="A20214" t="s">
        <v>20118</v>
      </c>
      <c r="B20214" t="s">
        <v>39906</v>
      </c>
      <c r="I20214" t="s">
        <v>5</v>
      </c>
      <c r="J20214">
        <v>21306.02</v>
      </c>
      <c r="M20214">
        <v>21306.02</v>
      </c>
      <c r="N20214">
        <f t="shared" si="315"/>
        <v>0</v>
      </c>
    </row>
    <row r="20215" spans="1:14" x14ac:dyDescent="0.2">
      <c r="A20215" t="s">
        <v>20119</v>
      </c>
      <c r="B20215" t="s">
        <v>39907</v>
      </c>
      <c r="I20215" t="s">
        <v>5</v>
      </c>
      <c r="J20215">
        <v>9221.16</v>
      </c>
      <c r="M20215">
        <v>9221.16</v>
      </c>
      <c r="N20215">
        <f t="shared" si="315"/>
        <v>0</v>
      </c>
    </row>
    <row r="20216" spans="1:14" x14ac:dyDescent="0.2">
      <c r="A20216" t="s">
        <v>20120</v>
      </c>
      <c r="B20216" t="s">
        <v>39907</v>
      </c>
      <c r="I20216" t="s">
        <v>5</v>
      </c>
      <c r="J20216">
        <v>8650.52</v>
      </c>
      <c r="M20216">
        <v>8650.52</v>
      </c>
      <c r="N20216">
        <f t="shared" si="315"/>
        <v>0</v>
      </c>
    </row>
    <row r="20217" spans="1:14" x14ac:dyDescent="0.2">
      <c r="A20217" t="s">
        <v>20121</v>
      </c>
      <c r="B20217" t="s">
        <v>39908</v>
      </c>
      <c r="I20217" t="s">
        <v>5</v>
      </c>
      <c r="J20217">
        <v>18176.439999999999</v>
      </c>
      <c r="M20217">
        <v>18176.439999999999</v>
      </c>
      <c r="N20217">
        <f t="shared" si="315"/>
        <v>0</v>
      </c>
    </row>
    <row r="20218" spans="1:14" x14ac:dyDescent="0.2">
      <c r="A20218" t="s">
        <v>20122</v>
      </c>
      <c r="B20218" t="s">
        <v>39908</v>
      </c>
      <c r="I20218" t="s">
        <v>5</v>
      </c>
      <c r="J20218">
        <v>17048.73</v>
      </c>
      <c r="M20218">
        <v>17048.73</v>
      </c>
      <c r="N20218">
        <f t="shared" si="315"/>
        <v>0</v>
      </c>
    </row>
    <row r="20219" spans="1:14" x14ac:dyDescent="0.2">
      <c r="A20219" t="s">
        <v>20123</v>
      </c>
      <c r="B20219" t="s">
        <v>39909</v>
      </c>
      <c r="I20219" t="s">
        <v>5</v>
      </c>
      <c r="J20219">
        <v>28798.99</v>
      </c>
      <c r="M20219">
        <v>28798.99</v>
      </c>
      <c r="N20219">
        <f t="shared" si="315"/>
        <v>0</v>
      </c>
    </row>
    <row r="20220" spans="1:14" x14ac:dyDescent="0.2">
      <c r="A20220" t="s">
        <v>20124</v>
      </c>
      <c r="B20220" t="s">
        <v>39909</v>
      </c>
      <c r="I20220" t="s">
        <v>5</v>
      </c>
      <c r="J20220">
        <v>27104.7</v>
      </c>
      <c r="M20220">
        <v>27104.7</v>
      </c>
      <c r="N20220">
        <f t="shared" si="315"/>
        <v>0</v>
      </c>
    </row>
    <row r="20221" spans="1:14" x14ac:dyDescent="0.2">
      <c r="A20221" t="s">
        <v>20125</v>
      </c>
      <c r="B20221" t="s">
        <v>39910</v>
      </c>
      <c r="I20221" t="s">
        <v>5</v>
      </c>
      <c r="J20221">
        <v>551.75</v>
      </c>
      <c r="M20221">
        <v>551.75</v>
      </c>
      <c r="N20221">
        <f t="shared" si="315"/>
        <v>0</v>
      </c>
    </row>
    <row r="20222" spans="1:14" x14ac:dyDescent="0.2">
      <c r="A20222" t="s">
        <v>20126</v>
      </c>
      <c r="B20222" t="s">
        <v>39910</v>
      </c>
      <c r="I20222" t="s">
        <v>5</v>
      </c>
      <c r="J20222">
        <v>509.01</v>
      </c>
      <c r="M20222">
        <v>509.01</v>
      </c>
      <c r="N20222">
        <f t="shared" si="315"/>
        <v>0</v>
      </c>
    </row>
    <row r="20223" spans="1:14" x14ac:dyDescent="0.2">
      <c r="A20223" t="s">
        <v>20127</v>
      </c>
      <c r="B20223" t="s">
        <v>39911</v>
      </c>
      <c r="I20223" t="s">
        <v>5</v>
      </c>
      <c r="J20223">
        <v>920.24</v>
      </c>
      <c r="M20223">
        <v>920.24</v>
      </c>
      <c r="N20223">
        <f t="shared" si="315"/>
        <v>0</v>
      </c>
    </row>
    <row r="20224" spans="1:14" x14ac:dyDescent="0.2">
      <c r="A20224" t="s">
        <v>20128</v>
      </c>
      <c r="B20224" t="s">
        <v>39911</v>
      </c>
      <c r="I20224" t="s">
        <v>5</v>
      </c>
      <c r="J20224">
        <v>850.62</v>
      </c>
      <c r="M20224">
        <v>850.62</v>
      </c>
      <c r="N20224">
        <f t="shared" si="315"/>
        <v>0</v>
      </c>
    </row>
    <row r="20225" spans="1:14" x14ac:dyDescent="0.2">
      <c r="A20225" t="s">
        <v>20129</v>
      </c>
      <c r="B20225" t="s">
        <v>39912</v>
      </c>
      <c r="I20225" t="s">
        <v>5</v>
      </c>
      <c r="J20225">
        <v>1398.02</v>
      </c>
      <c r="M20225">
        <v>1398.02</v>
      </c>
      <c r="N20225">
        <f t="shared" si="315"/>
        <v>0</v>
      </c>
    </row>
    <row r="20226" spans="1:14" x14ac:dyDescent="0.2">
      <c r="A20226" t="s">
        <v>20130</v>
      </c>
      <c r="B20226" t="s">
        <v>39912</v>
      </c>
      <c r="I20226" t="s">
        <v>5</v>
      </c>
      <c r="J20226">
        <v>1294.25</v>
      </c>
      <c r="M20226">
        <v>1294.25</v>
      </c>
      <c r="N20226">
        <f t="shared" si="315"/>
        <v>0</v>
      </c>
    </row>
    <row r="20227" spans="1:14" x14ac:dyDescent="0.2">
      <c r="A20227" t="s">
        <v>20131</v>
      </c>
      <c r="B20227" t="s">
        <v>39913</v>
      </c>
      <c r="I20227" t="s">
        <v>5</v>
      </c>
      <c r="J20227">
        <v>1993.96</v>
      </c>
      <c r="M20227">
        <v>1993.96</v>
      </c>
      <c r="N20227">
        <f t="shared" si="315"/>
        <v>0</v>
      </c>
    </row>
    <row r="20228" spans="1:14" x14ac:dyDescent="0.2">
      <c r="A20228" t="s">
        <v>20132</v>
      </c>
      <c r="B20228" t="s">
        <v>39913</v>
      </c>
      <c r="I20228" t="s">
        <v>5</v>
      </c>
      <c r="J20228">
        <v>1848.34</v>
      </c>
      <c r="M20228">
        <v>1848.34</v>
      </c>
      <c r="N20228">
        <f t="shared" ref="N20228:N20291" si="316">J20228-M20228</f>
        <v>0</v>
      </c>
    </row>
    <row r="20229" spans="1:14" x14ac:dyDescent="0.2">
      <c r="A20229" t="s">
        <v>20133</v>
      </c>
      <c r="B20229" t="s">
        <v>39914</v>
      </c>
      <c r="I20229" t="s">
        <v>5</v>
      </c>
      <c r="J20229">
        <v>2714.95</v>
      </c>
      <c r="M20229">
        <v>2714.95</v>
      </c>
      <c r="N20229">
        <f t="shared" si="316"/>
        <v>0</v>
      </c>
    </row>
    <row r="20230" spans="1:14" x14ac:dyDescent="0.2">
      <c r="A20230" t="s">
        <v>20134</v>
      </c>
      <c r="B20230" t="s">
        <v>39914</v>
      </c>
      <c r="I20230" t="s">
        <v>5</v>
      </c>
      <c r="J20230">
        <v>2519.44</v>
      </c>
      <c r="M20230">
        <v>2519.44</v>
      </c>
      <c r="N20230">
        <f t="shared" si="316"/>
        <v>0</v>
      </c>
    </row>
    <row r="20231" spans="1:14" x14ac:dyDescent="0.2">
      <c r="A20231" t="s">
        <v>20135</v>
      </c>
      <c r="B20231" t="s">
        <v>39915</v>
      </c>
      <c r="I20231" t="s">
        <v>5</v>
      </c>
      <c r="J20231">
        <v>4446.63</v>
      </c>
      <c r="M20231">
        <v>4446.63</v>
      </c>
      <c r="N20231">
        <f t="shared" si="316"/>
        <v>0</v>
      </c>
    </row>
    <row r="20232" spans="1:14" x14ac:dyDescent="0.2">
      <c r="A20232" t="s">
        <v>20136</v>
      </c>
      <c r="B20232" t="s">
        <v>39915</v>
      </c>
      <c r="I20232" t="s">
        <v>5</v>
      </c>
      <c r="J20232">
        <v>4143.68</v>
      </c>
      <c r="M20232">
        <v>4143.68</v>
      </c>
      <c r="N20232">
        <f t="shared" si="316"/>
        <v>0</v>
      </c>
    </row>
    <row r="20233" spans="1:14" x14ac:dyDescent="0.2">
      <c r="A20233" t="s">
        <v>20137</v>
      </c>
      <c r="B20233" t="s">
        <v>39916</v>
      </c>
      <c r="I20233" t="s">
        <v>5</v>
      </c>
      <c r="J20233">
        <v>5464.13</v>
      </c>
      <c r="M20233">
        <v>5464.13</v>
      </c>
      <c r="N20233">
        <f t="shared" si="316"/>
        <v>0</v>
      </c>
    </row>
    <row r="20234" spans="1:14" x14ac:dyDescent="0.2">
      <c r="A20234" t="s">
        <v>20138</v>
      </c>
      <c r="B20234" t="s">
        <v>39916</v>
      </c>
      <c r="I20234" t="s">
        <v>5</v>
      </c>
      <c r="J20234">
        <v>5070.82</v>
      </c>
      <c r="M20234">
        <v>5070.82</v>
      </c>
      <c r="N20234">
        <f t="shared" si="316"/>
        <v>0</v>
      </c>
    </row>
    <row r="20235" spans="1:14" x14ac:dyDescent="0.2">
      <c r="A20235" t="s">
        <v>20139</v>
      </c>
      <c r="B20235" t="s">
        <v>39917</v>
      </c>
      <c r="I20235" t="s">
        <v>5</v>
      </c>
      <c r="J20235">
        <v>787.75</v>
      </c>
      <c r="M20235">
        <v>787.75</v>
      </c>
      <c r="N20235">
        <f t="shared" si="316"/>
        <v>0</v>
      </c>
    </row>
    <row r="20236" spans="1:14" x14ac:dyDescent="0.2">
      <c r="A20236" t="s">
        <v>20140</v>
      </c>
      <c r="B20236" t="s">
        <v>39917</v>
      </c>
      <c r="I20236" t="s">
        <v>5</v>
      </c>
      <c r="J20236">
        <v>727.58</v>
      </c>
      <c r="M20236">
        <v>727.58</v>
      </c>
      <c r="N20236">
        <f t="shared" si="316"/>
        <v>0</v>
      </c>
    </row>
    <row r="20237" spans="1:14" x14ac:dyDescent="0.2">
      <c r="A20237" t="s">
        <v>20141</v>
      </c>
      <c r="B20237" t="s">
        <v>39918</v>
      </c>
      <c r="I20237" t="s">
        <v>5</v>
      </c>
      <c r="J20237">
        <v>1319.58</v>
      </c>
      <c r="M20237">
        <v>1319.58</v>
      </c>
      <c r="N20237">
        <f t="shared" si="316"/>
        <v>0</v>
      </c>
    </row>
    <row r="20238" spans="1:14" x14ac:dyDescent="0.2">
      <c r="A20238" t="s">
        <v>20142</v>
      </c>
      <c r="B20238" t="s">
        <v>39918</v>
      </c>
      <c r="I20238" t="s">
        <v>5</v>
      </c>
      <c r="J20238">
        <v>1220.92</v>
      </c>
      <c r="M20238">
        <v>1220.92</v>
      </c>
      <c r="N20238">
        <f t="shared" si="316"/>
        <v>0</v>
      </c>
    </row>
    <row r="20239" spans="1:14" x14ac:dyDescent="0.2">
      <c r="A20239" t="s">
        <v>20143</v>
      </c>
      <c r="B20239" t="s">
        <v>39919</v>
      </c>
      <c r="I20239" t="s">
        <v>5</v>
      </c>
      <c r="J20239">
        <v>2005.51</v>
      </c>
      <c r="M20239">
        <v>2005.51</v>
      </c>
      <c r="N20239">
        <f t="shared" si="316"/>
        <v>0</v>
      </c>
    </row>
    <row r="20240" spans="1:14" x14ac:dyDescent="0.2">
      <c r="A20240" t="s">
        <v>20144</v>
      </c>
      <c r="B20240" t="s">
        <v>39919</v>
      </c>
      <c r="I20240" t="s">
        <v>5</v>
      </c>
      <c r="J20240">
        <v>1858.06</v>
      </c>
      <c r="M20240">
        <v>1858.06</v>
      </c>
      <c r="N20240">
        <f t="shared" si="316"/>
        <v>0</v>
      </c>
    </row>
    <row r="20241" spans="1:14" x14ac:dyDescent="0.2">
      <c r="A20241" t="s">
        <v>20145</v>
      </c>
      <c r="B20241" t="s">
        <v>39920</v>
      </c>
      <c r="I20241" t="s">
        <v>5</v>
      </c>
      <c r="J20241">
        <v>2854.89</v>
      </c>
      <c r="M20241">
        <v>2854.89</v>
      </c>
      <c r="N20241">
        <f t="shared" si="316"/>
        <v>0</v>
      </c>
    </row>
    <row r="20242" spans="1:14" x14ac:dyDescent="0.2">
      <c r="A20242" t="s">
        <v>20146</v>
      </c>
      <c r="B20242" t="s">
        <v>39920</v>
      </c>
      <c r="I20242" t="s">
        <v>5</v>
      </c>
      <c r="J20242">
        <v>2647.9</v>
      </c>
      <c r="M20242">
        <v>2647.9</v>
      </c>
      <c r="N20242">
        <f t="shared" si="316"/>
        <v>0</v>
      </c>
    </row>
    <row r="20243" spans="1:14" x14ac:dyDescent="0.2">
      <c r="A20243" t="s">
        <v>20147</v>
      </c>
      <c r="B20243" t="s">
        <v>39921</v>
      </c>
      <c r="I20243" t="s">
        <v>5</v>
      </c>
      <c r="J20243">
        <v>3877.56</v>
      </c>
      <c r="M20243">
        <v>3877.56</v>
      </c>
      <c r="N20243">
        <f t="shared" si="316"/>
        <v>0</v>
      </c>
    </row>
    <row r="20244" spans="1:14" x14ac:dyDescent="0.2">
      <c r="A20244" t="s">
        <v>20148</v>
      </c>
      <c r="B20244" t="s">
        <v>39921</v>
      </c>
      <c r="I20244" t="s">
        <v>5</v>
      </c>
      <c r="J20244">
        <v>3599.82</v>
      </c>
      <c r="M20244">
        <v>3599.82</v>
      </c>
      <c r="N20244">
        <f t="shared" si="316"/>
        <v>0</v>
      </c>
    </row>
    <row r="20245" spans="1:14" x14ac:dyDescent="0.2">
      <c r="A20245" t="s">
        <v>20149</v>
      </c>
      <c r="B20245" t="s">
        <v>39922</v>
      </c>
      <c r="I20245" t="s">
        <v>5</v>
      </c>
      <c r="J20245">
        <v>5060.8100000000004</v>
      </c>
      <c r="M20245">
        <v>5060.8100000000004</v>
      </c>
      <c r="N20245">
        <f t="shared" si="316"/>
        <v>0</v>
      </c>
    </row>
    <row r="20246" spans="1:14" x14ac:dyDescent="0.2">
      <c r="A20246" t="s">
        <v>20150</v>
      </c>
      <c r="B20246" t="s">
        <v>39922</v>
      </c>
      <c r="I20246" t="s">
        <v>5</v>
      </c>
      <c r="J20246">
        <v>4700.7299999999996</v>
      </c>
      <c r="M20246">
        <v>4700.7299999999996</v>
      </c>
      <c r="N20246">
        <f t="shared" si="316"/>
        <v>0</v>
      </c>
    </row>
    <row r="20247" spans="1:14" x14ac:dyDescent="0.2">
      <c r="A20247" t="s">
        <v>20151</v>
      </c>
      <c r="B20247" t="s">
        <v>39923</v>
      </c>
      <c r="I20247" t="s">
        <v>5</v>
      </c>
      <c r="J20247">
        <v>6639.33</v>
      </c>
      <c r="M20247">
        <v>6639.33</v>
      </c>
      <c r="N20247">
        <f t="shared" si="316"/>
        <v>0</v>
      </c>
    </row>
    <row r="20248" spans="1:14" x14ac:dyDescent="0.2">
      <c r="A20248" t="s">
        <v>20152</v>
      </c>
      <c r="B20248" t="s">
        <v>39923</v>
      </c>
      <c r="I20248" t="s">
        <v>5</v>
      </c>
      <c r="J20248">
        <v>6171.06</v>
      </c>
      <c r="M20248">
        <v>6171.06</v>
      </c>
      <c r="N20248">
        <f t="shared" si="316"/>
        <v>0</v>
      </c>
    </row>
    <row r="20249" spans="1:14" x14ac:dyDescent="0.2">
      <c r="A20249" t="s">
        <v>20153</v>
      </c>
      <c r="B20249" t="s">
        <v>39924</v>
      </c>
      <c r="I20249" t="s">
        <v>5</v>
      </c>
      <c r="J20249">
        <v>1023.25</v>
      </c>
      <c r="M20249">
        <v>1023.25</v>
      </c>
      <c r="N20249">
        <f t="shared" si="316"/>
        <v>0</v>
      </c>
    </row>
    <row r="20250" spans="1:14" x14ac:dyDescent="0.2">
      <c r="A20250" t="s">
        <v>20154</v>
      </c>
      <c r="B20250" t="s">
        <v>39924</v>
      </c>
      <c r="I20250" t="s">
        <v>5</v>
      </c>
      <c r="J20250">
        <v>945.68</v>
      </c>
      <c r="M20250">
        <v>945.68</v>
      </c>
      <c r="N20250">
        <f t="shared" si="316"/>
        <v>0</v>
      </c>
    </row>
    <row r="20251" spans="1:14" x14ac:dyDescent="0.2">
      <c r="A20251" t="s">
        <v>20155</v>
      </c>
      <c r="B20251" t="s">
        <v>39925</v>
      </c>
      <c r="I20251" t="s">
        <v>5</v>
      </c>
      <c r="J20251">
        <v>1718.43</v>
      </c>
      <c r="M20251">
        <v>1718.43</v>
      </c>
      <c r="N20251">
        <f t="shared" si="316"/>
        <v>0</v>
      </c>
    </row>
    <row r="20252" spans="1:14" x14ac:dyDescent="0.2">
      <c r="A20252" t="s">
        <v>20156</v>
      </c>
      <c r="B20252" t="s">
        <v>39925</v>
      </c>
      <c r="I20252" t="s">
        <v>5</v>
      </c>
      <c r="J20252">
        <v>1590.75</v>
      </c>
      <c r="M20252">
        <v>1590.75</v>
      </c>
      <c r="N20252">
        <f t="shared" si="316"/>
        <v>0</v>
      </c>
    </row>
    <row r="20253" spans="1:14" x14ac:dyDescent="0.2">
      <c r="A20253" t="s">
        <v>20157</v>
      </c>
      <c r="B20253" t="s">
        <v>39926</v>
      </c>
      <c r="I20253" t="s">
        <v>5</v>
      </c>
      <c r="J20253">
        <v>2612.5</v>
      </c>
      <c r="M20253">
        <v>2612.5</v>
      </c>
      <c r="N20253">
        <f t="shared" si="316"/>
        <v>0</v>
      </c>
    </row>
    <row r="20254" spans="1:14" x14ac:dyDescent="0.2">
      <c r="A20254" t="s">
        <v>20158</v>
      </c>
      <c r="B20254" t="s">
        <v>39926</v>
      </c>
      <c r="I20254" t="s">
        <v>5</v>
      </c>
      <c r="J20254">
        <v>2421.39</v>
      </c>
      <c r="M20254">
        <v>2421.39</v>
      </c>
      <c r="N20254">
        <f t="shared" si="316"/>
        <v>0</v>
      </c>
    </row>
    <row r="20255" spans="1:14" x14ac:dyDescent="0.2">
      <c r="A20255" t="s">
        <v>20159</v>
      </c>
      <c r="B20255" t="s">
        <v>39927</v>
      </c>
      <c r="I20255" t="s">
        <v>5</v>
      </c>
      <c r="J20255">
        <v>3716.3</v>
      </c>
      <c r="M20255">
        <v>3716.3</v>
      </c>
      <c r="N20255">
        <f t="shared" si="316"/>
        <v>0</v>
      </c>
    </row>
    <row r="20256" spans="1:14" x14ac:dyDescent="0.2">
      <c r="A20256" t="s">
        <v>20160</v>
      </c>
      <c r="B20256" t="s">
        <v>39927</v>
      </c>
      <c r="I20256" t="s">
        <v>5</v>
      </c>
      <c r="J20256">
        <v>3447.93</v>
      </c>
      <c r="M20256">
        <v>3447.93</v>
      </c>
      <c r="N20256">
        <f t="shared" si="316"/>
        <v>0</v>
      </c>
    </row>
    <row r="20257" spans="1:14" x14ac:dyDescent="0.2">
      <c r="A20257" t="s">
        <v>20161</v>
      </c>
      <c r="B20257" t="s">
        <v>39928</v>
      </c>
      <c r="I20257" t="s">
        <v>5</v>
      </c>
      <c r="J20257">
        <v>5040.16</v>
      </c>
      <c r="M20257">
        <v>5040.16</v>
      </c>
      <c r="N20257">
        <f t="shared" si="316"/>
        <v>0</v>
      </c>
    </row>
    <row r="20258" spans="1:14" x14ac:dyDescent="0.2">
      <c r="A20258" t="s">
        <v>20162</v>
      </c>
      <c r="B20258" t="s">
        <v>39928</v>
      </c>
      <c r="I20258" t="s">
        <v>5</v>
      </c>
      <c r="J20258">
        <v>4680.2</v>
      </c>
      <c r="M20258">
        <v>4680.2</v>
      </c>
      <c r="N20258">
        <f t="shared" si="316"/>
        <v>0</v>
      </c>
    </row>
    <row r="20259" spans="1:14" x14ac:dyDescent="0.2">
      <c r="A20259" t="s">
        <v>20163</v>
      </c>
      <c r="B20259" t="s">
        <v>39929</v>
      </c>
      <c r="I20259" t="s">
        <v>5</v>
      </c>
      <c r="J20259">
        <v>6842.63</v>
      </c>
      <c r="M20259">
        <v>6842.63</v>
      </c>
      <c r="N20259">
        <f t="shared" si="316"/>
        <v>0</v>
      </c>
    </row>
    <row r="20260" spans="1:14" x14ac:dyDescent="0.2">
      <c r="A20260" t="s">
        <v>20164</v>
      </c>
      <c r="B20260" t="s">
        <v>39929</v>
      </c>
      <c r="I20260" t="s">
        <v>5</v>
      </c>
      <c r="J20260">
        <v>6356.73</v>
      </c>
      <c r="M20260">
        <v>6356.73</v>
      </c>
      <c r="N20260">
        <f t="shared" si="316"/>
        <v>0</v>
      </c>
    </row>
    <row r="20261" spans="1:14" x14ac:dyDescent="0.2">
      <c r="A20261" t="s">
        <v>20165</v>
      </c>
      <c r="B20261" t="s">
        <v>39930</v>
      </c>
      <c r="I20261" t="s">
        <v>5</v>
      </c>
      <c r="J20261">
        <v>9001.2900000000009</v>
      </c>
      <c r="M20261">
        <v>9001.2900000000009</v>
      </c>
      <c r="N20261">
        <f t="shared" si="316"/>
        <v>0</v>
      </c>
    </row>
    <row r="20262" spans="1:14" x14ac:dyDescent="0.2">
      <c r="A20262" t="s">
        <v>20166</v>
      </c>
      <c r="B20262" t="s">
        <v>39930</v>
      </c>
      <c r="I20262" t="s">
        <v>5</v>
      </c>
      <c r="J20262">
        <v>8364.1</v>
      </c>
      <c r="M20262">
        <v>8364.1</v>
      </c>
      <c r="N20262">
        <f t="shared" si="316"/>
        <v>0</v>
      </c>
    </row>
    <row r="20263" spans="1:14" x14ac:dyDescent="0.2">
      <c r="A20263" t="s">
        <v>20167</v>
      </c>
      <c r="B20263" t="s">
        <v>39931</v>
      </c>
      <c r="I20263" t="s">
        <v>4</v>
      </c>
      <c r="J20263">
        <v>306.52999999999997</v>
      </c>
      <c r="M20263">
        <v>306.52999999999997</v>
      </c>
      <c r="N20263">
        <f t="shared" si="316"/>
        <v>0</v>
      </c>
    </row>
    <row r="20264" spans="1:14" x14ac:dyDescent="0.2">
      <c r="A20264" t="s">
        <v>20168</v>
      </c>
      <c r="B20264" t="s">
        <v>39931</v>
      </c>
      <c r="I20264" t="s">
        <v>4</v>
      </c>
      <c r="J20264">
        <v>291.18</v>
      </c>
      <c r="M20264">
        <v>291.18</v>
      </c>
      <c r="N20264">
        <f t="shared" si="316"/>
        <v>0</v>
      </c>
    </row>
    <row r="20265" spans="1:14" x14ac:dyDescent="0.2">
      <c r="A20265" t="s">
        <v>20169</v>
      </c>
      <c r="B20265" t="s">
        <v>39932</v>
      </c>
      <c r="I20265" t="s">
        <v>4</v>
      </c>
      <c r="J20265">
        <v>396.69</v>
      </c>
      <c r="M20265">
        <v>396.69</v>
      </c>
      <c r="N20265">
        <f t="shared" si="316"/>
        <v>0</v>
      </c>
    </row>
    <row r="20266" spans="1:14" x14ac:dyDescent="0.2">
      <c r="A20266" t="s">
        <v>20170</v>
      </c>
      <c r="B20266" t="s">
        <v>39932</v>
      </c>
      <c r="I20266" t="s">
        <v>4</v>
      </c>
      <c r="J20266">
        <v>378.47</v>
      </c>
      <c r="M20266">
        <v>378.47</v>
      </c>
      <c r="N20266">
        <f t="shared" si="316"/>
        <v>0</v>
      </c>
    </row>
    <row r="20267" spans="1:14" x14ac:dyDescent="0.2">
      <c r="A20267" t="s">
        <v>20171</v>
      </c>
      <c r="B20267" t="s">
        <v>39933</v>
      </c>
      <c r="I20267" t="s">
        <v>4</v>
      </c>
      <c r="J20267">
        <v>719.04</v>
      </c>
      <c r="M20267">
        <v>719.04</v>
      </c>
      <c r="N20267">
        <f t="shared" si="316"/>
        <v>0</v>
      </c>
    </row>
    <row r="20268" spans="1:14" x14ac:dyDescent="0.2">
      <c r="A20268" t="s">
        <v>20172</v>
      </c>
      <c r="B20268" t="s">
        <v>39933</v>
      </c>
      <c r="I20268" t="s">
        <v>4</v>
      </c>
      <c r="J20268">
        <v>691.03</v>
      </c>
      <c r="M20268">
        <v>691.03</v>
      </c>
      <c r="N20268">
        <f t="shared" si="316"/>
        <v>0</v>
      </c>
    </row>
    <row r="20269" spans="1:14" x14ac:dyDescent="0.2">
      <c r="A20269" t="s">
        <v>20173</v>
      </c>
      <c r="B20269" t="s">
        <v>39934</v>
      </c>
      <c r="I20269" t="s">
        <v>4</v>
      </c>
      <c r="J20269">
        <v>989.07</v>
      </c>
      <c r="M20269">
        <v>989.07</v>
      </c>
      <c r="N20269">
        <f t="shared" si="316"/>
        <v>0</v>
      </c>
    </row>
    <row r="20270" spans="1:14" x14ac:dyDescent="0.2">
      <c r="A20270" t="s">
        <v>20174</v>
      </c>
      <c r="B20270" t="s">
        <v>39934</v>
      </c>
      <c r="I20270" t="s">
        <v>4</v>
      </c>
      <c r="J20270">
        <v>953.01</v>
      </c>
      <c r="M20270">
        <v>953.01</v>
      </c>
      <c r="N20270">
        <f t="shared" si="316"/>
        <v>0</v>
      </c>
    </row>
    <row r="20271" spans="1:14" x14ac:dyDescent="0.2">
      <c r="A20271" t="s">
        <v>20175</v>
      </c>
      <c r="B20271" t="s">
        <v>39935</v>
      </c>
      <c r="I20271" t="s">
        <v>4</v>
      </c>
      <c r="J20271">
        <v>523.99</v>
      </c>
      <c r="M20271">
        <v>523.99</v>
      </c>
      <c r="N20271">
        <f t="shared" si="316"/>
        <v>0</v>
      </c>
    </row>
    <row r="20272" spans="1:14" x14ac:dyDescent="0.2">
      <c r="A20272" t="s">
        <v>20176</v>
      </c>
      <c r="B20272" t="s">
        <v>39935</v>
      </c>
      <c r="I20272" t="s">
        <v>4</v>
      </c>
      <c r="J20272">
        <v>497.52</v>
      </c>
      <c r="M20272">
        <v>497.52</v>
      </c>
      <c r="N20272">
        <f t="shared" si="316"/>
        <v>0</v>
      </c>
    </row>
    <row r="20273" spans="1:14" x14ac:dyDescent="0.2">
      <c r="A20273" t="s">
        <v>20177</v>
      </c>
      <c r="B20273" t="s">
        <v>39936</v>
      </c>
      <c r="I20273" t="s">
        <v>4</v>
      </c>
      <c r="J20273">
        <v>639.88</v>
      </c>
      <c r="M20273">
        <v>639.88</v>
      </c>
      <c r="N20273">
        <f t="shared" si="316"/>
        <v>0</v>
      </c>
    </row>
    <row r="20274" spans="1:14" x14ac:dyDescent="0.2">
      <c r="A20274" t="s">
        <v>20178</v>
      </c>
      <c r="B20274" t="s">
        <v>39936</v>
      </c>
      <c r="I20274" t="s">
        <v>4</v>
      </c>
      <c r="J20274">
        <v>609.82000000000005</v>
      </c>
      <c r="M20274">
        <v>609.82000000000005</v>
      </c>
      <c r="N20274">
        <f t="shared" si="316"/>
        <v>0</v>
      </c>
    </row>
    <row r="20275" spans="1:14" x14ac:dyDescent="0.2">
      <c r="A20275" t="s">
        <v>20179</v>
      </c>
      <c r="B20275" t="s">
        <v>39937</v>
      </c>
      <c r="I20275" t="s">
        <v>4</v>
      </c>
      <c r="J20275">
        <v>986.55</v>
      </c>
      <c r="M20275">
        <v>986.55</v>
      </c>
      <c r="N20275">
        <f t="shared" si="316"/>
        <v>0</v>
      </c>
    </row>
    <row r="20276" spans="1:14" x14ac:dyDescent="0.2">
      <c r="A20276" t="s">
        <v>20180</v>
      </c>
      <c r="B20276" t="s">
        <v>39937</v>
      </c>
      <c r="I20276" t="s">
        <v>4</v>
      </c>
      <c r="J20276">
        <v>945.91</v>
      </c>
      <c r="M20276">
        <v>945.91</v>
      </c>
      <c r="N20276">
        <f t="shared" si="316"/>
        <v>0</v>
      </c>
    </row>
    <row r="20277" spans="1:14" x14ac:dyDescent="0.2">
      <c r="A20277" t="s">
        <v>20181</v>
      </c>
      <c r="B20277" t="s">
        <v>39938</v>
      </c>
      <c r="I20277" t="s">
        <v>4</v>
      </c>
      <c r="J20277">
        <v>1274.83</v>
      </c>
      <c r="M20277">
        <v>1274.83</v>
      </c>
      <c r="N20277">
        <f t="shared" si="316"/>
        <v>0</v>
      </c>
    </row>
    <row r="20278" spans="1:14" x14ac:dyDescent="0.2">
      <c r="A20278" t="s">
        <v>20182</v>
      </c>
      <c r="B20278" t="s">
        <v>39938</v>
      </c>
      <c r="I20278" t="s">
        <v>4</v>
      </c>
      <c r="J20278">
        <v>1225.6400000000001</v>
      </c>
      <c r="M20278">
        <v>1225.6400000000001</v>
      </c>
      <c r="N20278">
        <f t="shared" si="316"/>
        <v>0</v>
      </c>
    </row>
    <row r="20279" spans="1:14" x14ac:dyDescent="0.2">
      <c r="A20279" t="s">
        <v>20183</v>
      </c>
      <c r="B20279" t="s">
        <v>39939</v>
      </c>
      <c r="I20279" t="s">
        <v>4</v>
      </c>
      <c r="J20279">
        <v>756.02</v>
      </c>
      <c r="M20279">
        <v>756.02</v>
      </c>
      <c r="N20279">
        <f t="shared" si="316"/>
        <v>0</v>
      </c>
    </row>
    <row r="20280" spans="1:14" x14ac:dyDescent="0.2">
      <c r="A20280" t="s">
        <v>20184</v>
      </c>
      <c r="B20280" t="s">
        <v>39939</v>
      </c>
      <c r="I20280" t="s">
        <v>4</v>
      </c>
      <c r="J20280">
        <v>717.79</v>
      </c>
      <c r="M20280">
        <v>717.79</v>
      </c>
      <c r="N20280">
        <f t="shared" si="316"/>
        <v>0</v>
      </c>
    </row>
    <row r="20281" spans="1:14" x14ac:dyDescent="0.2">
      <c r="A20281" t="s">
        <v>20185</v>
      </c>
      <c r="B20281" t="s">
        <v>39940</v>
      </c>
      <c r="I20281" t="s">
        <v>4</v>
      </c>
      <c r="J20281">
        <v>891.89</v>
      </c>
      <c r="M20281">
        <v>891.89</v>
      </c>
      <c r="N20281">
        <f t="shared" si="316"/>
        <v>0</v>
      </c>
    </row>
    <row r="20282" spans="1:14" x14ac:dyDescent="0.2">
      <c r="A20282" t="s">
        <v>20186</v>
      </c>
      <c r="B20282" t="s">
        <v>39940</v>
      </c>
      <c r="I20282" t="s">
        <v>4</v>
      </c>
      <c r="J20282">
        <v>849.46</v>
      </c>
      <c r="M20282">
        <v>849.46</v>
      </c>
      <c r="N20282">
        <f t="shared" si="316"/>
        <v>0</v>
      </c>
    </row>
    <row r="20283" spans="1:14" x14ac:dyDescent="0.2">
      <c r="A20283" t="s">
        <v>20187</v>
      </c>
      <c r="B20283" t="s">
        <v>39941</v>
      </c>
      <c r="I20283" t="s">
        <v>4</v>
      </c>
      <c r="J20283">
        <v>1275.96</v>
      </c>
      <c r="M20283">
        <v>1275.96</v>
      </c>
      <c r="N20283">
        <f t="shared" si="316"/>
        <v>0</v>
      </c>
    </row>
    <row r="20284" spans="1:14" x14ac:dyDescent="0.2">
      <c r="A20284" t="s">
        <v>20188</v>
      </c>
      <c r="B20284" t="s">
        <v>39941</v>
      </c>
      <c r="I20284" t="s">
        <v>4</v>
      </c>
      <c r="J20284">
        <v>1221.8499999999999</v>
      </c>
      <c r="M20284">
        <v>1221.8499999999999</v>
      </c>
      <c r="N20284">
        <f t="shared" si="316"/>
        <v>0</v>
      </c>
    </row>
    <row r="20285" spans="1:14" x14ac:dyDescent="0.2">
      <c r="A20285" t="s">
        <v>20189</v>
      </c>
      <c r="B20285" t="s">
        <v>39942</v>
      </c>
      <c r="I20285" t="s">
        <v>4</v>
      </c>
      <c r="J20285">
        <v>1585.13</v>
      </c>
      <c r="M20285">
        <v>1585.13</v>
      </c>
      <c r="N20285">
        <f t="shared" si="316"/>
        <v>0</v>
      </c>
    </row>
    <row r="20286" spans="1:14" x14ac:dyDescent="0.2">
      <c r="A20286" t="s">
        <v>20190</v>
      </c>
      <c r="B20286" t="s">
        <v>39942</v>
      </c>
      <c r="I20286" t="s">
        <v>4</v>
      </c>
      <c r="J20286">
        <v>1521.9</v>
      </c>
      <c r="M20286">
        <v>1521.9</v>
      </c>
      <c r="N20286">
        <f t="shared" si="316"/>
        <v>0</v>
      </c>
    </row>
    <row r="20287" spans="1:14" x14ac:dyDescent="0.2">
      <c r="A20287" t="s">
        <v>20191</v>
      </c>
      <c r="B20287" t="s">
        <v>39943</v>
      </c>
      <c r="I20287" t="s">
        <v>4</v>
      </c>
      <c r="J20287">
        <v>546</v>
      </c>
      <c r="M20287">
        <v>546</v>
      </c>
      <c r="N20287">
        <f t="shared" si="316"/>
        <v>0</v>
      </c>
    </row>
    <row r="20288" spans="1:14" x14ac:dyDescent="0.2">
      <c r="A20288" t="s">
        <v>20192</v>
      </c>
      <c r="B20288" t="s">
        <v>39943</v>
      </c>
      <c r="I20288" t="s">
        <v>4</v>
      </c>
      <c r="J20288">
        <v>522.17999999999995</v>
      </c>
      <c r="M20288">
        <v>522.17999999999995</v>
      </c>
      <c r="N20288">
        <f t="shared" si="316"/>
        <v>0</v>
      </c>
    </row>
    <row r="20289" spans="1:14" x14ac:dyDescent="0.2">
      <c r="A20289" t="s">
        <v>20193</v>
      </c>
      <c r="B20289" t="s">
        <v>39944</v>
      </c>
      <c r="I20289" t="s">
        <v>4</v>
      </c>
      <c r="J20289">
        <v>665.52</v>
      </c>
      <c r="M20289">
        <v>665.52</v>
      </c>
      <c r="N20289">
        <f t="shared" si="316"/>
        <v>0</v>
      </c>
    </row>
    <row r="20290" spans="1:14" x14ac:dyDescent="0.2">
      <c r="A20290" t="s">
        <v>20194</v>
      </c>
      <c r="B20290" t="s">
        <v>39944</v>
      </c>
      <c r="I20290" t="s">
        <v>4</v>
      </c>
      <c r="J20290">
        <v>638</v>
      </c>
      <c r="M20290">
        <v>638</v>
      </c>
      <c r="N20290">
        <f t="shared" si="316"/>
        <v>0</v>
      </c>
    </row>
    <row r="20291" spans="1:14" x14ac:dyDescent="0.2">
      <c r="A20291" t="s">
        <v>20195</v>
      </c>
      <c r="B20291" t="s">
        <v>39945</v>
      </c>
      <c r="I20291" t="s">
        <v>4</v>
      </c>
      <c r="J20291">
        <v>1013.97</v>
      </c>
      <c r="M20291">
        <v>1013.97</v>
      </c>
      <c r="N20291">
        <f t="shared" si="316"/>
        <v>0</v>
      </c>
    </row>
    <row r="20292" spans="1:14" x14ac:dyDescent="0.2">
      <c r="A20292" t="s">
        <v>20196</v>
      </c>
      <c r="B20292" t="s">
        <v>39945</v>
      </c>
      <c r="I20292" t="s">
        <v>4</v>
      </c>
      <c r="J20292">
        <v>975.85</v>
      </c>
      <c r="M20292">
        <v>975.85</v>
      </c>
      <c r="N20292">
        <f t="shared" ref="N20292:N20355" si="317">J20292-M20292</f>
        <v>0</v>
      </c>
    </row>
    <row r="20293" spans="1:14" x14ac:dyDescent="0.2">
      <c r="A20293" t="s">
        <v>20197</v>
      </c>
      <c r="B20293" t="s">
        <v>39946</v>
      </c>
      <c r="I20293" t="s">
        <v>4</v>
      </c>
      <c r="J20293">
        <v>1308.01</v>
      </c>
      <c r="M20293">
        <v>1308.01</v>
      </c>
      <c r="N20293">
        <f t="shared" si="317"/>
        <v>0</v>
      </c>
    </row>
    <row r="20294" spans="1:14" x14ac:dyDescent="0.2">
      <c r="A20294" t="s">
        <v>20198</v>
      </c>
      <c r="B20294" t="s">
        <v>39946</v>
      </c>
      <c r="I20294" t="s">
        <v>4</v>
      </c>
      <c r="J20294">
        <v>1261.2</v>
      </c>
      <c r="M20294">
        <v>1261.2</v>
      </c>
      <c r="N20294">
        <f t="shared" si="317"/>
        <v>0</v>
      </c>
    </row>
    <row r="20295" spans="1:14" x14ac:dyDescent="0.2">
      <c r="A20295" t="s">
        <v>20199</v>
      </c>
      <c r="B20295" t="s">
        <v>39947</v>
      </c>
      <c r="I20295" t="s">
        <v>4</v>
      </c>
      <c r="J20295">
        <v>974.54</v>
      </c>
      <c r="M20295">
        <v>974.54</v>
      </c>
      <c r="N20295">
        <f t="shared" si="317"/>
        <v>0</v>
      </c>
    </row>
    <row r="20296" spans="1:14" x14ac:dyDescent="0.2">
      <c r="A20296" t="s">
        <v>20200</v>
      </c>
      <c r="B20296" t="s">
        <v>39947</v>
      </c>
      <c r="I20296" t="s">
        <v>4</v>
      </c>
      <c r="J20296">
        <v>932.6</v>
      </c>
      <c r="M20296">
        <v>932.6</v>
      </c>
      <c r="N20296">
        <f t="shared" si="317"/>
        <v>0</v>
      </c>
    </row>
    <row r="20297" spans="1:14" x14ac:dyDescent="0.2">
      <c r="A20297" t="s">
        <v>20201</v>
      </c>
      <c r="B20297" t="s">
        <v>39948</v>
      </c>
      <c r="I20297" t="s">
        <v>4</v>
      </c>
      <c r="J20297">
        <v>1119.8499999999999</v>
      </c>
      <c r="M20297">
        <v>1119.8499999999999</v>
      </c>
      <c r="N20297">
        <f t="shared" si="317"/>
        <v>0</v>
      </c>
    </row>
    <row r="20298" spans="1:14" x14ac:dyDescent="0.2">
      <c r="A20298" t="s">
        <v>20202</v>
      </c>
      <c r="B20298" t="s">
        <v>39948</v>
      </c>
      <c r="I20298" t="s">
        <v>4</v>
      </c>
      <c r="J20298">
        <v>1073.4100000000001</v>
      </c>
      <c r="M20298">
        <v>1073.4100000000001</v>
      </c>
      <c r="N20298">
        <f t="shared" si="317"/>
        <v>0</v>
      </c>
    </row>
    <row r="20299" spans="1:14" x14ac:dyDescent="0.2">
      <c r="A20299" t="s">
        <v>20203</v>
      </c>
      <c r="B20299" t="s">
        <v>39949</v>
      </c>
      <c r="I20299" t="s">
        <v>4</v>
      </c>
      <c r="J20299">
        <v>1512.7</v>
      </c>
      <c r="M20299">
        <v>1512.7</v>
      </c>
      <c r="N20299">
        <f t="shared" si="317"/>
        <v>0</v>
      </c>
    </row>
    <row r="20300" spans="1:14" x14ac:dyDescent="0.2">
      <c r="A20300" t="s">
        <v>20204</v>
      </c>
      <c r="B20300" t="s">
        <v>39949</v>
      </c>
      <c r="I20300" t="s">
        <v>4</v>
      </c>
      <c r="J20300">
        <v>1454.39</v>
      </c>
      <c r="M20300">
        <v>1454.39</v>
      </c>
      <c r="N20300">
        <f t="shared" si="317"/>
        <v>0</v>
      </c>
    </row>
    <row r="20301" spans="1:14" x14ac:dyDescent="0.2">
      <c r="A20301" t="s">
        <v>20205</v>
      </c>
      <c r="B20301" t="s">
        <v>39950</v>
      </c>
      <c r="I20301" t="s">
        <v>4</v>
      </c>
      <c r="J20301">
        <v>1834.74</v>
      </c>
      <c r="M20301">
        <v>1834.74</v>
      </c>
      <c r="N20301">
        <f t="shared" si="317"/>
        <v>0</v>
      </c>
    </row>
    <row r="20302" spans="1:14" x14ac:dyDescent="0.2">
      <c r="A20302" t="s">
        <v>20206</v>
      </c>
      <c r="B20302" t="s">
        <v>39950</v>
      </c>
      <c r="I20302" t="s">
        <v>4</v>
      </c>
      <c r="J20302">
        <v>1766.99</v>
      </c>
      <c r="M20302">
        <v>1766.99</v>
      </c>
      <c r="N20302">
        <f t="shared" si="317"/>
        <v>0</v>
      </c>
    </row>
    <row r="20303" spans="1:14" x14ac:dyDescent="0.2">
      <c r="A20303" t="s">
        <v>20207</v>
      </c>
      <c r="B20303" t="s">
        <v>39951</v>
      </c>
      <c r="I20303" t="s">
        <v>4</v>
      </c>
      <c r="J20303">
        <v>1433.32</v>
      </c>
      <c r="M20303">
        <v>1433.32</v>
      </c>
      <c r="N20303">
        <f t="shared" si="317"/>
        <v>0</v>
      </c>
    </row>
    <row r="20304" spans="1:14" x14ac:dyDescent="0.2">
      <c r="A20304" t="s">
        <v>20208</v>
      </c>
      <c r="B20304" t="s">
        <v>39951</v>
      </c>
      <c r="I20304" t="s">
        <v>4</v>
      </c>
      <c r="J20304">
        <v>1371.95</v>
      </c>
      <c r="M20304">
        <v>1371.95</v>
      </c>
      <c r="N20304">
        <f t="shared" si="317"/>
        <v>0</v>
      </c>
    </row>
    <row r="20305" spans="1:14" x14ac:dyDescent="0.2">
      <c r="A20305" t="s">
        <v>20209</v>
      </c>
      <c r="B20305" t="s">
        <v>39952</v>
      </c>
      <c r="I20305" t="s">
        <v>4</v>
      </c>
      <c r="J20305">
        <v>1608.07</v>
      </c>
      <c r="M20305">
        <v>1608.07</v>
      </c>
      <c r="N20305">
        <f t="shared" si="317"/>
        <v>0</v>
      </c>
    </row>
    <row r="20306" spans="1:14" x14ac:dyDescent="0.2">
      <c r="A20306" t="s">
        <v>20210</v>
      </c>
      <c r="B20306" t="s">
        <v>39952</v>
      </c>
      <c r="I20306" t="s">
        <v>4</v>
      </c>
      <c r="J20306">
        <v>1541.3</v>
      </c>
      <c r="M20306">
        <v>1541.3</v>
      </c>
      <c r="N20306">
        <f t="shared" si="317"/>
        <v>0</v>
      </c>
    </row>
    <row r="20307" spans="1:14" x14ac:dyDescent="0.2">
      <c r="A20307" t="s">
        <v>20211</v>
      </c>
      <c r="B20307" t="s">
        <v>39953</v>
      </c>
      <c r="I20307" t="s">
        <v>4</v>
      </c>
      <c r="J20307">
        <v>2051.8200000000002</v>
      </c>
      <c r="M20307">
        <v>2051.8200000000002</v>
      </c>
      <c r="N20307">
        <f t="shared" si="317"/>
        <v>0</v>
      </c>
    </row>
    <row r="20308" spans="1:14" x14ac:dyDescent="0.2">
      <c r="A20308" t="s">
        <v>20212</v>
      </c>
      <c r="B20308" t="s">
        <v>39953</v>
      </c>
      <c r="I20308" t="s">
        <v>4</v>
      </c>
      <c r="J20308">
        <v>1971.71</v>
      </c>
      <c r="M20308">
        <v>1971.71</v>
      </c>
      <c r="N20308">
        <f t="shared" si="317"/>
        <v>0</v>
      </c>
    </row>
    <row r="20309" spans="1:14" x14ac:dyDescent="0.2">
      <c r="A20309" t="s">
        <v>20213</v>
      </c>
      <c r="B20309" t="s">
        <v>39954</v>
      </c>
      <c r="I20309" t="s">
        <v>4</v>
      </c>
      <c r="J20309">
        <v>2406.38</v>
      </c>
      <c r="M20309">
        <v>2406.38</v>
      </c>
      <c r="N20309">
        <f t="shared" si="317"/>
        <v>0</v>
      </c>
    </row>
    <row r="20310" spans="1:14" x14ac:dyDescent="0.2">
      <c r="A20310" t="s">
        <v>20214</v>
      </c>
      <c r="B20310" t="s">
        <v>39954</v>
      </c>
      <c r="I20310" t="s">
        <v>4</v>
      </c>
      <c r="J20310">
        <v>2315.94</v>
      </c>
      <c r="M20310">
        <v>2315.94</v>
      </c>
      <c r="N20310">
        <f t="shared" si="317"/>
        <v>0</v>
      </c>
    </row>
    <row r="20311" spans="1:14" x14ac:dyDescent="0.2">
      <c r="A20311" t="s">
        <v>20215</v>
      </c>
      <c r="B20311" t="s">
        <v>39955</v>
      </c>
      <c r="I20311" t="s">
        <v>4</v>
      </c>
      <c r="J20311">
        <v>12061.5</v>
      </c>
      <c r="M20311">
        <v>12061.5</v>
      </c>
      <c r="N20311">
        <f t="shared" si="317"/>
        <v>0</v>
      </c>
    </row>
    <row r="20312" spans="1:14" x14ac:dyDescent="0.2">
      <c r="A20312" t="s">
        <v>20216</v>
      </c>
      <c r="B20312" t="s">
        <v>39955</v>
      </c>
      <c r="I20312" t="s">
        <v>4</v>
      </c>
      <c r="J20312">
        <v>12061.5</v>
      </c>
      <c r="M20312">
        <v>12061.5</v>
      </c>
      <c r="N20312">
        <f t="shared" si="317"/>
        <v>0</v>
      </c>
    </row>
    <row r="20313" spans="1:14" x14ac:dyDescent="0.2">
      <c r="A20313" t="s">
        <v>20217</v>
      </c>
      <c r="B20313" t="s">
        <v>39956</v>
      </c>
      <c r="I20313" t="s">
        <v>4</v>
      </c>
      <c r="J20313">
        <v>12495</v>
      </c>
      <c r="M20313">
        <v>12495</v>
      </c>
      <c r="N20313">
        <f t="shared" si="317"/>
        <v>0</v>
      </c>
    </row>
    <row r="20314" spans="1:14" x14ac:dyDescent="0.2">
      <c r="A20314" t="s">
        <v>20218</v>
      </c>
      <c r="B20314" t="s">
        <v>39956</v>
      </c>
      <c r="I20314" t="s">
        <v>4</v>
      </c>
      <c r="J20314">
        <v>12495</v>
      </c>
      <c r="M20314">
        <v>12495</v>
      </c>
      <c r="N20314">
        <f t="shared" si="317"/>
        <v>0</v>
      </c>
    </row>
    <row r="20315" spans="1:14" x14ac:dyDescent="0.2">
      <c r="A20315" t="s">
        <v>20219</v>
      </c>
      <c r="B20315" t="s">
        <v>39957</v>
      </c>
      <c r="I20315" t="s">
        <v>4</v>
      </c>
      <c r="J20315">
        <v>15325.2</v>
      </c>
      <c r="M20315">
        <v>15325.2</v>
      </c>
      <c r="N20315">
        <f t="shared" si="317"/>
        <v>0</v>
      </c>
    </row>
    <row r="20316" spans="1:14" x14ac:dyDescent="0.2">
      <c r="A20316" t="s">
        <v>20220</v>
      </c>
      <c r="B20316" t="s">
        <v>39957</v>
      </c>
      <c r="I20316" t="s">
        <v>4</v>
      </c>
      <c r="J20316">
        <v>15325.2</v>
      </c>
      <c r="M20316">
        <v>15325.2</v>
      </c>
      <c r="N20316">
        <f t="shared" si="317"/>
        <v>0</v>
      </c>
    </row>
    <row r="20317" spans="1:14" x14ac:dyDescent="0.2">
      <c r="A20317" t="s">
        <v>20221</v>
      </c>
      <c r="B20317" t="s">
        <v>39958</v>
      </c>
      <c r="I20317" t="s">
        <v>4</v>
      </c>
      <c r="J20317">
        <v>15876</v>
      </c>
      <c r="M20317">
        <v>15876</v>
      </c>
      <c r="N20317">
        <f t="shared" si="317"/>
        <v>0</v>
      </c>
    </row>
    <row r="20318" spans="1:14" x14ac:dyDescent="0.2">
      <c r="A20318" t="s">
        <v>20222</v>
      </c>
      <c r="B20318" t="s">
        <v>39958</v>
      </c>
      <c r="I20318" t="s">
        <v>4</v>
      </c>
      <c r="J20318">
        <v>15876</v>
      </c>
      <c r="M20318">
        <v>15876</v>
      </c>
      <c r="N20318">
        <f t="shared" si="317"/>
        <v>0</v>
      </c>
    </row>
    <row r="20319" spans="1:14" x14ac:dyDescent="0.2">
      <c r="A20319" t="s">
        <v>20223</v>
      </c>
      <c r="B20319" t="s">
        <v>39959</v>
      </c>
      <c r="I20319" t="s">
        <v>4</v>
      </c>
      <c r="J20319">
        <v>17879.400000000001</v>
      </c>
      <c r="M20319">
        <v>17879.400000000001</v>
      </c>
      <c r="N20319">
        <f t="shared" si="317"/>
        <v>0</v>
      </c>
    </row>
    <row r="20320" spans="1:14" x14ac:dyDescent="0.2">
      <c r="A20320" t="s">
        <v>20224</v>
      </c>
      <c r="B20320" t="s">
        <v>39959</v>
      </c>
      <c r="I20320" t="s">
        <v>4</v>
      </c>
      <c r="J20320">
        <v>17879.400000000001</v>
      </c>
      <c r="M20320">
        <v>17879.400000000001</v>
      </c>
      <c r="N20320">
        <f t="shared" si="317"/>
        <v>0</v>
      </c>
    </row>
    <row r="20321" spans="1:14" x14ac:dyDescent="0.2">
      <c r="A20321" t="s">
        <v>20225</v>
      </c>
      <c r="B20321" t="s">
        <v>39960</v>
      </c>
      <c r="I20321" t="s">
        <v>4</v>
      </c>
      <c r="J20321">
        <v>18522</v>
      </c>
      <c r="M20321">
        <v>18522</v>
      </c>
      <c r="N20321">
        <f t="shared" si="317"/>
        <v>0</v>
      </c>
    </row>
    <row r="20322" spans="1:14" x14ac:dyDescent="0.2">
      <c r="A20322" t="s">
        <v>20226</v>
      </c>
      <c r="B20322" t="s">
        <v>39960</v>
      </c>
      <c r="I20322" t="s">
        <v>4</v>
      </c>
      <c r="J20322">
        <v>18522</v>
      </c>
      <c r="M20322">
        <v>18522</v>
      </c>
      <c r="N20322">
        <f t="shared" si="317"/>
        <v>0</v>
      </c>
    </row>
    <row r="20323" spans="1:14" x14ac:dyDescent="0.2">
      <c r="A20323" t="s">
        <v>20227</v>
      </c>
      <c r="B20323" t="s">
        <v>39961</v>
      </c>
      <c r="I20323" t="s">
        <v>4</v>
      </c>
      <c r="J20323">
        <v>20386.3</v>
      </c>
      <c r="M20323">
        <v>20386.3</v>
      </c>
      <c r="N20323">
        <f t="shared" si="317"/>
        <v>0</v>
      </c>
    </row>
    <row r="20324" spans="1:14" x14ac:dyDescent="0.2">
      <c r="A20324" t="s">
        <v>20228</v>
      </c>
      <c r="B20324" t="s">
        <v>39961</v>
      </c>
      <c r="I20324" t="s">
        <v>4</v>
      </c>
      <c r="J20324">
        <v>20386.3</v>
      </c>
      <c r="M20324">
        <v>20386.3</v>
      </c>
      <c r="N20324">
        <f t="shared" si="317"/>
        <v>0</v>
      </c>
    </row>
    <row r="20325" spans="1:14" x14ac:dyDescent="0.2">
      <c r="A20325" t="s">
        <v>20229</v>
      </c>
      <c r="B20325" t="s">
        <v>39962</v>
      </c>
      <c r="I20325" t="s">
        <v>4</v>
      </c>
      <c r="J20325">
        <v>21119</v>
      </c>
      <c r="M20325">
        <v>21119</v>
      </c>
      <c r="N20325">
        <f t="shared" si="317"/>
        <v>0</v>
      </c>
    </row>
    <row r="20326" spans="1:14" x14ac:dyDescent="0.2">
      <c r="A20326" t="s">
        <v>20230</v>
      </c>
      <c r="B20326" t="s">
        <v>39962</v>
      </c>
      <c r="I20326" t="s">
        <v>4</v>
      </c>
      <c r="J20326">
        <v>21119</v>
      </c>
      <c r="M20326">
        <v>21119</v>
      </c>
      <c r="N20326">
        <f t="shared" si="317"/>
        <v>0</v>
      </c>
    </row>
    <row r="20327" spans="1:14" x14ac:dyDescent="0.2">
      <c r="A20327" t="s">
        <v>20231</v>
      </c>
      <c r="B20327" t="s">
        <v>39963</v>
      </c>
      <c r="I20327" t="s">
        <v>4</v>
      </c>
      <c r="J20327">
        <v>23933.8</v>
      </c>
      <c r="M20327">
        <v>23933.8</v>
      </c>
      <c r="N20327">
        <f t="shared" si="317"/>
        <v>0</v>
      </c>
    </row>
    <row r="20328" spans="1:14" x14ac:dyDescent="0.2">
      <c r="A20328" t="s">
        <v>20232</v>
      </c>
      <c r="B20328" t="s">
        <v>39963</v>
      </c>
      <c r="I20328" t="s">
        <v>4</v>
      </c>
      <c r="J20328">
        <v>23933.8</v>
      </c>
      <c r="M20328">
        <v>23933.8</v>
      </c>
      <c r="N20328">
        <f t="shared" si="317"/>
        <v>0</v>
      </c>
    </row>
    <row r="20329" spans="1:14" x14ac:dyDescent="0.2">
      <c r="A20329" t="s">
        <v>20233</v>
      </c>
      <c r="B20329" t="s">
        <v>39964</v>
      </c>
      <c r="I20329" t="s">
        <v>4</v>
      </c>
      <c r="J20329">
        <v>24794</v>
      </c>
      <c r="M20329">
        <v>24794</v>
      </c>
      <c r="N20329">
        <f t="shared" si="317"/>
        <v>0</v>
      </c>
    </row>
    <row r="20330" spans="1:14" x14ac:dyDescent="0.2">
      <c r="A20330" t="s">
        <v>20234</v>
      </c>
      <c r="B20330" t="s">
        <v>39964</v>
      </c>
      <c r="I20330" t="s">
        <v>4</v>
      </c>
      <c r="J20330">
        <v>24794</v>
      </c>
      <c r="M20330">
        <v>24794</v>
      </c>
      <c r="N20330">
        <f t="shared" si="317"/>
        <v>0</v>
      </c>
    </row>
    <row r="20331" spans="1:14" x14ac:dyDescent="0.2">
      <c r="A20331" t="s">
        <v>20235</v>
      </c>
      <c r="B20331" t="s">
        <v>39965</v>
      </c>
      <c r="I20331" t="s">
        <v>4</v>
      </c>
      <c r="J20331">
        <v>29567.9</v>
      </c>
      <c r="M20331">
        <v>29567.9</v>
      </c>
      <c r="N20331">
        <f t="shared" si="317"/>
        <v>0</v>
      </c>
    </row>
    <row r="20332" spans="1:14" x14ac:dyDescent="0.2">
      <c r="A20332" t="s">
        <v>20236</v>
      </c>
      <c r="B20332" t="s">
        <v>39965</v>
      </c>
      <c r="I20332" t="s">
        <v>4</v>
      </c>
      <c r="J20332">
        <v>29567.9</v>
      </c>
      <c r="M20332">
        <v>29567.9</v>
      </c>
      <c r="N20332">
        <f t="shared" si="317"/>
        <v>0</v>
      </c>
    </row>
    <row r="20333" spans="1:14" x14ac:dyDescent="0.2">
      <c r="A20333" t="s">
        <v>20237</v>
      </c>
      <c r="B20333" t="s">
        <v>39966</v>
      </c>
      <c r="I20333" t="s">
        <v>4</v>
      </c>
      <c r="J20333">
        <v>30797.200000000001</v>
      </c>
      <c r="M20333">
        <v>30797.200000000001</v>
      </c>
      <c r="N20333">
        <f t="shared" si="317"/>
        <v>0</v>
      </c>
    </row>
    <row r="20334" spans="1:14" x14ac:dyDescent="0.2">
      <c r="A20334" t="s">
        <v>20238</v>
      </c>
      <c r="B20334" t="s">
        <v>39966</v>
      </c>
      <c r="I20334" t="s">
        <v>4</v>
      </c>
      <c r="J20334">
        <v>30797.200000000001</v>
      </c>
      <c r="M20334">
        <v>30797.200000000001</v>
      </c>
      <c r="N20334">
        <f t="shared" si="317"/>
        <v>0</v>
      </c>
    </row>
    <row r="20335" spans="1:14" x14ac:dyDescent="0.2">
      <c r="A20335" t="s">
        <v>20239</v>
      </c>
      <c r="B20335" t="s">
        <v>39967</v>
      </c>
      <c r="I20335" t="s">
        <v>4</v>
      </c>
      <c r="J20335">
        <v>43043</v>
      </c>
      <c r="M20335">
        <v>43043</v>
      </c>
      <c r="N20335">
        <f t="shared" si="317"/>
        <v>0</v>
      </c>
    </row>
    <row r="20336" spans="1:14" x14ac:dyDescent="0.2">
      <c r="A20336" t="s">
        <v>20240</v>
      </c>
      <c r="B20336" t="s">
        <v>39967</v>
      </c>
      <c r="I20336" t="s">
        <v>4</v>
      </c>
      <c r="J20336">
        <v>43043</v>
      </c>
      <c r="M20336">
        <v>43043</v>
      </c>
      <c r="N20336">
        <f t="shared" si="317"/>
        <v>0</v>
      </c>
    </row>
    <row r="20337" spans="1:14" x14ac:dyDescent="0.2">
      <c r="A20337" t="s">
        <v>20241</v>
      </c>
      <c r="B20337" t="s">
        <v>39968</v>
      </c>
      <c r="I20337" t="s">
        <v>4</v>
      </c>
      <c r="J20337">
        <v>45945.9</v>
      </c>
      <c r="M20337">
        <v>45945.9</v>
      </c>
      <c r="N20337">
        <f t="shared" si="317"/>
        <v>0</v>
      </c>
    </row>
    <row r="20338" spans="1:14" x14ac:dyDescent="0.2">
      <c r="A20338" t="s">
        <v>20242</v>
      </c>
      <c r="B20338" t="s">
        <v>39968</v>
      </c>
      <c r="I20338" t="s">
        <v>4</v>
      </c>
      <c r="J20338">
        <v>45945.9</v>
      </c>
      <c r="M20338">
        <v>45945.9</v>
      </c>
      <c r="N20338">
        <f t="shared" si="317"/>
        <v>0</v>
      </c>
    </row>
    <row r="20339" spans="1:14" x14ac:dyDescent="0.2">
      <c r="A20339" t="s">
        <v>20243</v>
      </c>
      <c r="B20339" t="s">
        <v>39969</v>
      </c>
      <c r="I20339" t="s">
        <v>4</v>
      </c>
      <c r="J20339">
        <v>1764</v>
      </c>
      <c r="M20339">
        <v>1764</v>
      </c>
      <c r="N20339">
        <f t="shared" si="317"/>
        <v>0</v>
      </c>
    </row>
    <row r="20340" spans="1:14" x14ac:dyDescent="0.2">
      <c r="A20340" t="s">
        <v>20244</v>
      </c>
      <c r="B20340" t="s">
        <v>39969</v>
      </c>
      <c r="I20340" t="s">
        <v>4</v>
      </c>
      <c r="J20340">
        <v>1764</v>
      </c>
      <c r="M20340">
        <v>1764</v>
      </c>
      <c r="N20340">
        <f t="shared" si="317"/>
        <v>0</v>
      </c>
    </row>
    <row r="20341" spans="1:14" x14ac:dyDescent="0.2">
      <c r="A20341" t="s">
        <v>20245</v>
      </c>
      <c r="B20341" t="s">
        <v>39970</v>
      </c>
      <c r="I20341" t="s">
        <v>4</v>
      </c>
      <c r="J20341">
        <v>1877.4</v>
      </c>
      <c r="M20341">
        <v>1877.4</v>
      </c>
      <c r="N20341">
        <f t="shared" si="317"/>
        <v>0</v>
      </c>
    </row>
    <row r="20342" spans="1:14" x14ac:dyDescent="0.2">
      <c r="A20342" t="s">
        <v>20246</v>
      </c>
      <c r="B20342" t="s">
        <v>39970</v>
      </c>
      <c r="I20342" t="s">
        <v>4</v>
      </c>
      <c r="J20342">
        <v>1877.4</v>
      </c>
      <c r="M20342">
        <v>1877.4</v>
      </c>
      <c r="N20342">
        <f t="shared" si="317"/>
        <v>0</v>
      </c>
    </row>
    <row r="20343" spans="1:14" x14ac:dyDescent="0.2">
      <c r="A20343" t="s">
        <v>20247</v>
      </c>
      <c r="B20343" t="s">
        <v>39971</v>
      </c>
      <c r="I20343" t="s">
        <v>4</v>
      </c>
      <c r="J20343">
        <v>2268</v>
      </c>
      <c r="M20343">
        <v>2268</v>
      </c>
      <c r="N20343">
        <f t="shared" si="317"/>
        <v>0</v>
      </c>
    </row>
    <row r="20344" spans="1:14" x14ac:dyDescent="0.2">
      <c r="A20344" t="s">
        <v>20248</v>
      </c>
      <c r="B20344" t="s">
        <v>39971</v>
      </c>
      <c r="I20344" t="s">
        <v>4</v>
      </c>
      <c r="J20344">
        <v>2268</v>
      </c>
      <c r="M20344">
        <v>2268</v>
      </c>
      <c r="N20344">
        <f t="shared" si="317"/>
        <v>0</v>
      </c>
    </row>
    <row r="20345" spans="1:14" x14ac:dyDescent="0.2">
      <c r="A20345" t="s">
        <v>20249</v>
      </c>
      <c r="B20345" t="s">
        <v>39972</v>
      </c>
      <c r="I20345" t="s">
        <v>4</v>
      </c>
      <c r="J20345">
        <v>2413.8000000000002</v>
      </c>
      <c r="M20345">
        <v>2413.8000000000002</v>
      </c>
      <c r="N20345">
        <f t="shared" si="317"/>
        <v>0</v>
      </c>
    </row>
    <row r="20346" spans="1:14" x14ac:dyDescent="0.2">
      <c r="A20346" t="s">
        <v>20250</v>
      </c>
      <c r="B20346" t="s">
        <v>39972</v>
      </c>
      <c r="I20346" t="s">
        <v>4</v>
      </c>
      <c r="J20346">
        <v>2413.8000000000002</v>
      </c>
      <c r="M20346">
        <v>2413.8000000000002</v>
      </c>
      <c r="N20346">
        <f t="shared" si="317"/>
        <v>0</v>
      </c>
    </row>
    <row r="20347" spans="1:14" x14ac:dyDescent="0.2">
      <c r="A20347" t="s">
        <v>20251</v>
      </c>
      <c r="B20347" t="s">
        <v>39973</v>
      </c>
      <c r="I20347" t="s">
        <v>4</v>
      </c>
      <c r="J20347">
        <v>2814</v>
      </c>
      <c r="M20347">
        <v>2814</v>
      </c>
      <c r="N20347">
        <f t="shared" si="317"/>
        <v>0</v>
      </c>
    </row>
    <row r="20348" spans="1:14" x14ac:dyDescent="0.2">
      <c r="A20348" t="s">
        <v>20252</v>
      </c>
      <c r="B20348" t="s">
        <v>39973</v>
      </c>
      <c r="I20348" t="s">
        <v>4</v>
      </c>
      <c r="J20348">
        <v>2814</v>
      </c>
      <c r="M20348">
        <v>2814</v>
      </c>
      <c r="N20348">
        <f t="shared" si="317"/>
        <v>0</v>
      </c>
    </row>
    <row r="20349" spans="1:14" x14ac:dyDescent="0.2">
      <c r="A20349" t="s">
        <v>20253</v>
      </c>
      <c r="B20349" t="s">
        <v>39974</v>
      </c>
      <c r="I20349" t="s">
        <v>4</v>
      </c>
      <c r="J20349">
        <v>2994.9</v>
      </c>
      <c r="M20349">
        <v>2994.9</v>
      </c>
      <c r="N20349">
        <f t="shared" si="317"/>
        <v>0</v>
      </c>
    </row>
    <row r="20350" spans="1:14" x14ac:dyDescent="0.2">
      <c r="A20350" t="s">
        <v>20254</v>
      </c>
      <c r="B20350" t="s">
        <v>39974</v>
      </c>
      <c r="I20350" t="s">
        <v>4</v>
      </c>
      <c r="J20350">
        <v>2994.9</v>
      </c>
      <c r="M20350">
        <v>2994.9</v>
      </c>
      <c r="N20350">
        <f t="shared" si="317"/>
        <v>0</v>
      </c>
    </row>
    <row r="20351" spans="1:14" x14ac:dyDescent="0.2">
      <c r="A20351" t="s">
        <v>20255</v>
      </c>
      <c r="B20351" t="s">
        <v>39975</v>
      </c>
      <c r="I20351" t="s">
        <v>4</v>
      </c>
      <c r="J20351">
        <v>3276</v>
      </c>
      <c r="M20351">
        <v>3276</v>
      </c>
      <c r="N20351">
        <f t="shared" si="317"/>
        <v>0</v>
      </c>
    </row>
    <row r="20352" spans="1:14" x14ac:dyDescent="0.2">
      <c r="A20352" t="s">
        <v>20256</v>
      </c>
      <c r="B20352" t="s">
        <v>39975</v>
      </c>
      <c r="I20352" t="s">
        <v>4</v>
      </c>
      <c r="J20352">
        <v>3276</v>
      </c>
      <c r="M20352">
        <v>3276</v>
      </c>
      <c r="N20352">
        <f t="shared" si="317"/>
        <v>0</v>
      </c>
    </row>
    <row r="20353" spans="1:14" x14ac:dyDescent="0.2">
      <c r="A20353" t="s">
        <v>20257</v>
      </c>
      <c r="B20353" t="s">
        <v>39976</v>
      </c>
      <c r="I20353" t="s">
        <v>4</v>
      </c>
      <c r="J20353">
        <v>3486.6</v>
      </c>
      <c r="M20353">
        <v>3486.6</v>
      </c>
      <c r="N20353">
        <f t="shared" si="317"/>
        <v>0</v>
      </c>
    </row>
    <row r="20354" spans="1:14" x14ac:dyDescent="0.2">
      <c r="A20354" t="s">
        <v>20258</v>
      </c>
      <c r="B20354" t="s">
        <v>39976</v>
      </c>
      <c r="I20354" t="s">
        <v>4</v>
      </c>
      <c r="J20354">
        <v>3486.6</v>
      </c>
      <c r="M20354">
        <v>3486.6</v>
      </c>
      <c r="N20354">
        <f t="shared" si="317"/>
        <v>0</v>
      </c>
    </row>
    <row r="20355" spans="1:14" x14ac:dyDescent="0.2">
      <c r="A20355" t="s">
        <v>20259</v>
      </c>
      <c r="B20355" t="s">
        <v>39977</v>
      </c>
      <c r="I20355" t="s">
        <v>4</v>
      </c>
      <c r="J20355">
        <v>4032</v>
      </c>
      <c r="M20355">
        <v>4032</v>
      </c>
      <c r="N20355">
        <f t="shared" si="317"/>
        <v>0</v>
      </c>
    </row>
    <row r="20356" spans="1:14" x14ac:dyDescent="0.2">
      <c r="A20356" t="s">
        <v>20260</v>
      </c>
      <c r="B20356" t="s">
        <v>39977</v>
      </c>
      <c r="I20356" t="s">
        <v>4</v>
      </c>
      <c r="J20356">
        <v>4032</v>
      </c>
      <c r="M20356">
        <v>4032</v>
      </c>
      <c r="N20356">
        <f t="shared" ref="N20356:N20419" si="318">J20356-M20356</f>
        <v>0</v>
      </c>
    </row>
    <row r="20357" spans="1:14" x14ac:dyDescent="0.2">
      <c r="A20357" t="s">
        <v>20261</v>
      </c>
      <c r="B20357" t="s">
        <v>39978</v>
      </c>
      <c r="I20357" t="s">
        <v>4</v>
      </c>
      <c r="J20357">
        <v>4291.2</v>
      </c>
      <c r="M20357">
        <v>4291.2</v>
      </c>
      <c r="N20357">
        <f t="shared" si="318"/>
        <v>0</v>
      </c>
    </row>
    <row r="20358" spans="1:14" x14ac:dyDescent="0.2">
      <c r="A20358" t="s">
        <v>20262</v>
      </c>
      <c r="B20358" t="s">
        <v>39978</v>
      </c>
      <c r="I20358" t="s">
        <v>4</v>
      </c>
      <c r="J20358">
        <v>4291.2</v>
      </c>
      <c r="M20358">
        <v>4291.2</v>
      </c>
      <c r="N20358">
        <f t="shared" si="318"/>
        <v>0</v>
      </c>
    </row>
    <row r="20359" spans="1:14" x14ac:dyDescent="0.2">
      <c r="A20359" t="s">
        <v>20263</v>
      </c>
      <c r="B20359" t="s">
        <v>39979</v>
      </c>
      <c r="I20359" t="s">
        <v>4</v>
      </c>
      <c r="J20359">
        <v>4914</v>
      </c>
      <c r="M20359">
        <v>4914</v>
      </c>
      <c r="N20359">
        <f t="shared" si="318"/>
        <v>0</v>
      </c>
    </row>
    <row r="20360" spans="1:14" x14ac:dyDescent="0.2">
      <c r="A20360" t="s">
        <v>20264</v>
      </c>
      <c r="B20360" t="s">
        <v>39979</v>
      </c>
      <c r="I20360" t="s">
        <v>4</v>
      </c>
      <c r="J20360">
        <v>4914</v>
      </c>
      <c r="M20360">
        <v>4914</v>
      </c>
      <c r="N20360">
        <f t="shared" si="318"/>
        <v>0</v>
      </c>
    </row>
    <row r="20361" spans="1:14" x14ac:dyDescent="0.2">
      <c r="A20361" t="s">
        <v>20265</v>
      </c>
      <c r="B20361" t="s">
        <v>39980</v>
      </c>
      <c r="I20361" t="s">
        <v>4</v>
      </c>
      <c r="J20361">
        <v>5229.8999999999996</v>
      </c>
      <c r="M20361">
        <v>5229.8999999999996</v>
      </c>
      <c r="N20361">
        <f t="shared" si="318"/>
        <v>0</v>
      </c>
    </row>
    <row r="20362" spans="1:14" x14ac:dyDescent="0.2">
      <c r="A20362" t="s">
        <v>20266</v>
      </c>
      <c r="B20362" t="s">
        <v>39980</v>
      </c>
      <c r="I20362" t="s">
        <v>4</v>
      </c>
      <c r="J20362">
        <v>5229.8999999999996</v>
      </c>
      <c r="M20362">
        <v>5229.8999999999996</v>
      </c>
      <c r="N20362">
        <f t="shared" si="318"/>
        <v>0</v>
      </c>
    </row>
    <row r="20363" spans="1:14" x14ac:dyDescent="0.2">
      <c r="A20363" t="s">
        <v>20267</v>
      </c>
      <c r="B20363" t="s">
        <v>39981</v>
      </c>
      <c r="I20363" t="s">
        <v>4</v>
      </c>
      <c r="J20363">
        <v>5418</v>
      </c>
      <c r="M20363">
        <v>5418</v>
      </c>
      <c r="N20363">
        <f t="shared" si="318"/>
        <v>0</v>
      </c>
    </row>
    <row r="20364" spans="1:14" x14ac:dyDescent="0.2">
      <c r="A20364" t="s">
        <v>20268</v>
      </c>
      <c r="B20364" t="s">
        <v>39981</v>
      </c>
      <c r="I20364" t="s">
        <v>4</v>
      </c>
      <c r="J20364">
        <v>5418</v>
      </c>
      <c r="M20364">
        <v>5418</v>
      </c>
      <c r="N20364">
        <f t="shared" si="318"/>
        <v>0</v>
      </c>
    </row>
    <row r="20365" spans="1:14" x14ac:dyDescent="0.2">
      <c r="A20365" t="s">
        <v>20269</v>
      </c>
      <c r="B20365" t="s">
        <v>39982</v>
      </c>
      <c r="I20365" t="s">
        <v>4</v>
      </c>
      <c r="J20365">
        <v>5766.3</v>
      </c>
      <c r="M20365">
        <v>5766.3</v>
      </c>
      <c r="N20365">
        <f t="shared" si="318"/>
        <v>0</v>
      </c>
    </row>
    <row r="20366" spans="1:14" x14ac:dyDescent="0.2">
      <c r="A20366" t="s">
        <v>20270</v>
      </c>
      <c r="B20366" t="s">
        <v>39982</v>
      </c>
      <c r="I20366" t="s">
        <v>4</v>
      </c>
      <c r="J20366">
        <v>5766.3</v>
      </c>
      <c r="M20366">
        <v>5766.3</v>
      </c>
      <c r="N20366">
        <f t="shared" si="318"/>
        <v>0</v>
      </c>
    </row>
    <row r="20367" spans="1:14" x14ac:dyDescent="0.2">
      <c r="A20367" t="s">
        <v>20271</v>
      </c>
      <c r="B20367" t="s">
        <v>39983</v>
      </c>
      <c r="I20367" t="s">
        <v>4</v>
      </c>
      <c r="J20367">
        <v>7228.5</v>
      </c>
      <c r="M20367">
        <v>7228.5</v>
      </c>
      <c r="N20367">
        <f t="shared" si="318"/>
        <v>0</v>
      </c>
    </row>
    <row r="20368" spans="1:14" x14ac:dyDescent="0.2">
      <c r="A20368" t="s">
        <v>20272</v>
      </c>
      <c r="B20368" t="s">
        <v>39983</v>
      </c>
      <c r="I20368" t="s">
        <v>4</v>
      </c>
      <c r="J20368">
        <v>7228.5</v>
      </c>
      <c r="M20368">
        <v>7228.5</v>
      </c>
      <c r="N20368">
        <f t="shared" si="318"/>
        <v>0</v>
      </c>
    </row>
    <row r="20369" spans="1:14" x14ac:dyDescent="0.2">
      <c r="A20369" t="s">
        <v>20273</v>
      </c>
      <c r="B20369" t="s">
        <v>39984</v>
      </c>
      <c r="I20369" t="s">
        <v>4</v>
      </c>
      <c r="J20369">
        <v>7869</v>
      </c>
      <c r="M20369">
        <v>7869</v>
      </c>
      <c r="N20369">
        <f t="shared" si="318"/>
        <v>0</v>
      </c>
    </row>
    <row r="20370" spans="1:14" x14ac:dyDescent="0.2">
      <c r="A20370" t="s">
        <v>20274</v>
      </c>
      <c r="B20370" t="s">
        <v>39984</v>
      </c>
      <c r="I20370" t="s">
        <v>4</v>
      </c>
      <c r="J20370">
        <v>7869</v>
      </c>
      <c r="M20370">
        <v>7869</v>
      </c>
      <c r="N20370">
        <f t="shared" si="318"/>
        <v>0</v>
      </c>
    </row>
    <row r="20371" spans="1:14" x14ac:dyDescent="0.2">
      <c r="A20371" t="s">
        <v>20275</v>
      </c>
      <c r="B20371" t="s">
        <v>39985</v>
      </c>
      <c r="I20371" t="s">
        <v>4</v>
      </c>
      <c r="J20371">
        <v>7860.5</v>
      </c>
      <c r="M20371">
        <v>7860.5</v>
      </c>
      <c r="N20371">
        <f t="shared" si="318"/>
        <v>0</v>
      </c>
    </row>
    <row r="20372" spans="1:14" x14ac:dyDescent="0.2">
      <c r="A20372" t="s">
        <v>20276</v>
      </c>
      <c r="B20372" t="s">
        <v>39985</v>
      </c>
      <c r="I20372" t="s">
        <v>4</v>
      </c>
      <c r="J20372">
        <v>7860.5</v>
      </c>
      <c r="M20372">
        <v>7860.5</v>
      </c>
      <c r="N20372">
        <f t="shared" si="318"/>
        <v>0</v>
      </c>
    </row>
    <row r="20373" spans="1:14" x14ac:dyDescent="0.2">
      <c r="A20373" t="s">
        <v>20277</v>
      </c>
      <c r="B20373" t="s">
        <v>39986</v>
      </c>
      <c r="I20373" t="s">
        <v>4</v>
      </c>
      <c r="J20373">
        <v>8557</v>
      </c>
      <c r="M20373">
        <v>8557</v>
      </c>
      <c r="N20373">
        <f t="shared" si="318"/>
        <v>0</v>
      </c>
    </row>
    <row r="20374" spans="1:14" x14ac:dyDescent="0.2">
      <c r="A20374" t="s">
        <v>20278</v>
      </c>
      <c r="B20374" t="s">
        <v>39986</v>
      </c>
      <c r="I20374" t="s">
        <v>4</v>
      </c>
      <c r="J20374">
        <v>8557</v>
      </c>
      <c r="M20374">
        <v>8557</v>
      </c>
      <c r="N20374">
        <f t="shared" si="318"/>
        <v>0</v>
      </c>
    </row>
    <row r="20375" spans="1:14" x14ac:dyDescent="0.2">
      <c r="A20375" t="s">
        <v>20279</v>
      </c>
      <c r="B20375" t="s">
        <v>39987</v>
      </c>
      <c r="I20375" t="s">
        <v>4</v>
      </c>
      <c r="J20375">
        <v>10264.4</v>
      </c>
      <c r="M20375">
        <v>10264.4</v>
      </c>
      <c r="N20375">
        <f t="shared" si="318"/>
        <v>0</v>
      </c>
    </row>
    <row r="20376" spans="1:14" x14ac:dyDescent="0.2">
      <c r="A20376" t="s">
        <v>20280</v>
      </c>
      <c r="B20376" t="s">
        <v>39987</v>
      </c>
      <c r="I20376" t="s">
        <v>4</v>
      </c>
      <c r="J20376">
        <v>10264.4</v>
      </c>
      <c r="M20376">
        <v>10264.4</v>
      </c>
      <c r="N20376">
        <f t="shared" si="318"/>
        <v>0</v>
      </c>
    </row>
    <row r="20377" spans="1:14" x14ac:dyDescent="0.2">
      <c r="A20377" t="s">
        <v>20281</v>
      </c>
      <c r="B20377" t="s">
        <v>39988</v>
      </c>
      <c r="I20377" t="s">
        <v>4</v>
      </c>
      <c r="J20377">
        <v>11175.6</v>
      </c>
      <c r="M20377">
        <v>11175.6</v>
      </c>
      <c r="N20377">
        <f t="shared" si="318"/>
        <v>0</v>
      </c>
    </row>
    <row r="20378" spans="1:14" x14ac:dyDescent="0.2">
      <c r="A20378" t="s">
        <v>20282</v>
      </c>
      <c r="B20378" t="s">
        <v>39988</v>
      </c>
      <c r="I20378" t="s">
        <v>4</v>
      </c>
      <c r="J20378">
        <v>11175.6</v>
      </c>
      <c r="M20378">
        <v>11175.6</v>
      </c>
      <c r="N20378">
        <f t="shared" si="318"/>
        <v>0</v>
      </c>
    </row>
    <row r="20379" spans="1:14" x14ac:dyDescent="0.2">
      <c r="A20379" t="s">
        <v>20283</v>
      </c>
      <c r="B20379" t="s">
        <v>39989</v>
      </c>
      <c r="I20379" t="s">
        <v>4</v>
      </c>
      <c r="J20379">
        <v>11183.6</v>
      </c>
      <c r="M20379">
        <v>11183.6</v>
      </c>
      <c r="N20379">
        <f t="shared" si="318"/>
        <v>0</v>
      </c>
    </row>
    <row r="20380" spans="1:14" x14ac:dyDescent="0.2">
      <c r="A20380" t="s">
        <v>20284</v>
      </c>
      <c r="B20380" t="s">
        <v>39989</v>
      </c>
      <c r="I20380" t="s">
        <v>4</v>
      </c>
      <c r="J20380">
        <v>11183.6</v>
      </c>
      <c r="M20380">
        <v>11183.6</v>
      </c>
      <c r="N20380">
        <f t="shared" si="318"/>
        <v>0</v>
      </c>
    </row>
    <row r="20381" spans="1:14" x14ac:dyDescent="0.2">
      <c r="A20381" t="s">
        <v>20285</v>
      </c>
      <c r="B20381" t="s">
        <v>39990</v>
      </c>
      <c r="I20381" t="s">
        <v>4</v>
      </c>
      <c r="J20381">
        <v>12176.4</v>
      </c>
      <c r="M20381">
        <v>12176.4</v>
      </c>
      <c r="N20381">
        <f t="shared" si="318"/>
        <v>0</v>
      </c>
    </row>
    <row r="20382" spans="1:14" x14ac:dyDescent="0.2">
      <c r="A20382" t="s">
        <v>20286</v>
      </c>
      <c r="B20382" t="s">
        <v>39990</v>
      </c>
      <c r="I20382" t="s">
        <v>4</v>
      </c>
      <c r="J20382">
        <v>12176.4</v>
      </c>
      <c r="M20382">
        <v>12176.4</v>
      </c>
      <c r="N20382">
        <f t="shared" si="318"/>
        <v>0</v>
      </c>
    </row>
    <row r="20383" spans="1:14" x14ac:dyDescent="0.2">
      <c r="A20383" t="s">
        <v>20287</v>
      </c>
      <c r="B20383" t="s">
        <v>39991</v>
      </c>
      <c r="I20383" t="s">
        <v>4</v>
      </c>
      <c r="J20383">
        <v>14825.7</v>
      </c>
      <c r="M20383">
        <v>14825.7</v>
      </c>
      <c r="N20383">
        <f t="shared" si="318"/>
        <v>0</v>
      </c>
    </row>
    <row r="20384" spans="1:14" x14ac:dyDescent="0.2">
      <c r="A20384" t="s">
        <v>20288</v>
      </c>
      <c r="B20384" t="s">
        <v>39991</v>
      </c>
      <c r="I20384" t="s">
        <v>4</v>
      </c>
      <c r="J20384">
        <v>14825.7</v>
      </c>
      <c r="M20384">
        <v>14825.7</v>
      </c>
      <c r="N20384">
        <f t="shared" si="318"/>
        <v>0</v>
      </c>
    </row>
    <row r="20385" spans="1:14" x14ac:dyDescent="0.2">
      <c r="A20385" t="s">
        <v>20289</v>
      </c>
      <c r="B20385" t="s">
        <v>39992</v>
      </c>
      <c r="I20385" t="s">
        <v>4</v>
      </c>
      <c r="J20385">
        <v>15181</v>
      </c>
      <c r="M20385">
        <v>15181</v>
      </c>
      <c r="N20385">
        <f t="shared" si="318"/>
        <v>0</v>
      </c>
    </row>
    <row r="20386" spans="1:14" x14ac:dyDescent="0.2">
      <c r="A20386" t="s">
        <v>20290</v>
      </c>
      <c r="B20386" t="s">
        <v>39992</v>
      </c>
      <c r="I20386" t="s">
        <v>4</v>
      </c>
      <c r="J20386">
        <v>15181</v>
      </c>
      <c r="M20386">
        <v>15181</v>
      </c>
      <c r="N20386">
        <f t="shared" si="318"/>
        <v>0</v>
      </c>
    </row>
    <row r="20387" spans="1:14" x14ac:dyDescent="0.2">
      <c r="A20387" t="s">
        <v>20291</v>
      </c>
      <c r="B20387" t="s">
        <v>39993</v>
      </c>
      <c r="I20387" t="s">
        <v>4</v>
      </c>
      <c r="J20387">
        <v>16661.7</v>
      </c>
      <c r="M20387">
        <v>16661.7</v>
      </c>
      <c r="N20387">
        <f t="shared" si="318"/>
        <v>0</v>
      </c>
    </row>
    <row r="20388" spans="1:14" x14ac:dyDescent="0.2">
      <c r="A20388" t="s">
        <v>20292</v>
      </c>
      <c r="B20388" t="s">
        <v>39993</v>
      </c>
      <c r="I20388" t="s">
        <v>4</v>
      </c>
      <c r="J20388">
        <v>16661.7</v>
      </c>
      <c r="M20388">
        <v>16661.7</v>
      </c>
      <c r="N20388">
        <f t="shared" si="318"/>
        <v>0</v>
      </c>
    </row>
    <row r="20389" spans="1:14" x14ac:dyDescent="0.2">
      <c r="A20389" t="s">
        <v>20293</v>
      </c>
      <c r="B20389" t="s">
        <v>39994</v>
      </c>
      <c r="I20389" t="s">
        <v>4</v>
      </c>
      <c r="J20389">
        <v>17061</v>
      </c>
      <c r="M20389">
        <v>17061</v>
      </c>
      <c r="N20389">
        <f t="shared" si="318"/>
        <v>0</v>
      </c>
    </row>
    <row r="20390" spans="1:14" x14ac:dyDescent="0.2">
      <c r="A20390" t="s">
        <v>20294</v>
      </c>
      <c r="B20390" t="s">
        <v>39994</v>
      </c>
      <c r="I20390" t="s">
        <v>4</v>
      </c>
      <c r="J20390">
        <v>17061</v>
      </c>
      <c r="M20390">
        <v>17061</v>
      </c>
      <c r="N20390">
        <f t="shared" si="318"/>
        <v>0</v>
      </c>
    </row>
    <row r="20391" spans="1:14" x14ac:dyDescent="0.2">
      <c r="A20391" t="s">
        <v>20295</v>
      </c>
      <c r="B20391" t="s">
        <v>39995</v>
      </c>
      <c r="I20391" t="s">
        <v>4</v>
      </c>
      <c r="J20391">
        <v>18543.599999999999</v>
      </c>
      <c r="M20391">
        <v>18543.599999999999</v>
      </c>
      <c r="N20391">
        <f t="shared" si="318"/>
        <v>0</v>
      </c>
    </row>
    <row r="20392" spans="1:14" x14ac:dyDescent="0.2">
      <c r="A20392" t="s">
        <v>20296</v>
      </c>
      <c r="B20392" t="s">
        <v>39995</v>
      </c>
      <c r="I20392" t="s">
        <v>4</v>
      </c>
      <c r="J20392">
        <v>18543.599999999999</v>
      </c>
      <c r="M20392">
        <v>18543.599999999999</v>
      </c>
      <c r="N20392">
        <f t="shared" si="318"/>
        <v>0</v>
      </c>
    </row>
    <row r="20393" spans="1:14" x14ac:dyDescent="0.2">
      <c r="A20393" t="s">
        <v>20297</v>
      </c>
      <c r="B20393" t="s">
        <v>39996</v>
      </c>
      <c r="I20393" t="s">
        <v>4</v>
      </c>
      <c r="J20393">
        <v>18988</v>
      </c>
      <c r="M20393">
        <v>18988</v>
      </c>
      <c r="N20393">
        <f t="shared" si="318"/>
        <v>0</v>
      </c>
    </row>
    <row r="20394" spans="1:14" x14ac:dyDescent="0.2">
      <c r="A20394" t="s">
        <v>20298</v>
      </c>
      <c r="B20394" t="s">
        <v>39996</v>
      </c>
      <c r="I20394" t="s">
        <v>4</v>
      </c>
      <c r="J20394">
        <v>18988</v>
      </c>
      <c r="M20394">
        <v>18988</v>
      </c>
      <c r="N20394">
        <f t="shared" si="318"/>
        <v>0</v>
      </c>
    </row>
    <row r="20395" spans="1:14" x14ac:dyDescent="0.2">
      <c r="A20395" t="s">
        <v>20299</v>
      </c>
      <c r="B20395" t="s">
        <v>39997</v>
      </c>
      <c r="I20395" t="s">
        <v>4</v>
      </c>
      <c r="J20395">
        <v>20379.599999999999</v>
      </c>
      <c r="M20395">
        <v>20379.599999999999</v>
      </c>
      <c r="N20395">
        <f t="shared" si="318"/>
        <v>0</v>
      </c>
    </row>
    <row r="20396" spans="1:14" x14ac:dyDescent="0.2">
      <c r="A20396" t="s">
        <v>20300</v>
      </c>
      <c r="B20396" t="s">
        <v>39997</v>
      </c>
      <c r="I20396" t="s">
        <v>4</v>
      </c>
      <c r="J20396">
        <v>20379.599999999999</v>
      </c>
      <c r="M20396">
        <v>20379.599999999999</v>
      </c>
      <c r="N20396">
        <f t="shared" si="318"/>
        <v>0</v>
      </c>
    </row>
    <row r="20397" spans="1:14" x14ac:dyDescent="0.2">
      <c r="A20397" t="s">
        <v>20301</v>
      </c>
      <c r="B20397" t="s">
        <v>39998</v>
      </c>
      <c r="I20397" t="s">
        <v>4</v>
      </c>
      <c r="J20397">
        <v>20868</v>
      </c>
      <c r="M20397">
        <v>20868</v>
      </c>
      <c r="N20397">
        <f t="shared" si="318"/>
        <v>0</v>
      </c>
    </row>
    <row r="20398" spans="1:14" x14ac:dyDescent="0.2">
      <c r="A20398" t="s">
        <v>20302</v>
      </c>
      <c r="B20398" t="s">
        <v>39998</v>
      </c>
      <c r="I20398" t="s">
        <v>4</v>
      </c>
      <c r="J20398">
        <v>20868</v>
      </c>
      <c r="M20398">
        <v>20868</v>
      </c>
      <c r="N20398">
        <f t="shared" si="318"/>
        <v>0</v>
      </c>
    </row>
    <row r="20399" spans="1:14" x14ac:dyDescent="0.2">
      <c r="A20399" t="s">
        <v>20303</v>
      </c>
      <c r="B20399" t="s">
        <v>39999</v>
      </c>
      <c r="I20399" t="s">
        <v>4</v>
      </c>
      <c r="J20399">
        <v>22261.5</v>
      </c>
      <c r="M20399">
        <v>22261.5</v>
      </c>
      <c r="N20399">
        <f t="shared" si="318"/>
        <v>0</v>
      </c>
    </row>
    <row r="20400" spans="1:14" x14ac:dyDescent="0.2">
      <c r="A20400" t="s">
        <v>20304</v>
      </c>
      <c r="B20400" t="s">
        <v>39999</v>
      </c>
      <c r="I20400" t="s">
        <v>4</v>
      </c>
      <c r="J20400">
        <v>22261.5</v>
      </c>
      <c r="M20400">
        <v>22261.5</v>
      </c>
      <c r="N20400">
        <f t="shared" si="318"/>
        <v>0</v>
      </c>
    </row>
    <row r="20401" spans="1:14" x14ac:dyDescent="0.2">
      <c r="A20401" t="s">
        <v>20305</v>
      </c>
      <c r="B20401" t="s">
        <v>40000</v>
      </c>
      <c r="I20401" t="s">
        <v>4</v>
      </c>
      <c r="J20401">
        <v>22795</v>
      </c>
      <c r="M20401">
        <v>22795</v>
      </c>
      <c r="N20401">
        <f t="shared" si="318"/>
        <v>0</v>
      </c>
    </row>
    <row r="20402" spans="1:14" x14ac:dyDescent="0.2">
      <c r="A20402" t="s">
        <v>20306</v>
      </c>
      <c r="B20402" t="s">
        <v>40000</v>
      </c>
      <c r="I20402" t="s">
        <v>4</v>
      </c>
      <c r="J20402">
        <v>22795</v>
      </c>
      <c r="M20402">
        <v>22795</v>
      </c>
      <c r="N20402">
        <f t="shared" si="318"/>
        <v>0</v>
      </c>
    </row>
    <row r="20403" spans="1:14" x14ac:dyDescent="0.2">
      <c r="A20403" t="s">
        <v>20307</v>
      </c>
      <c r="B20403" t="s">
        <v>40001</v>
      </c>
      <c r="I20403" t="s">
        <v>4</v>
      </c>
      <c r="J20403">
        <v>2778.3</v>
      </c>
      <c r="M20403">
        <v>2778.3</v>
      </c>
      <c r="N20403">
        <f t="shared" si="318"/>
        <v>0</v>
      </c>
    </row>
    <row r="20404" spans="1:14" x14ac:dyDescent="0.2">
      <c r="A20404" t="s">
        <v>20308</v>
      </c>
      <c r="B20404" t="s">
        <v>40001</v>
      </c>
      <c r="I20404" t="s">
        <v>4</v>
      </c>
      <c r="J20404">
        <v>2778.3</v>
      </c>
      <c r="M20404">
        <v>2778.3</v>
      </c>
      <c r="N20404">
        <f t="shared" si="318"/>
        <v>0</v>
      </c>
    </row>
    <row r="20405" spans="1:14" x14ac:dyDescent="0.2">
      <c r="A20405" t="s">
        <v>20309</v>
      </c>
      <c r="B20405" t="s">
        <v>40002</v>
      </c>
      <c r="I20405" t="s">
        <v>4</v>
      </c>
      <c r="J20405">
        <v>2954.7</v>
      </c>
      <c r="M20405">
        <v>2954.7</v>
      </c>
      <c r="N20405">
        <f t="shared" si="318"/>
        <v>0</v>
      </c>
    </row>
    <row r="20406" spans="1:14" x14ac:dyDescent="0.2">
      <c r="A20406" t="s">
        <v>20310</v>
      </c>
      <c r="B20406" t="s">
        <v>40002</v>
      </c>
      <c r="I20406" t="s">
        <v>4</v>
      </c>
      <c r="J20406">
        <v>2954.7</v>
      </c>
      <c r="M20406">
        <v>2954.7</v>
      </c>
      <c r="N20406">
        <f t="shared" si="318"/>
        <v>0</v>
      </c>
    </row>
    <row r="20407" spans="1:14" x14ac:dyDescent="0.2">
      <c r="A20407" t="s">
        <v>20311</v>
      </c>
      <c r="B20407" t="s">
        <v>40003</v>
      </c>
      <c r="I20407" t="s">
        <v>4</v>
      </c>
      <c r="J20407">
        <v>3483.9</v>
      </c>
      <c r="M20407">
        <v>3483.9</v>
      </c>
      <c r="N20407">
        <f t="shared" si="318"/>
        <v>0</v>
      </c>
    </row>
    <row r="20408" spans="1:14" x14ac:dyDescent="0.2">
      <c r="A20408" t="s">
        <v>20312</v>
      </c>
      <c r="B20408" t="s">
        <v>40003</v>
      </c>
      <c r="I20408" t="s">
        <v>4</v>
      </c>
      <c r="J20408">
        <v>3483.9</v>
      </c>
      <c r="M20408">
        <v>3483.9</v>
      </c>
      <c r="N20408">
        <f t="shared" si="318"/>
        <v>0</v>
      </c>
    </row>
    <row r="20409" spans="1:14" x14ac:dyDescent="0.2">
      <c r="A20409" t="s">
        <v>20313</v>
      </c>
      <c r="B20409" t="s">
        <v>40004</v>
      </c>
      <c r="I20409" t="s">
        <v>4</v>
      </c>
      <c r="J20409">
        <v>3705.1</v>
      </c>
      <c r="M20409">
        <v>3705.1</v>
      </c>
      <c r="N20409">
        <f t="shared" si="318"/>
        <v>0</v>
      </c>
    </row>
    <row r="20410" spans="1:14" x14ac:dyDescent="0.2">
      <c r="A20410" t="s">
        <v>20314</v>
      </c>
      <c r="B20410" t="s">
        <v>40004</v>
      </c>
      <c r="I20410" t="s">
        <v>4</v>
      </c>
      <c r="J20410">
        <v>3705.1</v>
      </c>
      <c r="M20410">
        <v>3705.1</v>
      </c>
      <c r="N20410">
        <f t="shared" si="318"/>
        <v>0</v>
      </c>
    </row>
    <row r="20411" spans="1:14" x14ac:dyDescent="0.2">
      <c r="A20411" t="s">
        <v>20315</v>
      </c>
      <c r="B20411" t="s">
        <v>40005</v>
      </c>
      <c r="I20411" t="s">
        <v>4</v>
      </c>
      <c r="J20411">
        <v>4145.3999999999996</v>
      </c>
      <c r="M20411">
        <v>4145.3999999999996</v>
      </c>
      <c r="N20411">
        <f t="shared" si="318"/>
        <v>0</v>
      </c>
    </row>
    <row r="20412" spans="1:14" x14ac:dyDescent="0.2">
      <c r="A20412" t="s">
        <v>20316</v>
      </c>
      <c r="B20412" t="s">
        <v>40005</v>
      </c>
      <c r="I20412" t="s">
        <v>4</v>
      </c>
      <c r="J20412">
        <v>4145.3999999999996</v>
      </c>
      <c r="M20412">
        <v>4145.3999999999996</v>
      </c>
      <c r="N20412">
        <f t="shared" si="318"/>
        <v>0</v>
      </c>
    </row>
    <row r="20413" spans="1:14" x14ac:dyDescent="0.2">
      <c r="A20413" t="s">
        <v>20317</v>
      </c>
      <c r="B20413" t="s">
        <v>40006</v>
      </c>
      <c r="I20413" t="s">
        <v>4</v>
      </c>
      <c r="J20413">
        <v>4408.6000000000004</v>
      </c>
      <c r="M20413">
        <v>4408.6000000000004</v>
      </c>
      <c r="N20413">
        <f t="shared" si="318"/>
        <v>0</v>
      </c>
    </row>
    <row r="20414" spans="1:14" x14ac:dyDescent="0.2">
      <c r="A20414" t="s">
        <v>20318</v>
      </c>
      <c r="B20414" t="s">
        <v>40006</v>
      </c>
      <c r="I20414" t="s">
        <v>4</v>
      </c>
      <c r="J20414">
        <v>4408.6000000000004</v>
      </c>
      <c r="M20414">
        <v>4408.6000000000004</v>
      </c>
      <c r="N20414">
        <f t="shared" si="318"/>
        <v>0</v>
      </c>
    </row>
    <row r="20415" spans="1:14" x14ac:dyDescent="0.2">
      <c r="A20415" t="s">
        <v>20319</v>
      </c>
      <c r="B20415" t="s">
        <v>40007</v>
      </c>
      <c r="I20415" t="s">
        <v>4</v>
      </c>
      <c r="J20415">
        <v>4983.3</v>
      </c>
      <c r="M20415">
        <v>4983.3</v>
      </c>
      <c r="N20415">
        <f t="shared" si="318"/>
        <v>0</v>
      </c>
    </row>
    <row r="20416" spans="1:14" x14ac:dyDescent="0.2">
      <c r="A20416" t="s">
        <v>20320</v>
      </c>
      <c r="B20416" t="s">
        <v>40007</v>
      </c>
      <c r="I20416" t="s">
        <v>4</v>
      </c>
      <c r="J20416">
        <v>4983.3</v>
      </c>
      <c r="M20416">
        <v>4983.3</v>
      </c>
      <c r="N20416">
        <f t="shared" si="318"/>
        <v>0</v>
      </c>
    </row>
    <row r="20417" spans="1:14" x14ac:dyDescent="0.2">
      <c r="A20417" t="s">
        <v>20321</v>
      </c>
      <c r="B20417" t="s">
        <v>40008</v>
      </c>
      <c r="I20417" t="s">
        <v>4</v>
      </c>
      <c r="J20417">
        <v>5299.7</v>
      </c>
      <c r="M20417">
        <v>5299.7</v>
      </c>
      <c r="N20417">
        <f t="shared" si="318"/>
        <v>0</v>
      </c>
    </row>
    <row r="20418" spans="1:14" x14ac:dyDescent="0.2">
      <c r="A20418" t="s">
        <v>20322</v>
      </c>
      <c r="B20418" t="s">
        <v>40008</v>
      </c>
      <c r="I20418" t="s">
        <v>4</v>
      </c>
      <c r="J20418">
        <v>5299.7</v>
      </c>
      <c r="M20418">
        <v>5299.7</v>
      </c>
      <c r="N20418">
        <f t="shared" si="318"/>
        <v>0</v>
      </c>
    </row>
    <row r="20419" spans="1:14" x14ac:dyDescent="0.2">
      <c r="A20419" t="s">
        <v>20323</v>
      </c>
      <c r="B20419" t="s">
        <v>40009</v>
      </c>
      <c r="I20419" t="s">
        <v>4</v>
      </c>
      <c r="J20419">
        <v>5556.6</v>
      </c>
      <c r="M20419">
        <v>5556.6</v>
      </c>
      <c r="N20419">
        <f t="shared" si="318"/>
        <v>0</v>
      </c>
    </row>
    <row r="20420" spans="1:14" x14ac:dyDescent="0.2">
      <c r="A20420" t="s">
        <v>20324</v>
      </c>
      <c r="B20420" t="s">
        <v>40009</v>
      </c>
      <c r="I20420" t="s">
        <v>4</v>
      </c>
      <c r="J20420">
        <v>5556.6</v>
      </c>
      <c r="M20420">
        <v>5556.6</v>
      </c>
      <c r="N20420">
        <f t="shared" ref="N20420:N20483" si="319">J20420-M20420</f>
        <v>0</v>
      </c>
    </row>
    <row r="20421" spans="1:14" x14ac:dyDescent="0.2">
      <c r="A20421" t="s">
        <v>20325</v>
      </c>
      <c r="B20421" t="s">
        <v>40010</v>
      </c>
      <c r="I20421" t="s">
        <v>4</v>
      </c>
      <c r="J20421">
        <v>5909.4</v>
      </c>
      <c r="M20421">
        <v>5909.4</v>
      </c>
      <c r="N20421">
        <f t="shared" si="319"/>
        <v>0</v>
      </c>
    </row>
    <row r="20422" spans="1:14" x14ac:dyDescent="0.2">
      <c r="A20422" t="s">
        <v>20326</v>
      </c>
      <c r="B20422" t="s">
        <v>40010</v>
      </c>
      <c r="I20422" t="s">
        <v>4</v>
      </c>
      <c r="J20422">
        <v>5909.4</v>
      </c>
      <c r="M20422">
        <v>5909.4</v>
      </c>
      <c r="N20422">
        <f t="shared" si="319"/>
        <v>0</v>
      </c>
    </row>
    <row r="20423" spans="1:14" x14ac:dyDescent="0.2">
      <c r="A20423" t="s">
        <v>20327</v>
      </c>
      <c r="B20423" t="s">
        <v>40011</v>
      </c>
      <c r="I20423" t="s">
        <v>4</v>
      </c>
      <c r="J20423">
        <v>5821.2</v>
      </c>
      <c r="M20423">
        <v>5821.2</v>
      </c>
      <c r="N20423">
        <f t="shared" si="319"/>
        <v>0</v>
      </c>
    </row>
    <row r="20424" spans="1:14" x14ac:dyDescent="0.2">
      <c r="A20424" t="s">
        <v>20328</v>
      </c>
      <c r="B20424" t="s">
        <v>40011</v>
      </c>
      <c r="I20424" t="s">
        <v>4</v>
      </c>
      <c r="J20424">
        <v>5821.2</v>
      </c>
      <c r="M20424">
        <v>5821.2</v>
      </c>
      <c r="N20424">
        <f t="shared" si="319"/>
        <v>0</v>
      </c>
    </row>
    <row r="20425" spans="1:14" x14ac:dyDescent="0.2">
      <c r="A20425" t="s">
        <v>20329</v>
      </c>
      <c r="B20425" t="s">
        <v>40012</v>
      </c>
      <c r="I20425" t="s">
        <v>4</v>
      </c>
      <c r="J20425">
        <v>6190.8</v>
      </c>
      <c r="M20425">
        <v>6190.8</v>
      </c>
      <c r="N20425">
        <f t="shared" si="319"/>
        <v>0</v>
      </c>
    </row>
    <row r="20426" spans="1:14" x14ac:dyDescent="0.2">
      <c r="A20426" t="s">
        <v>20330</v>
      </c>
      <c r="B20426" t="s">
        <v>40012</v>
      </c>
      <c r="I20426" t="s">
        <v>4</v>
      </c>
      <c r="J20426">
        <v>6190.8</v>
      </c>
      <c r="M20426">
        <v>6190.8</v>
      </c>
      <c r="N20426">
        <f t="shared" si="319"/>
        <v>0</v>
      </c>
    </row>
    <row r="20427" spans="1:14" x14ac:dyDescent="0.2">
      <c r="A20427" t="s">
        <v>20331</v>
      </c>
      <c r="B20427" t="s">
        <v>40013</v>
      </c>
      <c r="I20427" t="s">
        <v>4</v>
      </c>
      <c r="J20427">
        <v>6967.8</v>
      </c>
      <c r="M20427">
        <v>6967.8</v>
      </c>
      <c r="N20427">
        <f t="shared" si="319"/>
        <v>0</v>
      </c>
    </row>
    <row r="20428" spans="1:14" x14ac:dyDescent="0.2">
      <c r="A20428" t="s">
        <v>20332</v>
      </c>
      <c r="B20428" t="s">
        <v>40013</v>
      </c>
      <c r="I20428" t="s">
        <v>4</v>
      </c>
      <c r="J20428">
        <v>6967.8</v>
      </c>
      <c r="M20428">
        <v>6967.8</v>
      </c>
      <c r="N20428">
        <f t="shared" si="319"/>
        <v>0</v>
      </c>
    </row>
    <row r="20429" spans="1:14" x14ac:dyDescent="0.2">
      <c r="A20429" t="s">
        <v>20333</v>
      </c>
      <c r="B20429" t="s">
        <v>40014</v>
      </c>
      <c r="I20429" t="s">
        <v>4</v>
      </c>
      <c r="J20429">
        <v>7410.2</v>
      </c>
      <c r="M20429">
        <v>7410.2</v>
      </c>
      <c r="N20429">
        <f t="shared" si="319"/>
        <v>0</v>
      </c>
    </row>
    <row r="20430" spans="1:14" x14ac:dyDescent="0.2">
      <c r="A20430" t="s">
        <v>20334</v>
      </c>
      <c r="B20430" t="s">
        <v>40014</v>
      </c>
      <c r="I20430" t="s">
        <v>4</v>
      </c>
      <c r="J20430">
        <v>7410.2</v>
      </c>
      <c r="M20430">
        <v>7410.2</v>
      </c>
      <c r="N20430">
        <f t="shared" si="319"/>
        <v>0</v>
      </c>
    </row>
    <row r="20431" spans="1:14" x14ac:dyDescent="0.2">
      <c r="A20431" t="s">
        <v>20335</v>
      </c>
      <c r="B20431" t="s">
        <v>40015</v>
      </c>
      <c r="I20431" t="s">
        <v>4</v>
      </c>
      <c r="J20431">
        <v>9213</v>
      </c>
      <c r="M20431">
        <v>9213</v>
      </c>
      <c r="N20431">
        <f t="shared" si="319"/>
        <v>0</v>
      </c>
    </row>
    <row r="20432" spans="1:14" x14ac:dyDescent="0.2">
      <c r="A20432" t="s">
        <v>20336</v>
      </c>
      <c r="B20432" t="s">
        <v>40015</v>
      </c>
      <c r="I20432" t="s">
        <v>4</v>
      </c>
      <c r="J20432">
        <v>9213</v>
      </c>
      <c r="M20432">
        <v>9213</v>
      </c>
      <c r="N20432">
        <f t="shared" si="319"/>
        <v>0</v>
      </c>
    </row>
    <row r="20433" spans="1:14" x14ac:dyDescent="0.2">
      <c r="A20433" t="s">
        <v>20337</v>
      </c>
      <c r="B20433" t="s">
        <v>40016</v>
      </c>
      <c r="I20433" t="s">
        <v>4</v>
      </c>
      <c r="J20433">
        <v>10034.4</v>
      </c>
      <c r="M20433">
        <v>10034.4</v>
      </c>
      <c r="N20433">
        <f t="shared" si="319"/>
        <v>0</v>
      </c>
    </row>
    <row r="20434" spans="1:14" x14ac:dyDescent="0.2">
      <c r="A20434" t="s">
        <v>20338</v>
      </c>
      <c r="B20434" t="s">
        <v>40016</v>
      </c>
      <c r="I20434" t="s">
        <v>4</v>
      </c>
      <c r="J20434">
        <v>10034.4</v>
      </c>
      <c r="M20434">
        <v>10034.4</v>
      </c>
      <c r="N20434">
        <f t="shared" si="319"/>
        <v>0</v>
      </c>
    </row>
    <row r="20435" spans="1:14" x14ac:dyDescent="0.2">
      <c r="A20435" t="s">
        <v>20339</v>
      </c>
      <c r="B20435" t="s">
        <v>40017</v>
      </c>
      <c r="I20435" t="s">
        <v>4</v>
      </c>
      <c r="J20435">
        <v>17548.3</v>
      </c>
      <c r="M20435">
        <v>17548.3</v>
      </c>
      <c r="N20435">
        <f t="shared" si="319"/>
        <v>0</v>
      </c>
    </row>
    <row r="20436" spans="1:14" x14ac:dyDescent="0.2">
      <c r="A20436" t="s">
        <v>20340</v>
      </c>
      <c r="B20436" t="s">
        <v>40017</v>
      </c>
      <c r="I20436" t="s">
        <v>4</v>
      </c>
      <c r="J20436">
        <v>17548.3</v>
      </c>
      <c r="M20436">
        <v>17548.3</v>
      </c>
      <c r="N20436">
        <f t="shared" si="319"/>
        <v>0</v>
      </c>
    </row>
    <row r="20437" spans="1:14" x14ac:dyDescent="0.2">
      <c r="A20437" t="s">
        <v>20341</v>
      </c>
      <c r="B20437" t="s">
        <v>40018</v>
      </c>
      <c r="I20437" t="s">
        <v>4</v>
      </c>
      <c r="J20437">
        <v>18179</v>
      </c>
      <c r="M20437">
        <v>18179</v>
      </c>
      <c r="N20437">
        <f t="shared" si="319"/>
        <v>0</v>
      </c>
    </row>
    <row r="20438" spans="1:14" x14ac:dyDescent="0.2">
      <c r="A20438" t="s">
        <v>20342</v>
      </c>
      <c r="B20438" t="s">
        <v>40018</v>
      </c>
      <c r="I20438" t="s">
        <v>4</v>
      </c>
      <c r="J20438">
        <v>18179</v>
      </c>
      <c r="M20438">
        <v>18179</v>
      </c>
      <c r="N20438">
        <f t="shared" si="319"/>
        <v>0</v>
      </c>
    </row>
    <row r="20439" spans="1:14" x14ac:dyDescent="0.2">
      <c r="A20439" t="s">
        <v>20343</v>
      </c>
      <c r="B20439" t="s">
        <v>40019</v>
      </c>
      <c r="I20439" t="s">
        <v>4</v>
      </c>
      <c r="J20439">
        <v>23535.5</v>
      </c>
      <c r="M20439">
        <v>23535.5</v>
      </c>
      <c r="N20439">
        <f t="shared" si="319"/>
        <v>0</v>
      </c>
    </row>
    <row r="20440" spans="1:14" x14ac:dyDescent="0.2">
      <c r="A20440" t="s">
        <v>20344</v>
      </c>
      <c r="B20440" t="s">
        <v>40019</v>
      </c>
      <c r="I20440" t="s">
        <v>4</v>
      </c>
      <c r="J20440">
        <v>23535.5</v>
      </c>
      <c r="M20440">
        <v>23535.5</v>
      </c>
      <c r="N20440">
        <f t="shared" si="319"/>
        <v>0</v>
      </c>
    </row>
    <row r="20441" spans="1:14" x14ac:dyDescent="0.2">
      <c r="A20441" t="s">
        <v>20345</v>
      </c>
      <c r="B20441" t="s">
        <v>40020</v>
      </c>
      <c r="I20441" t="s">
        <v>4</v>
      </c>
      <c r="J20441">
        <v>24514</v>
      </c>
      <c r="M20441">
        <v>24514</v>
      </c>
      <c r="N20441">
        <f t="shared" si="319"/>
        <v>0</v>
      </c>
    </row>
    <row r="20442" spans="1:14" x14ac:dyDescent="0.2">
      <c r="A20442" t="s">
        <v>20346</v>
      </c>
      <c r="B20442" t="s">
        <v>40020</v>
      </c>
      <c r="I20442" t="s">
        <v>4</v>
      </c>
      <c r="J20442">
        <v>24514</v>
      </c>
      <c r="M20442">
        <v>24514</v>
      </c>
      <c r="N20442">
        <f t="shared" si="319"/>
        <v>0</v>
      </c>
    </row>
    <row r="20443" spans="1:14" x14ac:dyDescent="0.2">
      <c r="A20443" t="s">
        <v>20347</v>
      </c>
      <c r="B20443" t="s">
        <v>40021</v>
      </c>
      <c r="I20443" t="s">
        <v>4</v>
      </c>
      <c r="J20443">
        <v>26506</v>
      </c>
      <c r="M20443">
        <v>26506</v>
      </c>
      <c r="N20443">
        <f t="shared" si="319"/>
        <v>0</v>
      </c>
    </row>
    <row r="20444" spans="1:14" x14ac:dyDescent="0.2">
      <c r="A20444" t="s">
        <v>20348</v>
      </c>
      <c r="B20444" t="s">
        <v>40021</v>
      </c>
      <c r="I20444" t="s">
        <v>4</v>
      </c>
      <c r="J20444">
        <v>26506</v>
      </c>
      <c r="M20444">
        <v>26506</v>
      </c>
      <c r="N20444">
        <f t="shared" si="319"/>
        <v>0</v>
      </c>
    </row>
    <row r="20445" spans="1:14" x14ac:dyDescent="0.2">
      <c r="A20445" t="s">
        <v>20349</v>
      </c>
      <c r="B20445" t="s">
        <v>40022</v>
      </c>
      <c r="I20445" t="s">
        <v>4</v>
      </c>
      <c r="J20445">
        <v>27608</v>
      </c>
      <c r="M20445">
        <v>27608</v>
      </c>
      <c r="N20445">
        <f t="shared" si="319"/>
        <v>0</v>
      </c>
    </row>
    <row r="20446" spans="1:14" x14ac:dyDescent="0.2">
      <c r="A20446" t="s">
        <v>20350</v>
      </c>
      <c r="B20446" t="s">
        <v>40022</v>
      </c>
      <c r="I20446" t="s">
        <v>4</v>
      </c>
      <c r="J20446">
        <v>27608</v>
      </c>
      <c r="M20446">
        <v>27608</v>
      </c>
      <c r="N20446">
        <f t="shared" si="319"/>
        <v>0</v>
      </c>
    </row>
    <row r="20447" spans="1:14" x14ac:dyDescent="0.2">
      <c r="A20447" t="s">
        <v>20351</v>
      </c>
      <c r="B20447" t="s">
        <v>40023</v>
      </c>
      <c r="I20447" t="s">
        <v>4</v>
      </c>
      <c r="J20447">
        <v>31441.599999999999</v>
      </c>
      <c r="M20447">
        <v>31441.599999999999</v>
      </c>
      <c r="N20447">
        <f t="shared" si="319"/>
        <v>0</v>
      </c>
    </row>
    <row r="20448" spans="1:14" x14ac:dyDescent="0.2">
      <c r="A20448" t="s">
        <v>20352</v>
      </c>
      <c r="B20448" t="s">
        <v>40023</v>
      </c>
      <c r="I20448" t="s">
        <v>4</v>
      </c>
      <c r="J20448">
        <v>31441.599999999999</v>
      </c>
      <c r="M20448">
        <v>31441.599999999999</v>
      </c>
      <c r="N20448">
        <f t="shared" si="319"/>
        <v>0</v>
      </c>
    </row>
    <row r="20449" spans="1:14" x14ac:dyDescent="0.2">
      <c r="A20449" t="s">
        <v>20353</v>
      </c>
      <c r="B20449" t="s">
        <v>40024</v>
      </c>
      <c r="I20449" t="s">
        <v>4</v>
      </c>
      <c r="J20449">
        <v>32748.799999999999</v>
      </c>
      <c r="M20449">
        <v>32748.799999999999</v>
      </c>
      <c r="N20449">
        <f t="shared" si="319"/>
        <v>0</v>
      </c>
    </row>
    <row r="20450" spans="1:14" x14ac:dyDescent="0.2">
      <c r="A20450" t="s">
        <v>20354</v>
      </c>
      <c r="B20450" t="s">
        <v>40024</v>
      </c>
      <c r="I20450" t="s">
        <v>4</v>
      </c>
      <c r="J20450">
        <v>32748.799999999999</v>
      </c>
      <c r="M20450">
        <v>32748.799999999999</v>
      </c>
      <c r="N20450">
        <f t="shared" si="319"/>
        <v>0</v>
      </c>
    </row>
    <row r="20451" spans="1:14" x14ac:dyDescent="0.2">
      <c r="A20451" t="s">
        <v>20355</v>
      </c>
      <c r="B20451" t="s">
        <v>40025</v>
      </c>
      <c r="I20451" t="s">
        <v>4</v>
      </c>
      <c r="J20451">
        <v>19009.2</v>
      </c>
      <c r="M20451">
        <v>19009.2</v>
      </c>
      <c r="N20451">
        <f t="shared" si="319"/>
        <v>0</v>
      </c>
    </row>
    <row r="20452" spans="1:14" x14ac:dyDescent="0.2">
      <c r="A20452" t="s">
        <v>20356</v>
      </c>
      <c r="B20452" t="s">
        <v>40025</v>
      </c>
      <c r="I20452" t="s">
        <v>4</v>
      </c>
      <c r="J20452">
        <v>19009.2</v>
      </c>
      <c r="M20452">
        <v>19009.2</v>
      </c>
      <c r="N20452">
        <f t="shared" si="319"/>
        <v>0</v>
      </c>
    </row>
    <row r="20453" spans="1:14" x14ac:dyDescent="0.2">
      <c r="A20453" t="s">
        <v>20357</v>
      </c>
      <c r="B20453" t="s">
        <v>40026</v>
      </c>
      <c r="I20453" t="s">
        <v>4</v>
      </c>
      <c r="J20453">
        <v>19790.400000000001</v>
      </c>
      <c r="M20453">
        <v>19790.400000000001</v>
      </c>
      <c r="N20453">
        <f t="shared" si="319"/>
        <v>0</v>
      </c>
    </row>
    <row r="20454" spans="1:14" x14ac:dyDescent="0.2">
      <c r="A20454" t="s">
        <v>20358</v>
      </c>
      <c r="B20454" t="s">
        <v>40026</v>
      </c>
      <c r="I20454" t="s">
        <v>4</v>
      </c>
      <c r="J20454">
        <v>19790.400000000001</v>
      </c>
      <c r="M20454">
        <v>19790.400000000001</v>
      </c>
      <c r="N20454">
        <f t="shared" si="319"/>
        <v>0</v>
      </c>
    </row>
    <row r="20455" spans="1:14" x14ac:dyDescent="0.2">
      <c r="A20455" t="s">
        <v>20359</v>
      </c>
      <c r="B20455" t="s">
        <v>40027</v>
      </c>
      <c r="I20455" t="s">
        <v>4</v>
      </c>
      <c r="J20455">
        <v>22330.7</v>
      </c>
      <c r="M20455">
        <v>22330.7</v>
      </c>
      <c r="N20455">
        <f t="shared" si="319"/>
        <v>0</v>
      </c>
    </row>
    <row r="20456" spans="1:14" x14ac:dyDescent="0.2">
      <c r="A20456" t="s">
        <v>20360</v>
      </c>
      <c r="B20456" t="s">
        <v>40027</v>
      </c>
      <c r="I20456" t="s">
        <v>4</v>
      </c>
      <c r="J20456">
        <v>22330.7</v>
      </c>
      <c r="M20456">
        <v>22330.7</v>
      </c>
      <c r="N20456">
        <f t="shared" si="319"/>
        <v>0</v>
      </c>
    </row>
    <row r="20457" spans="1:14" x14ac:dyDescent="0.2">
      <c r="A20457" t="s">
        <v>20361</v>
      </c>
      <c r="B20457" t="s">
        <v>40028</v>
      </c>
      <c r="I20457" t="s">
        <v>4</v>
      </c>
      <c r="J20457">
        <v>23248.400000000001</v>
      </c>
      <c r="M20457">
        <v>23248.400000000001</v>
      </c>
      <c r="N20457">
        <f t="shared" si="319"/>
        <v>0</v>
      </c>
    </row>
    <row r="20458" spans="1:14" x14ac:dyDescent="0.2">
      <c r="A20458" t="s">
        <v>20362</v>
      </c>
      <c r="B20458" t="s">
        <v>40028</v>
      </c>
      <c r="I20458" t="s">
        <v>4</v>
      </c>
      <c r="J20458">
        <v>23248.400000000001</v>
      </c>
      <c r="M20458">
        <v>23248.400000000001</v>
      </c>
      <c r="N20458">
        <f t="shared" si="319"/>
        <v>0</v>
      </c>
    </row>
    <row r="20459" spans="1:14" x14ac:dyDescent="0.2">
      <c r="A20459" t="s">
        <v>20363</v>
      </c>
      <c r="B20459" t="s">
        <v>40029</v>
      </c>
      <c r="I20459" t="s">
        <v>4</v>
      </c>
      <c r="J20459">
        <v>21462</v>
      </c>
      <c r="M20459">
        <v>21462</v>
      </c>
      <c r="N20459">
        <f t="shared" si="319"/>
        <v>0</v>
      </c>
    </row>
    <row r="20460" spans="1:14" x14ac:dyDescent="0.2">
      <c r="A20460" t="s">
        <v>20364</v>
      </c>
      <c r="B20460" t="s">
        <v>40029</v>
      </c>
      <c r="I20460" t="s">
        <v>4</v>
      </c>
      <c r="J20460">
        <v>21462</v>
      </c>
      <c r="M20460">
        <v>21462</v>
      </c>
      <c r="N20460">
        <f t="shared" si="319"/>
        <v>0</v>
      </c>
    </row>
    <row r="20461" spans="1:14" x14ac:dyDescent="0.2">
      <c r="A20461" t="s">
        <v>20365</v>
      </c>
      <c r="B20461" t="s">
        <v>40030</v>
      </c>
      <c r="I20461" t="s">
        <v>4</v>
      </c>
      <c r="J20461">
        <v>22344</v>
      </c>
      <c r="M20461">
        <v>22344</v>
      </c>
      <c r="N20461">
        <f t="shared" si="319"/>
        <v>0</v>
      </c>
    </row>
    <row r="20462" spans="1:14" x14ac:dyDescent="0.2">
      <c r="A20462" t="s">
        <v>20366</v>
      </c>
      <c r="B20462" t="s">
        <v>40030</v>
      </c>
      <c r="I20462" t="s">
        <v>4</v>
      </c>
      <c r="J20462">
        <v>22344</v>
      </c>
      <c r="M20462">
        <v>22344</v>
      </c>
      <c r="N20462">
        <f t="shared" si="319"/>
        <v>0</v>
      </c>
    </row>
    <row r="20463" spans="1:14" x14ac:dyDescent="0.2">
      <c r="A20463" t="s">
        <v>20367</v>
      </c>
      <c r="B20463" t="s">
        <v>40031</v>
      </c>
      <c r="I20463" t="s">
        <v>4</v>
      </c>
      <c r="J20463">
        <v>30149</v>
      </c>
      <c r="M20463">
        <v>30149</v>
      </c>
      <c r="N20463">
        <f t="shared" si="319"/>
        <v>0</v>
      </c>
    </row>
    <row r="20464" spans="1:14" x14ac:dyDescent="0.2">
      <c r="A20464" t="s">
        <v>20368</v>
      </c>
      <c r="B20464" t="s">
        <v>40031</v>
      </c>
      <c r="I20464" t="s">
        <v>4</v>
      </c>
      <c r="J20464">
        <v>30149</v>
      </c>
      <c r="M20464">
        <v>30149</v>
      </c>
      <c r="N20464">
        <f t="shared" si="319"/>
        <v>0</v>
      </c>
    </row>
    <row r="20465" spans="1:14" x14ac:dyDescent="0.2">
      <c r="A20465" t="s">
        <v>20369</v>
      </c>
      <c r="B20465" t="s">
        <v>40032</v>
      </c>
      <c r="I20465" t="s">
        <v>4</v>
      </c>
      <c r="J20465">
        <v>31388</v>
      </c>
      <c r="M20465">
        <v>31388</v>
      </c>
      <c r="N20465">
        <f t="shared" si="319"/>
        <v>0</v>
      </c>
    </row>
    <row r="20466" spans="1:14" x14ac:dyDescent="0.2">
      <c r="A20466" t="s">
        <v>20370</v>
      </c>
      <c r="B20466" t="s">
        <v>40032</v>
      </c>
      <c r="I20466" t="s">
        <v>4</v>
      </c>
      <c r="J20466">
        <v>31388</v>
      </c>
      <c r="M20466">
        <v>31388</v>
      </c>
      <c r="N20466">
        <f t="shared" si="319"/>
        <v>0</v>
      </c>
    </row>
    <row r="20467" spans="1:14" x14ac:dyDescent="0.2">
      <c r="A20467" t="s">
        <v>20371</v>
      </c>
      <c r="B20467" t="s">
        <v>40033</v>
      </c>
      <c r="I20467" t="s">
        <v>4</v>
      </c>
      <c r="J20467">
        <v>23506</v>
      </c>
      <c r="M20467">
        <v>23506</v>
      </c>
      <c r="N20467">
        <f t="shared" si="319"/>
        <v>0</v>
      </c>
    </row>
    <row r="20468" spans="1:14" x14ac:dyDescent="0.2">
      <c r="A20468" t="s">
        <v>20372</v>
      </c>
      <c r="B20468" t="s">
        <v>40033</v>
      </c>
      <c r="I20468" t="s">
        <v>4</v>
      </c>
      <c r="J20468">
        <v>23506</v>
      </c>
      <c r="M20468">
        <v>23506</v>
      </c>
      <c r="N20468">
        <f t="shared" si="319"/>
        <v>0</v>
      </c>
    </row>
    <row r="20469" spans="1:14" x14ac:dyDescent="0.2">
      <c r="A20469" t="s">
        <v>20373</v>
      </c>
      <c r="B20469" t="s">
        <v>40034</v>
      </c>
      <c r="I20469" t="s">
        <v>4</v>
      </c>
      <c r="J20469">
        <v>24472</v>
      </c>
      <c r="M20469">
        <v>24472</v>
      </c>
      <c r="N20469">
        <f t="shared" si="319"/>
        <v>0</v>
      </c>
    </row>
    <row r="20470" spans="1:14" x14ac:dyDescent="0.2">
      <c r="A20470" t="s">
        <v>20374</v>
      </c>
      <c r="B20470" t="s">
        <v>40034</v>
      </c>
      <c r="I20470" t="s">
        <v>4</v>
      </c>
      <c r="J20470">
        <v>24472</v>
      </c>
      <c r="M20470">
        <v>24472</v>
      </c>
      <c r="N20470">
        <f t="shared" si="319"/>
        <v>0</v>
      </c>
    </row>
    <row r="20471" spans="1:14" x14ac:dyDescent="0.2">
      <c r="A20471" t="s">
        <v>20375</v>
      </c>
      <c r="B20471" t="s">
        <v>40035</v>
      </c>
      <c r="I20471" t="s">
        <v>4</v>
      </c>
      <c r="J20471">
        <v>32090.799999999999</v>
      </c>
      <c r="M20471">
        <v>32090.799999999999</v>
      </c>
      <c r="N20471">
        <f t="shared" si="319"/>
        <v>0</v>
      </c>
    </row>
    <row r="20472" spans="1:14" x14ac:dyDescent="0.2">
      <c r="A20472" t="s">
        <v>20376</v>
      </c>
      <c r="B20472" t="s">
        <v>40035</v>
      </c>
      <c r="I20472" t="s">
        <v>4</v>
      </c>
      <c r="J20472">
        <v>32090.799999999999</v>
      </c>
      <c r="M20472">
        <v>32090.799999999999</v>
      </c>
      <c r="N20472">
        <f t="shared" si="319"/>
        <v>0</v>
      </c>
    </row>
    <row r="20473" spans="1:14" x14ac:dyDescent="0.2">
      <c r="A20473" t="s">
        <v>20377</v>
      </c>
      <c r="B20473" t="s">
        <v>40036</v>
      </c>
      <c r="I20473" t="s">
        <v>4</v>
      </c>
      <c r="J20473">
        <v>33409.599999999999</v>
      </c>
      <c r="M20473">
        <v>33409.599999999999</v>
      </c>
      <c r="N20473">
        <f t="shared" si="319"/>
        <v>0</v>
      </c>
    </row>
    <row r="20474" spans="1:14" x14ac:dyDescent="0.2">
      <c r="A20474" t="s">
        <v>20378</v>
      </c>
      <c r="B20474" t="s">
        <v>40036</v>
      </c>
      <c r="I20474" t="s">
        <v>4</v>
      </c>
      <c r="J20474">
        <v>33409.599999999999</v>
      </c>
      <c r="M20474">
        <v>33409.599999999999</v>
      </c>
      <c r="N20474">
        <f t="shared" si="319"/>
        <v>0</v>
      </c>
    </row>
    <row r="20475" spans="1:14" x14ac:dyDescent="0.2">
      <c r="A20475" t="s">
        <v>20379</v>
      </c>
      <c r="B20475" t="s">
        <v>40037</v>
      </c>
      <c r="I20475" t="s">
        <v>4</v>
      </c>
      <c r="J20475">
        <v>26418.7</v>
      </c>
      <c r="M20475">
        <v>26418.7</v>
      </c>
      <c r="N20475">
        <f t="shared" si="319"/>
        <v>0</v>
      </c>
    </row>
    <row r="20476" spans="1:14" x14ac:dyDescent="0.2">
      <c r="A20476" t="s">
        <v>20380</v>
      </c>
      <c r="B20476" t="s">
        <v>40037</v>
      </c>
      <c r="I20476" t="s">
        <v>4</v>
      </c>
      <c r="J20476">
        <v>26418.7</v>
      </c>
      <c r="M20476">
        <v>26418.7</v>
      </c>
      <c r="N20476">
        <f t="shared" si="319"/>
        <v>0</v>
      </c>
    </row>
    <row r="20477" spans="1:14" x14ac:dyDescent="0.2">
      <c r="A20477" t="s">
        <v>20381</v>
      </c>
      <c r="B20477" t="s">
        <v>40038</v>
      </c>
      <c r="I20477" t="s">
        <v>4</v>
      </c>
      <c r="J20477">
        <v>27504.400000000001</v>
      </c>
      <c r="M20477">
        <v>27504.400000000001</v>
      </c>
      <c r="N20477">
        <f t="shared" si="319"/>
        <v>0</v>
      </c>
    </row>
    <row r="20478" spans="1:14" x14ac:dyDescent="0.2">
      <c r="A20478" t="s">
        <v>20382</v>
      </c>
      <c r="B20478" t="s">
        <v>40038</v>
      </c>
      <c r="I20478" t="s">
        <v>4</v>
      </c>
      <c r="J20478">
        <v>27504.400000000001</v>
      </c>
      <c r="M20478">
        <v>27504.400000000001</v>
      </c>
      <c r="N20478">
        <f t="shared" si="319"/>
        <v>0</v>
      </c>
    </row>
    <row r="20479" spans="1:14" x14ac:dyDescent="0.2">
      <c r="A20479" t="s">
        <v>20383</v>
      </c>
      <c r="B20479" t="s">
        <v>40039</v>
      </c>
      <c r="I20479" t="s">
        <v>4</v>
      </c>
      <c r="J20479">
        <v>35616.699999999997</v>
      </c>
      <c r="M20479">
        <v>35616.699999999997</v>
      </c>
      <c r="N20479">
        <f t="shared" si="319"/>
        <v>0</v>
      </c>
    </row>
    <row r="20480" spans="1:14" x14ac:dyDescent="0.2">
      <c r="A20480" t="s">
        <v>20384</v>
      </c>
      <c r="B20480" t="s">
        <v>40039</v>
      </c>
      <c r="I20480" t="s">
        <v>4</v>
      </c>
      <c r="J20480">
        <v>35616.699999999997</v>
      </c>
      <c r="M20480">
        <v>35616.699999999997</v>
      </c>
      <c r="N20480">
        <f t="shared" si="319"/>
        <v>0</v>
      </c>
    </row>
    <row r="20481" spans="1:14" x14ac:dyDescent="0.2">
      <c r="A20481" t="s">
        <v>20385</v>
      </c>
      <c r="B20481" t="s">
        <v>40040</v>
      </c>
      <c r="I20481" t="s">
        <v>4</v>
      </c>
      <c r="J20481">
        <v>37080.400000000001</v>
      </c>
      <c r="M20481">
        <v>37080.400000000001</v>
      </c>
      <c r="N20481">
        <f t="shared" si="319"/>
        <v>0</v>
      </c>
    </row>
    <row r="20482" spans="1:14" x14ac:dyDescent="0.2">
      <c r="A20482" t="s">
        <v>20386</v>
      </c>
      <c r="B20482" t="s">
        <v>40040</v>
      </c>
      <c r="I20482" t="s">
        <v>4</v>
      </c>
      <c r="J20482">
        <v>37080.400000000001</v>
      </c>
      <c r="M20482">
        <v>37080.400000000001</v>
      </c>
      <c r="N20482">
        <f t="shared" si="319"/>
        <v>0</v>
      </c>
    </row>
    <row r="20483" spans="1:14" x14ac:dyDescent="0.2">
      <c r="A20483" t="s">
        <v>20387</v>
      </c>
      <c r="B20483" t="s">
        <v>40041</v>
      </c>
      <c r="I20483" t="s">
        <v>4</v>
      </c>
      <c r="J20483">
        <v>35472</v>
      </c>
      <c r="M20483">
        <v>35472</v>
      </c>
      <c r="N20483">
        <f t="shared" si="319"/>
        <v>0</v>
      </c>
    </row>
    <row r="20484" spans="1:14" x14ac:dyDescent="0.2">
      <c r="A20484" t="s">
        <v>20388</v>
      </c>
      <c r="B20484" t="s">
        <v>40041</v>
      </c>
      <c r="I20484" t="s">
        <v>4</v>
      </c>
      <c r="J20484">
        <v>35472</v>
      </c>
      <c r="M20484">
        <v>35472</v>
      </c>
      <c r="N20484">
        <f t="shared" ref="N20484:N20547" si="320">J20484-M20484</f>
        <v>0</v>
      </c>
    </row>
    <row r="20485" spans="1:14" x14ac:dyDescent="0.2">
      <c r="A20485" t="s">
        <v>20389</v>
      </c>
      <c r="B20485" t="s">
        <v>40042</v>
      </c>
      <c r="I20485" t="s">
        <v>4</v>
      </c>
      <c r="J20485">
        <v>37836.800000000003</v>
      </c>
      <c r="M20485">
        <v>37836.800000000003</v>
      </c>
      <c r="N20485">
        <f t="shared" si="320"/>
        <v>0</v>
      </c>
    </row>
    <row r="20486" spans="1:14" x14ac:dyDescent="0.2">
      <c r="A20486" t="s">
        <v>20390</v>
      </c>
      <c r="B20486" t="s">
        <v>40042</v>
      </c>
      <c r="I20486" t="s">
        <v>4</v>
      </c>
      <c r="J20486">
        <v>37836.800000000003</v>
      </c>
      <c r="M20486">
        <v>37836.800000000003</v>
      </c>
      <c r="N20486">
        <f t="shared" si="320"/>
        <v>0</v>
      </c>
    </row>
    <row r="20487" spans="1:14" x14ac:dyDescent="0.2">
      <c r="A20487" t="s">
        <v>20391</v>
      </c>
      <c r="B20487" t="s">
        <v>40043</v>
      </c>
      <c r="I20487" t="s">
        <v>4</v>
      </c>
      <c r="J20487">
        <v>53040</v>
      </c>
      <c r="M20487">
        <v>53040</v>
      </c>
      <c r="N20487">
        <f t="shared" si="320"/>
        <v>0</v>
      </c>
    </row>
    <row r="20488" spans="1:14" x14ac:dyDescent="0.2">
      <c r="A20488" t="s">
        <v>20392</v>
      </c>
      <c r="B20488" t="s">
        <v>40043</v>
      </c>
      <c r="I20488" t="s">
        <v>4</v>
      </c>
      <c r="J20488">
        <v>53040</v>
      </c>
      <c r="M20488">
        <v>53040</v>
      </c>
      <c r="N20488">
        <f t="shared" si="320"/>
        <v>0</v>
      </c>
    </row>
    <row r="20489" spans="1:14" x14ac:dyDescent="0.2">
      <c r="A20489" t="s">
        <v>20393</v>
      </c>
      <c r="B20489" t="s">
        <v>40044</v>
      </c>
      <c r="I20489" t="s">
        <v>4</v>
      </c>
      <c r="J20489">
        <v>56576</v>
      </c>
      <c r="M20489">
        <v>56576</v>
      </c>
      <c r="N20489">
        <f t="shared" si="320"/>
        <v>0</v>
      </c>
    </row>
    <row r="20490" spans="1:14" x14ac:dyDescent="0.2">
      <c r="A20490" t="s">
        <v>20394</v>
      </c>
      <c r="B20490" t="s">
        <v>40044</v>
      </c>
      <c r="I20490" t="s">
        <v>4</v>
      </c>
      <c r="J20490">
        <v>56576</v>
      </c>
      <c r="M20490">
        <v>56576</v>
      </c>
      <c r="N20490">
        <f t="shared" si="320"/>
        <v>0</v>
      </c>
    </row>
    <row r="20491" spans="1:14" x14ac:dyDescent="0.2">
      <c r="A20491" t="s">
        <v>20395</v>
      </c>
      <c r="B20491" t="s">
        <v>40045</v>
      </c>
      <c r="I20491" t="s">
        <v>4</v>
      </c>
      <c r="J20491">
        <v>51260</v>
      </c>
      <c r="M20491">
        <v>51260</v>
      </c>
      <c r="N20491">
        <f t="shared" si="320"/>
        <v>0</v>
      </c>
    </row>
    <row r="20492" spans="1:14" x14ac:dyDescent="0.2">
      <c r="A20492" t="s">
        <v>20396</v>
      </c>
      <c r="B20492" t="s">
        <v>40045</v>
      </c>
      <c r="I20492" t="s">
        <v>4</v>
      </c>
      <c r="J20492">
        <v>51260</v>
      </c>
      <c r="M20492">
        <v>51260</v>
      </c>
      <c r="N20492">
        <f t="shared" si="320"/>
        <v>0</v>
      </c>
    </row>
    <row r="20493" spans="1:14" x14ac:dyDescent="0.2">
      <c r="A20493" t="s">
        <v>20397</v>
      </c>
      <c r="B20493" t="s">
        <v>40046</v>
      </c>
      <c r="I20493" t="s">
        <v>4</v>
      </c>
      <c r="J20493">
        <v>54890</v>
      </c>
      <c r="M20493">
        <v>54890</v>
      </c>
      <c r="N20493">
        <f t="shared" si="320"/>
        <v>0</v>
      </c>
    </row>
    <row r="20494" spans="1:14" x14ac:dyDescent="0.2">
      <c r="A20494" t="s">
        <v>20398</v>
      </c>
      <c r="B20494" t="s">
        <v>40046</v>
      </c>
      <c r="I20494" t="s">
        <v>4</v>
      </c>
      <c r="J20494">
        <v>54890</v>
      </c>
      <c r="M20494">
        <v>54890</v>
      </c>
      <c r="N20494">
        <f t="shared" si="320"/>
        <v>0</v>
      </c>
    </row>
    <row r="20495" spans="1:14" x14ac:dyDescent="0.2">
      <c r="A20495" t="s">
        <v>20399</v>
      </c>
      <c r="B20495" t="s">
        <v>40047</v>
      </c>
      <c r="I20495" t="s">
        <v>4</v>
      </c>
      <c r="J20495">
        <v>72789.2</v>
      </c>
      <c r="M20495">
        <v>72789.2</v>
      </c>
      <c r="N20495">
        <f t="shared" si="320"/>
        <v>0</v>
      </c>
    </row>
    <row r="20496" spans="1:14" x14ac:dyDescent="0.2">
      <c r="A20496" t="s">
        <v>20400</v>
      </c>
      <c r="B20496" t="s">
        <v>40047</v>
      </c>
      <c r="I20496" t="s">
        <v>4</v>
      </c>
      <c r="J20496">
        <v>72789.2</v>
      </c>
      <c r="M20496">
        <v>72789.2</v>
      </c>
      <c r="N20496">
        <f t="shared" si="320"/>
        <v>0</v>
      </c>
    </row>
    <row r="20497" spans="1:14" x14ac:dyDescent="0.2">
      <c r="A20497" t="s">
        <v>20401</v>
      </c>
      <c r="B20497" t="s">
        <v>40048</v>
      </c>
      <c r="I20497" t="s">
        <v>4</v>
      </c>
      <c r="J20497">
        <v>77943.8</v>
      </c>
      <c r="M20497">
        <v>77943.8</v>
      </c>
      <c r="N20497">
        <f t="shared" si="320"/>
        <v>0</v>
      </c>
    </row>
    <row r="20498" spans="1:14" x14ac:dyDescent="0.2">
      <c r="A20498" t="s">
        <v>20402</v>
      </c>
      <c r="B20498" t="s">
        <v>40048</v>
      </c>
      <c r="I20498" t="s">
        <v>4</v>
      </c>
      <c r="J20498">
        <v>77943.8</v>
      </c>
      <c r="M20498">
        <v>77943.8</v>
      </c>
      <c r="N20498">
        <f t="shared" si="320"/>
        <v>0</v>
      </c>
    </row>
    <row r="20499" spans="1:14" x14ac:dyDescent="0.2">
      <c r="A20499" t="s">
        <v>20403</v>
      </c>
      <c r="B20499" t="s">
        <v>40049</v>
      </c>
      <c r="I20499" t="s">
        <v>4</v>
      </c>
      <c r="J20499">
        <v>77309.399999999994</v>
      </c>
      <c r="M20499">
        <v>77309.399999999994</v>
      </c>
      <c r="N20499">
        <f t="shared" si="320"/>
        <v>0</v>
      </c>
    </row>
    <row r="20500" spans="1:14" x14ac:dyDescent="0.2">
      <c r="A20500" t="s">
        <v>20404</v>
      </c>
      <c r="B20500" t="s">
        <v>40049</v>
      </c>
      <c r="I20500" t="s">
        <v>4</v>
      </c>
      <c r="J20500">
        <v>77309.399999999994</v>
      </c>
      <c r="M20500">
        <v>77309.399999999994</v>
      </c>
      <c r="N20500">
        <f t="shared" si="320"/>
        <v>0</v>
      </c>
    </row>
    <row r="20501" spans="1:14" x14ac:dyDescent="0.2">
      <c r="A20501" t="s">
        <v>20405</v>
      </c>
      <c r="B20501" t="s">
        <v>40050</v>
      </c>
      <c r="I20501" t="s">
        <v>4</v>
      </c>
      <c r="J20501">
        <v>82784.100000000006</v>
      </c>
      <c r="M20501">
        <v>82784.100000000006</v>
      </c>
      <c r="N20501">
        <f t="shared" si="320"/>
        <v>0</v>
      </c>
    </row>
    <row r="20502" spans="1:14" x14ac:dyDescent="0.2">
      <c r="A20502" t="s">
        <v>20406</v>
      </c>
      <c r="B20502" t="s">
        <v>40050</v>
      </c>
      <c r="I20502" t="s">
        <v>4</v>
      </c>
      <c r="J20502">
        <v>82784.100000000006</v>
      </c>
      <c r="M20502">
        <v>82784.100000000006</v>
      </c>
      <c r="N20502">
        <f t="shared" si="320"/>
        <v>0</v>
      </c>
    </row>
    <row r="20503" spans="1:14" x14ac:dyDescent="0.2">
      <c r="A20503" t="s">
        <v>20407</v>
      </c>
      <c r="B20503" t="s">
        <v>40051</v>
      </c>
      <c r="I20503" t="s">
        <v>4</v>
      </c>
      <c r="J20503">
        <v>60300.4</v>
      </c>
      <c r="M20503">
        <v>60300.4</v>
      </c>
      <c r="N20503">
        <f t="shared" si="320"/>
        <v>0</v>
      </c>
    </row>
    <row r="20504" spans="1:14" x14ac:dyDescent="0.2">
      <c r="A20504" t="s">
        <v>20408</v>
      </c>
      <c r="B20504" t="s">
        <v>40051</v>
      </c>
      <c r="I20504" t="s">
        <v>4</v>
      </c>
      <c r="J20504">
        <v>60300.4</v>
      </c>
      <c r="M20504">
        <v>60300.4</v>
      </c>
      <c r="N20504">
        <f t="shared" si="320"/>
        <v>0</v>
      </c>
    </row>
    <row r="20505" spans="1:14" x14ac:dyDescent="0.2">
      <c r="A20505" t="s">
        <v>20409</v>
      </c>
      <c r="B20505" t="s">
        <v>40052</v>
      </c>
      <c r="I20505" t="s">
        <v>4</v>
      </c>
      <c r="J20505">
        <v>64570.6</v>
      </c>
      <c r="M20505">
        <v>64570.6</v>
      </c>
      <c r="N20505">
        <f t="shared" si="320"/>
        <v>0</v>
      </c>
    </row>
    <row r="20506" spans="1:14" x14ac:dyDescent="0.2">
      <c r="A20506" t="s">
        <v>20410</v>
      </c>
      <c r="B20506" t="s">
        <v>40052</v>
      </c>
      <c r="I20506" t="s">
        <v>4</v>
      </c>
      <c r="J20506">
        <v>64570.6</v>
      </c>
      <c r="M20506">
        <v>64570.6</v>
      </c>
      <c r="N20506">
        <f t="shared" si="320"/>
        <v>0</v>
      </c>
    </row>
    <row r="20507" spans="1:14" x14ac:dyDescent="0.2">
      <c r="A20507" t="s">
        <v>20411</v>
      </c>
      <c r="B20507" t="s">
        <v>40053</v>
      </c>
      <c r="I20507" t="s">
        <v>4</v>
      </c>
      <c r="J20507">
        <v>5221.6000000000004</v>
      </c>
      <c r="M20507">
        <v>5221.6000000000004</v>
      </c>
      <c r="N20507">
        <f t="shared" si="320"/>
        <v>0</v>
      </c>
    </row>
    <row r="20508" spans="1:14" x14ac:dyDescent="0.2">
      <c r="A20508" t="s">
        <v>20412</v>
      </c>
      <c r="B20508" t="s">
        <v>40053</v>
      </c>
      <c r="I20508" t="s">
        <v>4</v>
      </c>
      <c r="J20508">
        <v>5221.6000000000004</v>
      </c>
      <c r="M20508">
        <v>5221.6000000000004</v>
      </c>
      <c r="N20508">
        <f t="shared" si="320"/>
        <v>0</v>
      </c>
    </row>
    <row r="20509" spans="1:14" x14ac:dyDescent="0.2">
      <c r="A20509" t="s">
        <v>20413</v>
      </c>
      <c r="B20509" t="s">
        <v>40054</v>
      </c>
      <c r="I20509" t="s">
        <v>4</v>
      </c>
      <c r="J20509">
        <v>5477.8</v>
      </c>
      <c r="M20509">
        <v>5477.8</v>
      </c>
      <c r="N20509">
        <f t="shared" si="320"/>
        <v>0</v>
      </c>
    </row>
    <row r="20510" spans="1:14" x14ac:dyDescent="0.2">
      <c r="A20510" t="s">
        <v>20414</v>
      </c>
      <c r="B20510" t="s">
        <v>40054</v>
      </c>
      <c r="I20510" t="s">
        <v>4</v>
      </c>
      <c r="J20510">
        <v>5477.8</v>
      </c>
      <c r="M20510">
        <v>5477.8</v>
      </c>
      <c r="N20510">
        <f t="shared" si="320"/>
        <v>0</v>
      </c>
    </row>
    <row r="20511" spans="1:14" x14ac:dyDescent="0.2">
      <c r="A20511" t="s">
        <v>20415</v>
      </c>
      <c r="B20511" t="s">
        <v>40055</v>
      </c>
      <c r="I20511" t="s">
        <v>4</v>
      </c>
      <c r="J20511">
        <v>6933.6</v>
      </c>
      <c r="M20511">
        <v>6933.6</v>
      </c>
      <c r="N20511">
        <f t="shared" si="320"/>
        <v>0</v>
      </c>
    </row>
    <row r="20512" spans="1:14" x14ac:dyDescent="0.2">
      <c r="A20512" t="s">
        <v>20416</v>
      </c>
      <c r="B20512" t="s">
        <v>40055</v>
      </c>
      <c r="I20512" t="s">
        <v>4</v>
      </c>
      <c r="J20512">
        <v>6933.6</v>
      </c>
      <c r="M20512">
        <v>6933.6</v>
      </c>
      <c r="N20512">
        <f t="shared" si="320"/>
        <v>0</v>
      </c>
    </row>
    <row r="20513" spans="1:14" x14ac:dyDescent="0.2">
      <c r="A20513" t="s">
        <v>20417</v>
      </c>
      <c r="B20513" t="s">
        <v>40056</v>
      </c>
      <c r="I20513" t="s">
        <v>4</v>
      </c>
      <c r="J20513">
        <v>7273.8</v>
      </c>
      <c r="M20513">
        <v>7273.8</v>
      </c>
      <c r="N20513">
        <f t="shared" si="320"/>
        <v>0</v>
      </c>
    </row>
    <row r="20514" spans="1:14" x14ac:dyDescent="0.2">
      <c r="A20514" t="s">
        <v>20418</v>
      </c>
      <c r="B20514" t="s">
        <v>40056</v>
      </c>
      <c r="I20514" t="s">
        <v>4</v>
      </c>
      <c r="J20514">
        <v>7273.8</v>
      </c>
      <c r="M20514">
        <v>7273.8</v>
      </c>
      <c r="N20514">
        <f t="shared" si="320"/>
        <v>0</v>
      </c>
    </row>
    <row r="20515" spans="1:14" x14ac:dyDescent="0.2">
      <c r="A20515" t="s">
        <v>20419</v>
      </c>
      <c r="B20515" t="s">
        <v>40057</v>
      </c>
      <c r="I20515" t="s">
        <v>4</v>
      </c>
      <c r="J20515">
        <v>8688.4</v>
      </c>
      <c r="M20515">
        <v>8688.4</v>
      </c>
      <c r="N20515">
        <f t="shared" si="320"/>
        <v>0</v>
      </c>
    </row>
    <row r="20516" spans="1:14" x14ac:dyDescent="0.2">
      <c r="A20516" t="s">
        <v>20420</v>
      </c>
      <c r="B20516" t="s">
        <v>40057</v>
      </c>
      <c r="I20516" t="s">
        <v>4</v>
      </c>
      <c r="J20516">
        <v>8688.4</v>
      </c>
      <c r="M20516">
        <v>8688.4</v>
      </c>
      <c r="N20516">
        <f t="shared" si="320"/>
        <v>0</v>
      </c>
    </row>
    <row r="20517" spans="1:14" x14ac:dyDescent="0.2">
      <c r="A20517" t="s">
        <v>20421</v>
      </c>
      <c r="B20517" t="s">
        <v>40058</v>
      </c>
      <c r="I20517" t="s">
        <v>4</v>
      </c>
      <c r="J20517">
        <v>9114.7000000000007</v>
      </c>
      <c r="M20517">
        <v>9114.7000000000007</v>
      </c>
      <c r="N20517">
        <f t="shared" si="320"/>
        <v>0</v>
      </c>
    </row>
    <row r="20518" spans="1:14" x14ac:dyDescent="0.2">
      <c r="A20518" t="s">
        <v>20422</v>
      </c>
      <c r="B20518" t="s">
        <v>40058</v>
      </c>
      <c r="I20518" t="s">
        <v>4</v>
      </c>
      <c r="J20518">
        <v>9114.7000000000007</v>
      </c>
      <c r="M20518">
        <v>9114.7000000000007</v>
      </c>
      <c r="N20518">
        <f t="shared" si="320"/>
        <v>0</v>
      </c>
    </row>
    <row r="20519" spans="1:14" x14ac:dyDescent="0.2">
      <c r="A20519" t="s">
        <v>20423</v>
      </c>
      <c r="B20519" t="s">
        <v>40059</v>
      </c>
      <c r="I20519" t="s">
        <v>4</v>
      </c>
      <c r="J20519">
        <v>10443.200000000001</v>
      </c>
      <c r="M20519">
        <v>10443.200000000001</v>
      </c>
      <c r="N20519">
        <f t="shared" si="320"/>
        <v>0</v>
      </c>
    </row>
    <row r="20520" spans="1:14" x14ac:dyDescent="0.2">
      <c r="A20520" t="s">
        <v>20424</v>
      </c>
      <c r="B20520" t="s">
        <v>40059</v>
      </c>
      <c r="I20520" t="s">
        <v>4</v>
      </c>
      <c r="J20520">
        <v>10443.200000000001</v>
      </c>
      <c r="M20520">
        <v>10443.200000000001</v>
      </c>
      <c r="N20520">
        <f t="shared" si="320"/>
        <v>0</v>
      </c>
    </row>
    <row r="20521" spans="1:14" x14ac:dyDescent="0.2">
      <c r="A20521" t="s">
        <v>20425</v>
      </c>
      <c r="B20521" t="s">
        <v>40060</v>
      </c>
      <c r="I20521" t="s">
        <v>4</v>
      </c>
      <c r="J20521">
        <v>10955.6</v>
      </c>
      <c r="M20521">
        <v>10955.6</v>
      </c>
      <c r="N20521">
        <f t="shared" si="320"/>
        <v>0</v>
      </c>
    </row>
    <row r="20522" spans="1:14" x14ac:dyDescent="0.2">
      <c r="A20522" t="s">
        <v>20426</v>
      </c>
      <c r="B20522" t="s">
        <v>40060</v>
      </c>
      <c r="I20522" t="s">
        <v>4</v>
      </c>
      <c r="J20522">
        <v>10955.6</v>
      </c>
      <c r="M20522">
        <v>10955.6</v>
      </c>
      <c r="N20522">
        <f t="shared" si="320"/>
        <v>0</v>
      </c>
    </row>
    <row r="20523" spans="1:14" x14ac:dyDescent="0.2">
      <c r="A20523" t="s">
        <v>20427</v>
      </c>
      <c r="B20523" t="s">
        <v>40061</v>
      </c>
      <c r="I20523" t="s">
        <v>4</v>
      </c>
      <c r="J20523">
        <v>12155.2</v>
      </c>
      <c r="M20523">
        <v>12155.2</v>
      </c>
      <c r="N20523">
        <f t="shared" si="320"/>
        <v>0</v>
      </c>
    </row>
    <row r="20524" spans="1:14" x14ac:dyDescent="0.2">
      <c r="A20524" t="s">
        <v>20428</v>
      </c>
      <c r="B20524" t="s">
        <v>40061</v>
      </c>
      <c r="I20524" t="s">
        <v>4</v>
      </c>
      <c r="J20524">
        <v>12155.2</v>
      </c>
      <c r="M20524">
        <v>12155.2</v>
      </c>
      <c r="N20524">
        <f t="shared" si="320"/>
        <v>0</v>
      </c>
    </row>
    <row r="20525" spans="1:14" x14ac:dyDescent="0.2">
      <c r="A20525" t="s">
        <v>20429</v>
      </c>
      <c r="B20525" t="s">
        <v>40062</v>
      </c>
      <c r="I20525" t="s">
        <v>4</v>
      </c>
      <c r="J20525">
        <v>12751.6</v>
      </c>
      <c r="M20525">
        <v>12751.6</v>
      </c>
      <c r="N20525">
        <f t="shared" si="320"/>
        <v>0</v>
      </c>
    </row>
    <row r="20526" spans="1:14" x14ac:dyDescent="0.2">
      <c r="A20526" t="s">
        <v>20430</v>
      </c>
      <c r="B20526" t="s">
        <v>40062</v>
      </c>
      <c r="I20526" t="s">
        <v>4</v>
      </c>
      <c r="J20526">
        <v>12751.6</v>
      </c>
      <c r="M20526">
        <v>12751.6</v>
      </c>
      <c r="N20526">
        <f t="shared" si="320"/>
        <v>0</v>
      </c>
    </row>
    <row r="20527" spans="1:14" x14ac:dyDescent="0.2">
      <c r="A20527" t="s">
        <v>20431</v>
      </c>
      <c r="B20527" t="s">
        <v>40063</v>
      </c>
      <c r="I20527" t="s">
        <v>4</v>
      </c>
      <c r="J20527">
        <v>13910</v>
      </c>
      <c r="M20527">
        <v>13910</v>
      </c>
      <c r="N20527">
        <f t="shared" si="320"/>
        <v>0</v>
      </c>
    </row>
    <row r="20528" spans="1:14" x14ac:dyDescent="0.2">
      <c r="A20528" t="s">
        <v>20432</v>
      </c>
      <c r="B20528" t="s">
        <v>40063</v>
      </c>
      <c r="I20528" t="s">
        <v>4</v>
      </c>
      <c r="J20528">
        <v>13910</v>
      </c>
      <c r="M20528">
        <v>13910</v>
      </c>
      <c r="N20528">
        <f t="shared" si="320"/>
        <v>0</v>
      </c>
    </row>
    <row r="20529" spans="1:14" x14ac:dyDescent="0.2">
      <c r="A20529" t="s">
        <v>20433</v>
      </c>
      <c r="B20529" t="s">
        <v>40064</v>
      </c>
      <c r="I20529" t="s">
        <v>4</v>
      </c>
      <c r="J20529">
        <v>14592.5</v>
      </c>
      <c r="M20529">
        <v>14592.5</v>
      </c>
      <c r="N20529">
        <f t="shared" si="320"/>
        <v>0</v>
      </c>
    </row>
    <row r="20530" spans="1:14" x14ac:dyDescent="0.2">
      <c r="A20530" t="s">
        <v>20434</v>
      </c>
      <c r="B20530" t="s">
        <v>40064</v>
      </c>
      <c r="I20530" t="s">
        <v>4</v>
      </c>
      <c r="J20530">
        <v>14592.5</v>
      </c>
      <c r="M20530">
        <v>14592.5</v>
      </c>
      <c r="N20530">
        <f t="shared" si="320"/>
        <v>0</v>
      </c>
    </row>
    <row r="20531" spans="1:14" x14ac:dyDescent="0.2">
      <c r="A20531" t="s">
        <v>20435</v>
      </c>
      <c r="B20531" t="s">
        <v>40065</v>
      </c>
      <c r="I20531" t="s">
        <v>4</v>
      </c>
      <c r="J20531">
        <v>15622</v>
      </c>
      <c r="M20531">
        <v>15622</v>
      </c>
      <c r="N20531">
        <f t="shared" si="320"/>
        <v>0</v>
      </c>
    </row>
    <row r="20532" spans="1:14" x14ac:dyDescent="0.2">
      <c r="A20532" t="s">
        <v>20436</v>
      </c>
      <c r="B20532" t="s">
        <v>40065</v>
      </c>
      <c r="I20532" t="s">
        <v>4</v>
      </c>
      <c r="J20532">
        <v>15622</v>
      </c>
      <c r="M20532">
        <v>15622</v>
      </c>
      <c r="N20532">
        <f t="shared" si="320"/>
        <v>0</v>
      </c>
    </row>
    <row r="20533" spans="1:14" x14ac:dyDescent="0.2">
      <c r="A20533" t="s">
        <v>20437</v>
      </c>
      <c r="B20533" t="s">
        <v>40066</v>
      </c>
      <c r="I20533" t="s">
        <v>4</v>
      </c>
      <c r="J20533">
        <v>16388.5</v>
      </c>
      <c r="M20533">
        <v>16388.5</v>
      </c>
      <c r="N20533">
        <f t="shared" si="320"/>
        <v>0</v>
      </c>
    </row>
    <row r="20534" spans="1:14" x14ac:dyDescent="0.2">
      <c r="A20534" t="s">
        <v>20438</v>
      </c>
      <c r="B20534" t="s">
        <v>40066</v>
      </c>
      <c r="I20534" t="s">
        <v>4</v>
      </c>
      <c r="J20534">
        <v>16388.5</v>
      </c>
      <c r="M20534">
        <v>16388.5</v>
      </c>
      <c r="N20534">
        <f t="shared" si="320"/>
        <v>0</v>
      </c>
    </row>
    <row r="20535" spans="1:14" x14ac:dyDescent="0.2">
      <c r="A20535" t="s">
        <v>20439</v>
      </c>
      <c r="B20535" t="s">
        <v>40067</v>
      </c>
      <c r="I20535" t="s">
        <v>4</v>
      </c>
      <c r="J20535">
        <v>20350</v>
      </c>
      <c r="M20535">
        <v>20350</v>
      </c>
      <c r="N20535">
        <f t="shared" si="320"/>
        <v>0</v>
      </c>
    </row>
    <row r="20536" spans="1:14" x14ac:dyDescent="0.2">
      <c r="A20536" t="s">
        <v>20440</v>
      </c>
      <c r="B20536" t="s">
        <v>40067</v>
      </c>
      <c r="I20536" t="s">
        <v>4</v>
      </c>
      <c r="J20536">
        <v>20350</v>
      </c>
      <c r="M20536">
        <v>20350</v>
      </c>
      <c r="N20536">
        <f t="shared" si="320"/>
        <v>0</v>
      </c>
    </row>
    <row r="20537" spans="1:14" x14ac:dyDescent="0.2">
      <c r="A20537" t="s">
        <v>20441</v>
      </c>
      <c r="B20537" t="s">
        <v>40068</v>
      </c>
      <c r="I20537" t="s">
        <v>4</v>
      </c>
      <c r="J20537">
        <v>22000</v>
      </c>
      <c r="M20537">
        <v>22000</v>
      </c>
      <c r="N20537">
        <f t="shared" si="320"/>
        <v>0</v>
      </c>
    </row>
    <row r="20538" spans="1:14" x14ac:dyDescent="0.2">
      <c r="A20538" t="s">
        <v>20442</v>
      </c>
      <c r="B20538" t="s">
        <v>40068</v>
      </c>
      <c r="I20538" t="s">
        <v>4</v>
      </c>
      <c r="J20538">
        <v>22000</v>
      </c>
      <c r="M20538">
        <v>22000</v>
      </c>
      <c r="N20538">
        <f t="shared" si="320"/>
        <v>0</v>
      </c>
    </row>
    <row r="20539" spans="1:14" x14ac:dyDescent="0.2">
      <c r="A20539" t="s">
        <v>20443</v>
      </c>
      <c r="B20539" t="s">
        <v>40069</v>
      </c>
      <c r="I20539" t="s">
        <v>4</v>
      </c>
      <c r="J20539">
        <v>29218.5</v>
      </c>
      <c r="M20539">
        <v>29218.5</v>
      </c>
      <c r="N20539">
        <f t="shared" si="320"/>
        <v>0</v>
      </c>
    </row>
    <row r="20540" spans="1:14" x14ac:dyDescent="0.2">
      <c r="A20540" t="s">
        <v>20444</v>
      </c>
      <c r="B20540" t="s">
        <v>40069</v>
      </c>
      <c r="I20540" t="s">
        <v>4</v>
      </c>
      <c r="J20540">
        <v>29218.5</v>
      </c>
      <c r="M20540">
        <v>29218.5</v>
      </c>
      <c r="N20540">
        <f t="shared" si="320"/>
        <v>0</v>
      </c>
    </row>
    <row r="20541" spans="1:14" x14ac:dyDescent="0.2">
      <c r="A20541" t="s">
        <v>20445</v>
      </c>
      <c r="B20541" t="s">
        <v>40070</v>
      </c>
      <c r="I20541" t="s">
        <v>4</v>
      </c>
      <c r="J20541">
        <v>31785.5</v>
      </c>
      <c r="M20541">
        <v>31785.5</v>
      </c>
      <c r="N20541">
        <f t="shared" si="320"/>
        <v>0</v>
      </c>
    </row>
    <row r="20542" spans="1:14" x14ac:dyDescent="0.2">
      <c r="A20542" t="s">
        <v>20446</v>
      </c>
      <c r="B20542" t="s">
        <v>40070</v>
      </c>
      <c r="I20542" t="s">
        <v>4</v>
      </c>
      <c r="J20542">
        <v>31785.5</v>
      </c>
      <c r="M20542">
        <v>31785.5</v>
      </c>
      <c r="N20542">
        <f t="shared" si="320"/>
        <v>0</v>
      </c>
    </row>
    <row r="20543" spans="1:14" x14ac:dyDescent="0.2">
      <c r="A20543" t="s">
        <v>20447</v>
      </c>
      <c r="B20543" t="s">
        <v>40071</v>
      </c>
      <c r="I20543" t="s">
        <v>4</v>
      </c>
      <c r="J20543">
        <v>39771.199999999997</v>
      </c>
      <c r="M20543">
        <v>39771.199999999997</v>
      </c>
      <c r="N20543">
        <f t="shared" si="320"/>
        <v>0</v>
      </c>
    </row>
    <row r="20544" spans="1:14" x14ac:dyDescent="0.2">
      <c r="A20544" t="s">
        <v>20448</v>
      </c>
      <c r="B20544" t="s">
        <v>40071</v>
      </c>
      <c r="I20544" t="s">
        <v>4</v>
      </c>
      <c r="J20544">
        <v>39771.199999999997</v>
      </c>
      <c r="M20544">
        <v>39771.199999999997</v>
      </c>
      <c r="N20544">
        <f t="shared" si="320"/>
        <v>0</v>
      </c>
    </row>
    <row r="20545" spans="1:14" x14ac:dyDescent="0.2">
      <c r="A20545" t="s">
        <v>20449</v>
      </c>
      <c r="B20545" t="s">
        <v>40072</v>
      </c>
      <c r="I20545" t="s">
        <v>4</v>
      </c>
      <c r="J20545">
        <v>43416</v>
      </c>
      <c r="M20545">
        <v>43416</v>
      </c>
      <c r="N20545">
        <f t="shared" si="320"/>
        <v>0</v>
      </c>
    </row>
    <row r="20546" spans="1:14" x14ac:dyDescent="0.2">
      <c r="A20546" t="s">
        <v>20450</v>
      </c>
      <c r="B20546" t="s">
        <v>40072</v>
      </c>
      <c r="I20546" t="s">
        <v>4</v>
      </c>
      <c r="J20546">
        <v>43416</v>
      </c>
      <c r="M20546">
        <v>43416</v>
      </c>
      <c r="N20546">
        <f t="shared" si="320"/>
        <v>0</v>
      </c>
    </row>
    <row r="20547" spans="1:14" x14ac:dyDescent="0.2">
      <c r="A20547" t="s">
        <v>20451</v>
      </c>
      <c r="B20547" t="s">
        <v>40073</v>
      </c>
      <c r="I20547" t="s">
        <v>4</v>
      </c>
      <c r="J20547">
        <v>115.76</v>
      </c>
      <c r="M20547">
        <v>115.76</v>
      </c>
      <c r="N20547">
        <f t="shared" si="320"/>
        <v>0</v>
      </c>
    </row>
    <row r="20548" spans="1:14" x14ac:dyDescent="0.2">
      <c r="A20548" t="s">
        <v>20452</v>
      </c>
      <c r="B20548" t="s">
        <v>40073</v>
      </c>
      <c r="I20548" t="s">
        <v>4</v>
      </c>
      <c r="J20548">
        <v>105.3</v>
      </c>
      <c r="M20548">
        <v>105.3</v>
      </c>
      <c r="N20548">
        <f t="shared" ref="N20548:N20611" si="321">J20548-M20548</f>
        <v>0</v>
      </c>
    </row>
    <row r="20549" spans="1:14" x14ac:dyDescent="0.2">
      <c r="A20549" t="s">
        <v>20453</v>
      </c>
      <c r="B20549" t="s">
        <v>40074</v>
      </c>
      <c r="I20549" t="s">
        <v>4</v>
      </c>
      <c r="J20549">
        <v>327.93</v>
      </c>
      <c r="M20549">
        <v>327.93</v>
      </c>
      <c r="N20549">
        <f t="shared" si="321"/>
        <v>0</v>
      </c>
    </row>
    <row r="20550" spans="1:14" x14ac:dyDescent="0.2">
      <c r="A20550" t="s">
        <v>20454</v>
      </c>
      <c r="B20550" t="s">
        <v>40074</v>
      </c>
      <c r="I20550" t="s">
        <v>4</v>
      </c>
      <c r="J20550">
        <v>296.23</v>
      </c>
      <c r="M20550">
        <v>296.23</v>
      </c>
      <c r="N20550">
        <f t="shared" si="321"/>
        <v>0</v>
      </c>
    </row>
    <row r="20551" spans="1:14" x14ac:dyDescent="0.2">
      <c r="A20551" t="s">
        <v>20455</v>
      </c>
      <c r="B20551" t="s">
        <v>40075</v>
      </c>
      <c r="I20551" t="s">
        <v>4</v>
      </c>
      <c r="J20551">
        <v>169.9</v>
      </c>
      <c r="M20551">
        <v>169.9</v>
      </c>
      <c r="N20551">
        <f t="shared" si="321"/>
        <v>0</v>
      </c>
    </row>
    <row r="20552" spans="1:14" x14ac:dyDescent="0.2">
      <c r="A20552" t="s">
        <v>20456</v>
      </c>
      <c r="B20552" t="s">
        <v>40075</v>
      </c>
      <c r="I20552" t="s">
        <v>4</v>
      </c>
      <c r="J20552">
        <v>158.53</v>
      </c>
      <c r="M20552">
        <v>158.53</v>
      </c>
      <c r="N20552">
        <f t="shared" si="321"/>
        <v>0</v>
      </c>
    </row>
    <row r="20553" spans="1:14" x14ac:dyDescent="0.2">
      <c r="A20553" t="s">
        <v>20457</v>
      </c>
      <c r="B20553" t="s">
        <v>40076</v>
      </c>
      <c r="I20553" t="s">
        <v>4</v>
      </c>
      <c r="J20553">
        <v>707.94</v>
      </c>
      <c r="M20553">
        <v>707.94</v>
      </c>
      <c r="N20553">
        <f t="shared" si="321"/>
        <v>0</v>
      </c>
    </row>
    <row r="20554" spans="1:14" x14ac:dyDescent="0.2">
      <c r="A20554" t="s">
        <v>20458</v>
      </c>
      <c r="B20554" t="s">
        <v>40076</v>
      </c>
      <c r="I20554" t="s">
        <v>4</v>
      </c>
      <c r="J20554">
        <v>656.76</v>
      </c>
      <c r="M20554">
        <v>656.76</v>
      </c>
      <c r="N20554">
        <f t="shared" si="321"/>
        <v>0</v>
      </c>
    </row>
    <row r="20555" spans="1:14" x14ac:dyDescent="0.2">
      <c r="A20555" t="s">
        <v>20459</v>
      </c>
      <c r="B20555" t="s">
        <v>40077</v>
      </c>
      <c r="I20555" t="s">
        <v>4</v>
      </c>
      <c r="J20555">
        <v>809.08</v>
      </c>
      <c r="M20555">
        <v>809.08</v>
      </c>
      <c r="N20555">
        <f t="shared" si="321"/>
        <v>0</v>
      </c>
    </row>
    <row r="20556" spans="1:14" x14ac:dyDescent="0.2">
      <c r="A20556" t="s">
        <v>20460</v>
      </c>
      <c r="B20556" t="s">
        <v>40077</v>
      </c>
      <c r="I20556" t="s">
        <v>4</v>
      </c>
      <c r="J20556">
        <v>750.58</v>
      </c>
      <c r="M20556">
        <v>750.58</v>
      </c>
      <c r="N20556">
        <f t="shared" si="321"/>
        <v>0</v>
      </c>
    </row>
    <row r="20557" spans="1:14" x14ac:dyDescent="0.2">
      <c r="A20557" t="s">
        <v>20461</v>
      </c>
      <c r="B20557" t="s">
        <v>40078</v>
      </c>
      <c r="I20557" t="s">
        <v>4</v>
      </c>
      <c r="J20557">
        <v>943.92</v>
      </c>
      <c r="M20557">
        <v>943.92</v>
      </c>
      <c r="N20557">
        <f t="shared" si="321"/>
        <v>0</v>
      </c>
    </row>
    <row r="20558" spans="1:14" x14ac:dyDescent="0.2">
      <c r="A20558" t="s">
        <v>20462</v>
      </c>
      <c r="B20558" t="s">
        <v>40078</v>
      </c>
      <c r="I20558" t="s">
        <v>4</v>
      </c>
      <c r="J20558">
        <v>875.68</v>
      </c>
      <c r="M20558">
        <v>875.68</v>
      </c>
      <c r="N20558">
        <f t="shared" si="321"/>
        <v>0</v>
      </c>
    </row>
    <row r="20559" spans="1:14" x14ac:dyDescent="0.2">
      <c r="A20559" t="s">
        <v>20463</v>
      </c>
      <c r="B20559" t="s">
        <v>40079</v>
      </c>
      <c r="I20559" t="s">
        <v>4</v>
      </c>
      <c r="J20559">
        <v>1132.71</v>
      </c>
      <c r="M20559">
        <v>1132.71</v>
      </c>
      <c r="N20559">
        <f t="shared" si="321"/>
        <v>0</v>
      </c>
    </row>
    <row r="20560" spans="1:14" x14ac:dyDescent="0.2">
      <c r="A20560" t="s">
        <v>20464</v>
      </c>
      <c r="B20560" t="s">
        <v>40079</v>
      </c>
      <c r="I20560" t="s">
        <v>4</v>
      </c>
      <c r="J20560">
        <v>1050.82</v>
      </c>
      <c r="M20560">
        <v>1050.82</v>
      </c>
      <c r="N20560">
        <f t="shared" si="321"/>
        <v>0</v>
      </c>
    </row>
    <row r="20561" spans="1:14" x14ac:dyDescent="0.2">
      <c r="A20561" t="s">
        <v>20465</v>
      </c>
      <c r="B20561" t="s">
        <v>40080</v>
      </c>
      <c r="I20561" t="s">
        <v>4</v>
      </c>
      <c r="J20561">
        <v>33.57</v>
      </c>
      <c r="M20561">
        <v>33.57</v>
      </c>
      <c r="N20561">
        <f t="shared" si="321"/>
        <v>0</v>
      </c>
    </row>
    <row r="20562" spans="1:14" x14ac:dyDescent="0.2">
      <c r="A20562" t="s">
        <v>20466</v>
      </c>
      <c r="B20562" t="s">
        <v>40080</v>
      </c>
      <c r="I20562" t="s">
        <v>4</v>
      </c>
      <c r="J20562">
        <v>30.53</v>
      </c>
      <c r="M20562">
        <v>30.53</v>
      </c>
      <c r="N20562">
        <f t="shared" si="321"/>
        <v>0</v>
      </c>
    </row>
    <row r="20563" spans="1:14" x14ac:dyDescent="0.2">
      <c r="A20563" t="s">
        <v>20467</v>
      </c>
      <c r="B20563" t="s">
        <v>40081</v>
      </c>
      <c r="I20563" t="s">
        <v>4</v>
      </c>
      <c r="J20563">
        <v>44.76</v>
      </c>
      <c r="M20563">
        <v>44.76</v>
      </c>
      <c r="N20563">
        <f t="shared" si="321"/>
        <v>0</v>
      </c>
    </row>
    <row r="20564" spans="1:14" x14ac:dyDescent="0.2">
      <c r="A20564" t="s">
        <v>20468</v>
      </c>
      <c r="B20564" t="s">
        <v>40081</v>
      </c>
      <c r="I20564" t="s">
        <v>4</v>
      </c>
      <c r="J20564">
        <v>40.71</v>
      </c>
      <c r="M20564">
        <v>40.71</v>
      </c>
      <c r="N20564">
        <f t="shared" si="321"/>
        <v>0</v>
      </c>
    </row>
    <row r="20565" spans="1:14" x14ac:dyDescent="0.2">
      <c r="A20565" t="s">
        <v>20469</v>
      </c>
      <c r="B20565" t="s">
        <v>40082</v>
      </c>
      <c r="I20565" t="s">
        <v>4</v>
      </c>
      <c r="J20565">
        <v>55.95</v>
      </c>
      <c r="M20565">
        <v>55.95</v>
      </c>
      <c r="N20565">
        <f t="shared" si="321"/>
        <v>0</v>
      </c>
    </row>
    <row r="20566" spans="1:14" x14ac:dyDescent="0.2">
      <c r="A20566" t="s">
        <v>20470</v>
      </c>
      <c r="B20566" t="s">
        <v>40082</v>
      </c>
      <c r="I20566" t="s">
        <v>4</v>
      </c>
      <c r="J20566">
        <v>50.89</v>
      </c>
      <c r="M20566">
        <v>50.89</v>
      </c>
      <c r="N20566">
        <f t="shared" si="321"/>
        <v>0</v>
      </c>
    </row>
    <row r="20567" spans="1:14" x14ac:dyDescent="0.2">
      <c r="A20567" t="s">
        <v>20471</v>
      </c>
      <c r="B20567" t="s">
        <v>40083</v>
      </c>
      <c r="I20567" t="s">
        <v>4</v>
      </c>
      <c r="J20567">
        <v>67.14</v>
      </c>
      <c r="M20567">
        <v>67.14</v>
      </c>
      <c r="N20567">
        <f t="shared" si="321"/>
        <v>0</v>
      </c>
    </row>
    <row r="20568" spans="1:14" x14ac:dyDescent="0.2">
      <c r="A20568" t="s">
        <v>20472</v>
      </c>
      <c r="B20568" t="s">
        <v>40083</v>
      </c>
      <c r="I20568" t="s">
        <v>4</v>
      </c>
      <c r="J20568">
        <v>61.07</v>
      </c>
      <c r="M20568">
        <v>61.07</v>
      </c>
      <c r="N20568">
        <f t="shared" si="321"/>
        <v>0</v>
      </c>
    </row>
    <row r="20569" spans="1:14" x14ac:dyDescent="0.2">
      <c r="A20569" t="s">
        <v>20473</v>
      </c>
      <c r="B20569" t="s">
        <v>40084</v>
      </c>
      <c r="I20569" t="s">
        <v>4</v>
      </c>
      <c r="J20569">
        <v>83.92</v>
      </c>
      <c r="M20569">
        <v>83.92</v>
      </c>
      <c r="N20569">
        <f t="shared" si="321"/>
        <v>0</v>
      </c>
    </row>
    <row r="20570" spans="1:14" x14ac:dyDescent="0.2">
      <c r="A20570" t="s">
        <v>20474</v>
      </c>
      <c r="B20570" t="s">
        <v>40084</v>
      </c>
      <c r="I20570" t="s">
        <v>4</v>
      </c>
      <c r="J20570">
        <v>76.34</v>
      </c>
      <c r="M20570">
        <v>76.34</v>
      </c>
      <c r="N20570">
        <f t="shared" si="321"/>
        <v>0</v>
      </c>
    </row>
    <row r="20571" spans="1:14" x14ac:dyDescent="0.2">
      <c r="A20571" t="s">
        <v>20475</v>
      </c>
      <c r="B20571" t="s">
        <v>40085</v>
      </c>
      <c r="I20571" t="s">
        <v>4</v>
      </c>
      <c r="J20571">
        <v>98.73</v>
      </c>
      <c r="M20571">
        <v>98.73</v>
      </c>
      <c r="N20571">
        <f t="shared" si="321"/>
        <v>0</v>
      </c>
    </row>
    <row r="20572" spans="1:14" x14ac:dyDescent="0.2">
      <c r="A20572" t="s">
        <v>20476</v>
      </c>
      <c r="B20572" t="s">
        <v>40085</v>
      </c>
      <c r="I20572" t="s">
        <v>4</v>
      </c>
      <c r="J20572">
        <v>89.81</v>
      </c>
      <c r="M20572">
        <v>89.81</v>
      </c>
      <c r="N20572">
        <f t="shared" si="321"/>
        <v>0</v>
      </c>
    </row>
    <row r="20573" spans="1:14" x14ac:dyDescent="0.2">
      <c r="A20573" t="s">
        <v>20477</v>
      </c>
      <c r="B20573" t="s">
        <v>40086</v>
      </c>
      <c r="I20573" t="s">
        <v>4</v>
      </c>
      <c r="J20573">
        <v>104.9</v>
      </c>
      <c r="M20573">
        <v>104.9</v>
      </c>
      <c r="N20573">
        <f t="shared" si="321"/>
        <v>0</v>
      </c>
    </row>
    <row r="20574" spans="1:14" x14ac:dyDescent="0.2">
      <c r="A20574" t="s">
        <v>20478</v>
      </c>
      <c r="B20574" t="s">
        <v>40086</v>
      </c>
      <c r="I20574" t="s">
        <v>4</v>
      </c>
      <c r="J20574">
        <v>95.43</v>
      </c>
      <c r="M20574">
        <v>95.43</v>
      </c>
      <c r="N20574">
        <f t="shared" si="321"/>
        <v>0</v>
      </c>
    </row>
    <row r="20575" spans="1:14" x14ac:dyDescent="0.2">
      <c r="A20575" t="s">
        <v>20479</v>
      </c>
      <c r="B20575" t="s">
        <v>40087</v>
      </c>
      <c r="I20575" t="s">
        <v>4</v>
      </c>
      <c r="J20575">
        <v>115.76</v>
      </c>
      <c r="M20575">
        <v>115.76</v>
      </c>
      <c r="N20575">
        <f t="shared" si="321"/>
        <v>0</v>
      </c>
    </row>
    <row r="20576" spans="1:14" x14ac:dyDescent="0.2">
      <c r="A20576" t="s">
        <v>20480</v>
      </c>
      <c r="B20576" t="s">
        <v>40087</v>
      </c>
      <c r="I20576" t="s">
        <v>4</v>
      </c>
      <c r="J20576">
        <v>105.3</v>
      </c>
      <c r="M20576">
        <v>105.3</v>
      </c>
      <c r="N20576">
        <f t="shared" si="321"/>
        <v>0</v>
      </c>
    </row>
    <row r="20577" spans="1:14" x14ac:dyDescent="0.2">
      <c r="A20577" t="s">
        <v>20481</v>
      </c>
      <c r="B20577" t="s">
        <v>40088</v>
      </c>
      <c r="I20577" t="s">
        <v>4</v>
      </c>
      <c r="J20577">
        <v>145.74</v>
      </c>
      <c r="M20577">
        <v>145.74</v>
      </c>
      <c r="N20577">
        <f t="shared" si="321"/>
        <v>0</v>
      </c>
    </row>
    <row r="20578" spans="1:14" x14ac:dyDescent="0.2">
      <c r="A20578" t="s">
        <v>20482</v>
      </c>
      <c r="B20578" t="s">
        <v>40088</v>
      </c>
      <c r="I20578" t="s">
        <v>4</v>
      </c>
      <c r="J20578">
        <v>131.66</v>
      </c>
      <c r="M20578">
        <v>131.66</v>
      </c>
      <c r="N20578">
        <f t="shared" si="321"/>
        <v>0</v>
      </c>
    </row>
    <row r="20579" spans="1:14" x14ac:dyDescent="0.2">
      <c r="A20579" t="s">
        <v>20483</v>
      </c>
      <c r="B20579" t="s">
        <v>40089</v>
      </c>
      <c r="I20579" t="s">
        <v>4</v>
      </c>
      <c r="J20579">
        <v>157.4</v>
      </c>
      <c r="M20579">
        <v>157.4</v>
      </c>
      <c r="N20579">
        <f t="shared" si="321"/>
        <v>0</v>
      </c>
    </row>
    <row r="20580" spans="1:14" x14ac:dyDescent="0.2">
      <c r="A20580" t="s">
        <v>20484</v>
      </c>
      <c r="B20580" t="s">
        <v>40089</v>
      </c>
      <c r="I20580" t="s">
        <v>4</v>
      </c>
      <c r="J20580">
        <v>142.19</v>
      </c>
      <c r="M20580">
        <v>142.19</v>
      </c>
      <c r="N20580">
        <f t="shared" si="321"/>
        <v>0</v>
      </c>
    </row>
    <row r="20581" spans="1:14" x14ac:dyDescent="0.2">
      <c r="A20581" t="s">
        <v>20485</v>
      </c>
      <c r="B20581" t="s">
        <v>40090</v>
      </c>
      <c r="I20581" t="s">
        <v>4</v>
      </c>
      <c r="J20581">
        <v>170.96</v>
      </c>
      <c r="M20581">
        <v>170.96</v>
      </c>
      <c r="N20581">
        <f t="shared" si="321"/>
        <v>0</v>
      </c>
    </row>
    <row r="20582" spans="1:14" x14ac:dyDescent="0.2">
      <c r="A20582" t="s">
        <v>20486</v>
      </c>
      <c r="B20582" t="s">
        <v>40090</v>
      </c>
      <c r="I20582" t="s">
        <v>4</v>
      </c>
      <c r="J20582">
        <v>154.44</v>
      </c>
      <c r="M20582">
        <v>154.44</v>
      </c>
      <c r="N20582">
        <f t="shared" si="321"/>
        <v>0</v>
      </c>
    </row>
    <row r="20583" spans="1:14" x14ac:dyDescent="0.2">
      <c r="A20583" t="s">
        <v>20487</v>
      </c>
      <c r="B20583" t="s">
        <v>40091</v>
      </c>
      <c r="I20583" t="s">
        <v>4</v>
      </c>
      <c r="J20583">
        <v>357.74</v>
      </c>
      <c r="M20583">
        <v>357.74</v>
      </c>
      <c r="N20583">
        <f t="shared" si="321"/>
        <v>0</v>
      </c>
    </row>
    <row r="20584" spans="1:14" x14ac:dyDescent="0.2">
      <c r="A20584" t="s">
        <v>20488</v>
      </c>
      <c r="B20584" t="s">
        <v>40091</v>
      </c>
      <c r="I20584" t="s">
        <v>4</v>
      </c>
      <c r="J20584">
        <v>323.16000000000003</v>
      </c>
      <c r="M20584">
        <v>323.16000000000003</v>
      </c>
      <c r="N20584">
        <f t="shared" si="321"/>
        <v>0</v>
      </c>
    </row>
    <row r="20585" spans="1:14" x14ac:dyDescent="0.2">
      <c r="A20585" t="s">
        <v>20489</v>
      </c>
      <c r="B20585" t="s">
        <v>40092</v>
      </c>
      <c r="I20585" t="s">
        <v>4</v>
      </c>
      <c r="J20585">
        <v>437.24</v>
      </c>
      <c r="M20585">
        <v>437.24</v>
      </c>
      <c r="N20585">
        <f t="shared" si="321"/>
        <v>0</v>
      </c>
    </row>
    <row r="20586" spans="1:14" x14ac:dyDescent="0.2">
      <c r="A20586" t="s">
        <v>20490</v>
      </c>
      <c r="B20586" t="s">
        <v>40092</v>
      </c>
      <c r="I20586" t="s">
        <v>4</v>
      </c>
      <c r="J20586">
        <v>394.98</v>
      </c>
      <c r="M20586">
        <v>394.98</v>
      </c>
      <c r="N20586">
        <f t="shared" si="321"/>
        <v>0</v>
      </c>
    </row>
    <row r="20587" spans="1:14" x14ac:dyDescent="0.2">
      <c r="A20587" t="s">
        <v>20491</v>
      </c>
      <c r="B20587" t="s">
        <v>40093</v>
      </c>
      <c r="I20587" t="s">
        <v>4</v>
      </c>
      <c r="J20587">
        <v>437.24</v>
      </c>
      <c r="M20587">
        <v>437.24</v>
      </c>
      <c r="N20587">
        <f t="shared" si="321"/>
        <v>0</v>
      </c>
    </row>
    <row r="20588" spans="1:14" x14ac:dyDescent="0.2">
      <c r="A20588" t="s">
        <v>20492</v>
      </c>
      <c r="B20588" t="s">
        <v>40093</v>
      </c>
      <c r="I20588" t="s">
        <v>4</v>
      </c>
      <c r="J20588">
        <v>394.98</v>
      </c>
      <c r="M20588">
        <v>394.98</v>
      </c>
      <c r="N20588">
        <f t="shared" si="321"/>
        <v>0</v>
      </c>
    </row>
    <row r="20589" spans="1:14" x14ac:dyDescent="0.2">
      <c r="A20589" t="s">
        <v>20493</v>
      </c>
      <c r="B20589" t="s">
        <v>40094</v>
      </c>
      <c r="I20589" t="s">
        <v>4</v>
      </c>
      <c r="J20589">
        <v>707.94</v>
      </c>
      <c r="M20589">
        <v>707.94</v>
      </c>
      <c r="N20589">
        <f t="shared" si="321"/>
        <v>0</v>
      </c>
    </row>
    <row r="20590" spans="1:14" x14ac:dyDescent="0.2">
      <c r="A20590" t="s">
        <v>20494</v>
      </c>
      <c r="B20590" t="s">
        <v>40094</v>
      </c>
      <c r="I20590" t="s">
        <v>4</v>
      </c>
      <c r="J20590">
        <v>656.76</v>
      </c>
      <c r="M20590">
        <v>656.76</v>
      </c>
      <c r="N20590">
        <f t="shared" si="321"/>
        <v>0</v>
      </c>
    </row>
    <row r="20591" spans="1:14" x14ac:dyDescent="0.2">
      <c r="A20591" t="s">
        <v>20495</v>
      </c>
      <c r="B20591" t="s">
        <v>40095</v>
      </c>
      <c r="I20591" t="s">
        <v>4</v>
      </c>
      <c r="J20591">
        <v>809.08</v>
      </c>
      <c r="M20591">
        <v>809.08</v>
      </c>
      <c r="N20591">
        <f t="shared" si="321"/>
        <v>0</v>
      </c>
    </row>
    <row r="20592" spans="1:14" x14ac:dyDescent="0.2">
      <c r="A20592" t="s">
        <v>20496</v>
      </c>
      <c r="B20592" t="s">
        <v>40095</v>
      </c>
      <c r="I20592" t="s">
        <v>4</v>
      </c>
      <c r="J20592">
        <v>750.58</v>
      </c>
      <c r="M20592">
        <v>750.58</v>
      </c>
      <c r="N20592">
        <f t="shared" si="321"/>
        <v>0</v>
      </c>
    </row>
    <row r="20593" spans="1:14" x14ac:dyDescent="0.2">
      <c r="A20593" t="s">
        <v>20497</v>
      </c>
      <c r="B20593" t="s">
        <v>40096</v>
      </c>
      <c r="I20593" t="s">
        <v>4</v>
      </c>
      <c r="J20593">
        <v>55.95</v>
      </c>
      <c r="M20593">
        <v>55.95</v>
      </c>
      <c r="N20593">
        <f t="shared" si="321"/>
        <v>0</v>
      </c>
    </row>
    <row r="20594" spans="1:14" x14ac:dyDescent="0.2">
      <c r="A20594" t="s">
        <v>20498</v>
      </c>
      <c r="B20594" t="s">
        <v>40096</v>
      </c>
      <c r="I20594" t="s">
        <v>4</v>
      </c>
      <c r="J20594">
        <v>50.89</v>
      </c>
      <c r="M20594">
        <v>50.89</v>
      </c>
      <c r="N20594">
        <f t="shared" si="321"/>
        <v>0</v>
      </c>
    </row>
    <row r="20595" spans="1:14" x14ac:dyDescent="0.2">
      <c r="A20595" t="s">
        <v>20499</v>
      </c>
      <c r="B20595" t="s">
        <v>40097</v>
      </c>
      <c r="I20595" t="s">
        <v>4</v>
      </c>
      <c r="J20595">
        <v>67.14</v>
      </c>
      <c r="M20595">
        <v>67.14</v>
      </c>
      <c r="N20595">
        <f t="shared" si="321"/>
        <v>0</v>
      </c>
    </row>
    <row r="20596" spans="1:14" x14ac:dyDescent="0.2">
      <c r="A20596" t="s">
        <v>20500</v>
      </c>
      <c r="B20596" t="s">
        <v>40097</v>
      </c>
      <c r="I20596" t="s">
        <v>4</v>
      </c>
      <c r="J20596">
        <v>61.07</v>
      </c>
      <c r="M20596">
        <v>61.07</v>
      </c>
      <c r="N20596">
        <f t="shared" si="321"/>
        <v>0</v>
      </c>
    </row>
    <row r="20597" spans="1:14" x14ac:dyDescent="0.2">
      <c r="A20597" t="s">
        <v>20501</v>
      </c>
      <c r="B20597" t="s">
        <v>40098</v>
      </c>
      <c r="I20597" t="s">
        <v>4</v>
      </c>
      <c r="J20597">
        <v>78.069999999999993</v>
      </c>
      <c r="M20597">
        <v>78.069999999999993</v>
      </c>
      <c r="N20597">
        <f t="shared" si="321"/>
        <v>0</v>
      </c>
    </row>
    <row r="20598" spans="1:14" x14ac:dyDescent="0.2">
      <c r="A20598" t="s">
        <v>20502</v>
      </c>
      <c r="B20598" t="s">
        <v>40098</v>
      </c>
      <c r="I20598" t="s">
        <v>4</v>
      </c>
      <c r="J20598">
        <v>71.010000000000005</v>
      </c>
      <c r="M20598">
        <v>71.010000000000005</v>
      </c>
      <c r="N20598">
        <f t="shared" si="321"/>
        <v>0</v>
      </c>
    </row>
    <row r="20599" spans="1:14" x14ac:dyDescent="0.2">
      <c r="A20599" t="s">
        <v>20503</v>
      </c>
      <c r="B20599" t="s">
        <v>40099</v>
      </c>
      <c r="I20599" t="s">
        <v>4</v>
      </c>
      <c r="J20599">
        <v>98.73</v>
      </c>
      <c r="M20599">
        <v>98.73</v>
      </c>
      <c r="N20599">
        <f t="shared" si="321"/>
        <v>0</v>
      </c>
    </row>
    <row r="20600" spans="1:14" x14ac:dyDescent="0.2">
      <c r="A20600" t="s">
        <v>20504</v>
      </c>
      <c r="B20600" t="s">
        <v>40099</v>
      </c>
      <c r="I20600" t="s">
        <v>4</v>
      </c>
      <c r="J20600">
        <v>89.81</v>
      </c>
      <c r="M20600">
        <v>89.81</v>
      </c>
      <c r="N20600">
        <f t="shared" si="321"/>
        <v>0</v>
      </c>
    </row>
    <row r="20601" spans="1:14" x14ac:dyDescent="0.2">
      <c r="A20601" t="s">
        <v>20505</v>
      </c>
      <c r="B20601" t="s">
        <v>40100</v>
      </c>
      <c r="I20601" t="s">
        <v>4</v>
      </c>
      <c r="J20601">
        <v>111.9</v>
      </c>
      <c r="M20601">
        <v>111.9</v>
      </c>
      <c r="N20601">
        <f t="shared" si="321"/>
        <v>0</v>
      </c>
    </row>
    <row r="20602" spans="1:14" x14ac:dyDescent="0.2">
      <c r="A20602" t="s">
        <v>20506</v>
      </c>
      <c r="B20602" t="s">
        <v>40100</v>
      </c>
      <c r="I20602" t="s">
        <v>4</v>
      </c>
      <c r="J20602">
        <v>101.79</v>
      </c>
      <c r="M20602">
        <v>101.79</v>
      </c>
      <c r="N20602">
        <f t="shared" si="321"/>
        <v>0</v>
      </c>
    </row>
    <row r="20603" spans="1:14" x14ac:dyDescent="0.2">
      <c r="A20603" t="s">
        <v>20507</v>
      </c>
      <c r="B20603" t="s">
        <v>40101</v>
      </c>
      <c r="I20603" t="s">
        <v>4</v>
      </c>
      <c r="J20603">
        <v>119.89</v>
      </c>
      <c r="M20603">
        <v>119.89</v>
      </c>
      <c r="N20603">
        <f t="shared" si="321"/>
        <v>0</v>
      </c>
    </row>
    <row r="20604" spans="1:14" x14ac:dyDescent="0.2">
      <c r="A20604" t="s">
        <v>20508</v>
      </c>
      <c r="B20604" t="s">
        <v>40101</v>
      </c>
      <c r="I20604" t="s">
        <v>4</v>
      </c>
      <c r="J20604">
        <v>109.06</v>
      </c>
      <c r="M20604">
        <v>109.06</v>
      </c>
      <c r="N20604">
        <f t="shared" si="321"/>
        <v>0</v>
      </c>
    </row>
    <row r="20605" spans="1:14" x14ac:dyDescent="0.2">
      <c r="A20605" t="s">
        <v>20509</v>
      </c>
      <c r="B20605" t="s">
        <v>40102</v>
      </c>
      <c r="I20605" t="s">
        <v>4</v>
      </c>
      <c r="J20605">
        <v>129.11000000000001</v>
      </c>
      <c r="M20605">
        <v>129.11000000000001</v>
      </c>
      <c r="N20605">
        <f t="shared" si="321"/>
        <v>0</v>
      </c>
    </row>
    <row r="20606" spans="1:14" x14ac:dyDescent="0.2">
      <c r="A20606" t="s">
        <v>20510</v>
      </c>
      <c r="B20606" t="s">
        <v>40102</v>
      </c>
      <c r="I20606" t="s">
        <v>4</v>
      </c>
      <c r="J20606">
        <v>117.45</v>
      </c>
      <c r="M20606">
        <v>117.45</v>
      </c>
      <c r="N20606">
        <f t="shared" si="321"/>
        <v>0</v>
      </c>
    </row>
    <row r="20607" spans="1:14" x14ac:dyDescent="0.2">
      <c r="A20607" t="s">
        <v>20511</v>
      </c>
      <c r="B20607" t="s">
        <v>40103</v>
      </c>
      <c r="I20607" t="s">
        <v>4</v>
      </c>
      <c r="J20607">
        <v>393.52</v>
      </c>
      <c r="M20607">
        <v>393.52</v>
      </c>
      <c r="N20607">
        <f t="shared" si="321"/>
        <v>0</v>
      </c>
    </row>
    <row r="20608" spans="1:14" x14ac:dyDescent="0.2">
      <c r="A20608" t="s">
        <v>20512</v>
      </c>
      <c r="B20608" t="s">
        <v>40103</v>
      </c>
      <c r="I20608" t="s">
        <v>4</v>
      </c>
      <c r="J20608">
        <v>355.48</v>
      </c>
      <c r="M20608">
        <v>355.48</v>
      </c>
      <c r="N20608">
        <f t="shared" si="321"/>
        <v>0</v>
      </c>
    </row>
    <row r="20609" spans="1:14" x14ac:dyDescent="0.2">
      <c r="A20609" t="s">
        <v>20513</v>
      </c>
      <c r="B20609" t="s">
        <v>40104</v>
      </c>
      <c r="I20609" t="s">
        <v>4</v>
      </c>
      <c r="J20609">
        <v>562.16999999999996</v>
      </c>
      <c r="M20609">
        <v>562.16999999999996</v>
      </c>
      <c r="N20609">
        <f t="shared" si="321"/>
        <v>0</v>
      </c>
    </row>
    <row r="20610" spans="1:14" x14ac:dyDescent="0.2">
      <c r="A20610" t="s">
        <v>20514</v>
      </c>
      <c r="B20610" t="s">
        <v>40104</v>
      </c>
      <c r="I20610" t="s">
        <v>4</v>
      </c>
      <c r="J20610">
        <v>507.83</v>
      </c>
      <c r="M20610">
        <v>507.83</v>
      </c>
      <c r="N20610">
        <f t="shared" si="321"/>
        <v>0</v>
      </c>
    </row>
    <row r="20611" spans="1:14" x14ac:dyDescent="0.2">
      <c r="A20611" t="s">
        <v>20515</v>
      </c>
      <c r="B20611" t="s">
        <v>40105</v>
      </c>
      <c r="I20611" t="s">
        <v>4</v>
      </c>
      <c r="J20611">
        <v>809.08</v>
      </c>
      <c r="M20611">
        <v>809.08</v>
      </c>
      <c r="N20611">
        <f t="shared" si="321"/>
        <v>0</v>
      </c>
    </row>
    <row r="20612" spans="1:14" x14ac:dyDescent="0.2">
      <c r="A20612" t="s">
        <v>20516</v>
      </c>
      <c r="B20612" t="s">
        <v>40105</v>
      </c>
      <c r="I20612" t="s">
        <v>4</v>
      </c>
      <c r="J20612">
        <v>750.58</v>
      </c>
      <c r="M20612">
        <v>750.58</v>
      </c>
      <c r="N20612">
        <f t="shared" ref="N20612:N20675" si="322">J20612-M20612</f>
        <v>0</v>
      </c>
    </row>
    <row r="20613" spans="1:14" x14ac:dyDescent="0.2">
      <c r="A20613" t="s">
        <v>20517</v>
      </c>
      <c r="B20613" t="s">
        <v>40106</v>
      </c>
      <c r="I20613" t="s">
        <v>4</v>
      </c>
      <c r="J20613">
        <v>943.92</v>
      </c>
      <c r="M20613">
        <v>943.92</v>
      </c>
      <c r="N20613">
        <f t="shared" si="322"/>
        <v>0</v>
      </c>
    </row>
    <row r="20614" spans="1:14" x14ac:dyDescent="0.2">
      <c r="A20614" t="s">
        <v>20518</v>
      </c>
      <c r="B20614" t="s">
        <v>40106</v>
      </c>
      <c r="I20614" t="s">
        <v>4</v>
      </c>
      <c r="J20614">
        <v>875.68</v>
      </c>
      <c r="M20614">
        <v>875.68</v>
      </c>
      <c r="N20614">
        <f t="shared" si="322"/>
        <v>0</v>
      </c>
    </row>
    <row r="20615" spans="1:14" x14ac:dyDescent="0.2">
      <c r="A20615" t="s">
        <v>20519</v>
      </c>
      <c r="B20615" t="s">
        <v>40107</v>
      </c>
      <c r="I20615" t="s">
        <v>4</v>
      </c>
      <c r="J20615">
        <v>1132.71</v>
      </c>
      <c r="M20615">
        <v>1132.71</v>
      </c>
      <c r="N20615">
        <f t="shared" si="322"/>
        <v>0</v>
      </c>
    </row>
    <row r="20616" spans="1:14" x14ac:dyDescent="0.2">
      <c r="A20616" t="s">
        <v>20520</v>
      </c>
      <c r="B20616" t="s">
        <v>40107</v>
      </c>
      <c r="I20616" t="s">
        <v>4</v>
      </c>
      <c r="J20616">
        <v>1050.82</v>
      </c>
      <c r="M20616">
        <v>1050.82</v>
      </c>
      <c r="N20616">
        <f t="shared" si="322"/>
        <v>0</v>
      </c>
    </row>
    <row r="20617" spans="1:14" x14ac:dyDescent="0.2">
      <c r="A20617" t="s">
        <v>20521</v>
      </c>
      <c r="B20617" t="s">
        <v>40108</v>
      </c>
      <c r="I20617" t="s">
        <v>4</v>
      </c>
      <c r="J20617">
        <v>1287.17</v>
      </c>
      <c r="M20617">
        <v>1287.17</v>
      </c>
      <c r="N20617">
        <f t="shared" si="322"/>
        <v>0</v>
      </c>
    </row>
    <row r="20618" spans="1:14" x14ac:dyDescent="0.2">
      <c r="A20618" t="s">
        <v>20522</v>
      </c>
      <c r="B20618" t="s">
        <v>40108</v>
      </c>
      <c r="I20618" t="s">
        <v>4</v>
      </c>
      <c r="J20618">
        <v>1194.1099999999999</v>
      </c>
      <c r="M20618">
        <v>1194.1099999999999</v>
      </c>
      <c r="N20618">
        <f t="shared" si="322"/>
        <v>0</v>
      </c>
    </row>
    <row r="20619" spans="1:14" x14ac:dyDescent="0.2">
      <c r="A20619" t="s">
        <v>20523</v>
      </c>
      <c r="B20619" t="s">
        <v>40109</v>
      </c>
      <c r="I20619" t="s">
        <v>4</v>
      </c>
      <c r="J20619">
        <v>1665.75</v>
      </c>
      <c r="M20619">
        <v>1665.75</v>
      </c>
      <c r="N20619">
        <f t="shared" si="322"/>
        <v>0</v>
      </c>
    </row>
    <row r="20620" spans="1:14" x14ac:dyDescent="0.2">
      <c r="A20620" t="s">
        <v>20524</v>
      </c>
      <c r="B20620" t="s">
        <v>40109</v>
      </c>
      <c r="I20620" t="s">
        <v>4</v>
      </c>
      <c r="J20620">
        <v>1545.32</v>
      </c>
      <c r="M20620">
        <v>1545.32</v>
      </c>
      <c r="N20620">
        <f t="shared" si="322"/>
        <v>0</v>
      </c>
    </row>
    <row r="20621" spans="1:14" x14ac:dyDescent="0.2">
      <c r="A20621" t="s">
        <v>20525</v>
      </c>
      <c r="B20621" t="s">
        <v>40110</v>
      </c>
      <c r="I20621" t="s">
        <v>4</v>
      </c>
      <c r="J20621">
        <v>1287.17</v>
      </c>
      <c r="M20621">
        <v>1287.17</v>
      </c>
      <c r="N20621">
        <f t="shared" si="322"/>
        <v>0</v>
      </c>
    </row>
    <row r="20622" spans="1:14" x14ac:dyDescent="0.2">
      <c r="A20622" t="s">
        <v>20526</v>
      </c>
      <c r="B20622" t="s">
        <v>40110</v>
      </c>
      <c r="I20622" t="s">
        <v>4</v>
      </c>
      <c r="J20622">
        <v>1194.1099999999999</v>
      </c>
      <c r="M20622">
        <v>1194.1099999999999</v>
      </c>
      <c r="N20622">
        <f t="shared" si="322"/>
        <v>0</v>
      </c>
    </row>
    <row r="20623" spans="1:14" x14ac:dyDescent="0.2">
      <c r="A20623" t="s">
        <v>20527</v>
      </c>
      <c r="B20623" t="s">
        <v>40111</v>
      </c>
      <c r="I20623" t="s">
        <v>4</v>
      </c>
      <c r="J20623">
        <v>1665.75</v>
      </c>
      <c r="M20623">
        <v>1665.75</v>
      </c>
      <c r="N20623">
        <f t="shared" si="322"/>
        <v>0</v>
      </c>
    </row>
    <row r="20624" spans="1:14" x14ac:dyDescent="0.2">
      <c r="A20624" t="s">
        <v>20528</v>
      </c>
      <c r="B20624" t="s">
        <v>40111</v>
      </c>
      <c r="I20624" t="s">
        <v>4</v>
      </c>
      <c r="J20624">
        <v>1545.32</v>
      </c>
      <c r="M20624">
        <v>1545.32</v>
      </c>
      <c r="N20624">
        <f t="shared" si="322"/>
        <v>0</v>
      </c>
    </row>
    <row r="20625" spans="1:14" x14ac:dyDescent="0.2">
      <c r="A20625" t="s">
        <v>20529</v>
      </c>
      <c r="B20625" t="s">
        <v>40112</v>
      </c>
      <c r="I20625" t="s">
        <v>4</v>
      </c>
      <c r="J20625">
        <v>1490.41</v>
      </c>
      <c r="M20625">
        <v>1490.41</v>
      </c>
      <c r="N20625">
        <f t="shared" si="322"/>
        <v>0</v>
      </c>
    </row>
    <row r="20626" spans="1:14" x14ac:dyDescent="0.2">
      <c r="A20626" t="s">
        <v>20530</v>
      </c>
      <c r="B20626" t="s">
        <v>40112</v>
      </c>
      <c r="I20626" t="s">
        <v>4</v>
      </c>
      <c r="J20626">
        <v>1382.66</v>
      </c>
      <c r="M20626">
        <v>1382.66</v>
      </c>
      <c r="N20626">
        <f t="shared" si="322"/>
        <v>0</v>
      </c>
    </row>
    <row r="20627" spans="1:14" x14ac:dyDescent="0.2">
      <c r="A20627" t="s">
        <v>20531</v>
      </c>
      <c r="B20627" t="s">
        <v>40113</v>
      </c>
      <c r="I20627" t="s">
        <v>4</v>
      </c>
      <c r="J20627">
        <v>1826.95</v>
      </c>
      <c r="M20627">
        <v>1826.95</v>
      </c>
      <c r="N20627">
        <f t="shared" si="322"/>
        <v>0</v>
      </c>
    </row>
    <row r="20628" spans="1:14" x14ac:dyDescent="0.2">
      <c r="A20628" t="s">
        <v>20532</v>
      </c>
      <c r="B20628" t="s">
        <v>40113</v>
      </c>
      <c r="I20628" t="s">
        <v>4</v>
      </c>
      <c r="J20628">
        <v>1694.87</v>
      </c>
      <c r="M20628">
        <v>1694.87</v>
      </c>
      <c r="N20628">
        <f t="shared" si="322"/>
        <v>0</v>
      </c>
    </row>
    <row r="20629" spans="1:14" x14ac:dyDescent="0.2">
      <c r="A20629" t="s">
        <v>20533</v>
      </c>
      <c r="B20629" t="s">
        <v>40114</v>
      </c>
      <c r="I20629" t="s">
        <v>4</v>
      </c>
      <c r="J20629">
        <v>1490.41</v>
      </c>
      <c r="M20629">
        <v>1490.41</v>
      </c>
      <c r="N20629">
        <f t="shared" si="322"/>
        <v>0</v>
      </c>
    </row>
    <row r="20630" spans="1:14" x14ac:dyDescent="0.2">
      <c r="A20630" t="s">
        <v>20534</v>
      </c>
      <c r="B20630" t="s">
        <v>40114</v>
      </c>
      <c r="I20630" t="s">
        <v>4</v>
      </c>
      <c r="J20630">
        <v>1382.66</v>
      </c>
      <c r="M20630">
        <v>1382.66</v>
      </c>
      <c r="N20630">
        <f t="shared" si="322"/>
        <v>0</v>
      </c>
    </row>
    <row r="20631" spans="1:14" x14ac:dyDescent="0.2">
      <c r="A20631" t="s">
        <v>20535</v>
      </c>
      <c r="B20631" t="s">
        <v>40115</v>
      </c>
      <c r="I20631" t="s">
        <v>4</v>
      </c>
      <c r="J20631">
        <v>2022.7</v>
      </c>
      <c r="M20631">
        <v>2022.7</v>
      </c>
      <c r="N20631">
        <f t="shared" si="322"/>
        <v>0</v>
      </c>
    </row>
    <row r="20632" spans="1:14" x14ac:dyDescent="0.2">
      <c r="A20632" t="s">
        <v>20536</v>
      </c>
      <c r="B20632" t="s">
        <v>40115</v>
      </c>
      <c r="I20632" t="s">
        <v>4</v>
      </c>
      <c r="J20632">
        <v>1876.47</v>
      </c>
      <c r="M20632">
        <v>1876.47</v>
      </c>
      <c r="N20632">
        <f t="shared" si="322"/>
        <v>0</v>
      </c>
    </row>
    <row r="20633" spans="1:14" x14ac:dyDescent="0.2">
      <c r="A20633" t="s">
        <v>20537</v>
      </c>
      <c r="B20633" t="s">
        <v>40116</v>
      </c>
      <c r="I20633" t="s">
        <v>4</v>
      </c>
      <c r="J20633">
        <v>1665.75</v>
      </c>
      <c r="M20633">
        <v>1665.75</v>
      </c>
      <c r="N20633">
        <f t="shared" si="322"/>
        <v>0</v>
      </c>
    </row>
    <row r="20634" spans="1:14" x14ac:dyDescent="0.2">
      <c r="A20634" t="s">
        <v>20538</v>
      </c>
      <c r="B20634" t="s">
        <v>40116</v>
      </c>
      <c r="I20634" t="s">
        <v>4</v>
      </c>
      <c r="J20634">
        <v>1545.32</v>
      </c>
      <c r="M20634">
        <v>1545.32</v>
      </c>
      <c r="N20634">
        <f t="shared" si="322"/>
        <v>0</v>
      </c>
    </row>
    <row r="20635" spans="1:14" x14ac:dyDescent="0.2">
      <c r="A20635" t="s">
        <v>20539</v>
      </c>
      <c r="B20635" t="s">
        <v>40117</v>
      </c>
      <c r="I20635" t="s">
        <v>4</v>
      </c>
      <c r="J20635">
        <v>2574.34</v>
      </c>
      <c r="M20635">
        <v>2574.34</v>
      </c>
      <c r="N20635">
        <f t="shared" si="322"/>
        <v>0</v>
      </c>
    </row>
    <row r="20636" spans="1:14" x14ac:dyDescent="0.2">
      <c r="A20636" t="s">
        <v>20540</v>
      </c>
      <c r="B20636" t="s">
        <v>40117</v>
      </c>
      <c r="I20636" t="s">
        <v>4</v>
      </c>
      <c r="J20636">
        <v>2388.23</v>
      </c>
      <c r="M20636">
        <v>2388.23</v>
      </c>
      <c r="N20636">
        <f t="shared" si="322"/>
        <v>0</v>
      </c>
    </row>
    <row r="20637" spans="1:14" x14ac:dyDescent="0.2">
      <c r="A20637" t="s">
        <v>20541</v>
      </c>
      <c r="B20637" t="s">
        <v>40118</v>
      </c>
      <c r="I20637" t="s">
        <v>4</v>
      </c>
      <c r="J20637">
        <v>2022.7</v>
      </c>
      <c r="M20637">
        <v>2022.7</v>
      </c>
      <c r="N20637">
        <f t="shared" si="322"/>
        <v>0</v>
      </c>
    </row>
    <row r="20638" spans="1:14" x14ac:dyDescent="0.2">
      <c r="A20638" t="s">
        <v>20542</v>
      </c>
      <c r="B20638" t="s">
        <v>40118</v>
      </c>
      <c r="I20638" t="s">
        <v>4</v>
      </c>
      <c r="J20638">
        <v>1876.47</v>
      </c>
      <c r="M20638">
        <v>1876.47</v>
      </c>
      <c r="N20638">
        <f t="shared" si="322"/>
        <v>0</v>
      </c>
    </row>
    <row r="20639" spans="1:14" x14ac:dyDescent="0.2">
      <c r="A20639" t="s">
        <v>20543</v>
      </c>
      <c r="B20639" t="s">
        <v>40119</v>
      </c>
      <c r="I20639" t="s">
        <v>4</v>
      </c>
      <c r="J20639">
        <v>3146.42</v>
      </c>
      <c r="M20639">
        <v>3146.42</v>
      </c>
      <c r="N20639">
        <f t="shared" si="322"/>
        <v>0</v>
      </c>
    </row>
    <row r="20640" spans="1:14" x14ac:dyDescent="0.2">
      <c r="A20640" t="s">
        <v>20544</v>
      </c>
      <c r="B20640" t="s">
        <v>40119</v>
      </c>
      <c r="I20640" t="s">
        <v>4</v>
      </c>
      <c r="J20640">
        <v>2918.95</v>
      </c>
      <c r="M20640">
        <v>2918.95</v>
      </c>
      <c r="N20640">
        <f t="shared" si="322"/>
        <v>0</v>
      </c>
    </row>
    <row r="20641" spans="1:14" x14ac:dyDescent="0.2">
      <c r="A20641" t="s">
        <v>20545</v>
      </c>
      <c r="B20641" t="s">
        <v>40120</v>
      </c>
      <c r="I20641" t="s">
        <v>4</v>
      </c>
      <c r="J20641">
        <v>2359.81</v>
      </c>
      <c r="M20641">
        <v>2359.81</v>
      </c>
      <c r="N20641">
        <f t="shared" si="322"/>
        <v>0</v>
      </c>
    </row>
    <row r="20642" spans="1:14" x14ac:dyDescent="0.2">
      <c r="A20642" t="s">
        <v>20546</v>
      </c>
      <c r="B20642" t="s">
        <v>40120</v>
      </c>
      <c r="I20642" t="s">
        <v>4</v>
      </c>
      <c r="J20642">
        <v>2189.21</v>
      </c>
      <c r="M20642">
        <v>2189.21</v>
      </c>
      <c r="N20642">
        <f t="shared" si="322"/>
        <v>0</v>
      </c>
    </row>
    <row r="20643" spans="1:14" x14ac:dyDescent="0.2">
      <c r="A20643" t="s">
        <v>20547</v>
      </c>
      <c r="B20643" t="s">
        <v>40121</v>
      </c>
      <c r="I20643" t="s">
        <v>4</v>
      </c>
      <c r="J20643">
        <v>3539.72</v>
      </c>
      <c r="M20643">
        <v>3539.72</v>
      </c>
      <c r="N20643">
        <f t="shared" si="322"/>
        <v>0</v>
      </c>
    </row>
    <row r="20644" spans="1:14" x14ac:dyDescent="0.2">
      <c r="A20644" t="s">
        <v>20548</v>
      </c>
      <c r="B20644" t="s">
        <v>40121</v>
      </c>
      <c r="I20644" t="s">
        <v>4</v>
      </c>
      <c r="J20644">
        <v>3283.82</v>
      </c>
      <c r="M20644">
        <v>3283.82</v>
      </c>
      <c r="N20644">
        <f t="shared" si="322"/>
        <v>0</v>
      </c>
    </row>
    <row r="20645" spans="1:14" x14ac:dyDescent="0.2">
      <c r="A20645" t="s">
        <v>20549</v>
      </c>
      <c r="B20645" t="s">
        <v>40122</v>
      </c>
      <c r="I20645" t="s">
        <v>4</v>
      </c>
      <c r="J20645">
        <v>2916.02</v>
      </c>
      <c r="M20645">
        <v>2916.02</v>
      </c>
      <c r="N20645">
        <f t="shared" si="322"/>
        <v>0</v>
      </c>
    </row>
    <row r="20646" spans="1:14" x14ac:dyDescent="0.2">
      <c r="A20646" t="s">
        <v>20550</v>
      </c>
      <c r="B20646" t="s">
        <v>40122</v>
      </c>
      <c r="I20646" t="s">
        <v>4</v>
      </c>
      <c r="J20646">
        <v>2642.83</v>
      </c>
      <c r="M20646">
        <v>2642.83</v>
      </c>
      <c r="N20646">
        <f t="shared" si="322"/>
        <v>0</v>
      </c>
    </row>
    <row r="20647" spans="1:14" x14ac:dyDescent="0.2">
      <c r="A20647" t="s">
        <v>20551</v>
      </c>
      <c r="B20647" t="s">
        <v>40123</v>
      </c>
      <c r="I20647" t="s">
        <v>4</v>
      </c>
      <c r="J20647">
        <v>2268.02</v>
      </c>
      <c r="M20647">
        <v>2268.02</v>
      </c>
      <c r="N20647">
        <f t="shared" si="322"/>
        <v>0</v>
      </c>
    </row>
    <row r="20648" spans="1:14" x14ac:dyDescent="0.2">
      <c r="A20648" t="s">
        <v>20552</v>
      </c>
      <c r="B20648" t="s">
        <v>40123</v>
      </c>
      <c r="I20648" t="s">
        <v>4</v>
      </c>
      <c r="J20648">
        <v>2055.5300000000002</v>
      </c>
      <c r="M20648">
        <v>2055.5300000000002</v>
      </c>
      <c r="N20648">
        <f t="shared" si="322"/>
        <v>0</v>
      </c>
    </row>
    <row r="20649" spans="1:14" x14ac:dyDescent="0.2">
      <c r="A20649" t="s">
        <v>20553</v>
      </c>
      <c r="B20649" t="s">
        <v>40124</v>
      </c>
      <c r="I20649" t="s">
        <v>4</v>
      </c>
      <c r="J20649">
        <v>1774.97</v>
      </c>
      <c r="M20649">
        <v>1774.97</v>
      </c>
      <c r="N20649">
        <f t="shared" si="322"/>
        <v>0</v>
      </c>
    </row>
    <row r="20650" spans="1:14" x14ac:dyDescent="0.2">
      <c r="A20650" t="s">
        <v>20554</v>
      </c>
      <c r="B20650" t="s">
        <v>40124</v>
      </c>
      <c r="I20650" t="s">
        <v>4</v>
      </c>
      <c r="J20650">
        <v>1608.67</v>
      </c>
      <c r="M20650">
        <v>1608.67</v>
      </c>
      <c r="N20650">
        <f t="shared" si="322"/>
        <v>0</v>
      </c>
    </row>
    <row r="20651" spans="1:14" x14ac:dyDescent="0.2">
      <c r="A20651" t="s">
        <v>20555</v>
      </c>
      <c r="B20651" t="s">
        <v>40125</v>
      </c>
      <c r="I20651" t="s">
        <v>4</v>
      </c>
      <c r="J20651">
        <v>2268.02</v>
      </c>
      <c r="M20651">
        <v>2268.02</v>
      </c>
      <c r="N20651">
        <f t="shared" si="322"/>
        <v>0</v>
      </c>
    </row>
    <row r="20652" spans="1:14" x14ac:dyDescent="0.2">
      <c r="A20652" t="s">
        <v>20556</v>
      </c>
      <c r="B20652" t="s">
        <v>40125</v>
      </c>
      <c r="I20652" t="s">
        <v>4</v>
      </c>
      <c r="J20652">
        <v>2055.5300000000002</v>
      </c>
      <c r="M20652">
        <v>2055.5300000000002</v>
      </c>
      <c r="N20652">
        <f t="shared" si="322"/>
        <v>0</v>
      </c>
    </row>
    <row r="20653" spans="1:14" x14ac:dyDescent="0.2">
      <c r="A20653" t="s">
        <v>20557</v>
      </c>
      <c r="B20653" t="s">
        <v>40126</v>
      </c>
      <c r="I20653" t="s">
        <v>4</v>
      </c>
      <c r="J20653">
        <v>2268.02</v>
      </c>
      <c r="M20653">
        <v>2268.02</v>
      </c>
      <c r="N20653">
        <f t="shared" si="322"/>
        <v>0</v>
      </c>
    </row>
    <row r="20654" spans="1:14" x14ac:dyDescent="0.2">
      <c r="A20654" t="s">
        <v>20558</v>
      </c>
      <c r="B20654" t="s">
        <v>40126</v>
      </c>
      <c r="I20654" t="s">
        <v>4</v>
      </c>
      <c r="J20654">
        <v>2055.5300000000002</v>
      </c>
      <c r="M20654">
        <v>2055.5300000000002</v>
      </c>
      <c r="N20654">
        <f t="shared" si="322"/>
        <v>0</v>
      </c>
    </row>
    <row r="20655" spans="1:14" x14ac:dyDescent="0.2">
      <c r="A20655" t="s">
        <v>20559</v>
      </c>
      <c r="B20655" t="s">
        <v>40127</v>
      </c>
      <c r="I20655" t="s">
        <v>4</v>
      </c>
      <c r="J20655">
        <v>2916.02</v>
      </c>
      <c r="M20655">
        <v>2916.02</v>
      </c>
      <c r="N20655">
        <f t="shared" si="322"/>
        <v>0</v>
      </c>
    </row>
    <row r="20656" spans="1:14" x14ac:dyDescent="0.2">
      <c r="A20656" t="s">
        <v>20560</v>
      </c>
      <c r="B20656" t="s">
        <v>40127</v>
      </c>
      <c r="I20656" t="s">
        <v>4</v>
      </c>
      <c r="J20656">
        <v>2642.82</v>
      </c>
      <c r="M20656">
        <v>2642.82</v>
      </c>
      <c r="N20656">
        <f t="shared" si="322"/>
        <v>0</v>
      </c>
    </row>
    <row r="20657" spans="1:14" x14ac:dyDescent="0.2">
      <c r="A20657" t="s">
        <v>20561</v>
      </c>
      <c r="B20657" t="s">
        <v>40128</v>
      </c>
      <c r="I20657" t="s">
        <v>4</v>
      </c>
      <c r="J20657">
        <v>4536.04</v>
      </c>
      <c r="M20657">
        <v>4536.04</v>
      </c>
      <c r="N20657">
        <f t="shared" si="322"/>
        <v>0</v>
      </c>
    </row>
    <row r="20658" spans="1:14" x14ac:dyDescent="0.2">
      <c r="A20658" t="s">
        <v>20562</v>
      </c>
      <c r="B20658" t="s">
        <v>40128</v>
      </c>
      <c r="I20658" t="s">
        <v>4</v>
      </c>
      <c r="J20658">
        <v>4111.0600000000004</v>
      </c>
      <c r="M20658">
        <v>4111.0600000000004</v>
      </c>
      <c r="N20658">
        <f t="shared" si="322"/>
        <v>0</v>
      </c>
    </row>
    <row r="20659" spans="1:14" x14ac:dyDescent="0.2">
      <c r="A20659" t="s">
        <v>20563</v>
      </c>
      <c r="B20659" t="s">
        <v>40129</v>
      </c>
      <c r="I20659" t="s">
        <v>4</v>
      </c>
      <c r="J20659">
        <v>4536.04</v>
      </c>
      <c r="M20659">
        <v>4536.04</v>
      </c>
      <c r="N20659">
        <f t="shared" si="322"/>
        <v>0</v>
      </c>
    </row>
    <row r="20660" spans="1:14" x14ac:dyDescent="0.2">
      <c r="A20660" t="s">
        <v>20564</v>
      </c>
      <c r="B20660" t="s">
        <v>40129</v>
      </c>
      <c r="I20660" t="s">
        <v>4</v>
      </c>
      <c r="J20660">
        <v>4111.0600000000004</v>
      </c>
      <c r="M20660">
        <v>4111.0600000000004</v>
      </c>
      <c r="N20660">
        <f t="shared" si="322"/>
        <v>0</v>
      </c>
    </row>
    <row r="20661" spans="1:14" x14ac:dyDescent="0.2">
      <c r="A20661" t="s">
        <v>20565</v>
      </c>
      <c r="B20661" t="s">
        <v>40130</v>
      </c>
      <c r="I20661" t="s">
        <v>4</v>
      </c>
      <c r="J20661">
        <v>9845.77</v>
      </c>
      <c r="M20661">
        <v>9845.77</v>
      </c>
      <c r="N20661">
        <f t="shared" si="322"/>
        <v>0</v>
      </c>
    </row>
    <row r="20662" spans="1:14" x14ac:dyDescent="0.2">
      <c r="A20662" t="s">
        <v>20566</v>
      </c>
      <c r="B20662" t="s">
        <v>40130</v>
      </c>
      <c r="I20662" t="s">
        <v>4</v>
      </c>
      <c r="J20662">
        <v>8924.57</v>
      </c>
      <c r="M20662">
        <v>8924.57</v>
      </c>
      <c r="N20662">
        <f t="shared" si="322"/>
        <v>0</v>
      </c>
    </row>
    <row r="20663" spans="1:14" x14ac:dyDescent="0.2">
      <c r="A20663" t="s">
        <v>20567</v>
      </c>
      <c r="B20663" t="s">
        <v>40131</v>
      </c>
      <c r="I20663" t="s">
        <v>4</v>
      </c>
      <c r="J20663">
        <v>10206.1</v>
      </c>
      <c r="M20663">
        <v>10206.1</v>
      </c>
      <c r="N20663">
        <f t="shared" si="322"/>
        <v>0</v>
      </c>
    </row>
    <row r="20664" spans="1:14" x14ac:dyDescent="0.2">
      <c r="A20664" t="s">
        <v>20568</v>
      </c>
      <c r="B20664" t="s">
        <v>40131</v>
      </c>
      <c r="I20664" t="s">
        <v>4</v>
      </c>
      <c r="J20664">
        <v>9249.9</v>
      </c>
      <c r="M20664">
        <v>9249.9</v>
      </c>
      <c r="N20664">
        <f t="shared" si="322"/>
        <v>0</v>
      </c>
    </row>
    <row r="20665" spans="1:14" x14ac:dyDescent="0.2">
      <c r="A20665" t="s">
        <v>20569</v>
      </c>
      <c r="B20665" t="s">
        <v>40132</v>
      </c>
      <c r="I20665" t="s">
        <v>20</v>
      </c>
      <c r="J20665">
        <v>90.72</v>
      </c>
      <c r="M20665">
        <v>90.72</v>
      </c>
      <c r="N20665">
        <f t="shared" si="322"/>
        <v>0</v>
      </c>
    </row>
    <row r="20666" spans="1:14" x14ac:dyDescent="0.2">
      <c r="A20666" t="s">
        <v>20570</v>
      </c>
      <c r="B20666" t="s">
        <v>40132</v>
      </c>
      <c r="I20666" t="s">
        <v>20</v>
      </c>
      <c r="J20666">
        <v>88.85</v>
      </c>
      <c r="M20666">
        <v>88.85</v>
      </c>
      <c r="N20666">
        <f t="shared" si="322"/>
        <v>0</v>
      </c>
    </row>
    <row r="20667" spans="1:14" x14ac:dyDescent="0.2">
      <c r="A20667" t="s">
        <v>20571</v>
      </c>
      <c r="B20667" t="s">
        <v>40133</v>
      </c>
      <c r="I20667" t="s">
        <v>20</v>
      </c>
      <c r="J20667">
        <v>30.7</v>
      </c>
      <c r="M20667">
        <v>30.7</v>
      </c>
      <c r="N20667">
        <f t="shared" si="322"/>
        <v>0</v>
      </c>
    </row>
    <row r="20668" spans="1:14" x14ac:dyDescent="0.2">
      <c r="A20668" t="s">
        <v>20572</v>
      </c>
      <c r="B20668" t="s">
        <v>40133</v>
      </c>
      <c r="I20668" t="s">
        <v>20</v>
      </c>
      <c r="J20668">
        <v>28.88</v>
      </c>
      <c r="M20668">
        <v>28.88</v>
      </c>
      <c r="N20668">
        <f t="shared" si="322"/>
        <v>0</v>
      </c>
    </row>
    <row r="20669" spans="1:14" x14ac:dyDescent="0.2">
      <c r="A20669" t="s">
        <v>20573</v>
      </c>
      <c r="B20669" t="s">
        <v>40134</v>
      </c>
      <c r="I20669" t="s">
        <v>20</v>
      </c>
      <c r="J20669">
        <v>93.31</v>
      </c>
      <c r="M20669">
        <v>93.31</v>
      </c>
      <c r="N20669">
        <f t="shared" si="322"/>
        <v>0</v>
      </c>
    </row>
    <row r="20670" spans="1:14" x14ac:dyDescent="0.2">
      <c r="A20670" t="s">
        <v>20574</v>
      </c>
      <c r="B20670" t="s">
        <v>40134</v>
      </c>
      <c r="I20670" t="s">
        <v>20</v>
      </c>
      <c r="J20670">
        <v>90.55</v>
      </c>
      <c r="M20670">
        <v>90.55</v>
      </c>
      <c r="N20670">
        <f t="shared" si="322"/>
        <v>0</v>
      </c>
    </row>
    <row r="20671" spans="1:14" x14ac:dyDescent="0.2">
      <c r="A20671" t="s">
        <v>20575</v>
      </c>
      <c r="B20671" t="s">
        <v>40135</v>
      </c>
      <c r="I20671" t="s">
        <v>20</v>
      </c>
      <c r="J20671">
        <v>8.73</v>
      </c>
      <c r="M20671">
        <v>8.73</v>
      </c>
      <c r="N20671">
        <f t="shared" si="322"/>
        <v>0</v>
      </c>
    </row>
    <row r="20672" spans="1:14" x14ac:dyDescent="0.2">
      <c r="A20672" t="s">
        <v>20576</v>
      </c>
      <c r="B20672" t="s">
        <v>40135</v>
      </c>
      <c r="I20672" t="s">
        <v>20</v>
      </c>
      <c r="J20672">
        <v>8.4499999999999993</v>
      </c>
      <c r="M20672">
        <v>8.4499999999999993</v>
      </c>
      <c r="N20672">
        <f t="shared" si="322"/>
        <v>0</v>
      </c>
    </row>
    <row r="20673" spans="1:14" x14ac:dyDescent="0.2">
      <c r="A20673" t="s">
        <v>20577</v>
      </c>
      <c r="B20673" t="s">
        <v>40136</v>
      </c>
      <c r="I20673" t="s">
        <v>20</v>
      </c>
      <c r="J20673">
        <v>113.75</v>
      </c>
      <c r="M20673">
        <v>113.75</v>
      </c>
      <c r="N20673">
        <f t="shared" si="322"/>
        <v>0</v>
      </c>
    </row>
    <row r="20674" spans="1:14" x14ac:dyDescent="0.2">
      <c r="A20674" t="s">
        <v>20578</v>
      </c>
      <c r="B20674" t="s">
        <v>40136</v>
      </c>
      <c r="I20674" t="s">
        <v>20</v>
      </c>
      <c r="J20674">
        <v>113.75</v>
      </c>
      <c r="M20674">
        <v>113.75</v>
      </c>
      <c r="N20674">
        <f t="shared" si="322"/>
        <v>0</v>
      </c>
    </row>
    <row r="20675" spans="1:14" x14ac:dyDescent="0.2">
      <c r="A20675" t="s">
        <v>20579</v>
      </c>
      <c r="B20675" t="s">
        <v>22402</v>
      </c>
      <c r="I20675" t="s">
        <v>113</v>
      </c>
      <c r="J20675">
        <v>0.57000000000000006</v>
      </c>
      <c r="M20675">
        <v>0.57000000000000006</v>
      </c>
      <c r="N20675">
        <f t="shared" si="322"/>
        <v>0</v>
      </c>
    </row>
    <row r="20676" spans="1:14" x14ac:dyDescent="0.2">
      <c r="A20676" t="s">
        <v>20580</v>
      </c>
      <c r="B20676" t="s">
        <v>22402</v>
      </c>
      <c r="I20676" t="s">
        <v>113</v>
      </c>
      <c r="J20676">
        <v>0.57000000000000006</v>
      </c>
      <c r="M20676">
        <v>0.57000000000000006</v>
      </c>
      <c r="N20676">
        <f t="shared" ref="N20676:N20739" si="323">J20676-M20676</f>
        <v>0</v>
      </c>
    </row>
    <row r="20677" spans="1:14" x14ac:dyDescent="0.2">
      <c r="A20677" t="s">
        <v>20581</v>
      </c>
      <c r="B20677" t="s">
        <v>40137</v>
      </c>
      <c r="I20677" t="s">
        <v>20</v>
      </c>
      <c r="J20677">
        <v>117.24</v>
      </c>
      <c r="M20677">
        <v>117.24</v>
      </c>
      <c r="N20677">
        <f t="shared" si="323"/>
        <v>0</v>
      </c>
    </row>
    <row r="20678" spans="1:14" x14ac:dyDescent="0.2">
      <c r="A20678" t="s">
        <v>20582</v>
      </c>
      <c r="B20678" t="s">
        <v>40137</v>
      </c>
      <c r="I20678" t="s">
        <v>20</v>
      </c>
      <c r="J20678">
        <v>117.24</v>
      </c>
      <c r="M20678">
        <v>117.24</v>
      </c>
      <c r="N20678">
        <f t="shared" si="323"/>
        <v>0</v>
      </c>
    </row>
    <row r="20679" spans="1:14" x14ac:dyDescent="0.2">
      <c r="A20679" t="s">
        <v>20583</v>
      </c>
      <c r="B20679" t="s">
        <v>40138</v>
      </c>
      <c r="I20679" t="s">
        <v>20</v>
      </c>
      <c r="J20679">
        <v>116.82</v>
      </c>
      <c r="M20679">
        <v>116.82</v>
      </c>
      <c r="N20679">
        <f t="shared" si="323"/>
        <v>0</v>
      </c>
    </row>
    <row r="20680" spans="1:14" x14ac:dyDescent="0.2">
      <c r="A20680" t="s">
        <v>20584</v>
      </c>
      <c r="B20680" t="s">
        <v>40138</v>
      </c>
      <c r="I20680" t="s">
        <v>20</v>
      </c>
      <c r="J20680">
        <v>116.82</v>
      </c>
      <c r="M20680">
        <v>116.82</v>
      </c>
      <c r="N20680">
        <f t="shared" si="323"/>
        <v>0</v>
      </c>
    </row>
    <row r="20681" spans="1:14" x14ac:dyDescent="0.2">
      <c r="A20681" t="s">
        <v>20585</v>
      </c>
      <c r="B20681" t="s">
        <v>40139</v>
      </c>
      <c r="I20681" t="s">
        <v>20</v>
      </c>
      <c r="J20681">
        <v>116.89</v>
      </c>
      <c r="M20681">
        <v>116.89</v>
      </c>
      <c r="N20681">
        <f t="shared" si="323"/>
        <v>0</v>
      </c>
    </row>
    <row r="20682" spans="1:14" x14ac:dyDescent="0.2">
      <c r="A20682" t="s">
        <v>20586</v>
      </c>
      <c r="B20682" t="s">
        <v>40139</v>
      </c>
      <c r="I20682" t="s">
        <v>20</v>
      </c>
      <c r="J20682">
        <v>116.89</v>
      </c>
      <c r="M20682">
        <v>116.89</v>
      </c>
      <c r="N20682">
        <f t="shared" si="323"/>
        <v>0</v>
      </c>
    </row>
    <row r="20683" spans="1:14" x14ac:dyDescent="0.2">
      <c r="A20683" t="s">
        <v>20587</v>
      </c>
      <c r="B20683" t="s">
        <v>40140</v>
      </c>
      <c r="I20683" t="s">
        <v>20</v>
      </c>
      <c r="J20683">
        <v>116.47</v>
      </c>
      <c r="M20683">
        <v>116.47</v>
      </c>
      <c r="N20683">
        <f t="shared" si="323"/>
        <v>0</v>
      </c>
    </row>
    <row r="20684" spans="1:14" x14ac:dyDescent="0.2">
      <c r="A20684" t="s">
        <v>20588</v>
      </c>
      <c r="B20684" t="s">
        <v>40140</v>
      </c>
      <c r="I20684" t="s">
        <v>20</v>
      </c>
      <c r="J20684">
        <v>116.47</v>
      </c>
      <c r="M20684">
        <v>116.47</v>
      </c>
      <c r="N20684">
        <f t="shared" si="323"/>
        <v>0</v>
      </c>
    </row>
    <row r="20685" spans="1:14" x14ac:dyDescent="0.2">
      <c r="A20685" t="s">
        <v>20589</v>
      </c>
      <c r="B20685" t="s">
        <v>40141</v>
      </c>
      <c r="I20685" t="s">
        <v>20</v>
      </c>
      <c r="J20685">
        <v>84.48</v>
      </c>
      <c r="M20685">
        <v>84.48</v>
      </c>
      <c r="N20685">
        <f t="shared" si="323"/>
        <v>0</v>
      </c>
    </row>
    <row r="20686" spans="1:14" x14ac:dyDescent="0.2">
      <c r="A20686" t="s">
        <v>20590</v>
      </c>
      <c r="B20686" t="s">
        <v>40141</v>
      </c>
      <c r="I20686" t="s">
        <v>20</v>
      </c>
      <c r="J20686">
        <v>84.48</v>
      </c>
      <c r="M20686">
        <v>84.48</v>
      </c>
      <c r="N20686">
        <f t="shared" si="323"/>
        <v>0</v>
      </c>
    </row>
    <row r="20687" spans="1:14" x14ac:dyDescent="0.2">
      <c r="A20687" t="s">
        <v>20591</v>
      </c>
      <c r="B20687" t="s">
        <v>40142</v>
      </c>
      <c r="I20687" t="s">
        <v>20</v>
      </c>
      <c r="J20687">
        <v>93.6</v>
      </c>
      <c r="M20687">
        <v>93.6</v>
      </c>
      <c r="N20687">
        <f t="shared" si="323"/>
        <v>0</v>
      </c>
    </row>
    <row r="20688" spans="1:14" x14ac:dyDescent="0.2">
      <c r="A20688" t="s">
        <v>20592</v>
      </c>
      <c r="B20688" t="s">
        <v>40142</v>
      </c>
      <c r="I20688" t="s">
        <v>20</v>
      </c>
      <c r="J20688">
        <v>93.6</v>
      </c>
      <c r="M20688">
        <v>93.6</v>
      </c>
      <c r="N20688">
        <f t="shared" si="323"/>
        <v>0</v>
      </c>
    </row>
    <row r="20689" spans="1:14" x14ac:dyDescent="0.2">
      <c r="A20689" t="s">
        <v>20593</v>
      </c>
      <c r="B20689" t="s">
        <v>40143</v>
      </c>
      <c r="I20689" t="s">
        <v>20</v>
      </c>
      <c r="J20689">
        <v>116.86</v>
      </c>
      <c r="M20689">
        <v>116.86</v>
      </c>
      <c r="N20689">
        <f t="shared" si="323"/>
        <v>0</v>
      </c>
    </row>
    <row r="20690" spans="1:14" x14ac:dyDescent="0.2">
      <c r="A20690" t="s">
        <v>20594</v>
      </c>
      <c r="B20690" t="s">
        <v>40143</v>
      </c>
      <c r="I20690" t="s">
        <v>20</v>
      </c>
      <c r="J20690">
        <v>116.86</v>
      </c>
      <c r="M20690">
        <v>116.86</v>
      </c>
      <c r="N20690">
        <f t="shared" si="323"/>
        <v>0</v>
      </c>
    </row>
    <row r="20691" spans="1:14" x14ac:dyDescent="0.2">
      <c r="A20691" t="s">
        <v>20595</v>
      </c>
      <c r="B20691" t="s">
        <v>40144</v>
      </c>
      <c r="I20691" t="s">
        <v>20</v>
      </c>
      <c r="J20691">
        <v>129.34</v>
      </c>
      <c r="M20691">
        <v>129.34</v>
      </c>
      <c r="N20691">
        <f t="shared" si="323"/>
        <v>0</v>
      </c>
    </row>
    <row r="20692" spans="1:14" x14ac:dyDescent="0.2">
      <c r="A20692" t="s">
        <v>20596</v>
      </c>
      <c r="B20692" t="s">
        <v>40144</v>
      </c>
      <c r="I20692" t="s">
        <v>20</v>
      </c>
      <c r="J20692">
        <v>129.34</v>
      </c>
      <c r="M20692">
        <v>129.34</v>
      </c>
      <c r="N20692">
        <f t="shared" si="323"/>
        <v>0</v>
      </c>
    </row>
    <row r="20693" spans="1:14" x14ac:dyDescent="0.2">
      <c r="A20693" t="s">
        <v>40777</v>
      </c>
      <c r="B20693" t="s">
        <v>41239</v>
      </c>
      <c r="I20693" t="s">
        <v>674</v>
      </c>
      <c r="J20693">
        <v>72</v>
      </c>
      <c r="M20693">
        <v>72</v>
      </c>
      <c r="N20693">
        <f t="shared" si="323"/>
        <v>0</v>
      </c>
    </row>
    <row r="20694" spans="1:14" x14ac:dyDescent="0.2">
      <c r="A20694" t="s">
        <v>40778</v>
      </c>
      <c r="B20694" t="s">
        <v>41239</v>
      </c>
      <c r="I20694" t="s">
        <v>674</v>
      </c>
      <c r="J20694">
        <v>72</v>
      </c>
      <c r="M20694">
        <v>72</v>
      </c>
      <c r="N20694">
        <f t="shared" si="323"/>
        <v>0</v>
      </c>
    </row>
    <row r="20695" spans="1:14" x14ac:dyDescent="0.2">
      <c r="A20695" t="s">
        <v>40779</v>
      </c>
      <c r="B20695" t="s">
        <v>41240</v>
      </c>
      <c r="I20695" t="s">
        <v>674</v>
      </c>
      <c r="J20695">
        <v>82</v>
      </c>
      <c r="M20695">
        <v>82</v>
      </c>
      <c r="N20695">
        <f t="shared" si="323"/>
        <v>0</v>
      </c>
    </row>
    <row r="20696" spans="1:14" x14ac:dyDescent="0.2">
      <c r="A20696" t="s">
        <v>40780</v>
      </c>
      <c r="B20696" t="s">
        <v>41240</v>
      </c>
      <c r="I20696" t="s">
        <v>674</v>
      </c>
      <c r="J20696">
        <v>82</v>
      </c>
      <c r="M20696">
        <v>82</v>
      </c>
      <c r="N20696">
        <f t="shared" si="323"/>
        <v>0</v>
      </c>
    </row>
    <row r="20697" spans="1:14" x14ac:dyDescent="0.2">
      <c r="A20697" t="s">
        <v>20597</v>
      </c>
      <c r="B20697" t="s">
        <v>40145</v>
      </c>
      <c r="I20697" t="s">
        <v>20</v>
      </c>
      <c r="J20697">
        <v>134.4</v>
      </c>
      <c r="M20697">
        <v>134.4</v>
      </c>
      <c r="N20697">
        <f t="shared" si="323"/>
        <v>0</v>
      </c>
    </row>
    <row r="20698" spans="1:14" x14ac:dyDescent="0.2">
      <c r="A20698" t="s">
        <v>20598</v>
      </c>
      <c r="B20698" t="s">
        <v>40145</v>
      </c>
      <c r="I20698" t="s">
        <v>20</v>
      </c>
      <c r="J20698">
        <v>134.4</v>
      </c>
      <c r="M20698">
        <v>134.4</v>
      </c>
      <c r="N20698">
        <f t="shared" si="323"/>
        <v>0</v>
      </c>
    </row>
    <row r="20699" spans="1:14" x14ac:dyDescent="0.2">
      <c r="A20699" t="s">
        <v>20599</v>
      </c>
      <c r="B20699" t="s">
        <v>40146</v>
      </c>
      <c r="I20699" t="s">
        <v>20</v>
      </c>
      <c r="J20699">
        <v>62.4</v>
      </c>
      <c r="M20699">
        <v>62.4</v>
      </c>
      <c r="N20699">
        <f t="shared" si="323"/>
        <v>0</v>
      </c>
    </row>
    <row r="20700" spans="1:14" x14ac:dyDescent="0.2">
      <c r="A20700" t="s">
        <v>20600</v>
      </c>
      <c r="B20700" t="s">
        <v>40146</v>
      </c>
      <c r="I20700" t="s">
        <v>20</v>
      </c>
      <c r="J20700">
        <v>62.4</v>
      </c>
      <c r="M20700">
        <v>62.4</v>
      </c>
      <c r="N20700">
        <f t="shared" si="323"/>
        <v>0</v>
      </c>
    </row>
    <row r="20701" spans="1:14" x14ac:dyDescent="0.2">
      <c r="A20701" t="s">
        <v>20601</v>
      </c>
      <c r="B20701" t="s">
        <v>22403</v>
      </c>
      <c r="I20701" t="s">
        <v>20</v>
      </c>
      <c r="J20701">
        <v>1221.76</v>
      </c>
      <c r="M20701">
        <v>1221.76</v>
      </c>
      <c r="N20701">
        <f t="shared" si="323"/>
        <v>0</v>
      </c>
    </row>
    <row r="20702" spans="1:14" x14ac:dyDescent="0.2">
      <c r="A20702" t="s">
        <v>20602</v>
      </c>
      <c r="B20702" t="s">
        <v>22403</v>
      </c>
      <c r="I20702" t="s">
        <v>20</v>
      </c>
      <c r="J20702">
        <v>1214.58</v>
      </c>
      <c r="M20702">
        <v>1214.58</v>
      </c>
      <c r="N20702">
        <f t="shared" si="323"/>
        <v>0</v>
      </c>
    </row>
    <row r="20703" spans="1:14" x14ac:dyDescent="0.2">
      <c r="A20703" t="s">
        <v>20603</v>
      </c>
      <c r="B20703" t="s">
        <v>40147</v>
      </c>
      <c r="I20703" t="s">
        <v>20</v>
      </c>
      <c r="J20703">
        <v>450.97</v>
      </c>
      <c r="M20703">
        <v>450.97</v>
      </c>
      <c r="N20703">
        <f t="shared" si="323"/>
        <v>0</v>
      </c>
    </row>
    <row r="20704" spans="1:14" x14ac:dyDescent="0.2">
      <c r="A20704" t="s">
        <v>20604</v>
      </c>
      <c r="B20704" t="s">
        <v>40147</v>
      </c>
      <c r="I20704" t="s">
        <v>20</v>
      </c>
      <c r="J20704">
        <v>443.79</v>
      </c>
      <c r="M20704">
        <v>443.79</v>
      </c>
      <c r="N20704">
        <f t="shared" si="323"/>
        <v>0</v>
      </c>
    </row>
    <row r="20705" spans="1:14" x14ac:dyDescent="0.2">
      <c r="A20705" t="s">
        <v>20605</v>
      </c>
      <c r="B20705" t="s">
        <v>40148</v>
      </c>
      <c r="I20705" t="s">
        <v>20</v>
      </c>
      <c r="J20705">
        <v>927.88</v>
      </c>
      <c r="M20705">
        <v>927.88</v>
      </c>
      <c r="N20705">
        <f t="shared" si="323"/>
        <v>0</v>
      </c>
    </row>
    <row r="20706" spans="1:14" x14ac:dyDescent="0.2">
      <c r="A20706" t="s">
        <v>20606</v>
      </c>
      <c r="B20706" t="s">
        <v>40148</v>
      </c>
      <c r="I20706" t="s">
        <v>20</v>
      </c>
      <c r="J20706">
        <v>927.88</v>
      </c>
      <c r="M20706">
        <v>927.88</v>
      </c>
      <c r="N20706">
        <f t="shared" si="323"/>
        <v>0</v>
      </c>
    </row>
    <row r="20707" spans="1:14" x14ac:dyDescent="0.2">
      <c r="A20707" t="s">
        <v>20607</v>
      </c>
      <c r="B20707" t="s">
        <v>40149</v>
      </c>
      <c r="I20707" t="s">
        <v>20</v>
      </c>
      <c r="J20707">
        <v>1217.99</v>
      </c>
      <c r="M20707">
        <v>1217.99</v>
      </c>
      <c r="N20707">
        <f t="shared" si="323"/>
        <v>0</v>
      </c>
    </row>
    <row r="20708" spans="1:14" x14ac:dyDescent="0.2">
      <c r="A20708" t="s">
        <v>20608</v>
      </c>
      <c r="B20708" t="s">
        <v>40149</v>
      </c>
      <c r="I20708" t="s">
        <v>20</v>
      </c>
      <c r="J20708">
        <v>1210.82</v>
      </c>
      <c r="M20708">
        <v>1210.82</v>
      </c>
      <c r="N20708">
        <f t="shared" si="323"/>
        <v>0</v>
      </c>
    </row>
    <row r="20709" spans="1:14" x14ac:dyDescent="0.2">
      <c r="A20709" t="s">
        <v>20609</v>
      </c>
      <c r="B20709" t="s">
        <v>40150</v>
      </c>
      <c r="I20709" t="s">
        <v>20</v>
      </c>
      <c r="J20709">
        <v>957.82</v>
      </c>
      <c r="M20709">
        <v>957.82</v>
      </c>
      <c r="N20709">
        <f t="shared" si="323"/>
        <v>0</v>
      </c>
    </row>
    <row r="20710" spans="1:14" x14ac:dyDescent="0.2">
      <c r="A20710" t="s">
        <v>20610</v>
      </c>
      <c r="B20710" t="s">
        <v>40150</v>
      </c>
      <c r="I20710" t="s">
        <v>20</v>
      </c>
      <c r="J20710">
        <v>957.82</v>
      </c>
      <c r="M20710">
        <v>957.82</v>
      </c>
      <c r="N20710">
        <f t="shared" si="323"/>
        <v>0</v>
      </c>
    </row>
    <row r="20711" spans="1:14" x14ac:dyDescent="0.2">
      <c r="A20711" t="s">
        <v>20611</v>
      </c>
      <c r="B20711" t="s">
        <v>40151</v>
      </c>
      <c r="I20711" t="s">
        <v>3</v>
      </c>
      <c r="J20711">
        <v>3.52</v>
      </c>
      <c r="M20711">
        <v>3.52</v>
      </c>
      <c r="N20711">
        <f t="shared" si="323"/>
        <v>0</v>
      </c>
    </row>
    <row r="20712" spans="1:14" x14ac:dyDescent="0.2">
      <c r="A20712" t="s">
        <v>20612</v>
      </c>
      <c r="B20712" t="s">
        <v>40151</v>
      </c>
      <c r="I20712" t="s">
        <v>3</v>
      </c>
      <c r="J20712">
        <v>3.52</v>
      </c>
      <c r="M20712">
        <v>3.52</v>
      </c>
      <c r="N20712">
        <f t="shared" si="323"/>
        <v>0</v>
      </c>
    </row>
    <row r="20713" spans="1:14" x14ac:dyDescent="0.2">
      <c r="A20713" t="s">
        <v>20613</v>
      </c>
      <c r="B20713" t="s">
        <v>40152</v>
      </c>
      <c r="I20713" t="s">
        <v>3</v>
      </c>
      <c r="J20713">
        <v>8.2899999999999991</v>
      </c>
      <c r="M20713">
        <v>8.2899999999999991</v>
      </c>
      <c r="N20713">
        <f t="shared" si="323"/>
        <v>0</v>
      </c>
    </row>
    <row r="20714" spans="1:14" x14ac:dyDescent="0.2">
      <c r="A20714" t="s">
        <v>20614</v>
      </c>
      <c r="B20714" t="s">
        <v>40152</v>
      </c>
      <c r="I20714" t="s">
        <v>3</v>
      </c>
      <c r="J20714">
        <v>8.2899999999999991</v>
      </c>
      <c r="M20714">
        <v>8.2899999999999991</v>
      </c>
      <c r="N20714">
        <f t="shared" si="323"/>
        <v>0</v>
      </c>
    </row>
    <row r="20715" spans="1:14" x14ac:dyDescent="0.2">
      <c r="A20715" t="s">
        <v>20615</v>
      </c>
      <c r="B20715" t="s">
        <v>40153</v>
      </c>
      <c r="I20715" t="s">
        <v>20</v>
      </c>
      <c r="J20715">
        <v>1122.3499999999999</v>
      </c>
      <c r="M20715">
        <v>1122.3499999999999</v>
      </c>
      <c r="N20715">
        <f t="shared" si="323"/>
        <v>0</v>
      </c>
    </row>
    <row r="20716" spans="1:14" x14ac:dyDescent="0.2">
      <c r="A20716" t="s">
        <v>20616</v>
      </c>
      <c r="B20716" t="s">
        <v>40153</v>
      </c>
      <c r="I20716" t="s">
        <v>20</v>
      </c>
      <c r="J20716">
        <v>1122.3499999999999</v>
      </c>
      <c r="M20716">
        <v>1122.3499999999999</v>
      </c>
      <c r="N20716">
        <f t="shared" si="323"/>
        <v>0</v>
      </c>
    </row>
    <row r="20717" spans="1:14" x14ac:dyDescent="0.2">
      <c r="A20717" t="s">
        <v>20617</v>
      </c>
      <c r="B20717" t="s">
        <v>40154</v>
      </c>
      <c r="I20717" t="s">
        <v>20</v>
      </c>
      <c r="J20717">
        <v>548.51</v>
      </c>
      <c r="M20717">
        <v>548.51</v>
      </c>
      <c r="N20717">
        <f t="shared" si="323"/>
        <v>0</v>
      </c>
    </row>
    <row r="20718" spans="1:14" x14ac:dyDescent="0.2">
      <c r="A20718" t="s">
        <v>20618</v>
      </c>
      <c r="B20718" t="s">
        <v>40154</v>
      </c>
      <c r="I20718" t="s">
        <v>20</v>
      </c>
      <c r="J20718">
        <v>548.51</v>
      </c>
      <c r="M20718">
        <v>548.51</v>
      </c>
      <c r="N20718">
        <f t="shared" si="323"/>
        <v>0</v>
      </c>
    </row>
    <row r="20719" spans="1:14" x14ac:dyDescent="0.2">
      <c r="A20719" t="s">
        <v>20619</v>
      </c>
      <c r="B20719" t="s">
        <v>40155</v>
      </c>
      <c r="I20719" t="s">
        <v>3</v>
      </c>
      <c r="J20719">
        <v>7.5</v>
      </c>
      <c r="M20719">
        <v>7.5</v>
      </c>
      <c r="N20719">
        <f t="shared" si="323"/>
        <v>0</v>
      </c>
    </row>
    <row r="20720" spans="1:14" x14ac:dyDescent="0.2">
      <c r="A20720" t="s">
        <v>20620</v>
      </c>
      <c r="B20720" t="s">
        <v>40155</v>
      </c>
      <c r="I20720" t="s">
        <v>3</v>
      </c>
      <c r="J20720">
        <v>7.5</v>
      </c>
      <c r="M20720">
        <v>7.5</v>
      </c>
      <c r="N20720">
        <f t="shared" si="323"/>
        <v>0</v>
      </c>
    </row>
    <row r="20721" spans="1:14" x14ac:dyDescent="0.2">
      <c r="A20721" t="s">
        <v>20621</v>
      </c>
      <c r="B20721" t="s">
        <v>40156</v>
      </c>
      <c r="I20721" t="s">
        <v>3</v>
      </c>
      <c r="J20721">
        <v>2.31</v>
      </c>
      <c r="M20721">
        <v>2.31</v>
      </c>
      <c r="N20721">
        <f t="shared" si="323"/>
        <v>0</v>
      </c>
    </row>
    <row r="20722" spans="1:14" x14ac:dyDescent="0.2">
      <c r="A20722" t="s">
        <v>20622</v>
      </c>
      <c r="B20722" t="s">
        <v>40156</v>
      </c>
      <c r="I20722" t="s">
        <v>3</v>
      </c>
      <c r="J20722">
        <v>2.31</v>
      </c>
      <c r="M20722">
        <v>2.31</v>
      </c>
      <c r="N20722">
        <f t="shared" si="323"/>
        <v>0</v>
      </c>
    </row>
    <row r="20723" spans="1:14" x14ac:dyDescent="0.2">
      <c r="A20723" t="s">
        <v>20623</v>
      </c>
      <c r="B20723" t="s">
        <v>22404</v>
      </c>
      <c r="I20723" t="s">
        <v>20</v>
      </c>
      <c r="J20723">
        <v>818.98</v>
      </c>
      <c r="M20723">
        <v>818.98</v>
      </c>
      <c r="N20723">
        <f t="shared" si="323"/>
        <v>0</v>
      </c>
    </row>
    <row r="20724" spans="1:14" x14ac:dyDescent="0.2">
      <c r="A20724" t="s">
        <v>20624</v>
      </c>
      <c r="B20724" t="s">
        <v>22404</v>
      </c>
      <c r="I20724" t="s">
        <v>20</v>
      </c>
      <c r="J20724">
        <v>816.85</v>
      </c>
      <c r="M20724">
        <v>816.85</v>
      </c>
      <c r="N20724">
        <f t="shared" si="323"/>
        <v>0</v>
      </c>
    </row>
    <row r="20725" spans="1:14" x14ac:dyDescent="0.2">
      <c r="A20725" t="s">
        <v>20625</v>
      </c>
      <c r="B20725" t="s">
        <v>40157</v>
      </c>
      <c r="I20725" t="s">
        <v>3</v>
      </c>
      <c r="J20725">
        <v>5.74</v>
      </c>
      <c r="M20725">
        <v>5.74</v>
      </c>
      <c r="N20725">
        <f t="shared" si="323"/>
        <v>0</v>
      </c>
    </row>
    <row r="20726" spans="1:14" x14ac:dyDescent="0.2">
      <c r="A20726" t="s">
        <v>20626</v>
      </c>
      <c r="B20726" t="s">
        <v>40157</v>
      </c>
      <c r="I20726" t="s">
        <v>3</v>
      </c>
      <c r="J20726">
        <v>5.74</v>
      </c>
      <c r="M20726">
        <v>5.74</v>
      </c>
      <c r="N20726">
        <f t="shared" si="323"/>
        <v>0</v>
      </c>
    </row>
    <row r="20727" spans="1:14" x14ac:dyDescent="0.2">
      <c r="A20727" t="s">
        <v>20627</v>
      </c>
      <c r="B20727" t="s">
        <v>40158</v>
      </c>
      <c r="I20727" t="s">
        <v>3</v>
      </c>
      <c r="J20727">
        <v>14.76</v>
      </c>
      <c r="M20727">
        <v>14.76</v>
      </c>
      <c r="N20727">
        <f t="shared" si="323"/>
        <v>0</v>
      </c>
    </row>
    <row r="20728" spans="1:14" x14ac:dyDescent="0.2">
      <c r="A20728" t="s">
        <v>20628</v>
      </c>
      <c r="B20728" t="s">
        <v>40158</v>
      </c>
      <c r="I20728" t="s">
        <v>3</v>
      </c>
      <c r="J20728">
        <v>14.76</v>
      </c>
      <c r="M20728">
        <v>14.76</v>
      </c>
      <c r="N20728">
        <f t="shared" si="323"/>
        <v>0</v>
      </c>
    </row>
    <row r="20729" spans="1:14" x14ac:dyDescent="0.2">
      <c r="A20729" t="s">
        <v>20629</v>
      </c>
      <c r="B20729" t="s">
        <v>40159</v>
      </c>
      <c r="I20729" t="s">
        <v>3</v>
      </c>
      <c r="J20729">
        <v>15.87</v>
      </c>
      <c r="M20729">
        <v>15.87</v>
      </c>
      <c r="N20729">
        <f t="shared" si="323"/>
        <v>0</v>
      </c>
    </row>
    <row r="20730" spans="1:14" x14ac:dyDescent="0.2">
      <c r="A20730" t="s">
        <v>20630</v>
      </c>
      <c r="B20730" t="s">
        <v>40159</v>
      </c>
      <c r="I20730" t="s">
        <v>3</v>
      </c>
      <c r="J20730">
        <v>15.87</v>
      </c>
      <c r="M20730">
        <v>15.87</v>
      </c>
      <c r="N20730">
        <f t="shared" si="323"/>
        <v>0</v>
      </c>
    </row>
    <row r="20731" spans="1:14" x14ac:dyDescent="0.2">
      <c r="A20731" t="s">
        <v>20631</v>
      </c>
      <c r="B20731" t="s">
        <v>40160</v>
      </c>
      <c r="I20731" t="s">
        <v>3</v>
      </c>
      <c r="J20731">
        <v>20.63</v>
      </c>
      <c r="M20731">
        <v>20.63</v>
      </c>
      <c r="N20731">
        <f t="shared" si="323"/>
        <v>0</v>
      </c>
    </row>
    <row r="20732" spans="1:14" x14ac:dyDescent="0.2">
      <c r="A20732" t="s">
        <v>20632</v>
      </c>
      <c r="B20732" t="s">
        <v>40160</v>
      </c>
      <c r="I20732" t="s">
        <v>3</v>
      </c>
      <c r="J20732">
        <v>20.63</v>
      </c>
      <c r="M20732">
        <v>20.63</v>
      </c>
      <c r="N20732">
        <f t="shared" si="323"/>
        <v>0</v>
      </c>
    </row>
    <row r="20733" spans="1:14" x14ac:dyDescent="0.2">
      <c r="A20733" t="s">
        <v>20633</v>
      </c>
      <c r="B20733" t="s">
        <v>40161</v>
      </c>
      <c r="I20733" t="s">
        <v>674</v>
      </c>
      <c r="J20733">
        <v>4626.8999999999996</v>
      </c>
      <c r="M20733">
        <v>4626.8999999999996</v>
      </c>
      <c r="N20733">
        <f t="shared" si="323"/>
        <v>0</v>
      </c>
    </row>
    <row r="20734" spans="1:14" x14ac:dyDescent="0.2">
      <c r="A20734" t="s">
        <v>20634</v>
      </c>
      <c r="B20734" t="s">
        <v>40161</v>
      </c>
      <c r="I20734" t="s">
        <v>674</v>
      </c>
      <c r="J20734">
        <v>4626.8999999999996</v>
      </c>
      <c r="M20734">
        <v>4626.8999999999996</v>
      </c>
      <c r="N20734">
        <f t="shared" si="323"/>
        <v>0</v>
      </c>
    </row>
    <row r="20735" spans="1:14" x14ac:dyDescent="0.2">
      <c r="A20735" t="s">
        <v>20635</v>
      </c>
      <c r="B20735" t="s">
        <v>40162</v>
      </c>
      <c r="I20735" t="s">
        <v>674</v>
      </c>
      <c r="J20735">
        <v>4153.1000000000004</v>
      </c>
      <c r="M20735">
        <v>4153.1000000000004</v>
      </c>
      <c r="N20735">
        <f t="shared" si="323"/>
        <v>0</v>
      </c>
    </row>
    <row r="20736" spans="1:14" x14ac:dyDescent="0.2">
      <c r="A20736" t="s">
        <v>20636</v>
      </c>
      <c r="B20736" t="s">
        <v>40162</v>
      </c>
      <c r="I20736" t="s">
        <v>674</v>
      </c>
      <c r="J20736">
        <v>4153.1000000000004</v>
      </c>
      <c r="M20736">
        <v>4153.1000000000004</v>
      </c>
      <c r="N20736">
        <f t="shared" si="323"/>
        <v>0</v>
      </c>
    </row>
    <row r="20737" spans="1:14" x14ac:dyDescent="0.2">
      <c r="A20737" t="s">
        <v>20637</v>
      </c>
      <c r="B20737" t="s">
        <v>40163</v>
      </c>
      <c r="I20737" t="s">
        <v>674</v>
      </c>
      <c r="J20737">
        <v>4088.4</v>
      </c>
      <c r="M20737">
        <v>4088.4</v>
      </c>
      <c r="N20737">
        <f t="shared" si="323"/>
        <v>0</v>
      </c>
    </row>
    <row r="20738" spans="1:14" x14ac:dyDescent="0.2">
      <c r="A20738" t="s">
        <v>20638</v>
      </c>
      <c r="B20738" t="s">
        <v>40163</v>
      </c>
      <c r="I20738" t="s">
        <v>674</v>
      </c>
      <c r="J20738">
        <v>4088.4</v>
      </c>
      <c r="M20738">
        <v>4088.4</v>
      </c>
      <c r="N20738">
        <f t="shared" si="323"/>
        <v>0</v>
      </c>
    </row>
    <row r="20739" spans="1:14" x14ac:dyDescent="0.2">
      <c r="A20739" t="s">
        <v>20639</v>
      </c>
      <c r="B20739" t="s">
        <v>40164</v>
      </c>
      <c r="I20739" t="s">
        <v>674</v>
      </c>
      <c r="J20739">
        <v>4532.7</v>
      </c>
      <c r="M20739">
        <v>4532.7</v>
      </c>
      <c r="N20739">
        <f t="shared" si="323"/>
        <v>0</v>
      </c>
    </row>
    <row r="20740" spans="1:14" x14ac:dyDescent="0.2">
      <c r="A20740" t="s">
        <v>20640</v>
      </c>
      <c r="B20740" t="s">
        <v>40164</v>
      </c>
      <c r="I20740" t="s">
        <v>674</v>
      </c>
      <c r="J20740">
        <v>4532.7</v>
      </c>
      <c r="M20740">
        <v>4532.7</v>
      </c>
      <c r="N20740">
        <f t="shared" ref="N20740:N20803" si="324">J20740-M20740</f>
        <v>0</v>
      </c>
    </row>
    <row r="20741" spans="1:14" x14ac:dyDescent="0.2">
      <c r="A20741" t="s">
        <v>20641</v>
      </c>
      <c r="B20741" t="s">
        <v>40165</v>
      </c>
      <c r="I20741" t="s">
        <v>674</v>
      </c>
      <c r="J20741">
        <v>7507.9</v>
      </c>
      <c r="M20741">
        <v>7507.9</v>
      </c>
      <c r="N20741">
        <f t="shared" si="324"/>
        <v>0</v>
      </c>
    </row>
    <row r="20742" spans="1:14" x14ac:dyDescent="0.2">
      <c r="A20742" t="s">
        <v>20642</v>
      </c>
      <c r="B20742" t="s">
        <v>40165</v>
      </c>
      <c r="I20742" t="s">
        <v>674</v>
      </c>
      <c r="J20742">
        <v>7507.9</v>
      </c>
      <c r="M20742">
        <v>7507.9</v>
      </c>
      <c r="N20742">
        <f t="shared" si="324"/>
        <v>0</v>
      </c>
    </row>
    <row r="20743" spans="1:14" x14ac:dyDescent="0.2">
      <c r="A20743" t="s">
        <v>20643</v>
      </c>
      <c r="B20743" t="s">
        <v>40166</v>
      </c>
      <c r="I20743" t="s">
        <v>674</v>
      </c>
      <c r="J20743">
        <v>5703.3</v>
      </c>
      <c r="M20743">
        <v>5703.3</v>
      </c>
      <c r="N20743">
        <f t="shared" si="324"/>
        <v>0</v>
      </c>
    </row>
    <row r="20744" spans="1:14" x14ac:dyDescent="0.2">
      <c r="A20744" t="s">
        <v>20644</v>
      </c>
      <c r="B20744" t="s">
        <v>40166</v>
      </c>
      <c r="I20744" t="s">
        <v>674</v>
      </c>
      <c r="J20744">
        <v>5703.3</v>
      </c>
      <c r="M20744">
        <v>5703.3</v>
      </c>
      <c r="N20744">
        <f t="shared" si="324"/>
        <v>0</v>
      </c>
    </row>
    <row r="20745" spans="1:14" x14ac:dyDescent="0.2">
      <c r="A20745" t="s">
        <v>20645</v>
      </c>
      <c r="B20745" t="s">
        <v>40167</v>
      </c>
      <c r="I20745" t="s">
        <v>674</v>
      </c>
      <c r="J20745">
        <v>6117.4</v>
      </c>
      <c r="M20745">
        <v>6117.4</v>
      </c>
      <c r="N20745">
        <f t="shared" si="324"/>
        <v>0</v>
      </c>
    </row>
    <row r="20746" spans="1:14" x14ac:dyDescent="0.2">
      <c r="A20746" t="s">
        <v>20646</v>
      </c>
      <c r="B20746" t="s">
        <v>40167</v>
      </c>
      <c r="I20746" t="s">
        <v>674</v>
      </c>
      <c r="J20746">
        <v>6117.4</v>
      </c>
      <c r="M20746">
        <v>6117.4</v>
      </c>
      <c r="N20746">
        <f t="shared" si="324"/>
        <v>0</v>
      </c>
    </row>
    <row r="20747" spans="1:14" x14ac:dyDescent="0.2">
      <c r="A20747" t="s">
        <v>20647</v>
      </c>
      <c r="B20747" t="s">
        <v>22405</v>
      </c>
      <c r="I20747" t="s">
        <v>20</v>
      </c>
      <c r="J20747">
        <v>67.5</v>
      </c>
      <c r="M20747">
        <v>67.5</v>
      </c>
      <c r="N20747">
        <f t="shared" si="324"/>
        <v>0</v>
      </c>
    </row>
    <row r="20748" spans="1:14" x14ac:dyDescent="0.2">
      <c r="A20748" t="s">
        <v>144</v>
      </c>
      <c r="B20748" t="s">
        <v>22405</v>
      </c>
      <c r="I20748" t="s">
        <v>20</v>
      </c>
      <c r="J20748">
        <v>67.5</v>
      </c>
      <c r="M20748">
        <v>67.5</v>
      </c>
      <c r="N20748">
        <f t="shared" si="324"/>
        <v>0</v>
      </c>
    </row>
    <row r="20749" spans="1:14" x14ac:dyDescent="0.2">
      <c r="A20749" t="s">
        <v>20648</v>
      </c>
      <c r="B20749" t="s">
        <v>20649</v>
      </c>
      <c r="I20749" t="s">
        <v>20</v>
      </c>
      <c r="J20749">
        <v>33.409999999999997</v>
      </c>
      <c r="M20749">
        <v>33.409999999999997</v>
      </c>
      <c r="N20749">
        <f t="shared" si="324"/>
        <v>0</v>
      </c>
    </row>
    <row r="20750" spans="1:14" x14ac:dyDescent="0.2">
      <c r="A20750" t="s">
        <v>20650</v>
      </c>
      <c r="B20750" t="s">
        <v>20649</v>
      </c>
      <c r="I20750" t="s">
        <v>20</v>
      </c>
      <c r="J20750">
        <v>33.409999999999997</v>
      </c>
      <c r="M20750">
        <v>33.409999999999997</v>
      </c>
      <c r="N20750">
        <f t="shared" si="324"/>
        <v>0</v>
      </c>
    </row>
    <row r="20751" spans="1:14" x14ac:dyDescent="0.2">
      <c r="A20751" t="s">
        <v>20651</v>
      </c>
      <c r="B20751" t="s">
        <v>40168</v>
      </c>
      <c r="I20751" t="s">
        <v>3</v>
      </c>
      <c r="J20751">
        <v>5.89</v>
      </c>
      <c r="M20751">
        <v>5.89</v>
      </c>
      <c r="N20751">
        <f t="shared" si="324"/>
        <v>0</v>
      </c>
    </row>
    <row r="20752" spans="1:14" x14ac:dyDescent="0.2">
      <c r="A20752" t="s">
        <v>20652</v>
      </c>
      <c r="B20752" t="s">
        <v>40168</v>
      </c>
      <c r="I20752" t="s">
        <v>3</v>
      </c>
      <c r="J20752">
        <v>5.16</v>
      </c>
      <c r="M20752">
        <v>5.16</v>
      </c>
      <c r="N20752">
        <f t="shared" si="324"/>
        <v>0</v>
      </c>
    </row>
    <row r="20753" spans="1:14" x14ac:dyDescent="0.2">
      <c r="A20753" t="s">
        <v>20653</v>
      </c>
      <c r="B20753" t="s">
        <v>40169</v>
      </c>
      <c r="I20753" t="s">
        <v>674</v>
      </c>
      <c r="J20753">
        <v>1596.5</v>
      </c>
      <c r="M20753">
        <v>1596.5</v>
      </c>
      <c r="N20753">
        <f t="shared" si="324"/>
        <v>0</v>
      </c>
    </row>
    <row r="20754" spans="1:14" x14ac:dyDescent="0.2">
      <c r="A20754" t="s">
        <v>20654</v>
      </c>
      <c r="B20754" t="s">
        <v>40169</v>
      </c>
      <c r="I20754" t="s">
        <v>674</v>
      </c>
      <c r="J20754">
        <v>1596.5</v>
      </c>
      <c r="M20754">
        <v>1596.5</v>
      </c>
      <c r="N20754">
        <f t="shared" si="324"/>
        <v>0</v>
      </c>
    </row>
    <row r="20755" spans="1:14" x14ac:dyDescent="0.2">
      <c r="A20755" t="s">
        <v>20655</v>
      </c>
      <c r="B20755" t="s">
        <v>20656</v>
      </c>
      <c r="I20755" t="s">
        <v>4</v>
      </c>
      <c r="J20755">
        <v>0.61</v>
      </c>
      <c r="M20755">
        <v>0.61</v>
      </c>
      <c r="N20755">
        <f t="shared" si="324"/>
        <v>0</v>
      </c>
    </row>
    <row r="20756" spans="1:14" x14ac:dyDescent="0.2">
      <c r="A20756" t="s">
        <v>20657</v>
      </c>
      <c r="B20756" t="s">
        <v>20656</v>
      </c>
      <c r="I20756" t="s">
        <v>4</v>
      </c>
      <c r="J20756">
        <v>0.53</v>
      </c>
      <c r="M20756">
        <v>0.53</v>
      </c>
      <c r="N20756">
        <f t="shared" si="324"/>
        <v>0</v>
      </c>
    </row>
    <row r="20757" spans="1:14" x14ac:dyDescent="0.2">
      <c r="A20757" t="s">
        <v>20658</v>
      </c>
      <c r="B20757" t="s">
        <v>40170</v>
      </c>
      <c r="I20757" t="s">
        <v>3</v>
      </c>
      <c r="J20757">
        <v>8.35</v>
      </c>
      <c r="M20757">
        <v>8.35</v>
      </c>
      <c r="N20757">
        <f t="shared" si="324"/>
        <v>0</v>
      </c>
    </row>
    <row r="20758" spans="1:14" x14ac:dyDescent="0.2">
      <c r="A20758" t="s">
        <v>20659</v>
      </c>
      <c r="B20758" t="s">
        <v>40170</v>
      </c>
      <c r="I20758" t="s">
        <v>3</v>
      </c>
      <c r="J20758">
        <v>7.38</v>
      </c>
      <c r="M20758">
        <v>7.38</v>
      </c>
      <c r="N20758">
        <f t="shared" si="324"/>
        <v>0</v>
      </c>
    </row>
    <row r="20759" spans="1:14" x14ac:dyDescent="0.2">
      <c r="A20759" t="s">
        <v>20660</v>
      </c>
      <c r="B20759" t="s">
        <v>40171</v>
      </c>
      <c r="I20759" t="s">
        <v>4</v>
      </c>
      <c r="J20759">
        <v>89.76</v>
      </c>
      <c r="M20759">
        <v>89.76</v>
      </c>
      <c r="N20759">
        <f t="shared" si="324"/>
        <v>0</v>
      </c>
    </row>
    <row r="20760" spans="1:14" x14ac:dyDescent="0.2">
      <c r="A20760" t="s">
        <v>20661</v>
      </c>
      <c r="B20760" t="s">
        <v>40171</v>
      </c>
      <c r="I20760" t="s">
        <v>4</v>
      </c>
      <c r="J20760">
        <v>77.89</v>
      </c>
      <c r="M20760">
        <v>77.89</v>
      </c>
      <c r="N20760">
        <f t="shared" si="324"/>
        <v>0</v>
      </c>
    </row>
    <row r="20761" spans="1:14" x14ac:dyDescent="0.2">
      <c r="A20761" t="s">
        <v>20662</v>
      </c>
      <c r="B20761" t="s">
        <v>40172</v>
      </c>
      <c r="I20761" t="s">
        <v>674</v>
      </c>
      <c r="J20761">
        <v>4406.6000000000004</v>
      </c>
      <c r="M20761">
        <v>4406.6000000000004</v>
      </c>
      <c r="N20761">
        <f t="shared" si="324"/>
        <v>0</v>
      </c>
    </row>
    <row r="20762" spans="1:14" x14ac:dyDescent="0.2">
      <c r="A20762" t="s">
        <v>20663</v>
      </c>
      <c r="B20762" t="s">
        <v>40172</v>
      </c>
      <c r="I20762" t="s">
        <v>674</v>
      </c>
      <c r="J20762">
        <v>4406.6000000000004</v>
      </c>
      <c r="M20762">
        <v>4406.6000000000004</v>
      </c>
      <c r="N20762">
        <f t="shared" si="324"/>
        <v>0</v>
      </c>
    </row>
    <row r="20763" spans="1:14" x14ac:dyDescent="0.2">
      <c r="A20763" t="s">
        <v>20664</v>
      </c>
      <c r="B20763" t="s">
        <v>40173</v>
      </c>
      <c r="I20763" t="s">
        <v>674</v>
      </c>
      <c r="J20763">
        <v>3955.4</v>
      </c>
      <c r="M20763">
        <v>3955.4</v>
      </c>
      <c r="N20763">
        <f t="shared" si="324"/>
        <v>0</v>
      </c>
    </row>
    <row r="20764" spans="1:14" x14ac:dyDescent="0.2">
      <c r="A20764" t="s">
        <v>20665</v>
      </c>
      <c r="B20764" t="s">
        <v>40173</v>
      </c>
      <c r="I20764" t="s">
        <v>674</v>
      </c>
      <c r="J20764">
        <v>3955.4</v>
      </c>
      <c r="M20764">
        <v>3955.4</v>
      </c>
      <c r="N20764">
        <f t="shared" si="324"/>
        <v>0</v>
      </c>
    </row>
    <row r="20765" spans="1:14" x14ac:dyDescent="0.2">
      <c r="A20765" t="s">
        <v>20666</v>
      </c>
      <c r="B20765" t="s">
        <v>40174</v>
      </c>
      <c r="I20765" t="s">
        <v>674</v>
      </c>
      <c r="J20765">
        <v>3893.7</v>
      </c>
      <c r="M20765">
        <v>3893.7</v>
      </c>
      <c r="N20765">
        <f t="shared" si="324"/>
        <v>0</v>
      </c>
    </row>
    <row r="20766" spans="1:14" x14ac:dyDescent="0.2">
      <c r="A20766" t="s">
        <v>20667</v>
      </c>
      <c r="B20766" t="s">
        <v>40174</v>
      </c>
      <c r="I20766" t="s">
        <v>674</v>
      </c>
      <c r="J20766">
        <v>3893.7</v>
      </c>
      <c r="M20766">
        <v>3893.7</v>
      </c>
      <c r="N20766">
        <f t="shared" si="324"/>
        <v>0</v>
      </c>
    </row>
    <row r="20767" spans="1:14" x14ac:dyDescent="0.2">
      <c r="A20767" t="s">
        <v>20668</v>
      </c>
      <c r="B20767" t="s">
        <v>40175</v>
      </c>
      <c r="I20767" t="s">
        <v>674</v>
      </c>
      <c r="J20767">
        <v>4316.8999999999996</v>
      </c>
      <c r="M20767">
        <v>4316.8999999999996</v>
      </c>
      <c r="N20767">
        <f t="shared" si="324"/>
        <v>0</v>
      </c>
    </row>
    <row r="20768" spans="1:14" x14ac:dyDescent="0.2">
      <c r="A20768" t="s">
        <v>20669</v>
      </c>
      <c r="B20768" t="s">
        <v>40175</v>
      </c>
      <c r="I20768" t="s">
        <v>674</v>
      </c>
      <c r="J20768">
        <v>4316.8999999999996</v>
      </c>
      <c r="M20768">
        <v>4316.8999999999996</v>
      </c>
      <c r="N20768">
        <f t="shared" si="324"/>
        <v>0</v>
      </c>
    </row>
    <row r="20769" spans="1:14" x14ac:dyDescent="0.2">
      <c r="A20769" t="s">
        <v>20670</v>
      </c>
      <c r="B20769" t="s">
        <v>40176</v>
      </c>
      <c r="I20769" t="s">
        <v>674</v>
      </c>
      <c r="J20769">
        <v>7150.4</v>
      </c>
      <c r="M20769">
        <v>7150.4</v>
      </c>
      <c r="N20769">
        <f t="shared" si="324"/>
        <v>0</v>
      </c>
    </row>
    <row r="20770" spans="1:14" x14ac:dyDescent="0.2">
      <c r="A20770" t="s">
        <v>20671</v>
      </c>
      <c r="B20770" t="s">
        <v>40176</v>
      </c>
      <c r="I20770" t="s">
        <v>674</v>
      </c>
      <c r="J20770">
        <v>7150.4</v>
      </c>
      <c r="M20770">
        <v>7150.4</v>
      </c>
      <c r="N20770">
        <f t="shared" si="324"/>
        <v>0</v>
      </c>
    </row>
    <row r="20771" spans="1:14" x14ac:dyDescent="0.2">
      <c r="A20771" t="s">
        <v>20672</v>
      </c>
      <c r="B20771" t="s">
        <v>40177</v>
      </c>
      <c r="I20771" t="s">
        <v>674</v>
      </c>
      <c r="J20771">
        <v>5431.7</v>
      </c>
      <c r="M20771">
        <v>5431.7</v>
      </c>
      <c r="N20771">
        <f t="shared" si="324"/>
        <v>0</v>
      </c>
    </row>
    <row r="20772" spans="1:14" x14ac:dyDescent="0.2">
      <c r="A20772" t="s">
        <v>20673</v>
      </c>
      <c r="B20772" t="s">
        <v>40177</v>
      </c>
      <c r="I20772" t="s">
        <v>674</v>
      </c>
      <c r="J20772">
        <v>5431.7</v>
      </c>
      <c r="M20772">
        <v>5431.7</v>
      </c>
      <c r="N20772">
        <f t="shared" si="324"/>
        <v>0</v>
      </c>
    </row>
    <row r="20773" spans="1:14" x14ac:dyDescent="0.2">
      <c r="A20773" t="s">
        <v>20674</v>
      </c>
      <c r="B20773" t="s">
        <v>40178</v>
      </c>
      <c r="I20773" t="s">
        <v>674</v>
      </c>
      <c r="J20773">
        <v>5826.1</v>
      </c>
      <c r="M20773">
        <v>5826.1</v>
      </c>
      <c r="N20773">
        <f t="shared" si="324"/>
        <v>0</v>
      </c>
    </row>
    <row r="20774" spans="1:14" x14ac:dyDescent="0.2">
      <c r="A20774" t="s">
        <v>20675</v>
      </c>
      <c r="B20774" t="s">
        <v>40178</v>
      </c>
      <c r="I20774" t="s">
        <v>674</v>
      </c>
      <c r="J20774">
        <v>5826.1</v>
      </c>
      <c r="M20774">
        <v>5826.1</v>
      </c>
      <c r="N20774">
        <f t="shared" si="324"/>
        <v>0</v>
      </c>
    </row>
    <row r="20775" spans="1:14" x14ac:dyDescent="0.2">
      <c r="A20775" t="s">
        <v>20676</v>
      </c>
      <c r="B20775" t="s">
        <v>40179</v>
      </c>
      <c r="I20775" t="s">
        <v>20</v>
      </c>
      <c r="J20775">
        <v>85.2</v>
      </c>
      <c r="M20775">
        <v>85.2</v>
      </c>
      <c r="N20775">
        <f t="shared" si="324"/>
        <v>0</v>
      </c>
    </row>
    <row r="20776" spans="1:14" x14ac:dyDescent="0.2">
      <c r="A20776" t="s">
        <v>20677</v>
      </c>
      <c r="B20776" t="s">
        <v>40179</v>
      </c>
      <c r="I20776" t="s">
        <v>20</v>
      </c>
      <c r="J20776">
        <v>85.2</v>
      </c>
      <c r="M20776">
        <v>85.2</v>
      </c>
      <c r="N20776">
        <f t="shared" si="324"/>
        <v>0</v>
      </c>
    </row>
    <row r="20777" spans="1:14" x14ac:dyDescent="0.2">
      <c r="A20777" t="s">
        <v>20678</v>
      </c>
      <c r="B20777" t="s">
        <v>40180</v>
      </c>
      <c r="I20777" t="s">
        <v>20</v>
      </c>
      <c r="J20777">
        <v>77</v>
      </c>
      <c r="M20777">
        <v>77</v>
      </c>
      <c r="N20777">
        <f t="shared" si="324"/>
        <v>0</v>
      </c>
    </row>
    <row r="20778" spans="1:14" x14ac:dyDescent="0.2">
      <c r="A20778" t="s">
        <v>20679</v>
      </c>
      <c r="B20778" t="s">
        <v>40180</v>
      </c>
      <c r="I20778" t="s">
        <v>20</v>
      </c>
      <c r="J20778">
        <v>77</v>
      </c>
      <c r="M20778">
        <v>77</v>
      </c>
      <c r="N20778">
        <f t="shared" si="324"/>
        <v>0</v>
      </c>
    </row>
    <row r="20779" spans="1:14" x14ac:dyDescent="0.2">
      <c r="A20779" t="s">
        <v>20680</v>
      </c>
      <c r="B20779" t="s">
        <v>40181</v>
      </c>
      <c r="I20779" t="s">
        <v>20</v>
      </c>
      <c r="J20779">
        <v>70.400000000000006</v>
      </c>
      <c r="M20779">
        <v>70.400000000000006</v>
      </c>
      <c r="N20779">
        <f t="shared" si="324"/>
        <v>0</v>
      </c>
    </row>
    <row r="20780" spans="1:14" x14ac:dyDescent="0.2">
      <c r="A20780" t="s">
        <v>20681</v>
      </c>
      <c r="B20780" t="s">
        <v>40181</v>
      </c>
      <c r="I20780" t="s">
        <v>20</v>
      </c>
      <c r="J20780">
        <v>70.400000000000006</v>
      </c>
      <c r="M20780">
        <v>70.400000000000006</v>
      </c>
      <c r="N20780">
        <f t="shared" si="324"/>
        <v>0</v>
      </c>
    </row>
    <row r="20781" spans="1:14" x14ac:dyDescent="0.2">
      <c r="A20781" t="s">
        <v>20682</v>
      </c>
      <c r="B20781" t="s">
        <v>40182</v>
      </c>
      <c r="I20781" t="s">
        <v>20</v>
      </c>
      <c r="J20781">
        <v>42.12</v>
      </c>
      <c r="M20781">
        <v>42.12</v>
      </c>
      <c r="N20781">
        <f t="shared" si="324"/>
        <v>0</v>
      </c>
    </row>
    <row r="20782" spans="1:14" x14ac:dyDescent="0.2">
      <c r="A20782" t="s">
        <v>20683</v>
      </c>
      <c r="B20782" t="s">
        <v>40182</v>
      </c>
      <c r="I20782" t="s">
        <v>20</v>
      </c>
      <c r="J20782">
        <v>42.12</v>
      </c>
      <c r="M20782">
        <v>42.12</v>
      </c>
      <c r="N20782">
        <f t="shared" si="324"/>
        <v>0</v>
      </c>
    </row>
    <row r="20783" spans="1:14" x14ac:dyDescent="0.2">
      <c r="A20783" t="s">
        <v>20684</v>
      </c>
      <c r="B20783" t="s">
        <v>40183</v>
      </c>
      <c r="I20783" t="s">
        <v>20</v>
      </c>
      <c r="J20783">
        <v>87.36</v>
      </c>
      <c r="M20783">
        <v>87.36</v>
      </c>
      <c r="N20783">
        <f t="shared" si="324"/>
        <v>0</v>
      </c>
    </row>
    <row r="20784" spans="1:14" x14ac:dyDescent="0.2">
      <c r="A20784" t="s">
        <v>20685</v>
      </c>
      <c r="B20784" t="s">
        <v>40183</v>
      </c>
      <c r="I20784" t="s">
        <v>20</v>
      </c>
      <c r="J20784">
        <v>87.36</v>
      </c>
      <c r="M20784">
        <v>87.36</v>
      </c>
      <c r="N20784">
        <f t="shared" si="324"/>
        <v>0</v>
      </c>
    </row>
    <row r="20785" spans="1:14" x14ac:dyDescent="0.2">
      <c r="A20785" t="s">
        <v>20686</v>
      </c>
      <c r="B20785" t="s">
        <v>40184</v>
      </c>
      <c r="I20785" t="s">
        <v>20</v>
      </c>
      <c r="J20785">
        <v>16</v>
      </c>
      <c r="M20785">
        <v>16</v>
      </c>
      <c r="N20785">
        <f t="shared" si="324"/>
        <v>0</v>
      </c>
    </row>
    <row r="20786" spans="1:14" x14ac:dyDescent="0.2">
      <c r="A20786" t="s">
        <v>20687</v>
      </c>
      <c r="B20786" t="s">
        <v>40184</v>
      </c>
      <c r="I20786" t="s">
        <v>20</v>
      </c>
      <c r="J20786">
        <v>16</v>
      </c>
      <c r="M20786">
        <v>16</v>
      </c>
      <c r="N20786">
        <f t="shared" si="324"/>
        <v>0</v>
      </c>
    </row>
    <row r="20787" spans="1:14" x14ac:dyDescent="0.2">
      <c r="A20787" t="s">
        <v>20688</v>
      </c>
      <c r="B20787" t="s">
        <v>40185</v>
      </c>
      <c r="I20787" t="s">
        <v>20</v>
      </c>
      <c r="J20787">
        <v>106.5</v>
      </c>
      <c r="M20787">
        <v>106.5</v>
      </c>
      <c r="N20787">
        <f t="shared" si="324"/>
        <v>0</v>
      </c>
    </row>
    <row r="20788" spans="1:14" x14ac:dyDescent="0.2">
      <c r="A20788" t="s">
        <v>20689</v>
      </c>
      <c r="B20788" t="s">
        <v>40185</v>
      </c>
      <c r="I20788" t="s">
        <v>20</v>
      </c>
      <c r="J20788">
        <v>106.5</v>
      </c>
      <c r="M20788">
        <v>106.5</v>
      </c>
      <c r="N20788">
        <f t="shared" si="324"/>
        <v>0</v>
      </c>
    </row>
    <row r="20789" spans="1:14" x14ac:dyDescent="0.2">
      <c r="A20789" t="s">
        <v>20690</v>
      </c>
      <c r="B20789" t="s">
        <v>40186</v>
      </c>
      <c r="I20789" t="s">
        <v>20</v>
      </c>
      <c r="J20789">
        <v>101.5</v>
      </c>
      <c r="M20789">
        <v>101.5</v>
      </c>
      <c r="N20789">
        <f t="shared" si="324"/>
        <v>0</v>
      </c>
    </row>
    <row r="20790" spans="1:14" x14ac:dyDescent="0.2">
      <c r="A20790" t="s">
        <v>20691</v>
      </c>
      <c r="B20790" t="s">
        <v>40186</v>
      </c>
      <c r="I20790" t="s">
        <v>20</v>
      </c>
      <c r="J20790">
        <v>101.5</v>
      </c>
      <c r="M20790">
        <v>101.5</v>
      </c>
      <c r="N20790">
        <f t="shared" si="324"/>
        <v>0</v>
      </c>
    </row>
    <row r="20791" spans="1:14" x14ac:dyDescent="0.2">
      <c r="A20791" t="s">
        <v>20692</v>
      </c>
      <c r="B20791" t="s">
        <v>40187</v>
      </c>
      <c r="I20791" t="s">
        <v>20</v>
      </c>
      <c r="J20791">
        <v>85.8</v>
      </c>
      <c r="M20791">
        <v>85.8</v>
      </c>
      <c r="N20791">
        <f t="shared" si="324"/>
        <v>0</v>
      </c>
    </row>
    <row r="20792" spans="1:14" x14ac:dyDescent="0.2">
      <c r="A20792" t="s">
        <v>20693</v>
      </c>
      <c r="B20792" t="s">
        <v>40187</v>
      </c>
      <c r="I20792" t="s">
        <v>20</v>
      </c>
      <c r="J20792">
        <v>85.8</v>
      </c>
      <c r="M20792">
        <v>85.8</v>
      </c>
      <c r="N20792">
        <f t="shared" si="324"/>
        <v>0</v>
      </c>
    </row>
    <row r="20793" spans="1:14" x14ac:dyDescent="0.2">
      <c r="A20793" t="s">
        <v>20694</v>
      </c>
      <c r="B20793" t="s">
        <v>40188</v>
      </c>
      <c r="I20793" t="s">
        <v>20</v>
      </c>
      <c r="J20793">
        <v>114.24</v>
      </c>
      <c r="M20793">
        <v>114.24</v>
      </c>
      <c r="N20793">
        <f t="shared" si="324"/>
        <v>0</v>
      </c>
    </row>
    <row r="20794" spans="1:14" x14ac:dyDescent="0.2">
      <c r="A20794" t="s">
        <v>20695</v>
      </c>
      <c r="B20794" t="s">
        <v>40188</v>
      </c>
      <c r="I20794" t="s">
        <v>20</v>
      </c>
      <c r="J20794">
        <v>114.24</v>
      </c>
      <c r="M20794">
        <v>114.24</v>
      </c>
      <c r="N20794">
        <f t="shared" si="324"/>
        <v>0</v>
      </c>
    </row>
    <row r="20795" spans="1:14" x14ac:dyDescent="0.2">
      <c r="A20795" t="s">
        <v>20696</v>
      </c>
      <c r="B20795" t="s">
        <v>40189</v>
      </c>
      <c r="I20795" t="s">
        <v>20</v>
      </c>
      <c r="J20795">
        <v>30</v>
      </c>
      <c r="M20795">
        <v>30</v>
      </c>
      <c r="N20795">
        <f t="shared" si="324"/>
        <v>0</v>
      </c>
    </row>
    <row r="20796" spans="1:14" x14ac:dyDescent="0.2">
      <c r="A20796" t="s">
        <v>20697</v>
      </c>
      <c r="B20796" t="s">
        <v>40189</v>
      </c>
      <c r="I20796" t="s">
        <v>20</v>
      </c>
      <c r="J20796">
        <v>30</v>
      </c>
      <c r="M20796">
        <v>30</v>
      </c>
      <c r="N20796">
        <f t="shared" si="324"/>
        <v>0</v>
      </c>
    </row>
    <row r="20797" spans="1:14" x14ac:dyDescent="0.2">
      <c r="A20797" t="s">
        <v>20698</v>
      </c>
      <c r="B20797" t="s">
        <v>40190</v>
      </c>
      <c r="I20797" t="s">
        <v>20</v>
      </c>
      <c r="J20797">
        <v>88.04</v>
      </c>
      <c r="M20797">
        <v>88.04</v>
      </c>
      <c r="N20797">
        <f t="shared" si="324"/>
        <v>0</v>
      </c>
    </row>
    <row r="20798" spans="1:14" x14ac:dyDescent="0.2">
      <c r="A20798" t="s">
        <v>20699</v>
      </c>
      <c r="B20798" t="s">
        <v>40190</v>
      </c>
      <c r="I20798" t="s">
        <v>20</v>
      </c>
      <c r="J20798">
        <v>88.04</v>
      </c>
      <c r="M20798">
        <v>88.04</v>
      </c>
      <c r="N20798">
        <f t="shared" si="324"/>
        <v>0</v>
      </c>
    </row>
    <row r="20799" spans="1:14" x14ac:dyDescent="0.2">
      <c r="A20799" t="s">
        <v>20700</v>
      </c>
      <c r="B20799" t="s">
        <v>40191</v>
      </c>
      <c r="I20799" t="s">
        <v>20</v>
      </c>
      <c r="J20799">
        <v>77.319999999999993</v>
      </c>
      <c r="M20799">
        <v>77.319999999999993</v>
      </c>
      <c r="N20799">
        <f t="shared" si="324"/>
        <v>0</v>
      </c>
    </row>
    <row r="20800" spans="1:14" x14ac:dyDescent="0.2">
      <c r="A20800" t="s">
        <v>20701</v>
      </c>
      <c r="B20800" t="s">
        <v>40191</v>
      </c>
      <c r="I20800" t="s">
        <v>20</v>
      </c>
      <c r="J20800">
        <v>77.319999999999993</v>
      </c>
      <c r="M20800">
        <v>77.319999999999993</v>
      </c>
      <c r="N20800">
        <f t="shared" si="324"/>
        <v>0</v>
      </c>
    </row>
    <row r="20801" spans="1:14" x14ac:dyDescent="0.2">
      <c r="A20801" t="s">
        <v>20702</v>
      </c>
      <c r="B20801" t="s">
        <v>40192</v>
      </c>
      <c r="I20801" t="s">
        <v>20</v>
      </c>
      <c r="J20801">
        <v>83.07</v>
      </c>
      <c r="M20801">
        <v>83.07</v>
      </c>
      <c r="N20801">
        <f t="shared" si="324"/>
        <v>0</v>
      </c>
    </row>
    <row r="20802" spans="1:14" x14ac:dyDescent="0.2">
      <c r="A20802" t="s">
        <v>20703</v>
      </c>
      <c r="B20802" t="s">
        <v>40192</v>
      </c>
      <c r="I20802" t="s">
        <v>20</v>
      </c>
      <c r="J20802">
        <v>83.07</v>
      </c>
      <c r="M20802">
        <v>83.07</v>
      </c>
      <c r="N20802">
        <f t="shared" si="324"/>
        <v>0</v>
      </c>
    </row>
    <row r="20803" spans="1:14" x14ac:dyDescent="0.2">
      <c r="A20803" t="s">
        <v>20704</v>
      </c>
      <c r="B20803" t="s">
        <v>40193</v>
      </c>
      <c r="I20803" t="s">
        <v>20</v>
      </c>
      <c r="J20803">
        <v>71.760000000000005</v>
      </c>
      <c r="M20803">
        <v>71.760000000000005</v>
      </c>
      <c r="N20803">
        <f t="shared" si="324"/>
        <v>0</v>
      </c>
    </row>
    <row r="20804" spans="1:14" x14ac:dyDescent="0.2">
      <c r="A20804" t="s">
        <v>20705</v>
      </c>
      <c r="B20804" t="s">
        <v>40193</v>
      </c>
      <c r="I20804" t="s">
        <v>20</v>
      </c>
      <c r="J20804">
        <v>71.760000000000005</v>
      </c>
      <c r="M20804">
        <v>71.760000000000005</v>
      </c>
      <c r="N20804">
        <f t="shared" ref="N20804:N20867" si="325">J20804-M20804</f>
        <v>0</v>
      </c>
    </row>
    <row r="20805" spans="1:14" x14ac:dyDescent="0.2">
      <c r="A20805" t="s">
        <v>20706</v>
      </c>
      <c r="B20805" t="s">
        <v>40194</v>
      </c>
      <c r="I20805" t="s">
        <v>20</v>
      </c>
      <c r="J20805">
        <v>89.59</v>
      </c>
      <c r="M20805">
        <v>89.59</v>
      </c>
      <c r="N20805">
        <f t="shared" si="325"/>
        <v>0</v>
      </c>
    </row>
    <row r="20806" spans="1:14" x14ac:dyDescent="0.2">
      <c r="A20806" t="s">
        <v>20707</v>
      </c>
      <c r="B20806" t="s">
        <v>40194</v>
      </c>
      <c r="I20806" t="s">
        <v>20</v>
      </c>
      <c r="J20806">
        <v>89.59</v>
      </c>
      <c r="M20806">
        <v>89.59</v>
      </c>
      <c r="N20806">
        <f t="shared" si="325"/>
        <v>0</v>
      </c>
    </row>
    <row r="20807" spans="1:14" x14ac:dyDescent="0.2">
      <c r="A20807" t="s">
        <v>20708</v>
      </c>
      <c r="B20807" t="s">
        <v>40195</v>
      </c>
      <c r="I20807" t="s">
        <v>20</v>
      </c>
      <c r="J20807">
        <v>29</v>
      </c>
      <c r="M20807">
        <v>29</v>
      </c>
      <c r="N20807">
        <f t="shared" si="325"/>
        <v>0</v>
      </c>
    </row>
    <row r="20808" spans="1:14" x14ac:dyDescent="0.2">
      <c r="A20808" t="s">
        <v>20709</v>
      </c>
      <c r="B20808" t="s">
        <v>40195</v>
      </c>
      <c r="I20808" t="s">
        <v>20</v>
      </c>
      <c r="J20808">
        <v>29</v>
      </c>
      <c r="M20808">
        <v>29</v>
      </c>
      <c r="N20808">
        <f t="shared" si="325"/>
        <v>0</v>
      </c>
    </row>
    <row r="20809" spans="1:14" x14ac:dyDescent="0.2">
      <c r="A20809" t="s">
        <v>20710</v>
      </c>
      <c r="B20809" t="s">
        <v>40196</v>
      </c>
      <c r="I20809" t="s">
        <v>20</v>
      </c>
      <c r="J20809">
        <v>131.86000000000001</v>
      </c>
      <c r="M20809">
        <v>131.86000000000001</v>
      </c>
      <c r="N20809">
        <f t="shared" si="325"/>
        <v>0</v>
      </c>
    </row>
    <row r="20810" spans="1:14" x14ac:dyDescent="0.2">
      <c r="A20810" t="s">
        <v>20711</v>
      </c>
      <c r="B20810" t="s">
        <v>40196</v>
      </c>
      <c r="I20810" t="s">
        <v>20</v>
      </c>
      <c r="J20810">
        <v>131.86000000000001</v>
      </c>
      <c r="M20810">
        <v>131.86000000000001</v>
      </c>
      <c r="N20810">
        <f t="shared" si="325"/>
        <v>0</v>
      </c>
    </row>
    <row r="20811" spans="1:14" x14ac:dyDescent="0.2">
      <c r="A20811" t="s">
        <v>20712</v>
      </c>
      <c r="B20811" t="s">
        <v>40197</v>
      </c>
      <c r="I20811" t="s">
        <v>20</v>
      </c>
      <c r="J20811">
        <v>131.37</v>
      </c>
      <c r="M20811">
        <v>131.37</v>
      </c>
      <c r="N20811">
        <f t="shared" si="325"/>
        <v>0</v>
      </c>
    </row>
    <row r="20812" spans="1:14" x14ac:dyDescent="0.2">
      <c r="A20812" t="s">
        <v>20713</v>
      </c>
      <c r="B20812" t="s">
        <v>40197</v>
      </c>
      <c r="I20812" t="s">
        <v>20</v>
      </c>
      <c r="J20812">
        <v>131.37</v>
      </c>
      <c r="M20812">
        <v>131.37</v>
      </c>
      <c r="N20812">
        <f t="shared" si="325"/>
        <v>0</v>
      </c>
    </row>
    <row r="20813" spans="1:14" x14ac:dyDescent="0.2">
      <c r="A20813" t="s">
        <v>20714</v>
      </c>
      <c r="B20813" t="s">
        <v>40198</v>
      </c>
      <c r="I20813" t="s">
        <v>20</v>
      </c>
      <c r="J20813">
        <v>117.33</v>
      </c>
      <c r="M20813">
        <v>117.33</v>
      </c>
      <c r="N20813">
        <f t="shared" si="325"/>
        <v>0</v>
      </c>
    </row>
    <row r="20814" spans="1:14" x14ac:dyDescent="0.2">
      <c r="A20814" t="s">
        <v>20715</v>
      </c>
      <c r="B20814" t="s">
        <v>40198</v>
      </c>
      <c r="I20814" t="s">
        <v>20</v>
      </c>
      <c r="J20814">
        <v>117.33</v>
      </c>
      <c r="M20814">
        <v>117.33</v>
      </c>
      <c r="N20814">
        <f t="shared" si="325"/>
        <v>0</v>
      </c>
    </row>
    <row r="20815" spans="1:14" x14ac:dyDescent="0.2">
      <c r="A20815" t="s">
        <v>20716</v>
      </c>
      <c r="B20815" t="s">
        <v>40199</v>
      </c>
      <c r="I20815" t="s">
        <v>20</v>
      </c>
      <c r="J20815">
        <v>119.6</v>
      </c>
      <c r="M20815">
        <v>119.6</v>
      </c>
      <c r="N20815">
        <f t="shared" si="325"/>
        <v>0</v>
      </c>
    </row>
    <row r="20816" spans="1:14" x14ac:dyDescent="0.2">
      <c r="A20816" t="s">
        <v>20717</v>
      </c>
      <c r="B20816" t="s">
        <v>40199</v>
      </c>
      <c r="I20816" t="s">
        <v>20</v>
      </c>
      <c r="J20816">
        <v>119.6</v>
      </c>
      <c r="M20816">
        <v>119.6</v>
      </c>
      <c r="N20816">
        <f t="shared" si="325"/>
        <v>0</v>
      </c>
    </row>
    <row r="20817" spans="1:14" x14ac:dyDescent="0.2">
      <c r="A20817" t="s">
        <v>20718</v>
      </c>
      <c r="B20817" t="s">
        <v>40200</v>
      </c>
      <c r="I20817" t="s">
        <v>20</v>
      </c>
      <c r="J20817">
        <v>137.44999999999999</v>
      </c>
      <c r="M20817">
        <v>137.44999999999999</v>
      </c>
      <c r="N20817">
        <f t="shared" si="325"/>
        <v>0</v>
      </c>
    </row>
    <row r="20818" spans="1:14" x14ac:dyDescent="0.2">
      <c r="A20818" t="s">
        <v>20719</v>
      </c>
      <c r="B20818" t="s">
        <v>40200</v>
      </c>
      <c r="I20818" t="s">
        <v>20</v>
      </c>
      <c r="J20818">
        <v>137.44999999999999</v>
      </c>
      <c r="M20818">
        <v>137.44999999999999</v>
      </c>
      <c r="N20818">
        <f t="shared" si="325"/>
        <v>0</v>
      </c>
    </row>
    <row r="20819" spans="1:14" x14ac:dyDescent="0.2">
      <c r="A20819" t="s">
        <v>20720</v>
      </c>
      <c r="B20819" t="s">
        <v>40201</v>
      </c>
      <c r="I20819" t="s">
        <v>20</v>
      </c>
      <c r="J20819">
        <v>90</v>
      </c>
      <c r="M20819">
        <v>90</v>
      </c>
      <c r="N20819">
        <f t="shared" si="325"/>
        <v>0</v>
      </c>
    </row>
    <row r="20820" spans="1:14" x14ac:dyDescent="0.2">
      <c r="A20820" t="s">
        <v>20721</v>
      </c>
      <c r="B20820" t="s">
        <v>40201</v>
      </c>
      <c r="I20820" t="s">
        <v>20</v>
      </c>
      <c r="J20820">
        <v>90</v>
      </c>
      <c r="M20820">
        <v>90</v>
      </c>
      <c r="N20820">
        <f t="shared" si="325"/>
        <v>0</v>
      </c>
    </row>
    <row r="20821" spans="1:14" x14ac:dyDescent="0.2">
      <c r="A20821" t="s">
        <v>20722</v>
      </c>
      <c r="B20821" t="s">
        <v>40202</v>
      </c>
      <c r="I20821" t="s">
        <v>20</v>
      </c>
      <c r="J20821">
        <v>89.17</v>
      </c>
      <c r="M20821">
        <v>89.17</v>
      </c>
      <c r="N20821">
        <f t="shared" si="325"/>
        <v>0</v>
      </c>
    </row>
    <row r="20822" spans="1:14" x14ac:dyDescent="0.2">
      <c r="A20822" t="s">
        <v>20723</v>
      </c>
      <c r="B20822" t="s">
        <v>40202</v>
      </c>
      <c r="I20822" t="s">
        <v>20</v>
      </c>
      <c r="J20822">
        <v>89.17</v>
      </c>
      <c r="M20822">
        <v>89.17</v>
      </c>
      <c r="N20822">
        <f t="shared" si="325"/>
        <v>0</v>
      </c>
    </row>
    <row r="20823" spans="1:14" x14ac:dyDescent="0.2">
      <c r="A20823" t="s">
        <v>20724</v>
      </c>
      <c r="B20823" t="s">
        <v>40203</v>
      </c>
      <c r="I20823" t="s">
        <v>20</v>
      </c>
      <c r="J20823">
        <v>82.81</v>
      </c>
      <c r="M20823">
        <v>82.81</v>
      </c>
      <c r="N20823">
        <f t="shared" si="325"/>
        <v>0</v>
      </c>
    </row>
    <row r="20824" spans="1:14" x14ac:dyDescent="0.2">
      <c r="A20824" t="s">
        <v>20725</v>
      </c>
      <c r="B20824" t="s">
        <v>40203</v>
      </c>
      <c r="I20824" t="s">
        <v>20</v>
      </c>
      <c r="J20824">
        <v>82.81</v>
      </c>
      <c r="M20824">
        <v>82.81</v>
      </c>
      <c r="N20824">
        <f t="shared" si="325"/>
        <v>0</v>
      </c>
    </row>
    <row r="20825" spans="1:14" x14ac:dyDescent="0.2">
      <c r="A20825" t="s">
        <v>20726</v>
      </c>
      <c r="B20825" t="s">
        <v>40204</v>
      </c>
      <c r="I20825" t="s">
        <v>20</v>
      </c>
      <c r="J20825">
        <v>54.64</v>
      </c>
      <c r="M20825">
        <v>54.64</v>
      </c>
      <c r="N20825">
        <f t="shared" si="325"/>
        <v>0</v>
      </c>
    </row>
    <row r="20826" spans="1:14" x14ac:dyDescent="0.2">
      <c r="A20826" t="s">
        <v>20727</v>
      </c>
      <c r="B20826" t="s">
        <v>40204</v>
      </c>
      <c r="I20826" t="s">
        <v>20</v>
      </c>
      <c r="J20826">
        <v>54.64</v>
      </c>
      <c r="M20826">
        <v>54.64</v>
      </c>
      <c r="N20826">
        <f t="shared" si="325"/>
        <v>0</v>
      </c>
    </row>
    <row r="20827" spans="1:14" x14ac:dyDescent="0.2">
      <c r="A20827" t="s">
        <v>20728</v>
      </c>
      <c r="B20827" t="s">
        <v>40205</v>
      </c>
      <c r="I20827" t="s">
        <v>20</v>
      </c>
      <c r="J20827">
        <v>52.26</v>
      </c>
      <c r="M20827">
        <v>52.26</v>
      </c>
      <c r="N20827">
        <f t="shared" si="325"/>
        <v>0</v>
      </c>
    </row>
    <row r="20828" spans="1:14" x14ac:dyDescent="0.2">
      <c r="A20828" t="s">
        <v>20729</v>
      </c>
      <c r="B20828" t="s">
        <v>40205</v>
      </c>
      <c r="I20828" t="s">
        <v>20</v>
      </c>
      <c r="J20828">
        <v>52.26</v>
      </c>
      <c r="M20828">
        <v>52.26</v>
      </c>
      <c r="N20828">
        <f t="shared" si="325"/>
        <v>0</v>
      </c>
    </row>
    <row r="20829" spans="1:14" x14ac:dyDescent="0.2">
      <c r="A20829" t="s">
        <v>20730</v>
      </c>
      <c r="B20829" t="s">
        <v>40206</v>
      </c>
      <c r="I20829" t="s">
        <v>20</v>
      </c>
      <c r="J20829">
        <v>85</v>
      </c>
      <c r="M20829">
        <v>85</v>
      </c>
      <c r="N20829">
        <f t="shared" si="325"/>
        <v>0</v>
      </c>
    </row>
    <row r="20830" spans="1:14" x14ac:dyDescent="0.2">
      <c r="A20830" t="s">
        <v>20731</v>
      </c>
      <c r="B20830" t="s">
        <v>40206</v>
      </c>
      <c r="I20830" t="s">
        <v>20</v>
      </c>
      <c r="J20830">
        <v>85</v>
      </c>
      <c r="M20830">
        <v>85</v>
      </c>
      <c r="N20830">
        <f t="shared" si="325"/>
        <v>0</v>
      </c>
    </row>
    <row r="20831" spans="1:14" x14ac:dyDescent="0.2">
      <c r="A20831" t="s">
        <v>20732</v>
      </c>
      <c r="B20831" t="s">
        <v>40207</v>
      </c>
      <c r="I20831" t="s">
        <v>20</v>
      </c>
      <c r="J20831">
        <v>70</v>
      </c>
      <c r="M20831">
        <v>70</v>
      </c>
      <c r="N20831">
        <f t="shared" si="325"/>
        <v>0</v>
      </c>
    </row>
    <row r="20832" spans="1:14" x14ac:dyDescent="0.2">
      <c r="A20832" t="s">
        <v>20733</v>
      </c>
      <c r="B20832" t="s">
        <v>40207</v>
      </c>
      <c r="I20832" t="s">
        <v>20</v>
      </c>
      <c r="J20832">
        <v>70</v>
      </c>
      <c r="M20832">
        <v>70</v>
      </c>
      <c r="N20832">
        <f t="shared" si="325"/>
        <v>0</v>
      </c>
    </row>
    <row r="20833" spans="1:14" x14ac:dyDescent="0.2">
      <c r="A20833" t="s">
        <v>20734</v>
      </c>
      <c r="B20833" t="s">
        <v>40208</v>
      </c>
      <c r="I20833" t="s">
        <v>20</v>
      </c>
      <c r="J20833">
        <v>79.75</v>
      </c>
      <c r="M20833">
        <v>79.75</v>
      </c>
      <c r="N20833">
        <f t="shared" si="325"/>
        <v>0</v>
      </c>
    </row>
    <row r="20834" spans="1:14" x14ac:dyDescent="0.2">
      <c r="A20834" t="s">
        <v>20735</v>
      </c>
      <c r="B20834" t="s">
        <v>40208</v>
      </c>
      <c r="I20834" t="s">
        <v>20</v>
      </c>
      <c r="J20834">
        <v>79.75</v>
      </c>
      <c r="M20834">
        <v>79.75</v>
      </c>
      <c r="N20834">
        <f t="shared" si="325"/>
        <v>0</v>
      </c>
    </row>
    <row r="20835" spans="1:14" x14ac:dyDescent="0.2">
      <c r="A20835" t="s">
        <v>20736</v>
      </c>
      <c r="B20835" t="s">
        <v>40209</v>
      </c>
      <c r="I20835" t="s">
        <v>20</v>
      </c>
      <c r="J20835">
        <v>84.1</v>
      </c>
      <c r="M20835">
        <v>84.1</v>
      </c>
      <c r="N20835">
        <f t="shared" si="325"/>
        <v>0</v>
      </c>
    </row>
    <row r="20836" spans="1:14" x14ac:dyDescent="0.2">
      <c r="A20836" t="s">
        <v>20737</v>
      </c>
      <c r="B20836" t="s">
        <v>40209</v>
      </c>
      <c r="I20836" t="s">
        <v>20</v>
      </c>
      <c r="J20836">
        <v>84.1</v>
      </c>
      <c r="M20836">
        <v>84.1</v>
      </c>
      <c r="N20836">
        <f t="shared" si="325"/>
        <v>0</v>
      </c>
    </row>
    <row r="20837" spans="1:14" x14ac:dyDescent="0.2">
      <c r="A20837" t="s">
        <v>20738</v>
      </c>
      <c r="B20837" t="s">
        <v>40210</v>
      </c>
      <c r="I20837" t="s">
        <v>20</v>
      </c>
      <c r="J20837">
        <v>84.1</v>
      </c>
      <c r="M20837">
        <v>84.1</v>
      </c>
      <c r="N20837">
        <f t="shared" si="325"/>
        <v>0</v>
      </c>
    </row>
    <row r="20838" spans="1:14" x14ac:dyDescent="0.2">
      <c r="A20838" t="s">
        <v>20739</v>
      </c>
      <c r="B20838" t="s">
        <v>40210</v>
      </c>
      <c r="I20838" t="s">
        <v>20</v>
      </c>
      <c r="J20838">
        <v>84.1</v>
      </c>
      <c r="M20838">
        <v>84.1</v>
      </c>
      <c r="N20838">
        <f t="shared" si="325"/>
        <v>0</v>
      </c>
    </row>
    <row r="20839" spans="1:14" x14ac:dyDescent="0.2">
      <c r="A20839" t="s">
        <v>20740</v>
      </c>
      <c r="B20839" t="s">
        <v>40211</v>
      </c>
      <c r="I20839" t="s">
        <v>20</v>
      </c>
      <c r="J20839">
        <v>89.46</v>
      </c>
      <c r="M20839">
        <v>89.46</v>
      </c>
      <c r="N20839">
        <f t="shared" si="325"/>
        <v>0</v>
      </c>
    </row>
    <row r="20840" spans="1:14" x14ac:dyDescent="0.2">
      <c r="A20840" t="s">
        <v>20741</v>
      </c>
      <c r="B20840" t="s">
        <v>40211</v>
      </c>
      <c r="I20840" t="s">
        <v>20</v>
      </c>
      <c r="J20840">
        <v>89.46</v>
      </c>
      <c r="M20840">
        <v>89.46</v>
      </c>
      <c r="N20840">
        <f t="shared" si="325"/>
        <v>0</v>
      </c>
    </row>
    <row r="20841" spans="1:14" x14ac:dyDescent="0.2">
      <c r="A20841" t="s">
        <v>20742</v>
      </c>
      <c r="B20841" t="s">
        <v>40212</v>
      </c>
      <c r="I20841" t="s">
        <v>20</v>
      </c>
      <c r="J20841">
        <v>52.8</v>
      </c>
      <c r="M20841">
        <v>52.8</v>
      </c>
      <c r="N20841">
        <f t="shared" si="325"/>
        <v>0</v>
      </c>
    </row>
    <row r="20842" spans="1:14" x14ac:dyDescent="0.2">
      <c r="A20842" t="s">
        <v>20743</v>
      </c>
      <c r="B20842" t="s">
        <v>40212</v>
      </c>
      <c r="I20842" t="s">
        <v>20</v>
      </c>
      <c r="J20842">
        <v>52.8</v>
      </c>
      <c r="M20842">
        <v>52.8</v>
      </c>
      <c r="N20842">
        <f t="shared" si="325"/>
        <v>0</v>
      </c>
    </row>
    <row r="20843" spans="1:14" x14ac:dyDescent="0.2">
      <c r="A20843" t="s">
        <v>20744</v>
      </c>
      <c r="B20843" t="s">
        <v>40213</v>
      </c>
      <c r="I20843" t="s">
        <v>20</v>
      </c>
      <c r="J20843">
        <v>100.8</v>
      </c>
      <c r="M20843">
        <v>100.8</v>
      </c>
      <c r="N20843">
        <f t="shared" si="325"/>
        <v>0</v>
      </c>
    </row>
    <row r="20844" spans="1:14" x14ac:dyDescent="0.2">
      <c r="A20844" t="s">
        <v>20745</v>
      </c>
      <c r="B20844" t="s">
        <v>40213</v>
      </c>
      <c r="I20844" t="s">
        <v>20</v>
      </c>
      <c r="J20844">
        <v>100.8</v>
      </c>
      <c r="M20844">
        <v>100.8</v>
      </c>
      <c r="N20844">
        <f t="shared" si="325"/>
        <v>0</v>
      </c>
    </row>
    <row r="20845" spans="1:14" x14ac:dyDescent="0.2">
      <c r="A20845" t="s">
        <v>20746</v>
      </c>
      <c r="B20845" t="s">
        <v>40214</v>
      </c>
      <c r="I20845" t="s">
        <v>20</v>
      </c>
      <c r="J20845">
        <v>65</v>
      </c>
      <c r="M20845">
        <v>65</v>
      </c>
      <c r="N20845">
        <f t="shared" si="325"/>
        <v>0</v>
      </c>
    </row>
    <row r="20846" spans="1:14" x14ac:dyDescent="0.2">
      <c r="A20846" t="s">
        <v>20747</v>
      </c>
      <c r="B20846" t="s">
        <v>40214</v>
      </c>
      <c r="I20846" t="s">
        <v>20</v>
      </c>
      <c r="J20846">
        <v>65</v>
      </c>
      <c r="M20846">
        <v>65</v>
      </c>
      <c r="N20846">
        <f t="shared" si="325"/>
        <v>0</v>
      </c>
    </row>
    <row r="20847" spans="1:14" x14ac:dyDescent="0.2">
      <c r="A20847" t="s">
        <v>20748</v>
      </c>
      <c r="B20847" t="s">
        <v>40215</v>
      </c>
      <c r="I20847" t="s">
        <v>20</v>
      </c>
      <c r="J20847">
        <v>62.4</v>
      </c>
      <c r="M20847">
        <v>62.4</v>
      </c>
      <c r="N20847">
        <f t="shared" si="325"/>
        <v>0</v>
      </c>
    </row>
    <row r="20848" spans="1:14" x14ac:dyDescent="0.2">
      <c r="A20848" t="s">
        <v>20749</v>
      </c>
      <c r="B20848" t="s">
        <v>40215</v>
      </c>
      <c r="I20848" t="s">
        <v>20</v>
      </c>
      <c r="J20848">
        <v>62.4</v>
      </c>
      <c r="M20848">
        <v>62.4</v>
      </c>
      <c r="N20848">
        <f t="shared" si="325"/>
        <v>0</v>
      </c>
    </row>
    <row r="20849" spans="1:14" x14ac:dyDescent="0.2">
      <c r="A20849" t="s">
        <v>40781</v>
      </c>
      <c r="B20849" t="s">
        <v>41241</v>
      </c>
      <c r="I20849" t="s">
        <v>674</v>
      </c>
      <c r="J20849">
        <v>50</v>
      </c>
      <c r="M20849">
        <v>50</v>
      </c>
      <c r="N20849">
        <f t="shared" si="325"/>
        <v>0</v>
      </c>
    </row>
    <row r="20850" spans="1:14" x14ac:dyDescent="0.2">
      <c r="A20850" t="s">
        <v>40782</v>
      </c>
      <c r="B20850" t="s">
        <v>41241</v>
      </c>
      <c r="I20850" t="s">
        <v>674</v>
      </c>
      <c r="J20850">
        <v>50</v>
      </c>
      <c r="M20850">
        <v>50</v>
      </c>
      <c r="N20850">
        <f t="shared" si="325"/>
        <v>0</v>
      </c>
    </row>
    <row r="20851" spans="1:14" x14ac:dyDescent="0.2">
      <c r="A20851" t="s">
        <v>40783</v>
      </c>
      <c r="B20851" t="s">
        <v>41242</v>
      </c>
      <c r="I20851" t="s">
        <v>674</v>
      </c>
      <c r="J20851">
        <v>58</v>
      </c>
      <c r="M20851">
        <v>58</v>
      </c>
      <c r="N20851">
        <f t="shared" si="325"/>
        <v>0</v>
      </c>
    </row>
    <row r="20852" spans="1:14" x14ac:dyDescent="0.2">
      <c r="A20852" t="s">
        <v>40784</v>
      </c>
      <c r="B20852" t="s">
        <v>41242</v>
      </c>
      <c r="I20852" t="s">
        <v>674</v>
      </c>
      <c r="J20852">
        <v>58</v>
      </c>
      <c r="M20852">
        <v>58</v>
      </c>
      <c r="N20852">
        <f t="shared" si="325"/>
        <v>0</v>
      </c>
    </row>
    <row r="20853" spans="1:14" x14ac:dyDescent="0.2">
      <c r="A20853" t="s">
        <v>20750</v>
      </c>
      <c r="B20853" t="s">
        <v>40216</v>
      </c>
      <c r="I20853" t="s">
        <v>4</v>
      </c>
      <c r="J20853">
        <v>199.88</v>
      </c>
      <c r="M20853">
        <v>199.88</v>
      </c>
      <c r="N20853">
        <f t="shared" si="325"/>
        <v>0</v>
      </c>
    </row>
    <row r="20854" spans="1:14" x14ac:dyDescent="0.2">
      <c r="A20854" t="s">
        <v>20751</v>
      </c>
      <c r="B20854" t="s">
        <v>40216</v>
      </c>
      <c r="I20854" t="s">
        <v>4</v>
      </c>
      <c r="J20854">
        <v>181.84</v>
      </c>
      <c r="M20854">
        <v>181.84</v>
      </c>
      <c r="N20854">
        <f t="shared" si="325"/>
        <v>0</v>
      </c>
    </row>
    <row r="20855" spans="1:14" x14ac:dyDescent="0.2">
      <c r="A20855" t="s">
        <v>20752</v>
      </c>
      <c r="B20855" t="s">
        <v>40217</v>
      </c>
      <c r="I20855" t="s">
        <v>5</v>
      </c>
      <c r="J20855">
        <v>8050.16</v>
      </c>
      <c r="M20855">
        <v>8050.16</v>
      </c>
      <c r="N20855">
        <f t="shared" si="325"/>
        <v>0</v>
      </c>
    </row>
    <row r="20856" spans="1:14" x14ac:dyDescent="0.2">
      <c r="A20856" t="s">
        <v>20753</v>
      </c>
      <c r="B20856" t="s">
        <v>40217</v>
      </c>
      <c r="I20856" t="s">
        <v>5</v>
      </c>
      <c r="J20856">
        <v>7583.39</v>
      </c>
      <c r="M20856">
        <v>7583.39</v>
      </c>
      <c r="N20856">
        <f t="shared" si="325"/>
        <v>0</v>
      </c>
    </row>
    <row r="20857" spans="1:14" x14ac:dyDescent="0.2">
      <c r="A20857" t="s">
        <v>20754</v>
      </c>
      <c r="B20857" t="s">
        <v>40218</v>
      </c>
      <c r="I20857" t="s">
        <v>5</v>
      </c>
      <c r="J20857">
        <v>2261.2800000000002</v>
      </c>
      <c r="M20857">
        <v>2261.2800000000002</v>
      </c>
      <c r="N20857">
        <f t="shared" si="325"/>
        <v>0</v>
      </c>
    </row>
    <row r="20858" spans="1:14" x14ac:dyDescent="0.2">
      <c r="A20858" t="s">
        <v>20755</v>
      </c>
      <c r="B20858" t="s">
        <v>40218</v>
      </c>
      <c r="I20858" t="s">
        <v>5</v>
      </c>
      <c r="J20858">
        <v>2152.41</v>
      </c>
      <c r="M20858">
        <v>2152.41</v>
      </c>
      <c r="N20858">
        <f t="shared" si="325"/>
        <v>0</v>
      </c>
    </row>
    <row r="20859" spans="1:14" x14ac:dyDescent="0.2">
      <c r="A20859" t="s">
        <v>20756</v>
      </c>
      <c r="B20859" t="s">
        <v>40219</v>
      </c>
      <c r="I20859" t="s">
        <v>5</v>
      </c>
      <c r="J20859">
        <v>5495.72</v>
      </c>
      <c r="M20859">
        <v>5495.72</v>
      </c>
      <c r="N20859">
        <f t="shared" si="325"/>
        <v>0</v>
      </c>
    </row>
    <row r="20860" spans="1:14" x14ac:dyDescent="0.2">
      <c r="A20860" t="s">
        <v>20757</v>
      </c>
      <c r="B20860" t="s">
        <v>40219</v>
      </c>
      <c r="I20860" t="s">
        <v>5</v>
      </c>
      <c r="J20860">
        <v>5162.68</v>
      </c>
      <c r="M20860">
        <v>5162.68</v>
      </c>
      <c r="N20860">
        <f t="shared" si="325"/>
        <v>0</v>
      </c>
    </row>
    <row r="20861" spans="1:14" x14ac:dyDescent="0.2">
      <c r="A20861" t="s">
        <v>20758</v>
      </c>
      <c r="B20861" t="s">
        <v>40220</v>
      </c>
      <c r="I20861" t="s">
        <v>4</v>
      </c>
      <c r="J20861">
        <v>589.05999999999995</v>
      </c>
      <c r="M20861">
        <v>589.05999999999995</v>
      </c>
      <c r="N20861">
        <f t="shared" si="325"/>
        <v>0</v>
      </c>
    </row>
    <row r="20862" spans="1:14" x14ac:dyDescent="0.2">
      <c r="A20862" t="s">
        <v>20759</v>
      </c>
      <c r="B20862" t="s">
        <v>40220</v>
      </c>
      <c r="I20862" t="s">
        <v>4</v>
      </c>
      <c r="J20862">
        <v>552.54999999999995</v>
      </c>
      <c r="M20862">
        <v>552.54999999999995</v>
      </c>
      <c r="N20862">
        <f t="shared" si="325"/>
        <v>0</v>
      </c>
    </row>
    <row r="20863" spans="1:14" x14ac:dyDescent="0.2">
      <c r="A20863" t="s">
        <v>20760</v>
      </c>
      <c r="B20863" t="s">
        <v>40221</v>
      </c>
      <c r="I20863" t="s">
        <v>4</v>
      </c>
      <c r="J20863">
        <v>760.44</v>
      </c>
      <c r="M20863">
        <v>760.44</v>
      </c>
      <c r="N20863">
        <f t="shared" si="325"/>
        <v>0</v>
      </c>
    </row>
    <row r="20864" spans="1:14" x14ac:dyDescent="0.2">
      <c r="A20864" t="s">
        <v>20761</v>
      </c>
      <c r="B20864" t="s">
        <v>40221</v>
      </c>
      <c r="I20864" t="s">
        <v>4</v>
      </c>
      <c r="J20864">
        <v>714.88</v>
      </c>
      <c r="M20864">
        <v>714.88</v>
      </c>
      <c r="N20864">
        <f t="shared" si="325"/>
        <v>0</v>
      </c>
    </row>
    <row r="20865" spans="1:14" x14ac:dyDescent="0.2">
      <c r="A20865" t="s">
        <v>20762</v>
      </c>
      <c r="B20865" t="s">
        <v>40222</v>
      </c>
      <c r="I20865" t="s">
        <v>4</v>
      </c>
      <c r="J20865">
        <v>655.26</v>
      </c>
      <c r="M20865">
        <v>655.26</v>
      </c>
      <c r="N20865">
        <f t="shared" si="325"/>
        <v>0</v>
      </c>
    </row>
    <row r="20866" spans="1:14" x14ac:dyDescent="0.2">
      <c r="A20866" t="s">
        <v>20763</v>
      </c>
      <c r="B20866" t="s">
        <v>40222</v>
      </c>
      <c r="I20866" t="s">
        <v>4</v>
      </c>
      <c r="J20866">
        <v>614.97</v>
      </c>
      <c r="M20866">
        <v>614.97</v>
      </c>
      <c r="N20866">
        <f t="shared" si="325"/>
        <v>0</v>
      </c>
    </row>
    <row r="20867" spans="1:14" x14ac:dyDescent="0.2">
      <c r="A20867" t="s">
        <v>20764</v>
      </c>
      <c r="B20867" t="s">
        <v>40223</v>
      </c>
      <c r="I20867" t="s">
        <v>4</v>
      </c>
      <c r="J20867">
        <v>1812.58</v>
      </c>
      <c r="M20867">
        <v>1812.58</v>
      </c>
      <c r="N20867">
        <f t="shared" si="325"/>
        <v>0</v>
      </c>
    </row>
    <row r="20868" spans="1:14" x14ac:dyDescent="0.2">
      <c r="A20868" t="s">
        <v>20765</v>
      </c>
      <c r="B20868" t="s">
        <v>40223</v>
      </c>
      <c r="I20868" t="s">
        <v>4</v>
      </c>
      <c r="J20868">
        <v>1714.66</v>
      </c>
      <c r="M20868">
        <v>1714.66</v>
      </c>
      <c r="N20868">
        <f t="shared" ref="N20868:N20931" si="326">J20868-M20868</f>
        <v>0</v>
      </c>
    </row>
    <row r="20869" spans="1:14" x14ac:dyDescent="0.2">
      <c r="A20869" t="s">
        <v>20766</v>
      </c>
      <c r="B20869" t="s">
        <v>40224</v>
      </c>
      <c r="I20869" t="s">
        <v>4</v>
      </c>
      <c r="J20869">
        <v>1922.13</v>
      </c>
      <c r="M20869">
        <v>1922.13</v>
      </c>
      <c r="N20869">
        <f t="shared" si="326"/>
        <v>0</v>
      </c>
    </row>
    <row r="20870" spans="1:14" x14ac:dyDescent="0.2">
      <c r="A20870" t="s">
        <v>20767</v>
      </c>
      <c r="B20870" t="s">
        <v>40224</v>
      </c>
      <c r="I20870" t="s">
        <v>4</v>
      </c>
      <c r="J20870">
        <v>1812.46</v>
      </c>
      <c r="M20870">
        <v>1812.46</v>
      </c>
      <c r="N20870">
        <f t="shared" si="326"/>
        <v>0</v>
      </c>
    </row>
    <row r="20871" spans="1:14" x14ac:dyDescent="0.2">
      <c r="A20871" t="s">
        <v>20768</v>
      </c>
      <c r="B20871" t="s">
        <v>40225</v>
      </c>
      <c r="I20871" t="s">
        <v>4</v>
      </c>
      <c r="J20871">
        <v>1729.33</v>
      </c>
      <c r="M20871">
        <v>1729.33</v>
      </c>
      <c r="N20871">
        <f t="shared" si="326"/>
        <v>0</v>
      </c>
    </row>
    <row r="20872" spans="1:14" x14ac:dyDescent="0.2">
      <c r="A20872" t="s">
        <v>20769</v>
      </c>
      <c r="B20872" t="s">
        <v>40225</v>
      </c>
      <c r="I20872" t="s">
        <v>4</v>
      </c>
      <c r="J20872">
        <v>1634.75</v>
      </c>
      <c r="M20872">
        <v>1634.75</v>
      </c>
      <c r="N20872">
        <f t="shared" si="326"/>
        <v>0</v>
      </c>
    </row>
    <row r="20873" spans="1:14" x14ac:dyDescent="0.2">
      <c r="A20873" t="s">
        <v>20770</v>
      </c>
      <c r="B20873" t="s">
        <v>40226</v>
      </c>
      <c r="I20873" t="s">
        <v>4</v>
      </c>
      <c r="J20873">
        <v>201.93</v>
      </c>
      <c r="M20873">
        <v>201.93</v>
      </c>
      <c r="N20873">
        <f t="shared" si="326"/>
        <v>0</v>
      </c>
    </row>
    <row r="20874" spans="1:14" x14ac:dyDescent="0.2">
      <c r="A20874" t="s">
        <v>20771</v>
      </c>
      <c r="B20874" t="s">
        <v>40226</v>
      </c>
      <c r="I20874" t="s">
        <v>4</v>
      </c>
      <c r="J20874">
        <v>188.92</v>
      </c>
      <c r="M20874">
        <v>188.92</v>
      </c>
      <c r="N20874">
        <f t="shared" si="326"/>
        <v>0</v>
      </c>
    </row>
    <row r="20875" spans="1:14" x14ac:dyDescent="0.2">
      <c r="A20875" t="s">
        <v>20772</v>
      </c>
      <c r="B20875" t="s">
        <v>40227</v>
      </c>
      <c r="I20875" t="s">
        <v>4</v>
      </c>
      <c r="J20875">
        <v>744.08</v>
      </c>
      <c r="M20875">
        <v>744.08</v>
      </c>
      <c r="N20875">
        <f t="shared" si="326"/>
        <v>0</v>
      </c>
    </row>
    <row r="20876" spans="1:14" x14ac:dyDescent="0.2">
      <c r="A20876" t="s">
        <v>20773</v>
      </c>
      <c r="B20876" t="s">
        <v>40227</v>
      </c>
      <c r="I20876" t="s">
        <v>4</v>
      </c>
      <c r="J20876">
        <v>691.02</v>
      </c>
      <c r="M20876">
        <v>691.02</v>
      </c>
      <c r="N20876">
        <f t="shared" si="326"/>
        <v>0</v>
      </c>
    </row>
    <row r="20877" spans="1:14" x14ac:dyDescent="0.2">
      <c r="A20877" t="s">
        <v>20774</v>
      </c>
      <c r="B20877" t="s">
        <v>40228</v>
      </c>
      <c r="I20877" t="s">
        <v>4</v>
      </c>
      <c r="J20877">
        <v>212.06</v>
      </c>
      <c r="M20877">
        <v>212.06</v>
      </c>
      <c r="N20877">
        <f t="shared" si="326"/>
        <v>0</v>
      </c>
    </row>
    <row r="20878" spans="1:14" x14ac:dyDescent="0.2">
      <c r="A20878" t="s">
        <v>20775</v>
      </c>
      <c r="B20878" t="s">
        <v>40228</v>
      </c>
      <c r="I20878" t="s">
        <v>4</v>
      </c>
      <c r="J20878">
        <v>198.15</v>
      </c>
      <c r="M20878">
        <v>198.15</v>
      </c>
      <c r="N20878">
        <f t="shared" si="326"/>
        <v>0</v>
      </c>
    </row>
    <row r="20879" spans="1:14" x14ac:dyDescent="0.2">
      <c r="A20879" t="s">
        <v>20776</v>
      </c>
      <c r="B20879" t="s">
        <v>40229</v>
      </c>
      <c r="I20879" t="s">
        <v>4</v>
      </c>
      <c r="J20879">
        <v>569.38</v>
      </c>
      <c r="M20879">
        <v>569.38</v>
      </c>
      <c r="N20879">
        <f t="shared" si="326"/>
        <v>0</v>
      </c>
    </row>
    <row r="20880" spans="1:14" x14ac:dyDescent="0.2">
      <c r="A20880" t="s">
        <v>20777</v>
      </c>
      <c r="B20880" t="s">
        <v>40229</v>
      </c>
      <c r="I20880" t="s">
        <v>4</v>
      </c>
      <c r="J20880">
        <v>527.47</v>
      </c>
      <c r="M20880">
        <v>527.47</v>
      </c>
      <c r="N20880">
        <f t="shared" si="326"/>
        <v>0</v>
      </c>
    </row>
    <row r="20881" spans="1:14" x14ac:dyDescent="0.2">
      <c r="A20881" t="s">
        <v>20778</v>
      </c>
      <c r="B20881" t="s">
        <v>40230</v>
      </c>
      <c r="I20881" t="s">
        <v>4</v>
      </c>
      <c r="J20881">
        <v>293.67</v>
      </c>
      <c r="M20881">
        <v>293.67</v>
      </c>
      <c r="N20881">
        <f t="shared" si="326"/>
        <v>0</v>
      </c>
    </row>
    <row r="20882" spans="1:14" x14ac:dyDescent="0.2">
      <c r="A20882" t="s">
        <v>20779</v>
      </c>
      <c r="B20882" t="s">
        <v>40230</v>
      </c>
      <c r="I20882" t="s">
        <v>4</v>
      </c>
      <c r="J20882">
        <v>279.82</v>
      </c>
      <c r="M20882">
        <v>279.82</v>
      </c>
      <c r="N20882">
        <f t="shared" si="326"/>
        <v>0</v>
      </c>
    </row>
    <row r="20883" spans="1:14" x14ac:dyDescent="0.2">
      <c r="A20883" t="s">
        <v>20780</v>
      </c>
      <c r="B20883" t="s">
        <v>40231</v>
      </c>
      <c r="I20883" t="s">
        <v>4</v>
      </c>
      <c r="J20883">
        <v>92.74</v>
      </c>
      <c r="M20883">
        <v>92.74</v>
      </c>
      <c r="N20883">
        <f t="shared" si="326"/>
        <v>0</v>
      </c>
    </row>
    <row r="20884" spans="1:14" x14ac:dyDescent="0.2">
      <c r="A20884" t="s">
        <v>20781</v>
      </c>
      <c r="B20884" t="s">
        <v>40231</v>
      </c>
      <c r="I20884" t="s">
        <v>4</v>
      </c>
      <c r="J20884">
        <v>88.5</v>
      </c>
      <c r="M20884">
        <v>88.5</v>
      </c>
      <c r="N20884">
        <f t="shared" si="326"/>
        <v>0</v>
      </c>
    </row>
    <row r="20885" spans="1:14" x14ac:dyDescent="0.2">
      <c r="A20885" t="s">
        <v>20782</v>
      </c>
      <c r="B20885" t="s">
        <v>40232</v>
      </c>
      <c r="I20885" t="s">
        <v>5</v>
      </c>
      <c r="J20885">
        <v>8441.81</v>
      </c>
      <c r="M20885">
        <v>8441.81</v>
      </c>
      <c r="N20885">
        <f t="shared" si="326"/>
        <v>0</v>
      </c>
    </row>
    <row r="20886" spans="1:14" x14ac:dyDescent="0.2">
      <c r="A20886" t="s">
        <v>20783</v>
      </c>
      <c r="B20886" t="s">
        <v>40232</v>
      </c>
      <c r="I20886" t="s">
        <v>5</v>
      </c>
      <c r="J20886">
        <v>7773.4</v>
      </c>
      <c r="M20886">
        <v>7773.4</v>
      </c>
      <c r="N20886">
        <f t="shared" si="326"/>
        <v>0</v>
      </c>
    </row>
    <row r="20887" spans="1:14" x14ac:dyDescent="0.2">
      <c r="A20887" t="s">
        <v>20784</v>
      </c>
      <c r="B20887" t="s">
        <v>40233</v>
      </c>
      <c r="I20887" t="s">
        <v>5</v>
      </c>
      <c r="J20887">
        <v>11055.62</v>
      </c>
      <c r="M20887">
        <v>11055.62</v>
      </c>
      <c r="N20887">
        <f t="shared" si="326"/>
        <v>0</v>
      </c>
    </row>
    <row r="20888" spans="1:14" x14ac:dyDescent="0.2">
      <c r="A20888" t="s">
        <v>20785</v>
      </c>
      <c r="B20888" t="s">
        <v>40233</v>
      </c>
      <c r="I20888" t="s">
        <v>5</v>
      </c>
      <c r="J20888">
        <v>10209.15</v>
      </c>
      <c r="M20888">
        <v>10209.15</v>
      </c>
      <c r="N20888">
        <f t="shared" si="326"/>
        <v>0</v>
      </c>
    </row>
    <row r="20889" spans="1:14" x14ac:dyDescent="0.2">
      <c r="A20889" t="s">
        <v>20786</v>
      </c>
      <c r="B20889" t="s">
        <v>40234</v>
      </c>
      <c r="I20889" t="s">
        <v>3</v>
      </c>
      <c r="J20889">
        <v>43.16</v>
      </c>
      <c r="M20889">
        <v>43.16</v>
      </c>
      <c r="N20889">
        <f t="shared" si="326"/>
        <v>0</v>
      </c>
    </row>
    <row r="20890" spans="1:14" x14ac:dyDescent="0.2">
      <c r="A20890" t="s">
        <v>20787</v>
      </c>
      <c r="B20890" t="s">
        <v>40234</v>
      </c>
      <c r="I20890" t="s">
        <v>3</v>
      </c>
      <c r="J20890">
        <v>41.35</v>
      </c>
      <c r="M20890">
        <v>41.35</v>
      </c>
      <c r="N20890">
        <f t="shared" si="326"/>
        <v>0</v>
      </c>
    </row>
    <row r="20891" spans="1:14" x14ac:dyDescent="0.2">
      <c r="A20891" t="s">
        <v>20788</v>
      </c>
      <c r="B20891" t="s">
        <v>40235</v>
      </c>
      <c r="I20891" t="s">
        <v>3</v>
      </c>
      <c r="J20891">
        <v>1895.36</v>
      </c>
      <c r="M20891">
        <v>1895.36</v>
      </c>
      <c r="N20891">
        <f t="shared" si="326"/>
        <v>0</v>
      </c>
    </row>
    <row r="20892" spans="1:14" x14ac:dyDescent="0.2">
      <c r="A20892" t="s">
        <v>20789</v>
      </c>
      <c r="B20892" t="s">
        <v>40235</v>
      </c>
      <c r="I20892" t="s">
        <v>3</v>
      </c>
      <c r="J20892">
        <v>1839.1</v>
      </c>
      <c r="M20892">
        <v>1839.1</v>
      </c>
      <c r="N20892">
        <f t="shared" si="326"/>
        <v>0</v>
      </c>
    </row>
    <row r="20893" spans="1:14" x14ac:dyDescent="0.2">
      <c r="A20893" t="s">
        <v>20790</v>
      </c>
      <c r="B20893" t="s">
        <v>40236</v>
      </c>
      <c r="I20893" t="s">
        <v>5</v>
      </c>
      <c r="J20893">
        <v>335.12</v>
      </c>
      <c r="M20893">
        <v>335.12</v>
      </c>
      <c r="N20893">
        <f t="shared" si="326"/>
        <v>0</v>
      </c>
    </row>
    <row r="20894" spans="1:14" x14ac:dyDescent="0.2">
      <c r="A20894" t="s">
        <v>20791</v>
      </c>
      <c r="B20894" t="s">
        <v>40236</v>
      </c>
      <c r="I20894" t="s">
        <v>5</v>
      </c>
      <c r="J20894">
        <v>296.19</v>
      </c>
      <c r="M20894">
        <v>296.19</v>
      </c>
      <c r="N20894">
        <f t="shared" si="326"/>
        <v>0</v>
      </c>
    </row>
    <row r="20895" spans="1:14" x14ac:dyDescent="0.2">
      <c r="A20895" t="s">
        <v>20792</v>
      </c>
      <c r="B20895" t="s">
        <v>40237</v>
      </c>
      <c r="I20895" t="s">
        <v>5</v>
      </c>
      <c r="J20895">
        <v>364.31</v>
      </c>
      <c r="M20895">
        <v>364.31</v>
      </c>
      <c r="N20895">
        <f t="shared" si="326"/>
        <v>0</v>
      </c>
    </row>
    <row r="20896" spans="1:14" x14ac:dyDescent="0.2">
      <c r="A20896" t="s">
        <v>20793</v>
      </c>
      <c r="B20896" t="s">
        <v>40237</v>
      </c>
      <c r="I20896" t="s">
        <v>5</v>
      </c>
      <c r="J20896">
        <v>321.48</v>
      </c>
      <c r="M20896">
        <v>321.48</v>
      </c>
      <c r="N20896">
        <f t="shared" si="326"/>
        <v>0</v>
      </c>
    </row>
    <row r="20897" spans="1:14" x14ac:dyDescent="0.2">
      <c r="A20897" t="s">
        <v>20794</v>
      </c>
      <c r="B20897" t="s">
        <v>40238</v>
      </c>
      <c r="I20897" t="s">
        <v>5</v>
      </c>
      <c r="J20897">
        <v>422.22</v>
      </c>
      <c r="M20897">
        <v>422.22</v>
      </c>
      <c r="N20897">
        <f t="shared" si="326"/>
        <v>0</v>
      </c>
    </row>
    <row r="20898" spans="1:14" x14ac:dyDescent="0.2">
      <c r="A20898" t="s">
        <v>20795</v>
      </c>
      <c r="B20898" t="s">
        <v>40238</v>
      </c>
      <c r="I20898" t="s">
        <v>5</v>
      </c>
      <c r="J20898">
        <v>375.5</v>
      </c>
      <c r="M20898">
        <v>375.5</v>
      </c>
      <c r="N20898">
        <f t="shared" si="326"/>
        <v>0</v>
      </c>
    </row>
    <row r="20899" spans="1:14" x14ac:dyDescent="0.2">
      <c r="A20899" t="s">
        <v>20796</v>
      </c>
      <c r="B20899" t="s">
        <v>40239</v>
      </c>
      <c r="I20899" t="s">
        <v>5</v>
      </c>
      <c r="J20899">
        <v>515.66999999999996</v>
      </c>
      <c r="M20899">
        <v>515.66999999999996</v>
      </c>
      <c r="N20899">
        <f t="shared" si="326"/>
        <v>0</v>
      </c>
    </row>
    <row r="20900" spans="1:14" x14ac:dyDescent="0.2">
      <c r="A20900" t="s">
        <v>20797</v>
      </c>
      <c r="B20900" t="s">
        <v>40239</v>
      </c>
      <c r="I20900" t="s">
        <v>5</v>
      </c>
      <c r="J20900">
        <v>457.27</v>
      </c>
      <c r="M20900">
        <v>457.27</v>
      </c>
      <c r="N20900">
        <f t="shared" si="326"/>
        <v>0</v>
      </c>
    </row>
    <row r="20901" spans="1:14" x14ac:dyDescent="0.2">
      <c r="A20901" t="s">
        <v>20798</v>
      </c>
      <c r="B20901" t="s">
        <v>40240</v>
      </c>
      <c r="I20901" t="s">
        <v>5</v>
      </c>
      <c r="J20901">
        <v>684.69</v>
      </c>
      <c r="M20901">
        <v>684.69</v>
      </c>
      <c r="N20901">
        <f t="shared" si="326"/>
        <v>0</v>
      </c>
    </row>
    <row r="20902" spans="1:14" x14ac:dyDescent="0.2">
      <c r="A20902" t="s">
        <v>20799</v>
      </c>
      <c r="B20902" t="s">
        <v>40240</v>
      </c>
      <c r="I20902" t="s">
        <v>5</v>
      </c>
      <c r="J20902">
        <v>606.82000000000005</v>
      </c>
      <c r="M20902">
        <v>606.82000000000005</v>
      </c>
      <c r="N20902">
        <f t="shared" si="326"/>
        <v>0</v>
      </c>
    </row>
    <row r="20903" spans="1:14" x14ac:dyDescent="0.2">
      <c r="A20903" t="s">
        <v>20800</v>
      </c>
      <c r="B20903" t="s">
        <v>40241</v>
      </c>
      <c r="I20903" t="s">
        <v>5</v>
      </c>
      <c r="J20903">
        <v>158.63</v>
      </c>
      <c r="M20903">
        <v>158.63</v>
      </c>
      <c r="N20903">
        <f t="shared" si="326"/>
        <v>0</v>
      </c>
    </row>
    <row r="20904" spans="1:14" x14ac:dyDescent="0.2">
      <c r="A20904" t="s">
        <v>20801</v>
      </c>
      <c r="B20904" t="s">
        <v>40241</v>
      </c>
      <c r="I20904" t="s">
        <v>5</v>
      </c>
      <c r="J20904">
        <v>139.16</v>
      </c>
      <c r="M20904">
        <v>139.16</v>
      </c>
      <c r="N20904">
        <f t="shared" si="326"/>
        <v>0</v>
      </c>
    </row>
    <row r="20905" spans="1:14" x14ac:dyDescent="0.2">
      <c r="A20905" t="s">
        <v>20802</v>
      </c>
      <c r="B20905" t="s">
        <v>40242</v>
      </c>
      <c r="I20905" t="s">
        <v>5</v>
      </c>
      <c r="J20905">
        <v>320.16000000000003</v>
      </c>
      <c r="M20905">
        <v>320.16000000000003</v>
      </c>
      <c r="N20905">
        <f t="shared" si="326"/>
        <v>0</v>
      </c>
    </row>
    <row r="20906" spans="1:14" x14ac:dyDescent="0.2">
      <c r="A20906" t="s">
        <v>20803</v>
      </c>
      <c r="B20906" t="s">
        <v>40242</v>
      </c>
      <c r="I20906" t="s">
        <v>5</v>
      </c>
      <c r="J20906">
        <v>281.22000000000003</v>
      </c>
      <c r="M20906">
        <v>281.22000000000003</v>
      </c>
      <c r="N20906">
        <f t="shared" si="326"/>
        <v>0</v>
      </c>
    </row>
    <row r="20907" spans="1:14" x14ac:dyDescent="0.2">
      <c r="A20907" t="s">
        <v>20804</v>
      </c>
      <c r="B20907" t="s">
        <v>40243</v>
      </c>
      <c r="I20907" t="s">
        <v>5</v>
      </c>
      <c r="J20907">
        <v>641.47</v>
      </c>
      <c r="M20907">
        <v>641.47</v>
      </c>
      <c r="N20907">
        <f t="shared" si="326"/>
        <v>0</v>
      </c>
    </row>
    <row r="20908" spans="1:14" x14ac:dyDescent="0.2">
      <c r="A20908" t="s">
        <v>20805</v>
      </c>
      <c r="B20908" t="s">
        <v>40243</v>
      </c>
      <c r="I20908" t="s">
        <v>5</v>
      </c>
      <c r="J20908">
        <v>563.6</v>
      </c>
      <c r="M20908">
        <v>563.6</v>
      </c>
      <c r="N20908">
        <f t="shared" si="326"/>
        <v>0</v>
      </c>
    </row>
    <row r="20909" spans="1:14" x14ac:dyDescent="0.2">
      <c r="A20909" t="s">
        <v>20806</v>
      </c>
      <c r="B20909" t="s">
        <v>40244</v>
      </c>
      <c r="I20909" t="s">
        <v>5</v>
      </c>
      <c r="J20909">
        <v>320.16000000000003</v>
      </c>
      <c r="M20909">
        <v>320.16000000000003</v>
      </c>
      <c r="N20909">
        <f t="shared" si="326"/>
        <v>0</v>
      </c>
    </row>
    <row r="20910" spans="1:14" x14ac:dyDescent="0.2">
      <c r="A20910" t="s">
        <v>20807</v>
      </c>
      <c r="B20910" t="s">
        <v>40244</v>
      </c>
      <c r="I20910" t="s">
        <v>5</v>
      </c>
      <c r="J20910">
        <v>281.22000000000003</v>
      </c>
      <c r="M20910">
        <v>281.22000000000003</v>
      </c>
      <c r="N20910">
        <f t="shared" si="326"/>
        <v>0</v>
      </c>
    </row>
    <row r="20911" spans="1:14" x14ac:dyDescent="0.2">
      <c r="A20911" t="s">
        <v>20808</v>
      </c>
      <c r="B20911" t="s">
        <v>40245</v>
      </c>
      <c r="I20911" t="s">
        <v>5</v>
      </c>
      <c r="J20911">
        <v>378.54</v>
      </c>
      <c r="M20911">
        <v>378.54</v>
      </c>
      <c r="N20911">
        <f t="shared" si="326"/>
        <v>0</v>
      </c>
    </row>
    <row r="20912" spans="1:14" x14ac:dyDescent="0.2">
      <c r="A20912" t="s">
        <v>20809</v>
      </c>
      <c r="B20912" t="s">
        <v>40245</v>
      </c>
      <c r="I20912" t="s">
        <v>5</v>
      </c>
      <c r="J20912">
        <v>331.82</v>
      </c>
      <c r="M20912">
        <v>331.82</v>
      </c>
      <c r="N20912">
        <f t="shared" si="326"/>
        <v>0</v>
      </c>
    </row>
    <row r="20913" spans="1:14" x14ac:dyDescent="0.2">
      <c r="A20913" t="s">
        <v>20810</v>
      </c>
      <c r="B20913" t="s">
        <v>40246</v>
      </c>
      <c r="I20913" t="s">
        <v>5</v>
      </c>
      <c r="J20913">
        <v>320.16000000000003</v>
      </c>
      <c r="M20913">
        <v>320.16000000000003</v>
      </c>
      <c r="N20913">
        <f t="shared" si="326"/>
        <v>0</v>
      </c>
    </row>
    <row r="20914" spans="1:14" x14ac:dyDescent="0.2">
      <c r="A20914" t="s">
        <v>20811</v>
      </c>
      <c r="B20914" t="s">
        <v>40246</v>
      </c>
      <c r="I20914" t="s">
        <v>5</v>
      </c>
      <c r="J20914">
        <v>281.22000000000003</v>
      </c>
      <c r="M20914">
        <v>281.22000000000003</v>
      </c>
      <c r="N20914">
        <f t="shared" si="326"/>
        <v>0</v>
      </c>
    </row>
    <row r="20915" spans="1:14" x14ac:dyDescent="0.2">
      <c r="A20915" t="s">
        <v>20812</v>
      </c>
      <c r="B20915" t="s">
        <v>40247</v>
      </c>
      <c r="I20915" t="s">
        <v>5</v>
      </c>
      <c r="J20915">
        <v>378.54</v>
      </c>
      <c r="M20915">
        <v>378.54</v>
      </c>
      <c r="N20915">
        <f t="shared" si="326"/>
        <v>0</v>
      </c>
    </row>
    <row r="20916" spans="1:14" x14ac:dyDescent="0.2">
      <c r="A20916" t="s">
        <v>20813</v>
      </c>
      <c r="B20916" t="s">
        <v>40247</v>
      </c>
      <c r="I20916" t="s">
        <v>5</v>
      </c>
      <c r="J20916">
        <v>331.82</v>
      </c>
      <c r="M20916">
        <v>331.82</v>
      </c>
      <c r="N20916">
        <f t="shared" si="326"/>
        <v>0</v>
      </c>
    </row>
    <row r="20917" spans="1:14" x14ac:dyDescent="0.2">
      <c r="A20917" t="s">
        <v>20814</v>
      </c>
      <c r="B20917" t="s">
        <v>40248</v>
      </c>
      <c r="I20917" t="s">
        <v>5</v>
      </c>
      <c r="J20917">
        <v>262.14999999999998</v>
      </c>
      <c r="M20917">
        <v>262.14999999999998</v>
      </c>
      <c r="N20917">
        <f t="shared" si="326"/>
        <v>0</v>
      </c>
    </row>
    <row r="20918" spans="1:14" x14ac:dyDescent="0.2">
      <c r="A20918" t="s">
        <v>20815</v>
      </c>
      <c r="B20918" t="s">
        <v>40248</v>
      </c>
      <c r="I20918" t="s">
        <v>5</v>
      </c>
      <c r="J20918">
        <v>232.94</v>
      </c>
      <c r="M20918">
        <v>232.94</v>
      </c>
      <c r="N20918">
        <f t="shared" si="326"/>
        <v>0</v>
      </c>
    </row>
    <row r="20919" spans="1:14" x14ac:dyDescent="0.2">
      <c r="A20919" t="s">
        <v>20816</v>
      </c>
      <c r="B20919" t="s">
        <v>40249</v>
      </c>
      <c r="I20919" t="s">
        <v>5</v>
      </c>
      <c r="J20919">
        <v>583.79999999999995</v>
      </c>
      <c r="M20919">
        <v>583.79999999999995</v>
      </c>
      <c r="N20919">
        <f t="shared" si="326"/>
        <v>0</v>
      </c>
    </row>
    <row r="20920" spans="1:14" x14ac:dyDescent="0.2">
      <c r="A20920" t="s">
        <v>20817</v>
      </c>
      <c r="B20920" t="s">
        <v>40249</v>
      </c>
      <c r="I20920" t="s">
        <v>5</v>
      </c>
      <c r="J20920">
        <v>505.93</v>
      </c>
      <c r="M20920">
        <v>505.93</v>
      </c>
      <c r="N20920">
        <f t="shared" si="326"/>
        <v>0</v>
      </c>
    </row>
    <row r="20921" spans="1:14" x14ac:dyDescent="0.2">
      <c r="A20921" t="s">
        <v>20818</v>
      </c>
      <c r="B20921" t="s">
        <v>40250</v>
      </c>
      <c r="I20921" t="s">
        <v>5</v>
      </c>
      <c r="J20921">
        <v>1751.41</v>
      </c>
      <c r="M20921">
        <v>1751.41</v>
      </c>
      <c r="N20921">
        <f t="shared" si="326"/>
        <v>0</v>
      </c>
    </row>
    <row r="20922" spans="1:14" x14ac:dyDescent="0.2">
      <c r="A20922" t="s">
        <v>20819</v>
      </c>
      <c r="B20922" t="s">
        <v>40250</v>
      </c>
      <c r="I20922" t="s">
        <v>5</v>
      </c>
      <c r="J20922">
        <v>1517.8</v>
      </c>
      <c r="M20922">
        <v>1517.8</v>
      </c>
      <c r="N20922">
        <f t="shared" si="326"/>
        <v>0</v>
      </c>
    </row>
    <row r="20923" spans="1:14" x14ac:dyDescent="0.2">
      <c r="A20923" t="s">
        <v>20820</v>
      </c>
      <c r="B20923" t="s">
        <v>40251</v>
      </c>
      <c r="I20923" t="s">
        <v>5</v>
      </c>
      <c r="J20923">
        <v>145.94999999999999</v>
      </c>
      <c r="M20923">
        <v>145.94999999999999</v>
      </c>
      <c r="N20923">
        <f t="shared" si="326"/>
        <v>0</v>
      </c>
    </row>
    <row r="20924" spans="1:14" x14ac:dyDescent="0.2">
      <c r="A20924" t="s">
        <v>20821</v>
      </c>
      <c r="B20924" t="s">
        <v>40251</v>
      </c>
      <c r="I20924" t="s">
        <v>5</v>
      </c>
      <c r="J20924">
        <v>126.48</v>
      </c>
      <c r="M20924">
        <v>126.48</v>
      </c>
      <c r="N20924">
        <f t="shared" si="326"/>
        <v>0</v>
      </c>
    </row>
    <row r="20925" spans="1:14" x14ac:dyDescent="0.2">
      <c r="A20925" t="s">
        <v>20822</v>
      </c>
      <c r="B20925" t="s">
        <v>40252</v>
      </c>
      <c r="I20925" t="s">
        <v>5</v>
      </c>
      <c r="J20925">
        <v>218.92</v>
      </c>
      <c r="M20925">
        <v>218.92</v>
      </c>
      <c r="N20925">
        <f t="shared" si="326"/>
        <v>0</v>
      </c>
    </row>
    <row r="20926" spans="1:14" x14ac:dyDescent="0.2">
      <c r="A20926" t="s">
        <v>20823</v>
      </c>
      <c r="B20926" t="s">
        <v>40252</v>
      </c>
      <c r="I20926" t="s">
        <v>5</v>
      </c>
      <c r="J20926">
        <v>189.72</v>
      </c>
      <c r="M20926">
        <v>189.72</v>
      </c>
      <c r="N20926">
        <f t="shared" si="326"/>
        <v>0</v>
      </c>
    </row>
    <row r="20927" spans="1:14" x14ac:dyDescent="0.2">
      <c r="A20927" t="s">
        <v>20824</v>
      </c>
      <c r="B20927" t="s">
        <v>40253</v>
      </c>
      <c r="I20927" t="s">
        <v>5</v>
      </c>
      <c r="J20927">
        <v>291.89999999999998</v>
      </c>
      <c r="M20927">
        <v>291.89999999999998</v>
      </c>
      <c r="N20927">
        <f t="shared" si="326"/>
        <v>0</v>
      </c>
    </row>
    <row r="20928" spans="1:14" x14ac:dyDescent="0.2">
      <c r="A20928" t="s">
        <v>20825</v>
      </c>
      <c r="B20928" t="s">
        <v>40253</v>
      </c>
      <c r="I20928" t="s">
        <v>5</v>
      </c>
      <c r="J20928">
        <v>252.96</v>
      </c>
      <c r="M20928">
        <v>252.96</v>
      </c>
      <c r="N20928">
        <f t="shared" si="326"/>
        <v>0</v>
      </c>
    </row>
    <row r="20929" spans="1:14" x14ac:dyDescent="0.2">
      <c r="A20929" t="s">
        <v>20826</v>
      </c>
      <c r="B20929" t="s">
        <v>40254</v>
      </c>
      <c r="I20929" t="s">
        <v>5</v>
      </c>
      <c r="J20929">
        <v>145.94999999999999</v>
      </c>
      <c r="M20929">
        <v>145.94999999999999</v>
      </c>
      <c r="N20929">
        <f t="shared" si="326"/>
        <v>0</v>
      </c>
    </row>
    <row r="20930" spans="1:14" x14ac:dyDescent="0.2">
      <c r="A20930" t="s">
        <v>20827</v>
      </c>
      <c r="B20930" t="s">
        <v>40254</v>
      </c>
      <c r="I20930" t="s">
        <v>5</v>
      </c>
      <c r="J20930">
        <v>126.48</v>
      </c>
      <c r="M20930">
        <v>126.48</v>
      </c>
      <c r="N20930">
        <f t="shared" si="326"/>
        <v>0</v>
      </c>
    </row>
    <row r="20931" spans="1:14" x14ac:dyDescent="0.2">
      <c r="A20931" t="s">
        <v>20828</v>
      </c>
      <c r="B20931" t="s">
        <v>40255</v>
      </c>
      <c r="I20931" t="s">
        <v>5</v>
      </c>
      <c r="J20931">
        <v>233.52</v>
      </c>
      <c r="M20931">
        <v>233.52</v>
      </c>
      <c r="N20931">
        <f t="shared" si="326"/>
        <v>0</v>
      </c>
    </row>
    <row r="20932" spans="1:14" x14ac:dyDescent="0.2">
      <c r="A20932" t="s">
        <v>20829</v>
      </c>
      <c r="B20932" t="s">
        <v>40255</v>
      </c>
      <c r="I20932" t="s">
        <v>5</v>
      </c>
      <c r="J20932">
        <v>202.37</v>
      </c>
      <c r="M20932">
        <v>202.37</v>
      </c>
      <c r="N20932">
        <f t="shared" ref="N20932:N20995" si="327">J20932-M20932</f>
        <v>0</v>
      </c>
    </row>
    <row r="20933" spans="1:14" x14ac:dyDescent="0.2">
      <c r="A20933" t="s">
        <v>20830</v>
      </c>
      <c r="B20933" t="s">
        <v>40256</v>
      </c>
      <c r="I20933" t="s">
        <v>5</v>
      </c>
      <c r="J20933">
        <v>175.14</v>
      </c>
      <c r="M20933">
        <v>175.14</v>
      </c>
      <c r="N20933">
        <f t="shared" si="327"/>
        <v>0</v>
      </c>
    </row>
    <row r="20934" spans="1:14" x14ac:dyDescent="0.2">
      <c r="A20934" t="s">
        <v>20831</v>
      </c>
      <c r="B20934" t="s">
        <v>40256</v>
      </c>
      <c r="I20934" t="s">
        <v>5</v>
      </c>
      <c r="J20934">
        <v>151.78</v>
      </c>
      <c r="M20934">
        <v>151.78</v>
      </c>
      <c r="N20934">
        <f t="shared" si="327"/>
        <v>0</v>
      </c>
    </row>
    <row r="20935" spans="1:14" x14ac:dyDescent="0.2">
      <c r="A20935" t="s">
        <v>20832</v>
      </c>
      <c r="B20935" t="s">
        <v>40257</v>
      </c>
      <c r="I20935" t="s">
        <v>5</v>
      </c>
      <c r="J20935">
        <v>291.89999999999998</v>
      </c>
      <c r="M20935">
        <v>291.89999999999998</v>
      </c>
      <c r="N20935">
        <f t="shared" si="327"/>
        <v>0</v>
      </c>
    </row>
    <row r="20936" spans="1:14" x14ac:dyDescent="0.2">
      <c r="A20936" t="s">
        <v>20833</v>
      </c>
      <c r="B20936" t="s">
        <v>40257</v>
      </c>
      <c r="I20936" t="s">
        <v>5</v>
      </c>
      <c r="J20936">
        <v>252.96</v>
      </c>
      <c r="M20936">
        <v>252.96</v>
      </c>
      <c r="N20936">
        <f t="shared" si="327"/>
        <v>0</v>
      </c>
    </row>
    <row r="20937" spans="1:14" x14ac:dyDescent="0.2">
      <c r="A20937" t="s">
        <v>20834</v>
      </c>
      <c r="B20937" t="s">
        <v>40258</v>
      </c>
      <c r="I20937" t="s">
        <v>5</v>
      </c>
      <c r="J20937">
        <v>1382</v>
      </c>
      <c r="M20937">
        <v>1382</v>
      </c>
      <c r="N20937">
        <f t="shared" si="327"/>
        <v>0</v>
      </c>
    </row>
    <row r="20938" spans="1:14" x14ac:dyDescent="0.2">
      <c r="A20938" t="s">
        <v>20835</v>
      </c>
      <c r="B20938" t="s">
        <v>40258</v>
      </c>
      <c r="I20938" t="s">
        <v>5</v>
      </c>
      <c r="J20938">
        <v>1382</v>
      </c>
      <c r="M20938">
        <v>1382</v>
      </c>
      <c r="N20938">
        <f t="shared" si="327"/>
        <v>0</v>
      </c>
    </row>
    <row r="20939" spans="1:14" x14ac:dyDescent="0.2">
      <c r="A20939" t="s">
        <v>20836</v>
      </c>
      <c r="B20939" t="s">
        <v>40259</v>
      </c>
      <c r="I20939" t="s">
        <v>5</v>
      </c>
      <c r="J20939">
        <v>1621.63</v>
      </c>
      <c r="M20939">
        <v>1621.63</v>
      </c>
      <c r="N20939">
        <f t="shared" si="327"/>
        <v>0</v>
      </c>
    </row>
    <row r="20940" spans="1:14" x14ac:dyDescent="0.2">
      <c r="A20940" t="s">
        <v>20837</v>
      </c>
      <c r="B20940" t="s">
        <v>40259</v>
      </c>
      <c r="I20940" t="s">
        <v>5</v>
      </c>
      <c r="J20940">
        <v>1621.63</v>
      </c>
      <c r="M20940">
        <v>1621.63</v>
      </c>
      <c r="N20940">
        <f t="shared" si="327"/>
        <v>0</v>
      </c>
    </row>
    <row r="20941" spans="1:14" x14ac:dyDescent="0.2">
      <c r="A20941" t="s">
        <v>20838</v>
      </c>
      <c r="B20941" t="s">
        <v>40260</v>
      </c>
      <c r="I20941" t="s">
        <v>5</v>
      </c>
      <c r="J20941">
        <v>2409.7199999999998</v>
      </c>
      <c r="M20941">
        <v>2409.7199999999998</v>
      </c>
      <c r="N20941">
        <f t="shared" si="327"/>
        <v>0</v>
      </c>
    </row>
    <row r="20942" spans="1:14" x14ac:dyDescent="0.2">
      <c r="A20942" t="s">
        <v>20839</v>
      </c>
      <c r="B20942" t="s">
        <v>40260</v>
      </c>
      <c r="I20942" t="s">
        <v>5</v>
      </c>
      <c r="J20942">
        <v>2409.7199999999998</v>
      </c>
      <c r="M20942">
        <v>2409.7199999999998</v>
      </c>
      <c r="N20942">
        <f t="shared" si="327"/>
        <v>0</v>
      </c>
    </row>
    <row r="20943" spans="1:14" x14ac:dyDescent="0.2">
      <c r="A20943" t="s">
        <v>20840</v>
      </c>
      <c r="B20943" t="s">
        <v>40261</v>
      </c>
      <c r="I20943" t="s">
        <v>5</v>
      </c>
      <c r="J20943">
        <v>1967</v>
      </c>
      <c r="M20943">
        <v>1967</v>
      </c>
      <c r="N20943">
        <f t="shared" si="327"/>
        <v>0</v>
      </c>
    </row>
    <row r="20944" spans="1:14" x14ac:dyDescent="0.2">
      <c r="A20944" t="s">
        <v>20841</v>
      </c>
      <c r="B20944" t="s">
        <v>40261</v>
      </c>
      <c r="I20944" t="s">
        <v>5</v>
      </c>
      <c r="J20944">
        <v>1967</v>
      </c>
      <c r="M20944">
        <v>1967</v>
      </c>
      <c r="N20944">
        <f t="shared" si="327"/>
        <v>0</v>
      </c>
    </row>
    <row r="20945" spans="1:14" x14ac:dyDescent="0.2">
      <c r="A20945" t="s">
        <v>20842</v>
      </c>
      <c r="B20945" t="s">
        <v>40262</v>
      </c>
      <c r="I20945" t="s">
        <v>5</v>
      </c>
      <c r="J20945">
        <v>3120</v>
      </c>
      <c r="M20945">
        <v>3120</v>
      </c>
      <c r="N20945">
        <f t="shared" si="327"/>
        <v>0</v>
      </c>
    </row>
    <row r="20946" spans="1:14" x14ac:dyDescent="0.2">
      <c r="A20946" t="s">
        <v>20843</v>
      </c>
      <c r="B20946" t="s">
        <v>40262</v>
      </c>
      <c r="I20946" t="s">
        <v>5</v>
      </c>
      <c r="J20946">
        <v>3120</v>
      </c>
      <c r="M20946">
        <v>3120</v>
      </c>
      <c r="N20946">
        <f t="shared" si="327"/>
        <v>0</v>
      </c>
    </row>
    <row r="20947" spans="1:14" x14ac:dyDescent="0.2">
      <c r="A20947" t="s">
        <v>20844</v>
      </c>
      <c r="B20947" t="s">
        <v>40263</v>
      </c>
      <c r="I20947" t="s">
        <v>5</v>
      </c>
      <c r="J20947">
        <v>3312</v>
      </c>
      <c r="M20947">
        <v>3312</v>
      </c>
      <c r="N20947">
        <f t="shared" si="327"/>
        <v>0</v>
      </c>
    </row>
    <row r="20948" spans="1:14" x14ac:dyDescent="0.2">
      <c r="A20948" t="s">
        <v>20845</v>
      </c>
      <c r="B20948" t="s">
        <v>40263</v>
      </c>
      <c r="I20948" t="s">
        <v>5</v>
      </c>
      <c r="J20948">
        <v>3312</v>
      </c>
      <c r="M20948">
        <v>3312</v>
      </c>
      <c r="N20948">
        <f t="shared" si="327"/>
        <v>0</v>
      </c>
    </row>
    <row r="20949" spans="1:14" x14ac:dyDescent="0.2">
      <c r="A20949" t="s">
        <v>20846</v>
      </c>
      <c r="B20949" t="s">
        <v>40264</v>
      </c>
      <c r="I20949" t="s">
        <v>5</v>
      </c>
      <c r="J20949">
        <v>4694.88</v>
      </c>
      <c r="M20949">
        <v>4694.88</v>
      </c>
      <c r="N20949">
        <f t="shared" si="327"/>
        <v>0</v>
      </c>
    </row>
    <row r="20950" spans="1:14" x14ac:dyDescent="0.2">
      <c r="A20950" t="s">
        <v>20847</v>
      </c>
      <c r="B20950" t="s">
        <v>40264</v>
      </c>
      <c r="I20950" t="s">
        <v>5</v>
      </c>
      <c r="J20950">
        <v>4694.88</v>
      </c>
      <c r="M20950">
        <v>4694.88</v>
      </c>
      <c r="N20950">
        <f t="shared" si="327"/>
        <v>0</v>
      </c>
    </row>
    <row r="20951" spans="1:14" x14ac:dyDescent="0.2">
      <c r="A20951" t="s">
        <v>20848</v>
      </c>
      <c r="B20951" t="s">
        <v>40265</v>
      </c>
      <c r="I20951" t="s">
        <v>5</v>
      </c>
      <c r="J20951">
        <v>7140</v>
      </c>
      <c r="M20951">
        <v>7140</v>
      </c>
      <c r="N20951">
        <f t="shared" si="327"/>
        <v>0</v>
      </c>
    </row>
    <row r="20952" spans="1:14" x14ac:dyDescent="0.2">
      <c r="A20952" t="s">
        <v>20849</v>
      </c>
      <c r="B20952" t="s">
        <v>40265</v>
      </c>
      <c r="I20952" t="s">
        <v>5</v>
      </c>
      <c r="J20952">
        <v>7140</v>
      </c>
      <c r="M20952">
        <v>7140</v>
      </c>
      <c r="N20952">
        <f t="shared" si="327"/>
        <v>0</v>
      </c>
    </row>
    <row r="20953" spans="1:14" x14ac:dyDescent="0.2">
      <c r="A20953" t="s">
        <v>20850</v>
      </c>
      <c r="B20953" t="s">
        <v>40266</v>
      </c>
      <c r="I20953" t="s">
        <v>5</v>
      </c>
      <c r="J20953">
        <v>1080</v>
      </c>
      <c r="M20953">
        <v>1080</v>
      </c>
      <c r="N20953">
        <f t="shared" si="327"/>
        <v>0</v>
      </c>
    </row>
    <row r="20954" spans="1:14" x14ac:dyDescent="0.2">
      <c r="A20954" t="s">
        <v>20851</v>
      </c>
      <c r="B20954" t="s">
        <v>40266</v>
      </c>
      <c r="I20954" t="s">
        <v>5</v>
      </c>
      <c r="J20954">
        <v>1080</v>
      </c>
      <c r="M20954">
        <v>1080</v>
      </c>
      <c r="N20954">
        <f t="shared" si="327"/>
        <v>0</v>
      </c>
    </row>
    <row r="20955" spans="1:14" x14ac:dyDescent="0.2">
      <c r="A20955" t="s">
        <v>20852</v>
      </c>
      <c r="B20955" t="s">
        <v>40267</v>
      </c>
      <c r="I20955" t="s">
        <v>5</v>
      </c>
      <c r="J20955">
        <v>1920</v>
      </c>
      <c r="M20955">
        <v>1920</v>
      </c>
      <c r="N20955">
        <f t="shared" si="327"/>
        <v>0</v>
      </c>
    </row>
    <row r="20956" spans="1:14" x14ac:dyDescent="0.2">
      <c r="A20956" t="s">
        <v>20853</v>
      </c>
      <c r="B20956" t="s">
        <v>40267</v>
      </c>
      <c r="I20956" t="s">
        <v>5</v>
      </c>
      <c r="J20956">
        <v>1920</v>
      </c>
      <c r="M20956">
        <v>1920</v>
      </c>
      <c r="N20956">
        <f t="shared" si="327"/>
        <v>0</v>
      </c>
    </row>
    <row r="20957" spans="1:14" x14ac:dyDescent="0.2">
      <c r="A20957" t="s">
        <v>20854</v>
      </c>
      <c r="B20957" t="s">
        <v>40268</v>
      </c>
      <c r="I20957" t="s">
        <v>5</v>
      </c>
      <c r="J20957">
        <v>1390</v>
      </c>
      <c r="M20957">
        <v>1390</v>
      </c>
      <c r="N20957">
        <f t="shared" si="327"/>
        <v>0</v>
      </c>
    </row>
    <row r="20958" spans="1:14" x14ac:dyDescent="0.2">
      <c r="A20958" t="s">
        <v>20855</v>
      </c>
      <c r="B20958" t="s">
        <v>40268</v>
      </c>
      <c r="I20958" t="s">
        <v>5</v>
      </c>
      <c r="J20958">
        <v>1390</v>
      </c>
      <c r="M20958">
        <v>1390</v>
      </c>
      <c r="N20958">
        <f t="shared" si="327"/>
        <v>0</v>
      </c>
    </row>
    <row r="20959" spans="1:14" x14ac:dyDescent="0.2">
      <c r="A20959" t="s">
        <v>20856</v>
      </c>
      <c r="B20959" t="s">
        <v>40269</v>
      </c>
      <c r="I20959" t="s">
        <v>5</v>
      </c>
      <c r="J20959">
        <v>2140</v>
      </c>
      <c r="M20959">
        <v>2140</v>
      </c>
      <c r="N20959">
        <f t="shared" si="327"/>
        <v>0</v>
      </c>
    </row>
    <row r="20960" spans="1:14" x14ac:dyDescent="0.2">
      <c r="A20960" t="s">
        <v>20857</v>
      </c>
      <c r="B20960" t="s">
        <v>40269</v>
      </c>
      <c r="I20960" t="s">
        <v>5</v>
      </c>
      <c r="J20960">
        <v>2140</v>
      </c>
      <c r="M20960">
        <v>2140</v>
      </c>
      <c r="N20960">
        <f t="shared" si="327"/>
        <v>0</v>
      </c>
    </row>
    <row r="20961" spans="1:14" x14ac:dyDescent="0.2">
      <c r="A20961" t="s">
        <v>20858</v>
      </c>
      <c r="B20961" t="s">
        <v>40270</v>
      </c>
      <c r="I20961" t="s">
        <v>5</v>
      </c>
      <c r="J20961">
        <v>3470</v>
      </c>
      <c r="M20961">
        <v>3470</v>
      </c>
      <c r="N20961">
        <f t="shared" si="327"/>
        <v>0</v>
      </c>
    </row>
    <row r="20962" spans="1:14" x14ac:dyDescent="0.2">
      <c r="A20962" t="s">
        <v>20859</v>
      </c>
      <c r="B20962" t="s">
        <v>40270</v>
      </c>
      <c r="I20962" t="s">
        <v>5</v>
      </c>
      <c r="J20962">
        <v>3470</v>
      </c>
      <c r="M20962">
        <v>3470</v>
      </c>
      <c r="N20962">
        <f t="shared" si="327"/>
        <v>0</v>
      </c>
    </row>
    <row r="20963" spans="1:14" x14ac:dyDescent="0.2">
      <c r="A20963" t="s">
        <v>20860</v>
      </c>
      <c r="B20963" t="s">
        <v>40271</v>
      </c>
      <c r="I20963" t="s">
        <v>5</v>
      </c>
      <c r="J20963">
        <v>4120</v>
      </c>
      <c r="M20963">
        <v>4120</v>
      </c>
      <c r="N20963">
        <f t="shared" si="327"/>
        <v>0</v>
      </c>
    </row>
    <row r="20964" spans="1:14" x14ac:dyDescent="0.2">
      <c r="A20964" t="s">
        <v>20861</v>
      </c>
      <c r="B20964" t="s">
        <v>40271</v>
      </c>
      <c r="I20964" t="s">
        <v>5</v>
      </c>
      <c r="J20964">
        <v>4120</v>
      </c>
      <c r="M20964">
        <v>4120</v>
      </c>
      <c r="N20964">
        <f t="shared" si="327"/>
        <v>0</v>
      </c>
    </row>
    <row r="20965" spans="1:14" x14ac:dyDescent="0.2">
      <c r="A20965" t="s">
        <v>20862</v>
      </c>
      <c r="B20965" t="s">
        <v>40272</v>
      </c>
      <c r="I20965" t="s">
        <v>5</v>
      </c>
      <c r="J20965">
        <v>16250</v>
      </c>
      <c r="M20965">
        <v>16250</v>
      </c>
      <c r="N20965">
        <f t="shared" si="327"/>
        <v>0</v>
      </c>
    </row>
    <row r="20966" spans="1:14" x14ac:dyDescent="0.2">
      <c r="A20966" t="s">
        <v>20863</v>
      </c>
      <c r="B20966" t="s">
        <v>40272</v>
      </c>
      <c r="I20966" t="s">
        <v>5</v>
      </c>
      <c r="J20966">
        <v>16250</v>
      </c>
      <c r="M20966">
        <v>16250</v>
      </c>
      <c r="N20966">
        <f t="shared" si="327"/>
        <v>0</v>
      </c>
    </row>
    <row r="20967" spans="1:14" x14ac:dyDescent="0.2">
      <c r="A20967" t="s">
        <v>20864</v>
      </c>
      <c r="B20967" t="s">
        <v>40273</v>
      </c>
      <c r="I20967" t="s">
        <v>5</v>
      </c>
      <c r="J20967">
        <v>4320</v>
      </c>
      <c r="M20967">
        <v>4320</v>
      </c>
      <c r="N20967">
        <f t="shared" si="327"/>
        <v>0</v>
      </c>
    </row>
    <row r="20968" spans="1:14" x14ac:dyDescent="0.2">
      <c r="A20968" t="s">
        <v>20865</v>
      </c>
      <c r="B20968" t="s">
        <v>40273</v>
      </c>
      <c r="I20968" t="s">
        <v>5</v>
      </c>
      <c r="J20968">
        <v>4320</v>
      </c>
      <c r="M20968">
        <v>4320</v>
      </c>
      <c r="N20968">
        <f t="shared" si="327"/>
        <v>0</v>
      </c>
    </row>
    <row r="20969" spans="1:14" x14ac:dyDescent="0.2">
      <c r="A20969" t="s">
        <v>20866</v>
      </c>
      <c r="B20969" t="s">
        <v>40274</v>
      </c>
      <c r="I20969" t="s">
        <v>5</v>
      </c>
      <c r="J20969">
        <v>4730</v>
      </c>
      <c r="M20969">
        <v>4730</v>
      </c>
      <c r="N20969">
        <f t="shared" si="327"/>
        <v>0</v>
      </c>
    </row>
    <row r="20970" spans="1:14" x14ac:dyDescent="0.2">
      <c r="A20970" t="s">
        <v>20867</v>
      </c>
      <c r="B20970" t="s">
        <v>40274</v>
      </c>
      <c r="I20970" t="s">
        <v>5</v>
      </c>
      <c r="J20970">
        <v>4730</v>
      </c>
      <c r="M20970">
        <v>4730</v>
      </c>
      <c r="N20970">
        <f t="shared" si="327"/>
        <v>0</v>
      </c>
    </row>
    <row r="20971" spans="1:14" x14ac:dyDescent="0.2">
      <c r="A20971" t="s">
        <v>20868</v>
      </c>
      <c r="B20971" t="s">
        <v>40275</v>
      </c>
      <c r="I20971" t="s">
        <v>5</v>
      </c>
      <c r="J20971">
        <v>5810</v>
      </c>
      <c r="M20971">
        <v>5810</v>
      </c>
      <c r="N20971">
        <f t="shared" si="327"/>
        <v>0</v>
      </c>
    </row>
    <row r="20972" spans="1:14" x14ac:dyDescent="0.2">
      <c r="A20972" t="s">
        <v>20869</v>
      </c>
      <c r="B20972" t="s">
        <v>40275</v>
      </c>
      <c r="I20972" t="s">
        <v>5</v>
      </c>
      <c r="J20972">
        <v>5810</v>
      </c>
      <c r="M20972">
        <v>5810</v>
      </c>
      <c r="N20972">
        <f t="shared" si="327"/>
        <v>0</v>
      </c>
    </row>
    <row r="20973" spans="1:14" x14ac:dyDescent="0.2">
      <c r="A20973" t="s">
        <v>20870</v>
      </c>
      <c r="B20973" t="s">
        <v>40276</v>
      </c>
      <c r="I20973" t="s">
        <v>5</v>
      </c>
      <c r="J20973">
        <v>3510</v>
      </c>
      <c r="M20973">
        <v>3510</v>
      </c>
      <c r="N20973">
        <f t="shared" si="327"/>
        <v>0</v>
      </c>
    </row>
    <row r="20974" spans="1:14" x14ac:dyDescent="0.2">
      <c r="A20974" t="s">
        <v>20871</v>
      </c>
      <c r="B20974" t="s">
        <v>40276</v>
      </c>
      <c r="I20974" t="s">
        <v>5</v>
      </c>
      <c r="J20974">
        <v>3510</v>
      </c>
      <c r="M20974">
        <v>3510</v>
      </c>
      <c r="N20974">
        <f t="shared" si="327"/>
        <v>0</v>
      </c>
    </row>
    <row r="20975" spans="1:14" x14ac:dyDescent="0.2">
      <c r="A20975" t="s">
        <v>20872</v>
      </c>
      <c r="B20975" t="s">
        <v>40277</v>
      </c>
      <c r="I20975" t="s">
        <v>5</v>
      </c>
      <c r="J20975">
        <v>2340</v>
      </c>
      <c r="M20975">
        <v>2340</v>
      </c>
      <c r="N20975">
        <f t="shared" si="327"/>
        <v>0</v>
      </c>
    </row>
    <row r="20976" spans="1:14" x14ac:dyDescent="0.2">
      <c r="A20976" t="s">
        <v>20873</v>
      </c>
      <c r="B20976" t="s">
        <v>40277</v>
      </c>
      <c r="I20976" t="s">
        <v>5</v>
      </c>
      <c r="J20976">
        <v>2340</v>
      </c>
      <c r="M20976">
        <v>2340</v>
      </c>
      <c r="N20976">
        <f t="shared" si="327"/>
        <v>0</v>
      </c>
    </row>
    <row r="20977" spans="1:14" x14ac:dyDescent="0.2">
      <c r="A20977" t="s">
        <v>20874</v>
      </c>
      <c r="B20977" t="s">
        <v>20875</v>
      </c>
      <c r="I20977" t="s">
        <v>5</v>
      </c>
      <c r="J20977">
        <v>116.76</v>
      </c>
      <c r="M20977">
        <v>116.76</v>
      </c>
      <c r="N20977">
        <f t="shared" si="327"/>
        <v>0</v>
      </c>
    </row>
    <row r="20978" spans="1:14" x14ac:dyDescent="0.2">
      <c r="A20978" t="s">
        <v>20876</v>
      </c>
      <c r="B20978" t="s">
        <v>20875</v>
      </c>
      <c r="I20978" t="s">
        <v>5</v>
      </c>
      <c r="J20978">
        <v>101.18</v>
      </c>
      <c r="M20978">
        <v>101.18</v>
      </c>
      <c r="N20978">
        <f t="shared" si="327"/>
        <v>0</v>
      </c>
    </row>
    <row r="20979" spans="1:14" x14ac:dyDescent="0.2">
      <c r="A20979" t="s">
        <v>20877</v>
      </c>
      <c r="B20979" t="s">
        <v>20878</v>
      </c>
      <c r="I20979" t="s">
        <v>5</v>
      </c>
      <c r="J20979">
        <v>145.94999999999999</v>
      </c>
      <c r="M20979">
        <v>145.94999999999999</v>
      </c>
      <c r="N20979">
        <f t="shared" si="327"/>
        <v>0</v>
      </c>
    </row>
    <row r="20980" spans="1:14" x14ac:dyDescent="0.2">
      <c r="A20980" t="s">
        <v>20879</v>
      </c>
      <c r="B20980" t="s">
        <v>20878</v>
      </c>
      <c r="I20980" t="s">
        <v>5</v>
      </c>
      <c r="J20980">
        <v>126.48</v>
      </c>
      <c r="M20980">
        <v>126.48</v>
      </c>
      <c r="N20980">
        <f t="shared" si="327"/>
        <v>0</v>
      </c>
    </row>
    <row r="20981" spans="1:14" x14ac:dyDescent="0.2">
      <c r="A20981" t="s">
        <v>20880</v>
      </c>
      <c r="B20981" t="s">
        <v>20881</v>
      </c>
      <c r="I20981" t="s">
        <v>5</v>
      </c>
      <c r="J20981">
        <v>291.89999999999998</v>
      </c>
      <c r="M20981">
        <v>291.89999999999998</v>
      </c>
      <c r="N20981">
        <f t="shared" si="327"/>
        <v>0</v>
      </c>
    </row>
    <row r="20982" spans="1:14" x14ac:dyDescent="0.2">
      <c r="A20982" t="s">
        <v>20882</v>
      </c>
      <c r="B20982" t="s">
        <v>20881</v>
      </c>
      <c r="I20982" t="s">
        <v>5</v>
      </c>
      <c r="J20982">
        <v>252.96</v>
      </c>
      <c r="M20982">
        <v>252.96</v>
      </c>
      <c r="N20982">
        <f t="shared" si="327"/>
        <v>0</v>
      </c>
    </row>
    <row r="20983" spans="1:14" x14ac:dyDescent="0.2">
      <c r="A20983" t="s">
        <v>20883</v>
      </c>
      <c r="B20983" t="s">
        <v>20884</v>
      </c>
      <c r="I20983" t="s">
        <v>5</v>
      </c>
      <c r="J20983">
        <v>364.87</v>
      </c>
      <c r="M20983">
        <v>364.87</v>
      </c>
      <c r="N20983">
        <f t="shared" si="327"/>
        <v>0</v>
      </c>
    </row>
    <row r="20984" spans="1:14" x14ac:dyDescent="0.2">
      <c r="A20984" t="s">
        <v>20885</v>
      </c>
      <c r="B20984" t="s">
        <v>20884</v>
      </c>
      <c r="I20984" t="s">
        <v>5</v>
      </c>
      <c r="J20984">
        <v>316.20999999999998</v>
      </c>
      <c r="M20984">
        <v>316.20999999999998</v>
      </c>
      <c r="N20984">
        <f t="shared" si="327"/>
        <v>0</v>
      </c>
    </row>
    <row r="20985" spans="1:14" x14ac:dyDescent="0.2">
      <c r="A20985" t="s">
        <v>20886</v>
      </c>
      <c r="B20985" t="s">
        <v>40278</v>
      </c>
      <c r="I20985" t="s">
        <v>5</v>
      </c>
      <c r="J20985">
        <v>29.19</v>
      </c>
      <c r="M20985">
        <v>29.19</v>
      </c>
      <c r="N20985">
        <f t="shared" si="327"/>
        <v>0</v>
      </c>
    </row>
    <row r="20986" spans="1:14" x14ac:dyDescent="0.2">
      <c r="A20986" t="s">
        <v>20887</v>
      </c>
      <c r="B20986" t="s">
        <v>40278</v>
      </c>
      <c r="I20986" t="s">
        <v>5</v>
      </c>
      <c r="J20986">
        <v>25.29</v>
      </c>
      <c r="M20986">
        <v>25.29</v>
      </c>
      <c r="N20986">
        <f t="shared" si="327"/>
        <v>0</v>
      </c>
    </row>
    <row r="20987" spans="1:14" x14ac:dyDescent="0.2">
      <c r="A20987" t="s">
        <v>20888</v>
      </c>
      <c r="B20987" t="s">
        <v>20889</v>
      </c>
      <c r="I20987" t="s">
        <v>5</v>
      </c>
      <c r="J20987">
        <v>29.19</v>
      </c>
      <c r="M20987">
        <v>29.19</v>
      </c>
      <c r="N20987">
        <f t="shared" si="327"/>
        <v>0</v>
      </c>
    </row>
    <row r="20988" spans="1:14" x14ac:dyDescent="0.2">
      <c r="A20988" t="s">
        <v>20890</v>
      </c>
      <c r="B20988" t="s">
        <v>20889</v>
      </c>
      <c r="I20988" t="s">
        <v>5</v>
      </c>
      <c r="J20988">
        <v>25.29</v>
      </c>
      <c r="M20988">
        <v>25.29</v>
      </c>
      <c r="N20988">
        <f t="shared" si="327"/>
        <v>0</v>
      </c>
    </row>
    <row r="20989" spans="1:14" x14ac:dyDescent="0.2">
      <c r="A20989" t="s">
        <v>20891</v>
      </c>
      <c r="B20989" t="s">
        <v>22406</v>
      </c>
      <c r="I20989" t="s">
        <v>5</v>
      </c>
      <c r="J20989">
        <v>7.29</v>
      </c>
      <c r="M20989">
        <v>7.29</v>
      </c>
      <c r="N20989">
        <f t="shared" si="327"/>
        <v>0</v>
      </c>
    </row>
    <row r="20990" spans="1:14" x14ac:dyDescent="0.2">
      <c r="A20990" t="s">
        <v>20892</v>
      </c>
      <c r="B20990" t="s">
        <v>22406</v>
      </c>
      <c r="I20990" t="s">
        <v>5</v>
      </c>
      <c r="J20990">
        <v>6.32</v>
      </c>
      <c r="M20990">
        <v>6.32</v>
      </c>
      <c r="N20990">
        <f t="shared" si="327"/>
        <v>0</v>
      </c>
    </row>
    <row r="20991" spans="1:14" x14ac:dyDescent="0.2">
      <c r="A20991" t="s">
        <v>20893</v>
      </c>
      <c r="B20991" t="s">
        <v>20894</v>
      </c>
      <c r="I20991" t="s">
        <v>5</v>
      </c>
      <c r="J20991">
        <v>116.76</v>
      </c>
      <c r="M20991">
        <v>116.76</v>
      </c>
      <c r="N20991">
        <f t="shared" si="327"/>
        <v>0</v>
      </c>
    </row>
    <row r="20992" spans="1:14" x14ac:dyDescent="0.2">
      <c r="A20992" t="s">
        <v>20895</v>
      </c>
      <c r="B20992" t="s">
        <v>20894</v>
      </c>
      <c r="I20992" t="s">
        <v>5</v>
      </c>
      <c r="J20992">
        <v>101.18</v>
      </c>
      <c r="M20992">
        <v>101.18</v>
      </c>
      <c r="N20992">
        <f t="shared" si="327"/>
        <v>0</v>
      </c>
    </row>
    <row r="20993" spans="1:14" x14ac:dyDescent="0.2">
      <c r="A20993" t="s">
        <v>20896</v>
      </c>
      <c r="B20993" t="s">
        <v>20897</v>
      </c>
      <c r="I20993" t="s">
        <v>5</v>
      </c>
      <c r="J20993">
        <v>7.29</v>
      </c>
      <c r="M20993">
        <v>7.29</v>
      </c>
      <c r="N20993">
        <f t="shared" si="327"/>
        <v>0</v>
      </c>
    </row>
    <row r="20994" spans="1:14" x14ac:dyDescent="0.2">
      <c r="A20994" t="s">
        <v>20898</v>
      </c>
      <c r="B20994" t="s">
        <v>20897</v>
      </c>
      <c r="I20994" t="s">
        <v>5</v>
      </c>
      <c r="J20994">
        <v>6.32</v>
      </c>
      <c r="M20994">
        <v>6.32</v>
      </c>
      <c r="N20994">
        <f t="shared" si="327"/>
        <v>0</v>
      </c>
    </row>
    <row r="20995" spans="1:14" x14ac:dyDescent="0.2">
      <c r="A20995" t="s">
        <v>20899</v>
      </c>
      <c r="B20995" t="s">
        <v>20900</v>
      </c>
      <c r="I20995" t="s">
        <v>5</v>
      </c>
      <c r="J20995">
        <v>58.38</v>
      </c>
      <c r="M20995">
        <v>58.38</v>
      </c>
      <c r="N20995">
        <f t="shared" si="327"/>
        <v>0</v>
      </c>
    </row>
    <row r="20996" spans="1:14" x14ac:dyDescent="0.2">
      <c r="A20996" t="s">
        <v>20901</v>
      </c>
      <c r="B20996" t="s">
        <v>20900</v>
      </c>
      <c r="I20996" t="s">
        <v>5</v>
      </c>
      <c r="J20996">
        <v>50.59</v>
      </c>
      <c r="M20996">
        <v>50.59</v>
      </c>
      <c r="N20996">
        <f t="shared" ref="N20996:N21059" si="328">J20996-M20996</f>
        <v>0</v>
      </c>
    </row>
    <row r="20997" spans="1:14" x14ac:dyDescent="0.2">
      <c r="A20997" t="s">
        <v>20902</v>
      </c>
      <c r="B20997" t="s">
        <v>22407</v>
      </c>
      <c r="I20997" t="s">
        <v>5</v>
      </c>
      <c r="J20997">
        <v>21.89</v>
      </c>
      <c r="M20997">
        <v>21.89</v>
      </c>
      <c r="N20997">
        <f t="shared" si="328"/>
        <v>0</v>
      </c>
    </row>
    <row r="20998" spans="1:14" x14ac:dyDescent="0.2">
      <c r="A20998" t="s">
        <v>20903</v>
      </c>
      <c r="B20998" t="s">
        <v>22407</v>
      </c>
      <c r="I20998" t="s">
        <v>5</v>
      </c>
      <c r="J20998">
        <v>18.97</v>
      </c>
      <c r="M20998">
        <v>18.97</v>
      </c>
      <c r="N20998">
        <f t="shared" si="328"/>
        <v>0</v>
      </c>
    </row>
    <row r="20999" spans="1:14" x14ac:dyDescent="0.2">
      <c r="A20999" t="s">
        <v>20904</v>
      </c>
      <c r="B20999" t="s">
        <v>20905</v>
      </c>
      <c r="I20999" t="s">
        <v>5</v>
      </c>
      <c r="J20999">
        <v>7.29</v>
      </c>
      <c r="M20999">
        <v>7.29</v>
      </c>
      <c r="N20999">
        <f t="shared" si="328"/>
        <v>0</v>
      </c>
    </row>
    <row r="21000" spans="1:14" x14ac:dyDescent="0.2">
      <c r="A21000" t="s">
        <v>20906</v>
      </c>
      <c r="B21000" t="s">
        <v>20905</v>
      </c>
      <c r="I21000" t="s">
        <v>5</v>
      </c>
      <c r="J21000">
        <v>6.32</v>
      </c>
      <c r="M21000">
        <v>6.32</v>
      </c>
      <c r="N21000">
        <f t="shared" si="328"/>
        <v>0</v>
      </c>
    </row>
    <row r="21001" spans="1:14" x14ac:dyDescent="0.2">
      <c r="A21001" t="s">
        <v>20907</v>
      </c>
      <c r="B21001" t="s">
        <v>20908</v>
      </c>
      <c r="I21001" t="s">
        <v>5</v>
      </c>
      <c r="J21001">
        <v>21.89</v>
      </c>
      <c r="M21001">
        <v>21.89</v>
      </c>
      <c r="N21001">
        <f t="shared" si="328"/>
        <v>0</v>
      </c>
    </row>
    <row r="21002" spans="1:14" x14ac:dyDescent="0.2">
      <c r="A21002" t="s">
        <v>20909</v>
      </c>
      <c r="B21002" t="s">
        <v>20908</v>
      </c>
      <c r="I21002" t="s">
        <v>5</v>
      </c>
      <c r="J21002">
        <v>18.97</v>
      </c>
      <c r="M21002">
        <v>18.97</v>
      </c>
      <c r="N21002">
        <f t="shared" si="328"/>
        <v>0</v>
      </c>
    </row>
    <row r="21003" spans="1:14" x14ac:dyDescent="0.2">
      <c r="A21003" t="s">
        <v>20910</v>
      </c>
      <c r="B21003" t="s">
        <v>20911</v>
      </c>
      <c r="I21003" t="s">
        <v>5</v>
      </c>
      <c r="J21003">
        <v>29.19</v>
      </c>
      <c r="M21003">
        <v>29.19</v>
      </c>
      <c r="N21003">
        <f t="shared" si="328"/>
        <v>0</v>
      </c>
    </row>
    <row r="21004" spans="1:14" x14ac:dyDescent="0.2">
      <c r="A21004" t="s">
        <v>20912</v>
      </c>
      <c r="B21004" t="s">
        <v>20911</v>
      </c>
      <c r="I21004" t="s">
        <v>5</v>
      </c>
      <c r="J21004">
        <v>25.29</v>
      </c>
      <c r="M21004">
        <v>25.29</v>
      </c>
      <c r="N21004">
        <f t="shared" si="328"/>
        <v>0</v>
      </c>
    </row>
    <row r="21005" spans="1:14" x14ac:dyDescent="0.2">
      <c r="A21005" t="s">
        <v>20913</v>
      </c>
      <c r="B21005" t="s">
        <v>20914</v>
      </c>
      <c r="I21005" t="s">
        <v>5</v>
      </c>
      <c r="J21005">
        <v>43.78</v>
      </c>
      <c r="M21005">
        <v>43.78</v>
      </c>
      <c r="N21005">
        <f t="shared" si="328"/>
        <v>0</v>
      </c>
    </row>
    <row r="21006" spans="1:14" x14ac:dyDescent="0.2">
      <c r="A21006" t="s">
        <v>20915</v>
      </c>
      <c r="B21006" t="s">
        <v>20914</v>
      </c>
      <c r="I21006" t="s">
        <v>5</v>
      </c>
      <c r="J21006">
        <v>37.94</v>
      </c>
      <c r="M21006">
        <v>37.94</v>
      </c>
      <c r="N21006">
        <f t="shared" si="328"/>
        <v>0</v>
      </c>
    </row>
    <row r="21007" spans="1:14" x14ac:dyDescent="0.2">
      <c r="A21007" t="s">
        <v>20916</v>
      </c>
      <c r="B21007" t="s">
        <v>20917</v>
      </c>
      <c r="I21007" t="s">
        <v>5</v>
      </c>
      <c r="J21007">
        <v>87.57</v>
      </c>
      <c r="M21007">
        <v>87.57</v>
      </c>
      <c r="N21007">
        <f t="shared" si="328"/>
        <v>0</v>
      </c>
    </row>
    <row r="21008" spans="1:14" x14ac:dyDescent="0.2">
      <c r="A21008" t="s">
        <v>20918</v>
      </c>
      <c r="B21008" t="s">
        <v>20917</v>
      </c>
      <c r="I21008" t="s">
        <v>5</v>
      </c>
      <c r="J21008">
        <v>75.89</v>
      </c>
      <c r="M21008">
        <v>75.89</v>
      </c>
      <c r="N21008">
        <f t="shared" si="328"/>
        <v>0</v>
      </c>
    </row>
    <row r="21009" spans="1:14" x14ac:dyDescent="0.2">
      <c r="A21009" t="s">
        <v>20919</v>
      </c>
      <c r="B21009" t="s">
        <v>20920</v>
      </c>
      <c r="I21009" t="s">
        <v>5</v>
      </c>
      <c r="J21009">
        <v>29.19</v>
      </c>
      <c r="M21009">
        <v>29.19</v>
      </c>
      <c r="N21009">
        <f t="shared" si="328"/>
        <v>0</v>
      </c>
    </row>
    <row r="21010" spans="1:14" x14ac:dyDescent="0.2">
      <c r="A21010" t="s">
        <v>20921</v>
      </c>
      <c r="B21010" t="s">
        <v>20920</v>
      </c>
      <c r="I21010" t="s">
        <v>5</v>
      </c>
      <c r="J21010">
        <v>25.29</v>
      </c>
      <c r="M21010">
        <v>25.29</v>
      </c>
      <c r="N21010">
        <f t="shared" si="328"/>
        <v>0</v>
      </c>
    </row>
    <row r="21011" spans="1:14" x14ac:dyDescent="0.2">
      <c r="A21011" t="s">
        <v>20922</v>
      </c>
      <c r="B21011" t="s">
        <v>20923</v>
      </c>
      <c r="I21011" t="s">
        <v>5</v>
      </c>
      <c r="J21011">
        <v>14.59</v>
      </c>
      <c r="M21011">
        <v>14.59</v>
      </c>
      <c r="N21011">
        <f t="shared" si="328"/>
        <v>0</v>
      </c>
    </row>
    <row r="21012" spans="1:14" x14ac:dyDescent="0.2">
      <c r="A21012" t="s">
        <v>20924</v>
      </c>
      <c r="B21012" t="s">
        <v>20923</v>
      </c>
      <c r="I21012" t="s">
        <v>5</v>
      </c>
      <c r="J21012">
        <v>12.64</v>
      </c>
      <c r="M21012">
        <v>12.64</v>
      </c>
      <c r="N21012">
        <f t="shared" si="328"/>
        <v>0</v>
      </c>
    </row>
    <row r="21013" spans="1:14" x14ac:dyDescent="0.2">
      <c r="A21013" t="s">
        <v>20925</v>
      </c>
      <c r="B21013" t="s">
        <v>20926</v>
      </c>
      <c r="I21013" t="s">
        <v>5</v>
      </c>
      <c r="J21013">
        <v>14.59</v>
      </c>
      <c r="M21013">
        <v>14.59</v>
      </c>
      <c r="N21013">
        <f t="shared" si="328"/>
        <v>0</v>
      </c>
    </row>
    <row r="21014" spans="1:14" x14ac:dyDescent="0.2">
      <c r="A21014" t="s">
        <v>20927</v>
      </c>
      <c r="B21014" t="s">
        <v>20926</v>
      </c>
      <c r="I21014" t="s">
        <v>5</v>
      </c>
      <c r="J21014">
        <v>12.64</v>
      </c>
      <c r="M21014">
        <v>12.64</v>
      </c>
      <c r="N21014">
        <f t="shared" si="328"/>
        <v>0</v>
      </c>
    </row>
    <row r="21015" spans="1:14" x14ac:dyDescent="0.2">
      <c r="A21015" t="s">
        <v>20928</v>
      </c>
      <c r="B21015" t="s">
        <v>40279</v>
      </c>
      <c r="I21015" t="s">
        <v>5</v>
      </c>
      <c r="J21015">
        <v>7.29</v>
      </c>
      <c r="M21015">
        <v>7.29</v>
      </c>
      <c r="N21015">
        <f t="shared" si="328"/>
        <v>0</v>
      </c>
    </row>
    <row r="21016" spans="1:14" x14ac:dyDescent="0.2">
      <c r="A21016" t="s">
        <v>20929</v>
      </c>
      <c r="B21016" t="s">
        <v>40279</v>
      </c>
      <c r="I21016" t="s">
        <v>5</v>
      </c>
      <c r="J21016">
        <v>6.32</v>
      </c>
      <c r="M21016">
        <v>6.32</v>
      </c>
      <c r="N21016">
        <f t="shared" si="328"/>
        <v>0</v>
      </c>
    </row>
    <row r="21017" spans="1:14" x14ac:dyDescent="0.2">
      <c r="A21017" t="s">
        <v>20930</v>
      </c>
      <c r="B21017" t="s">
        <v>40280</v>
      </c>
      <c r="I21017" t="s">
        <v>5</v>
      </c>
      <c r="J21017">
        <v>14.59</v>
      </c>
      <c r="M21017">
        <v>14.59</v>
      </c>
      <c r="N21017">
        <f t="shared" si="328"/>
        <v>0</v>
      </c>
    </row>
    <row r="21018" spans="1:14" x14ac:dyDescent="0.2">
      <c r="A21018" t="s">
        <v>20931</v>
      </c>
      <c r="B21018" t="s">
        <v>40280</v>
      </c>
      <c r="I21018" t="s">
        <v>5</v>
      </c>
      <c r="J21018">
        <v>12.64</v>
      </c>
      <c r="M21018">
        <v>12.64</v>
      </c>
      <c r="N21018">
        <f t="shared" si="328"/>
        <v>0</v>
      </c>
    </row>
    <row r="21019" spans="1:14" x14ac:dyDescent="0.2">
      <c r="A21019" t="s">
        <v>20932</v>
      </c>
      <c r="B21019" t="s">
        <v>40281</v>
      </c>
      <c r="I21019" t="s">
        <v>5</v>
      </c>
      <c r="J21019">
        <v>7.29</v>
      </c>
      <c r="M21019">
        <v>7.29</v>
      </c>
      <c r="N21019">
        <f t="shared" si="328"/>
        <v>0</v>
      </c>
    </row>
    <row r="21020" spans="1:14" x14ac:dyDescent="0.2">
      <c r="A21020" t="s">
        <v>20933</v>
      </c>
      <c r="B21020" t="s">
        <v>40281</v>
      </c>
      <c r="I21020" t="s">
        <v>5</v>
      </c>
      <c r="J21020">
        <v>6.32</v>
      </c>
      <c r="M21020">
        <v>6.32</v>
      </c>
      <c r="N21020">
        <f t="shared" si="328"/>
        <v>0</v>
      </c>
    </row>
    <row r="21021" spans="1:14" x14ac:dyDescent="0.2">
      <c r="A21021" t="s">
        <v>20934</v>
      </c>
      <c r="B21021" t="s">
        <v>40282</v>
      </c>
      <c r="I21021" t="s">
        <v>5</v>
      </c>
      <c r="J21021">
        <v>7.29</v>
      </c>
      <c r="M21021">
        <v>7.29</v>
      </c>
      <c r="N21021">
        <f t="shared" si="328"/>
        <v>0</v>
      </c>
    </row>
    <row r="21022" spans="1:14" x14ac:dyDescent="0.2">
      <c r="A21022" t="s">
        <v>20935</v>
      </c>
      <c r="B21022" t="s">
        <v>40282</v>
      </c>
      <c r="I21022" t="s">
        <v>5</v>
      </c>
      <c r="J21022">
        <v>6.32</v>
      </c>
      <c r="M21022">
        <v>6.32</v>
      </c>
      <c r="N21022">
        <f t="shared" si="328"/>
        <v>0</v>
      </c>
    </row>
    <row r="21023" spans="1:14" x14ac:dyDescent="0.2">
      <c r="A21023" t="s">
        <v>20936</v>
      </c>
      <c r="B21023" t="s">
        <v>40283</v>
      </c>
      <c r="I21023" t="s">
        <v>5</v>
      </c>
      <c r="J21023">
        <v>7.29</v>
      </c>
      <c r="M21023">
        <v>7.29</v>
      </c>
      <c r="N21023">
        <f t="shared" si="328"/>
        <v>0</v>
      </c>
    </row>
    <row r="21024" spans="1:14" x14ac:dyDescent="0.2">
      <c r="A21024" t="s">
        <v>20937</v>
      </c>
      <c r="B21024" t="s">
        <v>40283</v>
      </c>
      <c r="I21024" t="s">
        <v>5</v>
      </c>
      <c r="J21024">
        <v>6.32</v>
      </c>
      <c r="M21024">
        <v>6.32</v>
      </c>
      <c r="N21024">
        <f t="shared" si="328"/>
        <v>0</v>
      </c>
    </row>
    <row r="21025" spans="1:14" x14ac:dyDescent="0.2">
      <c r="A21025" t="s">
        <v>20938</v>
      </c>
      <c r="B21025" t="s">
        <v>20939</v>
      </c>
      <c r="I21025" t="s">
        <v>5</v>
      </c>
      <c r="J21025">
        <v>21.89</v>
      </c>
      <c r="M21025">
        <v>21.89</v>
      </c>
      <c r="N21025">
        <f t="shared" si="328"/>
        <v>0</v>
      </c>
    </row>
    <row r="21026" spans="1:14" x14ac:dyDescent="0.2">
      <c r="A21026" t="s">
        <v>20940</v>
      </c>
      <c r="B21026" t="s">
        <v>20939</v>
      </c>
      <c r="I21026" t="s">
        <v>5</v>
      </c>
      <c r="J21026">
        <v>18.97</v>
      </c>
      <c r="M21026">
        <v>18.97</v>
      </c>
      <c r="N21026">
        <f t="shared" si="328"/>
        <v>0</v>
      </c>
    </row>
    <row r="21027" spans="1:14" x14ac:dyDescent="0.2">
      <c r="A21027" t="s">
        <v>20941</v>
      </c>
      <c r="B21027" t="s">
        <v>40284</v>
      </c>
      <c r="I21027" t="s">
        <v>4</v>
      </c>
      <c r="J21027">
        <v>2.91</v>
      </c>
      <c r="M21027">
        <v>2.91</v>
      </c>
      <c r="N21027">
        <f t="shared" si="328"/>
        <v>0</v>
      </c>
    </row>
    <row r="21028" spans="1:14" x14ac:dyDescent="0.2">
      <c r="A21028" t="s">
        <v>20942</v>
      </c>
      <c r="B21028" t="s">
        <v>40284</v>
      </c>
      <c r="I21028" t="s">
        <v>4</v>
      </c>
      <c r="J21028">
        <v>2.52</v>
      </c>
      <c r="M21028">
        <v>2.52</v>
      </c>
      <c r="N21028">
        <f t="shared" si="328"/>
        <v>0</v>
      </c>
    </row>
    <row r="21029" spans="1:14" x14ac:dyDescent="0.2">
      <c r="A21029" t="s">
        <v>20943</v>
      </c>
      <c r="B21029" t="s">
        <v>40285</v>
      </c>
      <c r="I21029" t="s">
        <v>5</v>
      </c>
      <c r="J21029">
        <v>43.78</v>
      </c>
      <c r="M21029">
        <v>43.78</v>
      </c>
      <c r="N21029">
        <f t="shared" si="328"/>
        <v>0</v>
      </c>
    </row>
    <row r="21030" spans="1:14" x14ac:dyDescent="0.2">
      <c r="A21030" t="s">
        <v>20944</v>
      </c>
      <c r="B21030" t="s">
        <v>40285</v>
      </c>
      <c r="I21030" t="s">
        <v>5</v>
      </c>
      <c r="J21030">
        <v>37.94</v>
      </c>
      <c r="M21030">
        <v>37.94</v>
      </c>
      <c r="N21030">
        <f t="shared" si="328"/>
        <v>0</v>
      </c>
    </row>
    <row r="21031" spans="1:14" x14ac:dyDescent="0.2">
      <c r="A21031" t="s">
        <v>20945</v>
      </c>
      <c r="B21031" t="s">
        <v>40286</v>
      </c>
      <c r="I21031" t="s">
        <v>5</v>
      </c>
      <c r="J21031">
        <v>58.38</v>
      </c>
      <c r="M21031">
        <v>58.38</v>
      </c>
      <c r="N21031">
        <f t="shared" si="328"/>
        <v>0</v>
      </c>
    </row>
    <row r="21032" spans="1:14" x14ac:dyDescent="0.2">
      <c r="A21032" t="s">
        <v>20946</v>
      </c>
      <c r="B21032" t="s">
        <v>40286</v>
      </c>
      <c r="I21032" t="s">
        <v>5</v>
      </c>
      <c r="J21032">
        <v>50.59</v>
      </c>
      <c r="M21032">
        <v>50.59</v>
      </c>
      <c r="N21032">
        <f t="shared" si="328"/>
        <v>0</v>
      </c>
    </row>
    <row r="21033" spans="1:14" x14ac:dyDescent="0.2">
      <c r="A21033" t="s">
        <v>20947</v>
      </c>
      <c r="B21033" t="s">
        <v>40287</v>
      </c>
      <c r="I21033" t="s">
        <v>5</v>
      </c>
      <c r="J21033">
        <v>87.57</v>
      </c>
      <c r="M21033">
        <v>87.57</v>
      </c>
      <c r="N21033">
        <f t="shared" si="328"/>
        <v>0</v>
      </c>
    </row>
    <row r="21034" spans="1:14" x14ac:dyDescent="0.2">
      <c r="A21034" t="s">
        <v>20948</v>
      </c>
      <c r="B21034" t="s">
        <v>40287</v>
      </c>
      <c r="I21034" t="s">
        <v>5</v>
      </c>
      <c r="J21034">
        <v>75.89</v>
      </c>
      <c r="M21034">
        <v>75.89</v>
      </c>
      <c r="N21034">
        <f t="shared" si="328"/>
        <v>0</v>
      </c>
    </row>
    <row r="21035" spans="1:14" x14ac:dyDescent="0.2">
      <c r="A21035" t="s">
        <v>20949</v>
      </c>
      <c r="B21035" t="s">
        <v>40288</v>
      </c>
      <c r="I21035" t="s">
        <v>5</v>
      </c>
      <c r="J21035">
        <v>7.29</v>
      </c>
      <c r="M21035">
        <v>7.29</v>
      </c>
      <c r="N21035">
        <f t="shared" si="328"/>
        <v>0</v>
      </c>
    </row>
    <row r="21036" spans="1:14" x14ac:dyDescent="0.2">
      <c r="A21036" t="s">
        <v>20950</v>
      </c>
      <c r="B21036" t="s">
        <v>40288</v>
      </c>
      <c r="I21036" t="s">
        <v>5</v>
      </c>
      <c r="J21036">
        <v>6.32</v>
      </c>
      <c r="M21036">
        <v>6.32</v>
      </c>
      <c r="N21036">
        <f t="shared" si="328"/>
        <v>0</v>
      </c>
    </row>
    <row r="21037" spans="1:14" x14ac:dyDescent="0.2">
      <c r="A21037" t="s">
        <v>20951</v>
      </c>
      <c r="B21037" t="s">
        <v>20952</v>
      </c>
      <c r="I21037" t="s">
        <v>5</v>
      </c>
      <c r="J21037">
        <v>129.36000000000001</v>
      </c>
      <c r="M21037">
        <v>129.36000000000001</v>
      </c>
      <c r="N21037">
        <f t="shared" si="328"/>
        <v>0</v>
      </c>
    </row>
    <row r="21038" spans="1:14" x14ac:dyDescent="0.2">
      <c r="A21038" t="s">
        <v>20953</v>
      </c>
      <c r="B21038" t="s">
        <v>20952</v>
      </c>
      <c r="I21038" t="s">
        <v>5</v>
      </c>
      <c r="J21038">
        <v>113.79</v>
      </c>
      <c r="M21038">
        <v>113.79</v>
      </c>
      <c r="N21038">
        <f t="shared" si="328"/>
        <v>0</v>
      </c>
    </row>
    <row r="21039" spans="1:14" x14ac:dyDescent="0.2">
      <c r="A21039" t="s">
        <v>20954</v>
      </c>
      <c r="B21039" t="s">
        <v>40289</v>
      </c>
      <c r="I21039" t="s">
        <v>5</v>
      </c>
      <c r="J21039">
        <v>3115.95</v>
      </c>
      <c r="M21039">
        <v>3115.95</v>
      </c>
      <c r="N21039">
        <f t="shared" si="328"/>
        <v>0</v>
      </c>
    </row>
    <row r="21040" spans="1:14" x14ac:dyDescent="0.2">
      <c r="A21040" t="s">
        <v>20955</v>
      </c>
      <c r="B21040" t="s">
        <v>40289</v>
      </c>
      <c r="I21040" t="s">
        <v>5</v>
      </c>
      <c r="J21040">
        <v>3096.48</v>
      </c>
      <c r="M21040">
        <v>3096.48</v>
      </c>
      <c r="N21040">
        <f t="shared" si="328"/>
        <v>0</v>
      </c>
    </row>
    <row r="21041" spans="1:14" x14ac:dyDescent="0.2">
      <c r="A21041" t="s">
        <v>20956</v>
      </c>
      <c r="B21041" t="s">
        <v>40290</v>
      </c>
      <c r="I21041" t="s">
        <v>5</v>
      </c>
      <c r="J21041">
        <v>3395.95</v>
      </c>
      <c r="M21041">
        <v>3395.95</v>
      </c>
      <c r="N21041">
        <f t="shared" si="328"/>
        <v>0</v>
      </c>
    </row>
    <row r="21042" spans="1:14" x14ac:dyDescent="0.2">
      <c r="A21042" t="s">
        <v>20957</v>
      </c>
      <c r="B21042" t="s">
        <v>40290</v>
      </c>
      <c r="I21042" t="s">
        <v>5</v>
      </c>
      <c r="J21042">
        <v>3376.48</v>
      </c>
      <c r="M21042">
        <v>3376.48</v>
      </c>
      <c r="N21042">
        <f t="shared" si="328"/>
        <v>0</v>
      </c>
    </row>
    <row r="21043" spans="1:14" x14ac:dyDescent="0.2">
      <c r="A21043" t="s">
        <v>20958</v>
      </c>
      <c r="B21043" t="s">
        <v>40291</v>
      </c>
      <c r="I21043" t="s">
        <v>5</v>
      </c>
      <c r="J21043">
        <v>3655.95</v>
      </c>
      <c r="M21043">
        <v>3655.95</v>
      </c>
      <c r="N21043">
        <f t="shared" si="328"/>
        <v>0</v>
      </c>
    </row>
    <row r="21044" spans="1:14" x14ac:dyDescent="0.2">
      <c r="A21044" t="s">
        <v>20959</v>
      </c>
      <c r="B21044" t="s">
        <v>40291</v>
      </c>
      <c r="I21044" t="s">
        <v>5</v>
      </c>
      <c r="J21044">
        <v>3636.48</v>
      </c>
      <c r="M21044">
        <v>3636.48</v>
      </c>
      <c r="N21044">
        <f t="shared" si="328"/>
        <v>0</v>
      </c>
    </row>
    <row r="21045" spans="1:14" x14ac:dyDescent="0.2">
      <c r="A21045" t="s">
        <v>20960</v>
      </c>
      <c r="B21045" t="s">
        <v>40292</v>
      </c>
      <c r="I21045" t="s">
        <v>5</v>
      </c>
      <c r="J21045">
        <v>3975.95</v>
      </c>
      <c r="M21045">
        <v>3975.95</v>
      </c>
      <c r="N21045">
        <f t="shared" si="328"/>
        <v>0</v>
      </c>
    </row>
    <row r="21046" spans="1:14" x14ac:dyDescent="0.2">
      <c r="A21046" t="s">
        <v>20961</v>
      </c>
      <c r="B21046" t="s">
        <v>40292</v>
      </c>
      <c r="I21046" t="s">
        <v>5</v>
      </c>
      <c r="J21046">
        <v>3956.48</v>
      </c>
      <c r="M21046">
        <v>3956.48</v>
      </c>
      <c r="N21046">
        <f t="shared" si="328"/>
        <v>0</v>
      </c>
    </row>
    <row r="21047" spans="1:14" x14ac:dyDescent="0.2">
      <c r="A21047" t="s">
        <v>20962</v>
      </c>
      <c r="B21047" t="s">
        <v>40293</v>
      </c>
      <c r="I21047" t="s">
        <v>5</v>
      </c>
      <c r="J21047">
        <v>3385.95</v>
      </c>
      <c r="M21047">
        <v>3385.95</v>
      </c>
      <c r="N21047">
        <f t="shared" si="328"/>
        <v>0</v>
      </c>
    </row>
    <row r="21048" spans="1:14" x14ac:dyDescent="0.2">
      <c r="A21048" t="s">
        <v>20963</v>
      </c>
      <c r="B21048" t="s">
        <v>40293</v>
      </c>
      <c r="I21048" t="s">
        <v>5</v>
      </c>
      <c r="J21048">
        <v>3366.48</v>
      </c>
      <c r="M21048">
        <v>3366.48</v>
      </c>
      <c r="N21048">
        <f t="shared" si="328"/>
        <v>0</v>
      </c>
    </row>
    <row r="21049" spans="1:14" x14ac:dyDescent="0.2">
      <c r="A21049" t="s">
        <v>20964</v>
      </c>
      <c r="B21049" t="s">
        <v>40294</v>
      </c>
      <c r="I21049" t="s">
        <v>5</v>
      </c>
      <c r="J21049">
        <v>2710.16</v>
      </c>
      <c r="M21049">
        <v>2710.16</v>
      </c>
      <c r="N21049">
        <f t="shared" si="328"/>
        <v>0</v>
      </c>
    </row>
    <row r="21050" spans="1:14" x14ac:dyDescent="0.2">
      <c r="A21050" t="s">
        <v>20965</v>
      </c>
      <c r="B21050" t="s">
        <v>40294</v>
      </c>
      <c r="I21050" t="s">
        <v>5</v>
      </c>
      <c r="J21050">
        <v>2671.22</v>
      </c>
      <c r="M21050">
        <v>2671.22</v>
      </c>
      <c r="N21050">
        <f t="shared" si="328"/>
        <v>0</v>
      </c>
    </row>
    <row r="21051" spans="1:14" x14ac:dyDescent="0.2">
      <c r="A21051" t="s">
        <v>20966</v>
      </c>
      <c r="B21051" t="s">
        <v>40295</v>
      </c>
      <c r="I21051" t="s">
        <v>5</v>
      </c>
      <c r="J21051">
        <v>192.1</v>
      </c>
      <c r="M21051">
        <v>192.1</v>
      </c>
      <c r="N21051">
        <f t="shared" si="328"/>
        <v>0</v>
      </c>
    </row>
    <row r="21052" spans="1:14" x14ac:dyDescent="0.2">
      <c r="A21052" t="s">
        <v>20967</v>
      </c>
      <c r="B21052" t="s">
        <v>40295</v>
      </c>
      <c r="I21052" t="s">
        <v>5</v>
      </c>
      <c r="J21052">
        <v>188.2</v>
      </c>
      <c r="M21052">
        <v>188.2</v>
      </c>
      <c r="N21052">
        <f t="shared" si="328"/>
        <v>0</v>
      </c>
    </row>
    <row r="21053" spans="1:14" x14ac:dyDescent="0.2">
      <c r="A21053" t="s">
        <v>20968</v>
      </c>
      <c r="B21053" t="s">
        <v>40296</v>
      </c>
      <c r="I21053" t="s">
        <v>5</v>
      </c>
      <c r="J21053">
        <v>244.8</v>
      </c>
      <c r="M21053">
        <v>244.8</v>
      </c>
      <c r="N21053">
        <f t="shared" si="328"/>
        <v>0</v>
      </c>
    </row>
    <row r="21054" spans="1:14" x14ac:dyDescent="0.2">
      <c r="A21054" t="s">
        <v>20969</v>
      </c>
      <c r="B21054" t="s">
        <v>40296</v>
      </c>
      <c r="I21054" t="s">
        <v>5</v>
      </c>
      <c r="J21054">
        <v>238.96</v>
      </c>
      <c r="M21054">
        <v>238.96</v>
      </c>
      <c r="N21054">
        <f t="shared" si="328"/>
        <v>0</v>
      </c>
    </row>
    <row r="21055" spans="1:14" x14ac:dyDescent="0.2">
      <c r="A21055" t="s">
        <v>20970</v>
      </c>
      <c r="B21055" t="s">
        <v>40297</v>
      </c>
      <c r="I21055" t="s">
        <v>5</v>
      </c>
      <c r="J21055">
        <v>43.83</v>
      </c>
      <c r="M21055">
        <v>43.83</v>
      </c>
      <c r="N21055">
        <f t="shared" si="328"/>
        <v>0</v>
      </c>
    </row>
    <row r="21056" spans="1:14" x14ac:dyDescent="0.2">
      <c r="A21056" t="s">
        <v>20971</v>
      </c>
      <c r="B21056" t="s">
        <v>40297</v>
      </c>
      <c r="I21056" t="s">
        <v>5</v>
      </c>
      <c r="J21056">
        <v>40.909999999999997</v>
      </c>
      <c r="M21056">
        <v>40.909999999999997</v>
      </c>
      <c r="N21056">
        <f t="shared" si="328"/>
        <v>0</v>
      </c>
    </row>
    <row r="21057" spans="1:14" x14ac:dyDescent="0.2">
      <c r="A21057" t="s">
        <v>20972</v>
      </c>
      <c r="B21057" t="s">
        <v>40298</v>
      </c>
      <c r="I21057" t="s">
        <v>5</v>
      </c>
      <c r="J21057">
        <v>87.67</v>
      </c>
      <c r="M21057">
        <v>87.67</v>
      </c>
      <c r="N21057">
        <f t="shared" si="328"/>
        <v>0</v>
      </c>
    </row>
    <row r="21058" spans="1:14" x14ac:dyDescent="0.2">
      <c r="A21058" t="s">
        <v>20973</v>
      </c>
      <c r="B21058" t="s">
        <v>40298</v>
      </c>
      <c r="I21058" t="s">
        <v>5</v>
      </c>
      <c r="J21058">
        <v>81.83</v>
      </c>
      <c r="M21058">
        <v>81.83</v>
      </c>
      <c r="N21058">
        <f t="shared" si="328"/>
        <v>0</v>
      </c>
    </row>
    <row r="21059" spans="1:14" x14ac:dyDescent="0.2">
      <c r="A21059" t="s">
        <v>20974</v>
      </c>
      <c r="B21059" t="s">
        <v>40299</v>
      </c>
      <c r="I21059" t="s">
        <v>5</v>
      </c>
      <c r="J21059">
        <v>160.74</v>
      </c>
      <c r="M21059">
        <v>160.74</v>
      </c>
      <c r="N21059">
        <f t="shared" si="328"/>
        <v>0</v>
      </c>
    </row>
    <row r="21060" spans="1:14" x14ac:dyDescent="0.2">
      <c r="A21060" t="s">
        <v>20975</v>
      </c>
      <c r="B21060" t="s">
        <v>40299</v>
      </c>
      <c r="I21060" t="s">
        <v>5</v>
      </c>
      <c r="J21060">
        <v>151.01</v>
      </c>
      <c r="M21060">
        <v>151.01</v>
      </c>
      <c r="N21060">
        <f t="shared" ref="N21060:N21123" si="329">J21060-M21060</f>
        <v>0</v>
      </c>
    </row>
    <row r="21061" spans="1:14" x14ac:dyDescent="0.2">
      <c r="A21061" t="s">
        <v>20976</v>
      </c>
      <c r="B21061" t="s">
        <v>40300</v>
      </c>
      <c r="I21061" t="s">
        <v>5</v>
      </c>
      <c r="J21061">
        <v>248.41</v>
      </c>
      <c r="M21061">
        <v>248.41</v>
      </c>
      <c r="N21061">
        <f t="shared" si="329"/>
        <v>0</v>
      </c>
    </row>
    <row r="21062" spans="1:14" x14ac:dyDescent="0.2">
      <c r="A21062" t="s">
        <v>20977</v>
      </c>
      <c r="B21062" t="s">
        <v>40300</v>
      </c>
      <c r="I21062" t="s">
        <v>5</v>
      </c>
      <c r="J21062">
        <v>232.84</v>
      </c>
      <c r="M21062">
        <v>232.84</v>
      </c>
      <c r="N21062">
        <f t="shared" si="329"/>
        <v>0</v>
      </c>
    </row>
    <row r="21063" spans="1:14" x14ac:dyDescent="0.2">
      <c r="A21063" t="s">
        <v>20978</v>
      </c>
      <c r="B21063" t="s">
        <v>40301</v>
      </c>
      <c r="I21063" t="s">
        <v>5</v>
      </c>
      <c r="J21063">
        <v>146.94999999999999</v>
      </c>
      <c r="M21063">
        <v>146.94999999999999</v>
      </c>
      <c r="N21063">
        <f t="shared" si="329"/>
        <v>0</v>
      </c>
    </row>
    <row r="21064" spans="1:14" x14ac:dyDescent="0.2">
      <c r="A21064" t="s">
        <v>20979</v>
      </c>
      <c r="B21064" t="s">
        <v>40301</v>
      </c>
      <c r="I21064" t="s">
        <v>5</v>
      </c>
      <c r="J21064">
        <v>137.22</v>
      </c>
      <c r="M21064">
        <v>137.22</v>
      </c>
      <c r="N21064">
        <f t="shared" si="329"/>
        <v>0</v>
      </c>
    </row>
    <row r="21065" spans="1:14" x14ac:dyDescent="0.2">
      <c r="A21065" t="s">
        <v>20980</v>
      </c>
      <c r="B21065" t="s">
        <v>40302</v>
      </c>
      <c r="I21065" t="s">
        <v>5</v>
      </c>
      <c r="J21065">
        <v>202.97</v>
      </c>
      <c r="M21065">
        <v>202.97</v>
      </c>
      <c r="N21065">
        <f t="shared" si="329"/>
        <v>0</v>
      </c>
    </row>
    <row r="21066" spans="1:14" x14ac:dyDescent="0.2">
      <c r="A21066" t="s">
        <v>20981</v>
      </c>
      <c r="B21066" t="s">
        <v>40302</v>
      </c>
      <c r="I21066" t="s">
        <v>5</v>
      </c>
      <c r="J21066">
        <v>189.35</v>
      </c>
      <c r="M21066">
        <v>189.35</v>
      </c>
      <c r="N21066">
        <f t="shared" si="329"/>
        <v>0</v>
      </c>
    </row>
    <row r="21067" spans="1:14" x14ac:dyDescent="0.2">
      <c r="A21067" t="s">
        <v>20982</v>
      </c>
      <c r="B21067" t="s">
        <v>40303</v>
      </c>
      <c r="I21067" t="s">
        <v>5</v>
      </c>
      <c r="J21067">
        <v>191.19</v>
      </c>
      <c r="M21067">
        <v>191.19</v>
      </c>
      <c r="N21067">
        <f t="shared" si="329"/>
        <v>0</v>
      </c>
    </row>
    <row r="21068" spans="1:14" x14ac:dyDescent="0.2">
      <c r="A21068" t="s">
        <v>20983</v>
      </c>
      <c r="B21068" t="s">
        <v>40303</v>
      </c>
      <c r="I21068" t="s">
        <v>5</v>
      </c>
      <c r="J21068">
        <v>177.56</v>
      </c>
      <c r="M21068">
        <v>177.56</v>
      </c>
      <c r="N21068">
        <f t="shared" si="329"/>
        <v>0</v>
      </c>
    </row>
    <row r="21069" spans="1:14" x14ac:dyDescent="0.2">
      <c r="A21069" t="s">
        <v>20984</v>
      </c>
      <c r="B21069" t="s">
        <v>40304</v>
      </c>
      <c r="I21069" t="s">
        <v>5</v>
      </c>
      <c r="J21069">
        <v>250.47</v>
      </c>
      <c r="M21069">
        <v>250.47</v>
      </c>
      <c r="N21069">
        <f t="shared" si="329"/>
        <v>0</v>
      </c>
    </row>
    <row r="21070" spans="1:14" x14ac:dyDescent="0.2">
      <c r="A21070" t="s">
        <v>20985</v>
      </c>
      <c r="B21070" t="s">
        <v>40304</v>
      </c>
      <c r="I21070" t="s">
        <v>5</v>
      </c>
      <c r="J21070">
        <v>232.95</v>
      </c>
      <c r="M21070">
        <v>232.95</v>
      </c>
      <c r="N21070">
        <f t="shared" si="329"/>
        <v>0</v>
      </c>
    </row>
    <row r="21071" spans="1:14" x14ac:dyDescent="0.2">
      <c r="A21071" t="s">
        <v>20986</v>
      </c>
      <c r="B21071" t="s">
        <v>40305</v>
      </c>
      <c r="I21071" t="s">
        <v>5</v>
      </c>
      <c r="J21071">
        <v>109.31</v>
      </c>
      <c r="M21071">
        <v>109.31</v>
      </c>
      <c r="N21071">
        <f t="shared" si="329"/>
        <v>0</v>
      </c>
    </row>
    <row r="21072" spans="1:14" x14ac:dyDescent="0.2">
      <c r="A21072" t="s">
        <v>20987</v>
      </c>
      <c r="B21072" t="s">
        <v>40305</v>
      </c>
      <c r="I21072" t="s">
        <v>5</v>
      </c>
      <c r="J21072">
        <v>101.52</v>
      </c>
      <c r="M21072">
        <v>101.52</v>
      </c>
      <c r="N21072">
        <f t="shared" si="329"/>
        <v>0</v>
      </c>
    </row>
    <row r="21073" spans="1:14" x14ac:dyDescent="0.2">
      <c r="A21073" t="s">
        <v>20988</v>
      </c>
      <c r="B21073" t="s">
        <v>40306</v>
      </c>
      <c r="I21073" t="s">
        <v>5</v>
      </c>
      <c r="J21073">
        <v>91.83</v>
      </c>
      <c r="M21073">
        <v>91.83</v>
      </c>
      <c r="N21073">
        <f t="shared" si="329"/>
        <v>0</v>
      </c>
    </row>
    <row r="21074" spans="1:14" x14ac:dyDescent="0.2">
      <c r="A21074" t="s">
        <v>20989</v>
      </c>
      <c r="B21074" t="s">
        <v>40306</v>
      </c>
      <c r="I21074" t="s">
        <v>5</v>
      </c>
      <c r="J21074">
        <v>85.01</v>
      </c>
      <c r="M21074">
        <v>85.01</v>
      </c>
      <c r="N21074">
        <f t="shared" si="329"/>
        <v>0</v>
      </c>
    </row>
    <row r="21075" spans="1:14" x14ac:dyDescent="0.2">
      <c r="A21075" t="s">
        <v>20990</v>
      </c>
      <c r="B21075" t="s">
        <v>40307</v>
      </c>
      <c r="I21075" t="s">
        <v>5</v>
      </c>
      <c r="J21075">
        <v>19.55</v>
      </c>
      <c r="M21075">
        <v>19.55</v>
      </c>
      <c r="N21075">
        <f t="shared" si="329"/>
        <v>0</v>
      </c>
    </row>
    <row r="21076" spans="1:14" x14ac:dyDescent="0.2">
      <c r="A21076" t="s">
        <v>20991</v>
      </c>
      <c r="B21076" t="s">
        <v>40307</v>
      </c>
      <c r="I21076" t="s">
        <v>5</v>
      </c>
      <c r="J21076">
        <v>17.97</v>
      </c>
      <c r="M21076">
        <v>17.97</v>
      </c>
      <c r="N21076">
        <f t="shared" si="329"/>
        <v>0</v>
      </c>
    </row>
    <row r="21077" spans="1:14" x14ac:dyDescent="0.2">
      <c r="A21077" t="s">
        <v>20992</v>
      </c>
      <c r="B21077" t="s">
        <v>40308</v>
      </c>
      <c r="I21077" t="s">
        <v>5</v>
      </c>
      <c r="J21077">
        <v>37.43</v>
      </c>
      <c r="M21077">
        <v>37.43</v>
      </c>
      <c r="N21077">
        <f t="shared" si="329"/>
        <v>0</v>
      </c>
    </row>
    <row r="21078" spans="1:14" x14ac:dyDescent="0.2">
      <c r="A21078" t="s">
        <v>20993</v>
      </c>
      <c r="B21078" t="s">
        <v>40308</v>
      </c>
      <c r="I21078" t="s">
        <v>5</v>
      </c>
      <c r="J21078">
        <v>34.25</v>
      </c>
      <c r="M21078">
        <v>34.25</v>
      </c>
      <c r="N21078">
        <f t="shared" si="329"/>
        <v>0</v>
      </c>
    </row>
    <row r="21079" spans="1:14" x14ac:dyDescent="0.2">
      <c r="A21079" t="s">
        <v>20994</v>
      </c>
      <c r="B21079" t="s">
        <v>40309</v>
      </c>
      <c r="I21079" t="s">
        <v>5</v>
      </c>
      <c r="J21079">
        <v>91.34</v>
      </c>
      <c r="M21079">
        <v>91.34</v>
      </c>
      <c r="N21079">
        <f t="shared" si="329"/>
        <v>0</v>
      </c>
    </row>
    <row r="21080" spans="1:14" x14ac:dyDescent="0.2">
      <c r="A21080" t="s">
        <v>20995</v>
      </c>
      <c r="B21080" t="s">
        <v>40309</v>
      </c>
      <c r="I21080" t="s">
        <v>5</v>
      </c>
      <c r="J21080">
        <v>83.71</v>
      </c>
      <c r="M21080">
        <v>83.71</v>
      </c>
      <c r="N21080">
        <f t="shared" si="329"/>
        <v>0</v>
      </c>
    </row>
    <row r="21081" spans="1:14" x14ac:dyDescent="0.2">
      <c r="A21081" t="s">
        <v>20996</v>
      </c>
      <c r="B21081" t="s">
        <v>40310</v>
      </c>
      <c r="I21081" t="s">
        <v>5</v>
      </c>
      <c r="J21081">
        <v>157.91</v>
      </c>
      <c r="M21081">
        <v>157.91</v>
      </c>
      <c r="N21081">
        <f t="shared" si="329"/>
        <v>0</v>
      </c>
    </row>
    <row r="21082" spans="1:14" x14ac:dyDescent="0.2">
      <c r="A21082" t="s">
        <v>20997</v>
      </c>
      <c r="B21082" t="s">
        <v>40310</v>
      </c>
      <c r="I21082" t="s">
        <v>5</v>
      </c>
      <c r="J21082">
        <v>144.69999999999999</v>
      </c>
      <c r="M21082">
        <v>144.69999999999999</v>
      </c>
      <c r="N21082">
        <f t="shared" si="329"/>
        <v>0</v>
      </c>
    </row>
    <row r="21083" spans="1:14" x14ac:dyDescent="0.2">
      <c r="A21083" t="s">
        <v>20998</v>
      </c>
      <c r="B21083" t="s">
        <v>40311</v>
      </c>
      <c r="I21083" t="s">
        <v>5</v>
      </c>
      <c r="J21083">
        <v>43.11</v>
      </c>
      <c r="M21083">
        <v>43.11</v>
      </c>
      <c r="N21083">
        <f t="shared" si="329"/>
        <v>0</v>
      </c>
    </row>
    <row r="21084" spans="1:14" x14ac:dyDescent="0.2">
      <c r="A21084" t="s">
        <v>20999</v>
      </c>
      <c r="B21084" t="s">
        <v>40311</v>
      </c>
      <c r="I21084" t="s">
        <v>5</v>
      </c>
      <c r="J21084">
        <v>39.409999999999997</v>
      </c>
      <c r="M21084">
        <v>39.409999999999997</v>
      </c>
      <c r="N21084">
        <f t="shared" si="329"/>
        <v>0</v>
      </c>
    </row>
    <row r="21085" spans="1:14" x14ac:dyDescent="0.2">
      <c r="A21085" t="s">
        <v>21000</v>
      </c>
      <c r="B21085" t="s">
        <v>40312</v>
      </c>
      <c r="I21085" t="s">
        <v>5</v>
      </c>
      <c r="J21085">
        <v>51.23</v>
      </c>
      <c r="M21085">
        <v>51.23</v>
      </c>
      <c r="N21085">
        <f t="shared" si="329"/>
        <v>0</v>
      </c>
    </row>
    <row r="21086" spans="1:14" x14ac:dyDescent="0.2">
      <c r="A21086" t="s">
        <v>21001</v>
      </c>
      <c r="B21086" t="s">
        <v>40312</v>
      </c>
      <c r="I21086" t="s">
        <v>5</v>
      </c>
      <c r="J21086">
        <v>46.9</v>
      </c>
      <c r="M21086">
        <v>46.9</v>
      </c>
      <c r="N21086">
        <f t="shared" si="329"/>
        <v>0</v>
      </c>
    </row>
    <row r="21087" spans="1:14" x14ac:dyDescent="0.2">
      <c r="A21087" t="s">
        <v>21002</v>
      </c>
      <c r="B21087" t="s">
        <v>40313</v>
      </c>
      <c r="I21087" t="s">
        <v>5</v>
      </c>
      <c r="J21087">
        <v>20.23</v>
      </c>
      <c r="M21087">
        <v>20.23</v>
      </c>
      <c r="N21087">
        <f t="shared" si="329"/>
        <v>0</v>
      </c>
    </row>
    <row r="21088" spans="1:14" x14ac:dyDescent="0.2">
      <c r="A21088" t="s">
        <v>21003</v>
      </c>
      <c r="B21088" t="s">
        <v>40313</v>
      </c>
      <c r="I21088" t="s">
        <v>5</v>
      </c>
      <c r="J21088">
        <v>17.98</v>
      </c>
      <c r="M21088">
        <v>17.98</v>
      </c>
      <c r="N21088">
        <f t="shared" si="329"/>
        <v>0</v>
      </c>
    </row>
    <row r="21089" spans="1:14" x14ac:dyDescent="0.2">
      <c r="A21089" t="s">
        <v>21004</v>
      </c>
      <c r="B21089" t="s">
        <v>40314</v>
      </c>
      <c r="I21089" t="s">
        <v>5</v>
      </c>
      <c r="J21089">
        <v>11.32</v>
      </c>
      <c r="M21089">
        <v>11.32</v>
      </c>
      <c r="N21089">
        <f t="shared" si="329"/>
        <v>0</v>
      </c>
    </row>
    <row r="21090" spans="1:14" x14ac:dyDescent="0.2">
      <c r="A21090" t="s">
        <v>21005</v>
      </c>
      <c r="B21090" t="s">
        <v>40314</v>
      </c>
      <c r="I21090" t="s">
        <v>5</v>
      </c>
      <c r="J21090">
        <v>10.1</v>
      </c>
      <c r="M21090">
        <v>10.1</v>
      </c>
      <c r="N21090">
        <f t="shared" si="329"/>
        <v>0</v>
      </c>
    </row>
    <row r="21091" spans="1:14" x14ac:dyDescent="0.2">
      <c r="A21091" t="s">
        <v>21006</v>
      </c>
      <c r="B21091" t="s">
        <v>40315</v>
      </c>
      <c r="I21091" t="s">
        <v>5</v>
      </c>
      <c r="J21091">
        <v>11.65</v>
      </c>
      <c r="M21091">
        <v>11.65</v>
      </c>
      <c r="N21091">
        <f t="shared" si="329"/>
        <v>0</v>
      </c>
    </row>
    <row r="21092" spans="1:14" x14ac:dyDescent="0.2">
      <c r="A21092" t="s">
        <v>21007</v>
      </c>
      <c r="B21092" t="s">
        <v>40315</v>
      </c>
      <c r="I21092" t="s">
        <v>5</v>
      </c>
      <c r="J21092">
        <v>10.36</v>
      </c>
      <c r="M21092">
        <v>10.36</v>
      </c>
      <c r="N21092">
        <f t="shared" si="329"/>
        <v>0</v>
      </c>
    </row>
    <row r="21093" spans="1:14" x14ac:dyDescent="0.2">
      <c r="A21093" t="s">
        <v>21008</v>
      </c>
      <c r="B21093" t="s">
        <v>40316</v>
      </c>
      <c r="I21093" t="s">
        <v>5</v>
      </c>
      <c r="J21093">
        <v>12.32</v>
      </c>
      <c r="M21093">
        <v>12.32</v>
      </c>
      <c r="N21093">
        <f t="shared" si="329"/>
        <v>0</v>
      </c>
    </row>
    <row r="21094" spans="1:14" x14ac:dyDescent="0.2">
      <c r="A21094" t="s">
        <v>21009</v>
      </c>
      <c r="B21094" t="s">
        <v>40316</v>
      </c>
      <c r="I21094" t="s">
        <v>5</v>
      </c>
      <c r="J21094">
        <v>10.97</v>
      </c>
      <c r="M21094">
        <v>10.97</v>
      </c>
      <c r="N21094">
        <f t="shared" si="329"/>
        <v>0</v>
      </c>
    </row>
    <row r="21095" spans="1:14" x14ac:dyDescent="0.2">
      <c r="A21095" t="s">
        <v>21010</v>
      </c>
      <c r="B21095" t="s">
        <v>40317</v>
      </c>
      <c r="I21095" t="s">
        <v>5</v>
      </c>
      <c r="J21095">
        <v>12.66</v>
      </c>
      <c r="M21095">
        <v>12.66</v>
      </c>
      <c r="N21095">
        <f t="shared" si="329"/>
        <v>0</v>
      </c>
    </row>
    <row r="21096" spans="1:14" x14ac:dyDescent="0.2">
      <c r="A21096" t="s">
        <v>21011</v>
      </c>
      <c r="B21096" t="s">
        <v>40317</v>
      </c>
      <c r="I21096" t="s">
        <v>5</v>
      </c>
      <c r="J21096">
        <v>11.27</v>
      </c>
      <c r="M21096">
        <v>11.27</v>
      </c>
      <c r="N21096">
        <f t="shared" si="329"/>
        <v>0</v>
      </c>
    </row>
    <row r="21097" spans="1:14" x14ac:dyDescent="0.2">
      <c r="A21097" t="s">
        <v>21012</v>
      </c>
      <c r="B21097" t="s">
        <v>40318</v>
      </c>
      <c r="I21097" t="s">
        <v>5</v>
      </c>
      <c r="J21097">
        <v>13.08</v>
      </c>
      <c r="M21097">
        <v>13.08</v>
      </c>
      <c r="N21097">
        <f t="shared" si="329"/>
        <v>0</v>
      </c>
    </row>
    <row r="21098" spans="1:14" x14ac:dyDescent="0.2">
      <c r="A21098" t="s">
        <v>21013</v>
      </c>
      <c r="B21098" t="s">
        <v>40318</v>
      </c>
      <c r="I21098" t="s">
        <v>5</v>
      </c>
      <c r="J21098">
        <v>11.66</v>
      </c>
      <c r="M21098">
        <v>11.66</v>
      </c>
      <c r="N21098">
        <f t="shared" si="329"/>
        <v>0</v>
      </c>
    </row>
    <row r="21099" spans="1:14" x14ac:dyDescent="0.2">
      <c r="A21099" t="s">
        <v>21014</v>
      </c>
      <c r="B21099" t="s">
        <v>40319</v>
      </c>
      <c r="I21099" t="s">
        <v>5</v>
      </c>
      <c r="J21099">
        <v>62.38</v>
      </c>
      <c r="M21099">
        <v>62.38</v>
      </c>
      <c r="N21099">
        <f t="shared" si="329"/>
        <v>0</v>
      </c>
    </row>
    <row r="21100" spans="1:14" x14ac:dyDescent="0.2">
      <c r="A21100" t="s">
        <v>21015</v>
      </c>
      <c r="B21100" t="s">
        <v>40319</v>
      </c>
      <c r="I21100" t="s">
        <v>5</v>
      </c>
      <c r="J21100">
        <v>56.79</v>
      </c>
      <c r="M21100">
        <v>56.79</v>
      </c>
      <c r="N21100">
        <f t="shared" si="329"/>
        <v>0</v>
      </c>
    </row>
    <row r="21101" spans="1:14" x14ac:dyDescent="0.2">
      <c r="A21101" t="s">
        <v>21016</v>
      </c>
      <c r="B21101" t="s">
        <v>40320</v>
      </c>
      <c r="I21101" t="s">
        <v>5</v>
      </c>
      <c r="J21101">
        <v>20.23</v>
      </c>
      <c r="M21101">
        <v>20.23</v>
      </c>
      <c r="N21101">
        <f t="shared" si="329"/>
        <v>0</v>
      </c>
    </row>
    <row r="21102" spans="1:14" x14ac:dyDescent="0.2">
      <c r="A21102" t="s">
        <v>21017</v>
      </c>
      <c r="B21102" t="s">
        <v>40320</v>
      </c>
      <c r="I21102" t="s">
        <v>5</v>
      </c>
      <c r="J21102">
        <v>17.98</v>
      </c>
      <c r="M21102">
        <v>17.98</v>
      </c>
      <c r="N21102">
        <f t="shared" si="329"/>
        <v>0</v>
      </c>
    </row>
    <row r="21103" spans="1:14" x14ac:dyDescent="0.2">
      <c r="A21103" t="s">
        <v>21018</v>
      </c>
      <c r="B21103" t="s">
        <v>40321</v>
      </c>
      <c r="I21103" t="s">
        <v>5</v>
      </c>
      <c r="J21103">
        <v>13.78</v>
      </c>
      <c r="M21103">
        <v>13.78</v>
      </c>
      <c r="N21103">
        <f t="shared" si="329"/>
        <v>0</v>
      </c>
    </row>
    <row r="21104" spans="1:14" x14ac:dyDescent="0.2">
      <c r="A21104" t="s">
        <v>21019</v>
      </c>
      <c r="B21104" t="s">
        <v>40321</v>
      </c>
      <c r="I21104" t="s">
        <v>5</v>
      </c>
      <c r="J21104">
        <v>12.39</v>
      </c>
      <c r="M21104">
        <v>12.39</v>
      </c>
      <c r="N21104">
        <f t="shared" si="329"/>
        <v>0</v>
      </c>
    </row>
    <row r="21105" spans="1:14" x14ac:dyDescent="0.2">
      <c r="A21105" t="s">
        <v>21020</v>
      </c>
      <c r="B21105" t="s">
        <v>40322</v>
      </c>
      <c r="I21105" t="s">
        <v>5</v>
      </c>
      <c r="J21105">
        <v>49.44</v>
      </c>
      <c r="M21105">
        <v>49.44</v>
      </c>
      <c r="N21105">
        <f t="shared" si="329"/>
        <v>0</v>
      </c>
    </row>
    <row r="21106" spans="1:14" x14ac:dyDescent="0.2">
      <c r="A21106" t="s">
        <v>21021</v>
      </c>
      <c r="B21106" t="s">
        <v>40322</v>
      </c>
      <c r="I21106" t="s">
        <v>5</v>
      </c>
      <c r="J21106">
        <v>45.52</v>
      </c>
      <c r="M21106">
        <v>45.52</v>
      </c>
      <c r="N21106">
        <f t="shared" si="329"/>
        <v>0</v>
      </c>
    </row>
    <row r="21107" spans="1:14" x14ac:dyDescent="0.2">
      <c r="A21107" t="s">
        <v>21022</v>
      </c>
      <c r="B21107" t="s">
        <v>40323</v>
      </c>
      <c r="I21107" t="s">
        <v>5</v>
      </c>
      <c r="J21107">
        <v>84.17</v>
      </c>
      <c r="M21107">
        <v>84.17</v>
      </c>
      <c r="N21107">
        <f t="shared" si="329"/>
        <v>0</v>
      </c>
    </row>
    <row r="21108" spans="1:14" x14ac:dyDescent="0.2">
      <c r="A21108" t="s">
        <v>21023</v>
      </c>
      <c r="B21108" t="s">
        <v>40323</v>
      </c>
      <c r="I21108" t="s">
        <v>5</v>
      </c>
      <c r="J21108">
        <v>77.319999999999993</v>
      </c>
      <c r="M21108">
        <v>77.319999999999993</v>
      </c>
      <c r="N21108">
        <f t="shared" si="329"/>
        <v>0</v>
      </c>
    </row>
    <row r="21109" spans="1:14" x14ac:dyDescent="0.2">
      <c r="A21109" t="s">
        <v>21024</v>
      </c>
      <c r="B21109" t="s">
        <v>40324</v>
      </c>
      <c r="I21109" t="s">
        <v>5</v>
      </c>
      <c r="J21109">
        <v>214.15</v>
      </c>
      <c r="M21109">
        <v>214.15</v>
      </c>
      <c r="N21109">
        <f t="shared" si="329"/>
        <v>0</v>
      </c>
    </row>
    <row r="21110" spans="1:14" x14ac:dyDescent="0.2">
      <c r="A21110" t="s">
        <v>21025</v>
      </c>
      <c r="B21110" t="s">
        <v>40324</v>
      </c>
      <c r="I21110" t="s">
        <v>5</v>
      </c>
      <c r="J21110">
        <v>196.74</v>
      </c>
      <c r="M21110">
        <v>196.74</v>
      </c>
      <c r="N21110">
        <f t="shared" si="329"/>
        <v>0</v>
      </c>
    </row>
    <row r="21111" spans="1:14" x14ac:dyDescent="0.2">
      <c r="A21111" t="s">
        <v>21026</v>
      </c>
      <c r="B21111" t="s">
        <v>40325</v>
      </c>
      <c r="I21111" t="s">
        <v>5</v>
      </c>
      <c r="J21111">
        <v>362.31</v>
      </c>
      <c r="M21111">
        <v>362.31</v>
      </c>
      <c r="N21111">
        <f t="shared" si="329"/>
        <v>0</v>
      </c>
    </row>
    <row r="21112" spans="1:14" x14ac:dyDescent="0.2">
      <c r="A21112" t="s">
        <v>21027</v>
      </c>
      <c r="B21112" t="s">
        <v>40325</v>
      </c>
      <c r="I21112" t="s">
        <v>5</v>
      </c>
      <c r="J21112">
        <v>332.08</v>
      </c>
      <c r="M21112">
        <v>332.08</v>
      </c>
      <c r="N21112">
        <f t="shared" si="329"/>
        <v>0</v>
      </c>
    </row>
    <row r="21113" spans="1:14" x14ac:dyDescent="0.2">
      <c r="A21113" t="s">
        <v>21028</v>
      </c>
      <c r="B21113" t="s">
        <v>40326</v>
      </c>
      <c r="I21113" t="s">
        <v>5</v>
      </c>
      <c r="J21113">
        <v>96.75</v>
      </c>
      <c r="M21113">
        <v>96.75</v>
      </c>
      <c r="N21113">
        <f t="shared" si="329"/>
        <v>0</v>
      </c>
    </row>
    <row r="21114" spans="1:14" x14ac:dyDescent="0.2">
      <c r="A21114" t="s">
        <v>21029</v>
      </c>
      <c r="B21114" t="s">
        <v>40326</v>
      </c>
      <c r="I21114" t="s">
        <v>5</v>
      </c>
      <c r="J21114">
        <v>88.72</v>
      </c>
      <c r="M21114">
        <v>88.72</v>
      </c>
      <c r="N21114">
        <f t="shared" si="329"/>
        <v>0</v>
      </c>
    </row>
    <row r="21115" spans="1:14" x14ac:dyDescent="0.2">
      <c r="A21115" t="s">
        <v>21030</v>
      </c>
      <c r="B21115" t="s">
        <v>40327</v>
      </c>
      <c r="I21115" t="s">
        <v>5</v>
      </c>
      <c r="J21115">
        <v>118.39</v>
      </c>
      <c r="M21115">
        <v>118.39</v>
      </c>
      <c r="N21115">
        <f t="shared" si="329"/>
        <v>0</v>
      </c>
    </row>
    <row r="21116" spans="1:14" x14ac:dyDescent="0.2">
      <c r="A21116" t="s">
        <v>21031</v>
      </c>
      <c r="B21116" t="s">
        <v>40327</v>
      </c>
      <c r="I21116" t="s">
        <v>5</v>
      </c>
      <c r="J21116">
        <v>108.48</v>
      </c>
      <c r="M21116">
        <v>108.48</v>
      </c>
      <c r="N21116">
        <f t="shared" si="329"/>
        <v>0</v>
      </c>
    </row>
    <row r="21117" spans="1:14" x14ac:dyDescent="0.2">
      <c r="A21117" t="s">
        <v>21032</v>
      </c>
      <c r="B21117" t="s">
        <v>40328</v>
      </c>
      <c r="I21117" t="s">
        <v>5</v>
      </c>
      <c r="J21117">
        <v>144.03</v>
      </c>
      <c r="M21117">
        <v>144.03</v>
      </c>
      <c r="N21117">
        <f t="shared" si="329"/>
        <v>0</v>
      </c>
    </row>
    <row r="21118" spans="1:14" x14ac:dyDescent="0.2">
      <c r="A21118" t="s">
        <v>21033</v>
      </c>
      <c r="B21118" t="s">
        <v>40328</v>
      </c>
      <c r="I21118" t="s">
        <v>5</v>
      </c>
      <c r="J21118">
        <v>132.07</v>
      </c>
      <c r="M21118">
        <v>132.07</v>
      </c>
      <c r="N21118">
        <f t="shared" si="329"/>
        <v>0</v>
      </c>
    </row>
    <row r="21119" spans="1:14" x14ac:dyDescent="0.2">
      <c r="A21119" t="s">
        <v>21034</v>
      </c>
      <c r="B21119" t="s">
        <v>40329</v>
      </c>
      <c r="I21119" t="s">
        <v>5</v>
      </c>
      <c r="J21119">
        <v>160.88</v>
      </c>
      <c r="M21119">
        <v>160.88</v>
      </c>
      <c r="N21119">
        <f t="shared" si="329"/>
        <v>0</v>
      </c>
    </row>
    <row r="21120" spans="1:14" x14ac:dyDescent="0.2">
      <c r="A21120" t="s">
        <v>21035</v>
      </c>
      <c r="B21120" t="s">
        <v>40329</v>
      </c>
      <c r="I21120" t="s">
        <v>5</v>
      </c>
      <c r="J21120">
        <v>147.58000000000001</v>
      </c>
      <c r="M21120">
        <v>147.58000000000001</v>
      </c>
      <c r="N21120">
        <f t="shared" si="329"/>
        <v>0</v>
      </c>
    </row>
    <row r="21121" spans="1:14" x14ac:dyDescent="0.2">
      <c r="A21121" t="s">
        <v>21036</v>
      </c>
      <c r="B21121" t="s">
        <v>22408</v>
      </c>
      <c r="I21121" t="s">
        <v>5</v>
      </c>
      <c r="J21121">
        <v>60.5</v>
      </c>
      <c r="M21121">
        <v>60.5</v>
      </c>
      <c r="N21121">
        <f t="shared" si="329"/>
        <v>0</v>
      </c>
    </row>
    <row r="21122" spans="1:14" x14ac:dyDescent="0.2">
      <c r="A21122" t="s">
        <v>21037</v>
      </c>
      <c r="B21122" t="s">
        <v>22408</v>
      </c>
      <c r="I21122" t="s">
        <v>5</v>
      </c>
      <c r="J21122">
        <v>55.21</v>
      </c>
      <c r="M21122">
        <v>55.21</v>
      </c>
      <c r="N21122">
        <f t="shared" si="329"/>
        <v>0</v>
      </c>
    </row>
    <row r="21123" spans="1:14" x14ac:dyDescent="0.2">
      <c r="A21123" t="s">
        <v>21038</v>
      </c>
      <c r="B21123" t="s">
        <v>40330</v>
      </c>
      <c r="I21123" t="s">
        <v>5</v>
      </c>
      <c r="J21123">
        <v>192.14</v>
      </c>
      <c r="M21123">
        <v>192.14</v>
      </c>
      <c r="N21123">
        <f t="shared" si="329"/>
        <v>0</v>
      </c>
    </row>
    <row r="21124" spans="1:14" x14ac:dyDescent="0.2">
      <c r="A21124" t="s">
        <v>21039</v>
      </c>
      <c r="B21124" t="s">
        <v>40330</v>
      </c>
      <c r="I21124" t="s">
        <v>5</v>
      </c>
      <c r="J21124">
        <v>172.67</v>
      </c>
      <c r="M21124">
        <v>172.67</v>
      </c>
      <c r="N21124">
        <f t="shared" ref="N21124:N21187" si="330">J21124-M21124</f>
        <v>0</v>
      </c>
    </row>
    <row r="21125" spans="1:14" x14ac:dyDescent="0.2">
      <c r="A21125" t="s">
        <v>21040</v>
      </c>
      <c r="B21125" t="s">
        <v>40331</v>
      </c>
      <c r="I21125" t="s">
        <v>5</v>
      </c>
      <c r="J21125">
        <v>238.42</v>
      </c>
      <c r="M21125">
        <v>238.42</v>
      </c>
      <c r="N21125">
        <f t="shared" si="330"/>
        <v>0</v>
      </c>
    </row>
    <row r="21126" spans="1:14" x14ac:dyDescent="0.2">
      <c r="A21126" t="s">
        <v>21041</v>
      </c>
      <c r="B21126" t="s">
        <v>40331</v>
      </c>
      <c r="I21126" t="s">
        <v>5</v>
      </c>
      <c r="J21126">
        <v>218.95</v>
      </c>
      <c r="M21126">
        <v>218.95</v>
      </c>
      <c r="N21126">
        <f t="shared" si="330"/>
        <v>0</v>
      </c>
    </row>
    <row r="21127" spans="1:14" x14ac:dyDescent="0.2">
      <c r="A21127" t="s">
        <v>21042</v>
      </c>
      <c r="B21127" t="s">
        <v>40332</v>
      </c>
      <c r="I21127" t="s">
        <v>5</v>
      </c>
      <c r="J21127">
        <v>620.67999999999995</v>
      </c>
      <c r="M21127">
        <v>620.67999999999995</v>
      </c>
      <c r="N21127">
        <f t="shared" si="330"/>
        <v>0</v>
      </c>
    </row>
    <row r="21128" spans="1:14" x14ac:dyDescent="0.2">
      <c r="A21128" t="s">
        <v>21043</v>
      </c>
      <c r="B21128" t="s">
        <v>40332</v>
      </c>
      <c r="I21128" t="s">
        <v>5</v>
      </c>
      <c r="J21128">
        <v>581.74</v>
      </c>
      <c r="M21128">
        <v>581.74</v>
      </c>
      <c r="N21128">
        <f t="shared" si="330"/>
        <v>0</v>
      </c>
    </row>
    <row r="21129" spans="1:14" x14ac:dyDescent="0.2">
      <c r="A21129" t="s">
        <v>21044</v>
      </c>
      <c r="B21129" t="s">
        <v>40333</v>
      </c>
      <c r="I21129" t="s">
        <v>5</v>
      </c>
      <c r="J21129">
        <v>1237.1099999999999</v>
      </c>
      <c r="M21129">
        <v>1237.1099999999999</v>
      </c>
      <c r="N21129">
        <f t="shared" si="330"/>
        <v>0</v>
      </c>
    </row>
    <row r="21130" spans="1:14" x14ac:dyDescent="0.2">
      <c r="A21130" t="s">
        <v>21045</v>
      </c>
      <c r="B21130" t="s">
        <v>40333</v>
      </c>
      <c r="I21130" t="s">
        <v>5</v>
      </c>
      <c r="J21130">
        <v>1159.24</v>
      </c>
      <c r="M21130">
        <v>1159.24</v>
      </c>
      <c r="N21130">
        <f t="shared" si="330"/>
        <v>0</v>
      </c>
    </row>
    <row r="21131" spans="1:14" x14ac:dyDescent="0.2">
      <c r="A21131" t="s">
        <v>21046</v>
      </c>
      <c r="B21131" t="s">
        <v>40334</v>
      </c>
      <c r="I21131" t="s">
        <v>5</v>
      </c>
      <c r="J21131">
        <v>238.42</v>
      </c>
      <c r="M21131">
        <v>238.42</v>
      </c>
      <c r="N21131">
        <f t="shared" si="330"/>
        <v>0</v>
      </c>
    </row>
    <row r="21132" spans="1:14" x14ac:dyDescent="0.2">
      <c r="A21132" t="s">
        <v>21047</v>
      </c>
      <c r="B21132" t="s">
        <v>40334</v>
      </c>
      <c r="I21132" t="s">
        <v>5</v>
      </c>
      <c r="J21132">
        <v>218.95</v>
      </c>
      <c r="M21132">
        <v>218.95</v>
      </c>
      <c r="N21132">
        <f t="shared" si="330"/>
        <v>0</v>
      </c>
    </row>
    <row r="21133" spans="1:14" x14ac:dyDescent="0.2">
      <c r="A21133" t="s">
        <v>21048</v>
      </c>
      <c r="B21133" t="s">
        <v>40335</v>
      </c>
      <c r="I21133" t="s">
        <v>5</v>
      </c>
      <c r="J21133">
        <v>480.1</v>
      </c>
      <c r="M21133">
        <v>480.1</v>
      </c>
      <c r="N21133">
        <f t="shared" si="330"/>
        <v>0</v>
      </c>
    </row>
    <row r="21134" spans="1:14" x14ac:dyDescent="0.2">
      <c r="A21134" t="s">
        <v>21049</v>
      </c>
      <c r="B21134" t="s">
        <v>40335</v>
      </c>
      <c r="I21134" t="s">
        <v>5</v>
      </c>
      <c r="J21134">
        <v>448.96</v>
      </c>
      <c r="M21134">
        <v>448.96</v>
      </c>
      <c r="N21134">
        <f t="shared" si="330"/>
        <v>0</v>
      </c>
    </row>
    <row r="21135" spans="1:14" x14ac:dyDescent="0.2">
      <c r="A21135" t="s">
        <v>21050</v>
      </c>
      <c r="B21135" t="s">
        <v>40336</v>
      </c>
      <c r="I21135" t="s">
        <v>5</v>
      </c>
      <c r="J21135">
        <v>238.42</v>
      </c>
      <c r="M21135">
        <v>238.42</v>
      </c>
      <c r="N21135">
        <f t="shared" si="330"/>
        <v>0</v>
      </c>
    </row>
    <row r="21136" spans="1:14" x14ac:dyDescent="0.2">
      <c r="A21136" t="s">
        <v>21051</v>
      </c>
      <c r="B21136" t="s">
        <v>40336</v>
      </c>
      <c r="I21136" t="s">
        <v>5</v>
      </c>
      <c r="J21136">
        <v>218.95</v>
      </c>
      <c r="M21136">
        <v>218.95</v>
      </c>
      <c r="N21136">
        <f t="shared" si="330"/>
        <v>0</v>
      </c>
    </row>
    <row r="21137" spans="1:14" x14ac:dyDescent="0.2">
      <c r="A21137" t="s">
        <v>21052</v>
      </c>
      <c r="B21137" t="s">
        <v>40337</v>
      </c>
      <c r="I21137" t="s">
        <v>5</v>
      </c>
      <c r="J21137">
        <v>480.1</v>
      </c>
      <c r="M21137">
        <v>480.1</v>
      </c>
      <c r="N21137">
        <f t="shared" si="330"/>
        <v>0</v>
      </c>
    </row>
    <row r="21138" spans="1:14" x14ac:dyDescent="0.2">
      <c r="A21138" t="s">
        <v>21053</v>
      </c>
      <c r="B21138" t="s">
        <v>40337</v>
      </c>
      <c r="I21138" t="s">
        <v>5</v>
      </c>
      <c r="J21138">
        <v>448.96</v>
      </c>
      <c r="M21138">
        <v>448.96</v>
      </c>
      <c r="N21138">
        <f t="shared" si="330"/>
        <v>0</v>
      </c>
    </row>
    <row r="21139" spans="1:14" x14ac:dyDescent="0.2">
      <c r="A21139" t="s">
        <v>21054</v>
      </c>
      <c r="B21139" t="s">
        <v>40338</v>
      </c>
      <c r="I21139" t="s">
        <v>5</v>
      </c>
      <c r="J21139">
        <v>946.87</v>
      </c>
      <c r="M21139">
        <v>946.87</v>
      </c>
      <c r="N21139">
        <f t="shared" si="330"/>
        <v>0</v>
      </c>
    </row>
    <row r="21140" spans="1:14" x14ac:dyDescent="0.2">
      <c r="A21140" t="s">
        <v>21055</v>
      </c>
      <c r="B21140" t="s">
        <v>40338</v>
      </c>
      <c r="I21140" t="s">
        <v>5</v>
      </c>
      <c r="J21140">
        <v>888.46</v>
      </c>
      <c r="M21140">
        <v>888.46</v>
      </c>
      <c r="N21140">
        <f t="shared" si="330"/>
        <v>0</v>
      </c>
    </row>
    <row r="21141" spans="1:14" x14ac:dyDescent="0.2">
      <c r="A21141" t="s">
        <v>21056</v>
      </c>
      <c r="B21141" t="s">
        <v>40339</v>
      </c>
      <c r="I21141" t="s">
        <v>5</v>
      </c>
      <c r="J21141">
        <v>1949.75</v>
      </c>
      <c r="M21141">
        <v>1949.75</v>
      </c>
      <c r="N21141">
        <f t="shared" si="330"/>
        <v>0</v>
      </c>
    </row>
    <row r="21142" spans="1:14" x14ac:dyDescent="0.2">
      <c r="A21142" t="s">
        <v>21057</v>
      </c>
      <c r="B21142" t="s">
        <v>40339</v>
      </c>
      <c r="I21142" t="s">
        <v>5</v>
      </c>
      <c r="J21142">
        <v>1871.88</v>
      </c>
      <c r="M21142">
        <v>1871.88</v>
      </c>
      <c r="N21142">
        <f t="shared" si="330"/>
        <v>0</v>
      </c>
    </row>
    <row r="21143" spans="1:14" x14ac:dyDescent="0.2">
      <c r="A21143" t="s">
        <v>21058</v>
      </c>
      <c r="B21143" t="s">
        <v>40340</v>
      </c>
      <c r="I21143" t="s">
        <v>5</v>
      </c>
      <c r="J21143">
        <v>2436.2199999999998</v>
      </c>
      <c r="M21143">
        <v>2436.2199999999998</v>
      </c>
      <c r="N21143">
        <f t="shared" si="330"/>
        <v>0</v>
      </c>
    </row>
    <row r="21144" spans="1:14" x14ac:dyDescent="0.2">
      <c r="A21144" t="s">
        <v>21059</v>
      </c>
      <c r="B21144" t="s">
        <v>40340</v>
      </c>
      <c r="I21144" t="s">
        <v>5</v>
      </c>
      <c r="J21144">
        <v>2319.42</v>
      </c>
      <c r="M21144">
        <v>2319.42</v>
      </c>
      <c r="N21144">
        <f t="shared" si="330"/>
        <v>0</v>
      </c>
    </row>
    <row r="21145" spans="1:14" x14ac:dyDescent="0.2">
      <c r="A21145" t="s">
        <v>21060</v>
      </c>
      <c r="B21145" t="s">
        <v>40341</v>
      </c>
      <c r="I21145" t="s">
        <v>5</v>
      </c>
      <c r="J21145">
        <v>2788.12</v>
      </c>
      <c r="M21145">
        <v>2788.12</v>
      </c>
      <c r="N21145">
        <f t="shared" si="330"/>
        <v>0</v>
      </c>
    </row>
    <row r="21146" spans="1:14" x14ac:dyDescent="0.2">
      <c r="A21146" t="s">
        <v>21061</v>
      </c>
      <c r="B21146" t="s">
        <v>40341</v>
      </c>
      <c r="I21146" t="s">
        <v>5</v>
      </c>
      <c r="J21146">
        <v>2651.85</v>
      </c>
      <c r="M21146">
        <v>2651.85</v>
      </c>
      <c r="N21146">
        <f t="shared" si="330"/>
        <v>0</v>
      </c>
    </row>
    <row r="21147" spans="1:14" x14ac:dyDescent="0.2">
      <c r="A21147" t="s">
        <v>21062</v>
      </c>
      <c r="B21147" t="s">
        <v>40342</v>
      </c>
      <c r="I21147" t="s">
        <v>5</v>
      </c>
      <c r="J21147">
        <v>3907.02</v>
      </c>
      <c r="M21147">
        <v>3907.02</v>
      </c>
      <c r="N21147">
        <f t="shared" si="330"/>
        <v>0</v>
      </c>
    </row>
    <row r="21148" spans="1:14" x14ac:dyDescent="0.2">
      <c r="A21148" t="s">
        <v>21063</v>
      </c>
      <c r="B21148" t="s">
        <v>40342</v>
      </c>
      <c r="I21148" t="s">
        <v>5</v>
      </c>
      <c r="J21148">
        <v>3673.41</v>
      </c>
      <c r="M21148">
        <v>3673.41</v>
      </c>
      <c r="N21148">
        <f t="shared" si="330"/>
        <v>0</v>
      </c>
    </row>
    <row r="21149" spans="1:14" x14ac:dyDescent="0.2">
      <c r="A21149" t="s">
        <v>21064</v>
      </c>
      <c r="B21149" t="s">
        <v>40343</v>
      </c>
      <c r="I21149" t="s">
        <v>5</v>
      </c>
      <c r="J21149">
        <v>3126.22</v>
      </c>
      <c r="M21149">
        <v>3126.22</v>
      </c>
      <c r="N21149">
        <f t="shared" si="330"/>
        <v>0</v>
      </c>
    </row>
    <row r="21150" spans="1:14" x14ac:dyDescent="0.2">
      <c r="A21150" t="s">
        <v>21065</v>
      </c>
      <c r="B21150" t="s">
        <v>40343</v>
      </c>
      <c r="I21150" t="s">
        <v>5</v>
      </c>
      <c r="J21150">
        <v>3048.35</v>
      </c>
      <c r="M21150">
        <v>3048.35</v>
      </c>
      <c r="N21150">
        <f t="shared" si="330"/>
        <v>0</v>
      </c>
    </row>
    <row r="21151" spans="1:14" x14ac:dyDescent="0.2">
      <c r="A21151" t="s">
        <v>21066</v>
      </c>
      <c r="B21151" t="s">
        <v>40344</v>
      </c>
      <c r="I21151" t="s">
        <v>5</v>
      </c>
      <c r="J21151">
        <v>682.15</v>
      </c>
      <c r="M21151">
        <v>682.15</v>
      </c>
      <c r="N21151">
        <f t="shared" si="330"/>
        <v>0</v>
      </c>
    </row>
    <row r="21152" spans="1:14" x14ac:dyDescent="0.2">
      <c r="A21152" t="s">
        <v>21067</v>
      </c>
      <c r="B21152" t="s">
        <v>40344</v>
      </c>
      <c r="I21152" t="s">
        <v>5</v>
      </c>
      <c r="J21152">
        <v>643.22</v>
      </c>
      <c r="M21152">
        <v>643.22</v>
      </c>
      <c r="N21152">
        <f t="shared" si="330"/>
        <v>0</v>
      </c>
    </row>
    <row r="21153" spans="1:14" x14ac:dyDescent="0.2">
      <c r="A21153" t="s">
        <v>21068</v>
      </c>
      <c r="B21153" t="s">
        <v>40345</v>
      </c>
      <c r="I21153" t="s">
        <v>5</v>
      </c>
      <c r="J21153">
        <v>977.5</v>
      </c>
      <c r="M21153">
        <v>977.5</v>
      </c>
      <c r="N21153">
        <f t="shared" si="330"/>
        <v>0</v>
      </c>
    </row>
    <row r="21154" spans="1:14" x14ac:dyDescent="0.2">
      <c r="A21154" t="s">
        <v>21069</v>
      </c>
      <c r="B21154" t="s">
        <v>40345</v>
      </c>
      <c r="I21154" t="s">
        <v>5</v>
      </c>
      <c r="J21154">
        <v>919.1</v>
      </c>
      <c r="M21154">
        <v>919.1</v>
      </c>
      <c r="N21154">
        <f t="shared" si="330"/>
        <v>0</v>
      </c>
    </row>
    <row r="21155" spans="1:14" x14ac:dyDescent="0.2">
      <c r="A21155" t="s">
        <v>21070</v>
      </c>
      <c r="B21155" t="s">
        <v>40346</v>
      </c>
      <c r="I21155" t="s">
        <v>5</v>
      </c>
      <c r="J21155">
        <v>2052.71</v>
      </c>
      <c r="M21155">
        <v>2052.71</v>
      </c>
      <c r="N21155">
        <f t="shared" si="330"/>
        <v>0</v>
      </c>
    </row>
    <row r="21156" spans="1:14" x14ac:dyDescent="0.2">
      <c r="A21156" t="s">
        <v>21071</v>
      </c>
      <c r="B21156" t="s">
        <v>40346</v>
      </c>
      <c r="I21156" t="s">
        <v>5</v>
      </c>
      <c r="J21156">
        <v>1974.84</v>
      </c>
      <c r="M21156">
        <v>1974.84</v>
      </c>
      <c r="N21156">
        <f t="shared" si="330"/>
        <v>0</v>
      </c>
    </row>
    <row r="21157" spans="1:14" x14ac:dyDescent="0.2">
      <c r="A21157" t="s">
        <v>21072</v>
      </c>
      <c r="B21157" t="s">
        <v>40347</v>
      </c>
      <c r="I21157" t="s">
        <v>5</v>
      </c>
      <c r="J21157">
        <v>1152.6400000000001</v>
      </c>
      <c r="M21157">
        <v>1152.6400000000001</v>
      </c>
      <c r="N21157">
        <f t="shared" si="330"/>
        <v>0</v>
      </c>
    </row>
    <row r="21158" spans="1:14" x14ac:dyDescent="0.2">
      <c r="A21158" t="s">
        <v>21073</v>
      </c>
      <c r="B21158" t="s">
        <v>40347</v>
      </c>
      <c r="I21158" t="s">
        <v>5</v>
      </c>
      <c r="J21158">
        <v>1070.8800000000001</v>
      </c>
      <c r="M21158">
        <v>1070.8800000000001</v>
      </c>
      <c r="N21158">
        <f t="shared" si="330"/>
        <v>0</v>
      </c>
    </row>
    <row r="21159" spans="1:14" x14ac:dyDescent="0.2">
      <c r="A21159" t="s">
        <v>21074</v>
      </c>
      <c r="B21159" t="s">
        <v>40348</v>
      </c>
      <c r="I21159" t="s">
        <v>5</v>
      </c>
      <c r="J21159">
        <v>2038.12</v>
      </c>
      <c r="M21159">
        <v>2038.12</v>
      </c>
      <c r="N21159">
        <f t="shared" si="330"/>
        <v>0</v>
      </c>
    </row>
    <row r="21160" spans="1:14" x14ac:dyDescent="0.2">
      <c r="A21160" t="s">
        <v>21075</v>
      </c>
      <c r="B21160" t="s">
        <v>40348</v>
      </c>
      <c r="I21160" t="s">
        <v>5</v>
      </c>
      <c r="J21160">
        <v>1962.19</v>
      </c>
      <c r="M21160">
        <v>1962.19</v>
      </c>
      <c r="N21160">
        <f t="shared" si="330"/>
        <v>0</v>
      </c>
    </row>
    <row r="21161" spans="1:14" x14ac:dyDescent="0.2">
      <c r="A21161" t="s">
        <v>21076</v>
      </c>
      <c r="B21161" t="s">
        <v>40349</v>
      </c>
      <c r="I21161" t="s">
        <v>5</v>
      </c>
      <c r="J21161">
        <v>2052.71</v>
      </c>
      <c r="M21161">
        <v>2052.71</v>
      </c>
      <c r="N21161">
        <f t="shared" si="330"/>
        <v>0</v>
      </c>
    </row>
    <row r="21162" spans="1:14" x14ac:dyDescent="0.2">
      <c r="A21162" t="s">
        <v>21077</v>
      </c>
      <c r="B21162" t="s">
        <v>40349</v>
      </c>
      <c r="I21162" t="s">
        <v>5</v>
      </c>
      <c r="J21162">
        <v>1974.84</v>
      </c>
      <c r="M21162">
        <v>1974.84</v>
      </c>
      <c r="N21162">
        <f t="shared" si="330"/>
        <v>0</v>
      </c>
    </row>
    <row r="21163" spans="1:14" x14ac:dyDescent="0.2">
      <c r="A21163" t="s">
        <v>21078</v>
      </c>
      <c r="B21163" t="s">
        <v>40350</v>
      </c>
      <c r="I21163" t="s">
        <v>5</v>
      </c>
      <c r="J21163">
        <v>1276.76</v>
      </c>
      <c r="M21163">
        <v>1276.76</v>
      </c>
      <c r="N21163">
        <f t="shared" si="330"/>
        <v>0</v>
      </c>
    </row>
    <row r="21164" spans="1:14" x14ac:dyDescent="0.2">
      <c r="A21164" t="s">
        <v>21079</v>
      </c>
      <c r="B21164" t="s">
        <v>40350</v>
      </c>
      <c r="I21164" t="s">
        <v>5</v>
      </c>
      <c r="J21164">
        <v>1261.18</v>
      </c>
      <c r="M21164">
        <v>1261.18</v>
      </c>
      <c r="N21164">
        <f t="shared" si="330"/>
        <v>0</v>
      </c>
    </row>
    <row r="21165" spans="1:14" x14ac:dyDescent="0.2">
      <c r="A21165" t="s">
        <v>21080</v>
      </c>
      <c r="B21165" t="s">
        <v>40351</v>
      </c>
      <c r="I21165" t="s">
        <v>5</v>
      </c>
      <c r="J21165">
        <v>14.59</v>
      </c>
      <c r="M21165">
        <v>14.59</v>
      </c>
      <c r="N21165">
        <f t="shared" si="330"/>
        <v>0</v>
      </c>
    </row>
    <row r="21166" spans="1:14" x14ac:dyDescent="0.2">
      <c r="A21166" t="s">
        <v>21081</v>
      </c>
      <c r="B21166" t="s">
        <v>40351</v>
      </c>
      <c r="I21166" t="s">
        <v>5</v>
      </c>
      <c r="J21166">
        <v>12.64</v>
      </c>
      <c r="M21166">
        <v>12.64</v>
      </c>
      <c r="N21166">
        <f t="shared" si="330"/>
        <v>0</v>
      </c>
    </row>
    <row r="21167" spans="1:14" x14ac:dyDescent="0.2">
      <c r="A21167" t="s">
        <v>21082</v>
      </c>
      <c r="B21167" t="s">
        <v>40352</v>
      </c>
      <c r="I21167" t="s">
        <v>5</v>
      </c>
      <c r="J21167">
        <v>88.84</v>
      </c>
      <c r="M21167">
        <v>88.84</v>
      </c>
      <c r="N21167">
        <f t="shared" si="330"/>
        <v>0</v>
      </c>
    </row>
    <row r="21168" spans="1:14" x14ac:dyDescent="0.2">
      <c r="A21168" t="s">
        <v>21083</v>
      </c>
      <c r="B21168" t="s">
        <v>40352</v>
      </c>
      <c r="I21168" t="s">
        <v>5</v>
      </c>
      <c r="J21168">
        <v>86.89</v>
      </c>
      <c r="M21168">
        <v>86.89</v>
      </c>
      <c r="N21168">
        <f t="shared" si="330"/>
        <v>0</v>
      </c>
    </row>
    <row r="21169" spans="1:14" x14ac:dyDescent="0.2">
      <c r="A21169" t="s">
        <v>21084</v>
      </c>
      <c r="B21169" t="s">
        <v>40353</v>
      </c>
      <c r="I21169" t="s">
        <v>5</v>
      </c>
      <c r="J21169">
        <v>72.37</v>
      </c>
      <c r="M21169">
        <v>72.37</v>
      </c>
      <c r="N21169">
        <f t="shared" si="330"/>
        <v>0</v>
      </c>
    </row>
    <row r="21170" spans="1:14" x14ac:dyDescent="0.2">
      <c r="A21170" t="s">
        <v>21085</v>
      </c>
      <c r="B21170" t="s">
        <v>40353</v>
      </c>
      <c r="I21170" t="s">
        <v>5</v>
      </c>
      <c r="J21170">
        <v>70.42</v>
      </c>
      <c r="M21170">
        <v>70.42</v>
      </c>
      <c r="N21170">
        <f t="shared" si="330"/>
        <v>0</v>
      </c>
    </row>
    <row r="21171" spans="1:14" x14ac:dyDescent="0.2">
      <c r="A21171" t="s">
        <v>21086</v>
      </c>
      <c r="B21171" t="s">
        <v>40354</v>
      </c>
      <c r="I21171" t="s">
        <v>5</v>
      </c>
      <c r="J21171">
        <v>116.76</v>
      </c>
      <c r="M21171">
        <v>116.76</v>
      </c>
      <c r="N21171">
        <f t="shared" si="330"/>
        <v>0</v>
      </c>
    </row>
    <row r="21172" spans="1:14" x14ac:dyDescent="0.2">
      <c r="A21172" t="s">
        <v>21087</v>
      </c>
      <c r="B21172" t="s">
        <v>40354</v>
      </c>
      <c r="I21172" t="s">
        <v>5</v>
      </c>
      <c r="J21172">
        <v>101.18</v>
      </c>
      <c r="M21172">
        <v>101.18</v>
      </c>
      <c r="N21172">
        <f t="shared" si="330"/>
        <v>0</v>
      </c>
    </row>
    <row r="21173" spans="1:14" x14ac:dyDescent="0.2">
      <c r="A21173" t="s">
        <v>21088</v>
      </c>
      <c r="B21173" t="s">
        <v>40355</v>
      </c>
      <c r="I21173" t="s">
        <v>5</v>
      </c>
      <c r="J21173">
        <v>58.38</v>
      </c>
      <c r="M21173">
        <v>58.38</v>
      </c>
      <c r="N21173">
        <f t="shared" si="330"/>
        <v>0</v>
      </c>
    </row>
    <row r="21174" spans="1:14" x14ac:dyDescent="0.2">
      <c r="A21174" t="s">
        <v>21089</v>
      </c>
      <c r="B21174" t="s">
        <v>40355</v>
      </c>
      <c r="I21174" t="s">
        <v>5</v>
      </c>
      <c r="J21174">
        <v>50.59</v>
      </c>
      <c r="M21174">
        <v>50.59</v>
      </c>
      <c r="N21174">
        <f t="shared" si="330"/>
        <v>0</v>
      </c>
    </row>
    <row r="21175" spans="1:14" x14ac:dyDescent="0.2">
      <c r="A21175" t="s">
        <v>21090</v>
      </c>
      <c r="B21175" t="s">
        <v>40356</v>
      </c>
      <c r="I21175" t="s">
        <v>5</v>
      </c>
      <c r="J21175">
        <v>1014.05</v>
      </c>
      <c r="M21175">
        <v>1014.05</v>
      </c>
      <c r="N21175">
        <f t="shared" si="330"/>
        <v>0</v>
      </c>
    </row>
    <row r="21176" spans="1:14" x14ac:dyDescent="0.2">
      <c r="A21176" t="s">
        <v>21091</v>
      </c>
      <c r="B21176" t="s">
        <v>40356</v>
      </c>
      <c r="I21176" t="s">
        <v>5</v>
      </c>
      <c r="J21176">
        <v>1006.26</v>
      </c>
      <c r="M21176">
        <v>1006.26</v>
      </c>
      <c r="N21176">
        <f t="shared" si="330"/>
        <v>0</v>
      </c>
    </row>
    <row r="21177" spans="1:14" x14ac:dyDescent="0.2">
      <c r="A21177" t="s">
        <v>21092</v>
      </c>
      <c r="B21177" t="s">
        <v>40357</v>
      </c>
      <c r="I21177" t="s">
        <v>5</v>
      </c>
      <c r="J21177">
        <v>1382.66</v>
      </c>
      <c r="M21177">
        <v>1382.66</v>
      </c>
      <c r="N21177">
        <f t="shared" si="330"/>
        <v>0</v>
      </c>
    </row>
    <row r="21178" spans="1:14" x14ac:dyDescent="0.2">
      <c r="A21178" t="s">
        <v>21093</v>
      </c>
      <c r="B21178" t="s">
        <v>40357</v>
      </c>
      <c r="I21178" t="s">
        <v>5</v>
      </c>
      <c r="J21178">
        <v>1374.87</v>
      </c>
      <c r="M21178">
        <v>1374.87</v>
      </c>
      <c r="N21178">
        <f t="shared" si="330"/>
        <v>0</v>
      </c>
    </row>
    <row r="21179" spans="1:14" x14ac:dyDescent="0.2">
      <c r="A21179" t="s">
        <v>21094</v>
      </c>
      <c r="B21179" t="s">
        <v>40358</v>
      </c>
      <c r="I21179" t="s">
        <v>5</v>
      </c>
      <c r="J21179">
        <v>102.16</v>
      </c>
      <c r="M21179">
        <v>102.16</v>
      </c>
      <c r="N21179">
        <f t="shared" si="330"/>
        <v>0</v>
      </c>
    </row>
    <row r="21180" spans="1:14" x14ac:dyDescent="0.2">
      <c r="A21180" t="s">
        <v>21095</v>
      </c>
      <c r="B21180" t="s">
        <v>40358</v>
      </c>
      <c r="I21180" t="s">
        <v>5</v>
      </c>
      <c r="J21180">
        <v>88.53</v>
      </c>
      <c r="M21180">
        <v>88.53</v>
      </c>
      <c r="N21180">
        <f t="shared" si="330"/>
        <v>0</v>
      </c>
    </row>
    <row r="21181" spans="1:14" x14ac:dyDescent="0.2">
      <c r="A21181" t="s">
        <v>21096</v>
      </c>
      <c r="B21181" t="s">
        <v>40359</v>
      </c>
      <c r="I21181" t="s">
        <v>5</v>
      </c>
      <c r="J21181">
        <v>116.76</v>
      </c>
      <c r="M21181">
        <v>116.76</v>
      </c>
      <c r="N21181">
        <f t="shared" si="330"/>
        <v>0</v>
      </c>
    </row>
    <row r="21182" spans="1:14" x14ac:dyDescent="0.2">
      <c r="A21182" t="s">
        <v>21097</v>
      </c>
      <c r="B21182" t="s">
        <v>40359</v>
      </c>
      <c r="I21182" t="s">
        <v>5</v>
      </c>
      <c r="J21182">
        <v>101.18</v>
      </c>
      <c r="M21182">
        <v>101.18</v>
      </c>
      <c r="N21182">
        <f t="shared" si="330"/>
        <v>0</v>
      </c>
    </row>
    <row r="21183" spans="1:14" x14ac:dyDescent="0.2">
      <c r="A21183" t="s">
        <v>21098</v>
      </c>
      <c r="B21183" t="s">
        <v>40360</v>
      </c>
      <c r="I21183" t="s">
        <v>5</v>
      </c>
      <c r="J21183">
        <v>2267.06</v>
      </c>
      <c r="M21183">
        <v>2267.06</v>
      </c>
      <c r="N21183">
        <f t="shared" si="330"/>
        <v>0</v>
      </c>
    </row>
    <row r="21184" spans="1:14" x14ac:dyDescent="0.2">
      <c r="A21184" t="s">
        <v>21099</v>
      </c>
      <c r="B21184" t="s">
        <v>40360</v>
      </c>
      <c r="I21184" t="s">
        <v>5</v>
      </c>
      <c r="J21184">
        <v>2251.4899999999998</v>
      </c>
      <c r="M21184">
        <v>2251.4899999999998</v>
      </c>
      <c r="N21184">
        <f t="shared" si="330"/>
        <v>0</v>
      </c>
    </row>
    <row r="21185" spans="1:14" x14ac:dyDescent="0.2">
      <c r="A21185" t="s">
        <v>21100</v>
      </c>
      <c r="B21185" t="s">
        <v>40361</v>
      </c>
      <c r="I21185" t="s">
        <v>5</v>
      </c>
      <c r="J21185">
        <v>116.76</v>
      </c>
      <c r="M21185">
        <v>116.76</v>
      </c>
      <c r="N21185">
        <f t="shared" si="330"/>
        <v>0</v>
      </c>
    </row>
    <row r="21186" spans="1:14" x14ac:dyDescent="0.2">
      <c r="A21186" t="s">
        <v>21101</v>
      </c>
      <c r="B21186" t="s">
        <v>40361</v>
      </c>
      <c r="I21186" t="s">
        <v>5</v>
      </c>
      <c r="J21186">
        <v>101.18</v>
      </c>
      <c r="M21186">
        <v>101.18</v>
      </c>
      <c r="N21186">
        <f t="shared" si="330"/>
        <v>0</v>
      </c>
    </row>
    <row r="21187" spans="1:14" x14ac:dyDescent="0.2">
      <c r="A21187" t="s">
        <v>21102</v>
      </c>
      <c r="B21187" t="s">
        <v>40362</v>
      </c>
      <c r="I21187" t="s">
        <v>5</v>
      </c>
      <c r="J21187">
        <v>233.52</v>
      </c>
      <c r="M21187">
        <v>233.52</v>
      </c>
      <c r="N21187">
        <f t="shared" si="330"/>
        <v>0</v>
      </c>
    </row>
    <row r="21188" spans="1:14" x14ac:dyDescent="0.2">
      <c r="A21188" t="s">
        <v>21103</v>
      </c>
      <c r="B21188" t="s">
        <v>40362</v>
      </c>
      <c r="I21188" t="s">
        <v>5</v>
      </c>
      <c r="J21188">
        <v>202.37</v>
      </c>
      <c r="M21188">
        <v>202.37</v>
      </c>
      <c r="N21188">
        <f t="shared" ref="N21188:N21251" si="331">J21188-M21188</f>
        <v>0</v>
      </c>
    </row>
    <row r="21189" spans="1:14" x14ac:dyDescent="0.2">
      <c r="A21189" t="s">
        <v>21104</v>
      </c>
      <c r="B21189" t="s">
        <v>22409</v>
      </c>
      <c r="I21189" t="s">
        <v>5</v>
      </c>
      <c r="J21189">
        <v>197.73</v>
      </c>
      <c r="M21189">
        <v>197.73</v>
      </c>
      <c r="N21189">
        <f t="shared" si="331"/>
        <v>0</v>
      </c>
    </row>
    <row r="21190" spans="1:14" x14ac:dyDescent="0.2">
      <c r="A21190" t="s">
        <v>21105</v>
      </c>
      <c r="B21190" t="s">
        <v>22409</v>
      </c>
      <c r="I21190" t="s">
        <v>5</v>
      </c>
      <c r="J21190">
        <v>197.73</v>
      </c>
      <c r="M21190">
        <v>197.73</v>
      </c>
      <c r="N21190">
        <f t="shared" si="331"/>
        <v>0</v>
      </c>
    </row>
    <row r="21191" spans="1:14" x14ac:dyDescent="0.2">
      <c r="A21191" t="s">
        <v>21106</v>
      </c>
      <c r="B21191" t="s">
        <v>21107</v>
      </c>
      <c r="I21191" t="s">
        <v>5</v>
      </c>
      <c r="J21191">
        <v>44.17</v>
      </c>
      <c r="M21191">
        <v>44.17</v>
      </c>
      <c r="N21191">
        <f t="shared" si="331"/>
        <v>0</v>
      </c>
    </row>
    <row r="21192" spans="1:14" x14ac:dyDescent="0.2">
      <c r="A21192" t="s">
        <v>21108</v>
      </c>
      <c r="B21192" t="s">
        <v>21107</v>
      </c>
      <c r="I21192" t="s">
        <v>5</v>
      </c>
      <c r="J21192">
        <v>42.22</v>
      </c>
      <c r="M21192">
        <v>42.22</v>
      </c>
      <c r="N21192">
        <f t="shared" si="331"/>
        <v>0</v>
      </c>
    </row>
    <row r="21193" spans="1:14" x14ac:dyDescent="0.2">
      <c r="A21193" t="s">
        <v>21109</v>
      </c>
      <c r="B21193" t="s">
        <v>40363</v>
      </c>
      <c r="I21193" t="s">
        <v>5</v>
      </c>
      <c r="J21193">
        <v>68.069999999999993</v>
      </c>
      <c r="M21193">
        <v>68.069999999999993</v>
      </c>
      <c r="N21193">
        <f t="shared" si="331"/>
        <v>0</v>
      </c>
    </row>
    <row r="21194" spans="1:14" x14ac:dyDescent="0.2">
      <c r="A21194" t="s">
        <v>21110</v>
      </c>
      <c r="B21194" t="s">
        <v>40363</v>
      </c>
      <c r="I21194" t="s">
        <v>5</v>
      </c>
      <c r="J21194">
        <v>67.09</v>
      </c>
      <c r="M21194">
        <v>67.09</v>
      </c>
      <c r="N21194">
        <f t="shared" si="331"/>
        <v>0</v>
      </c>
    </row>
    <row r="21195" spans="1:14" x14ac:dyDescent="0.2">
      <c r="A21195" t="s">
        <v>21111</v>
      </c>
      <c r="B21195" t="s">
        <v>21112</v>
      </c>
      <c r="I21195" t="s">
        <v>5</v>
      </c>
      <c r="J21195">
        <v>109.48</v>
      </c>
      <c r="M21195">
        <v>109.48</v>
      </c>
      <c r="N21195">
        <f t="shared" si="331"/>
        <v>0</v>
      </c>
    </row>
    <row r="21196" spans="1:14" x14ac:dyDescent="0.2">
      <c r="A21196" t="s">
        <v>21113</v>
      </c>
      <c r="B21196" t="s">
        <v>21112</v>
      </c>
      <c r="I21196" t="s">
        <v>5</v>
      </c>
      <c r="J21196">
        <v>108.51</v>
      </c>
      <c r="M21196">
        <v>108.51</v>
      </c>
      <c r="N21196">
        <f t="shared" si="331"/>
        <v>0</v>
      </c>
    </row>
    <row r="21197" spans="1:14" x14ac:dyDescent="0.2">
      <c r="A21197" t="s">
        <v>21114</v>
      </c>
      <c r="B21197" t="s">
        <v>40364</v>
      </c>
      <c r="I21197" t="s">
        <v>5</v>
      </c>
      <c r="J21197">
        <v>807.55</v>
      </c>
      <c r="M21197">
        <v>807.55</v>
      </c>
      <c r="N21197">
        <f t="shared" si="331"/>
        <v>0</v>
      </c>
    </row>
    <row r="21198" spans="1:14" x14ac:dyDescent="0.2">
      <c r="A21198" t="s">
        <v>21115</v>
      </c>
      <c r="B21198" t="s">
        <v>40364</v>
      </c>
      <c r="I21198" t="s">
        <v>5</v>
      </c>
      <c r="J21198">
        <v>790.03</v>
      </c>
      <c r="M21198">
        <v>790.03</v>
      </c>
      <c r="N21198">
        <f t="shared" si="331"/>
        <v>0</v>
      </c>
    </row>
    <row r="21199" spans="1:14" x14ac:dyDescent="0.2">
      <c r="A21199" t="s">
        <v>21116</v>
      </c>
      <c r="B21199" t="s">
        <v>40365</v>
      </c>
      <c r="I21199" t="s">
        <v>5</v>
      </c>
      <c r="J21199">
        <v>568.20000000000005</v>
      </c>
      <c r="M21199">
        <v>568.20000000000005</v>
      </c>
      <c r="N21199">
        <f t="shared" si="331"/>
        <v>0</v>
      </c>
    </row>
    <row r="21200" spans="1:14" x14ac:dyDescent="0.2">
      <c r="A21200" t="s">
        <v>21117</v>
      </c>
      <c r="B21200" t="s">
        <v>40365</v>
      </c>
      <c r="I21200" t="s">
        <v>5</v>
      </c>
      <c r="J21200">
        <v>556.52</v>
      </c>
      <c r="M21200">
        <v>556.52</v>
      </c>
      <c r="N21200">
        <f t="shared" si="331"/>
        <v>0</v>
      </c>
    </row>
    <row r="21201" spans="1:14" x14ac:dyDescent="0.2">
      <c r="A21201" t="s">
        <v>21118</v>
      </c>
      <c r="B21201" t="s">
        <v>40366</v>
      </c>
      <c r="I21201" t="s">
        <v>5</v>
      </c>
      <c r="J21201">
        <v>52.02</v>
      </c>
      <c r="M21201">
        <v>52.02</v>
      </c>
      <c r="N21201">
        <f t="shared" si="331"/>
        <v>0</v>
      </c>
    </row>
    <row r="21202" spans="1:14" x14ac:dyDescent="0.2">
      <c r="A21202" t="s">
        <v>21119</v>
      </c>
      <c r="B21202" t="s">
        <v>40366</v>
      </c>
      <c r="I21202" t="s">
        <v>5</v>
      </c>
      <c r="J21202">
        <v>52.02</v>
      </c>
      <c r="M21202">
        <v>52.02</v>
      </c>
      <c r="N21202">
        <f t="shared" si="331"/>
        <v>0</v>
      </c>
    </row>
    <row r="21203" spans="1:14" x14ac:dyDescent="0.2">
      <c r="A21203" t="s">
        <v>26670</v>
      </c>
      <c r="B21203" t="s">
        <v>40367</v>
      </c>
      <c r="I21203" t="s">
        <v>5</v>
      </c>
      <c r="J21203">
        <v>70</v>
      </c>
      <c r="M21203">
        <v>70</v>
      </c>
      <c r="N21203">
        <f t="shared" si="331"/>
        <v>0</v>
      </c>
    </row>
    <row r="21204" spans="1:14" x14ac:dyDescent="0.2">
      <c r="A21204" t="s">
        <v>26671</v>
      </c>
      <c r="B21204" t="s">
        <v>40367</v>
      </c>
      <c r="I21204" t="s">
        <v>5</v>
      </c>
      <c r="J21204">
        <v>70</v>
      </c>
      <c r="M21204">
        <v>70</v>
      </c>
      <c r="N21204">
        <f t="shared" si="331"/>
        <v>0</v>
      </c>
    </row>
    <row r="21205" spans="1:14" x14ac:dyDescent="0.2">
      <c r="A21205" t="s">
        <v>26672</v>
      </c>
      <c r="B21205" t="s">
        <v>40368</v>
      </c>
      <c r="I21205" t="s">
        <v>5</v>
      </c>
      <c r="J21205">
        <v>86.91</v>
      </c>
      <c r="M21205">
        <v>86.91</v>
      </c>
      <c r="N21205">
        <f t="shared" si="331"/>
        <v>0</v>
      </c>
    </row>
    <row r="21206" spans="1:14" x14ac:dyDescent="0.2">
      <c r="A21206" t="s">
        <v>26673</v>
      </c>
      <c r="B21206" t="s">
        <v>40368</v>
      </c>
      <c r="I21206" t="s">
        <v>5</v>
      </c>
      <c r="J21206">
        <v>86.91</v>
      </c>
      <c r="M21206">
        <v>86.91</v>
      </c>
      <c r="N21206">
        <f t="shared" si="331"/>
        <v>0</v>
      </c>
    </row>
    <row r="21207" spans="1:14" x14ac:dyDescent="0.2">
      <c r="A21207" t="s">
        <v>26674</v>
      </c>
      <c r="B21207" t="s">
        <v>40369</v>
      </c>
      <c r="I21207" t="s">
        <v>5</v>
      </c>
      <c r="J21207">
        <v>102</v>
      </c>
      <c r="M21207">
        <v>102</v>
      </c>
      <c r="N21207">
        <f t="shared" si="331"/>
        <v>0</v>
      </c>
    </row>
    <row r="21208" spans="1:14" x14ac:dyDescent="0.2">
      <c r="A21208" t="s">
        <v>26675</v>
      </c>
      <c r="B21208" t="s">
        <v>40369</v>
      </c>
      <c r="I21208" t="s">
        <v>5</v>
      </c>
      <c r="J21208">
        <v>102</v>
      </c>
      <c r="M21208">
        <v>102</v>
      </c>
      <c r="N21208">
        <f t="shared" si="331"/>
        <v>0</v>
      </c>
    </row>
    <row r="21209" spans="1:14" x14ac:dyDescent="0.2">
      <c r="A21209" t="s">
        <v>21120</v>
      </c>
      <c r="B21209" t="s">
        <v>40370</v>
      </c>
      <c r="I21209" t="s">
        <v>5</v>
      </c>
      <c r="J21209">
        <v>4.08</v>
      </c>
      <c r="M21209">
        <v>4.08</v>
      </c>
      <c r="N21209">
        <f t="shared" si="331"/>
        <v>0</v>
      </c>
    </row>
    <row r="21210" spans="1:14" x14ac:dyDescent="0.2">
      <c r="A21210" t="s">
        <v>21121</v>
      </c>
      <c r="B21210" t="s">
        <v>40370</v>
      </c>
      <c r="I21210" t="s">
        <v>5</v>
      </c>
      <c r="J21210">
        <v>3.54</v>
      </c>
      <c r="M21210">
        <v>3.54</v>
      </c>
      <c r="N21210">
        <f t="shared" si="331"/>
        <v>0</v>
      </c>
    </row>
    <row r="21211" spans="1:14" x14ac:dyDescent="0.2">
      <c r="A21211" t="s">
        <v>21122</v>
      </c>
      <c r="B21211" t="s">
        <v>40371</v>
      </c>
      <c r="I21211" t="s">
        <v>5</v>
      </c>
      <c r="J21211">
        <v>102.16</v>
      </c>
      <c r="M21211">
        <v>102.16</v>
      </c>
      <c r="N21211">
        <f t="shared" si="331"/>
        <v>0</v>
      </c>
    </row>
    <row r="21212" spans="1:14" x14ac:dyDescent="0.2">
      <c r="A21212" t="s">
        <v>21123</v>
      </c>
      <c r="B21212" t="s">
        <v>40371</v>
      </c>
      <c r="I21212" t="s">
        <v>5</v>
      </c>
      <c r="J21212">
        <v>88.53</v>
      </c>
      <c r="M21212">
        <v>88.53</v>
      </c>
      <c r="N21212">
        <f t="shared" si="331"/>
        <v>0</v>
      </c>
    </row>
    <row r="21213" spans="1:14" x14ac:dyDescent="0.2">
      <c r="A21213" t="s">
        <v>21124</v>
      </c>
      <c r="B21213" t="s">
        <v>40372</v>
      </c>
      <c r="I21213" t="s">
        <v>5</v>
      </c>
      <c r="J21213">
        <v>145.94999999999999</v>
      </c>
      <c r="M21213">
        <v>145.94999999999999</v>
      </c>
      <c r="N21213">
        <f t="shared" si="331"/>
        <v>0</v>
      </c>
    </row>
    <row r="21214" spans="1:14" x14ac:dyDescent="0.2">
      <c r="A21214" t="s">
        <v>21125</v>
      </c>
      <c r="B21214" t="s">
        <v>40372</v>
      </c>
      <c r="I21214" t="s">
        <v>5</v>
      </c>
      <c r="J21214">
        <v>126.48</v>
      </c>
      <c r="M21214">
        <v>126.48</v>
      </c>
      <c r="N21214">
        <f t="shared" si="331"/>
        <v>0</v>
      </c>
    </row>
    <row r="21215" spans="1:14" x14ac:dyDescent="0.2">
      <c r="A21215" t="s">
        <v>21126</v>
      </c>
      <c r="B21215" t="s">
        <v>40373</v>
      </c>
      <c r="I21215" t="s">
        <v>5</v>
      </c>
      <c r="J21215">
        <v>116.76</v>
      </c>
      <c r="M21215">
        <v>116.76</v>
      </c>
      <c r="N21215">
        <f t="shared" si="331"/>
        <v>0</v>
      </c>
    </row>
    <row r="21216" spans="1:14" x14ac:dyDescent="0.2">
      <c r="A21216" t="s">
        <v>21127</v>
      </c>
      <c r="B21216" t="s">
        <v>40373</v>
      </c>
      <c r="I21216" t="s">
        <v>5</v>
      </c>
      <c r="J21216">
        <v>101.18</v>
      </c>
      <c r="M21216">
        <v>101.18</v>
      </c>
      <c r="N21216">
        <f t="shared" si="331"/>
        <v>0</v>
      </c>
    </row>
    <row r="21217" spans="1:14" x14ac:dyDescent="0.2">
      <c r="A21217" t="s">
        <v>21128</v>
      </c>
      <c r="B21217" t="s">
        <v>40374</v>
      </c>
      <c r="I21217" t="s">
        <v>5</v>
      </c>
      <c r="J21217">
        <v>175.14</v>
      </c>
      <c r="M21217">
        <v>175.14</v>
      </c>
      <c r="N21217">
        <f t="shared" si="331"/>
        <v>0</v>
      </c>
    </row>
    <row r="21218" spans="1:14" x14ac:dyDescent="0.2">
      <c r="A21218" t="s">
        <v>21129</v>
      </c>
      <c r="B21218" t="s">
        <v>40374</v>
      </c>
      <c r="I21218" t="s">
        <v>5</v>
      </c>
      <c r="J21218">
        <v>151.78</v>
      </c>
      <c r="M21218">
        <v>151.78</v>
      </c>
      <c r="N21218">
        <f t="shared" si="331"/>
        <v>0</v>
      </c>
    </row>
    <row r="21219" spans="1:14" x14ac:dyDescent="0.2">
      <c r="A21219" t="s">
        <v>21130</v>
      </c>
      <c r="B21219" t="s">
        <v>40375</v>
      </c>
      <c r="I21219" t="s">
        <v>5</v>
      </c>
      <c r="J21219">
        <v>29.19</v>
      </c>
      <c r="M21219">
        <v>29.19</v>
      </c>
      <c r="N21219">
        <f t="shared" si="331"/>
        <v>0</v>
      </c>
    </row>
    <row r="21220" spans="1:14" x14ac:dyDescent="0.2">
      <c r="A21220" t="s">
        <v>21131</v>
      </c>
      <c r="B21220" t="s">
        <v>40375</v>
      </c>
      <c r="I21220" t="s">
        <v>5</v>
      </c>
      <c r="J21220">
        <v>25.29</v>
      </c>
      <c r="M21220">
        <v>25.29</v>
      </c>
      <c r="N21220">
        <f t="shared" si="331"/>
        <v>0</v>
      </c>
    </row>
    <row r="21221" spans="1:14" x14ac:dyDescent="0.2">
      <c r="A21221" t="s">
        <v>21132</v>
      </c>
      <c r="B21221" t="s">
        <v>40376</v>
      </c>
      <c r="I21221" t="s">
        <v>5</v>
      </c>
      <c r="J21221">
        <v>58.38</v>
      </c>
      <c r="M21221">
        <v>58.38</v>
      </c>
      <c r="N21221">
        <f t="shared" si="331"/>
        <v>0</v>
      </c>
    </row>
    <row r="21222" spans="1:14" x14ac:dyDescent="0.2">
      <c r="A21222" t="s">
        <v>21133</v>
      </c>
      <c r="B21222" t="s">
        <v>40376</v>
      </c>
      <c r="I21222" t="s">
        <v>5</v>
      </c>
      <c r="J21222">
        <v>50.59</v>
      </c>
      <c r="M21222">
        <v>50.59</v>
      </c>
      <c r="N21222">
        <f t="shared" si="331"/>
        <v>0</v>
      </c>
    </row>
    <row r="21223" spans="1:14" x14ac:dyDescent="0.2">
      <c r="A21223" t="s">
        <v>21134</v>
      </c>
      <c r="B21223" t="s">
        <v>40377</v>
      </c>
      <c r="I21223" t="s">
        <v>5</v>
      </c>
      <c r="J21223">
        <v>87.57</v>
      </c>
      <c r="M21223">
        <v>87.57</v>
      </c>
      <c r="N21223">
        <f t="shared" si="331"/>
        <v>0</v>
      </c>
    </row>
    <row r="21224" spans="1:14" x14ac:dyDescent="0.2">
      <c r="A21224" t="s">
        <v>21135</v>
      </c>
      <c r="B21224" t="s">
        <v>40377</v>
      </c>
      <c r="I21224" t="s">
        <v>5</v>
      </c>
      <c r="J21224">
        <v>75.89</v>
      </c>
      <c r="M21224">
        <v>75.89</v>
      </c>
      <c r="N21224">
        <f t="shared" si="331"/>
        <v>0</v>
      </c>
    </row>
    <row r="21225" spans="1:14" x14ac:dyDescent="0.2">
      <c r="A21225" t="s">
        <v>21136</v>
      </c>
      <c r="B21225" t="s">
        <v>40378</v>
      </c>
      <c r="I21225" t="s">
        <v>5</v>
      </c>
      <c r="J21225">
        <v>116.76</v>
      </c>
      <c r="M21225">
        <v>116.76</v>
      </c>
      <c r="N21225">
        <f t="shared" si="331"/>
        <v>0</v>
      </c>
    </row>
    <row r="21226" spans="1:14" x14ac:dyDescent="0.2">
      <c r="A21226" t="s">
        <v>21137</v>
      </c>
      <c r="B21226" t="s">
        <v>40378</v>
      </c>
      <c r="I21226" t="s">
        <v>5</v>
      </c>
      <c r="J21226">
        <v>101.18</v>
      </c>
      <c r="M21226">
        <v>101.18</v>
      </c>
      <c r="N21226">
        <f t="shared" si="331"/>
        <v>0</v>
      </c>
    </row>
    <row r="21227" spans="1:14" x14ac:dyDescent="0.2">
      <c r="A21227" t="s">
        <v>21138</v>
      </c>
      <c r="B21227" t="s">
        <v>40379</v>
      </c>
      <c r="I21227" t="s">
        <v>5</v>
      </c>
      <c r="J21227">
        <v>94.86</v>
      </c>
      <c r="M21227">
        <v>94.86</v>
      </c>
      <c r="N21227">
        <f t="shared" si="331"/>
        <v>0</v>
      </c>
    </row>
    <row r="21228" spans="1:14" x14ac:dyDescent="0.2">
      <c r="A21228" t="s">
        <v>21139</v>
      </c>
      <c r="B21228" t="s">
        <v>40379</v>
      </c>
      <c r="I21228" t="s">
        <v>5</v>
      </c>
      <c r="J21228">
        <v>82.21</v>
      </c>
      <c r="M21228">
        <v>82.21</v>
      </c>
      <c r="N21228">
        <f t="shared" si="331"/>
        <v>0</v>
      </c>
    </row>
    <row r="21229" spans="1:14" x14ac:dyDescent="0.2">
      <c r="A21229" t="s">
        <v>21140</v>
      </c>
      <c r="B21229" t="s">
        <v>40380</v>
      </c>
      <c r="I21229" t="s">
        <v>5</v>
      </c>
      <c r="J21229">
        <v>145.94999999999999</v>
      </c>
      <c r="M21229">
        <v>145.94999999999999</v>
      </c>
      <c r="N21229">
        <f t="shared" si="331"/>
        <v>0</v>
      </c>
    </row>
    <row r="21230" spans="1:14" x14ac:dyDescent="0.2">
      <c r="A21230" t="s">
        <v>21141</v>
      </c>
      <c r="B21230" t="s">
        <v>40380</v>
      </c>
      <c r="I21230" t="s">
        <v>5</v>
      </c>
      <c r="J21230">
        <v>126.48</v>
      </c>
      <c r="M21230">
        <v>126.48</v>
      </c>
      <c r="N21230">
        <f t="shared" si="331"/>
        <v>0</v>
      </c>
    </row>
    <row r="21231" spans="1:14" x14ac:dyDescent="0.2">
      <c r="A21231" t="s">
        <v>21142</v>
      </c>
      <c r="B21231" t="s">
        <v>40381</v>
      </c>
      <c r="I21231" t="s">
        <v>5</v>
      </c>
      <c r="J21231">
        <v>43.78</v>
      </c>
      <c r="M21231">
        <v>43.78</v>
      </c>
      <c r="N21231">
        <f t="shared" si="331"/>
        <v>0</v>
      </c>
    </row>
    <row r="21232" spans="1:14" x14ac:dyDescent="0.2">
      <c r="A21232" t="s">
        <v>21143</v>
      </c>
      <c r="B21232" t="s">
        <v>40381</v>
      </c>
      <c r="I21232" t="s">
        <v>5</v>
      </c>
      <c r="J21232">
        <v>37.94</v>
      </c>
      <c r="M21232">
        <v>37.94</v>
      </c>
      <c r="N21232">
        <f t="shared" si="331"/>
        <v>0</v>
      </c>
    </row>
    <row r="21233" spans="1:14" x14ac:dyDescent="0.2">
      <c r="A21233" t="s">
        <v>21144</v>
      </c>
      <c r="B21233" t="s">
        <v>40382</v>
      </c>
      <c r="I21233" t="s">
        <v>5</v>
      </c>
      <c r="J21233">
        <v>72.97</v>
      </c>
      <c r="M21233">
        <v>72.97</v>
      </c>
      <c r="N21233">
        <f t="shared" si="331"/>
        <v>0</v>
      </c>
    </row>
    <row r="21234" spans="1:14" x14ac:dyDescent="0.2">
      <c r="A21234" t="s">
        <v>21145</v>
      </c>
      <c r="B21234" t="s">
        <v>40382</v>
      </c>
      <c r="I21234" t="s">
        <v>5</v>
      </c>
      <c r="J21234">
        <v>63.24</v>
      </c>
      <c r="M21234">
        <v>63.24</v>
      </c>
      <c r="N21234">
        <f t="shared" si="331"/>
        <v>0</v>
      </c>
    </row>
    <row r="21235" spans="1:14" x14ac:dyDescent="0.2">
      <c r="A21235" t="s">
        <v>21146</v>
      </c>
      <c r="B21235" t="s">
        <v>40383</v>
      </c>
      <c r="I21235" t="s">
        <v>5</v>
      </c>
      <c r="J21235">
        <v>8.4600000000000009</v>
      </c>
      <c r="M21235">
        <v>8.4600000000000009</v>
      </c>
      <c r="N21235">
        <f t="shared" si="331"/>
        <v>0</v>
      </c>
    </row>
    <row r="21236" spans="1:14" x14ac:dyDescent="0.2">
      <c r="A21236" t="s">
        <v>21147</v>
      </c>
      <c r="B21236" t="s">
        <v>40383</v>
      </c>
      <c r="I21236" t="s">
        <v>5</v>
      </c>
      <c r="J21236">
        <v>7.33</v>
      </c>
      <c r="M21236">
        <v>7.33</v>
      </c>
      <c r="N21236">
        <f t="shared" si="331"/>
        <v>0</v>
      </c>
    </row>
    <row r="21237" spans="1:14" x14ac:dyDescent="0.2">
      <c r="A21237" t="s">
        <v>21148</v>
      </c>
      <c r="B21237" t="s">
        <v>40384</v>
      </c>
      <c r="I21237" t="s">
        <v>5</v>
      </c>
      <c r="J21237">
        <v>5.43</v>
      </c>
      <c r="M21237">
        <v>5.43</v>
      </c>
      <c r="N21237">
        <f t="shared" si="331"/>
        <v>0</v>
      </c>
    </row>
    <row r="21238" spans="1:14" x14ac:dyDescent="0.2">
      <c r="A21238" t="s">
        <v>21149</v>
      </c>
      <c r="B21238" t="s">
        <v>40384</v>
      </c>
      <c r="I21238" t="s">
        <v>5</v>
      </c>
      <c r="J21238">
        <v>5.43</v>
      </c>
      <c r="M21238">
        <v>5.43</v>
      </c>
      <c r="N21238">
        <f t="shared" si="331"/>
        <v>0</v>
      </c>
    </row>
    <row r="21239" spans="1:14" x14ac:dyDescent="0.2">
      <c r="A21239" t="s">
        <v>21150</v>
      </c>
      <c r="B21239" t="s">
        <v>22410</v>
      </c>
      <c r="I21239" t="s">
        <v>5</v>
      </c>
      <c r="J21239">
        <v>25.1</v>
      </c>
      <c r="M21239">
        <v>25.1</v>
      </c>
      <c r="N21239">
        <f t="shared" si="331"/>
        <v>0</v>
      </c>
    </row>
    <row r="21240" spans="1:14" x14ac:dyDescent="0.2">
      <c r="A21240" t="s">
        <v>21151</v>
      </c>
      <c r="B21240" t="s">
        <v>22410</v>
      </c>
      <c r="I21240" t="s">
        <v>5</v>
      </c>
      <c r="J21240">
        <v>25.1</v>
      </c>
      <c r="M21240">
        <v>25.1</v>
      </c>
      <c r="N21240">
        <f t="shared" si="331"/>
        <v>0</v>
      </c>
    </row>
    <row r="21241" spans="1:14" x14ac:dyDescent="0.2">
      <c r="A21241" t="s">
        <v>21152</v>
      </c>
      <c r="B21241" t="s">
        <v>26676</v>
      </c>
      <c r="I21241" t="s">
        <v>5</v>
      </c>
      <c r="J21241">
        <v>178.5</v>
      </c>
      <c r="M21241">
        <v>178.5</v>
      </c>
      <c r="N21241">
        <f t="shared" si="331"/>
        <v>0</v>
      </c>
    </row>
    <row r="21242" spans="1:14" x14ac:dyDescent="0.2">
      <c r="A21242" t="s">
        <v>21153</v>
      </c>
      <c r="B21242" t="s">
        <v>26676</v>
      </c>
      <c r="I21242" t="s">
        <v>5</v>
      </c>
      <c r="J21242">
        <v>178.5</v>
      </c>
      <c r="M21242">
        <v>178.5</v>
      </c>
      <c r="N21242">
        <f t="shared" si="331"/>
        <v>0</v>
      </c>
    </row>
    <row r="21243" spans="1:14" x14ac:dyDescent="0.2">
      <c r="A21243" t="s">
        <v>21154</v>
      </c>
      <c r="B21243" t="s">
        <v>40385</v>
      </c>
      <c r="I21243" t="s">
        <v>5</v>
      </c>
      <c r="J21243">
        <v>540.28</v>
      </c>
      <c r="M21243">
        <v>540.28</v>
      </c>
      <c r="N21243">
        <f t="shared" si="331"/>
        <v>0</v>
      </c>
    </row>
    <row r="21244" spans="1:14" x14ac:dyDescent="0.2">
      <c r="A21244" t="s">
        <v>21155</v>
      </c>
      <c r="B21244" t="s">
        <v>40385</v>
      </c>
      <c r="I21244" t="s">
        <v>5</v>
      </c>
      <c r="J21244">
        <v>540.28</v>
      </c>
      <c r="M21244">
        <v>540.28</v>
      </c>
      <c r="N21244">
        <f t="shared" si="331"/>
        <v>0</v>
      </c>
    </row>
    <row r="21245" spans="1:14" x14ac:dyDescent="0.2">
      <c r="A21245" t="s">
        <v>21156</v>
      </c>
      <c r="B21245" t="s">
        <v>40386</v>
      </c>
      <c r="I21245" t="s">
        <v>5</v>
      </c>
      <c r="J21245">
        <v>241.88</v>
      </c>
      <c r="M21245">
        <v>241.88</v>
      </c>
      <c r="N21245">
        <f t="shared" si="331"/>
        <v>0</v>
      </c>
    </row>
    <row r="21246" spans="1:14" x14ac:dyDescent="0.2">
      <c r="A21246" t="s">
        <v>21157</v>
      </c>
      <c r="B21246" t="s">
        <v>40386</v>
      </c>
      <c r="I21246" t="s">
        <v>5</v>
      </c>
      <c r="J21246">
        <v>241.88</v>
      </c>
      <c r="M21246">
        <v>241.88</v>
      </c>
      <c r="N21246">
        <f t="shared" si="331"/>
        <v>0</v>
      </c>
    </row>
    <row r="21247" spans="1:14" x14ac:dyDescent="0.2">
      <c r="A21247" t="s">
        <v>21158</v>
      </c>
      <c r="B21247" t="s">
        <v>40387</v>
      </c>
      <c r="I21247" t="s">
        <v>5</v>
      </c>
      <c r="J21247">
        <v>672.26</v>
      </c>
      <c r="M21247">
        <v>672.26</v>
      </c>
      <c r="N21247">
        <f t="shared" si="331"/>
        <v>0</v>
      </c>
    </row>
    <row r="21248" spans="1:14" x14ac:dyDescent="0.2">
      <c r="A21248" t="s">
        <v>21159</v>
      </c>
      <c r="B21248" t="s">
        <v>40387</v>
      </c>
      <c r="I21248" t="s">
        <v>5</v>
      </c>
      <c r="J21248">
        <v>672.26</v>
      </c>
      <c r="M21248">
        <v>672.26</v>
      </c>
      <c r="N21248">
        <f t="shared" si="331"/>
        <v>0</v>
      </c>
    </row>
    <row r="21249" spans="1:14" x14ac:dyDescent="0.2">
      <c r="A21249" t="s">
        <v>21160</v>
      </c>
      <c r="B21249" t="s">
        <v>40388</v>
      </c>
      <c r="I21249" t="s">
        <v>5</v>
      </c>
      <c r="J21249">
        <v>880</v>
      </c>
      <c r="M21249">
        <v>880</v>
      </c>
      <c r="N21249">
        <f t="shared" si="331"/>
        <v>0</v>
      </c>
    </row>
    <row r="21250" spans="1:14" x14ac:dyDescent="0.2">
      <c r="A21250" t="s">
        <v>21161</v>
      </c>
      <c r="B21250" t="s">
        <v>40388</v>
      </c>
      <c r="I21250" t="s">
        <v>5</v>
      </c>
      <c r="J21250">
        <v>880</v>
      </c>
      <c r="M21250">
        <v>880</v>
      </c>
      <c r="N21250">
        <f t="shared" si="331"/>
        <v>0</v>
      </c>
    </row>
    <row r="21251" spans="1:14" x14ac:dyDescent="0.2">
      <c r="A21251" t="s">
        <v>21162</v>
      </c>
      <c r="B21251" t="s">
        <v>40389</v>
      </c>
      <c r="I21251" t="s">
        <v>5</v>
      </c>
      <c r="J21251">
        <v>672.26</v>
      </c>
      <c r="M21251">
        <v>672.26</v>
      </c>
      <c r="N21251">
        <f t="shared" si="331"/>
        <v>0</v>
      </c>
    </row>
    <row r="21252" spans="1:14" x14ac:dyDescent="0.2">
      <c r="A21252" t="s">
        <v>21163</v>
      </c>
      <c r="B21252" t="s">
        <v>40389</v>
      </c>
      <c r="I21252" t="s">
        <v>5</v>
      </c>
      <c r="J21252">
        <v>672.26</v>
      </c>
      <c r="M21252">
        <v>672.26</v>
      </c>
      <c r="N21252">
        <f t="shared" ref="N21252:N21315" si="332">J21252-M21252</f>
        <v>0</v>
      </c>
    </row>
    <row r="21253" spans="1:14" x14ac:dyDescent="0.2">
      <c r="A21253" t="s">
        <v>21164</v>
      </c>
      <c r="B21253" t="s">
        <v>40390</v>
      </c>
      <c r="I21253" t="s">
        <v>5</v>
      </c>
      <c r="J21253">
        <v>147.04</v>
      </c>
      <c r="M21253">
        <v>147.04</v>
      </c>
      <c r="N21253">
        <f t="shared" si="332"/>
        <v>0</v>
      </c>
    </row>
    <row r="21254" spans="1:14" x14ac:dyDescent="0.2">
      <c r="A21254" t="s">
        <v>21165</v>
      </c>
      <c r="B21254" t="s">
        <v>40390</v>
      </c>
      <c r="I21254" t="s">
        <v>5</v>
      </c>
      <c r="J21254">
        <v>145.09</v>
      </c>
      <c r="M21254">
        <v>145.09</v>
      </c>
      <c r="N21254">
        <f t="shared" si="332"/>
        <v>0</v>
      </c>
    </row>
    <row r="21255" spans="1:14" x14ac:dyDescent="0.2">
      <c r="A21255" t="s">
        <v>21166</v>
      </c>
      <c r="B21255" t="s">
        <v>40391</v>
      </c>
      <c r="I21255" t="s">
        <v>5</v>
      </c>
      <c r="J21255">
        <v>300.20999999999998</v>
      </c>
      <c r="M21255">
        <v>300.20999999999998</v>
      </c>
      <c r="N21255">
        <f t="shared" si="332"/>
        <v>0</v>
      </c>
    </row>
    <row r="21256" spans="1:14" x14ac:dyDescent="0.2">
      <c r="A21256" t="s">
        <v>21167</v>
      </c>
      <c r="B21256" t="s">
        <v>40391</v>
      </c>
      <c r="I21256" t="s">
        <v>5</v>
      </c>
      <c r="J21256">
        <v>296.31</v>
      </c>
      <c r="M21256">
        <v>296.31</v>
      </c>
      <c r="N21256">
        <f t="shared" si="332"/>
        <v>0</v>
      </c>
    </row>
    <row r="21257" spans="1:14" x14ac:dyDescent="0.2">
      <c r="A21257" t="s">
        <v>21168</v>
      </c>
      <c r="B21257" t="s">
        <v>40392</v>
      </c>
      <c r="I21257" t="s">
        <v>5</v>
      </c>
      <c r="J21257">
        <v>329.4</v>
      </c>
      <c r="M21257">
        <v>329.4</v>
      </c>
      <c r="N21257">
        <f t="shared" si="332"/>
        <v>0</v>
      </c>
    </row>
    <row r="21258" spans="1:14" x14ac:dyDescent="0.2">
      <c r="A21258" t="s">
        <v>21169</v>
      </c>
      <c r="B21258" t="s">
        <v>40392</v>
      </c>
      <c r="I21258" t="s">
        <v>5</v>
      </c>
      <c r="J21258">
        <v>321.61</v>
      </c>
      <c r="M21258">
        <v>321.61</v>
      </c>
      <c r="N21258">
        <f t="shared" si="332"/>
        <v>0</v>
      </c>
    </row>
    <row r="21259" spans="1:14" x14ac:dyDescent="0.2">
      <c r="A21259" t="s">
        <v>21170</v>
      </c>
      <c r="B21259" t="s">
        <v>40393</v>
      </c>
      <c r="I21259" t="s">
        <v>5</v>
      </c>
      <c r="J21259">
        <v>14.59</v>
      </c>
      <c r="M21259">
        <v>14.59</v>
      </c>
      <c r="N21259">
        <f t="shared" si="332"/>
        <v>0</v>
      </c>
    </row>
    <row r="21260" spans="1:14" x14ac:dyDescent="0.2">
      <c r="A21260" t="s">
        <v>21171</v>
      </c>
      <c r="B21260" t="s">
        <v>40393</v>
      </c>
      <c r="I21260" t="s">
        <v>5</v>
      </c>
      <c r="J21260">
        <v>12.64</v>
      </c>
      <c r="M21260">
        <v>12.64</v>
      </c>
      <c r="N21260">
        <f t="shared" si="332"/>
        <v>0</v>
      </c>
    </row>
    <row r="21261" spans="1:14" x14ac:dyDescent="0.2">
      <c r="A21261" t="s">
        <v>21172</v>
      </c>
      <c r="B21261" t="s">
        <v>40394</v>
      </c>
      <c r="I21261" t="s">
        <v>5</v>
      </c>
      <c r="J21261">
        <v>14.59</v>
      </c>
      <c r="M21261">
        <v>14.59</v>
      </c>
      <c r="N21261">
        <f t="shared" si="332"/>
        <v>0</v>
      </c>
    </row>
    <row r="21262" spans="1:14" x14ac:dyDescent="0.2">
      <c r="A21262" t="s">
        <v>21173</v>
      </c>
      <c r="B21262" t="s">
        <v>40394</v>
      </c>
      <c r="I21262" t="s">
        <v>5</v>
      </c>
      <c r="J21262">
        <v>12.64</v>
      </c>
      <c r="M21262">
        <v>12.64</v>
      </c>
      <c r="N21262">
        <f t="shared" si="332"/>
        <v>0</v>
      </c>
    </row>
    <row r="21263" spans="1:14" x14ac:dyDescent="0.2">
      <c r="A21263" t="s">
        <v>21174</v>
      </c>
      <c r="B21263" t="s">
        <v>40395</v>
      </c>
      <c r="I21263" t="s">
        <v>5</v>
      </c>
      <c r="J21263">
        <v>29.19</v>
      </c>
      <c r="M21263">
        <v>29.19</v>
      </c>
      <c r="N21263">
        <f t="shared" si="332"/>
        <v>0</v>
      </c>
    </row>
    <row r="21264" spans="1:14" x14ac:dyDescent="0.2">
      <c r="A21264" t="s">
        <v>21175</v>
      </c>
      <c r="B21264" t="s">
        <v>40395</v>
      </c>
      <c r="I21264" t="s">
        <v>5</v>
      </c>
      <c r="J21264">
        <v>25.29</v>
      </c>
      <c r="M21264">
        <v>25.29</v>
      </c>
      <c r="N21264">
        <f t="shared" si="332"/>
        <v>0</v>
      </c>
    </row>
    <row r="21265" spans="1:14" x14ac:dyDescent="0.2">
      <c r="A21265" t="s">
        <v>21176</v>
      </c>
      <c r="B21265" t="s">
        <v>40396</v>
      </c>
      <c r="I21265" t="s">
        <v>5</v>
      </c>
      <c r="J21265">
        <v>21.89</v>
      </c>
      <c r="M21265">
        <v>21.89</v>
      </c>
      <c r="N21265">
        <f t="shared" si="332"/>
        <v>0</v>
      </c>
    </row>
    <row r="21266" spans="1:14" x14ac:dyDescent="0.2">
      <c r="A21266" t="s">
        <v>21177</v>
      </c>
      <c r="B21266" t="s">
        <v>40396</v>
      </c>
      <c r="I21266" t="s">
        <v>5</v>
      </c>
      <c r="J21266">
        <v>18.97</v>
      </c>
      <c r="M21266">
        <v>18.97</v>
      </c>
      <c r="N21266">
        <f t="shared" si="332"/>
        <v>0</v>
      </c>
    </row>
    <row r="21267" spans="1:14" x14ac:dyDescent="0.2">
      <c r="A21267" t="s">
        <v>21178</v>
      </c>
      <c r="B21267" t="s">
        <v>40397</v>
      </c>
      <c r="I21267" t="s">
        <v>5</v>
      </c>
      <c r="J21267">
        <v>72.97</v>
      </c>
      <c r="M21267">
        <v>72.97</v>
      </c>
      <c r="N21267">
        <f t="shared" si="332"/>
        <v>0</v>
      </c>
    </row>
    <row r="21268" spans="1:14" x14ac:dyDescent="0.2">
      <c r="A21268" t="s">
        <v>21179</v>
      </c>
      <c r="B21268" t="s">
        <v>40397</v>
      </c>
      <c r="I21268" t="s">
        <v>5</v>
      </c>
      <c r="J21268">
        <v>63.24</v>
      </c>
      <c r="M21268">
        <v>63.24</v>
      </c>
      <c r="N21268">
        <f t="shared" si="332"/>
        <v>0</v>
      </c>
    </row>
    <row r="21269" spans="1:14" x14ac:dyDescent="0.2">
      <c r="A21269" t="s">
        <v>21180</v>
      </c>
      <c r="B21269" t="s">
        <v>40398</v>
      </c>
      <c r="I21269" t="s">
        <v>5</v>
      </c>
      <c r="J21269">
        <v>43.78</v>
      </c>
      <c r="M21269">
        <v>43.78</v>
      </c>
      <c r="N21269">
        <f t="shared" si="332"/>
        <v>0</v>
      </c>
    </row>
    <row r="21270" spans="1:14" x14ac:dyDescent="0.2">
      <c r="A21270" t="s">
        <v>21181</v>
      </c>
      <c r="B21270" t="s">
        <v>40398</v>
      </c>
      <c r="I21270" t="s">
        <v>5</v>
      </c>
      <c r="J21270">
        <v>37.94</v>
      </c>
      <c r="M21270">
        <v>37.94</v>
      </c>
      <c r="N21270">
        <f t="shared" si="332"/>
        <v>0</v>
      </c>
    </row>
    <row r="21271" spans="1:14" x14ac:dyDescent="0.2">
      <c r="A21271" t="s">
        <v>21182</v>
      </c>
      <c r="B21271" t="s">
        <v>40399</v>
      </c>
      <c r="I21271" t="s">
        <v>5</v>
      </c>
      <c r="J21271">
        <v>29.19</v>
      </c>
      <c r="M21271">
        <v>29.19</v>
      </c>
      <c r="N21271">
        <f t="shared" si="332"/>
        <v>0</v>
      </c>
    </row>
    <row r="21272" spans="1:14" x14ac:dyDescent="0.2">
      <c r="A21272" t="s">
        <v>21183</v>
      </c>
      <c r="B21272" t="s">
        <v>40399</v>
      </c>
      <c r="I21272" t="s">
        <v>5</v>
      </c>
      <c r="J21272">
        <v>25.29</v>
      </c>
      <c r="M21272">
        <v>25.29</v>
      </c>
      <c r="N21272">
        <f t="shared" si="332"/>
        <v>0</v>
      </c>
    </row>
    <row r="21273" spans="1:14" x14ac:dyDescent="0.2">
      <c r="A21273" t="s">
        <v>21184</v>
      </c>
      <c r="B21273" t="s">
        <v>40400</v>
      </c>
      <c r="I21273" t="s">
        <v>5</v>
      </c>
      <c r="J21273">
        <v>102.16</v>
      </c>
      <c r="M21273">
        <v>102.16</v>
      </c>
      <c r="N21273">
        <f t="shared" si="332"/>
        <v>0</v>
      </c>
    </row>
    <row r="21274" spans="1:14" x14ac:dyDescent="0.2">
      <c r="A21274" t="s">
        <v>21185</v>
      </c>
      <c r="B21274" t="s">
        <v>40400</v>
      </c>
      <c r="I21274" t="s">
        <v>5</v>
      </c>
      <c r="J21274">
        <v>88.53</v>
      </c>
      <c r="M21274">
        <v>88.53</v>
      </c>
      <c r="N21274">
        <f t="shared" si="332"/>
        <v>0</v>
      </c>
    </row>
    <row r="21275" spans="1:14" x14ac:dyDescent="0.2">
      <c r="A21275" t="s">
        <v>21186</v>
      </c>
      <c r="B21275" t="s">
        <v>40401</v>
      </c>
      <c r="I21275" t="s">
        <v>4</v>
      </c>
      <c r="J21275">
        <v>44.02</v>
      </c>
      <c r="M21275">
        <v>44.02</v>
      </c>
      <c r="N21275">
        <f t="shared" si="332"/>
        <v>0</v>
      </c>
    </row>
    <row r="21276" spans="1:14" x14ac:dyDescent="0.2">
      <c r="A21276" t="s">
        <v>21187</v>
      </c>
      <c r="B21276" t="s">
        <v>40401</v>
      </c>
      <c r="I21276" t="s">
        <v>4</v>
      </c>
      <c r="J21276">
        <v>43.83</v>
      </c>
      <c r="M21276">
        <v>43.83</v>
      </c>
      <c r="N21276">
        <f t="shared" si="332"/>
        <v>0</v>
      </c>
    </row>
    <row r="21277" spans="1:14" x14ac:dyDescent="0.2">
      <c r="A21277" t="s">
        <v>21188</v>
      </c>
      <c r="B21277" t="s">
        <v>40402</v>
      </c>
      <c r="I21277" t="s">
        <v>5</v>
      </c>
      <c r="J21277">
        <v>1220</v>
      </c>
      <c r="M21277">
        <v>1220</v>
      </c>
      <c r="N21277">
        <f t="shared" si="332"/>
        <v>0</v>
      </c>
    </row>
    <row r="21278" spans="1:14" x14ac:dyDescent="0.2">
      <c r="A21278" t="s">
        <v>21189</v>
      </c>
      <c r="B21278" t="s">
        <v>40402</v>
      </c>
      <c r="I21278" t="s">
        <v>5</v>
      </c>
      <c r="J21278">
        <v>1220</v>
      </c>
      <c r="M21278">
        <v>1220</v>
      </c>
      <c r="N21278">
        <f t="shared" si="332"/>
        <v>0</v>
      </c>
    </row>
    <row r="21279" spans="1:14" x14ac:dyDescent="0.2">
      <c r="A21279" t="s">
        <v>21190</v>
      </c>
      <c r="B21279" t="s">
        <v>40403</v>
      </c>
      <c r="I21279" t="s">
        <v>5</v>
      </c>
      <c r="J21279">
        <v>2560</v>
      </c>
      <c r="M21279">
        <v>2560</v>
      </c>
      <c r="N21279">
        <f t="shared" si="332"/>
        <v>0</v>
      </c>
    </row>
    <row r="21280" spans="1:14" x14ac:dyDescent="0.2">
      <c r="A21280" t="s">
        <v>21191</v>
      </c>
      <c r="B21280" t="s">
        <v>40403</v>
      </c>
      <c r="I21280" t="s">
        <v>5</v>
      </c>
      <c r="J21280">
        <v>2560</v>
      </c>
      <c r="M21280">
        <v>2560</v>
      </c>
      <c r="N21280">
        <f t="shared" si="332"/>
        <v>0</v>
      </c>
    </row>
    <row r="21281" spans="1:14" x14ac:dyDescent="0.2">
      <c r="A21281" t="s">
        <v>21192</v>
      </c>
      <c r="B21281" t="s">
        <v>40404</v>
      </c>
      <c r="I21281" t="s">
        <v>4</v>
      </c>
      <c r="J21281">
        <v>2.91</v>
      </c>
      <c r="M21281">
        <v>2.91</v>
      </c>
      <c r="N21281">
        <f t="shared" si="332"/>
        <v>0</v>
      </c>
    </row>
    <row r="21282" spans="1:14" x14ac:dyDescent="0.2">
      <c r="A21282" t="s">
        <v>21193</v>
      </c>
      <c r="B21282" t="s">
        <v>40404</v>
      </c>
      <c r="I21282" t="s">
        <v>4</v>
      </c>
      <c r="J21282">
        <v>2.52</v>
      </c>
      <c r="M21282">
        <v>2.52</v>
      </c>
      <c r="N21282">
        <f t="shared" si="332"/>
        <v>0</v>
      </c>
    </row>
    <row r="21283" spans="1:14" x14ac:dyDescent="0.2">
      <c r="A21283" t="s">
        <v>21194</v>
      </c>
      <c r="B21283" t="s">
        <v>40405</v>
      </c>
      <c r="I21283" t="s">
        <v>4</v>
      </c>
      <c r="J21283">
        <v>3.64</v>
      </c>
      <c r="M21283">
        <v>3.64</v>
      </c>
      <c r="N21283">
        <f t="shared" si="332"/>
        <v>0</v>
      </c>
    </row>
    <row r="21284" spans="1:14" x14ac:dyDescent="0.2">
      <c r="A21284" t="s">
        <v>21195</v>
      </c>
      <c r="B21284" t="s">
        <v>40405</v>
      </c>
      <c r="I21284" t="s">
        <v>4</v>
      </c>
      <c r="J21284">
        <v>3.16</v>
      </c>
      <c r="M21284">
        <v>3.16</v>
      </c>
      <c r="N21284">
        <f t="shared" si="332"/>
        <v>0</v>
      </c>
    </row>
    <row r="21285" spans="1:14" x14ac:dyDescent="0.2">
      <c r="A21285" t="s">
        <v>21196</v>
      </c>
      <c r="B21285" t="s">
        <v>40406</v>
      </c>
      <c r="I21285" t="s">
        <v>4</v>
      </c>
      <c r="J21285">
        <v>4.37</v>
      </c>
      <c r="M21285">
        <v>4.37</v>
      </c>
      <c r="N21285">
        <f t="shared" si="332"/>
        <v>0</v>
      </c>
    </row>
    <row r="21286" spans="1:14" x14ac:dyDescent="0.2">
      <c r="A21286" t="s">
        <v>21197</v>
      </c>
      <c r="B21286" t="s">
        <v>40406</v>
      </c>
      <c r="I21286" t="s">
        <v>4</v>
      </c>
      <c r="J21286">
        <v>3.79</v>
      </c>
      <c r="M21286">
        <v>3.79</v>
      </c>
      <c r="N21286">
        <f t="shared" si="332"/>
        <v>0</v>
      </c>
    </row>
    <row r="21287" spans="1:14" x14ac:dyDescent="0.2">
      <c r="A21287" t="s">
        <v>21198</v>
      </c>
      <c r="B21287" t="s">
        <v>40407</v>
      </c>
      <c r="I21287" t="s">
        <v>4</v>
      </c>
      <c r="J21287">
        <v>5.83</v>
      </c>
      <c r="M21287">
        <v>5.83</v>
      </c>
      <c r="N21287">
        <f t="shared" si="332"/>
        <v>0</v>
      </c>
    </row>
    <row r="21288" spans="1:14" x14ac:dyDescent="0.2">
      <c r="A21288" t="s">
        <v>21199</v>
      </c>
      <c r="B21288" t="s">
        <v>40407</v>
      </c>
      <c r="I21288" t="s">
        <v>4</v>
      </c>
      <c r="J21288">
        <v>5.05</v>
      </c>
      <c r="M21288">
        <v>5.05</v>
      </c>
      <c r="N21288">
        <f t="shared" si="332"/>
        <v>0</v>
      </c>
    </row>
    <row r="21289" spans="1:14" x14ac:dyDescent="0.2">
      <c r="A21289" t="s">
        <v>21200</v>
      </c>
      <c r="B21289" t="s">
        <v>40408</v>
      </c>
      <c r="I21289" t="s">
        <v>4</v>
      </c>
      <c r="J21289">
        <v>4.37</v>
      </c>
      <c r="M21289">
        <v>4.37</v>
      </c>
      <c r="N21289">
        <f t="shared" si="332"/>
        <v>0</v>
      </c>
    </row>
    <row r="21290" spans="1:14" x14ac:dyDescent="0.2">
      <c r="A21290" t="s">
        <v>21201</v>
      </c>
      <c r="B21290" t="s">
        <v>40408</v>
      </c>
      <c r="I21290" t="s">
        <v>4</v>
      </c>
      <c r="J21290">
        <v>3.79</v>
      </c>
      <c r="M21290">
        <v>3.79</v>
      </c>
      <c r="N21290">
        <f t="shared" si="332"/>
        <v>0</v>
      </c>
    </row>
    <row r="21291" spans="1:14" x14ac:dyDescent="0.2">
      <c r="A21291" t="s">
        <v>21202</v>
      </c>
      <c r="B21291" t="s">
        <v>40409</v>
      </c>
      <c r="I21291" t="s">
        <v>4</v>
      </c>
      <c r="J21291">
        <v>4.37</v>
      </c>
      <c r="M21291">
        <v>4.37</v>
      </c>
      <c r="N21291">
        <f t="shared" si="332"/>
        <v>0</v>
      </c>
    </row>
    <row r="21292" spans="1:14" x14ac:dyDescent="0.2">
      <c r="A21292" t="s">
        <v>21203</v>
      </c>
      <c r="B21292" t="s">
        <v>40409</v>
      </c>
      <c r="I21292" t="s">
        <v>4</v>
      </c>
      <c r="J21292">
        <v>3.79</v>
      </c>
      <c r="M21292">
        <v>3.79</v>
      </c>
      <c r="N21292">
        <f t="shared" si="332"/>
        <v>0</v>
      </c>
    </row>
    <row r="21293" spans="1:14" x14ac:dyDescent="0.2">
      <c r="A21293" t="s">
        <v>21204</v>
      </c>
      <c r="B21293" t="s">
        <v>40410</v>
      </c>
      <c r="I21293" t="s">
        <v>4</v>
      </c>
      <c r="J21293">
        <v>2.21</v>
      </c>
      <c r="M21293">
        <v>2.21</v>
      </c>
      <c r="N21293">
        <f t="shared" si="332"/>
        <v>0</v>
      </c>
    </row>
    <row r="21294" spans="1:14" x14ac:dyDescent="0.2">
      <c r="A21294" t="s">
        <v>21205</v>
      </c>
      <c r="B21294" t="s">
        <v>40410</v>
      </c>
      <c r="I21294" t="s">
        <v>4</v>
      </c>
      <c r="J21294">
        <v>2.0099999999999998</v>
      </c>
      <c r="M21294">
        <v>2.0099999999999998</v>
      </c>
      <c r="N21294">
        <f t="shared" si="332"/>
        <v>0</v>
      </c>
    </row>
    <row r="21295" spans="1:14" x14ac:dyDescent="0.2">
      <c r="A21295" t="s">
        <v>21206</v>
      </c>
      <c r="B21295" t="s">
        <v>40411</v>
      </c>
      <c r="I21295" t="s">
        <v>5</v>
      </c>
      <c r="J21295">
        <v>0.11</v>
      </c>
      <c r="M21295">
        <v>0.11</v>
      </c>
      <c r="N21295">
        <f t="shared" si="332"/>
        <v>0</v>
      </c>
    </row>
    <row r="21296" spans="1:14" x14ac:dyDescent="0.2">
      <c r="A21296" t="s">
        <v>21207</v>
      </c>
      <c r="B21296" t="s">
        <v>40411</v>
      </c>
      <c r="I21296" t="s">
        <v>5</v>
      </c>
      <c r="J21296">
        <v>0.11</v>
      </c>
      <c r="M21296">
        <v>0.11</v>
      </c>
      <c r="N21296">
        <f t="shared" si="332"/>
        <v>0</v>
      </c>
    </row>
    <row r="21297" spans="1:14" x14ac:dyDescent="0.2">
      <c r="A21297" t="s">
        <v>21208</v>
      </c>
      <c r="B21297" t="s">
        <v>40412</v>
      </c>
      <c r="I21297" t="s">
        <v>5</v>
      </c>
      <c r="J21297">
        <v>0.16</v>
      </c>
      <c r="M21297">
        <v>0.16</v>
      </c>
      <c r="N21297">
        <f t="shared" si="332"/>
        <v>0</v>
      </c>
    </row>
    <row r="21298" spans="1:14" x14ac:dyDescent="0.2">
      <c r="A21298" t="s">
        <v>21209</v>
      </c>
      <c r="B21298" t="s">
        <v>40412</v>
      </c>
      <c r="I21298" t="s">
        <v>5</v>
      </c>
      <c r="J21298">
        <v>0.16</v>
      </c>
      <c r="M21298">
        <v>0.16</v>
      </c>
      <c r="N21298">
        <f t="shared" si="332"/>
        <v>0</v>
      </c>
    </row>
    <row r="21299" spans="1:14" x14ac:dyDescent="0.2">
      <c r="A21299" t="s">
        <v>21210</v>
      </c>
      <c r="B21299" t="s">
        <v>40413</v>
      </c>
      <c r="I21299" t="s">
        <v>4</v>
      </c>
      <c r="J21299">
        <v>1.0900000000000001</v>
      </c>
      <c r="M21299">
        <v>1.0900000000000001</v>
      </c>
      <c r="N21299">
        <f t="shared" si="332"/>
        <v>0</v>
      </c>
    </row>
    <row r="21300" spans="1:14" x14ac:dyDescent="0.2">
      <c r="A21300" t="s">
        <v>21211</v>
      </c>
      <c r="B21300" t="s">
        <v>40413</v>
      </c>
      <c r="I21300" t="s">
        <v>4</v>
      </c>
      <c r="J21300">
        <v>1.0900000000000001</v>
      </c>
      <c r="M21300">
        <v>1.0900000000000001</v>
      </c>
      <c r="N21300">
        <f t="shared" si="332"/>
        <v>0</v>
      </c>
    </row>
    <row r="21301" spans="1:14" x14ac:dyDescent="0.2">
      <c r="A21301" t="s">
        <v>21212</v>
      </c>
      <c r="B21301" t="s">
        <v>40414</v>
      </c>
      <c r="I21301" t="s">
        <v>4</v>
      </c>
      <c r="J21301">
        <v>3.15</v>
      </c>
      <c r="M21301">
        <v>3.15</v>
      </c>
      <c r="N21301">
        <f t="shared" si="332"/>
        <v>0</v>
      </c>
    </row>
    <row r="21302" spans="1:14" x14ac:dyDescent="0.2">
      <c r="A21302" t="s">
        <v>21213</v>
      </c>
      <c r="B21302" t="s">
        <v>40414</v>
      </c>
      <c r="I21302" t="s">
        <v>4</v>
      </c>
      <c r="J21302">
        <v>3.15</v>
      </c>
      <c r="M21302">
        <v>3.15</v>
      </c>
      <c r="N21302">
        <f t="shared" si="332"/>
        <v>0</v>
      </c>
    </row>
    <row r="21303" spans="1:14" x14ac:dyDescent="0.2">
      <c r="A21303" t="s">
        <v>21214</v>
      </c>
      <c r="B21303" t="s">
        <v>40415</v>
      </c>
      <c r="I21303" t="s">
        <v>4</v>
      </c>
      <c r="J21303">
        <v>4.46</v>
      </c>
      <c r="M21303">
        <v>4.46</v>
      </c>
      <c r="N21303">
        <f t="shared" si="332"/>
        <v>0</v>
      </c>
    </row>
    <row r="21304" spans="1:14" x14ac:dyDescent="0.2">
      <c r="A21304" t="s">
        <v>21215</v>
      </c>
      <c r="B21304" t="s">
        <v>40415</v>
      </c>
      <c r="I21304" t="s">
        <v>4</v>
      </c>
      <c r="J21304">
        <v>4.46</v>
      </c>
      <c r="M21304">
        <v>4.46</v>
      </c>
      <c r="N21304">
        <f t="shared" si="332"/>
        <v>0</v>
      </c>
    </row>
    <row r="21305" spans="1:14" x14ac:dyDescent="0.2">
      <c r="A21305" t="s">
        <v>21216</v>
      </c>
      <c r="B21305" t="s">
        <v>40416</v>
      </c>
      <c r="I21305" t="s">
        <v>4</v>
      </c>
      <c r="J21305">
        <v>7.18</v>
      </c>
      <c r="M21305">
        <v>7.18</v>
      </c>
      <c r="N21305">
        <f t="shared" si="332"/>
        <v>0</v>
      </c>
    </row>
    <row r="21306" spans="1:14" x14ac:dyDescent="0.2">
      <c r="A21306" t="s">
        <v>21217</v>
      </c>
      <c r="B21306" t="s">
        <v>40416</v>
      </c>
      <c r="I21306" t="s">
        <v>4</v>
      </c>
      <c r="J21306">
        <v>7.18</v>
      </c>
      <c r="M21306">
        <v>7.18</v>
      </c>
      <c r="N21306">
        <f t="shared" si="332"/>
        <v>0</v>
      </c>
    </row>
    <row r="21307" spans="1:14" x14ac:dyDescent="0.2">
      <c r="A21307" t="s">
        <v>21218</v>
      </c>
      <c r="B21307" t="s">
        <v>40417</v>
      </c>
      <c r="I21307" t="s">
        <v>4</v>
      </c>
      <c r="J21307">
        <v>7.71</v>
      </c>
      <c r="M21307">
        <v>7.71</v>
      </c>
      <c r="N21307">
        <f t="shared" si="332"/>
        <v>0</v>
      </c>
    </row>
    <row r="21308" spans="1:14" x14ac:dyDescent="0.2">
      <c r="A21308" t="s">
        <v>21219</v>
      </c>
      <c r="B21308" t="s">
        <v>40417</v>
      </c>
      <c r="I21308" t="s">
        <v>4</v>
      </c>
      <c r="J21308">
        <v>7.71</v>
      </c>
      <c r="M21308">
        <v>7.71</v>
      </c>
      <c r="N21308">
        <f t="shared" si="332"/>
        <v>0</v>
      </c>
    </row>
    <row r="21309" spans="1:14" x14ac:dyDescent="0.2">
      <c r="A21309" t="s">
        <v>21220</v>
      </c>
      <c r="B21309" t="s">
        <v>40418</v>
      </c>
      <c r="I21309" t="s">
        <v>4</v>
      </c>
      <c r="J21309">
        <v>17.989999999999998</v>
      </c>
      <c r="M21309">
        <v>17.989999999999998</v>
      </c>
      <c r="N21309">
        <f t="shared" si="332"/>
        <v>0</v>
      </c>
    </row>
    <row r="21310" spans="1:14" x14ac:dyDescent="0.2">
      <c r="A21310" t="s">
        <v>21221</v>
      </c>
      <c r="B21310" t="s">
        <v>40418</v>
      </c>
      <c r="I21310" t="s">
        <v>4</v>
      </c>
      <c r="J21310">
        <v>17.989999999999998</v>
      </c>
      <c r="M21310">
        <v>17.989999999999998</v>
      </c>
      <c r="N21310">
        <f t="shared" si="332"/>
        <v>0</v>
      </c>
    </row>
    <row r="21311" spans="1:14" x14ac:dyDescent="0.2">
      <c r="A21311" t="s">
        <v>21222</v>
      </c>
      <c r="B21311" t="s">
        <v>40419</v>
      </c>
      <c r="I21311" t="s">
        <v>4</v>
      </c>
      <c r="J21311">
        <v>11.21</v>
      </c>
      <c r="M21311">
        <v>11.21</v>
      </c>
      <c r="N21311">
        <f t="shared" si="332"/>
        <v>0</v>
      </c>
    </row>
    <row r="21312" spans="1:14" x14ac:dyDescent="0.2">
      <c r="A21312" t="s">
        <v>21223</v>
      </c>
      <c r="B21312" t="s">
        <v>40419</v>
      </c>
      <c r="I21312" t="s">
        <v>4</v>
      </c>
      <c r="J21312">
        <v>11.21</v>
      </c>
      <c r="M21312">
        <v>11.21</v>
      </c>
      <c r="N21312">
        <f t="shared" si="332"/>
        <v>0</v>
      </c>
    </row>
    <row r="21313" spans="1:14" x14ac:dyDescent="0.2">
      <c r="A21313" t="s">
        <v>21224</v>
      </c>
      <c r="B21313" t="s">
        <v>40420</v>
      </c>
      <c r="I21313" t="s">
        <v>4</v>
      </c>
      <c r="J21313">
        <v>14.44</v>
      </c>
      <c r="M21313">
        <v>14.44</v>
      </c>
      <c r="N21313">
        <f t="shared" si="332"/>
        <v>0</v>
      </c>
    </row>
    <row r="21314" spans="1:14" x14ac:dyDescent="0.2">
      <c r="A21314" t="s">
        <v>21225</v>
      </c>
      <c r="B21314" t="s">
        <v>40420</v>
      </c>
      <c r="I21314" t="s">
        <v>4</v>
      </c>
      <c r="J21314">
        <v>14.44</v>
      </c>
      <c r="M21314">
        <v>14.44</v>
      </c>
      <c r="N21314">
        <f t="shared" si="332"/>
        <v>0</v>
      </c>
    </row>
    <row r="21315" spans="1:14" x14ac:dyDescent="0.2">
      <c r="A21315" t="s">
        <v>21226</v>
      </c>
      <c r="B21315" t="s">
        <v>40421</v>
      </c>
      <c r="I21315" t="s">
        <v>4</v>
      </c>
      <c r="J21315">
        <v>15.93</v>
      </c>
      <c r="M21315">
        <v>15.93</v>
      </c>
      <c r="N21315">
        <f t="shared" si="332"/>
        <v>0</v>
      </c>
    </row>
    <row r="21316" spans="1:14" x14ac:dyDescent="0.2">
      <c r="A21316" t="s">
        <v>21227</v>
      </c>
      <c r="B21316" t="s">
        <v>40421</v>
      </c>
      <c r="I21316" t="s">
        <v>4</v>
      </c>
      <c r="J21316">
        <v>15.93</v>
      </c>
      <c r="M21316">
        <v>15.93</v>
      </c>
      <c r="N21316">
        <f t="shared" ref="N21316:N21379" si="333">J21316-M21316</f>
        <v>0</v>
      </c>
    </row>
    <row r="21317" spans="1:14" x14ac:dyDescent="0.2">
      <c r="A21317" t="s">
        <v>21228</v>
      </c>
      <c r="B21317" t="s">
        <v>40422</v>
      </c>
      <c r="I21317" t="s">
        <v>4</v>
      </c>
      <c r="J21317">
        <v>26.9</v>
      </c>
      <c r="M21317">
        <v>26.9</v>
      </c>
      <c r="N21317">
        <f t="shared" si="333"/>
        <v>0</v>
      </c>
    </row>
    <row r="21318" spans="1:14" x14ac:dyDescent="0.2">
      <c r="A21318" t="s">
        <v>21229</v>
      </c>
      <c r="B21318" t="s">
        <v>40422</v>
      </c>
      <c r="I21318" t="s">
        <v>4</v>
      </c>
      <c r="J21318">
        <v>26.9</v>
      </c>
      <c r="M21318">
        <v>26.9</v>
      </c>
      <c r="N21318">
        <f t="shared" si="333"/>
        <v>0</v>
      </c>
    </row>
    <row r="21319" spans="1:14" x14ac:dyDescent="0.2">
      <c r="A21319" t="s">
        <v>21230</v>
      </c>
      <c r="B21319" t="s">
        <v>40423</v>
      </c>
      <c r="I21319" t="s">
        <v>4</v>
      </c>
      <c r="J21319">
        <v>27.21</v>
      </c>
      <c r="M21319">
        <v>27.21</v>
      </c>
      <c r="N21319">
        <f t="shared" si="333"/>
        <v>0</v>
      </c>
    </row>
    <row r="21320" spans="1:14" x14ac:dyDescent="0.2">
      <c r="A21320" t="s">
        <v>21231</v>
      </c>
      <c r="B21320" t="s">
        <v>40423</v>
      </c>
      <c r="I21320" t="s">
        <v>4</v>
      </c>
      <c r="J21320">
        <v>27.21</v>
      </c>
      <c r="M21320">
        <v>27.21</v>
      </c>
      <c r="N21320">
        <f t="shared" si="333"/>
        <v>0</v>
      </c>
    </row>
    <row r="21321" spans="1:14" x14ac:dyDescent="0.2">
      <c r="A21321" t="s">
        <v>21232</v>
      </c>
      <c r="B21321" t="s">
        <v>40424</v>
      </c>
      <c r="I21321" t="s">
        <v>4</v>
      </c>
      <c r="J21321">
        <v>50.57</v>
      </c>
      <c r="M21321">
        <v>50.57</v>
      </c>
      <c r="N21321">
        <f t="shared" si="333"/>
        <v>0</v>
      </c>
    </row>
    <row r="21322" spans="1:14" x14ac:dyDescent="0.2">
      <c r="A21322" t="s">
        <v>21233</v>
      </c>
      <c r="B21322" t="s">
        <v>40424</v>
      </c>
      <c r="I21322" t="s">
        <v>4</v>
      </c>
      <c r="J21322">
        <v>50.57</v>
      </c>
      <c r="M21322">
        <v>50.57</v>
      </c>
      <c r="N21322">
        <f t="shared" si="333"/>
        <v>0</v>
      </c>
    </row>
    <row r="21323" spans="1:14" x14ac:dyDescent="0.2">
      <c r="A21323" t="s">
        <v>21234</v>
      </c>
      <c r="B21323" t="s">
        <v>40425</v>
      </c>
      <c r="I21323" t="s">
        <v>4</v>
      </c>
      <c r="J21323">
        <v>10.96</v>
      </c>
      <c r="M21323">
        <v>10.96</v>
      </c>
      <c r="N21323">
        <f t="shared" si="333"/>
        <v>0</v>
      </c>
    </row>
    <row r="21324" spans="1:14" x14ac:dyDescent="0.2">
      <c r="A21324" t="s">
        <v>21235</v>
      </c>
      <c r="B21324" t="s">
        <v>40425</v>
      </c>
      <c r="I21324" t="s">
        <v>4</v>
      </c>
      <c r="J21324">
        <v>10.96</v>
      </c>
      <c r="M21324">
        <v>10.96</v>
      </c>
      <c r="N21324">
        <f t="shared" si="333"/>
        <v>0</v>
      </c>
    </row>
    <row r="21325" spans="1:14" x14ac:dyDescent="0.2">
      <c r="A21325" t="s">
        <v>21236</v>
      </c>
      <c r="B21325" t="s">
        <v>40426</v>
      </c>
      <c r="I21325" t="s">
        <v>4</v>
      </c>
      <c r="J21325">
        <v>53.93</v>
      </c>
      <c r="M21325">
        <v>53.93</v>
      </c>
      <c r="N21325">
        <f t="shared" si="333"/>
        <v>0</v>
      </c>
    </row>
    <row r="21326" spans="1:14" x14ac:dyDescent="0.2">
      <c r="A21326" t="s">
        <v>21237</v>
      </c>
      <c r="B21326" t="s">
        <v>40426</v>
      </c>
      <c r="I21326" t="s">
        <v>4</v>
      </c>
      <c r="J21326">
        <v>53.93</v>
      </c>
      <c r="M21326">
        <v>53.93</v>
      </c>
      <c r="N21326">
        <f t="shared" si="333"/>
        <v>0</v>
      </c>
    </row>
    <row r="21327" spans="1:14" x14ac:dyDescent="0.2">
      <c r="A21327" t="s">
        <v>21238</v>
      </c>
      <c r="B21327" t="s">
        <v>40427</v>
      </c>
      <c r="I21327" t="s">
        <v>4</v>
      </c>
      <c r="J21327">
        <v>5.03</v>
      </c>
      <c r="M21327">
        <v>5.03</v>
      </c>
      <c r="N21327">
        <f t="shared" si="333"/>
        <v>0</v>
      </c>
    </row>
    <row r="21328" spans="1:14" x14ac:dyDescent="0.2">
      <c r="A21328" t="s">
        <v>21239</v>
      </c>
      <c r="B21328" t="s">
        <v>40427</v>
      </c>
      <c r="I21328" t="s">
        <v>4</v>
      </c>
      <c r="J21328">
        <v>5.03</v>
      </c>
      <c r="M21328">
        <v>5.03</v>
      </c>
      <c r="N21328">
        <f t="shared" si="333"/>
        <v>0</v>
      </c>
    </row>
    <row r="21329" spans="1:14" x14ac:dyDescent="0.2">
      <c r="A21329" t="s">
        <v>21240</v>
      </c>
      <c r="B21329" t="s">
        <v>40428</v>
      </c>
      <c r="I21329" t="s">
        <v>4</v>
      </c>
      <c r="J21329">
        <v>11.91</v>
      </c>
      <c r="M21329">
        <v>11.91</v>
      </c>
      <c r="N21329">
        <f t="shared" si="333"/>
        <v>0</v>
      </c>
    </row>
    <row r="21330" spans="1:14" x14ac:dyDescent="0.2">
      <c r="A21330" t="s">
        <v>21241</v>
      </c>
      <c r="B21330" t="s">
        <v>40428</v>
      </c>
      <c r="I21330" t="s">
        <v>4</v>
      </c>
      <c r="J21330">
        <v>11.91</v>
      </c>
      <c r="M21330">
        <v>11.91</v>
      </c>
      <c r="N21330">
        <f t="shared" si="333"/>
        <v>0</v>
      </c>
    </row>
    <row r="21331" spans="1:14" x14ac:dyDescent="0.2">
      <c r="A21331" t="s">
        <v>21242</v>
      </c>
      <c r="B21331" t="s">
        <v>40429</v>
      </c>
      <c r="I21331" t="s">
        <v>4</v>
      </c>
      <c r="J21331">
        <v>13.87</v>
      </c>
      <c r="M21331">
        <v>13.87</v>
      </c>
      <c r="N21331">
        <f t="shared" si="333"/>
        <v>0</v>
      </c>
    </row>
    <row r="21332" spans="1:14" x14ac:dyDescent="0.2">
      <c r="A21332" t="s">
        <v>21243</v>
      </c>
      <c r="B21332" t="s">
        <v>40429</v>
      </c>
      <c r="I21332" t="s">
        <v>4</v>
      </c>
      <c r="J21332">
        <v>13.87</v>
      </c>
      <c r="M21332">
        <v>13.87</v>
      </c>
      <c r="N21332">
        <f t="shared" si="333"/>
        <v>0</v>
      </c>
    </row>
    <row r="21333" spans="1:14" x14ac:dyDescent="0.2">
      <c r="A21333" t="s">
        <v>21244</v>
      </c>
      <c r="B21333" t="s">
        <v>40430</v>
      </c>
      <c r="I21333" t="s">
        <v>4</v>
      </c>
      <c r="J21333">
        <v>19.09</v>
      </c>
      <c r="M21333">
        <v>19.09</v>
      </c>
      <c r="N21333">
        <f t="shared" si="333"/>
        <v>0</v>
      </c>
    </row>
    <row r="21334" spans="1:14" x14ac:dyDescent="0.2">
      <c r="A21334" t="s">
        <v>21245</v>
      </c>
      <c r="B21334" t="s">
        <v>40430</v>
      </c>
      <c r="I21334" t="s">
        <v>4</v>
      </c>
      <c r="J21334">
        <v>19.09</v>
      </c>
      <c r="M21334">
        <v>19.09</v>
      </c>
      <c r="N21334">
        <f t="shared" si="333"/>
        <v>0</v>
      </c>
    </row>
    <row r="21335" spans="1:14" x14ac:dyDescent="0.2">
      <c r="A21335" t="s">
        <v>21246</v>
      </c>
      <c r="B21335" t="s">
        <v>40431</v>
      </c>
      <c r="I21335" t="s">
        <v>4</v>
      </c>
      <c r="J21335">
        <v>26.66</v>
      </c>
      <c r="M21335">
        <v>26.66</v>
      </c>
      <c r="N21335">
        <f t="shared" si="333"/>
        <v>0</v>
      </c>
    </row>
    <row r="21336" spans="1:14" x14ac:dyDescent="0.2">
      <c r="A21336" t="s">
        <v>21247</v>
      </c>
      <c r="B21336" t="s">
        <v>40431</v>
      </c>
      <c r="I21336" t="s">
        <v>4</v>
      </c>
      <c r="J21336">
        <v>26.66</v>
      </c>
      <c r="M21336">
        <v>26.66</v>
      </c>
      <c r="N21336">
        <f t="shared" si="333"/>
        <v>0</v>
      </c>
    </row>
    <row r="21337" spans="1:14" x14ac:dyDescent="0.2">
      <c r="A21337" t="s">
        <v>21248</v>
      </c>
      <c r="B21337" t="s">
        <v>40432</v>
      </c>
      <c r="I21337" t="s">
        <v>4</v>
      </c>
      <c r="J21337">
        <v>7.95</v>
      </c>
      <c r="M21337">
        <v>7.95</v>
      </c>
      <c r="N21337">
        <f t="shared" si="333"/>
        <v>0</v>
      </c>
    </row>
    <row r="21338" spans="1:14" x14ac:dyDescent="0.2">
      <c r="A21338" t="s">
        <v>21249</v>
      </c>
      <c r="B21338" t="s">
        <v>40432</v>
      </c>
      <c r="I21338" t="s">
        <v>4</v>
      </c>
      <c r="J21338">
        <v>7.95</v>
      </c>
      <c r="M21338">
        <v>7.95</v>
      </c>
      <c r="N21338">
        <f t="shared" si="333"/>
        <v>0</v>
      </c>
    </row>
    <row r="21339" spans="1:14" x14ac:dyDescent="0.2">
      <c r="A21339" t="s">
        <v>21250</v>
      </c>
      <c r="B21339" t="s">
        <v>40433</v>
      </c>
      <c r="I21339" t="s">
        <v>4</v>
      </c>
      <c r="J21339">
        <v>18.36</v>
      </c>
      <c r="M21339">
        <v>18.36</v>
      </c>
      <c r="N21339">
        <f t="shared" si="333"/>
        <v>0</v>
      </c>
    </row>
    <row r="21340" spans="1:14" x14ac:dyDescent="0.2">
      <c r="A21340" t="s">
        <v>21251</v>
      </c>
      <c r="B21340" t="s">
        <v>40433</v>
      </c>
      <c r="I21340" t="s">
        <v>4</v>
      </c>
      <c r="J21340">
        <v>18.36</v>
      </c>
      <c r="M21340">
        <v>18.36</v>
      </c>
      <c r="N21340">
        <f t="shared" si="333"/>
        <v>0</v>
      </c>
    </row>
    <row r="21341" spans="1:14" x14ac:dyDescent="0.2">
      <c r="A21341" t="s">
        <v>21252</v>
      </c>
      <c r="B21341" t="s">
        <v>40434</v>
      </c>
      <c r="I21341" t="s">
        <v>4</v>
      </c>
      <c r="J21341">
        <v>34.03</v>
      </c>
      <c r="M21341">
        <v>34.03</v>
      </c>
      <c r="N21341">
        <f t="shared" si="333"/>
        <v>0</v>
      </c>
    </row>
    <row r="21342" spans="1:14" x14ac:dyDescent="0.2">
      <c r="A21342" t="s">
        <v>21253</v>
      </c>
      <c r="B21342" t="s">
        <v>40434</v>
      </c>
      <c r="I21342" t="s">
        <v>4</v>
      </c>
      <c r="J21342">
        <v>34.03</v>
      </c>
      <c r="M21342">
        <v>34.03</v>
      </c>
      <c r="N21342">
        <f t="shared" si="333"/>
        <v>0</v>
      </c>
    </row>
    <row r="21343" spans="1:14" x14ac:dyDescent="0.2">
      <c r="A21343" t="s">
        <v>21254</v>
      </c>
      <c r="B21343" t="s">
        <v>40435</v>
      </c>
      <c r="I21343" t="s">
        <v>4</v>
      </c>
      <c r="J21343">
        <v>51.35</v>
      </c>
      <c r="M21343">
        <v>51.35</v>
      </c>
      <c r="N21343">
        <f t="shared" si="333"/>
        <v>0</v>
      </c>
    </row>
    <row r="21344" spans="1:14" x14ac:dyDescent="0.2">
      <c r="A21344" t="s">
        <v>21255</v>
      </c>
      <c r="B21344" t="s">
        <v>40435</v>
      </c>
      <c r="I21344" t="s">
        <v>4</v>
      </c>
      <c r="J21344">
        <v>51.35</v>
      </c>
      <c r="M21344">
        <v>51.35</v>
      </c>
      <c r="N21344">
        <f t="shared" si="333"/>
        <v>0</v>
      </c>
    </row>
    <row r="21345" spans="1:14" x14ac:dyDescent="0.2">
      <c r="A21345" t="s">
        <v>26561</v>
      </c>
      <c r="B21345" t="s">
        <v>40436</v>
      </c>
      <c r="I21345" t="s">
        <v>4</v>
      </c>
      <c r="J21345">
        <v>28.08</v>
      </c>
      <c r="M21345">
        <v>28.08</v>
      </c>
      <c r="N21345">
        <f t="shared" si="333"/>
        <v>0</v>
      </c>
    </row>
    <row r="21346" spans="1:14" x14ac:dyDescent="0.2">
      <c r="A21346" t="s">
        <v>26562</v>
      </c>
      <c r="B21346" t="s">
        <v>40436</v>
      </c>
      <c r="I21346" t="s">
        <v>4</v>
      </c>
      <c r="J21346">
        <v>28.08</v>
      </c>
      <c r="M21346">
        <v>28.08</v>
      </c>
      <c r="N21346">
        <f t="shared" si="333"/>
        <v>0</v>
      </c>
    </row>
    <row r="21347" spans="1:14" x14ac:dyDescent="0.2">
      <c r="A21347" t="s">
        <v>26563</v>
      </c>
      <c r="B21347" t="s">
        <v>40437</v>
      </c>
      <c r="I21347" t="s">
        <v>4</v>
      </c>
      <c r="J21347">
        <v>112.72</v>
      </c>
      <c r="M21347">
        <v>112.72</v>
      </c>
      <c r="N21347">
        <f t="shared" si="333"/>
        <v>0</v>
      </c>
    </row>
    <row r="21348" spans="1:14" x14ac:dyDescent="0.2">
      <c r="A21348" t="s">
        <v>26564</v>
      </c>
      <c r="B21348" t="s">
        <v>40437</v>
      </c>
      <c r="I21348" t="s">
        <v>4</v>
      </c>
      <c r="J21348">
        <v>112.72</v>
      </c>
      <c r="M21348">
        <v>112.72</v>
      </c>
      <c r="N21348">
        <f t="shared" si="333"/>
        <v>0</v>
      </c>
    </row>
    <row r="21349" spans="1:14" x14ac:dyDescent="0.2">
      <c r="A21349" t="s">
        <v>21256</v>
      </c>
      <c r="B21349" t="s">
        <v>40438</v>
      </c>
      <c r="I21349" t="s">
        <v>4</v>
      </c>
      <c r="J21349">
        <v>3.11</v>
      </c>
      <c r="M21349">
        <v>3.11</v>
      </c>
      <c r="N21349">
        <f t="shared" si="333"/>
        <v>0</v>
      </c>
    </row>
    <row r="21350" spans="1:14" x14ac:dyDescent="0.2">
      <c r="A21350" t="s">
        <v>21257</v>
      </c>
      <c r="B21350" t="s">
        <v>40438</v>
      </c>
      <c r="I21350" t="s">
        <v>4</v>
      </c>
      <c r="J21350">
        <v>3.11</v>
      </c>
      <c r="M21350">
        <v>3.11</v>
      </c>
      <c r="N21350">
        <f t="shared" si="333"/>
        <v>0</v>
      </c>
    </row>
    <row r="21351" spans="1:14" x14ac:dyDescent="0.2">
      <c r="A21351" t="s">
        <v>21258</v>
      </c>
      <c r="B21351" t="s">
        <v>40439</v>
      </c>
      <c r="I21351" t="s">
        <v>4</v>
      </c>
      <c r="J21351">
        <v>8.2799999999999994</v>
      </c>
      <c r="M21351">
        <v>8.2799999999999994</v>
      </c>
      <c r="N21351">
        <f t="shared" si="333"/>
        <v>0</v>
      </c>
    </row>
    <row r="21352" spans="1:14" x14ac:dyDescent="0.2">
      <c r="A21352" t="s">
        <v>21259</v>
      </c>
      <c r="B21352" t="s">
        <v>40439</v>
      </c>
      <c r="I21352" t="s">
        <v>4</v>
      </c>
      <c r="J21352">
        <v>8.2799999999999994</v>
      </c>
      <c r="M21352">
        <v>8.2799999999999994</v>
      </c>
      <c r="N21352">
        <f t="shared" si="333"/>
        <v>0</v>
      </c>
    </row>
    <row r="21353" spans="1:14" x14ac:dyDescent="0.2">
      <c r="A21353" t="s">
        <v>21260</v>
      </c>
      <c r="B21353" t="s">
        <v>40440</v>
      </c>
      <c r="I21353" t="s">
        <v>4</v>
      </c>
      <c r="J21353">
        <v>7.51</v>
      </c>
      <c r="M21353">
        <v>7.51</v>
      </c>
      <c r="N21353">
        <f t="shared" si="333"/>
        <v>0</v>
      </c>
    </row>
    <row r="21354" spans="1:14" x14ac:dyDescent="0.2">
      <c r="A21354" t="s">
        <v>21261</v>
      </c>
      <c r="B21354" t="s">
        <v>40440</v>
      </c>
      <c r="I21354" t="s">
        <v>4</v>
      </c>
      <c r="J21354">
        <v>7.51</v>
      </c>
      <c r="M21354">
        <v>7.51</v>
      </c>
      <c r="N21354">
        <f t="shared" si="333"/>
        <v>0</v>
      </c>
    </row>
    <row r="21355" spans="1:14" x14ac:dyDescent="0.2">
      <c r="A21355" t="s">
        <v>21262</v>
      </c>
      <c r="B21355" t="s">
        <v>40441</v>
      </c>
      <c r="I21355" t="s">
        <v>4</v>
      </c>
      <c r="J21355">
        <v>3.27</v>
      </c>
      <c r="M21355">
        <v>3.27</v>
      </c>
      <c r="N21355">
        <f t="shared" si="333"/>
        <v>0</v>
      </c>
    </row>
    <row r="21356" spans="1:14" x14ac:dyDescent="0.2">
      <c r="A21356" t="s">
        <v>21263</v>
      </c>
      <c r="B21356" t="s">
        <v>40441</v>
      </c>
      <c r="I21356" t="s">
        <v>4</v>
      </c>
      <c r="J21356">
        <v>3.27</v>
      </c>
      <c r="M21356">
        <v>3.27</v>
      </c>
      <c r="N21356">
        <f t="shared" si="333"/>
        <v>0</v>
      </c>
    </row>
    <row r="21357" spans="1:14" x14ac:dyDescent="0.2">
      <c r="A21357" t="s">
        <v>21264</v>
      </c>
      <c r="B21357" t="s">
        <v>40442</v>
      </c>
      <c r="I21357" t="s">
        <v>4</v>
      </c>
      <c r="J21357">
        <v>6.11</v>
      </c>
      <c r="M21357">
        <v>6.11</v>
      </c>
      <c r="N21357">
        <f t="shared" si="333"/>
        <v>0</v>
      </c>
    </row>
    <row r="21358" spans="1:14" x14ac:dyDescent="0.2">
      <c r="A21358" t="s">
        <v>21265</v>
      </c>
      <c r="B21358" t="s">
        <v>40442</v>
      </c>
      <c r="I21358" t="s">
        <v>4</v>
      </c>
      <c r="J21358">
        <v>6.11</v>
      </c>
      <c r="M21358">
        <v>6.11</v>
      </c>
      <c r="N21358">
        <f t="shared" si="333"/>
        <v>0</v>
      </c>
    </row>
    <row r="21359" spans="1:14" x14ac:dyDescent="0.2">
      <c r="A21359" t="s">
        <v>21266</v>
      </c>
      <c r="B21359" t="s">
        <v>40443</v>
      </c>
      <c r="I21359" t="s">
        <v>5</v>
      </c>
      <c r="J21359">
        <v>18.88</v>
      </c>
      <c r="M21359">
        <v>18.88</v>
      </c>
      <c r="N21359">
        <f t="shared" si="333"/>
        <v>0</v>
      </c>
    </row>
    <row r="21360" spans="1:14" x14ac:dyDescent="0.2">
      <c r="A21360" t="s">
        <v>21267</v>
      </c>
      <c r="B21360" t="s">
        <v>40443</v>
      </c>
      <c r="I21360" t="s">
        <v>5</v>
      </c>
      <c r="J21360">
        <v>18.489999999999998</v>
      </c>
      <c r="M21360">
        <v>18.489999999999998</v>
      </c>
      <c r="N21360">
        <f t="shared" si="333"/>
        <v>0</v>
      </c>
    </row>
    <row r="21361" spans="1:14" x14ac:dyDescent="0.2">
      <c r="A21361" t="s">
        <v>21268</v>
      </c>
      <c r="B21361" t="s">
        <v>40444</v>
      </c>
      <c r="I21361" t="s">
        <v>5</v>
      </c>
      <c r="J21361">
        <v>13.57</v>
      </c>
      <c r="M21361">
        <v>13.57</v>
      </c>
      <c r="N21361">
        <f t="shared" si="333"/>
        <v>0</v>
      </c>
    </row>
    <row r="21362" spans="1:14" x14ac:dyDescent="0.2">
      <c r="A21362" t="s">
        <v>21269</v>
      </c>
      <c r="B21362" t="s">
        <v>40444</v>
      </c>
      <c r="I21362" t="s">
        <v>5</v>
      </c>
      <c r="J21362">
        <v>13.18</v>
      </c>
      <c r="M21362">
        <v>13.18</v>
      </c>
      <c r="N21362">
        <f t="shared" si="333"/>
        <v>0</v>
      </c>
    </row>
    <row r="21363" spans="1:14" x14ac:dyDescent="0.2">
      <c r="A21363" t="s">
        <v>21270</v>
      </c>
      <c r="B21363" t="s">
        <v>40445</v>
      </c>
      <c r="I21363" t="s">
        <v>5</v>
      </c>
      <c r="J21363">
        <v>6.13</v>
      </c>
      <c r="M21363">
        <v>6.13</v>
      </c>
      <c r="N21363">
        <f t="shared" si="333"/>
        <v>0</v>
      </c>
    </row>
    <row r="21364" spans="1:14" x14ac:dyDescent="0.2">
      <c r="A21364" t="s">
        <v>21271</v>
      </c>
      <c r="B21364" t="s">
        <v>40445</v>
      </c>
      <c r="I21364" t="s">
        <v>5</v>
      </c>
      <c r="J21364">
        <v>5.74</v>
      </c>
      <c r="M21364">
        <v>5.74</v>
      </c>
      <c r="N21364">
        <f t="shared" si="333"/>
        <v>0</v>
      </c>
    </row>
    <row r="21365" spans="1:14" x14ac:dyDescent="0.2">
      <c r="A21365" t="s">
        <v>21272</v>
      </c>
      <c r="B21365" t="s">
        <v>40446</v>
      </c>
      <c r="I21365" t="s">
        <v>5</v>
      </c>
      <c r="J21365">
        <v>5.85</v>
      </c>
      <c r="M21365">
        <v>5.85</v>
      </c>
      <c r="N21365">
        <f t="shared" si="333"/>
        <v>0</v>
      </c>
    </row>
    <row r="21366" spans="1:14" x14ac:dyDescent="0.2">
      <c r="A21366" t="s">
        <v>21273</v>
      </c>
      <c r="B21366" t="s">
        <v>40446</v>
      </c>
      <c r="I21366" t="s">
        <v>5</v>
      </c>
      <c r="J21366">
        <v>5.46</v>
      </c>
      <c r="M21366">
        <v>5.46</v>
      </c>
      <c r="N21366">
        <f t="shared" si="333"/>
        <v>0</v>
      </c>
    </row>
    <row r="21367" spans="1:14" x14ac:dyDescent="0.2">
      <c r="A21367" t="s">
        <v>21274</v>
      </c>
      <c r="B21367" t="s">
        <v>22411</v>
      </c>
      <c r="I21367" t="s">
        <v>5</v>
      </c>
      <c r="J21367">
        <v>7.3</v>
      </c>
      <c r="M21367">
        <v>7.3</v>
      </c>
      <c r="N21367">
        <f t="shared" si="333"/>
        <v>0</v>
      </c>
    </row>
    <row r="21368" spans="1:14" x14ac:dyDescent="0.2">
      <c r="A21368" t="s">
        <v>21275</v>
      </c>
      <c r="B21368" t="s">
        <v>22411</v>
      </c>
      <c r="I21368" t="s">
        <v>5</v>
      </c>
      <c r="J21368">
        <v>6.91</v>
      </c>
      <c r="M21368">
        <v>6.91</v>
      </c>
      <c r="N21368">
        <f t="shared" si="333"/>
        <v>0</v>
      </c>
    </row>
    <row r="21369" spans="1:14" x14ac:dyDescent="0.2">
      <c r="A21369" t="s">
        <v>21276</v>
      </c>
      <c r="B21369" t="s">
        <v>40447</v>
      </c>
      <c r="I21369" t="s">
        <v>5</v>
      </c>
      <c r="J21369">
        <v>28.81</v>
      </c>
      <c r="M21369">
        <v>28.81</v>
      </c>
      <c r="N21369">
        <f t="shared" si="333"/>
        <v>0</v>
      </c>
    </row>
    <row r="21370" spans="1:14" x14ac:dyDescent="0.2">
      <c r="A21370" t="s">
        <v>21277</v>
      </c>
      <c r="B21370" t="s">
        <v>40447</v>
      </c>
      <c r="I21370" t="s">
        <v>5</v>
      </c>
      <c r="J21370">
        <v>28.23</v>
      </c>
      <c r="M21370">
        <v>28.23</v>
      </c>
      <c r="N21370">
        <f t="shared" si="333"/>
        <v>0</v>
      </c>
    </row>
    <row r="21371" spans="1:14" x14ac:dyDescent="0.2">
      <c r="A21371" t="s">
        <v>21278</v>
      </c>
      <c r="B21371" t="s">
        <v>40448</v>
      </c>
      <c r="I21371" t="s">
        <v>5</v>
      </c>
      <c r="J21371">
        <v>4.5</v>
      </c>
      <c r="M21371">
        <v>4.5</v>
      </c>
      <c r="N21371">
        <f t="shared" si="333"/>
        <v>0</v>
      </c>
    </row>
    <row r="21372" spans="1:14" x14ac:dyDescent="0.2">
      <c r="A21372" t="s">
        <v>21279</v>
      </c>
      <c r="B21372" t="s">
        <v>40448</v>
      </c>
      <c r="I21372" t="s">
        <v>5</v>
      </c>
      <c r="J21372">
        <v>4.5</v>
      </c>
      <c r="M21372">
        <v>4.5</v>
      </c>
      <c r="N21372">
        <f t="shared" si="333"/>
        <v>0</v>
      </c>
    </row>
    <row r="21373" spans="1:14" x14ac:dyDescent="0.2">
      <c r="A21373" t="s">
        <v>21280</v>
      </c>
      <c r="B21373" t="s">
        <v>40449</v>
      </c>
      <c r="I21373" t="s">
        <v>5</v>
      </c>
      <c r="J21373">
        <v>39.229999999999997</v>
      </c>
      <c r="M21373">
        <v>39.229999999999997</v>
      </c>
      <c r="N21373">
        <f t="shared" si="333"/>
        <v>0</v>
      </c>
    </row>
    <row r="21374" spans="1:14" x14ac:dyDescent="0.2">
      <c r="A21374" t="s">
        <v>21281</v>
      </c>
      <c r="B21374" t="s">
        <v>40449</v>
      </c>
      <c r="I21374" t="s">
        <v>5</v>
      </c>
      <c r="J21374">
        <v>39.229999999999997</v>
      </c>
      <c r="M21374">
        <v>39.229999999999997</v>
      </c>
      <c r="N21374">
        <f t="shared" si="333"/>
        <v>0</v>
      </c>
    </row>
    <row r="21375" spans="1:14" x14ac:dyDescent="0.2">
      <c r="A21375" t="s">
        <v>21282</v>
      </c>
      <c r="B21375" t="s">
        <v>40450</v>
      </c>
      <c r="I21375" t="s">
        <v>5</v>
      </c>
      <c r="J21375">
        <v>11.79</v>
      </c>
      <c r="M21375">
        <v>11.79</v>
      </c>
      <c r="N21375">
        <f t="shared" si="333"/>
        <v>0</v>
      </c>
    </row>
    <row r="21376" spans="1:14" x14ac:dyDescent="0.2">
      <c r="A21376" t="s">
        <v>21283</v>
      </c>
      <c r="B21376" t="s">
        <v>40450</v>
      </c>
      <c r="I21376" t="s">
        <v>5</v>
      </c>
      <c r="J21376">
        <v>11.21</v>
      </c>
      <c r="M21376">
        <v>11.21</v>
      </c>
      <c r="N21376">
        <f t="shared" si="333"/>
        <v>0</v>
      </c>
    </row>
    <row r="21377" spans="1:14" x14ac:dyDescent="0.2">
      <c r="A21377" t="s">
        <v>21284</v>
      </c>
      <c r="B21377" t="s">
        <v>40451</v>
      </c>
      <c r="I21377" t="s">
        <v>5</v>
      </c>
      <c r="J21377">
        <v>13.24</v>
      </c>
      <c r="M21377">
        <v>13.24</v>
      </c>
      <c r="N21377">
        <f t="shared" si="333"/>
        <v>0</v>
      </c>
    </row>
    <row r="21378" spans="1:14" x14ac:dyDescent="0.2">
      <c r="A21378" t="s">
        <v>21285</v>
      </c>
      <c r="B21378" t="s">
        <v>40451</v>
      </c>
      <c r="I21378" t="s">
        <v>5</v>
      </c>
      <c r="J21378">
        <v>12.66</v>
      </c>
      <c r="M21378">
        <v>12.66</v>
      </c>
      <c r="N21378">
        <f t="shared" si="333"/>
        <v>0</v>
      </c>
    </row>
    <row r="21379" spans="1:14" x14ac:dyDescent="0.2">
      <c r="A21379" t="s">
        <v>21286</v>
      </c>
      <c r="B21379" t="s">
        <v>40452</v>
      </c>
      <c r="I21379" t="s">
        <v>5</v>
      </c>
      <c r="J21379">
        <v>13.67</v>
      </c>
      <c r="M21379">
        <v>13.67</v>
      </c>
      <c r="N21379">
        <f t="shared" si="333"/>
        <v>0</v>
      </c>
    </row>
    <row r="21380" spans="1:14" x14ac:dyDescent="0.2">
      <c r="A21380" t="s">
        <v>21287</v>
      </c>
      <c r="B21380" t="s">
        <v>40452</v>
      </c>
      <c r="I21380" t="s">
        <v>5</v>
      </c>
      <c r="J21380">
        <v>13.09</v>
      </c>
      <c r="M21380">
        <v>13.09</v>
      </c>
      <c r="N21380">
        <f t="shared" ref="N21380:N21443" si="334">J21380-M21380</f>
        <v>0</v>
      </c>
    </row>
    <row r="21381" spans="1:14" x14ac:dyDescent="0.2">
      <c r="A21381" t="s">
        <v>21288</v>
      </c>
      <c r="B21381" t="s">
        <v>40453</v>
      </c>
      <c r="I21381" t="s">
        <v>5</v>
      </c>
      <c r="J21381">
        <v>6.83</v>
      </c>
      <c r="M21381">
        <v>6.83</v>
      </c>
      <c r="N21381">
        <f t="shared" si="334"/>
        <v>0</v>
      </c>
    </row>
    <row r="21382" spans="1:14" x14ac:dyDescent="0.2">
      <c r="A21382" t="s">
        <v>21289</v>
      </c>
      <c r="B21382" t="s">
        <v>40453</v>
      </c>
      <c r="I21382" t="s">
        <v>5</v>
      </c>
      <c r="J21382">
        <v>6.25</v>
      </c>
      <c r="M21382">
        <v>6.25</v>
      </c>
      <c r="N21382">
        <f t="shared" si="334"/>
        <v>0</v>
      </c>
    </row>
    <row r="21383" spans="1:14" x14ac:dyDescent="0.2">
      <c r="A21383" t="s">
        <v>21290</v>
      </c>
      <c r="B21383" t="s">
        <v>40454</v>
      </c>
      <c r="I21383" t="s">
        <v>5</v>
      </c>
      <c r="J21383">
        <v>7.94</v>
      </c>
      <c r="M21383">
        <v>7.94</v>
      </c>
      <c r="N21383">
        <f t="shared" si="334"/>
        <v>0</v>
      </c>
    </row>
    <row r="21384" spans="1:14" x14ac:dyDescent="0.2">
      <c r="A21384" t="s">
        <v>21291</v>
      </c>
      <c r="B21384" t="s">
        <v>40454</v>
      </c>
      <c r="I21384" t="s">
        <v>5</v>
      </c>
      <c r="J21384">
        <v>7.36</v>
      </c>
      <c r="M21384">
        <v>7.36</v>
      </c>
      <c r="N21384">
        <f t="shared" si="334"/>
        <v>0</v>
      </c>
    </row>
    <row r="21385" spans="1:14" x14ac:dyDescent="0.2">
      <c r="A21385" t="s">
        <v>21292</v>
      </c>
      <c r="B21385" t="s">
        <v>40455</v>
      </c>
      <c r="I21385" t="s">
        <v>5</v>
      </c>
      <c r="J21385">
        <v>11.09</v>
      </c>
      <c r="M21385">
        <v>11.09</v>
      </c>
      <c r="N21385">
        <f t="shared" si="334"/>
        <v>0</v>
      </c>
    </row>
    <row r="21386" spans="1:14" x14ac:dyDescent="0.2">
      <c r="A21386" t="s">
        <v>21293</v>
      </c>
      <c r="B21386" t="s">
        <v>40455</v>
      </c>
      <c r="I21386" t="s">
        <v>5</v>
      </c>
      <c r="J21386">
        <v>10.51</v>
      </c>
      <c r="M21386">
        <v>10.51</v>
      </c>
      <c r="N21386">
        <f t="shared" si="334"/>
        <v>0</v>
      </c>
    </row>
    <row r="21387" spans="1:14" x14ac:dyDescent="0.2">
      <c r="A21387" t="s">
        <v>21294</v>
      </c>
      <c r="B21387" t="s">
        <v>40456</v>
      </c>
      <c r="I21387" t="s">
        <v>5</v>
      </c>
      <c r="J21387">
        <v>11.09</v>
      </c>
      <c r="M21387">
        <v>11.09</v>
      </c>
      <c r="N21387">
        <f t="shared" si="334"/>
        <v>0</v>
      </c>
    </row>
    <row r="21388" spans="1:14" x14ac:dyDescent="0.2">
      <c r="A21388" t="s">
        <v>21295</v>
      </c>
      <c r="B21388" t="s">
        <v>40456</v>
      </c>
      <c r="I21388" t="s">
        <v>5</v>
      </c>
      <c r="J21388">
        <v>10.51</v>
      </c>
      <c r="M21388">
        <v>10.51</v>
      </c>
      <c r="N21388">
        <f t="shared" si="334"/>
        <v>0</v>
      </c>
    </row>
    <row r="21389" spans="1:14" x14ac:dyDescent="0.2">
      <c r="A21389" t="s">
        <v>21296</v>
      </c>
      <c r="B21389" t="s">
        <v>40457</v>
      </c>
      <c r="I21389" t="s">
        <v>5</v>
      </c>
      <c r="J21389">
        <v>11.09</v>
      </c>
      <c r="M21389">
        <v>11.09</v>
      </c>
      <c r="N21389">
        <f t="shared" si="334"/>
        <v>0</v>
      </c>
    </row>
    <row r="21390" spans="1:14" x14ac:dyDescent="0.2">
      <c r="A21390" t="s">
        <v>21297</v>
      </c>
      <c r="B21390" t="s">
        <v>40457</v>
      </c>
      <c r="I21390" t="s">
        <v>5</v>
      </c>
      <c r="J21390">
        <v>10.51</v>
      </c>
      <c r="M21390">
        <v>10.51</v>
      </c>
      <c r="N21390">
        <f t="shared" si="334"/>
        <v>0</v>
      </c>
    </row>
    <row r="21391" spans="1:14" x14ac:dyDescent="0.2">
      <c r="A21391" t="s">
        <v>21298</v>
      </c>
      <c r="B21391" t="s">
        <v>40458</v>
      </c>
      <c r="I21391" t="s">
        <v>5</v>
      </c>
      <c r="J21391">
        <v>13.23</v>
      </c>
      <c r="M21391">
        <v>13.23</v>
      </c>
      <c r="N21391">
        <f t="shared" si="334"/>
        <v>0</v>
      </c>
    </row>
    <row r="21392" spans="1:14" x14ac:dyDescent="0.2">
      <c r="A21392" t="s">
        <v>21299</v>
      </c>
      <c r="B21392" t="s">
        <v>40458</v>
      </c>
      <c r="I21392" t="s">
        <v>5</v>
      </c>
      <c r="J21392">
        <v>12.65</v>
      </c>
      <c r="M21392">
        <v>12.65</v>
      </c>
      <c r="N21392">
        <f t="shared" si="334"/>
        <v>0</v>
      </c>
    </row>
    <row r="21393" spans="1:14" x14ac:dyDescent="0.2">
      <c r="A21393" t="s">
        <v>21300</v>
      </c>
      <c r="B21393" t="s">
        <v>40459</v>
      </c>
      <c r="I21393" t="s">
        <v>5</v>
      </c>
      <c r="J21393">
        <v>12.04</v>
      </c>
      <c r="M21393">
        <v>12.04</v>
      </c>
      <c r="N21393">
        <f t="shared" si="334"/>
        <v>0</v>
      </c>
    </row>
    <row r="21394" spans="1:14" x14ac:dyDescent="0.2">
      <c r="A21394" t="s">
        <v>21301</v>
      </c>
      <c r="B21394" t="s">
        <v>40459</v>
      </c>
      <c r="I21394" t="s">
        <v>5</v>
      </c>
      <c r="J21394">
        <v>11.46</v>
      </c>
      <c r="M21394">
        <v>11.46</v>
      </c>
      <c r="N21394">
        <f t="shared" si="334"/>
        <v>0</v>
      </c>
    </row>
    <row r="21395" spans="1:14" x14ac:dyDescent="0.2">
      <c r="A21395" t="s">
        <v>21302</v>
      </c>
      <c r="B21395" t="s">
        <v>40460</v>
      </c>
      <c r="I21395" t="s">
        <v>5</v>
      </c>
      <c r="J21395">
        <v>12.51</v>
      </c>
      <c r="M21395">
        <v>12.51</v>
      </c>
      <c r="N21395">
        <f t="shared" si="334"/>
        <v>0</v>
      </c>
    </row>
    <row r="21396" spans="1:14" x14ac:dyDescent="0.2">
      <c r="A21396" t="s">
        <v>21303</v>
      </c>
      <c r="B21396" t="s">
        <v>40460</v>
      </c>
      <c r="I21396" t="s">
        <v>5</v>
      </c>
      <c r="J21396">
        <v>11.93</v>
      </c>
      <c r="M21396">
        <v>11.93</v>
      </c>
      <c r="N21396">
        <f t="shared" si="334"/>
        <v>0</v>
      </c>
    </row>
    <row r="21397" spans="1:14" x14ac:dyDescent="0.2">
      <c r="A21397" t="s">
        <v>21304</v>
      </c>
      <c r="B21397" t="s">
        <v>40461</v>
      </c>
      <c r="I21397" t="s">
        <v>5</v>
      </c>
      <c r="J21397">
        <v>13.24</v>
      </c>
      <c r="M21397">
        <v>13.24</v>
      </c>
      <c r="N21397">
        <f t="shared" si="334"/>
        <v>0</v>
      </c>
    </row>
    <row r="21398" spans="1:14" x14ac:dyDescent="0.2">
      <c r="A21398" t="s">
        <v>21305</v>
      </c>
      <c r="B21398" t="s">
        <v>40461</v>
      </c>
      <c r="I21398" t="s">
        <v>5</v>
      </c>
      <c r="J21398">
        <v>12.66</v>
      </c>
      <c r="M21398">
        <v>12.66</v>
      </c>
      <c r="N21398">
        <f t="shared" si="334"/>
        <v>0</v>
      </c>
    </row>
    <row r="21399" spans="1:14" x14ac:dyDescent="0.2">
      <c r="A21399" t="s">
        <v>21306</v>
      </c>
      <c r="B21399" t="s">
        <v>40462</v>
      </c>
      <c r="I21399" t="s">
        <v>5</v>
      </c>
      <c r="J21399">
        <v>16.48</v>
      </c>
      <c r="M21399">
        <v>16.48</v>
      </c>
      <c r="N21399">
        <f t="shared" si="334"/>
        <v>0</v>
      </c>
    </row>
    <row r="21400" spans="1:14" x14ac:dyDescent="0.2">
      <c r="A21400" t="s">
        <v>21307</v>
      </c>
      <c r="B21400" t="s">
        <v>40462</v>
      </c>
      <c r="I21400" t="s">
        <v>5</v>
      </c>
      <c r="J21400">
        <v>15.9</v>
      </c>
      <c r="M21400">
        <v>15.9</v>
      </c>
      <c r="N21400">
        <f t="shared" si="334"/>
        <v>0</v>
      </c>
    </row>
    <row r="21401" spans="1:14" x14ac:dyDescent="0.2">
      <c r="A21401" t="s">
        <v>21308</v>
      </c>
      <c r="B21401" t="s">
        <v>40463</v>
      </c>
      <c r="I21401" t="s">
        <v>5</v>
      </c>
      <c r="J21401">
        <v>14.06</v>
      </c>
      <c r="M21401">
        <v>14.06</v>
      </c>
      <c r="N21401">
        <f t="shared" si="334"/>
        <v>0</v>
      </c>
    </row>
    <row r="21402" spans="1:14" x14ac:dyDescent="0.2">
      <c r="A21402" t="s">
        <v>21309</v>
      </c>
      <c r="B21402" t="s">
        <v>40463</v>
      </c>
      <c r="I21402" t="s">
        <v>5</v>
      </c>
      <c r="J21402">
        <v>13.48</v>
      </c>
      <c r="M21402">
        <v>13.48</v>
      </c>
      <c r="N21402">
        <f t="shared" si="334"/>
        <v>0</v>
      </c>
    </row>
    <row r="21403" spans="1:14" x14ac:dyDescent="0.2">
      <c r="A21403" t="s">
        <v>21310</v>
      </c>
      <c r="B21403" t="s">
        <v>40464</v>
      </c>
      <c r="I21403" t="s">
        <v>5</v>
      </c>
      <c r="J21403">
        <v>12.89</v>
      </c>
      <c r="M21403">
        <v>12.89</v>
      </c>
      <c r="N21403">
        <f t="shared" si="334"/>
        <v>0</v>
      </c>
    </row>
    <row r="21404" spans="1:14" x14ac:dyDescent="0.2">
      <c r="A21404" t="s">
        <v>21311</v>
      </c>
      <c r="B21404" t="s">
        <v>40464</v>
      </c>
      <c r="I21404" t="s">
        <v>5</v>
      </c>
      <c r="J21404">
        <v>12.89</v>
      </c>
      <c r="M21404">
        <v>12.89</v>
      </c>
      <c r="N21404">
        <f t="shared" si="334"/>
        <v>0</v>
      </c>
    </row>
    <row r="21405" spans="1:14" x14ac:dyDescent="0.2">
      <c r="A21405" t="s">
        <v>21312</v>
      </c>
      <c r="B21405" t="s">
        <v>40465</v>
      </c>
      <c r="I21405" t="s">
        <v>5</v>
      </c>
      <c r="J21405">
        <v>28.12</v>
      </c>
      <c r="M21405">
        <v>28.12</v>
      </c>
      <c r="N21405">
        <f t="shared" si="334"/>
        <v>0</v>
      </c>
    </row>
    <row r="21406" spans="1:14" x14ac:dyDescent="0.2">
      <c r="A21406" t="s">
        <v>21313</v>
      </c>
      <c r="B21406" t="s">
        <v>40465</v>
      </c>
      <c r="I21406" t="s">
        <v>5</v>
      </c>
      <c r="J21406">
        <v>28.12</v>
      </c>
      <c r="M21406">
        <v>28.12</v>
      </c>
      <c r="N21406">
        <f t="shared" si="334"/>
        <v>0</v>
      </c>
    </row>
    <row r="21407" spans="1:14" x14ac:dyDescent="0.2">
      <c r="A21407" t="s">
        <v>21314</v>
      </c>
      <c r="B21407" t="s">
        <v>40466</v>
      </c>
      <c r="I21407" t="s">
        <v>5</v>
      </c>
      <c r="J21407">
        <v>67.27</v>
      </c>
      <c r="M21407">
        <v>67.27</v>
      </c>
      <c r="N21407">
        <f t="shared" si="334"/>
        <v>0</v>
      </c>
    </row>
    <row r="21408" spans="1:14" x14ac:dyDescent="0.2">
      <c r="A21408" t="s">
        <v>21315</v>
      </c>
      <c r="B21408" t="s">
        <v>40466</v>
      </c>
      <c r="I21408" t="s">
        <v>5</v>
      </c>
      <c r="J21408">
        <v>67.27</v>
      </c>
      <c r="M21408">
        <v>67.27</v>
      </c>
      <c r="N21408">
        <f t="shared" si="334"/>
        <v>0</v>
      </c>
    </row>
    <row r="21409" spans="1:14" x14ac:dyDescent="0.2">
      <c r="A21409" t="s">
        <v>21316</v>
      </c>
      <c r="B21409" t="s">
        <v>40467</v>
      </c>
      <c r="I21409" t="s">
        <v>5</v>
      </c>
      <c r="J21409">
        <v>258.31</v>
      </c>
      <c r="M21409">
        <v>258.31</v>
      </c>
      <c r="N21409">
        <f t="shared" si="334"/>
        <v>0</v>
      </c>
    </row>
    <row r="21410" spans="1:14" x14ac:dyDescent="0.2">
      <c r="A21410" t="s">
        <v>21317</v>
      </c>
      <c r="B21410" t="s">
        <v>40467</v>
      </c>
      <c r="I21410" t="s">
        <v>5</v>
      </c>
      <c r="J21410">
        <v>258.31</v>
      </c>
      <c r="M21410">
        <v>258.31</v>
      </c>
      <c r="N21410">
        <f t="shared" si="334"/>
        <v>0</v>
      </c>
    </row>
    <row r="21411" spans="1:14" x14ac:dyDescent="0.2">
      <c r="A21411" t="s">
        <v>21318</v>
      </c>
      <c r="B21411" t="s">
        <v>26677</v>
      </c>
      <c r="I21411" t="s">
        <v>5</v>
      </c>
      <c r="J21411">
        <v>8.5</v>
      </c>
      <c r="M21411">
        <v>8.5</v>
      </c>
      <c r="N21411">
        <f t="shared" si="334"/>
        <v>0</v>
      </c>
    </row>
    <row r="21412" spans="1:14" x14ac:dyDescent="0.2">
      <c r="A21412" t="s">
        <v>21319</v>
      </c>
      <c r="B21412" t="s">
        <v>26677</v>
      </c>
      <c r="I21412" t="s">
        <v>5</v>
      </c>
      <c r="J21412">
        <v>8.5</v>
      </c>
      <c r="M21412">
        <v>8.5</v>
      </c>
      <c r="N21412">
        <f t="shared" si="334"/>
        <v>0</v>
      </c>
    </row>
    <row r="21413" spans="1:14" x14ac:dyDescent="0.2">
      <c r="A21413" t="s">
        <v>21320</v>
      </c>
      <c r="B21413" t="s">
        <v>26678</v>
      </c>
      <c r="I21413" t="s">
        <v>5</v>
      </c>
      <c r="J21413">
        <v>101.91</v>
      </c>
      <c r="M21413">
        <v>101.91</v>
      </c>
      <c r="N21413">
        <f t="shared" si="334"/>
        <v>0</v>
      </c>
    </row>
    <row r="21414" spans="1:14" x14ac:dyDescent="0.2">
      <c r="A21414" t="s">
        <v>21321</v>
      </c>
      <c r="B21414" t="s">
        <v>26678</v>
      </c>
      <c r="I21414" t="s">
        <v>5</v>
      </c>
      <c r="J21414">
        <v>101.91</v>
      </c>
      <c r="M21414">
        <v>101.91</v>
      </c>
      <c r="N21414">
        <f t="shared" si="334"/>
        <v>0</v>
      </c>
    </row>
    <row r="21415" spans="1:14" x14ac:dyDescent="0.2">
      <c r="A21415" t="s">
        <v>21322</v>
      </c>
      <c r="B21415" t="s">
        <v>26679</v>
      </c>
      <c r="I21415" t="s">
        <v>5</v>
      </c>
      <c r="J21415">
        <v>122.89</v>
      </c>
      <c r="M21415">
        <v>122.89</v>
      </c>
      <c r="N21415">
        <f t="shared" si="334"/>
        <v>0</v>
      </c>
    </row>
    <row r="21416" spans="1:14" x14ac:dyDescent="0.2">
      <c r="A21416" t="s">
        <v>21323</v>
      </c>
      <c r="B21416" t="s">
        <v>26679</v>
      </c>
      <c r="I21416" t="s">
        <v>5</v>
      </c>
      <c r="J21416">
        <v>122.89</v>
      </c>
      <c r="M21416">
        <v>122.89</v>
      </c>
      <c r="N21416">
        <f t="shared" si="334"/>
        <v>0</v>
      </c>
    </row>
    <row r="21417" spans="1:14" x14ac:dyDescent="0.2">
      <c r="A21417" t="s">
        <v>21324</v>
      </c>
      <c r="B21417" t="s">
        <v>22412</v>
      </c>
      <c r="I21417" t="s">
        <v>5</v>
      </c>
      <c r="J21417">
        <v>28.97</v>
      </c>
      <c r="M21417">
        <v>28.97</v>
      </c>
      <c r="N21417">
        <f t="shared" si="334"/>
        <v>0</v>
      </c>
    </row>
    <row r="21418" spans="1:14" x14ac:dyDescent="0.2">
      <c r="A21418" t="s">
        <v>21325</v>
      </c>
      <c r="B21418" t="s">
        <v>22412</v>
      </c>
      <c r="I21418" t="s">
        <v>5</v>
      </c>
      <c r="J21418">
        <v>28.97</v>
      </c>
      <c r="M21418">
        <v>28.97</v>
      </c>
      <c r="N21418">
        <f t="shared" si="334"/>
        <v>0</v>
      </c>
    </row>
    <row r="21419" spans="1:14" x14ac:dyDescent="0.2">
      <c r="A21419" t="s">
        <v>21326</v>
      </c>
      <c r="B21419" t="s">
        <v>22413</v>
      </c>
      <c r="I21419" t="s">
        <v>5</v>
      </c>
      <c r="J21419">
        <v>13.99</v>
      </c>
      <c r="M21419">
        <v>13.99</v>
      </c>
      <c r="N21419">
        <f t="shared" si="334"/>
        <v>0</v>
      </c>
    </row>
    <row r="21420" spans="1:14" x14ac:dyDescent="0.2">
      <c r="A21420" t="s">
        <v>21327</v>
      </c>
      <c r="B21420" t="s">
        <v>22413</v>
      </c>
      <c r="I21420" t="s">
        <v>5</v>
      </c>
      <c r="J21420">
        <v>13.99</v>
      </c>
      <c r="M21420">
        <v>13.99</v>
      </c>
      <c r="N21420">
        <f t="shared" si="334"/>
        <v>0</v>
      </c>
    </row>
    <row r="21421" spans="1:14" x14ac:dyDescent="0.2">
      <c r="A21421" t="s">
        <v>21328</v>
      </c>
      <c r="B21421" t="s">
        <v>22414</v>
      </c>
      <c r="I21421" t="s">
        <v>5</v>
      </c>
      <c r="J21421">
        <v>12.6</v>
      </c>
      <c r="M21421">
        <v>12.6</v>
      </c>
      <c r="N21421">
        <f t="shared" si="334"/>
        <v>0</v>
      </c>
    </row>
    <row r="21422" spans="1:14" x14ac:dyDescent="0.2">
      <c r="A21422" t="s">
        <v>21329</v>
      </c>
      <c r="B21422" t="s">
        <v>22414</v>
      </c>
      <c r="I21422" t="s">
        <v>5</v>
      </c>
      <c r="J21422">
        <v>12.6</v>
      </c>
      <c r="M21422">
        <v>12.6</v>
      </c>
      <c r="N21422">
        <f t="shared" si="334"/>
        <v>0</v>
      </c>
    </row>
    <row r="21423" spans="1:14" x14ac:dyDescent="0.2">
      <c r="A21423" t="s">
        <v>21330</v>
      </c>
      <c r="B21423" t="s">
        <v>22415</v>
      </c>
      <c r="I21423" t="s">
        <v>5</v>
      </c>
      <c r="J21423">
        <v>33.11</v>
      </c>
      <c r="M21423">
        <v>33.11</v>
      </c>
      <c r="N21423">
        <f t="shared" si="334"/>
        <v>0</v>
      </c>
    </row>
    <row r="21424" spans="1:14" x14ac:dyDescent="0.2">
      <c r="A21424" t="s">
        <v>21331</v>
      </c>
      <c r="B21424" t="s">
        <v>22415</v>
      </c>
      <c r="I21424" t="s">
        <v>5</v>
      </c>
      <c r="J21424">
        <v>33.11</v>
      </c>
      <c r="M21424">
        <v>33.11</v>
      </c>
      <c r="N21424">
        <f t="shared" si="334"/>
        <v>0</v>
      </c>
    </row>
    <row r="21425" spans="1:14" x14ac:dyDescent="0.2">
      <c r="A21425" t="s">
        <v>21332</v>
      </c>
      <c r="B21425" t="s">
        <v>22416</v>
      </c>
      <c r="I21425" t="s">
        <v>5</v>
      </c>
      <c r="J21425">
        <v>39.32</v>
      </c>
      <c r="M21425">
        <v>39.32</v>
      </c>
      <c r="N21425">
        <f t="shared" si="334"/>
        <v>0</v>
      </c>
    </row>
    <row r="21426" spans="1:14" x14ac:dyDescent="0.2">
      <c r="A21426" t="s">
        <v>21333</v>
      </c>
      <c r="B21426" t="s">
        <v>22416</v>
      </c>
      <c r="I21426" t="s">
        <v>5</v>
      </c>
      <c r="J21426">
        <v>39.32</v>
      </c>
      <c r="M21426">
        <v>39.32</v>
      </c>
      <c r="N21426">
        <f t="shared" si="334"/>
        <v>0</v>
      </c>
    </row>
    <row r="21427" spans="1:14" x14ac:dyDescent="0.2">
      <c r="A21427" t="s">
        <v>21334</v>
      </c>
      <c r="B21427" t="s">
        <v>22417</v>
      </c>
      <c r="I21427" t="s">
        <v>5</v>
      </c>
      <c r="J21427">
        <v>134.38999999999999</v>
      </c>
      <c r="M21427">
        <v>134.38999999999999</v>
      </c>
      <c r="N21427">
        <f t="shared" si="334"/>
        <v>0</v>
      </c>
    </row>
    <row r="21428" spans="1:14" x14ac:dyDescent="0.2">
      <c r="A21428" t="s">
        <v>21335</v>
      </c>
      <c r="B21428" t="s">
        <v>22417</v>
      </c>
      <c r="I21428" t="s">
        <v>5</v>
      </c>
      <c r="J21428">
        <v>134.38999999999999</v>
      </c>
      <c r="M21428">
        <v>134.38999999999999</v>
      </c>
      <c r="N21428">
        <f t="shared" si="334"/>
        <v>0</v>
      </c>
    </row>
    <row r="21429" spans="1:14" x14ac:dyDescent="0.2">
      <c r="A21429" t="s">
        <v>21336</v>
      </c>
      <c r="B21429" t="s">
        <v>22418</v>
      </c>
      <c r="I21429" t="s">
        <v>5</v>
      </c>
      <c r="J21429">
        <v>9.89</v>
      </c>
      <c r="M21429">
        <v>9.89</v>
      </c>
      <c r="N21429">
        <f t="shared" si="334"/>
        <v>0</v>
      </c>
    </row>
    <row r="21430" spans="1:14" x14ac:dyDescent="0.2">
      <c r="A21430" t="s">
        <v>21337</v>
      </c>
      <c r="B21430" t="s">
        <v>22418</v>
      </c>
      <c r="I21430" t="s">
        <v>5</v>
      </c>
      <c r="J21430">
        <v>9.89</v>
      </c>
      <c r="M21430">
        <v>9.89</v>
      </c>
      <c r="N21430">
        <f t="shared" si="334"/>
        <v>0</v>
      </c>
    </row>
    <row r="21431" spans="1:14" x14ac:dyDescent="0.2">
      <c r="A21431" t="s">
        <v>21338</v>
      </c>
      <c r="B21431" t="s">
        <v>40468</v>
      </c>
      <c r="I21431" t="s">
        <v>5</v>
      </c>
      <c r="J21431">
        <v>25.69</v>
      </c>
      <c r="M21431">
        <v>25.69</v>
      </c>
      <c r="N21431">
        <f t="shared" si="334"/>
        <v>0</v>
      </c>
    </row>
    <row r="21432" spans="1:14" x14ac:dyDescent="0.2">
      <c r="A21432" t="s">
        <v>21339</v>
      </c>
      <c r="B21432" t="s">
        <v>40468</v>
      </c>
      <c r="I21432" t="s">
        <v>5</v>
      </c>
      <c r="J21432">
        <v>25.69</v>
      </c>
      <c r="M21432">
        <v>25.69</v>
      </c>
      <c r="N21432">
        <f t="shared" si="334"/>
        <v>0</v>
      </c>
    </row>
    <row r="21433" spans="1:14" x14ac:dyDescent="0.2">
      <c r="A21433" t="s">
        <v>21340</v>
      </c>
      <c r="B21433" t="s">
        <v>22419</v>
      </c>
      <c r="I21433" t="s">
        <v>5</v>
      </c>
      <c r="J21433">
        <v>409.94</v>
      </c>
      <c r="M21433">
        <v>409.94</v>
      </c>
      <c r="N21433">
        <f t="shared" si="334"/>
        <v>0</v>
      </c>
    </row>
    <row r="21434" spans="1:14" x14ac:dyDescent="0.2">
      <c r="A21434" t="s">
        <v>21341</v>
      </c>
      <c r="B21434" t="s">
        <v>22419</v>
      </c>
      <c r="I21434" t="s">
        <v>5</v>
      </c>
      <c r="J21434">
        <v>409.94</v>
      </c>
      <c r="M21434">
        <v>409.94</v>
      </c>
      <c r="N21434">
        <f t="shared" si="334"/>
        <v>0</v>
      </c>
    </row>
    <row r="21435" spans="1:14" x14ac:dyDescent="0.2">
      <c r="A21435" t="s">
        <v>21342</v>
      </c>
      <c r="B21435" t="s">
        <v>22420</v>
      </c>
      <c r="I21435" t="s">
        <v>5</v>
      </c>
      <c r="J21435">
        <v>79.16</v>
      </c>
      <c r="M21435">
        <v>79.16</v>
      </c>
      <c r="N21435">
        <f t="shared" si="334"/>
        <v>0</v>
      </c>
    </row>
    <row r="21436" spans="1:14" x14ac:dyDescent="0.2">
      <c r="A21436" t="s">
        <v>21343</v>
      </c>
      <c r="B21436" t="s">
        <v>22420</v>
      </c>
      <c r="I21436" t="s">
        <v>5</v>
      </c>
      <c r="J21436">
        <v>79.16</v>
      </c>
      <c r="M21436">
        <v>79.16</v>
      </c>
      <c r="N21436">
        <f t="shared" si="334"/>
        <v>0</v>
      </c>
    </row>
    <row r="21437" spans="1:14" x14ac:dyDescent="0.2">
      <c r="A21437" t="s">
        <v>21344</v>
      </c>
      <c r="B21437" t="s">
        <v>40469</v>
      </c>
      <c r="I21437" t="s">
        <v>5</v>
      </c>
      <c r="J21437">
        <v>21.89</v>
      </c>
      <c r="M21437">
        <v>21.89</v>
      </c>
      <c r="N21437">
        <f t="shared" si="334"/>
        <v>0</v>
      </c>
    </row>
    <row r="21438" spans="1:14" x14ac:dyDescent="0.2">
      <c r="A21438" t="s">
        <v>21345</v>
      </c>
      <c r="B21438" t="s">
        <v>40469</v>
      </c>
      <c r="I21438" t="s">
        <v>5</v>
      </c>
      <c r="J21438">
        <v>18.97</v>
      </c>
      <c r="M21438">
        <v>18.97</v>
      </c>
      <c r="N21438">
        <f t="shared" si="334"/>
        <v>0</v>
      </c>
    </row>
    <row r="21439" spans="1:14" x14ac:dyDescent="0.2">
      <c r="A21439" t="s">
        <v>21346</v>
      </c>
      <c r="B21439" t="s">
        <v>40470</v>
      </c>
      <c r="I21439" t="s">
        <v>5</v>
      </c>
      <c r="J21439">
        <v>121.2</v>
      </c>
      <c r="M21439">
        <v>121.2</v>
      </c>
      <c r="N21439">
        <f t="shared" si="334"/>
        <v>0</v>
      </c>
    </row>
    <row r="21440" spans="1:14" x14ac:dyDescent="0.2">
      <c r="A21440" t="s">
        <v>21347</v>
      </c>
      <c r="B21440" t="s">
        <v>40470</v>
      </c>
      <c r="I21440" t="s">
        <v>5</v>
      </c>
      <c r="J21440">
        <v>118.28</v>
      </c>
      <c r="M21440">
        <v>118.28</v>
      </c>
      <c r="N21440">
        <f t="shared" si="334"/>
        <v>0</v>
      </c>
    </row>
    <row r="21441" spans="1:14" x14ac:dyDescent="0.2">
      <c r="A21441" t="s">
        <v>21348</v>
      </c>
      <c r="B21441" t="s">
        <v>40471</v>
      </c>
      <c r="I21441" t="s">
        <v>5</v>
      </c>
      <c r="J21441">
        <v>21.89</v>
      </c>
      <c r="M21441">
        <v>21.89</v>
      </c>
      <c r="N21441">
        <f t="shared" si="334"/>
        <v>0</v>
      </c>
    </row>
    <row r="21442" spans="1:14" x14ac:dyDescent="0.2">
      <c r="A21442" t="s">
        <v>21349</v>
      </c>
      <c r="B21442" t="s">
        <v>40471</v>
      </c>
      <c r="I21442" t="s">
        <v>5</v>
      </c>
      <c r="J21442">
        <v>18.97</v>
      </c>
      <c r="M21442">
        <v>18.97</v>
      </c>
      <c r="N21442">
        <f t="shared" si="334"/>
        <v>0</v>
      </c>
    </row>
    <row r="21443" spans="1:14" x14ac:dyDescent="0.2">
      <c r="A21443" t="s">
        <v>21350</v>
      </c>
      <c r="B21443" t="s">
        <v>40472</v>
      </c>
      <c r="I21443" t="s">
        <v>5</v>
      </c>
      <c r="J21443">
        <v>284.87</v>
      </c>
      <c r="M21443">
        <v>284.87</v>
      </c>
      <c r="N21443">
        <f t="shared" si="334"/>
        <v>0</v>
      </c>
    </row>
    <row r="21444" spans="1:14" x14ac:dyDescent="0.2">
      <c r="A21444" t="s">
        <v>21351</v>
      </c>
      <c r="B21444" t="s">
        <v>40472</v>
      </c>
      <c r="I21444" t="s">
        <v>5</v>
      </c>
      <c r="J21444">
        <v>268.89999999999998</v>
      </c>
      <c r="M21444">
        <v>268.89999999999998</v>
      </c>
      <c r="N21444">
        <f t="shared" ref="N21444:N21507" si="335">J21444-M21444</f>
        <v>0</v>
      </c>
    </row>
    <row r="21445" spans="1:14" x14ac:dyDescent="0.2">
      <c r="A21445" t="s">
        <v>21352</v>
      </c>
      <c r="B21445" t="s">
        <v>40473</v>
      </c>
      <c r="I21445" t="s">
        <v>5</v>
      </c>
      <c r="J21445">
        <v>367.06</v>
      </c>
      <c r="M21445">
        <v>367.06</v>
      </c>
      <c r="N21445">
        <f t="shared" si="335"/>
        <v>0</v>
      </c>
    </row>
    <row r="21446" spans="1:14" x14ac:dyDescent="0.2">
      <c r="A21446" t="s">
        <v>21353</v>
      </c>
      <c r="B21446" t="s">
        <v>40473</v>
      </c>
      <c r="I21446" t="s">
        <v>5</v>
      </c>
      <c r="J21446">
        <v>346.99</v>
      </c>
      <c r="M21446">
        <v>346.99</v>
      </c>
      <c r="N21446">
        <f t="shared" si="335"/>
        <v>0</v>
      </c>
    </row>
    <row r="21447" spans="1:14" x14ac:dyDescent="0.2">
      <c r="A21447" t="s">
        <v>21354</v>
      </c>
      <c r="B21447" t="s">
        <v>40474</v>
      </c>
      <c r="I21447" t="s">
        <v>5</v>
      </c>
      <c r="J21447">
        <v>189.7</v>
      </c>
      <c r="M21447">
        <v>189.7</v>
      </c>
      <c r="N21447">
        <f t="shared" si="335"/>
        <v>0</v>
      </c>
    </row>
    <row r="21448" spans="1:14" x14ac:dyDescent="0.2">
      <c r="A21448" t="s">
        <v>21355</v>
      </c>
      <c r="B21448" t="s">
        <v>40474</v>
      </c>
      <c r="I21448" t="s">
        <v>5</v>
      </c>
      <c r="J21448">
        <v>178.02</v>
      </c>
      <c r="M21448">
        <v>178.02</v>
      </c>
      <c r="N21448">
        <f t="shared" si="335"/>
        <v>0</v>
      </c>
    </row>
    <row r="21449" spans="1:14" x14ac:dyDescent="0.2">
      <c r="A21449" t="s">
        <v>21356</v>
      </c>
      <c r="B21449" t="s">
        <v>40475</v>
      </c>
      <c r="I21449" t="s">
        <v>5</v>
      </c>
      <c r="J21449">
        <v>259.89</v>
      </c>
      <c r="M21449">
        <v>259.89</v>
      </c>
      <c r="N21449">
        <f t="shared" si="335"/>
        <v>0</v>
      </c>
    </row>
    <row r="21450" spans="1:14" x14ac:dyDescent="0.2">
      <c r="A21450" t="s">
        <v>21357</v>
      </c>
      <c r="B21450" t="s">
        <v>40475</v>
      </c>
      <c r="I21450" t="s">
        <v>5</v>
      </c>
      <c r="J21450">
        <v>244.32</v>
      </c>
      <c r="M21450">
        <v>244.32</v>
      </c>
      <c r="N21450">
        <f t="shared" si="335"/>
        <v>0</v>
      </c>
    </row>
    <row r="21451" spans="1:14" x14ac:dyDescent="0.2">
      <c r="A21451" t="s">
        <v>21358</v>
      </c>
      <c r="B21451" t="s">
        <v>40476</v>
      </c>
      <c r="I21451" t="s">
        <v>5</v>
      </c>
      <c r="J21451">
        <v>330.09</v>
      </c>
      <c r="M21451">
        <v>330.09</v>
      </c>
      <c r="N21451">
        <f t="shared" si="335"/>
        <v>0</v>
      </c>
    </row>
    <row r="21452" spans="1:14" x14ac:dyDescent="0.2">
      <c r="A21452" t="s">
        <v>21359</v>
      </c>
      <c r="B21452" t="s">
        <v>40476</v>
      </c>
      <c r="I21452" t="s">
        <v>5</v>
      </c>
      <c r="J21452">
        <v>310.62</v>
      </c>
      <c r="M21452">
        <v>310.62</v>
      </c>
      <c r="N21452">
        <f t="shared" si="335"/>
        <v>0</v>
      </c>
    </row>
    <row r="21453" spans="1:14" x14ac:dyDescent="0.2">
      <c r="A21453" t="s">
        <v>21360</v>
      </c>
      <c r="B21453" t="s">
        <v>40477</v>
      </c>
      <c r="I21453" t="s">
        <v>5</v>
      </c>
      <c r="J21453">
        <v>182.62</v>
      </c>
      <c r="M21453">
        <v>182.62</v>
      </c>
      <c r="N21453">
        <f t="shared" si="335"/>
        <v>0</v>
      </c>
    </row>
    <row r="21454" spans="1:14" x14ac:dyDescent="0.2">
      <c r="A21454" t="s">
        <v>21361</v>
      </c>
      <c r="B21454" t="s">
        <v>40477</v>
      </c>
      <c r="I21454" t="s">
        <v>5</v>
      </c>
      <c r="J21454">
        <v>174.84</v>
      </c>
      <c r="M21454">
        <v>174.84</v>
      </c>
      <c r="N21454">
        <f t="shared" si="335"/>
        <v>0</v>
      </c>
    </row>
    <row r="21455" spans="1:14" x14ac:dyDescent="0.2">
      <c r="A21455" t="s">
        <v>21362</v>
      </c>
      <c r="B21455" t="s">
        <v>40478</v>
      </c>
      <c r="I21455" t="s">
        <v>5</v>
      </c>
      <c r="J21455">
        <v>397.2</v>
      </c>
      <c r="M21455">
        <v>397.2</v>
      </c>
      <c r="N21455">
        <f t="shared" si="335"/>
        <v>0</v>
      </c>
    </row>
    <row r="21456" spans="1:14" x14ac:dyDescent="0.2">
      <c r="A21456" t="s">
        <v>21363</v>
      </c>
      <c r="B21456" t="s">
        <v>40478</v>
      </c>
      <c r="I21456" t="s">
        <v>5</v>
      </c>
      <c r="J21456">
        <v>389.41</v>
      </c>
      <c r="M21456">
        <v>389.41</v>
      </c>
      <c r="N21456">
        <f t="shared" si="335"/>
        <v>0</v>
      </c>
    </row>
    <row r="21457" spans="1:14" x14ac:dyDescent="0.2">
      <c r="A21457" t="s">
        <v>21364</v>
      </c>
      <c r="B21457" t="s">
        <v>40479</v>
      </c>
      <c r="I21457" t="s">
        <v>5</v>
      </c>
      <c r="J21457">
        <v>518.9</v>
      </c>
      <c r="M21457">
        <v>518.9</v>
      </c>
      <c r="N21457">
        <f t="shared" si="335"/>
        <v>0</v>
      </c>
    </row>
    <row r="21458" spans="1:14" x14ac:dyDescent="0.2">
      <c r="A21458" t="s">
        <v>21365</v>
      </c>
      <c r="B21458" t="s">
        <v>40479</v>
      </c>
      <c r="I21458" t="s">
        <v>5</v>
      </c>
      <c r="J21458">
        <v>511.11</v>
      </c>
      <c r="M21458">
        <v>511.11</v>
      </c>
      <c r="N21458">
        <f t="shared" si="335"/>
        <v>0</v>
      </c>
    </row>
    <row r="21459" spans="1:14" x14ac:dyDescent="0.2">
      <c r="A21459" t="s">
        <v>21366</v>
      </c>
      <c r="B21459" t="s">
        <v>40480</v>
      </c>
      <c r="I21459" t="s">
        <v>5</v>
      </c>
      <c r="J21459">
        <v>608.45000000000005</v>
      </c>
      <c r="M21459">
        <v>608.45000000000005</v>
      </c>
      <c r="N21459">
        <f t="shared" si="335"/>
        <v>0</v>
      </c>
    </row>
    <row r="21460" spans="1:14" x14ac:dyDescent="0.2">
      <c r="A21460" t="s">
        <v>21367</v>
      </c>
      <c r="B21460" t="s">
        <v>40480</v>
      </c>
      <c r="I21460" t="s">
        <v>5</v>
      </c>
      <c r="J21460">
        <v>592.87</v>
      </c>
      <c r="M21460">
        <v>592.87</v>
      </c>
      <c r="N21460">
        <f t="shared" si="335"/>
        <v>0</v>
      </c>
    </row>
    <row r="21461" spans="1:14" x14ac:dyDescent="0.2">
      <c r="A21461" t="s">
        <v>21368</v>
      </c>
      <c r="B21461" t="s">
        <v>40481</v>
      </c>
      <c r="I21461" t="s">
        <v>5</v>
      </c>
      <c r="J21461">
        <v>839.77</v>
      </c>
      <c r="M21461">
        <v>839.77</v>
      </c>
      <c r="N21461">
        <f t="shared" si="335"/>
        <v>0</v>
      </c>
    </row>
    <row r="21462" spans="1:14" x14ac:dyDescent="0.2">
      <c r="A21462" t="s">
        <v>21369</v>
      </c>
      <c r="B21462" t="s">
        <v>40481</v>
      </c>
      <c r="I21462" t="s">
        <v>5</v>
      </c>
      <c r="J21462">
        <v>824.19</v>
      </c>
      <c r="M21462">
        <v>824.19</v>
      </c>
      <c r="N21462">
        <f t="shared" si="335"/>
        <v>0</v>
      </c>
    </row>
    <row r="21463" spans="1:14" x14ac:dyDescent="0.2">
      <c r="A21463" t="s">
        <v>21370</v>
      </c>
      <c r="B21463" t="s">
        <v>40482</v>
      </c>
      <c r="I21463" t="s">
        <v>5</v>
      </c>
      <c r="J21463">
        <v>87.57</v>
      </c>
      <c r="M21463">
        <v>87.57</v>
      </c>
      <c r="N21463">
        <f t="shared" si="335"/>
        <v>0</v>
      </c>
    </row>
    <row r="21464" spans="1:14" x14ac:dyDescent="0.2">
      <c r="A21464" t="s">
        <v>21371</v>
      </c>
      <c r="B21464" t="s">
        <v>40482</v>
      </c>
      <c r="I21464" t="s">
        <v>5</v>
      </c>
      <c r="J21464">
        <v>75.89</v>
      </c>
      <c r="M21464">
        <v>75.89</v>
      </c>
      <c r="N21464">
        <f t="shared" si="335"/>
        <v>0</v>
      </c>
    </row>
    <row r="21465" spans="1:14" x14ac:dyDescent="0.2">
      <c r="A21465" t="s">
        <v>21372</v>
      </c>
      <c r="B21465" t="s">
        <v>22421</v>
      </c>
      <c r="I21465" t="s">
        <v>5</v>
      </c>
      <c r="J21465">
        <v>14.59</v>
      </c>
      <c r="M21465">
        <v>14.59</v>
      </c>
      <c r="N21465">
        <f t="shared" si="335"/>
        <v>0</v>
      </c>
    </row>
    <row r="21466" spans="1:14" x14ac:dyDescent="0.2">
      <c r="A21466" t="s">
        <v>21373</v>
      </c>
      <c r="B21466" t="s">
        <v>22421</v>
      </c>
      <c r="I21466" t="s">
        <v>5</v>
      </c>
      <c r="J21466">
        <v>12.64</v>
      </c>
      <c r="M21466">
        <v>12.64</v>
      </c>
      <c r="N21466">
        <f t="shared" si="335"/>
        <v>0</v>
      </c>
    </row>
    <row r="21467" spans="1:14" x14ac:dyDescent="0.2">
      <c r="A21467" t="s">
        <v>21374</v>
      </c>
      <c r="B21467" t="s">
        <v>41243</v>
      </c>
      <c r="I21467" t="s">
        <v>5</v>
      </c>
      <c r="J21467">
        <v>498</v>
      </c>
      <c r="M21467">
        <v>498</v>
      </c>
      <c r="N21467">
        <f t="shared" si="335"/>
        <v>0</v>
      </c>
    </row>
    <row r="21468" spans="1:14" x14ac:dyDescent="0.2">
      <c r="A21468" t="s">
        <v>21375</v>
      </c>
      <c r="B21468" t="s">
        <v>41243</v>
      </c>
      <c r="I21468" t="s">
        <v>5</v>
      </c>
      <c r="J21468">
        <v>498</v>
      </c>
      <c r="M21468">
        <v>498</v>
      </c>
      <c r="N21468">
        <f t="shared" si="335"/>
        <v>0</v>
      </c>
    </row>
    <row r="21469" spans="1:14" x14ac:dyDescent="0.2">
      <c r="A21469" t="s">
        <v>21376</v>
      </c>
      <c r="B21469" t="s">
        <v>41244</v>
      </c>
      <c r="I21469" t="s">
        <v>5</v>
      </c>
      <c r="J21469">
        <v>89.9</v>
      </c>
      <c r="M21469">
        <v>89.9</v>
      </c>
      <c r="N21469">
        <f t="shared" si="335"/>
        <v>0</v>
      </c>
    </row>
    <row r="21470" spans="1:14" x14ac:dyDescent="0.2">
      <c r="A21470" t="s">
        <v>21377</v>
      </c>
      <c r="B21470" t="s">
        <v>41244</v>
      </c>
      <c r="I21470" t="s">
        <v>5</v>
      </c>
      <c r="J21470">
        <v>89.9</v>
      </c>
      <c r="M21470">
        <v>89.9</v>
      </c>
      <c r="N21470">
        <f t="shared" si="335"/>
        <v>0</v>
      </c>
    </row>
    <row r="21471" spans="1:14" x14ac:dyDescent="0.2">
      <c r="A21471" t="s">
        <v>21378</v>
      </c>
      <c r="B21471" t="s">
        <v>41245</v>
      </c>
      <c r="I21471" t="s">
        <v>5</v>
      </c>
      <c r="J21471">
        <v>205.61</v>
      </c>
      <c r="M21471">
        <v>205.61</v>
      </c>
      <c r="N21471">
        <f t="shared" si="335"/>
        <v>0</v>
      </c>
    </row>
    <row r="21472" spans="1:14" x14ac:dyDescent="0.2">
      <c r="A21472" t="s">
        <v>21379</v>
      </c>
      <c r="B21472" t="s">
        <v>41245</v>
      </c>
      <c r="I21472" t="s">
        <v>5</v>
      </c>
      <c r="J21472">
        <v>205.61</v>
      </c>
      <c r="M21472">
        <v>205.61</v>
      </c>
      <c r="N21472">
        <f t="shared" si="335"/>
        <v>0</v>
      </c>
    </row>
    <row r="21473" spans="1:14" x14ac:dyDescent="0.2">
      <c r="A21473" t="s">
        <v>21380</v>
      </c>
      <c r="B21473" t="s">
        <v>41246</v>
      </c>
      <c r="I21473" t="s">
        <v>5</v>
      </c>
      <c r="J21473">
        <v>390</v>
      </c>
      <c r="M21473">
        <v>390</v>
      </c>
      <c r="N21473">
        <f t="shared" si="335"/>
        <v>0</v>
      </c>
    </row>
    <row r="21474" spans="1:14" x14ac:dyDescent="0.2">
      <c r="A21474" t="s">
        <v>21381</v>
      </c>
      <c r="B21474" t="s">
        <v>41246</v>
      </c>
      <c r="I21474" t="s">
        <v>5</v>
      </c>
      <c r="J21474">
        <v>390</v>
      </c>
      <c r="M21474">
        <v>390</v>
      </c>
      <c r="N21474">
        <f t="shared" si="335"/>
        <v>0</v>
      </c>
    </row>
    <row r="21475" spans="1:14" x14ac:dyDescent="0.2">
      <c r="A21475" t="s">
        <v>21382</v>
      </c>
      <c r="B21475" t="s">
        <v>40483</v>
      </c>
      <c r="I21475" t="s">
        <v>5</v>
      </c>
      <c r="J21475">
        <v>26.17</v>
      </c>
      <c r="M21475">
        <v>26.17</v>
      </c>
      <c r="N21475">
        <f t="shared" si="335"/>
        <v>0</v>
      </c>
    </row>
    <row r="21476" spans="1:14" x14ac:dyDescent="0.2">
      <c r="A21476" t="s">
        <v>21383</v>
      </c>
      <c r="B21476" t="s">
        <v>40483</v>
      </c>
      <c r="I21476" t="s">
        <v>5</v>
      </c>
      <c r="J21476">
        <v>26.17</v>
      </c>
      <c r="M21476">
        <v>26.17</v>
      </c>
      <c r="N21476">
        <f t="shared" si="335"/>
        <v>0</v>
      </c>
    </row>
    <row r="21477" spans="1:14" x14ac:dyDescent="0.2">
      <c r="A21477" t="s">
        <v>21384</v>
      </c>
      <c r="B21477" t="s">
        <v>40484</v>
      </c>
      <c r="I21477" t="s">
        <v>4</v>
      </c>
      <c r="J21477">
        <v>52.19</v>
      </c>
      <c r="M21477">
        <v>52.19</v>
      </c>
      <c r="N21477">
        <f t="shared" si="335"/>
        <v>0</v>
      </c>
    </row>
    <row r="21478" spans="1:14" x14ac:dyDescent="0.2">
      <c r="A21478" t="s">
        <v>21385</v>
      </c>
      <c r="B21478" t="s">
        <v>40484</v>
      </c>
      <c r="I21478" t="s">
        <v>4</v>
      </c>
      <c r="J21478">
        <v>52.19</v>
      </c>
      <c r="M21478">
        <v>52.19</v>
      </c>
      <c r="N21478">
        <f t="shared" si="335"/>
        <v>0</v>
      </c>
    </row>
    <row r="21479" spans="1:14" x14ac:dyDescent="0.2">
      <c r="A21479" t="s">
        <v>21386</v>
      </c>
      <c r="B21479" t="s">
        <v>40485</v>
      </c>
      <c r="I21479" t="s">
        <v>4</v>
      </c>
      <c r="J21479">
        <v>86.05</v>
      </c>
      <c r="M21479">
        <v>86.05</v>
      </c>
      <c r="N21479">
        <f t="shared" si="335"/>
        <v>0</v>
      </c>
    </row>
    <row r="21480" spans="1:14" x14ac:dyDescent="0.2">
      <c r="A21480" t="s">
        <v>21387</v>
      </c>
      <c r="B21480" t="s">
        <v>40485</v>
      </c>
      <c r="I21480" t="s">
        <v>4</v>
      </c>
      <c r="J21480">
        <v>86.05</v>
      </c>
      <c r="M21480">
        <v>86.05</v>
      </c>
      <c r="N21480">
        <f t="shared" si="335"/>
        <v>0</v>
      </c>
    </row>
    <row r="21481" spans="1:14" x14ac:dyDescent="0.2">
      <c r="A21481" t="s">
        <v>21388</v>
      </c>
      <c r="B21481" t="s">
        <v>40486</v>
      </c>
      <c r="I21481" t="s">
        <v>4</v>
      </c>
      <c r="J21481">
        <v>107.03</v>
      </c>
      <c r="M21481">
        <v>107.03</v>
      </c>
      <c r="N21481">
        <f t="shared" si="335"/>
        <v>0</v>
      </c>
    </row>
    <row r="21482" spans="1:14" x14ac:dyDescent="0.2">
      <c r="A21482" t="s">
        <v>21389</v>
      </c>
      <c r="B21482" t="s">
        <v>40486</v>
      </c>
      <c r="I21482" t="s">
        <v>4</v>
      </c>
      <c r="J21482">
        <v>107.03</v>
      </c>
      <c r="M21482">
        <v>107.03</v>
      </c>
      <c r="N21482">
        <f t="shared" si="335"/>
        <v>0</v>
      </c>
    </row>
    <row r="21483" spans="1:14" x14ac:dyDescent="0.2">
      <c r="A21483" t="s">
        <v>21390</v>
      </c>
      <c r="B21483" t="s">
        <v>40487</v>
      </c>
      <c r="I21483" t="s">
        <v>4</v>
      </c>
      <c r="J21483">
        <v>180.67</v>
      </c>
      <c r="M21483">
        <v>180.67</v>
      </c>
      <c r="N21483">
        <f t="shared" si="335"/>
        <v>0</v>
      </c>
    </row>
    <row r="21484" spans="1:14" x14ac:dyDescent="0.2">
      <c r="A21484" t="s">
        <v>21391</v>
      </c>
      <c r="B21484" t="s">
        <v>40487</v>
      </c>
      <c r="I21484" t="s">
        <v>4</v>
      </c>
      <c r="J21484">
        <v>180.67</v>
      </c>
      <c r="M21484">
        <v>180.67</v>
      </c>
      <c r="N21484">
        <f t="shared" si="335"/>
        <v>0</v>
      </c>
    </row>
    <row r="21485" spans="1:14" x14ac:dyDescent="0.2">
      <c r="A21485" t="s">
        <v>21392</v>
      </c>
      <c r="B21485" t="s">
        <v>40488</v>
      </c>
      <c r="I21485" t="s">
        <v>5</v>
      </c>
      <c r="J21485">
        <v>6.5</v>
      </c>
      <c r="M21485">
        <v>6.5</v>
      </c>
      <c r="N21485">
        <f t="shared" si="335"/>
        <v>0</v>
      </c>
    </row>
    <row r="21486" spans="1:14" x14ac:dyDescent="0.2">
      <c r="A21486" t="s">
        <v>21393</v>
      </c>
      <c r="B21486" t="s">
        <v>40488</v>
      </c>
      <c r="I21486" t="s">
        <v>5</v>
      </c>
      <c r="J21486">
        <v>6.5</v>
      </c>
      <c r="M21486">
        <v>6.5</v>
      </c>
      <c r="N21486">
        <f t="shared" si="335"/>
        <v>0</v>
      </c>
    </row>
    <row r="21487" spans="1:14" x14ac:dyDescent="0.2">
      <c r="A21487" t="s">
        <v>21394</v>
      </c>
      <c r="B21487" t="s">
        <v>40489</v>
      </c>
      <c r="I21487" t="s">
        <v>5</v>
      </c>
      <c r="J21487">
        <v>15.94</v>
      </c>
      <c r="M21487">
        <v>15.94</v>
      </c>
      <c r="N21487">
        <f t="shared" si="335"/>
        <v>0</v>
      </c>
    </row>
    <row r="21488" spans="1:14" x14ac:dyDescent="0.2">
      <c r="A21488" t="s">
        <v>21395</v>
      </c>
      <c r="B21488" t="s">
        <v>40489</v>
      </c>
      <c r="I21488" t="s">
        <v>5</v>
      </c>
      <c r="J21488">
        <v>15.94</v>
      </c>
      <c r="M21488">
        <v>15.94</v>
      </c>
      <c r="N21488">
        <f t="shared" si="335"/>
        <v>0</v>
      </c>
    </row>
    <row r="21489" spans="1:14" x14ac:dyDescent="0.2">
      <c r="A21489" t="s">
        <v>21396</v>
      </c>
      <c r="B21489" t="s">
        <v>40490</v>
      </c>
      <c r="I21489" t="s">
        <v>5</v>
      </c>
      <c r="J21489">
        <v>71.36</v>
      </c>
      <c r="M21489">
        <v>71.36</v>
      </c>
      <c r="N21489">
        <f t="shared" si="335"/>
        <v>0</v>
      </c>
    </row>
    <row r="21490" spans="1:14" x14ac:dyDescent="0.2">
      <c r="A21490" t="s">
        <v>21397</v>
      </c>
      <c r="B21490" t="s">
        <v>40490</v>
      </c>
      <c r="I21490" t="s">
        <v>5</v>
      </c>
      <c r="J21490">
        <v>71.36</v>
      </c>
      <c r="M21490">
        <v>71.36</v>
      </c>
      <c r="N21490">
        <f t="shared" si="335"/>
        <v>0</v>
      </c>
    </row>
    <row r="21491" spans="1:14" x14ac:dyDescent="0.2">
      <c r="A21491" t="s">
        <v>21398</v>
      </c>
      <c r="B21491" t="s">
        <v>40491</v>
      </c>
      <c r="I21491" t="s">
        <v>5</v>
      </c>
      <c r="J21491">
        <v>2.11</v>
      </c>
      <c r="M21491">
        <v>2.11</v>
      </c>
      <c r="N21491">
        <f t="shared" si="335"/>
        <v>0</v>
      </c>
    </row>
    <row r="21492" spans="1:14" x14ac:dyDescent="0.2">
      <c r="A21492" t="s">
        <v>21399</v>
      </c>
      <c r="B21492" t="s">
        <v>40491</v>
      </c>
      <c r="I21492" t="s">
        <v>5</v>
      </c>
      <c r="J21492">
        <v>2.11</v>
      </c>
      <c r="M21492">
        <v>2.11</v>
      </c>
      <c r="N21492">
        <f t="shared" si="335"/>
        <v>0</v>
      </c>
    </row>
    <row r="21493" spans="1:14" x14ac:dyDescent="0.2">
      <c r="A21493" t="s">
        <v>21400</v>
      </c>
      <c r="B21493" t="s">
        <v>40492</v>
      </c>
      <c r="I21493" t="s">
        <v>5</v>
      </c>
      <c r="J21493">
        <v>4.38</v>
      </c>
      <c r="M21493">
        <v>4.38</v>
      </c>
      <c r="N21493">
        <f t="shared" si="335"/>
        <v>0</v>
      </c>
    </row>
    <row r="21494" spans="1:14" x14ac:dyDescent="0.2">
      <c r="A21494" t="s">
        <v>21401</v>
      </c>
      <c r="B21494" t="s">
        <v>40492</v>
      </c>
      <c r="I21494" t="s">
        <v>5</v>
      </c>
      <c r="J21494">
        <v>4.38</v>
      </c>
      <c r="M21494">
        <v>4.38</v>
      </c>
      <c r="N21494">
        <f t="shared" si="335"/>
        <v>0</v>
      </c>
    </row>
    <row r="21495" spans="1:14" x14ac:dyDescent="0.2">
      <c r="A21495" t="s">
        <v>21402</v>
      </c>
      <c r="B21495" t="s">
        <v>40493</v>
      </c>
      <c r="I21495" t="s">
        <v>5</v>
      </c>
      <c r="J21495">
        <v>6.57</v>
      </c>
      <c r="M21495">
        <v>6.57</v>
      </c>
      <c r="N21495">
        <f t="shared" si="335"/>
        <v>0</v>
      </c>
    </row>
    <row r="21496" spans="1:14" x14ac:dyDescent="0.2">
      <c r="A21496" t="s">
        <v>21403</v>
      </c>
      <c r="B21496" t="s">
        <v>40493</v>
      </c>
      <c r="I21496" t="s">
        <v>5</v>
      </c>
      <c r="J21496">
        <v>6.57</v>
      </c>
      <c r="M21496">
        <v>6.57</v>
      </c>
      <c r="N21496">
        <f t="shared" si="335"/>
        <v>0</v>
      </c>
    </row>
    <row r="21497" spans="1:14" x14ac:dyDescent="0.2">
      <c r="A21497" t="s">
        <v>21404</v>
      </c>
      <c r="B21497" t="s">
        <v>40494</v>
      </c>
      <c r="I21497" t="s">
        <v>5</v>
      </c>
      <c r="J21497">
        <v>12.01</v>
      </c>
      <c r="M21497">
        <v>12.01</v>
      </c>
      <c r="N21497">
        <f t="shared" si="335"/>
        <v>0</v>
      </c>
    </row>
    <row r="21498" spans="1:14" x14ac:dyDescent="0.2">
      <c r="A21498" t="s">
        <v>21405</v>
      </c>
      <c r="B21498" t="s">
        <v>40494</v>
      </c>
      <c r="I21498" t="s">
        <v>5</v>
      </c>
      <c r="J21498">
        <v>12.01</v>
      </c>
      <c r="M21498">
        <v>12.01</v>
      </c>
      <c r="N21498">
        <f t="shared" si="335"/>
        <v>0</v>
      </c>
    </row>
    <row r="21499" spans="1:14" x14ac:dyDescent="0.2">
      <c r="A21499" t="s">
        <v>21406</v>
      </c>
      <c r="B21499" t="s">
        <v>40495</v>
      </c>
      <c r="I21499" t="s">
        <v>4</v>
      </c>
      <c r="J21499">
        <v>4.04</v>
      </c>
      <c r="M21499">
        <v>4.04</v>
      </c>
      <c r="N21499">
        <f t="shared" si="335"/>
        <v>0</v>
      </c>
    </row>
    <row r="21500" spans="1:14" x14ac:dyDescent="0.2">
      <c r="A21500" t="s">
        <v>21407</v>
      </c>
      <c r="B21500" t="s">
        <v>40495</v>
      </c>
      <c r="I21500" t="s">
        <v>4</v>
      </c>
      <c r="J21500">
        <v>4.04</v>
      </c>
      <c r="M21500">
        <v>4.04</v>
      </c>
      <c r="N21500">
        <f t="shared" si="335"/>
        <v>0</v>
      </c>
    </row>
    <row r="21501" spans="1:14" x14ac:dyDescent="0.2">
      <c r="A21501" t="s">
        <v>21408</v>
      </c>
      <c r="B21501" t="s">
        <v>40496</v>
      </c>
      <c r="I21501" t="s">
        <v>4</v>
      </c>
      <c r="J21501">
        <v>7.62</v>
      </c>
      <c r="M21501">
        <v>7.62</v>
      </c>
      <c r="N21501">
        <f t="shared" si="335"/>
        <v>0</v>
      </c>
    </row>
    <row r="21502" spans="1:14" x14ac:dyDescent="0.2">
      <c r="A21502" t="s">
        <v>21409</v>
      </c>
      <c r="B21502" t="s">
        <v>40496</v>
      </c>
      <c r="I21502" t="s">
        <v>4</v>
      </c>
      <c r="J21502">
        <v>7.62</v>
      </c>
      <c r="M21502">
        <v>7.62</v>
      </c>
      <c r="N21502">
        <f t="shared" si="335"/>
        <v>0</v>
      </c>
    </row>
    <row r="21503" spans="1:14" x14ac:dyDescent="0.2">
      <c r="A21503" t="s">
        <v>21410</v>
      </c>
      <c r="B21503" t="s">
        <v>22422</v>
      </c>
      <c r="I21503" t="s">
        <v>4</v>
      </c>
      <c r="J21503">
        <v>27.31</v>
      </c>
      <c r="M21503">
        <v>27.31</v>
      </c>
      <c r="N21503">
        <f t="shared" si="335"/>
        <v>0</v>
      </c>
    </row>
    <row r="21504" spans="1:14" x14ac:dyDescent="0.2">
      <c r="A21504" t="s">
        <v>21411</v>
      </c>
      <c r="B21504" t="s">
        <v>22422</v>
      </c>
      <c r="I21504" t="s">
        <v>4</v>
      </c>
      <c r="J21504">
        <v>27.31</v>
      </c>
      <c r="M21504">
        <v>27.31</v>
      </c>
      <c r="N21504">
        <f t="shared" si="335"/>
        <v>0</v>
      </c>
    </row>
    <row r="21505" spans="1:14" x14ac:dyDescent="0.2">
      <c r="A21505" t="s">
        <v>21412</v>
      </c>
      <c r="B21505" t="s">
        <v>40497</v>
      </c>
      <c r="I21505" t="s">
        <v>5</v>
      </c>
      <c r="J21505">
        <v>2.67</v>
      </c>
      <c r="M21505">
        <v>2.67</v>
      </c>
      <c r="N21505">
        <f t="shared" si="335"/>
        <v>0</v>
      </c>
    </row>
    <row r="21506" spans="1:14" x14ac:dyDescent="0.2">
      <c r="A21506" t="s">
        <v>21413</v>
      </c>
      <c r="B21506" t="s">
        <v>40497</v>
      </c>
      <c r="I21506" t="s">
        <v>5</v>
      </c>
      <c r="J21506">
        <v>2.67</v>
      </c>
      <c r="M21506">
        <v>2.67</v>
      </c>
      <c r="N21506">
        <f t="shared" si="335"/>
        <v>0</v>
      </c>
    </row>
    <row r="21507" spans="1:14" x14ac:dyDescent="0.2">
      <c r="A21507" t="s">
        <v>21414</v>
      </c>
      <c r="B21507" t="s">
        <v>40498</v>
      </c>
      <c r="I21507" t="s">
        <v>5</v>
      </c>
      <c r="J21507">
        <v>3.94</v>
      </c>
      <c r="M21507">
        <v>3.94</v>
      </c>
      <c r="N21507">
        <f t="shared" si="335"/>
        <v>0</v>
      </c>
    </row>
    <row r="21508" spans="1:14" x14ac:dyDescent="0.2">
      <c r="A21508" t="s">
        <v>21415</v>
      </c>
      <c r="B21508" t="s">
        <v>40498</v>
      </c>
      <c r="I21508" t="s">
        <v>5</v>
      </c>
      <c r="J21508">
        <v>3.94</v>
      </c>
      <c r="M21508">
        <v>3.94</v>
      </c>
      <c r="N21508">
        <f t="shared" ref="N21508:N21571" si="336">J21508-M21508</f>
        <v>0</v>
      </c>
    </row>
    <row r="21509" spans="1:14" x14ac:dyDescent="0.2">
      <c r="A21509" t="s">
        <v>21416</v>
      </c>
      <c r="B21509" t="s">
        <v>40499</v>
      </c>
      <c r="I21509" t="s">
        <v>5</v>
      </c>
      <c r="J21509">
        <v>6.32</v>
      </c>
      <c r="M21509">
        <v>6.32</v>
      </c>
      <c r="N21509">
        <f t="shared" si="336"/>
        <v>0</v>
      </c>
    </row>
    <row r="21510" spans="1:14" x14ac:dyDescent="0.2">
      <c r="A21510" t="s">
        <v>21417</v>
      </c>
      <c r="B21510" t="s">
        <v>40499</v>
      </c>
      <c r="I21510" t="s">
        <v>5</v>
      </c>
      <c r="J21510">
        <v>6.32</v>
      </c>
      <c r="M21510">
        <v>6.32</v>
      </c>
      <c r="N21510">
        <f t="shared" si="336"/>
        <v>0</v>
      </c>
    </row>
    <row r="21511" spans="1:14" x14ac:dyDescent="0.2">
      <c r="A21511" t="s">
        <v>21418</v>
      </c>
      <c r="B21511" t="s">
        <v>40500</v>
      </c>
      <c r="I21511" t="s">
        <v>5</v>
      </c>
      <c r="J21511">
        <v>21.76</v>
      </c>
      <c r="M21511">
        <v>21.76</v>
      </c>
      <c r="N21511">
        <f t="shared" si="336"/>
        <v>0</v>
      </c>
    </row>
    <row r="21512" spans="1:14" x14ac:dyDescent="0.2">
      <c r="A21512" t="s">
        <v>21419</v>
      </c>
      <c r="B21512" t="s">
        <v>40500</v>
      </c>
      <c r="I21512" t="s">
        <v>5</v>
      </c>
      <c r="J21512">
        <v>21.76</v>
      </c>
      <c r="M21512">
        <v>21.76</v>
      </c>
      <c r="N21512">
        <f t="shared" si="336"/>
        <v>0</v>
      </c>
    </row>
    <row r="21513" spans="1:14" x14ac:dyDescent="0.2">
      <c r="A21513" t="s">
        <v>21420</v>
      </c>
      <c r="B21513" t="s">
        <v>40501</v>
      </c>
      <c r="I21513" t="s">
        <v>5</v>
      </c>
      <c r="J21513">
        <v>1.53</v>
      </c>
      <c r="M21513">
        <v>1.53</v>
      </c>
      <c r="N21513">
        <f t="shared" si="336"/>
        <v>0</v>
      </c>
    </row>
    <row r="21514" spans="1:14" x14ac:dyDescent="0.2">
      <c r="A21514" t="s">
        <v>21421</v>
      </c>
      <c r="B21514" t="s">
        <v>40501</v>
      </c>
      <c r="I21514" t="s">
        <v>5</v>
      </c>
      <c r="J21514">
        <v>1.53</v>
      </c>
      <c r="M21514">
        <v>1.53</v>
      </c>
      <c r="N21514">
        <f t="shared" si="336"/>
        <v>0</v>
      </c>
    </row>
    <row r="21515" spans="1:14" x14ac:dyDescent="0.2">
      <c r="A21515" t="s">
        <v>21422</v>
      </c>
      <c r="B21515" t="s">
        <v>40502</v>
      </c>
      <c r="I21515" t="s">
        <v>5</v>
      </c>
      <c r="J21515">
        <v>1.87</v>
      </c>
      <c r="M21515">
        <v>1.87</v>
      </c>
      <c r="N21515">
        <f t="shared" si="336"/>
        <v>0</v>
      </c>
    </row>
    <row r="21516" spans="1:14" x14ac:dyDescent="0.2">
      <c r="A21516" t="s">
        <v>21423</v>
      </c>
      <c r="B21516" t="s">
        <v>40502</v>
      </c>
      <c r="I21516" t="s">
        <v>5</v>
      </c>
      <c r="J21516">
        <v>1.87</v>
      </c>
      <c r="M21516">
        <v>1.87</v>
      </c>
      <c r="N21516">
        <f t="shared" si="336"/>
        <v>0</v>
      </c>
    </row>
    <row r="21517" spans="1:14" x14ac:dyDescent="0.2">
      <c r="A21517" t="s">
        <v>21424</v>
      </c>
      <c r="B21517" t="s">
        <v>40503</v>
      </c>
      <c r="I21517" t="s">
        <v>5</v>
      </c>
      <c r="J21517">
        <v>4.7300000000000004</v>
      </c>
      <c r="M21517">
        <v>4.7300000000000004</v>
      </c>
      <c r="N21517">
        <f t="shared" si="336"/>
        <v>0</v>
      </c>
    </row>
    <row r="21518" spans="1:14" x14ac:dyDescent="0.2">
      <c r="A21518" t="s">
        <v>21425</v>
      </c>
      <c r="B21518" t="s">
        <v>40503</v>
      </c>
      <c r="I21518" t="s">
        <v>5</v>
      </c>
      <c r="J21518">
        <v>4.7300000000000004</v>
      </c>
      <c r="M21518">
        <v>4.7300000000000004</v>
      </c>
      <c r="N21518">
        <f t="shared" si="336"/>
        <v>0</v>
      </c>
    </row>
    <row r="21519" spans="1:14" x14ac:dyDescent="0.2">
      <c r="A21519" t="s">
        <v>21426</v>
      </c>
      <c r="B21519" t="s">
        <v>40504</v>
      </c>
      <c r="I21519" t="s">
        <v>5</v>
      </c>
      <c r="J21519">
        <v>12.63</v>
      </c>
      <c r="M21519">
        <v>12.63</v>
      </c>
      <c r="N21519">
        <f t="shared" si="336"/>
        <v>0</v>
      </c>
    </row>
    <row r="21520" spans="1:14" x14ac:dyDescent="0.2">
      <c r="A21520" t="s">
        <v>21427</v>
      </c>
      <c r="B21520" t="s">
        <v>40504</v>
      </c>
      <c r="I21520" t="s">
        <v>5</v>
      </c>
      <c r="J21520">
        <v>12.63</v>
      </c>
      <c r="M21520">
        <v>12.63</v>
      </c>
      <c r="N21520">
        <f t="shared" si="336"/>
        <v>0</v>
      </c>
    </row>
    <row r="21521" spans="1:14" x14ac:dyDescent="0.2">
      <c r="A21521" t="s">
        <v>21428</v>
      </c>
      <c r="B21521" t="s">
        <v>40505</v>
      </c>
      <c r="I21521" t="s">
        <v>4</v>
      </c>
      <c r="J21521">
        <v>16.66</v>
      </c>
      <c r="M21521">
        <v>16.66</v>
      </c>
      <c r="N21521">
        <f t="shared" si="336"/>
        <v>0</v>
      </c>
    </row>
    <row r="21522" spans="1:14" x14ac:dyDescent="0.2">
      <c r="A21522" t="s">
        <v>21429</v>
      </c>
      <c r="B21522" t="s">
        <v>40505</v>
      </c>
      <c r="I21522" t="s">
        <v>4</v>
      </c>
      <c r="J21522">
        <v>15.69</v>
      </c>
      <c r="M21522">
        <v>15.69</v>
      </c>
      <c r="N21522">
        <f t="shared" si="336"/>
        <v>0</v>
      </c>
    </row>
    <row r="21523" spans="1:14" x14ac:dyDescent="0.2">
      <c r="A21523" t="s">
        <v>21430</v>
      </c>
      <c r="B21523" t="s">
        <v>22423</v>
      </c>
      <c r="I21523" t="s">
        <v>5</v>
      </c>
      <c r="J21523">
        <v>15.35</v>
      </c>
      <c r="M21523">
        <v>15.35</v>
      </c>
      <c r="N21523">
        <f t="shared" si="336"/>
        <v>0</v>
      </c>
    </row>
    <row r="21524" spans="1:14" x14ac:dyDescent="0.2">
      <c r="A21524" t="s">
        <v>21431</v>
      </c>
      <c r="B21524" t="s">
        <v>22423</v>
      </c>
      <c r="I21524" t="s">
        <v>5</v>
      </c>
      <c r="J21524">
        <v>15.35</v>
      </c>
      <c r="M21524">
        <v>15.35</v>
      </c>
      <c r="N21524">
        <f t="shared" si="336"/>
        <v>0</v>
      </c>
    </row>
    <row r="21525" spans="1:14" x14ac:dyDescent="0.2">
      <c r="A21525" t="s">
        <v>21432</v>
      </c>
      <c r="B21525" t="s">
        <v>40506</v>
      </c>
      <c r="I21525" t="s">
        <v>5</v>
      </c>
      <c r="J21525">
        <v>37.69</v>
      </c>
      <c r="M21525">
        <v>37.69</v>
      </c>
      <c r="N21525">
        <f t="shared" si="336"/>
        <v>0</v>
      </c>
    </row>
    <row r="21526" spans="1:14" x14ac:dyDescent="0.2">
      <c r="A21526" t="s">
        <v>21433</v>
      </c>
      <c r="B21526" t="s">
        <v>40506</v>
      </c>
      <c r="I21526" t="s">
        <v>5</v>
      </c>
      <c r="J21526">
        <v>37.69</v>
      </c>
      <c r="M21526">
        <v>37.69</v>
      </c>
      <c r="N21526">
        <f t="shared" si="336"/>
        <v>0</v>
      </c>
    </row>
    <row r="21527" spans="1:14" x14ac:dyDescent="0.2">
      <c r="A21527" t="s">
        <v>21434</v>
      </c>
      <c r="B21527" t="s">
        <v>40507</v>
      </c>
      <c r="I21527" t="s">
        <v>5</v>
      </c>
      <c r="J21527">
        <v>110.63</v>
      </c>
      <c r="M21527">
        <v>110.63</v>
      </c>
      <c r="N21527">
        <f t="shared" si="336"/>
        <v>0</v>
      </c>
    </row>
    <row r="21528" spans="1:14" x14ac:dyDescent="0.2">
      <c r="A21528" t="s">
        <v>21435</v>
      </c>
      <c r="B21528" t="s">
        <v>40507</v>
      </c>
      <c r="I21528" t="s">
        <v>5</v>
      </c>
      <c r="J21528">
        <v>110.63</v>
      </c>
      <c r="M21528">
        <v>110.63</v>
      </c>
      <c r="N21528">
        <f t="shared" si="336"/>
        <v>0</v>
      </c>
    </row>
    <row r="21529" spans="1:14" x14ac:dyDescent="0.2">
      <c r="A21529" t="s">
        <v>21436</v>
      </c>
      <c r="B21529" t="s">
        <v>22424</v>
      </c>
      <c r="I21529" t="s">
        <v>113</v>
      </c>
      <c r="J21529">
        <v>16.59</v>
      </c>
      <c r="M21529">
        <v>16.59</v>
      </c>
      <c r="N21529">
        <f t="shared" si="336"/>
        <v>0</v>
      </c>
    </row>
    <row r="21530" spans="1:14" x14ac:dyDescent="0.2">
      <c r="A21530" t="s">
        <v>21437</v>
      </c>
      <c r="B21530" t="s">
        <v>22424</v>
      </c>
      <c r="I21530" t="s">
        <v>113</v>
      </c>
      <c r="J21530">
        <v>16.59</v>
      </c>
      <c r="M21530">
        <v>16.59</v>
      </c>
      <c r="N21530">
        <f t="shared" si="336"/>
        <v>0</v>
      </c>
    </row>
    <row r="21531" spans="1:14" x14ac:dyDescent="0.2">
      <c r="A21531" t="s">
        <v>21438</v>
      </c>
      <c r="B21531" t="s">
        <v>40508</v>
      </c>
      <c r="I21531" t="s">
        <v>5</v>
      </c>
      <c r="J21531">
        <v>102.16</v>
      </c>
      <c r="M21531">
        <v>102.16</v>
      </c>
      <c r="N21531">
        <f t="shared" si="336"/>
        <v>0</v>
      </c>
    </row>
    <row r="21532" spans="1:14" x14ac:dyDescent="0.2">
      <c r="A21532" t="s">
        <v>21439</v>
      </c>
      <c r="B21532" t="s">
        <v>40508</v>
      </c>
      <c r="I21532" t="s">
        <v>5</v>
      </c>
      <c r="J21532">
        <v>88.53</v>
      </c>
      <c r="M21532">
        <v>88.53</v>
      </c>
      <c r="N21532">
        <f t="shared" si="336"/>
        <v>0</v>
      </c>
    </row>
    <row r="21533" spans="1:14" x14ac:dyDescent="0.2">
      <c r="A21533" t="s">
        <v>21440</v>
      </c>
      <c r="B21533" t="s">
        <v>40509</v>
      </c>
      <c r="I21533" t="s">
        <v>5</v>
      </c>
      <c r="J21533">
        <v>1837.52</v>
      </c>
      <c r="M21533">
        <v>1837.52</v>
      </c>
      <c r="N21533">
        <f t="shared" si="336"/>
        <v>0</v>
      </c>
    </row>
    <row r="21534" spans="1:14" x14ac:dyDescent="0.2">
      <c r="A21534" t="s">
        <v>21441</v>
      </c>
      <c r="B21534" t="s">
        <v>40509</v>
      </c>
      <c r="I21534" t="s">
        <v>5</v>
      </c>
      <c r="J21534">
        <v>1837.52</v>
      </c>
      <c r="M21534">
        <v>1837.52</v>
      </c>
      <c r="N21534">
        <f t="shared" si="336"/>
        <v>0</v>
      </c>
    </row>
    <row r="21535" spans="1:14" x14ac:dyDescent="0.2">
      <c r="A21535" t="s">
        <v>21442</v>
      </c>
      <c r="B21535" t="s">
        <v>40510</v>
      </c>
      <c r="I21535" t="s">
        <v>5</v>
      </c>
      <c r="J21535">
        <v>4301.01</v>
      </c>
      <c r="M21535">
        <v>4301.01</v>
      </c>
      <c r="N21535">
        <f t="shared" si="336"/>
        <v>0</v>
      </c>
    </row>
    <row r="21536" spans="1:14" x14ac:dyDescent="0.2">
      <c r="A21536" t="s">
        <v>21443</v>
      </c>
      <c r="B21536" t="s">
        <v>40510</v>
      </c>
      <c r="I21536" t="s">
        <v>5</v>
      </c>
      <c r="J21536">
        <v>4301.01</v>
      </c>
      <c r="M21536">
        <v>4301.01</v>
      </c>
      <c r="N21536">
        <f t="shared" si="336"/>
        <v>0</v>
      </c>
    </row>
    <row r="21537" spans="1:14" x14ac:dyDescent="0.2">
      <c r="A21537" t="s">
        <v>21444</v>
      </c>
      <c r="B21537" t="s">
        <v>40511</v>
      </c>
      <c r="I21537" t="s">
        <v>5</v>
      </c>
      <c r="J21537">
        <v>462.51</v>
      </c>
      <c r="M21537">
        <v>462.51</v>
      </c>
      <c r="N21537">
        <f t="shared" si="336"/>
        <v>0</v>
      </c>
    </row>
    <row r="21538" spans="1:14" x14ac:dyDescent="0.2">
      <c r="A21538" t="s">
        <v>21445</v>
      </c>
      <c r="B21538" t="s">
        <v>40511</v>
      </c>
      <c r="I21538" t="s">
        <v>5</v>
      </c>
      <c r="J21538">
        <v>462.51</v>
      </c>
      <c r="M21538">
        <v>462.51</v>
      </c>
      <c r="N21538">
        <f t="shared" si="336"/>
        <v>0</v>
      </c>
    </row>
    <row r="21539" spans="1:14" x14ac:dyDescent="0.2">
      <c r="A21539" t="s">
        <v>21446</v>
      </c>
      <c r="B21539" t="s">
        <v>40512</v>
      </c>
      <c r="I21539" t="s">
        <v>5</v>
      </c>
      <c r="J21539">
        <v>348.9</v>
      </c>
      <c r="M21539">
        <v>348.9</v>
      </c>
      <c r="N21539">
        <f t="shared" si="336"/>
        <v>0</v>
      </c>
    </row>
    <row r="21540" spans="1:14" x14ac:dyDescent="0.2">
      <c r="A21540" t="s">
        <v>21447</v>
      </c>
      <c r="B21540" t="s">
        <v>40512</v>
      </c>
      <c r="I21540" t="s">
        <v>5</v>
      </c>
      <c r="J21540">
        <v>348.9</v>
      </c>
      <c r="M21540">
        <v>348.9</v>
      </c>
      <c r="N21540">
        <f t="shared" si="336"/>
        <v>0</v>
      </c>
    </row>
    <row r="21541" spans="1:14" x14ac:dyDescent="0.2">
      <c r="A21541" t="s">
        <v>21448</v>
      </c>
      <c r="B21541" t="s">
        <v>40513</v>
      </c>
      <c r="I21541" t="s">
        <v>5</v>
      </c>
      <c r="J21541">
        <v>743.7</v>
      </c>
      <c r="M21541">
        <v>743.7</v>
      </c>
      <c r="N21541">
        <f t="shared" si="336"/>
        <v>0</v>
      </c>
    </row>
    <row r="21542" spans="1:14" x14ac:dyDescent="0.2">
      <c r="A21542" t="s">
        <v>21449</v>
      </c>
      <c r="B21542" t="s">
        <v>40513</v>
      </c>
      <c r="I21542" t="s">
        <v>5</v>
      </c>
      <c r="J21542">
        <v>743.7</v>
      </c>
      <c r="M21542">
        <v>743.7</v>
      </c>
      <c r="N21542">
        <f t="shared" si="336"/>
        <v>0</v>
      </c>
    </row>
    <row r="21543" spans="1:14" x14ac:dyDescent="0.2">
      <c r="A21543" t="s">
        <v>21450</v>
      </c>
      <c r="B21543" t="s">
        <v>40514</v>
      </c>
      <c r="I21543" t="s">
        <v>5</v>
      </c>
      <c r="J21543">
        <v>743.7</v>
      </c>
      <c r="M21543">
        <v>743.7</v>
      </c>
      <c r="N21543">
        <f t="shared" si="336"/>
        <v>0</v>
      </c>
    </row>
    <row r="21544" spans="1:14" x14ac:dyDescent="0.2">
      <c r="A21544" t="s">
        <v>21451</v>
      </c>
      <c r="B21544" t="s">
        <v>40514</v>
      </c>
      <c r="I21544" t="s">
        <v>5</v>
      </c>
      <c r="J21544">
        <v>743.7</v>
      </c>
      <c r="M21544">
        <v>743.7</v>
      </c>
      <c r="N21544">
        <f t="shared" si="336"/>
        <v>0</v>
      </c>
    </row>
    <row r="21545" spans="1:14" x14ac:dyDescent="0.2">
      <c r="A21545" t="s">
        <v>21452</v>
      </c>
      <c r="B21545" t="s">
        <v>40515</v>
      </c>
      <c r="I21545" t="s">
        <v>5</v>
      </c>
      <c r="J21545">
        <v>1075.3399999999999</v>
      </c>
      <c r="M21545">
        <v>1075.3399999999999</v>
      </c>
      <c r="N21545">
        <f t="shared" si="336"/>
        <v>0</v>
      </c>
    </row>
    <row r="21546" spans="1:14" x14ac:dyDescent="0.2">
      <c r="A21546" t="s">
        <v>21453</v>
      </c>
      <c r="B21546" t="s">
        <v>40515</v>
      </c>
      <c r="I21546" t="s">
        <v>5</v>
      </c>
      <c r="J21546">
        <v>1075.3399999999999</v>
      </c>
      <c r="M21546">
        <v>1075.3399999999999</v>
      </c>
      <c r="N21546">
        <f t="shared" si="336"/>
        <v>0</v>
      </c>
    </row>
    <row r="21547" spans="1:14" x14ac:dyDescent="0.2">
      <c r="A21547" t="s">
        <v>21454</v>
      </c>
      <c r="B21547" t="s">
        <v>40516</v>
      </c>
      <c r="I21547" t="s">
        <v>5</v>
      </c>
      <c r="J21547">
        <v>3700.65</v>
      </c>
      <c r="M21547">
        <v>3700.65</v>
      </c>
      <c r="N21547">
        <f t="shared" si="336"/>
        <v>0</v>
      </c>
    </row>
    <row r="21548" spans="1:14" x14ac:dyDescent="0.2">
      <c r="A21548" t="s">
        <v>21455</v>
      </c>
      <c r="B21548" t="s">
        <v>40516</v>
      </c>
      <c r="I21548" t="s">
        <v>5</v>
      </c>
      <c r="J21548">
        <v>3700.65</v>
      </c>
      <c r="M21548">
        <v>3700.65</v>
      </c>
      <c r="N21548">
        <f t="shared" si="336"/>
        <v>0</v>
      </c>
    </row>
    <row r="21549" spans="1:14" x14ac:dyDescent="0.2">
      <c r="A21549" t="s">
        <v>21456</v>
      </c>
      <c r="B21549" t="s">
        <v>40517</v>
      </c>
      <c r="I21549" t="s">
        <v>5</v>
      </c>
      <c r="J21549">
        <v>137.49</v>
      </c>
      <c r="M21549">
        <v>137.49</v>
      </c>
      <c r="N21549">
        <f t="shared" si="336"/>
        <v>0</v>
      </c>
    </row>
    <row r="21550" spans="1:14" x14ac:dyDescent="0.2">
      <c r="A21550" t="s">
        <v>21457</v>
      </c>
      <c r="B21550" t="s">
        <v>40517</v>
      </c>
      <c r="I21550" t="s">
        <v>5</v>
      </c>
      <c r="J21550">
        <v>137.49</v>
      </c>
      <c r="M21550">
        <v>137.49</v>
      </c>
      <c r="N21550">
        <f t="shared" si="336"/>
        <v>0</v>
      </c>
    </row>
    <row r="21551" spans="1:14" x14ac:dyDescent="0.2">
      <c r="A21551" t="s">
        <v>21458</v>
      </c>
      <c r="B21551" t="s">
        <v>40518</v>
      </c>
      <c r="I21551" t="s">
        <v>5</v>
      </c>
      <c r="J21551">
        <v>2230</v>
      </c>
      <c r="M21551">
        <v>2230</v>
      </c>
      <c r="N21551">
        <f t="shared" si="336"/>
        <v>0</v>
      </c>
    </row>
    <row r="21552" spans="1:14" x14ac:dyDescent="0.2">
      <c r="A21552" t="s">
        <v>21459</v>
      </c>
      <c r="B21552" t="s">
        <v>40518</v>
      </c>
      <c r="I21552" t="s">
        <v>5</v>
      </c>
      <c r="J21552">
        <v>2230</v>
      </c>
      <c r="M21552">
        <v>2230</v>
      </c>
      <c r="N21552">
        <f t="shared" si="336"/>
        <v>0</v>
      </c>
    </row>
    <row r="21553" spans="1:14" x14ac:dyDescent="0.2">
      <c r="A21553" t="s">
        <v>21460</v>
      </c>
      <c r="B21553" t="s">
        <v>40519</v>
      </c>
      <c r="I21553" t="s">
        <v>5</v>
      </c>
      <c r="J21553">
        <v>572.44000000000005</v>
      </c>
      <c r="M21553">
        <v>572.44000000000005</v>
      </c>
      <c r="N21553">
        <f t="shared" si="336"/>
        <v>0</v>
      </c>
    </row>
    <row r="21554" spans="1:14" x14ac:dyDescent="0.2">
      <c r="A21554" t="s">
        <v>21461</v>
      </c>
      <c r="B21554" t="s">
        <v>40519</v>
      </c>
      <c r="I21554" t="s">
        <v>5</v>
      </c>
      <c r="J21554">
        <v>572.44000000000005</v>
      </c>
      <c r="M21554">
        <v>572.44000000000005</v>
      </c>
      <c r="N21554">
        <f t="shared" si="336"/>
        <v>0</v>
      </c>
    </row>
    <row r="21555" spans="1:14" x14ac:dyDescent="0.2">
      <c r="A21555" t="s">
        <v>21462</v>
      </c>
      <c r="B21555" t="s">
        <v>40520</v>
      </c>
      <c r="I21555" t="s">
        <v>5</v>
      </c>
      <c r="J21555">
        <v>780</v>
      </c>
      <c r="M21555">
        <v>780</v>
      </c>
      <c r="N21555">
        <f t="shared" si="336"/>
        <v>0</v>
      </c>
    </row>
    <row r="21556" spans="1:14" x14ac:dyDescent="0.2">
      <c r="A21556" t="s">
        <v>21463</v>
      </c>
      <c r="B21556" t="s">
        <v>40520</v>
      </c>
      <c r="I21556" t="s">
        <v>5</v>
      </c>
      <c r="J21556">
        <v>780</v>
      </c>
      <c r="M21556">
        <v>780</v>
      </c>
      <c r="N21556">
        <f t="shared" si="336"/>
        <v>0</v>
      </c>
    </row>
    <row r="21557" spans="1:14" x14ac:dyDescent="0.2">
      <c r="A21557" t="s">
        <v>21464</v>
      </c>
      <c r="B21557" t="s">
        <v>40521</v>
      </c>
      <c r="I21557" t="s">
        <v>5</v>
      </c>
      <c r="J21557">
        <v>463.42</v>
      </c>
      <c r="M21557">
        <v>463.42</v>
      </c>
      <c r="N21557">
        <f t="shared" si="336"/>
        <v>0</v>
      </c>
    </row>
    <row r="21558" spans="1:14" x14ac:dyDescent="0.2">
      <c r="A21558" t="s">
        <v>21465</v>
      </c>
      <c r="B21558" t="s">
        <v>40521</v>
      </c>
      <c r="I21558" t="s">
        <v>5</v>
      </c>
      <c r="J21558">
        <v>463.42</v>
      </c>
      <c r="M21558">
        <v>463.42</v>
      </c>
      <c r="N21558">
        <f t="shared" si="336"/>
        <v>0</v>
      </c>
    </row>
    <row r="21559" spans="1:14" x14ac:dyDescent="0.2">
      <c r="A21559" t="s">
        <v>21466</v>
      </c>
      <c r="B21559" t="s">
        <v>40522</v>
      </c>
      <c r="I21559" t="s">
        <v>5</v>
      </c>
      <c r="J21559">
        <v>3470</v>
      </c>
      <c r="M21559">
        <v>3470</v>
      </c>
      <c r="N21559">
        <f t="shared" si="336"/>
        <v>0</v>
      </c>
    </row>
    <row r="21560" spans="1:14" x14ac:dyDescent="0.2">
      <c r="A21560" t="s">
        <v>21467</v>
      </c>
      <c r="B21560" t="s">
        <v>40522</v>
      </c>
      <c r="I21560" t="s">
        <v>5</v>
      </c>
      <c r="J21560">
        <v>3470</v>
      </c>
      <c r="M21560">
        <v>3470</v>
      </c>
      <c r="N21560">
        <f t="shared" si="336"/>
        <v>0</v>
      </c>
    </row>
    <row r="21561" spans="1:14" x14ac:dyDescent="0.2">
      <c r="A21561" t="s">
        <v>21468</v>
      </c>
      <c r="B21561" t="s">
        <v>40523</v>
      </c>
      <c r="I21561" t="s">
        <v>5</v>
      </c>
      <c r="J21561">
        <v>3190</v>
      </c>
      <c r="M21561">
        <v>3190</v>
      </c>
      <c r="N21561">
        <f t="shared" si="336"/>
        <v>0</v>
      </c>
    </row>
    <row r="21562" spans="1:14" x14ac:dyDescent="0.2">
      <c r="A21562" t="s">
        <v>21469</v>
      </c>
      <c r="B21562" t="s">
        <v>40523</v>
      </c>
      <c r="I21562" t="s">
        <v>5</v>
      </c>
      <c r="J21562">
        <v>3190</v>
      </c>
      <c r="M21562">
        <v>3190</v>
      </c>
      <c r="N21562">
        <f t="shared" si="336"/>
        <v>0</v>
      </c>
    </row>
    <row r="21563" spans="1:14" x14ac:dyDescent="0.2">
      <c r="A21563" t="s">
        <v>21470</v>
      </c>
      <c r="B21563" t="s">
        <v>26680</v>
      </c>
      <c r="I21563" t="s">
        <v>5</v>
      </c>
      <c r="J21563">
        <v>102.48</v>
      </c>
      <c r="M21563">
        <v>102.48</v>
      </c>
      <c r="N21563">
        <f t="shared" si="336"/>
        <v>0</v>
      </c>
    </row>
    <row r="21564" spans="1:14" x14ac:dyDescent="0.2">
      <c r="A21564" t="s">
        <v>21471</v>
      </c>
      <c r="B21564" t="s">
        <v>26680</v>
      </c>
      <c r="I21564" t="s">
        <v>5</v>
      </c>
      <c r="J21564">
        <v>102.48</v>
      </c>
      <c r="M21564">
        <v>102.48</v>
      </c>
      <c r="N21564">
        <f t="shared" si="336"/>
        <v>0</v>
      </c>
    </row>
    <row r="21565" spans="1:14" x14ac:dyDescent="0.2">
      <c r="A21565" t="s">
        <v>21472</v>
      </c>
      <c r="B21565" t="s">
        <v>40524</v>
      </c>
      <c r="I21565" t="s">
        <v>5</v>
      </c>
      <c r="J21565">
        <v>40.03</v>
      </c>
      <c r="M21565">
        <v>40.03</v>
      </c>
      <c r="N21565">
        <f t="shared" si="336"/>
        <v>0</v>
      </c>
    </row>
    <row r="21566" spans="1:14" x14ac:dyDescent="0.2">
      <c r="A21566" t="s">
        <v>21473</v>
      </c>
      <c r="B21566" t="s">
        <v>40524</v>
      </c>
      <c r="I21566" t="s">
        <v>5</v>
      </c>
      <c r="J21566">
        <v>40.03</v>
      </c>
      <c r="M21566">
        <v>40.03</v>
      </c>
      <c r="N21566">
        <f t="shared" si="336"/>
        <v>0</v>
      </c>
    </row>
    <row r="21567" spans="1:14" x14ac:dyDescent="0.2">
      <c r="A21567" t="s">
        <v>21474</v>
      </c>
      <c r="B21567" t="s">
        <v>40525</v>
      </c>
      <c r="I21567" t="s">
        <v>5</v>
      </c>
      <c r="J21567">
        <v>49.9</v>
      </c>
      <c r="M21567">
        <v>49.9</v>
      </c>
      <c r="N21567">
        <f t="shared" si="336"/>
        <v>0</v>
      </c>
    </row>
    <row r="21568" spans="1:14" x14ac:dyDescent="0.2">
      <c r="A21568" t="s">
        <v>21475</v>
      </c>
      <c r="B21568" t="s">
        <v>40525</v>
      </c>
      <c r="I21568" t="s">
        <v>5</v>
      </c>
      <c r="J21568">
        <v>49.9</v>
      </c>
      <c r="M21568">
        <v>49.9</v>
      </c>
      <c r="N21568">
        <f t="shared" si="336"/>
        <v>0</v>
      </c>
    </row>
    <row r="21569" spans="1:14" x14ac:dyDescent="0.2">
      <c r="A21569" t="s">
        <v>21476</v>
      </c>
      <c r="B21569" t="s">
        <v>40526</v>
      </c>
      <c r="I21569" t="s">
        <v>5</v>
      </c>
      <c r="J21569">
        <v>73.13</v>
      </c>
      <c r="M21569">
        <v>73.13</v>
      </c>
      <c r="N21569">
        <f t="shared" si="336"/>
        <v>0</v>
      </c>
    </row>
    <row r="21570" spans="1:14" x14ac:dyDescent="0.2">
      <c r="A21570" t="s">
        <v>21477</v>
      </c>
      <c r="B21570" t="s">
        <v>40526</v>
      </c>
      <c r="I21570" t="s">
        <v>5</v>
      </c>
      <c r="J21570">
        <v>73.13</v>
      </c>
      <c r="M21570">
        <v>73.13</v>
      </c>
      <c r="N21570">
        <f t="shared" si="336"/>
        <v>0</v>
      </c>
    </row>
    <row r="21571" spans="1:14" x14ac:dyDescent="0.2">
      <c r="A21571" t="s">
        <v>26681</v>
      </c>
      <c r="B21571" t="s">
        <v>40527</v>
      </c>
      <c r="I21571" t="s">
        <v>5</v>
      </c>
      <c r="J21571">
        <v>67.73</v>
      </c>
      <c r="M21571">
        <v>67.73</v>
      </c>
      <c r="N21571">
        <f t="shared" si="336"/>
        <v>0</v>
      </c>
    </row>
    <row r="21572" spans="1:14" x14ac:dyDescent="0.2">
      <c r="A21572" t="s">
        <v>26682</v>
      </c>
      <c r="B21572" t="s">
        <v>40527</v>
      </c>
      <c r="I21572" t="s">
        <v>5</v>
      </c>
      <c r="J21572">
        <v>67.73</v>
      </c>
      <c r="M21572">
        <v>67.73</v>
      </c>
      <c r="N21572">
        <f t="shared" ref="N21572:N21635" si="337">J21572-M21572</f>
        <v>0</v>
      </c>
    </row>
    <row r="21573" spans="1:14" x14ac:dyDescent="0.2">
      <c r="A21573" t="s">
        <v>21478</v>
      </c>
      <c r="B21573" t="s">
        <v>40528</v>
      </c>
      <c r="I21573" t="s">
        <v>5</v>
      </c>
      <c r="J21573">
        <v>42.53</v>
      </c>
      <c r="M21573">
        <v>42.53</v>
      </c>
      <c r="N21573">
        <f t="shared" si="337"/>
        <v>0</v>
      </c>
    </row>
    <row r="21574" spans="1:14" x14ac:dyDescent="0.2">
      <c r="A21574" t="s">
        <v>21479</v>
      </c>
      <c r="B21574" t="s">
        <v>40528</v>
      </c>
      <c r="I21574" t="s">
        <v>5</v>
      </c>
      <c r="J21574">
        <v>42.53</v>
      </c>
      <c r="M21574">
        <v>42.53</v>
      </c>
      <c r="N21574">
        <f t="shared" si="337"/>
        <v>0</v>
      </c>
    </row>
    <row r="21575" spans="1:14" x14ac:dyDescent="0.2">
      <c r="A21575" t="s">
        <v>21480</v>
      </c>
      <c r="B21575" t="s">
        <v>40529</v>
      </c>
      <c r="I21575" t="s">
        <v>5</v>
      </c>
      <c r="J21575">
        <v>47.28</v>
      </c>
      <c r="M21575">
        <v>47.28</v>
      </c>
      <c r="N21575">
        <f t="shared" si="337"/>
        <v>0</v>
      </c>
    </row>
    <row r="21576" spans="1:14" x14ac:dyDescent="0.2">
      <c r="A21576" t="s">
        <v>21481</v>
      </c>
      <c r="B21576" t="s">
        <v>40529</v>
      </c>
      <c r="I21576" t="s">
        <v>5</v>
      </c>
      <c r="J21576">
        <v>47.28</v>
      </c>
      <c r="M21576">
        <v>47.28</v>
      </c>
      <c r="N21576">
        <f t="shared" si="337"/>
        <v>0</v>
      </c>
    </row>
    <row r="21577" spans="1:14" x14ac:dyDescent="0.2">
      <c r="A21577" t="s">
        <v>21482</v>
      </c>
      <c r="B21577" t="s">
        <v>40530</v>
      </c>
      <c r="I21577" t="s">
        <v>5</v>
      </c>
      <c r="J21577">
        <v>25.96</v>
      </c>
      <c r="M21577">
        <v>25.96</v>
      </c>
      <c r="N21577">
        <f t="shared" si="337"/>
        <v>0</v>
      </c>
    </row>
    <row r="21578" spans="1:14" x14ac:dyDescent="0.2">
      <c r="A21578" t="s">
        <v>21483</v>
      </c>
      <c r="B21578" t="s">
        <v>40530</v>
      </c>
      <c r="I21578" t="s">
        <v>5</v>
      </c>
      <c r="J21578">
        <v>25.96</v>
      </c>
      <c r="M21578">
        <v>25.96</v>
      </c>
      <c r="N21578">
        <f t="shared" si="337"/>
        <v>0</v>
      </c>
    </row>
    <row r="21579" spans="1:14" x14ac:dyDescent="0.2">
      <c r="A21579" t="s">
        <v>21484</v>
      </c>
      <c r="B21579" t="s">
        <v>40531</v>
      </c>
      <c r="I21579" t="s">
        <v>5</v>
      </c>
      <c r="J21579">
        <v>43.2</v>
      </c>
      <c r="M21579">
        <v>43.2</v>
      </c>
      <c r="N21579">
        <f t="shared" si="337"/>
        <v>0</v>
      </c>
    </row>
    <row r="21580" spans="1:14" x14ac:dyDescent="0.2">
      <c r="A21580" t="s">
        <v>21485</v>
      </c>
      <c r="B21580" t="s">
        <v>40531</v>
      </c>
      <c r="I21580" t="s">
        <v>5</v>
      </c>
      <c r="J21580">
        <v>43.2</v>
      </c>
      <c r="M21580">
        <v>43.2</v>
      </c>
      <c r="N21580">
        <f t="shared" si="337"/>
        <v>0</v>
      </c>
    </row>
    <row r="21581" spans="1:14" x14ac:dyDescent="0.2">
      <c r="A21581" t="s">
        <v>21486</v>
      </c>
      <c r="B21581" t="s">
        <v>40532</v>
      </c>
      <c r="I21581" t="s">
        <v>5</v>
      </c>
      <c r="J21581">
        <v>33.090000000000003</v>
      </c>
      <c r="M21581">
        <v>33.090000000000003</v>
      </c>
      <c r="N21581">
        <f t="shared" si="337"/>
        <v>0</v>
      </c>
    </row>
    <row r="21582" spans="1:14" x14ac:dyDescent="0.2">
      <c r="A21582" t="s">
        <v>21487</v>
      </c>
      <c r="B21582" t="s">
        <v>40532</v>
      </c>
      <c r="I21582" t="s">
        <v>5</v>
      </c>
      <c r="J21582">
        <v>33.090000000000003</v>
      </c>
      <c r="M21582">
        <v>33.090000000000003</v>
      </c>
      <c r="N21582">
        <f t="shared" si="337"/>
        <v>0</v>
      </c>
    </row>
    <row r="21583" spans="1:14" x14ac:dyDescent="0.2">
      <c r="A21583" t="s">
        <v>21488</v>
      </c>
      <c r="B21583" t="s">
        <v>40533</v>
      </c>
      <c r="I21583" t="s">
        <v>5</v>
      </c>
      <c r="J21583">
        <v>49.44</v>
      </c>
      <c r="M21583">
        <v>49.44</v>
      </c>
      <c r="N21583">
        <f t="shared" si="337"/>
        <v>0</v>
      </c>
    </row>
    <row r="21584" spans="1:14" x14ac:dyDescent="0.2">
      <c r="A21584" t="s">
        <v>21489</v>
      </c>
      <c r="B21584" t="s">
        <v>40533</v>
      </c>
      <c r="I21584" t="s">
        <v>5</v>
      </c>
      <c r="J21584">
        <v>49.44</v>
      </c>
      <c r="M21584">
        <v>49.44</v>
      </c>
      <c r="N21584">
        <f t="shared" si="337"/>
        <v>0</v>
      </c>
    </row>
    <row r="21585" spans="1:14" x14ac:dyDescent="0.2">
      <c r="A21585" t="s">
        <v>21490</v>
      </c>
      <c r="B21585" t="s">
        <v>40534</v>
      </c>
      <c r="I21585" t="s">
        <v>5</v>
      </c>
      <c r="J21585">
        <v>39.770000000000003</v>
      </c>
      <c r="M21585">
        <v>39.770000000000003</v>
      </c>
      <c r="N21585">
        <f t="shared" si="337"/>
        <v>0</v>
      </c>
    </row>
    <row r="21586" spans="1:14" x14ac:dyDescent="0.2">
      <c r="A21586" t="s">
        <v>21491</v>
      </c>
      <c r="B21586" t="s">
        <v>40534</v>
      </c>
      <c r="I21586" t="s">
        <v>5</v>
      </c>
      <c r="J21586">
        <v>39.770000000000003</v>
      </c>
      <c r="M21586">
        <v>39.770000000000003</v>
      </c>
      <c r="N21586">
        <f t="shared" si="337"/>
        <v>0</v>
      </c>
    </row>
    <row r="21587" spans="1:14" x14ac:dyDescent="0.2">
      <c r="A21587" t="s">
        <v>21492</v>
      </c>
      <c r="B21587" t="s">
        <v>40535</v>
      </c>
      <c r="I21587" t="s">
        <v>5</v>
      </c>
      <c r="J21587">
        <v>41.83</v>
      </c>
      <c r="M21587">
        <v>41.83</v>
      </c>
      <c r="N21587">
        <f t="shared" si="337"/>
        <v>0</v>
      </c>
    </row>
    <row r="21588" spans="1:14" x14ac:dyDescent="0.2">
      <c r="A21588" t="s">
        <v>21493</v>
      </c>
      <c r="B21588" t="s">
        <v>40535</v>
      </c>
      <c r="I21588" t="s">
        <v>5</v>
      </c>
      <c r="J21588">
        <v>41.83</v>
      </c>
      <c r="M21588">
        <v>41.83</v>
      </c>
      <c r="N21588">
        <f t="shared" si="337"/>
        <v>0</v>
      </c>
    </row>
    <row r="21589" spans="1:14" x14ac:dyDescent="0.2">
      <c r="A21589" t="s">
        <v>21494</v>
      </c>
      <c r="B21589" t="s">
        <v>40536</v>
      </c>
      <c r="I21589" t="s">
        <v>5</v>
      </c>
      <c r="J21589">
        <v>47.59</v>
      </c>
      <c r="M21589">
        <v>47.59</v>
      </c>
      <c r="N21589">
        <f t="shared" si="337"/>
        <v>0</v>
      </c>
    </row>
    <row r="21590" spans="1:14" x14ac:dyDescent="0.2">
      <c r="A21590" t="s">
        <v>21495</v>
      </c>
      <c r="B21590" t="s">
        <v>40536</v>
      </c>
      <c r="I21590" t="s">
        <v>5</v>
      </c>
      <c r="J21590">
        <v>47.59</v>
      </c>
      <c r="M21590">
        <v>47.59</v>
      </c>
      <c r="N21590">
        <f t="shared" si="337"/>
        <v>0</v>
      </c>
    </row>
    <row r="21591" spans="1:14" x14ac:dyDescent="0.2">
      <c r="A21591" t="s">
        <v>21496</v>
      </c>
      <c r="B21591" t="s">
        <v>40537</v>
      </c>
      <c r="I21591" t="s">
        <v>5</v>
      </c>
      <c r="J21591">
        <v>64.52</v>
      </c>
      <c r="M21591">
        <v>64.52</v>
      </c>
      <c r="N21591">
        <f t="shared" si="337"/>
        <v>0</v>
      </c>
    </row>
    <row r="21592" spans="1:14" x14ac:dyDescent="0.2">
      <c r="A21592" t="s">
        <v>21497</v>
      </c>
      <c r="B21592" t="s">
        <v>40537</v>
      </c>
      <c r="I21592" t="s">
        <v>5</v>
      </c>
      <c r="J21592">
        <v>64.52</v>
      </c>
      <c r="M21592">
        <v>64.52</v>
      </c>
      <c r="N21592">
        <f t="shared" si="337"/>
        <v>0</v>
      </c>
    </row>
    <row r="21593" spans="1:14" x14ac:dyDescent="0.2">
      <c r="A21593" t="s">
        <v>21498</v>
      </c>
      <c r="B21593" t="s">
        <v>40538</v>
      </c>
      <c r="I21593" t="s">
        <v>5</v>
      </c>
      <c r="J21593">
        <v>56.65</v>
      </c>
      <c r="M21593">
        <v>56.65</v>
      </c>
      <c r="N21593">
        <f t="shared" si="337"/>
        <v>0</v>
      </c>
    </row>
    <row r="21594" spans="1:14" x14ac:dyDescent="0.2">
      <c r="A21594" t="s">
        <v>21499</v>
      </c>
      <c r="B21594" t="s">
        <v>40538</v>
      </c>
      <c r="I21594" t="s">
        <v>5</v>
      </c>
      <c r="J21594">
        <v>56.65</v>
      </c>
      <c r="M21594">
        <v>56.65</v>
      </c>
      <c r="N21594">
        <f t="shared" si="337"/>
        <v>0</v>
      </c>
    </row>
    <row r="21595" spans="1:14" x14ac:dyDescent="0.2">
      <c r="A21595" t="s">
        <v>21500</v>
      </c>
      <c r="B21595" t="s">
        <v>40539</v>
      </c>
      <c r="I21595" t="s">
        <v>5</v>
      </c>
      <c r="J21595">
        <v>78.19</v>
      </c>
      <c r="M21595">
        <v>78.19</v>
      </c>
      <c r="N21595">
        <f t="shared" si="337"/>
        <v>0</v>
      </c>
    </row>
    <row r="21596" spans="1:14" x14ac:dyDescent="0.2">
      <c r="A21596" t="s">
        <v>21501</v>
      </c>
      <c r="B21596" t="s">
        <v>40539</v>
      </c>
      <c r="I21596" t="s">
        <v>5</v>
      </c>
      <c r="J21596">
        <v>78.19</v>
      </c>
      <c r="M21596">
        <v>78.19</v>
      </c>
      <c r="N21596">
        <f t="shared" si="337"/>
        <v>0</v>
      </c>
    </row>
    <row r="21597" spans="1:14" x14ac:dyDescent="0.2">
      <c r="A21597" t="s">
        <v>21502</v>
      </c>
      <c r="B21597" t="s">
        <v>40540</v>
      </c>
      <c r="I21597" t="s">
        <v>5</v>
      </c>
      <c r="J21597">
        <v>90.92</v>
      </c>
      <c r="M21597">
        <v>90.92</v>
      </c>
      <c r="N21597">
        <f t="shared" si="337"/>
        <v>0</v>
      </c>
    </row>
    <row r="21598" spans="1:14" x14ac:dyDescent="0.2">
      <c r="A21598" t="s">
        <v>21503</v>
      </c>
      <c r="B21598" t="s">
        <v>40540</v>
      </c>
      <c r="I21598" t="s">
        <v>5</v>
      </c>
      <c r="J21598">
        <v>90.92</v>
      </c>
      <c r="M21598">
        <v>90.92</v>
      </c>
      <c r="N21598">
        <f t="shared" si="337"/>
        <v>0</v>
      </c>
    </row>
    <row r="21599" spans="1:14" x14ac:dyDescent="0.2">
      <c r="A21599" t="s">
        <v>21504</v>
      </c>
      <c r="B21599" t="s">
        <v>40541</v>
      </c>
      <c r="I21599" t="s">
        <v>5</v>
      </c>
      <c r="J21599">
        <v>118.45</v>
      </c>
      <c r="M21599">
        <v>118.45</v>
      </c>
      <c r="N21599">
        <f t="shared" si="337"/>
        <v>0</v>
      </c>
    </row>
    <row r="21600" spans="1:14" x14ac:dyDescent="0.2">
      <c r="A21600" t="s">
        <v>21505</v>
      </c>
      <c r="B21600" t="s">
        <v>40541</v>
      </c>
      <c r="I21600" t="s">
        <v>5</v>
      </c>
      <c r="J21600">
        <v>118.45</v>
      </c>
      <c r="M21600">
        <v>118.45</v>
      </c>
      <c r="N21600">
        <f t="shared" si="337"/>
        <v>0</v>
      </c>
    </row>
    <row r="21601" spans="1:14" x14ac:dyDescent="0.2">
      <c r="A21601" t="s">
        <v>21506</v>
      </c>
      <c r="B21601" t="s">
        <v>40542</v>
      </c>
      <c r="I21601" t="s">
        <v>5</v>
      </c>
      <c r="J21601">
        <v>91.67</v>
      </c>
      <c r="M21601">
        <v>91.67</v>
      </c>
      <c r="N21601">
        <f t="shared" si="337"/>
        <v>0</v>
      </c>
    </row>
    <row r="21602" spans="1:14" x14ac:dyDescent="0.2">
      <c r="A21602" t="s">
        <v>21507</v>
      </c>
      <c r="B21602" t="s">
        <v>40542</v>
      </c>
      <c r="I21602" t="s">
        <v>5</v>
      </c>
      <c r="J21602">
        <v>91.67</v>
      </c>
      <c r="M21602">
        <v>91.67</v>
      </c>
      <c r="N21602">
        <f t="shared" si="337"/>
        <v>0</v>
      </c>
    </row>
    <row r="21603" spans="1:14" x14ac:dyDescent="0.2">
      <c r="A21603" t="s">
        <v>21508</v>
      </c>
      <c r="B21603" t="s">
        <v>40543</v>
      </c>
      <c r="I21603" t="s">
        <v>5</v>
      </c>
      <c r="J21603">
        <v>56.3</v>
      </c>
      <c r="M21603">
        <v>56.3</v>
      </c>
      <c r="N21603">
        <f t="shared" si="337"/>
        <v>0</v>
      </c>
    </row>
    <row r="21604" spans="1:14" x14ac:dyDescent="0.2">
      <c r="A21604" t="s">
        <v>21509</v>
      </c>
      <c r="B21604" t="s">
        <v>40543</v>
      </c>
      <c r="I21604" t="s">
        <v>5</v>
      </c>
      <c r="J21604">
        <v>56.3</v>
      </c>
      <c r="M21604">
        <v>56.3</v>
      </c>
      <c r="N21604">
        <f t="shared" si="337"/>
        <v>0</v>
      </c>
    </row>
    <row r="21605" spans="1:14" x14ac:dyDescent="0.2">
      <c r="A21605" t="s">
        <v>21510</v>
      </c>
      <c r="B21605" t="s">
        <v>40544</v>
      </c>
      <c r="I21605" t="s">
        <v>5</v>
      </c>
      <c r="J21605">
        <v>71.95</v>
      </c>
      <c r="M21605">
        <v>71.95</v>
      </c>
      <c r="N21605">
        <f t="shared" si="337"/>
        <v>0</v>
      </c>
    </row>
    <row r="21606" spans="1:14" x14ac:dyDescent="0.2">
      <c r="A21606" t="s">
        <v>21511</v>
      </c>
      <c r="B21606" t="s">
        <v>40544</v>
      </c>
      <c r="I21606" t="s">
        <v>5</v>
      </c>
      <c r="J21606">
        <v>71.95</v>
      </c>
      <c r="M21606">
        <v>71.95</v>
      </c>
      <c r="N21606">
        <f t="shared" si="337"/>
        <v>0</v>
      </c>
    </row>
    <row r="21607" spans="1:14" x14ac:dyDescent="0.2">
      <c r="A21607" t="s">
        <v>21512</v>
      </c>
      <c r="B21607" t="s">
        <v>40545</v>
      </c>
      <c r="I21607" t="s">
        <v>5</v>
      </c>
      <c r="J21607">
        <v>134.61000000000001</v>
      </c>
      <c r="M21607">
        <v>134.61000000000001</v>
      </c>
      <c r="N21607">
        <f t="shared" si="337"/>
        <v>0</v>
      </c>
    </row>
    <row r="21608" spans="1:14" x14ac:dyDescent="0.2">
      <c r="A21608" t="s">
        <v>21513</v>
      </c>
      <c r="B21608" t="s">
        <v>40545</v>
      </c>
      <c r="I21608" t="s">
        <v>5</v>
      </c>
      <c r="J21608">
        <v>134.61000000000001</v>
      </c>
      <c r="M21608">
        <v>134.61000000000001</v>
      </c>
      <c r="N21608">
        <f t="shared" si="337"/>
        <v>0</v>
      </c>
    </row>
    <row r="21609" spans="1:14" x14ac:dyDescent="0.2">
      <c r="A21609" t="s">
        <v>21514</v>
      </c>
      <c r="B21609" t="s">
        <v>40546</v>
      </c>
      <c r="I21609" t="s">
        <v>5</v>
      </c>
      <c r="J21609">
        <v>140.77000000000001</v>
      </c>
      <c r="M21609">
        <v>140.77000000000001</v>
      </c>
      <c r="N21609">
        <f t="shared" si="337"/>
        <v>0</v>
      </c>
    </row>
    <row r="21610" spans="1:14" x14ac:dyDescent="0.2">
      <c r="A21610" t="s">
        <v>21515</v>
      </c>
      <c r="B21610" t="s">
        <v>40546</v>
      </c>
      <c r="I21610" t="s">
        <v>5</v>
      </c>
      <c r="J21610">
        <v>140.77000000000001</v>
      </c>
      <c r="M21610">
        <v>140.77000000000001</v>
      </c>
      <c r="N21610">
        <f t="shared" si="337"/>
        <v>0</v>
      </c>
    </row>
    <row r="21611" spans="1:14" x14ac:dyDescent="0.2">
      <c r="A21611" t="s">
        <v>28232</v>
      </c>
      <c r="B21611" t="s">
        <v>40547</v>
      </c>
      <c r="I21611" t="s">
        <v>5</v>
      </c>
      <c r="J21611">
        <v>73.650000000000006</v>
      </c>
      <c r="M21611">
        <v>73.650000000000006</v>
      </c>
      <c r="N21611">
        <f t="shared" si="337"/>
        <v>0</v>
      </c>
    </row>
    <row r="21612" spans="1:14" x14ac:dyDescent="0.2">
      <c r="A21612" t="s">
        <v>28233</v>
      </c>
      <c r="B21612" t="s">
        <v>40547</v>
      </c>
      <c r="I21612" t="s">
        <v>5</v>
      </c>
      <c r="J21612">
        <v>73.650000000000006</v>
      </c>
      <c r="M21612">
        <v>73.650000000000006</v>
      </c>
      <c r="N21612">
        <f t="shared" si="337"/>
        <v>0</v>
      </c>
    </row>
    <row r="21613" spans="1:14" x14ac:dyDescent="0.2">
      <c r="A21613" t="s">
        <v>28234</v>
      </c>
      <c r="B21613" t="s">
        <v>40548</v>
      </c>
      <c r="I21613" t="s">
        <v>5</v>
      </c>
      <c r="J21613">
        <v>76.739999999999995</v>
      </c>
      <c r="M21613">
        <v>76.739999999999995</v>
      </c>
      <c r="N21613">
        <f t="shared" si="337"/>
        <v>0</v>
      </c>
    </row>
    <row r="21614" spans="1:14" x14ac:dyDescent="0.2">
      <c r="A21614" t="s">
        <v>28235</v>
      </c>
      <c r="B21614" t="s">
        <v>40548</v>
      </c>
      <c r="I21614" t="s">
        <v>5</v>
      </c>
      <c r="J21614">
        <v>76.739999999999995</v>
      </c>
      <c r="M21614">
        <v>76.739999999999995</v>
      </c>
      <c r="N21614">
        <f t="shared" si="337"/>
        <v>0</v>
      </c>
    </row>
    <row r="21615" spans="1:14" x14ac:dyDescent="0.2">
      <c r="A21615" t="s">
        <v>28236</v>
      </c>
      <c r="B21615" t="s">
        <v>40549</v>
      </c>
      <c r="I21615" t="s">
        <v>5</v>
      </c>
      <c r="J21615">
        <v>65.7</v>
      </c>
      <c r="M21615">
        <v>65.7</v>
      </c>
      <c r="N21615">
        <f t="shared" si="337"/>
        <v>0</v>
      </c>
    </row>
    <row r="21616" spans="1:14" x14ac:dyDescent="0.2">
      <c r="A21616" t="s">
        <v>28237</v>
      </c>
      <c r="B21616" t="s">
        <v>40549</v>
      </c>
      <c r="I21616" t="s">
        <v>5</v>
      </c>
      <c r="J21616">
        <v>65.7</v>
      </c>
      <c r="M21616">
        <v>65.7</v>
      </c>
      <c r="N21616">
        <f t="shared" si="337"/>
        <v>0</v>
      </c>
    </row>
    <row r="21617" spans="1:14" x14ac:dyDescent="0.2">
      <c r="A21617" t="s">
        <v>28238</v>
      </c>
      <c r="B21617" t="s">
        <v>40550</v>
      </c>
      <c r="I21617" t="s">
        <v>5</v>
      </c>
      <c r="J21617">
        <v>103.42</v>
      </c>
      <c r="M21617">
        <v>103.42</v>
      </c>
      <c r="N21617">
        <f t="shared" si="337"/>
        <v>0</v>
      </c>
    </row>
    <row r="21618" spans="1:14" x14ac:dyDescent="0.2">
      <c r="A21618" t="s">
        <v>28239</v>
      </c>
      <c r="B21618" t="s">
        <v>40550</v>
      </c>
      <c r="I21618" t="s">
        <v>5</v>
      </c>
      <c r="J21618">
        <v>103.42</v>
      </c>
      <c r="M21618">
        <v>103.42</v>
      </c>
      <c r="N21618">
        <f t="shared" si="337"/>
        <v>0</v>
      </c>
    </row>
    <row r="21619" spans="1:14" x14ac:dyDescent="0.2">
      <c r="A21619" t="s">
        <v>28240</v>
      </c>
      <c r="B21619" t="s">
        <v>40551</v>
      </c>
      <c r="I21619" t="s">
        <v>5</v>
      </c>
      <c r="J21619">
        <v>162.66</v>
      </c>
      <c r="M21619">
        <v>162.66</v>
      </c>
      <c r="N21619">
        <f t="shared" si="337"/>
        <v>0</v>
      </c>
    </row>
    <row r="21620" spans="1:14" x14ac:dyDescent="0.2">
      <c r="A21620" t="s">
        <v>28241</v>
      </c>
      <c r="B21620" t="s">
        <v>40551</v>
      </c>
      <c r="I21620" t="s">
        <v>5</v>
      </c>
      <c r="J21620">
        <v>162.66</v>
      </c>
      <c r="M21620">
        <v>162.66</v>
      </c>
      <c r="N21620">
        <f t="shared" si="337"/>
        <v>0</v>
      </c>
    </row>
    <row r="21621" spans="1:14" x14ac:dyDescent="0.2">
      <c r="A21621" t="s">
        <v>28242</v>
      </c>
      <c r="B21621" t="s">
        <v>40552</v>
      </c>
      <c r="I21621" t="s">
        <v>5</v>
      </c>
      <c r="J21621">
        <v>61.6</v>
      </c>
      <c r="M21621">
        <v>61.6</v>
      </c>
      <c r="N21621">
        <f t="shared" si="337"/>
        <v>0</v>
      </c>
    </row>
    <row r="21622" spans="1:14" x14ac:dyDescent="0.2">
      <c r="A21622" t="s">
        <v>28243</v>
      </c>
      <c r="B21622" t="s">
        <v>40552</v>
      </c>
      <c r="I21622" t="s">
        <v>5</v>
      </c>
      <c r="J21622">
        <v>61.6</v>
      </c>
      <c r="M21622">
        <v>61.6</v>
      </c>
      <c r="N21622">
        <f t="shared" si="337"/>
        <v>0</v>
      </c>
    </row>
    <row r="21623" spans="1:14" x14ac:dyDescent="0.2">
      <c r="A21623" t="s">
        <v>28244</v>
      </c>
      <c r="B21623" t="s">
        <v>40553</v>
      </c>
      <c r="I21623" t="s">
        <v>5</v>
      </c>
      <c r="J21623">
        <v>73.650000000000006</v>
      </c>
      <c r="M21623">
        <v>73.650000000000006</v>
      </c>
      <c r="N21623">
        <f t="shared" si="337"/>
        <v>0</v>
      </c>
    </row>
    <row r="21624" spans="1:14" x14ac:dyDescent="0.2">
      <c r="A21624" t="s">
        <v>28245</v>
      </c>
      <c r="B21624" t="s">
        <v>40553</v>
      </c>
      <c r="I21624" t="s">
        <v>5</v>
      </c>
      <c r="J21624">
        <v>73.650000000000006</v>
      </c>
      <c r="M21624">
        <v>73.650000000000006</v>
      </c>
      <c r="N21624">
        <f t="shared" si="337"/>
        <v>0</v>
      </c>
    </row>
    <row r="21625" spans="1:14" x14ac:dyDescent="0.2">
      <c r="A21625" t="s">
        <v>28246</v>
      </c>
      <c r="B21625" t="s">
        <v>40554</v>
      </c>
      <c r="I21625" t="s">
        <v>5</v>
      </c>
      <c r="J21625">
        <v>95.16</v>
      </c>
      <c r="M21625">
        <v>95.16</v>
      </c>
      <c r="N21625">
        <f t="shared" si="337"/>
        <v>0</v>
      </c>
    </row>
    <row r="21626" spans="1:14" x14ac:dyDescent="0.2">
      <c r="A21626" t="s">
        <v>28247</v>
      </c>
      <c r="B21626" t="s">
        <v>40554</v>
      </c>
      <c r="I21626" t="s">
        <v>5</v>
      </c>
      <c r="J21626">
        <v>95.16</v>
      </c>
      <c r="M21626">
        <v>95.16</v>
      </c>
      <c r="N21626">
        <f t="shared" si="337"/>
        <v>0</v>
      </c>
    </row>
    <row r="21627" spans="1:14" x14ac:dyDescent="0.2">
      <c r="A21627" t="s">
        <v>28248</v>
      </c>
      <c r="B21627" t="s">
        <v>40555</v>
      </c>
      <c r="I21627" t="s">
        <v>5</v>
      </c>
      <c r="J21627">
        <v>108.36</v>
      </c>
      <c r="M21627">
        <v>108.36</v>
      </c>
      <c r="N21627">
        <f t="shared" si="337"/>
        <v>0</v>
      </c>
    </row>
    <row r="21628" spans="1:14" x14ac:dyDescent="0.2">
      <c r="A21628" t="s">
        <v>28249</v>
      </c>
      <c r="B21628" t="s">
        <v>40555</v>
      </c>
      <c r="I21628" t="s">
        <v>5</v>
      </c>
      <c r="J21628">
        <v>108.36</v>
      </c>
      <c r="M21628">
        <v>108.36</v>
      </c>
      <c r="N21628">
        <f t="shared" si="337"/>
        <v>0</v>
      </c>
    </row>
    <row r="21629" spans="1:14" x14ac:dyDescent="0.2">
      <c r="A21629" t="s">
        <v>21516</v>
      </c>
      <c r="B21629" t="s">
        <v>40556</v>
      </c>
      <c r="I21629" t="s">
        <v>5</v>
      </c>
      <c r="J21629">
        <v>628.66</v>
      </c>
      <c r="M21629">
        <v>628.66</v>
      </c>
      <c r="N21629">
        <f t="shared" si="337"/>
        <v>0</v>
      </c>
    </row>
    <row r="21630" spans="1:14" x14ac:dyDescent="0.2">
      <c r="A21630" t="s">
        <v>21517</v>
      </c>
      <c r="B21630" t="s">
        <v>40556</v>
      </c>
      <c r="I21630" t="s">
        <v>5</v>
      </c>
      <c r="J21630">
        <v>613.08000000000004</v>
      </c>
      <c r="M21630">
        <v>613.08000000000004</v>
      </c>
      <c r="N21630">
        <f t="shared" si="337"/>
        <v>0</v>
      </c>
    </row>
    <row r="21631" spans="1:14" x14ac:dyDescent="0.2">
      <c r="A21631" t="s">
        <v>21518</v>
      </c>
      <c r="B21631" t="s">
        <v>40557</v>
      </c>
      <c r="I21631" t="s">
        <v>5</v>
      </c>
      <c r="J21631">
        <v>116.76</v>
      </c>
      <c r="M21631">
        <v>116.76</v>
      </c>
      <c r="N21631">
        <f t="shared" si="337"/>
        <v>0</v>
      </c>
    </row>
    <row r="21632" spans="1:14" x14ac:dyDescent="0.2">
      <c r="A21632" t="s">
        <v>21519</v>
      </c>
      <c r="B21632" t="s">
        <v>40557</v>
      </c>
      <c r="I21632" t="s">
        <v>5</v>
      </c>
      <c r="J21632">
        <v>101.18</v>
      </c>
      <c r="M21632">
        <v>101.18</v>
      </c>
      <c r="N21632">
        <f t="shared" si="337"/>
        <v>0</v>
      </c>
    </row>
    <row r="21633" spans="1:14" x14ac:dyDescent="0.2">
      <c r="A21633" t="s">
        <v>21520</v>
      </c>
      <c r="B21633" t="s">
        <v>40558</v>
      </c>
      <c r="I21633" t="s">
        <v>5</v>
      </c>
      <c r="J21633">
        <v>98.9</v>
      </c>
      <c r="M21633">
        <v>98.9</v>
      </c>
      <c r="N21633">
        <f t="shared" si="337"/>
        <v>0</v>
      </c>
    </row>
    <row r="21634" spans="1:14" x14ac:dyDescent="0.2">
      <c r="A21634" t="s">
        <v>21521</v>
      </c>
      <c r="B21634" t="s">
        <v>40558</v>
      </c>
      <c r="I21634" t="s">
        <v>5</v>
      </c>
      <c r="J21634">
        <v>85.69</v>
      </c>
      <c r="M21634">
        <v>85.69</v>
      </c>
      <c r="N21634">
        <f t="shared" si="337"/>
        <v>0</v>
      </c>
    </row>
    <row r="21635" spans="1:14" x14ac:dyDescent="0.2">
      <c r="A21635" t="s">
        <v>21522</v>
      </c>
      <c r="B21635" t="s">
        <v>40559</v>
      </c>
      <c r="I21635" t="s">
        <v>5</v>
      </c>
      <c r="J21635">
        <v>282.93</v>
      </c>
      <c r="M21635">
        <v>282.93</v>
      </c>
      <c r="N21635">
        <f t="shared" si="337"/>
        <v>0</v>
      </c>
    </row>
    <row r="21636" spans="1:14" x14ac:dyDescent="0.2">
      <c r="A21636" t="s">
        <v>21523</v>
      </c>
      <c r="B21636" t="s">
        <v>40559</v>
      </c>
      <c r="I21636" t="s">
        <v>5</v>
      </c>
      <c r="J21636">
        <v>277.08999999999997</v>
      </c>
      <c r="M21636">
        <v>277.08999999999997</v>
      </c>
      <c r="N21636">
        <f t="shared" ref="N21636:N21699" si="338">J21636-M21636</f>
        <v>0</v>
      </c>
    </row>
    <row r="21637" spans="1:14" x14ac:dyDescent="0.2">
      <c r="A21637" t="s">
        <v>21524</v>
      </c>
      <c r="B21637" t="s">
        <v>40560</v>
      </c>
      <c r="I21637" t="s">
        <v>5</v>
      </c>
      <c r="J21637">
        <v>262.08</v>
      </c>
      <c r="M21637">
        <v>262.08</v>
      </c>
      <c r="N21637">
        <f t="shared" si="338"/>
        <v>0</v>
      </c>
    </row>
    <row r="21638" spans="1:14" x14ac:dyDescent="0.2">
      <c r="A21638" t="s">
        <v>21525</v>
      </c>
      <c r="B21638" t="s">
        <v>40560</v>
      </c>
      <c r="I21638" t="s">
        <v>5</v>
      </c>
      <c r="J21638">
        <v>256.24</v>
      </c>
      <c r="M21638">
        <v>256.24</v>
      </c>
      <c r="N21638">
        <f t="shared" si="338"/>
        <v>0</v>
      </c>
    </row>
    <row r="21639" spans="1:14" x14ac:dyDescent="0.2">
      <c r="A21639" t="s">
        <v>21526</v>
      </c>
      <c r="B21639" t="s">
        <v>40561</v>
      </c>
      <c r="I21639" t="s">
        <v>5</v>
      </c>
      <c r="J21639">
        <v>392.34</v>
      </c>
      <c r="M21639">
        <v>392.34</v>
      </c>
      <c r="N21639">
        <f t="shared" si="338"/>
        <v>0</v>
      </c>
    </row>
    <row r="21640" spans="1:14" x14ac:dyDescent="0.2">
      <c r="A21640" t="s">
        <v>21527</v>
      </c>
      <c r="B21640" t="s">
        <v>40561</v>
      </c>
      <c r="I21640" t="s">
        <v>5</v>
      </c>
      <c r="J21640">
        <v>382.61</v>
      </c>
      <c r="M21640">
        <v>382.61</v>
      </c>
      <c r="N21640">
        <f t="shared" si="338"/>
        <v>0</v>
      </c>
    </row>
    <row r="21641" spans="1:14" x14ac:dyDescent="0.2">
      <c r="A21641" t="s">
        <v>21528</v>
      </c>
      <c r="B21641" t="s">
        <v>40562</v>
      </c>
      <c r="I21641" t="s">
        <v>5</v>
      </c>
      <c r="J21641">
        <v>438.16</v>
      </c>
      <c r="M21641">
        <v>438.16</v>
      </c>
      <c r="N21641">
        <f t="shared" si="338"/>
        <v>0</v>
      </c>
    </row>
    <row r="21642" spans="1:14" x14ac:dyDescent="0.2">
      <c r="A21642" t="s">
        <v>21529</v>
      </c>
      <c r="B21642" t="s">
        <v>40562</v>
      </c>
      <c r="I21642" t="s">
        <v>5</v>
      </c>
      <c r="J21642">
        <v>426.48</v>
      </c>
      <c r="M21642">
        <v>426.48</v>
      </c>
      <c r="N21642">
        <f t="shared" si="338"/>
        <v>0</v>
      </c>
    </row>
    <row r="21643" spans="1:14" x14ac:dyDescent="0.2">
      <c r="A21643" t="s">
        <v>21530</v>
      </c>
      <c r="B21643" t="s">
        <v>40563</v>
      </c>
      <c r="I21643" t="s">
        <v>5</v>
      </c>
      <c r="J21643">
        <v>3.64</v>
      </c>
      <c r="M21643">
        <v>3.64</v>
      </c>
      <c r="N21643">
        <f t="shared" si="338"/>
        <v>0</v>
      </c>
    </row>
    <row r="21644" spans="1:14" x14ac:dyDescent="0.2">
      <c r="A21644" t="s">
        <v>21531</v>
      </c>
      <c r="B21644" t="s">
        <v>40563</v>
      </c>
      <c r="I21644" t="s">
        <v>5</v>
      </c>
      <c r="J21644">
        <v>3.16</v>
      </c>
      <c r="M21644">
        <v>3.16</v>
      </c>
      <c r="N21644">
        <f t="shared" si="338"/>
        <v>0</v>
      </c>
    </row>
    <row r="21645" spans="1:14" x14ac:dyDescent="0.2">
      <c r="A21645" t="s">
        <v>21532</v>
      </c>
      <c r="B21645" t="s">
        <v>40564</v>
      </c>
      <c r="I21645" t="s">
        <v>5</v>
      </c>
      <c r="J21645">
        <v>29.19</v>
      </c>
      <c r="M21645">
        <v>29.19</v>
      </c>
      <c r="N21645">
        <f t="shared" si="338"/>
        <v>0</v>
      </c>
    </row>
    <row r="21646" spans="1:14" x14ac:dyDescent="0.2">
      <c r="A21646" t="s">
        <v>21533</v>
      </c>
      <c r="B21646" t="s">
        <v>40564</v>
      </c>
      <c r="I21646" t="s">
        <v>5</v>
      </c>
      <c r="J21646">
        <v>25.29</v>
      </c>
      <c r="M21646">
        <v>25.29</v>
      </c>
      <c r="N21646">
        <f t="shared" si="338"/>
        <v>0</v>
      </c>
    </row>
    <row r="21647" spans="1:14" x14ac:dyDescent="0.2">
      <c r="A21647" t="s">
        <v>21534</v>
      </c>
      <c r="B21647" t="s">
        <v>40565</v>
      </c>
      <c r="I21647" t="s">
        <v>5</v>
      </c>
      <c r="J21647">
        <v>29.19</v>
      </c>
      <c r="M21647">
        <v>29.19</v>
      </c>
      <c r="N21647">
        <f t="shared" si="338"/>
        <v>0</v>
      </c>
    </row>
    <row r="21648" spans="1:14" x14ac:dyDescent="0.2">
      <c r="A21648" t="s">
        <v>21535</v>
      </c>
      <c r="B21648" t="s">
        <v>40565</v>
      </c>
      <c r="I21648" t="s">
        <v>5</v>
      </c>
      <c r="J21648">
        <v>25.29</v>
      </c>
      <c r="M21648">
        <v>25.29</v>
      </c>
      <c r="N21648">
        <f t="shared" si="338"/>
        <v>0</v>
      </c>
    </row>
    <row r="21649" spans="1:14" x14ac:dyDescent="0.2">
      <c r="A21649" t="s">
        <v>21536</v>
      </c>
      <c r="B21649" t="s">
        <v>40566</v>
      </c>
      <c r="I21649" t="s">
        <v>5</v>
      </c>
      <c r="J21649">
        <v>43.78</v>
      </c>
      <c r="M21649">
        <v>43.78</v>
      </c>
      <c r="N21649">
        <f t="shared" si="338"/>
        <v>0</v>
      </c>
    </row>
    <row r="21650" spans="1:14" x14ac:dyDescent="0.2">
      <c r="A21650" t="s">
        <v>21537</v>
      </c>
      <c r="B21650" t="s">
        <v>40566</v>
      </c>
      <c r="I21650" t="s">
        <v>5</v>
      </c>
      <c r="J21650">
        <v>37.94</v>
      </c>
      <c r="M21650">
        <v>37.94</v>
      </c>
      <c r="N21650">
        <f t="shared" si="338"/>
        <v>0</v>
      </c>
    </row>
    <row r="21651" spans="1:14" x14ac:dyDescent="0.2">
      <c r="A21651" t="s">
        <v>21538</v>
      </c>
      <c r="B21651" t="s">
        <v>22425</v>
      </c>
      <c r="I21651" t="s">
        <v>5</v>
      </c>
      <c r="J21651">
        <v>2.1800000000000002</v>
      </c>
      <c r="M21651">
        <v>2.1800000000000002</v>
      </c>
      <c r="N21651">
        <f t="shared" si="338"/>
        <v>0</v>
      </c>
    </row>
    <row r="21652" spans="1:14" x14ac:dyDescent="0.2">
      <c r="A21652" t="s">
        <v>21539</v>
      </c>
      <c r="B21652" t="s">
        <v>22425</v>
      </c>
      <c r="I21652" t="s">
        <v>5</v>
      </c>
      <c r="J21652">
        <v>1.89</v>
      </c>
      <c r="M21652">
        <v>1.89</v>
      </c>
      <c r="N21652">
        <f t="shared" si="338"/>
        <v>0</v>
      </c>
    </row>
    <row r="21653" spans="1:14" x14ac:dyDescent="0.2">
      <c r="A21653" t="s">
        <v>21540</v>
      </c>
      <c r="B21653" t="s">
        <v>22426</v>
      </c>
      <c r="I21653" t="s">
        <v>5</v>
      </c>
      <c r="J21653">
        <v>29.3</v>
      </c>
      <c r="M21653">
        <v>29.3</v>
      </c>
      <c r="N21653">
        <f t="shared" si="338"/>
        <v>0</v>
      </c>
    </row>
    <row r="21654" spans="1:14" x14ac:dyDescent="0.2">
      <c r="A21654" t="s">
        <v>21541</v>
      </c>
      <c r="B21654" t="s">
        <v>22426</v>
      </c>
      <c r="I21654" t="s">
        <v>5</v>
      </c>
      <c r="J21654">
        <v>29.3</v>
      </c>
      <c r="M21654">
        <v>29.3</v>
      </c>
      <c r="N21654">
        <f t="shared" si="338"/>
        <v>0</v>
      </c>
    </row>
    <row r="21655" spans="1:14" x14ac:dyDescent="0.2">
      <c r="A21655" t="s">
        <v>21542</v>
      </c>
      <c r="B21655" t="s">
        <v>22427</v>
      </c>
      <c r="I21655" t="s">
        <v>5</v>
      </c>
      <c r="J21655">
        <v>5.35</v>
      </c>
      <c r="M21655">
        <v>5.35</v>
      </c>
      <c r="N21655">
        <f t="shared" si="338"/>
        <v>0</v>
      </c>
    </row>
    <row r="21656" spans="1:14" x14ac:dyDescent="0.2">
      <c r="A21656" t="s">
        <v>21543</v>
      </c>
      <c r="B21656" t="s">
        <v>22427</v>
      </c>
      <c r="I21656" t="s">
        <v>5</v>
      </c>
      <c r="J21656">
        <v>5.35</v>
      </c>
      <c r="M21656">
        <v>5.35</v>
      </c>
      <c r="N21656">
        <f t="shared" si="338"/>
        <v>0</v>
      </c>
    </row>
    <row r="21657" spans="1:14" x14ac:dyDescent="0.2">
      <c r="A21657" t="s">
        <v>21544</v>
      </c>
      <c r="B21657" t="s">
        <v>22428</v>
      </c>
      <c r="I21657" t="s">
        <v>5</v>
      </c>
      <c r="J21657">
        <v>0.39</v>
      </c>
      <c r="M21657">
        <v>0.39</v>
      </c>
      <c r="N21657">
        <f t="shared" si="338"/>
        <v>0</v>
      </c>
    </row>
    <row r="21658" spans="1:14" x14ac:dyDescent="0.2">
      <c r="A21658" t="s">
        <v>21545</v>
      </c>
      <c r="B21658" t="s">
        <v>22428</v>
      </c>
      <c r="I21658" t="s">
        <v>5</v>
      </c>
      <c r="J21658">
        <v>0.39</v>
      </c>
      <c r="M21658">
        <v>0.39</v>
      </c>
      <c r="N21658">
        <f t="shared" si="338"/>
        <v>0</v>
      </c>
    </row>
    <row r="21659" spans="1:14" x14ac:dyDescent="0.2">
      <c r="A21659" t="s">
        <v>21546</v>
      </c>
      <c r="B21659" t="s">
        <v>22429</v>
      </c>
      <c r="I21659" t="s">
        <v>5</v>
      </c>
      <c r="J21659">
        <v>0.42</v>
      </c>
      <c r="M21659">
        <v>0.42</v>
      </c>
      <c r="N21659">
        <f t="shared" si="338"/>
        <v>0</v>
      </c>
    </row>
    <row r="21660" spans="1:14" x14ac:dyDescent="0.2">
      <c r="A21660" t="s">
        <v>21547</v>
      </c>
      <c r="B21660" t="s">
        <v>22429</v>
      </c>
      <c r="I21660" t="s">
        <v>5</v>
      </c>
      <c r="J21660">
        <v>0.42</v>
      </c>
      <c r="M21660">
        <v>0.42</v>
      </c>
      <c r="N21660">
        <f t="shared" si="338"/>
        <v>0</v>
      </c>
    </row>
    <row r="21661" spans="1:14" x14ac:dyDescent="0.2">
      <c r="A21661" t="s">
        <v>21548</v>
      </c>
      <c r="B21661" t="s">
        <v>40567</v>
      </c>
      <c r="I21661" t="s">
        <v>5</v>
      </c>
      <c r="J21661">
        <v>130</v>
      </c>
      <c r="M21661">
        <v>130</v>
      </c>
      <c r="N21661">
        <f t="shared" si="338"/>
        <v>0</v>
      </c>
    </row>
    <row r="21662" spans="1:14" x14ac:dyDescent="0.2">
      <c r="A21662" t="s">
        <v>21549</v>
      </c>
      <c r="B21662" t="s">
        <v>40567</v>
      </c>
      <c r="I21662" t="s">
        <v>5</v>
      </c>
      <c r="J21662">
        <v>130</v>
      </c>
      <c r="M21662">
        <v>130</v>
      </c>
      <c r="N21662">
        <f t="shared" si="338"/>
        <v>0</v>
      </c>
    </row>
    <row r="21663" spans="1:14" x14ac:dyDescent="0.2">
      <c r="A21663" t="s">
        <v>21550</v>
      </c>
      <c r="B21663" t="s">
        <v>40568</v>
      </c>
      <c r="I21663" t="s">
        <v>5</v>
      </c>
      <c r="J21663">
        <v>9.36</v>
      </c>
      <c r="M21663">
        <v>9.36</v>
      </c>
      <c r="N21663">
        <f t="shared" si="338"/>
        <v>0</v>
      </c>
    </row>
    <row r="21664" spans="1:14" x14ac:dyDescent="0.2">
      <c r="A21664" t="s">
        <v>21551</v>
      </c>
      <c r="B21664" t="s">
        <v>40568</v>
      </c>
      <c r="I21664" t="s">
        <v>5</v>
      </c>
      <c r="J21664">
        <v>9.36</v>
      </c>
      <c r="M21664">
        <v>9.36</v>
      </c>
      <c r="N21664">
        <f t="shared" si="338"/>
        <v>0</v>
      </c>
    </row>
    <row r="21665" spans="1:14" x14ac:dyDescent="0.2">
      <c r="A21665" t="s">
        <v>21552</v>
      </c>
      <c r="B21665" t="s">
        <v>40569</v>
      </c>
      <c r="I21665" t="s">
        <v>5</v>
      </c>
      <c r="J21665">
        <v>8.5</v>
      </c>
      <c r="M21665">
        <v>8.5</v>
      </c>
      <c r="N21665">
        <f t="shared" si="338"/>
        <v>0</v>
      </c>
    </row>
    <row r="21666" spans="1:14" x14ac:dyDescent="0.2">
      <c r="A21666" t="s">
        <v>21553</v>
      </c>
      <c r="B21666" t="s">
        <v>40569</v>
      </c>
      <c r="I21666" t="s">
        <v>5</v>
      </c>
      <c r="J21666">
        <v>8.5</v>
      </c>
      <c r="M21666">
        <v>8.5</v>
      </c>
      <c r="N21666">
        <f t="shared" si="338"/>
        <v>0</v>
      </c>
    </row>
    <row r="21667" spans="1:14" x14ac:dyDescent="0.2">
      <c r="A21667" t="s">
        <v>28250</v>
      </c>
      <c r="B21667" t="s">
        <v>40570</v>
      </c>
      <c r="I21667" t="s">
        <v>5</v>
      </c>
      <c r="J21667">
        <v>38.15</v>
      </c>
      <c r="M21667">
        <v>38.15</v>
      </c>
      <c r="N21667">
        <f t="shared" si="338"/>
        <v>0</v>
      </c>
    </row>
    <row r="21668" spans="1:14" x14ac:dyDescent="0.2">
      <c r="A21668" t="s">
        <v>28251</v>
      </c>
      <c r="B21668" t="s">
        <v>40570</v>
      </c>
      <c r="I21668" t="s">
        <v>5</v>
      </c>
      <c r="J21668">
        <v>38.15</v>
      </c>
      <c r="M21668">
        <v>38.15</v>
      </c>
      <c r="N21668">
        <f t="shared" si="338"/>
        <v>0</v>
      </c>
    </row>
    <row r="21669" spans="1:14" x14ac:dyDescent="0.2">
      <c r="A21669" t="s">
        <v>28252</v>
      </c>
      <c r="B21669" t="s">
        <v>40571</v>
      </c>
      <c r="I21669" t="s">
        <v>5</v>
      </c>
      <c r="J21669">
        <v>46.74</v>
      </c>
      <c r="M21669">
        <v>46.74</v>
      </c>
      <c r="N21669">
        <f t="shared" si="338"/>
        <v>0</v>
      </c>
    </row>
    <row r="21670" spans="1:14" x14ac:dyDescent="0.2">
      <c r="A21670" t="s">
        <v>28253</v>
      </c>
      <c r="B21670" t="s">
        <v>40571</v>
      </c>
      <c r="I21670" t="s">
        <v>5</v>
      </c>
      <c r="J21670">
        <v>46.74</v>
      </c>
      <c r="M21670">
        <v>46.74</v>
      </c>
      <c r="N21670">
        <f t="shared" si="338"/>
        <v>0</v>
      </c>
    </row>
    <row r="21671" spans="1:14" x14ac:dyDescent="0.2">
      <c r="A21671" t="s">
        <v>21554</v>
      </c>
      <c r="B21671" t="s">
        <v>40572</v>
      </c>
      <c r="I21671" t="s">
        <v>5</v>
      </c>
      <c r="J21671">
        <v>42.98</v>
      </c>
      <c r="M21671">
        <v>42.98</v>
      </c>
      <c r="N21671">
        <f t="shared" si="338"/>
        <v>0</v>
      </c>
    </row>
    <row r="21672" spans="1:14" x14ac:dyDescent="0.2">
      <c r="A21672" t="s">
        <v>21555</v>
      </c>
      <c r="B21672" t="s">
        <v>40572</v>
      </c>
      <c r="I21672" t="s">
        <v>5</v>
      </c>
      <c r="J21672">
        <v>42.98</v>
      </c>
      <c r="M21672">
        <v>42.98</v>
      </c>
      <c r="N21672">
        <f t="shared" si="338"/>
        <v>0</v>
      </c>
    </row>
    <row r="21673" spans="1:14" x14ac:dyDescent="0.2">
      <c r="A21673" t="s">
        <v>28254</v>
      </c>
      <c r="B21673" t="s">
        <v>40573</v>
      </c>
      <c r="I21673" t="s">
        <v>5</v>
      </c>
      <c r="J21673">
        <v>58.56</v>
      </c>
      <c r="M21673">
        <v>58.56</v>
      </c>
      <c r="N21673">
        <f t="shared" si="338"/>
        <v>0</v>
      </c>
    </row>
    <row r="21674" spans="1:14" x14ac:dyDescent="0.2">
      <c r="A21674" t="s">
        <v>28255</v>
      </c>
      <c r="B21674" t="s">
        <v>40573</v>
      </c>
      <c r="I21674" t="s">
        <v>5</v>
      </c>
      <c r="J21674">
        <v>58.56</v>
      </c>
      <c r="M21674">
        <v>58.56</v>
      </c>
      <c r="N21674">
        <f t="shared" si="338"/>
        <v>0</v>
      </c>
    </row>
    <row r="21675" spans="1:14" x14ac:dyDescent="0.2">
      <c r="A21675" t="s">
        <v>21556</v>
      </c>
      <c r="B21675" t="s">
        <v>40574</v>
      </c>
      <c r="I21675" t="s">
        <v>5</v>
      </c>
      <c r="J21675">
        <v>58.11</v>
      </c>
      <c r="M21675">
        <v>58.11</v>
      </c>
      <c r="N21675">
        <f t="shared" si="338"/>
        <v>0</v>
      </c>
    </row>
    <row r="21676" spans="1:14" x14ac:dyDescent="0.2">
      <c r="A21676" t="s">
        <v>21557</v>
      </c>
      <c r="B21676" t="s">
        <v>40574</v>
      </c>
      <c r="I21676" t="s">
        <v>5</v>
      </c>
      <c r="J21676">
        <v>58.11</v>
      </c>
      <c r="M21676">
        <v>58.11</v>
      </c>
      <c r="N21676">
        <f t="shared" si="338"/>
        <v>0</v>
      </c>
    </row>
    <row r="21677" spans="1:14" x14ac:dyDescent="0.2">
      <c r="A21677" t="s">
        <v>28256</v>
      </c>
      <c r="B21677" t="s">
        <v>40575</v>
      </c>
      <c r="I21677" t="s">
        <v>5</v>
      </c>
      <c r="J21677">
        <v>54.72</v>
      </c>
      <c r="M21677">
        <v>54.72</v>
      </c>
      <c r="N21677">
        <f t="shared" si="338"/>
        <v>0</v>
      </c>
    </row>
    <row r="21678" spans="1:14" x14ac:dyDescent="0.2">
      <c r="A21678" t="s">
        <v>28257</v>
      </c>
      <c r="B21678" t="s">
        <v>40575</v>
      </c>
      <c r="I21678" t="s">
        <v>5</v>
      </c>
      <c r="J21678">
        <v>54.72</v>
      </c>
      <c r="M21678">
        <v>54.72</v>
      </c>
      <c r="N21678">
        <f t="shared" si="338"/>
        <v>0</v>
      </c>
    </row>
    <row r="21679" spans="1:14" x14ac:dyDescent="0.2">
      <c r="A21679" t="s">
        <v>21558</v>
      </c>
      <c r="B21679" t="s">
        <v>22430</v>
      </c>
      <c r="I21679" t="s">
        <v>5</v>
      </c>
      <c r="J21679">
        <v>167.89</v>
      </c>
      <c r="M21679">
        <v>167.89</v>
      </c>
      <c r="N21679">
        <f t="shared" si="338"/>
        <v>0</v>
      </c>
    </row>
    <row r="21680" spans="1:14" x14ac:dyDescent="0.2">
      <c r="A21680" t="s">
        <v>21559</v>
      </c>
      <c r="B21680" t="s">
        <v>22430</v>
      </c>
      <c r="I21680" t="s">
        <v>5</v>
      </c>
      <c r="J21680">
        <v>167.89</v>
      </c>
      <c r="M21680">
        <v>167.89</v>
      </c>
      <c r="N21680">
        <f t="shared" si="338"/>
        <v>0</v>
      </c>
    </row>
    <row r="21681" spans="1:14" x14ac:dyDescent="0.2">
      <c r="A21681" t="s">
        <v>21560</v>
      </c>
      <c r="B21681" t="s">
        <v>40576</v>
      </c>
      <c r="I21681" t="s">
        <v>5</v>
      </c>
      <c r="J21681">
        <v>52.73</v>
      </c>
      <c r="M21681">
        <v>52.73</v>
      </c>
      <c r="N21681">
        <f t="shared" si="338"/>
        <v>0</v>
      </c>
    </row>
    <row r="21682" spans="1:14" x14ac:dyDescent="0.2">
      <c r="A21682" t="s">
        <v>21561</v>
      </c>
      <c r="B21682" t="s">
        <v>40576</v>
      </c>
      <c r="I21682" t="s">
        <v>5</v>
      </c>
      <c r="J21682">
        <v>52.73</v>
      </c>
      <c r="M21682">
        <v>52.73</v>
      </c>
      <c r="N21682">
        <f t="shared" si="338"/>
        <v>0</v>
      </c>
    </row>
    <row r="21683" spans="1:14" x14ac:dyDescent="0.2">
      <c r="A21683" t="s">
        <v>21562</v>
      </c>
      <c r="B21683" t="s">
        <v>22431</v>
      </c>
      <c r="I21683" t="s">
        <v>5</v>
      </c>
      <c r="J21683">
        <v>2.2999999999999998</v>
      </c>
      <c r="M21683">
        <v>2.2999999999999998</v>
      </c>
      <c r="N21683">
        <f t="shared" si="338"/>
        <v>0</v>
      </c>
    </row>
    <row r="21684" spans="1:14" x14ac:dyDescent="0.2">
      <c r="A21684" t="s">
        <v>21563</v>
      </c>
      <c r="B21684" t="s">
        <v>22431</v>
      </c>
      <c r="I21684" t="s">
        <v>5</v>
      </c>
      <c r="J21684">
        <v>2.2999999999999998</v>
      </c>
      <c r="M21684">
        <v>2.2999999999999998</v>
      </c>
      <c r="N21684">
        <f t="shared" si="338"/>
        <v>0</v>
      </c>
    </row>
    <row r="21685" spans="1:14" x14ac:dyDescent="0.2">
      <c r="A21685" t="s">
        <v>21564</v>
      </c>
      <c r="B21685" t="s">
        <v>22432</v>
      </c>
      <c r="I21685" t="s">
        <v>5</v>
      </c>
      <c r="J21685">
        <v>1.45</v>
      </c>
      <c r="M21685">
        <v>1.45</v>
      </c>
      <c r="N21685">
        <f t="shared" si="338"/>
        <v>0</v>
      </c>
    </row>
    <row r="21686" spans="1:14" x14ac:dyDescent="0.2">
      <c r="A21686" t="s">
        <v>21565</v>
      </c>
      <c r="B21686" t="s">
        <v>22432</v>
      </c>
      <c r="I21686" t="s">
        <v>5</v>
      </c>
      <c r="J21686">
        <v>1.45</v>
      </c>
      <c r="M21686">
        <v>1.45</v>
      </c>
      <c r="N21686">
        <f t="shared" si="338"/>
        <v>0</v>
      </c>
    </row>
    <row r="21687" spans="1:14" x14ac:dyDescent="0.2">
      <c r="A21687" t="s">
        <v>21566</v>
      </c>
      <c r="B21687" t="s">
        <v>22433</v>
      </c>
      <c r="I21687" t="s">
        <v>5</v>
      </c>
      <c r="J21687">
        <v>7.27</v>
      </c>
      <c r="M21687">
        <v>7.27</v>
      </c>
      <c r="N21687">
        <f t="shared" si="338"/>
        <v>0</v>
      </c>
    </row>
    <row r="21688" spans="1:14" x14ac:dyDescent="0.2">
      <c r="A21688" t="s">
        <v>21567</v>
      </c>
      <c r="B21688" t="s">
        <v>22433</v>
      </c>
      <c r="I21688" t="s">
        <v>5</v>
      </c>
      <c r="J21688">
        <v>7.27</v>
      </c>
      <c r="M21688">
        <v>7.27</v>
      </c>
      <c r="N21688">
        <f t="shared" si="338"/>
        <v>0</v>
      </c>
    </row>
    <row r="21689" spans="1:14" x14ac:dyDescent="0.2">
      <c r="A21689" t="s">
        <v>21568</v>
      </c>
      <c r="B21689" t="s">
        <v>22434</v>
      </c>
      <c r="I21689" t="s">
        <v>5</v>
      </c>
      <c r="J21689">
        <v>2.5</v>
      </c>
      <c r="M21689">
        <v>2.5</v>
      </c>
      <c r="N21689">
        <f t="shared" si="338"/>
        <v>0</v>
      </c>
    </row>
    <row r="21690" spans="1:14" x14ac:dyDescent="0.2">
      <c r="A21690" t="s">
        <v>21569</v>
      </c>
      <c r="B21690" t="s">
        <v>22434</v>
      </c>
      <c r="I21690" t="s">
        <v>5</v>
      </c>
      <c r="J21690">
        <v>2.5</v>
      </c>
      <c r="M21690">
        <v>2.5</v>
      </c>
      <c r="N21690">
        <f t="shared" si="338"/>
        <v>0</v>
      </c>
    </row>
    <row r="21691" spans="1:14" x14ac:dyDescent="0.2">
      <c r="A21691" t="s">
        <v>21570</v>
      </c>
      <c r="B21691" t="s">
        <v>40577</v>
      </c>
      <c r="I21691" t="s">
        <v>5</v>
      </c>
      <c r="J21691">
        <v>1.02</v>
      </c>
      <c r="M21691">
        <v>1.02</v>
      </c>
      <c r="N21691">
        <f t="shared" si="338"/>
        <v>0</v>
      </c>
    </row>
    <row r="21692" spans="1:14" x14ac:dyDescent="0.2">
      <c r="A21692" t="s">
        <v>21571</v>
      </c>
      <c r="B21692" t="s">
        <v>40577</v>
      </c>
      <c r="I21692" t="s">
        <v>5</v>
      </c>
      <c r="J21692">
        <v>1.02</v>
      </c>
      <c r="M21692">
        <v>1.02</v>
      </c>
      <c r="N21692">
        <f t="shared" si="338"/>
        <v>0</v>
      </c>
    </row>
    <row r="21693" spans="1:14" x14ac:dyDescent="0.2">
      <c r="A21693" t="s">
        <v>21572</v>
      </c>
      <c r="B21693" t="s">
        <v>40578</v>
      </c>
      <c r="I21693" t="s">
        <v>5</v>
      </c>
      <c r="J21693">
        <v>0.23</v>
      </c>
      <c r="M21693">
        <v>0.23</v>
      </c>
      <c r="N21693">
        <f t="shared" si="338"/>
        <v>0</v>
      </c>
    </row>
    <row r="21694" spans="1:14" x14ac:dyDescent="0.2">
      <c r="A21694" t="s">
        <v>21573</v>
      </c>
      <c r="B21694" t="s">
        <v>40578</v>
      </c>
      <c r="I21694" t="s">
        <v>5</v>
      </c>
      <c r="J21694">
        <v>0.23</v>
      </c>
      <c r="M21694">
        <v>0.23</v>
      </c>
      <c r="N21694">
        <f t="shared" si="338"/>
        <v>0</v>
      </c>
    </row>
    <row r="21695" spans="1:14" x14ac:dyDescent="0.2">
      <c r="A21695" t="s">
        <v>21574</v>
      </c>
      <c r="B21695" t="s">
        <v>40579</v>
      </c>
      <c r="I21695" t="s">
        <v>5</v>
      </c>
      <c r="J21695">
        <v>101.44</v>
      </c>
      <c r="M21695">
        <v>101.44</v>
      </c>
      <c r="N21695">
        <f t="shared" si="338"/>
        <v>0</v>
      </c>
    </row>
    <row r="21696" spans="1:14" x14ac:dyDescent="0.2">
      <c r="A21696" t="s">
        <v>21575</v>
      </c>
      <c r="B21696" t="s">
        <v>40579</v>
      </c>
      <c r="I21696" t="s">
        <v>5</v>
      </c>
      <c r="J21696">
        <v>98.85</v>
      </c>
      <c r="M21696">
        <v>98.85</v>
      </c>
      <c r="N21696">
        <f t="shared" si="338"/>
        <v>0</v>
      </c>
    </row>
    <row r="21697" spans="1:14" x14ac:dyDescent="0.2">
      <c r="A21697" t="s">
        <v>21576</v>
      </c>
      <c r="B21697" t="s">
        <v>40580</v>
      </c>
      <c r="I21697" t="s">
        <v>5</v>
      </c>
      <c r="J21697">
        <v>151.96</v>
      </c>
      <c r="M21697">
        <v>151.96</v>
      </c>
      <c r="N21697">
        <f t="shared" si="338"/>
        <v>0</v>
      </c>
    </row>
    <row r="21698" spans="1:14" x14ac:dyDescent="0.2">
      <c r="A21698" t="s">
        <v>21577</v>
      </c>
      <c r="B21698" t="s">
        <v>40580</v>
      </c>
      <c r="I21698" t="s">
        <v>5</v>
      </c>
      <c r="J21698">
        <v>150.37</v>
      </c>
      <c r="M21698">
        <v>150.37</v>
      </c>
      <c r="N21698">
        <f t="shared" si="338"/>
        <v>0</v>
      </c>
    </row>
    <row r="21699" spans="1:14" x14ac:dyDescent="0.2">
      <c r="A21699" t="s">
        <v>21578</v>
      </c>
      <c r="B21699" t="s">
        <v>22435</v>
      </c>
      <c r="I21699" t="s">
        <v>5</v>
      </c>
      <c r="J21699">
        <v>118.35</v>
      </c>
      <c r="M21699">
        <v>118.35</v>
      </c>
      <c r="N21699">
        <f t="shared" si="338"/>
        <v>0</v>
      </c>
    </row>
    <row r="21700" spans="1:14" x14ac:dyDescent="0.2">
      <c r="A21700" t="s">
        <v>21579</v>
      </c>
      <c r="B21700" t="s">
        <v>22435</v>
      </c>
      <c r="I21700" t="s">
        <v>5</v>
      </c>
      <c r="J21700">
        <v>118.35</v>
      </c>
      <c r="M21700">
        <v>118.35</v>
      </c>
      <c r="N21700">
        <f t="shared" ref="N21700:N21763" si="339">J21700-M21700</f>
        <v>0</v>
      </c>
    </row>
    <row r="21701" spans="1:14" x14ac:dyDescent="0.2">
      <c r="A21701" t="s">
        <v>21580</v>
      </c>
      <c r="B21701" t="s">
        <v>28258</v>
      </c>
      <c r="I21701" t="s">
        <v>113</v>
      </c>
      <c r="J21701">
        <v>15.1</v>
      </c>
      <c r="M21701">
        <v>15.1</v>
      </c>
      <c r="N21701">
        <f t="shared" si="339"/>
        <v>0</v>
      </c>
    </row>
    <row r="21702" spans="1:14" x14ac:dyDescent="0.2">
      <c r="A21702" t="s">
        <v>21581</v>
      </c>
      <c r="B21702" t="s">
        <v>28258</v>
      </c>
      <c r="I21702" t="s">
        <v>113</v>
      </c>
      <c r="J21702">
        <v>15.1</v>
      </c>
      <c r="M21702">
        <v>15.1</v>
      </c>
      <c r="N21702">
        <f t="shared" si="339"/>
        <v>0</v>
      </c>
    </row>
    <row r="21703" spans="1:14" x14ac:dyDescent="0.2">
      <c r="A21703" t="s">
        <v>21582</v>
      </c>
      <c r="B21703" t="s">
        <v>40581</v>
      </c>
      <c r="I21703" t="s">
        <v>5</v>
      </c>
      <c r="J21703">
        <v>7.98</v>
      </c>
      <c r="M21703">
        <v>7.98</v>
      </c>
      <c r="N21703">
        <f t="shared" si="339"/>
        <v>0</v>
      </c>
    </row>
    <row r="21704" spans="1:14" x14ac:dyDescent="0.2">
      <c r="A21704" t="s">
        <v>21583</v>
      </c>
      <c r="B21704" t="s">
        <v>40581</v>
      </c>
      <c r="I21704" t="s">
        <v>5</v>
      </c>
      <c r="J21704">
        <v>6.91</v>
      </c>
      <c r="M21704">
        <v>6.91</v>
      </c>
      <c r="N21704">
        <f t="shared" si="339"/>
        <v>0</v>
      </c>
    </row>
    <row r="21705" spans="1:14" x14ac:dyDescent="0.2">
      <c r="A21705" t="s">
        <v>21584</v>
      </c>
      <c r="B21705" t="s">
        <v>40582</v>
      </c>
      <c r="I21705" t="s">
        <v>5</v>
      </c>
      <c r="J21705">
        <v>11.83</v>
      </c>
      <c r="M21705">
        <v>11.83</v>
      </c>
      <c r="N21705">
        <f t="shared" si="339"/>
        <v>0</v>
      </c>
    </row>
    <row r="21706" spans="1:14" x14ac:dyDescent="0.2">
      <c r="A21706" t="s">
        <v>21585</v>
      </c>
      <c r="B21706" t="s">
        <v>40582</v>
      </c>
      <c r="I21706" t="s">
        <v>5</v>
      </c>
      <c r="J21706">
        <v>10.25</v>
      </c>
      <c r="M21706">
        <v>10.25</v>
      </c>
      <c r="N21706">
        <f t="shared" si="339"/>
        <v>0</v>
      </c>
    </row>
    <row r="21707" spans="1:14" x14ac:dyDescent="0.2">
      <c r="A21707" t="s">
        <v>21586</v>
      </c>
      <c r="B21707" t="s">
        <v>40583</v>
      </c>
      <c r="I21707" t="s">
        <v>5</v>
      </c>
      <c r="J21707">
        <v>3.99</v>
      </c>
      <c r="M21707">
        <v>3.99</v>
      </c>
      <c r="N21707">
        <f t="shared" si="339"/>
        <v>0</v>
      </c>
    </row>
    <row r="21708" spans="1:14" x14ac:dyDescent="0.2">
      <c r="A21708" t="s">
        <v>21587</v>
      </c>
      <c r="B21708" t="s">
        <v>40583</v>
      </c>
      <c r="I21708" t="s">
        <v>5</v>
      </c>
      <c r="J21708">
        <v>3.45</v>
      </c>
      <c r="M21708">
        <v>3.45</v>
      </c>
      <c r="N21708">
        <f t="shared" si="339"/>
        <v>0</v>
      </c>
    </row>
    <row r="21709" spans="1:14" x14ac:dyDescent="0.2">
      <c r="A21709" t="s">
        <v>21588</v>
      </c>
      <c r="B21709" t="s">
        <v>40584</v>
      </c>
      <c r="I21709" t="s">
        <v>5</v>
      </c>
      <c r="J21709">
        <v>29.6</v>
      </c>
      <c r="M21709">
        <v>29.6</v>
      </c>
      <c r="N21709">
        <f t="shared" si="339"/>
        <v>0</v>
      </c>
    </row>
    <row r="21710" spans="1:14" x14ac:dyDescent="0.2">
      <c r="A21710" t="s">
        <v>21589</v>
      </c>
      <c r="B21710" t="s">
        <v>40584</v>
      </c>
      <c r="I21710" t="s">
        <v>5</v>
      </c>
      <c r="J21710">
        <v>27.35</v>
      </c>
      <c r="M21710">
        <v>27.35</v>
      </c>
      <c r="N21710">
        <f t="shared" si="339"/>
        <v>0</v>
      </c>
    </row>
    <row r="21711" spans="1:14" x14ac:dyDescent="0.2">
      <c r="A21711" t="s">
        <v>21590</v>
      </c>
      <c r="B21711" t="s">
        <v>40585</v>
      </c>
      <c r="I21711" t="s">
        <v>5</v>
      </c>
      <c r="J21711">
        <v>3.99</v>
      </c>
      <c r="M21711">
        <v>3.99</v>
      </c>
      <c r="N21711">
        <f t="shared" si="339"/>
        <v>0</v>
      </c>
    </row>
    <row r="21712" spans="1:14" x14ac:dyDescent="0.2">
      <c r="A21712" t="s">
        <v>21591</v>
      </c>
      <c r="B21712" t="s">
        <v>40585</v>
      </c>
      <c r="I21712" t="s">
        <v>5</v>
      </c>
      <c r="J21712">
        <v>3.45</v>
      </c>
      <c r="M21712">
        <v>3.45</v>
      </c>
      <c r="N21712">
        <f t="shared" si="339"/>
        <v>0</v>
      </c>
    </row>
    <row r="21713" spans="1:14" x14ac:dyDescent="0.2">
      <c r="A21713" t="s">
        <v>21592</v>
      </c>
      <c r="B21713" t="s">
        <v>40586</v>
      </c>
      <c r="I21713" t="s">
        <v>5</v>
      </c>
      <c r="J21713">
        <v>11.83</v>
      </c>
      <c r="M21713">
        <v>11.83</v>
      </c>
      <c r="N21713">
        <f t="shared" si="339"/>
        <v>0</v>
      </c>
    </row>
    <row r="21714" spans="1:14" x14ac:dyDescent="0.2">
      <c r="A21714" t="s">
        <v>21593</v>
      </c>
      <c r="B21714" t="s">
        <v>40586</v>
      </c>
      <c r="I21714" t="s">
        <v>5</v>
      </c>
      <c r="J21714">
        <v>10.25</v>
      </c>
      <c r="M21714">
        <v>10.25</v>
      </c>
      <c r="N21714">
        <f t="shared" si="339"/>
        <v>0</v>
      </c>
    </row>
    <row r="21715" spans="1:14" x14ac:dyDescent="0.2">
      <c r="A21715" t="s">
        <v>21594</v>
      </c>
      <c r="B21715" t="s">
        <v>40587</v>
      </c>
      <c r="I21715" t="s">
        <v>5</v>
      </c>
      <c r="J21715">
        <v>7.83</v>
      </c>
      <c r="M21715">
        <v>7.83</v>
      </c>
      <c r="N21715">
        <f t="shared" si="339"/>
        <v>0</v>
      </c>
    </row>
    <row r="21716" spans="1:14" x14ac:dyDescent="0.2">
      <c r="A21716" t="s">
        <v>21595</v>
      </c>
      <c r="B21716" t="s">
        <v>40587</v>
      </c>
      <c r="I21716" t="s">
        <v>5</v>
      </c>
      <c r="J21716">
        <v>6.79</v>
      </c>
      <c r="M21716">
        <v>6.79</v>
      </c>
      <c r="N21716">
        <f t="shared" si="339"/>
        <v>0</v>
      </c>
    </row>
    <row r="21717" spans="1:14" x14ac:dyDescent="0.2">
      <c r="A21717" t="s">
        <v>21596</v>
      </c>
      <c r="B21717" t="s">
        <v>40588</v>
      </c>
      <c r="I21717" t="s">
        <v>5</v>
      </c>
      <c r="J21717">
        <v>39.340000000000003</v>
      </c>
      <c r="M21717">
        <v>39.340000000000003</v>
      </c>
      <c r="N21717">
        <f t="shared" si="339"/>
        <v>0</v>
      </c>
    </row>
    <row r="21718" spans="1:14" x14ac:dyDescent="0.2">
      <c r="A21718" t="s">
        <v>21597</v>
      </c>
      <c r="B21718" t="s">
        <v>40588</v>
      </c>
      <c r="I21718" t="s">
        <v>5</v>
      </c>
      <c r="J21718">
        <v>34.08</v>
      </c>
      <c r="M21718">
        <v>34.08</v>
      </c>
      <c r="N21718">
        <f t="shared" si="339"/>
        <v>0</v>
      </c>
    </row>
    <row r="21719" spans="1:14" x14ac:dyDescent="0.2">
      <c r="A21719" t="s">
        <v>21598</v>
      </c>
      <c r="B21719" t="s">
        <v>40589</v>
      </c>
      <c r="I21719" t="s">
        <v>5</v>
      </c>
      <c r="J21719">
        <v>2.5099999999999998</v>
      </c>
      <c r="M21719">
        <v>2.5099999999999998</v>
      </c>
      <c r="N21719">
        <f t="shared" si="339"/>
        <v>0</v>
      </c>
    </row>
    <row r="21720" spans="1:14" x14ac:dyDescent="0.2">
      <c r="A21720" t="s">
        <v>21599</v>
      </c>
      <c r="B21720" t="s">
        <v>40589</v>
      </c>
      <c r="I21720" t="s">
        <v>5</v>
      </c>
      <c r="J21720">
        <v>2.17</v>
      </c>
      <c r="M21720">
        <v>2.17</v>
      </c>
      <c r="N21720">
        <f t="shared" si="339"/>
        <v>0</v>
      </c>
    </row>
    <row r="21721" spans="1:14" x14ac:dyDescent="0.2">
      <c r="A21721" t="s">
        <v>21600</v>
      </c>
      <c r="B21721" t="s">
        <v>40590</v>
      </c>
      <c r="I21721" t="s">
        <v>5</v>
      </c>
      <c r="J21721">
        <v>59.16</v>
      </c>
      <c r="M21721">
        <v>59.16</v>
      </c>
      <c r="N21721">
        <f t="shared" si="339"/>
        <v>0</v>
      </c>
    </row>
    <row r="21722" spans="1:14" x14ac:dyDescent="0.2">
      <c r="A21722" t="s">
        <v>21601</v>
      </c>
      <c r="B21722" t="s">
        <v>40590</v>
      </c>
      <c r="I21722" t="s">
        <v>5</v>
      </c>
      <c r="J21722">
        <v>51.25</v>
      </c>
      <c r="M21722">
        <v>51.25</v>
      </c>
      <c r="N21722">
        <f t="shared" si="339"/>
        <v>0</v>
      </c>
    </row>
    <row r="21723" spans="1:14" x14ac:dyDescent="0.2">
      <c r="A21723" t="s">
        <v>21602</v>
      </c>
      <c r="B21723" t="s">
        <v>40591</v>
      </c>
      <c r="I21723" t="s">
        <v>5</v>
      </c>
      <c r="J21723">
        <v>7.83</v>
      </c>
      <c r="M21723">
        <v>7.83</v>
      </c>
      <c r="N21723">
        <f t="shared" si="339"/>
        <v>0</v>
      </c>
    </row>
    <row r="21724" spans="1:14" x14ac:dyDescent="0.2">
      <c r="A21724" t="s">
        <v>21603</v>
      </c>
      <c r="B21724" t="s">
        <v>40591</v>
      </c>
      <c r="I21724" t="s">
        <v>5</v>
      </c>
      <c r="J21724">
        <v>6.79</v>
      </c>
      <c r="M21724">
        <v>6.79</v>
      </c>
      <c r="N21724">
        <f t="shared" si="339"/>
        <v>0</v>
      </c>
    </row>
    <row r="21725" spans="1:14" x14ac:dyDescent="0.2">
      <c r="A21725" t="s">
        <v>21604</v>
      </c>
      <c r="B21725" t="s">
        <v>40592</v>
      </c>
      <c r="I21725" t="s">
        <v>113</v>
      </c>
      <c r="J21725">
        <v>22.56</v>
      </c>
      <c r="M21725">
        <v>22.56</v>
      </c>
      <c r="N21725">
        <f t="shared" si="339"/>
        <v>0</v>
      </c>
    </row>
    <row r="21726" spans="1:14" x14ac:dyDescent="0.2">
      <c r="A21726" t="s">
        <v>21605</v>
      </c>
      <c r="B21726" t="s">
        <v>40592</v>
      </c>
      <c r="I21726" t="s">
        <v>113</v>
      </c>
      <c r="J21726">
        <v>22.56</v>
      </c>
      <c r="M21726">
        <v>22.56</v>
      </c>
      <c r="N21726">
        <f t="shared" si="339"/>
        <v>0</v>
      </c>
    </row>
    <row r="21727" spans="1:14" x14ac:dyDescent="0.2">
      <c r="A21727" t="s">
        <v>21606</v>
      </c>
      <c r="B21727" t="s">
        <v>40593</v>
      </c>
      <c r="I21727" t="s">
        <v>113</v>
      </c>
      <c r="J21727">
        <v>22.56</v>
      </c>
      <c r="M21727">
        <v>22.56</v>
      </c>
      <c r="N21727">
        <f t="shared" si="339"/>
        <v>0</v>
      </c>
    </row>
    <row r="21728" spans="1:14" x14ac:dyDescent="0.2">
      <c r="A21728" t="s">
        <v>21607</v>
      </c>
      <c r="B21728" t="s">
        <v>40593</v>
      </c>
      <c r="I21728" t="s">
        <v>113</v>
      </c>
      <c r="J21728">
        <v>22.56</v>
      </c>
      <c r="M21728">
        <v>22.56</v>
      </c>
      <c r="N21728">
        <f t="shared" si="339"/>
        <v>0</v>
      </c>
    </row>
    <row r="21729" spans="1:14" x14ac:dyDescent="0.2">
      <c r="A21729" t="s">
        <v>21608</v>
      </c>
      <c r="B21729" t="s">
        <v>40594</v>
      </c>
      <c r="I21729" t="s">
        <v>113</v>
      </c>
      <c r="J21729">
        <v>22.56</v>
      </c>
      <c r="M21729">
        <v>22.56</v>
      </c>
      <c r="N21729">
        <f t="shared" si="339"/>
        <v>0</v>
      </c>
    </row>
    <row r="21730" spans="1:14" x14ac:dyDescent="0.2">
      <c r="A21730" t="s">
        <v>21609</v>
      </c>
      <c r="B21730" t="s">
        <v>40594</v>
      </c>
      <c r="I21730" t="s">
        <v>113</v>
      </c>
      <c r="J21730">
        <v>22.56</v>
      </c>
      <c r="M21730">
        <v>22.56</v>
      </c>
      <c r="N21730">
        <f t="shared" si="339"/>
        <v>0</v>
      </c>
    </row>
    <row r="21731" spans="1:14" x14ac:dyDescent="0.2">
      <c r="A21731" t="s">
        <v>21610</v>
      </c>
      <c r="B21731" t="s">
        <v>40595</v>
      </c>
      <c r="I21731" t="s">
        <v>5</v>
      </c>
      <c r="J21731">
        <v>0.45</v>
      </c>
      <c r="M21731">
        <v>0.45</v>
      </c>
      <c r="N21731">
        <f t="shared" si="339"/>
        <v>0</v>
      </c>
    </row>
    <row r="21732" spans="1:14" x14ac:dyDescent="0.2">
      <c r="A21732" t="s">
        <v>21611</v>
      </c>
      <c r="B21732" t="s">
        <v>40595</v>
      </c>
      <c r="I21732" t="s">
        <v>5</v>
      </c>
      <c r="J21732">
        <v>0.45</v>
      </c>
      <c r="M21732">
        <v>0.45</v>
      </c>
      <c r="N21732">
        <f t="shared" si="339"/>
        <v>0</v>
      </c>
    </row>
    <row r="21733" spans="1:14" x14ac:dyDescent="0.2">
      <c r="A21733" t="s">
        <v>21612</v>
      </c>
      <c r="B21733" t="s">
        <v>40596</v>
      </c>
      <c r="I21733" t="s">
        <v>5</v>
      </c>
      <c r="J21733">
        <v>0.3</v>
      </c>
      <c r="M21733">
        <v>0.3</v>
      </c>
      <c r="N21733">
        <f t="shared" si="339"/>
        <v>0</v>
      </c>
    </row>
    <row r="21734" spans="1:14" x14ac:dyDescent="0.2">
      <c r="A21734" t="s">
        <v>21613</v>
      </c>
      <c r="B21734" t="s">
        <v>40596</v>
      </c>
      <c r="I21734" t="s">
        <v>5</v>
      </c>
      <c r="J21734">
        <v>0.3</v>
      </c>
      <c r="M21734">
        <v>0.3</v>
      </c>
      <c r="N21734">
        <f t="shared" si="339"/>
        <v>0</v>
      </c>
    </row>
    <row r="21735" spans="1:14" x14ac:dyDescent="0.2">
      <c r="A21735" t="s">
        <v>21614</v>
      </c>
      <c r="B21735" t="s">
        <v>40597</v>
      </c>
      <c r="I21735" t="s">
        <v>5</v>
      </c>
      <c r="J21735">
        <v>0.4</v>
      </c>
      <c r="M21735">
        <v>0.4</v>
      </c>
      <c r="N21735">
        <f t="shared" si="339"/>
        <v>0</v>
      </c>
    </row>
    <row r="21736" spans="1:14" x14ac:dyDescent="0.2">
      <c r="A21736" t="s">
        <v>21615</v>
      </c>
      <c r="B21736" t="s">
        <v>40597</v>
      </c>
      <c r="I21736" t="s">
        <v>5</v>
      </c>
      <c r="J21736">
        <v>0.4</v>
      </c>
      <c r="M21736">
        <v>0.4</v>
      </c>
      <c r="N21736">
        <f t="shared" si="339"/>
        <v>0</v>
      </c>
    </row>
    <row r="21737" spans="1:14" x14ac:dyDescent="0.2">
      <c r="A21737" t="s">
        <v>21616</v>
      </c>
      <c r="B21737" t="s">
        <v>40598</v>
      </c>
      <c r="I21737" t="s">
        <v>5</v>
      </c>
      <c r="J21737">
        <v>4</v>
      </c>
      <c r="M21737">
        <v>4</v>
      </c>
      <c r="N21737">
        <f t="shared" si="339"/>
        <v>0</v>
      </c>
    </row>
    <row r="21738" spans="1:14" x14ac:dyDescent="0.2">
      <c r="A21738" t="s">
        <v>21617</v>
      </c>
      <c r="B21738" t="s">
        <v>40598</v>
      </c>
      <c r="I21738" t="s">
        <v>5</v>
      </c>
      <c r="J21738">
        <v>4</v>
      </c>
      <c r="M21738">
        <v>4</v>
      </c>
      <c r="N21738">
        <f t="shared" si="339"/>
        <v>0</v>
      </c>
    </row>
    <row r="21739" spans="1:14" x14ac:dyDescent="0.2">
      <c r="A21739" t="s">
        <v>21618</v>
      </c>
      <c r="B21739" t="s">
        <v>21619</v>
      </c>
      <c r="I21739" t="s">
        <v>3</v>
      </c>
      <c r="J21739">
        <v>2.95</v>
      </c>
      <c r="M21739">
        <v>2.95</v>
      </c>
      <c r="N21739">
        <f t="shared" si="339"/>
        <v>0</v>
      </c>
    </row>
    <row r="21740" spans="1:14" x14ac:dyDescent="0.2">
      <c r="A21740" t="s">
        <v>21620</v>
      </c>
      <c r="B21740" t="s">
        <v>21619</v>
      </c>
      <c r="I21740" t="s">
        <v>3</v>
      </c>
      <c r="J21740">
        <v>2.56</v>
      </c>
      <c r="M21740">
        <v>2.56</v>
      </c>
      <c r="N21740">
        <f t="shared" si="339"/>
        <v>0</v>
      </c>
    </row>
    <row r="21741" spans="1:14" x14ac:dyDescent="0.2">
      <c r="A21741" t="s">
        <v>21621</v>
      </c>
      <c r="B21741" t="s">
        <v>21622</v>
      </c>
      <c r="I21741" t="s">
        <v>114</v>
      </c>
      <c r="J21741">
        <v>2218.62</v>
      </c>
      <c r="M21741">
        <v>2218.62</v>
      </c>
      <c r="N21741">
        <f t="shared" si="339"/>
        <v>0</v>
      </c>
    </row>
    <row r="21742" spans="1:14" x14ac:dyDescent="0.2">
      <c r="A21742" t="s">
        <v>21623</v>
      </c>
      <c r="B21742" t="s">
        <v>21622</v>
      </c>
      <c r="I21742" t="s">
        <v>114</v>
      </c>
      <c r="J21742">
        <v>1921.98</v>
      </c>
      <c r="M21742">
        <v>1921.98</v>
      </c>
      <c r="N21742">
        <f t="shared" si="339"/>
        <v>0</v>
      </c>
    </row>
    <row r="21743" spans="1:14" x14ac:dyDescent="0.2">
      <c r="A21743" t="s">
        <v>21624</v>
      </c>
      <c r="B21743" t="s">
        <v>21625</v>
      </c>
      <c r="I21743" t="s">
        <v>114</v>
      </c>
      <c r="J21743">
        <v>2070.71</v>
      </c>
      <c r="M21743">
        <v>2070.71</v>
      </c>
      <c r="N21743">
        <f t="shared" si="339"/>
        <v>0</v>
      </c>
    </row>
    <row r="21744" spans="1:14" x14ac:dyDescent="0.2">
      <c r="A21744" t="s">
        <v>21626</v>
      </c>
      <c r="B21744" t="s">
        <v>21625</v>
      </c>
      <c r="I21744" t="s">
        <v>114</v>
      </c>
      <c r="J21744">
        <v>1793.84</v>
      </c>
      <c r="M21744">
        <v>1793.84</v>
      </c>
      <c r="N21744">
        <f t="shared" si="339"/>
        <v>0</v>
      </c>
    </row>
    <row r="21745" spans="1:14" x14ac:dyDescent="0.2">
      <c r="A21745" t="s">
        <v>21627</v>
      </c>
      <c r="B21745" t="s">
        <v>21628</v>
      </c>
      <c r="I21745" t="s">
        <v>114</v>
      </c>
      <c r="J21745">
        <v>2366.52</v>
      </c>
      <c r="M21745">
        <v>2366.52</v>
      </c>
      <c r="N21745">
        <f t="shared" si="339"/>
        <v>0</v>
      </c>
    </row>
    <row r="21746" spans="1:14" x14ac:dyDescent="0.2">
      <c r="A21746" t="s">
        <v>21629</v>
      </c>
      <c r="B21746" t="s">
        <v>21628</v>
      </c>
      <c r="I21746" t="s">
        <v>114</v>
      </c>
      <c r="J21746">
        <v>2050.11</v>
      </c>
      <c r="M21746">
        <v>2050.11</v>
      </c>
      <c r="N21746">
        <f t="shared" si="339"/>
        <v>0</v>
      </c>
    </row>
    <row r="21747" spans="1:14" x14ac:dyDescent="0.2">
      <c r="A21747" t="s">
        <v>21630</v>
      </c>
      <c r="B21747" t="s">
        <v>21631</v>
      </c>
      <c r="I21747" t="s">
        <v>114</v>
      </c>
      <c r="J21747">
        <v>744.89</v>
      </c>
      <c r="M21747">
        <v>744.89</v>
      </c>
      <c r="N21747">
        <f t="shared" si="339"/>
        <v>0</v>
      </c>
    </row>
    <row r="21748" spans="1:14" x14ac:dyDescent="0.2">
      <c r="A21748" t="s">
        <v>21632</v>
      </c>
      <c r="B21748" t="s">
        <v>21631</v>
      </c>
      <c r="I21748" t="s">
        <v>114</v>
      </c>
      <c r="J21748">
        <v>735.82</v>
      </c>
      <c r="M21748">
        <v>735.82</v>
      </c>
      <c r="N21748">
        <f t="shared" si="339"/>
        <v>0</v>
      </c>
    </row>
    <row r="21749" spans="1:14" x14ac:dyDescent="0.2">
      <c r="A21749" t="s">
        <v>21633</v>
      </c>
      <c r="B21749" t="s">
        <v>40599</v>
      </c>
      <c r="I21749" t="s">
        <v>114</v>
      </c>
      <c r="J21749">
        <v>3518.08</v>
      </c>
      <c r="M21749">
        <v>3518.08</v>
      </c>
      <c r="N21749">
        <f t="shared" si="339"/>
        <v>0</v>
      </c>
    </row>
    <row r="21750" spans="1:14" x14ac:dyDescent="0.2">
      <c r="A21750" t="s">
        <v>21634</v>
      </c>
      <c r="B21750" t="s">
        <v>40599</v>
      </c>
      <c r="I21750" t="s">
        <v>114</v>
      </c>
      <c r="J21750">
        <v>3092.9</v>
      </c>
      <c r="M21750">
        <v>3092.9</v>
      </c>
      <c r="N21750">
        <f t="shared" si="339"/>
        <v>0</v>
      </c>
    </row>
    <row r="21751" spans="1:14" x14ac:dyDescent="0.2">
      <c r="A21751" t="s">
        <v>21635</v>
      </c>
      <c r="B21751" t="s">
        <v>21636</v>
      </c>
      <c r="I21751" t="s">
        <v>114</v>
      </c>
      <c r="J21751">
        <v>222.14</v>
      </c>
      <c r="M21751">
        <v>222.14</v>
      </c>
      <c r="N21751">
        <f t="shared" si="339"/>
        <v>0</v>
      </c>
    </row>
    <row r="21752" spans="1:14" x14ac:dyDescent="0.2">
      <c r="A21752" t="s">
        <v>21637</v>
      </c>
      <c r="B21752" t="s">
        <v>21636</v>
      </c>
      <c r="I21752" t="s">
        <v>114</v>
      </c>
      <c r="J21752">
        <v>214.88</v>
      </c>
      <c r="M21752">
        <v>214.88</v>
      </c>
      <c r="N21752">
        <f t="shared" si="339"/>
        <v>0</v>
      </c>
    </row>
    <row r="21753" spans="1:14" x14ac:dyDescent="0.2">
      <c r="A21753" t="s">
        <v>21638</v>
      </c>
      <c r="B21753" t="s">
        <v>21639</v>
      </c>
      <c r="I21753" t="s">
        <v>114</v>
      </c>
      <c r="J21753">
        <v>595.91</v>
      </c>
      <c r="M21753">
        <v>595.91</v>
      </c>
      <c r="N21753">
        <f t="shared" si="339"/>
        <v>0</v>
      </c>
    </row>
    <row r="21754" spans="1:14" x14ac:dyDescent="0.2">
      <c r="A21754" t="s">
        <v>21640</v>
      </c>
      <c r="B21754" t="s">
        <v>21639</v>
      </c>
      <c r="I21754" t="s">
        <v>114</v>
      </c>
      <c r="J21754">
        <v>588.65</v>
      </c>
      <c r="M21754">
        <v>588.65</v>
      </c>
      <c r="N21754">
        <f t="shared" si="339"/>
        <v>0</v>
      </c>
    </row>
    <row r="21755" spans="1:14" x14ac:dyDescent="0.2">
      <c r="A21755" t="s">
        <v>21641</v>
      </c>
      <c r="B21755" t="s">
        <v>40600</v>
      </c>
      <c r="I21755" t="s">
        <v>114</v>
      </c>
      <c r="J21755">
        <v>333.66</v>
      </c>
      <c r="M21755">
        <v>333.66</v>
      </c>
      <c r="N21755">
        <f t="shared" si="339"/>
        <v>0</v>
      </c>
    </row>
    <row r="21756" spans="1:14" x14ac:dyDescent="0.2">
      <c r="A21756" t="s">
        <v>21642</v>
      </c>
      <c r="B21756" t="s">
        <v>40600</v>
      </c>
      <c r="I21756" t="s">
        <v>114</v>
      </c>
      <c r="J21756">
        <v>322.77</v>
      </c>
      <c r="M21756">
        <v>322.77</v>
      </c>
      <c r="N21756">
        <f t="shared" si="339"/>
        <v>0</v>
      </c>
    </row>
    <row r="21757" spans="1:14" x14ac:dyDescent="0.2">
      <c r="A21757" t="s">
        <v>21643</v>
      </c>
      <c r="B21757" t="s">
        <v>21644</v>
      </c>
      <c r="I21757" t="s">
        <v>114</v>
      </c>
      <c r="J21757">
        <v>170.94</v>
      </c>
      <c r="M21757">
        <v>170.94</v>
      </c>
      <c r="N21757">
        <f t="shared" si="339"/>
        <v>0</v>
      </c>
    </row>
    <row r="21758" spans="1:14" x14ac:dyDescent="0.2">
      <c r="A21758" t="s">
        <v>21645</v>
      </c>
      <c r="B21758" t="s">
        <v>21644</v>
      </c>
      <c r="I21758" t="s">
        <v>114</v>
      </c>
      <c r="J21758">
        <v>165.49</v>
      </c>
      <c r="M21758">
        <v>165.49</v>
      </c>
      <c r="N21758">
        <f t="shared" si="339"/>
        <v>0</v>
      </c>
    </row>
    <row r="21759" spans="1:14" x14ac:dyDescent="0.2">
      <c r="A21759" t="s">
        <v>21646</v>
      </c>
      <c r="B21759" t="s">
        <v>40601</v>
      </c>
      <c r="I21759" t="s">
        <v>5</v>
      </c>
      <c r="J21759">
        <v>9.4600000000000009</v>
      </c>
      <c r="M21759">
        <v>9.4600000000000009</v>
      </c>
      <c r="N21759">
        <f t="shared" si="339"/>
        <v>0</v>
      </c>
    </row>
    <row r="21760" spans="1:14" x14ac:dyDescent="0.2">
      <c r="A21760" t="s">
        <v>21647</v>
      </c>
      <c r="B21760" t="s">
        <v>40601</v>
      </c>
      <c r="I21760" t="s">
        <v>5</v>
      </c>
      <c r="J21760">
        <v>8.1999999999999993</v>
      </c>
      <c r="M21760">
        <v>8.1999999999999993</v>
      </c>
      <c r="N21760">
        <f t="shared" si="339"/>
        <v>0</v>
      </c>
    </row>
    <row r="21761" spans="1:14" x14ac:dyDescent="0.2">
      <c r="A21761" t="s">
        <v>21648</v>
      </c>
      <c r="B21761" t="s">
        <v>21649</v>
      </c>
      <c r="I21761" t="s">
        <v>114</v>
      </c>
      <c r="J21761">
        <v>354.97</v>
      </c>
      <c r="M21761">
        <v>354.97</v>
      </c>
      <c r="N21761">
        <f t="shared" si="339"/>
        <v>0</v>
      </c>
    </row>
    <row r="21762" spans="1:14" x14ac:dyDescent="0.2">
      <c r="A21762" t="s">
        <v>21650</v>
      </c>
      <c r="B21762" t="s">
        <v>21649</v>
      </c>
      <c r="I21762" t="s">
        <v>114</v>
      </c>
      <c r="J21762">
        <v>307.51</v>
      </c>
      <c r="M21762">
        <v>307.51</v>
      </c>
      <c r="N21762">
        <f t="shared" si="339"/>
        <v>0</v>
      </c>
    </row>
    <row r="21763" spans="1:14" x14ac:dyDescent="0.2">
      <c r="A21763" t="s">
        <v>21651</v>
      </c>
      <c r="B21763" t="s">
        <v>21652</v>
      </c>
      <c r="I21763" t="s">
        <v>3</v>
      </c>
      <c r="J21763">
        <v>0.87</v>
      </c>
      <c r="M21763">
        <v>0.87</v>
      </c>
      <c r="N21763">
        <f t="shared" si="339"/>
        <v>0</v>
      </c>
    </row>
    <row r="21764" spans="1:14" x14ac:dyDescent="0.2">
      <c r="A21764" t="s">
        <v>21653</v>
      </c>
      <c r="B21764" t="s">
        <v>21652</v>
      </c>
      <c r="I21764" t="s">
        <v>3</v>
      </c>
      <c r="J21764">
        <v>0.75</v>
      </c>
      <c r="M21764">
        <v>0.75</v>
      </c>
      <c r="N21764">
        <f t="shared" ref="N21764:N21827" si="340">J21764-M21764</f>
        <v>0</v>
      </c>
    </row>
    <row r="21765" spans="1:14" x14ac:dyDescent="0.2">
      <c r="A21765" t="s">
        <v>21654</v>
      </c>
      <c r="B21765" t="s">
        <v>40602</v>
      </c>
      <c r="I21765" t="s">
        <v>5</v>
      </c>
      <c r="J21765">
        <v>15.77</v>
      </c>
      <c r="M21765">
        <v>15.77</v>
      </c>
      <c r="N21765">
        <f t="shared" si="340"/>
        <v>0</v>
      </c>
    </row>
    <row r="21766" spans="1:14" x14ac:dyDescent="0.2">
      <c r="A21766" t="s">
        <v>21655</v>
      </c>
      <c r="B21766" t="s">
        <v>40602</v>
      </c>
      <c r="I21766" t="s">
        <v>5</v>
      </c>
      <c r="J21766">
        <v>13.66</v>
      </c>
      <c r="M21766">
        <v>13.66</v>
      </c>
      <c r="N21766">
        <f t="shared" si="340"/>
        <v>0</v>
      </c>
    </row>
    <row r="21767" spans="1:14" x14ac:dyDescent="0.2">
      <c r="A21767" t="s">
        <v>21656</v>
      </c>
      <c r="B21767" t="s">
        <v>40603</v>
      </c>
      <c r="I21767" t="s">
        <v>5</v>
      </c>
      <c r="J21767">
        <v>15.77</v>
      </c>
      <c r="M21767">
        <v>15.77</v>
      </c>
      <c r="N21767">
        <f t="shared" si="340"/>
        <v>0</v>
      </c>
    </row>
    <row r="21768" spans="1:14" x14ac:dyDescent="0.2">
      <c r="A21768" t="s">
        <v>21657</v>
      </c>
      <c r="B21768" t="s">
        <v>40603</v>
      </c>
      <c r="I21768" t="s">
        <v>5</v>
      </c>
      <c r="J21768">
        <v>13.66</v>
      </c>
      <c r="M21768">
        <v>13.66</v>
      </c>
      <c r="N21768">
        <f t="shared" si="340"/>
        <v>0</v>
      </c>
    </row>
    <row r="21769" spans="1:14" x14ac:dyDescent="0.2">
      <c r="A21769" t="s">
        <v>21658</v>
      </c>
      <c r="B21769" t="s">
        <v>40604</v>
      </c>
      <c r="I21769" t="s">
        <v>5</v>
      </c>
      <c r="J21769">
        <v>16.899999999999999</v>
      </c>
      <c r="M21769">
        <v>16.899999999999999</v>
      </c>
      <c r="N21769">
        <f t="shared" si="340"/>
        <v>0</v>
      </c>
    </row>
    <row r="21770" spans="1:14" x14ac:dyDescent="0.2">
      <c r="A21770" t="s">
        <v>21659</v>
      </c>
      <c r="B21770" t="s">
        <v>40604</v>
      </c>
      <c r="I21770" t="s">
        <v>5</v>
      </c>
      <c r="J21770">
        <v>14.64</v>
      </c>
      <c r="M21770">
        <v>14.64</v>
      </c>
      <c r="N21770">
        <f t="shared" si="340"/>
        <v>0</v>
      </c>
    </row>
    <row r="21771" spans="1:14" x14ac:dyDescent="0.2">
      <c r="A21771" t="s">
        <v>21660</v>
      </c>
      <c r="B21771" t="s">
        <v>40605</v>
      </c>
      <c r="I21771" t="s">
        <v>5</v>
      </c>
      <c r="J21771">
        <v>39.44</v>
      </c>
      <c r="M21771">
        <v>39.44</v>
      </c>
      <c r="N21771">
        <f t="shared" si="340"/>
        <v>0</v>
      </c>
    </row>
    <row r="21772" spans="1:14" x14ac:dyDescent="0.2">
      <c r="A21772" t="s">
        <v>21661</v>
      </c>
      <c r="B21772" t="s">
        <v>40605</v>
      </c>
      <c r="I21772" t="s">
        <v>5</v>
      </c>
      <c r="J21772">
        <v>34.159999999999997</v>
      </c>
      <c r="M21772">
        <v>34.159999999999997</v>
      </c>
      <c r="N21772">
        <f t="shared" si="340"/>
        <v>0</v>
      </c>
    </row>
    <row r="21773" spans="1:14" x14ac:dyDescent="0.2">
      <c r="A21773" t="s">
        <v>21662</v>
      </c>
      <c r="B21773" t="s">
        <v>40606</v>
      </c>
      <c r="I21773" t="s">
        <v>5</v>
      </c>
      <c r="J21773">
        <v>157.76</v>
      </c>
      <c r="M21773">
        <v>157.76</v>
      </c>
      <c r="N21773">
        <f t="shared" si="340"/>
        <v>0</v>
      </c>
    </row>
    <row r="21774" spans="1:14" x14ac:dyDescent="0.2">
      <c r="A21774" t="s">
        <v>21663</v>
      </c>
      <c r="B21774" t="s">
        <v>40606</v>
      </c>
      <c r="I21774" t="s">
        <v>5</v>
      </c>
      <c r="J21774">
        <v>136.66999999999999</v>
      </c>
      <c r="M21774">
        <v>136.66999999999999</v>
      </c>
      <c r="N21774">
        <f t="shared" si="340"/>
        <v>0</v>
      </c>
    </row>
    <row r="21775" spans="1:14" x14ac:dyDescent="0.2">
      <c r="A21775" t="s">
        <v>21664</v>
      </c>
      <c r="B21775" t="s">
        <v>21665</v>
      </c>
      <c r="I21775" t="s">
        <v>114</v>
      </c>
      <c r="J21775">
        <v>236.65</v>
      </c>
      <c r="M21775">
        <v>236.65</v>
      </c>
      <c r="N21775">
        <f t="shared" si="340"/>
        <v>0</v>
      </c>
    </row>
    <row r="21776" spans="1:14" x14ac:dyDescent="0.2">
      <c r="A21776" t="s">
        <v>21666</v>
      </c>
      <c r="B21776" t="s">
        <v>21665</v>
      </c>
      <c r="I21776" t="s">
        <v>114</v>
      </c>
      <c r="J21776">
        <v>205.01</v>
      </c>
      <c r="M21776">
        <v>205.01</v>
      </c>
      <c r="N21776">
        <f t="shared" si="340"/>
        <v>0</v>
      </c>
    </row>
    <row r="21777" spans="1:14" x14ac:dyDescent="0.2">
      <c r="A21777" t="s">
        <v>21667</v>
      </c>
      <c r="B21777" t="s">
        <v>40607</v>
      </c>
      <c r="I21777" t="s">
        <v>5</v>
      </c>
      <c r="J21777">
        <v>1.47</v>
      </c>
      <c r="M21777">
        <v>1.47</v>
      </c>
      <c r="N21777">
        <f t="shared" si="340"/>
        <v>0</v>
      </c>
    </row>
    <row r="21778" spans="1:14" x14ac:dyDescent="0.2">
      <c r="A21778" t="s">
        <v>21668</v>
      </c>
      <c r="B21778" t="s">
        <v>40607</v>
      </c>
      <c r="I21778" t="s">
        <v>5</v>
      </c>
      <c r="J21778">
        <v>1.28</v>
      </c>
      <c r="M21778">
        <v>1.28</v>
      </c>
      <c r="N21778">
        <f t="shared" si="340"/>
        <v>0</v>
      </c>
    </row>
    <row r="21779" spans="1:14" x14ac:dyDescent="0.2">
      <c r="A21779" t="s">
        <v>21669</v>
      </c>
      <c r="B21779" t="s">
        <v>40608</v>
      </c>
      <c r="I21779" t="s">
        <v>5</v>
      </c>
      <c r="J21779">
        <v>0.47</v>
      </c>
      <c r="M21779">
        <v>0.47</v>
      </c>
      <c r="N21779">
        <f t="shared" si="340"/>
        <v>0</v>
      </c>
    </row>
    <row r="21780" spans="1:14" x14ac:dyDescent="0.2">
      <c r="A21780" t="s">
        <v>21670</v>
      </c>
      <c r="B21780" t="s">
        <v>40608</v>
      </c>
      <c r="I21780" t="s">
        <v>5</v>
      </c>
      <c r="J21780">
        <v>0.4</v>
      </c>
      <c r="M21780">
        <v>0.4</v>
      </c>
      <c r="N21780">
        <f t="shared" si="340"/>
        <v>0</v>
      </c>
    </row>
    <row r="21781" spans="1:14" x14ac:dyDescent="0.2">
      <c r="A21781" t="s">
        <v>21671</v>
      </c>
      <c r="B21781" t="s">
        <v>40609</v>
      </c>
      <c r="I21781" t="s">
        <v>5</v>
      </c>
      <c r="J21781">
        <v>0.56000000000000005</v>
      </c>
      <c r="M21781">
        <v>0.56000000000000005</v>
      </c>
      <c r="N21781">
        <f t="shared" si="340"/>
        <v>0</v>
      </c>
    </row>
    <row r="21782" spans="1:14" x14ac:dyDescent="0.2">
      <c r="A21782" t="s">
        <v>21672</v>
      </c>
      <c r="B21782" t="s">
        <v>40609</v>
      </c>
      <c r="I21782" t="s">
        <v>5</v>
      </c>
      <c r="J21782">
        <v>0.48</v>
      </c>
      <c r="M21782">
        <v>0.48</v>
      </c>
      <c r="N21782">
        <f t="shared" si="340"/>
        <v>0</v>
      </c>
    </row>
    <row r="21783" spans="1:14" x14ac:dyDescent="0.2">
      <c r="A21783" t="s">
        <v>21673</v>
      </c>
      <c r="B21783" t="s">
        <v>40610</v>
      </c>
      <c r="I21783" t="s">
        <v>5</v>
      </c>
      <c r="J21783">
        <v>0.66</v>
      </c>
      <c r="M21783">
        <v>0.66</v>
      </c>
      <c r="N21783">
        <f t="shared" si="340"/>
        <v>0</v>
      </c>
    </row>
    <row r="21784" spans="1:14" x14ac:dyDescent="0.2">
      <c r="A21784" t="s">
        <v>21674</v>
      </c>
      <c r="B21784" t="s">
        <v>40610</v>
      </c>
      <c r="I21784" t="s">
        <v>5</v>
      </c>
      <c r="J21784">
        <v>0.57000000000000006</v>
      </c>
      <c r="M21784">
        <v>0.57000000000000006</v>
      </c>
      <c r="N21784">
        <f t="shared" si="340"/>
        <v>0</v>
      </c>
    </row>
    <row r="21785" spans="1:14" x14ac:dyDescent="0.2">
      <c r="A21785" t="s">
        <v>21675</v>
      </c>
      <c r="B21785" t="s">
        <v>40611</v>
      </c>
      <c r="I21785" t="s">
        <v>5</v>
      </c>
      <c r="J21785">
        <v>0.76</v>
      </c>
      <c r="M21785">
        <v>0.76</v>
      </c>
      <c r="N21785">
        <f t="shared" si="340"/>
        <v>0</v>
      </c>
    </row>
    <row r="21786" spans="1:14" x14ac:dyDescent="0.2">
      <c r="A21786" t="s">
        <v>21676</v>
      </c>
      <c r="B21786" t="s">
        <v>40611</v>
      </c>
      <c r="I21786" t="s">
        <v>5</v>
      </c>
      <c r="J21786">
        <v>0.65</v>
      </c>
      <c r="M21786">
        <v>0.65</v>
      </c>
      <c r="N21786">
        <f t="shared" si="340"/>
        <v>0</v>
      </c>
    </row>
    <row r="21787" spans="1:14" x14ac:dyDescent="0.2">
      <c r="A21787" t="s">
        <v>21677</v>
      </c>
      <c r="B21787" t="s">
        <v>40612</v>
      </c>
      <c r="I21787" t="s">
        <v>5</v>
      </c>
      <c r="J21787">
        <v>2.31</v>
      </c>
      <c r="M21787">
        <v>2.31</v>
      </c>
      <c r="N21787">
        <f t="shared" si="340"/>
        <v>0</v>
      </c>
    </row>
    <row r="21788" spans="1:14" x14ac:dyDescent="0.2">
      <c r="A21788" t="s">
        <v>21678</v>
      </c>
      <c r="B21788" t="s">
        <v>40612</v>
      </c>
      <c r="I21788" t="s">
        <v>5</v>
      </c>
      <c r="J21788">
        <v>2.2800000000000002</v>
      </c>
      <c r="M21788">
        <v>2.2800000000000002</v>
      </c>
      <c r="N21788">
        <f t="shared" si="340"/>
        <v>0</v>
      </c>
    </row>
    <row r="21789" spans="1:14" x14ac:dyDescent="0.2">
      <c r="A21789" t="s">
        <v>21679</v>
      </c>
      <c r="B21789" t="s">
        <v>40613</v>
      </c>
      <c r="I21789" t="s">
        <v>3</v>
      </c>
      <c r="J21789">
        <v>0.65</v>
      </c>
      <c r="M21789">
        <v>0.65</v>
      </c>
      <c r="N21789">
        <f t="shared" si="340"/>
        <v>0</v>
      </c>
    </row>
    <row r="21790" spans="1:14" x14ac:dyDescent="0.2">
      <c r="A21790" t="s">
        <v>21680</v>
      </c>
      <c r="B21790" t="s">
        <v>40613</v>
      </c>
      <c r="I21790" t="s">
        <v>3</v>
      </c>
      <c r="J21790">
        <v>0.56000000000000005</v>
      </c>
      <c r="M21790">
        <v>0.56000000000000005</v>
      </c>
      <c r="N21790">
        <f t="shared" si="340"/>
        <v>0</v>
      </c>
    </row>
    <row r="21791" spans="1:14" x14ac:dyDescent="0.2">
      <c r="A21791" t="s">
        <v>21681</v>
      </c>
      <c r="B21791" t="s">
        <v>40614</v>
      </c>
      <c r="I21791" t="s">
        <v>3</v>
      </c>
      <c r="J21791">
        <v>0.45</v>
      </c>
      <c r="M21791">
        <v>0.45</v>
      </c>
      <c r="N21791">
        <f t="shared" si="340"/>
        <v>0</v>
      </c>
    </row>
    <row r="21792" spans="1:14" x14ac:dyDescent="0.2">
      <c r="A21792" t="s">
        <v>21682</v>
      </c>
      <c r="B21792" t="s">
        <v>40614</v>
      </c>
      <c r="I21792" t="s">
        <v>3</v>
      </c>
      <c r="J21792">
        <v>0.39</v>
      </c>
      <c r="M21792">
        <v>0.39</v>
      </c>
      <c r="N21792">
        <f t="shared" si="340"/>
        <v>0</v>
      </c>
    </row>
    <row r="21793" spans="1:14" x14ac:dyDescent="0.2">
      <c r="A21793" t="s">
        <v>21683</v>
      </c>
      <c r="B21793" t="s">
        <v>40615</v>
      </c>
      <c r="I21793" t="s">
        <v>3</v>
      </c>
      <c r="J21793">
        <v>0.23</v>
      </c>
      <c r="M21793">
        <v>0.23</v>
      </c>
      <c r="N21793">
        <f t="shared" si="340"/>
        <v>0</v>
      </c>
    </row>
    <row r="21794" spans="1:14" x14ac:dyDescent="0.2">
      <c r="A21794" t="s">
        <v>21684</v>
      </c>
      <c r="B21794" t="s">
        <v>40615</v>
      </c>
      <c r="I21794" t="s">
        <v>3</v>
      </c>
      <c r="J21794">
        <v>0.2</v>
      </c>
      <c r="M21794">
        <v>0.2</v>
      </c>
      <c r="N21794">
        <f t="shared" si="340"/>
        <v>0</v>
      </c>
    </row>
    <row r="21795" spans="1:14" x14ac:dyDescent="0.2">
      <c r="A21795" t="s">
        <v>21685</v>
      </c>
      <c r="B21795" t="s">
        <v>40616</v>
      </c>
      <c r="I21795" t="s">
        <v>3</v>
      </c>
      <c r="J21795">
        <v>0.19</v>
      </c>
      <c r="M21795">
        <v>0.19</v>
      </c>
      <c r="N21795">
        <f t="shared" si="340"/>
        <v>0</v>
      </c>
    </row>
    <row r="21796" spans="1:14" x14ac:dyDescent="0.2">
      <c r="A21796" t="s">
        <v>21686</v>
      </c>
      <c r="B21796" t="s">
        <v>40616</v>
      </c>
      <c r="I21796" t="s">
        <v>3</v>
      </c>
      <c r="J21796">
        <v>0.17</v>
      </c>
      <c r="M21796">
        <v>0.17</v>
      </c>
      <c r="N21796">
        <f t="shared" si="340"/>
        <v>0</v>
      </c>
    </row>
    <row r="21797" spans="1:14" x14ac:dyDescent="0.2">
      <c r="A21797" t="s">
        <v>21687</v>
      </c>
      <c r="B21797" t="s">
        <v>40617</v>
      </c>
      <c r="I21797" t="s">
        <v>3</v>
      </c>
      <c r="J21797">
        <v>0.11</v>
      </c>
      <c r="M21797">
        <v>0.11</v>
      </c>
      <c r="N21797">
        <f t="shared" si="340"/>
        <v>0</v>
      </c>
    </row>
    <row r="21798" spans="1:14" x14ac:dyDescent="0.2">
      <c r="A21798" t="s">
        <v>21688</v>
      </c>
      <c r="B21798" t="s">
        <v>40617</v>
      </c>
      <c r="I21798" t="s">
        <v>3</v>
      </c>
      <c r="J21798">
        <v>0.1</v>
      </c>
      <c r="M21798">
        <v>0.1</v>
      </c>
      <c r="N21798">
        <f t="shared" si="340"/>
        <v>0</v>
      </c>
    </row>
    <row r="21799" spans="1:14" x14ac:dyDescent="0.2">
      <c r="A21799" t="s">
        <v>21689</v>
      </c>
      <c r="B21799" t="s">
        <v>40618</v>
      </c>
      <c r="I21799" t="s">
        <v>3</v>
      </c>
      <c r="J21799">
        <v>18.16</v>
      </c>
      <c r="M21799">
        <v>18.16</v>
      </c>
      <c r="N21799">
        <f t="shared" si="340"/>
        <v>0</v>
      </c>
    </row>
    <row r="21800" spans="1:14" x14ac:dyDescent="0.2">
      <c r="A21800" t="s">
        <v>21690</v>
      </c>
      <c r="B21800" t="s">
        <v>40618</v>
      </c>
      <c r="I21800" t="s">
        <v>3</v>
      </c>
      <c r="J21800">
        <v>16.899999999999999</v>
      </c>
      <c r="M21800">
        <v>16.899999999999999</v>
      </c>
      <c r="N21800">
        <f t="shared" si="340"/>
        <v>0</v>
      </c>
    </row>
    <row r="21801" spans="1:14" x14ac:dyDescent="0.2">
      <c r="A21801" t="s">
        <v>21691</v>
      </c>
      <c r="B21801" t="s">
        <v>40619</v>
      </c>
      <c r="I21801" t="s">
        <v>5</v>
      </c>
      <c r="J21801">
        <v>6.33</v>
      </c>
      <c r="M21801">
        <v>6.33</v>
      </c>
      <c r="N21801">
        <f t="shared" si="340"/>
        <v>0</v>
      </c>
    </row>
    <row r="21802" spans="1:14" x14ac:dyDescent="0.2">
      <c r="A21802" t="s">
        <v>21692</v>
      </c>
      <c r="B21802" t="s">
        <v>40619</v>
      </c>
      <c r="I21802" t="s">
        <v>5</v>
      </c>
      <c r="J21802">
        <v>6.19</v>
      </c>
      <c r="M21802">
        <v>6.19</v>
      </c>
      <c r="N21802">
        <f t="shared" si="340"/>
        <v>0</v>
      </c>
    </row>
    <row r="21803" spans="1:14" x14ac:dyDescent="0.2">
      <c r="A21803" t="s">
        <v>21693</v>
      </c>
      <c r="B21803" t="s">
        <v>40620</v>
      </c>
      <c r="I21803" t="s">
        <v>5</v>
      </c>
      <c r="J21803">
        <v>1.9300000000000002</v>
      </c>
      <c r="M21803">
        <v>1.9300000000000002</v>
      </c>
      <c r="N21803">
        <f t="shared" si="340"/>
        <v>0</v>
      </c>
    </row>
    <row r="21804" spans="1:14" x14ac:dyDescent="0.2">
      <c r="A21804" t="s">
        <v>21694</v>
      </c>
      <c r="B21804" t="s">
        <v>40620</v>
      </c>
      <c r="I21804" t="s">
        <v>5</v>
      </c>
      <c r="J21804">
        <v>1.84</v>
      </c>
      <c r="M21804">
        <v>1.84</v>
      </c>
      <c r="N21804">
        <f t="shared" si="340"/>
        <v>0</v>
      </c>
    </row>
    <row r="21805" spans="1:14" x14ac:dyDescent="0.2">
      <c r="A21805" t="s">
        <v>21695</v>
      </c>
      <c r="B21805" t="s">
        <v>40621</v>
      </c>
      <c r="I21805" t="s">
        <v>5</v>
      </c>
      <c r="J21805">
        <v>0.49</v>
      </c>
      <c r="M21805">
        <v>0.49</v>
      </c>
      <c r="N21805">
        <f t="shared" si="340"/>
        <v>0</v>
      </c>
    </row>
    <row r="21806" spans="1:14" x14ac:dyDescent="0.2">
      <c r="A21806" t="s">
        <v>21696</v>
      </c>
      <c r="B21806" t="s">
        <v>40621</v>
      </c>
      <c r="I21806" t="s">
        <v>5</v>
      </c>
      <c r="J21806">
        <v>0.42</v>
      </c>
      <c r="M21806">
        <v>0.42</v>
      </c>
      <c r="N21806">
        <f t="shared" si="340"/>
        <v>0</v>
      </c>
    </row>
    <row r="21807" spans="1:14" x14ac:dyDescent="0.2">
      <c r="A21807" t="s">
        <v>21697</v>
      </c>
      <c r="B21807" t="s">
        <v>40622</v>
      </c>
      <c r="I21807" t="s">
        <v>5</v>
      </c>
      <c r="J21807">
        <v>0.1</v>
      </c>
      <c r="M21807">
        <v>0.1</v>
      </c>
      <c r="N21807">
        <f t="shared" si="340"/>
        <v>0</v>
      </c>
    </row>
    <row r="21808" spans="1:14" x14ac:dyDescent="0.2">
      <c r="A21808" t="s">
        <v>21698</v>
      </c>
      <c r="B21808" t="s">
        <v>40622</v>
      </c>
      <c r="I21808" t="s">
        <v>5</v>
      </c>
      <c r="J21808">
        <v>0.09</v>
      </c>
      <c r="M21808">
        <v>0.09</v>
      </c>
      <c r="N21808">
        <f t="shared" si="340"/>
        <v>0</v>
      </c>
    </row>
    <row r="21809" spans="1:14" x14ac:dyDescent="0.2">
      <c r="A21809" t="s">
        <v>21699</v>
      </c>
      <c r="B21809" t="s">
        <v>40623</v>
      </c>
      <c r="I21809" t="s">
        <v>5</v>
      </c>
      <c r="J21809">
        <v>2.11</v>
      </c>
      <c r="M21809">
        <v>2.11</v>
      </c>
      <c r="N21809">
        <f t="shared" si="340"/>
        <v>0</v>
      </c>
    </row>
    <row r="21810" spans="1:14" x14ac:dyDescent="0.2">
      <c r="A21810" t="s">
        <v>21700</v>
      </c>
      <c r="B21810" t="s">
        <v>40623</v>
      </c>
      <c r="I21810" t="s">
        <v>5</v>
      </c>
      <c r="J21810">
        <v>1.83</v>
      </c>
      <c r="M21810">
        <v>1.83</v>
      </c>
      <c r="N21810">
        <f t="shared" si="340"/>
        <v>0</v>
      </c>
    </row>
    <row r="21811" spans="1:14" x14ac:dyDescent="0.2">
      <c r="A21811" t="s">
        <v>21701</v>
      </c>
      <c r="B21811" t="s">
        <v>22436</v>
      </c>
      <c r="I21811" t="s">
        <v>114</v>
      </c>
      <c r="J21811">
        <v>268.32</v>
      </c>
      <c r="M21811">
        <v>268.32</v>
      </c>
      <c r="N21811">
        <f t="shared" si="340"/>
        <v>0</v>
      </c>
    </row>
    <row r="21812" spans="1:14" x14ac:dyDescent="0.2">
      <c r="A21812" t="s">
        <v>21702</v>
      </c>
      <c r="B21812" t="s">
        <v>22436</v>
      </c>
      <c r="I21812" t="s">
        <v>114</v>
      </c>
      <c r="J21812">
        <v>252.5</v>
      </c>
      <c r="M21812">
        <v>252.5</v>
      </c>
      <c r="N21812">
        <f t="shared" si="340"/>
        <v>0</v>
      </c>
    </row>
    <row r="21813" spans="1:14" x14ac:dyDescent="0.2">
      <c r="A21813" t="s">
        <v>21703</v>
      </c>
      <c r="B21813" t="s">
        <v>22437</v>
      </c>
      <c r="I21813" t="s">
        <v>114</v>
      </c>
      <c r="J21813">
        <v>493.11</v>
      </c>
      <c r="M21813">
        <v>493.11</v>
      </c>
      <c r="N21813">
        <f t="shared" si="340"/>
        <v>0</v>
      </c>
    </row>
    <row r="21814" spans="1:14" x14ac:dyDescent="0.2">
      <c r="A21814" t="s">
        <v>21704</v>
      </c>
      <c r="B21814" t="s">
        <v>22437</v>
      </c>
      <c r="I21814" t="s">
        <v>114</v>
      </c>
      <c r="J21814">
        <v>475.31</v>
      </c>
      <c r="M21814">
        <v>475.31</v>
      </c>
      <c r="N21814">
        <f t="shared" si="340"/>
        <v>0</v>
      </c>
    </row>
    <row r="21815" spans="1:14" x14ac:dyDescent="0.2">
      <c r="A21815" t="s">
        <v>21705</v>
      </c>
      <c r="B21815" t="s">
        <v>40624</v>
      </c>
      <c r="I21815" t="s">
        <v>114</v>
      </c>
      <c r="J21815">
        <v>537.48</v>
      </c>
      <c r="M21815">
        <v>537.48</v>
      </c>
      <c r="N21815">
        <f t="shared" si="340"/>
        <v>0</v>
      </c>
    </row>
    <row r="21816" spans="1:14" x14ac:dyDescent="0.2">
      <c r="A21816" t="s">
        <v>21706</v>
      </c>
      <c r="B21816" t="s">
        <v>40624</v>
      </c>
      <c r="I21816" t="s">
        <v>114</v>
      </c>
      <c r="J21816">
        <v>513.75</v>
      </c>
      <c r="M21816">
        <v>513.75</v>
      </c>
      <c r="N21816">
        <f t="shared" si="340"/>
        <v>0</v>
      </c>
    </row>
    <row r="21817" spans="1:14" x14ac:dyDescent="0.2">
      <c r="A21817" t="s">
        <v>21707</v>
      </c>
      <c r="B21817" t="s">
        <v>40625</v>
      </c>
      <c r="I21817" t="s">
        <v>5</v>
      </c>
      <c r="J21817">
        <v>0.2</v>
      </c>
      <c r="M21817">
        <v>0.2</v>
      </c>
      <c r="N21817">
        <f t="shared" si="340"/>
        <v>0</v>
      </c>
    </row>
    <row r="21818" spans="1:14" x14ac:dyDescent="0.2">
      <c r="A21818" t="s">
        <v>21708</v>
      </c>
      <c r="B21818" t="s">
        <v>40625</v>
      </c>
      <c r="I21818" t="s">
        <v>5</v>
      </c>
      <c r="J21818">
        <v>0.18</v>
      </c>
      <c r="M21818">
        <v>0.18</v>
      </c>
      <c r="N21818">
        <f t="shared" si="340"/>
        <v>0</v>
      </c>
    </row>
    <row r="21819" spans="1:14" x14ac:dyDescent="0.2">
      <c r="A21819" t="s">
        <v>21709</v>
      </c>
      <c r="B21819" t="s">
        <v>40626</v>
      </c>
      <c r="I21819" t="s">
        <v>5</v>
      </c>
      <c r="J21819">
        <v>1.43</v>
      </c>
      <c r="M21819">
        <v>1.43</v>
      </c>
      <c r="N21819">
        <f t="shared" si="340"/>
        <v>0</v>
      </c>
    </row>
    <row r="21820" spans="1:14" x14ac:dyDescent="0.2">
      <c r="A21820" t="s">
        <v>21710</v>
      </c>
      <c r="B21820" t="s">
        <v>40626</v>
      </c>
      <c r="I21820" t="s">
        <v>5</v>
      </c>
      <c r="J21820">
        <v>1.39</v>
      </c>
      <c r="M21820">
        <v>1.39</v>
      </c>
      <c r="N21820">
        <f t="shared" si="340"/>
        <v>0</v>
      </c>
    </row>
    <row r="21821" spans="1:14" x14ac:dyDescent="0.2">
      <c r="A21821" t="s">
        <v>21711</v>
      </c>
      <c r="B21821" t="s">
        <v>40627</v>
      </c>
      <c r="I21821" t="s">
        <v>5</v>
      </c>
      <c r="J21821">
        <v>1.26</v>
      </c>
      <c r="M21821">
        <v>1.26</v>
      </c>
      <c r="N21821">
        <f t="shared" si="340"/>
        <v>0</v>
      </c>
    </row>
    <row r="21822" spans="1:14" x14ac:dyDescent="0.2">
      <c r="A21822" t="s">
        <v>21712</v>
      </c>
      <c r="B21822" t="s">
        <v>40627</v>
      </c>
      <c r="I21822" t="s">
        <v>5</v>
      </c>
      <c r="J21822">
        <v>1.21</v>
      </c>
      <c r="M21822">
        <v>1.21</v>
      </c>
      <c r="N21822">
        <f t="shared" si="340"/>
        <v>0</v>
      </c>
    </row>
    <row r="21823" spans="1:14" x14ac:dyDescent="0.2">
      <c r="A21823" t="s">
        <v>21713</v>
      </c>
      <c r="B21823" t="s">
        <v>40628</v>
      </c>
      <c r="I21823" t="s">
        <v>5</v>
      </c>
      <c r="J21823">
        <v>0.83</v>
      </c>
      <c r="M21823">
        <v>0.83</v>
      </c>
      <c r="N21823">
        <f t="shared" si="340"/>
        <v>0</v>
      </c>
    </row>
    <row r="21824" spans="1:14" x14ac:dyDescent="0.2">
      <c r="A21824" t="s">
        <v>21714</v>
      </c>
      <c r="B21824" t="s">
        <v>40628</v>
      </c>
      <c r="I21824" t="s">
        <v>5</v>
      </c>
      <c r="J21824">
        <v>0.78</v>
      </c>
      <c r="M21824">
        <v>0.78</v>
      </c>
      <c r="N21824">
        <f t="shared" si="340"/>
        <v>0</v>
      </c>
    </row>
    <row r="21825" spans="1:14" x14ac:dyDescent="0.2">
      <c r="A21825" t="s">
        <v>21715</v>
      </c>
      <c r="B21825" t="s">
        <v>40629</v>
      </c>
      <c r="I21825" t="s">
        <v>5</v>
      </c>
      <c r="J21825">
        <v>19.72</v>
      </c>
      <c r="M21825">
        <v>19.72</v>
      </c>
      <c r="N21825">
        <f t="shared" si="340"/>
        <v>0</v>
      </c>
    </row>
    <row r="21826" spans="1:14" x14ac:dyDescent="0.2">
      <c r="A21826" t="s">
        <v>21716</v>
      </c>
      <c r="B21826" t="s">
        <v>40629</v>
      </c>
      <c r="I21826" t="s">
        <v>5</v>
      </c>
      <c r="J21826">
        <v>17.079999999999998</v>
      </c>
      <c r="M21826">
        <v>17.079999999999998</v>
      </c>
      <c r="N21826">
        <f t="shared" si="340"/>
        <v>0</v>
      </c>
    </row>
    <row r="21827" spans="1:14" x14ac:dyDescent="0.2">
      <c r="A21827" t="s">
        <v>21717</v>
      </c>
      <c r="B21827" t="s">
        <v>40630</v>
      </c>
      <c r="I21827" t="s">
        <v>5</v>
      </c>
      <c r="J21827">
        <v>113.56</v>
      </c>
      <c r="M21827">
        <v>113.56</v>
      </c>
      <c r="N21827">
        <f t="shared" si="340"/>
        <v>0</v>
      </c>
    </row>
    <row r="21828" spans="1:14" x14ac:dyDescent="0.2">
      <c r="A21828" t="s">
        <v>21718</v>
      </c>
      <c r="B21828" t="s">
        <v>40630</v>
      </c>
      <c r="I21828" t="s">
        <v>5</v>
      </c>
      <c r="J21828">
        <v>102.62</v>
      </c>
      <c r="M21828">
        <v>102.62</v>
      </c>
      <c r="N21828">
        <f t="shared" ref="N21828:N21891" si="341">J21828-M21828</f>
        <v>0</v>
      </c>
    </row>
    <row r="21829" spans="1:14" x14ac:dyDescent="0.2">
      <c r="A21829" t="s">
        <v>21719</v>
      </c>
      <c r="B21829" t="s">
        <v>40631</v>
      </c>
      <c r="I21829" t="s">
        <v>5</v>
      </c>
      <c r="J21829">
        <v>2.68</v>
      </c>
      <c r="M21829">
        <v>2.68</v>
      </c>
      <c r="N21829">
        <f t="shared" si="341"/>
        <v>0</v>
      </c>
    </row>
    <row r="21830" spans="1:14" x14ac:dyDescent="0.2">
      <c r="A21830" t="s">
        <v>21720</v>
      </c>
      <c r="B21830" t="s">
        <v>40631</v>
      </c>
      <c r="I21830" t="s">
        <v>5</v>
      </c>
      <c r="J21830">
        <v>2.35</v>
      </c>
      <c r="M21830">
        <v>2.35</v>
      </c>
      <c r="N21830">
        <f t="shared" si="341"/>
        <v>0</v>
      </c>
    </row>
    <row r="21831" spans="1:14" x14ac:dyDescent="0.2">
      <c r="A21831" t="s">
        <v>21721</v>
      </c>
      <c r="B21831" t="s">
        <v>40632</v>
      </c>
      <c r="I21831" t="s">
        <v>5</v>
      </c>
      <c r="J21831">
        <v>363.58</v>
      </c>
      <c r="M21831">
        <v>363.58</v>
      </c>
      <c r="N21831">
        <f t="shared" si="341"/>
        <v>0</v>
      </c>
    </row>
    <row r="21832" spans="1:14" x14ac:dyDescent="0.2">
      <c r="A21832" t="s">
        <v>21722</v>
      </c>
      <c r="B21832" t="s">
        <v>40632</v>
      </c>
      <c r="I21832" t="s">
        <v>5</v>
      </c>
      <c r="J21832">
        <v>327.02999999999997</v>
      </c>
      <c r="M21832">
        <v>327.02999999999997</v>
      </c>
      <c r="N21832">
        <f t="shared" si="341"/>
        <v>0</v>
      </c>
    </row>
    <row r="21833" spans="1:14" x14ac:dyDescent="0.2">
      <c r="A21833" t="s">
        <v>21723</v>
      </c>
      <c r="B21833" t="s">
        <v>40633</v>
      </c>
      <c r="I21833" t="s">
        <v>5</v>
      </c>
      <c r="J21833">
        <v>236.65</v>
      </c>
      <c r="M21833">
        <v>236.65</v>
      </c>
      <c r="N21833">
        <f t="shared" si="341"/>
        <v>0</v>
      </c>
    </row>
    <row r="21834" spans="1:14" x14ac:dyDescent="0.2">
      <c r="A21834" t="s">
        <v>21724</v>
      </c>
      <c r="B21834" t="s">
        <v>40633</v>
      </c>
      <c r="I21834" t="s">
        <v>5</v>
      </c>
      <c r="J21834">
        <v>205.01</v>
      </c>
      <c r="M21834">
        <v>205.01</v>
      </c>
      <c r="N21834">
        <f t="shared" si="341"/>
        <v>0</v>
      </c>
    </row>
    <row r="21835" spans="1:14" x14ac:dyDescent="0.2">
      <c r="A21835" t="s">
        <v>21725</v>
      </c>
      <c r="B21835" t="s">
        <v>21726</v>
      </c>
      <c r="I21835" t="s">
        <v>3</v>
      </c>
      <c r="J21835">
        <v>0.45</v>
      </c>
      <c r="M21835">
        <v>0.45</v>
      </c>
      <c r="N21835">
        <f t="shared" si="341"/>
        <v>0</v>
      </c>
    </row>
    <row r="21836" spans="1:14" x14ac:dyDescent="0.2">
      <c r="A21836" t="s">
        <v>21727</v>
      </c>
      <c r="B21836" t="s">
        <v>21726</v>
      </c>
      <c r="I21836" t="s">
        <v>3</v>
      </c>
      <c r="J21836">
        <v>0.39</v>
      </c>
      <c r="M21836">
        <v>0.39</v>
      </c>
      <c r="N21836">
        <f t="shared" si="341"/>
        <v>0</v>
      </c>
    </row>
    <row r="21837" spans="1:14" x14ac:dyDescent="0.2">
      <c r="A21837" t="s">
        <v>21728</v>
      </c>
      <c r="B21837" t="s">
        <v>21729</v>
      </c>
      <c r="I21837" t="s">
        <v>5</v>
      </c>
      <c r="J21837">
        <v>14.79</v>
      </c>
      <c r="M21837">
        <v>14.79</v>
      </c>
      <c r="N21837">
        <f t="shared" si="341"/>
        <v>0</v>
      </c>
    </row>
    <row r="21838" spans="1:14" x14ac:dyDescent="0.2">
      <c r="A21838" t="s">
        <v>21730</v>
      </c>
      <c r="B21838" t="s">
        <v>21729</v>
      </c>
      <c r="I21838" t="s">
        <v>5</v>
      </c>
      <c r="J21838">
        <v>12.81</v>
      </c>
      <c r="M21838">
        <v>12.81</v>
      </c>
      <c r="N21838">
        <f t="shared" si="341"/>
        <v>0</v>
      </c>
    </row>
    <row r="21839" spans="1:14" x14ac:dyDescent="0.2">
      <c r="A21839" t="s">
        <v>21731</v>
      </c>
      <c r="B21839" t="s">
        <v>40634</v>
      </c>
      <c r="I21839" t="s">
        <v>5</v>
      </c>
      <c r="J21839">
        <v>123.35</v>
      </c>
      <c r="M21839">
        <v>123.35</v>
      </c>
      <c r="N21839">
        <f t="shared" si="341"/>
        <v>0</v>
      </c>
    </row>
    <row r="21840" spans="1:14" x14ac:dyDescent="0.2">
      <c r="A21840" t="s">
        <v>21732</v>
      </c>
      <c r="B21840" t="s">
        <v>40634</v>
      </c>
      <c r="I21840" t="s">
        <v>5</v>
      </c>
      <c r="J21840">
        <v>114.36</v>
      </c>
      <c r="M21840">
        <v>114.36</v>
      </c>
      <c r="N21840">
        <f t="shared" si="341"/>
        <v>0</v>
      </c>
    </row>
    <row r="21841" spans="1:14" x14ac:dyDescent="0.2">
      <c r="A21841" t="s">
        <v>21733</v>
      </c>
      <c r="B21841" t="s">
        <v>40635</v>
      </c>
      <c r="I21841" t="s">
        <v>5</v>
      </c>
      <c r="J21841">
        <v>261.33</v>
      </c>
      <c r="M21841">
        <v>261.33</v>
      </c>
      <c r="N21841">
        <f t="shared" si="341"/>
        <v>0</v>
      </c>
    </row>
    <row r="21842" spans="1:14" x14ac:dyDescent="0.2">
      <c r="A21842" t="s">
        <v>21734</v>
      </c>
      <c r="B21842" t="s">
        <v>40635</v>
      </c>
      <c r="I21842" t="s">
        <v>5</v>
      </c>
      <c r="J21842">
        <v>241.57</v>
      </c>
      <c r="M21842">
        <v>241.57</v>
      </c>
      <c r="N21842">
        <f t="shared" si="341"/>
        <v>0</v>
      </c>
    </row>
    <row r="21843" spans="1:14" x14ac:dyDescent="0.2">
      <c r="A21843" t="s">
        <v>21735</v>
      </c>
      <c r="B21843" t="s">
        <v>40636</v>
      </c>
      <c r="I21843" t="s">
        <v>5</v>
      </c>
      <c r="J21843">
        <v>477.04</v>
      </c>
      <c r="M21843">
        <v>477.04</v>
      </c>
      <c r="N21843">
        <f t="shared" si="341"/>
        <v>0</v>
      </c>
    </row>
    <row r="21844" spans="1:14" x14ac:dyDescent="0.2">
      <c r="A21844" t="s">
        <v>21736</v>
      </c>
      <c r="B21844" t="s">
        <v>40636</v>
      </c>
      <c r="I21844" t="s">
        <v>5</v>
      </c>
      <c r="J21844">
        <v>438.55</v>
      </c>
      <c r="M21844">
        <v>438.55</v>
      </c>
      <c r="N21844">
        <f t="shared" si="341"/>
        <v>0</v>
      </c>
    </row>
    <row r="21845" spans="1:14" x14ac:dyDescent="0.2">
      <c r="A21845" t="s">
        <v>21737</v>
      </c>
      <c r="B21845" t="s">
        <v>40637</v>
      </c>
      <c r="I21845" t="s">
        <v>5</v>
      </c>
      <c r="J21845">
        <v>26.25</v>
      </c>
      <c r="M21845">
        <v>26.25</v>
      </c>
      <c r="N21845">
        <f t="shared" si="341"/>
        <v>0</v>
      </c>
    </row>
    <row r="21846" spans="1:14" x14ac:dyDescent="0.2">
      <c r="A21846" t="s">
        <v>21738</v>
      </c>
      <c r="B21846" t="s">
        <v>40637</v>
      </c>
      <c r="I21846" t="s">
        <v>5</v>
      </c>
      <c r="J21846">
        <v>24.33</v>
      </c>
      <c r="M21846">
        <v>24.33</v>
      </c>
      <c r="N21846">
        <f t="shared" si="341"/>
        <v>0</v>
      </c>
    </row>
    <row r="21847" spans="1:14" x14ac:dyDescent="0.2">
      <c r="A21847" t="s">
        <v>21739</v>
      </c>
      <c r="B21847" t="s">
        <v>40638</v>
      </c>
      <c r="I21847" t="s">
        <v>5</v>
      </c>
      <c r="J21847">
        <v>101.99</v>
      </c>
      <c r="M21847">
        <v>101.99</v>
      </c>
      <c r="N21847">
        <f t="shared" si="341"/>
        <v>0</v>
      </c>
    </row>
    <row r="21848" spans="1:14" x14ac:dyDescent="0.2">
      <c r="A21848" t="s">
        <v>21740</v>
      </c>
      <c r="B21848" t="s">
        <v>40638</v>
      </c>
      <c r="I21848" t="s">
        <v>5</v>
      </c>
      <c r="J21848">
        <v>94.6</v>
      </c>
      <c r="M21848">
        <v>94.6</v>
      </c>
      <c r="N21848">
        <f t="shared" si="341"/>
        <v>0</v>
      </c>
    </row>
    <row r="21849" spans="1:14" x14ac:dyDescent="0.2">
      <c r="A21849" t="s">
        <v>21741</v>
      </c>
      <c r="B21849" t="s">
        <v>40639</v>
      </c>
      <c r="I21849" t="s">
        <v>5</v>
      </c>
      <c r="J21849">
        <v>261.45999999999998</v>
      </c>
      <c r="M21849">
        <v>261.45999999999998</v>
      </c>
      <c r="N21849">
        <f t="shared" si="341"/>
        <v>0</v>
      </c>
    </row>
    <row r="21850" spans="1:14" x14ac:dyDescent="0.2">
      <c r="A21850" t="s">
        <v>21742</v>
      </c>
      <c r="B21850" t="s">
        <v>40639</v>
      </c>
      <c r="I21850" t="s">
        <v>5</v>
      </c>
      <c r="J21850">
        <v>241.92</v>
      </c>
      <c r="M21850">
        <v>241.92</v>
      </c>
      <c r="N21850">
        <f t="shared" si="341"/>
        <v>0</v>
      </c>
    </row>
    <row r="21851" spans="1:14" x14ac:dyDescent="0.2">
      <c r="A21851" t="s">
        <v>21743</v>
      </c>
      <c r="B21851" t="s">
        <v>40640</v>
      </c>
      <c r="I21851" t="s">
        <v>5</v>
      </c>
      <c r="J21851">
        <v>532.54</v>
      </c>
      <c r="M21851">
        <v>532.54</v>
      </c>
      <c r="N21851">
        <f t="shared" si="341"/>
        <v>0</v>
      </c>
    </row>
    <row r="21852" spans="1:14" x14ac:dyDescent="0.2">
      <c r="A21852" t="s">
        <v>21744</v>
      </c>
      <c r="B21852" t="s">
        <v>40640</v>
      </c>
      <c r="I21852" t="s">
        <v>5</v>
      </c>
      <c r="J21852">
        <v>491.82</v>
      </c>
      <c r="M21852">
        <v>491.82</v>
      </c>
      <c r="N21852">
        <f t="shared" si="341"/>
        <v>0</v>
      </c>
    </row>
    <row r="21853" spans="1:14" x14ac:dyDescent="0.2">
      <c r="A21853" t="s">
        <v>21745</v>
      </c>
      <c r="B21853" t="s">
        <v>40641</v>
      </c>
      <c r="I21853" t="s">
        <v>5</v>
      </c>
      <c r="J21853">
        <v>217.86</v>
      </c>
      <c r="M21853">
        <v>217.86</v>
      </c>
      <c r="N21853">
        <f t="shared" si="341"/>
        <v>0</v>
      </c>
    </row>
    <row r="21854" spans="1:14" x14ac:dyDescent="0.2">
      <c r="A21854" t="s">
        <v>21746</v>
      </c>
      <c r="B21854" t="s">
        <v>40641</v>
      </c>
      <c r="I21854" t="s">
        <v>5</v>
      </c>
      <c r="J21854">
        <v>201.25</v>
      </c>
      <c r="M21854">
        <v>201.25</v>
      </c>
      <c r="N21854">
        <f t="shared" si="341"/>
        <v>0</v>
      </c>
    </row>
    <row r="21855" spans="1:14" x14ac:dyDescent="0.2">
      <c r="A21855" t="s">
        <v>21747</v>
      </c>
      <c r="B21855" t="s">
        <v>21748</v>
      </c>
      <c r="I21855" t="s">
        <v>5</v>
      </c>
      <c r="J21855">
        <v>977.68</v>
      </c>
      <c r="M21855">
        <v>977.68</v>
      </c>
      <c r="N21855">
        <f t="shared" si="341"/>
        <v>0</v>
      </c>
    </row>
    <row r="21856" spans="1:14" x14ac:dyDescent="0.2">
      <c r="A21856" t="s">
        <v>21749</v>
      </c>
      <c r="B21856" t="s">
        <v>21748</v>
      </c>
      <c r="I21856" t="s">
        <v>5</v>
      </c>
      <c r="J21856">
        <v>894.14</v>
      </c>
      <c r="M21856">
        <v>894.14</v>
      </c>
      <c r="N21856">
        <f t="shared" si="341"/>
        <v>0</v>
      </c>
    </row>
    <row r="21857" spans="1:14" x14ac:dyDescent="0.2">
      <c r="A21857" t="s">
        <v>21750</v>
      </c>
      <c r="B21857" t="s">
        <v>40642</v>
      </c>
      <c r="I21857" t="s">
        <v>5</v>
      </c>
      <c r="J21857">
        <v>66.150000000000006</v>
      </c>
      <c r="M21857">
        <v>66.150000000000006</v>
      </c>
      <c r="N21857">
        <f t="shared" si="341"/>
        <v>0</v>
      </c>
    </row>
    <row r="21858" spans="1:14" x14ac:dyDescent="0.2">
      <c r="A21858" t="s">
        <v>21751</v>
      </c>
      <c r="B21858" t="s">
        <v>40642</v>
      </c>
      <c r="I21858" t="s">
        <v>5</v>
      </c>
      <c r="J21858">
        <v>62.5</v>
      </c>
      <c r="M21858">
        <v>62.5</v>
      </c>
      <c r="N21858">
        <f t="shared" si="341"/>
        <v>0</v>
      </c>
    </row>
    <row r="21859" spans="1:14" x14ac:dyDescent="0.2">
      <c r="A21859" t="s">
        <v>21752</v>
      </c>
      <c r="B21859" t="s">
        <v>21753</v>
      </c>
      <c r="I21859" t="s">
        <v>5</v>
      </c>
      <c r="J21859">
        <v>29.5</v>
      </c>
      <c r="M21859">
        <v>29.5</v>
      </c>
      <c r="N21859">
        <f t="shared" si="341"/>
        <v>0</v>
      </c>
    </row>
    <row r="21860" spans="1:14" x14ac:dyDescent="0.2">
      <c r="A21860" t="s">
        <v>21754</v>
      </c>
      <c r="B21860" t="s">
        <v>21753</v>
      </c>
      <c r="I21860" t="s">
        <v>5</v>
      </c>
      <c r="J21860">
        <v>25.56</v>
      </c>
      <c r="M21860">
        <v>25.56</v>
      </c>
      <c r="N21860">
        <f t="shared" si="341"/>
        <v>0</v>
      </c>
    </row>
    <row r="21861" spans="1:14" x14ac:dyDescent="0.2">
      <c r="A21861" t="s">
        <v>21755</v>
      </c>
      <c r="B21861" t="s">
        <v>40643</v>
      </c>
      <c r="I21861" t="s">
        <v>5</v>
      </c>
      <c r="J21861">
        <v>184.98</v>
      </c>
      <c r="M21861">
        <v>184.98</v>
      </c>
      <c r="N21861">
        <f t="shared" si="341"/>
        <v>0</v>
      </c>
    </row>
    <row r="21862" spans="1:14" x14ac:dyDescent="0.2">
      <c r="A21862" t="s">
        <v>21756</v>
      </c>
      <c r="B21862" t="s">
        <v>40643</v>
      </c>
      <c r="I21862" t="s">
        <v>5</v>
      </c>
      <c r="J21862">
        <v>184.98</v>
      </c>
      <c r="M21862">
        <v>184.98</v>
      </c>
      <c r="N21862">
        <f t="shared" si="341"/>
        <v>0</v>
      </c>
    </row>
    <row r="21863" spans="1:14" x14ac:dyDescent="0.2">
      <c r="A21863" t="s">
        <v>21757</v>
      </c>
      <c r="B21863" t="s">
        <v>40644</v>
      </c>
      <c r="I21863" t="s">
        <v>5</v>
      </c>
      <c r="J21863">
        <v>142.78</v>
      </c>
      <c r="M21863">
        <v>142.78</v>
      </c>
      <c r="N21863">
        <f t="shared" si="341"/>
        <v>0</v>
      </c>
    </row>
    <row r="21864" spans="1:14" x14ac:dyDescent="0.2">
      <c r="A21864" t="s">
        <v>21758</v>
      </c>
      <c r="B21864" t="s">
        <v>40644</v>
      </c>
      <c r="I21864" t="s">
        <v>5</v>
      </c>
      <c r="J21864">
        <v>142.78</v>
      </c>
      <c r="M21864">
        <v>142.78</v>
      </c>
      <c r="N21864">
        <f t="shared" si="341"/>
        <v>0</v>
      </c>
    </row>
    <row r="21865" spans="1:14" x14ac:dyDescent="0.2">
      <c r="A21865" t="s">
        <v>21759</v>
      </c>
      <c r="B21865" t="s">
        <v>40645</v>
      </c>
      <c r="I21865" t="s">
        <v>5</v>
      </c>
      <c r="J21865">
        <v>1617.61</v>
      </c>
      <c r="M21865">
        <v>1617.61</v>
      </c>
      <c r="N21865">
        <f t="shared" si="341"/>
        <v>0</v>
      </c>
    </row>
    <row r="21866" spans="1:14" x14ac:dyDescent="0.2">
      <c r="A21866" t="s">
        <v>21760</v>
      </c>
      <c r="B21866" t="s">
        <v>40645</v>
      </c>
      <c r="I21866" t="s">
        <v>5</v>
      </c>
      <c r="J21866">
        <v>1496.53</v>
      </c>
      <c r="M21866">
        <v>1496.53</v>
      </c>
      <c r="N21866">
        <f t="shared" si="341"/>
        <v>0</v>
      </c>
    </row>
    <row r="21867" spans="1:14" x14ac:dyDescent="0.2">
      <c r="A21867" t="s">
        <v>21761</v>
      </c>
      <c r="B21867" t="s">
        <v>40646</v>
      </c>
      <c r="I21867" t="s">
        <v>5</v>
      </c>
      <c r="J21867">
        <v>58.61</v>
      </c>
      <c r="M21867">
        <v>58.61</v>
      </c>
      <c r="N21867">
        <f t="shared" si="341"/>
        <v>0</v>
      </c>
    </row>
    <row r="21868" spans="1:14" x14ac:dyDescent="0.2">
      <c r="A21868" t="s">
        <v>21762</v>
      </c>
      <c r="B21868" t="s">
        <v>40646</v>
      </c>
      <c r="I21868" t="s">
        <v>5</v>
      </c>
      <c r="J21868">
        <v>58.61</v>
      </c>
      <c r="M21868">
        <v>58.61</v>
      </c>
      <c r="N21868">
        <f t="shared" si="341"/>
        <v>0</v>
      </c>
    </row>
    <row r="21869" spans="1:14" x14ac:dyDescent="0.2">
      <c r="A21869" t="s">
        <v>21763</v>
      </c>
      <c r="B21869" t="s">
        <v>40647</v>
      </c>
      <c r="I21869" t="s">
        <v>5</v>
      </c>
      <c r="J21869">
        <v>94.66</v>
      </c>
      <c r="M21869">
        <v>94.66</v>
      </c>
      <c r="N21869">
        <f t="shared" si="341"/>
        <v>0</v>
      </c>
    </row>
    <row r="21870" spans="1:14" x14ac:dyDescent="0.2">
      <c r="A21870" t="s">
        <v>21764</v>
      </c>
      <c r="B21870" t="s">
        <v>40647</v>
      </c>
      <c r="I21870" t="s">
        <v>5</v>
      </c>
      <c r="J21870">
        <v>82</v>
      </c>
      <c r="M21870">
        <v>82</v>
      </c>
      <c r="N21870">
        <f t="shared" si="341"/>
        <v>0</v>
      </c>
    </row>
    <row r="21871" spans="1:14" x14ac:dyDescent="0.2">
      <c r="A21871" t="s">
        <v>21765</v>
      </c>
      <c r="B21871" t="s">
        <v>40648</v>
      </c>
      <c r="I21871" t="s">
        <v>5</v>
      </c>
      <c r="J21871">
        <v>94.66</v>
      </c>
      <c r="M21871">
        <v>94.66</v>
      </c>
      <c r="N21871">
        <f t="shared" si="341"/>
        <v>0</v>
      </c>
    </row>
    <row r="21872" spans="1:14" x14ac:dyDescent="0.2">
      <c r="A21872" t="s">
        <v>21766</v>
      </c>
      <c r="B21872" t="s">
        <v>40648</v>
      </c>
      <c r="I21872" t="s">
        <v>5</v>
      </c>
      <c r="J21872">
        <v>82</v>
      </c>
      <c r="M21872">
        <v>82</v>
      </c>
      <c r="N21872">
        <f t="shared" si="341"/>
        <v>0</v>
      </c>
    </row>
    <row r="21873" spans="1:14" x14ac:dyDescent="0.2">
      <c r="A21873" t="s">
        <v>21767</v>
      </c>
      <c r="B21873" t="s">
        <v>40649</v>
      </c>
      <c r="I21873" t="s">
        <v>5</v>
      </c>
      <c r="J21873">
        <v>42.25</v>
      </c>
      <c r="M21873">
        <v>42.25</v>
      </c>
      <c r="N21873">
        <f t="shared" si="341"/>
        <v>0</v>
      </c>
    </row>
    <row r="21874" spans="1:14" x14ac:dyDescent="0.2">
      <c r="A21874" t="s">
        <v>21768</v>
      </c>
      <c r="B21874" t="s">
        <v>40649</v>
      </c>
      <c r="I21874" t="s">
        <v>5</v>
      </c>
      <c r="J21874">
        <v>36.6</v>
      </c>
      <c r="M21874">
        <v>36.6</v>
      </c>
      <c r="N21874">
        <f t="shared" si="341"/>
        <v>0</v>
      </c>
    </row>
    <row r="21875" spans="1:14" x14ac:dyDescent="0.2">
      <c r="A21875" t="s">
        <v>21769</v>
      </c>
      <c r="B21875" t="s">
        <v>21770</v>
      </c>
      <c r="I21875" t="s">
        <v>21771</v>
      </c>
      <c r="J21875">
        <v>23.66</v>
      </c>
      <c r="M21875">
        <v>23.66</v>
      </c>
      <c r="N21875">
        <f t="shared" si="341"/>
        <v>0</v>
      </c>
    </row>
    <row r="21876" spans="1:14" x14ac:dyDescent="0.2">
      <c r="A21876" t="s">
        <v>21772</v>
      </c>
      <c r="B21876" t="s">
        <v>21770</v>
      </c>
      <c r="I21876" t="s">
        <v>21771</v>
      </c>
      <c r="J21876">
        <v>20.5</v>
      </c>
      <c r="M21876">
        <v>20.5</v>
      </c>
      <c r="N21876">
        <f t="shared" si="341"/>
        <v>0</v>
      </c>
    </row>
    <row r="21877" spans="1:14" x14ac:dyDescent="0.2">
      <c r="A21877" t="s">
        <v>21773</v>
      </c>
      <c r="B21877" t="s">
        <v>21774</v>
      </c>
      <c r="I21877" t="s">
        <v>21771</v>
      </c>
      <c r="J21877">
        <v>29.58</v>
      </c>
      <c r="M21877">
        <v>29.58</v>
      </c>
      <c r="N21877">
        <f t="shared" si="341"/>
        <v>0</v>
      </c>
    </row>
    <row r="21878" spans="1:14" x14ac:dyDescent="0.2">
      <c r="A21878" t="s">
        <v>21775</v>
      </c>
      <c r="B21878" t="s">
        <v>21774</v>
      </c>
      <c r="I21878" t="s">
        <v>21771</v>
      </c>
      <c r="J21878">
        <v>25.62</v>
      </c>
      <c r="M21878">
        <v>25.62</v>
      </c>
      <c r="N21878">
        <f t="shared" si="341"/>
        <v>0</v>
      </c>
    </row>
    <row r="21879" spans="1:14" x14ac:dyDescent="0.2">
      <c r="A21879" t="s">
        <v>21776</v>
      </c>
      <c r="B21879" t="s">
        <v>40650</v>
      </c>
      <c r="I21879" t="s">
        <v>5</v>
      </c>
      <c r="J21879">
        <v>147.9</v>
      </c>
      <c r="M21879">
        <v>147.9</v>
      </c>
      <c r="N21879">
        <f t="shared" si="341"/>
        <v>0</v>
      </c>
    </row>
    <row r="21880" spans="1:14" x14ac:dyDescent="0.2">
      <c r="A21880" t="s">
        <v>21777</v>
      </c>
      <c r="B21880" t="s">
        <v>40650</v>
      </c>
      <c r="I21880" t="s">
        <v>5</v>
      </c>
      <c r="J21880">
        <v>128.13</v>
      </c>
      <c r="M21880">
        <v>128.13</v>
      </c>
      <c r="N21880">
        <f t="shared" si="341"/>
        <v>0</v>
      </c>
    </row>
    <row r="21881" spans="1:14" x14ac:dyDescent="0.2">
      <c r="A21881" t="s">
        <v>21778</v>
      </c>
      <c r="B21881" t="s">
        <v>21779</v>
      </c>
      <c r="I21881" t="s">
        <v>21771</v>
      </c>
      <c r="J21881">
        <v>33.799999999999997</v>
      </c>
      <c r="M21881">
        <v>33.799999999999997</v>
      </c>
      <c r="N21881">
        <f t="shared" si="341"/>
        <v>0</v>
      </c>
    </row>
    <row r="21882" spans="1:14" x14ac:dyDescent="0.2">
      <c r="A21882" t="s">
        <v>21780</v>
      </c>
      <c r="B21882" t="s">
        <v>21779</v>
      </c>
      <c r="I21882" t="s">
        <v>21771</v>
      </c>
      <c r="J21882">
        <v>29.28</v>
      </c>
      <c r="M21882">
        <v>29.28</v>
      </c>
      <c r="N21882">
        <f t="shared" si="341"/>
        <v>0</v>
      </c>
    </row>
    <row r="21883" spans="1:14" x14ac:dyDescent="0.2">
      <c r="A21883" t="s">
        <v>21781</v>
      </c>
      <c r="B21883" t="s">
        <v>40651</v>
      </c>
      <c r="I21883" t="s">
        <v>21771</v>
      </c>
      <c r="J21883">
        <v>23.66</v>
      </c>
      <c r="M21883">
        <v>23.66</v>
      </c>
      <c r="N21883">
        <f t="shared" si="341"/>
        <v>0</v>
      </c>
    </row>
    <row r="21884" spans="1:14" x14ac:dyDescent="0.2">
      <c r="A21884" t="s">
        <v>21782</v>
      </c>
      <c r="B21884" t="s">
        <v>40651</v>
      </c>
      <c r="I21884" t="s">
        <v>21771</v>
      </c>
      <c r="J21884">
        <v>20.5</v>
      </c>
      <c r="M21884">
        <v>20.5</v>
      </c>
      <c r="N21884">
        <f t="shared" si="341"/>
        <v>0</v>
      </c>
    </row>
    <row r="21885" spans="1:14" x14ac:dyDescent="0.2">
      <c r="A21885" t="s">
        <v>21783</v>
      </c>
      <c r="B21885" t="s">
        <v>40652</v>
      </c>
      <c r="I21885" t="s">
        <v>21771</v>
      </c>
      <c r="J21885">
        <v>39.44</v>
      </c>
      <c r="M21885">
        <v>39.44</v>
      </c>
      <c r="N21885">
        <f t="shared" si="341"/>
        <v>0</v>
      </c>
    </row>
    <row r="21886" spans="1:14" x14ac:dyDescent="0.2">
      <c r="A21886" t="s">
        <v>21784</v>
      </c>
      <c r="B21886" t="s">
        <v>40652</v>
      </c>
      <c r="I21886" t="s">
        <v>21771</v>
      </c>
      <c r="J21886">
        <v>34.159999999999997</v>
      </c>
      <c r="M21886">
        <v>34.159999999999997</v>
      </c>
      <c r="N21886">
        <f t="shared" si="341"/>
        <v>0</v>
      </c>
    </row>
    <row r="21887" spans="1:14" x14ac:dyDescent="0.2">
      <c r="A21887" t="s">
        <v>21785</v>
      </c>
      <c r="B21887" t="s">
        <v>21786</v>
      </c>
      <c r="I21887" t="s">
        <v>5</v>
      </c>
      <c r="J21887">
        <v>4.7300000000000004</v>
      </c>
      <c r="M21887">
        <v>4.7300000000000004</v>
      </c>
      <c r="N21887">
        <f t="shared" si="341"/>
        <v>0</v>
      </c>
    </row>
    <row r="21888" spans="1:14" x14ac:dyDescent="0.2">
      <c r="A21888" t="s">
        <v>21787</v>
      </c>
      <c r="B21888" t="s">
        <v>21786</v>
      </c>
      <c r="I21888" t="s">
        <v>5</v>
      </c>
      <c r="J21888">
        <v>4.0999999999999996</v>
      </c>
      <c r="M21888">
        <v>4.0999999999999996</v>
      </c>
      <c r="N21888">
        <f t="shared" si="341"/>
        <v>0</v>
      </c>
    </row>
    <row r="21889" spans="1:14" x14ac:dyDescent="0.2">
      <c r="A21889" t="s">
        <v>21788</v>
      </c>
      <c r="B21889" t="s">
        <v>21789</v>
      </c>
      <c r="I21889" t="s">
        <v>21771</v>
      </c>
      <c r="J21889">
        <v>2.62</v>
      </c>
      <c r="M21889">
        <v>2.62</v>
      </c>
      <c r="N21889">
        <f t="shared" si="341"/>
        <v>0</v>
      </c>
    </row>
    <row r="21890" spans="1:14" x14ac:dyDescent="0.2">
      <c r="A21890" t="s">
        <v>21790</v>
      </c>
      <c r="B21890" t="s">
        <v>21789</v>
      </c>
      <c r="I21890" t="s">
        <v>21771</v>
      </c>
      <c r="J21890">
        <v>2.27</v>
      </c>
      <c r="M21890">
        <v>2.27</v>
      </c>
      <c r="N21890">
        <f t="shared" si="341"/>
        <v>0</v>
      </c>
    </row>
    <row r="21891" spans="1:14" x14ac:dyDescent="0.2">
      <c r="A21891" t="s">
        <v>21791</v>
      </c>
      <c r="B21891" t="s">
        <v>40653</v>
      </c>
      <c r="I21891" t="s">
        <v>5</v>
      </c>
      <c r="J21891">
        <v>68.73</v>
      </c>
      <c r="M21891">
        <v>68.73</v>
      </c>
      <c r="N21891">
        <f t="shared" si="341"/>
        <v>0</v>
      </c>
    </row>
    <row r="21892" spans="1:14" x14ac:dyDescent="0.2">
      <c r="A21892" t="s">
        <v>21792</v>
      </c>
      <c r="B21892" t="s">
        <v>40653</v>
      </c>
      <c r="I21892" t="s">
        <v>5</v>
      </c>
      <c r="J21892">
        <v>62.4</v>
      </c>
      <c r="M21892">
        <v>62.4</v>
      </c>
      <c r="N21892">
        <f t="shared" ref="N21892:N21955" si="342">J21892-M21892</f>
        <v>0</v>
      </c>
    </row>
    <row r="21893" spans="1:14" x14ac:dyDescent="0.2">
      <c r="A21893" t="s">
        <v>21793</v>
      </c>
      <c r="B21893" t="s">
        <v>40654</v>
      </c>
      <c r="I21893" t="s">
        <v>5</v>
      </c>
      <c r="J21893">
        <v>114.54</v>
      </c>
      <c r="M21893">
        <v>114.54</v>
      </c>
      <c r="N21893">
        <f t="shared" si="342"/>
        <v>0</v>
      </c>
    </row>
    <row r="21894" spans="1:14" x14ac:dyDescent="0.2">
      <c r="A21894" t="s">
        <v>21794</v>
      </c>
      <c r="B21894" t="s">
        <v>40654</v>
      </c>
      <c r="I21894" t="s">
        <v>5</v>
      </c>
      <c r="J21894">
        <v>103.99</v>
      </c>
      <c r="M21894">
        <v>103.99</v>
      </c>
      <c r="N21894">
        <f t="shared" si="342"/>
        <v>0</v>
      </c>
    </row>
    <row r="21895" spans="1:14" x14ac:dyDescent="0.2">
      <c r="A21895" t="s">
        <v>21795</v>
      </c>
      <c r="B21895" t="s">
        <v>40655</v>
      </c>
      <c r="I21895" t="s">
        <v>5</v>
      </c>
      <c r="J21895">
        <v>29.63</v>
      </c>
      <c r="M21895">
        <v>29.63</v>
      </c>
      <c r="N21895">
        <f t="shared" si="342"/>
        <v>0</v>
      </c>
    </row>
    <row r="21896" spans="1:14" x14ac:dyDescent="0.2">
      <c r="A21896" t="s">
        <v>21796</v>
      </c>
      <c r="B21896" t="s">
        <v>40655</v>
      </c>
      <c r="I21896" t="s">
        <v>5</v>
      </c>
      <c r="J21896">
        <v>26.9</v>
      </c>
      <c r="M21896">
        <v>26.9</v>
      </c>
      <c r="N21896">
        <f t="shared" si="342"/>
        <v>0</v>
      </c>
    </row>
    <row r="21897" spans="1:14" x14ac:dyDescent="0.2">
      <c r="A21897" t="s">
        <v>21797</v>
      </c>
      <c r="B21897" t="s">
        <v>40656</v>
      </c>
      <c r="I21897" t="s">
        <v>21771</v>
      </c>
      <c r="J21897">
        <v>9.51</v>
      </c>
      <c r="M21897">
        <v>9.51</v>
      </c>
      <c r="N21897">
        <f t="shared" si="342"/>
        <v>0</v>
      </c>
    </row>
    <row r="21898" spans="1:14" x14ac:dyDescent="0.2">
      <c r="A21898" t="s">
        <v>21798</v>
      </c>
      <c r="B21898" t="s">
        <v>40656</v>
      </c>
      <c r="I21898" t="s">
        <v>21771</v>
      </c>
      <c r="J21898">
        <v>8.6300000000000008</v>
      </c>
      <c r="M21898">
        <v>8.6300000000000008</v>
      </c>
      <c r="N21898">
        <f t="shared" si="342"/>
        <v>0</v>
      </c>
    </row>
    <row r="21899" spans="1:14" x14ac:dyDescent="0.2">
      <c r="A21899" t="s">
        <v>21799</v>
      </c>
      <c r="B21899" t="s">
        <v>40657</v>
      </c>
      <c r="I21899" t="s">
        <v>21771</v>
      </c>
      <c r="J21899">
        <v>11.43</v>
      </c>
      <c r="M21899">
        <v>11.43</v>
      </c>
      <c r="N21899">
        <f t="shared" si="342"/>
        <v>0</v>
      </c>
    </row>
    <row r="21900" spans="1:14" x14ac:dyDescent="0.2">
      <c r="A21900" t="s">
        <v>21800</v>
      </c>
      <c r="B21900" t="s">
        <v>40657</v>
      </c>
      <c r="I21900" t="s">
        <v>21771</v>
      </c>
      <c r="J21900">
        <v>10.37</v>
      </c>
      <c r="M21900">
        <v>10.37</v>
      </c>
      <c r="N21900">
        <f t="shared" si="342"/>
        <v>0</v>
      </c>
    </row>
    <row r="21901" spans="1:14" x14ac:dyDescent="0.2">
      <c r="A21901" t="s">
        <v>21801</v>
      </c>
      <c r="B21901" t="s">
        <v>40658</v>
      </c>
      <c r="I21901" t="s">
        <v>5</v>
      </c>
      <c r="J21901">
        <v>143.15</v>
      </c>
      <c r="M21901">
        <v>143.15</v>
      </c>
      <c r="N21901">
        <f t="shared" si="342"/>
        <v>0</v>
      </c>
    </row>
    <row r="21902" spans="1:14" x14ac:dyDescent="0.2">
      <c r="A21902" t="s">
        <v>21802</v>
      </c>
      <c r="B21902" t="s">
        <v>40658</v>
      </c>
      <c r="I21902" t="s">
        <v>5</v>
      </c>
      <c r="J21902">
        <v>129.97</v>
      </c>
      <c r="M21902">
        <v>129.97</v>
      </c>
      <c r="N21902">
        <f t="shared" si="342"/>
        <v>0</v>
      </c>
    </row>
    <row r="21903" spans="1:14" x14ac:dyDescent="0.2">
      <c r="A21903" t="s">
        <v>21803</v>
      </c>
      <c r="B21903" t="s">
        <v>40659</v>
      </c>
      <c r="I21903" t="s">
        <v>21771</v>
      </c>
      <c r="J21903">
        <v>12.1</v>
      </c>
      <c r="M21903">
        <v>12.1</v>
      </c>
      <c r="N21903">
        <f t="shared" si="342"/>
        <v>0</v>
      </c>
    </row>
    <row r="21904" spans="1:14" x14ac:dyDescent="0.2">
      <c r="A21904" t="s">
        <v>21804</v>
      </c>
      <c r="B21904" t="s">
        <v>40659</v>
      </c>
      <c r="I21904" t="s">
        <v>21771</v>
      </c>
      <c r="J21904">
        <v>11.7</v>
      </c>
      <c r="M21904">
        <v>11.7</v>
      </c>
      <c r="N21904">
        <f t="shared" si="342"/>
        <v>0</v>
      </c>
    </row>
    <row r="21905" spans="1:14" x14ac:dyDescent="0.2">
      <c r="A21905" t="s">
        <v>21805</v>
      </c>
      <c r="B21905" t="s">
        <v>21806</v>
      </c>
      <c r="I21905" t="s">
        <v>5</v>
      </c>
      <c r="J21905">
        <v>1.0900000000000001</v>
      </c>
      <c r="M21905">
        <v>1.0900000000000001</v>
      </c>
      <c r="N21905">
        <f t="shared" si="342"/>
        <v>0</v>
      </c>
    </row>
    <row r="21906" spans="1:14" x14ac:dyDescent="0.2">
      <c r="A21906" t="s">
        <v>21807</v>
      </c>
      <c r="B21906" t="s">
        <v>21806</v>
      </c>
      <c r="I21906" t="s">
        <v>5</v>
      </c>
      <c r="J21906">
        <v>1.0900000000000001</v>
      </c>
      <c r="M21906">
        <v>1.0900000000000001</v>
      </c>
      <c r="N21906">
        <f t="shared" si="342"/>
        <v>0</v>
      </c>
    </row>
    <row r="21907" spans="1:14" x14ac:dyDescent="0.2">
      <c r="A21907" t="s">
        <v>21808</v>
      </c>
      <c r="B21907" t="s">
        <v>22438</v>
      </c>
      <c r="I21907" t="s">
        <v>113</v>
      </c>
      <c r="J21907">
        <v>8.98</v>
      </c>
      <c r="M21907">
        <v>8.98</v>
      </c>
      <c r="N21907">
        <f t="shared" si="342"/>
        <v>0</v>
      </c>
    </row>
    <row r="21908" spans="1:14" x14ac:dyDescent="0.2">
      <c r="A21908" t="s">
        <v>21809</v>
      </c>
      <c r="B21908" t="s">
        <v>22438</v>
      </c>
      <c r="I21908" t="s">
        <v>113</v>
      </c>
      <c r="J21908">
        <v>8.98</v>
      </c>
      <c r="M21908">
        <v>8.98</v>
      </c>
      <c r="N21908">
        <f t="shared" si="342"/>
        <v>0</v>
      </c>
    </row>
    <row r="21909" spans="1:14" x14ac:dyDescent="0.2">
      <c r="A21909" t="s">
        <v>21810</v>
      </c>
      <c r="B21909" t="s">
        <v>22439</v>
      </c>
      <c r="I21909" t="s">
        <v>113</v>
      </c>
      <c r="J21909">
        <v>8.98</v>
      </c>
      <c r="M21909">
        <v>8.98</v>
      </c>
      <c r="N21909">
        <f t="shared" si="342"/>
        <v>0</v>
      </c>
    </row>
    <row r="21910" spans="1:14" x14ac:dyDescent="0.2">
      <c r="A21910" t="s">
        <v>21811</v>
      </c>
      <c r="B21910" t="s">
        <v>22439</v>
      </c>
      <c r="I21910" t="s">
        <v>113</v>
      </c>
      <c r="J21910">
        <v>8.98</v>
      </c>
      <c r="M21910">
        <v>8.98</v>
      </c>
      <c r="N21910">
        <f t="shared" si="342"/>
        <v>0</v>
      </c>
    </row>
    <row r="21911" spans="1:14" x14ac:dyDescent="0.2">
      <c r="A21911" t="s">
        <v>21812</v>
      </c>
      <c r="B21911" t="s">
        <v>22440</v>
      </c>
      <c r="I21911" t="s">
        <v>113</v>
      </c>
      <c r="J21911">
        <v>9.0399999999999991</v>
      </c>
      <c r="M21911">
        <v>9.0399999999999991</v>
      </c>
      <c r="N21911">
        <f t="shared" si="342"/>
        <v>0</v>
      </c>
    </row>
    <row r="21912" spans="1:14" x14ac:dyDescent="0.2">
      <c r="A21912" t="s">
        <v>21813</v>
      </c>
      <c r="B21912" t="s">
        <v>22440</v>
      </c>
      <c r="I21912" t="s">
        <v>113</v>
      </c>
      <c r="J21912">
        <v>9.0399999999999991</v>
      </c>
      <c r="M21912">
        <v>9.0399999999999991</v>
      </c>
      <c r="N21912">
        <f t="shared" si="342"/>
        <v>0</v>
      </c>
    </row>
    <row r="21913" spans="1:14" x14ac:dyDescent="0.2">
      <c r="A21913" t="s">
        <v>21814</v>
      </c>
      <c r="B21913" t="s">
        <v>40660</v>
      </c>
      <c r="I21913" t="s">
        <v>3</v>
      </c>
      <c r="J21913">
        <v>182.49</v>
      </c>
      <c r="M21913">
        <v>182.49</v>
      </c>
      <c r="N21913">
        <f t="shared" si="342"/>
        <v>0</v>
      </c>
    </row>
    <row r="21914" spans="1:14" x14ac:dyDescent="0.2">
      <c r="A21914" t="s">
        <v>21815</v>
      </c>
      <c r="B21914" t="s">
        <v>40660</v>
      </c>
      <c r="I21914" t="s">
        <v>3</v>
      </c>
      <c r="J21914">
        <v>181.49</v>
      </c>
      <c r="M21914">
        <v>181.49</v>
      </c>
      <c r="N21914">
        <f t="shared" si="342"/>
        <v>0</v>
      </c>
    </row>
    <row r="21915" spans="1:14" x14ac:dyDescent="0.2">
      <c r="A21915" t="s">
        <v>21816</v>
      </c>
      <c r="B21915" t="s">
        <v>40661</v>
      </c>
      <c r="I21915" t="s">
        <v>3</v>
      </c>
      <c r="J21915">
        <v>19.72</v>
      </c>
      <c r="M21915">
        <v>19.72</v>
      </c>
      <c r="N21915">
        <f t="shared" si="342"/>
        <v>0</v>
      </c>
    </row>
    <row r="21916" spans="1:14" x14ac:dyDescent="0.2">
      <c r="A21916" t="s">
        <v>21817</v>
      </c>
      <c r="B21916" t="s">
        <v>40661</v>
      </c>
      <c r="I21916" t="s">
        <v>3</v>
      </c>
      <c r="J21916">
        <v>19.489999999999998</v>
      </c>
      <c r="M21916">
        <v>19.489999999999998</v>
      </c>
      <c r="N21916">
        <f t="shared" si="342"/>
        <v>0</v>
      </c>
    </row>
    <row r="21917" spans="1:14" x14ac:dyDescent="0.2">
      <c r="A21917" t="s">
        <v>21818</v>
      </c>
      <c r="B21917" t="s">
        <v>40662</v>
      </c>
      <c r="I21917" t="s">
        <v>3</v>
      </c>
      <c r="J21917">
        <v>306.23</v>
      </c>
      <c r="M21917">
        <v>306.23</v>
      </c>
      <c r="N21917">
        <f t="shared" si="342"/>
        <v>0</v>
      </c>
    </row>
    <row r="21918" spans="1:14" x14ac:dyDescent="0.2">
      <c r="A21918" t="s">
        <v>21819</v>
      </c>
      <c r="B21918" t="s">
        <v>40662</v>
      </c>
      <c r="I21918" t="s">
        <v>3</v>
      </c>
      <c r="J21918">
        <v>299.26</v>
      </c>
      <c r="M21918">
        <v>299.26</v>
      </c>
      <c r="N21918">
        <f t="shared" si="342"/>
        <v>0</v>
      </c>
    </row>
    <row r="21919" spans="1:14" x14ac:dyDescent="0.2">
      <c r="A21919" t="s">
        <v>21820</v>
      </c>
      <c r="B21919" t="s">
        <v>40663</v>
      </c>
      <c r="I21919" t="s">
        <v>3</v>
      </c>
      <c r="J21919">
        <v>39.69</v>
      </c>
      <c r="M21919">
        <v>39.69</v>
      </c>
      <c r="N21919">
        <f t="shared" si="342"/>
        <v>0</v>
      </c>
    </row>
    <row r="21920" spans="1:14" x14ac:dyDescent="0.2">
      <c r="A21920" t="s">
        <v>21821</v>
      </c>
      <c r="B21920" t="s">
        <v>40663</v>
      </c>
      <c r="I21920" t="s">
        <v>3</v>
      </c>
      <c r="J21920">
        <v>39.08</v>
      </c>
      <c r="M21920">
        <v>39.08</v>
      </c>
      <c r="N21920">
        <f t="shared" si="342"/>
        <v>0</v>
      </c>
    </row>
    <row r="21921" spans="1:14" x14ac:dyDescent="0.2">
      <c r="A21921" t="s">
        <v>21822</v>
      </c>
      <c r="B21921" t="s">
        <v>40664</v>
      </c>
      <c r="I21921" t="s">
        <v>3</v>
      </c>
      <c r="J21921">
        <v>145.97999999999999</v>
      </c>
      <c r="M21921">
        <v>145.97999999999999</v>
      </c>
      <c r="N21921">
        <f t="shared" si="342"/>
        <v>0</v>
      </c>
    </row>
    <row r="21922" spans="1:14" x14ac:dyDescent="0.2">
      <c r="A21922" t="s">
        <v>21823</v>
      </c>
      <c r="B21922" t="s">
        <v>40664</v>
      </c>
      <c r="I21922" t="s">
        <v>3</v>
      </c>
      <c r="J21922">
        <v>145.71</v>
      </c>
      <c r="M21922">
        <v>145.71</v>
      </c>
      <c r="N21922">
        <f t="shared" si="342"/>
        <v>0</v>
      </c>
    </row>
    <row r="21923" spans="1:14" x14ac:dyDescent="0.2">
      <c r="A21923" t="s">
        <v>21824</v>
      </c>
      <c r="B21923" t="s">
        <v>40665</v>
      </c>
      <c r="I21923" t="s">
        <v>3</v>
      </c>
      <c r="J21923">
        <v>48.88</v>
      </c>
      <c r="M21923">
        <v>48.88</v>
      </c>
      <c r="N21923">
        <f t="shared" si="342"/>
        <v>0</v>
      </c>
    </row>
    <row r="21924" spans="1:14" x14ac:dyDescent="0.2">
      <c r="A21924" t="s">
        <v>21825</v>
      </c>
      <c r="B21924" t="s">
        <v>40665</v>
      </c>
      <c r="I21924" t="s">
        <v>3</v>
      </c>
      <c r="J21924">
        <v>46.71</v>
      </c>
      <c r="M21924">
        <v>46.71</v>
      </c>
      <c r="N21924">
        <f t="shared" si="342"/>
        <v>0</v>
      </c>
    </row>
    <row r="21925" spans="1:14" x14ac:dyDescent="0.2">
      <c r="A21925" t="s">
        <v>21826</v>
      </c>
      <c r="B21925" t="s">
        <v>40666</v>
      </c>
      <c r="I21925" t="s">
        <v>3</v>
      </c>
      <c r="J21925">
        <v>326.27</v>
      </c>
      <c r="M21925">
        <v>326.27</v>
      </c>
      <c r="N21925">
        <f t="shared" si="342"/>
        <v>0</v>
      </c>
    </row>
    <row r="21926" spans="1:14" x14ac:dyDescent="0.2">
      <c r="A21926" t="s">
        <v>21827</v>
      </c>
      <c r="B21926" t="s">
        <v>40666</v>
      </c>
      <c r="I21926" t="s">
        <v>3</v>
      </c>
      <c r="J21926">
        <v>319.3</v>
      </c>
      <c r="M21926">
        <v>319.3</v>
      </c>
      <c r="N21926">
        <f t="shared" si="342"/>
        <v>0</v>
      </c>
    </row>
    <row r="21927" spans="1:14" x14ac:dyDescent="0.2">
      <c r="A21927" t="s">
        <v>21828</v>
      </c>
      <c r="B21927" t="s">
        <v>40667</v>
      </c>
      <c r="I21927" t="s">
        <v>3</v>
      </c>
      <c r="J21927">
        <v>343.21</v>
      </c>
      <c r="M21927">
        <v>343.21</v>
      </c>
      <c r="N21927">
        <f t="shared" si="342"/>
        <v>0</v>
      </c>
    </row>
    <row r="21928" spans="1:14" x14ac:dyDescent="0.2">
      <c r="A21928" t="s">
        <v>21829</v>
      </c>
      <c r="B21928" t="s">
        <v>40667</v>
      </c>
      <c r="I21928" t="s">
        <v>3</v>
      </c>
      <c r="J21928">
        <v>336.24</v>
      </c>
      <c r="M21928">
        <v>336.24</v>
      </c>
      <c r="N21928">
        <f t="shared" si="342"/>
        <v>0</v>
      </c>
    </row>
    <row r="21929" spans="1:14" x14ac:dyDescent="0.2">
      <c r="A21929" t="s">
        <v>21830</v>
      </c>
      <c r="B21929" t="s">
        <v>22441</v>
      </c>
      <c r="I21929" t="s">
        <v>3</v>
      </c>
      <c r="J21929">
        <v>108.47</v>
      </c>
      <c r="M21929">
        <v>108.47</v>
      </c>
      <c r="N21929">
        <f t="shared" si="342"/>
        <v>0</v>
      </c>
    </row>
    <row r="21930" spans="1:14" x14ac:dyDescent="0.2">
      <c r="A21930" t="s">
        <v>21831</v>
      </c>
      <c r="B21930" t="s">
        <v>22441</v>
      </c>
      <c r="I21930" t="s">
        <v>3</v>
      </c>
      <c r="J21930">
        <v>100.32</v>
      </c>
      <c r="M21930">
        <v>100.32</v>
      </c>
      <c r="N21930">
        <f t="shared" si="342"/>
        <v>0</v>
      </c>
    </row>
    <row r="21931" spans="1:14" x14ac:dyDescent="0.2">
      <c r="A21931" t="s">
        <v>21832</v>
      </c>
      <c r="B21931" t="s">
        <v>22442</v>
      </c>
      <c r="I21931" t="s">
        <v>5</v>
      </c>
      <c r="J21931">
        <v>1195638.8400000001</v>
      </c>
      <c r="M21931">
        <v>1195638.8400000001</v>
      </c>
      <c r="N21931">
        <f t="shared" si="342"/>
        <v>0</v>
      </c>
    </row>
    <row r="21932" spans="1:14" x14ac:dyDescent="0.2">
      <c r="A21932" t="s">
        <v>21833</v>
      </c>
      <c r="B21932" t="s">
        <v>22442</v>
      </c>
      <c r="I21932" t="s">
        <v>5</v>
      </c>
      <c r="J21932">
        <v>1195638.8400000001</v>
      </c>
      <c r="M21932">
        <v>1195638.8400000001</v>
      </c>
      <c r="N21932">
        <f t="shared" si="342"/>
        <v>0</v>
      </c>
    </row>
    <row r="21933" spans="1:14" x14ac:dyDescent="0.2">
      <c r="A21933" t="s">
        <v>21834</v>
      </c>
      <c r="B21933" t="s">
        <v>22443</v>
      </c>
      <c r="I21933" t="s">
        <v>5</v>
      </c>
      <c r="J21933">
        <v>39353.71</v>
      </c>
      <c r="M21933">
        <v>39353.71</v>
      </c>
      <c r="N21933">
        <f t="shared" si="342"/>
        <v>0</v>
      </c>
    </row>
    <row r="21934" spans="1:14" x14ac:dyDescent="0.2">
      <c r="A21934" t="s">
        <v>21835</v>
      </c>
      <c r="B21934" t="s">
        <v>22443</v>
      </c>
      <c r="I21934" t="s">
        <v>5</v>
      </c>
      <c r="J21934">
        <v>39353.71</v>
      </c>
      <c r="M21934">
        <v>39353.71</v>
      </c>
      <c r="N21934">
        <f t="shared" si="342"/>
        <v>0</v>
      </c>
    </row>
    <row r="21935" spans="1:14" x14ac:dyDescent="0.2">
      <c r="A21935" t="s">
        <v>21836</v>
      </c>
      <c r="B21935" t="s">
        <v>22444</v>
      </c>
      <c r="I21935" t="s">
        <v>5</v>
      </c>
      <c r="J21935">
        <v>1059833.28</v>
      </c>
      <c r="M21935">
        <v>1059833.28</v>
      </c>
      <c r="N21935">
        <f t="shared" si="342"/>
        <v>0</v>
      </c>
    </row>
    <row r="21936" spans="1:14" x14ac:dyDescent="0.2">
      <c r="A21936" t="s">
        <v>21837</v>
      </c>
      <c r="B21936" t="s">
        <v>22444</v>
      </c>
      <c r="I21936" t="s">
        <v>5</v>
      </c>
      <c r="J21936">
        <v>1059833.28</v>
      </c>
      <c r="M21936">
        <v>1059833.28</v>
      </c>
      <c r="N21936">
        <f t="shared" si="342"/>
        <v>0</v>
      </c>
    </row>
    <row r="21937" spans="1:14" x14ac:dyDescent="0.2">
      <c r="A21937" t="s">
        <v>21838</v>
      </c>
      <c r="B21937" t="s">
        <v>22445</v>
      </c>
      <c r="I21937" t="s">
        <v>5</v>
      </c>
      <c r="J21937">
        <v>912175.55</v>
      </c>
      <c r="M21937">
        <v>912175.55</v>
      </c>
      <c r="N21937">
        <f t="shared" si="342"/>
        <v>0</v>
      </c>
    </row>
    <row r="21938" spans="1:14" x14ac:dyDescent="0.2">
      <c r="A21938" t="s">
        <v>21839</v>
      </c>
      <c r="B21938" t="s">
        <v>22445</v>
      </c>
      <c r="I21938" t="s">
        <v>5</v>
      </c>
      <c r="J21938">
        <v>912175.55</v>
      </c>
      <c r="M21938">
        <v>912175.55</v>
      </c>
      <c r="N21938">
        <f t="shared" si="342"/>
        <v>0</v>
      </c>
    </row>
    <row r="21939" spans="1:14" x14ac:dyDescent="0.2">
      <c r="A21939" t="s">
        <v>21840</v>
      </c>
      <c r="B21939" t="s">
        <v>22446</v>
      </c>
      <c r="I21939" t="s">
        <v>5</v>
      </c>
      <c r="J21939">
        <v>912175.55</v>
      </c>
      <c r="M21939">
        <v>912175.55</v>
      </c>
      <c r="N21939">
        <f t="shared" si="342"/>
        <v>0</v>
      </c>
    </row>
    <row r="21940" spans="1:14" x14ac:dyDescent="0.2">
      <c r="A21940" t="s">
        <v>21841</v>
      </c>
      <c r="B21940" t="s">
        <v>22446</v>
      </c>
      <c r="I21940" t="s">
        <v>5</v>
      </c>
      <c r="J21940">
        <v>912175.55</v>
      </c>
      <c r="M21940">
        <v>912175.55</v>
      </c>
      <c r="N21940">
        <f t="shared" si="342"/>
        <v>0</v>
      </c>
    </row>
    <row r="21941" spans="1:14" x14ac:dyDescent="0.2">
      <c r="A21941" t="s">
        <v>21842</v>
      </c>
      <c r="B21941" t="s">
        <v>22447</v>
      </c>
      <c r="I21941" t="s">
        <v>5</v>
      </c>
      <c r="J21941">
        <v>1155421.8700000001</v>
      </c>
      <c r="M21941">
        <v>1155421.8700000001</v>
      </c>
      <c r="N21941">
        <f t="shared" si="342"/>
        <v>0</v>
      </c>
    </row>
    <row r="21942" spans="1:14" x14ac:dyDescent="0.2">
      <c r="A21942" t="s">
        <v>21843</v>
      </c>
      <c r="B21942" t="s">
        <v>22447</v>
      </c>
      <c r="I21942" t="s">
        <v>5</v>
      </c>
      <c r="J21942">
        <v>1155421.8700000001</v>
      </c>
      <c r="M21942">
        <v>1155421.8700000001</v>
      </c>
      <c r="N21942">
        <f t="shared" si="342"/>
        <v>0</v>
      </c>
    </row>
    <row r="21943" spans="1:14" x14ac:dyDescent="0.2">
      <c r="A21943" t="s">
        <v>21844</v>
      </c>
      <c r="B21943" t="s">
        <v>22448</v>
      </c>
      <c r="I21943" t="s">
        <v>5</v>
      </c>
      <c r="J21943">
        <v>36.78</v>
      </c>
      <c r="M21943">
        <v>36.78</v>
      </c>
      <c r="N21943">
        <f t="shared" si="342"/>
        <v>0</v>
      </c>
    </row>
    <row r="21944" spans="1:14" x14ac:dyDescent="0.2">
      <c r="A21944" t="s">
        <v>21845</v>
      </c>
      <c r="B21944" t="s">
        <v>22448</v>
      </c>
      <c r="I21944" t="s">
        <v>5</v>
      </c>
      <c r="J21944">
        <v>36.78</v>
      </c>
      <c r="M21944">
        <v>36.78</v>
      </c>
      <c r="N21944">
        <f t="shared" si="342"/>
        <v>0</v>
      </c>
    </row>
    <row r="21945" spans="1:14" x14ac:dyDescent="0.2">
      <c r="A21945" t="s">
        <v>21846</v>
      </c>
      <c r="B21945" t="s">
        <v>22449</v>
      </c>
      <c r="I21945" t="s">
        <v>5</v>
      </c>
      <c r="J21945">
        <v>40.4</v>
      </c>
      <c r="M21945">
        <v>40.4</v>
      </c>
      <c r="N21945">
        <f t="shared" si="342"/>
        <v>0</v>
      </c>
    </row>
    <row r="21946" spans="1:14" x14ac:dyDescent="0.2">
      <c r="A21946" t="s">
        <v>21847</v>
      </c>
      <c r="B21946" t="s">
        <v>22449</v>
      </c>
      <c r="I21946" t="s">
        <v>5</v>
      </c>
      <c r="J21946">
        <v>40.4</v>
      </c>
      <c r="M21946">
        <v>40.4</v>
      </c>
      <c r="N21946">
        <f t="shared" si="342"/>
        <v>0</v>
      </c>
    </row>
    <row r="21947" spans="1:14" x14ac:dyDescent="0.2">
      <c r="A21947" t="s">
        <v>21848</v>
      </c>
      <c r="B21947" t="s">
        <v>22450</v>
      </c>
      <c r="I21947" t="s">
        <v>5</v>
      </c>
      <c r="J21947">
        <v>42.12</v>
      </c>
      <c r="M21947">
        <v>42.12</v>
      </c>
      <c r="N21947">
        <f t="shared" si="342"/>
        <v>0</v>
      </c>
    </row>
    <row r="21948" spans="1:14" x14ac:dyDescent="0.2">
      <c r="A21948" t="s">
        <v>21849</v>
      </c>
      <c r="B21948" t="s">
        <v>22450</v>
      </c>
      <c r="I21948" t="s">
        <v>5</v>
      </c>
      <c r="J21948">
        <v>42.12</v>
      </c>
      <c r="M21948">
        <v>42.12</v>
      </c>
      <c r="N21948">
        <f t="shared" si="342"/>
        <v>0</v>
      </c>
    </row>
    <row r="21949" spans="1:14" x14ac:dyDescent="0.2">
      <c r="A21949" t="s">
        <v>21850</v>
      </c>
      <c r="B21949" t="s">
        <v>22451</v>
      </c>
      <c r="I21949" t="s">
        <v>5</v>
      </c>
      <c r="J21949">
        <v>48.28</v>
      </c>
      <c r="M21949">
        <v>48.28</v>
      </c>
      <c r="N21949">
        <f t="shared" si="342"/>
        <v>0</v>
      </c>
    </row>
    <row r="21950" spans="1:14" x14ac:dyDescent="0.2">
      <c r="A21950" t="s">
        <v>21851</v>
      </c>
      <c r="B21950" t="s">
        <v>22451</v>
      </c>
      <c r="I21950" t="s">
        <v>5</v>
      </c>
      <c r="J21950">
        <v>48.28</v>
      </c>
      <c r="M21950">
        <v>48.28</v>
      </c>
      <c r="N21950">
        <f t="shared" si="342"/>
        <v>0</v>
      </c>
    </row>
    <row r="21951" spans="1:14" x14ac:dyDescent="0.2">
      <c r="A21951" t="s">
        <v>21852</v>
      </c>
      <c r="B21951" t="s">
        <v>22452</v>
      </c>
      <c r="I21951" t="s">
        <v>5</v>
      </c>
      <c r="J21951">
        <v>49.28</v>
      </c>
      <c r="M21951">
        <v>49.28</v>
      </c>
      <c r="N21951">
        <f t="shared" si="342"/>
        <v>0</v>
      </c>
    </row>
    <row r="21952" spans="1:14" x14ac:dyDescent="0.2">
      <c r="A21952" t="s">
        <v>21853</v>
      </c>
      <c r="B21952" t="s">
        <v>22452</v>
      </c>
      <c r="I21952" t="s">
        <v>5</v>
      </c>
      <c r="J21952">
        <v>49.28</v>
      </c>
      <c r="M21952">
        <v>49.28</v>
      </c>
      <c r="N21952">
        <f t="shared" si="342"/>
        <v>0</v>
      </c>
    </row>
    <row r="21953" spans="1:14" x14ac:dyDescent="0.2">
      <c r="A21953" t="s">
        <v>21854</v>
      </c>
      <c r="B21953" t="s">
        <v>22453</v>
      </c>
      <c r="I21953" t="s">
        <v>5</v>
      </c>
      <c r="J21953">
        <v>59.26</v>
      </c>
      <c r="M21953">
        <v>59.26</v>
      </c>
      <c r="N21953">
        <f t="shared" si="342"/>
        <v>0</v>
      </c>
    </row>
    <row r="21954" spans="1:14" x14ac:dyDescent="0.2">
      <c r="A21954" t="s">
        <v>21855</v>
      </c>
      <c r="B21954" t="s">
        <v>22453</v>
      </c>
      <c r="I21954" t="s">
        <v>5</v>
      </c>
      <c r="J21954">
        <v>59.26</v>
      </c>
      <c r="M21954">
        <v>59.26</v>
      </c>
      <c r="N21954">
        <f t="shared" si="342"/>
        <v>0</v>
      </c>
    </row>
    <row r="21955" spans="1:14" x14ac:dyDescent="0.2">
      <c r="A21955" t="s">
        <v>21856</v>
      </c>
      <c r="B21955" t="s">
        <v>22454</v>
      </c>
      <c r="I21955" t="s">
        <v>5</v>
      </c>
      <c r="J21955">
        <v>64.569999999999993</v>
      </c>
      <c r="M21955">
        <v>64.569999999999993</v>
      </c>
      <c r="N21955">
        <f t="shared" si="342"/>
        <v>0</v>
      </c>
    </row>
    <row r="21956" spans="1:14" x14ac:dyDescent="0.2">
      <c r="A21956" t="s">
        <v>21857</v>
      </c>
      <c r="B21956" t="s">
        <v>22454</v>
      </c>
      <c r="I21956" t="s">
        <v>5</v>
      </c>
      <c r="J21956">
        <v>64.569999999999993</v>
      </c>
      <c r="M21956">
        <v>64.569999999999993</v>
      </c>
      <c r="N21956">
        <f t="shared" ref="N21956:N22019" si="343">J21956-M21956</f>
        <v>0</v>
      </c>
    </row>
    <row r="21957" spans="1:14" x14ac:dyDescent="0.2">
      <c r="A21957" t="s">
        <v>21858</v>
      </c>
      <c r="B21957" t="s">
        <v>22455</v>
      </c>
      <c r="I21957" t="s">
        <v>5</v>
      </c>
      <c r="J21957">
        <v>76.11</v>
      </c>
      <c r="M21957">
        <v>76.11</v>
      </c>
      <c r="N21957">
        <f t="shared" si="343"/>
        <v>0</v>
      </c>
    </row>
    <row r="21958" spans="1:14" x14ac:dyDescent="0.2">
      <c r="A21958" t="s">
        <v>21859</v>
      </c>
      <c r="B21958" t="s">
        <v>22455</v>
      </c>
      <c r="I21958" t="s">
        <v>5</v>
      </c>
      <c r="J21958">
        <v>76.11</v>
      </c>
      <c r="M21958">
        <v>76.11</v>
      </c>
      <c r="N21958">
        <f t="shared" si="343"/>
        <v>0</v>
      </c>
    </row>
    <row r="21959" spans="1:14" x14ac:dyDescent="0.2">
      <c r="A21959" t="s">
        <v>21860</v>
      </c>
      <c r="B21959" t="s">
        <v>22456</v>
      </c>
      <c r="I21959" t="s">
        <v>5</v>
      </c>
      <c r="J21959">
        <v>84.53</v>
      </c>
      <c r="M21959">
        <v>84.53</v>
      </c>
      <c r="N21959">
        <f t="shared" si="343"/>
        <v>0</v>
      </c>
    </row>
    <row r="21960" spans="1:14" x14ac:dyDescent="0.2">
      <c r="A21960" t="s">
        <v>21861</v>
      </c>
      <c r="B21960" t="s">
        <v>22456</v>
      </c>
      <c r="I21960" t="s">
        <v>5</v>
      </c>
      <c r="J21960">
        <v>84.53</v>
      </c>
      <c r="M21960">
        <v>84.53</v>
      </c>
      <c r="N21960">
        <f t="shared" si="343"/>
        <v>0</v>
      </c>
    </row>
    <row r="21961" spans="1:14" x14ac:dyDescent="0.2">
      <c r="A21961" t="s">
        <v>21862</v>
      </c>
      <c r="B21961" t="s">
        <v>22457</v>
      </c>
      <c r="I21961" t="s">
        <v>5</v>
      </c>
      <c r="J21961">
        <v>12.06</v>
      </c>
      <c r="M21961">
        <v>12.06</v>
      </c>
      <c r="N21961">
        <f t="shared" si="343"/>
        <v>0</v>
      </c>
    </row>
    <row r="21962" spans="1:14" x14ac:dyDescent="0.2">
      <c r="A21962" t="s">
        <v>21863</v>
      </c>
      <c r="B21962" t="s">
        <v>22457</v>
      </c>
      <c r="I21962" t="s">
        <v>5</v>
      </c>
      <c r="J21962">
        <v>12.06</v>
      </c>
      <c r="M21962">
        <v>12.06</v>
      </c>
      <c r="N21962">
        <f t="shared" si="343"/>
        <v>0</v>
      </c>
    </row>
    <row r="21963" spans="1:14" x14ac:dyDescent="0.2">
      <c r="A21963" t="s">
        <v>21864</v>
      </c>
      <c r="B21963" t="s">
        <v>22458</v>
      </c>
      <c r="I21963" t="s">
        <v>5</v>
      </c>
      <c r="J21963">
        <v>16.38</v>
      </c>
      <c r="M21963">
        <v>16.38</v>
      </c>
      <c r="N21963">
        <f t="shared" si="343"/>
        <v>0</v>
      </c>
    </row>
    <row r="21964" spans="1:14" x14ac:dyDescent="0.2">
      <c r="A21964" t="s">
        <v>21865</v>
      </c>
      <c r="B21964" t="s">
        <v>22458</v>
      </c>
      <c r="I21964" t="s">
        <v>5</v>
      </c>
      <c r="J21964">
        <v>16.38</v>
      </c>
      <c r="M21964">
        <v>16.38</v>
      </c>
      <c r="N21964">
        <f t="shared" si="343"/>
        <v>0</v>
      </c>
    </row>
    <row r="21965" spans="1:14" x14ac:dyDescent="0.2">
      <c r="A21965" t="s">
        <v>21866</v>
      </c>
      <c r="B21965" t="s">
        <v>22459</v>
      </c>
      <c r="I21965" t="s">
        <v>5</v>
      </c>
      <c r="J21965">
        <v>37.090000000000003</v>
      </c>
      <c r="M21965">
        <v>37.090000000000003</v>
      </c>
      <c r="N21965">
        <f t="shared" si="343"/>
        <v>0</v>
      </c>
    </row>
    <row r="21966" spans="1:14" x14ac:dyDescent="0.2">
      <c r="A21966" t="s">
        <v>21867</v>
      </c>
      <c r="B21966" t="s">
        <v>22459</v>
      </c>
      <c r="I21966" t="s">
        <v>5</v>
      </c>
      <c r="J21966">
        <v>37.090000000000003</v>
      </c>
      <c r="M21966">
        <v>37.090000000000003</v>
      </c>
      <c r="N21966">
        <f t="shared" si="343"/>
        <v>0</v>
      </c>
    </row>
    <row r="21967" spans="1:14" x14ac:dyDescent="0.2">
      <c r="A21967" t="s">
        <v>21868</v>
      </c>
      <c r="B21967" t="s">
        <v>22460</v>
      </c>
      <c r="I21967" t="s">
        <v>5</v>
      </c>
      <c r="J21967">
        <v>43.23</v>
      </c>
      <c r="M21967">
        <v>43.23</v>
      </c>
      <c r="N21967">
        <f t="shared" si="343"/>
        <v>0</v>
      </c>
    </row>
    <row r="21968" spans="1:14" x14ac:dyDescent="0.2">
      <c r="A21968" t="s">
        <v>21869</v>
      </c>
      <c r="B21968" t="s">
        <v>22460</v>
      </c>
      <c r="I21968" t="s">
        <v>5</v>
      </c>
      <c r="J21968">
        <v>43.23</v>
      </c>
      <c r="M21968">
        <v>43.23</v>
      </c>
      <c r="N21968">
        <f t="shared" si="343"/>
        <v>0</v>
      </c>
    </row>
    <row r="21969" spans="1:14" x14ac:dyDescent="0.2">
      <c r="A21969" t="s">
        <v>21870</v>
      </c>
      <c r="B21969" t="s">
        <v>22461</v>
      </c>
      <c r="I21969" t="s">
        <v>5</v>
      </c>
      <c r="J21969">
        <v>55.49</v>
      </c>
      <c r="M21969">
        <v>55.49</v>
      </c>
      <c r="N21969">
        <f t="shared" si="343"/>
        <v>0</v>
      </c>
    </row>
    <row r="21970" spans="1:14" x14ac:dyDescent="0.2">
      <c r="A21970" t="s">
        <v>21871</v>
      </c>
      <c r="B21970" t="s">
        <v>22461</v>
      </c>
      <c r="I21970" t="s">
        <v>5</v>
      </c>
      <c r="J21970">
        <v>55.49</v>
      </c>
      <c r="M21970">
        <v>55.49</v>
      </c>
      <c r="N21970">
        <f t="shared" si="343"/>
        <v>0</v>
      </c>
    </row>
    <row r="21971" spans="1:14" x14ac:dyDescent="0.2">
      <c r="A21971" t="s">
        <v>21872</v>
      </c>
      <c r="B21971" t="s">
        <v>22462</v>
      </c>
      <c r="I21971" t="s">
        <v>5</v>
      </c>
      <c r="J21971">
        <v>67.760000000000005</v>
      </c>
      <c r="M21971">
        <v>67.760000000000005</v>
      </c>
      <c r="N21971">
        <f t="shared" si="343"/>
        <v>0</v>
      </c>
    </row>
    <row r="21972" spans="1:14" x14ac:dyDescent="0.2">
      <c r="A21972" t="s">
        <v>21873</v>
      </c>
      <c r="B21972" t="s">
        <v>22462</v>
      </c>
      <c r="I21972" t="s">
        <v>5</v>
      </c>
      <c r="J21972">
        <v>67.760000000000005</v>
      </c>
      <c r="M21972">
        <v>67.760000000000005</v>
      </c>
      <c r="N21972">
        <f t="shared" si="343"/>
        <v>0</v>
      </c>
    </row>
    <row r="21973" spans="1:14" x14ac:dyDescent="0.2">
      <c r="A21973" t="s">
        <v>21874</v>
      </c>
      <c r="B21973" t="s">
        <v>22463</v>
      </c>
      <c r="I21973" t="s">
        <v>5</v>
      </c>
      <c r="J21973">
        <v>117.02</v>
      </c>
      <c r="M21973">
        <v>117.02</v>
      </c>
      <c r="N21973">
        <f t="shared" si="343"/>
        <v>0</v>
      </c>
    </row>
    <row r="21974" spans="1:14" x14ac:dyDescent="0.2">
      <c r="A21974" t="s">
        <v>21875</v>
      </c>
      <c r="B21974" t="s">
        <v>22463</v>
      </c>
      <c r="I21974" t="s">
        <v>5</v>
      </c>
      <c r="J21974">
        <v>117.02</v>
      </c>
      <c r="M21974">
        <v>117.02</v>
      </c>
      <c r="N21974">
        <f t="shared" si="343"/>
        <v>0</v>
      </c>
    </row>
    <row r="21975" spans="1:14" x14ac:dyDescent="0.2">
      <c r="A21975" t="s">
        <v>21876</v>
      </c>
      <c r="B21975" t="s">
        <v>21877</v>
      </c>
      <c r="I21975" t="s">
        <v>5</v>
      </c>
      <c r="J21975">
        <v>41.25</v>
      </c>
      <c r="M21975">
        <v>41.25</v>
      </c>
      <c r="N21975">
        <f t="shared" si="343"/>
        <v>0</v>
      </c>
    </row>
    <row r="21976" spans="1:14" x14ac:dyDescent="0.2">
      <c r="A21976" t="s">
        <v>21878</v>
      </c>
      <c r="B21976" t="s">
        <v>21877</v>
      </c>
      <c r="I21976" t="s">
        <v>5</v>
      </c>
      <c r="J21976">
        <v>41.25</v>
      </c>
      <c r="M21976">
        <v>41.25</v>
      </c>
      <c r="N21976">
        <f t="shared" si="343"/>
        <v>0</v>
      </c>
    </row>
    <row r="21977" spans="1:14" x14ac:dyDescent="0.2">
      <c r="A21977" t="s">
        <v>21879</v>
      </c>
      <c r="B21977" t="s">
        <v>21880</v>
      </c>
      <c r="I21977" t="s">
        <v>5</v>
      </c>
      <c r="J21977">
        <v>93.83</v>
      </c>
      <c r="M21977">
        <v>93.83</v>
      </c>
      <c r="N21977">
        <f t="shared" si="343"/>
        <v>0</v>
      </c>
    </row>
    <row r="21978" spans="1:14" x14ac:dyDescent="0.2">
      <c r="A21978" t="s">
        <v>21881</v>
      </c>
      <c r="B21978" t="s">
        <v>21880</v>
      </c>
      <c r="I21978" t="s">
        <v>5</v>
      </c>
      <c r="J21978">
        <v>93.83</v>
      </c>
      <c r="M21978">
        <v>93.83</v>
      </c>
      <c r="N21978">
        <f t="shared" si="343"/>
        <v>0</v>
      </c>
    </row>
    <row r="21979" spans="1:14" x14ac:dyDescent="0.2">
      <c r="A21979" t="s">
        <v>21882</v>
      </c>
      <c r="B21979" t="s">
        <v>21883</v>
      </c>
      <c r="I21979" t="s">
        <v>5</v>
      </c>
      <c r="J21979">
        <v>104.15</v>
      </c>
      <c r="M21979">
        <v>104.15</v>
      </c>
      <c r="N21979">
        <f t="shared" si="343"/>
        <v>0</v>
      </c>
    </row>
    <row r="21980" spans="1:14" x14ac:dyDescent="0.2">
      <c r="A21980" t="s">
        <v>21884</v>
      </c>
      <c r="B21980" t="s">
        <v>21883</v>
      </c>
      <c r="I21980" t="s">
        <v>5</v>
      </c>
      <c r="J21980">
        <v>104.15</v>
      </c>
      <c r="M21980">
        <v>104.15</v>
      </c>
      <c r="N21980">
        <f t="shared" si="343"/>
        <v>0</v>
      </c>
    </row>
    <row r="21981" spans="1:14" x14ac:dyDescent="0.2">
      <c r="A21981" t="s">
        <v>21885</v>
      </c>
      <c r="B21981" t="s">
        <v>21886</v>
      </c>
      <c r="I21981" t="s">
        <v>5</v>
      </c>
      <c r="J21981">
        <v>5.13</v>
      </c>
      <c r="M21981">
        <v>5.13</v>
      </c>
      <c r="N21981">
        <f t="shared" si="343"/>
        <v>0</v>
      </c>
    </row>
    <row r="21982" spans="1:14" x14ac:dyDescent="0.2">
      <c r="A21982" t="s">
        <v>21887</v>
      </c>
      <c r="B21982" t="s">
        <v>21886</v>
      </c>
      <c r="I21982" t="s">
        <v>5</v>
      </c>
      <c r="J21982">
        <v>5.13</v>
      </c>
      <c r="M21982">
        <v>5.13</v>
      </c>
      <c r="N21982">
        <f t="shared" si="343"/>
        <v>0</v>
      </c>
    </row>
    <row r="21983" spans="1:14" x14ac:dyDescent="0.2">
      <c r="A21983" t="s">
        <v>22464</v>
      </c>
      <c r="B21983" t="s">
        <v>22465</v>
      </c>
      <c r="I21983" t="s">
        <v>4</v>
      </c>
      <c r="J21983">
        <v>13.75</v>
      </c>
      <c r="M21983">
        <v>13.75</v>
      </c>
      <c r="N21983">
        <f t="shared" si="343"/>
        <v>0</v>
      </c>
    </row>
    <row r="21984" spans="1:14" x14ac:dyDescent="0.2">
      <c r="A21984" t="s">
        <v>22466</v>
      </c>
      <c r="B21984" t="s">
        <v>22465</v>
      </c>
      <c r="I21984" t="s">
        <v>4</v>
      </c>
      <c r="J21984">
        <v>13.75</v>
      </c>
      <c r="M21984">
        <v>13.75</v>
      </c>
      <c r="N21984">
        <f t="shared" si="343"/>
        <v>0</v>
      </c>
    </row>
    <row r="21985" spans="1:14" x14ac:dyDescent="0.2">
      <c r="A21985" t="s">
        <v>22467</v>
      </c>
      <c r="B21985" t="s">
        <v>22468</v>
      </c>
      <c r="I21985" t="s">
        <v>4</v>
      </c>
      <c r="J21985">
        <v>13.34</v>
      </c>
      <c r="M21985">
        <v>13.34</v>
      </c>
      <c r="N21985">
        <f t="shared" si="343"/>
        <v>0</v>
      </c>
    </row>
    <row r="21986" spans="1:14" x14ac:dyDescent="0.2">
      <c r="A21986" t="s">
        <v>22469</v>
      </c>
      <c r="B21986" t="s">
        <v>22468</v>
      </c>
      <c r="I21986" t="s">
        <v>4</v>
      </c>
      <c r="J21986">
        <v>13.34</v>
      </c>
      <c r="M21986">
        <v>13.34</v>
      </c>
      <c r="N21986">
        <f t="shared" si="343"/>
        <v>0</v>
      </c>
    </row>
    <row r="21987" spans="1:14" x14ac:dyDescent="0.2">
      <c r="A21987" t="s">
        <v>22470</v>
      </c>
      <c r="B21987" t="s">
        <v>22471</v>
      </c>
      <c r="I21987" t="s">
        <v>4</v>
      </c>
      <c r="J21987">
        <v>22.24</v>
      </c>
      <c r="M21987">
        <v>22.24</v>
      </c>
      <c r="N21987">
        <f t="shared" si="343"/>
        <v>0</v>
      </c>
    </row>
    <row r="21988" spans="1:14" x14ac:dyDescent="0.2">
      <c r="A21988" t="s">
        <v>22472</v>
      </c>
      <c r="B21988" t="s">
        <v>22471</v>
      </c>
      <c r="I21988" t="s">
        <v>4</v>
      </c>
      <c r="J21988">
        <v>22.24</v>
      </c>
      <c r="M21988">
        <v>22.24</v>
      </c>
      <c r="N21988">
        <f t="shared" si="343"/>
        <v>0</v>
      </c>
    </row>
    <row r="21989" spans="1:14" x14ac:dyDescent="0.2">
      <c r="A21989" t="s">
        <v>22473</v>
      </c>
      <c r="B21989" t="s">
        <v>22474</v>
      </c>
      <c r="I21989" t="s">
        <v>4</v>
      </c>
      <c r="J21989">
        <v>28.17</v>
      </c>
      <c r="M21989">
        <v>28.17</v>
      </c>
      <c r="N21989">
        <f t="shared" si="343"/>
        <v>0</v>
      </c>
    </row>
    <row r="21990" spans="1:14" x14ac:dyDescent="0.2">
      <c r="A21990" t="s">
        <v>22475</v>
      </c>
      <c r="B21990" t="s">
        <v>22474</v>
      </c>
      <c r="I21990" t="s">
        <v>4</v>
      </c>
      <c r="J21990">
        <v>28.17</v>
      </c>
      <c r="M21990">
        <v>28.17</v>
      </c>
      <c r="N21990">
        <f t="shared" si="343"/>
        <v>0</v>
      </c>
    </row>
    <row r="21991" spans="1:14" x14ac:dyDescent="0.2">
      <c r="A21991" t="s">
        <v>22476</v>
      </c>
      <c r="B21991" t="s">
        <v>22477</v>
      </c>
      <c r="I21991" t="s">
        <v>4</v>
      </c>
      <c r="J21991">
        <v>7.23</v>
      </c>
      <c r="M21991">
        <v>7.23</v>
      </c>
      <c r="N21991">
        <f t="shared" si="343"/>
        <v>0</v>
      </c>
    </row>
    <row r="21992" spans="1:14" x14ac:dyDescent="0.2">
      <c r="A21992" t="s">
        <v>22478</v>
      </c>
      <c r="B21992" t="s">
        <v>22477</v>
      </c>
      <c r="I21992" t="s">
        <v>4</v>
      </c>
      <c r="J21992">
        <v>7.23</v>
      </c>
      <c r="M21992">
        <v>7.23</v>
      </c>
      <c r="N21992">
        <f t="shared" si="343"/>
        <v>0</v>
      </c>
    </row>
    <row r="21993" spans="1:14" x14ac:dyDescent="0.2">
      <c r="A21993" t="s">
        <v>21888</v>
      </c>
      <c r="B21993" t="s">
        <v>21889</v>
      </c>
      <c r="I21993" t="s">
        <v>4</v>
      </c>
      <c r="J21993">
        <v>1.62</v>
      </c>
      <c r="M21993">
        <v>1.62</v>
      </c>
      <c r="N21993">
        <f t="shared" si="343"/>
        <v>0</v>
      </c>
    </row>
    <row r="21994" spans="1:14" x14ac:dyDescent="0.2">
      <c r="A21994" t="s">
        <v>21890</v>
      </c>
      <c r="B21994" t="s">
        <v>21889</v>
      </c>
      <c r="I21994" t="s">
        <v>4</v>
      </c>
      <c r="J21994">
        <v>1.62</v>
      </c>
      <c r="M21994">
        <v>1.62</v>
      </c>
      <c r="N21994">
        <f t="shared" si="343"/>
        <v>0</v>
      </c>
    </row>
    <row r="21995" spans="1:14" x14ac:dyDescent="0.2">
      <c r="A21995" t="s">
        <v>21891</v>
      </c>
      <c r="B21995" t="s">
        <v>21892</v>
      </c>
      <c r="I21995" t="s">
        <v>4</v>
      </c>
      <c r="J21995">
        <v>1.71</v>
      </c>
      <c r="M21995">
        <v>1.71</v>
      </c>
      <c r="N21995">
        <f t="shared" si="343"/>
        <v>0</v>
      </c>
    </row>
    <row r="21996" spans="1:14" x14ac:dyDescent="0.2">
      <c r="A21996" t="s">
        <v>21893</v>
      </c>
      <c r="B21996" t="s">
        <v>21892</v>
      </c>
      <c r="I21996" t="s">
        <v>4</v>
      </c>
      <c r="J21996">
        <v>1.71</v>
      </c>
      <c r="M21996">
        <v>1.71</v>
      </c>
      <c r="N21996">
        <f t="shared" si="343"/>
        <v>0</v>
      </c>
    </row>
    <row r="21997" spans="1:14" x14ac:dyDescent="0.2">
      <c r="A21997" t="s">
        <v>21894</v>
      </c>
      <c r="B21997" t="s">
        <v>22479</v>
      </c>
      <c r="I21997" t="s">
        <v>4</v>
      </c>
      <c r="J21997">
        <v>3.5</v>
      </c>
      <c r="M21997">
        <v>3.5</v>
      </c>
      <c r="N21997">
        <f t="shared" si="343"/>
        <v>0</v>
      </c>
    </row>
    <row r="21998" spans="1:14" x14ac:dyDescent="0.2">
      <c r="A21998" t="s">
        <v>21895</v>
      </c>
      <c r="B21998" t="s">
        <v>22479</v>
      </c>
      <c r="I21998" t="s">
        <v>4</v>
      </c>
      <c r="J21998">
        <v>3.5</v>
      </c>
      <c r="M21998">
        <v>3.5</v>
      </c>
      <c r="N21998">
        <f t="shared" si="343"/>
        <v>0</v>
      </c>
    </row>
    <row r="21999" spans="1:14" x14ac:dyDescent="0.2">
      <c r="A21999" t="s">
        <v>21896</v>
      </c>
      <c r="B21999" t="s">
        <v>21897</v>
      </c>
      <c r="I21999" t="s">
        <v>20</v>
      </c>
      <c r="J21999">
        <v>1614.45</v>
      </c>
      <c r="M21999">
        <v>1614.45</v>
      </c>
      <c r="N21999">
        <f t="shared" si="343"/>
        <v>0</v>
      </c>
    </row>
    <row r="22000" spans="1:14" x14ac:dyDescent="0.2">
      <c r="A22000" t="s">
        <v>21898</v>
      </c>
      <c r="B22000" t="s">
        <v>21897</v>
      </c>
      <c r="I22000" t="s">
        <v>20</v>
      </c>
      <c r="J22000">
        <v>1614.45</v>
      </c>
      <c r="M22000">
        <v>1614.45</v>
      </c>
      <c r="N22000">
        <f t="shared" si="343"/>
        <v>0</v>
      </c>
    </row>
    <row r="22001" spans="1:14" x14ac:dyDescent="0.2">
      <c r="A22001" t="s">
        <v>21899</v>
      </c>
      <c r="B22001" t="s">
        <v>40668</v>
      </c>
      <c r="I22001" t="s">
        <v>1898</v>
      </c>
      <c r="J22001">
        <v>2073.66</v>
      </c>
      <c r="M22001">
        <v>2073.66</v>
      </c>
      <c r="N22001">
        <f t="shared" si="343"/>
        <v>0</v>
      </c>
    </row>
    <row r="22002" spans="1:14" x14ac:dyDescent="0.2">
      <c r="A22002" t="s">
        <v>21900</v>
      </c>
      <c r="B22002" t="s">
        <v>40668</v>
      </c>
      <c r="I22002" t="s">
        <v>1898</v>
      </c>
      <c r="J22002">
        <v>1941.19</v>
      </c>
      <c r="M22002">
        <v>1941.19</v>
      </c>
      <c r="N22002">
        <f t="shared" si="343"/>
        <v>0</v>
      </c>
    </row>
    <row r="22003" spans="1:14" x14ac:dyDescent="0.2">
      <c r="A22003" t="s">
        <v>21901</v>
      </c>
      <c r="B22003" t="s">
        <v>21902</v>
      </c>
      <c r="I22003" t="s">
        <v>22480</v>
      </c>
      <c r="J22003">
        <v>222.3</v>
      </c>
      <c r="M22003">
        <v>222.3</v>
      </c>
      <c r="N22003">
        <f t="shared" si="343"/>
        <v>0</v>
      </c>
    </row>
    <row r="22004" spans="1:14" x14ac:dyDescent="0.2">
      <c r="A22004" t="s">
        <v>21903</v>
      </c>
      <c r="B22004" t="s">
        <v>21902</v>
      </c>
      <c r="I22004" t="s">
        <v>22480</v>
      </c>
      <c r="J22004">
        <v>213.02</v>
      </c>
      <c r="M22004">
        <v>213.02</v>
      </c>
      <c r="N22004">
        <f t="shared" si="343"/>
        <v>0</v>
      </c>
    </row>
    <row r="22005" spans="1:14" x14ac:dyDescent="0.2">
      <c r="A22005" t="s">
        <v>21904</v>
      </c>
      <c r="B22005" t="s">
        <v>21905</v>
      </c>
      <c r="I22005" t="s">
        <v>5</v>
      </c>
      <c r="J22005">
        <v>108.39</v>
      </c>
      <c r="M22005">
        <v>108.39</v>
      </c>
      <c r="N22005">
        <f t="shared" si="343"/>
        <v>0</v>
      </c>
    </row>
    <row r="22006" spans="1:14" x14ac:dyDescent="0.2">
      <c r="A22006" t="s">
        <v>21906</v>
      </c>
      <c r="B22006" t="s">
        <v>21905</v>
      </c>
      <c r="I22006" t="s">
        <v>5</v>
      </c>
      <c r="J22006">
        <v>93.93</v>
      </c>
      <c r="M22006">
        <v>93.93</v>
      </c>
      <c r="N22006">
        <f t="shared" si="343"/>
        <v>0</v>
      </c>
    </row>
    <row r="22007" spans="1:14" x14ac:dyDescent="0.2">
      <c r="A22007" t="s">
        <v>21907</v>
      </c>
      <c r="B22007" t="s">
        <v>21908</v>
      </c>
      <c r="I22007" t="s">
        <v>5</v>
      </c>
      <c r="J22007">
        <v>152.69999999999999</v>
      </c>
      <c r="M22007">
        <v>152.69999999999999</v>
      </c>
      <c r="N22007">
        <f t="shared" si="343"/>
        <v>0</v>
      </c>
    </row>
    <row r="22008" spans="1:14" x14ac:dyDescent="0.2">
      <c r="A22008" t="s">
        <v>21909</v>
      </c>
      <c r="B22008" t="s">
        <v>21908</v>
      </c>
      <c r="I22008" t="s">
        <v>5</v>
      </c>
      <c r="J22008">
        <v>140.44999999999999</v>
      </c>
      <c r="M22008">
        <v>140.44999999999999</v>
      </c>
      <c r="N22008">
        <f t="shared" si="343"/>
        <v>0</v>
      </c>
    </row>
    <row r="22009" spans="1:14" x14ac:dyDescent="0.2">
      <c r="A22009" t="s">
        <v>21910</v>
      </c>
      <c r="B22009" t="s">
        <v>21911</v>
      </c>
      <c r="I22009" t="s">
        <v>22481</v>
      </c>
      <c r="J22009">
        <v>100.93</v>
      </c>
      <c r="M22009">
        <v>100.93</v>
      </c>
      <c r="N22009">
        <f t="shared" si="343"/>
        <v>0</v>
      </c>
    </row>
    <row r="22010" spans="1:14" x14ac:dyDescent="0.2">
      <c r="A22010" t="s">
        <v>21912</v>
      </c>
      <c r="B22010" t="s">
        <v>21911</v>
      </c>
      <c r="I22010" t="s">
        <v>22481</v>
      </c>
      <c r="J22010">
        <v>97.59</v>
      </c>
      <c r="M22010">
        <v>97.59</v>
      </c>
      <c r="N22010">
        <f t="shared" si="343"/>
        <v>0</v>
      </c>
    </row>
    <row r="22011" spans="1:14" x14ac:dyDescent="0.2">
      <c r="A22011" t="s">
        <v>21913</v>
      </c>
      <c r="B22011" t="s">
        <v>21914</v>
      </c>
      <c r="I22011" t="s">
        <v>22481</v>
      </c>
      <c r="J22011">
        <v>108.09</v>
      </c>
      <c r="M22011">
        <v>108.09</v>
      </c>
      <c r="N22011">
        <f t="shared" si="343"/>
        <v>0</v>
      </c>
    </row>
    <row r="22012" spans="1:14" x14ac:dyDescent="0.2">
      <c r="A22012" t="s">
        <v>21915</v>
      </c>
      <c r="B22012" t="s">
        <v>21914</v>
      </c>
      <c r="I22012" t="s">
        <v>22481</v>
      </c>
      <c r="J22012">
        <v>104.75</v>
      </c>
      <c r="M22012">
        <v>104.75</v>
      </c>
      <c r="N22012">
        <f t="shared" si="343"/>
        <v>0</v>
      </c>
    </row>
    <row r="22013" spans="1:14" x14ac:dyDescent="0.2">
      <c r="A22013" t="s">
        <v>21916</v>
      </c>
      <c r="B22013" t="s">
        <v>21917</v>
      </c>
      <c r="I22013" t="s">
        <v>1898</v>
      </c>
      <c r="J22013">
        <v>489.74</v>
      </c>
      <c r="M22013">
        <v>489.74</v>
      </c>
      <c r="N22013">
        <f t="shared" si="343"/>
        <v>0</v>
      </c>
    </row>
    <row r="22014" spans="1:14" x14ac:dyDescent="0.2">
      <c r="A22014" t="s">
        <v>21918</v>
      </c>
      <c r="B22014" t="s">
        <v>21917</v>
      </c>
      <c r="I22014" t="s">
        <v>1898</v>
      </c>
      <c r="J22014">
        <v>436.43</v>
      </c>
      <c r="M22014">
        <v>436.43</v>
      </c>
      <c r="N22014">
        <f t="shared" si="343"/>
        <v>0</v>
      </c>
    </row>
    <row r="22015" spans="1:14" x14ac:dyDescent="0.2">
      <c r="A22015" t="s">
        <v>21919</v>
      </c>
      <c r="B22015" t="s">
        <v>40669</v>
      </c>
      <c r="I22015" t="s">
        <v>1030</v>
      </c>
      <c r="J22015">
        <v>10991.44</v>
      </c>
      <c r="M22015">
        <v>10991.44</v>
      </c>
      <c r="N22015">
        <f t="shared" si="343"/>
        <v>0</v>
      </c>
    </row>
    <row r="22016" spans="1:14" x14ac:dyDescent="0.2">
      <c r="A22016" t="s">
        <v>21920</v>
      </c>
      <c r="B22016" t="s">
        <v>40669</v>
      </c>
      <c r="I22016" t="s">
        <v>1030</v>
      </c>
      <c r="J22016">
        <v>9932.6200000000008</v>
      </c>
      <c r="M22016">
        <v>9932.6200000000008</v>
      </c>
      <c r="N22016">
        <f t="shared" si="343"/>
        <v>0</v>
      </c>
    </row>
    <row r="22017" spans="1:14" x14ac:dyDescent="0.2">
      <c r="A22017" t="s">
        <v>21921</v>
      </c>
      <c r="B22017" t="s">
        <v>40670</v>
      </c>
      <c r="I22017" t="s">
        <v>1030</v>
      </c>
      <c r="J22017">
        <v>447.16</v>
      </c>
      <c r="M22017">
        <v>447.16</v>
      </c>
      <c r="N22017">
        <f t="shared" si="343"/>
        <v>0</v>
      </c>
    </row>
    <row r="22018" spans="1:14" x14ac:dyDescent="0.2">
      <c r="A22018" t="s">
        <v>21922</v>
      </c>
      <c r="B22018" t="s">
        <v>40670</v>
      </c>
      <c r="I22018" t="s">
        <v>1030</v>
      </c>
      <c r="J22018">
        <v>416</v>
      </c>
      <c r="M22018">
        <v>416</v>
      </c>
      <c r="N22018">
        <f t="shared" si="343"/>
        <v>0</v>
      </c>
    </row>
    <row r="22019" spans="1:14" x14ac:dyDescent="0.2">
      <c r="A22019" t="s">
        <v>21923</v>
      </c>
      <c r="B22019" t="s">
        <v>40671</v>
      </c>
      <c r="I22019" t="s">
        <v>1030</v>
      </c>
      <c r="J22019">
        <v>1066.29</v>
      </c>
      <c r="M22019">
        <v>1066.29</v>
      </c>
      <c r="N22019">
        <f t="shared" si="343"/>
        <v>0</v>
      </c>
    </row>
    <row r="22020" spans="1:14" x14ac:dyDescent="0.2">
      <c r="A22020" t="s">
        <v>21924</v>
      </c>
      <c r="B22020" t="s">
        <v>40671</v>
      </c>
      <c r="I22020" t="s">
        <v>1030</v>
      </c>
      <c r="J22020">
        <v>983.56</v>
      </c>
      <c r="M22020">
        <v>983.56</v>
      </c>
      <c r="N22020">
        <f t="shared" ref="N22020:N22083" si="344">J22020-M22020</f>
        <v>0</v>
      </c>
    </row>
    <row r="22021" spans="1:14" x14ac:dyDescent="0.2">
      <c r="A22021" t="s">
        <v>21925</v>
      </c>
      <c r="B22021" t="s">
        <v>40672</v>
      </c>
      <c r="I22021" t="s">
        <v>1030</v>
      </c>
      <c r="J22021">
        <v>950.8</v>
      </c>
      <c r="M22021">
        <v>950.8</v>
      </c>
      <c r="N22021">
        <f t="shared" si="344"/>
        <v>0</v>
      </c>
    </row>
    <row r="22022" spans="1:14" x14ac:dyDescent="0.2">
      <c r="A22022" t="s">
        <v>21926</v>
      </c>
      <c r="B22022" t="s">
        <v>40672</v>
      </c>
      <c r="I22022" t="s">
        <v>1030</v>
      </c>
      <c r="J22022">
        <v>872.69</v>
      </c>
      <c r="M22022">
        <v>872.69</v>
      </c>
      <c r="N22022">
        <f t="shared" si="344"/>
        <v>0</v>
      </c>
    </row>
    <row r="22023" spans="1:14" x14ac:dyDescent="0.2">
      <c r="A22023" t="s">
        <v>21927</v>
      </c>
      <c r="B22023" t="s">
        <v>40673</v>
      </c>
      <c r="I22023" t="s">
        <v>1030</v>
      </c>
      <c r="J22023">
        <v>564.4</v>
      </c>
      <c r="M22023">
        <v>564.4</v>
      </c>
      <c r="N22023">
        <f t="shared" si="344"/>
        <v>0</v>
      </c>
    </row>
    <row r="22024" spans="1:14" x14ac:dyDescent="0.2">
      <c r="A22024" t="s">
        <v>21928</v>
      </c>
      <c r="B22024" t="s">
        <v>40673</v>
      </c>
      <c r="I22024" t="s">
        <v>1030</v>
      </c>
      <c r="J22024">
        <v>529.74</v>
      </c>
      <c r="M22024">
        <v>529.74</v>
      </c>
      <c r="N22024">
        <f t="shared" si="344"/>
        <v>0</v>
      </c>
    </row>
    <row r="22025" spans="1:14" x14ac:dyDescent="0.2">
      <c r="A22025" t="s">
        <v>21929</v>
      </c>
      <c r="B22025" t="s">
        <v>40674</v>
      </c>
      <c r="I22025" t="s">
        <v>1030</v>
      </c>
      <c r="J22025">
        <v>1475.48</v>
      </c>
      <c r="M22025">
        <v>1475.48</v>
      </c>
      <c r="N22025">
        <f t="shared" si="344"/>
        <v>0</v>
      </c>
    </row>
    <row r="22026" spans="1:14" x14ac:dyDescent="0.2">
      <c r="A22026" t="s">
        <v>21930</v>
      </c>
      <c r="B22026" t="s">
        <v>40674</v>
      </c>
      <c r="I22026" t="s">
        <v>1030</v>
      </c>
      <c r="J22026">
        <v>1278.3900000000001</v>
      </c>
      <c r="M22026">
        <v>1278.3900000000001</v>
      </c>
      <c r="N22026">
        <f t="shared" si="344"/>
        <v>0</v>
      </c>
    </row>
    <row r="22027" spans="1:14" x14ac:dyDescent="0.2">
      <c r="A22027" t="s">
        <v>21931</v>
      </c>
      <c r="B22027" t="s">
        <v>21932</v>
      </c>
      <c r="I22027" t="s">
        <v>1898</v>
      </c>
      <c r="J22027">
        <v>279.25</v>
      </c>
      <c r="M22027">
        <v>279.25</v>
      </c>
      <c r="N22027">
        <f t="shared" si="344"/>
        <v>0</v>
      </c>
    </row>
    <row r="22028" spans="1:14" x14ac:dyDescent="0.2">
      <c r="A22028" t="s">
        <v>21933</v>
      </c>
      <c r="B22028" t="s">
        <v>21932</v>
      </c>
      <c r="I22028" t="s">
        <v>1898</v>
      </c>
      <c r="J22028">
        <v>255.74</v>
      </c>
      <c r="M22028">
        <v>255.74</v>
      </c>
      <c r="N22028">
        <f t="shared" si="344"/>
        <v>0</v>
      </c>
    </row>
    <row r="22029" spans="1:14" x14ac:dyDescent="0.2">
      <c r="A22029" t="s">
        <v>21934</v>
      </c>
      <c r="B22029" t="s">
        <v>22482</v>
      </c>
      <c r="I22029" t="s">
        <v>1898</v>
      </c>
      <c r="J22029">
        <v>290.18</v>
      </c>
      <c r="M22029">
        <v>290.18</v>
      </c>
      <c r="N22029">
        <f t="shared" si="344"/>
        <v>0</v>
      </c>
    </row>
    <row r="22030" spans="1:14" x14ac:dyDescent="0.2">
      <c r="A22030" t="s">
        <v>21935</v>
      </c>
      <c r="B22030" t="s">
        <v>22482</v>
      </c>
      <c r="I22030" t="s">
        <v>1898</v>
      </c>
      <c r="J22030">
        <v>265.66000000000003</v>
      </c>
      <c r="M22030">
        <v>265.66000000000003</v>
      </c>
      <c r="N22030">
        <f t="shared" si="344"/>
        <v>0</v>
      </c>
    </row>
    <row r="22031" spans="1:14" x14ac:dyDescent="0.2">
      <c r="A22031" t="s">
        <v>21936</v>
      </c>
      <c r="B22031" t="s">
        <v>21937</v>
      </c>
      <c r="I22031" t="s">
        <v>1898</v>
      </c>
      <c r="J22031">
        <v>262.38</v>
      </c>
      <c r="M22031">
        <v>262.38</v>
      </c>
      <c r="N22031">
        <f t="shared" si="344"/>
        <v>0</v>
      </c>
    </row>
    <row r="22032" spans="1:14" x14ac:dyDescent="0.2">
      <c r="A22032" t="s">
        <v>21938</v>
      </c>
      <c r="B22032" t="s">
        <v>21937</v>
      </c>
      <c r="I22032" t="s">
        <v>1898</v>
      </c>
      <c r="J22032">
        <v>242.92</v>
      </c>
      <c r="M22032">
        <v>242.92</v>
      </c>
      <c r="N22032">
        <f t="shared" si="344"/>
        <v>0</v>
      </c>
    </row>
    <row r="22033" spans="1:14" x14ac:dyDescent="0.2">
      <c r="A22033" t="s">
        <v>21939</v>
      </c>
      <c r="B22033" t="s">
        <v>21940</v>
      </c>
      <c r="I22033" t="s">
        <v>1898</v>
      </c>
      <c r="J22033">
        <v>144.33000000000001</v>
      </c>
      <c r="M22033">
        <v>144.33000000000001</v>
      </c>
      <c r="N22033">
        <f t="shared" si="344"/>
        <v>0</v>
      </c>
    </row>
    <row r="22034" spans="1:14" x14ac:dyDescent="0.2">
      <c r="A22034" t="s">
        <v>21941</v>
      </c>
      <c r="B22034" t="s">
        <v>21940</v>
      </c>
      <c r="I22034" t="s">
        <v>1898</v>
      </c>
      <c r="J22034">
        <v>125.5</v>
      </c>
      <c r="M22034">
        <v>125.5</v>
      </c>
      <c r="N22034">
        <f t="shared" si="344"/>
        <v>0</v>
      </c>
    </row>
    <row r="22035" spans="1:14" x14ac:dyDescent="0.2">
      <c r="A22035" t="s">
        <v>21942</v>
      </c>
      <c r="B22035" t="s">
        <v>40675</v>
      </c>
      <c r="I22035" t="s">
        <v>1898</v>
      </c>
      <c r="J22035">
        <v>330.11</v>
      </c>
      <c r="M22035">
        <v>330.11</v>
      </c>
      <c r="N22035">
        <f t="shared" si="344"/>
        <v>0</v>
      </c>
    </row>
    <row r="22036" spans="1:14" x14ac:dyDescent="0.2">
      <c r="A22036" t="s">
        <v>21943</v>
      </c>
      <c r="B22036" t="s">
        <v>40675</v>
      </c>
      <c r="I22036" t="s">
        <v>1898</v>
      </c>
      <c r="J22036">
        <v>312.24</v>
      </c>
      <c r="M22036">
        <v>312.24</v>
      </c>
      <c r="N22036">
        <f t="shared" si="344"/>
        <v>0</v>
      </c>
    </row>
    <row r="22037" spans="1:14" x14ac:dyDescent="0.2">
      <c r="A22037" t="s">
        <v>21944</v>
      </c>
      <c r="B22037" t="s">
        <v>21945</v>
      </c>
      <c r="I22037" t="s">
        <v>1898</v>
      </c>
      <c r="J22037">
        <v>153.35</v>
      </c>
      <c r="M22037">
        <v>153.35</v>
      </c>
      <c r="N22037">
        <f t="shared" si="344"/>
        <v>0</v>
      </c>
    </row>
    <row r="22038" spans="1:14" x14ac:dyDescent="0.2">
      <c r="A22038" t="s">
        <v>21946</v>
      </c>
      <c r="B22038" t="s">
        <v>21945</v>
      </c>
      <c r="I22038" t="s">
        <v>1898</v>
      </c>
      <c r="J22038">
        <v>137.11000000000001</v>
      </c>
      <c r="M22038">
        <v>137.11000000000001</v>
      </c>
      <c r="N22038">
        <f t="shared" si="344"/>
        <v>0</v>
      </c>
    </row>
    <row r="22039" spans="1:14" x14ac:dyDescent="0.2">
      <c r="A22039" t="s">
        <v>21947</v>
      </c>
      <c r="B22039" t="s">
        <v>40676</v>
      </c>
      <c r="I22039" t="s">
        <v>1898</v>
      </c>
      <c r="J22039">
        <v>695.59</v>
      </c>
      <c r="M22039">
        <v>695.59</v>
      </c>
      <c r="N22039">
        <f t="shared" si="344"/>
        <v>0</v>
      </c>
    </row>
    <row r="22040" spans="1:14" x14ac:dyDescent="0.2">
      <c r="A22040" t="s">
        <v>21948</v>
      </c>
      <c r="B22040" t="s">
        <v>40676</v>
      </c>
      <c r="I22040" t="s">
        <v>1898</v>
      </c>
      <c r="J22040">
        <v>676.35</v>
      </c>
      <c r="M22040">
        <v>676.35</v>
      </c>
      <c r="N22040">
        <f t="shared" si="344"/>
        <v>0</v>
      </c>
    </row>
    <row r="22041" spans="1:14" x14ac:dyDescent="0.2">
      <c r="A22041" t="s">
        <v>21949</v>
      </c>
      <c r="B22041" t="s">
        <v>21950</v>
      </c>
      <c r="I22041" t="s">
        <v>1898</v>
      </c>
      <c r="J22041">
        <v>218.63</v>
      </c>
      <c r="M22041">
        <v>218.63</v>
      </c>
      <c r="N22041">
        <f t="shared" si="344"/>
        <v>0</v>
      </c>
    </row>
    <row r="22042" spans="1:14" x14ac:dyDescent="0.2">
      <c r="A22042" t="s">
        <v>21951</v>
      </c>
      <c r="B22042" t="s">
        <v>21950</v>
      </c>
      <c r="I22042" t="s">
        <v>1898</v>
      </c>
      <c r="J22042">
        <v>202.39</v>
      </c>
      <c r="M22042">
        <v>202.39</v>
      </c>
      <c r="N22042">
        <f t="shared" si="344"/>
        <v>0</v>
      </c>
    </row>
    <row r="22043" spans="1:14" x14ac:dyDescent="0.2">
      <c r="A22043" t="s">
        <v>21952</v>
      </c>
      <c r="B22043" t="s">
        <v>21953</v>
      </c>
      <c r="I22043" t="s">
        <v>5</v>
      </c>
      <c r="J22043">
        <v>1983.69</v>
      </c>
      <c r="M22043">
        <v>1983.69</v>
      </c>
      <c r="N22043">
        <f t="shared" si="344"/>
        <v>0</v>
      </c>
    </row>
    <row r="22044" spans="1:14" x14ac:dyDescent="0.2">
      <c r="A22044" t="s">
        <v>21954</v>
      </c>
      <c r="B22044" t="s">
        <v>21953</v>
      </c>
      <c r="I22044" t="s">
        <v>5</v>
      </c>
      <c r="J22044">
        <v>1983.69</v>
      </c>
      <c r="M22044">
        <v>1983.69</v>
      </c>
      <c r="N22044">
        <f t="shared" si="344"/>
        <v>0</v>
      </c>
    </row>
    <row r="22045" spans="1:14" x14ac:dyDescent="0.2">
      <c r="A22045" t="s">
        <v>21955</v>
      </c>
      <c r="B22045" t="s">
        <v>21956</v>
      </c>
      <c r="I22045" t="s">
        <v>5</v>
      </c>
      <c r="J22045">
        <v>2620.17</v>
      </c>
      <c r="M22045">
        <v>2620.17</v>
      </c>
      <c r="N22045">
        <f t="shared" si="344"/>
        <v>0</v>
      </c>
    </row>
    <row r="22046" spans="1:14" x14ac:dyDescent="0.2">
      <c r="A22046" t="s">
        <v>21957</v>
      </c>
      <c r="B22046" t="s">
        <v>21956</v>
      </c>
      <c r="I22046" t="s">
        <v>5</v>
      </c>
      <c r="J22046">
        <v>2620.17</v>
      </c>
      <c r="M22046">
        <v>2620.17</v>
      </c>
      <c r="N22046">
        <f t="shared" si="344"/>
        <v>0</v>
      </c>
    </row>
    <row r="22047" spans="1:14" x14ac:dyDescent="0.2">
      <c r="A22047" t="s">
        <v>21958</v>
      </c>
      <c r="B22047" t="s">
        <v>21959</v>
      </c>
      <c r="I22047" t="s">
        <v>5</v>
      </c>
      <c r="J22047">
        <v>1209.31</v>
      </c>
      <c r="M22047">
        <v>1209.31</v>
      </c>
      <c r="N22047">
        <f t="shared" si="344"/>
        <v>0</v>
      </c>
    </row>
    <row r="22048" spans="1:14" x14ac:dyDescent="0.2">
      <c r="A22048" t="s">
        <v>21960</v>
      </c>
      <c r="B22048" t="s">
        <v>21959</v>
      </c>
      <c r="I22048" t="s">
        <v>5</v>
      </c>
      <c r="J22048">
        <v>1209.31</v>
      </c>
      <c r="M22048">
        <v>1209.31</v>
      </c>
      <c r="N22048">
        <f t="shared" si="344"/>
        <v>0</v>
      </c>
    </row>
    <row r="22049" spans="1:14" x14ac:dyDescent="0.2">
      <c r="A22049" t="s">
        <v>21961</v>
      </c>
      <c r="B22049" t="s">
        <v>21962</v>
      </c>
      <c r="I22049" t="s">
        <v>5</v>
      </c>
      <c r="J22049">
        <v>1453.29</v>
      </c>
      <c r="M22049">
        <v>1453.29</v>
      </c>
      <c r="N22049">
        <f t="shared" si="344"/>
        <v>0</v>
      </c>
    </row>
    <row r="22050" spans="1:14" x14ac:dyDescent="0.2">
      <c r="A22050" t="s">
        <v>21963</v>
      </c>
      <c r="B22050" t="s">
        <v>21962</v>
      </c>
      <c r="I22050" t="s">
        <v>5</v>
      </c>
      <c r="J22050">
        <v>1453.29</v>
      </c>
      <c r="M22050">
        <v>1453.29</v>
      </c>
      <c r="N22050">
        <f t="shared" si="344"/>
        <v>0</v>
      </c>
    </row>
    <row r="22051" spans="1:14" x14ac:dyDescent="0.2">
      <c r="A22051" t="s">
        <v>21964</v>
      </c>
      <c r="B22051" t="s">
        <v>21965</v>
      </c>
      <c r="I22051" t="s">
        <v>5</v>
      </c>
      <c r="J22051">
        <v>1835.18</v>
      </c>
      <c r="M22051">
        <v>1835.18</v>
      </c>
      <c r="N22051">
        <f t="shared" si="344"/>
        <v>0</v>
      </c>
    </row>
    <row r="22052" spans="1:14" x14ac:dyDescent="0.2">
      <c r="A22052" t="s">
        <v>21966</v>
      </c>
      <c r="B22052" t="s">
        <v>21965</v>
      </c>
      <c r="I22052" t="s">
        <v>5</v>
      </c>
      <c r="J22052">
        <v>1835.18</v>
      </c>
      <c r="M22052">
        <v>1835.18</v>
      </c>
      <c r="N22052">
        <f t="shared" si="344"/>
        <v>0</v>
      </c>
    </row>
    <row r="22053" spans="1:14" x14ac:dyDescent="0.2">
      <c r="A22053" t="s">
        <v>21967</v>
      </c>
      <c r="B22053" t="s">
        <v>21968</v>
      </c>
      <c r="I22053" t="s">
        <v>5</v>
      </c>
      <c r="J22053">
        <v>998.91</v>
      </c>
      <c r="M22053">
        <v>998.91</v>
      </c>
      <c r="N22053">
        <f t="shared" si="344"/>
        <v>0</v>
      </c>
    </row>
    <row r="22054" spans="1:14" x14ac:dyDescent="0.2">
      <c r="A22054" t="s">
        <v>21969</v>
      </c>
      <c r="B22054" t="s">
        <v>21968</v>
      </c>
      <c r="I22054" t="s">
        <v>5</v>
      </c>
      <c r="J22054">
        <v>998.91</v>
      </c>
      <c r="M22054">
        <v>998.91</v>
      </c>
      <c r="N22054">
        <f t="shared" si="344"/>
        <v>0</v>
      </c>
    </row>
    <row r="22055" spans="1:14" x14ac:dyDescent="0.2">
      <c r="A22055" t="s">
        <v>21970</v>
      </c>
      <c r="B22055" t="s">
        <v>40677</v>
      </c>
      <c r="I22055" t="s">
        <v>4</v>
      </c>
      <c r="J22055">
        <v>409.42</v>
      </c>
      <c r="M22055">
        <v>409.42</v>
      </c>
      <c r="N22055">
        <f t="shared" si="344"/>
        <v>0</v>
      </c>
    </row>
    <row r="22056" spans="1:14" x14ac:dyDescent="0.2">
      <c r="A22056" t="s">
        <v>21971</v>
      </c>
      <c r="B22056" t="s">
        <v>40677</v>
      </c>
      <c r="I22056" t="s">
        <v>4</v>
      </c>
      <c r="J22056">
        <v>391.94</v>
      </c>
      <c r="M22056">
        <v>391.94</v>
      </c>
      <c r="N22056">
        <f t="shared" si="344"/>
        <v>0</v>
      </c>
    </row>
    <row r="22057" spans="1:14" x14ac:dyDescent="0.2">
      <c r="A22057" t="s">
        <v>21972</v>
      </c>
      <c r="B22057" t="s">
        <v>21973</v>
      </c>
      <c r="I22057" t="s">
        <v>5</v>
      </c>
      <c r="J22057">
        <v>1336.37</v>
      </c>
      <c r="M22057">
        <v>1336.37</v>
      </c>
      <c r="N22057">
        <f t="shared" si="344"/>
        <v>0</v>
      </c>
    </row>
    <row r="22058" spans="1:14" x14ac:dyDescent="0.2">
      <c r="A22058" t="s">
        <v>21974</v>
      </c>
      <c r="B22058" t="s">
        <v>21973</v>
      </c>
      <c r="I22058" t="s">
        <v>5</v>
      </c>
      <c r="J22058">
        <v>1336.37</v>
      </c>
      <c r="M22058">
        <v>1336.37</v>
      </c>
      <c r="N22058">
        <f t="shared" si="344"/>
        <v>0</v>
      </c>
    </row>
    <row r="22059" spans="1:14" x14ac:dyDescent="0.2">
      <c r="A22059" t="s">
        <v>21975</v>
      </c>
      <c r="B22059" t="s">
        <v>21976</v>
      </c>
      <c r="I22059" t="s">
        <v>1898</v>
      </c>
      <c r="J22059">
        <v>196.57</v>
      </c>
      <c r="M22059">
        <v>196.57</v>
      </c>
      <c r="N22059">
        <f t="shared" si="344"/>
        <v>0</v>
      </c>
    </row>
    <row r="22060" spans="1:14" x14ac:dyDescent="0.2">
      <c r="A22060" t="s">
        <v>21977</v>
      </c>
      <c r="B22060" t="s">
        <v>21976</v>
      </c>
      <c r="I22060" t="s">
        <v>1898</v>
      </c>
      <c r="J22060">
        <v>193.33</v>
      </c>
      <c r="M22060">
        <v>193.33</v>
      </c>
      <c r="N22060">
        <f t="shared" si="344"/>
        <v>0</v>
      </c>
    </row>
    <row r="22061" spans="1:14" x14ac:dyDescent="0.2">
      <c r="A22061" t="s">
        <v>21978</v>
      </c>
      <c r="B22061" t="s">
        <v>40678</v>
      </c>
      <c r="I22061" t="s">
        <v>1898</v>
      </c>
      <c r="J22061">
        <v>78.42</v>
      </c>
      <c r="M22061">
        <v>78.42</v>
      </c>
      <c r="N22061">
        <f t="shared" si="344"/>
        <v>0</v>
      </c>
    </row>
    <row r="22062" spans="1:14" x14ac:dyDescent="0.2">
      <c r="A22062" t="s">
        <v>21979</v>
      </c>
      <c r="B22062" t="s">
        <v>40678</v>
      </c>
      <c r="I22062" t="s">
        <v>1898</v>
      </c>
      <c r="J22062">
        <v>75.180000000000007</v>
      </c>
      <c r="M22062">
        <v>75.180000000000007</v>
      </c>
      <c r="N22062">
        <f t="shared" si="344"/>
        <v>0</v>
      </c>
    </row>
    <row r="22063" spans="1:14" x14ac:dyDescent="0.2">
      <c r="A22063" t="s">
        <v>21980</v>
      </c>
      <c r="B22063" t="s">
        <v>40679</v>
      </c>
      <c r="I22063" t="s">
        <v>1898</v>
      </c>
      <c r="J22063">
        <v>64.010000000000005</v>
      </c>
      <c r="M22063">
        <v>64.010000000000005</v>
      </c>
      <c r="N22063">
        <f t="shared" si="344"/>
        <v>0</v>
      </c>
    </row>
    <row r="22064" spans="1:14" x14ac:dyDescent="0.2">
      <c r="A22064" t="s">
        <v>21981</v>
      </c>
      <c r="B22064" t="s">
        <v>40679</v>
      </c>
      <c r="I22064" t="s">
        <v>1898</v>
      </c>
      <c r="J22064">
        <v>60.77</v>
      </c>
      <c r="M22064">
        <v>60.77</v>
      </c>
      <c r="N22064">
        <f t="shared" si="344"/>
        <v>0</v>
      </c>
    </row>
    <row r="22065" spans="1:14" x14ac:dyDescent="0.2">
      <c r="A22065" t="s">
        <v>21982</v>
      </c>
      <c r="B22065" t="s">
        <v>21983</v>
      </c>
      <c r="I22065" t="s">
        <v>3</v>
      </c>
      <c r="J22065">
        <v>52</v>
      </c>
      <c r="M22065">
        <v>52</v>
      </c>
      <c r="N22065">
        <f t="shared" si="344"/>
        <v>0</v>
      </c>
    </row>
    <row r="22066" spans="1:14" x14ac:dyDescent="0.2">
      <c r="A22066" t="s">
        <v>21984</v>
      </c>
      <c r="B22066" t="s">
        <v>21983</v>
      </c>
      <c r="I22066" t="s">
        <v>3</v>
      </c>
      <c r="J22066">
        <v>52</v>
      </c>
      <c r="M22066">
        <v>52</v>
      </c>
      <c r="N22066">
        <f t="shared" si="344"/>
        <v>0</v>
      </c>
    </row>
    <row r="22067" spans="1:14" x14ac:dyDescent="0.2">
      <c r="A22067" t="s">
        <v>21985</v>
      </c>
      <c r="B22067" t="s">
        <v>21986</v>
      </c>
      <c r="I22067" t="s">
        <v>113</v>
      </c>
      <c r="J22067">
        <v>14.89</v>
      </c>
      <c r="M22067">
        <v>14.89</v>
      </c>
      <c r="N22067">
        <f t="shared" si="344"/>
        <v>0</v>
      </c>
    </row>
    <row r="22068" spans="1:14" x14ac:dyDescent="0.2">
      <c r="A22068" t="s">
        <v>21987</v>
      </c>
      <c r="B22068" t="s">
        <v>21986</v>
      </c>
      <c r="I22068" t="s">
        <v>113</v>
      </c>
      <c r="J22068">
        <v>14.89</v>
      </c>
      <c r="M22068">
        <v>14.89</v>
      </c>
      <c r="N22068">
        <f t="shared" si="344"/>
        <v>0</v>
      </c>
    </row>
    <row r="22069" spans="1:14" x14ac:dyDescent="0.2">
      <c r="A22069" t="s">
        <v>21988</v>
      </c>
      <c r="B22069" t="s">
        <v>40680</v>
      </c>
      <c r="I22069" t="s">
        <v>5</v>
      </c>
      <c r="J22069">
        <v>2.99</v>
      </c>
      <c r="M22069">
        <v>2.99</v>
      </c>
      <c r="N22069">
        <f t="shared" si="344"/>
        <v>0</v>
      </c>
    </row>
    <row r="22070" spans="1:14" x14ac:dyDescent="0.2">
      <c r="A22070" t="s">
        <v>21989</v>
      </c>
      <c r="B22070" t="s">
        <v>40680</v>
      </c>
      <c r="I22070" t="s">
        <v>5</v>
      </c>
      <c r="J22070">
        <v>2.99</v>
      </c>
      <c r="M22070">
        <v>2.99</v>
      </c>
      <c r="N22070">
        <f t="shared" si="344"/>
        <v>0</v>
      </c>
    </row>
    <row r="22071" spans="1:14" x14ac:dyDescent="0.2">
      <c r="A22071" t="s">
        <v>21990</v>
      </c>
      <c r="B22071" t="s">
        <v>40681</v>
      </c>
      <c r="I22071" t="s">
        <v>5</v>
      </c>
      <c r="J22071">
        <v>2810.75</v>
      </c>
      <c r="M22071">
        <v>2810.75</v>
      </c>
      <c r="N22071">
        <f t="shared" si="344"/>
        <v>0</v>
      </c>
    </row>
    <row r="22072" spans="1:14" x14ac:dyDescent="0.2">
      <c r="A22072" t="s">
        <v>21991</v>
      </c>
      <c r="B22072" t="s">
        <v>40681</v>
      </c>
      <c r="I22072" t="s">
        <v>5</v>
      </c>
      <c r="J22072">
        <v>2650.67</v>
      </c>
      <c r="M22072">
        <v>2650.67</v>
      </c>
      <c r="N22072">
        <f t="shared" si="344"/>
        <v>0</v>
      </c>
    </row>
    <row r="22073" spans="1:14" x14ac:dyDescent="0.2">
      <c r="A22073" t="s">
        <v>21992</v>
      </c>
      <c r="B22073" t="s">
        <v>40682</v>
      </c>
      <c r="I22073" t="s">
        <v>113</v>
      </c>
      <c r="J22073">
        <v>4.41</v>
      </c>
      <c r="M22073">
        <v>4.41</v>
      </c>
      <c r="N22073">
        <f t="shared" si="344"/>
        <v>0</v>
      </c>
    </row>
    <row r="22074" spans="1:14" x14ac:dyDescent="0.2">
      <c r="A22074" t="s">
        <v>21993</v>
      </c>
      <c r="B22074" t="s">
        <v>40682</v>
      </c>
      <c r="I22074" t="s">
        <v>113</v>
      </c>
      <c r="J22074">
        <v>4.41</v>
      </c>
      <c r="M22074">
        <v>4.41</v>
      </c>
      <c r="N22074">
        <f t="shared" si="344"/>
        <v>0</v>
      </c>
    </row>
    <row r="22075" spans="1:14" x14ac:dyDescent="0.2">
      <c r="A22075" t="s">
        <v>21994</v>
      </c>
      <c r="B22075" t="s">
        <v>40683</v>
      </c>
      <c r="I22075" t="s">
        <v>113</v>
      </c>
      <c r="J22075">
        <v>4.3</v>
      </c>
      <c r="M22075">
        <v>4.3</v>
      </c>
      <c r="N22075">
        <f t="shared" si="344"/>
        <v>0</v>
      </c>
    </row>
    <row r="22076" spans="1:14" x14ac:dyDescent="0.2">
      <c r="A22076" t="s">
        <v>21995</v>
      </c>
      <c r="B22076" t="s">
        <v>40683</v>
      </c>
      <c r="I22076" t="s">
        <v>113</v>
      </c>
      <c r="J22076">
        <v>4.3</v>
      </c>
      <c r="M22076">
        <v>4.3</v>
      </c>
      <c r="N22076">
        <f t="shared" si="344"/>
        <v>0</v>
      </c>
    </row>
    <row r="22077" spans="1:14" x14ac:dyDescent="0.2">
      <c r="A22077" t="s">
        <v>21996</v>
      </c>
      <c r="B22077" t="s">
        <v>40684</v>
      </c>
      <c r="I22077" t="s">
        <v>113</v>
      </c>
      <c r="J22077">
        <v>3.98</v>
      </c>
      <c r="M22077">
        <v>3.98</v>
      </c>
      <c r="N22077">
        <f t="shared" si="344"/>
        <v>0</v>
      </c>
    </row>
    <row r="22078" spans="1:14" x14ac:dyDescent="0.2">
      <c r="A22078" t="s">
        <v>21997</v>
      </c>
      <c r="B22078" t="s">
        <v>40684</v>
      </c>
      <c r="I22078" t="s">
        <v>113</v>
      </c>
      <c r="J22078">
        <v>3.98</v>
      </c>
      <c r="M22078">
        <v>3.98</v>
      </c>
      <c r="N22078">
        <f t="shared" si="344"/>
        <v>0</v>
      </c>
    </row>
    <row r="22079" spans="1:14" x14ac:dyDescent="0.2">
      <c r="A22079" t="s">
        <v>21998</v>
      </c>
      <c r="B22079" t="s">
        <v>40685</v>
      </c>
      <c r="I22079" t="s">
        <v>3</v>
      </c>
      <c r="J22079">
        <v>48.06</v>
      </c>
      <c r="M22079">
        <v>48.06</v>
      </c>
      <c r="N22079">
        <f t="shared" si="344"/>
        <v>0</v>
      </c>
    </row>
    <row r="22080" spans="1:14" x14ac:dyDescent="0.2">
      <c r="A22080" t="s">
        <v>21999</v>
      </c>
      <c r="B22080" t="s">
        <v>40685</v>
      </c>
      <c r="I22080" t="s">
        <v>3</v>
      </c>
      <c r="J22080">
        <v>45.47</v>
      </c>
      <c r="M22080">
        <v>45.47</v>
      </c>
      <c r="N22080">
        <f t="shared" si="344"/>
        <v>0</v>
      </c>
    </row>
    <row r="22081" spans="1:14" x14ac:dyDescent="0.2">
      <c r="A22081" t="s">
        <v>22000</v>
      </c>
      <c r="B22081" t="s">
        <v>40686</v>
      </c>
      <c r="I22081" t="s">
        <v>3</v>
      </c>
      <c r="J22081">
        <v>67.959999999999994</v>
      </c>
      <c r="M22081">
        <v>67.959999999999994</v>
      </c>
      <c r="N22081">
        <f t="shared" si="344"/>
        <v>0</v>
      </c>
    </row>
    <row r="22082" spans="1:14" x14ac:dyDescent="0.2">
      <c r="A22082" t="s">
        <v>22001</v>
      </c>
      <c r="B22082" t="s">
        <v>40686</v>
      </c>
      <c r="I22082" t="s">
        <v>3</v>
      </c>
      <c r="J22082">
        <v>64.25</v>
      </c>
      <c r="M22082">
        <v>64.25</v>
      </c>
      <c r="N22082">
        <f t="shared" si="344"/>
        <v>0</v>
      </c>
    </row>
    <row r="22083" spans="1:14" x14ac:dyDescent="0.2">
      <c r="A22083" t="s">
        <v>22002</v>
      </c>
      <c r="B22083" t="s">
        <v>40687</v>
      </c>
      <c r="I22083" t="s">
        <v>20</v>
      </c>
      <c r="J22083">
        <v>5.62</v>
      </c>
      <c r="M22083">
        <v>5.62</v>
      </c>
      <c r="N22083">
        <f t="shared" si="344"/>
        <v>0</v>
      </c>
    </row>
    <row r="22084" spans="1:14" x14ac:dyDescent="0.2">
      <c r="A22084" t="s">
        <v>22003</v>
      </c>
      <c r="B22084" t="s">
        <v>40687</v>
      </c>
      <c r="I22084" t="s">
        <v>20</v>
      </c>
      <c r="J22084">
        <v>5.49</v>
      </c>
      <c r="M22084">
        <v>5.49</v>
      </c>
      <c r="N22084">
        <f t="shared" ref="N22084:N22147" si="345">J22084-M22084</f>
        <v>0</v>
      </c>
    </row>
    <row r="22085" spans="1:14" x14ac:dyDescent="0.2">
      <c r="A22085" t="s">
        <v>22004</v>
      </c>
      <c r="B22085" t="s">
        <v>40688</v>
      </c>
      <c r="I22085" t="s">
        <v>3</v>
      </c>
      <c r="J22085">
        <v>39.68</v>
      </c>
      <c r="M22085">
        <v>39.68</v>
      </c>
      <c r="N22085">
        <f t="shared" si="345"/>
        <v>0</v>
      </c>
    </row>
    <row r="22086" spans="1:14" x14ac:dyDescent="0.2">
      <c r="A22086" t="s">
        <v>22005</v>
      </c>
      <c r="B22086" t="s">
        <v>40688</v>
      </c>
      <c r="I22086" t="s">
        <v>3</v>
      </c>
      <c r="J22086">
        <v>38.03</v>
      </c>
      <c r="M22086">
        <v>38.03</v>
      </c>
      <c r="N22086">
        <f t="shared" si="345"/>
        <v>0</v>
      </c>
    </row>
    <row r="22087" spans="1:14" x14ac:dyDescent="0.2">
      <c r="A22087" t="s">
        <v>22006</v>
      </c>
      <c r="B22087" t="s">
        <v>40689</v>
      </c>
      <c r="I22087" t="s">
        <v>4</v>
      </c>
      <c r="J22087">
        <v>76.45</v>
      </c>
      <c r="M22087">
        <v>76.45</v>
      </c>
      <c r="N22087">
        <f t="shared" si="345"/>
        <v>0</v>
      </c>
    </row>
    <row r="22088" spans="1:14" x14ac:dyDescent="0.2">
      <c r="A22088" t="s">
        <v>22007</v>
      </c>
      <c r="B22088" t="s">
        <v>40689</v>
      </c>
      <c r="I22088" t="s">
        <v>4</v>
      </c>
      <c r="J22088">
        <v>70.72</v>
      </c>
      <c r="M22088">
        <v>70.72</v>
      </c>
      <c r="N22088">
        <f t="shared" si="345"/>
        <v>0</v>
      </c>
    </row>
    <row r="22089" spans="1:14" x14ac:dyDescent="0.2">
      <c r="A22089" t="s">
        <v>22008</v>
      </c>
      <c r="B22089" t="s">
        <v>40690</v>
      </c>
      <c r="I22089" t="s">
        <v>1898</v>
      </c>
      <c r="J22089">
        <v>143.5</v>
      </c>
      <c r="M22089">
        <v>143.5</v>
      </c>
      <c r="N22089">
        <f t="shared" si="345"/>
        <v>0</v>
      </c>
    </row>
    <row r="22090" spans="1:14" x14ac:dyDescent="0.2">
      <c r="A22090" t="s">
        <v>22009</v>
      </c>
      <c r="B22090" t="s">
        <v>40690</v>
      </c>
      <c r="I22090" t="s">
        <v>1898</v>
      </c>
      <c r="J22090">
        <v>143.5</v>
      </c>
      <c r="M22090">
        <v>143.5</v>
      </c>
      <c r="N22090">
        <f t="shared" si="345"/>
        <v>0</v>
      </c>
    </row>
    <row r="22091" spans="1:14" x14ac:dyDescent="0.2">
      <c r="A22091" t="s">
        <v>22010</v>
      </c>
      <c r="B22091" t="s">
        <v>22483</v>
      </c>
      <c r="I22091" t="s">
        <v>1898</v>
      </c>
      <c r="J22091">
        <v>3.35</v>
      </c>
      <c r="M22091">
        <v>3.35</v>
      </c>
      <c r="N22091">
        <f t="shared" si="345"/>
        <v>0</v>
      </c>
    </row>
    <row r="22092" spans="1:14" x14ac:dyDescent="0.2">
      <c r="A22092" t="s">
        <v>22011</v>
      </c>
      <c r="B22092" t="s">
        <v>22483</v>
      </c>
      <c r="I22092" t="s">
        <v>1898</v>
      </c>
      <c r="J22092">
        <v>3.35</v>
      </c>
      <c r="M22092">
        <v>3.35</v>
      </c>
      <c r="N22092">
        <f t="shared" si="345"/>
        <v>0</v>
      </c>
    </row>
    <row r="22093" spans="1:14" x14ac:dyDescent="0.2">
      <c r="A22093" t="s">
        <v>22012</v>
      </c>
      <c r="B22093" t="s">
        <v>22013</v>
      </c>
      <c r="I22093" t="s">
        <v>1898</v>
      </c>
      <c r="J22093">
        <v>0.36</v>
      </c>
      <c r="M22093">
        <v>0.36</v>
      </c>
      <c r="N22093">
        <f t="shared" si="345"/>
        <v>0</v>
      </c>
    </row>
    <row r="22094" spans="1:14" x14ac:dyDescent="0.2">
      <c r="A22094" t="s">
        <v>22014</v>
      </c>
      <c r="B22094" t="s">
        <v>22013</v>
      </c>
      <c r="I22094" t="s">
        <v>1898</v>
      </c>
      <c r="J22094">
        <v>0.36</v>
      </c>
      <c r="M22094">
        <v>0.36</v>
      </c>
      <c r="N22094">
        <f t="shared" si="345"/>
        <v>0</v>
      </c>
    </row>
    <row r="22095" spans="1:14" x14ac:dyDescent="0.2">
      <c r="A22095" t="s">
        <v>22015</v>
      </c>
      <c r="B22095" t="s">
        <v>40691</v>
      </c>
      <c r="I22095" t="s">
        <v>5</v>
      </c>
      <c r="J22095">
        <v>79.41</v>
      </c>
      <c r="M22095">
        <v>79.41</v>
      </c>
      <c r="N22095">
        <f t="shared" si="345"/>
        <v>0</v>
      </c>
    </row>
    <row r="22096" spans="1:14" x14ac:dyDescent="0.2">
      <c r="A22096" t="s">
        <v>22016</v>
      </c>
      <c r="B22096" t="s">
        <v>40691</v>
      </c>
      <c r="I22096" t="s">
        <v>5</v>
      </c>
      <c r="J22096">
        <v>70.58</v>
      </c>
      <c r="M22096">
        <v>70.58</v>
      </c>
      <c r="N22096">
        <f t="shared" si="345"/>
        <v>0</v>
      </c>
    </row>
    <row r="22097" spans="1:14" x14ac:dyDescent="0.2">
      <c r="A22097" t="s">
        <v>22017</v>
      </c>
      <c r="B22097" t="s">
        <v>40692</v>
      </c>
      <c r="I22097" t="s">
        <v>22484</v>
      </c>
      <c r="J22097">
        <v>122.03</v>
      </c>
      <c r="M22097">
        <v>122.03</v>
      </c>
      <c r="N22097">
        <f t="shared" si="345"/>
        <v>0</v>
      </c>
    </row>
    <row r="22098" spans="1:14" x14ac:dyDescent="0.2">
      <c r="A22098" t="s">
        <v>22018</v>
      </c>
      <c r="B22098" t="s">
        <v>40692</v>
      </c>
      <c r="I22098" t="s">
        <v>22484</v>
      </c>
      <c r="J22098">
        <v>121.56</v>
      </c>
      <c r="M22098">
        <v>121.56</v>
      </c>
      <c r="N22098">
        <f t="shared" si="345"/>
        <v>0</v>
      </c>
    </row>
    <row r="22099" spans="1:14" x14ac:dyDescent="0.2">
      <c r="A22099" t="s">
        <v>22019</v>
      </c>
      <c r="B22099" t="s">
        <v>40693</v>
      </c>
      <c r="I22099" t="s">
        <v>22485</v>
      </c>
      <c r="J22099">
        <v>62.13</v>
      </c>
      <c r="M22099">
        <v>62.13</v>
      </c>
      <c r="N22099">
        <f t="shared" si="345"/>
        <v>0</v>
      </c>
    </row>
    <row r="22100" spans="1:14" x14ac:dyDescent="0.2">
      <c r="A22100" t="s">
        <v>22020</v>
      </c>
      <c r="B22100" t="s">
        <v>40693</v>
      </c>
      <c r="I22100" t="s">
        <v>22485</v>
      </c>
      <c r="J22100">
        <v>61.69</v>
      </c>
      <c r="M22100">
        <v>61.69</v>
      </c>
      <c r="N22100">
        <f t="shared" si="345"/>
        <v>0</v>
      </c>
    </row>
    <row r="22101" spans="1:14" x14ac:dyDescent="0.2">
      <c r="A22101" t="s">
        <v>22021</v>
      </c>
      <c r="B22101" t="s">
        <v>40694</v>
      </c>
      <c r="I22101" t="s">
        <v>22485</v>
      </c>
      <c r="J22101">
        <v>1.97</v>
      </c>
      <c r="M22101">
        <v>1.97</v>
      </c>
      <c r="N22101">
        <f t="shared" si="345"/>
        <v>0</v>
      </c>
    </row>
    <row r="22102" spans="1:14" x14ac:dyDescent="0.2">
      <c r="A22102" t="s">
        <v>22022</v>
      </c>
      <c r="B22102" t="s">
        <v>40694</v>
      </c>
      <c r="I22102" t="s">
        <v>22485</v>
      </c>
      <c r="J22102">
        <v>1.92</v>
      </c>
      <c r="M22102">
        <v>1.92</v>
      </c>
      <c r="N22102">
        <f t="shared" si="345"/>
        <v>0</v>
      </c>
    </row>
    <row r="22103" spans="1:14" x14ac:dyDescent="0.2">
      <c r="A22103" t="s">
        <v>22023</v>
      </c>
      <c r="B22103" t="s">
        <v>40695</v>
      </c>
      <c r="I22103" t="s">
        <v>22485</v>
      </c>
      <c r="J22103">
        <v>10.8</v>
      </c>
      <c r="M22103">
        <v>10.8</v>
      </c>
      <c r="N22103">
        <f t="shared" si="345"/>
        <v>0</v>
      </c>
    </row>
    <row r="22104" spans="1:14" x14ac:dyDescent="0.2">
      <c r="A22104" t="s">
        <v>22024</v>
      </c>
      <c r="B22104" t="s">
        <v>40695</v>
      </c>
      <c r="I22104" t="s">
        <v>22485</v>
      </c>
      <c r="J22104">
        <v>10.78</v>
      </c>
      <c r="M22104">
        <v>10.78</v>
      </c>
      <c r="N22104">
        <f t="shared" si="345"/>
        <v>0</v>
      </c>
    </row>
    <row r="22105" spans="1:14" x14ac:dyDescent="0.2">
      <c r="A22105" t="s">
        <v>22025</v>
      </c>
      <c r="B22105" t="s">
        <v>40696</v>
      </c>
      <c r="I22105" t="s">
        <v>22485</v>
      </c>
      <c r="J22105">
        <v>118.71</v>
      </c>
      <c r="M22105">
        <v>118.71</v>
      </c>
      <c r="N22105">
        <f t="shared" si="345"/>
        <v>0</v>
      </c>
    </row>
    <row r="22106" spans="1:14" x14ac:dyDescent="0.2">
      <c r="A22106" t="s">
        <v>22026</v>
      </c>
      <c r="B22106" t="s">
        <v>40696</v>
      </c>
      <c r="I22106" t="s">
        <v>22485</v>
      </c>
      <c r="J22106">
        <v>113.89</v>
      </c>
      <c r="M22106">
        <v>113.89</v>
      </c>
      <c r="N22106">
        <f t="shared" si="345"/>
        <v>0</v>
      </c>
    </row>
    <row r="22107" spans="1:14" x14ac:dyDescent="0.2">
      <c r="A22107" t="s">
        <v>22027</v>
      </c>
      <c r="B22107" t="s">
        <v>40697</v>
      </c>
      <c r="I22107" t="s">
        <v>22485</v>
      </c>
      <c r="J22107">
        <v>7.29</v>
      </c>
      <c r="M22107">
        <v>7.29</v>
      </c>
      <c r="N22107">
        <f t="shared" si="345"/>
        <v>0</v>
      </c>
    </row>
    <row r="22108" spans="1:14" x14ac:dyDescent="0.2">
      <c r="A22108" t="s">
        <v>22028</v>
      </c>
      <c r="B22108" t="s">
        <v>40697</v>
      </c>
      <c r="I22108" t="s">
        <v>22485</v>
      </c>
      <c r="J22108">
        <v>7.27</v>
      </c>
      <c r="M22108">
        <v>7.27</v>
      </c>
      <c r="N22108">
        <f t="shared" si="345"/>
        <v>0</v>
      </c>
    </row>
    <row r="22109" spans="1:14" x14ac:dyDescent="0.2">
      <c r="A22109" t="s">
        <v>22029</v>
      </c>
      <c r="B22109" t="s">
        <v>40698</v>
      </c>
      <c r="I22109" t="s">
        <v>22485</v>
      </c>
      <c r="J22109">
        <v>2.58</v>
      </c>
      <c r="M22109">
        <v>2.58</v>
      </c>
      <c r="N22109">
        <f t="shared" si="345"/>
        <v>0</v>
      </c>
    </row>
    <row r="22110" spans="1:14" x14ac:dyDescent="0.2">
      <c r="A22110" t="s">
        <v>22030</v>
      </c>
      <c r="B22110" t="s">
        <v>40698</v>
      </c>
      <c r="I22110" t="s">
        <v>22485</v>
      </c>
      <c r="J22110">
        <v>2.57</v>
      </c>
      <c r="M22110">
        <v>2.57</v>
      </c>
      <c r="N22110">
        <f t="shared" si="345"/>
        <v>0</v>
      </c>
    </row>
    <row r="22111" spans="1:14" x14ac:dyDescent="0.2">
      <c r="A22111" t="s">
        <v>22031</v>
      </c>
      <c r="B22111" t="s">
        <v>40699</v>
      </c>
      <c r="I22111" t="s">
        <v>22480</v>
      </c>
      <c r="J22111">
        <v>112.17</v>
      </c>
      <c r="M22111">
        <v>112.17</v>
      </c>
      <c r="N22111">
        <f t="shared" si="345"/>
        <v>0</v>
      </c>
    </row>
    <row r="22112" spans="1:14" x14ac:dyDescent="0.2">
      <c r="A22112" t="s">
        <v>22032</v>
      </c>
      <c r="B22112" t="s">
        <v>40699</v>
      </c>
      <c r="I22112" t="s">
        <v>22480</v>
      </c>
      <c r="J22112">
        <v>103.8</v>
      </c>
      <c r="M22112">
        <v>103.8</v>
      </c>
      <c r="N22112">
        <f t="shared" si="345"/>
        <v>0</v>
      </c>
    </row>
    <row r="22113" spans="1:14" x14ac:dyDescent="0.2">
      <c r="A22113" t="s">
        <v>22033</v>
      </c>
      <c r="B22113" t="s">
        <v>40700</v>
      </c>
      <c r="I22113" t="s">
        <v>22480</v>
      </c>
      <c r="J22113">
        <v>76.569999999999993</v>
      </c>
      <c r="M22113">
        <v>76.569999999999993</v>
      </c>
      <c r="N22113">
        <f t="shared" si="345"/>
        <v>0</v>
      </c>
    </row>
    <row r="22114" spans="1:14" x14ac:dyDescent="0.2">
      <c r="A22114" t="s">
        <v>22034</v>
      </c>
      <c r="B22114" t="s">
        <v>40700</v>
      </c>
      <c r="I22114" t="s">
        <v>22480</v>
      </c>
      <c r="J22114">
        <v>70.83</v>
      </c>
      <c r="M22114">
        <v>70.83</v>
      </c>
      <c r="N22114">
        <f t="shared" si="345"/>
        <v>0</v>
      </c>
    </row>
    <row r="22115" spans="1:14" x14ac:dyDescent="0.2">
      <c r="A22115" t="s">
        <v>22035</v>
      </c>
      <c r="B22115" t="s">
        <v>40701</v>
      </c>
      <c r="I22115" t="s">
        <v>1898</v>
      </c>
      <c r="J22115">
        <v>118.39</v>
      </c>
      <c r="M22115">
        <v>118.39</v>
      </c>
      <c r="N22115">
        <f t="shared" si="345"/>
        <v>0</v>
      </c>
    </row>
    <row r="22116" spans="1:14" x14ac:dyDescent="0.2">
      <c r="A22116" t="s">
        <v>22036</v>
      </c>
      <c r="B22116" t="s">
        <v>40701</v>
      </c>
      <c r="I22116" t="s">
        <v>1898</v>
      </c>
      <c r="J22116">
        <v>102.7</v>
      </c>
      <c r="M22116">
        <v>102.7</v>
      </c>
      <c r="N22116">
        <f t="shared" si="345"/>
        <v>0</v>
      </c>
    </row>
    <row r="22117" spans="1:14" x14ac:dyDescent="0.2">
      <c r="A22117" t="s">
        <v>22037</v>
      </c>
      <c r="B22117" t="s">
        <v>40702</v>
      </c>
      <c r="I22117" t="s">
        <v>1898</v>
      </c>
      <c r="J22117">
        <v>129.4</v>
      </c>
      <c r="M22117">
        <v>129.4</v>
      </c>
      <c r="N22117">
        <f t="shared" si="345"/>
        <v>0</v>
      </c>
    </row>
    <row r="22118" spans="1:14" x14ac:dyDescent="0.2">
      <c r="A22118" t="s">
        <v>22038</v>
      </c>
      <c r="B22118" t="s">
        <v>40702</v>
      </c>
      <c r="I22118" t="s">
        <v>1898</v>
      </c>
      <c r="J22118">
        <v>113.11</v>
      </c>
      <c r="M22118">
        <v>113.11</v>
      </c>
      <c r="N22118">
        <f t="shared" si="345"/>
        <v>0</v>
      </c>
    </row>
    <row r="22119" spans="1:14" x14ac:dyDescent="0.2">
      <c r="A22119" t="s">
        <v>22039</v>
      </c>
      <c r="B22119" t="s">
        <v>22486</v>
      </c>
      <c r="I22119" t="s">
        <v>5</v>
      </c>
      <c r="J22119">
        <v>62.81</v>
      </c>
      <c r="M22119">
        <v>62.81</v>
      </c>
      <c r="N22119">
        <f t="shared" si="345"/>
        <v>0</v>
      </c>
    </row>
    <row r="22120" spans="1:14" x14ac:dyDescent="0.2">
      <c r="A22120" t="s">
        <v>22040</v>
      </c>
      <c r="B22120" t="s">
        <v>22486</v>
      </c>
      <c r="I22120" t="s">
        <v>5</v>
      </c>
      <c r="J22120">
        <v>59</v>
      </c>
      <c r="M22120">
        <v>59</v>
      </c>
      <c r="N22120">
        <f t="shared" si="345"/>
        <v>0</v>
      </c>
    </row>
    <row r="22121" spans="1:14" x14ac:dyDescent="0.2">
      <c r="A22121" t="s">
        <v>22041</v>
      </c>
      <c r="B22121" t="s">
        <v>40703</v>
      </c>
      <c r="I22121" t="s">
        <v>5</v>
      </c>
      <c r="J22121">
        <v>101.97</v>
      </c>
      <c r="M22121">
        <v>101.97</v>
      </c>
      <c r="N22121">
        <f t="shared" si="345"/>
        <v>0</v>
      </c>
    </row>
    <row r="22122" spans="1:14" x14ac:dyDescent="0.2">
      <c r="A22122" t="s">
        <v>22042</v>
      </c>
      <c r="B22122" t="s">
        <v>40703</v>
      </c>
      <c r="I22122" t="s">
        <v>5</v>
      </c>
      <c r="J22122">
        <v>97.03</v>
      </c>
      <c r="M22122">
        <v>97.03</v>
      </c>
      <c r="N22122">
        <f t="shared" si="345"/>
        <v>0</v>
      </c>
    </row>
    <row r="22123" spans="1:14" x14ac:dyDescent="0.2">
      <c r="A22123" t="s">
        <v>22043</v>
      </c>
      <c r="B22123" t="s">
        <v>40704</v>
      </c>
      <c r="I22123" t="s">
        <v>5</v>
      </c>
      <c r="J22123">
        <v>220.86</v>
      </c>
      <c r="M22123">
        <v>220.86</v>
      </c>
      <c r="N22123">
        <f t="shared" si="345"/>
        <v>0</v>
      </c>
    </row>
    <row r="22124" spans="1:14" x14ac:dyDescent="0.2">
      <c r="A22124" t="s">
        <v>22044</v>
      </c>
      <c r="B22124" t="s">
        <v>40704</v>
      </c>
      <c r="I22124" t="s">
        <v>5</v>
      </c>
      <c r="J22124">
        <v>212.47</v>
      </c>
      <c r="M22124">
        <v>212.47</v>
      </c>
      <c r="N22124">
        <f t="shared" si="345"/>
        <v>0</v>
      </c>
    </row>
    <row r="22125" spans="1:14" x14ac:dyDescent="0.2">
      <c r="A22125" t="s">
        <v>22045</v>
      </c>
      <c r="B22125" t="s">
        <v>40705</v>
      </c>
      <c r="I22125" t="s">
        <v>22046</v>
      </c>
      <c r="J22125">
        <v>45.08</v>
      </c>
      <c r="M22125">
        <v>45.08</v>
      </c>
      <c r="N22125">
        <f t="shared" si="345"/>
        <v>0</v>
      </c>
    </row>
    <row r="22126" spans="1:14" x14ac:dyDescent="0.2">
      <c r="A22126" t="s">
        <v>22047</v>
      </c>
      <c r="B22126" t="s">
        <v>40705</v>
      </c>
      <c r="I22126" t="s">
        <v>22046</v>
      </c>
      <c r="J22126">
        <v>39.770000000000003</v>
      </c>
      <c r="M22126">
        <v>39.770000000000003</v>
      </c>
      <c r="N22126">
        <f t="shared" si="345"/>
        <v>0</v>
      </c>
    </row>
    <row r="22127" spans="1:14" x14ac:dyDescent="0.2">
      <c r="A22127" t="s">
        <v>22048</v>
      </c>
      <c r="B22127" t="s">
        <v>40706</v>
      </c>
      <c r="I22127" t="s">
        <v>3</v>
      </c>
      <c r="J22127">
        <v>3.7</v>
      </c>
      <c r="M22127">
        <v>3.7</v>
      </c>
      <c r="N22127">
        <f t="shared" si="345"/>
        <v>0</v>
      </c>
    </row>
    <row r="22128" spans="1:14" x14ac:dyDescent="0.2">
      <c r="A22128" t="s">
        <v>22049</v>
      </c>
      <c r="B22128" t="s">
        <v>40706</v>
      </c>
      <c r="I22128" t="s">
        <v>3</v>
      </c>
      <c r="J22128">
        <v>3.57</v>
      </c>
      <c r="M22128">
        <v>3.57</v>
      </c>
      <c r="N22128">
        <f t="shared" si="345"/>
        <v>0</v>
      </c>
    </row>
    <row r="22129" spans="1:14" x14ac:dyDescent="0.2">
      <c r="A22129" t="s">
        <v>22050</v>
      </c>
      <c r="B22129" t="s">
        <v>40707</v>
      </c>
      <c r="I22129" t="s">
        <v>22487</v>
      </c>
      <c r="J22129">
        <v>11.58</v>
      </c>
      <c r="M22129">
        <v>11.58</v>
      </c>
      <c r="N22129">
        <f t="shared" si="345"/>
        <v>0</v>
      </c>
    </row>
    <row r="22130" spans="1:14" x14ac:dyDescent="0.2">
      <c r="A22130" t="s">
        <v>22051</v>
      </c>
      <c r="B22130" t="s">
        <v>40707</v>
      </c>
      <c r="I22130" t="s">
        <v>22487</v>
      </c>
      <c r="J22130">
        <v>11.58</v>
      </c>
      <c r="M22130">
        <v>11.58</v>
      </c>
      <c r="N22130">
        <f t="shared" si="345"/>
        <v>0</v>
      </c>
    </row>
    <row r="22131" spans="1:14" x14ac:dyDescent="0.2">
      <c r="A22131" t="s">
        <v>22052</v>
      </c>
      <c r="B22131" t="s">
        <v>40708</v>
      </c>
      <c r="I22131" t="s">
        <v>3</v>
      </c>
      <c r="J22131">
        <v>40.340000000000003</v>
      </c>
      <c r="M22131">
        <v>40.340000000000003</v>
      </c>
      <c r="N22131">
        <f t="shared" si="345"/>
        <v>0</v>
      </c>
    </row>
    <row r="22132" spans="1:14" x14ac:dyDescent="0.2">
      <c r="A22132" t="s">
        <v>22053</v>
      </c>
      <c r="B22132" t="s">
        <v>40708</v>
      </c>
      <c r="I22132" t="s">
        <v>3</v>
      </c>
      <c r="J22132">
        <v>34.96</v>
      </c>
      <c r="M22132">
        <v>34.96</v>
      </c>
      <c r="N22132">
        <f t="shared" si="345"/>
        <v>0</v>
      </c>
    </row>
    <row r="22133" spans="1:14" x14ac:dyDescent="0.2">
      <c r="A22133" t="s">
        <v>22054</v>
      </c>
      <c r="B22133" t="s">
        <v>40709</v>
      </c>
      <c r="I22133" t="s">
        <v>4</v>
      </c>
      <c r="J22133">
        <v>93.37</v>
      </c>
      <c r="M22133">
        <v>93.37</v>
      </c>
      <c r="N22133">
        <f t="shared" si="345"/>
        <v>0</v>
      </c>
    </row>
    <row r="22134" spans="1:14" x14ac:dyDescent="0.2">
      <c r="A22134" t="s">
        <v>22055</v>
      </c>
      <c r="B22134" t="s">
        <v>40709</v>
      </c>
      <c r="I22134" t="s">
        <v>4</v>
      </c>
      <c r="J22134">
        <v>85.96</v>
      </c>
      <c r="M22134">
        <v>85.96</v>
      </c>
      <c r="N22134">
        <f t="shared" si="345"/>
        <v>0</v>
      </c>
    </row>
    <row r="22135" spans="1:14" x14ac:dyDescent="0.2">
      <c r="A22135" t="s">
        <v>22056</v>
      </c>
      <c r="B22135" t="s">
        <v>40710</v>
      </c>
      <c r="I22135" t="s">
        <v>22480</v>
      </c>
      <c r="J22135">
        <v>625.25</v>
      </c>
      <c r="M22135">
        <v>625.25</v>
      </c>
      <c r="N22135">
        <f t="shared" si="345"/>
        <v>0</v>
      </c>
    </row>
    <row r="22136" spans="1:14" x14ac:dyDescent="0.2">
      <c r="A22136" t="s">
        <v>22057</v>
      </c>
      <c r="B22136" t="s">
        <v>40710</v>
      </c>
      <c r="I22136" t="s">
        <v>22480</v>
      </c>
      <c r="J22136">
        <v>603.04999999999995</v>
      </c>
      <c r="M22136">
        <v>603.04999999999995</v>
      </c>
      <c r="N22136">
        <f t="shared" si="345"/>
        <v>0</v>
      </c>
    </row>
    <row r="22137" spans="1:14" x14ac:dyDescent="0.2">
      <c r="A22137" t="s">
        <v>22058</v>
      </c>
      <c r="B22137" t="s">
        <v>22059</v>
      </c>
      <c r="I22137" t="s">
        <v>4</v>
      </c>
      <c r="J22137">
        <v>103.99</v>
      </c>
      <c r="M22137">
        <v>103.99</v>
      </c>
      <c r="N22137">
        <f t="shared" si="345"/>
        <v>0</v>
      </c>
    </row>
    <row r="22138" spans="1:14" x14ac:dyDescent="0.2">
      <c r="A22138" t="s">
        <v>22060</v>
      </c>
      <c r="B22138" t="s">
        <v>22059</v>
      </c>
      <c r="I22138" t="s">
        <v>4</v>
      </c>
      <c r="J22138">
        <v>97.58</v>
      </c>
      <c r="M22138">
        <v>97.58</v>
      </c>
      <c r="N22138">
        <f t="shared" si="345"/>
        <v>0</v>
      </c>
    </row>
    <row r="22139" spans="1:14" x14ac:dyDescent="0.2">
      <c r="A22139" t="s">
        <v>22061</v>
      </c>
      <c r="B22139" t="s">
        <v>40711</v>
      </c>
      <c r="I22139" t="s">
        <v>4</v>
      </c>
      <c r="J22139">
        <v>91.65</v>
      </c>
      <c r="M22139">
        <v>91.65</v>
      </c>
      <c r="N22139">
        <f t="shared" si="345"/>
        <v>0</v>
      </c>
    </row>
    <row r="22140" spans="1:14" x14ac:dyDescent="0.2">
      <c r="A22140" t="s">
        <v>22062</v>
      </c>
      <c r="B22140" t="s">
        <v>40711</v>
      </c>
      <c r="I22140" t="s">
        <v>4</v>
      </c>
      <c r="J22140">
        <v>84.95</v>
      </c>
      <c r="M22140">
        <v>84.95</v>
      </c>
      <c r="N22140">
        <f t="shared" si="345"/>
        <v>0</v>
      </c>
    </row>
    <row r="22141" spans="1:14" x14ac:dyDescent="0.2">
      <c r="A22141" t="s">
        <v>22063</v>
      </c>
      <c r="B22141" t="s">
        <v>40712</v>
      </c>
      <c r="I22141" t="s">
        <v>4</v>
      </c>
      <c r="J22141">
        <v>173.54</v>
      </c>
      <c r="M22141">
        <v>173.54</v>
      </c>
      <c r="N22141">
        <f t="shared" si="345"/>
        <v>0</v>
      </c>
    </row>
    <row r="22142" spans="1:14" x14ac:dyDescent="0.2">
      <c r="A22142" t="s">
        <v>22064</v>
      </c>
      <c r="B22142" t="s">
        <v>40712</v>
      </c>
      <c r="I22142" t="s">
        <v>4</v>
      </c>
      <c r="J22142">
        <v>157.72999999999999</v>
      </c>
      <c r="M22142">
        <v>157.72999999999999</v>
      </c>
      <c r="N22142">
        <f t="shared" si="345"/>
        <v>0</v>
      </c>
    </row>
    <row r="22143" spans="1:14" x14ac:dyDescent="0.2">
      <c r="A22143" t="s">
        <v>22065</v>
      </c>
      <c r="B22143" t="s">
        <v>40713</v>
      </c>
      <c r="I22143" t="s">
        <v>22480</v>
      </c>
      <c r="J22143">
        <v>137.16999999999999</v>
      </c>
      <c r="M22143">
        <v>137.16999999999999</v>
      </c>
      <c r="N22143">
        <f t="shared" si="345"/>
        <v>0</v>
      </c>
    </row>
    <row r="22144" spans="1:14" x14ac:dyDescent="0.2">
      <c r="A22144" t="s">
        <v>22066</v>
      </c>
      <c r="B22144" t="s">
        <v>40713</v>
      </c>
      <c r="I22144" t="s">
        <v>22480</v>
      </c>
      <c r="J22144">
        <v>129.38</v>
      </c>
      <c r="M22144">
        <v>129.38</v>
      </c>
      <c r="N22144">
        <f t="shared" si="345"/>
        <v>0</v>
      </c>
    </row>
    <row r="22145" spans="1:14" x14ac:dyDescent="0.2">
      <c r="A22145" t="s">
        <v>22067</v>
      </c>
      <c r="B22145" t="s">
        <v>40714</v>
      </c>
      <c r="I22145" t="s">
        <v>22480</v>
      </c>
      <c r="J22145">
        <v>271.31</v>
      </c>
      <c r="M22145">
        <v>271.31</v>
      </c>
      <c r="N22145">
        <f t="shared" si="345"/>
        <v>0</v>
      </c>
    </row>
    <row r="22146" spans="1:14" x14ac:dyDescent="0.2">
      <c r="A22146" t="s">
        <v>22068</v>
      </c>
      <c r="B22146" t="s">
        <v>40714</v>
      </c>
      <c r="I22146" t="s">
        <v>22480</v>
      </c>
      <c r="J22146">
        <v>259.82</v>
      </c>
      <c r="M22146">
        <v>259.82</v>
      </c>
      <c r="N22146">
        <f t="shared" si="345"/>
        <v>0</v>
      </c>
    </row>
    <row r="22147" spans="1:14" x14ac:dyDescent="0.2">
      <c r="A22147" t="s">
        <v>22069</v>
      </c>
      <c r="B22147" t="s">
        <v>40715</v>
      </c>
      <c r="I22147" t="s">
        <v>22480</v>
      </c>
      <c r="J22147">
        <v>415.66</v>
      </c>
      <c r="M22147">
        <v>415.66</v>
      </c>
      <c r="N22147">
        <f t="shared" si="345"/>
        <v>0</v>
      </c>
    </row>
    <row r="22148" spans="1:14" x14ac:dyDescent="0.2">
      <c r="A22148" t="s">
        <v>22070</v>
      </c>
      <c r="B22148" t="s">
        <v>40715</v>
      </c>
      <c r="I22148" t="s">
        <v>22480</v>
      </c>
      <c r="J22148">
        <v>400.57</v>
      </c>
      <c r="M22148">
        <v>400.57</v>
      </c>
      <c r="N22148">
        <f t="shared" ref="N22148:N22188" si="346">J22148-M22148</f>
        <v>0</v>
      </c>
    </row>
    <row r="22149" spans="1:14" x14ac:dyDescent="0.2">
      <c r="A22149" t="s">
        <v>22071</v>
      </c>
      <c r="B22149" t="s">
        <v>22072</v>
      </c>
      <c r="I22149" t="s">
        <v>4</v>
      </c>
      <c r="J22149">
        <v>20.260000000000002</v>
      </c>
      <c r="M22149">
        <v>20.260000000000002</v>
      </c>
      <c r="N22149">
        <f t="shared" si="346"/>
        <v>0</v>
      </c>
    </row>
    <row r="22150" spans="1:14" x14ac:dyDescent="0.2">
      <c r="A22150" t="s">
        <v>22073</v>
      </c>
      <c r="B22150" t="s">
        <v>22072</v>
      </c>
      <c r="I22150" t="s">
        <v>4</v>
      </c>
      <c r="J22150">
        <v>20.260000000000002</v>
      </c>
      <c r="M22150">
        <v>20.260000000000002</v>
      </c>
      <c r="N22150">
        <f t="shared" si="346"/>
        <v>0</v>
      </c>
    </row>
    <row r="22151" spans="1:14" x14ac:dyDescent="0.2">
      <c r="A22151" t="s">
        <v>22074</v>
      </c>
      <c r="B22151" t="s">
        <v>22488</v>
      </c>
      <c r="I22151" t="s">
        <v>5</v>
      </c>
      <c r="J22151">
        <v>2.1800000000000002</v>
      </c>
      <c r="M22151">
        <v>2.1800000000000002</v>
      </c>
      <c r="N22151">
        <f t="shared" si="346"/>
        <v>0</v>
      </c>
    </row>
    <row r="22152" spans="1:14" x14ac:dyDescent="0.2">
      <c r="A22152" t="s">
        <v>22075</v>
      </c>
      <c r="B22152" t="s">
        <v>22488</v>
      </c>
      <c r="I22152" t="s">
        <v>5</v>
      </c>
      <c r="J22152">
        <v>2.1800000000000002</v>
      </c>
      <c r="M22152">
        <v>2.1800000000000002</v>
      </c>
      <c r="N22152">
        <f t="shared" si="346"/>
        <v>0</v>
      </c>
    </row>
    <row r="22153" spans="1:14" x14ac:dyDescent="0.2">
      <c r="A22153" t="s">
        <v>22076</v>
      </c>
      <c r="B22153" t="s">
        <v>40716</v>
      </c>
      <c r="I22153" t="s">
        <v>3</v>
      </c>
      <c r="J22153">
        <v>28.5</v>
      </c>
      <c r="M22153">
        <v>28.5</v>
      </c>
      <c r="N22153">
        <f t="shared" si="346"/>
        <v>0</v>
      </c>
    </row>
    <row r="22154" spans="1:14" x14ac:dyDescent="0.2">
      <c r="A22154" t="s">
        <v>22077</v>
      </c>
      <c r="B22154" t="s">
        <v>40716</v>
      </c>
      <c r="I22154" t="s">
        <v>3</v>
      </c>
      <c r="J22154">
        <v>26.19</v>
      </c>
      <c r="M22154">
        <v>26.19</v>
      </c>
      <c r="N22154">
        <f t="shared" si="346"/>
        <v>0</v>
      </c>
    </row>
    <row r="22155" spans="1:14" x14ac:dyDescent="0.2">
      <c r="A22155" t="s">
        <v>22078</v>
      </c>
      <c r="B22155" t="s">
        <v>22079</v>
      </c>
      <c r="I22155" t="s">
        <v>4</v>
      </c>
      <c r="J22155">
        <v>107.88</v>
      </c>
      <c r="M22155">
        <v>107.88</v>
      </c>
      <c r="N22155">
        <f t="shared" si="346"/>
        <v>0</v>
      </c>
    </row>
    <row r="22156" spans="1:14" x14ac:dyDescent="0.2">
      <c r="A22156" t="s">
        <v>22080</v>
      </c>
      <c r="B22156" t="s">
        <v>22079</v>
      </c>
      <c r="I22156" t="s">
        <v>4</v>
      </c>
      <c r="J22156">
        <v>107.88</v>
      </c>
      <c r="M22156">
        <v>107.88</v>
      </c>
      <c r="N22156">
        <f t="shared" si="346"/>
        <v>0</v>
      </c>
    </row>
    <row r="22157" spans="1:14" x14ac:dyDescent="0.2">
      <c r="A22157" t="s">
        <v>22081</v>
      </c>
      <c r="B22157" t="s">
        <v>22082</v>
      </c>
      <c r="I22157" t="s">
        <v>4</v>
      </c>
      <c r="J22157">
        <v>5.4</v>
      </c>
      <c r="M22157">
        <v>5.4</v>
      </c>
      <c r="N22157">
        <f t="shared" si="346"/>
        <v>0</v>
      </c>
    </row>
    <row r="22158" spans="1:14" x14ac:dyDescent="0.2">
      <c r="A22158" t="s">
        <v>22083</v>
      </c>
      <c r="B22158" t="s">
        <v>22082</v>
      </c>
      <c r="I22158" t="s">
        <v>4</v>
      </c>
      <c r="J22158">
        <v>5.4</v>
      </c>
      <c r="M22158">
        <v>5.4</v>
      </c>
      <c r="N22158">
        <f t="shared" si="346"/>
        <v>0</v>
      </c>
    </row>
    <row r="22159" spans="1:14" x14ac:dyDescent="0.2">
      <c r="A22159" t="s">
        <v>22084</v>
      </c>
      <c r="B22159" t="s">
        <v>22085</v>
      </c>
      <c r="I22159" t="s">
        <v>4</v>
      </c>
      <c r="J22159">
        <v>26.4</v>
      </c>
      <c r="M22159">
        <v>26.4</v>
      </c>
      <c r="N22159">
        <f t="shared" si="346"/>
        <v>0</v>
      </c>
    </row>
    <row r="22160" spans="1:14" x14ac:dyDescent="0.2">
      <c r="A22160" t="s">
        <v>22086</v>
      </c>
      <c r="B22160" t="s">
        <v>22085</v>
      </c>
      <c r="I22160" t="s">
        <v>4</v>
      </c>
      <c r="J22160">
        <v>26.4</v>
      </c>
      <c r="M22160">
        <v>26.4</v>
      </c>
      <c r="N22160">
        <f t="shared" si="346"/>
        <v>0</v>
      </c>
    </row>
    <row r="22161" spans="1:14" x14ac:dyDescent="0.2">
      <c r="A22161" t="s">
        <v>22087</v>
      </c>
      <c r="B22161" t="s">
        <v>22088</v>
      </c>
      <c r="I22161" t="s">
        <v>4</v>
      </c>
      <c r="J22161">
        <v>18.28</v>
      </c>
      <c r="M22161">
        <v>18.28</v>
      </c>
      <c r="N22161">
        <f t="shared" si="346"/>
        <v>0</v>
      </c>
    </row>
    <row r="22162" spans="1:14" x14ac:dyDescent="0.2">
      <c r="A22162" t="s">
        <v>22089</v>
      </c>
      <c r="B22162" t="s">
        <v>22088</v>
      </c>
      <c r="I22162" t="s">
        <v>4</v>
      </c>
      <c r="J22162">
        <v>18.28</v>
      </c>
      <c r="M22162">
        <v>18.28</v>
      </c>
      <c r="N22162">
        <f t="shared" si="346"/>
        <v>0</v>
      </c>
    </row>
    <row r="22163" spans="1:14" x14ac:dyDescent="0.2">
      <c r="A22163" t="s">
        <v>22090</v>
      </c>
      <c r="B22163" t="s">
        <v>22091</v>
      </c>
      <c r="I22163" t="s">
        <v>4</v>
      </c>
      <c r="J22163">
        <v>155.72999999999999</v>
      </c>
      <c r="M22163">
        <v>155.72999999999999</v>
      </c>
      <c r="N22163">
        <f t="shared" si="346"/>
        <v>0</v>
      </c>
    </row>
    <row r="22164" spans="1:14" x14ac:dyDescent="0.2">
      <c r="A22164" t="s">
        <v>22092</v>
      </c>
      <c r="B22164" t="s">
        <v>22091</v>
      </c>
      <c r="I22164" t="s">
        <v>4</v>
      </c>
      <c r="J22164">
        <v>155.72999999999999</v>
      </c>
      <c r="M22164">
        <v>155.72999999999999</v>
      </c>
      <c r="N22164">
        <f t="shared" si="346"/>
        <v>0</v>
      </c>
    </row>
    <row r="22165" spans="1:14" x14ac:dyDescent="0.2">
      <c r="A22165" t="s">
        <v>22093</v>
      </c>
      <c r="B22165" t="s">
        <v>22094</v>
      </c>
      <c r="I22165" t="s">
        <v>4</v>
      </c>
      <c r="J22165">
        <v>30.78</v>
      </c>
      <c r="M22165">
        <v>30.78</v>
      </c>
      <c r="N22165">
        <f t="shared" si="346"/>
        <v>0</v>
      </c>
    </row>
    <row r="22166" spans="1:14" x14ac:dyDescent="0.2">
      <c r="A22166" t="s">
        <v>22095</v>
      </c>
      <c r="B22166" t="s">
        <v>22094</v>
      </c>
      <c r="I22166" t="s">
        <v>4</v>
      </c>
      <c r="J22166">
        <v>30.78</v>
      </c>
      <c r="M22166">
        <v>30.78</v>
      </c>
      <c r="N22166">
        <f t="shared" si="346"/>
        <v>0</v>
      </c>
    </row>
    <row r="22167" spans="1:14" x14ac:dyDescent="0.2">
      <c r="A22167" t="s">
        <v>22096</v>
      </c>
      <c r="B22167" t="s">
        <v>22097</v>
      </c>
      <c r="I22167" t="s">
        <v>4</v>
      </c>
      <c r="J22167">
        <v>55.8</v>
      </c>
      <c r="M22167">
        <v>55.8</v>
      </c>
      <c r="N22167">
        <f t="shared" si="346"/>
        <v>0</v>
      </c>
    </row>
    <row r="22168" spans="1:14" x14ac:dyDescent="0.2">
      <c r="A22168" t="s">
        <v>22098</v>
      </c>
      <c r="B22168" t="s">
        <v>22097</v>
      </c>
      <c r="I22168" t="s">
        <v>4</v>
      </c>
      <c r="J22168">
        <v>55.8</v>
      </c>
      <c r="M22168">
        <v>55.8</v>
      </c>
      <c r="N22168">
        <f t="shared" si="346"/>
        <v>0</v>
      </c>
    </row>
    <row r="22169" spans="1:14" x14ac:dyDescent="0.2">
      <c r="A22169" t="s">
        <v>22099</v>
      </c>
      <c r="B22169" t="s">
        <v>22100</v>
      </c>
      <c r="I22169" t="s">
        <v>4</v>
      </c>
      <c r="J22169">
        <v>73.08</v>
      </c>
      <c r="M22169">
        <v>73.08</v>
      </c>
      <c r="N22169">
        <f t="shared" si="346"/>
        <v>0</v>
      </c>
    </row>
    <row r="22170" spans="1:14" x14ac:dyDescent="0.2">
      <c r="A22170" t="s">
        <v>22101</v>
      </c>
      <c r="B22170" t="s">
        <v>22100</v>
      </c>
      <c r="I22170" t="s">
        <v>4</v>
      </c>
      <c r="J22170">
        <v>73.08</v>
      </c>
      <c r="M22170">
        <v>73.08</v>
      </c>
      <c r="N22170">
        <f t="shared" si="346"/>
        <v>0</v>
      </c>
    </row>
    <row r="22171" spans="1:14" x14ac:dyDescent="0.2">
      <c r="A22171" t="s">
        <v>22102</v>
      </c>
      <c r="B22171" t="s">
        <v>22103</v>
      </c>
      <c r="I22171" t="s">
        <v>4</v>
      </c>
      <c r="J22171">
        <v>24.32</v>
      </c>
      <c r="M22171">
        <v>24.32</v>
      </c>
      <c r="N22171">
        <f t="shared" si="346"/>
        <v>0</v>
      </c>
    </row>
    <row r="22172" spans="1:14" x14ac:dyDescent="0.2">
      <c r="A22172" t="s">
        <v>22104</v>
      </c>
      <c r="B22172" t="s">
        <v>22103</v>
      </c>
      <c r="I22172" t="s">
        <v>4</v>
      </c>
      <c r="J22172">
        <v>24.32</v>
      </c>
      <c r="M22172">
        <v>24.32</v>
      </c>
      <c r="N22172">
        <f t="shared" si="346"/>
        <v>0</v>
      </c>
    </row>
    <row r="22173" spans="1:14" x14ac:dyDescent="0.2">
      <c r="A22173" t="s">
        <v>28355</v>
      </c>
      <c r="B22173" t="s">
        <v>40717</v>
      </c>
      <c r="I22173" t="s">
        <v>20</v>
      </c>
      <c r="J22173">
        <v>1657.23</v>
      </c>
      <c r="M22173">
        <v>1657.23</v>
      </c>
      <c r="N22173">
        <f t="shared" si="346"/>
        <v>0</v>
      </c>
    </row>
    <row r="22174" spans="1:14" x14ac:dyDescent="0.2">
      <c r="A22174" t="s">
        <v>28356</v>
      </c>
      <c r="B22174" t="s">
        <v>40717</v>
      </c>
      <c r="I22174" t="s">
        <v>20</v>
      </c>
      <c r="J22174">
        <v>1595.82</v>
      </c>
      <c r="M22174">
        <v>1595.82</v>
      </c>
      <c r="N22174">
        <f t="shared" si="346"/>
        <v>0</v>
      </c>
    </row>
    <row r="22175" spans="1:14" x14ac:dyDescent="0.2">
      <c r="A22175" t="s">
        <v>28357</v>
      </c>
      <c r="B22175" t="s">
        <v>28358</v>
      </c>
      <c r="I22175" t="s">
        <v>3</v>
      </c>
      <c r="J22175">
        <v>61.23</v>
      </c>
      <c r="M22175">
        <v>61.23</v>
      </c>
      <c r="N22175">
        <f t="shared" si="346"/>
        <v>0</v>
      </c>
    </row>
    <row r="22176" spans="1:14" x14ac:dyDescent="0.2">
      <c r="A22176" t="s">
        <v>28359</v>
      </c>
      <c r="B22176" t="s">
        <v>28358</v>
      </c>
      <c r="I22176" t="s">
        <v>3</v>
      </c>
      <c r="J22176">
        <v>58.3</v>
      </c>
      <c r="M22176">
        <v>58.3</v>
      </c>
      <c r="N22176">
        <f t="shared" si="346"/>
        <v>0</v>
      </c>
    </row>
    <row r="22177" spans="1:14" x14ac:dyDescent="0.2">
      <c r="A22177" t="s">
        <v>28360</v>
      </c>
      <c r="B22177" t="s">
        <v>28361</v>
      </c>
      <c r="I22177" t="s">
        <v>20</v>
      </c>
      <c r="J22177">
        <v>85.14</v>
      </c>
      <c r="M22177">
        <v>85.14</v>
      </c>
      <c r="N22177">
        <f t="shared" si="346"/>
        <v>0</v>
      </c>
    </row>
    <row r="22178" spans="1:14" x14ac:dyDescent="0.2">
      <c r="A22178" t="s">
        <v>28362</v>
      </c>
      <c r="B22178" t="s">
        <v>28361</v>
      </c>
      <c r="I22178" t="s">
        <v>20</v>
      </c>
      <c r="J22178">
        <v>82.03</v>
      </c>
      <c r="M22178">
        <v>82.03</v>
      </c>
      <c r="N22178">
        <f t="shared" si="346"/>
        <v>0</v>
      </c>
    </row>
    <row r="22179" spans="1:14" x14ac:dyDescent="0.2">
      <c r="A22179" t="s">
        <v>28363</v>
      </c>
      <c r="B22179" t="s">
        <v>28364</v>
      </c>
      <c r="I22179" t="s">
        <v>3</v>
      </c>
      <c r="J22179">
        <v>17.62</v>
      </c>
      <c r="M22179">
        <v>17.62</v>
      </c>
      <c r="N22179">
        <f t="shared" si="346"/>
        <v>0</v>
      </c>
    </row>
    <row r="22180" spans="1:14" x14ac:dyDescent="0.2">
      <c r="A22180" t="s">
        <v>28365</v>
      </c>
      <c r="B22180" t="s">
        <v>28364</v>
      </c>
      <c r="I22180" t="s">
        <v>3</v>
      </c>
      <c r="J22180">
        <v>15.97</v>
      </c>
      <c r="M22180">
        <v>15.97</v>
      </c>
      <c r="N22180">
        <f t="shared" si="346"/>
        <v>0</v>
      </c>
    </row>
    <row r="22181" spans="1:14" x14ac:dyDescent="0.2">
      <c r="A22181" t="s">
        <v>28366</v>
      </c>
      <c r="B22181" t="s">
        <v>40718</v>
      </c>
      <c r="I22181" t="s">
        <v>5</v>
      </c>
      <c r="J22181">
        <v>11.51</v>
      </c>
      <c r="M22181">
        <v>11.51</v>
      </c>
      <c r="N22181">
        <f t="shared" si="346"/>
        <v>0</v>
      </c>
    </row>
    <row r="22182" spans="1:14" x14ac:dyDescent="0.2">
      <c r="A22182" t="s">
        <v>28367</v>
      </c>
      <c r="B22182" t="s">
        <v>40718</v>
      </c>
      <c r="I22182" t="s">
        <v>5</v>
      </c>
      <c r="J22182">
        <v>10.67</v>
      </c>
      <c r="M22182">
        <v>10.67</v>
      </c>
      <c r="N22182">
        <f t="shared" si="346"/>
        <v>0</v>
      </c>
    </row>
    <row r="22183" spans="1:14" x14ac:dyDescent="0.2">
      <c r="A22183" t="s">
        <v>22105</v>
      </c>
      <c r="B22183" t="s">
        <v>22489</v>
      </c>
      <c r="I22183" t="s">
        <v>3</v>
      </c>
      <c r="J22183">
        <v>34.200000000000003</v>
      </c>
      <c r="M22183">
        <v>34.200000000000003</v>
      </c>
      <c r="N22183">
        <f t="shared" si="346"/>
        <v>0</v>
      </c>
    </row>
    <row r="22184" spans="1:14" x14ac:dyDescent="0.2">
      <c r="A22184" t="s">
        <v>22106</v>
      </c>
      <c r="B22184" t="s">
        <v>22489</v>
      </c>
      <c r="I22184" t="s">
        <v>3</v>
      </c>
      <c r="J22184">
        <v>34.200000000000003</v>
      </c>
      <c r="M22184">
        <v>34.200000000000003</v>
      </c>
      <c r="N22184">
        <f t="shared" si="346"/>
        <v>0</v>
      </c>
    </row>
    <row r="22185" spans="1:14" x14ac:dyDescent="0.2">
      <c r="A22185" t="s">
        <v>22107</v>
      </c>
      <c r="B22185" t="s">
        <v>22108</v>
      </c>
      <c r="I22185" t="s">
        <v>5</v>
      </c>
      <c r="J22185">
        <v>1.82</v>
      </c>
      <c r="M22185">
        <v>1.82</v>
      </c>
      <c r="N22185">
        <f t="shared" si="346"/>
        <v>0</v>
      </c>
    </row>
    <row r="22186" spans="1:14" x14ac:dyDescent="0.2">
      <c r="A22186" t="s">
        <v>22109</v>
      </c>
      <c r="B22186" t="s">
        <v>22108</v>
      </c>
      <c r="I22186" t="s">
        <v>5</v>
      </c>
      <c r="J22186">
        <v>1.82</v>
      </c>
      <c r="M22186">
        <v>1.82</v>
      </c>
      <c r="N22186">
        <f t="shared" si="346"/>
        <v>0</v>
      </c>
    </row>
    <row r="22187" spans="1:14" ht="25.5" x14ac:dyDescent="0.2">
      <c r="A22187" t="s">
        <v>22110</v>
      </c>
      <c r="B22187" s="319" t="s">
        <v>40719</v>
      </c>
      <c r="I22187" t="s">
        <v>20</v>
      </c>
      <c r="J22187">
        <v>312.11</v>
      </c>
      <c r="M22187">
        <v>312.11</v>
      </c>
      <c r="N22187">
        <f t="shared" si="346"/>
        <v>0</v>
      </c>
    </row>
    <row r="22188" spans="1:14" x14ac:dyDescent="0.2">
      <c r="A22188" t="s">
        <v>22111</v>
      </c>
      <c r="B22188" t="s">
        <v>40719</v>
      </c>
      <c r="I22188" t="s">
        <v>20</v>
      </c>
      <c r="J22188">
        <v>312.11</v>
      </c>
      <c r="M22188">
        <v>312.11</v>
      </c>
      <c r="N22188">
        <f t="shared" si="346"/>
        <v>0</v>
      </c>
    </row>
    <row r="22189" spans="1:14" x14ac:dyDescent="0.2">
      <c r="J22189" s="378"/>
    </row>
    <row r="22190" spans="1:14" x14ac:dyDescent="0.2">
      <c r="J22190" s="378"/>
    </row>
    <row r="22191" spans="1:14" x14ac:dyDescent="0.2">
      <c r="J22191" s="378"/>
    </row>
    <row r="22192" spans="1:14" x14ac:dyDescent="0.2">
      <c r="J22192" s="378"/>
    </row>
    <row r="22193" spans="10:10" x14ac:dyDescent="0.2">
      <c r="J22193" s="378"/>
    </row>
    <row r="22194" spans="10:10" x14ac:dyDescent="0.2">
      <c r="J22194" s="378"/>
    </row>
    <row r="22195" spans="10:10" x14ac:dyDescent="0.2">
      <c r="J22195" s="378"/>
    </row>
    <row r="22196" spans="10:10" x14ac:dyDescent="0.2">
      <c r="J22196" s="378"/>
    </row>
    <row r="22197" spans="10:10" x14ac:dyDescent="0.2">
      <c r="J22197" s="378"/>
    </row>
    <row r="22198" spans="10:10" x14ac:dyDescent="0.2">
      <c r="J22198" s="378"/>
    </row>
    <row r="22199" spans="10:10" x14ac:dyDescent="0.2">
      <c r="J22199" s="378"/>
    </row>
    <row r="22200" spans="10:10" x14ac:dyDescent="0.2">
      <c r="J22200" s="378"/>
    </row>
    <row r="22201" spans="10:10" x14ac:dyDescent="0.2">
      <c r="J22201" s="378"/>
    </row>
    <row r="22202" spans="10:10" x14ac:dyDescent="0.2">
      <c r="J22202" s="378"/>
    </row>
    <row r="22203" spans="10:10" x14ac:dyDescent="0.2">
      <c r="J22203" s="378"/>
    </row>
    <row r="22204" spans="10:10" x14ac:dyDescent="0.2">
      <c r="J22204" s="378"/>
    </row>
    <row r="22205" spans="10:10" x14ac:dyDescent="0.2">
      <c r="J22205" s="378"/>
    </row>
    <row r="22206" spans="10:10" x14ac:dyDescent="0.2">
      <c r="J22206" s="378"/>
    </row>
    <row r="22207" spans="10:10" x14ac:dyDescent="0.2">
      <c r="J22207" s="378"/>
    </row>
    <row r="22208" spans="10:10" x14ac:dyDescent="0.2">
      <c r="J22208" s="378"/>
    </row>
    <row r="22209" spans="10:10" x14ac:dyDescent="0.2">
      <c r="J22209" s="378"/>
    </row>
    <row r="22210" spans="10:10" x14ac:dyDescent="0.2">
      <c r="J22210" s="378"/>
    </row>
    <row r="22211" spans="10:10" x14ac:dyDescent="0.2">
      <c r="J22211" s="378"/>
    </row>
    <row r="22212" spans="10:10" x14ac:dyDescent="0.2">
      <c r="J22212" s="378"/>
    </row>
    <row r="22213" spans="10:10" x14ac:dyDescent="0.2">
      <c r="J22213" s="378"/>
    </row>
    <row r="22214" spans="10:10" x14ac:dyDescent="0.2">
      <c r="J22214" s="378"/>
    </row>
    <row r="22215" spans="10:10" x14ac:dyDescent="0.2">
      <c r="J22215" s="378"/>
    </row>
    <row r="22216" spans="10:10" x14ac:dyDescent="0.2">
      <c r="J22216" s="378"/>
    </row>
    <row r="22217" spans="10:10" x14ac:dyDescent="0.2">
      <c r="J22217" s="378"/>
    </row>
    <row r="22218" spans="10:10" x14ac:dyDescent="0.2">
      <c r="J22218" s="378"/>
    </row>
    <row r="22219" spans="10:10" x14ac:dyDescent="0.2">
      <c r="J22219" s="378"/>
    </row>
    <row r="22220" spans="10:10" x14ac:dyDescent="0.2">
      <c r="J22220" s="378"/>
    </row>
    <row r="22221" spans="10:10" x14ac:dyDescent="0.2">
      <c r="J22221" s="378"/>
    </row>
    <row r="22222" spans="10:10" x14ac:dyDescent="0.2">
      <c r="J22222" s="378"/>
    </row>
    <row r="22223" spans="10:10" x14ac:dyDescent="0.2">
      <c r="J22223" s="378"/>
    </row>
    <row r="22224" spans="10:10" x14ac:dyDescent="0.2">
      <c r="J22224" s="378"/>
    </row>
    <row r="22225" spans="10:10" x14ac:dyDescent="0.2">
      <c r="J22225" s="378"/>
    </row>
    <row r="22226" spans="10:10" x14ac:dyDescent="0.2">
      <c r="J22226" s="378"/>
    </row>
    <row r="22227" spans="10:10" x14ac:dyDescent="0.2">
      <c r="J22227" s="378"/>
    </row>
    <row r="22228" spans="10:10" x14ac:dyDescent="0.2">
      <c r="J22228" s="378"/>
    </row>
    <row r="22229" spans="10:10" x14ac:dyDescent="0.2">
      <c r="J22229" s="378"/>
    </row>
    <row r="22230" spans="10:10" x14ac:dyDescent="0.2">
      <c r="J22230" s="378"/>
    </row>
    <row r="22231" spans="10:10" x14ac:dyDescent="0.2">
      <c r="J22231" s="378"/>
    </row>
    <row r="22232" spans="10:10" x14ac:dyDescent="0.2">
      <c r="J22232" s="378"/>
    </row>
    <row r="22233" spans="10:10" x14ac:dyDescent="0.2">
      <c r="J22233" s="378"/>
    </row>
    <row r="22234" spans="10:10" x14ac:dyDescent="0.2">
      <c r="J22234" s="378"/>
    </row>
    <row r="22235" spans="10:10" x14ac:dyDescent="0.2">
      <c r="J22235" s="378"/>
    </row>
    <row r="22236" spans="10:10" x14ac:dyDescent="0.2">
      <c r="J22236" s="378"/>
    </row>
    <row r="22237" spans="10:10" x14ac:dyDescent="0.2">
      <c r="J22237" s="378"/>
    </row>
    <row r="22238" spans="10:10" x14ac:dyDescent="0.2">
      <c r="J22238" s="378"/>
    </row>
    <row r="22239" spans="10:10" x14ac:dyDescent="0.2">
      <c r="J22239" s="378"/>
    </row>
    <row r="22240" spans="10:10" x14ac:dyDescent="0.2">
      <c r="J22240" s="378"/>
    </row>
    <row r="22241" spans="10:10" x14ac:dyDescent="0.2">
      <c r="J22241" s="378"/>
    </row>
    <row r="22242" spans="10:10" x14ac:dyDescent="0.2">
      <c r="J22242" s="378"/>
    </row>
    <row r="22243" spans="10:10" x14ac:dyDescent="0.2">
      <c r="J22243" s="378"/>
    </row>
    <row r="22244" spans="10:10" x14ac:dyDescent="0.2">
      <c r="J22244" s="378"/>
    </row>
    <row r="22245" spans="10:10" x14ac:dyDescent="0.2">
      <c r="J22245" s="378"/>
    </row>
    <row r="22246" spans="10:10" x14ac:dyDescent="0.2">
      <c r="J22246" s="378"/>
    </row>
    <row r="22247" spans="10:10" x14ac:dyDescent="0.2">
      <c r="J22247" s="378"/>
    </row>
    <row r="22248" spans="10:10" x14ac:dyDescent="0.2">
      <c r="J22248" s="378"/>
    </row>
    <row r="22249" spans="10:10" x14ac:dyDescent="0.2">
      <c r="J22249" s="378"/>
    </row>
    <row r="22250" spans="10:10" x14ac:dyDescent="0.2">
      <c r="J22250" s="378"/>
    </row>
    <row r="22251" spans="10:10" x14ac:dyDescent="0.2">
      <c r="J22251" s="378"/>
    </row>
    <row r="22252" spans="10:10" x14ac:dyDescent="0.2">
      <c r="J22252" s="378"/>
    </row>
    <row r="22253" spans="10:10" x14ac:dyDescent="0.2">
      <c r="J22253" s="378"/>
    </row>
    <row r="22254" spans="10:10" x14ac:dyDescent="0.2">
      <c r="J22254" s="378"/>
    </row>
    <row r="22255" spans="10:10" x14ac:dyDescent="0.2">
      <c r="J22255" s="378"/>
    </row>
    <row r="22256" spans="10:10" x14ac:dyDescent="0.2">
      <c r="J22256" s="378"/>
    </row>
    <row r="22257" spans="10:10" x14ac:dyDescent="0.2">
      <c r="J22257" s="378"/>
    </row>
    <row r="22258" spans="10:10" x14ac:dyDescent="0.2">
      <c r="J22258" s="378"/>
    </row>
    <row r="22259" spans="10:10" x14ac:dyDescent="0.2">
      <c r="J22259" s="378"/>
    </row>
    <row r="22260" spans="10:10" x14ac:dyDescent="0.2">
      <c r="J22260" s="378"/>
    </row>
    <row r="22261" spans="10:10" x14ac:dyDescent="0.2">
      <c r="J22261" s="378"/>
    </row>
    <row r="22262" spans="10:10" x14ac:dyDescent="0.2">
      <c r="J22262" s="378"/>
    </row>
    <row r="22263" spans="10:10" x14ac:dyDescent="0.2">
      <c r="J22263" s="378"/>
    </row>
    <row r="22264" spans="10:10" x14ac:dyDescent="0.2">
      <c r="J22264" s="378"/>
    </row>
    <row r="22265" spans="10:10" x14ac:dyDescent="0.2">
      <c r="J22265" s="378"/>
    </row>
    <row r="22266" spans="10:10" x14ac:dyDescent="0.2">
      <c r="J22266" s="378"/>
    </row>
    <row r="22267" spans="10:10" x14ac:dyDescent="0.2">
      <c r="J22267" s="378"/>
    </row>
    <row r="22268" spans="10:10" x14ac:dyDescent="0.2">
      <c r="J22268" s="378"/>
    </row>
    <row r="22269" spans="10:10" x14ac:dyDescent="0.2">
      <c r="J22269" s="378"/>
    </row>
    <row r="22270" spans="10:10" x14ac:dyDescent="0.2">
      <c r="J22270" s="378"/>
    </row>
    <row r="22271" spans="10:10" x14ac:dyDescent="0.2">
      <c r="J22271" s="378"/>
    </row>
    <row r="22272" spans="10:10" x14ac:dyDescent="0.2">
      <c r="J22272" s="378"/>
    </row>
    <row r="22273" spans="10:10" x14ac:dyDescent="0.2">
      <c r="J22273" s="378"/>
    </row>
    <row r="22274" spans="10:10" x14ac:dyDescent="0.2">
      <c r="J22274" s="378"/>
    </row>
    <row r="22275" spans="10:10" x14ac:dyDescent="0.2">
      <c r="J22275" s="378"/>
    </row>
    <row r="22276" spans="10:10" x14ac:dyDescent="0.2">
      <c r="J22276" s="378"/>
    </row>
    <row r="22277" spans="10:10" x14ac:dyDescent="0.2">
      <c r="J22277" s="378"/>
    </row>
    <row r="22278" spans="10:10" x14ac:dyDescent="0.2">
      <c r="J22278" s="378"/>
    </row>
    <row r="22279" spans="10:10" x14ac:dyDescent="0.2">
      <c r="J22279" s="378"/>
    </row>
    <row r="22280" spans="10:10" x14ac:dyDescent="0.2">
      <c r="J22280" s="378"/>
    </row>
    <row r="22281" spans="10:10" x14ac:dyDescent="0.2">
      <c r="J22281" s="378"/>
    </row>
    <row r="22282" spans="10:10" x14ac:dyDescent="0.2">
      <c r="J22282" s="378"/>
    </row>
    <row r="22283" spans="10:10" x14ac:dyDescent="0.2">
      <c r="J22283" s="378"/>
    </row>
    <row r="22284" spans="10:10" x14ac:dyDescent="0.2">
      <c r="J22284" s="378"/>
    </row>
    <row r="22285" spans="10:10" x14ac:dyDescent="0.2">
      <c r="J22285" s="378"/>
    </row>
    <row r="22286" spans="10:10" x14ac:dyDescent="0.2">
      <c r="J22286" s="378"/>
    </row>
    <row r="22287" spans="10:10" x14ac:dyDescent="0.2">
      <c r="J22287" s="378"/>
    </row>
    <row r="22288" spans="10:10" x14ac:dyDescent="0.2">
      <c r="J22288" s="378"/>
    </row>
    <row r="22289" spans="10:10" x14ac:dyDescent="0.2">
      <c r="J22289" s="378"/>
    </row>
    <row r="22290" spans="10:10" x14ac:dyDescent="0.2">
      <c r="J22290" s="378"/>
    </row>
    <row r="22291" spans="10:10" x14ac:dyDescent="0.2">
      <c r="J22291" s="378"/>
    </row>
    <row r="22292" spans="10:10" x14ac:dyDescent="0.2">
      <c r="J22292" s="378"/>
    </row>
    <row r="22293" spans="10:10" x14ac:dyDescent="0.2">
      <c r="J22293" s="378"/>
    </row>
    <row r="22294" spans="10:10" x14ac:dyDescent="0.2">
      <c r="J22294" s="378"/>
    </row>
    <row r="22295" spans="10:10" x14ac:dyDescent="0.2">
      <c r="J22295" s="378"/>
    </row>
    <row r="22296" spans="10:10" x14ac:dyDescent="0.2">
      <c r="J22296" s="378"/>
    </row>
    <row r="22297" spans="10:10" x14ac:dyDescent="0.2">
      <c r="J22297" s="378"/>
    </row>
    <row r="22298" spans="10:10" x14ac:dyDescent="0.2">
      <c r="J22298" s="378"/>
    </row>
    <row r="22299" spans="10:10" x14ac:dyDescent="0.2">
      <c r="J22299" s="378"/>
    </row>
    <row r="22300" spans="10:10" x14ac:dyDescent="0.2">
      <c r="J22300" s="378"/>
    </row>
    <row r="22301" spans="10:10" x14ac:dyDescent="0.2">
      <c r="J22301" s="378"/>
    </row>
    <row r="22302" spans="10:10" x14ac:dyDescent="0.2">
      <c r="J22302" s="378"/>
    </row>
    <row r="22303" spans="10:10" x14ac:dyDescent="0.2">
      <c r="J22303" s="378"/>
    </row>
    <row r="22304" spans="10:10" x14ac:dyDescent="0.2">
      <c r="J22304" s="378"/>
    </row>
    <row r="22305" spans="10:10" x14ac:dyDescent="0.2">
      <c r="J22305" s="378"/>
    </row>
    <row r="22306" spans="10:10" x14ac:dyDescent="0.2">
      <c r="J22306" s="378"/>
    </row>
    <row r="22307" spans="10:10" x14ac:dyDescent="0.2">
      <c r="J22307" s="378"/>
    </row>
    <row r="22308" spans="10:10" x14ac:dyDescent="0.2">
      <c r="J22308" s="378"/>
    </row>
    <row r="22309" spans="10:10" x14ac:dyDescent="0.2">
      <c r="J22309" s="378"/>
    </row>
    <row r="22310" spans="10:10" x14ac:dyDescent="0.2">
      <c r="J22310" s="378"/>
    </row>
    <row r="22311" spans="10:10" x14ac:dyDescent="0.2">
      <c r="J22311" s="378"/>
    </row>
    <row r="22312" spans="10:10" x14ac:dyDescent="0.2">
      <c r="J22312" s="378"/>
    </row>
    <row r="22313" spans="10:10" x14ac:dyDescent="0.2">
      <c r="J22313" s="378"/>
    </row>
    <row r="22314" spans="10:10" x14ac:dyDescent="0.2">
      <c r="J22314" s="378"/>
    </row>
    <row r="22315" spans="10:10" x14ac:dyDescent="0.2">
      <c r="J22315" s="378"/>
    </row>
    <row r="22316" spans="10:10" x14ac:dyDescent="0.2">
      <c r="J22316" s="378"/>
    </row>
    <row r="22317" spans="10:10" x14ac:dyDescent="0.2">
      <c r="J22317" s="378"/>
    </row>
    <row r="22318" spans="10:10" x14ac:dyDescent="0.2">
      <c r="J22318" s="378"/>
    </row>
    <row r="22319" spans="10:10" x14ac:dyDescent="0.2">
      <c r="J22319" s="378"/>
    </row>
    <row r="22320" spans="10:10" x14ac:dyDescent="0.2">
      <c r="J22320" s="378"/>
    </row>
    <row r="22321" spans="10:10" x14ac:dyDescent="0.2">
      <c r="J22321" s="378"/>
    </row>
    <row r="22322" spans="10:10" x14ac:dyDescent="0.2">
      <c r="J22322" s="378"/>
    </row>
    <row r="22323" spans="10:10" x14ac:dyDescent="0.2">
      <c r="J22323" s="378"/>
    </row>
    <row r="22324" spans="10:10" x14ac:dyDescent="0.2">
      <c r="J22324" s="378"/>
    </row>
    <row r="22325" spans="10:10" x14ac:dyDescent="0.2">
      <c r="J22325" s="378"/>
    </row>
    <row r="22326" spans="10:10" x14ac:dyDescent="0.2">
      <c r="J22326" s="378"/>
    </row>
    <row r="22327" spans="10:10" x14ac:dyDescent="0.2">
      <c r="J22327" s="378"/>
    </row>
    <row r="22328" spans="10:10" x14ac:dyDescent="0.2">
      <c r="J22328" s="378"/>
    </row>
    <row r="22329" spans="10:10" x14ac:dyDescent="0.2">
      <c r="J22329" s="378"/>
    </row>
    <row r="22330" spans="10:10" x14ac:dyDescent="0.2">
      <c r="J22330" s="378"/>
    </row>
    <row r="22331" spans="10:10" x14ac:dyDescent="0.2">
      <c r="J22331" s="378"/>
    </row>
    <row r="22332" spans="10:10" x14ac:dyDescent="0.2">
      <c r="J22332" s="378"/>
    </row>
    <row r="22333" spans="10:10" x14ac:dyDescent="0.2">
      <c r="J22333" s="378"/>
    </row>
    <row r="22334" spans="10:10" x14ac:dyDescent="0.2">
      <c r="J22334" s="378"/>
    </row>
    <row r="22335" spans="10:10" x14ac:dyDescent="0.2">
      <c r="J22335" s="378"/>
    </row>
    <row r="22336" spans="10:10" x14ac:dyDescent="0.2">
      <c r="J22336" s="378"/>
    </row>
    <row r="22337" spans="10:10" x14ac:dyDescent="0.2">
      <c r="J22337" s="378"/>
    </row>
    <row r="22338" spans="10:10" x14ac:dyDescent="0.2">
      <c r="J22338" s="378"/>
    </row>
    <row r="22339" spans="10:10" x14ac:dyDescent="0.2">
      <c r="J22339" s="378"/>
    </row>
    <row r="22340" spans="10:10" x14ac:dyDescent="0.2">
      <c r="J22340" s="378"/>
    </row>
    <row r="22341" spans="10:10" x14ac:dyDescent="0.2">
      <c r="J22341" s="378"/>
    </row>
    <row r="22342" spans="10:10" x14ac:dyDescent="0.2">
      <c r="J22342" s="378"/>
    </row>
    <row r="22343" spans="10:10" x14ac:dyDescent="0.2">
      <c r="J22343" s="378"/>
    </row>
    <row r="22344" spans="10:10" x14ac:dyDescent="0.2">
      <c r="J22344" s="378"/>
    </row>
    <row r="22345" spans="10:10" x14ac:dyDescent="0.2">
      <c r="J22345" s="378"/>
    </row>
    <row r="22346" spans="10:10" x14ac:dyDescent="0.2">
      <c r="J22346" s="378"/>
    </row>
    <row r="22347" spans="10:10" x14ac:dyDescent="0.2">
      <c r="J22347" s="378"/>
    </row>
    <row r="22348" spans="10:10" x14ac:dyDescent="0.2">
      <c r="J22348" s="378"/>
    </row>
    <row r="22349" spans="10:10" x14ac:dyDescent="0.2">
      <c r="J22349" s="378"/>
    </row>
    <row r="22350" spans="10:10" x14ac:dyDescent="0.2">
      <c r="J22350" s="378"/>
    </row>
    <row r="22351" spans="10:10" x14ac:dyDescent="0.2">
      <c r="J22351" s="378"/>
    </row>
    <row r="22352" spans="10:10" x14ac:dyDescent="0.2">
      <c r="J22352" s="378"/>
    </row>
    <row r="22353" spans="10:10" x14ac:dyDescent="0.2">
      <c r="J22353" s="378"/>
    </row>
    <row r="22354" spans="10:10" x14ac:dyDescent="0.2">
      <c r="J22354" s="378"/>
    </row>
    <row r="22355" spans="10:10" x14ac:dyDescent="0.2">
      <c r="J22355" s="378"/>
    </row>
    <row r="22356" spans="10:10" x14ac:dyDescent="0.2">
      <c r="J22356" s="378"/>
    </row>
    <row r="22357" spans="10:10" x14ac:dyDescent="0.2">
      <c r="J22357" s="378"/>
    </row>
    <row r="22358" spans="10:10" x14ac:dyDescent="0.2">
      <c r="J22358" s="378"/>
    </row>
    <row r="22359" spans="10:10" x14ac:dyDescent="0.2">
      <c r="J22359" s="378"/>
    </row>
    <row r="22360" spans="10:10" x14ac:dyDescent="0.2">
      <c r="J22360" s="378"/>
    </row>
    <row r="22361" spans="10:10" x14ac:dyDescent="0.2">
      <c r="J22361" s="378"/>
    </row>
    <row r="22362" spans="10:10" x14ac:dyDescent="0.2">
      <c r="J22362" s="378"/>
    </row>
    <row r="22363" spans="10:10" x14ac:dyDescent="0.2">
      <c r="J22363" s="378"/>
    </row>
    <row r="22364" spans="10:10" x14ac:dyDescent="0.2">
      <c r="J22364" s="378"/>
    </row>
    <row r="22365" spans="10:10" x14ac:dyDescent="0.2">
      <c r="J22365" s="378"/>
    </row>
    <row r="22366" spans="10:10" x14ac:dyDescent="0.2">
      <c r="J22366" s="378"/>
    </row>
    <row r="22367" spans="10:10" x14ac:dyDescent="0.2">
      <c r="J22367" s="378"/>
    </row>
    <row r="22368" spans="10:10" x14ac:dyDescent="0.2">
      <c r="J22368" s="378"/>
    </row>
    <row r="22369" spans="10:10" x14ac:dyDescent="0.2">
      <c r="J22369" s="378"/>
    </row>
    <row r="22370" spans="10:10" x14ac:dyDescent="0.2">
      <c r="J22370" s="378"/>
    </row>
    <row r="22371" spans="10:10" x14ac:dyDescent="0.2">
      <c r="J22371" s="378"/>
    </row>
    <row r="22372" spans="10:10" x14ac:dyDescent="0.2">
      <c r="J22372" s="378"/>
    </row>
    <row r="22373" spans="10:10" x14ac:dyDescent="0.2">
      <c r="J22373" s="378"/>
    </row>
    <row r="22374" spans="10:10" x14ac:dyDescent="0.2">
      <c r="J22374" s="378"/>
    </row>
    <row r="22375" spans="10:10" x14ac:dyDescent="0.2">
      <c r="J22375" s="378"/>
    </row>
    <row r="22376" spans="10:10" x14ac:dyDescent="0.2">
      <c r="J22376" s="378"/>
    </row>
    <row r="22377" spans="10:10" x14ac:dyDescent="0.2">
      <c r="J22377" s="378"/>
    </row>
    <row r="22378" spans="10:10" x14ac:dyDescent="0.2">
      <c r="J22378" s="378"/>
    </row>
    <row r="22379" spans="10:10" x14ac:dyDescent="0.2">
      <c r="J22379" s="378"/>
    </row>
    <row r="22380" spans="10:10" x14ac:dyDescent="0.2">
      <c r="J22380" s="378"/>
    </row>
    <row r="22381" spans="10:10" x14ac:dyDescent="0.2">
      <c r="J22381" s="378"/>
    </row>
    <row r="22382" spans="10:10" x14ac:dyDescent="0.2">
      <c r="J22382" s="378"/>
    </row>
    <row r="22383" spans="10:10" x14ac:dyDescent="0.2">
      <c r="J22383" s="378"/>
    </row>
    <row r="22384" spans="10:10" x14ac:dyDescent="0.2">
      <c r="J22384" s="378"/>
    </row>
    <row r="22385" spans="10:10" x14ac:dyDescent="0.2">
      <c r="J22385" s="378"/>
    </row>
    <row r="22386" spans="10:10" x14ac:dyDescent="0.2">
      <c r="J22386" s="378"/>
    </row>
    <row r="22387" spans="10:10" x14ac:dyDescent="0.2">
      <c r="J22387" s="378"/>
    </row>
    <row r="22388" spans="10:10" x14ac:dyDescent="0.2">
      <c r="J22388" s="378"/>
    </row>
    <row r="22389" spans="10:10" x14ac:dyDescent="0.2">
      <c r="J22389" s="378"/>
    </row>
    <row r="22390" spans="10:10" x14ac:dyDescent="0.2">
      <c r="J22390" s="378"/>
    </row>
    <row r="22391" spans="10:10" x14ac:dyDescent="0.2">
      <c r="J22391" s="378"/>
    </row>
    <row r="22392" spans="10:10" x14ac:dyDescent="0.2">
      <c r="J22392" s="378"/>
    </row>
    <row r="22393" spans="10:10" x14ac:dyDescent="0.2">
      <c r="J22393" s="378"/>
    </row>
    <row r="22394" spans="10:10" x14ac:dyDescent="0.2">
      <c r="J22394" s="378"/>
    </row>
    <row r="22395" spans="10:10" x14ac:dyDescent="0.2">
      <c r="J22395" s="378"/>
    </row>
    <row r="22396" spans="10:10" x14ac:dyDescent="0.2">
      <c r="J22396" s="378"/>
    </row>
    <row r="22397" spans="10:10" x14ac:dyDescent="0.2">
      <c r="J22397" s="378"/>
    </row>
    <row r="22398" spans="10:10" x14ac:dyDescent="0.2">
      <c r="J22398" s="378"/>
    </row>
    <row r="22399" spans="10:10" x14ac:dyDescent="0.2">
      <c r="J22399" s="378"/>
    </row>
    <row r="22400" spans="10:10" x14ac:dyDescent="0.2">
      <c r="J22400" s="378"/>
    </row>
    <row r="22401" spans="10:10" x14ac:dyDescent="0.2">
      <c r="J22401" s="378"/>
    </row>
    <row r="22402" spans="10:10" x14ac:dyDescent="0.2">
      <c r="J22402" s="378"/>
    </row>
    <row r="22403" spans="10:10" x14ac:dyDescent="0.2">
      <c r="J22403" s="378"/>
    </row>
    <row r="22404" spans="10:10" x14ac:dyDescent="0.2">
      <c r="J22404" s="378"/>
    </row>
    <row r="22405" spans="10:10" x14ac:dyDescent="0.2">
      <c r="J22405" s="378"/>
    </row>
    <row r="22406" spans="10:10" x14ac:dyDescent="0.2">
      <c r="J22406" s="378"/>
    </row>
    <row r="22407" spans="10:10" x14ac:dyDescent="0.2">
      <c r="J22407" s="378"/>
    </row>
    <row r="22408" spans="10:10" x14ac:dyDescent="0.2">
      <c r="J22408" s="378"/>
    </row>
    <row r="22409" spans="10:10" x14ac:dyDescent="0.2">
      <c r="J22409" s="378"/>
    </row>
    <row r="22410" spans="10:10" x14ac:dyDescent="0.2">
      <c r="J22410" s="378"/>
    </row>
    <row r="22411" spans="10:10" x14ac:dyDescent="0.2">
      <c r="J22411" s="378"/>
    </row>
    <row r="22412" spans="10:10" x14ac:dyDescent="0.2">
      <c r="J22412" s="378"/>
    </row>
    <row r="22413" spans="10:10" x14ac:dyDescent="0.2">
      <c r="J22413" s="378"/>
    </row>
    <row r="22414" spans="10:10" x14ac:dyDescent="0.2">
      <c r="J22414" s="378"/>
    </row>
    <row r="22415" spans="10:10" x14ac:dyDescent="0.2">
      <c r="J22415" s="378"/>
    </row>
    <row r="22416" spans="10:10" x14ac:dyDescent="0.2">
      <c r="J22416" s="378"/>
    </row>
    <row r="22417" spans="10:10" x14ac:dyDescent="0.2">
      <c r="J22417" s="378"/>
    </row>
    <row r="22418" spans="10:10" x14ac:dyDescent="0.2">
      <c r="J22418" s="378"/>
    </row>
    <row r="22419" spans="10:10" x14ac:dyDescent="0.2">
      <c r="J22419" s="378"/>
    </row>
    <row r="22420" spans="10:10" x14ac:dyDescent="0.2">
      <c r="J22420" s="378"/>
    </row>
    <row r="22421" spans="10:10" x14ac:dyDescent="0.2">
      <c r="J22421" s="378"/>
    </row>
    <row r="22422" spans="10:10" x14ac:dyDescent="0.2">
      <c r="J22422" s="378"/>
    </row>
    <row r="22423" spans="10:10" x14ac:dyDescent="0.2">
      <c r="J22423" s="378"/>
    </row>
    <row r="22424" spans="10:10" x14ac:dyDescent="0.2">
      <c r="J22424" s="378"/>
    </row>
    <row r="22425" spans="10:10" x14ac:dyDescent="0.2">
      <c r="J22425" s="378"/>
    </row>
    <row r="22426" spans="10:10" x14ac:dyDescent="0.2">
      <c r="J22426" s="378"/>
    </row>
    <row r="22427" spans="10:10" x14ac:dyDescent="0.2">
      <c r="J22427" s="378"/>
    </row>
    <row r="22428" spans="10:10" x14ac:dyDescent="0.2">
      <c r="J22428" s="378"/>
    </row>
    <row r="22429" spans="10:10" x14ac:dyDescent="0.2">
      <c r="J22429" s="378"/>
    </row>
    <row r="22430" spans="10:10" x14ac:dyDescent="0.2">
      <c r="J22430" s="378"/>
    </row>
    <row r="22431" spans="10:10" x14ac:dyDescent="0.2">
      <c r="J22431" s="378"/>
    </row>
    <row r="22432" spans="10:10" x14ac:dyDescent="0.2">
      <c r="J22432" s="378"/>
    </row>
    <row r="22433" spans="10:10" x14ac:dyDescent="0.2">
      <c r="J22433" s="378"/>
    </row>
    <row r="22434" spans="10:10" x14ac:dyDescent="0.2">
      <c r="J22434" s="378"/>
    </row>
    <row r="22435" spans="10:10" x14ac:dyDescent="0.2">
      <c r="J22435" s="378"/>
    </row>
    <row r="22436" spans="10:10" x14ac:dyDescent="0.2">
      <c r="J22436" s="378"/>
    </row>
    <row r="22437" spans="10:10" x14ac:dyDescent="0.2">
      <c r="J22437" s="378"/>
    </row>
    <row r="22438" spans="10:10" x14ac:dyDescent="0.2">
      <c r="J22438" s="378"/>
    </row>
    <row r="22439" spans="10:10" x14ac:dyDescent="0.2">
      <c r="J22439" s="378"/>
    </row>
    <row r="22440" spans="10:10" x14ac:dyDescent="0.2">
      <c r="J22440" s="378"/>
    </row>
    <row r="22441" spans="10:10" x14ac:dyDescent="0.2">
      <c r="J22441" s="378"/>
    </row>
    <row r="22442" spans="10:10" x14ac:dyDescent="0.2">
      <c r="J22442" s="378"/>
    </row>
    <row r="22443" spans="10:10" x14ac:dyDescent="0.2">
      <c r="J22443" s="378"/>
    </row>
    <row r="22444" spans="10:10" x14ac:dyDescent="0.2">
      <c r="J22444" s="378"/>
    </row>
    <row r="22445" spans="10:10" x14ac:dyDescent="0.2">
      <c r="J22445" s="378"/>
    </row>
    <row r="22446" spans="10:10" x14ac:dyDescent="0.2">
      <c r="J22446" s="378"/>
    </row>
    <row r="22447" spans="10:10" x14ac:dyDescent="0.2">
      <c r="J22447" s="378"/>
    </row>
    <row r="22448" spans="10:10" x14ac:dyDescent="0.2">
      <c r="J22448" s="378"/>
    </row>
    <row r="22449" spans="10:10" x14ac:dyDescent="0.2">
      <c r="J22449" s="378"/>
    </row>
    <row r="22450" spans="10:10" x14ac:dyDescent="0.2">
      <c r="J22450" s="378"/>
    </row>
    <row r="22451" spans="10:10" x14ac:dyDescent="0.2">
      <c r="J22451" s="378"/>
    </row>
    <row r="22452" spans="10:10" x14ac:dyDescent="0.2">
      <c r="J22452" s="378"/>
    </row>
    <row r="22453" spans="10:10" x14ac:dyDescent="0.2">
      <c r="J22453" s="378"/>
    </row>
    <row r="22454" spans="10:10" x14ac:dyDescent="0.2">
      <c r="J22454" s="378"/>
    </row>
    <row r="22455" spans="10:10" x14ac:dyDescent="0.2">
      <c r="J22455" s="378"/>
    </row>
    <row r="22456" spans="10:10" x14ac:dyDescent="0.2">
      <c r="J22456" s="378"/>
    </row>
    <row r="22457" spans="10:10" x14ac:dyDescent="0.2">
      <c r="J22457" s="378"/>
    </row>
    <row r="22458" spans="10:10" x14ac:dyDescent="0.2">
      <c r="J22458" s="378"/>
    </row>
    <row r="22459" spans="10:10" x14ac:dyDescent="0.2">
      <c r="J22459" s="378"/>
    </row>
    <row r="22460" spans="10:10" x14ac:dyDescent="0.2">
      <c r="J22460" s="378"/>
    </row>
    <row r="22461" spans="10:10" x14ac:dyDescent="0.2">
      <c r="J22461" s="378"/>
    </row>
    <row r="22462" spans="10:10" x14ac:dyDescent="0.2">
      <c r="J22462" s="378"/>
    </row>
    <row r="22463" spans="10:10" x14ac:dyDescent="0.2">
      <c r="J22463" s="378"/>
    </row>
    <row r="22464" spans="10:10" x14ac:dyDescent="0.2">
      <c r="J22464" s="378"/>
    </row>
    <row r="22465" spans="10:10" x14ac:dyDescent="0.2">
      <c r="J22465" s="378"/>
    </row>
    <row r="22466" spans="10:10" x14ac:dyDescent="0.2">
      <c r="J22466" s="378"/>
    </row>
    <row r="22467" spans="10:10" x14ac:dyDescent="0.2">
      <c r="J22467" s="378"/>
    </row>
    <row r="22468" spans="10:10" x14ac:dyDescent="0.2">
      <c r="J22468" s="378"/>
    </row>
    <row r="22469" spans="10:10" x14ac:dyDescent="0.2">
      <c r="J22469" s="378"/>
    </row>
    <row r="22470" spans="10:10" x14ac:dyDescent="0.2">
      <c r="J22470" s="378"/>
    </row>
    <row r="22471" spans="10:10" x14ac:dyDescent="0.2">
      <c r="J22471" s="378"/>
    </row>
    <row r="22472" spans="10:10" x14ac:dyDescent="0.2">
      <c r="J22472" s="378"/>
    </row>
    <row r="22473" spans="10:10" x14ac:dyDescent="0.2">
      <c r="J22473" s="378"/>
    </row>
    <row r="22474" spans="10:10" x14ac:dyDescent="0.2">
      <c r="J22474" s="378"/>
    </row>
    <row r="22475" spans="10:10" x14ac:dyDescent="0.2">
      <c r="J22475" s="378"/>
    </row>
    <row r="22476" spans="10:10" x14ac:dyDescent="0.2">
      <c r="J22476" s="378"/>
    </row>
    <row r="22477" spans="10:10" x14ac:dyDescent="0.2">
      <c r="J22477" s="378"/>
    </row>
    <row r="22478" spans="10:10" x14ac:dyDescent="0.2">
      <c r="J22478" s="378"/>
    </row>
    <row r="22479" spans="10:10" x14ac:dyDescent="0.2">
      <c r="J22479" s="378"/>
    </row>
    <row r="22480" spans="10:10" x14ac:dyDescent="0.2">
      <c r="J22480" s="378"/>
    </row>
    <row r="22481" spans="10:10" x14ac:dyDescent="0.2">
      <c r="J22481" s="378"/>
    </row>
    <row r="22482" spans="10:10" x14ac:dyDescent="0.2">
      <c r="J22482" s="378"/>
    </row>
    <row r="22483" spans="10:10" x14ac:dyDescent="0.2">
      <c r="J22483" s="378"/>
    </row>
    <row r="22484" spans="10:10" x14ac:dyDescent="0.2">
      <c r="J22484" s="378"/>
    </row>
    <row r="22485" spans="10:10" x14ac:dyDescent="0.2">
      <c r="J22485" s="378"/>
    </row>
    <row r="22486" spans="10:10" x14ac:dyDescent="0.2">
      <c r="J22486" s="378"/>
    </row>
    <row r="22487" spans="10:10" x14ac:dyDescent="0.2">
      <c r="J22487" s="378"/>
    </row>
    <row r="22488" spans="10:10" x14ac:dyDescent="0.2">
      <c r="J22488" s="378"/>
    </row>
    <row r="22489" spans="10:10" x14ac:dyDescent="0.2">
      <c r="J22489" s="378"/>
    </row>
    <row r="22490" spans="10:10" x14ac:dyDescent="0.2">
      <c r="J22490" s="378"/>
    </row>
    <row r="22491" spans="10:10" x14ac:dyDescent="0.2">
      <c r="J22491" s="378"/>
    </row>
    <row r="22492" spans="10:10" x14ac:dyDescent="0.2">
      <c r="J22492" s="378"/>
    </row>
    <row r="22493" spans="10:10" x14ac:dyDescent="0.2">
      <c r="J22493" s="378"/>
    </row>
    <row r="22494" spans="10:10" x14ac:dyDescent="0.2">
      <c r="J22494" s="378"/>
    </row>
    <row r="22495" spans="10:10" x14ac:dyDescent="0.2">
      <c r="J22495" s="378"/>
    </row>
    <row r="22496" spans="10:10" x14ac:dyDescent="0.2">
      <c r="J22496" s="378"/>
    </row>
    <row r="22497" spans="10:10" x14ac:dyDescent="0.2">
      <c r="J22497" s="378"/>
    </row>
    <row r="22498" spans="10:10" x14ac:dyDescent="0.2">
      <c r="J22498" s="378"/>
    </row>
    <row r="22499" spans="10:10" x14ac:dyDescent="0.2">
      <c r="J22499" s="378"/>
    </row>
    <row r="22500" spans="10:10" x14ac:dyDescent="0.2">
      <c r="J22500" s="378"/>
    </row>
    <row r="22501" spans="10:10" x14ac:dyDescent="0.2">
      <c r="J22501" s="378"/>
    </row>
    <row r="22502" spans="10:10" x14ac:dyDescent="0.2">
      <c r="J22502" s="378"/>
    </row>
    <row r="22503" spans="10:10" x14ac:dyDescent="0.2">
      <c r="J22503" s="378"/>
    </row>
    <row r="22504" spans="10:10" x14ac:dyDescent="0.2">
      <c r="J22504" s="378"/>
    </row>
    <row r="22505" spans="10:10" x14ac:dyDescent="0.2">
      <c r="J22505" s="378"/>
    </row>
    <row r="22506" spans="10:10" x14ac:dyDescent="0.2">
      <c r="J22506" s="378"/>
    </row>
    <row r="22507" spans="10:10" x14ac:dyDescent="0.2">
      <c r="J22507" s="378"/>
    </row>
    <row r="22508" spans="10:10" x14ac:dyDescent="0.2">
      <c r="J22508" s="378"/>
    </row>
    <row r="22509" spans="10:10" x14ac:dyDescent="0.2">
      <c r="J22509" s="378"/>
    </row>
    <row r="22510" spans="10:10" x14ac:dyDescent="0.2">
      <c r="J22510" s="378"/>
    </row>
    <row r="22511" spans="10:10" x14ac:dyDescent="0.2">
      <c r="J22511" s="378"/>
    </row>
    <row r="22512" spans="10:10" x14ac:dyDescent="0.2">
      <c r="J22512" s="378"/>
    </row>
    <row r="22513" spans="10:10" x14ac:dyDescent="0.2">
      <c r="J22513" s="378"/>
    </row>
    <row r="22514" spans="10:10" x14ac:dyDescent="0.2">
      <c r="J22514" s="378"/>
    </row>
    <row r="22515" spans="10:10" x14ac:dyDescent="0.2">
      <c r="J22515" s="378"/>
    </row>
    <row r="22516" spans="10:10" x14ac:dyDescent="0.2">
      <c r="J22516" s="378"/>
    </row>
    <row r="22517" spans="10:10" x14ac:dyDescent="0.2">
      <c r="J22517" s="378"/>
    </row>
    <row r="22518" spans="10:10" x14ac:dyDescent="0.2">
      <c r="J22518" s="378"/>
    </row>
    <row r="22519" spans="10:10" x14ac:dyDescent="0.2">
      <c r="J22519" s="378"/>
    </row>
    <row r="22520" spans="10:10" x14ac:dyDescent="0.2">
      <c r="J22520" s="378"/>
    </row>
    <row r="22521" spans="10:10" x14ac:dyDescent="0.2">
      <c r="J22521" s="378"/>
    </row>
    <row r="22522" spans="10:10" x14ac:dyDescent="0.2">
      <c r="J22522" s="378"/>
    </row>
    <row r="22523" spans="10:10" x14ac:dyDescent="0.2">
      <c r="J22523" s="378"/>
    </row>
    <row r="22524" spans="10:10" x14ac:dyDescent="0.2">
      <c r="J22524" s="378"/>
    </row>
    <row r="22525" spans="10:10" x14ac:dyDescent="0.2">
      <c r="J22525" s="378"/>
    </row>
    <row r="22526" spans="10:10" x14ac:dyDescent="0.2">
      <c r="J22526" s="378"/>
    </row>
    <row r="22527" spans="10:10" x14ac:dyDescent="0.2">
      <c r="J22527" s="378"/>
    </row>
    <row r="22528" spans="10:10" x14ac:dyDescent="0.2">
      <c r="J22528" s="378"/>
    </row>
    <row r="22529" spans="10:10" x14ac:dyDescent="0.2">
      <c r="J22529" s="378"/>
    </row>
    <row r="22530" spans="10:10" x14ac:dyDescent="0.2">
      <c r="J22530" s="378"/>
    </row>
    <row r="22531" spans="10:10" x14ac:dyDescent="0.2">
      <c r="J22531" s="378"/>
    </row>
    <row r="22532" spans="10:10" x14ac:dyDescent="0.2">
      <c r="J22532" s="378"/>
    </row>
    <row r="22533" spans="10:10" x14ac:dyDescent="0.2">
      <c r="J22533" s="378"/>
    </row>
    <row r="22534" spans="10:10" x14ac:dyDescent="0.2">
      <c r="J22534" s="378"/>
    </row>
    <row r="22535" spans="10:10" x14ac:dyDescent="0.2">
      <c r="J22535" s="378"/>
    </row>
    <row r="22536" spans="10:10" x14ac:dyDescent="0.2">
      <c r="J22536" s="378"/>
    </row>
    <row r="22537" spans="10:10" x14ac:dyDescent="0.2">
      <c r="J22537" s="378"/>
    </row>
    <row r="22538" spans="10:10" x14ac:dyDescent="0.2">
      <c r="J22538" s="378"/>
    </row>
    <row r="22539" spans="10:10" x14ac:dyDescent="0.2">
      <c r="J22539" s="378"/>
    </row>
    <row r="22540" spans="10:10" x14ac:dyDescent="0.2">
      <c r="J22540" s="378"/>
    </row>
    <row r="22541" spans="10:10" x14ac:dyDescent="0.2">
      <c r="J22541" s="378"/>
    </row>
    <row r="22542" spans="10:10" x14ac:dyDescent="0.2">
      <c r="J22542" s="378"/>
    </row>
    <row r="22543" spans="10:10" x14ac:dyDescent="0.2">
      <c r="J22543" s="378"/>
    </row>
    <row r="22544" spans="10:10" x14ac:dyDescent="0.2">
      <c r="J22544" s="378"/>
    </row>
    <row r="22545" spans="10:10" x14ac:dyDescent="0.2">
      <c r="J22545" s="378"/>
    </row>
    <row r="22546" spans="10:10" x14ac:dyDescent="0.2">
      <c r="J22546" s="378"/>
    </row>
    <row r="22547" spans="10:10" x14ac:dyDescent="0.2">
      <c r="J22547" s="378"/>
    </row>
    <row r="22548" spans="10:10" x14ac:dyDescent="0.2">
      <c r="J22548" s="378"/>
    </row>
    <row r="22549" spans="10:10" x14ac:dyDescent="0.2">
      <c r="J22549" s="378"/>
    </row>
    <row r="22550" spans="10:10" x14ac:dyDescent="0.2">
      <c r="J22550" s="378"/>
    </row>
    <row r="22551" spans="10:10" x14ac:dyDescent="0.2">
      <c r="J22551" s="378"/>
    </row>
    <row r="22552" spans="10:10" x14ac:dyDescent="0.2">
      <c r="J22552" s="378"/>
    </row>
    <row r="22553" spans="10:10" x14ac:dyDescent="0.2">
      <c r="J22553" s="378"/>
    </row>
    <row r="22554" spans="10:10" x14ac:dyDescent="0.2">
      <c r="J22554" s="378"/>
    </row>
    <row r="22555" spans="10:10" x14ac:dyDescent="0.2">
      <c r="J22555" s="378"/>
    </row>
    <row r="22556" spans="10:10" x14ac:dyDescent="0.2">
      <c r="J22556" s="378"/>
    </row>
    <row r="22557" spans="10:10" x14ac:dyDescent="0.2">
      <c r="J22557" s="378"/>
    </row>
    <row r="22558" spans="10:10" x14ac:dyDescent="0.2">
      <c r="J22558" s="378"/>
    </row>
    <row r="22559" spans="10:10" x14ac:dyDescent="0.2">
      <c r="J22559" s="378"/>
    </row>
    <row r="22560" spans="10:10" x14ac:dyDescent="0.2">
      <c r="J22560" s="378"/>
    </row>
    <row r="22561" spans="10:10" x14ac:dyDescent="0.2">
      <c r="J22561" s="378"/>
    </row>
    <row r="22562" spans="10:10" x14ac:dyDescent="0.2">
      <c r="J22562" s="378"/>
    </row>
    <row r="22563" spans="10:10" x14ac:dyDescent="0.2">
      <c r="J22563" s="378"/>
    </row>
    <row r="22564" spans="10:10" x14ac:dyDescent="0.2">
      <c r="J22564" s="378"/>
    </row>
    <row r="22565" spans="10:10" x14ac:dyDescent="0.2">
      <c r="J22565" s="378"/>
    </row>
    <row r="22566" spans="10:10" x14ac:dyDescent="0.2">
      <c r="J22566" s="378"/>
    </row>
    <row r="22567" spans="10:10" x14ac:dyDescent="0.2">
      <c r="J22567" s="378"/>
    </row>
    <row r="22568" spans="10:10" x14ac:dyDescent="0.2">
      <c r="J22568" s="378"/>
    </row>
    <row r="22569" spans="10:10" x14ac:dyDescent="0.2">
      <c r="J22569" s="378"/>
    </row>
    <row r="22570" spans="10:10" x14ac:dyDescent="0.2">
      <c r="J22570" s="378"/>
    </row>
    <row r="22571" spans="10:10" x14ac:dyDescent="0.2">
      <c r="J22571" s="378"/>
    </row>
    <row r="22572" spans="10:10" x14ac:dyDescent="0.2">
      <c r="J22572" s="378"/>
    </row>
    <row r="22573" spans="10:10" x14ac:dyDescent="0.2">
      <c r="J22573" s="378"/>
    </row>
    <row r="22574" spans="10:10" x14ac:dyDescent="0.2">
      <c r="J22574" s="378"/>
    </row>
    <row r="22575" spans="10:10" x14ac:dyDescent="0.2">
      <c r="J22575" s="378"/>
    </row>
    <row r="22576" spans="10:10" x14ac:dyDescent="0.2">
      <c r="J22576" s="378"/>
    </row>
    <row r="22577" spans="10:10" x14ac:dyDescent="0.2">
      <c r="J22577" s="378"/>
    </row>
    <row r="22578" spans="10:10" x14ac:dyDescent="0.2">
      <c r="J22578" s="378"/>
    </row>
    <row r="22579" spans="10:10" x14ac:dyDescent="0.2">
      <c r="J22579" s="378"/>
    </row>
    <row r="22580" spans="10:10" x14ac:dyDescent="0.2">
      <c r="J22580" s="378"/>
    </row>
    <row r="22581" spans="10:10" x14ac:dyDescent="0.2">
      <c r="J22581" s="378"/>
    </row>
    <row r="22582" spans="10:10" x14ac:dyDescent="0.2">
      <c r="J22582" s="378"/>
    </row>
    <row r="22583" spans="10:10" x14ac:dyDescent="0.2">
      <c r="J22583" s="378"/>
    </row>
    <row r="22584" spans="10:10" x14ac:dyDescent="0.2">
      <c r="J22584" s="378"/>
    </row>
    <row r="22585" spans="10:10" x14ac:dyDescent="0.2">
      <c r="J22585" s="378"/>
    </row>
    <row r="22586" spans="10:10" x14ac:dyDescent="0.2">
      <c r="J22586" s="378"/>
    </row>
    <row r="22587" spans="10:10" x14ac:dyDescent="0.2">
      <c r="J22587" s="378"/>
    </row>
    <row r="22588" spans="10:10" x14ac:dyDescent="0.2">
      <c r="J22588" s="378"/>
    </row>
    <row r="22589" spans="10:10" x14ac:dyDescent="0.2">
      <c r="J22589" s="378"/>
    </row>
    <row r="22590" spans="10:10" x14ac:dyDescent="0.2">
      <c r="J22590" s="378"/>
    </row>
    <row r="22591" spans="10:10" x14ac:dyDescent="0.2">
      <c r="J22591" s="378"/>
    </row>
    <row r="22592" spans="10:10" x14ac:dyDescent="0.2">
      <c r="J22592" s="378"/>
    </row>
    <row r="22593" spans="10:10" x14ac:dyDescent="0.2">
      <c r="J22593" s="378"/>
    </row>
    <row r="22594" spans="10:10" x14ac:dyDescent="0.2">
      <c r="J22594" s="378"/>
    </row>
    <row r="22595" spans="10:10" x14ac:dyDescent="0.2">
      <c r="J22595" s="378"/>
    </row>
    <row r="22596" spans="10:10" x14ac:dyDescent="0.2">
      <c r="J22596" s="378"/>
    </row>
    <row r="22597" spans="10:10" x14ac:dyDescent="0.2">
      <c r="J22597" s="378"/>
    </row>
    <row r="22598" spans="10:10" x14ac:dyDescent="0.2">
      <c r="J22598" s="378"/>
    </row>
    <row r="22599" spans="10:10" x14ac:dyDescent="0.2">
      <c r="J22599" s="378"/>
    </row>
    <row r="22600" spans="10:10" x14ac:dyDescent="0.2">
      <c r="J22600" s="378"/>
    </row>
    <row r="22601" spans="10:10" x14ac:dyDescent="0.2">
      <c r="J22601" s="378"/>
    </row>
    <row r="22602" spans="10:10" x14ac:dyDescent="0.2">
      <c r="J22602" s="378"/>
    </row>
    <row r="22603" spans="10:10" x14ac:dyDescent="0.2">
      <c r="J22603" s="378"/>
    </row>
    <row r="22604" spans="10:10" x14ac:dyDescent="0.2">
      <c r="J22604" s="378"/>
    </row>
    <row r="22605" spans="10:10" x14ac:dyDescent="0.2">
      <c r="J22605" s="378"/>
    </row>
    <row r="22606" spans="10:10" x14ac:dyDescent="0.2">
      <c r="J22606" s="378"/>
    </row>
    <row r="22607" spans="10:10" x14ac:dyDescent="0.2">
      <c r="J22607" s="378"/>
    </row>
    <row r="22608" spans="10:10" x14ac:dyDescent="0.2">
      <c r="J22608" s="378"/>
    </row>
    <row r="22609" spans="10:10" x14ac:dyDescent="0.2">
      <c r="J22609" s="378"/>
    </row>
    <row r="22610" spans="10:10" x14ac:dyDescent="0.2">
      <c r="J22610" s="378"/>
    </row>
    <row r="22611" spans="10:10" x14ac:dyDescent="0.2">
      <c r="J22611" s="378"/>
    </row>
    <row r="22612" spans="10:10" x14ac:dyDescent="0.2">
      <c r="J22612" s="378"/>
    </row>
    <row r="22613" spans="10:10" x14ac:dyDescent="0.2">
      <c r="J22613" s="378"/>
    </row>
    <row r="22614" spans="10:10" x14ac:dyDescent="0.2">
      <c r="J22614" s="378"/>
    </row>
    <row r="22615" spans="10:10" x14ac:dyDescent="0.2">
      <c r="J22615" s="378"/>
    </row>
    <row r="22616" spans="10:10" x14ac:dyDescent="0.2">
      <c r="J22616" s="378"/>
    </row>
    <row r="22617" spans="10:10" x14ac:dyDescent="0.2">
      <c r="J22617" s="378"/>
    </row>
    <row r="22618" spans="10:10" x14ac:dyDescent="0.2">
      <c r="J22618" s="378"/>
    </row>
    <row r="22619" spans="10:10" x14ac:dyDescent="0.2">
      <c r="J22619" s="378"/>
    </row>
    <row r="22620" spans="10:10" x14ac:dyDescent="0.2">
      <c r="J22620" s="378"/>
    </row>
    <row r="22621" spans="10:10" x14ac:dyDescent="0.2">
      <c r="J22621" s="378"/>
    </row>
    <row r="22622" spans="10:10" x14ac:dyDescent="0.2">
      <c r="J22622" s="378"/>
    </row>
    <row r="22623" spans="10:10" x14ac:dyDescent="0.2">
      <c r="J22623" s="378"/>
    </row>
    <row r="22624" spans="10:10" x14ac:dyDescent="0.2">
      <c r="J22624" s="378"/>
    </row>
    <row r="22625" spans="10:10" x14ac:dyDescent="0.2">
      <c r="J22625" s="378"/>
    </row>
    <row r="22626" spans="10:10" x14ac:dyDescent="0.2">
      <c r="J22626" s="378"/>
    </row>
    <row r="22627" spans="10:10" x14ac:dyDescent="0.2">
      <c r="J22627" s="378"/>
    </row>
    <row r="22628" spans="10:10" x14ac:dyDescent="0.2">
      <c r="J22628" s="378"/>
    </row>
    <row r="22629" spans="10:10" x14ac:dyDescent="0.2">
      <c r="J22629" s="378"/>
    </row>
    <row r="22630" spans="10:10" x14ac:dyDescent="0.2">
      <c r="J22630" s="378"/>
    </row>
    <row r="22631" spans="10:10" x14ac:dyDescent="0.2">
      <c r="J22631" s="378"/>
    </row>
    <row r="22632" spans="10:10" x14ac:dyDescent="0.2">
      <c r="J22632" s="378"/>
    </row>
    <row r="22633" spans="10:10" x14ac:dyDescent="0.2">
      <c r="J22633" s="378"/>
    </row>
    <row r="22634" spans="10:10" x14ac:dyDescent="0.2">
      <c r="J22634" s="378"/>
    </row>
    <row r="22635" spans="10:10" x14ac:dyDescent="0.2">
      <c r="J22635" s="378"/>
    </row>
    <row r="22636" spans="10:10" x14ac:dyDescent="0.2">
      <c r="J22636" s="378"/>
    </row>
    <row r="22637" spans="10:10" x14ac:dyDescent="0.2">
      <c r="J22637" s="378"/>
    </row>
    <row r="22638" spans="10:10" x14ac:dyDescent="0.2">
      <c r="J22638" s="378"/>
    </row>
    <row r="22639" spans="10:10" x14ac:dyDescent="0.2">
      <c r="J22639" s="378"/>
    </row>
    <row r="22640" spans="10:10" x14ac:dyDescent="0.2">
      <c r="J22640" s="378"/>
    </row>
    <row r="22641" spans="10:10" x14ac:dyDescent="0.2">
      <c r="J22641" s="378"/>
    </row>
    <row r="22642" spans="10:10" x14ac:dyDescent="0.2">
      <c r="J22642" s="378"/>
    </row>
    <row r="22643" spans="10:10" x14ac:dyDescent="0.2">
      <c r="J22643" s="378"/>
    </row>
    <row r="22644" spans="10:10" x14ac:dyDescent="0.2">
      <c r="J22644" s="378"/>
    </row>
    <row r="22645" spans="10:10" x14ac:dyDescent="0.2">
      <c r="J22645" s="378"/>
    </row>
    <row r="22646" spans="10:10" x14ac:dyDescent="0.2">
      <c r="J22646" s="378"/>
    </row>
    <row r="22647" spans="10:10" x14ac:dyDescent="0.2">
      <c r="J22647" s="378"/>
    </row>
    <row r="22648" spans="10:10" x14ac:dyDescent="0.2">
      <c r="J22648" s="378"/>
    </row>
    <row r="22649" spans="10:10" x14ac:dyDescent="0.2">
      <c r="J22649" s="378"/>
    </row>
    <row r="22650" spans="10:10" x14ac:dyDescent="0.2">
      <c r="J22650" s="378"/>
    </row>
    <row r="22651" spans="10:10" x14ac:dyDescent="0.2">
      <c r="J22651" s="378"/>
    </row>
    <row r="22652" spans="10:10" x14ac:dyDescent="0.2">
      <c r="J22652" s="378"/>
    </row>
    <row r="22653" spans="10:10" x14ac:dyDescent="0.2">
      <c r="J22653" s="378"/>
    </row>
    <row r="22654" spans="10:10" x14ac:dyDescent="0.2">
      <c r="J22654" s="378"/>
    </row>
    <row r="22655" spans="10:10" x14ac:dyDescent="0.2">
      <c r="J22655" s="378"/>
    </row>
    <row r="22656" spans="10:10" x14ac:dyDescent="0.2">
      <c r="J22656" s="378"/>
    </row>
    <row r="22657" spans="10:10" x14ac:dyDescent="0.2">
      <c r="J22657" s="378"/>
    </row>
    <row r="22658" spans="10:10" x14ac:dyDescent="0.2">
      <c r="J22658" s="378"/>
    </row>
    <row r="22659" spans="10:10" x14ac:dyDescent="0.2">
      <c r="J22659" s="378"/>
    </row>
    <row r="22660" spans="10:10" x14ac:dyDescent="0.2">
      <c r="J22660" s="378"/>
    </row>
    <row r="22661" spans="10:10" x14ac:dyDescent="0.2">
      <c r="J22661" s="378"/>
    </row>
    <row r="22662" spans="10:10" x14ac:dyDescent="0.2">
      <c r="J22662" s="378"/>
    </row>
    <row r="22663" spans="10:10" x14ac:dyDescent="0.2">
      <c r="J22663" s="378"/>
    </row>
    <row r="22664" spans="10:10" x14ac:dyDescent="0.2">
      <c r="J22664" s="378"/>
    </row>
    <row r="22665" spans="10:10" x14ac:dyDescent="0.2">
      <c r="J22665" s="378"/>
    </row>
    <row r="22666" spans="10:10" x14ac:dyDescent="0.2">
      <c r="J22666" s="378"/>
    </row>
    <row r="22667" spans="10:10" x14ac:dyDescent="0.2">
      <c r="J22667" s="378"/>
    </row>
    <row r="22668" spans="10:10" x14ac:dyDescent="0.2">
      <c r="J22668" s="378"/>
    </row>
    <row r="22669" spans="10:10" x14ac:dyDescent="0.2">
      <c r="J22669" s="378"/>
    </row>
    <row r="22670" spans="10:10" x14ac:dyDescent="0.2">
      <c r="J22670" s="378"/>
    </row>
    <row r="22671" spans="10:10" x14ac:dyDescent="0.2">
      <c r="J22671" s="378"/>
    </row>
    <row r="22672" spans="10:10" x14ac:dyDescent="0.2">
      <c r="J22672" s="378"/>
    </row>
    <row r="22673" spans="10:10" x14ac:dyDescent="0.2">
      <c r="J22673" s="378"/>
    </row>
    <row r="22674" spans="10:10" x14ac:dyDescent="0.2">
      <c r="J22674" s="378"/>
    </row>
    <row r="22675" spans="10:10" x14ac:dyDescent="0.2">
      <c r="J22675" s="378"/>
    </row>
    <row r="22676" spans="10:10" x14ac:dyDescent="0.2">
      <c r="J22676" s="378"/>
    </row>
    <row r="22677" spans="10:10" x14ac:dyDescent="0.2">
      <c r="J22677" s="378"/>
    </row>
    <row r="22678" spans="10:10" x14ac:dyDescent="0.2">
      <c r="J22678" s="378"/>
    </row>
    <row r="22679" spans="10:10" x14ac:dyDescent="0.2">
      <c r="J22679" s="378"/>
    </row>
    <row r="22680" spans="10:10" x14ac:dyDescent="0.2">
      <c r="J22680" s="378"/>
    </row>
    <row r="22681" spans="10:10" x14ac:dyDescent="0.2">
      <c r="J22681" s="378"/>
    </row>
    <row r="22682" spans="10:10" x14ac:dyDescent="0.2">
      <c r="J22682" s="378"/>
    </row>
    <row r="22683" spans="10:10" x14ac:dyDescent="0.2">
      <c r="J22683" s="378"/>
    </row>
    <row r="22684" spans="10:10" x14ac:dyDescent="0.2">
      <c r="J22684" s="378"/>
    </row>
    <row r="22685" spans="10:10" x14ac:dyDescent="0.2">
      <c r="J22685" s="378"/>
    </row>
    <row r="22686" spans="10:10" x14ac:dyDescent="0.2">
      <c r="J22686" s="378"/>
    </row>
    <row r="22687" spans="10:10" x14ac:dyDescent="0.2">
      <c r="J22687" s="378"/>
    </row>
    <row r="22688" spans="10:10" x14ac:dyDescent="0.2">
      <c r="J22688" s="378"/>
    </row>
    <row r="22689" spans="10:10" x14ac:dyDescent="0.2">
      <c r="J22689" s="378"/>
    </row>
    <row r="22690" spans="10:10" x14ac:dyDescent="0.2">
      <c r="J22690" s="378"/>
    </row>
    <row r="22691" spans="10:10" x14ac:dyDescent="0.2">
      <c r="J22691" s="378"/>
    </row>
    <row r="22692" spans="10:10" x14ac:dyDescent="0.2">
      <c r="J22692" s="378"/>
    </row>
    <row r="22693" spans="10:10" x14ac:dyDescent="0.2">
      <c r="J22693" s="378"/>
    </row>
    <row r="22694" spans="10:10" x14ac:dyDescent="0.2">
      <c r="J22694" s="378"/>
    </row>
    <row r="22695" spans="10:10" x14ac:dyDescent="0.2">
      <c r="J22695" s="378"/>
    </row>
    <row r="22696" spans="10:10" x14ac:dyDescent="0.2">
      <c r="J22696" s="378"/>
    </row>
    <row r="22697" spans="10:10" x14ac:dyDescent="0.2">
      <c r="J22697" s="378"/>
    </row>
    <row r="22698" spans="10:10" x14ac:dyDescent="0.2">
      <c r="J22698" s="378"/>
    </row>
    <row r="22699" spans="10:10" x14ac:dyDescent="0.2">
      <c r="J22699" s="378"/>
    </row>
    <row r="22700" spans="10:10" x14ac:dyDescent="0.2">
      <c r="J22700" s="378"/>
    </row>
    <row r="22701" spans="10:10" x14ac:dyDescent="0.2">
      <c r="J22701" s="378"/>
    </row>
    <row r="22702" spans="10:10" x14ac:dyDescent="0.2">
      <c r="J22702" s="378"/>
    </row>
    <row r="22703" spans="10:10" x14ac:dyDescent="0.2">
      <c r="J22703" s="378"/>
    </row>
    <row r="22704" spans="10:10" x14ac:dyDescent="0.2">
      <c r="J22704" s="378"/>
    </row>
    <row r="22705" spans="10:10" x14ac:dyDescent="0.2">
      <c r="J22705" s="378"/>
    </row>
    <row r="22706" spans="10:10" x14ac:dyDescent="0.2">
      <c r="J22706" s="378"/>
    </row>
    <row r="22707" spans="10:10" x14ac:dyDescent="0.2">
      <c r="J22707" s="378"/>
    </row>
    <row r="22708" spans="10:10" x14ac:dyDescent="0.2">
      <c r="J22708" s="378"/>
    </row>
    <row r="22709" spans="10:10" x14ac:dyDescent="0.2">
      <c r="J22709" s="378"/>
    </row>
    <row r="22710" spans="10:10" x14ac:dyDescent="0.2">
      <c r="J22710" s="378"/>
    </row>
    <row r="22711" spans="10:10" x14ac:dyDescent="0.2">
      <c r="J22711" s="378"/>
    </row>
    <row r="22712" spans="10:10" x14ac:dyDescent="0.2">
      <c r="J22712" s="378"/>
    </row>
    <row r="22713" spans="10:10" x14ac:dyDescent="0.2">
      <c r="J22713" s="378"/>
    </row>
    <row r="22714" spans="10:10" x14ac:dyDescent="0.2">
      <c r="J22714" s="378"/>
    </row>
    <row r="22715" spans="10:10" x14ac:dyDescent="0.2">
      <c r="J22715" s="378"/>
    </row>
    <row r="22716" spans="10:10" x14ac:dyDescent="0.2">
      <c r="J22716" s="378"/>
    </row>
    <row r="22717" spans="10:10" x14ac:dyDescent="0.2">
      <c r="J22717" s="378"/>
    </row>
    <row r="22718" spans="10:10" x14ac:dyDescent="0.2">
      <c r="J22718" s="378"/>
    </row>
    <row r="22719" spans="10:10" x14ac:dyDescent="0.2">
      <c r="J22719" s="378"/>
    </row>
    <row r="22720" spans="10:10" x14ac:dyDescent="0.2">
      <c r="J22720" s="378"/>
    </row>
    <row r="22721" spans="10:10" x14ac:dyDescent="0.2">
      <c r="J22721" s="378"/>
    </row>
    <row r="22722" spans="10:10" x14ac:dyDescent="0.2">
      <c r="J22722" s="378"/>
    </row>
    <row r="22723" spans="10:10" x14ac:dyDescent="0.2">
      <c r="J22723" s="378"/>
    </row>
    <row r="22724" spans="10:10" x14ac:dyDescent="0.2">
      <c r="J22724" s="378"/>
    </row>
    <row r="22725" spans="10:10" x14ac:dyDescent="0.2">
      <c r="J22725" s="378"/>
    </row>
    <row r="22726" spans="10:10" x14ac:dyDescent="0.2">
      <c r="J22726" s="378"/>
    </row>
    <row r="22727" spans="10:10" x14ac:dyDescent="0.2">
      <c r="J22727" s="378"/>
    </row>
    <row r="22728" spans="10:10" x14ac:dyDescent="0.2">
      <c r="J22728" s="378"/>
    </row>
    <row r="22729" spans="10:10" x14ac:dyDescent="0.2">
      <c r="J22729" s="378"/>
    </row>
    <row r="22730" spans="10:10" x14ac:dyDescent="0.2">
      <c r="J22730" s="378"/>
    </row>
    <row r="22731" spans="10:10" x14ac:dyDescent="0.2">
      <c r="J22731" s="378"/>
    </row>
    <row r="22732" spans="10:10" x14ac:dyDescent="0.2">
      <c r="J22732" s="378"/>
    </row>
    <row r="22733" spans="10:10" x14ac:dyDescent="0.2">
      <c r="J22733" s="378"/>
    </row>
    <row r="22734" spans="10:10" x14ac:dyDescent="0.2">
      <c r="J22734" s="378"/>
    </row>
    <row r="22735" spans="10:10" x14ac:dyDescent="0.2">
      <c r="J22735" s="378"/>
    </row>
    <row r="22736" spans="10:10" x14ac:dyDescent="0.2">
      <c r="J22736" s="378"/>
    </row>
    <row r="22737" spans="10:10" x14ac:dyDescent="0.2">
      <c r="J22737" s="378"/>
    </row>
    <row r="22738" spans="10:10" x14ac:dyDescent="0.2">
      <c r="J22738" s="378"/>
    </row>
    <row r="22739" spans="10:10" x14ac:dyDescent="0.2">
      <c r="J22739" s="378"/>
    </row>
    <row r="22740" spans="10:10" x14ac:dyDescent="0.2">
      <c r="J22740" s="378"/>
    </row>
    <row r="22741" spans="10:10" x14ac:dyDescent="0.2">
      <c r="J22741" s="378"/>
    </row>
    <row r="22742" spans="10:10" x14ac:dyDescent="0.2">
      <c r="J22742" s="378"/>
    </row>
    <row r="22743" spans="10:10" x14ac:dyDescent="0.2">
      <c r="J22743" s="378"/>
    </row>
    <row r="22744" spans="10:10" x14ac:dyDescent="0.2">
      <c r="J22744" s="378"/>
    </row>
    <row r="22745" spans="10:10" x14ac:dyDescent="0.2">
      <c r="J22745" s="378"/>
    </row>
    <row r="22746" spans="10:10" x14ac:dyDescent="0.2">
      <c r="J22746" s="378"/>
    </row>
    <row r="22747" spans="10:10" x14ac:dyDescent="0.2">
      <c r="J22747" s="378"/>
    </row>
    <row r="22748" spans="10:10" x14ac:dyDescent="0.2">
      <c r="J22748" s="378"/>
    </row>
    <row r="22749" spans="10:10" x14ac:dyDescent="0.2">
      <c r="J22749" s="378"/>
    </row>
    <row r="22750" spans="10:10" x14ac:dyDescent="0.2">
      <c r="J22750" s="378"/>
    </row>
    <row r="22751" spans="10:10" x14ac:dyDescent="0.2">
      <c r="J22751" s="378"/>
    </row>
    <row r="22752" spans="10:10" x14ac:dyDescent="0.2">
      <c r="J22752" s="378"/>
    </row>
    <row r="22753" spans="10:10" x14ac:dyDescent="0.2">
      <c r="J22753" s="378"/>
    </row>
    <row r="22754" spans="10:10" x14ac:dyDescent="0.2">
      <c r="J22754" s="378"/>
    </row>
    <row r="22755" spans="10:10" x14ac:dyDescent="0.2">
      <c r="J22755" s="378"/>
    </row>
    <row r="22756" spans="10:10" x14ac:dyDescent="0.2">
      <c r="J22756" s="378"/>
    </row>
    <row r="22757" spans="10:10" x14ac:dyDescent="0.2">
      <c r="J22757" s="378"/>
    </row>
    <row r="22758" spans="10:10" x14ac:dyDescent="0.2">
      <c r="J22758" s="378"/>
    </row>
    <row r="22759" spans="10:10" x14ac:dyDescent="0.2">
      <c r="J22759" s="378"/>
    </row>
    <row r="22760" spans="10:10" x14ac:dyDescent="0.2">
      <c r="J22760" s="378"/>
    </row>
    <row r="22761" spans="10:10" x14ac:dyDescent="0.2">
      <c r="J22761" s="378"/>
    </row>
    <row r="22762" spans="10:10" x14ac:dyDescent="0.2">
      <c r="J22762" s="378"/>
    </row>
    <row r="22763" spans="10:10" x14ac:dyDescent="0.2">
      <c r="J22763" s="378"/>
    </row>
    <row r="22764" spans="10:10" x14ac:dyDescent="0.2">
      <c r="J22764" s="378"/>
    </row>
    <row r="22765" spans="10:10" x14ac:dyDescent="0.2">
      <c r="J22765" s="378"/>
    </row>
    <row r="22766" spans="10:10" x14ac:dyDescent="0.2">
      <c r="J22766" s="378"/>
    </row>
    <row r="22767" spans="10:10" x14ac:dyDescent="0.2">
      <c r="J22767" s="378"/>
    </row>
    <row r="22768" spans="10:10" x14ac:dyDescent="0.2">
      <c r="J22768" s="378"/>
    </row>
    <row r="22769" spans="10:10" x14ac:dyDescent="0.2">
      <c r="J22769" s="378"/>
    </row>
    <row r="22770" spans="10:10" x14ac:dyDescent="0.2">
      <c r="J22770" s="378"/>
    </row>
    <row r="22771" spans="10:10" x14ac:dyDescent="0.2">
      <c r="J22771" s="378"/>
    </row>
    <row r="22772" spans="10:10" x14ac:dyDescent="0.2">
      <c r="J22772" s="378"/>
    </row>
    <row r="22773" spans="10:10" x14ac:dyDescent="0.2">
      <c r="J22773" s="378"/>
    </row>
    <row r="22774" spans="10:10" x14ac:dyDescent="0.2">
      <c r="J22774" s="378"/>
    </row>
    <row r="22775" spans="10:10" x14ac:dyDescent="0.2">
      <c r="J22775" s="378"/>
    </row>
    <row r="22776" spans="10:10" x14ac:dyDescent="0.2">
      <c r="J22776" s="378"/>
    </row>
    <row r="22777" spans="10:10" x14ac:dyDescent="0.2">
      <c r="J22777" s="378"/>
    </row>
    <row r="22778" spans="10:10" x14ac:dyDescent="0.2">
      <c r="J22778" s="378"/>
    </row>
    <row r="22779" spans="10:10" x14ac:dyDescent="0.2">
      <c r="J22779" s="378"/>
    </row>
    <row r="22780" spans="10:10" x14ac:dyDescent="0.2">
      <c r="J22780" s="378"/>
    </row>
    <row r="22781" spans="10:10" x14ac:dyDescent="0.2">
      <c r="J22781" s="378"/>
    </row>
    <row r="22782" spans="10:10" x14ac:dyDescent="0.2">
      <c r="J22782" s="378"/>
    </row>
    <row r="22783" spans="10:10" x14ac:dyDescent="0.2">
      <c r="J22783" s="378"/>
    </row>
    <row r="22784" spans="10:10" x14ac:dyDescent="0.2">
      <c r="J22784" s="378"/>
    </row>
    <row r="22785" spans="10:10" x14ac:dyDescent="0.2">
      <c r="J22785" s="378"/>
    </row>
    <row r="22786" spans="10:10" x14ac:dyDescent="0.2">
      <c r="J22786" s="378"/>
    </row>
  </sheetData>
  <autoFilter ref="A2:J22786"/>
  <pageMargins left="0.511811024" right="0.511811024" top="0.78740157499999996" bottom="0.78740157499999996" header="0.31496062000000002" footer="0.31496062000000002"/>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7297"/>
  <sheetViews>
    <sheetView workbookViewId="0">
      <selection activeCell="A5" sqref="A1:D1048576"/>
    </sheetView>
  </sheetViews>
  <sheetFormatPr defaultRowHeight="12.75" x14ac:dyDescent="0.2"/>
  <cols>
    <col min="1" max="1" width="24.5703125" customWidth="1"/>
    <col min="2" max="2" width="105.28515625" customWidth="1"/>
    <col min="3" max="3" width="9" bestFit="1" customWidth="1"/>
    <col min="4" max="4" width="21.140625" customWidth="1"/>
  </cols>
  <sheetData>
    <row r="1" spans="1:5" ht="51.75" customHeight="1" x14ac:dyDescent="0.2">
      <c r="A1" s="906" t="s">
        <v>46652</v>
      </c>
      <c r="B1" s="906"/>
      <c r="C1" s="906"/>
      <c r="D1" s="906"/>
      <c r="E1" s="308"/>
    </row>
    <row r="2" spans="1:5" ht="33" customHeight="1" x14ac:dyDescent="0.2">
      <c r="A2" s="906" t="s">
        <v>46653</v>
      </c>
      <c r="B2" s="906"/>
      <c r="C2" s="906"/>
      <c r="D2" s="906"/>
      <c r="E2" s="308"/>
    </row>
    <row r="3" spans="1:5" ht="43.5" customHeight="1" x14ac:dyDescent="0.2">
      <c r="A3" s="906" t="s">
        <v>46654</v>
      </c>
      <c r="B3" s="906"/>
      <c r="C3" s="906"/>
      <c r="D3" s="906"/>
      <c r="E3" s="308"/>
    </row>
    <row r="5" spans="1:5" ht="13.5" x14ac:dyDescent="0.25">
      <c r="A5" s="309" t="s">
        <v>22490</v>
      </c>
      <c r="B5" s="309" t="s">
        <v>22491</v>
      </c>
      <c r="C5" s="309" t="s">
        <v>22492</v>
      </c>
      <c r="D5" s="309" t="s">
        <v>22493</v>
      </c>
    </row>
    <row r="6" spans="1:5" ht="13.5" x14ac:dyDescent="0.25">
      <c r="A6" s="636">
        <v>97141</v>
      </c>
      <c r="B6" s="634" t="s">
        <v>22494</v>
      </c>
      <c r="C6" s="634" t="s">
        <v>4</v>
      </c>
      <c r="D6" s="635" t="s">
        <v>28368</v>
      </c>
    </row>
    <row r="7" spans="1:5" ht="13.5" x14ac:dyDescent="0.25">
      <c r="A7" s="636">
        <v>97142</v>
      </c>
      <c r="B7" s="634" t="s">
        <v>22496</v>
      </c>
      <c r="C7" s="634" t="s">
        <v>4</v>
      </c>
      <c r="D7" s="635" t="s">
        <v>28891</v>
      </c>
    </row>
    <row r="8" spans="1:5" ht="13.5" x14ac:dyDescent="0.25">
      <c r="A8" s="636">
        <v>97143</v>
      </c>
      <c r="B8" s="634" t="s">
        <v>22497</v>
      </c>
      <c r="C8" s="634" t="s">
        <v>4</v>
      </c>
      <c r="D8" s="635" t="s">
        <v>41247</v>
      </c>
    </row>
    <row r="9" spans="1:5" ht="13.5" x14ac:dyDescent="0.25">
      <c r="A9" s="636">
        <v>97144</v>
      </c>
      <c r="B9" s="634" t="s">
        <v>22498</v>
      </c>
      <c r="C9" s="634" t="s">
        <v>4</v>
      </c>
      <c r="D9" s="635" t="s">
        <v>41248</v>
      </c>
    </row>
    <row r="10" spans="1:5" ht="13.5" x14ac:dyDescent="0.25">
      <c r="A10" s="636">
        <v>97145</v>
      </c>
      <c r="B10" s="634" t="s">
        <v>22499</v>
      </c>
      <c r="C10" s="634" t="s">
        <v>4</v>
      </c>
      <c r="D10" s="635" t="s">
        <v>30067</v>
      </c>
    </row>
    <row r="11" spans="1:5" ht="13.5" x14ac:dyDescent="0.25">
      <c r="A11" s="636">
        <v>97146</v>
      </c>
      <c r="B11" s="634" t="s">
        <v>22500</v>
      </c>
      <c r="C11" s="634" t="s">
        <v>4</v>
      </c>
      <c r="D11" s="635" t="s">
        <v>26921</v>
      </c>
    </row>
    <row r="12" spans="1:5" ht="13.5" x14ac:dyDescent="0.25">
      <c r="A12" s="636">
        <v>97147</v>
      </c>
      <c r="B12" s="634" t="s">
        <v>22501</v>
      </c>
      <c r="C12" s="634" t="s">
        <v>4</v>
      </c>
      <c r="D12" s="635" t="s">
        <v>41249</v>
      </c>
    </row>
    <row r="13" spans="1:5" ht="13.5" x14ac:dyDescent="0.25">
      <c r="A13" s="636">
        <v>97148</v>
      </c>
      <c r="B13" s="634" t="s">
        <v>22502</v>
      </c>
      <c r="C13" s="634" t="s">
        <v>4</v>
      </c>
      <c r="D13" s="635" t="s">
        <v>41250</v>
      </c>
    </row>
    <row r="14" spans="1:5" ht="13.5" x14ac:dyDescent="0.25">
      <c r="A14" s="636">
        <v>97149</v>
      </c>
      <c r="B14" s="634" t="s">
        <v>22503</v>
      </c>
      <c r="C14" s="634" t="s">
        <v>4</v>
      </c>
      <c r="D14" s="635" t="s">
        <v>41251</v>
      </c>
    </row>
    <row r="15" spans="1:5" ht="13.5" x14ac:dyDescent="0.25">
      <c r="A15" s="636">
        <v>97150</v>
      </c>
      <c r="B15" s="634" t="s">
        <v>22504</v>
      </c>
      <c r="C15" s="634" t="s">
        <v>4</v>
      </c>
      <c r="D15" s="635" t="s">
        <v>30487</v>
      </c>
    </row>
    <row r="16" spans="1:5" ht="13.5" x14ac:dyDescent="0.25">
      <c r="A16" s="636">
        <v>97151</v>
      </c>
      <c r="B16" s="634" t="s">
        <v>22505</v>
      </c>
      <c r="C16" s="634" t="s">
        <v>4</v>
      </c>
      <c r="D16" s="635" t="s">
        <v>30265</v>
      </c>
    </row>
    <row r="17" spans="1:4" ht="13.5" x14ac:dyDescent="0.25">
      <c r="A17" s="636">
        <v>97152</v>
      </c>
      <c r="B17" s="634" t="s">
        <v>22506</v>
      </c>
      <c r="C17" s="634" t="s">
        <v>4</v>
      </c>
      <c r="D17" s="635" t="s">
        <v>41252</v>
      </c>
    </row>
    <row r="18" spans="1:4" ht="13.5" x14ac:dyDescent="0.25">
      <c r="A18" s="636">
        <v>97153</v>
      </c>
      <c r="B18" s="634" t="s">
        <v>22507</v>
      </c>
      <c r="C18" s="634" t="s">
        <v>4</v>
      </c>
      <c r="D18" s="635" t="s">
        <v>41253</v>
      </c>
    </row>
    <row r="19" spans="1:4" ht="13.5" x14ac:dyDescent="0.25">
      <c r="A19" s="636">
        <v>97154</v>
      </c>
      <c r="B19" s="634" t="s">
        <v>22508</v>
      </c>
      <c r="C19" s="634" t="s">
        <v>4</v>
      </c>
      <c r="D19" s="635" t="s">
        <v>41254</v>
      </c>
    </row>
    <row r="20" spans="1:4" ht="13.5" x14ac:dyDescent="0.25">
      <c r="A20" s="636">
        <v>97155</v>
      </c>
      <c r="B20" s="634" t="s">
        <v>22509</v>
      </c>
      <c r="C20" s="634" t="s">
        <v>4</v>
      </c>
      <c r="D20" s="635" t="s">
        <v>41255</v>
      </c>
    </row>
    <row r="21" spans="1:4" ht="13.5" x14ac:dyDescent="0.25">
      <c r="A21" s="636">
        <v>97156</v>
      </c>
      <c r="B21" s="634" t="s">
        <v>22510</v>
      </c>
      <c r="C21" s="634" t="s">
        <v>4</v>
      </c>
      <c r="D21" s="635" t="s">
        <v>41256</v>
      </c>
    </row>
    <row r="22" spans="1:4" ht="13.5" x14ac:dyDescent="0.25">
      <c r="A22" s="636">
        <v>97157</v>
      </c>
      <c r="B22" s="634" t="s">
        <v>22511</v>
      </c>
      <c r="C22" s="634" t="s">
        <v>4</v>
      </c>
      <c r="D22" s="635" t="s">
        <v>25964</v>
      </c>
    </row>
    <row r="23" spans="1:4" ht="13.5" x14ac:dyDescent="0.25">
      <c r="A23" s="636">
        <v>97158</v>
      </c>
      <c r="B23" s="634" t="s">
        <v>22513</v>
      </c>
      <c r="C23" s="634" t="s">
        <v>4</v>
      </c>
      <c r="D23" s="635" t="s">
        <v>29118</v>
      </c>
    </row>
    <row r="24" spans="1:4" ht="13.5" x14ac:dyDescent="0.25">
      <c r="A24" s="636">
        <v>97159</v>
      </c>
      <c r="B24" s="634" t="s">
        <v>22514</v>
      </c>
      <c r="C24" s="634" t="s">
        <v>4</v>
      </c>
      <c r="D24" s="635" t="s">
        <v>41257</v>
      </c>
    </row>
    <row r="25" spans="1:4" ht="13.5" x14ac:dyDescent="0.25">
      <c r="A25" s="636">
        <v>97160</v>
      </c>
      <c r="B25" s="634" t="s">
        <v>22515</v>
      </c>
      <c r="C25" s="634" t="s">
        <v>4</v>
      </c>
      <c r="D25" s="635" t="s">
        <v>27182</v>
      </c>
    </row>
    <row r="26" spans="1:4" ht="13.5" x14ac:dyDescent="0.25">
      <c r="A26" s="636">
        <v>97161</v>
      </c>
      <c r="B26" s="634" t="s">
        <v>22516</v>
      </c>
      <c r="C26" s="634" t="s">
        <v>4</v>
      </c>
      <c r="D26" s="635" t="s">
        <v>28898</v>
      </c>
    </row>
    <row r="27" spans="1:4" ht="13.5" x14ac:dyDescent="0.25">
      <c r="A27" s="636">
        <v>97162</v>
      </c>
      <c r="B27" s="634" t="s">
        <v>22517</v>
      </c>
      <c r="C27" s="634" t="s">
        <v>4</v>
      </c>
      <c r="D27" s="635" t="s">
        <v>41258</v>
      </c>
    </row>
    <row r="28" spans="1:4" ht="13.5" x14ac:dyDescent="0.25">
      <c r="A28" s="636">
        <v>97163</v>
      </c>
      <c r="B28" s="634" t="s">
        <v>22518</v>
      </c>
      <c r="C28" s="634" t="s">
        <v>4</v>
      </c>
      <c r="D28" s="635" t="s">
        <v>41259</v>
      </c>
    </row>
    <row r="29" spans="1:4" ht="13.5" x14ac:dyDescent="0.25">
      <c r="A29" s="636">
        <v>97164</v>
      </c>
      <c r="B29" s="634" t="s">
        <v>22519</v>
      </c>
      <c r="C29" s="634" t="s">
        <v>4</v>
      </c>
      <c r="D29" s="635" t="s">
        <v>30409</v>
      </c>
    </row>
    <row r="30" spans="1:4" ht="13.5" x14ac:dyDescent="0.25">
      <c r="A30" s="636">
        <v>97165</v>
      </c>
      <c r="B30" s="634" t="s">
        <v>22520</v>
      </c>
      <c r="C30" s="634" t="s">
        <v>4</v>
      </c>
      <c r="D30" s="635" t="s">
        <v>41260</v>
      </c>
    </row>
    <row r="31" spans="1:4" ht="13.5" x14ac:dyDescent="0.25">
      <c r="A31" s="636">
        <v>97166</v>
      </c>
      <c r="B31" s="634" t="s">
        <v>22521</v>
      </c>
      <c r="C31" s="634" t="s">
        <v>4</v>
      </c>
      <c r="D31" s="635" t="s">
        <v>30467</v>
      </c>
    </row>
    <row r="32" spans="1:4" ht="13.5" x14ac:dyDescent="0.25">
      <c r="A32" s="636">
        <v>97167</v>
      </c>
      <c r="B32" s="634" t="s">
        <v>22522</v>
      </c>
      <c r="C32" s="634" t="s">
        <v>4</v>
      </c>
      <c r="D32" s="635" t="s">
        <v>30301</v>
      </c>
    </row>
    <row r="33" spans="1:4" ht="13.5" x14ac:dyDescent="0.25">
      <c r="A33" s="636">
        <v>97168</v>
      </c>
      <c r="B33" s="634" t="s">
        <v>22523</v>
      </c>
      <c r="C33" s="634" t="s">
        <v>4</v>
      </c>
      <c r="D33" s="635" t="s">
        <v>30718</v>
      </c>
    </row>
    <row r="34" spans="1:4" ht="13.5" x14ac:dyDescent="0.25">
      <c r="A34" s="636">
        <v>97169</v>
      </c>
      <c r="B34" s="634" t="s">
        <v>22524</v>
      </c>
      <c r="C34" s="634" t="s">
        <v>4</v>
      </c>
      <c r="D34" s="635" t="s">
        <v>41261</v>
      </c>
    </row>
    <row r="35" spans="1:4" ht="13.5" x14ac:dyDescent="0.25">
      <c r="A35" s="636">
        <v>97170</v>
      </c>
      <c r="B35" s="634" t="s">
        <v>22525</v>
      </c>
      <c r="C35" s="634" t="s">
        <v>4</v>
      </c>
      <c r="D35" s="635" t="s">
        <v>41262</v>
      </c>
    </row>
    <row r="36" spans="1:4" ht="13.5" x14ac:dyDescent="0.25">
      <c r="A36" s="636">
        <v>97171</v>
      </c>
      <c r="B36" s="634" t="s">
        <v>22526</v>
      </c>
      <c r="C36" s="634" t="s">
        <v>4</v>
      </c>
      <c r="D36" s="635" t="s">
        <v>29408</v>
      </c>
    </row>
    <row r="37" spans="1:4" ht="13.5" x14ac:dyDescent="0.25">
      <c r="A37" s="636">
        <v>97172</v>
      </c>
      <c r="B37" s="634" t="s">
        <v>22527</v>
      </c>
      <c r="C37" s="634" t="s">
        <v>4</v>
      </c>
      <c r="D37" s="635" t="s">
        <v>41263</v>
      </c>
    </row>
    <row r="38" spans="1:4" ht="13.5" x14ac:dyDescent="0.25">
      <c r="A38" s="636">
        <v>97173</v>
      </c>
      <c r="B38" s="634" t="s">
        <v>22528</v>
      </c>
      <c r="C38" s="634" t="s">
        <v>4</v>
      </c>
      <c r="D38" s="635" t="s">
        <v>30476</v>
      </c>
    </row>
    <row r="39" spans="1:4" ht="13.5" x14ac:dyDescent="0.25">
      <c r="A39" s="636">
        <v>97174</v>
      </c>
      <c r="B39" s="634" t="s">
        <v>22529</v>
      </c>
      <c r="C39" s="634" t="s">
        <v>4</v>
      </c>
      <c r="D39" s="635" t="s">
        <v>30461</v>
      </c>
    </row>
    <row r="40" spans="1:4" ht="13.5" x14ac:dyDescent="0.25">
      <c r="A40" s="636">
        <v>97175</v>
      </c>
      <c r="B40" s="634" t="s">
        <v>22530</v>
      </c>
      <c r="C40" s="634" t="s">
        <v>4</v>
      </c>
      <c r="D40" s="635" t="s">
        <v>41264</v>
      </c>
    </row>
    <row r="41" spans="1:4" ht="13.5" x14ac:dyDescent="0.25">
      <c r="A41" s="636">
        <v>97176</v>
      </c>
      <c r="B41" s="634" t="s">
        <v>22531</v>
      </c>
      <c r="C41" s="634" t="s">
        <v>4</v>
      </c>
      <c r="D41" s="635" t="s">
        <v>41265</v>
      </c>
    </row>
    <row r="42" spans="1:4" ht="13.5" x14ac:dyDescent="0.25">
      <c r="A42" s="636">
        <v>97177</v>
      </c>
      <c r="B42" s="634" t="s">
        <v>22532</v>
      </c>
      <c r="C42" s="634" t="s">
        <v>4</v>
      </c>
      <c r="D42" s="635" t="s">
        <v>41266</v>
      </c>
    </row>
    <row r="43" spans="1:4" ht="13.5" x14ac:dyDescent="0.25">
      <c r="A43" s="636">
        <v>97178</v>
      </c>
      <c r="B43" s="634" t="s">
        <v>22533</v>
      </c>
      <c r="C43" s="634" t="s">
        <v>4</v>
      </c>
      <c r="D43" s="635" t="s">
        <v>41267</v>
      </c>
    </row>
    <row r="44" spans="1:4" ht="13.5" x14ac:dyDescent="0.25">
      <c r="A44" s="636">
        <v>97179</v>
      </c>
      <c r="B44" s="634" t="s">
        <v>22534</v>
      </c>
      <c r="C44" s="634" t="s">
        <v>4</v>
      </c>
      <c r="D44" s="635" t="s">
        <v>41268</v>
      </c>
    </row>
    <row r="45" spans="1:4" ht="13.5" x14ac:dyDescent="0.25">
      <c r="A45" s="636">
        <v>97180</v>
      </c>
      <c r="B45" s="634" t="s">
        <v>22535</v>
      </c>
      <c r="C45" s="634" t="s">
        <v>4</v>
      </c>
      <c r="D45" s="635" t="s">
        <v>41269</v>
      </c>
    </row>
    <row r="46" spans="1:4" ht="13.5" x14ac:dyDescent="0.25">
      <c r="A46" s="636">
        <v>97181</v>
      </c>
      <c r="B46" s="634" t="s">
        <v>22536</v>
      </c>
      <c r="C46" s="634" t="s">
        <v>4</v>
      </c>
      <c r="D46" s="635" t="s">
        <v>30274</v>
      </c>
    </row>
    <row r="47" spans="1:4" ht="13.5" x14ac:dyDescent="0.25">
      <c r="A47" s="636">
        <v>97182</v>
      </c>
      <c r="B47" s="634" t="s">
        <v>22537</v>
      </c>
      <c r="C47" s="634" t="s">
        <v>4</v>
      </c>
      <c r="D47" s="635" t="s">
        <v>41270</v>
      </c>
    </row>
    <row r="48" spans="1:4" ht="13.5" x14ac:dyDescent="0.25">
      <c r="A48" s="636">
        <v>97183</v>
      </c>
      <c r="B48" s="634" t="s">
        <v>22538</v>
      </c>
      <c r="C48" s="634" t="s">
        <v>4</v>
      </c>
      <c r="D48" s="635" t="s">
        <v>27348</v>
      </c>
    </row>
    <row r="49" spans="1:4" ht="13.5" x14ac:dyDescent="0.25">
      <c r="A49" s="636">
        <v>97184</v>
      </c>
      <c r="B49" s="634" t="s">
        <v>22539</v>
      </c>
      <c r="C49" s="634" t="s">
        <v>4</v>
      </c>
      <c r="D49" s="635" t="s">
        <v>29954</v>
      </c>
    </row>
    <row r="50" spans="1:4" ht="13.5" x14ac:dyDescent="0.25">
      <c r="A50" s="636">
        <v>97185</v>
      </c>
      <c r="B50" s="634" t="s">
        <v>22540</v>
      </c>
      <c r="C50" s="634" t="s">
        <v>4</v>
      </c>
      <c r="D50" s="635" t="s">
        <v>41271</v>
      </c>
    </row>
    <row r="51" spans="1:4" ht="13.5" x14ac:dyDescent="0.25">
      <c r="A51" s="636">
        <v>97186</v>
      </c>
      <c r="B51" s="634" t="s">
        <v>22541</v>
      </c>
      <c r="C51" s="634" t="s">
        <v>4</v>
      </c>
      <c r="D51" s="635" t="s">
        <v>41272</v>
      </c>
    </row>
    <row r="52" spans="1:4" ht="13.5" x14ac:dyDescent="0.25">
      <c r="A52" s="636">
        <v>97187</v>
      </c>
      <c r="B52" s="634" t="s">
        <v>22542</v>
      </c>
      <c r="C52" s="634" t="s">
        <v>4</v>
      </c>
      <c r="D52" s="635" t="s">
        <v>30466</v>
      </c>
    </row>
    <row r="53" spans="1:4" ht="13.5" x14ac:dyDescent="0.25">
      <c r="A53" s="636">
        <v>97188</v>
      </c>
      <c r="B53" s="634" t="s">
        <v>22543</v>
      </c>
      <c r="C53" s="634" t="s">
        <v>4</v>
      </c>
      <c r="D53" s="635" t="s">
        <v>41273</v>
      </c>
    </row>
    <row r="54" spans="1:4" ht="13.5" x14ac:dyDescent="0.25">
      <c r="A54" s="636">
        <v>97189</v>
      </c>
      <c r="B54" s="634" t="s">
        <v>22544</v>
      </c>
      <c r="C54" s="634" t="s">
        <v>4</v>
      </c>
      <c r="D54" s="635" t="s">
        <v>41274</v>
      </c>
    </row>
    <row r="55" spans="1:4" ht="13.5" x14ac:dyDescent="0.25">
      <c r="A55" s="636">
        <v>97190</v>
      </c>
      <c r="B55" s="634" t="s">
        <v>22545</v>
      </c>
      <c r="C55" s="634" t="s">
        <v>4</v>
      </c>
      <c r="D55" s="635" t="s">
        <v>41275</v>
      </c>
    </row>
    <row r="56" spans="1:4" ht="13.5" x14ac:dyDescent="0.25">
      <c r="A56" s="636">
        <v>97191</v>
      </c>
      <c r="B56" s="634" t="s">
        <v>22546</v>
      </c>
      <c r="C56" s="634" t="s">
        <v>4</v>
      </c>
      <c r="D56" s="635" t="s">
        <v>41276</v>
      </c>
    </row>
    <row r="57" spans="1:4" ht="13.5" x14ac:dyDescent="0.25">
      <c r="A57" s="636">
        <v>97192</v>
      </c>
      <c r="B57" s="634" t="s">
        <v>22547</v>
      </c>
      <c r="C57" s="634" t="s">
        <v>4</v>
      </c>
      <c r="D57" s="635" t="s">
        <v>41277</v>
      </c>
    </row>
    <row r="58" spans="1:4" ht="13.5" x14ac:dyDescent="0.25">
      <c r="A58" s="636">
        <v>90694</v>
      </c>
      <c r="B58" s="634" t="s">
        <v>28371</v>
      </c>
      <c r="C58" s="634" t="s">
        <v>4</v>
      </c>
      <c r="D58" s="635" t="s">
        <v>41278</v>
      </c>
    </row>
    <row r="59" spans="1:4" ht="13.5" x14ac:dyDescent="0.25">
      <c r="A59" s="636">
        <v>90695</v>
      </c>
      <c r="B59" s="634" t="s">
        <v>28372</v>
      </c>
      <c r="C59" s="634" t="s">
        <v>4</v>
      </c>
      <c r="D59" s="635" t="s">
        <v>30486</v>
      </c>
    </row>
    <row r="60" spans="1:4" ht="13.5" x14ac:dyDescent="0.25">
      <c r="A60" s="636">
        <v>90696</v>
      </c>
      <c r="B60" s="634" t="s">
        <v>28373</v>
      </c>
      <c r="C60" s="634" t="s">
        <v>4</v>
      </c>
      <c r="D60" s="635" t="s">
        <v>41279</v>
      </c>
    </row>
    <row r="61" spans="1:4" ht="13.5" x14ac:dyDescent="0.25">
      <c r="A61" s="636">
        <v>90697</v>
      </c>
      <c r="B61" s="634" t="s">
        <v>28374</v>
      </c>
      <c r="C61" s="634" t="s">
        <v>4</v>
      </c>
      <c r="D61" s="635" t="s">
        <v>41280</v>
      </c>
    </row>
    <row r="62" spans="1:4" ht="13.5" x14ac:dyDescent="0.25">
      <c r="A62" s="636">
        <v>90698</v>
      </c>
      <c r="B62" s="634" t="s">
        <v>28375</v>
      </c>
      <c r="C62" s="634" t="s">
        <v>4</v>
      </c>
      <c r="D62" s="635" t="s">
        <v>41281</v>
      </c>
    </row>
    <row r="63" spans="1:4" ht="13.5" x14ac:dyDescent="0.25">
      <c r="A63" s="636">
        <v>90699</v>
      </c>
      <c r="B63" s="634" t="s">
        <v>28376</v>
      </c>
      <c r="C63" s="634" t="s">
        <v>4</v>
      </c>
      <c r="D63" s="635" t="s">
        <v>41282</v>
      </c>
    </row>
    <row r="64" spans="1:4" ht="13.5" x14ac:dyDescent="0.25">
      <c r="A64" s="636">
        <v>90700</v>
      </c>
      <c r="B64" s="634" t="s">
        <v>28377</v>
      </c>
      <c r="C64" s="634" t="s">
        <v>4</v>
      </c>
      <c r="D64" s="635" t="s">
        <v>41283</v>
      </c>
    </row>
    <row r="65" spans="1:4" ht="13.5" x14ac:dyDescent="0.25">
      <c r="A65" s="636">
        <v>90701</v>
      </c>
      <c r="B65" s="634" t="s">
        <v>28378</v>
      </c>
      <c r="C65" s="634" t="s">
        <v>4</v>
      </c>
      <c r="D65" s="635" t="s">
        <v>41284</v>
      </c>
    </row>
    <row r="66" spans="1:4" ht="13.5" x14ac:dyDescent="0.25">
      <c r="A66" s="636">
        <v>90702</v>
      </c>
      <c r="B66" s="634" t="s">
        <v>28379</v>
      </c>
      <c r="C66" s="634" t="s">
        <v>4</v>
      </c>
      <c r="D66" s="635" t="s">
        <v>41285</v>
      </c>
    </row>
    <row r="67" spans="1:4" ht="13.5" x14ac:dyDescent="0.25">
      <c r="A67" s="636">
        <v>90703</v>
      </c>
      <c r="B67" s="634" t="s">
        <v>28380</v>
      </c>
      <c r="C67" s="634" t="s">
        <v>4</v>
      </c>
      <c r="D67" s="635" t="s">
        <v>41286</v>
      </c>
    </row>
    <row r="68" spans="1:4" ht="13.5" x14ac:dyDescent="0.25">
      <c r="A68" s="636">
        <v>90704</v>
      </c>
      <c r="B68" s="634" t="s">
        <v>28381</v>
      </c>
      <c r="C68" s="634" t="s">
        <v>4</v>
      </c>
      <c r="D68" s="635" t="s">
        <v>41287</v>
      </c>
    </row>
    <row r="69" spans="1:4" ht="13.5" x14ac:dyDescent="0.25">
      <c r="A69" s="636">
        <v>90705</v>
      </c>
      <c r="B69" s="634" t="s">
        <v>28382</v>
      </c>
      <c r="C69" s="634" t="s">
        <v>4</v>
      </c>
      <c r="D69" s="635" t="s">
        <v>41288</v>
      </c>
    </row>
    <row r="70" spans="1:4" ht="13.5" x14ac:dyDescent="0.25">
      <c r="A70" s="636">
        <v>90706</v>
      </c>
      <c r="B70" s="634" t="s">
        <v>28383</v>
      </c>
      <c r="C70" s="634" t="s">
        <v>4</v>
      </c>
      <c r="D70" s="635" t="s">
        <v>41289</v>
      </c>
    </row>
    <row r="71" spans="1:4" ht="13.5" x14ac:dyDescent="0.25">
      <c r="A71" s="636">
        <v>90708</v>
      </c>
      <c r="B71" s="634" t="s">
        <v>28384</v>
      </c>
      <c r="C71" s="634" t="s">
        <v>4</v>
      </c>
      <c r="D71" s="635" t="s">
        <v>41290</v>
      </c>
    </row>
    <row r="72" spans="1:4" ht="13.5" x14ac:dyDescent="0.25">
      <c r="A72" s="636">
        <v>90724</v>
      </c>
      <c r="B72" s="634" t="s">
        <v>28385</v>
      </c>
      <c r="C72" s="634" t="s">
        <v>5</v>
      </c>
      <c r="D72" s="635" t="s">
        <v>30568</v>
      </c>
    </row>
    <row r="73" spans="1:4" ht="13.5" x14ac:dyDescent="0.25">
      <c r="A73" s="636">
        <v>90725</v>
      </c>
      <c r="B73" s="634" t="s">
        <v>28386</v>
      </c>
      <c r="C73" s="634" t="s">
        <v>5</v>
      </c>
      <c r="D73" s="635" t="s">
        <v>26774</v>
      </c>
    </row>
    <row r="74" spans="1:4" ht="13.5" x14ac:dyDescent="0.25">
      <c r="A74" s="636">
        <v>90726</v>
      </c>
      <c r="B74" s="634" t="s">
        <v>28387</v>
      </c>
      <c r="C74" s="634" t="s">
        <v>5</v>
      </c>
      <c r="D74" s="635" t="s">
        <v>30157</v>
      </c>
    </row>
    <row r="75" spans="1:4" ht="13.5" x14ac:dyDescent="0.25">
      <c r="A75" s="636">
        <v>90727</v>
      </c>
      <c r="B75" s="634" t="s">
        <v>28388</v>
      </c>
      <c r="C75" s="634" t="s">
        <v>5</v>
      </c>
      <c r="D75" s="635" t="s">
        <v>41291</v>
      </c>
    </row>
    <row r="76" spans="1:4" ht="13.5" x14ac:dyDescent="0.25">
      <c r="A76" s="636">
        <v>90728</v>
      </c>
      <c r="B76" s="634" t="s">
        <v>28389</v>
      </c>
      <c r="C76" s="634" t="s">
        <v>5</v>
      </c>
      <c r="D76" s="635" t="s">
        <v>41292</v>
      </c>
    </row>
    <row r="77" spans="1:4" ht="13.5" x14ac:dyDescent="0.25">
      <c r="A77" s="636">
        <v>90729</v>
      </c>
      <c r="B77" s="634" t="s">
        <v>28391</v>
      </c>
      <c r="C77" s="634" t="s">
        <v>5</v>
      </c>
      <c r="D77" s="635" t="s">
        <v>41293</v>
      </c>
    </row>
    <row r="78" spans="1:4" ht="13.5" x14ac:dyDescent="0.25">
      <c r="A78" s="636">
        <v>90730</v>
      </c>
      <c r="B78" s="634" t="s">
        <v>28392</v>
      </c>
      <c r="C78" s="634" t="s">
        <v>5</v>
      </c>
      <c r="D78" s="635" t="s">
        <v>41294</v>
      </c>
    </row>
    <row r="79" spans="1:4" ht="13.5" x14ac:dyDescent="0.25">
      <c r="A79" s="636">
        <v>90731</v>
      </c>
      <c r="B79" s="634" t="s">
        <v>28393</v>
      </c>
      <c r="C79" s="634" t="s">
        <v>5</v>
      </c>
      <c r="D79" s="635" t="s">
        <v>41295</v>
      </c>
    </row>
    <row r="80" spans="1:4" ht="13.5" x14ac:dyDescent="0.25">
      <c r="A80" s="636">
        <v>90732</v>
      </c>
      <c r="B80" s="634" t="s">
        <v>28394</v>
      </c>
      <c r="C80" s="634" t="s">
        <v>5</v>
      </c>
      <c r="D80" s="635" t="s">
        <v>41296</v>
      </c>
    </row>
    <row r="81" spans="1:4" ht="13.5" x14ac:dyDescent="0.25">
      <c r="A81" s="636">
        <v>90733</v>
      </c>
      <c r="B81" s="634" t="s">
        <v>28395</v>
      </c>
      <c r="C81" s="634" t="s">
        <v>4</v>
      </c>
      <c r="D81" s="635" t="s">
        <v>41297</v>
      </c>
    </row>
    <row r="82" spans="1:4" ht="13.5" x14ac:dyDescent="0.25">
      <c r="A82" s="636">
        <v>90734</v>
      </c>
      <c r="B82" s="634" t="s">
        <v>28396</v>
      </c>
      <c r="C82" s="634" t="s">
        <v>4</v>
      </c>
      <c r="D82" s="635" t="s">
        <v>41298</v>
      </c>
    </row>
    <row r="83" spans="1:4" ht="13.5" x14ac:dyDescent="0.25">
      <c r="A83" s="636">
        <v>90735</v>
      </c>
      <c r="B83" s="634" t="s">
        <v>28397</v>
      </c>
      <c r="C83" s="634" t="s">
        <v>4</v>
      </c>
      <c r="D83" s="635" t="s">
        <v>41299</v>
      </c>
    </row>
    <row r="84" spans="1:4" ht="13.5" x14ac:dyDescent="0.25">
      <c r="A84" s="636">
        <v>90736</v>
      </c>
      <c r="B84" s="634" t="s">
        <v>28398</v>
      </c>
      <c r="C84" s="634" t="s">
        <v>4</v>
      </c>
      <c r="D84" s="635" t="s">
        <v>41300</v>
      </c>
    </row>
    <row r="85" spans="1:4" ht="13.5" x14ac:dyDescent="0.25">
      <c r="A85" s="636">
        <v>90737</v>
      </c>
      <c r="B85" s="634" t="s">
        <v>28399</v>
      </c>
      <c r="C85" s="634" t="s">
        <v>4</v>
      </c>
      <c r="D85" s="635" t="s">
        <v>30753</v>
      </c>
    </row>
    <row r="86" spans="1:4" ht="13.5" x14ac:dyDescent="0.25">
      <c r="A86" s="636">
        <v>90738</v>
      </c>
      <c r="B86" s="634" t="s">
        <v>28400</v>
      </c>
      <c r="C86" s="634" t="s">
        <v>4</v>
      </c>
      <c r="D86" s="635" t="s">
        <v>30531</v>
      </c>
    </row>
    <row r="87" spans="1:4" ht="13.5" x14ac:dyDescent="0.25">
      <c r="A87" s="636">
        <v>90739</v>
      </c>
      <c r="B87" s="634" t="s">
        <v>28401</v>
      </c>
      <c r="C87" s="634" t="s">
        <v>4</v>
      </c>
      <c r="D87" s="635" t="s">
        <v>27332</v>
      </c>
    </row>
    <row r="88" spans="1:4" ht="13.5" x14ac:dyDescent="0.25">
      <c r="A88" s="636">
        <v>90740</v>
      </c>
      <c r="B88" s="634" t="s">
        <v>28402</v>
      </c>
      <c r="C88" s="634" t="s">
        <v>4</v>
      </c>
      <c r="D88" s="635" t="s">
        <v>29929</v>
      </c>
    </row>
    <row r="89" spans="1:4" ht="13.5" x14ac:dyDescent="0.25">
      <c r="A89" s="636">
        <v>90741</v>
      </c>
      <c r="B89" s="634" t="s">
        <v>28403</v>
      </c>
      <c r="C89" s="634" t="s">
        <v>4</v>
      </c>
      <c r="D89" s="635" t="s">
        <v>29227</v>
      </c>
    </row>
    <row r="90" spans="1:4" ht="13.5" x14ac:dyDescent="0.25">
      <c r="A90" s="636">
        <v>90742</v>
      </c>
      <c r="B90" s="634" t="s">
        <v>28404</v>
      </c>
      <c r="C90" s="634" t="s">
        <v>4</v>
      </c>
      <c r="D90" s="635" t="s">
        <v>30536</v>
      </c>
    </row>
    <row r="91" spans="1:4" ht="13.5" x14ac:dyDescent="0.25">
      <c r="A91" s="636">
        <v>90743</v>
      </c>
      <c r="B91" s="634" t="s">
        <v>28405</v>
      </c>
      <c r="C91" s="634" t="s">
        <v>4</v>
      </c>
      <c r="D91" s="635" t="s">
        <v>30359</v>
      </c>
    </row>
    <row r="92" spans="1:4" ht="13.5" x14ac:dyDescent="0.25">
      <c r="A92" s="636">
        <v>90744</v>
      </c>
      <c r="B92" s="634" t="s">
        <v>28406</v>
      </c>
      <c r="C92" s="634" t="s">
        <v>4</v>
      </c>
      <c r="D92" s="635" t="s">
        <v>41301</v>
      </c>
    </row>
    <row r="93" spans="1:4" ht="13.5" x14ac:dyDescent="0.25">
      <c r="A93" s="636">
        <v>90745</v>
      </c>
      <c r="B93" s="634" t="s">
        <v>28407</v>
      </c>
      <c r="C93" s="634" t="s">
        <v>4</v>
      </c>
      <c r="D93" s="635" t="s">
        <v>28967</v>
      </c>
    </row>
    <row r="94" spans="1:4" ht="13.5" x14ac:dyDescent="0.25">
      <c r="A94" s="636">
        <v>90746</v>
      </c>
      <c r="B94" s="634" t="s">
        <v>28408</v>
      </c>
      <c r="C94" s="634" t="s">
        <v>4</v>
      </c>
      <c r="D94" s="635" t="s">
        <v>25969</v>
      </c>
    </row>
    <row r="95" spans="1:4" ht="13.5" x14ac:dyDescent="0.25">
      <c r="A95" s="636">
        <v>90747</v>
      </c>
      <c r="B95" s="634" t="s">
        <v>28409</v>
      </c>
      <c r="C95" s="634" t="s">
        <v>4</v>
      </c>
      <c r="D95" s="635" t="s">
        <v>41302</v>
      </c>
    </row>
    <row r="96" spans="1:4" ht="13.5" x14ac:dyDescent="0.25">
      <c r="A96" s="636">
        <v>94869</v>
      </c>
      <c r="B96" s="634" t="s">
        <v>28411</v>
      </c>
      <c r="C96" s="634" t="s">
        <v>4</v>
      </c>
      <c r="D96" s="635" t="s">
        <v>41303</v>
      </c>
    </row>
    <row r="97" spans="1:4" ht="13.5" x14ac:dyDescent="0.25">
      <c r="A97" s="636">
        <v>94870</v>
      </c>
      <c r="B97" s="634" t="s">
        <v>28412</v>
      </c>
      <c r="C97" s="634" t="s">
        <v>4</v>
      </c>
      <c r="D97" s="635" t="s">
        <v>30957</v>
      </c>
    </row>
    <row r="98" spans="1:4" ht="13.5" x14ac:dyDescent="0.25">
      <c r="A98" s="636">
        <v>94871</v>
      </c>
      <c r="B98" s="634" t="s">
        <v>28413</v>
      </c>
      <c r="C98" s="634" t="s">
        <v>4</v>
      </c>
      <c r="D98" s="635" t="s">
        <v>41304</v>
      </c>
    </row>
    <row r="99" spans="1:4" ht="13.5" x14ac:dyDescent="0.25">
      <c r="A99" s="636">
        <v>94872</v>
      </c>
      <c r="B99" s="634" t="s">
        <v>28414</v>
      </c>
      <c r="C99" s="634" t="s">
        <v>4</v>
      </c>
      <c r="D99" s="635" t="s">
        <v>41305</v>
      </c>
    </row>
    <row r="100" spans="1:4" ht="13.5" x14ac:dyDescent="0.25">
      <c r="A100" s="636">
        <v>94875</v>
      </c>
      <c r="B100" s="634" t="s">
        <v>28415</v>
      </c>
      <c r="C100" s="634" t="s">
        <v>4</v>
      </c>
      <c r="D100" s="635" t="s">
        <v>41306</v>
      </c>
    </row>
    <row r="101" spans="1:4" ht="13.5" x14ac:dyDescent="0.25">
      <c r="A101" s="636">
        <v>94876</v>
      </c>
      <c r="B101" s="634" t="s">
        <v>28416</v>
      </c>
      <c r="C101" s="634" t="s">
        <v>4</v>
      </c>
      <c r="D101" s="635" t="s">
        <v>41307</v>
      </c>
    </row>
    <row r="102" spans="1:4" ht="13.5" x14ac:dyDescent="0.25">
      <c r="A102" s="636">
        <v>94878</v>
      </c>
      <c r="B102" s="634" t="s">
        <v>28417</v>
      </c>
      <c r="C102" s="634" t="s">
        <v>4</v>
      </c>
      <c r="D102" s="635" t="s">
        <v>30555</v>
      </c>
    </row>
    <row r="103" spans="1:4" ht="13.5" x14ac:dyDescent="0.25">
      <c r="A103" s="636">
        <v>94879</v>
      </c>
      <c r="B103" s="634" t="s">
        <v>28418</v>
      </c>
      <c r="C103" s="634" t="s">
        <v>4</v>
      </c>
      <c r="D103" s="635" t="s">
        <v>41308</v>
      </c>
    </row>
    <row r="104" spans="1:4" ht="13.5" x14ac:dyDescent="0.25">
      <c r="A104" s="636">
        <v>94880</v>
      </c>
      <c r="B104" s="634" t="s">
        <v>28419</v>
      </c>
      <c r="C104" s="634" t="s">
        <v>4</v>
      </c>
      <c r="D104" s="635" t="s">
        <v>41309</v>
      </c>
    </row>
    <row r="105" spans="1:4" ht="13.5" x14ac:dyDescent="0.25">
      <c r="A105" s="636">
        <v>94881</v>
      </c>
      <c r="B105" s="634" t="s">
        <v>28420</v>
      </c>
      <c r="C105" s="634" t="s">
        <v>4</v>
      </c>
      <c r="D105" s="635" t="s">
        <v>41310</v>
      </c>
    </row>
    <row r="106" spans="1:4" ht="13.5" x14ac:dyDescent="0.25">
      <c r="A106" s="636">
        <v>94882</v>
      </c>
      <c r="B106" s="634" t="s">
        <v>28421</v>
      </c>
      <c r="C106" s="634" t="s">
        <v>4</v>
      </c>
      <c r="D106" s="635" t="s">
        <v>26578</v>
      </c>
    </row>
    <row r="107" spans="1:4" ht="13.5" x14ac:dyDescent="0.25">
      <c r="A107" s="636">
        <v>94884</v>
      </c>
      <c r="B107" s="634" t="s">
        <v>28422</v>
      </c>
      <c r="C107" s="634" t="s">
        <v>4</v>
      </c>
      <c r="D107" s="635" t="s">
        <v>41311</v>
      </c>
    </row>
    <row r="108" spans="1:4" ht="13.5" x14ac:dyDescent="0.25">
      <c r="A108" s="636">
        <v>97121</v>
      </c>
      <c r="B108" s="634" t="s">
        <v>22550</v>
      </c>
      <c r="C108" s="634" t="s">
        <v>4</v>
      </c>
      <c r="D108" s="635" t="s">
        <v>28461</v>
      </c>
    </row>
    <row r="109" spans="1:4" ht="13.5" x14ac:dyDescent="0.25">
      <c r="A109" s="636">
        <v>97122</v>
      </c>
      <c r="B109" s="634" t="s">
        <v>22551</v>
      </c>
      <c r="C109" s="634" t="s">
        <v>4</v>
      </c>
      <c r="D109" s="635" t="s">
        <v>41312</v>
      </c>
    </row>
    <row r="110" spans="1:4" ht="13.5" x14ac:dyDescent="0.25">
      <c r="A110" s="636">
        <v>97123</v>
      </c>
      <c r="B110" s="634" t="s">
        <v>22552</v>
      </c>
      <c r="C110" s="634" t="s">
        <v>4</v>
      </c>
      <c r="D110" s="635" t="s">
        <v>29612</v>
      </c>
    </row>
    <row r="111" spans="1:4" ht="13.5" x14ac:dyDescent="0.25">
      <c r="A111" s="636">
        <v>97124</v>
      </c>
      <c r="B111" s="634" t="s">
        <v>22553</v>
      </c>
      <c r="C111" s="634" t="s">
        <v>4</v>
      </c>
      <c r="D111" s="635" t="s">
        <v>26588</v>
      </c>
    </row>
    <row r="112" spans="1:4" ht="13.5" x14ac:dyDescent="0.25">
      <c r="A112" s="636">
        <v>97125</v>
      </c>
      <c r="B112" s="634" t="s">
        <v>22555</v>
      </c>
      <c r="C112" s="634" t="s">
        <v>4</v>
      </c>
      <c r="D112" s="635" t="s">
        <v>30041</v>
      </c>
    </row>
    <row r="113" spans="1:4" ht="13.5" x14ac:dyDescent="0.25">
      <c r="A113" s="636">
        <v>97126</v>
      </c>
      <c r="B113" s="634" t="s">
        <v>22556</v>
      </c>
      <c r="C113" s="634" t="s">
        <v>4</v>
      </c>
      <c r="D113" s="635" t="s">
        <v>41313</v>
      </c>
    </row>
    <row r="114" spans="1:4" ht="13.5" x14ac:dyDescent="0.25">
      <c r="A114" s="636">
        <v>102264</v>
      </c>
      <c r="B114" s="634" t="s">
        <v>28424</v>
      </c>
      <c r="C114" s="634" t="s">
        <v>4</v>
      </c>
      <c r="D114" s="635" t="s">
        <v>26878</v>
      </c>
    </row>
    <row r="115" spans="1:4" ht="13.5" x14ac:dyDescent="0.25">
      <c r="A115" s="636">
        <v>102265</v>
      </c>
      <c r="B115" s="634" t="s">
        <v>28425</v>
      </c>
      <c r="C115" s="634" t="s">
        <v>5</v>
      </c>
      <c r="D115" s="635" t="s">
        <v>41314</v>
      </c>
    </row>
    <row r="116" spans="1:4" ht="13.5" x14ac:dyDescent="0.25">
      <c r="A116" s="636">
        <v>102266</v>
      </c>
      <c r="B116" s="634" t="s">
        <v>28426</v>
      </c>
      <c r="C116" s="634" t="s">
        <v>5</v>
      </c>
      <c r="D116" s="635" t="s">
        <v>41315</v>
      </c>
    </row>
    <row r="117" spans="1:4" ht="13.5" x14ac:dyDescent="0.25">
      <c r="A117" s="636">
        <v>102267</v>
      </c>
      <c r="B117" s="634" t="s">
        <v>28427</v>
      </c>
      <c r="C117" s="634" t="s">
        <v>5</v>
      </c>
      <c r="D117" s="635" t="s">
        <v>41316</v>
      </c>
    </row>
    <row r="118" spans="1:4" ht="13.5" x14ac:dyDescent="0.25">
      <c r="A118" s="636">
        <v>102268</v>
      </c>
      <c r="B118" s="634" t="s">
        <v>28428</v>
      </c>
      <c r="C118" s="634" t="s">
        <v>5</v>
      </c>
      <c r="D118" s="635" t="s">
        <v>41317</v>
      </c>
    </row>
    <row r="119" spans="1:4" ht="13.5" x14ac:dyDescent="0.25">
      <c r="A119" s="636">
        <v>102269</v>
      </c>
      <c r="B119" s="634" t="s">
        <v>28429</v>
      </c>
      <c r="C119" s="634" t="s">
        <v>5</v>
      </c>
      <c r="D119" s="635" t="s">
        <v>41318</v>
      </c>
    </row>
    <row r="120" spans="1:4" ht="13.5" x14ac:dyDescent="0.25">
      <c r="A120" s="636">
        <v>92833</v>
      </c>
      <c r="B120" s="634" t="s">
        <v>22557</v>
      </c>
      <c r="C120" s="634" t="s">
        <v>4</v>
      </c>
      <c r="D120" s="635" t="s">
        <v>41319</v>
      </c>
    </row>
    <row r="121" spans="1:4" ht="13.5" x14ac:dyDescent="0.25">
      <c r="A121" s="636">
        <v>92834</v>
      </c>
      <c r="B121" s="634" t="s">
        <v>22558</v>
      </c>
      <c r="C121" s="634" t="s">
        <v>4</v>
      </c>
      <c r="D121" s="635" t="s">
        <v>41320</v>
      </c>
    </row>
    <row r="122" spans="1:4" ht="13.5" x14ac:dyDescent="0.25">
      <c r="A122" s="636">
        <v>92835</v>
      </c>
      <c r="B122" s="634" t="s">
        <v>22560</v>
      </c>
      <c r="C122" s="634" t="s">
        <v>4</v>
      </c>
      <c r="D122" s="635" t="s">
        <v>41321</v>
      </c>
    </row>
    <row r="123" spans="1:4" ht="13.5" x14ac:dyDescent="0.25">
      <c r="A123" s="636">
        <v>92836</v>
      </c>
      <c r="B123" s="634" t="s">
        <v>22561</v>
      </c>
      <c r="C123" s="634" t="s">
        <v>4</v>
      </c>
      <c r="D123" s="635" t="s">
        <v>41322</v>
      </c>
    </row>
    <row r="124" spans="1:4" ht="13.5" x14ac:dyDescent="0.25">
      <c r="A124" s="636">
        <v>92837</v>
      </c>
      <c r="B124" s="634" t="s">
        <v>22562</v>
      </c>
      <c r="C124" s="634" t="s">
        <v>4</v>
      </c>
      <c r="D124" s="635" t="s">
        <v>41323</v>
      </c>
    </row>
    <row r="125" spans="1:4" ht="13.5" x14ac:dyDescent="0.25">
      <c r="A125" s="636">
        <v>92838</v>
      </c>
      <c r="B125" s="634" t="s">
        <v>22563</v>
      </c>
      <c r="C125" s="634" t="s">
        <v>4</v>
      </c>
      <c r="D125" s="635" t="s">
        <v>41324</v>
      </c>
    </row>
    <row r="126" spans="1:4" ht="13.5" x14ac:dyDescent="0.25">
      <c r="A126" s="636">
        <v>92839</v>
      </c>
      <c r="B126" s="634" t="s">
        <v>22564</v>
      </c>
      <c r="C126" s="634" t="s">
        <v>4</v>
      </c>
      <c r="D126" s="635" t="s">
        <v>41325</v>
      </c>
    </row>
    <row r="127" spans="1:4" ht="13.5" x14ac:dyDescent="0.25">
      <c r="A127" s="636">
        <v>92840</v>
      </c>
      <c r="B127" s="634" t="s">
        <v>22565</v>
      </c>
      <c r="C127" s="634" t="s">
        <v>4</v>
      </c>
      <c r="D127" s="635" t="s">
        <v>41326</v>
      </c>
    </row>
    <row r="128" spans="1:4" ht="13.5" x14ac:dyDescent="0.25">
      <c r="A128" s="636">
        <v>92841</v>
      </c>
      <c r="B128" s="634" t="s">
        <v>22566</v>
      </c>
      <c r="C128" s="634" t="s">
        <v>4</v>
      </c>
      <c r="D128" s="635" t="s">
        <v>41327</v>
      </c>
    </row>
    <row r="129" spans="1:4" ht="13.5" x14ac:dyDescent="0.25">
      <c r="A129" s="636">
        <v>92842</v>
      </c>
      <c r="B129" s="634" t="s">
        <v>22567</v>
      </c>
      <c r="C129" s="634" t="s">
        <v>4</v>
      </c>
      <c r="D129" s="635" t="s">
        <v>41328</v>
      </c>
    </row>
    <row r="130" spans="1:4" ht="13.5" x14ac:dyDescent="0.25">
      <c r="A130" s="636">
        <v>92843</v>
      </c>
      <c r="B130" s="634" t="s">
        <v>26932</v>
      </c>
      <c r="C130" s="634" t="s">
        <v>4</v>
      </c>
      <c r="D130" s="635" t="s">
        <v>41329</v>
      </c>
    </row>
    <row r="131" spans="1:4" ht="13.5" x14ac:dyDescent="0.25">
      <c r="A131" s="636">
        <v>92844</v>
      </c>
      <c r="B131" s="634" t="s">
        <v>22568</v>
      </c>
      <c r="C131" s="634" t="s">
        <v>4</v>
      </c>
      <c r="D131" s="635" t="s">
        <v>30018</v>
      </c>
    </row>
    <row r="132" spans="1:4" ht="13.5" x14ac:dyDescent="0.25">
      <c r="A132" s="636">
        <v>92845</v>
      </c>
      <c r="B132" s="634" t="s">
        <v>26933</v>
      </c>
      <c r="C132" s="634" t="s">
        <v>4</v>
      </c>
      <c r="D132" s="635" t="s">
        <v>41330</v>
      </c>
    </row>
    <row r="133" spans="1:4" ht="13.5" x14ac:dyDescent="0.25">
      <c r="A133" s="636">
        <v>92846</v>
      </c>
      <c r="B133" s="634" t="s">
        <v>22569</v>
      </c>
      <c r="C133" s="634" t="s">
        <v>4</v>
      </c>
      <c r="D133" s="635" t="s">
        <v>41331</v>
      </c>
    </row>
    <row r="134" spans="1:4" ht="13.5" x14ac:dyDescent="0.25">
      <c r="A134" s="636">
        <v>92847</v>
      </c>
      <c r="B134" s="634" t="s">
        <v>22570</v>
      </c>
      <c r="C134" s="634" t="s">
        <v>4</v>
      </c>
      <c r="D134" s="635" t="s">
        <v>41332</v>
      </c>
    </row>
    <row r="135" spans="1:4" ht="13.5" x14ac:dyDescent="0.25">
      <c r="A135" s="636">
        <v>92848</v>
      </c>
      <c r="B135" s="634" t="s">
        <v>22571</v>
      </c>
      <c r="C135" s="634" t="s">
        <v>4</v>
      </c>
      <c r="D135" s="635" t="s">
        <v>41333</v>
      </c>
    </row>
    <row r="136" spans="1:4" ht="13.5" x14ac:dyDescent="0.25">
      <c r="A136" s="636">
        <v>92849</v>
      </c>
      <c r="B136" s="634" t="s">
        <v>22572</v>
      </c>
      <c r="C136" s="634" t="s">
        <v>4</v>
      </c>
      <c r="D136" s="635" t="s">
        <v>41334</v>
      </c>
    </row>
    <row r="137" spans="1:4" ht="13.5" x14ac:dyDescent="0.25">
      <c r="A137" s="636">
        <v>92850</v>
      </c>
      <c r="B137" s="634" t="s">
        <v>22573</v>
      </c>
      <c r="C137" s="634" t="s">
        <v>4</v>
      </c>
      <c r="D137" s="635" t="s">
        <v>41335</v>
      </c>
    </row>
    <row r="138" spans="1:4" ht="13.5" x14ac:dyDescent="0.25">
      <c r="A138" s="636">
        <v>92851</v>
      </c>
      <c r="B138" s="634" t="s">
        <v>22574</v>
      </c>
      <c r="C138" s="634" t="s">
        <v>4</v>
      </c>
      <c r="D138" s="635" t="s">
        <v>41336</v>
      </c>
    </row>
    <row r="139" spans="1:4" ht="13.5" x14ac:dyDescent="0.25">
      <c r="A139" s="636">
        <v>92852</v>
      </c>
      <c r="B139" s="634" t="s">
        <v>22575</v>
      </c>
      <c r="C139" s="634" t="s">
        <v>4</v>
      </c>
      <c r="D139" s="635" t="s">
        <v>41337</v>
      </c>
    </row>
    <row r="140" spans="1:4" ht="13.5" x14ac:dyDescent="0.25">
      <c r="A140" s="636">
        <v>92853</v>
      </c>
      <c r="B140" s="634" t="s">
        <v>22576</v>
      </c>
      <c r="C140" s="634" t="s">
        <v>4</v>
      </c>
      <c r="D140" s="635" t="s">
        <v>41338</v>
      </c>
    </row>
    <row r="141" spans="1:4" ht="13.5" x14ac:dyDescent="0.25">
      <c r="A141" s="636">
        <v>92854</v>
      </c>
      <c r="B141" s="634" t="s">
        <v>22577</v>
      </c>
      <c r="C141" s="634" t="s">
        <v>4</v>
      </c>
      <c r="D141" s="635" t="s">
        <v>30568</v>
      </c>
    </row>
    <row r="142" spans="1:4" ht="13.5" x14ac:dyDescent="0.25">
      <c r="A142" s="636">
        <v>92855</v>
      </c>
      <c r="B142" s="634" t="s">
        <v>22578</v>
      </c>
      <c r="C142" s="634" t="s">
        <v>4</v>
      </c>
      <c r="D142" s="635" t="s">
        <v>41339</v>
      </c>
    </row>
    <row r="143" spans="1:4" ht="13.5" x14ac:dyDescent="0.25">
      <c r="A143" s="636">
        <v>92856</v>
      </c>
      <c r="B143" s="634" t="s">
        <v>22579</v>
      </c>
      <c r="C143" s="634" t="s">
        <v>4</v>
      </c>
      <c r="D143" s="635" t="s">
        <v>30376</v>
      </c>
    </row>
    <row r="144" spans="1:4" ht="13.5" x14ac:dyDescent="0.25">
      <c r="A144" s="636">
        <v>92857</v>
      </c>
      <c r="B144" s="634" t="s">
        <v>22580</v>
      </c>
      <c r="C144" s="634" t="s">
        <v>4</v>
      </c>
      <c r="D144" s="635" t="s">
        <v>41340</v>
      </c>
    </row>
    <row r="145" spans="1:4" ht="13.5" x14ac:dyDescent="0.25">
      <c r="A145" s="636">
        <v>92858</v>
      </c>
      <c r="B145" s="634" t="s">
        <v>22581</v>
      </c>
      <c r="C145" s="634" t="s">
        <v>4</v>
      </c>
      <c r="D145" s="635" t="s">
        <v>30055</v>
      </c>
    </row>
    <row r="146" spans="1:4" ht="13.5" x14ac:dyDescent="0.25">
      <c r="A146" s="636">
        <v>92859</v>
      </c>
      <c r="B146" s="634" t="s">
        <v>26934</v>
      </c>
      <c r="C146" s="634" t="s">
        <v>4</v>
      </c>
      <c r="D146" s="635" t="s">
        <v>41341</v>
      </c>
    </row>
    <row r="147" spans="1:4" ht="13.5" x14ac:dyDescent="0.25">
      <c r="A147" s="636">
        <v>92860</v>
      </c>
      <c r="B147" s="634" t="s">
        <v>22582</v>
      </c>
      <c r="C147" s="634" t="s">
        <v>4</v>
      </c>
      <c r="D147" s="635" t="s">
        <v>41342</v>
      </c>
    </row>
    <row r="148" spans="1:4" ht="13.5" x14ac:dyDescent="0.25">
      <c r="A148" s="636">
        <v>92861</v>
      </c>
      <c r="B148" s="634" t="s">
        <v>26935</v>
      </c>
      <c r="C148" s="634" t="s">
        <v>4</v>
      </c>
      <c r="D148" s="635" t="s">
        <v>41343</v>
      </c>
    </row>
    <row r="149" spans="1:4" ht="13.5" x14ac:dyDescent="0.25">
      <c r="A149" s="636">
        <v>92862</v>
      </c>
      <c r="B149" s="634" t="s">
        <v>22583</v>
      </c>
      <c r="C149" s="634" t="s">
        <v>4</v>
      </c>
      <c r="D149" s="635" t="s">
        <v>41344</v>
      </c>
    </row>
    <row r="150" spans="1:4" ht="13.5" x14ac:dyDescent="0.25">
      <c r="A150" s="636">
        <v>92863</v>
      </c>
      <c r="B150" s="634" t="s">
        <v>22584</v>
      </c>
      <c r="C150" s="634" t="s">
        <v>4</v>
      </c>
      <c r="D150" s="635" t="s">
        <v>41345</v>
      </c>
    </row>
    <row r="151" spans="1:4" ht="13.5" x14ac:dyDescent="0.25">
      <c r="A151" s="636">
        <v>92864</v>
      </c>
      <c r="B151" s="634" t="s">
        <v>22585</v>
      </c>
      <c r="C151" s="634" t="s">
        <v>4</v>
      </c>
      <c r="D151" s="635" t="s">
        <v>41346</v>
      </c>
    </row>
    <row r="152" spans="1:4" ht="13.5" x14ac:dyDescent="0.25">
      <c r="A152" s="636">
        <v>92210</v>
      </c>
      <c r="B152" s="634" t="s">
        <v>22586</v>
      </c>
      <c r="C152" s="634" t="s">
        <v>4</v>
      </c>
      <c r="D152" s="635" t="s">
        <v>41347</v>
      </c>
    </row>
    <row r="153" spans="1:4" ht="13.5" x14ac:dyDescent="0.25">
      <c r="A153" s="636">
        <v>92211</v>
      </c>
      <c r="B153" s="634" t="s">
        <v>22587</v>
      </c>
      <c r="C153" s="634" t="s">
        <v>4</v>
      </c>
      <c r="D153" s="635" t="s">
        <v>41348</v>
      </c>
    </row>
    <row r="154" spans="1:4" ht="13.5" x14ac:dyDescent="0.25">
      <c r="A154" s="636">
        <v>92212</v>
      </c>
      <c r="B154" s="634" t="s">
        <v>22588</v>
      </c>
      <c r="C154" s="634" t="s">
        <v>4</v>
      </c>
      <c r="D154" s="635" t="s">
        <v>41349</v>
      </c>
    </row>
    <row r="155" spans="1:4" ht="13.5" x14ac:dyDescent="0.25">
      <c r="A155" s="636">
        <v>92213</v>
      </c>
      <c r="B155" s="634" t="s">
        <v>22589</v>
      </c>
      <c r="C155" s="634" t="s">
        <v>4</v>
      </c>
      <c r="D155" s="635" t="s">
        <v>41350</v>
      </c>
    </row>
    <row r="156" spans="1:4" ht="13.5" x14ac:dyDescent="0.25">
      <c r="A156" s="636">
        <v>92214</v>
      </c>
      <c r="B156" s="634" t="s">
        <v>22590</v>
      </c>
      <c r="C156" s="634" t="s">
        <v>4</v>
      </c>
      <c r="D156" s="635" t="s">
        <v>41351</v>
      </c>
    </row>
    <row r="157" spans="1:4" ht="13.5" x14ac:dyDescent="0.25">
      <c r="A157" s="636">
        <v>92215</v>
      </c>
      <c r="B157" s="634" t="s">
        <v>22591</v>
      </c>
      <c r="C157" s="634" t="s">
        <v>4</v>
      </c>
      <c r="D157" s="635" t="s">
        <v>41352</v>
      </c>
    </row>
    <row r="158" spans="1:4" ht="13.5" x14ac:dyDescent="0.25">
      <c r="A158" s="636">
        <v>92216</v>
      </c>
      <c r="B158" s="634" t="s">
        <v>22592</v>
      </c>
      <c r="C158" s="634" t="s">
        <v>4</v>
      </c>
      <c r="D158" s="635" t="s">
        <v>41353</v>
      </c>
    </row>
    <row r="159" spans="1:4" ht="13.5" x14ac:dyDescent="0.25">
      <c r="A159" s="636">
        <v>92219</v>
      </c>
      <c r="B159" s="634" t="s">
        <v>22593</v>
      </c>
      <c r="C159" s="634" t="s">
        <v>4</v>
      </c>
      <c r="D159" s="635" t="s">
        <v>41354</v>
      </c>
    </row>
    <row r="160" spans="1:4" ht="13.5" x14ac:dyDescent="0.25">
      <c r="A160" s="636">
        <v>92220</v>
      </c>
      <c r="B160" s="634" t="s">
        <v>22594</v>
      </c>
      <c r="C160" s="634" t="s">
        <v>4</v>
      </c>
      <c r="D160" s="635" t="s">
        <v>41355</v>
      </c>
    </row>
    <row r="161" spans="1:4" ht="13.5" x14ac:dyDescent="0.25">
      <c r="A161" s="636">
        <v>92221</v>
      </c>
      <c r="B161" s="634" t="s">
        <v>22595</v>
      </c>
      <c r="C161" s="634" t="s">
        <v>4</v>
      </c>
      <c r="D161" s="635" t="s">
        <v>41356</v>
      </c>
    </row>
    <row r="162" spans="1:4" ht="13.5" x14ac:dyDescent="0.25">
      <c r="A162" s="636">
        <v>92222</v>
      </c>
      <c r="B162" s="634" t="s">
        <v>22596</v>
      </c>
      <c r="C162" s="634" t="s">
        <v>4</v>
      </c>
      <c r="D162" s="635" t="s">
        <v>41357</v>
      </c>
    </row>
    <row r="163" spans="1:4" ht="13.5" x14ac:dyDescent="0.25">
      <c r="A163" s="636">
        <v>92223</v>
      </c>
      <c r="B163" s="634" t="s">
        <v>22597</v>
      </c>
      <c r="C163" s="634" t="s">
        <v>4</v>
      </c>
      <c r="D163" s="635" t="s">
        <v>41358</v>
      </c>
    </row>
    <row r="164" spans="1:4" ht="13.5" x14ac:dyDescent="0.25">
      <c r="A164" s="636">
        <v>92224</v>
      </c>
      <c r="B164" s="634" t="s">
        <v>22598</v>
      </c>
      <c r="C164" s="634" t="s">
        <v>4</v>
      </c>
      <c r="D164" s="635" t="s">
        <v>41359</v>
      </c>
    </row>
    <row r="165" spans="1:4" ht="13.5" x14ac:dyDescent="0.25">
      <c r="A165" s="636">
        <v>92226</v>
      </c>
      <c r="B165" s="634" t="s">
        <v>22599</v>
      </c>
      <c r="C165" s="634" t="s">
        <v>4</v>
      </c>
      <c r="D165" s="635" t="s">
        <v>41360</v>
      </c>
    </row>
    <row r="166" spans="1:4" ht="13.5" x14ac:dyDescent="0.25">
      <c r="A166" s="636">
        <v>92808</v>
      </c>
      <c r="B166" s="634" t="s">
        <v>22600</v>
      </c>
      <c r="C166" s="634" t="s">
        <v>4</v>
      </c>
      <c r="D166" s="635" t="s">
        <v>29049</v>
      </c>
    </row>
    <row r="167" spans="1:4" ht="13.5" x14ac:dyDescent="0.25">
      <c r="A167" s="636">
        <v>92809</v>
      </c>
      <c r="B167" s="634" t="s">
        <v>22601</v>
      </c>
      <c r="C167" s="634" t="s">
        <v>4</v>
      </c>
      <c r="D167" s="635" t="s">
        <v>30164</v>
      </c>
    </row>
    <row r="168" spans="1:4" ht="13.5" x14ac:dyDescent="0.25">
      <c r="A168" s="636">
        <v>92810</v>
      </c>
      <c r="B168" s="634" t="s">
        <v>22602</v>
      </c>
      <c r="C168" s="634" t="s">
        <v>4</v>
      </c>
      <c r="D168" s="635" t="s">
        <v>41361</v>
      </c>
    </row>
    <row r="169" spans="1:4" ht="13.5" x14ac:dyDescent="0.25">
      <c r="A169" s="636">
        <v>92811</v>
      </c>
      <c r="B169" s="634" t="s">
        <v>22603</v>
      </c>
      <c r="C169" s="634" t="s">
        <v>4</v>
      </c>
      <c r="D169" s="635" t="s">
        <v>41362</v>
      </c>
    </row>
    <row r="170" spans="1:4" ht="13.5" x14ac:dyDescent="0.25">
      <c r="A170" s="636">
        <v>92812</v>
      </c>
      <c r="B170" s="634" t="s">
        <v>22604</v>
      </c>
      <c r="C170" s="634" t="s">
        <v>4</v>
      </c>
      <c r="D170" s="635" t="s">
        <v>41363</v>
      </c>
    </row>
    <row r="171" spans="1:4" ht="13.5" x14ac:dyDescent="0.25">
      <c r="A171" s="636">
        <v>92813</v>
      </c>
      <c r="B171" s="634" t="s">
        <v>22605</v>
      </c>
      <c r="C171" s="634" t="s">
        <v>4</v>
      </c>
      <c r="D171" s="635" t="s">
        <v>41364</v>
      </c>
    </row>
    <row r="172" spans="1:4" ht="13.5" x14ac:dyDescent="0.25">
      <c r="A172" s="636">
        <v>92814</v>
      </c>
      <c r="B172" s="634" t="s">
        <v>22606</v>
      </c>
      <c r="C172" s="634" t="s">
        <v>4</v>
      </c>
      <c r="D172" s="635" t="s">
        <v>41365</v>
      </c>
    </row>
    <row r="173" spans="1:4" ht="13.5" x14ac:dyDescent="0.25">
      <c r="A173" s="636">
        <v>92815</v>
      </c>
      <c r="B173" s="634" t="s">
        <v>22607</v>
      </c>
      <c r="C173" s="634" t="s">
        <v>4</v>
      </c>
      <c r="D173" s="635" t="s">
        <v>41366</v>
      </c>
    </row>
    <row r="174" spans="1:4" ht="13.5" x14ac:dyDescent="0.25">
      <c r="A174" s="636">
        <v>92816</v>
      </c>
      <c r="B174" s="634" t="s">
        <v>22608</v>
      </c>
      <c r="C174" s="634" t="s">
        <v>4</v>
      </c>
      <c r="D174" s="635" t="s">
        <v>41367</v>
      </c>
    </row>
    <row r="175" spans="1:4" ht="13.5" x14ac:dyDescent="0.25">
      <c r="A175" s="636">
        <v>92817</v>
      </c>
      <c r="B175" s="634" t="s">
        <v>22609</v>
      </c>
      <c r="C175" s="634" t="s">
        <v>4</v>
      </c>
      <c r="D175" s="635" t="s">
        <v>41368</v>
      </c>
    </row>
    <row r="176" spans="1:4" ht="13.5" x14ac:dyDescent="0.25">
      <c r="A176" s="636">
        <v>92818</v>
      </c>
      <c r="B176" s="634" t="s">
        <v>22610</v>
      </c>
      <c r="C176" s="634" t="s">
        <v>4</v>
      </c>
      <c r="D176" s="635" t="s">
        <v>41369</v>
      </c>
    </row>
    <row r="177" spans="1:4" ht="13.5" x14ac:dyDescent="0.25">
      <c r="A177" s="636">
        <v>92819</v>
      </c>
      <c r="B177" s="634" t="s">
        <v>22611</v>
      </c>
      <c r="C177" s="634" t="s">
        <v>4</v>
      </c>
      <c r="D177" s="635" t="s">
        <v>41370</v>
      </c>
    </row>
    <row r="178" spans="1:4" ht="13.5" x14ac:dyDescent="0.25">
      <c r="A178" s="636">
        <v>92820</v>
      </c>
      <c r="B178" s="634" t="s">
        <v>22612</v>
      </c>
      <c r="C178" s="634" t="s">
        <v>4</v>
      </c>
      <c r="D178" s="635" t="s">
        <v>41371</v>
      </c>
    </row>
    <row r="179" spans="1:4" ht="13.5" x14ac:dyDescent="0.25">
      <c r="A179" s="636">
        <v>92821</v>
      </c>
      <c r="B179" s="634" t="s">
        <v>22613</v>
      </c>
      <c r="C179" s="634" t="s">
        <v>4</v>
      </c>
      <c r="D179" s="635" t="s">
        <v>30794</v>
      </c>
    </row>
    <row r="180" spans="1:4" ht="13.5" x14ac:dyDescent="0.25">
      <c r="A180" s="636">
        <v>92822</v>
      </c>
      <c r="B180" s="634" t="s">
        <v>22614</v>
      </c>
      <c r="C180" s="634" t="s">
        <v>4</v>
      </c>
      <c r="D180" s="635" t="s">
        <v>41372</v>
      </c>
    </row>
    <row r="181" spans="1:4" ht="13.5" x14ac:dyDescent="0.25">
      <c r="A181" s="636">
        <v>92824</v>
      </c>
      <c r="B181" s="634" t="s">
        <v>22615</v>
      </c>
      <c r="C181" s="634" t="s">
        <v>4</v>
      </c>
      <c r="D181" s="635" t="s">
        <v>41373</v>
      </c>
    </row>
    <row r="182" spans="1:4" ht="13.5" x14ac:dyDescent="0.25">
      <c r="A182" s="636">
        <v>92825</v>
      </c>
      <c r="B182" s="634" t="s">
        <v>22616</v>
      </c>
      <c r="C182" s="634" t="s">
        <v>4</v>
      </c>
      <c r="D182" s="635" t="s">
        <v>30773</v>
      </c>
    </row>
    <row r="183" spans="1:4" ht="13.5" x14ac:dyDescent="0.25">
      <c r="A183" s="636">
        <v>92826</v>
      </c>
      <c r="B183" s="634" t="s">
        <v>22617</v>
      </c>
      <c r="C183" s="634" t="s">
        <v>4</v>
      </c>
      <c r="D183" s="635" t="s">
        <v>41374</v>
      </c>
    </row>
    <row r="184" spans="1:4" ht="13.5" x14ac:dyDescent="0.25">
      <c r="A184" s="636">
        <v>92827</v>
      </c>
      <c r="B184" s="634" t="s">
        <v>22618</v>
      </c>
      <c r="C184" s="634" t="s">
        <v>4</v>
      </c>
      <c r="D184" s="635" t="s">
        <v>41375</v>
      </c>
    </row>
    <row r="185" spans="1:4" ht="13.5" x14ac:dyDescent="0.25">
      <c r="A185" s="636">
        <v>92828</v>
      </c>
      <c r="B185" s="634" t="s">
        <v>22619</v>
      </c>
      <c r="C185" s="634" t="s">
        <v>4</v>
      </c>
      <c r="D185" s="635" t="s">
        <v>41376</v>
      </c>
    </row>
    <row r="186" spans="1:4" ht="13.5" x14ac:dyDescent="0.25">
      <c r="A186" s="636">
        <v>92829</v>
      </c>
      <c r="B186" s="634" t="s">
        <v>22620</v>
      </c>
      <c r="C186" s="634" t="s">
        <v>4</v>
      </c>
      <c r="D186" s="635" t="s">
        <v>41377</v>
      </c>
    </row>
    <row r="187" spans="1:4" ht="13.5" x14ac:dyDescent="0.25">
      <c r="A187" s="636">
        <v>92830</v>
      </c>
      <c r="B187" s="634" t="s">
        <v>22621</v>
      </c>
      <c r="C187" s="634" t="s">
        <v>4</v>
      </c>
      <c r="D187" s="635" t="s">
        <v>41378</v>
      </c>
    </row>
    <row r="188" spans="1:4" ht="13.5" x14ac:dyDescent="0.25">
      <c r="A188" s="636">
        <v>92831</v>
      </c>
      <c r="B188" s="634" t="s">
        <v>22622</v>
      </c>
      <c r="C188" s="634" t="s">
        <v>4</v>
      </c>
      <c r="D188" s="635" t="s">
        <v>41379</v>
      </c>
    </row>
    <row r="189" spans="1:4" ht="13.5" x14ac:dyDescent="0.25">
      <c r="A189" s="636">
        <v>92832</v>
      </c>
      <c r="B189" s="634" t="s">
        <v>22623</v>
      </c>
      <c r="C189" s="634" t="s">
        <v>4</v>
      </c>
      <c r="D189" s="635" t="s">
        <v>30388</v>
      </c>
    </row>
    <row r="190" spans="1:4" ht="13.5" x14ac:dyDescent="0.25">
      <c r="A190" s="636">
        <v>95565</v>
      </c>
      <c r="B190" s="634" t="s">
        <v>22624</v>
      </c>
      <c r="C190" s="634" t="s">
        <v>4</v>
      </c>
      <c r="D190" s="635" t="s">
        <v>41380</v>
      </c>
    </row>
    <row r="191" spans="1:4" ht="13.5" x14ac:dyDescent="0.25">
      <c r="A191" s="636">
        <v>95566</v>
      </c>
      <c r="B191" s="634" t="s">
        <v>22625</v>
      </c>
      <c r="C191" s="634" t="s">
        <v>4</v>
      </c>
      <c r="D191" s="635" t="s">
        <v>41381</v>
      </c>
    </row>
    <row r="192" spans="1:4" ht="13.5" x14ac:dyDescent="0.25">
      <c r="A192" s="636">
        <v>95567</v>
      </c>
      <c r="B192" s="634" t="s">
        <v>22626</v>
      </c>
      <c r="C192" s="634" t="s">
        <v>4</v>
      </c>
      <c r="D192" s="635" t="s">
        <v>41382</v>
      </c>
    </row>
    <row r="193" spans="1:4" ht="13.5" x14ac:dyDescent="0.25">
      <c r="A193" s="636">
        <v>95568</v>
      </c>
      <c r="B193" s="634" t="s">
        <v>22627</v>
      </c>
      <c r="C193" s="634" t="s">
        <v>4</v>
      </c>
      <c r="D193" s="635" t="s">
        <v>41383</v>
      </c>
    </row>
    <row r="194" spans="1:4" ht="13.5" x14ac:dyDescent="0.25">
      <c r="A194" s="636">
        <v>95569</v>
      </c>
      <c r="B194" s="634" t="s">
        <v>22628</v>
      </c>
      <c r="C194" s="634" t="s">
        <v>4</v>
      </c>
      <c r="D194" s="635" t="s">
        <v>41384</v>
      </c>
    </row>
    <row r="195" spans="1:4" ht="13.5" x14ac:dyDescent="0.25">
      <c r="A195" s="636">
        <v>95570</v>
      </c>
      <c r="B195" s="634" t="s">
        <v>22629</v>
      </c>
      <c r="C195" s="634" t="s">
        <v>4</v>
      </c>
      <c r="D195" s="635" t="s">
        <v>41385</v>
      </c>
    </row>
    <row r="196" spans="1:4" ht="13.5" x14ac:dyDescent="0.25">
      <c r="A196" s="636">
        <v>95571</v>
      </c>
      <c r="B196" s="634" t="s">
        <v>22630</v>
      </c>
      <c r="C196" s="634" t="s">
        <v>4</v>
      </c>
      <c r="D196" s="635" t="s">
        <v>41386</v>
      </c>
    </row>
    <row r="197" spans="1:4" ht="13.5" x14ac:dyDescent="0.25">
      <c r="A197" s="636">
        <v>95572</v>
      </c>
      <c r="B197" s="634" t="s">
        <v>22631</v>
      </c>
      <c r="C197" s="634" t="s">
        <v>4</v>
      </c>
      <c r="D197" s="635" t="s">
        <v>41387</v>
      </c>
    </row>
    <row r="198" spans="1:4" ht="13.5" x14ac:dyDescent="0.25">
      <c r="A198" s="636">
        <v>97127</v>
      </c>
      <c r="B198" s="634" t="s">
        <v>22632</v>
      </c>
      <c r="C198" s="634" t="s">
        <v>4</v>
      </c>
      <c r="D198" s="635" t="s">
        <v>29227</v>
      </c>
    </row>
    <row r="199" spans="1:4" ht="13.5" x14ac:dyDescent="0.25">
      <c r="A199" s="636">
        <v>97128</v>
      </c>
      <c r="B199" s="634" t="s">
        <v>22633</v>
      </c>
      <c r="C199" s="634" t="s">
        <v>4</v>
      </c>
      <c r="D199" s="635" t="s">
        <v>26765</v>
      </c>
    </row>
    <row r="200" spans="1:4" ht="13.5" x14ac:dyDescent="0.25">
      <c r="A200" s="636">
        <v>97129</v>
      </c>
      <c r="B200" s="634" t="s">
        <v>22634</v>
      </c>
      <c r="C200" s="634" t="s">
        <v>4</v>
      </c>
      <c r="D200" s="635" t="s">
        <v>41388</v>
      </c>
    </row>
    <row r="201" spans="1:4" ht="13.5" x14ac:dyDescent="0.25">
      <c r="A201" s="636">
        <v>97130</v>
      </c>
      <c r="B201" s="634" t="s">
        <v>22635</v>
      </c>
      <c r="C201" s="634" t="s">
        <v>4</v>
      </c>
      <c r="D201" s="635" t="s">
        <v>41389</v>
      </c>
    </row>
    <row r="202" spans="1:4" ht="13.5" x14ac:dyDescent="0.25">
      <c r="A202" s="636">
        <v>97131</v>
      </c>
      <c r="B202" s="634" t="s">
        <v>22636</v>
      </c>
      <c r="C202" s="634" t="s">
        <v>4</v>
      </c>
      <c r="D202" s="635" t="s">
        <v>30284</v>
      </c>
    </row>
    <row r="203" spans="1:4" ht="13.5" x14ac:dyDescent="0.25">
      <c r="A203" s="636">
        <v>97132</v>
      </c>
      <c r="B203" s="634" t="s">
        <v>22637</v>
      </c>
      <c r="C203" s="634" t="s">
        <v>4</v>
      </c>
      <c r="D203" s="635" t="s">
        <v>30463</v>
      </c>
    </row>
    <row r="204" spans="1:4" ht="13.5" x14ac:dyDescent="0.25">
      <c r="A204" s="636">
        <v>97133</v>
      </c>
      <c r="B204" s="634" t="s">
        <v>22638</v>
      </c>
      <c r="C204" s="634" t="s">
        <v>4</v>
      </c>
      <c r="D204" s="635" t="s">
        <v>41390</v>
      </c>
    </row>
    <row r="205" spans="1:4" ht="13.5" x14ac:dyDescent="0.25">
      <c r="A205" s="636">
        <v>97134</v>
      </c>
      <c r="B205" s="634" t="s">
        <v>22639</v>
      </c>
      <c r="C205" s="634" t="s">
        <v>4</v>
      </c>
      <c r="D205" s="635" t="s">
        <v>41391</v>
      </c>
    </row>
    <row r="206" spans="1:4" ht="13.5" x14ac:dyDescent="0.25">
      <c r="A206" s="636">
        <v>97135</v>
      </c>
      <c r="B206" s="634" t="s">
        <v>22640</v>
      </c>
      <c r="C206" s="634" t="s">
        <v>4</v>
      </c>
      <c r="D206" s="635" t="s">
        <v>29943</v>
      </c>
    </row>
    <row r="207" spans="1:4" ht="13.5" x14ac:dyDescent="0.25">
      <c r="A207" s="636">
        <v>97136</v>
      </c>
      <c r="B207" s="634" t="s">
        <v>22641</v>
      </c>
      <c r="C207" s="634" t="s">
        <v>4</v>
      </c>
      <c r="D207" s="635" t="s">
        <v>41392</v>
      </c>
    </row>
    <row r="208" spans="1:4" ht="13.5" x14ac:dyDescent="0.25">
      <c r="A208" s="636">
        <v>97137</v>
      </c>
      <c r="B208" s="634" t="s">
        <v>22642</v>
      </c>
      <c r="C208" s="634" t="s">
        <v>4</v>
      </c>
      <c r="D208" s="635" t="s">
        <v>27659</v>
      </c>
    </row>
    <row r="209" spans="1:4" ht="13.5" x14ac:dyDescent="0.25">
      <c r="A209" s="636">
        <v>97138</v>
      </c>
      <c r="B209" s="634" t="s">
        <v>22643</v>
      </c>
      <c r="C209" s="634" t="s">
        <v>4</v>
      </c>
      <c r="D209" s="635" t="s">
        <v>28968</v>
      </c>
    </row>
    <row r="210" spans="1:4" ht="13.5" x14ac:dyDescent="0.25">
      <c r="A210" s="636">
        <v>97139</v>
      </c>
      <c r="B210" s="634" t="s">
        <v>22644</v>
      </c>
      <c r="C210" s="634" t="s">
        <v>4</v>
      </c>
      <c r="D210" s="635" t="s">
        <v>41393</v>
      </c>
    </row>
    <row r="211" spans="1:4" ht="13.5" x14ac:dyDescent="0.25">
      <c r="A211" s="636">
        <v>97140</v>
      </c>
      <c r="B211" s="634" t="s">
        <v>22645</v>
      </c>
      <c r="C211" s="634" t="s">
        <v>4</v>
      </c>
      <c r="D211" s="635" t="s">
        <v>26747</v>
      </c>
    </row>
    <row r="212" spans="1:4" ht="13.5" x14ac:dyDescent="0.25">
      <c r="A212" s="636">
        <v>103089</v>
      </c>
      <c r="B212" s="634" t="s">
        <v>41394</v>
      </c>
      <c r="C212" s="634" t="s">
        <v>4</v>
      </c>
      <c r="D212" s="635" t="s">
        <v>41395</v>
      </c>
    </row>
    <row r="213" spans="1:4" ht="13.5" x14ac:dyDescent="0.25">
      <c r="A213" s="636">
        <v>103090</v>
      </c>
      <c r="B213" s="634" t="s">
        <v>41396</v>
      </c>
      <c r="C213" s="634" t="s">
        <v>4</v>
      </c>
      <c r="D213" s="635" t="s">
        <v>41397</v>
      </c>
    </row>
    <row r="214" spans="1:4" ht="13.5" x14ac:dyDescent="0.25">
      <c r="A214" s="636">
        <v>103091</v>
      </c>
      <c r="B214" s="634" t="s">
        <v>41398</v>
      </c>
      <c r="C214" s="634" t="s">
        <v>4</v>
      </c>
      <c r="D214" s="635" t="s">
        <v>41399</v>
      </c>
    </row>
    <row r="215" spans="1:4" ht="13.5" x14ac:dyDescent="0.25">
      <c r="A215" s="636">
        <v>103092</v>
      </c>
      <c r="B215" s="634" t="s">
        <v>41400</v>
      </c>
      <c r="C215" s="634" t="s">
        <v>4</v>
      </c>
      <c r="D215" s="635" t="s">
        <v>28954</v>
      </c>
    </row>
    <row r="216" spans="1:4" ht="13.5" x14ac:dyDescent="0.25">
      <c r="A216" s="636">
        <v>103093</v>
      </c>
      <c r="B216" s="634" t="s">
        <v>41401</v>
      </c>
      <c r="C216" s="634" t="s">
        <v>4</v>
      </c>
      <c r="D216" s="635" t="s">
        <v>29849</v>
      </c>
    </row>
    <row r="217" spans="1:4" ht="13.5" x14ac:dyDescent="0.25">
      <c r="A217" s="636">
        <v>103094</v>
      </c>
      <c r="B217" s="634" t="s">
        <v>41402</v>
      </c>
      <c r="C217" s="634" t="s">
        <v>4</v>
      </c>
      <c r="D217" s="635" t="s">
        <v>41403</v>
      </c>
    </row>
    <row r="218" spans="1:4" ht="13.5" x14ac:dyDescent="0.25">
      <c r="A218" s="636">
        <v>103095</v>
      </c>
      <c r="B218" s="634" t="s">
        <v>41404</v>
      </c>
      <c r="C218" s="634" t="s">
        <v>4</v>
      </c>
      <c r="D218" s="635" t="s">
        <v>41405</v>
      </c>
    </row>
    <row r="219" spans="1:4" ht="13.5" x14ac:dyDescent="0.25">
      <c r="A219" s="636">
        <v>103096</v>
      </c>
      <c r="B219" s="634" t="s">
        <v>41406</v>
      </c>
      <c r="C219" s="634" t="s">
        <v>4</v>
      </c>
      <c r="D219" s="635" t="s">
        <v>41407</v>
      </c>
    </row>
    <row r="220" spans="1:4" ht="13.5" x14ac:dyDescent="0.25">
      <c r="A220" s="636">
        <v>103097</v>
      </c>
      <c r="B220" s="634" t="s">
        <v>41408</v>
      </c>
      <c r="C220" s="634" t="s">
        <v>4</v>
      </c>
      <c r="D220" s="635" t="s">
        <v>41409</v>
      </c>
    </row>
    <row r="221" spans="1:4" ht="13.5" x14ac:dyDescent="0.25">
      <c r="A221" s="636">
        <v>103098</v>
      </c>
      <c r="B221" s="634" t="s">
        <v>41410</v>
      </c>
      <c r="C221" s="634" t="s">
        <v>4</v>
      </c>
      <c r="D221" s="635" t="s">
        <v>29923</v>
      </c>
    </row>
    <row r="222" spans="1:4" ht="13.5" x14ac:dyDescent="0.25">
      <c r="A222" s="636">
        <v>103099</v>
      </c>
      <c r="B222" s="634" t="s">
        <v>41411</v>
      </c>
      <c r="C222" s="634" t="s">
        <v>4</v>
      </c>
      <c r="D222" s="635" t="s">
        <v>41412</v>
      </c>
    </row>
    <row r="223" spans="1:4" ht="13.5" x14ac:dyDescent="0.25">
      <c r="A223" s="636">
        <v>103100</v>
      </c>
      <c r="B223" s="634" t="s">
        <v>41413</v>
      </c>
      <c r="C223" s="634" t="s">
        <v>4</v>
      </c>
      <c r="D223" s="635" t="s">
        <v>41414</v>
      </c>
    </row>
    <row r="224" spans="1:4" ht="13.5" x14ac:dyDescent="0.25">
      <c r="A224" s="636">
        <v>103101</v>
      </c>
      <c r="B224" s="634" t="s">
        <v>41415</v>
      </c>
      <c r="C224" s="634" t="s">
        <v>4</v>
      </c>
      <c r="D224" s="635" t="s">
        <v>41416</v>
      </c>
    </row>
    <row r="225" spans="1:4" ht="13.5" x14ac:dyDescent="0.25">
      <c r="A225" s="636">
        <v>103102</v>
      </c>
      <c r="B225" s="634" t="s">
        <v>41417</v>
      </c>
      <c r="C225" s="634" t="s">
        <v>4</v>
      </c>
      <c r="D225" s="635" t="s">
        <v>30835</v>
      </c>
    </row>
    <row r="226" spans="1:4" ht="13.5" x14ac:dyDescent="0.25">
      <c r="A226" s="636">
        <v>103103</v>
      </c>
      <c r="B226" s="634" t="s">
        <v>41418</v>
      </c>
      <c r="C226" s="634" t="s">
        <v>4</v>
      </c>
      <c r="D226" s="635" t="s">
        <v>41419</v>
      </c>
    </row>
    <row r="227" spans="1:4" ht="13.5" x14ac:dyDescent="0.25">
      <c r="A227" s="636">
        <v>103104</v>
      </c>
      <c r="B227" s="634" t="s">
        <v>41420</v>
      </c>
      <c r="C227" s="634" t="s">
        <v>4</v>
      </c>
      <c r="D227" s="635" t="s">
        <v>41421</v>
      </c>
    </row>
    <row r="228" spans="1:4" ht="13.5" x14ac:dyDescent="0.25">
      <c r="A228" s="636">
        <v>103105</v>
      </c>
      <c r="B228" s="634" t="s">
        <v>41422</v>
      </c>
      <c r="C228" s="634" t="s">
        <v>5</v>
      </c>
      <c r="D228" s="635" t="s">
        <v>26619</v>
      </c>
    </row>
    <row r="229" spans="1:4" ht="13.5" x14ac:dyDescent="0.25">
      <c r="A229" s="636">
        <v>103106</v>
      </c>
      <c r="B229" s="634" t="s">
        <v>41423</v>
      </c>
      <c r="C229" s="634" t="s">
        <v>5</v>
      </c>
      <c r="D229" s="635" t="s">
        <v>41424</v>
      </c>
    </row>
    <row r="230" spans="1:4" ht="13.5" x14ac:dyDescent="0.25">
      <c r="A230" s="636">
        <v>103107</v>
      </c>
      <c r="B230" s="634" t="s">
        <v>41425</v>
      </c>
      <c r="C230" s="634" t="s">
        <v>5</v>
      </c>
      <c r="D230" s="635" t="s">
        <v>41426</v>
      </c>
    </row>
    <row r="231" spans="1:4" ht="13.5" x14ac:dyDescent="0.25">
      <c r="A231" s="636">
        <v>103108</v>
      </c>
      <c r="B231" s="634" t="s">
        <v>41427</v>
      </c>
      <c r="C231" s="634" t="s">
        <v>5</v>
      </c>
      <c r="D231" s="635" t="s">
        <v>41428</v>
      </c>
    </row>
    <row r="232" spans="1:4" ht="13.5" x14ac:dyDescent="0.25">
      <c r="A232" s="636">
        <v>103109</v>
      </c>
      <c r="B232" s="634" t="s">
        <v>41429</v>
      </c>
      <c r="C232" s="634" t="s">
        <v>5</v>
      </c>
      <c r="D232" s="635" t="s">
        <v>41430</v>
      </c>
    </row>
    <row r="233" spans="1:4" ht="13.5" x14ac:dyDescent="0.25">
      <c r="A233" s="636">
        <v>103110</v>
      </c>
      <c r="B233" s="634" t="s">
        <v>41431</v>
      </c>
      <c r="C233" s="634" t="s">
        <v>5</v>
      </c>
      <c r="D233" s="635" t="s">
        <v>41432</v>
      </c>
    </row>
    <row r="234" spans="1:4" ht="13.5" x14ac:dyDescent="0.25">
      <c r="A234" s="636">
        <v>103111</v>
      </c>
      <c r="B234" s="634" t="s">
        <v>41433</v>
      </c>
      <c r="C234" s="634" t="s">
        <v>5</v>
      </c>
      <c r="D234" s="635" t="s">
        <v>41434</v>
      </c>
    </row>
    <row r="235" spans="1:4" ht="13.5" x14ac:dyDescent="0.25">
      <c r="A235" s="636">
        <v>103112</v>
      </c>
      <c r="B235" s="634" t="s">
        <v>41435</v>
      </c>
      <c r="C235" s="634" t="s">
        <v>5</v>
      </c>
      <c r="D235" s="635" t="s">
        <v>41436</v>
      </c>
    </row>
    <row r="236" spans="1:4" ht="13.5" x14ac:dyDescent="0.25">
      <c r="A236" s="636">
        <v>103113</v>
      </c>
      <c r="B236" s="634" t="s">
        <v>41437</v>
      </c>
      <c r="C236" s="634" t="s">
        <v>5</v>
      </c>
      <c r="D236" s="635" t="s">
        <v>41438</v>
      </c>
    </row>
    <row r="237" spans="1:4" ht="13.5" x14ac:dyDescent="0.25">
      <c r="A237" s="636">
        <v>103114</v>
      </c>
      <c r="B237" s="634" t="s">
        <v>41439</v>
      </c>
      <c r="C237" s="634" t="s">
        <v>5</v>
      </c>
      <c r="D237" s="635" t="s">
        <v>41440</v>
      </c>
    </row>
    <row r="238" spans="1:4" ht="13.5" x14ac:dyDescent="0.25">
      <c r="A238" s="636">
        <v>103115</v>
      </c>
      <c r="B238" s="634" t="s">
        <v>41441</v>
      </c>
      <c r="C238" s="634" t="s">
        <v>5</v>
      </c>
      <c r="D238" s="635" t="s">
        <v>41442</v>
      </c>
    </row>
    <row r="239" spans="1:4" ht="13.5" x14ac:dyDescent="0.25">
      <c r="A239" s="636">
        <v>103116</v>
      </c>
      <c r="B239" s="634" t="s">
        <v>41443</v>
      </c>
      <c r="C239" s="634" t="s">
        <v>5</v>
      </c>
      <c r="D239" s="635" t="s">
        <v>41444</v>
      </c>
    </row>
    <row r="240" spans="1:4" ht="13.5" x14ac:dyDescent="0.25">
      <c r="A240" s="636">
        <v>103117</v>
      </c>
      <c r="B240" s="634" t="s">
        <v>41445</v>
      </c>
      <c r="C240" s="634" t="s">
        <v>5</v>
      </c>
      <c r="D240" s="635" t="s">
        <v>41446</v>
      </c>
    </row>
    <row r="241" spans="1:4" ht="13.5" x14ac:dyDescent="0.25">
      <c r="A241" s="636">
        <v>103118</v>
      </c>
      <c r="B241" s="634" t="s">
        <v>41447</v>
      </c>
      <c r="C241" s="634" t="s">
        <v>5</v>
      </c>
      <c r="D241" s="635" t="s">
        <v>41448</v>
      </c>
    </row>
    <row r="242" spans="1:4" ht="13.5" x14ac:dyDescent="0.25">
      <c r="A242" s="636">
        <v>103119</v>
      </c>
      <c r="B242" s="634" t="s">
        <v>41449</v>
      </c>
      <c r="C242" s="634" t="s">
        <v>5</v>
      </c>
      <c r="D242" s="635" t="s">
        <v>41450</v>
      </c>
    </row>
    <row r="243" spans="1:4" ht="13.5" x14ac:dyDescent="0.25">
      <c r="A243" s="636">
        <v>103120</v>
      </c>
      <c r="B243" s="634" t="s">
        <v>41451</v>
      </c>
      <c r="C243" s="634" t="s">
        <v>5</v>
      </c>
      <c r="D243" s="635" t="s">
        <v>41452</v>
      </c>
    </row>
    <row r="244" spans="1:4" ht="13.5" x14ac:dyDescent="0.25">
      <c r="A244" s="636">
        <v>103121</v>
      </c>
      <c r="B244" s="634" t="s">
        <v>41453</v>
      </c>
      <c r="C244" s="634" t="s">
        <v>5</v>
      </c>
      <c r="D244" s="635" t="s">
        <v>41454</v>
      </c>
    </row>
    <row r="245" spans="1:4" ht="13.5" x14ac:dyDescent="0.25">
      <c r="A245" s="636">
        <v>103122</v>
      </c>
      <c r="B245" s="634" t="s">
        <v>41455</v>
      </c>
      <c r="C245" s="634" t="s">
        <v>5</v>
      </c>
      <c r="D245" s="635" t="s">
        <v>41456</v>
      </c>
    </row>
    <row r="246" spans="1:4" ht="13.5" x14ac:dyDescent="0.25">
      <c r="A246" s="636">
        <v>103123</v>
      </c>
      <c r="B246" s="634" t="s">
        <v>41457</v>
      </c>
      <c r="C246" s="634" t="s">
        <v>5</v>
      </c>
      <c r="D246" s="635" t="s">
        <v>41458</v>
      </c>
    </row>
    <row r="247" spans="1:4" ht="13.5" x14ac:dyDescent="0.25">
      <c r="A247" s="636">
        <v>103124</v>
      </c>
      <c r="B247" s="634" t="s">
        <v>41459</v>
      </c>
      <c r="C247" s="634" t="s">
        <v>5</v>
      </c>
      <c r="D247" s="635" t="s">
        <v>41460</v>
      </c>
    </row>
    <row r="248" spans="1:4" ht="13.5" x14ac:dyDescent="0.25">
      <c r="A248" s="636">
        <v>103125</v>
      </c>
      <c r="B248" s="634" t="s">
        <v>41461</v>
      </c>
      <c r="C248" s="634" t="s">
        <v>5</v>
      </c>
      <c r="D248" s="635" t="s">
        <v>30385</v>
      </c>
    </row>
    <row r="249" spans="1:4" ht="13.5" x14ac:dyDescent="0.25">
      <c r="A249" s="636">
        <v>103126</v>
      </c>
      <c r="B249" s="634" t="s">
        <v>41462</v>
      </c>
      <c r="C249" s="634" t="s">
        <v>5</v>
      </c>
      <c r="D249" s="635" t="s">
        <v>41463</v>
      </c>
    </row>
    <row r="250" spans="1:4" ht="13.5" x14ac:dyDescent="0.25">
      <c r="A250" s="636">
        <v>103127</v>
      </c>
      <c r="B250" s="634" t="s">
        <v>41464</v>
      </c>
      <c r="C250" s="634" t="s">
        <v>5</v>
      </c>
      <c r="D250" s="635" t="s">
        <v>41465</v>
      </c>
    </row>
    <row r="251" spans="1:4" ht="13.5" x14ac:dyDescent="0.25">
      <c r="A251" s="636">
        <v>103128</v>
      </c>
      <c r="B251" s="634" t="s">
        <v>41466</v>
      </c>
      <c r="C251" s="634" t="s">
        <v>5</v>
      </c>
      <c r="D251" s="635" t="s">
        <v>41467</v>
      </c>
    </row>
    <row r="252" spans="1:4" ht="13.5" x14ac:dyDescent="0.25">
      <c r="A252" s="636">
        <v>103129</v>
      </c>
      <c r="B252" s="634" t="s">
        <v>41468</v>
      </c>
      <c r="C252" s="634" t="s">
        <v>5</v>
      </c>
      <c r="D252" s="635" t="s">
        <v>41469</v>
      </c>
    </row>
    <row r="253" spans="1:4" ht="13.5" x14ac:dyDescent="0.25">
      <c r="A253" s="636">
        <v>103130</v>
      </c>
      <c r="B253" s="634" t="s">
        <v>41470</v>
      </c>
      <c r="C253" s="634" t="s">
        <v>5</v>
      </c>
      <c r="D253" s="635" t="s">
        <v>41471</v>
      </c>
    </row>
    <row r="254" spans="1:4" ht="13.5" x14ac:dyDescent="0.25">
      <c r="A254" s="636">
        <v>103131</v>
      </c>
      <c r="B254" s="634" t="s">
        <v>41472</v>
      </c>
      <c r="C254" s="634" t="s">
        <v>5</v>
      </c>
      <c r="D254" s="635" t="s">
        <v>41473</v>
      </c>
    </row>
    <row r="255" spans="1:4" ht="13.5" x14ac:dyDescent="0.25">
      <c r="A255" s="636">
        <v>103132</v>
      </c>
      <c r="B255" s="634" t="s">
        <v>41474</v>
      </c>
      <c r="C255" s="634" t="s">
        <v>5</v>
      </c>
      <c r="D255" s="635" t="s">
        <v>41475</v>
      </c>
    </row>
    <row r="256" spans="1:4" ht="13.5" x14ac:dyDescent="0.25">
      <c r="A256" s="636">
        <v>103133</v>
      </c>
      <c r="B256" s="634" t="s">
        <v>41476</v>
      </c>
      <c r="C256" s="634" t="s">
        <v>5</v>
      </c>
      <c r="D256" s="635" t="s">
        <v>41477</v>
      </c>
    </row>
    <row r="257" spans="1:4" ht="13.5" x14ac:dyDescent="0.25">
      <c r="A257" s="636">
        <v>103134</v>
      </c>
      <c r="B257" s="634" t="s">
        <v>41478</v>
      </c>
      <c r="C257" s="634" t="s">
        <v>5</v>
      </c>
      <c r="D257" s="635" t="s">
        <v>41479</v>
      </c>
    </row>
    <row r="258" spans="1:4" ht="13.5" x14ac:dyDescent="0.25">
      <c r="A258" s="636">
        <v>103135</v>
      </c>
      <c r="B258" s="634" t="s">
        <v>41480</v>
      </c>
      <c r="C258" s="634" t="s">
        <v>5</v>
      </c>
      <c r="D258" s="635" t="s">
        <v>41481</v>
      </c>
    </row>
    <row r="259" spans="1:4" ht="13.5" x14ac:dyDescent="0.25">
      <c r="A259" s="636">
        <v>103136</v>
      </c>
      <c r="B259" s="634" t="s">
        <v>41482</v>
      </c>
      <c r="C259" s="634" t="s">
        <v>5</v>
      </c>
      <c r="D259" s="635" t="s">
        <v>41483</v>
      </c>
    </row>
    <row r="260" spans="1:4" ht="13.5" x14ac:dyDescent="0.25">
      <c r="A260" s="636">
        <v>103137</v>
      </c>
      <c r="B260" s="634" t="s">
        <v>41484</v>
      </c>
      <c r="C260" s="634" t="s">
        <v>5</v>
      </c>
      <c r="D260" s="635" t="s">
        <v>41485</v>
      </c>
    </row>
    <row r="261" spans="1:4" ht="13.5" x14ac:dyDescent="0.25">
      <c r="A261" s="636">
        <v>103138</v>
      </c>
      <c r="B261" s="634" t="s">
        <v>41486</v>
      </c>
      <c r="C261" s="634" t="s">
        <v>5</v>
      </c>
      <c r="D261" s="635" t="s">
        <v>41487</v>
      </c>
    </row>
    <row r="262" spans="1:4" ht="13.5" x14ac:dyDescent="0.25">
      <c r="A262" s="636">
        <v>103139</v>
      </c>
      <c r="B262" s="634" t="s">
        <v>41488</v>
      </c>
      <c r="C262" s="634" t="s">
        <v>5</v>
      </c>
      <c r="D262" s="635" t="s">
        <v>30846</v>
      </c>
    </row>
    <row r="263" spans="1:4" ht="13.5" x14ac:dyDescent="0.25">
      <c r="A263" s="636">
        <v>103140</v>
      </c>
      <c r="B263" s="634" t="s">
        <v>41489</v>
      </c>
      <c r="C263" s="634" t="s">
        <v>5</v>
      </c>
      <c r="D263" s="635" t="s">
        <v>41490</v>
      </c>
    </row>
    <row r="264" spans="1:4" ht="13.5" x14ac:dyDescent="0.25">
      <c r="A264" s="636">
        <v>103141</v>
      </c>
      <c r="B264" s="634" t="s">
        <v>41491</v>
      </c>
      <c r="C264" s="634" t="s">
        <v>5</v>
      </c>
      <c r="D264" s="635" t="s">
        <v>27151</v>
      </c>
    </row>
    <row r="265" spans="1:4" ht="13.5" x14ac:dyDescent="0.25">
      <c r="A265" s="636">
        <v>103142</v>
      </c>
      <c r="B265" s="634" t="s">
        <v>41492</v>
      </c>
      <c r="C265" s="634" t="s">
        <v>5</v>
      </c>
      <c r="D265" s="635" t="s">
        <v>41493</v>
      </c>
    </row>
    <row r="266" spans="1:4" ht="13.5" x14ac:dyDescent="0.25">
      <c r="A266" s="636">
        <v>103143</v>
      </c>
      <c r="B266" s="634" t="s">
        <v>41494</v>
      </c>
      <c r="C266" s="634" t="s">
        <v>5</v>
      </c>
      <c r="D266" s="635" t="s">
        <v>41495</v>
      </c>
    </row>
    <row r="267" spans="1:4" ht="13.5" x14ac:dyDescent="0.25">
      <c r="A267" s="636">
        <v>103144</v>
      </c>
      <c r="B267" s="634" t="s">
        <v>41496</v>
      </c>
      <c r="C267" s="634" t="s">
        <v>5</v>
      </c>
      <c r="D267" s="635" t="s">
        <v>41497</v>
      </c>
    </row>
    <row r="268" spans="1:4" ht="13.5" x14ac:dyDescent="0.25">
      <c r="A268" s="636">
        <v>103145</v>
      </c>
      <c r="B268" s="634" t="s">
        <v>41498</v>
      </c>
      <c r="C268" s="634" t="s">
        <v>5</v>
      </c>
      <c r="D268" s="635" t="s">
        <v>41499</v>
      </c>
    </row>
    <row r="269" spans="1:4" ht="13.5" x14ac:dyDescent="0.25">
      <c r="A269" s="636">
        <v>103146</v>
      </c>
      <c r="B269" s="634" t="s">
        <v>41500</v>
      </c>
      <c r="C269" s="634" t="s">
        <v>5</v>
      </c>
      <c r="D269" s="635" t="s">
        <v>41501</v>
      </c>
    </row>
    <row r="270" spans="1:4" ht="13.5" x14ac:dyDescent="0.25">
      <c r="A270" s="636">
        <v>103147</v>
      </c>
      <c r="B270" s="634" t="s">
        <v>41502</v>
      </c>
      <c r="C270" s="634" t="s">
        <v>5</v>
      </c>
      <c r="D270" s="635" t="s">
        <v>41503</v>
      </c>
    </row>
    <row r="271" spans="1:4" ht="13.5" x14ac:dyDescent="0.25">
      <c r="A271" s="636">
        <v>103148</v>
      </c>
      <c r="B271" s="634" t="s">
        <v>41504</v>
      </c>
      <c r="C271" s="634" t="s">
        <v>5</v>
      </c>
      <c r="D271" s="635" t="s">
        <v>41505</v>
      </c>
    </row>
    <row r="272" spans="1:4" ht="13.5" x14ac:dyDescent="0.25">
      <c r="A272" s="636">
        <v>103149</v>
      </c>
      <c r="B272" s="634" t="s">
        <v>41506</v>
      </c>
      <c r="C272" s="634" t="s">
        <v>5</v>
      </c>
      <c r="D272" s="635" t="s">
        <v>41507</v>
      </c>
    </row>
    <row r="273" spans="1:4" ht="13.5" x14ac:dyDescent="0.25">
      <c r="A273" s="636">
        <v>103150</v>
      </c>
      <c r="B273" s="634" t="s">
        <v>41508</v>
      </c>
      <c r="C273" s="634" t="s">
        <v>5</v>
      </c>
      <c r="D273" s="635" t="s">
        <v>41509</v>
      </c>
    </row>
    <row r="274" spans="1:4" ht="13.5" x14ac:dyDescent="0.25">
      <c r="A274" s="636">
        <v>103151</v>
      </c>
      <c r="B274" s="634" t="s">
        <v>41510</v>
      </c>
      <c r="C274" s="634" t="s">
        <v>5</v>
      </c>
      <c r="D274" s="635" t="s">
        <v>41511</v>
      </c>
    </row>
    <row r="275" spans="1:4" ht="13.5" x14ac:dyDescent="0.25">
      <c r="A275" s="636">
        <v>103152</v>
      </c>
      <c r="B275" s="634" t="s">
        <v>41512</v>
      </c>
      <c r="C275" s="634" t="s">
        <v>5</v>
      </c>
      <c r="D275" s="635" t="s">
        <v>41513</v>
      </c>
    </row>
    <row r="276" spans="1:4" ht="13.5" x14ac:dyDescent="0.25">
      <c r="A276" s="636">
        <v>103372</v>
      </c>
      <c r="B276" s="634" t="s">
        <v>41514</v>
      </c>
      <c r="C276" s="634" t="s">
        <v>4</v>
      </c>
      <c r="D276" s="635" t="s">
        <v>41515</v>
      </c>
    </row>
    <row r="277" spans="1:4" ht="13.5" x14ac:dyDescent="0.25">
      <c r="A277" s="636">
        <v>103373</v>
      </c>
      <c r="B277" s="634" t="s">
        <v>41516</v>
      </c>
      <c r="C277" s="634" t="s">
        <v>4</v>
      </c>
      <c r="D277" s="635" t="s">
        <v>41517</v>
      </c>
    </row>
    <row r="278" spans="1:4" ht="13.5" x14ac:dyDescent="0.25">
      <c r="A278" s="636">
        <v>103376</v>
      </c>
      <c r="B278" s="634" t="s">
        <v>41518</v>
      </c>
      <c r="C278" s="634" t="s">
        <v>4</v>
      </c>
      <c r="D278" s="635" t="s">
        <v>41519</v>
      </c>
    </row>
    <row r="279" spans="1:4" ht="13.5" x14ac:dyDescent="0.25">
      <c r="A279" s="636">
        <v>103377</v>
      </c>
      <c r="B279" s="634" t="s">
        <v>41520</v>
      </c>
      <c r="C279" s="634" t="s">
        <v>4</v>
      </c>
      <c r="D279" s="635" t="s">
        <v>41521</v>
      </c>
    </row>
    <row r="280" spans="1:4" ht="13.5" x14ac:dyDescent="0.25">
      <c r="A280" s="636">
        <v>103379</v>
      </c>
      <c r="B280" s="634" t="s">
        <v>41522</v>
      </c>
      <c r="C280" s="634" t="s">
        <v>4</v>
      </c>
      <c r="D280" s="635" t="s">
        <v>30356</v>
      </c>
    </row>
    <row r="281" spans="1:4" ht="13.5" x14ac:dyDescent="0.25">
      <c r="A281" s="636">
        <v>103383</v>
      </c>
      <c r="B281" s="634" t="s">
        <v>41523</v>
      </c>
      <c r="C281" s="634" t="s">
        <v>4</v>
      </c>
      <c r="D281" s="635" t="s">
        <v>41524</v>
      </c>
    </row>
    <row r="282" spans="1:4" ht="13.5" x14ac:dyDescent="0.25">
      <c r="A282" s="636">
        <v>103385</v>
      </c>
      <c r="B282" s="634" t="s">
        <v>41525</v>
      </c>
      <c r="C282" s="634" t="s">
        <v>4</v>
      </c>
      <c r="D282" s="635" t="s">
        <v>41526</v>
      </c>
    </row>
    <row r="283" spans="1:4" ht="13.5" x14ac:dyDescent="0.25">
      <c r="A283" s="636">
        <v>103387</v>
      </c>
      <c r="B283" s="634" t="s">
        <v>41527</v>
      </c>
      <c r="C283" s="634" t="s">
        <v>4</v>
      </c>
      <c r="D283" s="635" t="s">
        <v>41528</v>
      </c>
    </row>
    <row r="284" spans="1:4" ht="13.5" x14ac:dyDescent="0.25">
      <c r="A284" s="636">
        <v>103389</v>
      </c>
      <c r="B284" s="634" t="s">
        <v>41529</v>
      </c>
      <c r="C284" s="634" t="s">
        <v>4</v>
      </c>
      <c r="D284" s="635" t="s">
        <v>41530</v>
      </c>
    </row>
    <row r="285" spans="1:4" ht="13.5" x14ac:dyDescent="0.25">
      <c r="A285" s="636">
        <v>103391</v>
      </c>
      <c r="B285" s="634" t="s">
        <v>41531</v>
      </c>
      <c r="C285" s="634" t="s">
        <v>4</v>
      </c>
      <c r="D285" s="635" t="s">
        <v>41532</v>
      </c>
    </row>
    <row r="286" spans="1:4" ht="13.5" x14ac:dyDescent="0.25">
      <c r="A286" s="636">
        <v>103392</v>
      </c>
      <c r="B286" s="634" t="s">
        <v>41533</v>
      </c>
      <c r="C286" s="634" t="s">
        <v>4</v>
      </c>
      <c r="D286" s="635" t="s">
        <v>41534</v>
      </c>
    </row>
    <row r="287" spans="1:4" ht="13.5" x14ac:dyDescent="0.25">
      <c r="A287" s="636">
        <v>103393</v>
      </c>
      <c r="B287" s="634" t="s">
        <v>41535</v>
      </c>
      <c r="C287" s="634" t="s">
        <v>4</v>
      </c>
      <c r="D287" s="635" t="s">
        <v>41536</v>
      </c>
    </row>
    <row r="288" spans="1:4" ht="13.5" x14ac:dyDescent="0.25">
      <c r="A288" s="636">
        <v>103394</v>
      </c>
      <c r="B288" s="634" t="s">
        <v>41537</v>
      </c>
      <c r="C288" s="634" t="s">
        <v>4</v>
      </c>
      <c r="D288" s="635" t="s">
        <v>41538</v>
      </c>
    </row>
    <row r="289" spans="1:4" ht="13.5" x14ac:dyDescent="0.25">
      <c r="A289" s="636">
        <v>103395</v>
      </c>
      <c r="B289" s="634" t="s">
        <v>41539</v>
      </c>
      <c r="C289" s="634" t="s">
        <v>4</v>
      </c>
      <c r="D289" s="635" t="s">
        <v>41540</v>
      </c>
    </row>
    <row r="290" spans="1:4" ht="13.5" x14ac:dyDescent="0.25">
      <c r="A290" s="636">
        <v>103396</v>
      </c>
      <c r="B290" s="634" t="s">
        <v>41541</v>
      </c>
      <c r="C290" s="634" t="s">
        <v>4</v>
      </c>
      <c r="D290" s="635" t="s">
        <v>41542</v>
      </c>
    </row>
    <row r="291" spans="1:4" ht="13.5" x14ac:dyDescent="0.25">
      <c r="A291" s="636">
        <v>103397</v>
      </c>
      <c r="B291" s="634" t="s">
        <v>41543</v>
      </c>
      <c r="C291" s="634" t="s">
        <v>5</v>
      </c>
      <c r="D291" s="635" t="s">
        <v>41544</v>
      </c>
    </row>
    <row r="292" spans="1:4" ht="13.5" x14ac:dyDescent="0.25">
      <c r="A292" s="636">
        <v>103398</v>
      </c>
      <c r="B292" s="634" t="s">
        <v>41545</v>
      </c>
      <c r="C292" s="634" t="s">
        <v>5</v>
      </c>
      <c r="D292" s="635" t="s">
        <v>23979</v>
      </c>
    </row>
    <row r="293" spans="1:4" ht="13.5" x14ac:dyDescent="0.25">
      <c r="A293" s="636">
        <v>103399</v>
      </c>
      <c r="B293" s="634" t="s">
        <v>41546</v>
      </c>
      <c r="C293" s="634" t="s">
        <v>5</v>
      </c>
      <c r="D293" s="635" t="s">
        <v>27347</v>
      </c>
    </row>
    <row r="294" spans="1:4" ht="13.5" x14ac:dyDescent="0.25">
      <c r="A294" s="636">
        <v>103400</v>
      </c>
      <c r="B294" s="634" t="s">
        <v>41547</v>
      </c>
      <c r="C294" s="634" t="s">
        <v>5</v>
      </c>
      <c r="D294" s="635" t="s">
        <v>41548</v>
      </c>
    </row>
    <row r="295" spans="1:4" ht="13.5" x14ac:dyDescent="0.25">
      <c r="A295" s="636">
        <v>103401</v>
      </c>
      <c r="B295" s="634" t="s">
        <v>41549</v>
      </c>
      <c r="C295" s="634" t="s">
        <v>5</v>
      </c>
      <c r="D295" s="635" t="s">
        <v>41550</v>
      </c>
    </row>
    <row r="296" spans="1:4" ht="13.5" x14ac:dyDescent="0.25">
      <c r="A296" s="636">
        <v>103402</v>
      </c>
      <c r="B296" s="634" t="s">
        <v>41551</v>
      </c>
      <c r="C296" s="634" t="s">
        <v>5</v>
      </c>
      <c r="D296" s="635" t="s">
        <v>30400</v>
      </c>
    </row>
    <row r="297" spans="1:4" ht="13.5" x14ac:dyDescent="0.25">
      <c r="A297" s="636">
        <v>103403</v>
      </c>
      <c r="B297" s="634" t="s">
        <v>41552</v>
      </c>
      <c r="C297" s="634" t="s">
        <v>5</v>
      </c>
      <c r="D297" s="635" t="s">
        <v>30318</v>
      </c>
    </row>
    <row r="298" spans="1:4" ht="13.5" x14ac:dyDescent="0.25">
      <c r="A298" s="636">
        <v>103404</v>
      </c>
      <c r="B298" s="634" t="s">
        <v>41553</v>
      </c>
      <c r="C298" s="634" t="s">
        <v>5</v>
      </c>
      <c r="D298" s="635" t="s">
        <v>41554</v>
      </c>
    </row>
    <row r="299" spans="1:4" ht="13.5" x14ac:dyDescent="0.25">
      <c r="A299" s="636">
        <v>103405</v>
      </c>
      <c r="B299" s="634" t="s">
        <v>41555</v>
      </c>
      <c r="C299" s="634" t="s">
        <v>5</v>
      </c>
      <c r="D299" s="635" t="s">
        <v>41556</v>
      </c>
    </row>
    <row r="300" spans="1:4" ht="13.5" x14ac:dyDescent="0.25">
      <c r="A300" s="636">
        <v>103406</v>
      </c>
      <c r="B300" s="634" t="s">
        <v>41557</v>
      </c>
      <c r="C300" s="634" t="s">
        <v>5</v>
      </c>
      <c r="D300" s="635" t="s">
        <v>41558</v>
      </c>
    </row>
    <row r="301" spans="1:4" ht="13.5" x14ac:dyDescent="0.25">
      <c r="A301" s="636">
        <v>103407</v>
      </c>
      <c r="B301" s="634" t="s">
        <v>41559</v>
      </c>
      <c r="C301" s="634" t="s">
        <v>5</v>
      </c>
      <c r="D301" s="635" t="s">
        <v>41560</v>
      </c>
    </row>
    <row r="302" spans="1:4" ht="13.5" x14ac:dyDescent="0.25">
      <c r="A302" s="636">
        <v>103408</v>
      </c>
      <c r="B302" s="634" t="s">
        <v>41561</v>
      </c>
      <c r="C302" s="634" t="s">
        <v>5</v>
      </c>
      <c r="D302" s="635" t="s">
        <v>41562</v>
      </c>
    </row>
    <row r="303" spans="1:4" ht="13.5" x14ac:dyDescent="0.25">
      <c r="A303" s="636">
        <v>103409</v>
      </c>
      <c r="B303" s="634" t="s">
        <v>41563</v>
      </c>
      <c r="C303" s="634" t="s">
        <v>5</v>
      </c>
      <c r="D303" s="635" t="s">
        <v>41564</v>
      </c>
    </row>
    <row r="304" spans="1:4" ht="13.5" x14ac:dyDescent="0.25">
      <c r="A304" s="636">
        <v>103410</v>
      </c>
      <c r="B304" s="634" t="s">
        <v>41565</v>
      </c>
      <c r="C304" s="634" t="s">
        <v>5</v>
      </c>
      <c r="D304" s="635" t="s">
        <v>41566</v>
      </c>
    </row>
    <row r="305" spans="1:4" ht="13.5" x14ac:dyDescent="0.25">
      <c r="A305" s="636">
        <v>103411</v>
      </c>
      <c r="B305" s="634" t="s">
        <v>41567</v>
      </c>
      <c r="C305" s="634" t="s">
        <v>5</v>
      </c>
      <c r="D305" s="635" t="s">
        <v>26882</v>
      </c>
    </row>
    <row r="306" spans="1:4" ht="13.5" x14ac:dyDescent="0.25">
      <c r="A306" s="636">
        <v>103412</v>
      </c>
      <c r="B306" s="634" t="s">
        <v>41568</v>
      </c>
      <c r="C306" s="634" t="s">
        <v>5</v>
      </c>
      <c r="D306" s="635" t="s">
        <v>30528</v>
      </c>
    </row>
    <row r="307" spans="1:4" ht="13.5" x14ac:dyDescent="0.25">
      <c r="A307" s="636">
        <v>103413</v>
      </c>
      <c r="B307" s="634" t="s">
        <v>41569</v>
      </c>
      <c r="C307" s="634" t="s">
        <v>5</v>
      </c>
      <c r="D307" s="635" t="s">
        <v>30352</v>
      </c>
    </row>
    <row r="308" spans="1:4" ht="13.5" x14ac:dyDescent="0.25">
      <c r="A308" s="636">
        <v>103414</v>
      </c>
      <c r="B308" s="634" t="s">
        <v>41570</v>
      </c>
      <c r="C308" s="634" t="s">
        <v>5</v>
      </c>
      <c r="D308" s="635" t="s">
        <v>30318</v>
      </c>
    </row>
    <row r="309" spans="1:4" ht="13.5" x14ac:dyDescent="0.25">
      <c r="A309" s="636">
        <v>103415</v>
      </c>
      <c r="B309" s="634" t="s">
        <v>41571</v>
      </c>
      <c r="C309" s="634" t="s">
        <v>5</v>
      </c>
      <c r="D309" s="635" t="s">
        <v>28972</v>
      </c>
    </row>
    <row r="310" spans="1:4" ht="13.5" x14ac:dyDescent="0.25">
      <c r="A310" s="636">
        <v>103416</v>
      </c>
      <c r="B310" s="634" t="s">
        <v>41572</v>
      </c>
      <c r="C310" s="634" t="s">
        <v>5</v>
      </c>
      <c r="D310" s="635" t="s">
        <v>41573</v>
      </c>
    </row>
    <row r="311" spans="1:4" ht="13.5" x14ac:dyDescent="0.25">
      <c r="A311" s="636">
        <v>103417</v>
      </c>
      <c r="B311" s="634" t="s">
        <v>41574</v>
      </c>
      <c r="C311" s="634" t="s">
        <v>5</v>
      </c>
      <c r="D311" s="635" t="s">
        <v>41575</v>
      </c>
    </row>
    <row r="312" spans="1:4" ht="13.5" x14ac:dyDescent="0.25">
      <c r="A312" s="636">
        <v>103418</v>
      </c>
      <c r="B312" s="634" t="s">
        <v>41576</v>
      </c>
      <c r="C312" s="634" t="s">
        <v>5</v>
      </c>
      <c r="D312" s="635" t="s">
        <v>41566</v>
      </c>
    </row>
    <row r="313" spans="1:4" ht="13.5" x14ac:dyDescent="0.25">
      <c r="A313" s="636">
        <v>103419</v>
      </c>
      <c r="B313" s="634" t="s">
        <v>41577</v>
      </c>
      <c r="C313" s="634" t="s">
        <v>5</v>
      </c>
      <c r="D313" s="635" t="s">
        <v>28470</v>
      </c>
    </row>
    <row r="314" spans="1:4" ht="13.5" x14ac:dyDescent="0.25">
      <c r="A314" s="636">
        <v>103420</v>
      </c>
      <c r="B314" s="634" t="s">
        <v>41578</v>
      </c>
      <c r="C314" s="634" t="s">
        <v>5</v>
      </c>
      <c r="D314" s="635" t="s">
        <v>41579</v>
      </c>
    </row>
    <row r="315" spans="1:4" ht="13.5" x14ac:dyDescent="0.25">
      <c r="A315" s="636">
        <v>103421</v>
      </c>
      <c r="B315" s="634" t="s">
        <v>41580</v>
      </c>
      <c r="C315" s="634" t="s">
        <v>5</v>
      </c>
      <c r="D315" s="635" t="s">
        <v>41581</v>
      </c>
    </row>
    <row r="316" spans="1:4" ht="13.5" x14ac:dyDescent="0.25">
      <c r="A316" s="636">
        <v>103422</v>
      </c>
      <c r="B316" s="634" t="s">
        <v>41582</v>
      </c>
      <c r="C316" s="634" t="s">
        <v>5</v>
      </c>
      <c r="D316" s="635" t="s">
        <v>41583</v>
      </c>
    </row>
    <row r="317" spans="1:4" ht="13.5" x14ac:dyDescent="0.25">
      <c r="A317" s="636">
        <v>103423</v>
      </c>
      <c r="B317" s="634" t="s">
        <v>41584</v>
      </c>
      <c r="C317" s="634" t="s">
        <v>5</v>
      </c>
      <c r="D317" s="635" t="s">
        <v>41585</v>
      </c>
    </row>
    <row r="318" spans="1:4" ht="13.5" x14ac:dyDescent="0.25">
      <c r="A318" s="636">
        <v>103424</v>
      </c>
      <c r="B318" s="634" t="s">
        <v>41586</v>
      </c>
      <c r="C318" s="634" t="s">
        <v>5</v>
      </c>
      <c r="D318" s="635" t="s">
        <v>41587</v>
      </c>
    </row>
    <row r="319" spans="1:4" ht="13.5" x14ac:dyDescent="0.25">
      <c r="A319" s="636">
        <v>103425</v>
      </c>
      <c r="B319" s="634" t="s">
        <v>41588</v>
      </c>
      <c r="C319" s="634" t="s">
        <v>5</v>
      </c>
      <c r="D319" s="635" t="s">
        <v>29239</v>
      </c>
    </row>
    <row r="320" spans="1:4" ht="13.5" x14ac:dyDescent="0.25">
      <c r="A320" s="636">
        <v>103426</v>
      </c>
      <c r="B320" s="634" t="s">
        <v>41589</v>
      </c>
      <c r="C320" s="634" t="s">
        <v>5</v>
      </c>
      <c r="D320" s="635" t="s">
        <v>41590</v>
      </c>
    </row>
    <row r="321" spans="1:4" ht="13.5" x14ac:dyDescent="0.25">
      <c r="A321" s="636">
        <v>103427</v>
      </c>
      <c r="B321" s="634" t="s">
        <v>41591</v>
      </c>
      <c r="C321" s="634" t="s">
        <v>5</v>
      </c>
      <c r="D321" s="635" t="s">
        <v>30563</v>
      </c>
    </row>
    <row r="322" spans="1:4" ht="13.5" x14ac:dyDescent="0.25">
      <c r="A322" s="636">
        <v>103428</v>
      </c>
      <c r="B322" s="634" t="s">
        <v>41592</v>
      </c>
      <c r="C322" s="634" t="s">
        <v>5</v>
      </c>
      <c r="D322" s="635" t="s">
        <v>41593</v>
      </c>
    </row>
    <row r="323" spans="1:4" ht="13.5" x14ac:dyDescent="0.25">
      <c r="A323" s="636">
        <v>103429</v>
      </c>
      <c r="B323" s="634" t="s">
        <v>41594</v>
      </c>
      <c r="C323" s="634" t="s">
        <v>5</v>
      </c>
      <c r="D323" s="635" t="s">
        <v>41595</v>
      </c>
    </row>
    <row r="324" spans="1:4" ht="13.5" x14ac:dyDescent="0.25">
      <c r="A324" s="636">
        <v>103430</v>
      </c>
      <c r="B324" s="634" t="s">
        <v>41596</v>
      </c>
      <c r="C324" s="634" t="s">
        <v>5</v>
      </c>
      <c r="D324" s="635" t="s">
        <v>41597</v>
      </c>
    </row>
    <row r="325" spans="1:4" ht="13.5" x14ac:dyDescent="0.25">
      <c r="A325" s="636">
        <v>103431</v>
      </c>
      <c r="B325" s="634" t="s">
        <v>41598</v>
      </c>
      <c r="C325" s="634" t="s">
        <v>5</v>
      </c>
      <c r="D325" s="635" t="s">
        <v>41599</v>
      </c>
    </row>
    <row r="326" spans="1:4" ht="13.5" x14ac:dyDescent="0.25">
      <c r="A326" s="636">
        <v>103432</v>
      </c>
      <c r="B326" s="634" t="s">
        <v>41600</v>
      </c>
      <c r="C326" s="634" t="s">
        <v>5</v>
      </c>
      <c r="D326" s="635" t="s">
        <v>41601</v>
      </c>
    </row>
    <row r="327" spans="1:4" ht="13.5" x14ac:dyDescent="0.25">
      <c r="A327" s="636">
        <v>103433</v>
      </c>
      <c r="B327" s="634" t="s">
        <v>41602</v>
      </c>
      <c r="C327" s="634" t="s">
        <v>5</v>
      </c>
      <c r="D327" s="635" t="s">
        <v>30343</v>
      </c>
    </row>
    <row r="328" spans="1:4" ht="13.5" x14ac:dyDescent="0.25">
      <c r="A328" s="636">
        <v>103434</v>
      </c>
      <c r="B328" s="634" t="s">
        <v>41603</v>
      </c>
      <c r="C328" s="634" t="s">
        <v>5</v>
      </c>
      <c r="D328" s="635" t="s">
        <v>41604</v>
      </c>
    </row>
    <row r="329" spans="1:4" ht="13.5" x14ac:dyDescent="0.25">
      <c r="A329" s="636">
        <v>103435</v>
      </c>
      <c r="B329" s="634" t="s">
        <v>41605</v>
      </c>
      <c r="C329" s="634" t="s">
        <v>5</v>
      </c>
      <c r="D329" s="635" t="s">
        <v>41606</v>
      </c>
    </row>
    <row r="330" spans="1:4" ht="13.5" x14ac:dyDescent="0.25">
      <c r="A330" s="636">
        <v>103436</v>
      </c>
      <c r="B330" s="634" t="s">
        <v>41607</v>
      </c>
      <c r="C330" s="634" t="s">
        <v>5</v>
      </c>
      <c r="D330" s="635" t="s">
        <v>41608</v>
      </c>
    </row>
    <row r="331" spans="1:4" ht="13.5" x14ac:dyDescent="0.25">
      <c r="A331" s="636">
        <v>103437</v>
      </c>
      <c r="B331" s="634" t="s">
        <v>41609</v>
      </c>
      <c r="C331" s="634" t="s">
        <v>5</v>
      </c>
      <c r="D331" s="635" t="s">
        <v>41610</v>
      </c>
    </row>
    <row r="332" spans="1:4" ht="13.5" x14ac:dyDescent="0.25">
      <c r="A332" s="636">
        <v>103438</v>
      </c>
      <c r="B332" s="634" t="s">
        <v>41611</v>
      </c>
      <c r="C332" s="634" t="s">
        <v>5</v>
      </c>
      <c r="D332" s="635" t="s">
        <v>41610</v>
      </c>
    </row>
    <row r="333" spans="1:4" ht="13.5" x14ac:dyDescent="0.25">
      <c r="A333" s="636">
        <v>103439</v>
      </c>
      <c r="B333" s="634" t="s">
        <v>41612</v>
      </c>
      <c r="C333" s="634" t="s">
        <v>5</v>
      </c>
      <c r="D333" s="635" t="s">
        <v>41613</v>
      </c>
    </row>
    <row r="334" spans="1:4" ht="13.5" x14ac:dyDescent="0.25">
      <c r="A334" s="636">
        <v>103440</v>
      </c>
      <c r="B334" s="634" t="s">
        <v>41614</v>
      </c>
      <c r="C334" s="634" t="s">
        <v>5</v>
      </c>
      <c r="D334" s="635" t="s">
        <v>41615</v>
      </c>
    </row>
    <row r="335" spans="1:4" ht="13.5" x14ac:dyDescent="0.25">
      <c r="A335" s="636">
        <v>103441</v>
      </c>
      <c r="B335" s="634" t="s">
        <v>41616</v>
      </c>
      <c r="C335" s="634" t="s">
        <v>5</v>
      </c>
      <c r="D335" s="635" t="s">
        <v>41617</v>
      </c>
    </row>
    <row r="336" spans="1:4" ht="13.5" x14ac:dyDescent="0.25">
      <c r="A336" s="636">
        <v>103442</v>
      </c>
      <c r="B336" s="634" t="s">
        <v>41618</v>
      </c>
      <c r="C336" s="634" t="s">
        <v>5</v>
      </c>
      <c r="D336" s="635" t="s">
        <v>41619</v>
      </c>
    </row>
    <row r="337" spans="1:4" ht="13.5" x14ac:dyDescent="0.25">
      <c r="A337" s="636">
        <v>93206</v>
      </c>
      <c r="B337" s="634" t="s">
        <v>22646</v>
      </c>
      <c r="C337" s="634" t="s">
        <v>3</v>
      </c>
      <c r="D337" s="635" t="s">
        <v>41620</v>
      </c>
    </row>
    <row r="338" spans="1:4" ht="13.5" x14ac:dyDescent="0.25">
      <c r="A338" s="636">
        <v>93207</v>
      </c>
      <c r="B338" s="634" t="s">
        <v>22647</v>
      </c>
      <c r="C338" s="634" t="s">
        <v>3</v>
      </c>
      <c r="D338" s="635" t="s">
        <v>41621</v>
      </c>
    </row>
    <row r="339" spans="1:4" ht="13.5" x14ac:dyDescent="0.25">
      <c r="A339" s="636">
        <v>93208</v>
      </c>
      <c r="B339" s="634" t="s">
        <v>22648</v>
      </c>
      <c r="C339" s="634" t="s">
        <v>3</v>
      </c>
      <c r="D339" s="635" t="s">
        <v>41622</v>
      </c>
    </row>
    <row r="340" spans="1:4" ht="13.5" x14ac:dyDescent="0.25">
      <c r="A340" s="636">
        <v>93209</v>
      </c>
      <c r="B340" s="634" t="s">
        <v>22649</v>
      </c>
      <c r="C340" s="634" t="s">
        <v>3</v>
      </c>
      <c r="D340" s="635" t="s">
        <v>41623</v>
      </c>
    </row>
    <row r="341" spans="1:4" ht="13.5" x14ac:dyDescent="0.25">
      <c r="A341" s="636">
        <v>93210</v>
      </c>
      <c r="B341" s="634" t="s">
        <v>22650</v>
      </c>
      <c r="C341" s="634" t="s">
        <v>3</v>
      </c>
      <c r="D341" s="635" t="s">
        <v>41624</v>
      </c>
    </row>
    <row r="342" spans="1:4" ht="13.5" x14ac:dyDescent="0.25">
      <c r="A342" s="636">
        <v>93211</v>
      </c>
      <c r="B342" s="634" t="s">
        <v>22651</v>
      </c>
      <c r="C342" s="634" t="s">
        <v>3</v>
      </c>
      <c r="D342" s="635" t="s">
        <v>41625</v>
      </c>
    </row>
    <row r="343" spans="1:4" ht="13.5" x14ac:dyDescent="0.25">
      <c r="A343" s="636">
        <v>93212</v>
      </c>
      <c r="B343" s="634" t="s">
        <v>22652</v>
      </c>
      <c r="C343" s="634" t="s">
        <v>3</v>
      </c>
      <c r="D343" s="635" t="s">
        <v>41626</v>
      </c>
    </row>
    <row r="344" spans="1:4" ht="13.5" x14ac:dyDescent="0.25">
      <c r="A344" s="636">
        <v>93213</v>
      </c>
      <c r="B344" s="634" t="s">
        <v>22653</v>
      </c>
      <c r="C344" s="634" t="s">
        <v>3</v>
      </c>
      <c r="D344" s="635" t="s">
        <v>41627</v>
      </c>
    </row>
    <row r="345" spans="1:4" ht="13.5" x14ac:dyDescent="0.25">
      <c r="A345" s="636">
        <v>93214</v>
      </c>
      <c r="B345" s="634" t="s">
        <v>22654</v>
      </c>
      <c r="C345" s="634" t="s">
        <v>5</v>
      </c>
      <c r="D345" s="635" t="s">
        <v>41628</v>
      </c>
    </row>
    <row r="346" spans="1:4" ht="13.5" x14ac:dyDescent="0.25">
      <c r="A346" s="636">
        <v>93243</v>
      </c>
      <c r="B346" s="634" t="s">
        <v>22655</v>
      </c>
      <c r="C346" s="634" t="s">
        <v>5</v>
      </c>
      <c r="D346" s="635" t="s">
        <v>41629</v>
      </c>
    </row>
    <row r="347" spans="1:4" ht="13.5" x14ac:dyDescent="0.25">
      <c r="A347" s="636">
        <v>93582</v>
      </c>
      <c r="B347" s="634" t="s">
        <v>22656</v>
      </c>
      <c r="C347" s="634" t="s">
        <v>3</v>
      </c>
      <c r="D347" s="635" t="s">
        <v>41630</v>
      </c>
    </row>
    <row r="348" spans="1:4" ht="13.5" x14ac:dyDescent="0.25">
      <c r="A348" s="636">
        <v>93583</v>
      </c>
      <c r="B348" s="634" t="s">
        <v>22657</v>
      </c>
      <c r="C348" s="634" t="s">
        <v>3</v>
      </c>
      <c r="D348" s="635" t="s">
        <v>41631</v>
      </c>
    </row>
    <row r="349" spans="1:4" ht="13.5" x14ac:dyDescent="0.25">
      <c r="A349" s="636">
        <v>93584</v>
      </c>
      <c r="B349" s="634" t="s">
        <v>22658</v>
      </c>
      <c r="C349" s="634" t="s">
        <v>3</v>
      </c>
      <c r="D349" s="635" t="s">
        <v>41632</v>
      </c>
    </row>
    <row r="350" spans="1:4" ht="13.5" x14ac:dyDescent="0.25">
      <c r="A350" s="636">
        <v>93585</v>
      </c>
      <c r="B350" s="634" t="s">
        <v>22659</v>
      </c>
      <c r="C350" s="634" t="s">
        <v>3</v>
      </c>
      <c r="D350" s="635" t="s">
        <v>41633</v>
      </c>
    </row>
    <row r="351" spans="1:4" ht="13.5" x14ac:dyDescent="0.25">
      <c r="A351" s="636">
        <v>98441</v>
      </c>
      <c r="B351" s="634" t="s">
        <v>22660</v>
      </c>
      <c r="C351" s="634" t="s">
        <v>3</v>
      </c>
      <c r="D351" s="635" t="s">
        <v>41634</v>
      </c>
    </row>
    <row r="352" spans="1:4" ht="13.5" x14ac:dyDescent="0.25">
      <c r="A352" s="636">
        <v>98442</v>
      </c>
      <c r="B352" s="634" t="s">
        <v>22661</v>
      </c>
      <c r="C352" s="634" t="s">
        <v>3</v>
      </c>
      <c r="D352" s="635" t="s">
        <v>41635</v>
      </c>
    </row>
    <row r="353" spans="1:4" ht="13.5" x14ac:dyDescent="0.25">
      <c r="A353" s="636">
        <v>98443</v>
      </c>
      <c r="B353" s="634" t="s">
        <v>22662</v>
      </c>
      <c r="C353" s="634" t="s">
        <v>3</v>
      </c>
      <c r="D353" s="635" t="s">
        <v>41636</v>
      </c>
    </row>
    <row r="354" spans="1:4" ht="13.5" x14ac:dyDescent="0.25">
      <c r="A354" s="636">
        <v>98444</v>
      </c>
      <c r="B354" s="634" t="s">
        <v>22663</v>
      </c>
      <c r="C354" s="634" t="s">
        <v>3</v>
      </c>
      <c r="D354" s="635" t="s">
        <v>41637</v>
      </c>
    </row>
    <row r="355" spans="1:4" ht="13.5" x14ac:dyDescent="0.25">
      <c r="A355" s="636">
        <v>98445</v>
      </c>
      <c r="B355" s="634" t="s">
        <v>22664</v>
      </c>
      <c r="C355" s="634" t="s">
        <v>3</v>
      </c>
      <c r="D355" s="635" t="s">
        <v>41638</v>
      </c>
    </row>
    <row r="356" spans="1:4" ht="13.5" x14ac:dyDescent="0.25">
      <c r="A356" s="636">
        <v>98446</v>
      </c>
      <c r="B356" s="634" t="s">
        <v>22665</v>
      </c>
      <c r="C356" s="634" t="s">
        <v>3</v>
      </c>
      <c r="D356" s="635" t="s">
        <v>41639</v>
      </c>
    </row>
    <row r="357" spans="1:4" ht="13.5" x14ac:dyDescent="0.25">
      <c r="A357" s="636">
        <v>98447</v>
      </c>
      <c r="B357" s="634" t="s">
        <v>22666</v>
      </c>
      <c r="C357" s="634" t="s">
        <v>3</v>
      </c>
      <c r="D357" s="635" t="s">
        <v>41640</v>
      </c>
    </row>
    <row r="358" spans="1:4" ht="13.5" x14ac:dyDescent="0.25">
      <c r="A358" s="636">
        <v>98448</v>
      </c>
      <c r="B358" s="634" t="s">
        <v>22667</v>
      </c>
      <c r="C358" s="634" t="s">
        <v>3</v>
      </c>
      <c r="D358" s="635" t="s">
        <v>41641</v>
      </c>
    </row>
    <row r="359" spans="1:4" ht="13.5" x14ac:dyDescent="0.25">
      <c r="A359" s="636">
        <v>98449</v>
      </c>
      <c r="B359" s="634" t="s">
        <v>22668</v>
      </c>
      <c r="C359" s="634" t="s">
        <v>3</v>
      </c>
      <c r="D359" s="635" t="s">
        <v>30044</v>
      </c>
    </row>
    <row r="360" spans="1:4" ht="13.5" x14ac:dyDescent="0.25">
      <c r="A360" s="636">
        <v>98450</v>
      </c>
      <c r="B360" s="634" t="s">
        <v>22669</v>
      </c>
      <c r="C360" s="634" t="s">
        <v>3</v>
      </c>
      <c r="D360" s="635" t="s">
        <v>41642</v>
      </c>
    </row>
    <row r="361" spans="1:4" ht="13.5" x14ac:dyDescent="0.25">
      <c r="A361" s="636">
        <v>98451</v>
      </c>
      <c r="B361" s="634" t="s">
        <v>22670</v>
      </c>
      <c r="C361" s="634" t="s">
        <v>3</v>
      </c>
      <c r="D361" s="635" t="s">
        <v>41643</v>
      </c>
    </row>
    <row r="362" spans="1:4" ht="13.5" x14ac:dyDescent="0.25">
      <c r="A362" s="636">
        <v>98452</v>
      </c>
      <c r="B362" s="634" t="s">
        <v>22671</v>
      </c>
      <c r="C362" s="634" t="s">
        <v>3</v>
      </c>
      <c r="D362" s="635" t="s">
        <v>41644</v>
      </c>
    </row>
    <row r="363" spans="1:4" ht="13.5" x14ac:dyDescent="0.25">
      <c r="A363" s="636">
        <v>98453</v>
      </c>
      <c r="B363" s="634" t="s">
        <v>22672</v>
      </c>
      <c r="C363" s="634" t="s">
        <v>3</v>
      </c>
      <c r="D363" s="635" t="s">
        <v>41645</v>
      </c>
    </row>
    <row r="364" spans="1:4" ht="13.5" x14ac:dyDescent="0.25">
      <c r="A364" s="636">
        <v>98454</v>
      </c>
      <c r="B364" s="634" t="s">
        <v>22673</v>
      </c>
      <c r="C364" s="634" t="s">
        <v>3</v>
      </c>
      <c r="D364" s="635" t="s">
        <v>41646</v>
      </c>
    </row>
    <row r="365" spans="1:4" ht="13.5" x14ac:dyDescent="0.25">
      <c r="A365" s="636">
        <v>98455</v>
      </c>
      <c r="B365" s="634" t="s">
        <v>22674</v>
      </c>
      <c r="C365" s="634" t="s">
        <v>3</v>
      </c>
      <c r="D365" s="635" t="s">
        <v>41647</v>
      </c>
    </row>
    <row r="366" spans="1:4" ht="13.5" x14ac:dyDescent="0.25">
      <c r="A366" s="636">
        <v>98456</v>
      </c>
      <c r="B366" s="634" t="s">
        <v>22675</v>
      </c>
      <c r="C366" s="634" t="s">
        <v>3</v>
      </c>
      <c r="D366" s="635" t="s">
        <v>41648</v>
      </c>
    </row>
    <row r="367" spans="1:4" ht="13.5" x14ac:dyDescent="0.25">
      <c r="A367" s="636">
        <v>98458</v>
      </c>
      <c r="B367" s="634" t="s">
        <v>22676</v>
      </c>
      <c r="C367" s="634" t="s">
        <v>3</v>
      </c>
      <c r="D367" s="635" t="s">
        <v>41649</v>
      </c>
    </row>
    <row r="368" spans="1:4" ht="13.5" x14ac:dyDescent="0.25">
      <c r="A368" s="636">
        <v>98459</v>
      </c>
      <c r="B368" s="634" t="s">
        <v>22677</v>
      </c>
      <c r="C368" s="634" t="s">
        <v>3</v>
      </c>
      <c r="D368" s="635" t="s">
        <v>41650</v>
      </c>
    </row>
    <row r="369" spans="1:4" ht="13.5" x14ac:dyDescent="0.25">
      <c r="A369" s="636">
        <v>98460</v>
      </c>
      <c r="B369" s="634" t="s">
        <v>22678</v>
      </c>
      <c r="C369" s="634" t="s">
        <v>3</v>
      </c>
      <c r="D369" s="635" t="s">
        <v>41651</v>
      </c>
    </row>
    <row r="370" spans="1:4" ht="13.5" x14ac:dyDescent="0.25">
      <c r="A370" s="636">
        <v>98461</v>
      </c>
      <c r="B370" s="634" t="s">
        <v>26940</v>
      </c>
      <c r="C370" s="634" t="s">
        <v>5</v>
      </c>
      <c r="D370" s="635" t="s">
        <v>41652</v>
      </c>
    </row>
    <row r="371" spans="1:4" ht="13.5" x14ac:dyDescent="0.25">
      <c r="A371" s="636">
        <v>98462</v>
      </c>
      <c r="B371" s="634" t="s">
        <v>26941</v>
      </c>
      <c r="C371" s="634" t="s">
        <v>5</v>
      </c>
      <c r="D371" s="635" t="s">
        <v>41653</v>
      </c>
    </row>
    <row r="372" spans="1:4" ht="13.5" x14ac:dyDescent="0.25">
      <c r="A372" s="636">
        <v>5631</v>
      </c>
      <c r="B372" s="634" t="s">
        <v>22679</v>
      </c>
      <c r="C372" s="634" t="s">
        <v>22680</v>
      </c>
      <c r="D372" s="635" t="s">
        <v>41647</v>
      </c>
    </row>
    <row r="373" spans="1:4" ht="13.5" x14ac:dyDescent="0.25">
      <c r="A373" s="636">
        <v>5678</v>
      </c>
      <c r="B373" s="634" t="s">
        <v>22681</v>
      </c>
      <c r="C373" s="634" t="s">
        <v>22680</v>
      </c>
      <c r="D373" s="635" t="s">
        <v>41654</v>
      </c>
    </row>
    <row r="374" spans="1:4" ht="13.5" x14ac:dyDescent="0.25">
      <c r="A374" s="636">
        <v>5680</v>
      </c>
      <c r="B374" s="634" t="s">
        <v>22682</v>
      </c>
      <c r="C374" s="634" t="s">
        <v>22680</v>
      </c>
      <c r="D374" s="635" t="s">
        <v>41655</v>
      </c>
    </row>
    <row r="375" spans="1:4" ht="13.5" x14ac:dyDescent="0.25">
      <c r="A375" s="636">
        <v>5684</v>
      </c>
      <c r="B375" s="634" t="s">
        <v>22683</v>
      </c>
      <c r="C375" s="634" t="s">
        <v>22680</v>
      </c>
      <c r="D375" s="635" t="s">
        <v>41656</v>
      </c>
    </row>
    <row r="376" spans="1:4" ht="13.5" x14ac:dyDescent="0.25">
      <c r="A376" s="636">
        <v>5689</v>
      </c>
      <c r="B376" s="634" t="s">
        <v>22684</v>
      </c>
      <c r="C376" s="634" t="s">
        <v>22680</v>
      </c>
      <c r="D376" s="635" t="s">
        <v>29921</v>
      </c>
    </row>
    <row r="377" spans="1:4" ht="13.5" x14ac:dyDescent="0.25">
      <c r="A377" s="636">
        <v>5795</v>
      </c>
      <c r="B377" s="634" t="s">
        <v>22685</v>
      </c>
      <c r="C377" s="634" t="s">
        <v>22680</v>
      </c>
      <c r="D377" s="635" t="s">
        <v>30822</v>
      </c>
    </row>
    <row r="378" spans="1:4" ht="13.5" x14ac:dyDescent="0.25">
      <c r="A378" s="636">
        <v>5811</v>
      </c>
      <c r="B378" s="634" t="s">
        <v>22686</v>
      </c>
      <c r="C378" s="634" t="s">
        <v>22680</v>
      </c>
      <c r="D378" s="635" t="s">
        <v>41657</v>
      </c>
    </row>
    <row r="379" spans="1:4" ht="13.5" x14ac:dyDescent="0.25">
      <c r="A379" s="636">
        <v>5823</v>
      </c>
      <c r="B379" s="634" t="s">
        <v>22687</v>
      </c>
      <c r="C379" s="634" t="s">
        <v>22680</v>
      </c>
      <c r="D379" s="635" t="s">
        <v>41658</v>
      </c>
    </row>
    <row r="380" spans="1:4" ht="13.5" x14ac:dyDescent="0.25">
      <c r="A380" s="636">
        <v>5824</v>
      </c>
      <c r="B380" s="634" t="s">
        <v>22688</v>
      </c>
      <c r="C380" s="634" t="s">
        <v>22680</v>
      </c>
      <c r="D380" s="635" t="s">
        <v>41659</v>
      </c>
    </row>
    <row r="381" spans="1:4" ht="13.5" x14ac:dyDescent="0.25">
      <c r="A381" s="636">
        <v>5835</v>
      </c>
      <c r="B381" s="634" t="s">
        <v>22689</v>
      </c>
      <c r="C381" s="634" t="s">
        <v>22680</v>
      </c>
      <c r="D381" s="635" t="s">
        <v>41660</v>
      </c>
    </row>
    <row r="382" spans="1:4" ht="13.5" x14ac:dyDescent="0.25">
      <c r="A382" s="636">
        <v>5839</v>
      </c>
      <c r="B382" s="634" t="s">
        <v>22690</v>
      </c>
      <c r="C382" s="634" t="s">
        <v>22680</v>
      </c>
      <c r="D382" s="635" t="s">
        <v>29950</v>
      </c>
    </row>
    <row r="383" spans="1:4" ht="13.5" x14ac:dyDescent="0.25">
      <c r="A383" s="636">
        <v>5843</v>
      </c>
      <c r="B383" s="634" t="s">
        <v>22691</v>
      </c>
      <c r="C383" s="634" t="s">
        <v>22680</v>
      </c>
      <c r="D383" s="635" t="s">
        <v>41661</v>
      </c>
    </row>
    <row r="384" spans="1:4" ht="13.5" x14ac:dyDescent="0.25">
      <c r="A384" s="636">
        <v>5847</v>
      </c>
      <c r="B384" s="634" t="s">
        <v>22692</v>
      </c>
      <c r="C384" s="634" t="s">
        <v>22680</v>
      </c>
      <c r="D384" s="635" t="s">
        <v>41662</v>
      </c>
    </row>
    <row r="385" spans="1:4" ht="13.5" x14ac:dyDescent="0.25">
      <c r="A385" s="636">
        <v>5851</v>
      </c>
      <c r="B385" s="634" t="s">
        <v>22693</v>
      </c>
      <c r="C385" s="634" t="s">
        <v>22680</v>
      </c>
      <c r="D385" s="635" t="s">
        <v>41663</v>
      </c>
    </row>
    <row r="386" spans="1:4" ht="13.5" x14ac:dyDescent="0.25">
      <c r="A386" s="636">
        <v>5855</v>
      </c>
      <c r="B386" s="634" t="s">
        <v>22694</v>
      </c>
      <c r="C386" s="634" t="s">
        <v>22680</v>
      </c>
      <c r="D386" s="635" t="s">
        <v>41664</v>
      </c>
    </row>
    <row r="387" spans="1:4" ht="13.5" x14ac:dyDescent="0.25">
      <c r="A387" s="636">
        <v>5863</v>
      </c>
      <c r="B387" s="634" t="s">
        <v>22695</v>
      </c>
      <c r="C387" s="634" t="s">
        <v>22680</v>
      </c>
      <c r="D387" s="635" t="s">
        <v>41665</v>
      </c>
    </row>
    <row r="388" spans="1:4" ht="13.5" x14ac:dyDescent="0.25">
      <c r="A388" s="636">
        <v>5867</v>
      </c>
      <c r="B388" s="634" t="s">
        <v>22697</v>
      </c>
      <c r="C388" s="634" t="s">
        <v>22680</v>
      </c>
      <c r="D388" s="635" t="s">
        <v>41666</v>
      </c>
    </row>
    <row r="389" spans="1:4" ht="13.5" x14ac:dyDescent="0.25">
      <c r="A389" s="636">
        <v>5875</v>
      </c>
      <c r="B389" s="634" t="s">
        <v>22698</v>
      </c>
      <c r="C389" s="634" t="s">
        <v>22680</v>
      </c>
      <c r="D389" s="635" t="s">
        <v>41667</v>
      </c>
    </row>
    <row r="390" spans="1:4" ht="13.5" x14ac:dyDescent="0.25">
      <c r="A390" s="636">
        <v>5879</v>
      </c>
      <c r="B390" s="634" t="s">
        <v>22699</v>
      </c>
      <c r="C390" s="634" t="s">
        <v>22680</v>
      </c>
      <c r="D390" s="635" t="s">
        <v>41668</v>
      </c>
    </row>
    <row r="391" spans="1:4" ht="13.5" x14ac:dyDescent="0.25">
      <c r="A391" s="636">
        <v>5882</v>
      </c>
      <c r="B391" s="634" t="s">
        <v>22700</v>
      </c>
      <c r="C391" s="634" t="s">
        <v>22680</v>
      </c>
      <c r="D391" s="635" t="s">
        <v>41669</v>
      </c>
    </row>
    <row r="392" spans="1:4" ht="13.5" x14ac:dyDescent="0.25">
      <c r="A392" s="636">
        <v>5890</v>
      </c>
      <c r="B392" s="634" t="s">
        <v>22701</v>
      </c>
      <c r="C392" s="634" t="s">
        <v>22680</v>
      </c>
      <c r="D392" s="635" t="s">
        <v>41670</v>
      </c>
    </row>
    <row r="393" spans="1:4" ht="13.5" x14ac:dyDescent="0.25">
      <c r="A393" s="636">
        <v>5894</v>
      </c>
      <c r="B393" s="634" t="s">
        <v>22702</v>
      </c>
      <c r="C393" s="634" t="s">
        <v>22680</v>
      </c>
      <c r="D393" s="635" t="s">
        <v>41671</v>
      </c>
    </row>
    <row r="394" spans="1:4" ht="13.5" x14ac:dyDescent="0.25">
      <c r="A394" s="636">
        <v>5901</v>
      </c>
      <c r="B394" s="634" t="s">
        <v>22703</v>
      </c>
      <c r="C394" s="634" t="s">
        <v>22680</v>
      </c>
      <c r="D394" s="635" t="s">
        <v>41672</v>
      </c>
    </row>
    <row r="395" spans="1:4" ht="13.5" x14ac:dyDescent="0.25">
      <c r="A395" s="636">
        <v>5909</v>
      </c>
      <c r="B395" s="634" t="s">
        <v>22704</v>
      </c>
      <c r="C395" s="634" t="s">
        <v>22680</v>
      </c>
      <c r="D395" s="635" t="s">
        <v>30909</v>
      </c>
    </row>
    <row r="396" spans="1:4" ht="13.5" x14ac:dyDescent="0.25">
      <c r="A396" s="636">
        <v>5921</v>
      </c>
      <c r="B396" s="634" t="s">
        <v>22705</v>
      </c>
      <c r="C396" s="634" t="s">
        <v>22680</v>
      </c>
      <c r="D396" s="635" t="s">
        <v>29953</v>
      </c>
    </row>
    <row r="397" spans="1:4" ht="13.5" x14ac:dyDescent="0.25">
      <c r="A397" s="636">
        <v>5928</v>
      </c>
      <c r="B397" s="634" t="s">
        <v>22706</v>
      </c>
      <c r="C397" s="634" t="s">
        <v>22680</v>
      </c>
      <c r="D397" s="635" t="s">
        <v>41673</v>
      </c>
    </row>
    <row r="398" spans="1:4" ht="13.5" x14ac:dyDescent="0.25">
      <c r="A398" s="636">
        <v>5932</v>
      </c>
      <c r="B398" s="634" t="s">
        <v>22707</v>
      </c>
      <c r="C398" s="634" t="s">
        <v>22680</v>
      </c>
      <c r="D398" s="635" t="s">
        <v>41674</v>
      </c>
    </row>
    <row r="399" spans="1:4" ht="13.5" x14ac:dyDescent="0.25">
      <c r="A399" s="636">
        <v>5940</v>
      </c>
      <c r="B399" s="634" t="s">
        <v>22708</v>
      </c>
      <c r="C399" s="634" t="s">
        <v>22680</v>
      </c>
      <c r="D399" s="635" t="s">
        <v>41675</v>
      </c>
    </row>
    <row r="400" spans="1:4" ht="13.5" x14ac:dyDescent="0.25">
      <c r="A400" s="636">
        <v>5944</v>
      </c>
      <c r="B400" s="634" t="s">
        <v>22709</v>
      </c>
      <c r="C400" s="634" t="s">
        <v>22680</v>
      </c>
      <c r="D400" s="635" t="s">
        <v>41676</v>
      </c>
    </row>
    <row r="401" spans="1:4" ht="13.5" x14ac:dyDescent="0.25">
      <c r="A401" s="636">
        <v>5953</v>
      </c>
      <c r="B401" s="634" t="s">
        <v>22710</v>
      </c>
      <c r="C401" s="634" t="s">
        <v>22680</v>
      </c>
      <c r="D401" s="635" t="s">
        <v>41677</v>
      </c>
    </row>
    <row r="402" spans="1:4" ht="13.5" x14ac:dyDescent="0.25">
      <c r="A402" s="636">
        <v>6259</v>
      </c>
      <c r="B402" s="634" t="s">
        <v>22711</v>
      </c>
      <c r="C402" s="634" t="s">
        <v>22680</v>
      </c>
      <c r="D402" s="635" t="s">
        <v>41678</v>
      </c>
    </row>
    <row r="403" spans="1:4" ht="13.5" x14ac:dyDescent="0.25">
      <c r="A403" s="636">
        <v>6879</v>
      </c>
      <c r="B403" s="634" t="s">
        <v>22712</v>
      </c>
      <c r="C403" s="634" t="s">
        <v>22680</v>
      </c>
      <c r="D403" s="635" t="s">
        <v>41679</v>
      </c>
    </row>
    <row r="404" spans="1:4" ht="13.5" x14ac:dyDescent="0.25">
      <c r="A404" s="636">
        <v>7030</v>
      </c>
      <c r="B404" s="634" t="s">
        <v>22713</v>
      </c>
      <c r="C404" s="634" t="s">
        <v>22680</v>
      </c>
      <c r="D404" s="635" t="s">
        <v>41680</v>
      </c>
    </row>
    <row r="405" spans="1:4" ht="13.5" x14ac:dyDescent="0.25">
      <c r="A405" s="636">
        <v>7042</v>
      </c>
      <c r="B405" s="634" t="s">
        <v>22714</v>
      </c>
      <c r="C405" s="634" t="s">
        <v>22680</v>
      </c>
      <c r="D405" s="635" t="s">
        <v>41681</v>
      </c>
    </row>
    <row r="406" spans="1:4" ht="13.5" x14ac:dyDescent="0.25">
      <c r="A406" s="636">
        <v>7049</v>
      </c>
      <c r="B406" s="634" t="s">
        <v>22715</v>
      </c>
      <c r="C406" s="634" t="s">
        <v>22680</v>
      </c>
      <c r="D406" s="635" t="s">
        <v>41682</v>
      </c>
    </row>
    <row r="407" spans="1:4" ht="13.5" x14ac:dyDescent="0.25">
      <c r="A407" s="636">
        <v>67826</v>
      </c>
      <c r="B407" s="634" t="s">
        <v>22716</v>
      </c>
      <c r="C407" s="634" t="s">
        <v>22680</v>
      </c>
      <c r="D407" s="635" t="s">
        <v>41683</v>
      </c>
    </row>
    <row r="408" spans="1:4" ht="13.5" x14ac:dyDescent="0.25">
      <c r="A408" s="636">
        <v>73417</v>
      </c>
      <c r="B408" s="634" t="s">
        <v>22717</v>
      </c>
      <c r="C408" s="634" t="s">
        <v>22680</v>
      </c>
      <c r="D408" s="635" t="s">
        <v>41684</v>
      </c>
    </row>
    <row r="409" spans="1:4" ht="13.5" x14ac:dyDescent="0.25">
      <c r="A409" s="636">
        <v>73436</v>
      </c>
      <c r="B409" s="634" t="s">
        <v>22718</v>
      </c>
      <c r="C409" s="634" t="s">
        <v>22680</v>
      </c>
      <c r="D409" s="635" t="s">
        <v>41685</v>
      </c>
    </row>
    <row r="410" spans="1:4" ht="13.5" x14ac:dyDescent="0.25">
      <c r="A410" s="636">
        <v>73467</v>
      </c>
      <c r="B410" s="634" t="s">
        <v>22719</v>
      </c>
      <c r="C410" s="634" t="s">
        <v>22680</v>
      </c>
      <c r="D410" s="635" t="s">
        <v>41686</v>
      </c>
    </row>
    <row r="411" spans="1:4" ht="13.5" x14ac:dyDescent="0.25">
      <c r="A411" s="636">
        <v>73536</v>
      </c>
      <c r="B411" s="634" t="s">
        <v>22720</v>
      </c>
      <c r="C411" s="634" t="s">
        <v>22680</v>
      </c>
      <c r="D411" s="635" t="s">
        <v>41687</v>
      </c>
    </row>
    <row r="412" spans="1:4" ht="13.5" x14ac:dyDescent="0.25">
      <c r="A412" s="636">
        <v>83362</v>
      </c>
      <c r="B412" s="634" t="s">
        <v>22721</v>
      </c>
      <c r="C412" s="634" t="s">
        <v>22680</v>
      </c>
      <c r="D412" s="635" t="s">
        <v>41688</v>
      </c>
    </row>
    <row r="413" spans="1:4" ht="13.5" x14ac:dyDescent="0.25">
      <c r="A413" s="636">
        <v>83765</v>
      </c>
      <c r="B413" s="634" t="s">
        <v>22722</v>
      </c>
      <c r="C413" s="634" t="s">
        <v>22680</v>
      </c>
      <c r="D413" s="635" t="s">
        <v>41689</v>
      </c>
    </row>
    <row r="414" spans="1:4" ht="13.5" x14ac:dyDescent="0.25">
      <c r="A414" s="636">
        <v>87445</v>
      </c>
      <c r="B414" s="634" t="s">
        <v>22723</v>
      </c>
      <c r="C414" s="634" t="s">
        <v>22680</v>
      </c>
      <c r="D414" s="635" t="s">
        <v>41690</v>
      </c>
    </row>
    <row r="415" spans="1:4" ht="13.5" x14ac:dyDescent="0.25">
      <c r="A415" s="636">
        <v>88386</v>
      </c>
      <c r="B415" s="634" t="s">
        <v>22724</v>
      </c>
      <c r="C415" s="634" t="s">
        <v>22680</v>
      </c>
      <c r="D415" s="635" t="s">
        <v>24398</v>
      </c>
    </row>
    <row r="416" spans="1:4" ht="13.5" x14ac:dyDescent="0.25">
      <c r="A416" s="636">
        <v>88393</v>
      </c>
      <c r="B416" s="634" t="s">
        <v>22725</v>
      </c>
      <c r="C416" s="634" t="s">
        <v>22680</v>
      </c>
      <c r="D416" s="635" t="s">
        <v>23954</v>
      </c>
    </row>
    <row r="417" spans="1:4" ht="13.5" x14ac:dyDescent="0.25">
      <c r="A417" s="636">
        <v>88399</v>
      </c>
      <c r="B417" s="634" t="s">
        <v>22726</v>
      </c>
      <c r="C417" s="634" t="s">
        <v>22680</v>
      </c>
      <c r="D417" s="635" t="s">
        <v>30025</v>
      </c>
    </row>
    <row r="418" spans="1:4" ht="13.5" x14ac:dyDescent="0.25">
      <c r="A418" s="636">
        <v>88418</v>
      </c>
      <c r="B418" s="634" t="s">
        <v>22727</v>
      </c>
      <c r="C418" s="634" t="s">
        <v>22680</v>
      </c>
      <c r="D418" s="635" t="s">
        <v>41691</v>
      </c>
    </row>
    <row r="419" spans="1:4" ht="13.5" x14ac:dyDescent="0.25">
      <c r="A419" s="636">
        <v>88433</v>
      </c>
      <c r="B419" s="634" t="s">
        <v>22728</v>
      </c>
      <c r="C419" s="634" t="s">
        <v>22680</v>
      </c>
      <c r="D419" s="635" t="s">
        <v>41692</v>
      </c>
    </row>
    <row r="420" spans="1:4" ht="13.5" x14ac:dyDescent="0.25">
      <c r="A420" s="636">
        <v>88830</v>
      </c>
      <c r="B420" s="634" t="s">
        <v>22729</v>
      </c>
      <c r="C420" s="634" t="s">
        <v>22680</v>
      </c>
      <c r="D420" s="635" t="s">
        <v>30942</v>
      </c>
    </row>
    <row r="421" spans="1:4" ht="13.5" x14ac:dyDescent="0.25">
      <c r="A421" s="636">
        <v>88843</v>
      </c>
      <c r="B421" s="634" t="s">
        <v>22730</v>
      </c>
      <c r="C421" s="634" t="s">
        <v>22680</v>
      </c>
      <c r="D421" s="635" t="s">
        <v>41693</v>
      </c>
    </row>
    <row r="422" spans="1:4" ht="13.5" x14ac:dyDescent="0.25">
      <c r="A422" s="636">
        <v>88907</v>
      </c>
      <c r="B422" s="634" t="s">
        <v>22731</v>
      </c>
      <c r="C422" s="634" t="s">
        <v>22680</v>
      </c>
      <c r="D422" s="635" t="s">
        <v>41694</v>
      </c>
    </row>
    <row r="423" spans="1:4" ht="13.5" x14ac:dyDescent="0.25">
      <c r="A423" s="636">
        <v>89021</v>
      </c>
      <c r="B423" s="634" t="s">
        <v>22732</v>
      </c>
      <c r="C423" s="634" t="s">
        <v>22680</v>
      </c>
      <c r="D423" s="635" t="s">
        <v>41695</v>
      </c>
    </row>
    <row r="424" spans="1:4" ht="13.5" x14ac:dyDescent="0.25">
      <c r="A424" s="636">
        <v>89028</v>
      </c>
      <c r="B424" s="634" t="s">
        <v>22733</v>
      </c>
      <c r="C424" s="634" t="s">
        <v>22680</v>
      </c>
      <c r="D424" s="635" t="s">
        <v>41696</v>
      </c>
    </row>
    <row r="425" spans="1:4" ht="13.5" x14ac:dyDescent="0.25">
      <c r="A425" s="636">
        <v>89032</v>
      </c>
      <c r="B425" s="634" t="s">
        <v>22734</v>
      </c>
      <c r="C425" s="634" t="s">
        <v>22680</v>
      </c>
      <c r="D425" s="635" t="s">
        <v>41697</v>
      </c>
    </row>
    <row r="426" spans="1:4" ht="13.5" x14ac:dyDescent="0.25">
      <c r="A426" s="636">
        <v>89035</v>
      </c>
      <c r="B426" s="634" t="s">
        <v>22735</v>
      </c>
      <c r="C426" s="634" t="s">
        <v>22680</v>
      </c>
      <c r="D426" s="635" t="s">
        <v>29985</v>
      </c>
    </row>
    <row r="427" spans="1:4" ht="13.5" x14ac:dyDescent="0.25">
      <c r="A427" s="636">
        <v>89225</v>
      </c>
      <c r="B427" s="634" t="s">
        <v>22736</v>
      </c>
      <c r="C427" s="634" t="s">
        <v>22680</v>
      </c>
      <c r="D427" s="635" t="s">
        <v>23803</v>
      </c>
    </row>
    <row r="428" spans="1:4" ht="13.5" x14ac:dyDescent="0.25">
      <c r="A428" s="636">
        <v>89234</v>
      </c>
      <c r="B428" s="634" t="s">
        <v>22737</v>
      </c>
      <c r="C428" s="634" t="s">
        <v>22680</v>
      </c>
      <c r="D428" s="635" t="s">
        <v>41698</v>
      </c>
    </row>
    <row r="429" spans="1:4" ht="13.5" x14ac:dyDescent="0.25">
      <c r="A429" s="636">
        <v>89242</v>
      </c>
      <c r="B429" s="634" t="s">
        <v>22738</v>
      </c>
      <c r="C429" s="634" t="s">
        <v>22680</v>
      </c>
      <c r="D429" s="635" t="s">
        <v>41699</v>
      </c>
    </row>
    <row r="430" spans="1:4" ht="13.5" x14ac:dyDescent="0.25">
      <c r="A430" s="636">
        <v>89250</v>
      </c>
      <c r="B430" s="634" t="s">
        <v>22739</v>
      </c>
      <c r="C430" s="634" t="s">
        <v>22680</v>
      </c>
      <c r="D430" s="635" t="s">
        <v>41700</v>
      </c>
    </row>
    <row r="431" spans="1:4" ht="13.5" x14ac:dyDescent="0.25">
      <c r="A431" s="636">
        <v>89257</v>
      </c>
      <c r="B431" s="634" t="s">
        <v>22740</v>
      </c>
      <c r="C431" s="634" t="s">
        <v>22680</v>
      </c>
      <c r="D431" s="635" t="s">
        <v>41701</v>
      </c>
    </row>
    <row r="432" spans="1:4" ht="13.5" x14ac:dyDescent="0.25">
      <c r="A432" s="636">
        <v>89272</v>
      </c>
      <c r="B432" s="634" t="s">
        <v>22741</v>
      </c>
      <c r="C432" s="634" t="s">
        <v>22680</v>
      </c>
      <c r="D432" s="635" t="s">
        <v>41702</v>
      </c>
    </row>
    <row r="433" spans="1:4" ht="13.5" x14ac:dyDescent="0.25">
      <c r="A433" s="636">
        <v>89278</v>
      </c>
      <c r="B433" s="634" t="s">
        <v>22742</v>
      </c>
      <c r="C433" s="634" t="s">
        <v>22680</v>
      </c>
      <c r="D433" s="635" t="s">
        <v>41703</v>
      </c>
    </row>
    <row r="434" spans="1:4" ht="13.5" x14ac:dyDescent="0.25">
      <c r="A434" s="636">
        <v>89843</v>
      </c>
      <c r="B434" s="634" t="s">
        <v>22743</v>
      </c>
      <c r="C434" s="634" t="s">
        <v>22680</v>
      </c>
      <c r="D434" s="635" t="s">
        <v>41704</v>
      </c>
    </row>
    <row r="435" spans="1:4" ht="13.5" x14ac:dyDescent="0.25">
      <c r="A435" s="636">
        <v>89876</v>
      </c>
      <c r="B435" s="634" t="s">
        <v>22744</v>
      </c>
      <c r="C435" s="634" t="s">
        <v>22680</v>
      </c>
      <c r="D435" s="635" t="s">
        <v>41705</v>
      </c>
    </row>
    <row r="436" spans="1:4" ht="13.5" x14ac:dyDescent="0.25">
      <c r="A436" s="636">
        <v>89883</v>
      </c>
      <c r="B436" s="634" t="s">
        <v>22745</v>
      </c>
      <c r="C436" s="634" t="s">
        <v>22680</v>
      </c>
      <c r="D436" s="635" t="s">
        <v>41706</v>
      </c>
    </row>
    <row r="437" spans="1:4" ht="13.5" x14ac:dyDescent="0.25">
      <c r="A437" s="636">
        <v>90586</v>
      </c>
      <c r="B437" s="634" t="s">
        <v>22746</v>
      </c>
      <c r="C437" s="634" t="s">
        <v>22680</v>
      </c>
      <c r="D437" s="635" t="s">
        <v>23064</v>
      </c>
    </row>
    <row r="438" spans="1:4" ht="13.5" x14ac:dyDescent="0.25">
      <c r="A438" s="636">
        <v>90625</v>
      </c>
      <c r="B438" s="634" t="s">
        <v>22747</v>
      </c>
      <c r="C438" s="634" t="s">
        <v>22680</v>
      </c>
      <c r="D438" s="635" t="s">
        <v>30536</v>
      </c>
    </row>
    <row r="439" spans="1:4" ht="13.5" x14ac:dyDescent="0.25">
      <c r="A439" s="636">
        <v>90631</v>
      </c>
      <c r="B439" s="634" t="s">
        <v>22748</v>
      </c>
      <c r="C439" s="634" t="s">
        <v>22680</v>
      </c>
      <c r="D439" s="635" t="s">
        <v>41707</v>
      </c>
    </row>
    <row r="440" spans="1:4" ht="13.5" x14ac:dyDescent="0.25">
      <c r="A440" s="636">
        <v>90637</v>
      </c>
      <c r="B440" s="634" t="s">
        <v>22749</v>
      </c>
      <c r="C440" s="634" t="s">
        <v>22680</v>
      </c>
      <c r="D440" s="635" t="s">
        <v>41708</v>
      </c>
    </row>
    <row r="441" spans="1:4" ht="13.5" x14ac:dyDescent="0.25">
      <c r="A441" s="636">
        <v>90643</v>
      </c>
      <c r="B441" s="634" t="s">
        <v>22750</v>
      </c>
      <c r="C441" s="634" t="s">
        <v>22680</v>
      </c>
      <c r="D441" s="635" t="s">
        <v>30474</v>
      </c>
    </row>
    <row r="442" spans="1:4" ht="13.5" x14ac:dyDescent="0.25">
      <c r="A442" s="636">
        <v>90650</v>
      </c>
      <c r="B442" s="634" t="s">
        <v>26749</v>
      </c>
      <c r="C442" s="634" t="s">
        <v>22680</v>
      </c>
      <c r="D442" s="635" t="s">
        <v>29130</v>
      </c>
    </row>
    <row r="443" spans="1:4" ht="13.5" x14ac:dyDescent="0.25">
      <c r="A443" s="636">
        <v>90656</v>
      </c>
      <c r="B443" s="634" t="s">
        <v>22752</v>
      </c>
      <c r="C443" s="634" t="s">
        <v>22680</v>
      </c>
      <c r="D443" s="635" t="s">
        <v>29632</v>
      </c>
    </row>
    <row r="444" spans="1:4" ht="13.5" x14ac:dyDescent="0.25">
      <c r="A444" s="636">
        <v>90662</v>
      </c>
      <c r="B444" s="634" t="s">
        <v>22753</v>
      </c>
      <c r="C444" s="634" t="s">
        <v>22680</v>
      </c>
      <c r="D444" s="635" t="s">
        <v>41709</v>
      </c>
    </row>
    <row r="445" spans="1:4" ht="13.5" x14ac:dyDescent="0.25">
      <c r="A445" s="636">
        <v>90668</v>
      </c>
      <c r="B445" s="634" t="s">
        <v>22754</v>
      </c>
      <c r="C445" s="634" t="s">
        <v>22680</v>
      </c>
      <c r="D445" s="635" t="s">
        <v>41710</v>
      </c>
    </row>
    <row r="446" spans="1:4" ht="13.5" x14ac:dyDescent="0.25">
      <c r="A446" s="636">
        <v>90674</v>
      </c>
      <c r="B446" s="634" t="s">
        <v>22755</v>
      </c>
      <c r="C446" s="634" t="s">
        <v>22680</v>
      </c>
      <c r="D446" s="635" t="s">
        <v>41711</v>
      </c>
    </row>
    <row r="447" spans="1:4" ht="13.5" x14ac:dyDescent="0.25">
      <c r="A447" s="636">
        <v>90680</v>
      </c>
      <c r="B447" s="634" t="s">
        <v>22756</v>
      </c>
      <c r="C447" s="634" t="s">
        <v>22680</v>
      </c>
      <c r="D447" s="635" t="s">
        <v>41712</v>
      </c>
    </row>
    <row r="448" spans="1:4" ht="13.5" x14ac:dyDescent="0.25">
      <c r="A448" s="636">
        <v>90686</v>
      </c>
      <c r="B448" s="634" t="s">
        <v>22757</v>
      </c>
      <c r="C448" s="634" t="s">
        <v>22680</v>
      </c>
      <c r="D448" s="635" t="s">
        <v>41713</v>
      </c>
    </row>
    <row r="449" spans="1:4" ht="13.5" x14ac:dyDescent="0.25">
      <c r="A449" s="636">
        <v>90692</v>
      </c>
      <c r="B449" s="634" t="s">
        <v>22758</v>
      </c>
      <c r="C449" s="634" t="s">
        <v>22680</v>
      </c>
      <c r="D449" s="635" t="s">
        <v>41714</v>
      </c>
    </row>
    <row r="450" spans="1:4" ht="13.5" x14ac:dyDescent="0.25">
      <c r="A450" s="636">
        <v>90964</v>
      </c>
      <c r="B450" s="634" t="s">
        <v>22759</v>
      </c>
      <c r="C450" s="634" t="s">
        <v>22680</v>
      </c>
      <c r="D450" s="635" t="s">
        <v>26746</v>
      </c>
    </row>
    <row r="451" spans="1:4" ht="13.5" x14ac:dyDescent="0.25">
      <c r="A451" s="636">
        <v>90972</v>
      </c>
      <c r="B451" s="634" t="s">
        <v>22760</v>
      </c>
      <c r="C451" s="634" t="s">
        <v>22680</v>
      </c>
      <c r="D451" s="635" t="s">
        <v>30441</v>
      </c>
    </row>
    <row r="452" spans="1:4" ht="13.5" x14ac:dyDescent="0.25">
      <c r="A452" s="636">
        <v>90979</v>
      </c>
      <c r="B452" s="634" t="s">
        <v>22761</v>
      </c>
      <c r="C452" s="634" t="s">
        <v>22680</v>
      </c>
      <c r="D452" s="635" t="s">
        <v>41715</v>
      </c>
    </row>
    <row r="453" spans="1:4" ht="13.5" x14ac:dyDescent="0.25">
      <c r="A453" s="636">
        <v>90991</v>
      </c>
      <c r="B453" s="634" t="s">
        <v>22762</v>
      </c>
      <c r="C453" s="634" t="s">
        <v>22680</v>
      </c>
      <c r="D453" s="635" t="s">
        <v>41716</v>
      </c>
    </row>
    <row r="454" spans="1:4" ht="13.5" x14ac:dyDescent="0.25">
      <c r="A454" s="636">
        <v>90999</v>
      </c>
      <c r="B454" s="634" t="s">
        <v>22763</v>
      </c>
      <c r="C454" s="634" t="s">
        <v>22680</v>
      </c>
      <c r="D454" s="635" t="s">
        <v>30802</v>
      </c>
    </row>
    <row r="455" spans="1:4" ht="13.5" x14ac:dyDescent="0.25">
      <c r="A455" s="636">
        <v>91031</v>
      </c>
      <c r="B455" s="634" t="s">
        <v>22764</v>
      </c>
      <c r="C455" s="634" t="s">
        <v>22680</v>
      </c>
      <c r="D455" s="635" t="s">
        <v>41717</v>
      </c>
    </row>
    <row r="456" spans="1:4" ht="13.5" x14ac:dyDescent="0.25">
      <c r="A456" s="636">
        <v>91277</v>
      </c>
      <c r="B456" s="634" t="s">
        <v>22765</v>
      </c>
      <c r="C456" s="634" t="s">
        <v>22680</v>
      </c>
      <c r="D456" s="635" t="s">
        <v>29766</v>
      </c>
    </row>
    <row r="457" spans="1:4" ht="13.5" x14ac:dyDescent="0.25">
      <c r="A457" s="636">
        <v>91283</v>
      </c>
      <c r="B457" s="634" t="s">
        <v>22766</v>
      </c>
      <c r="C457" s="634" t="s">
        <v>22680</v>
      </c>
      <c r="D457" s="635" t="s">
        <v>28896</v>
      </c>
    </row>
    <row r="458" spans="1:4" ht="13.5" x14ac:dyDescent="0.25">
      <c r="A458" s="636">
        <v>91386</v>
      </c>
      <c r="B458" s="634" t="s">
        <v>22767</v>
      </c>
      <c r="C458" s="634" t="s">
        <v>22680</v>
      </c>
      <c r="D458" s="635" t="s">
        <v>41718</v>
      </c>
    </row>
    <row r="459" spans="1:4" ht="13.5" x14ac:dyDescent="0.25">
      <c r="A459" s="636">
        <v>91533</v>
      </c>
      <c r="B459" s="634" t="s">
        <v>22768</v>
      </c>
      <c r="C459" s="634" t="s">
        <v>22680</v>
      </c>
      <c r="D459" s="635" t="s">
        <v>41719</v>
      </c>
    </row>
    <row r="460" spans="1:4" ht="13.5" x14ac:dyDescent="0.25">
      <c r="A460" s="636">
        <v>91634</v>
      </c>
      <c r="B460" s="634" t="s">
        <v>22769</v>
      </c>
      <c r="C460" s="634" t="s">
        <v>22680</v>
      </c>
      <c r="D460" s="635" t="s">
        <v>41720</v>
      </c>
    </row>
    <row r="461" spans="1:4" ht="13.5" x14ac:dyDescent="0.25">
      <c r="A461" s="636">
        <v>91645</v>
      </c>
      <c r="B461" s="634" t="s">
        <v>22770</v>
      </c>
      <c r="C461" s="634" t="s">
        <v>22680</v>
      </c>
      <c r="D461" s="635" t="s">
        <v>41721</v>
      </c>
    </row>
    <row r="462" spans="1:4" ht="13.5" x14ac:dyDescent="0.25">
      <c r="A462" s="636">
        <v>91692</v>
      </c>
      <c r="B462" s="634" t="s">
        <v>22771</v>
      </c>
      <c r="C462" s="634" t="s">
        <v>22680</v>
      </c>
      <c r="D462" s="635" t="s">
        <v>28460</v>
      </c>
    </row>
    <row r="463" spans="1:4" ht="13.5" x14ac:dyDescent="0.25">
      <c r="A463" s="636">
        <v>92043</v>
      </c>
      <c r="B463" s="634" t="s">
        <v>22772</v>
      </c>
      <c r="C463" s="634" t="s">
        <v>22680</v>
      </c>
      <c r="D463" s="635" t="s">
        <v>28894</v>
      </c>
    </row>
    <row r="464" spans="1:4" ht="13.5" x14ac:dyDescent="0.25">
      <c r="A464" s="636">
        <v>92106</v>
      </c>
      <c r="B464" s="634" t="s">
        <v>22773</v>
      </c>
      <c r="C464" s="634" t="s">
        <v>22680</v>
      </c>
      <c r="D464" s="635" t="s">
        <v>41722</v>
      </c>
    </row>
    <row r="465" spans="1:4" ht="13.5" x14ac:dyDescent="0.25">
      <c r="A465" s="636">
        <v>92112</v>
      </c>
      <c r="B465" s="634" t="s">
        <v>22774</v>
      </c>
      <c r="C465" s="634" t="s">
        <v>22680</v>
      </c>
      <c r="D465" s="635" t="s">
        <v>28464</v>
      </c>
    </row>
    <row r="466" spans="1:4" ht="13.5" x14ac:dyDescent="0.25">
      <c r="A466" s="636">
        <v>92118</v>
      </c>
      <c r="B466" s="634" t="s">
        <v>22775</v>
      </c>
      <c r="C466" s="634" t="s">
        <v>22680</v>
      </c>
      <c r="D466" s="635" t="s">
        <v>23128</v>
      </c>
    </row>
    <row r="467" spans="1:4" ht="13.5" x14ac:dyDescent="0.25">
      <c r="A467" s="636">
        <v>92138</v>
      </c>
      <c r="B467" s="634" t="s">
        <v>22777</v>
      </c>
      <c r="C467" s="634" t="s">
        <v>22680</v>
      </c>
      <c r="D467" s="635" t="s">
        <v>41723</v>
      </c>
    </row>
    <row r="468" spans="1:4" ht="13.5" x14ac:dyDescent="0.25">
      <c r="A468" s="636">
        <v>92145</v>
      </c>
      <c r="B468" s="634" t="s">
        <v>22778</v>
      </c>
      <c r="C468" s="634" t="s">
        <v>22680</v>
      </c>
      <c r="D468" s="635" t="s">
        <v>41724</v>
      </c>
    </row>
    <row r="469" spans="1:4" ht="13.5" x14ac:dyDescent="0.25">
      <c r="A469" s="636">
        <v>92242</v>
      </c>
      <c r="B469" s="634" t="s">
        <v>22779</v>
      </c>
      <c r="C469" s="634" t="s">
        <v>22680</v>
      </c>
      <c r="D469" s="635" t="s">
        <v>41725</v>
      </c>
    </row>
    <row r="470" spans="1:4" ht="13.5" x14ac:dyDescent="0.25">
      <c r="A470" s="636">
        <v>92716</v>
      </c>
      <c r="B470" s="634" t="s">
        <v>22780</v>
      </c>
      <c r="C470" s="634" t="s">
        <v>22680</v>
      </c>
      <c r="D470" s="635" t="s">
        <v>41726</v>
      </c>
    </row>
    <row r="471" spans="1:4" ht="13.5" x14ac:dyDescent="0.25">
      <c r="A471" s="636">
        <v>92960</v>
      </c>
      <c r="B471" s="634" t="s">
        <v>22781</v>
      </c>
      <c r="C471" s="634" t="s">
        <v>22680</v>
      </c>
      <c r="D471" s="635" t="s">
        <v>30074</v>
      </c>
    </row>
    <row r="472" spans="1:4" ht="13.5" x14ac:dyDescent="0.25">
      <c r="A472" s="636">
        <v>92966</v>
      </c>
      <c r="B472" s="634" t="s">
        <v>22782</v>
      </c>
      <c r="C472" s="634" t="s">
        <v>22680</v>
      </c>
      <c r="D472" s="635" t="s">
        <v>41727</v>
      </c>
    </row>
    <row r="473" spans="1:4" ht="13.5" x14ac:dyDescent="0.25">
      <c r="A473" s="636">
        <v>93224</v>
      </c>
      <c r="B473" s="634" t="s">
        <v>22783</v>
      </c>
      <c r="C473" s="634" t="s">
        <v>22680</v>
      </c>
      <c r="D473" s="635" t="s">
        <v>41728</v>
      </c>
    </row>
    <row r="474" spans="1:4" ht="13.5" x14ac:dyDescent="0.25">
      <c r="A474" s="636">
        <v>93233</v>
      </c>
      <c r="B474" s="634" t="s">
        <v>22784</v>
      </c>
      <c r="C474" s="634" t="s">
        <v>22680</v>
      </c>
      <c r="D474" s="635" t="s">
        <v>41729</v>
      </c>
    </row>
    <row r="475" spans="1:4" ht="13.5" x14ac:dyDescent="0.25">
      <c r="A475" s="636">
        <v>93272</v>
      </c>
      <c r="B475" s="634" t="s">
        <v>22785</v>
      </c>
      <c r="C475" s="634" t="s">
        <v>22680</v>
      </c>
      <c r="D475" s="635" t="s">
        <v>41495</v>
      </c>
    </row>
    <row r="476" spans="1:4" ht="13.5" x14ac:dyDescent="0.25">
      <c r="A476" s="636">
        <v>93281</v>
      </c>
      <c r="B476" s="634" t="s">
        <v>22786</v>
      </c>
      <c r="C476" s="634" t="s">
        <v>22680</v>
      </c>
      <c r="D476" s="635" t="s">
        <v>41730</v>
      </c>
    </row>
    <row r="477" spans="1:4" ht="13.5" x14ac:dyDescent="0.25">
      <c r="A477" s="636">
        <v>93287</v>
      </c>
      <c r="B477" s="634" t="s">
        <v>22787</v>
      </c>
      <c r="C477" s="634" t="s">
        <v>22680</v>
      </c>
      <c r="D477" s="635" t="s">
        <v>41731</v>
      </c>
    </row>
    <row r="478" spans="1:4" ht="13.5" x14ac:dyDescent="0.25">
      <c r="A478" s="636">
        <v>93402</v>
      </c>
      <c r="B478" s="634" t="s">
        <v>22788</v>
      </c>
      <c r="C478" s="634" t="s">
        <v>22680</v>
      </c>
      <c r="D478" s="635" t="s">
        <v>41732</v>
      </c>
    </row>
    <row r="479" spans="1:4" ht="13.5" x14ac:dyDescent="0.25">
      <c r="A479" s="636">
        <v>93408</v>
      </c>
      <c r="B479" s="634" t="s">
        <v>26945</v>
      </c>
      <c r="C479" s="634" t="s">
        <v>22680</v>
      </c>
      <c r="D479" s="635" t="s">
        <v>41733</v>
      </c>
    </row>
    <row r="480" spans="1:4" ht="13.5" x14ac:dyDescent="0.25">
      <c r="A480" s="636">
        <v>93415</v>
      </c>
      <c r="B480" s="634" t="s">
        <v>22789</v>
      </c>
      <c r="C480" s="634" t="s">
        <v>22680</v>
      </c>
      <c r="D480" s="635" t="s">
        <v>41734</v>
      </c>
    </row>
    <row r="481" spans="1:4" ht="13.5" x14ac:dyDescent="0.25">
      <c r="A481" s="636">
        <v>93421</v>
      </c>
      <c r="B481" s="634" t="s">
        <v>22790</v>
      </c>
      <c r="C481" s="634" t="s">
        <v>22680</v>
      </c>
      <c r="D481" s="635" t="s">
        <v>41735</v>
      </c>
    </row>
    <row r="482" spans="1:4" ht="13.5" x14ac:dyDescent="0.25">
      <c r="A482" s="636">
        <v>93427</v>
      </c>
      <c r="B482" s="634" t="s">
        <v>22791</v>
      </c>
      <c r="C482" s="634" t="s">
        <v>22680</v>
      </c>
      <c r="D482" s="635" t="s">
        <v>41736</v>
      </c>
    </row>
    <row r="483" spans="1:4" ht="13.5" x14ac:dyDescent="0.25">
      <c r="A483" s="636">
        <v>93433</v>
      </c>
      <c r="B483" s="634" t="s">
        <v>22792</v>
      </c>
      <c r="C483" s="634" t="s">
        <v>22680</v>
      </c>
      <c r="D483" s="635" t="s">
        <v>41737</v>
      </c>
    </row>
    <row r="484" spans="1:4" ht="13.5" x14ac:dyDescent="0.25">
      <c r="A484" s="636">
        <v>93439</v>
      </c>
      <c r="B484" s="634" t="s">
        <v>22793</v>
      </c>
      <c r="C484" s="634" t="s">
        <v>22680</v>
      </c>
      <c r="D484" s="635" t="s">
        <v>41738</v>
      </c>
    </row>
    <row r="485" spans="1:4" ht="13.5" x14ac:dyDescent="0.25">
      <c r="A485" s="636">
        <v>95121</v>
      </c>
      <c r="B485" s="634" t="s">
        <v>22794</v>
      </c>
      <c r="C485" s="634" t="s">
        <v>22680</v>
      </c>
      <c r="D485" s="635" t="s">
        <v>41739</v>
      </c>
    </row>
    <row r="486" spans="1:4" ht="13.5" x14ac:dyDescent="0.25">
      <c r="A486" s="636">
        <v>95127</v>
      </c>
      <c r="B486" s="634" t="s">
        <v>22795</v>
      </c>
      <c r="C486" s="634" t="s">
        <v>22680</v>
      </c>
      <c r="D486" s="635" t="s">
        <v>41740</v>
      </c>
    </row>
    <row r="487" spans="1:4" ht="13.5" x14ac:dyDescent="0.25">
      <c r="A487" s="636">
        <v>95133</v>
      </c>
      <c r="B487" s="634" t="s">
        <v>22796</v>
      </c>
      <c r="C487" s="634" t="s">
        <v>22680</v>
      </c>
      <c r="D487" s="635" t="s">
        <v>41741</v>
      </c>
    </row>
    <row r="488" spans="1:4" ht="13.5" x14ac:dyDescent="0.25">
      <c r="A488" s="636">
        <v>95139</v>
      </c>
      <c r="B488" s="634" t="s">
        <v>22797</v>
      </c>
      <c r="C488" s="634" t="s">
        <v>22680</v>
      </c>
      <c r="D488" s="635" t="s">
        <v>23126</v>
      </c>
    </row>
    <row r="489" spans="1:4" ht="13.5" x14ac:dyDescent="0.25">
      <c r="A489" s="636">
        <v>95212</v>
      </c>
      <c r="B489" s="634" t="s">
        <v>22799</v>
      </c>
      <c r="C489" s="634" t="s">
        <v>22680</v>
      </c>
      <c r="D489" s="635" t="s">
        <v>41742</v>
      </c>
    </row>
    <row r="490" spans="1:4" ht="13.5" x14ac:dyDescent="0.25">
      <c r="A490" s="636">
        <v>95258</v>
      </c>
      <c r="B490" s="634" t="s">
        <v>22800</v>
      </c>
      <c r="C490" s="634" t="s">
        <v>22680</v>
      </c>
      <c r="D490" s="635" t="s">
        <v>41743</v>
      </c>
    </row>
    <row r="491" spans="1:4" ht="13.5" x14ac:dyDescent="0.25">
      <c r="A491" s="636">
        <v>95264</v>
      </c>
      <c r="B491" s="634" t="s">
        <v>22801</v>
      </c>
      <c r="C491" s="634" t="s">
        <v>22680</v>
      </c>
      <c r="D491" s="635" t="s">
        <v>27320</v>
      </c>
    </row>
    <row r="492" spans="1:4" ht="13.5" x14ac:dyDescent="0.25">
      <c r="A492" s="636">
        <v>95270</v>
      </c>
      <c r="B492" s="634" t="s">
        <v>22802</v>
      </c>
      <c r="C492" s="634" t="s">
        <v>22680</v>
      </c>
      <c r="D492" s="635" t="s">
        <v>41744</v>
      </c>
    </row>
    <row r="493" spans="1:4" ht="13.5" x14ac:dyDescent="0.25">
      <c r="A493" s="636">
        <v>95276</v>
      </c>
      <c r="B493" s="634" t="s">
        <v>22804</v>
      </c>
      <c r="C493" s="634" t="s">
        <v>22680</v>
      </c>
      <c r="D493" s="635" t="s">
        <v>41745</v>
      </c>
    </row>
    <row r="494" spans="1:4" ht="13.5" x14ac:dyDescent="0.25">
      <c r="A494" s="636">
        <v>95282</v>
      </c>
      <c r="B494" s="634" t="s">
        <v>22805</v>
      </c>
      <c r="C494" s="634" t="s">
        <v>22680</v>
      </c>
      <c r="D494" s="635" t="s">
        <v>41746</v>
      </c>
    </row>
    <row r="495" spans="1:4" ht="13.5" x14ac:dyDescent="0.25">
      <c r="A495" s="636">
        <v>95620</v>
      </c>
      <c r="B495" s="634" t="s">
        <v>22806</v>
      </c>
      <c r="C495" s="634" t="s">
        <v>22680</v>
      </c>
      <c r="D495" s="635" t="s">
        <v>28435</v>
      </c>
    </row>
    <row r="496" spans="1:4" ht="13.5" x14ac:dyDescent="0.25">
      <c r="A496" s="636">
        <v>95631</v>
      </c>
      <c r="B496" s="634" t="s">
        <v>22807</v>
      </c>
      <c r="C496" s="634" t="s">
        <v>22680</v>
      </c>
      <c r="D496" s="635" t="s">
        <v>41747</v>
      </c>
    </row>
    <row r="497" spans="1:4" ht="13.5" x14ac:dyDescent="0.25">
      <c r="A497" s="636">
        <v>95702</v>
      </c>
      <c r="B497" s="634" t="s">
        <v>22808</v>
      </c>
      <c r="C497" s="634" t="s">
        <v>22680</v>
      </c>
      <c r="D497" s="635" t="s">
        <v>30000</v>
      </c>
    </row>
    <row r="498" spans="1:4" ht="13.5" x14ac:dyDescent="0.25">
      <c r="A498" s="636">
        <v>95708</v>
      </c>
      <c r="B498" s="634" t="s">
        <v>22809</v>
      </c>
      <c r="C498" s="634" t="s">
        <v>22680</v>
      </c>
      <c r="D498" s="635" t="s">
        <v>41748</v>
      </c>
    </row>
    <row r="499" spans="1:4" ht="13.5" x14ac:dyDescent="0.25">
      <c r="A499" s="636">
        <v>95714</v>
      </c>
      <c r="B499" s="634" t="s">
        <v>22810</v>
      </c>
      <c r="C499" s="634" t="s">
        <v>22680</v>
      </c>
      <c r="D499" s="635" t="s">
        <v>41749</v>
      </c>
    </row>
    <row r="500" spans="1:4" ht="13.5" x14ac:dyDescent="0.25">
      <c r="A500" s="636">
        <v>95720</v>
      </c>
      <c r="B500" s="634" t="s">
        <v>22811</v>
      </c>
      <c r="C500" s="634" t="s">
        <v>22680</v>
      </c>
      <c r="D500" s="635" t="s">
        <v>41750</v>
      </c>
    </row>
    <row r="501" spans="1:4" ht="13.5" x14ac:dyDescent="0.25">
      <c r="A501" s="636">
        <v>95872</v>
      </c>
      <c r="B501" s="634" t="s">
        <v>22812</v>
      </c>
      <c r="C501" s="634" t="s">
        <v>22680</v>
      </c>
      <c r="D501" s="635" t="s">
        <v>41751</v>
      </c>
    </row>
    <row r="502" spans="1:4" ht="13.5" x14ac:dyDescent="0.25">
      <c r="A502" s="636">
        <v>96013</v>
      </c>
      <c r="B502" s="634" t="s">
        <v>22813</v>
      </c>
      <c r="C502" s="634" t="s">
        <v>22680</v>
      </c>
      <c r="D502" s="635" t="s">
        <v>41752</v>
      </c>
    </row>
    <row r="503" spans="1:4" ht="13.5" x14ac:dyDescent="0.25">
      <c r="A503" s="636">
        <v>96020</v>
      </c>
      <c r="B503" s="634" t="s">
        <v>22814</v>
      </c>
      <c r="C503" s="634" t="s">
        <v>22680</v>
      </c>
      <c r="D503" s="635" t="s">
        <v>41753</v>
      </c>
    </row>
    <row r="504" spans="1:4" ht="13.5" x14ac:dyDescent="0.25">
      <c r="A504" s="636">
        <v>96028</v>
      </c>
      <c r="B504" s="634" t="s">
        <v>22815</v>
      </c>
      <c r="C504" s="634" t="s">
        <v>22680</v>
      </c>
      <c r="D504" s="635" t="s">
        <v>41754</v>
      </c>
    </row>
    <row r="505" spans="1:4" ht="13.5" x14ac:dyDescent="0.25">
      <c r="A505" s="636">
        <v>96035</v>
      </c>
      <c r="B505" s="634" t="s">
        <v>22816</v>
      </c>
      <c r="C505" s="634" t="s">
        <v>22680</v>
      </c>
      <c r="D505" s="635" t="s">
        <v>41755</v>
      </c>
    </row>
    <row r="506" spans="1:4" ht="13.5" x14ac:dyDescent="0.25">
      <c r="A506" s="636">
        <v>96157</v>
      </c>
      <c r="B506" s="634" t="s">
        <v>22817</v>
      </c>
      <c r="C506" s="634" t="s">
        <v>22680</v>
      </c>
      <c r="D506" s="635" t="s">
        <v>41756</v>
      </c>
    </row>
    <row r="507" spans="1:4" ht="13.5" x14ac:dyDescent="0.25">
      <c r="A507" s="636">
        <v>96158</v>
      </c>
      <c r="B507" s="634" t="s">
        <v>22818</v>
      </c>
      <c r="C507" s="634" t="s">
        <v>22680</v>
      </c>
      <c r="D507" s="635" t="s">
        <v>41757</v>
      </c>
    </row>
    <row r="508" spans="1:4" ht="13.5" x14ac:dyDescent="0.25">
      <c r="A508" s="636">
        <v>96245</v>
      </c>
      <c r="B508" s="634" t="s">
        <v>22819</v>
      </c>
      <c r="C508" s="634" t="s">
        <v>22680</v>
      </c>
      <c r="D508" s="635" t="s">
        <v>30723</v>
      </c>
    </row>
    <row r="509" spans="1:4" ht="13.5" x14ac:dyDescent="0.25">
      <c r="A509" s="636">
        <v>96463</v>
      </c>
      <c r="B509" s="634" t="s">
        <v>22820</v>
      </c>
      <c r="C509" s="634" t="s">
        <v>22680</v>
      </c>
      <c r="D509" s="635" t="s">
        <v>41758</v>
      </c>
    </row>
    <row r="510" spans="1:4" ht="13.5" x14ac:dyDescent="0.25">
      <c r="A510" s="636">
        <v>98764</v>
      </c>
      <c r="B510" s="634" t="s">
        <v>22821</v>
      </c>
      <c r="C510" s="634" t="s">
        <v>22680</v>
      </c>
      <c r="D510" s="635" t="s">
        <v>30040</v>
      </c>
    </row>
    <row r="511" spans="1:4" ht="13.5" x14ac:dyDescent="0.25">
      <c r="A511" s="636">
        <v>99833</v>
      </c>
      <c r="B511" s="634" t="s">
        <v>22822</v>
      </c>
      <c r="C511" s="634" t="s">
        <v>22680</v>
      </c>
      <c r="D511" s="635" t="s">
        <v>28456</v>
      </c>
    </row>
    <row r="512" spans="1:4" ht="13.5" x14ac:dyDescent="0.25">
      <c r="A512" s="636">
        <v>100641</v>
      </c>
      <c r="B512" s="634" t="s">
        <v>26946</v>
      </c>
      <c r="C512" s="634" t="s">
        <v>22680</v>
      </c>
      <c r="D512" s="635" t="s">
        <v>41759</v>
      </c>
    </row>
    <row r="513" spans="1:4" ht="13.5" x14ac:dyDescent="0.25">
      <c r="A513" s="636">
        <v>100647</v>
      </c>
      <c r="B513" s="634" t="s">
        <v>26947</v>
      </c>
      <c r="C513" s="634" t="s">
        <v>22680</v>
      </c>
      <c r="D513" s="635" t="s">
        <v>41760</v>
      </c>
    </row>
    <row r="514" spans="1:4" ht="13.5" x14ac:dyDescent="0.25">
      <c r="A514" s="636">
        <v>102275</v>
      </c>
      <c r="B514" s="634" t="s">
        <v>28438</v>
      </c>
      <c r="C514" s="634" t="s">
        <v>22680</v>
      </c>
      <c r="D514" s="635" t="s">
        <v>29895</v>
      </c>
    </row>
    <row r="515" spans="1:4" ht="13.5" x14ac:dyDescent="0.25">
      <c r="A515" s="636">
        <v>104091</v>
      </c>
      <c r="B515" s="634" t="s">
        <v>41761</v>
      </c>
      <c r="C515" s="634" t="s">
        <v>22680</v>
      </c>
      <c r="D515" s="635" t="s">
        <v>23130</v>
      </c>
    </row>
    <row r="516" spans="1:4" ht="13.5" x14ac:dyDescent="0.25">
      <c r="A516" s="636">
        <v>104097</v>
      </c>
      <c r="B516" s="634" t="s">
        <v>41762</v>
      </c>
      <c r="C516" s="634" t="s">
        <v>22680</v>
      </c>
      <c r="D516" s="635" t="s">
        <v>26923</v>
      </c>
    </row>
    <row r="517" spans="1:4" ht="13.5" x14ac:dyDescent="0.25">
      <c r="A517" s="636">
        <v>5632</v>
      </c>
      <c r="B517" s="634" t="s">
        <v>22823</v>
      </c>
      <c r="C517" s="634" t="s">
        <v>22824</v>
      </c>
      <c r="D517" s="635" t="s">
        <v>41763</v>
      </c>
    </row>
    <row r="518" spans="1:4" ht="13.5" x14ac:dyDescent="0.25">
      <c r="A518" s="636">
        <v>5679</v>
      </c>
      <c r="B518" s="634" t="s">
        <v>22825</v>
      </c>
      <c r="C518" s="634" t="s">
        <v>22824</v>
      </c>
      <c r="D518" s="635" t="s">
        <v>41764</v>
      </c>
    </row>
    <row r="519" spans="1:4" ht="13.5" x14ac:dyDescent="0.25">
      <c r="A519" s="636">
        <v>5681</v>
      </c>
      <c r="B519" s="634" t="s">
        <v>22826</v>
      </c>
      <c r="C519" s="634" t="s">
        <v>22824</v>
      </c>
      <c r="D519" s="635" t="s">
        <v>41765</v>
      </c>
    </row>
    <row r="520" spans="1:4" ht="13.5" x14ac:dyDescent="0.25">
      <c r="A520" s="636">
        <v>5685</v>
      </c>
      <c r="B520" s="634" t="s">
        <v>22827</v>
      </c>
      <c r="C520" s="634" t="s">
        <v>22824</v>
      </c>
      <c r="D520" s="635" t="s">
        <v>41766</v>
      </c>
    </row>
    <row r="521" spans="1:4" ht="13.5" x14ac:dyDescent="0.25">
      <c r="A521" s="636">
        <v>5690</v>
      </c>
      <c r="B521" s="634" t="s">
        <v>22828</v>
      </c>
      <c r="C521" s="634" t="s">
        <v>22824</v>
      </c>
      <c r="D521" s="635" t="s">
        <v>25109</v>
      </c>
    </row>
    <row r="522" spans="1:4" ht="13.5" x14ac:dyDescent="0.25">
      <c r="A522" s="636">
        <v>5806</v>
      </c>
      <c r="B522" s="634" t="s">
        <v>22829</v>
      </c>
      <c r="C522" s="634" t="s">
        <v>22824</v>
      </c>
      <c r="D522" s="635" t="s">
        <v>23128</v>
      </c>
    </row>
    <row r="523" spans="1:4" ht="13.5" x14ac:dyDescent="0.25">
      <c r="A523" s="636">
        <v>5826</v>
      </c>
      <c r="B523" s="634" t="s">
        <v>22830</v>
      </c>
      <c r="C523" s="634" t="s">
        <v>22824</v>
      </c>
      <c r="D523" s="635" t="s">
        <v>28441</v>
      </c>
    </row>
    <row r="524" spans="1:4" ht="13.5" x14ac:dyDescent="0.25">
      <c r="A524" s="636">
        <v>5829</v>
      </c>
      <c r="B524" s="634" t="s">
        <v>22831</v>
      </c>
      <c r="C524" s="634" t="s">
        <v>22824</v>
      </c>
      <c r="D524" s="635" t="s">
        <v>41767</v>
      </c>
    </row>
    <row r="525" spans="1:4" ht="13.5" x14ac:dyDescent="0.25">
      <c r="A525" s="636">
        <v>5837</v>
      </c>
      <c r="B525" s="634" t="s">
        <v>22832</v>
      </c>
      <c r="C525" s="634" t="s">
        <v>22824</v>
      </c>
      <c r="D525" s="635" t="s">
        <v>41768</v>
      </c>
    </row>
    <row r="526" spans="1:4" ht="13.5" x14ac:dyDescent="0.25">
      <c r="A526" s="636">
        <v>5841</v>
      </c>
      <c r="B526" s="634" t="s">
        <v>22833</v>
      </c>
      <c r="C526" s="634" t="s">
        <v>22824</v>
      </c>
      <c r="D526" s="635" t="s">
        <v>29973</v>
      </c>
    </row>
    <row r="527" spans="1:4" ht="13.5" x14ac:dyDescent="0.25">
      <c r="A527" s="636">
        <v>5845</v>
      </c>
      <c r="B527" s="634" t="s">
        <v>22834</v>
      </c>
      <c r="C527" s="634" t="s">
        <v>22824</v>
      </c>
      <c r="D527" s="635" t="s">
        <v>41769</v>
      </c>
    </row>
    <row r="528" spans="1:4" ht="13.5" x14ac:dyDescent="0.25">
      <c r="A528" s="636">
        <v>5849</v>
      </c>
      <c r="B528" s="634" t="s">
        <v>22835</v>
      </c>
      <c r="C528" s="634" t="s">
        <v>22824</v>
      </c>
      <c r="D528" s="635" t="s">
        <v>41564</v>
      </c>
    </row>
    <row r="529" spans="1:4" ht="13.5" x14ac:dyDescent="0.25">
      <c r="A529" s="636">
        <v>5853</v>
      </c>
      <c r="B529" s="634" t="s">
        <v>22836</v>
      </c>
      <c r="C529" s="634" t="s">
        <v>22824</v>
      </c>
      <c r="D529" s="635" t="s">
        <v>41770</v>
      </c>
    </row>
    <row r="530" spans="1:4" ht="13.5" x14ac:dyDescent="0.25">
      <c r="A530" s="636">
        <v>5857</v>
      </c>
      <c r="B530" s="634" t="s">
        <v>22837</v>
      </c>
      <c r="C530" s="634" t="s">
        <v>22824</v>
      </c>
      <c r="D530" s="635" t="s">
        <v>30543</v>
      </c>
    </row>
    <row r="531" spans="1:4" ht="13.5" x14ac:dyDescent="0.25">
      <c r="A531" s="636">
        <v>5865</v>
      </c>
      <c r="B531" s="634" t="s">
        <v>22838</v>
      </c>
      <c r="C531" s="634" t="s">
        <v>22824</v>
      </c>
      <c r="D531" s="635" t="s">
        <v>41771</v>
      </c>
    </row>
    <row r="532" spans="1:4" ht="13.5" x14ac:dyDescent="0.25">
      <c r="A532" s="636">
        <v>5869</v>
      </c>
      <c r="B532" s="634" t="s">
        <v>22839</v>
      </c>
      <c r="C532" s="634" t="s">
        <v>22824</v>
      </c>
      <c r="D532" s="635" t="s">
        <v>41772</v>
      </c>
    </row>
    <row r="533" spans="1:4" ht="13.5" x14ac:dyDescent="0.25">
      <c r="A533" s="636">
        <v>5877</v>
      </c>
      <c r="B533" s="634" t="s">
        <v>22840</v>
      </c>
      <c r="C533" s="634" t="s">
        <v>22824</v>
      </c>
      <c r="D533" s="635" t="s">
        <v>41773</v>
      </c>
    </row>
    <row r="534" spans="1:4" ht="13.5" x14ac:dyDescent="0.25">
      <c r="A534" s="636">
        <v>5881</v>
      </c>
      <c r="B534" s="634" t="s">
        <v>22841</v>
      </c>
      <c r="C534" s="634" t="s">
        <v>22824</v>
      </c>
      <c r="D534" s="635" t="s">
        <v>41774</v>
      </c>
    </row>
    <row r="535" spans="1:4" ht="13.5" x14ac:dyDescent="0.25">
      <c r="A535" s="636">
        <v>5884</v>
      </c>
      <c r="B535" s="634" t="s">
        <v>22842</v>
      </c>
      <c r="C535" s="634" t="s">
        <v>22824</v>
      </c>
      <c r="D535" s="635" t="s">
        <v>30617</v>
      </c>
    </row>
    <row r="536" spans="1:4" ht="13.5" x14ac:dyDescent="0.25">
      <c r="A536" s="636">
        <v>5892</v>
      </c>
      <c r="B536" s="634" t="s">
        <v>22843</v>
      </c>
      <c r="C536" s="634" t="s">
        <v>22824</v>
      </c>
      <c r="D536" s="635" t="s">
        <v>41775</v>
      </c>
    </row>
    <row r="537" spans="1:4" ht="13.5" x14ac:dyDescent="0.25">
      <c r="A537" s="636">
        <v>5896</v>
      </c>
      <c r="B537" s="634" t="s">
        <v>22844</v>
      </c>
      <c r="C537" s="634" t="s">
        <v>22824</v>
      </c>
      <c r="D537" s="635" t="s">
        <v>41776</v>
      </c>
    </row>
    <row r="538" spans="1:4" ht="13.5" x14ac:dyDescent="0.25">
      <c r="A538" s="636">
        <v>5903</v>
      </c>
      <c r="B538" s="634" t="s">
        <v>22845</v>
      </c>
      <c r="C538" s="634" t="s">
        <v>22824</v>
      </c>
      <c r="D538" s="635" t="s">
        <v>30551</v>
      </c>
    </row>
    <row r="539" spans="1:4" ht="13.5" x14ac:dyDescent="0.25">
      <c r="A539" s="636">
        <v>5911</v>
      </c>
      <c r="B539" s="634" t="s">
        <v>22846</v>
      </c>
      <c r="C539" s="634" t="s">
        <v>22824</v>
      </c>
      <c r="D539" s="635" t="s">
        <v>30374</v>
      </c>
    </row>
    <row r="540" spans="1:4" ht="13.5" x14ac:dyDescent="0.25">
      <c r="A540" s="636">
        <v>5923</v>
      </c>
      <c r="B540" s="634" t="s">
        <v>22847</v>
      </c>
      <c r="C540" s="634" t="s">
        <v>22824</v>
      </c>
      <c r="D540" s="635" t="s">
        <v>28464</v>
      </c>
    </row>
    <row r="541" spans="1:4" ht="13.5" x14ac:dyDescent="0.25">
      <c r="A541" s="636">
        <v>5930</v>
      </c>
      <c r="B541" s="634" t="s">
        <v>22848</v>
      </c>
      <c r="C541" s="634" t="s">
        <v>22824</v>
      </c>
      <c r="D541" s="635" t="s">
        <v>41777</v>
      </c>
    </row>
    <row r="542" spans="1:4" ht="13.5" x14ac:dyDescent="0.25">
      <c r="A542" s="636">
        <v>5934</v>
      </c>
      <c r="B542" s="634" t="s">
        <v>22849</v>
      </c>
      <c r="C542" s="634" t="s">
        <v>22824</v>
      </c>
      <c r="D542" s="635" t="s">
        <v>41778</v>
      </c>
    </row>
    <row r="543" spans="1:4" ht="13.5" x14ac:dyDescent="0.25">
      <c r="A543" s="636">
        <v>5942</v>
      </c>
      <c r="B543" s="634" t="s">
        <v>22850</v>
      </c>
      <c r="C543" s="634" t="s">
        <v>22824</v>
      </c>
      <c r="D543" s="635" t="s">
        <v>41779</v>
      </c>
    </row>
    <row r="544" spans="1:4" ht="13.5" x14ac:dyDescent="0.25">
      <c r="A544" s="636">
        <v>5946</v>
      </c>
      <c r="B544" s="634" t="s">
        <v>22851</v>
      </c>
      <c r="C544" s="634" t="s">
        <v>22824</v>
      </c>
      <c r="D544" s="635" t="s">
        <v>41780</v>
      </c>
    </row>
    <row r="545" spans="1:4" ht="13.5" x14ac:dyDescent="0.25">
      <c r="A545" s="636">
        <v>5952</v>
      </c>
      <c r="B545" s="634" t="s">
        <v>22852</v>
      </c>
      <c r="C545" s="634" t="s">
        <v>22824</v>
      </c>
      <c r="D545" s="635" t="s">
        <v>41781</v>
      </c>
    </row>
    <row r="546" spans="1:4" ht="13.5" x14ac:dyDescent="0.25">
      <c r="A546" s="636">
        <v>5954</v>
      </c>
      <c r="B546" s="634" t="s">
        <v>22853</v>
      </c>
      <c r="C546" s="634" t="s">
        <v>22824</v>
      </c>
      <c r="D546" s="635" t="s">
        <v>41782</v>
      </c>
    </row>
    <row r="547" spans="1:4" ht="13.5" x14ac:dyDescent="0.25">
      <c r="A547" s="636">
        <v>5961</v>
      </c>
      <c r="B547" s="634" t="s">
        <v>22854</v>
      </c>
      <c r="C547" s="634" t="s">
        <v>22824</v>
      </c>
      <c r="D547" s="635" t="s">
        <v>41783</v>
      </c>
    </row>
    <row r="548" spans="1:4" ht="13.5" x14ac:dyDescent="0.25">
      <c r="A548" s="636">
        <v>6260</v>
      </c>
      <c r="B548" s="634" t="s">
        <v>22855</v>
      </c>
      <c r="C548" s="634" t="s">
        <v>22824</v>
      </c>
      <c r="D548" s="635" t="s">
        <v>41784</v>
      </c>
    </row>
    <row r="549" spans="1:4" ht="13.5" x14ac:dyDescent="0.25">
      <c r="A549" s="636">
        <v>6880</v>
      </c>
      <c r="B549" s="634" t="s">
        <v>22856</v>
      </c>
      <c r="C549" s="634" t="s">
        <v>22824</v>
      </c>
      <c r="D549" s="635" t="s">
        <v>41785</v>
      </c>
    </row>
    <row r="550" spans="1:4" ht="13.5" x14ac:dyDescent="0.25">
      <c r="A550" s="636">
        <v>7031</v>
      </c>
      <c r="B550" s="634" t="s">
        <v>22857</v>
      </c>
      <c r="C550" s="634" t="s">
        <v>22824</v>
      </c>
      <c r="D550" s="635" t="s">
        <v>41786</v>
      </c>
    </row>
    <row r="551" spans="1:4" ht="13.5" x14ac:dyDescent="0.25">
      <c r="A551" s="636">
        <v>7043</v>
      </c>
      <c r="B551" s="634" t="s">
        <v>22858</v>
      </c>
      <c r="C551" s="634" t="s">
        <v>22824</v>
      </c>
      <c r="D551" s="635" t="s">
        <v>23432</v>
      </c>
    </row>
    <row r="552" spans="1:4" ht="13.5" x14ac:dyDescent="0.25">
      <c r="A552" s="636">
        <v>7050</v>
      </c>
      <c r="B552" s="634" t="s">
        <v>22860</v>
      </c>
      <c r="C552" s="634" t="s">
        <v>22824</v>
      </c>
      <c r="D552" s="635" t="s">
        <v>41787</v>
      </c>
    </row>
    <row r="553" spans="1:4" ht="13.5" x14ac:dyDescent="0.25">
      <c r="A553" s="636">
        <v>67827</v>
      </c>
      <c r="B553" s="634" t="s">
        <v>22861</v>
      </c>
      <c r="C553" s="634" t="s">
        <v>22824</v>
      </c>
      <c r="D553" s="635" t="s">
        <v>41788</v>
      </c>
    </row>
    <row r="554" spans="1:4" ht="13.5" x14ac:dyDescent="0.25">
      <c r="A554" s="636">
        <v>73395</v>
      </c>
      <c r="B554" s="634" t="s">
        <v>22862</v>
      </c>
      <c r="C554" s="634" t="s">
        <v>22824</v>
      </c>
      <c r="D554" s="635" t="s">
        <v>41789</v>
      </c>
    </row>
    <row r="555" spans="1:4" ht="13.5" x14ac:dyDescent="0.25">
      <c r="A555" s="636">
        <v>83766</v>
      </c>
      <c r="B555" s="634" t="s">
        <v>22863</v>
      </c>
      <c r="C555" s="634" t="s">
        <v>22824</v>
      </c>
      <c r="D555" s="635" t="s">
        <v>41790</v>
      </c>
    </row>
    <row r="556" spans="1:4" ht="13.5" x14ac:dyDescent="0.25">
      <c r="A556" s="636">
        <v>84013</v>
      </c>
      <c r="B556" s="634" t="s">
        <v>22864</v>
      </c>
      <c r="C556" s="634" t="s">
        <v>22824</v>
      </c>
      <c r="D556" s="635" t="s">
        <v>41791</v>
      </c>
    </row>
    <row r="557" spans="1:4" ht="13.5" x14ac:dyDescent="0.25">
      <c r="A557" s="636">
        <v>87446</v>
      </c>
      <c r="B557" s="634" t="s">
        <v>22865</v>
      </c>
      <c r="C557" s="634" t="s">
        <v>22824</v>
      </c>
      <c r="D557" s="635" t="s">
        <v>29979</v>
      </c>
    </row>
    <row r="558" spans="1:4" ht="13.5" x14ac:dyDescent="0.25">
      <c r="A558" s="636">
        <v>88392</v>
      </c>
      <c r="B558" s="634" t="s">
        <v>22867</v>
      </c>
      <c r="C558" s="634" t="s">
        <v>22824</v>
      </c>
      <c r="D558" s="635" t="s">
        <v>41792</v>
      </c>
    </row>
    <row r="559" spans="1:4" ht="13.5" x14ac:dyDescent="0.25">
      <c r="A559" s="636">
        <v>88398</v>
      </c>
      <c r="B559" s="634" t="s">
        <v>22868</v>
      </c>
      <c r="C559" s="634" t="s">
        <v>22824</v>
      </c>
      <c r="D559" s="635" t="s">
        <v>23259</v>
      </c>
    </row>
    <row r="560" spans="1:4" ht="13.5" x14ac:dyDescent="0.25">
      <c r="A560" s="636">
        <v>88404</v>
      </c>
      <c r="B560" s="634" t="s">
        <v>22869</v>
      </c>
      <c r="C560" s="634" t="s">
        <v>22824</v>
      </c>
      <c r="D560" s="635" t="s">
        <v>29980</v>
      </c>
    </row>
    <row r="561" spans="1:4" ht="13.5" x14ac:dyDescent="0.25">
      <c r="A561" s="636">
        <v>88430</v>
      </c>
      <c r="B561" s="634" t="s">
        <v>22870</v>
      </c>
      <c r="C561" s="634" t="s">
        <v>22824</v>
      </c>
      <c r="D561" s="635" t="s">
        <v>28466</v>
      </c>
    </row>
    <row r="562" spans="1:4" ht="13.5" x14ac:dyDescent="0.25">
      <c r="A562" s="636">
        <v>88438</v>
      </c>
      <c r="B562" s="634" t="s">
        <v>22871</v>
      </c>
      <c r="C562" s="634" t="s">
        <v>22824</v>
      </c>
      <c r="D562" s="635" t="s">
        <v>30801</v>
      </c>
    </row>
    <row r="563" spans="1:4" ht="13.5" x14ac:dyDescent="0.25">
      <c r="A563" s="636">
        <v>88831</v>
      </c>
      <c r="B563" s="634" t="s">
        <v>22872</v>
      </c>
      <c r="C563" s="634" t="s">
        <v>22824</v>
      </c>
      <c r="D563" s="635" t="s">
        <v>28478</v>
      </c>
    </row>
    <row r="564" spans="1:4" ht="13.5" x14ac:dyDescent="0.25">
      <c r="A564" s="636">
        <v>88844</v>
      </c>
      <c r="B564" s="634" t="s">
        <v>22874</v>
      </c>
      <c r="C564" s="634" t="s">
        <v>22824</v>
      </c>
      <c r="D564" s="635" t="s">
        <v>41793</v>
      </c>
    </row>
    <row r="565" spans="1:4" ht="13.5" x14ac:dyDescent="0.25">
      <c r="A565" s="636">
        <v>88908</v>
      </c>
      <c r="B565" s="634" t="s">
        <v>22875</v>
      </c>
      <c r="C565" s="634" t="s">
        <v>22824</v>
      </c>
      <c r="D565" s="635" t="s">
        <v>41794</v>
      </c>
    </row>
    <row r="566" spans="1:4" ht="13.5" x14ac:dyDescent="0.25">
      <c r="A566" s="636">
        <v>89022</v>
      </c>
      <c r="B566" s="634" t="s">
        <v>22876</v>
      </c>
      <c r="C566" s="634" t="s">
        <v>22824</v>
      </c>
      <c r="D566" s="635" t="s">
        <v>23517</v>
      </c>
    </row>
    <row r="567" spans="1:4" ht="13.5" x14ac:dyDescent="0.25">
      <c r="A567" s="636">
        <v>89027</v>
      </c>
      <c r="B567" s="634" t="s">
        <v>22877</v>
      </c>
      <c r="C567" s="634" t="s">
        <v>22824</v>
      </c>
      <c r="D567" s="635" t="s">
        <v>30751</v>
      </c>
    </row>
    <row r="568" spans="1:4" ht="13.5" x14ac:dyDescent="0.25">
      <c r="A568" s="636">
        <v>89031</v>
      </c>
      <c r="B568" s="634" t="s">
        <v>22878</v>
      </c>
      <c r="C568" s="634" t="s">
        <v>22824</v>
      </c>
      <c r="D568" s="635" t="s">
        <v>41795</v>
      </c>
    </row>
    <row r="569" spans="1:4" ht="13.5" x14ac:dyDescent="0.25">
      <c r="A569" s="636">
        <v>89036</v>
      </c>
      <c r="B569" s="634" t="s">
        <v>22879</v>
      </c>
      <c r="C569" s="634" t="s">
        <v>22824</v>
      </c>
      <c r="D569" s="635" t="s">
        <v>41796</v>
      </c>
    </row>
    <row r="570" spans="1:4" ht="13.5" x14ac:dyDescent="0.25">
      <c r="A570" s="636">
        <v>89218</v>
      </c>
      <c r="B570" s="634" t="s">
        <v>22880</v>
      </c>
      <c r="C570" s="634" t="s">
        <v>22824</v>
      </c>
      <c r="D570" s="635" t="s">
        <v>41797</v>
      </c>
    </row>
    <row r="571" spans="1:4" ht="13.5" x14ac:dyDescent="0.25">
      <c r="A571" s="636">
        <v>89226</v>
      </c>
      <c r="B571" s="634" t="s">
        <v>22881</v>
      </c>
      <c r="C571" s="634" t="s">
        <v>22824</v>
      </c>
      <c r="D571" s="635" t="s">
        <v>23236</v>
      </c>
    </row>
    <row r="572" spans="1:4" ht="13.5" x14ac:dyDescent="0.25">
      <c r="A572" s="636">
        <v>89235</v>
      </c>
      <c r="B572" s="634" t="s">
        <v>22882</v>
      </c>
      <c r="C572" s="634" t="s">
        <v>22824</v>
      </c>
      <c r="D572" s="635" t="s">
        <v>41798</v>
      </c>
    </row>
    <row r="573" spans="1:4" ht="13.5" x14ac:dyDescent="0.25">
      <c r="A573" s="636">
        <v>89243</v>
      </c>
      <c r="B573" s="634" t="s">
        <v>22883</v>
      </c>
      <c r="C573" s="634" t="s">
        <v>22824</v>
      </c>
      <c r="D573" s="635" t="s">
        <v>41799</v>
      </c>
    </row>
    <row r="574" spans="1:4" ht="13.5" x14ac:dyDescent="0.25">
      <c r="A574" s="636">
        <v>89251</v>
      </c>
      <c r="B574" s="634" t="s">
        <v>22884</v>
      </c>
      <c r="C574" s="634" t="s">
        <v>22824</v>
      </c>
      <c r="D574" s="635" t="s">
        <v>41800</v>
      </c>
    </row>
    <row r="575" spans="1:4" ht="13.5" x14ac:dyDescent="0.25">
      <c r="A575" s="636">
        <v>89258</v>
      </c>
      <c r="B575" s="634" t="s">
        <v>22885</v>
      </c>
      <c r="C575" s="634" t="s">
        <v>22824</v>
      </c>
      <c r="D575" s="635" t="s">
        <v>41801</v>
      </c>
    </row>
    <row r="576" spans="1:4" ht="13.5" x14ac:dyDescent="0.25">
      <c r="A576" s="636">
        <v>89273</v>
      </c>
      <c r="B576" s="634" t="s">
        <v>22886</v>
      </c>
      <c r="C576" s="634" t="s">
        <v>22824</v>
      </c>
      <c r="D576" s="635" t="s">
        <v>41802</v>
      </c>
    </row>
    <row r="577" spans="1:4" ht="13.5" x14ac:dyDescent="0.25">
      <c r="A577" s="636">
        <v>89279</v>
      </c>
      <c r="B577" s="634" t="s">
        <v>22887</v>
      </c>
      <c r="C577" s="634" t="s">
        <v>22824</v>
      </c>
      <c r="D577" s="635" t="s">
        <v>30041</v>
      </c>
    </row>
    <row r="578" spans="1:4" ht="13.5" x14ac:dyDescent="0.25">
      <c r="A578" s="636">
        <v>89877</v>
      </c>
      <c r="B578" s="634" t="s">
        <v>22888</v>
      </c>
      <c r="C578" s="634" t="s">
        <v>22824</v>
      </c>
      <c r="D578" s="635" t="s">
        <v>41803</v>
      </c>
    </row>
    <row r="579" spans="1:4" ht="13.5" x14ac:dyDescent="0.25">
      <c r="A579" s="636">
        <v>89884</v>
      </c>
      <c r="B579" s="634" t="s">
        <v>22889</v>
      </c>
      <c r="C579" s="634" t="s">
        <v>22824</v>
      </c>
      <c r="D579" s="635" t="s">
        <v>41804</v>
      </c>
    </row>
    <row r="580" spans="1:4" ht="13.5" x14ac:dyDescent="0.25">
      <c r="A580" s="636">
        <v>90587</v>
      </c>
      <c r="B580" s="634" t="s">
        <v>22890</v>
      </c>
      <c r="C580" s="634" t="s">
        <v>22824</v>
      </c>
      <c r="D580" s="635" t="s">
        <v>29645</v>
      </c>
    </row>
    <row r="581" spans="1:4" ht="13.5" x14ac:dyDescent="0.25">
      <c r="A581" s="636">
        <v>90626</v>
      </c>
      <c r="B581" s="634" t="s">
        <v>22891</v>
      </c>
      <c r="C581" s="634" t="s">
        <v>22824</v>
      </c>
      <c r="D581" s="635" t="s">
        <v>41805</v>
      </c>
    </row>
    <row r="582" spans="1:4" ht="13.5" x14ac:dyDescent="0.25">
      <c r="A582" s="636">
        <v>90632</v>
      </c>
      <c r="B582" s="634" t="s">
        <v>22892</v>
      </c>
      <c r="C582" s="634" t="s">
        <v>22824</v>
      </c>
      <c r="D582" s="635" t="s">
        <v>30897</v>
      </c>
    </row>
    <row r="583" spans="1:4" ht="13.5" x14ac:dyDescent="0.25">
      <c r="A583" s="636">
        <v>90638</v>
      </c>
      <c r="B583" s="634" t="s">
        <v>22893</v>
      </c>
      <c r="C583" s="634" t="s">
        <v>22824</v>
      </c>
      <c r="D583" s="635" t="s">
        <v>41806</v>
      </c>
    </row>
    <row r="584" spans="1:4" ht="13.5" x14ac:dyDescent="0.25">
      <c r="A584" s="636">
        <v>90644</v>
      </c>
      <c r="B584" s="634" t="s">
        <v>22894</v>
      </c>
      <c r="C584" s="634" t="s">
        <v>22824</v>
      </c>
      <c r="D584" s="635" t="s">
        <v>28953</v>
      </c>
    </row>
    <row r="585" spans="1:4" ht="13.5" x14ac:dyDescent="0.25">
      <c r="A585" s="636">
        <v>90651</v>
      </c>
      <c r="B585" s="634" t="s">
        <v>22895</v>
      </c>
      <c r="C585" s="634" t="s">
        <v>22824</v>
      </c>
      <c r="D585" s="635" t="s">
        <v>26584</v>
      </c>
    </row>
    <row r="586" spans="1:4" ht="13.5" x14ac:dyDescent="0.25">
      <c r="A586" s="636">
        <v>90657</v>
      </c>
      <c r="B586" s="634" t="s">
        <v>22897</v>
      </c>
      <c r="C586" s="634" t="s">
        <v>22824</v>
      </c>
      <c r="D586" s="635" t="s">
        <v>30026</v>
      </c>
    </row>
    <row r="587" spans="1:4" ht="13.5" x14ac:dyDescent="0.25">
      <c r="A587" s="636">
        <v>90663</v>
      </c>
      <c r="B587" s="634" t="s">
        <v>22898</v>
      </c>
      <c r="C587" s="634" t="s">
        <v>22824</v>
      </c>
      <c r="D587" s="635" t="s">
        <v>41807</v>
      </c>
    </row>
    <row r="588" spans="1:4" ht="13.5" x14ac:dyDescent="0.25">
      <c r="A588" s="636">
        <v>90669</v>
      </c>
      <c r="B588" s="634" t="s">
        <v>22899</v>
      </c>
      <c r="C588" s="634" t="s">
        <v>22824</v>
      </c>
      <c r="D588" s="635" t="s">
        <v>23216</v>
      </c>
    </row>
    <row r="589" spans="1:4" ht="13.5" x14ac:dyDescent="0.25">
      <c r="A589" s="636">
        <v>90675</v>
      </c>
      <c r="B589" s="634" t="s">
        <v>22900</v>
      </c>
      <c r="C589" s="634" t="s">
        <v>22824</v>
      </c>
      <c r="D589" s="635" t="s">
        <v>41808</v>
      </c>
    </row>
    <row r="590" spans="1:4" ht="13.5" x14ac:dyDescent="0.25">
      <c r="A590" s="636">
        <v>90681</v>
      </c>
      <c r="B590" s="634" t="s">
        <v>22901</v>
      </c>
      <c r="C590" s="634" t="s">
        <v>22824</v>
      </c>
      <c r="D590" s="635" t="s">
        <v>41809</v>
      </c>
    </row>
    <row r="591" spans="1:4" ht="13.5" x14ac:dyDescent="0.25">
      <c r="A591" s="636">
        <v>90687</v>
      </c>
      <c r="B591" s="634" t="s">
        <v>22902</v>
      </c>
      <c r="C591" s="634" t="s">
        <v>22824</v>
      </c>
      <c r="D591" s="635" t="s">
        <v>41810</v>
      </c>
    </row>
    <row r="592" spans="1:4" ht="13.5" x14ac:dyDescent="0.25">
      <c r="A592" s="636">
        <v>90693</v>
      </c>
      <c r="B592" s="634" t="s">
        <v>22903</v>
      </c>
      <c r="C592" s="634" t="s">
        <v>22824</v>
      </c>
      <c r="D592" s="635" t="s">
        <v>41811</v>
      </c>
    </row>
    <row r="593" spans="1:4" ht="13.5" x14ac:dyDescent="0.25">
      <c r="A593" s="636">
        <v>90965</v>
      </c>
      <c r="B593" s="634" t="s">
        <v>22904</v>
      </c>
      <c r="C593" s="634" t="s">
        <v>22824</v>
      </c>
      <c r="D593" s="635" t="s">
        <v>41812</v>
      </c>
    </row>
    <row r="594" spans="1:4" ht="13.5" x14ac:dyDescent="0.25">
      <c r="A594" s="636">
        <v>90973</v>
      </c>
      <c r="B594" s="634" t="s">
        <v>22905</v>
      </c>
      <c r="C594" s="634" t="s">
        <v>22824</v>
      </c>
      <c r="D594" s="635" t="s">
        <v>27506</v>
      </c>
    </row>
    <row r="595" spans="1:4" ht="13.5" x14ac:dyDescent="0.25">
      <c r="A595" s="636">
        <v>90982</v>
      </c>
      <c r="B595" s="634" t="s">
        <v>22906</v>
      </c>
      <c r="C595" s="634" t="s">
        <v>22824</v>
      </c>
      <c r="D595" s="635" t="s">
        <v>30813</v>
      </c>
    </row>
    <row r="596" spans="1:4" ht="13.5" x14ac:dyDescent="0.25">
      <c r="A596" s="636">
        <v>91001</v>
      </c>
      <c r="B596" s="634" t="s">
        <v>22907</v>
      </c>
      <c r="C596" s="634" t="s">
        <v>22824</v>
      </c>
      <c r="D596" s="635" t="s">
        <v>25164</v>
      </c>
    </row>
    <row r="597" spans="1:4" ht="13.5" x14ac:dyDescent="0.25">
      <c r="A597" s="636">
        <v>91032</v>
      </c>
      <c r="B597" s="634" t="s">
        <v>22908</v>
      </c>
      <c r="C597" s="634" t="s">
        <v>22824</v>
      </c>
      <c r="D597" s="635" t="s">
        <v>41813</v>
      </c>
    </row>
    <row r="598" spans="1:4" ht="13.5" x14ac:dyDescent="0.25">
      <c r="A598" s="636">
        <v>91278</v>
      </c>
      <c r="B598" s="634" t="s">
        <v>22909</v>
      </c>
      <c r="C598" s="634" t="s">
        <v>22824</v>
      </c>
      <c r="D598" s="635" t="s">
        <v>26582</v>
      </c>
    </row>
    <row r="599" spans="1:4" ht="13.5" x14ac:dyDescent="0.25">
      <c r="A599" s="636">
        <v>91285</v>
      </c>
      <c r="B599" s="634" t="s">
        <v>22910</v>
      </c>
      <c r="C599" s="634" t="s">
        <v>22824</v>
      </c>
      <c r="D599" s="635" t="s">
        <v>22554</v>
      </c>
    </row>
    <row r="600" spans="1:4" ht="13.5" x14ac:dyDescent="0.25">
      <c r="A600" s="636">
        <v>91387</v>
      </c>
      <c r="B600" s="634" t="s">
        <v>22911</v>
      </c>
      <c r="C600" s="634" t="s">
        <v>22824</v>
      </c>
      <c r="D600" s="635" t="s">
        <v>30320</v>
      </c>
    </row>
    <row r="601" spans="1:4" ht="13.5" x14ac:dyDescent="0.25">
      <c r="A601" s="636">
        <v>91395</v>
      </c>
      <c r="B601" s="634" t="s">
        <v>22912</v>
      </c>
      <c r="C601" s="634" t="s">
        <v>22824</v>
      </c>
      <c r="D601" s="635" t="s">
        <v>30355</v>
      </c>
    </row>
    <row r="602" spans="1:4" ht="13.5" x14ac:dyDescent="0.25">
      <c r="A602" s="636">
        <v>91486</v>
      </c>
      <c r="B602" s="634" t="s">
        <v>22913</v>
      </c>
      <c r="C602" s="634" t="s">
        <v>22824</v>
      </c>
      <c r="D602" s="635" t="s">
        <v>41814</v>
      </c>
    </row>
    <row r="603" spans="1:4" ht="13.5" x14ac:dyDescent="0.25">
      <c r="A603" s="636">
        <v>91534</v>
      </c>
      <c r="B603" s="634" t="s">
        <v>22914</v>
      </c>
      <c r="C603" s="634" t="s">
        <v>22824</v>
      </c>
      <c r="D603" s="635" t="s">
        <v>30098</v>
      </c>
    </row>
    <row r="604" spans="1:4" ht="13.5" x14ac:dyDescent="0.25">
      <c r="A604" s="636">
        <v>91635</v>
      </c>
      <c r="B604" s="634" t="s">
        <v>22915</v>
      </c>
      <c r="C604" s="634" t="s">
        <v>22824</v>
      </c>
      <c r="D604" s="635" t="s">
        <v>30077</v>
      </c>
    </row>
    <row r="605" spans="1:4" ht="13.5" x14ac:dyDescent="0.25">
      <c r="A605" s="636">
        <v>91646</v>
      </c>
      <c r="B605" s="634" t="s">
        <v>22916</v>
      </c>
      <c r="C605" s="634" t="s">
        <v>22824</v>
      </c>
      <c r="D605" s="635" t="s">
        <v>41815</v>
      </c>
    </row>
    <row r="606" spans="1:4" ht="13.5" x14ac:dyDescent="0.25">
      <c r="A606" s="636">
        <v>91693</v>
      </c>
      <c r="B606" s="634" t="s">
        <v>22917</v>
      </c>
      <c r="C606" s="634" t="s">
        <v>22824</v>
      </c>
      <c r="D606" s="635" t="s">
        <v>41816</v>
      </c>
    </row>
    <row r="607" spans="1:4" ht="13.5" x14ac:dyDescent="0.25">
      <c r="A607" s="636">
        <v>92044</v>
      </c>
      <c r="B607" s="634" t="s">
        <v>22918</v>
      </c>
      <c r="C607" s="634" t="s">
        <v>22824</v>
      </c>
      <c r="D607" s="635" t="s">
        <v>41817</v>
      </c>
    </row>
    <row r="608" spans="1:4" ht="13.5" x14ac:dyDescent="0.25">
      <c r="A608" s="636">
        <v>92107</v>
      </c>
      <c r="B608" s="634" t="s">
        <v>22919</v>
      </c>
      <c r="C608" s="634" t="s">
        <v>22824</v>
      </c>
      <c r="D608" s="635" t="s">
        <v>41818</v>
      </c>
    </row>
    <row r="609" spans="1:4" ht="13.5" x14ac:dyDescent="0.25">
      <c r="A609" s="636">
        <v>92113</v>
      </c>
      <c r="B609" s="634" t="s">
        <v>22920</v>
      </c>
      <c r="C609" s="634" t="s">
        <v>22824</v>
      </c>
      <c r="D609" s="635" t="s">
        <v>25954</v>
      </c>
    </row>
    <row r="610" spans="1:4" ht="13.5" x14ac:dyDescent="0.25">
      <c r="A610" s="636">
        <v>92119</v>
      </c>
      <c r="B610" s="634" t="s">
        <v>22921</v>
      </c>
      <c r="C610" s="634" t="s">
        <v>22824</v>
      </c>
      <c r="D610" s="635" t="s">
        <v>25621</v>
      </c>
    </row>
    <row r="611" spans="1:4" ht="13.5" x14ac:dyDescent="0.25">
      <c r="A611" s="636">
        <v>92139</v>
      </c>
      <c r="B611" s="634" t="s">
        <v>22923</v>
      </c>
      <c r="C611" s="634" t="s">
        <v>22824</v>
      </c>
      <c r="D611" s="635" t="s">
        <v>29231</v>
      </c>
    </row>
    <row r="612" spans="1:4" ht="13.5" x14ac:dyDescent="0.25">
      <c r="A612" s="636">
        <v>92146</v>
      </c>
      <c r="B612" s="634" t="s">
        <v>22924</v>
      </c>
      <c r="C612" s="634" t="s">
        <v>22824</v>
      </c>
      <c r="D612" s="635" t="s">
        <v>30762</v>
      </c>
    </row>
    <row r="613" spans="1:4" ht="13.5" x14ac:dyDescent="0.25">
      <c r="A613" s="636">
        <v>92243</v>
      </c>
      <c r="B613" s="634" t="s">
        <v>22925</v>
      </c>
      <c r="C613" s="634" t="s">
        <v>22824</v>
      </c>
      <c r="D613" s="635" t="s">
        <v>41819</v>
      </c>
    </row>
    <row r="614" spans="1:4" ht="13.5" x14ac:dyDescent="0.25">
      <c r="A614" s="636">
        <v>92717</v>
      </c>
      <c r="B614" s="634" t="s">
        <v>22926</v>
      </c>
      <c r="C614" s="634" t="s">
        <v>22824</v>
      </c>
      <c r="D614" s="635" t="s">
        <v>22939</v>
      </c>
    </row>
    <row r="615" spans="1:4" ht="13.5" x14ac:dyDescent="0.25">
      <c r="A615" s="636">
        <v>92961</v>
      </c>
      <c r="B615" s="634" t="s">
        <v>22928</v>
      </c>
      <c r="C615" s="634" t="s">
        <v>22824</v>
      </c>
      <c r="D615" s="635" t="s">
        <v>25989</v>
      </c>
    </row>
    <row r="616" spans="1:4" ht="13.5" x14ac:dyDescent="0.25">
      <c r="A616" s="636">
        <v>92967</v>
      </c>
      <c r="B616" s="634" t="s">
        <v>22930</v>
      </c>
      <c r="C616" s="634" t="s">
        <v>22824</v>
      </c>
      <c r="D616" s="635" t="s">
        <v>28982</v>
      </c>
    </row>
    <row r="617" spans="1:4" ht="13.5" x14ac:dyDescent="0.25">
      <c r="A617" s="636">
        <v>93225</v>
      </c>
      <c r="B617" s="634" t="s">
        <v>22931</v>
      </c>
      <c r="C617" s="634" t="s">
        <v>22824</v>
      </c>
      <c r="D617" s="635" t="s">
        <v>41820</v>
      </c>
    </row>
    <row r="618" spans="1:4" ht="13.5" x14ac:dyDescent="0.25">
      <c r="A618" s="636">
        <v>93234</v>
      </c>
      <c r="B618" s="634" t="s">
        <v>22932</v>
      </c>
      <c r="C618" s="634" t="s">
        <v>22824</v>
      </c>
      <c r="D618" s="635" t="s">
        <v>23091</v>
      </c>
    </row>
    <row r="619" spans="1:4" ht="13.5" x14ac:dyDescent="0.25">
      <c r="A619" s="636">
        <v>93244</v>
      </c>
      <c r="B619" s="634" t="s">
        <v>22933</v>
      </c>
      <c r="C619" s="634" t="s">
        <v>22824</v>
      </c>
      <c r="D619" s="635" t="s">
        <v>41821</v>
      </c>
    </row>
    <row r="620" spans="1:4" ht="13.5" x14ac:dyDescent="0.25">
      <c r="A620" s="636">
        <v>93274</v>
      </c>
      <c r="B620" s="634" t="s">
        <v>22934</v>
      </c>
      <c r="C620" s="634" t="s">
        <v>22824</v>
      </c>
      <c r="D620" s="635" t="s">
        <v>30516</v>
      </c>
    </row>
    <row r="621" spans="1:4" ht="13.5" x14ac:dyDescent="0.25">
      <c r="A621" s="636">
        <v>93282</v>
      </c>
      <c r="B621" s="634" t="s">
        <v>22935</v>
      </c>
      <c r="C621" s="634" t="s">
        <v>22824</v>
      </c>
      <c r="D621" s="635" t="s">
        <v>29949</v>
      </c>
    </row>
    <row r="622" spans="1:4" ht="13.5" x14ac:dyDescent="0.25">
      <c r="A622" s="636">
        <v>93288</v>
      </c>
      <c r="B622" s="634" t="s">
        <v>22936</v>
      </c>
      <c r="C622" s="634" t="s">
        <v>22824</v>
      </c>
      <c r="D622" s="635" t="s">
        <v>30567</v>
      </c>
    </row>
    <row r="623" spans="1:4" ht="13.5" x14ac:dyDescent="0.25">
      <c r="A623" s="636">
        <v>93403</v>
      </c>
      <c r="B623" s="634" t="s">
        <v>22937</v>
      </c>
      <c r="C623" s="634" t="s">
        <v>22824</v>
      </c>
      <c r="D623" s="635" t="s">
        <v>30546</v>
      </c>
    </row>
    <row r="624" spans="1:4" ht="13.5" x14ac:dyDescent="0.25">
      <c r="A624" s="636">
        <v>93409</v>
      </c>
      <c r="B624" s="634" t="s">
        <v>26949</v>
      </c>
      <c r="C624" s="634" t="s">
        <v>22824</v>
      </c>
      <c r="D624" s="635" t="s">
        <v>41822</v>
      </c>
    </row>
    <row r="625" spans="1:4" ht="13.5" x14ac:dyDescent="0.25">
      <c r="A625" s="636">
        <v>93416</v>
      </c>
      <c r="B625" s="634" t="s">
        <v>22938</v>
      </c>
      <c r="C625" s="634" t="s">
        <v>22824</v>
      </c>
      <c r="D625" s="635" t="s">
        <v>26957</v>
      </c>
    </row>
    <row r="626" spans="1:4" ht="13.5" x14ac:dyDescent="0.25">
      <c r="A626" s="636">
        <v>93422</v>
      </c>
      <c r="B626" s="634" t="s">
        <v>22940</v>
      </c>
      <c r="C626" s="634" t="s">
        <v>22824</v>
      </c>
      <c r="D626" s="635" t="s">
        <v>29124</v>
      </c>
    </row>
    <row r="627" spans="1:4" ht="13.5" x14ac:dyDescent="0.25">
      <c r="A627" s="636">
        <v>93428</v>
      </c>
      <c r="B627" s="634" t="s">
        <v>22941</v>
      </c>
      <c r="C627" s="634" t="s">
        <v>22824</v>
      </c>
      <c r="D627" s="635" t="s">
        <v>27506</v>
      </c>
    </row>
    <row r="628" spans="1:4" ht="13.5" x14ac:dyDescent="0.25">
      <c r="A628" s="636">
        <v>93434</v>
      </c>
      <c r="B628" s="634" t="s">
        <v>22942</v>
      </c>
      <c r="C628" s="634" t="s">
        <v>22824</v>
      </c>
      <c r="D628" s="635" t="s">
        <v>41823</v>
      </c>
    </row>
    <row r="629" spans="1:4" ht="13.5" x14ac:dyDescent="0.25">
      <c r="A629" s="636">
        <v>93440</v>
      </c>
      <c r="B629" s="634" t="s">
        <v>22943</v>
      </c>
      <c r="C629" s="634" t="s">
        <v>22824</v>
      </c>
      <c r="D629" s="635" t="s">
        <v>41824</v>
      </c>
    </row>
    <row r="630" spans="1:4" ht="13.5" x14ac:dyDescent="0.25">
      <c r="A630" s="636">
        <v>95122</v>
      </c>
      <c r="B630" s="634" t="s">
        <v>22944</v>
      </c>
      <c r="C630" s="634" t="s">
        <v>22824</v>
      </c>
      <c r="D630" s="635" t="s">
        <v>41825</v>
      </c>
    </row>
    <row r="631" spans="1:4" ht="13.5" x14ac:dyDescent="0.25">
      <c r="A631" s="636">
        <v>95128</v>
      </c>
      <c r="B631" s="634" t="s">
        <v>22945</v>
      </c>
      <c r="C631" s="634" t="s">
        <v>22824</v>
      </c>
      <c r="D631" s="635" t="s">
        <v>41826</v>
      </c>
    </row>
    <row r="632" spans="1:4" ht="13.5" x14ac:dyDescent="0.25">
      <c r="A632" s="636">
        <v>95140</v>
      </c>
      <c r="B632" s="634" t="s">
        <v>22946</v>
      </c>
      <c r="C632" s="634" t="s">
        <v>22824</v>
      </c>
      <c r="D632" s="635" t="s">
        <v>23031</v>
      </c>
    </row>
    <row r="633" spans="1:4" ht="13.5" x14ac:dyDescent="0.25">
      <c r="A633" s="636">
        <v>95213</v>
      </c>
      <c r="B633" s="634" t="s">
        <v>22948</v>
      </c>
      <c r="C633" s="634" t="s">
        <v>22824</v>
      </c>
      <c r="D633" s="635" t="s">
        <v>41827</v>
      </c>
    </row>
    <row r="634" spans="1:4" ht="13.5" x14ac:dyDescent="0.25">
      <c r="A634" s="636">
        <v>95259</v>
      </c>
      <c r="B634" s="634" t="s">
        <v>22949</v>
      </c>
      <c r="C634" s="634" t="s">
        <v>22824</v>
      </c>
      <c r="D634" s="635" t="s">
        <v>41828</v>
      </c>
    </row>
    <row r="635" spans="1:4" ht="13.5" x14ac:dyDescent="0.25">
      <c r="A635" s="636">
        <v>95265</v>
      </c>
      <c r="B635" s="634" t="s">
        <v>22950</v>
      </c>
      <c r="C635" s="634" t="s">
        <v>22824</v>
      </c>
      <c r="D635" s="635" t="s">
        <v>26962</v>
      </c>
    </row>
    <row r="636" spans="1:4" ht="13.5" x14ac:dyDescent="0.25">
      <c r="A636" s="636">
        <v>95271</v>
      </c>
      <c r="B636" s="634" t="s">
        <v>22952</v>
      </c>
      <c r="C636" s="634" t="s">
        <v>22824</v>
      </c>
      <c r="D636" s="635" t="s">
        <v>23299</v>
      </c>
    </row>
    <row r="637" spans="1:4" ht="13.5" x14ac:dyDescent="0.25">
      <c r="A637" s="636">
        <v>95277</v>
      </c>
      <c r="B637" s="634" t="s">
        <v>22954</v>
      </c>
      <c r="C637" s="634" t="s">
        <v>22824</v>
      </c>
      <c r="D637" s="635" t="s">
        <v>23299</v>
      </c>
    </row>
    <row r="638" spans="1:4" ht="13.5" x14ac:dyDescent="0.25">
      <c r="A638" s="636">
        <v>95283</v>
      </c>
      <c r="B638" s="634" t="s">
        <v>22955</v>
      </c>
      <c r="C638" s="634" t="s">
        <v>22824</v>
      </c>
      <c r="D638" s="635" t="s">
        <v>22896</v>
      </c>
    </row>
    <row r="639" spans="1:4" ht="13.5" x14ac:dyDescent="0.25">
      <c r="A639" s="636">
        <v>95621</v>
      </c>
      <c r="B639" s="634" t="s">
        <v>22956</v>
      </c>
      <c r="C639" s="634" t="s">
        <v>22824</v>
      </c>
      <c r="D639" s="635" t="s">
        <v>30020</v>
      </c>
    </row>
    <row r="640" spans="1:4" ht="13.5" x14ac:dyDescent="0.25">
      <c r="A640" s="636">
        <v>95632</v>
      </c>
      <c r="B640" s="634" t="s">
        <v>22957</v>
      </c>
      <c r="C640" s="634" t="s">
        <v>22824</v>
      </c>
      <c r="D640" s="635" t="s">
        <v>41829</v>
      </c>
    </row>
    <row r="641" spans="1:4" ht="13.5" x14ac:dyDescent="0.25">
      <c r="A641" s="636">
        <v>95703</v>
      </c>
      <c r="B641" s="634" t="s">
        <v>22958</v>
      </c>
      <c r="C641" s="634" t="s">
        <v>22824</v>
      </c>
      <c r="D641" s="635" t="s">
        <v>41830</v>
      </c>
    </row>
    <row r="642" spans="1:4" ht="13.5" x14ac:dyDescent="0.25">
      <c r="A642" s="636">
        <v>95709</v>
      </c>
      <c r="B642" s="634" t="s">
        <v>22959</v>
      </c>
      <c r="C642" s="634" t="s">
        <v>22824</v>
      </c>
      <c r="D642" s="635" t="s">
        <v>41831</v>
      </c>
    </row>
    <row r="643" spans="1:4" ht="13.5" x14ac:dyDescent="0.25">
      <c r="A643" s="636">
        <v>95715</v>
      </c>
      <c r="B643" s="634" t="s">
        <v>22960</v>
      </c>
      <c r="C643" s="634" t="s">
        <v>22824</v>
      </c>
      <c r="D643" s="635" t="s">
        <v>41832</v>
      </c>
    </row>
    <row r="644" spans="1:4" ht="13.5" x14ac:dyDescent="0.25">
      <c r="A644" s="636">
        <v>95721</v>
      </c>
      <c r="B644" s="634" t="s">
        <v>22961</v>
      </c>
      <c r="C644" s="634" t="s">
        <v>22824</v>
      </c>
      <c r="D644" s="635" t="s">
        <v>41833</v>
      </c>
    </row>
    <row r="645" spans="1:4" ht="13.5" x14ac:dyDescent="0.25">
      <c r="A645" s="636">
        <v>95873</v>
      </c>
      <c r="B645" s="634" t="s">
        <v>22962</v>
      </c>
      <c r="C645" s="634" t="s">
        <v>22824</v>
      </c>
      <c r="D645" s="635" t="s">
        <v>30341</v>
      </c>
    </row>
    <row r="646" spans="1:4" ht="13.5" x14ac:dyDescent="0.25">
      <c r="A646" s="636">
        <v>96014</v>
      </c>
      <c r="B646" s="634" t="s">
        <v>22963</v>
      </c>
      <c r="C646" s="634" t="s">
        <v>22824</v>
      </c>
      <c r="D646" s="635" t="s">
        <v>41834</v>
      </c>
    </row>
    <row r="647" spans="1:4" ht="13.5" x14ac:dyDescent="0.25">
      <c r="A647" s="636">
        <v>96021</v>
      </c>
      <c r="B647" s="634" t="s">
        <v>22964</v>
      </c>
      <c r="C647" s="634" t="s">
        <v>22824</v>
      </c>
      <c r="D647" s="635" t="s">
        <v>41835</v>
      </c>
    </row>
    <row r="648" spans="1:4" ht="13.5" x14ac:dyDescent="0.25">
      <c r="A648" s="636">
        <v>96029</v>
      </c>
      <c r="B648" s="634" t="s">
        <v>22965</v>
      </c>
      <c r="C648" s="634" t="s">
        <v>22824</v>
      </c>
      <c r="D648" s="635" t="s">
        <v>41836</v>
      </c>
    </row>
    <row r="649" spans="1:4" ht="13.5" x14ac:dyDescent="0.25">
      <c r="A649" s="636">
        <v>96036</v>
      </c>
      <c r="B649" s="634" t="s">
        <v>22966</v>
      </c>
      <c r="C649" s="634" t="s">
        <v>22824</v>
      </c>
      <c r="D649" s="635" t="s">
        <v>41810</v>
      </c>
    </row>
    <row r="650" spans="1:4" ht="13.5" x14ac:dyDescent="0.25">
      <c r="A650" s="636">
        <v>96155</v>
      </c>
      <c r="B650" s="634" t="s">
        <v>22967</v>
      </c>
      <c r="C650" s="634" t="s">
        <v>22824</v>
      </c>
      <c r="D650" s="635" t="s">
        <v>41837</v>
      </c>
    </row>
    <row r="651" spans="1:4" ht="13.5" x14ac:dyDescent="0.25">
      <c r="A651" s="636">
        <v>96156</v>
      </c>
      <c r="B651" s="634" t="s">
        <v>22968</v>
      </c>
      <c r="C651" s="634" t="s">
        <v>22824</v>
      </c>
      <c r="D651" s="635" t="s">
        <v>41838</v>
      </c>
    </row>
    <row r="652" spans="1:4" ht="13.5" x14ac:dyDescent="0.25">
      <c r="A652" s="636">
        <v>96159</v>
      </c>
      <c r="B652" s="634" t="s">
        <v>22969</v>
      </c>
      <c r="C652" s="634" t="s">
        <v>22824</v>
      </c>
      <c r="D652" s="635" t="s">
        <v>41839</v>
      </c>
    </row>
    <row r="653" spans="1:4" ht="13.5" x14ac:dyDescent="0.25">
      <c r="A653" s="636">
        <v>96246</v>
      </c>
      <c r="B653" s="634" t="s">
        <v>22970</v>
      </c>
      <c r="C653" s="634" t="s">
        <v>22824</v>
      </c>
      <c r="D653" s="635" t="s">
        <v>41840</v>
      </c>
    </row>
    <row r="654" spans="1:4" ht="13.5" x14ac:dyDescent="0.25">
      <c r="A654" s="636">
        <v>96464</v>
      </c>
      <c r="B654" s="634" t="s">
        <v>22972</v>
      </c>
      <c r="C654" s="634" t="s">
        <v>22824</v>
      </c>
      <c r="D654" s="635" t="s">
        <v>30384</v>
      </c>
    </row>
    <row r="655" spans="1:4" ht="13.5" x14ac:dyDescent="0.25">
      <c r="A655" s="636">
        <v>98765</v>
      </c>
      <c r="B655" s="634" t="s">
        <v>22973</v>
      </c>
      <c r="C655" s="634" t="s">
        <v>22824</v>
      </c>
      <c r="D655" s="635" t="s">
        <v>23092</v>
      </c>
    </row>
    <row r="656" spans="1:4" ht="13.5" x14ac:dyDescent="0.25">
      <c r="A656" s="636">
        <v>99834</v>
      </c>
      <c r="B656" s="634" t="s">
        <v>22974</v>
      </c>
      <c r="C656" s="634" t="s">
        <v>22824</v>
      </c>
      <c r="D656" s="635" t="s">
        <v>22776</v>
      </c>
    </row>
    <row r="657" spans="1:4" ht="13.5" x14ac:dyDescent="0.25">
      <c r="A657" s="636">
        <v>100642</v>
      </c>
      <c r="B657" s="634" t="s">
        <v>26950</v>
      </c>
      <c r="C657" s="634" t="s">
        <v>22824</v>
      </c>
      <c r="D657" s="635" t="s">
        <v>41841</v>
      </c>
    </row>
    <row r="658" spans="1:4" ht="13.5" x14ac:dyDescent="0.25">
      <c r="A658" s="636">
        <v>100648</v>
      </c>
      <c r="B658" s="634" t="s">
        <v>26951</v>
      </c>
      <c r="C658" s="634" t="s">
        <v>22824</v>
      </c>
      <c r="D658" s="635" t="s">
        <v>41842</v>
      </c>
    </row>
    <row r="659" spans="1:4" ht="13.5" x14ac:dyDescent="0.25">
      <c r="A659" s="636">
        <v>102274</v>
      </c>
      <c r="B659" s="634" t="s">
        <v>28448</v>
      </c>
      <c r="C659" s="634" t="s">
        <v>22824</v>
      </c>
      <c r="D659" s="635" t="s">
        <v>41843</v>
      </c>
    </row>
    <row r="660" spans="1:4" ht="13.5" x14ac:dyDescent="0.25">
      <c r="A660" s="636">
        <v>104092</v>
      </c>
      <c r="B660" s="634" t="s">
        <v>41844</v>
      </c>
      <c r="C660" s="634" t="s">
        <v>22824</v>
      </c>
      <c r="D660" s="635" t="s">
        <v>22971</v>
      </c>
    </row>
    <row r="661" spans="1:4" ht="13.5" x14ac:dyDescent="0.25">
      <c r="A661" s="636">
        <v>104098</v>
      </c>
      <c r="B661" s="634" t="s">
        <v>41845</v>
      </c>
      <c r="C661" s="634" t="s">
        <v>22824</v>
      </c>
      <c r="D661" s="635" t="s">
        <v>22776</v>
      </c>
    </row>
    <row r="662" spans="1:4" ht="13.5" x14ac:dyDescent="0.25">
      <c r="A662" s="636">
        <v>5089</v>
      </c>
      <c r="B662" s="634" t="s">
        <v>22976</v>
      </c>
      <c r="C662" s="634" t="s">
        <v>1898</v>
      </c>
      <c r="D662" s="635" t="s">
        <v>30002</v>
      </c>
    </row>
    <row r="663" spans="1:4" ht="13.5" x14ac:dyDescent="0.25">
      <c r="A663" s="636">
        <v>5627</v>
      </c>
      <c r="B663" s="634" t="s">
        <v>22977</v>
      </c>
      <c r="C663" s="634" t="s">
        <v>1898</v>
      </c>
      <c r="D663" s="635" t="s">
        <v>30614</v>
      </c>
    </row>
    <row r="664" spans="1:4" ht="13.5" x14ac:dyDescent="0.25">
      <c r="A664" s="636">
        <v>5628</v>
      </c>
      <c r="B664" s="634" t="s">
        <v>22978</v>
      </c>
      <c r="C664" s="634" t="s">
        <v>1898</v>
      </c>
      <c r="D664" s="635" t="s">
        <v>29876</v>
      </c>
    </row>
    <row r="665" spans="1:4" ht="13.5" x14ac:dyDescent="0.25">
      <c r="A665" s="636">
        <v>5629</v>
      </c>
      <c r="B665" s="634" t="s">
        <v>22979</v>
      </c>
      <c r="C665" s="634" t="s">
        <v>1898</v>
      </c>
      <c r="D665" s="635" t="s">
        <v>41846</v>
      </c>
    </row>
    <row r="666" spans="1:4" ht="13.5" x14ac:dyDescent="0.25">
      <c r="A666" s="636">
        <v>5630</v>
      </c>
      <c r="B666" s="634" t="s">
        <v>22980</v>
      </c>
      <c r="C666" s="634" t="s">
        <v>1898</v>
      </c>
      <c r="D666" s="635" t="s">
        <v>29993</v>
      </c>
    </row>
    <row r="667" spans="1:4" ht="13.5" x14ac:dyDescent="0.25">
      <c r="A667" s="636">
        <v>5658</v>
      </c>
      <c r="B667" s="634" t="s">
        <v>22981</v>
      </c>
      <c r="C667" s="634" t="s">
        <v>1898</v>
      </c>
      <c r="D667" s="635" t="s">
        <v>27581</v>
      </c>
    </row>
    <row r="668" spans="1:4" ht="13.5" x14ac:dyDescent="0.25">
      <c r="A668" s="636">
        <v>5664</v>
      </c>
      <c r="B668" s="634" t="s">
        <v>22982</v>
      </c>
      <c r="C668" s="634" t="s">
        <v>1898</v>
      </c>
      <c r="D668" s="635" t="s">
        <v>41847</v>
      </c>
    </row>
    <row r="669" spans="1:4" ht="13.5" x14ac:dyDescent="0.25">
      <c r="A669" s="636">
        <v>5667</v>
      </c>
      <c r="B669" s="634" t="s">
        <v>22984</v>
      </c>
      <c r="C669" s="634" t="s">
        <v>1898</v>
      </c>
      <c r="D669" s="635" t="s">
        <v>26773</v>
      </c>
    </row>
    <row r="670" spans="1:4" ht="13.5" x14ac:dyDescent="0.25">
      <c r="A670" s="636">
        <v>5668</v>
      </c>
      <c r="B670" s="634" t="s">
        <v>22985</v>
      </c>
      <c r="C670" s="634" t="s">
        <v>1898</v>
      </c>
      <c r="D670" s="635" t="s">
        <v>41848</v>
      </c>
    </row>
    <row r="671" spans="1:4" ht="13.5" x14ac:dyDescent="0.25">
      <c r="A671" s="636">
        <v>5674</v>
      </c>
      <c r="B671" s="634" t="s">
        <v>22986</v>
      </c>
      <c r="C671" s="634" t="s">
        <v>1898</v>
      </c>
      <c r="D671" s="635" t="s">
        <v>29991</v>
      </c>
    </row>
    <row r="672" spans="1:4" ht="13.5" x14ac:dyDescent="0.25">
      <c r="A672" s="636">
        <v>5692</v>
      </c>
      <c r="B672" s="634" t="s">
        <v>22987</v>
      </c>
      <c r="C672" s="634" t="s">
        <v>1898</v>
      </c>
      <c r="D672" s="635" t="s">
        <v>23128</v>
      </c>
    </row>
    <row r="673" spans="1:4" ht="13.5" x14ac:dyDescent="0.25">
      <c r="A673" s="636">
        <v>5693</v>
      </c>
      <c r="B673" s="634" t="s">
        <v>22989</v>
      </c>
      <c r="C673" s="634" t="s">
        <v>1898</v>
      </c>
      <c r="D673" s="635" t="s">
        <v>29554</v>
      </c>
    </row>
    <row r="674" spans="1:4" ht="13.5" x14ac:dyDescent="0.25">
      <c r="A674" s="636">
        <v>5695</v>
      </c>
      <c r="B674" s="634" t="s">
        <v>22990</v>
      </c>
      <c r="C674" s="634" t="s">
        <v>1898</v>
      </c>
      <c r="D674" s="635" t="s">
        <v>29399</v>
      </c>
    </row>
    <row r="675" spans="1:4" ht="13.5" x14ac:dyDescent="0.25">
      <c r="A675" s="636">
        <v>5703</v>
      </c>
      <c r="B675" s="634" t="s">
        <v>22991</v>
      </c>
      <c r="C675" s="634" t="s">
        <v>1898</v>
      </c>
      <c r="D675" s="635" t="s">
        <v>30375</v>
      </c>
    </row>
    <row r="676" spans="1:4" ht="13.5" x14ac:dyDescent="0.25">
      <c r="A676" s="636">
        <v>5705</v>
      </c>
      <c r="B676" s="634" t="s">
        <v>22992</v>
      </c>
      <c r="C676" s="634" t="s">
        <v>1898</v>
      </c>
      <c r="D676" s="635" t="s">
        <v>29996</v>
      </c>
    </row>
    <row r="677" spans="1:4" ht="13.5" x14ac:dyDescent="0.25">
      <c r="A677" s="636">
        <v>5707</v>
      </c>
      <c r="B677" s="634" t="s">
        <v>22993</v>
      </c>
      <c r="C677" s="634" t="s">
        <v>1898</v>
      </c>
      <c r="D677" s="635" t="s">
        <v>41849</v>
      </c>
    </row>
    <row r="678" spans="1:4" ht="13.5" x14ac:dyDescent="0.25">
      <c r="A678" s="636">
        <v>5710</v>
      </c>
      <c r="B678" s="634" t="s">
        <v>22994</v>
      </c>
      <c r="C678" s="634" t="s">
        <v>1898</v>
      </c>
      <c r="D678" s="635" t="s">
        <v>29957</v>
      </c>
    </row>
    <row r="679" spans="1:4" ht="13.5" x14ac:dyDescent="0.25">
      <c r="A679" s="636">
        <v>5711</v>
      </c>
      <c r="B679" s="634" t="s">
        <v>22995</v>
      </c>
      <c r="C679" s="634" t="s">
        <v>1898</v>
      </c>
      <c r="D679" s="635" t="s">
        <v>30934</v>
      </c>
    </row>
    <row r="680" spans="1:4" ht="13.5" x14ac:dyDescent="0.25">
      <c r="A680" s="636">
        <v>5714</v>
      </c>
      <c r="B680" s="634" t="s">
        <v>22996</v>
      </c>
      <c r="C680" s="634" t="s">
        <v>1898</v>
      </c>
      <c r="D680" s="635" t="s">
        <v>28967</v>
      </c>
    </row>
    <row r="681" spans="1:4" ht="13.5" x14ac:dyDescent="0.25">
      <c r="A681" s="636">
        <v>5715</v>
      </c>
      <c r="B681" s="634" t="s">
        <v>22997</v>
      </c>
      <c r="C681" s="634" t="s">
        <v>1898</v>
      </c>
      <c r="D681" s="635" t="s">
        <v>29050</v>
      </c>
    </row>
    <row r="682" spans="1:4" ht="13.5" x14ac:dyDescent="0.25">
      <c r="A682" s="636">
        <v>5718</v>
      </c>
      <c r="B682" s="634" t="s">
        <v>22998</v>
      </c>
      <c r="C682" s="634" t="s">
        <v>1898</v>
      </c>
      <c r="D682" s="635" t="s">
        <v>41850</v>
      </c>
    </row>
    <row r="683" spans="1:4" ht="13.5" x14ac:dyDescent="0.25">
      <c r="A683" s="636">
        <v>5721</v>
      </c>
      <c r="B683" s="634" t="s">
        <v>22999</v>
      </c>
      <c r="C683" s="634" t="s">
        <v>1898</v>
      </c>
      <c r="D683" s="635" t="s">
        <v>41851</v>
      </c>
    </row>
    <row r="684" spans="1:4" ht="13.5" x14ac:dyDescent="0.25">
      <c r="A684" s="636">
        <v>5722</v>
      </c>
      <c r="B684" s="634" t="s">
        <v>23000</v>
      </c>
      <c r="C684" s="634" t="s">
        <v>1898</v>
      </c>
      <c r="D684" s="635" t="s">
        <v>41852</v>
      </c>
    </row>
    <row r="685" spans="1:4" ht="13.5" x14ac:dyDescent="0.25">
      <c r="A685" s="636">
        <v>5724</v>
      </c>
      <c r="B685" s="634" t="s">
        <v>23001</v>
      </c>
      <c r="C685" s="634" t="s">
        <v>1898</v>
      </c>
      <c r="D685" s="635" t="s">
        <v>41853</v>
      </c>
    </row>
    <row r="686" spans="1:4" ht="13.5" x14ac:dyDescent="0.25">
      <c r="A686" s="636">
        <v>5727</v>
      </c>
      <c r="B686" s="634" t="s">
        <v>23002</v>
      </c>
      <c r="C686" s="634" t="s">
        <v>1898</v>
      </c>
      <c r="D686" s="635" t="s">
        <v>25958</v>
      </c>
    </row>
    <row r="687" spans="1:4" ht="13.5" x14ac:dyDescent="0.25">
      <c r="A687" s="636">
        <v>5729</v>
      </c>
      <c r="B687" s="634" t="s">
        <v>23003</v>
      </c>
      <c r="C687" s="634" t="s">
        <v>1898</v>
      </c>
      <c r="D687" s="635" t="s">
        <v>41854</v>
      </c>
    </row>
    <row r="688" spans="1:4" ht="13.5" x14ac:dyDescent="0.25">
      <c r="A688" s="636">
        <v>5730</v>
      </c>
      <c r="B688" s="634" t="s">
        <v>23004</v>
      </c>
      <c r="C688" s="634" t="s">
        <v>1898</v>
      </c>
      <c r="D688" s="635" t="s">
        <v>29397</v>
      </c>
    </row>
    <row r="689" spans="1:4" ht="13.5" x14ac:dyDescent="0.25">
      <c r="A689" s="636">
        <v>5735</v>
      </c>
      <c r="B689" s="634" t="s">
        <v>23005</v>
      </c>
      <c r="C689" s="634" t="s">
        <v>1898</v>
      </c>
      <c r="D689" s="635" t="s">
        <v>29224</v>
      </c>
    </row>
    <row r="690" spans="1:4" ht="13.5" x14ac:dyDescent="0.25">
      <c r="A690" s="636">
        <v>5736</v>
      </c>
      <c r="B690" s="634" t="s">
        <v>23006</v>
      </c>
      <c r="C690" s="634" t="s">
        <v>1898</v>
      </c>
      <c r="D690" s="635" t="s">
        <v>41855</v>
      </c>
    </row>
    <row r="691" spans="1:4" ht="13.5" x14ac:dyDescent="0.25">
      <c r="A691" s="636">
        <v>5738</v>
      </c>
      <c r="B691" s="634" t="s">
        <v>23007</v>
      </c>
      <c r="C691" s="634" t="s">
        <v>1898</v>
      </c>
      <c r="D691" s="635" t="s">
        <v>41856</v>
      </c>
    </row>
    <row r="692" spans="1:4" ht="13.5" x14ac:dyDescent="0.25">
      <c r="A692" s="636">
        <v>5739</v>
      </c>
      <c r="B692" s="634" t="s">
        <v>23008</v>
      </c>
      <c r="C692" s="634" t="s">
        <v>1898</v>
      </c>
      <c r="D692" s="635" t="s">
        <v>30381</v>
      </c>
    </row>
    <row r="693" spans="1:4" ht="13.5" x14ac:dyDescent="0.25">
      <c r="A693" s="636">
        <v>5741</v>
      </c>
      <c r="B693" s="634" t="s">
        <v>23009</v>
      </c>
      <c r="C693" s="634" t="s">
        <v>1898</v>
      </c>
      <c r="D693" s="635" t="s">
        <v>41857</v>
      </c>
    </row>
    <row r="694" spans="1:4" ht="13.5" x14ac:dyDescent="0.25">
      <c r="A694" s="636">
        <v>5742</v>
      </c>
      <c r="B694" s="634" t="s">
        <v>23010</v>
      </c>
      <c r="C694" s="634" t="s">
        <v>1898</v>
      </c>
      <c r="D694" s="635" t="s">
        <v>41858</v>
      </c>
    </row>
    <row r="695" spans="1:4" ht="13.5" x14ac:dyDescent="0.25">
      <c r="A695" s="636">
        <v>5747</v>
      </c>
      <c r="B695" s="634" t="s">
        <v>23011</v>
      </c>
      <c r="C695" s="634" t="s">
        <v>1898</v>
      </c>
      <c r="D695" s="635" t="s">
        <v>41859</v>
      </c>
    </row>
    <row r="696" spans="1:4" ht="13.5" x14ac:dyDescent="0.25">
      <c r="A696" s="636">
        <v>5751</v>
      </c>
      <c r="B696" s="634" t="s">
        <v>23012</v>
      </c>
      <c r="C696" s="634" t="s">
        <v>1898</v>
      </c>
      <c r="D696" s="635" t="s">
        <v>29411</v>
      </c>
    </row>
    <row r="697" spans="1:4" ht="13.5" x14ac:dyDescent="0.25">
      <c r="A697" s="636">
        <v>5754</v>
      </c>
      <c r="B697" s="634" t="s">
        <v>23013</v>
      </c>
      <c r="C697" s="634" t="s">
        <v>1898</v>
      </c>
      <c r="D697" s="635" t="s">
        <v>41860</v>
      </c>
    </row>
    <row r="698" spans="1:4" ht="13.5" x14ac:dyDescent="0.25">
      <c r="A698" s="636">
        <v>5763</v>
      </c>
      <c r="B698" s="634" t="s">
        <v>23014</v>
      </c>
      <c r="C698" s="634" t="s">
        <v>1898</v>
      </c>
      <c r="D698" s="635" t="s">
        <v>41861</v>
      </c>
    </row>
    <row r="699" spans="1:4" ht="13.5" x14ac:dyDescent="0.25">
      <c r="A699" s="636">
        <v>5765</v>
      </c>
      <c r="B699" s="634" t="s">
        <v>23015</v>
      </c>
      <c r="C699" s="634" t="s">
        <v>1898</v>
      </c>
      <c r="D699" s="635" t="s">
        <v>30582</v>
      </c>
    </row>
    <row r="700" spans="1:4" ht="13.5" x14ac:dyDescent="0.25">
      <c r="A700" s="636">
        <v>5766</v>
      </c>
      <c r="B700" s="634" t="s">
        <v>23016</v>
      </c>
      <c r="C700" s="634" t="s">
        <v>1898</v>
      </c>
      <c r="D700" s="635" t="s">
        <v>30958</v>
      </c>
    </row>
    <row r="701" spans="1:4" ht="13.5" x14ac:dyDescent="0.25">
      <c r="A701" s="636">
        <v>5779</v>
      </c>
      <c r="B701" s="634" t="s">
        <v>23017</v>
      </c>
      <c r="C701" s="634" t="s">
        <v>1898</v>
      </c>
      <c r="D701" s="635" t="s">
        <v>41862</v>
      </c>
    </row>
    <row r="702" spans="1:4" ht="13.5" x14ac:dyDescent="0.25">
      <c r="A702" s="636">
        <v>5787</v>
      </c>
      <c r="B702" s="634" t="s">
        <v>23018</v>
      </c>
      <c r="C702" s="634" t="s">
        <v>1898</v>
      </c>
      <c r="D702" s="635" t="s">
        <v>41863</v>
      </c>
    </row>
    <row r="703" spans="1:4" ht="13.5" x14ac:dyDescent="0.25">
      <c r="A703" s="636">
        <v>5797</v>
      </c>
      <c r="B703" s="634" t="s">
        <v>23019</v>
      </c>
      <c r="C703" s="634" t="s">
        <v>1898</v>
      </c>
      <c r="D703" s="635" t="s">
        <v>41864</v>
      </c>
    </row>
    <row r="704" spans="1:4" ht="13.5" x14ac:dyDescent="0.25">
      <c r="A704" s="636">
        <v>5800</v>
      </c>
      <c r="B704" s="634" t="s">
        <v>23020</v>
      </c>
      <c r="C704" s="634" t="s">
        <v>1898</v>
      </c>
      <c r="D704" s="635" t="s">
        <v>23517</v>
      </c>
    </row>
    <row r="705" spans="1:4" ht="13.5" x14ac:dyDescent="0.25">
      <c r="A705" s="636">
        <v>7032</v>
      </c>
      <c r="B705" s="634" t="s">
        <v>23021</v>
      </c>
      <c r="C705" s="634" t="s">
        <v>1898</v>
      </c>
      <c r="D705" s="635" t="s">
        <v>24919</v>
      </c>
    </row>
    <row r="706" spans="1:4" ht="13.5" x14ac:dyDescent="0.25">
      <c r="A706" s="636">
        <v>7033</v>
      </c>
      <c r="B706" s="634" t="s">
        <v>23022</v>
      </c>
      <c r="C706" s="634" t="s">
        <v>1898</v>
      </c>
      <c r="D706" s="635" t="s">
        <v>41792</v>
      </c>
    </row>
    <row r="707" spans="1:4" ht="13.5" x14ac:dyDescent="0.25">
      <c r="A707" s="636">
        <v>7034</v>
      </c>
      <c r="B707" s="634" t="s">
        <v>23024</v>
      </c>
      <c r="C707" s="634" t="s">
        <v>1898</v>
      </c>
      <c r="D707" s="635" t="s">
        <v>26745</v>
      </c>
    </row>
    <row r="708" spans="1:4" ht="13.5" x14ac:dyDescent="0.25">
      <c r="A708" s="636">
        <v>7035</v>
      </c>
      <c r="B708" s="634" t="s">
        <v>23025</v>
      </c>
      <c r="C708" s="634" t="s">
        <v>1898</v>
      </c>
      <c r="D708" s="635" t="s">
        <v>41865</v>
      </c>
    </row>
    <row r="709" spans="1:4" ht="13.5" x14ac:dyDescent="0.25">
      <c r="A709" s="636">
        <v>7038</v>
      </c>
      <c r="B709" s="634" t="s">
        <v>23026</v>
      </c>
      <c r="C709" s="634" t="s">
        <v>1898</v>
      </c>
      <c r="D709" s="635" t="s">
        <v>41866</v>
      </c>
    </row>
    <row r="710" spans="1:4" ht="13.5" x14ac:dyDescent="0.25">
      <c r="A710" s="636">
        <v>7039</v>
      </c>
      <c r="B710" s="634" t="s">
        <v>23027</v>
      </c>
      <c r="C710" s="634" t="s">
        <v>1898</v>
      </c>
      <c r="D710" s="635" t="s">
        <v>30336</v>
      </c>
    </row>
    <row r="711" spans="1:4" ht="13.5" x14ac:dyDescent="0.25">
      <c r="A711" s="636">
        <v>7040</v>
      </c>
      <c r="B711" s="634" t="s">
        <v>23028</v>
      </c>
      <c r="C711" s="634" t="s">
        <v>1898</v>
      </c>
      <c r="D711" s="635" t="s">
        <v>41867</v>
      </c>
    </row>
    <row r="712" spans="1:4" ht="13.5" x14ac:dyDescent="0.25">
      <c r="A712" s="636">
        <v>7044</v>
      </c>
      <c r="B712" s="634" t="s">
        <v>23029</v>
      </c>
      <c r="C712" s="634" t="s">
        <v>1898</v>
      </c>
      <c r="D712" s="635" t="s">
        <v>23444</v>
      </c>
    </row>
    <row r="713" spans="1:4" ht="13.5" x14ac:dyDescent="0.25">
      <c r="A713" s="636">
        <v>7045</v>
      </c>
      <c r="B713" s="634" t="s">
        <v>23030</v>
      </c>
      <c r="C713" s="634" t="s">
        <v>1898</v>
      </c>
      <c r="D713" s="635" t="s">
        <v>23031</v>
      </c>
    </row>
    <row r="714" spans="1:4" ht="13.5" x14ac:dyDescent="0.25">
      <c r="A714" s="636">
        <v>7046</v>
      </c>
      <c r="B714" s="634" t="s">
        <v>23032</v>
      </c>
      <c r="C714" s="634" t="s">
        <v>1898</v>
      </c>
      <c r="D714" s="635" t="s">
        <v>23432</v>
      </c>
    </row>
    <row r="715" spans="1:4" ht="13.5" x14ac:dyDescent="0.25">
      <c r="A715" s="636">
        <v>7047</v>
      </c>
      <c r="B715" s="634" t="s">
        <v>23034</v>
      </c>
      <c r="C715" s="634" t="s">
        <v>1898</v>
      </c>
      <c r="D715" s="635" t="s">
        <v>41868</v>
      </c>
    </row>
    <row r="716" spans="1:4" ht="13.5" x14ac:dyDescent="0.25">
      <c r="A716" s="636">
        <v>7051</v>
      </c>
      <c r="B716" s="634" t="s">
        <v>23035</v>
      </c>
      <c r="C716" s="634" t="s">
        <v>1898</v>
      </c>
      <c r="D716" s="635" t="s">
        <v>41869</v>
      </c>
    </row>
    <row r="717" spans="1:4" ht="13.5" x14ac:dyDescent="0.25">
      <c r="A717" s="636">
        <v>7052</v>
      </c>
      <c r="B717" s="634" t="s">
        <v>23036</v>
      </c>
      <c r="C717" s="634" t="s">
        <v>1898</v>
      </c>
      <c r="D717" s="635" t="s">
        <v>41515</v>
      </c>
    </row>
    <row r="718" spans="1:4" ht="13.5" x14ac:dyDescent="0.25">
      <c r="A718" s="636">
        <v>7053</v>
      </c>
      <c r="B718" s="634" t="s">
        <v>23037</v>
      </c>
      <c r="C718" s="634" t="s">
        <v>1898</v>
      </c>
      <c r="D718" s="635" t="s">
        <v>41870</v>
      </c>
    </row>
    <row r="719" spans="1:4" ht="13.5" x14ac:dyDescent="0.25">
      <c r="A719" s="636">
        <v>7054</v>
      </c>
      <c r="B719" s="634" t="s">
        <v>23038</v>
      </c>
      <c r="C719" s="634" t="s">
        <v>1898</v>
      </c>
      <c r="D719" s="635" t="s">
        <v>41871</v>
      </c>
    </row>
    <row r="720" spans="1:4" ht="13.5" x14ac:dyDescent="0.25">
      <c r="A720" s="636">
        <v>7058</v>
      </c>
      <c r="B720" s="634" t="s">
        <v>23039</v>
      </c>
      <c r="C720" s="634" t="s">
        <v>1898</v>
      </c>
      <c r="D720" s="635" t="s">
        <v>29555</v>
      </c>
    </row>
    <row r="721" spans="1:4" ht="13.5" x14ac:dyDescent="0.25">
      <c r="A721" s="636">
        <v>7059</v>
      </c>
      <c r="B721" s="634" t="s">
        <v>23040</v>
      </c>
      <c r="C721" s="634" t="s">
        <v>1898</v>
      </c>
      <c r="D721" s="635" t="s">
        <v>41872</v>
      </c>
    </row>
    <row r="722" spans="1:4" ht="13.5" x14ac:dyDescent="0.25">
      <c r="A722" s="636">
        <v>7060</v>
      </c>
      <c r="B722" s="634" t="s">
        <v>23041</v>
      </c>
      <c r="C722" s="634" t="s">
        <v>1898</v>
      </c>
      <c r="D722" s="635" t="s">
        <v>30447</v>
      </c>
    </row>
    <row r="723" spans="1:4" ht="13.5" x14ac:dyDescent="0.25">
      <c r="A723" s="636">
        <v>7061</v>
      </c>
      <c r="B723" s="634" t="s">
        <v>23042</v>
      </c>
      <c r="C723" s="634" t="s">
        <v>1898</v>
      </c>
      <c r="D723" s="635" t="s">
        <v>41873</v>
      </c>
    </row>
    <row r="724" spans="1:4" ht="13.5" x14ac:dyDescent="0.25">
      <c r="A724" s="636">
        <v>7063</v>
      </c>
      <c r="B724" s="634" t="s">
        <v>23043</v>
      </c>
      <c r="C724" s="634" t="s">
        <v>1898</v>
      </c>
      <c r="D724" s="635" t="s">
        <v>29221</v>
      </c>
    </row>
    <row r="725" spans="1:4" ht="13.5" x14ac:dyDescent="0.25">
      <c r="A725" s="636">
        <v>7064</v>
      </c>
      <c r="B725" s="634" t="s">
        <v>23044</v>
      </c>
      <c r="C725" s="634" t="s">
        <v>1898</v>
      </c>
      <c r="D725" s="635" t="s">
        <v>29723</v>
      </c>
    </row>
    <row r="726" spans="1:4" ht="13.5" x14ac:dyDescent="0.25">
      <c r="A726" s="636">
        <v>7065</v>
      </c>
      <c r="B726" s="634" t="s">
        <v>23045</v>
      </c>
      <c r="C726" s="634" t="s">
        <v>1898</v>
      </c>
      <c r="D726" s="635" t="s">
        <v>29173</v>
      </c>
    </row>
    <row r="727" spans="1:4" ht="13.5" x14ac:dyDescent="0.25">
      <c r="A727" s="636">
        <v>7066</v>
      </c>
      <c r="B727" s="634" t="s">
        <v>23046</v>
      </c>
      <c r="C727" s="634" t="s">
        <v>1898</v>
      </c>
      <c r="D727" s="635" t="s">
        <v>41874</v>
      </c>
    </row>
    <row r="728" spans="1:4" ht="13.5" x14ac:dyDescent="0.25">
      <c r="A728" s="636">
        <v>53786</v>
      </c>
      <c r="B728" s="634" t="s">
        <v>23047</v>
      </c>
      <c r="C728" s="634" t="s">
        <v>1898</v>
      </c>
      <c r="D728" s="635" t="s">
        <v>30266</v>
      </c>
    </row>
    <row r="729" spans="1:4" ht="13.5" x14ac:dyDescent="0.25">
      <c r="A729" s="636">
        <v>53788</v>
      </c>
      <c r="B729" s="634" t="s">
        <v>23048</v>
      </c>
      <c r="C729" s="634" t="s">
        <v>1898</v>
      </c>
      <c r="D729" s="635" t="s">
        <v>41875</v>
      </c>
    </row>
    <row r="730" spans="1:4" ht="13.5" x14ac:dyDescent="0.25">
      <c r="A730" s="636">
        <v>53792</v>
      </c>
      <c r="B730" s="634" t="s">
        <v>23049</v>
      </c>
      <c r="C730" s="634" t="s">
        <v>1898</v>
      </c>
      <c r="D730" s="635" t="s">
        <v>41876</v>
      </c>
    </row>
    <row r="731" spans="1:4" ht="13.5" x14ac:dyDescent="0.25">
      <c r="A731" s="636">
        <v>53794</v>
      </c>
      <c r="B731" s="634" t="s">
        <v>23050</v>
      </c>
      <c r="C731" s="634" t="s">
        <v>1898</v>
      </c>
      <c r="D731" s="635" t="s">
        <v>23051</v>
      </c>
    </row>
    <row r="732" spans="1:4" ht="13.5" x14ac:dyDescent="0.25">
      <c r="A732" s="636">
        <v>53797</v>
      </c>
      <c r="B732" s="634" t="s">
        <v>23052</v>
      </c>
      <c r="C732" s="634" t="s">
        <v>1898</v>
      </c>
      <c r="D732" s="635" t="s">
        <v>41877</v>
      </c>
    </row>
    <row r="733" spans="1:4" ht="13.5" x14ac:dyDescent="0.25">
      <c r="A733" s="636">
        <v>53804</v>
      </c>
      <c r="B733" s="634" t="s">
        <v>23053</v>
      </c>
      <c r="C733" s="634" t="s">
        <v>1898</v>
      </c>
      <c r="D733" s="635" t="s">
        <v>30008</v>
      </c>
    </row>
    <row r="734" spans="1:4" ht="13.5" x14ac:dyDescent="0.25">
      <c r="A734" s="636">
        <v>53806</v>
      </c>
      <c r="B734" s="634" t="s">
        <v>23054</v>
      </c>
      <c r="C734" s="634" t="s">
        <v>1898</v>
      </c>
      <c r="D734" s="635" t="s">
        <v>41878</v>
      </c>
    </row>
    <row r="735" spans="1:4" ht="13.5" x14ac:dyDescent="0.25">
      <c r="A735" s="636">
        <v>53810</v>
      </c>
      <c r="B735" s="634" t="s">
        <v>23055</v>
      </c>
      <c r="C735" s="634" t="s">
        <v>1898</v>
      </c>
      <c r="D735" s="635" t="s">
        <v>41879</v>
      </c>
    </row>
    <row r="736" spans="1:4" ht="13.5" x14ac:dyDescent="0.25">
      <c r="A736" s="636">
        <v>53814</v>
      </c>
      <c r="B736" s="634" t="s">
        <v>23056</v>
      </c>
      <c r="C736" s="634" t="s">
        <v>1898</v>
      </c>
      <c r="D736" s="635" t="s">
        <v>41880</v>
      </c>
    </row>
    <row r="737" spans="1:4" ht="13.5" x14ac:dyDescent="0.25">
      <c r="A737" s="636">
        <v>53817</v>
      </c>
      <c r="B737" s="634" t="s">
        <v>23057</v>
      </c>
      <c r="C737" s="634" t="s">
        <v>1898</v>
      </c>
      <c r="D737" s="635" t="s">
        <v>41881</v>
      </c>
    </row>
    <row r="738" spans="1:4" ht="13.5" x14ac:dyDescent="0.25">
      <c r="A738" s="636">
        <v>53818</v>
      </c>
      <c r="B738" s="634" t="s">
        <v>23058</v>
      </c>
      <c r="C738" s="634" t="s">
        <v>1898</v>
      </c>
      <c r="D738" s="635" t="s">
        <v>29946</v>
      </c>
    </row>
    <row r="739" spans="1:4" ht="13.5" x14ac:dyDescent="0.25">
      <c r="A739" s="636">
        <v>53827</v>
      </c>
      <c r="B739" s="634" t="s">
        <v>23060</v>
      </c>
      <c r="C739" s="634" t="s">
        <v>1898</v>
      </c>
      <c r="D739" s="635" t="s">
        <v>41882</v>
      </c>
    </row>
    <row r="740" spans="1:4" ht="13.5" x14ac:dyDescent="0.25">
      <c r="A740" s="636">
        <v>53829</v>
      </c>
      <c r="B740" s="634" t="s">
        <v>23061</v>
      </c>
      <c r="C740" s="634" t="s">
        <v>1898</v>
      </c>
      <c r="D740" s="635" t="s">
        <v>41877</v>
      </c>
    </row>
    <row r="741" spans="1:4" ht="13.5" x14ac:dyDescent="0.25">
      <c r="A741" s="636">
        <v>53831</v>
      </c>
      <c r="B741" s="634" t="s">
        <v>23062</v>
      </c>
      <c r="C741" s="634" t="s">
        <v>1898</v>
      </c>
      <c r="D741" s="635" t="s">
        <v>41883</v>
      </c>
    </row>
    <row r="742" spans="1:4" ht="13.5" x14ac:dyDescent="0.25">
      <c r="A742" s="636">
        <v>53840</v>
      </c>
      <c r="B742" s="634" t="s">
        <v>23063</v>
      </c>
      <c r="C742" s="634" t="s">
        <v>1898</v>
      </c>
      <c r="D742" s="635" t="s">
        <v>30009</v>
      </c>
    </row>
    <row r="743" spans="1:4" ht="13.5" x14ac:dyDescent="0.25">
      <c r="A743" s="636">
        <v>53841</v>
      </c>
      <c r="B743" s="634" t="s">
        <v>23065</v>
      </c>
      <c r="C743" s="634" t="s">
        <v>1898</v>
      </c>
      <c r="D743" s="635" t="s">
        <v>26931</v>
      </c>
    </row>
    <row r="744" spans="1:4" ht="13.5" x14ac:dyDescent="0.25">
      <c r="A744" s="636">
        <v>53849</v>
      </c>
      <c r="B744" s="634" t="s">
        <v>23066</v>
      </c>
      <c r="C744" s="634" t="s">
        <v>1898</v>
      </c>
      <c r="D744" s="635" t="s">
        <v>41884</v>
      </c>
    </row>
    <row r="745" spans="1:4" ht="13.5" x14ac:dyDescent="0.25">
      <c r="A745" s="636">
        <v>53857</v>
      </c>
      <c r="B745" s="634" t="s">
        <v>23067</v>
      </c>
      <c r="C745" s="634" t="s">
        <v>1898</v>
      </c>
      <c r="D745" s="635" t="s">
        <v>41885</v>
      </c>
    </row>
    <row r="746" spans="1:4" ht="13.5" x14ac:dyDescent="0.25">
      <c r="A746" s="636">
        <v>53858</v>
      </c>
      <c r="B746" s="634" t="s">
        <v>23068</v>
      </c>
      <c r="C746" s="634" t="s">
        <v>1898</v>
      </c>
      <c r="D746" s="635" t="s">
        <v>30529</v>
      </c>
    </row>
    <row r="747" spans="1:4" ht="13.5" x14ac:dyDescent="0.25">
      <c r="A747" s="636">
        <v>53861</v>
      </c>
      <c r="B747" s="634" t="s">
        <v>23069</v>
      </c>
      <c r="C747" s="634" t="s">
        <v>1898</v>
      </c>
      <c r="D747" s="635" t="s">
        <v>30269</v>
      </c>
    </row>
    <row r="748" spans="1:4" ht="13.5" x14ac:dyDescent="0.25">
      <c r="A748" s="636">
        <v>53863</v>
      </c>
      <c r="B748" s="634" t="s">
        <v>23070</v>
      </c>
      <c r="C748" s="634" t="s">
        <v>1898</v>
      </c>
      <c r="D748" s="635" t="s">
        <v>30943</v>
      </c>
    </row>
    <row r="749" spans="1:4" ht="13.5" x14ac:dyDescent="0.25">
      <c r="A749" s="636">
        <v>53865</v>
      </c>
      <c r="B749" s="634" t="s">
        <v>23071</v>
      </c>
      <c r="C749" s="634" t="s">
        <v>1898</v>
      </c>
      <c r="D749" s="635" t="s">
        <v>41886</v>
      </c>
    </row>
    <row r="750" spans="1:4" ht="13.5" x14ac:dyDescent="0.25">
      <c r="A750" s="636">
        <v>53866</v>
      </c>
      <c r="B750" s="634" t="s">
        <v>23072</v>
      </c>
      <c r="C750" s="634" t="s">
        <v>1898</v>
      </c>
      <c r="D750" s="635" t="s">
        <v>26942</v>
      </c>
    </row>
    <row r="751" spans="1:4" ht="13.5" x14ac:dyDescent="0.25">
      <c r="A751" s="636">
        <v>53882</v>
      </c>
      <c r="B751" s="634" t="s">
        <v>23074</v>
      </c>
      <c r="C751" s="634" t="s">
        <v>1898</v>
      </c>
      <c r="D751" s="635" t="s">
        <v>41887</v>
      </c>
    </row>
    <row r="752" spans="1:4" ht="13.5" x14ac:dyDescent="0.25">
      <c r="A752" s="636">
        <v>55263</v>
      </c>
      <c r="B752" s="634" t="s">
        <v>23075</v>
      </c>
      <c r="C752" s="634" t="s">
        <v>1898</v>
      </c>
      <c r="D752" s="635" t="s">
        <v>29993</v>
      </c>
    </row>
    <row r="753" spans="1:4" ht="13.5" x14ac:dyDescent="0.25">
      <c r="A753" s="636">
        <v>73303</v>
      </c>
      <c r="B753" s="634" t="s">
        <v>23076</v>
      </c>
      <c r="C753" s="634" t="s">
        <v>1898</v>
      </c>
      <c r="D753" s="635" t="s">
        <v>26929</v>
      </c>
    </row>
    <row r="754" spans="1:4" ht="13.5" x14ac:dyDescent="0.25">
      <c r="A754" s="636">
        <v>73307</v>
      </c>
      <c r="B754" s="634" t="s">
        <v>23077</v>
      </c>
      <c r="C754" s="634" t="s">
        <v>1898</v>
      </c>
      <c r="D754" s="635" t="s">
        <v>41690</v>
      </c>
    </row>
    <row r="755" spans="1:4" ht="13.5" x14ac:dyDescent="0.25">
      <c r="A755" s="636">
        <v>73309</v>
      </c>
      <c r="B755" s="634" t="s">
        <v>23078</v>
      </c>
      <c r="C755" s="634" t="s">
        <v>1898</v>
      </c>
      <c r="D755" s="635" t="s">
        <v>41888</v>
      </c>
    </row>
    <row r="756" spans="1:4" ht="13.5" x14ac:dyDescent="0.25">
      <c r="A756" s="636">
        <v>73311</v>
      </c>
      <c r="B756" s="634" t="s">
        <v>23079</v>
      </c>
      <c r="C756" s="634" t="s">
        <v>1898</v>
      </c>
      <c r="D756" s="635" t="s">
        <v>41889</v>
      </c>
    </row>
    <row r="757" spans="1:4" ht="13.5" x14ac:dyDescent="0.25">
      <c r="A757" s="636">
        <v>73313</v>
      </c>
      <c r="B757" s="634" t="s">
        <v>23080</v>
      </c>
      <c r="C757" s="634" t="s">
        <v>1898</v>
      </c>
      <c r="D757" s="635" t="s">
        <v>25956</v>
      </c>
    </row>
    <row r="758" spans="1:4" ht="13.5" x14ac:dyDescent="0.25">
      <c r="A758" s="636">
        <v>73315</v>
      </c>
      <c r="B758" s="634" t="s">
        <v>23081</v>
      </c>
      <c r="C758" s="634" t="s">
        <v>1898</v>
      </c>
      <c r="D758" s="635" t="s">
        <v>41875</v>
      </c>
    </row>
    <row r="759" spans="1:4" ht="13.5" x14ac:dyDescent="0.25">
      <c r="A759" s="636">
        <v>73335</v>
      </c>
      <c r="B759" s="634" t="s">
        <v>23082</v>
      </c>
      <c r="C759" s="634" t="s">
        <v>1898</v>
      </c>
      <c r="D759" s="635" t="s">
        <v>30454</v>
      </c>
    </row>
    <row r="760" spans="1:4" ht="13.5" x14ac:dyDescent="0.25">
      <c r="A760" s="636">
        <v>73340</v>
      </c>
      <c r="B760" s="634" t="s">
        <v>23083</v>
      </c>
      <c r="C760" s="634" t="s">
        <v>1898</v>
      </c>
      <c r="D760" s="635" t="s">
        <v>41873</v>
      </c>
    </row>
    <row r="761" spans="1:4" ht="13.5" x14ac:dyDescent="0.25">
      <c r="A761" s="636">
        <v>83361</v>
      </c>
      <c r="B761" s="634" t="s">
        <v>23084</v>
      </c>
      <c r="C761" s="634" t="s">
        <v>1898</v>
      </c>
      <c r="D761" s="635" t="s">
        <v>41597</v>
      </c>
    </row>
    <row r="762" spans="1:4" ht="13.5" x14ac:dyDescent="0.25">
      <c r="A762" s="636">
        <v>83761</v>
      </c>
      <c r="B762" s="634" t="s">
        <v>23085</v>
      </c>
      <c r="C762" s="634" t="s">
        <v>1898</v>
      </c>
      <c r="D762" s="635" t="s">
        <v>25974</v>
      </c>
    </row>
    <row r="763" spans="1:4" ht="13.5" x14ac:dyDescent="0.25">
      <c r="A763" s="636">
        <v>83762</v>
      </c>
      <c r="B763" s="634" t="s">
        <v>23086</v>
      </c>
      <c r="C763" s="634" t="s">
        <v>1898</v>
      </c>
      <c r="D763" s="635" t="s">
        <v>28966</v>
      </c>
    </row>
    <row r="764" spans="1:4" ht="13.5" x14ac:dyDescent="0.25">
      <c r="A764" s="636">
        <v>83763</v>
      </c>
      <c r="B764" s="634" t="s">
        <v>23087</v>
      </c>
      <c r="C764" s="634" t="s">
        <v>1898</v>
      </c>
      <c r="D764" s="635" t="s">
        <v>41890</v>
      </c>
    </row>
    <row r="765" spans="1:4" ht="13.5" x14ac:dyDescent="0.25">
      <c r="A765" s="636">
        <v>83764</v>
      </c>
      <c r="B765" s="634" t="s">
        <v>23088</v>
      </c>
      <c r="C765" s="634" t="s">
        <v>1898</v>
      </c>
      <c r="D765" s="635" t="s">
        <v>28477</v>
      </c>
    </row>
    <row r="766" spans="1:4" ht="13.5" x14ac:dyDescent="0.25">
      <c r="A766" s="636">
        <v>87026</v>
      </c>
      <c r="B766" s="634" t="s">
        <v>23090</v>
      </c>
      <c r="C766" s="634" t="s">
        <v>1898</v>
      </c>
      <c r="D766" s="635" t="s">
        <v>29861</v>
      </c>
    </row>
    <row r="767" spans="1:4" ht="13.5" x14ac:dyDescent="0.25">
      <c r="A767" s="636">
        <v>87441</v>
      </c>
      <c r="B767" s="634" t="s">
        <v>41891</v>
      </c>
      <c r="C767" s="634" t="s">
        <v>1898</v>
      </c>
      <c r="D767" s="635" t="s">
        <v>22866</v>
      </c>
    </row>
    <row r="768" spans="1:4" ht="13.5" x14ac:dyDescent="0.25">
      <c r="A768" s="636">
        <v>87442</v>
      </c>
      <c r="B768" s="634" t="s">
        <v>41892</v>
      </c>
      <c r="C768" s="634" t="s">
        <v>1898</v>
      </c>
      <c r="D768" s="635" t="s">
        <v>22947</v>
      </c>
    </row>
    <row r="769" spans="1:4" ht="13.5" x14ac:dyDescent="0.25">
      <c r="A769" s="636">
        <v>87443</v>
      </c>
      <c r="B769" s="634" t="s">
        <v>41893</v>
      </c>
      <c r="C769" s="634" t="s">
        <v>1898</v>
      </c>
      <c r="D769" s="635" t="s">
        <v>22953</v>
      </c>
    </row>
    <row r="770" spans="1:4" ht="13.5" x14ac:dyDescent="0.25">
      <c r="A770" s="636">
        <v>87444</v>
      </c>
      <c r="B770" s="634" t="s">
        <v>41894</v>
      </c>
      <c r="C770" s="634" t="s">
        <v>1898</v>
      </c>
      <c r="D770" s="635" t="s">
        <v>41895</v>
      </c>
    </row>
    <row r="771" spans="1:4" ht="13.5" x14ac:dyDescent="0.25">
      <c r="A771" s="636">
        <v>88387</v>
      </c>
      <c r="B771" s="634" t="s">
        <v>23094</v>
      </c>
      <c r="C771" s="634" t="s">
        <v>1898</v>
      </c>
      <c r="D771" s="635" t="s">
        <v>29987</v>
      </c>
    </row>
    <row r="772" spans="1:4" ht="13.5" x14ac:dyDescent="0.25">
      <c r="A772" s="636">
        <v>88389</v>
      </c>
      <c r="B772" s="634" t="s">
        <v>23096</v>
      </c>
      <c r="C772" s="634" t="s">
        <v>1898</v>
      </c>
      <c r="D772" s="635" t="s">
        <v>26583</v>
      </c>
    </row>
    <row r="773" spans="1:4" ht="13.5" x14ac:dyDescent="0.25">
      <c r="A773" s="636">
        <v>88390</v>
      </c>
      <c r="B773" s="634" t="s">
        <v>23097</v>
      </c>
      <c r="C773" s="634" t="s">
        <v>1898</v>
      </c>
      <c r="D773" s="635" t="s">
        <v>22554</v>
      </c>
    </row>
    <row r="774" spans="1:4" ht="13.5" x14ac:dyDescent="0.25">
      <c r="A774" s="636">
        <v>88391</v>
      </c>
      <c r="B774" s="634" t="s">
        <v>23099</v>
      </c>
      <c r="C774" s="634" t="s">
        <v>1898</v>
      </c>
      <c r="D774" s="635" t="s">
        <v>25966</v>
      </c>
    </row>
    <row r="775" spans="1:4" ht="13.5" x14ac:dyDescent="0.25">
      <c r="A775" s="636">
        <v>88394</v>
      </c>
      <c r="B775" s="634" t="s">
        <v>23100</v>
      </c>
      <c r="C775" s="634" t="s">
        <v>1898</v>
      </c>
      <c r="D775" s="635" t="s">
        <v>23130</v>
      </c>
    </row>
    <row r="776" spans="1:4" ht="13.5" x14ac:dyDescent="0.25">
      <c r="A776" s="636">
        <v>88395</v>
      </c>
      <c r="B776" s="634" t="s">
        <v>23102</v>
      </c>
      <c r="C776" s="634" t="s">
        <v>1898</v>
      </c>
      <c r="D776" s="635" t="s">
        <v>25621</v>
      </c>
    </row>
    <row r="777" spans="1:4" ht="13.5" x14ac:dyDescent="0.25">
      <c r="A777" s="636">
        <v>88396</v>
      </c>
      <c r="B777" s="634" t="s">
        <v>23103</v>
      </c>
      <c r="C777" s="634" t="s">
        <v>1898</v>
      </c>
      <c r="D777" s="635" t="s">
        <v>41896</v>
      </c>
    </row>
    <row r="778" spans="1:4" ht="13.5" x14ac:dyDescent="0.25">
      <c r="A778" s="636">
        <v>88397</v>
      </c>
      <c r="B778" s="634" t="s">
        <v>23105</v>
      </c>
      <c r="C778" s="634" t="s">
        <v>1898</v>
      </c>
      <c r="D778" s="635" t="s">
        <v>41897</v>
      </c>
    </row>
    <row r="779" spans="1:4" ht="13.5" x14ac:dyDescent="0.25">
      <c r="A779" s="636">
        <v>88400</v>
      </c>
      <c r="B779" s="634" t="s">
        <v>23106</v>
      </c>
      <c r="C779" s="634" t="s">
        <v>1898</v>
      </c>
      <c r="D779" s="635" t="s">
        <v>23456</v>
      </c>
    </row>
    <row r="780" spans="1:4" ht="13.5" x14ac:dyDescent="0.25">
      <c r="A780" s="636">
        <v>88401</v>
      </c>
      <c r="B780" s="634" t="s">
        <v>23107</v>
      </c>
      <c r="C780" s="634" t="s">
        <v>1898</v>
      </c>
      <c r="D780" s="635" t="s">
        <v>22922</v>
      </c>
    </row>
    <row r="781" spans="1:4" ht="13.5" x14ac:dyDescent="0.25">
      <c r="A781" s="636">
        <v>88402</v>
      </c>
      <c r="B781" s="634" t="s">
        <v>23109</v>
      </c>
      <c r="C781" s="634" t="s">
        <v>1898</v>
      </c>
      <c r="D781" s="635" t="s">
        <v>23098</v>
      </c>
    </row>
    <row r="782" spans="1:4" ht="13.5" x14ac:dyDescent="0.25">
      <c r="A782" s="636">
        <v>88403</v>
      </c>
      <c r="B782" s="634" t="s">
        <v>23110</v>
      </c>
      <c r="C782" s="634" t="s">
        <v>1898</v>
      </c>
      <c r="D782" s="635" t="s">
        <v>41898</v>
      </c>
    </row>
    <row r="783" spans="1:4" ht="13.5" x14ac:dyDescent="0.25">
      <c r="A783" s="636">
        <v>88419</v>
      </c>
      <c r="B783" s="634" t="s">
        <v>23111</v>
      </c>
      <c r="C783" s="634" t="s">
        <v>1898</v>
      </c>
      <c r="D783" s="635" t="s">
        <v>26768</v>
      </c>
    </row>
    <row r="784" spans="1:4" ht="13.5" x14ac:dyDescent="0.25">
      <c r="A784" s="636">
        <v>88422</v>
      </c>
      <c r="B784" s="634" t="s">
        <v>23112</v>
      </c>
      <c r="C784" s="634" t="s">
        <v>1898</v>
      </c>
      <c r="D784" s="635" t="s">
        <v>29645</v>
      </c>
    </row>
    <row r="785" spans="1:4" ht="13.5" x14ac:dyDescent="0.25">
      <c r="A785" s="636">
        <v>88425</v>
      </c>
      <c r="B785" s="634" t="s">
        <v>23113</v>
      </c>
      <c r="C785" s="634" t="s">
        <v>1898</v>
      </c>
      <c r="D785" s="635" t="s">
        <v>25964</v>
      </c>
    </row>
    <row r="786" spans="1:4" ht="13.5" x14ac:dyDescent="0.25">
      <c r="A786" s="636">
        <v>88427</v>
      </c>
      <c r="B786" s="634" t="s">
        <v>23115</v>
      </c>
      <c r="C786" s="634" t="s">
        <v>1898</v>
      </c>
      <c r="D786" s="635" t="s">
        <v>25219</v>
      </c>
    </row>
    <row r="787" spans="1:4" ht="13.5" x14ac:dyDescent="0.25">
      <c r="A787" s="636">
        <v>88434</v>
      </c>
      <c r="B787" s="634" t="s">
        <v>23116</v>
      </c>
      <c r="C787" s="634" t="s">
        <v>1898</v>
      </c>
      <c r="D787" s="635" t="s">
        <v>41899</v>
      </c>
    </row>
    <row r="788" spans="1:4" ht="13.5" x14ac:dyDescent="0.25">
      <c r="A788" s="636">
        <v>88435</v>
      </c>
      <c r="B788" s="634" t="s">
        <v>23117</v>
      </c>
      <c r="C788" s="634" t="s">
        <v>1898</v>
      </c>
      <c r="D788" s="635" t="s">
        <v>26581</v>
      </c>
    </row>
    <row r="789" spans="1:4" ht="13.5" x14ac:dyDescent="0.25">
      <c r="A789" s="636">
        <v>88436</v>
      </c>
      <c r="B789" s="634" t="s">
        <v>23118</v>
      </c>
      <c r="C789" s="634" t="s">
        <v>1898</v>
      </c>
      <c r="D789" s="635" t="s">
        <v>25965</v>
      </c>
    </row>
    <row r="790" spans="1:4" ht="13.5" x14ac:dyDescent="0.25">
      <c r="A790" s="636">
        <v>88437</v>
      </c>
      <c r="B790" s="634" t="s">
        <v>23119</v>
      </c>
      <c r="C790" s="634" t="s">
        <v>1898</v>
      </c>
      <c r="D790" s="635" t="s">
        <v>25219</v>
      </c>
    </row>
    <row r="791" spans="1:4" ht="13.5" x14ac:dyDescent="0.25">
      <c r="A791" s="636">
        <v>88569</v>
      </c>
      <c r="B791" s="634" t="s">
        <v>23120</v>
      </c>
      <c r="C791" s="634" t="s">
        <v>1898</v>
      </c>
      <c r="D791" s="635" t="s">
        <v>23114</v>
      </c>
    </row>
    <row r="792" spans="1:4" ht="13.5" x14ac:dyDescent="0.25">
      <c r="A792" s="636">
        <v>88570</v>
      </c>
      <c r="B792" s="634" t="s">
        <v>23122</v>
      </c>
      <c r="C792" s="634" t="s">
        <v>1898</v>
      </c>
      <c r="D792" s="635" t="s">
        <v>22951</v>
      </c>
    </row>
    <row r="793" spans="1:4" ht="13.5" x14ac:dyDescent="0.25">
      <c r="A793" s="636">
        <v>88826</v>
      </c>
      <c r="B793" s="634" t="s">
        <v>23123</v>
      </c>
      <c r="C793" s="634" t="s">
        <v>1898</v>
      </c>
      <c r="D793" s="635" t="s">
        <v>22873</v>
      </c>
    </row>
    <row r="794" spans="1:4" ht="13.5" x14ac:dyDescent="0.25">
      <c r="A794" s="636">
        <v>88827</v>
      </c>
      <c r="B794" s="634" t="s">
        <v>23125</v>
      </c>
      <c r="C794" s="634" t="s">
        <v>1898</v>
      </c>
      <c r="D794" s="635" t="s">
        <v>23031</v>
      </c>
    </row>
    <row r="795" spans="1:4" ht="13.5" x14ac:dyDescent="0.25">
      <c r="A795" s="636">
        <v>88828</v>
      </c>
      <c r="B795" s="634" t="s">
        <v>23127</v>
      </c>
      <c r="C795" s="634" t="s">
        <v>1898</v>
      </c>
      <c r="D795" s="635" t="s">
        <v>23517</v>
      </c>
    </row>
    <row r="796" spans="1:4" ht="13.5" x14ac:dyDescent="0.25">
      <c r="A796" s="636">
        <v>88829</v>
      </c>
      <c r="B796" s="634" t="s">
        <v>23129</v>
      </c>
      <c r="C796" s="634" t="s">
        <v>1898</v>
      </c>
      <c r="D796" s="635" t="s">
        <v>26748</v>
      </c>
    </row>
    <row r="797" spans="1:4" ht="13.5" x14ac:dyDescent="0.25">
      <c r="A797" s="636">
        <v>88832</v>
      </c>
      <c r="B797" s="634" t="s">
        <v>23131</v>
      </c>
      <c r="C797" s="634" t="s">
        <v>1898</v>
      </c>
      <c r="D797" s="635" t="s">
        <v>30365</v>
      </c>
    </row>
    <row r="798" spans="1:4" ht="13.5" x14ac:dyDescent="0.25">
      <c r="A798" s="636">
        <v>88834</v>
      </c>
      <c r="B798" s="634" t="s">
        <v>23132</v>
      </c>
      <c r="C798" s="634" t="s">
        <v>1898</v>
      </c>
      <c r="D798" s="635" t="s">
        <v>28953</v>
      </c>
    </row>
    <row r="799" spans="1:4" ht="13.5" x14ac:dyDescent="0.25">
      <c r="A799" s="636">
        <v>88835</v>
      </c>
      <c r="B799" s="634" t="s">
        <v>23133</v>
      </c>
      <c r="C799" s="634" t="s">
        <v>1898</v>
      </c>
      <c r="D799" s="635" t="s">
        <v>41900</v>
      </c>
    </row>
    <row r="800" spans="1:4" ht="13.5" x14ac:dyDescent="0.25">
      <c r="A800" s="636">
        <v>88836</v>
      </c>
      <c r="B800" s="634" t="s">
        <v>23134</v>
      </c>
      <c r="C800" s="634" t="s">
        <v>1898</v>
      </c>
      <c r="D800" s="635" t="s">
        <v>41901</v>
      </c>
    </row>
    <row r="801" spans="1:4" ht="13.5" x14ac:dyDescent="0.25">
      <c r="A801" s="636">
        <v>88839</v>
      </c>
      <c r="B801" s="634" t="s">
        <v>23135</v>
      </c>
      <c r="C801" s="634" t="s">
        <v>1898</v>
      </c>
      <c r="D801" s="635" t="s">
        <v>41902</v>
      </c>
    </row>
    <row r="802" spans="1:4" ht="13.5" x14ac:dyDescent="0.25">
      <c r="A802" s="636">
        <v>88840</v>
      </c>
      <c r="B802" s="634" t="s">
        <v>23136</v>
      </c>
      <c r="C802" s="634" t="s">
        <v>1898</v>
      </c>
      <c r="D802" s="635" t="s">
        <v>29974</v>
      </c>
    </row>
    <row r="803" spans="1:4" ht="13.5" x14ac:dyDescent="0.25">
      <c r="A803" s="636">
        <v>88841</v>
      </c>
      <c r="B803" s="634" t="s">
        <v>23137</v>
      </c>
      <c r="C803" s="634" t="s">
        <v>1898</v>
      </c>
      <c r="D803" s="635" t="s">
        <v>41903</v>
      </c>
    </row>
    <row r="804" spans="1:4" ht="13.5" x14ac:dyDescent="0.25">
      <c r="A804" s="636">
        <v>88842</v>
      </c>
      <c r="B804" s="634" t="s">
        <v>23138</v>
      </c>
      <c r="C804" s="634" t="s">
        <v>1898</v>
      </c>
      <c r="D804" s="635" t="s">
        <v>28798</v>
      </c>
    </row>
    <row r="805" spans="1:4" ht="13.5" x14ac:dyDescent="0.25">
      <c r="A805" s="636">
        <v>88847</v>
      </c>
      <c r="B805" s="634" t="s">
        <v>23139</v>
      </c>
      <c r="C805" s="634" t="s">
        <v>1898</v>
      </c>
      <c r="D805" s="635" t="s">
        <v>41904</v>
      </c>
    </row>
    <row r="806" spans="1:4" ht="13.5" x14ac:dyDescent="0.25">
      <c r="A806" s="636">
        <v>88848</v>
      </c>
      <c r="B806" s="634" t="s">
        <v>23140</v>
      </c>
      <c r="C806" s="634" t="s">
        <v>1898</v>
      </c>
      <c r="D806" s="635" t="s">
        <v>41905</v>
      </c>
    </row>
    <row r="807" spans="1:4" ht="13.5" x14ac:dyDescent="0.25">
      <c r="A807" s="636">
        <v>88853</v>
      </c>
      <c r="B807" s="634" t="s">
        <v>23141</v>
      </c>
      <c r="C807" s="634" t="s">
        <v>1898</v>
      </c>
      <c r="D807" s="635" t="s">
        <v>22859</v>
      </c>
    </row>
    <row r="808" spans="1:4" ht="13.5" x14ac:dyDescent="0.25">
      <c r="A808" s="636">
        <v>88854</v>
      </c>
      <c r="B808" s="634" t="s">
        <v>23142</v>
      </c>
      <c r="C808" s="634" t="s">
        <v>1898</v>
      </c>
      <c r="D808" s="635" t="s">
        <v>26593</v>
      </c>
    </row>
    <row r="809" spans="1:4" ht="13.5" x14ac:dyDescent="0.25">
      <c r="A809" s="636">
        <v>88855</v>
      </c>
      <c r="B809" s="634" t="s">
        <v>23143</v>
      </c>
      <c r="C809" s="634" t="s">
        <v>1898</v>
      </c>
      <c r="D809" s="635" t="s">
        <v>25988</v>
      </c>
    </row>
    <row r="810" spans="1:4" ht="13.5" x14ac:dyDescent="0.25">
      <c r="A810" s="636">
        <v>88856</v>
      </c>
      <c r="B810" s="634" t="s">
        <v>23144</v>
      </c>
      <c r="C810" s="634" t="s">
        <v>1898</v>
      </c>
      <c r="D810" s="635" t="s">
        <v>25712</v>
      </c>
    </row>
    <row r="811" spans="1:4" ht="13.5" x14ac:dyDescent="0.25">
      <c r="A811" s="636">
        <v>88857</v>
      </c>
      <c r="B811" s="634" t="s">
        <v>23146</v>
      </c>
      <c r="C811" s="634" t="s">
        <v>1898</v>
      </c>
      <c r="D811" s="635" t="s">
        <v>29242</v>
      </c>
    </row>
    <row r="812" spans="1:4" ht="13.5" x14ac:dyDescent="0.25">
      <c r="A812" s="636">
        <v>88858</v>
      </c>
      <c r="B812" s="634" t="s">
        <v>23148</v>
      </c>
      <c r="C812" s="634" t="s">
        <v>1898</v>
      </c>
      <c r="D812" s="635" t="s">
        <v>41906</v>
      </c>
    </row>
    <row r="813" spans="1:4" ht="13.5" x14ac:dyDescent="0.25">
      <c r="A813" s="636">
        <v>88859</v>
      </c>
      <c r="B813" s="634" t="s">
        <v>23149</v>
      </c>
      <c r="C813" s="634" t="s">
        <v>1898</v>
      </c>
      <c r="D813" s="635" t="s">
        <v>41907</v>
      </c>
    </row>
    <row r="814" spans="1:4" ht="13.5" x14ac:dyDescent="0.25">
      <c r="A814" s="636">
        <v>88860</v>
      </c>
      <c r="B814" s="634" t="s">
        <v>23150</v>
      </c>
      <c r="C814" s="634" t="s">
        <v>1898</v>
      </c>
      <c r="D814" s="635" t="s">
        <v>41908</v>
      </c>
    </row>
    <row r="815" spans="1:4" ht="13.5" x14ac:dyDescent="0.25">
      <c r="A815" s="636">
        <v>88900</v>
      </c>
      <c r="B815" s="634" t="s">
        <v>23151</v>
      </c>
      <c r="C815" s="634" t="s">
        <v>1898</v>
      </c>
      <c r="D815" s="635" t="s">
        <v>41909</v>
      </c>
    </row>
    <row r="816" spans="1:4" ht="13.5" x14ac:dyDescent="0.25">
      <c r="A816" s="636">
        <v>88902</v>
      </c>
      <c r="B816" s="634" t="s">
        <v>23152</v>
      </c>
      <c r="C816" s="634" t="s">
        <v>1898</v>
      </c>
      <c r="D816" s="635" t="s">
        <v>22559</v>
      </c>
    </row>
    <row r="817" spans="1:4" ht="13.5" x14ac:dyDescent="0.25">
      <c r="A817" s="636">
        <v>88903</v>
      </c>
      <c r="B817" s="634" t="s">
        <v>23153</v>
      </c>
      <c r="C817" s="634" t="s">
        <v>1898</v>
      </c>
      <c r="D817" s="635" t="s">
        <v>30783</v>
      </c>
    </row>
    <row r="818" spans="1:4" ht="13.5" x14ac:dyDescent="0.25">
      <c r="A818" s="636">
        <v>88904</v>
      </c>
      <c r="B818" s="634" t="s">
        <v>23154</v>
      </c>
      <c r="C818" s="634" t="s">
        <v>1898</v>
      </c>
      <c r="D818" s="635" t="s">
        <v>41910</v>
      </c>
    </row>
    <row r="819" spans="1:4" ht="13.5" x14ac:dyDescent="0.25">
      <c r="A819" s="636">
        <v>89009</v>
      </c>
      <c r="B819" s="634" t="s">
        <v>23155</v>
      </c>
      <c r="C819" s="634" t="s">
        <v>1898</v>
      </c>
      <c r="D819" s="635" t="s">
        <v>26580</v>
      </c>
    </row>
    <row r="820" spans="1:4" ht="13.5" x14ac:dyDescent="0.25">
      <c r="A820" s="636">
        <v>89010</v>
      </c>
      <c r="B820" s="634" t="s">
        <v>23156</v>
      </c>
      <c r="C820" s="634" t="s">
        <v>1898</v>
      </c>
      <c r="D820" s="635" t="s">
        <v>41911</v>
      </c>
    </row>
    <row r="821" spans="1:4" ht="13.5" x14ac:dyDescent="0.25">
      <c r="A821" s="636">
        <v>89011</v>
      </c>
      <c r="B821" s="634" t="s">
        <v>23157</v>
      </c>
      <c r="C821" s="634" t="s">
        <v>1898</v>
      </c>
      <c r="D821" s="635" t="s">
        <v>27829</v>
      </c>
    </row>
    <row r="822" spans="1:4" ht="13.5" x14ac:dyDescent="0.25">
      <c r="A822" s="636">
        <v>89012</v>
      </c>
      <c r="B822" s="634" t="s">
        <v>23158</v>
      </c>
      <c r="C822" s="634" t="s">
        <v>1898</v>
      </c>
      <c r="D822" s="635" t="s">
        <v>30941</v>
      </c>
    </row>
    <row r="823" spans="1:4" ht="13.5" x14ac:dyDescent="0.25">
      <c r="A823" s="636">
        <v>89013</v>
      </c>
      <c r="B823" s="634" t="s">
        <v>23159</v>
      </c>
      <c r="C823" s="634" t="s">
        <v>1898</v>
      </c>
      <c r="D823" s="635" t="s">
        <v>41912</v>
      </c>
    </row>
    <row r="824" spans="1:4" ht="13.5" x14ac:dyDescent="0.25">
      <c r="A824" s="636">
        <v>89014</v>
      </c>
      <c r="B824" s="634" t="s">
        <v>23160</v>
      </c>
      <c r="C824" s="634" t="s">
        <v>1898</v>
      </c>
      <c r="D824" s="635" t="s">
        <v>41913</v>
      </c>
    </row>
    <row r="825" spans="1:4" ht="13.5" x14ac:dyDescent="0.25">
      <c r="A825" s="636">
        <v>89015</v>
      </c>
      <c r="B825" s="634" t="s">
        <v>23161</v>
      </c>
      <c r="C825" s="634" t="s">
        <v>1898</v>
      </c>
      <c r="D825" s="635" t="s">
        <v>30013</v>
      </c>
    </row>
    <row r="826" spans="1:4" ht="13.5" x14ac:dyDescent="0.25">
      <c r="A826" s="636">
        <v>89016</v>
      </c>
      <c r="B826" s="634" t="s">
        <v>23162</v>
      </c>
      <c r="C826" s="634" t="s">
        <v>1898</v>
      </c>
      <c r="D826" s="635" t="s">
        <v>26626</v>
      </c>
    </row>
    <row r="827" spans="1:4" ht="13.5" x14ac:dyDescent="0.25">
      <c r="A827" s="636">
        <v>89017</v>
      </c>
      <c r="B827" s="634" t="s">
        <v>23163</v>
      </c>
      <c r="C827" s="634" t="s">
        <v>1898</v>
      </c>
      <c r="D827" s="635" t="s">
        <v>41914</v>
      </c>
    </row>
    <row r="828" spans="1:4" ht="13.5" x14ac:dyDescent="0.25">
      <c r="A828" s="636">
        <v>89018</v>
      </c>
      <c r="B828" s="634" t="s">
        <v>23164</v>
      </c>
      <c r="C828" s="634" t="s">
        <v>1898</v>
      </c>
      <c r="D828" s="635" t="s">
        <v>41915</v>
      </c>
    </row>
    <row r="829" spans="1:4" ht="13.5" x14ac:dyDescent="0.25">
      <c r="A829" s="636">
        <v>89019</v>
      </c>
      <c r="B829" s="634" t="s">
        <v>23165</v>
      </c>
      <c r="C829" s="634" t="s">
        <v>1898</v>
      </c>
      <c r="D829" s="635" t="s">
        <v>23432</v>
      </c>
    </row>
    <row r="830" spans="1:4" ht="13.5" x14ac:dyDescent="0.25">
      <c r="A830" s="636">
        <v>89020</v>
      </c>
      <c r="B830" s="634" t="s">
        <v>23166</v>
      </c>
      <c r="C830" s="634" t="s">
        <v>1898</v>
      </c>
      <c r="D830" s="635" t="s">
        <v>23031</v>
      </c>
    </row>
    <row r="831" spans="1:4" ht="13.5" x14ac:dyDescent="0.25">
      <c r="A831" s="636">
        <v>89023</v>
      </c>
      <c r="B831" s="634" t="s">
        <v>23167</v>
      </c>
      <c r="C831" s="634" t="s">
        <v>1898</v>
      </c>
      <c r="D831" s="635" t="s">
        <v>41916</v>
      </c>
    </row>
    <row r="832" spans="1:4" ht="13.5" x14ac:dyDescent="0.25">
      <c r="A832" s="636">
        <v>89024</v>
      </c>
      <c r="B832" s="634" t="s">
        <v>23168</v>
      </c>
      <c r="C832" s="634" t="s">
        <v>1898</v>
      </c>
      <c r="D832" s="635" t="s">
        <v>23273</v>
      </c>
    </row>
    <row r="833" spans="1:4" ht="13.5" x14ac:dyDescent="0.25">
      <c r="A833" s="636">
        <v>89025</v>
      </c>
      <c r="B833" s="634" t="s">
        <v>23169</v>
      </c>
      <c r="C833" s="634" t="s">
        <v>1898</v>
      </c>
      <c r="D833" s="635" t="s">
        <v>29867</v>
      </c>
    </row>
    <row r="834" spans="1:4" ht="13.5" x14ac:dyDescent="0.25">
      <c r="A834" s="636">
        <v>89026</v>
      </c>
      <c r="B834" s="634" t="s">
        <v>23170</v>
      </c>
      <c r="C834" s="634" t="s">
        <v>1898</v>
      </c>
      <c r="D834" s="635" t="s">
        <v>41917</v>
      </c>
    </row>
    <row r="835" spans="1:4" ht="13.5" x14ac:dyDescent="0.25">
      <c r="A835" s="636">
        <v>89029</v>
      </c>
      <c r="B835" s="634" t="s">
        <v>23171</v>
      </c>
      <c r="C835" s="634" t="s">
        <v>1898</v>
      </c>
      <c r="D835" s="635" t="s">
        <v>41918</v>
      </c>
    </row>
    <row r="836" spans="1:4" ht="13.5" x14ac:dyDescent="0.25">
      <c r="A836" s="636">
        <v>89030</v>
      </c>
      <c r="B836" s="634" t="s">
        <v>23172</v>
      </c>
      <c r="C836" s="634" t="s">
        <v>1898</v>
      </c>
      <c r="D836" s="635" t="s">
        <v>41919</v>
      </c>
    </row>
    <row r="837" spans="1:4" ht="13.5" x14ac:dyDescent="0.25">
      <c r="A837" s="636">
        <v>89033</v>
      </c>
      <c r="B837" s="634" t="s">
        <v>23173</v>
      </c>
      <c r="C837" s="634" t="s">
        <v>1898</v>
      </c>
      <c r="D837" s="635" t="s">
        <v>30016</v>
      </c>
    </row>
    <row r="838" spans="1:4" ht="13.5" x14ac:dyDescent="0.25">
      <c r="A838" s="636">
        <v>89034</v>
      </c>
      <c r="B838" s="634" t="s">
        <v>23174</v>
      </c>
      <c r="C838" s="634" t="s">
        <v>1898</v>
      </c>
      <c r="D838" s="635" t="s">
        <v>27828</v>
      </c>
    </row>
    <row r="839" spans="1:4" ht="13.5" x14ac:dyDescent="0.25">
      <c r="A839" s="636">
        <v>89128</v>
      </c>
      <c r="B839" s="634" t="s">
        <v>23176</v>
      </c>
      <c r="C839" s="634" t="s">
        <v>1898</v>
      </c>
      <c r="D839" s="635" t="s">
        <v>41920</v>
      </c>
    </row>
    <row r="840" spans="1:4" ht="13.5" x14ac:dyDescent="0.25">
      <c r="A840" s="636">
        <v>89129</v>
      </c>
      <c r="B840" s="634" t="s">
        <v>23177</v>
      </c>
      <c r="C840" s="634" t="s">
        <v>1898</v>
      </c>
      <c r="D840" s="635" t="s">
        <v>41921</v>
      </c>
    </row>
    <row r="841" spans="1:4" ht="13.5" x14ac:dyDescent="0.25">
      <c r="A841" s="636">
        <v>89130</v>
      </c>
      <c r="B841" s="634" t="s">
        <v>23178</v>
      </c>
      <c r="C841" s="634" t="s">
        <v>1898</v>
      </c>
      <c r="D841" s="635" t="s">
        <v>41922</v>
      </c>
    </row>
    <row r="842" spans="1:4" ht="13.5" x14ac:dyDescent="0.25">
      <c r="A842" s="636">
        <v>89131</v>
      </c>
      <c r="B842" s="634" t="s">
        <v>23179</v>
      </c>
      <c r="C842" s="634" t="s">
        <v>1898</v>
      </c>
      <c r="D842" s="635" t="s">
        <v>30717</v>
      </c>
    </row>
    <row r="843" spans="1:4" ht="13.5" x14ac:dyDescent="0.25">
      <c r="A843" s="636">
        <v>89210</v>
      </c>
      <c r="B843" s="634" t="s">
        <v>23180</v>
      </c>
      <c r="C843" s="634" t="s">
        <v>1898</v>
      </c>
      <c r="D843" s="635" t="s">
        <v>41887</v>
      </c>
    </row>
    <row r="844" spans="1:4" ht="13.5" x14ac:dyDescent="0.25">
      <c r="A844" s="636">
        <v>89211</v>
      </c>
      <c r="B844" s="634" t="s">
        <v>23181</v>
      </c>
      <c r="C844" s="634" t="s">
        <v>1898</v>
      </c>
      <c r="D844" s="635" t="s">
        <v>30005</v>
      </c>
    </row>
    <row r="845" spans="1:4" ht="13.5" x14ac:dyDescent="0.25">
      <c r="A845" s="636">
        <v>89212</v>
      </c>
      <c r="B845" s="634" t="s">
        <v>23182</v>
      </c>
      <c r="C845" s="634" t="s">
        <v>1898</v>
      </c>
      <c r="D845" s="635" t="s">
        <v>41923</v>
      </c>
    </row>
    <row r="846" spans="1:4" ht="13.5" x14ac:dyDescent="0.25">
      <c r="A846" s="636">
        <v>89213</v>
      </c>
      <c r="B846" s="634" t="s">
        <v>23184</v>
      </c>
      <c r="C846" s="634" t="s">
        <v>1898</v>
      </c>
      <c r="D846" s="635" t="s">
        <v>25959</v>
      </c>
    </row>
    <row r="847" spans="1:4" ht="13.5" x14ac:dyDescent="0.25">
      <c r="A847" s="636">
        <v>89214</v>
      </c>
      <c r="B847" s="634" t="s">
        <v>23185</v>
      </c>
      <c r="C847" s="634" t="s">
        <v>1898</v>
      </c>
      <c r="D847" s="635" t="s">
        <v>28954</v>
      </c>
    </row>
    <row r="848" spans="1:4" ht="13.5" x14ac:dyDescent="0.25">
      <c r="A848" s="636">
        <v>89215</v>
      </c>
      <c r="B848" s="634" t="s">
        <v>23186</v>
      </c>
      <c r="C848" s="634" t="s">
        <v>1898</v>
      </c>
      <c r="D848" s="635" t="s">
        <v>41924</v>
      </c>
    </row>
    <row r="849" spans="1:4" ht="13.5" x14ac:dyDescent="0.25">
      <c r="A849" s="636">
        <v>89221</v>
      </c>
      <c r="B849" s="634" t="s">
        <v>23187</v>
      </c>
      <c r="C849" s="634" t="s">
        <v>1898</v>
      </c>
      <c r="D849" s="635" t="s">
        <v>41925</v>
      </c>
    </row>
    <row r="850" spans="1:4" ht="13.5" x14ac:dyDescent="0.25">
      <c r="A850" s="636">
        <v>89222</v>
      </c>
      <c r="B850" s="634" t="s">
        <v>23188</v>
      </c>
      <c r="C850" s="634" t="s">
        <v>1898</v>
      </c>
      <c r="D850" s="635" t="s">
        <v>22975</v>
      </c>
    </row>
    <row r="851" spans="1:4" ht="13.5" x14ac:dyDescent="0.25">
      <c r="A851" s="636">
        <v>89223</v>
      </c>
      <c r="B851" s="634" t="s">
        <v>23189</v>
      </c>
      <c r="C851" s="634" t="s">
        <v>1898</v>
      </c>
      <c r="D851" s="635" t="s">
        <v>41926</v>
      </c>
    </row>
    <row r="852" spans="1:4" ht="13.5" x14ac:dyDescent="0.25">
      <c r="A852" s="636">
        <v>89224</v>
      </c>
      <c r="B852" s="634" t="s">
        <v>23190</v>
      </c>
      <c r="C852" s="634" t="s">
        <v>1898</v>
      </c>
      <c r="D852" s="635" t="s">
        <v>41927</v>
      </c>
    </row>
    <row r="853" spans="1:4" ht="13.5" x14ac:dyDescent="0.25">
      <c r="A853" s="636">
        <v>89228</v>
      </c>
      <c r="B853" s="634" t="s">
        <v>23191</v>
      </c>
      <c r="C853" s="634" t="s">
        <v>1898</v>
      </c>
      <c r="D853" s="635" t="s">
        <v>41928</v>
      </c>
    </row>
    <row r="854" spans="1:4" ht="13.5" x14ac:dyDescent="0.25">
      <c r="A854" s="636">
        <v>89229</v>
      </c>
      <c r="B854" s="634" t="s">
        <v>23192</v>
      </c>
      <c r="C854" s="634" t="s">
        <v>1898</v>
      </c>
      <c r="D854" s="635" t="s">
        <v>41929</v>
      </c>
    </row>
    <row r="855" spans="1:4" ht="13.5" x14ac:dyDescent="0.25">
      <c r="A855" s="636">
        <v>89230</v>
      </c>
      <c r="B855" s="634" t="s">
        <v>23193</v>
      </c>
      <c r="C855" s="634" t="s">
        <v>1898</v>
      </c>
      <c r="D855" s="635" t="s">
        <v>41930</v>
      </c>
    </row>
    <row r="856" spans="1:4" ht="13.5" x14ac:dyDescent="0.25">
      <c r="A856" s="636">
        <v>89231</v>
      </c>
      <c r="B856" s="634" t="s">
        <v>23194</v>
      </c>
      <c r="C856" s="634" t="s">
        <v>1898</v>
      </c>
      <c r="D856" s="635" t="s">
        <v>41931</v>
      </c>
    </row>
    <row r="857" spans="1:4" ht="13.5" x14ac:dyDescent="0.25">
      <c r="A857" s="636">
        <v>89232</v>
      </c>
      <c r="B857" s="634" t="s">
        <v>23195</v>
      </c>
      <c r="C857" s="634" t="s">
        <v>1898</v>
      </c>
      <c r="D857" s="635" t="s">
        <v>41932</v>
      </c>
    </row>
    <row r="858" spans="1:4" ht="13.5" x14ac:dyDescent="0.25">
      <c r="A858" s="636">
        <v>89233</v>
      </c>
      <c r="B858" s="634" t="s">
        <v>23196</v>
      </c>
      <c r="C858" s="634" t="s">
        <v>1898</v>
      </c>
      <c r="D858" s="635" t="s">
        <v>41933</v>
      </c>
    </row>
    <row r="859" spans="1:4" ht="13.5" x14ac:dyDescent="0.25">
      <c r="A859" s="636">
        <v>89236</v>
      </c>
      <c r="B859" s="634" t="s">
        <v>23197</v>
      </c>
      <c r="C859" s="634" t="s">
        <v>1898</v>
      </c>
      <c r="D859" s="635" t="s">
        <v>41934</v>
      </c>
    </row>
    <row r="860" spans="1:4" ht="13.5" x14ac:dyDescent="0.25">
      <c r="A860" s="636">
        <v>89237</v>
      </c>
      <c r="B860" s="634" t="s">
        <v>23198</v>
      </c>
      <c r="C860" s="634" t="s">
        <v>1898</v>
      </c>
      <c r="D860" s="635" t="s">
        <v>41263</v>
      </c>
    </row>
    <row r="861" spans="1:4" ht="13.5" x14ac:dyDescent="0.25">
      <c r="A861" s="636">
        <v>89238</v>
      </c>
      <c r="B861" s="634" t="s">
        <v>23199</v>
      </c>
      <c r="C861" s="634" t="s">
        <v>1898</v>
      </c>
      <c r="D861" s="635" t="s">
        <v>41935</v>
      </c>
    </row>
    <row r="862" spans="1:4" ht="13.5" x14ac:dyDescent="0.25">
      <c r="A862" s="636">
        <v>89239</v>
      </c>
      <c r="B862" s="634" t="s">
        <v>23200</v>
      </c>
      <c r="C862" s="634" t="s">
        <v>1898</v>
      </c>
      <c r="D862" s="635" t="s">
        <v>41936</v>
      </c>
    </row>
    <row r="863" spans="1:4" ht="13.5" x14ac:dyDescent="0.25">
      <c r="A863" s="636">
        <v>89240</v>
      </c>
      <c r="B863" s="634" t="s">
        <v>23201</v>
      </c>
      <c r="C863" s="634" t="s">
        <v>1898</v>
      </c>
      <c r="D863" s="635" t="s">
        <v>41937</v>
      </c>
    </row>
    <row r="864" spans="1:4" ht="13.5" x14ac:dyDescent="0.25">
      <c r="A864" s="636">
        <v>89241</v>
      </c>
      <c r="B864" s="634" t="s">
        <v>23202</v>
      </c>
      <c r="C864" s="634" t="s">
        <v>1898</v>
      </c>
      <c r="D864" s="635" t="s">
        <v>41938</v>
      </c>
    </row>
    <row r="865" spans="1:4" ht="13.5" x14ac:dyDescent="0.25">
      <c r="A865" s="636">
        <v>89246</v>
      </c>
      <c r="B865" s="634" t="s">
        <v>23203</v>
      </c>
      <c r="C865" s="634" t="s">
        <v>1898</v>
      </c>
      <c r="D865" s="635" t="s">
        <v>41939</v>
      </c>
    </row>
    <row r="866" spans="1:4" ht="13.5" x14ac:dyDescent="0.25">
      <c r="A866" s="636">
        <v>89247</v>
      </c>
      <c r="B866" s="634" t="s">
        <v>23204</v>
      </c>
      <c r="C866" s="634" t="s">
        <v>1898</v>
      </c>
      <c r="D866" s="635" t="s">
        <v>41940</v>
      </c>
    </row>
    <row r="867" spans="1:4" ht="13.5" x14ac:dyDescent="0.25">
      <c r="A867" s="636">
        <v>89248</v>
      </c>
      <c r="B867" s="634" t="s">
        <v>23205</v>
      </c>
      <c r="C867" s="634" t="s">
        <v>1898</v>
      </c>
      <c r="D867" s="635" t="s">
        <v>41941</v>
      </c>
    </row>
    <row r="868" spans="1:4" ht="13.5" x14ac:dyDescent="0.25">
      <c r="A868" s="636">
        <v>89249</v>
      </c>
      <c r="B868" s="634" t="s">
        <v>23206</v>
      </c>
      <c r="C868" s="634" t="s">
        <v>1898</v>
      </c>
      <c r="D868" s="635" t="s">
        <v>41942</v>
      </c>
    </row>
    <row r="869" spans="1:4" ht="13.5" x14ac:dyDescent="0.25">
      <c r="A869" s="636">
        <v>89253</v>
      </c>
      <c r="B869" s="634" t="s">
        <v>23207</v>
      </c>
      <c r="C869" s="634" t="s">
        <v>1898</v>
      </c>
      <c r="D869" s="635" t="s">
        <v>41943</v>
      </c>
    </row>
    <row r="870" spans="1:4" ht="13.5" x14ac:dyDescent="0.25">
      <c r="A870" s="636">
        <v>89254</v>
      </c>
      <c r="B870" s="634" t="s">
        <v>23208</v>
      </c>
      <c r="C870" s="634" t="s">
        <v>1898</v>
      </c>
      <c r="D870" s="635" t="s">
        <v>41944</v>
      </c>
    </row>
    <row r="871" spans="1:4" ht="13.5" x14ac:dyDescent="0.25">
      <c r="A871" s="636">
        <v>89255</v>
      </c>
      <c r="B871" s="634" t="s">
        <v>23209</v>
      </c>
      <c r="C871" s="634" t="s">
        <v>1898</v>
      </c>
      <c r="D871" s="635" t="s">
        <v>41945</v>
      </c>
    </row>
    <row r="872" spans="1:4" ht="13.5" x14ac:dyDescent="0.25">
      <c r="A872" s="636">
        <v>89256</v>
      </c>
      <c r="B872" s="634" t="s">
        <v>23210</v>
      </c>
      <c r="C872" s="634" t="s">
        <v>1898</v>
      </c>
      <c r="D872" s="635" t="s">
        <v>41946</v>
      </c>
    </row>
    <row r="873" spans="1:4" ht="13.5" x14ac:dyDescent="0.25">
      <c r="A873" s="636">
        <v>89259</v>
      </c>
      <c r="B873" s="634" t="s">
        <v>23211</v>
      </c>
      <c r="C873" s="634" t="s">
        <v>1898</v>
      </c>
      <c r="D873" s="635" t="s">
        <v>30436</v>
      </c>
    </row>
    <row r="874" spans="1:4" ht="13.5" x14ac:dyDescent="0.25">
      <c r="A874" s="636">
        <v>89260</v>
      </c>
      <c r="B874" s="634" t="s">
        <v>23213</v>
      </c>
      <c r="C874" s="634" t="s">
        <v>1898</v>
      </c>
      <c r="D874" s="635" t="s">
        <v>22512</v>
      </c>
    </row>
    <row r="875" spans="1:4" ht="13.5" x14ac:dyDescent="0.25">
      <c r="A875" s="636">
        <v>89262</v>
      </c>
      <c r="B875" s="634" t="s">
        <v>23214</v>
      </c>
      <c r="C875" s="634" t="s">
        <v>1898</v>
      </c>
      <c r="D875" s="635" t="s">
        <v>41947</v>
      </c>
    </row>
    <row r="876" spans="1:4" ht="13.5" x14ac:dyDescent="0.25">
      <c r="A876" s="636">
        <v>89264</v>
      </c>
      <c r="B876" s="634" t="s">
        <v>23215</v>
      </c>
      <c r="C876" s="634" t="s">
        <v>1898</v>
      </c>
      <c r="D876" s="635" t="s">
        <v>28486</v>
      </c>
    </row>
    <row r="877" spans="1:4" ht="13.5" x14ac:dyDescent="0.25">
      <c r="A877" s="636">
        <v>89265</v>
      </c>
      <c r="B877" s="634" t="s">
        <v>23217</v>
      </c>
      <c r="C877" s="634" t="s">
        <v>1898</v>
      </c>
      <c r="D877" s="635" t="s">
        <v>41312</v>
      </c>
    </row>
    <row r="878" spans="1:4" ht="13.5" x14ac:dyDescent="0.25">
      <c r="A878" s="636">
        <v>89266</v>
      </c>
      <c r="B878" s="634" t="s">
        <v>23219</v>
      </c>
      <c r="C878" s="634" t="s">
        <v>1898</v>
      </c>
      <c r="D878" s="635" t="s">
        <v>41948</v>
      </c>
    </row>
    <row r="879" spans="1:4" ht="13.5" x14ac:dyDescent="0.25">
      <c r="A879" s="636">
        <v>89267</v>
      </c>
      <c r="B879" s="634" t="s">
        <v>23220</v>
      </c>
      <c r="C879" s="634" t="s">
        <v>1898</v>
      </c>
      <c r="D879" s="635" t="s">
        <v>30371</v>
      </c>
    </row>
    <row r="880" spans="1:4" ht="13.5" x14ac:dyDescent="0.25">
      <c r="A880" s="636">
        <v>89268</v>
      </c>
      <c r="B880" s="634" t="s">
        <v>23221</v>
      </c>
      <c r="C880" s="634" t="s">
        <v>1898</v>
      </c>
      <c r="D880" s="635" t="s">
        <v>22751</v>
      </c>
    </row>
    <row r="881" spans="1:4" ht="13.5" x14ac:dyDescent="0.25">
      <c r="A881" s="636">
        <v>89269</v>
      </c>
      <c r="B881" s="634" t="s">
        <v>23222</v>
      </c>
      <c r="C881" s="634" t="s">
        <v>1898</v>
      </c>
      <c r="D881" s="635" t="s">
        <v>28957</v>
      </c>
    </row>
    <row r="882" spans="1:4" ht="13.5" x14ac:dyDescent="0.25">
      <c r="A882" s="636">
        <v>89270</v>
      </c>
      <c r="B882" s="634" t="s">
        <v>23223</v>
      </c>
      <c r="C882" s="634" t="s">
        <v>1898</v>
      </c>
      <c r="D882" s="635" t="s">
        <v>41949</v>
      </c>
    </row>
    <row r="883" spans="1:4" ht="13.5" x14ac:dyDescent="0.25">
      <c r="A883" s="636">
        <v>89271</v>
      </c>
      <c r="B883" s="634" t="s">
        <v>23224</v>
      </c>
      <c r="C883" s="634" t="s">
        <v>1898</v>
      </c>
      <c r="D883" s="635" t="s">
        <v>41950</v>
      </c>
    </row>
    <row r="884" spans="1:4" ht="13.5" x14ac:dyDescent="0.25">
      <c r="A884" s="636">
        <v>89274</v>
      </c>
      <c r="B884" s="634" t="s">
        <v>41951</v>
      </c>
      <c r="C884" s="634" t="s">
        <v>1898</v>
      </c>
      <c r="D884" s="635" t="s">
        <v>28443</v>
      </c>
    </row>
    <row r="885" spans="1:4" ht="13.5" x14ac:dyDescent="0.25">
      <c r="A885" s="636">
        <v>89275</v>
      </c>
      <c r="B885" s="634" t="s">
        <v>41952</v>
      </c>
      <c r="C885" s="634" t="s">
        <v>1898</v>
      </c>
      <c r="D885" s="635" t="s">
        <v>22776</v>
      </c>
    </row>
    <row r="886" spans="1:4" ht="13.5" x14ac:dyDescent="0.25">
      <c r="A886" s="636">
        <v>89276</v>
      </c>
      <c r="B886" s="634" t="s">
        <v>41953</v>
      </c>
      <c r="C886" s="634" t="s">
        <v>1898</v>
      </c>
      <c r="D886" s="635" t="s">
        <v>41954</v>
      </c>
    </row>
    <row r="887" spans="1:4" ht="13.5" x14ac:dyDescent="0.25">
      <c r="A887" s="636">
        <v>89277</v>
      </c>
      <c r="B887" s="634" t="s">
        <v>41955</v>
      </c>
      <c r="C887" s="634" t="s">
        <v>1898</v>
      </c>
      <c r="D887" s="635" t="s">
        <v>41956</v>
      </c>
    </row>
    <row r="888" spans="1:4" ht="13.5" x14ac:dyDescent="0.25">
      <c r="A888" s="636">
        <v>89280</v>
      </c>
      <c r="B888" s="634" t="s">
        <v>23226</v>
      </c>
      <c r="C888" s="634" t="s">
        <v>1898</v>
      </c>
      <c r="D888" s="635" t="s">
        <v>29231</v>
      </c>
    </row>
    <row r="889" spans="1:4" ht="13.5" x14ac:dyDescent="0.25">
      <c r="A889" s="636">
        <v>89281</v>
      </c>
      <c r="B889" s="634" t="s">
        <v>23227</v>
      </c>
      <c r="C889" s="634" t="s">
        <v>1898</v>
      </c>
      <c r="D889" s="635" t="s">
        <v>28466</v>
      </c>
    </row>
    <row r="890" spans="1:4" ht="13.5" x14ac:dyDescent="0.25">
      <c r="A890" s="636">
        <v>89870</v>
      </c>
      <c r="B890" s="634" t="s">
        <v>23228</v>
      </c>
      <c r="C890" s="634" t="s">
        <v>1898</v>
      </c>
      <c r="D890" s="635" t="s">
        <v>30131</v>
      </c>
    </row>
    <row r="891" spans="1:4" ht="13.5" x14ac:dyDescent="0.25">
      <c r="A891" s="636">
        <v>89871</v>
      </c>
      <c r="B891" s="634" t="s">
        <v>23229</v>
      </c>
      <c r="C891" s="634" t="s">
        <v>1898</v>
      </c>
      <c r="D891" s="635" t="s">
        <v>41957</v>
      </c>
    </row>
    <row r="892" spans="1:4" ht="13.5" x14ac:dyDescent="0.25">
      <c r="A892" s="636">
        <v>89872</v>
      </c>
      <c r="B892" s="634" t="s">
        <v>23230</v>
      </c>
      <c r="C892" s="634" t="s">
        <v>1898</v>
      </c>
      <c r="D892" s="635" t="s">
        <v>26745</v>
      </c>
    </row>
    <row r="893" spans="1:4" ht="13.5" x14ac:dyDescent="0.25">
      <c r="A893" s="636">
        <v>89873</v>
      </c>
      <c r="B893" s="634" t="s">
        <v>23231</v>
      </c>
      <c r="C893" s="634" t="s">
        <v>1898</v>
      </c>
      <c r="D893" s="635" t="s">
        <v>41958</v>
      </c>
    </row>
    <row r="894" spans="1:4" ht="13.5" x14ac:dyDescent="0.25">
      <c r="A894" s="636">
        <v>89874</v>
      </c>
      <c r="B894" s="634" t="s">
        <v>23232</v>
      </c>
      <c r="C894" s="634" t="s">
        <v>1898</v>
      </c>
      <c r="D894" s="635" t="s">
        <v>41959</v>
      </c>
    </row>
    <row r="895" spans="1:4" ht="13.5" x14ac:dyDescent="0.25">
      <c r="A895" s="636">
        <v>89878</v>
      </c>
      <c r="B895" s="634" t="s">
        <v>23233</v>
      </c>
      <c r="C895" s="634" t="s">
        <v>1898</v>
      </c>
      <c r="D895" s="635" t="s">
        <v>41960</v>
      </c>
    </row>
    <row r="896" spans="1:4" ht="13.5" x14ac:dyDescent="0.25">
      <c r="A896" s="636">
        <v>89879</v>
      </c>
      <c r="B896" s="634" t="s">
        <v>23234</v>
      </c>
      <c r="C896" s="634" t="s">
        <v>1898</v>
      </c>
      <c r="D896" s="635" t="s">
        <v>41961</v>
      </c>
    </row>
    <row r="897" spans="1:4" ht="13.5" x14ac:dyDescent="0.25">
      <c r="A897" s="636">
        <v>89880</v>
      </c>
      <c r="B897" s="634" t="s">
        <v>23235</v>
      </c>
      <c r="C897" s="634" t="s">
        <v>1898</v>
      </c>
      <c r="D897" s="635" t="s">
        <v>41962</v>
      </c>
    </row>
    <row r="898" spans="1:4" ht="13.5" x14ac:dyDescent="0.25">
      <c r="A898" s="636">
        <v>89881</v>
      </c>
      <c r="B898" s="634" t="s">
        <v>23237</v>
      </c>
      <c r="C898" s="634" t="s">
        <v>1898</v>
      </c>
      <c r="D898" s="635" t="s">
        <v>41963</v>
      </c>
    </row>
    <row r="899" spans="1:4" ht="13.5" x14ac:dyDescent="0.25">
      <c r="A899" s="636">
        <v>89882</v>
      </c>
      <c r="B899" s="634" t="s">
        <v>23238</v>
      </c>
      <c r="C899" s="634" t="s">
        <v>1898</v>
      </c>
      <c r="D899" s="635" t="s">
        <v>41964</v>
      </c>
    </row>
    <row r="900" spans="1:4" ht="13.5" x14ac:dyDescent="0.25">
      <c r="A900" s="636">
        <v>90582</v>
      </c>
      <c r="B900" s="634" t="s">
        <v>23239</v>
      </c>
      <c r="C900" s="634" t="s">
        <v>1898</v>
      </c>
      <c r="D900" s="635" t="s">
        <v>23299</v>
      </c>
    </row>
    <row r="901" spans="1:4" ht="13.5" x14ac:dyDescent="0.25">
      <c r="A901" s="636">
        <v>90583</v>
      </c>
      <c r="B901" s="634" t="s">
        <v>23240</v>
      </c>
      <c r="C901" s="634" t="s">
        <v>1898</v>
      </c>
      <c r="D901" s="635" t="s">
        <v>22798</v>
      </c>
    </row>
    <row r="902" spans="1:4" ht="13.5" x14ac:dyDescent="0.25">
      <c r="A902" s="636">
        <v>90584</v>
      </c>
      <c r="B902" s="634" t="s">
        <v>23241</v>
      </c>
      <c r="C902" s="634" t="s">
        <v>1898</v>
      </c>
      <c r="D902" s="635" t="s">
        <v>22866</v>
      </c>
    </row>
    <row r="903" spans="1:4" ht="13.5" x14ac:dyDescent="0.25">
      <c r="A903" s="636">
        <v>90585</v>
      </c>
      <c r="B903" s="634" t="s">
        <v>23242</v>
      </c>
      <c r="C903" s="634" t="s">
        <v>1898</v>
      </c>
      <c r="D903" s="635" t="s">
        <v>29645</v>
      </c>
    </row>
    <row r="904" spans="1:4" ht="13.5" x14ac:dyDescent="0.25">
      <c r="A904" s="636">
        <v>90621</v>
      </c>
      <c r="B904" s="634" t="s">
        <v>23243</v>
      </c>
      <c r="C904" s="634" t="s">
        <v>1898</v>
      </c>
      <c r="D904" s="635" t="s">
        <v>23089</v>
      </c>
    </row>
    <row r="905" spans="1:4" ht="13.5" x14ac:dyDescent="0.25">
      <c r="A905" s="636">
        <v>90622</v>
      </c>
      <c r="B905" s="634" t="s">
        <v>23244</v>
      </c>
      <c r="C905" s="634" t="s">
        <v>1898</v>
      </c>
      <c r="D905" s="635" t="s">
        <v>23033</v>
      </c>
    </row>
    <row r="906" spans="1:4" ht="13.5" x14ac:dyDescent="0.25">
      <c r="A906" s="636">
        <v>90623</v>
      </c>
      <c r="B906" s="634" t="s">
        <v>23246</v>
      </c>
      <c r="C906" s="634" t="s">
        <v>1898</v>
      </c>
      <c r="D906" s="635" t="s">
        <v>30395</v>
      </c>
    </row>
    <row r="907" spans="1:4" ht="13.5" x14ac:dyDescent="0.25">
      <c r="A907" s="636">
        <v>90624</v>
      </c>
      <c r="B907" s="634" t="s">
        <v>23247</v>
      </c>
      <c r="C907" s="634" t="s">
        <v>1898</v>
      </c>
      <c r="D907" s="635" t="s">
        <v>25966</v>
      </c>
    </row>
    <row r="908" spans="1:4" ht="13.5" x14ac:dyDescent="0.25">
      <c r="A908" s="636">
        <v>90627</v>
      </c>
      <c r="B908" s="634" t="s">
        <v>23248</v>
      </c>
      <c r="C908" s="634" t="s">
        <v>1898</v>
      </c>
      <c r="D908" s="635" t="s">
        <v>41965</v>
      </c>
    </row>
    <row r="909" spans="1:4" ht="13.5" x14ac:dyDescent="0.25">
      <c r="A909" s="636">
        <v>90628</v>
      </c>
      <c r="B909" s="634" t="s">
        <v>23249</v>
      </c>
      <c r="C909" s="634" t="s">
        <v>1898</v>
      </c>
      <c r="D909" s="635" t="s">
        <v>28957</v>
      </c>
    </row>
    <row r="910" spans="1:4" ht="13.5" x14ac:dyDescent="0.25">
      <c r="A910" s="636">
        <v>90629</v>
      </c>
      <c r="B910" s="634" t="s">
        <v>23250</v>
      </c>
      <c r="C910" s="634" t="s">
        <v>1898</v>
      </c>
      <c r="D910" s="635" t="s">
        <v>29983</v>
      </c>
    </row>
    <row r="911" spans="1:4" ht="13.5" x14ac:dyDescent="0.25">
      <c r="A911" s="636">
        <v>90630</v>
      </c>
      <c r="B911" s="634" t="s">
        <v>23251</v>
      </c>
      <c r="C911" s="634" t="s">
        <v>1898</v>
      </c>
      <c r="D911" s="635" t="s">
        <v>30041</v>
      </c>
    </row>
    <row r="912" spans="1:4" ht="13.5" x14ac:dyDescent="0.25">
      <c r="A912" s="636">
        <v>90633</v>
      </c>
      <c r="B912" s="634" t="s">
        <v>23252</v>
      </c>
      <c r="C912" s="634" t="s">
        <v>1898</v>
      </c>
      <c r="D912" s="635" t="s">
        <v>28458</v>
      </c>
    </row>
    <row r="913" spans="1:4" ht="13.5" x14ac:dyDescent="0.25">
      <c r="A913" s="636">
        <v>90634</v>
      </c>
      <c r="B913" s="634" t="s">
        <v>23253</v>
      </c>
      <c r="C913" s="634" t="s">
        <v>1898</v>
      </c>
      <c r="D913" s="635" t="s">
        <v>29979</v>
      </c>
    </row>
    <row r="914" spans="1:4" ht="13.5" x14ac:dyDescent="0.25">
      <c r="A914" s="636">
        <v>90635</v>
      </c>
      <c r="B914" s="634" t="s">
        <v>23255</v>
      </c>
      <c r="C914" s="634" t="s">
        <v>1898</v>
      </c>
      <c r="D914" s="635" t="s">
        <v>41966</v>
      </c>
    </row>
    <row r="915" spans="1:4" ht="13.5" x14ac:dyDescent="0.25">
      <c r="A915" s="636">
        <v>90636</v>
      </c>
      <c r="B915" s="634" t="s">
        <v>23256</v>
      </c>
      <c r="C915" s="634" t="s">
        <v>1898</v>
      </c>
      <c r="D915" s="635" t="s">
        <v>26585</v>
      </c>
    </row>
    <row r="916" spans="1:4" ht="13.5" x14ac:dyDescent="0.25">
      <c r="A916" s="636">
        <v>90639</v>
      </c>
      <c r="B916" s="634" t="s">
        <v>23257</v>
      </c>
      <c r="C916" s="634" t="s">
        <v>1898</v>
      </c>
      <c r="D916" s="635" t="s">
        <v>41967</v>
      </c>
    </row>
    <row r="917" spans="1:4" ht="13.5" x14ac:dyDescent="0.25">
      <c r="A917" s="636">
        <v>90640</v>
      </c>
      <c r="B917" s="634" t="s">
        <v>23258</v>
      </c>
      <c r="C917" s="634" t="s">
        <v>1898</v>
      </c>
      <c r="D917" s="635" t="s">
        <v>25620</v>
      </c>
    </row>
    <row r="918" spans="1:4" ht="13.5" x14ac:dyDescent="0.25">
      <c r="A918" s="636">
        <v>90641</v>
      </c>
      <c r="B918" s="634" t="s">
        <v>23260</v>
      </c>
      <c r="C918" s="634" t="s">
        <v>1898</v>
      </c>
      <c r="D918" s="635" t="s">
        <v>41968</v>
      </c>
    </row>
    <row r="919" spans="1:4" ht="13.5" x14ac:dyDescent="0.25">
      <c r="A919" s="636">
        <v>90642</v>
      </c>
      <c r="B919" s="634" t="s">
        <v>23261</v>
      </c>
      <c r="C919" s="634" t="s">
        <v>1898</v>
      </c>
      <c r="D919" s="635" t="s">
        <v>29945</v>
      </c>
    </row>
    <row r="920" spans="1:4" ht="13.5" x14ac:dyDescent="0.25">
      <c r="A920" s="636">
        <v>90646</v>
      </c>
      <c r="B920" s="634" t="s">
        <v>23262</v>
      </c>
      <c r="C920" s="634" t="s">
        <v>1898</v>
      </c>
      <c r="D920" s="635" t="s">
        <v>26962</v>
      </c>
    </row>
    <row r="921" spans="1:4" ht="13.5" x14ac:dyDescent="0.25">
      <c r="A921" s="636">
        <v>90647</v>
      </c>
      <c r="B921" s="634" t="s">
        <v>23263</v>
      </c>
      <c r="C921" s="634" t="s">
        <v>1898</v>
      </c>
      <c r="D921" s="635" t="s">
        <v>22922</v>
      </c>
    </row>
    <row r="922" spans="1:4" ht="13.5" x14ac:dyDescent="0.25">
      <c r="A922" s="636">
        <v>90648</v>
      </c>
      <c r="B922" s="634" t="s">
        <v>23264</v>
      </c>
      <c r="C922" s="634" t="s">
        <v>1898</v>
      </c>
      <c r="D922" s="635" t="s">
        <v>29980</v>
      </c>
    </row>
    <row r="923" spans="1:4" ht="13.5" x14ac:dyDescent="0.25">
      <c r="A923" s="636">
        <v>90649</v>
      </c>
      <c r="B923" s="634" t="s">
        <v>23266</v>
      </c>
      <c r="C923" s="634" t="s">
        <v>1898</v>
      </c>
      <c r="D923" s="635" t="s">
        <v>26617</v>
      </c>
    </row>
    <row r="924" spans="1:4" ht="13.5" x14ac:dyDescent="0.25">
      <c r="A924" s="636">
        <v>90652</v>
      </c>
      <c r="B924" s="634" t="s">
        <v>23267</v>
      </c>
      <c r="C924" s="634" t="s">
        <v>1898</v>
      </c>
      <c r="D924" s="635" t="s">
        <v>41312</v>
      </c>
    </row>
    <row r="925" spans="1:4" ht="13.5" x14ac:dyDescent="0.25">
      <c r="A925" s="636">
        <v>90653</v>
      </c>
      <c r="B925" s="634" t="s">
        <v>23268</v>
      </c>
      <c r="C925" s="634" t="s">
        <v>1898</v>
      </c>
      <c r="D925" s="635" t="s">
        <v>28476</v>
      </c>
    </row>
    <row r="926" spans="1:4" ht="13.5" x14ac:dyDescent="0.25">
      <c r="A926" s="636">
        <v>90654</v>
      </c>
      <c r="B926" s="634" t="s">
        <v>23269</v>
      </c>
      <c r="C926" s="634" t="s">
        <v>1898</v>
      </c>
      <c r="D926" s="635" t="s">
        <v>30050</v>
      </c>
    </row>
    <row r="927" spans="1:4" ht="13.5" x14ac:dyDescent="0.25">
      <c r="A927" s="636">
        <v>90655</v>
      </c>
      <c r="B927" s="634" t="s">
        <v>23270</v>
      </c>
      <c r="C927" s="634" t="s">
        <v>1898</v>
      </c>
      <c r="D927" s="635" t="s">
        <v>26772</v>
      </c>
    </row>
    <row r="928" spans="1:4" ht="13.5" x14ac:dyDescent="0.25">
      <c r="A928" s="636">
        <v>90658</v>
      </c>
      <c r="B928" s="634" t="s">
        <v>23271</v>
      </c>
      <c r="C928" s="634" t="s">
        <v>1898</v>
      </c>
      <c r="D928" s="635" t="s">
        <v>41969</v>
      </c>
    </row>
    <row r="929" spans="1:4" ht="13.5" x14ac:dyDescent="0.25">
      <c r="A929" s="636">
        <v>90659</v>
      </c>
      <c r="B929" s="634" t="s">
        <v>23272</v>
      </c>
      <c r="C929" s="634" t="s">
        <v>1898</v>
      </c>
      <c r="D929" s="635" t="s">
        <v>23325</v>
      </c>
    </row>
    <row r="930" spans="1:4" ht="13.5" x14ac:dyDescent="0.25">
      <c r="A930" s="636">
        <v>90660</v>
      </c>
      <c r="B930" s="634" t="s">
        <v>23274</v>
      </c>
      <c r="C930" s="634" t="s">
        <v>1898</v>
      </c>
      <c r="D930" s="635" t="s">
        <v>41970</v>
      </c>
    </row>
    <row r="931" spans="1:4" ht="13.5" x14ac:dyDescent="0.25">
      <c r="A931" s="636">
        <v>90661</v>
      </c>
      <c r="B931" s="634" t="s">
        <v>23275</v>
      </c>
      <c r="C931" s="634" t="s">
        <v>1898</v>
      </c>
      <c r="D931" s="635" t="s">
        <v>26772</v>
      </c>
    </row>
    <row r="932" spans="1:4" ht="13.5" x14ac:dyDescent="0.25">
      <c r="A932" s="636">
        <v>90664</v>
      </c>
      <c r="B932" s="634" t="s">
        <v>23276</v>
      </c>
      <c r="C932" s="634" t="s">
        <v>1898</v>
      </c>
      <c r="D932" s="635" t="s">
        <v>41971</v>
      </c>
    </row>
    <row r="933" spans="1:4" ht="13.5" x14ac:dyDescent="0.25">
      <c r="A933" s="636">
        <v>90665</v>
      </c>
      <c r="B933" s="634" t="s">
        <v>23277</v>
      </c>
      <c r="C933" s="634" t="s">
        <v>1898</v>
      </c>
      <c r="D933" s="635" t="s">
        <v>23098</v>
      </c>
    </row>
    <row r="934" spans="1:4" ht="13.5" x14ac:dyDescent="0.25">
      <c r="A934" s="636">
        <v>90666</v>
      </c>
      <c r="B934" s="634" t="s">
        <v>23278</v>
      </c>
      <c r="C934" s="634" t="s">
        <v>1898</v>
      </c>
      <c r="D934" s="635" t="s">
        <v>29215</v>
      </c>
    </row>
    <row r="935" spans="1:4" ht="13.5" x14ac:dyDescent="0.25">
      <c r="A935" s="636">
        <v>90667</v>
      </c>
      <c r="B935" s="634" t="s">
        <v>23279</v>
      </c>
      <c r="C935" s="634" t="s">
        <v>1898</v>
      </c>
      <c r="D935" s="635" t="s">
        <v>30813</v>
      </c>
    </row>
    <row r="936" spans="1:4" ht="13.5" x14ac:dyDescent="0.25">
      <c r="A936" s="636">
        <v>90670</v>
      </c>
      <c r="B936" s="634" t="s">
        <v>23280</v>
      </c>
      <c r="C936" s="634" t="s">
        <v>1898</v>
      </c>
      <c r="D936" s="635" t="s">
        <v>41972</v>
      </c>
    </row>
    <row r="937" spans="1:4" ht="13.5" x14ac:dyDescent="0.25">
      <c r="A937" s="636">
        <v>90671</v>
      </c>
      <c r="B937" s="634" t="s">
        <v>23281</v>
      </c>
      <c r="C937" s="634" t="s">
        <v>1898</v>
      </c>
      <c r="D937" s="635" t="s">
        <v>26983</v>
      </c>
    </row>
    <row r="938" spans="1:4" ht="13.5" x14ac:dyDescent="0.25">
      <c r="A938" s="636">
        <v>90672</v>
      </c>
      <c r="B938" s="634" t="s">
        <v>23282</v>
      </c>
      <c r="C938" s="634" t="s">
        <v>1898</v>
      </c>
      <c r="D938" s="635" t="s">
        <v>41973</v>
      </c>
    </row>
    <row r="939" spans="1:4" ht="13.5" x14ac:dyDescent="0.25">
      <c r="A939" s="636">
        <v>90673</v>
      </c>
      <c r="B939" s="634" t="s">
        <v>23283</v>
      </c>
      <c r="C939" s="634" t="s">
        <v>1898</v>
      </c>
      <c r="D939" s="635" t="s">
        <v>41974</v>
      </c>
    </row>
    <row r="940" spans="1:4" ht="13.5" x14ac:dyDescent="0.25">
      <c r="A940" s="636">
        <v>90676</v>
      </c>
      <c r="B940" s="634" t="s">
        <v>23284</v>
      </c>
      <c r="C940" s="634" t="s">
        <v>1898</v>
      </c>
      <c r="D940" s="635" t="s">
        <v>41975</v>
      </c>
    </row>
    <row r="941" spans="1:4" ht="13.5" x14ac:dyDescent="0.25">
      <c r="A941" s="636">
        <v>90677</v>
      </c>
      <c r="B941" s="634" t="s">
        <v>23285</v>
      </c>
      <c r="C941" s="634" t="s">
        <v>1898</v>
      </c>
      <c r="D941" s="635" t="s">
        <v>41976</v>
      </c>
    </row>
    <row r="942" spans="1:4" ht="13.5" x14ac:dyDescent="0.25">
      <c r="A942" s="636">
        <v>90678</v>
      </c>
      <c r="B942" s="634" t="s">
        <v>23286</v>
      </c>
      <c r="C942" s="634" t="s">
        <v>1898</v>
      </c>
      <c r="D942" s="635" t="s">
        <v>41977</v>
      </c>
    </row>
    <row r="943" spans="1:4" ht="13.5" x14ac:dyDescent="0.25">
      <c r="A943" s="636">
        <v>90679</v>
      </c>
      <c r="B943" s="634" t="s">
        <v>23287</v>
      </c>
      <c r="C943" s="634" t="s">
        <v>1898</v>
      </c>
      <c r="D943" s="635" t="s">
        <v>41978</v>
      </c>
    </row>
    <row r="944" spans="1:4" ht="13.5" x14ac:dyDescent="0.25">
      <c r="A944" s="636">
        <v>90682</v>
      </c>
      <c r="B944" s="634" t="s">
        <v>23288</v>
      </c>
      <c r="C944" s="634" t="s">
        <v>1898</v>
      </c>
      <c r="D944" s="635" t="s">
        <v>28453</v>
      </c>
    </row>
    <row r="945" spans="1:4" ht="13.5" x14ac:dyDescent="0.25">
      <c r="A945" s="636">
        <v>90683</v>
      </c>
      <c r="B945" s="634" t="s">
        <v>23289</v>
      </c>
      <c r="C945" s="634" t="s">
        <v>1898</v>
      </c>
      <c r="D945" s="635" t="s">
        <v>26954</v>
      </c>
    </row>
    <row r="946" spans="1:4" ht="13.5" x14ac:dyDescent="0.25">
      <c r="A946" s="636">
        <v>90684</v>
      </c>
      <c r="B946" s="634" t="s">
        <v>23290</v>
      </c>
      <c r="C946" s="634" t="s">
        <v>1898</v>
      </c>
      <c r="D946" s="635" t="s">
        <v>29871</v>
      </c>
    </row>
    <row r="947" spans="1:4" ht="13.5" x14ac:dyDescent="0.25">
      <c r="A947" s="636">
        <v>90685</v>
      </c>
      <c r="B947" s="634" t="s">
        <v>23291</v>
      </c>
      <c r="C947" s="634" t="s">
        <v>1898</v>
      </c>
      <c r="D947" s="635" t="s">
        <v>41979</v>
      </c>
    </row>
    <row r="948" spans="1:4" ht="13.5" x14ac:dyDescent="0.25">
      <c r="A948" s="636">
        <v>90688</v>
      </c>
      <c r="B948" s="634" t="s">
        <v>23292</v>
      </c>
      <c r="C948" s="634" t="s">
        <v>1898</v>
      </c>
      <c r="D948" s="635" t="s">
        <v>41980</v>
      </c>
    </row>
    <row r="949" spans="1:4" ht="13.5" x14ac:dyDescent="0.25">
      <c r="A949" s="636">
        <v>90689</v>
      </c>
      <c r="B949" s="634" t="s">
        <v>23293</v>
      </c>
      <c r="C949" s="634" t="s">
        <v>1898</v>
      </c>
      <c r="D949" s="635" t="s">
        <v>41981</v>
      </c>
    </row>
    <row r="950" spans="1:4" ht="13.5" x14ac:dyDescent="0.25">
      <c r="A950" s="636">
        <v>90690</v>
      </c>
      <c r="B950" s="634" t="s">
        <v>23294</v>
      </c>
      <c r="C950" s="634" t="s">
        <v>1898</v>
      </c>
      <c r="D950" s="635" t="s">
        <v>27856</v>
      </c>
    </row>
    <row r="951" spans="1:4" ht="13.5" x14ac:dyDescent="0.25">
      <c r="A951" s="636">
        <v>90691</v>
      </c>
      <c r="B951" s="634" t="s">
        <v>23295</v>
      </c>
      <c r="C951" s="634" t="s">
        <v>1898</v>
      </c>
      <c r="D951" s="635" t="s">
        <v>41982</v>
      </c>
    </row>
    <row r="952" spans="1:4" ht="13.5" x14ac:dyDescent="0.25">
      <c r="A952" s="636">
        <v>90957</v>
      </c>
      <c r="B952" s="634" t="s">
        <v>23296</v>
      </c>
      <c r="C952" s="634" t="s">
        <v>1898</v>
      </c>
      <c r="D952" s="635" t="s">
        <v>41297</v>
      </c>
    </row>
    <row r="953" spans="1:4" ht="13.5" x14ac:dyDescent="0.25">
      <c r="A953" s="636">
        <v>90958</v>
      </c>
      <c r="B953" s="634" t="s">
        <v>23298</v>
      </c>
      <c r="C953" s="634" t="s">
        <v>1898</v>
      </c>
      <c r="D953" s="635" t="s">
        <v>23727</v>
      </c>
    </row>
    <row r="954" spans="1:4" ht="13.5" x14ac:dyDescent="0.25">
      <c r="A954" s="636">
        <v>90960</v>
      </c>
      <c r="B954" s="634" t="s">
        <v>23300</v>
      </c>
      <c r="C954" s="634" t="s">
        <v>1898</v>
      </c>
      <c r="D954" s="635" t="s">
        <v>27663</v>
      </c>
    </row>
    <row r="955" spans="1:4" ht="13.5" x14ac:dyDescent="0.25">
      <c r="A955" s="636">
        <v>90961</v>
      </c>
      <c r="B955" s="634" t="s">
        <v>23302</v>
      </c>
      <c r="C955" s="634" t="s">
        <v>1898</v>
      </c>
      <c r="D955" s="635" t="s">
        <v>23098</v>
      </c>
    </row>
    <row r="956" spans="1:4" ht="13.5" x14ac:dyDescent="0.25">
      <c r="A956" s="636">
        <v>90962</v>
      </c>
      <c r="B956" s="634" t="s">
        <v>23304</v>
      </c>
      <c r="C956" s="634" t="s">
        <v>1898</v>
      </c>
      <c r="D956" s="635" t="s">
        <v>30945</v>
      </c>
    </row>
    <row r="957" spans="1:4" ht="13.5" x14ac:dyDescent="0.25">
      <c r="A957" s="636">
        <v>90963</v>
      </c>
      <c r="B957" s="634" t="s">
        <v>23305</v>
      </c>
      <c r="C957" s="634" t="s">
        <v>1898</v>
      </c>
      <c r="D957" s="635" t="s">
        <v>30813</v>
      </c>
    </row>
    <row r="958" spans="1:4" ht="13.5" x14ac:dyDescent="0.25">
      <c r="A958" s="636">
        <v>90968</v>
      </c>
      <c r="B958" s="634" t="s">
        <v>23306</v>
      </c>
      <c r="C958" s="634" t="s">
        <v>1898</v>
      </c>
      <c r="D958" s="635" t="s">
        <v>30758</v>
      </c>
    </row>
    <row r="959" spans="1:4" ht="13.5" x14ac:dyDescent="0.25">
      <c r="A959" s="636">
        <v>90969</v>
      </c>
      <c r="B959" s="634" t="s">
        <v>23307</v>
      </c>
      <c r="C959" s="634" t="s">
        <v>1898</v>
      </c>
      <c r="D959" s="635" t="s">
        <v>29980</v>
      </c>
    </row>
    <row r="960" spans="1:4" ht="13.5" x14ac:dyDescent="0.25">
      <c r="A960" s="636">
        <v>90970</v>
      </c>
      <c r="B960" s="634" t="s">
        <v>23308</v>
      </c>
      <c r="C960" s="634" t="s">
        <v>1898</v>
      </c>
      <c r="D960" s="635" t="s">
        <v>29215</v>
      </c>
    </row>
    <row r="961" spans="1:4" ht="13.5" x14ac:dyDescent="0.25">
      <c r="A961" s="636">
        <v>90971</v>
      </c>
      <c r="B961" s="634" t="s">
        <v>23309</v>
      </c>
      <c r="C961" s="634" t="s">
        <v>1898</v>
      </c>
      <c r="D961" s="635" t="s">
        <v>30558</v>
      </c>
    </row>
    <row r="962" spans="1:4" ht="13.5" x14ac:dyDescent="0.25">
      <c r="A962" s="636">
        <v>90975</v>
      </c>
      <c r="B962" s="634" t="s">
        <v>23310</v>
      </c>
      <c r="C962" s="634" t="s">
        <v>1898</v>
      </c>
      <c r="D962" s="635" t="s">
        <v>30534</v>
      </c>
    </row>
    <row r="963" spans="1:4" ht="13.5" x14ac:dyDescent="0.25">
      <c r="A963" s="636">
        <v>90976</v>
      </c>
      <c r="B963" s="634" t="s">
        <v>23311</v>
      </c>
      <c r="C963" s="634" t="s">
        <v>1898</v>
      </c>
      <c r="D963" s="635" t="s">
        <v>41898</v>
      </c>
    </row>
    <row r="964" spans="1:4" ht="13.5" x14ac:dyDescent="0.25">
      <c r="A964" s="636">
        <v>90977</v>
      </c>
      <c r="B964" s="634" t="s">
        <v>23312</v>
      </c>
      <c r="C964" s="634" t="s">
        <v>1898</v>
      </c>
      <c r="D964" s="635" t="s">
        <v>41983</v>
      </c>
    </row>
    <row r="965" spans="1:4" ht="13.5" x14ac:dyDescent="0.25">
      <c r="A965" s="636">
        <v>90978</v>
      </c>
      <c r="B965" s="634" t="s">
        <v>23313</v>
      </c>
      <c r="C965" s="634" t="s">
        <v>1898</v>
      </c>
      <c r="D965" s="635" t="s">
        <v>41984</v>
      </c>
    </row>
    <row r="966" spans="1:4" ht="13.5" x14ac:dyDescent="0.25">
      <c r="A966" s="636">
        <v>90992</v>
      </c>
      <c r="B966" s="634" t="s">
        <v>23314</v>
      </c>
      <c r="C966" s="634" t="s">
        <v>1898</v>
      </c>
      <c r="D966" s="635" t="s">
        <v>23974</v>
      </c>
    </row>
    <row r="967" spans="1:4" ht="13.5" x14ac:dyDescent="0.25">
      <c r="A967" s="636">
        <v>90993</v>
      </c>
      <c r="B967" s="634" t="s">
        <v>23315</v>
      </c>
      <c r="C967" s="634" t="s">
        <v>1898</v>
      </c>
      <c r="D967" s="635" t="s">
        <v>23104</v>
      </c>
    </row>
    <row r="968" spans="1:4" ht="13.5" x14ac:dyDescent="0.25">
      <c r="A968" s="636">
        <v>90994</v>
      </c>
      <c r="B968" s="634" t="s">
        <v>23316</v>
      </c>
      <c r="C968" s="634" t="s">
        <v>1898</v>
      </c>
      <c r="D968" s="635" t="s">
        <v>29643</v>
      </c>
    </row>
    <row r="969" spans="1:4" ht="13.5" x14ac:dyDescent="0.25">
      <c r="A969" s="636">
        <v>90995</v>
      </c>
      <c r="B969" s="634" t="s">
        <v>23317</v>
      </c>
      <c r="C969" s="634" t="s">
        <v>1898</v>
      </c>
      <c r="D969" s="635" t="s">
        <v>30393</v>
      </c>
    </row>
    <row r="970" spans="1:4" ht="13.5" x14ac:dyDescent="0.25">
      <c r="A970" s="636">
        <v>91021</v>
      </c>
      <c r="B970" s="634" t="s">
        <v>23318</v>
      </c>
      <c r="C970" s="634" t="s">
        <v>1898</v>
      </c>
      <c r="D970" s="635" t="s">
        <v>25957</v>
      </c>
    </row>
    <row r="971" spans="1:4" ht="13.5" x14ac:dyDescent="0.25">
      <c r="A971" s="636">
        <v>91026</v>
      </c>
      <c r="B971" s="634" t="s">
        <v>23319</v>
      </c>
      <c r="C971" s="634" t="s">
        <v>1898</v>
      </c>
      <c r="D971" s="635" t="s">
        <v>41985</v>
      </c>
    </row>
    <row r="972" spans="1:4" ht="13.5" x14ac:dyDescent="0.25">
      <c r="A972" s="636">
        <v>91027</v>
      </c>
      <c r="B972" s="634" t="s">
        <v>23320</v>
      </c>
      <c r="C972" s="634" t="s">
        <v>1898</v>
      </c>
      <c r="D972" s="635" t="s">
        <v>25959</v>
      </c>
    </row>
    <row r="973" spans="1:4" ht="13.5" x14ac:dyDescent="0.25">
      <c r="A973" s="636">
        <v>91028</v>
      </c>
      <c r="B973" s="634" t="s">
        <v>23321</v>
      </c>
      <c r="C973" s="634" t="s">
        <v>1898</v>
      </c>
      <c r="D973" s="635" t="s">
        <v>41305</v>
      </c>
    </row>
    <row r="974" spans="1:4" ht="13.5" x14ac:dyDescent="0.25">
      <c r="A974" s="636">
        <v>91029</v>
      </c>
      <c r="B974" s="634" t="s">
        <v>23322</v>
      </c>
      <c r="C974" s="634" t="s">
        <v>1898</v>
      </c>
      <c r="D974" s="635" t="s">
        <v>41986</v>
      </c>
    </row>
    <row r="975" spans="1:4" ht="13.5" x14ac:dyDescent="0.25">
      <c r="A975" s="636">
        <v>91030</v>
      </c>
      <c r="B975" s="634" t="s">
        <v>23323</v>
      </c>
      <c r="C975" s="634" t="s">
        <v>1898</v>
      </c>
      <c r="D975" s="635" t="s">
        <v>41987</v>
      </c>
    </row>
    <row r="976" spans="1:4" ht="13.5" x14ac:dyDescent="0.25">
      <c r="A976" s="636">
        <v>91273</v>
      </c>
      <c r="B976" s="634" t="s">
        <v>23324</v>
      </c>
      <c r="C976" s="634" t="s">
        <v>1898</v>
      </c>
      <c r="D976" s="635" t="s">
        <v>23145</v>
      </c>
    </row>
    <row r="977" spans="1:4" ht="13.5" x14ac:dyDescent="0.25">
      <c r="A977" s="636">
        <v>91274</v>
      </c>
      <c r="B977" s="634" t="s">
        <v>23326</v>
      </c>
      <c r="C977" s="634" t="s">
        <v>1898</v>
      </c>
      <c r="D977" s="635" t="s">
        <v>23092</v>
      </c>
    </row>
    <row r="978" spans="1:4" ht="13.5" x14ac:dyDescent="0.25">
      <c r="A978" s="636">
        <v>91275</v>
      </c>
      <c r="B978" s="634" t="s">
        <v>23327</v>
      </c>
      <c r="C978" s="634" t="s">
        <v>1898</v>
      </c>
      <c r="D978" s="635" t="s">
        <v>25620</v>
      </c>
    </row>
    <row r="979" spans="1:4" ht="13.5" x14ac:dyDescent="0.25">
      <c r="A979" s="636">
        <v>91276</v>
      </c>
      <c r="B979" s="634" t="s">
        <v>23328</v>
      </c>
      <c r="C979" s="634" t="s">
        <v>1898</v>
      </c>
      <c r="D979" s="635" t="s">
        <v>30328</v>
      </c>
    </row>
    <row r="980" spans="1:4" ht="13.5" x14ac:dyDescent="0.25">
      <c r="A980" s="636">
        <v>91279</v>
      </c>
      <c r="B980" s="634" t="s">
        <v>23329</v>
      </c>
      <c r="C980" s="634" t="s">
        <v>1898</v>
      </c>
      <c r="D980" s="635" t="s">
        <v>23342</v>
      </c>
    </row>
    <row r="981" spans="1:4" ht="13.5" x14ac:dyDescent="0.25">
      <c r="A981" s="636">
        <v>91280</v>
      </c>
      <c r="B981" s="634" t="s">
        <v>23330</v>
      </c>
      <c r="C981" s="634" t="s">
        <v>1898</v>
      </c>
      <c r="D981" s="635" t="s">
        <v>22922</v>
      </c>
    </row>
    <row r="982" spans="1:4" ht="13.5" x14ac:dyDescent="0.25">
      <c r="A982" s="636">
        <v>91281</v>
      </c>
      <c r="B982" s="634" t="s">
        <v>23331</v>
      </c>
      <c r="C982" s="634" t="s">
        <v>1898</v>
      </c>
      <c r="D982" s="635" t="s">
        <v>25954</v>
      </c>
    </row>
    <row r="983" spans="1:4" ht="13.5" x14ac:dyDescent="0.25">
      <c r="A983" s="636">
        <v>91282</v>
      </c>
      <c r="B983" s="634" t="s">
        <v>23332</v>
      </c>
      <c r="C983" s="634" t="s">
        <v>1898</v>
      </c>
      <c r="D983" s="635" t="s">
        <v>27183</v>
      </c>
    </row>
    <row r="984" spans="1:4" ht="13.5" x14ac:dyDescent="0.25">
      <c r="A984" s="636">
        <v>91354</v>
      </c>
      <c r="B984" s="634" t="s">
        <v>23333</v>
      </c>
      <c r="C984" s="634" t="s">
        <v>1898</v>
      </c>
      <c r="D984" s="635" t="s">
        <v>28951</v>
      </c>
    </row>
    <row r="985" spans="1:4" ht="13.5" x14ac:dyDescent="0.25">
      <c r="A985" s="636">
        <v>91355</v>
      </c>
      <c r="B985" s="634" t="s">
        <v>23334</v>
      </c>
      <c r="C985" s="634" t="s">
        <v>1898</v>
      </c>
      <c r="D985" s="635" t="s">
        <v>30017</v>
      </c>
    </row>
    <row r="986" spans="1:4" ht="13.5" x14ac:dyDescent="0.25">
      <c r="A986" s="636">
        <v>91356</v>
      </c>
      <c r="B986" s="634" t="s">
        <v>23335</v>
      </c>
      <c r="C986" s="634" t="s">
        <v>1898</v>
      </c>
      <c r="D986" s="635" t="s">
        <v>28423</v>
      </c>
    </row>
    <row r="987" spans="1:4" ht="13.5" x14ac:dyDescent="0.25">
      <c r="A987" s="636">
        <v>91359</v>
      </c>
      <c r="B987" s="634" t="s">
        <v>23336</v>
      </c>
      <c r="C987" s="634" t="s">
        <v>1898</v>
      </c>
      <c r="D987" s="635" t="s">
        <v>41938</v>
      </c>
    </row>
    <row r="988" spans="1:4" ht="13.5" x14ac:dyDescent="0.25">
      <c r="A988" s="636">
        <v>91360</v>
      </c>
      <c r="B988" s="634" t="s">
        <v>23337</v>
      </c>
      <c r="C988" s="634" t="s">
        <v>1898</v>
      </c>
      <c r="D988" s="635" t="s">
        <v>41988</v>
      </c>
    </row>
    <row r="989" spans="1:4" ht="13.5" x14ac:dyDescent="0.25">
      <c r="A989" s="636">
        <v>91361</v>
      </c>
      <c r="B989" s="634" t="s">
        <v>23338</v>
      </c>
      <c r="C989" s="634" t="s">
        <v>1898</v>
      </c>
      <c r="D989" s="635" t="s">
        <v>29965</v>
      </c>
    </row>
    <row r="990" spans="1:4" ht="13.5" x14ac:dyDescent="0.25">
      <c r="A990" s="636">
        <v>91367</v>
      </c>
      <c r="B990" s="634" t="s">
        <v>23339</v>
      </c>
      <c r="C990" s="634" t="s">
        <v>1898</v>
      </c>
      <c r="D990" s="635" t="s">
        <v>30521</v>
      </c>
    </row>
    <row r="991" spans="1:4" ht="13.5" x14ac:dyDescent="0.25">
      <c r="A991" s="636">
        <v>91368</v>
      </c>
      <c r="B991" s="634" t="s">
        <v>23340</v>
      </c>
      <c r="C991" s="634" t="s">
        <v>1898</v>
      </c>
      <c r="D991" s="635" t="s">
        <v>30025</v>
      </c>
    </row>
    <row r="992" spans="1:4" ht="13.5" x14ac:dyDescent="0.25">
      <c r="A992" s="636">
        <v>91369</v>
      </c>
      <c r="B992" s="634" t="s">
        <v>23341</v>
      </c>
      <c r="C992" s="634" t="s">
        <v>1898</v>
      </c>
      <c r="D992" s="635" t="s">
        <v>41989</v>
      </c>
    </row>
    <row r="993" spans="1:4" ht="13.5" x14ac:dyDescent="0.25">
      <c r="A993" s="636">
        <v>91375</v>
      </c>
      <c r="B993" s="634" t="s">
        <v>23343</v>
      </c>
      <c r="C993" s="634" t="s">
        <v>1898</v>
      </c>
      <c r="D993" s="635" t="s">
        <v>41990</v>
      </c>
    </row>
    <row r="994" spans="1:4" ht="13.5" x14ac:dyDescent="0.25">
      <c r="A994" s="636">
        <v>91376</v>
      </c>
      <c r="B994" s="634" t="s">
        <v>23344</v>
      </c>
      <c r="C994" s="634" t="s">
        <v>1898</v>
      </c>
      <c r="D994" s="635" t="s">
        <v>41991</v>
      </c>
    </row>
    <row r="995" spans="1:4" ht="13.5" x14ac:dyDescent="0.25">
      <c r="A995" s="636">
        <v>91377</v>
      </c>
      <c r="B995" s="634" t="s">
        <v>23345</v>
      </c>
      <c r="C995" s="634" t="s">
        <v>1898</v>
      </c>
      <c r="D995" s="635" t="s">
        <v>23218</v>
      </c>
    </row>
    <row r="996" spans="1:4" ht="13.5" x14ac:dyDescent="0.25">
      <c r="A996" s="636">
        <v>91380</v>
      </c>
      <c r="B996" s="634" t="s">
        <v>23346</v>
      </c>
      <c r="C996" s="634" t="s">
        <v>1898</v>
      </c>
      <c r="D996" s="635" t="s">
        <v>41992</v>
      </c>
    </row>
    <row r="997" spans="1:4" ht="13.5" x14ac:dyDescent="0.25">
      <c r="A997" s="636">
        <v>91381</v>
      </c>
      <c r="B997" s="634" t="s">
        <v>23347</v>
      </c>
      <c r="C997" s="634" t="s">
        <v>1898</v>
      </c>
      <c r="D997" s="635" t="s">
        <v>29981</v>
      </c>
    </row>
    <row r="998" spans="1:4" ht="13.5" x14ac:dyDescent="0.25">
      <c r="A998" s="636">
        <v>91382</v>
      </c>
      <c r="B998" s="634" t="s">
        <v>23348</v>
      </c>
      <c r="C998" s="634" t="s">
        <v>1898</v>
      </c>
      <c r="D998" s="635" t="s">
        <v>25109</v>
      </c>
    </row>
    <row r="999" spans="1:4" ht="13.5" x14ac:dyDescent="0.25">
      <c r="A999" s="636">
        <v>91383</v>
      </c>
      <c r="B999" s="634" t="s">
        <v>23350</v>
      </c>
      <c r="C999" s="634" t="s">
        <v>1898</v>
      </c>
      <c r="D999" s="635" t="s">
        <v>41993</v>
      </c>
    </row>
    <row r="1000" spans="1:4" ht="13.5" x14ac:dyDescent="0.25">
      <c r="A1000" s="636">
        <v>91384</v>
      </c>
      <c r="B1000" s="634" t="s">
        <v>23351</v>
      </c>
      <c r="C1000" s="634" t="s">
        <v>1898</v>
      </c>
      <c r="D1000" s="635" t="s">
        <v>41994</v>
      </c>
    </row>
    <row r="1001" spans="1:4" ht="13.5" x14ac:dyDescent="0.25">
      <c r="A1001" s="636">
        <v>91390</v>
      </c>
      <c r="B1001" s="634" t="s">
        <v>23352</v>
      </c>
      <c r="C1001" s="634" t="s">
        <v>1898</v>
      </c>
      <c r="D1001" s="635" t="s">
        <v>30048</v>
      </c>
    </row>
    <row r="1002" spans="1:4" ht="13.5" x14ac:dyDescent="0.25">
      <c r="A1002" s="636">
        <v>91391</v>
      </c>
      <c r="B1002" s="634" t="s">
        <v>23353</v>
      </c>
      <c r="C1002" s="634" t="s">
        <v>1898</v>
      </c>
      <c r="D1002" s="635" t="s">
        <v>41995</v>
      </c>
    </row>
    <row r="1003" spans="1:4" ht="13.5" x14ac:dyDescent="0.25">
      <c r="A1003" s="636">
        <v>91392</v>
      </c>
      <c r="B1003" s="634" t="s">
        <v>23354</v>
      </c>
      <c r="C1003" s="634" t="s">
        <v>1898</v>
      </c>
      <c r="D1003" s="635" t="s">
        <v>41996</v>
      </c>
    </row>
    <row r="1004" spans="1:4" ht="13.5" x14ac:dyDescent="0.25">
      <c r="A1004" s="636">
        <v>91396</v>
      </c>
      <c r="B1004" s="634" t="s">
        <v>23355</v>
      </c>
      <c r="C1004" s="634" t="s">
        <v>1898</v>
      </c>
      <c r="D1004" s="635" t="s">
        <v>30479</v>
      </c>
    </row>
    <row r="1005" spans="1:4" ht="13.5" x14ac:dyDescent="0.25">
      <c r="A1005" s="636">
        <v>91397</v>
      </c>
      <c r="B1005" s="634" t="s">
        <v>23356</v>
      </c>
      <c r="C1005" s="634" t="s">
        <v>1898</v>
      </c>
      <c r="D1005" s="635" t="s">
        <v>41997</v>
      </c>
    </row>
    <row r="1006" spans="1:4" ht="13.5" x14ac:dyDescent="0.25">
      <c r="A1006" s="636">
        <v>91398</v>
      </c>
      <c r="B1006" s="634" t="s">
        <v>23357</v>
      </c>
      <c r="C1006" s="634" t="s">
        <v>1898</v>
      </c>
      <c r="D1006" s="635" t="s">
        <v>41998</v>
      </c>
    </row>
    <row r="1007" spans="1:4" ht="13.5" x14ac:dyDescent="0.25">
      <c r="A1007" s="636">
        <v>91402</v>
      </c>
      <c r="B1007" s="634" t="s">
        <v>23358</v>
      </c>
      <c r="C1007" s="634" t="s">
        <v>1898</v>
      </c>
      <c r="D1007" s="635" t="s">
        <v>24471</v>
      </c>
    </row>
    <row r="1008" spans="1:4" ht="13.5" x14ac:dyDescent="0.25">
      <c r="A1008" s="636">
        <v>91466</v>
      </c>
      <c r="B1008" s="634" t="s">
        <v>23359</v>
      </c>
      <c r="C1008" s="634" t="s">
        <v>1898</v>
      </c>
      <c r="D1008" s="635" t="s">
        <v>30928</v>
      </c>
    </row>
    <row r="1009" spans="1:4" ht="13.5" x14ac:dyDescent="0.25">
      <c r="A1009" s="636">
        <v>91467</v>
      </c>
      <c r="B1009" s="634" t="s">
        <v>23360</v>
      </c>
      <c r="C1009" s="634" t="s">
        <v>1898</v>
      </c>
      <c r="D1009" s="635" t="s">
        <v>41859</v>
      </c>
    </row>
    <row r="1010" spans="1:4" ht="13.5" x14ac:dyDescent="0.25">
      <c r="A1010" s="636">
        <v>91468</v>
      </c>
      <c r="B1010" s="634" t="s">
        <v>23361</v>
      </c>
      <c r="C1010" s="634" t="s">
        <v>1898</v>
      </c>
      <c r="D1010" s="635" t="s">
        <v>41999</v>
      </c>
    </row>
    <row r="1011" spans="1:4" ht="13.5" x14ac:dyDescent="0.25">
      <c r="A1011" s="636">
        <v>91469</v>
      </c>
      <c r="B1011" s="634" t="s">
        <v>23362</v>
      </c>
      <c r="C1011" s="634" t="s">
        <v>1898</v>
      </c>
      <c r="D1011" s="635" t="s">
        <v>26609</v>
      </c>
    </row>
    <row r="1012" spans="1:4" ht="13.5" x14ac:dyDescent="0.25">
      <c r="A1012" s="636">
        <v>91484</v>
      </c>
      <c r="B1012" s="634" t="s">
        <v>23363</v>
      </c>
      <c r="C1012" s="634" t="s">
        <v>1898</v>
      </c>
      <c r="D1012" s="635" t="s">
        <v>42000</v>
      </c>
    </row>
    <row r="1013" spans="1:4" ht="13.5" x14ac:dyDescent="0.25">
      <c r="A1013" s="636">
        <v>91485</v>
      </c>
      <c r="B1013" s="634" t="s">
        <v>23364</v>
      </c>
      <c r="C1013" s="634" t="s">
        <v>1898</v>
      </c>
      <c r="D1013" s="635" t="s">
        <v>42001</v>
      </c>
    </row>
    <row r="1014" spans="1:4" ht="13.5" x14ac:dyDescent="0.25">
      <c r="A1014" s="636">
        <v>91529</v>
      </c>
      <c r="B1014" s="634" t="s">
        <v>23365</v>
      </c>
      <c r="C1014" s="634" t="s">
        <v>1898</v>
      </c>
      <c r="D1014" s="635" t="s">
        <v>23342</v>
      </c>
    </row>
    <row r="1015" spans="1:4" ht="13.5" x14ac:dyDescent="0.25">
      <c r="A1015" s="636">
        <v>91530</v>
      </c>
      <c r="B1015" s="634" t="s">
        <v>23366</v>
      </c>
      <c r="C1015" s="634" t="s">
        <v>1898</v>
      </c>
      <c r="D1015" s="635" t="s">
        <v>25621</v>
      </c>
    </row>
    <row r="1016" spans="1:4" ht="13.5" x14ac:dyDescent="0.25">
      <c r="A1016" s="636">
        <v>91531</v>
      </c>
      <c r="B1016" s="634" t="s">
        <v>23367</v>
      </c>
      <c r="C1016" s="634" t="s">
        <v>1898</v>
      </c>
      <c r="D1016" s="635" t="s">
        <v>25954</v>
      </c>
    </row>
    <row r="1017" spans="1:4" ht="13.5" x14ac:dyDescent="0.25">
      <c r="A1017" s="636">
        <v>91532</v>
      </c>
      <c r="B1017" s="634" t="s">
        <v>23368</v>
      </c>
      <c r="C1017" s="634" t="s">
        <v>1898</v>
      </c>
      <c r="D1017" s="635" t="s">
        <v>30359</v>
      </c>
    </row>
    <row r="1018" spans="1:4" ht="13.5" x14ac:dyDescent="0.25">
      <c r="A1018" s="636">
        <v>91629</v>
      </c>
      <c r="B1018" s="634" t="s">
        <v>23369</v>
      </c>
      <c r="C1018" s="634" t="s">
        <v>1898</v>
      </c>
      <c r="D1018" s="635" t="s">
        <v>29233</v>
      </c>
    </row>
    <row r="1019" spans="1:4" ht="13.5" x14ac:dyDescent="0.25">
      <c r="A1019" s="636">
        <v>91630</v>
      </c>
      <c r="B1019" s="634" t="s">
        <v>23370</v>
      </c>
      <c r="C1019" s="634" t="s">
        <v>1898</v>
      </c>
      <c r="D1019" s="635" t="s">
        <v>27661</v>
      </c>
    </row>
    <row r="1020" spans="1:4" ht="13.5" x14ac:dyDescent="0.25">
      <c r="A1020" s="636">
        <v>91631</v>
      </c>
      <c r="B1020" s="634" t="s">
        <v>23371</v>
      </c>
      <c r="C1020" s="634" t="s">
        <v>1898</v>
      </c>
      <c r="D1020" s="635" t="s">
        <v>41695</v>
      </c>
    </row>
    <row r="1021" spans="1:4" ht="13.5" x14ac:dyDescent="0.25">
      <c r="A1021" s="636">
        <v>91632</v>
      </c>
      <c r="B1021" s="634" t="s">
        <v>23373</v>
      </c>
      <c r="C1021" s="634" t="s">
        <v>1898</v>
      </c>
      <c r="D1021" s="635" t="s">
        <v>42002</v>
      </c>
    </row>
    <row r="1022" spans="1:4" ht="13.5" x14ac:dyDescent="0.25">
      <c r="A1022" s="636">
        <v>91633</v>
      </c>
      <c r="B1022" s="634" t="s">
        <v>23374</v>
      </c>
      <c r="C1022" s="634" t="s">
        <v>1898</v>
      </c>
      <c r="D1022" s="635" t="s">
        <v>42003</v>
      </c>
    </row>
    <row r="1023" spans="1:4" ht="13.5" x14ac:dyDescent="0.25">
      <c r="A1023" s="636">
        <v>91640</v>
      </c>
      <c r="B1023" s="634" t="s">
        <v>23375</v>
      </c>
      <c r="C1023" s="634" t="s">
        <v>1898</v>
      </c>
      <c r="D1023" s="635" t="s">
        <v>42004</v>
      </c>
    </row>
    <row r="1024" spans="1:4" ht="13.5" x14ac:dyDescent="0.25">
      <c r="A1024" s="636">
        <v>91641</v>
      </c>
      <c r="B1024" s="634" t="s">
        <v>23376</v>
      </c>
      <c r="C1024" s="634" t="s">
        <v>1898</v>
      </c>
      <c r="D1024" s="635" t="s">
        <v>27325</v>
      </c>
    </row>
    <row r="1025" spans="1:4" ht="13.5" x14ac:dyDescent="0.25">
      <c r="A1025" s="636">
        <v>91642</v>
      </c>
      <c r="B1025" s="634" t="s">
        <v>23377</v>
      </c>
      <c r="C1025" s="634" t="s">
        <v>1898</v>
      </c>
      <c r="D1025" s="635" t="s">
        <v>41298</v>
      </c>
    </row>
    <row r="1026" spans="1:4" ht="13.5" x14ac:dyDescent="0.25">
      <c r="A1026" s="636">
        <v>91643</v>
      </c>
      <c r="B1026" s="634" t="s">
        <v>23378</v>
      </c>
      <c r="C1026" s="634" t="s">
        <v>1898</v>
      </c>
      <c r="D1026" s="635" t="s">
        <v>42005</v>
      </c>
    </row>
    <row r="1027" spans="1:4" ht="13.5" x14ac:dyDescent="0.25">
      <c r="A1027" s="636">
        <v>91644</v>
      </c>
      <c r="B1027" s="634" t="s">
        <v>23379</v>
      </c>
      <c r="C1027" s="634" t="s">
        <v>1898</v>
      </c>
      <c r="D1027" s="635" t="s">
        <v>42006</v>
      </c>
    </row>
    <row r="1028" spans="1:4" ht="13.5" x14ac:dyDescent="0.25">
      <c r="A1028" s="636">
        <v>91688</v>
      </c>
      <c r="B1028" s="634" t="s">
        <v>23380</v>
      </c>
      <c r="C1028" s="634" t="s">
        <v>1898</v>
      </c>
      <c r="D1028" s="635" t="s">
        <v>22922</v>
      </c>
    </row>
    <row r="1029" spans="1:4" ht="13.5" x14ac:dyDescent="0.25">
      <c r="A1029" s="636">
        <v>91689</v>
      </c>
      <c r="B1029" s="634" t="s">
        <v>23381</v>
      </c>
      <c r="C1029" s="634" t="s">
        <v>1898</v>
      </c>
      <c r="D1029" s="635" t="s">
        <v>42007</v>
      </c>
    </row>
    <row r="1030" spans="1:4" ht="13.5" x14ac:dyDescent="0.25">
      <c r="A1030" s="636">
        <v>91690</v>
      </c>
      <c r="B1030" s="634" t="s">
        <v>23383</v>
      </c>
      <c r="C1030" s="634" t="s">
        <v>1898</v>
      </c>
      <c r="D1030" s="635" t="s">
        <v>22798</v>
      </c>
    </row>
    <row r="1031" spans="1:4" ht="13.5" x14ac:dyDescent="0.25">
      <c r="A1031" s="636">
        <v>91691</v>
      </c>
      <c r="B1031" s="634" t="s">
        <v>23384</v>
      </c>
      <c r="C1031" s="634" t="s">
        <v>1898</v>
      </c>
      <c r="D1031" s="635" t="s">
        <v>27828</v>
      </c>
    </row>
    <row r="1032" spans="1:4" ht="13.5" x14ac:dyDescent="0.25">
      <c r="A1032" s="636">
        <v>92040</v>
      </c>
      <c r="B1032" s="634" t="s">
        <v>23385</v>
      </c>
      <c r="C1032" s="634" t="s">
        <v>1898</v>
      </c>
      <c r="D1032" s="635" t="s">
        <v>29931</v>
      </c>
    </row>
    <row r="1033" spans="1:4" ht="13.5" x14ac:dyDescent="0.25">
      <c r="A1033" s="636">
        <v>92041</v>
      </c>
      <c r="B1033" s="634" t="s">
        <v>23386</v>
      </c>
      <c r="C1033" s="634" t="s">
        <v>1898</v>
      </c>
      <c r="D1033" s="635" t="s">
        <v>26962</v>
      </c>
    </row>
    <row r="1034" spans="1:4" ht="13.5" x14ac:dyDescent="0.25">
      <c r="A1034" s="636">
        <v>92042</v>
      </c>
      <c r="B1034" s="634" t="s">
        <v>23387</v>
      </c>
      <c r="C1034" s="634" t="s">
        <v>1898</v>
      </c>
      <c r="D1034" s="635" t="s">
        <v>30434</v>
      </c>
    </row>
    <row r="1035" spans="1:4" ht="13.5" x14ac:dyDescent="0.25">
      <c r="A1035" s="636">
        <v>92101</v>
      </c>
      <c r="B1035" s="634" t="s">
        <v>23388</v>
      </c>
      <c r="C1035" s="634" t="s">
        <v>1898</v>
      </c>
      <c r="D1035" s="635" t="s">
        <v>42008</v>
      </c>
    </row>
    <row r="1036" spans="1:4" ht="13.5" x14ac:dyDescent="0.25">
      <c r="A1036" s="636">
        <v>92102</v>
      </c>
      <c r="B1036" s="634" t="s">
        <v>23389</v>
      </c>
      <c r="C1036" s="634" t="s">
        <v>1898</v>
      </c>
      <c r="D1036" s="635" t="s">
        <v>42009</v>
      </c>
    </row>
    <row r="1037" spans="1:4" ht="13.5" x14ac:dyDescent="0.25">
      <c r="A1037" s="636">
        <v>92103</v>
      </c>
      <c r="B1037" s="634" t="s">
        <v>23390</v>
      </c>
      <c r="C1037" s="634" t="s">
        <v>1898</v>
      </c>
      <c r="D1037" s="635" t="s">
        <v>29981</v>
      </c>
    </row>
    <row r="1038" spans="1:4" ht="13.5" x14ac:dyDescent="0.25">
      <c r="A1038" s="636">
        <v>92104</v>
      </c>
      <c r="B1038" s="634" t="s">
        <v>23391</v>
      </c>
      <c r="C1038" s="634" t="s">
        <v>1898</v>
      </c>
      <c r="D1038" s="635" t="s">
        <v>30414</v>
      </c>
    </row>
    <row r="1039" spans="1:4" ht="13.5" x14ac:dyDescent="0.25">
      <c r="A1039" s="636">
        <v>92105</v>
      </c>
      <c r="B1039" s="634" t="s">
        <v>23392</v>
      </c>
      <c r="C1039" s="634" t="s">
        <v>1898</v>
      </c>
      <c r="D1039" s="635" t="s">
        <v>41883</v>
      </c>
    </row>
    <row r="1040" spans="1:4" ht="13.5" x14ac:dyDescent="0.25">
      <c r="A1040" s="636">
        <v>92108</v>
      </c>
      <c r="B1040" s="634" t="s">
        <v>23393</v>
      </c>
      <c r="C1040" s="634" t="s">
        <v>1898</v>
      </c>
      <c r="D1040" s="635" t="s">
        <v>22549</v>
      </c>
    </row>
    <row r="1041" spans="1:4" ht="13.5" x14ac:dyDescent="0.25">
      <c r="A1041" s="636">
        <v>92109</v>
      </c>
      <c r="B1041" s="634" t="s">
        <v>23394</v>
      </c>
      <c r="C1041" s="634" t="s">
        <v>1898</v>
      </c>
      <c r="D1041" s="635" t="s">
        <v>25621</v>
      </c>
    </row>
    <row r="1042" spans="1:4" ht="13.5" x14ac:dyDescent="0.25">
      <c r="A1042" s="636">
        <v>92110</v>
      </c>
      <c r="B1042" s="634" t="s">
        <v>23395</v>
      </c>
      <c r="C1042" s="634" t="s">
        <v>1898</v>
      </c>
      <c r="D1042" s="635" t="s">
        <v>28459</v>
      </c>
    </row>
    <row r="1043" spans="1:4" ht="13.5" x14ac:dyDescent="0.25">
      <c r="A1043" s="636">
        <v>92111</v>
      </c>
      <c r="B1043" s="634" t="s">
        <v>23397</v>
      </c>
      <c r="C1043" s="634" t="s">
        <v>1898</v>
      </c>
      <c r="D1043" s="635" t="s">
        <v>26748</v>
      </c>
    </row>
    <row r="1044" spans="1:4" ht="13.5" x14ac:dyDescent="0.25">
      <c r="A1044" s="636">
        <v>92114</v>
      </c>
      <c r="B1044" s="634" t="s">
        <v>23398</v>
      </c>
      <c r="C1044" s="634" t="s">
        <v>1898</v>
      </c>
      <c r="D1044" s="635" t="s">
        <v>26583</v>
      </c>
    </row>
    <row r="1045" spans="1:4" ht="13.5" x14ac:dyDescent="0.25">
      <c r="A1045" s="636">
        <v>92115</v>
      </c>
      <c r="B1045" s="634" t="s">
        <v>23399</v>
      </c>
      <c r="C1045" s="634" t="s">
        <v>1898</v>
      </c>
      <c r="D1045" s="635" t="s">
        <v>23382</v>
      </c>
    </row>
    <row r="1046" spans="1:4" ht="13.5" x14ac:dyDescent="0.25">
      <c r="A1046" s="636">
        <v>92116</v>
      </c>
      <c r="B1046" s="634" t="s">
        <v>23400</v>
      </c>
      <c r="C1046" s="634" t="s">
        <v>1898</v>
      </c>
      <c r="D1046" s="635" t="s">
        <v>23581</v>
      </c>
    </row>
    <row r="1047" spans="1:4" ht="13.5" x14ac:dyDescent="0.25">
      <c r="A1047" s="636">
        <v>92133</v>
      </c>
      <c r="B1047" s="634" t="s">
        <v>23401</v>
      </c>
      <c r="C1047" s="634" t="s">
        <v>1898</v>
      </c>
      <c r="D1047" s="635" t="s">
        <v>42010</v>
      </c>
    </row>
    <row r="1048" spans="1:4" ht="13.5" x14ac:dyDescent="0.25">
      <c r="A1048" s="636">
        <v>92134</v>
      </c>
      <c r="B1048" s="634" t="s">
        <v>23402</v>
      </c>
      <c r="C1048" s="634" t="s">
        <v>1898</v>
      </c>
      <c r="D1048" s="635" t="s">
        <v>42011</v>
      </c>
    </row>
    <row r="1049" spans="1:4" ht="13.5" x14ac:dyDescent="0.25">
      <c r="A1049" s="636">
        <v>92135</v>
      </c>
      <c r="B1049" s="634" t="s">
        <v>23403</v>
      </c>
      <c r="C1049" s="634" t="s">
        <v>1898</v>
      </c>
      <c r="D1049" s="635" t="s">
        <v>30767</v>
      </c>
    </row>
    <row r="1050" spans="1:4" ht="13.5" x14ac:dyDescent="0.25">
      <c r="A1050" s="636">
        <v>92136</v>
      </c>
      <c r="B1050" s="634" t="s">
        <v>23404</v>
      </c>
      <c r="C1050" s="634" t="s">
        <v>1898</v>
      </c>
      <c r="D1050" s="635" t="s">
        <v>42012</v>
      </c>
    </row>
    <row r="1051" spans="1:4" ht="13.5" x14ac:dyDescent="0.25">
      <c r="A1051" s="636">
        <v>92137</v>
      </c>
      <c r="B1051" s="634" t="s">
        <v>23405</v>
      </c>
      <c r="C1051" s="634" t="s">
        <v>1898</v>
      </c>
      <c r="D1051" s="635" t="s">
        <v>42013</v>
      </c>
    </row>
    <row r="1052" spans="1:4" ht="13.5" x14ac:dyDescent="0.25">
      <c r="A1052" s="636">
        <v>92140</v>
      </c>
      <c r="B1052" s="634" t="s">
        <v>23406</v>
      </c>
      <c r="C1052" s="634" t="s">
        <v>1898</v>
      </c>
      <c r="D1052" s="635" t="s">
        <v>26956</v>
      </c>
    </row>
    <row r="1053" spans="1:4" ht="13.5" x14ac:dyDescent="0.25">
      <c r="A1053" s="636">
        <v>92141</v>
      </c>
      <c r="B1053" s="634" t="s">
        <v>23407</v>
      </c>
      <c r="C1053" s="634" t="s">
        <v>1898</v>
      </c>
      <c r="D1053" s="635" t="s">
        <v>28444</v>
      </c>
    </row>
    <row r="1054" spans="1:4" ht="13.5" x14ac:dyDescent="0.25">
      <c r="A1054" s="636">
        <v>92142</v>
      </c>
      <c r="B1054" s="634" t="s">
        <v>23408</v>
      </c>
      <c r="C1054" s="634" t="s">
        <v>1898</v>
      </c>
      <c r="D1054" s="635" t="s">
        <v>23265</v>
      </c>
    </row>
    <row r="1055" spans="1:4" ht="13.5" x14ac:dyDescent="0.25">
      <c r="A1055" s="636">
        <v>92143</v>
      </c>
      <c r="B1055" s="634" t="s">
        <v>23409</v>
      </c>
      <c r="C1055" s="634" t="s">
        <v>1898</v>
      </c>
      <c r="D1055" s="635" t="s">
        <v>28463</v>
      </c>
    </row>
    <row r="1056" spans="1:4" ht="13.5" x14ac:dyDescent="0.25">
      <c r="A1056" s="636">
        <v>92144</v>
      </c>
      <c r="B1056" s="634" t="s">
        <v>23410</v>
      </c>
      <c r="C1056" s="634" t="s">
        <v>1898</v>
      </c>
      <c r="D1056" s="635" t="s">
        <v>42014</v>
      </c>
    </row>
    <row r="1057" spans="1:4" ht="13.5" x14ac:dyDescent="0.25">
      <c r="A1057" s="636">
        <v>92237</v>
      </c>
      <c r="B1057" s="634" t="s">
        <v>23411</v>
      </c>
      <c r="C1057" s="634" t="s">
        <v>1898</v>
      </c>
      <c r="D1057" s="635" t="s">
        <v>42015</v>
      </c>
    </row>
    <row r="1058" spans="1:4" ht="13.5" x14ac:dyDescent="0.25">
      <c r="A1058" s="636">
        <v>92238</v>
      </c>
      <c r="B1058" s="634" t="s">
        <v>23412</v>
      </c>
      <c r="C1058" s="634" t="s">
        <v>1898</v>
      </c>
      <c r="D1058" s="635" t="s">
        <v>23059</v>
      </c>
    </row>
    <row r="1059" spans="1:4" ht="13.5" x14ac:dyDescent="0.25">
      <c r="A1059" s="636">
        <v>92239</v>
      </c>
      <c r="B1059" s="634" t="s">
        <v>23413</v>
      </c>
      <c r="C1059" s="634" t="s">
        <v>1898</v>
      </c>
      <c r="D1059" s="635" t="s">
        <v>42016</v>
      </c>
    </row>
    <row r="1060" spans="1:4" ht="13.5" x14ac:dyDescent="0.25">
      <c r="A1060" s="636">
        <v>92240</v>
      </c>
      <c r="B1060" s="634" t="s">
        <v>23414</v>
      </c>
      <c r="C1060" s="634" t="s">
        <v>1898</v>
      </c>
      <c r="D1060" s="635" t="s">
        <v>42017</v>
      </c>
    </row>
    <row r="1061" spans="1:4" ht="13.5" x14ac:dyDescent="0.25">
      <c r="A1061" s="636">
        <v>92241</v>
      </c>
      <c r="B1061" s="634" t="s">
        <v>23415</v>
      </c>
      <c r="C1061" s="634" t="s">
        <v>1898</v>
      </c>
      <c r="D1061" s="635" t="s">
        <v>42018</v>
      </c>
    </row>
    <row r="1062" spans="1:4" ht="13.5" x14ac:dyDescent="0.25">
      <c r="A1062" s="636">
        <v>92712</v>
      </c>
      <c r="B1062" s="634" t="s">
        <v>23416</v>
      </c>
      <c r="C1062" s="634" t="s">
        <v>1898</v>
      </c>
      <c r="D1062" s="635" t="s">
        <v>23033</v>
      </c>
    </row>
    <row r="1063" spans="1:4" ht="13.5" x14ac:dyDescent="0.25">
      <c r="A1063" s="636">
        <v>92713</v>
      </c>
      <c r="B1063" s="634" t="s">
        <v>23417</v>
      </c>
      <c r="C1063" s="634" t="s">
        <v>1898</v>
      </c>
      <c r="D1063" s="635" t="s">
        <v>26593</v>
      </c>
    </row>
    <row r="1064" spans="1:4" ht="13.5" x14ac:dyDescent="0.25">
      <c r="A1064" s="636">
        <v>92714</v>
      </c>
      <c r="B1064" s="634" t="s">
        <v>23418</v>
      </c>
      <c r="C1064" s="634" t="s">
        <v>1898</v>
      </c>
      <c r="D1064" s="635" t="s">
        <v>23124</v>
      </c>
    </row>
    <row r="1065" spans="1:4" ht="13.5" x14ac:dyDescent="0.25">
      <c r="A1065" s="636">
        <v>92715</v>
      </c>
      <c r="B1065" s="634" t="s">
        <v>23419</v>
      </c>
      <c r="C1065" s="634" t="s">
        <v>1898</v>
      </c>
      <c r="D1065" s="635" t="s">
        <v>42019</v>
      </c>
    </row>
    <row r="1066" spans="1:4" ht="13.5" x14ac:dyDescent="0.25">
      <c r="A1066" s="636">
        <v>92956</v>
      </c>
      <c r="B1066" s="634" t="s">
        <v>23420</v>
      </c>
      <c r="C1066" s="634" t="s">
        <v>1898</v>
      </c>
      <c r="D1066" s="635" t="s">
        <v>29612</v>
      </c>
    </row>
    <row r="1067" spans="1:4" ht="13.5" x14ac:dyDescent="0.25">
      <c r="A1067" s="636">
        <v>92957</v>
      </c>
      <c r="B1067" s="634" t="s">
        <v>23422</v>
      </c>
      <c r="C1067" s="634" t="s">
        <v>1898</v>
      </c>
      <c r="D1067" s="635" t="s">
        <v>42020</v>
      </c>
    </row>
    <row r="1068" spans="1:4" ht="13.5" x14ac:dyDescent="0.25">
      <c r="A1068" s="636">
        <v>92958</v>
      </c>
      <c r="B1068" s="634" t="s">
        <v>23423</v>
      </c>
      <c r="C1068" s="634" t="s">
        <v>1898</v>
      </c>
      <c r="D1068" s="635" t="s">
        <v>42021</v>
      </c>
    </row>
    <row r="1069" spans="1:4" ht="13.5" x14ac:dyDescent="0.25">
      <c r="A1069" s="636">
        <v>92959</v>
      </c>
      <c r="B1069" s="634" t="s">
        <v>23424</v>
      </c>
      <c r="C1069" s="634" t="s">
        <v>1898</v>
      </c>
      <c r="D1069" s="635" t="s">
        <v>42022</v>
      </c>
    </row>
    <row r="1070" spans="1:4" ht="13.5" x14ac:dyDescent="0.25">
      <c r="A1070" s="636">
        <v>92963</v>
      </c>
      <c r="B1070" s="634" t="s">
        <v>23425</v>
      </c>
      <c r="C1070" s="634" t="s">
        <v>1898</v>
      </c>
      <c r="D1070" s="635" t="s">
        <v>42023</v>
      </c>
    </row>
    <row r="1071" spans="1:4" ht="13.5" x14ac:dyDescent="0.25">
      <c r="A1071" s="636">
        <v>92964</v>
      </c>
      <c r="B1071" s="634" t="s">
        <v>23426</v>
      </c>
      <c r="C1071" s="634" t="s">
        <v>1898</v>
      </c>
      <c r="D1071" s="635" t="s">
        <v>22988</v>
      </c>
    </row>
    <row r="1072" spans="1:4" ht="13.5" x14ac:dyDescent="0.25">
      <c r="A1072" s="636">
        <v>92965</v>
      </c>
      <c r="B1072" s="634" t="s">
        <v>23427</v>
      </c>
      <c r="C1072" s="634" t="s">
        <v>1898</v>
      </c>
      <c r="D1072" s="635" t="s">
        <v>28482</v>
      </c>
    </row>
    <row r="1073" spans="1:4" ht="13.5" x14ac:dyDescent="0.25">
      <c r="A1073" s="636">
        <v>93220</v>
      </c>
      <c r="B1073" s="634" t="s">
        <v>23428</v>
      </c>
      <c r="C1073" s="634" t="s">
        <v>1898</v>
      </c>
      <c r="D1073" s="635" t="s">
        <v>42024</v>
      </c>
    </row>
    <row r="1074" spans="1:4" ht="13.5" x14ac:dyDescent="0.25">
      <c r="A1074" s="636">
        <v>93221</v>
      </c>
      <c r="B1074" s="634" t="s">
        <v>23429</v>
      </c>
      <c r="C1074" s="634" t="s">
        <v>1898</v>
      </c>
      <c r="D1074" s="635" t="s">
        <v>30402</v>
      </c>
    </row>
    <row r="1075" spans="1:4" ht="13.5" x14ac:dyDescent="0.25">
      <c r="A1075" s="636">
        <v>93222</v>
      </c>
      <c r="B1075" s="634" t="s">
        <v>23430</v>
      </c>
      <c r="C1075" s="634" t="s">
        <v>1898</v>
      </c>
      <c r="D1075" s="635" t="s">
        <v>42025</v>
      </c>
    </row>
    <row r="1076" spans="1:4" ht="13.5" x14ac:dyDescent="0.25">
      <c r="A1076" s="636">
        <v>93223</v>
      </c>
      <c r="B1076" s="634" t="s">
        <v>23431</v>
      </c>
      <c r="C1076" s="634" t="s">
        <v>1898</v>
      </c>
      <c r="D1076" s="635" t="s">
        <v>42026</v>
      </c>
    </row>
    <row r="1077" spans="1:4" ht="13.5" x14ac:dyDescent="0.25">
      <c r="A1077" s="636">
        <v>93229</v>
      </c>
      <c r="B1077" s="634" t="s">
        <v>42027</v>
      </c>
      <c r="C1077" s="634" t="s">
        <v>1898</v>
      </c>
      <c r="D1077" s="635" t="s">
        <v>29861</v>
      </c>
    </row>
    <row r="1078" spans="1:4" ht="13.5" x14ac:dyDescent="0.25">
      <c r="A1078" s="636">
        <v>93230</v>
      </c>
      <c r="B1078" s="634" t="s">
        <v>42028</v>
      </c>
      <c r="C1078" s="634" t="s">
        <v>1898</v>
      </c>
      <c r="D1078" s="635" t="s">
        <v>22947</v>
      </c>
    </row>
    <row r="1079" spans="1:4" ht="13.5" x14ac:dyDescent="0.25">
      <c r="A1079" s="636">
        <v>93231</v>
      </c>
      <c r="B1079" s="634" t="s">
        <v>42029</v>
      </c>
      <c r="C1079" s="634" t="s">
        <v>1898</v>
      </c>
      <c r="D1079" s="635" t="s">
        <v>26948</v>
      </c>
    </row>
    <row r="1080" spans="1:4" ht="13.5" x14ac:dyDescent="0.25">
      <c r="A1080" s="636">
        <v>93232</v>
      </c>
      <c r="B1080" s="634" t="s">
        <v>42030</v>
      </c>
      <c r="C1080" s="634" t="s">
        <v>1898</v>
      </c>
      <c r="D1080" s="635" t="s">
        <v>26759</v>
      </c>
    </row>
    <row r="1081" spans="1:4" ht="13.5" x14ac:dyDescent="0.25">
      <c r="A1081" s="636">
        <v>93235</v>
      </c>
      <c r="B1081" s="634" t="s">
        <v>23433</v>
      </c>
      <c r="C1081" s="634" t="s">
        <v>1898</v>
      </c>
      <c r="D1081" s="635" t="s">
        <v>23023</v>
      </c>
    </row>
    <row r="1082" spans="1:4" ht="13.5" x14ac:dyDescent="0.25">
      <c r="A1082" s="636">
        <v>93238</v>
      </c>
      <c r="B1082" s="634" t="s">
        <v>23434</v>
      </c>
      <c r="C1082" s="634" t="s">
        <v>1898</v>
      </c>
      <c r="D1082" s="635" t="s">
        <v>25961</v>
      </c>
    </row>
    <row r="1083" spans="1:4" ht="13.5" x14ac:dyDescent="0.25">
      <c r="A1083" s="636">
        <v>93239</v>
      </c>
      <c r="B1083" s="634" t="s">
        <v>23435</v>
      </c>
      <c r="C1083" s="634" t="s">
        <v>1898</v>
      </c>
      <c r="D1083" s="635" t="s">
        <v>42031</v>
      </c>
    </row>
    <row r="1084" spans="1:4" ht="13.5" x14ac:dyDescent="0.25">
      <c r="A1084" s="636">
        <v>93240</v>
      </c>
      <c r="B1084" s="634" t="s">
        <v>23436</v>
      </c>
      <c r="C1084" s="634" t="s">
        <v>1898</v>
      </c>
      <c r="D1084" s="635" t="s">
        <v>30743</v>
      </c>
    </row>
    <row r="1085" spans="1:4" ht="13.5" x14ac:dyDescent="0.25">
      <c r="A1085" s="636">
        <v>93267</v>
      </c>
      <c r="B1085" s="634" t="s">
        <v>23437</v>
      </c>
      <c r="C1085" s="634" t="s">
        <v>1898</v>
      </c>
      <c r="D1085" s="635" t="s">
        <v>29924</v>
      </c>
    </row>
    <row r="1086" spans="1:4" ht="13.5" x14ac:dyDescent="0.25">
      <c r="A1086" s="636">
        <v>93269</v>
      </c>
      <c r="B1086" s="634" t="s">
        <v>23438</v>
      </c>
      <c r="C1086" s="634" t="s">
        <v>1898</v>
      </c>
      <c r="D1086" s="635" t="s">
        <v>30061</v>
      </c>
    </row>
    <row r="1087" spans="1:4" ht="13.5" x14ac:dyDescent="0.25">
      <c r="A1087" s="636">
        <v>93270</v>
      </c>
      <c r="B1087" s="634" t="s">
        <v>23439</v>
      </c>
      <c r="C1087" s="634" t="s">
        <v>1898</v>
      </c>
      <c r="D1087" s="635" t="s">
        <v>42032</v>
      </c>
    </row>
    <row r="1088" spans="1:4" ht="13.5" x14ac:dyDescent="0.25">
      <c r="A1088" s="636">
        <v>93271</v>
      </c>
      <c r="B1088" s="634" t="s">
        <v>23440</v>
      </c>
      <c r="C1088" s="634" t="s">
        <v>1898</v>
      </c>
      <c r="D1088" s="635" t="s">
        <v>42033</v>
      </c>
    </row>
    <row r="1089" spans="1:4" ht="13.5" x14ac:dyDescent="0.25">
      <c r="A1089" s="636">
        <v>93277</v>
      </c>
      <c r="B1089" s="634" t="s">
        <v>23441</v>
      </c>
      <c r="C1089" s="634" t="s">
        <v>1898</v>
      </c>
      <c r="D1089" s="635" t="s">
        <v>23517</v>
      </c>
    </row>
    <row r="1090" spans="1:4" ht="13.5" x14ac:dyDescent="0.25">
      <c r="A1090" s="636">
        <v>93278</v>
      </c>
      <c r="B1090" s="634" t="s">
        <v>23442</v>
      </c>
      <c r="C1090" s="634" t="s">
        <v>1898</v>
      </c>
      <c r="D1090" s="635" t="s">
        <v>23031</v>
      </c>
    </row>
    <row r="1091" spans="1:4" ht="13.5" x14ac:dyDescent="0.25">
      <c r="A1091" s="636">
        <v>93279</v>
      </c>
      <c r="B1091" s="634" t="s">
        <v>23443</v>
      </c>
      <c r="C1091" s="634" t="s">
        <v>1898</v>
      </c>
      <c r="D1091" s="635" t="s">
        <v>22873</v>
      </c>
    </row>
    <row r="1092" spans="1:4" ht="13.5" x14ac:dyDescent="0.25">
      <c r="A1092" s="636">
        <v>93280</v>
      </c>
      <c r="B1092" s="634" t="s">
        <v>23445</v>
      </c>
      <c r="C1092" s="634" t="s">
        <v>1898</v>
      </c>
      <c r="D1092" s="635" t="s">
        <v>22554</v>
      </c>
    </row>
    <row r="1093" spans="1:4" ht="13.5" x14ac:dyDescent="0.25">
      <c r="A1093" s="636">
        <v>93283</v>
      </c>
      <c r="B1093" s="634" t="s">
        <v>23446</v>
      </c>
      <c r="C1093" s="634" t="s">
        <v>1898</v>
      </c>
      <c r="D1093" s="635" t="s">
        <v>42034</v>
      </c>
    </row>
    <row r="1094" spans="1:4" ht="13.5" x14ac:dyDescent="0.25">
      <c r="A1094" s="636">
        <v>93284</v>
      </c>
      <c r="B1094" s="634" t="s">
        <v>23447</v>
      </c>
      <c r="C1094" s="634" t="s">
        <v>1898</v>
      </c>
      <c r="D1094" s="635" t="s">
        <v>29966</v>
      </c>
    </row>
    <row r="1095" spans="1:4" ht="13.5" x14ac:dyDescent="0.25">
      <c r="A1095" s="636">
        <v>93285</v>
      </c>
      <c r="B1095" s="634" t="s">
        <v>23448</v>
      </c>
      <c r="C1095" s="634" t="s">
        <v>1898</v>
      </c>
      <c r="D1095" s="635" t="s">
        <v>42035</v>
      </c>
    </row>
    <row r="1096" spans="1:4" ht="13.5" x14ac:dyDescent="0.25">
      <c r="A1096" s="636">
        <v>93286</v>
      </c>
      <c r="B1096" s="634" t="s">
        <v>23449</v>
      </c>
      <c r="C1096" s="634" t="s">
        <v>1898</v>
      </c>
      <c r="D1096" s="635" t="s">
        <v>29633</v>
      </c>
    </row>
    <row r="1097" spans="1:4" ht="13.5" x14ac:dyDescent="0.25">
      <c r="A1097" s="636">
        <v>93296</v>
      </c>
      <c r="B1097" s="634" t="s">
        <v>23450</v>
      </c>
      <c r="C1097" s="634" t="s">
        <v>1898</v>
      </c>
      <c r="D1097" s="635" t="s">
        <v>42036</v>
      </c>
    </row>
    <row r="1098" spans="1:4" ht="13.5" x14ac:dyDescent="0.25">
      <c r="A1098" s="636">
        <v>93397</v>
      </c>
      <c r="B1098" s="634" t="s">
        <v>23451</v>
      </c>
      <c r="C1098" s="634" t="s">
        <v>1898</v>
      </c>
      <c r="D1098" s="635" t="s">
        <v>42037</v>
      </c>
    </row>
    <row r="1099" spans="1:4" ht="13.5" x14ac:dyDescent="0.25">
      <c r="A1099" s="636">
        <v>93398</v>
      </c>
      <c r="B1099" s="634" t="s">
        <v>23452</v>
      </c>
      <c r="C1099" s="634" t="s">
        <v>1898</v>
      </c>
      <c r="D1099" s="635" t="s">
        <v>42038</v>
      </c>
    </row>
    <row r="1100" spans="1:4" ht="13.5" x14ac:dyDescent="0.25">
      <c r="A1100" s="636">
        <v>93399</v>
      </c>
      <c r="B1100" s="634" t="s">
        <v>23453</v>
      </c>
      <c r="C1100" s="634" t="s">
        <v>1898</v>
      </c>
      <c r="D1100" s="635" t="s">
        <v>42039</v>
      </c>
    </row>
    <row r="1101" spans="1:4" ht="13.5" x14ac:dyDescent="0.25">
      <c r="A1101" s="636">
        <v>93400</v>
      </c>
      <c r="B1101" s="634" t="s">
        <v>23454</v>
      </c>
      <c r="C1101" s="634" t="s">
        <v>1898</v>
      </c>
      <c r="D1101" s="635" t="s">
        <v>28942</v>
      </c>
    </row>
    <row r="1102" spans="1:4" ht="13.5" x14ac:dyDescent="0.25">
      <c r="A1102" s="636">
        <v>93401</v>
      </c>
      <c r="B1102" s="634" t="s">
        <v>23455</v>
      </c>
      <c r="C1102" s="634" t="s">
        <v>1898</v>
      </c>
      <c r="D1102" s="635" t="s">
        <v>41859</v>
      </c>
    </row>
    <row r="1103" spans="1:4" ht="13.5" x14ac:dyDescent="0.25">
      <c r="A1103" s="636">
        <v>93404</v>
      </c>
      <c r="B1103" s="634" t="s">
        <v>26963</v>
      </c>
      <c r="C1103" s="634" t="s">
        <v>1898</v>
      </c>
      <c r="D1103" s="635" t="s">
        <v>26886</v>
      </c>
    </row>
    <row r="1104" spans="1:4" ht="13.5" x14ac:dyDescent="0.25">
      <c r="A1104" s="636">
        <v>93405</v>
      </c>
      <c r="B1104" s="634" t="s">
        <v>26964</v>
      </c>
      <c r="C1104" s="634" t="s">
        <v>1898</v>
      </c>
      <c r="D1104" s="635" t="s">
        <v>42040</v>
      </c>
    </row>
    <row r="1105" spans="1:4" ht="13.5" x14ac:dyDescent="0.25">
      <c r="A1105" s="636">
        <v>93406</v>
      </c>
      <c r="B1105" s="634" t="s">
        <v>26965</v>
      </c>
      <c r="C1105" s="634" t="s">
        <v>1898</v>
      </c>
      <c r="D1105" s="635" t="s">
        <v>42041</v>
      </c>
    </row>
    <row r="1106" spans="1:4" ht="13.5" x14ac:dyDescent="0.25">
      <c r="A1106" s="636">
        <v>93407</v>
      </c>
      <c r="B1106" s="634" t="s">
        <v>26966</v>
      </c>
      <c r="C1106" s="634" t="s">
        <v>1898</v>
      </c>
      <c r="D1106" s="635" t="s">
        <v>41886</v>
      </c>
    </row>
    <row r="1107" spans="1:4" ht="13.5" x14ac:dyDescent="0.25">
      <c r="A1107" s="636">
        <v>93411</v>
      </c>
      <c r="B1107" s="634" t="s">
        <v>23457</v>
      </c>
      <c r="C1107" s="634" t="s">
        <v>1898</v>
      </c>
      <c r="D1107" s="635" t="s">
        <v>23093</v>
      </c>
    </row>
    <row r="1108" spans="1:4" ht="13.5" x14ac:dyDescent="0.25">
      <c r="A1108" s="636">
        <v>93412</v>
      </c>
      <c r="B1108" s="634" t="s">
        <v>23458</v>
      </c>
      <c r="C1108" s="634" t="s">
        <v>1898</v>
      </c>
      <c r="D1108" s="635" t="s">
        <v>23126</v>
      </c>
    </row>
    <row r="1109" spans="1:4" ht="13.5" x14ac:dyDescent="0.25">
      <c r="A1109" s="636">
        <v>93413</v>
      </c>
      <c r="B1109" s="634" t="s">
        <v>23459</v>
      </c>
      <c r="C1109" s="634" t="s">
        <v>1898</v>
      </c>
      <c r="D1109" s="635" t="s">
        <v>23225</v>
      </c>
    </row>
    <row r="1110" spans="1:4" ht="13.5" x14ac:dyDescent="0.25">
      <c r="A1110" s="636">
        <v>93414</v>
      </c>
      <c r="B1110" s="634" t="s">
        <v>23460</v>
      </c>
      <c r="C1110" s="634" t="s">
        <v>1898</v>
      </c>
      <c r="D1110" s="635" t="s">
        <v>42042</v>
      </c>
    </row>
    <row r="1111" spans="1:4" ht="13.5" x14ac:dyDescent="0.25">
      <c r="A1111" s="636">
        <v>93417</v>
      </c>
      <c r="B1111" s="634" t="s">
        <v>23462</v>
      </c>
      <c r="C1111" s="634" t="s">
        <v>1898</v>
      </c>
      <c r="D1111" s="635" t="s">
        <v>26579</v>
      </c>
    </row>
    <row r="1112" spans="1:4" ht="13.5" x14ac:dyDescent="0.25">
      <c r="A1112" s="636">
        <v>93418</v>
      </c>
      <c r="B1112" s="634" t="s">
        <v>23463</v>
      </c>
      <c r="C1112" s="634" t="s">
        <v>1898</v>
      </c>
      <c r="D1112" s="635" t="s">
        <v>23273</v>
      </c>
    </row>
    <row r="1113" spans="1:4" ht="13.5" x14ac:dyDescent="0.25">
      <c r="A1113" s="636">
        <v>93419</v>
      </c>
      <c r="B1113" s="634" t="s">
        <v>23464</v>
      </c>
      <c r="C1113" s="634" t="s">
        <v>1898</v>
      </c>
      <c r="D1113" s="635" t="s">
        <v>42043</v>
      </c>
    </row>
    <row r="1114" spans="1:4" ht="13.5" x14ac:dyDescent="0.25">
      <c r="A1114" s="636">
        <v>93420</v>
      </c>
      <c r="B1114" s="634" t="s">
        <v>23465</v>
      </c>
      <c r="C1114" s="634" t="s">
        <v>1898</v>
      </c>
      <c r="D1114" s="635" t="s">
        <v>42044</v>
      </c>
    </row>
    <row r="1115" spans="1:4" ht="13.5" x14ac:dyDescent="0.25">
      <c r="A1115" s="636">
        <v>93423</v>
      </c>
      <c r="B1115" s="634" t="s">
        <v>23466</v>
      </c>
      <c r="C1115" s="634" t="s">
        <v>1898</v>
      </c>
      <c r="D1115" s="635" t="s">
        <v>42045</v>
      </c>
    </row>
    <row r="1116" spans="1:4" ht="13.5" x14ac:dyDescent="0.25">
      <c r="A1116" s="636">
        <v>93424</v>
      </c>
      <c r="B1116" s="634" t="s">
        <v>23467</v>
      </c>
      <c r="C1116" s="634" t="s">
        <v>1898</v>
      </c>
      <c r="D1116" s="635" t="s">
        <v>41896</v>
      </c>
    </row>
    <row r="1117" spans="1:4" ht="13.5" x14ac:dyDescent="0.25">
      <c r="A1117" s="636">
        <v>93425</v>
      </c>
      <c r="B1117" s="634" t="s">
        <v>23468</v>
      </c>
      <c r="C1117" s="634" t="s">
        <v>1898</v>
      </c>
      <c r="D1117" s="635" t="s">
        <v>42046</v>
      </c>
    </row>
    <row r="1118" spans="1:4" ht="13.5" x14ac:dyDescent="0.25">
      <c r="A1118" s="636">
        <v>93426</v>
      </c>
      <c r="B1118" s="634" t="s">
        <v>23469</v>
      </c>
      <c r="C1118" s="634" t="s">
        <v>1898</v>
      </c>
      <c r="D1118" s="635" t="s">
        <v>30481</v>
      </c>
    </row>
    <row r="1119" spans="1:4" ht="13.5" x14ac:dyDescent="0.25">
      <c r="A1119" s="636">
        <v>93429</v>
      </c>
      <c r="B1119" s="634" t="s">
        <v>23470</v>
      </c>
      <c r="C1119" s="634" t="s">
        <v>1898</v>
      </c>
      <c r="D1119" s="635" t="s">
        <v>42047</v>
      </c>
    </row>
    <row r="1120" spans="1:4" ht="13.5" x14ac:dyDescent="0.25">
      <c r="A1120" s="636">
        <v>93430</v>
      </c>
      <c r="B1120" s="634" t="s">
        <v>23471</v>
      </c>
      <c r="C1120" s="634" t="s">
        <v>1898</v>
      </c>
      <c r="D1120" s="635" t="s">
        <v>42048</v>
      </c>
    </row>
    <row r="1121" spans="1:4" ht="13.5" x14ac:dyDescent="0.25">
      <c r="A1121" s="636">
        <v>93431</v>
      </c>
      <c r="B1121" s="634" t="s">
        <v>23472</v>
      </c>
      <c r="C1121" s="634" t="s">
        <v>1898</v>
      </c>
      <c r="D1121" s="635" t="s">
        <v>42049</v>
      </c>
    </row>
    <row r="1122" spans="1:4" ht="13.5" x14ac:dyDescent="0.25">
      <c r="A1122" s="636">
        <v>93432</v>
      </c>
      <c r="B1122" s="634" t="s">
        <v>23473</v>
      </c>
      <c r="C1122" s="634" t="s">
        <v>1898</v>
      </c>
      <c r="D1122" s="635" t="s">
        <v>42050</v>
      </c>
    </row>
    <row r="1123" spans="1:4" ht="13.5" x14ac:dyDescent="0.25">
      <c r="A1123" s="636">
        <v>93435</v>
      </c>
      <c r="B1123" s="634" t="s">
        <v>23474</v>
      </c>
      <c r="C1123" s="634" t="s">
        <v>1898</v>
      </c>
      <c r="D1123" s="635" t="s">
        <v>28432</v>
      </c>
    </row>
    <row r="1124" spans="1:4" ht="13.5" x14ac:dyDescent="0.25">
      <c r="A1124" s="636">
        <v>93436</v>
      </c>
      <c r="B1124" s="634" t="s">
        <v>23475</v>
      </c>
      <c r="C1124" s="634" t="s">
        <v>1898</v>
      </c>
      <c r="D1124" s="635" t="s">
        <v>29892</v>
      </c>
    </row>
    <row r="1125" spans="1:4" ht="13.5" x14ac:dyDescent="0.25">
      <c r="A1125" s="636">
        <v>93437</v>
      </c>
      <c r="B1125" s="634" t="s">
        <v>23476</v>
      </c>
      <c r="C1125" s="634" t="s">
        <v>1898</v>
      </c>
      <c r="D1125" s="635" t="s">
        <v>29122</v>
      </c>
    </row>
    <row r="1126" spans="1:4" ht="13.5" x14ac:dyDescent="0.25">
      <c r="A1126" s="636">
        <v>93438</v>
      </c>
      <c r="B1126" s="634" t="s">
        <v>23477</v>
      </c>
      <c r="C1126" s="634" t="s">
        <v>1898</v>
      </c>
      <c r="D1126" s="635" t="s">
        <v>30505</v>
      </c>
    </row>
    <row r="1127" spans="1:4" ht="13.5" x14ac:dyDescent="0.25">
      <c r="A1127" s="636">
        <v>95114</v>
      </c>
      <c r="B1127" s="634" t="s">
        <v>23478</v>
      </c>
      <c r="C1127" s="634" t="s">
        <v>1898</v>
      </c>
      <c r="D1127" s="635" t="s">
        <v>42051</v>
      </c>
    </row>
    <row r="1128" spans="1:4" ht="13.5" x14ac:dyDescent="0.25">
      <c r="A1128" s="636">
        <v>95115</v>
      </c>
      <c r="B1128" s="634" t="s">
        <v>23479</v>
      </c>
      <c r="C1128" s="634" t="s">
        <v>1898</v>
      </c>
      <c r="D1128" s="635" t="s">
        <v>22975</v>
      </c>
    </row>
    <row r="1129" spans="1:4" ht="13.5" x14ac:dyDescent="0.25">
      <c r="A1129" s="636">
        <v>95116</v>
      </c>
      <c r="B1129" s="634" t="s">
        <v>23480</v>
      </c>
      <c r="C1129" s="634" t="s">
        <v>1898</v>
      </c>
      <c r="D1129" s="635" t="s">
        <v>26592</v>
      </c>
    </row>
    <row r="1130" spans="1:4" ht="13.5" x14ac:dyDescent="0.25">
      <c r="A1130" s="636">
        <v>95117</v>
      </c>
      <c r="B1130" s="634" t="s">
        <v>23481</v>
      </c>
      <c r="C1130" s="634" t="s">
        <v>1898</v>
      </c>
      <c r="D1130" s="635" t="s">
        <v>25989</v>
      </c>
    </row>
    <row r="1131" spans="1:4" ht="13.5" x14ac:dyDescent="0.25">
      <c r="A1131" s="636">
        <v>95118</v>
      </c>
      <c r="B1131" s="634" t="s">
        <v>23482</v>
      </c>
      <c r="C1131" s="634" t="s">
        <v>1898</v>
      </c>
      <c r="D1131" s="635" t="s">
        <v>42052</v>
      </c>
    </row>
    <row r="1132" spans="1:4" ht="13.5" x14ac:dyDescent="0.25">
      <c r="A1132" s="636">
        <v>95119</v>
      </c>
      <c r="B1132" s="634" t="s">
        <v>23483</v>
      </c>
      <c r="C1132" s="634" t="s">
        <v>1898</v>
      </c>
      <c r="D1132" s="635" t="s">
        <v>28455</v>
      </c>
    </row>
    <row r="1133" spans="1:4" ht="13.5" x14ac:dyDescent="0.25">
      <c r="A1133" s="636">
        <v>95120</v>
      </c>
      <c r="B1133" s="634" t="s">
        <v>23484</v>
      </c>
      <c r="C1133" s="634" t="s">
        <v>1898</v>
      </c>
      <c r="D1133" s="635" t="s">
        <v>29887</v>
      </c>
    </row>
    <row r="1134" spans="1:4" ht="13.5" x14ac:dyDescent="0.25">
      <c r="A1134" s="636">
        <v>95123</v>
      </c>
      <c r="B1134" s="634" t="s">
        <v>23485</v>
      </c>
      <c r="C1134" s="634" t="s">
        <v>1898</v>
      </c>
      <c r="D1134" s="635" t="s">
        <v>29232</v>
      </c>
    </row>
    <row r="1135" spans="1:4" ht="13.5" x14ac:dyDescent="0.25">
      <c r="A1135" s="636">
        <v>95124</v>
      </c>
      <c r="B1135" s="634" t="s">
        <v>23486</v>
      </c>
      <c r="C1135" s="634" t="s">
        <v>1898</v>
      </c>
      <c r="D1135" s="635" t="s">
        <v>28468</v>
      </c>
    </row>
    <row r="1136" spans="1:4" ht="13.5" x14ac:dyDescent="0.25">
      <c r="A1136" s="636">
        <v>95125</v>
      </c>
      <c r="B1136" s="634" t="s">
        <v>23487</v>
      </c>
      <c r="C1136" s="634" t="s">
        <v>1898</v>
      </c>
      <c r="D1136" s="635" t="s">
        <v>27161</v>
      </c>
    </row>
    <row r="1137" spans="1:4" ht="13.5" x14ac:dyDescent="0.25">
      <c r="A1137" s="636">
        <v>95126</v>
      </c>
      <c r="B1137" s="634" t="s">
        <v>23488</v>
      </c>
      <c r="C1137" s="634" t="s">
        <v>1898</v>
      </c>
      <c r="D1137" s="635" t="s">
        <v>42053</v>
      </c>
    </row>
    <row r="1138" spans="1:4" ht="13.5" x14ac:dyDescent="0.25">
      <c r="A1138" s="636">
        <v>95129</v>
      </c>
      <c r="B1138" s="634" t="s">
        <v>23489</v>
      </c>
      <c r="C1138" s="634" t="s">
        <v>1898</v>
      </c>
      <c r="D1138" s="635" t="s">
        <v>42054</v>
      </c>
    </row>
    <row r="1139" spans="1:4" ht="13.5" x14ac:dyDescent="0.25">
      <c r="A1139" s="636">
        <v>95130</v>
      </c>
      <c r="B1139" s="634" t="s">
        <v>23490</v>
      </c>
      <c r="C1139" s="634" t="s">
        <v>1898</v>
      </c>
      <c r="D1139" s="635" t="s">
        <v>42055</v>
      </c>
    </row>
    <row r="1140" spans="1:4" ht="13.5" x14ac:dyDescent="0.25">
      <c r="A1140" s="636">
        <v>95131</v>
      </c>
      <c r="B1140" s="634" t="s">
        <v>23491</v>
      </c>
      <c r="C1140" s="634" t="s">
        <v>1898</v>
      </c>
      <c r="D1140" s="635" t="s">
        <v>42056</v>
      </c>
    </row>
    <row r="1141" spans="1:4" ht="13.5" x14ac:dyDescent="0.25">
      <c r="A1141" s="636">
        <v>95132</v>
      </c>
      <c r="B1141" s="634" t="s">
        <v>23492</v>
      </c>
      <c r="C1141" s="634" t="s">
        <v>1898</v>
      </c>
      <c r="D1141" s="635" t="s">
        <v>30346</v>
      </c>
    </row>
    <row r="1142" spans="1:4" ht="13.5" x14ac:dyDescent="0.25">
      <c r="A1142" s="636">
        <v>95136</v>
      </c>
      <c r="B1142" s="634" t="s">
        <v>23493</v>
      </c>
      <c r="C1142" s="634" t="s">
        <v>1898</v>
      </c>
      <c r="D1142" s="635" t="s">
        <v>23031</v>
      </c>
    </row>
    <row r="1143" spans="1:4" ht="13.5" x14ac:dyDescent="0.25">
      <c r="A1143" s="636">
        <v>95137</v>
      </c>
      <c r="B1143" s="634" t="s">
        <v>23494</v>
      </c>
      <c r="C1143" s="634" t="s">
        <v>1898</v>
      </c>
      <c r="D1143" s="635" t="s">
        <v>42007</v>
      </c>
    </row>
    <row r="1144" spans="1:4" ht="13.5" x14ac:dyDescent="0.25">
      <c r="A1144" s="636">
        <v>95138</v>
      </c>
      <c r="B1144" s="634" t="s">
        <v>23495</v>
      </c>
      <c r="C1144" s="634" t="s">
        <v>1898</v>
      </c>
      <c r="D1144" s="635" t="s">
        <v>26593</v>
      </c>
    </row>
    <row r="1145" spans="1:4" ht="13.5" x14ac:dyDescent="0.25">
      <c r="A1145" s="636">
        <v>95208</v>
      </c>
      <c r="B1145" s="634" t="s">
        <v>23496</v>
      </c>
      <c r="C1145" s="634" t="s">
        <v>1898</v>
      </c>
      <c r="D1145" s="635" t="s">
        <v>42057</v>
      </c>
    </row>
    <row r="1146" spans="1:4" ht="13.5" x14ac:dyDescent="0.25">
      <c r="A1146" s="636">
        <v>95209</v>
      </c>
      <c r="B1146" s="634" t="s">
        <v>23497</v>
      </c>
      <c r="C1146" s="634" t="s">
        <v>1898</v>
      </c>
      <c r="D1146" s="635" t="s">
        <v>25968</v>
      </c>
    </row>
    <row r="1147" spans="1:4" ht="13.5" x14ac:dyDescent="0.25">
      <c r="A1147" s="636">
        <v>95210</v>
      </c>
      <c r="B1147" s="634" t="s">
        <v>23498</v>
      </c>
      <c r="C1147" s="634" t="s">
        <v>1898</v>
      </c>
      <c r="D1147" s="635" t="s">
        <v>42058</v>
      </c>
    </row>
    <row r="1148" spans="1:4" ht="13.5" x14ac:dyDescent="0.25">
      <c r="A1148" s="636">
        <v>95211</v>
      </c>
      <c r="B1148" s="634" t="s">
        <v>23499</v>
      </c>
      <c r="C1148" s="634" t="s">
        <v>1898</v>
      </c>
      <c r="D1148" s="635" t="s">
        <v>42033</v>
      </c>
    </row>
    <row r="1149" spans="1:4" ht="13.5" x14ac:dyDescent="0.25">
      <c r="A1149" s="636">
        <v>95217</v>
      </c>
      <c r="B1149" s="634" t="s">
        <v>23500</v>
      </c>
      <c r="C1149" s="634" t="s">
        <v>1898</v>
      </c>
      <c r="D1149" s="635" t="s">
        <v>23303</v>
      </c>
    </row>
    <row r="1150" spans="1:4" ht="13.5" x14ac:dyDescent="0.25">
      <c r="A1150" s="636">
        <v>95255</v>
      </c>
      <c r="B1150" s="634" t="s">
        <v>23501</v>
      </c>
      <c r="C1150" s="634" t="s">
        <v>1898</v>
      </c>
      <c r="D1150" s="635" t="s">
        <v>29874</v>
      </c>
    </row>
    <row r="1151" spans="1:4" ht="13.5" x14ac:dyDescent="0.25">
      <c r="A1151" s="636">
        <v>95256</v>
      </c>
      <c r="B1151" s="634" t="s">
        <v>23502</v>
      </c>
      <c r="C1151" s="634" t="s">
        <v>1898</v>
      </c>
      <c r="D1151" s="635" t="s">
        <v>23108</v>
      </c>
    </row>
    <row r="1152" spans="1:4" ht="13.5" x14ac:dyDescent="0.25">
      <c r="A1152" s="636">
        <v>95257</v>
      </c>
      <c r="B1152" s="634" t="s">
        <v>23504</v>
      </c>
      <c r="C1152" s="634" t="s">
        <v>1898</v>
      </c>
      <c r="D1152" s="635" t="s">
        <v>29611</v>
      </c>
    </row>
    <row r="1153" spans="1:4" ht="13.5" x14ac:dyDescent="0.25">
      <c r="A1153" s="636">
        <v>95260</v>
      </c>
      <c r="B1153" s="634" t="s">
        <v>23505</v>
      </c>
      <c r="C1153" s="634" t="s">
        <v>1898</v>
      </c>
      <c r="D1153" s="635" t="s">
        <v>23372</v>
      </c>
    </row>
    <row r="1154" spans="1:4" ht="13.5" x14ac:dyDescent="0.25">
      <c r="A1154" s="636">
        <v>95261</v>
      </c>
      <c r="B1154" s="634" t="s">
        <v>23506</v>
      </c>
      <c r="C1154" s="634" t="s">
        <v>1898</v>
      </c>
      <c r="D1154" s="635" t="s">
        <v>23581</v>
      </c>
    </row>
    <row r="1155" spans="1:4" ht="13.5" x14ac:dyDescent="0.25">
      <c r="A1155" s="636">
        <v>95262</v>
      </c>
      <c r="B1155" s="634" t="s">
        <v>23507</v>
      </c>
      <c r="C1155" s="634" t="s">
        <v>1898</v>
      </c>
      <c r="D1155" s="635" t="s">
        <v>25219</v>
      </c>
    </row>
    <row r="1156" spans="1:4" ht="13.5" x14ac:dyDescent="0.25">
      <c r="A1156" s="636">
        <v>95263</v>
      </c>
      <c r="B1156" s="634" t="s">
        <v>23508</v>
      </c>
      <c r="C1156" s="634" t="s">
        <v>1898</v>
      </c>
      <c r="D1156" s="635" t="s">
        <v>28953</v>
      </c>
    </row>
    <row r="1157" spans="1:4" ht="13.5" x14ac:dyDescent="0.25">
      <c r="A1157" s="636">
        <v>95266</v>
      </c>
      <c r="B1157" s="634" t="s">
        <v>23509</v>
      </c>
      <c r="C1157" s="634" t="s">
        <v>1898</v>
      </c>
      <c r="D1157" s="635" t="s">
        <v>25712</v>
      </c>
    </row>
    <row r="1158" spans="1:4" ht="13.5" x14ac:dyDescent="0.25">
      <c r="A1158" s="636">
        <v>95267</v>
      </c>
      <c r="B1158" s="634" t="s">
        <v>23511</v>
      </c>
      <c r="C1158" s="634" t="s">
        <v>1898</v>
      </c>
      <c r="D1158" s="635" t="s">
        <v>22947</v>
      </c>
    </row>
    <row r="1159" spans="1:4" ht="13.5" x14ac:dyDescent="0.25">
      <c r="A1159" s="636">
        <v>95268</v>
      </c>
      <c r="B1159" s="634" t="s">
        <v>23512</v>
      </c>
      <c r="C1159" s="634" t="s">
        <v>1898</v>
      </c>
      <c r="D1159" s="635" t="s">
        <v>23325</v>
      </c>
    </row>
    <row r="1160" spans="1:4" ht="13.5" x14ac:dyDescent="0.25">
      <c r="A1160" s="636">
        <v>95269</v>
      </c>
      <c r="B1160" s="634" t="s">
        <v>23513</v>
      </c>
      <c r="C1160" s="634" t="s">
        <v>1898</v>
      </c>
      <c r="D1160" s="635" t="s">
        <v>30328</v>
      </c>
    </row>
    <row r="1161" spans="1:4" ht="13.5" x14ac:dyDescent="0.25">
      <c r="A1161" s="636">
        <v>95272</v>
      </c>
      <c r="B1161" s="634" t="s">
        <v>23514</v>
      </c>
      <c r="C1161" s="634" t="s">
        <v>1898</v>
      </c>
      <c r="D1161" s="635" t="s">
        <v>23325</v>
      </c>
    </row>
    <row r="1162" spans="1:4" ht="13.5" x14ac:dyDescent="0.25">
      <c r="A1162" s="636">
        <v>95273</v>
      </c>
      <c r="B1162" s="634" t="s">
        <v>23515</v>
      </c>
      <c r="C1162" s="634" t="s">
        <v>1898</v>
      </c>
      <c r="D1162" s="635" t="s">
        <v>23126</v>
      </c>
    </row>
    <row r="1163" spans="1:4" ht="13.5" x14ac:dyDescent="0.25">
      <c r="A1163" s="636">
        <v>95274</v>
      </c>
      <c r="B1163" s="634" t="s">
        <v>23516</v>
      </c>
      <c r="C1163" s="634" t="s">
        <v>1898</v>
      </c>
      <c r="D1163" s="635" t="s">
        <v>26957</v>
      </c>
    </row>
    <row r="1164" spans="1:4" ht="13.5" x14ac:dyDescent="0.25">
      <c r="A1164" s="636">
        <v>95275</v>
      </c>
      <c r="B1164" s="634" t="s">
        <v>23518</v>
      </c>
      <c r="C1164" s="634" t="s">
        <v>1898</v>
      </c>
      <c r="D1164" s="635" t="s">
        <v>27162</v>
      </c>
    </row>
    <row r="1165" spans="1:4" ht="13.5" x14ac:dyDescent="0.25">
      <c r="A1165" s="636">
        <v>95278</v>
      </c>
      <c r="B1165" s="634" t="s">
        <v>23519</v>
      </c>
      <c r="C1165" s="634" t="s">
        <v>1898</v>
      </c>
      <c r="D1165" s="635" t="s">
        <v>23396</v>
      </c>
    </row>
    <row r="1166" spans="1:4" ht="13.5" x14ac:dyDescent="0.25">
      <c r="A1166" s="636">
        <v>95279</v>
      </c>
      <c r="B1166" s="634" t="s">
        <v>23521</v>
      </c>
      <c r="C1166" s="634" t="s">
        <v>1898</v>
      </c>
      <c r="D1166" s="635" t="s">
        <v>23126</v>
      </c>
    </row>
    <row r="1167" spans="1:4" ht="13.5" x14ac:dyDescent="0.25">
      <c r="A1167" s="636">
        <v>95280</v>
      </c>
      <c r="B1167" s="634" t="s">
        <v>23522</v>
      </c>
      <c r="C1167" s="634" t="s">
        <v>1898</v>
      </c>
      <c r="D1167" s="635" t="s">
        <v>23265</v>
      </c>
    </row>
    <row r="1168" spans="1:4" ht="13.5" x14ac:dyDescent="0.25">
      <c r="A1168" s="636">
        <v>95281</v>
      </c>
      <c r="B1168" s="634" t="s">
        <v>23523</v>
      </c>
      <c r="C1168" s="634" t="s">
        <v>1898</v>
      </c>
      <c r="D1168" s="635" t="s">
        <v>30328</v>
      </c>
    </row>
    <row r="1169" spans="1:4" ht="13.5" x14ac:dyDescent="0.25">
      <c r="A1169" s="636">
        <v>95617</v>
      </c>
      <c r="B1169" s="634" t="s">
        <v>23524</v>
      </c>
      <c r="C1169" s="634" t="s">
        <v>1898</v>
      </c>
      <c r="D1169" s="635" t="s">
        <v>25622</v>
      </c>
    </row>
    <row r="1170" spans="1:4" ht="13.5" x14ac:dyDescent="0.25">
      <c r="A1170" s="636">
        <v>95618</v>
      </c>
      <c r="B1170" s="634" t="s">
        <v>23525</v>
      </c>
      <c r="C1170" s="634" t="s">
        <v>1898</v>
      </c>
      <c r="D1170" s="635" t="s">
        <v>25621</v>
      </c>
    </row>
    <row r="1171" spans="1:4" ht="13.5" x14ac:dyDescent="0.25">
      <c r="A1171" s="636">
        <v>95619</v>
      </c>
      <c r="B1171" s="634" t="s">
        <v>23526</v>
      </c>
      <c r="C1171" s="634" t="s">
        <v>1898</v>
      </c>
      <c r="D1171" s="635" t="s">
        <v>23023</v>
      </c>
    </row>
    <row r="1172" spans="1:4" ht="13.5" x14ac:dyDescent="0.25">
      <c r="A1172" s="636">
        <v>95627</v>
      </c>
      <c r="B1172" s="634" t="s">
        <v>23527</v>
      </c>
      <c r="C1172" s="634" t="s">
        <v>1898</v>
      </c>
      <c r="D1172" s="635" t="s">
        <v>41855</v>
      </c>
    </row>
    <row r="1173" spans="1:4" ht="13.5" x14ac:dyDescent="0.25">
      <c r="A1173" s="636">
        <v>95628</v>
      </c>
      <c r="B1173" s="634" t="s">
        <v>23528</v>
      </c>
      <c r="C1173" s="634" t="s">
        <v>1898</v>
      </c>
      <c r="D1173" s="635" t="s">
        <v>29227</v>
      </c>
    </row>
    <row r="1174" spans="1:4" ht="13.5" x14ac:dyDescent="0.25">
      <c r="A1174" s="636">
        <v>95629</v>
      </c>
      <c r="B1174" s="634" t="s">
        <v>23529</v>
      </c>
      <c r="C1174" s="634" t="s">
        <v>1898</v>
      </c>
      <c r="D1174" s="635" t="s">
        <v>42059</v>
      </c>
    </row>
    <row r="1175" spans="1:4" ht="13.5" x14ac:dyDescent="0.25">
      <c r="A1175" s="636">
        <v>95630</v>
      </c>
      <c r="B1175" s="634" t="s">
        <v>23530</v>
      </c>
      <c r="C1175" s="634" t="s">
        <v>1898</v>
      </c>
      <c r="D1175" s="635" t="s">
        <v>41871</v>
      </c>
    </row>
    <row r="1176" spans="1:4" ht="13.5" x14ac:dyDescent="0.25">
      <c r="A1176" s="636">
        <v>95698</v>
      </c>
      <c r="B1176" s="634" t="s">
        <v>23531</v>
      </c>
      <c r="C1176" s="634" t="s">
        <v>1898</v>
      </c>
      <c r="D1176" s="635" t="s">
        <v>28458</v>
      </c>
    </row>
    <row r="1177" spans="1:4" ht="13.5" x14ac:dyDescent="0.25">
      <c r="A1177" s="636">
        <v>95699</v>
      </c>
      <c r="B1177" s="634" t="s">
        <v>23532</v>
      </c>
      <c r="C1177" s="634" t="s">
        <v>1898</v>
      </c>
      <c r="D1177" s="635" t="s">
        <v>29979</v>
      </c>
    </row>
    <row r="1178" spans="1:4" ht="13.5" x14ac:dyDescent="0.25">
      <c r="A1178" s="636">
        <v>95700</v>
      </c>
      <c r="B1178" s="634" t="s">
        <v>23533</v>
      </c>
      <c r="C1178" s="634" t="s">
        <v>1898</v>
      </c>
      <c r="D1178" s="635" t="s">
        <v>29997</v>
      </c>
    </row>
    <row r="1179" spans="1:4" ht="13.5" x14ac:dyDescent="0.25">
      <c r="A1179" s="636">
        <v>95701</v>
      </c>
      <c r="B1179" s="634" t="s">
        <v>23534</v>
      </c>
      <c r="C1179" s="634" t="s">
        <v>1898</v>
      </c>
      <c r="D1179" s="635" t="s">
        <v>25966</v>
      </c>
    </row>
    <row r="1180" spans="1:4" ht="13.5" x14ac:dyDescent="0.25">
      <c r="A1180" s="636">
        <v>95704</v>
      </c>
      <c r="B1180" s="634" t="s">
        <v>23535</v>
      </c>
      <c r="C1180" s="634" t="s">
        <v>1898</v>
      </c>
      <c r="D1180" s="635" t="s">
        <v>29988</v>
      </c>
    </row>
    <row r="1181" spans="1:4" ht="13.5" x14ac:dyDescent="0.25">
      <c r="A1181" s="636">
        <v>95705</v>
      </c>
      <c r="B1181" s="634" t="s">
        <v>23536</v>
      </c>
      <c r="C1181" s="634" t="s">
        <v>1898</v>
      </c>
      <c r="D1181" s="635" t="s">
        <v>42060</v>
      </c>
    </row>
    <row r="1182" spans="1:4" ht="13.5" x14ac:dyDescent="0.25">
      <c r="A1182" s="636">
        <v>95706</v>
      </c>
      <c r="B1182" s="634" t="s">
        <v>23537</v>
      </c>
      <c r="C1182" s="634" t="s">
        <v>1898</v>
      </c>
      <c r="D1182" s="635" t="s">
        <v>29919</v>
      </c>
    </row>
    <row r="1183" spans="1:4" ht="13.5" x14ac:dyDescent="0.25">
      <c r="A1183" s="636">
        <v>95707</v>
      </c>
      <c r="B1183" s="634" t="s">
        <v>23538</v>
      </c>
      <c r="C1183" s="634" t="s">
        <v>1898</v>
      </c>
      <c r="D1183" s="635" t="s">
        <v>41916</v>
      </c>
    </row>
    <row r="1184" spans="1:4" ht="13.5" x14ac:dyDescent="0.25">
      <c r="A1184" s="636">
        <v>95710</v>
      </c>
      <c r="B1184" s="634" t="s">
        <v>23539</v>
      </c>
      <c r="C1184" s="634" t="s">
        <v>1898</v>
      </c>
      <c r="D1184" s="635" t="s">
        <v>30362</v>
      </c>
    </row>
    <row r="1185" spans="1:4" ht="13.5" x14ac:dyDescent="0.25">
      <c r="A1185" s="636">
        <v>95711</v>
      </c>
      <c r="B1185" s="634" t="s">
        <v>23540</v>
      </c>
      <c r="C1185" s="634" t="s">
        <v>1898</v>
      </c>
      <c r="D1185" s="635" t="s">
        <v>27329</v>
      </c>
    </row>
    <row r="1186" spans="1:4" ht="13.5" x14ac:dyDescent="0.25">
      <c r="A1186" s="636">
        <v>95712</v>
      </c>
      <c r="B1186" s="634" t="s">
        <v>23541</v>
      </c>
      <c r="C1186" s="634" t="s">
        <v>1898</v>
      </c>
      <c r="D1186" s="635" t="s">
        <v>30353</v>
      </c>
    </row>
    <row r="1187" spans="1:4" ht="13.5" x14ac:dyDescent="0.25">
      <c r="A1187" s="636">
        <v>95713</v>
      </c>
      <c r="B1187" s="634" t="s">
        <v>23542</v>
      </c>
      <c r="C1187" s="634" t="s">
        <v>1898</v>
      </c>
      <c r="D1187" s="635" t="s">
        <v>41910</v>
      </c>
    </row>
    <row r="1188" spans="1:4" ht="13.5" x14ac:dyDescent="0.25">
      <c r="A1188" s="636">
        <v>95716</v>
      </c>
      <c r="B1188" s="634" t="s">
        <v>23543</v>
      </c>
      <c r="C1188" s="634" t="s">
        <v>1898</v>
      </c>
      <c r="D1188" s="635" t="s">
        <v>42061</v>
      </c>
    </row>
    <row r="1189" spans="1:4" ht="13.5" x14ac:dyDescent="0.25">
      <c r="A1189" s="636">
        <v>95717</v>
      </c>
      <c r="B1189" s="634" t="s">
        <v>23544</v>
      </c>
      <c r="C1189" s="634" t="s">
        <v>1898</v>
      </c>
      <c r="D1189" s="635" t="s">
        <v>29930</v>
      </c>
    </row>
    <row r="1190" spans="1:4" ht="13.5" x14ac:dyDescent="0.25">
      <c r="A1190" s="636">
        <v>95718</v>
      </c>
      <c r="B1190" s="634" t="s">
        <v>23545</v>
      </c>
      <c r="C1190" s="634" t="s">
        <v>1898</v>
      </c>
      <c r="D1190" s="635" t="s">
        <v>28787</v>
      </c>
    </row>
    <row r="1191" spans="1:4" ht="13.5" x14ac:dyDescent="0.25">
      <c r="A1191" s="636">
        <v>95719</v>
      </c>
      <c r="B1191" s="634" t="s">
        <v>23546</v>
      </c>
      <c r="C1191" s="634" t="s">
        <v>1898</v>
      </c>
      <c r="D1191" s="635" t="s">
        <v>41910</v>
      </c>
    </row>
    <row r="1192" spans="1:4" ht="13.5" x14ac:dyDescent="0.25">
      <c r="A1192" s="636">
        <v>95869</v>
      </c>
      <c r="B1192" s="634" t="s">
        <v>23547</v>
      </c>
      <c r="C1192" s="634" t="s">
        <v>1898</v>
      </c>
      <c r="D1192" s="635" t="s">
        <v>30041</v>
      </c>
    </row>
    <row r="1193" spans="1:4" ht="13.5" x14ac:dyDescent="0.25">
      <c r="A1193" s="636">
        <v>95870</v>
      </c>
      <c r="B1193" s="634" t="s">
        <v>23548</v>
      </c>
      <c r="C1193" s="634" t="s">
        <v>1898</v>
      </c>
      <c r="D1193" s="635" t="s">
        <v>23771</v>
      </c>
    </row>
    <row r="1194" spans="1:4" ht="13.5" x14ac:dyDescent="0.25">
      <c r="A1194" s="636">
        <v>95871</v>
      </c>
      <c r="B1194" s="634" t="s">
        <v>23549</v>
      </c>
      <c r="C1194" s="634" t="s">
        <v>1898</v>
      </c>
      <c r="D1194" s="635" t="s">
        <v>42062</v>
      </c>
    </row>
    <row r="1195" spans="1:4" ht="13.5" x14ac:dyDescent="0.25">
      <c r="A1195" s="636">
        <v>95874</v>
      </c>
      <c r="B1195" s="634" t="s">
        <v>23550</v>
      </c>
      <c r="C1195" s="634" t="s">
        <v>1898</v>
      </c>
      <c r="D1195" s="635" t="s">
        <v>29402</v>
      </c>
    </row>
    <row r="1196" spans="1:4" ht="13.5" x14ac:dyDescent="0.25">
      <c r="A1196" s="636">
        <v>96008</v>
      </c>
      <c r="B1196" s="634" t="s">
        <v>23551</v>
      </c>
      <c r="C1196" s="634" t="s">
        <v>1898</v>
      </c>
      <c r="D1196" s="635" t="s">
        <v>29416</v>
      </c>
    </row>
    <row r="1197" spans="1:4" ht="13.5" x14ac:dyDescent="0.25">
      <c r="A1197" s="636">
        <v>96009</v>
      </c>
      <c r="B1197" s="634" t="s">
        <v>23552</v>
      </c>
      <c r="C1197" s="634" t="s">
        <v>1898</v>
      </c>
      <c r="D1197" s="635" t="s">
        <v>30032</v>
      </c>
    </row>
    <row r="1198" spans="1:4" ht="13.5" x14ac:dyDescent="0.25">
      <c r="A1198" s="636">
        <v>96011</v>
      </c>
      <c r="B1198" s="634" t="s">
        <v>23553</v>
      </c>
      <c r="C1198" s="634" t="s">
        <v>1898</v>
      </c>
      <c r="D1198" s="635" t="s">
        <v>30057</v>
      </c>
    </row>
    <row r="1199" spans="1:4" ht="13.5" x14ac:dyDescent="0.25">
      <c r="A1199" s="636">
        <v>96012</v>
      </c>
      <c r="B1199" s="634" t="s">
        <v>23554</v>
      </c>
      <c r="C1199" s="634" t="s">
        <v>1898</v>
      </c>
      <c r="D1199" s="635" t="s">
        <v>41874</v>
      </c>
    </row>
    <row r="1200" spans="1:4" ht="13.5" x14ac:dyDescent="0.25">
      <c r="A1200" s="636">
        <v>96015</v>
      </c>
      <c r="B1200" s="634" t="s">
        <v>23555</v>
      </c>
      <c r="C1200" s="634" t="s">
        <v>1898</v>
      </c>
      <c r="D1200" s="635" t="s">
        <v>28676</v>
      </c>
    </row>
    <row r="1201" spans="1:4" ht="13.5" x14ac:dyDescent="0.25">
      <c r="A1201" s="636">
        <v>96016</v>
      </c>
      <c r="B1201" s="634" t="s">
        <v>23556</v>
      </c>
      <c r="C1201" s="634" t="s">
        <v>1898</v>
      </c>
      <c r="D1201" s="635" t="s">
        <v>23121</v>
      </c>
    </row>
    <row r="1202" spans="1:4" ht="13.5" x14ac:dyDescent="0.25">
      <c r="A1202" s="636">
        <v>96018</v>
      </c>
      <c r="B1202" s="634" t="s">
        <v>23557</v>
      </c>
      <c r="C1202" s="634" t="s">
        <v>1898</v>
      </c>
      <c r="D1202" s="635" t="s">
        <v>26939</v>
      </c>
    </row>
    <row r="1203" spans="1:4" ht="13.5" x14ac:dyDescent="0.25">
      <c r="A1203" s="636">
        <v>96019</v>
      </c>
      <c r="B1203" s="634" t="s">
        <v>23558</v>
      </c>
      <c r="C1203" s="634" t="s">
        <v>1898</v>
      </c>
      <c r="D1203" s="635" t="s">
        <v>41874</v>
      </c>
    </row>
    <row r="1204" spans="1:4" ht="13.5" x14ac:dyDescent="0.25">
      <c r="A1204" s="636">
        <v>96023</v>
      </c>
      <c r="B1204" s="634" t="s">
        <v>23559</v>
      </c>
      <c r="C1204" s="634" t="s">
        <v>1898</v>
      </c>
      <c r="D1204" s="635" t="s">
        <v>30058</v>
      </c>
    </row>
    <row r="1205" spans="1:4" ht="13.5" x14ac:dyDescent="0.25">
      <c r="A1205" s="636">
        <v>96024</v>
      </c>
      <c r="B1205" s="634" t="s">
        <v>23560</v>
      </c>
      <c r="C1205" s="634" t="s">
        <v>1898</v>
      </c>
      <c r="D1205" s="635" t="s">
        <v>23297</v>
      </c>
    </row>
    <row r="1206" spans="1:4" ht="13.5" x14ac:dyDescent="0.25">
      <c r="A1206" s="636">
        <v>96026</v>
      </c>
      <c r="B1206" s="634" t="s">
        <v>23561</v>
      </c>
      <c r="C1206" s="634" t="s">
        <v>1898</v>
      </c>
      <c r="D1206" s="635" t="s">
        <v>29032</v>
      </c>
    </row>
    <row r="1207" spans="1:4" ht="13.5" x14ac:dyDescent="0.25">
      <c r="A1207" s="636">
        <v>96027</v>
      </c>
      <c r="B1207" s="634" t="s">
        <v>23562</v>
      </c>
      <c r="C1207" s="634" t="s">
        <v>1898</v>
      </c>
      <c r="D1207" s="635" t="s">
        <v>29050</v>
      </c>
    </row>
    <row r="1208" spans="1:4" ht="13.5" x14ac:dyDescent="0.25">
      <c r="A1208" s="636">
        <v>96030</v>
      </c>
      <c r="B1208" s="634" t="s">
        <v>23563</v>
      </c>
      <c r="C1208" s="634" t="s">
        <v>1898</v>
      </c>
      <c r="D1208" s="635" t="s">
        <v>41390</v>
      </c>
    </row>
    <row r="1209" spans="1:4" ht="13.5" x14ac:dyDescent="0.25">
      <c r="A1209" s="636">
        <v>96031</v>
      </c>
      <c r="B1209" s="634" t="s">
        <v>23564</v>
      </c>
      <c r="C1209" s="634" t="s">
        <v>1898</v>
      </c>
      <c r="D1209" s="635" t="s">
        <v>42063</v>
      </c>
    </row>
    <row r="1210" spans="1:4" ht="13.5" x14ac:dyDescent="0.25">
      <c r="A1210" s="636">
        <v>96032</v>
      </c>
      <c r="B1210" s="634" t="s">
        <v>23565</v>
      </c>
      <c r="C1210" s="634" t="s">
        <v>1898</v>
      </c>
      <c r="D1210" s="635" t="s">
        <v>27715</v>
      </c>
    </row>
    <row r="1211" spans="1:4" ht="13.5" x14ac:dyDescent="0.25">
      <c r="A1211" s="636">
        <v>96033</v>
      </c>
      <c r="B1211" s="634" t="s">
        <v>23566</v>
      </c>
      <c r="C1211" s="634" t="s">
        <v>1898</v>
      </c>
      <c r="D1211" s="635" t="s">
        <v>42064</v>
      </c>
    </row>
    <row r="1212" spans="1:4" ht="13.5" x14ac:dyDescent="0.25">
      <c r="A1212" s="636">
        <v>96034</v>
      </c>
      <c r="B1212" s="634" t="s">
        <v>23567</v>
      </c>
      <c r="C1212" s="634" t="s">
        <v>1898</v>
      </c>
      <c r="D1212" s="635" t="s">
        <v>41994</v>
      </c>
    </row>
    <row r="1213" spans="1:4" ht="13.5" x14ac:dyDescent="0.25">
      <c r="A1213" s="636">
        <v>96053</v>
      </c>
      <c r="B1213" s="634" t="s">
        <v>23568</v>
      </c>
      <c r="C1213" s="634" t="s">
        <v>1898</v>
      </c>
      <c r="D1213" s="635" t="s">
        <v>28959</v>
      </c>
    </row>
    <row r="1214" spans="1:4" ht="13.5" x14ac:dyDescent="0.25">
      <c r="A1214" s="636">
        <v>96054</v>
      </c>
      <c r="B1214" s="634" t="s">
        <v>23569</v>
      </c>
      <c r="C1214" s="634" t="s">
        <v>1898</v>
      </c>
      <c r="D1214" s="635" t="s">
        <v>30959</v>
      </c>
    </row>
    <row r="1215" spans="1:4" ht="13.5" x14ac:dyDescent="0.25">
      <c r="A1215" s="636">
        <v>96055</v>
      </c>
      <c r="B1215" s="634" t="s">
        <v>23570</v>
      </c>
      <c r="C1215" s="634" t="s">
        <v>1898</v>
      </c>
      <c r="D1215" s="635" t="s">
        <v>30060</v>
      </c>
    </row>
    <row r="1216" spans="1:4" ht="13.5" x14ac:dyDescent="0.25">
      <c r="A1216" s="636">
        <v>96056</v>
      </c>
      <c r="B1216" s="634" t="s">
        <v>23571</v>
      </c>
      <c r="C1216" s="634" t="s">
        <v>1898</v>
      </c>
      <c r="D1216" s="635" t="s">
        <v>26952</v>
      </c>
    </row>
    <row r="1217" spans="1:4" ht="13.5" x14ac:dyDescent="0.25">
      <c r="A1217" s="636">
        <v>96057</v>
      </c>
      <c r="B1217" s="634" t="s">
        <v>23572</v>
      </c>
      <c r="C1217" s="634" t="s">
        <v>1898</v>
      </c>
      <c r="D1217" s="635" t="s">
        <v>29050</v>
      </c>
    </row>
    <row r="1218" spans="1:4" ht="13.5" x14ac:dyDescent="0.25">
      <c r="A1218" s="636">
        <v>96060</v>
      </c>
      <c r="B1218" s="634" t="s">
        <v>23573</v>
      </c>
      <c r="C1218" s="634" t="s">
        <v>1898</v>
      </c>
      <c r="D1218" s="635" t="s">
        <v>30012</v>
      </c>
    </row>
    <row r="1219" spans="1:4" ht="13.5" x14ac:dyDescent="0.25">
      <c r="A1219" s="636">
        <v>96061</v>
      </c>
      <c r="B1219" s="634" t="s">
        <v>23574</v>
      </c>
      <c r="C1219" s="634" t="s">
        <v>1898</v>
      </c>
      <c r="D1219" s="635" t="s">
        <v>42065</v>
      </c>
    </row>
    <row r="1220" spans="1:4" ht="13.5" x14ac:dyDescent="0.25">
      <c r="A1220" s="636">
        <v>96062</v>
      </c>
      <c r="B1220" s="634" t="s">
        <v>23575</v>
      </c>
      <c r="C1220" s="634" t="s">
        <v>1898</v>
      </c>
      <c r="D1220" s="635" t="s">
        <v>41982</v>
      </c>
    </row>
    <row r="1221" spans="1:4" ht="13.5" x14ac:dyDescent="0.25">
      <c r="A1221" s="636">
        <v>96241</v>
      </c>
      <c r="B1221" s="634" t="s">
        <v>23576</v>
      </c>
      <c r="C1221" s="634" t="s">
        <v>1898</v>
      </c>
      <c r="D1221" s="635" t="s">
        <v>30281</v>
      </c>
    </row>
    <row r="1222" spans="1:4" ht="13.5" x14ac:dyDescent="0.25">
      <c r="A1222" s="636">
        <v>96242</v>
      </c>
      <c r="B1222" s="634" t="s">
        <v>23577</v>
      </c>
      <c r="C1222" s="634" t="s">
        <v>1898</v>
      </c>
      <c r="D1222" s="635" t="s">
        <v>42066</v>
      </c>
    </row>
    <row r="1223" spans="1:4" ht="13.5" x14ac:dyDescent="0.25">
      <c r="A1223" s="636">
        <v>96243</v>
      </c>
      <c r="B1223" s="634" t="s">
        <v>23578</v>
      </c>
      <c r="C1223" s="634" t="s">
        <v>1898</v>
      </c>
      <c r="D1223" s="635" t="s">
        <v>42067</v>
      </c>
    </row>
    <row r="1224" spans="1:4" ht="13.5" x14ac:dyDescent="0.25">
      <c r="A1224" s="636">
        <v>96244</v>
      </c>
      <c r="B1224" s="634" t="s">
        <v>23579</v>
      </c>
      <c r="C1224" s="634" t="s">
        <v>1898</v>
      </c>
      <c r="D1224" s="635" t="s">
        <v>29555</v>
      </c>
    </row>
    <row r="1225" spans="1:4" ht="13.5" x14ac:dyDescent="0.25">
      <c r="A1225" s="636">
        <v>96301</v>
      </c>
      <c r="B1225" s="634" t="s">
        <v>23580</v>
      </c>
      <c r="C1225" s="634" t="s">
        <v>1898</v>
      </c>
      <c r="D1225" s="635" t="s">
        <v>30795</v>
      </c>
    </row>
    <row r="1226" spans="1:4" ht="13.5" x14ac:dyDescent="0.25">
      <c r="A1226" s="636">
        <v>96457</v>
      </c>
      <c r="B1226" s="634" t="s">
        <v>23582</v>
      </c>
      <c r="C1226" s="634" t="s">
        <v>1898</v>
      </c>
      <c r="D1226" s="635" t="s">
        <v>41901</v>
      </c>
    </row>
    <row r="1227" spans="1:4" ht="13.5" x14ac:dyDescent="0.25">
      <c r="A1227" s="636">
        <v>96458</v>
      </c>
      <c r="B1227" s="634" t="s">
        <v>23583</v>
      </c>
      <c r="C1227" s="634" t="s">
        <v>1898</v>
      </c>
      <c r="D1227" s="635" t="s">
        <v>30264</v>
      </c>
    </row>
    <row r="1228" spans="1:4" ht="13.5" x14ac:dyDescent="0.25">
      <c r="A1228" s="636">
        <v>96459</v>
      </c>
      <c r="B1228" s="634" t="s">
        <v>23584</v>
      </c>
      <c r="C1228" s="634" t="s">
        <v>1898</v>
      </c>
      <c r="D1228" s="635" t="s">
        <v>42068</v>
      </c>
    </row>
    <row r="1229" spans="1:4" ht="13.5" x14ac:dyDescent="0.25">
      <c r="A1229" s="636">
        <v>96460</v>
      </c>
      <c r="B1229" s="634" t="s">
        <v>23585</v>
      </c>
      <c r="C1229" s="634" t="s">
        <v>1898</v>
      </c>
      <c r="D1229" s="635" t="s">
        <v>42069</v>
      </c>
    </row>
    <row r="1230" spans="1:4" ht="13.5" x14ac:dyDescent="0.25">
      <c r="A1230" s="636">
        <v>98760</v>
      </c>
      <c r="B1230" s="634" t="s">
        <v>23586</v>
      </c>
      <c r="C1230" s="634" t="s">
        <v>1898</v>
      </c>
      <c r="D1230" s="635" t="s">
        <v>23092</v>
      </c>
    </row>
    <row r="1231" spans="1:4" ht="13.5" x14ac:dyDescent="0.25">
      <c r="A1231" s="636">
        <v>98761</v>
      </c>
      <c r="B1231" s="634" t="s">
        <v>23587</v>
      </c>
      <c r="C1231" s="634" t="s">
        <v>1898</v>
      </c>
      <c r="D1231" s="635" t="s">
        <v>42007</v>
      </c>
    </row>
    <row r="1232" spans="1:4" ht="13.5" x14ac:dyDescent="0.25">
      <c r="A1232" s="636">
        <v>98762</v>
      </c>
      <c r="B1232" s="634" t="s">
        <v>23588</v>
      </c>
      <c r="C1232" s="634" t="s">
        <v>1898</v>
      </c>
      <c r="D1232" s="635" t="s">
        <v>26583</v>
      </c>
    </row>
    <row r="1233" spans="1:4" ht="13.5" x14ac:dyDescent="0.25">
      <c r="A1233" s="636">
        <v>98763</v>
      </c>
      <c r="B1233" s="634" t="s">
        <v>23589</v>
      </c>
      <c r="C1233" s="634" t="s">
        <v>1898</v>
      </c>
      <c r="D1233" s="635" t="s">
        <v>42070</v>
      </c>
    </row>
    <row r="1234" spans="1:4" ht="13.5" x14ac:dyDescent="0.25">
      <c r="A1234" s="636">
        <v>99829</v>
      </c>
      <c r="B1234" s="634" t="s">
        <v>23590</v>
      </c>
      <c r="C1234" s="634" t="s">
        <v>1898</v>
      </c>
      <c r="D1234" s="635" t="s">
        <v>22927</v>
      </c>
    </row>
    <row r="1235" spans="1:4" ht="13.5" x14ac:dyDescent="0.25">
      <c r="A1235" s="636">
        <v>99830</v>
      </c>
      <c r="B1235" s="634" t="s">
        <v>23591</v>
      </c>
      <c r="C1235" s="634" t="s">
        <v>1898</v>
      </c>
      <c r="D1235" s="635" t="s">
        <v>23382</v>
      </c>
    </row>
    <row r="1236" spans="1:4" ht="13.5" x14ac:dyDescent="0.25">
      <c r="A1236" s="636">
        <v>99831</v>
      </c>
      <c r="B1236" s="634" t="s">
        <v>23592</v>
      </c>
      <c r="C1236" s="634" t="s">
        <v>1898</v>
      </c>
      <c r="D1236" s="635" t="s">
        <v>22939</v>
      </c>
    </row>
    <row r="1237" spans="1:4" ht="13.5" x14ac:dyDescent="0.25">
      <c r="A1237" s="636">
        <v>99832</v>
      </c>
      <c r="B1237" s="634" t="s">
        <v>23593</v>
      </c>
      <c r="C1237" s="634" t="s">
        <v>1898</v>
      </c>
      <c r="D1237" s="635" t="s">
        <v>29981</v>
      </c>
    </row>
    <row r="1238" spans="1:4" ht="13.5" x14ac:dyDescent="0.25">
      <c r="A1238" s="636">
        <v>100637</v>
      </c>
      <c r="B1238" s="634" t="s">
        <v>26971</v>
      </c>
      <c r="C1238" s="634" t="s">
        <v>1898</v>
      </c>
      <c r="D1238" s="635" t="s">
        <v>42071</v>
      </c>
    </row>
    <row r="1239" spans="1:4" ht="13.5" x14ac:dyDescent="0.25">
      <c r="A1239" s="636">
        <v>100638</v>
      </c>
      <c r="B1239" s="634" t="s">
        <v>26972</v>
      </c>
      <c r="C1239" s="634" t="s">
        <v>1898</v>
      </c>
      <c r="D1239" s="635" t="s">
        <v>42072</v>
      </c>
    </row>
    <row r="1240" spans="1:4" ht="13.5" x14ac:dyDescent="0.25">
      <c r="A1240" s="636">
        <v>100639</v>
      </c>
      <c r="B1240" s="634" t="s">
        <v>26973</v>
      </c>
      <c r="C1240" s="634" t="s">
        <v>1898</v>
      </c>
      <c r="D1240" s="635" t="s">
        <v>42073</v>
      </c>
    </row>
    <row r="1241" spans="1:4" ht="13.5" x14ac:dyDescent="0.25">
      <c r="A1241" s="636">
        <v>100640</v>
      </c>
      <c r="B1241" s="634" t="s">
        <v>26974</v>
      </c>
      <c r="C1241" s="634" t="s">
        <v>1898</v>
      </c>
      <c r="D1241" s="635" t="s">
        <v>42074</v>
      </c>
    </row>
    <row r="1242" spans="1:4" ht="13.5" x14ac:dyDescent="0.25">
      <c r="A1242" s="636">
        <v>100643</v>
      </c>
      <c r="B1242" s="634" t="s">
        <v>26975</v>
      </c>
      <c r="C1242" s="634" t="s">
        <v>1898</v>
      </c>
      <c r="D1242" s="635" t="s">
        <v>42075</v>
      </c>
    </row>
    <row r="1243" spans="1:4" ht="13.5" x14ac:dyDescent="0.25">
      <c r="A1243" s="636">
        <v>100644</v>
      </c>
      <c r="B1243" s="634" t="s">
        <v>26976</v>
      </c>
      <c r="C1243" s="634" t="s">
        <v>1898</v>
      </c>
      <c r="D1243" s="635" t="s">
        <v>42076</v>
      </c>
    </row>
    <row r="1244" spans="1:4" ht="13.5" x14ac:dyDescent="0.25">
      <c r="A1244" s="636">
        <v>100645</v>
      </c>
      <c r="B1244" s="634" t="s">
        <v>26977</v>
      </c>
      <c r="C1244" s="634" t="s">
        <v>1898</v>
      </c>
      <c r="D1244" s="635" t="s">
        <v>42077</v>
      </c>
    </row>
    <row r="1245" spans="1:4" ht="13.5" x14ac:dyDescent="0.25">
      <c r="A1245" s="636">
        <v>100646</v>
      </c>
      <c r="B1245" s="634" t="s">
        <v>26978</v>
      </c>
      <c r="C1245" s="634" t="s">
        <v>1898</v>
      </c>
      <c r="D1245" s="635" t="s">
        <v>42078</v>
      </c>
    </row>
    <row r="1246" spans="1:4" ht="13.5" x14ac:dyDescent="0.25">
      <c r="A1246" s="636">
        <v>102270</v>
      </c>
      <c r="B1246" s="634" t="s">
        <v>28487</v>
      </c>
      <c r="C1246" s="634" t="s">
        <v>1898</v>
      </c>
      <c r="D1246" s="635" t="s">
        <v>23265</v>
      </c>
    </row>
    <row r="1247" spans="1:4" ht="13.5" x14ac:dyDescent="0.25">
      <c r="A1247" s="636">
        <v>102271</v>
      </c>
      <c r="B1247" s="634" t="s">
        <v>28488</v>
      </c>
      <c r="C1247" s="634" t="s">
        <v>1898</v>
      </c>
      <c r="D1247" s="635" t="s">
        <v>22798</v>
      </c>
    </row>
    <row r="1248" spans="1:4" ht="13.5" x14ac:dyDescent="0.25">
      <c r="A1248" s="636">
        <v>102272</v>
      </c>
      <c r="B1248" s="634" t="s">
        <v>28489</v>
      </c>
      <c r="C1248" s="634" t="s">
        <v>1898</v>
      </c>
      <c r="D1248" s="635" t="s">
        <v>23254</v>
      </c>
    </row>
    <row r="1249" spans="1:4" ht="13.5" x14ac:dyDescent="0.25">
      <c r="A1249" s="636">
        <v>102273</v>
      </c>
      <c r="B1249" s="634" t="s">
        <v>28490</v>
      </c>
      <c r="C1249" s="634" t="s">
        <v>1898</v>
      </c>
      <c r="D1249" s="635" t="s">
        <v>41805</v>
      </c>
    </row>
    <row r="1250" spans="1:4" ht="13.5" x14ac:dyDescent="0.25">
      <c r="A1250" s="636">
        <v>102809</v>
      </c>
      <c r="B1250" s="634" t="s">
        <v>42079</v>
      </c>
      <c r="C1250" s="634" t="s">
        <v>1898</v>
      </c>
      <c r="D1250" s="635" t="s">
        <v>42080</v>
      </c>
    </row>
    <row r="1251" spans="1:4" ht="13.5" x14ac:dyDescent="0.25">
      <c r="A1251" s="636">
        <v>102815</v>
      </c>
      <c r="B1251" s="634" t="s">
        <v>42081</v>
      </c>
      <c r="C1251" s="634" t="s">
        <v>1898</v>
      </c>
      <c r="D1251" s="635" t="s">
        <v>42082</v>
      </c>
    </row>
    <row r="1252" spans="1:4" ht="13.5" x14ac:dyDescent="0.25">
      <c r="A1252" s="636">
        <v>102826</v>
      </c>
      <c r="B1252" s="634" t="s">
        <v>42083</v>
      </c>
      <c r="C1252" s="634" t="s">
        <v>1898</v>
      </c>
      <c r="D1252" s="635" t="s">
        <v>30936</v>
      </c>
    </row>
    <row r="1253" spans="1:4" ht="13.5" x14ac:dyDescent="0.25">
      <c r="A1253" s="636">
        <v>102832</v>
      </c>
      <c r="B1253" s="634" t="s">
        <v>42084</v>
      </c>
      <c r="C1253" s="634" t="s">
        <v>1898</v>
      </c>
      <c r="D1253" s="635" t="s">
        <v>41915</v>
      </c>
    </row>
    <row r="1254" spans="1:4" ht="13.5" x14ac:dyDescent="0.25">
      <c r="A1254" s="636">
        <v>102843</v>
      </c>
      <c r="B1254" s="634" t="s">
        <v>42085</v>
      </c>
      <c r="C1254" s="634" t="s">
        <v>1898</v>
      </c>
      <c r="D1254" s="635" t="s">
        <v>42086</v>
      </c>
    </row>
    <row r="1255" spans="1:4" ht="13.5" x14ac:dyDescent="0.25">
      <c r="A1255" s="636">
        <v>102849</v>
      </c>
      <c r="B1255" s="634" t="s">
        <v>42087</v>
      </c>
      <c r="C1255" s="634" t="s">
        <v>1898</v>
      </c>
      <c r="D1255" s="635" t="s">
        <v>42088</v>
      </c>
    </row>
    <row r="1256" spans="1:4" ht="13.5" x14ac:dyDescent="0.25">
      <c r="A1256" s="636">
        <v>102855</v>
      </c>
      <c r="B1256" s="634" t="s">
        <v>42089</v>
      </c>
      <c r="C1256" s="634" t="s">
        <v>1898</v>
      </c>
      <c r="D1256" s="635" t="s">
        <v>42088</v>
      </c>
    </row>
    <row r="1257" spans="1:4" ht="13.5" x14ac:dyDescent="0.25">
      <c r="A1257" s="636">
        <v>102861</v>
      </c>
      <c r="B1257" s="634" t="s">
        <v>42090</v>
      </c>
      <c r="C1257" s="634" t="s">
        <v>1898</v>
      </c>
      <c r="D1257" s="635" t="s">
        <v>26748</v>
      </c>
    </row>
    <row r="1258" spans="1:4" ht="13.5" x14ac:dyDescent="0.25">
      <c r="A1258" s="636">
        <v>102867</v>
      </c>
      <c r="B1258" s="634" t="s">
        <v>42091</v>
      </c>
      <c r="C1258" s="634" t="s">
        <v>1898</v>
      </c>
      <c r="D1258" s="635" t="s">
        <v>26962</v>
      </c>
    </row>
    <row r="1259" spans="1:4" ht="13.5" x14ac:dyDescent="0.25">
      <c r="A1259" s="636">
        <v>102873</v>
      </c>
      <c r="B1259" s="634" t="s">
        <v>42092</v>
      </c>
      <c r="C1259" s="634" t="s">
        <v>1898</v>
      </c>
      <c r="D1259" s="635" t="s">
        <v>41974</v>
      </c>
    </row>
    <row r="1260" spans="1:4" ht="13.5" x14ac:dyDescent="0.25">
      <c r="A1260" s="636">
        <v>102879</v>
      </c>
      <c r="B1260" s="634" t="s">
        <v>42093</v>
      </c>
      <c r="C1260" s="634" t="s">
        <v>1898</v>
      </c>
      <c r="D1260" s="635" t="s">
        <v>42094</v>
      </c>
    </row>
    <row r="1261" spans="1:4" ht="13.5" x14ac:dyDescent="0.25">
      <c r="A1261" s="636">
        <v>102885</v>
      </c>
      <c r="B1261" s="634" t="s">
        <v>42095</v>
      </c>
      <c r="C1261" s="634" t="s">
        <v>1898</v>
      </c>
      <c r="D1261" s="635" t="s">
        <v>42096</v>
      </c>
    </row>
    <row r="1262" spans="1:4" ht="13.5" x14ac:dyDescent="0.25">
      <c r="A1262" s="636">
        <v>102891</v>
      </c>
      <c r="B1262" s="634" t="s">
        <v>42097</v>
      </c>
      <c r="C1262" s="634" t="s">
        <v>1898</v>
      </c>
      <c r="D1262" s="635" t="s">
        <v>42096</v>
      </c>
    </row>
    <row r="1263" spans="1:4" ht="13.5" x14ac:dyDescent="0.25">
      <c r="A1263" s="636">
        <v>102895</v>
      </c>
      <c r="B1263" s="634" t="s">
        <v>42098</v>
      </c>
      <c r="C1263" s="634" t="s">
        <v>1898</v>
      </c>
      <c r="D1263" s="635" t="s">
        <v>23979</v>
      </c>
    </row>
    <row r="1264" spans="1:4" ht="13.5" x14ac:dyDescent="0.25">
      <c r="A1264" s="636">
        <v>102897</v>
      </c>
      <c r="B1264" s="634" t="s">
        <v>42099</v>
      </c>
      <c r="C1264" s="634" t="s">
        <v>1898</v>
      </c>
      <c r="D1264" s="635" t="s">
        <v>41910</v>
      </c>
    </row>
    <row r="1265" spans="1:4" ht="13.5" x14ac:dyDescent="0.25">
      <c r="A1265" s="636">
        <v>102903</v>
      </c>
      <c r="B1265" s="634" t="s">
        <v>42100</v>
      </c>
      <c r="C1265" s="634" t="s">
        <v>1898</v>
      </c>
      <c r="D1265" s="635" t="s">
        <v>28479</v>
      </c>
    </row>
    <row r="1266" spans="1:4" ht="13.5" x14ac:dyDescent="0.25">
      <c r="A1266" s="636">
        <v>102909</v>
      </c>
      <c r="B1266" s="634" t="s">
        <v>42101</v>
      </c>
      <c r="C1266" s="634" t="s">
        <v>1898</v>
      </c>
      <c r="D1266" s="635" t="s">
        <v>30919</v>
      </c>
    </row>
    <row r="1267" spans="1:4" ht="13.5" x14ac:dyDescent="0.25">
      <c r="A1267" s="636">
        <v>102915</v>
      </c>
      <c r="B1267" s="634" t="s">
        <v>42102</v>
      </c>
      <c r="C1267" s="634" t="s">
        <v>1898</v>
      </c>
      <c r="D1267" s="635" t="s">
        <v>23303</v>
      </c>
    </row>
    <row r="1268" spans="1:4" ht="13.5" x14ac:dyDescent="0.25">
      <c r="A1268" s="636">
        <v>102927</v>
      </c>
      <c r="B1268" s="634" t="s">
        <v>42103</v>
      </c>
      <c r="C1268" s="634" t="s">
        <v>1898</v>
      </c>
      <c r="D1268" s="635" t="s">
        <v>23259</v>
      </c>
    </row>
    <row r="1269" spans="1:4" ht="13.5" x14ac:dyDescent="0.25">
      <c r="A1269" s="636">
        <v>102933</v>
      </c>
      <c r="B1269" s="634" t="s">
        <v>42104</v>
      </c>
      <c r="C1269" s="634" t="s">
        <v>1898</v>
      </c>
      <c r="D1269" s="635" t="s">
        <v>23259</v>
      </c>
    </row>
    <row r="1270" spans="1:4" ht="13.5" x14ac:dyDescent="0.25">
      <c r="A1270" s="636">
        <v>102939</v>
      </c>
      <c r="B1270" s="634" t="s">
        <v>42105</v>
      </c>
      <c r="C1270" s="634" t="s">
        <v>1898</v>
      </c>
      <c r="D1270" s="635" t="s">
        <v>42033</v>
      </c>
    </row>
    <row r="1271" spans="1:4" ht="13.5" x14ac:dyDescent="0.25">
      <c r="A1271" s="636">
        <v>102945</v>
      </c>
      <c r="B1271" s="634" t="s">
        <v>42106</v>
      </c>
      <c r="C1271" s="634" t="s">
        <v>1898</v>
      </c>
      <c r="D1271" s="635" t="s">
        <v>26593</v>
      </c>
    </row>
    <row r="1272" spans="1:4" ht="13.5" x14ac:dyDescent="0.25">
      <c r="A1272" s="636">
        <v>102951</v>
      </c>
      <c r="B1272" s="634" t="s">
        <v>42107</v>
      </c>
      <c r="C1272" s="634" t="s">
        <v>1898</v>
      </c>
      <c r="D1272" s="635" t="s">
        <v>23303</v>
      </c>
    </row>
    <row r="1273" spans="1:4" ht="13.5" x14ac:dyDescent="0.25">
      <c r="A1273" s="636">
        <v>102957</v>
      </c>
      <c r="B1273" s="634" t="s">
        <v>42108</v>
      </c>
      <c r="C1273" s="634" t="s">
        <v>1898</v>
      </c>
      <c r="D1273" s="635" t="s">
        <v>30266</v>
      </c>
    </row>
    <row r="1274" spans="1:4" ht="13.5" x14ac:dyDescent="0.25">
      <c r="A1274" s="636">
        <v>102963</v>
      </c>
      <c r="B1274" s="634" t="s">
        <v>42109</v>
      </c>
      <c r="C1274" s="634" t="s">
        <v>1898</v>
      </c>
      <c r="D1274" s="635" t="s">
        <v>41946</v>
      </c>
    </row>
    <row r="1275" spans="1:4" ht="13.5" x14ac:dyDescent="0.25">
      <c r="A1275" s="636">
        <v>102969</v>
      </c>
      <c r="B1275" s="634" t="s">
        <v>42110</v>
      </c>
      <c r="C1275" s="634" t="s">
        <v>1898</v>
      </c>
      <c r="D1275" s="635" t="s">
        <v>29611</v>
      </c>
    </row>
    <row r="1276" spans="1:4" ht="13.5" x14ac:dyDescent="0.25">
      <c r="A1276" s="636">
        <v>102985</v>
      </c>
      <c r="B1276" s="634" t="s">
        <v>42111</v>
      </c>
      <c r="C1276" s="634" t="s">
        <v>1898</v>
      </c>
      <c r="D1276" s="635" t="s">
        <v>42112</v>
      </c>
    </row>
    <row r="1277" spans="1:4" ht="13.5" x14ac:dyDescent="0.25">
      <c r="A1277" s="636">
        <v>103156</v>
      </c>
      <c r="B1277" s="634" t="s">
        <v>42113</v>
      </c>
      <c r="C1277" s="634" t="s">
        <v>1898</v>
      </c>
      <c r="D1277" s="635" t="s">
        <v>42114</v>
      </c>
    </row>
    <row r="1278" spans="1:4" ht="13.5" x14ac:dyDescent="0.25">
      <c r="A1278" s="636">
        <v>103162</v>
      </c>
      <c r="B1278" s="634" t="s">
        <v>42115</v>
      </c>
      <c r="C1278" s="634" t="s">
        <v>1898</v>
      </c>
      <c r="D1278" s="635" t="s">
        <v>42116</v>
      </c>
    </row>
    <row r="1279" spans="1:4" ht="13.5" x14ac:dyDescent="0.25">
      <c r="A1279" s="636">
        <v>103168</v>
      </c>
      <c r="B1279" s="634" t="s">
        <v>42117</v>
      </c>
      <c r="C1279" s="634" t="s">
        <v>1898</v>
      </c>
      <c r="D1279" s="635" t="s">
        <v>42082</v>
      </c>
    </row>
    <row r="1280" spans="1:4" ht="13.5" x14ac:dyDescent="0.25">
      <c r="A1280" s="636">
        <v>103174</v>
      </c>
      <c r="B1280" s="634" t="s">
        <v>42118</v>
      </c>
      <c r="C1280" s="634" t="s">
        <v>1898</v>
      </c>
      <c r="D1280" s="635" t="s">
        <v>41915</v>
      </c>
    </row>
    <row r="1281" spans="1:4" ht="13.5" x14ac:dyDescent="0.25">
      <c r="A1281" s="636">
        <v>103180</v>
      </c>
      <c r="B1281" s="634" t="s">
        <v>42119</v>
      </c>
      <c r="C1281" s="634" t="s">
        <v>1898</v>
      </c>
      <c r="D1281" s="635" t="s">
        <v>30066</v>
      </c>
    </row>
    <row r="1282" spans="1:4" ht="13.5" x14ac:dyDescent="0.25">
      <c r="A1282" s="636">
        <v>103223</v>
      </c>
      <c r="B1282" s="634" t="s">
        <v>42120</v>
      </c>
      <c r="C1282" s="634" t="s">
        <v>1898</v>
      </c>
      <c r="D1282" s="635" t="s">
        <v>42121</v>
      </c>
    </row>
    <row r="1283" spans="1:4" ht="13.5" x14ac:dyDescent="0.25">
      <c r="A1283" s="636">
        <v>103229</v>
      </c>
      <c r="B1283" s="634" t="s">
        <v>42122</v>
      </c>
      <c r="C1283" s="634" t="s">
        <v>1898</v>
      </c>
      <c r="D1283" s="635" t="s">
        <v>42123</v>
      </c>
    </row>
    <row r="1284" spans="1:4" ht="13.5" x14ac:dyDescent="0.25">
      <c r="A1284" s="636">
        <v>103235</v>
      </c>
      <c r="B1284" s="634" t="s">
        <v>42124</v>
      </c>
      <c r="C1284" s="634" t="s">
        <v>1898</v>
      </c>
      <c r="D1284" s="635" t="s">
        <v>42125</v>
      </c>
    </row>
    <row r="1285" spans="1:4" ht="13.5" x14ac:dyDescent="0.25">
      <c r="A1285" s="636">
        <v>103241</v>
      </c>
      <c r="B1285" s="634" t="s">
        <v>42126</v>
      </c>
      <c r="C1285" s="634" t="s">
        <v>1898</v>
      </c>
      <c r="D1285" s="635" t="s">
        <v>28368</v>
      </c>
    </row>
    <row r="1286" spans="1:4" ht="13.5" x14ac:dyDescent="0.25">
      <c r="A1286" s="636">
        <v>103660</v>
      </c>
      <c r="B1286" s="634" t="s">
        <v>42127</v>
      </c>
      <c r="C1286" s="634" t="s">
        <v>1898</v>
      </c>
      <c r="D1286" s="635" t="s">
        <v>27181</v>
      </c>
    </row>
    <row r="1287" spans="1:4" ht="13.5" x14ac:dyDescent="0.25">
      <c r="A1287" s="636">
        <v>103666</v>
      </c>
      <c r="B1287" s="634" t="s">
        <v>42128</v>
      </c>
      <c r="C1287" s="634" t="s">
        <v>1898</v>
      </c>
      <c r="D1287" s="635" t="s">
        <v>41924</v>
      </c>
    </row>
    <row r="1288" spans="1:4" ht="13.5" x14ac:dyDescent="0.25">
      <c r="A1288" s="636">
        <v>103792</v>
      </c>
      <c r="B1288" s="634" t="s">
        <v>42129</v>
      </c>
      <c r="C1288" s="634" t="s">
        <v>1898</v>
      </c>
      <c r="D1288" s="635" t="s">
        <v>23093</v>
      </c>
    </row>
    <row r="1289" spans="1:4" ht="13.5" x14ac:dyDescent="0.25">
      <c r="A1289" s="636">
        <v>103937</v>
      </c>
      <c r="B1289" s="634" t="s">
        <v>42130</v>
      </c>
      <c r="C1289" s="634" t="s">
        <v>1898</v>
      </c>
      <c r="D1289" s="635" t="s">
        <v>23175</v>
      </c>
    </row>
    <row r="1290" spans="1:4" ht="13.5" x14ac:dyDescent="0.25">
      <c r="A1290" s="636">
        <v>103943</v>
      </c>
      <c r="B1290" s="634" t="s">
        <v>42131</v>
      </c>
      <c r="C1290" s="634" t="s">
        <v>1898</v>
      </c>
      <c r="D1290" s="635" t="s">
        <v>23175</v>
      </c>
    </row>
    <row r="1291" spans="1:4" ht="13.5" x14ac:dyDescent="0.25">
      <c r="A1291" s="636">
        <v>104087</v>
      </c>
      <c r="B1291" s="634" t="s">
        <v>42132</v>
      </c>
      <c r="C1291" s="634" t="s">
        <v>1898</v>
      </c>
      <c r="D1291" s="635" t="s">
        <v>23126</v>
      </c>
    </row>
    <row r="1292" spans="1:4" ht="13.5" x14ac:dyDescent="0.25">
      <c r="A1292" s="636">
        <v>104088</v>
      </c>
      <c r="B1292" s="634" t="s">
        <v>42133</v>
      </c>
      <c r="C1292" s="634" t="s">
        <v>1898</v>
      </c>
      <c r="D1292" s="635" t="s">
        <v>22798</v>
      </c>
    </row>
    <row r="1293" spans="1:4" ht="13.5" x14ac:dyDescent="0.25">
      <c r="A1293" s="636">
        <v>104089</v>
      </c>
      <c r="B1293" s="634" t="s">
        <v>42134</v>
      </c>
      <c r="C1293" s="634" t="s">
        <v>1898</v>
      </c>
      <c r="D1293" s="635" t="s">
        <v>23092</v>
      </c>
    </row>
    <row r="1294" spans="1:4" ht="13.5" x14ac:dyDescent="0.25">
      <c r="A1294" s="636">
        <v>104090</v>
      </c>
      <c r="B1294" s="634" t="s">
        <v>42135</v>
      </c>
      <c r="C1294" s="634" t="s">
        <v>1898</v>
      </c>
      <c r="D1294" s="635" t="s">
        <v>26962</v>
      </c>
    </row>
    <row r="1295" spans="1:4" ht="13.5" x14ac:dyDescent="0.25">
      <c r="A1295" s="636">
        <v>104093</v>
      </c>
      <c r="B1295" s="634" t="s">
        <v>42136</v>
      </c>
      <c r="C1295" s="634" t="s">
        <v>1898</v>
      </c>
      <c r="D1295" s="635" t="s">
        <v>22922</v>
      </c>
    </row>
    <row r="1296" spans="1:4" ht="13.5" x14ac:dyDescent="0.25">
      <c r="A1296" s="636">
        <v>104094</v>
      </c>
      <c r="B1296" s="634" t="s">
        <v>42137</v>
      </c>
      <c r="C1296" s="634" t="s">
        <v>1898</v>
      </c>
      <c r="D1296" s="635" t="s">
        <v>26583</v>
      </c>
    </row>
    <row r="1297" spans="1:4" ht="13.5" x14ac:dyDescent="0.25">
      <c r="A1297" s="636">
        <v>104095</v>
      </c>
      <c r="B1297" s="634" t="s">
        <v>42138</v>
      </c>
      <c r="C1297" s="634" t="s">
        <v>1898</v>
      </c>
      <c r="D1297" s="635" t="s">
        <v>25621</v>
      </c>
    </row>
    <row r="1298" spans="1:4" ht="13.5" x14ac:dyDescent="0.25">
      <c r="A1298" s="636">
        <v>104096</v>
      </c>
      <c r="B1298" s="634" t="s">
        <v>42139</v>
      </c>
      <c r="C1298" s="634" t="s">
        <v>1898</v>
      </c>
      <c r="D1298" s="635" t="s">
        <v>23259</v>
      </c>
    </row>
    <row r="1299" spans="1:4" ht="13.5" x14ac:dyDescent="0.25">
      <c r="A1299" s="636">
        <v>92259</v>
      </c>
      <c r="B1299" s="634" t="s">
        <v>25990</v>
      </c>
      <c r="C1299" s="634" t="s">
        <v>5</v>
      </c>
      <c r="D1299" s="635" t="s">
        <v>42140</v>
      </c>
    </row>
    <row r="1300" spans="1:4" ht="13.5" x14ac:dyDescent="0.25">
      <c r="A1300" s="636">
        <v>92260</v>
      </c>
      <c r="B1300" s="634" t="s">
        <v>25991</v>
      </c>
      <c r="C1300" s="634" t="s">
        <v>5</v>
      </c>
      <c r="D1300" s="635" t="s">
        <v>42141</v>
      </c>
    </row>
    <row r="1301" spans="1:4" ht="13.5" x14ac:dyDescent="0.25">
      <c r="A1301" s="636">
        <v>92261</v>
      </c>
      <c r="B1301" s="634" t="s">
        <v>25992</v>
      </c>
      <c r="C1301" s="634" t="s">
        <v>5</v>
      </c>
      <c r="D1301" s="635" t="s">
        <v>42142</v>
      </c>
    </row>
    <row r="1302" spans="1:4" ht="13.5" x14ac:dyDescent="0.25">
      <c r="A1302" s="636">
        <v>92262</v>
      </c>
      <c r="B1302" s="634" t="s">
        <v>25993</v>
      </c>
      <c r="C1302" s="634" t="s">
        <v>5</v>
      </c>
      <c r="D1302" s="635" t="s">
        <v>42143</v>
      </c>
    </row>
    <row r="1303" spans="1:4" ht="13.5" x14ac:dyDescent="0.25">
      <c r="A1303" s="636">
        <v>92539</v>
      </c>
      <c r="B1303" s="634" t="s">
        <v>25994</v>
      </c>
      <c r="C1303" s="634" t="s">
        <v>3</v>
      </c>
      <c r="D1303" s="635" t="s">
        <v>42144</v>
      </c>
    </row>
    <row r="1304" spans="1:4" ht="13.5" x14ac:dyDescent="0.25">
      <c r="A1304" s="636">
        <v>92540</v>
      </c>
      <c r="B1304" s="634" t="s">
        <v>25995</v>
      </c>
      <c r="C1304" s="634" t="s">
        <v>3</v>
      </c>
      <c r="D1304" s="635" t="s">
        <v>42145</v>
      </c>
    </row>
    <row r="1305" spans="1:4" ht="13.5" x14ac:dyDescent="0.25">
      <c r="A1305" s="636">
        <v>92541</v>
      </c>
      <c r="B1305" s="634" t="s">
        <v>25996</v>
      </c>
      <c r="C1305" s="634" t="s">
        <v>3</v>
      </c>
      <c r="D1305" s="635" t="s">
        <v>30450</v>
      </c>
    </row>
    <row r="1306" spans="1:4" ht="13.5" x14ac:dyDescent="0.25">
      <c r="A1306" s="636">
        <v>92542</v>
      </c>
      <c r="B1306" s="634" t="s">
        <v>25997</v>
      </c>
      <c r="C1306" s="634" t="s">
        <v>3</v>
      </c>
      <c r="D1306" s="635" t="s">
        <v>42146</v>
      </c>
    </row>
    <row r="1307" spans="1:4" ht="13.5" x14ac:dyDescent="0.25">
      <c r="A1307" s="636">
        <v>92543</v>
      </c>
      <c r="B1307" s="634" t="s">
        <v>25998</v>
      </c>
      <c r="C1307" s="634" t="s">
        <v>3</v>
      </c>
      <c r="D1307" s="635" t="s">
        <v>30759</v>
      </c>
    </row>
    <row r="1308" spans="1:4" ht="13.5" x14ac:dyDescent="0.25">
      <c r="A1308" s="636">
        <v>92544</v>
      </c>
      <c r="B1308" s="634" t="s">
        <v>25999</v>
      </c>
      <c r="C1308" s="634" t="s">
        <v>3</v>
      </c>
      <c r="D1308" s="635" t="s">
        <v>26758</v>
      </c>
    </row>
    <row r="1309" spans="1:4" ht="13.5" x14ac:dyDescent="0.25">
      <c r="A1309" s="636">
        <v>92545</v>
      </c>
      <c r="B1309" s="634" t="s">
        <v>26000</v>
      </c>
      <c r="C1309" s="634" t="s">
        <v>5</v>
      </c>
      <c r="D1309" s="635" t="s">
        <v>42147</v>
      </c>
    </row>
    <row r="1310" spans="1:4" ht="13.5" x14ac:dyDescent="0.25">
      <c r="A1310" s="636">
        <v>92546</v>
      </c>
      <c r="B1310" s="634" t="s">
        <v>26001</v>
      </c>
      <c r="C1310" s="634" t="s">
        <v>5</v>
      </c>
      <c r="D1310" s="635" t="s">
        <v>42148</v>
      </c>
    </row>
    <row r="1311" spans="1:4" ht="13.5" x14ac:dyDescent="0.25">
      <c r="A1311" s="636">
        <v>92547</v>
      </c>
      <c r="B1311" s="634" t="s">
        <v>26002</v>
      </c>
      <c r="C1311" s="634" t="s">
        <v>5</v>
      </c>
      <c r="D1311" s="635" t="s">
        <v>42149</v>
      </c>
    </row>
    <row r="1312" spans="1:4" ht="13.5" x14ac:dyDescent="0.25">
      <c r="A1312" s="636">
        <v>92548</v>
      </c>
      <c r="B1312" s="634" t="s">
        <v>26003</v>
      </c>
      <c r="C1312" s="634" t="s">
        <v>5</v>
      </c>
      <c r="D1312" s="635" t="s">
        <v>42150</v>
      </c>
    </row>
    <row r="1313" spans="1:4" ht="13.5" x14ac:dyDescent="0.25">
      <c r="A1313" s="636">
        <v>92549</v>
      </c>
      <c r="B1313" s="634" t="s">
        <v>26004</v>
      </c>
      <c r="C1313" s="634" t="s">
        <v>5</v>
      </c>
      <c r="D1313" s="635" t="s">
        <v>42151</v>
      </c>
    </row>
    <row r="1314" spans="1:4" ht="13.5" x14ac:dyDescent="0.25">
      <c r="A1314" s="636">
        <v>92550</v>
      </c>
      <c r="B1314" s="634" t="s">
        <v>26005</v>
      </c>
      <c r="C1314" s="634" t="s">
        <v>5</v>
      </c>
      <c r="D1314" s="635" t="s">
        <v>42152</v>
      </c>
    </row>
    <row r="1315" spans="1:4" ht="13.5" x14ac:dyDescent="0.25">
      <c r="A1315" s="636">
        <v>92551</v>
      </c>
      <c r="B1315" s="634" t="s">
        <v>26006</v>
      </c>
      <c r="C1315" s="634" t="s">
        <v>5</v>
      </c>
      <c r="D1315" s="635" t="s">
        <v>42153</v>
      </c>
    </row>
    <row r="1316" spans="1:4" ht="13.5" x14ac:dyDescent="0.25">
      <c r="A1316" s="636">
        <v>92552</v>
      </c>
      <c r="B1316" s="634" t="s">
        <v>26007</v>
      </c>
      <c r="C1316" s="634" t="s">
        <v>5</v>
      </c>
      <c r="D1316" s="635" t="s">
        <v>42154</v>
      </c>
    </row>
    <row r="1317" spans="1:4" ht="13.5" x14ac:dyDescent="0.25">
      <c r="A1317" s="636">
        <v>92553</v>
      </c>
      <c r="B1317" s="634" t="s">
        <v>26008</v>
      </c>
      <c r="C1317" s="634" t="s">
        <v>5</v>
      </c>
      <c r="D1317" s="635" t="s">
        <v>42155</v>
      </c>
    </row>
    <row r="1318" spans="1:4" ht="13.5" x14ac:dyDescent="0.25">
      <c r="A1318" s="636">
        <v>92554</v>
      </c>
      <c r="B1318" s="634" t="s">
        <v>26009</v>
      </c>
      <c r="C1318" s="634" t="s">
        <v>5</v>
      </c>
      <c r="D1318" s="635" t="s">
        <v>42156</v>
      </c>
    </row>
    <row r="1319" spans="1:4" ht="13.5" x14ac:dyDescent="0.25">
      <c r="A1319" s="636">
        <v>92555</v>
      </c>
      <c r="B1319" s="634" t="s">
        <v>26010</v>
      </c>
      <c r="C1319" s="634" t="s">
        <v>5</v>
      </c>
      <c r="D1319" s="635" t="s">
        <v>42157</v>
      </c>
    </row>
    <row r="1320" spans="1:4" ht="13.5" x14ac:dyDescent="0.25">
      <c r="A1320" s="636">
        <v>92556</v>
      </c>
      <c r="B1320" s="634" t="s">
        <v>26011</v>
      </c>
      <c r="C1320" s="634" t="s">
        <v>5</v>
      </c>
      <c r="D1320" s="635" t="s">
        <v>42158</v>
      </c>
    </row>
    <row r="1321" spans="1:4" ht="13.5" x14ac:dyDescent="0.25">
      <c r="A1321" s="636">
        <v>92557</v>
      </c>
      <c r="B1321" s="634" t="s">
        <v>26012</v>
      </c>
      <c r="C1321" s="634" t="s">
        <v>5</v>
      </c>
      <c r="D1321" s="635" t="s">
        <v>42159</v>
      </c>
    </row>
    <row r="1322" spans="1:4" ht="13.5" x14ac:dyDescent="0.25">
      <c r="A1322" s="636">
        <v>92558</v>
      </c>
      <c r="B1322" s="634" t="s">
        <v>26013</v>
      </c>
      <c r="C1322" s="634" t="s">
        <v>5</v>
      </c>
      <c r="D1322" s="635" t="s">
        <v>42160</v>
      </c>
    </row>
    <row r="1323" spans="1:4" ht="13.5" x14ac:dyDescent="0.25">
      <c r="A1323" s="636">
        <v>92559</v>
      </c>
      <c r="B1323" s="634" t="s">
        <v>26014</v>
      </c>
      <c r="C1323" s="634" t="s">
        <v>5</v>
      </c>
      <c r="D1323" s="635" t="s">
        <v>42161</v>
      </c>
    </row>
    <row r="1324" spans="1:4" ht="13.5" x14ac:dyDescent="0.25">
      <c r="A1324" s="636">
        <v>92560</v>
      </c>
      <c r="B1324" s="634" t="s">
        <v>26015</v>
      </c>
      <c r="C1324" s="634" t="s">
        <v>5</v>
      </c>
      <c r="D1324" s="635" t="s">
        <v>42162</v>
      </c>
    </row>
    <row r="1325" spans="1:4" ht="13.5" x14ac:dyDescent="0.25">
      <c r="A1325" s="636">
        <v>92561</v>
      </c>
      <c r="B1325" s="634" t="s">
        <v>26016</v>
      </c>
      <c r="C1325" s="634" t="s">
        <v>5</v>
      </c>
      <c r="D1325" s="635" t="s">
        <v>42163</v>
      </c>
    </row>
    <row r="1326" spans="1:4" ht="13.5" x14ac:dyDescent="0.25">
      <c r="A1326" s="636">
        <v>92562</v>
      </c>
      <c r="B1326" s="634" t="s">
        <v>26017</v>
      </c>
      <c r="C1326" s="634" t="s">
        <v>5</v>
      </c>
      <c r="D1326" s="635" t="s">
        <v>42164</v>
      </c>
    </row>
    <row r="1327" spans="1:4" ht="13.5" x14ac:dyDescent="0.25">
      <c r="A1327" s="636">
        <v>92563</v>
      </c>
      <c r="B1327" s="634" t="s">
        <v>26018</v>
      </c>
      <c r="C1327" s="634" t="s">
        <v>5</v>
      </c>
      <c r="D1327" s="635" t="s">
        <v>42165</v>
      </c>
    </row>
    <row r="1328" spans="1:4" ht="13.5" x14ac:dyDescent="0.25">
      <c r="A1328" s="636">
        <v>92564</v>
      </c>
      <c r="B1328" s="634" t="s">
        <v>26019</v>
      </c>
      <c r="C1328" s="634" t="s">
        <v>5</v>
      </c>
      <c r="D1328" s="635" t="s">
        <v>42166</v>
      </c>
    </row>
    <row r="1329" spans="1:4" ht="13.5" x14ac:dyDescent="0.25">
      <c r="A1329" s="636">
        <v>92565</v>
      </c>
      <c r="B1329" s="634" t="s">
        <v>23594</v>
      </c>
      <c r="C1329" s="634" t="s">
        <v>3</v>
      </c>
      <c r="D1329" s="635" t="s">
        <v>42167</v>
      </c>
    </row>
    <row r="1330" spans="1:4" ht="13.5" x14ac:dyDescent="0.25">
      <c r="A1330" s="636">
        <v>92566</v>
      </c>
      <c r="B1330" s="634" t="s">
        <v>23595</v>
      </c>
      <c r="C1330" s="634" t="s">
        <v>3</v>
      </c>
      <c r="D1330" s="635" t="s">
        <v>42168</v>
      </c>
    </row>
    <row r="1331" spans="1:4" ht="13.5" x14ac:dyDescent="0.25">
      <c r="A1331" s="636">
        <v>92567</v>
      </c>
      <c r="B1331" s="634" t="s">
        <v>23596</v>
      </c>
      <c r="C1331" s="634" t="s">
        <v>3</v>
      </c>
      <c r="D1331" s="635" t="s">
        <v>42169</v>
      </c>
    </row>
    <row r="1332" spans="1:4" ht="13.5" x14ac:dyDescent="0.25">
      <c r="A1332" s="636">
        <v>100379</v>
      </c>
      <c r="B1332" s="634" t="s">
        <v>26020</v>
      </c>
      <c r="C1332" s="634" t="s">
        <v>3</v>
      </c>
      <c r="D1332" s="635" t="s">
        <v>42167</v>
      </c>
    </row>
    <row r="1333" spans="1:4" ht="13.5" x14ac:dyDescent="0.25">
      <c r="A1333" s="636">
        <v>100380</v>
      </c>
      <c r="B1333" s="634" t="s">
        <v>26021</v>
      </c>
      <c r="C1333" s="634" t="s">
        <v>3</v>
      </c>
      <c r="D1333" s="635" t="s">
        <v>42170</v>
      </c>
    </row>
    <row r="1334" spans="1:4" ht="13.5" x14ac:dyDescent="0.25">
      <c r="A1334" s="636">
        <v>100381</v>
      </c>
      <c r="B1334" s="634" t="s">
        <v>26022</v>
      </c>
      <c r="C1334" s="634" t="s">
        <v>3</v>
      </c>
      <c r="D1334" s="635" t="s">
        <v>42171</v>
      </c>
    </row>
    <row r="1335" spans="1:4" ht="13.5" x14ac:dyDescent="0.25">
      <c r="A1335" s="636">
        <v>100383</v>
      </c>
      <c r="B1335" s="634" t="s">
        <v>26023</v>
      </c>
      <c r="C1335" s="634" t="s">
        <v>3</v>
      </c>
      <c r="D1335" s="635" t="s">
        <v>30824</v>
      </c>
    </row>
    <row r="1336" spans="1:4" ht="13.5" x14ac:dyDescent="0.25">
      <c r="A1336" s="636">
        <v>100384</v>
      </c>
      <c r="B1336" s="634" t="s">
        <v>26024</v>
      </c>
      <c r="C1336" s="634" t="s">
        <v>3</v>
      </c>
      <c r="D1336" s="635" t="s">
        <v>42172</v>
      </c>
    </row>
    <row r="1337" spans="1:4" ht="13.5" x14ac:dyDescent="0.25">
      <c r="A1337" s="636">
        <v>100385</v>
      </c>
      <c r="B1337" s="634" t="s">
        <v>26025</v>
      </c>
      <c r="C1337" s="634" t="s">
        <v>3</v>
      </c>
      <c r="D1337" s="635" t="s">
        <v>42169</v>
      </c>
    </row>
    <row r="1338" spans="1:4" ht="13.5" x14ac:dyDescent="0.25">
      <c r="A1338" s="636">
        <v>100386</v>
      </c>
      <c r="B1338" s="634" t="s">
        <v>26026</v>
      </c>
      <c r="C1338" s="634" t="s">
        <v>3</v>
      </c>
      <c r="D1338" s="635" t="s">
        <v>42173</v>
      </c>
    </row>
    <row r="1339" spans="1:4" ht="13.5" x14ac:dyDescent="0.25">
      <c r="A1339" s="636">
        <v>100387</v>
      </c>
      <c r="B1339" s="634" t="s">
        <v>26027</v>
      </c>
      <c r="C1339" s="634" t="s">
        <v>3</v>
      </c>
      <c r="D1339" s="635" t="s">
        <v>42174</v>
      </c>
    </row>
    <row r="1340" spans="1:4" ht="13.5" x14ac:dyDescent="0.25">
      <c r="A1340" s="636">
        <v>100388</v>
      </c>
      <c r="B1340" s="634" t="s">
        <v>26028</v>
      </c>
      <c r="C1340" s="634" t="s">
        <v>3</v>
      </c>
      <c r="D1340" s="635" t="s">
        <v>28598</v>
      </c>
    </row>
    <row r="1341" spans="1:4" ht="13.5" x14ac:dyDescent="0.25">
      <c r="A1341" s="636">
        <v>100389</v>
      </c>
      <c r="B1341" s="634" t="s">
        <v>26029</v>
      </c>
      <c r="C1341" s="634" t="s">
        <v>3</v>
      </c>
      <c r="D1341" s="635" t="s">
        <v>28452</v>
      </c>
    </row>
    <row r="1342" spans="1:4" ht="13.5" x14ac:dyDescent="0.25">
      <c r="A1342" s="636">
        <v>100390</v>
      </c>
      <c r="B1342" s="634" t="s">
        <v>26030</v>
      </c>
      <c r="C1342" s="634" t="s">
        <v>3</v>
      </c>
      <c r="D1342" s="635" t="s">
        <v>30301</v>
      </c>
    </row>
    <row r="1343" spans="1:4" ht="13.5" x14ac:dyDescent="0.25">
      <c r="A1343" s="636">
        <v>100391</v>
      </c>
      <c r="B1343" s="634" t="s">
        <v>26031</v>
      </c>
      <c r="C1343" s="634" t="s">
        <v>3</v>
      </c>
      <c r="D1343" s="635" t="s">
        <v>42175</v>
      </c>
    </row>
    <row r="1344" spans="1:4" ht="13.5" x14ac:dyDescent="0.25">
      <c r="A1344" s="636">
        <v>100392</v>
      </c>
      <c r="B1344" s="634" t="s">
        <v>26032</v>
      </c>
      <c r="C1344" s="634" t="s">
        <v>3</v>
      </c>
      <c r="D1344" s="635" t="s">
        <v>30547</v>
      </c>
    </row>
    <row r="1345" spans="1:4" ht="13.5" x14ac:dyDescent="0.25">
      <c r="A1345" s="636">
        <v>100393</v>
      </c>
      <c r="B1345" s="634" t="s">
        <v>26033</v>
      </c>
      <c r="C1345" s="634" t="s">
        <v>3</v>
      </c>
      <c r="D1345" s="635" t="s">
        <v>42176</v>
      </c>
    </row>
    <row r="1346" spans="1:4" ht="13.5" x14ac:dyDescent="0.25">
      <c r="A1346" s="636">
        <v>100394</v>
      </c>
      <c r="B1346" s="634" t="s">
        <v>26034</v>
      </c>
      <c r="C1346" s="634" t="s">
        <v>3</v>
      </c>
      <c r="D1346" s="635" t="s">
        <v>28797</v>
      </c>
    </row>
    <row r="1347" spans="1:4" ht="13.5" x14ac:dyDescent="0.25">
      <c r="A1347" s="636">
        <v>100395</v>
      </c>
      <c r="B1347" s="634" t="s">
        <v>26035</v>
      </c>
      <c r="C1347" s="634" t="s">
        <v>3</v>
      </c>
      <c r="D1347" s="635" t="s">
        <v>42177</v>
      </c>
    </row>
    <row r="1348" spans="1:4" ht="13.5" x14ac:dyDescent="0.25">
      <c r="A1348" s="636">
        <v>94189</v>
      </c>
      <c r="B1348" s="634" t="s">
        <v>26036</v>
      </c>
      <c r="C1348" s="634" t="s">
        <v>3</v>
      </c>
      <c r="D1348" s="635" t="s">
        <v>30399</v>
      </c>
    </row>
    <row r="1349" spans="1:4" ht="13.5" x14ac:dyDescent="0.25">
      <c r="A1349" s="636">
        <v>94192</v>
      </c>
      <c r="B1349" s="634" t="s">
        <v>26037</v>
      </c>
      <c r="C1349" s="634" t="s">
        <v>3</v>
      </c>
      <c r="D1349" s="635" t="s">
        <v>42178</v>
      </c>
    </row>
    <row r="1350" spans="1:4" ht="13.5" x14ac:dyDescent="0.25">
      <c r="A1350" s="636">
        <v>94195</v>
      </c>
      <c r="B1350" s="634" t="s">
        <v>26038</v>
      </c>
      <c r="C1350" s="634" t="s">
        <v>3</v>
      </c>
      <c r="D1350" s="635" t="s">
        <v>42179</v>
      </c>
    </row>
    <row r="1351" spans="1:4" ht="13.5" x14ac:dyDescent="0.25">
      <c r="A1351" s="636">
        <v>94198</v>
      </c>
      <c r="B1351" s="634" t="s">
        <v>26039</v>
      </c>
      <c r="C1351" s="634" t="s">
        <v>3</v>
      </c>
      <c r="D1351" s="635" t="s">
        <v>42180</v>
      </c>
    </row>
    <row r="1352" spans="1:4" ht="13.5" x14ac:dyDescent="0.25">
      <c r="A1352" s="636">
        <v>94201</v>
      </c>
      <c r="B1352" s="634" t="s">
        <v>26040</v>
      </c>
      <c r="C1352" s="634" t="s">
        <v>3</v>
      </c>
      <c r="D1352" s="635" t="s">
        <v>42181</v>
      </c>
    </row>
    <row r="1353" spans="1:4" ht="13.5" x14ac:dyDescent="0.25">
      <c r="A1353" s="636">
        <v>94204</v>
      </c>
      <c r="B1353" s="634" t="s">
        <v>26041</v>
      </c>
      <c r="C1353" s="634" t="s">
        <v>3</v>
      </c>
      <c r="D1353" s="635" t="s">
        <v>30784</v>
      </c>
    </row>
    <row r="1354" spans="1:4" ht="13.5" x14ac:dyDescent="0.25">
      <c r="A1354" s="636">
        <v>94224</v>
      </c>
      <c r="B1354" s="634" t="s">
        <v>26042</v>
      </c>
      <c r="C1354" s="634" t="s">
        <v>4</v>
      </c>
      <c r="D1354" s="635" t="s">
        <v>42182</v>
      </c>
    </row>
    <row r="1355" spans="1:4" ht="13.5" x14ac:dyDescent="0.25">
      <c r="A1355" s="636">
        <v>94226</v>
      </c>
      <c r="B1355" s="634" t="s">
        <v>26043</v>
      </c>
      <c r="C1355" s="634" t="s">
        <v>3</v>
      </c>
      <c r="D1355" s="635" t="s">
        <v>29848</v>
      </c>
    </row>
    <row r="1356" spans="1:4" ht="13.5" x14ac:dyDescent="0.25">
      <c r="A1356" s="636">
        <v>94232</v>
      </c>
      <c r="B1356" s="634" t="s">
        <v>26044</v>
      </c>
      <c r="C1356" s="634" t="s">
        <v>5</v>
      </c>
      <c r="D1356" s="635" t="s">
        <v>30928</v>
      </c>
    </row>
    <row r="1357" spans="1:4" ht="13.5" x14ac:dyDescent="0.25">
      <c r="A1357" s="636">
        <v>94440</v>
      </c>
      <c r="B1357" s="634" t="s">
        <v>26045</v>
      </c>
      <c r="C1357" s="634" t="s">
        <v>3</v>
      </c>
      <c r="D1357" s="635" t="s">
        <v>42179</v>
      </c>
    </row>
    <row r="1358" spans="1:4" ht="13.5" x14ac:dyDescent="0.25">
      <c r="A1358" s="636">
        <v>94441</v>
      </c>
      <c r="B1358" s="634" t="s">
        <v>26046</v>
      </c>
      <c r="C1358" s="634" t="s">
        <v>3</v>
      </c>
      <c r="D1358" s="635" t="s">
        <v>42180</v>
      </c>
    </row>
    <row r="1359" spans="1:4" ht="13.5" x14ac:dyDescent="0.25">
      <c r="A1359" s="636">
        <v>94442</v>
      </c>
      <c r="B1359" s="634" t="s">
        <v>26047</v>
      </c>
      <c r="C1359" s="634" t="s">
        <v>3</v>
      </c>
      <c r="D1359" s="635" t="s">
        <v>42179</v>
      </c>
    </row>
    <row r="1360" spans="1:4" ht="13.5" x14ac:dyDescent="0.25">
      <c r="A1360" s="636">
        <v>94443</v>
      </c>
      <c r="B1360" s="634" t="s">
        <v>26048</v>
      </c>
      <c r="C1360" s="634" t="s">
        <v>3</v>
      </c>
      <c r="D1360" s="635" t="s">
        <v>42180</v>
      </c>
    </row>
    <row r="1361" spans="1:4" ht="13.5" x14ac:dyDescent="0.25">
      <c r="A1361" s="636">
        <v>94445</v>
      </c>
      <c r="B1361" s="634" t="s">
        <v>26049</v>
      </c>
      <c r="C1361" s="634" t="s">
        <v>3</v>
      </c>
      <c r="D1361" s="635" t="s">
        <v>42181</v>
      </c>
    </row>
    <row r="1362" spans="1:4" ht="13.5" x14ac:dyDescent="0.25">
      <c r="A1362" s="636">
        <v>94446</v>
      </c>
      <c r="B1362" s="634" t="s">
        <v>26050</v>
      </c>
      <c r="C1362" s="634" t="s">
        <v>3</v>
      </c>
      <c r="D1362" s="635" t="s">
        <v>30784</v>
      </c>
    </row>
    <row r="1363" spans="1:4" ht="13.5" x14ac:dyDescent="0.25">
      <c r="A1363" s="636">
        <v>94447</v>
      </c>
      <c r="B1363" s="634" t="s">
        <v>26051</v>
      </c>
      <c r="C1363" s="634" t="s">
        <v>3</v>
      </c>
      <c r="D1363" s="635" t="s">
        <v>42181</v>
      </c>
    </row>
    <row r="1364" spans="1:4" ht="13.5" x14ac:dyDescent="0.25">
      <c r="A1364" s="636">
        <v>94448</v>
      </c>
      <c r="B1364" s="634" t="s">
        <v>26052</v>
      </c>
      <c r="C1364" s="634" t="s">
        <v>3</v>
      </c>
      <c r="D1364" s="635" t="s">
        <v>30784</v>
      </c>
    </row>
    <row r="1365" spans="1:4" ht="13.5" x14ac:dyDescent="0.25">
      <c r="A1365" s="636">
        <v>94207</v>
      </c>
      <c r="B1365" s="634" t="s">
        <v>26053</v>
      </c>
      <c r="C1365" s="634" t="s">
        <v>3</v>
      </c>
      <c r="D1365" s="635" t="s">
        <v>42183</v>
      </c>
    </row>
    <row r="1366" spans="1:4" ht="13.5" x14ac:dyDescent="0.25">
      <c r="A1366" s="636">
        <v>94210</v>
      </c>
      <c r="B1366" s="634" t="s">
        <v>26054</v>
      </c>
      <c r="C1366" s="634" t="s">
        <v>3</v>
      </c>
      <c r="D1366" s="635" t="s">
        <v>42184</v>
      </c>
    </row>
    <row r="1367" spans="1:4" ht="13.5" x14ac:dyDescent="0.25">
      <c r="A1367" s="636">
        <v>94218</v>
      </c>
      <c r="B1367" s="634" t="s">
        <v>28494</v>
      </c>
      <c r="C1367" s="634" t="s">
        <v>3</v>
      </c>
      <c r="D1367" s="635" t="s">
        <v>42185</v>
      </c>
    </row>
    <row r="1368" spans="1:4" ht="13.5" x14ac:dyDescent="0.25">
      <c r="A1368" s="636">
        <v>94213</v>
      </c>
      <c r="B1368" s="634" t="s">
        <v>26055</v>
      </c>
      <c r="C1368" s="634" t="s">
        <v>3</v>
      </c>
      <c r="D1368" s="635" t="s">
        <v>42186</v>
      </c>
    </row>
    <row r="1369" spans="1:4" ht="13.5" x14ac:dyDescent="0.25">
      <c r="A1369" s="636">
        <v>94216</v>
      </c>
      <c r="B1369" s="634" t="s">
        <v>26056</v>
      </c>
      <c r="C1369" s="634" t="s">
        <v>3</v>
      </c>
      <c r="D1369" s="635" t="s">
        <v>42187</v>
      </c>
    </row>
    <row r="1370" spans="1:4" ht="13.5" x14ac:dyDescent="0.25">
      <c r="A1370" s="636">
        <v>94219</v>
      </c>
      <c r="B1370" s="634" t="s">
        <v>26057</v>
      </c>
      <c r="C1370" s="634" t="s">
        <v>4</v>
      </c>
      <c r="D1370" s="635" t="s">
        <v>42188</v>
      </c>
    </row>
    <row r="1371" spans="1:4" ht="13.5" x14ac:dyDescent="0.25">
      <c r="A1371" s="636">
        <v>94220</v>
      </c>
      <c r="B1371" s="634" t="s">
        <v>26058</v>
      </c>
      <c r="C1371" s="634" t="s">
        <v>4</v>
      </c>
      <c r="D1371" s="635" t="s">
        <v>42189</v>
      </c>
    </row>
    <row r="1372" spans="1:4" ht="13.5" x14ac:dyDescent="0.25">
      <c r="A1372" s="636">
        <v>94221</v>
      </c>
      <c r="B1372" s="634" t="s">
        <v>26059</v>
      </c>
      <c r="C1372" s="634" t="s">
        <v>4</v>
      </c>
      <c r="D1372" s="635" t="s">
        <v>42190</v>
      </c>
    </row>
    <row r="1373" spans="1:4" ht="13.5" x14ac:dyDescent="0.25">
      <c r="A1373" s="636">
        <v>94222</v>
      </c>
      <c r="B1373" s="634" t="s">
        <v>26060</v>
      </c>
      <c r="C1373" s="634" t="s">
        <v>4</v>
      </c>
      <c r="D1373" s="635" t="s">
        <v>41940</v>
      </c>
    </row>
    <row r="1374" spans="1:4" ht="13.5" x14ac:dyDescent="0.25">
      <c r="A1374" s="636">
        <v>94223</v>
      </c>
      <c r="B1374" s="634" t="s">
        <v>26061</v>
      </c>
      <c r="C1374" s="634" t="s">
        <v>4</v>
      </c>
      <c r="D1374" s="635" t="s">
        <v>30406</v>
      </c>
    </row>
    <row r="1375" spans="1:4" ht="13.5" x14ac:dyDescent="0.25">
      <c r="A1375" s="636">
        <v>94451</v>
      </c>
      <c r="B1375" s="634" t="s">
        <v>26062</v>
      </c>
      <c r="C1375" s="634" t="s">
        <v>4</v>
      </c>
      <c r="D1375" s="635" t="s">
        <v>42191</v>
      </c>
    </row>
    <row r="1376" spans="1:4" ht="13.5" x14ac:dyDescent="0.25">
      <c r="A1376" s="636">
        <v>100325</v>
      </c>
      <c r="B1376" s="634" t="s">
        <v>26063</v>
      </c>
      <c r="C1376" s="634" t="s">
        <v>4</v>
      </c>
      <c r="D1376" s="635" t="s">
        <v>42192</v>
      </c>
    </row>
    <row r="1377" spans="1:4" ht="13.5" x14ac:dyDescent="0.25">
      <c r="A1377" s="636">
        <v>100327</v>
      </c>
      <c r="B1377" s="634" t="s">
        <v>26064</v>
      </c>
      <c r="C1377" s="634" t="s">
        <v>4</v>
      </c>
      <c r="D1377" s="635" t="s">
        <v>29999</v>
      </c>
    </row>
    <row r="1378" spans="1:4" ht="13.5" x14ac:dyDescent="0.25">
      <c r="A1378" s="636">
        <v>100328</v>
      </c>
      <c r="B1378" s="634" t="s">
        <v>26065</v>
      </c>
      <c r="C1378" s="634" t="s">
        <v>3</v>
      </c>
      <c r="D1378" s="635" t="s">
        <v>30035</v>
      </c>
    </row>
    <row r="1379" spans="1:4" ht="13.5" x14ac:dyDescent="0.25">
      <c r="A1379" s="636">
        <v>100329</v>
      </c>
      <c r="B1379" s="634" t="s">
        <v>26066</v>
      </c>
      <c r="C1379" s="634" t="s">
        <v>3</v>
      </c>
      <c r="D1379" s="635" t="s">
        <v>42193</v>
      </c>
    </row>
    <row r="1380" spans="1:4" ht="13.5" x14ac:dyDescent="0.25">
      <c r="A1380" s="636">
        <v>100330</v>
      </c>
      <c r="B1380" s="634" t="s">
        <v>26067</v>
      </c>
      <c r="C1380" s="634" t="s">
        <v>3</v>
      </c>
      <c r="D1380" s="635" t="s">
        <v>28948</v>
      </c>
    </row>
    <row r="1381" spans="1:4" ht="13.5" x14ac:dyDescent="0.25">
      <c r="A1381" s="636">
        <v>100331</v>
      </c>
      <c r="B1381" s="634" t="s">
        <v>26068</v>
      </c>
      <c r="C1381" s="634" t="s">
        <v>3</v>
      </c>
      <c r="D1381" s="635" t="s">
        <v>42194</v>
      </c>
    </row>
    <row r="1382" spans="1:4" ht="13.5" x14ac:dyDescent="0.25">
      <c r="A1382" s="636">
        <v>100434</v>
      </c>
      <c r="B1382" s="634" t="s">
        <v>26069</v>
      </c>
      <c r="C1382" s="634" t="s">
        <v>4</v>
      </c>
      <c r="D1382" s="635" t="s">
        <v>42195</v>
      </c>
    </row>
    <row r="1383" spans="1:4" ht="13.5" x14ac:dyDescent="0.25">
      <c r="A1383" s="636">
        <v>100435</v>
      </c>
      <c r="B1383" s="634" t="s">
        <v>26070</v>
      </c>
      <c r="C1383" s="634" t="s">
        <v>4</v>
      </c>
      <c r="D1383" s="635" t="s">
        <v>30022</v>
      </c>
    </row>
    <row r="1384" spans="1:4" ht="13.5" x14ac:dyDescent="0.25">
      <c r="A1384" s="636">
        <v>94227</v>
      </c>
      <c r="B1384" s="634" t="s">
        <v>26071</v>
      </c>
      <c r="C1384" s="634" t="s">
        <v>4</v>
      </c>
      <c r="D1384" s="635" t="s">
        <v>42196</v>
      </c>
    </row>
    <row r="1385" spans="1:4" ht="13.5" x14ac:dyDescent="0.25">
      <c r="A1385" s="636">
        <v>94228</v>
      </c>
      <c r="B1385" s="634" t="s">
        <v>26072</v>
      </c>
      <c r="C1385" s="634" t="s">
        <v>4</v>
      </c>
      <c r="D1385" s="635" t="s">
        <v>42197</v>
      </c>
    </row>
    <row r="1386" spans="1:4" ht="13.5" x14ac:dyDescent="0.25">
      <c r="A1386" s="636">
        <v>94229</v>
      </c>
      <c r="B1386" s="634" t="s">
        <v>26073</v>
      </c>
      <c r="C1386" s="634" t="s">
        <v>4</v>
      </c>
      <c r="D1386" s="635" t="s">
        <v>42198</v>
      </c>
    </row>
    <row r="1387" spans="1:4" ht="13.5" x14ac:dyDescent="0.25">
      <c r="A1387" s="636">
        <v>94231</v>
      </c>
      <c r="B1387" s="634" t="s">
        <v>26074</v>
      </c>
      <c r="C1387" s="634" t="s">
        <v>4</v>
      </c>
      <c r="D1387" s="635" t="s">
        <v>42199</v>
      </c>
    </row>
    <row r="1388" spans="1:4" ht="13.5" x14ac:dyDescent="0.25">
      <c r="A1388" s="636">
        <v>94449</v>
      </c>
      <c r="B1388" s="634" t="s">
        <v>26075</v>
      </c>
      <c r="C1388" s="634" t="s">
        <v>3</v>
      </c>
      <c r="D1388" s="635" t="s">
        <v>42200</v>
      </c>
    </row>
    <row r="1389" spans="1:4" ht="13.5" x14ac:dyDescent="0.25">
      <c r="A1389" s="636">
        <v>92255</v>
      </c>
      <c r="B1389" s="634" t="s">
        <v>26076</v>
      </c>
      <c r="C1389" s="634" t="s">
        <v>5</v>
      </c>
      <c r="D1389" s="635" t="s">
        <v>42201</v>
      </c>
    </row>
    <row r="1390" spans="1:4" ht="13.5" x14ac:dyDescent="0.25">
      <c r="A1390" s="636">
        <v>92256</v>
      </c>
      <c r="B1390" s="634" t="s">
        <v>26077</v>
      </c>
      <c r="C1390" s="634" t="s">
        <v>5</v>
      </c>
      <c r="D1390" s="635" t="s">
        <v>42202</v>
      </c>
    </row>
    <row r="1391" spans="1:4" ht="13.5" x14ac:dyDescent="0.25">
      <c r="A1391" s="636">
        <v>92257</v>
      </c>
      <c r="B1391" s="634" t="s">
        <v>26078</v>
      </c>
      <c r="C1391" s="634" t="s">
        <v>5</v>
      </c>
      <c r="D1391" s="635" t="s">
        <v>42203</v>
      </c>
    </row>
    <row r="1392" spans="1:4" ht="13.5" x14ac:dyDescent="0.25">
      <c r="A1392" s="636">
        <v>92258</v>
      </c>
      <c r="B1392" s="634" t="s">
        <v>26079</v>
      </c>
      <c r="C1392" s="634" t="s">
        <v>5</v>
      </c>
      <c r="D1392" s="635" t="s">
        <v>42204</v>
      </c>
    </row>
    <row r="1393" spans="1:4" ht="13.5" x14ac:dyDescent="0.25">
      <c r="A1393" s="636">
        <v>92568</v>
      </c>
      <c r="B1393" s="634" t="s">
        <v>26080</v>
      </c>
      <c r="C1393" s="634" t="s">
        <v>3</v>
      </c>
      <c r="D1393" s="635" t="s">
        <v>42205</v>
      </c>
    </row>
    <row r="1394" spans="1:4" ht="13.5" x14ac:dyDescent="0.25">
      <c r="A1394" s="636">
        <v>92569</v>
      </c>
      <c r="B1394" s="634" t="s">
        <v>26081</v>
      </c>
      <c r="C1394" s="634" t="s">
        <v>3</v>
      </c>
      <c r="D1394" s="635" t="s">
        <v>42206</v>
      </c>
    </row>
    <row r="1395" spans="1:4" ht="13.5" x14ac:dyDescent="0.25">
      <c r="A1395" s="636">
        <v>92570</v>
      </c>
      <c r="B1395" s="634" t="s">
        <v>26082</v>
      </c>
      <c r="C1395" s="634" t="s">
        <v>3</v>
      </c>
      <c r="D1395" s="635" t="s">
        <v>30796</v>
      </c>
    </row>
    <row r="1396" spans="1:4" ht="13.5" x14ac:dyDescent="0.25">
      <c r="A1396" s="636">
        <v>92571</v>
      </c>
      <c r="B1396" s="634" t="s">
        <v>26083</v>
      </c>
      <c r="C1396" s="634" t="s">
        <v>3</v>
      </c>
      <c r="D1396" s="635" t="s">
        <v>42207</v>
      </c>
    </row>
    <row r="1397" spans="1:4" ht="13.5" x14ac:dyDescent="0.25">
      <c r="A1397" s="636">
        <v>92572</v>
      </c>
      <c r="B1397" s="634" t="s">
        <v>26084</v>
      </c>
      <c r="C1397" s="634" t="s">
        <v>3</v>
      </c>
      <c r="D1397" s="635" t="s">
        <v>42208</v>
      </c>
    </row>
    <row r="1398" spans="1:4" ht="13.5" x14ac:dyDescent="0.25">
      <c r="A1398" s="636">
        <v>92573</v>
      </c>
      <c r="B1398" s="634" t="s">
        <v>26085</v>
      </c>
      <c r="C1398" s="634" t="s">
        <v>3</v>
      </c>
      <c r="D1398" s="635" t="s">
        <v>42209</v>
      </c>
    </row>
    <row r="1399" spans="1:4" ht="13.5" x14ac:dyDescent="0.25">
      <c r="A1399" s="636">
        <v>92574</v>
      </c>
      <c r="B1399" s="634" t="s">
        <v>26086</v>
      </c>
      <c r="C1399" s="634" t="s">
        <v>3</v>
      </c>
      <c r="D1399" s="635" t="s">
        <v>42210</v>
      </c>
    </row>
    <row r="1400" spans="1:4" ht="13.5" x14ac:dyDescent="0.25">
      <c r="A1400" s="636">
        <v>92575</v>
      </c>
      <c r="B1400" s="634" t="s">
        <v>26087</v>
      </c>
      <c r="C1400" s="634" t="s">
        <v>3</v>
      </c>
      <c r="D1400" s="635" t="s">
        <v>42211</v>
      </c>
    </row>
    <row r="1401" spans="1:4" ht="13.5" x14ac:dyDescent="0.25">
      <c r="A1401" s="636">
        <v>92576</v>
      </c>
      <c r="B1401" s="634" t="s">
        <v>26088</v>
      </c>
      <c r="C1401" s="634" t="s">
        <v>3</v>
      </c>
      <c r="D1401" s="635" t="s">
        <v>42212</v>
      </c>
    </row>
    <row r="1402" spans="1:4" ht="13.5" x14ac:dyDescent="0.25">
      <c r="A1402" s="636">
        <v>92577</v>
      </c>
      <c r="B1402" s="634" t="s">
        <v>26089</v>
      </c>
      <c r="C1402" s="634" t="s">
        <v>3</v>
      </c>
      <c r="D1402" s="635" t="s">
        <v>42213</v>
      </c>
    </row>
    <row r="1403" spans="1:4" ht="13.5" x14ac:dyDescent="0.25">
      <c r="A1403" s="636">
        <v>92578</v>
      </c>
      <c r="B1403" s="634" t="s">
        <v>26090</v>
      </c>
      <c r="C1403" s="634" t="s">
        <v>3</v>
      </c>
      <c r="D1403" s="635" t="s">
        <v>42214</v>
      </c>
    </row>
    <row r="1404" spans="1:4" ht="13.5" x14ac:dyDescent="0.25">
      <c r="A1404" s="636">
        <v>92579</v>
      </c>
      <c r="B1404" s="634" t="s">
        <v>26091</v>
      </c>
      <c r="C1404" s="634" t="s">
        <v>3</v>
      </c>
      <c r="D1404" s="635" t="s">
        <v>42215</v>
      </c>
    </row>
    <row r="1405" spans="1:4" ht="13.5" x14ac:dyDescent="0.25">
      <c r="A1405" s="636">
        <v>92580</v>
      </c>
      <c r="B1405" s="634" t="s">
        <v>26092</v>
      </c>
      <c r="C1405" s="634" t="s">
        <v>3</v>
      </c>
      <c r="D1405" s="635" t="s">
        <v>42216</v>
      </c>
    </row>
    <row r="1406" spans="1:4" ht="13.5" x14ac:dyDescent="0.25">
      <c r="A1406" s="636">
        <v>92581</v>
      </c>
      <c r="B1406" s="634" t="s">
        <v>26093</v>
      </c>
      <c r="C1406" s="634" t="s">
        <v>3</v>
      </c>
      <c r="D1406" s="635" t="s">
        <v>30495</v>
      </c>
    </row>
    <row r="1407" spans="1:4" ht="13.5" x14ac:dyDescent="0.25">
      <c r="A1407" s="636">
        <v>92582</v>
      </c>
      <c r="B1407" s="634" t="s">
        <v>23597</v>
      </c>
      <c r="C1407" s="634" t="s">
        <v>5</v>
      </c>
      <c r="D1407" s="635" t="s">
        <v>42217</v>
      </c>
    </row>
    <row r="1408" spans="1:4" ht="13.5" x14ac:dyDescent="0.25">
      <c r="A1408" s="636">
        <v>92584</v>
      </c>
      <c r="B1408" s="634" t="s">
        <v>23598</v>
      </c>
      <c r="C1408" s="634" t="s">
        <v>5</v>
      </c>
      <c r="D1408" s="635" t="s">
        <v>42218</v>
      </c>
    </row>
    <row r="1409" spans="1:4" ht="13.5" x14ac:dyDescent="0.25">
      <c r="A1409" s="636">
        <v>92586</v>
      </c>
      <c r="B1409" s="634" t="s">
        <v>23599</v>
      </c>
      <c r="C1409" s="634" t="s">
        <v>5</v>
      </c>
      <c r="D1409" s="635" t="s">
        <v>42219</v>
      </c>
    </row>
    <row r="1410" spans="1:4" ht="13.5" x14ac:dyDescent="0.25">
      <c r="A1410" s="636">
        <v>92588</v>
      </c>
      <c r="B1410" s="634" t="s">
        <v>23600</v>
      </c>
      <c r="C1410" s="634" t="s">
        <v>5</v>
      </c>
      <c r="D1410" s="635" t="s">
        <v>42220</v>
      </c>
    </row>
    <row r="1411" spans="1:4" ht="13.5" x14ac:dyDescent="0.25">
      <c r="A1411" s="636">
        <v>92590</v>
      </c>
      <c r="B1411" s="634" t="s">
        <v>23601</v>
      </c>
      <c r="C1411" s="634" t="s">
        <v>5</v>
      </c>
      <c r="D1411" s="635" t="s">
        <v>42221</v>
      </c>
    </row>
    <row r="1412" spans="1:4" ht="13.5" x14ac:dyDescent="0.25">
      <c r="A1412" s="636">
        <v>92592</v>
      </c>
      <c r="B1412" s="634" t="s">
        <v>23602</v>
      </c>
      <c r="C1412" s="634" t="s">
        <v>5</v>
      </c>
      <c r="D1412" s="635" t="s">
        <v>42222</v>
      </c>
    </row>
    <row r="1413" spans="1:4" ht="13.5" x14ac:dyDescent="0.25">
      <c r="A1413" s="636">
        <v>92593</v>
      </c>
      <c r="B1413" s="634" t="s">
        <v>23603</v>
      </c>
      <c r="C1413" s="634" t="s">
        <v>113</v>
      </c>
      <c r="D1413" s="635" t="s">
        <v>42223</v>
      </c>
    </row>
    <row r="1414" spans="1:4" ht="13.5" x14ac:dyDescent="0.25">
      <c r="A1414" s="636">
        <v>92594</v>
      </c>
      <c r="B1414" s="634" t="s">
        <v>23604</v>
      </c>
      <c r="C1414" s="634" t="s">
        <v>5</v>
      </c>
      <c r="D1414" s="635" t="s">
        <v>42224</v>
      </c>
    </row>
    <row r="1415" spans="1:4" ht="13.5" x14ac:dyDescent="0.25">
      <c r="A1415" s="636">
        <v>92596</v>
      </c>
      <c r="B1415" s="634" t="s">
        <v>23605</v>
      </c>
      <c r="C1415" s="634" t="s">
        <v>5</v>
      </c>
      <c r="D1415" s="635" t="s">
        <v>42225</v>
      </c>
    </row>
    <row r="1416" spans="1:4" ht="13.5" x14ac:dyDescent="0.25">
      <c r="A1416" s="636">
        <v>92598</v>
      </c>
      <c r="B1416" s="634" t="s">
        <v>23606</v>
      </c>
      <c r="C1416" s="634" t="s">
        <v>5</v>
      </c>
      <c r="D1416" s="635" t="s">
        <v>42226</v>
      </c>
    </row>
    <row r="1417" spans="1:4" ht="13.5" x14ac:dyDescent="0.25">
      <c r="A1417" s="636">
        <v>92600</v>
      </c>
      <c r="B1417" s="634" t="s">
        <v>23607</v>
      </c>
      <c r="C1417" s="634" t="s">
        <v>5</v>
      </c>
      <c r="D1417" s="635" t="s">
        <v>42227</v>
      </c>
    </row>
    <row r="1418" spans="1:4" ht="13.5" x14ac:dyDescent="0.25">
      <c r="A1418" s="636">
        <v>92602</v>
      </c>
      <c r="B1418" s="634" t="s">
        <v>23608</v>
      </c>
      <c r="C1418" s="634" t="s">
        <v>5</v>
      </c>
      <c r="D1418" s="635" t="s">
        <v>42217</v>
      </c>
    </row>
    <row r="1419" spans="1:4" ht="13.5" x14ac:dyDescent="0.25">
      <c r="A1419" s="636">
        <v>92604</v>
      </c>
      <c r="B1419" s="634" t="s">
        <v>23609</v>
      </c>
      <c r="C1419" s="634" t="s">
        <v>5</v>
      </c>
      <c r="D1419" s="635" t="s">
        <v>42228</v>
      </c>
    </row>
    <row r="1420" spans="1:4" ht="13.5" x14ac:dyDescent="0.25">
      <c r="A1420" s="636">
        <v>92606</v>
      </c>
      <c r="B1420" s="634" t="s">
        <v>23610</v>
      </c>
      <c r="C1420" s="634" t="s">
        <v>5</v>
      </c>
      <c r="D1420" s="635" t="s">
        <v>42229</v>
      </c>
    </row>
    <row r="1421" spans="1:4" ht="13.5" x14ac:dyDescent="0.25">
      <c r="A1421" s="636">
        <v>92608</v>
      </c>
      <c r="B1421" s="634" t="s">
        <v>23611</v>
      </c>
      <c r="C1421" s="634" t="s">
        <v>5</v>
      </c>
      <c r="D1421" s="635" t="s">
        <v>42230</v>
      </c>
    </row>
    <row r="1422" spans="1:4" ht="13.5" x14ac:dyDescent="0.25">
      <c r="A1422" s="636">
        <v>92610</v>
      </c>
      <c r="B1422" s="634" t="s">
        <v>23612</v>
      </c>
      <c r="C1422" s="634" t="s">
        <v>5</v>
      </c>
      <c r="D1422" s="635" t="s">
        <v>42231</v>
      </c>
    </row>
    <row r="1423" spans="1:4" ht="13.5" x14ac:dyDescent="0.25">
      <c r="A1423" s="636">
        <v>92612</v>
      </c>
      <c r="B1423" s="634" t="s">
        <v>23613</v>
      </c>
      <c r="C1423" s="634" t="s">
        <v>5</v>
      </c>
      <c r="D1423" s="635" t="s">
        <v>42232</v>
      </c>
    </row>
    <row r="1424" spans="1:4" ht="13.5" x14ac:dyDescent="0.25">
      <c r="A1424" s="636">
        <v>92614</v>
      </c>
      <c r="B1424" s="634" t="s">
        <v>23614</v>
      </c>
      <c r="C1424" s="634" t="s">
        <v>5</v>
      </c>
      <c r="D1424" s="635" t="s">
        <v>42233</v>
      </c>
    </row>
    <row r="1425" spans="1:4" ht="13.5" x14ac:dyDescent="0.25">
      <c r="A1425" s="636">
        <v>92616</v>
      </c>
      <c r="B1425" s="634" t="s">
        <v>23615</v>
      </c>
      <c r="C1425" s="634" t="s">
        <v>5</v>
      </c>
      <c r="D1425" s="635" t="s">
        <v>42234</v>
      </c>
    </row>
    <row r="1426" spans="1:4" ht="13.5" x14ac:dyDescent="0.25">
      <c r="A1426" s="636">
        <v>92618</v>
      </c>
      <c r="B1426" s="634" t="s">
        <v>23616</v>
      </c>
      <c r="C1426" s="634" t="s">
        <v>5</v>
      </c>
      <c r="D1426" s="635" t="s">
        <v>42235</v>
      </c>
    </row>
    <row r="1427" spans="1:4" ht="13.5" x14ac:dyDescent="0.25">
      <c r="A1427" s="636">
        <v>92620</v>
      </c>
      <c r="B1427" s="634" t="s">
        <v>23617</v>
      </c>
      <c r="C1427" s="634" t="s">
        <v>5</v>
      </c>
      <c r="D1427" s="635" t="s">
        <v>42236</v>
      </c>
    </row>
    <row r="1428" spans="1:4" ht="13.5" x14ac:dyDescent="0.25">
      <c r="A1428" s="636">
        <v>100357</v>
      </c>
      <c r="B1428" s="634" t="s">
        <v>26094</v>
      </c>
      <c r="C1428" s="634" t="s">
        <v>5</v>
      </c>
      <c r="D1428" s="635" t="s">
        <v>42237</v>
      </c>
    </row>
    <row r="1429" spans="1:4" ht="13.5" x14ac:dyDescent="0.25">
      <c r="A1429" s="636">
        <v>100358</v>
      </c>
      <c r="B1429" s="634" t="s">
        <v>26095</v>
      </c>
      <c r="C1429" s="634" t="s">
        <v>5</v>
      </c>
      <c r="D1429" s="635" t="s">
        <v>42238</v>
      </c>
    </row>
    <row r="1430" spans="1:4" ht="13.5" x14ac:dyDescent="0.25">
      <c r="A1430" s="636">
        <v>100359</v>
      </c>
      <c r="B1430" s="634" t="s">
        <v>26096</v>
      </c>
      <c r="C1430" s="634" t="s">
        <v>5</v>
      </c>
      <c r="D1430" s="635" t="s">
        <v>42239</v>
      </c>
    </row>
    <row r="1431" spans="1:4" ht="13.5" x14ac:dyDescent="0.25">
      <c r="A1431" s="636">
        <v>100360</v>
      </c>
      <c r="B1431" s="634" t="s">
        <v>26097</v>
      </c>
      <c r="C1431" s="634" t="s">
        <v>5</v>
      </c>
      <c r="D1431" s="635" t="s">
        <v>42240</v>
      </c>
    </row>
    <row r="1432" spans="1:4" ht="13.5" x14ac:dyDescent="0.25">
      <c r="A1432" s="636">
        <v>100361</v>
      </c>
      <c r="B1432" s="634" t="s">
        <v>26098</v>
      </c>
      <c r="C1432" s="634" t="s">
        <v>5</v>
      </c>
      <c r="D1432" s="635" t="s">
        <v>42241</v>
      </c>
    </row>
    <row r="1433" spans="1:4" ht="13.5" x14ac:dyDescent="0.25">
      <c r="A1433" s="636">
        <v>100362</v>
      </c>
      <c r="B1433" s="634" t="s">
        <v>26099</v>
      </c>
      <c r="C1433" s="634" t="s">
        <v>5</v>
      </c>
      <c r="D1433" s="635" t="s">
        <v>42242</v>
      </c>
    </row>
    <row r="1434" spans="1:4" ht="13.5" x14ac:dyDescent="0.25">
      <c r="A1434" s="636">
        <v>100363</v>
      </c>
      <c r="B1434" s="634" t="s">
        <v>26100</v>
      </c>
      <c r="C1434" s="634" t="s">
        <v>5</v>
      </c>
      <c r="D1434" s="635" t="s">
        <v>42243</v>
      </c>
    </row>
    <row r="1435" spans="1:4" ht="13.5" x14ac:dyDescent="0.25">
      <c r="A1435" s="636">
        <v>100364</v>
      </c>
      <c r="B1435" s="634" t="s">
        <v>26101</v>
      </c>
      <c r="C1435" s="634" t="s">
        <v>5</v>
      </c>
      <c r="D1435" s="635" t="s">
        <v>42244</v>
      </c>
    </row>
    <row r="1436" spans="1:4" ht="13.5" x14ac:dyDescent="0.25">
      <c r="A1436" s="636">
        <v>100365</v>
      </c>
      <c r="B1436" s="634" t="s">
        <v>26102</v>
      </c>
      <c r="C1436" s="634" t="s">
        <v>5</v>
      </c>
      <c r="D1436" s="635" t="s">
        <v>42245</v>
      </c>
    </row>
    <row r="1437" spans="1:4" ht="13.5" x14ac:dyDescent="0.25">
      <c r="A1437" s="636">
        <v>100366</v>
      </c>
      <c r="B1437" s="634" t="s">
        <v>26103</v>
      </c>
      <c r="C1437" s="634" t="s">
        <v>5</v>
      </c>
      <c r="D1437" s="635" t="s">
        <v>42246</v>
      </c>
    </row>
    <row r="1438" spans="1:4" ht="13.5" x14ac:dyDescent="0.25">
      <c r="A1438" s="636">
        <v>100367</v>
      </c>
      <c r="B1438" s="634" t="s">
        <v>26104</v>
      </c>
      <c r="C1438" s="634" t="s">
        <v>5</v>
      </c>
      <c r="D1438" s="635" t="s">
        <v>42247</v>
      </c>
    </row>
    <row r="1439" spans="1:4" ht="13.5" x14ac:dyDescent="0.25">
      <c r="A1439" s="636">
        <v>100368</v>
      </c>
      <c r="B1439" s="634" t="s">
        <v>26105</v>
      </c>
      <c r="C1439" s="634" t="s">
        <v>5</v>
      </c>
      <c r="D1439" s="635" t="s">
        <v>42248</v>
      </c>
    </row>
    <row r="1440" spans="1:4" ht="13.5" x14ac:dyDescent="0.25">
      <c r="A1440" s="636">
        <v>100369</v>
      </c>
      <c r="B1440" s="634" t="s">
        <v>26106</v>
      </c>
      <c r="C1440" s="634" t="s">
        <v>5</v>
      </c>
      <c r="D1440" s="635" t="s">
        <v>42249</v>
      </c>
    </row>
    <row r="1441" spans="1:4" ht="13.5" x14ac:dyDescent="0.25">
      <c r="A1441" s="636">
        <v>100370</v>
      </c>
      <c r="B1441" s="634" t="s">
        <v>26107</v>
      </c>
      <c r="C1441" s="634" t="s">
        <v>5</v>
      </c>
      <c r="D1441" s="635" t="s">
        <v>42250</v>
      </c>
    </row>
    <row r="1442" spans="1:4" ht="13.5" x14ac:dyDescent="0.25">
      <c r="A1442" s="636">
        <v>100371</v>
      </c>
      <c r="B1442" s="634" t="s">
        <v>26108</v>
      </c>
      <c r="C1442" s="634" t="s">
        <v>5</v>
      </c>
      <c r="D1442" s="635" t="s">
        <v>42251</v>
      </c>
    </row>
    <row r="1443" spans="1:4" ht="13.5" x14ac:dyDescent="0.25">
      <c r="A1443" s="636">
        <v>100372</v>
      </c>
      <c r="B1443" s="634" t="s">
        <v>26109</v>
      </c>
      <c r="C1443" s="634" t="s">
        <v>5</v>
      </c>
      <c r="D1443" s="635" t="s">
        <v>42252</v>
      </c>
    </row>
    <row r="1444" spans="1:4" ht="13.5" x14ac:dyDescent="0.25">
      <c r="A1444" s="636">
        <v>100373</v>
      </c>
      <c r="B1444" s="634" t="s">
        <v>26110</v>
      </c>
      <c r="C1444" s="634" t="s">
        <v>5</v>
      </c>
      <c r="D1444" s="635" t="s">
        <v>42253</v>
      </c>
    </row>
    <row r="1445" spans="1:4" ht="13.5" x14ac:dyDescent="0.25">
      <c r="A1445" s="636">
        <v>100374</v>
      </c>
      <c r="B1445" s="634" t="s">
        <v>26111</v>
      </c>
      <c r="C1445" s="634" t="s">
        <v>5</v>
      </c>
      <c r="D1445" s="635" t="s">
        <v>42254</v>
      </c>
    </row>
    <row r="1446" spans="1:4" ht="13.5" x14ac:dyDescent="0.25">
      <c r="A1446" s="636">
        <v>100375</v>
      </c>
      <c r="B1446" s="634" t="s">
        <v>26112</v>
      </c>
      <c r="C1446" s="634" t="s">
        <v>5</v>
      </c>
      <c r="D1446" s="635" t="s">
        <v>42255</v>
      </c>
    </row>
    <row r="1447" spans="1:4" ht="13.5" x14ac:dyDescent="0.25">
      <c r="A1447" s="636">
        <v>100376</v>
      </c>
      <c r="B1447" s="634" t="s">
        <v>26113</v>
      </c>
      <c r="C1447" s="634" t="s">
        <v>5</v>
      </c>
      <c r="D1447" s="635" t="s">
        <v>42256</v>
      </c>
    </row>
    <row r="1448" spans="1:4" ht="13.5" x14ac:dyDescent="0.25">
      <c r="A1448" s="636">
        <v>100377</v>
      </c>
      <c r="B1448" s="634" t="s">
        <v>26597</v>
      </c>
      <c r="C1448" s="634" t="s">
        <v>113</v>
      </c>
      <c r="D1448" s="635" t="s">
        <v>42257</v>
      </c>
    </row>
    <row r="1449" spans="1:4" ht="13.5" x14ac:dyDescent="0.25">
      <c r="A1449" s="636">
        <v>100378</v>
      </c>
      <c r="B1449" s="634" t="s">
        <v>26598</v>
      </c>
      <c r="C1449" s="634" t="s">
        <v>113</v>
      </c>
      <c r="D1449" s="635" t="s">
        <v>41322</v>
      </c>
    </row>
    <row r="1450" spans="1:4" ht="13.5" x14ac:dyDescent="0.25">
      <c r="A1450" s="636">
        <v>100382</v>
      </c>
      <c r="B1450" s="634" t="s">
        <v>26114</v>
      </c>
      <c r="C1450" s="634" t="s">
        <v>3</v>
      </c>
      <c r="D1450" s="635" t="s">
        <v>42168</v>
      </c>
    </row>
    <row r="1451" spans="1:4" ht="13.5" x14ac:dyDescent="0.25">
      <c r="A1451" s="636">
        <v>94444</v>
      </c>
      <c r="B1451" s="634" t="s">
        <v>26115</v>
      </c>
      <c r="C1451" s="634" t="s">
        <v>3</v>
      </c>
      <c r="D1451" s="635" t="s">
        <v>42258</v>
      </c>
    </row>
    <row r="1452" spans="1:4" ht="13.5" x14ac:dyDescent="0.25">
      <c r="A1452" s="636">
        <v>102661</v>
      </c>
      <c r="B1452" s="634" t="s">
        <v>30079</v>
      </c>
      <c r="C1452" s="634" t="s">
        <v>4</v>
      </c>
      <c r="D1452" s="635" t="s">
        <v>42259</v>
      </c>
    </row>
    <row r="1453" spans="1:4" ht="13.5" x14ac:dyDescent="0.25">
      <c r="A1453" s="636">
        <v>102663</v>
      </c>
      <c r="B1453" s="634" t="s">
        <v>30080</v>
      </c>
      <c r="C1453" s="634" t="s">
        <v>4</v>
      </c>
      <c r="D1453" s="635" t="s">
        <v>30953</v>
      </c>
    </row>
    <row r="1454" spans="1:4" ht="13.5" x14ac:dyDescent="0.25">
      <c r="A1454" s="636">
        <v>102664</v>
      </c>
      <c r="B1454" s="634" t="s">
        <v>30081</v>
      </c>
      <c r="C1454" s="634" t="s">
        <v>4</v>
      </c>
      <c r="D1454" s="635" t="s">
        <v>42260</v>
      </c>
    </row>
    <row r="1455" spans="1:4" ht="13.5" x14ac:dyDescent="0.25">
      <c r="A1455" s="636">
        <v>102665</v>
      </c>
      <c r="B1455" s="634" t="s">
        <v>30083</v>
      </c>
      <c r="C1455" s="634" t="s">
        <v>4</v>
      </c>
      <c r="D1455" s="635" t="s">
        <v>26918</v>
      </c>
    </row>
    <row r="1456" spans="1:4" ht="13.5" x14ac:dyDescent="0.25">
      <c r="A1456" s="636">
        <v>102666</v>
      </c>
      <c r="B1456" s="634" t="s">
        <v>30084</v>
      </c>
      <c r="C1456" s="634" t="s">
        <v>4</v>
      </c>
      <c r="D1456" s="635" t="s">
        <v>26744</v>
      </c>
    </row>
    <row r="1457" spans="1:4" ht="13.5" x14ac:dyDescent="0.25">
      <c r="A1457" s="636">
        <v>102669</v>
      </c>
      <c r="B1457" s="634" t="s">
        <v>30085</v>
      </c>
      <c r="C1457" s="634" t="s">
        <v>4</v>
      </c>
      <c r="D1457" s="635" t="s">
        <v>42261</v>
      </c>
    </row>
    <row r="1458" spans="1:4" ht="13.5" x14ac:dyDescent="0.25">
      <c r="A1458" s="636">
        <v>102670</v>
      </c>
      <c r="B1458" s="634" t="s">
        <v>30086</v>
      </c>
      <c r="C1458" s="634" t="s">
        <v>4</v>
      </c>
      <c r="D1458" s="635" t="s">
        <v>42262</v>
      </c>
    </row>
    <row r="1459" spans="1:4" ht="13.5" x14ac:dyDescent="0.25">
      <c r="A1459" s="636">
        <v>102673</v>
      </c>
      <c r="B1459" s="634" t="s">
        <v>30087</v>
      </c>
      <c r="C1459" s="634" t="s">
        <v>4</v>
      </c>
      <c r="D1459" s="635" t="s">
        <v>42263</v>
      </c>
    </row>
    <row r="1460" spans="1:4" ht="13.5" x14ac:dyDescent="0.25">
      <c r="A1460" s="636">
        <v>102674</v>
      </c>
      <c r="B1460" s="634" t="s">
        <v>30088</v>
      </c>
      <c r="C1460" s="634" t="s">
        <v>4</v>
      </c>
      <c r="D1460" s="635" t="s">
        <v>42264</v>
      </c>
    </row>
    <row r="1461" spans="1:4" ht="13.5" x14ac:dyDescent="0.25">
      <c r="A1461" s="636">
        <v>102677</v>
      </c>
      <c r="B1461" s="634" t="s">
        <v>30090</v>
      </c>
      <c r="C1461" s="634" t="s">
        <v>4</v>
      </c>
      <c r="D1461" s="635" t="s">
        <v>42265</v>
      </c>
    </row>
    <row r="1462" spans="1:4" ht="13.5" x14ac:dyDescent="0.25">
      <c r="A1462" s="636">
        <v>102678</v>
      </c>
      <c r="B1462" s="634" t="s">
        <v>30091</v>
      </c>
      <c r="C1462" s="634" t="s">
        <v>4</v>
      </c>
      <c r="D1462" s="635" t="s">
        <v>42266</v>
      </c>
    </row>
    <row r="1463" spans="1:4" ht="13.5" x14ac:dyDescent="0.25">
      <c r="A1463" s="636">
        <v>102679</v>
      </c>
      <c r="B1463" s="634" t="s">
        <v>30092</v>
      </c>
      <c r="C1463" s="634" t="s">
        <v>4</v>
      </c>
      <c r="D1463" s="635" t="s">
        <v>30357</v>
      </c>
    </row>
    <row r="1464" spans="1:4" ht="13.5" x14ac:dyDescent="0.25">
      <c r="A1464" s="636">
        <v>102680</v>
      </c>
      <c r="B1464" s="634" t="s">
        <v>30093</v>
      </c>
      <c r="C1464" s="634" t="s">
        <v>4</v>
      </c>
      <c r="D1464" s="635" t="s">
        <v>42267</v>
      </c>
    </row>
    <row r="1465" spans="1:4" ht="13.5" x14ac:dyDescent="0.25">
      <c r="A1465" s="636">
        <v>102683</v>
      </c>
      <c r="B1465" s="634" t="s">
        <v>30094</v>
      </c>
      <c r="C1465" s="634" t="s">
        <v>4</v>
      </c>
      <c r="D1465" s="635" t="s">
        <v>42268</v>
      </c>
    </row>
    <row r="1466" spans="1:4" ht="13.5" x14ac:dyDescent="0.25">
      <c r="A1466" s="636">
        <v>102684</v>
      </c>
      <c r="B1466" s="634" t="s">
        <v>30095</v>
      </c>
      <c r="C1466" s="634" t="s">
        <v>4</v>
      </c>
      <c r="D1466" s="635" t="s">
        <v>30503</v>
      </c>
    </row>
    <row r="1467" spans="1:4" ht="13.5" x14ac:dyDescent="0.25">
      <c r="A1467" s="636">
        <v>102687</v>
      </c>
      <c r="B1467" s="634" t="s">
        <v>30096</v>
      </c>
      <c r="C1467" s="634" t="s">
        <v>4</v>
      </c>
      <c r="D1467" s="635" t="s">
        <v>42269</v>
      </c>
    </row>
    <row r="1468" spans="1:4" ht="13.5" x14ac:dyDescent="0.25">
      <c r="A1468" s="636">
        <v>102688</v>
      </c>
      <c r="B1468" s="634" t="s">
        <v>30097</v>
      </c>
      <c r="C1468" s="634" t="s">
        <v>4</v>
      </c>
      <c r="D1468" s="635" t="s">
        <v>42270</v>
      </c>
    </row>
    <row r="1469" spans="1:4" ht="13.5" x14ac:dyDescent="0.25">
      <c r="A1469" s="636">
        <v>102690</v>
      </c>
      <c r="B1469" s="634" t="s">
        <v>30099</v>
      </c>
      <c r="C1469" s="634" t="s">
        <v>4</v>
      </c>
      <c r="D1469" s="635" t="s">
        <v>42271</v>
      </c>
    </row>
    <row r="1470" spans="1:4" ht="13.5" x14ac:dyDescent="0.25">
      <c r="A1470" s="636">
        <v>102694</v>
      </c>
      <c r="B1470" s="634" t="s">
        <v>30101</v>
      </c>
      <c r="C1470" s="634" t="s">
        <v>4</v>
      </c>
      <c r="D1470" s="635" t="s">
        <v>42272</v>
      </c>
    </row>
    <row r="1471" spans="1:4" ht="13.5" x14ac:dyDescent="0.25">
      <c r="A1471" s="636">
        <v>102697</v>
      </c>
      <c r="B1471" s="634" t="s">
        <v>30103</v>
      </c>
      <c r="C1471" s="634" t="s">
        <v>4</v>
      </c>
      <c r="D1471" s="635" t="s">
        <v>42273</v>
      </c>
    </row>
    <row r="1472" spans="1:4" ht="13.5" x14ac:dyDescent="0.25">
      <c r="A1472" s="636">
        <v>102704</v>
      </c>
      <c r="B1472" s="634" t="s">
        <v>30104</v>
      </c>
      <c r="C1472" s="634" t="s">
        <v>4</v>
      </c>
      <c r="D1472" s="635" t="s">
        <v>42274</v>
      </c>
    </row>
    <row r="1473" spans="1:4" ht="13.5" x14ac:dyDescent="0.25">
      <c r="A1473" s="636">
        <v>102706</v>
      </c>
      <c r="B1473" s="634" t="s">
        <v>30105</v>
      </c>
      <c r="C1473" s="634" t="s">
        <v>4</v>
      </c>
      <c r="D1473" s="635" t="s">
        <v>30716</v>
      </c>
    </row>
    <row r="1474" spans="1:4" ht="13.5" x14ac:dyDescent="0.25">
      <c r="A1474" s="636">
        <v>102707</v>
      </c>
      <c r="B1474" s="634" t="s">
        <v>30106</v>
      </c>
      <c r="C1474" s="634" t="s">
        <v>4</v>
      </c>
      <c r="D1474" s="635" t="s">
        <v>42275</v>
      </c>
    </row>
    <row r="1475" spans="1:4" ht="13.5" x14ac:dyDescent="0.25">
      <c r="A1475" s="636">
        <v>102708</v>
      </c>
      <c r="B1475" s="634" t="s">
        <v>30107</v>
      </c>
      <c r="C1475" s="634" t="s">
        <v>5</v>
      </c>
      <c r="D1475" s="635" t="s">
        <v>42276</v>
      </c>
    </row>
    <row r="1476" spans="1:4" ht="13.5" x14ac:dyDescent="0.25">
      <c r="A1476" s="636">
        <v>102710</v>
      </c>
      <c r="B1476" s="634" t="s">
        <v>30109</v>
      </c>
      <c r="C1476" s="634" t="s">
        <v>5</v>
      </c>
      <c r="D1476" s="635" t="s">
        <v>42277</v>
      </c>
    </row>
    <row r="1477" spans="1:4" ht="13.5" x14ac:dyDescent="0.25">
      <c r="A1477" s="636">
        <v>102711</v>
      </c>
      <c r="B1477" s="634" t="s">
        <v>30110</v>
      </c>
      <c r="C1477" s="634" t="s">
        <v>5</v>
      </c>
      <c r="D1477" s="635" t="s">
        <v>42278</v>
      </c>
    </row>
    <row r="1478" spans="1:4" ht="13.5" x14ac:dyDescent="0.25">
      <c r="A1478" s="636">
        <v>102712</v>
      </c>
      <c r="B1478" s="634" t="s">
        <v>30111</v>
      </c>
      <c r="C1478" s="634" t="s">
        <v>3</v>
      </c>
      <c r="D1478" s="635" t="s">
        <v>23212</v>
      </c>
    </row>
    <row r="1479" spans="1:4" ht="13.5" x14ac:dyDescent="0.25">
      <c r="A1479" s="636">
        <v>102713</v>
      </c>
      <c r="B1479" s="634" t="s">
        <v>30112</v>
      </c>
      <c r="C1479" s="634" t="s">
        <v>3</v>
      </c>
      <c r="D1479" s="635" t="s">
        <v>42279</v>
      </c>
    </row>
    <row r="1480" spans="1:4" ht="13.5" x14ac:dyDescent="0.25">
      <c r="A1480" s="636">
        <v>102715</v>
      </c>
      <c r="B1480" s="634" t="s">
        <v>30114</v>
      </c>
      <c r="C1480" s="634" t="s">
        <v>3</v>
      </c>
      <c r="D1480" s="635" t="s">
        <v>42280</v>
      </c>
    </row>
    <row r="1481" spans="1:4" ht="13.5" x14ac:dyDescent="0.25">
      <c r="A1481" s="636">
        <v>102716</v>
      </c>
      <c r="B1481" s="634" t="s">
        <v>30116</v>
      </c>
      <c r="C1481" s="634" t="s">
        <v>20</v>
      </c>
      <c r="D1481" s="635" t="s">
        <v>29947</v>
      </c>
    </row>
    <row r="1482" spans="1:4" ht="13.5" x14ac:dyDescent="0.25">
      <c r="A1482" s="636">
        <v>102717</v>
      </c>
      <c r="B1482" s="634" t="s">
        <v>30117</v>
      </c>
      <c r="C1482" s="634" t="s">
        <v>20</v>
      </c>
      <c r="D1482" s="635" t="s">
        <v>42281</v>
      </c>
    </row>
    <row r="1483" spans="1:4" ht="13.5" x14ac:dyDescent="0.25">
      <c r="A1483" s="636">
        <v>102718</v>
      </c>
      <c r="B1483" s="634" t="s">
        <v>30118</v>
      </c>
      <c r="C1483" s="634" t="s">
        <v>20</v>
      </c>
      <c r="D1483" s="635" t="s">
        <v>42282</v>
      </c>
    </row>
    <row r="1484" spans="1:4" ht="13.5" x14ac:dyDescent="0.25">
      <c r="A1484" s="636">
        <v>102719</v>
      </c>
      <c r="B1484" s="634" t="s">
        <v>30119</v>
      </c>
      <c r="C1484" s="634" t="s">
        <v>20</v>
      </c>
      <c r="D1484" s="635" t="s">
        <v>42283</v>
      </c>
    </row>
    <row r="1485" spans="1:4" ht="13.5" x14ac:dyDescent="0.25">
      <c r="A1485" s="636">
        <v>102722</v>
      </c>
      <c r="B1485" s="634" t="s">
        <v>30120</v>
      </c>
      <c r="C1485" s="634" t="s">
        <v>4</v>
      </c>
      <c r="D1485" s="635" t="s">
        <v>42284</v>
      </c>
    </row>
    <row r="1486" spans="1:4" ht="13.5" x14ac:dyDescent="0.25">
      <c r="A1486" s="636">
        <v>102723</v>
      </c>
      <c r="B1486" s="634" t="s">
        <v>30122</v>
      </c>
      <c r="C1486" s="634" t="s">
        <v>4</v>
      </c>
      <c r="D1486" s="635" t="s">
        <v>41776</v>
      </c>
    </row>
    <row r="1487" spans="1:4" ht="13.5" x14ac:dyDescent="0.25">
      <c r="A1487" s="636">
        <v>102724</v>
      </c>
      <c r="B1487" s="634" t="s">
        <v>30123</v>
      </c>
      <c r="C1487" s="634" t="s">
        <v>5</v>
      </c>
      <c r="D1487" s="635" t="s">
        <v>42285</v>
      </c>
    </row>
    <row r="1488" spans="1:4" ht="13.5" x14ac:dyDescent="0.25">
      <c r="A1488" s="636">
        <v>102725</v>
      </c>
      <c r="B1488" s="634" t="s">
        <v>30124</v>
      </c>
      <c r="C1488" s="634" t="s">
        <v>5</v>
      </c>
      <c r="D1488" s="635" t="s">
        <v>28965</v>
      </c>
    </row>
    <row r="1489" spans="1:4" ht="13.5" x14ac:dyDescent="0.25">
      <c r="A1489" s="636">
        <v>102726</v>
      </c>
      <c r="B1489" s="634" t="s">
        <v>30125</v>
      </c>
      <c r="C1489" s="634" t="s">
        <v>5</v>
      </c>
      <c r="D1489" s="635" t="s">
        <v>42286</v>
      </c>
    </row>
    <row r="1490" spans="1:4" ht="13.5" x14ac:dyDescent="0.25">
      <c r="A1490" s="636">
        <v>103653</v>
      </c>
      <c r="B1490" s="634" t="s">
        <v>42287</v>
      </c>
      <c r="C1490" s="634" t="s">
        <v>3</v>
      </c>
      <c r="D1490" s="635" t="s">
        <v>42288</v>
      </c>
    </row>
    <row r="1491" spans="1:4" ht="13.5" x14ac:dyDescent="0.25">
      <c r="A1491" s="636">
        <v>92743</v>
      </c>
      <c r="B1491" s="634" t="s">
        <v>23618</v>
      </c>
      <c r="C1491" s="634" t="s">
        <v>20</v>
      </c>
      <c r="D1491" s="635" t="s">
        <v>42289</v>
      </c>
    </row>
    <row r="1492" spans="1:4" ht="13.5" x14ac:dyDescent="0.25">
      <c r="A1492" s="636">
        <v>92744</v>
      </c>
      <c r="B1492" s="634" t="s">
        <v>23619</v>
      </c>
      <c r="C1492" s="634" t="s">
        <v>20</v>
      </c>
      <c r="D1492" s="635" t="s">
        <v>42290</v>
      </c>
    </row>
    <row r="1493" spans="1:4" ht="13.5" x14ac:dyDescent="0.25">
      <c r="A1493" s="636">
        <v>92745</v>
      </c>
      <c r="B1493" s="634" t="s">
        <v>23620</v>
      </c>
      <c r="C1493" s="634" t="s">
        <v>20</v>
      </c>
      <c r="D1493" s="635" t="s">
        <v>42291</v>
      </c>
    </row>
    <row r="1494" spans="1:4" ht="13.5" x14ac:dyDescent="0.25">
      <c r="A1494" s="636">
        <v>92746</v>
      </c>
      <c r="B1494" s="634" t="s">
        <v>23621</v>
      </c>
      <c r="C1494" s="634" t="s">
        <v>20</v>
      </c>
      <c r="D1494" s="635" t="s">
        <v>42292</v>
      </c>
    </row>
    <row r="1495" spans="1:4" ht="13.5" x14ac:dyDescent="0.25">
      <c r="A1495" s="636">
        <v>92747</v>
      </c>
      <c r="B1495" s="634" t="s">
        <v>23622</v>
      </c>
      <c r="C1495" s="634" t="s">
        <v>20</v>
      </c>
      <c r="D1495" s="635" t="s">
        <v>42293</v>
      </c>
    </row>
    <row r="1496" spans="1:4" ht="13.5" x14ac:dyDescent="0.25">
      <c r="A1496" s="636">
        <v>92748</v>
      </c>
      <c r="B1496" s="634" t="s">
        <v>23623</v>
      </c>
      <c r="C1496" s="634" t="s">
        <v>20</v>
      </c>
      <c r="D1496" s="635" t="s">
        <v>42294</v>
      </c>
    </row>
    <row r="1497" spans="1:4" ht="13.5" x14ac:dyDescent="0.25">
      <c r="A1497" s="636">
        <v>92749</v>
      </c>
      <c r="B1497" s="634" t="s">
        <v>23624</v>
      </c>
      <c r="C1497" s="634" t="s">
        <v>20</v>
      </c>
      <c r="D1497" s="635" t="s">
        <v>42295</v>
      </c>
    </row>
    <row r="1498" spans="1:4" ht="13.5" x14ac:dyDescent="0.25">
      <c r="A1498" s="636">
        <v>92750</v>
      </c>
      <c r="B1498" s="634" t="s">
        <v>23625</v>
      </c>
      <c r="C1498" s="634" t="s">
        <v>20</v>
      </c>
      <c r="D1498" s="635" t="s">
        <v>42296</v>
      </c>
    </row>
    <row r="1499" spans="1:4" ht="13.5" x14ac:dyDescent="0.25">
      <c r="A1499" s="636">
        <v>92751</v>
      </c>
      <c r="B1499" s="634" t="s">
        <v>23626</v>
      </c>
      <c r="C1499" s="634" t="s">
        <v>20</v>
      </c>
      <c r="D1499" s="635" t="s">
        <v>42297</v>
      </c>
    </row>
    <row r="1500" spans="1:4" ht="13.5" x14ac:dyDescent="0.25">
      <c r="A1500" s="636">
        <v>92752</v>
      </c>
      <c r="B1500" s="634" t="s">
        <v>23627</v>
      </c>
      <c r="C1500" s="634" t="s">
        <v>20</v>
      </c>
      <c r="D1500" s="635" t="s">
        <v>42298</v>
      </c>
    </row>
    <row r="1501" spans="1:4" ht="13.5" x14ac:dyDescent="0.25">
      <c r="A1501" s="636">
        <v>92753</v>
      </c>
      <c r="B1501" s="634" t="s">
        <v>23628</v>
      </c>
      <c r="C1501" s="634" t="s">
        <v>20</v>
      </c>
      <c r="D1501" s="635" t="s">
        <v>42299</v>
      </c>
    </row>
    <row r="1502" spans="1:4" ht="13.5" x14ac:dyDescent="0.25">
      <c r="A1502" s="636">
        <v>92754</v>
      </c>
      <c r="B1502" s="634" t="s">
        <v>23629</v>
      </c>
      <c r="C1502" s="634" t="s">
        <v>20</v>
      </c>
      <c r="D1502" s="635" t="s">
        <v>42300</v>
      </c>
    </row>
    <row r="1503" spans="1:4" ht="13.5" x14ac:dyDescent="0.25">
      <c r="A1503" s="636">
        <v>92755</v>
      </c>
      <c r="B1503" s="634" t="s">
        <v>23630</v>
      </c>
      <c r="C1503" s="634" t="s">
        <v>3</v>
      </c>
      <c r="D1503" s="635" t="s">
        <v>42301</v>
      </c>
    </row>
    <row r="1504" spans="1:4" ht="13.5" x14ac:dyDescent="0.25">
      <c r="A1504" s="636">
        <v>92756</v>
      </c>
      <c r="B1504" s="634" t="s">
        <v>23631</v>
      </c>
      <c r="C1504" s="634" t="s">
        <v>3</v>
      </c>
      <c r="D1504" s="635" t="s">
        <v>42302</v>
      </c>
    </row>
    <row r="1505" spans="1:4" ht="13.5" x14ac:dyDescent="0.25">
      <c r="A1505" s="636">
        <v>92757</v>
      </c>
      <c r="B1505" s="634" t="s">
        <v>23632</v>
      </c>
      <c r="C1505" s="634" t="s">
        <v>3</v>
      </c>
      <c r="D1505" s="635" t="s">
        <v>42303</v>
      </c>
    </row>
    <row r="1506" spans="1:4" ht="13.5" x14ac:dyDescent="0.25">
      <c r="A1506" s="636">
        <v>92758</v>
      </c>
      <c r="B1506" s="634" t="s">
        <v>23633</v>
      </c>
      <c r="C1506" s="634" t="s">
        <v>20</v>
      </c>
      <c r="D1506" s="635" t="s">
        <v>42304</v>
      </c>
    </row>
    <row r="1507" spans="1:4" ht="13.5" x14ac:dyDescent="0.25">
      <c r="A1507" s="636">
        <v>91069</v>
      </c>
      <c r="B1507" s="634" t="s">
        <v>23634</v>
      </c>
      <c r="C1507" s="634" t="s">
        <v>3</v>
      </c>
      <c r="D1507" s="635" t="s">
        <v>42305</v>
      </c>
    </row>
    <row r="1508" spans="1:4" ht="13.5" x14ac:dyDescent="0.25">
      <c r="A1508" s="636">
        <v>91070</v>
      </c>
      <c r="B1508" s="634" t="s">
        <v>23635</v>
      </c>
      <c r="C1508" s="634" t="s">
        <v>3</v>
      </c>
      <c r="D1508" s="635" t="s">
        <v>42306</v>
      </c>
    </row>
    <row r="1509" spans="1:4" ht="13.5" x14ac:dyDescent="0.25">
      <c r="A1509" s="636">
        <v>91071</v>
      </c>
      <c r="B1509" s="634" t="s">
        <v>23636</v>
      </c>
      <c r="C1509" s="634" t="s">
        <v>3</v>
      </c>
      <c r="D1509" s="635" t="s">
        <v>42307</v>
      </c>
    </row>
    <row r="1510" spans="1:4" ht="13.5" x14ac:dyDescent="0.25">
      <c r="A1510" s="636">
        <v>91072</v>
      </c>
      <c r="B1510" s="634" t="s">
        <v>23637</v>
      </c>
      <c r="C1510" s="634" t="s">
        <v>3</v>
      </c>
      <c r="D1510" s="635" t="s">
        <v>42308</v>
      </c>
    </row>
    <row r="1511" spans="1:4" ht="13.5" x14ac:dyDescent="0.25">
      <c r="A1511" s="636">
        <v>91073</v>
      </c>
      <c r="B1511" s="634" t="s">
        <v>23638</v>
      </c>
      <c r="C1511" s="634" t="s">
        <v>3</v>
      </c>
      <c r="D1511" s="635" t="s">
        <v>42309</v>
      </c>
    </row>
    <row r="1512" spans="1:4" ht="13.5" x14ac:dyDescent="0.25">
      <c r="A1512" s="636">
        <v>91074</v>
      </c>
      <c r="B1512" s="634" t="s">
        <v>23639</v>
      </c>
      <c r="C1512" s="634" t="s">
        <v>3</v>
      </c>
      <c r="D1512" s="635" t="s">
        <v>42310</v>
      </c>
    </row>
    <row r="1513" spans="1:4" ht="13.5" x14ac:dyDescent="0.25">
      <c r="A1513" s="636">
        <v>91075</v>
      </c>
      <c r="B1513" s="634" t="s">
        <v>23640</v>
      </c>
      <c r="C1513" s="634" t="s">
        <v>3</v>
      </c>
      <c r="D1513" s="635" t="s">
        <v>42311</v>
      </c>
    </row>
    <row r="1514" spans="1:4" ht="13.5" x14ac:dyDescent="0.25">
      <c r="A1514" s="636">
        <v>91076</v>
      </c>
      <c r="B1514" s="634" t="s">
        <v>23641</v>
      </c>
      <c r="C1514" s="634" t="s">
        <v>3</v>
      </c>
      <c r="D1514" s="635" t="s">
        <v>42312</v>
      </c>
    </row>
    <row r="1515" spans="1:4" ht="13.5" x14ac:dyDescent="0.25">
      <c r="A1515" s="636">
        <v>91077</v>
      </c>
      <c r="B1515" s="634" t="s">
        <v>23642</v>
      </c>
      <c r="C1515" s="634" t="s">
        <v>3</v>
      </c>
      <c r="D1515" s="635" t="s">
        <v>42313</v>
      </c>
    </row>
    <row r="1516" spans="1:4" ht="13.5" x14ac:dyDescent="0.25">
      <c r="A1516" s="636">
        <v>91078</v>
      </c>
      <c r="B1516" s="634" t="s">
        <v>23643</v>
      </c>
      <c r="C1516" s="634" t="s">
        <v>3</v>
      </c>
      <c r="D1516" s="635" t="s">
        <v>42314</v>
      </c>
    </row>
    <row r="1517" spans="1:4" ht="13.5" x14ac:dyDescent="0.25">
      <c r="A1517" s="636">
        <v>91079</v>
      </c>
      <c r="B1517" s="634" t="s">
        <v>23644</v>
      </c>
      <c r="C1517" s="634" t="s">
        <v>3</v>
      </c>
      <c r="D1517" s="635" t="s">
        <v>42315</v>
      </c>
    </row>
    <row r="1518" spans="1:4" ht="13.5" x14ac:dyDescent="0.25">
      <c r="A1518" s="636">
        <v>91080</v>
      </c>
      <c r="B1518" s="634" t="s">
        <v>23645</v>
      </c>
      <c r="C1518" s="634" t="s">
        <v>3</v>
      </c>
      <c r="D1518" s="635" t="s">
        <v>42316</v>
      </c>
    </row>
    <row r="1519" spans="1:4" ht="13.5" x14ac:dyDescent="0.25">
      <c r="A1519" s="636">
        <v>91081</v>
      </c>
      <c r="B1519" s="634" t="s">
        <v>23646</v>
      </c>
      <c r="C1519" s="634" t="s">
        <v>3</v>
      </c>
      <c r="D1519" s="635" t="s">
        <v>42317</v>
      </c>
    </row>
    <row r="1520" spans="1:4" ht="13.5" x14ac:dyDescent="0.25">
      <c r="A1520" s="636">
        <v>91082</v>
      </c>
      <c r="B1520" s="634" t="s">
        <v>23647</v>
      </c>
      <c r="C1520" s="634" t="s">
        <v>3</v>
      </c>
      <c r="D1520" s="635" t="s">
        <v>42318</v>
      </c>
    </row>
    <row r="1521" spans="1:4" ht="13.5" x14ac:dyDescent="0.25">
      <c r="A1521" s="636">
        <v>91083</v>
      </c>
      <c r="B1521" s="634" t="s">
        <v>23648</v>
      </c>
      <c r="C1521" s="634" t="s">
        <v>3</v>
      </c>
      <c r="D1521" s="635" t="s">
        <v>42319</v>
      </c>
    </row>
    <row r="1522" spans="1:4" ht="13.5" x14ac:dyDescent="0.25">
      <c r="A1522" s="636">
        <v>91084</v>
      </c>
      <c r="B1522" s="634" t="s">
        <v>23649</v>
      </c>
      <c r="C1522" s="634" t="s">
        <v>3</v>
      </c>
      <c r="D1522" s="635" t="s">
        <v>42320</v>
      </c>
    </row>
    <row r="1523" spans="1:4" ht="13.5" x14ac:dyDescent="0.25">
      <c r="A1523" s="636">
        <v>91086</v>
      </c>
      <c r="B1523" s="634" t="s">
        <v>23650</v>
      </c>
      <c r="C1523" s="634" t="s">
        <v>3</v>
      </c>
      <c r="D1523" s="635" t="s">
        <v>42321</v>
      </c>
    </row>
    <row r="1524" spans="1:4" ht="13.5" x14ac:dyDescent="0.25">
      <c r="A1524" s="636">
        <v>91087</v>
      </c>
      <c r="B1524" s="634" t="s">
        <v>23651</v>
      </c>
      <c r="C1524" s="634" t="s">
        <v>3</v>
      </c>
      <c r="D1524" s="635" t="s">
        <v>42322</v>
      </c>
    </row>
    <row r="1525" spans="1:4" ht="13.5" x14ac:dyDescent="0.25">
      <c r="A1525" s="636">
        <v>91088</v>
      </c>
      <c r="B1525" s="634" t="s">
        <v>23652</v>
      </c>
      <c r="C1525" s="634" t="s">
        <v>3</v>
      </c>
      <c r="D1525" s="635" t="s">
        <v>42323</v>
      </c>
    </row>
    <row r="1526" spans="1:4" ht="13.5" x14ac:dyDescent="0.25">
      <c r="A1526" s="636">
        <v>91089</v>
      </c>
      <c r="B1526" s="634" t="s">
        <v>23653</v>
      </c>
      <c r="C1526" s="634" t="s">
        <v>3</v>
      </c>
      <c r="D1526" s="635" t="s">
        <v>42324</v>
      </c>
    </row>
    <row r="1527" spans="1:4" ht="13.5" x14ac:dyDescent="0.25">
      <c r="A1527" s="636">
        <v>91090</v>
      </c>
      <c r="B1527" s="634" t="s">
        <v>23654</v>
      </c>
      <c r="C1527" s="634" t="s">
        <v>3</v>
      </c>
      <c r="D1527" s="635" t="s">
        <v>42325</v>
      </c>
    </row>
    <row r="1528" spans="1:4" ht="13.5" x14ac:dyDescent="0.25">
      <c r="A1528" s="636">
        <v>91091</v>
      </c>
      <c r="B1528" s="634" t="s">
        <v>23655</v>
      </c>
      <c r="C1528" s="634" t="s">
        <v>3</v>
      </c>
      <c r="D1528" s="635" t="s">
        <v>42326</v>
      </c>
    </row>
    <row r="1529" spans="1:4" ht="13.5" x14ac:dyDescent="0.25">
      <c r="A1529" s="636">
        <v>91092</v>
      </c>
      <c r="B1529" s="634" t="s">
        <v>23656</v>
      </c>
      <c r="C1529" s="634" t="s">
        <v>3</v>
      </c>
      <c r="D1529" s="635" t="s">
        <v>42327</v>
      </c>
    </row>
    <row r="1530" spans="1:4" ht="13.5" x14ac:dyDescent="0.25">
      <c r="A1530" s="636">
        <v>91093</v>
      </c>
      <c r="B1530" s="634" t="s">
        <v>23657</v>
      </c>
      <c r="C1530" s="634" t="s">
        <v>3</v>
      </c>
      <c r="D1530" s="635" t="s">
        <v>42328</v>
      </c>
    </row>
    <row r="1531" spans="1:4" ht="13.5" x14ac:dyDescent="0.25">
      <c r="A1531" s="636">
        <v>91094</v>
      </c>
      <c r="B1531" s="634" t="s">
        <v>23658</v>
      </c>
      <c r="C1531" s="634" t="s">
        <v>3</v>
      </c>
      <c r="D1531" s="635" t="s">
        <v>42329</v>
      </c>
    </row>
    <row r="1532" spans="1:4" ht="13.5" x14ac:dyDescent="0.25">
      <c r="A1532" s="636">
        <v>91095</v>
      </c>
      <c r="B1532" s="634" t="s">
        <v>23659</v>
      </c>
      <c r="C1532" s="634" t="s">
        <v>3</v>
      </c>
      <c r="D1532" s="635" t="s">
        <v>42330</v>
      </c>
    </row>
    <row r="1533" spans="1:4" ht="13.5" x14ac:dyDescent="0.25">
      <c r="A1533" s="636">
        <v>91096</v>
      </c>
      <c r="B1533" s="634" t="s">
        <v>23660</v>
      </c>
      <c r="C1533" s="634" t="s">
        <v>3</v>
      </c>
      <c r="D1533" s="635" t="s">
        <v>42331</v>
      </c>
    </row>
    <row r="1534" spans="1:4" ht="13.5" x14ac:dyDescent="0.25">
      <c r="A1534" s="636">
        <v>91097</v>
      </c>
      <c r="B1534" s="634" t="s">
        <v>23661</v>
      </c>
      <c r="C1534" s="634" t="s">
        <v>3</v>
      </c>
      <c r="D1534" s="635" t="s">
        <v>42332</v>
      </c>
    </row>
    <row r="1535" spans="1:4" ht="13.5" x14ac:dyDescent="0.25">
      <c r="A1535" s="636">
        <v>91098</v>
      </c>
      <c r="B1535" s="634" t="s">
        <v>23662</v>
      </c>
      <c r="C1535" s="634" t="s">
        <v>3</v>
      </c>
      <c r="D1535" s="635" t="s">
        <v>42333</v>
      </c>
    </row>
    <row r="1536" spans="1:4" ht="13.5" x14ac:dyDescent="0.25">
      <c r="A1536" s="636">
        <v>91099</v>
      </c>
      <c r="B1536" s="634" t="s">
        <v>23663</v>
      </c>
      <c r="C1536" s="634" t="s">
        <v>3</v>
      </c>
      <c r="D1536" s="635" t="s">
        <v>42334</v>
      </c>
    </row>
    <row r="1537" spans="1:4" ht="13.5" x14ac:dyDescent="0.25">
      <c r="A1537" s="636">
        <v>91100</v>
      </c>
      <c r="B1537" s="634" t="s">
        <v>23664</v>
      </c>
      <c r="C1537" s="634" t="s">
        <v>3</v>
      </c>
      <c r="D1537" s="635" t="s">
        <v>42335</v>
      </c>
    </row>
    <row r="1538" spans="1:4" ht="13.5" x14ac:dyDescent="0.25">
      <c r="A1538" s="636">
        <v>91101</v>
      </c>
      <c r="B1538" s="634" t="s">
        <v>23665</v>
      </c>
      <c r="C1538" s="634" t="s">
        <v>3</v>
      </c>
      <c r="D1538" s="635" t="s">
        <v>42336</v>
      </c>
    </row>
    <row r="1539" spans="1:4" ht="13.5" x14ac:dyDescent="0.25">
      <c r="A1539" s="636">
        <v>93952</v>
      </c>
      <c r="B1539" s="634" t="s">
        <v>23666</v>
      </c>
      <c r="C1539" s="634" t="s">
        <v>4</v>
      </c>
      <c r="D1539" s="635" t="s">
        <v>30561</v>
      </c>
    </row>
    <row r="1540" spans="1:4" ht="13.5" x14ac:dyDescent="0.25">
      <c r="A1540" s="636">
        <v>93953</v>
      </c>
      <c r="B1540" s="634" t="s">
        <v>23667</v>
      </c>
      <c r="C1540" s="634" t="s">
        <v>4</v>
      </c>
      <c r="D1540" s="635" t="s">
        <v>42337</v>
      </c>
    </row>
    <row r="1541" spans="1:4" ht="13.5" x14ac:dyDescent="0.25">
      <c r="A1541" s="636">
        <v>93954</v>
      </c>
      <c r="B1541" s="634" t="s">
        <v>23668</v>
      </c>
      <c r="C1541" s="634" t="s">
        <v>4</v>
      </c>
      <c r="D1541" s="635" t="s">
        <v>42338</v>
      </c>
    </row>
    <row r="1542" spans="1:4" ht="13.5" x14ac:dyDescent="0.25">
      <c r="A1542" s="636">
        <v>93955</v>
      </c>
      <c r="B1542" s="634" t="s">
        <v>23669</v>
      </c>
      <c r="C1542" s="634" t="s">
        <v>4</v>
      </c>
      <c r="D1542" s="635" t="s">
        <v>42339</v>
      </c>
    </row>
    <row r="1543" spans="1:4" ht="13.5" x14ac:dyDescent="0.25">
      <c r="A1543" s="636">
        <v>93956</v>
      </c>
      <c r="B1543" s="634" t="s">
        <v>23670</v>
      </c>
      <c r="C1543" s="634" t="s">
        <v>4</v>
      </c>
      <c r="D1543" s="635" t="s">
        <v>42340</v>
      </c>
    </row>
    <row r="1544" spans="1:4" ht="13.5" x14ac:dyDescent="0.25">
      <c r="A1544" s="636">
        <v>93957</v>
      </c>
      <c r="B1544" s="634" t="s">
        <v>23671</v>
      </c>
      <c r="C1544" s="634" t="s">
        <v>4</v>
      </c>
      <c r="D1544" s="635" t="s">
        <v>42341</v>
      </c>
    </row>
    <row r="1545" spans="1:4" ht="13.5" x14ac:dyDescent="0.25">
      <c r="A1545" s="636">
        <v>93958</v>
      </c>
      <c r="B1545" s="634" t="s">
        <v>23672</v>
      </c>
      <c r="C1545" s="634" t="s">
        <v>4</v>
      </c>
      <c r="D1545" s="635" t="s">
        <v>42342</v>
      </c>
    </row>
    <row r="1546" spans="1:4" ht="13.5" x14ac:dyDescent="0.25">
      <c r="A1546" s="636">
        <v>93959</v>
      </c>
      <c r="B1546" s="634" t="s">
        <v>23673</v>
      </c>
      <c r="C1546" s="634" t="s">
        <v>4</v>
      </c>
      <c r="D1546" s="635" t="s">
        <v>42343</v>
      </c>
    </row>
    <row r="1547" spans="1:4" ht="13.5" x14ac:dyDescent="0.25">
      <c r="A1547" s="636">
        <v>93960</v>
      </c>
      <c r="B1547" s="634" t="s">
        <v>23674</v>
      </c>
      <c r="C1547" s="634" t="s">
        <v>4</v>
      </c>
      <c r="D1547" s="635" t="s">
        <v>42344</v>
      </c>
    </row>
    <row r="1548" spans="1:4" ht="13.5" x14ac:dyDescent="0.25">
      <c r="A1548" s="636">
        <v>93961</v>
      </c>
      <c r="B1548" s="634" t="s">
        <v>23675</v>
      </c>
      <c r="C1548" s="634" t="s">
        <v>4</v>
      </c>
      <c r="D1548" s="635" t="s">
        <v>42345</v>
      </c>
    </row>
    <row r="1549" spans="1:4" ht="13.5" x14ac:dyDescent="0.25">
      <c r="A1549" s="636">
        <v>93962</v>
      </c>
      <c r="B1549" s="634" t="s">
        <v>23676</v>
      </c>
      <c r="C1549" s="634" t="s">
        <v>4</v>
      </c>
      <c r="D1549" s="635" t="s">
        <v>42346</v>
      </c>
    </row>
    <row r="1550" spans="1:4" ht="13.5" x14ac:dyDescent="0.25">
      <c r="A1550" s="636">
        <v>93963</v>
      </c>
      <c r="B1550" s="634" t="s">
        <v>23677</v>
      </c>
      <c r="C1550" s="634" t="s">
        <v>4</v>
      </c>
      <c r="D1550" s="635" t="s">
        <v>30130</v>
      </c>
    </row>
    <row r="1551" spans="1:4" ht="13.5" x14ac:dyDescent="0.25">
      <c r="A1551" s="636">
        <v>93964</v>
      </c>
      <c r="B1551" s="634" t="s">
        <v>23678</v>
      </c>
      <c r="C1551" s="634" t="s">
        <v>4</v>
      </c>
      <c r="D1551" s="635" t="s">
        <v>42347</v>
      </c>
    </row>
    <row r="1552" spans="1:4" ht="13.5" x14ac:dyDescent="0.25">
      <c r="A1552" s="636">
        <v>93965</v>
      </c>
      <c r="B1552" s="634" t="s">
        <v>23679</v>
      </c>
      <c r="C1552" s="634" t="s">
        <v>4</v>
      </c>
      <c r="D1552" s="635" t="s">
        <v>42348</v>
      </c>
    </row>
    <row r="1553" spans="1:4" ht="13.5" x14ac:dyDescent="0.25">
      <c r="A1553" s="636">
        <v>93966</v>
      </c>
      <c r="B1553" s="634" t="s">
        <v>23680</v>
      </c>
      <c r="C1553" s="634" t="s">
        <v>4</v>
      </c>
      <c r="D1553" s="635" t="s">
        <v>42349</v>
      </c>
    </row>
    <row r="1554" spans="1:4" ht="13.5" x14ac:dyDescent="0.25">
      <c r="A1554" s="636">
        <v>93967</v>
      </c>
      <c r="B1554" s="634" t="s">
        <v>23681</v>
      </c>
      <c r="C1554" s="634" t="s">
        <v>4</v>
      </c>
      <c r="D1554" s="635" t="s">
        <v>42350</v>
      </c>
    </row>
    <row r="1555" spans="1:4" ht="13.5" x14ac:dyDescent="0.25">
      <c r="A1555" s="636">
        <v>93968</v>
      </c>
      <c r="B1555" s="634" t="s">
        <v>23682</v>
      </c>
      <c r="C1555" s="634" t="s">
        <v>4</v>
      </c>
      <c r="D1555" s="635" t="s">
        <v>42351</v>
      </c>
    </row>
    <row r="1556" spans="1:4" ht="13.5" x14ac:dyDescent="0.25">
      <c r="A1556" s="636">
        <v>93969</v>
      </c>
      <c r="B1556" s="634" t="s">
        <v>23683</v>
      </c>
      <c r="C1556" s="634" t="s">
        <v>4</v>
      </c>
      <c r="D1556" s="635" t="s">
        <v>42352</v>
      </c>
    </row>
    <row r="1557" spans="1:4" ht="13.5" x14ac:dyDescent="0.25">
      <c r="A1557" s="636">
        <v>93970</v>
      </c>
      <c r="B1557" s="634" t="s">
        <v>23684</v>
      </c>
      <c r="C1557" s="634" t="s">
        <v>4</v>
      </c>
      <c r="D1557" s="635" t="s">
        <v>42353</v>
      </c>
    </row>
    <row r="1558" spans="1:4" ht="13.5" x14ac:dyDescent="0.25">
      <c r="A1558" s="636">
        <v>93971</v>
      </c>
      <c r="B1558" s="634" t="s">
        <v>23685</v>
      </c>
      <c r="C1558" s="634" t="s">
        <v>4</v>
      </c>
      <c r="D1558" s="635" t="s">
        <v>42354</v>
      </c>
    </row>
    <row r="1559" spans="1:4" ht="13.5" x14ac:dyDescent="0.25">
      <c r="A1559" s="636">
        <v>95108</v>
      </c>
      <c r="B1559" s="634" t="s">
        <v>23686</v>
      </c>
      <c r="C1559" s="634" t="s">
        <v>5</v>
      </c>
      <c r="D1559" s="635" t="s">
        <v>42355</v>
      </c>
    </row>
    <row r="1560" spans="1:4" ht="13.5" x14ac:dyDescent="0.25">
      <c r="A1560" s="636">
        <v>100332</v>
      </c>
      <c r="B1560" s="634" t="s">
        <v>26116</v>
      </c>
      <c r="C1560" s="634" t="s">
        <v>3</v>
      </c>
      <c r="D1560" s="635" t="s">
        <v>42356</v>
      </c>
    </row>
    <row r="1561" spans="1:4" ht="13.5" x14ac:dyDescent="0.25">
      <c r="A1561" s="636">
        <v>100333</v>
      </c>
      <c r="B1561" s="634" t="s">
        <v>26117</v>
      </c>
      <c r="C1561" s="634" t="s">
        <v>3</v>
      </c>
      <c r="D1561" s="635" t="s">
        <v>42357</v>
      </c>
    </row>
    <row r="1562" spans="1:4" ht="13.5" x14ac:dyDescent="0.25">
      <c r="A1562" s="636">
        <v>100334</v>
      </c>
      <c r="B1562" s="634" t="s">
        <v>26118</v>
      </c>
      <c r="C1562" s="634" t="s">
        <v>3</v>
      </c>
      <c r="D1562" s="635" t="s">
        <v>42358</v>
      </c>
    </row>
    <row r="1563" spans="1:4" ht="13.5" x14ac:dyDescent="0.25">
      <c r="A1563" s="636">
        <v>100335</v>
      </c>
      <c r="B1563" s="634" t="s">
        <v>26119</v>
      </c>
      <c r="C1563" s="634" t="s">
        <v>3</v>
      </c>
      <c r="D1563" s="635" t="s">
        <v>42359</v>
      </c>
    </row>
    <row r="1564" spans="1:4" ht="13.5" x14ac:dyDescent="0.25">
      <c r="A1564" s="636">
        <v>100341</v>
      </c>
      <c r="B1564" s="634" t="s">
        <v>26120</v>
      </c>
      <c r="C1564" s="634" t="s">
        <v>3</v>
      </c>
      <c r="D1564" s="635" t="s">
        <v>30043</v>
      </c>
    </row>
    <row r="1565" spans="1:4" ht="13.5" x14ac:dyDescent="0.25">
      <c r="A1565" s="636">
        <v>100342</v>
      </c>
      <c r="B1565" s="634" t="s">
        <v>26121</v>
      </c>
      <c r="C1565" s="634" t="s">
        <v>113</v>
      </c>
      <c r="D1565" s="635" t="s">
        <v>30737</v>
      </c>
    </row>
    <row r="1566" spans="1:4" ht="13.5" x14ac:dyDescent="0.25">
      <c r="A1566" s="636">
        <v>100343</v>
      </c>
      <c r="B1566" s="634" t="s">
        <v>26122</v>
      </c>
      <c r="C1566" s="634" t="s">
        <v>113</v>
      </c>
      <c r="D1566" s="635" t="s">
        <v>30279</v>
      </c>
    </row>
    <row r="1567" spans="1:4" ht="13.5" x14ac:dyDescent="0.25">
      <c r="A1567" s="636">
        <v>100344</v>
      </c>
      <c r="B1567" s="634" t="s">
        <v>26123</v>
      </c>
      <c r="C1567" s="634" t="s">
        <v>113</v>
      </c>
      <c r="D1567" s="635" t="s">
        <v>42360</v>
      </c>
    </row>
    <row r="1568" spans="1:4" ht="13.5" x14ac:dyDescent="0.25">
      <c r="A1568" s="636">
        <v>100345</v>
      </c>
      <c r="B1568" s="634" t="s">
        <v>26124</v>
      </c>
      <c r="C1568" s="634" t="s">
        <v>113</v>
      </c>
      <c r="D1568" s="635" t="s">
        <v>30456</v>
      </c>
    </row>
    <row r="1569" spans="1:4" ht="13.5" x14ac:dyDescent="0.25">
      <c r="A1569" s="636">
        <v>100346</v>
      </c>
      <c r="B1569" s="634" t="s">
        <v>26125</v>
      </c>
      <c r="C1569" s="634" t="s">
        <v>113</v>
      </c>
      <c r="D1569" s="635" t="s">
        <v>30429</v>
      </c>
    </row>
    <row r="1570" spans="1:4" ht="13.5" x14ac:dyDescent="0.25">
      <c r="A1570" s="636">
        <v>100347</v>
      </c>
      <c r="B1570" s="634" t="s">
        <v>26126</v>
      </c>
      <c r="C1570" s="634" t="s">
        <v>113</v>
      </c>
      <c r="D1570" s="635" t="s">
        <v>30413</v>
      </c>
    </row>
    <row r="1571" spans="1:4" ht="13.5" x14ac:dyDescent="0.25">
      <c r="A1571" s="636">
        <v>100348</v>
      </c>
      <c r="B1571" s="634" t="s">
        <v>26127</v>
      </c>
      <c r="C1571" s="634" t="s">
        <v>113</v>
      </c>
      <c r="D1571" s="635" t="s">
        <v>42361</v>
      </c>
    </row>
    <row r="1572" spans="1:4" ht="13.5" x14ac:dyDescent="0.25">
      <c r="A1572" s="636">
        <v>100349</v>
      </c>
      <c r="B1572" s="634" t="s">
        <v>26128</v>
      </c>
      <c r="C1572" s="634" t="s">
        <v>20</v>
      </c>
      <c r="D1572" s="635" t="s">
        <v>42362</v>
      </c>
    </row>
    <row r="1573" spans="1:4" ht="13.5" x14ac:dyDescent="0.25">
      <c r="A1573" s="636">
        <v>102989</v>
      </c>
      <c r="B1573" s="634" t="s">
        <v>30133</v>
      </c>
      <c r="C1573" s="634" t="s">
        <v>4</v>
      </c>
      <c r="D1573" s="635" t="s">
        <v>42363</v>
      </c>
    </row>
    <row r="1574" spans="1:4" ht="13.5" x14ac:dyDescent="0.25">
      <c r="A1574" s="636">
        <v>102990</v>
      </c>
      <c r="B1574" s="634" t="s">
        <v>30134</v>
      </c>
      <c r="C1574" s="634" t="s">
        <v>4</v>
      </c>
      <c r="D1574" s="635" t="s">
        <v>29515</v>
      </c>
    </row>
    <row r="1575" spans="1:4" ht="13.5" x14ac:dyDescent="0.25">
      <c r="A1575" s="636">
        <v>102991</v>
      </c>
      <c r="B1575" s="634" t="s">
        <v>30136</v>
      </c>
      <c r="C1575" s="634" t="s">
        <v>4</v>
      </c>
      <c r="D1575" s="635" t="s">
        <v>42364</v>
      </c>
    </row>
    <row r="1576" spans="1:4" ht="13.5" x14ac:dyDescent="0.25">
      <c r="A1576" s="636">
        <v>102992</v>
      </c>
      <c r="B1576" s="634" t="s">
        <v>30137</v>
      </c>
      <c r="C1576" s="634" t="s">
        <v>4</v>
      </c>
      <c r="D1576" s="635" t="s">
        <v>42365</v>
      </c>
    </row>
    <row r="1577" spans="1:4" ht="13.5" x14ac:dyDescent="0.25">
      <c r="A1577" s="636">
        <v>102993</v>
      </c>
      <c r="B1577" s="634" t="s">
        <v>30139</v>
      </c>
      <c r="C1577" s="634" t="s">
        <v>4</v>
      </c>
      <c r="D1577" s="635" t="s">
        <v>42366</v>
      </c>
    </row>
    <row r="1578" spans="1:4" ht="13.5" x14ac:dyDescent="0.25">
      <c r="A1578" s="636">
        <v>102994</v>
      </c>
      <c r="B1578" s="634" t="s">
        <v>30141</v>
      </c>
      <c r="C1578" s="634" t="s">
        <v>4</v>
      </c>
      <c r="D1578" s="635" t="s">
        <v>42367</v>
      </c>
    </row>
    <row r="1579" spans="1:4" ht="13.5" x14ac:dyDescent="0.25">
      <c r="A1579" s="636">
        <v>102995</v>
      </c>
      <c r="B1579" s="634" t="s">
        <v>30142</v>
      </c>
      <c r="C1579" s="634" t="s">
        <v>4</v>
      </c>
      <c r="D1579" s="635" t="s">
        <v>42368</v>
      </c>
    </row>
    <row r="1580" spans="1:4" ht="13.5" x14ac:dyDescent="0.25">
      <c r="A1580" s="636">
        <v>102996</v>
      </c>
      <c r="B1580" s="634" t="s">
        <v>30143</v>
      </c>
      <c r="C1580" s="634" t="s">
        <v>4</v>
      </c>
      <c r="D1580" s="635" t="s">
        <v>42369</v>
      </c>
    </row>
    <row r="1581" spans="1:4" ht="13.5" x14ac:dyDescent="0.25">
      <c r="A1581" s="636">
        <v>102997</v>
      </c>
      <c r="B1581" s="634" t="s">
        <v>30144</v>
      </c>
      <c r="C1581" s="634" t="s">
        <v>4</v>
      </c>
      <c r="D1581" s="635" t="s">
        <v>42370</v>
      </c>
    </row>
    <row r="1582" spans="1:4" ht="13.5" x14ac:dyDescent="0.25">
      <c r="A1582" s="636">
        <v>102998</v>
      </c>
      <c r="B1582" s="634" t="s">
        <v>30145</v>
      </c>
      <c r="C1582" s="634" t="s">
        <v>4</v>
      </c>
      <c r="D1582" s="635" t="s">
        <v>42371</v>
      </c>
    </row>
    <row r="1583" spans="1:4" ht="13.5" x14ac:dyDescent="0.25">
      <c r="A1583" s="636">
        <v>102999</v>
      </c>
      <c r="B1583" s="634" t="s">
        <v>30147</v>
      </c>
      <c r="C1583" s="634" t="s">
        <v>4</v>
      </c>
      <c r="D1583" s="635" t="s">
        <v>30311</v>
      </c>
    </row>
    <row r="1584" spans="1:4" ht="13.5" x14ac:dyDescent="0.25">
      <c r="A1584" s="636">
        <v>103000</v>
      </c>
      <c r="B1584" s="634" t="s">
        <v>30148</v>
      </c>
      <c r="C1584" s="634" t="s">
        <v>4</v>
      </c>
      <c r="D1584" s="635" t="s">
        <v>42372</v>
      </c>
    </row>
    <row r="1585" spans="1:4" ht="13.5" x14ac:dyDescent="0.25">
      <c r="A1585" s="636">
        <v>103001</v>
      </c>
      <c r="B1585" s="634" t="s">
        <v>30149</v>
      </c>
      <c r="C1585" s="634" t="s">
        <v>5</v>
      </c>
      <c r="D1585" s="635" t="s">
        <v>42373</v>
      </c>
    </row>
    <row r="1586" spans="1:4" ht="13.5" x14ac:dyDescent="0.25">
      <c r="A1586" s="636">
        <v>103002</v>
      </c>
      <c r="B1586" s="634" t="s">
        <v>30150</v>
      </c>
      <c r="C1586" s="634" t="s">
        <v>5</v>
      </c>
      <c r="D1586" s="635" t="s">
        <v>42374</v>
      </c>
    </row>
    <row r="1587" spans="1:4" ht="13.5" x14ac:dyDescent="0.25">
      <c r="A1587" s="636">
        <v>103003</v>
      </c>
      <c r="B1587" s="634" t="s">
        <v>30151</v>
      </c>
      <c r="C1587" s="634" t="s">
        <v>5</v>
      </c>
      <c r="D1587" s="635" t="s">
        <v>42375</v>
      </c>
    </row>
    <row r="1588" spans="1:4" ht="13.5" x14ac:dyDescent="0.25">
      <c r="A1588" s="636">
        <v>103005</v>
      </c>
      <c r="B1588" s="634" t="s">
        <v>30152</v>
      </c>
      <c r="C1588" s="634" t="s">
        <v>5</v>
      </c>
      <c r="D1588" s="635" t="s">
        <v>42376</v>
      </c>
    </row>
    <row r="1589" spans="1:4" ht="13.5" x14ac:dyDescent="0.25">
      <c r="A1589" s="636">
        <v>103006</v>
      </c>
      <c r="B1589" s="634" t="s">
        <v>30153</v>
      </c>
      <c r="C1589" s="634" t="s">
        <v>5</v>
      </c>
      <c r="D1589" s="635" t="s">
        <v>42377</v>
      </c>
    </row>
    <row r="1590" spans="1:4" ht="13.5" x14ac:dyDescent="0.25">
      <c r="A1590" s="636">
        <v>103007</v>
      </c>
      <c r="B1590" s="634" t="s">
        <v>30154</v>
      </c>
      <c r="C1590" s="634" t="s">
        <v>5</v>
      </c>
      <c r="D1590" s="635" t="s">
        <v>42378</v>
      </c>
    </row>
    <row r="1591" spans="1:4" ht="13.5" x14ac:dyDescent="0.25">
      <c r="A1591" s="636">
        <v>97933</v>
      </c>
      <c r="B1591" s="634" t="s">
        <v>28496</v>
      </c>
      <c r="C1591" s="634" t="s">
        <v>5</v>
      </c>
      <c r="D1591" s="635" t="s">
        <v>42379</v>
      </c>
    </row>
    <row r="1592" spans="1:4" ht="13.5" x14ac:dyDescent="0.25">
      <c r="A1592" s="636">
        <v>97934</v>
      </c>
      <c r="B1592" s="634" t="s">
        <v>42380</v>
      </c>
      <c r="C1592" s="634" t="s">
        <v>5</v>
      </c>
      <c r="D1592" s="635" t="s">
        <v>42381</v>
      </c>
    </row>
    <row r="1593" spans="1:4" ht="13.5" x14ac:dyDescent="0.25">
      <c r="A1593" s="636">
        <v>97935</v>
      </c>
      <c r="B1593" s="634" t="s">
        <v>28497</v>
      </c>
      <c r="C1593" s="634" t="s">
        <v>5</v>
      </c>
      <c r="D1593" s="635" t="s">
        <v>42382</v>
      </c>
    </row>
    <row r="1594" spans="1:4" ht="13.5" x14ac:dyDescent="0.25">
      <c r="A1594" s="636">
        <v>97936</v>
      </c>
      <c r="B1594" s="634" t="s">
        <v>28498</v>
      </c>
      <c r="C1594" s="634" t="s">
        <v>5</v>
      </c>
      <c r="D1594" s="635" t="s">
        <v>42383</v>
      </c>
    </row>
    <row r="1595" spans="1:4" ht="13.5" x14ac:dyDescent="0.25">
      <c r="A1595" s="636">
        <v>97947</v>
      </c>
      <c r="B1595" s="634" t="s">
        <v>28499</v>
      </c>
      <c r="C1595" s="634" t="s">
        <v>5</v>
      </c>
      <c r="D1595" s="635" t="s">
        <v>42384</v>
      </c>
    </row>
    <row r="1596" spans="1:4" ht="13.5" x14ac:dyDescent="0.25">
      <c r="A1596" s="636">
        <v>97948</v>
      </c>
      <c r="B1596" s="634" t="s">
        <v>28500</v>
      </c>
      <c r="C1596" s="634" t="s">
        <v>5</v>
      </c>
      <c r="D1596" s="635" t="s">
        <v>42385</v>
      </c>
    </row>
    <row r="1597" spans="1:4" ht="13.5" x14ac:dyDescent="0.25">
      <c r="A1597" s="636">
        <v>97949</v>
      </c>
      <c r="B1597" s="634" t="s">
        <v>28501</v>
      </c>
      <c r="C1597" s="634" t="s">
        <v>5</v>
      </c>
      <c r="D1597" s="635" t="s">
        <v>42386</v>
      </c>
    </row>
    <row r="1598" spans="1:4" ht="13.5" x14ac:dyDescent="0.25">
      <c r="A1598" s="636">
        <v>97950</v>
      </c>
      <c r="B1598" s="634" t="s">
        <v>28502</v>
      </c>
      <c r="C1598" s="634" t="s">
        <v>5</v>
      </c>
      <c r="D1598" s="635" t="s">
        <v>42387</v>
      </c>
    </row>
    <row r="1599" spans="1:4" ht="13.5" x14ac:dyDescent="0.25">
      <c r="A1599" s="636">
        <v>97951</v>
      </c>
      <c r="B1599" s="634" t="s">
        <v>28503</v>
      </c>
      <c r="C1599" s="634" t="s">
        <v>5</v>
      </c>
      <c r="D1599" s="635" t="s">
        <v>42388</v>
      </c>
    </row>
    <row r="1600" spans="1:4" ht="13.5" x14ac:dyDescent="0.25">
      <c r="A1600" s="636">
        <v>97952</v>
      </c>
      <c r="B1600" s="634" t="s">
        <v>28504</v>
      </c>
      <c r="C1600" s="634" t="s">
        <v>5</v>
      </c>
      <c r="D1600" s="635" t="s">
        <v>42389</v>
      </c>
    </row>
    <row r="1601" spans="1:4" ht="13.5" x14ac:dyDescent="0.25">
      <c r="A1601" s="636">
        <v>97953</v>
      </c>
      <c r="B1601" s="634" t="s">
        <v>28505</v>
      </c>
      <c r="C1601" s="634" t="s">
        <v>5</v>
      </c>
      <c r="D1601" s="635" t="s">
        <v>42390</v>
      </c>
    </row>
    <row r="1602" spans="1:4" ht="13.5" x14ac:dyDescent="0.25">
      <c r="A1602" s="636">
        <v>97955</v>
      </c>
      <c r="B1602" s="634" t="s">
        <v>28506</v>
      </c>
      <c r="C1602" s="634" t="s">
        <v>5</v>
      </c>
      <c r="D1602" s="635" t="s">
        <v>42391</v>
      </c>
    </row>
    <row r="1603" spans="1:4" ht="13.5" x14ac:dyDescent="0.25">
      <c r="A1603" s="636">
        <v>97956</v>
      </c>
      <c r="B1603" s="634" t="s">
        <v>28507</v>
      </c>
      <c r="C1603" s="634" t="s">
        <v>5</v>
      </c>
      <c r="D1603" s="635" t="s">
        <v>42392</v>
      </c>
    </row>
    <row r="1604" spans="1:4" ht="13.5" x14ac:dyDescent="0.25">
      <c r="A1604" s="636">
        <v>97957</v>
      </c>
      <c r="B1604" s="634" t="s">
        <v>28508</v>
      </c>
      <c r="C1604" s="634" t="s">
        <v>5</v>
      </c>
      <c r="D1604" s="635" t="s">
        <v>42393</v>
      </c>
    </row>
    <row r="1605" spans="1:4" ht="13.5" x14ac:dyDescent="0.25">
      <c r="A1605" s="636">
        <v>97961</v>
      </c>
      <c r="B1605" s="634" t="s">
        <v>28509</v>
      </c>
      <c r="C1605" s="634" t="s">
        <v>5</v>
      </c>
      <c r="D1605" s="635" t="s">
        <v>42394</v>
      </c>
    </row>
    <row r="1606" spans="1:4" ht="13.5" x14ac:dyDescent="0.25">
      <c r="A1606" s="636">
        <v>97973</v>
      </c>
      <c r="B1606" s="634" t="s">
        <v>28510</v>
      </c>
      <c r="C1606" s="634" t="s">
        <v>5</v>
      </c>
      <c r="D1606" s="635" t="s">
        <v>42395</v>
      </c>
    </row>
    <row r="1607" spans="1:4" ht="13.5" x14ac:dyDescent="0.25">
      <c r="A1607" s="636">
        <v>97974</v>
      </c>
      <c r="B1607" s="634" t="s">
        <v>42396</v>
      </c>
      <c r="C1607" s="634" t="s">
        <v>5</v>
      </c>
      <c r="D1607" s="635" t="s">
        <v>42397</v>
      </c>
    </row>
    <row r="1608" spans="1:4" ht="13.5" x14ac:dyDescent="0.25">
      <c r="A1608" s="636">
        <v>97975</v>
      </c>
      <c r="B1608" s="634" t="s">
        <v>42398</v>
      </c>
      <c r="C1608" s="634" t="s">
        <v>5</v>
      </c>
      <c r="D1608" s="635" t="s">
        <v>30616</v>
      </c>
    </row>
    <row r="1609" spans="1:4" ht="13.5" x14ac:dyDescent="0.25">
      <c r="A1609" s="636">
        <v>97976</v>
      </c>
      <c r="B1609" s="634" t="s">
        <v>42399</v>
      </c>
      <c r="C1609" s="634" t="s">
        <v>5</v>
      </c>
      <c r="D1609" s="635" t="s">
        <v>42400</v>
      </c>
    </row>
    <row r="1610" spans="1:4" ht="13.5" x14ac:dyDescent="0.25">
      <c r="A1610" s="636">
        <v>97977</v>
      </c>
      <c r="B1610" s="634" t="s">
        <v>42401</v>
      </c>
      <c r="C1610" s="634" t="s">
        <v>5</v>
      </c>
      <c r="D1610" s="635" t="s">
        <v>42402</v>
      </c>
    </row>
    <row r="1611" spans="1:4" ht="13.5" x14ac:dyDescent="0.25">
      <c r="A1611" s="636">
        <v>97978</v>
      </c>
      <c r="B1611" s="634" t="s">
        <v>42403</v>
      </c>
      <c r="C1611" s="634" t="s">
        <v>5</v>
      </c>
      <c r="D1611" s="635" t="s">
        <v>42404</v>
      </c>
    </row>
    <row r="1612" spans="1:4" ht="13.5" x14ac:dyDescent="0.25">
      <c r="A1612" s="636">
        <v>97980</v>
      </c>
      <c r="B1612" s="634" t="s">
        <v>42405</v>
      </c>
      <c r="C1612" s="634" t="s">
        <v>5</v>
      </c>
      <c r="D1612" s="635" t="s">
        <v>42406</v>
      </c>
    </row>
    <row r="1613" spans="1:4" ht="13.5" x14ac:dyDescent="0.25">
      <c r="A1613" s="636">
        <v>97981</v>
      </c>
      <c r="B1613" s="634" t="s">
        <v>28511</v>
      </c>
      <c r="C1613" s="634" t="s">
        <v>4</v>
      </c>
      <c r="D1613" s="635" t="s">
        <v>42407</v>
      </c>
    </row>
    <row r="1614" spans="1:4" ht="13.5" x14ac:dyDescent="0.25">
      <c r="A1614" s="636">
        <v>97983</v>
      </c>
      <c r="B1614" s="634" t="s">
        <v>28512</v>
      </c>
      <c r="C1614" s="634" t="s">
        <v>4</v>
      </c>
      <c r="D1614" s="635" t="s">
        <v>42408</v>
      </c>
    </row>
    <row r="1615" spans="1:4" ht="13.5" x14ac:dyDescent="0.25">
      <c r="A1615" s="636">
        <v>97985</v>
      </c>
      <c r="B1615" s="634" t="s">
        <v>28513</v>
      </c>
      <c r="C1615" s="634" t="s">
        <v>4</v>
      </c>
      <c r="D1615" s="635" t="s">
        <v>42409</v>
      </c>
    </row>
    <row r="1616" spans="1:4" ht="13.5" x14ac:dyDescent="0.25">
      <c r="A1616" s="636">
        <v>97987</v>
      </c>
      <c r="B1616" s="634" t="s">
        <v>28514</v>
      </c>
      <c r="C1616" s="634" t="s">
        <v>4</v>
      </c>
      <c r="D1616" s="635" t="s">
        <v>42410</v>
      </c>
    </row>
    <row r="1617" spans="1:4" ht="13.5" x14ac:dyDescent="0.25">
      <c r="A1617" s="636">
        <v>97988</v>
      </c>
      <c r="B1617" s="634" t="s">
        <v>42411</v>
      </c>
      <c r="C1617" s="634" t="s">
        <v>5</v>
      </c>
      <c r="D1617" s="635" t="s">
        <v>42412</v>
      </c>
    </row>
    <row r="1618" spans="1:4" ht="13.5" x14ac:dyDescent="0.25">
      <c r="A1618" s="636">
        <v>97989</v>
      </c>
      <c r="B1618" s="634" t="s">
        <v>28515</v>
      </c>
      <c r="C1618" s="634" t="s">
        <v>4</v>
      </c>
      <c r="D1618" s="635" t="s">
        <v>42413</v>
      </c>
    </row>
    <row r="1619" spans="1:4" ht="13.5" x14ac:dyDescent="0.25">
      <c r="A1619" s="636">
        <v>97991</v>
      </c>
      <c r="B1619" s="634" t="s">
        <v>28516</v>
      </c>
      <c r="C1619" s="634" t="s">
        <v>4</v>
      </c>
      <c r="D1619" s="635" t="s">
        <v>42414</v>
      </c>
    </row>
    <row r="1620" spans="1:4" ht="13.5" x14ac:dyDescent="0.25">
      <c r="A1620" s="636">
        <v>97992</v>
      </c>
      <c r="B1620" s="634" t="s">
        <v>42415</v>
      </c>
      <c r="C1620" s="634" t="s">
        <v>5</v>
      </c>
      <c r="D1620" s="635" t="s">
        <v>42416</v>
      </c>
    </row>
    <row r="1621" spans="1:4" ht="13.5" x14ac:dyDescent="0.25">
      <c r="A1621" s="636">
        <v>97993</v>
      </c>
      <c r="B1621" s="634" t="s">
        <v>28517</v>
      </c>
      <c r="C1621" s="634" t="s">
        <v>4</v>
      </c>
      <c r="D1621" s="635" t="s">
        <v>42417</v>
      </c>
    </row>
    <row r="1622" spans="1:4" ht="13.5" x14ac:dyDescent="0.25">
      <c r="A1622" s="636">
        <v>97994</v>
      </c>
      <c r="B1622" s="634" t="s">
        <v>42418</v>
      </c>
      <c r="C1622" s="634" t="s">
        <v>5</v>
      </c>
      <c r="D1622" s="635" t="s">
        <v>42419</v>
      </c>
    </row>
    <row r="1623" spans="1:4" ht="13.5" x14ac:dyDescent="0.25">
      <c r="A1623" s="636">
        <v>97995</v>
      </c>
      <c r="B1623" s="634" t="s">
        <v>28518</v>
      </c>
      <c r="C1623" s="634" t="s">
        <v>4</v>
      </c>
      <c r="D1623" s="635" t="s">
        <v>42420</v>
      </c>
    </row>
    <row r="1624" spans="1:4" ht="13.5" x14ac:dyDescent="0.25">
      <c r="A1624" s="636">
        <v>97996</v>
      </c>
      <c r="B1624" s="634" t="s">
        <v>42421</v>
      </c>
      <c r="C1624" s="634" t="s">
        <v>5</v>
      </c>
      <c r="D1624" s="635" t="s">
        <v>42422</v>
      </c>
    </row>
    <row r="1625" spans="1:4" ht="13.5" x14ac:dyDescent="0.25">
      <c r="A1625" s="636">
        <v>97997</v>
      </c>
      <c r="B1625" s="634" t="s">
        <v>28519</v>
      </c>
      <c r="C1625" s="634" t="s">
        <v>4</v>
      </c>
      <c r="D1625" s="635" t="s">
        <v>42423</v>
      </c>
    </row>
    <row r="1626" spans="1:4" ht="13.5" x14ac:dyDescent="0.25">
      <c r="A1626" s="636">
        <v>97999</v>
      </c>
      <c r="B1626" s="634" t="s">
        <v>28520</v>
      </c>
      <c r="C1626" s="634" t="s">
        <v>4</v>
      </c>
      <c r="D1626" s="635" t="s">
        <v>42424</v>
      </c>
    </row>
    <row r="1627" spans="1:4" ht="13.5" x14ac:dyDescent="0.25">
      <c r="A1627" s="636">
        <v>98001</v>
      </c>
      <c r="B1627" s="634" t="s">
        <v>28521</v>
      </c>
      <c r="C1627" s="634" t="s">
        <v>4</v>
      </c>
      <c r="D1627" s="635" t="s">
        <v>42425</v>
      </c>
    </row>
    <row r="1628" spans="1:4" ht="13.5" x14ac:dyDescent="0.25">
      <c r="A1628" s="636">
        <v>98002</v>
      </c>
      <c r="B1628" s="634" t="s">
        <v>42426</v>
      </c>
      <c r="C1628" s="634" t="s">
        <v>5</v>
      </c>
      <c r="D1628" s="635" t="s">
        <v>42427</v>
      </c>
    </row>
    <row r="1629" spans="1:4" ht="13.5" x14ac:dyDescent="0.25">
      <c r="A1629" s="636">
        <v>98003</v>
      </c>
      <c r="B1629" s="634" t="s">
        <v>28522</v>
      </c>
      <c r="C1629" s="634" t="s">
        <v>4</v>
      </c>
      <c r="D1629" s="635" t="s">
        <v>42428</v>
      </c>
    </row>
    <row r="1630" spans="1:4" ht="13.5" x14ac:dyDescent="0.25">
      <c r="A1630" s="636">
        <v>98005</v>
      </c>
      <c r="B1630" s="634" t="s">
        <v>28523</v>
      </c>
      <c r="C1630" s="634" t="s">
        <v>4</v>
      </c>
      <c r="D1630" s="635" t="s">
        <v>42429</v>
      </c>
    </row>
    <row r="1631" spans="1:4" ht="13.5" x14ac:dyDescent="0.25">
      <c r="A1631" s="636">
        <v>98006</v>
      </c>
      <c r="B1631" s="634" t="s">
        <v>42430</v>
      </c>
      <c r="C1631" s="634" t="s">
        <v>5</v>
      </c>
      <c r="D1631" s="635" t="s">
        <v>42431</v>
      </c>
    </row>
    <row r="1632" spans="1:4" ht="13.5" x14ac:dyDescent="0.25">
      <c r="A1632" s="636">
        <v>98007</v>
      </c>
      <c r="B1632" s="634" t="s">
        <v>28524</v>
      </c>
      <c r="C1632" s="634" t="s">
        <v>4</v>
      </c>
      <c r="D1632" s="635" t="s">
        <v>42432</v>
      </c>
    </row>
    <row r="1633" spans="1:4" ht="13.5" x14ac:dyDescent="0.25">
      <c r="A1633" s="636">
        <v>98008</v>
      </c>
      <c r="B1633" s="634" t="s">
        <v>28525</v>
      </c>
      <c r="C1633" s="634" t="s">
        <v>5</v>
      </c>
      <c r="D1633" s="635" t="s">
        <v>42433</v>
      </c>
    </row>
    <row r="1634" spans="1:4" ht="13.5" x14ac:dyDescent="0.25">
      <c r="A1634" s="636">
        <v>98009</v>
      </c>
      <c r="B1634" s="634" t="s">
        <v>28526</v>
      </c>
      <c r="C1634" s="634" t="s">
        <v>4</v>
      </c>
      <c r="D1634" s="635" t="s">
        <v>42424</v>
      </c>
    </row>
    <row r="1635" spans="1:4" ht="13.5" x14ac:dyDescent="0.25">
      <c r="A1635" s="636">
        <v>98010</v>
      </c>
      <c r="B1635" s="634" t="s">
        <v>42434</v>
      </c>
      <c r="C1635" s="634" t="s">
        <v>5</v>
      </c>
      <c r="D1635" s="635" t="s">
        <v>42435</v>
      </c>
    </row>
    <row r="1636" spans="1:4" ht="13.5" x14ac:dyDescent="0.25">
      <c r="A1636" s="636">
        <v>98011</v>
      </c>
      <c r="B1636" s="634" t="s">
        <v>28527</v>
      </c>
      <c r="C1636" s="634" t="s">
        <v>4</v>
      </c>
      <c r="D1636" s="635" t="s">
        <v>42425</v>
      </c>
    </row>
    <row r="1637" spans="1:4" ht="13.5" x14ac:dyDescent="0.25">
      <c r="A1637" s="636">
        <v>98012</v>
      </c>
      <c r="B1637" s="634" t="s">
        <v>42436</v>
      </c>
      <c r="C1637" s="634" t="s">
        <v>5</v>
      </c>
      <c r="D1637" s="635" t="s">
        <v>42437</v>
      </c>
    </row>
    <row r="1638" spans="1:4" ht="13.5" x14ac:dyDescent="0.25">
      <c r="A1638" s="636">
        <v>98013</v>
      </c>
      <c r="B1638" s="634" t="s">
        <v>28528</v>
      </c>
      <c r="C1638" s="634" t="s">
        <v>4</v>
      </c>
      <c r="D1638" s="635" t="s">
        <v>42428</v>
      </c>
    </row>
    <row r="1639" spans="1:4" ht="13.5" x14ac:dyDescent="0.25">
      <c r="A1639" s="636">
        <v>98014</v>
      </c>
      <c r="B1639" s="634" t="s">
        <v>42438</v>
      </c>
      <c r="C1639" s="634" t="s">
        <v>5</v>
      </c>
      <c r="D1639" s="635" t="s">
        <v>42439</v>
      </c>
    </row>
    <row r="1640" spans="1:4" ht="13.5" x14ac:dyDescent="0.25">
      <c r="A1640" s="636">
        <v>98015</v>
      </c>
      <c r="B1640" s="634" t="s">
        <v>28529</v>
      </c>
      <c r="C1640" s="634" t="s">
        <v>4</v>
      </c>
      <c r="D1640" s="635" t="s">
        <v>42429</v>
      </c>
    </row>
    <row r="1641" spans="1:4" ht="13.5" x14ac:dyDescent="0.25">
      <c r="A1641" s="636">
        <v>98016</v>
      </c>
      <c r="B1641" s="634" t="s">
        <v>42440</v>
      </c>
      <c r="C1641" s="634" t="s">
        <v>5</v>
      </c>
      <c r="D1641" s="635" t="s">
        <v>42441</v>
      </c>
    </row>
    <row r="1642" spans="1:4" ht="13.5" x14ac:dyDescent="0.25">
      <c r="A1642" s="636">
        <v>98017</v>
      </c>
      <c r="B1642" s="634" t="s">
        <v>28530</v>
      </c>
      <c r="C1642" s="634" t="s">
        <v>4</v>
      </c>
      <c r="D1642" s="635" t="s">
        <v>42432</v>
      </c>
    </row>
    <row r="1643" spans="1:4" ht="13.5" x14ac:dyDescent="0.25">
      <c r="A1643" s="636">
        <v>98018</v>
      </c>
      <c r="B1643" s="634" t="s">
        <v>42442</v>
      </c>
      <c r="C1643" s="634" t="s">
        <v>5</v>
      </c>
      <c r="D1643" s="635" t="s">
        <v>42443</v>
      </c>
    </row>
    <row r="1644" spans="1:4" ht="13.5" x14ac:dyDescent="0.25">
      <c r="A1644" s="636">
        <v>98019</v>
      </c>
      <c r="B1644" s="634" t="s">
        <v>28531</v>
      </c>
      <c r="C1644" s="634" t="s">
        <v>4</v>
      </c>
      <c r="D1644" s="635" t="s">
        <v>42444</v>
      </c>
    </row>
    <row r="1645" spans="1:4" ht="13.5" x14ac:dyDescent="0.25">
      <c r="A1645" s="636">
        <v>98020</v>
      </c>
      <c r="B1645" s="634" t="s">
        <v>42445</v>
      </c>
      <c r="C1645" s="634" t="s">
        <v>5</v>
      </c>
      <c r="D1645" s="635" t="s">
        <v>42446</v>
      </c>
    </row>
    <row r="1646" spans="1:4" ht="13.5" x14ac:dyDescent="0.25">
      <c r="A1646" s="636">
        <v>98021</v>
      </c>
      <c r="B1646" s="634" t="s">
        <v>28532</v>
      </c>
      <c r="C1646" s="634" t="s">
        <v>4</v>
      </c>
      <c r="D1646" s="635" t="s">
        <v>42447</v>
      </c>
    </row>
    <row r="1647" spans="1:4" ht="13.5" x14ac:dyDescent="0.25">
      <c r="A1647" s="636">
        <v>98022</v>
      </c>
      <c r="B1647" s="634" t="s">
        <v>42448</v>
      </c>
      <c r="C1647" s="634" t="s">
        <v>5</v>
      </c>
      <c r="D1647" s="635" t="s">
        <v>42449</v>
      </c>
    </row>
    <row r="1648" spans="1:4" ht="13.5" x14ac:dyDescent="0.25">
      <c r="A1648" s="636">
        <v>98023</v>
      </c>
      <c r="B1648" s="634" t="s">
        <v>28533</v>
      </c>
      <c r="C1648" s="634" t="s">
        <v>4</v>
      </c>
      <c r="D1648" s="635" t="s">
        <v>42450</v>
      </c>
    </row>
    <row r="1649" spans="1:4" ht="13.5" x14ac:dyDescent="0.25">
      <c r="A1649" s="636">
        <v>98024</v>
      </c>
      <c r="B1649" s="634" t="s">
        <v>42451</v>
      </c>
      <c r="C1649" s="634" t="s">
        <v>5</v>
      </c>
      <c r="D1649" s="635" t="s">
        <v>42452</v>
      </c>
    </row>
    <row r="1650" spans="1:4" ht="13.5" x14ac:dyDescent="0.25">
      <c r="A1650" s="636">
        <v>98025</v>
      </c>
      <c r="B1650" s="634" t="s">
        <v>28534</v>
      </c>
      <c r="C1650" s="634" t="s">
        <v>4</v>
      </c>
      <c r="D1650" s="635" t="s">
        <v>42453</v>
      </c>
    </row>
    <row r="1651" spans="1:4" ht="13.5" x14ac:dyDescent="0.25">
      <c r="A1651" s="636">
        <v>98026</v>
      </c>
      <c r="B1651" s="634" t="s">
        <v>42454</v>
      </c>
      <c r="C1651" s="634" t="s">
        <v>5</v>
      </c>
      <c r="D1651" s="635" t="s">
        <v>42455</v>
      </c>
    </row>
    <row r="1652" spans="1:4" ht="13.5" x14ac:dyDescent="0.25">
      <c r="A1652" s="636">
        <v>98027</v>
      </c>
      <c r="B1652" s="634" t="s">
        <v>28535</v>
      </c>
      <c r="C1652" s="634" t="s">
        <v>4</v>
      </c>
      <c r="D1652" s="635" t="s">
        <v>42444</v>
      </c>
    </row>
    <row r="1653" spans="1:4" ht="13.5" x14ac:dyDescent="0.25">
      <c r="A1653" s="636">
        <v>98028</v>
      </c>
      <c r="B1653" s="634" t="s">
        <v>42456</v>
      </c>
      <c r="C1653" s="634" t="s">
        <v>5</v>
      </c>
      <c r="D1653" s="635" t="s">
        <v>42457</v>
      </c>
    </row>
    <row r="1654" spans="1:4" ht="13.5" x14ac:dyDescent="0.25">
      <c r="A1654" s="636">
        <v>98029</v>
      </c>
      <c r="B1654" s="634" t="s">
        <v>28536</v>
      </c>
      <c r="C1654" s="634" t="s">
        <v>4</v>
      </c>
      <c r="D1654" s="635" t="s">
        <v>42458</v>
      </c>
    </row>
    <row r="1655" spans="1:4" ht="13.5" x14ac:dyDescent="0.25">
      <c r="A1655" s="636">
        <v>98030</v>
      </c>
      <c r="B1655" s="634" t="s">
        <v>42459</v>
      </c>
      <c r="C1655" s="634" t="s">
        <v>5</v>
      </c>
      <c r="D1655" s="635" t="s">
        <v>42460</v>
      </c>
    </row>
    <row r="1656" spans="1:4" ht="13.5" x14ac:dyDescent="0.25">
      <c r="A1656" s="636">
        <v>98031</v>
      </c>
      <c r="B1656" s="634" t="s">
        <v>28537</v>
      </c>
      <c r="C1656" s="634" t="s">
        <v>4</v>
      </c>
      <c r="D1656" s="635" t="s">
        <v>42461</v>
      </c>
    </row>
    <row r="1657" spans="1:4" ht="13.5" x14ac:dyDescent="0.25">
      <c r="A1657" s="636">
        <v>98032</v>
      </c>
      <c r="B1657" s="634" t="s">
        <v>42462</v>
      </c>
      <c r="C1657" s="634" t="s">
        <v>5</v>
      </c>
      <c r="D1657" s="635" t="s">
        <v>42463</v>
      </c>
    </row>
    <row r="1658" spans="1:4" ht="13.5" x14ac:dyDescent="0.25">
      <c r="A1658" s="636">
        <v>98033</v>
      </c>
      <c r="B1658" s="634" t="s">
        <v>28538</v>
      </c>
      <c r="C1658" s="634" t="s">
        <v>4</v>
      </c>
      <c r="D1658" s="635" t="s">
        <v>42464</v>
      </c>
    </row>
    <row r="1659" spans="1:4" ht="13.5" x14ac:dyDescent="0.25">
      <c r="A1659" s="636">
        <v>98034</v>
      </c>
      <c r="B1659" s="634" t="s">
        <v>42465</v>
      </c>
      <c r="C1659" s="634" t="s">
        <v>5</v>
      </c>
      <c r="D1659" s="635" t="s">
        <v>42466</v>
      </c>
    </row>
    <row r="1660" spans="1:4" ht="13.5" x14ac:dyDescent="0.25">
      <c r="A1660" s="636">
        <v>98035</v>
      </c>
      <c r="B1660" s="634" t="s">
        <v>28539</v>
      </c>
      <c r="C1660" s="634" t="s">
        <v>4</v>
      </c>
      <c r="D1660" s="635" t="s">
        <v>42458</v>
      </c>
    </row>
    <row r="1661" spans="1:4" ht="13.5" x14ac:dyDescent="0.25">
      <c r="A1661" s="636">
        <v>98036</v>
      </c>
      <c r="B1661" s="634" t="s">
        <v>42467</v>
      </c>
      <c r="C1661" s="634" t="s">
        <v>5</v>
      </c>
      <c r="D1661" s="635" t="s">
        <v>42468</v>
      </c>
    </row>
    <row r="1662" spans="1:4" ht="13.5" x14ac:dyDescent="0.25">
      <c r="A1662" s="636">
        <v>98037</v>
      </c>
      <c r="B1662" s="634" t="s">
        <v>28540</v>
      </c>
      <c r="C1662" s="634" t="s">
        <v>4</v>
      </c>
      <c r="D1662" s="635" t="s">
        <v>42469</v>
      </c>
    </row>
    <row r="1663" spans="1:4" ht="13.5" x14ac:dyDescent="0.25">
      <c r="A1663" s="636">
        <v>98038</v>
      </c>
      <c r="B1663" s="634" t="s">
        <v>42470</v>
      </c>
      <c r="C1663" s="634" t="s">
        <v>5</v>
      </c>
      <c r="D1663" s="635" t="s">
        <v>42471</v>
      </c>
    </row>
    <row r="1664" spans="1:4" ht="13.5" x14ac:dyDescent="0.25">
      <c r="A1664" s="636">
        <v>98039</v>
      </c>
      <c r="B1664" s="634" t="s">
        <v>28541</v>
      </c>
      <c r="C1664" s="634" t="s">
        <v>4</v>
      </c>
      <c r="D1664" s="635" t="s">
        <v>42472</v>
      </c>
    </row>
    <row r="1665" spans="1:4" ht="13.5" x14ac:dyDescent="0.25">
      <c r="A1665" s="636">
        <v>98040</v>
      </c>
      <c r="B1665" s="634" t="s">
        <v>42473</v>
      </c>
      <c r="C1665" s="634" t="s">
        <v>5</v>
      </c>
      <c r="D1665" s="635" t="s">
        <v>42474</v>
      </c>
    </row>
    <row r="1666" spans="1:4" ht="13.5" x14ac:dyDescent="0.25">
      <c r="A1666" s="636">
        <v>98041</v>
      </c>
      <c r="B1666" s="634" t="s">
        <v>28542</v>
      </c>
      <c r="C1666" s="634" t="s">
        <v>4</v>
      </c>
      <c r="D1666" s="635" t="s">
        <v>42469</v>
      </c>
    </row>
    <row r="1667" spans="1:4" ht="13.5" x14ac:dyDescent="0.25">
      <c r="A1667" s="636">
        <v>98042</v>
      </c>
      <c r="B1667" s="634" t="s">
        <v>42475</v>
      </c>
      <c r="C1667" s="634" t="s">
        <v>5</v>
      </c>
      <c r="D1667" s="635" t="s">
        <v>42476</v>
      </c>
    </row>
    <row r="1668" spans="1:4" ht="13.5" x14ac:dyDescent="0.25">
      <c r="A1668" s="636">
        <v>98043</v>
      </c>
      <c r="B1668" s="634" t="s">
        <v>28543</v>
      </c>
      <c r="C1668" s="634" t="s">
        <v>4</v>
      </c>
      <c r="D1668" s="635" t="s">
        <v>42477</v>
      </c>
    </row>
    <row r="1669" spans="1:4" ht="13.5" x14ac:dyDescent="0.25">
      <c r="A1669" s="636">
        <v>98044</v>
      </c>
      <c r="B1669" s="634" t="s">
        <v>42478</v>
      </c>
      <c r="C1669" s="634" t="s">
        <v>5</v>
      </c>
      <c r="D1669" s="635" t="s">
        <v>42479</v>
      </c>
    </row>
    <row r="1670" spans="1:4" ht="13.5" x14ac:dyDescent="0.25">
      <c r="A1670" s="636">
        <v>98045</v>
      </c>
      <c r="B1670" s="634" t="s">
        <v>28544</v>
      </c>
      <c r="C1670" s="634" t="s">
        <v>4</v>
      </c>
      <c r="D1670" s="635" t="s">
        <v>42477</v>
      </c>
    </row>
    <row r="1671" spans="1:4" ht="13.5" x14ac:dyDescent="0.25">
      <c r="A1671" s="636">
        <v>98046</v>
      </c>
      <c r="B1671" s="634" t="s">
        <v>42480</v>
      </c>
      <c r="C1671" s="634" t="s">
        <v>5</v>
      </c>
      <c r="D1671" s="635" t="s">
        <v>42481</v>
      </c>
    </row>
    <row r="1672" spans="1:4" ht="13.5" x14ac:dyDescent="0.25">
      <c r="A1672" s="636">
        <v>98047</v>
      </c>
      <c r="B1672" s="634" t="s">
        <v>28545</v>
      </c>
      <c r="C1672" s="634" t="s">
        <v>4</v>
      </c>
      <c r="D1672" s="635" t="s">
        <v>42482</v>
      </c>
    </row>
    <row r="1673" spans="1:4" ht="13.5" x14ac:dyDescent="0.25">
      <c r="A1673" s="636">
        <v>98048</v>
      </c>
      <c r="B1673" s="634" t="s">
        <v>28546</v>
      </c>
      <c r="C1673" s="634" t="s">
        <v>5</v>
      </c>
      <c r="D1673" s="635" t="s">
        <v>42483</v>
      </c>
    </row>
    <row r="1674" spans="1:4" ht="13.5" x14ac:dyDescent="0.25">
      <c r="A1674" s="636">
        <v>98049</v>
      </c>
      <c r="B1674" s="634" t="s">
        <v>28547</v>
      </c>
      <c r="C1674" s="634" t="s">
        <v>4</v>
      </c>
      <c r="D1674" s="635" t="s">
        <v>42484</v>
      </c>
    </row>
    <row r="1675" spans="1:4" ht="13.5" x14ac:dyDescent="0.25">
      <c r="A1675" s="636">
        <v>98050</v>
      </c>
      <c r="B1675" s="634" t="s">
        <v>28548</v>
      </c>
      <c r="C1675" s="634" t="s">
        <v>4</v>
      </c>
      <c r="D1675" s="635" t="s">
        <v>42485</v>
      </c>
    </row>
    <row r="1676" spans="1:4" ht="13.5" x14ac:dyDescent="0.25">
      <c r="A1676" s="636">
        <v>98051</v>
      </c>
      <c r="B1676" s="634" t="s">
        <v>28549</v>
      </c>
      <c r="C1676" s="634" t="s">
        <v>4</v>
      </c>
      <c r="D1676" s="635" t="s">
        <v>42486</v>
      </c>
    </row>
    <row r="1677" spans="1:4" ht="13.5" x14ac:dyDescent="0.25">
      <c r="A1677" s="636">
        <v>98405</v>
      </c>
      <c r="B1677" s="634" t="s">
        <v>42487</v>
      </c>
      <c r="C1677" s="634" t="s">
        <v>5</v>
      </c>
      <c r="D1677" s="635" t="s">
        <v>42488</v>
      </c>
    </row>
    <row r="1678" spans="1:4" ht="13.5" x14ac:dyDescent="0.25">
      <c r="A1678" s="636">
        <v>98406</v>
      </c>
      <c r="B1678" s="634" t="s">
        <v>42489</v>
      </c>
      <c r="C1678" s="634" t="s">
        <v>5</v>
      </c>
      <c r="D1678" s="635" t="s">
        <v>42490</v>
      </c>
    </row>
    <row r="1679" spans="1:4" ht="13.5" x14ac:dyDescent="0.25">
      <c r="A1679" s="636">
        <v>98407</v>
      </c>
      <c r="B1679" s="634" t="s">
        <v>42491</v>
      </c>
      <c r="C1679" s="634" t="s">
        <v>5</v>
      </c>
      <c r="D1679" s="635" t="s">
        <v>42492</v>
      </c>
    </row>
    <row r="1680" spans="1:4" ht="13.5" x14ac:dyDescent="0.25">
      <c r="A1680" s="636">
        <v>98408</v>
      </c>
      <c r="B1680" s="634" t="s">
        <v>42493</v>
      </c>
      <c r="C1680" s="634" t="s">
        <v>5</v>
      </c>
      <c r="D1680" s="635" t="s">
        <v>42494</v>
      </c>
    </row>
    <row r="1681" spans="1:4" ht="13.5" x14ac:dyDescent="0.25">
      <c r="A1681" s="636">
        <v>98409</v>
      </c>
      <c r="B1681" s="634" t="s">
        <v>28550</v>
      </c>
      <c r="C1681" s="634" t="s">
        <v>4</v>
      </c>
      <c r="D1681" s="635" t="s">
        <v>42495</v>
      </c>
    </row>
    <row r="1682" spans="1:4" ht="13.5" x14ac:dyDescent="0.25">
      <c r="A1682" s="636">
        <v>98410</v>
      </c>
      <c r="B1682" s="634" t="s">
        <v>42496</v>
      </c>
      <c r="C1682" s="634" t="s">
        <v>5</v>
      </c>
      <c r="D1682" s="635" t="s">
        <v>42497</v>
      </c>
    </row>
    <row r="1683" spans="1:4" ht="13.5" x14ac:dyDescent="0.25">
      <c r="A1683" s="636">
        <v>99240</v>
      </c>
      <c r="B1683" s="634" t="s">
        <v>28551</v>
      </c>
      <c r="C1683" s="634" t="s">
        <v>4</v>
      </c>
      <c r="D1683" s="635" t="s">
        <v>42498</v>
      </c>
    </row>
    <row r="1684" spans="1:4" ht="13.5" x14ac:dyDescent="0.25">
      <c r="A1684" s="636">
        <v>99241</v>
      </c>
      <c r="B1684" s="634" t="s">
        <v>28552</v>
      </c>
      <c r="C1684" s="634" t="s">
        <v>4</v>
      </c>
      <c r="D1684" s="635" t="s">
        <v>42499</v>
      </c>
    </row>
    <row r="1685" spans="1:4" ht="13.5" x14ac:dyDescent="0.25">
      <c r="A1685" s="636">
        <v>99242</v>
      </c>
      <c r="B1685" s="634" t="s">
        <v>42500</v>
      </c>
      <c r="C1685" s="634" t="s">
        <v>5</v>
      </c>
      <c r="D1685" s="635" t="s">
        <v>42501</v>
      </c>
    </row>
    <row r="1686" spans="1:4" ht="13.5" x14ac:dyDescent="0.25">
      <c r="A1686" s="636">
        <v>99243</v>
      </c>
      <c r="B1686" s="634" t="s">
        <v>28553</v>
      </c>
      <c r="C1686" s="634" t="s">
        <v>4</v>
      </c>
      <c r="D1686" s="635" t="s">
        <v>42502</v>
      </c>
    </row>
    <row r="1687" spans="1:4" ht="13.5" x14ac:dyDescent="0.25">
      <c r="A1687" s="636">
        <v>99244</v>
      </c>
      <c r="B1687" s="634" t="s">
        <v>42503</v>
      </c>
      <c r="C1687" s="634" t="s">
        <v>5</v>
      </c>
      <c r="D1687" s="635" t="s">
        <v>42504</v>
      </c>
    </row>
    <row r="1688" spans="1:4" ht="13.5" x14ac:dyDescent="0.25">
      <c r="A1688" s="636">
        <v>99246</v>
      </c>
      <c r="B1688" s="634" t="s">
        <v>28554</v>
      </c>
      <c r="C1688" s="634" t="s">
        <v>4</v>
      </c>
      <c r="D1688" s="635" t="s">
        <v>42505</v>
      </c>
    </row>
    <row r="1689" spans="1:4" ht="13.5" x14ac:dyDescent="0.25">
      <c r="A1689" s="636">
        <v>99247</v>
      </c>
      <c r="B1689" s="634" t="s">
        <v>28555</v>
      </c>
      <c r="C1689" s="634" t="s">
        <v>4</v>
      </c>
      <c r="D1689" s="635" t="s">
        <v>42506</v>
      </c>
    </row>
    <row r="1690" spans="1:4" ht="13.5" x14ac:dyDescent="0.25">
      <c r="A1690" s="636">
        <v>99248</v>
      </c>
      <c r="B1690" s="634" t="s">
        <v>42507</v>
      </c>
      <c r="C1690" s="634" t="s">
        <v>5</v>
      </c>
      <c r="D1690" s="635" t="s">
        <v>42508</v>
      </c>
    </row>
    <row r="1691" spans="1:4" ht="13.5" x14ac:dyDescent="0.25">
      <c r="A1691" s="636">
        <v>99249</v>
      </c>
      <c r="B1691" s="634" t="s">
        <v>28556</v>
      </c>
      <c r="C1691" s="634" t="s">
        <v>4</v>
      </c>
      <c r="D1691" s="635" t="s">
        <v>42509</v>
      </c>
    </row>
    <row r="1692" spans="1:4" ht="13.5" x14ac:dyDescent="0.25">
      <c r="A1692" s="636">
        <v>99252</v>
      </c>
      <c r="B1692" s="634" t="s">
        <v>42510</v>
      </c>
      <c r="C1692" s="634" t="s">
        <v>5</v>
      </c>
      <c r="D1692" s="635" t="s">
        <v>42511</v>
      </c>
    </row>
    <row r="1693" spans="1:4" ht="13.5" x14ac:dyDescent="0.25">
      <c r="A1693" s="636">
        <v>99254</v>
      </c>
      <c r="B1693" s="634" t="s">
        <v>28557</v>
      </c>
      <c r="C1693" s="634" t="s">
        <v>4</v>
      </c>
      <c r="D1693" s="635" t="s">
        <v>42512</v>
      </c>
    </row>
    <row r="1694" spans="1:4" ht="13.5" x14ac:dyDescent="0.25">
      <c r="A1694" s="636">
        <v>99256</v>
      </c>
      <c r="B1694" s="634" t="s">
        <v>42513</v>
      </c>
      <c r="C1694" s="634" t="s">
        <v>5</v>
      </c>
      <c r="D1694" s="635" t="s">
        <v>42514</v>
      </c>
    </row>
    <row r="1695" spans="1:4" ht="13.5" x14ac:dyDescent="0.25">
      <c r="A1695" s="636">
        <v>99259</v>
      </c>
      <c r="B1695" s="634" t="s">
        <v>42515</v>
      </c>
      <c r="C1695" s="634" t="s">
        <v>5</v>
      </c>
      <c r="D1695" s="635" t="s">
        <v>42516</v>
      </c>
    </row>
    <row r="1696" spans="1:4" ht="13.5" x14ac:dyDescent="0.25">
      <c r="A1696" s="636">
        <v>99261</v>
      </c>
      <c r="B1696" s="634" t="s">
        <v>28558</v>
      </c>
      <c r="C1696" s="634" t="s">
        <v>4</v>
      </c>
      <c r="D1696" s="635" t="s">
        <v>42517</v>
      </c>
    </row>
    <row r="1697" spans="1:4" ht="13.5" x14ac:dyDescent="0.25">
      <c r="A1697" s="636">
        <v>99263</v>
      </c>
      <c r="B1697" s="634" t="s">
        <v>28559</v>
      </c>
      <c r="C1697" s="634" t="s">
        <v>4</v>
      </c>
      <c r="D1697" s="635" t="s">
        <v>42518</v>
      </c>
    </row>
    <row r="1698" spans="1:4" ht="13.5" x14ac:dyDescent="0.25">
      <c r="A1698" s="636">
        <v>99265</v>
      </c>
      <c r="B1698" s="634" t="s">
        <v>42519</v>
      </c>
      <c r="C1698" s="634" t="s">
        <v>5</v>
      </c>
      <c r="D1698" s="635" t="s">
        <v>42520</v>
      </c>
    </row>
    <row r="1699" spans="1:4" ht="13.5" x14ac:dyDescent="0.25">
      <c r="A1699" s="636">
        <v>99266</v>
      </c>
      <c r="B1699" s="634" t="s">
        <v>28560</v>
      </c>
      <c r="C1699" s="634" t="s">
        <v>4</v>
      </c>
      <c r="D1699" s="635" t="s">
        <v>42499</v>
      </c>
    </row>
    <row r="1700" spans="1:4" ht="13.5" x14ac:dyDescent="0.25">
      <c r="A1700" s="636">
        <v>99267</v>
      </c>
      <c r="B1700" s="634" t="s">
        <v>42521</v>
      </c>
      <c r="C1700" s="634" t="s">
        <v>5</v>
      </c>
      <c r="D1700" s="635" t="s">
        <v>42522</v>
      </c>
    </row>
    <row r="1701" spans="1:4" ht="13.5" x14ac:dyDescent="0.25">
      <c r="A1701" s="636">
        <v>99268</v>
      </c>
      <c r="B1701" s="634" t="s">
        <v>42523</v>
      </c>
      <c r="C1701" s="634" t="s">
        <v>5</v>
      </c>
      <c r="D1701" s="635" t="s">
        <v>42524</v>
      </c>
    </row>
    <row r="1702" spans="1:4" ht="13.5" x14ac:dyDescent="0.25">
      <c r="A1702" s="636">
        <v>99269</v>
      </c>
      <c r="B1702" s="634" t="s">
        <v>28561</v>
      </c>
      <c r="C1702" s="634" t="s">
        <v>4</v>
      </c>
      <c r="D1702" s="635" t="s">
        <v>42506</v>
      </c>
    </row>
    <row r="1703" spans="1:4" ht="13.5" x14ac:dyDescent="0.25">
      <c r="A1703" s="636">
        <v>99270</v>
      </c>
      <c r="B1703" s="634" t="s">
        <v>42525</v>
      </c>
      <c r="C1703" s="634" t="s">
        <v>5</v>
      </c>
      <c r="D1703" s="635" t="s">
        <v>42526</v>
      </c>
    </row>
    <row r="1704" spans="1:4" ht="13.5" x14ac:dyDescent="0.25">
      <c r="A1704" s="636">
        <v>99271</v>
      </c>
      <c r="B1704" s="634" t="s">
        <v>42527</v>
      </c>
      <c r="C1704" s="634" t="s">
        <v>5</v>
      </c>
      <c r="D1704" s="635" t="s">
        <v>42528</v>
      </c>
    </row>
    <row r="1705" spans="1:4" ht="13.5" x14ac:dyDescent="0.25">
      <c r="A1705" s="636">
        <v>99272</v>
      </c>
      <c r="B1705" s="634" t="s">
        <v>42529</v>
      </c>
      <c r="C1705" s="634" t="s">
        <v>5</v>
      </c>
      <c r="D1705" s="635" t="s">
        <v>42530</v>
      </c>
    </row>
    <row r="1706" spans="1:4" ht="13.5" x14ac:dyDescent="0.25">
      <c r="A1706" s="636">
        <v>99273</v>
      </c>
      <c r="B1706" s="634" t="s">
        <v>42531</v>
      </c>
      <c r="C1706" s="634" t="s">
        <v>5</v>
      </c>
      <c r="D1706" s="635" t="s">
        <v>42532</v>
      </c>
    </row>
    <row r="1707" spans="1:4" ht="13.5" x14ac:dyDescent="0.25">
      <c r="A1707" s="636">
        <v>99274</v>
      </c>
      <c r="B1707" s="634" t="s">
        <v>42533</v>
      </c>
      <c r="C1707" s="634" t="s">
        <v>5</v>
      </c>
      <c r="D1707" s="635" t="s">
        <v>42534</v>
      </c>
    </row>
    <row r="1708" spans="1:4" ht="13.5" x14ac:dyDescent="0.25">
      <c r="A1708" s="636">
        <v>99275</v>
      </c>
      <c r="B1708" s="634" t="s">
        <v>42535</v>
      </c>
      <c r="C1708" s="634" t="s">
        <v>5</v>
      </c>
      <c r="D1708" s="635" t="s">
        <v>42536</v>
      </c>
    </row>
    <row r="1709" spans="1:4" ht="13.5" x14ac:dyDescent="0.25">
      <c r="A1709" s="636">
        <v>99276</v>
      </c>
      <c r="B1709" s="634" t="s">
        <v>28562</v>
      </c>
      <c r="C1709" s="634" t="s">
        <v>4</v>
      </c>
      <c r="D1709" s="635" t="s">
        <v>42537</v>
      </c>
    </row>
    <row r="1710" spans="1:4" ht="13.5" x14ac:dyDescent="0.25">
      <c r="A1710" s="636">
        <v>99277</v>
      </c>
      <c r="B1710" s="634" t="s">
        <v>28563</v>
      </c>
      <c r="C1710" s="634" t="s">
        <v>4</v>
      </c>
      <c r="D1710" s="635" t="s">
        <v>42518</v>
      </c>
    </row>
    <row r="1711" spans="1:4" ht="13.5" x14ac:dyDescent="0.25">
      <c r="A1711" s="636">
        <v>99278</v>
      </c>
      <c r="B1711" s="634" t="s">
        <v>28564</v>
      </c>
      <c r="C1711" s="634" t="s">
        <v>4</v>
      </c>
      <c r="D1711" s="635" t="s">
        <v>42538</v>
      </c>
    </row>
    <row r="1712" spans="1:4" ht="13.5" x14ac:dyDescent="0.25">
      <c r="A1712" s="636">
        <v>99279</v>
      </c>
      <c r="B1712" s="634" t="s">
        <v>42539</v>
      </c>
      <c r="C1712" s="634" t="s">
        <v>5</v>
      </c>
      <c r="D1712" s="635" t="s">
        <v>42540</v>
      </c>
    </row>
    <row r="1713" spans="1:4" ht="13.5" x14ac:dyDescent="0.25">
      <c r="A1713" s="636">
        <v>99280</v>
      </c>
      <c r="B1713" s="634" t="s">
        <v>42541</v>
      </c>
      <c r="C1713" s="634" t="s">
        <v>5</v>
      </c>
      <c r="D1713" s="635" t="s">
        <v>42542</v>
      </c>
    </row>
    <row r="1714" spans="1:4" ht="13.5" x14ac:dyDescent="0.25">
      <c r="A1714" s="636">
        <v>99281</v>
      </c>
      <c r="B1714" s="634" t="s">
        <v>28565</v>
      </c>
      <c r="C1714" s="634" t="s">
        <v>4</v>
      </c>
      <c r="D1714" s="635" t="s">
        <v>42537</v>
      </c>
    </row>
    <row r="1715" spans="1:4" ht="13.5" x14ac:dyDescent="0.25">
      <c r="A1715" s="636">
        <v>99282</v>
      </c>
      <c r="B1715" s="634" t="s">
        <v>28566</v>
      </c>
      <c r="C1715" s="634" t="s">
        <v>4</v>
      </c>
      <c r="D1715" s="635" t="s">
        <v>42543</v>
      </c>
    </row>
    <row r="1716" spans="1:4" ht="13.5" x14ac:dyDescent="0.25">
      <c r="A1716" s="636">
        <v>99283</v>
      </c>
      <c r="B1716" s="634" t="s">
        <v>28567</v>
      </c>
      <c r="C1716" s="634" t="s">
        <v>4</v>
      </c>
      <c r="D1716" s="635" t="s">
        <v>42544</v>
      </c>
    </row>
    <row r="1717" spans="1:4" ht="13.5" x14ac:dyDescent="0.25">
      <c r="A1717" s="636">
        <v>99284</v>
      </c>
      <c r="B1717" s="634" t="s">
        <v>42545</v>
      </c>
      <c r="C1717" s="634" t="s">
        <v>5</v>
      </c>
      <c r="D1717" s="635" t="s">
        <v>42546</v>
      </c>
    </row>
    <row r="1718" spans="1:4" ht="13.5" x14ac:dyDescent="0.25">
      <c r="A1718" s="636">
        <v>99285</v>
      </c>
      <c r="B1718" s="634" t="s">
        <v>42547</v>
      </c>
      <c r="C1718" s="634" t="s">
        <v>5</v>
      </c>
      <c r="D1718" s="635" t="s">
        <v>42548</v>
      </c>
    </row>
    <row r="1719" spans="1:4" ht="13.5" x14ac:dyDescent="0.25">
      <c r="A1719" s="636">
        <v>99286</v>
      </c>
      <c r="B1719" s="634" t="s">
        <v>42549</v>
      </c>
      <c r="C1719" s="634" t="s">
        <v>5</v>
      </c>
      <c r="D1719" s="635" t="s">
        <v>42550</v>
      </c>
    </row>
    <row r="1720" spans="1:4" ht="13.5" x14ac:dyDescent="0.25">
      <c r="A1720" s="636">
        <v>99287</v>
      </c>
      <c r="B1720" s="634" t="s">
        <v>42551</v>
      </c>
      <c r="C1720" s="634" t="s">
        <v>5</v>
      </c>
      <c r="D1720" s="635" t="s">
        <v>42552</v>
      </c>
    </row>
    <row r="1721" spans="1:4" ht="13.5" x14ac:dyDescent="0.25">
      <c r="A1721" s="636">
        <v>99288</v>
      </c>
      <c r="B1721" s="634" t="s">
        <v>28568</v>
      </c>
      <c r="C1721" s="634" t="s">
        <v>4</v>
      </c>
      <c r="D1721" s="635" t="s">
        <v>42553</v>
      </c>
    </row>
    <row r="1722" spans="1:4" ht="13.5" x14ac:dyDescent="0.25">
      <c r="A1722" s="636">
        <v>99289</v>
      </c>
      <c r="B1722" s="634" t="s">
        <v>28569</v>
      </c>
      <c r="C1722" s="634" t="s">
        <v>4</v>
      </c>
      <c r="D1722" s="635" t="s">
        <v>42554</v>
      </c>
    </row>
    <row r="1723" spans="1:4" ht="13.5" x14ac:dyDescent="0.25">
      <c r="A1723" s="636">
        <v>99290</v>
      </c>
      <c r="B1723" s="634" t="s">
        <v>42555</v>
      </c>
      <c r="C1723" s="634" t="s">
        <v>5</v>
      </c>
      <c r="D1723" s="635" t="s">
        <v>42556</v>
      </c>
    </row>
    <row r="1724" spans="1:4" ht="13.5" x14ac:dyDescent="0.25">
      <c r="A1724" s="636">
        <v>99291</v>
      </c>
      <c r="B1724" s="634" t="s">
        <v>28570</v>
      </c>
      <c r="C1724" s="634" t="s">
        <v>4</v>
      </c>
      <c r="D1724" s="635" t="s">
        <v>42554</v>
      </c>
    </row>
    <row r="1725" spans="1:4" ht="13.5" x14ac:dyDescent="0.25">
      <c r="A1725" s="636">
        <v>99292</v>
      </c>
      <c r="B1725" s="634" t="s">
        <v>42557</v>
      </c>
      <c r="C1725" s="634" t="s">
        <v>5</v>
      </c>
      <c r="D1725" s="635" t="s">
        <v>42558</v>
      </c>
    </row>
    <row r="1726" spans="1:4" ht="13.5" x14ac:dyDescent="0.25">
      <c r="A1726" s="636">
        <v>99293</v>
      </c>
      <c r="B1726" s="634" t="s">
        <v>28571</v>
      </c>
      <c r="C1726" s="634" t="s">
        <v>4</v>
      </c>
      <c r="D1726" s="635" t="s">
        <v>42559</v>
      </c>
    </row>
    <row r="1727" spans="1:4" ht="13.5" x14ac:dyDescent="0.25">
      <c r="A1727" s="636">
        <v>99294</v>
      </c>
      <c r="B1727" s="634" t="s">
        <v>42560</v>
      </c>
      <c r="C1727" s="634" t="s">
        <v>5</v>
      </c>
      <c r="D1727" s="635" t="s">
        <v>42561</v>
      </c>
    </row>
    <row r="1728" spans="1:4" ht="13.5" x14ac:dyDescent="0.25">
      <c r="A1728" s="636">
        <v>99296</v>
      </c>
      <c r="B1728" s="634" t="s">
        <v>28572</v>
      </c>
      <c r="C1728" s="634" t="s">
        <v>4</v>
      </c>
      <c r="D1728" s="635" t="s">
        <v>42562</v>
      </c>
    </row>
    <row r="1729" spans="1:4" ht="13.5" x14ac:dyDescent="0.25">
      <c r="A1729" s="636">
        <v>99297</v>
      </c>
      <c r="B1729" s="634" t="s">
        <v>28573</v>
      </c>
      <c r="C1729" s="634" t="s">
        <v>4</v>
      </c>
      <c r="D1729" s="635" t="s">
        <v>42563</v>
      </c>
    </row>
    <row r="1730" spans="1:4" ht="13.5" x14ac:dyDescent="0.25">
      <c r="A1730" s="636">
        <v>99298</v>
      </c>
      <c r="B1730" s="634" t="s">
        <v>42564</v>
      </c>
      <c r="C1730" s="634" t="s">
        <v>5</v>
      </c>
      <c r="D1730" s="635" t="s">
        <v>42565</v>
      </c>
    </row>
    <row r="1731" spans="1:4" ht="13.5" x14ac:dyDescent="0.25">
      <c r="A1731" s="636">
        <v>99299</v>
      </c>
      <c r="B1731" s="634" t="s">
        <v>28574</v>
      </c>
      <c r="C1731" s="634" t="s">
        <v>4</v>
      </c>
      <c r="D1731" s="635" t="s">
        <v>42566</v>
      </c>
    </row>
    <row r="1732" spans="1:4" ht="13.5" x14ac:dyDescent="0.25">
      <c r="A1732" s="636">
        <v>99300</v>
      </c>
      <c r="B1732" s="634" t="s">
        <v>42567</v>
      </c>
      <c r="C1732" s="634" t="s">
        <v>5</v>
      </c>
      <c r="D1732" s="635" t="s">
        <v>42568</v>
      </c>
    </row>
    <row r="1733" spans="1:4" ht="13.5" x14ac:dyDescent="0.25">
      <c r="A1733" s="636">
        <v>99301</v>
      </c>
      <c r="B1733" s="634" t="s">
        <v>42569</v>
      </c>
      <c r="C1733" s="634" t="s">
        <v>5</v>
      </c>
      <c r="D1733" s="635" t="s">
        <v>42570</v>
      </c>
    </row>
    <row r="1734" spans="1:4" ht="13.5" x14ac:dyDescent="0.25">
      <c r="A1734" s="636">
        <v>99302</v>
      </c>
      <c r="B1734" s="634" t="s">
        <v>28575</v>
      </c>
      <c r="C1734" s="634" t="s">
        <v>4</v>
      </c>
      <c r="D1734" s="635" t="s">
        <v>42571</v>
      </c>
    </row>
    <row r="1735" spans="1:4" ht="13.5" x14ac:dyDescent="0.25">
      <c r="A1735" s="636">
        <v>99303</v>
      </c>
      <c r="B1735" s="634" t="s">
        <v>42572</v>
      </c>
      <c r="C1735" s="634" t="s">
        <v>5</v>
      </c>
      <c r="D1735" s="635" t="s">
        <v>42573</v>
      </c>
    </row>
    <row r="1736" spans="1:4" ht="13.5" x14ac:dyDescent="0.25">
      <c r="A1736" s="636">
        <v>99304</v>
      </c>
      <c r="B1736" s="634" t="s">
        <v>28576</v>
      </c>
      <c r="C1736" s="634" t="s">
        <v>4</v>
      </c>
      <c r="D1736" s="635" t="s">
        <v>42574</v>
      </c>
    </row>
    <row r="1737" spans="1:4" ht="13.5" x14ac:dyDescent="0.25">
      <c r="A1737" s="636">
        <v>99305</v>
      </c>
      <c r="B1737" s="634" t="s">
        <v>42575</v>
      </c>
      <c r="C1737" s="634" t="s">
        <v>5</v>
      </c>
      <c r="D1737" s="635" t="s">
        <v>42576</v>
      </c>
    </row>
    <row r="1738" spans="1:4" ht="13.5" x14ac:dyDescent="0.25">
      <c r="A1738" s="636">
        <v>99306</v>
      </c>
      <c r="B1738" s="634" t="s">
        <v>28577</v>
      </c>
      <c r="C1738" s="634" t="s">
        <v>4</v>
      </c>
      <c r="D1738" s="635" t="s">
        <v>42571</v>
      </c>
    </row>
    <row r="1739" spans="1:4" ht="13.5" x14ac:dyDescent="0.25">
      <c r="A1739" s="636">
        <v>99307</v>
      </c>
      <c r="B1739" s="634" t="s">
        <v>28578</v>
      </c>
      <c r="C1739" s="634" t="s">
        <v>4</v>
      </c>
      <c r="D1739" s="635" t="s">
        <v>42577</v>
      </c>
    </row>
    <row r="1740" spans="1:4" ht="13.5" x14ac:dyDescent="0.25">
      <c r="A1740" s="636">
        <v>99308</v>
      </c>
      <c r="B1740" s="634" t="s">
        <v>42578</v>
      </c>
      <c r="C1740" s="634" t="s">
        <v>5</v>
      </c>
      <c r="D1740" s="635" t="s">
        <v>42579</v>
      </c>
    </row>
    <row r="1741" spans="1:4" ht="13.5" x14ac:dyDescent="0.25">
      <c r="A1741" s="636">
        <v>99309</v>
      </c>
      <c r="B1741" s="634" t="s">
        <v>28579</v>
      </c>
      <c r="C1741" s="634" t="s">
        <v>4</v>
      </c>
      <c r="D1741" s="635" t="s">
        <v>42580</v>
      </c>
    </row>
    <row r="1742" spans="1:4" ht="13.5" x14ac:dyDescent="0.25">
      <c r="A1742" s="636">
        <v>99310</v>
      </c>
      <c r="B1742" s="634" t="s">
        <v>42581</v>
      </c>
      <c r="C1742" s="634" t="s">
        <v>5</v>
      </c>
      <c r="D1742" s="635" t="s">
        <v>42582</v>
      </c>
    </row>
    <row r="1743" spans="1:4" ht="13.5" x14ac:dyDescent="0.25">
      <c r="A1743" s="636">
        <v>99311</v>
      </c>
      <c r="B1743" s="634" t="s">
        <v>28580</v>
      </c>
      <c r="C1743" s="634" t="s">
        <v>4</v>
      </c>
      <c r="D1743" s="635" t="s">
        <v>42580</v>
      </c>
    </row>
    <row r="1744" spans="1:4" ht="13.5" x14ac:dyDescent="0.25">
      <c r="A1744" s="636">
        <v>99312</v>
      </c>
      <c r="B1744" s="634" t="s">
        <v>42583</v>
      </c>
      <c r="C1744" s="634" t="s">
        <v>5</v>
      </c>
      <c r="D1744" s="635" t="s">
        <v>42584</v>
      </c>
    </row>
    <row r="1745" spans="1:4" ht="13.5" x14ac:dyDescent="0.25">
      <c r="A1745" s="636">
        <v>99313</v>
      </c>
      <c r="B1745" s="634" t="s">
        <v>42585</v>
      </c>
      <c r="C1745" s="634" t="s">
        <v>5</v>
      </c>
      <c r="D1745" s="635" t="s">
        <v>42586</v>
      </c>
    </row>
    <row r="1746" spans="1:4" ht="13.5" x14ac:dyDescent="0.25">
      <c r="A1746" s="636">
        <v>99314</v>
      </c>
      <c r="B1746" s="634" t="s">
        <v>28581</v>
      </c>
      <c r="C1746" s="634" t="s">
        <v>4</v>
      </c>
      <c r="D1746" s="635" t="s">
        <v>42587</v>
      </c>
    </row>
    <row r="1747" spans="1:4" ht="13.5" x14ac:dyDescent="0.25">
      <c r="A1747" s="636">
        <v>99315</v>
      </c>
      <c r="B1747" s="634" t="s">
        <v>42588</v>
      </c>
      <c r="C1747" s="634" t="s">
        <v>5</v>
      </c>
      <c r="D1747" s="635" t="s">
        <v>42589</v>
      </c>
    </row>
    <row r="1748" spans="1:4" ht="13.5" x14ac:dyDescent="0.25">
      <c r="A1748" s="636">
        <v>99317</v>
      </c>
      <c r="B1748" s="634" t="s">
        <v>28582</v>
      </c>
      <c r="C1748" s="634" t="s">
        <v>4</v>
      </c>
      <c r="D1748" s="635" t="s">
        <v>42590</v>
      </c>
    </row>
    <row r="1749" spans="1:4" ht="13.5" x14ac:dyDescent="0.25">
      <c r="A1749" s="636">
        <v>99318</v>
      </c>
      <c r="B1749" s="634" t="s">
        <v>28583</v>
      </c>
      <c r="C1749" s="634" t="s">
        <v>4</v>
      </c>
      <c r="D1749" s="635" t="s">
        <v>42591</v>
      </c>
    </row>
    <row r="1750" spans="1:4" ht="13.5" x14ac:dyDescent="0.25">
      <c r="A1750" s="636">
        <v>99319</v>
      </c>
      <c r="B1750" s="634" t="s">
        <v>28584</v>
      </c>
      <c r="C1750" s="634" t="s">
        <v>4</v>
      </c>
      <c r="D1750" s="635" t="s">
        <v>42592</v>
      </c>
    </row>
    <row r="1751" spans="1:4" ht="13.5" x14ac:dyDescent="0.25">
      <c r="A1751" s="636">
        <v>99320</v>
      </c>
      <c r="B1751" s="634" t="s">
        <v>42593</v>
      </c>
      <c r="C1751" s="634" t="s">
        <v>5</v>
      </c>
      <c r="D1751" s="635" t="s">
        <v>42594</v>
      </c>
    </row>
    <row r="1752" spans="1:4" ht="13.5" x14ac:dyDescent="0.25">
      <c r="A1752" s="636">
        <v>99321</v>
      </c>
      <c r="B1752" s="634" t="s">
        <v>28585</v>
      </c>
      <c r="C1752" s="634" t="s">
        <v>4</v>
      </c>
      <c r="D1752" s="635" t="s">
        <v>42595</v>
      </c>
    </row>
    <row r="1753" spans="1:4" ht="13.5" x14ac:dyDescent="0.25">
      <c r="A1753" s="636">
        <v>99322</v>
      </c>
      <c r="B1753" s="634" t="s">
        <v>42596</v>
      </c>
      <c r="C1753" s="634" t="s">
        <v>5</v>
      </c>
      <c r="D1753" s="635" t="s">
        <v>42597</v>
      </c>
    </row>
    <row r="1754" spans="1:4" ht="13.5" x14ac:dyDescent="0.25">
      <c r="A1754" s="636">
        <v>99323</v>
      </c>
      <c r="B1754" s="634" t="s">
        <v>28586</v>
      </c>
      <c r="C1754" s="634" t="s">
        <v>4</v>
      </c>
      <c r="D1754" s="635" t="s">
        <v>42563</v>
      </c>
    </row>
    <row r="1755" spans="1:4" ht="13.5" x14ac:dyDescent="0.25">
      <c r="A1755" s="636">
        <v>99324</v>
      </c>
      <c r="B1755" s="634" t="s">
        <v>42598</v>
      </c>
      <c r="C1755" s="634" t="s">
        <v>5</v>
      </c>
      <c r="D1755" s="635" t="s">
        <v>42599</v>
      </c>
    </row>
    <row r="1756" spans="1:4" ht="13.5" x14ac:dyDescent="0.25">
      <c r="A1756" s="636">
        <v>99325</v>
      </c>
      <c r="B1756" s="634" t="s">
        <v>28587</v>
      </c>
      <c r="C1756" s="634" t="s">
        <v>4</v>
      </c>
      <c r="D1756" s="635" t="s">
        <v>42566</v>
      </c>
    </row>
    <row r="1757" spans="1:4" ht="13.5" x14ac:dyDescent="0.25">
      <c r="A1757" s="636">
        <v>99326</v>
      </c>
      <c r="B1757" s="634" t="s">
        <v>42600</v>
      </c>
      <c r="C1757" s="634" t="s">
        <v>5</v>
      </c>
      <c r="D1757" s="635" t="s">
        <v>42601</v>
      </c>
    </row>
    <row r="1758" spans="1:4" ht="13.5" x14ac:dyDescent="0.25">
      <c r="A1758" s="636">
        <v>99327</v>
      </c>
      <c r="B1758" s="634" t="s">
        <v>28588</v>
      </c>
      <c r="C1758" s="634" t="s">
        <v>4</v>
      </c>
      <c r="D1758" s="635" t="s">
        <v>42602</v>
      </c>
    </row>
    <row r="1759" spans="1:4" ht="13.5" x14ac:dyDescent="0.25">
      <c r="A1759" s="636">
        <v>101800</v>
      </c>
      <c r="B1759" s="634" t="s">
        <v>28589</v>
      </c>
      <c r="C1759" s="634" t="s">
        <v>5</v>
      </c>
      <c r="D1759" s="635" t="s">
        <v>42603</v>
      </c>
    </row>
    <row r="1760" spans="1:4" ht="13.5" x14ac:dyDescent="0.25">
      <c r="A1760" s="636">
        <v>101801</v>
      </c>
      <c r="B1760" s="634" t="s">
        <v>28590</v>
      </c>
      <c r="C1760" s="634" t="s">
        <v>5</v>
      </c>
      <c r="D1760" s="635" t="s">
        <v>42604</v>
      </c>
    </row>
    <row r="1761" spans="1:4" ht="13.5" x14ac:dyDescent="0.25">
      <c r="A1761" s="636">
        <v>101806</v>
      </c>
      <c r="B1761" s="634" t="s">
        <v>28591</v>
      </c>
      <c r="C1761" s="634" t="s">
        <v>5</v>
      </c>
      <c r="D1761" s="635" t="s">
        <v>42605</v>
      </c>
    </row>
    <row r="1762" spans="1:4" ht="13.5" x14ac:dyDescent="0.25">
      <c r="A1762" s="636">
        <v>101807</v>
      </c>
      <c r="B1762" s="634" t="s">
        <v>28592</v>
      </c>
      <c r="C1762" s="634" t="s">
        <v>5</v>
      </c>
      <c r="D1762" s="635" t="s">
        <v>42606</v>
      </c>
    </row>
    <row r="1763" spans="1:4" ht="13.5" x14ac:dyDescent="0.25">
      <c r="A1763" s="636">
        <v>101808</v>
      </c>
      <c r="B1763" s="634" t="s">
        <v>28593</v>
      </c>
      <c r="C1763" s="634" t="s">
        <v>5</v>
      </c>
      <c r="D1763" s="635" t="s">
        <v>42607</v>
      </c>
    </row>
    <row r="1764" spans="1:4" ht="13.5" x14ac:dyDescent="0.25">
      <c r="A1764" s="636">
        <v>101809</v>
      </c>
      <c r="B1764" s="634" t="s">
        <v>28594</v>
      </c>
      <c r="C1764" s="634" t="s">
        <v>5</v>
      </c>
      <c r="D1764" s="635" t="s">
        <v>42608</v>
      </c>
    </row>
    <row r="1765" spans="1:4" ht="13.5" x14ac:dyDescent="0.25">
      <c r="A1765" s="636">
        <v>102139</v>
      </c>
      <c r="B1765" s="634" t="s">
        <v>42609</v>
      </c>
      <c r="C1765" s="634" t="s">
        <v>5</v>
      </c>
      <c r="D1765" s="635" t="s">
        <v>42610</v>
      </c>
    </row>
    <row r="1766" spans="1:4" ht="13.5" x14ac:dyDescent="0.25">
      <c r="A1766" s="636">
        <v>102141</v>
      </c>
      <c r="B1766" s="634" t="s">
        <v>42611</v>
      </c>
      <c r="C1766" s="634" t="s">
        <v>5</v>
      </c>
      <c r="D1766" s="635" t="s">
        <v>42612</v>
      </c>
    </row>
    <row r="1767" spans="1:4" ht="13.5" x14ac:dyDescent="0.25">
      <c r="A1767" s="636">
        <v>102142</v>
      </c>
      <c r="B1767" s="634" t="s">
        <v>42613</v>
      </c>
      <c r="C1767" s="634" t="s">
        <v>5</v>
      </c>
      <c r="D1767" s="635" t="s">
        <v>42614</v>
      </c>
    </row>
    <row r="1768" spans="1:4" ht="13.5" x14ac:dyDescent="0.25">
      <c r="A1768" s="636">
        <v>102457</v>
      </c>
      <c r="B1768" s="634" t="s">
        <v>42615</v>
      </c>
      <c r="C1768" s="634" t="s">
        <v>5</v>
      </c>
      <c r="D1768" s="635" t="s">
        <v>42616</v>
      </c>
    </row>
    <row r="1769" spans="1:4" ht="13.5" x14ac:dyDescent="0.25">
      <c r="A1769" s="636">
        <v>94263</v>
      </c>
      <c r="B1769" s="634" t="s">
        <v>23687</v>
      </c>
      <c r="C1769" s="634" t="s">
        <v>4</v>
      </c>
      <c r="D1769" s="635" t="s">
        <v>30906</v>
      </c>
    </row>
    <row r="1770" spans="1:4" ht="13.5" x14ac:dyDescent="0.25">
      <c r="A1770" s="636">
        <v>94264</v>
      </c>
      <c r="B1770" s="634" t="s">
        <v>23688</v>
      </c>
      <c r="C1770" s="634" t="s">
        <v>4</v>
      </c>
      <c r="D1770" s="635" t="s">
        <v>42617</v>
      </c>
    </row>
    <row r="1771" spans="1:4" ht="13.5" x14ac:dyDescent="0.25">
      <c r="A1771" s="636">
        <v>94265</v>
      </c>
      <c r="B1771" s="634" t="s">
        <v>23689</v>
      </c>
      <c r="C1771" s="634" t="s">
        <v>4</v>
      </c>
      <c r="D1771" s="635" t="s">
        <v>42618</v>
      </c>
    </row>
    <row r="1772" spans="1:4" ht="13.5" x14ac:dyDescent="0.25">
      <c r="A1772" s="636">
        <v>94266</v>
      </c>
      <c r="B1772" s="634" t="s">
        <v>23690</v>
      </c>
      <c r="C1772" s="634" t="s">
        <v>4</v>
      </c>
      <c r="D1772" s="635" t="s">
        <v>42619</v>
      </c>
    </row>
    <row r="1773" spans="1:4" ht="13.5" x14ac:dyDescent="0.25">
      <c r="A1773" s="636">
        <v>94267</v>
      </c>
      <c r="B1773" s="634" t="s">
        <v>23691</v>
      </c>
      <c r="C1773" s="634" t="s">
        <v>4</v>
      </c>
      <c r="D1773" s="635" t="s">
        <v>30386</v>
      </c>
    </row>
    <row r="1774" spans="1:4" ht="13.5" x14ac:dyDescent="0.25">
      <c r="A1774" s="636">
        <v>94268</v>
      </c>
      <c r="B1774" s="634" t="s">
        <v>23692</v>
      </c>
      <c r="C1774" s="634" t="s">
        <v>4</v>
      </c>
      <c r="D1774" s="635" t="s">
        <v>29357</v>
      </c>
    </row>
    <row r="1775" spans="1:4" ht="13.5" x14ac:dyDescent="0.25">
      <c r="A1775" s="636">
        <v>94269</v>
      </c>
      <c r="B1775" s="634" t="s">
        <v>23693</v>
      </c>
      <c r="C1775" s="634" t="s">
        <v>4</v>
      </c>
      <c r="D1775" s="635" t="s">
        <v>42620</v>
      </c>
    </row>
    <row r="1776" spans="1:4" ht="13.5" x14ac:dyDescent="0.25">
      <c r="A1776" s="636">
        <v>94270</v>
      </c>
      <c r="B1776" s="634" t="s">
        <v>23694</v>
      </c>
      <c r="C1776" s="634" t="s">
        <v>4</v>
      </c>
      <c r="D1776" s="635" t="s">
        <v>42621</v>
      </c>
    </row>
    <row r="1777" spans="1:4" ht="13.5" x14ac:dyDescent="0.25">
      <c r="A1777" s="636">
        <v>94271</v>
      </c>
      <c r="B1777" s="634" t="s">
        <v>23695</v>
      </c>
      <c r="C1777" s="634" t="s">
        <v>4</v>
      </c>
      <c r="D1777" s="635" t="s">
        <v>42622</v>
      </c>
    </row>
    <row r="1778" spans="1:4" ht="13.5" x14ac:dyDescent="0.25">
      <c r="A1778" s="636">
        <v>94272</v>
      </c>
      <c r="B1778" s="634" t="s">
        <v>23696</v>
      </c>
      <c r="C1778" s="634" t="s">
        <v>4</v>
      </c>
      <c r="D1778" s="635" t="s">
        <v>42623</v>
      </c>
    </row>
    <row r="1779" spans="1:4" ht="13.5" x14ac:dyDescent="0.25">
      <c r="A1779" s="636">
        <v>94273</v>
      </c>
      <c r="B1779" s="634" t="s">
        <v>23697</v>
      </c>
      <c r="C1779" s="634" t="s">
        <v>4</v>
      </c>
      <c r="D1779" s="635" t="s">
        <v>42624</v>
      </c>
    </row>
    <row r="1780" spans="1:4" ht="13.5" x14ac:dyDescent="0.25">
      <c r="A1780" s="636">
        <v>94274</v>
      </c>
      <c r="B1780" s="634" t="s">
        <v>23698</v>
      </c>
      <c r="C1780" s="634" t="s">
        <v>4</v>
      </c>
      <c r="D1780" s="635" t="s">
        <v>42625</v>
      </c>
    </row>
    <row r="1781" spans="1:4" ht="13.5" x14ac:dyDescent="0.25">
      <c r="A1781" s="636">
        <v>94275</v>
      </c>
      <c r="B1781" s="634" t="s">
        <v>23699</v>
      </c>
      <c r="C1781" s="634" t="s">
        <v>4</v>
      </c>
      <c r="D1781" s="635" t="s">
        <v>42626</v>
      </c>
    </row>
    <row r="1782" spans="1:4" ht="13.5" x14ac:dyDescent="0.25">
      <c r="A1782" s="636">
        <v>94276</v>
      </c>
      <c r="B1782" s="634" t="s">
        <v>23700</v>
      </c>
      <c r="C1782" s="634" t="s">
        <v>4</v>
      </c>
      <c r="D1782" s="635" t="s">
        <v>42627</v>
      </c>
    </row>
    <row r="1783" spans="1:4" ht="13.5" x14ac:dyDescent="0.25">
      <c r="A1783" s="636">
        <v>94277</v>
      </c>
      <c r="B1783" s="634" t="s">
        <v>30158</v>
      </c>
      <c r="C1783" s="634" t="s">
        <v>4</v>
      </c>
      <c r="D1783" s="635" t="s">
        <v>30833</v>
      </c>
    </row>
    <row r="1784" spans="1:4" ht="13.5" x14ac:dyDescent="0.25">
      <c r="A1784" s="636">
        <v>94278</v>
      </c>
      <c r="B1784" s="634" t="s">
        <v>30160</v>
      </c>
      <c r="C1784" s="634" t="s">
        <v>4</v>
      </c>
      <c r="D1784" s="635" t="s">
        <v>30004</v>
      </c>
    </row>
    <row r="1785" spans="1:4" ht="13.5" x14ac:dyDescent="0.25">
      <c r="A1785" s="636">
        <v>94279</v>
      </c>
      <c r="B1785" s="634" t="s">
        <v>30161</v>
      </c>
      <c r="C1785" s="634" t="s">
        <v>4</v>
      </c>
      <c r="D1785" s="635" t="s">
        <v>42628</v>
      </c>
    </row>
    <row r="1786" spans="1:4" ht="13.5" x14ac:dyDescent="0.25">
      <c r="A1786" s="636">
        <v>94280</v>
      </c>
      <c r="B1786" s="634" t="s">
        <v>30162</v>
      </c>
      <c r="C1786" s="634" t="s">
        <v>4</v>
      </c>
      <c r="D1786" s="635" t="s">
        <v>42624</v>
      </c>
    </row>
    <row r="1787" spans="1:4" ht="13.5" x14ac:dyDescent="0.25">
      <c r="A1787" s="636">
        <v>94281</v>
      </c>
      <c r="B1787" s="634" t="s">
        <v>23701</v>
      </c>
      <c r="C1787" s="634" t="s">
        <v>4</v>
      </c>
      <c r="D1787" s="635" t="s">
        <v>30496</v>
      </c>
    </row>
    <row r="1788" spans="1:4" ht="13.5" x14ac:dyDescent="0.25">
      <c r="A1788" s="636">
        <v>94282</v>
      </c>
      <c r="B1788" s="634" t="s">
        <v>23702</v>
      </c>
      <c r="C1788" s="634" t="s">
        <v>4</v>
      </c>
      <c r="D1788" s="635" t="s">
        <v>42629</v>
      </c>
    </row>
    <row r="1789" spans="1:4" ht="13.5" x14ac:dyDescent="0.25">
      <c r="A1789" s="636">
        <v>94283</v>
      </c>
      <c r="B1789" s="634" t="s">
        <v>23703</v>
      </c>
      <c r="C1789" s="634" t="s">
        <v>4</v>
      </c>
      <c r="D1789" s="635" t="s">
        <v>42630</v>
      </c>
    </row>
    <row r="1790" spans="1:4" ht="13.5" x14ac:dyDescent="0.25">
      <c r="A1790" s="636">
        <v>94284</v>
      </c>
      <c r="B1790" s="634" t="s">
        <v>23704</v>
      </c>
      <c r="C1790" s="634" t="s">
        <v>4</v>
      </c>
      <c r="D1790" s="635" t="s">
        <v>42631</v>
      </c>
    </row>
    <row r="1791" spans="1:4" ht="13.5" x14ac:dyDescent="0.25">
      <c r="A1791" s="636">
        <v>94285</v>
      </c>
      <c r="B1791" s="634" t="s">
        <v>23705</v>
      </c>
      <c r="C1791" s="634" t="s">
        <v>4</v>
      </c>
      <c r="D1791" s="635" t="s">
        <v>42632</v>
      </c>
    </row>
    <row r="1792" spans="1:4" ht="13.5" x14ac:dyDescent="0.25">
      <c r="A1792" s="636">
        <v>94286</v>
      </c>
      <c r="B1792" s="634" t="s">
        <v>23706</v>
      </c>
      <c r="C1792" s="634" t="s">
        <v>4</v>
      </c>
      <c r="D1792" s="635" t="s">
        <v>42633</v>
      </c>
    </row>
    <row r="1793" spans="1:4" ht="13.5" x14ac:dyDescent="0.25">
      <c r="A1793" s="636">
        <v>94287</v>
      </c>
      <c r="B1793" s="634" t="s">
        <v>23707</v>
      </c>
      <c r="C1793" s="634" t="s">
        <v>4</v>
      </c>
      <c r="D1793" s="635" t="s">
        <v>30673</v>
      </c>
    </row>
    <row r="1794" spans="1:4" ht="13.5" x14ac:dyDescent="0.25">
      <c r="A1794" s="636">
        <v>94288</v>
      </c>
      <c r="B1794" s="634" t="s">
        <v>23708</v>
      </c>
      <c r="C1794" s="634" t="s">
        <v>4</v>
      </c>
      <c r="D1794" s="635" t="s">
        <v>42634</v>
      </c>
    </row>
    <row r="1795" spans="1:4" ht="13.5" x14ac:dyDescent="0.25">
      <c r="A1795" s="636">
        <v>94289</v>
      </c>
      <c r="B1795" s="634" t="s">
        <v>23709</v>
      </c>
      <c r="C1795" s="634" t="s">
        <v>4</v>
      </c>
      <c r="D1795" s="635" t="s">
        <v>30658</v>
      </c>
    </row>
    <row r="1796" spans="1:4" ht="13.5" x14ac:dyDescent="0.25">
      <c r="A1796" s="636">
        <v>94290</v>
      </c>
      <c r="B1796" s="634" t="s">
        <v>23710</v>
      </c>
      <c r="C1796" s="634" t="s">
        <v>4</v>
      </c>
      <c r="D1796" s="635" t="s">
        <v>30380</v>
      </c>
    </row>
    <row r="1797" spans="1:4" ht="13.5" x14ac:dyDescent="0.25">
      <c r="A1797" s="636">
        <v>94291</v>
      </c>
      <c r="B1797" s="634" t="s">
        <v>23711</v>
      </c>
      <c r="C1797" s="634" t="s">
        <v>4</v>
      </c>
      <c r="D1797" s="635" t="s">
        <v>42635</v>
      </c>
    </row>
    <row r="1798" spans="1:4" ht="13.5" x14ac:dyDescent="0.25">
      <c r="A1798" s="636">
        <v>94292</v>
      </c>
      <c r="B1798" s="634" t="s">
        <v>23712</v>
      </c>
      <c r="C1798" s="634" t="s">
        <v>4</v>
      </c>
      <c r="D1798" s="635" t="s">
        <v>30785</v>
      </c>
    </row>
    <row r="1799" spans="1:4" ht="13.5" x14ac:dyDescent="0.25">
      <c r="A1799" s="636">
        <v>94293</v>
      </c>
      <c r="B1799" s="634" t="s">
        <v>23713</v>
      </c>
      <c r="C1799" s="634" t="s">
        <v>4</v>
      </c>
      <c r="D1799" s="635" t="s">
        <v>30277</v>
      </c>
    </row>
    <row r="1800" spans="1:4" ht="13.5" x14ac:dyDescent="0.25">
      <c r="A1800" s="636">
        <v>94294</v>
      </c>
      <c r="B1800" s="634" t="s">
        <v>23714</v>
      </c>
      <c r="C1800" s="634" t="s">
        <v>4</v>
      </c>
      <c r="D1800" s="635" t="s">
        <v>26613</v>
      </c>
    </row>
    <row r="1801" spans="1:4" ht="13.5" x14ac:dyDescent="0.25">
      <c r="A1801" s="636">
        <v>102727</v>
      </c>
      <c r="B1801" s="634" t="s">
        <v>30165</v>
      </c>
      <c r="C1801" s="634" t="s">
        <v>3</v>
      </c>
      <c r="D1801" s="635" t="s">
        <v>30880</v>
      </c>
    </row>
    <row r="1802" spans="1:4" ht="13.5" x14ac:dyDescent="0.25">
      <c r="A1802" s="636">
        <v>102728</v>
      </c>
      <c r="B1802" s="634" t="s">
        <v>30166</v>
      </c>
      <c r="C1802" s="634" t="s">
        <v>113</v>
      </c>
      <c r="D1802" s="635" t="s">
        <v>42636</v>
      </c>
    </row>
    <row r="1803" spans="1:4" ht="13.5" x14ac:dyDescent="0.25">
      <c r="A1803" s="636">
        <v>102729</v>
      </c>
      <c r="B1803" s="634" t="s">
        <v>30167</v>
      </c>
      <c r="C1803" s="634" t="s">
        <v>113</v>
      </c>
      <c r="D1803" s="635" t="s">
        <v>28469</v>
      </c>
    </row>
    <row r="1804" spans="1:4" ht="13.5" x14ac:dyDescent="0.25">
      <c r="A1804" s="636">
        <v>102730</v>
      </c>
      <c r="B1804" s="634" t="s">
        <v>30168</v>
      </c>
      <c r="C1804" s="634" t="s">
        <v>113</v>
      </c>
      <c r="D1804" s="635" t="s">
        <v>42637</v>
      </c>
    </row>
    <row r="1805" spans="1:4" ht="13.5" x14ac:dyDescent="0.25">
      <c r="A1805" s="636">
        <v>102731</v>
      </c>
      <c r="B1805" s="634" t="s">
        <v>30170</v>
      </c>
      <c r="C1805" s="634" t="s">
        <v>113</v>
      </c>
      <c r="D1805" s="635" t="s">
        <v>28896</v>
      </c>
    </row>
    <row r="1806" spans="1:4" ht="13.5" x14ac:dyDescent="0.25">
      <c r="A1806" s="636">
        <v>102732</v>
      </c>
      <c r="B1806" s="634" t="s">
        <v>30171</v>
      </c>
      <c r="C1806" s="634" t="s">
        <v>113</v>
      </c>
      <c r="D1806" s="635" t="s">
        <v>30734</v>
      </c>
    </row>
    <row r="1807" spans="1:4" ht="13.5" x14ac:dyDescent="0.25">
      <c r="A1807" s="636">
        <v>102733</v>
      </c>
      <c r="B1807" s="634" t="s">
        <v>30172</v>
      </c>
      <c r="C1807" s="634" t="s">
        <v>113</v>
      </c>
      <c r="D1807" s="635" t="s">
        <v>26885</v>
      </c>
    </row>
    <row r="1808" spans="1:4" ht="13.5" x14ac:dyDescent="0.25">
      <c r="A1808" s="636">
        <v>102734</v>
      </c>
      <c r="B1808" s="634" t="s">
        <v>30173</v>
      </c>
      <c r="C1808" s="634" t="s">
        <v>113</v>
      </c>
      <c r="D1808" s="635" t="s">
        <v>30169</v>
      </c>
    </row>
    <row r="1809" spans="1:4" ht="13.5" x14ac:dyDescent="0.25">
      <c r="A1809" s="636">
        <v>102735</v>
      </c>
      <c r="B1809" s="634" t="s">
        <v>30174</v>
      </c>
      <c r="C1809" s="634" t="s">
        <v>113</v>
      </c>
      <c r="D1809" s="635" t="s">
        <v>42638</v>
      </c>
    </row>
    <row r="1810" spans="1:4" ht="13.5" x14ac:dyDescent="0.25">
      <c r="A1810" s="636">
        <v>102736</v>
      </c>
      <c r="B1810" s="634" t="s">
        <v>30175</v>
      </c>
      <c r="C1810" s="634" t="s">
        <v>20</v>
      </c>
      <c r="D1810" s="635" t="s">
        <v>42639</v>
      </c>
    </row>
    <row r="1811" spans="1:4" ht="13.5" x14ac:dyDescent="0.25">
      <c r="A1811" s="636">
        <v>102737</v>
      </c>
      <c r="B1811" s="634" t="s">
        <v>30176</v>
      </c>
      <c r="C1811" s="634" t="s">
        <v>5</v>
      </c>
      <c r="D1811" s="635" t="s">
        <v>42640</v>
      </c>
    </row>
    <row r="1812" spans="1:4" ht="13.5" x14ac:dyDescent="0.25">
      <c r="A1812" s="636">
        <v>102738</v>
      </c>
      <c r="B1812" s="634" t="s">
        <v>30177</v>
      </c>
      <c r="C1812" s="634" t="s">
        <v>5</v>
      </c>
      <c r="D1812" s="635" t="s">
        <v>42641</v>
      </c>
    </row>
    <row r="1813" spans="1:4" ht="13.5" x14ac:dyDescent="0.25">
      <c r="A1813" s="636">
        <v>102739</v>
      </c>
      <c r="B1813" s="634" t="s">
        <v>30178</v>
      </c>
      <c r="C1813" s="634" t="s">
        <v>5</v>
      </c>
      <c r="D1813" s="635" t="s">
        <v>42642</v>
      </c>
    </row>
    <row r="1814" spans="1:4" ht="13.5" x14ac:dyDescent="0.25">
      <c r="A1814" s="636">
        <v>102740</v>
      </c>
      <c r="B1814" s="634" t="s">
        <v>30179</v>
      </c>
      <c r="C1814" s="634" t="s">
        <v>5</v>
      </c>
      <c r="D1814" s="635" t="s">
        <v>42643</v>
      </c>
    </row>
    <row r="1815" spans="1:4" ht="13.5" x14ac:dyDescent="0.25">
      <c r="A1815" s="636">
        <v>102741</v>
      </c>
      <c r="B1815" s="634" t="s">
        <v>30180</v>
      </c>
      <c r="C1815" s="634" t="s">
        <v>5</v>
      </c>
      <c r="D1815" s="635" t="s">
        <v>42644</v>
      </c>
    </row>
    <row r="1816" spans="1:4" ht="13.5" x14ac:dyDescent="0.25">
      <c r="A1816" s="636">
        <v>102742</v>
      </c>
      <c r="B1816" s="634" t="s">
        <v>30181</v>
      </c>
      <c r="C1816" s="634" t="s">
        <v>5</v>
      </c>
      <c r="D1816" s="635" t="s">
        <v>42645</v>
      </c>
    </row>
    <row r="1817" spans="1:4" ht="13.5" x14ac:dyDescent="0.25">
      <c r="A1817" s="636">
        <v>102743</v>
      </c>
      <c r="B1817" s="634" t="s">
        <v>30182</v>
      </c>
      <c r="C1817" s="634" t="s">
        <v>5</v>
      </c>
      <c r="D1817" s="635" t="s">
        <v>42646</v>
      </c>
    </row>
    <row r="1818" spans="1:4" ht="13.5" x14ac:dyDescent="0.25">
      <c r="A1818" s="636">
        <v>102744</v>
      </c>
      <c r="B1818" s="634" t="s">
        <v>30183</v>
      </c>
      <c r="C1818" s="634" t="s">
        <v>5</v>
      </c>
      <c r="D1818" s="635" t="s">
        <v>42647</v>
      </c>
    </row>
    <row r="1819" spans="1:4" ht="13.5" x14ac:dyDescent="0.25">
      <c r="A1819" s="636">
        <v>102745</v>
      </c>
      <c r="B1819" s="634" t="s">
        <v>30184</v>
      </c>
      <c r="C1819" s="634" t="s">
        <v>5</v>
      </c>
      <c r="D1819" s="635" t="s">
        <v>42648</v>
      </c>
    </row>
    <row r="1820" spans="1:4" ht="13.5" x14ac:dyDescent="0.25">
      <c r="A1820" s="636">
        <v>102746</v>
      </c>
      <c r="B1820" s="634" t="s">
        <v>30185</v>
      </c>
      <c r="C1820" s="634" t="s">
        <v>5</v>
      </c>
      <c r="D1820" s="635" t="s">
        <v>42649</v>
      </c>
    </row>
    <row r="1821" spans="1:4" ht="13.5" x14ac:dyDescent="0.25">
      <c r="A1821" s="636">
        <v>102747</v>
      </c>
      <c r="B1821" s="634" t="s">
        <v>30186</v>
      </c>
      <c r="C1821" s="634" t="s">
        <v>5</v>
      </c>
      <c r="D1821" s="635" t="s">
        <v>42650</v>
      </c>
    </row>
    <row r="1822" spans="1:4" ht="13.5" x14ac:dyDescent="0.25">
      <c r="A1822" s="636">
        <v>102748</v>
      </c>
      <c r="B1822" s="634" t="s">
        <v>30187</v>
      </c>
      <c r="C1822" s="634" t="s">
        <v>5</v>
      </c>
      <c r="D1822" s="635" t="s">
        <v>42651</v>
      </c>
    </row>
    <row r="1823" spans="1:4" ht="13.5" x14ac:dyDescent="0.25">
      <c r="A1823" s="636">
        <v>102749</v>
      </c>
      <c r="B1823" s="634" t="s">
        <v>30188</v>
      </c>
      <c r="C1823" s="634" t="s">
        <v>5</v>
      </c>
      <c r="D1823" s="635" t="s">
        <v>42652</v>
      </c>
    </row>
    <row r="1824" spans="1:4" ht="13.5" x14ac:dyDescent="0.25">
      <c r="A1824" s="636">
        <v>102750</v>
      </c>
      <c r="B1824" s="634" t="s">
        <v>30189</v>
      </c>
      <c r="C1824" s="634" t="s">
        <v>5</v>
      </c>
      <c r="D1824" s="635" t="s">
        <v>42653</v>
      </c>
    </row>
    <row r="1825" spans="1:4" ht="13.5" x14ac:dyDescent="0.25">
      <c r="A1825" s="636">
        <v>102751</v>
      </c>
      <c r="B1825" s="634" t="s">
        <v>30190</v>
      </c>
      <c r="C1825" s="634" t="s">
        <v>5</v>
      </c>
      <c r="D1825" s="635" t="s">
        <v>42654</v>
      </c>
    </row>
    <row r="1826" spans="1:4" ht="13.5" x14ac:dyDescent="0.25">
      <c r="A1826" s="636">
        <v>102752</v>
      </c>
      <c r="B1826" s="634" t="s">
        <v>30191</v>
      </c>
      <c r="C1826" s="634" t="s">
        <v>5</v>
      </c>
      <c r="D1826" s="635" t="s">
        <v>42655</v>
      </c>
    </row>
    <row r="1827" spans="1:4" ht="13.5" x14ac:dyDescent="0.25">
      <c r="A1827" s="636">
        <v>102753</v>
      </c>
      <c r="B1827" s="634" t="s">
        <v>30192</v>
      </c>
      <c r="C1827" s="634" t="s">
        <v>5</v>
      </c>
      <c r="D1827" s="635" t="s">
        <v>42656</v>
      </c>
    </row>
    <row r="1828" spans="1:4" ht="13.5" x14ac:dyDescent="0.25">
      <c r="A1828" s="636">
        <v>102754</v>
      </c>
      <c r="B1828" s="634" t="s">
        <v>30193</v>
      </c>
      <c r="C1828" s="634" t="s">
        <v>5</v>
      </c>
      <c r="D1828" s="635" t="s">
        <v>42657</v>
      </c>
    </row>
    <row r="1829" spans="1:4" ht="13.5" x14ac:dyDescent="0.25">
      <c r="A1829" s="636">
        <v>102755</v>
      </c>
      <c r="B1829" s="634" t="s">
        <v>30194</v>
      </c>
      <c r="C1829" s="634" t="s">
        <v>5</v>
      </c>
      <c r="D1829" s="635" t="s">
        <v>42658</v>
      </c>
    </row>
    <row r="1830" spans="1:4" ht="13.5" x14ac:dyDescent="0.25">
      <c r="A1830" s="636">
        <v>102756</v>
      </c>
      <c r="B1830" s="634" t="s">
        <v>30195</v>
      </c>
      <c r="C1830" s="634" t="s">
        <v>5</v>
      </c>
      <c r="D1830" s="635" t="s">
        <v>42659</v>
      </c>
    </row>
    <row r="1831" spans="1:4" ht="13.5" x14ac:dyDescent="0.25">
      <c r="A1831" s="636">
        <v>102757</v>
      </c>
      <c r="B1831" s="634" t="s">
        <v>30196</v>
      </c>
      <c r="C1831" s="634" t="s">
        <v>5</v>
      </c>
      <c r="D1831" s="635" t="s">
        <v>42660</v>
      </c>
    </row>
    <row r="1832" spans="1:4" ht="13.5" x14ac:dyDescent="0.25">
      <c r="A1832" s="636">
        <v>102758</v>
      </c>
      <c r="B1832" s="634" t="s">
        <v>30197</v>
      </c>
      <c r="C1832" s="634" t="s">
        <v>5</v>
      </c>
      <c r="D1832" s="635" t="s">
        <v>42661</v>
      </c>
    </row>
    <row r="1833" spans="1:4" ht="13.5" x14ac:dyDescent="0.25">
      <c r="A1833" s="636">
        <v>102759</v>
      </c>
      <c r="B1833" s="634" t="s">
        <v>30198</v>
      </c>
      <c r="C1833" s="634" t="s">
        <v>5</v>
      </c>
      <c r="D1833" s="635" t="s">
        <v>42662</v>
      </c>
    </row>
    <row r="1834" spans="1:4" ht="13.5" x14ac:dyDescent="0.25">
      <c r="A1834" s="636">
        <v>102760</v>
      </c>
      <c r="B1834" s="634" t="s">
        <v>30199</v>
      </c>
      <c r="C1834" s="634" t="s">
        <v>5</v>
      </c>
      <c r="D1834" s="635" t="s">
        <v>42663</v>
      </c>
    </row>
    <row r="1835" spans="1:4" ht="13.5" x14ac:dyDescent="0.25">
      <c r="A1835" s="636">
        <v>102761</v>
      </c>
      <c r="B1835" s="634" t="s">
        <v>30200</v>
      </c>
      <c r="C1835" s="634" t="s">
        <v>5</v>
      </c>
      <c r="D1835" s="635" t="s">
        <v>42664</v>
      </c>
    </row>
    <row r="1836" spans="1:4" ht="13.5" x14ac:dyDescent="0.25">
      <c r="A1836" s="636">
        <v>102762</v>
      </c>
      <c r="B1836" s="634" t="s">
        <v>30201</v>
      </c>
      <c r="C1836" s="634" t="s">
        <v>5</v>
      </c>
      <c r="D1836" s="635" t="s">
        <v>42665</v>
      </c>
    </row>
    <row r="1837" spans="1:4" ht="13.5" x14ac:dyDescent="0.25">
      <c r="A1837" s="636">
        <v>102763</v>
      </c>
      <c r="B1837" s="634" t="s">
        <v>30202</v>
      </c>
      <c r="C1837" s="634" t="s">
        <v>5</v>
      </c>
      <c r="D1837" s="635" t="s">
        <v>42666</v>
      </c>
    </row>
    <row r="1838" spans="1:4" ht="13.5" x14ac:dyDescent="0.25">
      <c r="A1838" s="636">
        <v>102764</v>
      </c>
      <c r="B1838" s="634" t="s">
        <v>30203</v>
      </c>
      <c r="C1838" s="634" t="s">
        <v>5</v>
      </c>
      <c r="D1838" s="635" t="s">
        <v>42667</v>
      </c>
    </row>
    <row r="1839" spans="1:4" ht="13.5" x14ac:dyDescent="0.25">
      <c r="A1839" s="636">
        <v>102765</v>
      </c>
      <c r="B1839" s="634" t="s">
        <v>30204</v>
      </c>
      <c r="C1839" s="634" t="s">
        <v>5</v>
      </c>
      <c r="D1839" s="635" t="s">
        <v>42668</v>
      </c>
    </row>
    <row r="1840" spans="1:4" ht="13.5" x14ac:dyDescent="0.25">
      <c r="A1840" s="636">
        <v>102766</v>
      </c>
      <c r="B1840" s="634" t="s">
        <v>30205</v>
      </c>
      <c r="C1840" s="634" t="s">
        <v>5</v>
      </c>
      <c r="D1840" s="635" t="s">
        <v>42669</v>
      </c>
    </row>
    <row r="1841" spans="1:4" ht="13.5" x14ac:dyDescent="0.25">
      <c r="A1841" s="636">
        <v>102767</v>
      </c>
      <c r="B1841" s="634" t="s">
        <v>30206</v>
      </c>
      <c r="C1841" s="634" t="s">
        <v>5</v>
      </c>
      <c r="D1841" s="635" t="s">
        <v>42670</v>
      </c>
    </row>
    <row r="1842" spans="1:4" ht="13.5" x14ac:dyDescent="0.25">
      <c r="A1842" s="636">
        <v>102768</v>
      </c>
      <c r="B1842" s="634" t="s">
        <v>30207</v>
      </c>
      <c r="C1842" s="634" t="s">
        <v>5</v>
      </c>
      <c r="D1842" s="635" t="s">
        <v>42671</v>
      </c>
    </row>
    <row r="1843" spans="1:4" ht="13.5" x14ac:dyDescent="0.25">
      <c r="A1843" s="636">
        <v>102769</v>
      </c>
      <c r="B1843" s="634" t="s">
        <v>30208</v>
      </c>
      <c r="C1843" s="634" t="s">
        <v>5</v>
      </c>
      <c r="D1843" s="635" t="s">
        <v>42672</v>
      </c>
    </row>
    <row r="1844" spans="1:4" ht="13.5" x14ac:dyDescent="0.25">
      <c r="A1844" s="636">
        <v>102770</v>
      </c>
      <c r="B1844" s="634" t="s">
        <v>30209</v>
      </c>
      <c r="C1844" s="634" t="s">
        <v>5</v>
      </c>
      <c r="D1844" s="635" t="s">
        <v>42673</v>
      </c>
    </row>
    <row r="1845" spans="1:4" ht="13.5" x14ac:dyDescent="0.25">
      <c r="A1845" s="636">
        <v>102771</v>
      </c>
      <c r="B1845" s="634" t="s">
        <v>30210</v>
      </c>
      <c r="C1845" s="634" t="s">
        <v>5</v>
      </c>
      <c r="D1845" s="635" t="s">
        <v>42674</v>
      </c>
    </row>
    <row r="1846" spans="1:4" ht="13.5" x14ac:dyDescent="0.25">
      <c r="A1846" s="636">
        <v>102772</v>
      </c>
      <c r="B1846" s="634" t="s">
        <v>30211</v>
      </c>
      <c r="C1846" s="634" t="s">
        <v>5</v>
      </c>
      <c r="D1846" s="635" t="s">
        <v>42675</v>
      </c>
    </row>
    <row r="1847" spans="1:4" ht="13.5" x14ac:dyDescent="0.25">
      <c r="A1847" s="636">
        <v>102773</v>
      </c>
      <c r="B1847" s="634" t="s">
        <v>30212</v>
      </c>
      <c r="C1847" s="634" t="s">
        <v>5</v>
      </c>
      <c r="D1847" s="635" t="s">
        <v>42676</v>
      </c>
    </row>
    <row r="1848" spans="1:4" ht="13.5" x14ac:dyDescent="0.25">
      <c r="A1848" s="636">
        <v>102774</v>
      </c>
      <c r="B1848" s="634" t="s">
        <v>30213</v>
      </c>
      <c r="C1848" s="634" t="s">
        <v>5</v>
      </c>
      <c r="D1848" s="635" t="s">
        <v>42676</v>
      </c>
    </row>
    <row r="1849" spans="1:4" ht="13.5" x14ac:dyDescent="0.25">
      <c r="A1849" s="636">
        <v>102775</v>
      </c>
      <c r="B1849" s="634" t="s">
        <v>30214</v>
      </c>
      <c r="C1849" s="634" t="s">
        <v>5</v>
      </c>
      <c r="D1849" s="635" t="s">
        <v>42677</v>
      </c>
    </row>
    <row r="1850" spans="1:4" ht="13.5" x14ac:dyDescent="0.25">
      <c r="A1850" s="636">
        <v>102776</v>
      </c>
      <c r="B1850" s="634" t="s">
        <v>30215</v>
      </c>
      <c r="C1850" s="634" t="s">
        <v>5</v>
      </c>
      <c r="D1850" s="635" t="s">
        <v>42677</v>
      </c>
    </row>
    <row r="1851" spans="1:4" ht="13.5" x14ac:dyDescent="0.25">
      <c r="A1851" s="636">
        <v>102777</v>
      </c>
      <c r="B1851" s="634" t="s">
        <v>30216</v>
      </c>
      <c r="C1851" s="634" t="s">
        <v>5</v>
      </c>
      <c r="D1851" s="635" t="s">
        <v>42678</v>
      </c>
    </row>
    <row r="1852" spans="1:4" ht="13.5" x14ac:dyDescent="0.25">
      <c r="A1852" s="636">
        <v>102778</v>
      </c>
      <c r="B1852" s="634" t="s">
        <v>30217</v>
      </c>
      <c r="C1852" s="634" t="s">
        <v>5</v>
      </c>
      <c r="D1852" s="635" t="s">
        <v>42679</v>
      </c>
    </row>
    <row r="1853" spans="1:4" ht="13.5" x14ac:dyDescent="0.25">
      <c r="A1853" s="636">
        <v>102779</v>
      </c>
      <c r="B1853" s="634" t="s">
        <v>30218</v>
      </c>
      <c r="C1853" s="634" t="s">
        <v>5</v>
      </c>
      <c r="D1853" s="635" t="s">
        <v>42676</v>
      </c>
    </row>
    <row r="1854" spans="1:4" ht="13.5" x14ac:dyDescent="0.25">
      <c r="A1854" s="636">
        <v>102780</v>
      </c>
      <c r="B1854" s="634" t="s">
        <v>30219</v>
      </c>
      <c r="C1854" s="634" t="s">
        <v>5</v>
      </c>
      <c r="D1854" s="635" t="s">
        <v>42680</v>
      </c>
    </row>
    <row r="1855" spans="1:4" ht="13.5" x14ac:dyDescent="0.25">
      <c r="A1855" s="636">
        <v>102781</v>
      </c>
      <c r="B1855" s="634" t="s">
        <v>30220</v>
      </c>
      <c r="C1855" s="634" t="s">
        <v>5</v>
      </c>
      <c r="D1855" s="635" t="s">
        <v>42681</v>
      </c>
    </row>
    <row r="1856" spans="1:4" ht="13.5" x14ac:dyDescent="0.25">
      <c r="A1856" s="636">
        <v>102782</v>
      </c>
      <c r="B1856" s="634" t="s">
        <v>30221</v>
      </c>
      <c r="C1856" s="634" t="s">
        <v>5</v>
      </c>
      <c r="D1856" s="635" t="s">
        <v>42682</v>
      </c>
    </row>
    <row r="1857" spans="1:4" ht="13.5" x14ac:dyDescent="0.25">
      <c r="A1857" s="636">
        <v>102783</v>
      </c>
      <c r="B1857" s="634" t="s">
        <v>30222</v>
      </c>
      <c r="C1857" s="634" t="s">
        <v>5</v>
      </c>
      <c r="D1857" s="635" t="s">
        <v>42683</v>
      </c>
    </row>
    <row r="1858" spans="1:4" ht="13.5" x14ac:dyDescent="0.25">
      <c r="A1858" s="636">
        <v>102784</v>
      </c>
      <c r="B1858" s="634" t="s">
        <v>30223</v>
      </c>
      <c r="C1858" s="634" t="s">
        <v>5</v>
      </c>
      <c r="D1858" s="635" t="s">
        <v>42684</v>
      </c>
    </row>
    <row r="1859" spans="1:4" ht="13.5" x14ac:dyDescent="0.25">
      <c r="A1859" s="636">
        <v>102785</v>
      </c>
      <c r="B1859" s="634" t="s">
        <v>30224</v>
      </c>
      <c r="C1859" s="634" t="s">
        <v>5</v>
      </c>
      <c r="D1859" s="635" t="s">
        <v>42680</v>
      </c>
    </row>
    <row r="1860" spans="1:4" ht="13.5" x14ac:dyDescent="0.25">
      <c r="A1860" s="636">
        <v>102786</v>
      </c>
      <c r="B1860" s="634" t="s">
        <v>30225</v>
      </c>
      <c r="C1860" s="634" t="s">
        <v>5</v>
      </c>
      <c r="D1860" s="635" t="s">
        <v>42685</v>
      </c>
    </row>
    <row r="1861" spans="1:4" ht="13.5" x14ac:dyDescent="0.25">
      <c r="A1861" s="636">
        <v>102787</v>
      </c>
      <c r="B1861" s="634" t="s">
        <v>30226</v>
      </c>
      <c r="C1861" s="634" t="s">
        <v>5</v>
      </c>
      <c r="D1861" s="635" t="s">
        <v>42682</v>
      </c>
    </row>
    <row r="1862" spans="1:4" ht="13.5" x14ac:dyDescent="0.25">
      <c r="A1862" s="636">
        <v>102788</v>
      </c>
      <c r="B1862" s="634" t="s">
        <v>30227</v>
      </c>
      <c r="C1862" s="634" t="s">
        <v>5</v>
      </c>
      <c r="D1862" s="635" t="s">
        <v>42686</v>
      </c>
    </row>
    <row r="1863" spans="1:4" ht="13.5" x14ac:dyDescent="0.25">
      <c r="A1863" s="636">
        <v>102789</v>
      </c>
      <c r="B1863" s="634" t="s">
        <v>30228</v>
      </c>
      <c r="C1863" s="634" t="s">
        <v>5</v>
      </c>
      <c r="D1863" s="635" t="s">
        <v>42687</v>
      </c>
    </row>
    <row r="1864" spans="1:4" ht="13.5" x14ac:dyDescent="0.25">
      <c r="A1864" s="636">
        <v>102790</v>
      </c>
      <c r="B1864" s="634" t="s">
        <v>30229</v>
      </c>
      <c r="C1864" s="634" t="s">
        <v>5</v>
      </c>
      <c r="D1864" s="635" t="s">
        <v>42688</v>
      </c>
    </row>
    <row r="1865" spans="1:4" ht="13.5" x14ac:dyDescent="0.25">
      <c r="A1865" s="636">
        <v>102791</v>
      </c>
      <c r="B1865" s="634" t="s">
        <v>30230</v>
      </c>
      <c r="C1865" s="634" t="s">
        <v>5</v>
      </c>
      <c r="D1865" s="635" t="s">
        <v>42689</v>
      </c>
    </row>
    <row r="1866" spans="1:4" ht="13.5" x14ac:dyDescent="0.25">
      <c r="A1866" s="636">
        <v>102792</v>
      </c>
      <c r="B1866" s="634" t="s">
        <v>30231</v>
      </c>
      <c r="C1866" s="634" t="s">
        <v>5</v>
      </c>
      <c r="D1866" s="635" t="s">
        <v>42690</v>
      </c>
    </row>
    <row r="1867" spans="1:4" ht="13.5" x14ac:dyDescent="0.25">
      <c r="A1867" s="636">
        <v>102793</v>
      </c>
      <c r="B1867" s="634" t="s">
        <v>30232</v>
      </c>
      <c r="C1867" s="634" t="s">
        <v>5</v>
      </c>
      <c r="D1867" s="635" t="s">
        <v>42691</v>
      </c>
    </row>
    <row r="1868" spans="1:4" ht="13.5" x14ac:dyDescent="0.25">
      <c r="A1868" s="636">
        <v>102794</v>
      </c>
      <c r="B1868" s="634" t="s">
        <v>30233</v>
      </c>
      <c r="C1868" s="634" t="s">
        <v>5</v>
      </c>
      <c r="D1868" s="635" t="s">
        <v>42692</v>
      </c>
    </row>
    <row r="1869" spans="1:4" ht="13.5" x14ac:dyDescent="0.25">
      <c r="A1869" s="636">
        <v>102795</v>
      </c>
      <c r="B1869" s="634" t="s">
        <v>30234</v>
      </c>
      <c r="C1869" s="634" t="s">
        <v>5</v>
      </c>
      <c r="D1869" s="635" t="s">
        <v>42693</v>
      </c>
    </row>
    <row r="1870" spans="1:4" ht="13.5" x14ac:dyDescent="0.25">
      <c r="A1870" s="636">
        <v>102796</v>
      </c>
      <c r="B1870" s="634" t="s">
        <v>30235</v>
      </c>
      <c r="C1870" s="634" t="s">
        <v>5</v>
      </c>
      <c r="D1870" s="635" t="s">
        <v>42694</v>
      </c>
    </row>
    <row r="1871" spans="1:4" ht="13.5" x14ac:dyDescent="0.25">
      <c r="A1871" s="636">
        <v>102797</v>
      </c>
      <c r="B1871" s="634" t="s">
        <v>30236</v>
      </c>
      <c r="C1871" s="634" t="s">
        <v>5</v>
      </c>
      <c r="D1871" s="635" t="s">
        <v>42695</v>
      </c>
    </row>
    <row r="1872" spans="1:4" ht="13.5" x14ac:dyDescent="0.25">
      <c r="A1872" s="636">
        <v>102798</v>
      </c>
      <c r="B1872" s="634" t="s">
        <v>30237</v>
      </c>
      <c r="C1872" s="634" t="s">
        <v>5</v>
      </c>
      <c r="D1872" s="635" t="s">
        <v>42696</v>
      </c>
    </row>
    <row r="1873" spans="1:4" ht="13.5" x14ac:dyDescent="0.25">
      <c r="A1873" s="636">
        <v>102799</v>
      </c>
      <c r="B1873" s="634" t="s">
        <v>30238</v>
      </c>
      <c r="C1873" s="634" t="s">
        <v>5</v>
      </c>
      <c r="D1873" s="635" t="s">
        <v>42697</v>
      </c>
    </row>
    <row r="1874" spans="1:4" ht="13.5" x14ac:dyDescent="0.25">
      <c r="A1874" s="636">
        <v>102800</v>
      </c>
      <c r="B1874" s="634" t="s">
        <v>30239</v>
      </c>
      <c r="C1874" s="634" t="s">
        <v>5</v>
      </c>
      <c r="D1874" s="635" t="s">
        <v>42698</v>
      </c>
    </row>
    <row r="1875" spans="1:4" ht="13.5" x14ac:dyDescent="0.25">
      <c r="A1875" s="636">
        <v>102801</v>
      </c>
      <c r="B1875" s="634" t="s">
        <v>30240</v>
      </c>
      <c r="C1875" s="634" t="s">
        <v>5</v>
      </c>
      <c r="D1875" s="635" t="s">
        <v>42699</v>
      </c>
    </row>
    <row r="1876" spans="1:4" ht="13.5" x14ac:dyDescent="0.25">
      <c r="A1876" s="636">
        <v>102802</v>
      </c>
      <c r="B1876" s="634" t="s">
        <v>30241</v>
      </c>
      <c r="C1876" s="634" t="s">
        <v>5</v>
      </c>
      <c r="D1876" s="635" t="s">
        <v>42700</v>
      </c>
    </row>
    <row r="1877" spans="1:4" ht="13.5" x14ac:dyDescent="0.25">
      <c r="A1877" s="636">
        <v>101570</v>
      </c>
      <c r="B1877" s="634" t="s">
        <v>28597</v>
      </c>
      <c r="C1877" s="634" t="s">
        <v>3</v>
      </c>
      <c r="D1877" s="635" t="s">
        <v>41331</v>
      </c>
    </row>
    <row r="1878" spans="1:4" ht="13.5" x14ac:dyDescent="0.25">
      <c r="A1878" s="636">
        <v>101571</v>
      </c>
      <c r="B1878" s="634" t="s">
        <v>28599</v>
      </c>
      <c r="C1878" s="634" t="s">
        <v>3</v>
      </c>
      <c r="D1878" s="635" t="s">
        <v>42701</v>
      </c>
    </row>
    <row r="1879" spans="1:4" ht="13.5" x14ac:dyDescent="0.25">
      <c r="A1879" s="636">
        <v>101572</v>
      </c>
      <c r="B1879" s="634" t="s">
        <v>28600</v>
      </c>
      <c r="C1879" s="634" t="s">
        <v>3</v>
      </c>
      <c r="D1879" s="635" t="s">
        <v>25775</v>
      </c>
    </row>
    <row r="1880" spans="1:4" ht="13.5" x14ac:dyDescent="0.25">
      <c r="A1880" s="636">
        <v>101573</v>
      </c>
      <c r="B1880" s="634" t="s">
        <v>28601</v>
      </c>
      <c r="C1880" s="634" t="s">
        <v>3</v>
      </c>
      <c r="D1880" s="635" t="s">
        <v>42702</v>
      </c>
    </row>
    <row r="1881" spans="1:4" ht="13.5" x14ac:dyDescent="0.25">
      <c r="A1881" s="636">
        <v>101574</v>
      </c>
      <c r="B1881" s="634" t="s">
        <v>28602</v>
      </c>
      <c r="C1881" s="634" t="s">
        <v>3</v>
      </c>
      <c r="D1881" s="635" t="s">
        <v>42703</v>
      </c>
    </row>
    <row r="1882" spans="1:4" ht="13.5" x14ac:dyDescent="0.25">
      <c r="A1882" s="636">
        <v>101575</v>
      </c>
      <c r="B1882" s="634" t="s">
        <v>28603</v>
      </c>
      <c r="C1882" s="634" t="s">
        <v>3</v>
      </c>
      <c r="D1882" s="635" t="s">
        <v>30970</v>
      </c>
    </row>
    <row r="1883" spans="1:4" ht="13.5" x14ac:dyDescent="0.25">
      <c r="A1883" s="636">
        <v>101576</v>
      </c>
      <c r="B1883" s="634" t="s">
        <v>28604</v>
      </c>
      <c r="C1883" s="634" t="s">
        <v>3</v>
      </c>
      <c r="D1883" s="635" t="s">
        <v>42704</v>
      </c>
    </row>
    <row r="1884" spans="1:4" ht="13.5" x14ac:dyDescent="0.25">
      <c r="A1884" s="636">
        <v>101577</v>
      </c>
      <c r="B1884" s="634" t="s">
        <v>28606</v>
      </c>
      <c r="C1884" s="634" t="s">
        <v>3</v>
      </c>
      <c r="D1884" s="635" t="s">
        <v>42705</v>
      </c>
    </row>
    <row r="1885" spans="1:4" ht="13.5" x14ac:dyDescent="0.25">
      <c r="A1885" s="636">
        <v>101578</v>
      </c>
      <c r="B1885" s="634" t="s">
        <v>28607</v>
      </c>
      <c r="C1885" s="634" t="s">
        <v>3</v>
      </c>
      <c r="D1885" s="635" t="s">
        <v>42706</v>
      </c>
    </row>
    <row r="1886" spans="1:4" ht="13.5" x14ac:dyDescent="0.25">
      <c r="A1886" s="636">
        <v>101579</v>
      </c>
      <c r="B1886" s="634" t="s">
        <v>28609</v>
      </c>
      <c r="C1886" s="634" t="s">
        <v>3</v>
      </c>
      <c r="D1886" s="635" t="s">
        <v>42707</v>
      </c>
    </row>
    <row r="1887" spans="1:4" ht="13.5" x14ac:dyDescent="0.25">
      <c r="A1887" s="636">
        <v>101580</v>
      </c>
      <c r="B1887" s="634" t="s">
        <v>28610</v>
      </c>
      <c r="C1887" s="634" t="s">
        <v>3</v>
      </c>
      <c r="D1887" s="635" t="s">
        <v>42708</v>
      </c>
    </row>
    <row r="1888" spans="1:4" ht="13.5" x14ac:dyDescent="0.25">
      <c r="A1888" s="636">
        <v>101581</v>
      </c>
      <c r="B1888" s="634" t="s">
        <v>28611</v>
      </c>
      <c r="C1888" s="634" t="s">
        <v>3</v>
      </c>
      <c r="D1888" s="635" t="s">
        <v>42709</v>
      </c>
    </row>
    <row r="1889" spans="1:4" ht="13.5" x14ac:dyDescent="0.25">
      <c r="A1889" s="636">
        <v>101582</v>
      </c>
      <c r="B1889" s="634" t="s">
        <v>28612</v>
      </c>
      <c r="C1889" s="634" t="s">
        <v>3</v>
      </c>
      <c r="D1889" s="635" t="s">
        <v>42710</v>
      </c>
    </row>
    <row r="1890" spans="1:4" ht="13.5" x14ac:dyDescent="0.25">
      <c r="A1890" s="636">
        <v>101583</v>
      </c>
      <c r="B1890" s="634" t="s">
        <v>28613</v>
      </c>
      <c r="C1890" s="634" t="s">
        <v>3</v>
      </c>
      <c r="D1890" s="635" t="s">
        <v>42711</v>
      </c>
    </row>
    <row r="1891" spans="1:4" ht="13.5" x14ac:dyDescent="0.25">
      <c r="A1891" s="636">
        <v>101584</v>
      </c>
      <c r="B1891" s="634" t="s">
        <v>28614</v>
      </c>
      <c r="C1891" s="634" t="s">
        <v>3</v>
      </c>
      <c r="D1891" s="635" t="s">
        <v>42712</v>
      </c>
    </row>
    <row r="1892" spans="1:4" ht="13.5" x14ac:dyDescent="0.25">
      <c r="A1892" s="636">
        <v>101585</v>
      </c>
      <c r="B1892" s="634" t="s">
        <v>28615</v>
      </c>
      <c r="C1892" s="634" t="s">
        <v>3</v>
      </c>
      <c r="D1892" s="635" t="s">
        <v>42713</v>
      </c>
    </row>
    <row r="1893" spans="1:4" ht="13.5" x14ac:dyDescent="0.25">
      <c r="A1893" s="636">
        <v>101586</v>
      </c>
      <c r="B1893" s="634" t="s">
        <v>28616</v>
      </c>
      <c r="C1893" s="634" t="s">
        <v>3</v>
      </c>
      <c r="D1893" s="635" t="s">
        <v>42714</v>
      </c>
    </row>
    <row r="1894" spans="1:4" ht="13.5" x14ac:dyDescent="0.25">
      <c r="A1894" s="636">
        <v>101587</v>
      </c>
      <c r="B1894" s="634" t="s">
        <v>28617</v>
      </c>
      <c r="C1894" s="634" t="s">
        <v>3</v>
      </c>
      <c r="D1894" s="635" t="s">
        <v>42715</v>
      </c>
    </row>
    <row r="1895" spans="1:4" ht="13.5" x14ac:dyDescent="0.25">
      <c r="A1895" s="636">
        <v>101588</v>
      </c>
      <c r="B1895" s="634" t="s">
        <v>28618</v>
      </c>
      <c r="C1895" s="634" t="s">
        <v>3</v>
      </c>
      <c r="D1895" s="635" t="s">
        <v>42716</v>
      </c>
    </row>
    <row r="1896" spans="1:4" ht="13.5" x14ac:dyDescent="0.25">
      <c r="A1896" s="636">
        <v>101589</v>
      </c>
      <c r="B1896" s="634" t="s">
        <v>28619</v>
      </c>
      <c r="C1896" s="634" t="s">
        <v>3</v>
      </c>
      <c r="D1896" s="635" t="s">
        <v>42717</v>
      </c>
    </row>
    <row r="1897" spans="1:4" ht="13.5" x14ac:dyDescent="0.25">
      <c r="A1897" s="636">
        <v>101590</v>
      </c>
      <c r="B1897" s="634" t="s">
        <v>28620</v>
      </c>
      <c r="C1897" s="634" t="s">
        <v>3</v>
      </c>
      <c r="D1897" s="635" t="s">
        <v>42718</v>
      </c>
    </row>
    <row r="1898" spans="1:4" ht="13.5" x14ac:dyDescent="0.25">
      <c r="A1898" s="636">
        <v>101591</v>
      </c>
      <c r="B1898" s="634" t="s">
        <v>28621</v>
      </c>
      <c r="C1898" s="634" t="s">
        <v>3</v>
      </c>
      <c r="D1898" s="635" t="s">
        <v>42719</v>
      </c>
    </row>
    <row r="1899" spans="1:4" ht="13.5" x14ac:dyDescent="0.25">
      <c r="A1899" s="636">
        <v>101592</v>
      </c>
      <c r="B1899" s="634" t="s">
        <v>28622</v>
      </c>
      <c r="C1899" s="634" t="s">
        <v>3</v>
      </c>
      <c r="D1899" s="635" t="s">
        <v>42720</v>
      </c>
    </row>
    <row r="1900" spans="1:4" ht="13.5" x14ac:dyDescent="0.25">
      <c r="A1900" s="636">
        <v>101593</v>
      </c>
      <c r="B1900" s="634" t="s">
        <v>28623</v>
      </c>
      <c r="C1900" s="634" t="s">
        <v>3</v>
      </c>
      <c r="D1900" s="635" t="s">
        <v>29850</v>
      </c>
    </row>
    <row r="1901" spans="1:4" ht="13.5" x14ac:dyDescent="0.25">
      <c r="A1901" s="636">
        <v>101600</v>
      </c>
      <c r="B1901" s="634" t="s">
        <v>28624</v>
      </c>
      <c r="C1901" s="634" t="s">
        <v>3</v>
      </c>
      <c r="D1901" s="635" t="s">
        <v>28434</v>
      </c>
    </row>
    <row r="1902" spans="1:4" ht="13.5" x14ac:dyDescent="0.25">
      <c r="A1902" s="636">
        <v>101601</v>
      </c>
      <c r="B1902" s="634" t="s">
        <v>28626</v>
      </c>
      <c r="C1902" s="634" t="s">
        <v>3</v>
      </c>
      <c r="D1902" s="635" t="s">
        <v>30255</v>
      </c>
    </row>
    <row r="1903" spans="1:4" ht="13.5" x14ac:dyDescent="0.25">
      <c r="A1903" s="636">
        <v>101602</v>
      </c>
      <c r="B1903" s="634" t="s">
        <v>28627</v>
      </c>
      <c r="C1903" s="634" t="s">
        <v>3</v>
      </c>
      <c r="D1903" s="635" t="s">
        <v>29322</v>
      </c>
    </row>
    <row r="1904" spans="1:4" ht="13.5" x14ac:dyDescent="0.25">
      <c r="A1904" s="636">
        <v>101603</v>
      </c>
      <c r="B1904" s="634" t="s">
        <v>28628</v>
      </c>
      <c r="C1904" s="634" t="s">
        <v>3</v>
      </c>
      <c r="D1904" s="635" t="s">
        <v>42721</v>
      </c>
    </row>
    <row r="1905" spans="1:4" ht="13.5" x14ac:dyDescent="0.25">
      <c r="A1905" s="636">
        <v>101604</v>
      </c>
      <c r="B1905" s="634" t="s">
        <v>28629</v>
      </c>
      <c r="C1905" s="634" t="s">
        <v>3</v>
      </c>
      <c r="D1905" s="635" t="s">
        <v>30799</v>
      </c>
    </row>
    <row r="1906" spans="1:4" ht="13.5" x14ac:dyDescent="0.25">
      <c r="A1906" s="636">
        <v>101605</v>
      </c>
      <c r="B1906" s="634" t="s">
        <v>28630</v>
      </c>
      <c r="C1906" s="634" t="s">
        <v>3</v>
      </c>
      <c r="D1906" s="635" t="s">
        <v>26576</v>
      </c>
    </row>
    <row r="1907" spans="1:4" ht="13.5" x14ac:dyDescent="0.25">
      <c r="A1907" s="636">
        <v>90788</v>
      </c>
      <c r="B1907" s="634" t="s">
        <v>26985</v>
      </c>
      <c r="C1907" s="634" t="s">
        <v>5</v>
      </c>
      <c r="D1907" s="635" t="s">
        <v>42722</v>
      </c>
    </row>
    <row r="1908" spans="1:4" ht="13.5" x14ac:dyDescent="0.25">
      <c r="A1908" s="636">
        <v>90789</v>
      </c>
      <c r="B1908" s="634" t="s">
        <v>26986</v>
      </c>
      <c r="C1908" s="634" t="s">
        <v>5</v>
      </c>
      <c r="D1908" s="635" t="s">
        <v>42723</v>
      </c>
    </row>
    <row r="1909" spans="1:4" ht="13.5" x14ac:dyDescent="0.25">
      <c r="A1909" s="636">
        <v>90790</v>
      </c>
      <c r="B1909" s="634" t="s">
        <v>26987</v>
      </c>
      <c r="C1909" s="634" t="s">
        <v>5</v>
      </c>
      <c r="D1909" s="635" t="s">
        <v>42724</v>
      </c>
    </row>
    <row r="1910" spans="1:4" ht="13.5" x14ac:dyDescent="0.25">
      <c r="A1910" s="636">
        <v>90791</v>
      </c>
      <c r="B1910" s="634" t="s">
        <v>28631</v>
      </c>
      <c r="C1910" s="634" t="s">
        <v>5</v>
      </c>
      <c r="D1910" s="635" t="s">
        <v>42725</v>
      </c>
    </row>
    <row r="1911" spans="1:4" ht="13.5" x14ac:dyDescent="0.25">
      <c r="A1911" s="636">
        <v>90793</v>
      </c>
      <c r="B1911" s="634" t="s">
        <v>28632</v>
      </c>
      <c r="C1911" s="634" t="s">
        <v>5</v>
      </c>
      <c r="D1911" s="635" t="s">
        <v>42726</v>
      </c>
    </row>
    <row r="1912" spans="1:4" ht="13.5" x14ac:dyDescent="0.25">
      <c r="A1912" s="636">
        <v>90794</v>
      </c>
      <c r="B1912" s="634" t="s">
        <v>28633</v>
      </c>
      <c r="C1912" s="634" t="s">
        <v>5</v>
      </c>
      <c r="D1912" s="635" t="s">
        <v>42727</v>
      </c>
    </row>
    <row r="1913" spans="1:4" ht="13.5" x14ac:dyDescent="0.25">
      <c r="A1913" s="636">
        <v>90795</v>
      </c>
      <c r="B1913" s="634" t="s">
        <v>28634</v>
      </c>
      <c r="C1913" s="634" t="s">
        <v>5</v>
      </c>
      <c r="D1913" s="635" t="s">
        <v>42728</v>
      </c>
    </row>
    <row r="1914" spans="1:4" ht="13.5" x14ac:dyDescent="0.25">
      <c r="A1914" s="636">
        <v>90796</v>
      </c>
      <c r="B1914" s="634" t="s">
        <v>28635</v>
      </c>
      <c r="C1914" s="634" t="s">
        <v>5</v>
      </c>
      <c r="D1914" s="635" t="s">
        <v>42729</v>
      </c>
    </row>
    <row r="1915" spans="1:4" ht="13.5" x14ac:dyDescent="0.25">
      <c r="A1915" s="636">
        <v>90797</v>
      </c>
      <c r="B1915" s="634" t="s">
        <v>28636</v>
      </c>
      <c r="C1915" s="634" t="s">
        <v>5</v>
      </c>
      <c r="D1915" s="635" t="s">
        <v>42730</v>
      </c>
    </row>
    <row r="1916" spans="1:4" ht="13.5" x14ac:dyDescent="0.25">
      <c r="A1916" s="636">
        <v>90798</v>
      </c>
      <c r="B1916" s="634" t="s">
        <v>28637</v>
      </c>
      <c r="C1916" s="634" t="s">
        <v>5</v>
      </c>
      <c r="D1916" s="635" t="s">
        <v>42731</v>
      </c>
    </row>
    <row r="1917" spans="1:4" ht="13.5" x14ac:dyDescent="0.25">
      <c r="A1917" s="636">
        <v>90799</v>
      </c>
      <c r="B1917" s="634" t="s">
        <v>28638</v>
      </c>
      <c r="C1917" s="634" t="s">
        <v>5</v>
      </c>
      <c r="D1917" s="635" t="s">
        <v>42732</v>
      </c>
    </row>
    <row r="1918" spans="1:4" ht="13.5" x14ac:dyDescent="0.25">
      <c r="A1918" s="636">
        <v>90801</v>
      </c>
      <c r="B1918" s="634" t="s">
        <v>26988</v>
      </c>
      <c r="C1918" s="634" t="s">
        <v>5</v>
      </c>
      <c r="D1918" s="635" t="s">
        <v>42733</v>
      </c>
    </row>
    <row r="1919" spans="1:4" ht="13.5" x14ac:dyDescent="0.25">
      <c r="A1919" s="636">
        <v>90806</v>
      </c>
      <c r="B1919" s="634" t="s">
        <v>42734</v>
      </c>
      <c r="C1919" s="634" t="s">
        <v>5</v>
      </c>
      <c r="D1919" s="635" t="s">
        <v>42735</v>
      </c>
    </row>
    <row r="1920" spans="1:4" ht="13.5" x14ac:dyDescent="0.25">
      <c r="A1920" s="636">
        <v>90820</v>
      </c>
      <c r="B1920" s="634" t="s">
        <v>26989</v>
      </c>
      <c r="C1920" s="634" t="s">
        <v>5</v>
      </c>
      <c r="D1920" s="635" t="s">
        <v>42736</v>
      </c>
    </row>
    <row r="1921" spans="1:4" ht="13.5" x14ac:dyDescent="0.25">
      <c r="A1921" s="636">
        <v>90821</v>
      </c>
      <c r="B1921" s="634" t="s">
        <v>26990</v>
      </c>
      <c r="C1921" s="634" t="s">
        <v>5</v>
      </c>
      <c r="D1921" s="635" t="s">
        <v>42737</v>
      </c>
    </row>
    <row r="1922" spans="1:4" ht="13.5" x14ac:dyDescent="0.25">
      <c r="A1922" s="636">
        <v>90822</v>
      </c>
      <c r="B1922" s="634" t="s">
        <v>26991</v>
      </c>
      <c r="C1922" s="634" t="s">
        <v>5</v>
      </c>
      <c r="D1922" s="635" t="s">
        <v>42738</v>
      </c>
    </row>
    <row r="1923" spans="1:4" ht="13.5" x14ac:dyDescent="0.25">
      <c r="A1923" s="636">
        <v>90823</v>
      </c>
      <c r="B1923" s="634" t="s">
        <v>26992</v>
      </c>
      <c r="C1923" s="634" t="s">
        <v>5</v>
      </c>
      <c r="D1923" s="635" t="s">
        <v>42739</v>
      </c>
    </row>
    <row r="1924" spans="1:4" ht="13.5" x14ac:dyDescent="0.25">
      <c r="A1924" s="636">
        <v>90824</v>
      </c>
      <c r="B1924" s="634" t="s">
        <v>26993</v>
      </c>
      <c r="C1924" s="634" t="s">
        <v>5</v>
      </c>
      <c r="D1924" s="635" t="s">
        <v>42740</v>
      </c>
    </row>
    <row r="1925" spans="1:4" ht="13.5" x14ac:dyDescent="0.25">
      <c r="A1925" s="636">
        <v>90825</v>
      </c>
      <c r="B1925" s="634" t="s">
        <v>26994</v>
      </c>
      <c r="C1925" s="634" t="s">
        <v>5</v>
      </c>
      <c r="D1925" s="635" t="s">
        <v>42741</v>
      </c>
    </row>
    <row r="1926" spans="1:4" ht="13.5" x14ac:dyDescent="0.25">
      <c r="A1926" s="636">
        <v>90830</v>
      </c>
      <c r="B1926" s="634" t="s">
        <v>26995</v>
      </c>
      <c r="C1926" s="634" t="s">
        <v>5</v>
      </c>
      <c r="D1926" s="635" t="s">
        <v>42742</v>
      </c>
    </row>
    <row r="1927" spans="1:4" ht="13.5" x14ac:dyDescent="0.25">
      <c r="A1927" s="636">
        <v>90831</v>
      </c>
      <c r="B1927" s="634" t="s">
        <v>26996</v>
      </c>
      <c r="C1927" s="634" t="s">
        <v>5</v>
      </c>
      <c r="D1927" s="635" t="s">
        <v>42743</v>
      </c>
    </row>
    <row r="1928" spans="1:4" ht="13.5" x14ac:dyDescent="0.25">
      <c r="A1928" s="636">
        <v>90841</v>
      </c>
      <c r="B1928" s="634" t="s">
        <v>26997</v>
      </c>
      <c r="C1928" s="634" t="s">
        <v>5</v>
      </c>
      <c r="D1928" s="635" t="s">
        <v>42744</v>
      </c>
    </row>
    <row r="1929" spans="1:4" ht="13.5" x14ac:dyDescent="0.25">
      <c r="A1929" s="636">
        <v>90842</v>
      </c>
      <c r="B1929" s="634" t="s">
        <v>26998</v>
      </c>
      <c r="C1929" s="634" t="s">
        <v>5</v>
      </c>
      <c r="D1929" s="635" t="s">
        <v>42745</v>
      </c>
    </row>
    <row r="1930" spans="1:4" ht="13.5" x14ac:dyDescent="0.25">
      <c r="A1930" s="636">
        <v>90843</v>
      </c>
      <c r="B1930" s="634" t="s">
        <v>26999</v>
      </c>
      <c r="C1930" s="634" t="s">
        <v>5</v>
      </c>
      <c r="D1930" s="635" t="s">
        <v>42746</v>
      </c>
    </row>
    <row r="1931" spans="1:4" ht="13.5" x14ac:dyDescent="0.25">
      <c r="A1931" s="636">
        <v>90844</v>
      </c>
      <c r="B1931" s="634" t="s">
        <v>27000</v>
      </c>
      <c r="C1931" s="634" t="s">
        <v>5</v>
      </c>
      <c r="D1931" s="635" t="s">
        <v>42747</v>
      </c>
    </row>
    <row r="1932" spans="1:4" ht="13.5" x14ac:dyDescent="0.25">
      <c r="A1932" s="636">
        <v>90845</v>
      </c>
      <c r="B1932" s="634" t="s">
        <v>27001</v>
      </c>
      <c r="C1932" s="634" t="s">
        <v>5</v>
      </c>
      <c r="D1932" s="635" t="s">
        <v>42748</v>
      </c>
    </row>
    <row r="1933" spans="1:4" ht="13.5" x14ac:dyDescent="0.25">
      <c r="A1933" s="636">
        <v>90846</v>
      </c>
      <c r="B1933" s="634" t="s">
        <v>27002</v>
      </c>
      <c r="C1933" s="634" t="s">
        <v>5</v>
      </c>
      <c r="D1933" s="635" t="s">
        <v>42749</v>
      </c>
    </row>
    <row r="1934" spans="1:4" ht="13.5" x14ac:dyDescent="0.25">
      <c r="A1934" s="636">
        <v>90847</v>
      </c>
      <c r="B1934" s="634" t="s">
        <v>27003</v>
      </c>
      <c r="C1934" s="634" t="s">
        <v>5</v>
      </c>
      <c r="D1934" s="635" t="s">
        <v>42750</v>
      </c>
    </row>
    <row r="1935" spans="1:4" ht="13.5" x14ac:dyDescent="0.25">
      <c r="A1935" s="636">
        <v>90848</v>
      </c>
      <c r="B1935" s="634" t="s">
        <v>27004</v>
      </c>
      <c r="C1935" s="634" t="s">
        <v>5</v>
      </c>
      <c r="D1935" s="635" t="s">
        <v>42751</v>
      </c>
    </row>
    <row r="1936" spans="1:4" ht="13.5" x14ac:dyDescent="0.25">
      <c r="A1936" s="636">
        <v>90849</v>
      </c>
      <c r="B1936" s="634" t="s">
        <v>27005</v>
      </c>
      <c r="C1936" s="634" t="s">
        <v>5</v>
      </c>
      <c r="D1936" s="635" t="s">
        <v>42752</v>
      </c>
    </row>
    <row r="1937" spans="1:4" ht="13.5" x14ac:dyDescent="0.25">
      <c r="A1937" s="636">
        <v>90850</v>
      </c>
      <c r="B1937" s="634" t="s">
        <v>27006</v>
      </c>
      <c r="C1937" s="634" t="s">
        <v>5</v>
      </c>
      <c r="D1937" s="635" t="s">
        <v>42753</v>
      </c>
    </row>
    <row r="1938" spans="1:4" ht="13.5" x14ac:dyDescent="0.25">
      <c r="A1938" s="636">
        <v>90851</v>
      </c>
      <c r="B1938" s="634" t="s">
        <v>27007</v>
      </c>
      <c r="C1938" s="634" t="s">
        <v>5</v>
      </c>
      <c r="D1938" s="635" t="s">
        <v>42754</v>
      </c>
    </row>
    <row r="1939" spans="1:4" ht="13.5" x14ac:dyDescent="0.25">
      <c r="A1939" s="636">
        <v>90852</v>
      </c>
      <c r="B1939" s="634" t="s">
        <v>27008</v>
      </c>
      <c r="C1939" s="634" t="s">
        <v>5</v>
      </c>
      <c r="D1939" s="635" t="s">
        <v>42755</v>
      </c>
    </row>
    <row r="1940" spans="1:4" ht="13.5" x14ac:dyDescent="0.25">
      <c r="A1940" s="636">
        <v>91009</v>
      </c>
      <c r="B1940" s="634" t="s">
        <v>27009</v>
      </c>
      <c r="C1940" s="634" t="s">
        <v>5</v>
      </c>
      <c r="D1940" s="635" t="s">
        <v>42756</v>
      </c>
    </row>
    <row r="1941" spans="1:4" ht="13.5" x14ac:dyDescent="0.25">
      <c r="A1941" s="636">
        <v>91010</v>
      </c>
      <c r="B1941" s="634" t="s">
        <v>27010</v>
      </c>
      <c r="C1941" s="634" t="s">
        <v>5</v>
      </c>
      <c r="D1941" s="635" t="s">
        <v>42757</v>
      </c>
    </row>
    <row r="1942" spans="1:4" ht="13.5" x14ac:dyDescent="0.25">
      <c r="A1942" s="636">
        <v>91011</v>
      </c>
      <c r="B1942" s="634" t="s">
        <v>27011</v>
      </c>
      <c r="C1942" s="634" t="s">
        <v>5</v>
      </c>
      <c r="D1942" s="635" t="s">
        <v>42758</v>
      </c>
    </row>
    <row r="1943" spans="1:4" ht="13.5" x14ac:dyDescent="0.25">
      <c r="A1943" s="636">
        <v>91012</v>
      </c>
      <c r="B1943" s="634" t="s">
        <v>27012</v>
      </c>
      <c r="C1943" s="634" t="s">
        <v>5</v>
      </c>
      <c r="D1943" s="635" t="s">
        <v>42759</v>
      </c>
    </row>
    <row r="1944" spans="1:4" ht="13.5" x14ac:dyDescent="0.25">
      <c r="A1944" s="636">
        <v>91013</v>
      </c>
      <c r="B1944" s="634" t="s">
        <v>27013</v>
      </c>
      <c r="C1944" s="634" t="s">
        <v>5</v>
      </c>
      <c r="D1944" s="635" t="s">
        <v>42760</v>
      </c>
    </row>
    <row r="1945" spans="1:4" ht="13.5" x14ac:dyDescent="0.25">
      <c r="A1945" s="636">
        <v>91014</v>
      </c>
      <c r="B1945" s="634" t="s">
        <v>27014</v>
      </c>
      <c r="C1945" s="634" t="s">
        <v>5</v>
      </c>
      <c r="D1945" s="635" t="s">
        <v>42761</v>
      </c>
    </row>
    <row r="1946" spans="1:4" ht="13.5" x14ac:dyDescent="0.25">
      <c r="A1946" s="636">
        <v>91015</v>
      </c>
      <c r="B1946" s="634" t="s">
        <v>27015</v>
      </c>
      <c r="C1946" s="634" t="s">
        <v>5</v>
      </c>
      <c r="D1946" s="635" t="s">
        <v>42762</v>
      </c>
    </row>
    <row r="1947" spans="1:4" ht="13.5" x14ac:dyDescent="0.25">
      <c r="A1947" s="636">
        <v>91016</v>
      </c>
      <c r="B1947" s="634" t="s">
        <v>27016</v>
      </c>
      <c r="C1947" s="634" t="s">
        <v>5</v>
      </c>
      <c r="D1947" s="635" t="s">
        <v>42763</v>
      </c>
    </row>
    <row r="1948" spans="1:4" ht="13.5" x14ac:dyDescent="0.25">
      <c r="A1948" s="636">
        <v>91287</v>
      </c>
      <c r="B1948" s="634" t="s">
        <v>27017</v>
      </c>
      <c r="C1948" s="634" t="s">
        <v>5</v>
      </c>
      <c r="D1948" s="635" t="s">
        <v>42764</v>
      </c>
    </row>
    <row r="1949" spans="1:4" ht="13.5" x14ac:dyDescent="0.25">
      <c r="A1949" s="636">
        <v>91292</v>
      </c>
      <c r="B1949" s="634" t="s">
        <v>42765</v>
      </c>
      <c r="C1949" s="634" t="s">
        <v>5</v>
      </c>
      <c r="D1949" s="635" t="s">
        <v>42766</v>
      </c>
    </row>
    <row r="1950" spans="1:4" ht="13.5" x14ac:dyDescent="0.25">
      <c r="A1950" s="636">
        <v>91295</v>
      </c>
      <c r="B1950" s="634" t="s">
        <v>27018</v>
      </c>
      <c r="C1950" s="634" t="s">
        <v>5</v>
      </c>
      <c r="D1950" s="635" t="s">
        <v>42767</v>
      </c>
    </row>
    <row r="1951" spans="1:4" ht="13.5" x14ac:dyDescent="0.25">
      <c r="A1951" s="636">
        <v>91296</v>
      </c>
      <c r="B1951" s="634" t="s">
        <v>27019</v>
      </c>
      <c r="C1951" s="634" t="s">
        <v>5</v>
      </c>
      <c r="D1951" s="635" t="s">
        <v>42768</v>
      </c>
    </row>
    <row r="1952" spans="1:4" ht="13.5" x14ac:dyDescent="0.25">
      <c r="A1952" s="636">
        <v>91297</v>
      </c>
      <c r="B1952" s="634" t="s">
        <v>27020</v>
      </c>
      <c r="C1952" s="634" t="s">
        <v>5</v>
      </c>
      <c r="D1952" s="635" t="s">
        <v>42769</v>
      </c>
    </row>
    <row r="1953" spans="1:4" ht="13.5" x14ac:dyDescent="0.25">
      <c r="A1953" s="636">
        <v>91298</v>
      </c>
      <c r="B1953" s="634" t="s">
        <v>27021</v>
      </c>
      <c r="C1953" s="634" t="s">
        <v>5</v>
      </c>
      <c r="D1953" s="635" t="s">
        <v>42770</v>
      </c>
    </row>
    <row r="1954" spans="1:4" ht="13.5" x14ac:dyDescent="0.25">
      <c r="A1954" s="636">
        <v>91299</v>
      </c>
      <c r="B1954" s="634" t="s">
        <v>27022</v>
      </c>
      <c r="C1954" s="634" t="s">
        <v>5</v>
      </c>
      <c r="D1954" s="635" t="s">
        <v>42771</v>
      </c>
    </row>
    <row r="1955" spans="1:4" ht="13.5" x14ac:dyDescent="0.25">
      <c r="A1955" s="636">
        <v>91304</v>
      </c>
      <c r="B1955" s="634" t="s">
        <v>27023</v>
      </c>
      <c r="C1955" s="634" t="s">
        <v>5</v>
      </c>
      <c r="D1955" s="635" t="s">
        <v>42772</v>
      </c>
    </row>
    <row r="1956" spans="1:4" ht="13.5" x14ac:dyDescent="0.25">
      <c r="A1956" s="636">
        <v>91305</v>
      </c>
      <c r="B1956" s="634" t="s">
        <v>27024</v>
      </c>
      <c r="C1956" s="634" t="s">
        <v>5</v>
      </c>
      <c r="D1956" s="635" t="s">
        <v>42773</v>
      </c>
    </row>
    <row r="1957" spans="1:4" ht="13.5" x14ac:dyDescent="0.25">
      <c r="A1957" s="636">
        <v>91306</v>
      </c>
      <c r="B1957" s="634" t="s">
        <v>27025</v>
      </c>
      <c r="C1957" s="634" t="s">
        <v>5</v>
      </c>
      <c r="D1957" s="635" t="s">
        <v>42743</v>
      </c>
    </row>
    <row r="1958" spans="1:4" ht="13.5" x14ac:dyDescent="0.25">
      <c r="A1958" s="636">
        <v>91307</v>
      </c>
      <c r="B1958" s="634" t="s">
        <v>27026</v>
      </c>
      <c r="C1958" s="634" t="s">
        <v>5</v>
      </c>
      <c r="D1958" s="635" t="s">
        <v>42774</v>
      </c>
    </row>
    <row r="1959" spans="1:4" ht="13.5" x14ac:dyDescent="0.25">
      <c r="A1959" s="636">
        <v>91312</v>
      </c>
      <c r="B1959" s="634" t="s">
        <v>27027</v>
      </c>
      <c r="C1959" s="634" t="s">
        <v>5</v>
      </c>
      <c r="D1959" s="635" t="s">
        <v>42775</v>
      </c>
    </row>
    <row r="1960" spans="1:4" ht="13.5" x14ac:dyDescent="0.25">
      <c r="A1960" s="636">
        <v>91313</v>
      </c>
      <c r="B1960" s="634" t="s">
        <v>27028</v>
      </c>
      <c r="C1960" s="634" t="s">
        <v>5</v>
      </c>
      <c r="D1960" s="635" t="s">
        <v>42776</v>
      </c>
    </row>
    <row r="1961" spans="1:4" ht="13.5" x14ac:dyDescent="0.25">
      <c r="A1961" s="636">
        <v>91314</v>
      </c>
      <c r="B1961" s="634" t="s">
        <v>27029</v>
      </c>
      <c r="C1961" s="634" t="s">
        <v>5</v>
      </c>
      <c r="D1961" s="635" t="s">
        <v>42777</v>
      </c>
    </row>
    <row r="1962" spans="1:4" ht="13.5" x14ac:dyDescent="0.25">
      <c r="A1962" s="636">
        <v>91315</v>
      </c>
      <c r="B1962" s="634" t="s">
        <v>27030</v>
      </c>
      <c r="C1962" s="634" t="s">
        <v>5</v>
      </c>
      <c r="D1962" s="635" t="s">
        <v>42778</v>
      </c>
    </row>
    <row r="1963" spans="1:4" ht="13.5" x14ac:dyDescent="0.25">
      <c r="A1963" s="636">
        <v>91316</v>
      </c>
      <c r="B1963" s="634" t="s">
        <v>27031</v>
      </c>
      <c r="C1963" s="634" t="s">
        <v>5</v>
      </c>
      <c r="D1963" s="635" t="s">
        <v>42779</v>
      </c>
    </row>
    <row r="1964" spans="1:4" ht="13.5" x14ac:dyDescent="0.25">
      <c r="A1964" s="636">
        <v>91317</v>
      </c>
      <c r="B1964" s="634" t="s">
        <v>27032</v>
      </c>
      <c r="C1964" s="634" t="s">
        <v>5</v>
      </c>
      <c r="D1964" s="635" t="s">
        <v>42780</v>
      </c>
    </row>
    <row r="1965" spans="1:4" ht="13.5" x14ac:dyDescent="0.25">
      <c r="A1965" s="636">
        <v>91318</v>
      </c>
      <c r="B1965" s="634" t="s">
        <v>27033</v>
      </c>
      <c r="C1965" s="634" t="s">
        <v>5</v>
      </c>
      <c r="D1965" s="635" t="s">
        <v>42781</v>
      </c>
    </row>
    <row r="1966" spans="1:4" ht="13.5" x14ac:dyDescent="0.25">
      <c r="A1966" s="636">
        <v>91319</v>
      </c>
      <c r="B1966" s="634" t="s">
        <v>27034</v>
      </c>
      <c r="C1966" s="634" t="s">
        <v>5</v>
      </c>
      <c r="D1966" s="635" t="s">
        <v>42782</v>
      </c>
    </row>
    <row r="1967" spans="1:4" ht="13.5" x14ac:dyDescent="0.25">
      <c r="A1967" s="636">
        <v>91320</v>
      </c>
      <c r="B1967" s="634" t="s">
        <v>27035</v>
      </c>
      <c r="C1967" s="634" t="s">
        <v>5</v>
      </c>
      <c r="D1967" s="635" t="s">
        <v>42783</v>
      </c>
    </row>
    <row r="1968" spans="1:4" ht="13.5" x14ac:dyDescent="0.25">
      <c r="A1968" s="636">
        <v>91321</v>
      </c>
      <c r="B1968" s="634" t="s">
        <v>27036</v>
      </c>
      <c r="C1968" s="634" t="s">
        <v>5</v>
      </c>
      <c r="D1968" s="635" t="s">
        <v>42784</v>
      </c>
    </row>
    <row r="1969" spans="1:4" ht="13.5" x14ac:dyDescent="0.25">
      <c r="A1969" s="636">
        <v>91322</v>
      </c>
      <c r="B1969" s="634" t="s">
        <v>27037</v>
      </c>
      <c r="C1969" s="634" t="s">
        <v>5</v>
      </c>
      <c r="D1969" s="635" t="s">
        <v>42785</v>
      </c>
    </row>
    <row r="1970" spans="1:4" ht="13.5" x14ac:dyDescent="0.25">
      <c r="A1970" s="636">
        <v>91323</v>
      </c>
      <c r="B1970" s="634" t="s">
        <v>27038</v>
      </c>
      <c r="C1970" s="634" t="s">
        <v>5</v>
      </c>
      <c r="D1970" s="635" t="s">
        <v>42786</v>
      </c>
    </row>
    <row r="1971" spans="1:4" ht="13.5" x14ac:dyDescent="0.25">
      <c r="A1971" s="636">
        <v>91324</v>
      </c>
      <c r="B1971" s="634" t="s">
        <v>27039</v>
      </c>
      <c r="C1971" s="634" t="s">
        <v>5</v>
      </c>
      <c r="D1971" s="635" t="s">
        <v>42787</v>
      </c>
    </row>
    <row r="1972" spans="1:4" ht="13.5" x14ac:dyDescent="0.25">
      <c r="A1972" s="636">
        <v>91325</v>
      </c>
      <c r="B1972" s="634" t="s">
        <v>27040</v>
      </c>
      <c r="C1972" s="634" t="s">
        <v>5</v>
      </c>
      <c r="D1972" s="635" t="s">
        <v>42788</v>
      </c>
    </row>
    <row r="1973" spans="1:4" ht="13.5" x14ac:dyDescent="0.25">
      <c r="A1973" s="636">
        <v>91326</v>
      </c>
      <c r="B1973" s="634" t="s">
        <v>27041</v>
      </c>
      <c r="C1973" s="634" t="s">
        <v>5</v>
      </c>
      <c r="D1973" s="635" t="s">
        <v>42789</v>
      </c>
    </row>
    <row r="1974" spans="1:4" ht="13.5" x14ac:dyDescent="0.25">
      <c r="A1974" s="636">
        <v>91327</v>
      </c>
      <c r="B1974" s="634" t="s">
        <v>27042</v>
      </c>
      <c r="C1974" s="634" t="s">
        <v>5</v>
      </c>
      <c r="D1974" s="635" t="s">
        <v>42790</v>
      </c>
    </row>
    <row r="1975" spans="1:4" ht="13.5" x14ac:dyDescent="0.25">
      <c r="A1975" s="636">
        <v>91328</v>
      </c>
      <c r="B1975" s="634" t="s">
        <v>27043</v>
      </c>
      <c r="C1975" s="634" t="s">
        <v>5</v>
      </c>
      <c r="D1975" s="635" t="s">
        <v>42791</v>
      </c>
    </row>
    <row r="1976" spans="1:4" ht="13.5" x14ac:dyDescent="0.25">
      <c r="A1976" s="636">
        <v>91329</v>
      </c>
      <c r="B1976" s="634" t="s">
        <v>27044</v>
      </c>
      <c r="C1976" s="634" t="s">
        <v>5</v>
      </c>
      <c r="D1976" s="635" t="s">
        <v>30249</v>
      </c>
    </row>
    <row r="1977" spans="1:4" ht="13.5" x14ac:dyDescent="0.25">
      <c r="A1977" s="636">
        <v>91330</v>
      </c>
      <c r="B1977" s="634" t="s">
        <v>27045</v>
      </c>
      <c r="C1977" s="634" t="s">
        <v>5</v>
      </c>
      <c r="D1977" s="635" t="s">
        <v>42792</v>
      </c>
    </row>
    <row r="1978" spans="1:4" ht="13.5" x14ac:dyDescent="0.25">
      <c r="A1978" s="636">
        <v>91331</v>
      </c>
      <c r="B1978" s="634" t="s">
        <v>27046</v>
      </c>
      <c r="C1978" s="634" t="s">
        <v>5</v>
      </c>
      <c r="D1978" s="635" t="s">
        <v>42793</v>
      </c>
    </row>
    <row r="1979" spans="1:4" ht="13.5" x14ac:dyDescent="0.25">
      <c r="A1979" s="636">
        <v>91332</v>
      </c>
      <c r="B1979" s="634" t="s">
        <v>27047</v>
      </c>
      <c r="C1979" s="634" t="s">
        <v>5</v>
      </c>
      <c r="D1979" s="635" t="s">
        <v>42794</v>
      </c>
    </row>
    <row r="1980" spans="1:4" ht="13.5" x14ac:dyDescent="0.25">
      <c r="A1980" s="636">
        <v>91333</v>
      </c>
      <c r="B1980" s="634" t="s">
        <v>27048</v>
      </c>
      <c r="C1980" s="634" t="s">
        <v>5</v>
      </c>
      <c r="D1980" s="635" t="s">
        <v>42795</v>
      </c>
    </row>
    <row r="1981" spans="1:4" ht="13.5" x14ac:dyDescent="0.25">
      <c r="A1981" s="636">
        <v>91334</v>
      </c>
      <c r="B1981" s="634" t="s">
        <v>27049</v>
      </c>
      <c r="C1981" s="634" t="s">
        <v>5</v>
      </c>
      <c r="D1981" s="635" t="s">
        <v>42796</v>
      </c>
    </row>
    <row r="1982" spans="1:4" ht="13.5" x14ac:dyDescent="0.25">
      <c r="A1982" s="636">
        <v>91335</v>
      </c>
      <c r="B1982" s="634" t="s">
        <v>27050</v>
      </c>
      <c r="C1982" s="634" t="s">
        <v>5</v>
      </c>
      <c r="D1982" s="635" t="s">
        <v>42797</v>
      </c>
    </row>
    <row r="1983" spans="1:4" ht="13.5" x14ac:dyDescent="0.25">
      <c r="A1983" s="636">
        <v>91336</v>
      </c>
      <c r="B1983" s="634" t="s">
        <v>27051</v>
      </c>
      <c r="C1983" s="634" t="s">
        <v>5</v>
      </c>
      <c r="D1983" s="635" t="s">
        <v>42798</v>
      </c>
    </row>
    <row r="1984" spans="1:4" ht="13.5" x14ac:dyDescent="0.25">
      <c r="A1984" s="636">
        <v>91337</v>
      </c>
      <c r="B1984" s="634" t="s">
        <v>27052</v>
      </c>
      <c r="C1984" s="634" t="s">
        <v>5</v>
      </c>
      <c r="D1984" s="635" t="s">
        <v>42799</v>
      </c>
    </row>
    <row r="1985" spans="1:4" ht="13.5" x14ac:dyDescent="0.25">
      <c r="A1985" s="636">
        <v>100659</v>
      </c>
      <c r="B1985" s="634" t="s">
        <v>27053</v>
      </c>
      <c r="C1985" s="634" t="s">
        <v>4</v>
      </c>
      <c r="D1985" s="635" t="s">
        <v>29243</v>
      </c>
    </row>
    <row r="1986" spans="1:4" ht="13.5" x14ac:dyDescent="0.25">
      <c r="A1986" s="636">
        <v>100660</v>
      </c>
      <c r="B1986" s="634" t="s">
        <v>27054</v>
      </c>
      <c r="C1986" s="634" t="s">
        <v>4</v>
      </c>
      <c r="D1986" s="635" t="s">
        <v>42800</v>
      </c>
    </row>
    <row r="1987" spans="1:4" ht="13.5" x14ac:dyDescent="0.25">
      <c r="A1987" s="636">
        <v>100675</v>
      </c>
      <c r="B1987" s="634" t="s">
        <v>27055</v>
      </c>
      <c r="C1987" s="634" t="s">
        <v>5</v>
      </c>
      <c r="D1987" s="635" t="s">
        <v>42801</v>
      </c>
    </row>
    <row r="1988" spans="1:4" ht="13.5" x14ac:dyDescent="0.25">
      <c r="A1988" s="636">
        <v>100676</v>
      </c>
      <c r="B1988" s="634" t="s">
        <v>27056</v>
      </c>
      <c r="C1988" s="634" t="s">
        <v>5</v>
      </c>
      <c r="D1988" s="635" t="s">
        <v>42802</v>
      </c>
    </row>
    <row r="1989" spans="1:4" ht="13.5" x14ac:dyDescent="0.25">
      <c r="A1989" s="636">
        <v>100678</v>
      </c>
      <c r="B1989" s="634" t="s">
        <v>27057</v>
      </c>
      <c r="C1989" s="634" t="s">
        <v>5</v>
      </c>
      <c r="D1989" s="635" t="s">
        <v>42803</v>
      </c>
    </row>
    <row r="1990" spans="1:4" ht="13.5" x14ac:dyDescent="0.25">
      <c r="A1990" s="636">
        <v>100679</v>
      </c>
      <c r="B1990" s="634" t="s">
        <v>27058</v>
      </c>
      <c r="C1990" s="634" t="s">
        <v>5</v>
      </c>
      <c r="D1990" s="635" t="s">
        <v>42804</v>
      </c>
    </row>
    <row r="1991" spans="1:4" ht="13.5" x14ac:dyDescent="0.25">
      <c r="A1991" s="636">
        <v>100680</v>
      </c>
      <c r="B1991" s="634" t="s">
        <v>27059</v>
      </c>
      <c r="C1991" s="634" t="s">
        <v>5</v>
      </c>
      <c r="D1991" s="635" t="s">
        <v>42805</v>
      </c>
    </row>
    <row r="1992" spans="1:4" ht="13.5" x14ac:dyDescent="0.25">
      <c r="A1992" s="636">
        <v>100681</v>
      </c>
      <c r="B1992" s="634" t="s">
        <v>27060</v>
      </c>
      <c r="C1992" s="634" t="s">
        <v>5</v>
      </c>
      <c r="D1992" s="635" t="s">
        <v>42806</v>
      </c>
    </row>
    <row r="1993" spans="1:4" ht="13.5" x14ac:dyDescent="0.25">
      <c r="A1993" s="636">
        <v>100682</v>
      </c>
      <c r="B1993" s="634" t="s">
        <v>27061</v>
      </c>
      <c r="C1993" s="634" t="s">
        <v>5</v>
      </c>
      <c r="D1993" s="635" t="s">
        <v>42807</v>
      </c>
    </row>
    <row r="1994" spans="1:4" ht="13.5" x14ac:dyDescent="0.25">
      <c r="A1994" s="636">
        <v>100683</v>
      </c>
      <c r="B1994" s="634" t="s">
        <v>27062</v>
      </c>
      <c r="C1994" s="634" t="s">
        <v>5</v>
      </c>
      <c r="D1994" s="635" t="s">
        <v>42808</v>
      </c>
    </row>
    <row r="1995" spans="1:4" ht="13.5" x14ac:dyDescent="0.25">
      <c r="A1995" s="636">
        <v>100684</v>
      </c>
      <c r="B1995" s="634" t="s">
        <v>27063</v>
      </c>
      <c r="C1995" s="634" t="s">
        <v>5</v>
      </c>
      <c r="D1995" s="635" t="s">
        <v>42809</v>
      </c>
    </row>
    <row r="1996" spans="1:4" ht="13.5" x14ac:dyDescent="0.25">
      <c r="A1996" s="636">
        <v>100685</v>
      </c>
      <c r="B1996" s="634" t="s">
        <v>27064</v>
      </c>
      <c r="C1996" s="634" t="s">
        <v>5</v>
      </c>
      <c r="D1996" s="635" t="s">
        <v>42810</v>
      </c>
    </row>
    <row r="1997" spans="1:4" ht="13.5" x14ac:dyDescent="0.25">
      <c r="A1997" s="636">
        <v>100686</v>
      </c>
      <c r="B1997" s="634" t="s">
        <v>27065</v>
      </c>
      <c r="C1997" s="634" t="s">
        <v>5</v>
      </c>
      <c r="D1997" s="635" t="s">
        <v>42811</v>
      </c>
    </row>
    <row r="1998" spans="1:4" ht="13.5" x14ac:dyDescent="0.25">
      <c r="A1998" s="636">
        <v>100687</v>
      </c>
      <c r="B1998" s="634" t="s">
        <v>27066</v>
      </c>
      <c r="C1998" s="634" t="s">
        <v>5</v>
      </c>
      <c r="D1998" s="635" t="s">
        <v>42812</v>
      </c>
    </row>
    <row r="1999" spans="1:4" ht="13.5" x14ac:dyDescent="0.25">
      <c r="A1999" s="636">
        <v>100688</v>
      </c>
      <c r="B1999" s="634" t="s">
        <v>27067</v>
      </c>
      <c r="C1999" s="634" t="s">
        <v>5</v>
      </c>
      <c r="D1999" s="635" t="s">
        <v>42813</v>
      </c>
    </row>
    <row r="2000" spans="1:4" ht="13.5" x14ac:dyDescent="0.25">
      <c r="A2000" s="636">
        <v>100689</v>
      </c>
      <c r="B2000" s="634" t="s">
        <v>27068</v>
      </c>
      <c r="C2000" s="634" t="s">
        <v>5</v>
      </c>
      <c r="D2000" s="635" t="s">
        <v>42814</v>
      </c>
    </row>
    <row r="2001" spans="1:4" ht="13.5" x14ac:dyDescent="0.25">
      <c r="A2001" s="636">
        <v>100690</v>
      </c>
      <c r="B2001" s="634" t="s">
        <v>27069</v>
      </c>
      <c r="C2001" s="634" t="s">
        <v>5</v>
      </c>
      <c r="D2001" s="635" t="s">
        <v>42815</v>
      </c>
    </row>
    <row r="2002" spans="1:4" ht="13.5" x14ac:dyDescent="0.25">
      <c r="A2002" s="636">
        <v>100691</v>
      </c>
      <c r="B2002" s="634" t="s">
        <v>27070</v>
      </c>
      <c r="C2002" s="634" t="s">
        <v>5</v>
      </c>
      <c r="D2002" s="635" t="s">
        <v>42816</v>
      </c>
    </row>
    <row r="2003" spans="1:4" ht="13.5" x14ac:dyDescent="0.25">
      <c r="A2003" s="636">
        <v>100692</v>
      </c>
      <c r="B2003" s="634" t="s">
        <v>27071</v>
      </c>
      <c r="C2003" s="634" t="s">
        <v>5</v>
      </c>
      <c r="D2003" s="635" t="s">
        <v>42817</v>
      </c>
    </row>
    <row r="2004" spans="1:4" ht="13.5" x14ac:dyDescent="0.25">
      <c r="A2004" s="636">
        <v>100693</v>
      </c>
      <c r="B2004" s="634" t="s">
        <v>27072</v>
      </c>
      <c r="C2004" s="634" t="s">
        <v>5</v>
      </c>
      <c r="D2004" s="635" t="s">
        <v>42818</v>
      </c>
    </row>
    <row r="2005" spans="1:4" ht="13.5" x14ac:dyDescent="0.25">
      <c r="A2005" s="636">
        <v>100694</v>
      </c>
      <c r="B2005" s="634" t="s">
        <v>27073</v>
      </c>
      <c r="C2005" s="634" t="s">
        <v>5</v>
      </c>
      <c r="D2005" s="635" t="s">
        <v>42819</v>
      </c>
    </row>
    <row r="2006" spans="1:4" ht="13.5" x14ac:dyDescent="0.25">
      <c r="A2006" s="636">
        <v>100695</v>
      </c>
      <c r="B2006" s="634" t="s">
        <v>27074</v>
      </c>
      <c r="C2006" s="634" t="s">
        <v>5</v>
      </c>
      <c r="D2006" s="635" t="s">
        <v>30163</v>
      </c>
    </row>
    <row r="2007" spans="1:4" ht="13.5" x14ac:dyDescent="0.25">
      <c r="A2007" s="636">
        <v>100696</v>
      </c>
      <c r="B2007" s="634" t="s">
        <v>27075</v>
      </c>
      <c r="C2007" s="634" t="s">
        <v>5</v>
      </c>
      <c r="D2007" s="635" t="s">
        <v>42820</v>
      </c>
    </row>
    <row r="2008" spans="1:4" ht="13.5" x14ac:dyDescent="0.25">
      <c r="A2008" s="636">
        <v>100697</v>
      </c>
      <c r="B2008" s="634" t="s">
        <v>27076</v>
      </c>
      <c r="C2008" s="634" t="s">
        <v>5</v>
      </c>
      <c r="D2008" s="635" t="s">
        <v>42821</v>
      </c>
    </row>
    <row r="2009" spans="1:4" ht="13.5" x14ac:dyDescent="0.25">
      <c r="A2009" s="636">
        <v>100698</v>
      </c>
      <c r="B2009" s="634" t="s">
        <v>27077</v>
      </c>
      <c r="C2009" s="634" t="s">
        <v>5</v>
      </c>
      <c r="D2009" s="635" t="s">
        <v>42822</v>
      </c>
    </row>
    <row r="2010" spans="1:4" ht="13.5" x14ac:dyDescent="0.25">
      <c r="A2010" s="636">
        <v>100699</v>
      </c>
      <c r="B2010" s="634" t="s">
        <v>27078</v>
      </c>
      <c r="C2010" s="634" t="s">
        <v>5</v>
      </c>
      <c r="D2010" s="635" t="s">
        <v>42823</v>
      </c>
    </row>
    <row r="2011" spans="1:4" ht="13.5" x14ac:dyDescent="0.25">
      <c r="A2011" s="636">
        <v>100700</v>
      </c>
      <c r="B2011" s="634" t="s">
        <v>27079</v>
      </c>
      <c r="C2011" s="634" t="s">
        <v>5</v>
      </c>
      <c r="D2011" s="635" t="s">
        <v>42824</v>
      </c>
    </row>
    <row r="2012" spans="1:4" ht="13.5" x14ac:dyDescent="0.25">
      <c r="A2012" s="636">
        <v>100712</v>
      </c>
      <c r="B2012" s="634" t="s">
        <v>27080</v>
      </c>
      <c r="C2012" s="634" t="s">
        <v>5</v>
      </c>
      <c r="D2012" s="635" t="s">
        <v>42825</v>
      </c>
    </row>
    <row r="2013" spans="1:4" ht="13.5" x14ac:dyDescent="0.25">
      <c r="A2013" s="636">
        <v>100665</v>
      </c>
      <c r="B2013" s="634" t="s">
        <v>27081</v>
      </c>
      <c r="C2013" s="634" t="s">
        <v>3</v>
      </c>
      <c r="D2013" s="635" t="s">
        <v>42826</v>
      </c>
    </row>
    <row r="2014" spans="1:4" ht="13.5" x14ac:dyDescent="0.25">
      <c r="A2014" s="636">
        <v>100666</v>
      </c>
      <c r="B2014" s="634" t="s">
        <v>27082</v>
      </c>
      <c r="C2014" s="634" t="s">
        <v>3</v>
      </c>
      <c r="D2014" s="635" t="s">
        <v>42827</v>
      </c>
    </row>
    <row r="2015" spans="1:4" ht="13.5" x14ac:dyDescent="0.25">
      <c r="A2015" s="636">
        <v>100667</v>
      </c>
      <c r="B2015" s="634" t="s">
        <v>27083</v>
      </c>
      <c r="C2015" s="634" t="s">
        <v>3</v>
      </c>
      <c r="D2015" s="635" t="s">
        <v>42828</v>
      </c>
    </row>
    <row r="2016" spans="1:4" ht="13.5" x14ac:dyDescent="0.25">
      <c r="A2016" s="636">
        <v>100668</v>
      </c>
      <c r="B2016" s="634" t="s">
        <v>27084</v>
      </c>
      <c r="C2016" s="634" t="s">
        <v>3</v>
      </c>
      <c r="D2016" s="635" t="s">
        <v>42829</v>
      </c>
    </row>
    <row r="2017" spans="1:4" ht="13.5" x14ac:dyDescent="0.25">
      <c r="A2017" s="636">
        <v>100669</v>
      </c>
      <c r="B2017" s="634" t="s">
        <v>27085</v>
      </c>
      <c r="C2017" s="634" t="s">
        <v>3</v>
      </c>
      <c r="D2017" s="635" t="s">
        <v>42830</v>
      </c>
    </row>
    <row r="2018" spans="1:4" ht="13.5" x14ac:dyDescent="0.25">
      <c r="A2018" s="636">
        <v>100670</v>
      </c>
      <c r="B2018" s="634" t="s">
        <v>27086</v>
      </c>
      <c r="C2018" s="634" t="s">
        <v>3</v>
      </c>
      <c r="D2018" s="635" t="s">
        <v>42831</v>
      </c>
    </row>
    <row r="2019" spans="1:4" ht="13.5" x14ac:dyDescent="0.25">
      <c r="A2019" s="636">
        <v>100671</v>
      </c>
      <c r="B2019" s="634" t="s">
        <v>27087</v>
      </c>
      <c r="C2019" s="634" t="s">
        <v>3</v>
      </c>
      <c r="D2019" s="635" t="s">
        <v>42832</v>
      </c>
    </row>
    <row r="2020" spans="1:4" ht="13.5" x14ac:dyDescent="0.25">
      <c r="A2020" s="636">
        <v>100672</v>
      </c>
      <c r="B2020" s="634" t="s">
        <v>27088</v>
      </c>
      <c r="C2020" s="634" t="s">
        <v>3</v>
      </c>
      <c r="D2020" s="635" t="s">
        <v>42833</v>
      </c>
    </row>
    <row r="2021" spans="1:4" ht="13.5" x14ac:dyDescent="0.25">
      <c r="A2021" s="636">
        <v>100701</v>
      </c>
      <c r="B2021" s="634" t="s">
        <v>27089</v>
      </c>
      <c r="C2021" s="634" t="s">
        <v>3</v>
      </c>
      <c r="D2021" s="635" t="s">
        <v>42834</v>
      </c>
    </row>
    <row r="2022" spans="1:4" ht="13.5" x14ac:dyDescent="0.25">
      <c r="A2022" s="636">
        <v>94559</v>
      </c>
      <c r="B2022" s="634" t="s">
        <v>27090</v>
      </c>
      <c r="C2022" s="634" t="s">
        <v>3</v>
      </c>
      <c r="D2022" s="635" t="s">
        <v>42835</v>
      </c>
    </row>
    <row r="2023" spans="1:4" ht="13.5" x14ac:dyDescent="0.25">
      <c r="A2023" s="636">
        <v>94562</v>
      </c>
      <c r="B2023" s="634" t="s">
        <v>27091</v>
      </c>
      <c r="C2023" s="634" t="s">
        <v>3</v>
      </c>
      <c r="D2023" s="635" t="s">
        <v>42836</v>
      </c>
    </row>
    <row r="2024" spans="1:4" ht="13.5" x14ac:dyDescent="0.25">
      <c r="A2024" s="636">
        <v>94587</v>
      </c>
      <c r="B2024" s="634" t="s">
        <v>27092</v>
      </c>
      <c r="C2024" s="634" t="s">
        <v>4</v>
      </c>
      <c r="D2024" s="635" t="s">
        <v>42837</v>
      </c>
    </row>
    <row r="2025" spans="1:4" ht="13.5" x14ac:dyDescent="0.25">
      <c r="A2025" s="636">
        <v>94588</v>
      </c>
      <c r="B2025" s="634" t="s">
        <v>27093</v>
      </c>
      <c r="C2025" s="634" t="s">
        <v>4</v>
      </c>
      <c r="D2025" s="635" t="s">
        <v>42838</v>
      </c>
    </row>
    <row r="2026" spans="1:4" ht="13.5" x14ac:dyDescent="0.25">
      <c r="A2026" s="636">
        <v>99837</v>
      </c>
      <c r="B2026" s="634" t="s">
        <v>23715</v>
      </c>
      <c r="C2026" s="634" t="s">
        <v>4</v>
      </c>
      <c r="D2026" s="635" t="s">
        <v>42839</v>
      </c>
    </row>
    <row r="2027" spans="1:4" ht="13.5" x14ac:dyDescent="0.25">
      <c r="A2027" s="636">
        <v>99839</v>
      </c>
      <c r="B2027" s="634" t="s">
        <v>23716</v>
      </c>
      <c r="C2027" s="634" t="s">
        <v>4</v>
      </c>
      <c r="D2027" s="635" t="s">
        <v>42840</v>
      </c>
    </row>
    <row r="2028" spans="1:4" ht="13.5" x14ac:dyDescent="0.25">
      <c r="A2028" s="636">
        <v>99841</v>
      </c>
      <c r="B2028" s="634" t="s">
        <v>23717</v>
      </c>
      <c r="C2028" s="634" t="s">
        <v>4</v>
      </c>
      <c r="D2028" s="635" t="s">
        <v>42841</v>
      </c>
    </row>
    <row r="2029" spans="1:4" ht="13.5" x14ac:dyDescent="0.25">
      <c r="A2029" s="636">
        <v>99855</v>
      </c>
      <c r="B2029" s="634" t="s">
        <v>23718</v>
      </c>
      <c r="C2029" s="634" t="s">
        <v>4</v>
      </c>
      <c r="D2029" s="635" t="s">
        <v>42842</v>
      </c>
    </row>
    <row r="2030" spans="1:4" ht="13.5" x14ac:dyDescent="0.25">
      <c r="A2030" s="636">
        <v>99857</v>
      </c>
      <c r="B2030" s="634" t="s">
        <v>23719</v>
      </c>
      <c r="C2030" s="634" t="s">
        <v>4</v>
      </c>
      <c r="D2030" s="635" t="s">
        <v>30880</v>
      </c>
    </row>
    <row r="2031" spans="1:4" ht="13.5" x14ac:dyDescent="0.25">
      <c r="A2031" s="636">
        <v>99861</v>
      </c>
      <c r="B2031" s="634" t="s">
        <v>23720</v>
      </c>
      <c r="C2031" s="634" t="s">
        <v>3</v>
      </c>
      <c r="D2031" s="635" t="s">
        <v>42843</v>
      </c>
    </row>
    <row r="2032" spans="1:4" ht="13.5" x14ac:dyDescent="0.25">
      <c r="A2032" s="636">
        <v>99862</v>
      </c>
      <c r="B2032" s="634" t="s">
        <v>23721</v>
      </c>
      <c r="C2032" s="634" t="s">
        <v>3</v>
      </c>
      <c r="D2032" s="635" t="s">
        <v>42844</v>
      </c>
    </row>
    <row r="2033" spans="1:4" ht="13.5" x14ac:dyDescent="0.25">
      <c r="A2033" s="636">
        <v>90838</v>
      </c>
      <c r="B2033" s="634" t="s">
        <v>27094</v>
      </c>
      <c r="C2033" s="634" t="s">
        <v>5</v>
      </c>
      <c r="D2033" s="635" t="s">
        <v>42845</v>
      </c>
    </row>
    <row r="2034" spans="1:4" ht="13.5" x14ac:dyDescent="0.25">
      <c r="A2034" s="636">
        <v>91338</v>
      </c>
      <c r="B2034" s="634" t="s">
        <v>27095</v>
      </c>
      <c r="C2034" s="634" t="s">
        <v>3</v>
      </c>
      <c r="D2034" s="635" t="s">
        <v>42846</v>
      </c>
    </row>
    <row r="2035" spans="1:4" ht="13.5" x14ac:dyDescent="0.25">
      <c r="A2035" s="636">
        <v>91341</v>
      </c>
      <c r="B2035" s="634" t="s">
        <v>27096</v>
      </c>
      <c r="C2035" s="634" t="s">
        <v>3</v>
      </c>
      <c r="D2035" s="635" t="s">
        <v>42847</v>
      </c>
    </row>
    <row r="2036" spans="1:4" ht="13.5" x14ac:dyDescent="0.25">
      <c r="A2036" s="636">
        <v>94805</v>
      </c>
      <c r="B2036" s="634" t="s">
        <v>27097</v>
      </c>
      <c r="C2036" s="634" t="s">
        <v>5</v>
      </c>
      <c r="D2036" s="635" t="s">
        <v>42848</v>
      </c>
    </row>
    <row r="2037" spans="1:4" ht="13.5" x14ac:dyDescent="0.25">
      <c r="A2037" s="636">
        <v>94806</v>
      </c>
      <c r="B2037" s="634" t="s">
        <v>27098</v>
      </c>
      <c r="C2037" s="634" t="s">
        <v>5</v>
      </c>
      <c r="D2037" s="635" t="s">
        <v>42849</v>
      </c>
    </row>
    <row r="2038" spans="1:4" ht="13.5" x14ac:dyDescent="0.25">
      <c r="A2038" s="636">
        <v>94807</v>
      </c>
      <c r="B2038" s="634" t="s">
        <v>27099</v>
      </c>
      <c r="C2038" s="634" t="s">
        <v>5</v>
      </c>
      <c r="D2038" s="635" t="s">
        <v>42850</v>
      </c>
    </row>
    <row r="2039" spans="1:4" ht="13.5" x14ac:dyDescent="0.25">
      <c r="A2039" s="636">
        <v>100702</v>
      </c>
      <c r="B2039" s="634" t="s">
        <v>27100</v>
      </c>
      <c r="C2039" s="634" t="s">
        <v>3</v>
      </c>
      <c r="D2039" s="635" t="s">
        <v>42851</v>
      </c>
    </row>
    <row r="2040" spans="1:4" ht="13.5" x14ac:dyDescent="0.25">
      <c r="A2040" s="636">
        <v>102188</v>
      </c>
      <c r="B2040" s="634" t="s">
        <v>28639</v>
      </c>
      <c r="C2040" s="634" t="s">
        <v>5</v>
      </c>
      <c r="D2040" s="635" t="s">
        <v>42852</v>
      </c>
    </row>
    <row r="2041" spans="1:4" ht="13.5" x14ac:dyDescent="0.25">
      <c r="A2041" s="636">
        <v>102189</v>
      </c>
      <c r="B2041" s="634" t="s">
        <v>28640</v>
      </c>
      <c r="C2041" s="634" t="s">
        <v>5</v>
      </c>
      <c r="D2041" s="635" t="s">
        <v>42853</v>
      </c>
    </row>
    <row r="2042" spans="1:4" ht="13.5" x14ac:dyDescent="0.25">
      <c r="A2042" s="636">
        <v>100703</v>
      </c>
      <c r="B2042" s="634" t="s">
        <v>27101</v>
      </c>
      <c r="C2042" s="634" t="s">
        <v>5</v>
      </c>
      <c r="D2042" s="635" t="s">
        <v>42854</v>
      </c>
    </row>
    <row r="2043" spans="1:4" ht="13.5" x14ac:dyDescent="0.25">
      <c r="A2043" s="636">
        <v>100704</v>
      </c>
      <c r="B2043" s="634" t="s">
        <v>27102</v>
      </c>
      <c r="C2043" s="634" t="s">
        <v>5</v>
      </c>
      <c r="D2043" s="635" t="s">
        <v>42855</v>
      </c>
    </row>
    <row r="2044" spans="1:4" ht="13.5" x14ac:dyDescent="0.25">
      <c r="A2044" s="636">
        <v>100705</v>
      </c>
      <c r="B2044" s="634" t="s">
        <v>27103</v>
      </c>
      <c r="C2044" s="634" t="s">
        <v>5</v>
      </c>
      <c r="D2044" s="635" t="s">
        <v>42856</v>
      </c>
    </row>
    <row r="2045" spans="1:4" ht="13.5" x14ac:dyDescent="0.25">
      <c r="A2045" s="636">
        <v>100706</v>
      </c>
      <c r="B2045" s="634" t="s">
        <v>27104</v>
      </c>
      <c r="C2045" s="634" t="s">
        <v>5</v>
      </c>
      <c r="D2045" s="635" t="s">
        <v>42857</v>
      </c>
    </row>
    <row r="2046" spans="1:4" ht="13.5" x14ac:dyDescent="0.25">
      <c r="A2046" s="636">
        <v>100707</v>
      </c>
      <c r="B2046" s="634" t="s">
        <v>27105</v>
      </c>
      <c r="C2046" s="634" t="s">
        <v>5</v>
      </c>
      <c r="D2046" s="635" t="s">
        <v>42858</v>
      </c>
    </row>
    <row r="2047" spans="1:4" ht="13.5" x14ac:dyDescent="0.25">
      <c r="A2047" s="636">
        <v>100708</v>
      </c>
      <c r="B2047" s="634" t="s">
        <v>27106</v>
      </c>
      <c r="C2047" s="634" t="s">
        <v>5</v>
      </c>
      <c r="D2047" s="635" t="s">
        <v>42859</v>
      </c>
    </row>
    <row r="2048" spans="1:4" ht="13.5" x14ac:dyDescent="0.25">
      <c r="A2048" s="636">
        <v>100709</v>
      </c>
      <c r="B2048" s="634" t="s">
        <v>27107</v>
      </c>
      <c r="C2048" s="634" t="s">
        <v>5</v>
      </c>
      <c r="D2048" s="635" t="s">
        <v>42860</v>
      </c>
    </row>
    <row r="2049" spans="1:4" ht="13.5" x14ac:dyDescent="0.25">
      <c r="A2049" s="636">
        <v>100710</v>
      </c>
      <c r="B2049" s="634" t="s">
        <v>27108</v>
      </c>
      <c r="C2049" s="634" t="s">
        <v>5</v>
      </c>
      <c r="D2049" s="635" t="s">
        <v>42861</v>
      </c>
    </row>
    <row r="2050" spans="1:4" ht="13.5" x14ac:dyDescent="0.25">
      <c r="A2050" s="636">
        <v>102151</v>
      </c>
      <c r="B2050" s="634" t="s">
        <v>28641</v>
      </c>
      <c r="C2050" s="634" t="s">
        <v>3</v>
      </c>
      <c r="D2050" s="635" t="s">
        <v>42862</v>
      </c>
    </row>
    <row r="2051" spans="1:4" ht="13.5" x14ac:dyDescent="0.25">
      <c r="A2051" s="636">
        <v>102152</v>
      </c>
      <c r="B2051" s="634" t="s">
        <v>28642</v>
      </c>
      <c r="C2051" s="634" t="s">
        <v>3</v>
      </c>
      <c r="D2051" s="635" t="s">
        <v>41686</v>
      </c>
    </row>
    <row r="2052" spans="1:4" ht="13.5" x14ac:dyDescent="0.25">
      <c r="A2052" s="636">
        <v>102153</v>
      </c>
      <c r="B2052" s="634" t="s">
        <v>28643</v>
      </c>
      <c r="C2052" s="634" t="s">
        <v>3</v>
      </c>
      <c r="D2052" s="635" t="s">
        <v>42863</v>
      </c>
    </row>
    <row r="2053" spans="1:4" ht="13.5" x14ac:dyDescent="0.25">
      <c r="A2053" s="636">
        <v>102154</v>
      </c>
      <c r="B2053" s="634" t="s">
        <v>28644</v>
      </c>
      <c r="C2053" s="634" t="s">
        <v>3</v>
      </c>
      <c r="D2053" s="635" t="s">
        <v>42864</v>
      </c>
    </row>
    <row r="2054" spans="1:4" ht="13.5" x14ac:dyDescent="0.25">
      <c r="A2054" s="636">
        <v>102155</v>
      </c>
      <c r="B2054" s="634" t="s">
        <v>28645</v>
      </c>
      <c r="C2054" s="634" t="s">
        <v>3</v>
      </c>
      <c r="D2054" s="635" t="s">
        <v>42865</v>
      </c>
    </row>
    <row r="2055" spans="1:4" ht="13.5" x14ac:dyDescent="0.25">
      <c r="A2055" s="636">
        <v>102156</v>
      </c>
      <c r="B2055" s="634" t="s">
        <v>28646</v>
      </c>
      <c r="C2055" s="634" t="s">
        <v>3</v>
      </c>
      <c r="D2055" s="635" t="s">
        <v>42866</v>
      </c>
    </row>
    <row r="2056" spans="1:4" ht="13.5" x14ac:dyDescent="0.25">
      <c r="A2056" s="636">
        <v>102157</v>
      </c>
      <c r="B2056" s="634" t="s">
        <v>28647</v>
      </c>
      <c r="C2056" s="634" t="s">
        <v>3</v>
      </c>
      <c r="D2056" s="635" t="s">
        <v>42867</v>
      </c>
    </row>
    <row r="2057" spans="1:4" ht="13.5" x14ac:dyDescent="0.25">
      <c r="A2057" s="636">
        <v>102158</v>
      </c>
      <c r="B2057" s="634" t="s">
        <v>28648</v>
      </c>
      <c r="C2057" s="634" t="s">
        <v>3</v>
      </c>
      <c r="D2057" s="635" t="s">
        <v>42868</v>
      </c>
    </row>
    <row r="2058" spans="1:4" ht="13.5" x14ac:dyDescent="0.25">
      <c r="A2058" s="636">
        <v>102159</v>
      </c>
      <c r="B2058" s="634" t="s">
        <v>28649</v>
      </c>
      <c r="C2058" s="634" t="s">
        <v>3</v>
      </c>
      <c r="D2058" s="635" t="s">
        <v>42869</v>
      </c>
    </row>
    <row r="2059" spans="1:4" ht="13.5" x14ac:dyDescent="0.25">
      <c r="A2059" s="636">
        <v>102160</v>
      </c>
      <c r="B2059" s="634" t="s">
        <v>28650</v>
      </c>
      <c r="C2059" s="634" t="s">
        <v>3</v>
      </c>
      <c r="D2059" s="635" t="s">
        <v>42870</v>
      </c>
    </row>
    <row r="2060" spans="1:4" ht="13.5" x14ac:dyDescent="0.25">
      <c r="A2060" s="636">
        <v>102161</v>
      </c>
      <c r="B2060" s="634" t="s">
        <v>28651</v>
      </c>
      <c r="C2060" s="634" t="s">
        <v>3</v>
      </c>
      <c r="D2060" s="635" t="s">
        <v>42871</v>
      </c>
    </row>
    <row r="2061" spans="1:4" ht="13.5" x14ac:dyDescent="0.25">
      <c r="A2061" s="636">
        <v>102162</v>
      </c>
      <c r="B2061" s="634" t="s">
        <v>28652</v>
      </c>
      <c r="C2061" s="634" t="s">
        <v>3</v>
      </c>
      <c r="D2061" s="635" t="s">
        <v>42872</v>
      </c>
    </row>
    <row r="2062" spans="1:4" ht="13.5" x14ac:dyDescent="0.25">
      <c r="A2062" s="636">
        <v>102163</v>
      </c>
      <c r="B2062" s="634" t="s">
        <v>28653</v>
      </c>
      <c r="C2062" s="634" t="s">
        <v>3</v>
      </c>
      <c r="D2062" s="635" t="s">
        <v>42873</v>
      </c>
    </row>
    <row r="2063" spans="1:4" ht="13.5" x14ac:dyDescent="0.25">
      <c r="A2063" s="636">
        <v>102164</v>
      </c>
      <c r="B2063" s="634" t="s">
        <v>28654</v>
      </c>
      <c r="C2063" s="634" t="s">
        <v>3</v>
      </c>
      <c r="D2063" s="635" t="s">
        <v>42874</v>
      </c>
    </row>
    <row r="2064" spans="1:4" ht="13.5" x14ac:dyDescent="0.25">
      <c r="A2064" s="636">
        <v>102165</v>
      </c>
      <c r="B2064" s="634" t="s">
        <v>28655</v>
      </c>
      <c r="C2064" s="634" t="s">
        <v>3</v>
      </c>
      <c r="D2064" s="635" t="s">
        <v>42875</v>
      </c>
    </row>
    <row r="2065" spans="1:4" ht="13.5" x14ac:dyDescent="0.25">
      <c r="A2065" s="636">
        <v>102166</v>
      </c>
      <c r="B2065" s="634" t="s">
        <v>28656</v>
      </c>
      <c r="C2065" s="634" t="s">
        <v>3</v>
      </c>
      <c r="D2065" s="635" t="s">
        <v>42876</v>
      </c>
    </row>
    <row r="2066" spans="1:4" ht="13.5" x14ac:dyDescent="0.25">
      <c r="A2066" s="636">
        <v>102167</v>
      </c>
      <c r="B2066" s="634" t="s">
        <v>28657</v>
      </c>
      <c r="C2066" s="634" t="s">
        <v>3</v>
      </c>
      <c r="D2066" s="635" t="s">
        <v>42877</v>
      </c>
    </row>
    <row r="2067" spans="1:4" ht="13.5" x14ac:dyDescent="0.25">
      <c r="A2067" s="636">
        <v>102168</v>
      </c>
      <c r="B2067" s="634" t="s">
        <v>28658</v>
      </c>
      <c r="C2067" s="634" t="s">
        <v>3</v>
      </c>
      <c r="D2067" s="635" t="s">
        <v>42878</v>
      </c>
    </row>
    <row r="2068" spans="1:4" ht="13.5" x14ac:dyDescent="0.25">
      <c r="A2068" s="636">
        <v>102169</v>
      </c>
      <c r="B2068" s="634" t="s">
        <v>28659</v>
      </c>
      <c r="C2068" s="634" t="s">
        <v>3</v>
      </c>
      <c r="D2068" s="635" t="s">
        <v>42879</v>
      </c>
    </row>
    <row r="2069" spans="1:4" ht="13.5" x14ac:dyDescent="0.25">
      <c r="A2069" s="636">
        <v>102170</v>
      </c>
      <c r="B2069" s="634" t="s">
        <v>28660</v>
      </c>
      <c r="C2069" s="634" t="s">
        <v>3</v>
      </c>
      <c r="D2069" s="635" t="s">
        <v>42880</v>
      </c>
    </row>
    <row r="2070" spans="1:4" ht="13.5" x14ac:dyDescent="0.25">
      <c r="A2070" s="636">
        <v>102171</v>
      </c>
      <c r="B2070" s="634" t="s">
        <v>28661</v>
      </c>
      <c r="C2070" s="634" t="s">
        <v>3</v>
      </c>
      <c r="D2070" s="635" t="s">
        <v>42881</v>
      </c>
    </row>
    <row r="2071" spans="1:4" ht="13.5" x14ac:dyDescent="0.25">
      <c r="A2071" s="636">
        <v>102172</v>
      </c>
      <c r="B2071" s="634" t="s">
        <v>28662</v>
      </c>
      <c r="C2071" s="634" t="s">
        <v>3</v>
      </c>
      <c r="D2071" s="635" t="s">
        <v>42882</v>
      </c>
    </row>
    <row r="2072" spans="1:4" ht="13.5" x14ac:dyDescent="0.25">
      <c r="A2072" s="636">
        <v>102176</v>
      </c>
      <c r="B2072" s="634" t="s">
        <v>28663</v>
      </c>
      <c r="C2072" s="634" t="s">
        <v>3</v>
      </c>
      <c r="D2072" s="635" t="s">
        <v>42883</v>
      </c>
    </row>
    <row r="2073" spans="1:4" ht="13.5" x14ac:dyDescent="0.25">
      <c r="A2073" s="636">
        <v>102177</v>
      </c>
      <c r="B2073" s="634" t="s">
        <v>28664</v>
      </c>
      <c r="C2073" s="634" t="s">
        <v>3</v>
      </c>
      <c r="D2073" s="635" t="s">
        <v>42884</v>
      </c>
    </row>
    <row r="2074" spans="1:4" ht="13.5" x14ac:dyDescent="0.25">
      <c r="A2074" s="636">
        <v>102178</v>
      </c>
      <c r="B2074" s="634" t="s">
        <v>28665</v>
      </c>
      <c r="C2074" s="634" t="s">
        <v>3</v>
      </c>
      <c r="D2074" s="635" t="s">
        <v>42885</v>
      </c>
    </row>
    <row r="2075" spans="1:4" ht="13.5" x14ac:dyDescent="0.25">
      <c r="A2075" s="636">
        <v>102179</v>
      </c>
      <c r="B2075" s="634" t="s">
        <v>28666</v>
      </c>
      <c r="C2075" s="634" t="s">
        <v>3</v>
      </c>
      <c r="D2075" s="635" t="s">
        <v>42886</v>
      </c>
    </row>
    <row r="2076" spans="1:4" ht="13.5" x14ac:dyDescent="0.25">
      <c r="A2076" s="636">
        <v>102180</v>
      </c>
      <c r="B2076" s="634" t="s">
        <v>28667</v>
      </c>
      <c r="C2076" s="634" t="s">
        <v>3</v>
      </c>
      <c r="D2076" s="635" t="s">
        <v>42887</v>
      </c>
    </row>
    <row r="2077" spans="1:4" ht="13.5" x14ac:dyDescent="0.25">
      <c r="A2077" s="636">
        <v>102181</v>
      </c>
      <c r="B2077" s="634" t="s">
        <v>28668</v>
      </c>
      <c r="C2077" s="634" t="s">
        <v>3</v>
      </c>
      <c r="D2077" s="635" t="s">
        <v>42888</v>
      </c>
    </row>
    <row r="2078" spans="1:4" ht="13.5" x14ac:dyDescent="0.25">
      <c r="A2078" s="636">
        <v>102182</v>
      </c>
      <c r="B2078" s="634" t="s">
        <v>28669</v>
      </c>
      <c r="C2078" s="634" t="s">
        <v>5</v>
      </c>
      <c r="D2078" s="635" t="s">
        <v>42889</v>
      </c>
    </row>
    <row r="2079" spans="1:4" ht="13.5" x14ac:dyDescent="0.25">
      <c r="A2079" s="636">
        <v>102183</v>
      </c>
      <c r="B2079" s="634" t="s">
        <v>28670</v>
      </c>
      <c r="C2079" s="634" t="s">
        <v>5</v>
      </c>
      <c r="D2079" s="635" t="s">
        <v>42890</v>
      </c>
    </row>
    <row r="2080" spans="1:4" ht="13.5" x14ac:dyDescent="0.25">
      <c r="A2080" s="636">
        <v>102184</v>
      </c>
      <c r="B2080" s="634" t="s">
        <v>28671</v>
      </c>
      <c r="C2080" s="634" t="s">
        <v>5</v>
      </c>
      <c r="D2080" s="635" t="s">
        <v>42891</v>
      </c>
    </row>
    <row r="2081" spans="1:4" ht="13.5" x14ac:dyDescent="0.25">
      <c r="A2081" s="636">
        <v>102185</v>
      </c>
      <c r="B2081" s="634" t="s">
        <v>28672</v>
      </c>
      <c r="C2081" s="634" t="s">
        <v>5</v>
      </c>
      <c r="D2081" s="635" t="s">
        <v>42892</v>
      </c>
    </row>
    <row r="2082" spans="1:4" ht="13.5" x14ac:dyDescent="0.25">
      <c r="A2082" s="636">
        <v>102190</v>
      </c>
      <c r="B2082" s="634" t="s">
        <v>28673</v>
      </c>
      <c r="C2082" s="634" t="s">
        <v>3</v>
      </c>
      <c r="D2082" s="635" t="s">
        <v>28450</v>
      </c>
    </row>
    <row r="2083" spans="1:4" ht="13.5" x14ac:dyDescent="0.25">
      <c r="A2083" s="636">
        <v>102191</v>
      </c>
      <c r="B2083" s="634" t="s">
        <v>28674</v>
      </c>
      <c r="C2083" s="634" t="s">
        <v>3</v>
      </c>
      <c r="D2083" s="635" t="s">
        <v>42893</v>
      </c>
    </row>
    <row r="2084" spans="1:4" ht="13.5" x14ac:dyDescent="0.25">
      <c r="A2084" s="636">
        <v>102192</v>
      </c>
      <c r="B2084" s="634" t="s">
        <v>28675</v>
      </c>
      <c r="C2084" s="634" t="s">
        <v>3</v>
      </c>
      <c r="D2084" s="635" t="s">
        <v>27336</v>
      </c>
    </row>
    <row r="2085" spans="1:4" ht="13.5" x14ac:dyDescent="0.25">
      <c r="A2085" s="636">
        <v>94569</v>
      </c>
      <c r="B2085" s="634" t="s">
        <v>27109</v>
      </c>
      <c r="C2085" s="634" t="s">
        <v>3</v>
      </c>
      <c r="D2085" s="635" t="s">
        <v>42894</v>
      </c>
    </row>
    <row r="2086" spans="1:4" ht="13.5" x14ac:dyDescent="0.25">
      <c r="A2086" s="636">
        <v>94570</v>
      </c>
      <c r="B2086" s="634" t="s">
        <v>27110</v>
      </c>
      <c r="C2086" s="634" t="s">
        <v>3</v>
      </c>
      <c r="D2086" s="635" t="s">
        <v>42895</v>
      </c>
    </row>
    <row r="2087" spans="1:4" ht="13.5" x14ac:dyDescent="0.25">
      <c r="A2087" s="636">
        <v>94572</v>
      </c>
      <c r="B2087" s="634" t="s">
        <v>27111</v>
      </c>
      <c r="C2087" s="634" t="s">
        <v>3</v>
      </c>
      <c r="D2087" s="635" t="s">
        <v>42896</v>
      </c>
    </row>
    <row r="2088" spans="1:4" ht="13.5" x14ac:dyDescent="0.25">
      <c r="A2088" s="636">
        <v>94573</v>
      </c>
      <c r="B2088" s="634" t="s">
        <v>27112</v>
      </c>
      <c r="C2088" s="634" t="s">
        <v>3</v>
      </c>
      <c r="D2088" s="635" t="s">
        <v>42897</v>
      </c>
    </row>
    <row r="2089" spans="1:4" ht="13.5" x14ac:dyDescent="0.25">
      <c r="A2089" s="636">
        <v>94580</v>
      </c>
      <c r="B2089" s="634" t="s">
        <v>27113</v>
      </c>
      <c r="C2089" s="634" t="s">
        <v>3</v>
      </c>
      <c r="D2089" s="635" t="s">
        <v>42898</v>
      </c>
    </row>
    <row r="2090" spans="1:4" ht="13.5" x14ac:dyDescent="0.25">
      <c r="A2090" s="636">
        <v>94589</v>
      </c>
      <c r="B2090" s="634" t="s">
        <v>42899</v>
      </c>
      <c r="C2090" s="634" t="s">
        <v>4</v>
      </c>
      <c r="D2090" s="635" t="s">
        <v>30418</v>
      </c>
    </row>
    <row r="2091" spans="1:4" ht="13.5" x14ac:dyDescent="0.25">
      <c r="A2091" s="636">
        <v>94590</v>
      </c>
      <c r="B2091" s="634" t="s">
        <v>42900</v>
      </c>
      <c r="C2091" s="634" t="s">
        <v>4</v>
      </c>
      <c r="D2091" s="635" t="s">
        <v>42901</v>
      </c>
    </row>
    <row r="2092" spans="1:4" ht="13.5" x14ac:dyDescent="0.25">
      <c r="A2092" s="636">
        <v>100674</v>
      </c>
      <c r="B2092" s="634" t="s">
        <v>27114</v>
      </c>
      <c r="C2092" s="634" t="s">
        <v>3</v>
      </c>
      <c r="D2092" s="635" t="s">
        <v>42902</v>
      </c>
    </row>
    <row r="2093" spans="1:4" ht="13.5" x14ac:dyDescent="0.25">
      <c r="A2093" s="636">
        <v>101096</v>
      </c>
      <c r="B2093" s="634" t="s">
        <v>27115</v>
      </c>
      <c r="C2093" s="634" t="s">
        <v>20</v>
      </c>
      <c r="D2093" s="635" t="s">
        <v>42903</v>
      </c>
    </row>
    <row r="2094" spans="1:4" ht="13.5" x14ac:dyDescent="0.25">
      <c r="A2094" s="636">
        <v>101097</v>
      </c>
      <c r="B2094" s="634" t="s">
        <v>27116</v>
      </c>
      <c r="C2094" s="634" t="s">
        <v>20</v>
      </c>
      <c r="D2094" s="635" t="s">
        <v>42904</v>
      </c>
    </row>
    <row r="2095" spans="1:4" ht="13.5" x14ac:dyDescent="0.25">
      <c r="A2095" s="636">
        <v>101098</v>
      </c>
      <c r="B2095" s="634" t="s">
        <v>27117</v>
      </c>
      <c r="C2095" s="634" t="s">
        <v>20</v>
      </c>
      <c r="D2095" s="635" t="s">
        <v>42905</v>
      </c>
    </row>
    <row r="2096" spans="1:4" ht="13.5" x14ac:dyDescent="0.25">
      <c r="A2096" s="636">
        <v>101099</v>
      </c>
      <c r="B2096" s="634" t="s">
        <v>27118</v>
      </c>
      <c r="C2096" s="634" t="s">
        <v>20</v>
      </c>
      <c r="D2096" s="635" t="s">
        <v>42906</v>
      </c>
    </row>
    <row r="2097" spans="1:4" ht="13.5" x14ac:dyDescent="0.25">
      <c r="A2097" s="636">
        <v>101100</v>
      </c>
      <c r="B2097" s="634" t="s">
        <v>27119</v>
      </c>
      <c r="C2097" s="634" t="s">
        <v>20</v>
      </c>
      <c r="D2097" s="635" t="s">
        <v>42907</v>
      </c>
    </row>
    <row r="2098" spans="1:4" ht="13.5" x14ac:dyDescent="0.25">
      <c r="A2098" s="636">
        <v>101101</v>
      </c>
      <c r="B2098" s="634" t="s">
        <v>27120</v>
      </c>
      <c r="C2098" s="634" t="s">
        <v>20</v>
      </c>
      <c r="D2098" s="635" t="s">
        <v>42908</v>
      </c>
    </row>
    <row r="2099" spans="1:4" ht="13.5" x14ac:dyDescent="0.25">
      <c r="A2099" s="636">
        <v>101102</v>
      </c>
      <c r="B2099" s="634" t="s">
        <v>27121</v>
      </c>
      <c r="C2099" s="634" t="s">
        <v>20</v>
      </c>
      <c r="D2099" s="635" t="s">
        <v>42909</v>
      </c>
    </row>
    <row r="2100" spans="1:4" ht="13.5" x14ac:dyDescent="0.25">
      <c r="A2100" s="636">
        <v>101103</v>
      </c>
      <c r="B2100" s="634" t="s">
        <v>27122</v>
      </c>
      <c r="C2100" s="634" t="s">
        <v>20</v>
      </c>
      <c r="D2100" s="635" t="s">
        <v>42910</v>
      </c>
    </row>
    <row r="2101" spans="1:4" ht="13.5" x14ac:dyDescent="0.25">
      <c r="A2101" s="636">
        <v>101104</v>
      </c>
      <c r="B2101" s="634" t="s">
        <v>27123</v>
      </c>
      <c r="C2101" s="634" t="s">
        <v>20</v>
      </c>
      <c r="D2101" s="635" t="s">
        <v>42911</v>
      </c>
    </row>
    <row r="2102" spans="1:4" ht="13.5" x14ac:dyDescent="0.25">
      <c r="A2102" s="636">
        <v>101105</v>
      </c>
      <c r="B2102" s="634" t="s">
        <v>27124</v>
      </c>
      <c r="C2102" s="634" t="s">
        <v>20</v>
      </c>
      <c r="D2102" s="635" t="s">
        <v>42912</v>
      </c>
    </row>
    <row r="2103" spans="1:4" ht="13.5" x14ac:dyDescent="0.25">
      <c r="A2103" s="636">
        <v>101106</v>
      </c>
      <c r="B2103" s="634" t="s">
        <v>27125</v>
      </c>
      <c r="C2103" s="634" t="s">
        <v>20</v>
      </c>
      <c r="D2103" s="635" t="s">
        <v>42913</v>
      </c>
    </row>
    <row r="2104" spans="1:4" ht="13.5" x14ac:dyDescent="0.25">
      <c r="A2104" s="636">
        <v>101107</v>
      </c>
      <c r="B2104" s="634" t="s">
        <v>27126</v>
      </c>
      <c r="C2104" s="634" t="s">
        <v>20</v>
      </c>
      <c r="D2104" s="635" t="s">
        <v>42914</v>
      </c>
    </row>
    <row r="2105" spans="1:4" ht="13.5" x14ac:dyDescent="0.25">
      <c r="A2105" s="636">
        <v>101108</v>
      </c>
      <c r="B2105" s="634" t="s">
        <v>27127</v>
      </c>
      <c r="C2105" s="634" t="s">
        <v>20</v>
      </c>
      <c r="D2105" s="635" t="s">
        <v>42915</v>
      </c>
    </row>
    <row r="2106" spans="1:4" ht="13.5" x14ac:dyDescent="0.25">
      <c r="A2106" s="636">
        <v>101109</v>
      </c>
      <c r="B2106" s="634" t="s">
        <v>27128</v>
      </c>
      <c r="C2106" s="634" t="s">
        <v>20</v>
      </c>
      <c r="D2106" s="635" t="s">
        <v>42916</v>
      </c>
    </row>
    <row r="2107" spans="1:4" ht="13.5" x14ac:dyDescent="0.25">
      <c r="A2107" s="636">
        <v>101110</v>
      </c>
      <c r="B2107" s="634" t="s">
        <v>27129</v>
      </c>
      <c r="C2107" s="634" t="s">
        <v>20</v>
      </c>
      <c r="D2107" s="635" t="s">
        <v>42917</v>
      </c>
    </row>
    <row r="2108" spans="1:4" ht="13.5" x14ac:dyDescent="0.25">
      <c r="A2108" s="636">
        <v>101111</v>
      </c>
      <c r="B2108" s="634" t="s">
        <v>27130</v>
      </c>
      <c r="C2108" s="634" t="s">
        <v>20</v>
      </c>
      <c r="D2108" s="635" t="s">
        <v>42918</v>
      </c>
    </row>
    <row r="2109" spans="1:4" ht="13.5" x14ac:dyDescent="0.25">
      <c r="A2109" s="636">
        <v>101112</v>
      </c>
      <c r="B2109" s="634" t="s">
        <v>27131</v>
      </c>
      <c r="C2109" s="634" t="s">
        <v>20</v>
      </c>
      <c r="D2109" s="635" t="s">
        <v>42919</v>
      </c>
    </row>
    <row r="2110" spans="1:4" ht="13.5" x14ac:dyDescent="0.25">
      <c r="A2110" s="636">
        <v>101113</v>
      </c>
      <c r="B2110" s="634" t="s">
        <v>27132</v>
      </c>
      <c r="C2110" s="634" t="s">
        <v>20</v>
      </c>
      <c r="D2110" s="635" t="s">
        <v>42920</v>
      </c>
    </row>
    <row r="2111" spans="1:4" ht="13.5" x14ac:dyDescent="0.25">
      <c r="A2111" s="636">
        <v>95601</v>
      </c>
      <c r="B2111" s="634" t="s">
        <v>28677</v>
      </c>
      <c r="C2111" s="634" t="s">
        <v>5</v>
      </c>
      <c r="D2111" s="635" t="s">
        <v>30512</v>
      </c>
    </row>
    <row r="2112" spans="1:4" ht="13.5" x14ac:dyDescent="0.25">
      <c r="A2112" s="636">
        <v>95602</v>
      </c>
      <c r="B2112" s="634" t="s">
        <v>28678</v>
      </c>
      <c r="C2112" s="634" t="s">
        <v>5</v>
      </c>
      <c r="D2112" s="635" t="s">
        <v>42921</v>
      </c>
    </row>
    <row r="2113" spans="1:4" ht="13.5" x14ac:dyDescent="0.25">
      <c r="A2113" s="636">
        <v>95603</v>
      </c>
      <c r="B2113" s="634" t="s">
        <v>28679</v>
      </c>
      <c r="C2113" s="634" t="s">
        <v>5</v>
      </c>
      <c r="D2113" s="635" t="s">
        <v>42922</v>
      </c>
    </row>
    <row r="2114" spans="1:4" ht="13.5" x14ac:dyDescent="0.25">
      <c r="A2114" s="636">
        <v>95604</v>
      </c>
      <c r="B2114" s="634" t="s">
        <v>28680</v>
      </c>
      <c r="C2114" s="634" t="s">
        <v>5</v>
      </c>
      <c r="D2114" s="635" t="s">
        <v>42923</v>
      </c>
    </row>
    <row r="2115" spans="1:4" ht="13.5" x14ac:dyDescent="0.25">
      <c r="A2115" s="636">
        <v>95605</v>
      </c>
      <c r="B2115" s="634" t="s">
        <v>28681</v>
      </c>
      <c r="C2115" s="634" t="s">
        <v>5</v>
      </c>
      <c r="D2115" s="635" t="s">
        <v>42924</v>
      </c>
    </row>
    <row r="2116" spans="1:4" ht="13.5" x14ac:dyDescent="0.25">
      <c r="A2116" s="636">
        <v>95607</v>
      </c>
      <c r="B2116" s="634" t="s">
        <v>28682</v>
      </c>
      <c r="C2116" s="634" t="s">
        <v>5</v>
      </c>
      <c r="D2116" s="635" t="s">
        <v>29860</v>
      </c>
    </row>
    <row r="2117" spans="1:4" ht="13.5" x14ac:dyDescent="0.25">
      <c r="A2117" s="636">
        <v>95608</v>
      </c>
      <c r="B2117" s="634" t="s">
        <v>28683</v>
      </c>
      <c r="C2117" s="634" t="s">
        <v>5</v>
      </c>
      <c r="D2117" s="635" t="s">
        <v>42925</v>
      </c>
    </row>
    <row r="2118" spans="1:4" ht="13.5" x14ac:dyDescent="0.25">
      <c r="A2118" s="636">
        <v>95609</v>
      </c>
      <c r="B2118" s="634" t="s">
        <v>28684</v>
      </c>
      <c r="C2118" s="634" t="s">
        <v>5</v>
      </c>
      <c r="D2118" s="635" t="s">
        <v>42926</v>
      </c>
    </row>
    <row r="2119" spans="1:4" ht="13.5" x14ac:dyDescent="0.25">
      <c r="A2119" s="636">
        <v>100651</v>
      </c>
      <c r="B2119" s="634" t="s">
        <v>28685</v>
      </c>
      <c r="C2119" s="634" t="s">
        <v>4</v>
      </c>
      <c r="D2119" s="635" t="s">
        <v>42927</v>
      </c>
    </row>
    <row r="2120" spans="1:4" ht="13.5" x14ac:dyDescent="0.25">
      <c r="A2120" s="636">
        <v>100652</v>
      </c>
      <c r="B2120" s="634" t="s">
        <v>28686</v>
      </c>
      <c r="C2120" s="634" t="s">
        <v>4</v>
      </c>
      <c r="D2120" s="635" t="s">
        <v>42928</v>
      </c>
    </row>
    <row r="2121" spans="1:4" ht="13.5" x14ac:dyDescent="0.25">
      <c r="A2121" s="636">
        <v>100653</v>
      </c>
      <c r="B2121" s="634" t="s">
        <v>28687</v>
      </c>
      <c r="C2121" s="634" t="s">
        <v>4</v>
      </c>
      <c r="D2121" s="635" t="s">
        <v>42929</v>
      </c>
    </row>
    <row r="2122" spans="1:4" ht="13.5" x14ac:dyDescent="0.25">
      <c r="A2122" s="636">
        <v>100654</v>
      </c>
      <c r="B2122" s="634" t="s">
        <v>28688</v>
      </c>
      <c r="C2122" s="634" t="s">
        <v>4</v>
      </c>
      <c r="D2122" s="635" t="s">
        <v>42930</v>
      </c>
    </row>
    <row r="2123" spans="1:4" ht="13.5" x14ac:dyDescent="0.25">
      <c r="A2123" s="636">
        <v>100655</v>
      </c>
      <c r="B2123" s="634" t="s">
        <v>28689</v>
      </c>
      <c r="C2123" s="634" t="s">
        <v>4</v>
      </c>
      <c r="D2123" s="635" t="s">
        <v>42931</v>
      </c>
    </row>
    <row r="2124" spans="1:4" ht="13.5" x14ac:dyDescent="0.25">
      <c r="A2124" s="636">
        <v>100656</v>
      </c>
      <c r="B2124" s="634" t="s">
        <v>27133</v>
      </c>
      <c r="C2124" s="634" t="s">
        <v>4</v>
      </c>
      <c r="D2124" s="635" t="s">
        <v>42932</v>
      </c>
    </row>
    <row r="2125" spans="1:4" ht="13.5" x14ac:dyDescent="0.25">
      <c r="A2125" s="636">
        <v>100657</v>
      </c>
      <c r="B2125" s="634" t="s">
        <v>27134</v>
      </c>
      <c r="C2125" s="634" t="s">
        <v>4</v>
      </c>
      <c r="D2125" s="635" t="s">
        <v>42933</v>
      </c>
    </row>
    <row r="2126" spans="1:4" ht="13.5" x14ac:dyDescent="0.25">
      <c r="A2126" s="636">
        <v>100658</v>
      </c>
      <c r="B2126" s="634" t="s">
        <v>27135</v>
      </c>
      <c r="C2126" s="634" t="s">
        <v>4</v>
      </c>
      <c r="D2126" s="635" t="s">
        <v>42934</v>
      </c>
    </row>
    <row r="2127" spans="1:4" ht="13.5" x14ac:dyDescent="0.25">
      <c r="A2127" s="636">
        <v>100889</v>
      </c>
      <c r="B2127" s="634" t="s">
        <v>27136</v>
      </c>
      <c r="C2127" s="634" t="s">
        <v>113</v>
      </c>
      <c r="D2127" s="635" t="s">
        <v>28695</v>
      </c>
    </row>
    <row r="2128" spans="1:4" ht="13.5" x14ac:dyDescent="0.25">
      <c r="A2128" s="636">
        <v>100890</v>
      </c>
      <c r="B2128" s="634" t="s">
        <v>27137</v>
      </c>
      <c r="C2128" s="634" t="s">
        <v>113</v>
      </c>
      <c r="D2128" s="635" t="s">
        <v>42935</v>
      </c>
    </row>
    <row r="2129" spans="1:4" ht="13.5" x14ac:dyDescent="0.25">
      <c r="A2129" s="636">
        <v>100892</v>
      </c>
      <c r="B2129" s="634" t="s">
        <v>27138</v>
      </c>
      <c r="C2129" s="634" t="s">
        <v>113</v>
      </c>
      <c r="D2129" s="635" t="s">
        <v>42936</v>
      </c>
    </row>
    <row r="2130" spans="1:4" ht="13.5" x14ac:dyDescent="0.25">
      <c r="A2130" s="636">
        <v>100893</v>
      </c>
      <c r="B2130" s="634" t="s">
        <v>27139</v>
      </c>
      <c r="C2130" s="634" t="s">
        <v>113</v>
      </c>
      <c r="D2130" s="635" t="s">
        <v>30288</v>
      </c>
    </row>
    <row r="2131" spans="1:4" ht="13.5" x14ac:dyDescent="0.25">
      <c r="A2131" s="636">
        <v>100894</v>
      </c>
      <c r="B2131" s="634" t="s">
        <v>27140</v>
      </c>
      <c r="C2131" s="634" t="s">
        <v>113</v>
      </c>
      <c r="D2131" s="635" t="s">
        <v>28625</v>
      </c>
    </row>
    <row r="2132" spans="1:4" ht="13.5" x14ac:dyDescent="0.25">
      <c r="A2132" s="636">
        <v>100896</v>
      </c>
      <c r="B2132" s="634" t="s">
        <v>27141</v>
      </c>
      <c r="C2132" s="634" t="s">
        <v>4</v>
      </c>
      <c r="D2132" s="635" t="s">
        <v>42937</v>
      </c>
    </row>
    <row r="2133" spans="1:4" ht="13.5" x14ac:dyDescent="0.25">
      <c r="A2133" s="636">
        <v>100897</v>
      </c>
      <c r="B2133" s="634" t="s">
        <v>27142</v>
      </c>
      <c r="C2133" s="634" t="s">
        <v>4</v>
      </c>
      <c r="D2133" s="635" t="s">
        <v>42938</v>
      </c>
    </row>
    <row r="2134" spans="1:4" ht="13.5" x14ac:dyDescent="0.25">
      <c r="A2134" s="636">
        <v>100898</v>
      </c>
      <c r="B2134" s="634" t="s">
        <v>27143</v>
      </c>
      <c r="C2134" s="634" t="s">
        <v>4</v>
      </c>
      <c r="D2134" s="635" t="s">
        <v>42939</v>
      </c>
    </row>
    <row r="2135" spans="1:4" ht="13.5" x14ac:dyDescent="0.25">
      <c r="A2135" s="636">
        <v>100899</v>
      </c>
      <c r="B2135" s="634" t="s">
        <v>27144</v>
      </c>
      <c r="C2135" s="634" t="s">
        <v>4</v>
      </c>
      <c r="D2135" s="635" t="s">
        <v>30146</v>
      </c>
    </row>
    <row r="2136" spans="1:4" ht="13.5" x14ac:dyDescent="0.25">
      <c r="A2136" s="636">
        <v>100900</v>
      </c>
      <c r="B2136" s="634" t="s">
        <v>27145</v>
      </c>
      <c r="C2136" s="634" t="s">
        <v>4</v>
      </c>
      <c r="D2136" s="635" t="s">
        <v>42940</v>
      </c>
    </row>
    <row r="2137" spans="1:4" ht="13.5" x14ac:dyDescent="0.25">
      <c r="A2137" s="636">
        <v>101173</v>
      </c>
      <c r="B2137" s="634" t="s">
        <v>27146</v>
      </c>
      <c r="C2137" s="634" t="s">
        <v>4</v>
      </c>
      <c r="D2137" s="635" t="s">
        <v>42941</v>
      </c>
    </row>
    <row r="2138" spans="1:4" ht="13.5" x14ac:dyDescent="0.25">
      <c r="A2138" s="636">
        <v>101174</v>
      </c>
      <c r="B2138" s="634" t="s">
        <v>27147</v>
      </c>
      <c r="C2138" s="634" t="s">
        <v>4</v>
      </c>
      <c r="D2138" s="635" t="s">
        <v>42942</v>
      </c>
    </row>
    <row r="2139" spans="1:4" ht="13.5" x14ac:dyDescent="0.25">
      <c r="A2139" s="636">
        <v>101175</v>
      </c>
      <c r="B2139" s="634" t="s">
        <v>27148</v>
      </c>
      <c r="C2139" s="634" t="s">
        <v>4</v>
      </c>
      <c r="D2139" s="635" t="s">
        <v>42943</v>
      </c>
    </row>
    <row r="2140" spans="1:4" ht="13.5" x14ac:dyDescent="0.25">
      <c r="A2140" s="636">
        <v>101176</v>
      </c>
      <c r="B2140" s="634" t="s">
        <v>27149</v>
      </c>
      <c r="C2140" s="634" t="s">
        <v>4</v>
      </c>
      <c r="D2140" s="635" t="s">
        <v>42944</v>
      </c>
    </row>
    <row r="2141" spans="1:4" ht="13.5" x14ac:dyDescent="0.25">
      <c r="A2141" s="636">
        <v>102521</v>
      </c>
      <c r="B2141" s="634" t="s">
        <v>28691</v>
      </c>
      <c r="C2141" s="634" t="s">
        <v>5</v>
      </c>
      <c r="D2141" s="635" t="s">
        <v>42945</v>
      </c>
    </row>
    <row r="2142" spans="1:4" ht="13.5" x14ac:dyDescent="0.25">
      <c r="A2142" s="636">
        <v>102522</v>
      </c>
      <c r="B2142" s="634" t="s">
        <v>28692</v>
      </c>
      <c r="C2142" s="634" t="s">
        <v>5</v>
      </c>
      <c r="D2142" s="635" t="s">
        <v>42946</v>
      </c>
    </row>
    <row r="2143" spans="1:4" ht="13.5" x14ac:dyDescent="0.25">
      <c r="A2143" s="636">
        <v>102523</v>
      </c>
      <c r="B2143" s="634" t="s">
        <v>28693</v>
      </c>
      <c r="C2143" s="634" t="s">
        <v>5</v>
      </c>
      <c r="D2143" s="635" t="s">
        <v>42947</v>
      </c>
    </row>
    <row r="2144" spans="1:4" ht="13.5" x14ac:dyDescent="0.25">
      <c r="A2144" s="636">
        <v>95240</v>
      </c>
      <c r="B2144" s="634" t="s">
        <v>28694</v>
      </c>
      <c r="C2144" s="634" t="s">
        <v>3</v>
      </c>
      <c r="D2144" s="635" t="s">
        <v>30969</v>
      </c>
    </row>
    <row r="2145" spans="1:4" ht="13.5" x14ac:dyDescent="0.25">
      <c r="A2145" s="636">
        <v>95241</v>
      </c>
      <c r="B2145" s="634" t="s">
        <v>28696</v>
      </c>
      <c r="C2145" s="634" t="s">
        <v>3</v>
      </c>
      <c r="D2145" s="635" t="s">
        <v>30967</v>
      </c>
    </row>
    <row r="2146" spans="1:4" ht="13.5" x14ac:dyDescent="0.25">
      <c r="A2146" s="636">
        <v>96616</v>
      </c>
      <c r="B2146" s="634" t="s">
        <v>23722</v>
      </c>
      <c r="C2146" s="634" t="s">
        <v>20</v>
      </c>
      <c r="D2146" s="635" t="s">
        <v>42948</v>
      </c>
    </row>
    <row r="2147" spans="1:4" ht="13.5" x14ac:dyDescent="0.25">
      <c r="A2147" s="636">
        <v>96617</v>
      </c>
      <c r="B2147" s="634" t="s">
        <v>23723</v>
      </c>
      <c r="C2147" s="634" t="s">
        <v>3</v>
      </c>
      <c r="D2147" s="635" t="s">
        <v>29120</v>
      </c>
    </row>
    <row r="2148" spans="1:4" ht="13.5" x14ac:dyDescent="0.25">
      <c r="A2148" s="636">
        <v>96619</v>
      </c>
      <c r="B2148" s="634" t="s">
        <v>23724</v>
      </c>
      <c r="C2148" s="634" t="s">
        <v>3</v>
      </c>
      <c r="D2148" s="635" t="s">
        <v>29730</v>
      </c>
    </row>
    <row r="2149" spans="1:4" ht="13.5" x14ac:dyDescent="0.25">
      <c r="A2149" s="636">
        <v>96620</v>
      </c>
      <c r="B2149" s="634" t="s">
        <v>28697</v>
      </c>
      <c r="C2149" s="634" t="s">
        <v>20</v>
      </c>
      <c r="D2149" s="635" t="s">
        <v>42949</v>
      </c>
    </row>
    <row r="2150" spans="1:4" ht="13.5" x14ac:dyDescent="0.25">
      <c r="A2150" s="636">
        <v>96621</v>
      </c>
      <c r="B2150" s="634" t="s">
        <v>23725</v>
      </c>
      <c r="C2150" s="634" t="s">
        <v>20</v>
      </c>
      <c r="D2150" s="635" t="s">
        <v>42950</v>
      </c>
    </row>
    <row r="2151" spans="1:4" ht="13.5" x14ac:dyDescent="0.25">
      <c r="A2151" s="636">
        <v>96622</v>
      </c>
      <c r="B2151" s="634" t="s">
        <v>28698</v>
      </c>
      <c r="C2151" s="634" t="s">
        <v>20</v>
      </c>
      <c r="D2151" s="635" t="s">
        <v>42951</v>
      </c>
    </row>
    <row r="2152" spans="1:4" ht="13.5" x14ac:dyDescent="0.25">
      <c r="A2152" s="636">
        <v>96623</v>
      </c>
      <c r="B2152" s="634" t="s">
        <v>23726</v>
      </c>
      <c r="C2152" s="634" t="s">
        <v>20</v>
      </c>
      <c r="D2152" s="635" t="s">
        <v>42952</v>
      </c>
    </row>
    <row r="2153" spans="1:4" ht="13.5" x14ac:dyDescent="0.25">
      <c r="A2153" s="636">
        <v>96624</v>
      </c>
      <c r="B2153" s="634" t="s">
        <v>28699</v>
      </c>
      <c r="C2153" s="634" t="s">
        <v>20</v>
      </c>
      <c r="D2153" s="635" t="s">
        <v>42953</v>
      </c>
    </row>
    <row r="2154" spans="1:4" ht="13.5" x14ac:dyDescent="0.25">
      <c r="A2154" s="636">
        <v>97082</v>
      </c>
      <c r="B2154" s="634" t="s">
        <v>42954</v>
      </c>
      <c r="C2154" s="634" t="s">
        <v>20</v>
      </c>
      <c r="D2154" s="635" t="s">
        <v>42955</v>
      </c>
    </row>
    <row r="2155" spans="1:4" ht="13.5" x14ac:dyDescent="0.25">
      <c r="A2155" s="636">
        <v>97083</v>
      </c>
      <c r="B2155" s="634" t="s">
        <v>42956</v>
      </c>
      <c r="C2155" s="634" t="s">
        <v>3</v>
      </c>
      <c r="D2155" s="635" t="s">
        <v>30019</v>
      </c>
    </row>
    <row r="2156" spans="1:4" ht="13.5" x14ac:dyDescent="0.25">
      <c r="A2156" s="636">
        <v>97084</v>
      </c>
      <c r="B2156" s="634" t="s">
        <v>42957</v>
      </c>
      <c r="C2156" s="634" t="s">
        <v>3</v>
      </c>
      <c r="D2156" s="635" t="s">
        <v>29980</v>
      </c>
    </row>
    <row r="2157" spans="1:4" ht="13.5" x14ac:dyDescent="0.25">
      <c r="A2157" s="636">
        <v>97086</v>
      </c>
      <c r="B2157" s="634" t="s">
        <v>42958</v>
      </c>
      <c r="C2157" s="634" t="s">
        <v>3</v>
      </c>
      <c r="D2157" s="635" t="s">
        <v>42959</v>
      </c>
    </row>
    <row r="2158" spans="1:4" ht="13.5" x14ac:dyDescent="0.25">
      <c r="A2158" s="636">
        <v>97087</v>
      </c>
      <c r="B2158" s="634" t="s">
        <v>42960</v>
      </c>
      <c r="C2158" s="634" t="s">
        <v>3</v>
      </c>
      <c r="D2158" s="635" t="s">
        <v>42961</v>
      </c>
    </row>
    <row r="2159" spans="1:4" ht="13.5" x14ac:dyDescent="0.25">
      <c r="A2159" s="636">
        <v>97088</v>
      </c>
      <c r="B2159" s="634" t="s">
        <v>42962</v>
      </c>
      <c r="C2159" s="634" t="s">
        <v>113</v>
      </c>
      <c r="D2159" s="635" t="s">
        <v>29326</v>
      </c>
    </row>
    <row r="2160" spans="1:4" ht="13.5" x14ac:dyDescent="0.25">
      <c r="A2160" s="636">
        <v>97089</v>
      </c>
      <c r="B2160" s="634" t="s">
        <v>42963</v>
      </c>
      <c r="C2160" s="634" t="s">
        <v>113</v>
      </c>
      <c r="D2160" s="635" t="s">
        <v>42964</v>
      </c>
    </row>
    <row r="2161" spans="1:4" ht="13.5" x14ac:dyDescent="0.25">
      <c r="A2161" s="636">
        <v>97090</v>
      </c>
      <c r="B2161" s="634" t="s">
        <v>42965</v>
      </c>
      <c r="C2161" s="634" t="s">
        <v>113</v>
      </c>
      <c r="D2161" s="635" t="s">
        <v>42966</v>
      </c>
    </row>
    <row r="2162" spans="1:4" ht="13.5" x14ac:dyDescent="0.25">
      <c r="A2162" s="636">
        <v>97091</v>
      </c>
      <c r="B2162" s="634" t="s">
        <v>42967</v>
      </c>
      <c r="C2162" s="634" t="s">
        <v>113</v>
      </c>
      <c r="D2162" s="635" t="s">
        <v>42968</v>
      </c>
    </row>
    <row r="2163" spans="1:4" ht="13.5" x14ac:dyDescent="0.25">
      <c r="A2163" s="636">
        <v>97092</v>
      </c>
      <c r="B2163" s="634" t="s">
        <v>42969</v>
      </c>
      <c r="C2163" s="634" t="s">
        <v>113</v>
      </c>
      <c r="D2163" s="635" t="s">
        <v>30290</v>
      </c>
    </row>
    <row r="2164" spans="1:4" ht="13.5" x14ac:dyDescent="0.25">
      <c r="A2164" s="636">
        <v>97093</v>
      </c>
      <c r="B2164" s="634" t="s">
        <v>42970</v>
      </c>
      <c r="C2164" s="634" t="s">
        <v>113</v>
      </c>
      <c r="D2164" s="635" t="s">
        <v>30325</v>
      </c>
    </row>
    <row r="2165" spans="1:4" ht="13.5" x14ac:dyDescent="0.25">
      <c r="A2165" s="636">
        <v>97096</v>
      </c>
      <c r="B2165" s="634" t="s">
        <v>42971</v>
      </c>
      <c r="C2165" s="634" t="s">
        <v>20</v>
      </c>
      <c r="D2165" s="635" t="s">
        <v>42972</v>
      </c>
    </row>
    <row r="2166" spans="1:4" ht="13.5" x14ac:dyDescent="0.25">
      <c r="A2166" s="636">
        <v>97097</v>
      </c>
      <c r="B2166" s="634" t="s">
        <v>42973</v>
      </c>
      <c r="C2166" s="634" t="s">
        <v>3</v>
      </c>
      <c r="D2166" s="635" t="s">
        <v>42974</v>
      </c>
    </row>
    <row r="2167" spans="1:4" ht="13.5" x14ac:dyDescent="0.25">
      <c r="A2167" s="636">
        <v>97101</v>
      </c>
      <c r="B2167" s="634" t="s">
        <v>42975</v>
      </c>
      <c r="C2167" s="634" t="s">
        <v>3</v>
      </c>
      <c r="D2167" s="635" t="s">
        <v>30127</v>
      </c>
    </row>
    <row r="2168" spans="1:4" ht="13.5" x14ac:dyDescent="0.25">
      <c r="A2168" s="636">
        <v>97102</v>
      </c>
      <c r="B2168" s="634" t="s">
        <v>42976</v>
      </c>
      <c r="C2168" s="634" t="s">
        <v>3</v>
      </c>
      <c r="D2168" s="635" t="s">
        <v>42977</v>
      </c>
    </row>
    <row r="2169" spans="1:4" ht="13.5" x14ac:dyDescent="0.25">
      <c r="A2169" s="636">
        <v>97103</v>
      </c>
      <c r="B2169" s="634" t="s">
        <v>42978</v>
      </c>
      <c r="C2169" s="634" t="s">
        <v>3</v>
      </c>
      <c r="D2169" s="635" t="s">
        <v>42979</v>
      </c>
    </row>
    <row r="2170" spans="1:4" ht="13.5" x14ac:dyDescent="0.25">
      <c r="A2170" s="636">
        <v>100322</v>
      </c>
      <c r="B2170" s="634" t="s">
        <v>28700</v>
      </c>
      <c r="C2170" s="634" t="s">
        <v>20</v>
      </c>
      <c r="D2170" s="635" t="s">
        <v>42980</v>
      </c>
    </row>
    <row r="2171" spans="1:4" ht="13.5" x14ac:dyDescent="0.25">
      <c r="A2171" s="636">
        <v>100323</v>
      </c>
      <c r="B2171" s="634" t="s">
        <v>28701</v>
      </c>
      <c r="C2171" s="634" t="s">
        <v>20</v>
      </c>
      <c r="D2171" s="635" t="s">
        <v>42981</v>
      </c>
    </row>
    <row r="2172" spans="1:4" ht="13.5" x14ac:dyDescent="0.25">
      <c r="A2172" s="636">
        <v>100324</v>
      </c>
      <c r="B2172" s="634" t="s">
        <v>28702</v>
      </c>
      <c r="C2172" s="634" t="s">
        <v>20</v>
      </c>
      <c r="D2172" s="635" t="s">
        <v>42982</v>
      </c>
    </row>
    <row r="2173" spans="1:4" ht="13.5" x14ac:dyDescent="0.25">
      <c r="A2173" s="636">
        <v>103072</v>
      </c>
      <c r="B2173" s="634" t="s">
        <v>42983</v>
      </c>
      <c r="C2173" s="634" t="s">
        <v>3</v>
      </c>
      <c r="D2173" s="635" t="s">
        <v>42984</v>
      </c>
    </row>
    <row r="2174" spans="1:4" ht="13.5" x14ac:dyDescent="0.25">
      <c r="A2174" s="636">
        <v>103073</v>
      </c>
      <c r="B2174" s="634" t="s">
        <v>42985</v>
      </c>
      <c r="C2174" s="634" t="s">
        <v>3</v>
      </c>
      <c r="D2174" s="635" t="s">
        <v>42986</v>
      </c>
    </row>
    <row r="2175" spans="1:4" ht="13.5" x14ac:dyDescent="0.25">
      <c r="A2175" s="636">
        <v>103074</v>
      </c>
      <c r="B2175" s="634" t="s">
        <v>42987</v>
      </c>
      <c r="C2175" s="634" t="s">
        <v>3</v>
      </c>
      <c r="D2175" s="635" t="s">
        <v>42988</v>
      </c>
    </row>
    <row r="2176" spans="1:4" ht="13.5" x14ac:dyDescent="0.25">
      <c r="A2176" s="636">
        <v>103075</v>
      </c>
      <c r="B2176" s="634" t="s">
        <v>42989</v>
      </c>
      <c r="C2176" s="634" t="s">
        <v>3</v>
      </c>
      <c r="D2176" s="635" t="s">
        <v>42990</v>
      </c>
    </row>
    <row r="2177" spans="1:4" ht="13.5" x14ac:dyDescent="0.25">
      <c r="A2177" s="636">
        <v>103076</v>
      </c>
      <c r="B2177" s="634" t="s">
        <v>42991</v>
      </c>
      <c r="C2177" s="634" t="s">
        <v>3</v>
      </c>
      <c r="D2177" s="635" t="s">
        <v>42992</v>
      </c>
    </row>
    <row r="2178" spans="1:4" ht="13.5" x14ac:dyDescent="0.25">
      <c r="A2178" s="636">
        <v>103077</v>
      </c>
      <c r="B2178" s="634" t="s">
        <v>42993</v>
      </c>
      <c r="C2178" s="634" t="s">
        <v>3</v>
      </c>
      <c r="D2178" s="635" t="s">
        <v>42994</v>
      </c>
    </row>
    <row r="2179" spans="1:4" ht="13.5" x14ac:dyDescent="0.25">
      <c r="A2179" s="636">
        <v>103078</v>
      </c>
      <c r="B2179" s="634" t="s">
        <v>42995</v>
      </c>
      <c r="C2179" s="634" t="s">
        <v>3</v>
      </c>
      <c r="D2179" s="635" t="s">
        <v>42996</v>
      </c>
    </row>
    <row r="2180" spans="1:4" ht="13.5" x14ac:dyDescent="0.25">
      <c r="A2180" s="636">
        <v>103079</v>
      </c>
      <c r="B2180" s="634" t="s">
        <v>42997</v>
      </c>
      <c r="C2180" s="634" t="s">
        <v>3</v>
      </c>
      <c r="D2180" s="635" t="s">
        <v>42998</v>
      </c>
    </row>
    <row r="2181" spans="1:4" ht="13.5" x14ac:dyDescent="0.25">
      <c r="A2181" s="636">
        <v>103080</v>
      </c>
      <c r="B2181" s="634" t="s">
        <v>42999</v>
      </c>
      <c r="C2181" s="634" t="s">
        <v>3</v>
      </c>
      <c r="D2181" s="635" t="s">
        <v>43000</v>
      </c>
    </row>
    <row r="2182" spans="1:4" ht="13.5" x14ac:dyDescent="0.25">
      <c r="A2182" s="636">
        <v>92263</v>
      </c>
      <c r="B2182" s="634" t="s">
        <v>28703</v>
      </c>
      <c r="C2182" s="634" t="s">
        <v>3</v>
      </c>
      <c r="D2182" s="635" t="s">
        <v>43001</v>
      </c>
    </row>
    <row r="2183" spans="1:4" ht="13.5" x14ac:dyDescent="0.25">
      <c r="A2183" s="636">
        <v>92264</v>
      </c>
      <c r="B2183" s="634" t="s">
        <v>28704</v>
      </c>
      <c r="C2183" s="634" t="s">
        <v>3</v>
      </c>
      <c r="D2183" s="635" t="s">
        <v>43002</v>
      </c>
    </row>
    <row r="2184" spans="1:4" ht="13.5" x14ac:dyDescent="0.25">
      <c r="A2184" s="636">
        <v>92265</v>
      </c>
      <c r="B2184" s="634" t="s">
        <v>28705</v>
      </c>
      <c r="C2184" s="634" t="s">
        <v>3</v>
      </c>
      <c r="D2184" s="635" t="s">
        <v>43003</v>
      </c>
    </row>
    <row r="2185" spans="1:4" ht="13.5" x14ac:dyDescent="0.25">
      <c r="A2185" s="636">
        <v>92266</v>
      </c>
      <c r="B2185" s="634" t="s">
        <v>28706</v>
      </c>
      <c r="C2185" s="634" t="s">
        <v>3</v>
      </c>
      <c r="D2185" s="635" t="s">
        <v>43004</v>
      </c>
    </row>
    <row r="2186" spans="1:4" ht="13.5" x14ac:dyDescent="0.25">
      <c r="A2186" s="636">
        <v>92267</v>
      </c>
      <c r="B2186" s="634" t="s">
        <v>28707</v>
      </c>
      <c r="C2186" s="634" t="s">
        <v>3</v>
      </c>
      <c r="D2186" s="635" t="s">
        <v>43005</v>
      </c>
    </row>
    <row r="2187" spans="1:4" ht="13.5" x14ac:dyDescent="0.25">
      <c r="A2187" s="636">
        <v>92268</v>
      </c>
      <c r="B2187" s="634" t="s">
        <v>28708</v>
      </c>
      <c r="C2187" s="634" t="s">
        <v>3</v>
      </c>
      <c r="D2187" s="635" t="s">
        <v>43006</v>
      </c>
    </row>
    <row r="2188" spans="1:4" ht="13.5" x14ac:dyDescent="0.25">
      <c r="A2188" s="636">
        <v>92269</v>
      </c>
      <c r="B2188" s="634" t="s">
        <v>28709</v>
      </c>
      <c r="C2188" s="634" t="s">
        <v>3</v>
      </c>
      <c r="D2188" s="635" t="s">
        <v>43007</v>
      </c>
    </row>
    <row r="2189" spans="1:4" ht="13.5" x14ac:dyDescent="0.25">
      <c r="A2189" s="636">
        <v>92270</v>
      </c>
      <c r="B2189" s="634" t="s">
        <v>28710</v>
      </c>
      <c r="C2189" s="634" t="s">
        <v>3</v>
      </c>
      <c r="D2189" s="635" t="s">
        <v>43008</v>
      </c>
    </row>
    <row r="2190" spans="1:4" ht="13.5" x14ac:dyDescent="0.25">
      <c r="A2190" s="636">
        <v>92271</v>
      </c>
      <c r="B2190" s="634" t="s">
        <v>28711</v>
      </c>
      <c r="C2190" s="634" t="s">
        <v>3</v>
      </c>
      <c r="D2190" s="635" t="s">
        <v>43009</v>
      </c>
    </row>
    <row r="2191" spans="1:4" ht="13.5" x14ac:dyDescent="0.25">
      <c r="A2191" s="636">
        <v>92272</v>
      </c>
      <c r="B2191" s="634" t="s">
        <v>28712</v>
      </c>
      <c r="C2191" s="634" t="s">
        <v>4</v>
      </c>
      <c r="D2191" s="635" t="s">
        <v>43010</v>
      </c>
    </row>
    <row r="2192" spans="1:4" ht="13.5" x14ac:dyDescent="0.25">
      <c r="A2192" s="636">
        <v>92273</v>
      </c>
      <c r="B2192" s="634" t="s">
        <v>28713</v>
      </c>
      <c r="C2192" s="634" t="s">
        <v>4</v>
      </c>
      <c r="D2192" s="635" t="s">
        <v>30048</v>
      </c>
    </row>
    <row r="2193" spans="1:4" ht="13.5" x14ac:dyDescent="0.25">
      <c r="A2193" s="636">
        <v>92409</v>
      </c>
      <c r="B2193" s="634" t="s">
        <v>28714</v>
      </c>
      <c r="C2193" s="634" t="s">
        <v>3</v>
      </c>
      <c r="D2193" s="635" t="s">
        <v>43011</v>
      </c>
    </row>
    <row r="2194" spans="1:4" ht="13.5" x14ac:dyDescent="0.25">
      <c r="A2194" s="636">
        <v>92411</v>
      </c>
      <c r="B2194" s="634" t="s">
        <v>28715</v>
      </c>
      <c r="C2194" s="634" t="s">
        <v>3</v>
      </c>
      <c r="D2194" s="635" t="s">
        <v>43012</v>
      </c>
    </row>
    <row r="2195" spans="1:4" ht="13.5" x14ac:dyDescent="0.25">
      <c r="A2195" s="636">
        <v>92413</v>
      </c>
      <c r="B2195" s="634" t="s">
        <v>28716</v>
      </c>
      <c r="C2195" s="634" t="s">
        <v>3</v>
      </c>
      <c r="D2195" s="635" t="s">
        <v>43013</v>
      </c>
    </row>
    <row r="2196" spans="1:4" ht="13.5" x14ac:dyDescent="0.25">
      <c r="A2196" s="636">
        <v>92415</v>
      </c>
      <c r="B2196" s="634" t="s">
        <v>28717</v>
      </c>
      <c r="C2196" s="634" t="s">
        <v>3</v>
      </c>
      <c r="D2196" s="635" t="s">
        <v>43014</v>
      </c>
    </row>
    <row r="2197" spans="1:4" ht="13.5" x14ac:dyDescent="0.25">
      <c r="A2197" s="636">
        <v>92417</v>
      </c>
      <c r="B2197" s="634" t="s">
        <v>28718</v>
      </c>
      <c r="C2197" s="634" t="s">
        <v>3</v>
      </c>
      <c r="D2197" s="635" t="s">
        <v>29948</v>
      </c>
    </row>
    <row r="2198" spans="1:4" ht="13.5" x14ac:dyDescent="0.25">
      <c r="A2198" s="636">
        <v>92419</v>
      </c>
      <c r="B2198" s="634" t="s">
        <v>28719</v>
      </c>
      <c r="C2198" s="634" t="s">
        <v>3</v>
      </c>
      <c r="D2198" s="635" t="s">
        <v>43015</v>
      </c>
    </row>
    <row r="2199" spans="1:4" ht="13.5" x14ac:dyDescent="0.25">
      <c r="A2199" s="636">
        <v>92421</v>
      </c>
      <c r="B2199" s="634" t="s">
        <v>28720</v>
      </c>
      <c r="C2199" s="634" t="s">
        <v>3</v>
      </c>
      <c r="D2199" s="635" t="s">
        <v>43016</v>
      </c>
    </row>
    <row r="2200" spans="1:4" ht="13.5" x14ac:dyDescent="0.25">
      <c r="A2200" s="636">
        <v>92423</v>
      </c>
      <c r="B2200" s="634" t="s">
        <v>28721</v>
      </c>
      <c r="C2200" s="634" t="s">
        <v>3</v>
      </c>
      <c r="D2200" s="635" t="s">
        <v>43017</v>
      </c>
    </row>
    <row r="2201" spans="1:4" ht="13.5" x14ac:dyDescent="0.25">
      <c r="A2201" s="636">
        <v>92425</v>
      </c>
      <c r="B2201" s="634" t="s">
        <v>28722</v>
      </c>
      <c r="C2201" s="634" t="s">
        <v>3</v>
      </c>
      <c r="D2201" s="635" t="s">
        <v>43018</v>
      </c>
    </row>
    <row r="2202" spans="1:4" ht="13.5" x14ac:dyDescent="0.25">
      <c r="A2202" s="636">
        <v>92427</v>
      </c>
      <c r="B2202" s="634" t="s">
        <v>28723</v>
      </c>
      <c r="C2202" s="634" t="s">
        <v>3</v>
      </c>
      <c r="D2202" s="635" t="s">
        <v>30774</v>
      </c>
    </row>
    <row r="2203" spans="1:4" ht="13.5" x14ac:dyDescent="0.25">
      <c r="A2203" s="636">
        <v>92429</v>
      </c>
      <c r="B2203" s="634" t="s">
        <v>28724</v>
      </c>
      <c r="C2203" s="634" t="s">
        <v>3</v>
      </c>
      <c r="D2203" s="635" t="s">
        <v>43019</v>
      </c>
    </row>
    <row r="2204" spans="1:4" ht="13.5" x14ac:dyDescent="0.25">
      <c r="A2204" s="636">
        <v>92431</v>
      </c>
      <c r="B2204" s="634" t="s">
        <v>28725</v>
      </c>
      <c r="C2204" s="634" t="s">
        <v>3</v>
      </c>
      <c r="D2204" s="635" t="s">
        <v>43020</v>
      </c>
    </row>
    <row r="2205" spans="1:4" ht="13.5" x14ac:dyDescent="0.25">
      <c r="A2205" s="636">
        <v>92433</v>
      </c>
      <c r="B2205" s="634" t="s">
        <v>28726</v>
      </c>
      <c r="C2205" s="634" t="s">
        <v>3</v>
      </c>
      <c r="D2205" s="635" t="s">
        <v>43021</v>
      </c>
    </row>
    <row r="2206" spans="1:4" ht="13.5" x14ac:dyDescent="0.25">
      <c r="A2206" s="636">
        <v>92435</v>
      </c>
      <c r="B2206" s="634" t="s">
        <v>28727</v>
      </c>
      <c r="C2206" s="634" t="s">
        <v>3</v>
      </c>
      <c r="D2206" s="635" t="s">
        <v>43022</v>
      </c>
    </row>
    <row r="2207" spans="1:4" ht="13.5" x14ac:dyDescent="0.25">
      <c r="A2207" s="636">
        <v>92437</v>
      </c>
      <c r="B2207" s="634" t="s">
        <v>28728</v>
      </c>
      <c r="C2207" s="634" t="s">
        <v>3</v>
      </c>
      <c r="D2207" s="635" t="s">
        <v>30407</v>
      </c>
    </row>
    <row r="2208" spans="1:4" ht="13.5" x14ac:dyDescent="0.25">
      <c r="A2208" s="636">
        <v>92439</v>
      </c>
      <c r="B2208" s="634" t="s">
        <v>28729</v>
      </c>
      <c r="C2208" s="634" t="s">
        <v>3</v>
      </c>
      <c r="D2208" s="635" t="s">
        <v>29893</v>
      </c>
    </row>
    <row r="2209" spans="1:4" ht="13.5" x14ac:dyDescent="0.25">
      <c r="A2209" s="636">
        <v>92441</v>
      </c>
      <c r="B2209" s="634" t="s">
        <v>28730</v>
      </c>
      <c r="C2209" s="634" t="s">
        <v>3</v>
      </c>
      <c r="D2209" s="635" t="s">
        <v>43023</v>
      </c>
    </row>
    <row r="2210" spans="1:4" ht="13.5" x14ac:dyDescent="0.25">
      <c r="A2210" s="636">
        <v>92443</v>
      </c>
      <c r="B2210" s="634" t="s">
        <v>28731</v>
      </c>
      <c r="C2210" s="634" t="s">
        <v>3</v>
      </c>
      <c r="D2210" s="635" t="s">
        <v>43024</v>
      </c>
    </row>
    <row r="2211" spans="1:4" ht="13.5" x14ac:dyDescent="0.25">
      <c r="A2211" s="636">
        <v>92445</v>
      </c>
      <c r="B2211" s="634" t="s">
        <v>28732</v>
      </c>
      <c r="C2211" s="634" t="s">
        <v>3</v>
      </c>
      <c r="D2211" s="635" t="s">
        <v>43025</v>
      </c>
    </row>
    <row r="2212" spans="1:4" ht="13.5" x14ac:dyDescent="0.25">
      <c r="A2212" s="636">
        <v>92446</v>
      </c>
      <c r="B2212" s="634" t="s">
        <v>28733</v>
      </c>
      <c r="C2212" s="634" t="s">
        <v>3</v>
      </c>
      <c r="D2212" s="635" t="s">
        <v>43026</v>
      </c>
    </row>
    <row r="2213" spans="1:4" ht="13.5" x14ac:dyDescent="0.25">
      <c r="A2213" s="636">
        <v>92447</v>
      </c>
      <c r="B2213" s="634" t="s">
        <v>28734</v>
      </c>
      <c r="C2213" s="634" t="s">
        <v>3</v>
      </c>
      <c r="D2213" s="635" t="s">
        <v>43027</v>
      </c>
    </row>
    <row r="2214" spans="1:4" ht="13.5" x14ac:dyDescent="0.25">
      <c r="A2214" s="636">
        <v>92448</v>
      </c>
      <c r="B2214" s="634" t="s">
        <v>28735</v>
      </c>
      <c r="C2214" s="634" t="s">
        <v>3</v>
      </c>
      <c r="D2214" s="635" t="s">
        <v>43028</v>
      </c>
    </row>
    <row r="2215" spans="1:4" ht="13.5" x14ac:dyDescent="0.25">
      <c r="A2215" s="636">
        <v>92449</v>
      </c>
      <c r="B2215" s="634" t="s">
        <v>28736</v>
      </c>
      <c r="C2215" s="634" t="s">
        <v>3</v>
      </c>
      <c r="D2215" s="635" t="s">
        <v>43029</v>
      </c>
    </row>
    <row r="2216" spans="1:4" ht="13.5" x14ac:dyDescent="0.25">
      <c r="A2216" s="636">
        <v>92450</v>
      </c>
      <c r="B2216" s="634" t="s">
        <v>28737</v>
      </c>
      <c r="C2216" s="634" t="s">
        <v>3</v>
      </c>
      <c r="D2216" s="635" t="s">
        <v>43030</v>
      </c>
    </row>
    <row r="2217" spans="1:4" ht="13.5" x14ac:dyDescent="0.25">
      <c r="A2217" s="636">
        <v>92451</v>
      </c>
      <c r="B2217" s="634" t="s">
        <v>28738</v>
      </c>
      <c r="C2217" s="634" t="s">
        <v>3</v>
      </c>
      <c r="D2217" s="635" t="s">
        <v>43031</v>
      </c>
    </row>
    <row r="2218" spans="1:4" ht="13.5" x14ac:dyDescent="0.25">
      <c r="A2218" s="636">
        <v>92452</v>
      </c>
      <c r="B2218" s="634" t="s">
        <v>28739</v>
      </c>
      <c r="C2218" s="634" t="s">
        <v>3</v>
      </c>
      <c r="D2218" s="635" t="s">
        <v>43032</v>
      </c>
    </row>
    <row r="2219" spans="1:4" ht="13.5" x14ac:dyDescent="0.25">
      <c r="A2219" s="636">
        <v>92453</v>
      </c>
      <c r="B2219" s="634" t="s">
        <v>28740</v>
      </c>
      <c r="C2219" s="634" t="s">
        <v>3</v>
      </c>
      <c r="D2219" s="635" t="s">
        <v>43033</v>
      </c>
    </row>
    <row r="2220" spans="1:4" ht="13.5" x14ac:dyDescent="0.25">
      <c r="A2220" s="636">
        <v>92454</v>
      </c>
      <c r="B2220" s="634" t="s">
        <v>28741</v>
      </c>
      <c r="C2220" s="634" t="s">
        <v>3</v>
      </c>
      <c r="D2220" s="635" t="s">
        <v>43034</v>
      </c>
    </row>
    <row r="2221" spans="1:4" ht="13.5" x14ac:dyDescent="0.25">
      <c r="A2221" s="636">
        <v>92455</v>
      </c>
      <c r="B2221" s="634" t="s">
        <v>28742</v>
      </c>
      <c r="C2221" s="634" t="s">
        <v>3</v>
      </c>
      <c r="D2221" s="635" t="s">
        <v>43035</v>
      </c>
    </row>
    <row r="2222" spans="1:4" ht="13.5" x14ac:dyDescent="0.25">
      <c r="A2222" s="636">
        <v>92456</v>
      </c>
      <c r="B2222" s="634" t="s">
        <v>28743</v>
      </c>
      <c r="C2222" s="634" t="s">
        <v>3</v>
      </c>
      <c r="D2222" s="635" t="s">
        <v>27666</v>
      </c>
    </row>
    <row r="2223" spans="1:4" ht="13.5" x14ac:dyDescent="0.25">
      <c r="A2223" s="636">
        <v>92457</v>
      </c>
      <c r="B2223" s="634" t="s">
        <v>28744</v>
      </c>
      <c r="C2223" s="634" t="s">
        <v>3</v>
      </c>
      <c r="D2223" s="635" t="s">
        <v>43036</v>
      </c>
    </row>
    <row r="2224" spans="1:4" ht="13.5" x14ac:dyDescent="0.25">
      <c r="A2224" s="636">
        <v>92458</v>
      </c>
      <c r="B2224" s="634" t="s">
        <v>23728</v>
      </c>
      <c r="C2224" s="634" t="s">
        <v>3</v>
      </c>
      <c r="D2224" s="635" t="s">
        <v>43037</v>
      </c>
    </row>
    <row r="2225" spans="1:4" ht="13.5" x14ac:dyDescent="0.25">
      <c r="A2225" s="636">
        <v>92459</v>
      </c>
      <c r="B2225" s="634" t="s">
        <v>28745</v>
      </c>
      <c r="C2225" s="634" t="s">
        <v>3</v>
      </c>
      <c r="D2225" s="635" t="s">
        <v>42035</v>
      </c>
    </row>
    <row r="2226" spans="1:4" ht="13.5" x14ac:dyDescent="0.25">
      <c r="A2226" s="636">
        <v>92460</v>
      </c>
      <c r="B2226" s="634" t="s">
        <v>28746</v>
      </c>
      <c r="C2226" s="634" t="s">
        <v>3</v>
      </c>
      <c r="D2226" s="635" t="s">
        <v>43038</v>
      </c>
    </row>
    <row r="2227" spans="1:4" ht="13.5" x14ac:dyDescent="0.25">
      <c r="A2227" s="636">
        <v>92461</v>
      </c>
      <c r="B2227" s="634" t="s">
        <v>28747</v>
      </c>
      <c r="C2227" s="634" t="s">
        <v>3</v>
      </c>
      <c r="D2227" s="635" t="s">
        <v>43039</v>
      </c>
    </row>
    <row r="2228" spans="1:4" ht="13.5" x14ac:dyDescent="0.25">
      <c r="A2228" s="636">
        <v>92462</v>
      </c>
      <c r="B2228" s="634" t="s">
        <v>28748</v>
      </c>
      <c r="C2228" s="634" t="s">
        <v>3</v>
      </c>
      <c r="D2228" s="635" t="s">
        <v>43040</v>
      </c>
    </row>
    <row r="2229" spans="1:4" ht="13.5" x14ac:dyDescent="0.25">
      <c r="A2229" s="636">
        <v>92463</v>
      </c>
      <c r="B2229" s="634" t="s">
        <v>28749</v>
      </c>
      <c r="C2229" s="634" t="s">
        <v>3</v>
      </c>
      <c r="D2229" s="635" t="s">
        <v>43041</v>
      </c>
    </row>
    <row r="2230" spans="1:4" ht="13.5" x14ac:dyDescent="0.25">
      <c r="A2230" s="636">
        <v>92464</v>
      </c>
      <c r="B2230" s="634" t="s">
        <v>28750</v>
      </c>
      <c r="C2230" s="634" t="s">
        <v>3</v>
      </c>
      <c r="D2230" s="635" t="s">
        <v>43042</v>
      </c>
    </row>
    <row r="2231" spans="1:4" ht="13.5" x14ac:dyDescent="0.25">
      <c r="A2231" s="636">
        <v>92465</v>
      </c>
      <c r="B2231" s="634" t="s">
        <v>28751</v>
      </c>
      <c r="C2231" s="634" t="s">
        <v>3</v>
      </c>
      <c r="D2231" s="635" t="s">
        <v>43043</v>
      </c>
    </row>
    <row r="2232" spans="1:4" ht="13.5" x14ac:dyDescent="0.25">
      <c r="A2232" s="636">
        <v>92466</v>
      </c>
      <c r="B2232" s="634" t="s">
        <v>28752</v>
      </c>
      <c r="C2232" s="634" t="s">
        <v>3</v>
      </c>
      <c r="D2232" s="635" t="s">
        <v>43044</v>
      </c>
    </row>
    <row r="2233" spans="1:4" ht="13.5" x14ac:dyDescent="0.25">
      <c r="A2233" s="636">
        <v>92467</v>
      </c>
      <c r="B2233" s="634" t="s">
        <v>28753</v>
      </c>
      <c r="C2233" s="634" t="s">
        <v>3</v>
      </c>
      <c r="D2233" s="635" t="s">
        <v>43045</v>
      </c>
    </row>
    <row r="2234" spans="1:4" ht="13.5" x14ac:dyDescent="0.25">
      <c r="A2234" s="636">
        <v>92468</v>
      </c>
      <c r="B2234" s="634" t="s">
        <v>28754</v>
      </c>
      <c r="C2234" s="634" t="s">
        <v>3</v>
      </c>
      <c r="D2234" s="635" t="s">
        <v>43046</v>
      </c>
    </row>
    <row r="2235" spans="1:4" ht="13.5" x14ac:dyDescent="0.25">
      <c r="A2235" s="636">
        <v>92469</v>
      </c>
      <c r="B2235" s="634" t="s">
        <v>28755</v>
      </c>
      <c r="C2235" s="634" t="s">
        <v>3</v>
      </c>
      <c r="D2235" s="635" t="s">
        <v>43047</v>
      </c>
    </row>
    <row r="2236" spans="1:4" ht="13.5" x14ac:dyDescent="0.25">
      <c r="A2236" s="636">
        <v>92470</v>
      </c>
      <c r="B2236" s="634" t="s">
        <v>28756</v>
      </c>
      <c r="C2236" s="634" t="s">
        <v>3</v>
      </c>
      <c r="D2236" s="635" t="s">
        <v>43048</v>
      </c>
    </row>
    <row r="2237" spans="1:4" ht="13.5" x14ac:dyDescent="0.25">
      <c r="A2237" s="636">
        <v>92471</v>
      </c>
      <c r="B2237" s="634" t="s">
        <v>28757</v>
      </c>
      <c r="C2237" s="634" t="s">
        <v>3</v>
      </c>
      <c r="D2237" s="635" t="s">
        <v>30499</v>
      </c>
    </row>
    <row r="2238" spans="1:4" ht="13.5" x14ac:dyDescent="0.25">
      <c r="A2238" s="636">
        <v>92472</v>
      </c>
      <c r="B2238" s="634" t="s">
        <v>28758</v>
      </c>
      <c r="C2238" s="634" t="s">
        <v>3</v>
      </c>
      <c r="D2238" s="635" t="s">
        <v>43049</v>
      </c>
    </row>
    <row r="2239" spans="1:4" ht="13.5" x14ac:dyDescent="0.25">
      <c r="A2239" s="636">
        <v>92473</v>
      </c>
      <c r="B2239" s="634" t="s">
        <v>28759</v>
      </c>
      <c r="C2239" s="634" t="s">
        <v>3</v>
      </c>
      <c r="D2239" s="635" t="s">
        <v>43050</v>
      </c>
    </row>
    <row r="2240" spans="1:4" ht="13.5" x14ac:dyDescent="0.25">
      <c r="A2240" s="636">
        <v>92474</v>
      </c>
      <c r="B2240" s="634" t="s">
        <v>28760</v>
      </c>
      <c r="C2240" s="634" t="s">
        <v>3</v>
      </c>
      <c r="D2240" s="635" t="s">
        <v>41280</v>
      </c>
    </row>
    <row r="2241" spans="1:4" ht="13.5" x14ac:dyDescent="0.25">
      <c r="A2241" s="636">
        <v>92475</v>
      </c>
      <c r="B2241" s="634" t="s">
        <v>28761</v>
      </c>
      <c r="C2241" s="634" t="s">
        <v>3</v>
      </c>
      <c r="D2241" s="635" t="s">
        <v>30769</v>
      </c>
    </row>
    <row r="2242" spans="1:4" ht="13.5" x14ac:dyDescent="0.25">
      <c r="A2242" s="636">
        <v>92476</v>
      </c>
      <c r="B2242" s="634" t="s">
        <v>28762</v>
      </c>
      <c r="C2242" s="634" t="s">
        <v>3</v>
      </c>
      <c r="D2242" s="635" t="s">
        <v>43051</v>
      </c>
    </row>
    <row r="2243" spans="1:4" ht="13.5" x14ac:dyDescent="0.25">
      <c r="A2243" s="636">
        <v>92477</v>
      </c>
      <c r="B2243" s="634" t="s">
        <v>28763</v>
      </c>
      <c r="C2243" s="634" t="s">
        <v>3</v>
      </c>
      <c r="D2243" s="635" t="s">
        <v>43052</v>
      </c>
    </row>
    <row r="2244" spans="1:4" ht="13.5" x14ac:dyDescent="0.25">
      <c r="A2244" s="636">
        <v>92478</v>
      </c>
      <c r="B2244" s="634" t="s">
        <v>28764</v>
      </c>
      <c r="C2244" s="634" t="s">
        <v>3</v>
      </c>
      <c r="D2244" s="635" t="s">
        <v>43053</v>
      </c>
    </row>
    <row r="2245" spans="1:4" ht="13.5" x14ac:dyDescent="0.25">
      <c r="A2245" s="636">
        <v>92479</v>
      </c>
      <c r="B2245" s="634" t="s">
        <v>28765</v>
      </c>
      <c r="C2245" s="634" t="s">
        <v>3</v>
      </c>
      <c r="D2245" s="635" t="s">
        <v>43054</v>
      </c>
    </row>
    <row r="2246" spans="1:4" ht="13.5" x14ac:dyDescent="0.25">
      <c r="A2246" s="636">
        <v>92480</v>
      </c>
      <c r="B2246" s="634" t="s">
        <v>28766</v>
      </c>
      <c r="C2246" s="634" t="s">
        <v>3</v>
      </c>
      <c r="D2246" s="635" t="s">
        <v>43055</v>
      </c>
    </row>
    <row r="2247" spans="1:4" ht="13.5" x14ac:dyDescent="0.25">
      <c r="A2247" s="636">
        <v>92482</v>
      </c>
      <c r="B2247" s="634" t="s">
        <v>28767</v>
      </c>
      <c r="C2247" s="634" t="s">
        <v>3</v>
      </c>
      <c r="D2247" s="635" t="s">
        <v>43056</v>
      </c>
    </row>
    <row r="2248" spans="1:4" ht="13.5" x14ac:dyDescent="0.25">
      <c r="A2248" s="636">
        <v>92484</v>
      </c>
      <c r="B2248" s="634" t="s">
        <v>28768</v>
      </c>
      <c r="C2248" s="634" t="s">
        <v>3</v>
      </c>
      <c r="D2248" s="635" t="s">
        <v>43057</v>
      </c>
    </row>
    <row r="2249" spans="1:4" ht="13.5" x14ac:dyDescent="0.25">
      <c r="A2249" s="636">
        <v>92486</v>
      </c>
      <c r="B2249" s="634" t="s">
        <v>28769</v>
      </c>
      <c r="C2249" s="634" t="s">
        <v>3</v>
      </c>
      <c r="D2249" s="635" t="s">
        <v>43058</v>
      </c>
    </row>
    <row r="2250" spans="1:4" ht="13.5" x14ac:dyDescent="0.25">
      <c r="A2250" s="636">
        <v>92488</v>
      </c>
      <c r="B2250" s="634" t="s">
        <v>28770</v>
      </c>
      <c r="C2250" s="634" t="s">
        <v>3</v>
      </c>
      <c r="D2250" s="635" t="s">
        <v>43059</v>
      </c>
    </row>
    <row r="2251" spans="1:4" ht="13.5" x14ac:dyDescent="0.25">
      <c r="A2251" s="636">
        <v>92490</v>
      </c>
      <c r="B2251" s="634" t="s">
        <v>28771</v>
      </c>
      <c r="C2251" s="634" t="s">
        <v>3</v>
      </c>
      <c r="D2251" s="635" t="s">
        <v>43060</v>
      </c>
    </row>
    <row r="2252" spans="1:4" ht="13.5" x14ac:dyDescent="0.25">
      <c r="A2252" s="636">
        <v>92492</v>
      </c>
      <c r="B2252" s="634" t="s">
        <v>28772</v>
      </c>
      <c r="C2252" s="634" t="s">
        <v>3</v>
      </c>
      <c r="D2252" s="635" t="s">
        <v>30793</v>
      </c>
    </row>
    <row r="2253" spans="1:4" ht="13.5" x14ac:dyDescent="0.25">
      <c r="A2253" s="636">
        <v>92494</v>
      </c>
      <c r="B2253" s="634" t="s">
        <v>28773</v>
      </c>
      <c r="C2253" s="634" t="s">
        <v>3</v>
      </c>
      <c r="D2253" s="635" t="s">
        <v>43061</v>
      </c>
    </row>
    <row r="2254" spans="1:4" ht="13.5" x14ac:dyDescent="0.25">
      <c r="A2254" s="636">
        <v>92496</v>
      </c>
      <c r="B2254" s="634" t="s">
        <v>28774</v>
      </c>
      <c r="C2254" s="634" t="s">
        <v>3</v>
      </c>
      <c r="D2254" s="635" t="s">
        <v>43062</v>
      </c>
    </row>
    <row r="2255" spans="1:4" ht="13.5" x14ac:dyDescent="0.25">
      <c r="A2255" s="636">
        <v>92498</v>
      </c>
      <c r="B2255" s="634" t="s">
        <v>28775</v>
      </c>
      <c r="C2255" s="634" t="s">
        <v>3</v>
      </c>
      <c r="D2255" s="635" t="s">
        <v>43063</v>
      </c>
    </row>
    <row r="2256" spans="1:4" ht="13.5" x14ac:dyDescent="0.25">
      <c r="A2256" s="636">
        <v>92500</v>
      </c>
      <c r="B2256" s="634" t="s">
        <v>28776</v>
      </c>
      <c r="C2256" s="634" t="s">
        <v>3</v>
      </c>
      <c r="D2256" s="635" t="s">
        <v>43064</v>
      </c>
    </row>
    <row r="2257" spans="1:4" ht="13.5" x14ac:dyDescent="0.25">
      <c r="A2257" s="636">
        <v>92502</v>
      </c>
      <c r="B2257" s="634" t="s">
        <v>28777</v>
      </c>
      <c r="C2257" s="634" t="s">
        <v>3</v>
      </c>
      <c r="D2257" s="635" t="s">
        <v>43065</v>
      </c>
    </row>
    <row r="2258" spans="1:4" ht="13.5" x14ac:dyDescent="0.25">
      <c r="A2258" s="636">
        <v>92504</v>
      </c>
      <c r="B2258" s="634" t="s">
        <v>28778</v>
      </c>
      <c r="C2258" s="634" t="s">
        <v>3</v>
      </c>
      <c r="D2258" s="635" t="s">
        <v>43066</v>
      </c>
    </row>
    <row r="2259" spans="1:4" ht="13.5" x14ac:dyDescent="0.25">
      <c r="A2259" s="636">
        <v>92506</v>
      </c>
      <c r="B2259" s="634" t="s">
        <v>28779</v>
      </c>
      <c r="C2259" s="634" t="s">
        <v>3</v>
      </c>
      <c r="D2259" s="635" t="s">
        <v>43067</v>
      </c>
    </row>
    <row r="2260" spans="1:4" ht="13.5" x14ac:dyDescent="0.25">
      <c r="A2260" s="636">
        <v>92508</v>
      </c>
      <c r="B2260" s="634" t="s">
        <v>28780</v>
      </c>
      <c r="C2260" s="634" t="s">
        <v>3</v>
      </c>
      <c r="D2260" s="635" t="s">
        <v>43068</v>
      </c>
    </row>
    <row r="2261" spans="1:4" ht="13.5" x14ac:dyDescent="0.25">
      <c r="A2261" s="636">
        <v>92510</v>
      </c>
      <c r="B2261" s="634" t="s">
        <v>28781</v>
      </c>
      <c r="C2261" s="634" t="s">
        <v>3</v>
      </c>
      <c r="D2261" s="635" t="s">
        <v>43069</v>
      </c>
    </row>
    <row r="2262" spans="1:4" ht="13.5" x14ac:dyDescent="0.25">
      <c r="A2262" s="636">
        <v>92512</v>
      </c>
      <c r="B2262" s="634" t="s">
        <v>28782</v>
      </c>
      <c r="C2262" s="634" t="s">
        <v>3</v>
      </c>
      <c r="D2262" s="635" t="s">
        <v>30261</v>
      </c>
    </row>
    <row r="2263" spans="1:4" ht="13.5" x14ac:dyDescent="0.25">
      <c r="A2263" s="636">
        <v>92514</v>
      </c>
      <c r="B2263" s="634" t="s">
        <v>28783</v>
      </c>
      <c r="C2263" s="634" t="s">
        <v>3</v>
      </c>
      <c r="D2263" s="635" t="s">
        <v>29896</v>
      </c>
    </row>
    <row r="2264" spans="1:4" ht="13.5" x14ac:dyDescent="0.25">
      <c r="A2264" s="636">
        <v>92515</v>
      </c>
      <c r="B2264" s="634" t="s">
        <v>28784</v>
      </c>
      <c r="C2264" s="634" t="s">
        <v>3</v>
      </c>
      <c r="D2264" s="635" t="s">
        <v>43070</v>
      </c>
    </row>
    <row r="2265" spans="1:4" ht="13.5" x14ac:dyDescent="0.25">
      <c r="A2265" s="636">
        <v>92518</v>
      </c>
      <c r="B2265" s="634" t="s">
        <v>28785</v>
      </c>
      <c r="C2265" s="634" t="s">
        <v>3</v>
      </c>
      <c r="D2265" s="635" t="s">
        <v>29939</v>
      </c>
    </row>
    <row r="2266" spans="1:4" ht="13.5" x14ac:dyDescent="0.25">
      <c r="A2266" s="636">
        <v>92520</v>
      </c>
      <c r="B2266" s="634" t="s">
        <v>28786</v>
      </c>
      <c r="C2266" s="634" t="s">
        <v>3</v>
      </c>
      <c r="D2266" s="635" t="s">
        <v>30933</v>
      </c>
    </row>
    <row r="2267" spans="1:4" ht="13.5" x14ac:dyDescent="0.25">
      <c r="A2267" s="636">
        <v>92522</v>
      </c>
      <c r="B2267" s="634" t="s">
        <v>28788</v>
      </c>
      <c r="C2267" s="634" t="s">
        <v>3</v>
      </c>
      <c r="D2267" s="635" t="s">
        <v>43071</v>
      </c>
    </row>
    <row r="2268" spans="1:4" ht="13.5" x14ac:dyDescent="0.25">
      <c r="A2268" s="636">
        <v>92524</v>
      </c>
      <c r="B2268" s="634" t="s">
        <v>43072</v>
      </c>
      <c r="C2268" s="634" t="s">
        <v>3</v>
      </c>
      <c r="D2268" s="635" t="s">
        <v>43073</v>
      </c>
    </row>
    <row r="2269" spans="1:4" ht="13.5" x14ac:dyDescent="0.25">
      <c r="A2269" s="636">
        <v>92526</v>
      </c>
      <c r="B2269" s="634" t="s">
        <v>28789</v>
      </c>
      <c r="C2269" s="634" t="s">
        <v>3</v>
      </c>
      <c r="D2269" s="635" t="s">
        <v>43074</v>
      </c>
    </row>
    <row r="2270" spans="1:4" ht="13.5" x14ac:dyDescent="0.25">
      <c r="A2270" s="636">
        <v>92528</v>
      </c>
      <c r="B2270" s="634" t="s">
        <v>28790</v>
      </c>
      <c r="C2270" s="634" t="s">
        <v>3</v>
      </c>
      <c r="D2270" s="635" t="s">
        <v>43075</v>
      </c>
    </row>
    <row r="2271" spans="1:4" ht="13.5" x14ac:dyDescent="0.25">
      <c r="A2271" s="636">
        <v>92530</v>
      </c>
      <c r="B2271" s="634" t="s">
        <v>28791</v>
      </c>
      <c r="C2271" s="634" t="s">
        <v>3</v>
      </c>
      <c r="D2271" s="635" t="s">
        <v>43076</v>
      </c>
    </row>
    <row r="2272" spans="1:4" ht="13.5" x14ac:dyDescent="0.25">
      <c r="A2272" s="636">
        <v>92532</v>
      </c>
      <c r="B2272" s="634" t="s">
        <v>28793</v>
      </c>
      <c r="C2272" s="634" t="s">
        <v>3</v>
      </c>
      <c r="D2272" s="635" t="s">
        <v>43077</v>
      </c>
    </row>
    <row r="2273" spans="1:4" ht="13.5" x14ac:dyDescent="0.25">
      <c r="A2273" s="636">
        <v>92534</v>
      </c>
      <c r="B2273" s="634" t="s">
        <v>28794</v>
      </c>
      <c r="C2273" s="634" t="s">
        <v>3</v>
      </c>
      <c r="D2273" s="635" t="s">
        <v>43078</v>
      </c>
    </row>
    <row r="2274" spans="1:4" ht="13.5" x14ac:dyDescent="0.25">
      <c r="A2274" s="636">
        <v>92536</v>
      </c>
      <c r="B2274" s="634" t="s">
        <v>28795</v>
      </c>
      <c r="C2274" s="634" t="s">
        <v>3</v>
      </c>
      <c r="D2274" s="635" t="s">
        <v>29140</v>
      </c>
    </row>
    <row r="2275" spans="1:4" ht="13.5" x14ac:dyDescent="0.25">
      <c r="A2275" s="636">
        <v>92538</v>
      </c>
      <c r="B2275" s="634" t="s">
        <v>28796</v>
      </c>
      <c r="C2275" s="634" t="s">
        <v>3</v>
      </c>
      <c r="D2275" s="635" t="s">
        <v>29927</v>
      </c>
    </row>
    <row r="2276" spans="1:4" ht="13.5" x14ac:dyDescent="0.25">
      <c r="A2276" s="636">
        <v>96252</v>
      </c>
      <c r="B2276" s="634" t="s">
        <v>23729</v>
      </c>
      <c r="C2276" s="634" t="s">
        <v>3</v>
      </c>
      <c r="D2276" s="635" t="s">
        <v>43079</v>
      </c>
    </row>
    <row r="2277" spans="1:4" ht="13.5" x14ac:dyDescent="0.25">
      <c r="A2277" s="636">
        <v>96257</v>
      </c>
      <c r="B2277" s="634" t="s">
        <v>23730</v>
      </c>
      <c r="C2277" s="634" t="s">
        <v>3</v>
      </c>
      <c r="D2277" s="635" t="s">
        <v>43080</v>
      </c>
    </row>
    <row r="2278" spans="1:4" ht="13.5" x14ac:dyDescent="0.25">
      <c r="A2278" s="636">
        <v>96258</v>
      </c>
      <c r="B2278" s="634" t="s">
        <v>23731</v>
      </c>
      <c r="C2278" s="634" t="s">
        <v>3</v>
      </c>
      <c r="D2278" s="635" t="s">
        <v>43081</v>
      </c>
    </row>
    <row r="2279" spans="1:4" ht="13.5" x14ac:dyDescent="0.25">
      <c r="A2279" s="636">
        <v>96259</v>
      </c>
      <c r="B2279" s="634" t="s">
        <v>23732</v>
      </c>
      <c r="C2279" s="634" t="s">
        <v>3</v>
      </c>
      <c r="D2279" s="635" t="s">
        <v>43082</v>
      </c>
    </row>
    <row r="2280" spans="1:4" ht="13.5" x14ac:dyDescent="0.25">
      <c r="A2280" s="636">
        <v>96529</v>
      </c>
      <c r="B2280" s="634" t="s">
        <v>23733</v>
      </c>
      <c r="C2280" s="634" t="s">
        <v>3</v>
      </c>
      <c r="D2280" s="635" t="s">
        <v>43083</v>
      </c>
    </row>
    <row r="2281" spans="1:4" ht="13.5" x14ac:dyDescent="0.25">
      <c r="A2281" s="636">
        <v>96530</v>
      </c>
      <c r="B2281" s="634" t="s">
        <v>23734</v>
      </c>
      <c r="C2281" s="634" t="s">
        <v>3</v>
      </c>
      <c r="D2281" s="635" t="s">
        <v>43084</v>
      </c>
    </row>
    <row r="2282" spans="1:4" ht="13.5" x14ac:dyDescent="0.25">
      <c r="A2282" s="636">
        <v>96531</v>
      </c>
      <c r="B2282" s="634" t="s">
        <v>23735</v>
      </c>
      <c r="C2282" s="634" t="s">
        <v>3</v>
      </c>
      <c r="D2282" s="635" t="s">
        <v>43085</v>
      </c>
    </row>
    <row r="2283" spans="1:4" ht="13.5" x14ac:dyDescent="0.25">
      <c r="A2283" s="636">
        <v>96532</v>
      </c>
      <c r="B2283" s="634" t="s">
        <v>23736</v>
      </c>
      <c r="C2283" s="634" t="s">
        <v>3</v>
      </c>
      <c r="D2283" s="635" t="s">
        <v>43086</v>
      </c>
    </row>
    <row r="2284" spans="1:4" ht="13.5" x14ac:dyDescent="0.25">
      <c r="A2284" s="636">
        <v>96533</v>
      </c>
      <c r="B2284" s="634" t="s">
        <v>23737</v>
      </c>
      <c r="C2284" s="634" t="s">
        <v>3</v>
      </c>
      <c r="D2284" s="635" t="s">
        <v>43087</v>
      </c>
    </row>
    <row r="2285" spans="1:4" ht="13.5" x14ac:dyDescent="0.25">
      <c r="A2285" s="636">
        <v>96534</v>
      </c>
      <c r="B2285" s="634" t="s">
        <v>23738</v>
      </c>
      <c r="C2285" s="634" t="s">
        <v>3</v>
      </c>
      <c r="D2285" s="635" t="s">
        <v>43088</v>
      </c>
    </row>
    <row r="2286" spans="1:4" ht="13.5" x14ac:dyDescent="0.25">
      <c r="A2286" s="636">
        <v>96535</v>
      </c>
      <c r="B2286" s="634" t="s">
        <v>23739</v>
      </c>
      <c r="C2286" s="634" t="s">
        <v>3</v>
      </c>
      <c r="D2286" s="635" t="s">
        <v>43089</v>
      </c>
    </row>
    <row r="2287" spans="1:4" ht="13.5" x14ac:dyDescent="0.25">
      <c r="A2287" s="636">
        <v>96536</v>
      </c>
      <c r="B2287" s="634" t="s">
        <v>23740</v>
      </c>
      <c r="C2287" s="634" t="s">
        <v>3</v>
      </c>
      <c r="D2287" s="635" t="s">
        <v>30918</v>
      </c>
    </row>
    <row r="2288" spans="1:4" ht="13.5" x14ac:dyDescent="0.25">
      <c r="A2288" s="636">
        <v>96537</v>
      </c>
      <c r="B2288" s="634" t="s">
        <v>23741</v>
      </c>
      <c r="C2288" s="634" t="s">
        <v>3</v>
      </c>
      <c r="D2288" s="635" t="s">
        <v>43090</v>
      </c>
    </row>
    <row r="2289" spans="1:4" ht="13.5" x14ac:dyDescent="0.25">
      <c r="A2289" s="636">
        <v>96538</v>
      </c>
      <c r="B2289" s="634" t="s">
        <v>23742</v>
      </c>
      <c r="C2289" s="634" t="s">
        <v>3</v>
      </c>
      <c r="D2289" s="635" t="s">
        <v>43091</v>
      </c>
    </row>
    <row r="2290" spans="1:4" ht="13.5" x14ac:dyDescent="0.25">
      <c r="A2290" s="636">
        <v>96539</v>
      </c>
      <c r="B2290" s="634" t="s">
        <v>23743</v>
      </c>
      <c r="C2290" s="634" t="s">
        <v>3</v>
      </c>
      <c r="D2290" s="635" t="s">
        <v>43092</v>
      </c>
    </row>
    <row r="2291" spans="1:4" ht="13.5" x14ac:dyDescent="0.25">
      <c r="A2291" s="636">
        <v>96540</v>
      </c>
      <c r="B2291" s="634" t="s">
        <v>23744</v>
      </c>
      <c r="C2291" s="634" t="s">
        <v>3</v>
      </c>
      <c r="D2291" s="635" t="s">
        <v>43093</v>
      </c>
    </row>
    <row r="2292" spans="1:4" ht="13.5" x14ac:dyDescent="0.25">
      <c r="A2292" s="636">
        <v>96541</v>
      </c>
      <c r="B2292" s="634" t="s">
        <v>23745</v>
      </c>
      <c r="C2292" s="634" t="s">
        <v>3</v>
      </c>
      <c r="D2292" s="635" t="s">
        <v>43094</v>
      </c>
    </row>
    <row r="2293" spans="1:4" ht="13.5" x14ac:dyDescent="0.25">
      <c r="A2293" s="636">
        <v>96542</v>
      </c>
      <c r="B2293" s="634" t="s">
        <v>23746</v>
      </c>
      <c r="C2293" s="634" t="s">
        <v>3</v>
      </c>
      <c r="D2293" s="635" t="s">
        <v>43095</v>
      </c>
    </row>
    <row r="2294" spans="1:4" ht="13.5" x14ac:dyDescent="0.25">
      <c r="A2294" s="636">
        <v>96543</v>
      </c>
      <c r="B2294" s="634" t="s">
        <v>23747</v>
      </c>
      <c r="C2294" s="634" t="s">
        <v>113</v>
      </c>
      <c r="D2294" s="635" t="s">
        <v>43096</v>
      </c>
    </row>
    <row r="2295" spans="1:4" ht="13.5" x14ac:dyDescent="0.25">
      <c r="A2295" s="636">
        <v>97747</v>
      </c>
      <c r="B2295" s="634" t="s">
        <v>23748</v>
      </c>
      <c r="C2295" s="634" t="s">
        <v>3</v>
      </c>
      <c r="D2295" s="635" t="s">
        <v>43097</v>
      </c>
    </row>
    <row r="2296" spans="1:4" ht="13.5" x14ac:dyDescent="0.25">
      <c r="A2296" s="636">
        <v>101791</v>
      </c>
      <c r="B2296" s="634" t="s">
        <v>28799</v>
      </c>
      <c r="C2296" s="634" t="s">
        <v>4</v>
      </c>
      <c r="D2296" s="635" t="s">
        <v>29404</v>
      </c>
    </row>
    <row r="2297" spans="1:4" ht="13.5" x14ac:dyDescent="0.25">
      <c r="A2297" s="636">
        <v>101792</v>
      </c>
      <c r="B2297" s="634" t="s">
        <v>28800</v>
      </c>
      <c r="C2297" s="634" t="s">
        <v>20</v>
      </c>
      <c r="D2297" s="635" t="s">
        <v>43098</v>
      </c>
    </row>
    <row r="2298" spans="1:4" ht="13.5" x14ac:dyDescent="0.25">
      <c r="A2298" s="636">
        <v>101793</v>
      </c>
      <c r="B2298" s="634" t="s">
        <v>28801</v>
      </c>
      <c r="C2298" s="634" t="s">
        <v>20</v>
      </c>
      <c r="D2298" s="635" t="s">
        <v>43099</v>
      </c>
    </row>
    <row r="2299" spans="1:4" ht="13.5" x14ac:dyDescent="0.25">
      <c r="A2299" s="636">
        <v>101969</v>
      </c>
      <c r="B2299" s="634" t="s">
        <v>28803</v>
      </c>
      <c r="C2299" s="634" t="s">
        <v>3</v>
      </c>
      <c r="D2299" s="635" t="s">
        <v>43100</v>
      </c>
    </row>
    <row r="2300" spans="1:4" ht="13.5" x14ac:dyDescent="0.25">
      <c r="A2300" s="636">
        <v>101971</v>
      </c>
      <c r="B2300" s="634" t="s">
        <v>28804</v>
      </c>
      <c r="C2300" s="634" t="s">
        <v>3</v>
      </c>
      <c r="D2300" s="635" t="s">
        <v>43101</v>
      </c>
    </row>
    <row r="2301" spans="1:4" ht="13.5" x14ac:dyDescent="0.25">
      <c r="A2301" s="636">
        <v>101973</v>
      </c>
      <c r="B2301" s="634" t="s">
        <v>28805</v>
      </c>
      <c r="C2301" s="634" t="s">
        <v>3</v>
      </c>
      <c r="D2301" s="635" t="s">
        <v>43102</v>
      </c>
    </row>
    <row r="2302" spans="1:4" ht="13.5" x14ac:dyDescent="0.25">
      <c r="A2302" s="636">
        <v>101974</v>
      </c>
      <c r="B2302" s="634" t="s">
        <v>28806</v>
      </c>
      <c r="C2302" s="634" t="s">
        <v>3</v>
      </c>
      <c r="D2302" s="635" t="s">
        <v>43103</v>
      </c>
    </row>
    <row r="2303" spans="1:4" ht="13.5" x14ac:dyDescent="0.25">
      <c r="A2303" s="636">
        <v>101975</v>
      </c>
      <c r="B2303" s="634" t="s">
        <v>28807</v>
      </c>
      <c r="C2303" s="634" t="s">
        <v>3</v>
      </c>
      <c r="D2303" s="635" t="s">
        <v>43104</v>
      </c>
    </row>
    <row r="2304" spans="1:4" ht="13.5" x14ac:dyDescent="0.25">
      <c r="A2304" s="636">
        <v>101977</v>
      </c>
      <c r="B2304" s="634" t="s">
        <v>28808</v>
      </c>
      <c r="C2304" s="634" t="s">
        <v>3</v>
      </c>
      <c r="D2304" s="635" t="s">
        <v>43105</v>
      </c>
    </row>
    <row r="2305" spans="1:4" ht="13.5" x14ac:dyDescent="0.25">
      <c r="A2305" s="636">
        <v>101980</v>
      </c>
      <c r="B2305" s="634" t="s">
        <v>28809</v>
      </c>
      <c r="C2305" s="634" t="s">
        <v>3</v>
      </c>
      <c r="D2305" s="635" t="s">
        <v>43106</v>
      </c>
    </row>
    <row r="2306" spans="1:4" ht="13.5" x14ac:dyDescent="0.25">
      <c r="A2306" s="636">
        <v>101981</v>
      </c>
      <c r="B2306" s="634" t="s">
        <v>28810</v>
      </c>
      <c r="C2306" s="634" t="s">
        <v>3</v>
      </c>
      <c r="D2306" s="635" t="s">
        <v>43107</v>
      </c>
    </row>
    <row r="2307" spans="1:4" ht="13.5" x14ac:dyDescent="0.25">
      <c r="A2307" s="636">
        <v>101982</v>
      </c>
      <c r="B2307" s="634" t="s">
        <v>28811</v>
      </c>
      <c r="C2307" s="634" t="s">
        <v>3</v>
      </c>
      <c r="D2307" s="635" t="s">
        <v>43108</v>
      </c>
    </row>
    <row r="2308" spans="1:4" ht="13.5" x14ac:dyDescent="0.25">
      <c r="A2308" s="636">
        <v>101983</v>
      </c>
      <c r="B2308" s="634" t="s">
        <v>28812</v>
      </c>
      <c r="C2308" s="634" t="s">
        <v>3</v>
      </c>
      <c r="D2308" s="635" t="s">
        <v>43109</v>
      </c>
    </row>
    <row r="2309" spans="1:4" ht="13.5" x14ac:dyDescent="0.25">
      <c r="A2309" s="636">
        <v>101985</v>
      </c>
      <c r="B2309" s="634" t="s">
        <v>28813</v>
      </c>
      <c r="C2309" s="634" t="s">
        <v>3</v>
      </c>
      <c r="D2309" s="635" t="s">
        <v>43110</v>
      </c>
    </row>
    <row r="2310" spans="1:4" ht="13.5" x14ac:dyDescent="0.25">
      <c r="A2310" s="636">
        <v>101986</v>
      </c>
      <c r="B2310" s="634" t="s">
        <v>28814</v>
      </c>
      <c r="C2310" s="634" t="s">
        <v>3</v>
      </c>
      <c r="D2310" s="635" t="s">
        <v>43111</v>
      </c>
    </row>
    <row r="2311" spans="1:4" ht="13.5" x14ac:dyDescent="0.25">
      <c r="A2311" s="636">
        <v>101987</v>
      </c>
      <c r="B2311" s="634" t="s">
        <v>28815</v>
      </c>
      <c r="C2311" s="634" t="s">
        <v>3</v>
      </c>
      <c r="D2311" s="635" t="s">
        <v>43112</v>
      </c>
    </row>
    <row r="2312" spans="1:4" ht="13.5" x14ac:dyDescent="0.25">
      <c r="A2312" s="636">
        <v>101988</v>
      </c>
      <c r="B2312" s="634" t="s">
        <v>28816</v>
      </c>
      <c r="C2312" s="634" t="s">
        <v>3</v>
      </c>
      <c r="D2312" s="635" t="s">
        <v>43113</v>
      </c>
    </row>
    <row r="2313" spans="1:4" ht="13.5" x14ac:dyDescent="0.25">
      <c r="A2313" s="636">
        <v>101989</v>
      </c>
      <c r="B2313" s="634" t="s">
        <v>28817</v>
      </c>
      <c r="C2313" s="634" t="s">
        <v>3</v>
      </c>
      <c r="D2313" s="635" t="s">
        <v>43114</v>
      </c>
    </row>
    <row r="2314" spans="1:4" ht="13.5" x14ac:dyDescent="0.25">
      <c r="A2314" s="636">
        <v>101990</v>
      </c>
      <c r="B2314" s="634" t="s">
        <v>28818</v>
      </c>
      <c r="C2314" s="634" t="s">
        <v>3</v>
      </c>
      <c r="D2314" s="635" t="s">
        <v>43115</v>
      </c>
    </row>
    <row r="2315" spans="1:4" ht="13.5" x14ac:dyDescent="0.25">
      <c r="A2315" s="636">
        <v>101991</v>
      </c>
      <c r="B2315" s="634" t="s">
        <v>28819</v>
      </c>
      <c r="C2315" s="634" t="s">
        <v>3</v>
      </c>
      <c r="D2315" s="635" t="s">
        <v>43116</v>
      </c>
    </row>
    <row r="2316" spans="1:4" ht="13.5" x14ac:dyDescent="0.25">
      <c r="A2316" s="636">
        <v>101992</v>
      </c>
      <c r="B2316" s="634" t="s">
        <v>28820</v>
      </c>
      <c r="C2316" s="634" t="s">
        <v>3</v>
      </c>
      <c r="D2316" s="635" t="s">
        <v>43117</v>
      </c>
    </row>
    <row r="2317" spans="1:4" ht="13.5" x14ac:dyDescent="0.25">
      <c r="A2317" s="636">
        <v>101993</v>
      </c>
      <c r="B2317" s="634" t="s">
        <v>28821</v>
      </c>
      <c r="C2317" s="634" t="s">
        <v>3</v>
      </c>
      <c r="D2317" s="635" t="s">
        <v>43118</v>
      </c>
    </row>
    <row r="2318" spans="1:4" ht="13.5" x14ac:dyDescent="0.25">
      <c r="A2318" s="636">
        <v>101994</v>
      </c>
      <c r="B2318" s="634" t="s">
        <v>28822</v>
      </c>
      <c r="C2318" s="634" t="s">
        <v>3</v>
      </c>
      <c r="D2318" s="635" t="s">
        <v>43119</v>
      </c>
    </row>
    <row r="2319" spans="1:4" ht="13.5" x14ac:dyDescent="0.25">
      <c r="A2319" s="636">
        <v>101995</v>
      </c>
      <c r="B2319" s="634" t="s">
        <v>28823</v>
      </c>
      <c r="C2319" s="634" t="s">
        <v>3</v>
      </c>
      <c r="D2319" s="635" t="s">
        <v>43120</v>
      </c>
    </row>
    <row r="2320" spans="1:4" ht="13.5" x14ac:dyDescent="0.25">
      <c r="A2320" s="636">
        <v>101996</v>
      </c>
      <c r="B2320" s="634" t="s">
        <v>28824</v>
      </c>
      <c r="C2320" s="634" t="s">
        <v>3</v>
      </c>
      <c r="D2320" s="635" t="s">
        <v>43121</v>
      </c>
    </row>
    <row r="2321" spans="1:4" ht="13.5" x14ac:dyDescent="0.25">
      <c r="A2321" s="636">
        <v>101997</v>
      </c>
      <c r="B2321" s="634" t="s">
        <v>28825</v>
      </c>
      <c r="C2321" s="634" t="s">
        <v>3</v>
      </c>
      <c r="D2321" s="635" t="s">
        <v>43122</v>
      </c>
    </row>
    <row r="2322" spans="1:4" ht="13.5" x14ac:dyDescent="0.25">
      <c r="A2322" s="636">
        <v>101998</v>
      </c>
      <c r="B2322" s="634" t="s">
        <v>28826</v>
      </c>
      <c r="C2322" s="634" t="s">
        <v>3</v>
      </c>
      <c r="D2322" s="635" t="s">
        <v>43123</v>
      </c>
    </row>
    <row r="2323" spans="1:4" ht="13.5" x14ac:dyDescent="0.25">
      <c r="A2323" s="636">
        <v>101999</v>
      </c>
      <c r="B2323" s="634" t="s">
        <v>28827</v>
      </c>
      <c r="C2323" s="634" t="s">
        <v>3</v>
      </c>
      <c r="D2323" s="635" t="s">
        <v>43124</v>
      </c>
    </row>
    <row r="2324" spans="1:4" ht="13.5" x14ac:dyDescent="0.25">
      <c r="A2324" s="636">
        <v>102000</v>
      </c>
      <c r="B2324" s="634" t="s">
        <v>28828</v>
      </c>
      <c r="C2324" s="634" t="s">
        <v>3</v>
      </c>
      <c r="D2324" s="635" t="s">
        <v>43125</v>
      </c>
    </row>
    <row r="2325" spans="1:4" ht="13.5" x14ac:dyDescent="0.25">
      <c r="A2325" s="636">
        <v>102001</v>
      </c>
      <c r="B2325" s="634" t="s">
        <v>28829</v>
      </c>
      <c r="C2325" s="634" t="s">
        <v>3</v>
      </c>
      <c r="D2325" s="635" t="s">
        <v>43126</v>
      </c>
    </row>
    <row r="2326" spans="1:4" ht="13.5" x14ac:dyDescent="0.25">
      <c r="A2326" s="636">
        <v>102002</v>
      </c>
      <c r="B2326" s="634" t="s">
        <v>28830</v>
      </c>
      <c r="C2326" s="634" t="s">
        <v>3</v>
      </c>
      <c r="D2326" s="635" t="s">
        <v>43127</v>
      </c>
    </row>
    <row r="2327" spans="1:4" ht="13.5" x14ac:dyDescent="0.25">
      <c r="A2327" s="636">
        <v>102003</v>
      </c>
      <c r="B2327" s="634" t="s">
        <v>28831</v>
      </c>
      <c r="C2327" s="634" t="s">
        <v>3</v>
      </c>
      <c r="D2327" s="635" t="s">
        <v>43128</v>
      </c>
    </row>
    <row r="2328" spans="1:4" ht="13.5" x14ac:dyDescent="0.25">
      <c r="A2328" s="636">
        <v>102004</v>
      </c>
      <c r="B2328" s="634" t="s">
        <v>28832</v>
      </c>
      <c r="C2328" s="634" t="s">
        <v>3</v>
      </c>
      <c r="D2328" s="635" t="s">
        <v>43129</v>
      </c>
    </row>
    <row r="2329" spans="1:4" ht="13.5" x14ac:dyDescent="0.25">
      <c r="A2329" s="636">
        <v>102005</v>
      </c>
      <c r="B2329" s="634" t="s">
        <v>28833</v>
      </c>
      <c r="C2329" s="634" t="s">
        <v>3</v>
      </c>
      <c r="D2329" s="635" t="s">
        <v>43130</v>
      </c>
    </row>
    <row r="2330" spans="1:4" ht="13.5" x14ac:dyDescent="0.25">
      <c r="A2330" s="636">
        <v>102006</v>
      </c>
      <c r="B2330" s="634" t="s">
        <v>28834</v>
      </c>
      <c r="C2330" s="634" t="s">
        <v>3</v>
      </c>
      <c r="D2330" s="635" t="s">
        <v>43131</v>
      </c>
    </row>
    <row r="2331" spans="1:4" ht="13.5" x14ac:dyDescent="0.25">
      <c r="A2331" s="636">
        <v>102007</v>
      </c>
      <c r="B2331" s="634" t="s">
        <v>28835</v>
      </c>
      <c r="C2331" s="634" t="s">
        <v>3</v>
      </c>
      <c r="D2331" s="635" t="s">
        <v>43132</v>
      </c>
    </row>
    <row r="2332" spans="1:4" ht="13.5" x14ac:dyDescent="0.25">
      <c r="A2332" s="636">
        <v>102008</v>
      </c>
      <c r="B2332" s="634" t="s">
        <v>28836</v>
      </c>
      <c r="C2332" s="634" t="s">
        <v>3</v>
      </c>
      <c r="D2332" s="635" t="s">
        <v>43133</v>
      </c>
    </row>
    <row r="2333" spans="1:4" ht="13.5" x14ac:dyDescent="0.25">
      <c r="A2333" s="636">
        <v>102009</v>
      </c>
      <c r="B2333" s="634" t="s">
        <v>28837</v>
      </c>
      <c r="C2333" s="634" t="s">
        <v>3</v>
      </c>
      <c r="D2333" s="635" t="s">
        <v>43134</v>
      </c>
    </row>
    <row r="2334" spans="1:4" ht="13.5" x14ac:dyDescent="0.25">
      <c r="A2334" s="636">
        <v>102010</v>
      </c>
      <c r="B2334" s="634" t="s">
        <v>28838</v>
      </c>
      <c r="C2334" s="634" t="s">
        <v>3</v>
      </c>
      <c r="D2334" s="635" t="s">
        <v>43135</v>
      </c>
    </row>
    <row r="2335" spans="1:4" ht="13.5" x14ac:dyDescent="0.25">
      <c r="A2335" s="636">
        <v>102011</v>
      </c>
      <c r="B2335" s="634" t="s">
        <v>28839</v>
      </c>
      <c r="C2335" s="634" t="s">
        <v>3</v>
      </c>
      <c r="D2335" s="635" t="s">
        <v>43136</v>
      </c>
    </row>
    <row r="2336" spans="1:4" ht="13.5" x14ac:dyDescent="0.25">
      <c r="A2336" s="636">
        <v>102012</v>
      </c>
      <c r="B2336" s="634" t="s">
        <v>28840</v>
      </c>
      <c r="C2336" s="634" t="s">
        <v>3</v>
      </c>
      <c r="D2336" s="635" t="s">
        <v>43137</v>
      </c>
    </row>
    <row r="2337" spans="1:4" ht="13.5" x14ac:dyDescent="0.25">
      <c r="A2337" s="636">
        <v>102013</v>
      </c>
      <c r="B2337" s="634" t="s">
        <v>28841</v>
      </c>
      <c r="C2337" s="634" t="s">
        <v>3</v>
      </c>
      <c r="D2337" s="635" t="s">
        <v>43138</v>
      </c>
    </row>
    <row r="2338" spans="1:4" ht="13.5" x14ac:dyDescent="0.25">
      <c r="A2338" s="636">
        <v>102014</v>
      </c>
      <c r="B2338" s="634" t="s">
        <v>28842</v>
      </c>
      <c r="C2338" s="634" t="s">
        <v>3</v>
      </c>
      <c r="D2338" s="635" t="s">
        <v>43139</v>
      </c>
    </row>
    <row r="2339" spans="1:4" ht="13.5" x14ac:dyDescent="0.25">
      <c r="A2339" s="636">
        <v>102015</v>
      </c>
      <c r="B2339" s="634" t="s">
        <v>28843</v>
      </c>
      <c r="C2339" s="634" t="s">
        <v>3</v>
      </c>
      <c r="D2339" s="635" t="s">
        <v>43140</v>
      </c>
    </row>
    <row r="2340" spans="1:4" ht="13.5" x14ac:dyDescent="0.25">
      <c r="A2340" s="636">
        <v>102016</v>
      </c>
      <c r="B2340" s="634" t="s">
        <v>28844</v>
      </c>
      <c r="C2340" s="634" t="s">
        <v>3</v>
      </c>
      <c r="D2340" s="635" t="s">
        <v>43141</v>
      </c>
    </row>
    <row r="2341" spans="1:4" ht="13.5" x14ac:dyDescent="0.25">
      <c r="A2341" s="636">
        <v>102017</v>
      </c>
      <c r="B2341" s="634" t="s">
        <v>28845</v>
      </c>
      <c r="C2341" s="634" t="s">
        <v>3</v>
      </c>
      <c r="D2341" s="635" t="s">
        <v>43142</v>
      </c>
    </row>
    <row r="2342" spans="1:4" ht="13.5" x14ac:dyDescent="0.25">
      <c r="A2342" s="636">
        <v>102036</v>
      </c>
      <c r="B2342" s="634" t="s">
        <v>28846</v>
      </c>
      <c r="C2342" s="634" t="s">
        <v>3</v>
      </c>
      <c r="D2342" s="635" t="s">
        <v>43143</v>
      </c>
    </row>
    <row r="2343" spans="1:4" ht="13.5" x14ac:dyDescent="0.25">
      <c r="A2343" s="636">
        <v>102037</v>
      </c>
      <c r="B2343" s="634" t="s">
        <v>28847</v>
      </c>
      <c r="C2343" s="634" t="s">
        <v>3</v>
      </c>
      <c r="D2343" s="635" t="s">
        <v>43144</v>
      </c>
    </row>
    <row r="2344" spans="1:4" ht="13.5" x14ac:dyDescent="0.25">
      <c r="A2344" s="636">
        <v>102038</v>
      </c>
      <c r="B2344" s="634" t="s">
        <v>28848</v>
      </c>
      <c r="C2344" s="634" t="s">
        <v>3</v>
      </c>
      <c r="D2344" s="635" t="s">
        <v>43145</v>
      </c>
    </row>
    <row r="2345" spans="1:4" ht="13.5" x14ac:dyDescent="0.25">
      <c r="A2345" s="636">
        <v>102039</v>
      </c>
      <c r="B2345" s="634" t="s">
        <v>28849</v>
      </c>
      <c r="C2345" s="634" t="s">
        <v>3</v>
      </c>
      <c r="D2345" s="635" t="s">
        <v>43146</v>
      </c>
    </row>
    <row r="2346" spans="1:4" ht="13.5" x14ac:dyDescent="0.25">
      <c r="A2346" s="636">
        <v>102040</v>
      </c>
      <c r="B2346" s="634" t="s">
        <v>28850</v>
      </c>
      <c r="C2346" s="634" t="s">
        <v>3</v>
      </c>
      <c r="D2346" s="635" t="s">
        <v>43147</v>
      </c>
    </row>
    <row r="2347" spans="1:4" ht="13.5" x14ac:dyDescent="0.25">
      <c r="A2347" s="636">
        <v>102041</v>
      </c>
      <c r="B2347" s="634" t="s">
        <v>28851</v>
      </c>
      <c r="C2347" s="634" t="s">
        <v>3</v>
      </c>
      <c r="D2347" s="635" t="s">
        <v>43148</v>
      </c>
    </row>
    <row r="2348" spans="1:4" ht="13.5" x14ac:dyDescent="0.25">
      <c r="A2348" s="636">
        <v>102042</v>
      </c>
      <c r="B2348" s="634" t="s">
        <v>28852</v>
      </c>
      <c r="C2348" s="634" t="s">
        <v>3</v>
      </c>
      <c r="D2348" s="635" t="s">
        <v>43149</v>
      </c>
    </row>
    <row r="2349" spans="1:4" ht="13.5" x14ac:dyDescent="0.25">
      <c r="A2349" s="636">
        <v>102043</v>
      </c>
      <c r="B2349" s="634" t="s">
        <v>28853</v>
      </c>
      <c r="C2349" s="634" t="s">
        <v>3</v>
      </c>
      <c r="D2349" s="635" t="s">
        <v>43150</v>
      </c>
    </row>
    <row r="2350" spans="1:4" ht="13.5" x14ac:dyDescent="0.25">
      <c r="A2350" s="636">
        <v>102044</v>
      </c>
      <c r="B2350" s="634" t="s">
        <v>28854</v>
      </c>
      <c r="C2350" s="634" t="s">
        <v>3</v>
      </c>
      <c r="D2350" s="635" t="s">
        <v>43151</v>
      </c>
    </row>
    <row r="2351" spans="1:4" ht="13.5" x14ac:dyDescent="0.25">
      <c r="A2351" s="636">
        <v>102045</v>
      </c>
      <c r="B2351" s="634" t="s">
        <v>28855</v>
      </c>
      <c r="C2351" s="634" t="s">
        <v>3</v>
      </c>
      <c r="D2351" s="635" t="s">
        <v>43152</v>
      </c>
    </row>
    <row r="2352" spans="1:4" ht="13.5" x14ac:dyDescent="0.25">
      <c r="A2352" s="636">
        <v>102046</v>
      </c>
      <c r="B2352" s="634" t="s">
        <v>28856</v>
      </c>
      <c r="C2352" s="634" t="s">
        <v>3</v>
      </c>
      <c r="D2352" s="635" t="s">
        <v>43153</v>
      </c>
    </row>
    <row r="2353" spans="1:4" ht="13.5" x14ac:dyDescent="0.25">
      <c r="A2353" s="636">
        <v>102047</v>
      </c>
      <c r="B2353" s="634" t="s">
        <v>28857</v>
      </c>
      <c r="C2353" s="634" t="s">
        <v>3</v>
      </c>
      <c r="D2353" s="635" t="s">
        <v>43154</v>
      </c>
    </row>
    <row r="2354" spans="1:4" ht="13.5" x14ac:dyDescent="0.25">
      <c r="A2354" s="636">
        <v>102048</v>
      </c>
      <c r="B2354" s="634" t="s">
        <v>28858</v>
      </c>
      <c r="C2354" s="634" t="s">
        <v>3</v>
      </c>
      <c r="D2354" s="635" t="s">
        <v>43155</v>
      </c>
    </row>
    <row r="2355" spans="1:4" ht="13.5" x14ac:dyDescent="0.25">
      <c r="A2355" s="636">
        <v>102049</v>
      </c>
      <c r="B2355" s="634" t="s">
        <v>28859</v>
      </c>
      <c r="C2355" s="634" t="s">
        <v>3</v>
      </c>
      <c r="D2355" s="635" t="s">
        <v>41755</v>
      </c>
    </row>
    <row r="2356" spans="1:4" ht="13.5" x14ac:dyDescent="0.25">
      <c r="A2356" s="636">
        <v>102050</v>
      </c>
      <c r="B2356" s="634" t="s">
        <v>28860</v>
      </c>
      <c r="C2356" s="634" t="s">
        <v>3</v>
      </c>
      <c r="D2356" s="635" t="s">
        <v>43156</v>
      </c>
    </row>
    <row r="2357" spans="1:4" ht="13.5" x14ac:dyDescent="0.25">
      <c r="A2357" s="636">
        <v>102051</v>
      </c>
      <c r="B2357" s="634" t="s">
        <v>28861</v>
      </c>
      <c r="C2357" s="634" t="s">
        <v>3</v>
      </c>
      <c r="D2357" s="635" t="s">
        <v>43157</v>
      </c>
    </row>
    <row r="2358" spans="1:4" ht="13.5" x14ac:dyDescent="0.25">
      <c r="A2358" s="636">
        <v>102052</v>
      </c>
      <c r="B2358" s="634" t="s">
        <v>28862</v>
      </c>
      <c r="C2358" s="634" t="s">
        <v>3</v>
      </c>
      <c r="D2358" s="635" t="s">
        <v>43158</v>
      </c>
    </row>
    <row r="2359" spans="1:4" ht="13.5" x14ac:dyDescent="0.25">
      <c r="A2359" s="636">
        <v>102059</v>
      </c>
      <c r="B2359" s="634" t="s">
        <v>28863</v>
      </c>
      <c r="C2359" s="634" t="s">
        <v>3</v>
      </c>
      <c r="D2359" s="635" t="s">
        <v>43159</v>
      </c>
    </row>
    <row r="2360" spans="1:4" ht="13.5" x14ac:dyDescent="0.25">
      <c r="A2360" s="636">
        <v>102060</v>
      </c>
      <c r="B2360" s="634" t="s">
        <v>28864</v>
      </c>
      <c r="C2360" s="634" t="s">
        <v>3</v>
      </c>
      <c r="D2360" s="635" t="s">
        <v>43160</v>
      </c>
    </row>
    <row r="2361" spans="1:4" ht="13.5" x14ac:dyDescent="0.25">
      <c r="A2361" s="636">
        <v>102061</v>
      </c>
      <c r="B2361" s="634" t="s">
        <v>28865</v>
      </c>
      <c r="C2361" s="634" t="s">
        <v>3</v>
      </c>
      <c r="D2361" s="635" t="s">
        <v>43161</v>
      </c>
    </row>
    <row r="2362" spans="1:4" ht="13.5" x14ac:dyDescent="0.25">
      <c r="A2362" s="636">
        <v>102062</v>
      </c>
      <c r="B2362" s="634" t="s">
        <v>28866</v>
      </c>
      <c r="C2362" s="634" t="s">
        <v>3</v>
      </c>
      <c r="D2362" s="635" t="s">
        <v>43162</v>
      </c>
    </row>
    <row r="2363" spans="1:4" ht="13.5" x14ac:dyDescent="0.25">
      <c r="A2363" s="636">
        <v>102063</v>
      </c>
      <c r="B2363" s="634" t="s">
        <v>28867</v>
      </c>
      <c r="C2363" s="634" t="s">
        <v>3</v>
      </c>
      <c r="D2363" s="635" t="s">
        <v>43163</v>
      </c>
    </row>
    <row r="2364" spans="1:4" ht="13.5" x14ac:dyDescent="0.25">
      <c r="A2364" s="636">
        <v>102064</v>
      </c>
      <c r="B2364" s="634" t="s">
        <v>28868</v>
      </c>
      <c r="C2364" s="634" t="s">
        <v>3</v>
      </c>
      <c r="D2364" s="635" t="s">
        <v>43164</v>
      </c>
    </row>
    <row r="2365" spans="1:4" ht="13.5" x14ac:dyDescent="0.25">
      <c r="A2365" s="636">
        <v>102065</v>
      </c>
      <c r="B2365" s="634" t="s">
        <v>28869</v>
      </c>
      <c r="C2365" s="634" t="s">
        <v>3</v>
      </c>
      <c r="D2365" s="635" t="s">
        <v>43165</v>
      </c>
    </row>
    <row r="2366" spans="1:4" ht="13.5" x14ac:dyDescent="0.25">
      <c r="A2366" s="636">
        <v>102066</v>
      </c>
      <c r="B2366" s="634" t="s">
        <v>28870</v>
      </c>
      <c r="C2366" s="634" t="s">
        <v>3</v>
      </c>
      <c r="D2366" s="635" t="s">
        <v>43166</v>
      </c>
    </row>
    <row r="2367" spans="1:4" ht="13.5" x14ac:dyDescent="0.25">
      <c r="A2367" s="636">
        <v>102067</v>
      </c>
      <c r="B2367" s="634" t="s">
        <v>28871</v>
      </c>
      <c r="C2367" s="634" t="s">
        <v>3</v>
      </c>
      <c r="D2367" s="635" t="s">
        <v>43167</v>
      </c>
    </row>
    <row r="2368" spans="1:4" ht="13.5" x14ac:dyDescent="0.25">
      <c r="A2368" s="636">
        <v>102068</v>
      </c>
      <c r="B2368" s="634" t="s">
        <v>28872</v>
      </c>
      <c r="C2368" s="634" t="s">
        <v>3</v>
      </c>
      <c r="D2368" s="635" t="s">
        <v>43168</v>
      </c>
    </row>
    <row r="2369" spans="1:4" ht="13.5" x14ac:dyDescent="0.25">
      <c r="A2369" s="636">
        <v>102069</v>
      </c>
      <c r="B2369" s="634" t="s">
        <v>28873</v>
      </c>
      <c r="C2369" s="634" t="s">
        <v>3</v>
      </c>
      <c r="D2369" s="635" t="s">
        <v>43169</v>
      </c>
    </row>
    <row r="2370" spans="1:4" ht="13.5" x14ac:dyDescent="0.25">
      <c r="A2370" s="636">
        <v>102070</v>
      </c>
      <c r="B2370" s="634" t="s">
        <v>28874</v>
      </c>
      <c r="C2370" s="634" t="s">
        <v>3</v>
      </c>
      <c r="D2370" s="635" t="s">
        <v>43170</v>
      </c>
    </row>
    <row r="2371" spans="1:4" ht="13.5" x14ac:dyDescent="0.25">
      <c r="A2371" s="636">
        <v>102071</v>
      </c>
      <c r="B2371" s="634" t="s">
        <v>28875</v>
      </c>
      <c r="C2371" s="634" t="s">
        <v>3</v>
      </c>
      <c r="D2371" s="635" t="s">
        <v>43171</v>
      </c>
    </row>
    <row r="2372" spans="1:4" ht="13.5" x14ac:dyDescent="0.25">
      <c r="A2372" s="636">
        <v>102072</v>
      </c>
      <c r="B2372" s="634" t="s">
        <v>28876</v>
      </c>
      <c r="C2372" s="634" t="s">
        <v>3</v>
      </c>
      <c r="D2372" s="635" t="s">
        <v>43172</v>
      </c>
    </row>
    <row r="2373" spans="1:4" ht="13.5" x14ac:dyDescent="0.25">
      <c r="A2373" s="636">
        <v>102073</v>
      </c>
      <c r="B2373" s="634" t="s">
        <v>28877</v>
      </c>
      <c r="C2373" s="634" t="s">
        <v>20</v>
      </c>
      <c r="D2373" s="635" t="s">
        <v>43173</v>
      </c>
    </row>
    <row r="2374" spans="1:4" ht="13.5" x14ac:dyDescent="0.25">
      <c r="A2374" s="636">
        <v>102074</v>
      </c>
      <c r="B2374" s="634" t="s">
        <v>28878</v>
      </c>
      <c r="C2374" s="634" t="s">
        <v>20</v>
      </c>
      <c r="D2374" s="635" t="s">
        <v>43174</v>
      </c>
    </row>
    <row r="2375" spans="1:4" ht="13.5" x14ac:dyDescent="0.25">
      <c r="A2375" s="636">
        <v>102075</v>
      </c>
      <c r="B2375" s="634" t="s">
        <v>28879</v>
      </c>
      <c r="C2375" s="634" t="s">
        <v>20</v>
      </c>
      <c r="D2375" s="635" t="s">
        <v>43175</v>
      </c>
    </row>
    <row r="2376" spans="1:4" ht="13.5" x14ac:dyDescent="0.25">
      <c r="A2376" s="636">
        <v>102076</v>
      </c>
      <c r="B2376" s="634" t="s">
        <v>28880</v>
      </c>
      <c r="C2376" s="634" t="s">
        <v>20</v>
      </c>
      <c r="D2376" s="635" t="s">
        <v>43176</v>
      </c>
    </row>
    <row r="2377" spans="1:4" ht="13.5" x14ac:dyDescent="0.25">
      <c r="A2377" s="636">
        <v>102077</v>
      </c>
      <c r="B2377" s="634" t="s">
        <v>28881</v>
      </c>
      <c r="C2377" s="634" t="s">
        <v>20</v>
      </c>
      <c r="D2377" s="635" t="s">
        <v>43177</v>
      </c>
    </row>
    <row r="2378" spans="1:4" ht="13.5" x14ac:dyDescent="0.25">
      <c r="A2378" s="636">
        <v>102078</v>
      </c>
      <c r="B2378" s="634" t="s">
        <v>28882</v>
      </c>
      <c r="C2378" s="634" t="s">
        <v>20</v>
      </c>
      <c r="D2378" s="635" t="s">
        <v>43178</v>
      </c>
    </row>
    <row r="2379" spans="1:4" ht="13.5" x14ac:dyDescent="0.25">
      <c r="A2379" s="636">
        <v>102079</v>
      </c>
      <c r="B2379" s="634" t="s">
        <v>28883</v>
      </c>
      <c r="C2379" s="634" t="s">
        <v>20</v>
      </c>
      <c r="D2379" s="635" t="s">
        <v>43179</v>
      </c>
    </row>
    <row r="2380" spans="1:4" ht="13.5" x14ac:dyDescent="0.25">
      <c r="A2380" s="636">
        <v>102080</v>
      </c>
      <c r="B2380" s="634" t="s">
        <v>28884</v>
      </c>
      <c r="C2380" s="634" t="s">
        <v>20</v>
      </c>
      <c r="D2380" s="635" t="s">
        <v>43180</v>
      </c>
    </row>
    <row r="2381" spans="1:4" ht="13.5" x14ac:dyDescent="0.25">
      <c r="A2381" s="636">
        <v>102086</v>
      </c>
      <c r="B2381" s="634" t="s">
        <v>28885</v>
      </c>
      <c r="C2381" s="634" t="s">
        <v>3</v>
      </c>
      <c r="D2381" s="635" t="s">
        <v>43181</v>
      </c>
    </row>
    <row r="2382" spans="1:4" ht="13.5" x14ac:dyDescent="0.25">
      <c r="A2382" s="636">
        <v>102087</v>
      </c>
      <c r="B2382" s="634" t="s">
        <v>28886</v>
      </c>
      <c r="C2382" s="634" t="s">
        <v>3</v>
      </c>
      <c r="D2382" s="635" t="s">
        <v>42326</v>
      </c>
    </row>
    <row r="2383" spans="1:4" ht="13.5" x14ac:dyDescent="0.25">
      <c r="A2383" s="636">
        <v>102088</v>
      </c>
      <c r="B2383" s="634" t="s">
        <v>28887</v>
      </c>
      <c r="C2383" s="634" t="s">
        <v>3</v>
      </c>
      <c r="D2383" s="635" t="s">
        <v>43182</v>
      </c>
    </row>
    <row r="2384" spans="1:4" ht="13.5" x14ac:dyDescent="0.25">
      <c r="A2384" s="636">
        <v>102089</v>
      </c>
      <c r="B2384" s="634" t="s">
        <v>28888</v>
      </c>
      <c r="C2384" s="634" t="s">
        <v>3</v>
      </c>
      <c r="D2384" s="635" t="s">
        <v>43183</v>
      </c>
    </row>
    <row r="2385" spans="1:4" ht="13.5" x14ac:dyDescent="0.25">
      <c r="A2385" s="636">
        <v>102090</v>
      </c>
      <c r="B2385" s="634" t="s">
        <v>28889</v>
      </c>
      <c r="C2385" s="634" t="s">
        <v>3</v>
      </c>
      <c r="D2385" s="635" t="s">
        <v>43184</v>
      </c>
    </row>
    <row r="2386" spans="1:4" ht="13.5" x14ac:dyDescent="0.25">
      <c r="A2386" s="636">
        <v>102091</v>
      </c>
      <c r="B2386" s="634" t="s">
        <v>28890</v>
      </c>
      <c r="C2386" s="634" t="s">
        <v>3</v>
      </c>
      <c r="D2386" s="635" t="s">
        <v>43185</v>
      </c>
    </row>
    <row r="2387" spans="1:4" ht="13.5" x14ac:dyDescent="0.25">
      <c r="A2387" s="636">
        <v>103760</v>
      </c>
      <c r="B2387" s="634" t="s">
        <v>43186</v>
      </c>
      <c r="C2387" s="634" t="s">
        <v>3</v>
      </c>
      <c r="D2387" s="635" t="s">
        <v>43187</v>
      </c>
    </row>
    <row r="2388" spans="1:4" ht="13.5" x14ac:dyDescent="0.25">
      <c r="A2388" s="636">
        <v>103761</v>
      </c>
      <c r="B2388" s="634" t="s">
        <v>43188</v>
      </c>
      <c r="C2388" s="634" t="s">
        <v>3</v>
      </c>
      <c r="D2388" s="635" t="s">
        <v>43189</v>
      </c>
    </row>
    <row r="2389" spans="1:4" ht="13.5" x14ac:dyDescent="0.25">
      <c r="A2389" s="636">
        <v>103762</v>
      </c>
      <c r="B2389" s="634" t="s">
        <v>43190</v>
      </c>
      <c r="C2389" s="634" t="s">
        <v>3</v>
      </c>
      <c r="D2389" s="635" t="s">
        <v>43191</v>
      </c>
    </row>
    <row r="2390" spans="1:4" ht="13.5" x14ac:dyDescent="0.25">
      <c r="A2390" s="636">
        <v>103763</v>
      </c>
      <c r="B2390" s="634" t="s">
        <v>43192</v>
      </c>
      <c r="C2390" s="634" t="s">
        <v>3</v>
      </c>
      <c r="D2390" s="635" t="s">
        <v>43193</v>
      </c>
    </row>
    <row r="2391" spans="1:4" ht="13.5" x14ac:dyDescent="0.25">
      <c r="A2391" s="636">
        <v>89996</v>
      </c>
      <c r="B2391" s="634" t="s">
        <v>43194</v>
      </c>
      <c r="C2391" s="634" t="s">
        <v>113</v>
      </c>
      <c r="D2391" s="635" t="s">
        <v>28955</v>
      </c>
    </row>
    <row r="2392" spans="1:4" ht="13.5" x14ac:dyDescent="0.25">
      <c r="A2392" s="636">
        <v>89997</v>
      </c>
      <c r="B2392" s="634" t="s">
        <v>43195</v>
      </c>
      <c r="C2392" s="634" t="s">
        <v>113</v>
      </c>
      <c r="D2392" s="635" t="s">
        <v>43196</v>
      </c>
    </row>
    <row r="2393" spans="1:4" ht="13.5" x14ac:dyDescent="0.25">
      <c r="A2393" s="636">
        <v>89998</v>
      </c>
      <c r="B2393" s="634" t="s">
        <v>43197</v>
      </c>
      <c r="C2393" s="634" t="s">
        <v>113</v>
      </c>
      <c r="D2393" s="635" t="s">
        <v>27175</v>
      </c>
    </row>
    <row r="2394" spans="1:4" ht="13.5" x14ac:dyDescent="0.25">
      <c r="A2394" s="636">
        <v>89999</v>
      </c>
      <c r="B2394" s="634" t="s">
        <v>43198</v>
      </c>
      <c r="C2394" s="634" t="s">
        <v>113</v>
      </c>
      <c r="D2394" s="635" t="s">
        <v>29133</v>
      </c>
    </row>
    <row r="2395" spans="1:4" ht="13.5" x14ac:dyDescent="0.25">
      <c r="A2395" s="636">
        <v>90000</v>
      </c>
      <c r="B2395" s="634" t="s">
        <v>43199</v>
      </c>
      <c r="C2395" s="634" t="s">
        <v>113</v>
      </c>
      <c r="D2395" s="635" t="s">
        <v>43200</v>
      </c>
    </row>
    <row r="2396" spans="1:4" ht="13.5" x14ac:dyDescent="0.25">
      <c r="A2396" s="636">
        <v>91593</v>
      </c>
      <c r="B2396" s="634" t="s">
        <v>26129</v>
      </c>
      <c r="C2396" s="634" t="s">
        <v>113</v>
      </c>
      <c r="D2396" s="635" t="s">
        <v>42257</v>
      </c>
    </row>
    <row r="2397" spans="1:4" ht="13.5" x14ac:dyDescent="0.25">
      <c r="A2397" s="636">
        <v>91594</v>
      </c>
      <c r="B2397" s="634" t="s">
        <v>26130</v>
      </c>
      <c r="C2397" s="634" t="s">
        <v>113</v>
      </c>
      <c r="D2397" s="635" t="s">
        <v>25973</v>
      </c>
    </row>
    <row r="2398" spans="1:4" ht="13.5" x14ac:dyDescent="0.25">
      <c r="A2398" s="636">
        <v>91595</v>
      </c>
      <c r="B2398" s="634" t="s">
        <v>26131</v>
      </c>
      <c r="C2398" s="634" t="s">
        <v>113</v>
      </c>
      <c r="D2398" s="635" t="s">
        <v>30806</v>
      </c>
    </row>
    <row r="2399" spans="1:4" ht="13.5" x14ac:dyDescent="0.25">
      <c r="A2399" s="636">
        <v>91596</v>
      </c>
      <c r="B2399" s="634" t="s">
        <v>26132</v>
      </c>
      <c r="C2399" s="634" t="s">
        <v>113</v>
      </c>
      <c r="D2399" s="635" t="s">
        <v>29412</v>
      </c>
    </row>
    <row r="2400" spans="1:4" ht="13.5" x14ac:dyDescent="0.25">
      <c r="A2400" s="636">
        <v>91597</v>
      </c>
      <c r="B2400" s="634" t="s">
        <v>26133</v>
      </c>
      <c r="C2400" s="634" t="s">
        <v>113</v>
      </c>
      <c r="D2400" s="635" t="s">
        <v>28455</v>
      </c>
    </row>
    <row r="2401" spans="1:4" ht="13.5" x14ac:dyDescent="0.25">
      <c r="A2401" s="636">
        <v>91598</v>
      </c>
      <c r="B2401" s="634" t="s">
        <v>26134</v>
      </c>
      <c r="C2401" s="634" t="s">
        <v>113</v>
      </c>
      <c r="D2401" s="635" t="s">
        <v>27638</v>
      </c>
    </row>
    <row r="2402" spans="1:4" ht="13.5" x14ac:dyDescent="0.25">
      <c r="A2402" s="636">
        <v>91599</v>
      </c>
      <c r="B2402" s="634" t="s">
        <v>26135</v>
      </c>
      <c r="C2402" s="634" t="s">
        <v>113</v>
      </c>
      <c r="D2402" s="635" t="s">
        <v>30705</v>
      </c>
    </row>
    <row r="2403" spans="1:4" ht="13.5" x14ac:dyDescent="0.25">
      <c r="A2403" s="636">
        <v>91600</v>
      </c>
      <c r="B2403" s="634" t="s">
        <v>26136</v>
      </c>
      <c r="C2403" s="634" t="s">
        <v>113</v>
      </c>
      <c r="D2403" s="635" t="s">
        <v>30051</v>
      </c>
    </row>
    <row r="2404" spans="1:4" ht="13.5" x14ac:dyDescent="0.25">
      <c r="A2404" s="636">
        <v>91601</v>
      </c>
      <c r="B2404" s="634" t="s">
        <v>26137</v>
      </c>
      <c r="C2404" s="634" t="s">
        <v>113</v>
      </c>
      <c r="D2404" s="635" t="s">
        <v>30299</v>
      </c>
    </row>
    <row r="2405" spans="1:4" ht="13.5" x14ac:dyDescent="0.25">
      <c r="A2405" s="636">
        <v>91602</v>
      </c>
      <c r="B2405" s="634" t="s">
        <v>26138</v>
      </c>
      <c r="C2405" s="634" t="s">
        <v>113</v>
      </c>
      <c r="D2405" s="635" t="s">
        <v>43201</v>
      </c>
    </row>
    <row r="2406" spans="1:4" ht="13.5" x14ac:dyDescent="0.25">
      <c r="A2406" s="636">
        <v>91603</v>
      </c>
      <c r="B2406" s="634" t="s">
        <v>26139</v>
      </c>
      <c r="C2406" s="634" t="s">
        <v>113</v>
      </c>
      <c r="D2406" s="635" t="s">
        <v>43202</v>
      </c>
    </row>
    <row r="2407" spans="1:4" ht="13.5" x14ac:dyDescent="0.25">
      <c r="A2407" s="636">
        <v>92759</v>
      </c>
      <c r="B2407" s="634" t="s">
        <v>23750</v>
      </c>
      <c r="C2407" s="634" t="s">
        <v>113</v>
      </c>
      <c r="D2407" s="635" t="s">
        <v>30443</v>
      </c>
    </row>
    <row r="2408" spans="1:4" ht="13.5" x14ac:dyDescent="0.25">
      <c r="A2408" s="636">
        <v>92760</v>
      </c>
      <c r="B2408" s="634" t="s">
        <v>23751</v>
      </c>
      <c r="C2408" s="634" t="s">
        <v>113</v>
      </c>
      <c r="D2408" s="635" t="s">
        <v>30938</v>
      </c>
    </row>
    <row r="2409" spans="1:4" ht="13.5" x14ac:dyDescent="0.25">
      <c r="A2409" s="636">
        <v>92761</v>
      </c>
      <c r="B2409" s="634" t="s">
        <v>23752</v>
      </c>
      <c r="C2409" s="634" t="s">
        <v>113</v>
      </c>
      <c r="D2409" s="635" t="s">
        <v>30738</v>
      </c>
    </row>
    <row r="2410" spans="1:4" ht="13.5" x14ac:dyDescent="0.25">
      <c r="A2410" s="636">
        <v>92762</v>
      </c>
      <c r="B2410" s="634" t="s">
        <v>23753</v>
      </c>
      <c r="C2410" s="634" t="s">
        <v>113</v>
      </c>
      <c r="D2410" s="635" t="s">
        <v>27323</v>
      </c>
    </row>
    <row r="2411" spans="1:4" ht="13.5" x14ac:dyDescent="0.25">
      <c r="A2411" s="636">
        <v>92763</v>
      </c>
      <c r="B2411" s="634" t="s">
        <v>23754</v>
      </c>
      <c r="C2411" s="634" t="s">
        <v>113</v>
      </c>
      <c r="D2411" s="635" t="s">
        <v>43203</v>
      </c>
    </row>
    <row r="2412" spans="1:4" ht="13.5" x14ac:dyDescent="0.25">
      <c r="A2412" s="636">
        <v>92764</v>
      </c>
      <c r="B2412" s="634" t="s">
        <v>23755</v>
      </c>
      <c r="C2412" s="634" t="s">
        <v>113</v>
      </c>
      <c r="D2412" s="635" t="s">
        <v>30732</v>
      </c>
    </row>
    <row r="2413" spans="1:4" ht="13.5" x14ac:dyDescent="0.25">
      <c r="A2413" s="636">
        <v>92765</v>
      </c>
      <c r="B2413" s="634" t="s">
        <v>23756</v>
      </c>
      <c r="C2413" s="634" t="s">
        <v>113</v>
      </c>
      <c r="D2413" s="635" t="s">
        <v>43204</v>
      </c>
    </row>
    <row r="2414" spans="1:4" ht="13.5" x14ac:dyDescent="0.25">
      <c r="A2414" s="636">
        <v>92766</v>
      </c>
      <c r="B2414" s="634" t="s">
        <v>23757</v>
      </c>
      <c r="C2414" s="634" t="s">
        <v>113</v>
      </c>
      <c r="D2414" s="635" t="s">
        <v>43205</v>
      </c>
    </row>
    <row r="2415" spans="1:4" ht="13.5" x14ac:dyDescent="0.25">
      <c r="A2415" s="636">
        <v>92767</v>
      </c>
      <c r="B2415" s="634" t="s">
        <v>23758</v>
      </c>
      <c r="C2415" s="634" t="s">
        <v>113</v>
      </c>
      <c r="D2415" s="635" t="s">
        <v>28964</v>
      </c>
    </row>
    <row r="2416" spans="1:4" ht="13.5" x14ac:dyDescent="0.25">
      <c r="A2416" s="636">
        <v>92768</v>
      </c>
      <c r="B2416" s="634" t="s">
        <v>23759</v>
      </c>
      <c r="C2416" s="634" t="s">
        <v>113</v>
      </c>
      <c r="D2416" s="635" t="s">
        <v>43206</v>
      </c>
    </row>
    <row r="2417" spans="1:4" ht="13.5" x14ac:dyDescent="0.25">
      <c r="A2417" s="636">
        <v>92769</v>
      </c>
      <c r="B2417" s="634" t="s">
        <v>23760</v>
      </c>
      <c r="C2417" s="634" t="s">
        <v>113</v>
      </c>
      <c r="D2417" s="635" t="s">
        <v>30332</v>
      </c>
    </row>
    <row r="2418" spans="1:4" ht="13.5" x14ac:dyDescent="0.25">
      <c r="A2418" s="636">
        <v>92770</v>
      </c>
      <c r="B2418" s="634" t="s">
        <v>23761</v>
      </c>
      <c r="C2418" s="634" t="s">
        <v>113</v>
      </c>
      <c r="D2418" s="635" t="s">
        <v>43207</v>
      </c>
    </row>
    <row r="2419" spans="1:4" ht="13.5" x14ac:dyDescent="0.25">
      <c r="A2419" s="636">
        <v>92771</v>
      </c>
      <c r="B2419" s="634" t="s">
        <v>23762</v>
      </c>
      <c r="C2419" s="634" t="s">
        <v>113</v>
      </c>
      <c r="D2419" s="635" t="s">
        <v>30296</v>
      </c>
    </row>
    <row r="2420" spans="1:4" ht="13.5" x14ac:dyDescent="0.25">
      <c r="A2420" s="636">
        <v>92772</v>
      </c>
      <c r="B2420" s="634" t="s">
        <v>23763</v>
      </c>
      <c r="C2420" s="634" t="s">
        <v>113</v>
      </c>
      <c r="D2420" s="635" t="s">
        <v>27335</v>
      </c>
    </row>
    <row r="2421" spans="1:4" ht="13.5" x14ac:dyDescent="0.25">
      <c r="A2421" s="636">
        <v>92773</v>
      </c>
      <c r="B2421" s="634" t="s">
        <v>23764</v>
      </c>
      <c r="C2421" s="634" t="s">
        <v>113</v>
      </c>
      <c r="D2421" s="635" t="s">
        <v>30819</v>
      </c>
    </row>
    <row r="2422" spans="1:4" ht="13.5" x14ac:dyDescent="0.25">
      <c r="A2422" s="636">
        <v>92774</v>
      </c>
      <c r="B2422" s="634" t="s">
        <v>23765</v>
      </c>
      <c r="C2422" s="634" t="s">
        <v>113</v>
      </c>
      <c r="D2422" s="635" t="s">
        <v>29986</v>
      </c>
    </row>
    <row r="2423" spans="1:4" ht="13.5" x14ac:dyDescent="0.25">
      <c r="A2423" s="636">
        <v>92775</v>
      </c>
      <c r="B2423" s="634" t="s">
        <v>23766</v>
      </c>
      <c r="C2423" s="634" t="s">
        <v>113</v>
      </c>
      <c r="D2423" s="635" t="s">
        <v>43208</v>
      </c>
    </row>
    <row r="2424" spans="1:4" ht="13.5" x14ac:dyDescent="0.25">
      <c r="A2424" s="636">
        <v>92776</v>
      </c>
      <c r="B2424" s="634" t="s">
        <v>23767</v>
      </c>
      <c r="C2424" s="634" t="s">
        <v>113</v>
      </c>
      <c r="D2424" s="635" t="s">
        <v>43209</v>
      </c>
    </row>
    <row r="2425" spans="1:4" ht="13.5" x14ac:dyDescent="0.25">
      <c r="A2425" s="636">
        <v>92777</v>
      </c>
      <c r="B2425" s="634" t="s">
        <v>23768</v>
      </c>
      <c r="C2425" s="634" t="s">
        <v>113</v>
      </c>
      <c r="D2425" s="635" t="s">
        <v>26888</v>
      </c>
    </row>
    <row r="2426" spans="1:4" ht="13.5" x14ac:dyDescent="0.25">
      <c r="A2426" s="636">
        <v>92778</v>
      </c>
      <c r="B2426" s="634" t="s">
        <v>23769</v>
      </c>
      <c r="C2426" s="634" t="s">
        <v>113</v>
      </c>
      <c r="D2426" s="635" t="s">
        <v>30254</v>
      </c>
    </row>
    <row r="2427" spans="1:4" ht="13.5" x14ac:dyDescent="0.25">
      <c r="A2427" s="636">
        <v>92779</v>
      </c>
      <c r="B2427" s="634" t="s">
        <v>23770</v>
      </c>
      <c r="C2427" s="634" t="s">
        <v>113</v>
      </c>
      <c r="D2427" s="635" t="s">
        <v>29322</v>
      </c>
    </row>
    <row r="2428" spans="1:4" ht="13.5" x14ac:dyDescent="0.25">
      <c r="A2428" s="636">
        <v>92780</v>
      </c>
      <c r="B2428" s="634" t="s">
        <v>149</v>
      </c>
      <c r="C2428" s="634" t="s">
        <v>113</v>
      </c>
      <c r="D2428" s="635" t="s">
        <v>27327</v>
      </c>
    </row>
    <row r="2429" spans="1:4" ht="13.5" x14ac:dyDescent="0.25">
      <c r="A2429" s="636">
        <v>92781</v>
      </c>
      <c r="B2429" s="634" t="s">
        <v>23772</v>
      </c>
      <c r="C2429" s="634" t="s">
        <v>113</v>
      </c>
      <c r="D2429" s="635" t="s">
        <v>43210</v>
      </c>
    </row>
    <row r="2430" spans="1:4" ht="13.5" x14ac:dyDescent="0.25">
      <c r="A2430" s="636">
        <v>92782</v>
      </c>
      <c r="B2430" s="634" t="s">
        <v>23773</v>
      </c>
      <c r="C2430" s="634" t="s">
        <v>113</v>
      </c>
      <c r="D2430" s="635" t="s">
        <v>43204</v>
      </c>
    </row>
    <row r="2431" spans="1:4" ht="13.5" x14ac:dyDescent="0.25">
      <c r="A2431" s="636">
        <v>92783</v>
      </c>
      <c r="B2431" s="634" t="s">
        <v>23774</v>
      </c>
      <c r="C2431" s="634" t="s">
        <v>113</v>
      </c>
      <c r="D2431" s="635" t="s">
        <v>41931</v>
      </c>
    </row>
    <row r="2432" spans="1:4" ht="13.5" x14ac:dyDescent="0.25">
      <c r="A2432" s="636">
        <v>92784</v>
      </c>
      <c r="B2432" s="634" t="s">
        <v>23775</v>
      </c>
      <c r="C2432" s="634" t="s">
        <v>113</v>
      </c>
      <c r="D2432" s="635" t="s">
        <v>42042</v>
      </c>
    </row>
    <row r="2433" spans="1:4" ht="13.5" x14ac:dyDescent="0.25">
      <c r="A2433" s="636">
        <v>92785</v>
      </c>
      <c r="B2433" s="634" t="s">
        <v>23776</v>
      </c>
      <c r="C2433" s="634" t="s">
        <v>113</v>
      </c>
      <c r="D2433" s="635" t="s">
        <v>43211</v>
      </c>
    </row>
    <row r="2434" spans="1:4" ht="13.5" x14ac:dyDescent="0.25">
      <c r="A2434" s="636">
        <v>92786</v>
      </c>
      <c r="B2434" s="634" t="s">
        <v>23777</v>
      </c>
      <c r="C2434" s="634" t="s">
        <v>113</v>
      </c>
      <c r="D2434" s="635" t="s">
        <v>30280</v>
      </c>
    </row>
    <row r="2435" spans="1:4" ht="13.5" x14ac:dyDescent="0.25">
      <c r="A2435" s="636">
        <v>92787</v>
      </c>
      <c r="B2435" s="634" t="s">
        <v>23778</v>
      </c>
      <c r="C2435" s="634" t="s">
        <v>113</v>
      </c>
      <c r="D2435" s="635" t="s">
        <v>30288</v>
      </c>
    </row>
    <row r="2436" spans="1:4" ht="13.5" x14ac:dyDescent="0.25">
      <c r="A2436" s="636">
        <v>92788</v>
      </c>
      <c r="B2436" s="634" t="s">
        <v>23779</v>
      </c>
      <c r="C2436" s="634" t="s">
        <v>113</v>
      </c>
      <c r="D2436" s="635" t="s">
        <v>26621</v>
      </c>
    </row>
    <row r="2437" spans="1:4" ht="13.5" x14ac:dyDescent="0.25">
      <c r="A2437" s="636">
        <v>92789</v>
      </c>
      <c r="B2437" s="634" t="s">
        <v>23780</v>
      </c>
      <c r="C2437" s="634" t="s">
        <v>113</v>
      </c>
      <c r="D2437" s="635" t="s">
        <v>30732</v>
      </c>
    </row>
    <row r="2438" spans="1:4" ht="13.5" x14ac:dyDescent="0.25">
      <c r="A2438" s="636">
        <v>92790</v>
      </c>
      <c r="B2438" s="634" t="s">
        <v>23781</v>
      </c>
      <c r="C2438" s="634" t="s">
        <v>113</v>
      </c>
      <c r="D2438" s="635" t="s">
        <v>29960</v>
      </c>
    </row>
    <row r="2439" spans="1:4" ht="13.5" x14ac:dyDescent="0.25">
      <c r="A2439" s="636">
        <v>92791</v>
      </c>
      <c r="B2439" s="634" t="s">
        <v>23782</v>
      </c>
      <c r="C2439" s="634" t="s">
        <v>113</v>
      </c>
      <c r="D2439" s="635" t="s">
        <v>29961</v>
      </c>
    </row>
    <row r="2440" spans="1:4" ht="13.5" x14ac:dyDescent="0.25">
      <c r="A2440" s="636">
        <v>92792</v>
      </c>
      <c r="B2440" s="634" t="s">
        <v>23783</v>
      </c>
      <c r="C2440" s="634" t="s">
        <v>113</v>
      </c>
      <c r="D2440" s="635" t="s">
        <v>27326</v>
      </c>
    </row>
    <row r="2441" spans="1:4" ht="13.5" x14ac:dyDescent="0.25">
      <c r="A2441" s="636">
        <v>92793</v>
      </c>
      <c r="B2441" s="634" t="s">
        <v>23784</v>
      </c>
      <c r="C2441" s="634" t="s">
        <v>113</v>
      </c>
      <c r="D2441" s="635" t="s">
        <v>30263</v>
      </c>
    </row>
    <row r="2442" spans="1:4" ht="13.5" x14ac:dyDescent="0.25">
      <c r="A2442" s="636">
        <v>92794</v>
      </c>
      <c r="B2442" s="634" t="s">
        <v>23785</v>
      </c>
      <c r="C2442" s="634" t="s">
        <v>113</v>
      </c>
      <c r="D2442" s="635" t="s">
        <v>43212</v>
      </c>
    </row>
    <row r="2443" spans="1:4" ht="13.5" x14ac:dyDescent="0.25">
      <c r="A2443" s="636">
        <v>92795</v>
      </c>
      <c r="B2443" s="634" t="s">
        <v>23786</v>
      </c>
      <c r="C2443" s="634" t="s">
        <v>113</v>
      </c>
      <c r="D2443" s="635" t="s">
        <v>25342</v>
      </c>
    </row>
    <row r="2444" spans="1:4" ht="13.5" x14ac:dyDescent="0.25">
      <c r="A2444" s="636">
        <v>92796</v>
      </c>
      <c r="B2444" s="634" t="s">
        <v>23787</v>
      </c>
      <c r="C2444" s="634" t="s">
        <v>113</v>
      </c>
      <c r="D2444" s="635" t="s">
        <v>43213</v>
      </c>
    </row>
    <row r="2445" spans="1:4" ht="13.5" x14ac:dyDescent="0.25">
      <c r="A2445" s="636">
        <v>92797</v>
      </c>
      <c r="B2445" s="634" t="s">
        <v>23788</v>
      </c>
      <c r="C2445" s="634" t="s">
        <v>113</v>
      </c>
      <c r="D2445" s="635" t="s">
        <v>29897</v>
      </c>
    </row>
    <row r="2446" spans="1:4" ht="13.5" x14ac:dyDescent="0.25">
      <c r="A2446" s="636">
        <v>92798</v>
      </c>
      <c r="B2446" s="634" t="s">
        <v>23789</v>
      </c>
      <c r="C2446" s="634" t="s">
        <v>113</v>
      </c>
      <c r="D2446" s="635" t="s">
        <v>43214</v>
      </c>
    </row>
    <row r="2447" spans="1:4" ht="13.5" x14ac:dyDescent="0.25">
      <c r="A2447" s="636">
        <v>92799</v>
      </c>
      <c r="B2447" s="634" t="s">
        <v>23790</v>
      </c>
      <c r="C2447" s="634" t="s">
        <v>113</v>
      </c>
      <c r="D2447" s="635" t="s">
        <v>29175</v>
      </c>
    </row>
    <row r="2448" spans="1:4" ht="13.5" x14ac:dyDescent="0.25">
      <c r="A2448" s="636">
        <v>92800</v>
      </c>
      <c r="B2448" s="634" t="s">
        <v>23791</v>
      </c>
      <c r="C2448" s="634" t="s">
        <v>113</v>
      </c>
      <c r="D2448" s="635" t="s">
        <v>27327</v>
      </c>
    </row>
    <row r="2449" spans="1:4" ht="13.5" x14ac:dyDescent="0.25">
      <c r="A2449" s="636">
        <v>92801</v>
      </c>
      <c r="B2449" s="634" t="s">
        <v>23792</v>
      </c>
      <c r="C2449" s="634" t="s">
        <v>113</v>
      </c>
      <c r="D2449" s="635" t="s">
        <v>29872</v>
      </c>
    </row>
    <row r="2450" spans="1:4" ht="13.5" x14ac:dyDescent="0.25">
      <c r="A2450" s="636">
        <v>92802</v>
      </c>
      <c r="B2450" s="634" t="s">
        <v>23793</v>
      </c>
      <c r="C2450" s="634" t="s">
        <v>113</v>
      </c>
      <c r="D2450" s="635" t="s">
        <v>26887</v>
      </c>
    </row>
    <row r="2451" spans="1:4" ht="13.5" x14ac:dyDescent="0.25">
      <c r="A2451" s="636">
        <v>92803</v>
      </c>
      <c r="B2451" s="634" t="s">
        <v>23794</v>
      </c>
      <c r="C2451" s="634" t="s">
        <v>113</v>
      </c>
      <c r="D2451" s="635" t="s">
        <v>43215</v>
      </c>
    </row>
    <row r="2452" spans="1:4" ht="13.5" x14ac:dyDescent="0.25">
      <c r="A2452" s="636">
        <v>92804</v>
      </c>
      <c r="B2452" s="634" t="s">
        <v>23795</v>
      </c>
      <c r="C2452" s="634" t="s">
        <v>113</v>
      </c>
      <c r="D2452" s="635" t="s">
        <v>30826</v>
      </c>
    </row>
    <row r="2453" spans="1:4" ht="13.5" x14ac:dyDescent="0.25">
      <c r="A2453" s="636">
        <v>92805</v>
      </c>
      <c r="B2453" s="634" t="s">
        <v>23796</v>
      </c>
      <c r="C2453" s="634" t="s">
        <v>113</v>
      </c>
      <c r="D2453" s="635" t="s">
        <v>43216</v>
      </c>
    </row>
    <row r="2454" spans="1:4" ht="13.5" x14ac:dyDescent="0.25">
      <c r="A2454" s="636">
        <v>92806</v>
      </c>
      <c r="B2454" s="634" t="s">
        <v>23797</v>
      </c>
      <c r="C2454" s="634" t="s">
        <v>113</v>
      </c>
      <c r="D2454" s="635" t="s">
        <v>25960</v>
      </c>
    </row>
    <row r="2455" spans="1:4" ht="13.5" x14ac:dyDescent="0.25">
      <c r="A2455" s="636">
        <v>92875</v>
      </c>
      <c r="B2455" s="634" t="s">
        <v>23798</v>
      </c>
      <c r="C2455" s="634" t="s">
        <v>113</v>
      </c>
      <c r="D2455" s="635" t="s">
        <v>43217</v>
      </c>
    </row>
    <row r="2456" spans="1:4" ht="13.5" x14ac:dyDescent="0.25">
      <c r="A2456" s="636">
        <v>92876</v>
      </c>
      <c r="B2456" s="634" t="s">
        <v>23799</v>
      </c>
      <c r="C2456" s="634" t="s">
        <v>113</v>
      </c>
      <c r="D2456" s="635" t="s">
        <v>25957</v>
      </c>
    </row>
    <row r="2457" spans="1:4" ht="13.5" x14ac:dyDescent="0.25">
      <c r="A2457" s="636">
        <v>92877</v>
      </c>
      <c r="B2457" s="634" t="s">
        <v>23800</v>
      </c>
      <c r="C2457" s="634" t="s">
        <v>113</v>
      </c>
      <c r="D2457" s="635" t="s">
        <v>43218</v>
      </c>
    </row>
    <row r="2458" spans="1:4" ht="13.5" x14ac:dyDescent="0.25">
      <c r="A2458" s="636">
        <v>92878</v>
      </c>
      <c r="B2458" s="634" t="s">
        <v>23801</v>
      </c>
      <c r="C2458" s="634" t="s">
        <v>113</v>
      </c>
      <c r="D2458" s="635" t="s">
        <v>30338</v>
      </c>
    </row>
    <row r="2459" spans="1:4" ht="13.5" x14ac:dyDescent="0.25">
      <c r="A2459" s="636">
        <v>92879</v>
      </c>
      <c r="B2459" s="634" t="s">
        <v>23802</v>
      </c>
      <c r="C2459" s="634" t="s">
        <v>113</v>
      </c>
      <c r="D2459" s="635" t="s">
        <v>43219</v>
      </c>
    </row>
    <row r="2460" spans="1:4" ht="13.5" x14ac:dyDescent="0.25">
      <c r="A2460" s="636">
        <v>92880</v>
      </c>
      <c r="B2460" s="634" t="s">
        <v>23804</v>
      </c>
      <c r="C2460" s="634" t="s">
        <v>113</v>
      </c>
      <c r="D2460" s="635" t="s">
        <v>27346</v>
      </c>
    </row>
    <row r="2461" spans="1:4" ht="13.5" x14ac:dyDescent="0.25">
      <c r="A2461" s="636">
        <v>92881</v>
      </c>
      <c r="B2461" s="634" t="s">
        <v>23805</v>
      </c>
      <c r="C2461" s="634" t="s">
        <v>113</v>
      </c>
      <c r="D2461" s="635" t="s">
        <v>26887</v>
      </c>
    </row>
    <row r="2462" spans="1:4" ht="13.5" x14ac:dyDescent="0.25">
      <c r="A2462" s="636">
        <v>92882</v>
      </c>
      <c r="B2462" s="634" t="s">
        <v>23806</v>
      </c>
      <c r="C2462" s="634" t="s">
        <v>113</v>
      </c>
      <c r="D2462" s="635" t="s">
        <v>30740</v>
      </c>
    </row>
    <row r="2463" spans="1:4" ht="13.5" x14ac:dyDescent="0.25">
      <c r="A2463" s="636">
        <v>92883</v>
      </c>
      <c r="B2463" s="634" t="s">
        <v>23807</v>
      </c>
      <c r="C2463" s="634" t="s">
        <v>113</v>
      </c>
      <c r="D2463" s="635" t="s">
        <v>25402</v>
      </c>
    </row>
    <row r="2464" spans="1:4" ht="13.5" x14ac:dyDescent="0.25">
      <c r="A2464" s="636">
        <v>92884</v>
      </c>
      <c r="B2464" s="634" t="s">
        <v>23808</v>
      </c>
      <c r="C2464" s="634" t="s">
        <v>113</v>
      </c>
      <c r="D2464" s="635" t="s">
        <v>30517</v>
      </c>
    </row>
    <row r="2465" spans="1:4" ht="13.5" x14ac:dyDescent="0.25">
      <c r="A2465" s="636">
        <v>92885</v>
      </c>
      <c r="B2465" s="634" t="s">
        <v>23809</v>
      </c>
      <c r="C2465" s="634" t="s">
        <v>113</v>
      </c>
      <c r="D2465" s="635" t="s">
        <v>28971</v>
      </c>
    </row>
    <row r="2466" spans="1:4" ht="13.5" x14ac:dyDescent="0.25">
      <c r="A2466" s="636">
        <v>92886</v>
      </c>
      <c r="B2466" s="634" t="s">
        <v>23810</v>
      </c>
      <c r="C2466" s="634" t="s">
        <v>113</v>
      </c>
      <c r="D2466" s="635" t="s">
        <v>30430</v>
      </c>
    </row>
    <row r="2467" spans="1:4" ht="13.5" x14ac:dyDescent="0.25">
      <c r="A2467" s="636">
        <v>92887</v>
      </c>
      <c r="B2467" s="634" t="s">
        <v>23811</v>
      </c>
      <c r="C2467" s="634" t="s">
        <v>113</v>
      </c>
      <c r="D2467" s="635" t="s">
        <v>26747</v>
      </c>
    </row>
    <row r="2468" spans="1:4" ht="13.5" x14ac:dyDescent="0.25">
      <c r="A2468" s="636">
        <v>92888</v>
      </c>
      <c r="B2468" s="634" t="s">
        <v>23812</v>
      </c>
      <c r="C2468" s="634" t="s">
        <v>113</v>
      </c>
      <c r="D2468" s="635" t="s">
        <v>29866</v>
      </c>
    </row>
    <row r="2469" spans="1:4" ht="13.5" x14ac:dyDescent="0.25">
      <c r="A2469" s="636">
        <v>92915</v>
      </c>
      <c r="B2469" s="634" t="s">
        <v>23813</v>
      </c>
      <c r="C2469" s="634" t="s">
        <v>113</v>
      </c>
      <c r="D2469" s="635" t="s">
        <v>27339</v>
      </c>
    </row>
    <row r="2470" spans="1:4" ht="13.5" x14ac:dyDescent="0.25">
      <c r="A2470" s="636">
        <v>92916</v>
      </c>
      <c r="B2470" s="634" t="s">
        <v>23814</v>
      </c>
      <c r="C2470" s="634" t="s">
        <v>113</v>
      </c>
      <c r="D2470" s="635" t="s">
        <v>43220</v>
      </c>
    </row>
    <row r="2471" spans="1:4" ht="13.5" x14ac:dyDescent="0.25">
      <c r="A2471" s="636">
        <v>92917</v>
      </c>
      <c r="B2471" s="634" t="s">
        <v>23815</v>
      </c>
      <c r="C2471" s="634" t="s">
        <v>113</v>
      </c>
      <c r="D2471" s="635" t="s">
        <v>43221</v>
      </c>
    </row>
    <row r="2472" spans="1:4" ht="13.5" x14ac:dyDescent="0.25">
      <c r="A2472" s="636">
        <v>92919</v>
      </c>
      <c r="B2472" s="634" t="s">
        <v>23816</v>
      </c>
      <c r="C2472" s="634" t="s">
        <v>113</v>
      </c>
      <c r="D2472" s="635" t="s">
        <v>43222</v>
      </c>
    </row>
    <row r="2473" spans="1:4" ht="13.5" x14ac:dyDescent="0.25">
      <c r="A2473" s="636">
        <v>92921</v>
      </c>
      <c r="B2473" s="634" t="s">
        <v>23818</v>
      </c>
      <c r="C2473" s="634" t="s">
        <v>113</v>
      </c>
      <c r="D2473" s="635" t="s">
        <v>43223</v>
      </c>
    </row>
    <row r="2474" spans="1:4" ht="13.5" x14ac:dyDescent="0.25">
      <c r="A2474" s="636">
        <v>92922</v>
      </c>
      <c r="B2474" s="634" t="s">
        <v>23819</v>
      </c>
      <c r="C2474" s="634" t="s">
        <v>113</v>
      </c>
      <c r="D2474" s="635" t="s">
        <v>26937</v>
      </c>
    </row>
    <row r="2475" spans="1:4" ht="13.5" x14ac:dyDescent="0.25">
      <c r="A2475" s="636">
        <v>92923</v>
      </c>
      <c r="B2475" s="634" t="s">
        <v>23820</v>
      </c>
      <c r="C2475" s="634" t="s">
        <v>113</v>
      </c>
      <c r="D2475" s="635" t="s">
        <v>43224</v>
      </c>
    </row>
    <row r="2476" spans="1:4" ht="13.5" x14ac:dyDescent="0.25">
      <c r="A2476" s="636">
        <v>92924</v>
      </c>
      <c r="B2476" s="634" t="s">
        <v>23821</v>
      </c>
      <c r="C2476" s="634" t="s">
        <v>113</v>
      </c>
      <c r="D2476" s="635" t="s">
        <v>29961</v>
      </c>
    </row>
    <row r="2477" spans="1:4" ht="13.5" x14ac:dyDescent="0.25">
      <c r="A2477" s="636">
        <v>95445</v>
      </c>
      <c r="B2477" s="634" t="s">
        <v>43225</v>
      </c>
      <c r="C2477" s="634" t="s">
        <v>113</v>
      </c>
      <c r="D2477" s="635" t="s">
        <v>43226</v>
      </c>
    </row>
    <row r="2478" spans="1:4" ht="13.5" x14ac:dyDescent="0.25">
      <c r="A2478" s="636">
        <v>95446</v>
      </c>
      <c r="B2478" s="634" t="s">
        <v>43227</v>
      </c>
      <c r="C2478" s="634" t="s">
        <v>113</v>
      </c>
      <c r="D2478" s="635" t="s">
        <v>43228</v>
      </c>
    </row>
    <row r="2479" spans="1:4" ht="13.5" x14ac:dyDescent="0.25">
      <c r="A2479" s="636">
        <v>95448</v>
      </c>
      <c r="B2479" s="634" t="s">
        <v>27155</v>
      </c>
      <c r="C2479" s="634" t="s">
        <v>113</v>
      </c>
      <c r="D2479" s="635" t="s">
        <v>29414</v>
      </c>
    </row>
    <row r="2480" spans="1:4" ht="13.5" x14ac:dyDescent="0.25">
      <c r="A2480" s="636">
        <v>95576</v>
      </c>
      <c r="B2480" s="634" t="s">
        <v>43229</v>
      </c>
      <c r="C2480" s="634" t="s">
        <v>113</v>
      </c>
      <c r="D2480" s="635" t="s">
        <v>43230</v>
      </c>
    </row>
    <row r="2481" spans="1:4" ht="13.5" x14ac:dyDescent="0.25">
      <c r="A2481" s="636">
        <v>95577</v>
      </c>
      <c r="B2481" s="634" t="s">
        <v>43231</v>
      </c>
      <c r="C2481" s="634" t="s">
        <v>113</v>
      </c>
      <c r="D2481" s="635" t="s">
        <v>43232</v>
      </c>
    </row>
    <row r="2482" spans="1:4" ht="13.5" x14ac:dyDescent="0.25">
      <c r="A2482" s="636">
        <v>95578</v>
      </c>
      <c r="B2482" s="634" t="s">
        <v>43233</v>
      </c>
      <c r="C2482" s="634" t="s">
        <v>113</v>
      </c>
      <c r="D2482" s="635" t="s">
        <v>41393</v>
      </c>
    </row>
    <row r="2483" spans="1:4" ht="13.5" x14ac:dyDescent="0.25">
      <c r="A2483" s="636">
        <v>95579</v>
      </c>
      <c r="B2483" s="634" t="s">
        <v>43234</v>
      </c>
      <c r="C2483" s="634" t="s">
        <v>113</v>
      </c>
      <c r="D2483" s="635" t="s">
        <v>43235</v>
      </c>
    </row>
    <row r="2484" spans="1:4" ht="13.5" x14ac:dyDescent="0.25">
      <c r="A2484" s="636">
        <v>95580</v>
      </c>
      <c r="B2484" s="634" t="s">
        <v>43236</v>
      </c>
      <c r="C2484" s="634" t="s">
        <v>113</v>
      </c>
      <c r="D2484" s="635" t="s">
        <v>26887</v>
      </c>
    </row>
    <row r="2485" spans="1:4" ht="13.5" x14ac:dyDescent="0.25">
      <c r="A2485" s="636">
        <v>95581</v>
      </c>
      <c r="B2485" s="634" t="s">
        <v>43237</v>
      </c>
      <c r="C2485" s="634" t="s">
        <v>113</v>
      </c>
      <c r="D2485" s="635" t="s">
        <v>43238</v>
      </c>
    </row>
    <row r="2486" spans="1:4" ht="13.5" x14ac:dyDescent="0.25">
      <c r="A2486" s="636">
        <v>95582</v>
      </c>
      <c r="B2486" s="634" t="s">
        <v>43239</v>
      </c>
      <c r="C2486" s="634" t="s">
        <v>113</v>
      </c>
      <c r="D2486" s="635" t="s">
        <v>28951</v>
      </c>
    </row>
    <row r="2487" spans="1:4" ht="13.5" x14ac:dyDescent="0.25">
      <c r="A2487" s="636">
        <v>95583</v>
      </c>
      <c r="B2487" s="634" t="s">
        <v>43240</v>
      </c>
      <c r="C2487" s="634" t="s">
        <v>113</v>
      </c>
      <c r="D2487" s="635" t="s">
        <v>30432</v>
      </c>
    </row>
    <row r="2488" spans="1:4" ht="13.5" x14ac:dyDescent="0.25">
      <c r="A2488" s="636">
        <v>95584</v>
      </c>
      <c r="B2488" s="634" t="s">
        <v>43241</v>
      </c>
      <c r="C2488" s="634" t="s">
        <v>113</v>
      </c>
      <c r="D2488" s="635" t="s">
        <v>43242</v>
      </c>
    </row>
    <row r="2489" spans="1:4" ht="13.5" x14ac:dyDescent="0.25">
      <c r="A2489" s="636">
        <v>95592</v>
      </c>
      <c r="B2489" s="634" t="s">
        <v>43243</v>
      </c>
      <c r="C2489" s="634" t="s">
        <v>113</v>
      </c>
      <c r="D2489" s="635" t="s">
        <v>30803</v>
      </c>
    </row>
    <row r="2490" spans="1:4" ht="13.5" x14ac:dyDescent="0.25">
      <c r="A2490" s="636">
        <v>95593</v>
      </c>
      <c r="B2490" s="634" t="s">
        <v>43244</v>
      </c>
      <c r="C2490" s="634" t="s">
        <v>113</v>
      </c>
      <c r="D2490" s="635" t="s">
        <v>30253</v>
      </c>
    </row>
    <row r="2491" spans="1:4" ht="13.5" x14ac:dyDescent="0.25">
      <c r="A2491" s="636">
        <v>95943</v>
      </c>
      <c r="B2491" s="634" t="s">
        <v>28901</v>
      </c>
      <c r="C2491" s="634" t="s">
        <v>113</v>
      </c>
      <c r="D2491" s="635" t="s">
        <v>43245</v>
      </c>
    </row>
    <row r="2492" spans="1:4" ht="13.5" x14ac:dyDescent="0.25">
      <c r="A2492" s="636">
        <v>95944</v>
      </c>
      <c r="B2492" s="634" t="s">
        <v>28902</v>
      </c>
      <c r="C2492" s="634" t="s">
        <v>113</v>
      </c>
      <c r="D2492" s="635" t="s">
        <v>43246</v>
      </c>
    </row>
    <row r="2493" spans="1:4" ht="13.5" x14ac:dyDescent="0.25">
      <c r="A2493" s="636">
        <v>95945</v>
      </c>
      <c r="B2493" s="634" t="s">
        <v>28903</v>
      </c>
      <c r="C2493" s="634" t="s">
        <v>113</v>
      </c>
      <c r="D2493" s="635" t="s">
        <v>29121</v>
      </c>
    </row>
    <row r="2494" spans="1:4" ht="13.5" x14ac:dyDescent="0.25">
      <c r="A2494" s="636">
        <v>95946</v>
      </c>
      <c r="B2494" s="634" t="s">
        <v>28904</v>
      </c>
      <c r="C2494" s="634" t="s">
        <v>113</v>
      </c>
      <c r="D2494" s="635" t="s">
        <v>42638</v>
      </c>
    </row>
    <row r="2495" spans="1:4" ht="13.5" x14ac:dyDescent="0.25">
      <c r="A2495" s="636">
        <v>95947</v>
      </c>
      <c r="B2495" s="634" t="s">
        <v>28905</v>
      </c>
      <c r="C2495" s="634" t="s">
        <v>113</v>
      </c>
      <c r="D2495" s="635" t="s">
        <v>26764</v>
      </c>
    </row>
    <row r="2496" spans="1:4" ht="13.5" x14ac:dyDescent="0.25">
      <c r="A2496" s="636">
        <v>95948</v>
      </c>
      <c r="B2496" s="634" t="s">
        <v>28906</v>
      </c>
      <c r="C2496" s="634" t="s">
        <v>113</v>
      </c>
      <c r="D2496" s="635" t="s">
        <v>43235</v>
      </c>
    </row>
    <row r="2497" spans="1:4" ht="13.5" x14ac:dyDescent="0.25">
      <c r="A2497" s="636">
        <v>96544</v>
      </c>
      <c r="B2497" s="634" t="s">
        <v>23822</v>
      </c>
      <c r="C2497" s="634" t="s">
        <v>113</v>
      </c>
      <c r="D2497" s="635" t="s">
        <v>30278</v>
      </c>
    </row>
    <row r="2498" spans="1:4" ht="13.5" x14ac:dyDescent="0.25">
      <c r="A2498" s="636">
        <v>96545</v>
      </c>
      <c r="B2498" s="634" t="s">
        <v>23823</v>
      </c>
      <c r="C2498" s="634" t="s">
        <v>113</v>
      </c>
      <c r="D2498" s="635" t="s">
        <v>41326</v>
      </c>
    </row>
    <row r="2499" spans="1:4" ht="13.5" x14ac:dyDescent="0.25">
      <c r="A2499" s="636">
        <v>96546</v>
      </c>
      <c r="B2499" s="634" t="s">
        <v>23824</v>
      </c>
      <c r="C2499" s="634" t="s">
        <v>113</v>
      </c>
      <c r="D2499" s="635" t="s">
        <v>43247</v>
      </c>
    </row>
    <row r="2500" spans="1:4" ht="13.5" x14ac:dyDescent="0.25">
      <c r="A2500" s="636">
        <v>96547</v>
      </c>
      <c r="B2500" s="634" t="s">
        <v>23825</v>
      </c>
      <c r="C2500" s="634" t="s">
        <v>113</v>
      </c>
      <c r="D2500" s="635" t="s">
        <v>28484</v>
      </c>
    </row>
    <row r="2501" spans="1:4" ht="13.5" x14ac:dyDescent="0.25">
      <c r="A2501" s="636">
        <v>96548</v>
      </c>
      <c r="B2501" s="634" t="s">
        <v>23826</v>
      </c>
      <c r="C2501" s="634" t="s">
        <v>113</v>
      </c>
      <c r="D2501" s="635" t="s">
        <v>30285</v>
      </c>
    </row>
    <row r="2502" spans="1:4" ht="13.5" x14ac:dyDescent="0.25">
      <c r="A2502" s="636">
        <v>96549</v>
      </c>
      <c r="B2502" s="634" t="s">
        <v>23827</v>
      </c>
      <c r="C2502" s="634" t="s">
        <v>113</v>
      </c>
      <c r="D2502" s="635" t="s">
        <v>28690</v>
      </c>
    </row>
    <row r="2503" spans="1:4" ht="13.5" x14ac:dyDescent="0.25">
      <c r="A2503" s="636">
        <v>96550</v>
      </c>
      <c r="B2503" s="634" t="s">
        <v>23828</v>
      </c>
      <c r="C2503" s="634" t="s">
        <v>113</v>
      </c>
      <c r="D2503" s="635" t="s">
        <v>43248</v>
      </c>
    </row>
    <row r="2504" spans="1:4" ht="13.5" x14ac:dyDescent="0.25">
      <c r="A2504" s="636">
        <v>100064</v>
      </c>
      <c r="B2504" s="634" t="s">
        <v>28909</v>
      </c>
      <c r="C2504" s="634" t="s">
        <v>113</v>
      </c>
      <c r="D2504" s="635" t="s">
        <v>28475</v>
      </c>
    </row>
    <row r="2505" spans="1:4" ht="13.5" x14ac:dyDescent="0.25">
      <c r="A2505" s="636">
        <v>100066</v>
      </c>
      <c r="B2505" s="634" t="s">
        <v>26140</v>
      </c>
      <c r="C2505" s="634" t="s">
        <v>113</v>
      </c>
      <c r="D2505" s="635" t="s">
        <v>43249</v>
      </c>
    </row>
    <row r="2506" spans="1:4" ht="13.5" x14ac:dyDescent="0.25">
      <c r="A2506" s="636">
        <v>100067</v>
      </c>
      <c r="B2506" s="634" t="s">
        <v>26141</v>
      </c>
      <c r="C2506" s="634" t="s">
        <v>113</v>
      </c>
      <c r="D2506" s="635" t="s">
        <v>30295</v>
      </c>
    </row>
    <row r="2507" spans="1:4" ht="13.5" x14ac:dyDescent="0.25">
      <c r="A2507" s="636">
        <v>100068</v>
      </c>
      <c r="B2507" s="634" t="s">
        <v>26142</v>
      </c>
      <c r="C2507" s="634" t="s">
        <v>113</v>
      </c>
      <c r="D2507" s="635" t="s">
        <v>27307</v>
      </c>
    </row>
    <row r="2508" spans="1:4" ht="13.5" x14ac:dyDescent="0.25">
      <c r="A2508" s="636">
        <v>102920</v>
      </c>
      <c r="B2508" s="634" t="s">
        <v>43250</v>
      </c>
      <c r="C2508" s="634" t="s">
        <v>113</v>
      </c>
      <c r="D2508" s="635" t="s">
        <v>43251</v>
      </c>
    </row>
    <row r="2509" spans="1:4" ht="13.5" x14ac:dyDescent="0.25">
      <c r="A2509" s="636">
        <v>102921</v>
      </c>
      <c r="B2509" s="634" t="s">
        <v>43252</v>
      </c>
      <c r="C2509" s="634" t="s">
        <v>113</v>
      </c>
      <c r="D2509" s="635" t="s">
        <v>43213</v>
      </c>
    </row>
    <row r="2510" spans="1:4" ht="13.5" x14ac:dyDescent="0.25">
      <c r="A2510" s="636">
        <v>102922</v>
      </c>
      <c r="B2510" s="634" t="s">
        <v>43253</v>
      </c>
      <c r="C2510" s="634" t="s">
        <v>113</v>
      </c>
      <c r="D2510" s="635" t="s">
        <v>26930</v>
      </c>
    </row>
    <row r="2511" spans="1:4" ht="13.5" x14ac:dyDescent="0.25">
      <c r="A2511" s="636">
        <v>102923</v>
      </c>
      <c r="B2511" s="634" t="s">
        <v>43254</v>
      </c>
      <c r="C2511" s="634" t="s">
        <v>113</v>
      </c>
      <c r="D2511" s="635" t="s">
        <v>43255</v>
      </c>
    </row>
    <row r="2512" spans="1:4" ht="13.5" x14ac:dyDescent="0.25">
      <c r="A2512" s="636">
        <v>103088</v>
      </c>
      <c r="B2512" s="634" t="s">
        <v>43256</v>
      </c>
      <c r="C2512" s="634" t="s">
        <v>113</v>
      </c>
      <c r="D2512" s="635" t="s">
        <v>29209</v>
      </c>
    </row>
    <row r="2513" spans="1:4" ht="13.5" x14ac:dyDescent="0.25">
      <c r="A2513" s="636">
        <v>89993</v>
      </c>
      <c r="B2513" s="634" t="s">
        <v>43257</v>
      </c>
      <c r="C2513" s="634" t="s">
        <v>20</v>
      </c>
      <c r="D2513" s="635" t="s">
        <v>43258</v>
      </c>
    </row>
    <row r="2514" spans="1:4" ht="13.5" x14ac:dyDescent="0.25">
      <c r="A2514" s="636">
        <v>89994</v>
      </c>
      <c r="B2514" s="634" t="s">
        <v>43259</v>
      </c>
      <c r="C2514" s="634" t="s">
        <v>20</v>
      </c>
      <c r="D2514" s="635" t="s">
        <v>43260</v>
      </c>
    </row>
    <row r="2515" spans="1:4" ht="13.5" x14ac:dyDescent="0.25">
      <c r="A2515" s="636">
        <v>89995</v>
      </c>
      <c r="B2515" s="634" t="s">
        <v>43261</v>
      </c>
      <c r="C2515" s="634" t="s">
        <v>20</v>
      </c>
      <c r="D2515" s="635" t="s">
        <v>43262</v>
      </c>
    </row>
    <row r="2516" spans="1:4" ht="13.5" x14ac:dyDescent="0.25">
      <c r="A2516" s="636">
        <v>90278</v>
      </c>
      <c r="B2516" s="634" t="s">
        <v>43263</v>
      </c>
      <c r="C2516" s="634" t="s">
        <v>20</v>
      </c>
      <c r="D2516" s="635" t="s">
        <v>43264</v>
      </c>
    </row>
    <row r="2517" spans="1:4" ht="13.5" x14ac:dyDescent="0.25">
      <c r="A2517" s="636">
        <v>90279</v>
      </c>
      <c r="B2517" s="634" t="s">
        <v>43265</v>
      </c>
      <c r="C2517" s="634" t="s">
        <v>20</v>
      </c>
      <c r="D2517" s="635" t="s">
        <v>43266</v>
      </c>
    </row>
    <row r="2518" spans="1:4" ht="13.5" x14ac:dyDescent="0.25">
      <c r="A2518" s="636">
        <v>90280</v>
      </c>
      <c r="B2518" s="634" t="s">
        <v>43267</v>
      </c>
      <c r="C2518" s="634" t="s">
        <v>20</v>
      </c>
      <c r="D2518" s="635" t="s">
        <v>43268</v>
      </c>
    </row>
    <row r="2519" spans="1:4" ht="13.5" x14ac:dyDescent="0.25">
      <c r="A2519" s="636">
        <v>90281</v>
      </c>
      <c r="B2519" s="634" t="s">
        <v>43269</v>
      </c>
      <c r="C2519" s="634" t="s">
        <v>20</v>
      </c>
      <c r="D2519" s="635" t="s">
        <v>43270</v>
      </c>
    </row>
    <row r="2520" spans="1:4" ht="13.5" x14ac:dyDescent="0.25">
      <c r="A2520" s="636">
        <v>90282</v>
      </c>
      <c r="B2520" s="634" t="s">
        <v>43271</v>
      </c>
      <c r="C2520" s="634" t="s">
        <v>20</v>
      </c>
      <c r="D2520" s="635" t="s">
        <v>43272</v>
      </c>
    </row>
    <row r="2521" spans="1:4" ht="13.5" x14ac:dyDescent="0.25">
      <c r="A2521" s="636">
        <v>90283</v>
      </c>
      <c r="B2521" s="634" t="s">
        <v>43273</v>
      </c>
      <c r="C2521" s="634" t="s">
        <v>20</v>
      </c>
      <c r="D2521" s="635" t="s">
        <v>43274</v>
      </c>
    </row>
    <row r="2522" spans="1:4" ht="13.5" x14ac:dyDescent="0.25">
      <c r="A2522" s="636">
        <v>90284</v>
      </c>
      <c r="B2522" s="634" t="s">
        <v>43275</v>
      </c>
      <c r="C2522" s="634" t="s">
        <v>20</v>
      </c>
      <c r="D2522" s="635" t="s">
        <v>43276</v>
      </c>
    </row>
    <row r="2523" spans="1:4" ht="13.5" x14ac:dyDescent="0.25">
      <c r="A2523" s="636">
        <v>90285</v>
      </c>
      <c r="B2523" s="634" t="s">
        <v>43277</v>
      </c>
      <c r="C2523" s="634" t="s">
        <v>20</v>
      </c>
      <c r="D2523" s="635" t="s">
        <v>43278</v>
      </c>
    </row>
    <row r="2524" spans="1:4" ht="13.5" x14ac:dyDescent="0.25">
      <c r="A2524" s="636">
        <v>94962</v>
      </c>
      <c r="B2524" s="634" t="s">
        <v>28910</v>
      </c>
      <c r="C2524" s="634" t="s">
        <v>20</v>
      </c>
      <c r="D2524" s="635" t="s">
        <v>43279</v>
      </c>
    </row>
    <row r="2525" spans="1:4" ht="13.5" x14ac:dyDescent="0.25">
      <c r="A2525" s="636">
        <v>94963</v>
      </c>
      <c r="B2525" s="634" t="s">
        <v>28911</v>
      </c>
      <c r="C2525" s="634" t="s">
        <v>20</v>
      </c>
      <c r="D2525" s="635" t="s">
        <v>43280</v>
      </c>
    </row>
    <row r="2526" spans="1:4" ht="13.5" x14ac:dyDescent="0.25">
      <c r="A2526" s="636">
        <v>94964</v>
      </c>
      <c r="B2526" s="634" t="s">
        <v>28912</v>
      </c>
      <c r="C2526" s="634" t="s">
        <v>20</v>
      </c>
      <c r="D2526" s="635" t="s">
        <v>43281</v>
      </c>
    </row>
    <row r="2527" spans="1:4" ht="13.5" x14ac:dyDescent="0.25">
      <c r="A2527" s="636">
        <v>94965</v>
      </c>
      <c r="B2527" s="634" t="s">
        <v>28913</v>
      </c>
      <c r="C2527" s="634" t="s">
        <v>20</v>
      </c>
      <c r="D2527" s="635" t="s">
        <v>43282</v>
      </c>
    </row>
    <row r="2528" spans="1:4" ht="13.5" x14ac:dyDescent="0.25">
      <c r="A2528" s="636">
        <v>94966</v>
      </c>
      <c r="B2528" s="634" t="s">
        <v>28914</v>
      </c>
      <c r="C2528" s="634" t="s">
        <v>20</v>
      </c>
      <c r="D2528" s="635" t="s">
        <v>43283</v>
      </c>
    </row>
    <row r="2529" spans="1:4" ht="13.5" x14ac:dyDescent="0.25">
      <c r="A2529" s="636">
        <v>94967</v>
      </c>
      <c r="B2529" s="634" t="s">
        <v>28915</v>
      </c>
      <c r="C2529" s="634" t="s">
        <v>20</v>
      </c>
      <c r="D2529" s="635" t="s">
        <v>43284</v>
      </c>
    </row>
    <row r="2530" spans="1:4" ht="13.5" x14ac:dyDescent="0.25">
      <c r="A2530" s="636">
        <v>94968</v>
      </c>
      <c r="B2530" s="634" t="s">
        <v>28916</v>
      </c>
      <c r="C2530" s="634" t="s">
        <v>20</v>
      </c>
      <c r="D2530" s="635" t="s">
        <v>43285</v>
      </c>
    </row>
    <row r="2531" spans="1:4" ht="13.5" x14ac:dyDescent="0.25">
      <c r="A2531" s="636">
        <v>94969</v>
      </c>
      <c r="B2531" s="634" t="s">
        <v>28917</v>
      </c>
      <c r="C2531" s="634" t="s">
        <v>20</v>
      </c>
      <c r="D2531" s="635" t="s">
        <v>43286</v>
      </c>
    </row>
    <row r="2532" spans="1:4" ht="13.5" x14ac:dyDescent="0.25">
      <c r="A2532" s="636">
        <v>94970</v>
      </c>
      <c r="B2532" s="634" t="s">
        <v>28918</v>
      </c>
      <c r="C2532" s="634" t="s">
        <v>20</v>
      </c>
      <c r="D2532" s="635" t="s">
        <v>43287</v>
      </c>
    </row>
    <row r="2533" spans="1:4" ht="13.5" x14ac:dyDescent="0.25">
      <c r="A2533" s="636">
        <v>94971</v>
      </c>
      <c r="B2533" s="634" t="s">
        <v>28919</v>
      </c>
      <c r="C2533" s="634" t="s">
        <v>20</v>
      </c>
      <c r="D2533" s="635" t="s">
        <v>43288</v>
      </c>
    </row>
    <row r="2534" spans="1:4" ht="13.5" x14ac:dyDescent="0.25">
      <c r="A2534" s="636">
        <v>94972</v>
      </c>
      <c r="B2534" s="634" t="s">
        <v>28920</v>
      </c>
      <c r="C2534" s="634" t="s">
        <v>20</v>
      </c>
      <c r="D2534" s="635" t="s">
        <v>43289</v>
      </c>
    </row>
    <row r="2535" spans="1:4" ht="13.5" x14ac:dyDescent="0.25">
      <c r="A2535" s="636">
        <v>94973</v>
      </c>
      <c r="B2535" s="634" t="s">
        <v>28921</v>
      </c>
      <c r="C2535" s="634" t="s">
        <v>20</v>
      </c>
      <c r="D2535" s="635" t="s">
        <v>43290</v>
      </c>
    </row>
    <row r="2536" spans="1:4" ht="13.5" x14ac:dyDescent="0.25">
      <c r="A2536" s="636">
        <v>94974</v>
      </c>
      <c r="B2536" s="634" t="s">
        <v>28922</v>
      </c>
      <c r="C2536" s="634" t="s">
        <v>20</v>
      </c>
      <c r="D2536" s="635" t="s">
        <v>43291</v>
      </c>
    </row>
    <row r="2537" spans="1:4" ht="13.5" x14ac:dyDescent="0.25">
      <c r="A2537" s="636">
        <v>94975</v>
      </c>
      <c r="B2537" s="634" t="s">
        <v>28923</v>
      </c>
      <c r="C2537" s="634" t="s">
        <v>20</v>
      </c>
      <c r="D2537" s="635" t="s">
        <v>43292</v>
      </c>
    </row>
    <row r="2538" spans="1:4" ht="13.5" x14ac:dyDescent="0.25">
      <c r="A2538" s="636">
        <v>96555</v>
      </c>
      <c r="B2538" s="634" t="s">
        <v>23829</v>
      </c>
      <c r="C2538" s="634" t="s">
        <v>20</v>
      </c>
      <c r="D2538" s="635" t="s">
        <v>43293</v>
      </c>
    </row>
    <row r="2539" spans="1:4" ht="13.5" x14ac:dyDescent="0.25">
      <c r="A2539" s="636">
        <v>96556</v>
      </c>
      <c r="B2539" s="634" t="s">
        <v>23830</v>
      </c>
      <c r="C2539" s="634" t="s">
        <v>20</v>
      </c>
      <c r="D2539" s="635" t="s">
        <v>43294</v>
      </c>
    </row>
    <row r="2540" spans="1:4" ht="13.5" x14ac:dyDescent="0.25">
      <c r="A2540" s="636">
        <v>96557</v>
      </c>
      <c r="B2540" s="634" t="s">
        <v>23831</v>
      </c>
      <c r="C2540" s="634" t="s">
        <v>20</v>
      </c>
      <c r="D2540" s="635" t="s">
        <v>43295</v>
      </c>
    </row>
    <row r="2541" spans="1:4" ht="13.5" x14ac:dyDescent="0.25">
      <c r="A2541" s="636">
        <v>96558</v>
      </c>
      <c r="B2541" s="634" t="s">
        <v>23832</v>
      </c>
      <c r="C2541" s="634" t="s">
        <v>20</v>
      </c>
      <c r="D2541" s="635" t="s">
        <v>43296</v>
      </c>
    </row>
    <row r="2542" spans="1:4" ht="13.5" x14ac:dyDescent="0.25">
      <c r="A2542" s="636">
        <v>99235</v>
      </c>
      <c r="B2542" s="634" t="s">
        <v>43297</v>
      </c>
      <c r="C2542" s="634" t="s">
        <v>20</v>
      </c>
      <c r="D2542" s="635" t="s">
        <v>43298</v>
      </c>
    </row>
    <row r="2543" spans="1:4" ht="13.5" x14ac:dyDescent="0.25">
      <c r="A2543" s="636">
        <v>99431</v>
      </c>
      <c r="B2543" s="634" t="s">
        <v>43299</v>
      </c>
      <c r="C2543" s="634" t="s">
        <v>20</v>
      </c>
      <c r="D2543" s="635" t="s">
        <v>43300</v>
      </c>
    </row>
    <row r="2544" spans="1:4" ht="13.5" x14ac:dyDescent="0.25">
      <c r="A2544" s="636">
        <v>99432</v>
      </c>
      <c r="B2544" s="634" t="s">
        <v>43301</v>
      </c>
      <c r="C2544" s="634" t="s">
        <v>20</v>
      </c>
      <c r="D2544" s="635" t="s">
        <v>43302</v>
      </c>
    </row>
    <row r="2545" spans="1:4" ht="13.5" x14ac:dyDescent="0.25">
      <c r="A2545" s="636">
        <v>99433</v>
      </c>
      <c r="B2545" s="634" t="s">
        <v>43303</v>
      </c>
      <c r="C2545" s="634" t="s">
        <v>20</v>
      </c>
      <c r="D2545" s="635" t="s">
        <v>43304</v>
      </c>
    </row>
    <row r="2546" spans="1:4" ht="13.5" x14ac:dyDescent="0.25">
      <c r="A2546" s="636">
        <v>99434</v>
      </c>
      <c r="B2546" s="634" t="s">
        <v>43305</v>
      </c>
      <c r="C2546" s="634" t="s">
        <v>20</v>
      </c>
      <c r="D2546" s="635" t="s">
        <v>43306</v>
      </c>
    </row>
    <row r="2547" spans="1:4" ht="13.5" x14ac:dyDescent="0.25">
      <c r="A2547" s="636">
        <v>99435</v>
      </c>
      <c r="B2547" s="634" t="s">
        <v>43307</v>
      </c>
      <c r="C2547" s="634" t="s">
        <v>20</v>
      </c>
      <c r="D2547" s="635" t="s">
        <v>43308</v>
      </c>
    </row>
    <row r="2548" spans="1:4" ht="13.5" x14ac:dyDescent="0.25">
      <c r="A2548" s="636">
        <v>99436</v>
      </c>
      <c r="B2548" s="634" t="s">
        <v>43309</v>
      </c>
      <c r="C2548" s="634" t="s">
        <v>20</v>
      </c>
      <c r="D2548" s="635" t="s">
        <v>43310</v>
      </c>
    </row>
    <row r="2549" spans="1:4" ht="13.5" x14ac:dyDescent="0.25">
      <c r="A2549" s="636">
        <v>99437</v>
      </c>
      <c r="B2549" s="634" t="s">
        <v>43311</v>
      </c>
      <c r="C2549" s="634" t="s">
        <v>20</v>
      </c>
      <c r="D2549" s="635" t="s">
        <v>43312</v>
      </c>
    </row>
    <row r="2550" spans="1:4" ht="13.5" x14ac:dyDescent="0.25">
      <c r="A2550" s="636">
        <v>99438</v>
      </c>
      <c r="B2550" s="634" t="s">
        <v>43313</v>
      </c>
      <c r="C2550" s="634" t="s">
        <v>20</v>
      </c>
      <c r="D2550" s="635" t="s">
        <v>43314</v>
      </c>
    </row>
    <row r="2551" spans="1:4" ht="13.5" x14ac:dyDescent="0.25">
      <c r="A2551" s="636">
        <v>99439</v>
      </c>
      <c r="B2551" s="634" t="s">
        <v>43315</v>
      </c>
      <c r="C2551" s="634" t="s">
        <v>20</v>
      </c>
      <c r="D2551" s="635" t="s">
        <v>43316</v>
      </c>
    </row>
    <row r="2552" spans="1:4" ht="13.5" x14ac:dyDescent="0.25">
      <c r="A2552" s="636">
        <v>102473</v>
      </c>
      <c r="B2552" s="634" t="s">
        <v>28924</v>
      </c>
      <c r="C2552" s="634" t="s">
        <v>20</v>
      </c>
      <c r="D2552" s="635" t="s">
        <v>43317</v>
      </c>
    </row>
    <row r="2553" spans="1:4" ht="13.5" x14ac:dyDescent="0.25">
      <c r="A2553" s="636">
        <v>102474</v>
      </c>
      <c r="B2553" s="634" t="s">
        <v>28925</v>
      </c>
      <c r="C2553" s="634" t="s">
        <v>20</v>
      </c>
      <c r="D2553" s="635" t="s">
        <v>43318</v>
      </c>
    </row>
    <row r="2554" spans="1:4" ht="13.5" x14ac:dyDescent="0.25">
      <c r="A2554" s="636">
        <v>102475</v>
      </c>
      <c r="B2554" s="634" t="s">
        <v>28926</v>
      </c>
      <c r="C2554" s="634" t="s">
        <v>20</v>
      </c>
      <c r="D2554" s="635" t="s">
        <v>43319</v>
      </c>
    </row>
    <row r="2555" spans="1:4" ht="13.5" x14ac:dyDescent="0.25">
      <c r="A2555" s="636">
        <v>102476</v>
      </c>
      <c r="B2555" s="634" t="s">
        <v>28927</v>
      </c>
      <c r="C2555" s="634" t="s">
        <v>20</v>
      </c>
      <c r="D2555" s="635" t="s">
        <v>43320</v>
      </c>
    </row>
    <row r="2556" spans="1:4" ht="13.5" x14ac:dyDescent="0.25">
      <c r="A2556" s="636">
        <v>102477</v>
      </c>
      <c r="B2556" s="634" t="s">
        <v>28928</v>
      </c>
      <c r="C2556" s="634" t="s">
        <v>20</v>
      </c>
      <c r="D2556" s="635" t="s">
        <v>43321</v>
      </c>
    </row>
    <row r="2557" spans="1:4" ht="13.5" x14ac:dyDescent="0.25">
      <c r="A2557" s="636">
        <v>102478</v>
      </c>
      <c r="B2557" s="634" t="s">
        <v>28929</v>
      </c>
      <c r="C2557" s="634" t="s">
        <v>20</v>
      </c>
      <c r="D2557" s="635" t="s">
        <v>43322</v>
      </c>
    </row>
    <row r="2558" spans="1:4" ht="13.5" x14ac:dyDescent="0.25">
      <c r="A2558" s="636">
        <v>102479</v>
      </c>
      <c r="B2558" s="634" t="s">
        <v>28930</v>
      </c>
      <c r="C2558" s="634" t="s">
        <v>20</v>
      </c>
      <c r="D2558" s="635" t="s">
        <v>43323</v>
      </c>
    </row>
    <row r="2559" spans="1:4" ht="13.5" x14ac:dyDescent="0.25">
      <c r="A2559" s="636">
        <v>102480</v>
      </c>
      <c r="B2559" s="634" t="s">
        <v>28931</v>
      </c>
      <c r="C2559" s="634" t="s">
        <v>20</v>
      </c>
      <c r="D2559" s="635" t="s">
        <v>43324</v>
      </c>
    </row>
    <row r="2560" spans="1:4" ht="13.5" x14ac:dyDescent="0.25">
      <c r="A2560" s="636">
        <v>102481</v>
      </c>
      <c r="B2560" s="634" t="s">
        <v>28932</v>
      </c>
      <c r="C2560" s="634" t="s">
        <v>20</v>
      </c>
      <c r="D2560" s="635" t="s">
        <v>43325</v>
      </c>
    </row>
    <row r="2561" spans="1:4" ht="13.5" x14ac:dyDescent="0.25">
      <c r="A2561" s="636">
        <v>102482</v>
      </c>
      <c r="B2561" s="634" t="s">
        <v>28933</v>
      </c>
      <c r="C2561" s="634" t="s">
        <v>20</v>
      </c>
      <c r="D2561" s="635" t="s">
        <v>43326</v>
      </c>
    </row>
    <row r="2562" spans="1:4" ht="13.5" x14ac:dyDescent="0.25">
      <c r="A2562" s="636">
        <v>102483</v>
      </c>
      <c r="B2562" s="634" t="s">
        <v>28934</v>
      </c>
      <c r="C2562" s="634" t="s">
        <v>20</v>
      </c>
      <c r="D2562" s="635" t="s">
        <v>43327</v>
      </c>
    </row>
    <row r="2563" spans="1:4" ht="13.5" x14ac:dyDescent="0.25">
      <c r="A2563" s="636">
        <v>102484</v>
      </c>
      <c r="B2563" s="634" t="s">
        <v>28935</v>
      </c>
      <c r="C2563" s="634" t="s">
        <v>20</v>
      </c>
      <c r="D2563" s="635" t="s">
        <v>43328</v>
      </c>
    </row>
    <row r="2564" spans="1:4" ht="13.5" x14ac:dyDescent="0.25">
      <c r="A2564" s="636">
        <v>102485</v>
      </c>
      <c r="B2564" s="634" t="s">
        <v>28936</v>
      </c>
      <c r="C2564" s="634" t="s">
        <v>20</v>
      </c>
      <c r="D2564" s="635" t="s">
        <v>43329</v>
      </c>
    </row>
    <row r="2565" spans="1:4" ht="13.5" x14ac:dyDescent="0.25">
      <c r="A2565" s="636">
        <v>102486</v>
      </c>
      <c r="B2565" s="634" t="s">
        <v>28937</v>
      </c>
      <c r="C2565" s="634" t="s">
        <v>20</v>
      </c>
      <c r="D2565" s="635" t="s">
        <v>43330</v>
      </c>
    </row>
    <row r="2566" spans="1:4" ht="13.5" x14ac:dyDescent="0.25">
      <c r="A2566" s="636">
        <v>102487</v>
      </c>
      <c r="B2566" s="634" t="s">
        <v>28938</v>
      </c>
      <c r="C2566" s="634" t="s">
        <v>20</v>
      </c>
      <c r="D2566" s="635" t="s">
        <v>43331</v>
      </c>
    </row>
    <row r="2567" spans="1:4" ht="13.5" x14ac:dyDescent="0.25">
      <c r="A2567" s="636">
        <v>103183</v>
      </c>
      <c r="B2567" s="634" t="s">
        <v>43332</v>
      </c>
      <c r="C2567" s="634" t="s">
        <v>20</v>
      </c>
      <c r="D2567" s="635" t="s">
        <v>43333</v>
      </c>
    </row>
    <row r="2568" spans="1:4" ht="13.5" x14ac:dyDescent="0.25">
      <c r="A2568" s="636">
        <v>103184</v>
      </c>
      <c r="B2568" s="634" t="s">
        <v>43334</v>
      </c>
      <c r="C2568" s="634" t="s">
        <v>20</v>
      </c>
      <c r="D2568" s="635" t="s">
        <v>43335</v>
      </c>
    </row>
    <row r="2569" spans="1:4" ht="13.5" x14ac:dyDescent="0.25">
      <c r="A2569" s="636">
        <v>103669</v>
      </c>
      <c r="B2569" s="634" t="s">
        <v>43336</v>
      </c>
      <c r="C2569" s="634" t="s">
        <v>20</v>
      </c>
      <c r="D2569" s="635" t="s">
        <v>43337</v>
      </c>
    </row>
    <row r="2570" spans="1:4" ht="13.5" x14ac:dyDescent="0.25">
      <c r="A2570" s="636">
        <v>103670</v>
      </c>
      <c r="B2570" s="634" t="s">
        <v>43338</v>
      </c>
      <c r="C2570" s="634" t="s">
        <v>20</v>
      </c>
      <c r="D2570" s="635" t="s">
        <v>43339</v>
      </c>
    </row>
    <row r="2571" spans="1:4" ht="13.5" x14ac:dyDescent="0.25">
      <c r="A2571" s="636">
        <v>103671</v>
      </c>
      <c r="B2571" s="634" t="s">
        <v>43340</v>
      </c>
      <c r="C2571" s="634" t="s">
        <v>20</v>
      </c>
      <c r="D2571" s="635" t="s">
        <v>43341</v>
      </c>
    </row>
    <row r="2572" spans="1:4" ht="13.5" x14ac:dyDescent="0.25">
      <c r="A2572" s="636">
        <v>103672</v>
      </c>
      <c r="B2572" s="634" t="s">
        <v>43342</v>
      </c>
      <c r="C2572" s="634" t="s">
        <v>20</v>
      </c>
      <c r="D2572" s="635" t="s">
        <v>43343</v>
      </c>
    </row>
    <row r="2573" spans="1:4" ht="13.5" x14ac:dyDescent="0.25">
      <c r="A2573" s="636">
        <v>103673</v>
      </c>
      <c r="B2573" s="634" t="s">
        <v>43344</v>
      </c>
      <c r="C2573" s="634" t="s">
        <v>20</v>
      </c>
      <c r="D2573" s="635" t="s">
        <v>43345</v>
      </c>
    </row>
    <row r="2574" spans="1:4" ht="13.5" x14ac:dyDescent="0.25">
      <c r="A2574" s="636">
        <v>103674</v>
      </c>
      <c r="B2574" s="634" t="s">
        <v>43346</v>
      </c>
      <c r="C2574" s="634" t="s">
        <v>20</v>
      </c>
      <c r="D2574" s="635" t="s">
        <v>43347</v>
      </c>
    </row>
    <row r="2575" spans="1:4" ht="13.5" x14ac:dyDescent="0.25">
      <c r="A2575" s="636">
        <v>103675</v>
      </c>
      <c r="B2575" s="634" t="s">
        <v>43348</v>
      </c>
      <c r="C2575" s="634" t="s">
        <v>20</v>
      </c>
      <c r="D2575" s="635" t="s">
        <v>43349</v>
      </c>
    </row>
    <row r="2576" spans="1:4" ht="13.5" x14ac:dyDescent="0.25">
      <c r="A2576" s="636">
        <v>103676</v>
      </c>
      <c r="B2576" s="634" t="s">
        <v>43350</v>
      </c>
      <c r="C2576" s="634" t="s">
        <v>20</v>
      </c>
      <c r="D2576" s="635" t="s">
        <v>43351</v>
      </c>
    </row>
    <row r="2577" spans="1:4" ht="13.5" x14ac:dyDescent="0.25">
      <c r="A2577" s="636">
        <v>103677</v>
      </c>
      <c r="B2577" s="634" t="s">
        <v>43352</v>
      </c>
      <c r="C2577" s="634" t="s">
        <v>20</v>
      </c>
      <c r="D2577" s="635" t="s">
        <v>43353</v>
      </c>
    </row>
    <row r="2578" spans="1:4" ht="13.5" x14ac:dyDescent="0.25">
      <c r="A2578" s="636">
        <v>103678</v>
      </c>
      <c r="B2578" s="634" t="s">
        <v>43354</v>
      </c>
      <c r="C2578" s="634" t="s">
        <v>20</v>
      </c>
      <c r="D2578" s="635" t="s">
        <v>43355</v>
      </c>
    </row>
    <row r="2579" spans="1:4" ht="13.5" x14ac:dyDescent="0.25">
      <c r="A2579" s="636">
        <v>103679</v>
      </c>
      <c r="B2579" s="634" t="s">
        <v>43356</v>
      </c>
      <c r="C2579" s="634" t="s">
        <v>20</v>
      </c>
      <c r="D2579" s="635" t="s">
        <v>43357</v>
      </c>
    </row>
    <row r="2580" spans="1:4" ht="13.5" x14ac:dyDescent="0.25">
      <c r="A2580" s="636">
        <v>103680</v>
      </c>
      <c r="B2580" s="634" t="s">
        <v>43358</v>
      </c>
      <c r="C2580" s="634" t="s">
        <v>20</v>
      </c>
      <c r="D2580" s="635" t="s">
        <v>43359</v>
      </c>
    </row>
    <row r="2581" spans="1:4" ht="13.5" x14ac:dyDescent="0.25">
      <c r="A2581" s="636">
        <v>103681</v>
      </c>
      <c r="B2581" s="634" t="s">
        <v>43360</v>
      </c>
      <c r="C2581" s="634" t="s">
        <v>20</v>
      </c>
      <c r="D2581" s="635" t="s">
        <v>43361</v>
      </c>
    </row>
    <row r="2582" spans="1:4" ht="13.5" x14ac:dyDescent="0.25">
      <c r="A2582" s="636">
        <v>103682</v>
      </c>
      <c r="B2582" s="634" t="s">
        <v>43362</v>
      </c>
      <c r="C2582" s="634" t="s">
        <v>20</v>
      </c>
      <c r="D2582" s="635" t="s">
        <v>43363</v>
      </c>
    </row>
    <row r="2583" spans="1:4" ht="13.5" x14ac:dyDescent="0.25">
      <c r="A2583" s="636">
        <v>103683</v>
      </c>
      <c r="B2583" s="634" t="s">
        <v>43364</v>
      </c>
      <c r="C2583" s="634" t="s">
        <v>20</v>
      </c>
      <c r="D2583" s="635" t="s">
        <v>43365</v>
      </c>
    </row>
    <row r="2584" spans="1:4" ht="13.5" x14ac:dyDescent="0.25">
      <c r="A2584" s="636">
        <v>103684</v>
      </c>
      <c r="B2584" s="634" t="s">
        <v>43366</v>
      </c>
      <c r="C2584" s="634" t="s">
        <v>20</v>
      </c>
      <c r="D2584" s="635" t="s">
        <v>43367</v>
      </c>
    </row>
    <row r="2585" spans="1:4" ht="13.5" x14ac:dyDescent="0.25">
      <c r="A2585" s="636">
        <v>103685</v>
      </c>
      <c r="B2585" s="634" t="s">
        <v>43368</v>
      </c>
      <c r="C2585" s="634" t="s">
        <v>20</v>
      </c>
      <c r="D2585" s="635" t="s">
        <v>43369</v>
      </c>
    </row>
    <row r="2586" spans="1:4" ht="13.5" x14ac:dyDescent="0.25">
      <c r="A2586" s="636">
        <v>103686</v>
      </c>
      <c r="B2586" s="634" t="s">
        <v>43370</v>
      </c>
      <c r="C2586" s="634" t="s">
        <v>20</v>
      </c>
      <c r="D2586" s="635" t="s">
        <v>43371</v>
      </c>
    </row>
    <row r="2587" spans="1:4" ht="13.5" x14ac:dyDescent="0.25">
      <c r="A2587" s="636">
        <v>103687</v>
      </c>
      <c r="B2587" s="634" t="s">
        <v>43372</v>
      </c>
      <c r="C2587" s="634" t="s">
        <v>20</v>
      </c>
      <c r="D2587" s="635" t="s">
        <v>43373</v>
      </c>
    </row>
    <row r="2588" spans="1:4" ht="13.5" x14ac:dyDescent="0.25">
      <c r="A2588" s="636">
        <v>103688</v>
      </c>
      <c r="B2588" s="634" t="s">
        <v>43374</v>
      </c>
      <c r="C2588" s="634" t="s">
        <v>20</v>
      </c>
      <c r="D2588" s="635" t="s">
        <v>43375</v>
      </c>
    </row>
    <row r="2589" spans="1:4" ht="13.5" x14ac:dyDescent="0.25">
      <c r="A2589" s="636">
        <v>101963</v>
      </c>
      <c r="B2589" s="634" t="s">
        <v>28939</v>
      </c>
      <c r="C2589" s="634" t="s">
        <v>3</v>
      </c>
      <c r="D2589" s="635" t="s">
        <v>43376</v>
      </c>
    </row>
    <row r="2590" spans="1:4" ht="13.5" x14ac:dyDescent="0.25">
      <c r="A2590" s="636">
        <v>101964</v>
      </c>
      <c r="B2590" s="634" t="s">
        <v>28940</v>
      </c>
      <c r="C2590" s="634" t="s">
        <v>3</v>
      </c>
      <c r="D2590" s="635" t="s">
        <v>43377</v>
      </c>
    </row>
    <row r="2591" spans="1:4" ht="13.5" x14ac:dyDescent="0.25">
      <c r="A2591" s="636">
        <v>101165</v>
      </c>
      <c r="B2591" s="634" t="s">
        <v>27159</v>
      </c>
      <c r="C2591" s="634" t="s">
        <v>20</v>
      </c>
      <c r="D2591" s="635" t="s">
        <v>43378</v>
      </c>
    </row>
    <row r="2592" spans="1:4" ht="13.5" x14ac:dyDescent="0.25">
      <c r="A2592" s="636">
        <v>101166</v>
      </c>
      <c r="B2592" s="634" t="s">
        <v>27160</v>
      </c>
      <c r="C2592" s="634" t="s">
        <v>20</v>
      </c>
      <c r="D2592" s="635" t="s">
        <v>43379</v>
      </c>
    </row>
    <row r="2593" spans="1:4" ht="13.5" x14ac:dyDescent="0.25">
      <c r="A2593" s="636">
        <v>98575</v>
      </c>
      <c r="B2593" s="634" t="s">
        <v>43380</v>
      </c>
      <c r="C2593" s="634" t="s">
        <v>4</v>
      </c>
      <c r="D2593" s="635" t="s">
        <v>43381</v>
      </c>
    </row>
    <row r="2594" spans="1:4" ht="13.5" x14ac:dyDescent="0.25">
      <c r="A2594" s="636">
        <v>98576</v>
      </c>
      <c r="B2594" s="634" t="s">
        <v>23833</v>
      </c>
      <c r="C2594" s="634" t="s">
        <v>4</v>
      </c>
      <c r="D2594" s="635" t="s">
        <v>43382</v>
      </c>
    </row>
    <row r="2595" spans="1:4" ht="13.5" x14ac:dyDescent="0.25">
      <c r="A2595" s="636">
        <v>98577</v>
      </c>
      <c r="B2595" s="634" t="s">
        <v>43383</v>
      </c>
      <c r="C2595" s="634" t="s">
        <v>4</v>
      </c>
      <c r="D2595" s="635" t="s">
        <v>30496</v>
      </c>
    </row>
    <row r="2596" spans="1:4" ht="13.5" x14ac:dyDescent="0.25">
      <c r="A2596" s="636">
        <v>93182</v>
      </c>
      <c r="B2596" s="634" t="s">
        <v>23834</v>
      </c>
      <c r="C2596" s="634" t="s">
        <v>4</v>
      </c>
      <c r="D2596" s="635" t="s">
        <v>43384</v>
      </c>
    </row>
    <row r="2597" spans="1:4" ht="13.5" x14ac:dyDescent="0.25">
      <c r="A2597" s="636">
        <v>93183</v>
      </c>
      <c r="B2597" s="634" t="s">
        <v>23835</v>
      </c>
      <c r="C2597" s="634" t="s">
        <v>4</v>
      </c>
      <c r="D2597" s="635" t="s">
        <v>29977</v>
      </c>
    </row>
    <row r="2598" spans="1:4" ht="13.5" x14ac:dyDescent="0.25">
      <c r="A2598" s="636">
        <v>93184</v>
      </c>
      <c r="B2598" s="634" t="s">
        <v>23836</v>
      </c>
      <c r="C2598" s="634" t="s">
        <v>4</v>
      </c>
      <c r="D2598" s="635" t="s">
        <v>43385</v>
      </c>
    </row>
    <row r="2599" spans="1:4" ht="13.5" x14ac:dyDescent="0.25">
      <c r="A2599" s="636">
        <v>93185</v>
      </c>
      <c r="B2599" s="634" t="s">
        <v>23837</v>
      </c>
      <c r="C2599" s="634" t="s">
        <v>4</v>
      </c>
      <c r="D2599" s="635" t="s">
        <v>43386</v>
      </c>
    </row>
    <row r="2600" spans="1:4" ht="13.5" x14ac:dyDescent="0.25">
      <c r="A2600" s="636">
        <v>93186</v>
      </c>
      <c r="B2600" s="634" t="s">
        <v>23838</v>
      </c>
      <c r="C2600" s="634" t="s">
        <v>4</v>
      </c>
      <c r="D2600" s="635" t="s">
        <v>43095</v>
      </c>
    </row>
    <row r="2601" spans="1:4" ht="13.5" x14ac:dyDescent="0.25">
      <c r="A2601" s="636">
        <v>93187</v>
      </c>
      <c r="B2601" s="634" t="s">
        <v>23839</v>
      </c>
      <c r="C2601" s="634" t="s">
        <v>4</v>
      </c>
      <c r="D2601" s="635" t="s">
        <v>43387</v>
      </c>
    </row>
    <row r="2602" spans="1:4" ht="13.5" x14ac:dyDescent="0.25">
      <c r="A2602" s="636">
        <v>93188</v>
      </c>
      <c r="B2602" s="634" t="s">
        <v>23840</v>
      </c>
      <c r="C2602" s="634" t="s">
        <v>4</v>
      </c>
      <c r="D2602" s="635" t="s">
        <v>43388</v>
      </c>
    </row>
    <row r="2603" spans="1:4" ht="13.5" x14ac:dyDescent="0.25">
      <c r="A2603" s="636">
        <v>93189</v>
      </c>
      <c r="B2603" s="634" t="s">
        <v>23841</v>
      </c>
      <c r="C2603" s="634" t="s">
        <v>4</v>
      </c>
      <c r="D2603" s="635" t="s">
        <v>43389</v>
      </c>
    </row>
    <row r="2604" spans="1:4" ht="13.5" x14ac:dyDescent="0.25">
      <c r="A2604" s="636">
        <v>93190</v>
      </c>
      <c r="B2604" s="634" t="s">
        <v>23842</v>
      </c>
      <c r="C2604" s="634" t="s">
        <v>4</v>
      </c>
      <c r="D2604" s="635" t="s">
        <v>43390</v>
      </c>
    </row>
    <row r="2605" spans="1:4" ht="13.5" x14ac:dyDescent="0.25">
      <c r="A2605" s="636">
        <v>93191</v>
      </c>
      <c r="B2605" s="634" t="s">
        <v>23843</v>
      </c>
      <c r="C2605" s="634" t="s">
        <v>4</v>
      </c>
      <c r="D2605" s="635" t="s">
        <v>43391</v>
      </c>
    </row>
    <row r="2606" spans="1:4" ht="13.5" x14ac:dyDescent="0.25">
      <c r="A2606" s="636">
        <v>93192</v>
      </c>
      <c r="B2606" s="634" t="s">
        <v>23844</v>
      </c>
      <c r="C2606" s="634" t="s">
        <v>4</v>
      </c>
      <c r="D2606" s="635" t="s">
        <v>30877</v>
      </c>
    </row>
    <row r="2607" spans="1:4" ht="13.5" x14ac:dyDescent="0.25">
      <c r="A2607" s="636">
        <v>93193</v>
      </c>
      <c r="B2607" s="634" t="s">
        <v>23845</v>
      </c>
      <c r="C2607" s="634" t="s">
        <v>4</v>
      </c>
      <c r="D2607" s="635" t="s">
        <v>43392</v>
      </c>
    </row>
    <row r="2608" spans="1:4" ht="13.5" x14ac:dyDescent="0.25">
      <c r="A2608" s="636">
        <v>93194</v>
      </c>
      <c r="B2608" s="634" t="s">
        <v>23846</v>
      </c>
      <c r="C2608" s="634" t="s">
        <v>4</v>
      </c>
      <c r="D2608" s="635" t="s">
        <v>30100</v>
      </c>
    </row>
    <row r="2609" spans="1:4" ht="13.5" x14ac:dyDescent="0.25">
      <c r="A2609" s="636">
        <v>93195</v>
      </c>
      <c r="B2609" s="634" t="s">
        <v>23847</v>
      </c>
      <c r="C2609" s="634" t="s">
        <v>4</v>
      </c>
      <c r="D2609" s="635" t="s">
        <v>43393</v>
      </c>
    </row>
    <row r="2610" spans="1:4" ht="13.5" x14ac:dyDescent="0.25">
      <c r="A2610" s="636">
        <v>93196</v>
      </c>
      <c r="B2610" s="634" t="s">
        <v>23848</v>
      </c>
      <c r="C2610" s="634" t="s">
        <v>4</v>
      </c>
      <c r="D2610" s="635" t="s">
        <v>43394</v>
      </c>
    </row>
    <row r="2611" spans="1:4" ht="13.5" x14ac:dyDescent="0.25">
      <c r="A2611" s="636">
        <v>93197</v>
      </c>
      <c r="B2611" s="634" t="s">
        <v>23849</v>
      </c>
      <c r="C2611" s="634" t="s">
        <v>4</v>
      </c>
      <c r="D2611" s="635" t="s">
        <v>43395</v>
      </c>
    </row>
    <row r="2612" spans="1:4" ht="13.5" x14ac:dyDescent="0.25">
      <c r="A2612" s="636">
        <v>93198</v>
      </c>
      <c r="B2612" s="634" t="s">
        <v>23850</v>
      </c>
      <c r="C2612" s="634" t="s">
        <v>4</v>
      </c>
      <c r="D2612" s="635" t="s">
        <v>41914</v>
      </c>
    </row>
    <row r="2613" spans="1:4" ht="13.5" x14ac:dyDescent="0.25">
      <c r="A2613" s="636">
        <v>93199</v>
      </c>
      <c r="B2613" s="634" t="s">
        <v>23851</v>
      </c>
      <c r="C2613" s="634" t="s">
        <v>4</v>
      </c>
      <c r="D2613" s="635" t="s">
        <v>43396</v>
      </c>
    </row>
    <row r="2614" spans="1:4" ht="13.5" x14ac:dyDescent="0.25">
      <c r="A2614" s="636">
        <v>93200</v>
      </c>
      <c r="B2614" s="634" t="s">
        <v>23852</v>
      </c>
      <c r="C2614" s="634" t="s">
        <v>4</v>
      </c>
      <c r="D2614" s="635" t="s">
        <v>25988</v>
      </c>
    </row>
    <row r="2615" spans="1:4" ht="13.5" x14ac:dyDescent="0.25">
      <c r="A2615" s="636">
        <v>93201</v>
      </c>
      <c r="B2615" s="634" t="s">
        <v>23853</v>
      </c>
      <c r="C2615" s="634" t="s">
        <v>4</v>
      </c>
      <c r="D2615" s="635" t="s">
        <v>43397</v>
      </c>
    </row>
    <row r="2616" spans="1:4" ht="13.5" x14ac:dyDescent="0.25">
      <c r="A2616" s="636">
        <v>93202</v>
      </c>
      <c r="B2616" s="634" t="s">
        <v>23854</v>
      </c>
      <c r="C2616" s="634" t="s">
        <v>4</v>
      </c>
      <c r="D2616" s="635" t="s">
        <v>43398</v>
      </c>
    </row>
    <row r="2617" spans="1:4" ht="13.5" x14ac:dyDescent="0.25">
      <c r="A2617" s="636">
        <v>93203</v>
      </c>
      <c r="B2617" s="634" t="s">
        <v>23855</v>
      </c>
      <c r="C2617" s="634" t="s">
        <v>4</v>
      </c>
      <c r="D2617" s="635" t="s">
        <v>30011</v>
      </c>
    </row>
    <row r="2618" spans="1:4" ht="13.5" x14ac:dyDescent="0.25">
      <c r="A2618" s="636">
        <v>93204</v>
      </c>
      <c r="B2618" s="634" t="s">
        <v>23856</v>
      </c>
      <c r="C2618" s="634" t="s">
        <v>4</v>
      </c>
      <c r="D2618" s="635" t="s">
        <v>43399</v>
      </c>
    </row>
    <row r="2619" spans="1:4" ht="13.5" x14ac:dyDescent="0.25">
      <c r="A2619" s="636">
        <v>93205</v>
      </c>
      <c r="B2619" s="634" t="s">
        <v>23857</v>
      </c>
      <c r="C2619" s="634" t="s">
        <v>4</v>
      </c>
      <c r="D2619" s="635" t="s">
        <v>30533</v>
      </c>
    </row>
    <row r="2620" spans="1:4" ht="13.5" x14ac:dyDescent="0.25">
      <c r="A2620" s="636">
        <v>95952</v>
      </c>
      <c r="B2620" s="634" t="s">
        <v>23858</v>
      </c>
      <c r="C2620" s="634" t="s">
        <v>20</v>
      </c>
      <c r="D2620" s="635" t="s">
        <v>43400</v>
      </c>
    </row>
    <row r="2621" spans="1:4" ht="13.5" x14ac:dyDescent="0.25">
      <c r="A2621" s="636">
        <v>95953</v>
      </c>
      <c r="B2621" s="634" t="s">
        <v>23859</v>
      </c>
      <c r="C2621" s="634" t="s">
        <v>20</v>
      </c>
      <c r="D2621" s="635" t="s">
        <v>43401</v>
      </c>
    </row>
    <row r="2622" spans="1:4" ht="13.5" x14ac:dyDescent="0.25">
      <c r="A2622" s="636">
        <v>95954</v>
      </c>
      <c r="B2622" s="634" t="s">
        <v>23860</v>
      </c>
      <c r="C2622" s="634" t="s">
        <v>20</v>
      </c>
      <c r="D2622" s="635" t="s">
        <v>43402</v>
      </c>
    </row>
    <row r="2623" spans="1:4" ht="13.5" x14ac:dyDescent="0.25">
      <c r="A2623" s="636">
        <v>95955</v>
      </c>
      <c r="B2623" s="634" t="s">
        <v>23861</v>
      </c>
      <c r="C2623" s="634" t="s">
        <v>20</v>
      </c>
      <c r="D2623" s="635" t="s">
        <v>43403</v>
      </c>
    </row>
    <row r="2624" spans="1:4" ht="13.5" x14ac:dyDescent="0.25">
      <c r="A2624" s="636">
        <v>95956</v>
      </c>
      <c r="B2624" s="634" t="s">
        <v>23862</v>
      </c>
      <c r="C2624" s="634" t="s">
        <v>20</v>
      </c>
      <c r="D2624" s="635" t="s">
        <v>43404</v>
      </c>
    </row>
    <row r="2625" spans="1:4" ht="13.5" x14ac:dyDescent="0.25">
      <c r="A2625" s="636">
        <v>95957</v>
      </c>
      <c r="B2625" s="634" t="s">
        <v>23863</v>
      </c>
      <c r="C2625" s="634" t="s">
        <v>20</v>
      </c>
      <c r="D2625" s="635" t="s">
        <v>43405</v>
      </c>
    </row>
    <row r="2626" spans="1:4" ht="13.5" x14ac:dyDescent="0.25">
      <c r="A2626" s="636">
        <v>95969</v>
      </c>
      <c r="B2626" s="634" t="s">
        <v>23864</v>
      </c>
      <c r="C2626" s="634" t="s">
        <v>20</v>
      </c>
      <c r="D2626" s="635" t="s">
        <v>43406</v>
      </c>
    </row>
    <row r="2627" spans="1:4" ht="13.5" x14ac:dyDescent="0.25">
      <c r="A2627" s="636">
        <v>97733</v>
      </c>
      <c r="B2627" s="634" t="s">
        <v>23865</v>
      </c>
      <c r="C2627" s="634" t="s">
        <v>20</v>
      </c>
      <c r="D2627" s="635" t="s">
        <v>43407</v>
      </c>
    </row>
    <row r="2628" spans="1:4" ht="13.5" x14ac:dyDescent="0.25">
      <c r="A2628" s="636">
        <v>97734</v>
      </c>
      <c r="B2628" s="634" t="s">
        <v>23866</v>
      </c>
      <c r="C2628" s="634" t="s">
        <v>20</v>
      </c>
      <c r="D2628" s="635" t="s">
        <v>43408</v>
      </c>
    </row>
    <row r="2629" spans="1:4" ht="13.5" x14ac:dyDescent="0.25">
      <c r="A2629" s="636">
        <v>97735</v>
      </c>
      <c r="B2629" s="634" t="s">
        <v>23867</v>
      </c>
      <c r="C2629" s="634" t="s">
        <v>20</v>
      </c>
      <c r="D2629" s="635" t="s">
        <v>43409</v>
      </c>
    </row>
    <row r="2630" spans="1:4" ht="13.5" x14ac:dyDescent="0.25">
      <c r="A2630" s="636">
        <v>97736</v>
      </c>
      <c r="B2630" s="634" t="s">
        <v>23868</v>
      </c>
      <c r="C2630" s="634" t="s">
        <v>20</v>
      </c>
      <c r="D2630" s="635" t="s">
        <v>43410</v>
      </c>
    </row>
    <row r="2631" spans="1:4" ht="13.5" x14ac:dyDescent="0.25">
      <c r="A2631" s="636">
        <v>97737</v>
      </c>
      <c r="B2631" s="634" t="s">
        <v>23869</v>
      </c>
      <c r="C2631" s="634" t="s">
        <v>20</v>
      </c>
      <c r="D2631" s="635" t="s">
        <v>43411</v>
      </c>
    </row>
    <row r="2632" spans="1:4" ht="13.5" x14ac:dyDescent="0.25">
      <c r="A2632" s="636">
        <v>97738</v>
      </c>
      <c r="B2632" s="634" t="s">
        <v>23870</v>
      </c>
      <c r="C2632" s="634" t="s">
        <v>20</v>
      </c>
      <c r="D2632" s="635" t="s">
        <v>43412</v>
      </c>
    </row>
    <row r="2633" spans="1:4" ht="13.5" x14ac:dyDescent="0.25">
      <c r="A2633" s="636">
        <v>97739</v>
      </c>
      <c r="B2633" s="634" t="s">
        <v>23871</v>
      </c>
      <c r="C2633" s="634" t="s">
        <v>20</v>
      </c>
      <c r="D2633" s="635" t="s">
        <v>43413</v>
      </c>
    </row>
    <row r="2634" spans="1:4" ht="13.5" x14ac:dyDescent="0.25">
      <c r="A2634" s="636">
        <v>97740</v>
      </c>
      <c r="B2634" s="634" t="s">
        <v>23872</v>
      </c>
      <c r="C2634" s="634" t="s">
        <v>20</v>
      </c>
      <c r="D2634" s="635" t="s">
        <v>43414</v>
      </c>
    </row>
    <row r="2635" spans="1:4" ht="13.5" x14ac:dyDescent="0.25">
      <c r="A2635" s="636">
        <v>98615</v>
      </c>
      <c r="B2635" s="634" t="s">
        <v>23873</v>
      </c>
      <c r="C2635" s="634" t="s">
        <v>3</v>
      </c>
      <c r="D2635" s="635" t="s">
        <v>43415</v>
      </c>
    </row>
    <row r="2636" spans="1:4" ht="13.5" x14ac:dyDescent="0.25">
      <c r="A2636" s="636">
        <v>98616</v>
      </c>
      <c r="B2636" s="634" t="s">
        <v>23874</v>
      </c>
      <c r="C2636" s="634" t="s">
        <v>3</v>
      </c>
      <c r="D2636" s="635" t="s">
        <v>43416</v>
      </c>
    </row>
    <row r="2637" spans="1:4" ht="13.5" x14ac:dyDescent="0.25">
      <c r="A2637" s="636">
        <v>98617</v>
      </c>
      <c r="B2637" s="634" t="s">
        <v>23875</v>
      </c>
      <c r="C2637" s="634" t="s">
        <v>3</v>
      </c>
      <c r="D2637" s="635" t="s">
        <v>43417</v>
      </c>
    </row>
    <row r="2638" spans="1:4" ht="13.5" x14ac:dyDescent="0.25">
      <c r="A2638" s="636">
        <v>98618</v>
      </c>
      <c r="B2638" s="634" t="s">
        <v>23876</v>
      </c>
      <c r="C2638" s="634" t="s">
        <v>3</v>
      </c>
      <c r="D2638" s="635" t="s">
        <v>43418</v>
      </c>
    </row>
    <row r="2639" spans="1:4" ht="13.5" x14ac:dyDescent="0.25">
      <c r="A2639" s="636">
        <v>98619</v>
      </c>
      <c r="B2639" s="634" t="s">
        <v>23877</v>
      </c>
      <c r="C2639" s="634" t="s">
        <v>3</v>
      </c>
      <c r="D2639" s="635" t="s">
        <v>43419</v>
      </c>
    </row>
    <row r="2640" spans="1:4" ht="13.5" x14ac:dyDescent="0.25">
      <c r="A2640" s="636">
        <v>98620</v>
      </c>
      <c r="B2640" s="634" t="s">
        <v>23878</v>
      </c>
      <c r="C2640" s="634" t="s">
        <v>3</v>
      </c>
      <c r="D2640" s="635" t="s">
        <v>43420</v>
      </c>
    </row>
    <row r="2641" spans="1:4" ht="13.5" x14ac:dyDescent="0.25">
      <c r="A2641" s="636">
        <v>98621</v>
      </c>
      <c r="B2641" s="634" t="s">
        <v>23879</v>
      </c>
      <c r="C2641" s="634" t="s">
        <v>3</v>
      </c>
      <c r="D2641" s="635" t="s">
        <v>43421</v>
      </c>
    </row>
    <row r="2642" spans="1:4" ht="13.5" x14ac:dyDescent="0.25">
      <c r="A2642" s="636">
        <v>98622</v>
      </c>
      <c r="B2642" s="634" t="s">
        <v>23880</v>
      </c>
      <c r="C2642" s="634" t="s">
        <v>3</v>
      </c>
      <c r="D2642" s="635" t="s">
        <v>43422</v>
      </c>
    </row>
    <row r="2643" spans="1:4" ht="13.5" x14ac:dyDescent="0.25">
      <c r="A2643" s="636">
        <v>98623</v>
      </c>
      <c r="B2643" s="634" t="s">
        <v>23881</v>
      </c>
      <c r="C2643" s="634" t="s">
        <v>3</v>
      </c>
      <c r="D2643" s="635" t="s">
        <v>43423</v>
      </c>
    </row>
    <row r="2644" spans="1:4" ht="13.5" x14ac:dyDescent="0.25">
      <c r="A2644" s="636">
        <v>98624</v>
      </c>
      <c r="B2644" s="634" t="s">
        <v>23882</v>
      </c>
      <c r="C2644" s="634" t="s">
        <v>3</v>
      </c>
      <c r="D2644" s="635" t="s">
        <v>43424</v>
      </c>
    </row>
    <row r="2645" spans="1:4" ht="13.5" x14ac:dyDescent="0.25">
      <c r="A2645" s="636">
        <v>98625</v>
      </c>
      <c r="B2645" s="634" t="s">
        <v>23883</v>
      </c>
      <c r="C2645" s="634" t="s">
        <v>3</v>
      </c>
      <c r="D2645" s="635" t="s">
        <v>43425</v>
      </c>
    </row>
    <row r="2646" spans="1:4" ht="13.5" x14ac:dyDescent="0.25">
      <c r="A2646" s="636">
        <v>98626</v>
      </c>
      <c r="B2646" s="634" t="s">
        <v>23884</v>
      </c>
      <c r="C2646" s="634" t="s">
        <v>3</v>
      </c>
      <c r="D2646" s="635" t="s">
        <v>43426</v>
      </c>
    </row>
    <row r="2647" spans="1:4" ht="13.5" x14ac:dyDescent="0.25">
      <c r="A2647" s="636">
        <v>98655</v>
      </c>
      <c r="B2647" s="634" t="s">
        <v>23885</v>
      </c>
      <c r="C2647" s="634" t="s">
        <v>4</v>
      </c>
      <c r="D2647" s="635" t="s">
        <v>43427</v>
      </c>
    </row>
    <row r="2648" spans="1:4" ht="13.5" x14ac:dyDescent="0.25">
      <c r="A2648" s="636">
        <v>98656</v>
      </c>
      <c r="B2648" s="634" t="s">
        <v>23886</v>
      </c>
      <c r="C2648" s="634" t="s">
        <v>4</v>
      </c>
      <c r="D2648" s="635" t="s">
        <v>43428</v>
      </c>
    </row>
    <row r="2649" spans="1:4" ht="13.5" x14ac:dyDescent="0.25">
      <c r="A2649" s="636">
        <v>98657</v>
      </c>
      <c r="B2649" s="634" t="s">
        <v>23887</v>
      </c>
      <c r="C2649" s="634" t="s">
        <v>4</v>
      </c>
      <c r="D2649" s="635" t="s">
        <v>43429</v>
      </c>
    </row>
    <row r="2650" spans="1:4" ht="13.5" x14ac:dyDescent="0.25">
      <c r="A2650" s="636">
        <v>98658</v>
      </c>
      <c r="B2650" s="634" t="s">
        <v>23888</v>
      </c>
      <c r="C2650" s="634" t="s">
        <v>4</v>
      </c>
      <c r="D2650" s="635" t="s">
        <v>43430</v>
      </c>
    </row>
    <row r="2651" spans="1:4" ht="13.5" x14ac:dyDescent="0.25">
      <c r="A2651" s="636">
        <v>98659</v>
      </c>
      <c r="B2651" s="634" t="s">
        <v>23889</v>
      </c>
      <c r="C2651" s="634" t="s">
        <v>4</v>
      </c>
      <c r="D2651" s="635" t="s">
        <v>43431</v>
      </c>
    </row>
    <row r="2652" spans="1:4" ht="13.5" x14ac:dyDescent="0.25">
      <c r="A2652" s="636">
        <v>98746</v>
      </c>
      <c r="B2652" s="634" t="s">
        <v>23890</v>
      </c>
      <c r="C2652" s="634" t="s">
        <v>4</v>
      </c>
      <c r="D2652" s="635" t="s">
        <v>30307</v>
      </c>
    </row>
    <row r="2653" spans="1:4" ht="13.5" x14ac:dyDescent="0.25">
      <c r="A2653" s="636">
        <v>98749</v>
      </c>
      <c r="B2653" s="634" t="s">
        <v>23891</v>
      </c>
      <c r="C2653" s="634" t="s">
        <v>4</v>
      </c>
      <c r="D2653" s="635" t="s">
        <v>43432</v>
      </c>
    </row>
    <row r="2654" spans="1:4" ht="13.5" x14ac:dyDescent="0.25">
      <c r="A2654" s="636">
        <v>98750</v>
      </c>
      <c r="B2654" s="634" t="s">
        <v>23892</v>
      </c>
      <c r="C2654" s="634" t="s">
        <v>4</v>
      </c>
      <c r="D2654" s="635" t="s">
        <v>43415</v>
      </c>
    </row>
    <row r="2655" spans="1:4" ht="13.5" x14ac:dyDescent="0.25">
      <c r="A2655" s="636">
        <v>98751</v>
      </c>
      <c r="B2655" s="634" t="s">
        <v>23893</v>
      </c>
      <c r="C2655" s="634" t="s">
        <v>4</v>
      </c>
      <c r="D2655" s="635" t="s">
        <v>43433</v>
      </c>
    </row>
    <row r="2656" spans="1:4" ht="13.5" x14ac:dyDescent="0.25">
      <c r="A2656" s="636">
        <v>98752</v>
      </c>
      <c r="B2656" s="634" t="s">
        <v>23894</v>
      </c>
      <c r="C2656" s="634" t="s">
        <v>4</v>
      </c>
      <c r="D2656" s="635" t="s">
        <v>43434</v>
      </c>
    </row>
    <row r="2657" spans="1:4" ht="13.5" x14ac:dyDescent="0.25">
      <c r="A2657" s="636">
        <v>98753</v>
      </c>
      <c r="B2657" s="634" t="s">
        <v>23895</v>
      </c>
      <c r="C2657" s="634" t="s">
        <v>4</v>
      </c>
      <c r="D2657" s="635" t="s">
        <v>43435</v>
      </c>
    </row>
    <row r="2658" spans="1:4" ht="13.5" x14ac:dyDescent="0.25">
      <c r="A2658" s="636">
        <v>100763</v>
      </c>
      <c r="B2658" s="634" t="s">
        <v>27164</v>
      </c>
      <c r="C2658" s="634" t="s">
        <v>113</v>
      </c>
      <c r="D2658" s="635" t="s">
        <v>30313</v>
      </c>
    </row>
    <row r="2659" spans="1:4" ht="13.5" x14ac:dyDescent="0.25">
      <c r="A2659" s="636">
        <v>100764</v>
      </c>
      <c r="B2659" s="634" t="s">
        <v>27165</v>
      </c>
      <c r="C2659" s="634" t="s">
        <v>113</v>
      </c>
      <c r="D2659" s="635" t="s">
        <v>43436</v>
      </c>
    </row>
    <row r="2660" spans="1:4" ht="13.5" x14ac:dyDescent="0.25">
      <c r="A2660" s="636">
        <v>100765</v>
      </c>
      <c r="B2660" s="634" t="s">
        <v>27166</v>
      </c>
      <c r="C2660" s="634" t="s">
        <v>113</v>
      </c>
      <c r="D2660" s="635" t="s">
        <v>29860</v>
      </c>
    </row>
    <row r="2661" spans="1:4" ht="13.5" x14ac:dyDescent="0.25">
      <c r="A2661" s="636">
        <v>100766</v>
      </c>
      <c r="B2661" s="634" t="s">
        <v>28944</v>
      </c>
      <c r="C2661" s="634" t="s">
        <v>113</v>
      </c>
      <c r="D2661" s="635" t="s">
        <v>30409</v>
      </c>
    </row>
    <row r="2662" spans="1:4" ht="13.5" x14ac:dyDescent="0.25">
      <c r="A2662" s="636">
        <v>100767</v>
      </c>
      <c r="B2662" s="634" t="s">
        <v>27167</v>
      </c>
      <c r="C2662" s="634" t="s">
        <v>113</v>
      </c>
      <c r="D2662" s="635" t="s">
        <v>30063</v>
      </c>
    </row>
    <row r="2663" spans="1:4" ht="13.5" x14ac:dyDescent="0.25">
      <c r="A2663" s="636">
        <v>100768</v>
      </c>
      <c r="B2663" s="634" t="s">
        <v>28946</v>
      </c>
      <c r="C2663" s="634" t="s">
        <v>113</v>
      </c>
      <c r="D2663" s="635" t="s">
        <v>30915</v>
      </c>
    </row>
    <row r="2664" spans="1:4" ht="13.5" x14ac:dyDescent="0.25">
      <c r="A2664" s="636">
        <v>100769</v>
      </c>
      <c r="B2664" s="634" t="s">
        <v>27169</v>
      </c>
      <c r="C2664" s="634" t="s">
        <v>113</v>
      </c>
      <c r="D2664" s="635" t="s">
        <v>43437</v>
      </c>
    </row>
    <row r="2665" spans="1:4" ht="13.5" x14ac:dyDescent="0.25">
      <c r="A2665" s="636">
        <v>100770</v>
      </c>
      <c r="B2665" s="634" t="s">
        <v>28947</v>
      </c>
      <c r="C2665" s="634" t="s">
        <v>113</v>
      </c>
      <c r="D2665" s="635" t="s">
        <v>27656</v>
      </c>
    </row>
    <row r="2666" spans="1:4" ht="13.5" x14ac:dyDescent="0.25">
      <c r="A2666" s="636">
        <v>100771</v>
      </c>
      <c r="B2666" s="634" t="s">
        <v>27170</v>
      </c>
      <c r="C2666" s="634" t="s">
        <v>113</v>
      </c>
      <c r="D2666" s="635" t="s">
        <v>26968</v>
      </c>
    </row>
    <row r="2667" spans="1:4" ht="13.5" x14ac:dyDescent="0.25">
      <c r="A2667" s="636">
        <v>100772</v>
      </c>
      <c r="B2667" s="634" t="s">
        <v>28949</v>
      </c>
      <c r="C2667" s="634" t="s">
        <v>113</v>
      </c>
      <c r="D2667" s="635" t="s">
        <v>43438</v>
      </c>
    </row>
    <row r="2668" spans="1:4" ht="13.5" x14ac:dyDescent="0.25">
      <c r="A2668" s="636">
        <v>100773</v>
      </c>
      <c r="B2668" s="634" t="s">
        <v>27171</v>
      </c>
      <c r="C2668" s="634" t="s">
        <v>113</v>
      </c>
      <c r="D2668" s="635" t="s">
        <v>41328</v>
      </c>
    </row>
    <row r="2669" spans="1:4" ht="13.5" x14ac:dyDescent="0.25">
      <c r="A2669" s="636">
        <v>100774</v>
      </c>
      <c r="B2669" s="634" t="s">
        <v>27172</v>
      </c>
      <c r="C2669" s="634" t="s">
        <v>113</v>
      </c>
      <c r="D2669" s="635" t="s">
        <v>43439</v>
      </c>
    </row>
    <row r="2670" spans="1:4" ht="13.5" x14ac:dyDescent="0.25">
      <c r="A2670" s="636">
        <v>100775</v>
      </c>
      <c r="B2670" s="634" t="s">
        <v>27173</v>
      </c>
      <c r="C2670" s="634" t="s">
        <v>113</v>
      </c>
      <c r="D2670" s="635" t="s">
        <v>29032</v>
      </c>
    </row>
    <row r="2671" spans="1:4" ht="13.5" x14ac:dyDescent="0.25">
      <c r="A2671" s="636">
        <v>100776</v>
      </c>
      <c r="B2671" s="634" t="s">
        <v>27174</v>
      </c>
      <c r="C2671" s="634" t="s">
        <v>113</v>
      </c>
      <c r="D2671" s="635" t="s">
        <v>43440</v>
      </c>
    </row>
    <row r="2672" spans="1:4" ht="13.5" x14ac:dyDescent="0.25">
      <c r="A2672" s="636">
        <v>100777</v>
      </c>
      <c r="B2672" s="634" t="s">
        <v>27176</v>
      </c>
      <c r="C2672" s="634" t="s">
        <v>113</v>
      </c>
      <c r="D2672" s="635" t="s">
        <v>43441</v>
      </c>
    </row>
    <row r="2673" spans="1:4" ht="13.5" x14ac:dyDescent="0.25">
      <c r="A2673" s="636">
        <v>100778</v>
      </c>
      <c r="B2673" s="634" t="s">
        <v>27177</v>
      </c>
      <c r="C2673" s="634" t="s">
        <v>113</v>
      </c>
      <c r="D2673" s="635" t="s">
        <v>29122</v>
      </c>
    </row>
    <row r="2674" spans="1:4" ht="13.5" x14ac:dyDescent="0.25">
      <c r="A2674" s="636">
        <v>98560</v>
      </c>
      <c r="B2674" s="634" t="s">
        <v>23896</v>
      </c>
      <c r="C2674" s="634" t="s">
        <v>3</v>
      </c>
      <c r="D2674" s="635" t="s">
        <v>43442</v>
      </c>
    </row>
    <row r="2675" spans="1:4" ht="13.5" x14ac:dyDescent="0.25">
      <c r="A2675" s="636">
        <v>98561</v>
      </c>
      <c r="B2675" s="634" t="s">
        <v>23897</v>
      </c>
      <c r="C2675" s="634" t="s">
        <v>3</v>
      </c>
      <c r="D2675" s="635" t="s">
        <v>43443</v>
      </c>
    </row>
    <row r="2676" spans="1:4" ht="13.5" x14ac:dyDescent="0.25">
      <c r="A2676" s="636">
        <v>98562</v>
      </c>
      <c r="B2676" s="634" t="s">
        <v>23898</v>
      </c>
      <c r="C2676" s="634" t="s">
        <v>3</v>
      </c>
      <c r="D2676" s="635" t="s">
        <v>30317</v>
      </c>
    </row>
    <row r="2677" spans="1:4" ht="13.5" x14ac:dyDescent="0.25">
      <c r="A2677" s="636">
        <v>98555</v>
      </c>
      <c r="B2677" s="634" t="s">
        <v>26143</v>
      </c>
      <c r="C2677" s="634" t="s">
        <v>3</v>
      </c>
      <c r="D2677" s="635" t="s">
        <v>29422</v>
      </c>
    </row>
    <row r="2678" spans="1:4" ht="13.5" x14ac:dyDescent="0.25">
      <c r="A2678" s="636">
        <v>98556</v>
      </c>
      <c r="B2678" s="634" t="s">
        <v>26144</v>
      </c>
      <c r="C2678" s="634" t="s">
        <v>3</v>
      </c>
      <c r="D2678" s="635" t="s">
        <v>43444</v>
      </c>
    </row>
    <row r="2679" spans="1:4" ht="13.5" x14ac:dyDescent="0.25">
      <c r="A2679" s="636">
        <v>98558</v>
      </c>
      <c r="B2679" s="634" t="s">
        <v>26145</v>
      </c>
      <c r="C2679" s="634" t="s">
        <v>5</v>
      </c>
      <c r="D2679" s="635" t="s">
        <v>27321</v>
      </c>
    </row>
    <row r="2680" spans="1:4" ht="13.5" x14ac:dyDescent="0.25">
      <c r="A2680" s="636">
        <v>98559</v>
      </c>
      <c r="B2680" s="634" t="s">
        <v>23899</v>
      </c>
      <c r="C2680" s="634" t="s">
        <v>4</v>
      </c>
      <c r="D2680" s="635" t="s">
        <v>43445</v>
      </c>
    </row>
    <row r="2681" spans="1:4" ht="13.5" x14ac:dyDescent="0.25">
      <c r="A2681" s="636">
        <v>98546</v>
      </c>
      <c r="B2681" s="634" t="s">
        <v>23900</v>
      </c>
      <c r="C2681" s="634" t="s">
        <v>3</v>
      </c>
      <c r="D2681" s="635" t="s">
        <v>43446</v>
      </c>
    </row>
    <row r="2682" spans="1:4" ht="13.5" x14ac:dyDescent="0.25">
      <c r="A2682" s="636">
        <v>98547</v>
      </c>
      <c r="B2682" s="634" t="s">
        <v>23901</v>
      </c>
      <c r="C2682" s="634" t="s">
        <v>3</v>
      </c>
      <c r="D2682" s="635" t="s">
        <v>43447</v>
      </c>
    </row>
    <row r="2683" spans="1:4" ht="13.5" x14ac:dyDescent="0.25">
      <c r="A2683" s="636">
        <v>98553</v>
      </c>
      <c r="B2683" s="634" t="s">
        <v>27178</v>
      </c>
      <c r="C2683" s="634" t="s">
        <v>3</v>
      </c>
      <c r="D2683" s="635" t="s">
        <v>43448</v>
      </c>
    </row>
    <row r="2684" spans="1:4" ht="13.5" x14ac:dyDescent="0.25">
      <c r="A2684" s="636">
        <v>98554</v>
      </c>
      <c r="B2684" s="634" t="s">
        <v>27179</v>
      </c>
      <c r="C2684" s="634" t="s">
        <v>3</v>
      </c>
      <c r="D2684" s="635" t="s">
        <v>43449</v>
      </c>
    </row>
    <row r="2685" spans="1:4" ht="13.5" x14ac:dyDescent="0.25">
      <c r="A2685" s="636">
        <v>98557</v>
      </c>
      <c r="B2685" s="634" t="s">
        <v>23902</v>
      </c>
      <c r="C2685" s="634" t="s">
        <v>3</v>
      </c>
      <c r="D2685" s="635" t="s">
        <v>43450</v>
      </c>
    </row>
    <row r="2686" spans="1:4" ht="13.5" x14ac:dyDescent="0.25">
      <c r="A2686" s="636">
        <v>98563</v>
      </c>
      <c r="B2686" s="634" t="s">
        <v>23903</v>
      </c>
      <c r="C2686" s="634" t="s">
        <v>3</v>
      </c>
      <c r="D2686" s="635" t="s">
        <v>29901</v>
      </c>
    </row>
    <row r="2687" spans="1:4" ht="13.5" x14ac:dyDescent="0.25">
      <c r="A2687" s="636">
        <v>98564</v>
      </c>
      <c r="B2687" s="634" t="s">
        <v>23904</v>
      </c>
      <c r="C2687" s="634" t="s">
        <v>3</v>
      </c>
      <c r="D2687" s="635" t="s">
        <v>43451</v>
      </c>
    </row>
    <row r="2688" spans="1:4" ht="13.5" x14ac:dyDescent="0.25">
      <c r="A2688" s="636">
        <v>98565</v>
      </c>
      <c r="B2688" s="634" t="s">
        <v>23905</v>
      </c>
      <c r="C2688" s="634" t="s">
        <v>3</v>
      </c>
      <c r="D2688" s="635" t="s">
        <v>43452</v>
      </c>
    </row>
    <row r="2689" spans="1:4" ht="13.5" x14ac:dyDescent="0.25">
      <c r="A2689" s="636">
        <v>98566</v>
      </c>
      <c r="B2689" s="634" t="s">
        <v>23906</v>
      </c>
      <c r="C2689" s="634" t="s">
        <v>3</v>
      </c>
      <c r="D2689" s="635" t="s">
        <v>43453</v>
      </c>
    </row>
    <row r="2690" spans="1:4" ht="13.5" x14ac:dyDescent="0.25">
      <c r="A2690" s="636">
        <v>98567</v>
      </c>
      <c r="B2690" s="634" t="s">
        <v>23907</v>
      </c>
      <c r="C2690" s="634" t="s">
        <v>3</v>
      </c>
      <c r="D2690" s="635" t="s">
        <v>43454</v>
      </c>
    </row>
    <row r="2691" spans="1:4" ht="13.5" x14ac:dyDescent="0.25">
      <c r="A2691" s="636">
        <v>98568</v>
      </c>
      <c r="B2691" s="634" t="s">
        <v>23908</v>
      </c>
      <c r="C2691" s="634" t="s">
        <v>3</v>
      </c>
      <c r="D2691" s="635" t="s">
        <v>41372</v>
      </c>
    </row>
    <row r="2692" spans="1:4" ht="13.5" x14ac:dyDescent="0.25">
      <c r="A2692" s="636">
        <v>98569</v>
      </c>
      <c r="B2692" s="634" t="s">
        <v>23909</v>
      </c>
      <c r="C2692" s="634" t="s">
        <v>3</v>
      </c>
      <c r="D2692" s="635" t="s">
        <v>43455</v>
      </c>
    </row>
    <row r="2693" spans="1:4" ht="13.5" x14ac:dyDescent="0.25">
      <c r="A2693" s="636">
        <v>98570</v>
      </c>
      <c r="B2693" s="634" t="s">
        <v>23910</v>
      </c>
      <c r="C2693" s="634" t="s">
        <v>3</v>
      </c>
      <c r="D2693" s="635" t="s">
        <v>43456</v>
      </c>
    </row>
    <row r="2694" spans="1:4" ht="13.5" x14ac:dyDescent="0.25">
      <c r="A2694" s="636">
        <v>98571</v>
      </c>
      <c r="B2694" s="634" t="s">
        <v>23911</v>
      </c>
      <c r="C2694" s="634" t="s">
        <v>3</v>
      </c>
      <c r="D2694" s="635" t="s">
        <v>29234</v>
      </c>
    </row>
    <row r="2695" spans="1:4" ht="13.5" x14ac:dyDescent="0.25">
      <c r="A2695" s="636">
        <v>98572</v>
      </c>
      <c r="B2695" s="634" t="s">
        <v>23912</v>
      </c>
      <c r="C2695" s="634" t="s">
        <v>3</v>
      </c>
      <c r="D2695" s="635" t="s">
        <v>29994</v>
      </c>
    </row>
    <row r="2696" spans="1:4" ht="13.5" x14ac:dyDescent="0.25">
      <c r="A2696" s="636">
        <v>98573</v>
      </c>
      <c r="B2696" s="634" t="s">
        <v>23913</v>
      </c>
      <c r="C2696" s="634" t="s">
        <v>3</v>
      </c>
      <c r="D2696" s="635" t="s">
        <v>43457</v>
      </c>
    </row>
    <row r="2697" spans="1:4" ht="13.5" x14ac:dyDescent="0.25">
      <c r="A2697" s="636">
        <v>91831</v>
      </c>
      <c r="B2697" s="634" t="s">
        <v>23914</v>
      </c>
      <c r="C2697" s="634" t="s">
        <v>4</v>
      </c>
      <c r="D2697" s="635" t="s">
        <v>26601</v>
      </c>
    </row>
    <row r="2698" spans="1:4" ht="13.5" x14ac:dyDescent="0.25">
      <c r="A2698" s="636">
        <v>91833</v>
      </c>
      <c r="B2698" s="634" t="s">
        <v>23915</v>
      </c>
      <c r="C2698" s="634" t="s">
        <v>4</v>
      </c>
      <c r="D2698" s="635" t="s">
        <v>43458</v>
      </c>
    </row>
    <row r="2699" spans="1:4" ht="13.5" x14ac:dyDescent="0.25">
      <c r="A2699" s="636">
        <v>91834</v>
      </c>
      <c r="B2699" s="634" t="s">
        <v>23916</v>
      </c>
      <c r="C2699" s="634" t="s">
        <v>4</v>
      </c>
      <c r="D2699" s="635" t="s">
        <v>43459</v>
      </c>
    </row>
    <row r="2700" spans="1:4" ht="13.5" x14ac:dyDescent="0.25">
      <c r="A2700" s="636">
        <v>91835</v>
      </c>
      <c r="B2700" s="634" t="s">
        <v>23917</v>
      </c>
      <c r="C2700" s="634" t="s">
        <v>4</v>
      </c>
      <c r="D2700" s="635" t="s">
        <v>30321</v>
      </c>
    </row>
    <row r="2701" spans="1:4" ht="13.5" x14ac:dyDescent="0.25">
      <c r="A2701" s="636">
        <v>91836</v>
      </c>
      <c r="B2701" s="634" t="s">
        <v>23918</v>
      </c>
      <c r="C2701" s="634" t="s">
        <v>4</v>
      </c>
      <c r="D2701" s="635" t="s">
        <v>43460</v>
      </c>
    </row>
    <row r="2702" spans="1:4" ht="13.5" x14ac:dyDescent="0.25">
      <c r="A2702" s="636">
        <v>91837</v>
      </c>
      <c r="B2702" s="634" t="s">
        <v>23919</v>
      </c>
      <c r="C2702" s="634" t="s">
        <v>4</v>
      </c>
      <c r="D2702" s="635" t="s">
        <v>41990</v>
      </c>
    </row>
    <row r="2703" spans="1:4" ht="13.5" x14ac:dyDescent="0.25">
      <c r="A2703" s="636">
        <v>91839</v>
      </c>
      <c r="B2703" s="634" t="s">
        <v>23920</v>
      </c>
      <c r="C2703" s="634" t="s">
        <v>4</v>
      </c>
      <c r="D2703" s="635" t="s">
        <v>27175</v>
      </c>
    </row>
    <row r="2704" spans="1:4" ht="13.5" x14ac:dyDescent="0.25">
      <c r="A2704" s="636">
        <v>91840</v>
      </c>
      <c r="B2704" s="634" t="s">
        <v>23921</v>
      </c>
      <c r="C2704" s="634" t="s">
        <v>4</v>
      </c>
      <c r="D2704" s="635" t="s">
        <v>43461</v>
      </c>
    </row>
    <row r="2705" spans="1:4" ht="13.5" x14ac:dyDescent="0.25">
      <c r="A2705" s="636">
        <v>91841</v>
      </c>
      <c r="B2705" s="634" t="s">
        <v>23922</v>
      </c>
      <c r="C2705" s="634" t="s">
        <v>4</v>
      </c>
      <c r="D2705" s="635" t="s">
        <v>30292</v>
      </c>
    </row>
    <row r="2706" spans="1:4" ht="13.5" x14ac:dyDescent="0.25">
      <c r="A2706" s="636">
        <v>91842</v>
      </c>
      <c r="B2706" s="634" t="s">
        <v>23923</v>
      </c>
      <c r="C2706" s="634" t="s">
        <v>4</v>
      </c>
      <c r="D2706" s="635" t="s">
        <v>43462</v>
      </c>
    </row>
    <row r="2707" spans="1:4" ht="13.5" x14ac:dyDescent="0.25">
      <c r="A2707" s="636">
        <v>91843</v>
      </c>
      <c r="B2707" s="634" t="s">
        <v>23924</v>
      </c>
      <c r="C2707" s="634" t="s">
        <v>4</v>
      </c>
      <c r="D2707" s="635" t="s">
        <v>26772</v>
      </c>
    </row>
    <row r="2708" spans="1:4" ht="13.5" x14ac:dyDescent="0.25">
      <c r="A2708" s="636">
        <v>91844</v>
      </c>
      <c r="B2708" s="634" t="s">
        <v>23925</v>
      </c>
      <c r="C2708" s="634" t="s">
        <v>4</v>
      </c>
      <c r="D2708" s="635" t="s">
        <v>29974</v>
      </c>
    </row>
    <row r="2709" spans="1:4" ht="13.5" x14ac:dyDescent="0.25">
      <c r="A2709" s="636">
        <v>91845</v>
      </c>
      <c r="B2709" s="634" t="s">
        <v>23926</v>
      </c>
      <c r="C2709" s="634" t="s">
        <v>4</v>
      </c>
      <c r="D2709" s="635" t="s">
        <v>43463</v>
      </c>
    </row>
    <row r="2710" spans="1:4" ht="13.5" x14ac:dyDescent="0.25">
      <c r="A2710" s="636">
        <v>91846</v>
      </c>
      <c r="B2710" s="634" t="s">
        <v>23927</v>
      </c>
      <c r="C2710" s="634" t="s">
        <v>4</v>
      </c>
      <c r="D2710" s="635" t="s">
        <v>30927</v>
      </c>
    </row>
    <row r="2711" spans="1:4" ht="13.5" x14ac:dyDescent="0.25">
      <c r="A2711" s="636">
        <v>91847</v>
      </c>
      <c r="B2711" s="634" t="s">
        <v>23928</v>
      </c>
      <c r="C2711" s="634" t="s">
        <v>4</v>
      </c>
      <c r="D2711" s="635" t="s">
        <v>26887</v>
      </c>
    </row>
    <row r="2712" spans="1:4" ht="13.5" x14ac:dyDescent="0.25">
      <c r="A2712" s="636">
        <v>91849</v>
      </c>
      <c r="B2712" s="634" t="s">
        <v>23929</v>
      </c>
      <c r="C2712" s="634" t="s">
        <v>4</v>
      </c>
      <c r="D2712" s="635" t="s">
        <v>43464</v>
      </c>
    </row>
    <row r="2713" spans="1:4" ht="13.5" x14ac:dyDescent="0.25">
      <c r="A2713" s="636">
        <v>91850</v>
      </c>
      <c r="B2713" s="634" t="s">
        <v>23930</v>
      </c>
      <c r="C2713" s="634" t="s">
        <v>4</v>
      </c>
      <c r="D2713" s="635" t="s">
        <v>30609</v>
      </c>
    </row>
    <row r="2714" spans="1:4" ht="13.5" x14ac:dyDescent="0.25">
      <c r="A2714" s="636">
        <v>91851</v>
      </c>
      <c r="B2714" s="634" t="s">
        <v>23931</v>
      </c>
      <c r="C2714" s="634" t="s">
        <v>4</v>
      </c>
      <c r="D2714" s="635" t="s">
        <v>30514</v>
      </c>
    </row>
    <row r="2715" spans="1:4" ht="13.5" x14ac:dyDescent="0.25">
      <c r="A2715" s="636">
        <v>91852</v>
      </c>
      <c r="B2715" s="634" t="s">
        <v>23932</v>
      </c>
      <c r="C2715" s="634" t="s">
        <v>4</v>
      </c>
      <c r="D2715" s="635" t="s">
        <v>25419</v>
      </c>
    </row>
    <row r="2716" spans="1:4" ht="13.5" x14ac:dyDescent="0.25">
      <c r="A2716" s="636">
        <v>91853</v>
      </c>
      <c r="B2716" s="634" t="s">
        <v>23933</v>
      </c>
      <c r="C2716" s="634" t="s">
        <v>4</v>
      </c>
      <c r="D2716" s="635" t="s">
        <v>26604</v>
      </c>
    </row>
    <row r="2717" spans="1:4" ht="13.5" x14ac:dyDescent="0.25">
      <c r="A2717" s="636">
        <v>91854</v>
      </c>
      <c r="B2717" s="634" t="s">
        <v>23934</v>
      </c>
      <c r="C2717" s="634" t="s">
        <v>4</v>
      </c>
      <c r="D2717" s="635" t="s">
        <v>30826</v>
      </c>
    </row>
    <row r="2718" spans="1:4" ht="13.5" x14ac:dyDescent="0.25">
      <c r="A2718" s="636">
        <v>91855</v>
      </c>
      <c r="B2718" s="634" t="s">
        <v>23935</v>
      </c>
      <c r="C2718" s="634" t="s">
        <v>4</v>
      </c>
      <c r="D2718" s="635" t="s">
        <v>43465</v>
      </c>
    </row>
    <row r="2719" spans="1:4" ht="13.5" x14ac:dyDescent="0.25">
      <c r="A2719" s="636">
        <v>91856</v>
      </c>
      <c r="B2719" s="634" t="s">
        <v>23936</v>
      </c>
      <c r="C2719" s="634" t="s">
        <v>4</v>
      </c>
      <c r="D2719" s="635" t="s">
        <v>29236</v>
      </c>
    </row>
    <row r="2720" spans="1:4" ht="13.5" x14ac:dyDescent="0.25">
      <c r="A2720" s="636">
        <v>91857</v>
      </c>
      <c r="B2720" s="634" t="s">
        <v>23937</v>
      </c>
      <c r="C2720" s="634" t="s">
        <v>4</v>
      </c>
      <c r="D2720" s="635" t="s">
        <v>30299</v>
      </c>
    </row>
    <row r="2721" spans="1:4" ht="13.5" x14ac:dyDescent="0.25">
      <c r="A2721" s="636">
        <v>91859</v>
      </c>
      <c r="B2721" s="634" t="s">
        <v>23939</v>
      </c>
      <c r="C2721" s="634" t="s">
        <v>4</v>
      </c>
      <c r="D2721" s="635" t="s">
        <v>30263</v>
      </c>
    </row>
    <row r="2722" spans="1:4" ht="13.5" x14ac:dyDescent="0.25">
      <c r="A2722" s="636">
        <v>91860</v>
      </c>
      <c r="B2722" s="634" t="s">
        <v>23940</v>
      </c>
      <c r="C2722" s="634" t="s">
        <v>4</v>
      </c>
      <c r="D2722" s="635" t="s">
        <v>43466</v>
      </c>
    </row>
    <row r="2723" spans="1:4" ht="13.5" x14ac:dyDescent="0.25">
      <c r="A2723" s="636">
        <v>91861</v>
      </c>
      <c r="B2723" s="634" t="s">
        <v>23941</v>
      </c>
      <c r="C2723" s="634" t="s">
        <v>4</v>
      </c>
      <c r="D2723" s="635" t="s">
        <v>30517</v>
      </c>
    </row>
    <row r="2724" spans="1:4" ht="13.5" x14ac:dyDescent="0.25">
      <c r="A2724" s="636">
        <v>91862</v>
      </c>
      <c r="B2724" s="634" t="s">
        <v>23942</v>
      </c>
      <c r="C2724" s="634" t="s">
        <v>4</v>
      </c>
      <c r="D2724" s="635" t="s">
        <v>41771</v>
      </c>
    </row>
    <row r="2725" spans="1:4" ht="13.5" x14ac:dyDescent="0.25">
      <c r="A2725" s="636">
        <v>91863</v>
      </c>
      <c r="B2725" s="634" t="s">
        <v>23943</v>
      </c>
      <c r="C2725" s="634" t="s">
        <v>4</v>
      </c>
      <c r="D2725" s="635" t="s">
        <v>43217</v>
      </c>
    </row>
    <row r="2726" spans="1:4" ht="13.5" x14ac:dyDescent="0.25">
      <c r="A2726" s="636">
        <v>91864</v>
      </c>
      <c r="B2726" s="634" t="s">
        <v>23944</v>
      </c>
      <c r="C2726" s="634" t="s">
        <v>4</v>
      </c>
      <c r="D2726" s="635" t="s">
        <v>28950</v>
      </c>
    </row>
    <row r="2727" spans="1:4" ht="13.5" x14ac:dyDescent="0.25">
      <c r="A2727" s="636">
        <v>91865</v>
      </c>
      <c r="B2727" s="634" t="s">
        <v>23945</v>
      </c>
      <c r="C2727" s="634" t="s">
        <v>4</v>
      </c>
      <c r="D2727" s="635" t="s">
        <v>26623</v>
      </c>
    </row>
    <row r="2728" spans="1:4" ht="13.5" x14ac:dyDescent="0.25">
      <c r="A2728" s="636">
        <v>91866</v>
      </c>
      <c r="B2728" s="634" t="s">
        <v>23946</v>
      </c>
      <c r="C2728" s="634" t="s">
        <v>4</v>
      </c>
      <c r="D2728" s="635" t="s">
        <v>30739</v>
      </c>
    </row>
    <row r="2729" spans="1:4" ht="13.5" x14ac:dyDescent="0.25">
      <c r="A2729" s="636">
        <v>91867</v>
      </c>
      <c r="B2729" s="634" t="s">
        <v>23947</v>
      </c>
      <c r="C2729" s="634" t="s">
        <v>4</v>
      </c>
      <c r="D2729" s="635" t="s">
        <v>43467</v>
      </c>
    </row>
    <row r="2730" spans="1:4" ht="13.5" x14ac:dyDescent="0.25">
      <c r="A2730" s="636">
        <v>91868</v>
      </c>
      <c r="B2730" s="634" t="s">
        <v>23948</v>
      </c>
      <c r="C2730" s="634" t="s">
        <v>4</v>
      </c>
      <c r="D2730" s="635" t="s">
        <v>28900</v>
      </c>
    </row>
    <row r="2731" spans="1:4" ht="13.5" x14ac:dyDescent="0.25">
      <c r="A2731" s="636">
        <v>91869</v>
      </c>
      <c r="B2731" s="634" t="s">
        <v>23949</v>
      </c>
      <c r="C2731" s="634" t="s">
        <v>4</v>
      </c>
      <c r="D2731" s="635" t="s">
        <v>43468</v>
      </c>
    </row>
    <row r="2732" spans="1:4" ht="13.5" x14ac:dyDescent="0.25">
      <c r="A2732" s="636">
        <v>91870</v>
      </c>
      <c r="B2732" s="634" t="s">
        <v>23950</v>
      </c>
      <c r="C2732" s="634" t="s">
        <v>4</v>
      </c>
      <c r="D2732" s="635" t="s">
        <v>27335</v>
      </c>
    </row>
    <row r="2733" spans="1:4" ht="13.5" x14ac:dyDescent="0.25">
      <c r="A2733" s="636">
        <v>91871</v>
      </c>
      <c r="B2733" s="634" t="s">
        <v>23951</v>
      </c>
      <c r="C2733" s="634" t="s">
        <v>4</v>
      </c>
      <c r="D2733" s="635" t="s">
        <v>30736</v>
      </c>
    </row>
    <row r="2734" spans="1:4" ht="13.5" x14ac:dyDescent="0.25">
      <c r="A2734" s="636">
        <v>91872</v>
      </c>
      <c r="B2734" s="634" t="s">
        <v>23952</v>
      </c>
      <c r="C2734" s="634" t="s">
        <v>4</v>
      </c>
      <c r="D2734" s="635" t="s">
        <v>30541</v>
      </c>
    </row>
    <row r="2735" spans="1:4" ht="13.5" x14ac:dyDescent="0.25">
      <c r="A2735" s="636">
        <v>91873</v>
      </c>
      <c r="B2735" s="634" t="s">
        <v>23953</v>
      </c>
      <c r="C2735" s="634" t="s">
        <v>4</v>
      </c>
      <c r="D2735" s="635" t="s">
        <v>29865</v>
      </c>
    </row>
    <row r="2736" spans="1:4" ht="13.5" x14ac:dyDescent="0.25">
      <c r="A2736" s="636">
        <v>93008</v>
      </c>
      <c r="B2736" s="634" t="s">
        <v>43469</v>
      </c>
      <c r="C2736" s="634" t="s">
        <v>4</v>
      </c>
      <c r="D2736" s="635" t="s">
        <v>43470</v>
      </c>
    </row>
    <row r="2737" spans="1:4" ht="13.5" x14ac:dyDescent="0.25">
      <c r="A2737" s="636">
        <v>93009</v>
      </c>
      <c r="B2737" s="634" t="s">
        <v>43471</v>
      </c>
      <c r="C2737" s="634" t="s">
        <v>4</v>
      </c>
      <c r="D2737" s="635" t="s">
        <v>42067</v>
      </c>
    </row>
    <row r="2738" spans="1:4" ht="13.5" x14ac:dyDescent="0.25">
      <c r="A2738" s="636">
        <v>93010</v>
      </c>
      <c r="B2738" s="634" t="s">
        <v>43472</v>
      </c>
      <c r="C2738" s="634" t="s">
        <v>4</v>
      </c>
      <c r="D2738" s="635" t="s">
        <v>43473</v>
      </c>
    </row>
    <row r="2739" spans="1:4" ht="13.5" x14ac:dyDescent="0.25">
      <c r="A2739" s="636">
        <v>93011</v>
      </c>
      <c r="B2739" s="634" t="s">
        <v>43474</v>
      </c>
      <c r="C2739" s="634" t="s">
        <v>4</v>
      </c>
      <c r="D2739" s="635" t="s">
        <v>43475</v>
      </c>
    </row>
    <row r="2740" spans="1:4" ht="13.5" x14ac:dyDescent="0.25">
      <c r="A2740" s="636">
        <v>93012</v>
      </c>
      <c r="B2740" s="634" t="s">
        <v>43476</v>
      </c>
      <c r="C2740" s="634" t="s">
        <v>4</v>
      </c>
      <c r="D2740" s="635" t="s">
        <v>43477</v>
      </c>
    </row>
    <row r="2741" spans="1:4" ht="13.5" x14ac:dyDescent="0.25">
      <c r="A2741" s="636">
        <v>95726</v>
      </c>
      <c r="B2741" s="634" t="s">
        <v>43478</v>
      </c>
      <c r="C2741" s="634" t="s">
        <v>4</v>
      </c>
      <c r="D2741" s="635" t="s">
        <v>41789</v>
      </c>
    </row>
    <row r="2742" spans="1:4" ht="13.5" x14ac:dyDescent="0.25">
      <c r="A2742" s="636">
        <v>95727</v>
      </c>
      <c r="B2742" s="634" t="s">
        <v>43479</v>
      </c>
      <c r="C2742" s="634" t="s">
        <v>4</v>
      </c>
      <c r="D2742" s="635" t="s">
        <v>43480</v>
      </c>
    </row>
    <row r="2743" spans="1:4" ht="13.5" x14ac:dyDescent="0.25">
      <c r="A2743" s="636">
        <v>95728</v>
      </c>
      <c r="B2743" s="634" t="s">
        <v>43481</v>
      </c>
      <c r="C2743" s="634" t="s">
        <v>4</v>
      </c>
      <c r="D2743" s="635" t="s">
        <v>28968</v>
      </c>
    </row>
    <row r="2744" spans="1:4" ht="13.5" x14ac:dyDescent="0.25">
      <c r="A2744" s="636">
        <v>95729</v>
      </c>
      <c r="B2744" s="634" t="s">
        <v>43482</v>
      </c>
      <c r="C2744" s="634" t="s">
        <v>4</v>
      </c>
      <c r="D2744" s="635" t="s">
        <v>27345</v>
      </c>
    </row>
    <row r="2745" spans="1:4" ht="13.5" x14ac:dyDescent="0.25">
      <c r="A2745" s="636">
        <v>95730</v>
      </c>
      <c r="B2745" s="634" t="s">
        <v>43483</v>
      </c>
      <c r="C2745" s="634" t="s">
        <v>4</v>
      </c>
      <c r="D2745" s="635" t="s">
        <v>26590</v>
      </c>
    </row>
    <row r="2746" spans="1:4" ht="13.5" x14ac:dyDescent="0.25">
      <c r="A2746" s="636">
        <v>95731</v>
      </c>
      <c r="B2746" s="634" t="s">
        <v>43484</v>
      </c>
      <c r="C2746" s="634" t="s">
        <v>4</v>
      </c>
      <c r="D2746" s="635" t="s">
        <v>26761</v>
      </c>
    </row>
    <row r="2747" spans="1:4" ht="13.5" x14ac:dyDescent="0.25">
      <c r="A2747" s="636">
        <v>95732</v>
      </c>
      <c r="B2747" s="634" t="s">
        <v>23955</v>
      </c>
      <c r="C2747" s="634" t="s">
        <v>5</v>
      </c>
      <c r="D2747" s="635" t="s">
        <v>30054</v>
      </c>
    </row>
    <row r="2748" spans="1:4" ht="13.5" x14ac:dyDescent="0.25">
      <c r="A2748" s="636">
        <v>95745</v>
      </c>
      <c r="B2748" s="634" t="s">
        <v>23956</v>
      </c>
      <c r="C2748" s="634" t="s">
        <v>4</v>
      </c>
      <c r="D2748" s="635" t="s">
        <v>30459</v>
      </c>
    </row>
    <row r="2749" spans="1:4" ht="13.5" x14ac:dyDescent="0.25">
      <c r="A2749" s="636">
        <v>95746</v>
      </c>
      <c r="B2749" s="634" t="s">
        <v>23957</v>
      </c>
      <c r="C2749" s="634" t="s">
        <v>4</v>
      </c>
      <c r="D2749" s="635" t="s">
        <v>43485</v>
      </c>
    </row>
    <row r="2750" spans="1:4" ht="13.5" x14ac:dyDescent="0.25">
      <c r="A2750" s="636">
        <v>95747</v>
      </c>
      <c r="B2750" s="634" t="s">
        <v>23958</v>
      </c>
      <c r="C2750" s="634" t="s">
        <v>4</v>
      </c>
      <c r="D2750" s="635" t="s">
        <v>43486</v>
      </c>
    </row>
    <row r="2751" spans="1:4" ht="13.5" x14ac:dyDescent="0.25">
      <c r="A2751" s="636">
        <v>95748</v>
      </c>
      <c r="B2751" s="634" t="s">
        <v>23959</v>
      </c>
      <c r="C2751" s="634" t="s">
        <v>4</v>
      </c>
      <c r="D2751" s="635" t="s">
        <v>43487</v>
      </c>
    </row>
    <row r="2752" spans="1:4" ht="13.5" x14ac:dyDescent="0.25">
      <c r="A2752" s="636">
        <v>95749</v>
      </c>
      <c r="B2752" s="634" t="s">
        <v>23960</v>
      </c>
      <c r="C2752" s="634" t="s">
        <v>4</v>
      </c>
      <c r="D2752" s="635" t="s">
        <v>43488</v>
      </c>
    </row>
    <row r="2753" spans="1:4" ht="13.5" x14ac:dyDescent="0.25">
      <c r="A2753" s="636">
        <v>95750</v>
      </c>
      <c r="B2753" s="634" t="s">
        <v>23961</v>
      </c>
      <c r="C2753" s="634" t="s">
        <v>4</v>
      </c>
      <c r="D2753" s="635" t="s">
        <v>43489</v>
      </c>
    </row>
    <row r="2754" spans="1:4" ht="13.5" x14ac:dyDescent="0.25">
      <c r="A2754" s="636">
        <v>95751</v>
      </c>
      <c r="B2754" s="634" t="s">
        <v>23962</v>
      </c>
      <c r="C2754" s="634" t="s">
        <v>4</v>
      </c>
      <c r="D2754" s="635" t="s">
        <v>43490</v>
      </c>
    </row>
    <row r="2755" spans="1:4" ht="13.5" x14ac:dyDescent="0.25">
      <c r="A2755" s="636">
        <v>95752</v>
      </c>
      <c r="B2755" s="634" t="s">
        <v>23963</v>
      </c>
      <c r="C2755" s="634" t="s">
        <v>4</v>
      </c>
      <c r="D2755" s="635" t="s">
        <v>43491</v>
      </c>
    </row>
    <row r="2756" spans="1:4" ht="13.5" x14ac:dyDescent="0.25">
      <c r="A2756" s="636">
        <v>97667</v>
      </c>
      <c r="B2756" s="634" t="s">
        <v>43492</v>
      </c>
      <c r="C2756" s="634" t="s">
        <v>4</v>
      </c>
      <c r="D2756" s="635" t="s">
        <v>41395</v>
      </c>
    </row>
    <row r="2757" spans="1:4" ht="13.5" x14ac:dyDescent="0.25">
      <c r="A2757" s="636">
        <v>97668</v>
      </c>
      <c r="B2757" s="634" t="s">
        <v>43493</v>
      </c>
      <c r="C2757" s="634" t="s">
        <v>4</v>
      </c>
      <c r="D2757" s="635" t="s">
        <v>28963</v>
      </c>
    </row>
    <row r="2758" spans="1:4" ht="13.5" x14ac:dyDescent="0.25">
      <c r="A2758" s="636">
        <v>97669</v>
      </c>
      <c r="B2758" s="634" t="s">
        <v>43494</v>
      </c>
      <c r="C2758" s="634" t="s">
        <v>4</v>
      </c>
      <c r="D2758" s="635" t="s">
        <v>43495</v>
      </c>
    </row>
    <row r="2759" spans="1:4" ht="13.5" x14ac:dyDescent="0.25">
      <c r="A2759" s="636">
        <v>97670</v>
      </c>
      <c r="B2759" s="634" t="s">
        <v>43496</v>
      </c>
      <c r="C2759" s="634" t="s">
        <v>4</v>
      </c>
      <c r="D2759" s="635" t="s">
        <v>43497</v>
      </c>
    </row>
    <row r="2760" spans="1:4" ht="13.5" x14ac:dyDescent="0.25">
      <c r="A2760" s="636">
        <v>91874</v>
      </c>
      <c r="B2760" s="634" t="s">
        <v>23964</v>
      </c>
      <c r="C2760" s="634" t="s">
        <v>5</v>
      </c>
      <c r="D2760" s="635" t="s">
        <v>43498</v>
      </c>
    </row>
    <row r="2761" spans="1:4" ht="13.5" x14ac:dyDescent="0.25">
      <c r="A2761" s="636">
        <v>91875</v>
      </c>
      <c r="B2761" s="634" t="s">
        <v>23965</v>
      </c>
      <c r="C2761" s="634" t="s">
        <v>5</v>
      </c>
      <c r="D2761" s="635" t="s">
        <v>24429</v>
      </c>
    </row>
    <row r="2762" spans="1:4" ht="13.5" x14ac:dyDescent="0.25">
      <c r="A2762" s="636">
        <v>91876</v>
      </c>
      <c r="B2762" s="634" t="s">
        <v>23966</v>
      </c>
      <c r="C2762" s="634" t="s">
        <v>5</v>
      </c>
      <c r="D2762" s="635" t="s">
        <v>43499</v>
      </c>
    </row>
    <row r="2763" spans="1:4" ht="13.5" x14ac:dyDescent="0.25">
      <c r="A2763" s="636">
        <v>91877</v>
      </c>
      <c r="B2763" s="634" t="s">
        <v>23968</v>
      </c>
      <c r="C2763" s="634" t="s">
        <v>5</v>
      </c>
      <c r="D2763" s="635" t="s">
        <v>43500</v>
      </c>
    </row>
    <row r="2764" spans="1:4" ht="13.5" x14ac:dyDescent="0.25">
      <c r="A2764" s="636">
        <v>91878</v>
      </c>
      <c r="B2764" s="634" t="s">
        <v>23969</v>
      </c>
      <c r="C2764" s="634" t="s">
        <v>5</v>
      </c>
      <c r="D2764" s="635" t="s">
        <v>29930</v>
      </c>
    </row>
    <row r="2765" spans="1:4" ht="13.5" x14ac:dyDescent="0.25">
      <c r="A2765" s="636">
        <v>91879</v>
      </c>
      <c r="B2765" s="634" t="s">
        <v>23970</v>
      </c>
      <c r="C2765" s="634" t="s">
        <v>5</v>
      </c>
      <c r="D2765" s="635" t="s">
        <v>30821</v>
      </c>
    </row>
    <row r="2766" spans="1:4" ht="13.5" x14ac:dyDescent="0.25">
      <c r="A2766" s="636">
        <v>91880</v>
      </c>
      <c r="B2766" s="634" t="s">
        <v>23971</v>
      </c>
      <c r="C2766" s="634" t="s">
        <v>5</v>
      </c>
      <c r="D2766" s="635" t="s">
        <v>43501</v>
      </c>
    </row>
    <row r="2767" spans="1:4" ht="13.5" x14ac:dyDescent="0.25">
      <c r="A2767" s="636">
        <v>91881</v>
      </c>
      <c r="B2767" s="634" t="s">
        <v>23972</v>
      </c>
      <c r="C2767" s="634" t="s">
        <v>5</v>
      </c>
      <c r="D2767" s="635" t="s">
        <v>26970</v>
      </c>
    </row>
    <row r="2768" spans="1:4" ht="13.5" x14ac:dyDescent="0.25">
      <c r="A2768" s="636">
        <v>91882</v>
      </c>
      <c r="B2768" s="634" t="s">
        <v>23973</v>
      </c>
      <c r="C2768" s="634" t="s">
        <v>5</v>
      </c>
      <c r="D2768" s="635" t="s">
        <v>30327</v>
      </c>
    </row>
    <row r="2769" spans="1:4" ht="13.5" x14ac:dyDescent="0.25">
      <c r="A2769" s="636">
        <v>91884</v>
      </c>
      <c r="B2769" s="634" t="s">
        <v>23975</v>
      </c>
      <c r="C2769" s="634" t="s">
        <v>5</v>
      </c>
      <c r="D2769" s="635" t="s">
        <v>26756</v>
      </c>
    </row>
    <row r="2770" spans="1:4" ht="13.5" x14ac:dyDescent="0.25">
      <c r="A2770" s="636">
        <v>91885</v>
      </c>
      <c r="B2770" s="634" t="s">
        <v>23976</v>
      </c>
      <c r="C2770" s="634" t="s">
        <v>5</v>
      </c>
      <c r="D2770" s="635" t="s">
        <v>30748</v>
      </c>
    </row>
    <row r="2771" spans="1:4" ht="13.5" x14ac:dyDescent="0.25">
      <c r="A2771" s="636">
        <v>91886</v>
      </c>
      <c r="B2771" s="634" t="s">
        <v>23977</v>
      </c>
      <c r="C2771" s="634" t="s">
        <v>5</v>
      </c>
      <c r="D2771" s="635" t="s">
        <v>30322</v>
      </c>
    </row>
    <row r="2772" spans="1:4" ht="13.5" x14ac:dyDescent="0.25">
      <c r="A2772" s="636">
        <v>91887</v>
      </c>
      <c r="B2772" s="634" t="s">
        <v>23978</v>
      </c>
      <c r="C2772" s="634" t="s">
        <v>5</v>
      </c>
      <c r="D2772" s="635" t="s">
        <v>30715</v>
      </c>
    </row>
    <row r="2773" spans="1:4" ht="13.5" x14ac:dyDescent="0.25">
      <c r="A2773" s="636">
        <v>91889</v>
      </c>
      <c r="B2773" s="634" t="s">
        <v>23980</v>
      </c>
      <c r="C2773" s="634" t="s">
        <v>5</v>
      </c>
      <c r="D2773" s="635" t="s">
        <v>26882</v>
      </c>
    </row>
    <row r="2774" spans="1:4" ht="13.5" x14ac:dyDescent="0.25">
      <c r="A2774" s="636">
        <v>91890</v>
      </c>
      <c r="B2774" s="634" t="s">
        <v>23981</v>
      </c>
      <c r="C2774" s="634" t="s">
        <v>5</v>
      </c>
      <c r="D2774" s="635" t="s">
        <v>22696</v>
      </c>
    </row>
    <row r="2775" spans="1:4" ht="13.5" x14ac:dyDescent="0.25">
      <c r="A2775" s="636">
        <v>91892</v>
      </c>
      <c r="B2775" s="634" t="s">
        <v>23982</v>
      </c>
      <c r="C2775" s="634" t="s">
        <v>5</v>
      </c>
      <c r="D2775" s="635" t="s">
        <v>30304</v>
      </c>
    </row>
    <row r="2776" spans="1:4" ht="13.5" x14ac:dyDescent="0.25">
      <c r="A2776" s="636">
        <v>91893</v>
      </c>
      <c r="B2776" s="634" t="s">
        <v>23983</v>
      </c>
      <c r="C2776" s="634" t="s">
        <v>5</v>
      </c>
      <c r="D2776" s="635" t="s">
        <v>43502</v>
      </c>
    </row>
    <row r="2777" spans="1:4" ht="13.5" x14ac:dyDescent="0.25">
      <c r="A2777" s="636">
        <v>91895</v>
      </c>
      <c r="B2777" s="634" t="s">
        <v>23984</v>
      </c>
      <c r="C2777" s="634" t="s">
        <v>5</v>
      </c>
      <c r="D2777" s="635" t="s">
        <v>30907</v>
      </c>
    </row>
    <row r="2778" spans="1:4" ht="13.5" x14ac:dyDescent="0.25">
      <c r="A2778" s="636">
        <v>91896</v>
      </c>
      <c r="B2778" s="634" t="s">
        <v>23985</v>
      </c>
      <c r="C2778" s="634" t="s">
        <v>5</v>
      </c>
      <c r="D2778" s="635" t="s">
        <v>42968</v>
      </c>
    </row>
    <row r="2779" spans="1:4" ht="13.5" x14ac:dyDescent="0.25">
      <c r="A2779" s="636">
        <v>91898</v>
      </c>
      <c r="B2779" s="634" t="s">
        <v>23986</v>
      </c>
      <c r="C2779" s="634" t="s">
        <v>5</v>
      </c>
      <c r="D2779" s="635" t="s">
        <v>43503</v>
      </c>
    </row>
    <row r="2780" spans="1:4" ht="13.5" x14ac:dyDescent="0.25">
      <c r="A2780" s="636">
        <v>91899</v>
      </c>
      <c r="B2780" s="634" t="s">
        <v>23987</v>
      </c>
      <c r="C2780" s="634" t="s">
        <v>5</v>
      </c>
      <c r="D2780" s="635" t="s">
        <v>27335</v>
      </c>
    </row>
    <row r="2781" spans="1:4" ht="13.5" x14ac:dyDescent="0.25">
      <c r="A2781" s="636">
        <v>91901</v>
      </c>
      <c r="B2781" s="634" t="s">
        <v>23988</v>
      </c>
      <c r="C2781" s="634" t="s">
        <v>5</v>
      </c>
      <c r="D2781" s="635" t="s">
        <v>26586</v>
      </c>
    </row>
    <row r="2782" spans="1:4" ht="13.5" x14ac:dyDescent="0.25">
      <c r="A2782" s="636">
        <v>91902</v>
      </c>
      <c r="B2782" s="634" t="s">
        <v>23989</v>
      </c>
      <c r="C2782" s="634" t="s">
        <v>5</v>
      </c>
      <c r="D2782" s="635" t="s">
        <v>27638</v>
      </c>
    </row>
    <row r="2783" spans="1:4" ht="13.5" x14ac:dyDescent="0.25">
      <c r="A2783" s="636">
        <v>91904</v>
      </c>
      <c r="B2783" s="634" t="s">
        <v>23990</v>
      </c>
      <c r="C2783" s="634" t="s">
        <v>5</v>
      </c>
      <c r="D2783" s="635" t="s">
        <v>28471</v>
      </c>
    </row>
    <row r="2784" spans="1:4" ht="13.5" x14ac:dyDescent="0.25">
      <c r="A2784" s="636">
        <v>91905</v>
      </c>
      <c r="B2784" s="634" t="s">
        <v>23991</v>
      </c>
      <c r="C2784" s="634" t="s">
        <v>5</v>
      </c>
      <c r="D2784" s="635" t="s">
        <v>43504</v>
      </c>
    </row>
    <row r="2785" spans="1:4" ht="13.5" x14ac:dyDescent="0.25">
      <c r="A2785" s="636">
        <v>91907</v>
      </c>
      <c r="B2785" s="634" t="s">
        <v>23992</v>
      </c>
      <c r="C2785" s="634" t="s">
        <v>5</v>
      </c>
      <c r="D2785" s="635" t="s">
        <v>29121</v>
      </c>
    </row>
    <row r="2786" spans="1:4" ht="13.5" x14ac:dyDescent="0.25">
      <c r="A2786" s="636">
        <v>91908</v>
      </c>
      <c r="B2786" s="634" t="s">
        <v>23993</v>
      </c>
      <c r="C2786" s="634" t="s">
        <v>5</v>
      </c>
      <c r="D2786" s="635" t="s">
        <v>30302</v>
      </c>
    </row>
    <row r="2787" spans="1:4" ht="13.5" x14ac:dyDescent="0.25">
      <c r="A2787" s="636">
        <v>91910</v>
      </c>
      <c r="B2787" s="634" t="s">
        <v>23994</v>
      </c>
      <c r="C2787" s="634" t="s">
        <v>5</v>
      </c>
      <c r="D2787" s="635" t="s">
        <v>43505</v>
      </c>
    </row>
    <row r="2788" spans="1:4" ht="13.5" x14ac:dyDescent="0.25">
      <c r="A2788" s="636">
        <v>91911</v>
      </c>
      <c r="B2788" s="634" t="s">
        <v>23995</v>
      </c>
      <c r="C2788" s="634" t="s">
        <v>5</v>
      </c>
      <c r="D2788" s="635" t="s">
        <v>26615</v>
      </c>
    </row>
    <row r="2789" spans="1:4" ht="13.5" x14ac:dyDescent="0.25">
      <c r="A2789" s="636">
        <v>91913</v>
      </c>
      <c r="B2789" s="634" t="s">
        <v>23996</v>
      </c>
      <c r="C2789" s="634" t="s">
        <v>5</v>
      </c>
      <c r="D2789" s="635" t="s">
        <v>30534</v>
      </c>
    </row>
    <row r="2790" spans="1:4" ht="13.5" x14ac:dyDescent="0.25">
      <c r="A2790" s="636">
        <v>91914</v>
      </c>
      <c r="B2790" s="634" t="s">
        <v>23997</v>
      </c>
      <c r="C2790" s="634" t="s">
        <v>5</v>
      </c>
      <c r="D2790" s="635" t="s">
        <v>43230</v>
      </c>
    </row>
    <row r="2791" spans="1:4" ht="13.5" x14ac:dyDescent="0.25">
      <c r="A2791" s="636">
        <v>91916</v>
      </c>
      <c r="B2791" s="634" t="s">
        <v>23998</v>
      </c>
      <c r="C2791" s="634" t="s">
        <v>5</v>
      </c>
      <c r="D2791" s="635" t="s">
        <v>43506</v>
      </c>
    </row>
    <row r="2792" spans="1:4" ht="13.5" x14ac:dyDescent="0.25">
      <c r="A2792" s="636">
        <v>91917</v>
      </c>
      <c r="B2792" s="634" t="s">
        <v>23999</v>
      </c>
      <c r="C2792" s="634" t="s">
        <v>5</v>
      </c>
      <c r="D2792" s="635" t="s">
        <v>43507</v>
      </c>
    </row>
    <row r="2793" spans="1:4" ht="13.5" x14ac:dyDescent="0.25">
      <c r="A2793" s="636">
        <v>91919</v>
      </c>
      <c r="B2793" s="634" t="s">
        <v>24000</v>
      </c>
      <c r="C2793" s="634" t="s">
        <v>5</v>
      </c>
      <c r="D2793" s="635" t="s">
        <v>29936</v>
      </c>
    </row>
    <row r="2794" spans="1:4" ht="13.5" x14ac:dyDescent="0.25">
      <c r="A2794" s="636">
        <v>91920</v>
      </c>
      <c r="B2794" s="634" t="s">
        <v>24001</v>
      </c>
      <c r="C2794" s="634" t="s">
        <v>5</v>
      </c>
      <c r="D2794" s="635" t="s">
        <v>43208</v>
      </c>
    </row>
    <row r="2795" spans="1:4" ht="13.5" x14ac:dyDescent="0.25">
      <c r="A2795" s="636">
        <v>91922</v>
      </c>
      <c r="B2795" s="634" t="s">
        <v>24002</v>
      </c>
      <c r="C2795" s="634" t="s">
        <v>5</v>
      </c>
      <c r="D2795" s="635" t="s">
        <v>42925</v>
      </c>
    </row>
    <row r="2796" spans="1:4" ht="13.5" x14ac:dyDescent="0.25">
      <c r="A2796" s="636">
        <v>93013</v>
      </c>
      <c r="B2796" s="634" t="s">
        <v>43508</v>
      </c>
      <c r="C2796" s="634" t="s">
        <v>5</v>
      </c>
      <c r="D2796" s="635" t="s">
        <v>29222</v>
      </c>
    </row>
    <row r="2797" spans="1:4" ht="13.5" x14ac:dyDescent="0.25">
      <c r="A2797" s="636">
        <v>93014</v>
      </c>
      <c r="B2797" s="634" t="s">
        <v>43509</v>
      </c>
      <c r="C2797" s="634" t="s">
        <v>5</v>
      </c>
      <c r="D2797" s="635" t="s">
        <v>30453</v>
      </c>
    </row>
    <row r="2798" spans="1:4" ht="13.5" x14ac:dyDescent="0.25">
      <c r="A2798" s="636">
        <v>93015</v>
      </c>
      <c r="B2798" s="634" t="s">
        <v>43510</v>
      </c>
      <c r="C2798" s="634" t="s">
        <v>5</v>
      </c>
      <c r="D2798" s="635" t="s">
        <v>43511</v>
      </c>
    </row>
    <row r="2799" spans="1:4" ht="13.5" x14ac:dyDescent="0.25">
      <c r="A2799" s="636">
        <v>93016</v>
      </c>
      <c r="B2799" s="634" t="s">
        <v>43512</v>
      </c>
      <c r="C2799" s="634" t="s">
        <v>5</v>
      </c>
      <c r="D2799" s="635" t="s">
        <v>43513</v>
      </c>
    </row>
    <row r="2800" spans="1:4" ht="13.5" x14ac:dyDescent="0.25">
      <c r="A2800" s="636">
        <v>93017</v>
      </c>
      <c r="B2800" s="634" t="s">
        <v>43514</v>
      </c>
      <c r="C2800" s="634" t="s">
        <v>5</v>
      </c>
      <c r="D2800" s="635" t="s">
        <v>43515</v>
      </c>
    </row>
    <row r="2801" spans="1:4" ht="13.5" x14ac:dyDescent="0.25">
      <c r="A2801" s="636">
        <v>93018</v>
      </c>
      <c r="B2801" s="634" t="s">
        <v>43516</v>
      </c>
      <c r="C2801" s="634" t="s">
        <v>5</v>
      </c>
      <c r="D2801" s="635" t="s">
        <v>43517</v>
      </c>
    </row>
    <row r="2802" spans="1:4" ht="13.5" x14ac:dyDescent="0.25">
      <c r="A2802" s="636">
        <v>93020</v>
      </c>
      <c r="B2802" s="634" t="s">
        <v>43518</v>
      </c>
      <c r="C2802" s="634" t="s">
        <v>5</v>
      </c>
      <c r="D2802" s="635" t="s">
        <v>43519</v>
      </c>
    </row>
    <row r="2803" spans="1:4" ht="13.5" x14ac:dyDescent="0.25">
      <c r="A2803" s="636">
        <v>93022</v>
      </c>
      <c r="B2803" s="634" t="s">
        <v>43520</v>
      </c>
      <c r="C2803" s="634" t="s">
        <v>5</v>
      </c>
      <c r="D2803" s="635" t="s">
        <v>43521</v>
      </c>
    </row>
    <row r="2804" spans="1:4" ht="13.5" x14ac:dyDescent="0.25">
      <c r="A2804" s="636">
        <v>93024</v>
      </c>
      <c r="B2804" s="634" t="s">
        <v>43522</v>
      </c>
      <c r="C2804" s="634" t="s">
        <v>5</v>
      </c>
      <c r="D2804" s="635" t="s">
        <v>43523</v>
      </c>
    </row>
    <row r="2805" spans="1:4" ht="13.5" x14ac:dyDescent="0.25">
      <c r="A2805" s="636">
        <v>93026</v>
      </c>
      <c r="B2805" s="634" t="s">
        <v>43524</v>
      </c>
      <c r="C2805" s="634" t="s">
        <v>5</v>
      </c>
      <c r="D2805" s="635" t="s">
        <v>43525</v>
      </c>
    </row>
    <row r="2806" spans="1:4" ht="13.5" x14ac:dyDescent="0.25">
      <c r="A2806" s="636">
        <v>95733</v>
      </c>
      <c r="B2806" s="634" t="s">
        <v>24003</v>
      </c>
      <c r="C2806" s="634" t="s">
        <v>5</v>
      </c>
      <c r="D2806" s="635" t="s">
        <v>43526</v>
      </c>
    </row>
    <row r="2807" spans="1:4" ht="13.5" x14ac:dyDescent="0.25">
      <c r="A2807" s="636">
        <v>95734</v>
      </c>
      <c r="B2807" s="634" t="s">
        <v>24004</v>
      </c>
      <c r="C2807" s="634" t="s">
        <v>5</v>
      </c>
      <c r="D2807" s="635" t="s">
        <v>23817</v>
      </c>
    </row>
    <row r="2808" spans="1:4" ht="13.5" x14ac:dyDescent="0.25">
      <c r="A2808" s="636">
        <v>95735</v>
      </c>
      <c r="B2808" s="634" t="s">
        <v>24005</v>
      </c>
      <c r="C2808" s="634" t="s">
        <v>5</v>
      </c>
      <c r="D2808" s="635" t="s">
        <v>43527</v>
      </c>
    </row>
    <row r="2809" spans="1:4" ht="13.5" x14ac:dyDescent="0.25">
      <c r="A2809" s="636">
        <v>95736</v>
      </c>
      <c r="B2809" s="634" t="s">
        <v>24006</v>
      </c>
      <c r="C2809" s="634" t="s">
        <v>5</v>
      </c>
      <c r="D2809" s="635" t="s">
        <v>43528</v>
      </c>
    </row>
    <row r="2810" spans="1:4" ht="13.5" x14ac:dyDescent="0.25">
      <c r="A2810" s="636">
        <v>95738</v>
      </c>
      <c r="B2810" s="634" t="s">
        <v>24007</v>
      </c>
      <c r="C2810" s="634" t="s">
        <v>5</v>
      </c>
      <c r="D2810" s="635" t="s">
        <v>30816</v>
      </c>
    </row>
    <row r="2811" spans="1:4" ht="13.5" x14ac:dyDescent="0.25">
      <c r="A2811" s="636">
        <v>95753</v>
      </c>
      <c r="B2811" s="634" t="s">
        <v>24008</v>
      </c>
      <c r="C2811" s="634" t="s">
        <v>5</v>
      </c>
      <c r="D2811" s="635" t="s">
        <v>29213</v>
      </c>
    </row>
    <row r="2812" spans="1:4" ht="13.5" x14ac:dyDescent="0.25">
      <c r="A2812" s="636">
        <v>95754</v>
      </c>
      <c r="B2812" s="634" t="s">
        <v>24009</v>
      </c>
      <c r="C2812" s="634" t="s">
        <v>5</v>
      </c>
      <c r="D2812" s="635" t="s">
        <v>41929</v>
      </c>
    </row>
    <row r="2813" spans="1:4" ht="13.5" x14ac:dyDescent="0.25">
      <c r="A2813" s="636">
        <v>95755</v>
      </c>
      <c r="B2813" s="634" t="s">
        <v>24010</v>
      </c>
      <c r="C2813" s="634" t="s">
        <v>5</v>
      </c>
      <c r="D2813" s="635" t="s">
        <v>43441</v>
      </c>
    </row>
    <row r="2814" spans="1:4" ht="13.5" x14ac:dyDescent="0.25">
      <c r="A2814" s="636">
        <v>95756</v>
      </c>
      <c r="B2814" s="634" t="s">
        <v>24011</v>
      </c>
      <c r="C2814" s="634" t="s">
        <v>5</v>
      </c>
      <c r="D2814" s="635" t="s">
        <v>43529</v>
      </c>
    </row>
    <row r="2815" spans="1:4" ht="13.5" x14ac:dyDescent="0.25">
      <c r="A2815" s="636">
        <v>95757</v>
      </c>
      <c r="B2815" s="634" t="s">
        <v>24012</v>
      </c>
      <c r="C2815" s="634" t="s">
        <v>5</v>
      </c>
      <c r="D2815" s="635" t="s">
        <v>43530</v>
      </c>
    </row>
    <row r="2816" spans="1:4" ht="13.5" x14ac:dyDescent="0.25">
      <c r="A2816" s="636">
        <v>95758</v>
      </c>
      <c r="B2816" s="634" t="s">
        <v>24013</v>
      </c>
      <c r="C2816" s="634" t="s">
        <v>5</v>
      </c>
      <c r="D2816" s="635" t="s">
        <v>41944</v>
      </c>
    </row>
    <row r="2817" spans="1:4" ht="13.5" x14ac:dyDescent="0.25">
      <c r="A2817" s="636">
        <v>95759</v>
      </c>
      <c r="B2817" s="634" t="s">
        <v>24015</v>
      </c>
      <c r="C2817" s="634" t="s">
        <v>5</v>
      </c>
      <c r="D2817" s="635" t="s">
        <v>26981</v>
      </c>
    </row>
    <row r="2818" spans="1:4" ht="13.5" x14ac:dyDescent="0.25">
      <c r="A2818" s="636">
        <v>95760</v>
      </c>
      <c r="B2818" s="634" t="s">
        <v>24016</v>
      </c>
      <c r="C2818" s="634" t="s">
        <v>5</v>
      </c>
      <c r="D2818" s="635" t="s">
        <v>43531</v>
      </c>
    </row>
    <row r="2819" spans="1:4" ht="13.5" x14ac:dyDescent="0.25">
      <c r="A2819" s="636">
        <v>97559</v>
      </c>
      <c r="B2819" s="634" t="s">
        <v>24017</v>
      </c>
      <c r="C2819" s="634" t="s">
        <v>5</v>
      </c>
      <c r="D2819" s="635" t="s">
        <v>43532</v>
      </c>
    </row>
    <row r="2820" spans="1:4" ht="13.5" x14ac:dyDescent="0.25">
      <c r="A2820" s="636">
        <v>97562</v>
      </c>
      <c r="B2820" s="634" t="s">
        <v>24018</v>
      </c>
      <c r="C2820" s="634" t="s">
        <v>5</v>
      </c>
      <c r="D2820" s="635" t="s">
        <v>30058</v>
      </c>
    </row>
    <row r="2821" spans="1:4" ht="13.5" x14ac:dyDescent="0.25">
      <c r="A2821" s="636">
        <v>97564</v>
      </c>
      <c r="B2821" s="634" t="s">
        <v>24019</v>
      </c>
      <c r="C2821" s="634" t="s">
        <v>5</v>
      </c>
      <c r="D2821" s="635" t="s">
        <v>28433</v>
      </c>
    </row>
    <row r="2822" spans="1:4" ht="13.5" x14ac:dyDescent="0.25">
      <c r="A2822" s="636">
        <v>91924</v>
      </c>
      <c r="B2822" s="634" t="s">
        <v>24021</v>
      </c>
      <c r="C2822" s="634" t="s">
        <v>4</v>
      </c>
      <c r="D2822" s="635" t="s">
        <v>28446</v>
      </c>
    </row>
    <row r="2823" spans="1:4" ht="13.5" x14ac:dyDescent="0.25">
      <c r="A2823" s="636">
        <v>91925</v>
      </c>
      <c r="B2823" s="634" t="s">
        <v>24022</v>
      </c>
      <c r="C2823" s="634" t="s">
        <v>4</v>
      </c>
      <c r="D2823" s="635" t="s">
        <v>41970</v>
      </c>
    </row>
    <row r="2824" spans="1:4" ht="13.5" x14ac:dyDescent="0.25">
      <c r="A2824" s="636">
        <v>91926</v>
      </c>
      <c r="B2824" s="634" t="s">
        <v>24023</v>
      </c>
      <c r="C2824" s="634" t="s">
        <v>4</v>
      </c>
      <c r="D2824" s="635" t="s">
        <v>30005</v>
      </c>
    </row>
    <row r="2825" spans="1:4" ht="13.5" x14ac:dyDescent="0.25">
      <c r="A2825" s="636">
        <v>91927</v>
      </c>
      <c r="B2825" s="634" t="s">
        <v>24024</v>
      </c>
      <c r="C2825" s="634" t="s">
        <v>4</v>
      </c>
      <c r="D2825" s="635" t="s">
        <v>42045</v>
      </c>
    </row>
    <row r="2826" spans="1:4" ht="13.5" x14ac:dyDescent="0.25">
      <c r="A2826" s="636">
        <v>91928</v>
      </c>
      <c r="B2826" s="634" t="s">
        <v>24025</v>
      </c>
      <c r="C2826" s="634" t="s">
        <v>4</v>
      </c>
      <c r="D2826" s="635" t="s">
        <v>30339</v>
      </c>
    </row>
    <row r="2827" spans="1:4" ht="13.5" x14ac:dyDescent="0.25">
      <c r="A2827" s="636">
        <v>91929</v>
      </c>
      <c r="B2827" s="634" t="s">
        <v>24026</v>
      </c>
      <c r="C2827" s="634" t="s">
        <v>4</v>
      </c>
      <c r="D2827" s="635" t="s">
        <v>29859</v>
      </c>
    </row>
    <row r="2828" spans="1:4" ht="13.5" x14ac:dyDescent="0.25">
      <c r="A2828" s="636">
        <v>91930</v>
      </c>
      <c r="B2828" s="634" t="s">
        <v>24027</v>
      </c>
      <c r="C2828" s="634" t="s">
        <v>4</v>
      </c>
      <c r="D2828" s="635" t="s">
        <v>43533</v>
      </c>
    </row>
    <row r="2829" spans="1:4" ht="13.5" x14ac:dyDescent="0.25">
      <c r="A2829" s="636">
        <v>91931</v>
      </c>
      <c r="B2829" s="634" t="s">
        <v>24028</v>
      </c>
      <c r="C2829" s="634" t="s">
        <v>4</v>
      </c>
      <c r="D2829" s="635" t="s">
        <v>25962</v>
      </c>
    </row>
    <row r="2830" spans="1:4" ht="13.5" x14ac:dyDescent="0.25">
      <c r="A2830" s="636">
        <v>91932</v>
      </c>
      <c r="B2830" s="634" t="s">
        <v>24029</v>
      </c>
      <c r="C2830" s="634" t="s">
        <v>4</v>
      </c>
      <c r="D2830" s="635" t="s">
        <v>29032</v>
      </c>
    </row>
    <row r="2831" spans="1:4" ht="13.5" x14ac:dyDescent="0.25">
      <c r="A2831" s="636">
        <v>91933</v>
      </c>
      <c r="B2831" s="634" t="s">
        <v>24030</v>
      </c>
      <c r="C2831" s="634" t="s">
        <v>4</v>
      </c>
      <c r="D2831" s="635" t="s">
        <v>43534</v>
      </c>
    </row>
    <row r="2832" spans="1:4" ht="13.5" x14ac:dyDescent="0.25">
      <c r="A2832" s="636">
        <v>91934</v>
      </c>
      <c r="B2832" s="634" t="s">
        <v>24031</v>
      </c>
      <c r="C2832" s="634" t="s">
        <v>4</v>
      </c>
      <c r="D2832" s="635" t="s">
        <v>43535</v>
      </c>
    </row>
    <row r="2833" spans="1:4" ht="13.5" x14ac:dyDescent="0.25">
      <c r="A2833" s="636">
        <v>91935</v>
      </c>
      <c r="B2833" s="634" t="s">
        <v>24032</v>
      </c>
      <c r="C2833" s="634" t="s">
        <v>4</v>
      </c>
      <c r="D2833" s="635" t="s">
        <v>26982</v>
      </c>
    </row>
    <row r="2834" spans="1:4" ht="13.5" x14ac:dyDescent="0.25">
      <c r="A2834" s="636">
        <v>92979</v>
      </c>
      <c r="B2834" s="634" t="s">
        <v>24033</v>
      </c>
      <c r="C2834" s="634" t="s">
        <v>4</v>
      </c>
      <c r="D2834" s="635" t="s">
        <v>43536</v>
      </c>
    </row>
    <row r="2835" spans="1:4" ht="13.5" x14ac:dyDescent="0.25">
      <c r="A2835" s="636">
        <v>92980</v>
      </c>
      <c r="B2835" s="634" t="s">
        <v>24034</v>
      </c>
      <c r="C2835" s="634" t="s">
        <v>4</v>
      </c>
      <c r="D2835" s="635" t="s">
        <v>30524</v>
      </c>
    </row>
    <row r="2836" spans="1:4" ht="13.5" x14ac:dyDescent="0.25">
      <c r="A2836" s="636">
        <v>92981</v>
      </c>
      <c r="B2836" s="634" t="s">
        <v>24035</v>
      </c>
      <c r="C2836" s="634" t="s">
        <v>4</v>
      </c>
      <c r="D2836" s="635" t="s">
        <v>29212</v>
      </c>
    </row>
    <row r="2837" spans="1:4" ht="13.5" x14ac:dyDescent="0.25">
      <c r="A2837" s="636">
        <v>92982</v>
      </c>
      <c r="B2837" s="634" t="s">
        <v>24036</v>
      </c>
      <c r="C2837" s="634" t="s">
        <v>4</v>
      </c>
      <c r="D2837" s="635" t="s">
        <v>29968</v>
      </c>
    </row>
    <row r="2838" spans="1:4" ht="13.5" x14ac:dyDescent="0.25">
      <c r="A2838" s="636">
        <v>92984</v>
      </c>
      <c r="B2838" s="634" t="s">
        <v>43537</v>
      </c>
      <c r="C2838" s="634" t="s">
        <v>4</v>
      </c>
      <c r="D2838" s="635" t="s">
        <v>43538</v>
      </c>
    </row>
    <row r="2839" spans="1:4" ht="13.5" x14ac:dyDescent="0.25">
      <c r="A2839" s="636">
        <v>92986</v>
      </c>
      <c r="B2839" s="634" t="s">
        <v>43539</v>
      </c>
      <c r="C2839" s="634" t="s">
        <v>4</v>
      </c>
      <c r="D2839" s="635" t="s">
        <v>43540</v>
      </c>
    </row>
    <row r="2840" spans="1:4" ht="13.5" x14ac:dyDescent="0.25">
      <c r="A2840" s="636">
        <v>92988</v>
      </c>
      <c r="B2840" s="634" t="s">
        <v>43541</v>
      </c>
      <c r="C2840" s="634" t="s">
        <v>4</v>
      </c>
      <c r="D2840" s="635" t="s">
        <v>43542</v>
      </c>
    </row>
    <row r="2841" spans="1:4" ht="13.5" x14ac:dyDescent="0.25">
      <c r="A2841" s="636">
        <v>92990</v>
      </c>
      <c r="B2841" s="634" t="s">
        <v>43543</v>
      </c>
      <c r="C2841" s="634" t="s">
        <v>4</v>
      </c>
      <c r="D2841" s="635" t="s">
        <v>43544</v>
      </c>
    </row>
    <row r="2842" spans="1:4" ht="13.5" x14ac:dyDescent="0.25">
      <c r="A2842" s="636">
        <v>92992</v>
      </c>
      <c r="B2842" s="634" t="s">
        <v>43545</v>
      </c>
      <c r="C2842" s="634" t="s">
        <v>4</v>
      </c>
      <c r="D2842" s="635" t="s">
        <v>43546</v>
      </c>
    </row>
    <row r="2843" spans="1:4" ht="13.5" x14ac:dyDescent="0.25">
      <c r="A2843" s="636">
        <v>92994</v>
      </c>
      <c r="B2843" s="634" t="s">
        <v>43547</v>
      </c>
      <c r="C2843" s="634" t="s">
        <v>4</v>
      </c>
      <c r="D2843" s="635" t="s">
        <v>43548</v>
      </c>
    </row>
    <row r="2844" spans="1:4" ht="13.5" x14ac:dyDescent="0.25">
      <c r="A2844" s="636">
        <v>92996</v>
      </c>
      <c r="B2844" s="634" t="s">
        <v>43549</v>
      </c>
      <c r="C2844" s="634" t="s">
        <v>4</v>
      </c>
      <c r="D2844" s="635" t="s">
        <v>43550</v>
      </c>
    </row>
    <row r="2845" spans="1:4" ht="13.5" x14ac:dyDescent="0.25">
      <c r="A2845" s="636">
        <v>92998</v>
      </c>
      <c r="B2845" s="634" t="s">
        <v>43551</v>
      </c>
      <c r="C2845" s="634" t="s">
        <v>4</v>
      </c>
      <c r="D2845" s="635" t="s">
        <v>43552</v>
      </c>
    </row>
    <row r="2846" spans="1:4" ht="13.5" x14ac:dyDescent="0.25">
      <c r="A2846" s="636">
        <v>93000</v>
      </c>
      <c r="B2846" s="634" t="s">
        <v>43553</v>
      </c>
      <c r="C2846" s="634" t="s">
        <v>4</v>
      </c>
      <c r="D2846" s="635" t="s">
        <v>43554</v>
      </c>
    </row>
    <row r="2847" spans="1:4" ht="13.5" x14ac:dyDescent="0.25">
      <c r="A2847" s="636">
        <v>93002</v>
      </c>
      <c r="B2847" s="634" t="s">
        <v>43555</v>
      </c>
      <c r="C2847" s="634" t="s">
        <v>4</v>
      </c>
      <c r="D2847" s="635" t="s">
        <v>43556</v>
      </c>
    </row>
    <row r="2848" spans="1:4" ht="13.5" x14ac:dyDescent="0.25">
      <c r="A2848" s="636">
        <v>101884</v>
      </c>
      <c r="B2848" s="634" t="s">
        <v>28974</v>
      </c>
      <c r="C2848" s="634" t="s">
        <v>4</v>
      </c>
      <c r="D2848" s="635" t="s">
        <v>26622</v>
      </c>
    </row>
    <row r="2849" spans="1:4" ht="13.5" x14ac:dyDescent="0.25">
      <c r="A2849" s="636">
        <v>101885</v>
      </c>
      <c r="B2849" s="634" t="s">
        <v>28975</v>
      </c>
      <c r="C2849" s="634" t="s">
        <v>4</v>
      </c>
      <c r="D2849" s="635" t="s">
        <v>26617</v>
      </c>
    </row>
    <row r="2850" spans="1:4" ht="13.5" x14ac:dyDescent="0.25">
      <c r="A2850" s="636">
        <v>101886</v>
      </c>
      <c r="B2850" s="634" t="s">
        <v>28976</v>
      </c>
      <c r="C2850" s="634" t="s">
        <v>4</v>
      </c>
      <c r="D2850" s="635" t="s">
        <v>26938</v>
      </c>
    </row>
    <row r="2851" spans="1:4" ht="13.5" x14ac:dyDescent="0.25">
      <c r="A2851" s="636">
        <v>101887</v>
      </c>
      <c r="B2851" s="634" t="s">
        <v>28977</v>
      </c>
      <c r="C2851" s="634" t="s">
        <v>4</v>
      </c>
      <c r="D2851" s="635" t="s">
        <v>27328</v>
      </c>
    </row>
    <row r="2852" spans="1:4" ht="13.5" x14ac:dyDescent="0.25">
      <c r="A2852" s="636">
        <v>101888</v>
      </c>
      <c r="B2852" s="634" t="s">
        <v>28978</v>
      </c>
      <c r="C2852" s="634" t="s">
        <v>4</v>
      </c>
      <c r="D2852" s="635" t="s">
        <v>43557</v>
      </c>
    </row>
    <row r="2853" spans="1:4" ht="13.5" x14ac:dyDescent="0.25">
      <c r="A2853" s="636">
        <v>101889</v>
      </c>
      <c r="B2853" s="634" t="s">
        <v>28979</v>
      </c>
      <c r="C2853" s="634" t="s">
        <v>4</v>
      </c>
      <c r="D2853" s="635" t="s">
        <v>27340</v>
      </c>
    </row>
    <row r="2854" spans="1:4" ht="13.5" x14ac:dyDescent="0.25">
      <c r="A2854" s="636">
        <v>91936</v>
      </c>
      <c r="B2854" s="634" t="s">
        <v>24037</v>
      </c>
      <c r="C2854" s="634" t="s">
        <v>5</v>
      </c>
      <c r="D2854" s="635" t="s">
        <v>30078</v>
      </c>
    </row>
    <row r="2855" spans="1:4" ht="13.5" x14ac:dyDescent="0.25">
      <c r="A2855" s="636">
        <v>91937</v>
      </c>
      <c r="B2855" s="634" t="s">
        <v>24038</v>
      </c>
      <c r="C2855" s="634" t="s">
        <v>5</v>
      </c>
      <c r="D2855" s="635" t="s">
        <v>30732</v>
      </c>
    </row>
    <row r="2856" spans="1:4" ht="13.5" x14ac:dyDescent="0.25">
      <c r="A2856" s="636">
        <v>91939</v>
      </c>
      <c r="B2856" s="634" t="s">
        <v>24039</v>
      </c>
      <c r="C2856" s="634" t="s">
        <v>5</v>
      </c>
      <c r="D2856" s="635" t="s">
        <v>43558</v>
      </c>
    </row>
    <row r="2857" spans="1:4" ht="13.5" x14ac:dyDescent="0.25">
      <c r="A2857" s="636">
        <v>91940</v>
      </c>
      <c r="B2857" s="634" t="s">
        <v>24040</v>
      </c>
      <c r="C2857" s="634" t="s">
        <v>5</v>
      </c>
      <c r="D2857" s="635" t="s">
        <v>43559</v>
      </c>
    </row>
    <row r="2858" spans="1:4" ht="13.5" x14ac:dyDescent="0.25">
      <c r="A2858" s="636">
        <v>91941</v>
      </c>
      <c r="B2858" s="634" t="s">
        <v>24041</v>
      </c>
      <c r="C2858" s="634" t="s">
        <v>5</v>
      </c>
      <c r="D2858" s="635" t="s">
        <v>43560</v>
      </c>
    </row>
    <row r="2859" spans="1:4" ht="13.5" x14ac:dyDescent="0.25">
      <c r="A2859" s="636">
        <v>91942</v>
      </c>
      <c r="B2859" s="634" t="s">
        <v>24042</v>
      </c>
      <c r="C2859" s="634" t="s">
        <v>5</v>
      </c>
      <c r="D2859" s="635" t="s">
        <v>43561</v>
      </c>
    </row>
    <row r="2860" spans="1:4" ht="13.5" x14ac:dyDescent="0.25">
      <c r="A2860" s="636">
        <v>91943</v>
      </c>
      <c r="B2860" s="634" t="s">
        <v>24043</v>
      </c>
      <c r="C2860" s="634" t="s">
        <v>5</v>
      </c>
      <c r="D2860" s="635" t="s">
        <v>43562</v>
      </c>
    </row>
    <row r="2861" spans="1:4" ht="13.5" x14ac:dyDescent="0.25">
      <c r="A2861" s="636">
        <v>91944</v>
      </c>
      <c r="B2861" s="634" t="s">
        <v>24044</v>
      </c>
      <c r="C2861" s="634" t="s">
        <v>5</v>
      </c>
      <c r="D2861" s="635" t="s">
        <v>26747</v>
      </c>
    </row>
    <row r="2862" spans="1:4" ht="13.5" x14ac:dyDescent="0.25">
      <c r="A2862" s="636">
        <v>92865</v>
      </c>
      <c r="B2862" s="634" t="s">
        <v>24045</v>
      </c>
      <c r="C2862" s="634" t="s">
        <v>5</v>
      </c>
      <c r="D2862" s="635" t="s">
        <v>43563</v>
      </c>
    </row>
    <row r="2863" spans="1:4" ht="13.5" x14ac:dyDescent="0.25">
      <c r="A2863" s="636">
        <v>92866</v>
      </c>
      <c r="B2863" s="634" t="s">
        <v>24046</v>
      </c>
      <c r="C2863" s="634" t="s">
        <v>5</v>
      </c>
      <c r="D2863" s="635" t="s">
        <v>29792</v>
      </c>
    </row>
    <row r="2864" spans="1:4" ht="13.5" x14ac:dyDescent="0.25">
      <c r="A2864" s="636">
        <v>92867</v>
      </c>
      <c r="B2864" s="634" t="s">
        <v>24047</v>
      </c>
      <c r="C2864" s="634" t="s">
        <v>5</v>
      </c>
      <c r="D2864" s="635" t="s">
        <v>41828</v>
      </c>
    </row>
    <row r="2865" spans="1:4" ht="13.5" x14ac:dyDescent="0.25">
      <c r="A2865" s="636">
        <v>92868</v>
      </c>
      <c r="B2865" s="634" t="s">
        <v>24048</v>
      </c>
      <c r="C2865" s="634" t="s">
        <v>5</v>
      </c>
      <c r="D2865" s="635" t="s">
        <v>43564</v>
      </c>
    </row>
    <row r="2866" spans="1:4" ht="13.5" x14ac:dyDescent="0.25">
      <c r="A2866" s="636">
        <v>92869</v>
      </c>
      <c r="B2866" s="634" t="s">
        <v>24049</v>
      </c>
      <c r="C2866" s="634" t="s">
        <v>5</v>
      </c>
      <c r="D2866" s="635" t="s">
        <v>26146</v>
      </c>
    </row>
    <row r="2867" spans="1:4" ht="13.5" x14ac:dyDescent="0.25">
      <c r="A2867" s="636">
        <v>92870</v>
      </c>
      <c r="B2867" s="634" t="s">
        <v>24050</v>
      </c>
      <c r="C2867" s="634" t="s">
        <v>5</v>
      </c>
      <c r="D2867" s="635" t="s">
        <v>43565</v>
      </c>
    </row>
    <row r="2868" spans="1:4" ht="13.5" x14ac:dyDescent="0.25">
      <c r="A2868" s="636">
        <v>92871</v>
      </c>
      <c r="B2868" s="634" t="s">
        <v>24051</v>
      </c>
      <c r="C2868" s="634" t="s">
        <v>5</v>
      </c>
      <c r="D2868" s="635" t="s">
        <v>41548</v>
      </c>
    </row>
    <row r="2869" spans="1:4" ht="13.5" x14ac:dyDescent="0.25">
      <c r="A2869" s="636">
        <v>92872</v>
      </c>
      <c r="B2869" s="634" t="s">
        <v>24052</v>
      </c>
      <c r="C2869" s="634" t="s">
        <v>5</v>
      </c>
      <c r="D2869" s="635" t="s">
        <v>28690</v>
      </c>
    </row>
    <row r="2870" spans="1:4" ht="13.5" x14ac:dyDescent="0.25">
      <c r="A2870" s="636">
        <v>95777</v>
      </c>
      <c r="B2870" s="634" t="s">
        <v>24053</v>
      </c>
      <c r="C2870" s="634" t="s">
        <v>5</v>
      </c>
      <c r="D2870" s="635" t="s">
        <v>27188</v>
      </c>
    </row>
    <row r="2871" spans="1:4" ht="13.5" x14ac:dyDescent="0.25">
      <c r="A2871" s="636">
        <v>95778</v>
      </c>
      <c r="B2871" s="634" t="s">
        <v>24054</v>
      </c>
      <c r="C2871" s="634" t="s">
        <v>5</v>
      </c>
      <c r="D2871" s="635" t="s">
        <v>43566</v>
      </c>
    </row>
    <row r="2872" spans="1:4" ht="13.5" x14ac:dyDescent="0.25">
      <c r="A2872" s="636">
        <v>95779</v>
      </c>
      <c r="B2872" s="634" t="s">
        <v>24055</v>
      </c>
      <c r="C2872" s="634" t="s">
        <v>5</v>
      </c>
      <c r="D2872" s="635" t="s">
        <v>43567</v>
      </c>
    </row>
    <row r="2873" spans="1:4" ht="13.5" x14ac:dyDescent="0.25">
      <c r="A2873" s="636">
        <v>95780</v>
      </c>
      <c r="B2873" s="634" t="s">
        <v>24056</v>
      </c>
      <c r="C2873" s="634" t="s">
        <v>5</v>
      </c>
      <c r="D2873" s="635" t="s">
        <v>43568</v>
      </c>
    </row>
    <row r="2874" spans="1:4" ht="13.5" x14ac:dyDescent="0.25">
      <c r="A2874" s="636">
        <v>95781</v>
      </c>
      <c r="B2874" s="634" t="s">
        <v>24057</v>
      </c>
      <c r="C2874" s="634" t="s">
        <v>5</v>
      </c>
      <c r="D2874" s="635" t="s">
        <v>30800</v>
      </c>
    </row>
    <row r="2875" spans="1:4" ht="13.5" x14ac:dyDescent="0.25">
      <c r="A2875" s="636">
        <v>95782</v>
      </c>
      <c r="B2875" s="634" t="s">
        <v>24058</v>
      </c>
      <c r="C2875" s="634" t="s">
        <v>5</v>
      </c>
      <c r="D2875" s="635" t="s">
        <v>29998</v>
      </c>
    </row>
    <row r="2876" spans="1:4" ht="13.5" x14ac:dyDescent="0.25">
      <c r="A2876" s="636">
        <v>95785</v>
      </c>
      <c r="B2876" s="634" t="s">
        <v>24059</v>
      </c>
      <c r="C2876" s="634" t="s">
        <v>5</v>
      </c>
      <c r="D2876" s="635" t="s">
        <v>30550</v>
      </c>
    </row>
    <row r="2877" spans="1:4" ht="13.5" x14ac:dyDescent="0.25">
      <c r="A2877" s="636">
        <v>95787</v>
      </c>
      <c r="B2877" s="634" t="s">
        <v>24060</v>
      </c>
      <c r="C2877" s="634" t="s">
        <v>5</v>
      </c>
      <c r="D2877" s="635" t="s">
        <v>41888</v>
      </c>
    </row>
    <row r="2878" spans="1:4" ht="13.5" x14ac:dyDescent="0.25">
      <c r="A2878" s="636">
        <v>95789</v>
      </c>
      <c r="B2878" s="634" t="s">
        <v>24061</v>
      </c>
      <c r="C2878" s="634" t="s">
        <v>5</v>
      </c>
      <c r="D2878" s="635" t="s">
        <v>43569</v>
      </c>
    </row>
    <row r="2879" spans="1:4" ht="13.5" x14ac:dyDescent="0.25">
      <c r="A2879" s="636">
        <v>95791</v>
      </c>
      <c r="B2879" s="634" t="s">
        <v>24062</v>
      </c>
      <c r="C2879" s="634" t="s">
        <v>5</v>
      </c>
      <c r="D2879" s="635" t="s">
        <v>43570</v>
      </c>
    </row>
    <row r="2880" spans="1:4" ht="13.5" x14ac:dyDescent="0.25">
      <c r="A2880" s="636">
        <v>95795</v>
      </c>
      <c r="B2880" s="634" t="s">
        <v>24063</v>
      </c>
      <c r="C2880" s="634" t="s">
        <v>5</v>
      </c>
      <c r="D2880" s="635" t="s">
        <v>27322</v>
      </c>
    </row>
    <row r="2881" spans="1:4" ht="13.5" x14ac:dyDescent="0.25">
      <c r="A2881" s="636">
        <v>95796</v>
      </c>
      <c r="B2881" s="634" t="s">
        <v>24064</v>
      </c>
      <c r="C2881" s="634" t="s">
        <v>5</v>
      </c>
      <c r="D2881" s="635" t="s">
        <v>26619</v>
      </c>
    </row>
    <row r="2882" spans="1:4" ht="13.5" x14ac:dyDescent="0.25">
      <c r="A2882" s="636">
        <v>95797</v>
      </c>
      <c r="B2882" s="634" t="s">
        <v>24065</v>
      </c>
      <c r="C2882" s="634" t="s">
        <v>5</v>
      </c>
      <c r="D2882" s="635" t="s">
        <v>43571</v>
      </c>
    </row>
    <row r="2883" spans="1:4" ht="13.5" x14ac:dyDescent="0.25">
      <c r="A2883" s="636">
        <v>95801</v>
      </c>
      <c r="B2883" s="634" t="s">
        <v>24066</v>
      </c>
      <c r="C2883" s="634" t="s">
        <v>5</v>
      </c>
      <c r="D2883" s="635" t="s">
        <v>43572</v>
      </c>
    </row>
    <row r="2884" spans="1:4" ht="13.5" x14ac:dyDescent="0.25">
      <c r="A2884" s="636">
        <v>95802</v>
      </c>
      <c r="B2884" s="634" t="s">
        <v>24067</v>
      </c>
      <c r="C2884" s="634" t="s">
        <v>5</v>
      </c>
      <c r="D2884" s="635" t="s">
        <v>30548</v>
      </c>
    </row>
    <row r="2885" spans="1:4" ht="13.5" x14ac:dyDescent="0.25">
      <c r="A2885" s="636">
        <v>95803</v>
      </c>
      <c r="B2885" s="634" t="s">
        <v>24068</v>
      </c>
      <c r="C2885" s="634" t="s">
        <v>5</v>
      </c>
      <c r="D2885" s="635" t="s">
        <v>30022</v>
      </c>
    </row>
    <row r="2886" spans="1:4" ht="13.5" x14ac:dyDescent="0.25">
      <c r="A2886" s="636">
        <v>95804</v>
      </c>
      <c r="B2886" s="634" t="s">
        <v>24069</v>
      </c>
      <c r="C2886" s="634" t="s">
        <v>5</v>
      </c>
      <c r="D2886" s="635" t="s">
        <v>43573</v>
      </c>
    </row>
    <row r="2887" spans="1:4" ht="13.5" x14ac:dyDescent="0.25">
      <c r="A2887" s="636">
        <v>95805</v>
      </c>
      <c r="B2887" s="634" t="s">
        <v>24070</v>
      </c>
      <c r="C2887" s="634" t="s">
        <v>5</v>
      </c>
      <c r="D2887" s="635" t="s">
        <v>43574</v>
      </c>
    </row>
    <row r="2888" spans="1:4" ht="13.5" x14ac:dyDescent="0.25">
      <c r="A2888" s="636">
        <v>95806</v>
      </c>
      <c r="B2888" s="634" t="s">
        <v>24071</v>
      </c>
      <c r="C2888" s="634" t="s">
        <v>5</v>
      </c>
      <c r="D2888" s="635" t="s">
        <v>43575</v>
      </c>
    </row>
    <row r="2889" spans="1:4" ht="13.5" x14ac:dyDescent="0.25">
      <c r="A2889" s="636">
        <v>95807</v>
      </c>
      <c r="B2889" s="634" t="s">
        <v>24072</v>
      </c>
      <c r="C2889" s="634" t="s">
        <v>5</v>
      </c>
      <c r="D2889" s="635" t="s">
        <v>43576</v>
      </c>
    </row>
    <row r="2890" spans="1:4" ht="13.5" x14ac:dyDescent="0.25">
      <c r="A2890" s="636">
        <v>95808</v>
      </c>
      <c r="B2890" s="634" t="s">
        <v>24073</v>
      </c>
      <c r="C2890" s="634" t="s">
        <v>5</v>
      </c>
      <c r="D2890" s="635" t="s">
        <v>43519</v>
      </c>
    </row>
    <row r="2891" spans="1:4" ht="13.5" x14ac:dyDescent="0.25">
      <c r="A2891" s="636">
        <v>95809</v>
      </c>
      <c r="B2891" s="634" t="s">
        <v>24074</v>
      </c>
      <c r="C2891" s="634" t="s">
        <v>5</v>
      </c>
      <c r="D2891" s="635" t="s">
        <v>28941</v>
      </c>
    </row>
    <row r="2892" spans="1:4" ht="13.5" x14ac:dyDescent="0.25">
      <c r="A2892" s="636">
        <v>95810</v>
      </c>
      <c r="B2892" s="634" t="s">
        <v>24075</v>
      </c>
      <c r="C2892" s="634" t="s">
        <v>5</v>
      </c>
      <c r="D2892" s="635" t="s">
        <v>43577</v>
      </c>
    </row>
    <row r="2893" spans="1:4" ht="13.5" x14ac:dyDescent="0.25">
      <c r="A2893" s="636">
        <v>95811</v>
      </c>
      <c r="B2893" s="634" t="s">
        <v>24077</v>
      </c>
      <c r="C2893" s="634" t="s">
        <v>5</v>
      </c>
      <c r="D2893" s="635" t="s">
        <v>30292</v>
      </c>
    </row>
    <row r="2894" spans="1:4" ht="13.5" x14ac:dyDescent="0.25">
      <c r="A2894" s="636">
        <v>95812</v>
      </c>
      <c r="B2894" s="634" t="s">
        <v>24078</v>
      </c>
      <c r="C2894" s="634" t="s">
        <v>5</v>
      </c>
      <c r="D2894" s="635" t="s">
        <v>43578</v>
      </c>
    </row>
    <row r="2895" spans="1:4" ht="13.5" x14ac:dyDescent="0.25">
      <c r="A2895" s="636">
        <v>95813</v>
      </c>
      <c r="B2895" s="634" t="s">
        <v>24079</v>
      </c>
      <c r="C2895" s="634" t="s">
        <v>5</v>
      </c>
      <c r="D2895" s="635" t="s">
        <v>27336</v>
      </c>
    </row>
    <row r="2896" spans="1:4" ht="13.5" x14ac:dyDescent="0.25">
      <c r="A2896" s="636">
        <v>95814</v>
      </c>
      <c r="B2896" s="634" t="s">
        <v>24080</v>
      </c>
      <c r="C2896" s="634" t="s">
        <v>5</v>
      </c>
      <c r="D2896" s="635" t="s">
        <v>29555</v>
      </c>
    </row>
    <row r="2897" spans="1:4" ht="13.5" x14ac:dyDescent="0.25">
      <c r="A2897" s="636">
        <v>95815</v>
      </c>
      <c r="B2897" s="634" t="s">
        <v>24081</v>
      </c>
      <c r="C2897" s="634" t="s">
        <v>5</v>
      </c>
      <c r="D2897" s="635" t="s">
        <v>43517</v>
      </c>
    </row>
    <row r="2898" spans="1:4" ht="13.5" x14ac:dyDescent="0.25">
      <c r="A2898" s="636">
        <v>95816</v>
      </c>
      <c r="B2898" s="634" t="s">
        <v>24082</v>
      </c>
      <c r="C2898" s="634" t="s">
        <v>5</v>
      </c>
      <c r="D2898" s="635" t="s">
        <v>30072</v>
      </c>
    </row>
    <row r="2899" spans="1:4" ht="13.5" x14ac:dyDescent="0.25">
      <c r="A2899" s="636">
        <v>95817</v>
      </c>
      <c r="B2899" s="634" t="s">
        <v>24083</v>
      </c>
      <c r="C2899" s="634" t="s">
        <v>5</v>
      </c>
      <c r="D2899" s="635" t="s">
        <v>43579</v>
      </c>
    </row>
    <row r="2900" spans="1:4" ht="13.5" x14ac:dyDescent="0.25">
      <c r="A2900" s="636">
        <v>95818</v>
      </c>
      <c r="B2900" s="634" t="s">
        <v>24084</v>
      </c>
      <c r="C2900" s="634" t="s">
        <v>5</v>
      </c>
      <c r="D2900" s="635" t="s">
        <v>30350</v>
      </c>
    </row>
    <row r="2901" spans="1:4" ht="13.5" x14ac:dyDescent="0.25">
      <c r="A2901" s="636">
        <v>97881</v>
      </c>
      <c r="B2901" s="634" t="s">
        <v>28983</v>
      </c>
      <c r="C2901" s="634" t="s">
        <v>5</v>
      </c>
      <c r="D2901" s="635" t="s">
        <v>43580</v>
      </c>
    </row>
    <row r="2902" spans="1:4" ht="13.5" x14ac:dyDescent="0.25">
      <c r="A2902" s="636">
        <v>97882</v>
      </c>
      <c r="B2902" s="634" t="s">
        <v>28984</v>
      </c>
      <c r="C2902" s="634" t="s">
        <v>5</v>
      </c>
      <c r="D2902" s="635" t="s">
        <v>43581</v>
      </c>
    </row>
    <row r="2903" spans="1:4" ht="13.5" x14ac:dyDescent="0.25">
      <c r="A2903" s="636">
        <v>97883</v>
      </c>
      <c r="B2903" s="634" t="s">
        <v>28985</v>
      </c>
      <c r="C2903" s="634" t="s">
        <v>5</v>
      </c>
      <c r="D2903" s="635" t="s">
        <v>43582</v>
      </c>
    </row>
    <row r="2904" spans="1:4" ht="13.5" x14ac:dyDescent="0.25">
      <c r="A2904" s="636">
        <v>97884</v>
      </c>
      <c r="B2904" s="634" t="s">
        <v>28986</v>
      </c>
      <c r="C2904" s="634" t="s">
        <v>5</v>
      </c>
      <c r="D2904" s="635" t="s">
        <v>43583</v>
      </c>
    </row>
    <row r="2905" spans="1:4" ht="13.5" x14ac:dyDescent="0.25">
      <c r="A2905" s="636">
        <v>97885</v>
      </c>
      <c r="B2905" s="634" t="s">
        <v>28987</v>
      </c>
      <c r="C2905" s="634" t="s">
        <v>5</v>
      </c>
      <c r="D2905" s="635" t="s">
        <v>43584</v>
      </c>
    </row>
    <row r="2906" spans="1:4" ht="13.5" x14ac:dyDescent="0.25">
      <c r="A2906" s="636">
        <v>97886</v>
      </c>
      <c r="B2906" s="634" t="s">
        <v>28988</v>
      </c>
      <c r="C2906" s="634" t="s">
        <v>5</v>
      </c>
      <c r="D2906" s="635" t="s">
        <v>43433</v>
      </c>
    </row>
    <row r="2907" spans="1:4" ht="13.5" x14ac:dyDescent="0.25">
      <c r="A2907" s="636">
        <v>97887</v>
      </c>
      <c r="B2907" s="634" t="s">
        <v>28989</v>
      </c>
      <c r="C2907" s="634" t="s">
        <v>5</v>
      </c>
      <c r="D2907" s="635" t="s">
        <v>43585</v>
      </c>
    </row>
    <row r="2908" spans="1:4" ht="13.5" x14ac:dyDescent="0.25">
      <c r="A2908" s="636">
        <v>97888</v>
      </c>
      <c r="B2908" s="634" t="s">
        <v>28990</v>
      </c>
      <c r="C2908" s="634" t="s">
        <v>5</v>
      </c>
      <c r="D2908" s="635" t="s">
        <v>43586</v>
      </c>
    </row>
    <row r="2909" spans="1:4" ht="13.5" x14ac:dyDescent="0.25">
      <c r="A2909" s="636">
        <v>97889</v>
      </c>
      <c r="B2909" s="634" t="s">
        <v>28991</v>
      </c>
      <c r="C2909" s="634" t="s">
        <v>5</v>
      </c>
      <c r="D2909" s="635" t="s">
        <v>43587</v>
      </c>
    </row>
    <row r="2910" spans="1:4" ht="13.5" x14ac:dyDescent="0.25">
      <c r="A2910" s="636">
        <v>97890</v>
      </c>
      <c r="B2910" s="634" t="s">
        <v>28992</v>
      </c>
      <c r="C2910" s="634" t="s">
        <v>5</v>
      </c>
      <c r="D2910" s="635" t="s">
        <v>43588</v>
      </c>
    </row>
    <row r="2911" spans="1:4" ht="13.5" x14ac:dyDescent="0.25">
      <c r="A2911" s="636">
        <v>97891</v>
      </c>
      <c r="B2911" s="634" t="s">
        <v>28993</v>
      </c>
      <c r="C2911" s="634" t="s">
        <v>5</v>
      </c>
      <c r="D2911" s="635" t="s">
        <v>43589</v>
      </c>
    </row>
    <row r="2912" spans="1:4" ht="13.5" x14ac:dyDescent="0.25">
      <c r="A2912" s="636">
        <v>97892</v>
      </c>
      <c r="B2912" s="634" t="s">
        <v>28994</v>
      </c>
      <c r="C2912" s="634" t="s">
        <v>5</v>
      </c>
      <c r="D2912" s="635" t="s">
        <v>43590</v>
      </c>
    </row>
    <row r="2913" spans="1:4" ht="13.5" x14ac:dyDescent="0.25">
      <c r="A2913" s="636">
        <v>97893</v>
      </c>
      <c r="B2913" s="634" t="s">
        <v>28995</v>
      </c>
      <c r="C2913" s="634" t="s">
        <v>5</v>
      </c>
      <c r="D2913" s="635" t="s">
        <v>43591</v>
      </c>
    </row>
    <row r="2914" spans="1:4" ht="13.5" x14ac:dyDescent="0.25">
      <c r="A2914" s="636">
        <v>97894</v>
      </c>
      <c r="B2914" s="634" t="s">
        <v>28996</v>
      </c>
      <c r="C2914" s="634" t="s">
        <v>5</v>
      </c>
      <c r="D2914" s="635" t="s">
        <v>30929</v>
      </c>
    </row>
    <row r="2915" spans="1:4" ht="13.5" x14ac:dyDescent="0.25">
      <c r="A2915" s="636">
        <v>93653</v>
      </c>
      <c r="B2915" s="634" t="s">
        <v>28997</v>
      </c>
      <c r="C2915" s="634" t="s">
        <v>5</v>
      </c>
      <c r="D2915" s="635" t="s">
        <v>27318</v>
      </c>
    </row>
    <row r="2916" spans="1:4" ht="13.5" x14ac:dyDescent="0.25">
      <c r="A2916" s="636">
        <v>93654</v>
      </c>
      <c r="B2916" s="634" t="s">
        <v>28998</v>
      </c>
      <c r="C2916" s="634" t="s">
        <v>5</v>
      </c>
      <c r="D2916" s="635" t="s">
        <v>29211</v>
      </c>
    </row>
    <row r="2917" spans="1:4" ht="13.5" x14ac:dyDescent="0.25">
      <c r="A2917" s="636">
        <v>93655</v>
      </c>
      <c r="B2917" s="634" t="s">
        <v>28999</v>
      </c>
      <c r="C2917" s="634" t="s">
        <v>5</v>
      </c>
      <c r="D2917" s="635" t="s">
        <v>43205</v>
      </c>
    </row>
    <row r="2918" spans="1:4" ht="13.5" x14ac:dyDescent="0.25">
      <c r="A2918" s="636">
        <v>93656</v>
      </c>
      <c r="B2918" s="634" t="s">
        <v>29000</v>
      </c>
      <c r="C2918" s="634" t="s">
        <v>5</v>
      </c>
      <c r="D2918" s="635" t="s">
        <v>43205</v>
      </c>
    </row>
    <row r="2919" spans="1:4" ht="13.5" x14ac:dyDescent="0.25">
      <c r="A2919" s="636">
        <v>93657</v>
      </c>
      <c r="B2919" s="634" t="s">
        <v>29001</v>
      </c>
      <c r="C2919" s="634" t="s">
        <v>5</v>
      </c>
      <c r="D2919" s="635" t="s">
        <v>27665</v>
      </c>
    </row>
    <row r="2920" spans="1:4" ht="13.5" x14ac:dyDescent="0.25">
      <c r="A2920" s="636">
        <v>93658</v>
      </c>
      <c r="B2920" s="634" t="s">
        <v>29002</v>
      </c>
      <c r="C2920" s="634" t="s">
        <v>5</v>
      </c>
      <c r="D2920" s="635" t="s">
        <v>43592</v>
      </c>
    </row>
    <row r="2921" spans="1:4" ht="13.5" x14ac:dyDescent="0.25">
      <c r="A2921" s="636">
        <v>93659</v>
      </c>
      <c r="B2921" s="634" t="s">
        <v>29003</v>
      </c>
      <c r="C2921" s="634" t="s">
        <v>5</v>
      </c>
      <c r="D2921" s="635" t="s">
        <v>30360</v>
      </c>
    </row>
    <row r="2922" spans="1:4" ht="13.5" x14ac:dyDescent="0.25">
      <c r="A2922" s="636">
        <v>93660</v>
      </c>
      <c r="B2922" s="634" t="s">
        <v>29004</v>
      </c>
      <c r="C2922" s="634" t="s">
        <v>5</v>
      </c>
      <c r="D2922" s="635" t="s">
        <v>30493</v>
      </c>
    </row>
    <row r="2923" spans="1:4" ht="13.5" x14ac:dyDescent="0.25">
      <c r="A2923" s="636">
        <v>93661</v>
      </c>
      <c r="B2923" s="634" t="s">
        <v>29005</v>
      </c>
      <c r="C2923" s="634" t="s">
        <v>5</v>
      </c>
      <c r="D2923" s="635" t="s">
        <v>43593</v>
      </c>
    </row>
    <row r="2924" spans="1:4" ht="13.5" x14ac:dyDescent="0.25">
      <c r="A2924" s="636">
        <v>93662</v>
      </c>
      <c r="B2924" s="634" t="s">
        <v>29006</v>
      </c>
      <c r="C2924" s="634" t="s">
        <v>5</v>
      </c>
      <c r="D2924" s="635" t="s">
        <v>43594</v>
      </c>
    </row>
    <row r="2925" spans="1:4" ht="13.5" x14ac:dyDescent="0.25">
      <c r="A2925" s="636">
        <v>93663</v>
      </c>
      <c r="B2925" s="634" t="s">
        <v>29007</v>
      </c>
      <c r="C2925" s="634" t="s">
        <v>5</v>
      </c>
      <c r="D2925" s="635" t="s">
        <v>43594</v>
      </c>
    </row>
    <row r="2926" spans="1:4" ht="13.5" x14ac:dyDescent="0.25">
      <c r="A2926" s="636">
        <v>93664</v>
      </c>
      <c r="B2926" s="634" t="s">
        <v>29008</v>
      </c>
      <c r="C2926" s="634" t="s">
        <v>5</v>
      </c>
      <c r="D2926" s="635" t="s">
        <v>43595</v>
      </c>
    </row>
    <row r="2927" spans="1:4" ht="13.5" x14ac:dyDescent="0.25">
      <c r="A2927" s="636">
        <v>93665</v>
      </c>
      <c r="B2927" s="634" t="s">
        <v>29009</v>
      </c>
      <c r="C2927" s="634" t="s">
        <v>5</v>
      </c>
      <c r="D2927" s="635" t="s">
        <v>43596</v>
      </c>
    </row>
    <row r="2928" spans="1:4" ht="13.5" x14ac:dyDescent="0.25">
      <c r="A2928" s="636">
        <v>93666</v>
      </c>
      <c r="B2928" s="634" t="s">
        <v>29010</v>
      </c>
      <c r="C2928" s="634" t="s">
        <v>5</v>
      </c>
      <c r="D2928" s="635" t="s">
        <v>43597</v>
      </c>
    </row>
    <row r="2929" spans="1:4" ht="13.5" x14ac:dyDescent="0.25">
      <c r="A2929" s="636">
        <v>93667</v>
      </c>
      <c r="B2929" s="634" t="s">
        <v>29011</v>
      </c>
      <c r="C2929" s="634" t="s">
        <v>5</v>
      </c>
      <c r="D2929" s="635" t="s">
        <v>43598</v>
      </c>
    </row>
    <row r="2930" spans="1:4" ht="13.5" x14ac:dyDescent="0.25">
      <c r="A2930" s="636">
        <v>93668</v>
      </c>
      <c r="B2930" s="634" t="s">
        <v>29012</v>
      </c>
      <c r="C2930" s="634" t="s">
        <v>5</v>
      </c>
      <c r="D2930" s="635" t="s">
        <v>42369</v>
      </c>
    </row>
    <row r="2931" spans="1:4" ht="13.5" x14ac:dyDescent="0.25">
      <c r="A2931" s="636">
        <v>93669</v>
      </c>
      <c r="B2931" s="634" t="s">
        <v>29013</v>
      </c>
      <c r="C2931" s="634" t="s">
        <v>5</v>
      </c>
      <c r="D2931" s="635" t="s">
        <v>43599</v>
      </c>
    </row>
    <row r="2932" spans="1:4" ht="13.5" x14ac:dyDescent="0.25">
      <c r="A2932" s="636">
        <v>93670</v>
      </c>
      <c r="B2932" s="634" t="s">
        <v>29014</v>
      </c>
      <c r="C2932" s="634" t="s">
        <v>5</v>
      </c>
      <c r="D2932" s="635" t="s">
        <v>43599</v>
      </c>
    </row>
    <row r="2933" spans="1:4" ht="13.5" x14ac:dyDescent="0.25">
      <c r="A2933" s="636">
        <v>93671</v>
      </c>
      <c r="B2933" s="634" t="s">
        <v>29015</v>
      </c>
      <c r="C2933" s="634" t="s">
        <v>5</v>
      </c>
      <c r="D2933" s="635" t="s">
        <v>43600</v>
      </c>
    </row>
    <row r="2934" spans="1:4" ht="13.5" x14ac:dyDescent="0.25">
      <c r="A2934" s="636">
        <v>93672</v>
      </c>
      <c r="B2934" s="634" t="s">
        <v>29016</v>
      </c>
      <c r="C2934" s="634" t="s">
        <v>5</v>
      </c>
      <c r="D2934" s="635" t="s">
        <v>43601</v>
      </c>
    </row>
    <row r="2935" spans="1:4" ht="13.5" x14ac:dyDescent="0.25">
      <c r="A2935" s="636">
        <v>93673</v>
      </c>
      <c r="B2935" s="634" t="s">
        <v>29017</v>
      </c>
      <c r="C2935" s="634" t="s">
        <v>5</v>
      </c>
      <c r="D2935" s="635" t="s">
        <v>43602</v>
      </c>
    </row>
    <row r="2936" spans="1:4" ht="13.5" x14ac:dyDescent="0.25">
      <c r="A2936" s="636">
        <v>97359</v>
      </c>
      <c r="B2936" s="634" t="s">
        <v>29018</v>
      </c>
      <c r="C2936" s="634" t="s">
        <v>5</v>
      </c>
      <c r="D2936" s="635" t="s">
        <v>43603</v>
      </c>
    </row>
    <row r="2937" spans="1:4" ht="13.5" x14ac:dyDescent="0.25">
      <c r="A2937" s="636">
        <v>97360</v>
      </c>
      <c r="B2937" s="634" t="s">
        <v>29019</v>
      </c>
      <c r="C2937" s="634" t="s">
        <v>5</v>
      </c>
      <c r="D2937" s="635" t="s">
        <v>43604</v>
      </c>
    </row>
    <row r="2938" spans="1:4" ht="13.5" x14ac:dyDescent="0.25">
      <c r="A2938" s="636">
        <v>97361</v>
      </c>
      <c r="B2938" s="634" t="s">
        <v>29020</v>
      </c>
      <c r="C2938" s="634" t="s">
        <v>5</v>
      </c>
      <c r="D2938" s="635" t="s">
        <v>43605</v>
      </c>
    </row>
    <row r="2939" spans="1:4" ht="13.5" x14ac:dyDescent="0.25">
      <c r="A2939" s="636">
        <v>97362</v>
      </c>
      <c r="B2939" s="634" t="s">
        <v>29021</v>
      </c>
      <c r="C2939" s="634" t="s">
        <v>5</v>
      </c>
      <c r="D2939" s="635" t="s">
        <v>43606</v>
      </c>
    </row>
    <row r="2940" spans="1:4" ht="13.5" x14ac:dyDescent="0.25">
      <c r="A2940" s="636">
        <v>101875</v>
      </c>
      <c r="B2940" s="634" t="s">
        <v>29022</v>
      </c>
      <c r="C2940" s="634" t="s">
        <v>5</v>
      </c>
      <c r="D2940" s="635" t="s">
        <v>43607</v>
      </c>
    </row>
    <row r="2941" spans="1:4" ht="13.5" x14ac:dyDescent="0.25">
      <c r="A2941" s="636">
        <v>101876</v>
      </c>
      <c r="B2941" s="634" t="s">
        <v>29023</v>
      </c>
      <c r="C2941" s="634" t="s">
        <v>5</v>
      </c>
      <c r="D2941" s="635" t="s">
        <v>43608</v>
      </c>
    </row>
    <row r="2942" spans="1:4" ht="13.5" x14ac:dyDescent="0.25">
      <c r="A2942" s="636">
        <v>101877</v>
      </c>
      <c r="B2942" s="634" t="s">
        <v>29024</v>
      </c>
      <c r="C2942" s="634" t="s">
        <v>5</v>
      </c>
      <c r="D2942" s="635" t="s">
        <v>43609</v>
      </c>
    </row>
    <row r="2943" spans="1:4" ht="13.5" x14ac:dyDescent="0.25">
      <c r="A2943" s="636">
        <v>101878</v>
      </c>
      <c r="B2943" s="634" t="s">
        <v>29025</v>
      </c>
      <c r="C2943" s="634" t="s">
        <v>5</v>
      </c>
      <c r="D2943" s="635" t="s">
        <v>43610</v>
      </c>
    </row>
    <row r="2944" spans="1:4" ht="13.5" x14ac:dyDescent="0.25">
      <c r="A2944" s="636">
        <v>101879</v>
      </c>
      <c r="B2944" s="634" t="s">
        <v>29026</v>
      </c>
      <c r="C2944" s="634" t="s">
        <v>5</v>
      </c>
      <c r="D2944" s="635" t="s">
        <v>43611</v>
      </c>
    </row>
    <row r="2945" spans="1:4" ht="13.5" x14ac:dyDescent="0.25">
      <c r="A2945" s="636">
        <v>101880</v>
      </c>
      <c r="B2945" s="634" t="s">
        <v>29027</v>
      </c>
      <c r="C2945" s="634" t="s">
        <v>5</v>
      </c>
      <c r="D2945" s="635" t="s">
        <v>43612</v>
      </c>
    </row>
    <row r="2946" spans="1:4" ht="13.5" x14ac:dyDescent="0.25">
      <c r="A2946" s="636">
        <v>101881</v>
      </c>
      <c r="B2946" s="634" t="s">
        <v>29028</v>
      </c>
      <c r="C2946" s="634" t="s">
        <v>5</v>
      </c>
      <c r="D2946" s="635" t="s">
        <v>43613</v>
      </c>
    </row>
    <row r="2947" spans="1:4" ht="13.5" x14ac:dyDescent="0.25">
      <c r="A2947" s="636">
        <v>101882</v>
      </c>
      <c r="B2947" s="634" t="s">
        <v>29029</v>
      </c>
      <c r="C2947" s="634" t="s">
        <v>5</v>
      </c>
      <c r="D2947" s="635" t="s">
        <v>43614</v>
      </c>
    </row>
    <row r="2948" spans="1:4" ht="13.5" x14ac:dyDescent="0.25">
      <c r="A2948" s="636">
        <v>101883</v>
      </c>
      <c r="B2948" s="634" t="s">
        <v>29030</v>
      </c>
      <c r="C2948" s="634" t="s">
        <v>5</v>
      </c>
      <c r="D2948" s="635" t="s">
        <v>43615</v>
      </c>
    </row>
    <row r="2949" spans="1:4" ht="13.5" x14ac:dyDescent="0.25">
      <c r="A2949" s="636">
        <v>101890</v>
      </c>
      <c r="B2949" s="634" t="s">
        <v>29031</v>
      </c>
      <c r="C2949" s="634" t="s">
        <v>5</v>
      </c>
      <c r="D2949" s="635" t="s">
        <v>43616</v>
      </c>
    </row>
    <row r="2950" spans="1:4" ht="13.5" x14ac:dyDescent="0.25">
      <c r="A2950" s="636">
        <v>101891</v>
      </c>
      <c r="B2950" s="634" t="s">
        <v>29033</v>
      </c>
      <c r="C2950" s="634" t="s">
        <v>5</v>
      </c>
      <c r="D2950" s="635" t="s">
        <v>42276</v>
      </c>
    </row>
    <row r="2951" spans="1:4" ht="13.5" x14ac:dyDescent="0.25">
      <c r="A2951" s="636">
        <v>101892</v>
      </c>
      <c r="B2951" s="634" t="s">
        <v>29034</v>
      </c>
      <c r="C2951" s="634" t="s">
        <v>5</v>
      </c>
      <c r="D2951" s="635" t="s">
        <v>43617</v>
      </c>
    </row>
    <row r="2952" spans="1:4" ht="13.5" x14ac:dyDescent="0.25">
      <c r="A2952" s="636">
        <v>101893</v>
      </c>
      <c r="B2952" s="634" t="s">
        <v>29035</v>
      </c>
      <c r="C2952" s="634" t="s">
        <v>5</v>
      </c>
      <c r="D2952" s="635" t="s">
        <v>43618</v>
      </c>
    </row>
    <row r="2953" spans="1:4" ht="13.5" x14ac:dyDescent="0.25">
      <c r="A2953" s="636">
        <v>101894</v>
      </c>
      <c r="B2953" s="634" t="s">
        <v>29036</v>
      </c>
      <c r="C2953" s="634" t="s">
        <v>5</v>
      </c>
      <c r="D2953" s="635" t="s">
        <v>43619</v>
      </c>
    </row>
    <row r="2954" spans="1:4" ht="13.5" x14ac:dyDescent="0.25">
      <c r="A2954" s="636">
        <v>101895</v>
      </c>
      <c r="B2954" s="634" t="s">
        <v>29037</v>
      </c>
      <c r="C2954" s="634" t="s">
        <v>5</v>
      </c>
      <c r="D2954" s="635" t="s">
        <v>43620</v>
      </c>
    </row>
    <row r="2955" spans="1:4" ht="13.5" x14ac:dyDescent="0.25">
      <c r="A2955" s="636">
        <v>101896</v>
      </c>
      <c r="B2955" s="634" t="s">
        <v>29038</v>
      </c>
      <c r="C2955" s="634" t="s">
        <v>5</v>
      </c>
      <c r="D2955" s="635" t="s">
        <v>43621</v>
      </c>
    </row>
    <row r="2956" spans="1:4" ht="13.5" x14ac:dyDescent="0.25">
      <c r="A2956" s="636">
        <v>101897</v>
      </c>
      <c r="B2956" s="634" t="s">
        <v>29039</v>
      </c>
      <c r="C2956" s="634" t="s">
        <v>5</v>
      </c>
      <c r="D2956" s="635" t="s">
        <v>43622</v>
      </c>
    </row>
    <row r="2957" spans="1:4" ht="13.5" x14ac:dyDescent="0.25">
      <c r="A2957" s="636">
        <v>101898</v>
      </c>
      <c r="B2957" s="634" t="s">
        <v>29040</v>
      </c>
      <c r="C2957" s="634" t="s">
        <v>5</v>
      </c>
      <c r="D2957" s="635" t="s">
        <v>43623</v>
      </c>
    </row>
    <row r="2958" spans="1:4" ht="13.5" x14ac:dyDescent="0.25">
      <c r="A2958" s="636">
        <v>101899</v>
      </c>
      <c r="B2958" s="634" t="s">
        <v>29041</v>
      </c>
      <c r="C2958" s="634" t="s">
        <v>5</v>
      </c>
      <c r="D2958" s="635" t="s">
        <v>43624</v>
      </c>
    </row>
    <row r="2959" spans="1:4" ht="13.5" x14ac:dyDescent="0.25">
      <c r="A2959" s="636">
        <v>101900</v>
      </c>
      <c r="B2959" s="634" t="s">
        <v>29042</v>
      </c>
      <c r="C2959" s="634" t="s">
        <v>5</v>
      </c>
      <c r="D2959" s="635" t="s">
        <v>43625</v>
      </c>
    </row>
    <row r="2960" spans="1:4" ht="13.5" x14ac:dyDescent="0.25">
      <c r="A2960" s="636">
        <v>101901</v>
      </c>
      <c r="B2960" s="634" t="s">
        <v>29043</v>
      </c>
      <c r="C2960" s="634" t="s">
        <v>5</v>
      </c>
      <c r="D2960" s="635" t="s">
        <v>43626</v>
      </c>
    </row>
    <row r="2961" spans="1:4" ht="13.5" x14ac:dyDescent="0.25">
      <c r="A2961" s="636">
        <v>101902</v>
      </c>
      <c r="B2961" s="634" t="s">
        <v>29044</v>
      </c>
      <c r="C2961" s="634" t="s">
        <v>5</v>
      </c>
      <c r="D2961" s="635" t="s">
        <v>43627</v>
      </c>
    </row>
    <row r="2962" spans="1:4" ht="13.5" x14ac:dyDescent="0.25">
      <c r="A2962" s="636">
        <v>101903</v>
      </c>
      <c r="B2962" s="634" t="s">
        <v>29045</v>
      </c>
      <c r="C2962" s="634" t="s">
        <v>5</v>
      </c>
      <c r="D2962" s="635" t="s">
        <v>43628</v>
      </c>
    </row>
    <row r="2963" spans="1:4" ht="13.5" x14ac:dyDescent="0.25">
      <c r="A2963" s="636">
        <v>101904</v>
      </c>
      <c r="B2963" s="634" t="s">
        <v>29046</v>
      </c>
      <c r="C2963" s="634" t="s">
        <v>5</v>
      </c>
      <c r="D2963" s="635" t="s">
        <v>43629</v>
      </c>
    </row>
    <row r="2964" spans="1:4" ht="13.5" x14ac:dyDescent="0.25">
      <c r="A2964" s="636">
        <v>101938</v>
      </c>
      <c r="B2964" s="634" t="s">
        <v>29047</v>
      </c>
      <c r="C2964" s="634" t="s">
        <v>5</v>
      </c>
      <c r="D2964" s="635" t="s">
        <v>43630</v>
      </c>
    </row>
    <row r="2965" spans="1:4" ht="13.5" x14ac:dyDescent="0.25">
      <c r="A2965" s="636">
        <v>101946</v>
      </c>
      <c r="B2965" s="634" t="s">
        <v>29048</v>
      </c>
      <c r="C2965" s="634" t="s">
        <v>5</v>
      </c>
      <c r="D2965" s="635" t="s">
        <v>43631</v>
      </c>
    </row>
    <row r="2966" spans="1:4" ht="13.5" x14ac:dyDescent="0.25">
      <c r="A2966" s="636">
        <v>91945</v>
      </c>
      <c r="B2966" s="634" t="s">
        <v>24085</v>
      </c>
      <c r="C2966" s="634" t="s">
        <v>5</v>
      </c>
      <c r="D2966" s="635" t="s">
        <v>27180</v>
      </c>
    </row>
    <row r="2967" spans="1:4" ht="13.5" x14ac:dyDescent="0.25">
      <c r="A2967" s="636">
        <v>91946</v>
      </c>
      <c r="B2967" s="634" t="s">
        <v>24086</v>
      </c>
      <c r="C2967" s="634" t="s">
        <v>5</v>
      </c>
      <c r="D2967" s="635" t="s">
        <v>30530</v>
      </c>
    </row>
    <row r="2968" spans="1:4" ht="13.5" x14ac:dyDescent="0.25">
      <c r="A2968" s="636">
        <v>91947</v>
      </c>
      <c r="B2968" s="634" t="s">
        <v>24087</v>
      </c>
      <c r="C2968" s="634" t="s">
        <v>5</v>
      </c>
      <c r="D2968" s="635" t="s">
        <v>29894</v>
      </c>
    </row>
    <row r="2969" spans="1:4" ht="13.5" x14ac:dyDescent="0.25">
      <c r="A2969" s="636">
        <v>91949</v>
      </c>
      <c r="B2969" s="634" t="s">
        <v>24088</v>
      </c>
      <c r="C2969" s="634" t="s">
        <v>5</v>
      </c>
      <c r="D2969" s="635" t="s">
        <v>26616</v>
      </c>
    </row>
    <row r="2970" spans="1:4" ht="13.5" x14ac:dyDescent="0.25">
      <c r="A2970" s="636">
        <v>91950</v>
      </c>
      <c r="B2970" s="634" t="s">
        <v>24089</v>
      </c>
      <c r="C2970" s="634" t="s">
        <v>5</v>
      </c>
      <c r="D2970" s="635" t="s">
        <v>43632</v>
      </c>
    </row>
    <row r="2971" spans="1:4" ht="13.5" x14ac:dyDescent="0.25">
      <c r="A2971" s="636">
        <v>91951</v>
      </c>
      <c r="B2971" s="634" t="s">
        <v>24090</v>
      </c>
      <c r="C2971" s="634" t="s">
        <v>5</v>
      </c>
      <c r="D2971" s="635" t="s">
        <v>28980</v>
      </c>
    </row>
    <row r="2972" spans="1:4" ht="13.5" x14ac:dyDescent="0.25">
      <c r="A2972" s="636">
        <v>91952</v>
      </c>
      <c r="B2972" s="634" t="s">
        <v>24091</v>
      </c>
      <c r="C2972" s="634" t="s">
        <v>5</v>
      </c>
      <c r="D2972" s="635" t="s">
        <v>28962</v>
      </c>
    </row>
    <row r="2973" spans="1:4" ht="13.5" x14ac:dyDescent="0.25">
      <c r="A2973" s="636">
        <v>91953</v>
      </c>
      <c r="B2973" s="634" t="s">
        <v>24092</v>
      </c>
      <c r="C2973" s="634" t="s">
        <v>5</v>
      </c>
      <c r="D2973" s="635" t="s">
        <v>30262</v>
      </c>
    </row>
    <row r="2974" spans="1:4" ht="13.5" x14ac:dyDescent="0.25">
      <c r="A2974" s="636">
        <v>91954</v>
      </c>
      <c r="B2974" s="634" t="s">
        <v>24093</v>
      </c>
      <c r="C2974" s="634" t="s">
        <v>5</v>
      </c>
      <c r="D2974" s="635" t="s">
        <v>28454</v>
      </c>
    </row>
    <row r="2975" spans="1:4" ht="13.5" x14ac:dyDescent="0.25">
      <c r="A2975" s="636">
        <v>91955</v>
      </c>
      <c r="B2975" s="634" t="s">
        <v>24094</v>
      </c>
      <c r="C2975" s="634" t="s">
        <v>5</v>
      </c>
      <c r="D2975" s="635" t="s">
        <v>30490</v>
      </c>
    </row>
    <row r="2976" spans="1:4" ht="13.5" x14ac:dyDescent="0.25">
      <c r="A2976" s="636">
        <v>91956</v>
      </c>
      <c r="B2976" s="634" t="s">
        <v>24095</v>
      </c>
      <c r="C2976" s="634" t="s">
        <v>5</v>
      </c>
      <c r="D2976" s="635" t="s">
        <v>30564</v>
      </c>
    </row>
    <row r="2977" spans="1:4" ht="13.5" x14ac:dyDescent="0.25">
      <c r="A2977" s="636">
        <v>91957</v>
      </c>
      <c r="B2977" s="634" t="s">
        <v>24096</v>
      </c>
      <c r="C2977" s="634" t="s">
        <v>5</v>
      </c>
      <c r="D2977" s="635" t="s">
        <v>43633</v>
      </c>
    </row>
    <row r="2978" spans="1:4" ht="13.5" x14ac:dyDescent="0.25">
      <c r="A2978" s="636">
        <v>91958</v>
      </c>
      <c r="B2978" s="634" t="s">
        <v>24097</v>
      </c>
      <c r="C2978" s="634" t="s">
        <v>5</v>
      </c>
      <c r="D2978" s="635" t="s">
        <v>43634</v>
      </c>
    </row>
    <row r="2979" spans="1:4" ht="13.5" x14ac:dyDescent="0.25">
      <c r="A2979" s="636">
        <v>91959</v>
      </c>
      <c r="B2979" s="634" t="s">
        <v>24098</v>
      </c>
      <c r="C2979" s="634" t="s">
        <v>5</v>
      </c>
      <c r="D2979" s="635" t="s">
        <v>43635</v>
      </c>
    </row>
    <row r="2980" spans="1:4" ht="13.5" x14ac:dyDescent="0.25">
      <c r="A2980" s="636">
        <v>91960</v>
      </c>
      <c r="B2980" s="634" t="s">
        <v>24099</v>
      </c>
      <c r="C2980" s="634" t="s">
        <v>5</v>
      </c>
      <c r="D2980" s="635" t="s">
        <v>43570</v>
      </c>
    </row>
    <row r="2981" spans="1:4" ht="13.5" x14ac:dyDescent="0.25">
      <c r="A2981" s="636">
        <v>91961</v>
      </c>
      <c r="B2981" s="634" t="s">
        <v>24100</v>
      </c>
      <c r="C2981" s="634" t="s">
        <v>5</v>
      </c>
      <c r="D2981" s="635" t="s">
        <v>43636</v>
      </c>
    </row>
    <row r="2982" spans="1:4" ht="13.5" x14ac:dyDescent="0.25">
      <c r="A2982" s="636">
        <v>91962</v>
      </c>
      <c r="B2982" s="634" t="s">
        <v>24101</v>
      </c>
      <c r="C2982" s="634" t="s">
        <v>5</v>
      </c>
      <c r="D2982" s="635" t="s">
        <v>43637</v>
      </c>
    </row>
    <row r="2983" spans="1:4" ht="13.5" x14ac:dyDescent="0.25">
      <c r="A2983" s="636">
        <v>91963</v>
      </c>
      <c r="B2983" s="634" t="s">
        <v>24102</v>
      </c>
      <c r="C2983" s="634" t="s">
        <v>5</v>
      </c>
      <c r="D2983" s="635" t="s">
        <v>43638</v>
      </c>
    </row>
    <row r="2984" spans="1:4" ht="13.5" x14ac:dyDescent="0.25">
      <c r="A2984" s="636">
        <v>91964</v>
      </c>
      <c r="B2984" s="634" t="s">
        <v>24103</v>
      </c>
      <c r="C2984" s="634" t="s">
        <v>5</v>
      </c>
      <c r="D2984" s="635" t="s">
        <v>43639</v>
      </c>
    </row>
    <row r="2985" spans="1:4" ht="13.5" x14ac:dyDescent="0.25">
      <c r="A2985" s="636">
        <v>91965</v>
      </c>
      <c r="B2985" s="634" t="s">
        <v>24104</v>
      </c>
      <c r="C2985" s="634" t="s">
        <v>5</v>
      </c>
      <c r="D2985" s="635" t="s">
        <v>30775</v>
      </c>
    </row>
    <row r="2986" spans="1:4" ht="13.5" x14ac:dyDescent="0.25">
      <c r="A2986" s="636">
        <v>91966</v>
      </c>
      <c r="B2986" s="634" t="s">
        <v>24105</v>
      </c>
      <c r="C2986" s="634" t="s">
        <v>5</v>
      </c>
      <c r="D2986" s="635" t="s">
        <v>29857</v>
      </c>
    </row>
    <row r="2987" spans="1:4" ht="13.5" x14ac:dyDescent="0.25">
      <c r="A2987" s="636">
        <v>91967</v>
      </c>
      <c r="B2987" s="634" t="s">
        <v>24106</v>
      </c>
      <c r="C2987" s="634" t="s">
        <v>5</v>
      </c>
      <c r="D2987" s="635" t="s">
        <v>41867</v>
      </c>
    </row>
    <row r="2988" spans="1:4" ht="13.5" x14ac:dyDescent="0.25">
      <c r="A2988" s="636">
        <v>91968</v>
      </c>
      <c r="B2988" s="634" t="s">
        <v>24107</v>
      </c>
      <c r="C2988" s="634" t="s">
        <v>5</v>
      </c>
      <c r="D2988" s="635" t="s">
        <v>43640</v>
      </c>
    </row>
    <row r="2989" spans="1:4" ht="13.5" x14ac:dyDescent="0.25">
      <c r="A2989" s="636">
        <v>91969</v>
      </c>
      <c r="B2989" s="634" t="s">
        <v>24108</v>
      </c>
      <c r="C2989" s="634" t="s">
        <v>5</v>
      </c>
      <c r="D2989" s="635" t="s">
        <v>30513</v>
      </c>
    </row>
    <row r="2990" spans="1:4" ht="13.5" x14ac:dyDescent="0.25">
      <c r="A2990" s="636">
        <v>91970</v>
      </c>
      <c r="B2990" s="634" t="s">
        <v>24109</v>
      </c>
      <c r="C2990" s="634" t="s">
        <v>5</v>
      </c>
      <c r="D2990" s="635" t="s">
        <v>43641</v>
      </c>
    </row>
    <row r="2991" spans="1:4" ht="13.5" x14ac:dyDescent="0.25">
      <c r="A2991" s="636">
        <v>91971</v>
      </c>
      <c r="B2991" s="634" t="s">
        <v>24110</v>
      </c>
      <c r="C2991" s="634" t="s">
        <v>5</v>
      </c>
      <c r="D2991" s="635" t="s">
        <v>43642</v>
      </c>
    </row>
    <row r="2992" spans="1:4" ht="13.5" x14ac:dyDescent="0.25">
      <c r="A2992" s="636">
        <v>91972</v>
      </c>
      <c r="B2992" s="634" t="s">
        <v>24111</v>
      </c>
      <c r="C2992" s="634" t="s">
        <v>5</v>
      </c>
      <c r="D2992" s="635" t="s">
        <v>43643</v>
      </c>
    </row>
    <row r="2993" spans="1:4" ht="13.5" x14ac:dyDescent="0.25">
      <c r="A2993" s="636">
        <v>91973</v>
      </c>
      <c r="B2993" s="634" t="s">
        <v>24112</v>
      </c>
      <c r="C2993" s="634" t="s">
        <v>5</v>
      </c>
      <c r="D2993" s="635" t="s">
        <v>43644</v>
      </c>
    </row>
    <row r="2994" spans="1:4" ht="13.5" x14ac:dyDescent="0.25">
      <c r="A2994" s="636">
        <v>91974</v>
      </c>
      <c r="B2994" s="634" t="s">
        <v>24113</v>
      </c>
      <c r="C2994" s="634" t="s">
        <v>5</v>
      </c>
      <c r="D2994" s="635" t="s">
        <v>43645</v>
      </c>
    </row>
    <row r="2995" spans="1:4" ht="13.5" x14ac:dyDescent="0.25">
      <c r="A2995" s="636">
        <v>91975</v>
      </c>
      <c r="B2995" s="634" t="s">
        <v>24114</v>
      </c>
      <c r="C2995" s="634" t="s">
        <v>5</v>
      </c>
      <c r="D2995" s="635" t="s">
        <v>43646</v>
      </c>
    </row>
    <row r="2996" spans="1:4" ht="13.5" x14ac:dyDescent="0.25">
      <c r="A2996" s="636">
        <v>91976</v>
      </c>
      <c r="B2996" s="634" t="s">
        <v>24115</v>
      </c>
      <c r="C2996" s="634" t="s">
        <v>5</v>
      </c>
      <c r="D2996" s="635" t="s">
        <v>30391</v>
      </c>
    </row>
    <row r="2997" spans="1:4" ht="13.5" x14ac:dyDescent="0.25">
      <c r="A2997" s="636">
        <v>91977</v>
      </c>
      <c r="B2997" s="634" t="s">
        <v>24116</v>
      </c>
      <c r="C2997" s="634" t="s">
        <v>5</v>
      </c>
      <c r="D2997" s="635" t="s">
        <v>43647</v>
      </c>
    </row>
    <row r="2998" spans="1:4" ht="13.5" x14ac:dyDescent="0.25">
      <c r="A2998" s="636">
        <v>91978</v>
      </c>
      <c r="B2998" s="634" t="s">
        <v>24117</v>
      </c>
      <c r="C2998" s="634" t="s">
        <v>5</v>
      </c>
      <c r="D2998" s="635" t="s">
        <v>43648</v>
      </c>
    </row>
    <row r="2999" spans="1:4" ht="13.5" x14ac:dyDescent="0.25">
      <c r="A2999" s="636">
        <v>91979</v>
      </c>
      <c r="B2999" s="634" t="s">
        <v>24118</v>
      </c>
      <c r="C2999" s="634" t="s">
        <v>5</v>
      </c>
      <c r="D2999" s="635" t="s">
        <v>43649</v>
      </c>
    </row>
    <row r="3000" spans="1:4" ht="13.5" x14ac:dyDescent="0.25">
      <c r="A3000" s="636">
        <v>91980</v>
      </c>
      <c r="B3000" s="634" t="s">
        <v>24119</v>
      </c>
      <c r="C3000" s="634" t="s">
        <v>5</v>
      </c>
      <c r="D3000" s="635" t="s">
        <v>43650</v>
      </c>
    </row>
    <row r="3001" spans="1:4" ht="13.5" x14ac:dyDescent="0.25">
      <c r="A3001" s="636">
        <v>91981</v>
      </c>
      <c r="B3001" s="634" t="s">
        <v>24120</v>
      </c>
      <c r="C3001" s="634" t="s">
        <v>5</v>
      </c>
      <c r="D3001" s="635" t="s">
        <v>43651</v>
      </c>
    </row>
    <row r="3002" spans="1:4" ht="13.5" x14ac:dyDescent="0.25">
      <c r="A3002" s="636">
        <v>91982</v>
      </c>
      <c r="B3002" s="634" t="s">
        <v>24121</v>
      </c>
      <c r="C3002" s="634" t="s">
        <v>5</v>
      </c>
      <c r="D3002" s="635" t="s">
        <v>43652</v>
      </c>
    </row>
    <row r="3003" spans="1:4" ht="13.5" x14ac:dyDescent="0.25">
      <c r="A3003" s="636">
        <v>91983</v>
      </c>
      <c r="B3003" s="634" t="s">
        <v>24122</v>
      </c>
      <c r="C3003" s="634" t="s">
        <v>5</v>
      </c>
      <c r="D3003" s="635" t="s">
        <v>43653</v>
      </c>
    </row>
    <row r="3004" spans="1:4" ht="13.5" x14ac:dyDescent="0.25">
      <c r="A3004" s="636">
        <v>91984</v>
      </c>
      <c r="B3004" s="634" t="s">
        <v>24123</v>
      </c>
      <c r="C3004" s="634" t="s">
        <v>5</v>
      </c>
      <c r="D3004" s="635" t="s">
        <v>29898</v>
      </c>
    </row>
    <row r="3005" spans="1:4" ht="13.5" x14ac:dyDescent="0.25">
      <c r="A3005" s="636">
        <v>91985</v>
      </c>
      <c r="B3005" s="634" t="s">
        <v>24124</v>
      </c>
      <c r="C3005" s="634" t="s">
        <v>5</v>
      </c>
      <c r="D3005" s="635" t="s">
        <v>43654</v>
      </c>
    </row>
    <row r="3006" spans="1:4" ht="13.5" x14ac:dyDescent="0.25">
      <c r="A3006" s="636">
        <v>91986</v>
      </c>
      <c r="B3006" s="634" t="s">
        <v>24125</v>
      </c>
      <c r="C3006" s="634" t="s">
        <v>5</v>
      </c>
      <c r="D3006" s="635" t="s">
        <v>30549</v>
      </c>
    </row>
    <row r="3007" spans="1:4" ht="13.5" x14ac:dyDescent="0.25">
      <c r="A3007" s="636">
        <v>91987</v>
      </c>
      <c r="B3007" s="634" t="s">
        <v>24126</v>
      </c>
      <c r="C3007" s="634" t="s">
        <v>5</v>
      </c>
      <c r="D3007" s="635" t="s">
        <v>29557</v>
      </c>
    </row>
    <row r="3008" spans="1:4" ht="13.5" x14ac:dyDescent="0.25">
      <c r="A3008" s="636">
        <v>91988</v>
      </c>
      <c r="B3008" s="634" t="s">
        <v>24127</v>
      </c>
      <c r="C3008" s="634" t="s">
        <v>5</v>
      </c>
      <c r="D3008" s="635" t="s">
        <v>30545</v>
      </c>
    </row>
    <row r="3009" spans="1:4" ht="13.5" x14ac:dyDescent="0.25">
      <c r="A3009" s="636">
        <v>91989</v>
      </c>
      <c r="B3009" s="634" t="s">
        <v>24128</v>
      </c>
      <c r="C3009" s="634" t="s">
        <v>5</v>
      </c>
      <c r="D3009" s="635" t="s">
        <v>41251</v>
      </c>
    </row>
    <row r="3010" spans="1:4" ht="13.5" x14ac:dyDescent="0.25">
      <c r="A3010" s="636">
        <v>91990</v>
      </c>
      <c r="B3010" s="634" t="s">
        <v>24129</v>
      </c>
      <c r="C3010" s="634" t="s">
        <v>5</v>
      </c>
      <c r="D3010" s="635" t="s">
        <v>43655</v>
      </c>
    </row>
    <row r="3011" spans="1:4" ht="13.5" x14ac:dyDescent="0.25">
      <c r="A3011" s="636">
        <v>91991</v>
      </c>
      <c r="B3011" s="634" t="s">
        <v>24130</v>
      </c>
      <c r="C3011" s="634" t="s">
        <v>5</v>
      </c>
      <c r="D3011" s="635" t="s">
        <v>43656</v>
      </c>
    </row>
    <row r="3012" spans="1:4" ht="13.5" x14ac:dyDescent="0.25">
      <c r="A3012" s="636">
        <v>91992</v>
      </c>
      <c r="B3012" s="634" t="s">
        <v>24131</v>
      </c>
      <c r="C3012" s="634" t="s">
        <v>5</v>
      </c>
      <c r="D3012" s="635" t="s">
        <v>43657</v>
      </c>
    </row>
    <row r="3013" spans="1:4" ht="13.5" x14ac:dyDescent="0.25">
      <c r="A3013" s="636">
        <v>91993</v>
      </c>
      <c r="B3013" s="634" t="s">
        <v>24132</v>
      </c>
      <c r="C3013" s="634" t="s">
        <v>5</v>
      </c>
      <c r="D3013" s="635" t="s">
        <v>43658</v>
      </c>
    </row>
    <row r="3014" spans="1:4" ht="13.5" x14ac:dyDescent="0.25">
      <c r="A3014" s="636">
        <v>91994</v>
      </c>
      <c r="B3014" s="634" t="s">
        <v>24133</v>
      </c>
      <c r="C3014" s="634" t="s">
        <v>5</v>
      </c>
      <c r="D3014" s="635" t="s">
        <v>43659</v>
      </c>
    </row>
    <row r="3015" spans="1:4" ht="13.5" x14ac:dyDescent="0.25">
      <c r="A3015" s="636">
        <v>91995</v>
      </c>
      <c r="B3015" s="634" t="s">
        <v>24134</v>
      </c>
      <c r="C3015" s="634" t="s">
        <v>5</v>
      </c>
      <c r="D3015" s="635" t="s">
        <v>43660</v>
      </c>
    </row>
    <row r="3016" spans="1:4" ht="13.5" x14ac:dyDescent="0.25">
      <c r="A3016" s="636">
        <v>91996</v>
      </c>
      <c r="B3016" s="634" t="s">
        <v>24135</v>
      </c>
      <c r="C3016" s="634" t="s">
        <v>5</v>
      </c>
      <c r="D3016" s="635" t="s">
        <v>43513</v>
      </c>
    </row>
    <row r="3017" spans="1:4" ht="13.5" x14ac:dyDescent="0.25">
      <c r="A3017" s="636">
        <v>91997</v>
      </c>
      <c r="B3017" s="634" t="s">
        <v>24136</v>
      </c>
      <c r="C3017" s="634" t="s">
        <v>5</v>
      </c>
      <c r="D3017" s="635" t="s">
        <v>43661</v>
      </c>
    </row>
    <row r="3018" spans="1:4" ht="13.5" x14ac:dyDescent="0.25">
      <c r="A3018" s="636">
        <v>91998</v>
      </c>
      <c r="B3018" s="634" t="s">
        <v>24137</v>
      </c>
      <c r="C3018" s="634" t="s">
        <v>5</v>
      </c>
      <c r="D3018" s="635" t="s">
        <v>43662</v>
      </c>
    </row>
    <row r="3019" spans="1:4" ht="13.5" x14ac:dyDescent="0.25">
      <c r="A3019" s="636">
        <v>91999</v>
      </c>
      <c r="B3019" s="634" t="s">
        <v>24138</v>
      </c>
      <c r="C3019" s="634" t="s">
        <v>5</v>
      </c>
      <c r="D3019" s="635" t="s">
        <v>42176</v>
      </c>
    </row>
    <row r="3020" spans="1:4" ht="13.5" x14ac:dyDescent="0.25">
      <c r="A3020" s="636">
        <v>92000</v>
      </c>
      <c r="B3020" s="634" t="s">
        <v>24139</v>
      </c>
      <c r="C3020" s="634" t="s">
        <v>5</v>
      </c>
      <c r="D3020" s="635" t="s">
        <v>43663</v>
      </c>
    </row>
    <row r="3021" spans="1:4" ht="13.5" x14ac:dyDescent="0.25">
      <c r="A3021" s="636">
        <v>92001</v>
      </c>
      <c r="B3021" s="634" t="s">
        <v>24140</v>
      </c>
      <c r="C3021" s="634" t="s">
        <v>5</v>
      </c>
      <c r="D3021" s="635" t="s">
        <v>43664</v>
      </c>
    </row>
    <row r="3022" spans="1:4" ht="13.5" x14ac:dyDescent="0.25">
      <c r="A3022" s="636">
        <v>92002</v>
      </c>
      <c r="B3022" s="634" t="s">
        <v>24141</v>
      </c>
      <c r="C3022" s="634" t="s">
        <v>5</v>
      </c>
      <c r="D3022" s="635" t="s">
        <v>30846</v>
      </c>
    </row>
    <row r="3023" spans="1:4" ht="13.5" x14ac:dyDescent="0.25">
      <c r="A3023" s="636">
        <v>92003</v>
      </c>
      <c r="B3023" s="634" t="s">
        <v>24142</v>
      </c>
      <c r="C3023" s="634" t="s">
        <v>5</v>
      </c>
      <c r="D3023" s="635" t="s">
        <v>43665</v>
      </c>
    </row>
    <row r="3024" spans="1:4" ht="13.5" x14ac:dyDescent="0.25">
      <c r="A3024" s="636">
        <v>92004</v>
      </c>
      <c r="B3024" s="634" t="s">
        <v>24143</v>
      </c>
      <c r="C3024" s="634" t="s">
        <v>5</v>
      </c>
      <c r="D3024" s="635" t="s">
        <v>43666</v>
      </c>
    </row>
    <row r="3025" spans="1:4" ht="13.5" x14ac:dyDescent="0.25">
      <c r="A3025" s="636">
        <v>92005</v>
      </c>
      <c r="B3025" s="634" t="s">
        <v>24144</v>
      </c>
      <c r="C3025" s="634" t="s">
        <v>5</v>
      </c>
      <c r="D3025" s="635" t="s">
        <v>43667</v>
      </c>
    </row>
    <row r="3026" spans="1:4" ht="13.5" x14ac:dyDescent="0.25">
      <c r="A3026" s="636">
        <v>92006</v>
      </c>
      <c r="B3026" s="634" t="s">
        <v>24145</v>
      </c>
      <c r="C3026" s="634" t="s">
        <v>5</v>
      </c>
      <c r="D3026" s="635" t="s">
        <v>30446</v>
      </c>
    </row>
    <row r="3027" spans="1:4" ht="13.5" x14ac:dyDescent="0.25">
      <c r="A3027" s="636">
        <v>92007</v>
      </c>
      <c r="B3027" s="634" t="s">
        <v>24146</v>
      </c>
      <c r="C3027" s="634" t="s">
        <v>5</v>
      </c>
      <c r="D3027" s="635" t="s">
        <v>43668</v>
      </c>
    </row>
    <row r="3028" spans="1:4" ht="13.5" x14ac:dyDescent="0.25">
      <c r="A3028" s="636">
        <v>92008</v>
      </c>
      <c r="B3028" s="634" t="s">
        <v>24147</v>
      </c>
      <c r="C3028" s="634" t="s">
        <v>5</v>
      </c>
      <c r="D3028" s="635" t="s">
        <v>43669</v>
      </c>
    </row>
    <row r="3029" spans="1:4" ht="13.5" x14ac:dyDescent="0.25">
      <c r="A3029" s="636">
        <v>92009</v>
      </c>
      <c r="B3029" s="634" t="s">
        <v>24148</v>
      </c>
      <c r="C3029" s="634" t="s">
        <v>5</v>
      </c>
      <c r="D3029" s="635" t="s">
        <v>43670</v>
      </c>
    </row>
    <row r="3030" spans="1:4" ht="13.5" x14ac:dyDescent="0.25">
      <c r="A3030" s="636">
        <v>92010</v>
      </c>
      <c r="B3030" s="634" t="s">
        <v>24149</v>
      </c>
      <c r="C3030" s="634" t="s">
        <v>5</v>
      </c>
      <c r="D3030" s="635" t="s">
        <v>43671</v>
      </c>
    </row>
    <row r="3031" spans="1:4" ht="13.5" x14ac:dyDescent="0.25">
      <c r="A3031" s="636">
        <v>92011</v>
      </c>
      <c r="B3031" s="634" t="s">
        <v>24150</v>
      </c>
      <c r="C3031" s="634" t="s">
        <v>5</v>
      </c>
      <c r="D3031" s="635" t="s">
        <v>30842</v>
      </c>
    </row>
    <row r="3032" spans="1:4" ht="13.5" x14ac:dyDescent="0.25">
      <c r="A3032" s="636">
        <v>92012</v>
      </c>
      <c r="B3032" s="634" t="s">
        <v>24151</v>
      </c>
      <c r="C3032" s="634" t="s">
        <v>5</v>
      </c>
      <c r="D3032" s="635" t="s">
        <v>43672</v>
      </c>
    </row>
    <row r="3033" spans="1:4" ht="13.5" x14ac:dyDescent="0.25">
      <c r="A3033" s="636">
        <v>92013</v>
      </c>
      <c r="B3033" s="634" t="s">
        <v>24152</v>
      </c>
      <c r="C3033" s="634" t="s">
        <v>5</v>
      </c>
      <c r="D3033" s="635" t="s">
        <v>43673</v>
      </c>
    </row>
    <row r="3034" spans="1:4" ht="13.5" x14ac:dyDescent="0.25">
      <c r="A3034" s="636">
        <v>92014</v>
      </c>
      <c r="B3034" s="634" t="s">
        <v>24153</v>
      </c>
      <c r="C3034" s="634" t="s">
        <v>5</v>
      </c>
      <c r="D3034" s="635" t="s">
        <v>43674</v>
      </c>
    </row>
    <row r="3035" spans="1:4" ht="13.5" x14ac:dyDescent="0.25">
      <c r="A3035" s="636">
        <v>92015</v>
      </c>
      <c r="B3035" s="634" t="s">
        <v>24154</v>
      </c>
      <c r="C3035" s="634" t="s">
        <v>5</v>
      </c>
      <c r="D3035" s="635" t="s">
        <v>43675</v>
      </c>
    </row>
    <row r="3036" spans="1:4" ht="13.5" x14ac:dyDescent="0.25">
      <c r="A3036" s="636">
        <v>92016</v>
      </c>
      <c r="B3036" s="634" t="s">
        <v>24155</v>
      </c>
      <c r="C3036" s="634" t="s">
        <v>5</v>
      </c>
      <c r="D3036" s="635" t="s">
        <v>43676</v>
      </c>
    </row>
    <row r="3037" spans="1:4" ht="13.5" x14ac:dyDescent="0.25">
      <c r="A3037" s="636">
        <v>92017</v>
      </c>
      <c r="B3037" s="634" t="s">
        <v>24156</v>
      </c>
      <c r="C3037" s="634" t="s">
        <v>5</v>
      </c>
      <c r="D3037" s="635" t="s">
        <v>43677</v>
      </c>
    </row>
    <row r="3038" spans="1:4" ht="13.5" x14ac:dyDescent="0.25">
      <c r="A3038" s="636">
        <v>92018</v>
      </c>
      <c r="B3038" s="634" t="s">
        <v>24157</v>
      </c>
      <c r="C3038" s="634" t="s">
        <v>5</v>
      </c>
      <c r="D3038" s="635" t="s">
        <v>41409</v>
      </c>
    </row>
    <row r="3039" spans="1:4" ht="13.5" x14ac:dyDescent="0.25">
      <c r="A3039" s="636">
        <v>92019</v>
      </c>
      <c r="B3039" s="634" t="s">
        <v>24158</v>
      </c>
      <c r="C3039" s="634" t="s">
        <v>5</v>
      </c>
      <c r="D3039" s="635" t="s">
        <v>30559</v>
      </c>
    </row>
    <row r="3040" spans="1:4" ht="13.5" x14ac:dyDescent="0.25">
      <c r="A3040" s="636">
        <v>92020</v>
      </c>
      <c r="B3040" s="634" t="s">
        <v>24159</v>
      </c>
      <c r="C3040" s="634" t="s">
        <v>5</v>
      </c>
      <c r="D3040" s="635" t="s">
        <v>43678</v>
      </c>
    </row>
    <row r="3041" spans="1:4" ht="13.5" x14ac:dyDescent="0.25">
      <c r="A3041" s="636">
        <v>92021</v>
      </c>
      <c r="B3041" s="634" t="s">
        <v>24160</v>
      </c>
      <c r="C3041" s="634" t="s">
        <v>5</v>
      </c>
      <c r="D3041" s="635" t="s">
        <v>43679</v>
      </c>
    </row>
    <row r="3042" spans="1:4" ht="13.5" x14ac:dyDescent="0.25">
      <c r="A3042" s="636">
        <v>92022</v>
      </c>
      <c r="B3042" s="634" t="s">
        <v>24161</v>
      </c>
      <c r="C3042" s="634" t="s">
        <v>5</v>
      </c>
      <c r="D3042" s="635" t="s">
        <v>43680</v>
      </c>
    </row>
    <row r="3043" spans="1:4" ht="13.5" x14ac:dyDescent="0.25">
      <c r="A3043" s="636">
        <v>92023</v>
      </c>
      <c r="B3043" s="634" t="s">
        <v>24162</v>
      </c>
      <c r="C3043" s="634" t="s">
        <v>5</v>
      </c>
      <c r="D3043" s="635" t="s">
        <v>43681</v>
      </c>
    </row>
    <row r="3044" spans="1:4" ht="13.5" x14ac:dyDescent="0.25">
      <c r="A3044" s="636">
        <v>92024</v>
      </c>
      <c r="B3044" s="634" t="s">
        <v>24163</v>
      </c>
      <c r="C3044" s="634" t="s">
        <v>5</v>
      </c>
      <c r="D3044" s="635" t="s">
        <v>30102</v>
      </c>
    </row>
    <row r="3045" spans="1:4" ht="13.5" x14ac:dyDescent="0.25">
      <c r="A3045" s="636">
        <v>92025</v>
      </c>
      <c r="B3045" s="634" t="s">
        <v>24164</v>
      </c>
      <c r="C3045" s="634" t="s">
        <v>5</v>
      </c>
      <c r="D3045" s="635" t="s">
        <v>30645</v>
      </c>
    </row>
    <row r="3046" spans="1:4" ht="13.5" x14ac:dyDescent="0.25">
      <c r="A3046" s="636">
        <v>92026</v>
      </c>
      <c r="B3046" s="634" t="s">
        <v>24165</v>
      </c>
      <c r="C3046" s="634" t="s">
        <v>5</v>
      </c>
      <c r="D3046" s="635" t="s">
        <v>41813</v>
      </c>
    </row>
    <row r="3047" spans="1:4" ht="13.5" x14ac:dyDescent="0.25">
      <c r="A3047" s="636">
        <v>92027</v>
      </c>
      <c r="B3047" s="634" t="s">
        <v>24166</v>
      </c>
      <c r="C3047" s="634" t="s">
        <v>5</v>
      </c>
      <c r="D3047" s="635" t="s">
        <v>43682</v>
      </c>
    </row>
    <row r="3048" spans="1:4" ht="13.5" x14ac:dyDescent="0.25">
      <c r="A3048" s="636">
        <v>92028</v>
      </c>
      <c r="B3048" s="634" t="s">
        <v>24167</v>
      </c>
      <c r="C3048" s="634" t="s">
        <v>5</v>
      </c>
      <c r="D3048" s="635" t="s">
        <v>43683</v>
      </c>
    </row>
    <row r="3049" spans="1:4" ht="13.5" x14ac:dyDescent="0.25">
      <c r="A3049" s="636">
        <v>92029</v>
      </c>
      <c r="B3049" s="634" t="s">
        <v>24168</v>
      </c>
      <c r="C3049" s="634" t="s">
        <v>5</v>
      </c>
      <c r="D3049" s="635" t="s">
        <v>26750</v>
      </c>
    </row>
    <row r="3050" spans="1:4" ht="13.5" x14ac:dyDescent="0.25">
      <c r="A3050" s="636">
        <v>92030</v>
      </c>
      <c r="B3050" s="634" t="s">
        <v>24169</v>
      </c>
      <c r="C3050" s="634" t="s">
        <v>5</v>
      </c>
      <c r="D3050" s="635" t="s">
        <v>43684</v>
      </c>
    </row>
    <row r="3051" spans="1:4" ht="13.5" x14ac:dyDescent="0.25">
      <c r="A3051" s="636">
        <v>92031</v>
      </c>
      <c r="B3051" s="634" t="s">
        <v>24170</v>
      </c>
      <c r="C3051" s="634" t="s">
        <v>5</v>
      </c>
      <c r="D3051" s="635" t="s">
        <v>43685</v>
      </c>
    </row>
    <row r="3052" spans="1:4" ht="13.5" x14ac:dyDescent="0.25">
      <c r="A3052" s="636">
        <v>92032</v>
      </c>
      <c r="B3052" s="634" t="s">
        <v>24171</v>
      </c>
      <c r="C3052" s="634" t="s">
        <v>5</v>
      </c>
      <c r="D3052" s="635" t="s">
        <v>43686</v>
      </c>
    </row>
    <row r="3053" spans="1:4" ht="13.5" x14ac:dyDescent="0.25">
      <c r="A3053" s="636">
        <v>92033</v>
      </c>
      <c r="B3053" s="634" t="s">
        <v>24172</v>
      </c>
      <c r="C3053" s="634" t="s">
        <v>5</v>
      </c>
      <c r="D3053" s="635" t="s">
        <v>43687</v>
      </c>
    </row>
    <row r="3054" spans="1:4" ht="13.5" x14ac:dyDescent="0.25">
      <c r="A3054" s="636">
        <v>92034</v>
      </c>
      <c r="B3054" s="634" t="s">
        <v>24173</v>
      </c>
      <c r="C3054" s="634" t="s">
        <v>5</v>
      </c>
      <c r="D3054" s="635" t="s">
        <v>43688</v>
      </c>
    </row>
    <row r="3055" spans="1:4" ht="13.5" x14ac:dyDescent="0.25">
      <c r="A3055" s="636">
        <v>92035</v>
      </c>
      <c r="B3055" s="634" t="s">
        <v>24174</v>
      </c>
      <c r="C3055" s="634" t="s">
        <v>5</v>
      </c>
      <c r="D3055" s="635" t="s">
        <v>43689</v>
      </c>
    </row>
    <row r="3056" spans="1:4" ht="13.5" x14ac:dyDescent="0.25">
      <c r="A3056" s="636">
        <v>97583</v>
      </c>
      <c r="B3056" s="634" t="s">
        <v>27192</v>
      </c>
      <c r="C3056" s="634" t="s">
        <v>5</v>
      </c>
      <c r="D3056" s="635" t="s">
        <v>43690</v>
      </c>
    </row>
    <row r="3057" spans="1:4" ht="13.5" x14ac:dyDescent="0.25">
      <c r="A3057" s="636">
        <v>97584</v>
      </c>
      <c r="B3057" s="634" t="s">
        <v>27193</v>
      </c>
      <c r="C3057" s="634" t="s">
        <v>5</v>
      </c>
      <c r="D3057" s="635" t="s">
        <v>43691</v>
      </c>
    </row>
    <row r="3058" spans="1:4" ht="13.5" x14ac:dyDescent="0.25">
      <c r="A3058" s="636">
        <v>97585</v>
      </c>
      <c r="B3058" s="634" t="s">
        <v>27194</v>
      </c>
      <c r="C3058" s="634" t="s">
        <v>5</v>
      </c>
      <c r="D3058" s="635" t="s">
        <v>43692</v>
      </c>
    </row>
    <row r="3059" spans="1:4" ht="13.5" x14ac:dyDescent="0.25">
      <c r="A3059" s="636">
        <v>97586</v>
      </c>
      <c r="B3059" s="634" t="s">
        <v>27195</v>
      </c>
      <c r="C3059" s="634" t="s">
        <v>5</v>
      </c>
      <c r="D3059" s="635" t="s">
        <v>43693</v>
      </c>
    </row>
    <row r="3060" spans="1:4" ht="13.5" x14ac:dyDescent="0.25">
      <c r="A3060" s="636">
        <v>97587</v>
      </c>
      <c r="B3060" s="634" t="s">
        <v>27196</v>
      </c>
      <c r="C3060" s="634" t="s">
        <v>5</v>
      </c>
      <c r="D3060" s="635" t="s">
        <v>43694</v>
      </c>
    </row>
    <row r="3061" spans="1:4" ht="13.5" x14ac:dyDescent="0.25">
      <c r="A3061" s="636">
        <v>97589</v>
      </c>
      <c r="B3061" s="634" t="s">
        <v>27197</v>
      </c>
      <c r="C3061" s="634" t="s">
        <v>5</v>
      </c>
      <c r="D3061" s="635" t="s">
        <v>43695</v>
      </c>
    </row>
    <row r="3062" spans="1:4" ht="13.5" x14ac:dyDescent="0.25">
      <c r="A3062" s="636">
        <v>97590</v>
      </c>
      <c r="B3062" s="634" t="s">
        <v>27198</v>
      </c>
      <c r="C3062" s="634" t="s">
        <v>5</v>
      </c>
      <c r="D3062" s="635" t="s">
        <v>43696</v>
      </c>
    </row>
    <row r="3063" spans="1:4" ht="13.5" x14ac:dyDescent="0.25">
      <c r="A3063" s="636">
        <v>97591</v>
      </c>
      <c r="B3063" s="634" t="s">
        <v>27199</v>
      </c>
      <c r="C3063" s="634" t="s">
        <v>5</v>
      </c>
      <c r="D3063" s="635" t="s">
        <v>43697</v>
      </c>
    </row>
    <row r="3064" spans="1:4" ht="13.5" x14ac:dyDescent="0.25">
      <c r="A3064" s="636">
        <v>97593</v>
      </c>
      <c r="B3064" s="634" t="s">
        <v>27200</v>
      </c>
      <c r="C3064" s="634" t="s">
        <v>5</v>
      </c>
      <c r="D3064" s="635" t="s">
        <v>30275</v>
      </c>
    </row>
    <row r="3065" spans="1:4" ht="13.5" x14ac:dyDescent="0.25">
      <c r="A3065" s="636">
        <v>97594</v>
      </c>
      <c r="B3065" s="634" t="s">
        <v>27201</v>
      </c>
      <c r="C3065" s="634" t="s">
        <v>5</v>
      </c>
      <c r="D3065" s="635" t="s">
        <v>43698</v>
      </c>
    </row>
    <row r="3066" spans="1:4" ht="13.5" x14ac:dyDescent="0.25">
      <c r="A3066" s="636">
        <v>97595</v>
      </c>
      <c r="B3066" s="634" t="s">
        <v>27202</v>
      </c>
      <c r="C3066" s="634" t="s">
        <v>5</v>
      </c>
      <c r="D3066" s="635" t="s">
        <v>43699</v>
      </c>
    </row>
    <row r="3067" spans="1:4" ht="13.5" x14ac:dyDescent="0.25">
      <c r="A3067" s="636">
        <v>97596</v>
      </c>
      <c r="B3067" s="634" t="s">
        <v>27203</v>
      </c>
      <c r="C3067" s="634" t="s">
        <v>5</v>
      </c>
      <c r="D3067" s="635" t="s">
        <v>43700</v>
      </c>
    </row>
    <row r="3068" spans="1:4" ht="13.5" x14ac:dyDescent="0.25">
      <c r="A3068" s="636">
        <v>97597</v>
      </c>
      <c r="B3068" s="634" t="s">
        <v>27204</v>
      </c>
      <c r="C3068" s="634" t="s">
        <v>5</v>
      </c>
      <c r="D3068" s="635" t="s">
        <v>43701</v>
      </c>
    </row>
    <row r="3069" spans="1:4" ht="13.5" x14ac:dyDescent="0.25">
      <c r="A3069" s="636">
        <v>97598</v>
      </c>
      <c r="B3069" s="634" t="s">
        <v>27205</v>
      </c>
      <c r="C3069" s="634" t="s">
        <v>5</v>
      </c>
      <c r="D3069" s="635" t="s">
        <v>43702</v>
      </c>
    </row>
    <row r="3070" spans="1:4" ht="13.5" x14ac:dyDescent="0.25">
      <c r="A3070" s="636">
        <v>97599</v>
      </c>
      <c r="B3070" s="634" t="s">
        <v>27206</v>
      </c>
      <c r="C3070" s="634" t="s">
        <v>5</v>
      </c>
      <c r="D3070" s="635" t="s">
        <v>43703</v>
      </c>
    </row>
    <row r="3071" spans="1:4" ht="13.5" x14ac:dyDescent="0.25">
      <c r="A3071" s="636">
        <v>97609</v>
      </c>
      <c r="B3071" s="634" t="s">
        <v>27207</v>
      </c>
      <c r="C3071" s="634" t="s">
        <v>5</v>
      </c>
      <c r="D3071" s="635" t="s">
        <v>26587</v>
      </c>
    </row>
    <row r="3072" spans="1:4" ht="13.5" x14ac:dyDescent="0.25">
      <c r="A3072" s="636">
        <v>97610</v>
      </c>
      <c r="B3072" s="634" t="s">
        <v>27208</v>
      </c>
      <c r="C3072" s="634" t="s">
        <v>5</v>
      </c>
      <c r="D3072" s="635" t="s">
        <v>43704</v>
      </c>
    </row>
    <row r="3073" spans="1:4" ht="13.5" x14ac:dyDescent="0.25">
      <c r="A3073" s="636">
        <v>97611</v>
      </c>
      <c r="B3073" s="634" t="s">
        <v>27209</v>
      </c>
      <c r="C3073" s="634" t="s">
        <v>5</v>
      </c>
      <c r="D3073" s="635" t="s">
        <v>30525</v>
      </c>
    </row>
    <row r="3074" spans="1:4" ht="13.5" x14ac:dyDescent="0.25">
      <c r="A3074" s="636">
        <v>97612</v>
      </c>
      <c r="B3074" s="634" t="s">
        <v>27210</v>
      </c>
      <c r="C3074" s="634" t="s">
        <v>5</v>
      </c>
      <c r="D3074" s="635" t="s">
        <v>43705</v>
      </c>
    </row>
    <row r="3075" spans="1:4" ht="13.5" x14ac:dyDescent="0.25">
      <c r="A3075" s="636">
        <v>97613</v>
      </c>
      <c r="B3075" s="634" t="s">
        <v>27211</v>
      </c>
      <c r="C3075" s="634" t="s">
        <v>5</v>
      </c>
      <c r="D3075" s="635" t="s">
        <v>29188</v>
      </c>
    </row>
    <row r="3076" spans="1:4" ht="13.5" x14ac:dyDescent="0.25">
      <c r="A3076" s="636">
        <v>97614</v>
      </c>
      <c r="B3076" s="634" t="s">
        <v>27212</v>
      </c>
      <c r="C3076" s="634" t="s">
        <v>5</v>
      </c>
      <c r="D3076" s="635" t="s">
        <v>43706</v>
      </c>
    </row>
    <row r="3077" spans="1:4" ht="13.5" x14ac:dyDescent="0.25">
      <c r="A3077" s="636">
        <v>97615</v>
      </c>
      <c r="B3077" s="634" t="s">
        <v>27213</v>
      </c>
      <c r="C3077" s="634" t="s">
        <v>5</v>
      </c>
      <c r="D3077" s="635" t="s">
        <v>43707</v>
      </c>
    </row>
    <row r="3078" spans="1:4" ht="13.5" x14ac:dyDescent="0.25">
      <c r="A3078" s="636">
        <v>97616</v>
      </c>
      <c r="B3078" s="634" t="s">
        <v>27214</v>
      </c>
      <c r="C3078" s="634" t="s">
        <v>5</v>
      </c>
      <c r="D3078" s="635" t="s">
        <v>43708</v>
      </c>
    </row>
    <row r="3079" spans="1:4" ht="13.5" x14ac:dyDescent="0.25">
      <c r="A3079" s="636">
        <v>97617</v>
      </c>
      <c r="B3079" s="634" t="s">
        <v>27215</v>
      </c>
      <c r="C3079" s="634" t="s">
        <v>5</v>
      </c>
      <c r="D3079" s="635" t="s">
        <v>43709</v>
      </c>
    </row>
    <row r="3080" spans="1:4" ht="13.5" x14ac:dyDescent="0.25">
      <c r="A3080" s="636">
        <v>97618</v>
      </c>
      <c r="B3080" s="634" t="s">
        <v>27216</v>
      </c>
      <c r="C3080" s="634" t="s">
        <v>5</v>
      </c>
      <c r="D3080" s="635" t="s">
        <v>43710</v>
      </c>
    </row>
    <row r="3081" spans="1:4" ht="13.5" x14ac:dyDescent="0.25">
      <c r="A3081" s="636">
        <v>100902</v>
      </c>
      <c r="B3081" s="634" t="s">
        <v>27217</v>
      </c>
      <c r="C3081" s="634" t="s">
        <v>5</v>
      </c>
      <c r="D3081" s="635" t="s">
        <v>43711</v>
      </c>
    </row>
    <row r="3082" spans="1:4" ht="13.5" x14ac:dyDescent="0.25">
      <c r="A3082" s="636">
        <v>100903</v>
      </c>
      <c r="B3082" s="634" t="s">
        <v>27218</v>
      </c>
      <c r="C3082" s="634" t="s">
        <v>5</v>
      </c>
      <c r="D3082" s="635" t="s">
        <v>43712</v>
      </c>
    </row>
    <row r="3083" spans="1:4" ht="13.5" x14ac:dyDescent="0.25">
      <c r="A3083" s="636">
        <v>100904</v>
      </c>
      <c r="B3083" s="634" t="s">
        <v>27219</v>
      </c>
      <c r="C3083" s="634" t="s">
        <v>5</v>
      </c>
      <c r="D3083" s="635" t="s">
        <v>43690</v>
      </c>
    </row>
    <row r="3084" spans="1:4" ht="13.5" x14ac:dyDescent="0.25">
      <c r="A3084" s="636">
        <v>100905</v>
      </c>
      <c r="B3084" s="634" t="s">
        <v>27220</v>
      </c>
      <c r="C3084" s="634" t="s">
        <v>5</v>
      </c>
      <c r="D3084" s="635" t="s">
        <v>43713</v>
      </c>
    </row>
    <row r="3085" spans="1:4" ht="13.5" x14ac:dyDescent="0.25">
      <c r="A3085" s="636">
        <v>100906</v>
      </c>
      <c r="B3085" s="634" t="s">
        <v>27221</v>
      </c>
      <c r="C3085" s="634" t="s">
        <v>5</v>
      </c>
      <c r="D3085" s="635" t="s">
        <v>43714</v>
      </c>
    </row>
    <row r="3086" spans="1:4" ht="13.5" x14ac:dyDescent="0.25">
      <c r="A3086" s="636">
        <v>100919</v>
      </c>
      <c r="B3086" s="634" t="s">
        <v>27222</v>
      </c>
      <c r="C3086" s="634" t="s">
        <v>5</v>
      </c>
      <c r="D3086" s="635" t="s">
        <v>43715</v>
      </c>
    </row>
    <row r="3087" spans="1:4" ht="13.5" x14ac:dyDescent="0.25">
      <c r="A3087" s="636">
        <v>100920</v>
      </c>
      <c r="B3087" s="634" t="s">
        <v>27223</v>
      </c>
      <c r="C3087" s="634" t="s">
        <v>5</v>
      </c>
      <c r="D3087" s="635" t="s">
        <v>43716</v>
      </c>
    </row>
    <row r="3088" spans="1:4" ht="13.5" x14ac:dyDescent="0.25">
      <c r="A3088" s="636">
        <v>100921</v>
      </c>
      <c r="B3088" s="634" t="s">
        <v>27224</v>
      </c>
      <c r="C3088" s="634" t="s">
        <v>5</v>
      </c>
      <c r="D3088" s="635" t="s">
        <v>30007</v>
      </c>
    </row>
    <row r="3089" spans="1:4" ht="13.5" x14ac:dyDescent="0.25">
      <c r="A3089" s="636">
        <v>100922</v>
      </c>
      <c r="B3089" s="634" t="s">
        <v>27225</v>
      </c>
      <c r="C3089" s="634" t="s">
        <v>5</v>
      </c>
      <c r="D3089" s="635" t="s">
        <v>43717</v>
      </c>
    </row>
    <row r="3090" spans="1:4" ht="13.5" x14ac:dyDescent="0.25">
      <c r="A3090" s="636">
        <v>100923</v>
      </c>
      <c r="B3090" s="634" t="s">
        <v>27226</v>
      </c>
      <c r="C3090" s="634" t="s">
        <v>5</v>
      </c>
      <c r="D3090" s="635" t="s">
        <v>43718</v>
      </c>
    </row>
    <row r="3091" spans="1:4" ht="13.5" x14ac:dyDescent="0.25">
      <c r="A3091" s="636">
        <v>103782</v>
      </c>
      <c r="B3091" s="634" t="s">
        <v>43719</v>
      </c>
      <c r="C3091" s="634" t="s">
        <v>5</v>
      </c>
      <c r="D3091" s="635" t="s">
        <v>43720</v>
      </c>
    </row>
    <row r="3092" spans="1:4" ht="13.5" x14ac:dyDescent="0.25">
      <c r="A3092" s="636">
        <v>101489</v>
      </c>
      <c r="B3092" s="634" t="s">
        <v>27227</v>
      </c>
      <c r="C3092" s="634" t="s">
        <v>5</v>
      </c>
      <c r="D3092" s="635" t="s">
        <v>43721</v>
      </c>
    </row>
    <row r="3093" spans="1:4" ht="13.5" x14ac:dyDescent="0.25">
      <c r="A3093" s="636">
        <v>101490</v>
      </c>
      <c r="B3093" s="634" t="s">
        <v>27228</v>
      </c>
      <c r="C3093" s="634" t="s">
        <v>5</v>
      </c>
      <c r="D3093" s="635" t="s">
        <v>43722</v>
      </c>
    </row>
    <row r="3094" spans="1:4" ht="13.5" x14ac:dyDescent="0.25">
      <c r="A3094" s="636">
        <v>101491</v>
      </c>
      <c r="B3094" s="634" t="s">
        <v>27229</v>
      </c>
      <c r="C3094" s="634" t="s">
        <v>5</v>
      </c>
      <c r="D3094" s="635" t="s">
        <v>43723</v>
      </c>
    </row>
    <row r="3095" spans="1:4" ht="13.5" x14ac:dyDescent="0.25">
      <c r="A3095" s="636">
        <v>101492</v>
      </c>
      <c r="B3095" s="634" t="s">
        <v>27230</v>
      </c>
      <c r="C3095" s="634" t="s">
        <v>5</v>
      </c>
      <c r="D3095" s="635" t="s">
        <v>43724</v>
      </c>
    </row>
    <row r="3096" spans="1:4" ht="13.5" x14ac:dyDescent="0.25">
      <c r="A3096" s="636">
        <v>101493</v>
      </c>
      <c r="B3096" s="634" t="s">
        <v>27231</v>
      </c>
      <c r="C3096" s="634" t="s">
        <v>5</v>
      </c>
      <c r="D3096" s="635" t="s">
        <v>43725</v>
      </c>
    </row>
    <row r="3097" spans="1:4" ht="13.5" x14ac:dyDescent="0.25">
      <c r="A3097" s="636">
        <v>101494</v>
      </c>
      <c r="B3097" s="634" t="s">
        <v>27232</v>
      </c>
      <c r="C3097" s="634" t="s">
        <v>5</v>
      </c>
      <c r="D3097" s="635" t="s">
        <v>43726</v>
      </c>
    </row>
    <row r="3098" spans="1:4" ht="13.5" x14ac:dyDescent="0.25">
      <c r="A3098" s="636">
        <v>101495</v>
      </c>
      <c r="B3098" s="634" t="s">
        <v>27233</v>
      </c>
      <c r="C3098" s="634" t="s">
        <v>5</v>
      </c>
      <c r="D3098" s="635" t="s">
        <v>43727</v>
      </c>
    </row>
    <row r="3099" spans="1:4" ht="13.5" x14ac:dyDescent="0.25">
      <c r="A3099" s="636">
        <v>101496</v>
      </c>
      <c r="B3099" s="634" t="s">
        <v>27234</v>
      </c>
      <c r="C3099" s="634" t="s">
        <v>5</v>
      </c>
      <c r="D3099" s="635" t="s">
        <v>43728</v>
      </c>
    </row>
    <row r="3100" spans="1:4" ht="13.5" x14ac:dyDescent="0.25">
      <c r="A3100" s="636">
        <v>101497</v>
      </c>
      <c r="B3100" s="634" t="s">
        <v>27235</v>
      </c>
      <c r="C3100" s="634" t="s">
        <v>5</v>
      </c>
      <c r="D3100" s="635" t="s">
        <v>43729</v>
      </c>
    </row>
    <row r="3101" spans="1:4" ht="13.5" x14ac:dyDescent="0.25">
      <c r="A3101" s="636">
        <v>101498</v>
      </c>
      <c r="B3101" s="634" t="s">
        <v>27236</v>
      </c>
      <c r="C3101" s="634" t="s">
        <v>5</v>
      </c>
      <c r="D3101" s="635" t="s">
        <v>43730</v>
      </c>
    </row>
    <row r="3102" spans="1:4" ht="13.5" x14ac:dyDescent="0.25">
      <c r="A3102" s="636">
        <v>101499</v>
      </c>
      <c r="B3102" s="634" t="s">
        <v>27237</v>
      </c>
      <c r="C3102" s="634" t="s">
        <v>5</v>
      </c>
      <c r="D3102" s="635" t="s">
        <v>43731</v>
      </c>
    </row>
    <row r="3103" spans="1:4" ht="13.5" x14ac:dyDescent="0.25">
      <c r="A3103" s="636">
        <v>101500</v>
      </c>
      <c r="B3103" s="634" t="s">
        <v>27238</v>
      </c>
      <c r="C3103" s="634" t="s">
        <v>5</v>
      </c>
      <c r="D3103" s="635" t="s">
        <v>43732</v>
      </c>
    </row>
    <row r="3104" spans="1:4" ht="13.5" x14ac:dyDescent="0.25">
      <c r="A3104" s="636">
        <v>101501</v>
      </c>
      <c r="B3104" s="634" t="s">
        <v>27239</v>
      </c>
      <c r="C3104" s="634" t="s">
        <v>5</v>
      </c>
      <c r="D3104" s="635" t="s">
        <v>43733</v>
      </c>
    </row>
    <row r="3105" spans="1:4" ht="13.5" x14ac:dyDescent="0.25">
      <c r="A3105" s="636">
        <v>101502</v>
      </c>
      <c r="B3105" s="634" t="s">
        <v>27240</v>
      </c>
      <c r="C3105" s="634" t="s">
        <v>5</v>
      </c>
      <c r="D3105" s="635" t="s">
        <v>43734</v>
      </c>
    </row>
    <row r="3106" spans="1:4" ht="13.5" x14ac:dyDescent="0.25">
      <c r="A3106" s="636">
        <v>101503</v>
      </c>
      <c r="B3106" s="634" t="s">
        <v>27241</v>
      </c>
      <c r="C3106" s="634" t="s">
        <v>5</v>
      </c>
      <c r="D3106" s="635" t="s">
        <v>43735</v>
      </c>
    </row>
    <row r="3107" spans="1:4" ht="13.5" x14ac:dyDescent="0.25">
      <c r="A3107" s="636">
        <v>101504</v>
      </c>
      <c r="B3107" s="634" t="s">
        <v>27242</v>
      </c>
      <c r="C3107" s="634" t="s">
        <v>5</v>
      </c>
      <c r="D3107" s="635" t="s">
        <v>43736</v>
      </c>
    </row>
    <row r="3108" spans="1:4" ht="13.5" x14ac:dyDescent="0.25">
      <c r="A3108" s="636">
        <v>101505</v>
      </c>
      <c r="B3108" s="634" t="s">
        <v>27243</v>
      </c>
      <c r="C3108" s="634" t="s">
        <v>5</v>
      </c>
      <c r="D3108" s="635" t="s">
        <v>43737</v>
      </c>
    </row>
    <row r="3109" spans="1:4" ht="13.5" x14ac:dyDescent="0.25">
      <c r="A3109" s="636">
        <v>101506</v>
      </c>
      <c r="B3109" s="634" t="s">
        <v>27244</v>
      </c>
      <c r="C3109" s="634" t="s">
        <v>5</v>
      </c>
      <c r="D3109" s="635" t="s">
        <v>43738</v>
      </c>
    </row>
    <row r="3110" spans="1:4" ht="13.5" x14ac:dyDescent="0.25">
      <c r="A3110" s="636">
        <v>101507</v>
      </c>
      <c r="B3110" s="634" t="s">
        <v>27245</v>
      </c>
      <c r="C3110" s="634" t="s">
        <v>5</v>
      </c>
      <c r="D3110" s="635" t="s">
        <v>43739</v>
      </c>
    </row>
    <row r="3111" spans="1:4" ht="13.5" x14ac:dyDescent="0.25">
      <c r="A3111" s="636">
        <v>101508</v>
      </c>
      <c r="B3111" s="634" t="s">
        <v>27246</v>
      </c>
      <c r="C3111" s="634" t="s">
        <v>5</v>
      </c>
      <c r="D3111" s="635" t="s">
        <v>43740</v>
      </c>
    </row>
    <row r="3112" spans="1:4" ht="13.5" x14ac:dyDescent="0.25">
      <c r="A3112" s="636">
        <v>101509</v>
      </c>
      <c r="B3112" s="634" t="s">
        <v>27247</v>
      </c>
      <c r="C3112" s="634" t="s">
        <v>5</v>
      </c>
      <c r="D3112" s="635" t="s">
        <v>43741</v>
      </c>
    </row>
    <row r="3113" spans="1:4" ht="13.5" x14ac:dyDescent="0.25">
      <c r="A3113" s="636">
        <v>101510</v>
      </c>
      <c r="B3113" s="634" t="s">
        <v>27248</v>
      </c>
      <c r="C3113" s="634" t="s">
        <v>5</v>
      </c>
      <c r="D3113" s="635" t="s">
        <v>43742</v>
      </c>
    </row>
    <row r="3114" spans="1:4" ht="13.5" x14ac:dyDescent="0.25">
      <c r="A3114" s="636">
        <v>101511</v>
      </c>
      <c r="B3114" s="634" t="s">
        <v>27249</v>
      </c>
      <c r="C3114" s="634" t="s">
        <v>5</v>
      </c>
      <c r="D3114" s="635" t="s">
        <v>43743</v>
      </c>
    </row>
    <row r="3115" spans="1:4" ht="13.5" x14ac:dyDescent="0.25">
      <c r="A3115" s="636">
        <v>101512</v>
      </c>
      <c r="B3115" s="634" t="s">
        <v>27250</v>
      </c>
      <c r="C3115" s="634" t="s">
        <v>5</v>
      </c>
      <c r="D3115" s="635" t="s">
        <v>43744</v>
      </c>
    </row>
    <row r="3116" spans="1:4" ht="13.5" x14ac:dyDescent="0.25">
      <c r="A3116" s="636">
        <v>101513</v>
      </c>
      <c r="B3116" s="634" t="s">
        <v>27251</v>
      </c>
      <c r="C3116" s="634" t="s">
        <v>5</v>
      </c>
      <c r="D3116" s="635" t="s">
        <v>43745</v>
      </c>
    </row>
    <row r="3117" spans="1:4" ht="13.5" x14ac:dyDescent="0.25">
      <c r="A3117" s="636">
        <v>101514</v>
      </c>
      <c r="B3117" s="634" t="s">
        <v>27252</v>
      </c>
      <c r="C3117" s="634" t="s">
        <v>5</v>
      </c>
      <c r="D3117" s="635" t="s">
        <v>43746</v>
      </c>
    </row>
    <row r="3118" spans="1:4" ht="13.5" x14ac:dyDescent="0.25">
      <c r="A3118" s="636">
        <v>101515</v>
      </c>
      <c r="B3118" s="634" t="s">
        <v>27253</v>
      </c>
      <c r="C3118" s="634" t="s">
        <v>5</v>
      </c>
      <c r="D3118" s="635" t="s">
        <v>43747</v>
      </c>
    </row>
    <row r="3119" spans="1:4" ht="13.5" x14ac:dyDescent="0.25">
      <c r="A3119" s="636">
        <v>101516</v>
      </c>
      <c r="B3119" s="634" t="s">
        <v>27254</v>
      </c>
      <c r="C3119" s="634" t="s">
        <v>5</v>
      </c>
      <c r="D3119" s="635" t="s">
        <v>43748</v>
      </c>
    </row>
    <row r="3120" spans="1:4" ht="13.5" x14ac:dyDescent="0.25">
      <c r="A3120" s="636">
        <v>101517</v>
      </c>
      <c r="B3120" s="634" t="s">
        <v>27255</v>
      </c>
      <c r="C3120" s="634" t="s">
        <v>5</v>
      </c>
      <c r="D3120" s="635" t="s">
        <v>43749</v>
      </c>
    </row>
    <row r="3121" spans="1:4" ht="13.5" x14ac:dyDescent="0.25">
      <c r="A3121" s="636">
        <v>101518</v>
      </c>
      <c r="B3121" s="634" t="s">
        <v>27256</v>
      </c>
      <c r="C3121" s="634" t="s">
        <v>5</v>
      </c>
      <c r="D3121" s="635" t="s">
        <v>43750</v>
      </c>
    </row>
    <row r="3122" spans="1:4" ht="13.5" x14ac:dyDescent="0.25">
      <c r="A3122" s="636">
        <v>101519</v>
      </c>
      <c r="B3122" s="634" t="s">
        <v>27257</v>
      </c>
      <c r="C3122" s="634" t="s">
        <v>5</v>
      </c>
      <c r="D3122" s="635" t="s">
        <v>43751</v>
      </c>
    </row>
    <row r="3123" spans="1:4" ht="13.5" x14ac:dyDescent="0.25">
      <c r="A3123" s="636">
        <v>101520</v>
      </c>
      <c r="B3123" s="634" t="s">
        <v>27258</v>
      </c>
      <c r="C3123" s="634" t="s">
        <v>5</v>
      </c>
      <c r="D3123" s="635" t="s">
        <v>43752</v>
      </c>
    </row>
    <row r="3124" spans="1:4" ht="13.5" x14ac:dyDescent="0.25">
      <c r="A3124" s="636">
        <v>101521</v>
      </c>
      <c r="B3124" s="634" t="s">
        <v>27259</v>
      </c>
      <c r="C3124" s="634" t="s">
        <v>5</v>
      </c>
      <c r="D3124" s="635" t="s">
        <v>43753</v>
      </c>
    </row>
    <row r="3125" spans="1:4" ht="13.5" x14ac:dyDescent="0.25">
      <c r="A3125" s="636">
        <v>101522</v>
      </c>
      <c r="B3125" s="634" t="s">
        <v>27260</v>
      </c>
      <c r="C3125" s="634" t="s">
        <v>5</v>
      </c>
      <c r="D3125" s="635" t="s">
        <v>43754</v>
      </c>
    </row>
    <row r="3126" spans="1:4" ht="13.5" x14ac:dyDescent="0.25">
      <c r="A3126" s="636">
        <v>101523</v>
      </c>
      <c r="B3126" s="634" t="s">
        <v>27261</v>
      </c>
      <c r="C3126" s="634" t="s">
        <v>5</v>
      </c>
      <c r="D3126" s="635" t="s">
        <v>43755</v>
      </c>
    </row>
    <row r="3127" spans="1:4" ht="13.5" x14ac:dyDescent="0.25">
      <c r="A3127" s="636">
        <v>101524</v>
      </c>
      <c r="B3127" s="634" t="s">
        <v>27262</v>
      </c>
      <c r="C3127" s="634" t="s">
        <v>5</v>
      </c>
      <c r="D3127" s="635" t="s">
        <v>43756</v>
      </c>
    </row>
    <row r="3128" spans="1:4" ht="13.5" x14ac:dyDescent="0.25">
      <c r="A3128" s="636">
        <v>101525</v>
      </c>
      <c r="B3128" s="634" t="s">
        <v>27263</v>
      </c>
      <c r="C3128" s="634" t="s">
        <v>5</v>
      </c>
      <c r="D3128" s="635" t="s">
        <v>43757</v>
      </c>
    </row>
    <row r="3129" spans="1:4" ht="13.5" x14ac:dyDescent="0.25">
      <c r="A3129" s="636">
        <v>101526</v>
      </c>
      <c r="B3129" s="634" t="s">
        <v>27264</v>
      </c>
      <c r="C3129" s="634" t="s">
        <v>5</v>
      </c>
      <c r="D3129" s="635" t="s">
        <v>43758</v>
      </c>
    </row>
    <row r="3130" spans="1:4" ht="13.5" x14ac:dyDescent="0.25">
      <c r="A3130" s="636">
        <v>101527</v>
      </c>
      <c r="B3130" s="634" t="s">
        <v>27265</v>
      </c>
      <c r="C3130" s="634" t="s">
        <v>5</v>
      </c>
      <c r="D3130" s="635" t="s">
        <v>43759</v>
      </c>
    </row>
    <row r="3131" spans="1:4" ht="13.5" x14ac:dyDescent="0.25">
      <c r="A3131" s="636">
        <v>101528</v>
      </c>
      <c r="B3131" s="634" t="s">
        <v>27266</v>
      </c>
      <c r="C3131" s="634" t="s">
        <v>5</v>
      </c>
      <c r="D3131" s="635" t="s">
        <v>43760</v>
      </c>
    </row>
    <row r="3132" spans="1:4" ht="13.5" x14ac:dyDescent="0.25">
      <c r="A3132" s="636">
        <v>101529</v>
      </c>
      <c r="B3132" s="634" t="s">
        <v>27267</v>
      </c>
      <c r="C3132" s="634" t="s">
        <v>5</v>
      </c>
      <c r="D3132" s="635" t="s">
        <v>43761</v>
      </c>
    </row>
    <row r="3133" spans="1:4" ht="13.5" x14ac:dyDescent="0.25">
      <c r="A3133" s="636">
        <v>101530</v>
      </c>
      <c r="B3133" s="634" t="s">
        <v>27268</v>
      </c>
      <c r="C3133" s="634" t="s">
        <v>5</v>
      </c>
      <c r="D3133" s="635" t="s">
        <v>43762</v>
      </c>
    </row>
    <row r="3134" spans="1:4" ht="13.5" x14ac:dyDescent="0.25">
      <c r="A3134" s="636">
        <v>101531</v>
      </c>
      <c r="B3134" s="634" t="s">
        <v>27269</v>
      </c>
      <c r="C3134" s="634" t="s">
        <v>5</v>
      </c>
      <c r="D3134" s="635" t="s">
        <v>43763</v>
      </c>
    </row>
    <row r="3135" spans="1:4" ht="13.5" x14ac:dyDescent="0.25">
      <c r="A3135" s="636">
        <v>101532</v>
      </c>
      <c r="B3135" s="634" t="s">
        <v>27270</v>
      </c>
      <c r="C3135" s="634" t="s">
        <v>5</v>
      </c>
      <c r="D3135" s="635" t="s">
        <v>43764</v>
      </c>
    </row>
    <row r="3136" spans="1:4" ht="13.5" x14ac:dyDescent="0.25">
      <c r="A3136" s="636">
        <v>101533</v>
      </c>
      <c r="B3136" s="634" t="s">
        <v>27271</v>
      </c>
      <c r="C3136" s="634" t="s">
        <v>5</v>
      </c>
      <c r="D3136" s="635" t="s">
        <v>43765</v>
      </c>
    </row>
    <row r="3137" spans="1:4" ht="13.5" x14ac:dyDescent="0.25">
      <c r="A3137" s="636">
        <v>101534</v>
      </c>
      <c r="B3137" s="634" t="s">
        <v>27272</v>
      </c>
      <c r="C3137" s="634" t="s">
        <v>5</v>
      </c>
      <c r="D3137" s="635" t="s">
        <v>43766</v>
      </c>
    </row>
    <row r="3138" spans="1:4" ht="13.5" x14ac:dyDescent="0.25">
      <c r="A3138" s="636">
        <v>101535</v>
      </c>
      <c r="B3138" s="634" t="s">
        <v>27273</v>
      </c>
      <c r="C3138" s="634" t="s">
        <v>5</v>
      </c>
      <c r="D3138" s="635" t="s">
        <v>43767</v>
      </c>
    </row>
    <row r="3139" spans="1:4" ht="13.5" x14ac:dyDescent="0.25">
      <c r="A3139" s="636">
        <v>101536</v>
      </c>
      <c r="B3139" s="634" t="s">
        <v>27274</v>
      </c>
      <c r="C3139" s="634" t="s">
        <v>5</v>
      </c>
      <c r="D3139" s="635" t="s">
        <v>43768</v>
      </c>
    </row>
    <row r="3140" spans="1:4" ht="13.5" x14ac:dyDescent="0.25">
      <c r="A3140" s="636">
        <v>101537</v>
      </c>
      <c r="B3140" s="634" t="s">
        <v>27275</v>
      </c>
      <c r="C3140" s="634" t="s">
        <v>5</v>
      </c>
      <c r="D3140" s="635" t="s">
        <v>43769</v>
      </c>
    </row>
    <row r="3141" spans="1:4" ht="13.5" x14ac:dyDescent="0.25">
      <c r="A3141" s="636">
        <v>101538</v>
      </c>
      <c r="B3141" s="634" t="s">
        <v>27276</v>
      </c>
      <c r="C3141" s="634" t="s">
        <v>5</v>
      </c>
      <c r="D3141" s="635" t="s">
        <v>30396</v>
      </c>
    </row>
    <row r="3142" spans="1:4" ht="13.5" x14ac:dyDescent="0.25">
      <c r="A3142" s="636">
        <v>101539</v>
      </c>
      <c r="B3142" s="634" t="s">
        <v>27277</v>
      </c>
      <c r="C3142" s="634" t="s">
        <v>5</v>
      </c>
      <c r="D3142" s="635" t="s">
        <v>30778</v>
      </c>
    </row>
    <row r="3143" spans="1:4" ht="13.5" x14ac:dyDescent="0.25">
      <c r="A3143" s="636">
        <v>101540</v>
      </c>
      <c r="B3143" s="634" t="s">
        <v>27278</v>
      </c>
      <c r="C3143" s="634" t="s">
        <v>5</v>
      </c>
      <c r="D3143" s="635" t="s">
        <v>30777</v>
      </c>
    </row>
    <row r="3144" spans="1:4" ht="13.5" x14ac:dyDescent="0.25">
      <c r="A3144" s="636">
        <v>101541</v>
      </c>
      <c r="B3144" s="634" t="s">
        <v>27279</v>
      </c>
      <c r="C3144" s="634" t="s">
        <v>5</v>
      </c>
      <c r="D3144" s="635" t="s">
        <v>43770</v>
      </c>
    </row>
    <row r="3145" spans="1:4" ht="13.5" x14ac:dyDescent="0.25">
      <c r="A3145" s="636">
        <v>101542</v>
      </c>
      <c r="B3145" s="634" t="s">
        <v>27280</v>
      </c>
      <c r="C3145" s="634" t="s">
        <v>5</v>
      </c>
      <c r="D3145" s="635" t="s">
        <v>43771</v>
      </c>
    </row>
    <row r="3146" spans="1:4" ht="13.5" x14ac:dyDescent="0.25">
      <c r="A3146" s="636">
        <v>101543</v>
      </c>
      <c r="B3146" s="634" t="s">
        <v>27281</v>
      </c>
      <c r="C3146" s="634" t="s">
        <v>5</v>
      </c>
      <c r="D3146" s="635" t="s">
        <v>43772</v>
      </c>
    </row>
    <row r="3147" spans="1:4" ht="13.5" x14ac:dyDescent="0.25">
      <c r="A3147" s="636">
        <v>101544</v>
      </c>
      <c r="B3147" s="634" t="s">
        <v>27282</v>
      </c>
      <c r="C3147" s="634" t="s">
        <v>5</v>
      </c>
      <c r="D3147" s="635" t="s">
        <v>43773</v>
      </c>
    </row>
    <row r="3148" spans="1:4" ht="13.5" x14ac:dyDescent="0.25">
      <c r="A3148" s="636">
        <v>101545</v>
      </c>
      <c r="B3148" s="634" t="s">
        <v>27283</v>
      </c>
      <c r="C3148" s="634" t="s">
        <v>5</v>
      </c>
      <c r="D3148" s="635" t="s">
        <v>43774</v>
      </c>
    </row>
    <row r="3149" spans="1:4" ht="13.5" x14ac:dyDescent="0.25">
      <c r="A3149" s="636">
        <v>101546</v>
      </c>
      <c r="B3149" s="634" t="s">
        <v>27284</v>
      </c>
      <c r="C3149" s="634" t="s">
        <v>5</v>
      </c>
      <c r="D3149" s="635" t="s">
        <v>43775</v>
      </c>
    </row>
    <row r="3150" spans="1:4" ht="13.5" x14ac:dyDescent="0.25">
      <c r="A3150" s="636">
        <v>101547</v>
      </c>
      <c r="B3150" s="634" t="s">
        <v>27285</v>
      </c>
      <c r="C3150" s="634" t="s">
        <v>5</v>
      </c>
      <c r="D3150" s="635" t="s">
        <v>43776</v>
      </c>
    </row>
    <row r="3151" spans="1:4" ht="13.5" x14ac:dyDescent="0.25">
      <c r="A3151" s="636">
        <v>101548</v>
      </c>
      <c r="B3151" s="634" t="s">
        <v>27286</v>
      </c>
      <c r="C3151" s="634" t="s">
        <v>5</v>
      </c>
      <c r="D3151" s="635" t="s">
        <v>26752</v>
      </c>
    </row>
    <row r="3152" spans="1:4" ht="13.5" x14ac:dyDescent="0.25">
      <c r="A3152" s="636">
        <v>101549</v>
      </c>
      <c r="B3152" s="634" t="s">
        <v>27287</v>
      </c>
      <c r="C3152" s="634" t="s">
        <v>5</v>
      </c>
      <c r="D3152" s="635" t="s">
        <v>43777</v>
      </c>
    </row>
    <row r="3153" spans="1:4" ht="13.5" x14ac:dyDescent="0.25">
      <c r="A3153" s="636">
        <v>101553</v>
      </c>
      <c r="B3153" s="634" t="s">
        <v>27288</v>
      </c>
      <c r="C3153" s="634" t="s">
        <v>5</v>
      </c>
      <c r="D3153" s="635" t="s">
        <v>43778</v>
      </c>
    </row>
    <row r="3154" spans="1:4" ht="13.5" x14ac:dyDescent="0.25">
      <c r="A3154" s="636">
        <v>101554</v>
      </c>
      <c r="B3154" s="634" t="s">
        <v>27289</v>
      </c>
      <c r="C3154" s="634" t="s">
        <v>5</v>
      </c>
      <c r="D3154" s="635" t="s">
        <v>30048</v>
      </c>
    </row>
    <row r="3155" spans="1:4" ht="13.5" x14ac:dyDescent="0.25">
      <c r="A3155" s="636">
        <v>101555</v>
      </c>
      <c r="B3155" s="634" t="s">
        <v>27290</v>
      </c>
      <c r="C3155" s="634" t="s">
        <v>5</v>
      </c>
      <c r="D3155" s="635" t="s">
        <v>43779</v>
      </c>
    </row>
    <row r="3156" spans="1:4" ht="13.5" x14ac:dyDescent="0.25">
      <c r="A3156" s="636">
        <v>101556</v>
      </c>
      <c r="B3156" s="634" t="s">
        <v>27291</v>
      </c>
      <c r="C3156" s="634" t="s">
        <v>5</v>
      </c>
      <c r="D3156" s="635" t="s">
        <v>26771</v>
      </c>
    </row>
    <row r="3157" spans="1:4" ht="13.5" x14ac:dyDescent="0.25">
      <c r="A3157" s="636">
        <v>101560</v>
      </c>
      <c r="B3157" s="634" t="s">
        <v>27292</v>
      </c>
      <c r="C3157" s="634" t="s">
        <v>4</v>
      </c>
      <c r="D3157" s="635" t="s">
        <v>30468</v>
      </c>
    </row>
    <row r="3158" spans="1:4" ht="13.5" x14ac:dyDescent="0.25">
      <c r="A3158" s="636">
        <v>101561</v>
      </c>
      <c r="B3158" s="634" t="s">
        <v>27293</v>
      </c>
      <c r="C3158" s="634" t="s">
        <v>4</v>
      </c>
      <c r="D3158" s="635" t="s">
        <v>26625</v>
      </c>
    </row>
    <row r="3159" spans="1:4" ht="13.5" x14ac:dyDescent="0.25">
      <c r="A3159" s="636">
        <v>101562</v>
      </c>
      <c r="B3159" s="634" t="s">
        <v>27294</v>
      </c>
      <c r="C3159" s="634" t="s">
        <v>4</v>
      </c>
      <c r="D3159" s="635" t="s">
        <v>43780</v>
      </c>
    </row>
    <row r="3160" spans="1:4" ht="13.5" x14ac:dyDescent="0.25">
      <c r="A3160" s="636">
        <v>101563</v>
      </c>
      <c r="B3160" s="634" t="s">
        <v>27295</v>
      </c>
      <c r="C3160" s="634" t="s">
        <v>4</v>
      </c>
      <c r="D3160" s="635" t="s">
        <v>27338</v>
      </c>
    </row>
    <row r="3161" spans="1:4" ht="13.5" x14ac:dyDescent="0.25">
      <c r="A3161" s="636">
        <v>101564</v>
      </c>
      <c r="B3161" s="634" t="s">
        <v>27296</v>
      </c>
      <c r="C3161" s="634" t="s">
        <v>4</v>
      </c>
      <c r="D3161" s="635" t="s">
        <v>43781</v>
      </c>
    </row>
    <row r="3162" spans="1:4" ht="13.5" x14ac:dyDescent="0.25">
      <c r="A3162" s="636">
        <v>101565</v>
      </c>
      <c r="B3162" s="634" t="s">
        <v>27297</v>
      </c>
      <c r="C3162" s="634" t="s">
        <v>4</v>
      </c>
      <c r="D3162" s="635" t="s">
        <v>43596</v>
      </c>
    </row>
    <row r="3163" spans="1:4" ht="13.5" x14ac:dyDescent="0.25">
      <c r="A3163" s="636">
        <v>101567</v>
      </c>
      <c r="B3163" s="634" t="s">
        <v>27298</v>
      </c>
      <c r="C3163" s="634" t="s">
        <v>4</v>
      </c>
      <c r="D3163" s="635" t="s">
        <v>43782</v>
      </c>
    </row>
    <row r="3164" spans="1:4" ht="13.5" x14ac:dyDescent="0.25">
      <c r="A3164" s="636">
        <v>101568</v>
      </c>
      <c r="B3164" s="634" t="s">
        <v>27299</v>
      </c>
      <c r="C3164" s="634" t="s">
        <v>4</v>
      </c>
      <c r="D3164" s="635" t="s">
        <v>43783</v>
      </c>
    </row>
    <row r="3165" spans="1:4" ht="13.5" x14ac:dyDescent="0.25">
      <c r="A3165" s="636">
        <v>101626</v>
      </c>
      <c r="B3165" s="634" t="s">
        <v>29057</v>
      </c>
      <c r="C3165" s="634" t="s">
        <v>5</v>
      </c>
      <c r="D3165" s="635" t="s">
        <v>43784</v>
      </c>
    </row>
    <row r="3166" spans="1:4" ht="13.5" x14ac:dyDescent="0.25">
      <c r="A3166" s="636">
        <v>101627</v>
      </c>
      <c r="B3166" s="634" t="s">
        <v>29058</v>
      </c>
      <c r="C3166" s="634" t="s">
        <v>5</v>
      </c>
      <c r="D3166" s="635" t="s">
        <v>43785</v>
      </c>
    </row>
    <row r="3167" spans="1:4" ht="13.5" x14ac:dyDescent="0.25">
      <c r="A3167" s="636">
        <v>101628</v>
      </c>
      <c r="B3167" s="634" t="s">
        <v>29059</v>
      </c>
      <c r="C3167" s="634" t="s">
        <v>5</v>
      </c>
      <c r="D3167" s="635" t="s">
        <v>43786</v>
      </c>
    </row>
    <row r="3168" spans="1:4" ht="13.5" x14ac:dyDescent="0.25">
      <c r="A3168" s="636">
        <v>101629</v>
      </c>
      <c r="B3168" s="634" t="s">
        <v>29060</v>
      </c>
      <c r="C3168" s="634" t="s">
        <v>5</v>
      </c>
      <c r="D3168" s="635" t="s">
        <v>42336</v>
      </c>
    </row>
    <row r="3169" spans="1:4" ht="13.5" x14ac:dyDescent="0.25">
      <c r="A3169" s="636">
        <v>101630</v>
      </c>
      <c r="B3169" s="634" t="s">
        <v>29061</v>
      </c>
      <c r="C3169" s="634" t="s">
        <v>5</v>
      </c>
      <c r="D3169" s="635" t="s">
        <v>42622</v>
      </c>
    </row>
    <row r="3170" spans="1:4" ht="13.5" x14ac:dyDescent="0.25">
      <c r="A3170" s="636">
        <v>101631</v>
      </c>
      <c r="B3170" s="634" t="s">
        <v>29062</v>
      </c>
      <c r="C3170" s="634" t="s">
        <v>5</v>
      </c>
      <c r="D3170" s="635" t="s">
        <v>30612</v>
      </c>
    </row>
    <row r="3171" spans="1:4" ht="13.5" x14ac:dyDescent="0.25">
      <c r="A3171" s="636">
        <v>101632</v>
      </c>
      <c r="B3171" s="634" t="s">
        <v>29063</v>
      </c>
      <c r="C3171" s="634" t="s">
        <v>5</v>
      </c>
      <c r="D3171" s="635" t="s">
        <v>43787</v>
      </c>
    </row>
    <row r="3172" spans="1:4" ht="13.5" x14ac:dyDescent="0.25">
      <c r="A3172" s="636">
        <v>101633</v>
      </c>
      <c r="B3172" s="634" t="s">
        <v>29064</v>
      </c>
      <c r="C3172" s="634" t="s">
        <v>5</v>
      </c>
      <c r="D3172" s="635" t="s">
        <v>43788</v>
      </c>
    </row>
    <row r="3173" spans="1:4" ht="13.5" x14ac:dyDescent="0.25">
      <c r="A3173" s="636">
        <v>101636</v>
      </c>
      <c r="B3173" s="634" t="s">
        <v>29065</v>
      </c>
      <c r="C3173" s="634" t="s">
        <v>5</v>
      </c>
      <c r="D3173" s="635" t="s">
        <v>43789</v>
      </c>
    </row>
    <row r="3174" spans="1:4" ht="13.5" x14ac:dyDescent="0.25">
      <c r="A3174" s="636">
        <v>101637</v>
      </c>
      <c r="B3174" s="634" t="s">
        <v>29066</v>
      </c>
      <c r="C3174" s="634" t="s">
        <v>5</v>
      </c>
      <c r="D3174" s="635" t="s">
        <v>43790</v>
      </c>
    </row>
    <row r="3175" spans="1:4" ht="13.5" x14ac:dyDescent="0.25">
      <c r="A3175" s="636">
        <v>101640</v>
      </c>
      <c r="B3175" s="634" t="s">
        <v>29067</v>
      </c>
      <c r="C3175" s="634" t="s">
        <v>5</v>
      </c>
      <c r="D3175" s="635" t="s">
        <v>43791</v>
      </c>
    </row>
    <row r="3176" spans="1:4" ht="13.5" x14ac:dyDescent="0.25">
      <c r="A3176" s="636">
        <v>101641</v>
      </c>
      <c r="B3176" s="634" t="s">
        <v>29068</v>
      </c>
      <c r="C3176" s="634" t="s">
        <v>5</v>
      </c>
      <c r="D3176" s="635" t="s">
        <v>43792</v>
      </c>
    </row>
    <row r="3177" spans="1:4" ht="13.5" x14ac:dyDescent="0.25">
      <c r="A3177" s="636">
        <v>101642</v>
      </c>
      <c r="B3177" s="634" t="s">
        <v>29069</v>
      </c>
      <c r="C3177" s="634" t="s">
        <v>5</v>
      </c>
      <c r="D3177" s="635" t="s">
        <v>43793</v>
      </c>
    </row>
    <row r="3178" spans="1:4" ht="13.5" x14ac:dyDescent="0.25">
      <c r="A3178" s="636">
        <v>101643</v>
      </c>
      <c r="B3178" s="634" t="s">
        <v>29070</v>
      </c>
      <c r="C3178" s="634" t="s">
        <v>5</v>
      </c>
      <c r="D3178" s="635" t="s">
        <v>43794</v>
      </c>
    </row>
    <row r="3179" spans="1:4" ht="13.5" x14ac:dyDescent="0.25">
      <c r="A3179" s="636">
        <v>101644</v>
      </c>
      <c r="B3179" s="634" t="s">
        <v>29071</v>
      </c>
      <c r="C3179" s="634" t="s">
        <v>5</v>
      </c>
      <c r="D3179" s="635" t="s">
        <v>43795</v>
      </c>
    </row>
    <row r="3180" spans="1:4" ht="13.5" x14ac:dyDescent="0.25">
      <c r="A3180" s="636">
        <v>101645</v>
      </c>
      <c r="B3180" s="634" t="s">
        <v>29072</v>
      </c>
      <c r="C3180" s="634" t="s">
        <v>5</v>
      </c>
      <c r="D3180" s="635" t="s">
        <v>43796</v>
      </c>
    </row>
    <row r="3181" spans="1:4" ht="13.5" x14ac:dyDescent="0.25">
      <c r="A3181" s="636">
        <v>101646</v>
      </c>
      <c r="B3181" s="634" t="s">
        <v>29073</v>
      </c>
      <c r="C3181" s="634" t="s">
        <v>5</v>
      </c>
      <c r="D3181" s="635" t="s">
        <v>30497</v>
      </c>
    </row>
    <row r="3182" spans="1:4" ht="13.5" x14ac:dyDescent="0.25">
      <c r="A3182" s="636">
        <v>101647</v>
      </c>
      <c r="B3182" s="634" t="s">
        <v>29074</v>
      </c>
      <c r="C3182" s="634" t="s">
        <v>5</v>
      </c>
      <c r="D3182" s="635" t="s">
        <v>29657</v>
      </c>
    </row>
    <row r="3183" spans="1:4" ht="13.5" x14ac:dyDescent="0.25">
      <c r="A3183" s="636">
        <v>101648</v>
      </c>
      <c r="B3183" s="634" t="s">
        <v>29075</v>
      </c>
      <c r="C3183" s="634" t="s">
        <v>5</v>
      </c>
      <c r="D3183" s="635" t="s">
        <v>43797</v>
      </c>
    </row>
    <row r="3184" spans="1:4" ht="13.5" x14ac:dyDescent="0.25">
      <c r="A3184" s="636">
        <v>101649</v>
      </c>
      <c r="B3184" s="634" t="s">
        <v>29076</v>
      </c>
      <c r="C3184" s="634" t="s">
        <v>5</v>
      </c>
      <c r="D3184" s="635" t="s">
        <v>43798</v>
      </c>
    </row>
    <row r="3185" spans="1:4" ht="13.5" x14ac:dyDescent="0.25">
      <c r="A3185" s="636">
        <v>101650</v>
      </c>
      <c r="B3185" s="634" t="s">
        <v>29077</v>
      </c>
      <c r="C3185" s="634" t="s">
        <v>5</v>
      </c>
      <c r="D3185" s="635" t="s">
        <v>43799</v>
      </c>
    </row>
    <row r="3186" spans="1:4" ht="13.5" x14ac:dyDescent="0.25">
      <c r="A3186" s="636">
        <v>101651</v>
      </c>
      <c r="B3186" s="634" t="s">
        <v>29078</v>
      </c>
      <c r="C3186" s="634" t="s">
        <v>5</v>
      </c>
      <c r="D3186" s="635" t="s">
        <v>43800</v>
      </c>
    </row>
    <row r="3187" spans="1:4" ht="13.5" x14ac:dyDescent="0.25">
      <c r="A3187" s="636">
        <v>101652</v>
      </c>
      <c r="B3187" s="634" t="s">
        <v>29079</v>
      </c>
      <c r="C3187" s="634" t="s">
        <v>5</v>
      </c>
      <c r="D3187" s="635" t="s">
        <v>43801</v>
      </c>
    </row>
    <row r="3188" spans="1:4" ht="13.5" x14ac:dyDescent="0.25">
      <c r="A3188" s="636">
        <v>101653</v>
      </c>
      <c r="B3188" s="634" t="s">
        <v>29080</v>
      </c>
      <c r="C3188" s="634" t="s">
        <v>5</v>
      </c>
      <c r="D3188" s="635" t="s">
        <v>43802</v>
      </c>
    </row>
    <row r="3189" spans="1:4" ht="13.5" x14ac:dyDescent="0.25">
      <c r="A3189" s="636">
        <v>101654</v>
      </c>
      <c r="B3189" s="634" t="s">
        <v>29081</v>
      </c>
      <c r="C3189" s="634" t="s">
        <v>5</v>
      </c>
      <c r="D3189" s="635" t="s">
        <v>43803</v>
      </c>
    </row>
    <row r="3190" spans="1:4" ht="13.5" x14ac:dyDescent="0.25">
      <c r="A3190" s="636">
        <v>101655</v>
      </c>
      <c r="B3190" s="634" t="s">
        <v>29082</v>
      </c>
      <c r="C3190" s="634" t="s">
        <v>5</v>
      </c>
      <c r="D3190" s="635" t="s">
        <v>43804</v>
      </c>
    </row>
    <row r="3191" spans="1:4" ht="13.5" x14ac:dyDescent="0.25">
      <c r="A3191" s="636">
        <v>101656</v>
      </c>
      <c r="B3191" s="634" t="s">
        <v>29083</v>
      </c>
      <c r="C3191" s="634" t="s">
        <v>5</v>
      </c>
      <c r="D3191" s="635" t="s">
        <v>43805</v>
      </c>
    </row>
    <row r="3192" spans="1:4" ht="13.5" x14ac:dyDescent="0.25">
      <c r="A3192" s="636">
        <v>101657</v>
      </c>
      <c r="B3192" s="634" t="s">
        <v>29084</v>
      </c>
      <c r="C3192" s="634" t="s">
        <v>5</v>
      </c>
      <c r="D3192" s="635" t="s">
        <v>43806</v>
      </c>
    </row>
    <row r="3193" spans="1:4" ht="13.5" x14ac:dyDescent="0.25">
      <c r="A3193" s="636">
        <v>101658</v>
      </c>
      <c r="B3193" s="634" t="s">
        <v>29085</v>
      </c>
      <c r="C3193" s="634" t="s">
        <v>5</v>
      </c>
      <c r="D3193" s="635" t="s">
        <v>43807</v>
      </c>
    </row>
    <row r="3194" spans="1:4" ht="13.5" x14ac:dyDescent="0.25">
      <c r="A3194" s="636">
        <v>101659</v>
      </c>
      <c r="B3194" s="634" t="s">
        <v>29086</v>
      </c>
      <c r="C3194" s="634" t="s">
        <v>5</v>
      </c>
      <c r="D3194" s="635" t="s">
        <v>43808</v>
      </c>
    </row>
    <row r="3195" spans="1:4" ht="13.5" x14ac:dyDescent="0.25">
      <c r="A3195" s="636">
        <v>101660</v>
      </c>
      <c r="B3195" s="634" t="s">
        <v>29087</v>
      </c>
      <c r="C3195" s="634" t="s">
        <v>5</v>
      </c>
      <c r="D3195" s="635" t="s">
        <v>43809</v>
      </c>
    </row>
    <row r="3196" spans="1:4" ht="13.5" x14ac:dyDescent="0.25">
      <c r="A3196" s="636">
        <v>101661</v>
      </c>
      <c r="B3196" s="634" t="s">
        <v>29088</v>
      </c>
      <c r="C3196" s="634" t="s">
        <v>5</v>
      </c>
      <c r="D3196" s="635" t="s">
        <v>43810</v>
      </c>
    </row>
    <row r="3197" spans="1:4" ht="13.5" x14ac:dyDescent="0.25">
      <c r="A3197" s="636">
        <v>101662</v>
      </c>
      <c r="B3197" s="634" t="s">
        <v>29089</v>
      </c>
      <c r="C3197" s="634" t="s">
        <v>5</v>
      </c>
      <c r="D3197" s="635" t="s">
        <v>43811</v>
      </c>
    </row>
    <row r="3198" spans="1:4" ht="13.5" x14ac:dyDescent="0.25">
      <c r="A3198" s="636">
        <v>101663</v>
      </c>
      <c r="B3198" s="634" t="s">
        <v>29090</v>
      </c>
      <c r="C3198" s="634" t="s">
        <v>5</v>
      </c>
      <c r="D3198" s="635" t="s">
        <v>29885</v>
      </c>
    </row>
    <row r="3199" spans="1:4" ht="13.5" x14ac:dyDescent="0.25">
      <c r="A3199" s="636">
        <v>101664</v>
      </c>
      <c r="B3199" s="634" t="s">
        <v>29091</v>
      </c>
      <c r="C3199" s="634" t="s">
        <v>5</v>
      </c>
      <c r="D3199" s="635" t="s">
        <v>43812</v>
      </c>
    </row>
    <row r="3200" spans="1:4" ht="13.5" x14ac:dyDescent="0.25">
      <c r="A3200" s="636">
        <v>101665</v>
      </c>
      <c r="B3200" s="634" t="s">
        <v>29092</v>
      </c>
      <c r="C3200" s="634" t="s">
        <v>5</v>
      </c>
      <c r="D3200" s="635" t="s">
        <v>28473</v>
      </c>
    </row>
    <row r="3201" spans="1:4" ht="13.5" x14ac:dyDescent="0.25">
      <c r="A3201" s="636">
        <v>101666</v>
      </c>
      <c r="B3201" s="634" t="s">
        <v>29093</v>
      </c>
      <c r="C3201" s="634" t="s">
        <v>5</v>
      </c>
      <c r="D3201" s="635" t="s">
        <v>43813</v>
      </c>
    </row>
    <row r="3202" spans="1:4" ht="13.5" x14ac:dyDescent="0.25">
      <c r="A3202" s="636">
        <v>102085</v>
      </c>
      <c r="B3202" s="634" t="s">
        <v>29094</v>
      </c>
      <c r="C3202" s="634" t="s">
        <v>5</v>
      </c>
      <c r="D3202" s="635" t="s">
        <v>43814</v>
      </c>
    </row>
    <row r="3203" spans="1:4" ht="13.5" x14ac:dyDescent="0.25">
      <c r="A3203" s="636">
        <v>100578</v>
      </c>
      <c r="B3203" s="634" t="s">
        <v>26775</v>
      </c>
      <c r="C3203" s="634" t="s">
        <v>5</v>
      </c>
      <c r="D3203" s="635" t="s">
        <v>43815</v>
      </c>
    </row>
    <row r="3204" spans="1:4" ht="13.5" x14ac:dyDescent="0.25">
      <c r="A3204" s="636">
        <v>100579</v>
      </c>
      <c r="B3204" s="634" t="s">
        <v>26776</v>
      </c>
      <c r="C3204" s="634" t="s">
        <v>5</v>
      </c>
      <c r="D3204" s="635" t="s">
        <v>43816</v>
      </c>
    </row>
    <row r="3205" spans="1:4" ht="13.5" x14ac:dyDescent="0.25">
      <c r="A3205" s="636">
        <v>100580</v>
      </c>
      <c r="B3205" s="634" t="s">
        <v>26777</v>
      </c>
      <c r="C3205" s="634" t="s">
        <v>5</v>
      </c>
      <c r="D3205" s="635" t="s">
        <v>43817</v>
      </c>
    </row>
    <row r="3206" spans="1:4" ht="13.5" x14ac:dyDescent="0.25">
      <c r="A3206" s="636">
        <v>100581</v>
      </c>
      <c r="B3206" s="634" t="s">
        <v>26778</v>
      </c>
      <c r="C3206" s="634" t="s">
        <v>5</v>
      </c>
      <c r="D3206" s="635" t="s">
        <v>43818</v>
      </c>
    </row>
    <row r="3207" spans="1:4" ht="13.5" x14ac:dyDescent="0.25">
      <c r="A3207" s="636">
        <v>100582</v>
      </c>
      <c r="B3207" s="634" t="s">
        <v>26779</v>
      </c>
      <c r="C3207" s="634" t="s">
        <v>5</v>
      </c>
      <c r="D3207" s="635" t="s">
        <v>43819</v>
      </c>
    </row>
    <row r="3208" spans="1:4" ht="13.5" x14ac:dyDescent="0.25">
      <c r="A3208" s="636">
        <v>100583</v>
      </c>
      <c r="B3208" s="634" t="s">
        <v>26780</v>
      </c>
      <c r="C3208" s="634" t="s">
        <v>5</v>
      </c>
      <c r="D3208" s="635" t="s">
        <v>43820</v>
      </c>
    </row>
    <row r="3209" spans="1:4" ht="13.5" x14ac:dyDescent="0.25">
      <c r="A3209" s="636">
        <v>100584</v>
      </c>
      <c r="B3209" s="634" t="s">
        <v>26781</v>
      </c>
      <c r="C3209" s="634" t="s">
        <v>5</v>
      </c>
      <c r="D3209" s="635" t="s">
        <v>43821</v>
      </c>
    </row>
    <row r="3210" spans="1:4" ht="13.5" x14ac:dyDescent="0.25">
      <c r="A3210" s="636">
        <v>100585</v>
      </c>
      <c r="B3210" s="634" t="s">
        <v>26782</v>
      </c>
      <c r="C3210" s="634" t="s">
        <v>5</v>
      </c>
      <c r="D3210" s="635" t="s">
        <v>43822</v>
      </c>
    </row>
    <row r="3211" spans="1:4" ht="13.5" x14ac:dyDescent="0.25">
      <c r="A3211" s="636">
        <v>100586</v>
      </c>
      <c r="B3211" s="634" t="s">
        <v>26783</v>
      </c>
      <c r="C3211" s="634" t="s">
        <v>5</v>
      </c>
      <c r="D3211" s="635" t="s">
        <v>43823</v>
      </c>
    </row>
    <row r="3212" spans="1:4" ht="13.5" x14ac:dyDescent="0.25">
      <c r="A3212" s="636">
        <v>100587</v>
      </c>
      <c r="B3212" s="634" t="s">
        <v>26784</v>
      </c>
      <c r="C3212" s="634" t="s">
        <v>5</v>
      </c>
      <c r="D3212" s="635" t="s">
        <v>43824</v>
      </c>
    </row>
    <row r="3213" spans="1:4" ht="13.5" x14ac:dyDescent="0.25">
      <c r="A3213" s="636">
        <v>100588</v>
      </c>
      <c r="B3213" s="634" t="s">
        <v>26785</v>
      </c>
      <c r="C3213" s="634" t="s">
        <v>5</v>
      </c>
      <c r="D3213" s="635" t="s">
        <v>43825</v>
      </c>
    </row>
    <row r="3214" spans="1:4" ht="13.5" x14ac:dyDescent="0.25">
      <c r="A3214" s="636">
        <v>100589</v>
      </c>
      <c r="B3214" s="634" t="s">
        <v>26786</v>
      </c>
      <c r="C3214" s="634" t="s">
        <v>5</v>
      </c>
      <c r="D3214" s="635" t="s">
        <v>43826</v>
      </c>
    </row>
    <row r="3215" spans="1:4" ht="13.5" x14ac:dyDescent="0.25">
      <c r="A3215" s="636">
        <v>100590</v>
      </c>
      <c r="B3215" s="634" t="s">
        <v>26787</v>
      </c>
      <c r="C3215" s="634" t="s">
        <v>5</v>
      </c>
      <c r="D3215" s="635" t="s">
        <v>43827</v>
      </c>
    </row>
    <row r="3216" spans="1:4" ht="13.5" x14ac:dyDescent="0.25">
      <c r="A3216" s="636">
        <v>100591</v>
      </c>
      <c r="B3216" s="634" t="s">
        <v>26788</v>
      </c>
      <c r="C3216" s="634" t="s">
        <v>5</v>
      </c>
      <c r="D3216" s="635" t="s">
        <v>43828</v>
      </c>
    </row>
    <row r="3217" spans="1:4" ht="13.5" x14ac:dyDescent="0.25">
      <c r="A3217" s="636">
        <v>100592</v>
      </c>
      <c r="B3217" s="634" t="s">
        <v>26789</v>
      </c>
      <c r="C3217" s="634" t="s">
        <v>5</v>
      </c>
      <c r="D3217" s="635" t="s">
        <v>43829</v>
      </c>
    </row>
    <row r="3218" spans="1:4" ht="13.5" x14ac:dyDescent="0.25">
      <c r="A3218" s="636">
        <v>100593</v>
      </c>
      <c r="B3218" s="634" t="s">
        <v>26790</v>
      </c>
      <c r="C3218" s="634" t="s">
        <v>5</v>
      </c>
      <c r="D3218" s="635" t="s">
        <v>43830</v>
      </c>
    </row>
    <row r="3219" spans="1:4" ht="13.5" x14ac:dyDescent="0.25">
      <c r="A3219" s="636">
        <v>100594</v>
      </c>
      <c r="B3219" s="634" t="s">
        <v>26791</v>
      </c>
      <c r="C3219" s="634" t="s">
        <v>5</v>
      </c>
      <c r="D3219" s="635" t="s">
        <v>43831</v>
      </c>
    </row>
    <row r="3220" spans="1:4" ht="13.5" x14ac:dyDescent="0.25">
      <c r="A3220" s="636">
        <v>100595</v>
      </c>
      <c r="B3220" s="634" t="s">
        <v>26792</v>
      </c>
      <c r="C3220" s="634" t="s">
        <v>5</v>
      </c>
      <c r="D3220" s="635" t="s">
        <v>43832</v>
      </c>
    </row>
    <row r="3221" spans="1:4" ht="13.5" x14ac:dyDescent="0.25">
      <c r="A3221" s="636">
        <v>100596</v>
      </c>
      <c r="B3221" s="634" t="s">
        <v>26793</v>
      </c>
      <c r="C3221" s="634" t="s">
        <v>5</v>
      </c>
      <c r="D3221" s="635" t="s">
        <v>43833</v>
      </c>
    </row>
    <row r="3222" spans="1:4" ht="13.5" x14ac:dyDescent="0.25">
      <c r="A3222" s="636">
        <v>100597</v>
      </c>
      <c r="B3222" s="634" t="s">
        <v>26794</v>
      </c>
      <c r="C3222" s="634" t="s">
        <v>5</v>
      </c>
      <c r="D3222" s="635" t="s">
        <v>43834</v>
      </c>
    </row>
    <row r="3223" spans="1:4" ht="13.5" x14ac:dyDescent="0.25">
      <c r="A3223" s="636">
        <v>100598</v>
      </c>
      <c r="B3223" s="634" t="s">
        <v>26795</v>
      </c>
      <c r="C3223" s="634" t="s">
        <v>5</v>
      </c>
      <c r="D3223" s="635" t="s">
        <v>43835</v>
      </c>
    </row>
    <row r="3224" spans="1:4" ht="13.5" x14ac:dyDescent="0.25">
      <c r="A3224" s="636">
        <v>100599</v>
      </c>
      <c r="B3224" s="634" t="s">
        <v>26796</v>
      </c>
      <c r="C3224" s="634" t="s">
        <v>5</v>
      </c>
      <c r="D3224" s="635" t="s">
        <v>43836</v>
      </c>
    </row>
    <row r="3225" spans="1:4" ht="13.5" x14ac:dyDescent="0.25">
      <c r="A3225" s="636">
        <v>100600</v>
      </c>
      <c r="B3225" s="634" t="s">
        <v>26797</v>
      </c>
      <c r="C3225" s="634" t="s">
        <v>5</v>
      </c>
      <c r="D3225" s="635" t="s">
        <v>43837</v>
      </c>
    </row>
    <row r="3226" spans="1:4" ht="13.5" x14ac:dyDescent="0.25">
      <c r="A3226" s="636">
        <v>100601</v>
      </c>
      <c r="B3226" s="634" t="s">
        <v>26798</v>
      </c>
      <c r="C3226" s="634" t="s">
        <v>5</v>
      </c>
      <c r="D3226" s="635" t="s">
        <v>43838</v>
      </c>
    </row>
    <row r="3227" spans="1:4" ht="13.5" x14ac:dyDescent="0.25">
      <c r="A3227" s="636">
        <v>100602</v>
      </c>
      <c r="B3227" s="634" t="s">
        <v>26799</v>
      </c>
      <c r="C3227" s="634" t="s">
        <v>5</v>
      </c>
      <c r="D3227" s="635" t="s">
        <v>43839</v>
      </c>
    </row>
    <row r="3228" spans="1:4" ht="13.5" x14ac:dyDescent="0.25">
      <c r="A3228" s="636">
        <v>100603</v>
      </c>
      <c r="B3228" s="634" t="s">
        <v>26800</v>
      </c>
      <c r="C3228" s="634" t="s">
        <v>5</v>
      </c>
      <c r="D3228" s="635" t="s">
        <v>43840</v>
      </c>
    </row>
    <row r="3229" spans="1:4" ht="13.5" x14ac:dyDescent="0.25">
      <c r="A3229" s="636">
        <v>100604</v>
      </c>
      <c r="B3229" s="634" t="s">
        <v>26801</v>
      </c>
      <c r="C3229" s="634" t="s">
        <v>5</v>
      </c>
      <c r="D3229" s="635" t="s">
        <v>43841</v>
      </c>
    </row>
    <row r="3230" spans="1:4" ht="13.5" x14ac:dyDescent="0.25">
      <c r="A3230" s="636">
        <v>100605</v>
      </c>
      <c r="B3230" s="634" t="s">
        <v>26802</v>
      </c>
      <c r="C3230" s="634" t="s">
        <v>5</v>
      </c>
      <c r="D3230" s="635" t="s">
        <v>43842</v>
      </c>
    </row>
    <row r="3231" spans="1:4" ht="13.5" x14ac:dyDescent="0.25">
      <c r="A3231" s="636">
        <v>100606</v>
      </c>
      <c r="B3231" s="634" t="s">
        <v>26803</v>
      </c>
      <c r="C3231" s="634" t="s">
        <v>5</v>
      </c>
      <c r="D3231" s="635" t="s">
        <v>43843</v>
      </c>
    </row>
    <row r="3232" spans="1:4" ht="13.5" x14ac:dyDescent="0.25">
      <c r="A3232" s="636">
        <v>100607</v>
      </c>
      <c r="B3232" s="634" t="s">
        <v>26804</v>
      </c>
      <c r="C3232" s="634" t="s">
        <v>5</v>
      </c>
      <c r="D3232" s="635" t="s">
        <v>43844</v>
      </c>
    </row>
    <row r="3233" spans="1:4" ht="13.5" x14ac:dyDescent="0.25">
      <c r="A3233" s="636">
        <v>100608</v>
      </c>
      <c r="B3233" s="634" t="s">
        <v>26805</v>
      </c>
      <c r="C3233" s="634" t="s">
        <v>5</v>
      </c>
      <c r="D3233" s="635" t="s">
        <v>43845</v>
      </c>
    </row>
    <row r="3234" spans="1:4" ht="13.5" x14ac:dyDescent="0.25">
      <c r="A3234" s="636">
        <v>100609</v>
      </c>
      <c r="B3234" s="634" t="s">
        <v>26806</v>
      </c>
      <c r="C3234" s="634" t="s">
        <v>5</v>
      </c>
      <c r="D3234" s="635" t="s">
        <v>43846</v>
      </c>
    </row>
    <row r="3235" spans="1:4" ht="13.5" x14ac:dyDescent="0.25">
      <c r="A3235" s="636">
        <v>100610</v>
      </c>
      <c r="B3235" s="634" t="s">
        <v>26807</v>
      </c>
      <c r="C3235" s="634" t="s">
        <v>5</v>
      </c>
      <c r="D3235" s="635" t="s">
        <v>43847</v>
      </c>
    </row>
    <row r="3236" spans="1:4" ht="13.5" x14ac:dyDescent="0.25">
      <c r="A3236" s="636">
        <v>100611</v>
      </c>
      <c r="B3236" s="634" t="s">
        <v>26808</v>
      </c>
      <c r="C3236" s="634" t="s">
        <v>5</v>
      </c>
      <c r="D3236" s="635" t="s">
        <v>43848</v>
      </c>
    </row>
    <row r="3237" spans="1:4" ht="13.5" x14ac:dyDescent="0.25">
      <c r="A3237" s="636">
        <v>100612</v>
      </c>
      <c r="B3237" s="634" t="s">
        <v>26809</v>
      </c>
      <c r="C3237" s="634" t="s">
        <v>5</v>
      </c>
      <c r="D3237" s="635" t="s">
        <v>43849</v>
      </c>
    </row>
    <row r="3238" spans="1:4" ht="13.5" x14ac:dyDescent="0.25">
      <c r="A3238" s="636">
        <v>100613</v>
      </c>
      <c r="B3238" s="634" t="s">
        <v>26810</v>
      </c>
      <c r="C3238" s="634" t="s">
        <v>5</v>
      </c>
      <c r="D3238" s="635" t="s">
        <v>43850</v>
      </c>
    </row>
    <row r="3239" spans="1:4" ht="13.5" x14ac:dyDescent="0.25">
      <c r="A3239" s="636">
        <v>100614</v>
      </c>
      <c r="B3239" s="634" t="s">
        <v>26811</v>
      </c>
      <c r="C3239" s="634" t="s">
        <v>5</v>
      </c>
      <c r="D3239" s="635" t="s">
        <v>43851</v>
      </c>
    </row>
    <row r="3240" spans="1:4" ht="13.5" x14ac:dyDescent="0.25">
      <c r="A3240" s="636">
        <v>100615</v>
      </c>
      <c r="B3240" s="634" t="s">
        <v>26812</v>
      </c>
      <c r="C3240" s="634" t="s">
        <v>5</v>
      </c>
      <c r="D3240" s="635" t="s">
        <v>43852</v>
      </c>
    </row>
    <row r="3241" spans="1:4" ht="13.5" x14ac:dyDescent="0.25">
      <c r="A3241" s="636">
        <v>100616</v>
      </c>
      <c r="B3241" s="634" t="s">
        <v>26813</v>
      </c>
      <c r="C3241" s="634" t="s">
        <v>5</v>
      </c>
      <c r="D3241" s="635" t="s">
        <v>43853</v>
      </c>
    </row>
    <row r="3242" spans="1:4" ht="13.5" x14ac:dyDescent="0.25">
      <c r="A3242" s="636">
        <v>100617</v>
      </c>
      <c r="B3242" s="634" t="s">
        <v>26814</v>
      </c>
      <c r="C3242" s="634" t="s">
        <v>5</v>
      </c>
      <c r="D3242" s="635" t="s">
        <v>43854</v>
      </c>
    </row>
    <row r="3243" spans="1:4" ht="13.5" x14ac:dyDescent="0.25">
      <c r="A3243" s="636">
        <v>100618</v>
      </c>
      <c r="B3243" s="634" t="s">
        <v>26815</v>
      </c>
      <c r="C3243" s="634" t="s">
        <v>5</v>
      </c>
      <c r="D3243" s="635" t="s">
        <v>43855</v>
      </c>
    </row>
    <row r="3244" spans="1:4" ht="13.5" x14ac:dyDescent="0.25">
      <c r="A3244" s="636">
        <v>100619</v>
      </c>
      <c r="B3244" s="634" t="s">
        <v>26816</v>
      </c>
      <c r="C3244" s="634" t="s">
        <v>5</v>
      </c>
      <c r="D3244" s="635" t="s">
        <v>43856</v>
      </c>
    </row>
    <row r="3245" spans="1:4" ht="13.5" x14ac:dyDescent="0.25">
      <c r="A3245" s="636">
        <v>100620</v>
      </c>
      <c r="B3245" s="634" t="s">
        <v>26817</v>
      </c>
      <c r="C3245" s="634" t="s">
        <v>5</v>
      </c>
      <c r="D3245" s="635" t="s">
        <v>43857</v>
      </c>
    </row>
    <row r="3246" spans="1:4" ht="13.5" x14ac:dyDescent="0.25">
      <c r="A3246" s="636">
        <v>100621</v>
      </c>
      <c r="B3246" s="634" t="s">
        <v>26818</v>
      </c>
      <c r="C3246" s="634" t="s">
        <v>5</v>
      </c>
      <c r="D3246" s="635" t="s">
        <v>43858</v>
      </c>
    </row>
    <row r="3247" spans="1:4" ht="13.5" x14ac:dyDescent="0.25">
      <c r="A3247" s="636">
        <v>100622</v>
      </c>
      <c r="B3247" s="634" t="s">
        <v>26819</v>
      </c>
      <c r="C3247" s="634" t="s">
        <v>5</v>
      </c>
      <c r="D3247" s="635" t="s">
        <v>43859</v>
      </c>
    </row>
    <row r="3248" spans="1:4" ht="13.5" x14ac:dyDescent="0.25">
      <c r="A3248" s="636">
        <v>100623</v>
      </c>
      <c r="B3248" s="634" t="s">
        <v>26820</v>
      </c>
      <c r="C3248" s="634" t="s">
        <v>5</v>
      </c>
      <c r="D3248" s="635" t="s">
        <v>43860</v>
      </c>
    </row>
    <row r="3249" spans="1:4" ht="13.5" x14ac:dyDescent="0.25">
      <c r="A3249" s="636">
        <v>97600</v>
      </c>
      <c r="B3249" s="634" t="s">
        <v>27300</v>
      </c>
      <c r="C3249" s="634" t="s">
        <v>5</v>
      </c>
      <c r="D3249" s="635" t="s">
        <v>43861</v>
      </c>
    </row>
    <row r="3250" spans="1:4" ht="13.5" x14ac:dyDescent="0.25">
      <c r="A3250" s="636">
        <v>97601</v>
      </c>
      <c r="B3250" s="634" t="s">
        <v>27301</v>
      </c>
      <c r="C3250" s="634" t="s">
        <v>5</v>
      </c>
      <c r="D3250" s="635" t="s">
        <v>43862</v>
      </c>
    </row>
    <row r="3251" spans="1:4" ht="13.5" x14ac:dyDescent="0.25">
      <c r="A3251" s="636">
        <v>97605</v>
      </c>
      <c r="B3251" s="634" t="s">
        <v>27302</v>
      </c>
      <c r="C3251" s="634" t="s">
        <v>5</v>
      </c>
      <c r="D3251" s="635" t="s">
        <v>43863</v>
      </c>
    </row>
    <row r="3252" spans="1:4" ht="13.5" x14ac:dyDescent="0.25">
      <c r="A3252" s="636">
        <v>97606</v>
      </c>
      <c r="B3252" s="634" t="s">
        <v>27303</v>
      </c>
      <c r="C3252" s="634" t="s">
        <v>5</v>
      </c>
      <c r="D3252" s="635" t="s">
        <v>43864</v>
      </c>
    </row>
    <row r="3253" spans="1:4" ht="13.5" x14ac:dyDescent="0.25">
      <c r="A3253" s="636">
        <v>97607</v>
      </c>
      <c r="B3253" s="634" t="s">
        <v>27304</v>
      </c>
      <c r="C3253" s="634" t="s">
        <v>5</v>
      </c>
      <c r="D3253" s="635" t="s">
        <v>43865</v>
      </c>
    </row>
    <row r="3254" spans="1:4" ht="13.5" x14ac:dyDescent="0.25">
      <c r="A3254" s="636">
        <v>97608</v>
      </c>
      <c r="B3254" s="634" t="s">
        <v>27305</v>
      </c>
      <c r="C3254" s="634" t="s">
        <v>5</v>
      </c>
      <c r="D3254" s="635" t="s">
        <v>43866</v>
      </c>
    </row>
    <row r="3255" spans="1:4" ht="13.5" x14ac:dyDescent="0.25">
      <c r="A3255" s="636">
        <v>102102</v>
      </c>
      <c r="B3255" s="634" t="s">
        <v>29095</v>
      </c>
      <c r="C3255" s="634" t="s">
        <v>5</v>
      </c>
      <c r="D3255" s="635" t="s">
        <v>43867</v>
      </c>
    </row>
    <row r="3256" spans="1:4" ht="13.5" x14ac:dyDescent="0.25">
      <c r="A3256" s="636">
        <v>102103</v>
      </c>
      <c r="B3256" s="634" t="s">
        <v>29096</v>
      </c>
      <c r="C3256" s="634" t="s">
        <v>5</v>
      </c>
      <c r="D3256" s="635" t="s">
        <v>43868</v>
      </c>
    </row>
    <row r="3257" spans="1:4" ht="13.5" x14ac:dyDescent="0.25">
      <c r="A3257" s="636">
        <v>102104</v>
      </c>
      <c r="B3257" s="634" t="s">
        <v>29097</v>
      </c>
      <c r="C3257" s="634" t="s">
        <v>5</v>
      </c>
      <c r="D3257" s="635" t="s">
        <v>43869</v>
      </c>
    </row>
    <row r="3258" spans="1:4" ht="13.5" x14ac:dyDescent="0.25">
      <c r="A3258" s="636">
        <v>102105</v>
      </c>
      <c r="B3258" s="634" t="s">
        <v>29098</v>
      </c>
      <c r="C3258" s="634" t="s">
        <v>5</v>
      </c>
      <c r="D3258" s="635" t="s">
        <v>43870</v>
      </c>
    </row>
    <row r="3259" spans="1:4" ht="13.5" x14ac:dyDescent="0.25">
      <c r="A3259" s="636">
        <v>102106</v>
      </c>
      <c r="B3259" s="634" t="s">
        <v>29099</v>
      </c>
      <c r="C3259" s="634" t="s">
        <v>5</v>
      </c>
      <c r="D3259" s="635" t="s">
        <v>43871</v>
      </c>
    </row>
    <row r="3260" spans="1:4" ht="13.5" x14ac:dyDescent="0.25">
      <c r="A3260" s="636">
        <v>102107</v>
      </c>
      <c r="B3260" s="634" t="s">
        <v>29100</v>
      </c>
      <c r="C3260" s="634" t="s">
        <v>5</v>
      </c>
      <c r="D3260" s="635" t="s">
        <v>43872</v>
      </c>
    </row>
    <row r="3261" spans="1:4" ht="13.5" x14ac:dyDescent="0.25">
      <c r="A3261" s="636">
        <v>102108</v>
      </c>
      <c r="B3261" s="634" t="s">
        <v>29101</v>
      </c>
      <c r="C3261" s="634" t="s">
        <v>5</v>
      </c>
      <c r="D3261" s="635" t="s">
        <v>43873</v>
      </c>
    </row>
    <row r="3262" spans="1:4" ht="13.5" x14ac:dyDescent="0.25">
      <c r="A3262" s="636">
        <v>102109</v>
      </c>
      <c r="B3262" s="634" t="s">
        <v>29102</v>
      </c>
      <c r="C3262" s="634" t="s">
        <v>5</v>
      </c>
      <c r="D3262" s="635" t="s">
        <v>43874</v>
      </c>
    </row>
    <row r="3263" spans="1:4" ht="13.5" x14ac:dyDescent="0.25">
      <c r="A3263" s="636">
        <v>102110</v>
      </c>
      <c r="B3263" s="634" t="s">
        <v>29103</v>
      </c>
      <c r="C3263" s="634" t="s">
        <v>5</v>
      </c>
      <c r="D3263" s="635" t="s">
        <v>43875</v>
      </c>
    </row>
    <row r="3264" spans="1:4" ht="13.5" x14ac:dyDescent="0.25">
      <c r="A3264" s="636">
        <v>103654</v>
      </c>
      <c r="B3264" s="634" t="s">
        <v>43876</v>
      </c>
      <c r="C3264" s="634" t="s">
        <v>5</v>
      </c>
      <c r="D3264" s="635" t="s">
        <v>43877</v>
      </c>
    </row>
    <row r="3265" spans="1:4" ht="13.5" x14ac:dyDescent="0.25">
      <c r="A3265" s="636">
        <v>103655</v>
      </c>
      <c r="B3265" s="634" t="s">
        <v>43878</v>
      </c>
      <c r="C3265" s="634" t="s">
        <v>5</v>
      </c>
      <c r="D3265" s="635" t="s">
        <v>43879</v>
      </c>
    </row>
    <row r="3266" spans="1:4" ht="13.5" x14ac:dyDescent="0.25">
      <c r="A3266" s="636">
        <v>103656</v>
      </c>
      <c r="B3266" s="634" t="s">
        <v>43880</v>
      </c>
      <c r="C3266" s="634" t="s">
        <v>5</v>
      </c>
      <c r="D3266" s="635" t="s">
        <v>43881</v>
      </c>
    </row>
    <row r="3267" spans="1:4" ht="13.5" x14ac:dyDescent="0.25">
      <c r="A3267" s="636">
        <v>93128</v>
      </c>
      <c r="B3267" s="634" t="s">
        <v>24176</v>
      </c>
      <c r="C3267" s="634" t="s">
        <v>5</v>
      </c>
      <c r="D3267" s="635" t="s">
        <v>43882</v>
      </c>
    </row>
    <row r="3268" spans="1:4" ht="13.5" x14ac:dyDescent="0.25">
      <c r="A3268" s="636">
        <v>93137</v>
      </c>
      <c r="B3268" s="634" t="s">
        <v>24177</v>
      </c>
      <c r="C3268" s="634" t="s">
        <v>5</v>
      </c>
      <c r="D3268" s="635" t="s">
        <v>43883</v>
      </c>
    </row>
    <row r="3269" spans="1:4" ht="13.5" x14ac:dyDescent="0.25">
      <c r="A3269" s="636">
        <v>93138</v>
      </c>
      <c r="B3269" s="634" t="s">
        <v>24178</v>
      </c>
      <c r="C3269" s="634" t="s">
        <v>5</v>
      </c>
      <c r="D3269" s="635" t="s">
        <v>43884</v>
      </c>
    </row>
    <row r="3270" spans="1:4" ht="13.5" x14ac:dyDescent="0.25">
      <c r="A3270" s="636">
        <v>93139</v>
      </c>
      <c r="B3270" s="634" t="s">
        <v>24179</v>
      </c>
      <c r="C3270" s="634" t="s">
        <v>5</v>
      </c>
      <c r="D3270" s="635" t="s">
        <v>29952</v>
      </c>
    </row>
    <row r="3271" spans="1:4" ht="13.5" x14ac:dyDescent="0.25">
      <c r="A3271" s="636">
        <v>93140</v>
      </c>
      <c r="B3271" s="634" t="s">
        <v>24180</v>
      </c>
      <c r="C3271" s="634" t="s">
        <v>5</v>
      </c>
      <c r="D3271" s="635" t="s">
        <v>43885</v>
      </c>
    </row>
    <row r="3272" spans="1:4" ht="13.5" x14ac:dyDescent="0.25">
      <c r="A3272" s="636">
        <v>93141</v>
      </c>
      <c r="B3272" s="634" t="s">
        <v>24181</v>
      </c>
      <c r="C3272" s="634" t="s">
        <v>5</v>
      </c>
      <c r="D3272" s="635" t="s">
        <v>43886</v>
      </c>
    </row>
    <row r="3273" spans="1:4" ht="13.5" x14ac:dyDescent="0.25">
      <c r="A3273" s="636">
        <v>93142</v>
      </c>
      <c r="B3273" s="634" t="s">
        <v>24182</v>
      </c>
      <c r="C3273" s="634" t="s">
        <v>5</v>
      </c>
      <c r="D3273" s="635" t="s">
        <v>30477</v>
      </c>
    </row>
    <row r="3274" spans="1:4" ht="13.5" x14ac:dyDescent="0.25">
      <c r="A3274" s="636">
        <v>93143</v>
      </c>
      <c r="B3274" s="634" t="s">
        <v>24183</v>
      </c>
      <c r="C3274" s="634" t="s">
        <v>5</v>
      </c>
      <c r="D3274" s="635" t="s">
        <v>43887</v>
      </c>
    </row>
    <row r="3275" spans="1:4" ht="13.5" x14ac:dyDescent="0.25">
      <c r="A3275" s="636">
        <v>93144</v>
      </c>
      <c r="B3275" s="634" t="s">
        <v>24184</v>
      </c>
      <c r="C3275" s="634" t="s">
        <v>5</v>
      </c>
      <c r="D3275" s="635" t="s">
        <v>43888</v>
      </c>
    </row>
    <row r="3276" spans="1:4" ht="13.5" x14ac:dyDescent="0.25">
      <c r="A3276" s="636">
        <v>93145</v>
      </c>
      <c r="B3276" s="634" t="s">
        <v>24185</v>
      </c>
      <c r="C3276" s="634" t="s">
        <v>5</v>
      </c>
      <c r="D3276" s="635" t="s">
        <v>43889</v>
      </c>
    </row>
    <row r="3277" spans="1:4" ht="13.5" x14ac:dyDescent="0.25">
      <c r="A3277" s="636">
        <v>93146</v>
      </c>
      <c r="B3277" s="634" t="s">
        <v>24186</v>
      </c>
      <c r="C3277" s="634" t="s">
        <v>5</v>
      </c>
      <c r="D3277" s="635" t="s">
        <v>43890</v>
      </c>
    </row>
    <row r="3278" spans="1:4" ht="13.5" x14ac:dyDescent="0.25">
      <c r="A3278" s="636">
        <v>93147</v>
      </c>
      <c r="B3278" s="634" t="s">
        <v>24187</v>
      </c>
      <c r="C3278" s="634" t="s">
        <v>5</v>
      </c>
      <c r="D3278" s="635" t="s">
        <v>43891</v>
      </c>
    </row>
    <row r="3279" spans="1:4" ht="13.5" x14ac:dyDescent="0.25">
      <c r="A3279" s="636">
        <v>96971</v>
      </c>
      <c r="B3279" s="634" t="s">
        <v>24188</v>
      </c>
      <c r="C3279" s="634" t="s">
        <v>4</v>
      </c>
      <c r="D3279" s="635" t="s">
        <v>43892</v>
      </c>
    </row>
    <row r="3280" spans="1:4" ht="13.5" x14ac:dyDescent="0.25">
      <c r="A3280" s="636">
        <v>96972</v>
      </c>
      <c r="B3280" s="634" t="s">
        <v>24189</v>
      </c>
      <c r="C3280" s="634" t="s">
        <v>4</v>
      </c>
      <c r="D3280" s="635" t="s">
        <v>43571</v>
      </c>
    </row>
    <row r="3281" spans="1:4" ht="13.5" x14ac:dyDescent="0.25">
      <c r="A3281" s="636">
        <v>96973</v>
      </c>
      <c r="B3281" s="634" t="s">
        <v>24190</v>
      </c>
      <c r="C3281" s="634" t="s">
        <v>4</v>
      </c>
      <c r="D3281" s="635" t="s">
        <v>30698</v>
      </c>
    </row>
    <row r="3282" spans="1:4" ht="13.5" x14ac:dyDescent="0.25">
      <c r="A3282" s="636">
        <v>96974</v>
      </c>
      <c r="B3282" s="634" t="s">
        <v>24191</v>
      </c>
      <c r="C3282" s="634" t="s">
        <v>4</v>
      </c>
      <c r="D3282" s="635" t="s">
        <v>43893</v>
      </c>
    </row>
    <row r="3283" spans="1:4" ht="13.5" x14ac:dyDescent="0.25">
      <c r="A3283" s="636">
        <v>96975</v>
      </c>
      <c r="B3283" s="634" t="s">
        <v>24192</v>
      </c>
      <c r="C3283" s="634" t="s">
        <v>4</v>
      </c>
      <c r="D3283" s="635" t="s">
        <v>43894</v>
      </c>
    </row>
    <row r="3284" spans="1:4" ht="13.5" x14ac:dyDescent="0.25">
      <c r="A3284" s="636">
        <v>96976</v>
      </c>
      <c r="B3284" s="634" t="s">
        <v>24193</v>
      </c>
      <c r="C3284" s="634" t="s">
        <v>4</v>
      </c>
      <c r="D3284" s="635" t="s">
        <v>43895</v>
      </c>
    </row>
    <row r="3285" spans="1:4" ht="13.5" x14ac:dyDescent="0.25">
      <c r="A3285" s="636">
        <v>96977</v>
      </c>
      <c r="B3285" s="634" t="s">
        <v>24194</v>
      </c>
      <c r="C3285" s="634" t="s">
        <v>4</v>
      </c>
      <c r="D3285" s="635" t="s">
        <v>43896</v>
      </c>
    </row>
    <row r="3286" spans="1:4" ht="13.5" x14ac:dyDescent="0.25">
      <c r="A3286" s="636">
        <v>96978</v>
      </c>
      <c r="B3286" s="634" t="s">
        <v>24195</v>
      </c>
      <c r="C3286" s="634" t="s">
        <v>4</v>
      </c>
      <c r="D3286" s="635" t="s">
        <v>43897</v>
      </c>
    </row>
    <row r="3287" spans="1:4" ht="13.5" x14ac:dyDescent="0.25">
      <c r="A3287" s="636">
        <v>96979</v>
      </c>
      <c r="B3287" s="634" t="s">
        <v>24196</v>
      </c>
      <c r="C3287" s="634" t="s">
        <v>4</v>
      </c>
      <c r="D3287" s="635" t="s">
        <v>30373</v>
      </c>
    </row>
    <row r="3288" spans="1:4" ht="13.5" x14ac:dyDescent="0.25">
      <c r="A3288" s="636">
        <v>96984</v>
      </c>
      <c r="B3288" s="634" t="s">
        <v>24197</v>
      </c>
      <c r="C3288" s="634" t="s">
        <v>5</v>
      </c>
      <c r="D3288" s="635" t="s">
        <v>43898</v>
      </c>
    </row>
    <row r="3289" spans="1:4" ht="13.5" x14ac:dyDescent="0.25">
      <c r="A3289" s="636">
        <v>96985</v>
      </c>
      <c r="B3289" s="634" t="s">
        <v>24198</v>
      </c>
      <c r="C3289" s="634" t="s">
        <v>5</v>
      </c>
      <c r="D3289" s="635" t="s">
        <v>43899</v>
      </c>
    </row>
    <row r="3290" spans="1:4" ht="13.5" x14ac:dyDescent="0.25">
      <c r="A3290" s="636">
        <v>96986</v>
      </c>
      <c r="B3290" s="634" t="s">
        <v>24199</v>
      </c>
      <c r="C3290" s="634" t="s">
        <v>5</v>
      </c>
      <c r="D3290" s="635" t="s">
        <v>43900</v>
      </c>
    </row>
    <row r="3291" spans="1:4" ht="13.5" x14ac:dyDescent="0.25">
      <c r="A3291" s="636">
        <v>96987</v>
      </c>
      <c r="B3291" s="634" t="s">
        <v>24200</v>
      </c>
      <c r="C3291" s="634" t="s">
        <v>5</v>
      </c>
      <c r="D3291" s="635" t="s">
        <v>43901</v>
      </c>
    </row>
    <row r="3292" spans="1:4" ht="13.5" x14ac:dyDescent="0.25">
      <c r="A3292" s="636">
        <v>96988</v>
      </c>
      <c r="B3292" s="634" t="s">
        <v>24201</v>
      </c>
      <c r="C3292" s="634" t="s">
        <v>5</v>
      </c>
      <c r="D3292" s="635" t="s">
        <v>43902</v>
      </c>
    </row>
    <row r="3293" spans="1:4" ht="13.5" x14ac:dyDescent="0.25">
      <c r="A3293" s="636">
        <v>96989</v>
      </c>
      <c r="B3293" s="634" t="s">
        <v>24202</v>
      </c>
      <c r="C3293" s="634" t="s">
        <v>5</v>
      </c>
      <c r="D3293" s="635" t="s">
        <v>43865</v>
      </c>
    </row>
    <row r="3294" spans="1:4" ht="13.5" x14ac:dyDescent="0.25">
      <c r="A3294" s="636">
        <v>98463</v>
      </c>
      <c r="B3294" s="634" t="s">
        <v>24203</v>
      </c>
      <c r="C3294" s="634" t="s">
        <v>5</v>
      </c>
      <c r="D3294" s="635" t="s">
        <v>29134</v>
      </c>
    </row>
    <row r="3295" spans="1:4" ht="13.5" x14ac:dyDescent="0.25">
      <c r="A3295" s="636">
        <v>103490</v>
      </c>
      <c r="B3295" s="634" t="s">
        <v>43903</v>
      </c>
      <c r="C3295" s="634" t="s">
        <v>20</v>
      </c>
      <c r="D3295" s="635" t="s">
        <v>43904</v>
      </c>
    </row>
    <row r="3296" spans="1:4" ht="13.5" x14ac:dyDescent="0.25">
      <c r="A3296" s="636">
        <v>103491</v>
      </c>
      <c r="B3296" s="634" t="s">
        <v>43905</v>
      </c>
      <c r="C3296" s="634" t="s">
        <v>20</v>
      </c>
      <c r="D3296" s="635" t="s">
        <v>43906</v>
      </c>
    </row>
    <row r="3297" spans="1:4" ht="13.5" x14ac:dyDescent="0.25">
      <c r="A3297" s="636">
        <v>96765</v>
      </c>
      <c r="B3297" s="634" t="s">
        <v>29104</v>
      </c>
      <c r="C3297" s="634" t="s">
        <v>5</v>
      </c>
      <c r="D3297" s="635" t="s">
        <v>43907</v>
      </c>
    </row>
    <row r="3298" spans="1:4" ht="13.5" x14ac:dyDescent="0.25">
      <c r="A3298" s="636">
        <v>101905</v>
      </c>
      <c r="B3298" s="634" t="s">
        <v>29105</v>
      </c>
      <c r="C3298" s="634" t="s">
        <v>5</v>
      </c>
      <c r="D3298" s="635" t="s">
        <v>30276</v>
      </c>
    </row>
    <row r="3299" spans="1:4" ht="13.5" x14ac:dyDescent="0.25">
      <c r="A3299" s="636">
        <v>101906</v>
      </c>
      <c r="B3299" s="634" t="s">
        <v>29106</v>
      </c>
      <c r="C3299" s="634" t="s">
        <v>5</v>
      </c>
      <c r="D3299" s="635" t="s">
        <v>43908</v>
      </c>
    </row>
    <row r="3300" spans="1:4" ht="13.5" x14ac:dyDescent="0.25">
      <c r="A3300" s="636">
        <v>101907</v>
      </c>
      <c r="B3300" s="634" t="s">
        <v>29107</v>
      </c>
      <c r="C3300" s="634" t="s">
        <v>5</v>
      </c>
      <c r="D3300" s="635" t="s">
        <v>43909</v>
      </c>
    </row>
    <row r="3301" spans="1:4" ht="13.5" x14ac:dyDescent="0.25">
      <c r="A3301" s="636">
        <v>101908</v>
      </c>
      <c r="B3301" s="634" t="s">
        <v>29108</v>
      </c>
      <c r="C3301" s="634" t="s">
        <v>5</v>
      </c>
      <c r="D3301" s="635" t="s">
        <v>43910</v>
      </c>
    </row>
    <row r="3302" spans="1:4" ht="13.5" x14ac:dyDescent="0.25">
      <c r="A3302" s="636">
        <v>101909</v>
      </c>
      <c r="B3302" s="634" t="s">
        <v>29109</v>
      </c>
      <c r="C3302" s="634" t="s">
        <v>5</v>
      </c>
      <c r="D3302" s="635" t="s">
        <v>43911</v>
      </c>
    </row>
    <row r="3303" spans="1:4" ht="13.5" x14ac:dyDescent="0.25">
      <c r="A3303" s="636">
        <v>101910</v>
      </c>
      <c r="B3303" s="634" t="s">
        <v>29110</v>
      </c>
      <c r="C3303" s="634" t="s">
        <v>5</v>
      </c>
      <c r="D3303" s="635" t="s">
        <v>43912</v>
      </c>
    </row>
    <row r="3304" spans="1:4" ht="13.5" x14ac:dyDescent="0.25">
      <c r="A3304" s="636">
        <v>101911</v>
      </c>
      <c r="B3304" s="634" t="s">
        <v>29111</v>
      </c>
      <c r="C3304" s="634" t="s">
        <v>5</v>
      </c>
      <c r="D3304" s="635" t="s">
        <v>43913</v>
      </c>
    </row>
    <row r="3305" spans="1:4" ht="13.5" x14ac:dyDescent="0.25">
      <c r="A3305" s="636">
        <v>101912</v>
      </c>
      <c r="B3305" s="634" t="s">
        <v>29112</v>
      </c>
      <c r="C3305" s="634" t="s">
        <v>5</v>
      </c>
      <c r="D3305" s="635" t="s">
        <v>43914</v>
      </c>
    </row>
    <row r="3306" spans="1:4" ht="13.5" x14ac:dyDescent="0.25">
      <c r="A3306" s="636">
        <v>101913</v>
      </c>
      <c r="B3306" s="634" t="s">
        <v>29113</v>
      </c>
      <c r="C3306" s="634" t="s">
        <v>5</v>
      </c>
      <c r="D3306" s="635" t="s">
        <v>43915</v>
      </c>
    </row>
    <row r="3307" spans="1:4" ht="13.5" x14ac:dyDescent="0.25">
      <c r="A3307" s="636">
        <v>101914</v>
      </c>
      <c r="B3307" s="634" t="s">
        <v>29114</v>
      </c>
      <c r="C3307" s="634" t="s">
        <v>5</v>
      </c>
      <c r="D3307" s="635" t="s">
        <v>43916</v>
      </c>
    </row>
    <row r="3308" spans="1:4" ht="13.5" x14ac:dyDescent="0.25">
      <c r="A3308" s="636">
        <v>101915</v>
      </c>
      <c r="B3308" s="634" t="s">
        <v>29115</v>
      </c>
      <c r="C3308" s="634" t="s">
        <v>5</v>
      </c>
      <c r="D3308" s="635" t="s">
        <v>43917</v>
      </c>
    </row>
    <row r="3309" spans="1:4" ht="13.5" x14ac:dyDescent="0.25">
      <c r="A3309" s="636">
        <v>101916</v>
      </c>
      <c r="B3309" s="634" t="s">
        <v>29116</v>
      </c>
      <c r="C3309" s="634" t="s">
        <v>5</v>
      </c>
      <c r="D3309" s="635" t="s">
        <v>43918</v>
      </c>
    </row>
    <row r="3310" spans="1:4" ht="13.5" x14ac:dyDescent="0.25">
      <c r="A3310" s="636">
        <v>101917</v>
      </c>
      <c r="B3310" s="634" t="s">
        <v>29117</v>
      </c>
      <c r="C3310" s="634" t="s">
        <v>5</v>
      </c>
      <c r="D3310" s="635" t="s">
        <v>43919</v>
      </c>
    </row>
    <row r="3311" spans="1:4" ht="13.5" x14ac:dyDescent="0.25">
      <c r="A3311" s="636">
        <v>98261</v>
      </c>
      <c r="B3311" s="634" t="s">
        <v>26821</v>
      </c>
      <c r="C3311" s="634" t="s">
        <v>4</v>
      </c>
      <c r="D3311" s="635" t="s">
        <v>23114</v>
      </c>
    </row>
    <row r="3312" spans="1:4" ht="13.5" x14ac:dyDescent="0.25">
      <c r="A3312" s="636">
        <v>98262</v>
      </c>
      <c r="B3312" s="634" t="s">
        <v>26822</v>
      </c>
      <c r="C3312" s="634" t="s">
        <v>4</v>
      </c>
      <c r="D3312" s="635" t="s">
        <v>24175</v>
      </c>
    </row>
    <row r="3313" spans="1:4" ht="13.5" x14ac:dyDescent="0.25">
      <c r="A3313" s="636">
        <v>98263</v>
      </c>
      <c r="B3313" s="634" t="s">
        <v>26823</v>
      </c>
      <c r="C3313" s="634" t="s">
        <v>4</v>
      </c>
      <c r="D3313" s="635" t="s">
        <v>43920</v>
      </c>
    </row>
    <row r="3314" spans="1:4" ht="13.5" x14ac:dyDescent="0.25">
      <c r="A3314" s="636">
        <v>98264</v>
      </c>
      <c r="B3314" s="634" t="s">
        <v>26824</v>
      </c>
      <c r="C3314" s="634" t="s">
        <v>4</v>
      </c>
      <c r="D3314" s="635" t="s">
        <v>41786</v>
      </c>
    </row>
    <row r="3315" spans="1:4" ht="13.5" x14ac:dyDescent="0.25">
      <c r="A3315" s="636">
        <v>98265</v>
      </c>
      <c r="B3315" s="634" t="s">
        <v>26825</v>
      </c>
      <c r="C3315" s="634" t="s">
        <v>4</v>
      </c>
      <c r="D3315" s="635" t="s">
        <v>43921</v>
      </c>
    </row>
    <row r="3316" spans="1:4" ht="13.5" x14ac:dyDescent="0.25">
      <c r="A3316" s="636">
        <v>98266</v>
      </c>
      <c r="B3316" s="634" t="s">
        <v>26826</v>
      </c>
      <c r="C3316" s="634" t="s">
        <v>4</v>
      </c>
      <c r="D3316" s="635" t="s">
        <v>26606</v>
      </c>
    </row>
    <row r="3317" spans="1:4" ht="13.5" x14ac:dyDescent="0.25">
      <c r="A3317" s="636">
        <v>98267</v>
      </c>
      <c r="B3317" s="634" t="s">
        <v>26827</v>
      </c>
      <c r="C3317" s="634" t="s">
        <v>4</v>
      </c>
      <c r="D3317" s="635" t="s">
        <v>27307</v>
      </c>
    </row>
    <row r="3318" spans="1:4" ht="13.5" x14ac:dyDescent="0.25">
      <c r="A3318" s="636">
        <v>98268</v>
      </c>
      <c r="B3318" s="634" t="s">
        <v>26828</v>
      </c>
      <c r="C3318" s="634" t="s">
        <v>4</v>
      </c>
      <c r="D3318" s="635" t="s">
        <v>29898</v>
      </c>
    </row>
    <row r="3319" spans="1:4" ht="13.5" x14ac:dyDescent="0.25">
      <c r="A3319" s="636">
        <v>98269</v>
      </c>
      <c r="B3319" s="634" t="s">
        <v>26829</v>
      </c>
      <c r="C3319" s="634" t="s">
        <v>4</v>
      </c>
      <c r="D3319" s="635" t="s">
        <v>30068</v>
      </c>
    </row>
    <row r="3320" spans="1:4" ht="13.5" x14ac:dyDescent="0.25">
      <c r="A3320" s="636">
        <v>98270</v>
      </c>
      <c r="B3320" s="634" t="s">
        <v>26830</v>
      </c>
      <c r="C3320" s="634" t="s">
        <v>4</v>
      </c>
      <c r="D3320" s="635" t="s">
        <v>43922</v>
      </c>
    </row>
    <row r="3321" spans="1:4" ht="13.5" x14ac:dyDescent="0.25">
      <c r="A3321" s="636">
        <v>98271</v>
      </c>
      <c r="B3321" s="634" t="s">
        <v>26831</v>
      </c>
      <c r="C3321" s="634" t="s">
        <v>4</v>
      </c>
      <c r="D3321" s="635" t="s">
        <v>30355</v>
      </c>
    </row>
    <row r="3322" spans="1:4" ht="13.5" x14ac:dyDescent="0.25">
      <c r="A3322" s="636">
        <v>98272</v>
      </c>
      <c r="B3322" s="634" t="s">
        <v>26832</v>
      </c>
      <c r="C3322" s="634" t="s">
        <v>4</v>
      </c>
      <c r="D3322" s="635" t="s">
        <v>30788</v>
      </c>
    </row>
    <row r="3323" spans="1:4" ht="13.5" x14ac:dyDescent="0.25">
      <c r="A3323" s="636">
        <v>98273</v>
      </c>
      <c r="B3323" s="634" t="s">
        <v>26833</v>
      </c>
      <c r="C3323" s="634" t="s">
        <v>4</v>
      </c>
      <c r="D3323" s="635" t="s">
        <v>28440</v>
      </c>
    </row>
    <row r="3324" spans="1:4" ht="13.5" x14ac:dyDescent="0.25">
      <c r="A3324" s="636">
        <v>98274</v>
      </c>
      <c r="B3324" s="634" t="s">
        <v>26834</v>
      </c>
      <c r="C3324" s="634" t="s">
        <v>4</v>
      </c>
      <c r="D3324" s="635" t="s">
        <v>41988</v>
      </c>
    </row>
    <row r="3325" spans="1:4" ht="13.5" x14ac:dyDescent="0.25">
      <c r="A3325" s="636">
        <v>98275</v>
      </c>
      <c r="B3325" s="634" t="s">
        <v>26835</v>
      </c>
      <c r="C3325" s="634" t="s">
        <v>4</v>
      </c>
      <c r="D3325" s="635" t="s">
        <v>43923</v>
      </c>
    </row>
    <row r="3326" spans="1:4" ht="13.5" x14ac:dyDescent="0.25">
      <c r="A3326" s="636">
        <v>98276</v>
      </c>
      <c r="B3326" s="634" t="s">
        <v>26836</v>
      </c>
      <c r="C3326" s="634" t="s">
        <v>4</v>
      </c>
      <c r="D3326" s="635" t="s">
        <v>43924</v>
      </c>
    </row>
    <row r="3327" spans="1:4" ht="13.5" x14ac:dyDescent="0.25">
      <c r="A3327" s="636">
        <v>98277</v>
      </c>
      <c r="B3327" s="634" t="s">
        <v>26837</v>
      </c>
      <c r="C3327" s="634" t="s">
        <v>4</v>
      </c>
      <c r="D3327" s="635" t="s">
        <v>28971</v>
      </c>
    </row>
    <row r="3328" spans="1:4" ht="13.5" x14ac:dyDescent="0.25">
      <c r="A3328" s="636">
        <v>98278</v>
      </c>
      <c r="B3328" s="634" t="s">
        <v>26838</v>
      </c>
      <c r="C3328" s="634" t="s">
        <v>4</v>
      </c>
      <c r="D3328" s="635" t="s">
        <v>43925</v>
      </c>
    </row>
    <row r="3329" spans="1:4" ht="13.5" x14ac:dyDescent="0.25">
      <c r="A3329" s="636">
        <v>98279</v>
      </c>
      <c r="B3329" s="634" t="s">
        <v>26839</v>
      </c>
      <c r="C3329" s="634" t="s">
        <v>4</v>
      </c>
      <c r="D3329" s="635" t="s">
        <v>29971</v>
      </c>
    </row>
    <row r="3330" spans="1:4" ht="13.5" x14ac:dyDescent="0.25">
      <c r="A3330" s="636">
        <v>98280</v>
      </c>
      <c r="B3330" s="634" t="s">
        <v>26840</v>
      </c>
      <c r="C3330" s="634" t="s">
        <v>4</v>
      </c>
      <c r="D3330" s="635" t="s">
        <v>26844</v>
      </c>
    </row>
    <row r="3331" spans="1:4" ht="13.5" x14ac:dyDescent="0.25">
      <c r="A3331" s="636">
        <v>98281</v>
      </c>
      <c r="B3331" s="634" t="s">
        <v>26841</v>
      </c>
      <c r="C3331" s="634" t="s">
        <v>4</v>
      </c>
      <c r="D3331" s="635" t="s">
        <v>30324</v>
      </c>
    </row>
    <row r="3332" spans="1:4" ht="13.5" x14ac:dyDescent="0.25">
      <c r="A3332" s="636">
        <v>98282</v>
      </c>
      <c r="B3332" s="634" t="s">
        <v>26842</v>
      </c>
      <c r="C3332" s="634" t="s">
        <v>4</v>
      </c>
      <c r="D3332" s="635" t="s">
        <v>30540</v>
      </c>
    </row>
    <row r="3333" spans="1:4" ht="13.5" x14ac:dyDescent="0.25">
      <c r="A3333" s="636">
        <v>98283</v>
      </c>
      <c r="B3333" s="634" t="s">
        <v>26843</v>
      </c>
      <c r="C3333" s="634" t="s">
        <v>4</v>
      </c>
      <c r="D3333" s="635" t="s">
        <v>26590</v>
      </c>
    </row>
    <row r="3334" spans="1:4" ht="13.5" x14ac:dyDescent="0.25">
      <c r="A3334" s="636">
        <v>98284</v>
      </c>
      <c r="B3334" s="634" t="s">
        <v>26845</v>
      </c>
      <c r="C3334" s="634" t="s">
        <v>4</v>
      </c>
      <c r="D3334" s="635" t="s">
        <v>30029</v>
      </c>
    </row>
    <row r="3335" spans="1:4" ht="13.5" x14ac:dyDescent="0.25">
      <c r="A3335" s="636">
        <v>98285</v>
      </c>
      <c r="B3335" s="634" t="s">
        <v>26846</v>
      </c>
      <c r="C3335" s="634" t="s">
        <v>4</v>
      </c>
      <c r="D3335" s="635" t="s">
        <v>29771</v>
      </c>
    </row>
    <row r="3336" spans="1:4" ht="13.5" x14ac:dyDescent="0.25">
      <c r="A3336" s="636">
        <v>98286</v>
      </c>
      <c r="B3336" s="634" t="s">
        <v>26847</v>
      </c>
      <c r="C3336" s="634" t="s">
        <v>4</v>
      </c>
      <c r="D3336" s="635" t="s">
        <v>43926</v>
      </c>
    </row>
    <row r="3337" spans="1:4" ht="13.5" x14ac:dyDescent="0.25">
      <c r="A3337" s="636">
        <v>98287</v>
      </c>
      <c r="B3337" s="634" t="s">
        <v>26848</v>
      </c>
      <c r="C3337" s="634" t="s">
        <v>4</v>
      </c>
      <c r="D3337" s="635" t="s">
        <v>43927</v>
      </c>
    </row>
    <row r="3338" spans="1:4" ht="13.5" x14ac:dyDescent="0.25">
      <c r="A3338" s="636">
        <v>98288</v>
      </c>
      <c r="B3338" s="634" t="s">
        <v>26849</v>
      </c>
      <c r="C3338" s="634" t="s">
        <v>4</v>
      </c>
      <c r="D3338" s="635" t="s">
        <v>43928</v>
      </c>
    </row>
    <row r="3339" spans="1:4" ht="13.5" x14ac:dyDescent="0.25">
      <c r="A3339" s="636">
        <v>98289</v>
      </c>
      <c r="B3339" s="634" t="s">
        <v>26850</v>
      </c>
      <c r="C3339" s="634" t="s">
        <v>4</v>
      </c>
      <c r="D3339" s="635" t="s">
        <v>41927</v>
      </c>
    </row>
    <row r="3340" spans="1:4" ht="13.5" x14ac:dyDescent="0.25">
      <c r="A3340" s="636">
        <v>98290</v>
      </c>
      <c r="B3340" s="634" t="s">
        <v>26851</v>
      </c>
      <c r="C3340" s="634" t="s">
        <v>4</v>
      </c>
      <c r="D3340" s="635" t="s">
        <v>30025</v>
      </c>
    </row>
    <row r="3341" spans="1:4" ht="13.5" x14ac:dyDescent="0.25">
      <c r="A3341" s="636">
        <v>98291</v>
      </c>
      <c r="B3341" s="634" t="s">
        <v>26852</v>
      </c>
      <c r="C3341" s="634" t="s">
        <v>4</v>
      </c>
      <c r="D3341" s="635" t="s">
        <v>43929</v>
      </c>
    </row>
    <row r="3342" spans="1:4" ht="13.5" x14ac:dyDescent="0.25">
      <c r="A3342" s="636">
        <v>98292</v>
      </c>
      <c r="B3342" s="634" t="s">
        <v>26853</v>
      </c>
      <c r="C3342" s="634" t="s">
        <v>4</v>
      </c>
      <c r="D3342" s="635" t="s">
        <v>41897</v>
      </c>
    </row>
    <row r="3343" spans="1:4" ht="13.5" x14ac:dyDescent="0.25">
      <c r="A3343" s="636">
        <v>98293</v>
      </c>
      <c r="B3343" s="634" t="s">
        <v>26854</v>
      </c>
      <c r="C3343" s="634" t="s">
        <v>4</v>
      </c>
      <c r="D3343" s="635" t="s">
        <v>27495</v>
      </c>
    </row>
    <row r="3344" spans="1:4" ht="13.5" x14ac:dyDescent="0.25">
      <c r="A3344" s="636">
        <v>98400</v>
      </c>
      <c r="B3344" s="634" t="s">
        <v>26855</v>
      </c>
      <c r="C3344" s="634" t="s">
        <v>4</v>
      </c>
      <c r="D3344" s="635" t="s">
        <v>43930</v>
      </c>
    </row>
    <row r="3345" spans="1:4" ht="13.5" x14ac:dyDescent="0.25">
      <c r="A3345" s="636">
        <v>98401</v>
      </c>
      <c r="B3345" s="634" t="s">
        <v>26856</v>
      </c>
      <c r="C3345" s="634" t="s">
        <v>4</v>
      </c>
      <c r="D3345" s="635" t="s">
        <v>29848</v>
      </c>
    </row>
    <row r="3346" spans="1:4" ht="13.5" x14ac:dyDescent="0.25">
      <c r="A3346" s="636">
        <v>98402</v>
      </c>
      <c r="B3346" s="634" t="s">
        <v>26857</v>
      </c>
      <c r="C3346" s="634" t="s">
        <v>4</v>
      </c>
      <c r="D3346" s="635" t="s">
        <v>43931</v>
      </c>
    </row>
    <row r="3347" spans="1:4" ht="13.5" x14ac:dyDescent="0.25">
      <c r="A3347" s="636">
        <v>100556</v>
      </c>
      <c r="B3347" s="634" t="s">
        <v>26858</v>
      </c>
      <c r="C3347" s="634" t="s">
        <v>5</v>
      </c>
      <c r="D3347" s="635" t="s">
        <v>43932</v>
      </c>
    </row>
    <row r="3348" spans="1:4" ht="13.5" x14ac:dyDescent="0.25">
      <c r="A3348" s="636">
        <v>100557</v>
      </c>
      <c r="B3348" s="634" t="s">
        <v>26859</v>
      </c>
      <c r="C3348" s="634" t="s">
        <v>5</v>
      </c>
      <c r="D3348" s="635" t="s">
        <v>43933</v>
      </c>
    </row>
    <row r="3349" spans="1:4" ht="13.5" x14ac:dyDescent="0.25">
      <c r="A3349" s="636">
        <v>100560</v>
      </c>
      <c r="B3349" s="634" t="s">
        <v>26860</v>
      </c>
      <c r="C3349" s="634" t="s">
        <v>5</v>
      </c>
      <c r="D3349" s="635" t="s">
        <v>43934</v>
      </c>
    </row>
    <row r="3350" spans="1:4" ht="13.5" x14ac:dyDescent="0.25">
      <c r="A3350" s="636">
        <v>100561</v>
      </c>
      <c r="B3350" s="634" t="s">
        <v>26861</v>
      </c>
      <c r="C3350" s="634" t="s">
        <v>5</v>
      </c>
      <c r="D3350" s="635" t="s">
        <v>43935</v>
      </c>
    </row>
    <row r="3351" spans="1:4" ht="13.5" x14ac:dyDescent="0.25">
      <c r="A3351" s="636">
        <v>100562</v>
      </c>
      <c r="B3351" s="634" t="s">
        <v>26862</v>
      </c>
      <c r="C3351" s="634" t="s">
        <v>5</v>
      </c>
      <c r="D3351" s="635" t="s">
        <v>43936</v>
      </c>
    </row>
    <row r="3352" spans="1:4" ht="13.5" x14ac:dyDescent="0.25">
      <c r="A3352" s="636">
        <v>100563</v>
      </c>
      <c r="B3352" s="634" t="s">
        <v>26863</v>
      </c>
      <c r="C3352" s="634" t="s">
        <v>5</v>
      </c>
      <c r="D3352" s="635" t="s">
        <v>43937</v>
      </c>
    </row>
    <row r="3353" spans="1:4" ht="13.5" x14ac:dyDescent="0.25">
      <c r="A3353" s="636">
        <v>101795</v>
      </c>
      <c r="B3353" s="634" t="s">
        <v>29127</v>
      </c>
      <c r="C3353" s="634" t="s">
        <v>5</v>
      </c>
      <c r="D3353" s="635" t="s">
        <v>43938</v>
      </c>
    </row>
    <row r="3354" spans="1:4" ht="13.5" x14ac:dyDescent="0.25">
      <c r="A3354" s="636">
        <v>101798</v>
      </c>
      <c r="B3354" s="634" t="s">
        <v>29128</v>
      </c>
      <c r="C3354" s="634" t="s">
        <v>5</v>
      </c>
      <c r="D3354" s="635" t="s">
        <v>43939</v>
      </c>
    </row>
    <row r="3355" spans="1:4" ht="13.5" x14ac:dyDescent="0.25">
      <c r="A3355" s="636">
        <v>101799</v>
      </c>
      <c r="B3355" s="634" t="s">
        <v>29129</v>
      </c>
      <c r="C3355" s="634" t="s">
        <v>5</v>
      </c>
      <c r="D3355" s="635" t="s">
        <v>43940</v>
      </c>
    </row>
    <row r="3356" spans="1:4" ht="13.5" x14ac:dyDescent="0.25">
      <c r="A3356" s="636">
        <v>98397</v>
      </c>
      <c r="B3356" s="634" t="s">
        <v>24204</v>
      </c>
      <c r="C3356" s="634" t="s">
        <v>3</v>
      </c>
      <c r="D3356" s="635" t="s">
        <v>30291</v>
      </c>
    </row>
    <row r="3357" spans="1:4" ht="13.5" x14ac:dyDescent="0.25">
      <c r="A3357" s="636">
        <v>103244</v>
      </c>
      <c r="B3357" s="634" t="s">
        <v>43941</v>
      </c>
      <c r="C3357" s="634" t="s">
        <v>5</v>
      </c>
      <c r="D3357" s="635" t="s">
        <v>43942</v>
      </c>
    </row>
    <row r="3358" spans="1:4" ht="13.5" x14ac:dyDescent="0.25">
      <c r="A3358" s="636">
        <v>103245</v>
      </c>
      <c r="B3358" s="634" t="s">
        <v>43943</v>
      </c>
      <c r="C3358" s="634" t="s">
        <v>5</v>
      </c>
      <c r="D3358" s="635" t="s">
        <v>43944</v>
      </c>
    </row>
    <row r="3359" spans="1:4" ht="13.5" x14ac:dyDescent="0.25">
      <c r="A3359" s="636">
        <v>103246</v>
      </c>
      <c r="B3359" s="634" t="s">
        <v>43945</v>
      </c>
      <c r="C3359" s="634" t="s">
        <v>5</v>
      </c>
      <c r="D3359" s="635" t="s">
        <v>43946</v>
      </c>
    </row>
    <row r="3360" spans="1:4" ht="13.5" x14ac:dyDescent="0.25">
      <c r="A3360" s="636">
        <v>103247</v>
      </c>
      <c r="B3360" s="634" t="s">
        <v>43947</v>
      </c>
      <c r="C3360" s="634" t="s">
        <v>5</v>
      </c>
      <c r="D3360" s="635" t="s">
        <v>43948</v>
      </c>
    </row>
    <row r="3361" spans="1:4" ht="13.5" x14ac:dyDescent="0.25">
      <c r="A3361" s="636">
        <v>103248</v>
      </c>
      <c r="B3361" s="634" t="s">
        <v>43949</v>
      </c>
      <c r="C3361" s="634" t="s">
        <v>5</v>
      </c>
      <c r="D3361" s="635" t="s">
        <v>43950</v>
      </c>
    </row>
    <row r="3362" spans="1:4" ht="13.5" x14ac:dyDescent="0.25">
      <c r="A3362" s="636">
        <v>103249</v>
      </c>
      <c r="B3362" s="634" t="s">
        <v>43951</v>
      </c>
      <c r="C3362" s="634" t="s">
        <v>5</v>
      </c>
      <c r="D3362" s="635" t="s">
        <v>43952</v>
      </c>
    </row>
    <row r="3363" spans="1:4" ht="13.5" x14ac:dyDescent="0.25">
      <c r="A3363" s="636">
        <v>103250</v>
      </c>
      <c r="B3363" s="634" t="s">
        <v>43953</v>
      </c>
      <c r="C3363" s="634" t="s">
        <v>5</v>
      </c>
      <c r="D3363" s="635" t="s">
        <v>43954</v>
      </c>
    </row>
    <row r="3364" spans="1:4" ht="13.5" x14ac:dyDescent="0.25">
      <c r="A3364" s="636">
        <v>103251</v>
      </c>
      <c r="B3364" s="634" t="s">
        <v>43955</v>
      </c>
      <c r="C3364" s="634" t="s">
        <v>5</v>
      </c>
      <c r="D3364" s="635" t="s">
        <v>43956</v>
      </c>
    </row>
    <row r="3365" spans="1:4" ht="13.5" x14ac:dyDescent="0.25">
      <c r="A3365" s="636">
        <v>103252</v>
      </c>
      <c r="B3365" s="634" t="s">
        <v>43957</v>
      </c>
      <c r="C3365" s="634" t="s">
        <v>5</v>
      </c>
      <c r="D3365" s="635" t="s">
        <v>43958</v>
      </c>
    </row>
    <row r="3366" spans="1:4" ht="13.5" x14ac:dyDescent="0.25">
      <c r="A3366" s="636">
        <v>103253</v>
      </c>
      <c r="B3366" s="634" t="s">
        <v>43959</v>
      </c>
      <c r="C3366" s="634" t="s">
        <v>5</v>
      </c>
      <c r="D3366" s="635" t="s">
        <v>43960</v>
      </c>
    </row>
    <row r="3367" spans="1:4" ht="13.5" x14ac:dyDescent="0.25">
      <c r="A3367" s="636">
        <v>103254</v>
      </c>
      <c r="B3367" s="634" t="s">
        <v>43961</v>
      </c>
      <c r="C3367" s="634" t="s">
        <v>5</v>
      </c>
      <c r="D3367" s="635" t="s">
        <v>43962</v>
      </c>
    </row>
    <row r="3368" spans="1:4" ht="13.5" x14ac:dyDescent="0.25">
      <c r="A3368" s="636">
        <v>103255</v>
      </c>
      <c r="B3368" s="634" t="s">
        <v>43963</v>
      </c>
      <c r="C3368" s="634" t="s">
        <v>5</v>
      </c>
      <c r="D3368" s="635" t="s">
        <v>43964</v>
      </c>
    </row>
    <row r="3369" spans="1:4" ht="13.5" x14ac:dyDescent="0.25">
      <c r="A3369" s="636">
        <v>103256</v>
      </c>
      <c r="B3369" s="634" t="s">
        <v>43965</v>
      </c>
      <c r="C3369" s="634" t="s">
        <v>5</v>
      </c>
      <c r="D3369" s="635" t="s">
        <v>43966</v>
      </c>
    </row>
    <row r="3370" spans="1:4" ht="13.5" x14ac:dyDescent="0.25">
      <c r="A3370" s="636">
        <v>103257</v>
      </c>
      <c r="B3370" s="634" t="s">
        <v>43967</v>
      </c>
      <c r="C3370" s="634" t="s">
        <v>5</v>
      </c>
      <c r="D3370" s="635" t="s">
        <v>43968</v>
      </c>
    </row>
    <row r="3371" spans="1:4" ht="13.5" x14ac:dyDescent="0.25">
      <c r="A3371" s="636">
        <v>103258</v>
      </c>
      <c r="B3371" s="634" t="s">
        <v>43969</v>
      </c>
      <c r="C3371" s="634" t="s">
        <v>5</v>
      </c>
      <c r="D3371" s="635" t="s">
        <v>43970</v>
      </c>
    </row>
    <row r="3372" spans="1:4" ht="13.5" x14ac:dyDescent="0.25">
      <c r="A3372" s="636">
        <v>103259</v>
      </c>
      <c r="B3372" s="634" t="s">
        <v>43971</v>
      </c>
      <c r="C3372" s="634" t="s">
        <v>5</v>
      </c>
      <c r="D3372" s="635" t="s">
        <v>43972</v>
      </c>
    </row>
    <row r="3373" spans="1:4" ht="13.5" x14ac:dyDescent="0.25">
      <c r="A3373" s="636">
        <v>103260</v>
      </c>
      <c r="B3373" s="634" t="s">
        <v>43973</v>
      </c>
      <c r="C3373" s="634" t="s">
        <v>5</v>
      </c>
      <c r="D3373" s="635" t="s">
        <v>43974</v>
      </c>
    </row>
    <row r="3374" spans="1:4" ht="13.5" x14ac:dyDescent="0.25">
      <c r="A3374" s="636">
        <v>103261</v>
      </c>
      <c r="B3374" s="634" t="s">
        <v>43975</v>
      </c>
      <c r="C3374" s="634" t="s">
        <v>5</v>
      </c>
      <c r="D3374" s="635" t="s">
        <v>43976</v>
      </c>
    </row>
    <row r="3375" spans="1:4" ht="13.5" x14ac:dyDescent="0.25">
      <c r="A3375" s="636">
        <v>103262</v>
      </c>
      <c r="B3375" s="634" t="s">
        <v>43977</v>
      </c>
      <c r="C3375" s="634" t="s">
        <v>5</v>
      </c>
      <c r="D3375" s="635" t="s">
        <v>43978</v>
      </c>
    </row>
    <row r="3376" spans="1:4" ht="13.5" x14ac:dyDescent="0.25">
      <c r="A3376" s="636">
        <v>103263</v>
      </c>
      <c r="B3376" s="634" t="s">
        <v>43979</v>
      </c>
      <c r="C3376" s="634" t="s">
        <v>5</v>
      </c>
      <c r="D3376" s="635" t="s">
        <v>43980</v>
      </c>
    </row>
    <row r="3377" spans="1:4" ht="13.5" x14ac:dyDescent="0.25">
      <c r="A3377" s="636">
        <v>103264</v>
      </c>
      <c r="B3377" s="634" t="s">
        <v>43981</v>
      </c>
      <c r="C3377" s="634" t="s">
        <v>5</v>
      </c>
      <c r="D3377" s="635" t="s">
        <v>43982</v>
      </c>
    </row>
    <row r="3378" spans="1:4" ht="13.5" x14ac:dyDescent="0.25">
      <c r="A3378" s="636">
        <v>103265</v>
      </c>
      <c r="B3378" s="634" t="s">
        <v>43983</v>
      </c>
      <c r="C3378" s="634" t="s">
        <v>5</v>
      </c>
      <c r="D3378" s="635" t="s">
        <v>43984</v>
      </c>
    </row>
    <row r="3379" spans="1:4" ht="13.5" x14ac:dyDescent="0.25">
      <c r="A3379" s="636">
        <v>103266</v>
      </c>
      <c r="B3379" s="634" t="s">
        <v>43985</v>
      </c>
      <c r="C3379" s="634" t="s">
        <v>5</v>
      </c>
      <c r="D3379" s="635" t="s">
        <v>43986</v>
      </c>
    </row>
    <row r="3380" spans="1:4" ht="13.5" x14ac:dyDescent="0.25">
      <c r="A3380" s="636">
        <v>103267</v>
      </c>
      <c r="B3380" s="634" t="s">
        <v>43987</v>
      </c>
      <c r="C3380" s="634" t="s">
        <v>5</v>
      </c>
      <c r="D3380" s="635" t="s">
        <v>43988</v>
      </c>
    </row>
    <row r="3381" spans="1:4" ht="13.5" x14ac:dyDescent="0.25">
      <c r="A3381" s="636">
        <v>103268</v>
      </c>
      <c r="B3381" s="634" t="s">
        <v>43989</v>
      </c>
      <c r="C3381" s="634" t="s">
        <v>5</v>
      </c>
      <c r="D3381" s="635" t="s">
        <v>43990</v>
      </c>
    </row>
    <row r="3382" spans="1:4" ht="13.5" x14ac:dyDescent="0.25">
      <c r="A3382" s="636">
        <v>103269</v>
      </c>
      <c r="B3382" s="634" t="s">
        <v>43991</v>
      </c>
      <c r="C3382" s="634" t="s">
        <v>5</v>
      </c>
      <c r="D3382" s="635" t="s">
        <v>43992</v>
      </c>
    </row>
    <row r="3383" spans="1:4" ht="13.5" x14ac:dyDescent="0.25">
      <c r="A3383" s="636">
        <v>103270</v>
      </c>
      <c r="B3383" s="634" t="s">
        <v>43993</v>
      </c>
      <c r="C3383" s="634" t="s">
        <v>5</v>
      </c>
      <c r="D3383" s="635" t="s">
        <v>43994</v>
      </c>
    </row>
    <row r="3384" spans="1:4" ht="13.5" x14ac:dyDescent="0.25">
      <c r="A3384" s="636">
        <v>103271</v>
      </c>
      <c r="B3384" s="634" t="s">
        <v>43995</v>
      </c>
      <c r="C3384" s="634" t="s">
        <v>5</v>
      </c>
      <c r="D3384" s="635" t="s">
        <v>43996</v>
      </c>
    </row>
    <row r="3385" spans="1:4" ht="13.5" x14ac:dyDescent="0.25">
      <c r="A3385" s="636">
        <v>103272</v>
      </c>
      <c r="B3385" s="634" t="s">
        <v>43997</v>
      </c>
      <c r="C3385" s="634" t="s">
        <v>5</v>
      </c>
      <c r="D3385" s="635" t="s">
        <v>43998</v>
      </c>
    </row>
    <row r="3386" spans="1:4" ht="13.5" x14ac:dyDescent="0.25">
      <c r="A3386" s="636">
        <v>103273</v>
      </c>
      <c r="B3386" s="634" t="s">
        <v>43999</v>
      </c>
      <c r="C3386" s="634" t="s">
        <v>5</v>
      </c>
      <c r="D3386" s="635" t="s">
        <v>44000</v>
      </c>
    </row>
    <row r="3387" spans="1:4" ht="13.5" x14ac:dyDescent="0.25">
      <c r="A3387" s="636">
        <v>103274</v>
      </c>
      <c r="B3387" s="634" t="s">
        <v>44001</v>
      </c>
      <c r="C3387" s="634" t="s">
        <v>5</v>
      </c>
      <c r="D3387" s="635" t="s">
        <v>44002</v>
      </c>
    </row>
    <row r="3388" spans="1:4" ht="13.5" x14ac:dyDescent="0.25">
      <c r="A3388" s="636">
        <v>103275</v>
      </c>
      <c r="B3388" s="634" t="s">
        <v>44003</v>
      </c>
      <c r="C3388" s="634" t="s">
        <v>5</v>
      </c>
      <c r="D3388" s="635" t="s">
        <v>44004</v>
      </c>
    </row>
    <row r="3389" spans="1:4" ht="13.5" x14ac:dyDescent="0.25">
      <c r="A3389" s="636">
        <v>103276</v>
      </c>
      <c r="B3389" s="634" t="s">
        <v>44005</v>
      </c>
      <c r="C3389" s="634" t="s">
        <v>5</v>
      </c>
      <c r="D3389" s="635" t="s">
        <v>44006</v>
      </c>
    </row>
    <row r="3390" spans="1:4" ht="13.5" x14ac:dyDescent="0.25">
      <c r="A3390" s="636">
        <v>103277</v>
      </c>
      <c r="B3390" s="634" t="s">
        <v>44007</v>
      </c>
      <c r="C3390" s="634" t="s">
        <v>5</v>
      </c>
      <c r="D3390" s="635" t="s">
        <v>44008</v>
      </c>
    </row>
    <row r="3391" spans="1:4" ht="13.5" x14ac:dyDescent="0.25">
      <c r="A3391" s="636">
        <v>103278</v>
      </c>
      <c r="B3391" s="634" t="s">
        <v>44009</v>
      </c>
      <c r="C3391" s="634" t="s">
        <v>5</v>
      </c>
      <c r="D3391" s="635" t="s">
        <v>44010</v>
      </c>
    </row>
    <row r="3392" spans="1:4" ht="13.5" x14ac:dyDescent="0.25">
      <c r="A3392" s="636">
        <v>103288</v>
      </c>
      <c r="B3392" s="634" t="s">
        <v>44011</v>
      </c>
      <c r="C3392" s="634" t="s">
        <v>5</v>
      </c>
      <c r="D3392" s="635" t="s">
        <v>44012</v>
      </c>
    </row>
    <row r="3393" spans="1:4" ht="13.5" x14ac:dyDescent="0.25">
      <c r="A3393" s="636">
        <v>103289</v>
      </c>
      <c r="B3393" s="634" t="s">
        <v>44013</v>
      </c>
      <c r="C3393" s="634" t="s">
        <v>4</v>
      </c>
      <c r="D3393" s="635" t="s">
        <v>44014</v>
      </c>
    </row>
    <row r="3394" spans="1:4" ht="13.5" x14ac:dyDescent="0.25">
      <c r="A3394" s="636">
        <v>103290</v>
      </c>
      <c r="B3394" s="634" t="s">
        <v>44015</v>
      </c>
      <c r="C3394" s="634" t="s">
        <v>4</v>
      </c>
      <c r="D3394" s="635" t="s">
        <v>44016</v>
      </c>
    </row>
    <row r="3395" spans="1:4" ht="13.5" x14ac:dyDescent="0.25">
      <c r="A3395" s="636">
        <v>103291</v>
      </c>
      <c r="B3395" s="634" t="s">
        <v>44017</v>
      </c>
      <c r="C3395" s="634" t="s">
        <v>4</v>
      </c>
      <c r="D3395" s="635" t="s">
        <v>44018</v>
      </c>
    </row>
    <row r="3396" spans="1:4" ht="13.5" x14ac:dyDescent="0.25">
      <c r="A3396" s="636">
        <v>103292</v>
      </c>
      <c r="B3396" s="634" t="s">
        <v>44019</v>
      </c>
      <c r="C3396" s="634" t="s">
        <v>4</v>
      </c>
      <c r="D3396" s="635" t="s">
        <v>30089</v>
      </c>
    </row>
    <row r="3397" spans="1:4" ht="13.5" x14ac:dyDescent="0.25">
      <c r="A3397" s="636">
        <v>101936</v>
      </c>
      <c r="B3397" s="634" t="s">
        <v>29131</v>
      </c>
      <c r="C3397" s="634" t="s">
        <v>5</v>
      </c>
      <c r="D3397" s="635" t="s">
        <v>44020</v>
      </c>
    </row>
    <row r="3398" spans="1:4" ht="13.5" x14ac:dyDescent="0.25">
      <c r="A3398" s="636">
        <v>101937</v>
      </c>
      <c r="B3398" s="634" t="s">
        <v>29132</v>
      </c>
      <c r="C3398" s="634" t="s">
        <v>5</v>
      </c>
      <c r="D3398" s="635" t="s">
        <v>44021</v>
      </c>
    </row>
    <row r="3399" spans="1:4" ht="13.5" x14ac:dyDescent="0.25">
      <c r="A3399" s="636">
        <v>98294</v>
      </c>
      <c r="B3399" s="634" t="s">
        <v>26864</v>
      </c>
      <c r="C3399" s="634" t="s">
        <v>4</v>
      </c>
      <c r="D3399" s="635" t="s">
        <v>26772</v>
      </c>
    </row>
    <row r="3400" spans="1:4" ht="13.5" x14ac:dyDescent="0.25">
      <c r="A3400" s="636">
        <v>98295</v>
      </c>
      <c r="B3400" s="634" t="s">
        <v>26865</v>
      </c>
      <c r="C3400" s="634" t="s">
        <v>4</v>
      </c>
      <c r="D3400" s="635" t="s">
        <v>29240</v>
      </c>
    </row>
    <row r="3401" spans="1:4" ht="13.5" x14ac:dyDescent="0.25">
      <c r="A3401" s="636">
        <v>98296</v>
      </c>
      <c r="B3401" s="634" t="s">
        <v>26866</v>
      </c>
      <c r="C3401" s="634" t="s">
        <v>4</v>
      </c>
      <c r="D3401" s="635" t="s">
        <v>30050</v>
      </c>
    </row>
    <row r="3402" spans="1:4" ht="13.5" x14ac:dyDescent="0.25">
      <c r="A3402" s="636">
        <v>98297</v>
      </c>
      <c r="B3402" s="634" t="s">
        <v>26867</v>
      </c>
      <c r="C3402" s="634" t="s">
        <v>4</v>
      </c>
      <c r="D3402" s="635" t="s">
        <v>23301</v>
      </c>
    </row>
    <row r="3403" spans="1:4" ht="13.5" x14ac:dyDescent="0.25">
      <c r="A3403" s="636">
        <v>98301</v>
      </c>
      <c r="B3403" s="634" t="s">
        <v>26868</v>
      </c>
      <c r="C3403" s="634" t="s">
        <v>5</v>
      </c>
      <c r="D3403" s="635" t="s">
        <v>44022</v>
      </c>
    </row>
    <row r="3404" spans="1:4" ht="13.5" x14ac:dyDescent="0.25">
      <c r="A3404" s="636">
        <v>98302</v>
      </c>
      <c r="B3404" s="634" t="s">
        <v>26869</v>
      </c>
      <c r="C3404" s="634" t="s">
        <v>5</v>
      </c>
      <c r="D3404" s="635" t="s">
        <v>44023</v>
      </c>
    </row>
    <row r="3405" spans="1:4" ht="13.5" x14ac:dyDescent="0.25">
      <c r="A3405" s="636">
        <v>98304</v>
      </c>
      <c r="B3405" s="634" t="s">
        <v>26870</v>
      </c>
      <c r="C3405" s="634" t="s">
        <v>5</v>
      </c>
      <c r="D3405" s="635" t="s">
        <v>44024</v>
      </c>
    </row>
    <row r="3406" spans="1:4" ht="13.5" x14ac:dyDescent="0.25">
      <c r="A3406" s="636">
        <v>98307</v>
      </c>
      <c r="B3406" s="634" t="s">
        <v>26871</v>
      </c>
      <c r="C3406" s="634" t="s">
        <v>5</v>
      </c>
      <c r="D3406" s="635" t="s">
        <v>44025</v>
      </c>
    </row>
    <row r="3407" spans="1:4" ht="13.5" x14ac:dyDescent="0.25">
      <c r="A3407" s="636">
        <v>98308</v>
      </c>
      <c r="B3407" s="634" t="s">
        <v>26872</v>
      </c>
      <c r="C3407" s="634" t="s">
        <v>5</v>
      </c>
      <c r="D3407" s="635" t="s">
        <v>26959</v>
      </c>
    </row>
    <row r="3408" spans="1:4" ht="13.5" x14ac:dyDescent="0.25">
      <c r="A3408" s="636">
        <v>98593</v>
      </c>
      <c r="B3408" s="634" t="s">
        <v>26873</v>
      </c>
      <c r="C3408" s="634" t="s">
        <v>5</v>
      </c>
      <c r="D3408" s="635" t="s">
        <v>44026</v>
      </c>
    </row>
    <row r="3409" spans="1:4" ht="13.5" x14ac:dyDescent="0.25">
      <c r="A3409" s="636">
        <v>89355</v>
      </c>
      <c r="B3409" s="634" t="s">
        <v>24205</v>
      </c>
      <c r="C3409" s="634" t="s">
        <v>4</v>
      </c>
      <c r="D3409" s="635" t="s">
        <v>30287</v>
      </c>
    </row>
    <row r="3410" spans="1:4" ht="13.5" x14ac:dyDescent="0.25">
      <c r="A3410" s="636">
        <v>89356</v>
      </c>
      <c r="B3410" s="634" t="s">
        <v>24206</v>
      </c>
      <c r="C3410" s="634" t="s">
        <v>4</v>
      </c>
      <c r="D3410" s="635" t="s">
        <v>29937</v>
      </c>
    </row>
    <row r="3411" spans="1:4" ht="13.5" x14ac:dyDescent="0.25">
      <c r="A3411" s="636">
        <v>89357</v>
      </c>
      <c r="B3411" s="634" t="s">
        <v>24207</v>
      </c>
      <c r="C3411" s="634" t="s">
        <v>4</v>
      </c>
      <c r="D3411" s="635" t="s">
        <v>44027</v>
      </c>
    </row>
    <row r="3412" spans="1:4" ht="13.5" x14ac:dyDescent="0.25">
      <c r="A3412" s="636">
        <v>89401</v>
      </c>
      <c r="B3412" s="634" t="s">
        <v>24208</v>
      </c>
      <c r="C3412" s="634" t="s">
        <v>4</v>
      </c>
      <c r="D3412" s="635" t="s">
        <v>30428</v>
      </c>
    </row>
    <row r="3413" spans="1:4" ht="13.5" x14ac:dyDescent="0.25">
      <c r="A3413" s="636">
        <v>89402</v>
      </c>
      <c r="B3413" s="634" t="s">
        <v>24209</v>
      </c>
      <c r="C3413" s="634" t="s">
        <v>4</v>
      </c>
      <c r="D3413" s="635" t="s">
        <v>30433</v>
      </c>
    </row>
    <row r="3414" spans="1:4" ht="13.5" x14ac:dyDescent="0.25">
      <c r="A3414" s="636">
        <v>89403</v>
      </c>
      <c r="B3414" s="634" t="s">
        <v>24210</v>
      </c>
      <c r="C3414" s="634" t="s">
        <v>4</v>
      </c>
      <c r="D3414" s="635" t="s">
        <v>44028</v>
      </c>
    </row>
    <row r="3415" spans="1:4" ht="13.5" x14ac:dyDescent="0.25">
      <c r="A3415" s="636">
        <v>89446</v>
      </c>
      <c r="B3415" s="634" t="s">
        <v>24211</v>
      </c>
      <c r="C3415" s="634" t="s">
        <v>4</v>
      </c>
      <c r="D3415" s="635" t="s">
        <v>29863</v>
      </c>
    </row>
    <row r="3416" spans="1:4" ht="13.5" x14ac:dyDescent="0.25">
      <c r="A3416" s="636">
        <v>89447</v>
      </c>
      <c r="B3416" s="634" t="s">
        <v>24212</v>
      </c>
      <c r="C3416" s="634" t="s">
        <v>4</v>
      </c>
      <c r="D3416" s="635" t="s">
        <v>26621</v>
      </c>
    </row>
    <row r="3417" spans="1:4" ht="13.5" x14ac:dyDescent="0.25">
      <c r="A3417" s="636">
        <v>89448</v>
      </c>
      <c r="B3417" s="634" t="s">
        <v>24213</v>
      </c>
      <c r="C3417" s="634" t="s">
        <v>4</v>
      </c>
      <c r="D3417" s="635" t="s">
        <v>41980</v>
      </c>
    </row>
    <row r="3418" spans="1:4" ht="13.5" x14ac:dyDescent="0.25">
      <c r="A3418" s="636">
        <v>89449</v>
      </c>
      <c r="B3418" s="634" t="s">
        <v>24214</v>
      </c>
      <c r="C3418" s="634" t="s">
        <v>4</v>
      </c>
      <c r="D3418" s="635" t="s">
        <v>30914</v>
      </c>
    </row>
    <row r="3419" spans="1:4" ht="13.5" x14ac:dyDescent="0.25">
      <c r="A3419" s="636">
        <v>89450</v>
      </c>
      <c r="B3419" s="634" t="s">
        <v>24215</v>
      </c>
      <c r="C3419" s="634" t="s">
        <v>4</v>
      </c>
      <c r="D3419" s="635" t="s">
        <v>44029</v>
      </c>
    </row>
    <row r="3420" spans="1:4" ht="13.5" x14ac:dyDescent="0.25">
      <c r="A3420" s="636">
        <v>89451</v>
      </c>
      <c r="B3420" s="634" t="s">
        <v>24216</v>
      </c>
      <c r="C3420" s="634" t="s">
        <v>4</v>
      </c>
      <c r="D3420" s="635" t="s">
        <v>44030</v>
      </c>
    </row>
    <row r="3421" spans="1:4" ht="13.5" x14ac:dyDescent="0.25">
      <c r="A3421" s="636">
        <v>89452</v>
      </c>
      <c r="B3421" s="634" t="s">
        <v>24217</v>
      </c>
      <c r="C3421" s="634" t="s">
        <v>4</v>
      </c>
      <c r="D3421" s="635" t="s">
        <v>44031</v>
      </c>
    </row>
    <row r="3422" spans="1:4" ht="13.5" x14ac:dyDescent="0.25">
      <c r="A3422" s="636">
        <v>89508</v>
      </c>
      <c r="B3422" s="634" t="s">
        <v>24218</v>
      </c>
      <c r="C3422" s="634" t="s">
        <v>4</v>
      </c>
      <c r="D3422" s="635" t="s">
        <v>29223</v>
      </c>
    </row>
    <row r="3423" spans="1:4" ht="13.5" x14ac:dyDescent="0.25">
      <c r="A3423" s="636">
        <v>89509</v>
      </c>
      <c r="B3423" s="634" t="s">
        <v>24219</v>
      </c>
      <c r="C3423" s="634" t="s">
        <v>4</v>
      </c>
      <c r="D3423" s="635" t="s">
        <v>30348</v>
      </c>
    </row>
    <row r="3424" spans="1:4" ht="13.5" x14ac:dyDescent="0.25">
      <c r="A3424" s="636">
        <v>89511</v>
      </c>
      <c r="B3424" s="634" t="s">
        <v>24220</v>
      </c>
      <c r="C3424" s="634" t="s">
        <v>4</v>
      </c>
      <c r="D3424" s="635" t="s">
        <v>30159</v>
      </c>
    </row>
    <row r="3425" spans="1:4" ht="13.5" x14ac:dyDescent="0.25">
      <c r="A3425" s="636">
        <v>89512</v>
      </c>
      <c r="B3425" s="634" t="s">
        <v>24221</v>
      </c>
      <c r="C3425" s="634" t="s">
        <v>4</v>
      </c>
      <c r="D3425" s="635" t="s">
        <v>30556</v>
      </c>
    </row>
    <row r="3426" spans="1:4" ht="13.5" x14ac:dyDescent="0.25">
      <c r="A3426" s="636">
        <v>89576</v>
      </c>
      <c r="B3426" s="634" t="s">
        <v>24222</v>
      </c>
      <c r="C3426" s="634" t="s">
        <v>4</v>
      </c>
      <c r="D3426" s="635" t="s">
        <v>44032</v>
      </c>
    </row>
    <row r="3427" spans="1:4" ht="13.5" x14ac:dyDescent="0.25">
      <c r="A3427" s="636">
        <v>89578</v>
      </c>
      <c r="B3427" s="634" t="s">
        <v>24223</v>
      </c>
      <c r="C3427" s="634" t="s">
        <v>4</v>
      </c>
      <c r="D3427" s="635" t="s">
        <v>44033</v>
      </c>
    </row>
    <row r="3428" spans="1:4" ht="13.5" x14ac:dyDescent="0.25">
      <c r="A3428" s="636">
        <v>89580</v>
      </c>
      <c r="B3428" s="634" t="s">
        <v>24224</v>
      </c>
      <c r="C3428" s="634" t="s">
        <v>4</v>
      </c>
      <c r="D3428" s="635" t="s">
        <v>30781</v>
      </c>
    </row>
    <row r="3429" spans="1:4" ht="13.5" x14ac:dyDescent="0.25">
      <c r="A3429" s="636">
        <v>89633</v>
      </c>
      <c r="B3429" s="634" t="s">
        <v>24225</v>
      </c>
      <c r="C3429" s="634" t="s">
        <v>4</v>
      </c>
      <c r="D3429" s="635" t="s">
        <v>44034</v>
      </c>
    </row>
    <row r="3430" spans="1:4" ht="13.5" x14ac:dyDescent="0.25">
      <c r="A3430" s="636">
        <v>89634</v>
      </c>
      <c r="B3430" s="634" t="s">
        <v>24226</v>
      </c>
      <c r="C3430" s="634" t="s">
        <v>4</v>
      </c>
      <c r="D3430" s="635" t="s">
        <v>44035</v>
      </c>
    </row>
    <row r="3431" spans="1:4" ht="13.5" x14ac:dyDescent="0.25">
      <c r="A3431" s="636">
        <v>89635</v>
      </c>
      <c r="B3431" s="634" t="s">
        <v>24227</v>
      </c>
      <c r="C3431" s="634" t="s">
        <v>4</v>
      </c>
      <c r="D3431" s="635" t="s">
        <v>30502</v>
      </c>
    </row>
    <row r="3432" spans="1:4" ht="13.5" x14ac:dyDescent="0.25">
      <c r="A3432" s="636">
        <v>89636</v>
      </c>
      <c r="B3432" s="634" t="s">
        <v>24228</v>
      </c>
      <c r="C3432" s="634" t="s">
        <v>4</v>
      </c>
      <c r="D3432" s="635" t="s">
        <v>44036</v>
      </c>
    </row>
    <row r="3433" spans="1:4" ht="13.5" x14ac:dyDescent="0.25">
      <c r="A3433" s="636">
        <v>89711</v>
      </c>
      <c r="B3433" s="634" t="s">
        <v>24229</v>
      </c>
      <c r="C3433" s="634" t="s">
        <v>4</v>
      </c>
      <c r="D3433" s="635" t="s">
        <v>29238</v>
      </c>
    </row>
    <row r="3434" spans="1:4" ht="13.5" x14ac:dyDescent="0.25">
      <c r="A3434" s="636">
        <v>89712</v>
      </c>
      <c r="B3434" s="634" t="s">
        <v>24230</v>
      </c>
      <c r="C3434" s="634" t="s">
        <v>4</v>
      </c>
      <c r="D3434" s="635" t="s">
        <v>26875</v>
      </c>
    </row>
    <row r="3435" spans="1:4" ht="13.5" x14ac:dyDescent="0.25">
      <c r="A3435" s="636">
        <v>89713</v>
      </c>
      <c r="B3435" s="634" t="s">
        <v>24231</v>
      </c>
      <c r="C3435" s="634" t="s">
        <v>4</v>
      </c>
      <c r="D3435" s="635" t="s">
        <v>44037</v>
      </c>
    </row>
    <row r="3436" spans="1:4" ht="13.5" x14ac:dyDescent="0.25">
      <c r="A3436" s="636">
        <v>89714</v>
      </c>
      <c r="B3436" s="634" t="s">
        <v>24232</v>
      </c>
      <c r="C3436" s="634" t="s">
        <v>4</v>
      </c>
      <c r="D3436" s="635" t="s">
        <v>44038</v>
      </c>
    </row>
    <row r="3437" spans="1:4" ht="13.5" x14ac:dyDescent="0.25">
      <c r="A3437" s="636">
        <v>89716</v>
      </c>
      <c r="B3437" s="634" t="s">
        <v>24233</v>
      </c>
      <c r="C3437" s="634" t="s">
        <v>4</v>
      </c>
      <c r="D3437" s="635" t="s">
        <v>30519</v>
      </c>
    </row>
    <row r="3438" spans="1:4" ht="13.5" x14ac:dyDescent="0.25">
      <c r="A3438" s="636">
        <v>89717</v>
      </c>
      <c r="B3438" s="634" t="s">
        <v>24234</v>
      </c>
      <c r="C3438" s="634" t="s">
        <v>4</v>
      </c>
      <c r="D3438" s="635" t="s">
        <v>44039</v>
      </c>
    </row>
    <row r="3439" spans="1:4" ht="13.5" x14ac:dyDescent="0.25">
      <c r="A3439" s="636">
        <v>89770</v>
      </c>
      <c r="B3439" s="634" t="s">
        <v>24235</v>
      </c>
      <c r="C3439" s="634" t="s">
        <v>4</v>
      </c>
      <c r="D3439" s="635" t="s">
        <v>30248</v>
      </c>
    </row>
    <row r="3440" spans="1:4" ht="13.5" x14ac:dyDescent="0.25">
      <c r="A3440" s="636">
        <v>89771</v>
      </c>
      <c r="B3440" s="634" t="s">
        <v>24236</v>
      </c>
      <c r="C3440" s="634" t="s">
        <v>4</v>
      </c>
      <c r="D3440" s="635" t="s">
        <v>44040</v>
      </c>
    </row>
    <row r="3441" spans="1:4" ht="13.5" x14ac:dyDescent="0.25">
      <c r="A3441" s="636">
        <v>89773</v>
      </c>
      <c r="B3441" s="634" t="s">
        <v>24237</v>
      </c>
      <c r="C3441" s="634" t="s">
        <v>4</v>
      </c>
      <c r="D3441" s="635" t="s">
        <v>44041</v>
      </c>
    </row>
    <row r="3442" spans="1:4" ht="13.5" x14ac:dyDescent="0.25">
      <c r="A3442" s="636">
        <v>89775</v>
      </c>
      <c r="B3442" s="634" t="s">
        <v>24238</v>
      </c>
      <c r="C3442" s="634" t="s">
        <v>4</v>
      </c>
      <c r="D3442" s="635" t="s">
        <v>44042</v>
      </c>
    </row>
    <row r="3443" spans="1:4" ht="13.5" x14ac:dyDescent="0.25">
      <c r="A3443" s="636">
        <v>89798</v>
      </c>
      <c r="B3443" s="634" t="s">
        <v>24239</v>
      </c>
      <c r="C3443" s="634" t="s">
        <v>4</v>
      </c>
      <c r="D3443" s="635" t="s">
        <v>26970</v>
      </c>
    </row>
    <row r="3444" spans="1:4" ht="13.5" x14ac:dyDescent="0.25">
      <c r="A3444" s="636">
        <v>89799</v>
      </c>
      <c r="B3444" s="634" t="s">
        <v>24240</v>
      </c>
      <c r="C3444" s="634" t="s">
        <v>4</v>
      </c>
      <c r="D3444" s="635" t="s">
        <v>43535</v>
      </c>
    </row>
    <row r="3445" spans="1:4" ht="13.5" x14ac:dyDescent="0.25">
      <c r="A3445" s="636">
        <v>89800</v>
      </c>
      <c r="B3445" s="634" t="s">
        <v>24241</v>
      </c>
      <c r="C3445" s="634" t="s">
        <v>4</v>
      </c>
      <c r="D3445" s="635" t="s">
        <v>29926</v>
      </c>
    </row>
    <row r="3446" spans="1:4" ht="13.5" x14ac:dyDescent="0.25">
      <c r="A3446" s="636">
        <v>89848</v>
      </c>
      <c r="B3446" s="634" t="s">
        <v>24242</v>
      </c>
      <c r="C3446" s="634" t="s">
        <v>4</v>
      </c>
      <c r="D3446" s="635" t="s">
        <v>29891</v>
      </c>
    </row>
    <row r="3447" spans="1:4" ht="13.5" x14ac:dyDescent="0.25">
      <c r="A3447" s="636">
        <v>89849</v>
      </c>
      <c r="B3447" s="634" t="s">
        <v>24243</v>
      </c>
      <c r="C3447" s="634" t="s">
        <v>4</v>
      </c>
      <c r="D3447" s="635" t="s">
        <v>44043</v>
      </c>
    </row>
    <row r="3448" spans="1:4" ht="13.5" x14ac:dyDescent="0.25">
      <c r="A3448" s="636">
        <v>89865</v>
      </c>
      <c r="B3448" s="634" t="s">
        <v>24244</v>
      </c>
      <c r="C3448" s="634" t="s">
        <v>4</v>
      </c>
      <c r="D3448" s="635" t="s">
        <v>43502</v>
      </c>
    </row>
    <row r="3449" spans="1:4" ht="13.5" x14ac:dyDescent="0.25">
      <c r="A3449" s="636">
        <v>91784</v>
      </c>
      <c r="B3449" s="634" t="s">
        <v>24245</v>
      </c>
      <c r="C3449" s="634" t="s">
        <v>4</v>
      </c>
      <c r="D3449" s="635" t="s">
        <v>44044</v>
      </c>
    </row>
    <row r="3450" spans="1:4" ht="13.5" x14ac:dyDescent="0.25">
      <c r="A3450" s="636">
        <v>91785</v>
      </c>
      <c r="B3450" s="634" t="s">
        <v>24246</v>
      </c>
      <c r="C3450" s="634" t="s">
        <v>4</v>
      </c>
      <c r="D3450" s="635" t="s">
        <v>43670</v>
      </c>
    </row>
    <row r="3451" spans="1:4" ht="13.5" x14ac:dyDescent="0.25">
      <c r="A3451" s="636">
        <v>91786</v>
      </c>
      <c r="B3451" s="634" t="s">
        <v>24247</v>
      </c>
      <c r="C3451" s="634" t="s">
        <v>4</v>
      </c>
      <c r="D3451" s="635" t="s">
        <v>30404</v>
      </c>
    </row>
    <row r="3452" spans="1:4" ht="13.5" x14ac:dyDescent="0.25">
      <c r="A3452" s="636">
        <v>91787</v>
      </c>
      <c r="B3452" s="634" t="s">
        <v>24248</v>
      </c>
      <c r="C3452" s="634" t="s">
        <v>4</v>
      </c>
      <c r="D3452" s="635" t="s">
        <v>44045</v>
      </c>
    </row>
    <row r="3453" spans="1:4" ht="13.5" x14ac:dyDescent="0.25">
      <c r="A3453" s="636">
        <v>91788</v>
      </c>
      <c r="B3453" s="634" t="s">
        <v>24249</v>
      </c>
      <c r="C3453" s="634" t="s">
        <v>4</v>
      </c>
      <c r="D3453" s="635" t="s">
        <v>44046</v>
      </c>
    </row>
    <row r="3454" spans="1:4" ht="13.5" x14ac:dyDescent="0.25">
      <c r="A3454" s="636">
        <v>91789</v>
      </c>
      <c r="B3454" s="634" t="s">
        <v>24250</v>
      </c>
      <c r="C3454" s="634" t="s">
        <v>4</v>
      </c>
      <c r="D3454" s="635" t="s">
        <v>44047</v>
      </c>
    </row>
    <row r="3455" spans="1:4" ht="13.5" x14ac:dyDescent="0.25">
      <c r="A3455" s="636">
        <v>91790</v>
      </c>
      <c r="B3455" s="634" t="s">
        <v>24251</v>
      </c>
      <c r="C3455" s="634" t="s">
        <v>4</v>
      </c>
      <c r="D3455" s="635" t="s">
        <v>44048</v>
      </c>
    </row>
    <row r="3456" spans="1:4" ht="13.5" x14ac:dyDescent="0.25">
      <c r="A3456" s="636">
        <v>91791</v>
      </c>
      <c r="B3456" s="634" t="s">
        <v>24252</v>
      </c>
      <c r="C3456" s="634" t="s">
        <v>4</v>
      </c>
      <c r="D3456" s="635" t="s">
        <v>44049</v>
      </c>
    </row>
    <row r="3457" spans="1:4" ht="13.5" x14ac:dyDescent="0.25">
      <c r="A3457" s="636">
        <v>91792</v>
      </c>
      <c r="B3457" s="634" t="s">
        <v>24253</v>
      </c>
      <c r="C3457" s="634" t="s">
        <v>4</v>
      </c>
      <c r="D3457" s="635" t="s">
        <v>44050</v>
      </c>
    </row>
    <row r="3458" spans="1:4" ht="13.5" x14ac:dyDescent="0.25">
      <c r="A3458" s="636">
        <v>91793</v>
      </c>
      <c r="B3458" s="634" t="s">
        <v>24254</v>
      </c>
      <c r="C3458" s="634" t="s">
        <v>4</v>
      </c>
      <c r="D3458" s="635" t="s">
        <v>44051</v>
      </c>
    </row>
    <row r="3459" spans="1:4" ht="13.5" x14ac:dyDescent="0.25">
      <c r="A3459" s="636">
        <v>91794</v>
      </c>
      <c r="B3459" s="634" t="s">
        <v>24255</v>
      </c>
      <c r="C3459" s="634" t="s">
        <v>4</v>
      </c>
      <c r="D3459" s="635" t="s">
        <v>30830</v>
      </c>
    </row>
    <row r="3460" spans="1:4" ht="13.5" x14ac:dyDescent="0.25">
      <c r="A3460" s="636">
        <v>91795</v>
      </c>
      <c r="B3460" s="634" t="s">
        <v>24256</v>
      </c>
      <c r="C3460" s="634" t="s">
        <v>4</v>
      </c>
      <c r="D3460" s="635" t="s">
        <v>44052</v>
      </c>
    </row>
    <row r="3461" spans="1:4" ht="13.5" x14ac:dyDescent="0.25">
      <c r="A3461" s="636">
        <v>91796</v>
      </c>
      <c r="B3461" s="634" t="s">
        <v>24257</v>
      </c>
      <c r="C3461" s="634" t="s">
        <v>4</v>
      </c>
      <c r="D3461" s="635" t="s">
        <v>44053</v>
      </c>
    </row>
    <row r="3462" spans="1:4" ht="13.5" x14ac:dyDescent="0.25">
      <c r="A3462" s="636">
        <v>92275</v>
      </c>
      <c r="B3462" s="634" t="s">
        <v>44054</v>
      </c>
      <c r="C3462" s="634" t="s">
        <v>4</v>
      </c>
      <c r="D3462" s="635" t="s">
        <v>30392</v>
      </c>
    </row>
    <row r="3463" spans="1:4" ht="13.5" x14ac:dyDescent="0.25">
      <c r="A3463" s="636">
        <v>92276</v>
      </c>
      <c r="B3463" s="634" t="s">
        <v>44055</v>
      </c>
      <c r="C3463" s="634" t="s">
        <v>4</v>
      </c>
      <c r="D3463" s="635" t="s">
        <v>29726</v>
      </c>
    </row>
    <row r="3464" spans="1:4" ht="13.5" x14ac:dyDescent="0.25">
      <c r="A3464" s="636">
        <v>92277</v>
      </c>
      <c r="B3464" s="634" t="s">
        <v>44056</v>
      </c>
      <c r="C3464" s="634" t="s">
        <v>4</v>
      </c>
      <c r="D3464" s="635" t="s">
        <v>44057</v>
      </c>
    </row>
    <row r="3465" spans="1:4" ht="13.5" x14ac:dyDescent="0.25">
      <c r="A3465" s="636">
        <v>92278</v>
      </c>
      <c r="B3465" s="634" t="s">
        <v>44058</v>
      </c>
      <c r="C3465" s="634" t="s">
        <v>4</v>
      </c>
      <c r="D3465" s="635" t="s">
        <v>44059</v>
      </c>
    </row>
    <row r="3466" spans="1:4" ht="13.5" x14ac:dyDescent="0.25">
      <c r="A3466" s="636">
        <v>92279</v>
      </c>
      <c r="B3466" s="634" t="s">
        <v>44060</v>
      </c>
      <c r="C3466" s="634" t="s">
        <v>4</v>
      </c>
      <c r="D3466" s="635" t="s">
        <v>44061</v>
      </c>
    </row>
    <row r="3467" spans="1:4" ht="13.5" x14ac:dyDescent="0.25">
      <c r="A3467" s="636">
        <v>92280</v>
      </c>
      <c r="B3467" s="634" t="s">
        <v>44062</v>
      </c>
      <c r="C3467" s="634" t="s">
        <v>4</v>
      </c>
      <c r="D3467" s="635" t="s">
        <v>44063</v>
      </c>
    </row>
    <row r="3468" spans="1:4" ht="13.5" x14ac:dyDescent="0.25">
      <c r="A3468" s="636">
        <v>92281</v>
      </c>
      <c r="B3468" s="634" t="s">
        <v>44064</v>
      </c>
      <c r="C3468" s="634" t="s">
        <v>4</v>
      </c>
      <c r="D3468" s="635" t="s">
        <v>44065</v>
      </c>
    </row>
    <row r="3469" spans="1:4" ht="13.5" x14ac:dyDescent="0.25">
      <c r="A3469" s="636">
        <v>92282</v>
      </c>
      <c r="B3469" s="634" t="s">
        <v>44066</v>
      </c>
      <c r="C3469" s="634" t="s">
        <v>4</v>
      </c>
      <c r="D3469" s="635" t="s">
        <v>44067</v>
      </c>
    </row>
    <row r="3470" spans="1:4" ht="13.5" x14ac:dyDescent="0.25">
      <c r="A3470" s="636">
        <v>92283</v>
      </c>
      <c r="B3470" s="634" t="s">
        <v>44068</v>
      </c>
      <c r="C3470" s="634" t="s">
        <v>4</v>
      </c>
      <c r="D3470" s="635" t="s">
        <v>44069</v>
      </c>
    </row>
    <row r="3471" spans="1:4" ht="13.5" x14ac:dyDescent="0.25">
      <c r="A3471" s="636">
        <v>92284</v>
      </c>
      <c r="B3471" s="634" t="s">
        <v>44070</v>
      </c>
      <c r="C3471" s="634" t="s">
        <v>4</v>
      </c>
      <c r="D3471" s="635" t="s">
        <v>44071</v>
      </c>
    </row>
    <row r="3472" spans="1:4" ht="13.5" x14ac:dyDescent="0.25">
      <c r="A3472" s="636">
        <v>92285</v>
      </c>
      <c r="B3472" s="634" t="s">
        <v>44072</v>
      </c>
      <c r="C3472" s="634" t="s">
        <v>4</v>
      </c>
      <c r="D3472" s="635" t="s">
        <v>44073</v>
      </c>
    </row>
    <row r="3473" spans="1:4" ht="13.5" x14ac:dyDescent="0.25">
      <c r="A3473" s="636">
        <v>92286</v>
      </c>
      <c r="B3473" s="634" t="s">
        <v>44074</v>
      </c>
      <c r="C3473" s="634" t="s">
        <v>4</v>
      </c>
      <c r="D3473" s="635" t="s">
        <v>44075</v>
      </c>
    </row>
    <row r="3474" spans="1:4" ht="13.5" x14ac:dyDescent="0.25">
      <c r="A3474" s="636">
        <v>92305</v>
      </c>
      <c r="B3474" s="634" t="s">
        <v>44076</v>
      </c>
      <c r="C3474" s="634" t="s">
        <v>4</v>
      </c>
      <c r="D3474" s="635" t="s">
        <v>44077</v>
      </c>
    </row>
    <row r="3475" spans="1:4" ht="13.5" x14ac:dyDescent="0.25">
      <c r="A3475" s="636">
        <v>92306</v>
      </c>
      <c r="B3475" s="634" t="s">
        <v>44078</v>
      </c>
      <c r="C3475" s="634" t="s">
        <v>4</v>
      </c>
      <c r="D3475" s="635" t="s">
        <v>41901</v>
      </c>
    </row>
    <row r="3476" spans="1:4" ht="13.5" x14ac:dyDescent="0.25">
      <c r="A3476" s="636">
        <v>92307</v>
      </c>
      <c r="B3476" s="634" t="s">
        <v>44079</v>
      </c>
      <c r="C3476" s="634" t="s">
        <v>4</v>
      </c>
      <c r="D3476" s="635" t="s">
        <v>44080</v>
      </c>
    </row>
    <row r="3477" spans="1:4" ht="13.5" x14ac:dyDescent="0.25">
      <c r="A3477" s="636">
        <v>92308</v>
      </c>
      <c r="B3477" s="634" t="s">
        <v>44081</v>
      </c>
      <c r="C3477" s="634" t="s">
        <v>4</v>
      </c>
      <c r="D3477" s="635" t="s">
        <v>44082</v>
      </c>
    </row>
    <row r="3478" spans="1:4" ht="13.5" x14ac:dyDescent="0.25">
      <c r="A3478" s="636">
        <v>92309</v>
      </c>
      <c r="B3478" s="634" t="s">
        <v>44083</v>
      </c>
      <c r="C3478" s="634" t="s">
        <v>4</v>
      </c>
      <c r="D3478" s="635" t="s">
        <v>44084</v>
      </c>
    </row>
    <row r="3479" spans="1:4" ht="13.5" x14ac:dyDescent="0.25">
      <c r="A3479" s="636">
        <v>92310</v>
      </c>
      <c r="B3479" s="634" t="s">
        <v>44085</v>
      </c>
      <c r="C3479" s="634" t="s">
        <v>4</v>
      </c>
      <c r="D3479" s="635" t="s">
        <v>44086</v>
      </c>
    </row>
    <row r="3480" spans="1:4" ht="13.5" x14ac:dyDescent="0.25">
      <c r="A3480" s="636">
        <v>92320</v>
      </c>
      <c r="B3480" s="634" t="s">
        <v>44087</v>
      </c>
      <c r="C3480" s="634" t="s">
        <v>4</v>
      </c>
      <c r="D3480" s="635" t="s">
        <v>41346</v>
      </c>
    </row>
    <row r="3481" spans="1:4" ht="13.5" x14ac:dyDescent="0.25">
      <c r="A3481" s="636">
        <v>92321</v>
      </c>
      <c r="B3481" s="634" t="s">
        <v>44088</v>
      </c>
      <c r="C3481" s="634" t="s">
        <v>4</v>
      </c>
      <c r="D3481" s="635" t="s">
        <v>44089</v>
      </c>
    </row>
    <row r="3482" spans="1:4" ht="13.5" x14ac:dyDescent="0.25">
      <c r="A3482" s="636">
        <v>92322</v>
      </c>
      <c r="B3482" s="634" t="s">
        <v>44090</v>
      </c>
      <c r="C3482" s="634" t="s">
        <v>4</v>
      </c>
      <c r="D3482" s="635" t="s">
        <v>44091</v>
      </c>
    </row>
    <row r="3483" spans="1:4" ht="13.5" x14ac:dyDescent="0.25">
      <c r="A3483" s="636">
        <v>92323</v>
      </c>
      <c r="B3483" s="634" t="s">
        <v>44092</v>
      </c>
      <c r="C3483" s="634" t="s">
        <v>4</v>
      </c>
      <c r="D3483" s="635" t="s">
        <v>44093</v>
      </c>
    </row>
    <row r="3484" spans="1:4" ht="13.5" x14ac:dyDescent="0.25">
      <c r="A3484" s="636">
        <v>92324</v>
      </c>
      <c r="B3484" s="634" t="s">
        <v>44094</v>
      </c>
      <c r="C3484" s="634" t="s">
        <v>4</v>
      </c>
      <c r="D3484" s="635" t="s">
        <v>44095</v>
      </c>
    </row>
    <row r="3485" spans="1:4" ht="13.5" x14ac:dyDescent="0.25">
      <c r="A3485" s="636">
        <v>92325</v>
      </c>
      <c r="B3485" s="634" t="s">
        <v>44096</v>
      </c>
      <c r="C3485" s="634" t="s">
        <v>4</v>
      </c>
      <c r="D3485" s="635" t="s">
        <v>44097</v>
      </c>
    </row>
    <row r="3486" spans="1:4" ht="13.5" x14ac:dyDescent="0.25">
      <c r="A3486" s="636">
        <v>92335</v>
      </c>
      <c r="B3486" s="634" t="s">
        <v>29141</v>
      </c>
      <c r="C3486" s="634" t="s">
        <v>4</v>
      </c>
      <c r="D3486" s="635" t="s">
        <v>30923</v>
      </c>
    </row>
    <row r="3487" spans="1:4" ht="13.5" x14ac:dyDescent="0.25">
      <c r="A3487" s="636">
        <v>92336</v>
      </c>
      <c r="B3487" s="634" t="s">
        <v>29142</v>
      </c>
      <c r="C3487" s="634" t="s">
        <v>4</v>
      </c>
      <c r="D3487" s="635" t="s">
        <v>44098</v>
      </c>
    </row>
    <row r="3488" spans="1:4" ht="13.5" x14ac:dyDescent="0.25">
      <c r="A3488" s="636">
        <v>92337</v>
      </c>
      <c r="B3488" s="634" t="s">
        <v>29143</v>
      </c>
      <c r="C3488" s="634" t="s">
        <v>4</v>
      </c>
      <c r="D3488" s="635" t="s">
        <v>44099</v>
      </c>
    </row>
    <row r="3489" spans="1:4" ht="13.5" x14ac:dyDescent="0.25">
      <c r="A3489" s="636">
        <v>92338</v>
      </c>
      <c r="B3489" s="634" t="s">
        <v>29144</v>
      </c>
      <c r="C3489" s="634" t="s">
        <v>4</v>
      </c>
      <c r="D3489" s="635" t="s">
        <v>44100</v>
      </c>
    </row>
    <row r="3490" spans="1:4" ht="13.5" x14ac:dyDescent="0.25">
      <c r="A3490" s="636">
        <v>92339</v>
      </c>
      <c r="B3490" s="634" t="s">
        <v>29145</v>
      </c>
      <c r="C3490" s="634" t="s">
        <v>4</v>
      </c>
      <c r="D3490" s="635" t="s">
        <v>44101</v>
      </c>
    </row>
    <row r="3491" spans="1:4" ht="13.5" x14ac:dyDescent="0.25">
      <c r="A3491" s="636">
        <v>92341</v>
      </c>
      <c r="B3491" s="634" t="s">
        <v>29146</v>
      </c>
      <c r="C3491" s="634" t="s">
        <v>4</v>
      </c>
      <c r="D3491" s="635" t="s">
        <v>44102</v>
      </c>
    </row>
    <row r="3492" spans="1:4" ht="13.5" x14ac:dyDescent="0.25">
      <c r="A3492" s="636">
        <v>92342</v>
      </c>
      <c r="B3492" s="634" t="s">
        <v>29147</v>
      </c>
      <c r="C3492" s="634" t="s">
        <v>4</v>
      </c>
      <c r="D3492" s="635" t="s">
        <v>44103</v>
      </c>
    </row>
    <row r="3493" spans="1:4" ht="13.5" x14ac:dyDescent="0.25">
      <c r="A3493" s="636">
        <v>92343</v>
      </c>
      <c r="B3493" s="634" t="s">
        <v>29148</v>
      </c>
      <c r="C3493" s="634" t="s">
        <v>4</v>
      </c>
      <c r="D3493" s="635" t="s">
        <v>44104</v>
      </c>
    </row>
    <row r="3494" spans="1:4" ht="13.5" x14ac:dyDescent="0.25">
      <c r="A3494" s="636">
        <v>92359</v>
      </c>
      <c r="B3494" s="634" t="s">
        <v>29149</v>
      </c>
      <c r="C3494" s="634" t="s">
        <v>4</v>
      </c>
      <c r="D3494" s="635" t="s">
        <v>44105</v>
      </c>
    </row>
    <row r="3495" spans="1:4" ht="13.5" x14ac:dyDescent="0.25">
      <c r="A3495" s="636">
        <v>92360</v>
      </c>
      <c r="B3495" s="634" t="s">
        <v>29150</v>
      </c>
      <c r="C3495" s="634" t="s">
        <v>4</v>
      </c>
      <c r="D3495" s="635" t="s">
        <v>44106</v>
      </c>
    </row>
    <row r="3496" spans="1:4" ht="13.5" x14ac:dyDescent="0.25">
      <c r="A3496" s="636">
        <v>92361</v>
      </c>
      <c r="B3496" s="634" t="s">
        <v>29151</v>
      </c>
      <c r="C3496" s="634" t="s">
        <v>4</v>
      </c>
      <c r="D3496" s="635" t="s">
        <v>44107</v>
      </c>
    </row>
    <row r="3497" spans="1:4" ht="13.5" x14ac:dyDescent="0.25">
      <c r="A3497" s="636">
        <v>92362</v>
      </c>
      <c r="B3497" s="634" t="s">
        <v>29152</v>
      </c>
      <c r="C3497" s="634" t="s">
        <v>4</v>
      </c>
      <c r="D3497" s="635" t="s">
        <v>44108</v>
      </c>
    </row>
    <row r="3498" spans="1:4" ht="13.5" x14ac:dyDescent="0.25">
      <c r="A3498" s="636">
        <v>92364</v>
      </c>
      <c r="B3498" s="634" t="s">
        <v>29153</v>
      </c>
      <c r="C3498" s="634" t="s">
        <v>4</v>
      </c>
      <c r="D3498" s="635" t="s">
        <v>44109</v>
      </c>
    </row>
    <row r="3499" spans="1:4" ht="13.5" x14ac:dyDescent="0.25">
      <c r="A3499" s="636">
        <v>92365</v>
      </c>
      <c r="B3499" s="634" t="s">
        <v>29154</v>
      </c>
      <c r="C3499" s="634" t="s">
        <v>4</v>
      </c>
      <c r="D3499" s="635" t="s">
        <v>44110</v>
      </c>
    </row>
    <row r="3500" spans="1:4" ht="13.5" x14ac:dyDescent="0.25">
      <c r="A3500" s="636">
        <v>92366</v>
      </c>
      <c r="B3500" s="634" t="s">
        <v>29155</v>
      </c>
      <c r="C3500" s="634" t="s">
        <v>4</v>
      </c>
      <c r="D3500" s="635" t="s">
        <v>44111</v>
      </c>
    </row>
    <row r="3501" spans="1:4" ht="13.5" x14ac:dyDescent="0.25">
      <c r="A3501" s="636">
        <v>92367</v>
      </c>
      <c r="B3501" s="634" t="s">
        <v>29156</v>
      </c>
      <c r="C3501" s="634" t="s">
        <v>4</v>
      </c>
      <c r="D3501" s="635" t="s">
        <v>43699</v>
      </c>
    </row>
    <row r="3502" spans="1:4" ht="13.5" x14ac:dyDescent="0.25">
      <c r="A3502" s="636">
        <v>92368</v>
      </c>
      <c r="B3502" s="634" t="s">
        <v>29157</v>
      </c>
      <c r="C3502" s="634" t="s">
        <v>4</v>
      </c>
      <c r="D3502" s="635" t="s">
        <v>44112</v>
      </c>
    </row>
    <row r="3503" spans="1:4" ht="13.5" x14ac:dyDescent="0.25">
      <c r="A3503" s="636">
        <v>92645</v>
      </c>
      <c r="B3503" s="634" t="s">
        <v>29158</v>
      </c>
      <c r="C3503" s="634" t="s">
        <v>4</v>
      </c>
      <c r="D3503" s="635" t="s">
        <v>44113</v>
      </c>
    </row>
    <row r="3504" spans="1:4" ht="13.5" x14ac:dyDescent="0.25">
      <c r="A3504" s="636">
        <v>92646</v>
      </c>
      <c r="B3504" s="634" t="s">
        <v>29159</v>
      </c>
      <c r="C3504" s="634" t="s">
        <v>4</v>
      </c>
      <c r="D3504" s="635" t="s">
        <v>30763</v>
      </c>
    </row>
    <row r="3505" spans="1:4" ht="13.5" x14ac:dyDescent="0.25">
      <c r="A3505" s="636">
        <v>92648</v>
      </c>
      <c r="B3505" s="634" t="s">
        <v>29160</v>
      </c>
      <c r="C3505" s="634" t="s">
        <v>4</v>
      </c>
      <c r="D3505" s="635" t="s">
        <v>29851</v>
      </c>
    </row>
    <row r="3506" spans="1:4" ht="13.5" x14ac:dyDescent="0.25">
      <c r="A3506" s="636">
        <v>92649</v>
      </c>
      <c r="B3506" s="634" t="s">
        <v>29161</v>
      </c>
      <c r="C3506" s="634" t="s">
        <v>4</v>
      </c>
      <c r="D3506" s="635" t="s">
        <v>44114</v>
      </c>
    </row>
    <row r="3507" spans="1:4" ht="13.5" x14ac:dyDescent="0.25">
      <c r="A3507" s="636">
        <v>92650</v>
      </c>
      <c r="B3507" s="634" t="s">
        <v>29162</v>
      </c>
      <c r="C3507" s="634" t="s">
        <v>4</v>
      </c>
      <c r="D3507" s="635" t="s">
        <v>44115</v>
      </c>
    </row>
    <row r="3508" spans="1:4" ht="13.5" x14ac:dyDescent="0.25">
      <c r="A3508" s="636">
        <v>92652</v>
      </c>
      <c r="B3508" s="634" t="s">
        <v>29163</v>
      </c>
      <c r="C3508" s="634" t="s">
        <v>4</v>
      </c>
      <c r="D3508" s="635" t="s">
        <v>28370</v>
      </c>
    </row>
    <row r="3509" spans="1:4" ht="13.5" x14ac:dyDescent="0.25">
      <c r="A3509" s="636">
        <v>92653</v>
      </c>
      <c r="B3509" s="634" t="s">
        <v>29164</v>
      </c>
      <c r="C3509" s="634" t="s">
        <v>4</v>
      </c>
      <c r="D3509" s="635" t="s">
        <v>44116</v>
      </c>
    </row>
    <row r="3510" spans="1:4" ht="13.5" x14ac:dyDescent="0.25">
      <c r="A3510" s="636">
        <v>92654</v>
      </c>
      <c r="B3510" s="634" t="s">
        <v>29165</v>
      </c>
      <c r="C3510" s="634" t="s">
        <v>4</v>
      </c>
      <c r="D3510" s="635" t="s">
        <v>44117</v>
      </c>
    </row>
    <row r="3511" spans="1:4" ht="13.5" x14ac:dyDescent="0.25">
      <c r="A3511" s="636">
        <v>92655</v>
      </c>
      <c r="B3511" s="634" t="s">
        <v>29166</v>
      </c>
      <c r="C3511" s="634" t="s">
        <v>4</v>
      </c>
      <c r="D3511" s="635" t="s">
        <v>42003</v>
      </c>
    </row>
    <row r="3512" spans="1:4" ht="13.5" x14ac:dyDescent="0.25">
      <c r="A3512" s="636">
        <v>92656</v>
      </c>
      <c r="B3512" s="634" t="s">
        <v>29167</v>
      </c>
      <c r="C3512" s="634" t="s">
        <v>4</v>
      </c>
      <c r="D3512" s="635" t="s">
        <v>44118</v>
      </c>
    </row>
    <row r="3513" spans="1:4" ht="13.5" x14ac:dyDescent="0.25">
      <c r="A3513" s="636">
        <v>92687</v>
      </c>
      <c r="B3513" s="634" t="s">
        <v>29168</v>
      </c>
      <c r="C3513" s="634" t="s">
        <v>4</v>
      </c>
      <c r="D3513" s="635" t="s">
        <v>30924</v>
      </c>
    </row>
    <row r="3514" spans="1:4" ht="13.5" x14ac:dyDescent="0.25">
      <c r="A3514" s="636">
        <v>92688</v>
      </c>
      <c r="B3514" s="634" t="s">
        <v>29169</v>
      </c>
      <c r="C3514" s="634" t="s">
        <v>4</v>
      </c>
      <c r="D3514" s="635" t="s">
        <v>44119</v>
      </c>
    </row>
    <row r="3515" spans="1:4" ht="13.5" x14ac:dyDescent="0.25">
      <c r="A3515" s="636">
        <v>92689</v>
      </c>
      <c r="B3515" s="634" t="s">
        <v>29170</v>
      </c>
      <c r="C3515" s="634" t="s">
        <v>4</v>
      </c>
      <c r="D3515" s="635" t="s">
        <v>44120</v>
      </c>
    </row>
    <row r="3516" spans="1:4" ht="13.5" x14ac:dyDescent="0.25">
      <c r="A3516" s="636">
        <v>92690</v>
      </c>
      <c r="B3516" s="634" t="s">
        <v>29171</v>
      </c>
      <c r="C3516" s="634" t="s">
        <v>4</v>
      </c>
      <c r="D3516" s="635" t="s">
        <v>44082</v>
      </c>
    </row>
    <row r="3517" spans="1:4" ht="13.5" x14ac:dyDescent="0.25">
      <c r="A3517" s="636">
        <v>92691</v>
      </c>
      <c r="B3517" s="634" t="s">
        <v>29172</v>
      </c>
      <c r="C3517" s="634" t="s">
        <v>4</v>
      </c>
      <c r="D3517" s="635" t="s">
        <v>44121</v>
      </c>
    </row>
    <row r="3518" spans="1:4" ht="13.5" x14ac:dyDescent="0.25">
      <c r="A3518" s="636">
        <v>94462</v>
      </c>
      <c r="B3518" s="634" t="s">
        <v>24258</v>
      </c>
      <c r="C3518" s="634" t="s">
        <v>4</v>
      </c>
      <c r="D3518" s="635" t="s">
        <v>44122</v>
      </c>
    </row>
    <row r="3519" spans="1:4" ht="13.5" x14ac:dyDescent="0.25">
      <c r="A3519" s="636">
        <v>94463</v>
      </c>
      <c r="B3519" s="634" t="s">
        <v>24259</v>
      </c>
      <c r="C3519" s="634" t="s">
        <v>4</v>
      </c>
      <c r="D3519" s="635" t="s">
        <v>44123</v>
      </c>
    </row>
    <row r="3520" spans="1:4" ht="13.5" x14ac:dyDescent="0.25">
      <c r="A3520" s="636">
        <v>94464</v>
      </c>
      <c r="B3520" s="634" t="s">
        <v>24260</v>
      </c>
      <c r="C3520" s="634" t="s">
        <v>4</v>
      </c>
      <c r="D3520" s="635" t="s">
        <v>44124</v>
      </c>
    </row>
    <row r="3521" spans="1:4" ht="13.5" x14ac:dyDescent="0.25">
      <c r="A3521" s="636">
        <v>94602</v>
      </c>
      <c r="B3521" s="634" t="s">
        <v>24261</v>
      </c>
      <c r="C3521" s="634" t="s">
        <v>4</v>
      </c>
      <c r="D3521" s="635" t="s">
        <v>44125</v>
      </c>
    </row>
    <row r="3522" spans="1:4" ht="13.5" x14ac:dyDescent="0.25">
      <c r="A3522" s="636">
        <v>94603</v>
      </c>
      <c r="B3522" s="634" t="s">
        <v>24262</v>
      </c>
      <c r="C3522" s="634" t="s">
        <v>4</v>
      </c>
      <c r="D3522" s="635" t="s">
        <v>44126</v>
      </c>
    </row>
    <row r="3523" spans="1:4" ht="13.5" x14ac:dyDescent="0.25">
      <c r="A3523" s="636">
        <v>94604</v>
      </c>
      <c r="B3523" s="634" t="s">
        <v>24263</v>
      </c>
      <c r="C3523" s="634" t="s">
        <v>4</v>
      </c>
      <c r="D3523" s="635" t="s">
        <v>44127</v>
      </c>
    </row>
    <row r="3524" spans="1:4" ht="13.5" x14ac:dyDescent="0.25">
      <c r="A3524" s="636">
        <v>94605</v>
      </c>
      <c r="B3524" s="634" t="s">
        <v>24264</v>
      </c>
      <c r="C3524" s="634" t="s">
        <v>4</v>
      </c>
      <c r="D3524" s="635" t="s">
        <v>44128</v>
      </c>
    </row>
    <row r="3525" spans="1:4" ht="13.5" x14ac:dyDescent="0.25">
      <c r="A3525" s="636">
        <v>94648</v>
      </c>
      <c r="B3525" s="634" t="s">
        <v>24265</v>
      </c>
      <c r="C3525" s="634" t="s">
        <v>4</v>
      </c>
      <c r="D3525" s="635" t="s">
        <v>44129</v>
      </c>
    </row>
    <row r="3526" spans="1:4" ht="13.5" x14ac:dyDescent="0.25">
      <c r="A3526" s="636">
        <v>94649</v>
      </c>
      <c r="B3526" s="634" t="s">
        <v>24266</v>
      </c>
      <c r="C3526" s="634" t="s">
        <v>4</v>
      </c>
      <c r="D3526" s="635" t="s">
        <v>30423</v>
      </c>
    </row>
    <row r="3527" spans="1:4" ht="13.5" x14ac:dyDescent="0.25">
      <c r="A3527" s="636">
        <v>94650</v>
      </c>
      <c r="B3527" s="634" t="s">
        <v>24267</v>
      </c>
      <c r="C3527" s="634" t="s">
        <v>4</v>
      </c>
      <c r="D3527" s="635" t="s">
        <v>44130</v>
      </c>
    </row>
    <row r="3528" spans="1:4" ht="13.5" x14ac:dyDescent="0.25">
      <c r="A3528" s="636">
        <v>94651</v>
      </c>
      <c r="B3528" s="634" t="s">
        <v>24268</v>
      </c>
      <c r="C3528" s="634" t="s">
        <v>4</v>
      </c>
      <c r="D3528" s="635" t="s">
        <v>44131</v>
      </c>
    </row>
    <row r="3529" spans="1:4" ht="13.5" x14ac:dyDescent="0.25">
      <c r="A3529" s="636">
        <v>94652</v>
      </c>
      <c r="B3529" s="634" t="s">
        <v>24269</v>
      </c>
      <c r="C3529" s="634" t="s">
        <v>4</v>
      </c>
      <c r="D3529" s="635" t="s">
        <v>30387</v>
      </c>
    </row>
    <row r="3530" spans="1:4" ht="13.5" x14ac:dyDescent="0.25">
      <c r="A3530" s="636">
        <v>94653</v>
      </c>
      <c r="B3530" s="634" t="s">
        <v>24270</v>
      </c>
      <c r="C3530" s="634" t="s">
        <v>4</v>
      </c>
      <c r="D3530" s="635" t="s">
        <v>44132</v>
      </c>
    </row>
    <row r="3531" spans="1:4" ht="13.5" x14ac:dyDescent="0.25">
      <c r="A3531" s="636">
        <v>94654</v>
      </c>
      <c r="B3531" s="634" t="s">
        <v>24271</v>
      </c>
      <c r="C3531" s="634" t="s">
        <v>4</v>
      </c>
      <c r="D3531" s="635" t="s">
        <v>44133</v>
      </c>
    </row>
    <row r="3532" spans="1:4" ht="13.5" x14ac:dyDescent="0.25">
      <c r="A3532" s="636">
        <v>94655</v>
      </c>
      <c r="B3532" s="634" t="s">
        <v>24272</v>
      </c>
      <c r="C3532" s="634" t="s">
        <v>4</v>
      </c>
      <c r="D3532" s="635" t="s">
        <v>44134</v>
      </c>
    </row>
    <row r="3533" spans="1:4" ht="13.5" x14ac:dyDescent="0.25">
      <c r="A3533" s="636">
        <v>94716</v>
      </c>
      <c r="B3533" s="634" t="s">
        <v>24273</v>
      </c>
      <c r="C3533" s="634" t="s">
        <v>4</v>
      </c>
      <c r="D3533" s="635" t="s">
        <v>44135</v>
      </c>
    </row>
    <row r="3534" spans="1:4" ht="13.5" x14ac:dyDescent="0.25">
      <c r="A3534" s="636">
        <v>94717</v>
      </c>
      <c r="B3534" s="634" t="s">
        <v>24274</v>
      </c>
      <c r="C3534" s="634" t="s">
        <v>4</v>
      </c>
      <c r="D3534" s="635" t="s">
        <v>44136</v>
      </c>
    </row>
    <row r="3535" spans="1:4" ht="13.5" x14ac:dyDescent="0.25">
      <c r="A3535" s="636">
        <v>94718</v>
      </c>
      <c r="B3535" s="634" t="s">
        <v>24275</v>
      </c>
      <c r="C3535" s="634" t="s">
        <v>4</v>
      </c>
      <c r="D3535" s="635" t="s">
        <v>44137</v>
      </c>
    </row>
    <row r="3536" spans="1:4" ht="13.5" x14ac:dyDescent="0.25">
      <c r="A3536" s="636">
        <v>94719</v>
      </c>
      <c r="B3536" s="634" t="s">
        <v>24276</v>
      </c>
      <c r="C3536" s="634" t="s">
        <v>4</v>
      </c>
      <c r="D3536" s="635" t="s">
        <v>44138</v>
      </c>
    </row>
    <row r="3537" spans="1:4" ht="13.5" x14ac:dyDescent="0.25">
      <c r="A3537" s="636">
        <v>94720</v>
      </c>
      <c r="B3537" s="634" t="s">
        <v>24277</v>
      </c>
      <c r="C3537" s="634" t="s">
        <v>4</v>
      </c>
      <c r="D3537" s="635" t="s">
        <v>42208</v>
      </c>
    </row>
    <row r="3538" spans="1:4" ht="13.5" x14ac:dyDescent="0.25">
      <c r="A3538" s="636">
        <v>94721</v>
      </c>
      <c r="B3538" s="634" t="s">
        <v>24278</v>
      </c>
      <c r="C3538" s="634" t="s">
        <v>4</v>
      </c>
      <c r="D3538" s="635" t="s">
        <v>44139</v>
      </c>
    </row>
    <row r="3539" spans="1:4" ht="13.5" x14ac:dyDescent="0.25">
      <c r="A3539" s="636">
        <v>94722</v>
      </c>
      <c r="B3539" s="634" t="s">
        <v>24279</v>
      </c>
      <c r="C3539" s="634" t="s">
        <v>4</v>
      </c>
      <c r="D3539" s="635" t="s">
        <v>44140</v>
      </c>
    </row>
    <row r="3540" spans="1:4" ht="13.5" x14ac:dyDescent="0.25">
      <c r="A3540" s="636">
        <v>95697</v>
      </c>
      <c r="B3540" s="634" t="s">
        <v>29174</v>
      </c>
      <c r="C3540" s="634" t="s">
        <v>4</v>
      </c>
      <c r="D3540" s="635" t="s">
        <v>30557</v>
      </c>
    </row>
    <row r="3541" spans="1:4" ht="13.5" x14ac:dyDescent="0.25">
      <c r="A3541" s="636">
        <v>96635</v>
      </c>
      <c r="B3541" s="634" t="s">
        <v>24280</v>
      </c>
      <c r="C3541" s="634" t="s">
        <v>4</v>
      </c>
      <c r="D3541" s="635" t="s">
        <v>44141</v>
      </c>
    </row>
    <row r="3542" spans="1:4" ht="13.5" x14ac:dyDescent="0.25">
      <c r="A3542" s="636">
        <v>96636</v>
      </c>
      <c r="B3542" s="634" t="s">
        <v>24281</v>
      </c>
      <c r="C3542" s="634" t="s">
        <v>4</v>
      </c>
      <c r="D3542" s="635" t="s">
        <v>30961</v>
      </c>
    </row>
    <row r="3543" spans="1:4" ht="13.5" x14ac:dyDescent="0.25">
      <c r="A3543" s="636">
        <v>96644</v>
      </c>
      <c r="B3543" s="634" t="s">
        <v>24282</v>
      </c>
      <c r="C3543" s="634" t="s">
        <v>4</v>
      </c>
      <c r="D3543" s="635" t="s">
        <v>28792</v>
      </c>
    </row>
    <row r="3544" spans="1:4" ht="13.5" x14ac:dyDescent="0.25">
      <c r="A3544" s="636">
        <v>96645</v>
      </c>
      <c r="B3544" s="634" t="s">
        <v>24283</v>
      </c>
      <c r="C3544" s="634" t="s">
        <v>4</v>
      </c>
      <c r="D3544" s="635" t="s">
        <v>30069</v>
      </c>
    </row>
    <row r="3545" spans="1:4" ht="13.5" x14ac:dyDescent="0.25">
      <c r="A3545" s="636">
        <v>96646</v>
      </c>
      <c r="B3545" s="634" t="s">
        <v>24284</v>
      </c>
      <c r="C3545" s="634" t="s">
        <v>4</v>
      </c>
      <c r="D3545" s="635" t="s">
        <v>44142</v>
      </c>
    </row>
    <row r="3546" spans="1:4" ht="13.5" x14ac:dyDescent="0.25">
      <c r="A3546" s="636">
        <v>96647</v>
      </c>
      <c r="B3546" s="634" t="s">
        <v>24285</v>
      </c>
      <c r="C3546" s="634" t="s">
        <v>4</v>
      </c>
      <c r="D3546" s="635" t="s">
        <v>44143</v>
      </c>
    </row>
    <row r="3547" spans="1:4" ht="13.5" x14ac:dyDescent="0.25">
      <c r="A3547" s="636">
        <v>96648</v>
      </c>
      <c r="B3547" s="634" t="s">
        <v>24286</v>
      </c>
      <c r="C3547" s="634" t="s">
        <v>4</v>
      </c>
      <c r="D3547" s="635" t="s">
        <v>44144</v>
      </c>
    </row>
    <row r="3548" spans="1:4" ht="13.5" x14ac:dyDescent="0.25">
      <c r="A3548" s="636">
        <v>96649</v>
      </c>
      <c r="B3548" s="634" t="s">
        <v>24287</v>
      </c>
      <c r="C3548" s="634" t="s">
        <v>4</v>
      </c>
      <c r="D3548" s="635" t="s">
        <v>30831</v>
      </c>
    </row>
    <row r="3549" spans="1:4" ht="13.5" x14ac:dyDescent="0.25">
      <c r="A3549" s="636">
        <v>96668</v>
      </c>
      <c r="B3549" s="634" t="s">
        <v>24288</v>
      </c>
      <c r="C3549" s="634" t="s">
        <v>4</v>
      </c>
      <c r="D3549" s="635" t="s">
        <v>26952</v>
      </c>
    </row>
    <row r="3550" spans="1:4" ht="13.5" x14ac:dyDescent="0.25">
      <c r="A3550" s="636">
        <v>96669</v>
      </c>
      <c r="B3550" s="634" t="s">
        <v>24289</v>
      </c>
      <c r="C3550" s="634" t="s">
        <v>4</v>
      </c>
      <c r="D3550" s="635" t="s">
        <v>44145</v>
      </c>
    </row>
    <row r="3551" spans="1:4" ht="13.5" x14ac:dyDescent="0.25">
      <c r="A3551" s="636">
        <v>96670</v>
      </c>
      <c r="B3551" s="634" t="s">
        <v>24290</v>
      </c>
      <c r="C3551" s="634" t="s">
        <v>4</v>
      </c>
      <c r="D3551" s="635" t="s">
        <v>27826</v>
      </c>
    </row>
    <row r="3552" spans="1:4" ht="13.5" x14ac:dyDescent="0.25">
      <c r="A3552" s="636">
        <v>96671</v>
      </c>
      <c r="B3552" s="634" t="s">
        <v>24292</v>
      </c>
      <c r="C3552" s="634" t="s">
        <v>4</v>
      </c>
      <c r="D3552" s="635" t="s">
        <v>41830</v>
      </c>
    </row>
    <row r="3553" spans="1:4" ht="13.5" x14ac:dyDescent="0.25">
      <c r="A3553" s="636">
        <v>96672</v>
      </c>
      <c r="B3553" s="634" t="s">
        <v>24293</v>
      </c>
      <c r="C3553" s="634" t="s">
        <v>4</v>
      </c>
      <c r="D3553" s="635" t="s">
        <v>44146</v>
      </c>
    </row>
    <row r="3554" spans="1:4" ht="13.5" x14ac:dyDescent="0.25">
      <c r="A3554" s="636">
        <v>96673</v>
      </c>
      <c r="B3554" s="634" t="s">
        <v>24294</v>
      </c>
      <c r="C3554" s="634" t="s">
        <v>4</v>
      </c>
      <c r="D3554" s="635" t="s">
        <v>44147</v>
      </c>
    </row>
    <row r="3555" spans="1:4" ht="13.5" x14ac:dyDescent="0.25">
      <c r="A3555" s="636">
        <v>96674</v>
      </c>
      <c r="B3555" s="634" t="s">
        <v>24295</v>
      </c>
      <c r="C3555" s="634" t="s">
        <v>4</v>
      </c>
      <c r="D3555" s="635" t="s">
        <v>44148</v>
      </c>
    </row>
    <row r="3556" spans="1:4" ht="13.5" x14ac:dyDescent="0.25">
      <c r="A3556" s="636">
        <v>96675</v>
      </c>
      <c r="B3556" s="634" t="s">
        <v>24296</v>
      </c>
      <c r="C3556" s="634" t="s">
        <v>4</v>
      </c>
      <c r="D3556" s="635" t="s">
        <v>44149</v>
      </c>
    </row>
    <row r="3557" spans="1:4" ht="13.5" x14ac:dyDescent="0.25">
      <c r="A3557" s="636">
        <v>96676</v>
      </c>
      <c r="B3557" s="634" t="s">
        <v>24297</v>
      </c>
      <c r="C3557" s="634" t="s">
        <v>4</v>
      </c>
      <c r="D3557" s="635" t="s">
        <v>42936</v>
      </c>
    </row>
    <row r="3558" spans="1:4" ht="13.5" x14ac:dyDescent="0.25">
      <c r="A3558" s="636">
        <v>96677</v>
      </c>
      <c r="B3558" s="634" t="s">
        <v>24298</v>
      </c>
      <c r="C3558" s="634" t="s">
        <v>4</v>
      </c>
      <c r="D3558" s="635" t="s">
        <v>44150</v>
      </c>
    </row>
    <row r="3559" spans="1:4" ht="13.5" x14ac:dyDescent="0.25">
      <c r="A3559" s="636">
        <v>96678</v>
      </c>
      <c r="B3559" s="634" t="s">
        <v>24299</v>
      </c>
      <c r="C3559" s="634" t="s">
        <v>4</v>
      </c>
      <c r="D3559" s="635" t="s">
        <v>30376</v>
      </c>
    </row>
    <row r="3560" spans="1:4" ht="13.5" x14ac:dyDescent="0.25">
      <c r="A3560" s="636">
        <v>96679</v>
      </c>
      <c r="B3560" s="634" t="s">
        <v>24300</v>
      </c>
      <c r="C3560" s="634" t="s">
        <v>4</v>
      </c>
      <c r="D3560" s="635" t="s">
        <v>30873</v>
      </c>
    </row>
    <row r="3561" spans="1:4" ht="13.5" x14ac:dyDescent="0.25">
      <c r="A3561" s="636">
        <v>96680</v>
      </c>
      <c r="B3561" s="634" t="s">
        <v>24302</v>
      </c>
      <c r="C3561" s="634" t="s">
        <v>4</v>
      </c>
      <c r="D3561" s="635" t="s">
        <v>44151</v>
      </c>
    </row>
    <row r="3562" spans="1:4" ht="13.5" x14ac:dyDescent="0.25">
      <c r="A3562" s="636">
        <v>96681</v>
      </c>
      <c r="B3562" s="634" t="s">
        <v>24303</v>
      </c>
      <c r="C3562" s="634" t="s">
        <v>4</v>
      </c>
      <c r="D3562" s="635" t="s">
        <v>44152</v>
      </c>
    </row>
    <row r="3563" spans="1:4" ht="13.5" x14ac:dyDescent="0.25">
      <c r="A3563" s="636">
        <v>96682</v>
      </c>
      <c r="B3563" s="634" t="s">
        <v>24304</v>
      </c>
      <c r="C3563" s="634" t="s">
        <v>4</v>
      </c>
      <c r="D3563" s="635" t="s">
        <v>44153</v>
      </c>
    </row>
    <row r="3564" spans="1:4" ht="13.5" x14ac:dyDescent="0.25">
      <c r="A3564" s="636">
        <v>96683</v>
      </c>
      <c r="B3564" s="634" t="s">
        <v>24305</v>
      </c>
      <c r="C3564" s="634" t="s">
        <v>4</v>
      </c>
      <c r="D3564" s="635" t="s">
        <v>44154</v>
      </c>
    </row>
    <row r="3565" spans="1:4" ht="13.5" x14ac:dyDescent="0.25">
      <c r="A3565" s="636">
        <v>96718</v>
      </c>
      <c r="B3565" s="634" t="s">
        <v>24306</v>
      </c>
      <c r="C3565" s="634" t="s">
        <v>4</v>
      </c>
      <c r="D3565" s="635" t="s">
        <v>44155</v>
      </c>
    </row>
    <row r="3566" spans="1:4" ht="13.5" x14ac:dyDescent="0.25">
      <c r="A3566" s="636">
        <v>96719</v>
      </c>
      <c r="B3566" s="634" t="s">
        <v>24307</v>
      </c>
      <c r="C3566" s="634" t="s">
        <v>4</v>
      </c>
      <c r="D3566" s="635" t="s">
        <v>30065</v>
      </c>
    </row>
    <row r="3567" spans="1:4" ht="13.5" x14ac:dyDescent="0.25">
      <c r="A3567" s="636">
        <v>96720</v>
      </c>
      <c r="B3567" s="634" t="s">
        <v>24308</v>
      </c>
      <c r="C3567" s="634" t="s">
        <v>4</v>
      </c>
      <c r="D3567" s="635" t="s">
        <v>44156</v>
      </c>
    </row>
    <row r="3568" spans="1:4" ht="13.5" x14ac:dyDescent="0.25">
      <c r="A3568" s="636">
        <v>96721</v>
      </c>
      <c r="B3568" s="634" t="s">
        <v>24309</v>
      </c>
      <c r="C3568" s="634" t="s">
        <v>4</v>
      </c>
      <c r="D3568" s="635" t="s">
        <v>44157</v>
      </c>
    </row>
    <row r="3569" spans="1:4" ht="13.5" x14ac:dyDescent="0.25">
      <c r="A3569" s="636">
        <v>96722</v>
      </c>
      <c r="B3569" s="634" t="s">
        <v>24310</v>
      </c>
      <c r="C3569" s="634" t="s">
        <v>4</v>
      </c>
      <c r="D3569" s="635" t="s">
        <v>44158</v>
      </c>
    </row>
    <row r="3570" spans="1:4" ht="13.5" x14ac:dyDescent="0.25">
      <c r="A3570" s="636">
        <v>96723</v>
      </c>
      <c r="B3570" s="634" t="s">
        <v>24311</v>
      </c>
      <c r="C3570" s="634" t="s">
        <v>4</v>
      </c>
      <c r="D3570" s="635" t="s">
        <v>44159</v>
      </c>
    </row>
    <row r="3571" spans="1:4" ht="13.5" x14ac:dyDescent="0.25">
      <c r="A3571" s="636">
        <v>96724</v>
      </c>
      <c r="B3571" s="634" t="s">
        <v>24312</v>
      </c>
      <c r="C3571" s="634" t="s">
        <v>4</v>
      </c>
      <c r="D3571" s="635" t="s">
        <v>42716</v>
      </c>
    </row>
    <row r="3572" spans="1:4" ht="13.5" x14ac:dyDescent="0.25">
      <c r="A3572" s="636">
        <v>96725</v>
      </c>
      <c r="B3572" s="634" t="s">
        <v>24313</v>
      </c>
      <c r="C3572" s="634" t="s">
        <v>4</v>
      </c>
      <c r="D3572" s="635" t="s">
        <v>44160</v>
      </c>
    </row>
    <row r="3573" spans="1:4" ht="13.5" x14ac:dyDescent="0.25">
      <c r="A3573" s="636">
        <v>96726</v>
      </c>
      <c r="B3573" s="634" t="s">
        <v>24314</v>
      </c>
      <c r="C3573" s="634" t="s">
        <v>4</v>
      </c>
      <c r="D3573" s="635" t="s">
        <v>41883</v>
      </c>
    </row>
    <row r="3574" spans="1:4" ht="13.5" x14ac:dyDescent="0.25">
      <c r="A3574" s="636">
        <v>96727</v>
      </c>
      <c r="B3574" s="634" t="s">
        <v>24315</v>
      </c>
      <c r="C3574" s="634" t="s">
        <v>4</v>
      </c>
      <c r="D3574" s="635" t="s">
        <v>30011</v>
      </c>
    </row>
    <row r="3575" spans="1:4" ht="13.5" x14ac:dyDescent="0.25">
      <c r="A3575" s="636">
        <v>96728</v>
      </c>
      <c r="B3575" s="634" t="s">
        <v>24316</v>
      </c>
      <c r="C3575" s="634" t="s">
        <v>4</v>
      </c>
      <c r="D3575" s="635" t="s">
        <v>44161</v>
      </c>
    </row>
    <row r="3576" spans="1:4" ht="13.5" x14ac:dyDescent="0.25">
      <c r="A3576" s="636">
        <v>96729</v>
      </c>
      <c r="B3576" s="634" t="s">
        <v>24317</v>
      </c>
      <c r="C3576" s="634" t="s">
        <v>4</v>
      </c>
      <c r="D3576" s="635" t="s">
        <v>41681</v>
      </c>
    </row>
    <row r="3577" spans="1:4" ht="13.5" x14ac:dyDescent="0.25">
      <c r="A3577" s="636">
        <v>96730</v>
      </c>
      <c r="B3577" s="634" t="s">
        <v>24318</v>
      </c>
      <c r="C3577" s="634" t="s">
        <v>4</v>
      </c>
      <c r="D3577" s="635" t="s">
        <v>27660</v>
      </c>
    </row>
    <row r="3578" spans="1:4" ht="13.5" x14ac:dyDescent="0.25">
      <c r="A3578" s="636">
        <v>96731</v>
      </c>
      <c r="B3578" s="634" t="s">
        <v>24319</v>
      </c>
      <c r="C3578" s="634" t="s">
        <v>4</v>
      </c>
      <c r="D3578" s="635" t="s">
        <v>30420</v>
      </c>
    </row>
    <row r="3579" spans="1:4" ht="13.5" x14ac:dyDescent="0.25">
      <c r="A3579" s="636">
        <v>96732</v>
      </c>
      <c r="B3579" s="634" t="s">
        <v>24320</v>
      </c>
      <c r="C3579" s="634" t="s">
        <v>4</v>
      </c>
      <c r="D3579" s="635" t="s">
        <v>44162</v>
      </c>
    </row>
    <row r="3580" spans="1:4" ht="13.5" x14ac:dyDescent="0.25">
      <c r="A3580" s="636">
        <v>96733</v>
      </c>
      <c r="B3580" s="634" t="s">
        <v>24321</v>
      </c>
      <c r="C3580" s="634" t="s">
        <v>4</v>
      </c>
      <c r="D3580" s="635" t="s">
        <v>44163</v>
      </c>
    </row>
    <row r="3581" spans="1:4" ht="13.5" x14ac:dyDescent="0.25">
      <c r="A3581" s="636">
        <v>96734</v>
      </c>
      <c r="B3581" s="634" t="s">
        <v>24322</v>
      </c>
      <c r="C3581" s="634" t="s">
        <v>4</v>
      </c>
      <c r="D3581" s="635" t="s">
        <v>44164</v>
      </c>
    </row>
    <row r="3582" spans="1:4" ht="13.5" x14ac:dyDescent="0.25">
      <c r="A3582" s="636">
        <v>96735</v>
      </c>
      <c r="B3582" s="634" t="s">
        <v>24323</v>
      </c>
      <c r="C3582" s="634" t="s">
        <v>4</v>
      </c>
      <c r="D3582" s="635" t="s">
        <v>44165</v>
      </c>
    </row>
    <row r="3583" spans="1:4" ht="13.5" x14ac:dyDescent="0.25">
      <c r="A3583" s="636">
        <v>96794</v>
      </c>
      <c r="B3583" s="634" t="s">
        <v>24324</v>
      </c>
      <c r="C3583" s="634" t="s">
        <v>4</v>
      </c>
      <c r="D3583" s="635" t="s">
        <v>27345</v>
      </c>
    </row>
    <row r="3584" spans="1:4" ht="13.5" x14ac:dyDescent="0.25">
      <c r="A3584" s="636">
        <v>96795</v>
      </c>
      <c r="B3584" s="634" t="s">
        <v>24325</v>
      </c>
      <c r="C3584" s="634" t="s">
        <v>4</v>
      </c>
      <c r="D3584" s="635" t="s">
        <v>28907</v>
      </c>
    </row>
    <row r="3585" spans="1:4" ht="13.5" x14ac:dyDescent="0.25">
      <c r="A3585" s="636">
        <v>96796</v>
      </c>
      <c r="B3585" s="634" t="s">
        <v>24326</v>
      </c>
      <c r="C3585" s="634" t="s">
        <v>4</v>
      </c>
      <c r="D3585" s="635" t="s">
        <v>27634</v>
      </c>
    </row>
    <row r="3586" spans="1:4" ht="13.5" x14ac:dyDescent="0.25">
      <c r="A3586" s="636">
        <v>96797</v>
      </c>
      <c r="B3586" s="634" t="s">
        <v>24327</v>
      </c>
      <c r="C3586" s="634" t="s">
        <v>4</v>
      </c>
      <c r="D3586" s="635" t="s">
        <v>27655</v>
      </c>
    </row>
    <row r="3587" spans="1:4" ht="13.5" x14ac:dyDescent="0.25">
      <c r="A3587" s="636">
        <v>96798</v>
      </c>
      <c r="B3587" s="634" t="s">
        <v>24328</v>
      </c>
      <c r="C3587" s="634" t="s">
        <v>4</v>
      </c>
      <c r="D3587" s="635" t="s">
        <v>43459</v>
      </c>
    </row>
    <row r="3588" spans="1:4" ht="13.5" x14ac:dyDescent="0.25">
      <c r="A3588" s="636">
        <v>96799</v>
      </c>
      <c r="B3588" s="634" t="s">
        <v>24329</v>
      </c>
      <c r="C3588" s="634" t="s">
        <v>4</v>
      </c>
      <c r="D3588" s="635" t="s">
        <v>44166</v>
      </c>
    </row>
    <row r="3589" spans="1:4" ht="13.5" x14ac:dyDescent="0.25">
      <c r="A3589" s="636">
        <v>96800</v>
      </c>
      <c r="B3589" s="634" t="s">
        <v>24330</v>
      </c>
      <c r="C3589" s="634" t="s">
        <v>4</v>
      </c>
      <c r="D3589" s="635" t="s">
        <v>44145</v>
      </c>
    </row>
    <row r="3590" spans="1:4" ht="13.5" x14ac:dyDescent="0.25">
      <c r="A3590" s="636">
        <v>96801</v>
      </c>
      <c r="B3590" s="634" t="s">
        <v>24331</v>
      </c>
      <c r="C3590" s="634" t="s">
        <v>4</v>
      </c>
      <c r="D3590" s="635" t="s">
        <v>44167</v>
      </c>
    </row>
    <row r="3591" spans="1:4" ht="13.5" x14ac:dyDescent="0.25">
      <c r="A3591" s="636">
        <v>97327</v>
      </c>
      <c r="B3591" s="634" t="s">
        <v>24332</v>
      </c>
      <c r="C3591" s="634" t="s">
        <v>4</v>
      </c>
      <c r="D3591" s="635" t="s">
        <v>44168</v>
      </c>
    </row>
    <row r="3592" spans="1:4" ht="13.5" x14ac:dyDescent="0.25">
      <c r="A3592" s="636">
        <v>97328</v>
      </c>
      <c r="B3592" s="634" t="s">
        <v>24333</v>
      </c>
      <c r="C3592" s="634" t="s">
        <v>4</v>
      </c>
      <c r="D3592" s="635" t="s">
        <v>29995</v>
      </c>
    </row>
    <row r="3593" spans="1:4" ht="13.5" x14ac:dyDescent="0.25">
      <c r="A3593" s="636">
        <v>97329</v>
      </c>
      <c r="B3593" s="634" t="s">
        <v>24334</v>
      </c>
      <c r="C3593" s="634" t="s">
        <v>4</v>
      </c>
      <c r="D3593" s="635" t="s">
        <v>44169</v>
      </c>
    </row>
    <row r="3594" spans="1:4" ht="13.5" x14ac:dyDescent="0.25">
      <c r="A3594" s="636">
        <v>97330</v>
      </c>
      <c r="B3594" s="634" t="s">
        <v>24335</v>
      </c>
      <c r="C3594" s="634" t="s">
        <v>4</v>
      </c>
      <c r="D3594" s="635" t="s">
        <v>44170</v>
      </c>
    </row>
    <row r="3595" spans="1:4" ht="13.5" x14ac:dyDescent="0.25">
      <c r="A3595" s="636">
        <v>97331</v>
      </c>
      <c r="B3595" s="634" t="s">
        <v>24336</v>
      </c>
      <c r="C3595" s="634" t="s">
        <v>4</v>
      </c>
      <c r="D3595" s="635" t="s">
        <v>44171</v>
      </c>
    </row>
    <row r="3596" spans="1:4" ht="13.5" x14ac:dyDescent="0.25">
      <c r="A3596" s="636">
        <v>97332</v>
      </c>
      <c r="B3596" s="634" t="s">
        <v>24337</v>
      </c>
      <c r="C3596" s="634" t="s">
        <v>4</v>
      </c>
      <c r="D3596" s="635" t="s">
        <v>44172</v>
      </c>
    </row>
    <row r="3597" spans="1:4" ht="13.5" x14ac:dyDescent="0.25">
      <c r="A3597" s="636">
        <v>97333</v>
      </c>
      <c r="B3597" s="634" t="s">
        <v>24338</v>
      </c>
      <c r="C3597" s="634" t="s">
        <v>4</v>
      </c>
      <c r="D3597" s="635" t="s">
        <v>44173</v>
      </c>
    </row>
    <row r="3598" spans="1:4" ht="13.5" x14ac:dyDescent="0.25">
      <c r="A3598" s="636">
        <v>97334</v>
      </c>
      <c r="B3598" s="634" t="s">
        <v>24339</v>
      </c>
      <c r="C3598" s="634" t="s">
        <v>4</v>
      </c>
      <c r="D3598" s="635" t="s">
        <v>44174</v>
      </c>
    </row>
    <row r="3599" spans="1:4" ht="13.5" x14ac:dyDescent="0.25">
      <c r="A3599" s="636">
        <v>97335</v>
      </c>
      <c r="B3599" s="634" t="s">
        <v>44175</v>
      </c>
      <c r="C3599" s="634" t="s">
        <v>4</v>
      </c>
      <c r="D3599" s="635" t="s">
        <v>44176</v>
      </c>
    </row>
    <row r="3600" spans="1:4" ht="13.5" x14ac:dyDescent="0.25">
      <c r="A3600" s="636">
        <v>97336</v>
      </c>
      <c r="B3600" s="634" t="s">
        <v>44177</v>
      </c>
      <c r="C3600" s="634" t="s">
        <v>4</v>
      </c>
      <c r="D3600" s="635" t="s">
        <v>30793</v>
      </c>
    </row>
    <row r="3601" spans="1:4" ht="13.5" x14ac:dyDescent="0.25">
      <c r="A3601" s="636">
        <v>97337</v>
      </c>
      <c r="B3601" s="634" t="s">
        <v>44178</v>
      </c>
      <c r="C3601" s="634" t="s">
        <v>4</v>
      </c>
      <c r="D3601" s="635" t="s">
        <v>44179</v>
      </c>
    </row>
    <row r="3602" spans="1:4" ht="13.5" x14ac:dyDescent="0.25">
      <c r="A3602" s="636">
        <v>97338</v>
      </c>
      <c r="B3602" s="634" t="s">
        <v>44180</v>
      </c>
      <c r="C3602" s="634" t="s">
        <v>4</v>
      </c>
      <c r="D3602" s="635" t="s">
        <v>44181</v>
      </c>
    </row>
    <row r="3603" spans="1:4" ht="13.5" x14ac:dyDescent="0.25">
      <c r="A3603" s="636">
        <v>97339</v>
      </c>
      <c r="B3603" s="634" t="s">
        <v>44182</v>
      </c>
      <c r="C3603" s="634" t="s">
        <v>4</v>
      </c>
      <c r="D3603" s="635" t="s">
        <v>44061</v>
      </c>
    </row>
    <row r="3604" spans="1:4" ht="13.5" x14ac:dyDescent="0.25">
      <c r="A3604" s="636">
        <v>97340</v>
      </c>
      <c r="B3604" s="634" t="s">
        <v>44183</v>
      </c>
      <c r="C3604" s="634" t="s">
        <v>4</v>
      </c>
      <c r="D3604" s="635" t="s">
        <v>44184</v>
      </c>
    </row>
    <row r="3605" spans="1:4" ht="13.5" x14ac:dyDescent="0.25">
      <c r="A3605" s="636">
        <v>97347</v>
      </c>
      <c r="B3605" s="634" t="s">
        <v>24340</v>
      </c>
      <c r="C3605" s="634" t="s">
        <v>4</v>
      </c>
      <c r="D3605" s="635" t="s">
        <v>44185</v>
      </c>
    </row>
    <row r="3606" spans="1:4" ht="13.5" x14ac:dyDescent="0.25">
      <c r="A3606" s="636">
        <v>97348</v>
      </c>
      <c r="B3606" s="634" t="s">
        <v>24341</v>
      </c>
      <c r="C3606" s="634" t="s">
        <v>4</v>
      </c>
      <c r="D3606" s="635" t="s">
        <v>44186</v>
      </c>
    </row>
    <row r="3607" spans="1:4" ht="13.5" x14ac:dyDescent="0.25">
      <c r="A3607" s="636">
        <v>97349</v>
      </c>
      <c r="B3607" s="634" t="s">
        <v>24342</v>
      </c>
      <c r="C3607" s="634" t="s">
        <v>4</v>
      </c>
      <c r="D3607" s="635" t="s">
        <v>44187</v>
      </c>
    </row>
    <row r="3608" spans="1:4" ht="13.5" x14ac:dyDescent="0.25">
      <c r="A3608" s="636">
        <v>97350</v>
      </c>
      <c r="B3608" s="634" t="s">
        <v>24343</v>
      </c>
      <c r="C3608" s="634" t="s">
        <v>4</v>
      </c>
      <c r="D3608" s="635" t="s">
        <v>44188</v>
      </c>
    </row>
    <row r="3609" spans="1:4" ht="13.5" x14ac:dyDescent="0.25">
      <c r="A3609" s="636">
        <v>97351</v>
      </c>
      <c r="B3609" s="634" t="s">
        <v>24344</v>
      </c>
      <c r="C3609" s="634" t="s">
        <v>4</v>
      </c>
      <c r="D3609" s="635" t="s">
        <v>44189</v>
      </c>
    </row>
    <row r="3610" spans="1:4" ht="13.5" x14ac:dyDescent="0.25">
      <c r="A3610" s="636">
        <v>97352</v>
      </c>
      <c r="B3610" s="634" t="s">
        <v>24345</v>
      </c>
      <c r="C3610" s="634" t="s">
        <v>4</v>
      </c>
      <c r="D3610" s="635" t="s">
        <v>44190</v>
      </c>
    </row>
    <row r="3611" spans="1:4" ht="13.5" x14ac:dyDescent="0.25">
      <c r="A3611" s="636">
        <v>97353</v>
      </c>
      <c r="B3611" s="634" t="s">
        <v>24346</v>
      </c>
      <c r="C3611" s="634" t="s">
        <v>4</v>
      </c>
      <c r="D3611" s="635" t="s">
        <v>44191</v>
      </c>
    </row>
    <row r="3612" spans="1:4" ht="13.5" x14ac:dyDescent="0.25">
      <c r="A3612" s="636">
        <v>97354</v>
      </c>
      <c r="B3612" s="634" t="s">
        <v>24347</v>
      </c>
      <c r="C3612" s="634" t="s">
        <v>4</v>
      </c>
      <c r="D3612" s="635" t="s">
        <v>44192</v>
      </c>
    </row>
    <row r="3613" spans="1:4" ht="13.5" x14ac:dyDescent="0.25">
      <c r="A3613" s="636">
        <v>97355</v>
      </c>
      <c r="B3613" s="634" t="s">
        <v>24348</v>
      </c>
      <c r="C3613" s="634" t="s">
        <v>4</v>
      </c>
      <c r="D3613" s="635" t="s">
        <v>44193</v>
      </c>
    </row>
    <row r="3614" spans="1:4" ht="13.5" x14ac:dyDescent="0.25">
      <c r="A3614" s="636">
        <v>97356</v>
      </c>
      <c r="B3614" s="634" t="s">
        <v>24349</v>
      </c>
      <c r="C3614" s="634" t="s">
        <v>4</v>
      </c>
      <c r="D3614" s="635" t="s">
        <v>44194</v>
      </c>
    </row>
    <row r="3615" spans="1:4" ht="13.5" x14ac:dyDescent="0.25">
      <c r="A3615" s="636">
        <v>97357</v>
      </c>
      <c r="B3615" s="634" t="s">
        <v>24350</v>
      </c>
      <c r="C3615" s="634" t="s">
        <v>4</v>
      </c>
      <c r="D3615" s="635" t="s">
        <v>44195</v>
      </c>
    </row>
    <row r="3616" spans="1:4" ht="13.5" x14ac:dyDescent="0.25">
      <c r="A3616" s="636">
        <v>97358</v>
      </c>
      <c r="B3616" s="634" t="s">
        <v>24351</v>
      </c>
      <c r="C3616" s="634" t="s">
        <v>4</v>
      </c>
      <c r="D3616" s="635" t="s">
        <v>44196</v>
      </c>
    </row>
    <row r="3617" spans="1:4" ht="13.5" x14ac:dyDescent="0.25">
      <c r="A3617" s="636">
        <v>97498</v>
      </c>
      <c r="B3617" s="634" t="s">
        <v>29179</v>
      </c>
      <c r="C3617" s="634" t="s">
        <v>4</v>
      </c>
      <c r="D3617" s="635" t="s">
        <v>44197</v>
      </c>
    </row>
    <row r="3618" spans="1:4" ht="13.5" x14ac:dyDescent="0.25">
      <c r="A3618" s="636">
        <v>97535</v>
      </c>
      <c r="B3618" s="634" t="s">
        <v>29180</v>
      </c>
      <c r="C3618" s="634" t="s">
        <v>4</v>
      </c>
      <c r="D3618" s="635" t="s">
        <v>44198</v>
      </c>
    </row>
    <row r="3619" spans="1:4" ht="13.5" x14ac:dyDescent="0.25">
      <c r="A3619" s="636">
        <v>97536</v>
      </c>
      <c r="B3619" s="634" t="s">
        <v>29181</v>
      </c>
      <c r="C3619" s="634" t="s">
        <v>4</v>
      </c>
      <c r="D3619" s="635" t="s">
        <v>44199</v>
      </c>
    </row>
    <row r="3620" spans="1:4" ht="13.5" x14ac:dyDescent="0.25">
      <c r="A3620" s="636">
        <v>100788</v>
      </c>
      <c r="B3620" s="634" t="s">
        <v>27309</v>
      </c>
      <c r="C3620" s="634" t="s">
        <v>5</v>
      </c>
      <c r="D3620" s="635" t="s">
        <v>44200</v>
      </c>
    </row>
    <row r="3621" spans="1:4" ht="13.5" x14ac:dyDescent="0.25">
      <c r="A3621" s="636">
        <v>100791</v>
      </c>
      <c r="B3621" s="634" t="s">
        <v>27310</v>
      </c>
      <c r="C3621" s="634" t="s">
        <v>4</v>
      </c>
      <c r="D3621" s="635" t="s">
        <v>44201</v>
      </c>
    </row>
    <row r="3622" spans="1:4" ht="13.5" x14ac:dyDescent="0.25">
      <c r="A3622" s="636">
        <v>100792</v>
      </c>
      <c r="B3622" s="634" t="s">
        <v>27311</v>
      </c>
      <c r="C3622" s="634" t="s">
        <v>4</v>
      </c>
      <c r="D3622" s="635" t="s">
        <v>30244</v>
      </c>
    </row>
    <row r="3623" spans="1:4" ht="13.5" x14ac:dyDescent="0.25">
      <c r="A3623" s="636">
        <v>100793</v>
      </c>
      <c r="B3623" s="634" t="s">
        <v>27312</v>
      </c>
      <c r="C3623" s="634" t="s">
        <v>4</v>
      </c>
      <c r="D3623" s="635" t="s">
        <v>44202</v>
      </c>
    </row>
    <row r="3624" spans="1:4" ht="13.5" x14ac:dyDescent="0.25">
      <c r="A3624" s="636">
        <v>100794</v>
      </c>
      <c r="B3624" s="634" t="s">
        <v>27313</v>
      </c>
      <c r="C3624" s="634" t="s">
        <v>4</v>
      </c>
      <c r="D3624" s="635" t="s">
        <v>44203</v>
      </c>
    </row>
    <row r="3625" spans="1:4" ht="13.5" x14ac:dyDescent="0.25">
      <c r="A3625" s="636">
        <v>100799</v>
      </c>
      <c r="B3625" s="634" t="s">
        <v>29182</v>
      </c>
      <c r="C3625" s="634" t="s">
        <v>4</v>
      </c>
      <c r="D3625" s="635" t="s">
        <v>41548</v>
      </c>
    </row>
    <row r="3626" spans="1:4" ht="13.5" x14ac:dyDescent="0.25">
      <c r="A3626" s="636">
        <v>100800</v>
      </c>
      <c r="B3626" s="634" t="s">
        <v>29183</v>
      </c>
      <c r="C3626" s="634" t="s">
        <v>4</v>
      </c>
      <c r="D3626" s="635" t="s">
        <v>44204</v>
      </c>
    </row>
    <row r="3627" spans="1:4" ht="13.5" x14ac:dyDescent="0.25">
      <c r="A3627" s="636">
        <v>100801</v>
      </c>
      <c r="B3627" s="634" t="s">
        <v>29184</v>
      </c>
      <c r="C3627" s="634" t="s">
        <v>4</v>
      </c>
      <c r="D3627" s="635" t="s">
        <v>30492</v>
      </c>
    </row>
    <row r="3628" spans="1:4" ht="13.5" x14ac:dyDescent="0.25">
      <c r="A3628" s="636">
        <v>100802</v>
      </c>
      <c r="B3628" s="634" t="s">
        <v>29185</v>
      </c>
      <c r="C3628" s="634" t="s">
        <v>4</v>
      </c>
      <c r="D3628" s="635" t="s">
        <v>44205</v>
      </c>
    </row>
    <row r="3629" spans="1:4" ht="13.5" x14ac:dyDescent="0.25">
      <c r="A3629" s="636">
        <v>100803</v>
      </c>
      <c r="B3629" s="634" t="s">
        <v>27314</v>
      </c>
      <c r="C3629" s="634" t="s">
        <v>4</v>
      </c>
      <c r="D3629" s="635" t="s">
        <v>41335</v>
      </c>
    </row>
    <row r="3630" spans="1:4" ht="13.5" x14ac:dyDescent="0.25">
      <c r="A3630" s="636">
        <v>100804</v>
      </c>
      <c r="B3630" s="634" t="s">
        <v>27315</v>
      </c>
      <c r="C3630" s="634" t="s">
        <v>4</v>
      </c>
      <c r="D3630" s="635" t="s">
        <v>27802</v>
      </c>
    </row>
    <row r="3631" spans="1:4" ht="13.5" x14ac:dyDescent="0.25">
      <c r="A3631" s="636">
        <v>100805</v>
      </c>
      <c r="B3631" s="634" t="s">
        <v>27316</v>
      </c>
      <c r="C3631" s="634" t="s">
        <v>4</v>
      </c>
      <c r="D3631" s="635" t="s">
        <v>44206</v>
      </c>
    </row>
    <row r="3632" spans="1:4" ht="13.5" x14ac:dyDescent="0.25">
      <c r="A3632" s="636">
        <v>100806</v>
      </c>
      <c r="B3632" s="634" t="s">
        <v>27317</v>
      </c>
      <c r="C3632" s="634" t="s">
        <v>4</v>
      </c>
      <c r="D3632" s="635" t="s">
        <v>44207</v>
      </c>
    </row>
    <row r="3633" spans="1:4" ht="13.5" x14ac:dyDescent="0.25">
      <c r="A3633" s="636">
        <v>100807</v>
      </c>
      <c r="B3633" s="634" t="s">
        <v>29186</v>
      </c>
      <c r="C3633" s="634" t="s">
        <v>4</v>
      </c>
      <c r="D3633" s="635" t="s">
        <v>43660</v>
      </c>
    </row>
    <row r="3634" spans="1:4" ht="13.5" x14ac:dyDescent="0.25">
      <c r="A3634" s="636">
        <v>100808</v>
      </c>
      <c r="B3634" s="634" t="s">
        <v>29187</v>
      </c>
      <c r="C3634" s="634" t="s">
        <v>4</v>
      </c>
      <c r="D3634" s="635" t="s">
        <v>30790</v>
      </c>
    </row>
    <row r="3635" spans="1:4" ht="13.5" x14ac:dyDescent="0.25">
      <c r="A3635" s="636">
        <v>100809</v>
      </c>
      <c r="B3635" s="634" t="s">
        <v>29189</v>
      </c>
      <c r="C3635" s="634" t="s">
        <v>4</v>
      </c>
      <c r="D3635" s="635" t="s">
        <v>44208</v>
      </c>
    </row>
    <row r="3636" spans="1:4" ht="13.5" x14ac:dyDescent="0.25">
      <c r="A3636" s="636">
        <v>100810</v>
      </c>
      <c r="B3636" s="634" t="s">
        <v>29190</v>
      </c>
      <c r="C3636" s="634" t="s">
        <v>4</v>
      </c>
      <c r="D3636" s="635" t="s">
        <v>42712</v>
      </c>
    </row>
    <row r="3637" spans="1:4" ht="13.5" x14ac:dyDescent="0.25">
      <c r="A3637" s="636">
        <v>101918</v>
      </c>
      <c r="B3637" s="634" t="s">
        <v>29191</v>
      </c>
      <c r="C3637" s="634" t="s">
        <v>4</v>
      </c>
      <c r="D3637" s="635" t="s">
        <v>44209</v>
      </c>
    </row>
    <row r="3638" spans="1:4" ht="13.5" x14ac:dyDescent="0.25">
      <c r="A3638" s="636">
        <v>101919</v>
      </c>
      <c r="B3638" s="634" t="s">
        <v>29192</v>
      </c>
      <c r="C3638" s="634" t="s">
        <v>5</v>
      </c>
      <c r="D3638" s="635" t="s">
        <v>44210</v>
      </c>
    </row>
    <row r="3639" spans="1:4" ht="13.5" x14ac:dyDescent="0.25">
      <c r="A3639" s="636">
        <v>101920</v>
      </c>
      <c r="B3639" s="634" t="s">
        <v>29193</v>
      </c>
      <c r="C3639" s="634" t="s">
        <v>5</v>
      </c>
      <c r="D3639" s="635" t="s">
        <v>44211</v>
      </c>
    </row>
    <row r="3640" spans="1:4" ht="13.5" x14ac:dyDescent="0.25">
      <c r="A3640" s="636">
        <v>101921</v>
      </c>
      <c r="B3640" s="634" t="s">
        <v>29194</v>
      </c>
      <c r="C3640" s="634" t="s">
        <v>5</v>
      </c>
      <c r="D3640" s="635" t="s">
        <v>44212</v>
      </c>
    </row>
    <row r="3641" spans="1:4" ht="13.5" x14ac:dyDescent="0.25">
      <c r="A3641" s="636">
        <v>101922</v>
      </c>
      <c r="B3641" s="634" t="s">
        <v>29195</v>
      </c>
      <c r="C3641" s="634" t="s">
        <v>5</v>
      </c>
      <c r="D3641" s="635" t="s">
        <v>44212</v>
      </c>
    </row>
    <row r="3642" spans="1:4" ht="13.5" x14ac:dyDescent="0.25">
      <c r="A3642" s="636">
        <v>101923</v>
      </c>
      <c r="B3642" s="634" t="s">
        <v>29196</v>
      </c>
      <c r="C3642" s="634" t="s">
        <v>5</v>
      </c>
      <c r="D3642" s="635" t="s">
        <v>44212</v>
      </c>
    </row>
    <row r="3643" spans="1:4" ht="13.5" x14ac:dyDescent="0.25">
      <c r="A3643" s="636">
        <v>101924</v>
      </c>
      <c r="B3643" s="634" t="s">
        <v>29197</v>
      </c>
      <c r="C3643" s="634" t="s">
        <v>5</v>
      </c>
      <c r="D3643" s="635" t="s">
        <v>44213</v>
      </c>
    </row>
    <row r="3644" spans="1:4" ht="13.5" x14ac:dyDescent="0.25">
      <c r="A3644" s="636">
        <v>101925</v>
      </c>
      <c r="B3644" s="634" t="s">
        <v>29198</v>
      </c>
      <c r="C3644" s="634" t="s">
        <v>5</v>
      </c>
      <c r="D3644" s="635" t="s">
        <v>44214</v>
      </c>
    </row>
    <row r="3645" spans="1:4" ht="13.5" x14ac:dyDescent="0.25">
      <c r="A3645" s="636">
        <v>101926</v>
      </c>
      <c r="B3645" s="634" t="s">
        <v>29199</v>
      </c>
      <c r="C3645" s="634" t="s">
        <v>5</v>
      </c>
      <c r="D3645" s="635" t="s">
        <v>44215</v>
      </c>
    </row>
    <row r="3646" spans="1:4" ht="13.5" x14ac:dyDescent="0.25">
      <c r="A3646" s="636">
        <v>101927</v>
      </c>
      <c r="B3646" s="634" t="s">
        <v>29200</v>
      </c>
      <c r="C3646" s="634" t="s">
        <v>4</v>
      </c>
      <c r="D3646" s="635" t="s">
        <v>44216</v>
      </c>
    </row>
    <row r="3647" spans="1:4" ht="13.5" x14ac:dyDescent="0.25">
      <c r="A3647" s="636">
        <v>101928</v>
      </c>
      <c r="B3647" s="634" t="s">
        <v>29201</v>
      </c>
      <c r="C3647" s="634" t="s">
        <v>5</v>
      </c>
      <c r="D3647" s="635" t="s">
        <v>44217</v>
      </c>
    </row>
    <row r="3648" spans="1:4" ht="13.5" x14ac:dyDescent="0.25">
      <c r="A3648" s="636">
        <v>101929</v>
      </c>
      <c r="B3648" s="634" t="s">
        <v>29202</v>
      </c>
      <c r="C3648" s="634" t="s">
        <v>5</v>
      </c>
      <c r="D3648" s="635" t="s">
        <v>44218</v>
      </c>
    </row>
    <row r="3649" spans="1:4" ht="13.5" x14ac:dyDescent="0.25">
      <c r="A3649" s="636">
        <v>101930</v>
      </c>
      <c r="B3649" s="634" t="s">
        <v>29203</v>
      </c>
      <c r="C3649" s="634" t="s">
        <v>5</v>
      </c>
      <c r="D3649" s="635" t="s">
        <v>44219</v>
      </c>
    </row>
    <row r="3650" spans="1:4" ht="13.5" x14ac:dyDescent="0.25">
      <c r="A3650" s="636">
        <v>101931</v>
      </c>
      <c r="B3650" s="634" t="s">
        <v>29204</v>
      </c>
      <c r="C3650" s="634" t="s">
        <v>5</v>
      </c>
      <c r="D3650" s="635" t="s">
        <v>44219</v>
      </c>
    </row>
    <row r="3651" spans="1:4" ht="13.5" x14ac:dyDescent="0.25">
      <c r="A3651" s="636">
        <v>101932</v>
      </c>
      <c r="B3651" s="634" t="s">
        <v>29205</v>
      </c>
      <c r="C3651" s="634" t="s">
        <v>5</v>
      </c>
      <c r="D3651" s="635" t="s">
        <v>44219</v>
      </c>
    </row>
    <row r="3652" spans="1:4" ht="13.5" x14ac:dyDescent="0.25">
      <c r="A3652" s="636">
        <v>101933</v>
      </c>
      <c r="B3652" s="634" t="s">
        <v>29206</v>
      </c>
      <c r="C3652" s="634" t="s">
        <v>5</v>
      </c>
      <c r="D3652" s="635" t="s">
        <v>44220</v>
      </c>
    </row>
    <row r="3653" spans="1:4" ht="13.5" x14ac:dyDescent="0.25">
      <c r="A3653" s="636">
        <v>101934</v>
      </c>
      <c r="B3653" s="634" t="s">
        <v>29207</v>
      </c>
      <c r="C3653" s="634" t="s">
        <v>5</v>
      </c>
      <c r="D3653" s="635" t="s">
        <v>44221</v>
      </c>
    </row>
    <row r="3654" spans="1:4" ht="13.5" x14ac:dyDescent="0.25">
      <c r="A3654" s="636">
        <v>101935</v>
      </c>
      <c r="B3654" s="634" t="s">
        <v>29208</v>
      </c>
      <c r="C3654" s="634" t="s">
        <v>5</v>
      </c>
      <c r="D3654" s="635" t="s">
        <v>44222</v>
      </c>
    </row>
    <row r="3655" spans="1:4" ht="13.5" x14ac:dyDescent="0.25">
      <c r="A3655" s="636">
        <v>103802</v>
      </c>
      <c r="B3655" s="634" t="s">
        <v>44223</v>
      </c>
      <c r="C3655" s="634" t="s">
        <v>4</v>
      </c>
      <c r="D3655" s="635" t="s">
        <v>44224</v>
      </c>
    </row>
    <row r="3656" spans="1:4" ht="13.5" x14ac:dyDescent="0.25">
      <c r="A3656" s="636">
        <v>103803</v>
      </c>
      <c r="B3656" s="634" t="s">
        <v>44225</v>
      </c>
      <c r="C3656" s="634" t="s">
        <v>4</v>
      </c>
      <c r="D3656" s="635" t="s">
        <v>44226</v>
      </c>
    </row>
    <row r="3657" spans="1:4" ht="13.5" x14ac:dyDescent="0.25">
      <c r="A3657" s="636">
        <v>103804</v>
      </c>
      <c r="B3657" s="634" t="s">
        <v>44227</v>
      </c>
      <c r="C3657" s="634" t="s">
        <v>4</v>
      </c>
      <c r="D3657" s="635" t="s">
        <v>44228</v>
      </c>
    </row>
    <row r="3658" spans="1:4" ht="13.5" x14ac:dyDescent="0.25">
      <c r="A3658" s="636">
        <v>103835</v>
      </c>
      <c r="B3658" s="634" t="s">
        <v>44229</v>
      </c>
      <c r="C3658" s="634" t="s">
        <v>4</v>
      </c>
      <c r="D3658" s="635" t="s">
        <v>43597</v>
      </c>
    </row>
    <row r="3659" spans="1:4" ht="13.5" x14ac:dyDescent="0.25">
      <c r="A3659" s="636">
        <v>103836</v>
      </c>
      <c r="B3659" s="634" t="s">
        <v>44230</v>
      </c>
      <c r="C3659" s="634" t="s">
        <v>4</v>
      </c>
      <c r="D3659" s="635" t="s">
        <v>44231</v>
      </c>
    </row>
    <row r="3660" spans="1:4" ht="13.5" x14ac:dyDescent="0.25">
      <c r="A3660" s="636">
        <v>103837</v>
      </c>
      <c r="B3660" s="634" t="s">
        <v>44232</v>
      </c>
      <c r="C3660" s="634" t="s">
        <v>4</v>
      </c>
      <c r="D3660" s="635" t="s">
        <v>44233</v>
      </c>
    </row>
    <row r="3661" spans="1:4" ht="13.5" x14ac:dyDescent="0.25">
      <c r="A3661" s="636">
        <v>103868</v>
      </c>
      <c r="B3661" s="634" t="s">
        <v>44234</v>
      </c>
      <c r="C3661" s="634" t="s">
        <v>4</v>
      </c>
      <c r="D3661" s="635" t="s">
        <v>29972</v>
      </c>
    </row>
    <row r="3662" spans="1:4" ht="13.5" x14ac:dyDescent="0.25">
      <c r="A3662" s="636">
        <v>103869</v>
      </c>
      <c r="B3662" s="634" t="s">
        <v>44235</v>
      </c>
      <c r="C3662" s="634" t="s">
        <v>4</v>
      </c>
      <c r="D3662" s="635" t="s">
        <v>42371</v>
      </c>
    </row>
    <row r="3663" spans="1:4" ht="13.5" x14ac:dyDescent="0.25">
      <c r="A3663" s="636">
        <v>103870</v>
      </c>
      <c r="B3663" s="634" t="s">
        <v>44236</v>
      </c>
      <c r="C3663" s="634" t="s">
        <v>4</v>
      </c>
      <c r="D3663" s="635" t="s">
        <v>44237</v>
      </c>
    </row>
    <row r="3664" spans="1:4" ht="13.5" x14ac:dyDescent="0.25">
      <c r="A3664" s="636">
        <v>103871</v>
      </c>
      <c r="B3664" s="634" t="s">
        <v>44238</v>
      </c>
      <c r="C3664" s="634" t="s">
        <v>4</v>
      </c>
      <c r="D3664" s="635" t="s">
        <v>44239</v>
      </c>
    </row>
    <row r="3665" spans="1:4" ht="13.5" x14ac:dyDescent="0.25">
      <c r="A3665" s="636">
        <v>103872</v>
      </c>
      <c r="B3665" s="634" t="s">
        <v>44240</v>
      </c>
      <c r="C3665" s="634" t="s">
        <v>4</v>
      </c>
      <c r="D3665" s="635" t="s">
        <v>44241</v>
      </c>
    </row>
    <row r="3666" spans="1:4" ht="13.5" x14ac:dyDescent="0.25">
      <c r="A3666" s="636">
        <v>103873</v>
      </c>
      <c r="B3666" s="634" t="s">
        <v>44242</v>
      </c>
      <c r="C3666" s="634" t="s">
        <v>4</v>
      </c>
      <c r="D3666" s="635" t="s">
        <v>44243</v>
      </c>
    </row>
    <row r="3667" spans="1:4" ht="13.5" x14ac:dyDescent="0.25">
      <c r="A3667" s="636">
        <v>89358</v>
      </c>
      <c r="B3667" s="634" t="s">
        <v>24352</v>
      </c>
      <c r="C3667" s="634" t="s">
        <v>5</v>
      </c>
      <c r="D3667" s="635" t="s">
        <v>44244</v>
      </c>
    </row>
    <row r="3668" spans="1:4" ht="13.5" x14ac:dyDescent="0.25">
      <c r="A3668" s="636">
        <v>89359</v>
      </c>
      <c r="B3668" s="634" t="s">
        <v>24353</v>
      </c>
      <c r="C3668" s="634" t="s">
        <v>5</v>
      </c>
      <c r="D3668" s="635" t="s">
        <v>30340</v>
      </c>
    </row>
    <row r="3669" spans="1:4" ht="13.5" x14ac:dyDescent="0.25">
      <c r="A3669" s="636">
        <v>89360</v>
      </c>
      <c r="B3669" s="634" t="s">
        <v>24354</v>
      </c>
      <c r="C3669" s="634" t="s">
        <v>5</v>
      </c>
      <c r="D3669" s="635" t="s">
        <v>27168</v>
      </c>
    </row>
    <row r="3670" spans="1:4" ht="13.5" x14ac:dyDescent="0.25">
      <c r="A3670" s="636">
        <v>89361</v>
      </c>
      <c r="B3670" s="634" t="s">
        <v>24355</v>
      </c>
      <c r="C3670" s="634" t="s">
        <v>5</v>
      </c>
      <c r="D3670" s="635" t="s">
        <v>28892</v>
      </c>
    </row>
    <row r="3671" spans="1:4" ht="13.5" x14ac:dyDescent="0.25">
      <c r="A3671" s="636">
        <v>89362</v>
      </c>
      <c r="B3671" s="634" t="s">
        <v>24356</v>
      </c>
      <c r="C3671" s="634" t="s">
        <v>5</v>
      </c>
      <c r="D3671" s="635" t="s">
        <v>23749</v>
      </c>
    </row>
    <row r="3672" spans="1:4" ht="13.5" x14ac:dyDescent="0.25">
      <c r="A3672" s="636">
        <v>89363</v>
      </c>
      <c r="B3672" s="634" t="s">
        <v>24357</v>
      </c>
      <c r="C3672" s="634" t="s">
        <v>5</v>
      </c>
      <c r="D3672" s="635" t="s">
        <v>43226</v>
      </c>
    </row>
    <row r="3673" spans="1:4" ht="13.5" x14ac:dyDescent="0.25">
      <c r="A3673" s="636">
        <v>89364</v>
      </c>
      <c r="B3673" s="634" t="s">
        <v>24358</v>
      </c>
      <c r="C3673" s="634" t="s">
        <v>5</v>
      </c>
      <c r="D3673" s="635" t="s">
        <v>30413</v>
      </c>
    </row>
    <row r="3674" spans="1:4" ht="13.5" x14ac:dyDescent="0.25">
      <c r="A3674" s="636">
        <v>89365</v>
      </c>
      <c r="B3674" s="634" t="s">
        <v>24359</v>
      </c>
      <c r="C3674" s="634" t="s">
        <v>5</v>
      </c>
      <c r="D3674" s="635" t="s">
        <v>43460</v>
      </c>
    </row>
    <row r="3675" spans="1:4" ht="13.5" x14ac:dyDescent="0.25">
      <c r="A3675" s="636">
        <v>89366</v>
      </c>
      <c r="B3675" s="634" t="s">
        <v>24360</v>
      </c>
      <c r="C3675" s="634" t="s">
        <v>5</v>
      </c>
      <c r="D3675" s="635" t="s">
        <v>44145</v>
      </c>
    </row>
    <row r="3676" spans="1:4" ht="13.5" x14ac:dyDescent="0.25">
      <c r="A3676" s="636">
        <v>89367</v>
      </c>
      <c r="B3676" s="634" t="s">
        <v>24361</v>
      </c>
      <c r="C3676" s="634" t="s">
        <v>5</v>
      </c>
      <c r="D3676" s="635" t="s">
        <v>30430</v>
      </c>
    </row>
    <row r="3677" spans="1:4" ht="13.5" x14ac:dyDescent="0.25">
      <c r="A3677" s="636">
        <v>89368</v>
      </c>
      <c r="B3677" s="634" t="s">
        <v>24362</v>
      </c>
      <c r="C3677" s="634" t="s">
        <v>5</v>
      </c>
      <c r="D3677" s="635" t="s">
        <v>44245</v>
      </c>
    </row>
    <row r="3678" spans="1:4" ht="13.5" x14ac:dyDescent="0.25">
      <c r="A3678" s="636">
        <v>89369</v>
      </c>
      <c r="B3678" s="634" t="s">
        <v>24363</v>
      </c>
      <c r="C3678" s="634" t="s">
        <v>5</v>
      </c>
      <c r="D3678" s="635" t="s">
        <v>29899</v>
      </c>
    </row>
    <row r="3679" spans="1:4" ht="13.5" x14ac:dyDescent="0.25">
      <c r="A3679" s="636">
        <v>89370</v>
      </c>
      <c r="B3679" s="634" t="s">
        <v>24364</v>
      </c>
      <c r="C3679" s="634" t="s">
        <v>5</v>
      </c>
      <c r="D3679" s="635" t="s">
        <v>43466</v>
      </c>
    </row>
    <row r="3680" spans="1:4" ht="13.5" x14ac:dyDescent="0.25">
      <c r="A3680" s="636">
        <v>89371</v>
      </c>
      <c r="B3680" s="634" t="s">
        <v>24365</v>
      </c>
      <c r="C3680" s="634" t="s">
        <v>5</v>
      </c>
      <c r="D3680" s="635" t="s">
        <v>30764</v>
      </c>
    </row>
    <row r="3681" spans="1:4" ht="13.5" x14ac:dyDescent="0.25">
      <c r="A3681" s="636">
        <v>89372</v>
      </c>
      <c r="B3681" s="634" t="s">
        <v>24366</v>
      </c>
      <c r="C3681" s="634" t="s">
        <v>5</v>
      </c>
      <c r="D3681" s="635" t="s">
        <v>30006</v>
      </c>
    </row>
    <row r="3682" spans="1:4" ht="13.5" x14ac:dyDescent="0.25">
      <c r="A3682" s="636">
        <v>89373</v>
      </c>
      <c r="B3682" s="634" t="s">
        <v>24367</v>
      </c>
      <c r="C3682" s="634" t="s">
        <v>5</v>
      </c>
      <c r="D3682" s="635" t="s">
        <v>27319</v>
      </c>
    </row>
    <row r="3683" spans="1:4" ht="13.5" x14ac:dyDescent="0.25">
      <c r="A3683" s="636">
        <v>89374</v>
      </c>
      <c r="B3683" s="634" t="s">
        <v>24368</v>
      </c>
      <c r="C3683" s="634" t="s">
        <v>5</v>
      </c>
      <c r="D3683" s="635" t="s">
        <v>28969</v>
      </c>
    </row>
    <row r="3684" spans="1:4" ht="13.5" x14ac:dyDescent="0.25">
      <c r="A3684" s="636">
        <v>89375</v>
      </c>
      <c r="B3684" s="634" t="s">
        <v>24369</v>
      </c>
      <c r="C3684" s="634" t="s">
        <v>5</v>
      </c>
      <c r="D3684" s="635" t="s">
        <v>44246</v>
      </c>
    </row>
    <row r="3685" spans="1:4" ht="13.5" x14ac:dyDescent="0.25">
      <c r="A3685" s="636">
        <v>89376</v>
      </c>
      <c r="B3685" s="634" t="s">
        <v>24370</v>
      </c>
      <c r="C3685" s="634" t="s">
        <v>5</v>
      </c>
      <c r="D3685" s="635" t="s">
        <v>44247</v>
      </c>
    </row>
    <row r="3686" spans="1:4" ht="13.5" x14ac:dyDescent="0.25">
      <c r="A3686" s="636">
        <v>89377</v>
      </c>
      <c r="B3686" s="634" t="s">
        <v>24371</v>
      </c>
      <c r="C3686" s="634" t="s">
        <v>5</v>
      </c>
      <c r="D3686" s="635" t="s">
        <v>44248</v>
      </c>
    </row>
    <row r="3687" spans="1:4" ht="13.5" x14ac:dyDescent="0.25">
      <c r="A3687" s="636">
        <v>89378</v>
      </c>
      <c r="B3687" s="634" t="s">
        <v>24372</v>
      </c>
      <c r="C3687" s="634" t="s">
        <v>5</v>
      </c>
      <c r="D3687" s="635" t="s">
        <v>44249</v>
      </c>
    </row>
    <row r="3688" spans="1:4" ht="13.5" x14ac:dyDescent="0.25">
      <c r="A3688" s="636">
        <v>89379</v>
      </c>
      <c r="B3688" s="634" t="s">
        <v>24373</v>
      </c>
      <c r="C3688" s="634" t="s">
        <v>5</v>
      </c>
      <c r="D3688" s="635" t="s">
        <v>44250</v>
      </c>
    </row>
    <row r="3689" spans="1:4" ht="13.5" x14ac:dyDescent="0.25">
      <c r="A3689" s="636">
        <v>89380</v>
      </c>
      <c r="B3689" s="634" t="s">
        <v>24374</v>
      </c>
      <c r="C3689" s="634" t="s">
        <v>5</v>
      </c>
      <c r="D3689" s="635" t="s">
        <v>44251</v>
      </c>
    </row>
    <row r="3690" spans="1:4" ht="13.5" x14ac:dyDescent="0.25">
      <c r="A3690" s="636">
        <v>89381</v>
      </c>
      <c r="B3690" s="634" t="s">
        <v>24375</v>
      </c>
      <c r="C3690" s="634" t="s">
        <v>5</v>
      </c>
      <c r="D3690" s="635" t="s">
        <v>28495</v>
      </c>
    </row>
    <row r="3691" spans="1:4" ht="13.5" x14ac:dyDescent="0.25">
      <c r="A3691" s="636">
        <v>89382</v>
      </c>
      <c r="B3691" s="634" t="s">
        <v>24376</v>
      </c>
      <c r="C3691" s="634" t="s">
        <v>5</v>
      </c>
      <c r="D3691" s="635" t="s">
        <v>29898</v>
      </c>
    </row>
    <row r="3692" spans="1:4" ht="13.5" x14ac:dyDescent="0.25">
      <c r="A3692" s="636">
        <v>89383</v>
      </c>
      <c r="B3692" s="634" t="s">
        <v>24377</v>
      </c>
      <c r="C3692" s="634" t="s">
        <v>5</v>
      </c>
      <c r="D3692" s="635" t="s">
        <v>26605</v>
      </c>
    </row>
    <row r="3693" spans="1:4" ht="13.5" x14ac:dyDescent="0.25">
      <c r="A3693" s="636">
        <v>89384</v>
      </c>
      <c r="B3693" s="634" t="s">
        <v>24378</v>
      </c>
      <c r="C3693" s="634" t="s">
        <v>5</v>
      </c>
      <c r="D3693" s="635" t="s">
        <v>30006</v>
      </c>
    </row>
    <row r="3694" spans="1:4" ht="13.5" x14ac:dyDescent="0.25">
      <c r="A3694" s="636">
        <v>89385</v>
      </c>
      <c r="B3694" s="634" t="s">
        <v>24379</v>
      </c>
      <c r="C3694" s="634" t="s">
        <v>5</v>
      </c>
      <c r="D3694" s="635" t="s">
        <v>26877</v>
      </c>
    </row>
    <row r="3695" spans="1:4" ht="13.5" x14ac:dyDescent="0.25">
      <c r="A3695" s="636">
        <v>89386</v>
      </c>
      <c r="B3695" s="634" t="s">
        <v>24380</v>
      </c>
      <c r="C3695" s="634" t="s">
        <v>5</v>
      </c>
      <c r="D3695" s="635" t="s">
        <v>44252</v>
      </c>
    </row>
    <row r="3696" spans="1:4" ht="13.5" x14ac:dyDescent="0.25">
      <c r="A3696" s="636">
        <v>89387</v>
      </c>
      <c r="B3696" s="634" t="s">
        <v>24381</v>
      </c>
      <c r="C3696" s="634" t="s">
        <v>5</v>
      </c>
      <c r="D3696" s="635" t="s">
        <v>44253</v>
      </c>
    </row>
    <row r="3697" spans="1:4" ht="13.5" x14ac:dyDescent="0.25">
      <c r="A3697" s="636">
        <v>89389</v>
      </c>
      <c r="B3697" s="634" t="s">
        <v>24382</v>
      </c>
      <c r="C3697" s="634" t="s">
        <v>5</v>
      </c>
      <c r="D3697" s="635" t="s">
        <v>30283</v>
      </c>
    </row>
    <row r="3698" spans="1:4" ht="13.5" x14ac:dyDescent="0.25">
      <c r="A3698" s="636">
        <v>89390</v>
      </c>
      <c r="B3698" s="634" t="s">
        <v>24383</v>
      </c>
      <c r="C3698" s="634" t="s">
        <v>5</v>
      </c>
      <c r="D3698" s="635" t="s">
        <v>30915</v>
      </c>
    </row>
    <row r="3699" spans="1:4" ht="13.5" x14ac:dyDescent="0.25">
      <c r="A3699" s="636">
        <v>89391</v>
      </c>
      <c r="B3699" s="634" t="s">
        <v>24384</v>
      </c>
      <c r="C3699" s="634" t="s">
        <v>5</v>
      </c>
      <c r="D3699" s="635" t="s">
        <v>41929</v>
      </c>
    </row>
    <row r="3700" spans="1:4" ht="13.5" x14ac:dyDescent="0.25">
      <c r="A3700" s="636">
        <v>89392</v>
      </c>
      <c r="B3700" s="634" t="s">
        <v>24385</v>
      </c>
      <c r="C3700" s="634" t="s">
        <v>5</v>
      </c>
      <c r="D3700" s="635" t="s">
        <v>44254</v>
      </c>
    </row>
    <row r="3701" spans="1:4" ht="13.5" x14ac:dyDescent="0.25">
      <c r="A3701" s="636">
        <v>89393</v>
      </c>
      <c r="B3701" s="634" t="s">
        <v>24386</v>
      </c>
      <c r="C3701" s="634" t="s">
        <v>5</v>
      </c>
      <c r="D3701" s="635" t="s">
        <v>44255</v>
      </c>
    </row>
    <row r="3702" spans="1:4" ht="13.5" x14ac:dyDescent="0.25">
      <c r="A3702" s="636">
        <v>89394</v>
      </c>
      <c r="B3702" s="634" t="s">
        <v>24387</v>
      </c>
      <c r="C3702" s="634" t="s">
        <v>5</v>
      </c>
      <c r="D3702" s="635" t="s">
        <v>43780</v>
      </c>
    </row>
    <row r="3703" spans="1:4" ht="13.5" x14ac:dyDescent="0.25">
      <c r="A3703" s="636">
        <v>89395</v>
      </c>
      <c r="B3703" s="634" t="s">
        <v>24388</v>
      </c>
      <c r="C3703" s="634" t="s">
        <v>5</v>
      </c>
      <c r="D3703" s="635" t="s">
        <v>24291</v>
      </c>
    </row>
    <row r="3704" spans="1:4" ht="13.5" x14ac:dyDescent="0.25">
      <c r="A3704" s="636">
        <v>89396</v>
      </c>
      <c r="B3704" s="634" t="s">
        <v>24389</v>
      </c>
      <c r="C3704" s="634" t="s">
        <v>5</v>
      </c>
      <c r="D3704" s="635" t="s">
        <v>27825</v>
      </c>
    </row>
    <row r="3705" spans="1:4" ht="13.5" x14ac:dyDescent="0.25">
      <c r="A3705" s="636">
        <v>89397</v>
      </c>
      <c r="B3705" s="634" t="s">
        <v>24390</v>
      </c>
      <c r="C3705" s="634" t="s">
        <v>5</v>
      </c>
      <c r="D3705" s="635" t="s">
        <v>44256</v>
      </c>
    </row>
    <row r="3706" spans="1:4" ht="13.5" x14ac:dyDescent="0.25">
      <c r="A3706" s="636">
        <v>89398</v>
      </c>
      <c r="B3706" s="634" t="s">
        <v>24391</v>
      </c>
      <c r="C3706" s="634" t="s">
        <v>5</v>
      </c>
      <c r="D3706" s="635" t="s">
        <v>30809</v>
      </c>
    </row>
    <row r="3707" spans="1:4" ht="13.5" x14ac:dyDescent="0.25">
      <c r="A3707" s="636">
        <v>89399</v>
      </c>
      <c r="B3707" s="634" t="s">
        <v>24392</v>
      </c>
      <c r="C3707" s="634" t="s">
        <v>5</v>
      </c>
      <c r="D3707" s="635" t="s">
        <v>44257</v>
      </c>
    </row>
    <row r="3708" spans="1:4" ht="13.5" x14ac:dyDescent="0.25">
      <c r="A3708" s="636">
        <v>89400</v>
      </c>
      <c r="B3708" s="634" t="s">
        <v>24393</v>
      </c>
      <c r="C3708" s="634" t="s">
        <v>5</v>
      </c>
      <c r="D3708" s="635" t="s">
        <v>30037</v>
      </c>
    </row>
    <row r="3709" spans="1:4" ht="13.5" x14ac:dyDescent="0.25">
      <c r="A3709" s="636">
        <v>89404</v>
      </c>
      <c r="B3709" s="634" t="s">
        <v>24394</v>
      </c>
      <c r="C3709" s="634" t="s">
        <v>5</v>
      </c>
      <c r="D3709" s="635" t="s">
        <v>44258</v>
      </c>
    </row>
    <row r="3710" spans="1:4" ht="13.5" x14ac:dyDescent="0.25">
      <c r="A3710" s="636">
        <v>89405</v>
      </c>
      <c r="B3710" s="634" t="s">
        <v>24395</v>
      </c>
      <c r="C3710" s="634" t="s">
        <v>5</v>
      </c>
      <c r="D3710" s="635" t="s">
        <v>44259</v>
      </c>
    </row>
    <row r="3711" spans="1:4" ht="13.5" x14ac:dyDescent="0.25">
      <c r="A3711" s="636">
        <v>89406</v>
      </c>
      <c r="B3711" s="634" t="s">
        <v>24396</v>
      </c>
      <c r="C3711" s="634" t="s">
        <v>5</v>
      </c>
      <c r="D3711" s="635" t="s">
        <v>29959</v>
      </c>
    </row>
    <row r="3712" spans="1:4" ht="13.5" x14ac:dyDescent="0.25">
      <c r="A3712" s="636">
        <v>89407</v>
      </c>
      <c r="B3712" s="634" t="s">
        <v>24397</v>
      </c>
      <c r="C3712" s="634" t="s">
        <v>5</v>
      </c>
      <c r="D3712" s="635" t="s">
        <v>29640</v>
      </c>
    </row>
    <row r="3713" spans="1:4" ht="13.5" x14ac:dyDescent="0.25">
      <c r="A3713" s="636">
        <v>89408</v>
      </c>
      <c r="B3713" s="634" t="s">
        <v>24399</v>
      </c>
      <c r="C3713" s="634" t="s">
        <v>5</v>
      </c>
      <c r="D3713" s="635" t="s">
        <v>27152</v>
      </c>
    </row>
    <row r="3714" spans="1:4" ht="13.5" x14ac:dyDescent="0.25">
      <c r="A3714" s="636">
        <v>89409</v>
      </c>
      <c r="B3714" s="634" t="s">
        <v>24400</v>
      </c>
      <c r="C3714" s="634" t="s">
        <v>5</v>
      </c>
      <c r="D3714" s="635" t="s">
        <v>44260</v>
      </c>
    </row>
    <row r="3715" spans="1:4" ht="13.5" x14ac:dyDescent="0.25">
      <c r="A3715" s="636">
        <v>89410</v>
      </c>
      <c r="B3715" s="634" t="s">
        <v>24401</v>
      </c>
      <c r="C3715" s="634" t="s">
        <v>5</v>
      </c>
      <c r="D3715" s="635" t="s">
        <v>28968</v>
      </c>
    </row>
    <row r="3716" spans="1:4" ht="13.5" x14ac:dyDescent="0.25">
      <c r="A3716" s="636">
        <v>89411</v>
      </c>
      <c r="B3716" s="634" t="s">
        <v>24402</v>
      </c>
      <c r="C3716" s="634" t="s">
        <v>5</v>
      </c>
      <c r="D3716" s="635" t="s">
        <v>26882</v>
      </c>
    </row>
    <row r="3717" spans="1:4" ht="13.5" x14ac:dyDescent="0.25">
      <c r="A3717" s="636">
        <v>89412</v>
      </c>
      <c r="B3717" s="634" t="s">
        <v>24403</v>
      </c>
      <c r="C3717" s="634" t="s">
        <v>5</v>
      </c>
      <c r="D3717" s="635" t="s">
        <v>27796</v>
      </c>
    </row>
    <row r="3718" spans="1:4" ht="13.5" x14ac:dyDescent="0.25">
      <c r="A3718" s="636">
        <v>89413</v>
      </c>
      <c r="B3718" s="634" t="s">
        <v>24404</v>
      </c>
      <c r="C3718" s="634" t="s">
        <v>5</v>
      </c>
      <c r="D3718" s="635" t="s">
        <v>26600</v>
      </c>
    </row>
    <row r="3719" spans="1:4" ht="13.5" x14ac:dyDescent="0.25">
      <c r="A3719" s="636">
        <v>89414</v>
      </c>
      <c r="B3719" s="634" t="s">
        <v>24405</v>
      </c>
      <c r="C3719" s="634" t="s">
        <v>5</v>
      </c>
      <c r="D3719" s="635" t="s">
        <v>30469</v>
      </c>
    </row>
    <row r="3720" spans="1:4" ht="13.5" x14ac:dyDescent="0.25">
      <c r="A3720" s="636">
        <v>89415</v>
      </c>
      <c r="B3720" s="634" t="s">
        <v>24406</v>
      </c>
      <c r="C3720" s="634" t="s">
        <v>5</v>
      </c>
      <c r="D3720" s="635" t="s">
        <v>30435</v>
      </c>
    </row>
    <row r="3721" spans="1:4" ht="13.5" x14ac:dyDescent="0.25">
      <c r="A3721" s="636">
        <v>89416</v>
      </c>
      <c r="B3721" s="634" t="s">
        <v>24407</v>
      </c>
      <c r="C3721" s="634" t="s">
        <v>5</v>
      </c>
      <c r="D3721" s="635" t="s">
        <v>30326</v>
      </c>
    </row>
    <row r="3722" spans="1:4" ht="13.5" x14ac:dyDescent="0.25">
      <c r="A3722" s="636">
        <v>89417</v>
      </c>
      <c r="B3722" s="634" t="s">
        <v>24408</v>
      </c>
      <c r="C3722" s="634" t="s">
        <v>5</v>
      </c>
      <c r="D3722" s="635" t="s">
        <v>29953</v>
      </c>
    </row>
    <row r="3723" spans="1:4" ht="13.5" x14ac:dyDescent="0.25">
      <c r="A3723" s="636">
        <v>89418</v>
      </c>
      <c r="B3723" s="634" t="s">
        <v>24409</v>
      </c>
      <c r="C3723" s="634" t="s">
        <v>5</v>
      </c>
      <c r="D3723" s="635" t="s">
        <v>30506</v>
      </c>
    </row>
    <row r="3724" spans="1:4" ht="13.5" x14ac:dyDescent="0.25">
      <c r="A3724" s="636">
        <v>89419</v>
      </c>
      <c r="B3724" s="634" t="s">
        <v>24410</v>
      </c>
      <c r="C3724" s="634" t="s">
        <v>5</v>
      </c>
      <c r="D3724" s="635" t="s">
        <v>44261</v>
      </c>
    </row>
    <row r="3725" spans="1:4" ht="13.5" x14ac:dyDescent="0.25">
      <c r="A3725" s="636">
        <v>89421</v>
      </c>
      <c r="B3725" s="634" t="s">
        <v>24411</v>
      </c>
      <c r="C3725" s="634" t="s">
        <v>5</v>
      </c>
      <c r="D3725" s="635" t="s">
        <v>44262</v>
      </c>
    </row>
    <row r="3726" spans="1:4" ht="13.5" x14ac:dyDescent="0.25">
      <c r="A3726" s="636">
        <v>89423</v>
      </c>
      <c r="B3726" s="634" t="s">
        <v>24412</v>
      </c>
      <c r="C3726" s="634" t="s">
        <v>5</v>
      </c>
      <c r="D3726" s="635" t="s">
        <v>30540</v>
      </c>
    </row>
    <row r="3727" spans="1:4" ht="13.5" x14ac:dyDescent="0.25">
      <c r="A3727" s="636">
        <v>89424</v>
      </c>
      <c r="B3727" s="634" t="s">
        <v>24413</v>
      </c>
      <c r="C3727" s="634" t="s">
        <v>5</v>
      </c>
      <c r="D3727" s="635" t="s">
        <v>25968</v>
      </c>
    </row>
    <row r="3728" spans="1:4" ht="13.5" x14ac:dyDescent="0.25">
      <c r="A3728" s="636">
        <v>89425</v>
      </c>
      <c r="B3728" s="634" t="s">
        <v>24414</v>
      </c>
      <c r="C3728" s="634" t="s">
        <v>5</v>
      </c>
      <c r="D3728" s="635" t="s">
        <v>44263</v>
      </c>
    </row>
    <row r="3729" spans="1:4" ht="13.5" x14ac:dyDescent="0.25">
      <c r="A3729" s="636">
        <v>89426</v>
      </c>
      <c r="B3729" s="634" t="s">
        <v>24415</v>
      </c>
      <c r="C3729" s="634" t="s">
        <v>5</v>
      </c>
      <c r="D3729" s="635" t="s">
        <v>44264</v>
      </c>
    </row>
    <row r="3730" spans="1:4" ht="13.5" x14ac:dyDescent="0.25">
      <c r="A3730" s="636">
        <v>89427</v>
      </c>
      <c r="B3730" s="634" t="s">
        <v>24416</v>
      </c>
      <c r="C3730" s="634" t="s">
        <v>5</v>
      </c>
      <c r="D3730" s="635" t="s">
        <v>44265</v>
      </c>
    </row>
    <row r="3731" spans="1:4" ht="13.5" x14ac:dyDescent="0.25">
      <c r="A3731" s="636">
        <v>89428</v>
      </c>
      <c r="B3731" s="634" t="s">
        <v>24417</v>
      </c>
      <c r="C3731" s="634" t="s">
        <v>5</v>
      </c>
      <c r="D3731" s="635" t="s">
        <v>29968</v>
      </c>
    </row>
    <row r="3732" spans="1:4" ht="13.5" x14ac:dyDescent="0.25">
      <c r="A3732" s="636">
        <v>89429</v>
      </c>
      <c r="B3732" s="634" t="s">
        <v>24418</v>
      </c>
      <c r="C3732" s="634" t="s">
        <v>5</v>
      </c>
      <c r="D3732" s="635" t="s">
        <v>41971</v>
      </c>
    </row>
    <row r="3733" spans="1:4" ht="13.5" x14ac:dyDescent="0.25">
      <c r="A3733" s="636">
        <v>89430</v>
      </c>
      <c r="B3733" s="634" t="s">
        <v>24419</v>
      </c>
      <c r="C3733" s="634" t="s">
        <v>5</v>
      </c>
      <c r="D3733" s="635" t="s">
        <v>28908</v>
      </c>
    </row>
    <row r="3734" spans="1:4" ht="13.5" x14ac:dyDescent="0.25">
      <c r="A3734" s="636">
        <v>89431</v>
      </c>
      <c r="B3734" s="634" t="s">
        <v>24420</v>
      </c>
      <c r="C3734" s="634" t="s">
        <v>5</v>
      </c>
      <c r="D3734" s="635" t="s">
        <v>44266</v>
      </c>
    </row>
    <row r="3735" spans="1:4" ht="13.5" x14ac:dyDescent="0.25">
      <c r="A3735" s="636">
        <v>89432</v>
      </c>
      <c r="B3735" s="634" t="s">
        <v>24421</v>
      </c>
      <c r="C3735" s="634" t="s">
        <v>5</v>
      </c>
      <c r="D3735" s="635" t="s">
        <v>44267</v>
      </c>
    </row>
    <row r="3736" spans="1:4" ht="13.5" x14ac:dyDescent="0.25">
      <c r="A3736" s="636">
        <v>89433</v>
      </c>
      <c r="B3736" s="634" t="s">
        <v>24422</v>
      </c>
      <c r="C3736" s="634" t="s">
        <v>5</v>
      </c>
      <c r="D3736" s="635" t="s">
        <v>43532</v>
      </c>
    </row>
    <row r="3737" spans="1:4" ht="13.5" x14ac:dyDescent="0.25">
      <c r="A3737" s="636">
        <v>89434</v>
      </c>
      <c r="B3737" s="634" t="s">
        <v>24423</v>
      </c>
      <c r="C3737" s="634" t="s">
        <v>5</v>
      </c>
      <c r="D3737" s="635" t="s">
        <v>41703</v>
      </c>
    </row>
    <row r="3738" spans="1:4" ht="13.5" x14ac:dyDescent="0.25">
      <c r="A3738" s="636">
        <v>89435</v>
      </c>
      <c r="B3738" s="634" t="s">
        <v>24424</v>
      </c>
      <c r="C3738" s="634" t="s">
        <v>5</v>
      </c>
      <c r="D3738" s="635" t="s">
        <v>30814</v>
      </c>
    </row>
    <row r="3739" spans="1:4" ht="13.5" x14ac:dyDescent="0.25">
      <c r="A3739" s="636">
        <v>89436</v>
      </c>
      <c r="B3739" s="634" t="s">
        <v>24425</v>
      </c>
      <c r="C3739" s="634" t="s">
        <v>5</v>
      </c>
      <c r="D3739" s="635" t="s">
        <v>30749</v>
      </c>
    </row>
    <row r="3740" spans="1:4" ht="13.5" x14ac:dyDescent="0.25">
      <c r="A3740" s="636">
        <v>89437</v>
      </c>
      <c r="B3740" s="634" t="s">
        <v>24426</v>
      </c>
      <c r="C3740" s="634" t="s">
        <v>5</v>
      </c>
      <c r="D3740" s="635" t="s">
        <v>44268</v>
      </c>
    </row>
    <row r="3741" spans="1:4" ht="13.5" x14ac:dyDescent="0.25">
      <c r="A3741" s="636">
        <v>89438</v>
      </c>
      <c r="B3741" s="634" t="s">
        <v>24427</v>
      </c>
      <c r="C3741" s="634" t="s">
        <v>5</v>
      </c>
      <c r="D3741" s="635" t="s">
        <v>44269</v>
      </c>
    </row>
    <row r="3742" spans="1:4" ht="13.5" x14ac:dyDescent="0.25">
      <c r="A3742" s="636">
        <v>89439</v>
      </c>
      <c r="B3742" s="634" t="s">
        <v>24428</v>
      </c>
      <c r="C3742" s="634" t="s">
        <v>5</v>
      </c>
      <c r="D3742" s="635" t="s">
        <v>43501</v>
      </c>
    </row>
    <row r="3743" spans="1:4" ht="13.5" x14ac:dyDescent="0.25">
      <c r="A3743" s="636">
        <v>89440</v>
      </c>
      <c r="B3743" s="634" t="s">
        <v>24430</v>
      </c>
      <c r="C3743" s="634" t="s">
        <v>5</v>
      </c>
      <c r="D3743" s="635" t="s">
        <v>30113</v>
      </c>
    </row>
    <row r="3744" spans="1:4" ht="13.5" x14ac:dyDescent="0.25">
      <c r="A3744" s="636">
        <v>89442</v>
      </c>
      <c r="B3744" s="634" t="s">
        <v>24431</v>
      </c>
      <c r="C3744" s="634" t="s">
        <v>5</v>
      </c>
      <c r="D3744" s="635" t="s">
        <v>43632</v>
      </c>
    </row>
    <row r="3745" spans="1:4" ht="13.5" x14ac:dyDescent="0.25">
      <c r="A3745" s="636">
        <v>89443</v>
      </c>
      <c r="B3745" s="634" t="s">
        <v>24432</v>
      </c>
      <c r="C3745" s="634" t="s">
        <v>5</v>
      </c>
      <c r="D3745" s="635" t="s">
        <v>27328</v>
      </c>
    </row>
    <row r="3746" spans="1:4" ht="13.5" x14ac:dyDescent="0.25">
      <c r="A3746" s="636">
        <v>89444</v>
      </c>
      <c r="B3746" s="634" t="s">
        <v>24433</v>
      </c>
      <c r="C3746" s="634" t="s">
        <v>5</v>
      </c>
      <c r="D3746" s="635" t="s">
        <v>30457</v>
      </c>
    </row>
    <row r="3747" spans="1:4" ht="13.5" x14ac:dyDescent="0.25">
      <c r="A3747" s="636">
        <v>89445</v>
      </c>
      <c r="B3747" s="634" t="s">
        <v>24434</v>
      </c>
      <c r="C3747" s="634" t="s">
        <v>5</v>
      </c>
      <c r="D3747" s="635" t="s">
        <v>30445</v>
      </c>
    </row>
    <row r="3748" spans="1:4" ht="13.5" x14ac:dyDescent="0.25">
      <c r="A3748" s="636">
        <v>89481</v>
      </c>
      <c r="B3748" s="634" t="s">
        <v>24435</v>
      </c>
      <c r="C3748" s="634" t="s">
        <v>5</v>
      </c>
      <c r="D3748" s="635" t="s">
        <v>26876</v>
      </c>
    </row>
    <row r="3749" spans="1:4" ht="13.5" x14ac:dyDescent="0.25">
      <c r="A3749" s="636">
        <v>89485</v>
      </c>
      <c r="B3749" s="634" t="s">
        <v>24436</v>
      </c>
      <c r="C3749" s="634" t="s">
        <v>5</v>
      </c>
      <c r="D3749" s="635" t="s">
        <v>27506</v>
      </c>
    </row>
    <row r="3750" spans="1:4" ht="13.5" x14ac:dyDescent="0.25">
      <c r="A3750" s="636">
        <v>89489</v>
      </c>
      <c r="B3750" s="634" t="s">
        <v>24437</v>
      </c>
      <c r="C3750" s="634" t="s">
        <v>5</v>
      </c>
      <c r="D3750" s="635" t="s">
        <v>29213</v>
      </c>
    </row>
    <row r="3751" spans="1:4" ht="13.5" x14ac:dyDescent="0.25">
      <c r="A3751" s="636">
        <v>89490</v>
      </c>
      <c r="B3751" s="634" t="s">
        <v>24438</v>
      </c>
      <c r="C3751" s="634" t="s">
        <v>5</v>
      </c>
      <c r="D3751" s="635" t="s">
        <v>44270</v>
      </c>
    </row>
    <row r="3752" spans="1:4" ht="13.5" x14ac:dyDescent="0.25">
      <c r="A3752" s="636">
        <v>89492</v>
      </c>
      <c r="B3752" s="634" t="s">
        <v>24439</v>
      </c>
      <c r="C3752" s="634" t="s">
        <v>5</v>
      </c>
      <c r="D3752" s="635" t="s">
        <v>44271</v>
      </c>
    </row>
    <row r="3753" spans="1:4" ht="13.5" x14ac:dyDescent="0.25">
      <c r="A3753" s="636">
        <v>89493</v>
      </c>
      <c r="B3753" s="634" t="s">
        <v>24440</v>
      </c>
      <c r="C3753" s="634" t="s">
        <v>5</v>
      </c>
      <c r="D3753" s="635" t="s">
        <v>30733</v>
      </c>
    </row>
    <row r="3754" spans="1:4" ht="13.5" x14ac:dyDescent="0.25">
      <c r="A3754" s="636">
        <v>89494</v>
      </c>
      <c r="B3754" s="634" t="s">
        <v>24441</v>
      </c>
      <c r="C3754" s="634" t="s">
        <v>5</v>
      </c>
      <c r="D3754" s="635" t="s">
        <v>44272</v>
      </c>
    </row>
    <row r="3755" spans="1:4" ht="13.5" x14ac:dyDescent="0.25">
      <c r="A3755" s="636">
        <v>89496</v>
      </c>
      <c r="B3755" s="634" t="s">
        <v>24442</v>
      </c>
      <c r="C3755" s="634" t="s">
        <v>5</v>
      </c>
      <c r="D3755" s="635" t="s">
        <v>44273</v>
      </c>
    </row>
    <row r="3756" spans="1:4" ht="13.5" x14ac:dyDescent="0.25">
      <c r="A3756" s="636">
        <v>89497</v>
      </c>
      <c r="B3756" s="634" t="s">
        <v>24443</v>
      </c>
      <c r="C3756" s="634" t="s">
        <v>5</v>
      </c>
      <c r="D3756" s="635" t="s">
        <v>30058</v>
      </c>
    </row>
    <row r="3757" spans="1:4" ht="13.5" x14ac:dyDescent="0.25">
      <c r="A3757" s="636">
        <v>89498</v>
      </c>
      <c r="B3757" s="634" t="s">
        <v>24444</v>
      </c>
      <c r="C3757" s="634" t="s">
        <v>5</v>
      </c>
      <c r="D3757" s="635" t="s">
        <v>27189</v>
      </c>
    </row>
    <row r="3758" spans="1:4" ht="13.5" x14ac:dyDescent="0.25">
      <c r="A3758" s="636">
        <v>89499</v>
      </c>
      <c r="B3758" s="634" t="s">
        <v>24445</v>
      </c>
      <c r="C3758" s="634" t="s">
        <v>5</v>
      </c>
      <c r="D3758" s="635" t="s">
        <v>30289</v>
      </c>
    </row>
    <row r="3759" spans="1:4" ht="13.5" x14ac:dyDescent="0.25">
      <c r="A3759" s="636">
        <v>89500</v>
      </c>
      <c r="B3759" s="634" t="s">
        <v>24446</v>
      </c>
      <c r="C3759" s="634" t="s">
        <v>5</v>
      </c>
      <c r="D3759" s="635" t="s">
        <v>28981</v>
      </c>
    </row>
    <row r="3760" spans="1:4" ht="13.5" x14ac:dyDescent="0.25">
      <c r="A3760" s="636">
        <v>89501</v>
      </c>
      <c r="B3760" s="634" t="s">
        <v>24447</v>
      </c>
      <c r="C3760" s="634" t="s">
        <v>5</v>
      </c>
      <c r="D3760" s="635" t="s">
        <v>30427</v>
      </c>
    </row>
    <row r="3761" spans="1:4" ht="13.5" x14ac:dyDescent="0.25">
      <c r="A3761" s="636">
        <v>89502</v>
      </c>
      <c r="B3761" s="634" t="s">
        <v>24448</v>
      </c>
      <c r="C3761" s="634" t="s">
        <v>5</v>
      </c>
      <c r="D3761" s="635" t="s">
        <v>24760</v>
      </c>
    </row>
    <row r="3762" spans="1:4" ht="13.5" x14ac:dyDescent="0.25">
      <c r="A3762" s="636">
        <v>89503</v>
      </c>
      <c r="B3762" s="634" t="s">
        <v>24449</v>
      </c>
      <c r="C3762" s="634" t="s">
        <v>5</v>
      </c>
      <c r="D3762" s="635" t="s">
        <v>44274</v>
      </c>
    </row>
    <row r="3763" spans="1:4" ht="13.5" x14ac:dyDescent="0.25">
      <c r="A3763" s="636">
        <v>89504</v>
      </c>
      <c r="B3763" s="634" t="s">
        <v>24450</v>
      </c>
      <c r="C3763" s="634" t="s">
        <v>5</v>
      </c>
      <c r="D3763" s="635" t="s">
        <v>44275</v>
      </c>
    </row>
    <row r="3764" spans="1:4" ht="13.5" x14ac:dyDescent="0.25">
      <c r="A3764" s="636">
        <v>89505</v>
      </c>
      <c r="B3764" s="634" t="s">
        <v>24451</v>
      </c>
      <c r="C3764" s="634" t="s">
        <v>5</v>
      </c>
      <c r="D3764" s="635" t="s">
        <v>44276</v>
      </c>
    </row>
    <row r="3765" spans="1:4" ht="13.5" x14ac:dyDescent="0.25">
      <c r="A3765" s="636">
        <v>89506</v>
      </c>
      <c r="B3765" s="634" t="s">
        <v>24452</v>
      </c>
      <c r="C3765" s="634" t="s">
        <v>5</v>
      </c>
      <c r="D3765" s="635" t="s">
        <v>30383</v>
      </c>
    </row>
    <row r="3766" spans="1:4" ht="13.5" x14ac:dyDescent="0.25">
      <c r="A3766" s="636">
        <v>89507</v>
      </c>
      <c r="B3766" s="634" t="s">
        <v>24453</v>
      </c>
      <c r="C3766" s="634" t="s">
        <v>5</v>
      </c>
      <c r="D3766" s="635" t="s">
        <v>44277</v>
      </c>
    </row>
    <row r="3767" spans="1:4" ht="13.5" x14ac:dyDescent="0.25">
      <c r="A3767" s="636">
        <v>89510</v>
      </c>
      <c r="B3767" s="634" t="s">
        <v>24454</v>
      </c>
      <c r="C3767" s="634" t="s">
        <v>5</v>
      </c>
      <c r="D3767" s="635" t="s">
        <v>44278</v>
      </c>
    </row>
    <row r="3768" spans="1:4" ht="13.5" x14ac:dyDescent="0.25">
      <c r="A3768" s="636">
        <v>89513</v>
      </c>
      <c r="B3768" s="634" t="s">
        <v>24455</v>
      </c>
      <c r="C3768" s="634" t="s">
        <v>5</v>
      </c>
      <c r="D3768" s="635" t="s">
        <v>44279</v>
      </c>
    </row>
    <row r="3769" spans="1:4" ht="13.5" x14ac:dyDescent="0.25">
      <c r="A3769" s="636">
        <v>89514</v>
      </c>
      <c r="B3769" s="634" t="s">
        <v>24456</v>
      </c>
      <c r="C3769" s="634" t="s">
        <v>5</v>
      </c>
      <c r="D3769" s="635" t="s">
        <v>44280</v>
      </c>
    </row>
    <row r="3770" spans="1:4" ht="13.5" x14ac:dyDescent="0.25">
      <c r="A3770" s="636">
        <v>89515</v>
      </c>
      <c r="B3770" s="634" t="s">
        <v>24457</v>
      </c>
      <c r="C3770" s="634" t="s">
        <v>5</v>
      </c>
      <c r="D3770" s="635" t="s">
        <v>44281</v>
      </c>
    </row>
    <row r="3771" spans="1:4" ht="13.5" x14ac:dyDescent="0.25">
      <c r="A3771" s="636">
        <v>89516</v>
      </c>
      <c r="B3771" s="634" t="s">
        <v>24458</v>
      </c>
      <c r="C3771" s="634" t="s">
        <v>5</v>
      </c>
      <c r="D3771" s="635" t="s">
        <v>30750</v>
      </c>
    </row>
    <row r="3772" spans="1:4" ht="13.5" x14ac:dyDescent="0.25">
      <c r="A3772" s="636">
        <v>89517</v>
      </c>
      <c r="B3772" s="634" t="s">
        <v>24459</v>
      </c>
      <c r="C3772" s="634" t="s">
        <v>5</v>
      </c>
      <c r="D3772" s="635" t="s">
        <v>44282</v>
      </c>
    </row>
    <row r="3773" spans="1:4" ht="13.5" x14ac:dyDescent="0.25">
      <c r="A3773" s="636">
        <v>89518</v>
      </c>
      <c r="B3773" s="634" t="s">
        <v>24460</v>
      </c>
      <c r="C3773" s="634" t="s">
        <v>5</v>
      </c>
      <c r="D3773" s="635" t="s">
        <v>30412</v>
      </c>
    </row>
    <row r="3774" spans="1:4" ht="13.5" x14ac:dyDescent="0.25">
      <c r="A3774" s="636">
        <v>89519</v>
      </c>
      <c r="B3774" s="634" t="s">
        <v>24461</v>
      </c>
      <c r="C3774" s="634" t="s">
        <v>5</v>
      </c>
      <c r="D3774" s="635" t="s">
        <v>44283</v>
      </c>
    </row>
    <row r="3775" spans="1:4" ht="13.5" x14ac:dyDescent="0.25">
      <c r="A3775" s="636">
        <v>89520</v>
      </c>
      <c r="B3775" s="634" t="s">
        <v>24462</v>
      </c>
      <c r="C3775" s="634" t="s">
        <v>5</v>
      </c>
      <c r="D3775" s="635" t="s">
        <v>30471</v>
      </c>
    </row>
    <row r="3776" spans="1:4" ht="13.5" x14ac:dyDescent="0.25">
      <c r="A3776" s="636">
        <v>89521</v>
      </c>
      <c r="B3776" s="634" t="s">
        <v>24463</v>
      </c>
      <c r="C3776" s="634" t="s">
        <v>5</v>
      </c>
      <c r="D3776" s="635" t="s">
        <v>44284</v>
      </c>
    </row>
    <row r="3777" spans="1:4" ht="13.5" x14ac:dyDescent="0.25">
      <c r="A3777" s="636">
        <v>89522</v>
      </c>
      <c r="B3777" s="634" t="s">
        <v>24464</v>
      </c>
      <c r="C3777" s="634" t="s">
        <v>5</v>
      </c>
      <c r="D3777" s="635" t="s">
        <v>43558</v>
      </c>
    </row>
    <row r="3778" spans="1:4" ht="13.5" x14ac:dyDescent="0.25">
      <c r="A3778" s="636">
        <v>89523</v>
      </c>
      <c r="B3778" s="634" t="s">
        <v>24465</v>
      </c>
      <c r="C3778" s="634" t="s">
        <v>5</v>
      </c>
      <c r="D3778" s="635" t="s">
        <v>44285</v>
      </c>
    </row>
    <row r="3779" spans="1:4" ht="13.5" x14ac:dyDescent="0.25">
      <c r="A3779" s="636">
        <v>89524</v>
      </c>
      <c r="B3779" s="634" t="s">
        <v>24466</v>
      </c>
      <c r="C3779" s="634" t="s">
        <v>5</v>
      </c>
      <c r="D3779" s="635" t="s">
        <v>44286</v>
      </c>
    </row>
    <row r="3780" spans="1:4" ht="13.5" x14ac:dyDescent="0.25">
      <c r="A3780" s="636">
        <v>89525</v>
      </c>
      <c r="B3780" s="634" t="s">
        <v>24467</v>
      </c>
      <c r="C3780" s="634" t="s">
        <v>5</v>
      </c>
      <c r="D3780" s="635" t="s">
        <v>43389</v>
      </c>
    </row>
    <row r="3781" spans="1:4" ht="13.5" x14ac:dyDescent="0.25">
      <c r="A3781" s="636">
        <v>89526</v>
      </c>
      <c r="B3781" s="634" t="s">
        <v>24468</v>
      </c>
      <c r="C3781" s="634" t="s">
        <v>5</v>
      </c>
      <c r="D3781" s="635" t="s">
        <v>44287</v>
      </c>
    </row>
    <row r="3782" spans="1:4" ht="13.5" x14ac:dyDescent="0.25">
      <c r="A3782" s="636">
        <v>89527</v>
      </c>
      <c r="B3782" s="634" t="s">
        <v>24469</v>
      </c>
      <c r="C3782" s="634" t="s">
        <v>5</v>
      </c>
      <c r="D3782" s="635" t="s">
        <v>44288</v>
      </c>
    </row>
    <row r="3783" spans="1:4" ht="13.5" x14ac:dyDescent="0.25">
      <c r="A3783" s="636">
        <v>89528</v>
      </c>
      <c r="B3783" s="634" t="s">
        <v>24470</v>
      </c>
      <c r="C3783" s="634" t="s">
        <v>5</v>
      </c>
      <c r="D3783" s="635" t="s">
        <v>29612</v>
      </c>
    </row>
    <row r="3784" spans="1:4" ht="13.5" x14ac:dyDescent="0.25">
      <c r="A3784" s="636">
        <v>89529</v>
      </c>
      <c r="B3784" s="634" t="s">
        <v>24472</v>
      </c>
      <c r="C3784" s="634" t="s">
        <v>5</v>
      </c>
      <c r="D3784" s="635" t="s">
        <v>44289</v>
      </c>
    </row>
    <row r="3785" spans="1:4" ht="13.5" x14ac:dyDescent="0.25">
      <c r="A3785" s="636">
        <v>89530</v>
      </c>
      <c r="B3785" s="634" t="s">
        <v>24473</v>
      </c>
      <c r="C3785" s="634" t="s">
        <v>5</v>
      </c>
      <c r="D3785" s="635" t="s">
        <v>44290</v>
      </c>
    </row>
    <row r="3786" spans="1:4" ht="13.5" x14ac:dyDescent="0.25">
      <c r="A3786" s="636">
        <v>89531</v>
      </c>
      <c r="B3786" s="634" t="s">
        <v>24474</v>
      </c>
      <c r="C3786" s="634" t="s">
        <v>5</v>
      </c>
      <c r="D3786" s="635" t="s">
        <v>44291</v>
      </c>
    </row>
    <row r="3787" spans="1:4" ht="13.5" x14ac:dyDescent="0.25">
      <c r="A3787" s="636">
        <v>89532</v>
      </c>
      <c r="B3787" s="634" t="s">
        <v>24475</v>
      </c>
      <c r="C3787" s="634" t="s">
        <v>5</v>
      </c>
      <c r="D3787" s="635" t="s">
        <v>29778</v>
      </c>
    </row>
    <row r="3788" spans="1:4" ht="13.5" x14ac:dyDescent="0.25">
      <c r="A3788" s="636">
        <v>89535</v>
      </c>
      <c r="B3788" s="634" t="s">
        <v>24477</v>
      </c>
      <c r="C3788" s="634" t="s">
        <v>5</v>
      </c>
      <c r="D3788" s="635" t="s">
        <v>44292</v>
      </c>
    </row>
    <row r="3789" spans="1:4" ht="13.5" x14ac:dyDescent="0.25">
      <c r="A3789" s="636">
        <v>89536</v>
      </c>
      <c r="B3789" s="634" t="s">
        <v>24478</v>
      </c>
      <c r="C3789" s="634" t="s">
        <v>5</v>
      </c>
      <c r="D3789" s="635" t="s">
        <v>30424</v>
      </c>
    </row>
    <row r="3790" spans="1:4" ht="13.5" x14ac:dyDescent="0.25">
      <c r="A3790" s="636">
        <v>89539</v>
      </c>
      <c r="B3790" s="634" t="s">
        <v>29219</v>
      </c>
      <c r="C3790" s="634" t="s">
        <v>5</v>
      </c>
      <c r="D3790" s="635" t="s">
        <v>42188</v>
      </c>
    </row>
    <row r="3791" spans="1:4" ht="13.5" x14ac:dyDescent="0.25">
      <c r="A3791" s="636">
        <v>89540</v>
      </c>
      <c r="B3791" s="634" t="s">
        <v>24479</v>
      </c>
      <c r="C3791" s="634" t="s">
        <v>5</v>
      </c>
      <c r="D3791" s="635" t="s">
        <v>28969</v>
      </c>
    </row>
    <row r="3792" spans="1:4" ht="13.5" x14ac:dyDescent="0.25">
      <c r="A3792" s="636">
        <v>89541</v>
      </c>
      <c r="B3792" s="634" t="s">
        <v>24480</v>
      </c>
      <c r="C3792" s="634" t="s">
        <v>5</v>
      </c>
      <c r="D3792" s="635" t="s">
        <v>44293</v>
      </c>
    </row>
    <row r="3793" spans="1:4" ht="13.5" x14ac:dyDescent="0.25">
      <c r="A3793" s="636">
        <v>89542</v>
      </c>
      <c r="B3793" s="634" t="s">
        <v>24481</v>
      </c>
      <c r="C3793" s="634" t="s">
        <v>5</v>
      </c>
      <c r="D3793" s="635" t="s">
        <v>42701</v>
      </c>
    </row>
    <row r="3794" spans="1:4" ht="13.5" x14ac:dyDescent="0.25">
      <c r="A3794" s="636">
        <v>89544</v>
      </c>
      <c r="B3794" s="634" t="s">
        <v>24482</v>
      </c>
      <c r="C3794" s="634" t="s">
        <v>5</v>
      </c>
      <c r="D3794" s="635" t="s">
        <v>30426</v>
      </c>
    </row>
    <row r="3795" spans="1:4" ht="13.5" x14ac:dyDescent="0.25">
      <c r="A3795" s="636">
        <v>89545</v>
      </c>
      <c r="B3795" s="634" t="s">
        <v>24483</v>
      </c>
      <c r="C3795" s="634" t="s">
        <v>5</v>
      </c>
      <c r="D3795" s="635" t="s">
        <v>44294</v>
      </c>
    </row>
    <row r="3796" spans="1:4" ht="13.5" x14ac:dyDescent="0.25">
      <c r="A3796" s="636">
        <v>89546</v>
      </c>
      <c r="B3796" s="634" t="s">
        <v>24484</v>
      </c>
      <c r="C3796" s="634" t="s">
        <v>5</v>
      </c>
      <c r="D3796" s="635" t="s">
        <v>41258</v>
      </c>
    </row>
    <row r="3797" spans="1:4" ht="13.5" x14ac:dyDescent="0.25">
      <c r="A3797" s="636">
        <v>89547</v>
      </c>
      <c r="B3797" s="634" t="s">
        <v>24485</v>
      </c>
      <c r="C3797" s="634" t="s">
        <v>5</v>
      </c>
      <c r="D3797" s="635" t="s">
        <v>27664</v>
      </c>
    </row>
    <row r="3798" spans="1:4" ht="13.5" x14ac:dyDescent="0.25">
      <c r="A3798" s="636">
        <v>89548</v>
      </c>
      <c r="B3798" s="634" t="s">
        <v>24486</v>
      </c>
      <c r="C3798" s="634" t="s">
        <v>5</v>
      </c>
      <c r="D3798" s="635" t="s">
        <v>30959</v>
      </c>
    </row>
    <row r="3799" spans="1:4" ht="13.5" x14ac:dyDescent="0.25">
      <c r="A3799" s="636">
        <v>89549</v>
      </c>
      <c r="B3799" s="634" t="s">
        <v>24487</v>
      </c>
      <c r="C3799" s="634" t="s">
        <v>5</v>
      </c>
      <c r="D3799" s="635" t="s">
        <v>44295</v>
      </c>
    </row>
    <row r="3800" spans="1:4" ht="13.5" x14ac:dyDescent="0.25">
      <c r="A3800" s="636">
        <v>89550</v>
      </c>
      <c r="B3800" s="634" t="s">
        <v>24488</v>
      </c>
      <c r="C3800" s="634" t="s">
        <v>5</v>
      </c>
      <c r="D3800" s="635" t="s">
        <v>30156</v>
      </c>
    </row>
    <row r="3801" spans="1:4" ht="13.5" x14ac:dyDescent="0.25">
      <c r="A3801" s="636">
        <v>89551</v>
      </c>
      <c r="B3801" s="634" t="s">
        <v>24489</v>
      </c>
      <c r="C3801" s="634" t="s">
        <v>5</v>
      </c>
      <c r="D3801" s="635" t="s">
        <v>26930</v>
      </c>
    </row>
    <row r="3802" spans="1:4" ht="13.5" x14ac:dyDescent="0.25">
      <c r="A3802" s="636">
        <v>89552</v>
      </c>
      <c r="B3802" s="634" t="s">
        <v>24490</v>
      </c>
      <c r="C3802" s="634" t="s">
        <v>5</v>
      </c>
      <c r="D3802" s="635" t="s">
        <v>44296</v>
      </c>
    </row>
    <row r="3803" spans="1:4" ht="13.5" x14ac:dyDescent="0.25">
      <c r="A3803" s="636">
        <v>89553</v>
      </c>
      <c r="B3803" s="634" t="s">
        <v>24491</v>
      </c>
      <c r="C3803" s="634" t="s">
        <v>5</v>
      </c>
      <c r="D3803" s="635" t="s">
        <v>30323</v>
      </c>
    </row>
    <row r="3804" spans="1:4" ht="13.5" x14ac:dyDescent="0.25">
      <c r="A3804" s="636">
        <v>89554</v>
      </c>
      <c r="B3804" s="634" t="s">
        <v>24492</v>
      </c>
      <c r="C3804" s="634" t="s">
        <v>5</v>
      </c>
      <c r="D3804" s="635" t="s">
        <v>44297</v>
      </c>
    </row>
    <row r="3805" spans="1:4" ht="13.5" x14ac:dyDescent="0.25">
      <c r="A3805" s="636">
        <v>89555</v>
      </c>
      <c r="B3805" s="634" t="s">
        <v>24493</v>
      </c>
      <c r="C3805" s="634" t="s">
        <v>5</v>
      </c>
      <c r="D3805" s="635" t="s">
        <v>26751</v>
      </c>
    </row>
    <row r="3806" spans="1:4" ht="13.5" x14ac:dyDescent="0.25">
      <c r="A3806" s="636">
        <v>89556</v>
      </c>
      <c r="B3806" s="634" t="s">
        <v>24494</v>
      </c>
      <c r="C3806" s="634" t="s">
        <v>5</v>
      </c>
      <c r="D3806" s="635" t="s">
        <v>29938</v>
      </c>
    </row>
    <row r="3807" spans="1:4" ht="13.5" x14ac:dyDescent="0.25">
      <c r="A3807" s="636">
        <v>89557</v>
      </c>
      <c r="B3807" s="634" t="s">
        <v>24495</v>
      </c>
      <c r="C3807" s="634" t="s">
        <v>5</v>
      </c>
      <c r="D3807" s="635" t="s">
        <v>43398</v>
      </c>
    </row>
    <row r="3808" spans="1:4" ht="13.5" x14ac:dyDescent="0.25">
      <c r="A3808" s="636">
        <v>89558</v>
      </c>
      <c r="B3808" s="634" t="s">
        <v>24496</v>
      </c>
      <c r="C3808" s="634" t="s">
        <v>5</v>
      </c>
      <c r="D3808" s="635" t="s">
        <v>28892</v>
      </c>
    </row>
    <row r="3809" spans="1:4" ht="13.5" x14ac:dyDescent="0.25">
      <c r="A3809" s="636">
        <v>89559</v>
      </c>
      <c r="B3809" s="634" t="s">
        <v>24497</v>
      </c>
      <c r="C3809" s="634" t="s">
        <v>5</v>
      </c>
      <c r="D3809" s="635" t="s">
        <v>44298</v>
      </c>
    </row>
    <row r="3810" spans="1:4" ht="13.5" x14ac:dyDescent="0.25">
      <c r="A3810" s="636">
        <v>89561</v>
      </c>
      <c r="B3810" s="634" t="s">
        <v>24498</v>
      </c>
      <c r="C3810" s="634" t="s">
        <v>5</v>
      </c>
      <c r="D3810" s="635" t="s">
        <v>44299</v>
      </c>
    </row>
    <row r="3811" spans="1:4" ht="13.5" x14ac:dyDescent="0.25">
      <c r="A3811" s="636">
        <v>89562</v>
      </c>
      <c r="B3811" s="634" t="s">
        <v>24499</v>
      </c>
      <c r="C3811" s="634" t="s">
        <v>5</v>
      </c>
      <c r="D3811" s="635" t="s">
        <v>41395</v>
      </c>
    </row>
    <row r="3812" spans="1:4" ht="13.5" x14ac:dyDescent="0.25">
      <c r="A3812" s="636">
        <v>89563</v>
      </c>
      <c r="B3812" s="634" t="s">
        <v>24500</v>
      </c>
      <c r="C3812" s="634" t="s">
        <v>5</v>
      </c>
      <c r="D3812" s="635" t="s">
        <v>27352</v>
      </c>
    </row>
    <row r="3813" spans="1:4" ht="13.5" x14ac:dyDescent="0.25">
      <c r="A3813" s="636">
        <v>89564</v>
      </c>
      <c r="B3813" s="634" t="s">
        <v>24501</v>
      </c>
      <c r="C3813" s="634" t="s">
        <v>5</v>
      </c>
      <c r="D3813" s="635" t="s">
        <v>44300</v>
      </c>
    </row>
    <row r="3814" spans="1:4" ht="13.5" x14ac:dyDescent="0.25">
      <c r="A3814" s="636">
        <v>89565</v>
      </c>
      <c r="B3814" s="634" t="s">
        <v>24502</v>
      </c>
      <c r="C3814" s="634" t="s">
        <v>5</v>
      </c>
      <c r="D3814" s="635" t="s">
        <v>44301</v>
      </c>
    </row>
    <row r="3815" spans="1:4" ht="13.5" x14ac:dyDescent="0.25">
      <c r="A3815" s="636">
        <v>89566</v>
      </c>
      <c r="B3815" s="634" t="s">
        <v>24503</v>
      </c>
      <c r="C3815" s="634" t="s">
        <v>5</v>
      </c>
      <c r="D3815" s="635" t="s">
        <v>44302</v>
      </c>
    </row>
    <row r="3816" spans="1:4" ht="13.5" x14ac:dyDescent="0.25">
      <c r="A3816" s="636">
        <v>89567</v>
      </c>
      <c r="B3816" s="634" t="s">
        <v>24504</v>
      </c>
      <c r="C3816" s="634" t="s">
        <v>5</v>
      </c>
      <c r="D3816" s="635" t="s">
        <v>30245</v>
      </c>
    </row>
    <row r="3817" spans="1:4" ht="13.5" x14ac:dyDescent="0.25">
      <c r="A3817" s="636">
        <v>89568</v>
      </c>
      <c r="B3817" s="634" t="s">
        <v>24505</v>
      </c>
      <c r="C3817" s="634" t="s">
        <v>5</v>
      </c>
      <c r="D3817" s="635" t="s">
        <v>30792</v>
      </c>
    </row>
    <row r="3818" spans="1:4" ht="13.5" x14ac:dyDescent="0.25">
      <c r="A3818" s="636">
        <v>89569</v>
      </c>
      <c r="B3818" s="634" t="s">
        <v>24506</v>
      </c>
      <c r="C3818" s="634" t="s">
        <v>5</v>
      </c>
      <c r="D3818" s="635" t="s">
        <v>44303</v>
      </c>
    </row>
    <row r="3819" spans="1:4" ht="13.5" x14ac:dyDescent="0.25">
      <c r="A3819" s="636">
        <v>89570</v>
      </c>
      <c r="B3819" s="634" t="s">
        <v>24507</v>
      </c>
      <c r="C3819" s="634" t="s">
        <v>5</v>
      </c>
      <c r="D3819" s="635" t="s">
        <v>28481</v>
      </c>
    </row>
    <row r="3820" spans="1:4" ht="13.5" x14ac:dyDescent="0.25">
      <c r="A3820" s="636">
        <v>89571</v>
      </c>
      <c r="B3820" s="634" t="s">
        <v>24508</v>
      </c>
      <c r="C3820" s="634" t="s">
        <v>5</v>
      </c>
      <c r="D3820" s="635" t="s">
        <v>44304</v>
      </c>
    </row>
    <row r="3821" spans="1:4" ht="13.5" x14ac:dyDescent="0.25">
      <c r="A3821" s="636">
        <v>89572</v>
      </c>
      <c r="B3821" s="634" t="s">
        <v>24509</v>
      </c>
      <c r="C3821" s="634" t="s">
        <v>5</v>
      </c>
      <c r="D3821" s="635" t="s">
        <v>44305</v>
      </c>
    </row>
    <row r="3822" spans="1:4" ht="13.5" x14ac:dyDescent="0.25">
      <c r="A3822" s="636">
        <v>89573</v>
      </c>
      <c r="B3822" s="634" t="s">
        <v>24510</v>
      </c>
      <c r="C3822" s="634" t="s">
        <v>5</v>
      </c>
      <c r="D3822" s="635" t="s">
        <v>30494</v>
      </c>
    </row>
    <row r="3823" spans="1:4" ht="13.5" x14ac:dyDescent="0.25">
      <c r="A3823" s="636">
        <v>89574</v>
      </c>
      <c r="B3823" s="634" t="s">
        <v>24511</v>
      </c>
      <c r="C3823" s="634" t="s">
        <v>5</v>
      </c>
      <c r="D3823" s="635" t="s">
        <v>44306</v>
      </c>
    </row>
    <row r="3824" spans="1:4" ht="13.5" x14ac:dyDescent="0.25">
      <c r="A3824" s="636">
        <v>89575</v>
      </c>
      <c r="B3824" s="634" t="s">
        <v>24512</v>
      </c>
      <c r="C3824" s="634" t="s">
        <v>5</v>
      </c>
      <c r="D3824" s="635" t="s">
        <v>30469</v>
      </c>
    </row>
    <row r="3825" spans="1:4" ht="13.5" x14ac:dyDescent="0.25">
      <c r="A3825" s="636">
        <v>89577</v>
      </c>
      <c r="B3825" s="634" t="s">
        <v>24513</v>
      </c>
      <c r="C3825" s="634" t="s">
        <v>5</v>
      </c>
      <c r="D3825" s="635" t="s">
        <v>44307</v>
      </c>
    </row>
    <row r="3826" spans="1:4" ht="13.5" x14ac:dyDescent="0.25">
      <c r="A3826" s="636">
        <v>89579</v>
      </c>
      <c r="B3826" s="634" t="s">
        <v>24514</v>
      </c>
      <c r="C3826" s="634" t="s">
        <v>5</v>
      </c>
      <c r="D3826" s="635" t="s">
        <v>44262</v>
      </c>
    </row>
    <row r="3827" spans="1:4" ht="13.5" x14ac:dyDescent="0.25">
      <c r="A3827" s="636">
        <v>89581</v>
      </c>
      <c r="B3827" s="634" t="s">
        <v>24515</v>
      </c>
      <c r="C3827" s="634" t="s">
        <v>5</v>
      </c>
      <c r="D3827" s="635" t="s">
        <v>29868</v>
      </c>
    </row>
    <row r="3828" spans="1:4" ht="13.5" x14ac:dyDescent="0.25">
      <c r="A3828" s="636">
        <v>89582</v>
      </c>
      <c r="B3828" s="634" t="s">
        <v>24516</v>
      </c>
      <c r="C3828" s="634" t="s">
        <v>5</v>
      </c>
      <c r="D3828" s="635" t="s">
        <v>44308</v>
      </c>
    </row>
    <row r="3829" spans="1:4" ht="13.5" x14ac:dyDescent="0.25">
      <c r="A3829" s="636">
        <v>89583</v>
      </c>
      <c r="B3829" s="634" t="s">
        <v>24517</v>
      </c>
      <c r="C3829" s="634" t="s">
        <v>5</v>
      </c>
      <c r="D3829" s="635" t="s">
        <v>44309</v>
      </c>
    </row>
    <row r="3830" spans="1:4" ht="13.5" x14ac:dyDescent="0.25">
      <c r="A3830" s="636">
        <v>89584</v>
      </c>
      <c r="B3830" s="634" t="s">
        <v>24518</v>
      </c>
      <c r="C3830" s="634" t="s">
        <v>5</v>
      </c>
      <c r="D3830" s="635" t="s">
        <v>26619</v>
      </c>
    </row>
    <row r="3831" spans="1:4" ht="13.5" x14ac:dyDescent="0.25">
      <c r="A3831" s="636">
        <v>89585</v>
      </c>
      <c r="B3831" s="634" t="s">
        <v>24519</v>
      </c>
      <c r="C3831" s="634" t="s">
        <v>5</v>
      </c>
      <c r="D3831" s="635" t="s">
        <v>44310</v>
      </c>
    </row>
    <row r="3832" spans="1:4" ht="13.5" x14ac:dyDescent="0.25">
      <c r="A3832" s="636">
        <v>89587</v>
      </c>
      <c r="B3832" s="634" t="s">
        <v>24520</v>
      </c>
      <c r="C3832" s="634" t="s">
        <v>5</v>
      </c>
      <c r="D3832" s="635" t="s">
        <v>44016</v>
      </c>
    </row>
    <row r="3833" spans="1:4" ht="13.5" x14ac:dyDescent="0.25">
      <c r="A3833" s="636">
        <v>89589</v>
      </c>
      <c r="B3833" s="634" t="s">
        <v>29220</v>
      </c>
      <c r="C3833" s="634" t="s">
        <v>5</v>
      </c>
      <c r="D3833" s="635" t="s">
        <v>44144</v>
      </c>
    </row>
    <row r="3834" spans="1:4" ht="13.5" x14ac:dyDescent="0.25">
      <c r="A3834" s="636">
        <v>89590</v>
      </c>
      <c r="B3834" s="634" t="s">
        <v>24521</v>
      </c>
      <c r="C3834" s="634" t="s">
        <v>5</v>
      </c>
      <c r="D3834" s="635" t="s">
        <v>44311</v>
      </c>
    </row>
    <row r="3835" spans="1:4" ht="13.5" x14ac:dyDescent="0.25">
      <c r="A3835" s="636">
        <v>89591</v>
      </c>
      <c r="B3835" s="634" t="s">
        <v>24522</v>
      </c>
      <c r="C3835" s="634" t="s">
        <v>5</v>
      </c>
      <c r="D3835" s="635" t="s">
        <v>44312</v>
      </c>
    </row>
    <row r="3836" spans="1:4" ht="13.5" x14ac:dyDescent="0.25">
      <c r="A3836" s="636">
        <v>89592</v>
      </c>
      <c r="B3836" s="634" t="s">
        <v>24523</v>
      </c>
      <c r="C3836" s="634" t="s">
        <v>5</v>
      </c>
      <c r="D3836" s="635" t="s">
        <v>44313</v>
      </c>
    </row>
    <row r="3837" spans="1:4" ht="13.5" x14ac:dyDescent="0.25">
      <c r="A3837" s="636">
        <v>89593</v>
      </c>
      <c r="B3837" s="634" t="s">
        <v>24524</v>
      </c>
      <c r="C3837" s="634" t="s">
        <v>5</v>
      </c>
      <c r="D3837" s="635" t="s">
        <v>44314</v>
      </c>
    </row>
    <row r="3838" spans="1:4" ht="13.5" x14ac:dyDescent="0.25">
      <c r="A3838" s="636">
        <v>89594</v>
      </c>
      <c r="B3838" s="634" t="s">
        <v>24525</v>
      </c>
      <c r="C3838" s="634" t="s">
        <v>5</v>
      </c>
      <c r="D3838" s="635" t="s">
        <v>44315</v>
      </c>
    </row>
    <row r="3839" spans="1:4" ht="13.5" x14ac:dyDescent="0.25">
      <c r="A3839" s="636">
        <v>89595</v>
      </c>
      <c r="B3839" s="634" t="s">
        <v>24526</v>
      </c>
      <c r="C3839" s="634" t="s">
        <v>5</v>
      </c>
      <c r="D3839" s="635" t="s">
        <v>30312</v>
      </c>
    </row>
    <row r="3840" spans="1:4" ht="13.5" x14ac:dyDescent="0.25">
      <c r="A3840" s="636">
        <v>89596</v>
      </c>
      <c r="B3840" s="634" t="s">
        <v>24527</v>
      </c>
      <c r="C3840" s="634" t="s">
        <v>5</v>
      </c>
      <c r="D3840" s="635" t="s">
        <v>30285</v>
      </c>
    </row>
    <row r="3841" spans="1:4" ht="13.5" x14ac:dyDescent="0.25">
      <c r="A3841" s="636">
        <v>89597</v>
      </c>
      <c r="B3841" s="634" t="s">
        <v>24528</v>
      </c>
      <c r="C3841" s="634" t="s">
        <v>5</v>
      </c>
      <c r="D3841" s="635" t="s">
        <v>27344</v>
      </c>
    </row>
    <row r="3842" spans="1:4" ht="13.5" x14ac:dyDescent="0.25">
      <c r="A3842" s="636">
        <v>89598</v>
      </c>
      <c r="B3842" s="634" t="s">
        <v>24529</v>
      </c>
      <c r="C3842" s="634" t="s">
        <v>5</v>
      </c>
      <c r="D3842" s="635" t="s">
        <v>30779</v>
      </c>
    </row>
    <row r="3843" spans="1:4" ht="13.5" x14ac:dyDescent="0.25">
      <c r="A3843" s="636">
        <v>89599</v>
      </c>
      <c r="B3843" s="634" t="s">
        <v>24530</v>
      </c>
      <c r="C3843" s="634" t="s">
        <v>5</v>
      </c>
      <c r="D3843" s="635" t="s">
        <v>44316</v>
      </c>
    </row>
    <row r="3844" spans="1:4" ht="13.5" x14ac:dyDescent="0.25">
      <c r="A3844" s="636">
        <v>89600</v>
      </c>
      <c r="B3844" s="634" t="s">
        <v>24531</v>
      </c>
      <c r="C3844" s="634" t="s">
        <v>5</v>
      </c>
      <c r="D3844" s="635" t="s">
        <v>30507</v>
      </c>
    </row>
    <row r="3845" spans="1:4" ht="13.5" x14ac:dyDescent="0.25">
      <c r="A3845" s="636">
        <v>89605</v>
      </c>
      <c r="B3845" s="634" t="s">
        <v>24532</v>
      </c>
      <c r="C3845" s="634" t="s">
        <v>5</v>
      </c>
      <c r="D3845" s="635" t="s">
        <v>44317</v>
      </c>
    </row>
    <row r="3846" spans="1:4" ht="13.5" x14ac:dyDescent="0.25">
      <c r="A3846" s="636">
        <v>89609</v>
      </c>
      <c r="B3846" s="634" t="s">
        <v>24533</v>
      </c>
      <c r="C3846" s="634" t="s">
        <v>5</v>
      </c>
      <c r="D3846" s="635" t="s">
        <v>44318</v>
      </c>
    </row>
    <row r="3847" spans="1:4" ht="13.5" x14ac:dyDescent="0.25">
      <c r="A3847" s="636">
        <v>89610</v>
      </c>
      <c r="B3847" s="634" t="s">
        <v>24534</v>
      </c>
      <c r="C3847" s="634" t="s">
        <v>5</v>
      </c>
      <c r="D3847" s="635" t="s">
        <v>44319</v>
      </c>
    </row>
    <row r="3848" spans="1:4" ht="13.5" x14ac:dyDescent="0.25">
      <c r="A3848" s="636">
        <v>89611</v>
      </c>
      <c r="B3848" s="634" t="s">
        <v>24535</v>
      </c>
      <c r="C3848" s="634" t="s">
        <v>5</v>
      </c>
      <c r="D3848" s="635" t="s">
        <v>44320</v>
      </c>
    </row>
    <row r="3849" spans="1:4" ht="13.5" x14ac:dyDescent="0.25">
      <c r="A3849" s="636">
        <v>89612</v>
      </c>
      <c r="B3849" s="634" t="s">
        <v>24536</v>
      </c>
      <c r="C3849" s="634" t="s">
        <v>5</v>
      </c>
      <c r="D3849" s="635" t="s">
        <v>44321</v>
      </c>
    </row>
    <row r="3850" spans="1:4" ht="13.5" x14ac:dyDescent="0.25">
      <c r="A3850" s="636">
        <v>89613</v>
      </c>
      <c r="B3850" s="634" t="s">
        <v>24537</v>
      </c>
      <c r="C3850" s="634" t="s">
        <v>5</v>
      </c>
      <c r="D3850" s="635" t="s">
        <v>27830</v>
      </c>
    </row>
    <row r="3851" spans="1:4" ht="13.5" x14ac:dyDescent="0.25">
      <c r="A3851" s="636">
        <v>89614</v>
      </c>
      <c r="B3851" s="634" t="s">
        <v>24538</v>
      </c>
      <c r="C3851" s="634" t="s">
        <v>5</v>
      </c>
      <c r="D3851" s="635" t="s">
        <v>44322</v>
      </c>
    </row>
    <row r="3852" spans="1:4" ht="13.5" x14ac:dyDescent="0.25">
      <c r="A3852" s="636">
        <v>89615</v>
      </c>
      <c r="B3852" s="634" t="s">
        <v>24539</v>
      </c>
      <c r="C3852" s="634" t="s">
        <v>5</v>
      </c>
      <c r="D3852" s="635" t="s">
        <v>44323</v>
      </c>
    </row>
    <row r="3853" spans="1:4" ht="13.5" x14ac:dyDescent="0.25">
      <c r="A3853" s="636">
        <v>89616</v>
      </c>
      <c r="B3853" s="634" t="s">
        <v>24540</v>
      </c>
      <c r="C3853" s="634" t="s">
        <v>5</v>
      </c>
      <c r="D3853" s="635" t="s">
        <v>44324</v>
      </c>
    </row>
    <row r="3854" spans="1:4" ht="13.5" x14ac:dyDescent="0.25">
      <c r="A3854" s="636">
        <v>89617</v>
      </c>
      <c r="B3854" s="634" t="s">
        <v>24541</v>
      </c>
      <c r="C3854" s="634" t="s">
        <v>5</v>
      </c>
      <c r="D3854" s="635" t="s">
        <v>44325</v>
      </c>
    </row>
    <row r="3855" spans="1:4" ht="13.5" x14ac:dyDescent="0.25">
      <c r="A3855" s="636">
        <v>89620</v>
      </c>
      <c r="B3855" s="634" t="s">
        <v>24542</v>
      </c>
      <c r="C3855" s="634" t="s">
        <v>5</v>
      </c>
      <c r="D3855" s="635" t="s">
        <v>29414</v>
      </c>
    </row>
    <row r="3856" spans="1:4" ht="13.5" x14ac:dyDescent="0.25">
      <c r="A3856" s="636">
        <v>89622</v>
      </c>
      <c r="B3856" s="634" t="s">
        <v>24543</v>
      </c>
      <c r="C3856" s="634" t="s">
        <v>5</v>
      </c>
      <c r="D3856" s="635" t="s">
        <v>26610</v>
      </c>
    </row>
    <row r="3857" spans="1:4" ht="13.5" x14ac:dyDescent="0.25">
      <c r="A3857" s="636">
        <v>89623</v>
      </c>
      <c r="B3857" s="634" t="s">
        <v>24544</v>
      </c>
      <c r="C3857" s="634" t="s">
        <v>5</v>
      </c>
      <c r="D3857" s="635" t="s">
        <v>41726</v>
      </c>
    </row>
    <row r="3858" spans="1:4" ht="13.5" x14ac:dyDescent="0.25">
      <c r="A3858" s="636">
        <v>89624</v>
      </c>
      <c r="B3858" s="634" t="s">
        <v>24545</v>
      </c>
      <c r="C3858" s="634" t="s">
        <v>5</v>
      </c>
      <c r="D3858" s="635" t="s">
        <v>44326</v>
      </c>
    </row>
    <row r="3859" spans="1:4" ht="13.5" x14ac:dyDescent="0.25">
      <c r="A3859" s="636">
        <v>89625</v>
      </c>
      <c r="B3859" s="634" t="s">
        <v>24546</v>
      </c>
      <c r="C3859" s="634" t="s">
        <v>5</v>
      </c>
      <c r="D3859" s="635" t="s">
        <v>30916</v>
      </c>
    </row>
    <row r="3860" spans="1:4" ht="13.5" x14ac:dyDescent="0.25">
      <c r="A3860" s="636">
        <v>89626</v>
      </c>
      <c r="B3860" s="634" t="s">
        <v>24547</v>
      </c>
      <c r="C3860" s="634" t="s">
        <v>5</v>
      </c>
      <c r="D3860" s="635" t="s">
        <v>44027</v>
      </c>
    </row>
    <row r="3861" spans="1:4" ht="13.5" x14ac:dyDescent="0.25">
      <c r="A3861" s="636">
        <v>89627</v>
      </c>
      <c r="B3861" s="634" t="s">
        <v>24548</v>
      </c>
      <c r="C3861" s="634" t="s">
        <v>5</v>
      </c>
      <c r="D3861" s="635" t="s">
        <v>26982</v>
      </c>
    </row>
    <row r="3862" spans="1:4" ht="13.5" x14ac:dyDescent="0.25">
      <c r="A3862" s="636">
        <v>89628</v>
      </c>
      <c r="B3862" s="634" t="s">
        <v>24549</v>
      </c>
      <c r="C3862" s="634" t="s">
        <v>5</v>
      </c>
      <c r="D3862" s="635" t="s">
        <v>44327</v>
      </c>
    </row>
    <row r="3863" spans="1:4" ht="13.5" x14ac:dyDescent="0.25">
      <c r="A3863" s="636">
        <v>89629</v>
      </c>
      <c r="B3863" s="634" t="s">
        <v>24550</v>
      </c>
      <c r="C3863" s="634" t="s">
        <v>5</v>
      </c>
      <c r="D3863" s="635" t="s">
        <v>44328</v>
      </c>
    </row>
    <row r="3864" spans="1:4" ht="13.5" x14ac:dyDescent="0.25">
      <c r="A3864" s="636">
        <v>89630</v>
      </c>
      <c r="B3864" s="634" t="s">
        <v>24551</v>
      </c>
      <c r="C3864" s="634" t="s">
        <v>5</v>
      </c>
      <c r="D3864" s="635" t="s">
        <v>44329</v>
      </c>
    </row>
    <row r="3865" spans="1:4" ht="13.5" x14ac:dyDescent="0.25">
      <c r="A3865" s="636">
        <v>89631</v>
      </c>
      <c r="B3865" s="634" t="s">
        <v>24552</v>
      </c>
      <c r="C3865" s="634" t="s">
        <v>5</v>
      </c>
      <c r="D3865" s="635" t="s">
        <v>44330</v>
      </c>
    </row>
    <row r="3866" spans="1:4" ht="13.5" x14ac:dyDescent="0.25">
      <c r="A3866" s="636">
        <v>89632</v>
      </c>
      <c r="B3866" s="634" t="s">
        <v>24553</v>
      </c>
      <c r="C3866" s="634" t="s">
        <v>5</v>
      </c>
      <c r="D3866" s="635" t="s">
        <v>30572</v>
      </c>
    </row>
    <row r="3867" spans="1:4" ht="13.5" x14ac:dyDescent="0.25">
      <c r="A3867" s="636">
        <v>89637</v>
      </c>
      <c r="B3867" s="634" t="s">
        <v>24554</v>
      </c>
      <c r="C3867" s="634" t="s">
        <v>5</v>
      </c>
      <c r="D3867" s="635" t="s">
        <v>44129</v>
      </c>
    </row>
    <row r="3868" spans="1:4" ht="13.5" x14ac:dyDescent="0.25">
      <c r="A3868" s="636">
        <v>89638</v>
      </c>
      <c r="B3868" s="634" t="s">
        <v>24555</v>
      </c>
      <c r="C3868" s="634" t="s">
        <v>5</v>
      </c>
      <c r="D3868" s="635" t="s">
        <v>43202</v>
      </c>
    </row>
    <row r="3869" spans="1:4" ht="13.5" x14ac:dyDescent="0.25">
      <c r="A3869" s="636">
        <v>89639</v>
      </c>
      <c r="B3869" s="634" t="s">
        <v>24556</v>
      </c>
      <c r="C3869" s="634" t="s">
        <v>5</v>
      </c>
      <c r="D3869" s="635" t="s">
        <v>23183</v>
      </c>
    </row>
    <row r="3870" spans="1:4" ht="13.5" x14ac:dyDescent="0.25">
      <c r="A3870" s="636">
        <v>89640</v>
      </c>
      <c r="B3870" s="634" t="s">
        <v>24557</v>
      </c>
      <c r="C3870" s="634" t="s">
        <v>5</v>
      </c>
      <c r="D3870" s="635" t="s">
        <v>44331</v>
      </c>
    </row>
    <row r="3871" spans="1:4" ht="13.5" x14ac:dyDescent="0.25">
      <c r="A3871" s="636">
        <v>89641</v>
      </c>
      <c r="B3871" s="634" t="s">
        <v>24558</v>
      </c>
      <c r="C3871" s="634" t="s">
        <v>5</v>
      </c>
      <c r="D3871" s="635" t="s">
        <v>30011</v>
      </c>
    </row>
    <row r="3872" spans="1:4" ht="13.5" x14ac:dyDescent="0.25">
      <c r="A3872" s="636">
        <v>89642</v>
      </c>
      <c r="B3872" s="634" t="s">
        <v>24559</v>
      </c>
      <c r="C3872" s="634" t="s">
        <v>5</v>
      </c>
      <c r="D3872" s="635" t="s">
        <v>42964</v>
      </c>
    </row>
    <row r="3873" spans="1:4" ht="13.5" x14ac:dyDescent="0.25">
      <c r="A3873" s="636">
        <v>89643</v>
      </c>
      <c r="B3873" s="634" t="s">
        <v>24560</v>
      </c>
      <c r="C3873" s="634" t="s">
        <v>5</v>
      </c>
      <c r="D3873" s="635" t="s">
        <v>44332</v>
      </c>
    </row>
    <row r="3874" spans="1:4" ht="13.5" x14ac:dyDescent="0.25">
      <c r="A3874" s="636">
        <v>89644</v>
      </c>
      <c r="B3874" s="634" t="s">
        <v>24561</v>
      </c>
      <c r="C3874" s="634" t="s">
        <v>5</v>
      </c>
      <c r="D3874" s="635" t="s">
        <v>44333</v>
      </c>
    </row>
    <row r="3875" spans="1:4" ht="13.5" x14ac:dyDescent="0.25">
      <c r="A3875" s="636">
        <v>89645</v>
      </c>
      <c r="B3875" s="634" t="s">
        <v>24562</v>
      </c>
      <c r="C3875" s="634" t="s">
        <v>5</v>
      </c>
      <c r="D3875" s="635" t="s">
        <v>44334</v>
      </c>
    </row>
    <row r="3876" spans="1:4" ht="13.5" x14ac:dyDescent="0.25">
      <c r="A3876" s="636">
        <v>89646</v>
      </c>
      <c r="B3876" s="634" t="s">
        <v>24563</v>
      </c>
      <c r="C3876" s="634" t="s">
        <v>5</v>
      </c>
      <c r="D3876" s="635" t="s">
        <v>42177</v>
      </c>
    </row>
    <row r="3877" spans="1:4" ht="13.5" x14ac:dyDescent="0.25">
      <c r="A3877" s="636">
        <v>89647</v>
      </c>
      <c r="B3877" s="634" t="s">
        <v>24564</v>
      </c>
      <c r="C3877" s="634" t="s">
        <v>5</v>
      </c>
      <c r="D3877" s="635" t="s">
        <v>30535</v>
      </c>
    </row>
    <row r="3878" spans="1:4" ht="13.5" x14ac:dyDescent="0.25">
      <c r="A3878" s="636">
        <v>89648</v>
      </c>
      <c r="B3878" s="634" t="s">
        <v>24565</v>
      </c>
      <c r="C3878" s="634" t="s">
        <v>5</v>
      </c>
      <c r="D3878" s="635" t="s">
        <v>44335</v>
      </c>
    </row>
    <row r="3879" spans="1:4" ht="13.5" x14ac:dyDescent="0.25">
      <c r="A3879" s="636">
        <v>89649</v>
      </c>
      <c r="B3879" s="634" t="s">
        <v>24566</v>
      </c>
      <c r="C3879" s="634" t="s">
        <v>5</v>
      </c>
      <c r="D3879" s="635" t="s">
        <v>44336</v>
      </c>
    </row>
    <row r="3880" spans="1:4" ht="13.5" x14ac:dyDescent="0.25">
      <c r="A3880" s="636">
        <v>89650</v>
      </c>
      <c r="B3880" s="634" t="s">
        <v>24567</v>
      </c>
      <c r="C3880" s="634" t="s">
        <v>5</v>
      </c>
      <c r="D3880" s="635" t="s">
        <v>44336</v>
      </c>
    </row>
    <row r="3881" spans="1:4" ht="13.5" x14ac:dyDescent="0.25">
      <c r="A3881" s="636">
        <v>89651</v>
      </c>
      <c r="B3881" s="634" t="s">
        <v>24568</v>
      </c>
      <c r="C3881" s="634" t="s">
        <v>5</v>
      </c>
      <c r="D3881" s="635" t="s">
        <v>26608</v>
      </c>
    </row>
    <row r="3882" spans="1:4" ht="13.5" x14ac:dyDescent="0.25">
      <c r="A3882" s="636">
        <v>89652</v>
      </c>
      <c r="B3882" s="634" t="s">
        <v>24569</v>
      </c>
      <c r="C3882" s="634" t="s">
        <v>5</v>
      </c>
      <c r="D3882" s="635" t="s">
        <v>28369</v>
      </c>
    </row>
    <row r="3883" spans="1:4" ht="13.5" x14ac:dyDescent="0.25">
      <c r="A3883" s="636">
        <v>89653</v>
      </c>
      <c r="B3883" s="634" t="s">
        <v>24570</v>
      </c>
      <c r="C3883" s="634" t="s">
        <v>5</v>
      </c>
      <c r="D3883" s="635" t="s">
        <v>44337</v>
      </c>
    </row>
    <row r="3884" spans="1:4" ht="13.5" x14ac:dyDescent="0.25">
      <c r="A3884" s="636">
        <v>89654</v>
      </c>
      <c r="B3884" s="634" t="s">
        <v>24571</v>
      </c>
      <c r="C3884" s="634" t="s">
        <v>5</v>
      </c>
      <c r="D3884" s="635" t="s">
        <v>30804</v>
      </c>
    </row>
    <row r="3885" spans="1:4" ht="13.5" x14ac:dyDescent="0.25">
      <c r="A3885" s="636">
        <v>89655</v>
      </c>
      <c r="B3885" s="634" t="s">
        <v>24572</v>
      </c>
      <c r="C3885" s="634" t="s">
        <v>5</v>
      </c>
      <c r="D3885" s="635" t="s">
        <v>44338</v>
      </c>
    </row>
    <row r="3886" spans="1:4" ht="13.5" x14ac:dyDescent="0.25">
      <c r="A3886" s="636">
        <v>89656</v>
      </c>
      <c r="B3886" s="634" t="s">
        <v>24573</v>
      </c>
      <c r="C3886" s="634" t="s">
        <v>5</v>
      </c>
      <c r="D3886" s="635" t="s">
        <v>30048</v>
      </c>
    </row>
    <row r="3887" spans="1:4" ht="13.5" x14ac:dyDescent="0.25">
      <c r="A3887" s="636">
        <v>89657</v>
      </c>
      <c r="B3887" s="634" t="s">
        <v>24574</v>
      </c>
      <c r="C3887" s="634" t="s">
        <v>5</v>
      </c>
      <c r="D3887" s="635" t="s">
        <v>44339</v>
      </c>
    </row>
    <row r="3888" spans="1:4" ht="13.5" x14ac:dyDescent="0.25">
      <c r="A3888" s="636">
        <v>89658</v>
      </c>
      <c r="B3888" s="634" t="s">
        <v>24575</v>
      </c>
      <c r="C3888" s="634" t="s">
        <v>5</v>
      </c>
      <c r="D3888" s="635" t="s">
        <v>27335</v>
      </c>
    </row>
    <row r="3889" spans="1:4" ht="13.5" x14ac:dyDescent="0.25">
      <c r="A3889" s="636">
        <v>89659</v>
      </c>
      <c r="B3889" s="634" t="s">
        <v>24576</v>
      </c>
      <c r="C3889" s="634" t="s">
        <v>5</v>
      </c>
      <c r="D3889" s="635" t="s">
        <v>43592</v>
      </c>
    </row>
    <row r="3890" spans="1:4" ht="13.5" x14ac:dyDescent="0.25">
      <c r="A3890" s="636">
        <v>89660</v>
      </c>
      <c r="B3890" s="634" t="s">
        <v>24577</v>
      </c>
      <c r="C3890" s="634" t="s">
        <v>5</v>
      </c>
      <c r="D3890" s="635" t="s">
        <v>44248</v>
      </c>
    </row>
    <row r="3891" spans="1:4" ht="13.5" x14ac:dyDescent="0.25">
      <c r="A3891" s="636">
        <v>89661</v>
      </c>
      <c r="B3891" s="634" t="s">
        <v>24578</v>
      </c>
      <c r="C3891" s="634" t="s">
        <v>5</v>
      </c>
      <c r="D3891" s="635" t="s">
        <v>30257</v>
      </c>
    </row>
    <row r="3892" spans="1:4" ht="13.5" x14ac:dyDescent="0.25">
      <c r="A3892" s="636">
        <v>89662</v>
      </c>
      <c r="B3892" s="634" t="s">
        <v>24579</v>
      </c>
      <c r="C3892" s="634" t="s">
        <v>5</v>
      </c>
      <c r="D3892" s="635" t="s">
        <v>44340</v>
      </c>
    </row>
    <row r="3893" spans="1:4" ht="13.5" x14ac:dyDescent="0.25">
      <c r="A3893" s="636">
        <v>89663</v>
      </c>
      <c r="B3893" s="634" t="s">
        <v>24580</v>
      </c>
      <c r="C3893" s="634" t="s">
        <v>5</v>
      </c>
      <c r="D3893" s="635" t="s">
        <v>44341</v>
      </c>
    </row>
    <row r="3894" spans="1:4" ht="13.5" x14ac:dyDescent="0.25">
      <c r="A3894" s="636">
        <v>89664</v>
      </c>
      <c r="B3894" s="634" t="s">
        <v>24581</v>
      </c>
      <c r="C3894" s="634" t="s">
        <v>5</v>
      </c>
      <c r="D3894" s="635" t="s">
        <v>43592</v>
      </c>
    </row>
    <row r="3895" spans="1:4" ht="13.5" x14ac:dyDescent="0.25">
      <c r="A3895" s="636">
        <v>89666</v>
      </c>
      <c r="B3895" s="634" t="s">
        <v>24582</v>
      </c>
      <c r="C3895" s="634" t="s">
        <v>5</v>
      </c>
      <c r="D3895" s="635" t="s">
        <v>44342</v>
      </c>
    </row>
    <row r="3896" spans="1:4" ht="13.5" x14ac:dyDescent="0.25">
      <c r="A3896" s="636">
        <v>89667</v>
      </c>
      <c r="B3896" s="634" t="s">
        <v>24583</v>
      </c>
      <c r="C3896" s="634" t="s">
        <v>5</v>
      </c>
      <c r="D3896" s="635" t="s">
        <v>30828</v>
      </c>
    </row>
    <row r="3897" spans="1:4" ht="13.5" x14ac:dyDescent="0.25">
      <c r="A3897" s="636">
        <v>89668</v>
      </c>
      <c r="B3897" s="634" t="s">
        <v>24584</v>
      </c>
      <c r="C3897" s="634" t="s">
        <v>5</v>
      </c>
      <c r="D3897" s="635" t="s">
        <v>44343</v>
      </c>
    </row>
    <row r="3898" spans="1:4" ht="13.5" x14ac:dyDescent="0.25">
      <c r="A3898" s="636">
        <v>89669</v>
      </c>
      <c r="B3898" s="634" t="s">
        <v>24585</v>
      </c>
      <c r="C3898" s="634" t="s">
        <v>5</v>
      </c>
      <c r="D3898" s="635" t="s">
        <v>29763</v>
      </c>
    </row>
    <row r="3899" spans="1:4" ht="13.5" x14ac:dyDescent="0.25">
      <c r="A3899" s="636">
        <v>89670</v>
      </c>
      <c r="B3899" s="634" t="s">
        <v>24586</v>
      </c>
      <c r="C3899" s="634" t="s">
        <v>5</v>
      </c>
      <c r="D3899" s="635" t="s">
        <v>30312</v>
      </c>
    </row>
    <row r="3900" spans="1:4" ht="13.5" x14ac:dyDescent="0.25">
      <c r="A3900" s="636">
        <v>89671</v>
      </c>
      <c r="B3900" s="634" t="s">
        <v>24587</v>
      </c>
      <c r="C3900" s="634" t="s">
        <v>5</v>
      </c>
      <c r="D3900" s="635" t="s">
        <v>44344</v>
      </c>
    </row>
    <row r="3901" spans="1:4" ht="13.5" x14ac:dyDescent="0.25">
      <c r="A3901" s="636">
        <v>89672</v>
      </c>
      <c r="B3901" s="634" t="s">
        <v>24588</v>
      </c>
      <c r="C3901" s="634" t="s">
        <v>5</v>
      </c>
      <c r="D3901" s="635" t="s">
        <v>30416</v>
      </c>
    </row>
    <row r="3902" spans="1:4" ht="13.5" x14ac:dyDescent="0.25">
      <c r="A3902" s="636">
        <v>89673</v>
      </c>
      <c r="B3902" s="634" t="s">
        <v>24589</v>
      </c>
      <c r="C3902" s="634" t="s">
        <v>5</v>
      </c>
      <c r="D3902" s="635" t="s">
        <v>29228</v>
      </c>
    </row>
    <row r="3903" spans="1:4" ht="13.5" x14ac:dyDescent="0.25">
      <c r="A3903" s="636">
        <v>89674</v>
      </c>
      <c r="B3903" s="634" t="s">
        <v>24590</v>
      </c>
      <c r="C3903" s="634" t="s">
        <v>5</v>
      </c>
      <c r="D3903" s="635" t="s">
        <v>26944</v>
      </c>
    </row>
    <row r="3904" spans="1:4" ht="13.5" x14ac:dyDescent="0.25">
      <c r="A3904" s="636">
        <v>89675</v>
      </c>
      <c r="B3904" s="634" t="s">
        <v>24591</v>
      </c>
      <c r="C3904" s="634" t="s">
        <v>5</v>
      </c>
      <c r="D3904" s="635" t="s">
        <v>44345</v>
      </c>
    </row>
    <row r="3905" spans="1:4" ht="13.5" x14ac:dyDescent="0.25">
      <c r="A3905" s="636">
        <v>89676</v>
      </c>
      <c r="B3905" s="634" t="s">
        <v>24592</v>
      </c>
      <c r="C3905" s="634" t="s">
        <v>5</v>
      </c>
      <c r="D3905" s="635" t="s">
        <v>44346</v>
      </c>
    </row>
    <row r="3906" spans="1:4" ht="13.5" x14ac:dyDescent="0.25">
      <c r="A3906" s="636">
        <v>89677</v>
      </c>
      <c r="B3906" s="634" t="s">
        <v>24593</v>
      </c>
      <c r="C3906" s="634" t="s">
        <v>5</v>
      </c>
      <c r="D3906" s="635" t="s">
        <v>29398</v>
      </c>
    </row>
    <row r="3907" spans="1:4" ht="13.5" x14ac:dyDescent="0.25">
      <c r="A3907" s="636">
        <v>89678</v>
      </c>
      <c r="B3907" s="634" t="s">
        <v>24594</v>
      </c>
      <c r="C3907" s="634" t="s">
        <v>5</v>
      </c>
      <c r="D3907" s="635" t="s">
        <v>29872</v>
      </c>
    </row>
    <row r="3908" spans="1:4" ht="13.5" x14ac:dyDescent="0.25">
      <c r="A3908" s="636">
        <v>89679</v>
      </c>
      <c r="B3908" s="634" t="s">
        <v>24595</v>
      </c>
      <c r="C3908" s="634" t="s">
        <v>5</v>
      </c>
      <c r="D3908" s="635" t="s">
        <v>44347</v>
      </c>
    </row>
    <row r="3909" spans="1:4" ht="13.5" x14ac:dyDescent="0.25">
      <c r="A3909" s="636">
        <v>89680</v>
      </c>
      <c r="B3909" s="634" t="s">
        <v>24596</v>
      </c>
      <c r="C3909" s="634" t="s">
        <v>5</v>
      </c>
      <c r="D3909" s="635" t="s">
        <v>44348</v>
      </c>
    </row>
    <row r="3910" spans="1:4" ht="13.5" x14ac:dyDescent="0.25">
      <c r="A3910" s="636">
        <v>89681</v>
      </c>
      <c r="B3910" s="634" t="s">
        <v>24597</v>
      </c>
      <c r="C3910" s="634" t="s">
        <v>5</v>
      </c>
      <c r="D3910" s="635" t="s">
        <v>26936</v>
      </c>
    </row>
    <row r="3911" spans="1:4" ht="13.5" x14ac:dyDescent="0.25">
      <c r="A3911" s="636">
        <v>89682</v>
      </c>
      <c r="B3911" s="634" t="s">
        <v>24598</v>
      </c>
      <c r="C3911" s="634" t="s">
        <v>5</v>
      </c>
      <c r="D3911" s="635" t="s">
        <v>44349</v>
      </c>
    </row>
    <row r="3912" spans="1:4" ht="13.5" x14ac:dyDescent="0.25">
      <c r="A3912" s="636">
        <v>89683</v>
      </c>
      <c r="B3912" s="634" t="s">
        <v>29230</v>
      </c>
      <c r="C3912" s="634" t="s">
        <v>5</v>
      </c>
      <c r="D3912" s="635" t="s">
        <v>44350</v>
      </c>
    </row>
    <row r="3913" spans="1:4" ht="13.5" x14ac:dyDescent="0.25">
      <c r="A3913" s="636">
        <v>89684</v>
      </c>
      <c r="B3913" s="634" t="s">
        <v>24599</v>
      </c>
      <c r="C3913" s="634" t="s">
        <v>5</v>
      </c>
      <c r="D3913" s="635" t="s">
        <v>44351</v>
      </c>
    </row>
    <row r="3914" spans="1:4" ht="13.5" x14ac:dyDescent="0.25">
      <c r="A3914" s="636">
        <v>89685</v>
      </c>
      <c r="B3914" s="634" t="s">
        <v>24600</v>
      </c>
      <c r="C3914" s="634" t="s">
        <v>5</v>
      </c>
      <c r="D3914" s="635" t="s">
        <v>44352</v>
      </c>
    </row>
    <row r="3915" spans="1:4" ht="13.5" x14ac:dyDescent="0.25">
      <c r="A3915" s="636">
        <v>89686</v>
      </c>
      <c r="B3915" s="634" t="s">
        <v>24601</v>
      </c>
      <c r="C3915" s="634" t="s">
        <v>5</v>
      </c>
      <c r="D3915" s="635" t="s">
        <v>44353</v>
      </c>
    </row>
    <row r="3916" spans="1:4" ht="13.5" x14ac:dyDescent="0.25">
      <c r="A3916" s="636">
        <v>89687</v>
      </c>
      <c r="B3916" s="634" t="s">
        <v>24602</v>
      </c>
      <c r="C3916" s="634" t="s">
        <v>5</v>
      </c>
      <c r="D3916" s="635" t="s">
        <v>30573</v>
      </c>
    </row>
    <row r="3917" spans="1:4" ht="13.5" x14ac:dyDescent="0.25">
      <c r="A3917" s="636">
        <v>89689</v>
      </c>
      <c r="B3917" s="634" t="s">
        <v>24603</v>
      </c>
      <c r="C3917" s="634" t="s">
        <v>5</v>
      </c>
      <c r="D3917" s="635" t="s">
        <v>44354</v>
      </c>
    </row>
    <row r="3918" spans="1:4" ht="13.5" x14ac:dyDescent="0.25">
      <c r="A3918" s="636">
        <v>89690</v>
      </c>
      <c r="B3918" s="634" t="s">
        <v>24604</v>
      </c>
      <c r="C3918" s="634" t="s">
        <v>5</v>
      </c>
      <c r="D3918" s="635" t="s">
        <v>44355</v>
      </c>
    </row>
    <row r="3919" spans="1:4" ht="13.5" x14ac:dyDescent="0.25">
      <c r="A3919" s="636">
        <v>89691</v>
      </c>
      <c r="B3919" s="634" t="s">
        <v>24605</v>
      </c>
      <c r="C3919" s="634" t="s">
        <v>5</v>
      </c>
      <c r="D3919" s="635" t="s">
        <v>44356</v>
      </c>
    </row>
    <row r="3920" spans="1:4" ht="13.5" x14ac:dyDescent="0.25">
      <c r="A3920" s="636">
        <v>89692</v>
      </c>
      <c r="B3920" s="634" t="s">
        <v>24606</v>
      </c>
      <c r="C3920" s="634" t="s">
        <v>5</v>
      </c>
      <c r="D3920" s="635" t="s">
        <v>44357</v>
      </c>
    </row>
    <row r="3921" spans="1:4" ht="13.5" x14ac:dyDescent="0.25">
      <c r="A3921" s="636">
        <v>89693</v>
      </c>
      <c r="B3921" s="634" t="s">
        <v>24607</v>
      </c>
      <c r="C3921" s="634" t="s">
        <v>5</v>
      </c>
      <c r="D3921" s="635" t="s">
        <v>30798</v>
      </c>
    </row>
    <row r="3922" spans="1:4" ht="13.5" x14ac:dyDescent="0.25">
      <c r="A3922" s="636">
        <v>89694</v>
      </c>
      <c r="B3922" s="634" t="s">
        <v>24608</v>
      </c>
      <c r="C3922" s="634" t="s">
        <v>5</v>
      </c>
      <c r="D3922" s="635" t="s">
        <v>42288</v>
      </c>
    </row>
    <row r="3923" spans="1:4" ht="13.5" x14ac:dyDescent="0.25">
      <c r="A3923" s="636">
        <v>89695</v>
      </c>
      <c r="B3923" s="634" t="s">
        <v>24609</v>
      </c>
      <c r="C3923" s="634" t="s">
        <v>5</v>
      </c>
      <c r="D3923" s="635" t="s">
        <v>44358</v>
      </c>
    </row>
    <row r="3924" spans="1:4" ht="13.5" x14ac:dyDescent="0.25">
      <c r="A3924" s="636">
        <v>89696</v>
      </c>
      <c r="B3924" s="634" t="s">
        <v>24610</v>
      </c>
      <c r="C3924" s="634" t="s">
        <v>5</v>
      </c>
      <c r="D3924" s="635" t="s">
        <v>44359</v>
      </c>
    </row>
    <row r="3925" spans="1:4" ht="13.5" x14ac:dyDescent="0.25">
      <c r="A3925" s="636">
        <v>89697</v>
      </c>
      <c r="B3925" s="634" t="s">
        <v>24611</v>
      </c>
      <c r="C3925" s="634" t="s">
        <v>5</v>
      </c>
      <c r="D3925" s="635" t="s">
        <v>30810</v>
      </c>
    </row>
    <row r="3926" spans="1:4" ht="13.5" x14ac:dyDescent="0.25">
      <c r="A3926" s="636">
        <v>89698</v>
      </c>
      <c r="B3926" s="634" t="s">
        <v>24612</v>
      </c>
      <c r="C3926" s="634" t="s">
        <v>5</v>
      </c>
      <c r="D3926" s="635" t="s">
        <v>30561</v>
      </c>
    </row>
    <row r="3927" spans="1:4" ht="13.5" x14ac:dyDescent="0.25">
      <c r="A3927" s="636">
        <v>89699</v>
      </c>
      <c r="B3927" s="634" t="s">
        <v>24613</v>
      </c>
      <c r="C3927" s="634" t="s">
        <v>5</v>
      </c>
      <c r="D3927" s="635" t="s">
        <v>44360</v>
      </c>
    </row>
    <row r="3928" spans="1:4" ht="13.5" x14ac:dyDescent="0.25">
      <c r="A3928" s="636">
        <v>89700</v>
      </c>
      <c r="B3928" s="634" t="s">
        <v>24614</v>
      </c>
      <c r="C3928" s="634" t="s">
        <v>5</v>
      </c>
      <c r="D3928" s="635" t="s">
        <v>44361</v>
      </c>
    </row>
    <row r="3929" spans="1:4" ht="13.5" x14ac:dyDescent="0.25">
      <c r="A3929" s="636">
        <v>89701</v>
      </c>
      <c r="B3929" s="634" t="s">
        <v>24615</v>
      </c>
      <c r="C3929" s="634" t="s">
        <v>5</v>
      </c>
      <c r="D3929" s="635" t="s">
        <v>44362</v>
      </c>
    </row>
    <row r="3930" spans="1:4" ht="13.5" x14ac:dyDescent="0.25">
      <c r="A3930" s="636">
        <v>89702</v>
      </c>
      <c r="B3930" s="634" t="s">
        <v>24616</v>
      </c>
      <c r="C3930" s="634" t="s">
        <v>5</v>
      </c>
      <c r="D3930" s="635" t="s">
        <v>44361</v>
      </c>
    </row>
    <row r="3931" spans="1:4" ht="13.5" x14ac:dyDescent="0.25">
      <c r="A3931" s="636">
        <v>89703</v>
      </c>
      <c r="B3931" s="634" t="s">
        <v>24617</v>
      </c>
      <c r="C3931" s="634" t="s">
        <v>5</v>
      </c>
      <c r="D3931" s="635" t="s">
        <v>44363</v>
      </c>
    </row>
    <row r="3932" spans="1:4" ht="13.5" x14ac:dyDescent="0.25">
      <c r="A3932" s="636">
        <v>89704</v>
      </c>
      <c r="B3932" s="634" t="s">
        <v>24618</v>
      </c>
      <c r="C3932" s="634" t="s">
        <v>5</v>
      </c>
      <c r="D3932" s="635" t="s">
        <v>44364</v>
      </c>
    </row>
    <row r="3933" spans="1:4" ht="13.5" x14ac:dyDescent="0.25">
      <c r="A3933" s="636">
        <v>89705</v>
      </c>
      <c r="B3933" s="634" t="s">
        <v>24619</v>
      </c>
      <c r="C3933" s="634" t="s">
        <v>5</v>
      </c>
      <c r="D3933" s="635" t="s">
        <v>44365</v>
      </c>
    </row>
    <row r="3934" spans="1:4" ht="13.5" x14ac:dyDescent="0.25">
      <c r="A3934" s="636">
        <v>89706</v>
      </c>
      <c r="B3934" s="634" t="s">
        <v>24620</v>
      </c>
      <c r="C3934" s="634" t="s">
        <v>5</v>
      </c>
      <c r="D3934" s="635" t="s">
        <v>44366</v>
      </c>
    </row>
    <row r="3935" spans="1:4" ht="13.5" x14ac:dyDescent="0.25">
      <c r="A3935" s="636">
        <v>89718</v>
      </c>
      <c r="B3935" s="634" t="s">
        <v>24621</v>
      </c>
      <c r="C3935" s="634" t="s">
        <v>4</v>
      </c>
      <c r="D3935" s="635" t="s">
        <v>44367</v>
      </c>
    </row>
    <row r="3936" spans="1:4" ht="13.5" x14ac:dyDescent="0.25">
      <c r="A3936" s="636">
        <v>89719</v>
      </c>
      <c r="B3936" s="634" t="s">
        <v>24622</v>
      </c>
      <c r="C3936" s="634" t="s">
        <v>5</v>
      </c>
      <c r="D3936" s="635" t="s">
        <v>30294</v>
      </c>
    </row>
    <row r="3937" spans="1:4" ht="13.5" x14ac:dyDescent="0.25">
      <c r="A3937" s="636">
        <v>89720</v>
      </c>
      <c r="B3937" s="634" t="s">
        <v>24623</v>
      </c>
      <c r="C3937" s="634" t="s">
        <v>5</v>
      </c>
      <c r="D3937" s="635" t="s">
        <v>30256</v>
      </c>
    </row>
    <row r="3938" spans="1:4" ht="13.5" x14ac:dyDescent="0.25">
      <c r="A3938" s="636">
        <v>89721</v>
      </c>
      <c r="B3938" s="634" t="s">
        <v>24624</v>
      </c>
      <c r="C3938" s="634" t="s">
        <v>5</v>
      </c>
      <c r="D3938" s="635" t="s">
        <v>41983</v>
      </c>
    </row>
    <row r="3939" spans="1:4" ht="13.5" x14ac:dyDescent="0.25">
      <c r="A3939" s="636">
        <v>89723</v>
      </c>
      <c r="B3939" s="634" t="s">
        <v>24625</v>
      </c>
      <c r="C3939" s="634" t="s">
        <v>5</v>
      </c>
      <c r="D3939" s="635" t="s">
        <v>44368</v>
      </c>
    </row>
    <row r="3940" spans="1:4" ht="13.5" x14ac:dyDescent="0.25">
      <c r="A3940" s="636">
        <v>89724</v>
      </c>
      <c r="B3940" s="634" t="s">
        <v>24626</v>
      </c>
      <c r="C3940" s="634" t="s">
        <v>5</v>
      </c>
      <c r="D3940" s="635" t="s">
        <v>26943</v>
      </c>
    </row>
    <row r="3941" spans="1:4" ht="13.5" x14ac:dyDescent="0.25">
      <c r="A3941" s="636">
        <v>89725</v>
      </c>
      <c r="B3941" s="634" t="s">
        <v>24627</v>
      </c>
      <c r="C3941" s="634" t="s">
        <v>5</v>
      </c>
      <c r="D3941" s="635" t="s">
        <v>30968</v>
      </c>
    </row>
    <row r="3942" spans="1:4" ht="13.5" x14ac:dyDescent="0.25">
      <c r="A3942" s="636">
        <v>89726</v>
      </c>
      <c r="B3942" s="634" t="s">
        <v>24628</v>
      </c>
      <c r="C3942" s="634" t="s">
        <v>5</v>
      </c>
      <c r="D3942" s="635" t="s">
        <v>44369</v>
      </c>
    </row>
    <row r="3943" spans="1:4" ht="13.5" x14ac:dyDescent="0.25">
      <c r="A3943" s="636">
        <v>89727</v>
      </c>
      <c r="B3943" s="634" t="s">
        <v>24629</v>
      </c>
      <c r="C3943" s="634" t="s">
        <v>5</v>
      </c>
      <c r="D3943" s="635" t="s">
        <v>44370</v>
      </c>
    </row>
    <row r="3944" spans="1:4" ht="13.5" x14ac:dyDescent="0.25">
      <c r="A3944" s="636">
        <v>89728</v>
      </c>
      <c r="B3944" s="634" t="s">
        <v>24630</v>
      </c>
      <c r="C3944" s="634" t="s">
        <v>5</v>
      </c>
      <c r="D3944" s="635" t="s">
        <v>44371</v>
      </c>
    </row>
    <row r="3945" spans="1:4" ht="13.5" x14ac:dyDescent="0.25">
      <c r="A3945" s="636">
        <v>89729</v>
      </c>
      <c r="B3945" s="634" t="s">
        <v>24631</v>
      </c>
      <c r="C3945" s="634" t="s">
        <v>5</v>
      </c>
      <c r="D3945" s="635" t="s">
        <v>30072</v>
      </c>
    </row>
    <row r="3946" spans="1:4" ht="13.5" x14ac:dyDescent="0.25">
      <c r="A3946" s="636">
        <v>89730</v>
      </c>
      <c r="B3946" s="634" t="s">
        <v>24632</v>
      </c>
      <c r="C3946" s="634" t="s">
        <v>5</v>
      </c>
      <c r="D3946" s="635" t="s">
        <v>30752</v>
      </c>
    </row>
    <row r="3947" spans="1:4" ht="13.5" x14ac:dyDescent="0.25">
      <c r="A3947" s="636">
        <v>89731</v>
      </c>
      <c r="B3947" s="634" t="s">
        <v>24633</v>
      </c>
      <c r="C3947" s="634" t="s">
        <v>5</v>
      </c>
      <c r="D3947" s="635" t="s">
        <v>27549</v>
      </c>
    </row>
    <row r="3948" spans="1:4" ht="13.5" x14ac:dyDescent="0.25">
      <c r="A3948" s="636">
        <v>89732</v>
      </c>
      <c r="B3948" s="634" t="s">
        <v>24634</v>
      </c>
      <c r="C3948" s="634" t="s">
        <v>5</v>
      </c>
      <c r="D3948" s="635" t="s">
        <v>44372</v>
      </c>
    </row>
    <row r="3949" spans="1:4" ht="13.5" x14ac:dyDescent="0.25">
      <c r="A3949" s="636">
        <v>89733</v>
      </c>
      <c r="B3949" s="634" t="s">
        <v>24635</v>
      </c>
      <c r="C3949" s="634" t="s">
        <v>5</v>
      </c>
      <c r="D3949" s="635" t="s">
        <v>44373</v>
      </c>
    </row>
    <row r="3950" spans="1:4" ht="13.5" x14ac:dyDescent="0.25">
      <c r="A3950" s="636">
        <v>89734</v>
      </c>
      <c r="B3950" s="634" t="s">
        <v>24636</v>
      </c>
      <c r="C3950" s="634" t="s">
        <v>5</v>
      </c>
      <c r="D3950" s="635" t="s">
        <v>30072</v>
      </c>
    </row>
    <row r="3951" spans="1:4" ht="13.5" x14ac:dyDescent="0.25">
      <c r="A3951" s="636">
        <v>89735</v>
      </c>
      <c r="B3951" s="634" t="s">
        <v>24637</v>
      </c>
      <c r="C3951" s="634" t="s">
        <v>5</v>
      </c>
      <c r="D3951" s="635" t="s">
        <v>44374</v>
      </c>
    </row>
    <row r="3952" spans="1:4" ht="13.5" x14ac:dyDescent="0.25">
      <c r="A3952" s="636">
        <v>89736</v>
      </c>
      <c r="B3952" s="634" t="s">
        <v>24638</v>
      </c>
      <c r="C3952" s="634" t="s">
        <v>5</v>
      </c>
      <c r="D3952" s="635" t="s">
        <v>30756</v>
      </c>
    </row>
    <row r="3953" spans="1:4" ht="13.5" x14ac:dyDescent="0.25">
      <c r="A3953" s="636">
        <v>89737</v>
      </c>
      <c r="B3953" s="634" t="s">
        <v>24639</v>
      </c>
      <c r="C3953" s="634" t="s">
        <v>5</v>
      </c>
      <c r="D3953" s="635" t="s">
        <v>43096</v>
      </c>
    </row>
    <row r="3954" spans="1:4" ht="13.5" x14ac:dyDescent="0.25">
      <c r="A3954" s="636">
        <v>89738</v>
      </c>
      <c r="B3954" s="634" t="s">
        <v>24640</v>
      </c>
      <c r="C3954" s="634" t="s">
        <v>5</v>
      </c>
      <c r="D3954" s="635" t="s">
        <v>29869</v>
      </c>
    </row>
    <row r="3955" spans="1:4" ht="13.5" x14ac:dyDescent="0.25">
      <c r="A3955" s="636">
        <v>89739</v>
      </c>
      <c r="B3955" s="634" t="s">
        <v>24641</v>
      </c>
      <c r="C3955" s="634" t="s">
        <v>5</v>
      </c>
      <c r="D3955" s="635" t="s">
        <v>26575</v>
      </c>
    </row>
    <row r="3956" spans="1:4" ht="13.5" x14ac:dyDescent="0.25">
      <c r="A3956" s="636">
        <v>89740</v>
      </c>
      <c r="B3956" s="634" t="s">
        <v>24642</v>
      </c>
      <c r="C3956" s="634" t="s">
        <v>5</v>
      </c>
      <c r="D3956" s="635" t="s">
        <v>41911</v>
      </c>
    </row>
    <row r="3957" spans="1:4" ht="13.5" x14ac:dyDescent="0.25">
      <c r="A3957" s="636">
        <v>89741</v>
      </c>
      <c r="B3957" s="634" t="s">
        <v>24643</v>
      </c>
      <c r="C3957" s="634" t="s">
        <v>5</v>
      </c>
      <c r="D3957" s="635" t="s">
        <v>44375</v>
      </c>
    </row>
    <row r="3958" spans="1:4" ht="13.5" x14ac:dyDescent="0.25">
      <c r="A3958" s="636">
        <v>89742</v>
      </c>
      <c r="B3958" s="634" t="s">
        <v>24644</v>
      </c>
      <c r="C3958" s="634" t="s">
        <v>5</v>
      </c>
      <c r="D3958" s="635" t="s">
        <v>29403</v>
      </c>
    </row>
    <row r="3959" spans="1:4" ht="13.5" x14ac:dyDescent="0.25">
      <c r="A3959" s="636">
        <v>89743</v>
      </c>
      <c r="B3959" s="634" t="s">
        <v>24645</v>
      </c>
      <c r="C3959" s="634" t="s">
        <v>5</v>
      </c>
      <c r="D3959" s="635" t="s">
        <v>43542</v>
      </c>
    </row>
    <row r="3960" spans="1:4" ht="13.5" x14ac:dyDescent="0.25">
      <c r="A3960" s="636">
        <v>89744</v>
      </c>
      <c r="B3960" s="634" t="s">
        <v>24646</v>
      </c>
      <c r="C3960" s="634" t="s">
        <v>5</v>
      </c>
      <c r="D3960" s="635" t="s">
        <v>44376</v>
      </c>
    </row>
    <row r="3961" spans="1:4" ht="13.5" x14ac:dyDescent="0.25">
      <c r="A3961" s="636">
        <v>89746</v>
      </c>
      <c r="B3961" s="634" t="s">
        <v>24647</v>
      </c>
      <c r="C3961" s="634" t="s">
        <v>5</v>
      </c>
      <c r="D3961" s="635" t="s">
        <v>44377</v>
      </c>
    </row>
    <row r="3962" spans="1:4" ht="13.5" x14ac:dyDescent="0.25">
      <c r="A3962" s="636">
        <v>89747</v>
      </c>
      <c r="B3962" s="634" t="s">
        <v>24648</v>
      </c>
      <c r="C3962" s="634" t="s">
        <v>5</v>
      </c>
      <c r="D3962" s="635" t="s">
        <v>30316</v>
      </c>
    </row>
    <row r="3963" spans="1:4" ht="13.5" x14ac:dyDescent="0.25">
      <c r="A3963" s="636">
        <v>89748</v>
      </c>
      <c r="B3963" s="634" t="s">
        <v>24649</v>
      </c>
      <c r="C3963" s="634" t="s">
        <v>5</v>
      </c>
      <c r="D3963" s="635" t="s">
        <v>44378</v>
      </c>
    </row>
    <row r="3964" spans="1:4" ht="13.5" x14ac:dyDescent="0.25">
      <c r="A3964" s="636">
        <v>89749</v>
      </c>
      <c r="B3964" s="634" t="s">
        <v>24650</v>
      </c>
      <c r="C3964" s="634" t="s">
        <v>5</v>
      </c>
      <c r="D3964" s="635" t="s">
        <v>29869</v>
      </c>
    </row>
    <row r="3965" spans="1:4" ht="13.5" x14ac:dyDescent="0.25">
      <c r="A3965" s="636">
        <v>89750</v>
      </c>
      <c r="B3965" s="634" t="s">
        <v>24651</v>
      </c>
      <c r="C3965" s="634" t="s">
        <v>5</v>
      </c>
      <c r="D3965" s="635" t="s">
        <v>28973</v>
      </c>
    </row>
    <row r="3966" spans="1:4" ht="13.5" x14ac:dyDescent="0.25">
      <c r="A3966" s="636">
        <v>89752</v>
      </c>
      <c r="B3966" s="634" t="s">
        <v>24652</v>
      </c>
      <c r="C3966" s="634" t="s">
        <v>5</v>
      </c>
      <c r="D3966" s="635" t="s">
        <v>30753</v>
      </c>
    </row>
    <row r="3967" spans="1:4" ht="13.5" x14ac:dyDescent="0.25">
      <c r="A3967" s="636">
        <v>89753</v>
      </c>
      <c r="B3967" s="634" t="s">
        <v>24653</v>
      </c>
      <c r="C3967" s="634" t="s">
        <v>5</v>
      </c>
      <c r="D3967" s="635" t="s">
        <v>29862</v>
      </c>
    </row>
    <row r="3968" spans="1:4" ht="13.5" x14ac:dyDescent="0.25">
      <c r="A3968" s="636">
        <v>89754</v>
      </c>
      <c r="B3968" s="634" t="s">
        <v>24654</v>
      </c>
      <c r="C3968" s="634" t="s">
        <v>5</v>
      </c>
      <c r="D3968" s="635" t="s">
        <v>29729</v>
      </c>
    </row>
    <row r="3969" spans="1:4" ht="13.5" x14ac:dyDescent="0.25">
      <c r="A3969" s="636">
        <v>89755</v>
      </c>
      <c r="B3969" s="634" t="s">
        <v>24655</v>
      </c>
      <c r="C3969" s="634" t="s">
        <v>5</v>
      </c>
      <c r="D3969" s="635" t="s">
        <v>44379</v>
      </c>
    </row>
    <row r="3970" spans="1:4" ht="13.5" x14ac:dyDescent="0.25">
      <c r="A3970" s="636">
        <v>89756</v>
      </c>
      <c r="B3970" s="634" t="s">
        <v>24656</v>
      </c>
      <c r="C3970" s="634" t="s">
        <v>5</v>
      </c>
      <c r="D3970" s="635" t="s">
        <v>44380</v>
      </c>
    </row>
    <row r="3971" spans="1:4" ht="13.5" x14ac:dyDescent="0.25">
      <c r="A3971" s="636">
        <v>89757</v>
      </c>
      <c r="B3971" s="634" t="s">
        <v>24657</v>
      </c>
      <c r="C3971" s="634" t="s">
        <v>5</v>
      </c>
      <c r="D3971" s="635" t="s">
        <v>44381</v>
      </c>
    </row>
    <row r="3972" spans="1:4" ht="13.5" x14ac:dyDescent="0.25">
      <c r="A3972" s="636">
        <v>89758</v>
      </c>
      <c r="B3972" s="634" t="s">
        <v>24658</v>
      </c>
      <c r="C3972" s="634" t="s">
        <v>5</v>
      </c>
      <c r="D3972" s="635" t="s">
        <v>44382</v>
      </c>
    </row>
    <row r="3973" spans="1:4" ht="13.5" x14ac:dyDescent="0.25">
      <c r="A3973" s="636">
        <v>89759</v>
      </c>
      <c r="B3973" s="634" t="s">
        <v>24659</v>
      </c>
      <c r="C3973" s="634" t="s">
        <v>5</v>
      </c>
      <c r="D3973" s="635" t="s">
        <v>43251</v>
      </c>
    </row>
    <row r="3974" spans="1:4" ht="13.5" x14ac:dyDescent="0.25">
      <c r="A3974" s="636">
        <v>89760</v>
      </c>
      <c r="B3974" s="634" t="s">
        <v>24660</v>
      </c>
      <c r="C3974" s="634" t="s">
        <v>5</v>
      </c>
      <c r="D3974" s="635" t="s">
        <v>44383</v>
      </c>
    </row>
    <row r="3975" spans="1:4" ht="13.5" x14ac:dyDescent="0.25">
      <c r="A3975" s="636">
        <v>89761</v>
      </c>
      <c r="B3975" s="634" t="s">
        <v>24661</v>
      </c>
      <c r="C3975" s="634" t="s">
        <v>5</v>
      </c>
      <c r="D3975" s="635" t="s">
        <v>44384</v>
      </c>
    </row>
    <row r="3976" spans="1:4" ht="13.5" x14ac:dyDescent="0.25">
      <c r="A3976" s="636">
        <v>89762</v>
      </c>
      <c r="B3976" s="634" t="s">
        <v>24662</v>
      </c>
      <c r="C3976" s="634" t="s">
        <v>5</v>
      </c>
      <c r="D3976" s="635" t="s">
        <v>44385</v>
      </c>
    </row>
    <row r="3977" spans="1:4" ht="13.5" x14ac:dyDescent="0.25">
      <c r="A3977" s="636">
        <v>89763</v>
      </c>
      <c r="B3977" s="634" t="s">
        <v>24663</v>
      </c>
      <c r="C3977" s="634" t="s">
        <v>5</v>
      </c>
      <c r="D3977" s="635" t="s">
        <v>44386</v>
      </c>
    </row>
    <row r="3978" spans="1:4" ht="13.5" x14ac:dyDescent="0.25">
      <c r="A3978" s="636">
        <v>89764</v>
      </c>
      <c r="B3978" s="634" t="s">
        <v>24664</v>
      </c>
      <c r="C3978" s="634" t="s">
        <v>5</v>
      </c>
      <c r="D3978" s="635" t="s">
        <v>29397</v>
      </c>
    </row>
    <row r="3979" spans="1:4" ht="13.5" x14ac:dyDescent="0.25">
      <c r="A3979" s="636">
        <v>89765</v>
      </c>
      <c r="B3979" s="634" t="s">
        <v>24665</v>
      </c>
      <c r="C3979" s="634" t="s">
        <v>5</v>
      </c>
      <c r="D3979" s="635" t="s">
        <v>29729</v>
      </c>
    </row>
    <row r="3980" spans="1:4" ht="13.5" x14ac:dyDescent="0.25">
      <c r="A3980" s="636">
        <v>89767</v>
      </c>
      <c r="B3980" s="634" t="s">
        <v>24666</v>
      </c>
      <c r="C3980" s="634" t="s">
        <v>5</v>
      </c>
      <c r="D3980" s="635" t="s">
        <v>27163</v>
      </c>
    </row>
    <row r="3981" spans="1:4" ht="13.5" x14ac:dyDescent="0.25">
      <c r="A3981" s="636">
        <v>89768</v>
      </c>
      <c r="B3981" s="634" t="s">
        <v>24667</v>
      </c>
      <c r="C3981" s="634" t="s">
        <v>5</v>
      </c>
      <c r="D3981" s="635" t="s">
        <v>44387</v>
      </c>
    </row>
    <row r="3982" spans="1:4" ht="13.5" x14ac:dyDescent="0.25">
      <c r="A3982" s="636">
        <v>89769</v>
      </c>
      <c r="B3982" s="634" t="s">
        <v>24668</v>
      </c>
      <c r="C3982" s="634" t="s">
        <v>5</v>
      </c>
      <c r="D3982" s="635" t="s">
        <v>44388</v>
      </c>
    </row>
    <row r="3983" spans="1:4" ht="13.5" x14ac:dyDescent="0.25">
      <c r="A3983" s="636">
        <v>89772</v>
      </c>
      <c r="B3983" s="634" t="s">
        <v>24669</v>
      </c>
      <c r="C3983" s="634" t="s">
        <v>4</v>
      </c>
      <c r="D3983" s="635" t="s">
        <v>44389</v>
      </c>
    </row>
    <row r="3984" spans="1:4" ht="13.5" x14ac:dyDescent="0.25">
      <c r="A3984" s="636">
        <v>89774</v>
      </c>
      <c r="B3984" s="634" t="s">
        <v>24670</v>
      </c>
      <c r="C3984" s="634" t="s">
        <v>5</v>
      </c>
      <c r="D3984" s="635" t="s">
        <v>29239</v>
      </c>
    </row>
    <row r="3985" spans="1:4" ht="13.5" x14ac:dyDescent="0.25">
      <c r="A3985" s="636">
        <v>89776</v>
      </c>
      <c r="B3985" s="634" t="s">
        <v>24671</v>
      </c>
      <c r="C3985" s="634" t="s">
        <v>5</v>
      </c>
      <c r="D3985" s="635" t="s">
        <v>30115</v>
      </c>
    </row>
    <row r="3986" spans="1:4" ht="13.5" x14ac:dyDescent="0.25">
      <c r="A3986" s="636">
        <v>89777</v>
      </c>
      <c r="B3986" s="634" t="s">
        <v>24672</v>
      </c>
      <c r="C3986" s="634" t="s">
        <v>5</v>
      </c>
      <c r="D3986" s="635" t="s">
        <v>30404</v>
      </c>
    </row>
    <row r="3987" spans="1:4" ht="13.5" x14ac:dyDescent="0.25">
      <c r="A3987" s="636">
        <v>89778</v>
      </c>
      <c r="B3987" s="634" t="s">
        <v>24673</v>
      </c>
      <c r="C3987" s="634" t="s">
        <v>5</v>
      </c>
      <c r="D3987" s="635" t="s">
        <v>29847</v>
      </c>
    </row>
    <row r="3988" spans="1:4" ht="13.5" x14ac:dyDescent="0.25">
      <c r="A3988" s="636">
        <v>89779</v>
      </c>
      <c r="B3988" s="634" t="s">
        <v>24674</v>
      </c>
      <c r="C3988" s="634" t="s">
        <v>5</v>
      </c>
      <c r="D3988" s="635" t="s">
        <v>28492</v>
      </c>
    </row>
    <row r="3989" spans="1:4" ht="13.5" x14ac:dyDescent="0.25">
      <c r="A3989" s="636">
        <v>89780</v>
      </c>
      <c r="B3989" s="634" t="s">
        <v>24675</v>
      </c>
      <c r="C3989" s="634" t="s">
        <v>5</v>
      </c>
      <c r="D3989" s="635" t="s">
        <v>30404</v>
      </c>
    </row>
    <row r="3990" spans="1:4" ht="13.5" x14ac:dyDescent="0.25">
      <c r="A3990" s="636">
        <v>89781</v>
      </c>
      <c r="B3990" s="634" t="s">
        <v>24676</v>
      </c>
      <c r="C3990" s="634" t="s">
        <v>5</v>
      </c>
      <c r="D3990" s="635" t="s">
        <v>44390</v>
      </c>
    </row>
    <row r="3991" spans="1:4" ht="13.5" x14ac:dyDescent="0.25">
      <c r="A3991" s="636">
        <v>89782</v>
      </c>
      <c r="B3991" s="634" t="s">
        <v>24677</v>
      </c>
      <c r="C3991" s="634" t="s">
        <v>5</v>
      </c>
      <c r="D3991" s="635" t="s">
        <v>28959</v>
      </c>
    </row>
    <row r="3992" spans="1:4" ht="13.5" x14ac:dyDescent="0.25">
      <c r="A3992" s="636">
        <v>89783</v>
      </c>
      <c r="B3992" s="634" t="s">
        <v>24678</v>
      </c>
      <c r="C3992" s="634" t="s">
        <v>5</v>
      </c>
      <c r="D3992" s="635" t="s">
        <v>28690</v>
      </c>
    </row>
    <row r="3993" spans="1:4" ht="13.5" x14ac:dyDescent="0.25">
      <c r="A3993" s="636">
        <v>89784</v>
      </c>
      <c r="B3993" s="634" t="s">
        <v>24679</v>
      </c>
      <c r="C3993" s="634" t="s">
        <v>5</v>
      </c>
      <c r="D3993" s="635" t="s">
        <v>44391</v>
      </c>
    </row>
    <row r="3994" spans="1:4" ht="13.5" x14ac:dyDescent="0.25">
      <c r="A3994" s="636">
        <v>89785</v>
      </c>
      <c r="B3994" s="634" t="s">
        <v>24680</v>
      </c>
      <c r="C3994" s="634" t="s">
        <v>5</v>
      </c>
      <c r="D3994" s="635" t="s">
        <v>44392</v>
      </c>
    </row>
    <row r="3995" spans="1:4" ht="13.5" x14ac:dyDescent="0.25">
      <c r="A3995" s="636">
        <v>89786</v>
      </c>
      <c r="B3995" s="634" t="s">
        <v>24681</v>
      </c>
      <c r="C3995" s="634" t="s">
        <v>5</v>
      </c>
      <c r="D3995" s="635" t="s">
        <v>44257</v>
      </c>
    </row>
    <row r="3996" spans="1:4" ht="13.5" x14ac:dyDescent="0.25">
      <c r="A3996" s="636">
        <v>89787</v>
      </c>
      <c r="B3996" s="634" t="s">
        <v>24682</v>
      </c>
      <c r="C3996" s="634" t="s">
        <v>5</v>
      </c>
      <c r="D3996" s="635" t="s">
        <v>44390</v>
      </c>
    </row>
    <row r="3997" spans="1:4" ht="13.5" x14ac:dyDescent="0.25">
      <c r="A3997" s="636">
        <v>89788</v>
      </c>
      <c r="B3997" s="634" t="s">
        <v>24683</v>
      </c>
      <c r="C3997" s="634" t="s">
        <v>5</v>
      </c>
      <c r="D3997" s="635" t="s">
        <v>44393</v>
      </c>
    </row>
    <row r="3998" spans="1:4" ht="13.5" x14ac:dyDescent="0.25">
      <c r="A3998" s="636">
        <v>89789</v>
      </c>
      <c r="B3998" s="634" t="s">
        <v>24684</v>
      </c>
      <c r="C3998" s="634" t="s">
        <v>5</v>
      </c>
      <c r="D3998" s="635" t="s">
        <v>44394</v>
      </c>
    </row>
    <row r="3999" spans="1:4" ht="13.5" x14ac:dyDescent="0.25">
      <c r="A3999" s="636">
        <v>89790</v>
      </c>
      <c r="B3999" s="634" t="s">
        <v>24685</v>
      </c>
      <c r="C3999" s="634" t="s">
        <v>5</v>
      </c>
      <c r="D3999" s="635" t="s">
        <v>44395</v>
      </c>
    </row>
    <row r="4000" spans="1:4" ht="13.5" x14ac:dyDescent="0.25">
      <c r="A4000" s="636">
        <v>89791</v>
      </c>
      <c r="B4000" s="634" t="s">
        <v>24686</v>
      </c>
      <c r="C4000" s="634" t="s">
        <v>5</v>
      </c>
      <c r="D4000" s="635" t="s">
        <v>44396</v>
      </c>
    </row>
    <row r="4001" spans="1:4" ht="13.5" x14ac:dyDescent="0.25">
      <c r="A4001" s="636">
        <v>89792</v>
      </c>
      <c r="B4001" s="634" t="s">
        <v>24687</v>
      </c>
      <c r="C4001" s="634" t="s">
        <v>5</v>
      </c>
      <c r="D4001" s="635" t="s">
        <v>44397</v>
      </c>
    </row>
    <row r="4002" spans="1:4" ht="13.5" x14ac:dyDescent="0.25">
      <c r="A4002" s="636">
        <v>89793</v>
      </c>
      <c r="B4002" s="634" t="s">
        <v>24688</v>
      </c>
      <c r="C4002" s="634" t="s">
        <v>5</v>
      </c>
      <c r="D4002" s="635" t="s">
        <v>44398</v>
      </c>
    </row>
    <row r="4003" spans="1:4" ht="13.5" x14ac:dyDescent="0.25">
      <c r="A4003" s="636">
        <v>89794</v>
      </c>
      <c r="B4003" s="634" t="s">
        <v>24689</v>
      </c>
      <c r="C4003" s="634" t="s">
        <v>5</v>
      </c>
      <c r="D4003" s="635" t="s">
        <v>44399</v>
      </c>
    </row>
    <row r="4004" spans="1:4" ht="13.5" x14ac:dyDescent="0.25">
      <c r="A4004" s="636">
        <v>89795</v>
      </c>
      <c r="B4004" s="634" t="s">
        <v>24690</v>
      </c>
      <c r="C4004" s="634" t="s">
        <v>5</v>
      </c>
      <c r="D4004" s="635" t="s">
        <v>28473</v>
      </c>
    </row>
    <row r="4005" spans="1:4" ht="13.5" x14ac:dyDescent="0.25">
      <c r="A4005" s="636">
        <v>89796</v>
      </c>
      <c r="B4005" s="634" t="s">
        <v>24691</v>
      </c>
      <c r="C4005" s="634" t="s">
        <v>5</v>
      </c>
      <c r="D4005" s="635" t="s">
        <v>44400</v>
      </c>
    </row>
    <row r="4006" spans="1:4" ht="13.5" x14ac:dyDescent="0.25">
      <c r="A4006" s="636">
        <v>89797</v>
      </c>
      <c r="B4006" s="634" t="s">
        <v>24692</v>
      </c>
      <c r="C4006" s="634" t="s">
        <v>5</v>
      </c>
      <c r="D4006" s="635" t="s">
        <v>44401</v>
      </c>
    </row>
    <row r="4007" spans="1:4" ht="13.5" x14ac:dyDescent="0.25">
      <c r="A4007" s="636">
        <v>89801</v>
      </c>
      <c r="B4007" s="634" t="s">
        <v>24693</v>
      </c>
      <c r="C4007" s="634" t="s">
        <v>5</v>
      </c>
      <c r="D4007" s="635" t="s">
        <v>27158</v>
      </c>
    </row>
    <row r="4008" spans="1:4" ht="13.5" x14ac:dyDescent="0.25">
      <c r="A4008" s="636">
        <v>89802</v>
      </c>
      <c r="B4008" s="634" t="s">
        <v>24694</v>
      </c>
      <c r="C4008" s="634" t="s">
        <v>5</v>
      </c>
      <c r="D4008" s="635" t="s">
        <v>44271</v>
      </c>
    </row>
    <row r="4009" spans="1:4" ht="13.5" x14ac:dyDescent="0.25">
      <c r="A4009" s="636">
        <v>89803</v>
      </c>
      <c r="B4009" s="634" t="s">
        <v>24695</v>
      </c>
      <c r="C4009" s="634" t="s">
        <v>5</v>
      </c>
      <c r="D4009" s="635" t="s">
        <v>43200</v>
      </c>
    </row>
    <row r="4010" spans="1:4" ht="13.5" x14ac:dyDescent="0.25">
      <c r="A4010" s="636">
        <v>89804</v>
      </c>
      <c r="B4010" s="634" t="s">
        <v>24696</v>
      </c>
      <c r="C4010" s="634" t="s">
        <v>5</v>
      </c>
      <c r="D4010" s="635" t="s">
        <v>28493</v>
      </c>
    </row>
    <row r="4011" spans="1:4" ht="13.5" x14ac:dyDescent="0.25">
      <c r="A4011" s="636">
        <v>89805</v>
      </c>
      <c r="B4011" s="634" t="s">
        <v>24697</v>
      </c>
      <c r="C4011" s="634" t="s">
        <v>5</v>
      </c>
      <c r="D4011" s="635" t="s">
        <v>30510</v>
      </c>
    </row>
    <row r="4012" spans="1:4" ht="13.5" x14ac:dyDescent="0.25">
      <c r="A4012" s="636">
        <v>89806</v>
      </c>
      <c r="B4012" s="634" t="s">
        <v>24698</v>
      </c>
      <c r="C4012" s="634" t="s">
        <v>5</v>
      </c>
      <c r="D4012" s="635" t="s">
        <v>44402</v>
      </c>
    </row>
    <row r="4013" spans="1:4" ht="13.5" x14ac:dyDescent="0.25">
      <c r="A4013" s="636">
        <v>89807</v>
      </c>
      <c r="B4013" s="634" t="s">
        <v>24699</v>
      </c>
      <c r="C4013" s="634" t="s">
        <v>5</v>
      </c>
      <c r="D4013" s="635" t="s">
        <v>44403</v>
      </c>
    </row>
    <row r="4014" spans="1:4" ht="13.5" x14ac:dyDescent="0.25">
      <c r="A4014" s="636">
        <v>89808</v>
      </c>
      <c r="B4014" s="634" t="s">
        <v>24700</v>
      </c>
      <c r="C4014" s="634" t="s">
        <v>5</v>
      </c>
      <c r="D4014" s="635" t="s">
        <v>44404</v>
      </c>
    </row>
    <row r="4015" spans="1:4" ht="13.5" x14ac:dyDescent="0.25">
      <c r="A4015" s="636">
        <v>89809</v>
      </c>
      <c r="B4015" s="634" t="s">
        <v>24701</v>
      </c>
      <c r="C4015" s="634" t="s">
        <v>5</v>
      </c>
      <c r="D4015" s="635" t="s">
        <v>25986</v>
      </c>
    </row>
    <row r="4016" spans="1:4" ht="13.5" x14ac:dyDescent="0.25">
      <c r="A4016" s="636">
        <v>89810</v>
      </c>
      <c r="B4016" s="634" t="s">
        <v>24702</v>
      </c>
      <c r="C4016" s="634" t="s">
        <v>5</v>
      </c>
      <c r="D4016" s="635" t="s">
        <v>30710</v>
      </c>
    </row>
    <row r="4017" spans="1:4" ht="13.5" x14ac:dyDescent="0.25">
      <c r="A4017" s="636">
        <v>89811</v>
      </c>
      <c r="B4017" s="634" t="s">
        <v>24703</v>
      </c>
      <c r="C4017" s="634" t="s">
        <v>5</v>
      </c>
      <c r="D4017" s="635" t="s">
        <v>30001</v>
      </c>
    </row>
    <row r="4018" spans="1:4" ht="13.5" x14ac:dyDescent="0.25">
      <c r="A4018" s="636">
        <v>89812</v>
      </c>
      <c r="B4018" s="634" t="s">
        <v>24704</v>
      </c>
      <c r="C4018" s="634" t="s">
        <v>5</v>
      </c>
      <c r="D4018" s="635" t="s">
        <v>44405</v>
      </c>
    </row>
    <row r="4019" spans="1:4" ht="13.5" x14ac:dyDescent="0.25">
      <c r="A4019" s="636">
        <v>89813</v>
      </c>
      <c r="B4019" s="634" t="s">
        <v>24705</v>
      </c>
      <c r="C4019" s="634" t="s">
        <v>5</v>
      </c>
      <c r="D4019" s="635" t="s">
        <v>44406</v>
      </c>
    </row>
    <row r="4020" spans="1:4" ht="13.5" x14ac:dyDescent="0.25">
      <c r="A4020" s="636">
        <v>89814</v>
      </c>
      <c r="B4020" s="634" t="s">
        <v>24706</v>
      </c>
      <c r="C4020" s="634" t="s">
        <v>5</v>
      </c>
      <c r="D4020" s="635" t="s">
        <v>43200</v>
      </c>
    </row>
    <row r="4021" spans="1:4" ht="13.5" x14ac:dyDescent="0.25">
      <c r="A4021" s="636">
        <v>89815</v>
      </c>
      <c r="B4021" s="634" t="s">
        <v>24707</v>
      </c>
      <c r="C4021" s="634" t="s">
        <v>5</v>
      </c>
      <c r="D4021" s="635" t="s">
        <v>30955</v>
      </c>
    </row>
    <row r="4022" spans="1:4" ht="13.5" x14ac:dyDescent="0.25">
      <c r="A4022" s="636">
        <v>89816</v>
      </c>
      <c r="B4022" s="634" t="s">
        <v>24708</v>
      </c>
      <c r="C4022" s="634" t="s">
        <v>5</v>
      </c>
      <c r="D4022" s="635" t="s">
        <v>30932</v>
      </c>
    </row>
    <row r="4023" spans="1:4" ht="13.5" x14ac:dyDescent="0.25">
      <c r="A4023" s="636">
        <v>89817</v>
      </c>
      <c r="B4023" s="634" t="s">
        <v>24709</v>
      </c>
      <c r="C4023" s="634" t="s">
        <v>5</v>
      </c>
      <c r="D4023" s="635" t="s">
        <v>30132</v>
      </c>
    </row>
    <row r="4024" spans="1:4" ht="13.5" x14ac:dyDescent="0.25">
      <c r="A4024" s="636">
        <v>89818</v>
      </c>
      <c r="B4024" s="634" t="s">
        <v>24710</v>
      </c>
      <c r="C4024" s="634" t="s">
        <v>5</v>
      </c>
      <c r="D4024" s="635" t="s">
        <v>44407</v>
      </c>
    </row>
    <row r="4025" spans="1:4" ht="13.5" x14ac:dyDescent="0.25">
      <c r="A4025" s="636">
        <v>89819</v>
      </c>
      <c r="B4025" s="634" t="s">
        <v>24711</v>
      </c>
      <c r="C4025" s="634" t="s">
        <v>5</v>
      </c>
      <c r="D4025" s="635" t="s">
        <v>44408</v>
      </c>
    </row>
    <row r="4026" spans="1:4" ht="13.5" x14ac:dyDescent="0.25">
      <c r="A4026" s="636">
        <v>89821</v>
      </c>
      <c r="B4026" s="634" t="s">
        <v>24712</v>
      </c>
      <c r="C4026" s="634" t="s">
        <v>5</v>
      </c>
      <c r="D4026" s="635" t="s">
        <v>44409</v>
      </c>
    </row>
    <row r="4027" spans="1:4" ht="13.5" x14ac:dyDescent="0.25">
      <c r="A4027" s="636">
        <v>89822</v>
      </c>
      <c r="B4027" s="634" t="s">
        <v>24713</v>
      </c>
      <c r="C4027" s="634" t="s">
        <v>5</v>
      </c>
      <c r="D4027" s="635" t="s">
        <v>30713</v>
      </c>
    </row>
    <row r="4028" spans="1:4" ht="13.5" x14ac:dyDescent="0.25">
      <c r="A4028" s="636">
        <v>89823</v>
      </c>
      <c r="B4028" s="634" t="s">
        <v>24714</v>
      </c>
      <c r="C4028" s="634" t="s">
        <v>5</v>
      </c>
      <c r="D4028" s="635" t="s">
        <v>29926</v>
      </c>
    </row>
    <row r="4029" spans="1:4" ht="13.5" x14ac:dyDescent="0.25">
      <c r="A4029" s="636">
        <v>89824</v>
      </c>
      <c r="B4029" s="634" t="s">
        <v>24715</v>
      </c>
      <c r="C4029" s="634" t="s">
        <v>5</v>
      </c>
      <c r="D4029" s="635" t="s">
        <v>44410</v>
      </c>
    </row>
    <row r="4030" spans="1:4" ht="13.5" x14ac:dyDescent="0.25">
      <c r="A4030" s="636">
        <v>89825</v>
      </c>
      <c r="B4030" s="634" t="s">
        <v>24716</v>
      </c>
      <c r="C4030" s="634" t="s">
        <v>5</v>
      </c>
      <c r="D4030" s="635" t="s">
        <v>44411</v>
      </c>
    </row>
    <row r="4031" spans="1:4" ht="13.5" x14ac:dyDescent="0.25">
      <c r="A4031" s="636">
        <v>89826</v>
      </c>
      <c r="B4031" s="634" t="s">
        <v>24717</v>
      </c>
      <c r="C4031" s="634" t="s">
        <v>5</v>
      </c>
      <c r="D4031" s="635" t="s">
        <v>44412</v>
      </c>
    </row>
    <row r="4032" spans="1:4" ht="13.5" x14ac:dyDescent="0.25">
      <c r="A4032" s="636">
        <v>89827</v>
      </c>
      <c r="B4032" s="634" t="s">
        <v>24718</v>
      </c>
      <c r="C4032" s="634" t="s">
        <v>5</v>
      </c>
      <c r="D4032" s="635" t="s">
        <v>30259</v>
      </c>
    </row>
    <row r="4033" spans="1:4" ht="13.5" x14ac:dyDescent="0.25">
      <c r="A4033" s="636">
        <v>89828</v>
      </c>
      <c r="B4033" s="634" t="s">
        <v>24719</v>
      </c>
      <c r="C4033" s="634" t="s">
        <v>5</v>
      </c>
      <c r="D4033" s="635" t="s">
        <v>44413</v>
      </c>
    </row>
    <row r="4034" spans="1:4" ht="13.5" x14ac:dyDescent="0.25">
      <c r="A4034" s="636">
        <v>89829</v>
      </c>
      <c r="B4034" s="634" t="s">
        <v>24720</v>
      </c>
      <c r="C4034" s="634" t="s">
        <v>5</v>
      </c>
      <c r="D4034" s="635" t="s">
        <v>29610</v>
      </c>
    </row>
    <row r="4035" spans="1:4" ht="13.5" x14ac:dyDescent="0.25">
      <c r="A4035" s="636">
        <v>89830</v>
      </c>
      <c r="B4035" s="634" t="s">
        <v>24721</v>
      </c>
      <c r="C4035" s="634" t="s">
        <v>5</v>
      </c>
      <c r="D4035" s="635" t="s">
        <v>44414</v>
      </c>
    </row>
    <row r="4036" spans="1:4" ht="13.5" x14ac:dyDescent="0.25">
      <c r="A4036" s="636">
        <v>89831</v>
      </c>
      <c r="B4036" s="634" t="s">
        <v>24722</v>
      </c>
      <c r="C4036" s="634" t="s">
        <v>5</v>
      </c>
      <c r="D4036" s="635" t="s">
        <v>44415</v>
      </c>
    </row>
    <row r="4037" spans="1:4" ht="13.5" x14ac:dyDescent="0.25">
      <c r="A4037" s="636">
        <v>89832</v>
      </c>
      <c r="B4037" s="634" t="s">
        <v>24723</v>
      </c>
      <c r="C4037" s="634" t="s">
        <v>5</v>
      </c>
      <c r="D4037" s="635" t="s">
        <v>44416</v>
      </c>
    </row>
    <row r="4038" spans="1:4" ht="13.5" x14ac:dyDescent="0.25">
      <c r="A4038" s="636">
        <v>89833</v>
      </c>
      <c r="B4038" s="634" t="s">
        <v>24724</v>
      </c>
      <c r="C4038" s="634" t="s">
        <v>5</v>
      </c>
      <c r="D4038" s="635" t="s">
        <v>30956</v>
      </c>
    </row>
    <row r="4039" spans="1:4" ht="13.5" x14ac:dyDescent="0.25">
      <c r="A4039" s="636">
        <v>89834</v>
      </c>
      <c r="B4039" s="634" t="s">
        <v>24725</v>
      </c>
      <c r="C4039" s="634" t="s">
        <v>5</v>
      </c>
      <c r="D4039" s="635" t="s">
        <v>44417</v>
      </c>
    </row>
    <row r="4040" spans="1:4" ht="13.5" x14ac:dyDescent="0.25">
      <c r="A4040" s="636">
        <v>89835</v>
      </c>
      <c r="B4040" s="634" t="s">
        <v>24726</v>
      </c>
      <c r="C4040" s="634" t="s">
        <v>5</v>
      </c>
      <c r="D4040" s="635" t="s">
        <v>42922</v>
      </c>
    </row>
    <row r="4041" spans="1:4" ht="13.5" x14ac:dyDescent="0.25">
      <c r="A4041" s="636">
        <v>89836</v>
      </c>
      <c r="B4041" s="634" t="s">
        <v>24727</v>
      </c>
      <c r="C4041" s="634" t="s">
        <v>5</v>
      </c>
      <c r="D4041" s="635" t="s">
        <v>44418</v>
      </c>
    </row>
    <row r="4042" spans="1:4" ht="13.5" x14ac:dyDescent="0.25">
      <c r="A4042" s="636">
        <v>89837</v>
      </c>
      <c r="B4042" s="634" t="s">
        <v>24728</v>
      </c>
      <c r="C4042" s="634" t="s">
        <v>5</v>
      </c>
      <c r="D4042" s="635" t="s">
        <v>44419</v>
      </c>
    </row>
    <row r="4043" spans="1:4" ht="13.5" x14ac:dyDescent="0.25">
      <c r="A4043" s="636">
        <v>89838</v>
      </c>
      <c r="B4043" s="634" t="s">
        <v>24729</v>
      </c>
      <c r="C4043" s="634" t="s">
        <v>5</v>
      </c>
      <c r="D4043" s="635" t="s">
        <v>44420</v>
      </c>
    </row>
    <row r="4044" spans="1:4" ht="13.5" x14ac:dyDescent="0.25">
      <c r="A4044" s="636">
        <v>89839</v>
      </c>
      <c r="B4044" s="634" t="s">
        <v>24730</v>
      </c>
      <c r="C4044" s="634" t="s">
        <v>5</v>
      </c>
      <c r="D4044" s="635" t="s">
        <v>44421</v>
      </c>
    </row>
    <row r="4045" spans="1:4" ht="13.5" x14ac:dyDescent="0.25">
      <c r="A4045" s="636">
        <v>89840</v>
      </c>
      <c r="B4045" s="634" t="s">
        <v>24731</v>
      </c>
      <c r="C4045" s="634" t="s">
        <v>5</v>
      </c>
      <c r="D4045" s="635" t="s">
        <v>44422</v>
      </c>
    </row>
    <row r="4046" spans="1:4" ht="13.5" x14ac:dyDescent="0.25">
      <c r="A4046" s="636">
        <v>89841</v>
      </c>
      <c r="B4046" s="634" t="s">
        <v>24732</v>
      </c>
      <c r="C4046" s="634" t="s">
        <v>5</v>
      </c>
      <c r="D4046" s="635" t="s">
        <v>44423</v>
      </c>
    </row>
    <row r="4047" spans="1:4" ht="13.5" x14ac:dyDescent="0.25">
      <c r="A4047" s="636">
        <v>89842</v>
      </c>
      <c r="B4047" s="634" t="s">
        <v>24733</v>
      </c>
      <c r="C4047" s="634" t="s">
        <v>5</v>
      </c>
      <c r="D4047" s="635" t="s">
        <v>44424</v>
      </c>
    </row>
    <row r="4048" spans="1:4" ht="13.5" x14ac:dyDescent="0.25">
      <c r="A4048" s="636">
        <v>89844</v>
      </c>
      <c r="B4048" s="634" t="s">
        <v>24734</v>
      </c>
      <c r="C4048" s="634" t="s">
        <v>5</v>
      </c>
      <c r="D4048" s="635" t="s">
        <v>44425</v>
      </c>
    </row>
    <row r="4049" spans="1:4" ht="13.5" x14ac:dyDescent="0.25">
      <c r="A4049" s="636">
        <v>89845</v>
      </c>
      <c r="B4049" s="634" t="s">
        <v>24735</v>
      </c>
      <c r="C4049" s="634" t="s">
        <v>5</v>
      </c>
      <c r="D4049" s="635" t="s">
        <v>44426</v>
      </c>
    </row>
    <row r="4050" spans="1:4" ht="13.5" x14ac:dyDescent="0.25">
      <c r="A4050" s="636">
        <v>89846</v>
      </c>
      <c r="B4050" s="634" t="s">
        <v>24736</v>
      </c>
      <c r="C4050" s="634" t="s">
        <v>5</v>
      </c>
      <c r="D4050" s="635" t="s">
        <v>44427</v>
      </c>
    </row>
    <row r="4051" spans="1:4" ht="13.5" x14ac:dyDescent="0.25">
      <c r="A4051" s="636">
        <v>89847</v>
      </c>
      <c r="B4051" s="634" t="s">
        <v>24737</v>
      </c>
      <c r="C4051" s="634" t="s">
        <v>5</v>
      </c>
      <c r="D4051" s="635" t="s">
        <v>44428</v>
      </c>
    </row>
    <row r="4052" spans="1:4" ht="13.5" x14ac:dyDescent="0.25">
      <c r="A4052" s="636">
        <v>89850</v>
      </c>
      <c r="B4052" s="634" t="s">
        <v>24738</v>
      </c>
      <c r="C4052" s="634" t="s">
        <v>5</v>
      </c>
      <c r="D4052" s="635" t="s">
        <v>30243</v>
      </c>
    </row>
    <row r="4053" spans="1:4" ht="13.5" x14ac:dyDescent="0.25">
      <c r="A4053" s="636">
        <v>89851</v>
      </c>
      <c r="B4053" s="634" t="s">
        <v>24739</v>
      </c>
      <c r="C4053" s="634" t="s">
        <v>5</v>
      </c>
      <c r="D4053" s="635" t="s">
        <v>30439</v>
      </c>
    </row>
    <row r="4054" spans="1:4" ht="13.5" x14ac:dyDescent="0.25">
      <c r="A4054" s="636">
        <v>89852</v>
      </c>
      <c r="B4054" s="634" t="s">
        <v>24740</v>
      </c>
      <c r="C4054" s="634" t="s">
        <v>5</v>
      </c>
      <c r="D4054" s="635" t="s">
        <v>44429</v>
      </c>
    </row>
    <row r="4055" spans="1:4" ht="13.5" x14ac:dyDescent="0.25">
      <c r="A4055" s="636">
        <v>89853</v>
      </c>
      <c r="B4055" s="634" t="s">
        <v>24741</v>
      </c>
      <c r="C4055" s="634" t="s">
        <v>5</v>
      </c>
      <c r="D4055" s="635" t="s">
        <v>30369</v>
      </c>
    </row>
    <row r="4056" spans="1:4" ht="13.5" x14ac:dyDescent="0.25">
      <c r="A4056" s="636">
        <v>89854</v>
      </c>
      <c r="B4056" s="634" t="s">
        <v>24742</v>
      </c>
      <c r="C4056" s="634" t="s">
        <v>5</v>
      </c>
      <c r="D4056" s="635" t="s">
        <v>44430</v>
      </c>
    </row>
    <row r="4057" spans="1:4" ht="13.5" x14ac:dyDescent="0.25">
      <c r="A4057" s="636">
        <v>89855</v>
      </c>
      <c r="B4057" s="634" t="s">
        <v>24743</v>
      </c>
      <c r="C4057" s="634" t="s">
        <v>5</v>
      </c>
      <c r="D4057" s="635" t="s">
        <v>44431</v>
      </c>
    </row>
    <row r="4058" spans="1:4" ht="13.5" x14ac:dyDescent="0.25">
      <c r="A4058" s="636">
        <v>89856</v>
      </c>
      <c r="B4058" s="634" t="s">
        <v>24744</v>
      </c>
      <c r="C4058" s="634" t="s">
        <v>5</v>
      </c>
      <c r="D4058" s="635" t="s">
        <v>29865</v>
      </c>
    </row>
    <row r="4059" spans="1:4" ht="13.5" x14ac:dyDescent="0.25">
      <c r="A4059" s="636">
        <v>89857</v>
      </c>
      <c r="B4059" s="634" t="s">
        <v>24745</v>
      </c>
      <c r="C4059" s="634" t="s">
        <v>5</v>
      </c>
      <c r="D4059" s="635" t="s">
        <v>44432</v>
      </c>
    </row>
    <row r="4060" spans="1:4" ht="13.5" x14ac:dyDescent="0.25">
      <c r="A4060" s="636">
        <v>89859</v>
      </c>
      <c r="B4060" s="634" t="s">
        <v>24746</v>
      </c>
      <c r="C4060" s="634" t="s">
        <v>5</v>
      </c>
      <c r="D4060" s="635" t="s">
        <v>43690</v>
      </c>
    </row>
    <row r="4061" spans="1:4" ht="13.5" x14ac:dyDescent="0.25">
      <c r="A4061" s="636">
        <v>89860</v>
      </c>
      <c r="B4061" s="634" t="s">
        <v>24747</v>
      </c>
      <c r="C4061" s="634" t="s">
        <v>5</v>
      </c>
      <c r="D4061" s="635" t="s">
        <v>30501</v>
      </c>
    </row>
    <row r="4062" spans="1:4" ht="13.5" x14ac:dyDescent="0.25">
      <c r="A4062" s="636">
        <v>89861</v>
      </c>
      <c r="B4062" s="634" t="s">
        <v>24748</v>
      </c>
      <c r="C4062" s="634" t="s">
        <v>5</v>
      </c>
      <c r="D4062" s="635" t="s">
        <v>30381</v>
      </c>
    </row>
    <row r="4063" spans="1:4" ht="13.5" x14ac:dyDescent="0.25">
      <c r="A4063" s="636">
        <v>89862</v>
      </c>
      <c r="B4063" s="634" t="s">
        <v>24749</v>
      </c>
      <c r="C4063" s="634" t="s">
        <v>5</v>
      </c>
      <c r="D4063" s="635" t="s">
        <v>30309</v>
      </c>
    </row>
    <row r="4064" spans="1:4" ht="13.5" x14ac:dyDescent="0.25">
      <c r="A4064" s="636">
        <v>89863</v>
      </c>
      <c r="B4064" s="634" t="s">
        <v>24750</v>
      </c>
      <c r="C4064" s="634" t="s">
        <v>5</v>
      </c>
      <c r="D4064" s="635" t="s">
        <v>44433</v>
      </c>
    </row>
    <row r="4065" spans="1:4" ht="13.5" x14ac:dyDescent="0.25">
      <c r="A4065" s="636">
        <v>89866</v>
      </c>
      <c r="B4065" s="634" t="s">
        <v>24751</v>
      </c>
      <c r="C4065" s="634" t="s">
        <v>5</v>
      </c>
      <c r="D4065" s="635" t="s">
        <v>44434</v>
      </c>
    </row>
    <row r="4066" spans="1:4" ht="13.5" x14ac:dyDescent="0.25">
      <c r="A4066" s="636">
        <v>89867</v>
      </c>
      <c r="B4066" s="634" t="s">
        <v>24752</v>
      </c>
      <c r="C4066" s="634" t="s">
        <v>5</v>
      </c>
      <c r="D4066" s="635" t="s">
        <v>42068</v>
      </c>
    </row>
    <row r="4067" spans="1:4" ht="13.5" x14ac:dyDescent="0.25">
      <c r="A4067" s="636">
        <v>89868</v>
      </c>
      <c r="B4067" s="634" t="s">
        <v>24753</v>
      </c>
      <c r="C4067" s="634" t="s">
        <v>5</v>
      </c>
      <c r="D4067" s="635" t="s">
        <v>44435</v>
      </c>
    </row>
    <row r="4068" spans="1:4" ht="13.5" x14ac:dyDescent="0.25">
      <c r="A4068" s="636">
        <v>89869</v>
      </c>
      <c r="B4068" s="634" t="s">
        <v>24754</v>
      </c>
      <c r="C4068" s="634" t="s">
        <v>5</v>
      </c>
      <c r="D4068" s="635" t="s">
        <v>44436</v>
      </c>
    </row>
    <row r="4069" spans="1:4" ht="13.5" x14ac:dyDescent="0.25">
      <c r="A4069" s="636">
        <v>89979</v>
      </c>
      <c r="B4069" s="634" t="s">
        <v>24755</v>
      </c>
      <c r="C4069" s="634" t="s">
        <v>5</v>
      </c>
      <c r="D4069" s="635" t="s">
        <v>44437</v>
      </c>
    </row>
    <row r="4070" spans="1:4" ht="13.5" x14ac:dyDescent="0.25">
      <c r="A4070" s="636">
        <v>89981</v>
      </c>
      <c r="B4070" s="634" t="s">
        <v>24756</v>
      </c>
      <c r="C4070" s="634" t="s">
        <v>5</v>
      </c>
      <c r="D4070" s="635" t="s">
        <v>44438</v>
      </c>
    </row>
    <row r="4071" spans="1:4" ht="13.5" x14ac:dyDescent="0.25">
      <c r="A4071" s="636">
        <v>90373</v>
      </c>
      <c r="B4071" s="634" t="s">
        <v>24757</v>
      </c>
      <c r="C4071" s="634" t="s">
        <v>5</v>
      </c>
      <c r="D4071" s="635" t="s">
        <v>30011</v>
      </c>
    </row>
    <row r="4072" spans="1:4" ht="13.5" x14ac:dyDescent="0.25">
      <c r="A4072" s="636">
        <v>90374</v>
      </c>
      <c r="B4072" s="634" t="s">
        <v>24758</v>
      </c>
      <c r="C4072" s="634" t="s">
        <v>5</v>
      </c>
      <c r="D4072" s="635" t="s">
        <v>44439</v>
      </c>
    </row>
    <row r="4073" spans="1:4" ht="13.5" x14ac:dyDescent="0.25">
      <c r="A4073" s="636">
        <v>92287</v>
      </c>
      <c r="B4073" s="634" t="s">
        <v>44440</v>
      </c>
      <c r="C4073" s="634" t="s">
        <v>5</v>
      </c>
      <c r="D4073" s="635" t="s">
        <v>42966</v>
      </c>
    </row>
    <row r="4074" spans="1:4" ht="13.5" x14ac:dyDescent="0.25">
      <c r="A4074" s="636">
        <v>92288</v>
      </c>
      <c r="B4074" s="634" t="s">
        <v>44441</v>
      </c>
      <c r="C4074" s="634" t="s">
        <v>5</v>
      </c>
      <c r="D4074" s="635" t="s">
        <v>43664</v>
      </c>
    </row>
    <row r="4075" spans="1:4" ht="13.5" x14ac:dyDescent="0.25">
      <c r="A4075" s="636">
        <v>92289</v>
      </c>
      <c r="B4075" s="634" t="s">
        <v>44442</v>
      </c>
      <c r="C4075" s="634" t="s">
        <v>5</v>
      </c>
      <c r="D4075" s="635" t="s">
        <v>44443</v>
      </c>
    </row>
    <row r="4076" spans="1:4" ht="13.5" x14ac:dyDescent="0.25">
      <c r="A4076" s="636">
        <v>92290</v>
      </c>
      <c r="B4076" s="634" t="s">
        <v>44444</v>
      </c>
      <c r="C4076" s="634" t="s">
        <v>5</v>
      </c>
      <c r="D4076" s="635" t="s">
        <v>44053</v>
      </c>
    </row>
    <row r="4077" spans="1:4" ht="13.5" x14ac:dyDescent="0.25">
      <c r="A4077" s="636">
        <v>92291</v>
      </c>
      <c r="B4077" s="634" t="s">
        <v>44445</v>
      </c>
      <c r="C4077" s="634" t="s">
        <v>5</v>
      </c>
      <c r="D4077" s="635" t="s">
        <v>44446</v>
      </c>
    </row>
    <row r="4078" spans="1:4" ht="13.5" x14ac:dyDescent="0.25">
      <c r="A4078" s="636">
        <v>92292</v>
      </c>
      <c r="B4078" s="634" t="s">
        <v>44447</v>
      </c>
      <c r="C4078" s="634" t="s">
        <v>5</v>
      </c>
      <c r="D4078" s="635" t="s">
        <v>44448</v>
      </c>
    </row>
    <row r="4079" spans="1:4" ht="13.5" x14ac:dyDescent="0.25">
      <c r="A4079" s="636">
        <v>92293</v>
      </c>
      <c r="B4079" s="634" t="s">
        <v>44449</v>
      </c>
      <c r="C4079" s="634" t="s">
        <v>5</v>
      </c>
      <c r="D4079" s="635" t="s">
        <v>43235</v>
      </c>
    </row>
    <row r="4080" spans="1:4" ht="13.5" x14ac:dyDescent="0.25">
      <c r="A4080" s="636">
        <v>92294</v>
      </c>
      <c r="B4080" s="634" t="s">
        <v>44450</v>
      </c>
      <c r="C4080" s="634" t="s">
        <v>5</v>
      </c>
      <c r="D4080" s="635" t="s">
        <v>44451</v>
      </c>
    </row>
    <row r="4081" spans="1:4" ht="13.5" x14ac:dyDescent="0.25">
      <c r="A4081" s="636">
        <v>92295</v>
      </c>
      <c r="B4081" s="634" t="s">
        <v>44452</v>
      </c>
      <c r="C4081" s="634" t="s">
        <v>5</v>
      </c>
      <c r="D4081" s="635" t="s">
        <v>44453</v>
      </c>
    </row>
    <row r="4082" spans="1:4" ht="13.5" x14ac:dyDescent="0.25">
      <c r="A4082" s="636">
        <v>92296</v>
      </c>
      <c r="B4082" s="634" t="s">
        <v>44454</v>
      </c>
      <c r="C4082" s="634" t="s">
        <v>5</v>
      </c>
      <c r="D4082" s="635" t="s">
        <v>41866</v>
      </c>
    </row>
    <row r="4083" spans="1:4" ht="13.5" x14ac:dyDescent="0.25">
      <c r="A4083" s="636">
        <v>92297</v>
      </c>
      <c r="B4083" s="634" t="s">
        <v>44455</v>
      </c>
      <c r="C4083" s="634" t="s">
        <v>5</v>
      </c>
      <c r="D4083" s="635" t="s">
        <v>29405</v>
      </c>
    </row>
    <row r="4084" spans="1:4" ht="13.5" x14ac:dyDescent="0.25">
      <c r="A4084" s="636">
        <v>92298</v>
      </c>
      <c r="B4084" s="634" t="s">
        <v>44456</v>
      </c>
      <c r="C4084" s="634" t="s">
        <v>5</v>
      </c>
      <c r="D4084" s="635" t="s">
        <v>44457</v>
      </c>
    </row>
    <row r="4085" spans="1:4" ht="13.5" x14ac:dyDescent="0.25">
      <c r="A4085" s="636">
        <v>92299</v>
      </c>
      <c r="B4085" s="634" t="s">
        <v>44458</v>
      </c>
      <c r="C4085" s="634" t="s">
        <v>5</v>
      </c>
      <c r="D4085" s="635" t="s">
        <v>30532</v>
      </c>
    </row>
    <row r="4086" spans="1:4" ht="13.5" x14ac:dyDescent="0.25">
      <c r="A4086" s="636">
        <v>92300</v>
      </c>
      <c r="B4086" s="634" t="s">
        <v>44459</v>
      </c>
      <c r="C4086" s="634" t="s">
        <v>5</v>
      </c>
      <c r="D4086" s="635" t="s">
        <v>44460</v>
      </c>
    </row>
    <row r="4087" spans="1:4" ht="13.5" x14ac:dyDescent="0.25">
      <c r="A4087" s="636">
        <v>92301</v>
      </c>
      <c r="B4087" s="634" t="s">
        <v>44461</v>
      </c>
      <c r="C4087" s="634" t="s">
        <v>5</v>
      </c>
      <c r="D4087" s="635" t="s">
        <v>44462</v>
      </c>
    </row>
    <row r="4088" spans="1:4" ht="13.5" x14ac:dyDescent="0.25">
      <c r="A4088" s="636">
        <v>92302</v>
      </c>
      <c r="B4088" s="634" t="s">
        <v>44463</v>
      </c>
      <c r="C4088" s="634" t="s">
        <v>5</v>
      </c>
      <c r="D4088" s="635" t="s">
        <v>44464</v>
      </c>
    </row>
    <row r="4089" spans="1:4" ht="13.5" x14ac:dyDescent="0.25">
      <c r="A4089" s="636">
        <v>92303</v>
      </c>
      <c r="B4089" s="634" t="s">
        <v>44465</v>
      </c>
      <c r="C4089" s="634" t="s">
        <v>5</v>
      </c>
      <c r="D4089" s="635" t="s">
        <v>44466</v>
      </c>
    </row>
    <row r="4090" spans="1:4" ht="13.5" x14ac:dyDescent="0.25">
      <c r="A4090" s="636">
        <v>92304</v>
      </c>
      <c r="B4090" s="634" t="s">
        <v>44467</v>
      </c>
      <c r="C4090" s="634" t="s">
        <v>5</v>
      </c>
      <c r="D4090" s="635" t="s">
        <v>44468</v>
      </c>
    </row>
    <row r="4091" spans="1:4" ht="13.5" x14ac:dyDescent="0.25">
      <c r="A4091" s="636">
        <v>92311</v>
      </c>
      <c r="B4091" s="634" t="s">
        <v>24759</v>
      </c>
      <c r="C4091" s="634" t="s">
        <v>5</v>
      </c>
      <c r="D4091" s="635" t="s">
        <v>44469</v>
      </c>
    </row>
    <row r="4092" spans="1:4" ht="13.5" x14ac:dyDescent="0.25">
      <c r="A4092" s="636">
        <v>92312</v>
      </c>
      <c r="B4092" s="634" t="s">
        <v>44470</v>
      </c>
      <c r="C4092" s="634" t="s">
        <v>5</v>
      </c>
      <c r="D4092" s="635" t="s">
        <v>44471</v>
      </c>
    </row>
    <row r="4093" spans="1:4" ht="13.5" x14ac:dyDescent="0.25">
      <c r="A4093" s="636">
        <v>92313</v>
      </c>
      <c r="B4093" s="634" t="s">
        <v>44472</v>
      </c>
      <c r="C4093" s="634" t="s">
        <v>5</v>
      </c>
      <c r="D4093" s="635" t="s">
        <v>44473</v>
      </c>
    </row>
    <row r="4094" spans="1:4" ht="13.5" x14ac:dyDescent="0.25">
      <c r="A4094" s="636">
        <v>92314</v>
      </c>
      <c r="B4094" s="634" t="s">
        <v>44474</v>
      </c>
      <c r="C4094" s="634" t="s">
        <v>5</v>
      </c>
      <c r="D4094" s="635" t="s">
        <v>44475</v>
      </c>
    </row>
    <row r="4095" spans="1:4" ht="13.5" x14ac:dyDescent="0.25">
      <c r="A4095" s="636">
        <v>92315</v>
      </c>
      <c r="B4095" s="634" t="s">
        <v>44476</v>
      </c>
      <c r="C4095" s="634" t="s">
        <v>5</v>
      </c>
      <c r="D4095" s="635" t="s">
        <v>30303</v>
      </c>
    </row>
    <row r="4096" spans="1:4" ht="13.5" x14ac:dyDescent="0.25">
      <c r="A4096" s="636">
        <v>92316</v>
      </c>
      <c r="B4096" s="634" t="s">
        <v>44477</v>
      </c>
      <c r="C4096" s="634" t="s">
        <v>5</v>
      </c>
      <c r="D4096" s="635" t="s">
        <v>44478</v>
      </c>
    </row>
    <row r="4097" spans="1:4" ht="13.5" x14ac:dyDescent="0.25">
      <c r="A4097" s="636">
        <v>92317</v>
      </c>
      <c r="B4097" s="634" t="s">
        <v>44479</v>
      </c>
      <c r="C4097" s="634" t="s">
        <v>5</v>
      </c>
      <c r="D4097" s="635" t="s">
        <v>27150</v>
      </c>
    </row>
    <row r="4098" spans="1:4" ht="13.5" x14ac:dyDescent="0.25">
      <c r="A4098" s="636">
        <v>92318</v>
      </c>
      <c r="B4098" s="634" t="s">
        <v>44480</v>
      </c>
      <c r="C4098" s="634" t="s">
        <v>5</v>
      </c>
      <c r="D4098" s="635" t="s">
        <v>44481</v>
      </c>
    </row>
    <row r="4099" spans="1:4" ht="13.5" x14ac:dyDescent="0.25">
      <c r="A4099" s="636">
        <v>92319</v>
      </c>
      <c r="B4099" s="634" t="s">
        <v>44482</v>
      </c>
      <c r="C4099" s="634" t="s">
        <v>5</v>
      </c>
      <c r="D4099" s="635" t="s">
        <v>43449</v>
      </c>
    </row>
    <row r="4100" spans="1:4" ht="13.5" x14ac:dyDescent="0.25">
      <c r="A4100" s="636">
        <v>92326</v>
      </c>
      <c r="B4100" s="634" t="s">
        <v>44483</v>
      </c>
      <c r="C4100" s="634" t="s">
        <v>5</v>
      </c>
      <c r="D4100" s="635" t="s">
        <v>44484</v>
      </c>
    </row>
    <row r="4101" spans="1:4" ht="13.5" x14ac:dyDescent="0.25">
      <c r="A4101" s="636">
        <v>92327</v>
      </c>
      <c r="B4101" s="634" t="s">
        <v>44485</v>
      </c>
      <c r="C4101" s="634" t="s">
        <v>5</v>
      </c>
      <c r="D4101" s="635" t="s">
        <v>44486</v>
      </c>
    </row>
    <row r="4102" spans="1:4" ht="13.5" x14ac:dyDescent="0.25">
      <c r="A4102" s="636">
        <v>92328</v>
      </c>
      <c r="B4102" s="634" t="s">
        <v>44487</v>
      </c>
      <c r="C4102" s="634" t="s">
        <v>5</v>
      </c>
      <c r="D4102" s="635" t="s">
        <v>44488</v>
      </c>
    </row>
    <row r="4103" spans="1:4" ht="13.5" x14ac:dyDescent="0.25">
      <c r="A4103" s="636">
        <v>92329</v>
      </c>
      <c r="B4103" s="634" t="s">
        <v>44489</v>
      </c>
      <c r="C4103" s="634" t="s">
        <v>5</v>
      </c>
      <c r="D4103" s="635" t="s">
        <v>44490</v>
      </c>
    </row>
    <row r="4104" spans="1:4" ht="13.5" x14ac:dyDescent="0.25">
      <c r="A4104" s="636">
        <v>92330</v>
      </c>
      <c r="B4104" s="634" t="s">
        <v>44491</v>
      </c>
      <c r="C4104" s="634" t="s">
        <v>5</v>
      </c>
      <c r="D4104" s="635" t="s">
        <v>30435</v>
      </c>
    </row>
    <row r="4105" spans="1:4" ht="13.5" x14ac:dyDescent="0.25">
      <c r="A4105" s="636">
        <v>92331</v>
      </c>
      <c r="B4105" s="634" t="s">
        <v>44492</v>
      </c>
      <c r="C4105" s="634" t="s">
        <v>5</v>
      </c>
      <c r="D4105" s="635" t="s">
        <v>44493</v>
      </c>
    </row>
    <row r="4106" spans="1:4" ht="13.5" x14ac:dyDescent="0.25">
      <c r="A4106" s="636">
        <v>92332</v>
      </c>
      <c r="B4106" s="634" t="s">
        <v>44494</v>
      </c>
      <c r="C4106" s="634" t="s">
        <v>5</v>
      </c>
      <c r="D4106" s="635" t="s">
        <v>44495</v>
      </c>
    </row>
    <row r="4107" spans="1:4" ht="13.5" x14ac:dyDescent="0.25">
      <c r="A4107" s="636">
        <v>92333</v>
      </c>
      <c r="B4107" s="634" t="s">
        <v>44496</v>
      </c>
      <c r="C4107" s="634" t="s">
        <v>5</v>
      </c>
      <c r="D4107" s="635" t="s">
        <v>30554</v>
      </c>
    </row>
    <row r="4108" spans="1:4" ht="13.5" x14ac:dyDescent="0.25">
      <c r="A4108" s="636">
        <v>92334</v>
      </c>
      <c r="B4108" s="634" t="s">
        <v>44497</v>
      </c>
      <c r="C4108" s="634" t="s">
        <v>5</v>
      </c>
      <c r="D4108" s="635" t="s">
        <v>44498</v>
      </c>
    </row>
    <row r="4109" spans="1:4" ht="13.5" x14ac:dyDescent="0.25">
      <c r="A4109" s="636">
        <v>92344</v>
      </c>
      <c r="B4109" s="634" t="s">
        <v>29245</v>
      </c>
      <c r="C4109" s="634" t="s">
        <v>5</v>
      </c>
      <c r="D4109" s="635" t="s">
        <v>44499</v>
      </c>
    </row>
    <row r="4110" spans="1:4" ht="13.5" x14ac:dyDescent="0.25">
      <c r="A4110" s="636">
        <v>92345</v>
      </c>
      <c r="B4110" s="634" t="s">
        <v>29246</v>
      </c>
      <c r="C4110" s="634" t="s">
        <v>5</v>
      </c>
      <c r="D4110" s="635" t="s">
        <v>44500</v>
      </c>
    </row>
    <row r="4111" spans="1:4" ht="13.5" x14ac:dyDescent="0.25">
      <c r="A4111" s="636">
        <v>92346</v>
      </c>
      <c r="B4111" s="634" t="s">
        <v>29247</v>
      </c>
      <c r="C4111" s="634" t="s">
        <v>5</v>
      </c>
      <c r="D4111" s="635" t="s">
        <v>44501</v>
      </c>
    </row>
    <row r="4112" spans="1:4" ht="13.5" x14ac:dyDescent="0.25">
      <c r="A4112" s="636">
        <v>92347</v>
      </c>
      <c r="B4112" s="634" t="s">
        <v>29248</v>
      </c>
      <c r="C4112" s="634" t="s">
        <v>5</v>
      </c>
      <c r="D4112" s="635" t="s">
        <v>41364</v>
      </c>
    </row>
    <row r="4113" spans="1:4" ht="13.5" x14ac:dyDescent="0.25">
      <c r="A4113" s="636">
        <v>92348</v>
      </c>
      <c r="B4113" s="634" t="s">
        <v>29249</v>
      </c>
      <c r="C4113" s="634" t="s">
        <v>5</v>
      </c>
      <c r="D4113" s="635" t="s">
        <v>44502</v>
      </c>
    </row>
    <row r="4114" spans="1:4" ht="13.5" x14ac:dyDescent="0.25">
      <c r="A4114" s="636">
        <v>92349</v>
      </c>
      <c r="B4114" s="634" t="s">
        <v>29250</v>
      </c>
      <c r="C4114" s="634" t="s">
        <v>5</v>
      </c>
      <c r="D4114" s="635" t="s">
        <v>44503</v>
      </c>
    </row>
    <row r="4115" spans="1:4" ht="13.5" x14ac:dyDescent="0.25">
      <c r="A4115" s="636">
        <v>92350</v>
      </c>
      <c r="B4115" s="634" t="s">
        <v>29251</v>
      </c>
      <c r="C4115" s="634" t="s">
        <v>5</v>
      </c>
      <c r="D4115" s="635" t="s">
        <v>44504</v>
      </c>
    </row>
    <row r="4116" spans="1:4" ht="13.5" x14ac:dyDescent="0.25">
      <c r="A4116" s="636">
        <v>92351</v>
      </c>
      <c r="B4116" s="634" t="s">
        <v>29252</v>
      </c>
      <c r="C4116" s="634" t="s">
        <v>5</v>
      </c>
      <c r="D4116" s="635" t="s">
        <v>41876</v>
      </c>
    </row>
    <row r="4117" spans="1:4" ht="13.5" x14ac:dyDescent="0.25">
      <c r="A4117" s="636">
        <v>92352</v>
      </c>
      <c r="B4117" s="634" t="s">
        <v>29253</v>
      </c>
      <c r="C4117" s="634" t="s">
        <v>5</v>
      </c>
      <c r="D4117" s="635" t="s">
        <v>44505</v>
      </c>
    </row>
    <row r="4118" spans="1:4" ht="13.5" x14ac:dyDescent="0.25">
      <c r="A4118" s="636">
        <v>92353</v>
      </c>
      <c r="B4118" s="634" t="s">
        <v>29254</v>
      </c>
      <c r="C4118" s="634" t="s">
        <v>5</v>
      </c>
      <c r="D4118" s="635" t="s">
        <v>44506</v>
      </c>
    </row>
    <row r="4119" spans="1:4" ht="13.5" x14ac:dyDescent="0.25">
      <c r="A4119" s="636">
        <v>92354</v>
      </c>
      <c r="B4119" s="634" t="s">
        <v>29255</v>
      </c>
      <c r="C4119" s="634" t="s">
        <v>5</v>
      </c>
      <c r="D4119" s="635" t="s">
        <v>44507</v>
      </c>
    </row>
    <row r="4120" spans="1:4" ht="13.5" x14ac:dyDescent="0.25">
      <c r="A4120" s="636">
        <v>92355</v>
      </c>
      <c r="B4120" s="634" t="s">
        <v>29256</v>
      </c>
      <c r="C4120" s="634" t="s">
        <v>5</v>
      </c>
      <c r="D4120" s="635" t="s">
        <v>30768</v>
      </c>
    </row>
    <row r="4121" spans="1:4" ht="13.5" x14ac:dyDescent="0.25">
      <c r="A4121" s="636">
        <v>92356</v>
      </c>
      <c r="B4121" s="634" t="s">
        <v>29257</v>
      </c>
      <c r="C4121" s="634" t="s">
        <v>5</v>
      </c>
      <c r="D4121" s="635" t="s">
        <v>44508</v>
      </c>
    </row>
    <row r="4122" spans="1:4" ht="13.5" x14ac:dyDescent="0.25">
      <c r="A4122" s="636">
        <v>92357</v>
      </c>
      <c r="B4122" s="634" t="s">
        <v>29258</v>
      </c>
      <c r="C4122" s="634" t="s">
        <v>5</v>
      </c>
      <c r="D4122" s="635" t="s">
        <v>44509</v>
      </c>
    </row>
    <row r="4123" spans="1:4" ht="13.5" x14ac:dyDescent="0.25">
      <c r="A4123" s="636">
        <v>92358</v>
      </c>
      <c r="B4123" s="634" t="s">
        <v>29259</v>
      </c>
      <c r="C4123" s="634" t="s">
        <v>5</v>
      </c>
      <c r="D4123" s="635" t="s">
        <v>44510</v>
      </c>
    </row>
    <row r="4124" spans="1:4" ht="13.5" x14ac:dyDescent="0.25">
      <c r="A4124" s="636">
        <v>92369</v>
      </c>
      <c r="B4124" s="634" t="s">
        <v>29260</v>
      </c>
      <c r="C4124" s="634" t="s">
        <v>5</v>
      </c>
      <c r="D4124" s="635" t="s">
        <v>44511</v>
      </c>
    </row>
    <row r="4125" spans="1:4" ht="13.5" x14ac:dyDescent="0.25">
      <c r="A4125" s="636">
        <v>92370</v>
      </c>
      <c r="B4125" s="634" t="s">
        <v>29261</v>
      </c>
      <c r="C4125" s="634" t="s">
        <v>5</v>
      </c>
      <c r="D4125" s="635" t="s">
        <v>41861</v>
      </c>
    </row>
    <row r="4126" spans="1:4" ht="13.5" x14ac:dyDescent="0.25">
      <c r="A4126" s="636">
        <v>92371</v>
      </c>
      <c r="B4126" s="634" t="s">
        <v>29262</v>
      </c>
      <c r="C4126" s="634" t="s">
        <v>5</v>
      </c>
      <c r="D4126" s="635" t="s">
        <v>44512</v>
      </c>
    </row>
    <row r="4127" spans="1:4" ht="13.5" x14ac:dyDescent="0.25">
      <c r="A4127" s="636">
        <v>92372</v>
      </c>
      <c r="B4127" s="634" t="s">
        <v>29263</v>
      </c>
      <c r="C4127" s="634" t="s">
        <v>5</v>
      </c>
      <c r="D4127" s="635" t="s">
        <v>30570</v>
      </c>
    </row>
    <row r="4128" spans="1:4" ht="13.5" x14ac:dyDescent="0.25">
      <c r="A4128" s="636">
        <v>92373</v>
      </c>
      <c r="B4128" s="634" t="s">
        <v>29264</v>
      </c>
      <c r="C4128" s="634" t="s">
        <v>5</v>
      </c>
      <c r="D4128" s="635" t="s">
        <v>44513</v>
      </c>
    </row>
    <row r="4129" spans="1:4" ht="13.5" x14ac:dyDescent="0.25">
      <c r="A4129" s="636">
        <v>92374</v>
      </c>
      <c r="B4129" s="634" t="s">
        <v>29265</v>
      </c>
      <c r="C4129" s="634" t="s">
        <v>5</v>
      </c>
      <c r="D4129" s="635" t="s">
        <v>27187</v>
      </c>
    </row>
    <row r="4130" spans="1:4" ht="13.5" x14ac:dyDescent="0.25">
      <c r="A4130" s="636">
        <v>92375</v>
      </c>
      <c r="B4130" s="634" t="s">
        <v>29266</v>
      </c>
      <c r="C4130" s="634" t="s">
        <v>5</v>
      </c>
      <c r="D4130" s="635" t="s">
        <v>44514</v>
      </c>
    </row>
    <row r="4131" spans="1:4" ht="13.5" x14ac:dyDescent="0.25">
      <c r="A4131" s="636">
        <v>92376</v>
      </c>
      <c r="B4131" s="634" t="s">
        <v>29267</v>
      </c>
      <c r="C4131" s="634" t="s">
        <v>5</v>
      </c>
      <c r="D4131" s="635" t="s">
        <v>30798</v>
      </c>
    </row>
    <row r="4132" spans="1:4" ht="13.5" x14ac:dyDescent="0.25">
      <c r="A4132" s="636">
        <v>92377</v>
      </c>
      <c r="B4132" s="634" t="s">
        <v>29268</v>
      </c>
      <c r="C4132" s="634" t="s">
        <v>5</v>
      </c>
      <c r="D4132" s="635" t="s">
        <v>44515</v>
      </c>
    </row>
    <row r="4133" spans="1:4" ht="13.5" x14ac:dyDescent="0.25">
      <c r="A4133" s="636">
        <v>92378</v>
      </c>
      <c r="B4133" s="634" t="s">
        <v>29269</v>
      </c>
      <c r="C4133" s="634" t="s">
        <v>5</v>
      </c>
      <c r="D4133" s="635" t="s">
        <v>44516</v>
      </c>
    </row>
    <row r="4134" spans="1:4" ht="13.5" x14ac:dyDescent="0.25">
      <c r="A4134" s="636">
        <v>92379</v>
      </c>
      <c r="B4134" s="634" t="s">
        <v>29270</v>
      </c>
      <c r="C4134" s="634" t="s">
        <v>5</v>
      </c>
      <c r="D4134" s="635" t="s">
        <v>44517</v>
      </c>
    </row>
    <row r="4135" spans="1:4" ht="13.5" x14ac:dyDescent="0.25">
      <c r="A4135" s="636">
        <v>92380</v>
      </c>
      <c r="B4135" s="634" t="s">
        <v>29271</v>
      </c>
      <c r="C4135" s="634" t="s">
        <v>5</v>
      </c>
      <c r="D4135" s="635" t="s">
        <v>44518</v>
      </c>
    </row>
    <row r="4136" spans="1:4" ht="13.5" x14ac:dyDescent="0.25">
      <c r="A4136" s="636">
        <v>92381</v>
      </c>
      <c r="B4136" s="634" t="s">
        <v>29272</v>
      </c>
      <c r="C4136" s="634" t="s">
        <v>5</v>
      </c>
      <c r="D4136" s="635" t="s">
        <v>30772</v>
      </c>
    </row>
    <row r="4137" spans="1:4" ht="13.5" x14ac:dyDescent="0.25">
      <c r="A4137" s="636">
        <v>92382</v>
      </c>
      <c r="B4137" s="634" t="s">
        <v>29273</v>
      </c>
      <c r="C4137" s="634" t="s">
        <v>5</v>
      </c>
      <c r="D4137" s="635" t="s">
        <v>44519</v>
      </c>
    </row>
    <row r="4138" spans="1:4" ht="13.5" x14ac:dyDescent="0.25">
      <c r="A4138" s="636">
        <v>92383</v>
      </c>
      <c r="B4138" s="634" t="s">
        <v>29274</v>
      </c>
      <c r="C4138" s="634" t="s">
        <v>5</v>
      </c>
      <c r="D4138" s="635" t="s">
        <v>44520</v>
      </c>
    </row>
    <row r="4139" spans="1:4" ht="13.5" x14ac:dyDescent="0.25">
      <c r="A4139" s="636">
        <v>92384</v>
      </c>
      <c r="B4139" s="634" t="s">
        <v>29275</v>
      </c>
      <c r="C4139" s="634" t="s">
        <v>5</v>
      </c>
      <c r="D4139" s="635" t="s">
        <v>30931</v>
      </c>
    </row>
    <row r="4140" spans="1:4" ht="13.5" x14ac:dyDescent="0.25">
      <c r="A4140" s="636">
        <v>92385</v>
      </c>
      <c r="B4140" s="634" t="s">
        <v>29276</v>
      </c>
      <c r="C4140" s="634" t="s">
        <v>5</v>
      </c>
      <c r="D4140" s="635" t="s">
        <v>30140</v>
      </c>
    </row>
    <row r="4141" spans="1:4" ht="13.5" x14ac:dyDescent="0.25">
      <c r="A4141" s="636">
        <v>92386</v>
      </c>
      <c r="B4141" s="634" t="s">
        <v>29277</v>
      </c>
      <c r="C4141" s="634" t="s">
        <v>5</v>
      </c>
      <c r="D4141" s="635" t="s">
        <v>44521</v>
      </c>
    </row>
    <row r="4142" spans="1:4" ht="13.5" x14ac:dyDescent="0.25">
      <c r="A4142" s="636">
        <v>92387</v>
      </c>
      <c r="B4142" s="634" t="s">
        <v>29278</v>
      </c>
      <c r="C4142" s="634" t="s">
        <v>5</v>
      </c>
      <c r="D4142" s="635" t="s">
        <v>30258</v>
      </c>
    </row>
    <row r="4143" spans="1:4" ht="13.5" x14ac:dyDescent="0.25">
      <c r="A4143" s="636">
        <v>92388</v>
      </c>
      <c r="B4143" s="634" t="s">
        <v>29279</v>
      </c>
      <c r="C4143" s="634" t="s">
        <v>5</v>
      </c>
      <c r="D4143" s="635" t="s">
        <v>44522</v>
      </c>
    </row>
    <row r="4144" spans="1:4" ht="13.5" x14ac:dyDescent="0.25">
      <c r="A4144" s="636">
        <v>92389</v>
      </c>
      <c r="B4144" s="634" t="s">
        <v>29280</v>
      </c>
      <c r="C4144" s="634" t="s">
        <v>5</v>
      </c>
      <c r="D4144" s="635" t="s">
        <v>44523</v>
      </c>
    </row>
    <row r="4145" spans="1:4" ht="13.5" x14ac:dyDescent="0.25">
      <c r="A4145" s="636">
        <v>92390</v>
      </c>
      <c r="B4145" s="634" t="s">
        <v>29281</v>
      </c>
      <c r="C4145" s="634" t="s">
        <v>5</v>
      </c>
      <c r="D4145" s="635" t="s">
        <v>44524</v>
      </c>
    </row>
    <row r="4146" spans="1:4" ht="13.5" x14ac:dyDescent="0.25">
      <c r="A4146" s="636">
        <v>92635</v>
      </c>
      <c r="B4146" s="634" t="s">
        <v>29282</v>
      </c>
      <c r="C4146" s="634" t="s">
        <v>5</v>
      </c>
      <c r="D4146" s="635" t="s">
        <v>44525</v>
      </c>
    </row>
    <row r="4147" spans="1:4" ht="13.5" x14ac:dyDescent="0.25">
      <c r="A4147" s="636">
        <v>92636</v>
      </c>
      <c r="B4147" s="634" t="s">
        <v>29283</v>
      </c>
      <c r="C4147" s="634" t="s">
        <v>5</v>
      </c>
      <c r="D4147" s="635" t="s">
        <v>44526</v>
      </c>
    </row>
    <row r="4148" spans="1:4" ht="13.5" x14ac:dyDescent="0.25">
      <c r="A4148" s="636">
        <v>92637</v>
      </c>
      <c r="B4148" s="634" t="s">
        <v>29284</v>
      </c>
      <c r="C4148" s="634" t="s">
        <v>5</v>
      </c>
      <c r="D4148" s="635" t="s">
        <v>44527</v>
      </c>
    </row>
    <row r="4149" spans="1:4" ht="13.5" x14ac:dyDescent="0.25">
      <c r="A4149" s="636">
        <v>92638</v>
      </c>
      <c r="B4149" s="634" t="s">
        <v>29285</v>
      </c>
      <c r="C4149" s="634" t="s">
        <v>5</v>
      </c>
      <c r="D4149" s="635" t="s">
        <v>44528</v>
      </c>
    </row>
    <row r="4150" spans="1:4" ht="13.5" x14ac:dyDescent="0.25">
      <c r="A4150" s="636">
        <v>92639</v>
      </c>
      <c r="B4150" s="634" t="s">
        <v>29286</v>
      </c>
      <c r="C4150" s="634" t="s">
        <v>5</v>
      </c>
      <c r="D4150" s="635" t="s">
        <v>30834</v>
      </c>
    </row>
    <row r="4151" spans="1:4" ht="13.5" x14ac:dyDescent="0.25">
      <c r="A4151" s="636">
        <v>92640</v>
      </c>
      <c r="B4151" s="634" t="s">
        <v>29287</v>
      </c>
      <c r="C4151" s="634" t="s">
        <v>5</v>
      </c>
      <c r="D4151" s="635" t="s">
        <v>44529</v>
      </c>
    </row>
    <row r="4152" spans="1:4" ht="13.5" x14ac:dyDescent="0.25">
      <c r="A4152" s="636">
        <v>92642</v>
      </c>
      <c r="B4152" s="634" t="s">
        <v>29288</v>
      </c>
      <c r="C4152" s="634" t="s">
        <v>5</v>
      </c>
      <c r="D4152" s="635" t="s">
        <v>44530</v>
      </c>
    </row>
    <row r="4153" spans="1:4" ht="13.5" x14ac:dyDescent="0.25">
      <c r="A4153" s="636">
        <v>92644</v>
      </c>
      <c r="B4153" s="634" t="s">
        <v>29289</v>
      </c>
      <c r="C4153" s="634" t="s">
        <v>5</v>
      </c>
      <c r="D4153" s="635" t="s">
        <v>44531</v>
      </c>
    </row>
    <row r="4154" spans="1:4" ht="13.5" x14ac:dyDescent="0.25">
      <c r="A4154" s="636">
        <v>92657</v>
      </c>
      <c r="B4154" s="634" t="s">
        <v>29290</v>
      </c>
      <c r="C4154" s="634" t="s">
        <v>5</v>
      </c>
      <c r="D4154" s="635" t="s">
        <v>44532</v>
      </c>
    </row>
    <row r="4155" spans="1:4" ht="13.5" x14ac:dyDescent="0.25">
      <c r="A4155" s="636">
        <v>92658</v>
      </c>
      <c r="B4155" s="634" t="s">
        <v>29291</v>
      </c>
      <c r="C4155" s="634" t="s">
        <v>5</v>
      </c>
      <c r="D4155" s="635" t="s">
        <v>30056</v>
      </c>
    </row>
    <row r="4156" spans="1:4" ht="13.5" x14ac:dyDescent="0.25">
      <c r="A4156" s="636">
        <v>92659</v>
      </c>
      <c r="B4156" s="634" t="s">
        <v>29292</v>
      </c>
      <c r="C4156" s="634" t="s">
        <v>5</v>
      </c>
      <c r="D4156" s="635" t="s">
        <v>44533</v>
      </c>
    </row>
    <row r="4157" spans="1:4" ht="13.5" x14ac:dyDescent="0.25">
      <c r="A4157" s="636">
        <v>92660</v>
      </c>
      <c r="B4157" s="634" t="s">
        <v>29293</v>
      </c>
      <c r="C4157" s="634" t="s">
        <v>5</v>
      </c>
      <c r="D4157" s="635" t="s">
        <v>29732</v>
      </c>
    </row>
    <row r="4158" spans="1:4" ht="13.5" x14ac:dyDescent="0.25">
      <c r="A4158" s="636">
        <v>92661</v>
      </c>
      <c r="B4158" s="634" t="s">
        <v>29294</v>
      </c>
      <c r="C4158" s="634" t="s">
        <v>5</v>
      </c>
      <c r="D4158" s="635" t="s">
        <v>30858</v>
      </c>
    </row>
    <row r="4159" spans="1:4" ht="13.5" x14ac:dyDescent="0.25">
      <c r="A4159" s="636">
        <v>92662</v>
      </c>
      <c r="B4159" s="634" t="s">
        <v>29295</v>
      </c>
      <c r="C4159" s="634" t="s">
        <v>5</v>
      </c>
      <c r="D4159" s="635" t="s">
        <v>44534</v>
      </c>
    </row>
    <row r="4160" spans="1:4" ht="13.5" x14ac:dyDescent="0.25">
      <c r="A4160" s="636">
        <v>92663</v>
      </c>
      <c r="B4160" s="634" t="s">
        <v>29296</v>
      </c>
      <c r="C4160" s="634" t="s">
        <v>5</v>
      </c>
      <c r="D4160" s="635" t="s">
        <v>44535</v>
      </c>
    </row>
    <row r="4161" spans="1:4" ht="13.5" x14ac:dyDescent="0.25">
      <c r="A4161" s="636">
        <v>92664</v>
      </c>
      <c r="B4161" s="634" t="s">
        <v>29297</v>
      </c>
      <c r="C4161" s="634" t="s">
        <v>5</v>
      </c>
      <c r="D4161" s="635" t="s">
        <v>44536</v>
      </c>
    </row>
    <row r="4162" spans="1:4" ht="13.5" x14ac:dyDescent="0.25">
      <c r="A4162" s="636">
        <v>92665</v>
      </c>
      <c r="B4162" s="634" t="s">
        <v>29298</v>
      </c>
      <c r="C4162" s="634" t="s">
        <v>5</v>
      </c>
      <c r="D4162" s="635" t="s">
        <v>44537</v>
      </c>
    </row>
    <row r="4163" spans="1:4" ht="13.5" x14ac:dyDescent="0.25">
      <c r="A4163" s="636">
        <v>92666</v>
      </c>
      <c r="B4163" s="634" t="s">
        <v>29299</v>
      </c>
      <c r="C4163" s="634" t="s">
        <v>5</v>
      </c>
      <c r="D4163" s="635" t="s">
        <v>44538</v>
      </c>
    </row>
    <row r="4164" spans="1:4" ht="13.5" x14ac:dyDescent="0.25">
      <c r="A4164" s="636">
        <v>92667</v>
      </c>
      <c r="B4164" s="634" t="s">
        <v>29300</v>
      </c>
      <c r="C4164" s="634" t="s">
        <v>5</v>
      </c>
      <c r="D4164" s="635" t="s">
        <v>44539</v>
      </c>
    </row>
    <row r="4165" spans="1:4" ht="13.5" x14ac:dyDescent="0.25">
      <c r="A4165" s="636">
        <v>92668</v>
      </c>
      <c r="B4165" s="634" t="s">
        <v>29301</v>
      </c>
      <c r="C4165" s="634" t="s">
        <v>5</v>
      </c>
      <c r="D4165" s="635" t="s">
        <v>44540</v>
      </c>
    </row>
    <row r="4166" spans="1:4" ht="13.5" x14ac:dyDescent="0.25">
      <c r="A4166" s="636">
        <v>92669</v>
      </c>
      <c r="B4166" s="634" t="s">
        <v>29302</v>
      </c>
      <c r="C4166" s="634" t="s">
        <v>5</v>
      </c>
      <c r="D4166" s="635" t="s">
        <v>44541</v>
      </c>
    </row>
    <row r="4167" spans="1:4" ht="13.5" x14ac:dyDescent="0.25">
      <c r="A4167" s="636">
        <v>92670</v>
      </c>
      <c r="B4167" s="634" t="s">
        <v>29303</v>
      </c>
      <c r="C4167" s="634" t="s">
        <v>5</v>
      </c>
      <c r="D4167" s="635" t="s">
        <v>44542</v>
      </c>
    </row>
    <row r="4168" spans="1:4" ht="13.5" x14ac:dyDescent="0.25">
      <c r="A4168" s="636">
        <v>92671</v>
      </c>
      <c r="B4168" s="634" t="s">
        <v>29304</v>
      </c>
      <c r="C4168" s="634" t="s">
        <v>5</v>
      </c>
      <c r="D4168" s="635" t="s">
        <v>44543</v>
      </c>
    </row>
    <row r="4169" spans="1:4" ht="13.5" x14ac:dyDescent="0.25">
      <c r="A4169" s="636">
        <v>92672</v>
      </c>
      <c r="B4169" s="634" t="s">
        <v>29305</v>
      </c>
      <c r="C4169" s="634" t="s">
        <v>5</v>
      </c>
      <c r="D4169" s="635" t="s">
        <v>44544</v>
      </c>
    </row>
    <row r="4170" spans="1:4" ht="13.5" x14ac:dyDescent="0.25">
      <c r="A4170" s="636">
        <v>92673</v>
      </c>
      <c r="B4170" s="634" t="s">
        <v>29306</v>
      </c>
      <c r="C4170" s="634" t="s">
        <v>5</v>
      </c>
      <c r="D4170" s="635" t="s">
        <v>44298</v>
      </c>
    </row>
    <row r="4171" spans="1:4" ht="13.5" x14ac:dyDescent="0.25">
      <c r="A4171" s="636">
        <v>92674</v>
      </c>
      <c r="B4171" s="634" t="s">
        <v>29307</v>
      </c>
      <c r="C4171" s="634" t="s">
        <v>5</v>
      </c>
      <c r="D4171" s="635" t="s">
        <v>44545</v>
      </c>
    </row>
    <row r="4172" spans="1:4" ht="13.5" x14ac:dyDescent="0.25">
      <c r="A4172" s="636">
        <v>92675</v>
      </c>
      <c r="B4172" s="634" t="s">
        <v>29308</v>
      </c>
      <c r="C4172" s="634" t="s">
        <v>5</v>
      </c>
      <c r="D4172" s="635" t="s">
        <v>44546</v>
      </c>
    </row>
    <row r="4173" spans="1:4" ht="13.5" x14ac:dyDescent="0.25">
      <c r="A4173" s="636">
        <v>92676</v>
      </c>
      <c r="B4173" s="634" t="s">
        <v>29309</v>
      </c>
      <c r="C4173" s="634" t="s">
        <v>5</v>
      </c>
      <c r="D4173" s="635" t="s">
        <v>44547</v>
      </c>
    </row>
    <row r="4174" spans="1:4" ht="13.5" x14ac:dyDescent="0.25">
      <c r="A4174" s="636">
        <v>92677</v>
      </c>
      <c r="B4174" s="634" t="s">
        <v>29310</v>
      </c>
      <c r="C4174" s="634" t="s">
        <v>5</v>
      </c>
      <c r="D4174" s="635" t="s">
        <v>44548</v>
      </c>
    </row>
    <row r="4175" spans="1:4" ht="13.5" x14ac:dyDescent="0.25">
      <c r="A4175" s="636">
        <v>92678</v>
      </c>
      <c r="B4175" s="634" t="s">
        <v>29312</v>
      </c>
      <c r="C4175" s="634" t="s">
        <v>5</v>
      </c>
      <c r="D4175" s="635" t="s">
        <v>44549</v>
      </c>
    </row>
    <row r="4176" spans="1:4" ht="13.5" x14ac:dyDescent="0.25">
      <c r="A4176" s="636">
        <v>92679</v>
      </c>
      <c r="B4176" s="634" t="s">
        <v>29313</v>
      </c>
      <c r="C4176" s="634" t="s">
        <v>5</v>
      </c>
      <c r="D4176" s="635" t="s">
        <v>44550</v>
      </c>
    </row>
    <row r="4177" spans="1:4" ht="13.5" x14ac:dyDescent="0.25">
      <c r="A4177" s="636">
        <v>92680</v>
      </c>
      <c r="B4177" s="634" t="s">
        <v>29314</v>
      </c>
      <c r="C4177" s="634" t="s">
        <v>5</v>
      </c>
      <c r="D4177" s="635" t="s">
        <v>44551</v>
      </c>
    </row>
    <row r="4178" spans="1:4" ht="13.5" x14ac:dyDescent="0.25">
      <c r="A4178" s="636">
        <v>92681</v>
      </c>
      <c r="B4178" s="634" t="s">
        <v>29315</v>
      </c>
      <c r="C4178" s="634" t="s">
        <v>5</v>
      </c>
      <c r="D4178" s="635" t="s">
        <v>44552</v>
      </c>
    </row>
    <row r="4179" spans="1:4" ht="13.5" x14ac:dyDescent="0.25">
      <c r="A4179" s="636">
        <v>92682</v>
      </c>
      <c r="B4179" s="634" t="s">
        <v>29316</v>
      </c>
      <c r="C4179" s="634" t="s">
        <v>5</v>
      </c>
      <c r="D4179" s="635" t="s">
        <v>30917</v>
      </c>
    </row>
    <row r="4180" spans="1:4" ht="13.5" x14ac:dyDescent="0.25">
      <c r="A4180" s="636">
        <v>92683</v>
      </c>
      <c r="B4180" s="634" t="s">
        <v>29317</v>
      </c>
      <c r="C4180" s="634" t="s">
        <v>5</v>
      </c>
      <c r="D4180" s="635" t="s">
        <v>41831</v>
      </c>
    </row>
    <row r="4181" spans="1:4" ht="13.5" x14ac:dyDescent="0.25">
      <c r="A4181" s="636">
        <v>92684</v>
      </c>
      <c r="B4181" s="634" t="s">
        <v>29318</v>
      </c>
      <c r="C4181" s="634" t="s">
        <v>5</v>
      </c>
      <c r="D4181" s="635" t="s">
        <v>44553</v>
      </c>
    </row>
    <row r="4182" spans="1:4" ht="13.5" x14ac:dyDescent="0.25">
      <c r="A4182" s="636">
        <v>92685</v>
      </c>
      <c r="B4182" s="634" t="s">
        <v>29319</v>
      </c>
      <c r="C4182" s="634" t="s">
        <v>5</v>
      </c>
      <c r="D4182" s="635" t="s">
        <v>30776</v>
      </c>
    </row>
    <row r="4183" spans="1:4" ht="13.5" x14ac:dyDescent="0.25">
      <c r="A4183" s="636">
        <v>92686</v>
      </c>
      <c r="B4183" s="634" t="s">
        <v>29320</v>
      </c>
      <c r="C4183" s="634" t="s">
        <v>5</v>
      </c>
      <c r="D4183" s="635" t="s">
        <v>44554</v>
      </c>
    </row>
    <row r="4184" spans="1:4" ht="13.5" x14ac:dyDescent="0.25">
      <c r="A4184" s="636">
        <v>92692</v>
      </c>
      <c r="B4184" s="634" t="s">
        <v>29321</v>
      </c>
      <c r="C4184" s="634" t="s">
        <v>5</v>
      </c>
      <c r="D4184" s="635" t="s">
        <v>28961</v>
      </c>
    </row>
    <row r="4185" spans="1:4" ht="13.5" x14ac:dyDescent="0.25">
      <c r="A4185" s="636">
        <v>92693</v>
      </c>
      <c r="B4185" s="634" t="s">
        <v>29323</v>
      </c>
      <c r="C4185" s="634" t="s">
        <v>5</v>
      </c>
      <c r="D4185" s="635" t="s">
        <v>30435</v>
      </c>
    </row>
    <row r="4186" spans="1:4" ht="13.5" x14ac:dyDescent="0.25">
      <c r="A4186" s="636">
        <v>92694</v>
      </c>
      <c r="B4186" s="634" t="s">
        <v>29324</v>
      </c>
      <c r="C4186" s="634" t="s">
        <v>5</v>
      </c>
      <c r="D4186" s="635" t="s">
        <v>41550</v>
      </c>
    </row>
    <row r="4187" spans="1:4" ht="13.5" x14ac:dyDescent="0.25">
      <c r="A4187" s="636">
        <v>92695</v>
      </c>
      <c r="B4187" s="634" t="s">
        <v>29325</v>
      </c>
      <c r="C4187" s="634" t="s">
        <v>5</v>
      </c>
      <c r="D4187" s="635" t="s">
        <v>30300</v>
      </c>
    </row>
    <row r="4188" spans="1:4" ht="13.5" x14ac:dyDescent="0.25">
      <c r="A4188" s="636">
        <v>92696</v>
      </c>
      <c r="B4188" s="634" t="s">
        <v>29327</v>
      </c>
      <c r="C4188" s="634" t="s">
        <v>5</v>
      </c>
      <c r="D4188" s="635" t="s">
        <v>44555</v>
      </c>
    </row>
    <row r="4189" spans="1:4" ht="13.5" x14ac:dyDescent="0.25">
      <c r="A4189" s="636">
        <v>92697</v>
      </c>
      <c r="B4189" s="634" t="s">
        <v>29328</v>
      </c>
      <c r="C4189" s="634" t="s">
        <v>5</v>
      </c>
      <c r="D4189" s="635" t="s">
        <v>44556</v>
      </c>
    </row>
    <row r="4190" spans="1:4" ht="13.5" x14ac:dyDescent="0.25">
      <c r="A4190" s="636">
        <v>92698</v>
      </c>
      <c r="B4190" s="634" t="s">
        <v>29329</v>
      </c>
      <c r="C4190" s="634" t="s">
        <v>5</v>
      </c>
      <c r="D4190" s="635" t="s">
        <v>42925</v>
      </c>
    </row>
    <row r="4191" spans="1:4" ht="13.5" x14ac:dyDescent="0.25">
      <c r="A4191" s="636">
        <v>92699</v>
      </c>
      <c r="B4191" s="634" t="s">
        <v>29330</v>
      </c>
      <c r="C4191" s="634" t="s">
        <v>5</v>
      </c>
      <c r="D4191" s="635" t="s">
        <v>44557</v>
      </c>
    </row>
    <row r="4192" spans="1:4" ht="13.5" x14ac:dyDescent="0.25">
      <c r="A4192" s="636">
        <v>92700</v>
      </c>
      <c r="B4192" s="634" t="s">
        <v>29331</v>
      </c>
      <c r="C4192" s="634" t="s">
        <v>5</v>
      </c>
      <c r="D4192" s="635" t="s">
        <v>44558</v>
      </c>
    </row>
    <row r="4193" spans="1:4" ht="13.5" x14ac:dyDescent="0.25">
      <c r="A4193" s="636">
        <v>92701</v>
      </c>
      <c r="B4193" s="634" t="s">
        <v>29332</v>
      </c>
      <c r="C4193" s="634" t="s">
        <v>5</v>
      </c>
      <c r="D4193" s="635" t="s">
        <v>44559</v>
      </c>
    </row>
    <row r="4194" spans="1:4" ht="13.5" x14ac:dyDescent="0.25">
      <c r="A4194" s="636">
        <v>92702</v>
      </c>
      <c r="B4194" s="634" t="s">
        <v>29333</v>
      </c>
      <c r="C4194" s="634" t="s">
        <v>5</v>
      </c>
      <c r="D4194" s="635" t="s">
        <v>44560</v>
      </c>
    </row>
    <row r="4195" spans="1:4" ht="13.5" x14ac:dyDescent="0.25">
      <c r="A4195" s="636">
        <v>92703</v>
      </c>
      <c r="B4195" s="634" t="s">
        <v>29334</v>
      </c>
      <c r="C4195" s="634" t="s">
        <v>5</v>
      </c>
      <c r="D4195" s="635" t="s">
        <v>44561</v>
      </c>
    </row>
    <row r="4196" spans="1:4" ht="13.5" x14ac:dyDescent="0.25">
      <c r="A4196" s="636">
        <v>92704</v>
      </c>
      <c r="B4196" s="634" t="s">
        <v>29335</v>
      </c>
      <c r="C4196" s="634" t="s">
        <v>5</v>
      </c>
      <c r="D4196" s="635" t="s">
        <v>42002</v>
      </c>
    </row>
    <row r="4197" spans="1:4" ht="13.5" x14ac:dyDescent="0.25">
      <c r="A4197" s="636">
        <v>92705</v>
      </c>
      <c r="B4197" s="634" t="s">
        <v>29336</v>
      </c>
      <c r="C4197" s="634" t="s">
        <v>5</v>
      </c>
      <c r="D4197" s="635" t="s">
        <v>44562</v>
      </c>
    </row>
    <row r="4198" spans="1:4" ht="13.5" x14ac:dyDescent="0.25">
      <c r="A4198" s="636">
        <v>92706</v>
      </c>
      <c r="B4198" s="634" t="s">
        <v>29337</v>
      </c>
      <c r="C4198" s="634" t="s">
        <v>5</v>
      </c>
      <c r="D4198" s="635" t="s">
        <v>44563</v>
      </c>
    </row>
    <row r="4199" spans="1:4" ht="13.5" x14ac:dyDescent="0.25">
      <c r="A4199" s="636">
        <v>92889</v>
      </c>
      <c r="B4199" s="634" t="s">
        <v>29338</v>
      </c>
      <c r="C4199" s="634" t="s">
        <v>5</v>
      </c>
      <c r="D4199" s="635" t="s">
        <v>44564</v>
      </c>
    </row>
    <row r="4200" spans="1:4" ht="13.5" x14ac:dyDescent="0.25">
      <c r="A4200" s="636">
        <v>92890</v>
      </c>
      <c r="B4200" s="634" t="s">
        <v>29339</v>
      </c>
      <c r="C4200" s="634" t="s">
        <v>5</v>
      </c>
      <c r="D4200" s="635" t="s">
        <v>43935</v>
      </c>
    </row>
    <row r="4201" spans="1:4" ht="13.5" x14ac:dyDescent="0.25">
      <c r="A4201" s="636">
        <v>92891</v>
      </c>
      <c r="B4201" s="634" t="s">
        <v>29340</v>
      </c>
      <c r="C4201" s="634" t="s">
        <v>5</v>
      </c>
      <c r="D4201" s="635" t="s">
        <v>44565</v>
      </c>
    </row>
    <row r="4202" spans="1:4" ht="13.5" x14ac:dyDescent="0.25">
      <c r="A4202" s="636">
        <v>92892</v>
      </c>
      <c r="B4202" s="634" t="s">
        <v>29341</v>
      </c>
      <c r="C4202" s="634" t="s">
        <v>5</v>
      </c>
      <c r="D4202" s="635" t="s">
        <v>44566</v>
      </c>
    </row>
    <row r="4203" spans="1:4" ht="13.5" x14ac:dyDescent="0.25">
      <c r="A4203" s="636">
        <v>92893</v>
      </c>
      <c r="B4203" s="634" t="s">
        <v>29342</v>
      </c>
      <c r="C4203" s="634" t="s">
        <v>5</v>
      </c>
      <c r="D4203" s="635" t="s">
        <v>44567</v>
      </c>
    </row>
    <row r="4204" spans="1:4" ht="13.5" x14ac:dyDescent="0.25">
      <c r="A4204" s="636">
        <v>92894</v>
      </c>
      <c r="B4204" s="634" t="s">
        <v>29343</v>
      </c>
      <c r="C4204" s="634" t="s">
        <v>5</v>
      </c>
      <c r="D4204" s="635" t="s">
        <v>44568</v>
      </c>
    </row>
    <row r="4205" spans="1:4" ht="13.5" x14ac:dyDescent="0.25">
      <c r="A4205" s="636">
        <v>92895</v>
      </c>
      <c r="B4205" s="634" t="s">
        <v>29344</v>
      </c>
      <c r="C4205" s="634" t="s">
        <v>5</v>
      </c>
      <c r="D4205" s="635" t="s">
        <v>30489</v>
      </c>
    </row>
    <row r="4206" spans="1:4" ht="13.5" x14ac:dyDescent="0.25">
      <c r="A4206" s="636">
        <v>92896</v>
      </c>
      <c r="B4206" s="634" t="s">
        <v>29345</v>
      </c>
      <c r="C4206" s="634" t="s">
        <v>5</v>
      </c>
      <c r="D4206" s="635" t="s">
        <v>44569</v>
      </c>
    </row>
    <row r="4207" spans="1:4" ht="13.5" x14ac:dyDescent="0.25">
      <c r="A4207" s="636">
        <v>92897</v>
      </c>
      <c r="B4207" s="634" t="s">
        <v>29346</v>
      </c>
      <c r="C4207" s="634" t="s">
        <v>5</v>
      </c>
      <c r="D4207" s="635" t="s">
        <v>44570</v>
      </c>
    </row>
    <row r="4208" spans="1:4" ht="13.5" x14ac:dyDescent="0.25">
      <c r="A4208" s="636">
        <v>92898</v>
      </c>
      <c r="B4208" s="634" t="s">
        <v>29347</v>
      </c>
      <c r="C4208" s="634" t="s">
        <v>5</v>
      </c>
      <c r="D4208" s="635" t="s">
        <v>44571</v>
      </c>
    </row>
    <row r="4209" spans="1:4" ht="13.5" x14ac:dyDescent="0.25">
      <c r="A4209" s="636">
        <v>92899</v>
      </c>
      <c r="B4209" s="634" t="s">
        <v>29349</v>
      </c>
      <c r="C4209" s="634" t="s">
        <v>5</v>
      </c>
      <c r="D4209" s="635" t="s">
        <v>44572</v>
      </c>
    </row>
    <row r="4210" spans="1:4" ht="13.5" x14ac:dyDescent="0.25">
      <c r="A4210" s="636">
        <v>92900</v>
      </c>
      <c r="B4210" s="634" t="s">
        <v>29350</v>
      </c>
      <c r="C4210" s="634" t="s">
        <v>5</v>
      </c>
      <c r="D4210" s="635" t="s">
        <v>44573</v>
      </c>
    </row>
    <row r="4211" spans="1:4" ht="13.5" x14ac:dyDescent="0.25">
      <c r="A4211" s="636">
        <v>92901</v>
      </c>
      <c r="B4211" s="634" t="s">
        <v>29351</v>
      </c>
      <c r="C4211" s="634" t="s">
        <v>5</v>
      </c>
      <c r="D4211" s="635" t="s">
        <v>44574</v>
      </c>
    </row>
    <row r="4212" spans="1:4" ht="13.5" x14ac:dyDescent="0.25">
      <c r="A4212" s="636">
        <v>92902</v>
      </c>
      <c r="B4212" s="634" t="s">
        <v>29352</v>
      </c>
      <c r="C4212" s="634" t="s">
        <v>5</v>
      </c>
      <c r="D4212" s="635" t="s">
        <v>44575</v>
      </c>
    </row>
    <row r="4213" spans="1:4" ht="13.5" x14ac:dyDescent="0.25">
      <c r="A4213" s="636">
        <v>92903</v>
      </c>
      <c r="B4213" s="634" t="s">
        <v>29353</v>
      </c>
      <c r="C4213" s="634" t="s">
        <v>5</v>
      </c>
      <c r="D4213" s="635" t="s">
        <v>44576</v>
      </c>
    </row>
    <row r="4214" spans="1:4" ht="13.5" x14ac:dyDescent="0.25">
      <c r="A4214" s="636">
        <v>92904</v>
      </c>
      <c r="B4214" s="634" t="s">
        <v>29354</v>
      </c>
      <c r="C4214" s="634" t="s">
        <v>5</v>
      </c>
      <c r="D4214" s="635" t="s">
        <v>30790</v>
      </c>
    </row>
    <row r="4215" spans="1:4" ht="13.5" x14ac:dyDescent="0.25">
      <c r="A4215" s="636">
        <v>92905</v>
      </c>
      <c r="B4215" s="634" t="s">
        <v>29355</v>
      </c>
      <c r="C4215" s="634" t="s">
        <v>5</v>
      </c>
      <c r="D4215" s="635" t="s">
        <v>28390</v>
      </c>
    </row>
    <row r="4216" spans="1:4" ht="13.5" x14ac:dyDescent="0.25">
      <c r="A4216" s="636">
        <v>92906</v>
      </c>
      <c r="B4216" s="634" t="s">
        <v>29356</v>
      </c>
      <c r="C4216" s="634" t="s">
        <v>5</v>
      </c>
      <c r="D4216" s="635" t="s">
        <v>44577</v>
      </c>
    </row>
    <row r="4217" spans="1:4" ht="13.5" x14ac:dyDescent="0.25">
      <c r="A4217" s="636">
        <v>92907</v>
      </c>
      <c r="B4217" s="634" t="s">
        <v>29358</v>
      </c>
      <c r="C4217" s="634" t="s">
        <v>5</v>
      </c>
      <c r="D4217" s="635" t="s">
        <v>44578</v>
      </c>
    </row>
    <row r="4218" spans="1:4" ht="13.5" x14ac:dyDescent="0.25">
      <c r="A4218" s="636">
        <v>92908</v>
      </c>
      <c r="B4218" s="634" t="s">
        <v>29359</v>
      </c>
      <c r="C4218" s="634" t="s">
        <v>5</v>
      </c>
      <c r="D4218" s="635" t="s">
        <v>44578</v>
      </c>
    </row>
    <row r="4219" spans="1:4" ht="13.5" x14ac:dyDescent="0.25">
      <c r="A4219" s="636">
        <v>92909</v>
      </c>
      <c r="B4219" s="634" t="s">
        <v>29360</v>
      </c>
      <c r="C4219" s="634" t="s">
        <v>5</v>
      </c>
      <c r="D4219" s="635" t="s">
        <v>44578</v>
      </c>
    </row>
    <row r="4220" spans="1:4" ht="13.5" x14ac:dyDescent="0.25">
      <c r="A4220" s="636">
        <v>92910</v>
      </c>
      <c r="B4220" s="634" t="s">
        <v>29361</v>
      </c>
      <c r="C4220" s="634" t="s">
        <v>5</v>
      </c>
      <c r="D4220" s="635" t="s">
        <v>44579</v>
      </c>
    </row>
    <row r="4221" spans="1:4" ht="13.5" x14ac:dyDescent="0.25">
      <c r="A4221" s="636">
        <v>92911</v>
      </c>
      <c r="B4221" s="634" t="s">
        <v>29362</v>
      </c>
      <c r="C4221" s="634" t="s">
        <v>5</v>
      </c>
      <c r="D4221" s="635" t="s">
        <v>44579</v>
      </c>
    </row>
    <row r="4222" spans="1:4" ht="13.5" x14ac:dyDescent="0.25">
      <c r="A4222" s="636">
        <v>92912</v>
      </c>
      <c r="B4222" s="634" t="s">
        <v>29363</v>
      </c>
      <c r="C4222" s="634" t="s">
        <v>5</v>
      </c>
      <c r="D4222" s="635" t="s">
        <v>44580</v>
      </c>
    </row>
    <row r="4223" spans="1:4" ht="13.5" x14ac:dyDescent="0.25">
      <c r="A4223" s="636">
        <v>92913</v>
      </c>
      <c r="B4223" s="634" t="s">
        <v>29364</v>
      </c>
      <c r="C4223" s="634" t="s">
        <v>5</v>
      </c>
      <c r="D4223" s="635" t="s">
        <v>44581</v>
      </c>
    </row>
    <row r="4224" spans="1:4" ht="13.5" x14ac:dyDescent="0.25">
      <c r="A4224" s="636">
        <v>92914</v>
      </c>
      <c r="B4224" s="634" t="s">
        <v>29365</v>
      </c>
      <c r="C4224" s="634" t="s">
        <v>5</v>
      </c>
      <c r="D4224" s="635" t="s">
        <v>44581</v>
      </c>
    </row>
    <row r="4225" spans="1:4" ht="13.5" x14ac:dyDescent="0.25">
      <c r="A4225" s="636">
        <v>92918</v>
      </c>
      <c r="B4225" s="634" t="s">
        <v>29366</v>
      </c>
      <c r="C4225" s="634" t="s">
        <v>5</v>
      </c>
      <c r="D4225" s="635" t="s">
        <v>30792</v>
      </c>
    </row>
    <row r="4226" spans="1:4" ht="13.5" x14ac:dyDescent="0.25">
      <c r="A4226" s="636">
        <v>92920</v>
      </c>
      <c r="B4226" s="634" t="s">
        <v>29367</v>
      </c>
      <c r="C4226" s="634" t="s">
        <v>5</v>
      </c>
      <c r="D4226" s="635" t="s">
        <v>29348</v>
      </c>
    </row>
    <row r="4227" spans="1:4" ht="13.5" x14ac:dyDescent="0.25">
      <c r="A4227" s="636">
        <v>92925</v>
      </c>
      <c r="B4227" s="634" t="s">
        <v>29368</v>
      </c>
      <c r="C4227" s="634" t="s">
        <v>5</v>
      </c>
      <c r="D4227" s="635" t="s">
        <v>44582</v>
      </c>
    </row>
    <row r="4228" spans="1:4" ht="13.5" x14ac:dyDescent="0.25">
      <c r="A4228" s="636">
        <v>92926</v>
      </c>
      <c r="B4228" s="634" t="s">
        <v>29369</v>
      </c>
      <c r="C4228" s="634" t="s">
        <v>5</v>
      </c>
      <c r="D4228" s="635" t="s">
        <v>30073</v>
      </c>
    </row>
    <row r="4229" spans="1:4" ht="13.5" x14ac:dyDescent="0.25">
      <c r="A4229" s="636">
        <v>92927</v>
      </c>
      <c r="B4229" s="634" t="s">
        <v>29370</v>
      </c>
      <c r="C4229" s="634" t="s">
        <v>5</v>
      </c>
      <c r="D4229" s="635" t="s">
        <v>30073</v>
      </c>
    </row>
    <row r="4230" spans="1:4" ht="13.5" x14ac:dyDescent="0.25">
      <c r="A4230" s="636">
        <v>92928</v>
      </c>
      <c r="B4230" s="634" t="s">
        <v>29371</v>
      </c>
      <c r="C4230" s="634" t="s">
        <v>5</v>
      </c>
      <c r="D4230" s="635" t="s">
        <v>44583</v>
      </c>
    </row>
    <row r="4231" spans="1:4" ht="13.5" x14ac:dyDescent="0.25">
      <c r="A4231" s="636">
        <v>92929</v>
      </c>
      <c r="B4231" s="634" t="s">
        <v>29372</v>
      </c>
      <c r="C4231" s="634" t="s">
        <v>5</v>
      </c>
      <c r="D4231" s="635" t="s">
        <v>44583</v>
      </c>
    </row>
    <row r="4232" spans="1:4" ht="13.5" x14ac:dyDescent="0.25">
      <c r="A4232" s="636">
        <v>92930</v>
      </c>
      <c r="B4232" s="634" t="s">
        <v>29373</v>
      </c>
      <c r="C4232" s="634" t="s">
        <v>5</v>
      </c>
      <c r="D4232" s="635" t="s">
        <v>44583</v>
      </c>
    </row>
    <row r="4233" spans="1:4" ht="13.5" x14ac:dyDescent="0.25">
      <c r="A4233" s="636">
        <v>92931</v>
      </c>
      <c r="B4233" s="634" t="s">
        <v>29374</v>
      </c>
      <c r="C4233" s="634" t="s">
        <v>5</v>
      </c>
      <c r="D4233" s="635" t="s">
        <v>30473</v>
      </c>
    </row>
    <row r="4234" spans="1:4" ht="13.5" x14ac:dyDescent="0.25">
      <c r="A4234" s="636">
        <v>92932</v>
      </c>
      <c r="B4234" s="634" t="s">
        <v>29375</v>
      </c>
      <c r="C4234" s="634" t="s">
        <v>5</v>
      </c>
      <c r="D4234" s="635" t="s">
        <v>30473</v>
      </c>
    </row>
    <row r="4235" spans="1:4" ht="13.5" x14ac:dyDescent="0.25">
      <c r="A4235" s="636">
        <v>92933</v>
      </c>
      <c r="B4235" s="634" t="s">
        <v>29376</v>
      </c>
      <c r="C4235" s="634" t="s">
        <v>5</v>
      </c>
      <c r="D4235" s="635" t="s">
        <v>30473</v>
      </c>
    </row>
    <row r="4236" spans="1:4" ht="13.5" x14ac:dyDescent="0.25">
      <c r="A4236" s="636">
        <v>92934</v>
      </c>
      <c r="B4236" s="634" t="s">
        <v>29377</v>
      </c>
      <c r="C4236" s="634" t="s">
        <v>5</v>
      </c>
      <c r="D4236" s="635" t="s">
        <v>44584</v>
      </c>
    </row>
    <row r="4237" spans="1:4" ht="13.5" x14ac:dyDescent="0.25">
      <c r="A4237" s="636">
        <v>92935</v>
      </c>
      <c r="B4237" s="634" t="s">
        <v>29378</v>
      </c>
      <c r="C4237" s="634" t="s">
        <v>5</v>
      </c>
      <c r="D4237" s="635" t="s">
        <v>44584</v>
      </c>
    </row>
    <row r="4238" spans="1:4" ht="13.5" x14ac:dyDescent="0.25">
      <c r="A4238" s="636">
        <v>92936</v>
      </c>
      <c r="B4238" s="634" t="s">
        <v>29379</v>
      </c>
      <c r="C4238" s="634" t="s">
        <v>5</v>
      </c>
      <c r="D4238" s="635" t="s">
        <v>44585</v>
      </c>
    </row>
    <row r="4239" spans="1:4" ht="13.5" x14ac:dyDescent="0.25">
      <c r="A4239" s="636">
        <v>92937</v>
      </c>
      <c r="B4239" s="634" t="s">
        <v>29380</v>
      </c>
      <c r="C4239" s="634" t="s">
        <v>5</v>
      </c>
      <c r="D4239" s="635" t="s">
        <v>44585</v>
      </c>
    </row>
    <row r="4240" spans="1:4" ht="13.5" x14ac:dyDescent="0.25">
      <c r="A4240" s="636">
        <v>92938</v>
      </c>
      <c r="B4240" s="634" t="s">
        <v>29381</v>
      </c>
      <c r="C4240" s="634" t="s">
        <v>5</v>
      </c>
      <c r="D4240" s="635" t="s">
        <v>29976</v>
      </c>
    </row>
    <row r="4241" spans="1:4" ht="13.5" x14ac:dyDescent="0.25">
      <c r="A4241" s="636">
        <v>92939</v>
      </c>
      <c r="B4241" s="634" t="s">
        <v>29382</v>
      </c>
      <c r="C4241" s="634" t="s">
        <v>5</v>
      </c>
      <c r="D4241" s="635" t="s">
        <v>29126</v>
      </c>
    </row>
    <row r="4242" spans="1:4" ht="13.5" x14ac:dyDescent="0.25">
      <c r="A4242" s="636">
        <v>92940</v>
      </c>
      <c r="B4242" s="634" t="s">
        <v>29383</v>
      </c>
      <c r="C4242" s="634" t="s">
        <v>5</v>
      </c>
      <c r="D4242" s="635" t="s">
        <v>44586</v>
      </c>
    </row>
    <row r="4243" spans="1:4" ht="13.5" x14ac:dyDescent="0.25">
      <c r="A4243" s="636">
        <v>92941</v>
      </c>
      <c r="B4243" s="634" t="s">
        <v>29384</v>
      </c>
      <c r="C4243" s="634" t="s">
        <v>5</v>
      </c>
      <c r="D4243" s="635" t="s">
        <v>44587</v>
      </c>
    </row>
    <row r="4244" spans="1:4" ht="13.5" x14ac:dyDescent="0.25">
      <c r="A4244" s="636">
        <v>92942</v>
      </c>
      <c r="B4244" s="634" t="s">
        <v>29385</v>
      </c>
      <c r="C4244" s="634" t="s">
        <v>5</v>
      </c>
      <c r="D4244" s="635" t="s">
        <v>44587</v>
      </c>
    </row>
    <row r="4245" spans="1:4" ht="13.5" x14ac:dyDescent="0.25">
      <c r="A4245" s="636">
        <v>92943</v>
      </c>
      <c r="B4245" s="634" t="s">
        <v>29386</v>
      </c>
      <c r="C4245" s="634" t="s">
        <v>5</v>
      </c>
      <c r="D4245" s="635" t="s">
        <v>44588</v>
      </c>
    </row>
    <row r="4246" spans="1:4" ht="13.5" x14ac:dyDescent="0.25">
      <c r="A4246" s="636">
        <v>92944</v>
      </c>
      <c r="B4246" s="634" t="s">
        <v>29387</v>
      </c>
      <c r="C4246" s="634" t="s">
        <v>5</v>
      </c>
      <c r="D4246" s="635" t="s">
        <v>44588</v>
      </c>
    </row>
    <row r="4247" spans="1:4" ht="13.5" x14ac:dyDescent="0.25">
      <c r="A4247" s="636">
        <v>92945</v>
      </c>
      <c r="B4247" s="634" t="s">
        <v>29388</v>
      </c>
      <c r="C4247" s="634" t="s">
        <v>5</v>
      </c>
      <c r="D4247" s="635" t="s">
        <v>44588</v>
      </c>
    </row>
    <row r="4248" spans="1:4" ht="13.5" x14ac:dyDescent="0.25">
      <c r="A4248" s="636">
        <v>92946</v>
      </c>
      <c r="B4248" s="634" t="s">
        <v>29389</v>
      </c>
      <c r="C4248" s="634" t="s">
        <v>5</v>
      </c>
      <c r="D4248" s="635" t="s">
        <v>44589</v>
      </c>
    </row>
    <row r="4249" spans="1:4" ht="13.5" x14ac:dyDescent="0.25">
      <c r="A4249" s="636">
        <v>92947</v>
      </c>
      <c r="B4249" s="634" t="s">
        <v>29390</v>
      </c>
      <c r="C4249" s="634" t="s">
        <v>5</v>
      </c>
      <c r="D4249" s="635" t="s">
        <v>44589</v>
      </c>
    </row>
    <row r="4250" spans="1:4" ht="13.5" x14ac:dyDescent="0.25">
      <c r="A4250" s="636">
        <v>92948</v>
      </c>
      <c r="B4250" s="634" t="s">
        <v>29391</v>
      </c>
      <c r="C4250" s="634" t="s">
        <v>5</v>
      </c>
      <c r="D4250" s="635" t="s">
        <v>44589</v>
      </c>
    </row>
    <row r="4251" spans="1:4" ht="13.5" x14ac:dyDescent="0.25">
      <c r="A4251" s="636">
        <v>92949</v>
      </c>
      <c r="B4251" s="634" t="s">
        <v>29392</v>
      </c>
      <c r="C4251" s="634" t="s">
        <v>5</v>
      </c>
      <c r="D4251" s="635" t="s">
        <v>44590</v>
      </c>
    </row>
    <row r="4252" spans="1:4" ht="13.5" x14ac:dyDescent="0.25">
      <c r="A4252" s="636">
        <v>92950</v>
      </c>
      <c r="B4252" s="634" t="s">
        <v>29393</v>
      </c>
      <c r="C4252" s="634" t="s">
        <v>5</v>
      </c>
      <c r="D4252" s="635" t="s">
        <v>44590</v>
      </c>
    </row>
    <row r="4253" spans="1:4" ht="13.5" x14ac:dyDescent="0.25">
      <c r="A4253" s="636">
        <v>92951</v>
      </c>
      <c r="B4253" s="634" t="s">
        <v>29394</v>
      </c>
      <c r="C4253" s="634" t="s">
        <v>5</v>
      </c>
      <c r="D4253" s="635" t="s">
        <v>43550</v>
      </c>
    </row>
    <row r="4254" spans="1:4" ht="13.5" x14ac:dyDescent="0.25">
      <c r="A4254" s="636">
        <v>92952</v>
      </c>
      <c r="B4254" s="634" t="s">
        <v>29395</v>
      </c>
      <c r="C4254" s="634" t="s">
        <v>5</v>
      </c>
      <c r="D4254" s="635" t="s">
        <v>43550</v>
      </c>
    </row>
    <row r="4255" spans="1:4" ht="13.5" x14ac:dyDescent="0.25">
      <c r="A4255" s="636">
        <v>92953</v>
      </c>
      <c r="B4255" s="634" t="s">
        <v>29396</v>
      </c>
      <c r="C4255" s="634" t="s">
        <v>5</v>
      </c>
      <c r="D4255" s="635" t="s">
        <v>44591</v>
      </c>
    </row>
    <row r="4256" spans="1:4" ht="13.5" x14ac:dyDescent="0.25">
      <c r="A4256" s="636">
        <v>93050</v>
      </c>
      <c r="B4256" s="634" t="s">
        <v>44592</v>
      </c>
      <c r="C4256" s="634" t="s">
        <v>5</v>
      </c>
      <c r="D4256" s="635" t="s">
        <v>43632</v>
      </c>
    </row>
    <row r="4257" spans="1:4" ht="13.5" x14ac:dyDescent="0.25">
      <c r="A4257" s="636">
        <v>93052</v>
      </c>
      <c r="B4257" s="634" t="s">
        <v>44593</v>
      </c>
      <c r="C4257" s="634" t="s">
        <v>5</v>
      </c>
      <c r="D4257" s="635" t="s">
        <v>44594</v>
      </c>
    </row>
    <row r="4258" spans="1:4" ht="13.5" x14ac:dyDescent="0.25">
      <c r="A4258" s="636">
        <v>93054</v>
      </c>
      <c r="B4258" s="634" t="s">
        <v>44595</v>
      </c>
      <c r="C4258" s="634" t="s">
        <v>5</v>
      </c>
      <c r="D4258" s="635" t="s">
        <v>44596</v>
      </c>
    </row>
    <row r="4259" spans="1:4" ht="13.5" x14ac:dyDescent="0.25">
      <c r="A4259" s="636">
        <v>93055</v>
      </c>
      <c r="B4259" s="634" t="s">
        <v>44597</v>
      </c>
      <c r="C4259" s="634" t="s">
        <v>5</v>
      </c>
      <c r="D4259" s="635" t="s">
        <v>44598</v>
      </c>
    </row>
    <row r="4260" spans="1:4" ht="13.5" x14ac:dyDescent="0.25">
      <c r="A4260" s="636">
        <v>93056</v>
      </c>
      <c r="B4260" s="634" t="s">
        <v>44599</v>
      </c>
      <c r="C4260" s="634" t="s">
        <v>5</v>
      </c>
      <c r="D4260" s="635" t="s">
        <v>44451</v>
      </c>
    </row>
    <row r="4261" spans="1:4" ht="13.5" x14ac:dyDescent="0.25">
      <c r="A4261" s="636">
        <v>93057</v>
      </c>
      <c r="B4261" s="634" t="s">
        <v>44600</v>
      </c>
      <c r="C4261" s="634" t="s">
        <v>5</v>
      </c>
      <c r="D4261" s="635" t="s">
        <v>25193</v>
      </c>
    </row>
    <row r="4262" spans="1:4" ht="13.5" x14ac:dyDescent="0.25">
      <c r="A4262" s="636">
        <v>93058</v>
      </c>
      <c r="B4262" s="634" t="s">
        <v>44601</v>
      </c>
      <c r="C4262" s="634" t="s">
        <v>5</v>
      </c>
      <c r="D4262" s="635" t="s">
        <v>44602</v>
      </c>
    </row>
    <row r="4263" spans="1:4" ht="13.5" x14ac:dyDescent="0.25">
      <c r="A4263" s="636">
        <v>93059</v>
      </c>
      <c r="B4263" s="634" t="s">
        <v>44603</v>
      </c>
      <c r="C4263" s="634" t="s">
        <v>5</v>
      </c>
      <c r="D4263" s="635" t="s">
        <v>44604</v>
      </c>
    </row>
    <row r="4264" spans="1:4" ht="13.5" x14ac:dyDescent="0.25">
      <c r="A4264" s="636">
        <v>93060</v>
      </c>
      <c r="B4264" s="634" t="s">
        <v>44605</v>
      </c>
      <c r="C4264" s="634" t="s">
        <v>5</v>
      </c>
      <c r="D4264" s="635" t="s">
        <v>44606</v>
      </c>
    </row>
    <row r="4265" spans="1:4" ht="13.5" x14ac:dyDescent="0.25">
      <c r="A4265" s="636">
        <v>93061</v>
      </c>
      <c r="B4265" s="634" t="s">
        <v>44607</v>
      </c>
      <c r="C4265" s="634" t="s">
        <v>5</v>
      </c>
      <c r="D4265" s="635" t="s">
        <v>44608</v>
      </c>
    </row>
    <row r="4266" spans="1:4" ht="13.5" x14ac:dyDescent="0.25">
      <c r="A4266" s="636">
        <v>93062</v>
      </c>
      <c r="B4266" s="634" t="s">
        <v>44609</v>
      </c>
      <c r="C4266" s="634" t="s">
        <v>5</v>
      </c>
      <c r="D4266" s="635" t="s">
        <v>44610</v>
      </c>
    </row>
    <row r="4267" spans="1:4" ht="13.5" x14ac:dyDescent="0.25">
      <c r="A4267" s="636">
        <v>93063</v>
      </c>
      <c r="B4267" s="634" t="s">
        <v>44611</v>
      </c>
      <c r="C4267" s="634" t="s">
        <v>5</v>
      </c>
      <c r="D4267" s="635" t="s">
        <v>44612</v>
      </c>
    </row>
    <row r="4268" spans="1:4" ht="13.5" x14ac:dyDescent="0.25">
      <c r="A4268" s="636">
        <v>93064</v>
      </c>
      <c r="B4268" s="634" t="s">
        <v>44613</v>
      </c>
      <c r="C4268" s="634" t="s">
        <v>5</v>
      </c>
      <c r="D4268" s="635" t="s">
        <v>44443</v>
      </c>
    </row>
    <row r="4269" spans="1:4" ht="13.5" x14ac:dyDescent="0.25">
      <c r="A4269" s="636">
        <v>93065</v>
      </c>
      <c r="B4269" s="634" t="s">
        <v>44614</v>
      </c>
      <c r="C4269" s="634" t="s">
        <v>5</v>
      </c>
      <c r="D4269" s="635" t="s">
        <v>41291</v>
      </c>
    </row>
    <row r="4270" spans="1:4" ht="13.5" x14ac:dyDescent="0.25">
      <c r="A4270" s="636">
        <v>93066</v>
      </c>
      <c r="B4270" s="634" t="s">
        <v>44615</v>
      </c>
      <c r="C4270" s="634" t="s">
        <v>5</v>
      </c>
      <c r="D4270" s="635" t="s">
        <v>44616</v>
      </c>
    </row>
    <row r="4271" spans="1:4" ht="13.5" x14ac:dyDescent="0.25">
      <c r="A4271" s="636">
        <v>93067</v>
      </c>
      <c r="B4271" s="634" t="s">
        <v>44617</v>
      </c>
      <c r="C4271" s="634" t="s">
        <v>5</v>
      </c>
      <c r="D4271" s="635" t="s">
        <v>44618</v>
      </c>
    </row>
    <row r="4272" spans="1:4" ht="13.5" x14ac:dyDescent="0.25">
      <c r="A4272" s="636">
        <v>93068</v>
      </c>
      <c r="B4272" s="634" t="s">
        <v>44619</v>
      </c>
      <c r="C4272" s="634" t="s">
        <v>5</v>
      </c>
      <c r="D4272" s="635" t="s">
        <v>30378</v>
      </c>
    </row>
    <row r="4273" spans="1:4" ht="13.5" x14ac:dyDescent="0.25">
      <c r="A4273" s="636">
        <v>93069</v>
      </c>
      <c r="B4273" s="634" t="s">
        <v>44620</v>
      </c>
      <c r="C4273" s="634" t="s">
        <v>5</v>
      </c>
      <c r="D4273" s="635" t="s">
        <v>44621</v>
      </c>
    </row>
    <row r="4274" spans="1:4" ht="13.5" x14ac:dyDescent="0.25">
      <c r="A4274" s="636">
        <v>93070</v>
      </c>
      <c r="B4274" s="634" t="s">
        <v>44622</v>
      </c>
      <c r="C4274" s="634" t="s">
        <v>5</v>
      </c>
      <c r="D4274" s="635" t="s">
        <v>44457</v>
      </c>
    </row>
    <row r="4275" spans="1:4" ht="13.5" x14ac:dyDescent="0.25">
      <c r="A4275" s="636">
        <v>93071</v>
      </c>
      <c r="B4275" s="634" t="s">
        <v>44623</v>
      </c>
      <c r="C4275" s="634" t="s">
        <v>5</v>
      </c>
      <c r="D4275" s="635" t="s">
        <v>44624</v>
      </c>
    </row>
    <row r="4276" spans="1:4" ht="13.5" x14ac:dyDescent="0.25">
      <c r="A4276" s="636">
        <v>93072</v>
      </c>
      <c r="B4276" s="634" t="s">
        <v>44625</v>
      </c>
      <c r="C4276" s="634" t="s">
        <v>5</v>
      </c>
      <c r="D4276" s="635" t="s">
        <v>44626</v>
      </c>
    </row>
    <row r="4277" spans="1:4" ht="13.5" x14ac:dyDescent="0.25">
      <c r="A4277" s="636">
        <v>93074</v>
      </c>
      <c r="B4277" s="634" t="s">
        <v>44627</v>
      </c>
      <c r="C4277" s="634" t="s">
        <v>5</v>
      </c>
      <c r="D4277" s="635" t="s">
        <v>28410</v>
      </c>
    </row>
    <row r="4278" spans="1:4" ht="13.5" x14ac:dyDescent="0.25">
      <c r="A4278" s="636">
        <v>93075</v>
      </c>
      <c r="B4278" s="634" t="s">
        <v>44628</v>
      </c>
      <c r="C4278" s="634" t="s">
        <v>5</v>
      </c>
      <c r="D4278" s="635" t="s">
        <v>44629</v>
      </c>
    </row>
    <row r="4279" spans="1:4" ht="13.5" x14ac:dyDescent="0.25">
      <c r="A4279" s="636">
        <v>93076</v>
      </c>
      <c r="B4279" s="634" t="s">
        <v>44630</v>
      </c>
      <c r="C4279" s="634" t="s">
        <v>5</v>
      </c>
      <c r="D4279" s="635" t="s">
        <v>26612</v>
      </c>
    </row>
    <row r="4280" spans="1:4" ht="13.5" x14ac:dyDescent="0.25">
      <c r="A4280" s="636">
        <v>93077</v>
      </c>
      <c r="B4280" s="634" t="s">
        <v>44631</v>
      </c>
      <c r="C4280" s="634" t="s">
        <v>5</v>
      </c>
      <c r="D4280" s="635" t="s">
        <v>44632</v>
      </c>
    </row>
    <row r="4281" spans="1:4" ht="13.5" x14ac:dyDescent="0.25">
      <c r="A4281" s="636">
        <v>93078</v>
      </c>
      <c r="B4281" s="634" t="s">
        <v>44633</v>
      </c>
      <c r="C4281" s="634" t="s">
        <v>5</v>
      </c>
      <c r="D4281" s="635" t="s">
        <v>44634</v>
      </c>
    </row>
    <row r="4282" spans="1:4" ht="13.5" x14ac:dyDescent="0.25">
      <c r="A4282" s="636">
        <v>93079</v>
      </c>
      <c r="B4282" s="634" t="s">
        <v>44635</v>
      </c>
      <c r="C4282" s="634" t="s">
        <v>5</v>
      </c>
      <c r="D4282" s="635" t="s">
        <v>44636</v>
      </c>
    </row>
    <row r="4283" spans="1:4" ht="13.5" x14ac:dyDescent="0.25">
      <c r="A4283" s="636">
        <v>93080</v>
      </c>
      <c r="B4283" s="634" t="s">
        <v>44637</v>
      </c>
      <c r="C4283" s="634" t="s">
        <v>5</v>
      </c>
      <c r="D4283" s="635" t="s">
        <v>27191</v>
      </c>
    </row>
    <row r="4284" spans="1:4" ht="13.5" x14ac:dyDescent="0.25">
      <c r="A4284" s="636">
        <v>93081</v>
      </c>
      <c r="B4284" s="634" t="s">
        <v>44638</v>
      </c>
      <c r="C4284" s="634" t="s">
        <v>5</v>
      </c>
      <c r="D4284" s="635" t="s">
        <v>30765</v>
      </c>
    </row>
    <row r="4285" spans="1:4" ht="13.5" x14ac:dyDescent="0.25">
      <c r="A4285" s="636">
        <v>93082</v>
      </c>
      <c r="B4285" s="634" t="s">
        <v>44639</v>
      </c>
      <c r="C4285" s="634" t="s">
        <v>5</v>
      </c>
      <c r="D4285" s="635" t="s">
        <v>27351</v>
      </c>
    </row>
    <row r="4286" spans="1:4" ht="13.5" x14ac:dyDescent="0.25">
      <c r="A4286" s="636">
        <v>93083</v>
      </c>
      <c r="B4286" s="634" t="s">
        <v>44640</v>
      </c>
      <c r="C4286" s="634" t="s">
        <v>5</v>
      </c>
      <c r="D4286" s="635" t="s">
        <v>44641</v>
      </c>
    </row>
    <row r="4287" spans="1:4" ht="13.5" x14ac:dyDescent="0.25">
      <c r="A4287" s="636">
        <v>93084</v>
      </c>
      <c r="B4287" s="634" t="s">
        <v>44642</v>
      </c>
      <c r="C4287" s="634" t="s">
        <v>5</v>
      </c>
      <c r="D4287" s="635" t="s">
        <v>25193</v>
      </c>
    </row>
    <row r="4288" spans="1:4" ht="13.5" x14ac:dyDescent="0.25">
      <c r="A4288" s="636">
        <v>93085</v>
      </c>
      <c r="B4288" s="634" t="s">
        <v>44643</v>
      </c>
      <c r="C4288" s="634" t="s">
        <v>5</v>
      </c>
      <c r="D4288" s="635" t="s">
        <v>30169</v>
      </c>
    </row>
    <row r="4289" spans="1:4" ht="13.5" x14ac:dyDescent="0.25">
      <c r="A4289" s="636">
        <v>93086</v>
      </c>
      <c r="B4289" s="634" t="s">
        <v>44644</v>
      </c>
      <c r="C4289" s="634" t="s">
        <v>5</v>
      </c>
      <c r="D4289" s="635" t="s">
        <v>44645</v>
      </c>
    </row>
    <row r="4290" spans="1:4" ht="13.5" x14ac:dyDescent="0.25">
      <c r="A4290" s="636">
        <v>93087</v>
      </c>
      <c r="B4290" s="634" t="s">
        <v>44646</v>
      </c>
      <c r="C4290" s="634" t="s">
        <v>5</v>
      </c>
      <c r="D4290" s="635" t="s">
        <v>44647</v>
      </c>
    </row>
    <row r="4291" spans="1:4" ht="13.5" x14ac:dyDescent="0.25">
      <c r="A4291" s="636">
        <v>93088</v>
      </c>
      <c r="B4291" s="634" t="s">
        <v>44648</v>
      </c>
      <c r="C4291" s="634" t="s">
        <v>5</v>
      </c>
      <c r="D4291" s="635" t="s">
        <v>30915</v>
      </c>
    </row>
    <row r="4292" spans="1:4" ht="13.5" x14ac:dyDescent="0.25">
      <c r="A4292" s="636">
        <v>93089</v>
      </c>
      <c r="B4292" s="634" t="s">
        <v>44649</v>
      </c>
      <c r="C4292" s="634" t="s">
        <v>5</v>
      </c>
      <c r="D4292" s="635" t="s">
        <v>30796</v>
      </c>
    </row>
    <row r="4293" spans="1:4" ht="13.5" x14ac:dyDescent="0.25">
      <c r="A4293" s="636">
        <v>93090</v>
      </c>
      <c r="B4293" s="634" t="s">
        <v>44650</v>
      </c>
      <c r="C4293" s="634" t="s">
        <v>5</v>
      </c>
      <c r="D4293" s="635" t="s">
        <v>44478</v>
      </c>
    </row>
    <row r="4294" spans="1:4" ht="13.5" x14ac:dyDescent="0.25">
      <c r="A4294" s="636">
        <v>93091</v>
      </c>
      <c r="B4294" s="634" t="s">
        <v>44651</v>
      </c>
      <c r="C4294" s="634" t="s">
        <v>5</v>
      </c>
      <c r="D4294" s="635" t="s">
        <v>30333</v>
      </c>
    </row>
    <row r="4295" spans="1:4" ht="13.5" x14ac:dyDescent="0.25">
      <c r="A4295" s="636">
        <v>93092</v>
      </c>
      <c r="B4295" s="634" t="s">
        <v>44652</v>
      </c>
      <c r="C4295" s="634" t="s">
        <v>5</v>
      </c>
      <c r="D4295" s="635" t="s">
        <v>44653</v>
      </c>
    </row>
    <row r="4296" spans="1:4" ht="13.5" x14ac:dyDescent="0.25">
      <c r="A4296" s="636">
        <v>93093</v>
      </c>
      <c r="B4296" s="634" t="s">
        <v>44654</v>
      </c>
      <c r="C4296" s="634" t="s">
        <v>5</v>
      </c>
      <c r="D4296" s="635" t="s">
        <v>44655</v>
      </c>
    </row>
    <row r="4297" spans="1:4" ht="13.5" x14ac:dyDescent="0.25">
      <c r="A4297" s="636">
        <v>93094</v>
      </c>
      <c r="B4297" s="634" t="s">
        <v>44656</v>
      </c>
      <c r="C4297" s="634" t="s">
        <v>5</v>
      </c>
      <c r="D4297" s="635" t="s">
        <v>44657</v>
      </c>
    </row>
    <row r="4298" spans="1:4" ht="13.5" x14ac:dyDescent="0.25">
      <c r="A4298" s="636">
        <v>93097</v>
      </c>
      <c r="B4298" s="634" t="s">
        <v>44658</v>
      </c>
      <c r="C4298" s="634" t="s">
        <v>5</v>
      </c>
      <c r="D4298" s="635" t="s">
        <v>29951</v>
      </c>
    </row>
    <row r="4299" spans="1:4" ht="13.5" x14ac:dyDescent="0.25">
      <c r="A4299" s="636">
        <v>93098</v>
      </c>
      <c r="B4299" s="634" t="s">
        <v>44659</v>
      </c>
      <c r="C4299" s="634" t="s">
        <v>5</v>
      </c>
      <c r="D4299" s="635" t="s">
        <v>44660</v>
      </c>
    </row>
    <row r="4300" spans="1:4" ht="13.5" x14ac:dyDescent="0.25">
      <c r="A4300" s="636">
        <v>93099</v>
      </c>
      <c r="B4300" s="634" t="s">
        <v>44661</v>
      </c>
      <c r="C4300" s="634" t="s">
        <v>5</v>
      </c>
      <c r="D4300" s="635" t="s">
        <v>44591</v>
      </c>
    </row>
    <row r="4301" spans="1:4" ht="13.5" x14ac:dyDescent="0.25">
      <c r="A4301" s="636">
        <v>93100</v>
      </c>
      <c r="B4301" s="634" t="s">
        <v>44662</v>
      </c>
      <c r="C4301" s="634" t="s">
        <v>5</v>
      </c>
      <c r="D4301" s="635" t="s">
        <v>44663</v>
      </c>
    </row>
    <row r="4302" spans="1:4" ht="13.5" x14ac:dyDescent="0.25">
      <c r="A4302" s="636">
        <v>93101</v>
      </c>
      <c r="B4302" s="634" t="s">
        <v>44664</v>
      </c>
      <c r="C4302" s="634" t="s">
        <v>5</v>
      </c>
      <c r="D4302" s="635" t="s">
        <v>44665</v>
      </c>
    </row>
    <row r="4303" spans="1:4" ht="13.5" x14ac:dyDescent="0.25">
      <c r="A4303" s="636">
        <v>93102</v>
      </c>
      <c r="B4303" s="634" t="s">
        <v>44666</v>
      </c>
      <c r="C4303" s="634" t="s">
        <v>5</v>
      </c>
      <c r="D4303" s="635" t="s">
        <v>44667</v>
      </c>
    </row>
    <row r="4304" spans="1:4" ht="13.5" x14ac:dyDescent="0.25">
      <c r="A4304" s="636">
        <v>93103</v>
      </c>
      <c r="B4304" s="634" t="s">
        <v>44668</v>
      </c>
      <c r="C4304" s="634" t="s">
        <v>5</v>
      </c>
      <c r="D4304" s="635" t="s">
        <v>30426</v>
      </c>
    </row>
    <row r="4305" spans="1:4" ht="13.5" x14ac:dyDescent="0.25">
      <c r="A4305" s="636">
        <v>93104</v>
      </c>
      <c r="B4305" s="634" t="s">
        <v>44669</v>
      </c>
      <c r="C4305" s="634" t="s">
        <v>5</v>
      </c>
      <c r="D4305" s="635" t="s">
        <v>30809</v>
      </c>
    </row>
    <row r="4306" spans="1:4" ht="13.5" x14ac:dyDescent="0.25">
      <c r="A4306" s="636">
        <v>93105</v>
      </c>
      <c r="B4306" s="634" t="s">
        <v>44670</v>
      </c>
      <c r="C4306" s="634" t="s">
        <v>5</v>
      </c>
      <c r="D4306" s="635" t="s">
        <v>44671</v>
      </c>
    </row>
    <row r="4307" spans="1:4" ht="13.5" x14ac:dyDescent="0.25">
      <c r="A4307" s="636">
        <v>93106</v>
      </c>
      <c r="B4307" s="634" t="s">
        <v>44672</v>
      </c>
      <c r="C4307" s="634" t="s">
        <v>5</v>
      </c>
      <c r="D4307" s="635" t="s">
        <v>44673</v>
      </c>
    </row>
    <row r="4308" spans="1:4" ht="13.5" x14ac:dyDescent="0.25">
      <c r="A4308" s="636">
        <v>93107</v>
      </c>
      <c r="B4308" s="634" t="s">
        <v>44674</v>
      </c>
      <c r="C4308" s="634" t="s">
        <v>5</v>
      </c>
      <c r="D4308" s="635" t="s">
        <v>44675</v>
      </c>
    </row>
    <row r="4309" spans="1:4" ht="13.5" x14ac:dyDescent="0.25">
      <c r="A4309" s="636">
        <v>93108</v>
      </c>
      <c r="B4309" s="634" t="s">
        <v>44676</v>
      </c>
      <c r="C4309" s="634" t="s">
        <v>5</v>
      </c>
      <c r="D4309" s="635" t="s">
        <v>26952</v>
      </c>
    </row>
    <row r="4310" spans="1:4" ht="13.5" x14ac:dyDescent="0.25">
      <c r="A4310" s="636">
        <v>93109</v>
      </c>
      <c r="B4310" s="634" t="s">
        <v>44677</v>
      </c>
      <c r="C4310" s="634" t="s">
        <v>5</v>
      </c>
      <c r="D4310" s="635" t="s">
        <v>44678</v>
      </c>
    </row>
    <row r="4311" spans="1:4" ht="13.5" x14ac:dyDescent="0.25">
      <c r="A4311" s="636">
        <v>93110</v>
      </c>
      <c r="B4311" s="634" t="s">
        <v>44679</v>
      </c>
      <c r="C4311" s="634" t="s">
        <v>5</v>
      </c>
      <c r="D4311" s="635" t="s">
        <v>30289</v>
      </c>
    </row>
    <row r="4312" spans="1:4" ht="13.5" x14ac:dyDescent="0.25">
      <c r="A4312" s="636">
        <v>93111</v>
      </c>
      <c r="B4312" s="634" t="s">
        <v>44680</v>
      </c>
      <c r="C4312" s="634" t="s">
        <v>5</v>
      </c>
      <c r="D4312" s="635" t="s">
        <v>29244</v>
      </c>
    </row>
    <row r="4313" spans="1:4" ht="13.5" x14ac:dyDescent="0.25">
      <c r="A4313" s="636">
        <v>93112</v>
      </c>
      <c r="B4313" s="634" t="s">
        <v>44681</v>
      </c>
      <c r="C4313" s="634" t="s">
        <v>5</v>
      </c>
      <c r="D4313" s="635" t="s">
        <v>44682</v>
      </c>
    </row>
    <row r="4314" spans="1:4" ht="13.5" x14ac:dyDescent="0.25">
      <c r="A4314" s="636">
        <v>93113</v>
      </c>
      <c r="B4314" s="634" t="s">
        <v>44683</v>
      </c>
      <c r="C4314" s="634" t="s">
        <v>5</v>
      </c>
      <c r="D4314" s="635" t="s">
        <v>44493</v>
      </c>
    </row>
    <row r="4315" spans="1:4" ht="13.5" x14ac:dyDescent="0.25">
      <c r="A4315" s="636">
        <v>93114</v>
      </c>
      <c r="B4315" s="634" t="s">
        <v>44684</v>
      </c>
      <c r="C4315" s="634" t="s">
        <v>5</v>
      </c>
      <c r="D4315" s="635" t="s">
        <v>44685</v>
      </c>
    </row>
    <row r="4316" spans="1:4" ht="13.5" x14ac:dyDescent="0.25">
      <c r="A4316" s="636">
        <v>93115</v>
      </c>
      <c r="B4316" s="634" t="s">
        <v>44686</v>
      </c>
      <c r="C4316" s="634" t="s">
        <v>5</v>
      </c>
      <c r="D4316" s="635" t="s">
        <v>44687</v>
      </c>
    </row>
    <row r="4317" spans="1:4" ht="13.5" x14ac:dyDescent="0.25">
      <c r="A4317" s="636">
        <v>93116</v>
      </c>
      <c r="B4317" s="634" t="s">
        <v>44688</v>
      </c>
      <c r="C4317" s="634" t="s">
        <v>5</v>
      </c>
      <c r="D4317" s="635" t="s">
        <v>44689</v>
      </c>
    </row>
    <row r="4318" spans="1:4" ht="13.5" x14ac:dyDescent="0.25">
      <c r="A4318" s="636">
        <v>93117</v>
      </c>
      <c r="B4318" s="634" t="s">
        <v>44690</v>
      </c>
      <c r="C4318" s="634" t="s">
        <v>5</v>
      </c>
      <c r="D4318" s="635" t="s">
        <v>43193</v>
      </c>
    </row>
    <row r="4319" spans="1:4" ht="13.5" x14ac:dyDescent="0.25">
      <c r="A4319" s="636">
        <v>93118</v>
      </c>
      <c r="B4319" s="634" t="s">
        <v>44691</v>
      </c>
      <c r="C4319" s="634" t="s">
        <v>5</v>
      </c>
      <c r="D4319" s="635" t="s">
        <v>44692</v>
      </c>
    </row>
    <row r="4320" spans="1:4" ht="13.5" x14ac:dyDescent="0.25">
      <c r="A4320" s="636">
        <v>93119</v>
      </c>
      <c r="B4320" s="634" t="s">
        <v>44693</v>
      </c>
      <c r="C4320" s="634" t="s">
        <v>5</v>
      </c>
      <c r="D4320" s="635" t="s">
        <v>30509</v>
      </c>
    </row>
    <row r="4321" spans="1:4" ht="13.5" x14ac:dyDescent="0.25">
      <c r="A4321" s="636">
        <v>93120</v>
      </c>
      <c r="B4321" s="634" t="s">
        <v>44694</v>
      </c>
      <c r="C4321" s="634" t="s">
        <v>5</v>
      </c>
      <c r="D4321" s="635" t="s">
        <v>29782</v>
      </c>
    </row>
    <row r="4322" spans="1:4" ht="13.5" x14ac:dyDescent="0.25">
      <c r="A4322" s="636">
        <v>93121</v>
      </c>
      <c r="B4322" s="634" t="s">
        <v>44695</v>
      </c>
      <c r="C4322" s="634" t="s">
        <v>5</v>
      </c>
      <c r="D4322" s="635" t="s">
        <v>43488</v>
      </c>
    </row>
    <row r="4323" spans="1:4" ht="13.5" x14ac:dyDescent="0.25">
      <c r="A4323" s="636">
        <v>93122</v>
      </c>
      <c r="B4323" s="634" t="s">
        <v>44696</v>
      </c>
      <c r="C4323" s="634" t="s">
        <v>5</v>
      </c>
      <c r="D4323" s="635" t="s">
        <v>30352</v>
      </c>
    </row>
    <row r="4324" spans="1:4" ht="13.5" x14ac:dyDescent="0.25">
      <c r="A4324" s="636">
        <v>93123</v>
      </c>
      <c r="B4324" s="634" t="s">
        <v>44697</v>
      </c>
      <c r="C4324" s="634" t="s">
        <v>5</v>
      </c>
      <c r="D4324" s="635" t="s">
        <v>44698</v>
      </c>
    </row>
    <row r="4325" spans="1:4" ht="13.5" x14ac:dyDescent="0.25">
      <c r="A4325" s="636">
        <v>93124</v>
      </c>
      <c r="B4325" s="634" t="s">
        <v>44699</v>
      </c>
      <c r="C4325" s="634" t="s">
        <v>5</v>
      </c>
      <c r="D4325" s="635" t="s">
        <v>44700</v>
      </c>
    </row>
    <row r="4326" spans="1:4" ht="13.5" x14ac:dyDescent="0.25">
      <c r="A4326" s="636">
        <v>93125</v>
      </c>
      <c r="B4326" s="634" t="s">
        <v>44701</v>
      </c>
      <c r="C4326" s="634" t="s">
        <v>5</v>
      </c>
      <c r="D4326" s="635" t="s">
        <v>44702</v>
      </c>
    </row>
    <row r="4327" spans="1:4" ht="13.5" x14ac:dyDescent="0.25">
      <c r="A4327" s="636">
        <v>93126</v>
      </c>
      <c r="B4327" s="634" t="s">
        <v>44703</v>
      </c>
      <c r="C4327" s="634" t="s">
        <v>5</v>
      </c>
      <c r="D4327" s="635" t="s">
        <v>44704</v>
      </c>
    </row>
    <row r="4328" spans="1:4" ht="13.5" x14ac:dyDescent="0.25">
      <c r="A4328" s="636">
        <v>93133</v>
      </c>
      <c r="B4328" s="634" t="s">
        <v>44705</v>
      </c>
      <c r="C4328" s="634" t="s">
        <v>5</v>
      </c>
      <c r="D4328" s="635" t="s">
        <v>44706</v>
      </c>
    </row>
    <row r="4329" spans="1:4" ht="13.5" x14ac:dyDescent="0.25">
      <c r="A4329" s="636">
        <v>94465</v>
      </c>
      <c r="B4329" s="634" t="s">
        <v>24761</v>
      </c>
      <c r="C4329" s="634" t="s">
        <v>5</v>
      </c>
      <c r="D4329" s="635" t="s">
        <v>30401</v>
      </c>
    </row>
    <row r="4330" spans="1:4" ht="13.5" x14ac:dyDescent="0.25">
      <c r="A4330" s="636">
        <v>94466</v>
      </c>
      <c r="B4330" s="634" t="s">
        <v>24762</v>
      </c>
      <c r="C4330" s="634" t="s">
        <v>5</v>
      </c>
      <c r="D4330" s="635" t="s">
        <v>44040</v>
      </c>
    </row>
    <row r="4331" spans="1:4" ht="13.5" x14ac:dyDescent="0.25">
      <c r="A4331" s="636">
        <v>94467</v>
      </c>
      <c r="B4331" s="634" t="s">
        <v>24763</v>
      </c>
      <c r="C4331" s="634" t="s">
        <v>5</v>
      </c>
      <c r="D4331" s="635" t="s">
        <v>44707</v>
      </c>
    </row>
    <row r="4332" spans="1:4" ht="13.5" x14ac:dyDescent="0.25">
      <c r="A4332" s="636">
        <v>94468</v>
      </c>
      <c r="B4332" s="634" t="s">
        <v>24764</v>
      </c>
      <c r="C4332" s="634" t="s">
        <v>5</v>
      </c>
      <c r="D4332" s="635" t="s">
        <v>43077</v>
      </c>
    </row>
    <row r="4333" spans="1:4" ht="13.5" x14ac:dyDescent="0.25">
      <c r="A4333" s="636">
        <v>94469</v>
      </c>
      <c r="B4333" s="634" t="s">
        <v>24765</v>
      </c>
      <c r="C4333" s="634" t="s">
        <v>5</v>
      </c>
      <c r="D4333" s="635" t="s">
        <v>29138</v>
      </c>
    </row>
    <row r="4334" spans="1:4" ht="13.5" x14ac:dyDescent="0.25">
      <c r="A4334" s="636">
        <v>94470</v>
      </c>
      <c r="B4334" s="634" t="s">
        <v>24766</v>
      </c>
      <c r="C4334" s="634" t="s">
        <v>5</v>
      </c>
      <c r="D4334" s="635" t="s">
        <v>44708</v>
      </c>
    </row>
    <row r="4335" spans="1:4" ht="13.5" x14ac:dyDescent="0.25">
      <c r="A4335" s="636">
        <v>94471</v>
      </c>
      <c r="B4335" s="634" t="s">
        <v>24767</v>
      </c>
      <c r="C4335" s="634" t="s">
        <v>5</v>
      </c>
      <c r="D4335" s="635" t="s">
        <v>44709</v>
      </c>
    </row>
    <row r="4336" spans="1:4" ht="13.5" x14ac:dyDescent="0.25">
      <c r="A4336" s="636">
        <v>94472</v>
      </c>
      <c r="B4336" s="634" t="s">
        <v>24768</v>
      </c>
      <c r="C4336" s="634" t="s">
        <v>5</v>
      </c>
      <c r="D4336" s="635" t="s">
        <v>44710</v>
      </c>
    </row>
    <row r="4337" spans="1:4" ht="13.5" x14ac:dyDescent="0.25">
      <c r="A4337" s="636">
        <v>94473</v>
      </c>
      <c r="B4337" s="634" t="s">
        <v>24769</v>
      </c>
      <c r="C4337" s="634" t="s">
        <v>5</v>
      </c>
      <c r="D4337" s="635" t="s">
        <v>44711</v>
      </c>
    </row>
    <row r="4338" spans="1:4" ht="13.5" x14ac:dyDescent="0.25">
      <c r="A4338" s="636">
        <v>94474</v>
      </c>
      <c r="B4338" s="634" t="s">
        <v>24770</v>
      </c>
      <c r="C4338" s="634" t="s">
        <v>5</v>
      </c>
      <c r="D4338" s="635" t="s">
        <v>44712</v>
      </c>
    </row>
    <row r="4339" spans="1:4" ht="13.5" x14ac:dyDescent="0.25">
      <c r="A4339" s="636">
        <v>94475</v>
      </c>
      <c r="B4339" s="634" t="s">
        <v>24771</v>
      </c>
      <c r="C4339" s="634" t="s">
        <v>5</v>
      </c>
      <c r="D4339" s="635" t="s">
        <v>44713</v>
      </c>
    </row>
    <row r="4340" spans="1:4" ht="13.5" x14ac:dyDescent="0.25">
      <c r="A4340" s="636">
        <v>94476</v>
      </c>
      <c r="B4340" s="634" t="s">
        <v>24772</v>
      </c>
      <c r="C4340" s="634" t="s">
        <v>5</v>
      </c>
      <c r="D4340" s="635" t="s">
        <v>44714</v>
      </c>
    </row>
    <row r="4341" spans="1:4" ht="13.5" x14ac:dyDescent="0.25">
      <c r="A4341" s="636">
        <v>94477</v>
      </c>
      <c r="B4341" s="634" t="s">
        <v>24773</v>
      </c>
      <c r="C4341" s="634" t="s">
        <v>5</v>
      </c>
      <c r="D4341" s="635" t="s">
        <v>44715</v>
      </c>
    </row>
    <row r="4342" spans="1:4" ht="13.5" x14ac:dyDescent="0.25">
      <c r="A4342" s="636">
        <v>94478</v>
      </c>
      <c r="B4342" s="634" t="s">
        <v>24774</v>
      </c>
      <c r="C4342" s="634" t="s">
        <v>5</v>
      </c>
      <c r="D4342" s="635" t="s">
        <v>44716</v>
      </c>
    </row>
    <row r="4343" spans="1:4" ht="13.5" x14ac:dyDescent="0.25">
      <c r="A4343" s="636">
        <v>94479</v>
      </c>
      <c r="B4343" s="634" t="s">
        <v>24775</v>
      </c>
      <c r="C4343" s="634" t="s">
        <v>5</v>
      </c>
      <c r="D4343" s="635" t="s">
        <v>44717</v>
      </c>
    </row>
    <row r="4344" spans="1:4" ht="13.5" x14ac:dyDescent="0.25">
      <c r="A4344" s="636">
        <v>94606</v>
      </c>
      <c r="B4344" s="634" t="s">
        <v>24776</v>
      </c>
      <c r="C4344" s="634" t="s">
        <v>5</v>
      </c>
      <c r="D4344" s="635" t="s">
        <v>44718</v>
      </c>
    </row>
    <row r="4345" spans="1:4" ht="13.5" x14ac:dyDescent="0.25">
      <c r="A4345" s="636">
        <v>94608</v>
      </c>
      <c r="B4345" s="634" t="s">
        <v>24777</v>
      </c>
      <c r="C4345" s="634" t="s">
        <v>5</v>
      </c>
      <c r="D4345" s="635" t="s">
        <v>44719</v>
      </c>
    </row>
    <row r="4346" spans="1:4" ht="13.5" x14ac:dyDescent="0.25">
      <c r="A4346" s="636">
        <v>94610</v>
      </c>
      <c r="B4346" s="634" t="s">
        <v>24778</v>
      </c>
      <c r="C4346" s="634" t="s">
        <v>5</v>
      </c>
      <c r="D4346" s="635" t="s">
        <v>44720</v>
      </c>
    </row>
    <row r="4347" spans="1:4" ht="13.5" x14ac:dyDescent="0.25">
      <c r="A4347" s="636">
        <v>94612</v>
      </c>
      <c r="B4347" s="634" t="s">
        <v>24779</v>
      </c>
      <c r="C4347" s="634" t="s">
        <v>5</v>
      </c>
      <c r="D4347" s="635" t="s">
        <v>44721</v>
      </c>
    </row>
    <row r="4348" spans="1:4" ht="13.5" x14ac:dyDescent="0.25">
      <c r="A4348" s="636">
        <v>94614</v>
      </c>
      <c r="B4348" s="634" t="s">
        <v>24780</v>
      </c>
      <c r="C4348" s="634" t="s">
        <v>5</v>
      </c>
      <c r="D4348" s="635" t="s">
        <v>44722</v>
      </c>
    </row>
    <row r="4349" spans="1:4" ht="13.5" x14ac:dyDescent="0.25">
      <c r="A4349" s="636">
        <v>94615</v>
      </c>
      <c r="B4349" s="634" t="s">
        <v>24781</v>
      </c>
      <c r="C4349" s="634" t="s">
        <v>5</v>
      </c>
      <c r="D4349" s="635" t="s">
        <v>44723</v>
      </c>
    </row>
    <row r="4350" spans="1:4" ht="13.5" x14ac:dyDescent="0.25">
      <c r="A4350" s="636">
        <v>94616</v>
      </c>
      <c r="B4350" s="634" t="s">
        <v>24782</v>
      </c>
      <c r="C4350" s="634" t="s">
        <v>5</v>
      </c>
      <c r="D4350" s="635" t="s">
        <v>44724</v>
      </c>
    </row>
    <row r="4351" spans="1:4" ht="13.5" x14ac:dyDescent="0.25">
      <c r="A4351" s="636">
        <v>94617</v>
      </c>
      <c r="B4351" s="634" t="s">
        <v>24783</v>
      </c>
      <c r="C4351" s="634" t="s">
        <v>5</v>
      </c>
      <c r="D4351" s="635" t="s">
        <v>44725</v>
      </c>
    </row>
    <row r="4352" spans="1:4" ht="13.5" x14ac:dyDescent="0.25">
      <c r="A4352" s="636">
        <v>94618</v>
      </c>
      <c r="B4352" s="634" t="s">
        <v>24784</v>
      </c>
      <c r="C4352" s="634" t="s">
        <v>5</v>
      </c>
      <c r="D4352" s="635" t="s">
        <v>44726</v>
      </c>
    </row>
    <row r="4353" spans="1:4" ht="13.5" x14ac:dyDescent="0.25">
      <c r="A4353" s="636">
        <v>94620</v>
      </c>
      <c r="B4353" s="634" t="s">
        <v>24785</v>
      </c>
      <c r="C4353" s="634" t="s">
        <v>5</v>
      </c>
      <c r="D4353" s="635" t="s">
        <v>44727</v>
      </c>
    </row>
    <row r="4354" spans="1:4" ht="13.5" x14ac:dyDescent="0.25">
      <c r="A4354" s="636">
        <v>94622</v>
      </c>
      <c r="B4354" s="634" t="s">
        <v>24786</v>
      </c>
      <c r="C4354" s="634" t="s">
        <v>5</v>
      </c>
      <c r="D4354" s="635" t="s">
        <v>30394</v>
      </c>
    </row>
    <row r="4355" spans="1:4" ht="13.5" x14ac:dyDescent="0.25">
      <c r="A4355" s="636">
        <v>94623</v>
      </c>
      <c r="B4355" s="634" t="s">
        <v>24787</v>
      </c>
      <c r="C4355" s="634" t="s">
        <v>5</v>
      </c>
      <c r="D4355" s="635" t="s">
        <v>44728</v>
      </c>
    </row>
    <row r="4356" spans="1:4" ht="13.5" x14ac:dyDescent="0.25">
      <c r="A4356" s="636">
        <v>94624</v>
      </c>
      <c r="B4356" s="634" t="s">
        <v>24788</v>
      </c>
      <c r="C4356" s="634" t="s">
        <v>5</v>
      </c>
      <c r="D4356" s="635" t="s">
        <v>44729</v>
      </c>
    </row>
    <row r="4357" spans="1:4" ht="13.5" x14ac:dyDescent="0.25">
      <c r="A4357" s="636">
        <v>94625</v>
      </c>
      <c r="B4357" s="634" t="s">
        <v>24789</v>
      </c>
      <c r="C4357" s="634" t="s">
        <v>5</v>
      </c>
      <c r="D4357" s="635" t="s">
        <v>44730</v>
      </c>
    </row>
    <row r="4358" spans="1:4" ht="13.5" x14ac:dyDescent="0.25">
      <c r="A4358" s="636">
        <v>94656</v>
      </c>
      <c r="B4358" s="634" t="s">
        <v>24790</v>
      </c>
      <c r="C4358" s="634" t="s">
        <v>5</v>
      </c>
      <c r="D4358" s="635" t="s">
        <v>30902</v>
      </c>
    </row>
    <row r="4359" spans="1:4" ht="13.5" x14ac:dyDescent="0.25">
      <c r="A4359" s="636">
        <v>94657</v>
      </c>
      <c r="B4359" s="634" t="s">
        <v>24791</v>
      </c>
      <c r="C4359" s="634" t="s">
        <v>5</v>
      </c>
      <c r="D4359" s="635" t="s">
        <v>41789</v>
      </c>
    </row>
    <row r="4360" spans="1:4" ht="13.5" x14ac:dyDescent="0.25">
      <c r="A4360" s="636">
        <v>94658</v>
      </c>
      <c r="B4360" s="634" t="s">
        <v>24792</v>
      </c>
      <c r="C4360" s="634" t="s">
        <v>5</v>
      </c>
      <c r="D4360" s="635" t="s">
        <v>28451</v>
      </c>
    </row>
    <row r="4361" spans="1:4" ht="13.5" x14ac:dyDescent="0.25">
      <c r="A4361" s="636">
        <v>94659</v>
      </c>
      <c r="B4361" s="634" t="s">
        <v>24793</v>
      </c>
      <c r="C4361" s="634" t="s">
        <v>5</v>
      </c>
      <c r="D4361" s="635" t="s">
        <v>30484</v>
      </c>
    </row>
    <row r="4362" spans="1:4" ht="13.5" x14ac:dyDescent="0.25">
      <c r="A4362" s="636">
        <v>94660</v>
      </c>
      <c r="B4362" s="634" t="s">
        <v>24794</v>
      </c>
      <c r="C4362" s="634" t="s">
        <v>5</v>
      </c>
      <c r="D4362" s="635" t="s">
        <v>26884</v>
      </c>
    </row>
    <row r="4363" spans="1:4" ht="13.5" x14ac:dyDescent="0.25">
      <c r="A4363" s="636">
        <v>94661</v>
      </c>
      <c r="B4363" s="634" t="s">
        <v>24795</v>
      </c>
      <c r="C4363" s="634" t="s">
        <v>5</v>
      </c>
      <c r="D4363" s="635" t="s">
        <v>27347</v>
      </c>
    </row>
    <row r="4364" spans="1:4" ht="13.5" x14ac:dyDescent="0.25">
      <c r="A4364" s="636">
        <v>94662</v>
      </c>
      <c r="B4364" s="634" t="s">
        <v>24796</v>
      </c>
      <c r="C4364" s="634" t="s">
        <v>5</v>
      </c>
      <c r="D4364" s="635" t="s">
        <v>44731</v>
      </c>
    </row>
    <row r="4365" spans="1:4" ht="13.5" x14ac:dyDescent="0.25">
      <c r="A4365" s="636">
        <v>94663</v>
      </c>
      <c r="B4365" s="634" t="s">
        <v>24797</v>
      </c>
      <c r="C4365" s="634" t="s">
        <v>5</v>
      </c>
      <c r="D4365" s="635" t="s">
        <v>43207</v>
      </c>
    </row>
    <row r="4366" spans="1:4" ht="13.5" x14ac:dyDescent="0.25">
      <c r="A4366" s="636">
        <v>94664</v>
      </c>
      <c r="B4366" s="634" t="s">
        <v>24798</v>
      </c>
      <c r="C4366" s="634" t="s">
        <v>5</v>
      </c>
      <c r="D4366" s="635" t="s">
        <v>30964</v>
      </c>
    </row>
    <row r="4367" spans="1:4" ht="13.5" x14ac:dyDescent="0.25">
      <c r="A4367" s="636">
        <v>94665</v>
      </c>
      <c r="B4367" s="634" t="s">
        <v>24799</v>
      </c>
      <c r="C4367" s="634" t="s">
        <v>5</v>
      </c>
      <c r="D4367" s="635" t="s">
        <v>44732</v>
      </c>
    </row>
    <row r="4368" spans="1:4" ht="13.5" x14ac:dyDescent="0.25">
      <c r="A4368" s="636">
        <v>94666</v>
      </c>
      <c r="B4368" s="634" t="s">
        <v>24800</v>
      </c>
      <c r="C4368" s="634" t="s">
        <v>5</v>
      </c>
      <c r="D4368" s="635" t="s">
        <v>44733</v>
      </c>
    </row>
    <row r="4369" spans="1:4" ht="13.5" x14ac:dyDescent="0.25">
      <c r="A4369" s="636">
        <v>94667</v>
      </c>
      <c r="B4369" s="634" t="s">
        <v>24801</v>
      </c>
      <c r="C4369" s="634" t="s">
        <v>5</v>
      </c>
      <c r="D4369" s="635" t="s">
        <v>30405</v>
      </c>
    </row>
    <row r="4370" spans="1:4" ht="13.5" x14ac:dyDescent="0.25">
      <c r="A4370" s="636">
        <v>94668</v>
      </c>
      <c r="B4370" s="634" t="s">
        <v>24802</v>
      </c>
      <c r="C4370" s="634" t="s">
        <v>5</v>
      </c>
      <c r="D4370" s="635" t="s">
        <v>44734</v>
      </c>
    </row>
    <row r="4371" spans="1:4" ht="13.5" x14ac:dyDescent="0.25">
      <c r="A4371" s="636">
        <v>94669</v>
      </c>
      <c r="B4371" s="634" t="s">
        <v>24803</v>
      </c>
      <c r="C4371" s="634" t="s">
        <v>5</v>
      </c>
      <c r="D4371" s="635" t="s">
        <v>44735</v>
      </c>
    </row>
    <row r="4372" spans="1:4" ht="13.5" x14ac:dyDescent="0.25">
      <c r="A4372" s="636">
        <v>94670</v>
      </c>
      <c r="B4372" s="634" t="s">
        <v>24804</v>
      </c>
      <c r="C4372" s="634" t="s">
        <v>5</v>
      </c>
      <c r="D4372" s="635" t="s">
        <v>44736</v>
      </c>
    </row>
    <row r="4373" spans="1:4" ht="13.5" x14ac:dyDescent="0.25">
      <c r="A4373" s="636">
        <v>94671</v>
      </c>
      <c r="B4373" s="634" t="s">
        <v>24805</v>
      </c>
      <c r="C4373" s="634" t="s">
        <v>5</v>
      </c>
      <c r="D4373" s="635" t="s">
        <v>44737</v>
      </c>
    </row>
    <row r="4374" spans="1:4" ht="13.5" x14ac:dyDescent="0.25">
      <c r="A4374" s="636">
        <v>94672</v>
      </c>
      <c r="B4374" s="634" t="s">
        <v>24806</v>
      </c>
      <c r="C4374" s="634" t="s">
        <v>5</v>
      </c>
      <c r="D4374" s="635" t="s">
        <v>43439</v>
      </c>
    </row>
    <row r="4375" spans="1:4" ht="13.5" x14ac:dyDescent="0.25">
      <c r="A4375" s="636">
        <v>94673</v>
      </c>
      <c r="B4375" s="634" t="s">
        <v>24807</v>
      </c>
      <c r="C4375" s="634" t="s">
        <v>5</v>
      </c>
      <c r="D4375" s="635" t="s">
        <v>29216</v>
      </c>
    </row>
    <row r="4376" spans="1:4" ht="13.5" x14ac:dyDescent="0.25">
      <c r="A4376" s="636">
        <v>94674</v>
      </c>
      <c r="B4376" s="634" t="s">
        <v>24808</v>
      </c>
      <c r="C4376" s="634" t="s">
        <v>5</v>
      </c>
      <c r="D4376" s="635" t="s">
        <v>42279</v>
      </c>
    </row>
    <row r="4377" spans="1:4" ht="13.5" x14ac:dyDescent="0.25">
      <c r="A4377" s="636">
        <v>94675</v>
      </c>
      <c r="B4377" s="634" t="s">
        <v>24809</v>
      </c>
      <c r="C4377" s="634" t="s">
        <v>5</v>
      </c>
      <c r="D4377" s="635" t="s">
        <v>30938</v>
      </c>
    </row>
    <row r="4378" spans="1:4" ht="13.5" x14ac:dyDescent="0.25">
      <c r="A4378" s="636">
        <v>94676</v>
      </c>
      <c r="B4378" s="634" t="s">
        <v>24810</v>
      </c>
      <c r="C4378" s="634" t="s">
        <v>5</v>
      </c>
      <c r="D4378" s="635" t="s">
        <v>29747</v>
      </c>
    </row>
    <row r="4379" spans="1:4" ht="13.5" x14ac:dyDescent="0.25">
      <c r="A4379" s="636">
        <v>94677</v>
      </c>
      <c r="B4379" s="634" t="s">
        <v>24811</v>
      </c>
      <c r="C4379" s="634" t="s">
        <v>5</v>
      </c>
      <c r="D4379" s="635" t="s">
        <v>44738</v>
      </c>
    </row>
    <row r="4380" spans="1:4" ht="13.5" x14ac:dyDescent="0.25">
      <c r="A4380" s="636">
        <v>94678</v>
      </c>
      <c r="B4380" s="634" t="s">
        <v>24812</v>
      </c>
      <c r="C4380" s="634" t="s">
        <v>5</v>
      </c>
      <c r="D4380" s="635" t="s">
        <v>25738</v>
      </c>
    </row>
    <row r="4381" spans="1:4" ht="13.5" x14ac:dyDescent="0.25">
      <c r="A4381" s="636">
        <v>94679</v>
      </c>
      <c r="B4381" s="634" t="s">
        <v>24813</v>
      </c>
      <c r="C4381" s="634" t="s">
        <v>5</v>
      </c>
      <c r="D4381" s="635" t="s">
        <v>44739</v>
      </c>
    </row>
    <row r="4382" spans="1:4" ht="13.5" x14ac:dyDescent="0.25">
      <c r="A4382" s="636">
        <v>94680</v>
      </c>
      <c r="B4382" s="634" t="s">
        <v>24814</v>
      </c>
      <c r="C4382" s="634" t="s">
        <v>5</v>
      </c>
      <c r="D4382" s="635" t="s">
        <v>44740</v>
      </c>
    </row>
    <row r="4383" spans="1:4" ht="13.5" x14ac:dyDescent="0.25">
      <c r="A4383" s="636">
        <v>94681</v>
      </c>
      <c r="B4383" s="634" t="s">
        <v>24815</v>
      </c>
      <c r="C4383" s="634" t="s">
        <v>5</v>
      </c>
      <c r="D4383" s="635" t="s">
        <v>44741</v>
      </c>
    </row>
    <row r="4384" spans="1:4" ht="13.5" x14ac:dyDescent="0.25">
      <c r="A4384" s="636">
        <v>94682</v>
      </c>
      <c r="B4384" s="634" t="s">
        <v>24816</v>
      </c>
      <c r="C4384" s="634" t="s">
        <v>5</v>
      </c>
      <c r="D4384" s="635" t="s">
        <v>44742</v>
      </c>
    </row>
    <row r="4385" spans="1:4" ht="13.5" x14ac:dyDescent="0.25">
      <c r="A4385" s="636">
        <v>94683</v>
      </c>
      <c r="B4385" s="634" t="s">
        <v>24817</v>
      </c>
      <c r="C4385" s="634" t="s">
        <v>5</v>
      </c>
      <c r="D4385" s="635" t="s">
        <v>44743</v>
      </c>
    </row>
    <row r="4386" spans="1:4" ht="13.5" x14ac:dyDescent="0.25">
      <c r="A4386" s="636">
        <v>94684</v>
      </c>
      <c r="B4386" s="634" t="s">
        <v>24818</v>
      </c>
      <c r="C4386" s="634" t="s">
        <v>5</v>
      </c>
      <c r="D4386" s="635" t="s">
        <v>29967</v>
      </c>
    </row>
    <row r="4387" spans="1:4" ht="13.5" x14ac:dyDescent="0.25">
      <c r="A4387" s="636">
        <v>94685</v>
      </c>
      <c r="B4387" s="634" t="s">
        <v>24819</v>
      </c>
      <c r="C4387" s="634" t="s">
        <v>5</v>
      </c>
      <c r="D4387" s="635" t="s">
        <v>44744</v>
      </c>
    </row>
    <row r="4388" spans="1:4" ht="13.5" x14ac:dyDescent="0.25">
      <c r="A4388" s="636">
        <v>94686</v>
      </c>
      <c r="B4388" s="634" t="s">
        <v>24820</v>
      </c>
      <c r="C4388" s="634" t="s">
        <v>5</v>
      </c>
      <c r="D4388" s="635" t="s">
        <v>44745</v>
      </c>
    </row>
    <row r="4389" spans="1:4" ht="13.5" x14ac:dyDescent="0.25">
      <c r="A4389" s="636">
        <v>94687</v>
      </c>
      <c r="B4389" s="634" t="s">
        <v>24821</v>
      </c>
      <c r="C4389" s="634" t="s">
        <v>5</v>
      </c>
      <c r="D4389" s="635" t="s">
        <v>44746</v>
      </c>
    </row>
    <row r="4390" spans="1:4" ht="13.5" x14ac:dyDescent="0.25">
      <c r="A4390" s="636">
        <v>94688</v>
      </c>
      <c r="B4390" s="634" t="s">
        <v>24822</v>
      </c>
      <c r="C4390" s="634" t="s">
        <v>5</v>
      </c>
      <c r="D4390" s="635" t="s">
        <v>27458</v>
      </c>
    </row>
    <row r="4391" spans="1:4" ht="13.5" x14ac:dyDescent="0.25">
      <c r="A4391" s="636">
        <v>94689</v>
      </c>
      <c r="B4391" s="634" t="s">
        <v>24823</v>
      </c>
      <c r="C4391" s="634" t="s">
        <v>5</v>
      </c>
      <c r="D4391" s="635" t="s">
        <v>30938</v>
      </c>
    </row>
    <row r="4392" spans="1:4" ht="13.5" x14ac:dyDescent="0.25">
      <c r="A4392" s="636">
        <v>94690</v>
      </c>
      <c r="B4392" s="634" t="s">
        <v>24824</v>
      </c>
      <c r="C4392" s="634" t="s">
        <v>5</v>
      </c>
      <c r="D4392" s="635" t="s">
        <v>30935</v>
      </c>
    </row>
    <row r="4393" spans="1:4" ht="13.5" x14ac:dyDescent="0.25">
      <c r="A4393" s="636">
        <v>94691</v>
      </c>
      <c r="B4393" s="634" t="s">
        <v>24825</v>
      </c>
      <c r="C4393" s="634" t="s">
        <v>5</v>
      </c>
      <c r="D4393" s="635" t="s">
        <v>44747</v>
      </c>
    </row>
    <row r="4394" spans="1:4" ht="13.5" x14ac:dyDescent="0.25">
      <c r="A4394" s="636">
        <v>94692</v>
      </c>
      <c r="B4394" s="634" t="s">
        <v>24826</v>
      </c>
      <c r="C4394" s="634" t="s">
        <v>5</v>
      </c>
      <c r="D4394" s="635" t="s">
        <v>27343</v>
      </c>
    </row>
    <row r="4395" spans="1:4" ht="13.5" x14ac:dyDescent="0.25">
      <c r="A4395" s="636">
        <v>94693</v>
      </c>
      <c r="B4395" s="634" t="s">
        <v>24827</v>
      </c>
      <c r="C4395" s="634" t="s">
        <v>5</v>
      </c>
      <c r="D4395" s="635" t="s">
        <v>41251</v>
      </c>
    </row>
    <row r="4396" spans="1:4" ht="13.5" x14ac:dyDescent="0.25">
      <c r="A4396" s="636">
        <v>94694</v>
      </c>
      <c r="B4396" s="634" t="s">
        <v>24828</v>
      </c>
      <c r="C4396" s="634" t="s">
        <v>5</v>
      </c>
      <c r="D4396" s="635" t="s">
        <v>44748</v>
      </c>
    </row>
    <row r="4397" spans="1:4" ht="13.5" x14ac:dyDescent="0.25">
      <c r="A4397" s="636">
        <v>94695</v>
      </c>
      <c r="B4397" s="634" t="s">
        <v>24829</v>
      </c>
      <c r="C4397" s="634" t="s">
        <v>5</v>
      </c>
      <c r="D4397" s="635" t="s">
        <v>44749</v>
      </c>
    </row>
    <row r="4398" spans="1:4" ht="13.5" x14ac:dyDescent="0.25">
      <c r="A4398" s="636">
        <v>94696</v>
      </c>
      <c r="B4398" s="634" t="s">
        <v>24830</v>
      </c>
      <c r="C4398" s="634" t="s">
        <v>5</v>
      </c>
      <c r="D4398" s="635" t="s">
        <v>44031</v>
      </c>
    </row>
    <row r="4399" spans="1:4" ht="13.5" x14ac:dyDescent="0.25">
      <c r="A4399" s="636">
        <v>94697</v>
      </c>
      <c r="B4399" s="634" t="s">
        <v>24831</v>
      </c>
      <c r="C4399" s="634" t="s">
        <v>5</v>
      </c>
      <c r="D4399" s="635" t="s">
        <v>44750</v>
      </c>
    </row>
    <row r="4400" spans="1:4" ht="13.5" x14ac:dyDescent="0.25">
      <c r="A4400" s="636">
        <v>94698</v>
      </c>
      <c r="B4400" s="634" t="s">
        <v>24832</v>
      </c>
      <c r="C4400" s="634" t="s">
        <v>5</v>
      </c>
      <c r="D4400" s="635" t="s">
        <v>44751</v>
      </c>
    </row>
    <row r="4401" spans="1:4" ht="13.5" x14ac:dyDescent="0.25">
      <c r="A4401" s="636">
        <v>94699</v>
      </c>
      <c r="B4401" s="634" t="s">
        <v>24833</v>
      </c>
      <c r="C4401" s="634" t="s">
        <v>5</v>
      </c>
      <c r="D4401" s="635" t="s">
        <v>44752</v>
      </c>
    </row>
    <row r="4402" spans="1:4" ht="13.5" x14ac:dyDescent="0.25">
      <c r="A4402" s="636">
        <v>94700</v>
      </c>
      <c r="B4402" s="634" t="s">
        <v>24834</v>
      </c>
      <c r="C4402" s="634" t="s">
        <v>5</v>
      </c>
      <c r="D4402" s="635" t="s">
        <v>44753</v>
      </c>
    </row>
    <row r="4403" spans="1:4" ht="13.5" x14ac:dyDescent="0.25">
      <c r="A4403" s="636">
        <v>94701</v>
      </c>
      <c r="B4403" s="634" t="s">
        <v>24835</v>
      </c>
      <c r="C4403" s="634" t="s">
        <v>5</v>
      </c>
      <c r="D4403" s="635" t="s">
        <v>44754</v>
      </c>
    </row>
    <row r="4404" spans="1:4" ht="13.5" x14ac:dyDescent="0.25">
      <c r="A4404" s="636">
        <v>94702</v>
      </c>
      <c r="B4404" s="634" t="s">
        <v>24836</v>
      </c>
      <c r="C4404" s="634" t="s">
        <v>5</v>
      </c>
      <c r="D4404" s="635" t="s">
        <v>44755</v>
      </c>
    </row>
    <row r="4405" spans="1:4" ht="13.5" x14ac:dyDescent="0.25">
      <c r="A4405" s="636">
        <v>94703</v>
      </c>
      <c r="B4405" s="634" t="s">
        <v>24837</v>
      </c>
      <c r="C4405" s="634" t="s">
        <v>5</v>
      </c>
      <c r="D4405" s="635" t="s">
        <v>27915</v>
      </c>
    </row>
    <row r="4406" spans="1:4" ht="13.5" x14ac:dyDescent="0.25">
      <c r="A4406" s="636">
        <v>94704</v>
      </c>
      <c r="B4406" s="634" t="s">
        <v>24838</v>
      </c>
      <c r="C4406" s="634" t="s">
        <v>5</v>
      </c>
      <c r="D4406" s="635" t="s">
        <v>44756</v>
      </c>
    </row>
    <row r="4407" spans="1:4" ht="13.5" x14ac:dyDescent="0.25">
      <c r="A4407" s="636">
        <v>94705</v>
      </c>
      <c r="B4407" s="634" t="s">
        <v>24839</v>
      </c>
      <c r="C4407" s="634" t="s">
        <v>5</v>
      </c>
      <c r="D4407" s="635" t="s">
        <v>44757</v>
      </c>
    </row>
    <row r="4408" spans="1:4" ht="13.5" x14ac:dyDescent="0.25">
      <c r="A4408" s="636">
        <v>94706</v>
      </c>
      <c r="B4408" s="634" t="s">
        <v>24840</v>
      </c>
      <c r="C4408" s="634" t="s">
        <v>5</v>
      </c>
      <c r="D4408" s="635" t="s">
        <v>44758</v>
      </c>
    </row>
    <row r="4409" spans="1:4" ht="13.5" x14ac:dyDescent="0.25">
      <c r="A4409" s="636">
        <v>94707</v>
      </c>
      <c r="B4409" s="634" t="s">
        <v>24841</v>
      </c>
      <c r="C4409" s="634" t="s">
        <v>5</v>
      </c>
      <c r="D4409" s="635" t="s">
        <v>44759</v>
      </c>
    </row>
    <row r="4410" spans="1:4" ht="13.5" x14ac:dyDescent="0.25">
      <c r="A4410" s="636">
        <v>94708</v>
      </c>
      <c r="B4410" s="634" t="s">
        <v>24842</v>
      </c>
      <c r="C4410" s="634" t="s">
        <v>5</v>
      </c>
      <c r="D4410" s="635" t="s">
        <v>44760</v>
      </c>
    </row>
    <row r="4411" spans="1:4" ht="13.5" x14ac:dyDescent="0.25">
      <c r="A4411" s="636">
        <v>94709</v>
      </c>
      <c r="B4411" s="634" t="s">
        <v>24843</v>
      </c>
      <c r="C4411" s="634" t="s">
        <v>5</v>
      </c>
      <c r="D4411" s="635" t="s">
        <v>44761</v>
      </c>
    </row>
    <row r="4412" spans="1:4" ht="13.5" x14ac:dyDescent="0.25">
      <c r="A4412" s="636">
        <v>94710</v>
      </c>
      <c r="B4412" s="634" t="s">
        <v>24844</v>
      </c>
      <c r="C4412" s="634" t="s">
        <v>5</v>
      </c>
      <c r="D4412" s="635" t="s">
        <v>44762</v>
      </c>
    </row>
    <row r="4413" spans="1:4" ht="13.5" x14ac:dyDescent="0.25">
      <c r="A4413" s="636">
        <v>94711</v>
      </c>
      <c r="B4413" s="634" t="s">
        <v>24845</v>
      </c>
      <c r="C4413" s="634" t="s">
        <v>5</v>
      </c>
      <c r="D4413" s="635" t="s">
        <v>44763</v>
      </c>
    </row>
    <row r="4414" spans="1:4" ht="13.5" x14ac:dyDescent="0.25">
      <c r="A4414" s="636">
        <v>94712</v>
      </c>
      <c r="B4414" s="634" t="s">
        <v>24846</v>
      </c>
      <c r="C4414" s="634" t="s">
        <v>5</v>
      </c>
      <c r="D4414" s="635" t="s">
        <v>44764</v>
      </c>
    </row>
    <row r="4415" spans="1:4" ht="13.5" x14ac:dyDescent="0.25">
      <c r="A4415" s="636">
        <v>94713</v>
      </c>
      <c r="B4415" s="634" t="s">
        <v>24847</v>
      </c>
      <c r="C4415" s="634" t="s">
        <v>5</v>
      </c>
      <c r="D4415" s="635" t="s">
        <v>44765</v>
      </c>
    </row>
    <row r="4416" spans="1:4" ht="13.5" x14ac:dyDescent="0.25">
      <c r="A4416" s="636">
        <v>94714</v>
      </c>
      <c r="B4416" s="634" t="s">
        <v>24848</v>
      </c>
      <c r="C4416" s="634" t="s">
        <v>5</v>
      </c>
      <c r="D4416" s="635" t="s">
        <v>44766</v>
      </c>
    </row>
    <row r="4417" spans="1:4" ht="13.5" x14ac:dyDescent="0.25">
      <c r="A4417" s="636">
        <v>94715</v>
      </c>
      <c r="B4417" s="634" t="s">
        <v>24849</v>
      </c>
      <c r="C4417" s="634" t="s">
        <v>5</v>
      </c>
      <c r="D4417" s="635" t="s">
        <v>44767</v>
      </c>
    </row>
    <row r="4418" spans="1:4" ht="13.5" x14ac:dyDescent="0.25">
      <c r="A4418" s="636">
        <v>94724</v>
      </c>
      <c r="B4418" s="634" t="s">
        <v>24850</v>
      </c>
      <c r="C4418" s="634" t="s">
        <v>5</v>
      </c>
      <c r="D4418" s="635" t="s">
        <v>30637</v>
      </c>
    </row>
    <row r="4419" spans="1:4" ht="13.5" x14ac:dyDescent="0.25">
      <c r="A4419" s="636">
        <v>94725</v>
      </c>
      <c r="B4419" s="634" t="s">
        <v>24851</v>
      </c>
      <c r="C4419" s="634" t="s">
        <v>5</v>
      </c>
      <c r="D4419" s="635" t="s">
        <v>30347</v>
      </c>
    </row>
    <row r="4420" spans="1:4" ht="13.5" x14ac:dyDescent="0.25">
      <c r="A4420" s="636">
        <v>94726</v>
      </c>
      <c r="B4420" s="634" t="s">
        <v>24852</v>
      </c>
      <c r="C4420" s="634" t="s">
        <v>5</v>
      </c>
      <c r="D4420" s="635" t="s">
        <v>30377</v>
      </c>
    </row>
    <row r="4421" spans="1:4" ht="13.5" x14ac:dyDescent="0.25">
      <c r="A4421" s="636">
        <v>94727</v>
      </c>
      <c r="B4421" s="634" t="s">
        <v>24853</v>
      </c>
      <c r="C4421" s="634" t="s">
        <v>5</v>
      </c>
      <c r="D4421" s="635" t="s">
        <v>44768</v>
      </c>
    </row>
    <row r="4422" spans="1:4" ht="13.5" x14ac:dyDescent="0.25">
      <c r="A4422" s="636">
        <v>94728</v>
      </c>
      <c r="B4422" s="634" t="s">
        <v>24854</v>
      </c>
      <c r="C4422" s="634" t="s">
        <v>5</v>
      </c>
      <c r="D4422" s="635" t="s">
        <v>44769</v>
      </c>
    </row>
    <row r="4423" spans="1:4" ht="13.5" x14ac:dyDescent="0.25">
      <c r="A4423" s="636">
        <v>94729</v>
      </c>
      <c r="B4423" s="634" t="s">
        <v>24855</v>
      </c>
      <c r="C4423" s="634" t="s">
        <v>5</v>
      </c>
      <c r="D4423" s="635" t="s">
        <v>26754</v>
      </c>
    </row>
    <row r="4424" spans="1:4" ht="13.5" x14ac:dyDescent="0.25">
      <c r="A4424" s="636">
        <v>94730</v>
      </c>
      <c r="B4424" s="634" t="s">
        <v>24856</v>
      </c>
      <c r="C4424" s="634" t="s">
        <v>5</v>
      </c>
      <c r="D4424" s="635" t="s">
        <v>44770</v>
      </c>
    </row>
    <row r="4425" spans="1:4" ht="13.5" x14ac:dyDescent="0.25">
      <c r="A4425" s="636">
        <v>94731</v>
      </c>
      <c r="B4425" s="634" t="s">
        <v>24857</v>
      </c>
      <c r="C4425" s="634" t="s">
        <v>5</v>
      </c>
      <c r="D4425" s="635" t="s">
        <v>30419</v>
      </c>
    </row>
    <row r="4426" spans="1:4" ht="13.5" x14ac:dyDescent="0.25">
      <c r="A4426" s="636">
        <v>94733</v>
      </c>
      <c r="B4426" s="634" t="s">
        <v>24858</v>
      </c>
      <c r="C4426" s="634" t="s">
        <v>5</v>
      </c>
      <c r="D4426" s="635" t="s">
        <v>44771</v>
      </c>
    </row>
    <row r="4427" spans="1:4" ht="13.5" x14ac:dyDescent="0.25">
      <c r="A4427" s="636">
        <v>94737</v>
      </c>
      <c r="B4427" s="634" t="s">
        <v>24859</v>
      </c>
      <c r="C4427" s="634" t="s">
        <v>5</v>
      </c>
      <c r="D4427" s="635" t="s">
        <v>44772</v>
      </c>
    </row>
    <row r="4428" spans="1:4" ht="13.5" x14ac:dyDescent="0.25">
      <c r="A4428" s="636">
        <v>94740</v>
      </c>
      <c r="B4428" s="634" t="s">
        <v>24860</v>
      </c>
      <c r="C4428" s="634" t="s">
        <v>5</v>
      </c>
      <c r="D4428" s="635" t="s">
        <v>29322</v>
      </c>
    </row>
    <row r="4429" spans="1:4" ht="13.5" x14ac:dyDescent="0.25">
      <c r="A4429" s="636">
        <v>94741</v>
      </c>
      <c r="B4429" s="634" t="s">
        <v>24861</v>
      </c>
      <c r="C4429" s="634" t="s">
        <v>5</v>
      </c>
      <c r="D4429" s="635" t="s">
        <v>44773</v>
      </c>
    </row>
    <row r="4430" spans="1:4" ht="13.5" x14ac:dyDescent="0.25">
      <c r="A4430" s="636">
        <v>94742</v>
      </c>
      <c r="B4430" s="634" t="s">
        <v>24862</v>
      </c>
      <c r="C4430" s="634" t="s">
        <v>5</v>
      </c>
      <c r="D4430" s="635" t="s">
        <v>44774</v>
      </c>
    </row>
    <row r="4431" spans="1:4" ht="13.5" x14ac:dyDescent="0.25">
      <c r="A4431" s="636">
        <v>94743</v>
      </c>
      <c r="B4431" s="634" t="s">
        <v>24863</v>
      </c>
      <c r="C4431" s="634" t="s">
        <v>5</v>
      </c>
      <c r="D4431" s="635" t="s">
        <v>30458</v>
      </c>
    </row>
    <row r="4432" spans="1:4" ht="13.5" x14ac:dyDescent="0.25">
      <c r="A4432" s="636">
        <v>94744</v>
      </c>
      <c r="B4432" s="634" t="s">
        <v>24864</v>
      </c>
      <c r="C4432" s="634" t="s">
        <v>5</v>
      </c>
      <c r="D4432" s="635" t="s">
        <v>27452</v>
      </c>
    </row>
    <row r="4433" spans="1:4" ht="13.5" x14ac:dyDescent="0.25">
      <c r="A4433" s="636">
        <v>94746</v>
      </c>
      <c r="B4433" s="634" t="s">
        <v>24865</v>
      </c>
      <c r="C4433" s="634" t="s">
        <v>5</v>
      </c>
      <c r="D4433" s="635" t="s">
        <v>44512</v>
      </c>
    </row>
    <row r="4434" spans="1:4" ht="13.5" x14ac:dyDescent="0.25">
      <c r="A4434" s="636">
        <v>94748</v>
      </c>
      <c r="B4434" s="634" t="s">
        <v>24866</v>
      </c>
      <c r="C4434" s="634" t="s">
        <v>5</v>
      </c>
      <c r="D4434" s="635" t="s">
        <v>43046</v>
      </c>
    </row>
    <row r="4435" spans="1:4" ht="13.5" x14ac:dyDescent="0.25">
      <c r="A4435" s="636">
        <v>94750</v>
      </c>
      <c r="B4435" s="634" t="s">
        <v>24867</v>
      </c>
      <c r="C4435" s="634" t="s">
        <v>5</v>
      </c>
      <c r="D4435" s="635" t="s">
        <v>30271</v>
      </c>
    </row>
    <row r="4436" spans="1:4" ht="13.5" x14ac:dyDescent="0.25">
      <c r="A4436" s="636">
        <v>94752</v>
      </c>
      <c r="B4436" s="634" t="s">
        <v>24868</v>
      </c>
      <c r="C4436" s="634" t="s">
        <v>5</v>
      </c>
      <c r="D4436" s="635" t="s">
        <v>44775</v>
      </c>
    </row>
    <row r="4437" spans="1:4" ht="13.5" x14ac:dyDescent="0.25">
      <c r="A4437" s="636">
        <v>94756</v>
      </c>
      <c r="B4437" s="634" t="s">
        <v>24869</v>
      </c>
      <c r="C4437" s="634" t="s">
        <v>5</v>
      </c>
      <c r="D4437" s="635" t="s">
        <v>30313</v>
      </c>
    </row>
    <row r="4438" spans="1:4" ht="13.5" x14ac:dyDescent="0.25">
      <c r="A4438" s="636">
        <v>94757</v>
      </c>
      <c r="B4438" s="634" t="s">
        <v>24870</v>
      </c>
      <c r="C4438" s="634" t="s">
        <v>5</v>
      </c>
      <c r="D4438" s="635" t="s">
        <v>30829</v>
      </c>
    </row>
    <row r="4439" spans="1:4" ht="13.5" x14ac:dyDescent="0.25">
      <c r="A4439" s="636">
        <v>94758</v>
      </c>
      <c r="B4439" s="634" t="s">
        <v>24871</v>
      </c>
      <c r="C4439" s="634" t="s">
        <v>5</v>
      </c>
      <c r="D4439" s="635" t="s">
        <v>44776</v>
      </c>
    </row>
    <row r="4440" spans="1:4" ht="13.5" x14ac:dyDescent="0.25">
      <c r="A4440" s="636">
        <v>94759</v>
      </c>
      <c r="B4440" s="634" t="s">
        <v>24872</v>
      </c>
      <c r="C4440" s="634" t="s">
        <v>5</v>
      </c>
      <c r="D4440" s="635" t="s">
        <v>42710</v>
      </c>
    </row>
    <row r="4441" spans="1:4" ht="13.5" x14ac:dyDescent="0.25">
      <c r="A4441" s="636">
        <v>94760</v>
      </c>
      <c r="B4441" s="634" t="s">
        <v>24873</v>
      </c>
      <c r="C4441" s="634" t="s">
        <v>5</v>
      </c>
      <c r="D4441" s="635" t="s">
        <v>44777</v>
      </c>
    </row>
    <row r="4442" spans="1:4" ht="13.5" x14ac:dyDescent="0.25">
      <c r="A4442" s="636">
        <v>94761</v>
      </c>
      <c r="B4442" s="634" t="s">
        <v>24874</v>
      </c>
      <c r="C4442" s="634" t="s">
        <v>5</v>
      </c>
      <c r="D4442" s="635" t="s">
        <v>44778</v>
      </c>
    </row>
    <row r="4443" spans="1:4" ht="13.5" x14ac:dyDescent="0.25">
      <c r="A4443" s="636">
        <v>94762</v>
      </c>
      <c r="B4443" s="634" t="s">
        <v>24875</v>
      </c>
      <c r="C4443" s="634" t="s">
        <v>5</v>
      </c>
      <c r="D4443" s="635" t="s">
        <v>44779</v>
      </c>
    </row>
    <row r="4444" spans="1:4" ht="13.5" x14ac:dyDescent="0.25">
      <c r="A4444" s="636">
        <v>94783</v>
      </c>
      <c r="B4444" s="634" t="s">
        <v>24876</v>
      </c>
      <c r="C4444" s="634" t="s">
        <v>5</v>
      </c>
      <c r="D4444" s="635" t="s">
        <v>30760</v>
      </c>
    </row>
    <row r="4445" spans="1:4" ht="13.5" x14ac:dyDescent="0.25">
      <c r="A4445" s="636">
        <v>94785</v>
      </c>
      <c r="B4445" s="634" t="s">
        <v>24877</v>
      </c>
      <c r="C4445" s="634" t="s">
        <v>5</v>
      </c>
      <c r="D4445" s="635" t="s">
        <v>26580</v>
      </c>
    </row>
    <row r="4446" spans="1:4" ht="13.5" x14ac:dyDescent="0.25">
      <c r="A4446" s="636">
        <v>94786</v>
      </c>
      <c r="B4446" s="634" t="s">
        <v>24878</v>
      </c>
      <c r="C4446" s="634" t="s">
        <v>5</v>
      </c>
      <c r="D4446" s="635" t="s">
        <v>44780</v>
      </c>
    </row>
    <row r="4447" spans="1:4" ht="13.5" x14ac:dyDescent="0.25">
      <c r="A4447" s="636">
        <v>94787</v>
      </c>
      <c r="B4447" s="634" t="s">
        <v>24879</v>
      </c>
      <c r="C4447" s="634" t="s">
        <v>5</v>
      </c>
      <c r="D4447" s="635" t="s">
        <v>30363</v>
      </c>
    </row>
    <row r="4448" spans="1:4" ht="13.5" x14ac:dyDescent="0.25">
      <c r="A4448" s="636">
        <v>94788</v>
      </c>
      <c r="B4448" s="634" t="s">
        <v>24880</v>
      </c>
      <c r="C4448" s="634" t="s">
        <v>5</v>
      </c>
      <c r="D4448" s="635" t="s">
        <v>44781</v>
      </c>
    </row>
    <row r="4449" spans="1:4" ht="13.5" x14ac:dyDescent="0.25">
      <c r="A4449" s="636">
        <v>94789</v>
      </c>
      <c r="B4449" s="634" t="s">
        <v>24881</v>
      </c>
      <c r="C4449" s="634" t="s">
        <v>5</v>
      </c>
      <c r="D4449" s="635" t="s">
        <v>44782</v>
      </c>
    </row>
    <row r="4450" spans="1:4" ht="13.5" x14ac:dyDescent="0.25">
      <c r="A4450" s="636">
        <v>94790</v>
      </c>
      <c r="B4450" s="634" t="s">
        <v>24882</v>
      </c>
      <c r="C4450" s="634" t="s">
        <v>5</v>
      </c>
      <c r="D4450" s="635" t="s">
        <v>44783</v>
      </c>
    </row>
    <row r="4451" spans="1:4" ht="13.5" x14ac:dyDescent="0.25">
      <c r="A4451" s="636">
        <v>94791</v>
      </c>
      <c r="B4451" s="634" t="s">
        <v>24883</v>
      </c>
      <c r="C4451" s="634" t="s">
        <v>5</v>
      </c>
      <c r="D4451" s="635" t="s">
        <v>44784</v>
      </c>
    </row>
    <row r="4452" spans="1:4" ht="13.5" x14ac:dyDescent="0.25">
      <c r="A4452" s="636">
        <v>94863</v>
      </c>
      <c r="B4452" s="634" t="s">
        <v>24884</v>
      </c>
      <c r="C4452" s="634" t="s">
        <v>5</v>
      </c>
      <c r="D4452" s="635" t="s">
        <v>44785</v>
      </c>
    </row>
    <row r="4453" spans="1:4" ht="13.5" x14ac:dyDescent="0.25">
      <c r="A4453" s="636">
        <v>95141</v>
      </c>
      <c r="B4453" s="634" t="s">
        <v>24885</v>
      </c>
      <c r="C4453" s="634" t="s">
        <v>5</v>
      </c>
      <c r="D4453" s="635" t="s">
        <v>41947</v>
      </c>
    </row>
    <row r="4454" spans="1:4" ht="13.5" x14ac:dyDescent="0.25">
      <c r="A4454" s="636">
        <v>95237</v>
      </c>
      <c r="B4454" s="634" t="s">
        <v>24886</v>
      </c>
      <c r="C4454" s="634" t="s">
        <v>5</v>
      </c>
      <c r="D4454" s="635" t="s">
        <v>30244</v>
      </c>
    </row>
    <row r="4455" spans="1:4" ht="13.5" x14ac:dyDescent="0.25">
      <c r="A4455" s="636">
        <v>95693</v>
      </c>
      <c r="B4455" s="634" t="s">
        <v>24887</v>
      </c>
      <c r="C4455" s="634" t="s">
        <v>5</v>
      </c>
      <c r="D4455" s="635" t="s">
        <v>44786</v>
      </c>
    </row>
    <row r="4456" spans="1:4" ht="13.5" x14ac:dyDescent="0.25">
      <c r="A4456" s="636">
        <v>95694</v>
      </c>
      <c r="B4456" s="634" t="s">
        <v>24888</v>
      </c>
      <c r="C4456" s="634" t="s">
        <v>5</v>
      </c>
      <c r="D4456" s="635" t="s">
        <v>44787</v>
      </c>
    </row>
    <row r="4457" spans="1:4" ht="13.5" x14ac:dyDescent="0.25">
      <c r="A4457" s="636">
        <v>95695</v>
      </c>
      <c r="B4457" s="634" t="s">
        <v>24889</v>
      </c>
      <c r="C4457" s="634" t="s">
        <v>5</v>
      </c>
      <c r="D4457" s="635" t="s">
        <v>44788</v>
      </c>
    </row>
    <row r="4458" spans="1:4" ht="13.5" x14ac:dyDescent="0.25">
      <c r="A4458" s="636">
        <v>95696</v>
      </c>
      <c r="B4458" s="634" t="s">
        <v>29409</v>
      </c>
      <c r="C4458" s="634" t="s">
        <v>5</v>
      </c>
      <c r="D4458" s="635" t="s">
        <v>44789</v>
      </c>
    </row>
    <row r="4459" spans="1:4" ht="13.5" x14ac:dyDescent="0.25">
      <c r="A4459" s="636">
        <v>96637</v>
      </c>
      <c r="B4459" s="634" t="s">
        <v>24890</v>
      </c>
      <c r="C4459" s="634" t="s">
        <v>5</v>
      </c>
      <c r="D4459" s="635" t="s">
        <v>28462</v>
      </c>
    </row>
    <row r="4460" spans="1:4" ht="13.5" x14ac:dyDescent="0.25">
      <c r="A4460" s="636">
        <v>96638</v>
      </c>
      <c r="B4460" s="634" t="s">
        <v>24891</v>
      </c>
      <c r="C4460" s="634" t="s">
        <v>5</v>
      </c>
      <c r="D4460" s="635" t="s">
        <v>25193</v>
      </c>
    </row>
    <row r="4461" spans="1:4" ht="13.5" x14ac:dyDescent="0.25">
      <c r="A4461" s="636">
        <v>96639</v>
      </c>
      <c r="B4461" s="634" t="s">
        <v>24892</v>
      </c>
      <c r="C4461" s="634" t="s">
        <v>5</v>
      </c>
      <c r="D4461" s="635" t="s">
        <v>44790</v>
      </c>
    </row>
    <row r="4462" spans="1:4" ht="13.5" x14ac:dyDescent="0.25">
      <c r="A4462" s="636">
        <v>96640</v>
      </c>
      <c r="B4462" s="634" t="s">
        <v>24893</v>
      </c>
      <c r="C4462" s="634" t="s">
        <v>5</v>
      </c>
      <c r="D4462" s="635" t="s">
        <v>44791</v>
      </c>
    </row>
    <row r="4463" spans="1:4" ht="13.5" x14ac:dyDescent="0.25">
      <c r="A4463" s="636">
        <v>96641</v>
      </c>
      <c r="B4463" s="634" t="s">
        <v>24894</v>
      </c>
      <c r="C4463" s="634" t="s">
        <v>5</v>
      </c>
      <c r="D4463" s="635" t="s">
        <v>44792</v>
      </c>
    </row>
    <row r="4464" spans="1:4" ht="13.5" x14ac:dyDescent="0.25">
      <c r="A4464" s="636">
        <v>96642</v>
      </c>
      <c r="B4464" s="634" t="s">
        <v>24895</v>
      </c>
      <c r="C4464" s="634" t="s">
        <v>5</v>
      </c>
      <c r="D4464" s="635" t="s">
        <v>29401</v>
      </c>
    </row>
    <row r="4465" spans="1:4" ht="13.5" x14ac:dyDescent="0.25">
      <c r="A4465" s="636">
        <v>96643</v>
      </c>
      <c r="B4465" s="634" t="s">
        <v>24896</v>
      </c>
      <c r="C4465" s="634" t="s">
        <v>5</v>
      </c>
      <c r="D4465" s="635" t="s">
        <v>44793</v>
      </c>
    </row>
    <row r="4466" spans="1:4" ht="13.5" x14ac:dyDescent="0.25">
      <c r="A4466" s="636">
        <v>96650</v>
      </c>
      <c r="B4466" s="634" t="s">
        <v>24897</v>
      </c>
      <c r="C4466" s="634" t="s">
        <v>5</v>
      </c>
      <c r="D4466" s="635" t="s">
        <v>26760</v>
      </c>
    </row>
    <row r="4467" spans="1:4" ht="13.5" x14ac:dyDescent="0.25">
      <c r="A4467" s="636">
        <v>96651</v>
      </c>
      <c r="B4467" s="634" t="s">
        <v>24898</v>
      </c>
      <c r="C4467" s="634" t="s">
        <v>5</v>
      </c>
      <c r="D4467" s="635" t="s">
        <v>26880</v>
      </c>
    </row>
    <row r="4468" spans="1:4" ht="13.5" x14ac:dyDescent="0.25">
      <c r="A4468" s="636">
        <v>96652</v>
      </c>
      <c r="B4468" s="634" t="s">
        <v>24899</v>
      </c>
      <c r="C4468" s="634" t="s">
        <v>5</v>
      </c>
      <c r="D4468" s="635" t="s">
        <v>44794</v>
      </c>
    </row>
    <row r="4469" spans="1:4" ht="13.5" x14ac:dyDescent="0.25">
      <c r="A4469" s="636">
        <v>96653</v>
      </c>
      <c r="B4469" s="634" t="s">
        <v>24900</v>
      </c>
      <c r="C4469" s="634" t="s">
        <v>5</v>
      </c>
      <c r="D4469" s="635" t="s">
        <v>44795</v>
      </c>
    </row>
    <row r="4470" spans="1:4" ht="13.5" x14ac:dyDescent="0.25">
      <c r="A4470" s="636">
        <v>96654</v>
      </c>
      <c r="B4470" s="634" t="s">
        <v>24901</v>
      </c>
      <c r="C4470" s="634" t="s">
        <v>5</v>
      </c>
      <c r="D4470" s="635" t="s">
        <v>44796</v>
      </c>
    </row>
    <row r="4471" spans="1:4" ht="13.5" x14ac:dyDescent="0.25">
      <c r="A4471" s="636">
        <v>96655</v>
      </c>
      <c r="B4471" s="634" t="s">
        <v>24902</v>
      </c>
      <c r="C4471" s="634" t="s">
        <v>5</v>
      </c>
      <c r="D4471" s="635" t="s">
        <v>44797</v>
      </c>
    </row>
    <row r="4472" spans="1:4" ht="13.5" x14ac:dyDescent="0.25">
      <c r="A4472" s="636">
        <v>96656</v>
      </c>
      <c r="B4472" s="634" t="s">
        <v>24903</v>
      </c>
      <c r="C4472" s="634" t="s">
        <v>5</v>
      </c>
      <c r="D4472" s="635" t="s">
        <v>25970</v>
      </c>
    </row>
    <row r="4473" spans="1:4" ht="13.5" x14ac:dyDescent="0.25">
      <c r="A4473" s="636">
        <v>96657</v>
      </c>
      <c r="B4473" s="634" t="s">
        <v>24904</v>
      </c>
      <c r="C4473" s="634" t="s">
        <v>5</v>
      </c>
      <c r="D4473" s="635" t="s">
        <v>29884</v>
      </c>
    </row>
    <row r="4474" spans="1:4" ht="13.5" x14ac:dyDescent="0.25">
      <c r="A4474" s="636">
        <v>96658</v>
      </c>
      <c r="B4474" s="634" t="s">
        <v>24905</v>
      </c>
      <c r="C4474" s="634" t="s">
        <v>5</v>
      </c>
      <c r="D4474" s="635" t="s">
        <v>28452</v>
      </c>
    </row>
    <row r="4475" spans="1:4" ht="13.5" x14ac:dyDescent="0.25">
      <c r="A4475" s="636">
        <v>96659</v>
      </c>
      <c r="B4475" s="634" t="s">
        <v>24906</v>
      </c>
      <c r="C4475" s="634" t="s">
        <v>5</v>
      </c>
      <c r="D4475" s="635" t="s">
        <v>22983</v>
      </c>
    </row>
    <row r="4476" spans="1:4" ht="13.5" x14ac:dyDescent="0.25">
      <c r="A4476" s="636">
        <v>96660</v>
      </c>
      <c r="B4476" s="634" t="s">
        <v>24907</v>
      </c>
      <c r="C4476" s="634" t="s">
        <v>5</v>
      </c>
      <c r="D4476" s="635" t="s">
        <v>44798</v>
      </c>
    </row>
    <row r="4477" spans="1:4" ht="13.5" x14ac:dyDescent="0.25">
      <c r="A4477" s="636">
        <v>96661</v>
      </c>
      <c r="B4477" s="634" t="s">
        <v>24908</v>
      </c>
      <c r="C4477" s="634" t="s">
        <v>5</v>
      </c>
      <c r="D4477" s="635" t="s">
        <v>30511</v>
      </c>
    </row>
    <row r="4478" spans="1:4" ht="13.5" x14ac:dyDescent="0.25">
      <c r="A4478" s="636">
        <v>96662</v>
      </c>
      <c r="B4478" s="634" t="s">
        <v>24909</v>
      </c>
      <c r="C4478" s="634" t="s">
        <v>5</v>
      </c>
      <c r="D4478" s="635" t="s">
        <v>30971</v>
      </c>
    </row>
    <row r="4479" spans="1:4" ht="13.5" x14ac:dyDescent="0.25">
      <c r="A4479" s="636">
        <v>96663</v>
      </c>
      <c r="B4479" s="634" t="s">
        <v>24910</v>
      </c>
      <c r="C4479" s="634" t="s">
        <v>5</v>
      </c>
      <c r="D4479" s="635" t="s">
        <v>44799</v>
      </c>
    </row>
    <row r="4480" spans="1:4" ht="13.5" x14ac:dyDescent="0.25">
      <c r="A4480" s="636">
        <v>96664</v>
      </c>
      <c r="B4480" s="634" t="s">
        <v>24911</v>
      </c>
      <c r="C4480" s="634" t="s">
        <v>5</v>
      </c>
      <c r="D4480" s="635" t="s">
        <v>30718</v>
      </c>
    </row>
    <row r="4481" spans="1:4" ht="13.5" x14ac:dyDescent="0.25">
      <c r="A4481" s="636">
        <v>96665</v>
      </c>
      <c r="B4481" s="634" t="s">
        <v>24912</v>
      </c>
      <c r="C4481" s="634" t="s">
        <v>5</v>
      </c>
      <c r="D4481" s="635" t="s">
        <v>30332</v>
      </c>
    </row>
    <row r="4482" spans="1:4" ht="13.5" x14ac:dyDescent="0.25">
      <c r="A4482" s="636">
        <v>96666</v>
      </c>
      <c r="B4482" s="634" t="s">
        <v>24913</v>
      </c>
      <c r="C4482" s="634" t="s">
        <v>5</v>
      </c>
      <c r="D4482" s="635" t="s">
        <v>30973</v>
      </c>
    </row>
    <row r="4483" spans="1:4" ht="13.5" x14ac:dyDescent="0.25">
      <c r="A4483" s="636">
        <v>96667</v>
      </c>
      <c r="B4483" s="634" t="s">
        <v>24914</v>
      </c>
      <c r="C4483" s="634" t="s">
        <v>5</v>
      </c>
      <c r="D4483" s="635" t="s">
        <v>44800</v>
      </c>
    </row>
    <row r="4484" spans="1:4" ht="13.5" x14ac:dyDescent="0.25">
      <c r="A4484" s="636">
        <v>96684</v>
      </c>
      <c r="B4484" s="634" t="s">
        <v>24915</v>
      </c>
      <c r="C4484" s="634" t="s">
        <v>5</v>
      </c>
      <c r="D4484" s="635" t="s">
        <v>22929</v>
      </c>
    </row>
    <row r="4485" spans="1:4" ht="13.5" x14ac:dyDescent="0.25">
      <c r="A4485" s="636">
        <v>96685</v>
      </c>
      <c r="B4485" s="634" t="s">
        <v>24916</v>
      </c>
      <c r="C4485" s="634" t="s">
        <v>5</v>
      </c>
      <c r="D4485" s="635" t="s">
        <v>42063</v>
      </c>
    </row>
    <row r="4486" spans="1:4" ht="13.5" x14ac:dyDescent="0.25">
      <c r="A4486" s="636">
        <v>96686</v>
      </c>
      <c r="B4486" s="634" t="s">
        <v>24917</v>
      </c>
      <c r="C4486" s="634" t="s">
        <v>5</v>
      </c>
      <c r="D4486" s="635" t="s">
        <v>44801</v>
      </c>
    </row>
    <row r="4487" spans="1:4" ht="13.5" x14ac:dyDescent="0.25">
      <c r="A4487" s="636">
        <v>96687</v>
      </c>
      <c r="B4487" s="634" t="s">
        <v>24918</v>
      </c>
      <c r="C4487" s="634" t="s">
        <v>5</v>
      </c>
      <c r="D4487" s="635" t="s">
        <v>30538</v>
      </c>
    </row>
    <row r="4488" spans="1:4" ht="13.5" x14ac:dyDescent="0.25">
      <c r="A4488" s="636">
        <v>96688</v>
      </c>
      <c r="B4488" s="634" t="s">
        <v>24920</v>
      </c>
      <c r="C4488" s="634" t="s">
        <v>5</v>
      </c>
      <c r="D4488" s="635" t="s">
        <v>30293</v>
      </c>
    </row>
    <row r="4489" spans="1:4" ht="13.5" x14ac:dyDescent="0.25">
      <c r="A4489" s="636">
        <v>96689</v>
      </c>
      <c r="B4489" s="634" t="s">
        <v>24921</v>
      </c>
      <c r="C4489" s="634" t="s">
        <v>5</v>
      </c>
      <c r="D4489" s="635" t="s">
        <v>28625</v>
      </c>
    </row>
    <row r="4490" spans="1:4" ht="13.5" x14ac:dyDescent="0.25">
      <c r="A4490" s="636">
        <v>96690</v>
      </c>
      <c r="B4490" s="634" t="s">
        <v>24922</v>
      </c>
      <c r="C4490" s="634" t="s">
        <v>5</v>
      </c>
      <c r="D4490" s="635" t="s">
        <v>44802</v>
      </c>
    </row>
    <row r="4491" spans="1:4" ht="13.5" x14ac:dyDescent="0.25">
      <c r="A4491" s="636">
        <v>96691</v>
      </c>
      <c r="B4491" s="634" t="s">
        <v>24923</v>
      </c>
      <c r="C4491" s="634" t="s">
        <v>5</v>
      </c>
      <c r="D4491" s="635" t="s">
        <v>44803</v>
      </c>
    </row>
    <row r="4492" spans="1:4" ht="13.5" x14ac:dyDescent="0.25">
      <c r="A4492" s="636">
        <v>96692</v>
      </c>
      <c r="B4492" s="634" t="s">
        <v>24924</v>
      </c>
      <c r="C4492" s="634" t="s">
        <v>5</v>
      </c>
      <c r="D4492" s="635" t="s">
        <v>44804</v>
      </c>
    </row>
    <row r="4493" spans="1:4" ht="13.5" x14ac:dyDescent="0.25">
      <c r="A4493" s="636">
        <v>96693</v>
      </c>
      <c r="B4493" s="634" t="s">
        <v>24925</v>
      </c>
      <c r="C4493" s="634" t="s">
        <v>5</v>
      </c>
      <c r="D4493" s="635" t="s">
        <v>44805</v>
      </c>
    </row>
    <row r="4494" spans="1:4" ht="13.5" x14ac:dyDescent="0.25">
      <c r="A4494" s="636">
        <v>96694</v>
      </c>
      <c r="B4494" s="634" t="s">
        <v>24926</v>
      </c>
      <c r="C4494" s="634" t="s">
        <v>5</v>
      </c>
      <c r="D4494" s="635" t="s">
        <v>30952</v>
      </c>
    </row>
    <row r="4495" spans="1:4" ht="13.5" x14ac:dyDescent="0.25">
      <c r="A4495" s="636">
        <v>96695</v>
      </c>
      <c r="B4495" s="634" t="s">
        <v>24927</v>
      </c>
      <c r="C4495" s="634" t="s">
        <v>5</v>
      </c>
      <c r="D4495" s="635" t="s">
        <v>44806</v>
      </c>
    </row>
    <row r="4496" spans="1:4" ht="13.5" x14ac:dyDescent="0.25">
      <c r="A4496" s="636">
        <v>96696</v>
      </c>
      <c r="B4496" s="634" t="s">
        <v>24928</v>
      </c>
      <c r="C4496" s="634" t="s">
        <v>5</v>
      </c>
      <c r="D4496" s="635" t="s">
        <v>44807</v>
      </c>
    </row>
    <row r="4497" spans="1:4" ht="13.5" x14ac:dyDescent="0.25">
      <c r="A4497" s="636">
        <v>96697</v>
      </c>
      <c r="B4497" s="634" t="s">
        <v>24929</v>
      </c>
      <c r="C4497" s="634" t="s">
        <v>5</v>
      </c>
      <c r="D4497" s="635" t="s">
        <v>44808</v>
      </c>
    </row>
    <row r="4498" spans="1:4" ht="13.5" x14ac:dyDescent="0.25">
      <c r="A4498" s="636">
        <v>96698</v>
      </c>
      <c r="B4498" s="634" t="s">
        <v>24930</v>
      </c>
      <c r="C4498" s="634" t="s">
        <v>5</v>
      </c>
      <c r="D4498" s="635" t="s">
        <v>41895</v>
      </c>
    </row>
    <row r="4499" spans="1:4" ht="13.5" x14ac:dyDescent="0.25">
      <c r="A4499" s="636">
        <v>96699</v>
      </c>
      <c r="B4499" s="634" t="s">
        <v>24931</v>
      </c>
      <c r="C4499" s="634" t="s">
        <v>5</v>
      </c>
      <c r="D4499" s="635" t="s">
        <v>44809</v>
      </c>
    </row>
    <row r="4500" spans="1:4" ht="13.5" x14ac:dyDescent="0.25">
      <c r="A4500" s="636">
        <v>96700</v>
      </c>
      <c r="B4500" s="634" t="s">
        <v>24932</v>
      </c>
      <c r="C4500" s="634" t="s">
        <v>5</v>
      </c>
      <c r="D4500" s="635" t="s">
        <v>44810</v>
      </c>
    </row>
    <row r="4501" spans="1:4" ht="13.5" x14ac:dyDescent="0.25">
      <c r="A4501" s="636">
        <v>96701</v>
      </c>
      <c r="B4501" s="634" t="s">
        <v>24933</v>
      </c>
      <c r="C4501" s="634" t="s">
        <v>5</v>
      </c>
      <c r="D4501" s="635" t="s">
        <v>27184</v>
      </c>
    </row>
    <row r="4502" spans="1:4" ht="13.5" x14ac:dyDescent="0.25">
      <c r="A4502" s="636">
        <v>96702</v>
      </c>
      <c r="B4502" s="634" t="s">
        <v>24934</v>
      </c>
      <c r="C4502" s="634" t="s">
        <v>5</v>
      </c>
      <c r="D4502" s="635" t="s">
        <v>29218</v>
      </c>
    </row>
    <row r="4503" spans="1:4" ht="13.5" x14ac:dyDescent="0.25">
      <c r="A4503" s="636">
        <v>96703</v>
      </c>
      <c r="B4503" s="634" t="s">
        <v>24935</v>
      </c>
      <c r="C4503" s="634" t="s">
        <v>5</v>
      </c>
      <c r="D4503" s="635" t="s">
        <v>44811</v>
      </c>
    </row>
    <row r="4504" spans="1:4" ht="13.5" x14ac:dyDescent="0.25">
      <c r="A4504" s="636">
        <v>96704</v>
      </c>
      <c r="B4504" s="634" t="s">
        <v>24936</v>
      </c>
      <c r="C4504" s="634" t="s">
        <v>5</v>
      </c>
      <c r="D4504" s="635" t="s">
        <v>44812</v>
      </c>
    </row>
    <row r="4505" spans="1:4" ht="13.5" x14ac:dyDescent="0.25">
      <c r="A4505" s="636">
        <v>96705</v>
      </c>
      <c r="B4505" s="634" t="s">
        <v>24937</v>
      </c>
      <c r="C4505" s="634" t="s">
        <v>5</v>
      </c>
      <c r="D4505" s="635" t="s">
        <v>44408</v>
      </c>
    </row>
    <row r="4506" spans="1:4" ht="13.5" x14ac:dyDescent="0.25">
      <c r="A4506" s="636">
        <v>96706</v>
      </c>
      <c r="B4506" s="634" t="s">
        <v>24938</v>
      </c>
      <c r="C4506" s="634" t="s">
        <v>5</v>
      </c>
      <c r="D4506" s="635" t="s">
        <v>44813</v>
      </c>
    </row>
    <row r="4507" spans="1:4" ht="13.5" x14ac:dyDescent="0.25">
      <c r="A4507" s="636">
        <v>96707</v>
      </c>
      <c r="B4507" s="634" t="s">
        <v>24939</v>
      </c>
      <c r="C4507" s="634" t="s">
        <v>5</v>
      </c>
      <c r="D4507" s="635" t="s">
        <v>44814</v>
      </c>
    </row>
    <row r="4508" spans="1:4" ht="13.5" x14ac:dyDescent="0.25">
      <c r="A4508" s="636">
        <v>96708</v>
      </c>
      <c r="B4508" s="634" t="s">
        <v>24940</v>
      </c>
      <c r="C4508" s="634" t="s">
        <v>5</v>
      </c>
      <c r="D4508" s="635" t="s">
        <v>44815</v>
      </c>
    </row>
    <row r="4509" spans="1:4" ht="13.5" x14ac:dyDescent="0.25">
      <c r="A4509" s="636">
        <v>96709</v>
      </c>
      <c r="B4509" s="634" t="s">
        <v>24941</v>
      </c>
      <c r="C4509" s="634" t="s">
        <v>5</v>
      </c>
      <c r="D4509" s="635" t="s">
        <v>44816</v>
      </c>
    </row>
    <row r="4510" spans="1:4" ht="13.5" x14ac:dyDescent="0.25">
      <c r="A4510" s="636">
        <v>96710</v>
      </c>
      <c r="B4510" s="634" t="s">
        <v>24942</v>
      </c>
      <c r="C4510" s="634" t="s">
        <v>5</v>
      </c>
      <c r="D4510" s="635" t="s">
        <v>44817</v>
      </c>
    </row>
    <row r="4511" spans="1:4" ht="13.5" x14ac:dyDescent="0.25">
      <c r="A4511" s="636">
        <v>96711</v>
      </c>
      <c r="B4511" s="634" t="s">
        <v>24943</v>
      </c>
      <c r="C4511" s="634" t="s">
        <v>5</v>
      </c>
      <c r="D4511" s="635" t="s">
        <v>29766</v>
      </c>
    </row>
    <row r="4512" spans="1:4" ht="13.5" x14ac:dyDescent="0.25">
      <c r="A4512" s="636">
        <v>96712</v>
      </c>
      <c r="B4512" s="634" t="s">
        <v>24944</v>
      </c>
      <c r="C4512" s="634" t="s">
        <v>5</v>
      </c>
      <c r="D4512" s="635" t="s">
        <v>44818</v>
      </c>
    </row>
    <row r="4513" spans="1:4" ht="13.5" x14ac:dyDescent="0.25">
      <c r="A4513" s="636">
        <v>96713</v>
      </c>
      <c r="B4513" s="634" t="s">
        <v>24945</v>
      </c>
      <c r="C4513" s="634" t="s">
        <v>5</v>
      </c>
      <c r="D4513" s="635" t="s">
        <v>44819</v>
      </c>
    </row>
    <row r="4514" spans="1:4" ht="13.5" x14ac:dyDescent="0.25">
      <c r="A4514" s="636">
        <v>96714</v>
      </c>
      <c r="B4514" s="634" t="s">
        <v>24946</v>
      </c>
      <c r="C4514" s="634" t="s">
        <v>5</v>
      </c>
      <c r="D4514" s="635" t="s">
        <v>44820</v>
      </c>
    </row>
    <row r="4515" spans="1:4" ht="13.5" x14ac:dyDescent="0.25">
      <c r="A4515" s="636">
        <v>96715</v>
      </c>
      <c r="B4515" s="634" t="s">
        <v>24947</v>
      </c>
      <c r="C4515" s="634" t="s">
        <v>5</v>
      </c>
      <c r="D4515" s="635" t="s">
        <v>44821</v>
      </c>
    </row>
    <row r="4516" spans="1:4" ht="13.5" x14ac:dyDescent="0.25">
      <c r="A4516" s="636">
        <v>96716</v>
      </c>
      <c r="B4516" s="634" t="s">
        <v>24948</v>
      </c>
      <c r="C4516" s="634" t="s">
        <v>5</v>
      </c>
      <c r="D4516" s="635" t="s">
        <v>44822</v>
      </c>
    </row>
    <row r="4517" spans="1:4" ht="13.5" x14ac:dyDescent="0.25">
      <c r="A4517" s="636">
        <v>96717</v>
      </c>
      <c r="B4517" s="634" t="s">
        <v>24949</v>
      </c>
      <c r="C4517" s="634" t="s">
        <v>5</v>
      </c>
      <c r="D4517" s="635" t="s">
        <v>44823</v>
      </c>
    </row>
    <row r="4518" spans="1:4" ht="13.5" x14ac:dyDescent="0.25">
      <c r="A4518" s="636">
        <v>96736</v>
      </c>
      <c r="B4518" s="634" t="s">
        <v>24950</v>
      </c>
      <c r="C4518" s="634" t="s">
        <v>5</v>
      </c>
      <c r="D4518" s="635" t="s">
        <v>44824</v>
      </c>
    </row>
    <row r="4519" spans="1:4" ht="13.5" x14ac:dyDescent="0.25">
      <c r="A4519" s="636">
        <v>96737</v>
      </c>
      <c r="B4519" s="634" t="s">
        <v>24951</v>
      </c>
      <c r="C4519" s="634" t="s">
        <v>5</v>
      </c>
      <c r="D4519" s="635" t="s">
        <v>26606</v>
      </c>
    </row>
    <row r="4520" spans="1:4" ht="13.5" x14ac:dyDescent="0.25">
      <c r="A4520" s="636">
        <v>96738</v>
      </c>
      <c r="B4520" s="634" t="s">
        <v>24952</v>
      </c>
      <c r="C4520" s="634" t="s">
        <v>5</v>
      </c>
      <c r="D4520" s="635" t="s">
        <v>44825</v>
      </c>
    </row>
    <row r="4521" spans="1:4" ht="13.5" x14ac:dyDescent="0.25">
      <c r="A4521" s="636">
        <v>96739</v>
      </c>
      <c r="B4521" s="634" t="s">
        <v>24953</v>
      </c>
      <c r="C4521" s="634" t="s">
        <v>5</v>
      </c>
      <c r="D4521" s="635" t="s">
        <v>26620</v>
      </c>
    </row>
    <row r="4522" spans="1:4" ht="13.5" x14ac:dyDescent="0.25">
      <c r="A4522" s="636">
        <v>96740</v>
      </c>
      <c r="B4522" s="634" t="s">
        <v>24954</v>
      </c>
      <c r="C4522" s="634" t="s">
        <v>5</v>
      </c>
      <c r="D4522" s="635" t="s">
        <v>44826</v>
      </c>
    </row>
    <row r="4523" spans="1:4" ht="13.5" x14ac:dyDescent="0.25">
      <c r="A4523" s="636">
        <v>96741</v>
      </c>
      <c r="B4523" s="634" t="s">
        <v>24955</v>
      </c>
      <c r="C4523" s="634" t="s">
        <v>5</v>
      </c>
      <c r="D4523" s="635" t="s">
        <v>30517</v>
      </c>
    </row>
    <row r="4524" spans="1:4" ht="13.5" x14ac:dyDescent="0.25">
      <c r="A4524" s="636">
        <v>96742</v>
      </c>
      <c r="B4524" s="634" t="s">
        <v>24956</v>
      </c>
      <c r="C4524" s="634" t="s">
        <v>5</v>
      </c>
      <c r="D4524" s="635" t="s">
        <v>27341</v>
      </c>
    </row>
    <row r="4525" spans="1:4" ht="13.5" x14ac:dyDescent="0.25">
      <c r="A4525" s="636">
        <v>96743</v>
      </c>
      <c r="B4525" s="634" t="s">
        <v>24957</v>
      </c>
      <c r="C4525" s="634" t="s">
        <v>5</v>
      </c>
      <c r="D4525" s="635" t="s">
        <v>30520</v>
      </c>
    </row>
    <row r="4526" spans="1:4" ht="13.5" x14ac:dyDescent="0.25">
      <c r="A4526" s="636">
        <v>96744</v>
      </c>
      <c r="B4526" s="634" t="s">
        <v>24958</v>
      </c>
      <c r="C4526" s="634" t="s">
        <v>5</v>
      </c>
      <c r="D4526" s="635" t="s">
        <v>44827</v>
      </c>
    </row>
    <row r="4527" spans="1:4" ht="13.5" x14ac:dyDescent="0.25">
      <c r="A4527" s="636">
        <v>96745</v>
      </c>
      <c r="B4527" s="634" t="s">
        <v>24959</v>
      </c>
      <c r="C4527" s="634" t="s">
        <v>5</v>
      </c>
      <c r="D4527" s="635" t="s">
        <v>44828</v>
      </c>
    </row>
    <row r="4528" spans="1:4" ht="13.5" x14ac:dyDescent="0.25">
      <c r="A4528" s="636">
        <v>96746</v>
      </c>
      <c r="B4528" s="634" t="s">
        <v>24960</v>
      </c>
      <c r="C4528" s="634" t="s">
        <v>5</v>
      </c>
      <c r="D4528" s="635" t="s">
        <v>44829</v>
      </c>
    </row>
    <row r="4529" spans="1:4" ht="13.5" x14ac:dyDescent="0.25">
      <c r="A4529" s="636">
        <v>96747</v>
      </c>
      <c r="B4529" s="634" t="s">
        <v>24961</v>
      </c>
      <c r="C4529" s="634" t="s">
        <v>5</v>
      </c>
      <c r="D4529" s="635" t="s">
        <v>44830</v>
      </c>
    </row>
    <row r="4530" spans="1:4" ht="13.5" x14ac:dyDescent="0.25">
      <c r="A4530" s="636">
        <v>96748</v>
      </c>
      <c r="B4530" s="634" t="s">
        <v>24962</v>
      </c>
      <c r="C4530" s="634" t="s">
        <v>5</v>
      </c>
      <c r="D4530" s="635" t="s">
        <v>30345</v>
      </c>
    </row>
    <row r="4531" spans="1:4" ht="13.5" x14ac:dyDescent="0.25">
      <c r="A4531" s="636">
        <v>96749</v>
      </c>
      <c r="B4531" s="634" t="s">
        <v>24963</v>
      </c>
      <c r="C4531" s="634" t="s">
        <v>5</v>
      </c>
      <c r="D4531" s="635" t="s">
        <v>44831</v>
      </c>
    </row>
    <row r="4532" spans="1:4" ht="13.5" x14ac:dyDescent="0.25">
      <c r="A4532" s="636">
        <v>96750</v>
      </c>
      <c r="B4532" s="634" t="s">
        <v>24964</v>
      </c>
      <c r="C4532" s="634" t="s">
        <v>5</v>
      </c>
      <c r="D4532" s="635" t="s">
        <v>26587</v>
      </c>
    </row>
    <row r="4533" spans="1:4" ht="13.5" x14ac:dyDescent="0.25">
      <c r="A4533" s="636">
        <v>96751</v>
      </c>
      <c r="B4533" s="634" t="s">
        <v>24965</v>
      </c>
      <c r="C4533" s="634" t="s">
        <v>5</v>
      </c>
      <c r="D4533" s="635" t="s">
        <v>30376</v>
      </c>
    </row>
    <row r="4534" spans="1:4" ht="13.5" x14ac:dyDescent="0.25">
      <c r="A4534" s="636">
        <v>96752</v>
      </c>
      <c r="B4534" s="634" t="s">
        <v>24966</v>
      </c>
      <c r="C4534" s="634" t="s">
        <v>5</v>
      </c>
      <c r="D4534" s="635" t="s">
        <v>44832</v>
      </c>
    </row>
    <row r="4535" spans="1:4" ht="13.5" x14ac:dyDescent="0.25">
      <c r="A4535" s="636">
        <v>96753</v>
      </c>
      <c r="B4535" s="634" t="s">
        <v>24967</v>
      </c>
      <c r="C4535" s="634" t="s">
        <v>5</v>
      </c>
      <c r="D4535" s="635" t="s">
        <v>44833</v>
      </c>
    </row>
    <row r="4536" spans="1:4" ht="13.5" x14ac:dyDescent="0.25">
      <c r="A4536" s="636">
        <v>96754</v>
      </c>
      <c r="B4536" s="634" t="s">
        <v>24968</v>
      </c>
      <c r="C4536" s="634" t="s">
        <v>5</v>
      </c>
      <c r="D4536" s="635" t="s">
        <v>44834</v>
      </c>
    </row>
    <row r="4537" spans="1:4" ht="13.5" x14ac:dyDescent="0.25">
      <c r="A4537" s="636">
        <v>96755</v>
      </c>
      <c r="B4537" s="634" t="s">
        <v>24969</v>
      </c>
      <c r="C4537" s="634" t="s">
        <v>5</v>
      </c>
      <c r="D4537" s="635" t="s">
        <v>44835</v>
      </c>
    </row>
    <row r="4538" spans="1:4" ht="13.5" x14ac:dyDescent="0.25">
      <c r="A4538" s="636">
        <v>96756</v>
      </c>
      <c r="B4538" s="634" t="s">
        <v>24970</v>
      </c>
      <c r="C4538" s="634" t="s">
        <v>5</v>
      </c>
      <c r="D4538" s="635" t="s">
        <v>44836</v>
      </c>
    </row>
    <row r="4539" spans="1:4" ht="13.5" x14ac:dyDescent="0.25">
      <c r="A4539" s="636">
        <v>96757</v>
      </c>
      <c r="B4539" s="634" t="s">
        <v>24971</v>
      </c>
      <c r="C4539" s="634" t="s">
        <v>5</v>
      </c>
      <c r="D4539" s="635" t="s">
        <v>43564</v>
      </c>
    </row>
    <row r="4540" spans="1:4" ht="13.5" x14ac:dyDescent="0.25">
      <c r="A4540" s="636">
        <v>96758</v>
      </c>
      <c r="B4540" s="634" t="s">
        <v>24972</v>
      </c>
      <c r="C4540" s="634" t="s">
        <v>5</v>
      </c>
      <c r="D4540" s="635" t="s">
        <v>30745</v>
      </c>
    </row>
    <row r="4541" spans="1:4" ht="13.5" x14ac:dyDescent="0.25">
      <c r="A4541" s="636">
        <v>96759</v>
      </c>
      <c r="B4541" s="634" t="s">
        <v>24973</v>
      </c>
      <c r="C4541" s="634" t="s">
        <v>5</v>
      </c>
      <c r="D4541" s="635" t="s">
        <v>29422</v>
      </c>
    </row>
    <row r="4542" spans="1:4" ht="13.5" x14ac:dyDescent="0.25">
      <c r="A4542" s="636">
        <v>96760</v>
      </c>
      <c r="B4542" s="634" t="s">
        <v>24974</v>
      </c>
      <c r="C4542" s="634" t="s">
        <v>5</v>
      </c>
      <c r="D4542" s="635" t="s">
        <v>42169</v>
      </c>
    </row>
    <row r="4543" spans="1:4" ht="13.5" x14ac:dyDescent="0.25">
      <c r="A4543" s="636">
        <v>96761</v>
      </c>
      <c r="B4543" s="634" t="s">
        <v>24975</v>
      </c>
      <c r="C4543" s="634" t="s">
        <v>5</v>
      </c>
      <c r="D4543" s="635" t="s">
        <v>44837</v>
      </c>
    </row>
    <row r="4544" spans="1:4" ht="13.5" x14ac:dyDescent="0.25">
      <c r="A4544" s="636">
        <v>96762</v>
      </c>
      <c r="B4544" s="634" t="s">
        <v>24976</v>
      </c>
      <c r="C4544" s="634" t="s">
        <v>5</v>
      </c>
      <c r="D4544" s="635" t="s">
        <v>44838</v>
      </c>
    </row>
    <row r="4545" spans="1:4" ht="13.5" x14ac:dyDescent="0.25">
      <c r="A4545" s="636">
        <v>96763</v>
      </c>
      <c r="B4545" s="634" t="s">
        <v>24977</v>
      </c>
      <c r="C4545" s="634" t="s">
        <v>5</v>
      </c>
      <c r="D4545" s="635" t="s">
        <v>44839</v>
      </c>
    </row>
    <row r="4546" spans="1:4" ht="13.5" x14ac:dyDescent="0.25">
      <c r="A4546" s="636">
        <v>96764</v>
      </c>
      <c r="B4546" s="634" t="s">
        <v>24978</v>
      </c>
      <c r="C4546" s="634" t="s">
        <v>5</v>
      </c>
      <c r="D4546" s="635" t="s">
        <v>44840</v>
      </c>
    </row>
    <row r="4547" spans="1:4" ht="13.5" x14ac:dyDescent="0.25">
      <c r="A4547" s="636">
        <v>96802</v>
      </c>
      <c r="B4547" s="634" t="s">
        <v>24979</v>
      </c>
      <c r="C4547" s="634" t="s">
        <v>5</v>
      </c>
      <c r="D4547" s="635" t="s">
        <v>44841</v>
      </c>
    </row>
    <row r="4548" spans="1:4" ht="13.5" x14ac:dyDescent="0.25">
      <c r="A4548" s="636">
        <v>96803</v>
      </c>
      <c r="B4548" s="634" t="s">
        <v>24980</v>
      </c>
      <c r="C4548" s="634" t="s">
        <v>5</v>
      </c>
      <c r="D4548" s="635" t="s">
        <v>44842</v>
      </c>
    </row>
    <row r="4549" spans="1:4" ht="13.5" x14ac:dyDescent="0.25">
      <c r="A4549" s="636">
        <v>96804</v>
      </c>
      <c r="B4549" s="634" t="s">
        <v>24981</v>
      </c>
      <c r="C4549" s="634" t="s">
        <v>5</v>
      </c>
      <c r="D4549" s="635" t="s">
        <v>44843</v>
      </c>
    </row>
    <row r="4550" spans="1:4" ht="13.5" x14ac:dyDescent="0.25">
      <c r="A4550" s="636">
        <v>96805</v>
      </c>
      <c r="B4550" s="634" t="s">
        <v>24982</v>
      </c>
      <c r="C4550" s="634" t="s">
        <v>5</v>
      </c>
      <c r="D4550" s="635" t="s">
        <v>44844</v>
      </c>
    </row>
    <row r="4551" spans="1:4" ht="13.5" x14ac:dyDescent="0.25">
      <c r="A4551" s="636">
        <v>96806</v>
      </c>
      <c r="B4551" s="634" t="s">
        <v>24983</v>
      </c>
      <c r="C4551" s="634" t="s">
        <v>5</v>
      </c>
      <c r="D4551" s="635" t="s">
        <v>44845</v>
      </c>
    </row>
    <row r="4552" spans="1:4" ht="13.5" x14ac:dyDescent="0.25">
      <c r="A4552" s="636">
        <v>96807</v>
      </c>
      <c r="B4552" s="634" t="s">
        <v>24984</v>
      </c>
      <c r="C4552" s="634" t="s">
        <v>5</v>
      </c>
      <c r="D4552" s="635" t="s">
        <v>44846</v>
      </c>
    </row>
    <row r="4553" spans="1:4" ht="13.5" x14ac:dyDescent="0.25">
      <c r="A4553" s="636">
        <v>96808</v>
      </c>
      <c r="B4553" s="634" t="s">
        <v>24985</v>
      </c>
      <c r="C4553" s="634" t="s">
        <v>5</v>
      </c>
      <c r="D4553" s="635" t="s">
        <v>30735</v>
      </c>
    </row>
    <row r="4554" spans="1:4" ht="13.5" x14ac:dyDescent="0.25">
      <c r="A4554" s="636">
        <v>96809</v>
      </c>
      <c r="B4554" s="634" t="s">
        <v>24986</v>
      </c>
      <c r="C4554" s="634" t="s">
        <v>5</v>
      </c>
      <c r="D4554" s="635" t="s">
        <v>26970</v>
      </c>
    </row>
    <row r="4555" spans="1:4" ht="13.5" x14ac:dyDescent="0.25">
      <c r="A4555" s="636">
        <v>96810</v>
      </c>
      <c r="B4555" s="634" t="s">
        <v>24987</v>
      </c>
      <c r="C4555" s="634" t="s">
        <v>5</v>
      </c>
      <c r="D4555" s="635" t="s">
        <v>41709</v>
      </c>
    </row>
    <row r="4556" spans="1:4" ht="13.5" x14ac:dyDescent="0.25">
      <c r="A4556" s="636">
        <v>96811</v>
      </c>
      <c r="B4556" s="634" t="s">
        <v>24988</v>
      </c>
      <c r="C4556" s="634" t="s">
        <v>5</v>
      </c>
      <c r="D4556" s="635" t="s">
        <v>27308</v>
      </c>
    </row>
    <row r="4557" spans="1:4" ht="13.5" x14ac:dyDescent="0.25">
      <c r="A4557" s="636">
        <v>96812</v>
      </c>
      <c r="B4557" s="634" t="s">
        <v>24989</v>
      </c>
      <c r="C4557" s="634" t="s">
        <v>5</v>
      </c>
      <c r="D4557" s="635" t="s">
        <v>30006</v>
      </c>
    </row>
    <row r="4558" spans="1:4" ht="13.5" x14ac:dyDescent="0.25">
      <c r="A4558" s="636">
        <v>96813</v>
      </c>
      <c r="B4558" s="634" t="s">
        <v>24990</v>
      </c>
      <c r="C4558" s="634" t="s">
        <v>5</v>
      </c>
      <c r="D4558" s="635" t="s">
        <v>30432</v>
      </c>
    </row>
    <row r="4559" spans="1:4" ht="13.5" x14ac:dyDescent="0.25">
      <c r="A4559" s="636">
        <v>96814</v>
      </c>
      <c r="B4559" s="634" t="s">
        <v>24991</v>
      </c>
      <c r="C4559" s="634" t="s">
        <v>5</v>
      </c>
      <c r="D4559" s="635" t="s">
        <v>28491</v>
      </c>
    </row>
    <row r="4560" spans="1:4" ht="13.5" x14ac:dyDescent="0.25">
      <c r="A4560" s="636">
        <v>96815</v>
      </c>
      <c r="B4560" s="634" t="s">
        <v>24992</v>
      </c>
      <c r="C4560" s="634" t="s">
        <v>5</v>
      </c>
      <c r="D4560" s="635" t="s">
        <v>44847</v>
      </c>
    </row>
    <row r="4561" spans="1:4" ht="13.5" x14ac:dyDescent="0.25">
      <c r="A4561" s="636">
        <v>96816</v>
      </c>
      <c r="B4561" s="634" t="s">
        <v>24993</v>
      </c>
      <c r="C4561" s="634" t="s">
        <v>5</v>
      </c>
      <c r="D4561" s="635" t="s">
        <v>43562</v>
      </c>
    </row>
    <row r="4562" spans="1:4" ht="13.5" x14ac:dyDescent="0.25">
      <c r="A4562" s="636">
        <v>96817</v>
      </c>
      <c r="B4562" s="634" t="s">
        <v>24994</v>
      </c>
      <c r="C4562" s="634" t="s">
        <v>5</v>
      </c>
      <c r="D4562" s="635" t="s">
        <v>44848</v>
      </c>
    </row>
    <row r="4563" spans="1:4" ht="13.5" x14ac:dyDescent="0.25">
      <c r="A4563" s="636">
        <v>96818</v>
      </c>
      <c r="B4563" s="634" t="s">
        <v>24995</v>
      </c>
      <c r="C4563" s="634" t="s">
        <v>5</v>
      </c>
      <c r="D4563" s="635" t="s">
        <v>44849</v>
      </c>
    </row>
    <row r="4564" spans="1:4" ht="13.5" x14ac:dyDescent="0.25">
      <c r="A4564" s="636">
        <v>96819</v>
      </c>
      <c r="B4564" s="634" t="s">
        <v>24996</v>
      </c>
      <c r="C4564" s="634" t="s">
        <v>5</v>
      </c>
      <c r="D4564" s="635" t="s">
        <v>44849</v>
      </c>
    </row>
    <row r="4565" spans="1:4" ht="13.5" x14ac:dyDescent="0.25">
      <c r="A4565" s="636">
        <v>96820</v>
      </c>
      <c r="B4565" s="634" t="s">
        <v>24997</v>
      </c>
      <c r="C4565" s="634" t="s">
        <v>5</v>
      </c>
      <c r="D4565" s="635" t="s">
        <v>44850</v>
      </c>
    </row>
    <row r="4566" spans="1:4" ht="13.5" x14ac:dyDescent="0.25">
      <c r="A4566" s="636">
        <v>96821</v>
      </c>
      <c r="B4566" s="634" t="s">
        <v>24998</v>
      </c>
      <c r="C4566" s="634" t="s">
        <v>5</v>
      </c>
      <c r="D4566" s="635" t="s">
        <v>44851</v>
      </c>
    </row>
    <row r="4567" spans="1:4" ht="13.5" x14ac:dyDescent="0.25">
      <c r="A4567" s="636">
        <v>96822</v>
      </c>
      <c r="B4567" s="634" t="s">
        <v>24999</v>
      </c>
      <c r="C4567" s="634" t="s">
        <v>5</v>
      </c>
      <c r="D4567" s="635" t="s">
        <v>44852</v>
      </c>
    </row>
    <row r="4568" spans="1:4" ht="13.5" x14ac:dyDescent="0.25">
      <c r="A4568" s="636">
        <v>96823</v>
      </c>
      <c r="B4568" s="634" t="s">
        <v>25000</v>
      </c>
      <c r="C4568" s="634" t="s">
        <v>5</v>
      </c>
      <c r="D4568" s="635" t="s">
        <v>30291</v>
      </c>
    </row>
    <row r="4569" spans="1:4" ht="13.5" x14ac:dyDescent="0.25">
      <c r="A4569" s="636">
        <v>96824</v>
      </c>
      <c r="B4569" s="634" t="s">
        <v>25001</v>
      </c>
      <c r="C4569" s="634" t="s">
        <v>5</v>
      </c>
      <c r="D4569" s="635" t="s">
        <v>26625</v>
      </c>
    </row>
    <row r="4570" spans="1:4" ht="13.5" x14ac:dyDescent="0.25">
      <c r="A4570" s="636">
        <v>96825</v>
      </c>
      <c r="B4570" s="634" t="s">
        <v>25002</v>
      </c>
      <c r="C4570" s="634" t="s">
        <v>5</v>
      </c>
      <c r="D4570" s="635" t="s">
        <v>26924</v>
      </c>
    </row>
    <row r="4571" spans="1:4" ht="13.5" x14ac:dyDescent="0.25">
      <c r="A4571" s="636">
        <v>96826</v>
      </c>
      <c r="B4571" s="634" t="s">
        <v>25003</v>
      </c>
      <c r="C4571" s="634" t="s">
        <v>5</v>
      </c>
      <c r="D4571" s="635" t="s">
        <v>42042</v>
      </c>
    </row>
    <row r="4572" spans="1:4" ht="13.5" x14ac:dyDescent="0.25">
      <c r="A4572" s="636">
        <v>96827</v>
      </c>
      <c r="B4572" s="634" t="s">
        <v>25004</v>
      </c>
      <c r="C4572" s="634" t="s">
        <v>5</v>
      </c>
      <c r="D4572" s="635" t="s">
        <v>29934</v>
      </c>
    </row>
    <row r="4573" spans="1:4" ht="13.5" x14ac:dyDescent="0.25">
      <c r="A4573" s="636">
        <v>96828</v>
      </c>
      <c r="B4573" s="634" t="s">
        <v>25005</v>
      </c>
      <c r="C4573" s="634" t="s">
        <v>5</v>
      </c>
      <c r="D4573" s="635" t="s">
        <v>44853</v>
      </c>
    </row>
    <row r="4574" spans="1:4" ht="13.5" x14ac:dyDescent="0.25">
      <c r="A4574" s="636">
        <v>96829</v>
      </c>
      <c r="B4574" s="634" t="s">
        <v>25006</v>
      </c>
      <c r="C4574" s="634" t="s">
        <v>5</v>
      </c>
      <c r="D4574" s="635" t="s">
        <v>44854</v>
      </c>
    </row>
    <row r="4575" spans="1:4" ht="13.5" x14ac:dyDescent="0.25">
      <c r="A4575" s="636">
        <v>96830</v>
      </c>
      <c r="B4575" s="634" t="s">
        <v>25007</v>
      </c>
      <c r="C4575" s="634" t="s">
        <v>5</v>
      </c>
      <c r="D4575" s="635" t="s">
        <v>30759</v>
      </c>
    </row>
    <row r="4576" spans="1:4" ht="13.5" x14ac:dyDescent="0.25">
      <c r="A4576" s="636">
        <v>96831</v>
      </c>
      <c r="B4576" s="634" t="s">
        <v>25008</v>
      </c>
      <c r="C4576" s="634" t="s">
        <v>5</v>
      </c>
      <c r="D4576" s="635" t="s">
        <v>27880</v>
      </c>
    </row>
    <row r="4577" spans="1:4" ht="13.5" x14ac:dyDescent="0.25">
      <c r="A4577" s="636">
        <v>96832</v>
      </c>
      <c r="B4577" s="634" t="s">
        <v>25009</v>
      </c>
      <c r="C4577" s="634" t="s">
        <v>5</v>
      </c>
      <c r="D4577" s="635" t="s">
        <v>30544</v>
      </c>
    </row>
    <row r="4578" spans="1:4" ht="13.5" x14ac:dyDescent="0.25">
      <c r="A4578" s="636">
        <v>96833</v>
      </c>
      <c r="B4578" s="634" t="s">
        <v>25010</v>
      </c>
      <c r="C4578" s="634" t="s">
        <v>5</v>
      </c>
      <c r="D4578" s="635" t="s">
        <v>29056</v>
      </c>
    </row>
    <row r="4579" spans="1:4" ht="13.5" x14ac:dyDescent="0.25">
      <c r="A4579" s="636">
        <v>96834</v>
      </c>
      <c r="B4579" s="634" t="s">
        <v>25011</v>
      </c>
      <c r="C4579" s="634" t="s">
        <v>5</v>
      </c>
      <c r="D4579" s="635" t="s">
        <v>44855</v>
      </c>
    </row>
    <row r="4580" spans="1:4" ht="13.5" x14ac:dyDescent="0.25">
      <c r="A4580" s="636">
        <v>96835</v>
      </c>
      <c r="B4580" s="634" t="s">
        <v>25012</v>
      </c>
      <c r="C4580" s="634" t="s">
        <v>5</v>
      </c>
      <c r="D4580" s="635" t="s">
        <v>44856</v>
      </c>
    </row>
    <row r="4581" spans="1:4" ht="13.5" x14ac:dyDescent="0.25">
      <c r="A4581" s="636">
        <v>96836</v>
      </c>
      <c r="B4581" s="634" t="s">
        <v>25013</v>
      </c>
      <c r="C4581" s="634" t="s">
        <v>5</v>
      </c>
      <c r="D4581" s="635" t="s">
        <v>44857</v>
      </c>
    </row>
    <row r="4582" spans="1:4" ht="13.5" x14ac:dyDescent="0.25">
      <c r="A4582" s="636">
        <v>96837</v>
      </c>
      <c r="B4582" s="634" t="s">
        <v>25014</v>
      </c>
      <c r="C4582" s="634" t="s">
        <v>5</v>
      </c>
      <c r="D4582" s="635" t="s">
        <v>28483</v>
      </c>
    </row>
    <row r="4583" spans="1:4" ht="13.5" x14ac:dyDescent="0.25">
      <c r="A4583" s="636">
        <v>96838</v>
      </c>
      <c r="B4583" s="634" t="s">
        <v>25015</v>
      </c>
      <c r="C4583" s="634" t="s">
        <v>5</v>
      </c>
      <c r="D4583" s="635" t="s">
        <v>44858</v>
      </c>
    </row>
    <row r="4584" spans="1:4" ht="13.5" x14ac:dyDescent="0.25">
      <c r="A4584" s="636">
        <v>96839</v>
      </c>
      <c r="B4584" s="634" t="s">
        <v>25016</v>
      </c>
      <c r="C4584" s="634" t="s">
        <v>5</v>
      </c>
      <c r="D4584" s="635" t="s">
        <v>29237</v>
      </c>
    </row>
    <row r="4585" spans="1:4" ht="13.5" x14ac:dyDescent="0.25">
      <c r="A4585" s="636">
        <v>96840</v>
      </c>
      <c r="B4585" s="634" t="s">
        <v>25017</v>
      </c>
      <c r="C4585" s="634" t="s">
        <v>5</v>
      </c>
      <c r="D4585" s="635" t="s">
        <v>26607</v>
      </c>
    </row>
    <row r="4586" spans="1:4" ht="13.5" x14ac:dyDescent="0.25">
      <c r="A4586" s="636">
        <v>96841</v>
      </c>
      <c r="B4586" s="634" t="s">
        <v>25018</v>
      </c>
      <c r="C4586" s="634" t="s">
        <v>5</v>
      </c>
      <c r="D4586" s="635" t="s">
        <v>30823</v>
      </c>
    </row>
    <row r="4587" spans="1:4" ht="13.5" x14ac:dyDescent="0.25">
      <c r="A4587" s="636">
        <v>96842</v>
      </c>
      <c r="B4587" s="634" t="s">
        <v>25019</v>
      </c>
      <c r="C4587" s="634" t="s">
        <v>5</v>
      </c>
      <c r="D4587" s="635" t="s">
        <v>44859</v>
      </c>
    </row>
    <row r="4588" spans="1:4" ht="13.5" x14ac:dyDescent="0.25">
      <c r="A4588" s="636">
        <v>96843</v>
      </c>
      <c r="B4588" s="634" t="s">
        <v>25020</v>
      </c>
      <c r="C4588" s="634" t="s">
        <v>5</v>
      </c>
      <c r="D4588" s="635" t="s">
        <v>44860</v>
      </c>
    </row>
    <row r="4589" spans="1:4" ht="13.5" x14ac:dyDescent="0.25">
      <c r="A4589" s="636">
        <v>96844</v>
      </c>
      <c r="B4589" s="634" t="s">
        <v>25021</v>
      </c>
      <c r="C4589" s="634" t="s">
        <v>5</v>
      </c>
      <c r="D4589" s="635" t="s">
        <v>44861</v>
      </c>
    </row>
    <row r="4590" spans="1:4" ht="13.5" x14ac:dyDescent="0.25">
      <c r="A4590" s="636">
        <v>96845</v>
      </c>
      <c r="B4590" s="634" t="s">
        <v>25022</v>
      </c>
      <c r="C4590" s="634" t="s">
        <v>5</v>
      </c>
      <c r="D4590" s="635" t="s">
        <v>44862</v>
      </c>
    </row>
    <row r="4591" spans="1:4" ht="13.5" x14ac:dyDescent="0.25">
      <c r="A4591" s="636">
        <v>96846</v>
      </c>
      <c r="B4591" s="634" t="s">
        <v>25023</v>
      </c>
      <c r="C4591" s="634" t="s">
        <v>5</v>
      </c>
      <c r="D4591" s="635" t="s">
        <v>44610</v>
      </c>
    </row>
    <row r="4592" spans="1:4" ht="13.5" x14ac:dyDescent="0.25">
      <c r="A4592" s="636">
        <v>96847</v>
      </c>
      <c r="B4592" s="634" t="s">
        <v>25024</v>
      </c>
      <c r="C4592" s="634" t="s">
        <v>5</v>
      </c>
      <c r="D4592" s="635" t="s">
        <v>44863</v>
      </c>
    </row>
    <row r="4593" spans="1:4" ht="13.5" x14ac:dyDescent="0.25">
      <c r="A4593" s="636">
        <v>96848</v>
      </c>
      <c r="B4593" s="634" t="s">
        <v>25025</v>
      </c>
      <c r="C4593" s="634" t="s">
        <v>5</v>
      </c>
      <c r="D4593" s="635" t="s">
        <v>44864</v>
      </c>
    </row>
    <row r="4594" spans="1:4" ht="13.5" x14ac:dyDescent="0.25">
      <c r="A4594" s="636">
        <v>96849</v>
      </c>
      <c r="B4594" s="634" t="s">
        <v>25026</v>
      </c>
      <c r="C4594" s="634" t="s">
        <v>5</v>
      </c>
      <c r="D4594" s="635" t="s">
        <v>41983</v>
      </c>
    </row>
    <row r="4595" spans="1:4" ht="13.5" x14ac:dyDescent="0.25">
      <c r="A4595" s="636">
        <v>96850</v>
      </c>
      <c r="B4595" s="634" t="s">
        <v>25027</v>
      </c>
      <c r="C4595" s="634" t="s">
        <v>5</v>
      </c>
      <c r="D4595" s="635" t="s">
        <v>44865</v>
      </c>
    </row>
    <row r="4596" spans="1:4" ht="13.5" x14ac:dyDescent="0.25">
      <c r="A4596" s="636">
        <v>96851</v>
      </c>
      <c r="B4596" s="634" t="s">
        <v>25028</v>
      </c>
      <c r="C4596" s="634" t="s">
        <v>5</v>
      </c>
      <c r="D4596" s="635" t="s">
        <v>30329</v>
      </c>
    </row>
    <row r="4597" spans="1:4" ht="13.5" x14ac:dyDescent="0.25">
      <c r="A4597" s="636">
        <v>96852</v>
      </c>
      <c r="B4597" s="634" t="s">
        <v>25029</v>
      </c>
      <c r="C4597" s="634" t="s">
        <v>5</v>
      </c>
      <c r="D4597" s="635" t="s">
        <v>26980</v>
      </c>
    </row>
    <row r="4598" spans="1:4" ht="13.5" x14ac:dyDescent="0.25">
      <c r="A4598" s="636">
        <v>96853</v>
      </c>
      <c r="B4598" s="634" t="s">
        <v>25030</v>
      </c>
      <c r="C4598" s="634" t="s">
        <v>5</v>
      </c>
      <c r="D4598" s="635" t="s">
        <v>44866</v>
      </c>
    </row>
    <row r="4599" spans="1:4" ht="13.5" x14ac:dyDescent="0.25">
      <c r="A4599" s="636">
        <v>96854</v>
      </c>
      <c r="B4599" s="634" t="s">
        <v>25031</v>
      </c>
      <c r="C4599" s="634" t="s">
        <v>5</v>
      </c>
      <c r="D4599" s="635" t="s">
        <v>42004</v>
      </c>
    </row>
    <row r="4600" spans="1:4" ht="13.5" x14ac:dyDescent="0.25">
      <c r="A4600" s="636">
        <v>96855</v>
      </c>
      <c r="B4600" s="634" t="s">
        <v>25032</v>
      </c>
      <c r="C4600" s="634" t="s">
        <v>5</v>
      </c>
      <c r="D4600" s="635" t="s">
        <v>30374</v>
      </c>
    </row>
    <row r="4601" spans="1:4" ht="13.5" x14ac:dyDescent="0.25">
      <c r="A4601" s="636">
        <v>96856</v>
      </c>
      <c r="B4601" s="634" t="s">
        <v>25033</v>
      </c>
      <c r="C4601" s="634" t="s">
        <v>5</v>
      </c>
      <c r="D4601" s="635" t="s">
        <v>30568</v>
      </c>
    </row>
    <row r="4602" spans="1:4" ht="13.5" x14ac:dyDescent="0.25">
      <c r="A4602" s="636">
        <v>96857</v>
      </c>
      <c r="B4602" s="634" t="s">
        <v>25034</v>
      </c>
      <c r="C4602" s="634" t="s">
        <v>5</v>
      </c>
      <c r="D4602" s="635" t="s">
        <v>44867</v>
      </c>
    </row>
    <row r="4603" spans="1:4" ht="13.5" x14ac:dyDescent="0.25">
      <c r="A4603" s="636">
        <v>96858</v>
      </c>
      <c r="B4603" s="634" t="s">
        <v>25035</v>
      </c>
      <c r="C4603" s="634" t="s">
        <v>5</v>
      </c>
      <c r="D4603" s="635" t="s">
        <v>44868</v>
      </c>
    </row>
    <row r="4604" spans="1:4" ht="13.5" x14ac:dyDescent="0.25">
      <c r="A4604" s="636">
        <v>96859</v>
      </c>
      <c r="B4604" s="634" t="s">
        <v>25036</v>
      </c>
      <c r="C4604" s="634" t="s">
        <v>5</v>
      </c>
      <c r="D4604" s="635" t="s">
        <v>44869</v>
      </c>
    </row>
    <row r="4605" spans="1:4" ht="13.5" x14ac:dyDescent="0.25">
      <c r="A4605" s="636">
        <v>96860</v>
      </c>
      <c r="B4605" s="634" t="s">
        <v>25037</v>
      </c>
      <c r="C4605" s="634" t="s">
        <v>5</v>
      </c>
      <c r="D4605" s="635" t="s">
        <v>44383</v>
      </c>
    </row>
    <row r="4606" spans="1:4" ht="13.5" x14ac:dyDescent="0.25">
      <c r="A4606" s="636">
        <v>96861</v>
      </c>
      <c r="B4606" s="634" t="s">
        <v>25038</v>
      </c>
      <c r="C4606" s="634" t="s">
        <v>5</v>
      </c>
      <c r="D4606" s="635" t="s">
        <v>30818</v>
      </c>
    </row>
    <row r="4607" spans="1:4" ht="13.5" x14ac:dyDescent="0.25">
      <c r="A4607" s="636">
        <v>96862</v>
      </c>
      <c r="B4607" s="634" t="s">
        <v>25039</v>
      </c>
      <c r="C4607" s="634" t="s">
        <v>5</v>
      </c>
      <c r="D4607" s="635" t="s">
        <v>44870</v>
      </c>
    </row>
    <row r="4608" spans="1:4" ht="13.5" x14ac:dyDescent="0.25">
      <c r="A4608" s="636">
        <v>96863</v>
      </c>
      <c r="B4608" s="634" t="s">
        <v>25040</v>
      </c>
      <c r="C4608" s="634" t="s">
        <v>5</v>
      </c>
      <c r="D4608" s="635" t="s">
        <v>26983</v>
      </c>
    </row>
    <row r="4609" spans="1:4" ht="13.5" x14ac:dyDescent="0.25">
      <c r="A4609" s="636">
        <v>96864</v>
      </c>
      <c r="B4609" s="634" t="s">
        <v>25041</v>
      </c>
      <c r="C4609" s="634" t="s">
        <v>5</v>
      </c>
      <c r="D4609" s="635" t="s">
        <v>30330</v>
      </c>
    </row>
    <row r="4610" spans="1:4" ht="13.5" x14ac:dyDescent="0.25">
      <c r="A4610" s="636">
        <v>96865</v>
      </c>
      <c r="B4610" s="634" t="s">
        <v>25042</v>
      </c>
      <c r="C4610" s="634" t="s">
        <v>5</v>
      </c>
      <c r="D4610" s="635" t="s">
        <v>44871</v>
      </c>
    </row>
    <row r="4611" spans="1:4" ht="13.5" x14ac:dyDescent="0.25">
      <c r="A4611" s="636">
        <v>96866</v>
      </c>
      <c r="B4611" s="634" t="s">
        <v>25043</v>
      </c>
      <c r="C4611" s="634" t="s">
        <v>5</v>
      </c>
      <c r="D4611" s="635" t="s">
        <v>30390</v>
      </c>
    </row>
    <row r="4612" spans="1:4" ht="13.5" x14ac:dyDescent="0.25">
      <c r="A4612" s="636">
        <v>96867</v>
      </c>
      <c r="B4612" s="634" t="s">
        <v>25044</v>
      </c>
      <c r="C4612" s="634" t="s">
        <v>5</v>
      </c>
      <c r="D4612" s="635" t="s">
        <v>44872</v>
      </c>
    </row>
    <row r="4613" spans="1:4" ht="13.5" x14ac:dyDescent="0.25">
      <c r="A4613" s="636">
        <v>96868</v>
      </c>
      <c r="B4613" s="634" t="s">
        <v>25045</v>
      </c>
      <c r="C4613" s="634" t="s">
        <v>5</v>
      </c>
      <c r="D4613" s="635" t="s">
        <v>44671</v>
      </c>
    </row>
    <row r="4614" spans="1:4" ht="13.5" x14ac:dyDescent="0.25">
      <c r="A4614" s="636">
        <v>96869</v>
      </c>
      <c r="B4614" s="634" t="s">
        <v>25046</v>
      </c>
      <c r="C4614" s="634" t="s">
        <v>5</v>
      </c>
      <c r="D4614" s="635" t="s">
        <v>44171</v>
      </c>
    </row>
    <row r="4615" spans="1:4" ht="13.5" x14ac:dyDescent="0.25">
      <c r="A4615" s="636">
        <v>96870</v>
      </c>
      <c r="B4615" s="634" t="s">
        <v>25047</v>
      </c>
      <c r="C4615" s="634" t="s">
        <v>5</v>
      </c>
      <c r="D4615" s="635" t="s">
        <v>30319</v>
      </c>
    </row>
    <row r="4616" spans="1:4" ht="13.5" x14ac:dyDescent="0.25">
      <c r="A4616" s="636">
        <v>96871</v>
      </c>
      <c r="B4616" s="634" t="s">
        <v>25048</v>
      </c>
      <c r="C4616" s="634" t="s">
        <v>5</v>
      </c>
      <c r="D4616" s="635" t="s">
        <v>44873</v>
      </c>
    </row>
    <row r="4617" spans="1:4" ht="13.5" x14ac:dyDescent="0.25">
      <c r="A4617" s="636">
        <v>96872</v>
      </c>
      <c r="B4617" s="634" t="s">
        <v>25049</v>
      </c>
      <c r="C4617" s="634" t="s">
        <v>5</v>
      </c>
      <c r="D4617" s="635" t="s">
        <v>44874</v>
      </c>
    </row>
    <row r="4618" spans="1:4" ht="13.5" x14ac:dyDescent="0.25">
      <c r="A4618" s="636">
        <v>96873</v>
      </c>
      <c r="B4618" s="634" t="s">
        <v>25050</v>
      </c>
      <c r="C4618" s="634" t="s">
        <v>5</v>
      </c>
      <c r="D4618" s="635" t="s">
        <v>44875</v>
      </c>
    </row>
    <row r="4619" spans="1:4" ht="13.5" x14ac:dyDescent="0.25">
      <c r="A4619" s="636">
        <v>96874</v>
      </c>
      <c r="B4619" s="634" t="s">
        <v>25051</v>
      </c>
      <c r="C4619" s="634" t="s">
        <v>5</v>
      </c>
      <c r="D4619" s="635" t="s">
        <v>44876</v>
      </c>
    </row>
    <row r="4620" spans="1:4" ht="13.5" x14ac:dyDescent="0.25">
      <c r="A4620" s="636">
        <v>96875</v>
      </c>
      <c r="B4620" s="634" t="s">
        <v>25052</v>
      </c>
      <c r="C4620" s="634" t="s">
        <v>5</v>
      </c>
      <c r="D4620" s="635" t="s">
        <v>29178</v>
      </c>
    </row>
    <row r="4621" spans="1:4" ht="13.5" x14ac:dyDescent="0.25">
      <c r="A4621" s="636">
        <v>96876</v>
      </c>
      <c r="B4621" s="634" t="s">
        <v>25053</v>
      </c>
      <c r="C4621" s="634" t="s">
        <v>5</v>
      </c>
      <c r="D4621" s="635" t="s">
        <v>29956</v>
      </c>
    </row>
    <row r="4622" spans="1:4" ht="13.5" x14ac:dyDescent="0.25">
      <c r="A4622" s="636">
        <v>96877</v>
      </c>
      <c r="B4622" s="634" t="s">
        <v>25054</v>
      </c>
      <c r="C4622" s="634" t="s">
        <v>5</v>
      </c>
      <c r="D4622" s="635" t="s">
        <v>44877</v>
      </c>
    </row>
    <row r="4623" spans="1:4" ht="13.5" x14ac:dyDescent="0.25">
      <c r="A4623" s="636">
        <v>96878</v>
      </c>
      <c r="B4623" s="634" t="s">
        <v>25055</v>
      </c>
      <c r="C4623" s="634" t="s">
        <v>5</v>
      </c>
      <c r="D4623" s="635" t="s">
        <v>44878</v>
      </c>
    </row>
    <row r="4624" spans="1:4" ht="13.5" x14ac:dyDescent="0.25">
      <c r="A4624" s="636">
        <v>96879</v>
      </c>
      <c r="B4624" s="634" t="s">
        <v>25056</v>
      </c>
      <c r="C4624" s="634" t="s">
        <v>5</v>
      </c>
      <c r="D4624" s="635" t="s">
        <v>42323</v>
      </c>
    </row>
    <row r="4625" spans="1:4" ht="13.5" x14ac:dyDescent="0.25">
      <c r="A4625" s="636">
        <v>96880</v>
      </c>
      <c r="B4625" s="634" t="s">
        <v>25057</v>
      </c>
      <c r="C4625" s="634" t="s">
        <v>5</v>
      </c>
      <c r="D4625" s="635" t="s">
        <v>44879</v>
      </c>
    </row>
    <row r="4626" spans="1:4" ht="13.5" x14ac:dyDescent="0.25">
      <c r="A4626" s="636">
        <v>96881</v>
      </c>
      <c r="B4626" s="634" t="s">
        <v>25058</v>
      </c>
      <c r="C4626" s="634" t="s">
        <v>5</v>
      </c>
      <c r="D4626" s="635" t="s">
        <v>44880</v>
      </c>
    </row>
    <row r="4627" spans="1:4" ht="13.5" x14ac:dyDescent="0.25">
      <c r="A4627" s="636">
        <v>97425</v>
      </c>
      <c r="B4627" s="634" t="s">
        <v>25059</v>
      </c>
      <c r="C4627" s="634" t="s">
        <v>5</v>
      </c>
      <c r="D4627" s="635" t="s">
        <v>44881</v>
      </c>
    </row>
    <row r="4628" spans="1:4" ht="13.5" x14ac:dyDescent="0.25">
      <c r="A4628" s="636">
        <v>97426</v>
      </c>
      <c r="B4628" s="634" t="s">
        <v>25060</v>
      </c>
      <c r="C4628" s="634" t="s">
        <v>5</v>
      </c>
      <c r="D4628" s="635" t="s">
        <v>29229</v>
      </c>
    </row>
    <row r="4629" spans="1:4" ht="13.5" x14ac:dyDescent="0.25">
      <c r="A4629" s="636">
        <v>97427</v>
      </c>
      <c r="B4629" s="634" t="s">
        <v>25061</v>
      </c>
      <c r="C4629" s="634" t="s">
        <v>5</v>
      </c>
      <c r="D4629" s="635" t="s">
        <v>44882</v>
      </c>
    </row>
    <row r="4630" spans="1:4" ht="13.5" x14ac:dyDescent="0.25">
      <c r="A4630" s="636">
        <v>97428</v>
      </c>
      <c r="B4630" s="634" t="s">
        <v>25062</v>
      </c>
      <c r="C4630" s="634" t="s">
        <v>5</v>
      </c>
      <c r="D4630" s="635" t="s">
        <v>44883</v>
      </c>
    </row>
    <row r="4631" spans="1:4" ht="13.5" x14ac:dyDescent="0.25">
      <c r="A4631" s="636">
        <v>97429</v>
      </c>
      <c r="B4631" s="634" t="s">
        <v>25063</v>
      </c>
      <c r="C4631" s="634" t="s">
        <v>5</v>
      </c>
      <c r="D4631" s="635" t="s">
        <v>44884</v>
      </c>
    </row>
    <row r="4632" spans="1:4" ht="13.5" x14ac:dyDescent="0.25">
      <c r="A4632" s="636">
        <v>97430</v>
      </c>
      <c r="B4632" s="634" t="s">
        <v>29423</v>
      </c>
      <c r="C4632" s="634" t="s">
        <v>5</v>
      </c>
      <c r="D4632" s="635" t="s">
        <v>42064</v>
      </c>
    </row>
    <row r="4633" spans="1:4" ht="13.5" x14ac:dyDescent="0.25">
      <c r="A4633" s="636">
        <v>97431</v>
      </c>
      <c r="B4633" s="634" t="s">
        <v>29424</v>
      </c>
      <c r="C4633" s="634" t="s">
        <v>5</v>
      </c>
      <c r="D4633" s="635" t="s">
        <v>44885</v>
      </c>
    </row>
    <row r="4634" spans="1:4" ht="13.5" x14ac:dyDescent="0.25">
      <c r="A4634" s="636">
        <v>97432</v>
      </c>
      <c r="B4634" s="634" t="s">
        <v>29425</v>
      </c>
      <c r="C4634" s="634" t="s">
        <v>5</v>
      </c>
      <c r="D4634" s="635" t="s">
        <v>44886</v>
      </c>
    </row>
    <row r="4635" spans="1:4" ht="13.5" x14ac:dyDescent="0.25">
      <c r="A4635" s="636">
        <v>97433</v>
      </c>
      <c r="B4635" s="634" t="s">
        <v>29426</v>
      </c>
      <c r="C4635" s="634" t="s">
        <v>5</v>
      </c>
      <c r="D4635" s="635" t="s">
        <v>44887</v>
      </c>
    </row>
    <row r="4636" spans="1:4" ht="13.5" x14ac:dyDescent="0.25">
      <c r="A4636" s="636">
        <v>97434</v>
      </c>
      <c r="B4636" s="634" t="s">
        <v>29427</v>
      </c>
      <c r="C4636" s="634" t="s">
        <v>5</v>
      </c>
      <c r="D4636" s="635" t="s">
        <v>29311</v>
      </c>
    </row>
    <row r="4637" spans="1:4" ht="13.5" x14ac:dyDescent="0.25">
      <c r="A4637" s="636">
        <v>97435</v>
      </c>
      <c r="B4637" s="634" t="s">
        <v>29428</v>
      </c>
      <c r="C4637" s="634" t="s">
        <v>5</v>
      </c>
      <c r="D4637" s="635" t="s">
        <v>44888</v>
      </c>
    </row>
    <row r="4638" spans="1:4" ht="13.5" x14ac:dyDescent="0.25">
      <c r="A4638" s="636">
        <v>97436</v>
      </c>
      <c r="B4638" s="634" t="s">
        <v>29429</v>
      </c>
      <c r="C4638" s="634" t="s">
        <v>5</v>
      </c>
      <c r="D4638" s="635" t="s">
        <v>44889</v>
      </c>
    </row>
    <row r="4639" spans="1:4" ht="13.5" x14ac:dyDescent="0.25">
      <c r="A4639" s="636">
        <v>97437</v>
      </c>
      <c r="B4639" s="634" t="s">
        <v>29430</v>
      </c>
      <c r="C4639" s="634" t="s">
        <v>5</v>
      </c>
      <c r="D4639" s="635" t="s">
        <v>44890</v>
      </c>
    </row>
    <row r="4640" spans="1:4" ht="13.5" x14ac:dyDescent="0.25">
      <c r="A4640" s="636">
        <v>97438</v>
      </c>
      <c r="B4640" s="634" t="s">
        <v>29431</v>
      </c>
      <c r="C4640" s="634" t="s">
        <v>5</v>
      </c>
      <c r="D4640" s="635" t="s">
        <v>44891</v>
      </c>
    </row>
    <row r="4641" spans="1:4" ht="13.5" x14ac:dyDescent="0.25">
      <c r="A4641" s="636">
        <v>97439</v>
      </c>
      <c r="B4641" s="634" t="s">
        <v>29432</v>
      </c>
      <c r="C4641" s="634" t="s">
        <v>5</v>
      </c>
      <c r="D4641" s="635" t="s">
        <v>44892</v>
      </c>
    </row>
    <row r="4642" spans="1:4" ht="13.5" x14ac:dyDescent="0.25">
      <c r="A4642" s="636">
        <v>97440</v>
      </c>
      <c r="B4642" s="634" t="s">
        <v>29433</v>
      </c>
      <c r="C4642" s="634" t="s">
        <v>5</v>
      </c>
      <c r="D4642" s="635" t="s">
        <v>44893</v>
      </c>
    </row>
    <row r="4643" spans="1:4" ht="13.5" x14ac:dyDescent="0.25">
      <c r="A4643" s="636">
        <v>97442</v>
      </c>
      <c r="B4643" s="634" t="s">
        <v>29434</v>
      </c>
      <c r="C4643" s="634" t="s">
        <v>5</v>
      </c>
      <c r="D4643" s="635" t="s">
        <v>44894</v>
      </c>
    </row>
    <row r="4644" spans="1:4" ht="13.5" x14ac:dyDescent="0.25">
      <c r="A4644" s="636">
        <v>97443</v>
      </c>
      <c r="B4644" s="634" t="s">
        <v>29435</v>
      </c>
      <c r="C4644" s="634" t="s">
        <v>5</v>
      </c>
      <c r="D4644" s="635" t="s">
        <v>42953</v>
      </c>
    </row>
    <row r="4645" spans="1:4" ht="13.5" x14ac:dyDescent="0.25">
      <c r="A4645" s="636">
        <v>97444</v>
      </c>
      <c r="B4645" s="634" t="s">
        <v>29436</v>
      </c>
      <c r="C4645" s="634" t="s">
        <v>5</v>
      </c>
      <c r="D4645" s="635" t="s">
        <v>44895</v>
      </c>
    </row>
    <row r="4646" spans="1:4" ht="13.5" x14ac:dyDescent="0.25">
      <c r="A4646" s="636">
        <v>97446</v>
      </c>
      <c r="B4646" s="634" t="s">
        <v>29437</v>
      </c>
      <c r="C4646" s="634" t="s">
        <v>5</v>
      </c>
      <c r="D4646" s="635" t="s">
        <v>44896</v>
      </c>
    </row>
    <row r="4647" spans="1:4" ht="13.5" x14ac:dyDescent="0.25">
      <c r="A4647" s="636">
        <v>97447</v>
      </c>
      <c r="B4647" s="634" t="s">
        <v>29438</v>
      </c>
      <c r="C4647" s="634" t="s">
        <v>5</v>
      </c>
      <c r="D4647" s="635" t="s">
        <v>44896</v>
      </c>
    </row>
    <row r="4648" spans="1:4" ht="13.5" x14ac:dyDescent="0.25">
      <c r="A4648" s="636">
        <v>97449</v>
      </c>
      <c r="B4648" s="634" t="s">
        <v>29439</v>
      </c>
      <c r="C4648" s="634" t="s">
        <v>5</v>
      </c>
      <c r="D4648" s="635" t="s">
        <v>44897</v>
      </c>
    </row>
    <row r="4649" spans="1:4" ht="13.5" x14ac:dyDescent="0.25">
      <c r="A4649" s="636">
        <v>97450</v>
      </c>
      <c r="B4649" s="634" t="s">
        <v>29440</v>
      </c>
      <c r="C4649" s="634" t="s">
        <v>5</v>
      </c>
      <c r="D4649" s="635" t="s">
        <v>44898</v>
      </c>
    </row>
    <row r="4650" spans="1:4" ht="13.5" x14ac:dyDescent="0.25">
      <c r="A4650" s="636">
        <v>97452</v>
      </c>
      <c r="B4650" s="634" t="s">
        <v>29441</v>
      </c>
      <c r="C4650" s="634" t="s">
        <v>5</v>
      </c>
      <c r="D4650" s="635" t="s">
        <v>44899</v>
      </c>
    </row>
    <row r="4651" spans="1:4" ht="13.5" x14ac:dyDescent="0.25">
      <c r="A4651" s="636">
        <v>97453</v>
      </c>
      <c r="B4651" s="634" t="s">
        <v>29442</v>
      </c>
      <c r="C4651" s="634" t="s">
        <v>5</v>
      </c>
      <c r="D4651" s="635" t="s">
        <v>44900</v>
      </c>
    </row>
    <row r="4652" spans="1:4" ht="13.5" x14ac:dyDescent="0.25">
      <c r="A4652" s="636">
        <v>97454</v>
      </c>
      <c r="B4652" s="634" t="s">
        <v>29443</v>
      </c>
      <c r="C4652" s="634" t="s">
        <v>5</v>
      </c>
      <c r="D4652" s="635" t="s">
        <v>44901</v>
      </c>
    </row>
    <row r="4653" spans="1:4" ht="13.5" x14ac:dyDescent="0.25">
      <c r="A4653" s="636">
        <v>97455</v>
      </c>
      <c r="B4653" s="634" t="s">
        <v>29444</v>
      </c>
      <c r="C4653" s="634" t="s">
        <v>5</v>
      </c>
      <c r="D4653" s="635" t="s">
        <v>44902</v>
      </c>
    </row>
    <row r="4654" spans="1:4" ht="13.5" x14ac:dyDescent="0.25">
      <c r="A4654" s="636">
        <v>97456</v>
      </c>
      <c r="B4654" s="634" t="s">
        <v>29445</v>
      </c>
      <c r="C4654" s="634" t="s">
        <v>5</v>
      </c>
      <c r="D4654" s="635" t="s">
        <v>44903</v>
      </c>
    </row>
    <row r="4655" spans="1:4" ht="13.5" x14ac:dyDescent="0.25">
      <c r="A4655" s="636">
        <v>97457</v>
      </c>
      <c r="B4655" s="634" t="s">
        <v>29446</v>
      </c>
      <c r="C4655" s="634" t="s">
        <v>5</v>
      </c>
      <c r="D4655" s="635" t="s">
        <v>44904</v>
      </c>
    </row>
    <row r="4656" spans="1:4" ht="13.5" x14ac:dyDescent="0.25">
      <c r="A4656" s="636">
        <v>97458</v>
      </c>
      <c r="B4656" s="634" t="s">
        <v>29447</v>
      </c>
      <c r="C4656" s="634" t="s">
        <v>5</v>
      </c>
      <c r="D4656" s="635" t="s">
        <v>44905</v>
      </c>
    </row>
    <row r="4657" spans="1:4" ht="13.5" x14ac:dyDescent="0.25">
      <c r="A4657" s="636">
        <v>97459</v>
      </c>
      <c r="B4657" s="634" t="s">
        <v>29448</v>
      </c>
      <c r="C4657" s="634" t="s">
        <v>5</v>
      </c>
      <c r="D4657" s="635" t="s">
        <v>44906</v>
      </c>
    </row>
    <row r="4658" spans="1:4" ht="13.5" x14ac:dyDescent="0.25">
      <c r="A4658" s="636">
        <v>97460</v>
      </c>
      <c r="B4658" s="634" t="s">
        <v>29449</v>
      </c>
      <c r="C4658" s="634" t="s">
        <v>5</v>
      </c>
      <c r="D4658" s="635" t="s">
        <v>44907</v>
      </c>
    </row>
    <row r="4659" spans="1:4" ht="13.5" x14ac:dyDescent="0.25">
      <c r="A4659" s="636">
        <v>97461</v>
      </c>
      <c r="B4659" s="634" t="s">
        <v>29450</v>
      </c>
      <c r="C4659" s="634" t="s">
        <v>5</v>
      </c>
      <c r="D4659" s="635" t="s">
        <v>44908</v>
      </c>
    </row>
    <row r="4660" spans="1:4" ht="13.5" x14ac:dyDescent="0.25">
      <c r="A4660" s="636">
        <v>97462</v>
      </c>
      <c r="B4660" s="634" t="s">
        <v>29451</v>
      </c>
      <c r="C4660" s="634" t="s">
        <v>5</v>
      </c>
      <c r="D4660" s="635" t="s">
        <v>44414</v>
      </c>
    </row>
    <row r="4661" spans="1:4" ht="13.5" x14ac:dyDescent="0.25">
      <c r="A4661" s="636">
        <v>97464</v>
      </c>
      <c r="B4661" s="634" t="s">
        <v>29452</v>
      </c>
      <c r="C4661" s="634" t="s">
        <v>5</v>
      </c>
      <c r="D4661" s="635" t="s">
        <v>44909</v>
      </c>
    </row>
    <row r="4662" spans="1:4" ht="13.5" x14ac:dyDescent="0.25">
      <c r="A4662" s="636">
        <v>97465</v>
      </c>
      <c r="B4662" s="634" t="s">
        <v>29453</v>
      </c>
      <c r="C4662" s="634" t="s">
        <v>5</v>
      </c>
      <c r="D4662" s="635" t="s">
        <v>30925</v>
      </c>
    </row>
    <row r="4663" spans="1:4" ht="13.5" x14ac:dyDescent="0.25">
      <c r="A4663" s="636">
        <v>97467</v>
      </c>
      <c r="B4663" s="634" t="s">
        <v>29454</v>
      </c>
      <c r="C4663" s="634" t="s">
        <v>5</v>
      </c>
      <c r="D4663" s="635" t="s">
        <v>44910</v>
      </c>
    </row>
    <row r="4664" spans="1:4" ht="13.5" x14ac:dyDescent="0.25">
      <c r="A4664" s="636">
        <v>97468</v>
      </c>
      <c r="B4664" s="634" t="s">
        <v>29455</v>
      </c>
      <c r="C4664" s="634" t="s">
        <v>5</v>
      </c>
      <c r="D4664" s="635" t="s">
        <v>44911</v>
      </c>
    </row>
    <row r="4665" spans="1:4" ht="13.5" x14ac:dyDescent="0.25">
      <c r="A4665" s="636">
        <v>97470</v>
      </c>
      <c r="B4665" s="634" t="s">
        <v>29456</v>
      </c>
      <c r="C4665" s="634" t="s">
        <v>5</v>
      </c>
      <c r="D4665" s="635" t="s">
        <v>30727</v>
      </c>
    </row>
    <row r="4666" spans="1:4" ht="13.5" x14ac:dyDescent="0.25">
      <c r="A4666" s="636">
        <v>97471</v>
      </c>
      <c r="B4666" s="634" t="s">
        <v>29457</v>
      </c>
      <c r="C4666" s="634" t="s">
        <v>5</v>
      </c>
      <c r="D4666" s="635" t="s">
        <v>44912</v>
      </c>
    </row>
    <row r="4667" spans="1:4" ht="13.5" x14ac:dyDescent="0.25">
      <c r="A4667" s="636">
        <v>97474</v>
      </c>
      <c r="B4667" s="634" t="s">
        <v>29458</v>
      </c>
      <c r="C4667" s="634" t="s">
        <v>5</v>
      </c>
      <c r="D4667" s="635" t="s">
        <v>41798</v>
      </c>
    </row>
    <row r="4668" spans="1:4" ht="13.5" x14ac:dyDescent="0.25">
      <c r="A4668" s="636">
        <v>97475</v>
      </c>
      <c r="B4668" s="634" t="s">
        <v>29459</v>
      </c>
      <c r="C4668" s="634" t="s">
        <v>5</v>
      </c>
      <c r="D4668" s="635" t="s">
        <v>44913</v>
      </c>
    </row>
    <row r="4669" spans="1:4" ht="13.5" x14ac:dyDescent="0.25">
      <c r="A4669" s="636">
        <v>97477</v>
      </c>
      <c r="B4669" s="634" t="s">
        <v>29460</v>
      </c>
      <c r="C4669" s="634" t="s">
        <v>5</v>
      </c>
      <c r="D4669" s="635" t="s">
        <v>44914</v>
      </c>
    </row>
    <row r="4670" spans="1:4" ht="13.5" x14ac:dyDescent="0.25">
      <c r="A4670" s="636">
        <v>97478</v>
      </c>
      <c r="B4670" s="634" t="s">
        <v>29461</v>
      </c>
      <c r="C4670" s="634" t="s">
        <v>5</v>
      </c>
      <c r="D4670" s="635" t="s">
        <v>44915</v>
      </c>
    </row>
    <row r="4671" spans="1:4" ht="13.5" x14ac:dyDescent="0.25">
      <c r="A4671" s="636">
        <v>97479</v>
      </c>
      <c r="B4671" s="634" t="s">
        <v>29462</v>
      </c>
      <c r="C4671" s="634" t="s">
        <v>5</v>
      </c>
      <c r="D4671" s="635" t="s">
        <v>44916</v>
      </c>
    </row>
    <row r="4672" spans="1:4" ht="13.5" x14ac:dyDescent="0.25">
      <c r="A4672" s="636">
        <v>97480</v>
      </c>
      <c r="B4672" s="634" t="s">
        <v>29463</v>
      </c>
      <c r="C4672" s="634" t="s">
        <v>5</v>
      </c>
      <c r="D4672" s="635" t="s">
        <v>44916</v>
      </c>
    </row>
    <row r="4673" spans="1:4" ht="13.5" x14ac:dyDescent="0.25">
      <c r="A4673" s="636">
        <v>97481</v>
      </c>
      <c r="B4673" s="634" t="s">
        <v>29464</v>
      </c>
      <c r="C4673" s="634" t="s">
        <v>5</v>
      </c>
      <c r="D4673" s="635" t="s">
        <v>44917</v>
      </c>
    </row>
    <row r="4674" spans="1:4" ht="13.5" x14ac:dyDescent="0.25">
      <c r="A4674" s="636">
        <v>97482</v>
      </c>
      <c r="B4674" s="634" t="s">
        <v>29465</v>
      </c>
      <c r="C4674" s="634" t="s">
        <v>5</v>
      </c>
      <c r="D4674" s="635" t="s">
        <v>44917</v>
      </c>
    </row>
    <row r="4675" spans="1:4" ht="13.5" x14ac:dyDescent="0.25">
      <c r="A4675" s="636">
        <v>97483</v>
      </c>
      <c r="B4675" s="634" t="s">
        <v>29466</v>
      </c>
      <c r="C4675" s="634" t="s">
        <v>5</v>
      </c>
      <c r="D4675" s="635" t="s">
        <v>44918</v>
      </c>
    </row>
    <row r="4676" spans="1:4" ht="13.5" x14ac:dyDescent="0.25">
      <c r="A4676" s="636">
        <v>97484</v>
      </c>
      <c r="B4676" s="634" t="s">
        <v>29467</v>
      </c>
      <c r="C4676" s="634" t="s">
        <v>5</v>
      </c>
      <c r="D4676" s="635" t="s">
        <v>44918</v>
      </c>
    </row>
    <row r="4677" spans="1:4" ht="13.5" x14ac:dyDescent="0.25">
      <c r="A4677" s="636">
        <v>97485</v>
      </c>
      <c r="B4677" s="634" t="s">
        <v>29468</v>
      </c>
      <c r="C4677" s="634" t="s">
        <v>5</v>
      </c>
      <c r="D4677" s="635" t="s">
        <v>44919</v>
      </c>
    </row>
    <row r="4678" spans="1:4" ht="13.5" x14ac:dyDescent="0.25">
      <c r="A4678" s="636">
        <v>97486</v>
      </c>
      <c r="B4678" s="634" t="s">
        <v>29469</v>
      </c>
      <c r="C4678" s="634" t="s">
        <v>5</v>
      </c>
      <c r="D4678" s="635" t="s">
        <v>44920</v>
      </c>
    </row>
    <row r="4679" spans="1:4" ht="13.5" x14ac:dyDescent="0.25">
      <c r="A4679" s="636">
        <v>97487</v>
      </c>
      <c r="B4679" s="634" t="s">
        <v>29470</v>
      </c>
      <c r="C4679" s="634" t="s">
        <v>5</v>
      </c>
      <c r="D4679" s="635" t="s">
        <v>44921</v>
      </c>
    </row>
    <row r="4680" spans="1:4" ht="13.5" x14ac:dyDescent="0.25">
      <c r="A4680" s="636">
        <v>97488</v>
      </c>
      <c r="B4680" s="634" t="s">
        <v>29471</v>
      </c>
      <c r="C4680" s="634" t="s">
        <v>5</v>
      </c>
      <c r="D4680" s="635" t="s">
        <v>44922</v>
      </c>
    </row>
    <row r="4681" spans="1:4" ht="13.5" x14ac:dyDescent="0.25">
      <c r="A4681" s="636">
        <v>97489</v>
      </c>
      <c r="B4681" s="634" t="s">
        <v>29472</v>
      </c>
      <c r="C4681" s="634" t="s">
        <v>5</v>
      </c>
      <c r="D4681" s="635" t="s">
        <v>44923</v>
      </c>
    </row>
    <row r="4682" spans="1:4" ht="13.5" x14ac:dyDescent="0.25">
      <c r="A4682" s="636">
        <v>97490</v>
      </c>
      <c r="B4682" s="634" t="s">
        <v>29473</v>
      </c>
      <c r="C4682" s="634" t="s">
        <v>5</v>
      </c>
      <c r="D4682" s="635" t="s">
        <v>44924</v>
      </c>
    </row>
    <row r="4683" spans="1:4" ht="13.5" x14ac:dyDescent="0.25">
      <c r="A4683" s="636">
        <v>97491</v>
      </c>
      <c r="B4683" s="634" t="s">
        <v>29474</v>
      </c>
      <c r="C4683" s="634" t="s">
        <v>5</v>
      </c>
      <c r="D4683" s="635" t="s">
        <v>44528</v>
      </c>
    </row>
    <row r="4684" spans="1:4" ht="13.5" x14ac:dyDescent="0.25">
      <c r="A4684" s="636">
        <v>97492</v>
      </c>
      <c r="B4684" s="634" t="s">
        <v>29475</v>
      </c>
      <c r="C4684" s="634" t="s">
        <v>5</v>
      </c>
      <c r="D4684" s="635" t="s">
        <v>44925</v>
      </c>
    </row>
    <row r="4685" spans="1:4" ht="13.5" x14ac:dyDescent="0.25">
      <c r="A4685" s="636">
        <v>97493</v>
      </c>
      <c r="B4685" s="634" t="s">
        <v>29476</v>
      </c>
      <c r="C4685" s="634" t="s">
        <v>5</v>
      </c>
      <c r="D4685" s="635" t="s">
        <v>44926</v>
      </c>
    </row>
    <row r="4686" spans="1:4" ht="13.5" x14ac:dyDescent="0.25">
      <c r="A4686" s="636">
        <v>97494</v>
      </c>
      <c r="B4686" s="634" t="s">
        <v>29477</v>
      </c>
      <c r="C4686" s="634" t="s">
        <v>5</v>
      </c>
      <c r="D4686" s="635" t="s">
        <v>44927</v>
      </c>
    </row>
    <row r="4687" spans="1:4" ht="13.5" x14ac:dyDescent="0.25">
      <c r="A4687" s="636">
        <v>97495</v>
      </c>
      <c r="B4687" s="634" t="s">
        <v>29478</v>
      </c>
      <c r="C4687" s="634" t="s">
        <v>5</v>
      </c>
      <c r="D4687" s="635" t="s">
        <v>44928</v>
      </c>
    </row>
    <row r="4688" spans="1:4" ht="13.5" x14ac:dyDescent="0.25">
      <c r="A4688" s="636">
        <v>97496</v>
      </c>
      <c r="B4688" s="634" t="s">
        <v>29479</v>
      </c>
      <c r="C4688" s="634" t="s">
        <v>5</v>
      </c>
      <c r="D4688" s="635" t="s">
        <v>44929</v>
      </c>
    </row>
    <row r="4689" spans="1:4" ht="13.5" x14ac:dyDescent="0.25">
      <c r="A4689" s="636">
        <v>97499</v>
      </c>
      <c r="B4689" s="634" t="s">
        <v>29480</v>
      </c>
      <c r="C4689" s="634" t="s">
        <v>5</v>
      </c>
      <c r="D4689" s="635" t="s">
        <v>28460</v>
      </c>
    </row>
    <row r="4690" spans="1:4" ht="13.5" x14ac:dyDescent="0.25">
      <c r="A4690" s="636">
        <v>97500</v>
      </c>
      <c r="B4690" s="634" t="s">
        <v>29481</v>
      </c>
      <c r="C4690" s="634" t="s">
        <v>5</v>
      </c>
      <c r="D4690" s="635" t="s">
        <v>28595</v>
      </c>
    </row>
    <row r="4691" spans="1:4" ht="13.5" x14ac:dyDescent="0.25">
      <c r="A4691" s="636">
        <v>97502</v>
      </c>
      <c r="B4691" s="634" t="s">
        <v>29482</v>
      </c>
      <c r="C4691" s="634" t="s">
        <v>5</v>
      </c>
      <c r="D4691" s="635" t="s">
        <v>44930</v>
      </c>
    </row>
    <row r="4692" spans="1:4" ht="13.5" x14ac:dyDescent="0.25">
      <c r="A4692" s="636">
        <v>97503</v>
      </c>
      <c r="B4692" s="634" t="s">
        <v>29484</v>
      </c>
      <c r="C4692" s="634" t="s">
        <v>5</v>
      </c>
      <c r="D4692" s="635" t="s">
        <v>30786</v>
      </c>
    </row>
    <row r="4693" spans="1:4" ht="13.5" x14ac:dyDescent="0.25">
      <c r="A4693" s="636">
        <v>97505</v>
      </c>
      <c r="B4693" s="634" t="s">
        <v>29485</v>
      </c>
      <c r="C4693" s="634" t="s">
        <v>5</v>
      </c>
      <c r="D4693" s="635" t="s">
        <v>30264</v>
      </c>
    </row>
    <row r="4694" spans="1:4" ht="13.5" x14ac:dyDescent="0.25">
      <c r="A4694" s="636">
        <v>97506</v>
      </c>
      <c r="B4694" s="634" t="s">
        <v>29486</v>
      </c>
      <c r="C4694" s="634" t="s">
        <v>5</v>
      </c>
      <c r="D4694" s="635" t="s">
        <v>29051</v>
      </c>
    </row>
    <row r="4695" spans="1:4" ht="13.5" x14ac:dyDescent="0.25">
      <c r="A4695" s="636">
        <v>97508</v>
      </c>
      <c r="B4695" s="634" t="s">
        <v>29487</v>
      </c>
      <c r="C4695" s="634" t="s">
        <v>5</v>
      </c>
      <c r="D4695" s="635" t="s">
        <v>44931</v>
      </c>
    </row>
    <row r="4696" spans="1:4" ht="13.5" x14ac:dyDescent="0.25">
      <c r="A4696" s="636">
        <v>97509</v>
      </c>
      <c r="B4696" s="634" t="s">
        <v>29488</v>
      </c>
      <c r="C4696" s="634" t="s">
        <v>5</v>
      </c>
      <c r="D4696" s="635" t="s">
        <v>44932</v>
      </c>
    </row>
    <row r="4697" spans="1:4" ht="13.5" x14ac:dyDescent="0.25">
      <c r="A4697" s="636">
        <v>97511</v>
      </c>
      <c r="B4697" s="634" t="s">
        <v>29489</v>
      </c>
      <c r="C4697" s="634" t="s">
        <v>5</v>
      </c>
      <c r="D4697" s="635" t="s">
        <v>29982</v>
      </c>
    </row>
    <row r="4698" spans="1:4" ht="13.5" x14ac:dyDescent="0.25">
      <c r="A4698" s="636">
        <v>97512</v>
      </c>
      <c r="B4698" s="634" t="s">
        <v>29490</v>
      </c>
      <c r="C4698" s="634" t="s">
        <v>5</v>
      </c>
      <c r="D4698" s="635" t="s">
        <v>44933</v>
      </c>
    </row>
    <row r="4699" spans="1:4" ht="13.5" x14ac:dyDescent="0.25">
      <c r="A4699" s="636">
        <v>97514</v>
      </c>
      <c r="B4699" s="634" t="s">
        <v>29491</v>
      </c>
      <c r="C4699" s="634" t="s">
        <v>5</v>
      </c>
      <c r="D4699" s="635" t="s">
        <v>44934</v>
      </c>
    </row>
    <row r="4700" spans="1:4" ht="13.5" x14ac:dyDescent="0.25">
      <c r="A4700" s="636">
        <v>97515</v>
      </c>
      <c r="B4700" s="634" t="s">
        <v>29492</v>
      </c>
      <c r="C4700" s="634" t="s">
        <v>5</v>
      </c>
      <c r="D4700" s="635" t="s">
        <v>44935</v>
      </c>
    </row>
    <row r="4701" spans="1:4" ht="13.5" x14ac:dyDescent="0.25">
      <c r="A4701" s="636">
        <v>97517</v>
      </c>
      <c r="B4701" s="634" t="s">
        <v>29493</v>
      </c>
      <c r="C4701" s="634" t="s">
        <v>5</v>
      </c>
      <c r="D4701" s="635" t="s">
        <v>44936</v>
      </c>
    </row>
    <row r="4702" spans="1:4" ht="13.5" x14ac:dyDescent="0.25">
      <c r="A4702" s="636">
        <v>97518</v>
      </c>
      <c r="B4702" s="634" t="s">
        <v>29494</v>
      </c>
      <c r="C4702" s="634" t="s">
        <v>5</v>
      </c>
      <c r="D4702" s="635" t="s">
        <v>44936</v>
      </c>
    </row>
    <row r="4703" spans="1:4" ht="13.5" x14ac:dyDescent="0.25">
      <c r="A4703" s="636">
        <v>97519</v>
      </c>
      <c r="B4703" s="634" t="s">
        <v>29495</v>
      </c>
      <c r="C4703" s="634" t="s">
        <v>5</v>
      </c>
      <c r="D4703" s="635" t="s">
        <v>44937</v>
      </c>
    </row>
    <row r="4704" spans="1:4" ht="13.5" x14ac:dyDescent="0.25">
      <c r="A4704" s="636">
        <v>97520</v>
      </c>
      <c r="B4704" s="634" t="s">
        <v>29496</v>
      </c>
      <c r="C4704" s="634" t="s">
        <v>5</v>
      </c>
      <c r="D4704" s="635" t="s">
        <v>44937</v>
      </c>
    </row>
    <row r="4705" spans="1:4" ht="13.5" x14ac:dyDescent="0.25">
      <c r="A4705" s="636">
        <v>97521</v>
      </c>
      <c r="B4705" s="634" t="s">
        <v>29497</v>
      </c>
      <c r="C4705" s="634" t="s">
        <v>5</v>
      </c>
      <c r="D4705" s="635" t="s">
        <v>30415</v>
      </c>
    </row>
    <row r="4706" spans="1:4" ht="13.5" x14ac:dyDescent="0.25">
      <c r="A4706" s="636">
        <v>97522</v>
      </c>
      <c r="B4706" s="634" t="s">
        <v>29498</v>
      </c>
      <c r="C4706" s="634" t="s">
        <v>5</v>
      </c>
      <c r="D4706" s="635" t="s">
        <v>30415</v>
      </c>
    </row>
    <row r="4707" spans="1:4" ht="13.5" x14ac:dyDescent="0.25">
      <c r="A4707" s="636">
        <v>97523</v>
      </c>
      <c r="B4707" s="634" t="s">
        <v>29499</v>
      </c>
      <c r="C4707" s="634" t="s">
        <v>5</v>
      </c>
      <c r="D4707" s="635" t="s">
        <v>44938</v>
      </c>
    </row>
    <row r="4708" spans="1:4" ht="13.5" x14ac:dyDescent="0.25">
      <c r="A4708" s="636">
        <v>97524</v>
      </c>
      <c r="B4708" s="634" t="s">
        <v>29500</v>
      </c>
      <c r="C4708" s="634" t="s">
        <v>5</v>
      </c>
      <c r="D4708" s="635" t="s">
        <v>44939</v>
      </c>
    </row>
    <row r="4709" spans="1:4" ht="13.5" x14ac:dyDescent="0.25">
      <c r="A4709" s="636">
        <v>97525</v>
      </c>
      <c r="B4709" s="634" t="s">
        <v>29501</v>
      </c>
      <c r="C4709" s="634" t="s">
        <v>5</v>
      </c>
      <c r="D4709" s="635" t="s">
        <v>44940</v>
      </c>
    </row>
    <row r="4710" spans="1:4" ht="13.5" x14ac:dyDescent="0.25">
      <c r="A4710" s="636">
        <v>97526</v>
      </c>
      <c r="B4710" s="634" t="s">
        <v>29502</v>
      </c>
      <c r="C4710" s="634" t="s">
        <v>5</v>
      </c>
      <c r="D4710" s="635" t="s">
        <v>44941</v>
      </c>
    </row>
    <row r="4711" spans="1:4" ht="13.5" x14ac:dyDescent="0.25">
      <c r="A4711" s="636">
        <v>97527</v>
      </c>
      <c r="B4711" s="634" t="s">
        <v>29503</v>
      </c>
      <c r="C4711" s="634" t="s">
        <v>5</v>
      </c>
      <c r="D4711" s="635" t="s">
        <v>44942</v>
      </c>
    </row>
    <row r="4712" spans="1:4" ht="13.5" x14ac:dyDescent="0.25">
      <c r="A4712" s="636">
        <v>97528</v>
      </c>
      <c r="B4712" s="634" t="s">
        <v>29504</v>
      </c>
      <c r="C4712" s="634" t="s">
        <v>5</v>
      </c>
      <c r="D4712" s="635" t="s">
        <v>44943</v>
      </c>
    </row>
    <row r="4713" spans="1:4" ht="13.5" x14ac:dyDescent="0.25">
      <c r="A4713" s="636">
        <v>97529</v>
      </c>
      <c r="B4713" s="634" t="s">
        <v>29505</v>
      </c>
      <c r="C4713" s="634" t="s">
        <v>5</v>
      </c>
      <c r="D4713" s="635" t="s">
        <v>30267</v>
      </c>
    </row>
    <row r="4714" spans="1:4" ht="13.5" x14ac:dyDescent="0.25">
      <c r="A4714" s="636">
        <v>97530</v>
      </c>
      <c r="B4714" s="634" t="s">
        <v>29506</v>
      </c>
      <c r="C4714" s="634" t="s">
        <v>5</v>
      </c>
      <c r="D4714" s="635" t="s">
        <v>44944</v>
      </c>
    </row>
    <row r="4715" spans="1:4" ht="13.5" x14ac:dyDescent="0.25">
      <c r="A4715" s="636">
        <v>97531</v>
      </c>
      <c r="B4715" s="634" t="s">
        <v>29507</v>
      </c>
      <c r="C4715" s="634" t="s">
        <v>5</v>
      </c>
      <c r="D4715" s="635" t="s">
        <v>44945</v>
      </c>
    </row>
    <row r="4716" spans="1:4" ht="13.5" x14ac:dyDescent="0.25">
      <c r="A4716" s="636">
        <v>97532</v>
      </c>
      <c r="B4716" s="634" t="s">
        <v>29508</v>
      </c>
      <c r="C4716" s="634" t="s">
        <v>5</v>
      </c>
      <c r="D4716" s="635" t="s">
        <v>44946</v>
      </c>
    </row>
    <row r="4717" spans="1:4" ht="13.5" x14ac:dyDescent="0.25">
      <c r="A4717" s="636">
        <v>97533</v>
      </c>
      <c r="B4717" s="634" t="s">
        <v>29509</v>
      </c>
      <c r="C4717" s="634" t="s">
        <v>5</v>
      </c>
      <c r="D4717" s="635" t="s">
        <v>44947</v>
      </c>
    </row>
    <row r="4718" spans="1:4" ht="13.5" x14ac:dyDescent="0.25">
      <c r="A4718" s="636">
        <v>97534</v>
      </c>
      <c r="B4718" s="634" t="s">
        <v>29510</v>
      </c>
      <c r="C4718" s="634" t="s">
        <v>5</v>
      </c>
      <c r="D4718" s="635" t="s">
        <v>44948</v>
      </c>
    </row>
    <row r="4719" spans="1:4" ht="13.5" x14ac:dyDescent="0.25">
      <c r="A4719" s="636">
        <v>97537</v>
      </c>
      <c r="B4719" s="634" t="s">
        <v>29511</v>
      </c>
      <c r="C4719" s="634" t="s">
        <v>5</v>
      </c>
      <c r="D4719" s="635" t="s">
        <v>29134</v>
      </c>
    </row>
    <row r="4720" spans="1:4" ht="13.5" x14ac:dyDescent="0.25">
      <c r="A4720" s="636">
        <v>97540</v>
      </c>
      <c r="B4720" s="634" t="s">
        <v>29512</v>
      </c>
      <c r="C4720" s="634" t="s">
        <v>5</v>
      </c>
      <c r="D4720" s="635" t="s">
        <v>44949</v>
      </c>
    </row>
    <row r="4721" spans="1:4" ht="13.5" x14ac:dyDescent="0.25">
      <c r="A4721" s="636">
        <v>97541</v>
      </c>
      <c r="B4721" s="634" t="s">
        <v>29513</v>
      </c>
      <c r="C4721" s="634" t="s">
        <v>5</v>
      </c>
      <c r="D4721" s="635" t="s">
        <v>30403</v>
      </c>
    </row>
    <row r="4722" spans="1:4" ht="13.5" x14ac:dyDescent="0.25">
      <c r="A4722" s="636">
        <v>97543</v>
      </c>
      <c r="B4722" s="634" t="s">
        <v>29514</v>
      </c>
      <c r="C4722" s="634" t="s">
        <v>5</v>
      </c>
      <c r="D4722" s="635" t="s">
        <v>44950</v>
      </c>
    </row>
    <row r="4723" spans="1:4" ht="13.5" x14ac:dyDescent="0.25">
      <c r="A4723" s="636">
        <v>97544</v>
      </c>
      <c r="B4723" s="634" t="s">
        <v>29516</v>
      </c>
      <c r="C4723" s="634" t="s">
        <v>5</v>
      </c>
      <c r="D4723" s="635" t="s">
        <v>44951</v>
      </c>
    </row>
    <row r="4724" spans="1:4" ht="13.5" x14ac:dyDescent="0.25">
      <c r="A4724" s="636">
        <v>97546</v>
      </c>
      <c r="B4724" s="634" t="s">
        <v>29517</v>
      </c>
      <c r="C4724" s="634" t="s">
        <v>5</v>
      </c>
      <c r="D4724" s="635" t="s">
        <v>43656</v>
      </c>
    </row>
    <row r="4725" spans="1:4" ht="13.5" x14ac:dyDescent="0.25">
      <c r="A4725" s="636">
        <v>97547</v>
      </c>
      <c r="B4725" s="634" t="s">
        <v>29518</v>
      </c>
      <c r="C4725" s="634" t="s">
        <v>5</v>
      </c>
      <c r="D4725" s="635" t="s">
        <v>43656</v>
      </c>
    </row>
    <row r="4726" spans="1:4" ht="13.5" x14ac:dyDescent="0.25">
      <c r="A4726" s="636">
        <v>97548</v>
      </c>
      <c r="B4726" s="634" t="s">
        <v>29519</v>
      </c>
      <c r="C4726" s="634" t="s">
        <v>5</v>
      </c>
      <c r="D4726" s="635" t="s">
        <v>44952</v>
      </c>
    </row>
    <row r="4727" spans="1:4" ht="13.5" x14ac:dyDescent="0.25">
      <c r="A4727" s="636">
        <v>97549</v>
      </c>
      <c r="B4727" s="634" t="s">
        <v>29520</v>
      </c>
      <c r="C4727" s="634" t="s">
        <v>5</v>
      </c>
      <c r="D4727" s="635" t="s">
        <v>44952</v>
      </c>
    </row>
    <row r="4728" spans="1:4" ht="13.5" x14ac:dyDescent="0.25">
      <c r="A4728" s="636">
        <v>97550</v>
      </c>
      <c r="B4728" s="634" t="s">
        <v>29521</v>
      </c>
      <c r="C4728" s="634" t="s">
        <v>5</v>
      </c>
      <c r="D4728" s="635" t="s">
        <v>29928</v>
      </c>
    </row>
    <row r="4729" spans="1:4" ht="13.5" x14ac:dyDescent="0.25">
      <c r="A4729" s="636">
        <v>97551</v>
      </c>
      <c r="B4729" s="634" t="s">
        <v>29522</v>
      </c>
      <c r="C4729" s="634" t="s">
        <v>5</v>
      </c>
      <c r="D4729" s="635" t="s">
        <v>29928</v>
      </c>
    </row>
    <row r="4730" spans="1:4" ht="13.5" x14ac:dyDescent="0.25">
      <c r="A4730" s="636">
        <v>97552</v>
      </c>
      <c r="B4730" s="634" t="s">
        <v>29523</v>
      </c>
      <c r="C4730" s="634" t="s">
        <v>5</v>
      </c>
      <c r="D4730" s="635" t="s">
        <v>44953</v>
      </c>
    </row>
    <row r="4731" spans="1:4" ht="13.5" x14ac:dyDescent="0.25">
      <c r="A4731" s="636">
        <v>97553</v>
      </c>
      <c r="B4731" s="634" t="s">
        <v>29524</v>
      </c>
      <c r="C4731" s="634" t="s">
        <v>5</v>
      </c>
      <c r="D4731" s="635" t="s">
        <v>44954</v>
      </c>
    </row>
    <row r="4732" spans="1:4" ht="13.5" x14ac:dyDescent="0.25">
      <c r="A4732" s="636">
        <v>97554</v>
      </c>
      <c r="B4732" s="634" t="s">
        <v>29525</v>
      </c>
      <c r="C4732" s="634" t="s">
        <v>5</v>
      </c>
      <c r="D4732" s="635" t="s">
        <v>41756</v>
      </c>
    </row>
    <row r="4733" spans="1:4" ht="13.5" x14ac:dyDescent="0.25">
      <c r="A4733" s="636">
        <v>98602</v>
      </c>
      <c r="B4733" s="634" t="s">
        <v>44955</v>
      </c>
      <c r="C4733" s="634" t="s">
        <v>5</v>
      </c>
      <c r="D4733" s="635" t="s">
        <v>44956</v>
      </c>
    </row>
    <row r="4734" spans="1:4" ht="13.5" x14ac:dyDescent="0.25">
      <c r="A4734" s="636">
        <v>103805</v>
      </c>
      <c r="B4734" s="634" t="s">
        <v>44957</v>
      </c>
      <c r="C4734" s="634" t="s">
        <v>5</v>
      </c>
      <c r="D4734" s="635" t="s">
        <v>44958</v>
      </c>
    </row>
    <row r="4735" spans="1:4" ht="13.5" x14ac:dyDescent="0.25">
      <c r="A4735" s="636">
        <v>103806</v>
      </c>
      <c r="B4735" s="634" t="s">
        <v>44959</v>
      </c>
      <c r="C4735" s="634" t="s">
        <v>5</v>
      </c>
      <c r="D4735" s="635" t="s">
        <v>30252</v>
      </c>
    </row>
    <row r="4736" spans="1:4" ht="13.5" x14ac:dyDescent="0.25">
      <c r="A4736" s="636">
        <v>103807</v>
      </c>
      <c r="B4736" s="634" t="s">
        <v>44960</v>
      </c>
      <c r="C4736" s="634" t="s">
        <v>5</v>
      </c>
      <c r="D4736" s="635" t="s">
        <v>44961</v>
      </c>
    </row>
    <row r="4737" spans="1:4" ht="13.5" x14ac:dyDescent="0.25">
      <c r="A4737" s="636">
        <v>103808</v>
      </c>
      <c r="B4737" s="634" t="s">
        <v>44962</v>
      </c>
      <c r="C4737" s="634" t="s">
        <v>5</v>
      </c>
      <c r="D4737" s="635" t="s">
        <v>28605</v>
      </c>
    </row>
    <row r="4738" spans="1:4" ht="13.5" x14ac:dyDescent="0.25">
      <c r="A4738" s="636">
        <v>103809</v>
      </c>
      <c r="B4738" s="634" t="s">
        <v>44963</v>
      </c>
      <c r="C4738" s="634" t="s">
        <v>5</v>
      </c>
      <c r="D4738" s="635" t="s">
        <v>44964</v>
      </c>
    </row>
    <row r="4739" spans="1:4" ht="13.5" x14ac:dyDescent="0.25">
      <c r="A4739" s="636">
        <v>103810</v>
      </c>
      <c r="B4739" s="634" t="s">
        <v>44965</v>
      </c>
      <c r="C4739" s="634" t="s">
        <v>5</v>
      </c>
      <c r="D4739" s="635" t="s">
        <v>44966</v>
      </c>
    </row>
    <row r="4740" spans="1:4" ht="13.5" x14ac:dyDescent="0.25">
      <c r="A4740" s="636">
        <v>103811</v>
      </c>
      <c r="B4740" s="634" t="s">
        <v>44967</v>
      </c>
      <c r="C4740" s="634" t="s">
        <v>5</v>
      </c>
      <c r="D4740" s="635" t="s">
        <v>44968</v>
      </c>
    </row>
    <row r="4741" spans="1:4" ht="13.5" x14ac:dyDescent="0.25">
      <c r="A4741" s="636">
        <v>103812</v>
      </c>
      <c r="B4741" s="634" t="s">
        <v>44969</v>
      </c>
      <c r="C4741" s="634" t="s">
        <v>5</v>
      </c>
      <c r="D4741" s="635" t="s">
        <v>44970</v>
      </c>
    </row>
    <row r="4742" spans="1:4" ht="13.5" x14ac:dyDescent="0.25">
      <c r="A4742" s="636">
        <v>103813</v>
      </c>
      <c r="B4742" s="634" t="s">
        <v>44971</v>
      </c>
      <c r="C4742" s="634" t="s">
        <v>5</v>
      </c>
      <c r="D4742" s="635" t="s">
        <v>44972</v>
      </c>
    </row>
    <row r="4743" spans="1:4" ht="13.5" x14ac:dyDescent="0.25">
      <c r="A4743" s="636">
        <v>103814</v>
      </c>
      <c r="B4743" s="634" t="s">
        <v>44973</v>
      </c>
      <c r="C4743" s="634" t="s">
        <v>5</v>
      </c>
      <c r="D4743" s="635" t="s">
        <v>30611</v>
      </c>
    </row>
    <row r="4744" spans="1:4" ht="13.5" x14ac:dyDescent="0.25">
      <c r="A4744" s="636">
        <v>103815</v>
      </c>
      <c r="B4744" s="634" t="s">
        <v>44974</v>
      </c>
      <c r="C4744" s="634" t="s">
        <v>5</v>
      </c>
      <c r="D4744" s="635" t="s">
        <v>29961</v>
      </c>
    </row>
    <row r="4745" spans="1:4" ht="13.5" x14ac:dyDescent="0.25">
      <c r="A4745" s="636">
        <v>103816</v>
      </c>
      <c r="B4745" s="634" t="s">
        <v>44975</v>
      </c>
      <c r="C4745" s="634" t="s">
        <v>5</v>
      </c>
      <c r="D4745" s="635" t="s">
        <v>44976</v>
      </c>
    </row>
    <row r="4746" spans="1:4" ht="13.5" x14ac:dyDescent="0.25">
      <c r="A4746" s="636">
        <v>103817</v>
      </c>
      <c r="B4746" s="634" t="s">
        <v>44977</v>
      </c>
      <c r="C4746" s="634" t="s">
        <v>5</v>
      </c>
      <c r="D4746" s="635" t="s">
        <v>44978</v>
      </c>
    </row>
    <row r="4747" spans="1:4" ht="13.5" x14ac:dyDescent="0.25">
      <c r="A4747" s="636">
        <v>103818</v>
      </c>
      <c r="B4747" s="634" t="s">
        <v>44979</v>
      </c>
      <c r="C4747" s="634" t="s">
        <v>5</v>
      </c>
      <c r="D4747" s="635" t="s">
        <v>30787</v>
      </c>
    </row>
    <row r="4748" spans="1:4" ht="13.5" x14ac:dyDescent="0.25">
      <c r="A4748" s="636">
        <v>103819</v>
      </c>
      <c r="B4748" s="634" t="s">
        <v>44980</v>
      </c>
      <c r="C4748" s="634" t="s">
        <v>5</v>
      </c>
      <c r="D4748" s="635" t="s">
        <v>44981</v>
      </c>
    </row>
    <row r="4749" spans="1:4" ht="13.5" x14ac:dyDescent="0.25">
      <c r="A4749" s="636">
        <v>103820</v>
      </c>
      <c r="B4749" s="634" t="s">
        <v>44982</v>
      </c>
      <c r="C4749" s="634" t="s">
        <v>5</v>
      </c>
      <c r="D4749" s="635" t="s">
        <v>30108</v>
      </c>
    </row>
    <row r="4750" spans="1:4" ht="13.5" x14ac:dyDescent="0.25">
      <c r="A4750" s="636">
        <v>103821</v>
      </c>
      <c r="B4750" s="634" t="s">
        <v>44983</v>
      </c>
      <c r="C4750" s="634" t="s">
        <v>5</v>
      </c>
      <c r="D4750" s="635" t="s">
        <v>44984</v>
      </c>
    </row>
    <row r="4751" spans="1:4" ht="13.5" x14ac:dyDescent="0.25">
      <c r="A4751" s="636">
        <v>103822</v>
      </c>
      <c r="B4751" s="634" t="s">
        <v>44985</v>
      </c>
      <c r="C4751" s="634" t="s">
        <v>5</v>
      </c>
      <c r="D4751" s="635" t="s">
        <v>44986</v>
      </c>
    </row>
    <row r="4752" spans="1:4" ht="13.5" x14ac:dyDescent="0.25">
      <c r="A4752" s="636">
        <v>103823</v>
      </c>
      <c r="B4752" s="634" t="s">
        <v>44987</v>
      </c>
      <c r="C4752" s="634" t="s">
        <v>5</v>
      </c>
      <c r="D4752" s="635" t="s">
        <v>44958</v>
      </c>
    </row>
    <row r="4753" spans="1:4" ht="13.5" x14ac:dyDescent="0.25">
      <c r="A4753" s="636">
        <v>103824</v>
      </c>
      <c r="B4753" s="634" t="s">
        <v>44988</v>
      </c>
      <c r="C4753" s="634" t="s">
        <v>5</v>
      </c>
      <c r="D4753" s="635" t="s">
        <v>43654</v>
      </c>
    </row>
    <row r="4754" spans="1:4" ht="13.5" x14ac:dyDescent="0.25">
      <c r="A4754" s="636">
        <v>103825</v>
      </c>
      <c r="B4754" s="634" t="s">
        <v>44989</v>
      </c>
      <c r="C4754" s="634" t="s">
        <v>5</v>
      </c>
      <c r="D4754" s="635" t="s">
        <v>43485</v>
      </c>
    </row>
    <row r="4755" spans="1:4" ht="13.5" x14ac:dyDescent="0.25">
      <c r="A4755" s="636">
        <v>103826</v>
      </c>
      <c r="B4755" s="634" t="s">
        <v>44990</v>
      </c>
      <c r="C4755" s="634" t="s">
        <v>5</v>
      </c>
      <c r="D4755" s="635" t="s">
        <v>44991</v>
      </c>
    </row>
    <row r="4756" spans="1:4" ht="13.5" x14ac:dyDescent="0.25">
      <c r="A4756" s="636">
        <v>103827</v>
      </c>
      <c r="B4756" s="634" t="s">
        <v>44992</v>
      </c>
      <c r="C4756" s="634" t="s">
        <v>5</v>
      </c>
      <c r="D4756" s="635" t="s">
        <v>44991</v>
      </c>
    </row>
    <row r="4757" spans="1:4" ht="13.5" x14ac:dyDescent="0.25">
      <c r="A4757" s="636">
        <v>103828</v>
      </c>
      <c r="B4757" s="634" t="s">
        <v>44993</v>
      </c>
      <c r="C4757" s="634" t="s">
        <v>5</v>
      </c>
      <c r="D4757" s="635" t="s">
        <v>44994</v>
      </c>
    </row>
    <row r="4758" spans="1:4" ht="13.5" x14ac:dyDescent="0.25">
      <c r="A4758" s="636">
        <v>103829</v>
      </c>
      <c r="B4758" s="634" t="s">
        <v>44995</v>
      </c>
      <c r="C4758" s="634" t="s">
        <v>5</v>
      </c>
      <c r="D4758" s="635" t="s">
        <v>44996</v>
      </c>
    </row>
    <row r="4759" spans="1:4" ht="13.5" x14ac:dyDescent="0.25">
      <c r="A4759" s="636">
        <v>103830</v>
      </c>
      <c r="B4759" s="634" t="s">
        <v>44997</v>
      </c>
      <c r="C4759" s="634" t="s">
        <v>5</v>
      </c>
      <c r="D4759" s="635" t="s">
        <v>44998</v>
      </c>
    </row>
    <row r="4760" spans="1:4" ht="13.5" x14ac:dyDescent="0.25">
      <c r="A4760" s="636">
        <v>103831</v>
      </c>
      <c r="B4760" s="634" t="s">
        <v>44999</v>
      </c>
      <c r="C4760" s="634" t="s">
        <v>5</v>
      </c>
      <c r="D4760" s="635" t="s">
        <v>42926</v>
      </c>
    </row>
    <row r="4761" spans="1:4" ht="13.5" x14ac:dyDescent="0.25">
      <c r="A4761" s="636">
        <v>103832</v>
      </c>
      <c r="B4761" s="634" t="s">
        <v>45000</v>
      </c>
      <c r="C4761" s="634" t="s">
        <v>5</v>
      </c>
      <c r="D4761" s="635" t="s">
        <v>45001</v>
      </c>
    </row>
    <row r="4762" spans="1:4" ht="13.5" x14ac:dyDescent="0.25">
      <c r="A4762" s="636">
        <v>103833</v>
      </c>
      <c r="B4762" s="634" t="s">
        <v>45002</v>
      </c>
      <c r="C4762" s="634" t="s">
        <v>5</v>
      </c>
      <c r="D4762" s="635" t="s">
        <v>45003</v>
      </c>
    </row>
    <row r="4763" spans="1:4" ht="13.5" x14ac:dyDescent="0.25">
      <c r="A4763" s="636">
        <v>103834</v>
      </c>
      <c r="B4763" s="634" t="s">
        <v>45004</v>
      </c>
      <c r="C4763" s="634" t="s">
        <v>5</v>
      </c>
      <c r="D4763" s="635" t="s">
        <v>45005</v>
      </c>
    </row>
    <row r="4764" spans="1:4" ht="13.5" x14ac:dyDescent="0.25">
      <c r="A4764" s="636">
        <v>103838</v>
      </c>
      <c r="B4764" s="634" t="s">
        <v>45006</v>
      </c>
      <c r="C4764" s="634" t="s">
        <v>5</v>
      </c>
      <c r="D4764" s="635" t="s">
        <v>27337</v>
      </c>
    </row>
    <row r="4765" spans="1:4" ht="13.5" x14ac:dyDescent="0.25">
      <c r="A4765" s="636">
        <v>103839</v>
      </c>
      <c r="B4765" s="634" t="s">
        <v>45007</v>
      </c>
      <c r="C4765" s="634" t="s">
        <v>5</v>
      </c>
      <c r="D4765" s="635" t="s">
        <v>28962</v>
      </c>
    </row>
    <row r="4766" spans="1:4" ht="13.5" x14ac:dyDescent="0.25">
      <c r="A4766" s="636">
        <v>103840</v>
      </c>
      <c r="B4766" s="634" t="s">
        <v>45008</v>
      </c>
      <c r="C4766" s="634" t="s">
        <v>5</v>
      </c>
      <c r="D4766" s="635" t="s">
        <v>30440</v>
      </c>
    </row>
    <row r="4767" spans="1:4" ht="13.5" x14ac:dyDescent="0.25">
      <c r="A4767" s="636">
        <v>103841</v>
      </c>
      <c r="B4767" s="634" t="s">
        <v>45009</v>
      </c>
      <c r="C4767" s="634" t="s">
        <v>5</v>
      </c>
      <c r="D4767" s="635" t="s">
        <v>29992</v>
      </c>
    </row>
    <row r="4768" spans="1:4" ht="13.5" x14ac:dyDescent="0.25">
      <c r="A4768" s="636">
        <v>103842</v>
      </c>
      <c r="B4768" s="634" t="s">
        <v>45010</v>
      </c>
      <c r="C4768" s="634" t="s">
        <v>5</v>
      </c>
      <c r="D4768" s="635" t="s">
        <v>26959</v>
      </c>
    </row>
    <row r="4769" spans="1:4" ht="13.5" x14ac:dyDescent="0.25">
      <c r="A4769" s="636">
        <v>103843</v>
      </c>
      <c r="B4769" s="634" t="s">
        <v>45011</v>
      </c>
      <c r="C4769" s="634" t="s">
        <v>5</v>
      </c>
      <c r="D4769" s="635" t="s">
        <v>41960</v>
      </c>
    </row>
    <row r="4770" spans="1:4" ht="13.5" x14ac:dyDescent="0.25">
      <c r="A4770" s="636">
        <v>103844</v>
      </c>
      <c r="B4770" s="634" t="s">
        <v>45012</v>
      </c>
      <c r="C4770" s="634" t="s">
        <v>5</v>
      </c>
      <c r="D4770" s="635" t="s">
        <v>45013</v>
      </c>
    </row>
    <row r="4771" spans="1:4" ht="13.5" x14ac:dyDescent="0.25">
      <c r="A4771" s="636">
        <v>103845</v>
      </c>
      <c r="B4771" s="634" t="s">
        <v>45014</v>
      </c>
      <c r="C4771" s="634" t="s">
        <v>5</v>
      </c>
      <c r="D4771" s="635" t="s">
        <v>30364</v>
      </c>
    </row>
    <row r="4772" spans="1:4" ht="13.5" x14ac:dyDescent="0.25">
      <c r="A4772" s="636">
        <v>103846</v>
      </c>
      <c r="B4772" s="634" t="s">
        <v>45015</v>
      </c>
      <c r="C4772" s="634" t="s">
        <v>5</v>
      </c>
      <c r="D4772" s="635" t="s">
        <v>45016</v>
      </c>
    </row>
    <row r="4773" spans="1:4" ht="13.5" x14ac:dyDescent="0.25">
      <c r="A4773" s="636">
        <v>103847</v>
      </c>
      <c r="B4773" s="634" t="s">
        <v>45017</v>
      </c>
      <c r="C4773" s="634" t="s">
        <v>5</v>
      </c>
      <c r="D4773" s="635" t="s">
        <v>30456</v>
      </c>
    </row>
    <row r="4774" spans="1:4" ht="13.5" x14ac:dyDescent="0.25">
      <c r="A4774" s="636">
        <v>103848</v>
      </c>
      <c r="B4774" s="634" t="s">
        <v>45018</v>
      </c>
      <c r="C4774" s="634" t="s">
        <v>5</v>
      </c>
      <c r="D4774" s="635" t="s">
        <v>43439</v>
      </c>
    </row>
    <row r="4775" spans="1:4" ht="13.5" x14ac:dyDescent="0.25">
      <c r="A4775" s="636">
        <v>103849</v>
      </c>
      <c r="B4775" s="634" t="s">
        <v>45019</v>
      </c>
      <c r="C4775" s="634" t="s">
        <v>5</v>
      </c>
      <c r="D4775" s="635" t="s">
        <v>45020</v>
      </c>
    </row>
    <row r="4776" spans="1:4" ht="13.5" x14ac:dyDescent="0.25">
      <c r="A4776" s="636">
        <v>103850</v>
      </c>
      <c r="B4776" s="634" t="s">
        <v>45021</v>
      </c>
      <c r="C4776" s="634" t="s">
        <v>5</v>
      </c>
      <c r="D4776" s="635" t="s">
        <v>45022</v>
      </c>
    </row>
    <row r="4777" spans="1:4" ht="13.5" x14ac:dyDescent="0.25">
      <c r="A4777" s="636">
        <v>103851</v>
      </c>
      <c r="B4777" s="634" t="s">
        <v>45023</v>
      </c>
      <c r="C4777" s="634" t="s">
        <v>5</v>
      </c>
      <c r="D4777" s="635" t="s">
        <v>45024</v>
      </c>
    </row>
    <row r="4778" spans="1:4" ht="13.5" x14ac:dyDescent="0.25">
      <c r="A4778" s="636">
        <v>103852</v>
      </c>
      <c r="B4778" s="634" t="s">
        <v>45025</v>
      </c>
      <c r="C4778" s="634" t="s">
        <v>5</v>
      </c>
      <c r="D4778" s="635" t="s">
        <v>28895</v>
      </c>
    </row>
    <row r="4779" spans="1:4" ht="13.5" x14ac:dyDescent="0.25">
      <c r="A4779" s="636">
        <v>103853</v>
      </c>
      <c r="B4779" s="634" t="s">
        <v>45026</v>
      </c>
      <c r="C4779" s="634" t="s">
        <v>5</v>
      </c>
      <c r="D4779" s="635" t="s">
        <v>45027</v>
      </c>
    </row>
    <row r="4780" spans="1:4" ht="13.5" x14ac:dyDescent="0.25">
      <c r="A4780" s="636">
        <v>103854</v>
      </c>
      <c r="B4780" s="634" t="s">
        <v>45028</v>
      </c>
      <c r="C4780" s="634" t="s">
        <v>5</v>
      </c>
      <c r="D4780" s="635" t="s">
        <v>45029</v>
      </c>
    </row>
    <row r="4781" spans="1:4" ht="13.5" x14ac:dyDescent="0.25">
      <c r="A4781" s="636">
        <v>103855</v>
      </c>
      <c r="B4781" s="634" t="s">
        <v>45030</v>
      </c>
      <c r="C4781" s="634" t="s">
        <v>5</v>
      </c>
      <c r="D4781" s="635" t="s">
        <v>45031</v>
      </c>
    </row>
    <row r="4782" spans="1:4" ht="13.5" x14ac:dyDescent="0.25">
      <c r="A4782" s="636">
        <v>103856</v>
      </c>
      <c r="B4782" s="634" t="s">
        <v>45032</v>
      </c>
      <c r="C4782" s="634" t="s">
        <v>5</v>
      </c>
      <c r="D4782" s="635" t="s">
        <v>29241</v>
      </c>
    </row>
    <row r="4783" spans="1:4" ht="13.5" x14ac:dyDescent="0.25">
      <c r="A4783" s="636">
        <v>103857</v>
      </c>
      <c r="B4783" s="634" t="s">
        <v>45033</v>
      </c>
      <c r="C4783" s="634" t="s">
        <v>5</v>
      </c>
      <c r="D4783" s="635" t="s">
        <v>45034</v>
      </c>
    </row>
    <row r="4784" spans="1:4" ht="13.5" x14ac:dyDescent="0.25">
      <c r="A4784" s="636">
        <v>103858</v>
      </c>
      <c r="B4784" s="634" t="s">
        <v>45035</v>
      </c>
      <c r="C4784" s="634" t="s">
        <v>5</v>
      </c>
      <c r="D4784" s="635" t="s">
        <v>45036</v>
      </c>
    </row>
    <row r="4785" spans="1:4" ht="13.5" x14ac:dyDescent="0.25">
      <c r="A4785" s="636">
        <v>103859</v>
      </c>
      <c r="B4785" s="634" t="s">
        <v>45037</v>
      </c>
      <c r="C4785" s="634" t="s">
        <v>5</v>
      </c>
      <c r="D4785" s="635" t="s">
        <v>45038</v>
      </c>
    </row>
    <row r="4786" spans="1:4" ht="13.5" x14ac:dyDescent="0.25">
      <c r="A4786" s="636">
        <v>103860</v>
      </c>
      <c r="B4786" s="634" t="s">
        <v>45039</v>
      </c>
      <c r="C4786" s="634" t="s">
        <v>5</v>
      </c>
      <c r="D4786" s="635" t="s">
        <v>45038</v>
      </c>
    </row>
    <row r="4787" spans="1:4" ht="13.5" x14ac:dyDescent="0.25">
      <c r="A4787" s="636">
        <v>103861</v>
      </c>
      <c r="B4787" s="634" t="s">
        <v>45040</v>
      </c>
      <c r="C4787" s="634" t="s">
        <v>5</v>
      </c>
      <c r="D4787" s="635" t="s">
        <v>45041</v>
      </c>
    </row>
    <row r="4788" spans="1:4" ht="13.5" x14ac:dyDescent="0.25">
      <c r="A4788" s="636">
        <v>103862</v>
      </c>
      <c r="B4788" s="634" t="s">
        <v>45042</v>
      </c>
      <c r="C4788" s="634" t="s">
        <v>5</v>
      </c>
      <c r="D4788" s="635" t="s">
        <v>45043</v>
      </c>
    </row>
    <row r="4789" spans="1:4" ht="13.5" x14ac:dyDescent="0.25">
      <c r="A4789" s="636">
        <v>103863</v>
      </c>
      <c r="B4789" s="634" t="s">
        <v>45044</v>
      </c>
      <c r="C4789" s="634" t="s">
        <v>5</v>
      </c>
      <c r="D4789" s="635" t="s">
        <v>45045</v>
      </c>
    </row>
    <row r="4790" spans="1:4" ht="13.5" x14ac:dyDescent="0.25">
      <c r="A4790" s="636">
        <v>103864</v>
      </c>
      <c r="B4790" s="634" t="s">
        <v>45046</v>
      </c>
      <c r="C4790" s="634" t="s">
        <v>5</v>
      </c>
      <c r="D4790" s="635" t="s">
        <v>45047</v>
      </c>
    </row>
    <row r="4791" spans="1:4" ht="13.5" x14ac:dyDescent="0.25">
      <c r="A4791" s="636">
        <v>103865</v>
      </c>
      <c r="B4791" s="634" t="s">
        <v>45048</v>
      </c>
      <c r="C4791" s="634" t="s">
        <v>5</v>
      </c>
      <c r="D4791" s="635" t="s">
        <v>45049</v>
      </c>
    </row>
    <row r="4792" spans="1:4" ht="13.5" x14ac:dyDescent="0.25">
      <c r="A4792" s="636">
        <v>103866</v>
      </c>
      <c r="B4792" s="634" t="s">
        <v>45050</v>
      </c>
      <c r="C4792" s="634" t="s">
        <v>5</v>
      </c>
      <c r="D4792" s="635" t="s">
        <v>45051</v>
      </c>
    </row>
    <row r="4793" spans="1:4" ht="13.5" x14ac:dyDescent="0.25">
      <c r="A4793" s="636">
        <v>103867</v>
      </c>
      <c r="B4793" s="634" t="s">
        <v>45052</v>
      </c>
      <c r="C4793" s="634" t="s">
        <v>5</v>
      </c>
      <c r="D4793" s="635" t="s">
        <v>45053</v>
      </c>
    </row>
    <row r="4794" spans="1:4" ht="13.5" x14ac:dyDescent="0.25">
      <c r="A4794" s="636">
        <v>103874</v>
      </c>
      <c r="B4794" s="634" t="s">
        <v>45054</v>
      </c>
      <c r="C4794" s="634" t="s">
        <v>5</v>
      </c>
      <c r="D4794" s="635" t="s">
        <v>42037</v>
      </c>
    </row>
    <row r="4795" spans="1:4" ht="13.5" x14ac:dyDescent="0.25">
      <c r="A4795" s="636">
        <v>103875</v>
      </c>
      <c r="B4795" s="634" t="s">
        <v>45055</v>
      </c>
      <c r="C4795" s="634" t="s">
        <v>5</v>
      </c>
      <c r="D4795" s="635" t="s">
        <v>30284</v>
      </c>
    </row>
    <row r="4796" spans="1:4" ht="13.5" x14ac:dyDescent="0.25">
      <c r="A4796" s="636">
        <v>103876</v>
      </c>
      <c r="B4796" s="634" t="s">
        <v>45056</v>
      </c>
      <c r="C4796" s="634" t="s">
        <v>5</v>
      </c>
      <c r="D4796" s="635" t="s">
        <v>45057</v>
      </c>
    </row>
    <row r="4797" spans="1:4" ht="13.5" x14ac:dyDescent="0.25">
      <c r="A4797" s="636">
        <v>103877</v>
      </c>
      <c r="B4797" s="634" t="s">
        <v>45058</v>
      </c>
      <c r="C4797" s="634" t="s">
        <v>5</v>
      </c>
      <c r="D4797" s="635" t="s">
        <v>30972</v>
      </c>
    </row>
    <row r="4798" spans="1:4" ht="13.5" x14ac:dyDescent="0.25">
      <c r="A4798" s="636">
        <v>103878</v>
      </c>
      <c r="B4798" s="634" t="s">
        <v>45059</v>
      </c>
      <c r="C4798" s="634" t="s">
        <v>5</v>
      </c>
      <c r="D4798" s="635" t="s">
        <v>45060</v>
      </c>
    </row>
    <row r="4799" spans="1:4" ht="13.5" x14ac:dyDescent="0.25">
      <c r="A4799" s="636">
        <v>103879</v>
      </c>
      <c r="B4799" s="634" t="s">
        <v>45061</v>
      </c>
      <c r="C4799" s="634" t="s">
        <v>5</v>
      </c>
      <c r="D4799" s="635" t="s">
        <v>44861</v>
      </c>
    </row>
    <row r="4800" spans="1:4" ht="13.5" x14ac:dyDescent="0.25">
      <c r="A4800" s="636">
        <v>103880</v>
      </c>
      <c r="B4800" s="634" t="s">
        <v>45062</v>
      </c>
      <c r="C4800" s="634" t="s">
        <v>5</v>
      </c>
      <c r="D4800" s="635" t="s">
        <v>45063</v>
      </c>
    </row>
    <row r="4801" spans="1:4" ht="13.5" x14ac:dyDescent="0.25">
      <c r="A4801" s="636">
        <v>103881</v>
      </c>
      <c r="B4801" s="634" t="s">
        <v>45064</v>
      </c>
      <c r="C4801" s="634" t="s">
        <v>5</v>
      </c>
      <c r="D4801" s="635" t="s">
        <v>45065</v>
      </c>
    </row>
    <row r="4802" spans="1:4" ht="13.5" x14ac:dyDescent="0.25">
      <c r="A4802" s="636">
        <v>103882</v>
      </c>
      <c r="B4802" s="634" t="s">
        <v>45066</v>
      </c>
      <c r="C4802" s="634" t="s">
        <v>5</v>
      </c>
      <c r="D4802" s="635" t="s">
        <v>45067</v>
      </c>
    </row>
    <row r="4803" spans="1:4" ht="13.5" x14ac:dyDescent="0.25">
      <c r="A4803" s="636">
        <v>103883</v>
      </c>
      <c r="B4803" s="634" t="s">
        <v>45068</v>
      </c>
      <c r="C4803" s="634" t="s">
        <v>5</v>
      </c>
      <c r="D4803" s="635" t="s">
        <v>29961</v>
      </c>
    </row>
    <row r="4804" spans="1:4" ht="13.5" x14ac:dyDescent="0.25">
      <c r="A4804" s="636">
        <v>103884</v>
      </c>
      <c r="B4804" s="634" t="s">
        <v>45069</v>
      </c>
      <c r="C4804" s="634" t="s">
        <v>5</v>
      </c>
      <c r="D4804" s="635" t="s">
        <v>28894</v>
      </c>
    </row>
    <row r="4805" spans="1:4" ht="13.5" x14ac:dyDescent="0.25">
      <c r="A4805" s="636">
        <v>103885</v>
      </c>
      <c r="B4805" s="634" t="s">
        <v>45070</v>
      </c>
      <c r="C4805" s="634" t="s">
        <v>5</v>
      </c>
      <c r="D4805" s="635" t="s">
        <v>45071</v>
      </c>
    </row>
    <row r="4806" spans="1:4" ht="13.5" x14ac:dyDescent="0.25">
      <c r="A4806" s="636">
        <v>103886</v>
      </c>
      <c r="B4806" s="634" t="s">
        <v>45072</v>
      </c>
      <c r="C4806" s="634" t="s">
        <v>5</v>
      </c>
      <c r="D4806" s="635" t="s">
        <v>45073</v>
      </c>
    </row>
    <row r="4807" spans="1:4" ht="13.5" x14ac:dyDescent="0.25">
      <c r="A4807" s="636">
        <v>103887</v>
      </c>
      <c r="B4807" s="634" t="s">
        <v>45074</v>
      </c>
      <c r="C4807" s="634" t="s">
        <v>5</v>
      </c>
      <c r="D4807" s="635" t="s">
        <v>27898</v>
      </c>
    </row>
    <row r="4808" spans="1:4" ht="13.5" x14ac:dyDescent="0.25">
      <c r="A4808" s="636">
        <v>103888</v>
      </c>
      <c r="B4808" s="634" t="s">
        <v>45075</v>
      </c>
      <c r="C4808" s="634" t="s">
        <v>5</v>
      </c>
      <c r="D4808" s="635" t="s">
        <v>45076</v>
      </c>
    </row>
    <row r="4809" spans="1:4" ht="13.5" x14ac:dyDescent="0.25">
      <c r="A4809" s="636">
        <v>103889</v>
      </c>
      <c r="B4809" s="634" t="s">
        <v>45077</v>
      </c>
      <c r="C4809" s="634" t="s">
        <v>5</v>
      </c>
      <c r="D4809" s="635" t="s">
        <v>43209</v>
      </c>
    </row>
    <row r="4810" spans="1:4" ht="13.5" x14ac:dyDescent="0.25">
      <c r="A4810" s="636">
        <v>103890</v>
      </c>
      <c r="B4810" s="634" t="s">
        <v>45078</v>
      </c>
      <c r="C4810" s="634" t="s">
        <v>5</v>
      </c>
      <c r="D4810" s="635" t="s">
        <v>45079</v>
      </c>
    </row>
    <row r="4811" spans="1:4" ht="13.5" x14ac:dyDescent="0.25">
      <c r="A4811" s="636">
        <v>103891</v>
      </c>
      <c r="B4811" s="634" t="s">
        <v>45080</v>
      </c>
      <c r="C4811" s="634" t="s">
        <v>5</v>
      </c>
      <c r="D4811" s="635" t="s">
        <v>45081</v>
      </c>
    </row>
    <row r="4812" spans="1:4" ht="13.5" x14ac:dyDescent="0.25">
      <c r="A4812" s="636">
        <v>103892</v>
      </c>
      <c r="B4812" s="634" t="s">
        <v>45082</v>
      </c>
      <c r="C4812" s="634" t="s">
        <v>5</v>
      </c>
      <c r="D4812" s="635" t="s">
        <v>30475</v>
      </c>
    </row>
    <row r="4813" spans="1:4" ht="13.5" x14ac:dyDescent="0.25">
      <c r="A4813" s="636">
        <v>103893</v>
      </c>
      <c r="B4813" s="634" t="s">
        <v>45083</v>
      </c>
      <c r="C4813" s="634" t="s">
        <v>5</v>
      </c>
      <c r="D4813" s="635" t="s">
        <v>30410</v>
      </c>
    </row>
    <row r="4814" spans="1:4" ht="13.5" x14ac:dyDescent="0.25">
      <c r="A4814" s="636">
        <v>103894</v>
      </c>
      <c r="B4814" s="634" t="s">
        <v>45084</v>
      </c>
      <c r="C4814" s="634" t="s">
        <v>5</v>
      </c>
      <c r="D4814" s="635" t="s">
        <v>45085</v>
      </c>
    </row>
    <row r="4815" spans="1:4" ht="13.5" x14ac:dyDescent="0.25">
      <c r="A4815" s="636">
        <v>103895</v>
      </c>
      <c r="B4815" s="634" t="s">
        <v>45086</v>
      </c>
      <c r="C4815" s="634" t="s">
        <v>5</v>
      </c>
      <c r="D4815" s="635" t="s">
        <v>45087</v>
      </c>
    </row>
    <row r="4816" spans="1:4" ht="13.5" x14ac:dyDescent="0.25">
      <c r="A4816" s="636">
        <v>103896</v>
      </c>
      <c r="B4816" s="634" t="s">
        <v>45088</v>
      </c>
      <c r="C4816" s="634" t="s">
        <v>5</v>
      </c>
      <c r="D4816" s="635" t="s">
        <v>45087</v>
      </c>
    </row>
    <row r="4817" spans="1:4" ht="13.5" x14ac:dyDescent="0.25">
      <c r="A4817" s="636">
        <v>103897</v>
      </c>
      <c r="B4817" s="634" t="s">
        <v>45089</v>
      </c>
      <c r="C4817" s="634" t="s">
        <v>5</v>
      </c>
      <c r="D4817" s="635" t="s">
        <v>45090</v>
      </c>
    </row>
    <row r="4818" spans="1:4" ht="13.5" x14ac:dyDescent="0.25">
      <c r="A4818" s="636">
        <v>103898</v>
      </c>
      <c r="B4818" s="634" t="s">
        <v>45091</v>
      </c>
      <c r="C4818" s="634" t="s">
        <v>5</v>
      </c>
      <c r="D4818" s="635" t="s">
        <v>45092</v>
      </c>
    </row>
    <row r="4819" spans="1:4" ht="13.5" x14ac:dyDescent="0.25">
      <c r="A4819" s="636">
        <v>103899</v>
      </c>
      <c r="B4819" s="634" t="s">
        <v>45093</v>
      </c>
      <c r="C4819" s="634" t="s">
        <v>5</v>
      </c>
      <c r="D4819" s="635" t="s">
        <v>29139</v>
      </c>
    </row>
    <row r="4820" spans="1:4" ht="13.5" x14ac:dyDescent="0.25">
      <c r="A4820" s="636">
        <v>103900</v>
      </c>
      <c r="B4820" s="634" t="s">
        <v>45094</v>
      </c>
      <c r="C4820" s="634" t="s">
        <v>5</v>
      </c>
      <c r="D4820" s="635" t="s">
        <v>30315</v>
      </c>
    </row>
    <row r="4821" spans="1:4" ht="13.5" x14ac:dyDescent="0.25">
      <c r="A4821" s="636">
        <v>103901</v>
      </c>
      <c r="B4821" s="634" t="s">
        <v>45095</v>
      </c>
      <c r="C4821" s="634" t="s">
        <v>5</v>
      </c>
      <c r="D4821" s="635" t="s">
        <v>30505</v>
      </c>
    </row>
    <row r="4822" spans="1:4" ht="13.5" x14ac:dyDescent="0.25">
      <c r="A4822" s="636">
        <v>103902</v>
      </c>
      <c r="B4822" s="634" t="s">
        <v>45096</v>
      </c>
      <c r="C4822" s="634" t="s">
        <v>5</v>
      </c>
      <c r="D4822" s="635" t="s">
        <v>30542</v>
      </c>
    </row>
    <row r="4823" spans="1:4" ht="13.5" x14ac:dyDescent="0.25">
      <c r="A4823" s="636">
        <v>103903</v>
      </c>
      <c r="B4823" s="634" t="s">
        <v>45097</v>
      </c>
      <c r="C4823" s="634" t="s">
        <v>5</v>
      </c>
      <c r="D4823" s="635" t="s">
        <v>45098</v>
      </c>
    </row>
    <row r="4824" spans="1:4" ht="13.5" x14ac:dyDescent="0.25">
      <c r="A4824" s="636">
        <v>97895</v>
      </c>
      <c r="B4824" s="634" t="s">
        <v>29526</v>
      </c>
      <c r="C4824" s="634" t="s">
        <v>5</v>
      </c>
      <c r="D4824" s="635" t="s">
        <v>30260</v>
      </c>
    </row>
    <row r="4825" spans="1:4" ht="13.5" x14ac:dyDescent="0.25">
      <c r="A4825" s="636">
        <v>97896</v>
      </c>
      <c r="B4825" s="634" t="s">
        <v>29527</v>
      </c>
      <c r="C4825" s="634" t="s">
        <v>5</v>
      </c>
      <c r="D4825" s="635" t="s">
        <v>45099</v>
      </c>
    </row>
    <row r="4826" spans="1:4" ht="13.5" x14ac:dyDescent="0.25">
      <c r="A4826" s="636">
        <v>97897</v>
      </c>
      <c r="B4826" s="634" t="s">
        <v>29528</v>
      </c>
      <c r="C4826" s="634" t="s">
        <v>5</v>
      </c>
      <c r="D4826" s="635" t="s">
        <v>45100</v>
      </c>
    </row>
    <row r="4827" spans="1:4" ht="13.5" x14ac:dyDescent="0.25">
      <c r="A4827" s="636">
        <v>97898</v>
      </c>
      <c r="B4827" s="634" t="s">
        <v>29529</v>
      </c>
      <c r="C4827" s="634" t="s">
        <v>5</v>
      </c>
      <c r="D4827" s="635" t="s">
        <v>45101</v>
      </c>
    </row>
    <row r="4828" spans="1:4" ht="13.5" x14ac:dyDescent="0.25">
      <c r="A4828" s="636">
        <v>97900</v>
      </c>
      <c r="B4828" s="634" t="s">
        <v>29530</v>
      </c>
      <c r="C4828" s="634" t="s">
        <v>5</v>
      </c>
      <c r="D4828" s="635" t="s">
        <v>45102</v>
      </c>
    </row>
    <row r="4829" spans="1:4" ht="13.5" x14ac:dyDescent="0.25">
      <c r="A4829" s="636">
        <v>97901</v>
      </c>
      <c r="B4829" s="634" t="s">
        <v>29531</v>
      </c>
      <c r="C4829" s="634" t="s">
        <v>5</v>
      </c>
      <c r="D4829" s="635" t="s">
        <v>45103</v>
      </c>
    </row>
    <row r="4830" spans="1:4" ht="13.5" x14ac:dyDescent="0.25">
      <c r="A4830" s="636">
        <v>97902</v>
      </c>
      <c r="B4830" s="634" t="s">
        <v>29532</v>
      </c>
      <c r="C4830" s="634" t="s">
        <v>5</v>
      </c>
      <c r="D4830" s="635" t="s">
        <v>45104</v>
      </c>
    </row>
    <row r="4831" spans="1:4" ht="13.5" x14ac:dyDescent="0.25">
      <c r="A4831" s="636">
        <v>97903</v>
      </c>
      <c r="B4831" s="634" t="s">
        <v>29533</v>
      </c>
      <c r="C4831" s="634" t="s">
        <v>5</v>
      </c>
      <c r="D4831" s="635" t="s">
        <v>45105</v>
      </c>
    </row>
    <row r="4832" spans="1:4" ht="13.5" x14ac:dyDescent="0.25">
      <c r="A4832" s="636">
        <v>97904</v>
      </c>
      <c r="B4832" s="634" t="s">
        <v>29534</v>
      </c>
      <c r="C4832" s="634" t="s">
        <v>5</v>
      </c>
      <c r="D4832" s="635" t="s">
        <v>45106</v>
      </c>
    </row>
    <row r="4833" spans="1:4" ht="13.5" x14ac:dyDescent="0.25">
      <c r="A4833" s="636">
        <v>97905</v>
      </c>
      <c r="B4833" s="634" t="s">
        <v>29535</v>
      </c>
      <c r="C4833" s="634" t="s">
        <v>5</v>
      </c>
      <c r="D4833" s="635" t="s">
        <v>45107</v>
      </c>
    </row>
    <row r="4834" spans="1:4" ht="13.5" x14ac:dyDescent="0.25">
      <c r="A4834" s="636">
        <v>97906</v>
      </c>
      <c r="B4834" s="634" t="s">
        <v>29536</v>
      </c>
      <c r="C4834" s="634" t="s">
        <v>5</v>
      </c>
      <c r="D4834" s="635" t="s">
        <v>45108</v>
      </c>
    </row>
    <row r="4835" spans="1:4" ht="13.5" x14ac:dyDescent="0.25">
      <c r="A4835" s="636">
        <v>97907</v>
      </c>
      <c r="B4835" s="634" t="s">
        <v>29537</v>
      </c>
      <c r="C4835" s="634" t="s">
        <v>5</v>
      </c>
      <c r="D4835" s="635" t="s">
        <v>45109</v>
      </c>
    </row>
    <row r="4836" spans="1:4" ht="13.5" x14ac:dyDescent="0.25">
      <c r="A4836" s="636">
        <v>97908</v>
      </c>
      <c r="B4836" s="634" t="s">
        <v>29538</v>
      </c>
      <c r="C4836" s="634" t="s">
        <v>5</v>
      </c>
      <c r="D4836" s="635" t="s">
        <v>45110</v>
      </c>
    </row>
    <row r="4837" spans="1:4" ht="13.5" x14ac:dyDescent="0.25">
      <c r="A4837" s="636">
        <v>98102</v>
      </c>
      <c r="B4837" s="634" t="s">
        <v>29539</v>
      </c>
      <c r="C4837" s="634" t="s">
        <v>5</v>
      </c>
      <c r="D4837" s="635" t="s">
        <v>45111</v>
      </c>
    </row>
    <row r="4838" spans="1:4" ht="13.5" x14ac:dyDescent="0.25">
      <c r="A4838" s="636">
        <v>98104</v>
      </c>
      <c r="B4838" s="634" t="s">
        <v>29540</v>
      </c>
      <c r="C4838" s="634" t="s">
        <v>5</v>
      </c>
      <c r="D4838" s="635" t="s">
        <v>45112</v>
      </c>
    </row>
    <row r="4839" spans="1:4" ht="13.5" x14ac:dyDescent="0.25">
      <c r="A4839" s="636">
        <v>98105</v>
      </c>
      <c r="B4839" s="634" t="s">
        <v>29541</v>
      </c>
      <c r="C4839" s="634" t="s">
        <v>5</v>
      </c>
      <c r="D4839" s="635" t="s">
        <v>45113</v>
      </c>
    </row>
    <row r="4840" spans="1:4" ht="13.5" x14ac:dyDescent="0.25">
      <c r="A4840" s="636">
        <v>98106</v>
      </c>
      <c r="B4840" s="634" t="s">
        <v>29542</v>
      </c>
      <c r="C4840" s="634" t="s">
        <v>5</v>
      </c>
      <c r="D4840" s="635" t="s">
        <v>45114</v>
      </c>
    </row>
    <row r="4841" spans="1:4" ht="13.5" x14ac:dyDescent="0.25">
      <c r="A4841" s="636">
        <v>98107</v>
      </c>
      <c r="B4841" s="634" t="s">
        <v>29543</v>
      </c>
      <c r="C4841" s="634" t="s">
        <v>5</v>
      </c>
      <c r="D4841" s="635" t="s">
        <v>45115</v>
      </c>
    </row>
    <row r="4842" spans="1:4" ht="13.5" x14ac:dyDescent="0.25">
      <c r="A4842" s="636">
        <v>98108</v>
      </c>
      <c r="B4842" s="634" t="s">
        <v>29544</v>
      </c>
      <c r="C4842" s="634" t="s">
        <v>5</v>
      </c>
      <c r="D4842" s="635" t="s">
        <v>45116</v>
      </c>
    </row>
    <row r="4843" spans="1:4" ht="13.5" x14ac:dyDescent="0.25">
      <c r="A4843" s="636">
        <v>99250</v>
      </c>
      <c r="B4843" s="634" t="s">
        <v>29545</v>
      </c>
      <c r="C4843" s="634" t="s">
        <v>5</v>
      </c>
      <c r="D4843" s="635" t="s">
        <v>45117</v>
      </c>
    </row>
    <row r="4844" spans="1:4" ht="13.5" x14ac:dyDescent="0.25">
      <c r="A4844" s="636">
        <v>99251</v>
      </c>
      <c r="B4844" s="634" t="s">
        <v>29546</v>
      </c>
      <c r="C4844" s="634" t="s">
        <v>5</v>
      </c>
      <c r="D4844" s="635" t="s">
        <v>45118</v>
      </c>
    </row>
    <row r="4845" spans="1:4" ht="13.5" x14ac:dyDescent="0.25">
      <c r="A4845" s="636">
        <v>99253</v>
      </c>
      <c r="B4845" s="634" t="s">
        <v>29547</v>
      </c>
      <c r="C4845" s="634" t="s">
        <v>5</v>
      </c>
      <c r="D4845" s="635" t="s">
        <v>45119</v>
      </c>
    </row>
    <row r="4846" spans="1:4" ht="13.5" x14ac:dyDescent="0.25">
      <c r="A4846" s="636">
        <v>99255</v>
      </c>
      <c r="B4846" s="634" t="s">
        <v>29548</v>
      </c>
      <c r="C4846" s="634" t="s">
        <v>5</v>
      </c>
      <c r="D4846" s="635" t="s">
        <v>45120</v>
      </c>
    </row>
    <row r="4847" spans="1:4" ht="13.5" x14ac:dyDescent="0.25">
      <c r="A4847" s="636">
        <v>99257</v>
      </c>
      <c r="B4847" s="634" t="s">
        <v>29549</v>
      </c>
      <c r="C4847" s="634" t="s">
        <v>5</v>
      </c>
      <c r="D4847" s="635" t="s">
        <v>45121</v>
      </c>
    </row>
    <row r="4848" spans="1:4" ht="13.5" x14ac:dyDescent="0.25">
      <c r="A4848" s="636">
        <v>99258</v>
      </c>
      <c r="B4848" s="634" t="s">
        <v>29550</v>
      </c>
      <c r="C4848" s="634" t="s">
        <v>5</v>
      </c>
      <c r="D4848" s="635" t="s">
        <v>45122</v>
      </c>
    </row>
    <row r="4849" spans="1:4" ht="13.5" x14ac:dyDescent="0.25">
      <c r="A4849" s="636">
        <v>99260</v>
      </c>
      <c r="B4849" s="634" t="s">
        <v>29551</v>
      </c>
      <c r="C4849" s="634" t="s">
        <v>5</v>
      </c>
      <c r="D4849" s="635" t="s">
        <v>45123</v>
      </c>
    </row>
    <row r="4850" spans="1:4" ht="13.5" x14ac:dyDescent="0.25">
      <c r="A4850" s="636">
        <v>99262</v>
      </c>
      <c r="B4850" s="634" t="s">
        <v>29552</v>
      </c>
      <c r="C4850" s="634" t="s">
        <v>5</v>
      </c>
      <c r="D4850" s="635" t="s">
        <v>45124</v>
      </c>
    </row>
    <row r="4851" spans="1:4" ht="13.5" x14ac:dyDescent="0.25">
      <c r="A4851" s="636">
        <v>99264</v>
      </c>
      <c r="B4851" s="634" t="s">
        <v>29553</v>
      </c>
      <c r="C4851" s="634" t="s">
        <v>5</v>
      </c>
      <c r="D4851" s="635" t="s">
        <v>45125</v>
      </c>
    </row>
    <row r="4852" spans="1:4" ht="13.5" x14ac:dyDescent="0.25">
      <c r="A4852" s="636">
        <v>102587</v>
      </c>
      <c r="B4852" s="634" t="s">
        <v>30574</v>
      </c>
      <c r="C4852" s="634" t="s">
        <v>5</v>
      </c>
      <c r="D4852" s="635" t="s">
        <v>30947</v>
      </c>
    </row>
    <row r="4853" spans="1:4" ht="13.5" x14ac:dyDescent="0.25">
      <c r="A4853" s="636">
        <v>102588</v>
      </c>
      <c r="B4853" s="634" t="s">
        <v>30575</v>
      </c>
      <c r="C4853" s="634" t="s">
        <v>5</v>
      </c>
      <c r="D4853" s="635" t="s">
        <v>45126</v>
      </c>
    </row>
    <row r="4854" spans="1:4" ht="13.5" x14ac:dyDescent="0.25">
      <c r="A4854" s="636">
        <v>102589</v>
      </c>
      <c r="B4854" s="634" t="s">
        <v>30576</v>
      </c>
      <c r="C4854" s="634" t="s">
        <v>5</v>
      </c>
      <c r="D4854" s="635" t="s">
        <v>30946</v>
      </c>
    </row>
    <row r="4855" spans="1:4" ht="13.5" x14ac:dyDescent="0.25">
      <c r="A4855" s="636">
        <v>102590</v>
      </c>
      <c r="B4855" s="634" t="s">
        <v>30577</v>
      </c>
      <c r="C4855" s="634" t="s">
        <v>5</v>
      </c>
      <c r="D4855" s="635" t="s">
        <v>45127</v>
      </c>
    </row>
    <row r="4856" spans="1:4" ht="13.5" x14ac:dyDescent="0.25">
      <c r="A4856" s="636">
        <v>102591</v>
      </c>
      <c r="B4856" s="634" t="s">
        <v>30578</v>
      </c>
      <c r="C4856" s="634" t="s">
        <v>5</v>
      </c>
      <c r="D4856" s="635" t="s">
        <v>30008</v>
      </c>
    </row>
    <row r="4857" spans="1:4" ht="13.5" x14ac:dyDescent="0.25">
      <c r="A4857" s="636">
        <v>102592</v>
      </c>
      <c r="B4857" s="634" t="s">
        <v>30580</v>
      </c>
      <c r="C4857" s="634" t="s">
        <v>5</v>
      </c>
      <c r="D4857" s="635" t="s">
        <v>41812</v>
      </c>
    </row>
    <row r="4858" spans="1:4" ht="13.5" x14ac:dyDescent="0.25">
      <c r="A4858" s="636">
        <v>102593</v>
      </c>
      <c r="B4858" s="634" t="s">
        <v>30581</v>
      </c>
      <c r="C4858" s="634" t="s">
        <v>5</v>
      </c>
      <c r="D4858" s="635" t="s">
        <v>30053</v>
      </c>
    </row>
    <row r="4859" spans="1:4" ht="13.5" x14ac:dyDescent="0.25">
      <c r="A4859" s="636">
        <v>102594</v>
      </c>
      <c r="B4859" s="634" t="s">
        <v>30583</v>
      </c>
      <c r="C4859" s="634" t="s">
        <v>5</v>
      </c>
      <c r="D4859" s="635" t="s">
        <v>45128</v>
      </c>
    </row>
    <row r="4860" spans="1:4" ht="13.5" x14ac:dyDescent="0.25">
      <c r="A4860" s="636">
        <v>102595</v>
      </c>
      <c r="B4860" s="634" t="s">
        <v>30585</v>
      </c>
      <c r="C4860" s="634" t="s">
        <v>5</v>
      </c>
      <c r="D4860" s="635" t="s">
        <v>45127</v>
      </c>
    </row>
    <row r="4861" spans="1:4" ht="13.5" x14ac:dyDescent="0.25">
      <c r="A4861" s="636">
        <v>102596</v>
      </c>
      <c r="B4861" s="634" t="s">
        <v>30587</v>
      </c>
      <c r="C4861" s="634" t="s">
        <v>5</v>
      </c>
      <c r="D4861" s="635" t="s">
        <v>25965</v>
      </c>
    </row>
    <row r="4862" spans="1:4" ht="13.5" x14ac:dyDescent="0.25">
      <c r="A4862" s="636">
        <v>102597</v>
      </c>
      <c r="B4862" s="634" t="s">
        <v>30588</v>
      </c>
      <c r="C4862" s="634" t="s">
        <v>5</v>
      </c>
      <c r="D4862" s="635" t="s">
        <v>22495</v>
      </c>
    </row>
    <row r="4863" spans="1:4" ht="13.5" x14ac:dyDescent="0.25">
      <c r="A4863" s="636">
        <v>102598</v>
      </c>
      <c r="B4863" s="634" t="s">
        <v>30589</v>
      </c>
      <c r="C4863" s="634" t="s">
        <v>5</v>
      </c>
      <c r="D4863" s="635" t="s">
        <v>28451</v>
      </c>
    </row>
    <row r="4864" spans="1:4" ht="13.5" x14ac:dyDescent="0.25">
      <c r="A4864" s="636">
        <v>102599</v>
      </c>
      <c r="B4864" s="634" t="s">
        <v>30590</v>
      </c>
      <c r="C4864" s="634" t="s">
        <v>5</v>
      </c>
      <c r="D4864" s="635" t="s">
        <v>45129</v>
      </c>
    </row>
    <row r="4865" spans="1:4" ht="13.5" x14ac:dyDescent="0.25">
      <c r="A4865" s="636">
        <v>102600</v>
      </c>
      <c r="B4865" s="634" t="s">
        <v>30591</v>
      </c>
      <c r="C4865" s="634" t="s">
        <v>5</v>
      </c>
      <c r="D4865" s="635" t="s">
        <v>26766</v>
      </c>
    </row>
    <row r="4866" spans="1:4" ht="13.5" x14ac:dyDescent="0.25">
      <c r="A4866" s="636">
        <v>102601</v>
      </c>
      <c r="B4866" s="634" t="s">
        <v>30592</v>
      </c>
      <c r="C4866" s="634" t="s">
        <v>5</v>
      </c>
      <c r="D4866" s="635" t="s">
        <v>30812</v>
      </c>
    </row>
    <row r="4867" spans="1:4" ht="13.5" x14ac:dyDescent="0.25">
      <c r="A4867" s="636">
        <v>102602</v>
      </c>
      <c r="B4867" s="634" t="s">
        <v>30593</v>
      </c>
      <c r="C4867" s="634" t="s">
        <v>5</v>
      </c>
      <c r="D4867" s="635" t="s">
        <v>44252</v>
      </c>
    </row>
    <row r="4868" spans="1:4" ht="13.5" x14ac:dyDescent="0.25">
      <c r="A4868" s="636">
        <v>102603</v>
      </c>
      <c r="B4868" s="634" t="s">
        <v>30594</v>
      </c>
      <c r="C4868" s="634" t="s">
        <v>5</v>
      </c>
      <c r="D4868" s="635" t="s">
        <v>30029</v>
      </c>
    </row>
    <row r="4869" spans="1:4" ht="13.5" x14ac:dyDescent="0.25">
      <c r="A4869" s="636">
        <v>102604</v>
      </c>
      <c r="B4869" s="634" t="s">
        <v>30595</v>
      </c>
      <c r="C4869" s="634" t="s">
        <v>5</v>
      </c>
      <c r="D4869" s="635" t="s">
        <v>30514</v>
      </c>
    </row>
    <row r="4870" spans="1:4" ht="13.5" x14ac:dyDescent="0.25">
      <c r="A4870" s="636">
        <v>102605</v>
      </c>
      <c r="B4870" s="634" t="s">
        <v>30596</v>
      </c>
      <c r="C4870" s="634" t="s">
        <v>5</v>
      </c>
      <c r="D4870" s="635" t="s">
        <v>45130</v>
      </c>
    </row>
    <row r="4871" spans="1:4" ht="13.5" x14ac:dyDescent="0.25">
      <c r="A4871" s="636">
        <v>102606</v>
      </c>
      <c r="B4871" s="634" t="s">
        <v>30597</v>
      </c>
      <c r="C4871" s="634" t="s">
        <v>5</v>
      </c>
      <c r="D4871" s="635" t="s">
        <v>45131</v>
      </c>
    </row>
    <row r="4872" spans="1:4" ht="13.5" x14ac:dyDescent="0.25">
      <c r="A4872" s="636">
        <v>102607</v>
      </c>
      <c r="B4872" s="634" t="s">
        <v>30598</v>
      </c>
      <c r="C4872" s="634" t="s">
        <v>5</v>
      </c>
      <c r="D4872" s="635" t="s">
        <v>45132</v>
      </c>
    </row>
    <row r="4873" spans="1:4" ht="13.5" x14ac:dyDescent="0.25">
      <c r="A4873" s="636">
        <v>102608</v>
      </c>
      <c r="B4873" s="634" t="s">
        <v>30599</v>
      </c>
      <c r="C4873" s="634" t="s">
        <v>5</v>
      </c>
      <c r="D4873" s="635" t="s">
        <v>45133</v>
      </c>
    </row>
    <row r="4874" spans="1:4" ht="13.5" x14ac:dyDescent="0.25">
      <c r="A4874" s="636">
        <v>102609</v>
      </c>
      <c r="B4874" s="634" t="s">
        <v>30600</v>
      </c>
      <c r="C4874" s="634" t="s">
        <v>5</v>
      </c>
      <c r="D4874" s="635" t="s">
        <v>45134</v>
      </c>
    </row>
    <row r="4875" spans="1:4" ht="13.5" x14ac:dyDescent="0.25">
      <c r="A4875" s="636">
        <v>102611</v>
      </c>
      <c r="B4875" s="634" t="s">
        <v>30601</v>
      </c>
      <c r="C4875" s="634" t="s">
        <v>5</v>
      </c>
      <c r="D4875" s="635" t="s">
        <v>45135</v>
      </c>
    </row>
    <row r="4876" spans="1:4" ht="13.5" x14ac:dyDescent="0.25">
      <c r="A4876" s="636">
        <v>102613</v>
      </c>
      <c r="B4876" s="634" t="s">
        <v>30602</v>
      </c>
      <c r="C4876" s="634" t="s">
        <v>5</v>
      </c>
      <c r="D4876" s="635" t="s">
        <v>45136</v>
      </c>
    </row>
    <row r="4877" spans="1:4" ht="13.5" x14ac:dyDescent="0.25">
      <c r="A4877" s="636">
        <v>102614</v>
      </c>
      <c r="B4877" s="634" t="s">
        <v>30603</v>
      </c>
      <c r="C4877" s="634" t="s">
        <v>5</v>
      </c>
      <c r="D4877" s="635" t="s">
        <v>45137</v>
      </c>
    </row>
    <row r="4878" spans="1:4" ht="13.5" x14ac:dyDescent="0.25">
      <c r="A4878" s="636">
        <v>102615</v>
      </c>
      <c r="B4878" s="634" t="s">
        <v>30604</v>
      </c>
      <c r="C4878" s="634" t="s">
        <v>5</v>
      </c>
      <c r="D4878" s="635" t="s">
        <v>45138</v>
      </c>
    </row>
    <row r="4879" spans="1:4" ht="13.5" x14ac:dyDescent="0.25">
      <c r="A4879" s="636">
        <v>102617</v>
      </c>
      <c r="B4879" s="634" t="s">
        <v>30605</v>
      </c>
      <c r="C4879" s="634" t="s">
        <v>5</v>
      </c>
      <c r="D4879" s="635" t="s">
        <v>45139</v>
      </c>
    </row>
    <row r="4880" spans="1:4" ht="13.5" x14ac:dyDescent="0.25">
      <c r="A4880" s="636">
        <v>102619</v>
      </c>
      <c r="B4880" s="634" t="s">
        <v>30606</v>
      </c>
      <c r="C4880" s="634" t="s">
        <v>5</v>
      </c>
      <c r="D4880" s="635" t="s">
        <v>45140</v>
      </c>
    </row>
    <row r="4881" spans="1:4" ht="13.5" x14ac:dyDescent="0.25">
      <c r="A4881" s="636">
        <v>102622</v>
      </c>
      <c r="B4881" s="634" t="s">
        <v>30607</v>
      </c>
      <c r="C4881" s="634" t="s">
        <v>5</v>
      </c>
      <c r="D4881" s="635" t="s">
        <v>45141</v>
      </c>
    </row>
    <row r="4882" spans="1:4" ht="13.5" x14ac:dyDescent="0.25">
      <c r="A4882" s="636">
        <v>102623</v>
      </c>
      <c r="B4882" s="634" t="s">
        <v>30608</v>
      </c>
      <c r="C4882" s="634" t="s">
        <v>5</v>
      </c>
      <c r="D4882" s="635" t="s">
        <v>45142</v>
      </c>
    </row>
    <row r="4883" spans="1:4" ht="13.5" x14ac:dyDescent="0.25">
      <c r="A4883" s="636">
        <v>89482</v>
      </c>
      <c r="B4883" s="634" t="s">
        <v>25064</v>
      </c>
      <c r="C4883" s="634" t="s">
        <v>5</v>
      </c>
      <c r="D4883" s="635" t="s">
        <v>45143</v>
      </c>
    </row>
    <row r="4884" spans="1:4" ht="13.5" x14ac:dyDescent="0.25">
      <c r="A4884" s="636">
        <v>89491</v>
      </c>
      <c r="B4884" s="634" t="s">
        <v>25065</v>
      </c>
      <c r="C4884" s="634" t="s">
        <v>5</v>
      </c>
      <c r="D4884" s="635" t="s">
        <v>45144</v>
      </c>
    </row>
    <row r="4885" spans="1:4" ht="13.5" x14ac:dyDescent="0.25">
      <c r="A4885" s="636">
        <v>89495</v>
      </c>
      <c r="B4885" s="634" t="s">
        <v>25066</v>
      </c>
      <c r="C4885" s="634" t="s">
        <v>5</v>
      </c>
      <c r="D4885" s="635" t="s">
        <v>30036</v>
      </c>
    </row>
    <row r="4886" spans="1:4" ht="13.5" x14ac:dyDescent="0.25">
      <c r="A4886" s="636">
        <v>89707</v>
      </c>
      <c r="B4886" s="634" t="s">
        <v>25067</v>
      </c>
      <c r="C4886" s="634" t="s">
        <v>5</v>
      </c>
      <c r="D4886" s="635" t="s">
        <v>45145</v>
      </c>
    </row>
    <row r="4887" spans="1:4" ht="13.5" x14ac:dyDescent="0.25">
      <c r="A4887" s="636">
        <v>89708</v>
      </c>
      <c r="B4887" s="634" t="s">
        <v>25068</v>
      </c>
      <c r="C4887" s="634" t="s">
        <v>5</v>
      </c>
      <c r="D4887" s="635" t="s">
        <v>30246</v>
      </c>
    </row>
    <row r="4888" spans="1:4" ht="13.5" x14ac:dyDescent="0.25">
      <c r="A4888" s="636">
        <v>89709</v>
      </c>
      <c r="B4888" s="634" t="s">
        <v>25069</v>
      </c>
      <c r="C4888" s="634" t="s">
        <v>5</v>
      </c>
      <c r="D4888" s="635" t="s">
        <v>45146</v>
      </c>
    </row>
    <row r="4889" spans="1:4" ht="13.5" x14ac:dyDescent="0.25">
      <c r="A4889" s="636">
        <v>89710</v>
      </c>
      <c r="B4889" s="634" t="s">
        <v>25070</v>
      </c>
      <c r="C4889" s="634" t="s">
        <v>5</v>
      </c>
      <c r="D4889" s="635" t="s">
        <v>45147</v>
      </c>
    </row>
    <row r="4890" spans="1:4" ht="13.5" x14ac:dyDescent="0.25">
      <c r="A4890" s="636">
        <v>86872</v>
      </c>
      <c r="B4890" s="634" t="s">
        <v>27353</v>
      </c>
      <c r="C4890" s="634" t="s">
        <v>5</v>
      </c>
      <c r="D4890" s="635" t="s">
        <v>45148</v>
      </c>
    </row>
    <row r="4891" spans="1:4" ht="13.5" x14ac:dyDescent="0.25">
      <c r="A4891" s="636">
        <v>86874</v>
      </c>
      <c r="B4891" s="634" t="s">
        <v>27354</v>
      </c>
      <c r="C4891" s="634" t="s">
        <v>5</v>
      </c>
      <c r="D4891" s="635" t="s">
        <v>45149</v>
      </c>
    </row>
    <row r="4892" spans="1:4" ht="13.5" x14ac:dyDescent="0.25">
      <c r="A4892" s="636">
        <v>86875</v>
      </c>
      <c r="B4892" s="634" t="s">
        <v>27355</v>
      </c>
      <c r="C4892" s="634" t="s">
        <v>5</v>
      </c>
      <c r="D4892" s="635" t="s">
        <v>45150</v>
      </c>
    </row>
    <row r="4893" spans="1:4" ht="13.5" x14ac:dyDescent="0.25">
      <c r="A4893" s="636">
        <v>86876</v>
      </c>
      <c r="B4893" s="634" t="s">
        <v>27356</v>
      </c>
      <c r="C4893" s="634" t="s">
        <v>5</v>
      </c>
      <c r="D4893" s="635" t="s">
        <v>45151</v>
      </c>
    </row>
    <row r="4894" spans="1:4" ht="13.5" x14ac:dyDescent="0.25">
      <c r="A4894" s="636">
        <v>86877</v>
      </c>
      <c r="B4894" s="634" t="s">
        <v>27357</v>
      </c>
      <c r="C4894" s="634" t="s">
        <v>5</v>
      </c>
      <c r="D4894" s="635" t="s">
        <v>30420</v>
      </c>
    </row>
    <row r="4895" spans="1:4" ht="13.5" x14ac:dyDescent="0.25">
      <c r="A4895" s="636">
        <v>86878</v>
      </c>
      <c r="B4895" s="634" t="s">
        <v>27358</v>
      </c>
      <c r="C4895" s="634" t="s">
        <v>5</v>
      </c>
      <c r="D4895" s="635" t="s">
        <v>45152</v>
      </c>
    </row>
    <row r="4896" spans="1:4" ht="13.5" x14ac:dyDescent="0.25">
      <c r="A4896" s="636">
        <v>86879</v>
      </c>
      <c r="B4896" s="634" t="s">
        <v>27359</v>
      </c>
      <c r="C4896" s="634" t="s">
        <v>5</v>
      </c>
      <c r="D4896" s="635" t="s">
        <v>29210</v>
      </c>
    </row>
    <row r="4897" spans="1:4" ht="13.5" x14ac:dyDescent="0.25">
      <c r="A4897" s="636">
        <v>86880</v>
      </c>
      <c r="B4897" s="634" t="s">
        <v>27360</v>
      </c>
      <c r="C4897" s="634" t="s">
        <v>5</v>
      </c>
      <c r="D4897" s="635" t="s">
        <v>30352</v>
      </c>
    </row>
    <row r="4898" spans="1:4" ht="13.5" x14ac:dyDescent="0.25">
      <c r="A4898" s="636">
        <v>86881</v>
      </c>
      <c r="B4898" s="634" t="s">
        <v>27361</v>
      </c>
      <c r="C4898" s="634" t="s">
        <v>5</v>
      </c>
      <c r="D4898" s="635" t="s">
        <v>45153</v>
      </c>
    </row>
    <row r="4899" spans="1:4" ht="13.5" x14ac:dyDescent="0.25">
      <c r="A4899" s="636">
        <v>86882</v>
      </c>
      <c r="B4899" s="634" t="s">
        <v>27362</v>
      </c>
      <c r="C4899" s="634" t="s">
        <v>5</v>
      </c>
      <c r="D4899" s="635" t="s">
        <v>45154</v>
      </c>
    </row>
    <row r="4900" spans="1:4" ht="13.5" x14ac:dyDescent="0.25">
      <c r="A4900" s="636">
        <v>86883</v>
      </c>
      <c r="B4900" s="634" t="s">
        <v>27363</v>
      </c>
      <c r="C4900" s="634" t="s">
        <v>5</v>
      </c>
      <c r="D4900" s="635" t="s">
        <v>30969</v>
      </c>
    </row>
    <row r="4901" spans="1:4" ht="13.5" x14ac:dyDescent="0.25">
      <c r="A4901" s="636">
        <v>86884</v>
      </c>
      <c r="B4901" s="634" t="s">
        <v>27364</v>
      </c>
      <c r="C4901" s="634" t="s">
        <v>5</v>
      </c>
      <c r="D4901" s="635" t="s">
        <v>25957</v>
      </c>
    </row>
    <row r="4902" spans="1:4" ht="13.5" x14ac:dyDescent="0.25">
      <c r="A4902" s="636">
        <v>86885</v>
      </c>
      <c r="B4902" s="634" t="s">
        <v>27365</v>
      </c>
      <c r="C4902" s="634" t="s">
        <v>5</v>
      </c>
      <c r="D4902" s="635" t="s">
        <v>29886</v>
      </c>
    </row>
    <row r="4903" spans="1:4" ht="13.5" x14ac:dyDescent="0.25">
      <c r="A4903" s="636">
        <v>86886</v>
      </c>
      <c r="B4903" s="634" t="s">
        <v>27366</v>
      </c>
      <c r="C4903" s="634" t="s">
        <v>5</v>
      </c>
      <c r="D4903" s="635" t="s">
        <v>29978</v>
      </c>
    </row>
    <row r="4904" spans="1:4" ht="13.5" x14ac:dyDescent="0.25">
      <c r="A4904" s="636">
        <v>86887</v>
      </c>
      <c r="B4904" s="634" t="s">
        <v>27367</v>
      </c>
      <c r="C4904" s="634" t="s">
        <v>5</v>
      </c>
      <c r="D4904" s="635" t="s">
        <v>30500</v>
      </c>
    </row>
    <row r="4905" spans="1:4" ht="13.5" x14ac:dyDescent="0.25">
      <c r="A4905" s="636">
        <v>86888</v>
      </c>
      <c r="B4905" s="634" t="s">
        <v>27368</v>
      </c>
      <c r="C4905" s="634" t="s">
        <v>5</v>
      </c>
      <c r="D4905" s="635" t="s">
        <v>45155</v>
      </c>
    </row>
    <row r="4906" spans="1:4" ht="13.5" x14ac:dyDescent="0.25">
      <c r="A4906" s="636">
        <v>86889</v>
      </c>
      <c r="B4906" s="634" t="s">
        <v>27369</v>
      </c>
      <c r="C4906" s="634" t="s">
        <v>5</v>
      </c>
      <c r="D4906" s="635" t="s">
        <v>45156</v>
      </c>
    </row>
    <row r="4907" spans="1:4" ht="13.5" x14ac:dyDescent="0.25">
      <c r="A4907" s="636">
        <v>86893</v>
      </c>
      <c r="B4907" s="634" t="s">
        <v>27370</v>
      </c>
      <c r="C4907" s="634" t="s">
        <v>5</v>
      </c>
      <c r="D4907" s="635" t="s">
        <v>45157</v>
      </c>
    </row>
    <row r="4908" spans="1:4" ht="13.5" x14ac:dyDescent="0.25">
      <c r="A4908" s="636">
        <v>86894</v>
      </c>
      <c r="B4908" s="634" t="s">
        <v>27371</v>
      </c>
      <c r="C4908" s="634" t="s">
        <v>5</v>
      </c>
      <c r="D4908" s="635" t="s">
        <v>45158</v>
      </c>
    </row>
    <row r="4909" spans="1:4" ht="13.5" x14ac:dyDescent="0.25">
      <c r="A4909" s="636">
        <v>86895</v>
      </c>
      <c r="B4909" s="634" t="s">
        <v>27372</v>
      </c>
      <c r="C4909" s="634" t="s">
        <v>5</v>
      </c>
      <c r="D4909" s="635" t="s">
        <v>45159</v>
      </c>
    </row>
    <row r="4910" spans="1:4" ht="13.5" x14ac:dyDescent="0.25">
      <c r="A4910" s="636">
        <v>86899</v>
      </c>
      <c r="B4910" s="634" t="s">
        <v>27373</v>
      </c>
      <c r="C4910" s="634" t="s">
        <v>5</v>
      </c>
      <c r="D4910" s="635" t="s">
        <v>45160</v>
      </c>
    </row>
    <row r="4911" spans="1:4" ht="13.5" x14ac:dyDescent="0.25">
      <c r="A4911" s="636">
        <v>86900</v>
      </c>
      <c r="B4911" s="634" t="s">
        <v>27374</v>
      </c>
      <c r="C4911" s="634" t="s">
        <v>5</v>
      </c>
      <c r="D4911" s="635" t="s">
        <v>45161</v>
      </c>
    </row>
    <row r="4912" spans="1:4" ht="13.5" x14ac:dyDescent="0.25">
      <c r="A4912" s="636">
        <v>86901</v>
      </c>
      <c r="B4912" s="634" t="s">
        <v>27375</v>
      </c>
      <c r="C4912" s="634" t="s">
        <v>5</v>
      </c>
      <c r="D4912" s="635" t="s">
        <v>45162</v>
      </c>
    </row>
    <row r="4913" spans="1:4" ht="13.5" x14ac:dyDescent="0.25">
      <c r="A4913" s="636">
        <v>86902</v>
      </c>
      <c r="B4913" s="634" t="s">
        <v>27376</v>
      </c>
      <c r="C4913" s="634" t="s">
        <v>5</v>
      </c>
      <c r="D4913" s="635" t="s">
        <v>45163</v>
      </c>
    </row>
    <row r="4914" spans="1:4" ht="13.5" x14ac:dyDescent="0.25">
      <c r="A4914" s="636">
        <v>86903</v>
      </c>
      <c r="B4914" s="634" t="s">
        <v>27377</v>
      </c>
      <c r="C4914" s="634" t="s">
        <v>5</v>
      </c>
      <c r="D4914" s="635" t="s">
        <v>45164</v>
      </c>
    </row>
    <row r="4915" spans="1:4" ht="13.5" x14ac:dyDescent="0.25">
      <c r="A4915" s="636">
        <v>86904</v>
      </c>
      <c r="B4915" s="634" t="s">
        <v>27378</v>
      </c>
      <c r="C4915" s="634" t="s">
        <v>5</v>
      </c>
      <c r="D4915" s="635" t="s">
        <v>45165</v>
      </c>
    </row>
    <row r="4916" spans="1:4" ht="13.5" x14ac:dyDescent="0.25">
      <c r="A4916" s="636">
        <v>86905</v>
      </c>
      <c r="B4916" s="634" t="s">
        <v>27379</v>
      </c>
      <c r="C4916" s="634" t="s">
        <v>5</v>
      </c>
      <c r="D4916" s="635" t="s">
        <v>44778</v>
      </c>
    </row>
    <row r="4917" spans="1:4" ht="13.5" x14ac:dyDescent="0.25">
      <c r="A4917" s="636">
        <v>86906</v>
      </c>
      <c r="B4917" s="634" t="s">
        <v>27380</v>
      </c>
      <c r="C4917" s="634" t="s">
        <v>5</v>
      </c>
      <c r="D4917" s="635" t="s">
        <v>45166</v>
      </c>
    </row>
    <row r="4918" spans="1:4" ht="13.5" x14ac:dyDescent="0.25">
      <c r="A4918" s="636">
        <v>86908</v>
      </c>
      <c r="B4918" s="634" t="s">
        <v>27381</v>
      </c>
      <c r="C4918" s="634" t="s">
        <v>5</v>
      </c>
      <c r="D4918" s="635" t="s">
        <v>45167</v>
      </c>
    </row>
    <row r="4919" spans="1:4" ht="13.5" x14ac:dyDescent="0.25">
      <c r="A4919" s="636">
        <v>86909</v>
      </c>
      <c r="B4919" s="634" t="s">
        <v>27382</v>
      </c>
      <c r="C4919" s="634" t="s">
        <v>5</v>
      </c>
      <c r="D4919" s="635" t="s">
        <v>45168</v>
      </c>
    </row>
    <row r="4920" spans="1:4" ht="13.5" x14ac:dyDescent="0.25">
      <c r="A4920" s="636">
        <v>86910</v>
      </c>
      <c r="B4920" s="634" t="s">
        <v>27383</v>
      </c>
      <c r="C4920" s="634" t="s">
        <v>5</v>
      </c>
      <c r="D4920" s="635" t="s">
        <v>45169</v>
      </c>
    </row>
    <row r="4921" spans="1:4" ht="13.5" x14ac:dyDescent="0.25">
      <c r="A4921" s="636">
        <v>86911</v>
      </c>
      <c r="B4921" s="634" t="s">
        <v>27384</v>
      </c>
      <c r="C4921" s="634" t="s">
        <v>5</v>
      </c>
      <c r="D4921" s="635" t="s">
        <v>45170</v>
      </c>
    </row>
    <row r="4922" spans="1:4" ht="13.5" x14ac:dyDescent="0.25">
      <c r="A4922" s="636">
        <v>86913</v>
      </c>
      <c r="B4922" s="634" t="s">
        <v>27385</v>
      </c>
      <c r="C4922" s="634" t="s">
        <v>5</v>
      </c>
      <c r="D4922" s="635" t="s">
        <v>30030</v>
      </c>
    </row>
    <row r="4923" spans="1:4" ht="13.5" x14ac:dyDescent="0.25">
      <c r="A4923" s="636">
        <v>86914</v>
      </c>
      <c r="B4923" s="634" t="s">
        <v>27386</v>
      </c>
      <c r="C4923" s="634" t="s">
        <v>5</v>
      </c>
      <c r="D4923" s="635" t="s">
        <v>41819</v>
      </c>
    </row>
    <row r="4924" spans="1:4" ht="13.5" x14ac:dyDescent="0.25">
      <c r="A4924" s="636">
        <v>86915</v>
      </c>
      <c r="B4924" s="634" t="s">
        <v>27387</v>
      </c>
      <c r="C4924" s="634" t="s">
        <v>5</v>
      </c>
      <c r="D4924" s="635" t="s">
        <v>45171</v>
      </c>
    </row>
    <row r="4925" spans="1:4" ht="13.5" x14ac:dyDescent="0.25">
      <c r="A4925" s="636">
        <v>86916</v>
      </c>
      <c r="B4925" s="634" t="s">
        <v>27388</v>
      </c>
      <c r="C4925" s="634" t="s">
        <v>5</v>
      </c>
      <c r="D4925" s="635" t="s">
        <v>29415</v>
      </c>
    </row>
    <row r="4926" spans="1:4" ht="13.5" x14ac:dyDescent="0.25">
      <c r="A4926" s="636">
        <v>86919</v>
      </c>
      <c r="B4926" s="634" t="s">
        <v>27389</v>
      </c>
      <c r="C4926" s="634" t="s">
        <v>5</v>
      </c>
      <c r="D4926" s="635" t="s">
        <v>45172</v>
      </c>
    </row>
    <row r="4927" spans="1:4" ht="13.5" x14ac:dyDescent="0.25">
      <c r="A4927" s="636">
        <v>86920</v>
      </c>
      <c r="B4927" s="634" t="s">
        <v>27390</v>
      </c>
      <c r="C4927" s="634" t="s">
        <v>5</v>
      </c>
      <c r="D4927" s="635" t="s">
        <v>45173</v>
      </c>
    </row>
    <row r="4928" spans="1:4" ht="13.5" x14ac:dyDescent="0.25">
      <c r="A4928" s="636">
        <v>86921</v>
      </c>
      <c r="B4928" s="634" t="s">
        <v>27391</v>
      </c>
      <c r="C4928" s="634" t="s">
        <v>5</v>
      </c>
      <c r="D4928" s="635" t="s">
        <v>45174</v>
      </c>
    </row>
    <row r="4929" spans="1:4" ht="13.5" x14ac:dyDescent="0.25">
      <c r="A4929" s="636">
        <v>86922</v>
      </c>
      <c r="B4929" s="634" t="s">
        <v>27392</v>
      </c>
      <c r="C4929" s="634" t="s">
        <v>5</v>
      </c>
      <c r="D4929" s="635" t="s">
        <v>45175</v>
      </c>
    </row>
    <row r="4930" spans="1:4" ht="13.5" x14ac:dyDescent="0.25">
      <c r="A4930" s="636">
        <v>86923</v>
      </c>
      <c r="B4930" s="634" t="s">
        <v>27393</v>
      </c>
      <c r="C4930" s="634" t="s">
        <v>5</v>
      </c>
      <c r="D4930" s="635" t="s">
        <v>45176</v>
      </c>
    </row>
    <row r="4931" spans="1:4" ht="13.5" x14ac:dyDescent="0.25">
      <c r="A4931" s="636">
        <v>86924</v>
      </c>
      <c r="B4931" s="634" t="s">
        <v>27394</v>
      </c>
      <c r="C4931" s="634" t="s">
        <v>5</v>
      </c>
      <c r="D4931" s="635" t="s">
        <v>45177</v>
      </c>
    </row>
    <row r="4932" spans="1:4" ht="13.5" x14ac:dyDescent="0.25">
      <c r="A4932" s="636">
        <v>86925</v>
      </c>
      <c r="B4932" s="634" t="s">
        <v>27395</v>
      </c>
      <c r="C4932" s="634" t="s">
        <v>5</v>
      </c>
      <c r="D4932" s="635" t="s">
        <v>45178</v>
      </c>
    </row>
    <row r="4933" spans="1:4" ht="13.5" x14ac:dyDescent="0.25">
      <c r="A4933" s="636">
        <v>86926</v>
      </c>
      <c r="B4933" s="634" t="s">
        <v>27396</v>
      </c>
      <c r="C4933" s="634" t="s">
        <v>5</v>
      </c>
      <c r="D4933" s="635" t="s">
        <v>45179</v>
      </c>
    </row>
    <row r="4934" spans="1:4" ht="13.5" x14ac:dyDescent="0.25">
      <c r="A4934" s="636">
        <v>86927</v>
      </c>
      <c r="B4934" s="634" t="s">
        <v>27397</v>
      </c>
      <c r="C4934" s="634" t="s">
        <v>5</v>
      </c>
      <c r="D4934" s="635" t="s">
        <v>45180</v>
      </c>
    </row>
    <row r="4935" spans="1:4" ht="13.5" x14ac:dyDescent="0.25">
      <c r="A4935" s="636">
        <v>86928</v>
      </c>
      <c r="B4935" s="634" t="s">
        <v>27398</v>
      </c>
      <c r="C4935" s="634" t="s">
        <v>5</v>
      </c>
      <c r="D4935" s="635" t="s">
        <v>45181</v>
      </c>
    </row>
    <row r="4936" spans="1:4" ht="13.5" x14ac:dyDescent="0.25">
      <c r="A4936" s="636">
        <v>86929</v>
      </c>
      <c r="B4936" s="634" t="s">
        <v>27399</v>
      </c>
      <c r="C4936" s="634" t="s">
        <v>5</v>
      </c>
      <c r="D4936" s="635" t="s">
        <v>43620</v>
      </c>
    </row>
    <row r="4937" spans="1:4" ht="13.5" x14ac:dyDescent="0.25">
      <c r="A4937" s="636">
        <v>86930</v>
      </c>
      <c r="B4937" s="634" t="s">
        <v>27400</v>
      </c>
      <c r="C4937" s="634" t="s">
        <v>5</v>
      </c>
      <c r="D4937" s="635" t="s">
        <v>45182</v>
      </c>
    </row>
    <row r="4938" spans="1:4" ht="13.5" x14ac:dyDescent="0.25">
      <c r="A4938" s="636">
        <v>86931</v>
      </c>
      <c r="B4938" s="634" t="s">
        <v>27401</v>
      </c>
      <c r="C4938" s="634" t="s">
        <v>5</v>
      </c>
      <c r="D4938" s="635" t="s">
        <v>45183</v>
      </c>
    </row>
    <row r="4939" spans="1:4" ht="13.5" x14ac:dyDescent="0.25">
      <c r="A4939" s="636">
        <v>86932</v>
      </c>
      <c r="B4939" s="634" t="s">
        <v>27402</v>
      </c>
      <c r="C4939" s="634" t="s">
        <v>5</v>
      </c>
      <c r="D4939" s="635" t="s">
        <v>45184</v>
      </c>
    </row>
    <row r="4940" spans="1:4" ht="13.5" x14ac:dyDescent="0.25">
      <c r="A4940" s="636">
        <v>86933</v>
      </c>
      <c r="B4940" s="634" t="s">
        <v>27403</v>
      </c>
      <c r="C4940" s="634" t="s">
        <v>5</v>
      </c>
      <c r="D4940" s="635" t="s">
        <v>45185</v>
      </c>
    </row>
    <row r="4941" spans="1:4" ht="13.5" x14ac:dyDescent="0.25">
      <c r="A4941" s="636">
        <v>86934</v>
      </c>
      <c r="B4941" s="634" t="s">
        <v>27404</v>
      </c>
      <c r="C4941" s="634" t="s">
        <v>5</v>
      </c>
      <c r="D4941" s="635" t="s">
        <v>45186</v>
      </c>
    </row>
    <row r="4942" spans="1:4" ht="13.5" x14ac:dyDescent="0.25">
      <c r="A4942" s="636">
        <v>86935</v>
      </c>
      <c r="B4942" s="634" t="s">
        <v>27405</v>
      </c>
      <c r="C4942" s="634" t="s">
        <v>5</v>
      </c>
      <c r="D4942" s="635" t="s">
        <v>45187</v>
      </c>
    </row>
    <row r="4943" spans="1:4" ht="13.5" x14ac:dyDescent="0.25">
      <c r="A4943" s="636">
        <v>86936</v>
      </c>
      <c r="B4943" s="634" t="s">
        <v>27406</v>
      </c>
      <c r="C4943" s="634" t="s">
        <v>5</v>
      </c>
      <c r="D4943" s="635" t="s">
        <v>45188</v>
      </c>
    </row>
    <row r="4944" spans="1:4" ht="13.5" x14ac:dyDescent="0.25">
      <c r="A4944" s="636">
        <v>86937</v>
      </c>
      <c r="B4944" s="634" t="s">
        <v>27407</v>
      </c>
      <c r="C4944" s="634" t="s">
        <v>5</v>
      </c>
      <c r="D4944" s="635" t="s">
        <v>30272</v>
      </c>
    </row>
    <row r="4945" spans="1:4" ht="13.5" x14ac:dyDescent="0.25">
      <c r="A4945" s="636">
        <v>86938</v>
      </c>
      <c r="B4945" s="634" t="s">
        <v>27408</v>
      </c>
      <c r="C4945" s="634" t="s">
        <v>5</v>
      </c>
      <c r="D4945" s="635" t="s">
        <v>45189</v>
      </c>
    </row>
    <row r="4946" spans="1:4" ht="13.5" x14ac:dyDescent="0.25">
      <c r="A4946" s="636">
        <v>86939</v>
      </c>
      <c r="B4946" s="634" t="s">
        <v>27409</v>
      </c>
      <c r="C4946" s="634" t="s">
        <v>5</v>
      </c>
      <c r="D4946" s="635" t="s">
        <v>45190</v>
      </c>
    </row>
    <row r="4947" spans="1:4" ht="13.5" x14ac:dyDescent="0.25">
      <c r="A4947" s="636">
        <v>86940</v>
      </c>
      <c r="B4947" s="634" t="s">
        <v>27410</v>
      </c>
      <c r="C4947" s="634" t="s">
        <v>5</v>
      </c>
      <c r="D4947" s="635" t="s">
        <v>45191</v>
      </c>
    </row>
    <row r="4948" spans="1:4" ht="13.5" x14ac:dyDescent="0.25">
      <c r="A4948" s="636">
        <v>86941</v>
      </c>
      <c r="B4948" s="634" t="s">
        <v>27411</v>
      </c>
      <c r="C4948" s="634" t="s">
        <v>5</v>
      </c>
      <c r="D4948" s="635" t="s">
        <v>45192</v>
      </c>
    </row>
    <row r="4949" spans="1:4" ht="13.5" x14ac:dyDescent="0.25">
      <c r="A4949" s="636">
        <v>86942</v>
      </c>
      <c r="B4949" s="634" t="s">
        <v>27412</v>
      </c>
      <c r="C4949" s="634" t="s">
        <v>5</v>
      </c>
      <c r="D4949" s="635" t="s">
        <v>45193</v>
      </c>
    </row>
    <row r="4950" spans="1:4" ht="13.5" x14ac:dyDescent="0.25">
      <c r="A4950" s="636">
        <v>86943</v>
      </c>
      <c r="B4950" s="634" t="s">
        <v>27413</v>
      </c>
      <c r="C4950" s="634" t="s">
        <v>5</v>
      </c>
      <c r="D4950" s="635" t="s">
        <v>45194</v>
      </c>
    </row>
    <row r="4951" spans="1:4" ht="13.5" x14ac:dyDescent="0.25">
      <c r="A4951" s="636">
        <v>86947</v>
      </c>
      <c r="B4951" s="634" t="s">
        <v>27414</v>
      </c>
      <c r="C4951" s="634" t="s">
        <v>5</v>
      </c>
      <c r="D4951" s="635" t="s">
        <v>45195</v>
      </c>
    </row>
    <row r="4952" spans="1:4" ht="13.5" x14ac:dyDescent="0.25">
      <c r="A4952" s="636">
        <v>93396</v>
      </c>
      <c r="B4952" s="634" t="s">
        <v>27415</v>
      </c>
      <c r="C4952" s="634" t="s">
        <v>5</v>
      </c>
      <c r="D4952" s="635" t="s">
        <v>45196</v>
      </c>
    </row>
    <row r="4953" spans="1:4" ht="13.5" x14ac:dyDescent="0.25">
      <c r="A4953" s="636">
        <v>93441</v>
      </c>
      <c r="B4953" s="634" t="s">
        <v>27416</v>
      </c>
      <c r="C4953" s="634" t="s">
        <v>5</v>
      </c>
      <c r="D4953" s="635" t="s">
        <v>45197</v>
      </c>
    </row>
    <row r="4954" spans="1:4" ht="13.5" x14ac:dyDescent="0.25">
      <c r="A4954" s="636">
        <v>93442</v>
      </c>
      <c r="B4954" s="634" t="s">
        <v>27417</v>
      </c>
      <c r="C4954" s="634" t="s">
        <v>5</v>
      </c>
      <c r="D4954" s="635" t="s">
        <v>45198</v>
      </c>
    </row>
    <row r="4955" spans="1:4" ht="13.5" x14ac:dyDescent="0.25">
      <c r="A4955" s="636">
        <v>95469</v>
      </c>
      <c r="B4955" s="634" t="s">
        <v>27418</v>
      </c>
      <c r="C4955" s="634" t="s">
        <v>5</v>
      </c>
      <c r="D4955" s="635" t="s">
        <v>45199</v>
      </c>
    </row>
    <row r="4956" spans="1:4" ht="13.5" x14ac:dyDescent="0.25">
      <c r="A4956" s="636">
        <v>95470</v>
      </c>
      <c r="B4956" s="634" t="s">
        <v>25071</v>
      </c>
      <c r="C4956" s="634" t="s">
        <v>5</v>
      </c>
      <c r="D4956" s="635" t="s">
        <v>43802</v>
      </c>
    </row>
    <row r="4957" spans="1:4" ht="13.5" x14ac:dyDescent="0.25">
      <c r="A4957" s="636">
        <v>95471</v>
      </c>
      <c r="B4957" s="634" t="s">
        <v>27419</v>
      </c>
      <c r="C4957" s="634" t="s">
        <v>5</v>
      </c>
      <c r="D4957" s="635" t="s">
        <v>45200</v>
      </c>
    </row>
    <row r="4958" spans="1:4" ht="13.5" x14ac:dyDescent="0.25">
      <c r="A4958" s="636">
        <v>95472</v>
      </c>
      <c r="B4958" s="634" t="s">
        <v>27420</v>
      </c>
      <c r="C4958" s="634" t="s">
        <v>5</v>
      </c>
      <c r="D4958" s="635" t="s">
        <v>45201</v>
      </c>
    </row>
    <row r="4959" spans="1:4" ht="13.5" x14ac:dyDescent="0.25">
      <c r="A4959" s="636">
        <v>95542</v>
      </c>
      <c r="B4959" s="634" t="s">
        <v>27421</v>
      </c>
      <c r="C4959" s="634" t="s">
        <v>5</v>
      </c>
      <c r="D4959" s="635" t="s">
        <v>45202</v>
      </c>
    </row>
    <row r="4960" spans="1:4" ht="13.5" x14ac:dyDescent="0.25">
      <c r="A4960" s="636">
        <v>95543</v>
      </c>
      <c r="B4960" s="634" t="s">
        <v>27422</v>
      </c>
      <c r="C4960" s="634" t="s">
        <v>5</v>
      </c>
      <c r="D4960" s="635" t="s">
        <v>29656</v>
      </c>
    </row>
    <row r="4961" spans="1:4" ht="13.5" x14ac:dyDescent="0.25">
      <c r="A4961" s="636">
        <v>95544</v>
      </c>
      <c r="B4961" s="634" t="s">
        <v>27423</v>
      </c>
      <c r="C4961" s="634" t="s">
        <v>5</v>
      </c>
      <c r="D4961" s="635" t="s">
        <v>45203</v>
      </c>
    </row>
    <row r="4962" spans="1:4" ht="13.5" x14ac:dyDescent="0.25">
      <c r="A4962" s="636">
        <v>95545</v>
      </c>
      <c r="B4962" s="634" t="s">
        <v>27424</v>
      </c>
      <c r="C4962" s="634" t="s">
        <v>5</v>
      </c>
      <c r="D4962" s="635" t="s">
        <v>45204</v>
      </c>
    </row>
    <row r="4963" spans="1:4" ht="13.5" x14ac:dyDescent="0.25">
      <c r="A4963" s="636">
        <v>95546</v>
      </c>
      <c r="B4963" s="634" t="s">
        <v>27425</v>
      </c>
      <c r="C4963" s="634" t="s">
        <v>5</v>
      </c>
      <c r="D4963" s="635" t="s">
        <v>45205</v>
      </c>
    </row>
    <row r="4964" spans="1:4" ht="13.5" x14ac:dyDescent="0.25">
      <c r="A4964" s="636">
        <v>95547</v>
      </c>
      <c r="B4964" s="634" t="s">
        <v>27426</v>
      </c>
      <c r="C4964" s="634" t="s">
        <v>5</v>
      </c>
      <c r="D4964" s="635" t="s">
        <v>45206</v>
      </c>
    </row>
    <row r="4965" spans="1:4" ht="13.5" x14ac:dyDescent="0.25">
      <c r="A4965" s="636">
        <v>100848</v>
      </c>
      <c r="B4965" s="634" t="s">
        <v>27427</v>
      </c>
      <c r="C4965" s="634" t="s">
        <v>5</v>
      </c>
      <c r="D4965" s="635" t="s">
        <v>43139</v>
      </c>
    </row>
    <row r="4966" spans="1:4" ht="13.5" x14ac:dyDescent="0.25">
      <c r="A4966" s="636">
        <v>100849</v>
      </c>
      <c r="B4966" s="634" t="s">
        <v>27428</v>
      </c>
      <c r="C4966" s="634" t="s">
        <v>5</v>
      </c>
      <c r="D4966" s="635" t="s">
        <v>30805</v>
      </c>
    </row>
    <row r="4967" spans="1:4" ht="13.5" x14ac:dyDescent="0.25">
      <c r="A4967" s="636">
        <v>100851</v>
      </c>
      <c r="B4967" s="634" t="s">
        <v>27429</v>
      </c>
      <c r="C4967" s="634" t="s">
        <v>5</v>
      </c>
      <c r="D4967" s="635" t="s">
        <v>41795</v>
      </c>
    </row>
    <row r="4968" spans="1:4" ht="13.5" x14ac:dyDescent="0.25">
      <c r="A4968" s="636">
        <v>100852</v>
      </c>
      <c r="B4968" s="634" t="s">
        <v>27430</v>
      </c>
      <c r="C4968" s="634" t="s">
        <v>5</v>
      </c>
      <c r="D4968" s="635" t="s">
        <v>45207</v>
      </c>
    </row>
    <row r="4969" spans="1:4" ht="13.5" x14ac:dyDescent="0.25">
      <c r="A4969" s="636">
        <v>100853</v>
      </c>
      <c r="B4969" s="634" t="s">
        <v>45208</v>
      </c>
      <c r="C4969" s="634" t="s">
        <v>5</v>
      </c>
      <c r="D4969" s="635" t="s">
        <v>45209</v>
      </c>
    </row>
    <row r="4970" spans="1:4" ht="13.5" x14ac:dyDescent="0.25">
      <c r="A4970" s="636">
        <v>100854</v>
      </c>
      <c r="B4970" s="634" t="s">
        <v>27431</v>
      </c>
      <c r="C4970" s="634" t="s">
        <v>5</v>
      </c>
      <c r="D4970" s="635" t="s">
        <v>45210</v>
      </c>
    </row>
    <row r="4971" spans="1:4" ht="13.5" x14ac:dyDescent="0.25">
      <c r="A4971" s="636">
        <v>100855</v>
      </c>
      <c r="B4971" s="634" t="s">
        <v>27432</v>
      </c>
      <c r="C4971" s="634" t="s">
        <v>5</v>
      </c>
      <c r="D4971" s="635" t="s">
        <v>45204</v>
      </c>
    </row>
    <row r="4972" spans="1:4" ht="13.5" x14ac:dyDescent="0.25">
      <c r="A4972" s="636">
        <v>100856</v>
      </c>
      <c r="B4972" s="634" t="s">
        <v>27433</v>
      </c>
      <c r="C4972" s="634" t="s">
        <v>5</v>
      </c>
      <c r="D4972" s="635" t="s">
        <v>45211</v>
      </c>
    </row>
    <row r="4973" spans="1:4" ht="13.5" x14ac:dyDescent="0.25">
      <c r="A4973" s="636">
        <v>100857</v>
      </c>
      <c r="B4973" s="634" t="s">
        <v>27434</v>
      </c>
      <c r="C4973" s="634" t="s">
        <v>5</v>
      </c>
      <c r="D4973" s="635" t="s">
        <v>45212</v>
      </c>
    </row>
    <row r="4974" spans="1:4" ht="13.5" x14ac:dyDescent="0.25">
      <c r="A4974" s="636">
        <v>100858</v>
      </c>
      <c r="B4974" s="634" t="s">
        <v>27435</v>
      </c>
      <c r="C4974" s="634" t="s">
        <v>5</v>
      </c>
      <c r="D4974" s="635" t="s">
        <v>45213</v>
      </c>
    </row>
    <row r="4975" spans="1:4" ht="13.5" x14ac:dyDescent="0.25">
      <c r="A4975" s="636">
        <v>100859</v>
      </c>
      <c r="B4975" s="634" t="s">
        <v>30618</v>
      </c>
      <c r="C4975" s="634" t="s">
        <v>5</v>
      </c>
      <c r="D4975" s="635" t="s">
        <v>45214</v>
      </c>
    </row>
    <row r="4976" spans="1:4" ht="13.5" x14ac:dyDescent="0.25">
      <c r="A4976" s="636">
        <v>100860</v>
      </c>
      <c r="B4976" s="634" t="s">
        <v>27436</v>
      </c>
      <c r="C4976" s="634" t="s">
        <v>5</v>
      </c>
      <c r="D4976" s="635" t="s">
        <v>45215</v>
      </c>
    </row>
    <row r="4977" spans="1:4" ht="13.5" x14ac:dyDescent="0.25">
      <c r="A4977" s="636">
        <v>100861</v>
      </c>
      <c r="B4977" s="634" t="s">
        <v>27437</v>
      </c>
      <c r="C4977" s="634" t="s">
        <v>5</v>
      </c>
      <c r="D4977" s="635" t="s">
        <v>45216</v>
      </c>
    </row>
    <row r="4978" spans="1:4" ht="13.5" x14ac:dyDescent="0.25">
      <c r="A4978" s="636">
        <v>100862</v>
      </c>
      <c r="B4978" s="634" t="s">
        <v>27438</v>
      </c>
      <c r="C4978" s="634" t="s">
        <v>5</v>
      </c>
      <c r="D4978" s="635" t="s">
        <v>45217</v>
      </c>
    </row>
    <row r="4979" spans="1:4" ht="13.5" x14ac:dyDescent="0.25">
      <c r="A4979" s="636">
        <v>100863</v>
      </c>
      <c r="B4979" s="634" t="s">
        <v>27439</v>
      </c>
      <c r="C4979" s="634" t="s">
        <v>5</v>
      </c>
      <c r="D4979" s="635" t="s">
        <v>45218</v>
      </c>
    </row>
    <row r="4980" spans="1:4" ht="13.5" x14ac:dyDescent="0.25">
      <c r="A4980" s="636">
        <v>100864</v>
      </c>
      <c r="B4980" s="634" t="s">
        <v>27440</v>
      </c>
      <c r="C4980" s="634" t="s">
        <v>5</v>
      </c>
      <c r="D4980" s="635" t="s">
        <v>45219</v>
      </c>
    </row>
    <row r="4981" spans="1:4" ht="13.5" x14ac:dyDescent="0.25">
      <c r="A4981" s="636">
        <v>100865</v>
      </c>
      <c r="B4981" s="634" t="s">
        <v>27441</v>
      </c>
      <c r="C4981" s="634" t="s">
        <v>5</v>
      </c>
      <c r="D4981" s="635" t="s">
        <v>45220</v>
      </c>
    </row>
    <row r="4982" spans="1:4" ht="13.5" x14ac:dyDescent="0.25">
      <c r="A4982" s="636">
        <v>100866</v>
      </c>
      <c r="B4982" s="634" t="s">
        <v>27442</v>
      </c>
      <c r="C4982" s="634" t="s">
        <v>5</v>
      </c>
      <c r="D4982" s="635" t="s">
        <v>45221</v>
      </c>
    </row>
    <row r="4983" spans="1:4" ht="13.5" x14ac:dyDescent="0.25">
      <c r="A4983" s="636">
        <v>100867</v>
      </c>
      <c r="B4983" s="634" t="s">
        <v>27443</v>
      </c>
      <c r="C4983" s="634" t="s">
        <v>5</v>
      </c>
      <c r="D4983" s="635" t="s">
        <v>45222</v>
      </c>
    </row>
    <row r="4984" spans="1:4" ht="13.5" x14ac:dyDescent="0.25">
      <c r="A4984" s="636">
        <v>100868</v>
      </c>
      <c r="B4984" s="634" t="s">
        <v>27444</v>
      </c>
      <c r="C4984" s="634" t="s">
        <v>5</v>
      </c>
      <c r="D4984" s="635" t="s">
        <v>45223</v>
      </c>
    </row>
    <row r="4985" spans="1:4" ht="13.5" x14ac:dyDescent="0.25">
      <c r="A4985" s="636">
        <v>100869</v>
      </c>
      <c r="B4985" s="634" t="s">
        <v>27445</v>
      </c>
      <c r="C4985" s="634" t="s">
        <v>5</v>
      </c>
      <c r="D4985" s="635" t="s">
        <v>45224</v>
      </c>
    </row>
    <row r="4986" spans="1:4" ht="13.5" x14ac:dyDescent="0.25">
      <c r="A4986" s="636">
        <v>100870</v>
      </c>
      <c r="B4986" s="634" t="s">
        <v>27446</v>
      </c>
      <c r="C4986" s="634" t="s">
        <v>5</v>
      </c>
      <c r="D4986" s="635" t="s">
        <v>45225</v>
      </c>
    </row>
    <row r="4987" spans="1:4" ht="13.5" x14ac:dyDescent="0.25">
      <c r="A4987" s="636">
        <v>100871</v>
      </c>
      <c r="B4987" s="634" t="s">
        <v>27447</v>
      </c>
      <c r="C4987" s="634" t="s">
        <v>5</v>
      </c>
      <c r="D4987" s="635" t="s">
        <v>45226</v>
      </c>
    </row>
    <row r="4988" spans="1:4" ht="13.5" x14ac:dyDescent="0.25">
      <c r="A4988" s="636">
        <v>100872</v>
      </c>
      <c r="B4988" s="634" t="s">
        <v>27448</v>
      </c>
      <c r="C4988" s="634" t="s">
        <v>5</v>
      </c>
      <c r="D4988" s="635" t="s">
        <v>45227</v>
      </c>
    </row>
    <row r="4989" spans="1:4" ht="13.5" x14ac:dyDescent="0.25">
      <c r="A4989" s="636">
        <v>100873</v>
      </c>
      <c r="B4989" s="634" t="s">
        <v>27449</v>
      </c>
      <c r="C4989" s="634" t="s">
        <v>5</v>
      </c>
      <c r="D4989" s="635" t="s">
        <v>45228</v>
      </c>
    </row>
    <row r="4990" spans="1:4" ht="13.5" x14ac:dyDescent="0.25">
      <c r="A4990" s="636">
        <v>100874</v>
      </c>
      <c r="B4990" s="634" t="s">
        <v>27450</v>
      </c>
      <c r="C4990" s="634" t="s">
        <v>5</v>
      </c>
      <c r="D4990" s="635" t="s">
        <v>45221</v>
      </c>
    </row>
    <row r="4991" spans="1:4" ht="13.5" x14ac:dyDescent="0.25">
      <c r="A4991" s="636">
        <v>100875</v>
      </c>
      <c r="B4991" s="634" t="s">
        <v>27451</v>
      </c>
      <c r="C4991" s="634" t="s">
        <v>5</v>
      </c>
      <c r="D4991" s="635" t="s">
        <v>45229</v>
      </c>
    </row>
    <row r="4992" spans="1:4" ht="13.5" x14ac:dyDescent="0.25">
      <c r="A4992" s="636">
        <v>100878</v>
      </c>
      <c r="B4992" s="634" t="s">
        <v>30619</v>
      </c>
      <c r="C4992" s="634" t="s">
        <v>5</v>
      </c>
      <c r="D4992" s="635" t="s">
        <v>45230</v>
      </c>
    </row>
    <row r="4993" spans="1:4" ht="13.5" x14ac:dyDescent="0.25">
      <c r="A4993" s="636">
        <v>98052</v>
      </c>
      <c r="B4993" s="634" t="s">
        <v>29558</v>
      </c>
      <c r="C4993" s="634" t="s">
        <v>5</v>
      </c>
      <c r="D4993" s="635" t="s">
        <v>45231</v>
      </c>
    </row>
    <row r="4994" spans="1:4" ht="13.5" x14ac:dyDescent="0.25">
      <c r="A4994" s="636">
        <v>98053</v>
      </c>
      <c r="B4994" s="634" t="s">
        <v>29559</v>
      </c>
      <c r="C4994" s="634" t="s">
        <v>5</v>
      </c>
      <c r="D4994" s="635" t="s">
        <v>45232</v>
      </c>
    </row>
    <row r="4995" spans="1:4" ht="13.5" x14ac:dyDescent="0.25">
      <c r="A4995" s="636">
        <v>98054</v>
      </c>
      <c r="B4995" s="634" t="s">
        <v>29560</v>
      </c>
      <c r="C4995" s="634" t="s">
        <v>5</v>
      </c>
      <c r="D4995" s="635" t="s">
        <v>45233</v>
      </c>
    </row>
    <row r="4996" spans="1:4" ht="13.5" x14ac:dyDescent="0.25">
      <c r="A4996" s="636">
        <v>98055</v>
      </c>
      <c r="B4996" s="634" t="s">
        <v>29561</v>
      </c>
      <c r="C4996" s="634" t="s">
        <v>5</v>
      </c>
      <c r="D4996" s="635" t="s">
        <v>45234</v>
      </c>
    </row>
    <row r="4997" spans="1:4" ht="13.5" x14ac:dyDescent="0.25">
      <c r="A4997" s="636">
        <v>98056</v>
      </c>
      <c r="B4997" s="634" t="s">
        <v>29562</v>
      </c>
      <c r="C4997" s="634" t="s">
        <v>5</v>
      </c>
      <c r="D4997" s="635" t="s">
        <v>45235</v>
      </c>
    </row>
    <row r="4998" spans="1:4" ht="13.5" x14ac:dyDescent="0.25">
      <c r="A4998" s="636">
        <v>98057</v>
      </c>
      <c r="B4998" s="634" t="s">
        <v>29563</v>
      </c>
      <c r="C4998" s="634" t="s">
        <v>5</v>
      </c>
      <c r="D4998" s="635" t="s">
        <v>45236</v>
      </c>
    </row>
    <row r="4999" spans="1:4" ht="13.5" x14ac:dyDescent="0.25">
      <c r="A4999" s="636">
        <v>98058</v>
      </c>
      <c r="B4999" s="634" t="s">
        <v>29564</v>
      </c>
      <c r="C4999" s="634" t="s">
        <v>5</v>
      </c>
      <c r="D4999" s="635" t="s">
        <v>45237</v>
      </c>
    </row>
    <row r="5000" spans="1:4" ht="13.5" x14ac:dyDescent="0.25">
      <c r="A5000" s="636">
        <v>98059</v>
      </c>
      <c r="B5000" s="634" t="s">
        <v>29565</v>
      </c>
      <c r="C5000" s="634" t="s">
        <v>5</v>
      </c>
      <c r="D5000" s="635" t="s">
        <v>45238</v>
      </c>
    </row>
    <row r="5001" spans="1:4" ht="13.5" x14ac:dyDescent="0.25">
      <c r="A5001" s="636">
        <v>98060</v>
      </c>
      <c r="B5001" s="634" t="s">
        <v>29566</v>
      </c>
      <c r="C5001" s="634" t="s">
        <v>5</v>
      </c>
      <c r="D5001" s="635" t="s">
        <v>45239</v>
      </c>
    </row>
    <row r="5002" spans="1:4" ht="13.5" x14ac:dyDescent="0.25">
      <c r="A5002" s="636">
        <v>98061</v>
      </c>
      <c r="B5002" s="634" t="s">
        <v>29567</v>
      </c>
      <c r="C5002" s="634" t="s">
        <v>5</v>
      </c>
      <c r="D5002" s="635" t="s">
        <v>45240</v>
      </c>
    </row>
    <row r="5003" spans="1:4" ht="13.5" x14ac:dyDescent="0.25">
      <c r="A5003" s="636">
        <v>98062</v>
      </c>
      <c r="B5003" s="634" t="s">
        <v>29568</v>
      </c>
      <c r="C5003" s="634" t="s">
        <v>5</v>
      </c>
      <c r="D5003" s="635" t="s">
        <v>45241</v>
      </c>
    </row>
    <row r="5004" spans="1:4" ht="13.5" x14ac:dyDescent="0.25">
      <c r="A5004" s="636">
        <v>98063</v>
      </c>
      <c r="B5004" s="634" t="s">
        <v>29569</v>
      </c>
      <c r="C5004" s="634" t="s">
        <v>5</v>
      </c>
      <c r="D5004" s="635" t="s">
        <v>45242</v>
      </c>
    </row>
    <row r="5005" spans="1:4" ht="13.5" x14ac:dyDescent="0.25">
      <c r="A5005" s="636">
        <v>98064</v>
      </c>
      <c r="B5005" s="634" t="s">
        <v>29570</v>
      </c>
      <c r="C5005" s="634" t="s">
        <v>5</v>
      </c>
      <c r="D5005" s="635" t="s">
        <v>45243</v>
      </c>
    </row>
    <row r="5006" spans="1:4" ht="13.5" x14ac:dyDescent="0.25">
      <c r="A5006" s="636">
        <v>98065</v>
      </c>
      <c r="B5006" s="634" t="s">
        <v>29571</v>
      </c>
      <c r="C5006" s="634" t="s">
        <v>5</v>
      </c>
      <c r="D5006" s="635" t="s">
        <v>45244</v>
      </c>
    </row>
    <row r="5007" spans="1:4" ht="13.5" x14ac:dyDescent="0.25">
      <c r="A5007" s="636">
        <v>98066</v>
      </c>
      <c r="B5007" s="634" t="s">
        <v>29572</v>
      </c>
      <c r="C5007" s="634" t="s">
        <v>5</v>
      </c>
      <c r="D5007" s="635" t="s">
        <v>45245</v>
      </c>
    </row>
    <row r="5008" spans="1:4" ht="13.5" x14ac:dyDescent="0.25">
      <c r="A5008" s="636">
        <v>98067</v>
      </c>
      <c r="B5008" s="634" t="s">
        <v>29573</v>
      </c>
      <c r="C5008" s="634" t="s">
        <v>5</v>
      </c>
      <c r="D5008" s="635" t="s">
        <v>45246</v>
      </c>
    </row>
    <row r="5009" spans="1:4" ht="13.5" x14ac:dyDescent="0.25">
      <c r="A5009" s="636">
        <v>98068</v>
      </c>
      <c r="B5009" s="634" t="s">
        <v>29574</v>
      </c>
      <c r="C5009" s="634" t="s">
        <v>5</v>
      </c>
      <c r="D5009" s="635" t="s">
        <v>45247</v>
      </c>
    </row>
    <row r="5010" spans="1:4" ht="13.5" x14ac:dyDescent="0.25">
      <c r="A5010" s="636">
        <v>98069</v>
      </c>
      <c r="B5010" s="634" t="s">
        <v>29575</v>
      </c>
      <c r="C5010" s="634" t="s">
        <v>5</v>
      </c>
      <c r="D5010" s="635" t="s">
        <v>45248</v>
      </c>
    </row>
    <row r="5011" spans="1:4" ht="13.5" x14ac:dyDescent="0.25">
      <c r="A5011" s="636">
        <v>98070</v>
      </c>
      <c r="B5011" s="634" t="s">
        <v>29576</v>
      </c>
      <c r="C5011" s="634" t="s">
        <v>5</v>
      </c>
      <c r="D5011" s="635" t="s">
        <v>45249</v>
      </c>
    </row>
    <row r="5012" spans="1:4" ht="13.5" x14ac:dyDescent="0.25">
      <c r="A5012" s="636">
        <v>98071</v>
      </c>
      <c r="B5012" s="634" t="s">
        <v>29577</v>
      </c>
      <c r="C5012" s="634" t="s">
        <v>5</v>
      </c>
      <c r="D5012" s="635" t="s">
        <v>45250</v>
      </c>
    </row>
    <row r="5013" spans="1:4" ht="13.5" x14ac:dyDescent="0.25">
      <c r="A5013" s="636">
        <v>98072</v>
      </c>
      <c r="B5013" s="634" t="s">
        <v>29578</v>
      </c>
      <c r="C5013" s="634" t="s">
        <v>5</v>
      </c>
      <c r="D5013" s="635" t="s">
        <v>45251</v>
      </c>
    </row>
    <row r="5014" spans="1:4" ht="13.5" x14ac:dyDescent="0.25">
      <c r="A5014" s="636">
        <v>98073</v>
      </c>
      <c r="B5014" s="634" t="s">
        <v>29579</v>
      </c>
      <c r="C5014" s="634" t="s">
        <v>5</v>
      </c>
      <c r="D5014" s="635" t="s">
        <v>45252</v>
      </c>
    </row>
    <row r="5015" spans="1:4" ht="13.5" x14ac:dyDescent="0.25">
      <c r="A5015" s="636">
        <v>98074</v>
      </c>
      <c r="B5015" s="634" t="s">
        <v>29580</v>
      </c>
      <c r="C5015" s="634" t="s">
        <v>5</v>
      </c>
      <c r="D5015" s="635" t="s">
        <v>45253</v>
      </c>
    </row>
    <row r="5016" spans="1:4" ht="13.5" x14ac:dyDescent="0.25">
      <c r="A5016" s="636">
        <v>98075</v>
      </c>
      <c r="B5016" s="634" t="s">
        <v>29581</v>
      </c>
      <c r="C5016" s="634" t="s">
        <v>5</v>
      </c>
      <c r="D5016" s="635" t="s">
        <v>45254</v>
      </c>
    </row>
    <row r="5017" spans="1:4" ht="13.5" x14ac:dyDescent="0.25">
      <c r="A5017" s="636">
        <v>98076</v>
      </c>
      <c r="B5017" s="634" t="s">
        <v>29582</v>
      </c>
      <c r="C5017" s="634" t="s">
        <v>5</v>
      </c>
      <c r="D5017" s="635" t="s">
        <v>45255</v>
      </c>
    </row>
    <row r="5018" spans="1:4" ht="13.5" x14ac:dyDescent="0.25">
      <c r="A5018" s="636">
        <v>98077</v>
      </c>
      <c r="B5018" s="634" t="s">
        <v>29583</v>
      </c>
      <c r="C5018" s="634" t="s">
        <v>5</v>
      </c>
      <c r="D5018" s="635" t="s">
        <v>45256</v>
      </c>
    </row>
    <row r="5019" spans="1:4" ht="13.5" x14ac:dyDescent="0.25">
      <c r="A5019" s="636">
        <v>98078</v>
      </c>
      <c r="B5019" s="634" t="s">
        <v>29584</v>
      </c>
      <c r="C5019" s="634" t="s">
        <v>5</v>
      </c>
      <c r="D5019" s="635" t="s">
        <v>45257</v>
      </c>
    </row>
    <row r="5020" spans="1:4" ht="13.5" x14ac:dyDescent="0.25">
      <c r="A5020" s="636">
        <v>98079</v>
      </c>
      <c r="B5020" s="634" t="s">
        <v>29585</v>
      </c>
      <c r="C5020" s="634" t="s">
        <v>5</v>
      </c>
      <c r="D5020" s="635" t="s">
        <v>45258</v>
      </c>
    </row>
    <row r="5021" spans="1:4" ht="13.5" x14ac:dyDescent="0.25">
      <c r="A5021" s="636">
        <v>98080</v>
      </c>
      <c r="B5021" s="634" t="s">
        <v>29586</v>
      </c>
      <c r="C5021" s="634" t="s">
        <v>5</v>
      </c>
      <c r="D5021" s="635" t="s">
        <v>45259</v>
      </c>
    </row>
    <row r="5022" spans="1:4" ht="13.5" x14ac:dyDescent="0.25">
      <c r="A5022" s="636">
        <v>98081</v>
      </c>
      <c r="B5022" s="634" t="s">
        <v>29587</v>
      </c>
      <c r="C5022" s="634" t="s">
        <v>5</v>
      </c>
      <c r="D5022" s="635" t="s">
        <v>45260</v>
      </c>
    </row>
    <row r="5023" spans="1:4" ht="13.5" x14ac:dyDescent="0.25">
      <c r="A5023" s="636">
        <v>98082</v>
      </c>
      <c r="B5023" s="634" t="s">
        <v>29588</v>
      </c>
      <c r="C5023" s="634" t="s">
        <v>5</v>
      </c>
      <c r="D5023" s="635" t="s">
        <v>45261</v>
      </c>
    </row>
    <row r="5024" spans="1:4" ht="13.5" x14ac:dyDescent="0.25">
      <c r="A5024" s="636">
        <v>98083</v>
      </c>
      <c r="B5024" s="634" t="s">
        <v>29589</v>
      </c>
      <c r="C5024" s="634" t="s">
        <v>5</v>
      </c>
      <c r="D5024" s="635" t="s">
        <v>45262</v>
      </c>
    </row>
    <row r="5025" spans="1:4" ht="13.5" x14ac:dyDescent="0.25">
      <c r="A5025" s="636">
        <v>98084</v>
      </c>
      <c r="B5025" s="634" t="s">
        <v>29590</v>
      </c>
      <c r="C5025" s="634" t="s">
        <v>5</v>
      </c>
      <c r="D5025" s="635" t="s">
        <v>45263</v>
      </c>
    </row>
    <row r="5026" spans="1:4" ht="13.5" x14ac:dyDescent="0.25">
      <c r="A5026" s="636">
        <v>98085</v>
      </c>
      <c r="B5026" s="634" t="s">
        <v>29591</v>
      </c>
      <c r="C5026" s="634" t="s">
        <v>5</v>
      </c>
      <c r="D5026" s="635" t="s">
        <v>45264</v>
      </c>
    </row>
    <row r="5027" spans="1:4" ht="13.5" x14ac:dyDescent="0.25">
      <c r="A5027" s="636">
        <v>98086</v>
      </c>
      <c r="B5027" s="634" t="s">
        <v>29592</v>
      </c>
      <c r="C5027" s="634" t="s">
        <v>5</v>
      </c>
      <c r="D5027" s="635" t="s">
        <v>45265</v>
      </c>
    </row>
    <row r="5028" spans="1:4" ht="13.5" x14ac:dyDescent="0.25">
      <c r="A5028" s="636">
        <v>98087</v>
      </c>
      <c r="B5028" s="634" t="s">
        <v>29593</v>
      </c>
      <c r="C5028" s="634" t="s">
        <v>5</v>
      </c>
      <c r="D5028" s="635" t="s">
        <v>45266</v>
      </c>
    </row>
    <row r="5029" spans="1:4" ht="13.5" x14ac:dyDescent="0.25">
      <c r="A5029" s="636">
        <v>98088</v>
      </c>
      <c r="B5029" s="634" t="s">
        <v>29594</v>
      </c>
      <c r="C5029" s="634" t="s">
        <v>5</v>
      </c>
      <c r="D5029" s="635" t="s">
        <v>45267</v>
      </c>
    </row>
    <row r="5030" spans="1:4" ht="13.5" x14ac:dyDescent="0.25">
      <c r="A5030" s="636">
        <v>98089</v>
      </c>
      <c r="B5030" s="634" t="s">
        <v>29595</v>
      </c>
      <c r="C5030" s="634" t="s">
        <v>5</v>
      </c>
      <c r="D5030" s="635" t="s">
        <v>45268</v>
      </c>
    </row>
    <row r="5031" spans="1:4" ht="13.5" x14ac:dyDescent="0.25">
      <c r="A5031" s="636">
        <v>98090</v>
      </c>
      <c r="B5031" s="634" t="s">
        <v>29596</v>
      </c>
      <c r="C5031" s="634" t="s">
        <v>5</v>
      </c>
      <c r="D5031" s="635" t="s">
        <v>45269</v>
      </c>
    </row>
    <row r="5032" spans="1:4" ht="13.5" x14ac:dyDescent="0.25">
      <c r="A5032" s="636">
        <v>98091</v>
      </c>
      <c r="B5032" s="634" t="s">
        <v>29597</v>
      </c>
      <c r="C5032" s="634" t="s">
        <v>5</v>
      </c>
      <c r="D5032" s="635" t="s">
        <v>45270</v>
      </c>
    </row>
    <row r="5033" spans="1:4" ht="13.5" x14ac:dyDescent="0.25">
      <c r="A5033" s="636">
        <v>98092</v>
      </c>
      <c r="B5033" s="634" t="s">
        <v>29598</v>
      </c>
      <c r="C5033" s="634" t="s">
        <v>5</v>
      </c>
      <c r="D5033" s="635" t="s">
        <v>45271</v>
      </c>
    </row>
    <row r="5034" spans="1:4" ht="13.5" x14ac:dyDescent="0.25">
      <c r="A5034" s="636">
        <v>98093</v>
      </c>
      <c r="B5034" s="634" t="s">
        <v>29599</v>
      </c>
      <c r="C5034" s="634" t="s">
        <v>5</v>
      </c>
      <c r="D5034" s="635" t="s">
        <v>45272</v>
      </c>
    </row>
    <row r="5035" spans="1:4" ht="13.5" x14ac:dyDescent="0.25">
      <c r="A5035" s="636">
        <v>98094</v>
      </c>
      <c r="B5035" s="634" t="s">
        <v>29600</v>
      </c>
      <c r="C5035" s="634" t="s">
        <v>5</v>
      </c>
      <c r="D5035" s="635" t="s">
        <v>45273</v>
      </c>
    </row>
    <row r="5036" spans="1:4" ht="13.5" x14ac:dyDescent="0.25">
      <c r="A5036" s="636">
        <v>98099</v>
      </c>
      <c r="B5036" s="634" t="s">
        <v>29601</v>
      </c>
      <c r="C5036" s="634" t="s">
        <v>5</v>
      </c>
      <c r="D5036" s="635" t="s">
        <v>45274</v>
      </c>
    </row>
    <row r="5037" spans="1:4" ht="13.5" x14ac:dyDescent="0.25">
      <c r="A5037" s="636">
        <v>98100</v>
      </c>
      <c r="B5037" s="634" t="s">
        <v>29602</v>
      </c>
      <c r="C5037" s="634" t="s">
        <v>5</v>
      </c>
      <c r="D5037" s="635" t="s">
        <v>45275</v>
      </c>
    </row>
    <row r="5038" spans="1:4" ht="13.5" x14ac:dyDescent="0.25">
      <c r="A5038" s="636">
        <v>98101</v>
      </c>
      <c r="B5038" s="634" t="s">
        <v>29603</v>
      </c>
      <c r="C5038" s="634" t="s">
        <v>5</v>
      </c>
      <c r="D5038" s="635" t="s">
        <v>45276</v>
      </c>
    </row>
    <row r="5039" spans="1:4" ht="13.5" x14ac:dyDescent="0.25">
      <c r="A5039" s="636">
        <v>98109</v>
      </c>
      <c r="B5039" s="634" t="s">
        <v>29604</v>
      </c>
      <c r="C5039" s="634" t="s">
        <v>5</v>
      </c>
      <c r="D5039" s="635" t="s">
        <v>45277</v>
      </c>
    </row>
    <row r="5040" spans="1:4" ht="13.5" x14ac:dyDescent="0.25">
      <c r="A5040" s="636">
        <v>98110</v>
      </c>
      <c r="B5040" s="634" t="s">
        <v>29605</v>
      </c>
      <c r="C5040" s="634" t="s">
        <v>5</v>
      </c>
      <c r="D5040" s="635" t="s">
        <v>45278</v>
      </c>
    </row>
    <row r="5041" spans="1:4" ht="13.5" x14ac:dyDescent="0.25">
      <c r="A5041" s="636">
        <v>98111</v>
      </c>
      <c r="B5041" s="634" t="s">
        <v>29606</v>
      </c>
      <c r="C5041" s="634" t="s">
        <v>5</v>
      </c>
      <c r="D5041" s="635" t="s">
        <v>45279</v>
      </c>
    </row>
    <row r="5042" spans="1:4" ht="13.5" x14ac:dyDescent="0.25">
      <c r="A5042" s="636">
        <v>98112</v>
      </c>
      <c r="B5042" s="634" t="s">
        <v>29607</v>
      </c>
      <c r="C5042" s="634" t="s">
        <v>5</v>
      </c>
      <c r="D5042" s="635" t="s">
        <v>30954</v>
      </c>
    </row>
    <row r="5043" spans="1:4" ht="13.5" x14ac:dyDescent="0.25">
      <c r="A5043" s="636">
        <v>98114</v>
      </c>
      <c r="B5043" s="634" t="s">
        <v>29608</v>
      </c>
      <c r="C5043" s="634" t="s">
        <v>5</v>
      </c>
      <c r="D5043" s="635" t="s">
        <v>45280</v>
      </c>
    </row>
    <row r="5044" spans="1:4" ht="13.5" x14ac:dyDescent="0.25">
      <c r="A5044" s="636">
        <v>98115</v>
      </c>
      <c r="B5044" s="634" t="s">
        <v>45281</v>
      </c>
      <c r="C5044" s="634" t="s">
        <v>5</v>
      </c>
      <c r="D5044" s="635" t="s">
        <v>45282</v>
      </c>
    </row>
    <row r="5045" spans="1:4" ht="13.5" x14ac:dyDescent="0.25">
      <c r="A5045" s="636">
        <v>89957</v>
      </c>
      <c r="B5045" s="634" t="s">
        <v>25072</v>
      </c>
      <c r="C5045" s="634" t="s">
        <v>5</v>
      </c>
      <c r="D5045" s="635" t="s">
        <v>45283</v>
      </c>
    </row>
    <row r="5046" spans="1:4" ht="13.5" x14ac:dyDescent="0.25">
      <c r="A5046" s="636">
        <v>89959</v>
      </c>
      <c r="B5046" s="634" t="s">
        <v>25073</v>
      </c>
      <c r="C5046" s="634" t="s">
        <v>5</v>
      </c>
      <c r="D5046" s="635" t="s">
        <v>45284</v>
      </c>
    </row>
    <row r="5047" spans="1:4" ht="13.5" x14ac:dyDescent="0.25">
      <c r="A5047" s="636">
        <v>89349</v>
      </c>
      <c r="B5047" s="634" t="s">
        <v>30620</v>
      </c>
      <c r="C5047" s="634" t="s">
        <v>5</v>
      </c>
      <c r="D5047" s="635" t="s">
        <v>27186</v>
      </c>
    </row>
    <row r="5048" spans="1:4" ht="13.5" x14ac:dyDescent="0.25">
      <c r="A5048" s="636">
        <v>89351</v>
      </c>
      <c r="B5048" s="634" t="s">
        <v>30621</v>
      </c>
      <c r="C5048" s="634" t="s">
        <v>5</v>
      </c>
      <c r="D5048" s="635" t="s">
        <v>26921</v>
      </c>
    </row>
    <row r="5049" spans="1:4" ht="13.5" x14ac:dyDescent="0.25">
      <c r="A5049" s="636">
        <v>89352</v>
      </c>
      <c r="B5049" s="634" t="s">
        <v>30622</v>
      </c>
      <c r="C5049" s="634" t="s">
        <v>5</v>
      </c>
      <c r="D5049" s="635" t="s">
        <v>43437</v>
      </c>
    </row>
    <row r="5050" spans="1:4" ht="13.5" x14ac:dyDescent="0.25">
      <c r="A5050" s="636">
        <v>89353</v>
      </c>
      <c r="B5050" s="634" t="s">
        <v>30624</v>
      </c>
      <c r="C5050" s="634" t="s">
        <v>5</v>
      </c>
      <c r="D5050" s="635" t="s">
        <v>45285</v>
      </c>
    </row>
    <row r="5051" spans="1:4" ht="13.5" x14ac:dyDescent="0.25">
      <c r="A5051" s="636">
        <v>89354</v>
      </c>
      <c r="B5051" s="634" t="s">
        <v>30625</v>
      </c>
      <c r="C5051" s="634" t="s">
        <v>5</v>
      </c>
      <c r="D5051" s="635" t="s">
        <v>45286</v>
      </c>
    </row>
    <row r="5052" spans="1:4" ht="13.5" x14ac:dyDescent="0.25">
      <c r="A5052" s="636">
        <v>89969</v>
      </c>
      <c r="B5052" s="634" t="s">
        <v>25074</v>
      </c>
      <c r="C5052" s="634" t="s">
        <v>5</v>
      </c>
      <c r="D5052" s="635" t="s">
        <v>26774</v>
      </c>
    </row>
    <row r="5053" spans="1:4" ht="13.5" x14ac:dyDescent="0.25">
      <c r="A5053" s="636">
        <v>89970</v>
      </c>
      <c r="B5053" s="634" t="s">
        <v>25075</v>
      </c>
      <c r="C5053" s="634" t="s">
        <v>5</v>
      </c>
      <c r="D5053" s="635" t="s">
        <v>45287</v>
      </c>
    </row>
    <row r="5054" spans="1:4" ht="13.5" x14ac:dyDescent="0.25">
      <c r="A5054" s="636">
        <v>89971</v>
      </c>
      <c r="B5054" s="634" t="s">
        <v>25076</v>
      </c>
      <c r="C5054" s="634" t="s">
        <v>5</v>
      </c>
      <c r="D5054" s="635" t="s">
        <v>45288</v>
      </c>
    </row>
    <row r="5055" spans="1:4" ht="13.5" x14ac:dyDescent="0.25">
      <c r="A5055" s="636">
        <v>89972</v>
      </c>
      <c r="B5055" s="634" t="s">
        <v>25077</v>
      </c>
      <c r="C5055" s="634" t="s">
        <v>5</v>
      </c>
      <c r="D5055" s="635" t="s">
        <v>45289</v>
      </c>
    </row>
    <row r="5056" spans="1:4" ht="13.5" x14ac:dyDescent="0.25">
      <c r="A5056" s="636">
        <v>89973</v>
      </c>
      <c r="B5056" s="634" t="s">
        <v>25078</v>
      </c>
      <c r="C5056" s="634" t="s">
        <v>5</v>
      </c>
      <c r="D5056" s="635" t="s">
        <v>45290</v>
      </c>
    </row>
    <row r="5057" spans="1:4" ht="13.5" x14ac:dyDescent="0.25">
      <c r="A5057" s="636">
        <v>89974</v>
      </c>
      <c r="B5057" s="634" t="s">
        <v>25079</v>
      </c>
      <c r="C5057" s="634" t="s">
        <v>5</v>
      </c>
      <c r="D5057" s="635" t="s">
        <v>45291</v>
      </c>
    </row>
    <row r="5058" spans="1:4" ht="13.5" x14ac:dyDescent="0.25">
      <c r="A5058" s="636">
        <v>89984</v>
      </c>
      <c r="B5058" s="634" t="s">
        <v>30626</v>
      </c>
      <c r="C5058" s="634" t="s">
        <v>5</v>
      </c>
      <c r="D5058" s="635" t="s">
        <v>45292</v>
      </c>
    </row>
    <row r="5059" spans="1:4" ht="13.5" x14ac:dyDescent="0.25">
      <c r="A5059" s="636">
        <v>89985</v>
      </c>
      <c r="B5059" s="634" t="s">
        <v>30627</v>
      </c>
      <c r="C5059" s="634" t="s">
        <v>5</v>
      </c>
      <c r="D5059" s="635" t="s">
        <v>45293</v>
      </c>
    </row>
    <row r="5060" spans="1:4" ht="13.5" x14ac:dyDescent="0.25">
      <c r="A5060" s="636">
        <v>89986</v>
      </c>
      <c r="B5060" s="634" t="s">
        <v>30628</v>
      </c>
      <c r="C5060" s="634" t="s">
        <v>5</v>
      </c>
      <c r="D5060" s="635" t="s">
        <v>45294</v>
      </c>
    </row>
    <row r="5061" spans="1:4" ht="13.5" x14ac:dyDescent="0.25">
      <c r="A5061" s="636">
        <v>89987</v>
      </c>
      <c r="B5061" s="634" t="s">
        <v>30629</v>
      </c>
      <c r="C5061" s="634" t="s">
        <v>5</v>
      </c>
      <c r="D5061" s="635" t="s">
        <v>30780</v>
      </c>
    </row>
    <row r="5062" spans="1:4" ht="13.5" x14ac:dyDescent="0.25">
      <c r="A5062" s="636">
        <v>90371</v>
      </c>
      <c r="B5062" s="634" t="s">
        <v>30630</v>
      </c>
      <c r="C5062" s="634" t="s">
        <v>5</v>
      </c>
      <c r="D5062" s="635" t="s">
        <v>45295</v>
      </c>
    </row>
    <row r="5063" spans="1:4" ht="13.5" x14ac:dyDescent="0.25">
      <c r="A5063" s="636">
        <v>94489</v>
      </c>
      <c r="B5063" s="634" t="s">
        <v>30631</v>
      </c>
      <c r="C5063" s="634" t="s">
        <v>5</v>
      </c>
      <c r="D5063" s="635" t="s">
        <v>45296</v>
      </c>
    </row>
    <row r="5064" spans="1:4" ht="13.5" x14ac:dyDescent="0.25">
      <c r="A5064" s="636">
        <v>94490</v>
      </c>
      <c r="B5064" s="634" t="s">
        <v>30632</v>
      </c>
      <c r="C5064" s="634" t="s">
        <v>5</v>
      </c>
      <c r="D5064" s="635" t="s">
        <v>45297</v>
      </c>
    </row>
    <row r="5065" spans="1:4" ht="13.5" x14ac:dyDescent="0.25">
      <c r="A5065" s="636">
        <v>94491</v>
      </c>
      <c r="B5065" s="634" t="s">
        <v>30633</v>
      </c>
      <c r="C5065" s="634" t="s">
        <v>5</v>
      </c>
      <c r="D5065" s="635" t="s">
        <v>42820</v>
      </c>
    </row>
    <row r="5066" spans="1:4" ht="13.5" x14ac:dyDescent="0.25">
      <c r="A5066" s="636">
        <v>94492</v>
      </c>
      <c r="B5066" s="634" t="s">
        <v>30634</v>
      </c>
      <c r="C5066" s="634" t="s">
        <v>5</v>
      </c>
      <c r="D5066" s="635" t="s">
        <v>45298</v>
      </c>
    </row>
    <row r="5067" spans="1:4" ht="13.5" x14ac:dyDescent="0.25">
      <c r="A5067" s="636">
        <v>94493</v>
      </c>
      <c r="B5067" s="634" t="s">
        <v>30635</v>
      </c>
      <c r="C5067" s="634" t="s">
        <v>5</v>
      </c>
      <c r="D5067" s="635" t="s">
        <v>45299</v>
      </c>
    </row>
    <row r="5068" spans="1:4" ht="13.5" x14ac:dyDescent="0.25">
      <c r="A5068" s="636">
        <v>94495</v>
      </c>
      <c r="B5068" s="634" t="s">
        <v>30636</v>
      </c>
      <c r="C5068" s="634" t="s">
        <v>5</v>
      </c>
      <c r="D5068" s="635" t="s">
        <v>45296</v>
      </c>
    </row>
    <row r="5069" spans="1:4" ht="13.5" x14ac:dyDescent="0.25">
      <c r="A5069" s="636">
        <v>94496</v>
      </c>
      <c r="B5069" s="634" t="s">
        <v>30638</v>
      </c>
      <c r="C5069" s="634" t="s">
        <v>5</v>
      </c>
      <c r="D5069" s="635" t="s">
        <v>45300</v>
      </c>
    </row>
    <row r="5070" spans="1:4" ht="13.5" x14ac:dyDescent="0.25">
      <c r="A5070" s="636">
        <v>94497</v>
      </c>
      <c r="B5070" s="634" t="s">
        <v>30639</v>
      </c>
      <c r="C5070" s="634" t="s">
        <v>5</v>
      </c>
      <c r="D5070" s="635" t="s">
        <v>27190</v>
      </c>
    </row>
    <row r="5071" spans="1:4" ht="13.5" x14ac:dyDescent="0.25">
      <c r="A5071" s="636">
        <v>94498</v>
      </c>
      <c r="B5071" s="634" t="s">
        <v>30640</v>
      </c>
      <c r="C5071" s="634" t="s">
        <v>5</v>
      </c>
      <c r="D5071" s="635" t="s">
        <v>45301</v>
      </c>
    </row>
    <row r="5072" spans="1:4" ht="13.5" x14ac:dyDescent="0.25">
      <c r="A5072" s="636">
        <v>94499</v>
      </c>
      <c r="B5072" s="634" t="s">
        <v>30641</v>
      </c>
      <c r="C5072" s="634" t="s">
        <v>5</v>
      </c>
      <c r="D5072" s="635" t="s">
        <v>45302</v>
      </c>
    </row>
    <row r="5073" spans="1:4" ht="13.5" x14ac:dyDescent="0.25">
      <c r="A5073" s="636">
        <v>94500</v>
      </c>
      <c r="B5073" s="634" t="s">
        <v>30642</v>
      </c>
      <c r="C5073" s="634" t="s">
        <v>5</v>
      </c>
      <c r="D5073" s="635" t="s">
        <v>45303</v>
      </c>
    </row>
    <row r="5074" spans="1:4" ht="13.5" x14ac:dyDescent="0.25">
      <c r="A5074" s="636">
        <v>94501</v>
      </c>
      <c r="B5074" s="634" t="s">
        <v>30643</v>
      </c>
      <c r="C5074" s="634" t="s">
        <v>5</v>
      </c>
      <c r="D5074" s="635" t="s">
        <v>45304</v>
      </c>
    </row>
    <row r="5075" spans="1:4" ht="13.5" x14ac:dyDescent="0.25">
      <c r="A5075" s="636">
        <v>94792</v>
      </c>
      <c r="B5075" s="634" t="s">
        <v>30644</v>
      </c>
      <c r="C5075" s="634" t="s">
        <v>5</v>
      </c>
      <c r="D5075" s="635" t="s">
        <v>30482</v>
      </c>
    </row>
    <row r="5076" spans="1:4" ht="13.5" x14ac:dyDescent="0.25">
      <c r="A5076" s="636">
        <v>94793</v>
      </c>
      <c r="B5076" s="634" t="s">
        <v>30646</v>
      </c>
      <c r="C5076" s="634" t="s">
        <v>5</v>
      </c>
      <c r="D5076" s="635" t="s">
        <v>45305</v>
      </c>
    </row>
    <row r="5077" spans="1:4" ht="13.5" x14ac:dyDescent="0.25">
      <c r="A5077" s="636">
        <v>94794</v>
      </c>
      <c r="B5077" s="634" t="s">
        <v>30647</v>
      </c>
      <c r="C5077" s="634" t="s">
        <v>5</v>
      </c>
      <c r="D5077" s="635" t="s">
        <v>45306</v>
      </c>
    </row>
    <row r="5078" spans="1:4" ht="13.5" x14ac:dyDescent="0.25">
      <c r="A5078" s="636">
        <v>94795</v>
      </c>
      <c r="B5078" s="634" t="s">
        <v>30648</v>
      </c>
      <c r="C5078" s="634" t="s">
        <v>5</v>
      </c>
      <c r="D5078" s="635" t="s">
        <v>30310</v>
      </c>
    </row>
    <row r="5079" spans="1:4" ht="13.5" x14ac:dyDescent="0.25">
      <c r="A5079" s="636">
        <v>94796</v>
      </c>
      <c r="B5079" s="634" t="s">
        <v>30649</v>
      </c>
      <c r="C5079" s="634" t="s">
        <v>5</v>
      </c>
      <c r="D5079" s="635" t="s">
        <v>45307</v>
      </c>
    </row>
    <row r="5080" spans="1:4" ht="13.5" x14ac:dyDescent="0.25">
      <c r="A5080" s="636">
        <v>94797</v>
      </c>
      <c r="B5080" s="634" t="s">
        <v>30650</v>
      </c>
      <c r="C5080" s="634" t="s">
        <v>5</v>
      </c>
      <c r="D5080" s="635" t="s">
        <v>45308</v>
      </c>
    </row>
    <row r="5081" spans="1:4" ht="13.5" x14ac:dyDescent="0.25">
      <c r="A5081" s="636">
        <v>94798</v>
      </c>
      <c r="B5081" s="634" t="s">
        <v>30651</v>
      </c>
      <c r="C5081" s="634" t="s">
        <v>5</v>
      </c>
      <c r="D5081" s="635" t="s">
        <v>45309</v>
      </c>
    </row>
    <row r="5082" spans="1:4" ht="13.5" x14ac:dyDescent="0.25">
      <c r="A5082" s="636">
        <v>94799</v>
      </c>
      <c r="B5082" s="634" t="s">
        <v>30652</v>
      </c>
      <c r="C5082" s="634" t="s">
        <v>5</v>
      </c>
      <c r="D5082" s="635" t="s">
        <v>45310</v>
      </c>
    </row>
    <row r="5083" spans="1:4" ht="13.5" x14ac:dyDescent="0.25">
      <c r="A5083" s="636">
        <v>94800</v>
      </c>
      <c r="B5083" s="634" t="s">
        <v>30653</v>
      </c>
      <c r="C5083" s="634" t="s">
        <v>5</v>
      </c>
      <c r="D5083" s="635" t="s">
        <v>45311</v>
      </c>
    </row>
    <row r="5084" spans="1:4" ht="13.5" x14ac:dyDescent="0.25">
      <c r="A5084" s="636">
        <v>95248</v>
      </c>
      <c r="B5084" s="634" t="s">
        <v>30654</v>
      </c>
      <c r="C5084" s="634" t="s">
        <v>5</v>
      </c>
      <c r="D5084" s="635" t="s">
        <v>41781</v>
      </c>
    </row>
    <row r="5085" spans="1:4" ht="13.5" x14ac:dyDescent="0.25">
      <c r="A5085" s="636">
        <v>95249</v>
      </c>
      <c r="B5085" s="634" t="s">
        <v>30656</v>
      </c>
      <c r="C5085" s="634" t="s">
        <v>5</v>
      </c>
      <c r="D5085" s="635" t="s">
        <v>45312</v>
      </c>
    </row>
    <row r="5086" spans="1:4" ht="13.5" x14ac:dyDescent="0.25">
      <c r="A5086" s="636">
        <v>95250</v>
      </c>
      <c r="B5086" s="634" t="s">
        <v>30657</v>
      </c>
      <c r="C5086" s="634" t="s">
        <v>5</v>
      </c>
      <c r="D5086" s="635" t="s">
        <v>30366</v>
      </c>
    </row>
    <row r="5087" spans="1:4" ht="13.5" x14ac:dyDescent="0.25">
      <c r="A5087" s="636">
        <v>95251</v>
      </c>
      <c r="B5087" s="634" t="s">
        <v>30659</v>
      </c>
      <c r="C5087" s="634" t="s">
        <v>5</v>
      </c>
      <c r="D5087" s="635" t="s">
        <v>45313</v>
      </c>
    </row>
    <row r="5088" spans="1:4" ht="13.5" x14ac:dyDescent="0.25">
      <c r="A5088" s="636">
        <v>95252</v>
      </c>
      <c r="B5088" s="634" t="s">
        <v>30660</v>
      </c>
      <c r="C5088" s="634" t="s">
        <v>5</v>
      </c>
      <c r="D5088" s="635" t="s">
        <v>45314</v>
      </c>
    </row>
    <row r="5089" spans="1:4" ht="13.5" x14ac:dyDescent="0.25">
      <c r="A5089" s="636">
        <v>95253</v>
      </c>
      <c r="B5089" s="634" t="s">
        <v>30661</v>
      </c>
      <c r="C5089" s="634" t="s">
        <v>5</v>
      </c>
      <c r="D5089" s="635" t="s">
        <v>45315</v>
      </c>
    </row>
    <row r="5090" spans="1:4" ht="13.5" x14ac:dyDescent="0.25">
      <c r="A5090" s="636">
        <v>99619</v>
      </c>
      <c r="B5090" s="634" t="s">
        <v>30662</v>
      </c>
      <c r="C5090" s="634" t="s">
        <v>5</v>
      </c>
      <c r="D5090" s="635" t="s">
        <v>45316</v>
      </c>
    </row>
    <row r="5091" spans="1:4" ht="13.5" x14ac:dyDescent="0.25">
      <c r="A5091" s="636">
        <v>99620</v>
      </c>
      <c r="B5091" s="634" t="s">
        <v>30663</v>
      </c>
      <c r="C5091" s="634" t="s">
        <v>5</v>
      </c>
      <c r="D5091" s="635" t="s">
        <v>45317</v>
      </c>
    </row>
    <row r="5092" spans="1:4" ht="13.5" x14ac:dyDescent="0.25">
      <c r="A5092" s="636">
        <v>99621</v>
      </c>
      <c r="B5092" s="634" t="s">
        <v>30665</v>
      </c>
      <c r="C5092" s="634" t="s">
        <v>5</v>
      </c>
      <c r="D5092" s="635" t="s">
        <v>45318</v>
      </c>
    </row>
    <row r="5093" spans="1:4" ht="13.5" x14ac:dyDescent="0.25">
      <c r="A5093" s="636">
        <v>99622</v>
      </c>
      <c r="B5093" s="634" t="s">
        <v>30666</v>
      </c>
      <c r="C5093" s="634" t="s">
        <v>5</v>
      </c>
      <c r="D5093" s="635" t="s">
        <v>45319</v>
      </c>
    </row>
    <row r="5094" spans="1:4" ht="13.5" x14ac:dyDescent="0.25">
      <c r="A5094" s="636">
        <v>99623</v>
      </c>
      <c r="B5094" s="634" t="s">
        <v>30667</v>
      </c>
      <c r="C5094" s="634" t="s">
        <v>5</v>
      </c>
      <c r="D5094" s="635" t="s">
        <v>45320</v>
      </c>
    </row>
    <row r="5095" spans="1:4" ht="13.5" x14ac:dyDescent="0.25">
      <c r="A5095" s="636">
        <v>99624</v>
      </c>
      <c r="B5095" s="634" t="s">
        <v>30668</v>
      </c>
      <c r="C5095" s="634" t="s">
        <v>5</v>
      </c>
      <c r="D5095" s="635" t="s">
        <v>45321</v>
      </c>
    </row>
    <row r="5096" spans="1:4" ht="13.5" x14ac:dyDescent="0.25">
      <c r="A5096" s="636">
        <v>99625</v>
      </c>
      <c r="B5096" s="634" t="s">
        <v>30669</v>
      </c>
      <c r="C5096" s="634" t="s">
        <v>5</v>
      </c>
      <c r="D5096" s="635" t="s">
        <v>45322</v>
      </c>
    </row>
    <row r="5097" spans="1:4" ht="13.5" x14ac:dyDescent="0.25">
      <c r="A5097" s="636">
        <v>99626</v>
      </c>
      <c r="B5097" s="634" t="s">
        <v>30670</v>
      </c>
      <c r="C5097" s="634" t="s">
        <v>5</v>
      </c>
      <c r="D5097" s="635" t="s">
        <v>45323</v>
      </c>
    </row>
    <row r="5098" spans="1:4" ht="13.5" x14ac:dyDescent="0.25">
      <c r="A5098" s="636">
        <v>99627</v>
      </c>
      <c r="B5098" s="634" t="s">
        <v>30671</v>
      </c>
      <c r="C5098" s="634" t="s">
        <v>5</v>
      </c>
      <c r="D5098" s="635" t="s">
        <v>43488</v>
      </c>
    </row>
    <row r="5099" spans="1:4" ht="13.5" x14ac:dyDescent="0.25">
      <c r="A5099" s="636">
        <v>99628</v>
      </c>
      <c r="B5099" s="634" t="s">
        <v>30672</v>
      </c>
      <c r="C5099" s="634" t="s">
        <v>5</v>
      </c>
      <c r="D5099" s="635" t="s">
        <v>45324</v>
      </c>
    </row>
    <row r="5100" spans="1:4" ht="13.5" x14ac:dyDescent="0.25">
      <c r="A5100" s="636">
        <v>99629</v>
      </c>
      <c r="B5100" s="634" t="s">
        <v>30674</v>
      </c>
      <c r="C5100" s="634" t="s">
        <v>5</v>
      </c>
      <c r="D5100" s="635" t="s">
        <v>44968</v>
      </c>
    </row>
    <row r="5101" spans="1:4" ht="13.5" x14ac:dyDescent="0.25">
      <c r="A5101" s="636">
        <v>99630</v>
      </c>
      <c r="B5101" s="634" t="s">
        <v>30675</v>
      </c>
      <c r="C5101" s="634" t="s">
        <v>5</v>
      </c>
      <c r="D5101" s="635" t="s">
        <v>30247</v>
      </c>
    </row>
    <row r="5102" spans="1:4" ht="13.5" x14ac:dyDescent="0.25">
      <c r="A5102" s="636">
        <v>99631</v>
      </c>
      <c r="B5102" s="634" t="s">
        <v>30676</v>
      </c>
      <c r="C5102" s="634" t="s">
        <v>5</v>
      </c>
      <c r="D5102" s="635" t="s">
        <v>45325</v>
      </c>
    </row>
    <row r="5103" spans="1:4" ht="13.5" x14ac:dyDescent="0.25">
      <c r="A5103" s="636">
        <v>99632</v>
      </c>
      <c r="B5103" s="634" t="s">
        <v>30677</v>
      </c>
      <c r="C5103" s="634" t="s">
        <v>5</v>
      </c>
      <c r="D5103" s="635" t="s">
        <v>45326</v>
      </c>
    </row>
    <row r="5104" spans="1:4" ht="13.5" x14ac:dyDescent="0.25">
      <c r="A5104" s="636">
        <v>99633</v>
      </c>
      <c r="B5104" s="634" t="s">
        <v>30678</v>
      </c>
      <c r="C5104" s="634" t="s">
        <v>5</v>
      </c>
      <c r="D5104" s="635" t="s">
        <v>45327</v>
      </c>
    </row>
    <row r="5105" spans="1:4" ht="13.5" x14ac:dyDescent="0.25">
      <c r="A5105" s="636">
        <v>99634</v>
      </c>
      <c r="B5105" s="634" t="s">
        <v>30679</v>
      </c>
      <c r="C5105" s="634" t="s">
        <v>5</v>
      </c>
      <c r="D5105" s="635" t="s">
        <v>45328</v>
      </c>
    </row>
    <row r="5106" spans="1:4" ht="13.5" x14ac:dyDescent="0.25">
      <c r="A5106" s="636">
        <v>99635</v>
      </c>
      <c r="B5106" s="634" t="s">
        <v>30680</v>
      </c>
      <c r="C5106" s="634" t="s">
        <v>5</v>
      </c>
      <c r="D5106" s="635" t="s">
        <v>45329</v>
      </c>
    </row>
    <row r="5107" spans="1:4" ht="13.5" x14ac:dyDescent="0.25">
      <c r="A5107" s="636">
        <v>103008</v>
      </c>
      <c r="B5107" s="634" t="s">
        <v>30681</v>
      </c>
      <c r="C5107" s="634" t="s">
        <v>5</v>
      </c>
      <c r="D5107" s="635" t="s">
        <v>30926</v>
      </c>
    </row>
    <row r="5108" spans="1:4" ht="13.5" x14ac:dyDescent="0.25">
      <c r="A5108" s="636">
        <v>103009</v>
      </c>
      <c r="B5108" s="634" t="s">
        <v>30682</v>
      </c>
      <c r="C5108" s="634" t="s">
        <v>5</v>
      </c>
      <c r="D5108" s="635" t="s">
        <v>45330</v>
      </c>
    </row>
    <row r="5109" spans="1:4" ht="13.5" x14ac:dyDescent="0.25">
      <c r="A5109" s="636">
        <v>103010</v>
      </c>
      <c r="B5109" s="634" t="s">
        <v>30683</v>
      </c>
      <c r="C5109" s="634" t="s">
        <v>5</v>
      </c>
      <c r="D5109" s="635" t="s">
        <v>45331</v>
      </c>
    </row>
    <row r="5110" spans="1:4" ht="13.5" x14ac:dyDescent="0.25">
      <c r="A5110" s="636">
        <v>103011</v>
      </c>
      <c r="B5110" s="634" t="s">
        <v>30684</v>
      </c>
      <c r="C5110" s="634" t="s">
        <v>5</v>
      </c>
      <c r="D5110" s="635" t="s">
        <v>30064</v>
      </c>
    </row>
    <row r="5111" spans="1:4" ht="13.5" x14ac:dyDescent="0.25">
      <c r="A5111" s="636">
        <v>103012</v>
      </c>
      <c r="B5111" s="634" t="s">
        <v>30685</v>
      </c>
      <c r="C5111" s="634" t="s">
        <v>5</v>
      </c>
      <c r="D5111" s="635" t="s">
        <v>45332</v>
      </c>
    </row>
    <row r="5112" spans="1:4" ht="13.5" x14ac:dyDescent="0.25">
      <c r="A5112" s="636">
        <v>103013</v>
      </c>
      <c r="B5112" s="634" t="s">
        <v>30686</v>
      </c>
      <c r="C5112" s="634" t="s">
        <v>5</v>
      </c>
      <c r="D5112" s="635" t="s">
        <v>45333</v>
      </c>
    </row>
    <row r="5113" spans="1:4" ht="13.5" x14ac:dyDescent="0.25">
      <c r="A5113" s="636">
        <v>103014</v>
      </c>
      <c r="B5113" s="634" t="s">
        <v>30687</v>
      </c>
      <c r="C5113" s="634" t="s">
        <v>5</v>
      </c>
      <c r="D5113" s="635" t="s">
        <v>43420</v>
      </c>
    </row>
    <row r="5114" spans="1:4" ht="13.5" x14ac:dyDescent="0.25">
      <c r="A5114" s="636">
        <v>103015</v>
      </c>
      <c r="B5114" s="634" t="s">
        <v>30688</v>
      </c>
      <c r="C5114" s="634" t="s">
        <v>5</v>
      </c>
      <c r="D5114" s="635" t="s">
        <v>45334</v>
      </c>
    </row>
    <row r="5115" spans="1:4" ht="13.5" x14ac:dyDescent="0.25">
      <c r="A5115" s="636">
        <v>103016</v>
      </c>
      <c r="B5115" s="634" t="s">
        <v>30689</v>
      </c>
      <c r="C5115" s="634" t="s">
        <v>5</v>
      </c>
      <c r="D5115" s="635" t="s">
        <v>45335</v>
      </c>
    </row>
    <row r="5116" spans="1:4" ht="13.5" x14ac:dyDescent="0.25">
      <c r="A5116" s="636">
        <v>103017</v>
      </c>
      <c r="B5116" s="634" t="s">
        <v>30690</v>
      </c>
      <c r="C5116" s="634" t="s">
        <v>5</v>
      </c>
      <c r="D5116" s="635" t="s">
        <v>45336</v>
      </c>
    </row>
    <row r="5117" spans="1:4" ht="13.5" x14ac:dyDescent="0.25">
      <c r="A5117" s="636">
        <v>103018</v>
      </c>
      <c r="B5117" s="634" t="s">
        <v>30691</v>
      </c>
      <c r="C5117" s="634" t="s">
        <v>5</v>
      </c>
      <c r="D5117" s="635" t="s">
        <v>45337</v>
      </c>
    </row>
    <row r="5118" spans="1:4" ht="13.5" x14ac:dyDescent="0.25">
      <c r="A5118" s="636">
        <v>103019</v>
      </c>
      <c r="B5118" s="634" t="s">
        <v>30692</v>
      </c>
      <c r="C5118" s="634" t="s">
        <v>5</v>
      </c>
      <c r="D5118" s="635" t="s">
        <v>30129</v>
      </c>
    </row>
    <row r="5119" spans="1:4" ht="13.5" x14ac:dyDescent="0.25">
      <c r="A5119" s="636">
        <v>103029</v>
      </c>
      <c r="B5119" s="634" t="s">
        <v>30693</v>
      </c>
      <c r="C5119" s="634" t="s">
        <v>5</v>
      </c>
      <c r="D5119" s="635" t="s">
        <v>30965</v>
      </c>
    </row>
    <row r="5120" spans="1:4" ht="13.5" x14ac:dyDescent="0.25">
      <c r="A5120" s="636">
        <v>103036</v>
      </c>
      <c r="B5120" s="634" t="s">
        <v>30694</v>
      </c>
      <c r="C5120" s="634" t="s">
        <v>5</v>
      </c>
      <c r="D5120" s="635" t="s">
        <v>45338</v>
      </c>
    </row>
    <row r="5121" spans="1:4" ht="13.5" x14ac:dyDescent="0.25">
      <c r="A5121" s="636">
        <v>103037</v>
      </c>
      <c r="B5121" s="634" t="s">
        <v>30695</v>
      </c>
      <c r="C5121" s="634" t="s">
        <v>5</v>
      </c>
      <c r="D5121" s="635" t="s">
        <v>45339</v>
      </c>
    </row>
    <row r="5122" spans="1:4" ht="13.5" x14ac:dyDescent="0.25">
      <c r="A5122" s="636">
        <v>103038</v>
      </c>
      <c r="B5122" s="634" t="s">
        <v>30696</v>
      </c>
      <c r="C5122" s="634" t="s">
        <v>5</v>
      </c>
      <c r="D5122" s="635" t="s">
        <v>30354</v>
      </c>
    </row>
    <row r="5123" spans="1:4" ht="13.5" x14ac:dyDescent="0.25">
      <c r="A5123" s="636">
        <v>103039</v>
      </c>
      <c r="B5123" s="634" t="s">
        <v>30697</v>
      </c>
      <c r="C5123" s="634" t="s">
        <v>5</v>
      </c>
      <c r="D5123" s="635" t="s">
        <v>44133</v>
      </c>
    </row>
    <row r="5124" spans="1:4" ht="13.5" x14ac:dyDescent="0.25">
      <c r="A5124" s="636">
        <v>103040</v>
      </c>
      <c r="B5124" s="634" t="s">
        <v>30699</v>
      </c>
      <c r="C5124" s="634" t="s">
        <v>5</v>
      </c>
      <c r="D5124" s="635" t="s">
        <v>45340</v>
      </c>
    </row>
    <row r="5125" spans="1:4" ht="13.5" x14ac:dyDescent="0.25">
      <c r="A5125" s="636">
        <v>103041</v>
      </c>
      <c r="B5125" s="634" t="s">
        <v>30700</v>
      </c>
      <c r="C5125" s="634" t="s">
        <v>5</v>
      </c>
      <c r="D5125" s="635" t="s">
        <v>45341</v>
      </c>
    </row>
    <row r="5126" spans="1:4" ht="13.5" x14ac:dyDescent="0.25">
      <c r="A5126" s="636">
        <v>103042</v>
      </c>
      <c r="B5126" s="634" t="s">
        <v>30701</v>
      </c>
      <c r="C5126" s="634" t="s">
        <v>5</v>
      </c>
      <c r="D5126" s="635" t="s">
        <v>45342</v>
      </c>
    </row>
    <row r="5127" spans="1:4" ht="13.5" x14ac:dyDescent="0.25">
      <c r="A5127" s="636">
        <v>103043</v>
      </c>
      <c r="B5127" s="634" t="s">
        <v>30702</v>
      </c>
      <c r="C5127" s="634" t="s">
        <v>5</v>
      </c>
      <c r="D5127" s="635" t="s">
        <v>44870</v>
      </c>
    </row>
    <row r="5128" spans="1:4" ht="13.5" x14ac:dyDescent="0.25">
      <c r="A5128" s="636">
        <v>103044</v>
      </c>
      <c r="B5128" s="634" t="s">
        <v>30703</v>
      </c>
      <c r="C5128" s="634" t="s">
        <v>5</v>
      </c>
      <c r="D5128" s="635" t="s">
        <v>44749</v>
      </c>
    </row>
    <row r="5129" spans="1:4" ht="13.5" x14ac:dyDescent="0.25">
      <c r="A5129" s="636">
        <v>103045</v>
      </c>
      <c r="B5129" s="634" t="s">
        <v>30704</v>
      </c>
      <c r="C5129" s="634" t="s">
        <v>5</v>
      </c>
      <c r="D5129" s="635" t="s">
        <v>45343</v>
      </c>
    </row>
    <row r="5130" spans="1:4" ht="13.5" x14ac:dyDescent="0.25">
      <c r="A5130" s="636">
        <v>103046</v>
      </c>
      <c r="B5130" s="634" t="s">
        <v>30706</v>
      </c>
      <c r="C5130" s="634" t="s">
        <v>5</v>
      </c>
      <c r="D5130" s="635" t="s">
        <v>45344</v>
      </c>
    </row>
    <row r="5131" spans="1:4" ht="13.5" x14ac:dyDescent="0.25">
      <c r="A5131" s="636">
        <v>103047</v>
      </c>
      <c r="B5131" s="634" t="s">
        <v>30707</v>
      </c>
      <c r="C5131" s="634" t="s">
        <v>5</v>
      </c>
      <c r="D5131" s="635" t="s">
        <v>30508</v>
      </c>
    </row>
    <row r="5132" spans="1:4" ht="13.5" x14ac:dyDescent="0.25">
      <c r="A5132" s="636">
        <v>103048</v>
      </c>
      <c r="B5132" s="634" t="s">
        <v>30708</v>
      </c>
      <c r="C5132" s="634" t="s">
        <v>5</v>
      </c>
      <c r="D5132" s="635" t="s">
        <v>45345</v>
      </c>
    </row>
    <row r="5133" spans="1:4" ht="13.5" x14ac:dyDescent="0.25">
      <c r="A5133" s="636">
        <v>103049</v>
      </c>
      <c r="B5133" s="634" t="s">
        <v>30709</v>
      </c>
      <c r="C5133" s="634" t="s">
        <v>5</v>
      </c>
      <c r="D5133" s="635" t="s">
        <v>24301</v>
      </c>
    </row>
    <row r="5134" spans="1:4" ht="13.5" x14ac:dyDescent="0.25">
      <c r="A5134" s="636">
        <v>103050</v>
      </c>
      <c r="B5134" s="634" t="s">
        <v>30711</v>
      </c>
      <c r="C5134" s="634" t="s">
        <v>5</v>
      </c>
      <c r="D5134" s="635" t="s">
        <v>45346</v>
      </c>
    </row>
    <row r="5135" spans="1:4" ht="13.5" x14ac:dyDescent="0.25">
      <c r="A5135" s="636">
        <v>103051</v>
      </c>
      <c r="B5135" s="634" t="s">
        <v>30712</v>
      </c>
      <c r="C5135" s="634" t="s">
        <v>5</v>
      </c>
      <c r="D5135" s="635" t="s">
        <v>45347</v>
      </c>
    </row>
    <row r="5136" spans="1:4" ht="13.5" x14ac:dyDescent="0.25">
      <c r="A5136" s="636">
        <v>103052</v>
      </c>
      <c r="B5136" s="634" t="s">
        <v>30714</v>
      </c>
      <c r="C5136" s="634" t="s">
        <v>5</v>
      </c>
      <c r="D5136" s="635" t="s">
        <v>43771</v>
      </c>
    </row>
    <row r="5137" spans="1:4" ht="13.5" x14ac:dyDescent="0.25">
      <c r="A5137" s="636">
        <v>95634</v>
      </c>
      <c r="B5137" s="634" t="s">
        <v>25080</v>
      </c>
      <c r="C5137" s="634" t="s">
        <v>5</v>
      </c>
      <c r="D5137" s="635" t="s">
        <v>45348</v>
      </c>
    </row>
    <row r="5138" spans="1:4" ht="13.5" x14ac:dyDescent="0.25">
      <c r="A5138" s="636">
        <v>95635</v>
      </c>
      <c r="B5138" s="634" t="s">
        <v>25081</v>
      </c>
      <c r="C5138" s="634" t="s">
        <v>5</v>
      </c>
      <c r="D5138" s="635" t="s">
        <v>45349</v>
      </c>
    </row>
    <row r="5139" spans="1:4" ht="13.5" x14ac:dyDescent="0.25">
      <c r="A5139" s="636">
        <v>95636</v>
      </c>
      <c r="B5139" s="634" t="s">
        <v>29609</v>
      </c>
      <c r="C5139" s="634" t="s">
        <v>5</v>
      </c>
      <c r="D5139" s="635" t="s">
        <v>45350</v>
      </c>
    </row>
    <row r="5140" spans="1:4" ht="13.5" x14ac:dyDescent="0.25">
      <c r="A5140" s="636">
        <v>95637</v>
      </c>
      <c r="B5140" s="634" t="s">
        <v>25082</v>
      </c>
      <c r="C5140" s="634" t="s">
        <v>5</v>
      </c>
      <c r="D5140" s="635" t="s">
        <v>45351</v>
      </c>
    </row>
    <row r="5141" spans="1:4" ht="13.5" x14ac:dyDescent="0.25">
      <c r="A5141" s="636">
        <v>95638</v>
      </c>
      <c r="B5141" s="634" t="s">
        <v>25083</v>
      </c>
      <c r="C5141" s="634" t="s">
        <v>5</v>
      </c>
      <c r="D5141" s="635" t="s">
        <v>45352</v>
      </c>
    </row>
    <row r="5142" spans="1:4" ht="13.5" x14ac:dyDescent="0.25">
      <c r="A5142" s="636">
        <v>95639</v>
      </c>
      <c r="B5142" s="634" t="s">
        <v>25084</v>
      </c>
      <c r="C5142" s="634" t="s">
        <v>5</v>
      </c>
      <c r="D5142" s="635" t="s">
        <v>45353</v>
      </c>
    </row>
    <row r="5143" spans="1:4" ht="13.5" x14ac:dyDescent="0.25">
      <c r="A5143" s="636">
        <v>95641</v>
      </c>
      <c r="B5143" s="634" t="s">
        <v>25085</v>
      </c>
      <c r="C5143" s="634" t="s">
        <v>5</v>
      </c>
      <c r="D5143" s="635" t="s">
        <v>45354</v>
      </c>
    </row>
    <row r="5144" spans="1:4" ht="13.5" x14ac:dyDescent="0.25">
      <c r="A5144" s="636">
        <v>95642</v>
      </c>
      <c r="B5144" s="634" t="s">
        <v>25086</v>
      </c>
      <c r="C5144" s="634" t="s">
        <v>5</v>
      </c>
      <c r="D5144" s="635" t="s">
        <v>45355</v>
      </c>
    </row>
    <row r="5145" spans="1:4" ht="13.5" x14ac:dyDescent="0.25">
      <c r="A5145" s="636">
        <v>95643</v>
      </c>
      <c r="B5145" s="634" t="s">
        <v>25087</v>
      </c>
      <c r="C5145" s="634" t="s">
        <v>5</v>
      </c>
      <c r="D5145" s="635" t="s">
        <v>45356</v>
      </c>
    </row>
    <row r="5146" spans="1:4" ht="13.5" x14ac:dyDescent="0.25">
      <c r="A5146" s="636">
        <v>95644</v>
      </c>
      <c r="B5146" s="634" t="s">
        <v>25088</v>
      </c>
      <c r="C5146" s="634" t="s">
        <v>5</v>
      </c>
      <c r="D5146" s="635" t="s">
        <v>45357</v>
      </c>
    </row>
    <row r="5147" spans="1:4" ht="13.5" x14ac:dyDescent="0.25">
      <c r="A5147" s="636">
        <v>95645</v>
      </c>
      <c r="B5147" s="634" t="s">
        <v>25089</v>
      </c>
      <c r="C5147" s="634" t="s">
        <v>5</v>
      </c>
      <c r="D5147" s="635" t="s">
        <v>30305</v>
      </c>
    </row>
    <row r="5148" spans="1:4" ht="13.5" x14ac:dyDescent="0.25">
      <c r="A5148" s="636">
        <v>95646</v>
      </c>
      <c r="B5148" s="634" t="s">
        <v>25090</v>
      </c>
      <c r="C5148" s="634" t="s">
        <v>5</v>
      </c>
      <c r="D5148" s="635" t="s">
        <v>45358</v>
      </c>
    </row>
    <row r="5149" spans="1:4" ht="13.5" x14ac:dyDescent="0.25">
      <c r="A5149" s="636">
        <v>95647</v>
      </c>
      <c r="B5149" s="634" t="s">
        <v>25091</v>
      </c>
      <c r="C5149" s="634" t="s">
        <v>5</v>
      </c>
      <c r="D5149" s="635" t="s">
        <v>45359</v>
      </c>
    </row>
    <row r="5150" spans="1:4" ht="13.5" x14ac:dyDescent="0.25">
      <c r="A5150" s="636">
        <v>95673</v>
      </c>
      <c r="B5150" s="634" t="s">
        <v>25092</v>
      </c>
      <c r="C5150" s="634" t="s">
        <v>5</v>
      </c>
      <c r="D5150" s="635" t="s">
        <v>45360</v>
      </c>
    </row>
    <row r="5151" spans="1:4" ht="13.5" x14ac:dyDescent="0.25">
      <c r="A5151" s="636">
        <v>95674</v>
      </c>
      <c r="B5151" s="634" t="s">
        <v>25093</v>
      </c>
      <c r="C5151" s="634" t="s">
        <v>5</v>
      </c>
      <c r="D5151" s="635" t="s">
        <v>45361</v>
      </c>
    </row>
    <row r="5152" spans="1:4" ht="13.5" x14ac:dyDescent="0.25">
      <c r="A5152" s="636">
        <v>95675</v>
      </c>
      <c r="B5152" s="634" t="s">
        <v>25094</v>
      </c>
      <c r="C5152" s="634" t="s">
        <v>5</v>
      </c>
      <c r="D5152" s="635" t="s">
        <v>45362</v>
      </c>
    </row>
    <row r="5153" spans="1:4" ht="13.5" x14ac:dyDescent="0.25">
      <c r="A5153" s="636">
        <v>95676</v>
      </c>
      <c r="B5153" s="634" t="s">
        <v>25095</v>
      </c>
      <c r="C5153" s="634" t="s">
        <v>5</v>
      </c>
      <c r="D5153" s="635" t="s">
        <v>30462</v>
      </c>
    </row>
    <row r="5154" spans="1:4" ht="13.5" x14ac:dyDescent="0.25">
      <c r="A5154" s="636">
        <v>97741</v>
      </c>
      <c r="B5154" s="634" t="s">
        <v>25096</v>
      </c>
      <c r="C5154" s="634" t="s">
        <v>5</v>
      </c>
      <c r="D5154" s="635" t="s">
        <v>45363</v>
      </c>
    </row>
    <row r="5155" spans="1:4" ht="13.5" x14ac:dyDescent="0.25">
      <c r="A5155" s="636">
        <v>90436</v>
      </c>
      <c r="B5155" s="634" t="s">
        <v>25097</v>
      </c>
      <c r="C5155" s="634" t="s">
        <v>5</v>
      </c>
      <c r="D5155" s="635" t="s">
        <v>45364</v>
      </c>
    </row>
    <row r="5156" spans="1:4" ht="13.5" x14ac:dyDescent="0.25">
      <c r="A5156" s="636">
        <v>90437</v>
      </c>
      <c r="B5156" s="634" t="s">
        <v>25098</v>
      </c>
      <c r="C5156" s="634" t="s">
        <v>5</v>
      </c>
      <c r="D5156" s="635" t="s">
        <v>30613</v>
      </c>
    </row>
    <row r="5157" spans="1:4" ht="13.5" x14ac:dyDescent="0.25">
      <c r="A5157" s="636">
        <v>90438</v>
      </c>
      <c r="B5157" s="634" t="s">
        <v>25099</v>
      </c>
      <c r="C5157" s="634" t="s">
        <v>5</v>
      </c>
      <c r="D5157" s="635" t="s">
        <v>45365</v>
      </c>
    </row>
    <row r="5158" spans="1:4" ht="13.5" x14ac:dyDescent="0.25">
      <c r="A5158" s="636">
        <v>90439</v>
      </c>
      <c r="B5158" s="634" t="s">
        <v>25100</v>
      </c>
      <c r="C5158" s="634" t="s">
        <v>5</v>
      </c>
      <c r="D5158" s="635" t="s">
        <v>45366</v>
      </c>
    </row>
    <row r="5159" spans="1:4" ht="13.5" x14ac:dyDescent="0.25">
      <c r="A5159" s="636">
        <v>90440</v>
      </c>
      <c r="B5159" s="634" t="s">
        <v>25101</v>
      </c>
      <c r="C5159" s="634" t="s">
        <v>5</v>
      </c>
      <c r="D5159" s="635" t="s">
        <v>45367</v>
      </c>
    </row>
    <row r="5160" spans="1:4" ht="13.5" x14ac:dyDescent="0.25">
      <c r="A5160" s="636">
        <v>90441</v>
      </c>
      <c r="B5160" s="634" t="s">
        <v>25102</v>
      </c>
      <c r="C5160" s="634" t="s">
        <v>5</v>
      </c>
      <c r="D5160" s="635" t="s">
        <v>45368</v>
      </c>
    </row>
    <row r="5161" spans="1:4" ht="13.5" x14ac:dyDescent="0.25">
      <c r="A5161" s="636">
        <v>90443</v>
      </c>
      <c r="B5161" s="634" t="s">
        <v>25103</v>
      </c>
      <c r="C5161" s="634" t="s">
        <v>4</v>
      </c>
      <c r="D5161" s="635" t="s">
        <v>25402</v>
      </c>
    </row>
    <row r="5162" spans="1:4" ht="13.5" x14ac:dyDescent="0.25">
      <c r="A5162" s="636">
        <v>90444</v>
      </c>
      <c r="B5162" s="634" t="s">
        <v>25104</v>
      </c>
      <c r="C5162" s="634" t="s">
        <v>4</v>
      </c>
      <c r="D5162" s="635" t="s">
        <v>42190</v>
      </c>
    </row>
    <row r="5163" spans="1:4" ht="13.5" x14ac:dyDescent="0.25">
      <c r="A5163" s="636">
        <v>90445</v>
      </c>
      <c r="B5163" s="634" t="s">
        <v>25105</v>
      </c>
      <c r="C5163" s="634" t="s">
        <v>4</v>
      </c>
      <c r="D5163" s="635" t="s">
        <v>43655</v>
      </c>
    </row>
    <row r="5164" spans="1:4" ht="13.5" x14ac:dyDescent="0.25">
      <c r="A5164" s="636">
        <v>90446</v>
      </c>
      <c r="B5164" s="634" t="s">
        <v>25106</v>
      </c>
      <c r="C5164" s="634" t="s">
        <v>4</v>
      </c>
      <c r="D5164" s="635" t="s">
        <v>45369</v>
      </c>
    </row>
    <row r="5165" spans="1:4" ht="13.5" x14ac:dyDescent="0.25">
      <c r="A5165" s="636">
        <v>90447</v>
      </c>
      <c r="B5165" s="634" t="s">
        <v>25107</v>
      </c>
      <c r="C5165" s="634" t="s">
        <v>4</v>
      </c>
      <c r="D5165" s="635" t="s">
        <v>26606</v>
      </c>
    </row>
    <row r="5166" spans="1:4" ht="13.5" x14ac:dyDescent="0.25">
      <c r="A5166" s="636">
        <v>90451</v>
      </c>
      <c r="B5166" s="634" t="s">
        <v>25108</v>
      </c>
      <c r="C5166" s="634" t="s">
        <v>5</v>
      </c>
      <c r="D5166" s="635" t="s">
        <v>23421</v>
      </c>
    </row>
    <row r="5167" spans="1:4" ht="13.5" x14ac:dyDescent="0.25">
      <c r="A5167" s="636">
        <v>90452</v>
      </c>
      <c r="B5167" s="634" t="s">
        <v>25110</v>
      </c>
      <c r="C5167" s="634" t="s">
        <v>5</v>
      </c>
      <c r="D5167" s="635" t="s">
        <v>45370</v>
      </c>
    </row>
    <row r="5168" spans="1:4" ht="13.5" x14ac:dyDescent="0.25">
      <c r="A5168" s="636">
        <v>90453</v>
      </c>
      <c r="B5168" s="634" t="s">
        <v>25111</v>
      </c>
      <c r="C5168" s="634" t="s">
        <v>5</v>
      </c>
      <c r="D5168" s="635" t="s">
        <v>42112</v>
      </c>
    </row>
    <row r="5169" spans="1:4" ht="13.5" x14ac:dyDescent="0.25">
      <c r="A5169" s="636">
        <v>90454</v>
      </c>
      <c r="B5169" s="634" t="s">
        <v>25112</v>
      </c>
      <c r="C5169" s="634" t="s">
        <v>5</v>
      </c>
      <c r="D5169" s="635" t="s">
        <v>25167</v>
      </c>
    </row>
    <row r="5170" spans="1:4" ht="13.5" x14ac:dyDescent="0.25">
      <c r="A5170" s="636">
        <v>90455</v>
      </c>
      <c r="B5170" s="634" t="s">
        <v>25113</v>
      </c>
      <c r="C5170" s="634" t="s">
        <v>5</v>
      </c>
      <c r="D5170" s="635" t="s">
        <v>41817</v>
      </c>
    </row>
    <row r="5171" spans="1:4" ht="13.5" x14ac:dyDescent="0.25">
      <c r="A5171" s="636">
        <v>90456</v>
      </c>
      <c r="B5171" s="634" t="s">
        <v>25114</v>
      </c>
      <c r="C5171" s="634" t="s">
        <v>5</v>
      </c>
      <c r="D5171" s="635" t="s">
        <v>28956</v>
      </c>
    </row>
    <row r="5172" spans="1:4" ht="13.5" x14ac:dyDescent="0.25">
      <c r="A5172" s="636">
        <v>90457</v>
      </c>
      <c r="B5172" s="634" t="s">
        <v>25115</v>
      </c>
      <c r="C5172" s="634" t="s">
        <v>5</v>
      </c>
      <c r="D5172" s="635" t="s">
        <v>27168</v>
      </c>
    </row>
    <row r="5173" spans="1:4" ht="13.5" x14ac:dyDescent="0.25">
      <c r="A5173" s="636">
        <v>90458</v>
      </c>
      <c r="B5173" s="634" t="s">
        <v>25116</v>
      </c>
      <c r="C5173" s="634" t="s">
        <v>5</v>
      </c>
      <c r="D5173" s="635" t="s">
        <v>45371</v>
      </c>
    </row>
    <row r="5174" spans="1:4" ht="13.5" x14ac:dyDescent="0.25">
      <c r="A5174" s="636">
        <v>90459</v>
      </c>
      <c r="B5174" s="634" t="s">
        <v>25117</v>
      </c>
      <c r="C5174" s="634" t="s">
        <v>5</v>
      </c>
      <c r="D5174" s="635" t="s">
        <v>45372</v>
      </c>
    </row>
    <row r="5175" spans="1:4" ht="13.5" x14ac:dyDescent="0.25">
      <c r="A5175" s="636">
        <v>90460</v>
      </c>
      <c r="B5175" s="634" t="s">
        <v>27454</v>
      </c>
      <c r="C5175" s="634" t="s">
        <v>4</v>
      </c>
      <c r="D5175" s="635" t="s">
        <v>24076</v>
      </c>
    </row>
    <row r="5176" spans="1:4" ht="13.5" x14ac:dyDescent="0.25">
      <c r="A5176" s="636">
        <v>90461</v>
      </c>
      <c r="B5176" s="634" t="s">
        <v>27455</v>
      </c>
      <c r="C5176" s="634" t="s">
        <v>4</v>
      </c>
      <c r="D5176" s="635" t="s">
        <v>44249</v>
      </c>
    </row>
    <row r="5177" spans="1:4" ht="13.5" x14ac:dyDescent="0.25">
      <c r="A5177" s="636">
        <v>90462</v>
      </c>
      <c r="B5177" s="634" t="s">
        <v>27456</v>
      </c>
      <c r="C5177" s="634" t="s">
        <v>4</v>
      </c>
      <c r="D5177" s="635" t="s">
        <v>26753</v>
      </c>
    </row>
    <row r="5178" spans="1:4" ht="13.5" x14ac:dyDescent="0.25">
      <c r="A5178" s="636">
        <v>90463</v>
      </c>
      <c r="B5178" s="634" t="s">
        <v>27457</v>
      </c>
      <c r="C5178" s="634" t="s">
        <v>4</v>
      </c>
      <c r="D5178" s="635" t="s">
        <v>23064</v>
      </c>
    </row>
    <row r="5179" spans="1:4" ht="13.5" x14ac:dyDescent="0.25">
      <c r="A5179" s="636">
        <v>90466</v>
      </c>
      <c r="B5179" s="634" t="s">
        <v>25118</v>
      </c>
      <c r="C5179" s="634" t="s">
        <v>4</v>
      </c>
      <c r="D5179" s="635" t="s">
        <v>30286</v>
      </c>
    </row>
    <row r="5180" spans="1:4" ht="13.5" x14ac:dyDescent="0.25">
      <c r="A5180" s="636">
        <v>90467</v>
      </c>
      <c r="B5180" s="634" t="s">
        <v>25119</v>
      </c>
      <c r="C5180" s="634" t="s">
        <v>4</v>
      </c>
      <c r="D5180" s="635" t="s">
        <v>44848</v>
      </c>
    </row>
    <row r="5181" spans="1:4" ht="13.5" x14ac:dyDescent="0.25">
      <c r="A5181" s="636">
        <v>90468</v>
      </c>
      <c r="B5181" s="634" t="s">
        <v>25120</v>
      </c>
      <c r="C5181" s="634" t="s">
        <v>4</v>
      </c>
      <c r="D5181" s="635" t="s">
        <v>45373</v>
      </c>
    </row>
    <row r="5182" spans="1:4" ht="13.5" x14ac:dyDescent="0.25">
      <c r="A5182" s="636">
        <v>90469</v>
      </c>
      <c r="B5182" s="634" t="s">
        <v>25121</v>
      </c>
      <c r="C5182" s="634" t="s">
        <v>4</v>
      </c>
      <c r="D5182" s="635" t="s">
        <v>45374</v>
      </c>
    </row>
    <row r="5183" spans="1:4" ht="13.5" x14ac:dyDescent="0.25">
      <c r="A5183" s="636">
        <v>90470</v>
      </c>
      <c r="B5183" s="634" t="s">
        <v>25122</v>
      </c>
      <c r="C5183" s="634" t="s">
        <v>4</v>
      </c>
      <c r="D5183" s="635" t="s">
        <v>30515</v>
      </c>
    </row>
    <row r="5184" spans="1:4" ht="13.5" x14ac:dyDescent="0.25">
      <c r="A5184" s="636">
        <v>91166</v>
      </c>
      <c r="B5184" s="634" t="s">
        <v>25123</v>
      </c>
      <c r="C5184" s="634" t="s">
        <v>4</v>
      </c>
      <c r="D5184" s="635" t="s">
        <v>29638</v>
      </c>
    </row>
    <row r="5185" spans="1:4" ht="13.5" x14ac:dyDescent="0.25">
      <c r="A5185" s="636">
        <v>91167</v>
      </c>
      <c r="B5185" s="634" t="s">
        <v>25124</v>
      </c>
      <c r="C5185" s="634" t="s">
        <v>4</v>
      </c>
      <c r="D5185" s="635" t="s">
        <v>29406</v>
      </c>
    </row>
    <row r="5186" spans="1:4" ht="13.5" x14ac:dyDescent="0.25">
      <c r="A5186" s="636">
        <v>91168</v>
      </c>
      <c r="B5186" s="634" t="s">
        <v>25125</v>
      </c>
      <c r="C5186" s="634" t="s">
        <v>4</v>
      </c>
      <c r="D5186" s="635" t="s">
        <v>45375</v>
      </c>
    </row>
    <row r="5187" spans="1:4" ht="13.5" x14ac:dyDescent="0.25">
      <c r="A5187" s="636">
        <v>91169</v>
      </c>
      <c r="B5187" s="634" t="s">
        <v>25126</v>
      </c>
      <c r="C5187" s="634" t="s">
        <v>4</v>
      </c>
      <c r="D5187" s="635" t="s">
        <v>28907</v>
      </c>
    </row>
    <row r="5188" spans="1:4" ht="13.5" x14ac:dyDescent="0.25">
      <c r="A5188" s="636">
        <v>91170</v>
      </c>
      <c r="B5188" s="634" t="s">
        <v>25127</v>
      </c>
      <c r="C5188" s="634" t="s">
        <v>4</v>
      </c>
      <c r="D5188" s="635" t="s">
        <v>42000</v>
      </c>
    </row>
    <row r="5189" spans="1:4" ht="13.5" x14ac:dyDescent="0.25">
      <c r="A5189" s="636">
        <v>91171</v>
      </c>
      <c r="B5189" s="634" t="s">
        <v>25128</v>
      </c>
      <c r="C5189" s="634" t="s">
        <v>4</v>
      </c>
      <c r="D5189" s="635" t="s">
        <v>26920</v>
      </c>
    </row>
    <row r="5190" spans="1:4" ht="13.5" x14ac:dyDescent="0.25">
      <c r="A5190" s="636">
        <v>91172</v>
      </c>
      <c r="B5190" s="634" t="s">
        <v>25129</v>
      </c>
      <c r="C5190" s="634" t="s">
        <v>4</v>
      </c>
      <c r="D5190" s="635" t="s">
        <v>23216</v>
      </c>
    </row>
    <row r="5191" spans="1:4" ht="13.5" x14ac:dyDescent="0.25">
      <c r="A5191" s="636">
        <v>91173</v>
      </c>
      <c r="B5191" s="634" t="s">
        <v>25130</v>
      </c>
      <c r="C5191" s="634" t="s">
        <v>4</v>
      </c>
      <c r="D5191" s="635" t="s">
        <v>26931</v>
      </c>
    </row>
    <row r="5192" spans="1:4" ht="13.5" x14ac:dyDescent="0.25">
      <c r="A5192" s="636">
        <v>91174</v>
      </c>
      <c r="B5192" s="634" t="s">
        <v>25131</v>
      </c>
      <c r="C5192" s="634" t="s">
        <v>4</v>
      </c>
      <c r="D5192" s="635" t="s">
        <v>45376</v>
      </c>
    </row>
    <row r="5193" spans="1:4" ht="13.5" x14ac:dyDescent="0.25">
      <c r="A5193" s="636">
        <v>91175</v>
      </c>
      <c r="B5193" s="634" t="s">
        <v>25132</v>
      </c>
      <c r="C5193" s="634" t="s">
        <v>4</v>
      </c>
      <c r="D5193" s="635" t="s">
        <v>30031</v>
      </c>
    </row>
    <row r="5194" spans="1:4" ht="13.5" x14ac:dyDescent="0.25">
      <c r="A5194" s="636">
        <v>91176</v>
      </c>
      <c r="B5194" s="634" t="s">
        <v>25133</v>
      </c>
      <c r="C5194" s="634" t="s">
        <v>4</v>
      </c>
      <c r="D5194" s="635" t="s">
        <v>30962</v>
      </c>
    </row>
    <row r="5195" spans="1:4" ht="13.5" x14ac:dyDescent="0.25">
      <c r="A5195" s="636">
        <v>91177</v>
      </c>
      <c r="B5195" s="634" t="s">
        <v>25134</v>
      </c>
      <c r="C5195" s="634" t="s">
        <v>4</v>
      </c>
      <c r="D5195" s="635" t="s">
        <v>43616</v>
      </c>
    </row>
    <row r="5196" spans="1:4" ht="13.5" x14ac:dyDescent="0.25">
      <c r="A5196" s="636">
        <v>91178</v>
      </c>
      <c r="B5196" s="634" t="s">
        <v>25135</v>
      </c>
      <c r="C5196" s="634" t="s">
        <v>4</v>
      </c>
      <c r="D5196" s="635" t="s">
        <v>45377</v>
      </c>
    </row>
    <row r="5197" spans="1:4" ht="13.5" x14ac:dyDescent="0.25">
      <c r="A5197" s="636">
        <v>91179</v>
      </c>
      <c r="B5197" s="634" t="s">
        <v>25136</v>
      </c>
      <c r="C5197" s="634" t="s">
        <v>4</v>
      </c>
      <c r="D5197" s="635" t="s">
        <v>29778</v>
      </c>
    </row>
    <row r="5198" spans="1:4" ht="13.5" x14ac:dyDescent="0.25">
      <c r="A5198" s="636">
        <v>91180</v>
      </c>
      <c r="B5198" s="634" t="s">
        <v>25137</v>
      </c>
      <c r="C5198" s="634" t="s">
        <v>4</v>
      </c>
      <c r="D5198" s="635" t="s">
        <v>25955</v>
      </c>
    </row>
    <row r="5199" spans="1:4" ht="13.5" x14ac:dyDescent="0.25">
      <c r="A5199" s="636">
        <v>91181</v>
      </c>
      <c r="B5199" s="634" t="s">
        <v>25138</v>
      </c>
      <c r="C5199" s="634" t="s">
        <v>4</v>
      </c>
      <c r="D5199" s="635" t="s">
        <v>45378</v>
      </c>
    </row>
    <row r="5200" spans="1:4" ht="13.5" x14ac:dyDescent="0.25">
      <c r="A5200" s="636">
        <v>91182</v>
      </c>
      <c r="B5200" s="634" t="s">
        <v>25139</v>
      </c>
      <c r="C5200" s="634" t="s">
        <v>4</v>
      </c>
      <c r="D5200" s="635" t="s">
        <v>30448</v>
      </c>
    </row>
    <row r="5201" spans="1:4" ht="13.5" x14ac:dyDescent="0.25">
      <c r="A5201" s="636">
        <v>91183</v>
      </c>
      <c r="B5201" s="634" t="s">
        <v>25140</v>
      </c>
      <c r="C5201" s="634" t="s">
        <v>4</v>
      </c>
      <c r="D5201" s="635" t="s">
        <v>45379</v>
      </c>
    </row>
    <row r="5202" spans="1:4" ht="13.5" x14ac:dyDescent="0.25">
      <c r="A5202" s="636">
        <v>91184</v>
      </c>
      <c r="B5202" s="634" t="s">
        <v>25141</v>
      </c>
      <c r="C5202" s="634" t="s">
        <v>4</v>
      </c>
      <c r="D5202" s="635" t="s">
        <v>29918</v>
      </c>
    </row>
    <row r="5203" spans="1:4" ht="13.5" x14ac:dyDescent="0.25">
      <c r="A5203" s="636">
        <v>91185</v>
      </c>
      <c r="B5203" s="634" t="s">
        <v>25142</v>
      </c>
      <c r="C5203" s="634" t="s">
        <v>4</v>
      </c>
      <c r="D5203" s="635" t="s">
        <v>25963</v>
      </c>
    </row>
    <row r="5204" spans="1:4" ht="13.5" x14ac:dyDescent="0.25">
      <c r="A5204" s="636">
        <v>91186</v>
      </c>
      <c r="B5204" s="634" t="s">
        <v>25143</v>
      </c>
      <c r="C5204" s="634" t="s">
        <v>4</v>
      </c>
      <c r="D5204" s="635" t="s">
        <v>41919</v>
      </c>
    </row>
    <row r="5205" spans="1:4" ht="13.5" x14ac:dyDescent="0.25">
      <c r="A5205" s="636">
        <v>91187</v>
      </c>
      <c r="B5205" s="634" t="s">
        <v>25144</v>
      </c>
      <c r="C5205" s="634" t="s">
        <v>4</v>
      </c>
      <c r="D5205" s="635" t="s">
        <v>27321</v>
      </c>
    </row>
    <row r="5206" spans="1:4" ht="13.5" x14ac:dyDescent="0.25">
      <c r="A5206" s="636">
        <v>91188</v>
      </c>
      <c r="B5206" s="634" t="s">
        <v>25145</v>
      </c>
      <c r="C5206" s="634" t="s">
        <v>5</v>
      </c>
      <c r="D5206" s="635" t="s">
        <v>45380</v>
      </c>
    </row>
    <row r="5207" spans="1:4" ht="13.5" x14ac:dyDescent="0.25">
      <c r="A5207" s="636">
        <v>91189</v>
      </c>
      <c r="B5207" s="634" t="s">
        <v>25146</v>
      </c>
      <c r="C5207" s="634" t="s">
        <v>5</v>
      </c>
      <c r="D5207" s="635" t="s">
        <v>41811</v>
      </c>
    </row>
    <row r="5208" spans="1:4" ht="13.5" x14ac:dyDescent="0.25">
      <c r="A5208" s="636">
        <v>91190</v>
      </c>
      <c r="B5208" s="634" t="s">
        <v>25147</v>
      </c>
      <c r="C5208" s="634" t="s">
        <v>5</v>
      </c>
      <c r="D5208" s="635" t="s">
        <v>45381</v>
      </c>
    </row>
    <row r="5209" spans="1:4" ht="13.5" x14ac:dyDescent="0.25">
      <c r="A5209" s="636">
        <v>91191</v>
      </c>
      <c r="B5209" s="634" t="s">
        <v>25148</v>
      </c>
      <c r="C5209" s="634" t="s">
        <v>5</v>
      </c>
      <c r="D5209" s="635" t="s">
        <v>26929</v>
      </c>
    </row>
    <row r="5210" spans="1:4" ht="13.5" x14ac:dyDescent="0.25">
      <c r="A5210" s="636">
        <v>91192</v>
      </c>
      <c r="B5210" s="634" t="s">
        <v>25149</v>
      </c>
      <c r="C5210" s="634" t="s">
        <v>5</v>
      </c>
      <c r="D5210" s="635" t="s">
        <v>45382</v>
      </c>
    </row>
    <row r="5211" spans="1:4" ht="13.5" x14ac:dyDescent="0.25">
      <c r="A5211" s="636">
        <v>91222</v>
      </c>
      <c r="B5211" s="634" t="s">
        <v>25150</v>
      </c>
      <c r="C5211" s="634" t="s">
        <v>4</v>
      </c>
      <c r="D5211" s="635" t="s">
        <v>30282</v>
      </c>
    </row>
    <row r="5212" spans="1:4" ht="13.5" x14ac:dyDescent="0.25">
      <c r="A5212" s="636">
        <v>94480</v>
      </c>
      <c r="B5212" s="634" t="s">
        <v>25151</v>
      </c>
      <c r="C5212" s="634" t="s">
        <v>5</v>
      </c>
      <c r="D5212" s="635" t="s">
        <v>45383</v>
      </c>
    </row>
    <row r="5213" spans="1:4" ht="13.5" x14ac:dyDescent="0.25">
      <c r="A5213" s="636">
        <v>94481</v>
      </c>
      <c r="B5213" s="634" t="s">
        <v>25152</v>
      </c>
      <c r="C5213" s="634" t="s">
        <v>5</v>
      </c>
      <c r="D5213" s="635" t="s">
        <v>45384</v>
      </c>
    </row>
    <row r="5214" spans="1:4" ht="13.5" x14ac:dyDescent="0.25">
      <c r="A5214" s="636">
        <v>94482</v>
      </c>
      <c r="B5214" s="634" t="s">
        <v>25153</v>
      </c>
      <c r="C5214" s="634" t="s">
        <v>5</v>
      </c>
      <c r="D5214" s="635" t="s">
        <v>45385</v>
      </c>
    </row>
    <row r="5215" spans="1:4" ht="13.5" x14ac:dyDescent="0.25">
      <c r="A5215" s="636">
        <v>94483</v>
      </c>
      <c r="B5215" s="634" t="s">
        <v>25154</v>
      </c>
      <c r="C5215" s="634" t="s">
        <v>5</v>
      </c>
      <c r="D5215" s="635" t="s">
        <v>45386</v>
      </c>
    </row>
    <row r="5216" spans="1:4" ht="13.5" x14ac:dyDescent="0.25">
      <c r="A5216" s="636">
        <v>95541</v>
      </c>
      <c r="B5216" s="634" t="s">
        <v>25155</v>
      </c>
      <c r="C5216" s="634" t="s">
        <v>5</v>
      </c>
      <c r="D5216" s="635" t="s">
        <v>42045</v>
      </c>
    </row>
    <row r="5217" spans="1:4" ht="13.5" x14ac:dyDescent="0.25">
      <c r="A5217" s="636">
        <v>96559</v>
      </c>
      <c r="B5217" s="634" t="s">
        <v>27459</v>
      </c>
      <c r="C5217" s="634" t="s">
        <v>3</v>
      </c>
      <c r="D5217" s="635" t="s">
        <v>44851</v>
      </c>
    </row>
    <row r="5218" spans="1:4" ht="13.5" x14ac:dyDescent="0.25">
      <c r="A5218" s="636">
        <v>96560</v>
      </c>
      <c r="B5218" s="634" t="s">
        <v>27460</v>
      </c>
      <c r="C5218" s="634" t="s">
        <v>3</v>
      </c>
      <c r="D5218" s="635" t="s">
        <v>42193</v>
      </c>
    </row>
    <row r="5219" spans="1:4" ht="13.5" x14ac:dyDescent="0.25">
      <c r="A5219" s="636">
        <v>96561</v>
      </c>
      <c r="B5219" s="634" t="s">
        <v>27461</v>
      </c>
      <c r="C5219" s="634" t="s">
        <v>3</v>
      </c>
      <c r="D5219" s="635" t="s">
        <v>45379</v>
      </c>
    </row>
    <row r="5220" spans="1:4" ht="13.5" x14ac:dyDescent="0.25">
      <c r="A5220" s="636">
        <v>96562</v>
      </c>
      <c r="B5220" s="634" t="s">
        <v>27462</v>
      </c>
      <c r="C5220" s="634" t="s">
        <v>4</v>
      </c>
      <c r="D5220" s="635" t="s">
        <v>45387</v>
      </c>
    </row>
    <row r="5221" spans="1:4" ht="13.5" x14ac:dyDescent="0.25">
      <c r="A5221" s="636">
        <v>96563</v>
      </c>
      <c r="B5221" s="634" t="s">
        <v>30721</v>
      </c>
      <c r="C5221" s="634" t="s">
        <v>4</v>
      </c>
      <c r="D5221" s="635" t="s">
        <v>30527</v>
      </c>
    </row>
    <row r="5222" spans="1:4" ht="13.5" x14ac:dyDescent="0.25">
      <c r="A5222" s="636">
        <v>101802</v>
      </c>
      <c r="B5222" s="634" t="s">
        <v>29613</v>
      </c>
      <c r="C5222" s="634" t="s">
        <v>5</v>
      </c>
      <c r="D5222" s="635" t="s">
        <v>45388</v>
      </c>
    </row>
    <row r="5223" spans="1:4" ht="13.5" x14ac:dyDescent="0.25">
      <c r="A5223" s="636">
        <v>101803</v>
      </c>
      <c r="B5223" s="634" t="s">
        <v>29614</v>
      </c>
      <c r="C5223" s="634" t="s">
        <v>5</v>
      </c>
      <c r="D5223" s="635" t="s">
        <v>45389</v>
      </c>
    </row>
    <row r="5224" spans="1:4" ht="13.5" x14ac:dyDescent="0.25">
      <c r="A5224" s="636">
        <v>101804</v>
      </c>
      <c r="B5224" s="634" t="s">
        <v>29615</v>
      </c>
      <c r="C5224" s="634" t="s">
        <v>5</v>
      </c>
      <c r="D5224" s="635" t="s">
        <v>45390</v>
      </c>
    </row>
    <row r="5225" spans="1:4" ht="13.5" x14ac:dyDescent="0.25">
      <c r="A5225" s="636">
        <v>101805</v>
      </c>
      <c r="B5225" s="634" t="s">
        <v>29616</v>
      </c>
      <c r="C5225" s="634" t="s">
        <v>5</v>
      </c>
      <c r="D5225" s="635" t="s">
        <v>45391</v>
      </c>
    </row>
    <row r="5226" spans="1:4" ht="13.5" x14ac:dyDescent="0.25">
      <c r="A5226" s="636">
        <v>102111</v>
      </c>
      <c r="B5226" s="634" t="s">
        <v>29617</v>
      </c>
      <c r="C5226" s="634" t="s">
        <v>5</v>
      </c>
      <c r="D5226" s="635" t="s">
        <v>45392</v>
      </c>
    </row>
    <row r="5227" spans="1:4" ht="13.5" x14ac:dyDescent="0.25">
      <c r="A5227" s="636">
        <v>102112</v>
      </c>
      <c r="B5227" s="634" t="s">
        <v>29618</v>
      </c>
      <c r="C5227" s="634" t="s">
        <v>5</v>
      </c>
      <c r="D5227" s="635" t="s">
        <v>45393</v>
      </c>
    </row>
    <row r="5228" spans="1:4" ht="13.5" x14ac:dyDescent="0.25">
      <c r="A5228" s="636">
        <v>102113</v>
      </c>
      <c r="B5228" s="634" t="s">
        <v>29619</v>
      </c>
      <c r="C5228" s="634" t="s">
        <v>5</v>
      </c>
      <c r="D5228" s="635" t="s">
        <v>45394</v>
      </c>
    </row>
    <row r="5229" spans="1:4" ht="13.5" x14ac:dyDescent="0.25">
      <c r="A5229" s="636">
        <v>102114</v>
      </c>
      <c r="B5229" s="634" t="s">
        <v>29620</v>
      </c>
      <c r="C5229" s="634" t="s">
        <v>5</v>
      </c>
      <c r="D5229" s="635" t="s">
        <v>45395</v>
      </c>
    </row>
    <row r="5230" spans="1:4" ht="13.5" x14ac:dyDescent="0.25">
      <c r="A5230" s="636">
        <v>102115</v>
      </c>
      <c r="B5230" s="634" t="s">
        <v>29621</v>
      </c>
      <c r="C5230" s="634" t="s">
        <v>5</v>
      </c>
      <c r="D5230" s="635" t="s">
        <v>45396</v>
      </c>
    </row>
    <row r="5231" spans="1:4" ht="13.5" x14ac:dyDescent="0.25">
      <c r="A5231" s="636">
        <v>102116</v>
      </c>
      <c r="B5231" s="634" t="s">
        <v>29622</v>
      </c>
      <c r="C5231" s="634" t="s">
        <v>5</v>
      </c>
      <c r="D5231" s="635" t="s">
        <v>45397</v>
      </c>
    </row>
    <row r="5232" spans="1:4" ht="13.5" x14ac:dyDescent="0.25">
      <c r="A5232" s="636">
        <v>102117</v>
      </c>
      <c r="B5232" s="634" t="s">
        <v>29623</v>
      </c>
      <c r="C5232" s="634" t="s">
        <v>5</v>
      </c>
      <c r="D5232" s="635" t="s">
        <v>43114</v>
      </c>
    </row>
    <row r="5233" spans="1:4" ht="13.5" x14ac:dyDescent="0.25">
      <c r="A5233" s="636">
        <v>102118</v>
      </c>
      <c r="B5233" s="634" t="s">
        <v>29624</v>
      </c>
      <c r="C5233" s="634" t="s">
        <v>5</v>
      </c>
      <c r="D5233" s="635" t="s">
        <v>45398</v>
      </c>
    </row>
    <row r="5234" spans="1:4" ht="13.5" x14ac:dyDescent="0.25">
      <c r="A5234" s="636">
        <v>102119</v>
      </c>
      <c r="B5234" s="634" t="s">
        <v>29625</v>
      </c>
      <c r="C5234" s="634" t="s">
        <v>5</v>
      </c>
      <c r="D5234" s="635" t="s">
        <v>45399</v>
      </c>
    </row>
    <row r="5235" spans="1:4" ht="13.5" x14ac:dyDescent="0.25">
      <c r="A5235" s="636">
        <v>102121</v>
      </c>
      <c r="B5235" s="634" t="s">
        <v>29626</v>
      </c>
      <c r="C5235" s="634" t="s">
        <v>5</v>
      </c>
      <c r="D5235" s="635" t="s">
        <v>41883</v>
      </c>
    </row>
    <row r="5236" spans="1:4" ht="13.5" x14ac:dyDescent="0.25">
      <c r="A5236" s="636">
        <v>102122</v>
      </c>
      <c r="B5236" s="634" t="s">
        <v>29627</v>
      </c>
      <c r="C5236" s="634" t="s">
        <v>5</v>
      </c>
      <c r="D5236" s="635" t="s">
        <v>45400</v>
      </c>
    </row>
    <row r="5237" spans="1:4" ht="13.5" x14ac:dyDescent="0.25">
      <c r="A5237" s="636">
        <v>102123</v>
      </c>
      <c r="B5237" s="634" t="s">
        <v>29628</v>
      </c>
      <c r="C5237" s="634" t="s">
        <v>5</v>
      </c>
      <c r="D5237" s="635" t="s">
        <v>45401</v>
      </c>
    </row>
    <row r="5238" spans="1:4" ht="13.5" x14ac:dyDescent="0.25">
      <c r="A5238" s="636">
        <v>102136</v>
      </c>
      <c r="B5238" s="634" t="s">
        <v>29629</v>
      </c>
      <c r="C5238" s="634" t="s">
        <v>5</v>
      </c>
      <c r="D5238" s="635" t="s">
        <v>45402</v>
      </c>
    </row>
    <row r="5239" spans="1:4" ht="13.5" x14ac:dyDescent="0.25">
      <c r="A5239" s="636">
        <v>102137</v>
      </c>
      <c r="B5239" s="634" t="s">
        <v>29630</v>
      </c>
      <c r="C5239" s="634" t="s">
        <v>5</v>
      </c>
      <c r="D5239" s="635" t="s">
        <v>45403</v>
      </c>
    </row>
    <row r="5240" spans="1:4" ht="13.5" x14ac:dyDescent="0.25">
      <c r="A5240" s="636">
        <v>102138</v>
      </c>
      <c r="B5240" s="634" t="s">
        <v>29631</v>
      </c>
      <c r="C5240" s="634" t="s">
        <v>5</v>
      </c>
      <c r="D5240" s="635" t="s">
        <v>45404</v>
      </c>
    </row>
    <row r="5241" spans="1:4" ht="13.5" x14ac:dyDescent="0.25">
      <c r="A5241" s="636">
        <v>103517</v>
      </c>
      <c r="B5241" s="634" t="s">
        <v>45405</v>
      </c>
      <c r="C5241" s="634" t="s">
        <v>5</v>
      </c>
      <c r="D5241" s="635" t="s">
        <v>45406</v>
      </c>
    </row>
    <row r="5242" spans="1:4" ht="13.5" x14ac:dyDescent="0.25">
      <c r="A5242" s="636">
        <v>103519</v>
      </c>
      <c r="B5242" s="634" t="s">
        <v>45407</v>
      </c>
      <c r="C5242" s="634" t="s">
        <v>5</v>
      </c>
      <c r="D5242" s="635" t="s">
        <v>23749</v>
      </c>
    </row>
    <row r="5243" spans="1:4" ht="13.5" x14ac:dyDescent="0.25">
      <c r="A5243" s="636">
        <v>103520</v>
      </c>
      <c r="B5243" s="634" t="s">
        <v>45408</v>
      </c>
      <c r="C5243" s="634" t="s">
        <v>5</v>
      </c>
      <c r="D5243" s="635" t="s">
        <v>45409</v>
      </c>
    </row>
    <row r="5244" spans="1:4" ht="13.5" x14ac:dyDescent="0.25">
      <c r="A5244" s="636">
        <v>103521</v>
      </c>
      <c r="B5244" s="634" t="s">
        <v>45410</v>
      </c>
      <c r="C5244" s="634" t="s">
        <v>5</v>
      </c>
      <c r="D5244" s="635" t="s">
        <v>45411</v>
      </c>
    </row>
    <row r="5245" spans="1:4" ht="13.5" x14ac:dyDescent="0.25">
      <c r="A5245" s="636">
        <v>103522</v>
      </c>
      <c r="B5245" s="634" t="s">
        <v>45412</v>
      </c>
      <c r="C5245" s="634" t="s">
        <v>5</v>
      </c>
      <c r="D5245" s="635" t="s">
        <v>45413</v>
      </c>
    </row>
    <row r="5246" spans="1:4" ht="13.5" x14ac:dyDescent="0.25">
      <c r="A5246" s="636">
        <v>103523</v>
      </c>
      <c r="B5246" s="634" t="s">
        <v>45414</v>
      </c>
      <c r="C5246" s="634" t="s">
        <v>5</v>
      </c>
      <c r="D5246" s="635" t="s">
        <v>45415</v>
      </c>
    </row>
    <row r="5247" spans="1:4" ht="13.5" x14ac:dyDescent="0.25">
      <c r="A5247" s="636">
        <v>93350</v>
      </c>
      <c r="B5247" s="634" t="s">
        <v>25156</v>
      </c>
      <c r="C5247" s="634" t="s">
        <v>5</v>
      </c>
      <c r="D5247" s="635" t="s">
        <v>45416</v>
      </c>
    </row>
    <row r="5248" spans="1:4" ht="13.5" x14ac:dyDescent="0.25">
      <c r="A5248" s="636">
        <v>93351</v>
      </c>
      <c r="B5248" s="634" t="s">
        <v>25157</v>
      </c>
      <c r="C5248" s="634" t="s">
        <v>5</v>
      </c>
      <c r="D5248" s="635" t="s">
        <v>45417</v>
      </c>
    </row>
    <row r="5249" spans="1:4" ht="13.5" x14ac:dyDescent="0.25">
      <c r="A5249" s="636">
        <v>93352</v>
      </c>
      <c r="B5249" s="634" t="s">
        <v>25158</v>
      </c>
      <c r="C5249" s="634" t="s">
        <v>5</v>
      </c>
      <c r="D5249" s="635" t="s">
        <v>45418</v>
      </c>
    </row>
    <row r="5250" spans="1:4" ht="13.5" x14ac:dyDescent="0.25">
      <c r="A5250" s="636">
        <v>93353</v>
      </c>
      <c r="B5250" s="634" t="s">
        <v>25159</v>
      </c>
      <c r="C5250" s="634" t="s">
        <v>5</v>
      </c>
      <c r="D5250" s="635" t="s">
        <v>45419</v>
      </c>
    </row>
    <row r="5251" spans="1:4" ht="13.5" x14ac:dyDescent="0.25">
      <c r="A5251" s="636">
        <v>93354</v>
      </c>
      <c r="B5251" s="634" t="s">
        <v>25160</v>
      </c>
      <c r="C5251" s="634" t="s">
        <v>5</v>
      </c>
      <c r="D5251" s="635" t="s">
        <v>45420</v>
      </c>
    </row>
    <row r="5252" spans="1:4" ht="13.5" x14ac:dyDescent="0.25">
      <c r="A5252" s="636">
        <v>93355</v>
      </c>
      <c r="B5252" s="634" t="s">
        <v>25161</v>
      </c>
      <c r="C5252" s="634" t="s">
        <v>5</v>
      </c>
      <c r="D5252" s="635" t="s">
        <v>45421</v>
      </c>
    </row>
    <row r="5253" spans="1:4" ht="13.5" x14ac:dyDescent="0.25">
      <c r="A5253" s="636">
        <v>93356</v>
      </c>
      <c r="B5253" s="634" t="s">
        <v>25162</v>
      </c>
      <c r="C5253" s="634" t="s">
        <v>5</v>
      </c>
      <c r="D5253" s="635" t="s">
        <v>45422</v>
      </c>
    </row>
    <row r="5254" spans="1:4" ht="13.5" x14ac:dyDescent="0.25">
      <c r="A5254" s="636">
        <v>93357</v>
      </c>
      <c r="B5254" s="634" t="s">
        <v>25163</v>
      </c>
      <c r="C5254" s="634" t="s">
        <v>5</v>
      </c>
      <c r="D5254" s="635" t="s">
        <v>30523</v>
      </c>
    </row>
    <row r="5255" spans="1:4" ht="13.5" x14ac:dyDescent="0.25">
      <c r="A5255" s="636">
        <v>96520</v>
      </c>
      <c r="B5255" s="634" t="s">
        <v>30722</v>
      </c>
      <c r="C5255" s="634" t="s">
        <v>20</v>
      </c>
      <c r="D5255" s="635" t="s">
        <v>43423</v>
      </c>
    </row>
    <row r="5256" spans="1:4" ht="13.5" x14ac:dyDescent="0.25">
      <c r="A5256" s="636">
        <v>96521</v>
      </c>
      <c r="B5256" s="634" t="s">
        <v>30724</v>
      </c>
      <c r="C5256" s="634" t="s">
        <v>20</v>
      </c>
      <c r="D5256" s="635" t="s">
        <v>45423</v>
      </c>
    </row>
    <row r="5257" spans="1:4" ht="13.5" x14ac:dyDescent="0.25">
      <c r="A5257" s="636">
        <v>96522</v>
      </c>
      <c r="B5257" s="634" t="s">
        <v>30725</v>
      </c>
      <c r="C5257" s="634" t="s">
        <v>20</v>
      </c>
      <c r="D5257" s="635" t="s">
        <v>45424</v>
      </c>
    </row>
    <row r="5258" spans="1:4" ht="13.5" x14ac:dyDescent="0.25">
      <c r="A5258" s="636">
        <v>96523</v>
      </c>
      <c r="B5258" s="634" t="s">
        <v>30726</v>
      </c>
      <c r="C5258" s="634" t="s">
        <v>20</v>
      </c>
      <c r="D5258" s="635" t="s">
        <v>44887</v>
      </c>
    </row>
    <row r="5259" spans="1:4" ht="13.5" x14ac:dyDescent="0.25">
      <c r="A5259" s="636">
        <v>96524</v>
      </c>
      <c r="B5259" s="634" t="s">
        <v>30728</v>
      </c>
      <c r="C5259" s="634" t="s">
        <v>20</v>
      </c>
      <c r="D5259" s="635" t="s">
        <v>45425</v>
      </c>
    </row>
    <row r="5260" spans="1:4" ht="13.5" x14ac:dyDescent="0.25">
      <c r="A5260" s="636">
        <v>96525</v>
      </c>
      <c r="B5260" s="634" t="s">
        <v>30729</v>
      </c>
      <c r="C5260" s="634" t="s">
        <v>20</v>
      </c>
      <c r="D5260" s="635" t="s">
        <v>45426</v>
      </c>
    </row>
    <row r="5261" spans="1:4" ht="13.5" x14ac:dyDescent="0.25">
      <c r="A5261" s="636">
        <v>96526</v>
      </c>
      <c r="B5261" s="634" t="s">
        <v>30730</v>
      </c>
      <c r="C5261" s="634" t="s">
        <v>20</v>
      </c>
      <c r="D5261" s="635" t="s">
        <v>45427</v>
      </c>
    </row>
    <row r="5262" spans="1:4" ht="13.5" x14ac:dyDescent="0.25">
      <c r="A5262" s="636">
        <v>96527</v>
      </c>
      <c r="B5262" s="634" t="s">
        <v>30731</v>
      </c>
      <c r="C5262" s="634" t="s">
        <v>20</v>
      </c>
      <c r="D5262" s="635" t="s">
        <v>45428</v>
      </c>
    </row>
    <row r="5263" spans="1:4" ht="13.5" x14ac:dyDescent="0.25">
      <c r="A5263" s="636">
        <v>96528</v>
      </c>
      <c r="B5263" s="634" t="s">
        <v>25165</v>
      </c>
      <c r="C5263" s="634" t="s">
        <v>3</v>
      </c>
      <c r="D5263" s="635" t="s">
        <v>45429</v>
      </c>
    </row>
    <row r="5264" spans="1:4" ht="13.5" x14ac:dyDescent="0.25">
      <c r="A5264" s="636">
        <v>101114</v>
      </c>
      <c r="B5264" s="634" t="s">
        <v>27463</v>
      </c>
      <c r="C5264" s="634" t="s">
        <v>20</v>
      </c>
      <c r="D5264" s="635" t="s">
        <v>30579</v>
      </c>
    </row>
    <row r="5265" spans="1:4" ht="13.5" x14ac:dyDescent="0.25">
      <c r="A5265" s="636">
        <v>101115</v>
      </c>
      <c r="B5265" s="634" t="s">
        <v>27464</v>
      </c>
      <c r="C5265" s="634" t="s">
        <v>20</v>
      </c>
      <c r="D5265" s="635" t="s">
        <v>42016</v>
      </c>
    </row>
    <row r="5266" spans="1:4" ht="13.5" x14ac:dyDescent="0.25">
      <c r="A5266" s="636">
        <v>101116</v>
      </c>
      <c r="B5266" s="634" t="s">
        <v>27465</v>
      </c>
      <c r="C5266" s="634" t="s">
        <v>20</v>
      </c>
      <c r="D5266" s="635" t="s">
        <v>30957</v>
      </c>
    </row>
    <row r="5267" spans="1:4" ht="13.5" x14ac:dyDescent="0.25">
      <c r="A5267" s="636">
        <v>101117</v>
      </c>
      <c r="B5267" s="634" t="s">
        <v>27466</v>
      </c>
      <c r="C5267" s="634" t="s">
        <v>20</v>
      </c>
      <c r="D5267" s="635" t="s">
        <v>30010</v>
      </c>
    </row>
    <row r="5268" spans="1:4" ht="13.5" x14ac:dyDescent="0.25">
      <c r="A5268" s="636">
        <v>101118</v>
      </c>
      <c r="B5268" s="634" t="s">
        <v>27467</v>
      </c>
      <c r="C5268" s="634" t="s">
        <v>20</v>
      </c>
      <c r="D5268" s="635" t="s">
        <v>30019</v>
      </c>
    </row>
    <row r="5269" spans="1:4" ht="13.5" x14ac:dyDescent="0.25">
      <c r="A5269" s="636">
        <v>101119</v>
      </c>
      <c r="B5269" s="634" t="s">
        <v>27468</v>
      </c>
      <c r="C5269" s="634" t="s">
        <v>20</v>
      </c>
      <c r="D5269" s="635" t="s">
        <v>43924</v>
      </c>
    </row>
    <row r="5270" spans="1:4" ht="13.5" x14ac:dyDescent="0.25">
      <c r="A5270" s="636">
        <v>101120</v>
      </c>
      <c r="B5270" s="634" t="s">
        <v>27469</v>
      </c>
      <c r="C5270" s="634" t="s">
        <v>20</v>
      </c>
      <c r="D5270" s="635" t="s">
        <v>22559</v>
      </c>
    </row>
    <row r="5271" spans="1:4" ht="13.5" x14ac:dyDescent="0.25">
      <c r="A5271" s="636">
        <v>101121</v>
      </c>
      <c r="B5271" s="634" t="s">
        <v>27470</v>
      </c>
      <c r="C5271" s="634" t="s">
        <v>20</v>
      </c>
      <c r="D5271" s="635" t="s">
        <v>30579</v>
      </c>
    </row>
    <row r="5272" spans="1:4" ht="13.5" x14ac:dyDescent="0.25">
      <c r="A5272" s="636">
        <v>101122</v>
      </c>
      <c r="B5272" s="634" t="s">
        <v>27471</v>
      </c>
      <c r="C5272" s="634" t="s">
        <v>20</v>
      </c>
      <c r="D5272" s="635" t="s">
        <v>41968</v>
      </c>
    </row>
    <row r="5273" spans="1:4" ht="13.5" x14ac:dyDescent="0.25">
      <c r="A5273" s="636">
        <v>101123</v>
      </c>
      <c r="B5273" s="634" t="s">
        <v>27472</v>
      </c>
      <c r="C5273" s="634" t="s">
        <v>20</v>
      </c>
      <c r="D5273" s="635" t="s">
        <v>23967</v>
      </c>
    </row>
    <row r="5274" spans="1:4" ht="13.5" x14ac:dyDescent="0.25">
      <c r="A5274" s="636">
        <v>101124</v>
      </c>
      <c r="B5274" s="634" t="s">
        <v>27473</v>
      </c>
      <c r="C5274" s="634" t="s">
        <v>20</v>
      </c>
      <c r="D5274" s="635" t="s">
        <v>27323</v>
      </c>
    </row>
    <row r="5275" spans="1:4" ht="13.5" x14ac:dyDescent="0.25">
      <c r="A5275" s="636">
        <v>101125</v>
      </c>
      <c r="B5275" s="634" t="s">
        <v>27474</v>
      </c>
      <c r="C5275" s="634" t="s">
        <v>20</v>
      </c>
      <c r="D5275" s="635" t="s">
        <v>30719</v>
      </c>
    </row>
    <row r="5276" spans="1:4" ht="13.5" x14ac:dyDescent="0.25">
      <c r="A5276" s="636">
        <v>101126</v>
      </c>
      <c r="B5276" s="634" t="s">
        <v>27475</v>
      </c>
      <c r="C5276" s="634" t="s">
        <v>20</v>
      </c>
      <c r="D5276" s="635" t="s">
        <v>27549</v>
      </c>
    </row>
    <row r="5277" spans="1:4" ht="13.5" x14ac:dyDescent="0.25">
      <c r="A5277" s="636">
        <v>101127</v>
      </c>
      <c r="B5277" s="634" t="s">
        <v>27476</v>
      </c>
      <c r="C5277" s="634" t="s">
        <v>20</v>
      </c>
      <c r="D5277" s="635" t="s">
        <v>45430</v>
      </c>
    </row>
    <row r="5278" spans="1:4" ht="13.5" x14ac:dyDescent="0.25">
      <c r="A5278" s="636">
        <v>101128</v>
      </c>
      <c r="B5278" s="634" t="s">
        <v>27477</v>
      </c>
      <c r="C5278" s="634" t="s">
        <v>20</v>
      </c>
      <c r="D5278" s="635" t="s">
        <v>45431</v>
      </c>
    </row>
    <row r="5279" spans="1:4" ht="13.5" x14ac:dyDescent="0.25">
      <c r="A5279" s="636">
        <v>101129</v>
      </c>
      <c r="B5279" s="634" t="s">
        <v>27478</v>
      </c>
      <c r="C5279" s="634" t="s">
        <v>20</v>
      </c>
      <c r="D5279" s="635" t="s">
        <v>45432</v>
      </c>
    </row>
    <row r="5280" spans="1:4" ht="13.5" x14ac:dyDescent="0.25">
      <c r="A5280" s="636">
        <v>101130</v>
      </c>
      <c r="B5280" s="634" t="s">
        <v>27479</v>
      </c>
      <c r="C5280" s="634" t="s">
        <v>20</v>
      </c>
      <c r="D5280" s="635" t="s">
        <v>44263</v>
      </c>
    </row>
    <row r="5281" spans="1:4" ht="13.5" x14ac:dyDescent="0.25">
      <c r="A5281" s="636">
        <v>101131</v>
      </c>
      <c r="B5281" s="634" t="s">
        <v>27480</v>
      </c>
      <c r="C5281" s="634" t="s">
        <v>20</v>
      </c>
      <c r="D5281" s="635" t="s">
        <v>43441</v>
      </c>
    </row>
    <row r="5282" spans="1:4" ht="13.5" x14ac:dyDescent="0.25">
      <c r="A5282" s="636">
        <v>101132</v>
      </c>
      <c r="B5282" s="634" t="s">
        <v>27481</v>
      </c>
      <c r="C5282" s="634" t="s">
        <v>20</v>
      </c>
      <c r="D5282" s="635" t="s">
        <v>45433</v>
      </c>
    </row>
    <row r="5283" spans="1:4" ht="13.5" x14ac:dyDescent="0.25">
      <c r="A5283" s="636">
        <v>101133</v>
      </c>
      <c r="B5283" s="634" t="s">
        <v>27482</v>
      </c>
      <c r="C5283" s="634" t="s">
        <v>20</v>
      </c>
      <c r="D5283" s="635" t="s">
        <v>45434</v>
      </c>
    </row>
    <row r="5284" spans="1:4" ht="13.5" x14ac:dyDescent="0.25">
      <c r="A5284" s="636">
        <v>101134</v>
      </c>
      <c r="B5284" s="634" t="s">
        <v>27483</v>
      </c>
      <c r="C5284" s="634" t="s">
        <v>20</v>
      </c>
      <c r="D5284" s="635" t="s">
        <v>30331</v>
      </c>
    </row>
    <row r="5285" spans="1:4" ht="13.5" x14ac:dyDescent="0.25">
      <c r="A5285" s="636">
        <v>101135</v>
      </c>
      <c r="B5285" s="634" t="s">
        <v>27484</v>
      </c>
      <c r="C5285" s="634" t="s">
        <v>20</v>
      </c>
      <c r="D5285" s="635" t="s">
        <v>44272</v>
      </c>
    </row>
    <row r="5286" spans="1:4" ht="13.5" x14ac:dyDescent="0.25">
      <c r="A5286" s="636">
        <v>101136</v>
      </c>
      <c r="B5286" s="634" t="s">
        <v>27485</v>
      </c>
      <c r="C5286" s="634" t="s">
        <v>20</v>
      </c>
      <c r="D5286" s="635" t="s">
        <v>27326</v>
      </c>
    </row>
    <row r="5287" spans="1:4" ht="13.5" x14ac:dyDescent="0.25">
      <c r="A5287" s="636">
        <v>101137</v>
      </c>
      <c r="B5287" s="634" t="s">
        <v>27486</v>
      </c>
      <c r="C5287" s="634" t="s">
        <v>20</v>
      </c>
      <c r="D5287" s="635" t="s">
        <v>29221</v>
      </c>
    </row>
    <row r="5288" spans="1:4" ht="13.5" x14ac:dyDescent="0.25">
      <c r="A5288" s="636">
        <v>101138</v>
      </c>
      <c r="B5288" s="634" t="s">
        <v>27487</v>
      </c>
      <c r="C5288" s="634" t="s">
        <v>20</v>
      </c>
      <c r="D5288" s="635" t="s">
        <v>45435</v>
      </c>
    </row>
    <row r="5289" spans="1:4" ht="13.5" x14ac:dyDescent="0.25">
      <c r="A5289" s="636">
        <v>101139</v>
      </c>
      <c r="B5289" s="634" t="s">
        <v>27488</v>
      </c>
      <c r="C5289" s="634" t="s">
        <v>20</v>
      </c>
      <c r="D5289" s="635" t="s">
        <v>45436</v>
      </c>
    </row>
    <row r="5290" spans="1:4" ht="13.5" x14ac:dyDescent="0.25">
      <c r="A5290" s="636">
        <v>101140</v>
      </c>
      <c r="B5290" s="634" t="s">
        <v>27489</v>
      </c>
      <c r="C5290" s="634" t="s">
        <v>20</v>
      </c>
      <c r="D5290" s="635" t="s">
        <v>45437</v>
      </c>
    </row>
    <row r="5291" spans="1:4" ht="13.5" x14ac:dyDescent="0.25">
      <c r="A5291" s="636">
        <v>101141</v>
      </c>
      <c r="B5291" s="634" t="s">
        <v>27490</v>
      </c>
      <c r="C5291" s="634" t="s">
        <v>20</v>
      </c>
      <c r="D5291" s="635" t="s">
        <v>45438</v>
      </c>
    </row>
    <row r="5292" spans="1:4" ht="13.5" x14ac:dyDescent="0.25">
      <c r="A5292" s="636">
        <v>101142</v>
      </c>
      <c r="B5292" s="634" t="s">
        <v>27491</v>
      </c>
      <c r="C5292" s="634" t="s">
        <v>20</v>
      </c>
      <c r="D5292" s="635" t="s">
        <v>45439</v>
      </c>
    </row>
    <row r="5293" spans="1:4" ht="13.5" x14ac:dyDescent="0.25">
      <c r="A5293" s="636">
        <v>101143</v>
      </c>
      <c r="B5293" s="634" t="s">
        <v>27492</v>
      </c>
      <c r="C5293" s="634" t="s">
        <v>20</v>
      </c>
      <c r="D5293" s="635" t="s">
        <v>45440</v>
      </c>
    </row>
    <row r="5294" spans="1:4" ht="13.5" x14ac:dyDescent="0.25">
      <c r="A5294" s="636">
        <v>101144</v>
      </c>
      <c r="B5294" s="634" t="s">
        <v>27493</v>
      </c>
      <c r="C5294" s="634" t="s">
        <v>20</v>
      </c>
      <c r="D5294" s="635" t="s">
        <v>44379</v>
      </c>
    </row>
    <row r="5295" spans="1:4" ht="13.5" x14ac:dyDescent="0.25">
      <c r="A5295" s="636">
        <v>101145</v>
      </c>
      <c r="B5295" s="634" t="s">
        <v>27494</v>
      </c>
      <c r="C5295" s="634" t="s">
        <v>20</v>
      </c>
      <c r="D5295" s="635" t="s">
        <v>30522</v>
      </c>
    </row>
    <row r="5296" spans="1:4" ht="13.5" x14ac:dyDescent="0.25">
      <c r="A5296" s="636">
        <v>101146</v>
      </c>
      <c r="B5296" s="634" t="s">
        <v>27496</v>
      </c>
      <c r="C5296" s="634" t="s">
        <v>20</v>
      </c>
      <c r="D5296" s="635" t="s">
        <v>29214</v>
      </c>
    </row>
    <row r="5297" spans="1:4" ht="13.5" x14ac:dyDescent="0.25">
      <c r="A5297" s="636">
        <v>101147</v>
      </c>
      <c r="B5297" s="634" t="s">
        <v>27497</v>
      </c>
      <c r="C5297" s="634" t="s">
        <v>20</v>
      </c>
      <c r="D5297" s="635" t="s">
        <v>28951</v>
      </c>
    </row>
    <row r="5298" spans="1:4" ht="13.5" x14ac:dyDescent="0.25">
      <c r="A5298" s="636">
        <v>101148</v>
      </c>
      <c r="B5298" s="634" t="s">
        <v>27498</v>
      </c>
      <c r="C5298" s="634" t="s">
        <v>20</v>
      </c>
      <c r="D5298" s="635" t="s">
        <v>27323</v>
      </c>
    </row>
    <row r="5299" spans="1:4" ht="13.5" x14ac:dyDescent="0.25">
      <c r="A5299" s="636">
        <v>101149</v>
      </c>
      <c r="B5299" s="634" t="s">
        <v>27499</v>
      </c>
      <c r="C5299" s="634" t="s">
        <v>20</v>
      </c>
      <c r="D5299" s="635" t="s">
        <v>42966</v>
      </c>
    </row>
    <row r="5300" spans="1:4" ht="13.5" x14ac:dyDescent="0.25">
      <c r="A5300" s="636">
        <v>101150</v>
      </c>
      <c r="B5300" s="634" t="s">
        <v>27500</v>
      </c>
      <c r="C5300" s="634" t="s">
        <v>20</v>
      </c>
      <c r="D5300" s="635" t="s">
        <v>30521</v>
      </c>
    </row>
    <row r="5301" spans="1:4" ht="13.5" x14ac:dyDescent="0.25">
      <c r="A5301" s="636">
        <v>101151</v>
      </c>
      <c r="B5301" s="634" t="s">
        <v>27501</v>
      </c>
      <c r="C5301" s="634" t="s">
        <v>20</v>
      </c>
      <c r="D5301" s="635" t="s">
        <v>45441</v>
      </c>
    </row>
    <row r="5302" spans="1:4" ht="13.5" x14ac:dyDescent="0.25">
      <c r="A5302" s="636">
        <v>101152</v>
      </c>
      <c r="B5302" s="634" t="s">
        <v>27502</v>
      </c>
      <c r="C5302" s="634" t="s">
        <v>20</v>
      </c>
      <c r="D5302" s="635" t="s">
        <v>28437</v>
      </c>
    </row>
    <row r="5303" spans="1:4" ht="13.5" x14ac:dyDescent="0.25">
      <c r="A5303" s="636">
        <v>101153</v>
      </c>
      <c r="B5303" s="634" t="s">
        <v>27503</v>
      </c>
      <c r="C5303" s="634" t="s">
        <v>20</v>
      </c>
      <c r="D5303" s="635" t="s">
        <v>45442</v>
      </c>
    </row>
    <row r="5304" spans="1:4" ht="13.5" x14ac:dyDescent="0.25">
      <c r="A5304" s="636">
        <v>101206</v>
      </c>
      <c r="B5304" s="634" t="s">
        <v>27504</v>
      </c>
      <c r="C5304" s="634" t="s">
        <v>20</v>
      </c>
      <c r="D5304" s="635" t="s">
        <v>43212</v>
      </c>
    </row>
    <row r="5305" spans="1:4" ht="13.5" x14ac:dyDescent="0.25">
      <c r="A5305" s="636">
        <v>101207</v>
      </c>
      <c r="B5305" s="634" t="s">
        <v>27505</v>
      </c>
      <c r="C5305" s="634" t="s">
        <v>20</v>
      </c>
      <c r="D5305" s="635" t="s">
        <v>28960</v>
      </c>
    </row>
    <row r="5306" spans="1:4" ht="13.5" x14ac:dyDescent="0.25">
      <c r="A5306" s="636">
        <v>101208</v>
      </c>
      <c r="B5306" s="634" t="s">
        <v>27507</v>
      </c>
      <c r="C5306" s="634" t="s">
        <v>20</v>
      </c>
      <c r="D5306" s="635" t="s">
        <v>30826</v>
      </c>
    </row>
    <row r="5307" spans="1:4" ht="13.5" x14ac:dyDescent="0.25">
      <c r="A5307" s="636">
        <v>101209</v>
      </c>
      <c r="B5307" s="634" t="s">
        <v>27508</v>
      </c>
      <c r="C5307" s="634" t="s">
        <v>20</v>
      </c>
      <c r="D5307" s="635" t="s">
        <v>30358</v>
      </c>
    </row>
    <row r="5308" spans="1:4" ht="13.5" x14ac:dyDescent="0.25">
      <c r="A5308" s="636">
        <v>101210</v>
      </c>
      <c r="B5308" s="634" t="s">
        <v>27509</v>
      </c>
      <c r="C5308" s="634" t="s">
        <v>20</v>
      </c>
      <c r="D5308" s="635" t="s">
        <v>30256</v>
      </c>
    </row>
    <row r="5309" spans="1:4" ht="13.5" x14ac:dyDescent="0.25">
      <c r="A5309" s="636">
        <v>101211</v>
      </c>
      <c r="B5309" s="634" t="s">
        <v>27510</v>
      </c>
      <c r="C5309" s="634" t="s">
        <v>20</v>
      </c>
      <c r="D5309" s="635" t="s">
        <v>26981</v>
      </c>
    </row>
    <row r="5310" spans="1:4" ht="13.5" x14ac:dyDescent="0.25">
      <c r="A5310" s="636">
        <v>101212</v>
      </c>
      <c r="B5310" s="634" t="s">
        <v>27511</v>
      </c>
      <c r="C5310" s="634" t="s">
        <v>20</v>
      </c>
      <c r="D5310" s="635" t="s">
        <v>30334</v>
      </c>
    </row>
    <row r="5311" spans="1:4" ht="13.5" x14ac:dyDescent="0.25">
      <c r="A5311" s="636">
        <v>101213</v>
      </c>
      <c r="B5311" s="634" t="s">
        <v>27512</v>
      </c>
      <c r="C5311" s="634" t="s">
        <v>20</v>
      </c>
      <c r="D5311" s="635" t="s">
        <v>45443</v>
      </c>
    </row>
    <row r="5312" spans="1:4" ht="13.5" x14ac:dyDescent="0.25">
      <c r="A5312" s="636">
        <v>101214</v>
      </c>
      <c r="B5312" s="634" t="s">
        <v>27513</v>
      </c>
      <c r="C5312" s="634" t="s">
        <v>20</v>
      </c>
      <c r="D5312" s="635" t="s">
        <v>45444</v>
      </c>
    </row>
    <row r="5313" spans="1:4" ht="13.5" x14ac:dyDescent="0.25">
      <c r="A5313" s="636">
        <v>101215</v>
      </c>
      <c r="B5313" s="634" t="s">
        <v>27514</v>
      </c>
      <c r="C5313" s="634" t="s">
        <v>20</v>
      </c>
      <c r="D5313" s="635" t="s">
        <v>26960</v>
      </c>
    </row>
    <row r="5314" spans="1:4" ht="13.5" x14ac:dyDescent="0.25">
      <c r="A5314" s="636">
        <v>101216</v>
      </c>
      <c r="B5314" s="634" t="s">
        <v>27516</v>
      </c>
      <c r="C5314" s="634" t="s">
        <v>20</v>
      </c>
      <c r="D5314" s="635" t="s">
        <v>27186</v>
      </c>
    </row>
    <row r="5315" spans="1:4" ht="13.5" x14ac:dyDescent="0.25">
      <c r="A5315" s="636">
        <v>101217</v>
      </c>
      <c r="B5315" s="634" t="s">
        <v>27517</v>
      </c>
      <c r="C5315" s="634" t="s">
        <v>20</v>
      </c>
      <c r="D5315" s="635" t="s">
        <v>28430</v>
      </c>
    </row>
    <row r="5316" spans="1:4" ht="13.5" x14ac:dyDescent="0.25">
      <c r="A5316" s="636">
        <v>101218</v>
      </c>
      <c r="B5316" s="634" t="s">
        <v>27518</v>
      </c>
      <c r="C5316" s="634" t="s">
        <v>20</v>
      </c>
      <c r="D5316" s="635" t="s">
        <v>45445</v>
      </c>
    </row>
    <row r="5317" spans="1:4" ht="13.5" x14ac:dyDescent="0.25">
      <c r="A5317" s="636">
        <v>101219</v>
      </c>
      <c r="B5317" s="634" t="s">
        <v>27519</v>
      </c>
      <c r="C5317" s="634" t="s">
        <v>20</v>
      </c>
      <c r="D5317" s="635" t="s">
        <v>30024</v>
      </c>
    </row>
    <row r="5318" spans="1:4" ht="13.5" x14ac:dyDescent="0.25">
      <c r="A5318" s="636">
        <v>101220</v>
      </c>
      <c r="B5318" s="634" t="s">
        <v>27520</v>
      </c>
      <c r="C5318" s="634" t="s">
        <v>20</v>
      </c>
      <c r="D5318" s="635" t="s">
        <v>45446</v>
      </c>
    </row>
    <row r="5319" spans="1:4" ht="13.5" x14ac:dyDescent="0.25">
      <c r="A5319" s="636">
        <v>101221</v>
      </c>
      <c r="B5319" s="634" t="s">
        <v>27521</v>
      </c>
      <c r="C5319" s="634" t="s">
        <v>20</v>
      </c>
      <c r="D5319" s="635" t="s">
        <v>28493</v>
      </c>
    </row>
    <row r="5320" spans="1:4" ht="13.5" x14ac:dyDescent="0.25">
      <c r="A5320" s="636">
        <v>101222</v>
      </c>
      <c r="B5320" s="634" t="s">
        <v>27522</v>
      </c>
      <c r="C5320" s="634" t="s">
        <v>20</v>
      </c>
      <c r="D5320" s="635" t="s">
        <v>29225</v>
      </c>
    </row>
    <row r="5321" spans="1:4" ht="13.5" x14ac:dyDescent="0.25">
      <c r="A5321" s="636">
        <v>101223</v>
      </c>
      <c r="B5321" s="634" t="s">
        <v>27523</v>
      </c>
      <c r="C5321" s="634" t="s">
        <v>20</v>
      </c>
      <c r="D5321" s="635" t="s">
        <v>43208</v>
      </c>
    </row>
    <row r="5322" spans="1:4" ht="13.5" x14ac:dyDescent="0.25">
      <c r="A5322" s="636">
        <v>101224</v>
      </c>
      <c r="B5322" s="634" t="s">
        <v>27524</v>
      </c>
      <c r="C5322" s="634" t="s">
        <v>20</v>
      </c>
      <c r="D5322" s="635" t="s">
        <v>45447</v>
      </c>
    </row>
    <row r="5323" spans="1:4" ht="13.5" x14ac:dyDescent="0.25">
      <c r="A5323" s="636">
        <v>101225</v>
      </c>
      <c r="B5323" s="634" t="s">
        <v>27526</v>
      </c>
      <c r="C5323" s="634" t="s">
        <v>20</v>
      </c>
      <c r="D5323" s="635" t="s">
        <v>27323</v>
      </c>
    </row>
    <row r="5324" spans="1:4" ht="13.5" x14ac:dyDescent="0.25">
      <c r="A5324" s="636">
        <v>101226</v>
      </c>
      <c r="B5324" s="634" t="s">
        <v>27527</v>
      </c>
      <c r="C5324" s="634" t="s">
        <v>20</v>
      </c>
      <c r="D5324" s="635" t="s">
        <v>30299</v>
      </c>
    </row>
    <row r="5325" spans="1:4" ht="13.5" x14ac:dyDescent="0.25">
      <c r="A5325" s="636">
        <v>101227</v>
      </c>
      <c r="B5325" s="634" t="s">
        <v>27528</v>
      </c>
      <c r="C5325" s="634" t="s">
        <v>20</v>
      </c>
      <c r="D5325" s="635" t="s">
        <v>30475</v>
      </c>
    </row>
    <row r="5326" spans="1:4" ht="13.5" x14ac:dyDescent="0.25">
      <c r="A5326" s="636">
        <v>101228</v>
      </c>
      <c r="B5326" s="634" t="s">
        <v>27529</v>
      </c>
      <c r="C5326" s="634" t="s">
        <v>20</v>
      </c>
      <c r="D5326" s="635" t="s">
        <v>44747</v>
      </c>
    </row>
    <row r="5327" spans="1:4" ht="13.5" x14ac:dyDescent="0.25">
      <c r="A5327" s="636">
        <v>101229</v>
      </c>
      <c r="B5327" s="634" t="s">
        <v>27530</v>
      </c>
      <c r="C5327" s="634" t="s">
        <v>20</v>
      </c>
      <c r="D5327" s="635" t="s">
        <v>45448</v>
      </c>
    </row>
    <row r="5328" spans="1:4" ht="13.5" x14ac:dyDescent="0.25">
      <c r="A5328" s="636">
        <v>101230</v>
      </c>
      <c r="B5328" s="634" t="s">
        <v>27531</v>
      </c>
      <c r="C5328" s="634" t="s">
        <v>20</v>
      </c>
      <c r="D5328" s="635" t="s">
        <v>44252</v>
      </c>
    </row>
    <row r="5329" spans="1:4" ht="13.5" x14ac:dyDescent="0.25">
      <c r="A5329" s="636">
        <v>101231</v>
      </c>
      <c r="B5329" s="634" t="s">
        <v>27532</v>
      </c>
      <c r="C5329" s="634" t="s">
        <v>20</v>
      </c>
      <c r="D5329" s="635" t="s">
        <v>43216</v>
      </c>
    </row>
    <row r="5330" spans="1:4" ht="13.5" x14ac:dyDescent="0.25">
      <c r="A5330" s="636">
        <v>101232</v>
      </c>
      <c r="B5330" s="634" t="s">
        <v>27533</v>
      </c>
      <c r="C5330" s="634" t="s">
        <v>20</v>
      </c>
      <c r="D5330" s="635" t="s">
        <v>30340</v>
      </c>
    </row>
    <row r="5331" spans="1:4" ht="13.5" x14ac:dyDescent="0.25">
      <c r="A5331" s="636">
        <v>101233</v>
      </c>
      <c r="B5331" s="634" t="s">
        <v>27534</v>
      </c>
      <c r="C5331" s="634" t="s">
        <v>20</v>
      </c>
      <c r="D5331" s="635" t="s">
        <v>27324</v>
      </c>
    </row>
    <row r="5332" spans="1:4" ht="13.5" x14ac:dyDescent="0.25">
      <c r="A5332" s="636">
        <v>101234</v>
      </c>
      <c r="B5332" s="634" t="s">
        <v>27535</v>
      </c>
      <c r="C5332" s="634" t="s">
        <v>20</v>
      </c>
      <c r="D5332" s="635" t="s">
        <v>45449</v>
      </c>
    </row>
    <row r="5333" spans="1:4" ht="13.5" x14ac:dyDescent="0.25">
      <c r="A5333" s="636">
        <v>101235</v>
      </c>
      <c r="B5333" s="634" t="s">
        <v>27536</v>
      </c>
      <c r="C5333" s="634" t="s">
        <v>20</v>
      </c>
      <c r="D5333" s="635" t="s">
        <v>45450</v>
      </c>
    </row>
    <row r="5334" spans="1:4" ht="13.5" x14ac:dyDescent="0.25">
      <c r="A5334" s="636">
        <v>101236</v>
      </c>
      <c r="B5334" s="634" t="s">
        <v>27537</v>
      </c>
      <c r="C5334" s="634" t="s">
        <v>20</v>
      </c>
      <c r="D5334" s="635" t="s">
        <v>45451</v>
      </c>
    </row>
    <row r="5335" spans="1:4" ht="13.5" x14ac:dyDescent="0.25">
      <c r="A5335" s="636">
        <v>101237</v>
      </c>
      <c r="B5335" s="634" t="s">
        <v>27538</v>
      </c>
      <c r="C5335" s="634" t="s">
        <v>20</v>
      </c>
      <c r="D5335" s="635" t="s">
        <v>43096</v>
      </c>
    </row>
    <row r="5336" spans="1:4" ht="13.5" x14ac:dyDescent="0.25">
      <c r="A5336" s="636">
        <v>101238</v>
      </c>
      <c r="B5336" s="634" t="s">
        <v>27539</v>
      </c>
      <c r="C5336" s="634" t="s">
        <v>20</v>
      </c>
      <c r="D5336" s="635" t="s">
        <v>45452</v>
      </c>
    </row>
    <row r="5337" spans="1:4" ht="13.5" x14ac:dyDescent="0.25">
      <c r="A5337" s="636">
        <v>101239</v>
      </c>
      <c r="B5337" s="634" t="s">
        <v>27540</v>
      </c>
      <c r="C5337" s="634" t="s">
        <v>20</v>
      </c>
      <c r="D5337" s="635" t="s">
        <v>27156</v>
      </c>
    </row>
    <row r="5338" spans="1:4" ht="13.5" x14ac:dyDescent="0.25">
      <c r="A5338" s="636">
        <v>101240</v>
      </c>
      <c r="B5338" s="634" t="s">
        <v>27541</v>
      </c>
      <c r="C5338" s="634" t="s">
        <v>20</v>
      </c>
      <c r="D5338" s="635" t="s">
        <v>30299</v>
      </c>
    </row>
    <row r="5339" spans="1:4" ht="13.5" x14ac:dyDescent="0.25">
      <c r="A5339" s="636">
        <v>101241</v>
      </c>
      <c r="B5339" s="634" t="s">
        <v>27542</v>
      </c>
      <c r="C5339" s="634" t="s">
        <v>20</v>
      </c>
      <c r="D5339" s="635" t="s">
        <v>45453</v>
      </c>
    </row>
    <row r="5340" spans="1:4" ht="13.5" x14ac:dyDescent="0.25">
      <c r="A5340" s="636">
        <v>101242</v>
      </c>
      <c r="B5340" s="634" t="s">
        <v>27543</v>
      </c>
      <c r="C5340" s="634" t="s">
        <v>20</v>
      </c>
      <c r="D5340" s="635" t="s">
        <v>45454</v>
      </c>
    </row>
    <row r="5341" spans="1:4" ht="13.5" x14ac:dyDescent="0.25">
      <c r="A5341" s="636">
        <v>101243</v>
      </c>
      <c r="B5341" s="634" t="s">
        <v>27544</v>
      </c>
      <c r="C5341" s="634" t="s">
        <v>20</v>
      </c>
      <c r="D5341" s="635" t="s">
        <v>26879</v>
      </c>
    </row>
    <row r="5342" spans="1:4" ht="13.5" x14ac:dyDescent="0.25">
      <c r="A5342" s="636">
        <v>101244</v>
      </c>
      <c r="B5342" s="634" t="s">
        <v>27545</v>
      </c>
      <c r="C5342" s="634" t="s">
        <v>20</v>
      </c>
      <c r="D5342" s="635" t="s">
        <v>44379</v>
      </c>
    </row>
    <row r="5343" spans="1:4" ht="13.5" x14ac:dyDescent="0.25">
      <c r="A5343" s="636">
        <v>101245</v>
      </c>
      <c r="B5343" s="634" t="s">
        <v>27546</v>
      </c>
      <c r="C5343" s="634" t="s">
        <v>20</v>
      </c>
      <c r="D5343" s="635" t="s">
        <v>45455</v>
      </c>
    </row>
    <row r="5344" spans="1:4" ht="13.5" x14ac:dyDescent="0.25">
      <c r="A5344" s="636">
        <v>101246</v>
      </c>
      <c r="B5344" s="634" t="s">
        <v>27547</v>
      </c>
      <c r="C5344" s="634" t="s">
        <v>20</v>
      </c>
      <c r="D5344" s="635" t="s">
        <v>29232</v>
      </c>
    </row>
    <row r="5345" spans="1:4" ht="13.5" x14ac:dyDescent="0.25">
      <c r="A5345" s="636">
        <v>101247</v>
      </c>
      <c r="B5345" s="634" t="s">
        <v>27548</v>
      </c>
      <c r="C5345" s="634" t="s">
        <v>20</v>
      </c>
      <c r="D5345" s="635" t="s">
        <v>45456</v>
      </c>
    </row>
    <row r="5346" spans="1:4" ht="13.5" x14ac:dyDescent="0.25">
      <c r="A5346" s="636">
        <v>101248</v>
      </c>
      <c r="B5346" s="634" t="s">
        <v>27550</v>
      </c>
      <c r="C5346" s="634" t="s">
        <v>20</v>
      </c>
      <c r="D5346" s="635" t="s">
        <v>45049</v>
      </c>
    </row>
    <row r="5347" spans="1:4" ht="13.5" x14ac:dyDescent="0.25">
      <c r="A5347" s="636">
        <v>101249</v>
      </c>
      <c r="B5347" s="634" t="s">
        <v>27551</v>
      </c>
      <c r="C5347" s="634" t="s">
        <v>20</v>
      </c>
      <c r="D5347" s="635" t="s">
        <v>30413</v>
      </c>
    </row>
    <row r="5348" spans="1:4" ht="13.5" x14ac:dyDescent="0.25">
      <c r="A5348" s="636">
        <v>101250</v>
      </c>
      <c r="B5348" s="634" t="s">
        <v>27552</v>
      </c>
      <c r="C5348" s="634" t="s">
        <v>20</v>
      </c>
      <c r="D5348" s="635" t="s">
        <v>28971</v>
      </c>
    </row>
    <row r="5349" spans="1:4" ht="13.5" x14ac:dyDescent="0.25">
      <c r="A5349" s="636">
        <v>101251</v>
      </c>
      <c r="B5349" s="634" t="s">
        <v>27553</v>
      </c>
      <c r="C5349" s="634" t="s">
        <v>20</v>
      </c>
      <c r="D5349" s="635" t="s">
        <v>44836</v>
      </c>
    </row>
    <row r="5350" spans="1:4" ht="13.5" x14ac:dyDescent="0.25">
      <c r="A5350" s="636">
        <v>101252</v>
      </c>
      <c r="B5350" s="634" t="s">
        <v>27554</v>
      </c>
      <c r="C5350" s="634" t="s">
        <v>20</v>
      </c>
      <c r="D5350" s="635" t="s">
        <v>30449</v>
      </c>
    </row>
    <row r="5351" spans="1:4" ht="13.5" x14ac:dyDescent="0.25">
      <c r="A5351" s="636">
        <v>101253</v>
      </c>
      <c r="B5351" s="634" t="s">
        <v>27555</v>
      </c>
      <c r="C5351" s="634" t="s">
        <v>20</v>
      </c>
      <c r="D5351" s="635" t="s">
        <v>43495</v>
      </c>
    </row>
    <row r="5352" spans="1:4" ht="13.5" x14ac:dyDescent="0.25">
      <c r="A5352" s="636">
        <v>101254</v>
      </c>
      <c r="B5352" s="634" t="s">
        <v>27556</v>
      </c>
      <c r="C5352" s="634" t="s">
        <v>20</v>
      </c>
      <c r="D5352" s="635" t="s">
        <v>26611</v>
      </c>
    </row>
    <row r="5353" spans="1:4" ht="13.5" x14ac:dyDescent="0.25">
      <c r="A5353" s="636">
        <v>101255</v>
      </c>
      <c r="B5353" s="634" t="s">
        <v>27557</v>
      </c>
      <c r="C5353" s="634" t="s">
        <v>20</v>
      </c>
      <c r="D5353" s="635" t="s">
        <v>29955</v>
      </c>
    </row>
    <row r="5354" spans="1:4" ht="13.5" x14ac:dyDescent="0.25">
      <c r="A5354" s="636">
        <v>101256</v>
      </c>
      <c r="B5354" s="634" t="s">
        <v>27558</v>
      </c>
      <c r="C5354" s="634" t="s">
        <v>20</v>
      </c>
      <c r="D5354" s="635" t="s">
        <v>45457</v>
      </c>
    </row>
    <row r="5355" spans="1:4" ht="13.5" x14ac:dyDescent="0.25">
      <c r="A5355" s="636">
        <v>101257</v>
      </c>
      <c r="B5355" s="634" t="s">
        <v>27559</v>
      </c>
      <c r="C5355" s="634" t="s">
        <v>20</v>
      </c>
      <c r="D5355" s="635" t="s">
        <v>43529</v>
      </c>
    </row>
    <row r="5356" spans="1:4" ht="13.5" x14ac:dyDescent="0.25">
      <c r="A5356" s="636">
        <v>101258</v>
      </c>
      <c r="B5356" s="634" t="s">
        <v>27560</v>
      </c>
      <c r="C5356" s="634" t="s">
        <v>20</v>
      </c>
      <c r="D5356" s="635" t="s">
        <v>30458</v>
      </c>
    </row>
    <row r="5357" spans="1:4" ht="13.5" x14ac:dyDescent="0.25">
      <c r="A5357" s="636">
        <v>101259</v>
      </c>
      <c r="B5357" s="634" t="s">
        <v>27561</v>
      </c>
      <c r="C5357" s="634" t="s">
        <v>20</v>
      </c>
      <c r="D5357" s="635" t="s">
        <v>30518</v>
      </c>
    </row>
    <row r="5358" spans="1:4" ht="13.5" x14ac:dyDescent="0.25">
      <c r="A5358" s="636">
        <v>101260</v>
      </c>
      <c r="B5358" s="634" t="s">
        <v>27562</v>
      </c>
      <c r="C5358" s="634" t="s">
        <v>20</v>
      </c>
      <c r="D5358" s="635" t="s">
        <v>45458</v>
      </c>
    </row>
    <row r="5359" spans="1:4" ht="13.5" x14ac:dyDescent="0.25">
      <c r="A5359" s="636">
        <v>101261</v>
      </c>
      <c r="B5359" s="634" t="s">
        <v>27563</v>
      </c>
      <c r="C5359" s="634" t="s">
        <v>20</v>
      </c>
      <c r="D5359" s="635" t="s">
        <v>44675</v>
      </c>
    </row>
    <row r="5360" spans="1:4" ht="13.5" x14ac:dyDescent="0.25">
      <c r="A5360" s="636">
        <v>101262</v>
      </c>
      <c r="B5360" s="634" t="s">
        <v>27564</v>
      </c>
      <c r="C5360" s="634" t="s">
        <v>20</v>
      </c>
      <c r="D5360" s="635" t="s">
        <v>30281</v>
      </c>
    </row>
    <row r="5361" spans="1:4" ht="13.5" x14ac:dyDescent="0.25">
      <c r="A5361" s="636">
        <v>101263</v>
      </c>
      <c r="B5361" s="634" t="s">
        <v>27565</v>
      </c>
      <c r="C5361" s="634" t="s">
        <v>20</v>
      </c>
      <c r="D5361" s="635" t="s">
        <v>30823</v>
      </c>
    </row>
    <row r="5362" spans="1:4" ht="13.5" x14ac:dyDescent="0.25">
      <c r="A5362" s="636">
        <v>101264</v>
      </c>
      <c r="B5362" s="634" t="s">
        <v>27566</v>
      </c>
      <c r="C5362" s="634" t="s">
        <v>20</v>
      </c>
      <c r="D5362" s="635" t="s">
        <v>25975</v>
      </c>
    </row>
    <row r="5363" spans="1:4" ht="13.5" x14ac:dyDescent="0.25">
      <c r="A5363" s="636">
        <v>101265</v>
      </c>
      <c r="B5363" s="634" t="s">
        <v>27567</v>
      </c>
      <c r="C5363" s="634" t="s">
        <v>20</v>
      </c>
      <c r="D5363" s="635" t="s">
        <v>44748</v>
      </c>
    </row>
    <row r="5364" spans="1:4" ht="13.5" x14ac:dyDescent="0.25">
      <c r="A5364" s="636">
        <v>101266</v>
      </c>
      <c r="B5364" s="634" t="s">
        <v>27568</v>
      </c>
      <c r="C5364" s="634" t="s">
        <v>20</v>
      </c>
      <c r="D5364" s="635" t="s">
        <v>44248</v>
      </c>
    </row>
    <row r="5365" spans="1:4" ht="13.5" x14ac:dyDescent="0.25">
      <c r="A5365" s="636">
        <v>101267</v>
      </c>
      <c r="B5365" s="634" t="s">
        <v>27569</v>
      </c>
      <c r="C5365" s="634" t="s">
        <v>20</v>
      </c>
      <c r="D5365" s="635" t="s">
        <v>43251</v>
      </c>
    </row>
    <row r="5366" spans="1:4" ht="13.5" x14ac:dyDescent="0.25">
      <c r="A5366" s="636">
        <v>101268</v>
      </c>
      <c r="B5366" s="634" t="s">
        <v>27570</v>
      </c>
      <c r="C5366" s="634" t="s">
        <v>20</v>
      </c>
      <c r="D5366" s="635" t="s">
        <v>43221</v>
      </c>
    </row>
    <row r="5367" spans="1:4" ht="13.5" x14ac:dyDescent="0.25">
      <c r="A5367" s="636">
        <v>101269</v>
      </c>
      <c r="B5367" s="634" t="s">
        <v>27571</v>
      </c>
      <c r="C5367" s="634" t="s">
        <v>20</v>
      </c>
      <c r="D5367" s="635" t="s">
        <v>44747</v>
      </c>
    </row>
    <row r="5368" spans="1:4" ht="13.5" x14ac:dyDescent="0.25">
      <c r="A5368" s="636">
        <v>101270</v>
      </c>
      <c r="B5368" s="634" t="s">
        <v>27572</v>
      </c>
      <c r="C5368" s="634" t="s">
        <v>20</v>
      </c>
      <c r="D5368" s="635" t="s">
        <v>41999</v>
      </c>
    </row>
    <row r="5369" spans="1:4" ht="13.5" x14ac:dyDescent="0.25">
      <c r="A5369" s="636">
        <v>101271</v>
      </c>
      <c r="B5369" s="634" t="s">
        <v>27573</v>
      </c>
      <c r="C5369" s="634" t="s">
        <v>20</v>
      </c>
      <c r="D5369" s="635" t="s">
        <v>30268</v>
      </c>
    </row>
    <row r="5370" spans="1:4" ht="13.5" x14ac:dyDescent="0.25">
      <c r="A5370" s="636">
        <v>101272</v>
      </c>
      <c r="B5370" s="634" t="s">
        <v>27574</v>
      </c>
      <c r="C5370" s="634" t="s">
        <v>20</v>
      </c>
      <c r="D5370" s="635" t="s">
        <v>29556</v>
      </c>
    </row>
    <row r="5371" spans="1:4" ht="13.5" x14ac:dyDescent="0.25">
      <c r="A5371" s="636">
        <v>101273</v>
      </c>
      <c r="B5371" s="634" t="s">
        <v>27575</v>
      </c>
      <c r="C5371" s="634" t="s">
        <v>20</v>
      </c>
      <c r="D5371" s="635" t="s">
        <v>45459</v>
      </c>
    </row>
    <row r="5372" spans="1:4" ht="13.5" x14ac:dyDescent="0.25">
      <c r="A5372" s="636">
        <v>101274</v>
      </c>
      <c r="B5372" s="634" t="s">
        <v>27576</v>
      </c>
      <c r="C5372" s="634" t="s">
        <v>20</v>
      </c>
      <c r="D5372" s="635" t="s">
        <v>42636</v>
      </c>
    </row>
    <row r="5373" spans="1:4" ht="13.5" x14ac:dyDescent="0.25">
      <c r="A5373" s="636">
        <v>101275</v>
      </c>
      <c r="B5373" s="634" t="s">
        <v>27577</v>
      </c>
      <c r="C5373" s="634" t="s">
        <v>20</v>
      </c>
      <c r="D5373" s="635" t="s">
        <v>43925</v>
      </c>
    </row>
    <row r="5374" spans="1:4" ht="13.5" x14ac:dyDescent="0.25">
      <c r="A5374" s="636">
        <v>101276</v>
      </c>
      <c r="B5374" s="634" t="s">
        <v>27578</v>
      </c>
      <c r="C5374" s="634" t="s">
        <v>20</v>
      </c>
      <c r="D5374" s="635" t="s">
        <v>45460</v>
      </c>
    </row>
    <row r="5375" spans="1:4" ht="13.5" x14ac:dyDescent="0.25">
      <c r="A5375" s="636">
        <v>101277</v>
      </c>
      <c r="B5375" s="634" t="s">
        <v>27579</v>
      </c>
      <c r="C5375" s="634" t="s">
        <v>20</v>
      </c>
      <c r="D5375" s="635" t="s">
        <v>45461</v>
      </c>
    </row>
    <row r="5376" spans="1:4" ht="13.5" x14ac:dyDescent="0.25">
      <c r="A5376" s="636">
        <v>102354</v>
      </c>
      <c r="B5376" s="634" t="s">
        <v>29634</v>
      </c>
      <c r="C5376" s="634" t="s">
        <v>20</v>
      </c>
      <c r="D5376" s="635" t="s">
        <v>44939</v>
      </c>
    </row>
    <row r="5377" spans="1:4" ht="13.5" x14ac:dyDescent="0.25">
      <c r="A5377" s="636">
        <v>102355</v>
      </c>
      <c r="B5377" s="634" t="s">
        <v>29635</v>
      </c>
      <c r="C5377" s="634" t="s">
        <v>20</v>
      </c>
      <c r="D5377" s="635" t="s">
        <v>45462</v>
      </c>
    </row>
    <row r="5378" spans="1:4" ht="13.5" x14ac:dyDescent="0.25">
      <c r="A5378" s="636">
        <v>102360</v>
      </c>
      <c r="B5378" s="634" t="s">
        <v>29636</v>
      </c>
      <c r="C5378" s="634" t="s">
        <v>20</v>
      </c>
      <c r="D5378" s="635" t="s">
        <v>45463</v>
      </c>
    </row>
    <row r="5379" spans="1:4" ht="13.5" x14ac:dyDescent="0.25">
      <c r="A5379" s="636">
        <v>102361</v>
      </c>
      <c r="B5379" s="634" t="s">
        <v>29637</v>
      </c>
      <c r="C5379" s="634" t="s">
        <v>20</v>
      </c>
      <c r="D5379" s="635" t="s">
        <v>44608</v>
      </c>
    </row>
    <row r="5380" spans="1:4" ht="13.5" x14ac:dyDescent="0.25">
      <c r="A5380" s="636">
        <v>90082</v>
      </c>
      <c r="B5380" s="634" t="s">
        <v>45464</v>
      </c>
      <c r="C5380" s="634" t="s">
        <v>20</v>
      </c>
      <c r="D5380" s="635" t="s">
        <v>26943</v>
      </c>
    </row>
    <row r="5381" spans="1:4" ht="13.5" x14ac:dyDescent="0.25">
      <c r="A5381" s="636">
        <v>90084</v>
      </c>
      <c r="B5381" s="634" t="s">
        <v>45465</v>
      </c>
      <c r="C5381" s="634" t="s">
        <v>20</v>
      </c>
      <c r="D5381" s="635" t="s">
        <v>30733</v>
      </c>
    </row>
    <row r="5382" spans="1:4" ht="13.5" x14ac:dyDescent="0.25">
      <c r="A5382" s="636">
        <v>90086</v>
      </c>
      <c r="B5382" s="634" t="s">
        <v>45466</v>
      </c>
      <c r="C5382" s="634" t="s">
        <v>20</v>
      </c>
      <c r="D5382" s="635" t="s">
        <v>26881</v>
      </c>
    </row>
    <row r="5383" spans="1:4" ht="13.5" x14ac:dyDescent="0.25">
      <c r="A5383" s="636">
        <v>90087</v>
      </c>
      <c r="B5383" s="634" t="s">
        <v>45467</v>
      </c>
      <c r="C5383" s="634" t="s">
        <v>20</v>
      </c>
      <c r="D5383" s="635" t="s">
        <v>44342</v>
      </c>
    </row>
    <row r="5384" spans="1:4" ht="13.5" x14ac:dyDescent="0.25">
      <c r="A5384" s="636">
        <v>90090</v>
      </c>
      <c r="B5384" s="634" t="s">
        <v>45468</v>
      </c>
      <c r="C5384" s="634" t="s">
        <v>20</v>
      </c>
      <c r="D5384" s="635" t="s">
        <v>43779</v>
      </c>
    </row>
    <row r="5385" spans="1:4" ht="13.5" x14ac:dyDescent="0.25">
      <c r="A5385" s="636">
        <v>90091</v>
      </c>
      <c r="B5385" s="634" t="s">
        <v>45469</v>
      </c>
      <c r="C5385" s="634" t="s">
        <v>20</v>
      </c>
      <c r="D5385" s="635" t="s">
        <v>43462</v>
      </c>
    </row>
    <row r="5386" spans="1:4" ht="13.5" x14ac:dyDescent="0.25">
      <c r="A5386" s="636">
        <v>90092</v>
      </c>
      <c r="B5386" s="634" t="s">
        <v>45470</v>
      </c>
      <c r="C5386" s="634" t="s">
        <v>20</v>
      </c>
      <c r="D5386" s="635" t="s">
        <v>45471</v>
      </c>
    </row>
    <row r="5387" spans="1:4" ht="13.5" x14ac:dyDescent="0.25">
      <c r="A5387" s="636">
        <v>90094</v>
      </c>
      <c r="B5387" s="634" t="s">
        <v>45472</v>
      </c>
      <c r="C5387" s="634" t="s">
        <v>20</v>
      </c>
      <c r="D5387" s="635" t="s">
        <v>41515</v>
      </c>
    </row>
    <row r="5388" spans="1:4" ht="13.5" x14ac:dyDescent="0.25">
      <c r="A5388" s="636">
        <v>90095</v>
      </c>
      <c r="B5388" s="634" t="s">
        <v>45473</v>
      </c>
      <c r="C5388" s="634" t="s">
        <v>20</v>
      </c>
      <c r="D5388" s="635" t="s">
        <v>29920</v>
      </c>
    </row>
    <row r="5389" spans="1:4" ht="13.5" x14ac:dyDescent="0.25">
      <c r="A5389" s="636">
        <v>90098</v>
      </c>
      <c r="B5389" s="634" t="s">
        <v>45474</v>
      </c>
      <c r="C5389" s="634" t="s">
        <v>20</v>
      </c>
      <c r="D5389" s="635" t="s">
        <v>45475</v>
      </c>
    </row>
    <row r="5390" spans="1:4" ht="13.5" x14ac:dyDescent="0.25">
      <c r="A5390" s="636">
        <v>90099</v>
      </c>
      <c r="B5390" s="634" t="s">
        <v>45476</v>
      </c>
      <c r="C5390" s="634" t="s">
        <v>20</v>
      </c>
      <c r="D5390" s="635" t="s">
        <v>26919</v>
      </c>
    </row>
    <row r="5391" spans="1:4" ht="13.5" x14ac:dyDescent="0.25">
      <c r="A5391" s="636">
        <v>90100</v>
      </c>
      <c r="B5391" s="634" t="s">
        <v>45477</v>
      </c>
      <c r="C5391" s="634" t="s">
        <v>20</v>
      </c>
      <c r="D5391" s="635" t="s">
        <v>30736</v>
      </c>
    </row>
    <row r="5392" spans="1:4" ht="13.5" x14ac:dyDescent="0.25">
      <c r="A5392" s="636">
        <v>90101</v>
      </c>
      <c r="B5392" s="634" t="s">
        <v>45478</v>
      </c>
      <c r="C5392" s="634" t="s">
        <v>20</v>
      </c>
      <c r="D5392" s="635" t="s">
        <v>45479</v>
      </c>
    </row>
    <row r="5393" spans="1:4" ht="13.5" x14ac:dyDescent="0.25">
      <c r="A5393" s="636">
        <v>90102</v>
      </c>
      <c r="B5393" s="634" t="s">
        <v>45480</v>
      </c>
      <c r="C5393" s="634" t="s">
        <v>20</v>
      </c>
      <c r="D5393" s="635" t="s">
        <v>42036</v>
      </c>
    </row>
    <row r="5394" spans="1:4" ht="13.5" x14ac:dyDescent="0.25">
      <c r="A5394" s="636">
        <v>90105</v>
      </c>
      <c r="B5394" s="634" t="s">
        <v>45481</v>
      </c>
      <c r="C5394" s="634" t="s">
        <v>20</v>
      </c>
      <c r="D5394" s="635" t="s">
        <v>30747</v>
      </c>
    </row>
    <row r="5395" spans="1:4" ht="13.5" x14ac:dyDescent="0.25">
      <c r="A5395" s="636">
        <v>90106</v>
      </c>
      <c r="B5395" s="634" t="s">
        <v>45482</v>
      </c>
      <c r="C5395" s="634" t="s">
        <v>20</v>
      </c>
      <c r="D5395" s="635" t="s">
        <v>26606</v>
      </c>
    </row>
    <row r="5396" spans="1:4" ht="13.5" x14ac:dyDescent="0.25">
      <c r="A5396" s="636">
        <v>90107</v>
      </c>
      <c r="B5396" s="634" t="s">
        <v>45483</v>
      </c>
      <c r="C5396" s="634" t="s">
        <v>20</v>
      </c>
      <c r="D5396" s="635" t="s">
        <v>45484</v>
      </c>
    </row>
    <row r="5397" spans="1:4" ht="13.5" x14ac:dyDescent="0.25">
      <c r="A5397" s="636">
        <v>90108</v>
      </c>
      <c r="B5397" s="634" t="s">
        <v>45485</v>
      </c>
      <c r="C5397" s="634" t="s">
        <v>20</v>
      </c>
      <c r="D5397" s="635" t="s">
        <v>45382</v>
      </c>
    </row>
    <row r="5398" spans="1:4" ht="13.5" x14ac:dyDescent="0.25">
      <c r="A5398" s="636">
        <v>93358</v>
      </c>
      <c r="B5398" s="634" t="s">
        <v>29639</v>
      </c>
      <c r="C5398" s="634" t="s">
        <v>20</v>
      </c>
      <c r="D5398" s="635" t="s">
        <v>45486</v>
      </c>
    </row>
    <row r="5399" spans="1:4" ht="13.5" x14ac:dyDescent="0.25">
      <c r="A5399" s="636">
        <v>102276</v>
      </c>
      <c r="B5399" s="634" t="s">
        <v>45487</v>
      </c>
      <c r="C5399" s="634" t="s">
        <v>20</v>
      </c>
      <c r="D5399" s="635" t="s">
        <v>27580</v>
      </c>
    </row>
    <row r="5400" spans="1:4" ht="13.5" x14ac:dyDescent="0.25">
      <c r="A5400" s="636">
        <v>102277</v>
      </c>
      <c r="B5400" s="634" t="s">
        <v>45488</v>
      </c>
      <c r="C5400" s="634" t="s">
        <v>20</v>
      </c>
      <c r="D5400" s="635" t="s">
        <v>30826</v>
      </c>
    </row>
    <row r="5401" spans="1:4" ht="13.5" x14ac:dyDescent="0.25">
      <c r="A5401" s="636">
        <v>102278</v>
      </c>
      <c r="B5401" s="634" t="s">
        <v>45489</v>
      </c>
      <c r="C5401" s="634" t="s">
        <v>20</v>
      </c>
      <c r="D5401" s="635" t="s">
        <v>45490</v>
      </c>
    </row>
    <row r="5402" spans="1:4" ht="13.5" x14ac:dyDescent="0.25">
      <c r="A5402" s="636">
        <v>102279</v>
      </c>
      <c r="B5402" s="634" t="s">
        <v>45491</v>
      </c>
      <c r="C5402" s="634" t="s">
        <v>20</v>
      </c>
      <c r="D5402" s="635" t="s">
        <v>29969</v>
      </c>
    </row>
    <row r="5403" spans="1:4" ht="13.5" x14ac:dyDescent="0.25">
      <c r="A5403" s="636">
        <v>102280</v>
      </c>
      <c r="B5403" s="634" t="s">
        <v>45492</v>
      </c>
      <c r="C5403" s="634" t="s">
        <v>20</v>
      </c>
      <c r="D5403" s="635" t="s">
        <v>27153</v>
      </c>
    </row>
    <row r="5404" spans="1:4" ht="13.5" x14ac:dyDescent="0.25">
      <c r="A5404" s="636">
        <v>102281</v>
      </c>
      <c r="B5404" s="634" t="s">
        <v>45493</v>
      </c>
      <c r="C5404" s="634" t="s">
        <v>20</v>
      </c>
      <c r="D5404" s="635" t="s">
        <v>30586</v>
      </c>
    </row>
    <row r="5405" spans="1:4" ht="13.5" x14ac:dyDescent="0.25">
      <c r="A5405" s="636">
        <v>102282</v>
      </c>
      <c r="B5405" s="634" t="s">
        <v>45494</v>
      </c>
      <c r="C5405" s="634" t="s">
        <v>20</v>
      </c>
      <c r="D5405" s="635" t="s">
        <v>28481</v>
      </c>
    </row>
    <row r="5406" spans="1:4" ht="13.5" x14ac:dyDescent="0.25">
      <c r="A5406" s="636">
        <v>102283</v>
      </c>
      <c r="B5406" s="634" t="s">
        <v>45495</v>
      </c>
      <c r="C5406" s="634" t="s">
        <v>20</v>
      </c>
      <c r="D5406" s="635" t="s">
        <v>25967</v>
      </c>
    </row>
    <row r="5407" spans="1:4" ht="13.5" x14ac:dyDescent="0.25">
      <c r="A5407" s="636">
        <v>102284</v>
      </c>
      <c r="B5407" s="634" t="s">
        <v>45496</v>
      </c>
      <c r="C5407" s="634" t="s">
        <v>20</v>
      </c>
      <c r="D5407" s="635" t="s">
        <v>30744</v>
      </c>
    </row>
    <row r="5408" spans="1:4" ht="13.5" x14ac:dyDescent="0.25">
      <c r="A5408" s="636">
        <v>102285</v>
      </c>
      <c r="B5408" s="634" t="s">
        <v>45497</v>
      </c>
      <c r="C5408" s="634" t="s">
        <v>20</v>
      </c>
      <c r="D5408" s="635" t="s">
        <v>45498</v>
      </c>
    </row>
    <row r="5409" spans="1:4" ht="13.5" x14ac:dyDescent="0.25">
      <c r="A5409" s="636">
        <v>102286</v>
      </c>
      <c r="B5409" s="634" t="s">
        <v>45499</v>
      </c>
      <c r="C5409" s="634" t="s">
        <v>20</v>
      </c>
      <c r="D5409" s="635" t="s">
        <v>43226</v>
      </c>
    </row>
    <row r="5410" spans="1:4" ht="13.5" x14ac:dyDescent="0.25">
      <c r="A5410" s="636">
        <v>102287</v>
      </c>
      <c r="B5410" s="634" t="s">
        <v>45500</v>
      </c>
      <c r="C5410" s="634" t="s">
        <v>20</v>
      </c>
      <c r="D5410" s="635" t="s">
        <v>30733</v>
      </c>
    </row>
    <row r="5411" spans="1:4" ht="13.5" x14ac:dyDescent="0.25">
      <c r="A5411" s="636">
        <v>102288</v>
      </c>
      <c r="B5411" s="634" t="s">
        <v>45501</v>
      </c>
      <c r="C5411" s="634" t="s">
        <v>20</v>
      </c>
      <c r="D5411" s="635" t="s">
        <v>27157</v>
      </c>
    </row>
    <row r="5412" spans="1:4" ht="13.5" x14ac:dyDescent="0.25">
      <c r="A5412" s="636">
        <v>102289</v>
      </c>
      <c r="B5412" s="634" t="s">
        <v>45502</v>
      </c>
      <c r="C5412" s="634" t="s">
        <v>20</v>
      </c>
      <c r="D5412" s="635" t="s">
        <v>24014</v>
      </c>
    </row>
    <row r="5413" spans="1:4" ht="13.5" x14ac:dyDescent="0.25">
      <c r="A5413" s="636">
        <v>102290</v>
      </c>
      <c r="B5413" s="634" t="s">
        <v>45503</v>
      </c>
      <c r="C5413" s="634" t="s">
        <v>20</v>
      </c>
      <c r="D5413" s="635" t="s">
        <v>30421</v>
      </c>
    </row>
    <row r="5414" spans="1:4" ht="13.5" x14ac:dyDescent="0.25">
      <c r="A5414" s="636">
        <v>102291</v>
      </c>
      <c r="B5414" s="634" t="s">
        <v>45504</v>
      </c>
      <c r="C5414" s="634" t="s">
        <v>20</v>
      </c>
      <c r="D5414" s="635" t="s">
        <v>45505</v>
      </c>
    </row>
    <row r="5415" spans="1:4" ht="13.5" x14ac:dyDescent="0.25">
      <c r="A5415" s="636">
        <v>102292</v>
      </c>
      <c r="B5415" s="634" t="s">
        <v>45506</v>
      </c>
      <c r="C5415" s="634" t="s">
        <v>20</v>
      </c>
      <c r="D5415" s="635" t="s">
        <v>30028</v>
      </c>
    </row>
    <row r="5416" spans="1:4" ht="13.5" x14ac:dyDescent="0.25">
      <c r="A5416" s="636">
        <v>102293</v>
      </c>
      <c r="B5416" s="634" t="s">
        <v>45507</v>
      </c>
      <c r="C5416" s="634" t="s">
        <v>20</v>
      </c>
      <c r="D5416" s="635" t="s">
        <v>30584</v>
      </c>
    </row>
    <row r="5417" spans="1:4" ht="13.5" x14ac:dyDescent="0.25">
      <c r="A5417" s="636">
        <v>102294</v>
      </c>
      <c r="B5417" s="634" t="s">
        <v>45508</v>
      </c>
      <c r="C5417" s="634" t="s">
        <v>20</v>
      </c>
      <c r="D5417" s="635" t="s">
        <v>45509</v>
      </c>
    </row>
    <row r="5418" spans="1:4" ht="13.5" x14ac:dyDescent="0.25">
      <c r="A5418" s="636">
        <v>102295</v>
      </c>
      <c r="B5418" s="634" t="s">
        <v>45510</v>
      </c>
      <c r="C5418" s="634" t="s">
        <v>20</v>
      </c>
      <c r="D5418" s="635" t="s">
        <v>45471</v>
      </c>
    </row>
    <row r="5419" spans="1:4" ht="13.5" x14ac:dyDescent="0.25">
      <c r="A5419" s="636">
        <v>102296</v>
      </c>
      <c r="B5419" s="634" t="s">
        <v>45511</v>
      </c>
      <c r="C5419" s="634" t="s">
        <v>20</v>
      </c>
      <c r="D5419" s="635" t="s">
        <v>41961</v>
      </c>
    </row>
    <row r="5420" spans="1:4" ht="13.5" x14ac:dyDescent="0.25">
      <c r="A5420" s="636">
        <v>102297</v>
      </c>
      <c r="B5420" s="634" t="s">
        <v>45512</v>
      </c>
      <c r="C5420" s="634" t="s">
        <v>20</v>
      </c>
      <c r="D5420" s="635" t="s">
        <v>30027</v>
      </c>
    </row>
    <row r="5421" spans="1:4" ht="13.5" x14ac:dyDescent="0.25">
      <c r="A5421" s="636">
        <v>102298</v>
      </c>
      <c r="B5421" s="634" t="s">
        <v>45513</v>
      </c>
      <c r="C5421" s="634" t="s">
        <v>20</v>
      </c>
      <c r="D5421" s="635" t="s">
        <v>30547</v>
      </c>
    </row>
    <row r="5422" spans="1:4" ht="13.5" x14ac:dyDescent="0.25">
      <c r="A5422" s="636">
        <v>102299</v>
      </c>
      <c r="B5422" s="634" t="s">
        <v>45514</v>
      </c>
      <c r="C5422" s="634" t="s">
        <v>20</v>
      </c>
      <c r="D5422" s="635" t="s">
        <v>42637</v>
      </c>
    </row>
    <row r="5423" spans="1:4" ht="13.5" x14ac:dyDescent="0.25">
      <c r="A5423" s="636">
        <v>102300</v>
      </c>
      <c r="B5423" s="634" t="s">
        <v>45515</v>
      </c>
      <c r="C5423" s="634" t="s">
        <v>20</v>
      </c>
      <c r="D5423" s="635" t="s">
        <v>30295</v>
      </c>
    </row>
    <row r="5424" spans="1:4" ht="13.5" x14ac:dyDescent="0.25">
      <c r="A5424" s="636">
        <v>102301</v>
      </c>
      <c r="B5424" s="634" t="s">
        <v>45516</v>
      </c>
      <c r="C5424" s="634" t="s">
        <v>20</v>
      </c>
      <c r="D5424" s="635" t="s">
        <v>30058</v>
      </c>
    </row>
    <row r="5425" spans="1:4" ht="13.5" x14ac:dyDescent="0.25">
      <c r="A5425" s="636">
        <v>102302</v>
      </c>
      <c r="B5425" s="634" t="s">
        <v>45517</v>
      </c>
      <c r="C5425" s="634" t="s">
        <v>20</v>
      </c>
      <c r="D5425" s="635" t="s">
        <v>27515</v>
      </c>
    </row>
    <row r="5426" spans="1:4" ht="13.5" x14ac:dyDescent="0.25">
      <c r="A5426" s="636">
        <v>102303</v>
      </c>
      <c r="B5426" s="634" t="s">
        <v>45518</v>
      </c>
      <c r="C5426" s="634" t="s">
        <v>20</v>
      </c>
      <c r="D5426" s="635" t="s">
        <v>45519</v>
      </c>
    </row>
    <row r="5427" spans="1:4" ht="13.5" x14ac:dyDescent="0.25">
      <c r="A5427" s="636">
        <v>102304</v>
      </c>
      <c r="B5427" s="634" t="s">
        <v>45520</v>
      </c>
      <c r="C5427" s="634" t="s">
        <v>20</v>
      </c>
      <c r="D5427" s="635" t="s">
        <v>45521</v>
      </c>
    </row>
    <row r="5428" spans="1:4" ht="13.5" x14ac:dyDescent="0.25">
      <c r="A5428" s="636">
        <v>102305</v>
      </c>
      <c r="B5428" s="634" t="s">
        <v>45522</v>
      </c>
      <c r="C5428" s="634" t="s">
        <v>20</v>
      </c>
      <c r="D5428" s="635" t="s">
        <v>41817</v>
      </c>
    </row>
    <row r="5429" spans="1:4" ht="13.5" x14ac:dyDescent="0.25">
      <c r="A5429" s="636">
        <v>102306</v>
      </c>
      <c r="B5429" s="634" t="s">
        <v>45523</v>
      </c>
      <c r="C5429" s="634" t="s">
        <v>20</v>
      </c>
      <c r="D5429" s="635" t="s">
        <v>41248</v>
      </c>
    </row>
    <row r="5430" spans="1:4" ht="13.5" x14ac:dyDescent="0.25">
      <c r="A5430" s="636">
        <v>102307</v>
      </c>
      <c r="B5430" s="634" t="s">
        <v>45524</v>
      </c>
      <c r="C5430" s="634" t="s">
        <v>20</v>
      </c>
      <c r="D5430" s="635" t="s">
        <v>28481</v>
      </c>
    </row>
    <row r="5431" spans="1:4" ht="13.5" x14ac:dyDescent="0.25">
      <c r="A5431" s="636">
        <v>102308</v>
      </c>
      <c r="B5431" s="634" t="s">
        <v>45525</v>
      </c>
      <c r="C5431" s="634" t="s">
        <v>20</v>
      </c>
      <c r="D5431" s="635" t="s">
        <v>30719</v>
      </c>
    </row>
    <row r="5432" spans="1:4" ht="13.5" x14ac:dyDescent="0.25">
      <c r="A5432" s="636">
        <v>102309</v>
      </c>
      <c r="B5432" s="634" t="s">
        <v>45526</v>
      </c>
      <c r="C5432" s="634" t="s">
        <v>20</v>
      </c>
      <c r="D5432" s="635" t="s">
        <v>44265</v>
      </c>
    </row>
    <row r="5433" spans="1:4" ht="13.5" x14ac:dyDescent="0.25">
      <c r="A5433" s="636">
        <v>102310</v>
      </c>
      <c r="B5433" s="634" t="s">
        <v>45527</v>
      </c>
      <c r="C5433" s="634" t="s">
        <v>20</v>
      </c>
      <c r="D5433" s="635" t="s">
        <v>43238</v>
      </c>
    </row>
    <row r="5434" spans="1:4" ht="13.5" x14ac:dyDescent="0.25">
      <c r="A5434" s="636">
        <v>102311</v>
      </c>
      <c r="B5434" s="634" t="s">
        <v>45528</v>
      </c>
      <c r="C5434" s="634" t="s">
        <v>20</v>
      </c>
      <c r="D5434" s="635" t="s">
        <v>23147</v>
      </c>
    </row>
    <row r="5435" spans="1:4" ht="13.5" x14ac:dyDescent="0.25">
      <c r="A5435" s="636">
        <v>102312</v>
      </c>
      <c r="B5435" s="634" t="s">
        <v>45529</v>
      </c>
      <c r="C5435" s="634" t="s">
        <v>20</v>
      </c>
      <c r="D5435" s="635" t="s">
        <v>24020</v>
      </c>
    </row>
    <row r="5436" spans="1:4" ht="13.5" x14ac:dyDescent="0.25">
      <c r="A5436" s="636">
        <v>102313</v>
      </c>
      <c r="B5436" s="634" t="s">
        <v>45530</v>
      </c>
      <c r="C5436" s="634" t="s">
        <v>20</v>
      </c>
      <c r="D5436" s="635" t="s">
        <v>29235</v>
      </c>
    </row>
    <row r="5437" spans="1:4" ht="13.5" x14ac:dyDescent="0.25">
      <c r="A5437" s="636">
        <v>102314</v>
      </c>
      <c r="B5437" s="634" t="s">
        <v>45531</v>
      </c>
      <c r="C5437" s="634" t="s">
        <v>20</v>
      </c>
      <c r="D5437" s="635" t="s">
        <v>44801</v>
      </c>
    </row>
    <row r="5438" spans="1:4" ht="13.5" x14ac:dyDescent="0.25">
      <c r="A5438" s="636">
        <v>102315</v>
      </c>
      <c r="B5438" s="634" t="s">
        <v>45532</v>
      </c>
      <c r="C5438" s="634" t="s">
        <v>20</v>
      </c>
      <c r="D5438" s="635" t="s">
        <v>30421</v>
      </c>
    </row>
    <row r="5439" spans="1:4" ht="13.5" x14ac:dyDescent="0.25">
      <c r="A5439" s="636">
        <v>102316</v>
      </c>
      <c r="B5439" s="634" t="s">
        <v>45533</v>
      </c>
      <c r="C5439" s="634" t="s">
        <v>20</v>
      </c>
      <c r="D5439" s="635" t="s">
        <v>27158</v>
      </c>
    </row>
    <row r="5440" spans="1:4" ht="13.5" x14ac:dyDescent="0.25">
      <c r="A5440" s="636">
        <v>102317</v>
      </c>
      <c r="B5440" s="634" t="s">
        <v>45534</v>
      </c>
      <c r="C5440" s="634" t="s">
        <v>20</v>
      </c>
      <c r="D5440" s="635" t="s">
        <v>45535</v>
      </c>
    </row>
    <row r="5441" spans="1:4" ht="13.5" x14ac:dyDescent="0.25">
      <c r="A5441" s="636">
        <v>102318</v>
      </c>
      <c r="B5441" s="634" t="s">
        <v>45536</v>
      </c>
      <c r="C5441" s="634" t="s">
        <v>20</v>
      </c>
      <c r="D5441" s="635" t="s">
        <v>30536</v>
      </c>
    </row>
    <row r="5442" spans="1:4" ht="13.5" x14ac:dyDescent="0.25">
      <c r="A5442" s="636">
        <v>102319</v>
      </c>
      <c r="B5442" s="634" t="s">
        <v>45537</v>
      </c>
      <c r="C5442" s="634" t="s">
        <v>20</v>
      </c>
      <c r="D5442" s="635" t="s">
        <v>30903</v>
      </c>
    </row>
    <row r="5443" spans="1:4" ht="13.5" x14ac:dyDescent="0.25">
      <c r="A5443" s="636">
        <v>102320</v>
      </c>
      <c r="B5443" s="634" t="s">
        <v>45538</v>
      </c>
      <c r="C5443" s="634" t="s">
        <v>20</v>
      </c>
      <c r="D5443" s="635" t="s">
        <v>30425</v>
      </c>
    </row>
    <row r="5444" spans="1:4" ht="13.5" x14ac:dyDescent="0.25">
      <c r="A5444" s="636">
        <v>102321</v>
      </c>
      <c r="B5444" s="634" t="s">
        <v>45539</v>
      </c>
      <c r="C5444" s="634" t="s">
        <v>20</v>
      </c>
      <c r="D5444" s="635" t="s">
        <v>41300</v>
      </c>
    </row>
    <row r="5445" spans="1:4" ht="13.5" x14ac:dyDescent="0.25">
      <c r="A5445" s="636">
        <v>102322</v>
      </c>
      <c r="B5445" s="634" t="s">
        <v>45540</v>
      </c>
      <c r="C5445" s="634" t="s">
        <v>20</v>
      </c>
      <c r="D5445" s="635" t="s">
        <v>30065</v>
      </c>
    </row>
    <row r="5446" spans="1:4" ht="13.5" x14ac:dyDescent="0.25">
      <c r="A5446" s="636">
        <v>102323</v>
      </c>
      <c r="B5446" s="634" t="s">
        <v>45541</v>
      </c>
      <c r="C5446" s="634" t="s">
        <v>20</v>
      </c>
      <c r="D5446" s="635" t="s">
        <v>44256</v>
      </c>
    </row>
    <row r="5447" spans="1:4" ht="13.5" x14ac:dyDescent="0.25">
      <c r="A5447" s="636">
        <v>102324</v>
      </c>
      <c r="B5447" s="634" t="s">
        <v>45542</v>
      </c>
      <c r="C5447" s="634" t="s">
        <v>20</v>
      </c>
      <c r="D5447" s="635" t="s">
        <v>30766</v>
      </c>
    </row>
    <row r="5448" spans="1:4" ht="13.5" x14ac:dyDescent="0.25">
      <c r="A5448" s="636">
        <v>102325</v>
      </c>
      <c r="B5448" s="634" t="s">
        <v>45543</v>
      </c>
      <c r="C5448" s="634" t="s">
        <v>20</v>
      </c>
      <c r="D5448" s="635" t="s">
        <v>29173</v>
      </c>
    </row>
    <row r="5449" spans="1:4" ht="13.5" x14ac:dyDescent="0.25">
      <c r="A5449" s="636">
        <v>102326</v>
      </c>
      <c r="B5449" s="634" t="s">
        <v>45544</v>
      </c>
      <c r="C5449" s="634" t="s">
        <v>20</v>
      </c>
      <c r="D5449" s="635" t="s">
        <v>30029</v>
      </c>
    </row>
    <row r="5450" spans="1:4" ht="13.5" x14ac:dyDescent="0.25">
      <c r="A5450" s="636">
        <v>102327</v>
      </c>
      <c r="B5450" s="634" t="s">
        <v>45545</v>
      </c>
      <c r="C5450" s="634" t="s">
        <v>20</v>
      </c>
      <c r="D5450" s="635" t="s">
        <v>30422</v>
      </c>
    </row>
    <row r="5451" spans="1:4" ht="13.5" x14ac:dyDescent="0.25">
      <c r="A5451" s="636">
        <v>102328</v>
      </c>
      <c r="B5451" s="634" t="s">
        <v>45546</v>
      </c>
      <c r="C5451" s="634" t="s">
        <v>20</v>
      </c>
      <c r="D5451" s="635" t="s">
        <v>30428</v>
      </c>
    </row>
    <row r="5452" spans="1:4" ht="13.5" x14ac:dyDescent="0.25">
      <c r="A5452" s="636">
        <v>102329</v>
      </c>
      <c r="B5452" s="634" t="s">
        <v>45547</v>
      </c>
      <c r="C5452" s="634" t="s">
        <v>20</v>
      </c>
      <c r="D5452" s="635" t="s">
        <v>26883</v>
      </c>
    </row>
    <row r="5453" spans="1:4" ht="13.5" x14ac:dyDescent="0.25">
      <c r="A5453" s="636">
        <v>94304</v>
      </c>
      <c r="B5453" s="634" t="s">
        <v>25168</v>
      </c>
      <c r="C5453" s="634" t="s">
        <v>20</v>
      </c>
      <c r="D5453" s="635" t="s">
        <v>45548</v>
      </c>
    </row>
    <row r="5454" spans="1:4" ht="13.5" x14ac:dyDescent="0.25">
      <c r="A5454" s="636">
        <v>94305</v>
      </c>
      <c r="B5454" s="634" t="s">
        <v>25169</v>
      </c>
      <c r="C5454" s="634" t="s">
        <v>20</v>
      </c>
      <c r="D5454" s="635" t="s">
        <v>45549</v>
      </c>
    </row>
    <row r="5455" spans="1:4" ht="13.5" x14ac:dyDescent="0.25">
      <c r="A5455" s="636">
        <v>94306</v>
      </c>
      <c r="B5455" s="634" t="s">
        <v>25170</v>
      </c>
      <c r="C5455" s="634" t="s">
        <v>20</v>
      </c>
      <c r="D5455" s="635" t="s">
        <v>45550</v>
      </c>
    </row>
    <row r="5456" spans="1:4" ht="13.5" x14ac:dyDescent="0.25">
      <c r="A5456" s="636">
        <v>94307</v>
      </c>
      <c r="B5456" s="634" t="s">
        <v>25171</v>
      </c>
      <c r="C5456" s="634" t="s">
        <v>20</v>
      </c>
      <c r="D5456" s="635" t="s">
        <v>45551</v>
      </c>
    </row>
    <row r="5457" spans="1:4" ht="13.5" x14ac:dyDescent="0.25">
      <c r="A5457" s="636">
        <v>94308</v>
      </c>
      <c r="B5457" s="634" t="s">
        <v>25172</v>
      </c>
      <c r="C5457" s="634" t="s">
        <v>20</v>
      </c>
      <c r="D5457" s="635" t="s">
        <v>45552</v>
      </c>
    </row>
    <row r="5458" spans="1:4" ht="13.5" x14ac:dyDescent="0.25">
      <c r="A5458" s="636">
        <v>94309</v>
      </c>
      <c r="B5458" s="634" t="s">
        <v>25173</v>
      </c>
      <c r="C5458" s="634" t="s">
        <v>20</v>
      </c>
      <c r="D5458" s="635" t="s">
        <v>29983</v>
      </c>
    </row>
    <row r="5459" spans="1:4" ht="13.5" x14ac:dyDescent="0.25">
      <c r="A5459" s="636">
        <v>94310</v>
      </c>
      <c r="B5459" s="634" t="s">
        <v>25174</v>
      </c>
      <c r="C5459" s="634" t="s">
        <v>20</v>
      </c>
      <c r="D5459" s="635" t="s">
        <v>29963</v>
      </c>
    </row>
    <row r="5460" spans="1:4" ht="13.5" x14ac:dyDescent="0.25">
      <c r="A5460" s="636">
        <v>94315</v>
      </c>
      <c r="B5460" s="634" t="s">
        <v>25175</v>
      </c>
      <c r="C5460" s="634" t="s">
        <v>20</v>
      </c>
      <c r="D5460" s="635" t="s">
        <v>45553</v>
      </c>
    </row>
    <row r="5461" spans="1:4" ht="13.5" x14ac:dyDescent="0.25">
      <c r="A5461" s="636">
        <v>94316</v>
      </c>
      <c r="B5461" s="634" t="s">
        <v>25176</v>
      </c>
      <c r="C5461" s="634" t="s">
        <v>20</v>
      </c>
      <c r="D5461" s="635" t="s">
        <v>45554</v>
      </c>
    </row>
    <row r="5462" spans="1:4" ht="13.5" x14ac:dyDescent="0.25">
      <c r="A5462" s="636">
        <v>94317</v>
      </c>
      <c r="B5462" s="634" t="s">
        <v>25177</v>
      </c>
      <c r="C5462" s="634" t="s">
        <v>20</v>
      </c>
      <c r="D5462" s="635" t="s">
        <v>45555</v>
      </c>
    </row>
    <row r="5463" spans="1:4" ht="13.5" x14ac:dyDescent="0.25">
      <c r="A5463" s="636">
        <v>94318</v>
      </c>
      <c r="B5463" s="634" t="s">
        <v>25178</v>
      </c>
      <c r="C5463" s="634" t="s">
        <v>20</v>
      </c>
      <c r="D5463" s="635" t="s">
        <v>45556</v>
      </c>
    </row>
    <row r="5464" spans="1:4" ht="13.5" x14ac:dyDescent="0.25">
      <c r="A5464" s="636">
        <v>94319</v>
      </c>
      <c r="B5464" s="634" t="s">
        <v>25179</v>
      </c>
      <c r="C5464" s="634" t="s">
        <v>20</v>
      </c>
      <c r="D5464" s="635" t="s">
        <v>30566</v>
      </c>
    </row>
    <row r="5465" spans="1:4" ht="13.5" x14ac:dyDescent="0.25">
      <c r="A5465" s="636">
        <v>94327</v>
      </c>
      <c r="B5465" s="634" t="s">
        <v>25180</v>
      </c>
      <c r="C5465" s="634" t="s">
        <v>20</v>
      </c>
      <c r="D5465" s="635" t="s">
        <v>30698</v>
      </c>
    </row>
    <row r="5466" spans="1:4" ht="13.5" x14ac:dyDescent="0.25">
      <c r="A5466" s="636">
        <v>94328</v>
      </c>
      <c r="B5466" s="634" t="s">
        <v>25181</v>
      </c>
      <c r="C5466" s="634" t="s">
        <v>20</v>
      </c>
      <c r="D5466" s="635" t="s">
        <v>45557</v>
      </c>
    </row>
    <row r="5467" spans="1:4" ht="13.5" x14ac:dyDescent="0.25">
      <c r="A5467" s="636">
        <v>94329</v>
      </c>
      <c r="B5467" s="634" t="s">
        <v>25182</v>
      </c>
      <c r="C5467" s="634" t="s">
        <v>20</v>
      </c>
      <c r="D5467" s="635" t="s">
        <v>45558</v>
      </c>
    </row>
    <row r="5468" spans="1:4" ht="13.5" x14ac:dyDescent="0.25">
      <c r="A5468" s="636">
        <v>94330</v>
      </c>
      <c r="B5468" s="634" t="s">
        <v>25183</v>
      </c>
      <c r="C5468" s="634" t="s">
        <v>20</v>
      </c>
      <c r="D5468" s="635" t="s">
        <v>45559</v>
      </c>
    </row>
    <row r="5469" spans="1:4" ht="13.5" x14ac:dyDescent="0.25">
      <c r="A5469" s="636">
        <v>94331</v>
      </c>
      <c r="B5469" s="634" t="s">
        <v>25184</v>
      </c>
      <c r="C5469" s="634" t="s">
        <v>20</v>
      </c>
      <c r="D5469" s="635" t="s">
        <v>45560</v>
      </c>
    </row>
    <row r="5470" spans="1:4" ht="13.5" x14ac:dyDescent="0.25">
      <c r="A5470" s="636">
        <v>94332</v>
      </c>
      <c r="B5470" s="634" t="s">
        <v>25185</v>
      </c>
      <c r="C5470" s="634" t="s">
        <v>20</v>
      </c>
      <c r="D5470" s="635" t="s">
        <v>45561</v>
      </c>
    </row>
    <row r="5471" spans="1:4" ht="13.5" x14ac:dyDescent="0.25">
      <c r="A5471" s="636">
        <v>94333</v>
      </c>
      <c r="B5471" s="634" t="s">
        <v>25186</v>
      </c>
      <c r="C5471" s="634" t="s">
        <v>20</v>
      </c>
      <c r="D5471" s="635" t="s">
        <v>45562</v>
      </c>
    </row>
    <row r="5472" spans="1:4" ht="13.5" x14ac:dyDescent="0.25">
      <c r="A5472" s="636">
        <v>94338</v>
      </c>
      <c r="B5472" s="634" t="s">
        <v>25187</v>
      </c>
      <c r="C5472" s="634" t="s">
        <v>20</v>
      </c>
      <c r="D5472" s="635" t="s">
        <v>45563</v>
      </c>
    </row>
    <row r="5473" spans="1:4" ht="13.5" x14ac:dyDescent="0.25">
      <c r="A5473" s="636">
        <v>94339</v>
      </c>
      <c r="B5473" s="634" t="s">
        <v>25188</v>
      </c>
      <c r="C5473" s="634" t="s">
        <v>20</v>
      </c>
      <c r="D5473" s="635" t="s">
        <v>45564</v>
      </c>
    </row>
    <row r="5474" spans="1:4" ht="13.5" x14ac:dyDescent="0.25">
      <c r="A5474" s="636">
        <v>94340</v>
      </c>
      <c r="B5474" s="634" t="s">
        <v>25189</v>
      </c>
      <c r="C5474" s="634" t="s">
        <v>20</v>
      </c>
      <c r="D5474" s="635" t="s">
        <v>30464</v>
      </c>
    </row>
    <row r="5475" spans="1:4" ht="13.5" x14ac:dyDescent="0.25">
      <c r="A5475" s="636">
        <v>94341</v>
      </c>
      <c r="B5475" s="634" t="s">
        <v>25190</v>
      </c>
      <c r="C5475" s="634" t="s">
        <v>20</v>
      </c>
      <c r="D5475" s="635" t="s">
        <v>45565</v>
      </c>
    </row>
    <row r="5476" spans="1:4" ht="13.5" x14ac:dyDescent="0.25">
      <c r="A5476" s="636">
        <v>94342</v>
      </c>
      <c r="B5476" s="634" t="s">
        <v>25191</v>
      </c>
      <c r="C5476" s="634" t="s">
        <v>20</v>
      </c>
      <c r="D5476" s="635" t="s">
        <v>45566</v>
      </c>
    </row>
    <row r="5477" spans="1:4" ht="13.5" x14ac:dyDescent="0.25">
      <c r="A5477" s="636">
        <v>96385</v>
      </c>
      <c r="B5477" s="634" t="s">
        <v>26890</v>
      </c>
      <c r="C5477" s="634" t="s">
        <v>20</v>
      </c>
      <c r="D5477" s="635" t="s">
        <v>30744</v>
      </c>
    </row>
    <row r="5478" spans="1:4" ht="13.5" x14ac:dyDescent="0.25">
      <c r="A5478" s="636">
        <v>96386</v>
      </c>
      <c r="B5478" s="634" t="s">
        <v>26891</v>
      </c>
      <c r="C5478" s="634" t="s">
        <v>20</v>
      </c>
      <c r="D5478" s="635" t="s">
        <v>45567</v>
      </c>
    </row>
    <row r="5479" spans="1:4" ht="13.5" x14ac:dyDescent="0.25">
      <c r="A5479" s="636">
        <v>93360</v>
      </c>
      <c r="B5479" s="634" t="s">
        <v>25192</v>
      </c>
      <c r="C5479" s="634" t="s">
        <v>20</v>
      </c>
      <c r="D5479" s="635" t="s">
        <v>26607</v>
      </c>
    </row>
    <row r="5480" spans="1:4" ht="13.5" x14ac:dyDescent="0.25">
      <c r="A5480" s="636">
        <v>93361</v>
      </c>
      <c r="B5480" s="634" t="s">
        <v>25194</v>
      </c>
      <c r="C5480" s="634" t="s">
        <v>20</v>
      </c>
      <c r="D5480" s="635" t="s">
        <v>42037</v>
      </c>
    </row>
    <row r="5481" spans="1:4" ht="13.5" x14ac:dyDescent="0.25">
      <c r="A5481" s="636">
        <v>93362</v>
      </c>
      <c r="B5481" s="634" t="s">
        <v>25195</v>
      </c>
      <c r="C5481" s="634" t="s">
        <v>20</v>
      </c>
      <c r="D5481" s="635" t="s">
        <v>41944</v>
      </c>
    </row>
    <row r="5482" spans="1:4" ht="13.5" x14ac:dyDescent="0.25">
      <c r="A5482" s="636">
        <v>93363</v>
      </c>
      <c r="B5482" s="634" t="s">
        <v>25196</v>
      </c>
      <c r="C5482" s="634" t="s">
        <v>20</v>
      </c>
      <c r="D5482" s="635" t="s">
        <v>41692</v>
      </c>
    </row>
    <row r="5483" spans="1:4" ht="13.5" x14ac:dyDescent="0.25">
      <c r="A5483" s="636">
        <v>93364</v>
      </c>
      <c r="B5483" s="634" t="s">
        <v>25197</v>
      </c>
      <c r="C5483" s="634" t="s">
        <v>20</v>
      </c>
      <c r="D5483" s="635" t="s">
        <v>26760</v>
      </c>
    </row>
    <row r="5484" spans="1:4" ht="13.5" x14ac:dyDescent="0.25">
      <c r="A5484" s="636">
        <v>93365</v>
      </c>
      <c r="B5484" s="634" t="s">
        <v>25198</v>
      </c>
      <c r="C5484" s="634" t="s">
        <v>20</v>
      </c>
      <c r="D5484" s="635" t="s">
        <v>30058</v>
      </c>
    </row>
    <row r="5485" spans="1:4" ht="13.5" x14ac:dyDescent="0.25">
      <c r="A5485" s="636">
        <v>93366</v>
      </c>
      <c r="B5485" s="634" t="s">
        <v>25199</v>
      </c>
      <c r="C5485" s="634" t="s">
        <v>20</v>
      </c>
      <c r="D5485" s="635" t="s">
        <v>45568</v>
      </c>
    </row>
    <row r="5486" spans="1:4" ht="13.5" x14ac:dyDescent="0.25">
      <c r="A5486" s="636">
        <v>93367</v>
      </c>
      <c r="B5486" s="634" t="s">
        <v>25200</v>
      </c>
      <c r="C5486" s="634" t="s">
        <v>20</v>
      </c>
      <c r="D5486" s="635" t="s">
        <v>44296</v>
      </c>
    </row>
    <row r="5487" spans="1:4" ht="13.5" x14ac:dyDescent="0.25">
      <c r="A5487" s="636">
        <v>93368</v>
      </c>
      <c r="B5487" s="634" t="s">
        <v>25201</v>
      </c>
      <c r="C5487" s="634" t="s">
        <v>20</v>
      </c>
      <c r="D5487" s="635" t="s">
        <v>45569</v>
      </c>
    </row>
    <row r="5488" spans="1:4" ht="13.5" x14ac:dyDescent="0.25">
      <c r="A5488" s="636">
        <v>93369</v>
      </c>
      <c r="B5488" s="634" t="s">
        <v>25202</v>
      </c>
      <c r="C5488" s="634" t="s">
        <v>20</v>
      </c>
      <c r="D5488" s="635" t="s">
        <v>43238</v>
      </c>
    </row>
    <row r="5489" spans="1:4" ht="13.5" x14ac:dyDescent="0.25">
      <c r="A5489" s="636">
        <v>93370</v>
      </c>
      <c r="B5489" s="634" t="s">
        <v>25203</v>
      </c>
      <c r="C5489" s="634" t="s">
        <v>20</v>
      </c>
      <c r="D5489" s="635" t="s">
        <v>45570</v>
      </c>
    </row>
    <row r="5490" spans="1:4" ht="13.5" x14ac:dyDescent="0.25">
      <c r="A5490" s="636">
        <v>93371</v>
      </c>
      <c r="B5490" s="634" t="s">
        <v>25204</v>
      </c>
      <c r="C5490" s="634" t="s">
        <v>20</v>
      </c>
      <c r="D5490" s="635" t="s">
        <v>45571</v>
      </c>
    </row>
    <row r="5491" spans="1:4" ht="13.5" x14ac:dyDescent="0.25">
      <c r="A5491" s="636">
        <v>93372</v>
      </c>
      <c r="B5491" s="634" t="s">
        <v>25205</v>
      </c>
      <c r="C5491" s="634" t="s">
        <v>20</v>
      </c>
      <c r="D5491" s="635" t="s">
        <v>30472</v>
      </c>
    </row>
    <row r="5492" spans="1:4" ht="13.5" x14ac:dyDescent="0.25">
      <c r="A5492" s="636">
        <v>93373</v>
      </c>
      <c r="B5492" s="634" t="s">
        <v>25206</v>
      </c>
      <c r="C5492" s="634" t="s">
        <v>20</v>
      </c>
      <c r="D5492" s="635" t="s">
        <v>27788</v>
      </c>
    </row>
    <row r="5493" spans="1:4" ht="13.5" x14ac:dyDescent="0.25">
      <c r="A5493" s="636">
        <v>93374</v>
      </c>
      <c r="B5493" s="634" t="s">
        <v>25207</v>
      </c>
      <c r="C5493" s="634" t="s">
        <v>20</v>
      </c>
      <c r="D5493" s="635" t="s">
        <v>41858</v>
      </c>
    </row>
    <row r="5494" spans="1:4" ht="13.5" x14ac:dyDescent="0.25">
      <c r="A5494" s="636">
        <v>93375</v>
      </c>
      <c r="B5494" s="634" t="s">
        <v>25208</v>
      </c>
      <c r="C5494" s="634" t="s">
        <v>20</v>
      </c>
      <c r="D5494" s="635" t="s">
        <v>30455</v>
      </c>
    </row>
    <row r="5495" spans="1:4" ht="13.5" x14ac:dyDescent="0.25">
      <c r="A5495" s="636">
        <v>93376</v>
      </c>
      <c r="B5495" s="634" t="s">
        <v>25209</v>
      </c>
      <c r="C5495" s="634" t="s">
        <v>20</v>
      </c>
      <c r="D5495" s="635" t="s">
        <v>30036</v>
      </c>
    </row>
    <row r="5496" spans="1:4" ht="13.5" x14ac:dyDescent="0.25">
      <c r="A5496" s="636">
        <v>93377</v>
      </c>
      <c r="B5496" s="634" t="s">
        <v>25210</v>
      </c>
      <c r="C5496" s="634" t="s">
        <v>20</v>
      </c>
      <c r="D5496" s="635" t="s">
        <v>28969</v>
      </c>
    </row>
    <row r="5497" spans="1:4" ht="13.5" x14ac:dyDescent="0.25">
      <c r="A5497" s="636">
        <v>93378</v>
      </c>
      <c r="B5497" s="634" t="s">
        <v>25211</v>
      </c>
      <c r="C5497" s="634" t="s">
        <v>20</v>
      </c>
      <c r="D5497" s="635" t="s">
        <v>30454</v>
      </c>
    </row>
    <row r="5498" spans="1:4" ht="13.5" x14ac:dyDescent="0.25">
      <c r="A5498" s="636">
        <v>93379</v>
      </c>
      <c r="B5498" s="634" t="s">
        <v>25212</v>
      </c>
      <c r="C5498" s="634" t="s">
        <v>20</v>
      </c>
      <c r="D5498" s="635" t="s">
        <v>44647</v>
      </c>
    </row>
    <row r="5499" spans="1:4" ht="13.5" x14ac:dyDescent="0.25">
      <c r="A5499" s="636">
        <v>93380</v>
      </c>
      <c r="B5499" s="634" t="s">
        <v>25213</v>
      </c>
      <c r="C5499" s="634" t="s">
        <v>20</v>
      </c>
      <c r="D5499" s="635" t="s">
        <v>29120</v>
      </c>
    </row>
    <row r="5500" spans="1:4" ht="13.5" x14ac:dyDescent="0.25">
      <c r="A5500" s="636">
        <v>93381</v>
      </c>
      <c r="B5500" s="634" t="s">
        <v>25214</v>
      </c>
      <c r="C5500" s="634" t="s">
        <v>20</v>
      </c>
      <c r="D5500" s="635" t="s">
        <v>26614</v>
      </c>
    </row>
    <row r="5501" spans="1:4" ht="13.5" x14ac:dyDescent="0.25">
      <c r="A5501" s="636">
        <v>93382</v>
      </c>
      <c r="B5501" s="634" t="s">
        <v>25215</v>
      </c>
      <c r="C5501" s="634" t="s">
        <v>20</v>
      </c>
      <c r="D5501" s="635" t="s">
        <v>29055</v>
      </c>
    </row>
    <row r="5502" spans="1:4" ht="13.5" x14ac:dyDescent="0.25">
      <c r="A5502" s="636">
        <v>96995</v>
      </c>
      <c r="B5502" s="634" t="s">
        <v>25216</v>
      </c>
      <c r="C5502" s="634" t="s">
        <v>20</v>
      </c>
      <c r="D5502" s="635" t="s">
        <v>45572</v>
      </c>
    </row>
    <row r="5503" spans="1:4" ht="13.5" x14ac:dyDescent="0.25">
      <c r="A5503" s="636">
        <v>97916</v>
      </c>
      <c r="B5503" s="634" t="s">
        <v>27582</v>
      </c>
      <c r="C5503" s="634" t="s">
        <v>25217</v>
      </c>
      <c r="D5503" s="635" t="s">
        <v>28423</v>
      </c>
    </row>
    <row r="5504" spans="1:4" ht="13.5" x14ac:dyDescent="0.25">
      <c r="A5504" s="636">
        <v>97917</v>
      </c>
      <c r="B5504" s="634" t="s">
        <v>27583</v>
      </c>
      <c r="C5504" s="634" t="s">
        <v>25217</v>
      </c>
      <c r="D5504" s="635" t="s">
        <v>30395</v>
      </c>
    </row>
    <row r="5505" spans="1:4" ht="13.5" x14ac:dyDescent="0.25">
      <c r="A5505" s="636">
        <v>97918</v>
      </c>
      <c r="B5505" s="634" t="s">
        <v>27584</v>
      </c>
      <c r="C5505" s="634" t="s">
        <v>25217</v>
      </c>
      <c r="D5505" s="635" t="s">
        <v>42011</v>
      </c>
    </row>
    <row r="5506" spans="1:4" ht="13.5" x14ac:dyDescent="0.25">
      <c r="A5506" s="636">
        <v>97919</v>
      </c>
      <c r="B5506" s="634" t="s">
        <v>27585</v>
      </c>
      <c r="C5506" s="634" t="s">
        <v>25217</v>
      </c>
      <c r="D5506" s="635" t="s">
        <v>26581</v>
      </c>
    </row>
    <row r="5507" spans="1:4" ht="13.5" x14ac:dyDescent="0.25">
      <c r="A5507" s="636">
        <v>101616</v>
      </c>
      <c r="B5507" s="634" t="s">
        <v>29646</v>
      </c>
      <c r="C5507" s="634" t="s">
        <v>3</v>
      </c>
      <c r="D5507" s="635" t="s">
        <v>27152</v>
      </c>
    </row>
    <row r="5508" spans="1:4" ht="13.5" x14ac:dyDescent="0.25">
      <c r="A5508" s="636">
        <v>101617</v>
      </c>
      <c r="B5508" s="634" t="s">
        <v>29647</v>
      </c>
      <c r="C5508" s="634" t="s">
        <v>3</v>
      </c>
      <c r="D5508" s="635" t="s">
        <v>41745</v>
      </c>
    </row>
    <row r="5509" spans="1:4" ht="13.5" x14ac:dyDescent="0.25">
      <c r="A5509" s="636">
        <v>101618</v>
      </c>
      <c r="B5509" s="634" t="s">
        <v>29648</v>
      </c>
      <c r="C5509" s="634" t="s">
        <v>20</v>
      </c>
      <c r="D5509" s="635" t="s">
        <v>45573</v>
      </c>
    </row>
    <row r="5510" spans="1:4" ht="13.5" x14ac:dyDescent="0.25">
      <c r="A5510" s="636">
        <v>101619</v>
      </c>
      <c r="B5510" s="634" t="s">
        <v>29649</v>
      </c>
      <c r="C5510" s="634" t="s">
        <v>20</v>
      </c>
      <c r="D5510" s="635" t="s">
        <v>45574</v>
      </c>
    </row>
    <row r="5511" spans="1:4" ht="13.5" x14ac:dyDescent="0.25">
      <c r="A5511" s="636">
        <v>101620</v>
      </c>
      <c r="B5511" s="634" t="s">
        <v>29650</v>
      </c>
      <c r="C5511" s="634" t="s">
        <v>20</v>
      </c>
      <c r="D5511" s="635" t="s">
        <v>45575</v>
      </c>
    </row>
    <row r="5512" spans="1:4" ht="13.5" x14ac:dyDescent="0.25">
      <c r="A5512" s="636">
        <v>101621</v>
      </c>
      <c r="B5512" s="634" t="s">
        <v>29651</v>
      </c>
      <c r="C5512" s="634" t="s">
        <v>20</v>
      </c>
      <c r="D5512" s="635" t="s">
        <v>45576</v>
      </c>
    </row>
    <row r="5513" spans="1:4" ht="13.5" x14ac:dyDescent="0.25">
      <c r="A5513" s="636">
        <v>101622</v>
      </c>
      <c r="B5513" s="634" t="s">
        <v>29652</v>
      </c>
      <c r="C5513" s="634" t="s">
        <v>20</v>
      </c>
      <c r="D5513" s="635" t="s">
        <v>45577</v>
      </c>
    </row>
    <row r="5514" spans="1:4" ht="13.5" x14ac:dyDescent="0.25">
      <c r="A5514" s="636">
        <v>101623</v>
      </c>
      <c r="B5514" s="634" t="s">
        <v>29653</v>
      </c>
      <c r="C5514" s="634" t="s">
        <v>20</v>
      </c>
      <c r="D5514" s="635" t="s">
        <v>45578</v>
      </c>
    </row>
    <row r="5515" spans="1:4" ht="13.5" x14ac:dyDescent="0.25">
      <c r="A5515" s="636">
        <v>101624</v>
      </c>
      <c r="B5515" s="634" t="s">
        <v>29654</v>
      </c>
      <c r="C5515" s="634" t="s">
        <v>20</v>
      </c>
      <c r="D5515" s="635" t="s">
        <v>45579</v>
      </c>
    </row>
    <row r="5516" spans="1:4" ht="13.5" x14ac:dyDescent="0.25">
      <c r="A5516" s="636">
        <v>101625</v>
      </c>
      <c r="B5516" s="634" t="s">
        <v>29655</v>
      </c>
      <c r="C5516" s="634" t="s">
        <v>20</v>
      </c>
      <c r="D5516" s="635" t="s">
        <v>45580</v>
      </c>
    </row>
    <row r="5517" spans="1:4" ht="13.5" x14ac:dyDescent="0.25">
      <c r="A5517" s="636">
        <v>95606</v>
      </c>
      <c r="B5517" s="634" t="s">
        <v>25220</v>
      </c>
      <c r="C5517" s="634" t="s">
        <v>20</v>
      </c>
      <c r="D5517" s="635" t="s">
        <v>45581</v>
      </c>
    </row>
    <row r="5518" spans="1:4" ht="13.5" x14ac:dyDescent="0.25">
      <c r="A5518" s="636">
        <v>101159</v>
      </c>
      <c r="B5518" s="634" t="s">
        <v>27586</v>
      </c>
      <c r="C5518" s="634" t="s">
        <v>3</v>
      </c>
      <c r="D5518" s="635" t="s">
        <v>45582</v>
      </c>
    </row>
    <row r="5519" spans="1:4" ht="13.5" x14ac:dyDescent="0.25">
      <c r="A5519" s="636">
        <v>103322</v>
      </c>
      <c r="B5519" s="634" t="s">
        <v>45583</v>
      </c>
      <c r="C5519" s="634" t="s">
        <v>3</v>
      </c>
      <c r="D5519" s="635" t="s">
        <v>30571</v>
      </c>
    </row>
    <row r="5520" spans="1:4" ht="13.5" x14ac:dyDescent="0.25">
      <c r="A5520" s="636">
        <v>103323</v>
      </c>
      <c r="B5520" s="634" t="s">
        <v>45584</v>
      </c>
      <c r="C5520" s="634" t="s">
        <v>3</v>
      </c>
      <c r="D5520" s="635" t="s">
        <v>30138</v>
      </c>
    </row>
    <row r="5521" spans="1:4" ht="13.5" x14ac:dyDescent="0.25">
      <c r="A5521" s="636">
        <v>103324</v>
      </c>
      <c r="B5521" s="634" t="s">
        <v>45585</v>
      </c>
      <c r="C5521" s="634" t="s">
        <v>3</v>
      </c>
      <c r="D5521" s="635" t="s">
        <v>30922</v>
      </c>
    </row>
    <row r="5522" spans="1:4" ht="13.5" x14ac:dyDescent="0.25">
      <c r="A5522" s="636">
        <v>103325</v>
      </c>
      <c r="B5522" s="634" t="s">
        <v>45586</v>
      </c>
      <c r="C5522" s="634" t="s">
        <v>3</v>
      </c>
      <c r="D5522" s="635" t="s">
        <v>45587</v>
      </c>
    </row>
    <row r="5523" spans="1:4" ht="13.5" x14ac:dyDescent="0.25">
      <c r="A5523" s="636">
        <v>103326</v>
      </c>
      <c r="B5523" s="634" t="s">
        <v>45588</v>
      </c>
      <c r="C5523" s="634" t="s">
        <v>3</v>
      </c>
      <c r="D5523" s="635" t="s">
        <v>45589</v>
      </c>
    </row>
    <row r="5524" spans="1:4" ht="13.5" x14ac:dyDescent="0.25">
      <c r="A5524" s="636">
        <v>103327</v>
      </c>
      <c r="B5524" s="634" t="s">
        <v>45590</v>
      </c>
      <c r="C5524" s="634" t="s">
        <v>3</v>
      </c>
      <c r="D5524" s="635" t="s">
        <v>45591</v>
      </c>
    </row>
    <row r="5525" spans="1:4" ht="13.5" x14ac:dyDescent="0.25">
      <c r="A5525" s="636">
        <v>103328</v>
      </c>
      <c r="B5525" s="634" t="s">
        <v>45592</v>
      </c>
      <c r="C5525" s="634" t="s">
        <v>3</v>
      </c>
      <c r="D5525" s="635" t="s">
        <v>30919</v>
      </c>
    </row>
    <row r="5526" spans="1:4" ht="13.5" x14ac:dyDescent="0.25">
      <c r="A5526" s="636">
        <v>103329</v>
      </c>
      <c r="B5526" s="634" t="s">
        <v>45593</v>
      </c>
      <c r="C5526" s="634" t="s">
        <v>3</v>
      </c>
      <c r="D5526" s="635" t="s">
        <v>45594</v>
      </c>
    </row>
    <row r="5527" spans="1:4" ht="13.5" x14ac:dyDescent="0.25">
      <c r="A5527" s="636">
        <v>103330</v>
      </c>
      <c r="B5527" s="634" t="s">
        <v>45595</v>
      </c>
      <c r="C5527" s="634" t="s">
        <v>3</v>
      </c>
      <c r="D5527" s="635" t="s">
        <v>45596</v>
      </c>
    </row>
    <row r="5528" spans="1:4" ht="13.5" x14ac:dyDescent="0.25">
      <c r="A5528" s="636">
        <v>103331</v>
      </c>
      <c r="B5528" s="634" t="s">
        <v>45597</v>
      </c>
      <c r="C5528" s="634" t="s">
        <v>3</v>
      </c>
      <c r="D5528" s="635" t="s">
        <v>45598</v>
      </c>
    </row>
    <row r="5529" spans="1:4" ht="13.5" x14ac:dyDescent="0.25">
      <c r="A5529" s="636">
        <v>103332</v>
      </c>
      <c r="B5529" s="634" t="s">
        <v>45599</v>
      </c>
      <c r="C5529" s="634" t="s">
        <v>3</v>
      </c>
      <c r="D5529" s="635" t="s">
        <v>45600</v>
      </c>
    </row>
    <row r="5530" spans="1:4" ht="13.5" x14ac:dyDescent="0.25">
      <c r="A5530" s="636">
        <v>103333</v>
      </c>
      <c r="B5530" s="634" t="s">
        <v>45601</v>
      </c>
      <c r="C5530" s="634" t="s">
        <v>3</v>
      </c>
      <c r="D5530" s="635" t="s">
        <v>45602</v>
      </c>
    </row>
    <row r="5531" spans="1:4" ht="13.5" x14ac:dyDescent="0.25">
      <c r="A5531" s="636">
        <v>103334</v>
      </c>
      <c r="B5531" s="634" t="s">
        <v>45603</v>
      </c>
      <c r="C5531" s="634" t="s">
        <v>3</v>
      </c>
      <c r="D5531" s="635" t="s">
        <v>30417</v>
      </c>
    </row>
    <row r="5532" spans="1:4" ht="13.5" x14ac:dyDescent="0.25">
      <c r="A5532" s="636">
        <v>103335</v>
      </c>
      <c r="B5532" s="634" t="s">
        <v>45604</v>
      </c>
      <c r="C5532" s="634" t="s">
        <v>3</v>
      </c>
      <c r="D5532" s="635" t="s">
        <v>45605</v>
      </c>
    </row>
    <row r="5533" spans="1:4" ht="13.5" x14ac:dyDescent="0.25">
      <c r="A5533" s="636">
        <v>103350</v>
      </c>
      <c r="B5533" s="634" t="s">
        <v>45606</v>
      </c>
      <c r="C5533" s="634" t="s">
        <v>3</v>
      </c>
      <c r="D5533" s="635" t="s">
        <v>45607</v>
      </c>
    </row>
    <row r="5534" spans="1:4" ht="13.5" x14ac:dyDescent="0.25">
      <c r="A5534" s="636">
        <v>103351</v>
      </c>
      <c r="B5534" s="634" t="s">
        <v>45608</v>
      </c>
      <c r="C5534" s="634" t="s">
        <v>3</v>
      </c>
      <c r="D5534" s="635" t="s">
        <v>45609</v>
      </c>
    </row>
    <row r="5535" spans="1:4" ht="13.5" x14ac:dyDescent="0.25">
      <c r="A5535" s="636">
        <v>103356</v>
      </c>
      <c r="B5535" s="634" t="s">
        <v>45610</v>
      </c>
      <c r="C5535" s="634" t="s">
        <v>3</v>
      </c>
      <c r="D5535" s="635" t="s">
        <v>45611</v>
      </c>
    </row>
    <row r="5536" spans="1:4" ht="13.5" x14ac:dyDescent="0.25">
      <c r="A5536" s="636">
        <v>103357</v>
      </c>
      <c r="B5536" s="634" t="s">
        <v>45612</v>
      </c>
      <c r="C5536" s="634" t="s">
        <v>3</v>
      </c>
      <c r="D5536" s="635" t="s">
        <v>30478</v>
      </c>
    </row>
    <row r="5537" spans="1:4" ht="13.5" x14ac:dyDescent="0.25">
      <c r="A5537" s="636">
        <v>89282</v>
      </c>
      <c r="B5537" s="634" t="s">
        <v>25221</v>
      </c>
      <c r="C5537" s="634" t="s">
        <v>3</v>
      </c>
      <c r="D5537" s="635" t="s">
        <v>45613</v>
      </c>
    </row>
    <row r="5538" spans="1:4" ht="13.5" x14ac:dyDescent="0.25">
      <c r="A5538" s="636">
        <v>89283</v>
      </c>
      <c r="B5538" s="634" t="s">
        <v>25222</v>
      </c>
      <c r="C5538" s="634" t="s">
        <v>3</v>
      </c>
      <c r="D5538" s="635" t="s">
        <v>30488</v>
      </c>
    </row>
    <row r="5539" spans="1:4" ht="13.5" x14ac:dyDescent="0.25">
      <c r="A5539" s="636">
        <v>89284</v>
      </c>
      <c r="B5539" s="634" t="s">
        <v>25223</v>
      </c>
      <c r="C5539" s="634" t="s">
        <v>3</v>
      </c>
      <c r="D5539" s="635" t="s">
        <v>44106</v>
      </c>
    </row>
    <row r="5540" spans="1:4" ht="13.5" x14ac:dyDescent="0.25">
      <c r="A5540" s="636">
        <v>89285</v>
      </c>
      <c r="B5540" s="634" t="s">
        <v>25224</v>
      </c>
      <c r="C5540" s="634" t="s">
        <v>3</v>
      </c>
      <c r="D5540" s="635" t="s">
        <v>45614</v>
      </c>
    </row>
    <row r="5541" spans="1:4" ht="13.5" x14ac:dyDescent="0.25">
      <c r="A5541" s="636">
        <v>89286</v>
      </c>
      <c r="B5541" s="634" t="s">
        <v>25225</v>
      </c>
      <c r="C5541" s="634" t="s">
        <v>3</v>
      </c>
      <c r="D5541" s="635" t="s">
        <v>29053</v>
      </c>
    </row>
    <row r="5542" spans="1:4" ht="13.5" x14ac:dyDescent="0.25">
      <c r="A5542" s="636">
        <v>89287</v>
      </c>
      <c r="B5542" s="634" t="s">
        <v>25226</v>
      </c>
      <c r="C5542" s="634" t="s">
        <v>3</v>
      </c>
      <c r="D5542" s="635" t="s">
        <v>29177</v>
      </c>
    </row>
    <row r="5543" spans="1:4" ht="13.5" x14ac:dyDescent="0.25">
      <c r="A5543" s="636">
        <v>89288</v>
      </c>
      <c r="B5543" s="634" t="s">
        <v>25227</v>
      </c>
      <c r="C5543" s="634" t="s">
        <v>3</v>
      </c>
      <c r="D5543" s="635" t="s">
        <v>30664</v>
      </c>
    </row>
    <row r="5544" spans="1:4" ht="13.5" x14ac:dyDescent="0.25">
      <c r="A5544" s="636">
        <v>89289</v>
      </c>
      <c r="B5544" s="634" t="s">
        <v>25228</v>
      </c>
      <c r="C5544" s="634" t="s">
        <v>3</v>
      </c>
      <c r="D5544" s="635" t="s">
        <v>29941</v>
      </c>
    </row>
    <row r="5545" spans="1:4" ht="13.5" x14ac:dyDescent="0.25">
      <c r="A5545" s="636">
        <v>89290</v>
      </c>
      <c r="B5545" s="634" t="s">
        <v>25229</v>
      </c>
      <c r="C5545" s="634" t="s">
        <v>3</v>
      </c>
      <c r="D5545" s="635" t="s">
        <v>45615</v>
      </c>
    </row>
    <row r="5546" spans="1:4" ht="13.5" x14ac:dyDescent="0.25">
      <c r="A5546" s="636">
        <v>89291</v>
      </c>
      <c r="B5546" s="634" t="s">
        <v>25230</v>
      </c>
      <c r="C5546" s="634" t="s">
        <v>3</v>
      </c>
      <c r="D5546" s="635" t="s">
        <v>45616</v>
      </c>
    </row>
    <row r="5547" spans="1:4" ht="13.5" x14ac:dyDescent="0.25">
      <c r="A5547" s="636">
        <v>89292</v>
      </c>
      <c r="B5547" s="634" t="s">
        <v>25231</v>
      </c>
      <c r="C5547" s="634" t="s">
        <v>3</v>
      </c>
      <c r="D5547" s="635" t="s">
        <v>29728</v>
      </c>
    </row>
    <row r="5548" spans="1:4" ht="13.5" x14ac:dyDescent="0.25">
      <c r="A5548" s="636">
        <v>89293</v>
      </c>
      <c r="B5548" s="634" t="s">
        <v>25232</v>
      </c>
      <c r="C5548" s="634" t="s">
        <v>3</v>
      </c>
      <c r="D5548" s="635" t="s">
        <v>45617</v>
      </c>
    </row>
    <row r="5549" spans="1:4" ht="13.5" x14ac:dyDescent="0.25">
      <c r="A5549" s="636">
        <v>89294</v>
      </c>
      <c r="B5549" s="634" t="s">
        <v>25233</v>
      </c>
      <c r="C5549" s="634" t="s">
        <v>3</v>
      </c>
      <c r="D5549" s="635" t="s">
        <v>45618</v>
      </c>
    </row>
    <row r="5550" spans="1:4" ht="13.5" x14ac:dyDescent="0.25">
      <c r="A5550" s="636">
        <v>89295</v>
      </c>
      <c r="B5550" s="634" t="s">
        <v>25234</v>
      </c>
      <c r="C5550" s="634" t="s">
        <v>3</v>
      </c>
      <c r="D5550" s="635" t="s">
        <v>45619</v>
      </c>
    </row>
    <row r="5551" spans="1:4" ht="13.5" x14ac:dyDescent="0.25">
      <c r="A5551" s="636">
        <v>89296</v>
      </c>
      <c r="B5551" s="634" t="s">
        <v>25235</v>
      </c>
      <c r="C5551" s="634" t="s">
        <v>3</v>
      </c>
      <c r="D5551" s="635" t="s">
        <v>45620</v>
      </c>
    </row>
    <row r="5552" spans="1:4" ht="13.5" x14ac:dyDescent="0.25">
      <c r="A5552" s="636">
        <v>89297</v>
      </c>
      <c r="B5552" s="634" t="s">
        <v>25236</v>
      </c>
      <c r="C5552" s="634" t="s">
        <v>3</v>
      </c>
      <c r="D5552" s="635" t="s">
        <v>45621</v>
      </c>
    </row>
    <row r="5553" spans="1:4" ht="13.5" x14ac:dyDescent="0.25">
      <c r="A5553" s="636">
        <v>89298</v>
      </c>
      <c r="B5553" s="634" t="s">
        <v>25237</v>
      </c>
      <c r="C5553" s="634" t="s">
        <v>3</v>
      </c>
      <c r="D5553" s="635" t="s">
        <v>45622</v>
      </c>
    </row>
    <row r="5554" spans="1:4" ht="13.5" x14ac:dyDescent="0.25">
      <c r="A5554" s="636">
        <v>89299</v>
      </c>
      <c r="B5554" s="634" t="s">
        <v>25238</v>
      </c>
      <c r="C5554" s="634" t="s">
        <v>3</v>
      </c>
      <c r="D5554" s="635" t="s">
        <v>45623</v>
      </c>
    </row>
    <row r="5555" spans="1:4" ht="13.5" x14ac:dyDescent="0.25">
      <c r="A5555" s="636">
        <v>89300</v>
      </c>
      <c r="B5555" s="634" t="s">
        <v>25239</v>
      </c>
      <c r="C5555" s="634" t="s">
        <v>3</v>
      </c>
      <c r="D5555" s="635" t="s">
        <v>45624</v>
      </c>
    </row>
    <row r="5556" spans="1:4" ht="13.5" x14ac:dyDescent="0.25">
      <c r="A5556" s="636">
        <v>89301</v>
      </c>
      <c r="B5556" s="634" t="s">
        <v>25240</v>
      </c>
      <c r="C5556" s="634" t="s">
        <v>3</v>
      </c>
      <c r="D5556" s="635" t="s">
        <v>43791</v>
      </c>
    </row>
    <row r="5557" spans="1:4" ht="13.5" x14ac:dyDescent="0.25">
      <c r="A5557" s="636">
        <v>89302</v>
      </c>
      <c r="B5557" s="634" t="s">
        <v>25241</v>
      </c>
      <c r="C5557" s="634" t="s">
        <v>3</v>
      </c>
      <c r="D5557" s="635" t="s">
        <v>45625</v>
      </c>
    </row>
    <row r="5558" spans="1:4" ht="13.5" x14ac:dyDescent="0.25">
      <c r="A5558" s="636">
        <v>89303</v>
      </c>
      <c r="B5558" s="634" t="s">
        <v>25242</v>
      </c>
      <c r="C5558" s="634" t="s">
        <v>3</v>
      </c>
      <c r="D5558" s="635" t="s">
        <v>45626</v>
      </c>
    </row>
    <row r="5559" spans="1:4" ht="13.5" x14ac:dyDescent="0.25">
      <c r="A5559" s="636">
        <v>89304</v>
      </c>
      <c r="B5559" s="634" t="s">
        <v>25243</v>
      </c>
      <c r="C5559" s="634" t="s">
        <v>3</v>
      </c>
      <c r="D5559" s="635" t="s">
        <v>45627</v>
      </c>
    </row>
    <row r="5560" spans="1:4" ht="13.5" x14ac:dyDescent="0.25">
      <c r="A5560" s="636">
        <v>89305</v>
      </c>
      <c r="B5560" s="634" t="s">
        <v>25244</v>
      </c>
      <c r="C5560" s="634" t="s">
        <v>3</v>
      </c>
      <c r="D5560" s="635" t="s">
        <v>45628</v>
      </c>
    </row>
    <row r="5561" spans="1:4" ht="13.5" x14ac:dyDescent="0.25">
      <c r="A5561" s="636">
        <v>89306</v>
      </c>
      <c r="B5561" s="634" t="s">
        <v>25245</v>
      </c>
      <c r="C5561" s="634" t="s">
        <v>3</v>
      </c>
      <c r="D5561" s="635" t="s">
        <v>45629</v>
      </c>
    </row>
    <row r="5562" spans="1:4" ht="13.5" x14ac:dyDescent="0.25">
      <c r="A5562" s="636">
        <v>89307</v>
      </c>
      <c r="B5562" s="634" t="s">
        <v>25246</v>
      </c>
      <c r="C5562" s="634" t="s">
        <v>3</v>
      </c>
      <c r="D5562" s="635" t="s">
        <v>41276</v>
      </c>
    </row>
    <row r="5563" spans="1:4" ht="13.5" x14ac:dyDescent="0.25">
      <c r="A5563" s="636">
        <v>89308</v>
      </c>
      <c r="B5563" s="634" t="s">
        <v>25247</v>
      </c>
      <c r="C5563" s="634" t="s">
        <v>3</v>
      </c>
      <c r="D5563" s="635" t="s">
        <v>44107</v>
      </c>
    </row>
    <row r="5564" spans="1:4" ht="13.5" x14ac:dyDescent="0.25">
      <c r="A5564" s="636">
        <v>89309</v>
      </c>
      <c r="B5564" s="634" t="s">
        <v>25248</v>
      </c>
      <c r="C5564" s="634" t="s">
        <v>3</v>
      </c>
      <c r="D5564" s="635" t="s">
        <v>45630</v>
      </c>
    </row>
    <row r="5565" spans="1:4" ht="13.5" x14ac:dyDescent="0.25">
      <c r="A5565" s="636">
        <v>89310</v>
      </c>
      <c r="B5565" s="634" t="s">
        <v>25249</v>
      </c>
      <c r="C5565" s="634" t="s">
        <v>3</v>
      </c>
      <c r="D5565" s="635" t="s">
        <v>45631</v>
      </c>
    </row>
    <row r="5566" spans="1:4" ht="13.5" x14ac:dyDescent="0.25">
      <c r="A5566" s="636">
        <v>89311</v>
      </c>
      <c r="B5566" s="634" t="s">
        <v>25250</v>
      </c>
      <c r="C5566" s="634" t="s">
        <v>3</v>
      </c>
      <c r="D5566" s="635" t="s">
        <v>45632</v>
      </c>
    </row>
    <row r="5567" spans="1:4" ht="13.5" x14ac:dyDescent="0.25">
      <c r="A5567" s="636">
        <v>89312</v>
      </c>
      <c r="B5567" s="634" t="s">
        <v>25251</v>
      </c>
      <c r="C5567" s="634" t="s">
        <v>3</v>
      </c>
      <c r="D5567" s="635" t="s">
        <v>45633</v>
      </c>
    </row>
    <row r="5568" spans="1:4" ht="13.5" x14ac:dyDescent="0.25">
      <c r="A5568" s="636">
        <v>89313</v>
      </c>
      <c r="B5568" s="634" t="s">
        <v>25252</v>
      </c>
      <c r="C5568" s="634" t="s">
        <v>3</v>
      </c>
      <c r="D5568" s="635" t="s">
        <v>45634</v>
      </c>
    </row>
    <row r="5569" spans="1:4" ht="13.5" x14ac:dyDescent="0.25">
      <c r="A5569" s="636">
        <v>101157</v>
      </c>
      <c r="B5569" s="634" t="s">
        <v>45635</v>
      </c>
      <c r="C5569" s="634" t="s">
        <v>3</v>
      </c>
      <c r="D5569" s="635" t="s">
        <v>45636</v>
      </c>
    </row>
    <row r="5570" spans="1:4" ht="13.5" x14ac:dyDescent="0.25">
      <c r="A5570" s="636">
        <v>101158</v>
      </c>
      <c r="B5570" s="634" t="s">
        <v>45637</v>
      </c>
      <c r="C5570" s="634" t="s">
        <v>3</v>
      </c>
      <c r="D5570" s="635" t="s">
        <v>45638</v>
      </c>
    </row>
    <row r="5571" spans="1:4" ht="13.5" x14ac:dyDescent="0.25">
      <c r="A5571" s="636">
        <v>101162</v>
      </c>
      <c r="B5571" s="634" t="s">
        <v>27587</v>
      </c>
      <c r="C5571" s="634" t="s">
        <v>3</v>
      </c>
      <c r="D5571" s="635" t="s">
        <v>41753</v>
      </c>
    </row>
    <row r="5572" spans="1:4" ht="13.5" x14ac:dyDescent="0.25">
      <c r="A5572" s="636">
        <v>103316</v>
      </c>
      <c r="B5572" s="634" t="s">
        <v>45639</v>
      </c>
      <c r="C5572" s="634" t="s">
        <v>3</v>
      </c>
      <c r="D5572" s="635" t="s">
        <v>45640</v>
      </c>
    </row>
    <row r="5573" spans="1:4" ht="13.5" x14ac:dyDescent="0.25">
      <c r="A5573" s="636">
        <v>103317</v>
      </c>
      <c r="B5573" s="634" t="s">
        <v>45641</v>
      </c>
      <c r="C5573" s="634" t="s">
        <v>3</v>
      </c>
      <c r="D5573" s="635" t="s">
        <v>45642</v>
      </c>
    </row>
    <row r="5574" spans="1:4" ht="13.5" x14ac:dyDescent="0.25">
      <c r="A5574" s="636">
        <v>103318</v>
      </c>
      <c r="B5574" s="634" t="s">
        <v>45643</v>
      </c>
      <c r="C5574" s="634" t="s">
        <v>3</v>
      </c>
      <c r="D5574" s="635" t="s">
        <v>41946</v>
      </c>
    </row>
    <row r="5575" spans="1:4" ht="13.5" x14ac:dyDescent="0.25">
      <c r="A5575" s="636">
        <v>103319</v>
      </c>
      <c r="B5575" s="634" t="s">
        <v>45644</v>
      </c>
      <c r="C5575" s="634" t="s">
        <v>3</v>
      </c>
      <c r="D5575" s="635" t="s">
        <v>43644</v>
      </c>
    </row>
    <row r="5576" spans="1:4" ht="13.5" x14ac:dyDescent="0.25">
      <c r="A5576" s="636">
        <v>103320</v>
      </c>
      <c r="B5576" s="634" t="s">
        <v>45645</v>
      </c>
      <c r="C5576" s="634" t="s">
        <v>3</v>
      </c>
      <c r="D5576" s="635" t="s">
        <v>45646</v>
      </c>
    </row>
    <row r="5577" spans="1:4" ht="13.5" x14ac:dyDescent="0.25">
      <c r="A5577" s="636">
        <v>103321</v>
      </c>
      <c r="B5577" s="634" t="s">
        <v>45647</v>
      </c>
      <c r="C5577" s="634" t="s">
        <v>3</v>
      </c>
      <c r="D5577" s="635" t="s">
        <v>45648</v>
      </c>
    </row>
    <row r="5578" spans="1:4" ht="13.5" x14ac:dyDescent="0.25">
      <c r="A5578" s="636">
        <v>103336</v>
      </c>
      <c r="B5578" s="634" t="s">
        <v>45649</v>
      </c>
      <c r="C5578" s="634" t="s">
        <v>3</v>
      </c>
      <c r="D5578" s="635" t="s">
        <v>45650</v>
      </c>
    </row>
    <row r="5579" spans="1:4" ht="13.5" x14ac:dyDescent="0.25">
      <c r="A5579" s="636">
        <v>103337</v>
      </c>
      <c r="B5579" s="634" t="s">
        <v>45651</v>
      </c>
      <c r="C5579" s="634" t="s">
        <v>3</v>
      </c>
      <c r="D5579" s="635" t="s">
        <v>45652</v>
      </c>
    </row>
    <row r="5580" spans="1:4" ht="13.5" x14ac:dyDescent="0.25">
      <c r="A5580" s="636">
        <v>103338</v>
      </c>
      <c r="B5580" s="634" t="s">
        <v>45653</v>
      </c>
      <c r="C5580" s="634" t="s">
        <v>3</v>
      </c>
      <c r="D5580" s="635" t="s">
        <v>45654</v>
      </c>
    </row>
    <row r="5581" spans="1:4" ht="13.5" x14ac:dyDescent="0.25">
      <c r="A5581" s="636">
        <v>103339</v>
      </c>
      <c r="B5581" s="634" t="s">
        <v>45655</v>
      </c>
      <c r="C5581" s="634" t="s">
        <v>3</v>
      </c>
      <c r="D5581" s="635" t="s">
        <v>45656</v>
      </c>
    </row>
    <row r="5582" spans="1:4" ht="13.5" x14ac:dyDescent="0.25">
      <c r="A5582" s="636">
        <v>103340</v>
      </c>
      <c r="B5582" s="634" t="s">
        <v>45657</v>
      </c>
      <c r="C5582" s="634" t="s">
        <v>3</v>
      </c>
      <c r="D5582" s="635" t="s">
        <v>45658</v>
      </c>
    </row>
    <row r="5583" spans="1:4" ht="13.5" x14ac:dyDescent="0.25">
      <c r="A5583" s="636">
        <v>103341</v>
      </c>
      <c r="B5583" s="634" t="s">
        <v>45659</v>
      </c>
      <c r="C5583" s="634" t="s">
        <v>3</v>
      </c>
      <c r="D5583" s="635" t="s">
        <v>45660</v>
      </c>
    </row>
    <row r="5584" spans="1:4" ht="13.5" x14ac:dyDescent="0.25">
      <c r="A5584" s="636">
        <v>103342</v>
      </c>
      <c r="B5584" s="634" t="s">
        <v>45661</v>
      </c>
      <c r="C5584" s="634" t="s">
        <v>3</v>
      </c>
      <c r="D5584" s="635" t="s">
        <v>30771</v>
      </c>
    </row>
    <row r="5585" spans="1:4" ht="13.5" x14ac:dyDescent="0.25">
      <c r="A5585" s="636">
        <v>103343</v>
      </c>
      <c r="B5585" s="634" t="s">
        <v>45662</v>
      </c>
      <c r="C5585" s="634" t="s">
        <v>3</v>
      </c>
      <c r="D5585" s="635" t="s">
        <v>45618</v>
      </c>
    </row>
    <row r="5586" spans="1:4" ht="13.5" x14ac:dyDescent="0.25">
      <c r="A5586" s="636">
        <v>89453</v>
      </c>
      <c r="B5586" s="634" t="s">
        <v>25253</v>
      </c>
      <c r="C5586" s="634" t="s">
        <v>3</v>
      </c>
      <c r="D5586" s="635" t="s">
        <v>45663</v>
      </c>
    </row>
    <row r="5587" spans="1:4" ht="13.5" x14ac:dyDescent="0.25">
      <c r="A5587" s="636">
        <v>89454</v>
      </c>
      <c r="B5587" s="634" t="s">
        <v>25254</v>
      </c>
      <c r="C5587" s="634" t="s">
        <v>3</v>
      </c>
      <c r="D5587" s="635" t="s">
        <v>45664</v>
      </c>
    </row>
    <row r="5588" spans="1:4" ht="13.5" x14ac:dyDescent="0.25">
      <c r="A5588" s="636">
        <v>89455</v>
      </c>
      <c r="B5588" s="634" t="s">
        <v>25255</v>
      </c>
      <c r="C5588" s="634" t="s">
        <v>3</v>
      </c>
      <c r="D5588" s="635" t="s">
        <v>30832</v>
      </c>
    </row>
    <row r="5589" spans="1:4" ht="13.5" x14ac:dyDescent="0.25">
      <c r="A5589" s="636">
        <v>89456</v>
      </c>
      <c r="B5589" s="634" t="s">
        <v>25256</v>
      </c>
      <c r="C5589" s="634" t="s">
        <v>3</v>
      </c>
      <c r="D5589" s="635" t="s">
        <v>45665</v>
      </c>
    </row>
    <row r="5590" spans="1:4" ht="13.5" x14ac:dyDescent="0.25">
      <c r="A5590" s="636">
        <v>89457</v>
      </c>
      <c r="B5590" s="634" t="s">
        <v>25257</v>
      </c>
      <c r="C5590" s="634" t="s">
        <v>3</v>
      </c>
      <c r="D5590" s="635" t="s">
        <v>30250</v>
      </c>
    </row>
    <row r="5591" spans="1:4" ht="13.5" x14ac:dyDescent="0.25">
      <c r="A5591" s="636">
        <v>89458</v>
      </c>
      <c r="B5591" s="634" t="s">
        <v>25258</v>
      </c>
      <c r="C5591" s="634" t="s">
        <v>3</v>
      </c>
      <c r="D5591" s="635" t="s">
        <v>45666</v>
      </c>
    </row>
    <row r="5592" spans="1:4" ht="13.5" x14ac:dyDescent="0.25">
      <c r="A5592" s="636">
        <v>89459</v>
      </c>
      <c r="B5592" s="634" t="s">
        <v>25259</v>
      </c>
      <c r="C5592" s="634" t="s">
        <v>3</v>
      </c>
      <c r="D5592" s="635" t="s">
        <v>45667</v>
      </c>
    </row>
    <row r="5593" spans="1:4" ht="13.5" x14ac:dyDescent="0.25">
      <c r="A5593" s="636">
        <v>89460</v>
      </c>
      <c r="B5593" s="634" t="s">
        <v>25260</v>
      </c>
      <c r="C5593" s="634" t="s">
        <v>3</v>
      </c>
      <c r="D5593" s="635" t="s">
        <v>45668</v>
      </c>
    </row>
    <row r="5594" spans="1:4" ht="13.5" x14ac:dyDescent="0.25">
      <c r="A5594" s="636">
        <v>89462</v>
      </c>
      <c r="B5594" s="634" t="s">
        <v>25261</v>
      </c>
      <c r="C5594" s="634" t="s">
        <v>3</v>
      </c>
      <c r="D5594" s="635" t="s">
        <v>45669</v>
      </c>
    </row>
    <row r="5595" spans="1:4" ht="13.5" x14ac:dyDescent="0.25">
      <c r="A5595" s="636">
        <v>89463</v>
      </c>
      <c r="B5595" s="634" t="s">
        <v>25262</v>
      </c>
      <c r="C5595" s="634" t="s">
        <v>3</v>
      </c>
      <c r="D5595" s="635" t="s">
        <v>45670</v>
      </c>
    </row>
    <row r="5596" spans="1:4" ht="13.5" x14ac:dyDescent="0.25">
      <c r="A5596" s="636">
        <v>89464</v>
      </c>
      <c r="B5596" s="634" t="s">
        <v>25263</v>
      </c>
      <c r="C5596" s="634" t="s">
        <v>3</v>
      </c>
      <c r="D5596" s="635" t="s">
        <v>45671</v>
      </c>
    </row>
    <row r="5597" spans="1:4" ht="13.5" x14ac:dyDescent="0.25">
      <c r="A5597" s="636">
        <v>89465</v>
      </c>
      <c r="B5597" s="634" t="s">
        <v>25264</v>
      </c>
      <c r="C5597" s="634" t="s">
        <v>3</v>
      </c>
      <c r="D5597" s="635" t="s">
        <v>45672</v>
      </c>
    </row>
    <row r="5598" spans="1:4" ht="13.5" x14ac:dyDescent="0.25">
      <c r="A5598" s="636">
        <v>89466</v>
      </c>
      <c r="B5598" s="634" t="s">
        <v>25265</v>
      </c>
      <c r="C5598" s="634" t="s">
        <v>3</v>
      </c>
      <c r="D5598" s="635" t="s">
        <v>45673</v>
      </c>
    </row>
    <row r="5599" spans="1:4" ht="13.5" x14ac:dyDescent="0.25">
      <c r="A5599" s="636">
        <v>89467</v>
      </c>
      <c r="B5599" s="634" t="s">
        <v>25266</v>
      </c>
      <c r="C5599" s="634" t="s">
        <v>3</v>
      </c>
      <c r="D5599" s="635" t="s">
        <v>45674</v>
      </c>
    </row>
    <row r="5600" spans="1:4" ht="13.5" x14ac:dyDescent="0.25">
      <c r="A5600" s="636">
        <v>89468</v>
      </c>
      <c r="B5600" s="634" t="s">
        <v>25267</v>
      </c>
      <c r="C5600" s="634" t="s">
        <v>3</v>
      </c>
      <c r="D5600" s="635" t="s">
        <v>45675</v>
      </c>
    </row>
    <row r="5601" spans="1:4" ht="13.5" x14ac:dyDescent="0.25">
      <c r="A5601" s="636">
        <v>89469</v>
      </c>
      <c r="B5601" s="634" t="s">
        <v>25268</v>
      </c>
      <c r="C5601" s="634" t="s">
        <v>3</v>
      </c>
      <c r="D5601" s="635" t="s">
        <v>45676</v>
      </c>
    </row>
    <row r="5602" spans="1:4" ht="13.5" x14ac:dyDescent="0.25">
      <c r="A5602" s="636">
        <v>89470</v>
      </c>
      <c r="B5602" s="634" t="s">
        <v>25269</v>
      </c>
      <c r="C5602" s="634" t="s">
        <v>3</v>
      </c>
      <c r="D5602" s="635" t="s">
        <v>45677</v>
      </c>
    </row>
    <row r="5603" spans="1:4" ht="13.5" x14ac:dyDescent="0.25">
      <c r="A5603" s="636">
        <v>89471</v>
      </c>
      <c r="B5603" s="634" t="s">
        <v>25270</v>
      </c>
      <c r="C5603" s="634" t="s">
        <v>3</v>
      </c>
      <c r="D5603" s="635" t="s">
        <v>45678</v>
      </c>
    </row>
    <row r="5604" spans="1:4" ht="13.5" x14ac:dyDescent="0.25">
      <c r="A5604" s="636">
        <v>89472</v>
      </c>
      <c r="B5604" s="634" t="s">
        <v>25271</v>
      </c>
      <c r="C5604" s="634" t="s">
        <v>3</v>
      </c>
      <c r="D5604" s="635" t="s">
        <v>45679</v>
      </c>
    </row>
    <row r="5605" spans="1:4" ht="13.5" x14ac:dyDescent="0.25">
      <c r="A5605" s="636">
        <v>89473</v>
      </c>
      <c r="B5605" s="634" t="s">
        <v>25272</v>
      </c>
      <c r="C5605" s="634" t="s">
        <v>3</v>
      </c>
      <c r="D5605" s="635" t="s">
        <v>45680</v>
      </c>
    </row>
    <row r="5606" spans="1:4" ht="13.5" x14ac:dyDescent="0.25">
      <c r="A5606" s="636">
        <v>89474</v>
      </c>
      <c r="B5606" s="634" t="s">
        <v>25273</v>
      </c>
      <c r="C5606" s="634" t="s">
        <v>3</v>
      </c>
      <c r="D5606" s="635" t="s">
        <v>45681</v>
      </c>
    </row>
    <row r="5607" spans="1:4" ht="13.5" x14ac:dyDescent="0.25">
      <c r="A5607" s="636">
        <v>89475</v>
      </c>
      <c r="B5607" s="634" t="s">
        <v>25274</v>
      </c>
      <c r="C5607" s="634" t="s">
        <v>3</v>
      </c>
      <c r="D5607" s="635" t="s">
        <v>45682</v>
      </c>
    </row>
    <row r="5608" spans="1:4" ht="13.5" x14ac:dyDescent="0.25">
      <c r="A5608" s="636">
        <v>89476</v>
      </c>
      <c r="B5608" s="634" t="s">
        <v>25275</v>
      </c>
      <c r="C5608" s="634" t="s">
        <v>3</v>
      </c>
      <c r="D5608" s="635" t="s">
        <v>30921</v>
      </c>
    </row>
    <row r="5609" spans="1:4" ht="13.5" x14ac:dyDescent="0.25">
      <c r="A5609" s="636">
        <v>89477</v>
      </c>
      <c r="B5609" s="634" t="s">
        <v>25276</v>
      </c>
      <c r="C5609" s="634" t="s">
        <v>3</v>
      </c>
      <c r="D5609" s="635" t="s">
        <v>45683</v>
      </c>
    </row>
    <row r="5610" spans="1:4" ht="13.5" x14ac:dyDescent="0.25">
      <c r="A5610" s="636">
        <v>89478</v>
      </c>
      <c r="B5610" s="634" t="s">
        <v>25277</v>
      </c>
      <c r="C5610" s="634" t="s">
        <v>3</v>
      </c>
      <c r="D5610" s="635" t="s">
        <v>44715</v>
      </c>
    </row>
    <row r="5611" spans="1:4" ht="13.5" x14ac:dyDescent="0.25">
      <c r="A5611" s="636">
        <v>89479</v>
      </c>
      <c r="B5611" s="634" t="s">
        <v>25278</v>
      </c>
      <c r="C5611" s="634" t="s">
        <v>3</v>
      </c>
      <c r="D5611" s="635" t="s">
        <v>45684</v>
      </c>
    </row>
    <row r="5612" spans="1:4" ht="13.5" x14ac:dyDescent="0.25">
      <c r="A5612" s="636">
        <v>89480</v>
      </c>
      <c r="B5612" s="634" t="s">
        <v>25279</v>
      </c>
      <c r="C5612" s="634" t="s">
        <v>3</v>
      </c>
      <c r="D5612" s="635" t="s">
        <v>45685</v>
      </c>
    </row>
    <row r="5613" spans="1:4" ht="13.5" x14ac:dyDescent="0.25">
      <c r="A5613" s="636">
        <v>89483</v>
      </c>
      <c r="B5613" s="634" t="s">
        <v>25280</v>
      </c>
      <c r="C5613" s="634" t="s">
        <v>3</v>
      </c>
      <c r="D5613" s="635" t="s">
        <v>45686</v>
      </c>
    </row>
    <row r="5614" spans="1:4" ht="13.5" x14ac:dyDescent="0.25">
      <c r="A5614" s="636">
        <v>89484</v>
      </c>
      <c r="B5614" s="634" t="s">
        <v>25281</v>
      </c>
      <c r="C5614" s="634" t="s">
        <v>3</v>
      </c>
      <c r="D5614" s="635" t="s">
        <v>45687</v>
      </c>
    </row>
    <row r="5615" spans="1:4" ht="13.5" x14ac:dyDescent="0.25">
      <c r="A5615" s="636">
        <v>89486</v>
      </c>
      <c r="B5615" s="634" t="s">
        <v>25282</v>
      </c>
      <c r="C5615" s="634" t="s">
        <v>3</v>
      </c>
      <c r="D5615" s="635" t="s">
        <v>45688</v>
      </c>
    </row>
    <row r="5616" spans="1:4" ht="13.5" x14ac:dyDescent="0.25">
      <c r="A5616" s="636">
        <v>89487</v>
      </c>
      <c r="B5616" s="634" t="s">
        <v>25283</v>
      </c>
      <c r="C5616" s="634" t="s">
        <v>3</v>
      </c>
      <c r="D5616" s="635" t="s">
        <v>45689</v>
      </c>
    </row>
    <row r="5617" spans="1:4" ht="13.5" x14ac:dyDescent="0.25">
      <c r="A5617" s="636">
        <v>89488</v>
      </c>
      <c r="B5617" s="634" t="s">
        <v>25284</v>
      </c>
      <c r="C5617" s="634" t="s">
        <v>3</v>
      </c>
      <c r="D5617" s="635" t="s">
        <v>45690</v>
      </c>
    </row>
    <row r="5618" spans="1:4" ht="13.5" x14ac:dyDescent="0.25">
      <c r="A5618" s="636">
        <v>91815</v>
      </c>
      <c r="B5618" s="634" t="s">
        <v>25285</v>
      </c>
      <c r="C5618" s="634" t="s">
        <v>3</v>
      </c>
      <c r="D5618" s="635" t="s">
        <v>45691</v>
      </c>
    </row>
    <row r="5619" spans="1:4" ht="13.5" x14ac:dyDescent="0.25">
      <c r="A5619" s="636">
        <v>91816</v>
      </c>
      <c r="B5619" s="634" t="s">
        <v>25286</v>
      </c>
      <c r="C5619" s="634" t="s">
        <v>3</v>
      </c>
      <c r="D5619" s="635" t="s">
        <v>45692</v>
      </c>
    </row>
    <row r="5620" spans="1:4" ht="13.5" x14ac:dyDescent="0.25">
      <c r="A5620" s="636">
        <v>101161</v>
      </c>
      <c r="B5620" s="634" t="s">
        <v>27588</v>
      </c>
      <c r="C5620" s="634" t="s">
        <v>3</v>
      </c>
      <c r="D5620" s="635" t="s">
        <v>45693</v>
      </c>
    </row>
    <row r="5621" spans="1:4" ht="13.5" x14ac:dyDescent="0.25">
      <c r="A5621" s="636">
        <v>101163</v>
      </c>
      <c r="B5621" s="634" t="s">
        <v>27589</v>
      </c>
      <c r="C5621" s="634" t="s">
        <v>3</v>
      </c>
      <c r="D5621" s="635" t="s">
        <v>45694</v>
      </c>
    </row>
    <row r="5622" spans="1:4" ht="13.5" x14ac:dyDescent="0.25">
      <c r="A5622" s="636">
        <v>101164</v>
      </c>
      <c r="B5622" s="634" t="s">
        <v>27590</v>
      </c>
      <c r="C5622" s="634" t="s">
        <v>3</v>
      </c>
      <c r="D5622" s="635" t="s">
        <v>45695</v>
      </c>
    </row>
    <row r="5623" spans="1:4" ht="13.5" x14ac:dyDescent="0.25">
      <c r="A5623" s="636">
        <v>96358</v>
      </c>
      <c r="B5623" s="634" t="s">
        <v>25287</v>
      </c>
      <c r="C5623" s="634" t="s">
        <v>3</v>
      </c>
      <c r="D5623" s="635" t="s">
        <v>45696</v>
      </c>
    </row>
    <row r="5624" spans="1:4" ht="13.5" x14ac:dyDescent="0.25">
      <c r="A5624" s="636">
        <v>96359</v>
      </c>
      <c r="B5624" s="634" t="s">
        <v>25288</v>
      </c>
      <c r="C5624" s="634" t="s">
        <v>3</v>
      </c>
      <c r="D5624" s="635" t="s">
        <v>45697</v>
      </c>
    </row>
    <row r="5625" spans="1:4" ht="13.5" x14ac:dyDescent="0.25">
      <c r="A5625" s="636">
        <v>96360</v>
      </c>
      <c r="B5625" s="634" t="s">
        <v>25289</v>
      </c>
      <c r="C5625" s="634" t="s">
        <v>3</v>
      </c>
      <c r="D5625" s="635" t="s">
        <v>45698</v>
      </c>
    </row>
    <row r="5626" spans="1:4" ht="13.5" x14ac:dyDescent="0.25">
      <c r="A5626" s="636">
        <v>96361</v>
      </c>
      <c r="B5626" s="634" t="s">
        <v>25290</v>
      </c>
      <c r="C5626" s="634" t="s">
        <v>3</v>
      </c>
      <c r="D5626" s="635" t="s">
        <v>45699</v>
      </c>
    </row>
    <row r="5627" spans="1:4" ht="13.5" x14ac:dyDescent="0.25">
      <c r="A5627" s="636">
        <v>96362</v>
      </c>
      <c r="B5627" s="634" t="s">
        <v>25291</v>
      </c>
      <c r="C5627" s="634" t="s">
        <v>3</v>
      </c>
      <c r="D5627" s="635" t="s">
        <v>45700</v>
      </c>
    </row>
    <row r="5628" spans="1:4" ht="13.5" x14ac:dyDescent="0.25">
      <c r="A5628" s="636">
        <v>96363</v>
      </c>
      <c r="B5628" s="634" t="s">
        <v>25292</v>
      </c>
      <c r="C5628" s="634" t="s">
        <v>3</v>
      </c>
      <c r="D5628" s="635" t="s">
        <v>45701</v>
      </c>
    </row>
    <row r="5629" spans="1:4" ht="13.5" x14ac:dyDescent="0.25">
      <c r="A5629" s="636">
        <v>96364</v>
      </c>
      <c r="B5629" s="634" t="s">
        <v>25293</v>
      </c>
      <c r="C5629" s="634" t="s">
        <v>3</v>
      </c>
      <c r="D5629" s="635" t="s">
        <v>45702</v>
      </c>
    </row>
    <row r="5630" spans="1:4" ht="13.5" x14ac:dyDescent="0.25">
      <c r="A5630" s="636">
        <v>96365</v>
      </c>
      <c r="B5630" s="634" t="s">
        <v>25294</v>
      </c>
      <c r="C5630" s="634" t="s">
        <v>3</v>
      </c>
      <c r="D5630" s="635" t="s">
        <v>45703</v>
      </c>
    </row>
    <row r="5631" spans="1:4" ht="13.5" x14ac:dyDescent="0.25">
      <c r="A5631" s="636">
        <v>96366</v>
      </c>
      <c r="B5631" s="634" t="s">
        <v>25295</v>
      </c>
      <c r="C5631" s="634" t="s">
        <v>3</v>
      </c>
      <c r="D5631" s="635" t="s">
        <v>30076</v>
      </c>
    </row>
    <row r="5632" spans="1:4" ht="13.5" x14ac:dyDescent="0.25">
      <c r="A5632" s="636">
        <v>96367</v>
      </c>
      <c r="B5632" s="634" t="s">
        <v>25296</v>
      </c>
      <c r="C5632" s="634" t="s">
        <v>3</v>
      </c>
      <c r="D5632" s="635" t="s">
        <v>45704</v>
      </c>
    </row>
    <row r="5633" spans="1:4" ht="13.5" x14ac:dyDescent="0.25">
      <c r="A5633" s="636">
        <v>96368</v>
      </c>
      <c r="B5633" s="634" t="s">
        <v>25297</v>
      </c>
      <c r="C5633" s="634" t="s">
        <v>3</v>
      </c>
      <c r="D5633" s="635" t="s">
        <v>45705</v>
      </c>
    </row>
    <row r="5634" spans="1:4" ht="13.5" x14ac:dyDescent="0.25">
      <c r="A5634" s="636">
        <v>96369</v>
      </c>
      <c r="B5634" s="634" t="s">
        <v>25298</v>
      </c>
      <c r="C5634" s="634" t="s">
        <v>3</v>
      </c>
      <c r="D5634" s="635" t="s">
        <v>45706</v>
      </c>
    </row>
    <row r="5635" spans="1:4" ht="13.5" x14ac:dyDescent="0.25">
      <c r="A5635" s="636">
        <v>96370</v>
      </c>
      <c r="B5635" s="634" t="s">
        <v>25299</v>
      </c>
      <c r="C5635" s="634" t="s">
        <v>3</v>
      </c>
      <c r="D5635" s="635" t="s">
        <v>45707</v>
      </c>
    </row>
    <row r="5636" spans="1:4" ht="13.5" x14ac:dyDescent="0.25">
      <c r="A5636" s="636">
        <v>96371</v>
      </c>
      <c r="B5636" s="634" t="s">
        <v>25300</v>
      </c>
      <c r="C5636" s="634" t="s">
        <v>3</v>
      </c>
      <c r="D5636" s="635" t="s">
        <v>45708</v>
      </c>
    </row>
    <row r="5637" spans="1:4" ht="13.5" x14ac:dyDescent="0.25">
      <c r="A5637" s="636">
        <v>96373</v>
      </c>
      <c r="B5637" s="634" t="s">
        <v>25301</v>
      </c>
      <c r="C5637" s="634" t="s">
        <v>4</v>
      </c>
      <c r="D5637" s="635" t="s">
        <v>44469</v>
      </c>
    </row>
    <row r="5638" spans="1:4" ht="13.5" x14ac:dyDescent="0.25">
      <c r="A5638" s="636">
        <v>96374</v>
      </c>
      <c r="B5638" s="634" t="s">
        <v>25302</v>
      </c>
      <c r="C5638" s="634" t="s">
        <v>4</v>
      </c>
      <c r="D5638" s="635" t="s">
        <v>29420</v>
      </c>
    </row>
    <row r="5639" spans="1:4" ht="13.5" x14ac:dyDescent="0.25">
      <c r="A5639" s="636">
        <v>102235</v>
      </c>
      <c r="B5639" s="634" t="s">
        <v>29659</v>
      </c>
      <c r="C5639" s="634" t="s">
        <v>3</v>
      </c>
      <c r="D5639" s="635" t="s">
        <v>45709</v>
      </c>
    </row>
    <row r="5640" spans="1:4" ht="13.5" x14ac:dyDescent="0.25">
      <c r="A5640" s="636">
        <v>102253</v>
      </c>
      <c r="B5640" s="634" t="s">
        <v>29660</v>
      </c>
      <c r="C5640" s="634" t="s">
        <v>3</v>
      </c>
      <c r="D5640" s="635" t="s">
        <v>45710</v>
      </c>
    </row>
    <row r="5641" spans="1:4" ht="13.5" x14ac:dyDescent="0.25">
      <c r="A5641" s="636">
        <v>102254</v>
      </c>
      <c r="B5641" s="634" t="s">
        <v>29661</v>
      </c>
      <c r="C5641" s="634" t="s">
        <v>3</v>
      </c>
      <c r="D5641" s="635" t="s">
        <v>45711</v>
      </c>
    </row>
    <row r="5642" spans="1:4" ht="13.5" x14ac:dyDescent="0.25">
      <c r="A5642" s="636">
        <v>102255</v>
      </c>
      <c r="B5642" s="634" t="s">
        <v>29662</v>
      </c>
      <c r="C5642" s="634" t="s">
        <v>3</v>
      </c>
      <c r="D5642" s="635" t="s">
        <v>45712</v>
      </c>
    </row>
    <row r="5643" spans="1:4" ht="13.5" x14ac:dyDescent="0.25">
      <c r="A5643" s="636">
        <v>102256</v>
      </c>
      <c r="B5643" s="634" t="s">
        <v>29663</v>
      </c>
      <c r="C5643" s="634" t="s">
        <v>3</v>
      </c>
      <c r="D5643" s="635" t="s">
        <v>45713</v>
      </c>
    </row>
    <row r="5644" spans="1:4" ht="13.5" x14ac:dyDescent="0.25">
      <c r="A5644" s="636">
        <v>102257</v>
      </c>
      <c r="B5644" s="634" t="s">
        <v>29664</v>
      </c>
      <c r="C5644" s="634" t="s">
        <v>3</v>
      </c>
      <c r="D5644" s="635" t="s">
        <v>45714</v>
      </c>
    </row>
    <row r="5645" spans="1:4" ht="13.5" x14ac:dyDescent="0.25">
      <c r="A5645" s="636">
        <v>102258</v>
      </c>
      <c r="B5645" s="634" t="s">
        <v>29665</v>
      </c>
      <c r="C5645" s="634" t="s">
        <v>3</v>
      </c>
      <c r="D5645" s="635" t="s">
        <v>45715</v>
      </c>
    </row>
    <row r="5646" spans="1:4" ht="13.5" x14ac:dyDescent="0.25">
      <c r="A5646" s="636">
        <v>101154</v>
      </c>
      <c r="B5646" s="634" t="s">
        <v>27591</v>
      </c>
      <c r="C5646" s="634" t="s">
        <v>3</v>
      </c>
      <c r="D5646" s="635" t="s">
        <v>45716</v>
      </c>
    </row>
    <row r="5647" spans="1:4" ht="13.5" x14ac:dyDescent="0.25">
      <c r="A5647" s="636">
        <v>101155</v>
      </c>
      <c r="B5647" s="634" t="s">
        <v>27592</v>
      </c>
      <c r="C5647" s="634" t="s">
        <v>3</v>
      </c>
      <c r="D5647" s="635" t="s">
        <v>45717</v>
      </c>
    </row>
    <row r="5648" spans="1:4" ht="13.5" x14ac:dyDescent="0.25">
      <c r="A5648" s="636">
        <v>101156</v>
      </c>
      <c r="B5648" s="634" t="s">
        <v>27593</v>
      </c>
      <c r="C5648" s="634" t="s">
        <v>3</v>
      </c>
      <c r="D5648" s="635" t="s">
        <v>45718</v>
      </c>
    </row>
    <row r="5649" spans="1:4" ht="13.5" x14ac:dyDescent="0.25">
      <c r="A5649" s="636">
        <v>101810</v>
      </c>
      <c r="B5649" s="634" t="s">
        <v>29666</v>
      </c>
      <c r="C5649" s="634" t="s">
        <v>20</v>
      </c>
      <c r="D5649" s="635" t="s">
        <v>45719</v>
      </c>
    </row>
    <row r="5650" spans="1:4" ht="13.5" x14ac:dyDescent="0.25">
      <c r="A5650" s="636">
        <v>101811</v>
      </c>
      <c r="B5650" s="634" t="s">
        <v>29667</v>
      </c>
      <c r="C5650" s="634" t="s">
        <v>20</v>
      </c>
      <c r="D5650" s="635" t="s">
        <v>45720</v>
      </c>
    </row>
    <row r="5651" spans="1:4" ht="13.5" x14ac:dyDescent="0.25">
      <c r="A5651" s="636">
        <v>101812</v>
      </c>
      <c r="B5651" s="634" t="s">
        <v>29668</v>
      </c>
      <c r="C5651" s="634" t="s">
        <v>20</v>
      </c>
      <c r="D5651" s="635" t="s">
        <v>45721</v>
      </c>
    </row>
    <row r="5652" spans="1:4" ht="13.5" x14ac:dyDescent="0.25">
      <c r="A5652" s="636">
        <v>101813</v>
      </c>
      <c r="B5652" s="634" t="s">
        <v>29669</v>
      </c>
      <c r="C5652" s="634" t="s">
        <v>20</v>
      </c>
      <c r="D5652" s="635" t="s">
        <v>45722</v>
      </c>
    </row>
    <row r="5653" spans="1:4" ht="13.5" x14ac:dyDescent="0.25">
      <c r="A5653" s="636">
        <v>101814</v>
      </c>
      <c r="B5653" s="634" t="s">
        <v>29670</v>
      </c>
      <c r="C5653" s="634" t="s">
        <v>3</v>
      </c>
      <c r="D5653" s="635" t="s">
        <v>43781</v>
      </c>
    </row>
    <row r="5654" spans="1:4" ht="13.5" x14ac:dyDescent="0.25">
      <c r="A5654" s="636">
        <v>101815</v>
      </c>
      <c r="B5654" s="634" t="s">
        <v>29671</v>
      </c>
      <c r="C5654" s="634" t="s">
        <v>3</v>
      </c>
      <c r="D5654" s="635" t="s">
        <v>45723</v>
      </c>
    </row>
    <row r="5655" spans="1:4" ht="13.5" x14ac:dyDescent="0.25">
      <c r="A5655" s="636">
        <v>101816</v>
      </c>
      <c r="B5655" s="634" t="s">
        <v>29672</v>
      </c>
      <c r="C5655" s="634" t="s">
        <v>3</v>
      </c>
      <c r="D5655" s="635" t="s">
        <v>45724</v>
      </c>
    </row>
    <row r="5656" spans="1:4" ht="13.5" x14ac:dyDescent="0.25">
      <c r="A5656" s="636">
        <v>101817</v>
      </c>
      <c r="B5656" s="634" t="s">
        <v>29673</v>
      </c>
      <c r="C5656" s="634" t="s">
        <v>3</v>
      </c>
      <c r="D5656" s="635" t="s">
        <v>41556</v>
      </c>
    </row>
    <row r="5657" spans="1:4" ht="13.5" x14ac:dyDescent="0.25">
      <c r="A5657" s="636">
        <v>101818</v>
      </c>
      <c r="B5657" s="634" t="s">
        <v>29674</v>
      </c>
      <c r="C5657" s="634" t="s">
        <v>3</v>
      </c>
      <c r="D5657" s="635" t="s">
        <v>45725</v>
      </c>
    </row>
    <row r="5658" spans="1:4" ht="13.5" x14ac:dyDescent="0.25">
      <c r="A5658" s="636">
        <v>101819</v>
      </c>
      <c r="B5658" s="634" t="s">
        <v>29675</v>
      </c>
      <c r="C5658" s="634" t="s">
        <v>3</v>
      </c>
      <c r="D5658" s="635" t="s">
        <v>30782</v>
      </c>
    </row>
    <row r="5659" spans="1:4" ht="13.5" x14ac:dyDescent="0.25">
      <c r="A5659" s="636">
        <v>101820</v>
      </c>
      <c r="B5659" s="634" t="s">
        <v>29676</v>
      </c>
      <c r="C5659" s="634" t="s">
        <v>3</v>
      </c>
      <c r="D5659" s="635" t="s">
        <v>45726</v>
      </c>
    </row>
    <row r="5660" spans="1:4" ht="13.5" x14ac:dyDescent="0.25">
      <c r="A5660" s="636">
        <v>101822</v>
      </c>
      <c r="B5660" s="634" t="s">
        <v>29677</v>
      </c>
      <c r="C5660" s="634" t="s">
        <v>20</v>
      </c>
      <c r="D5660" s="635" t="s">
        <v>45727</v>
      </c>
    </row>
    <row r="5661" spans="1:4" ht="13.5" x14ac:dyDescent="0.25">
      <c r="A5661" s="636">
        <v>101823</v>
      </c>
      <c r="B5661" s="634" t="s">
        <v>29678</v>
      </c>
      <c r="C5661" s="634" t="s">
        <v>20</v>
      </c>
      <c r="D5661" s="635" t="s">
        <v>45728</v>
      </c>
    </row>
    <row r="5662" spans="1:4" ht="13.5" x14ac:dyDescent="0.25">
      <c r="A5662" s="636">
        <v>101824</v>
      </c>
      <c r="B5662" s="634" t="s">
        <v>29679</v>
      </c>
      <c r="C5662" s="634" t="s">
        <v>20</v>
      </c>
      <c r="D5662" s="635" t="s">
        <v>45729</v>
      </c>
    </row>
    <row r="5663" spans="1:4" ht="13.5" x14ac:dyDescent="0.25">
      <c r="A5663" s="636">
        <v>101825</v>
      </c>
      <c r="B5663" s="634" t="s">
        <v>29680</v>
      </c>
      <c r="C5663" s="634" t="s">
        <v>20</v>
      </c>
      <c r="D5663" s="635" t="s">
        <v>45730</v>
      </c>
    </row>
    <row r="5664" spans="1:4" ht="13.5" x14ac:dyDescent="0.25">
      <c r="A5664" s="636">
        <v>101826</v>
      </c>
      <c r="B5664" s="634" t="s">
        <v>29681</v>
      </c>
      <c r="C5664" s="634" t="s">
        <v>20</v>
      </c>
      <c r="D5664" s="635" t="s">
        <v>45731</v>
      </c>
    </row>
    <row r="5665" spans="1:4" ht="13.5" x14ac:dyDescent="0.25">
      <c r="A5665" s="636">
        <v>101827</v>
      </c>
      <c r="B5665" s="634" t="s">
        <v>29682</v>
      </c>
      <c r="C5665" s="634" t="s">
        <v>20</v>
      </c>
      <c r="D5665" s="635" t="s">
        <v>45732</v>
      </c>
    </row>
    <row r="5666" spans="1:4" ht="13.5" x14ac:dyDescent="0.25">
      <c r="A5666" s="636">
        <v>101828</v>
      </c>
      <c r="B5666" s="634" t="s">
        <v>29683</v>
      </c>
      <c r="C5666" s="634" t="s">
        <v>20</v>
      </c>
      <c r="D5666" s="635" t="s">
        <v>45733</v>
      </c>
    </row>
    <row r="5667" spans="1:4" ht="13.5" x14ac:dyDescent="0.25">
      <c r="A5667" s="636">
        <v>101829</v>
      </c>
      <c r="B5667" s="634" t="s">
        <v>45734</v>
      </c>
      <c r="C5667" s="634" t="s">
        <v>20</v>
      </c>
      <c r="D5667" s="635" t="s">
        <v>45735</v>
      </c>
    </row>
    <row r="5668" spans="1:4" ht="13.5" x14ac:dyDescent="0.25">
      <c r="A5668" s="636">
        <v>101830</v>
      </c>
      <c r="B5668" s="634" t="s">
        <v>45736</v>
      </c>
      <c r="C5668" s="634" t="s">
        <v>20</v>
      </c>
      <c r="D5668" s="635" t="s">
        <v>44770</v>
      </c>
    </row>
    <row r="5669" spans="1:4" ht="13.5" x14ac:dyDescent="0.25">
      <c r="A5669" s="636">
        <v>101831</v>
      </c>
      <c r="B5669" s="634" t="s">
        <v>45737</v>
      </c>
      <c r="C5669" s="634" t="s">
        <v>20</v>
      </c>
      <c r="D5669" s="635" t="s">
        <v>45738</v>
      </c>
    </row>
    <row r="5670" spans="1:4" ht="13.5" x14ac:dyDescent="0.25">
      <c r="A5670" s="636">
        <v>101832</v>
      </c>
      <c r="B5670" s="634" t="s">
        <v>29684</v>
      </c>
      <c r="C5670" s="634" t="s">
        <v>20</v>
      </c>
      <c r="D5670" s="635" t="s">
        <v>45739</v>
      </c>
    </row>
    <row r="5671" spans="1:4" ht="13.5" x14ac:dyDescent="0.25">
      <c r="A5671" s="636">
        <v>101833</v>
      </c>
      <c r="B5671" s="634" t="s">
        <v>29685</v>
      </c>
      <c r="C5671" s="634" t="s">
        <v>20</v>
      </c>
      <c r="D5671" s="635" t="s">
        <v>45740</v>
      </c>
    </row>
    <row r="5672" spans="1:4" ht="13.5" x14ac:dyDescent="0.25">
      <c r="A5672" s="636">
        <v>101834</v>
      </c>
      <c r="B5672" s="634" t="s">
        <v>29686</v>
      </c>
      <c r="C5672" s="634" t="s">
        <v>20</v>
      </c>
      <c r="D5672" s="635" t="s">
        <v>45741</v>
      </c>
    </row>
    <row r="5673" spans="1:4" ht="13.5" x14ac:dyDescent="0.25">
      <c r="A5673" s="636">
        <v>101835</v>
      </c>
      <c r="B5673" s="634" t="s">
        <v>29687</v>
      </c>
      <c r="C5673" s="634" t="s">
        <v>20</v>
      </c>
      <c r="D5673" s="635" t="s">
        <v>45742</v>
      </c>
    </row>
    <row r="5674" spans="1:4" ht="13.5" x14ac:dyDescent="0.25">
      <c r="A5674" s="636">
        <v>101836</v>
      </c>
      <c r="B5674" s="634" t="s">
        <v>29688</v>
      </c>
      <c r="C5674" s="634" t="s">
        <v>20</v>
      </c>
      <c r="D5674" s="635" t="s">
        <v>45743</v>
      </c>
    </row>
    <row r="5675" spans="1:4" ht="13.5" x14ac:dyDescent="0.25">
      <c r="A5675" s="636">
        <v>101837</v>
      </c>
      <c r="B5675" s="634" t="s">
        <v>29689</v>
      </c>
      <c r="C5675" s="634" t="s">
        <v>20</v>
      </c>
      <c r="D5675" s="635" t="s">
        <v>30498</v>
      </c>
    </row>
    <row r="5676" spans="1:4" ht="13.5" x14ac:dyDescent="0.25">
      <c r="A5676" s="636">
        <v>101838</v>
      </c>
      <c r="B5676" s="634" t="s">
        <v>29690</v>
      </c>
      <c r="C5676" s="634" t="s">
        <v>20</v>
      </c>
      <c r="D5676" s="635" t="s">
        <v>30513</v>
      </c>
    </row>
    <row r="5677" spans="1:4" ht="13.5" x14ac:dyDescent="0.25">
      <c r="A5677" s="636">
        <v>101839</v>
      </c>
      <c r="B5677" s="634" t="s">
        <v>29691</v>
      </c>
      <c r="C5677" s="634" t="s">
        <v>20</v>
      </c>
      <c r="D5677" s="635" t="s">
        <v>45744</v>
      </c>
    </row>
    <row r="5678" spans="1:4" ht="13.5" x14ac:dyDescent="0.25">
      <c r="A5678" s="636">
        <v>101840</v>
      </c>
      <c r="B5678" s="634" t="s">
        <v>29692</v>
      </c>
      <c r="C5678" s="634" t="s">
        <v>20</v>
      </c>
      <c r="D5678" s="635" t="s">
        <v>45745</v>
      </c>
    </row>
    <row r="5679" spans="1:4" ht="13.5" x14ac:dyDescent="0.25">
      <c r="A5679" s="636">
        <v>101841</v>
      </c>
      <c r="B5679" s="634" t="s">
        <v>29693</v>
      </c>
      <c r="C5679" s="634" t="s">
        <v>20</v>
      </c>
      <c r="D5679" s="635" t="s">
        <v>45746</v>
      </c>
    </row>
    <row r="5680" spans="1:4" ht="13.5" x14ac:dyDescent="0.25">
      <c r="A5680" s="636">
        <v>101842</v>
      </c>
      <c r="B5680" s="634" t="s">
        <v>29694</v>
      </c>
      <c r="C5680" s="634" t="s">
        <v>20</v>
      </c>
      <c r="D5680" s="635" t="s">
        <v>45747</v>
      </c>
    </row>
    <row r="5681" spans="1:4" ht="13.5" x14ac:dyDescent="0.25">
      <c r="A5681" s="636">
        <v>101843</v>
      </c>
      <c r="B5681" s="634" t="s">
        <v>45748</v>
      </c>
      <c r="C5681" s="634" t="s">
        <v>20</v>
      </c>
      <c r="D5681" s="635" t="s">
        <v>45749</v>
      </c>
    </row>
    <row r="5682" spans="1:4" ht="13.5" x14ac:dyDescent="0.25">
      <c r="A5682" s="636">
        <v>101844</v>
      </c>
      <c r="B5682" s="634" t="s">
        <v>45750</v>
      </c>
      <c r="C5682" s="634" t="s">
        <v>20</v>
      </c>
      <c r="D5682" s="635" t="s">
        <v>45751</v>
      </c>
    </row>
    <row r="5683" spans="1:4" ht="13.5" x14ac:dyDescent="0.25">
      <c r="A5683" s="636">
        <v>101845</v>
      </c>
      <c r="B5683" s="634" t="s">
        <v>45752</v>
      </c>
      <c r="C5683" s="634" t="s">
        <v>20</v>
      </c>
      <c r="D5683" s="635" t="s">
        <v>45753</v>
      </c>
    </row>
    <row r="5684" spans="1:4" ht="13.5" x14ac:dyDescent="0.25">
      <c r="A5684" s="636">
        <v>101846</v>
      </c>
      <c r="B5684" s="634" t="s">
        <v>29695</v>
      </c>
      <c r="C5684" s="634" t="s">
        <v>20</v>
      </c>
      <c r="D5684" s="635" t="s">
        <v>45754</v>
      </c>
    </row>
    <row r="5685" spans="1:4" ht="13.5" x14ac:dyDescent="0.25">
      <c r="A5685" s="636">
        <v>101847</v>
      </c>
      <c r="B5685" s="634" t="s">
        <v>29696</v>
      </c>
      <c r="C5685" s="634" t="s">
        <v>20</v>
      </c>
      <c r="D5685" s="635" t="s">
        <v>45755</v>
      </c>
    </row>
    <row r="5686" spans="1:4" ht="13.5" x14ac:dyDescent="0.25">
      <c r="A5686" s="636">
        <v>101848</v>
      </c>
      <c r="B5686" s="634" t="s">
        <v>29697</v>
      </c>
      <c r="C5686" s="634" t="s">
        <v>20</v>
      </c>
      <c r="D5686" s="635" t="s">
        <v>45756</v>
      </c>
    </row>
    <row r="5687" spans="1:4" ht="13.5" x14ac:dyDescent="0.25">
      <c r="A5687" s="636">
        <v>101849</v>
      </c>
      <c r="B5687" s="634" t="s">
        <v>29698</v>
      </c>
      <c r="C5687" s="634" t="s">
        <v>20</v>
      </c>
      <c r="D5687" s="635" t="s">
        <v>45757</v>
      </c>
    </row>
    <row r="5688" spans="1:4" ht="13.5" x14ac:dyDescent="0.25">
      <c r="A5688" s="636">
        <v>101850</v>
      </c>
      <c r="B5688" s="634" t="s">
        <v>29699</v>
      </c>
      <c r="C5688" s="634" t="s">
        <v>3</v>
      </c>
      <c r="D5688" s="635" t="s">
        <v>29858</v>
      </c>
    </row>
    <row r="5689" spans="1:4" ht="13.5" x14ac:dyDescent="0.25">
      <c r="A5689" s="636">
        <v>101851</v>
      </c>
      <c r="B5689" s="634" t="s">
        <v>29700</v>
      </c>
      <c r="C5689" s="634" t="s">
        <v>3</v>
      </c>
      <c r="D5689" s="635" t="s">
        <v>45758</v>
      </c>
    </row>
    <row r="5690" spans="1:4" ht="13.5" x14ac:dyDescent="0.25">
      <c r="A5690" s="636">
        <v>101852</v>
      </c>
      <c r="B5690" s="634" t="s">
        <v>29701</v>
      </c>
      <c r="C5690" s="634" t="s">
        <v>3</v>
      </c>
      <c r="D5690" s="635" t="s">
        <v>45759</v>
      </c>
    </row>
    <row r="5691" spans="1:4" ht="13.5" x14ac:dyDescent="0.25">
      <c r="A5691" s="636">
        <v>101853</v>
      </c>
      <c r="B5691" s="634" t="s">
        <v>29702</v>
      </c>
      <c r="C5691" s="634" t="s">
        <v>3</v>
      </c>
      <c r="D5691" s="635" t="s">
        <v>42634</v>
      </c>
    </row>
    <row r="5692" spans="1:4" ht="13.5" x14ac:dyDescent="0.25">
      <c r="A5692" s="636">
        <v>101854</v>
      </c>
      <c r="B5692" s="634" t="s">
        <v>29703</v>
      </c>
      <c r="C5692" s="634" t="s">
        <v>3</v>
      </c>
      <c r="D5692" s="635" t="s">
        <v>45760</v>
      </c>
    </row>
    <row r="5693" spans="1:4" ht="13.5" x14ac:dyDescent="0.25">
      <c r="A5693" s="636">
        <v>101855</v>
      </c>
      <c r="B5693" s="634" t="s">
        <v>29704</v>
      </c>
      <c r="C5693" s="634" t="s">
        <v>3</v>
      </c>
      <c r="D5693" s="635" t="s">
        <v>30615</v>
      </c>
    </row>
    <row r="5694" spans="1:4" ht="13.5" x14ac:dyDescent="0.25">
      <c r="A5694" s="636">
        <v>101856</v>
      </c>
      <c r="B5694" s="634" t="s">
        <v>29705</v>
      </c>
      <c r="C5694" s="634" t="s">
        <v>3</v>
      </c>
      <c r="D5694" s="635" t="s">
        <v>45452</v>
      </c>
    </row>
    <row r="5695" spans="1:4" ht="13.5" x14ac:dyDescent="0.25">
      <c r="A5695" s="636">
        <v>101857</v>
      </c>
      <c r="B5695" s="634" t="s">
        <v>29706</v>
      </c>
      <c r="C5695" s="634" t="s">
        <v>3</v>
      </c>
      <c r="D5695" s="635" t="s">
        <v>44338</v>
      </c>
    </row>
    <row r="5696" spans="1:4" ht="13.5" x14ac:dyDescent="0.25">
      <c r="A5696" s="636">
        <v>101858</v>
      </c>
      <c r="B5696" s="634" t="s">
        <v>29707</v>
      </c>
      <c r="C5696" s="634" t="s">
        <v>3</v>
      </c>
      <c r="D5696" s="635" t="s">
        <v>44377</v>
      </c>
    </row>
    <row r="5697" spans="1:4" ht="13.5" x14ac:dyDescent="0.25">
      <c r="A5697" s="636">
        <v>101859</v>
      </c>
      <c r="B5697" s="634" t="s">
        <v>29708</v>
      </c>
      <c r="C5697" s="634" t="s">
        <v>3</v>
      </c>
      <c r="D5697" s="635" t="s">
        <v>43485</v>
      </c>
    </row>
    <row r="5698" spans="1:4" ht="13.5" x14ac:dyDescent="0.25">
      <c r="A5698" s="636">
        <v>101860</v>
      </c>
      <c r="B5698" s="634" t="s">
        <v>29709</v>
      </c>
      <c r="C5698" s="634" t="s">
        <v>3</v>
      </c>
      <c r="D5698" s="635" t="s">
        <v>44559</v>
      </c>
    </row>
    <row r="5699" spans="1:4" ht="13.5" x14ac:dyDescent="0.25">
      <c r="A5699" s="636">
        <v>101861</v>
      </c>
      <c r="B5699" s="634" t="s">
        <v>29710</v>
      </c>
      <c r="C5699" s="634" t="s">
        <v>3</v>
      </c>
      <c r="D5699" s="635" t="s">
        <v>29989</v>
      </c>
    </row>
    <row r="5700" spans="1:4" ht="13.5" x14ac:dyDescent="0.25">
      <c r="A5700" s="636">
        <v>101862</v>
      </c>
      <c r="B5700" s="634" t="s">
        <v>29711</v>
      </c>
      <c r="C5700" s="634" t="s">
        <v>3</v>
      </c>
      <c r="D5700" s="635" t="s">
        <v>30082</v>
      </c>
    </row>
    <row r="5701" spans="1:4" ht="13.5" x14ac:dyDescent="0.25">
      <c r="A5701" s="636">
        <v>101863</v>
      </c>
      <c r="B5701" s="634" t="s">
        <v>29712</v>
      </c>
      <c r="C5701" s="634" t="s">
        <v>3</v>
      </c>
      <c r="D5701" s="635" t="s">
        <v>45761</v>
      </c>
    </row>
    <row r="5702" spans="1:4" ht="13.5" x14ac:dyDescent="0.25">
      <c r="A5702" s="636">
        <v>101864</v>
      </c>
      <c r="B5702" s="634" t="s">
        <v>29713</v>
      </c>
      <c r="C5702" s="634" t="s">
        <v>3</v>
      </c>
      <c r="D5702" s="635" t="s">
        <v>28596</v>
      </c>
    </row>
    <row r="5703" spans="1:4" ht="13.5" x14ac:dyDescent="0.25">
      <c r="A5703" s="636">
        <v>101865</v>
      </c>
      <c r="B5703" s="634" t="s">
        <v>29714</v>
      </c>
      <c r="C5703" s="634" t="s">
        <v>3</v>
      </c>
      <c r="D5703" s="635" t="s">
        <v>45762</v>
      </c>
    </row>
    <row r="5704" spans="1:4" ht="13.5" x14ac:dyDescent="0.25">
      <c r="A5704" s="636">
        <v>101866</v>
      </c>
      <c r="B5704" s="634" t="s">
        <v>29715</v>
      </c>
      <c r="C5704" s="634" t="s">
        <v>3</v>
      </c>
      <c r="D5704" s="635" t="s">
        <v>30910</v>
      </c>
    </row>
    <row r="5705" spans="1:4" ht="13.5" x14ac:dyDescent="0.25">
      <c r="A5705" s="636">
        <v>101867</v>
      </c>
      <c r="B5705" s="634" t="s">
        <v>29716</v>
      </c>
      <c r="C5705" s="634" t="s">
        <v>3</v>
      </c>
      <c r="D5705" s="635" t="s">
        <v>30492</v>
      </c>
    </row>
    <row r="5706" spans="1:4" ht="13.5" x14ac:dyDescent="0.25">
      <c r="A5706" s="636">
        <v>101868</v>
      </c>
      <c r="B5706" s="634" t="s">
        <v>29717</v>
      </c>
      <c r="C5706" s="634" t="s">
        <v>3</v>
      </c>
      <c r="D5706" s="635" t="s">
        <v>29922</v>
      </c>
    </row>
    <row r="5707" spans="1:4" ht="13.5" x14ac:dyDescent="0.25">
      <c r="A5707" s="636">
        <v>101869</v>
      </c>
      <c r="B5707" s="634" t="s">
        <v>29718</v>
      </c>
      <c r="C5707" s="634" t="s">
        <v>3</v>
      </c>
      <c r="D5707" s="635" t="s">
        <v>45763</v>
      </c>
    </row>
    <row r="5708" spans="1:4" ht="13.5" x14ac:dyDescent="0.25">
      <c r="A5708" s="636">
        <v>101870</v>
      </c>
      <c r="B5708" s="634" t="s">
        <v>29719</v>
      </c>
      <c r="C5708" s="634" t="s">
        <v>3</v>
      </c>
      <c r="D5708" s="635" t="s">
        <v>45764</v>
      </c>
    </row>
    <row r="5709" spans="1:4" ht="13.5" x14ac:dyDescent="0.25">
      <c r="A5709" s="636">
        <v>102096</v>
      </c>
      <c r="B5709" s="634" t="s">
        <v>29720</v>
      </c>
      <c r="C5709" s="634" t="s">
        <v>20</v>
      </c>
      <c r="D5709" s="635" t="s">
        <v>45765</v>
      </c>
    </row>
    <row r="5710" spans="1:4" ht="13.5" x14ac:dyDescent="0.25">
      <c r="A5710" s="636">
        <v>102098</v>
      </c>
      <c r="B5710" s="634" t="s">
        <v>29721</v>
      </c>
      <c r="C5710" s="634" t="s">
        <v>20</v>
      </c>
      <c r="D5710" s="635" t="s">
        <v>45766</v>
      </c>
    </row>
    <row r="5711" spans="1:4" ht="13.5" x14ac:dyDescent="0.25">
      <c r="A5711" s="636">
        <v>102101</v>
      </c>
      <c r="B5711" s="634" t="s">
        <v>29722</v>
      </c>
      <c r="C5711" s="634" t="s">
        <v>3</v>
      </c>
      <c r="D5711" s="635" t="s">
        <v>45767</v>
      </c>
    </row>
    <row r="5712" spans="1:4" ht="13.5" x14ac:dyDescent="0.25">
      <c r="A5712" s="636">
        <v>102988</v>
      </c>
      <c r="B5712" s="634" t="s">
        <v>30791</v>
      </c>
      <c r="C5712" s="634" t="s">
        <v>3</v>
      </c>
      <c r="D5712" s="635" t="s">
        <v>45768</v>
      </c>
    </row>
    <row r="5713" spans="1:4" ht="13.5" x14ac:dyDescent="0.25">
      <c r="A5713" s="636">
        <v>100576</v>
      </c>
      <c r="B5713" s="634" t="s">
        <v>26893</v>
      </c>
      <c r="C5713" s="634" t="s">
        <v>3</v>
      </c>
      <c r="D5713" s="635" t="s">
        <v>27162</v>
      </c>
    </row>
    <row r="5714" spans="1:4" ht="13.5" x14ac:dyDescent="0.25">
      <c r="A5714" s="636">
        <v>100577</v>
      </c>
      <c r="B5714" s="634" t="s">
        <v>26894</v>
      </c>
      <c r="C5714" s="634" t="s">
        <v>3</v>
      </c>
      <c r="D5714" s="635" t="s">
        <v>42023</v>
      </c>
    </row>
    <row r="5715" spans="1:4" ht="13.5" x14ac:dyDescent="0.25">
      <c r="A5715" s="636">
        <v>96388</v>
      </c>
      <c r="B5715" s="634" t="s">
        <v>26895</v>
      </c>
      <c r="C5715" s="634" t="s">
        <v>20</v>
      </c>
      <c r="D5715" s="635" t="s">
        <v>45769</v>
      </c>
    </row>
    <row r="5716" spans="1:4" ht="13.5" x14ac:dyDescent="0.25">
      <c r="A5716" s="636">
        <v>96389</v>
      </c>
      <c r="B5716" s="634" t="s">
        <v>27594</v>
      </c>
      <c r="C5716" s="634" t="s">
        <v>20</v>
      </c>
      <c r="D5716" s="635" t="s">
        <v>41342</v>
      </c>
    </row>
    <row r="5717" spans="1:4" ht="13.5" x14ac:dyDescent="0.25">
      <c r="A5717" s="636">
        <v>96390</v>
      </c>
      <c r="B5717" s="634" t="s">
        <v>27595</v>
      </c>
      <c r="C5717" s="634" t="s">
        <v>20</v>
      </c>
      <c r="D5717" s="635" t="s">
        <v>45770</v>
      </c>
    </row>
    <row r="5718" spans="1:4" ht="13.5" x14ac:dyDescent="0.25">
      <c r="A5718" s="636">
        <v>96391</v>
      </c>
      <c r="B5718" s="634" t="s">
        <v>26896</v>
      </c>
      <c r="C5718" s="634" t="s">
        <v>20</v>
      </c>
      <c r="D5718" s="635" t="s">
        <v>45771</v>
      </c>
    </row>
    <row r="5719" spans="1:4" ht="13.5" x14ac:dyDescent="0.25">
      <c r="A5719" s="636">
        <v>96392</v>
      </c>
      <c r="B5719" s="634" t="s">
        <v>26897</v>
      </c>
      <c r="C5719" s="634" t="s">
        <v>20</v>
      </c>
      <c r="D5719" s="635" t="s">
        <v>45772</v>
      </c>
    </row>
    <row r="5720" spans="1:4" ht="13.5" x14ac:dyDescent="0.25">
      <c r="A5720" s="636">
        <v>96396</v>
      </c>
      <c r="B5720" s="634" t="s">
        <v>26898</v>
      </c>
      <c r="C5720" s="634" t="s">
        <v>20</v>
      </c>
      <c r="D5720" s="635" t="s">
        <v>45773</v>
      </c>
    </row>
    <row r="5721" spans="1:4" ht="13.5" x14ac:dyDescent="0.25">
      <c r="A5721" s="636">
        <v>96397</v>
      </c>
      <c r="B5721" s="634" t="s">
        <v>26899</v>
      </c>
      <c r="C5721" s="634" t="s">
        <v>20</v>
      </c>
      <c r="D5721" s="635" t="s">
        <v>45774</v>
      </c>
    </row>
    <row r="5722" spans="1:4" ht="13.5" x14ac:dyDescent="0.25">
      <c r="A5722" s="636">
        <v>96398</v>
      </c>
      <c r="B5722" s="634" t="s">
        <v>26900</v>
      </c>
      <c r="C5722" s="634" t="s">
        <v>20</v>
      </c>
      <c r="D5722" s="635" t="s">
        <v>45775</v>
      </c>
    </row>
    <row r="5723" spans="1:4" ht="13.5" x14ac:dyDescent="0.25">
      <c r="A5723" s="636">
        <v>96399</v>
      </c>
      <c r="B5723" s="634" t="s">
        <v>27596</v>
      </c>
      <c r="C5723" s="634" t="s">
        <v>20</v>
      </c>
      <c r="D5723" s="635" t="s">
        <v>45776</v>
      </c>
    </row>
    <row r="5724" spans="1:4" ht="13.5" x14ac:dyDescent="0.25">
      <c r="A5724" s="636">
        <v>96400</v>
      </c>
      <c r="B5724" s="634" t="s">
        <v>26901</v>
      </c>
      <c r="C5724" s="634" t="s">
        <v>20</v>
      </c>
      <c r="D5724" s="635" t="s">
        <v>45777</v>
      </c>
    </row>
    <row r="5725" spans="1:4" ht="13.5" x14ac:dyDescent="0.25">
      <c r="A5725" s="636">
        <v>96402</v>
      </c>
      <c r="B5725" s="634" t="s">
        <v>26902</v>
      </c>
      <c r="C5725" s="634" t="s">
        <v>3</v>
      </c>
      <c r="D5725" s="635" t="s">
        <v>41908</v>
      </c>
    </row>
    <row r="5726" spans="1:4" ht="13.5" x14ac:dyDescent="0.25">
      <c r="A5726" s="636">
        <v>100564</v>
      </c>
      <c r="B5726" s="634" t="s">
        <v>26903</v>
      </c>
      <c r="C5726" s="634" t="s">
        <v>20</v>
      </c>
      <c r="D5726" s="635" t="s">
        <v>45778</v>
      </c>
    </row>
    <row r="5727" spans="1:4" ht="13.5" x14ac:dyDescent="0.25">
      <c r="A5727" s="636">
        <v>100565</v>
      </c>
      <c r="B5727" s="634" t="s">
        <v>26904</v>
      </c>
      <c r="C5727" s="634" t="s">
        <v>20</v>
      </c>
      <c r="D5727" s="635" t="s">
        <v>45779</v>
      </c>
    </row>
    <row r="5728" spans="1:4" ht="13.5" x14ac:dyDescent="0.25">
      <c r="A5728" s="636">
        <v>100566</v>
      </c>
      <c r="B5728" s="634" t="s">
        <v>26905</v>
      </c>
      <c r="C5728" s="634" t="s">
        <v>20</v>
      </c>
      <c r="D5728" s="635" t="s">
        <v>45780</v>
      </c>
    </row>
    <row r="5729" spans="1:4" ht="13.5" x14ac:dyDescent="0.25">
      <c r="A5729" s="636">
        <v>100567</v>
      </c>
      <c r="B5729" s="634" t="s">
        <v>26906</v>
      </c>
      <c r="C5729" s="634" t="s">
        <v>20</v>
      </c>
      <c r="D5729" s="635" t="s">
        <v>44938</v>
      </c>
    </row>
    <row r="5730" spans="1:4" ht="13.5" x14ac:dyDescent="0.25">
      <c r="A5730" s="636">
        <v>100568</v>
      </c>
      <c r="B5730" s="634" t="s">
        <v>26907</v>
      </c>
      <c r="C5730" s="634" t="s">
        <v>20</v>
      </c>
      <c r="D5730" s="635" t="s">
        <v>45781</v>
      </c>
    </row>
    <row r="5731" spans="1:4" ht="13.5" x14ac:dyDescent="0.25">
      <c r="A5731" s="636">
        <v>100569</v>
      </c>
      <c r="B5731" s="634" t="s">
        <v>26908</v>
      </c>
      <c r="C5731" s="634" t="s">
        <v>20</v>
      </c>
      <c r="D5731" s="635" t="s">
        <v>30273</v>
      </c>
    </row>
    <row r="5732" spans="1:4" ht="13.5" x14ac:dyDescent="0.25">
      <c r="A5732" s="636">
        <v>100570</v>
      </c>
      <c r="B5732" s="634" t="s">
        <v>26909</v>
      </c>
      <c r="C5732" s="634" t="s">
        <v>20</v>
      </c>
      <c r="D5732" s="635" t="s">
        <v>45782</v>
      </c>
    </row>
    <row r="5733" spans="1:4" ht="13.5" x14ac:dyDescent="0.25">
      <c r="A5733" s="636">
        <v>100571</v>
      </c>
      <c r="B5733" s="634" t="s">
        <v>26910</v>
      </c>
      <c r="C5733" s="634" t="s">
        <v>20</v>
      </c>
      <c r="D5733" s="635" t="s">
        <v>45783</v>
      </c>
    </row>
    <row r="5734" spans="1:4" ht="13.5" x14ac:dyDescent="0.25">
      <c r="A5734" s="636">
        <v>100572</v>
      </c>
      <c r="B5734" s="634" t="s">
        <v>26911</v>
      </c>
      <c r="C5734" s="634" t="s">
        <v>20</v>
      </c>
      <c r="D5734" s="635" t="s">
        <v>30438</v>
      </c>
    </row>
    <row r="5735" spans="1:4" ht="13.5" x14ac:dyDescent="0.25">
      <c r="A5735" s="636">
        <v>100573</v>
      </c>
      <c r="B5735" s="634" t="s">
        <v>26912</v>
      </c>
      <c r="C5735" s="634" t="s">
        <v>20</v>
      </c>
      <c r="D5735" s="635" t="s">
        <v>45784</v>
      </c>
    </row>
    <row r="5736" spans="1:4" ht="13.5" x14ac:dyDescent="0.25">
      <c r="A5736" s="636">
        <v>100574</v>
      </c>
      <c r="B5736" s="634" t="s">
        <v>26913</v>
      </c>
      <c r="C5736" s="634" t="s">
        <v>20</v>
      </c>
      <c r="D5736" s="635" t="s">
        <v>28477</v>
      </c>
    </row>
    <row r="5737" spans="1:4" ht="13.5" x14ac:dyDescent="0.25">
      <c r="A5737" s="636">
        <v>100575</v>
      </c>
      <c r="B5737" s="634" t="s">
        <v>26914</v>
      </c>
      <c r="C5737" s="634" t="s">
        <v>3</v>
      </c>
      <c r="D5737" s="635" t="s">
        <v>22927</v>
      </c>
    </row>
    <row r="5738" spans="1:4" ht="13.5" x14ac:dyDescent="0.25">
      <c r="A5738" s="636">
        <v>101767</v>
      </c>
      <c r="B5738" s="634" t="s">
        <v>29724</v>
      </c>
      <c r="C5738" s="634" t="s">
        <v>20</v>
      </c>
      <c r="D5738" s="635" t="s">
        <v>45785</v>
      </c>
    </row>
    <row r="5739" spans="1:4" ht="13.5" x14ac:dyDescent="0.25">
      <c r="A5739" s="636">
        <v>101768</v>
      </c>
      <c r="B5739" s="634" t="s">
        <v>29725</v>
      </c>
      <c r="C5739" s="634" t="s">
        <v>20</v>
      </c>
      <c r="D5739" s="635" t="s">
        <v>45786</v>
      </c>
    </row>
    <row r="5740" spans="1:4" ht="13.5" x14ac:dyDescent="0.25">
      <c r="A5740" s="636">
        <v>92391</v>
      </c>
      <c r="B5740" s="634" t="s">
        <v>25303</v>
      </c>
      <c r="C5740" s="634" t="s">
        <v>3</v>
      </c>
      <c r="D5740" s="635" t="s">
        <v>30553</v>
      </c>
    </row>
    <row r="5741" spans="1:4" ht="13.5" x14ac:dyDescent="0.25">
      <c r="A5741" s="636">
        <v>92392</v>
      </c>
      <c r="B5741" s="634" t="s">
        <v>25304</v>
      </c>
      <c r="C5741" s="634" t="s">
        <v>3</v>
      </c>
      <c r="D5741" s="635" t="s">
        <v>45787</v>
      </c>
    </row>
    <row r="5742" spans="1:4" ht="13.5" x14ac:dyDescent="0.25">
      <c r="A5742" s="636">
        <v>92393</v>
      </c>
      <c r="B5742" s="634" t="s">
        <v>25305</v>
      </c>
      <c r="C5742" s="634" t="s">
        <v>3</v>
      </c>
      <c r="D5742" s="635" t="s">
        <v>43706</v>
      </c>
    </row>
    <row r="5743" spans="1:4" ht="13.5" x14ac:dyDescent="0.25">
      <c r="A5743" s="636">
        <v>92394</v>
      </c>
      <c r="B5743" s="634" t="s">
        <v>25306</v>
      </c>
      <c r="C5743" s="634" t="s">
        <v>3</v>
      </c>
      <c r="D5743" s="635" t="s">
        <v>45788</v>
      </c>
    </row>
    <row r="5744" spans="1:4" ht="13.5" x14ac:dyDescent="0.25">
      <c r="A5744" s="636">
        <v>92395</v>
      </c>
      <c r="B5744" s="634" t="s">
        <v>25307</v>
      </c>
      <c r="C5744" s="634" t="s">
        <v>3</v>
      </c>
      <c r="D5744" s="635" t="s">
        <v>45789</v>
      </c>
    </row>
    <row r="5745" spans="1:4" ht="13.5" x14ac:dyDescent="0.25">
      <c r="A5745" s="636">
        <v>92396</v>
      </c>
      <c r="B5745" s="634" t="s">
        <v>25308</v>
      </c>
      <c r="C5745" s="634" t="s">
        <v>3</v>
      </c>
      <c r="D5745" s="635" t="s">
        <v>30797</v>
      </c>
    </row>
    <row r="5746" spans="1:4" ht="13.5" x14ac:dyDescent="0.25">
      <c r="A5746" s="636">
        <v>92397</v>
      </c>
      <c r="B5746" s="634" t="s">
        <v>25309</v>
      </c>
      <c r="C5746" s="634" t="s">
        <v>3</v>
      </c>
      <c r="D5746" s="635" t="s">
        <v>45790</v>
      </c>
    </row>
    <row r="5747" spans="1:4" ht="13.5" x14ac:dyDescent="0.25">
      <c r="A5747" s="636">
        <v>92398</v>
      </c>
      <c r="B5747" s="634" t="s">
        <v>25310</v>
      </c>
      <c r="C5747" s="634" t="s">
        <v>3</v>
      </c>
      <c r="D5747" s="635" t="s">
        <v>45791</v>
      </c>
    </row>
    <row r="5748" spans="1:4" ht="13.5" x14ac:dyDescent="0.25">
      <c r="A5748" s="636">
        <v>92399</v>
      </c>
      <c r="B5748" s="634" t="s">
        <v>25311</v>
      </c>
      <c r="C5748" s="634" t="s">
        <v>3</v>
      </c>
      <c r="D5748" s="635" t="s">
        <v>29726</v>
      </c>
    </row>
    <row r="5749" spans="1:4" ht="13.5" x14ac:dyDescent="0.25">
      <c r="A5749" s="636">
        <v>92400</v>
      </c>
      <c r="B5749" s="634" t="s">
        <v>25312</v>
      </c>
      <c r="C5749" s="634" t="s">
        <v>3</v>
      </c>
      <c r="D5749" s="635" t="s">
        <v>45792</v>
      </c>
    </row>
    <row r="5750" spans="1:4" ht="13.5" x14ac:dyDescent="0.25">
      <c r="A5750" s="636">
        <v>92401</v>
      </c>
      <c r="B5750" s="634" t="s">
        <v>25313</v>
      </c>
      <c r="C5750" s="634" t="s">
        <v>3</v>
      </c>
      <c r="D5750" s="635" t="s">
        <v>45793</v>
      </c>
    </row>
    <row r="5751" spans="1:4" ht="13.5" x14ac:dyDescent="0.25">
      <c r="A5751" s="636">
        <v>92402</v>
      </c>
      <c r="B5751" s="634" t="s">
        <v>25314</v>
      </c>
      <c r="C5751" s="634" t="s">
        <v>3</v>
      </c>
      <c r="D5751" s="635" t="s">
        <v>45794</v>
      </c>
    </row>
    <row r="5752" spans="1:4" ht="13.5" x14ac:dyDescent="0.25">
      <c r="A5752" s="636">
        <v>92403</v>
      </c>
      <c r="B5752" s="634" t="s">
        <v>25315</v>
      </c>
      <c r="C5752" s="634" t="s">
        <v>3</v>
      </c>
      <c r="D5752" s="635" t="s">
        <v>45795</v>
      </c>
    </row>
    <row r="5753" spans="1:4" ht="13.5" x14ac:dyDescent="0.25">
      <c r="A5753" s="636">
        <v>92404</v>
      </c>
      <c r="B5753" s="634" t="s">
        <v>25316</v>
      </c>
      <c r="C5753" s="634" t="s">
        <v>3</v>
      </c>
      <c r="D5753" s="635" t="s">
        <v>45796</v>
      </c>
    </row>
    <row r="5754" spans="1:4" ht="13.5" x14ac:dyDescent="0.25">
      <c r="A5754" s="636">
        <v>92405</v>
      </c>
      <c r="B5754" s="634" t="s">
        <v>25317</v>
      </c>
      <c r="C5754" s="634" t="s">
        <v>3</v>
      </c>
      <c r="D5754" s="635" t="s">
        <v>45797</v>
      </c>
    </row>
    <row r="5755" spans="1:4" ht="13.5" x14ac:dyDescent="0.25">
      <c r="A5755" s="636">
        <v>92406</v>
      </c>
      <c r="B5755" s="634" t="s">
        <v>25318</v>
      </c>
      <c r="C5755" s="634" t="s">
        <v>3</v>
      </c>
      <c r="D5755" s="635" t="s">
        <v>30934</v>
      </c>
    </row>
    <row r="5756" spans="1:4" ht="13.5" x14ac:dyDescent="0.25">
      <c r="A5756" s="636">
        <v>92407</v>
      </c>
      <c r="B5756" s="634" t="s">
        <v>25319</v>
      </c>
      <c r="C5756" s="634" t="s">
        <v>3</v>
      </c>
      <c r="D5756" s="635" t="s">
        <v>45798</v>
      </c>
    </row>
    <row r="5757" spans="1:4" ht="13.5" x14ac:dyDescent="0.25">
      <c r="A5757" s="636">
        <v>93679</v>
      </c>
      <c r="B5757" s="634" t="s">
        <v>25320</v>
      </c>
      <c r="C5757" s="634" t="s">
        <v>3</v>
      </c>
      <c r="D5757" s="635" t="s">
        <v>45799</v>
      </c>
    </row>
    <row r="5758" spans="1:4" ht="13.5" x14ac:dyDescent="0.25">
      <c r="A5758" s="636">
        <v>93680</v>
      </c>
      <c r="B5758" s="634" t="s">
        <v>25321</v>
      </c>
      <c r="C5758" s="634" t="s">
        <v>3</v>
      </c>
      <c r="D5758" s="635" t="s">
        <v>45800</v>
      </c>
    </row>
    <row r="5759" spans="1:4" ht="13.5" x14ac:dyDescent="0.25">
      <c r="A5759" s="636">
        <v>93681</v>
      </c>
      <c r="B5759" s="634" t="s">
        <v>25322</v>
      </c>
      <c r="C5759" s="634" t="s">
        <v>3</v>
      </c>
      <c r="D5759" s="635" t="s">
        <v>29658</v>
      </c>
    </row>
    <row r="5760" spans="1:4" ht="13.5" x14ac:dyDescent="0.25">
      <c r="A5760" s="636">
        <v>93682</v>
      </c>
      <c r="B5760" s="634" t="s">
        <v>25323</v>
      </c>
      <c r="C5760" s="634" t="s">
        <v>3</v>
      </c>
      <c r="D5760" s="635" t="s">
        <v>45801</v>
      </c>
    </row>
    <row r="5761" spans="1:4" ht="13.5" x14ac:dyDescent="0.25">
      <c r="A5761" s="636">
        <v>97104</v>
      </c>
      <c r="B5761" s="634" t="s">
        <v>45802</v>
      </c>
      <c r="C5761" s="634" t="s">
        <v>3</v>
      </c>
      <c r="D5761" s="635" t="s">
        <v>45803</v>
      </c>
    </row>
    <row r="5762" spans="1:4" ht="13.5" x14ac:dyDescent="0.25">
      <c r="A5762" s="636">
        <v>97105</v>
      </c>
      <c r="B5762" s="634" t="s">
        <v>45804</v>
      </c>
      <c r="C5762" s="634" t="s">
        <v>3</v>
      </c>
      <c r="D5762" s="635" t="s">
        <v>45805</v>
      </c>
    </row>
    <row r="5763" spans="1:4" ht="13.5" x14ac:dyDescent="0.25">
      <c r="A5763" s="636">
        <v>97106</v>
      </c>
      <c r="B5763" s="634" t="s">
        <v>45806</v>
      </c>
      <c r="C5763" s="634" t="s">
        <v>3</v>
      </c>
      <c r="D5763" s="635" t="s">
        <v>45807</v>
      </c>
    </row>
    <row r="5764" spans="1:4" ht="13.5" x14ac:dyDescent="0.25">
      <c r="A5764" s="636">
        <v>97107</v>
      </c>
      <c r="B5764" s="634" t="s">
        <v>45808</v>
      </c>
      <c r="C5764" s="634" t="s">
        <v>3</v>
      </c>
      <c r="D5764" s="635" t="s">
        <v>45809</v>
      </c>
    </row>
    <row r="5765" spans="1:4" ht="13.5" x14ac:dyDescent="0.25">
      <c r="A5765" s="636">
        <v>97108</v>
      </c>
      <c r="B5765" s="634" t="s">
        <v>45810</v>
      </c>
      <c r="C5765" s="634" t="s">
        <v>3</v>
      </c>
      <c r="D5765" s="635" t="s">
        <v>45811</v>
      </c>
    </row>
    <row r="5766" spans="1:4" ht="13.5" x14ac:dyDescent="0.25">
      <c r="A5766" s="636">
        <v>97109</v>
      </c>
      <c r="B5766" s="634" t="s">
        <v>45812</v>
      </c>
      <c r="C5766" s="634" t="s">
        <v>3</v>
      </c>
      <c r="D5766" s="635" t="s">
        <v>45813</v>
      </c>
    </row>
    <row r="5767" spans="1:4" ht="13.5" x14ac:dyDescent="0.25">
      <c r="A5767" s="636">
        <v>97111</v>
      </c>
      <c r="B5767" s="634" t="s">
        <v>45814</v>
      </c>
      <c r="C5767" s="634" t="s">
        <v>3</v>
      </c>
      <c r="D5767" s="635" t="s">
        <v>45815</v>
      </c>
    </row>
    <row r="5768" spans="1:4" ht="13.5" x14ac:dyDescent="0.25">
      <c r="A5768" s="636">
        <v>97112</v>
      </c>
      <c r="B5768" s="634" t="s">
        <v>45816</v>
      </c>
      <c r="C5768" s="634" t="s">
        <v>3</v>
      </c>
      <c r="D5768" s="635" t="s">
        <v>45817</v>
      </c>
    </row>
    <row r="5769" spans="1:4" ht="13.5" x14ac:dyDescent="0.25">
      <c r="A5769" s="636">
        <v>97113</v>
      </c>
      <c r="B5769" s="634" t="s">
        <v>45818</v>
      </c>
      <c r="C5769" s="634" t="s">
        <v>3</v>
      </c>
      <c r="D5769" s="635" t="s">
        <v>45819</v>
      </c>
    </row>
    <row r="5770" spans="1:4" ht="13.5" x14ac:dyDescent="0.25">
      <c r="A5770" s="636">
        <v>97114</v>
      </c>
      <c r="B5770" s="634" t="s">
        <v>45820</v>
      </c>
      <c r="C5770" s="634" t="s">
        <v>4</v>
      </c>
      <c r="D5770" s="635" t="s">
        <v>23520</v>
      </c>
    </row>
    <row r="5771" spans="1:4" ht="13.5" x14ac:dyDescent="0.25">
      <c r="A5771" s="636">
        <v>97115</v>
      </c>
      <c r="B5771" s="634" t="s">
        <v>45821</v>
      </c>
      <c r="C5771" s="634" t="s">
        <v>113</v>
      </c>
      <c r="D5771" s="635" t="s">
        <v>28457</v>
      </c>
    </row>
    <row r="5772" spans="1:4" ht="13.5" x14ac:dyDescent="0.25">
      <c r="A5772" s="636">
        <v>97116</v>
      </c>
      <c r="B5772" s="634" t="s">
        <v>45822</v>
      </c>
      <c r="C5772" s="634" t="s">
        <v>113</v>
      </c>
      <c r="D5772" s="635" t="s">
        <v>45823</v>
      </c>
    </row>
    <row r="5773" spans="1:4" ht="13.5" x14ac:dyDescent="0.25">
      <c r="A5773" s="636">
        <v>97117</v>
      </c>
      <c r="B5773" s="634" t="s">
        <v>45824</v>
      </c>
      <c r="C5773" s="634" t="s">
        <v>113</v>
      </c>
      <c r="D5773" s="635" t="s">
        <v>26607</v>
      </c>
    </row>
    <row r="5774" spans="1:4" ht="13.5" x14ac:dyDescent="0.25">
      <c r="A5774" s="636">
        <v>97118</v>
      </c>
      <c r="B5774" s="634" t="s">
        <v>45825</v>
      </c>
      <c r="C5774" s="634" t="s">
        <v>113</v>
      </c>
      <c r="D5774" s="635" t="s">
        <v>45826</v>
      </c>
    </row>
    <row r="5775" spans="1:4" ht="13.5" x14ac:dyDescent="0.25">
      <c r="A5775" s="636">
        <v>97119</v>
      </c>
      <c r="B5775" s="634" t="s">
        <v>45827</v>
      </c>
      <c r="C5775" s="634" t="s">
        <v>113</v>
      </c>
      <c r="D5775" s="635" t="s">
        <v>45828</v>
      </c>
    </row>
    <row r="5776" spans="1:4" ht="13.5" x14ac:dyDescent="0.25">
      <c r="A5776" s="636">
        <v>97120</v>
      </c>
      <c r="B5776" s="634" t="s">
        <v>45829</v>
      </c>
      <c r="C5776" s="634" t="s">
        <v>113</v>
      </c>
      <c r="D5776" s="635" t="s">
        <v>43228</v>
      </c>
    </row>
    <row r="5777" spans="1:4" ht="13.5" x14ac:dyDescent="0.25">
      <c r="A5777" s="636">
        <v>97802</v>
      </c>
      <c r="B5777" s="634" t="s">
        <v>27597</v>
      </c>
      <c r="C5777" s="634" t="s">
        <v>3</v>
      </c>
      <c r="D5777" s="635" t="s">
        <v>29859</v>
      </c>
    </row>
    <row r="5778" spans="1:4" ht="13.5" x14ac:dyDescent="0.25">
      <c r="A5778" s="636">
        <v>97803</v>
      </c>
      <c r="B5778" s="634" t="s">
        <v>27598</v>
      </c>
      <c r="C5778" s="634" t="s">
        <v>3</v>
      </c>
      <c r="D5778" s="635" t="s">
        <v>45830</v>
      </c>
    </row>
    <row r="5779" spans="1:4" ht="13.5" x14ac:dyDescent="0.25">
      <c r="A5779" s="636">
        <v>97805</v>
      </c>
      <c r="B5779" s="634" t="s">
        <v>27599</v>
      </c>
      <c r="C5779" s="634" t="s">
        <v>3</v>
      </c>
      <c r="D5779" s="635" t="s">
        <v>29900</v>
      </c>
    </row>
    <row r="5780" spans="1:4" ht="13.5" x14ac:dyDescent="0.25">
      <c r="A5780" s="636">
        <v>97806</v>
      </c>
      <c r="B5780" s="634" t="s">
        <v>27600</v>
      </c>
      <c r="C5780" s="634" t="s">
        <v>3</v>
      </c>
      <c r="D5780" s="635" t="s">
        <v>42175</v>
      </c>
    </row>
    <row r="5781" spans="1:4" ht="13.5" x14ac:dyDescent="0.25">
      <c r="A5781" s="636">
        <v>97807</v>
      </c>
      <c r="B5781" s="634" t="s">
        <v>27601</v>
      </c>
      <c r="C5781" s="634" t="s">
        <v>3</v>
      </c>
      <c r="D5781" s="635" t="s">
        <v>30023</v>
      </c>
    </row>
    <row r="5782" spans="1:4" ht="13.5" x14ac:dyDescent="0.25">
      <c r="A5782" s="636">
        <v>97809</v>
      </c>
      <c r="B5782" s="634" t="s">
        <v>27602</v>
      </c>
      <c r="C5782" s="634" t="s">
        <v>3</v>
      </c>
      <c r="D5782" s="635" t="s">
        <v>43925</v>
      </c>
    </row>
    <row r="5783" spans="1:4" ht="13.5" x14ac:dyDescent="0.25">
      <c r="A5783" s="636">
        <v>97810</v>
      </c>
      <c r="B5783" s="634" t="s">
        <v>27603</v>
      </c>
      <c r="C5783" s="634" t="s">
        <v>3</v>
      </c>
      <c r="D5783" s="635" t="s">
        <v>27624</v>
      </c>
    </row>
    <row r="5784" spans="1:4" ht="13.5" x14ac:dyDescent="0.25">
      <c r="A5784" s="636">
        <v>97811</v>
      </c>
      <c r="B5784" s="634" t="s">
        <v>27604</v>
      </c>
      <c r="C5784" s="634" t="s">
        <v>3</v>
      </c>
      <c r="D5784" s="635" t="s">
        <v>45831</v>
      </c>
    </row>
    <row r="5785" spans="1:4" ht="13.5" x14ac:dyDescent="0.25">
      <c r="A5785" s="636">
        <v>101167</v>
      </c>
      <c r="B5785" s="634" t="s">
        <v>27605</v>
      </c>
      <c r="C5785" s="634" t="s">
        <v>3</v>
      </c>
      <c r="D5785" s="635" t="s">
        <v>45832</v>
      </c>
    </row>
    <row r="5786" spans="1:4" ht="13.5" x14ac:dyDescent="0.25">
      <c r="A5786" s="636">
        <v>101168</v>
      </c>
      <c r="B5786" s="634" t="s">
        <v>27606</v>
      </c>
      <c r="C5786" s="634" t="s">
        <v>3</v>
      </c>
      <c r="D5786" s="635" t="s">
        <v>45833</v>
      </c>
    </row>
    <row r="5787" spans="1:4" ht="13.5" x14ac:dyDescent="0.25">
      <c r="A5787" s="636">
        <v>101169</v>
      </c>
      <c r="B5787" s="634" t="s">
        <v>27607</v>
      </c>
      <c r="C5787" s="634" t="s">
        <v>3</v>
      </c>
      <c r="D5787" s="635" t="s">
        <v>45834</v>
      </c>
    </row>
    <row r="5788" spans="1:4" ht="13.5" x14ac:dyDescent="0.25">
      <c r="A5788" s="636">
        <v>101170</v>
      </c>
      <c r="B5788" s="634" t="s">
        <v>27608</v>
      </c>
      <c r="C5788" s="634" t="s">
        <v>3</v>
      </c>
      <c r="D5788" s="635" t="s">
        <v>30811</v>
      </c>
    </row>
    <row r="5789" spans="1:4" ht="13.5" x14ac:dyDescent="0.25">
      <c r="A5789" s="636">
        <v>101171</v>
      </c>
      <c r="B5789" s="634" t="s">
        <v>27609</v>
      </c>
      <c r="C5789" s="634" t="s">
        <v>3</v>
      </c>
      <c r="D5789" s="635" t="s">
        <v>45835</v>
      </c>
    </row>
    <row r="5790" spans="1:4" ht="13.5" x14ac:dyDescent="0.25">
      <c r="A5790" s="636">
        <v>101172</v>
      </c>
      <c r="B5790" s="634" t="s">
        <v>27610</v>
      </c>
      <c r="C5790" s="634" t="s">
        <v>3</v>
      </c>
      <c r="D5790" s="635" t="s">
        <v>45836</v>
      </c>
    </row>
    <row r="5791" spans="1:4" ht="13.5" x14ac:dyDescent="0.25">
      <c r="A5791" s="636">
        <v>103904</v>
      </c>
      <c r="B5791" s="634" t="s">
        <v>45837</v>
      </c>
      <c r="C5791" s="634" t="s">
        <v>3</v>
      </c>
      <c r="D5791" s="635" t="s">
        <v>45838</v>
      </c>
    </row>
    <row r="5792" spans="1:4" ht="13.5" x14ac:dyDescent="0.25">
      <c r="A5792" s="636">
        <v>103905</v>
      </c>
      <c r="B5792" s="634" t="s">
        <v>45839</v>
      </c>
      <c r="C5792" s="634" t="s">
        <v>3</v>
      </c>
      <c r="D5792" s="635" t="s">
        <v>45840</v>
      </c>
    </row>
    <row r="5793" spans="1:4" ht="13.5" x14ac:dyDescent="0.25">
      <c r="A5793" s="636">
        <v>103906</v>
      </c>
      <c r="B5793" s="634" t="s">
        <v>45841</v>
      </c>
      <c r="C5793" s="634" t="s">
        <v>3</v>
      </c>
      <c r="D5793" s="635" t="s">
        <v>45842</v>
      </c>
    </row>
    <row r="5794" spans="1:4" ht="13.5" x14ac:dyDescent="0.25">
      <c r="A5794" s="636">
        <v>103907</v>
      </c>
      <c r="B5794" s="634" t="s">
        <v>45843</v>
      </c>
      <c r="C5794" s="634" t="s">
        <v>3</v>
      </c>
      <c r="D5794" s="635" t="s">
        <v>45844</v>
      </c>
    </row>
    <row r="5795" spans="1:4" ht="13.5" x14ac:dyDescent="0.25">
      <c r="A5795" s="636">
        <v>103908</v>
      </c>
      <c r="B5795" s="634" t="s">
        <v>45845</v>
      </c>
      <c r="C5795" s="634" t="s">
        <v>3</v>
      </c>
      <c r="D5795" s="635" t="s">
        <v>45846</v>
      </c>
    </row>
    <row r="5796" spans="1:4" ht="13.5" x14ac:dyDescent="0.25">
      <c r="A5796" s="636">
        <v>103909</v>
      </c>
      <c r="B5796" s="634" t="s">
        <v>45847</v>
      </c>
      <c r="C5796" s="634" t="s">
        <v>3</v>
      </c>
      <c r="D5796" s="635" t="s">
        <v>45848</v>
      </c>
    </row>
    <row r="5797" spans="1:4" ht="13.5" x14ac:dyDescent="0.25">
      <c r="A5797" s="636">
        <v>103911</v>
      </c>
      <c r="B5797" s="634" t="s">
        <v>45849</v>
      </c>
      <c r="C5797" s="634" t="s">
        <v>3</v>
      </c>
      <c r="D5797" s="635" t="s">
        <v>44723</v>
      </c>
    </row>
    <row r="5798" spans="1:4" ht="13.5" x14ac:dyDescent="0.25">
      <c r="A5798" s="636">
        <v>103912</v>
      </c>
      <c r="B5798" s="634" t="s">
        <v>45850</v>
      </c>
      <c r="C5798" s="634" t="s">
        <v>3</v>
      </c>
      <c r="D5798" s="635" t="s">
        <v>45674</v>
      </c>
    </row>
    <row r="5799" spans="1:4" ht="13.5" x14ac:dyDescent="0.25">
      <c r="A5799" s="636">
        <v>103913</v>
      </c>
      <c r="B5799" s="634" t="s">
        <v>45851</v>
      </c>
      <c r="C5799" s="634" t="s">
        <v>3</v>
      </c>
      <c r="D5799" s="635" t="s">
        <v>45852</v>
      </c>
    </row>
    <row r="5800" spans="1:4" ht="13.5" x14ac:dyDescent="0.25">
      <c r="A5800" s="636">
        <v>103914</v>
      </c>
      <c r="B5800" s="634" t="s">
        <v>45853</v>
      </c>
      <c r="C5800" s="634" t="s">
        <v>3</v>
      </c>
      <c r="D5800" s="635" t="s">
        <v>45854</v>
      </c>
    </row>
    <row r="5801" spans="1:4" ht="13.5" x14ac:dyDescent="0.25">
      <c r="A5801" s="636">
        <v>103915</v>
      </c>
      <c r="B5801" s="634" t="s">
        <v>45855</v>
      </c>
      <c r="C5801" s="634" t="s">
        <v>3</v>
      </c>
      <c r="D5801" s="635" t="s">
        <v>45856</v>
      </c>
    </row>
    <row r="5802" spans="1:4" ht="13.5" x14ac:dyDescent="0.25">
      <c r="A5802" s="636">
        <v>103916</v>
      </c>
      <c r="B5802" s="634" t="s">
        <v>45857</v>
      </c>
      <c r="C5802" s="634" t="s">
        <v>3</v>
      </c>
      <c r="D5802" s="635" t="s">
        <v>30128</v>
      </c>
    </row>
    <row r="5803" spans="1:4" ht="13.5" x14ac:dyDescent="0.25">
      <c r="A5803" s="636">
        <v>103917</v>
      </c>
      <c r="B5803" s="634" t="s">
        <v>45858</v>
      </c>
      <c r="C5803" s="634" t="s">
        <v>3</v>
      </c>
      <c r="D5803" s="635" t="s">
        <v>45859</v>
      </c>
    </row>
    <row r="5804" spans="1:4" ht="13.5" x14ac:dyDescent="0.25">
      <c r="A5804" s="636">
        <v>103918</v>
      </c>
      <c r="B5804" s="634" t="s">
        <v>45860</v>
      </c>
      <c r="C5804" s="634" t="s">
        <v>3</v>
      </c>
      <c r="D5804" s="635" t="s">
        <v>45861</v>
      </c>
    </row>
    <row r="5805" spans="1:4" ht="13.5" x14ac:dyDescent="0.25">
      <c r="A5805" s="636">
        <v>103694</v>
      </c>
      <c r="B5805" s="634" t="s">
        <v>45862</v>
      </c>
      <c r="C5805" s="634" t="s">
        <v>5</v>
      </c>
      <c r="D5805" s="635" t="s">
        <v>45863</v>
      </c>
    </row>
    <row r="5806" spans="1:4" ht="13.5" x14ac:dyDescent="0.25">
      <c r="A5806" s="636">
        <v>103695</v>
      </c>
      <c r="B5806" s="634" t="s">
        <v>45864</v>
      </c>
      <c r="C5806" s="634" t="s">
        <v>5</v>
      </c>
      <c r="D5806" s="635" t="s">
        <v>45865</v>
      </c>
    </row>
    <row r="5807" spans="1:4" ht="13.5" x14ac:dyDescent="0.25">
      <c r="A5807" s="636">
        <v>103696</v>
      </c>
      <c r="B5807" s="634" t="s">
        <v>45866</v>
      </c>
      <c r="C5807" s="634" t="s">
        <v>5</v>
      </c>
      <c r="D5807" s="635" t="s">
        <v>45867</v>
      </c>
    </row>
    <row r="5808" spans="1:4" ht="13.5" x14ac:dyDescent="0.25">
      <c r="A5808" s="636">
        <v>103697</v>
      </c>
      <c r="B5808" s="634" t="s">
        <v>45868</v>
      </c>
      <c r="C5808" s="634" t="s">
        <v>5</v>
      </c>
      <c r="D5808" s="635" t="s">
        <v>41669</v>
      </c>
    </row>
    <row r="5809" spans="1:4" ht="13.5" x14ac:dyDescent="0.25">
      <c r="A5809" s="636">
        <v>95995</v>
      </c>
      <c r="B5809" s="634" t="s">
        <v>26915</v>
      </c>
      <c r="C5809" s="634" t="s">
        <v>20</v>
      </c>
      <c r="D5809" s="635" t="s">
        <v>45869</v>
      </c>
    </row>
    <row r="5810" spans="1:4" ht="13.5" x14ac:dyDescent="0.25">
      <c r="A5810" s="636">
        <v>95996</v>
      </c>
      <c r="B5810" s="634" t="s">
        <v>26916</v>
      </c>
      <c r="C5810" s="634" t="s">
        <v>20</v>
      </c>
      <c r="D5810" s="635" t="s">
        <v>45870</v>
      </c>
    </row>
    <row r="5811" spans="1:4" ht="13.5" x14ac:dyDescent="0.25">
      <c r="A5811" s="636">
        <v>96001</v>
      </c>
      <c r="B5811" s="634" t="s">
        <v>26917</v>
      </c>
      <c r="C5811" s="634" t="s">
        <v>3</v>
      </c>
      <c r="D5811" s="635" t="s">
        <v>30382</v>
      </c>
    </row>
    <row r="5812" spans="1:4" ht="13.5" x14ac:dyDescent="0.25">
      <c r="A5812" s="636">
        <v>96393</v>
      </c>
      <c r="B5812" s="634" t="s">
        <v>27611</v>
      </c>
      <c r="C5812" s="634" t="s">
        <v>20</v>
      </c>
      <c r="D5812" s="635" t="s">
        <v>45871</v>
      </c>
    </row>
    <row r="5813" spans="1:4" ht="13.5" x14ac:dyDescent="0.25">
      <c r="A5813" s="636">
        <v>96394</v>
      </c>
      <c r="B5813" s="634" t="s">
        <v>27612</v>
      </c>
      <c r="C5813" s="634" t="s">
        <v>20</v>
      </c>
      <c r="D5813" s="635" t="s">
        <v>45872</v>
      </c>
    </row>
    <row r="5814" spans="1:4" ht="13.5" x14ac:dyDescent="0.25">
      <c r="A5814" s="636">
        <v>96395</v>
      </c>
      <c r="B5814" s="634" t="s">
        <v>27613</v>
      </c>
      <c r="C5814" s="634" t="s">
        <v>20</v>
      </c>
      <c r="D5814" s="635" t="s">
        <v>45873</v>
      </c>
    </row>
    <row r="5815" spans="1:4" ht="13.5" x14ac:dyDescent="0.25">
      <c r="A5815" s="636">
        <v>100624</v>
      </c>
      <c r="B5815" s="634" t="s">
        <v>27614</v>
      </c>
      <c r="C5815" s="634" t="s">
        <v>20</v>
      </c>
      <c r="D5815" s="635" t="s">
        <v>45874</v>
      </c>
    </row>
    <row r="5816" spans="1:4" ht="13.5" x14ac:dyDescent="0.25">
      <c r="A5816" s="636">
        <v>100625</v>
      </c>
      <c r="B5816" s="634" t="s">
        <v>27615</v>
      </c>
      <c r="C5816" s="634" t="s">
        <v>20</v>
      </c>
      <c r="D5816" s="635" t="s">
        <v>45875</v>
      </c>
    </row>
    <row r="5817" spans="1:4" ht="13.5" x14ac:dyDescent="0.25">
      <c r="A5817" s="636">
        <v>101020</v>
      </c>
      <c r="B5817" s="634" t="s">
        <v>27616</v>
      </c>
      <c r="C5817" s="634" t="s">
        <v>674</v>
      </c>
      <c r="D5817" s="635" t="s">
        <v>45876</v>
      </c>
    </row>
    <row r="5818" spans="1:4" ht="13.5" x14ac:dyDescent="0.25">
      <c r="A5818" s="636">
        <v>101021</v>
      </c>
      <c r="B5818" s="634" t="s">
        <v>27617</v>
      </c>
      <c r="C5818" s="634" t="s">
        <v>674</v>
      </c>
      <c r="D5818" s="635" t="s">
        <v>45877</v>
      </c>
    </row>
    <row r="5819" spans="1:4" ht="13.5" x14ac:dyDescent="0.25">
      <c r="A5819" s="636">
        <v>101022</v>
      </c>
      <c r="B5819" s="634" t="s">
        <v>27618</v>
      </c>
      <c r="C5819" s="634" t="s">
        <v>674</v>
      </c>
      <c r="D5819" s="635" t="s">
        <v>45878</v>
      </c>
    </row>
    <row r="5820" spans="1:4" ht="13.5" x14ac:dyDescent="0.25">
      <c r="A5820" s="636">
        <v>101023</v>
      </c>
      <c r="B5820" s="634" t="s">
        <v>27619</v>
      </c>
      <c r="C5820" s="634" t="s">
        <v>674</v>
      </c>
      <c r="D5820" s="635" t="s">
        <v>45879</v>
      </c>
    </row>
    <row r="5821" spans="1:4" ht="13.5" x14ac:dyDescent="0.25">
      <c r="A5821" s="636">
        <v>101024</v>
      </c>
      <c r="B5821" s="634" t="s">
        <v>27620</v>
      </c>
      <c r="C5821" s="634" t="s">
        <v>674</v>
      </c>
      <c r="D5821" s="635" t="s">
        <v>45880</v>
      </c>
    </row>
    <row r="5822" spans="1:4" ht="13.5" x14ac:dyDescent="0.25">
      <c r="A5822" s="636">
        <v>101025</v>
      </c>
      <c r="B5822" s="634" t="s">
        <v>27621</v>
      </c>
      <c r="C5822" s="634" t="s">
        <v>674</v>
      </c>
      <c r="D5822" s="635" t="s">
        <v>45881</v>
      </c>
    </row>
    <row r="5823" spans="1:4" ht="13.5" x14ac:dyDescent="0.25">
      <c r="A5823" s="636">
        <v>101026</v>
      </c>
      <c r="B5823" s="634" t="s">
        <v>27622</v>
      </c>
      <c r="C5823" s="634" t="s">
        <v>674</v>
      </c>
      <c r="D5823" s="635" t="s">
        <v>45882</v>
      </c>
    </row>
    <row r="5824" spans="1:4" ht="13.5" x14ac:dyDescent="0.25">
      <c r="A5824" s="636">
        <v>101027</v>
      </c>
      <c r="B5824" s="634" t="s">
        <v>27623</v>
      </c>
      <c r="C5824" s="634" t="s">
        <v>674</v>
      </c>
      <c r="D5824" s="635" t="s">
        <v>45883</v>
      </c>
    </row>
    <row r="5825" spans="1:4" ht="13.5" x14ac:dyDescent="0.25">
      <c r="A5825" s="636">
        <v>88411</v>
      </c>
      <c r="B5825" s="634" t="s">
        <v>25324</v>
      </c>
      <c r="C5825" s="634" t="s">
        <v>3</v>
      </c>
      <c r="D5825" s="635" t="s">
        <v>45884</v>
      </c>
    </row>
    <row r="5826" spans="1:4" ht="13.5" x14ac:dyDescent="0.25">
      <c r="A5826" s="636">
        <v>88412</v>
      </c>
      <c r="B5826" s="634" t="s">
        <v>25325</v>
      </c>
      <c r="C5826" s="634" t="s">
        <v>3</v>
      </c>
      <c r="D5826" s="635" t="s">
        <v>45885</v>
      </c>
    </row>
    <row r="5827" spans="1:4" ht="13.5" x14ac:dyDescent="0.25">
      <c r="A5827" s="636">
        <v>88413</v>
      </c>
      <c r="B5827" s="634" t="s">
        <v>25326</v>
      </c>
      <c r="C5827" s="634" t="s">
        <v>3</v>
      </c>
      <c r="D5827" s="635" t="s">
        <v>45886</v>
      </c>
    </row>
    <row r="5828" spans="1:4" ht="13.5" x14ac:dyDescent="0.25">
      <c r="A5828" s="636">
        <v>88414</v>
      </c>
      <c r="B5828" s="634" t="s">
        <v>25327</v>
      </c>
      <c r="C5828" s="634" t="s">
        <v>3</v>
      </c>
      <c r="D5828" s="635" t="s">
        <v>30758</v>
      </c>
    </row>
    <row r="5829" spans="1:4" ht="13.5" x14ac:dyDescent="0.25">
      <c r="A5829" s="636">
        <v>88415</v>
      </c>
      <c r="B5829" s="634" t="s">
        <v>25328</v>
      </c>
      <c r="C5829" s="634" t="s">
        <v>3</v>
      </c>
      <c r="D5829" s="635" t="s">
        <v>30958</v>
      </c>
    </row>
    <row r="5830" spans="1:4" ht="13.5" x14ac:dyDescent="0.25">
      <c r="A5830" s="636">
        <v>88416</v>
      </c>
      <c r="B5830" s="634" t="s">
        <v>25329</v>
      </c>
      <c r="C5830" s="634" t="s">
        <v>3</v>
      </c>
      <c r="D5830" s="635" t="s">
        <v>28493</v>
      </c>
    </row>
    <row r="5831" spans="1:4" ht="13.5" x14ac:dyDescent="0.25">
      <c r="A5831" s="636">
        <v>88417</v>
      </c>
      <c r="B5831" s="634" t="s">
        <v>25330</v>
      </c>
      <c r="C5831" s="634" t="s">
        <v>3</v>
      </c>
      <c r="D5831" s="635" t="s">
        <v>26599</v>
      </c>
    </row>
    <row r="5832" spans="1:4" ht="13.5" x14ac:dyDescent="0.25">
      <c r="A5832" s="636">
        <v>88420</v>
      </c>
      <c r="B5832" s="634" t="s">
        <v>25331</v>
      </c>
      <c r="C5832" s="634" t="s">
        <v>3</v>
      </c>
      <c r="D5832" s="635" t="s">
        <v>42176</v>
      </c>
    </row>
    <row r="5833" spans="1:4" ht="13.5" x14ac:dyDescent="0.25">
      <c r="A5833" s="636">
        <v>88421</v>
      </c>
      <c r="B5833" s="634" t="s">
        <v>25332</v>
      </c>
      <c r="C5833" s="634" t="s">
        <v>3</v>
      </c>
      <c r="D5833" s="635" t="s">
        <v>42893</v>
      </c>
    </row>
    <row r="5834" spans="1:4" ht="13.5" x14ac:dyDescent="0.25">
      <c r="A5834" s="636">
        <v>88423</v>
      </c>
      <c r="B5834" s="634" t="s">
        <v>25333</v>
      </c>
      <c r="C5834" s="634" t="s">
        <v>3</v>
      </c>
      <c r="D5834" s="635" t="s">
        <v>43211</v>
      </c>
    </row>
    <row r="5835" spans="1:4" ht="13.5" x14ac:dyDescent="0.25">
      <c r="A5835" s="636">
        <v>88424</v>
      </c>
      <c r="B5835" s="634" t="s">
        <v>25334</v>
      </c>
      <c r="C5835" s="634" t="s">
        <v>3</v>
      </c>
      <c r="D5835" s="635" t="s">
        <v>41907</v>
      </c>
    </row>
    <row r="5836" spans="1:4" ht="13.5" x14ac:dyDescent="0.25">
      <c r="A5836" s="636">
        <v>88426</v>
      </c>
      <c r="B5836" s="634" t="s">
        <v>25335</v>
      </c>
      <c r="C5836" s="634" t="s">
        <v>3</v>
      </c>
      <c r="D5836" s="635" t="s">
        <v>28945</v>
      </c>
    </row>
    <row r="5837" spans="1:4" ht="13.5" x14ac:dyDescent="0.25">
      <c r="A5837" s="636">
        <v>88428</v>
      </c>
      <c r="B5837" s="634" t="s">
        <v>25336</v>
      </c>
      <c r="C5837" s="634" t="s">
        <v>3</v>
      </c>
      <c r="D5837" s="635" t="s">
        <v>30504</v>
      </c>
    </row>
    <row r="5838" spans="1:4" ht="13.5" x14ac:dyDescent="0.25">
      <c r="A5838" s="636">
        <v>88429</v>
      </c>
      <c r="B5838" s="634" t="s">
        <v>25337</v>
      </c>
      <c r="C5838" s="634" t="s">
        <v>3</v>
      </c>
      <c r="D5838" s="635" t="s">
        <v>30526</v>
      </c>
    </row>
    <row r="5839" spans="1:4" ht="13.5" x14ac:dyDescent="0.25">
      <c r="A5839" s="636">
        <v>88431</v>
      </c>
      <c r="B5839" s="634" t="s">
        <v>25338</v>
      </c>
      <c r="C5839" s="634" t="s">
        <v>3</v>
      </c>
      <c r="D5839" s="635" t="s">
        <v>45887</v>
      </c>
    </row>
    <row r="5840" spans="1:4" ht="13.5" x14ac:dyDescent="0.25">
      <c r="A5840" s="636">
        <v>88432</v>
      </c>
      <c r="B5840" s="634" t="s">
        <v>25339</v>
      </c>
      <c r="C5840" s="634" t="s">
        <v>3</v>
      </c>
      <c r="D5840" s="635" t="s">
        <v>30259</v>
      </c>
    </row>
    <row r="5841" spans="1:4" ht="13.5" x14ac:dyDescent="0.25">
      <c r="A5841" s="636">
        <v>88484</v>
      </c>
      <c r="B5841" s="634" t="s">
        <v>25340</v>
      </c>
      <c r="C5841" s="634" t="s">
        <v>3</v>
      </c>
      <c r="D5841" s="635" t="s">
        <v>29217</v>
      </c>
    </row>
    <row r="5842" spans="1:4" ht="13.5" x14ac:dyDescent="0.25">
      <c r="A5842" s="636">
        <v>88485</v>
      </c>
      <c r="B5842" s="634" t="s">
        <v>25341</v>
      </c>
      <c r="C5842" s="634" t="s">
        <v>3</v>
      </c>
      <c r="D5842" s="635" t="s">
        <v>25972</v>
      </c>
    </row>
    <row r="5843" spans="1:4" ht="13.5" x14ac:dyDescent="0.25">
      <c r="A5843" s="636">
        <v>88488</v>
      </c>
      <c r="B5843" s="634" t="s">
        <v>25343</v>
      </c>
      <c r="C5843" s="634" t="s">
        <v>3</v>
      </c>
      <c r="D5843" s="635" t="s">
        <v>30547</v>
      </c>
    </row>
    <row r="5844" spans="1:4" ht="13.5" x14ac:dyDescent="0.25">
      <c r="A5844" s="636">
        <v>88489</v>
      </c>
      <c r="B5844" s="634" t="s">
        <v>25344</v>
      </c>
      <c r="C5844" s="634" t="s">
        <v>3</v>
      </c>
      <c r="D5844" s="635" t="s">
        <v>29932</v>
      </c>
    </row>
    <row r="5845" spans="1:4" ht="13.5" x14ac:dyDescent="0.25">
      <c r="A5845" s="636">
        <v>88494</v>
      </c>
      <c r="B5845" s="634" t="s">
        <v>25345</v>
      </c>
      <c r="C5845" s="634" t="s">
        <v>3</v>
      </c>
      <c r="D5845" s="635" t="s">
        <v>30452</v>
      </c>
    </row>
    <row r="5846" spans="1:4" ht="13.5" x14ac:dyDescent="0.25">
      <c r="A5846" s="636">
        <v>88495</v>
      </c>
      <c r="B5846" s="634" t="s">
        <v>25346</v>
      </c>
      <c r="C5846" s="634" t="s">
        <v>3</v>
      </c>
      <c r="D5846" s="635" t="s">
        <v>30515</v>
      </c>
    </row>
    <row r="5847" spans="1:4" ht="13.5" x14ac:dyDescent="0.25">
      <c r="A5847" s="636">
        <v>88496</v>
      </c>
      <c r="B5847" s="634" t="s">
        <v>25347</v>
      </c>
      <c r="C5847" s="634" t="s">
        <v>3</v>
      </c>
      <c r="D5847" s="635" t="s">
        <v>30349</v>
      </c>
    </row>
    <row r="5848" spans="1:4" ht="13.5" x14ac:dyDescent="0.25">
      <c r="A5848" s="636">
        <v>88497</v>
      </c>
      <c r="B5848" s="634" t="s">
        <v>25348</v>
      </c>
      <c r="C5848" s="634" t="s">
        <v>3</v>
      </c>
      <c r="D5848" s="635" t="s">
        <v>43777</v>
      </c>
    </row>
    <row r="5849" spans="1:4" ht="13.5" x14ac:dyDescent="0.25">
      <c r="A5849" s="636">
        <v>95305</v>
      </c>
      <c r="B5849" s="634" t="s">
        <v>25349</v>
      </c>
      <c r="C5849" s="634" t="s">
        <v>3</v>
      </c>
      <c r="D5849" s="635" t="s">
        <v>30335</v>
      </c>
    </row>
    <row r="5850" spans="1:4" ht="13.5" x14ac:dyDescent="0.25">
      <c r="A5850" s="636">
        <v>95306</v>
      </c>
      <c r="B5850" s="634" t="s">
        <v>25350</v>
      </c>
      <c r="C5850" s="634" t="s">
        <v>3</v>
      </c>
      <c r="D5850" s="635" t="s">
        <v>45370</v>
      </c>
    </row>
    <row r="5851" spans="1:4" ht="13.5" x14ac:dyDescent="0.25">
      <c r="A5851" s="636">
        <v>95622</v>
      </c>
      <c r="B5851" s="634" t="s">
        <v>25351</v>
      </c>
      <c r="C5851" s="634" t="s">
        <v>3</v>
      </c>
      <c r="D5851" s="635" t="s">
        <v>27525</v>
      </c>
    </row>
    <row r="5852" spans="1:4" ht="13.5" x14ac:dyDescent="0.25">
      <c r="A5852" s="636">
        <v>95623</v>
      </c>
      <c r="B5852" s="634" t="s">
        <v>25352</v>
      </c>
      <c r="C5852" s="634" t="s">
        <v>3</v>
      </c>
      <c r="D5852" s="635" t="s">
        <v>45888</v>
      </c>
    </row>
    <row r="5853" spans="1:4" ht="13.5" x14ac:dyDescent="0.25">
      <c r="A5853" s="636">
        <v>95624</v>
      </c>
      <c r="B5853" s="634" t="s">
        <v>25353</v>
      </c>
      <c r="C5853" s="634" t="s">
        <v>3</v>
      </c>
      <c r="D5853" s="635" t="s">
        <v>30418</v>
      </c>
    </row>
    <row r="5854" spans="1:4" ht="13.5" x14ac:dyDescent="0.25">
      <c r="A5854" s="636">
        <v>95625</v>
      </c>
      <c r="B5854" s="634" t="s">
        <v>25354</v>
      </c>
      <c r="C5854" s="634" t="s">
        <v>3</v>
      </c>
      <c r="D5854" s="635" t="s">
        <v>27331</v>
      </c>
    </row>
    <row r="5855" spans="1:4" ht="13.5" x14ac:dyDescent="0.25">
      <c r="A5855" s="636">
        <v>95626</v>
      </c>
      <c r="B5855" s="634" t="s">
        <v>25355</v>
      </c>
      <c r="C5855" s="634" t="s">
        <v>3</v>
      </c>
      <c r="D5855" s="635" t="s">
        <v>30298</v>
      </c>
    </row>
    <row r="5856" spans="1:4" ht="13.5" x14ac:dyDescent="0.25">
      <c r="A5856" s="636">
        <v>96126</v>
      </c>
      <c r="B5856" s="634" t="s">
        <v>25356</v>
      </c>
      <c r="C5856" s="634" t="s">
        <v>3</v>
      </c>
      <c r="D5856" s="635" t="s">
        <v>29326</v>
      </c>
    </row>
    <row r="5857" spans="1:4" ht="13.5" x14ac:dyDescent="0.25">
      <c r="A5857" s="636">
        <v>96127</v>
      </c>
      <c r="B5857" s="634" t="s">
        <v>25357</v>
      </c>
      <c r="C5857" s="634" t="s">
        <v>3</v>
      </c>
      <c r="D5857" s="635" t="s">
        <v>45889</v>
      </c>
    </row>
    <row r="5858" spans="1:4" ht="13.5" x14ac:dyDescent="0.25">
      <c r="A5858" s="636">
        <v>96128</v>
      </c>
      <c r="B5858" s="634" t="s">
        <v>25358</v>
      </c>
      <c r="C5858" s="634" t="s">
        <v>3</v>
      </c>
      <c r="D5858" s="635" t="s">
        <v>30131</v>
      </c>
    </row>
    <row r="5859" spans="1:4" ht="13.5" x14ac:dyDescent="0.25">
      <c r="A5859" s="636">
        <v>96129</v>
      </c>
      <c r="B5859" s="634" t="s">
        <v>25359</v>
      </c>
      <c r="C5859" s="634" t="s">
        <v>3</v>
      </c>
      <c r="D5859" s="635" t="s">
        <v>43540</v>
      </c>
    </row>
    <row r="5860" spans="1:4" ht="13.5" x14ac:dyDescent="0.25">
      <c r="A5860" s="636">
        <v>96130</v>
      </c>
      <c r="B5860" s="634" t="s">
        <v>25360</v>
      </c>
      <c r="C5860" s="634" t="s">
        <v>3</v>
      </c>
      <c r="D5860" s="635" t="s">
        <v>30037</v>
      </c>
    </row>
    <row r="5861" spans="1:4" ht="13.5" x14ac:dyDescent="0.25">
      <c r="A5861" s="636">
        <v>96131</v>
      </c>
      <c r="B5861" s="634" t="s">
        <v>25361</v>
      </c>
      <c r="C5861" s="634" t="s">
        <v>3</v>
      </c>
      <c r="D5861" s="635" t="s">
        <v>41887</v>
      </c>
    </row>
    <row r="5862" spans="1:4" ht="13.5" x14ac:dyDescent="0.25">
      <c r="A5862" s="636">
        <v>96132</v>
      </c>
      <c r="B5862" s="634" t="s">
        <v>25362</v>
      </c>
      <c r="C5862" s="634" t="s">
        <v>3</v>
      </c>
      <c r="D5862" s="635" t="s">
        <v>45890</v>
      </c>
    </row>
    <row r="5863" spans="1:4" ht="13.5" x14ac:dyDescent="0.25">
      <c r="A5863" s="636">
        <v>96133</v>
      </c>
      <c r="B5863" s="634" t="s">
        <v>25363</v>
      </c>
      <c r="C5863" s="634" t="s">
        <v>3</v>
      </c>
      <c r="D5863" s="635" t="s">
        <v>45891</v>
      </c>
    </row>
    <row r="5864" spans="1:4" ht="13.5" x14ac:dyDescent="0.25">
      <c r="A5864" s="636">
        <v>96134</v>
      </c>
      <c r="B5864" s="634" t="s">
        <v>25364</v>
      </c>
      <c r="C5864" s="634" t="s">
        <v>3</v>
      </c>
      <c r="D5864" s="635" t="s">
        <v>45892</v>
      </c>
    </row>
    <row r="5865" spans="1:4" ht="13.5" x14ac:dyDescent="0.25">
      <c r="A5865" s="636">
        <v>96135</v>
      </c>
      <c r="B5865" s="634" t="s">
        <v>25365</v>
      </c>
      <c r="C5865" s="634" t="s">
        <v>3</v>
      </c>
      <c r="D5865" s="635" t="s">
        <v>45893</v>
      </c>
    </row>
    <row r="5866" spans="1:4" ht="13.5" x14ac:dyDescent="0.25">
      <c r="A5866" s="636">
        <v>102193</v>
      </c>
      <c r="B5866" s="634" t="s">
        <v>29733</v>
      </c>
      <c r="C5866" s="634" t="s">
        <v>3</v>
      </c>
      <c r="D5866" s="635" t="s">
        <v>45894</v>
      </c>
    </row>
    <row r="5867" spans="1:4" ht="13.5" x14ac:dyDescent="0.25">
      <c r="A5867" s="636">
        <v>102194</v>
      </c>
      <c r="B5867" s="634" t="s">
        <v>29734</v>
      </c>
      <c r="C5867" s="634" t="s">
        <v>3</v>
      </c>
      <c r="D5867" s="635" t="s">
        <v>30538</v>
      </c>
    </row>
    <row r="5868" spans="1:4" ht="13.5" x14ac:dyDescent="0.25">
      <c r="A5868" s="636">
        <v>102197</v>
      </c>
      <c r="B5868" s="634" t="s">
        <v>29735</v>
      </c>
      <c r="C5868" s="634" t="s">
        <v>3</v>
      </c>
      <c r="D5868" s="635" t="s">
        <v>30808</v>
      </c>
    </row>
    <row r="5869" spans="1:4" ht="13.5" x14ac:dyDescent="0.25">
      <c r="A5869" s="636">
        <v>102200</v>
      </c>
      <c r="B5869" s="634" t="s">
        <v>29736</v>
      </c>
      <c r="C5869" s="634" t="s">
        <v>3</v>
      </c>
      <c r="D5869" s="635" t="s">
        <v>30444</v>
      </c>
    </row>
    <row r="5870" spans="1:4" ht="13.5" x14ac:dyDescent="0.25">
      <c r="A5870" s="636">
        <v>102201</v>
      </c>
      <c r="B5870" s="634" t="s">
        <v>45895</v>
      </c>
      <c r="C5870" s="634" t="s">
        <v>3</v>
      </c>
      <c r="D5870" s="635" t="s">
        <v>45387</v>
      </c>
    </row>
    <row r="5871" spans="1:4" ht="13.5" x14ac:dyDescent="0.25">
      <c r="A5871" s="636">
        <v>102202</v>
      </c>
      <c r="B5871" s="634" t="s">
        <v>29737</v>
      </c>
      <c r="C5871" s="634" t="s">
        <v>3</v>
      </c>
      <c r="D5871" s="635" t="s">
        <v>45896</v>
      </c>
    </row>
    <row r="5872" spans="1:4" ht="13.5" x14ac:dyDescent="0.25">
      <c r="A5872" s="636">
        <v>102203</v>
      </c>
      <c r="B5872" s="634" t="s">
        <v>29738</v>
      </c>
      <c r="C5872" s="634" t="s">
        <v>3</v>
      </c>
      <c r="D5872" s="635" t="s">
        <v>30431</v>
      </c>
    </row>
    <row r="5873" spans="1:4" ht="13.5" x14ac:dyDescent="0.25">
      <c r="A5873" s="636">
        <v>102204</v>
      </c>
      <c r="B5873" s="634" t="s">
        <v>29739</v>
      </c>
      <c r="C5873" s="634" t="s">
        <v>3</v>
      </c>
      <c r="D5873" s="635" t="s">
        <v>25366</v>
      </c>
    </row>
    <row r="5874" spans="1:4" ht="13.5" x14ac:dyDescent="0.25">
      <c r="A5874" s="636">
        <v>102205</v>
      </c>
      <c r="B5874" s="634" t="s">
        <v>29740</v>
      </c>
      <c r="C5874" s="634" t="s">
        <v>3</v>
      </c>
      <c r="D5874" s="635" t="s">
        <v>45897</v>
      </c>
    </row>
    <row r="5875" spans="1:4" ht="13.5" x14ac:dyDescent="0.25">
      <c r="A5875" s="636">
        <v>102207</v>
      </c>
      <c r="B5875" s="634" t="s">
        <v>29741</v>
      </c>
      <c r="C5875" s="634" t="s">
        <v>3</v>
      </c>
      <c r="D5875" s="635" t="s">
        <v>26589</v>
      </c>
    </row>
    <row r="5876" spans="1:4" ht="13.5" x14ac:dyDescent="0.25">
      <c r="A5876" s="636">
        <v>102208</v>
      </c>
      <c r="B5876" s="634" t="s">
        <v>29742</v>
      </c>
      <c r="C5876" s="634" t="s">
        <v>3</v>
      </c>
      <c r="D5876" s="635" t="s">
        <v>26601</v>
      </c>
    </row>
    <row r="5877" spans="1:4" ht="13.5" x14ac:dyDescent="0.25">
      <c r="A5877" s="636">
        <v>102209</v>
      </c>
      <c r="B5877" s="634" t="s">
        <v>29743</v>
      </c>
      <c r="C5877" s="634" t="s">
        <v>3</v>
      </c>
      <c r="D5877" s="635" t="s">
        <v>26763</v>
      </c>
    </row>
    <row r="5878" spans="1:4" ht="13.5" x14ac:dyDescent="0.25">
      <c r="A5878" s="636">
        <v>102210</v>
      </c>
      <c r="B5878" s="634" t="s">
        <v>29744</v>
      </c>
      <c r="C5878" s="634" t="s">
        <v>3</v>
      </c>
      <c r="D5878" s="635" t="s">
        <v>30820</v>
      </c>
    </row>
    <row r="5879" spans="1:4" ht="13.5" x14ac:dyDescent="0.25">
      <c r="A5879" s="636">
        <v>102213</v>
      </c>
      <c r="B5879" s="634" t="s">
        <v>29745</v>
      </c>
      <c r="C5879" s="634" t="s">
        <v>3</v>
      </c>
      <c r="D5879" s="635" t="s">
        <v>30065</v>
      </c>
    </row>
    <row r="5880" spans="1:4" ht="13.5" x14ac:dyDescent="0.25">
      <c r="A5880" s="636">
        <v>102214</v>
      </c>
      <c r="B5880" s="634" t="s">
        <v>29746</v>
      </c>
      <c r="C5880" s="634" t="s">
        <v>3</v>
      </c>
      <c r="D5880" s="635" t="s">
        <v>29935</v>
      </c>
    </row>
    <row r="5881" spans="1:4" ht="13.5" x14ac:dyDescent="0.25">
      <c r="A5881" s="636">
        <v>102215</v>
      </c>
      <c r="B5881" s="634" t="s">
        <v>29748</v>
      </c>
      <c r="C5881" s="634" t="s">
        <v>3</v>
      </c>
      <c r="D5881" s="635" t="s">
        <v>27900</v>
      </c>
    </row>
    <row r="5882" spans="1:4" ht="13.5" x14ac:dyDescent="0.25">
      <c r="A5882" s="636">
        <v>102217</v>
      </c>
      <c r="B5882" s="634" t="s">
        <v>29749</v>
      </c>
      <c r="C5882" s="634" t="s">
        <v>3</v>
      </c>
      <c r="D5882" s="635" t="s">
        <v>30445</v>
      </c>
    </row>
    <row r="5883" spans="1:4" ht="13.5" x14ac:dyDescent="0.25">
      <c r="A5883" s="636">
        <v>102218</v>
      </c>
      <c r="B5883" s="634" t="s">
        <v>29750</v>
      </c>
      <c r="C5883" s="634" t="s">
        <v>3</v>
      </c>
      <c r="D5883" s="635" t="s">
        <v>45450</v>
      </c>
    </row>
    <row r="5884" spans="1:4" ht="13.5" x14ac:dyDescent="0.25">
      <c r="A5884" s="636">
        <v>102219</v>
      </c>
      <c r="B5884" s="634" t="s">
        <v>29751</v>
      </c>
      <c r="C5884" s="634" t="s">
        <v>3</v>
      </c>
      <c r="D5884" s="635" t="s">
        <v>30475</v>
      </c>
    </row>
    <row r="5885" spans="1:4" ht="13.5" x14ac:dyDescent="0.25">
      <c r="A5885" s="636">
        <v>102220</v>
      </c>
      <c r="B5885" s="634" t="s">
        <v>29752</v>
      </c>
      <c r="C5885" s="634" t="s">
        <v>3</v>
      </c>
      <c r="D5885" s="635" t="s">
        <v>28437</v>
      </c>
    </row>
    <row r="5886" spans="1:4" ht="13.5" x14ac:dyDescent="0.25">
      <c r="A5886" s="636">
        <v>102223</v>
      </c>
      <c r="B5886" s="634" t="s">
        <v>29753</v>
      </c>
      <c r="C5886" s="634" t="s">
        <v>3</v>
      </c>
      <c r="D5886" s="635" t="s">
        <v>45898</v>
      </c>
    </row>
    <row r="5887" spans="1:4" ht="13.5" x14ac:dyDescent="0.25">
      <c r="A5887" s="636">
        <v>102224</v>
      </c>
      <c r="B5887" s="634" t="s">
        <v>29754</v>
      </c>
      <c r="C5887" s="634" t="s">
        <v>3</v>
      </c>
      <c r="D5887" s="635" t="s">
        <v>45899</v>
      </c>
    </row>
    <row r="5888" spans="1:4" ht="13.5" x14ac:dyDescent="0.25">
      <c r="A5888" s="636">
        <v>102225</v>
      </c>
      <c r="B5888" s="634" t="s">
        <v>29755</v>
      </c>
      <c r="C5888" s="634" t="s">
        <v>3</v>
      </c>
      <c r="D5888" s="635" t="s">
        <v>45444</v>
      </c>
    </row>
    <row r="5889" spans="1:4" ht="13.5" x14ac:dyDescent="0.25">
      <c r="A5889" s="636">
        <v>102227</v>
      </c>
      <c r="B5889" s="634" t="s">
        <v>29756</v>
      </c>
      <c r="C5889" s="634" t="s">
        <v>3</v>
      </c>
      <c r="D5889" s="635" t="s">
        <v>45900</v>
      </c>
    </row>
    <row r="5890" spans="1:4" ht="13.5" x14ac:dyDescent="0.25">
      <c r="A5890" s="636">
        <v>102228</v>
      </c>
      <c r="B5890" s="634" t="s">
        <v>29757</v>
      </c>
      <c r="C5890" s="634" t="s">
        <v>3</v>
      </c>
      <c r="D5890" s="635" t="s">
        <v>44860</v>
      </c>
    </row>
    <row r="5891" spans="1:4" ht="13.5" x14ac:dyDescent="0.25">
      <c r="A5891" s="636">
        <v>102229</v>
      </c>
      <c r="B5891" s="634" t="s">
        <v>29758</v>
      </c>
      <c r="C5891" s="634" t="s">
        <v>3</v>
      </c>
      <c r="D5891" s="635" t="s">
        <v>30301</v>
      </c>
    </row>
    <row r="5892" spans="1:4" ht="13.5" x14ac:dyDescent="0.25">
      <c r="A5892" s="636">
        <v>102230</v>
      </c>
      <c r="B5892" s="634" t="s">
        <v>29759</v>
      </c>
      <c r="C5892" s="634" t="s">
        <v>3</v>
      </c>
      <c r="D5892" s="635" t="s">
        <v>29890</v>
      </c>
    </row>
    <row r="5893" spans="1:4" ht="13.5" x14ac:dyDescent="0.25">
      <c r="A5893" s="636">
        <v>102233</v>
      </c>
      <c r="B5893" s="634" t="s">
        <v>29760</v>
      </c>
      <c r="C5893" s="634" t="s">
        <v>3</v>
      </c>
      <c r="D5893" s="635" t="s">
        <v>30741</v>
      </c>
    </row>
    <row r="5894" spans="1:4" ht="13.5" x14ac:dyDescent="0.25">
      <c r="A5894" s="636">
        <v>102234</v>
      </c>
      <c r="B5894" s="634" t="s">
        <v>29761</v>
      </c>
      <c r="C5894" s="634" t="s">
        <v>3</v>
      </c>
      <c r="D5894" s="635" t="s">
        <v>30968</v>
      </c>
    </row>
    <row r="5895" spans="1:4" ht="13.5" x14ac:dyDescent="0.25">
      <c r="A5895" s="636">
        <v>100716</v>
      </c>
      <c r="B5895" s="634" t="s">
        <v>27626</v>
      </c>
      <c r="C5895" s="634" t="s">
        <v>3</v>
      </c>
      <c r="D5895" s="635" t="s">
        <v>41390</v>
      </c>
    </row>
    <row r="5896" spans="1:4" ht="13.5" x14ac:dyDescent="0.25">
      <c r="A5896" s="636">
        <v>100717</v>
      </c>
      <c r="B5896" s="634" t="s">
        <v>27627</v>
      </c>
      <c r="C5896" s="634" t="s">
        <v>3</v>
      </c>
      <c r="D5896" s="635" t="s">
        <v>28960</v>
      </c>
    </row>
    <row r="5897" spans="1:4" ht="13.5" x14ac:dyDescent="0.25">
      <c r="A5897" s="636">
        <v>100718</v>
      </c>
      <c r="B5897" s="634" t="s">
        <v>27628</v>
      </c>
      <c r="C5897" s="634" t="s">
        <v>4</v>
      </c>
      <c r="D5897" s="635" t="s">
        <v>30767</v>
      </c>
    </row>
    <row r="5898" spans="1:4" ht="13.5" x14ac:dyDescent="0.25">
      <c r="A5898" s="636">
        <v>100719</v>
      </c>
      <c r="B5898" s="634" t="s">
        <v>29764</v>
      </c>
      <c r="C5898" s="634" t="s">
        <v>3</v>
      </c>
      <c r="D5898" s="635" t="s">
        <v>28967</v>
      </c>
    </row>
    <row r="5899" spans="1:4" ht="13.5" x14ac:dyDescent="0.25">
      <c r="A5899" s="636">
        <v>100720</v>
      </c>
      <c r="B5899" s="634" t="s">
        <v>27629</v>
      </c>
      <c r="C5899" s="634" t="s">
        <v>3</v>
      </c>
      <c r="D5899" s="635" t="s">
        <v>41393</v>
      </c>
    </row>
    <row r="5900" spans="1:4" ht="13.5" x14ac:dyDescent="0.25">
      <c r="A5900" s="636">
        <v>100721</v>
      </c>
      <c r="B5900" s="634" t="s">
        <v>29765</v>
      </c>
      <c r="C5900" s="634" t="s">
        <v>3</v>
      </c>
      <c r="D5900" s="635" t="s">
        <v>45901</v>
      </c>
    </row>
    <row r="5901" spans="1:4" ht="13.5" x14ac:dyDescent="0.25">
      <c r="A5901" s="636">
        <v>100722</v>
      </c>
      <c r="B5901" s="634" t="s">
        <v>27630</v>
      </c>
      <c r="C5901" s="634" t="s">
        <v>3</v>
      </c>
      <c r="D5901" s="635" t="s">
        <v>42286</v>
      </c>
    </row>
    <row r="5902" spans="1:4" ht="13.5" x14ac:dyDescent="0.25">
      <c r="A5902" s="636">
        <v>100723</v>
      </c>
      <c r="B5902" s="634" t="s">
        <v>30817</v>
      </c>
      <c r="C5902" s="634" t="s">
        <v>3</v>
      </c>
      <c r="D5902" s="635" t="s">
        <v>43212</v>
      </c>
    </row>
    <row r="5903" spans="1:4" ht="13.5" x14ac:dyDescent="0.25">
      <c r="A5903" s="636">
        <v>100724</v>
      </c>
      <c r="B5903" s="634" t="s">
        <v>27631</v>
      </c>
      <c r="C5903" s="634" t="s">
        <v>3</v>
      </c>
      <c r="D5903" s="635" t="s">
        <v>30451</v>
      </c>
    </row>
    <row r="5904" spans="1:4" ht="13.5" x14ac:dyDescent="0.25">
      <c r="A5904" s="636">
        <v>100725</v>
      </c>
      <c r="B5904" s="634" t="s">
        <v>29767</v>
      </c>
      <c r="C5904" s="634" t="s">
        <v>3</v>
      </c>
      <c r="D5904" s="635" t="s">
        <v>45902</v>
      </c>
    </row>
    <row r="5905" spans="1:4" ht="13.5" x14ac:dyDescent="0.25">
      <c r="A5905" s="636">
        <v>100726</v>
      </c>
      <c r="B5905" s="634" t="s">
        <v>27632</v>
      </c>
      <c r="C5905" s="634" t="s">
        <v>3</v>
      </c>
      <c r="D5905" s="635" t="s">
        <v>30960</v>
      </c>
    </row>
    <row r="5906" spans="1:4" ht="13.5" x14ac:dyDescent="0.25">
      <c r="A5906" s="636">
        <v>100727</v>
      </c>
      <c r="B5906" s="634" t="s">
        <v>29768</v>
      </c>
      <c r="C5906" s="634" t="s">
        <v>3</v>
      </c>
      <c r="D5906" s="635" t="s">
        <v>44591</v>
      </c>
    </row>
    <row r="5907" spans="1:4" ht="13.5" x14ac:dyDescent="0.25">
      <c r="A5907" s="636">
        <v>100728</v>
      </c>
      <c r="B5907" s="634" t="s">
        <v>27633</v>
      </c>
      <c r="C5907" s="634" t="s">
        <v>3</v>
      </c>
      <c r="D5907" s="635" t="s">
        <v>45903</v>
      </c>
    </row>
    <row r="5908" spans="1:4" ht="13.5" x14ac:dyDescent="0.25">
      <c r="A5908" s="636">
        <v>100729</v>
      </c>
      <c r="B5908" s="634" t="s">
        <v>29769</v>
      </c>
      <c r="C5908" s="634" t="s">
        <v>3</v>
      </c>
      <c r="D5908" s="635" t="s">
        <v>44495</v>
      </c>
    </row>
    <row r="5909" spans="1:4" ht="13.5" x14ac:dyDescent="0.25">
      <c r="A5909" s="636">
        <v>100730</v>
      </c>
      <c r="B5909" s="634" t="s">
        <v>27635</v>
      </c>
      <c r="C5909" s="634" t="s">
        <v>3</v>
      </c>
      <c r="D5909" s="635" t="s">
        <v>45047</v>
      </c>
    </row>
    <row r="5910" spans="1:4" ht="13.5" x14ac:dyDescent="0.25">
      <c r="A5910" s="636">
        <v>100733</v>
      </c>
      <c r="B5910" s="634" t="s">
        <v>29770</v>
      </c>
      <c r="C5910" s="634" t="s">
        <v>3</v>
      </c>
      <c r="D5910" s="635" t="s">
        <v>45904</v>
      </c>
    </row>
    <row r="5911" spans="1:4" ht="13.5" x14ac:dyDescent="0.25">
      <c r="A5911" s="636">
        <v>100734</v>
      </c>
      <c r="B5911" s="634" t="s">
        <v>27636</v>
      </c>
      <c r="C5911" s="634" t="s">
        <v>3</v>
      </c>
      <c r="D5911" s="635" t="s">
        <v>28437</v>
      </c>
    </row>
    <row r="5912" spans="1:4" ht="13.5" x14ac:dyDescent="0.25">
      <c r="A5912" s="636">
        <v>100735</v>
      </c>
      <c r="B5912" s="634" t="s">
        <v>29772</v>
      </c>
      <c r="C5912" s="634" t="s">
        <v>3</v>
      </c>
      <c r="D5912" s="635" t="s">
        <v>43214</v>
      </c>
    </row>
    <row r="5913" spans="1:4" ht="13.5" x14ac:dyDescent="0.25">
      <c r="A5913" s="636">
        <v>100736</v>
      </c>
      <c r="B5913" s="634" t="s">
        <v>27637</v>
      </c>
      <c r="C5913" s="634" t="s">
        <v>3</v>
      </c>
      <c r="D5913" s="635" t="s">
        <v>30971</v>
      </c>
    </row>
    <row r="5914" spans="1:4" ht="13.5" x14ac:dyDescent="0.25">
      <c r="A5914" s="636">
        <v>100739</v>
      </c>
      <c r="B5914" s="634" t="s">
        <v>29773</v>
      </c>
      <c r="C5914" s="634" t="s">
        <v>3</v>
      </c>
      <c r="D5914" s="635" t="s">
        <v>30754</v>
      </c>
    </row>
    <row r="5915" spans="1:4" ht="13.5" x14ac:dyDescent="0.25">
      <c r="A5915" s="636">
        <v>100740</v>
      </c>
      <c r="B5915" s="634" t="s">
        <v>27639</v>
      </c>
      <c r="C5915" s="634" t="s">
        <v>3</v>
      </c>
      <c r="D5915" s="635" t="s">
        <v>24020</v>
      </c>
    </row>
    <row r="5916" spans="1:4" ht="13.5" x14ac:dyDescent="0.25">
      <c r="A5916" s="636">
        <v>100741</v>
      </c>
      <c r="B5916" s="634" t="s">
        <v>29774</v>
      </c>
      <c r="C5916" s="634" t="s">
        <v>3</v>
      </c>
      <c r="D5916" s="635" t="s">
        <v>42286</v>
      </c>
    </row>
    <row r="5917" spans="1:4" ht="13.5" x14ac:dyDescent="0.25">
      <c r="A5917" s="636">
        <v>100742</v>
      </c>
      <c r="B5917" s="634" t="s">
        <v>27640</v>
      </c>
      <c r="C5917" s="634" t="s">
        <v>3</v>
      </c>
      <c r="D5917" s="635" t="s">
        <v>45905</v>
      </c>
    </row>
    <row r="5918" spans="1:4" ht="13.5" x14ac:dyDescent="0.25">
      <c r="A5918" s="636">
        <v>100743</v>
      </c>
      <c r="B5918" s="634" t="s">
        <v>29775</v>
      </c>
      <c r="C5918" s="634" t="s">
        <v>3</v>
      </c>
      <c r="D5918" s="635" t="s">
        <v>30827</v>
      </c>
    </row>
    <row r="5919" spans="1:4" ht="13.5" x14ac:dyDescent="0.25">
      <c r="A5919" s="636">
        <v>100744</v>
      </c>
      <c r="B5919" s="634" t="s">
        <v>27641</v>
      </c>
      <c r="C5919" s="634" t="s">
        <v>3</v>
      </c>
      <c r="D5919" s="635" t="s">
        <v>24076</v>
      </c>
    </row>
    <row r="5920" spans="1:4" ht="13.5" x14ac:dyDescent="0.25">
      <c r="A5920" s="636">
        <v>100745</v>
      </c>
      <c r="B5920" s="634" t="s">
        <v>29776</v>
      </c>
      <c r="C5920" s="634" t="s">
        <v>3</v>
      </c>
      <c r="D5920" s="635" t="s">
        <v>44866</v>
      </c>
    </row>
    <row r="5921" spans="1:4" ht="13.5" x14ac:dyDescent="0.25">
      <c r="A5921" s="636">
        <v>100746</v>
      </c>
      <c r="B5921" s="634" t="s">
        <v>27642</v>
      </c>
      <c r="C5921" s="634" t="s">
        <v>3</v>
      </c>
      <c r="D5921" s="635" t="s">
        <v>45901</v>
      </c>
    </row>
    <row r="5922" spans="1:4" ht="13.5" x14ac:dyDescent="0.25">
      <c r="A5922" s="636">
        <v>100747</v>
      </c>
      <c r="B5922" s="634" t="s">
        <v>29777</v>
      </c>
      <c r="C5922" s="634" t="s">
        <v>3</v>
      </c>
      <c r="D5922" s="635" t="s">
        <v>43501</v>
      </c>
    </row>
    <row r="5923" spans="1:4" ht="13.5" x14ac:dyDescent="0.25">
      <c r="A5923" s="636">
        <v>100748</v>
      </c>
      <c r="B5923" s="634" t="s">
        <v>27643</v>
      </c>
      <c r="C5923" s="634" t="s">
        <v>3</v>
      </c>
      <c r="D5923" s="635" t="s">
        <v>30297</v>
      </c>
    </row>
    <row r="5924" spans="1:4" ht="13.5" x14ac:dyDescent="0.25">
      <c r="A5924" s="636">
        <v>100749</v>
      </c>
      <c r="B5924" s="634" t="s">
        <v>29779</v>
      </c>
      <c r="C5924" s="634" t="s">
        <v>3</v>
      </c>
      <c r="D5924" s="635" t="s">
        <v>45906</v>
      </c>
    </row>
    <row r="5925" spans="1:4" ht="13.5" x14ac:dyDescent="0.25">
      <c r="A5925" s="636">
        <v>100750</v>
      </c>
      <c r="B5925" s="634" t="s">
        <v>27644</v>
      </c>
      <c r="C5925" s="634" t="s">
        <v>3</v>
      </c>
      <c r="D5925" s="635" t="s">
        <v>45907</v>
      </c>
    </row>
    <row r="5926" spans="1:4" ht="13.5" x14ac:dyDescent="0.25">
      <c r="A5926" s="636">
        <v>100751</v>
      </c>
      <c r="B5926" s="634" t="s">
        <v>29780</v>
      </c>
      <c r="C5926" s="634" t="s">
        <v>3</v>
      </c>
      <c r="D5926" s="635" t="s">
        <v>29136</v>
      </c>
    </row>
    <row r="5927" spans="1:4" ht="13.5" x14ac:dyDescent="0.25">
      <c r="A5927" s="636">
        <v>100752</v>
      </c>
      <c r="B5927" s="634" t="s">
        <v>27645</v>
      </c>
      <c r="C5927" s="634" t="s">
        <v>3</v>
      </c>
      <c r="D5927" s="635" t="s">
        <v>45908</v>
      </c>
    </row>
    <row r="5928" spans="1:4" ht="13.5" x14ac:dyDescent="0.25">
      <c r="A5928" s="636">
        <v>100753</v>
      </c>
      <c r="B5928" s="634" t="s">
        <v>29781</v>
      </c>
      <c r="C5928" s="634" t="s">
        <v>3</v>
      </c>
      <c r="D5928" s="635" t="s">
        <v>45909</v>
      </c>
    </row>
    <row r="5929" spans="1:4" ht="13.5" x14ac:dyDescent="0.25">
      <c r="A5929" s="636">
        <v>100754</v>
      </c>
      <c r="B5929" s="634" t="s">
        <v>27646</v>
      </c>
      <c r="C5929" s="634" t="s">
        <v>3</v>
      </c>
      <c r="D5929" s="635" t="s">
        <v>44168</v>
      </c>
    </row>
    <row r="5930" spans="1:4" ht="13.5" x14ac:dyDescent="0.25">
      <c r="A5930" s="636">
        <v>100757</v>
      </c>
      <c r="B5930" s="634" t="s">
        <v>29783</v>
      </c>
      <c r="C5930" s="634" t="s">
        <v>3</v>
      </c>
      <c r="D5930" s="635" t="s">
        <v>41870</v>
      </c>
    </row>
    <row r="5931" spans="1:4" ht="13.5" x14ac:dyDescent="0.25">
      <c r="A5931" s="636">
        <v>100758</v>
      </c>
      <c r="B5931" s="634" t="s">
        <v>27647</v>
      </c>
      <c r="C5931" s="634" t="s">
        <v>3</v>
      </c>
      <c r="D5931" s="635" t="s">
        <v>45910</v>
      </c>
    </row>
    <row r="5932" spans="1:4" ht="13.5" x14ac:dyDescent="0.25">
      <c r="A5932" s="636">
        <v>100759</v>
      </c>
      <c r="B5932" s="634" t="s">
        <v>29784</v>
      </c>
      <c r="C5932" s="634" t="s">
        <v>3</v>
      </c>
      <c r="D5932" s="635" t="s">
        <v>45911</v>
      </c>
    </row>
    <row r="5933" spans="1:4" ht="13.5" x14ac:dyDescent="0.25">
      <c r="A5933" s="636">
        <v>100760</v>
      </c>
      <c r="B5933" s="634" t="s">
        <v>27648</v>
      </c>
      <c r="C5933" s="634" t="s">
        <v>3</v>
      </c>
      <c r="D5933" s="635" t="s">
        <v>45912</v>
      </c>
    </row>
    <row r="5934" spans="1:4" ht="13.5" x14ac:dyDescent="0.25">
      <c r="A5934" s="636">
        <v>100761</v>
      </c>
      <c r="B5934" s="634" t="s">
        <v>29785</v>
      </c>
      <c r="C5934" s="634" t="s">
        <v>3</v>
      </c>
      <c r="D5934" s="635" t="s">
        <v>30073</v>
      </c>
    </row>
    <row r="5935" spans="1:4" ht="13.5" x14ac:dyDescent="0.25">
      <c r="A5935" s="636">
        <v>100762</v>
      </c>
      <c r="B5935" s="634" t="s">
        <v>27649</v>
      </c>
      <c r="C5935" s="634" t="s">
        <v>3</v>
      </c>
      <c r="D5935" s="635" t="s">
        <v>29176</v>
      </c>
    </row>
    <row r="5936" spans="1:4" ht="13.5" x14ac:dyDescent="0.25">
      <c r="A5936" s="636">
        <v>102488</v>
      </c>
      <c r="B5936" s="634" t="s">
        <v>29786</v>
      </c>
      <c r="C5936" s="634" t="s">
        <v>3</v>
      </c>
      <c r="D5936" s="635" t="s">
        <v>26624</v>
      </c>
    </row>
    <row r="5937" spans="1:4" ht="13.5" x14ac:dyDescent="0.25">
      <c r="A5937" s="636">
        <v>102489</v>
      </c>
      <c r="B5937" s="634" t="s">
        <v>29787</v>
      </c>
      <c r="C5937" s="634" t="s">
        <v>3</v>
      </c>
      <c r="D5937" s="635" t="s">
        <v>44591</v>
      </c>
    </row>
    <row r="5938" spans="1:4" ht="13.5" x14ac:dyDescent="0.25">
      <c r="A5938" s="636">
        <v>102491</v>
      </c>
      <c r="B5938" s="634" t="s">
        <v>29788</v>
      </c>
      <c r="C5938" s="634" t="s">
        <v>3</v>
      </c>
      <c r="D5938" s="635" t="s">
        <v>30252</v>
      </c>
    </row>
    <row r="5939" spans="1:4" ht="13.5" x14ac:dyDescent="0.25">
      <c r="A5939" s="636">
        <v>102492</v>
      </c>
      <c r="B5939" s="634" t="s">
        <v>29789</v>
      </c>
      <c r="C5939" s="634" t="s">
        <v>3</v>
      </c>
      <c r="D5939" s="635" t="s">
        <v>29889</v>
      </c>
    </row>
    <row r="5940" spans="1:4" ht="13.5" x14ac:dyDescent="0.25">
      <c r="A5940" s="636">
        <v>102494</v>
      </c>
      <c r="B5940" s="634" t="s">
        <v>29790</v>
      </c>
      <c r="C5940" s="634" t="s">
        <v>3</v>
      </c>
      <c r="D5940" s="635" t="s">
        <v>45913</v>
      </c>
    </row>
    <row r="5941" spans="1:4" ht="13.5" x14ac:dyDescent="0.25">
      <c r="A5941" s="636">
        <v>102496</v>
      </c>
      <c r="B5941" s="634" t="s">
        <v>29791</v>
      </c>
      <c r="C5941" s="634" t="s">
        <v>4</v>
      </c>
      <c r="D5941" s="635" t="s">
        <v>28959</v>
      </c>
    </row>
    <row r="5942" spans="1:4" ht="13.5" x14ac:dyDescent="0.25">
      <c r="A5942" s="636">
        <v>102497</v>
      </c>
      <c r="B5942" s="634" t="s">
        <v>29793</v>
      </c>
      <c r="C5942" s="634" t="s">
        <v>4</v>
      </c>
      <c r="D5942" s="635" t="s">
        <v>30054</v>
      </c>
    </row>
    <row r="5943" spans="1:4" ht="13.5" x14ac:dyDescent="0.25">
      <c r="A5943" s="636">
        <v>102498</v>
      </c>
      <c r="B5943" s="634" t="s">
        <v>29794</v>
      </c>
      <c r="C5943" s="634" t="s">
        <v>4</v>
      </c>
      <c r="D5943" s="635" t="s">
        <v>29958</v>
      </c>
    </row>
    <row r="5944" spans="1:4" ht="13.5" x14ac:dyDescent="0.25">
      <c r="A5944" s="636">
        <v>102499</v>
      </c>
      <c r="B5944" s="634" t="s">
        <v>29795</v>
      </c>
      <c r="C5944" s="634" t="s">
        <v>3</v>
      </c>
      <c r="D5944" s="635" t="s">
        <v>26954</v>
      </c>
    </row>
    <row r="5945" spans="1:4" ht="13.5" x14ac:dyDescent="0.25">
      <c r="A5945" s="636">
        <v>102500</v>
      </c>
      <c r="B5945" s="634" t="s">
        <v>29796</v>
      </c>
      <c r="C5945" s="634" t="s">
        <v>4</v>
      </c>
      <c r="D5945" s="635" t="s">
        <v>45914</v>
      </c>
    </row>
    <row r="5946" spans="1:4" ht="13.5" x14ac:dyDescent="0.25">
      <c r="A5946" s="636">
        <v>102501</v>
      </c>
      <c r="B5946" s="634" t="s">
        <v>29797</v>
      </c>
      <c r="C5946" s="634" t="s">
        <v>3</v>
      </c>
      <c r="D5946" s="635" t="s">
        <v>30375</v>
      </c>
    </row>
    <row r="5947" spans="1:4" ht="13.5" x14ac:dyDescent="0.25">
      <c r="A5947" s="636">
        <v>102504</v>
      </c>
      <c r="B5947" s="634" t="s">
        <v>29798</v>
      </c>
      <c r="C5947" s="634" t="s">
        <v>4</v>
      </c>
      <c r="D5947" s="635" t="s">
        <v>28958</v>
      </c>
    </row>
    <row r="5948" spans="1:4" ht="13.5" x14ac:dyDescent="0.25">
      <c r="A5948" s="636">
        <v>102505</v>
      </c>
      <c r="B5948" s="634" t="s">
        <v>29799</v>
      </c>
      <c r="C5948" s="634" t="s">
        <v>4</v>
      </c>
      <c r="D5948" s="635" t="s">
        <v>42279</v>
      </c>
    </row>
    <row r="5949" spans="1:4" ht="13.5" x14ac:dyDescent="0.25">
      <c r="A5949" s="636">
        <v>102506</v>
      </c>
      <c r="B5949" s="634" t="s">
        <v>29800</v>
      </c>
      <c r="C5949" s="634" t="s">
        <v>4</v>
      </c>
      <c r="D5949" s="635" t="s">
        <v>23938</v>
      </c>
    </row>
    <row r="5950" spans="1:4" ht="13.5" x14ac:dyDescent="0.25">
      <c r="A5950" s="636">
        <v>102507</v>
      </c>
      <c r="B5950" s="634" t="s">
        <v>29801</v>
      </c>
      <c r="C5950" s="634" t="s">
        <v>4</v>
      </c>
      <c r="D5950" s="635" t="s">
        <v>45915</v>
      </c>
    </row>
    <row r="5951" spans="1:4" ht="13.5" x14ac:dyDescent="0.25">
      <c r="A5951" s="636">
        <v>102508</v>
      </c>
      <c r="B5951" s="634" t="s">
        <v>29802</v>
      </c>
      <c r="C5951" s="634" t="s">
        <v>3</v>
      </c>
      <c r="D5951" s="635" t="s">
        <v>45916</v>
      </c>
    </row>
    <row r="5952" spans="1:4" ht="13.5" x14ac:dyDescent="0.25">
      <c r="A5952" s="636">
        <v>102509</v>
      </c>
      <c r="B5952" s="634" t="s">
        <v>29803</v>
      </c>
      <c r="C5952" s="634" t="s">
        <v>3</v>
      </c>
      <c r="D5952" s="635" t="s">
        <v>44130</v>
      </c>
    </row>
    <row r="5953" spans="1:4" ht="13.5" x14ac:dyDescent="0.25">
      <c r="A5953" s="636">
        <v>102512</v>
      </c>
      <c r="B5953" s="634" t="s">
        <v>29804</v>
      </c>
      <c r="C5953" s="634" t="s">
        <v>4</v>
      </c>
      <c r="D5953" s="635" t="s">
        <v>30031</v>
      </c>
    </row>
    <row r="5954" spans="1:4" ht="13.5" x14ac:dyDescent="0.25">
      <c r="A5954" s="636">
        <v>102513</v>
      </c>
      <c r="B5954" s="634" t="s">
        <v>29805</v>
      </c>
      <c r="C5954" s="634" t="s">
        <v>3</v>
      </c>
      <c r="D5954" s="635" t="s">
        <v>45917</v>
      </c>
    </row>
    <row r="5955" spans="1:4" ht="13.5" x14ac:dyDescent="0.25">
      <c r="A5955" s="636">
        <v>102520</v>
      </c>
      <c r="B5955" s="634" t="s">
        <v>29806</v>
      </c>
      <c r="C5955" s="634" t="s">
        <v>3</v>
      </c>
      <c r="D5955" s="635" t="s">
        <v>45918</v>
      </c>
    </row>
    <row r="5956" spans="1:4" ht="13.5" x14ac:dyDescent="0.25">
      <c r="A5956" s="636">
        <v>101749</v>
      </c>
      <c r="B5956" s="634" t="s">
        <v>29807</v>
      </c>
      <c r="C5956" s="634" t="s">
        <v>3</v>
      </c>
      <c r="D5956" s="635" t="s">
        <v>44882</v>
      </c>
    </row>
    <row r="5957" spans="1:4" ht="13.5" x14ac:dyDescent="0.25">
      <c r="A5957" s="636">
        <v>101750</v>
      </c>
      <c r="B5957" s="634" t="s">
        <v>29808</v>
      </c>
      <c r="C5957" s="634" t="s">
        <v>3</v>
      </c>
      <c r="D5957" s="635" t="s">
        <v>30825</v>
      </c>
    </row>
    <row r="5958" spans="1:4" ht="13.5" x14ac:dyDescent="0.25">
      <c r="A5958" s="636">
        <v>101729</v>
      </c>
      <c r="B5958" s="634" t="s">
        <v>29809</v>
      </c>
      <c r="C5958" s="634" t="s">
        <v>3</v>
      </c>
      <c r="D5958" s="635" t="s">
        <v>29888</v>
      </c>
    </row>
    <row r="5959" spans="1:4" ht="13.5" x14ac:dyDescent="0.25">
      <c r="A5959" s="636">
        <v>101746</v>
      </c>
      <c r="B5959" s="634" t="s">
        <v>29810</v>
      </c>
      <c r="C5959" s="634" t="s">
        <v>3</v>
      </c>
      <c r="D5959" s="635" t="s">
        <v>45919</v>
      </c>
    </row>
    <row r="5960" spans="1:4" ht="13.5" x14ac:dyDescent="0.25">
      <c r="A5960" s="636">
        <v>101751</v>
      </c>
      <c r="B5960" s="634" t="s">
        <v>29811</v>
      </c>
      <c r="C5960" s="634" t="s">
        <v>3</v>
      </c>
      <c r="D5960" s="635" t="s">
        <v>45920</v>
      </c>
    </row>
    <row r="5961" spans="1:4" ht="13.5" x14ac:dyDescent="0.25">
      <c r="A5961" s="636">
        <v>87246</v>
      </c>
      <c r="B5961" s="634" t="s">
        <v>25367</v>
      </c>
      <c r="C5961" s="634" t="s">
        <v>3</v>
      </c>
      <c r="D5961" s="635" t="s">
        <v>45921</v>
      </c>
    </row>
    <row r="5962" spans="1:4" ht="13.5" x14ac:dyDescent="0.25">
      <c r="A5962" s="636">
        <v>87247</v>
      </c>
      <c r="B5962" s="634" t="s">
        <v>25368</v>
      </c>
      <c r="C5962" s="634" t="s">
        <v>3</v>
      </c>
      <c r="D5962" s="635" t="s">
        <v>45922</v>
      </c>
    </row>
    <row r="5963" spans="1:4" ht="13.5" x14ac:dyDescent="0.25">
      <c r="A5963" s="636">
        <v>87248</v>
      </c>
      <c r="B5963" s="634" t="s">
        <v>25369</v>
      </c>
      <c r="C5963" s="634" t="s">
        <v>3</v>
      </c>
      <c r="D5963" s="635" t="s">
        <v>44582</v>
      </c>
    </row>
    <row r="5964" spans="1:4" ht="13.5" x14ac:dyDescent="0.25">
      <c r="A5964" s="636">
        <v>87249</v>
      </c>
      <c r="B5964" s="634" t="s">
        <v>25370</v>
      </c>
      <c r="C5964" s="634" t="s">
        <v>3</v>
      </c>
      <c r="D5964" s="635" t="s">
        <v>45923</v>
      </c>
    </row>
    <row r="5965" spans="1:4" ht="13.5" x14ac:dyDescent="0.25">
      <c r="A5965" s="636">
        <v>87250</v>
      </c>
      <c r="B5965" s="634" t="s">
        <v>25371</v>
      </c>
      <c r="C5965" s="634" t="s">
        <v>3</v>
      </c>
      <c r="D5965" s="635" t="s">
        <v>45924</v>
      </c>
    </row>
    <row r="5966" spans="1:4" ht="13.5" x14ac:dyDescent="0.25">
      <c r="A5966" s="636">
        <v>87251</v>
      </c>
      <c r="B5966" s="634" t="s">
        <v>25372</v>
      </c>
      <c r="C5966" s="634" t="s">
        <v>3</v>
      </c>
      <c r="D5966" s="635" t="s">
        <v>30370</v>
      </c>
    </row>
    <row r="5967" spans="1:4" ht="13.5" x14ac:dyDescent="0.25">
      <c r="A5967" s="636">
        <v>87255</v>
      </c>
      <c r="B5967" s="634" t="s">
        <v>25373</v>
      </c>
      <c r="C5967" s="634" t="s">
        <v>3</v>
      </c>
      <c r="D5967" s="635" t="s">
        <v>45925</v>
      </c>
    </row>
    <row r="5968" spans="1:4" ht="13.5" x14ac:dyDescent="0.25">
      <c r="A5968" s="636">
        <v>87256</v>
      </c>
      <c r="B5968" s="634" t="s">
        <v>25374</v>
      </c>
      <c r="C5968" s="634" t="s">
        <v>3</v>
      </c>
      <c r="D5968" s="635" t="s">
        <v>30951</v>
      </c>
    </row>
    <row r="5969" spans="1:4" ht="13.5" x14ac:dyDescent="0.25">
      <c r="A5969" s="636">
        <v>87257</v>
      </c>
      <c r="B5969" s="634" t="s">
        <v>25375</v>
      </c>
      <c r="C5969" s="634" t="s">
        <v>3</v>
      </c>
      <c r="D5969" s="635" t="s">
        <v>45926</v>
      </c>
    </row>
    <row r="5970" spans="1:4" ht="13.5" x14ac:dyDescent="0.25">
      <c r="A5970" s="636">
        <v>87258</v>
      </c>
      <c r="B5970" s="634" t="s">
        <v>25376</v>
      </c>
      <c r="C5970" s="634" t="s">
        <v>3</v>
      </c>
      <c r="D5970" s="635" t="s">
        <v>45927</v>
      </c>
    </row>
    <row r="5971" spans="1:4" ht="13.5" x14ac:dyDescent="0.25">
      <c r="A5971" s="636">
        <v>87259</v>
      </c>
      <c r="B5971" s="634" t="s">
        <v>25377</v>
      </c>
      <c r="C5971" s="634" t="s">
        <v>3</v>
      </c>
      <c r="D5971" s="635" t="s">
        <v>45928</v>
      </c>
    </row>
    <row r="5972" spans="1:4" ht="13.5" x14ac:dyDescent="0.25">
      <c r="A5972" s="636">
        <v>87260</v>
      </c>
      <c r="B5972" s="634" t="s">
        <v>25378</v>
      </c>
      <c r="C5972" s="634" t="s">
        <v>3</v>
      </c>
      <c r="D5972" s="635" t="s">
        <v>45929</v>
      </c>
    </row>
    <row r="5973" spans="1:4" ht="13.5" x14ac:dyDescent="0.25">
      <c r="A5973" s="636">
        <v>87261</v>
      </c>
      <c r="B5973" s="634" t="s">
        <v>25379</v>
      </c>
      <c r="C5973" s="634" t="s">
        <v>3</v>
      </c>
      <c r="D5973" s="635" t="s">
        <v>44920</v>
      </c>
    </row>
    <row r="5974" spans="1:4" ht="13.5" x14ac:dyDescent="0.25">
      <c r="A5974" s="636">
        <v>87262</v>
      </c>
      <c r="B5974" s="634" t="s">
        <v>25380</v>
      </c>
      <c r="C5974" s="634" t="s">
        <v>3</v>
      </c>
      <c r="D5974" s="635" t="s">
        <v>45930</v>
      </c>
    </row>
    <row r="5975" spans="1:4" ht="13.5" x14ac:dyDescent="0.25">
      <c r="A5975" s="636">
        <v>87263</v>
      </c>
      <c r="B5975" s="634" t="s">
        <v>25381</v>
      </c>
      <c r="C5975" s="634" t="s">
        <v>3</v>
      </c>
      <c r="D5975" s="635" t="s">
        <v>30306</v>
      </c>
    </row>
    <row r="5976" spans="1:4" ht="13.5" x14ac:dyDescent="0.25">
      <c r="A5976" s="636">
        <v>89046</v>
      </c>
      <c r="B5976" s="634" t="s">
        <v>29812</v>
      </c>
      <c r="C5976" s="634" t="s">
        <v>3</v>
      </c>
      <c r="D5976" s="635" t="s">
        <v>45931</v>
      </c>
    </row>
    <row r="5977" spans="1:4" ht="13.5" x14ac:dyDescent="0.25">
      <c r="A5977" s="636">
        <v>89171</v>
      </c>
      <c r="B5977" s="634" t="s">
        <v>29813</v>
      </c>
      <c r="C5977" s="634" t="s">
        <v>3</v>
      </c>
      <c r="D5977" s="635" t="s">
        <v>45932</v>
      </c>
    </row>
    <row r="5978" spans="1:4" ht="13.5" x14ac:dyDescent="0.25">
      <c r="A5978" s="636">
        <v>93389</v>
      </c>
      <c r="B5978" s="634" t="s">
        <v>25382</v>
      </c>
      <c r="C5978" s="634" t="s">
        <v>3</v>
      </c>
      <c r="D5978" s="635" t="s">
        <v>45933</v>
      </c>
    </row>
    <row r="5979" spans="1:4" ht="13.5" x14ac:dyDescent="0.25">
      <c r="A5979" s="636">
        <v>93390</v>
      </c>
      <c r="B5979" s="634" t="s">
        <v>25383</v>
      </c>
      <c r="C5979" s="634" t="s">
        <v>3</v>
      </c>
      <c r="D5979" s="635" t="s">
        <v>45934</v>
      </c>
    </row>
    <row r="5980" spans="1:4" ht="13.5" x14ac:dyDescent="0.25">
      <c r="A5980" s="636">
        <v>93391</v>
      </c>
      <c r="B5980" s="634" t="s">
        <v>25384</v>
      </c>
      <c r="C5980" s="634" t="s">
        <v>3</v>
      </c>
      <c r="D5980" s="635" t="s">
        <v>45935</v>
      </c>
    </row>
    <row r="5981" spans="1:4" ht="13.5" x14ac:dyDescent="0.25">
      <c r="A5981" s="636">
        <v>98671</v>
      </c>
      <c r="B5981" s="634" t="s">
        <v>29814</v>
      </c>
      <c r="C5981" s="634" t="s">
        <v>3</v>
      </c>
      <c r="D5981" s="635" t="s">
        <v>45936</v>
      </c>
    </row>
    <row r="5982" spans="1:4" ht="13.5" x14ac:dyDescent="0.25">
      <c r="A5982" s="636">
        <v>98672</v>
      </c>
      <c r="B5982" s="634" t="s">
        <v>29815</v>
      </c>
      <c r="C5982" s="634" t="s">
        <v>3</v>
      </c>
      <c r="D5982" s="635" t="s">
        <v>45937</v>
      </c>
    </row>
    <row r="5983" spans="1:4" ht="13.5" x14ac:dyDescent="0.25">
      <c r="A5983" s="636">
        <v>98678</v>
      </c>
      <c r="B5983" s="634" t="s">
        <v>29816</v>
      </c>
      <c r="C5983" s="634" t="s">
        <v>3</v>
      </c>
      <c r="D5983" s="635" t="s">
        <v>45938</v>
      </c>
    </row>
    <row r="5984" spans="1:4" ht="13.5" x14ac:dyDescent="0.25">
      <c r="A5984" s="636">
        <v>98679</v>
      </c>
      <c r="B5984" s="634" t="s">
        <v>29817</v>
      </c>
      <c r="C5984" s="634" t="s">
        <v>3</v>
      </c>
      <c r="D5984" s="635" t="s">
        <v>45939</v>
      </c>
    </row>
    <row r="5985" spans="1:4" ht="13.5" x14ac:dyDescent="0.25">
      <c r="A5985" s="636">
        <v>98680</v>
      </c>
      <c r="B5985" s="634" t="s">
        <v>29818</v>
      </c>
      <c r="C5985" s="634" t="s">
        <v>3</v>
      </c>
      <c r="D5985" s="635" t="s">
        <v>45940</v>
      </c>
    </row>
    <row r="5986" spans="1:4" ht="13.5" x14ac:dyDescent="0.25">
      <c r="A5986" s="636">
        <v>98681</v>
      </c>
      <c r="B5986" s="634" t="s">
        <v>29819</v>
      </c>
      <c r="C5986" s="634" t="s">
        <v>3</v>
      </c>
      <c r="D5986" s="635" t="s">
        <v>45941</v>
      </c>
    </row>
    <row r="5987" spans="1:4" ht="13.5" x14ac:dyDescent="0.25">
      <c r="A5987" s="636">
        <v>98682</v>
      </c>
      <c r="B5987" s="634" t="s">
        <v>29820</v>
      </c>
      <c r="C5987" s="634" t="s">
        <v>3</v>
      </c>
      <c r="D5987" s="635" t="s">
        <v>45942</v>
      </c>
    </row>
    <row r="5988" spans="1:4" ht="13.5" x14ac:dyDescent="0.25">
      <c r="A5988" s="636">
        <v>98685</v>
      </c>
      <c r="B5988" s="634" t="s">
        <v>29821</v>
      </c>
      <c r="C5988" s="634" t="s">
        <v>4</v>
      </c>
      <c r="D5988" s="635" t="s">
        <v>42211</v>
      </c>
    </row>
    <row r="5989" spans="1:4" ht="13.5" x14ac:dyDescent="0.25">
      <c r="A5989" s="636">
        <v>98686</v>
      </c>
      <c r="B5989" s="634" t="s">
        <v>29822</v>
      </c>
      <c r="C5989" s="634" t="s">
        <v>4</v>
      </c>
      <c r="D5989" s="635" t="s">
        <v>45943</v>
      </c>
    </row>
    <row r="5990" spans="1:4" ht="13.5" x14ac:dyDescent="0.25">
      <c r="A5990" s="636">
        <v>98688</v>
      </c>
      <c r="B5990" s="634" t="s">
        <v>29823</v>
      </c>
      <c r="C5990" s="634" t="s">
        <v>4</v>
      </c>
      <c r="D5990" s="635" t="s">
        <v>45944</v>
      </c>
    </row>
    <row r="5991" spans="1:4" ht="13.5" x14ac:dyDescent="0.25">
      <c r="A5991" s="636">
        <v>98689</v>
      </c>
      <c r="B5991" s="634" t="s">
        <v>29824</v>
      </c>
      <c r="C5991" s="634" t="s">
        <v>4</v>
      </c>
      <c r="D5991" s="635" t="s">
        <v>45945</v>
      </c>
    </row>
    <row r="5992" spans="1:4" ht="13.5" x14ac:dyDescent="0.25">
      <c r="A5992" s="636">
        <v>101090</v>
      </c>
      <c r="B5992" s="634" t="s">
        <v>27650</v>
      </c>
      <c r="C5992" s="634" t="s">
        <v>3</v>
      </c>
      <c r="D5992" s="635" t="s">
        <v>42269</v>
      </c>
    </row>
    <row r="5993" spans="1:4" ht="13.5" x14ac:dyDescent="0.25">
      <c r="A5993" s="636">
        <v>101091</v>
      </c>
      <c r="B5993" s="634" t="s">
        <v>27651</v>
      </c>
      <c r="C5993" s="634" t="s">
        <v>3</v>
      </c>
      <c r="D5993" s="635" t="s">
        <v>30537</v>
      </c>
    </row>
    <row r="5994" spans="1:4" ht="13.5" x14ac:dyDescent="0.25">
      <c r="A5994" s="636">
        <v>101725</v>
      </c>
      <c r="B5994" s="634" t="s">
        <v>29825</v>
      </c>
      <c r="C5994" s="634" t="s">
        <v>3</v>
      </c>
      <c r="D5994" s="635" t="s">
        <v>45946</v>
      </c>
    </row>
    <row r="5995" spans="1:4" ht="13.5" x14ac:dyDescent="0.25">
      <c r="A5995" s="636">
        <v>101726</v>
      </c>
      <c r="B5995" s="634" t="s">
        <v>29826</v>
      </c>
      <c r="C5995" s="634" t="s">
        <v>3</v>
      </c>
      <c r="D5995" s="635" t="s">
        <v>45947</v>
      </c>
    </row>
    <row r="5996" spans="1:4" ht="13.5" x14ac:dyDescent="0.25">
      <c r="A5996" s="636">
        <v>101731</v>
      </c>
      <c r="B5996" s="634" t="s">
        <v>29827</v>
      </c>
      <c r="C5996" s="634" t="s">
        <v>3</v>
      </c>
      <c r="D5996" s="635" t="s">
        <v>45948</v>
      </c>
    </row>
    <row r="5997" spans="1:4" ht="13.5" x14ac:dyDescent="0.25">
      <c r="A5997" s="636">
        <v>101732</v>
      </c>
      <c r="B5997" s="634" t="s">
        <v>29828</v>
      </c>
      <c r="C5997" s="634" t="s">
        <v>3</v>
      </c>
      <c r="D5997" s="635" t="s">
        <v>45949</v>
      </c>
    </row>
    <row r="5998" spans="1:4" ht="13.5" x14ac:dyDescent="0.25">
      <c r="A5998" s="636">
        <v>101094</v>
      </c>
      <c r="B5998" s="634" t="s">
        <v>27652</v>
      </c>
      <c r="C5998" s="634" t="s">
        <v>4</v>
      </c>
      <c r="D5998" s="635" t="s">
        <v>45950</v>
      </c>
    </row>
    <row r="5999" spans="1:4" ht="13.5" x14ac:dyDescent="0.25">
      <c r="A5999" s="636">
        <v>101727</v>
      </c>
      <c r="B5999" s="634" t="s">
        <v>29829</v>
      </c>
      <c r="C5999" s="634" t="s">
        <v>3</v>
      </c>
      <c r="D5999" s="635" t="s">
        <v>45951</v>
      </c>
    </row>
    <row r="6000" spans="1:4" ht="13.5" x14ac:dyDescent="0.25">
      <c r="A6000" s="636">
        <v>101733</v>
      </c>
      <c r="B6000" s="634" t="s">
        <v>29830</v>
      </c>
      <c r="C6000" s="634" t="s">
        <v>3</v>
      </c>
      <c r="D6000" s="635" t="s">
        <v>45952</v>
      </c>
    </row>
    <row r="6001" spans="1:4" ht="13.5" x14ac:dyDescent="0.25">
      <c r="A6001" s="636">
        <v>101734</v>
      </c>
      <c r="B6001" s="634" t="s">
        <v>29831</v>
      </c>
      <c r="C6001" s="634" t="s">
        <v>3</v>
      </c>
      <c r="D6001" s="635" t="s">
        <v>45953</v>
      </c>
    </row>
    <row r="6002" spans="1:4" ht="13.5" x14ac:dyDescent="0.25">
      <c r="A6002" s="636">
        <v>101735</v>
      </c>
      <c r="B6002" s="634" t="s">
        <v>29832</v>
      </c>
      <c r="C6002" s="634" t="s">
        <v>3</v>
      </c>
      <c r="D6002" s="635" t="s">
        <v>45954</v>
      </c>
    </row>
    <row r="6003" spans="1:4" ht="13.5" x14ac:dyDescent="0.25">
      <c r="A6003" s="636">
        <v>101736</v>
      </c>
      <c r="B6003" s="634" t="s">
        <v>29833</v>
      </c>
      <c r="C6003" s="634" t="s">
        <v>3</v>
      </c>
      <c r="D6003" s="635" t="s">
        <v>45594</v>
      </c>
    </row>
    <row r="6004" spans="1:4" ht="13.5" x14ac:dyDescent="0.25">
      <c r="A6004" s="636">
        <v>101737</v>
      </c>
      <c r="B6004" s="634" t="s">
        <v>29834</v>
      </c>
      <c r="C6004" s="634" t="s">
        <v>3</v>
      </c>
      <c r="D6004" s="635" t="s">
        <v>45955</v>
      </c>
    </row>
    <row r="6005" spans="1:4" ht="13.5" x14ac:dyDescent="0.25">
      <c r="A6005" s="636">
        <v>101748</v>
      </c>
      <c r="B6005" s="634" t="s">
        <v>29835</v>
      </c>
      <c r="C6005" s="634" t="s">
        <v>3</v>
      </c>
      <c r="D6005" s="635" t="s">
        <v>30045</v>
      </c>
    </row>
    <row r="6006" spans="1:4" ht="13.5" x14ac:dyDescent="0.25">
      <c r="A6006" s="636">
        <v>101092</v>
      </c>
      <c r="B6006" s="634" t="s">
        <v>27653</v>
      </c>
      <c r="C6006" s="634" t="s">
        <v>3</v>
      </c>
      <c r="D6006" s="635" t="s">
        <v>45956</v>
      </c>
    </row>
    <row r="6007" spans="1:4" ht="13.5" x14ac:dyDescent="0.25">
      <c r="A6007" s="636">
        <v>101093</v>
      </c>
      <c r="B6007" s="634" t="s">
        <v>27654</v>
      </c>
      <c r="C6007" s="634" t="s">
        <v>3</v>
      </c>
      <c r="D6007" s="635" t="s">
        <v>45957</v>
      </c>
    </row>
    <row r="6008" spans="1:4" ht="13.5" x14ac:dyDescent="0.25">
      <c r="A6008" s="636">
        <v>98695</v>
      </c>
      <c r="B6008" s="634" t="s">
        <v>29836</v>
      </c>
      <c r="C6008" s="634" t="s">
        <v>4</v>
      </c>
      <c r="D6008" s="635" t="s">
        <v>45958</v>
      </c>
    </row>
    <row r="6009" spans="1:4" ht="13.5" x14ac:dyDescent="0.25">
      <c r="A6009" s="636">
        <v>98697</v>
      </c>
      <c r="B6009" s="634" t="s">
        <v>29837</v>
      </c>
      <c r="C6009" s="634" t="s">
        <v>4</v>
      </c>
      <c r="D6009" s="635" t="s">
        <v>45959</v>
      </c>
    </row>
    <row r="6010" spans="1:4" ht="13.5" x14ac:dyDescent="0.25">
      <c r="A6010" s="636">
        <v>101738</v>
      </c>
      <c r="B6010" s="634" t="s">
        <v>29838</v>
      </c>
      <c r="C6010" s="634" t="s">
        <v>4</v>
      </c>
      <c r="D6010" s="635" t="s">
        <v>28431</v>
      </c>
    </row>
    <row r="6011" spans="1:4" ht="13.5" x14ac:dyDescent="0.25">
      <c r="A6011" s="636">
        <v>101739</v>
      </c>
      <c r="B6011" s="634" t="s">
        <v>29839</v>
      </c>
      <c r="C6011" s="634" t="s">
        <v>4</v>
      </c>
      <c r="D6011" s="635" t="s">
        <v>45960</v>
      </c>
    </row>
    <row r="6012" spans="1:4" ht="13.5" x14ac:dyDescent="0.25">
      <c r="A6012" s="636">
        <v>88648</v>
      </c>
      <c r="B6012" s="634" t="s">
        <v>25385</v>
      </c>
      <c r="C6012" s="634" t="s">
        <v>4</v>
      </c>
      <c r="D6012" s="635" t="s">
        <v>26762</v>
      </c>
    </row>
    <row r="6013" spans="1:4" ht="13.5" x14ac:dyDescent="0.25">
      <c r="A6013" s="636">
        <v>88649</v>
      </c>
      <c r="B6013" s="634" t="s">
        <v>25386</v>
      </c>
      <c r="C6013" s="634" t="s">
        <v>4</v>
      </c>
      <c r="D6013" s="635" t="s">
        <v>23461</v>
      </c>
    </row>
    <row r="6014" spans="1:4" ht="13.5" x14ac:dyDescent="0.25">
      <c r="A6014" s="636">
        <v>88650</v>
      </c>
      <c r="B6014" s="634" t="s">
        <v>25387</v>
      </c>
      <c r="C6014" s="634" t="s">
        <v>4</v>
      </c>
      <c r="D6014" s="635" t="s">
        <v>26602</v>
      </c>
    </row>
    <row r="6015" spans="1:4" ht="13.5" x14ac:dyDescent="0.25">
      <c r="A6015" s="636">
        <v>96467</v>
      </c>
      <c r="B6015" s="634" t="s">
        <v>25388</v>
      </c>
      <c r="C6015" s="634" t="s">
        <v>4</v>
      </c>
      <c r="D6015" s="635" t="s">
        <v>27329</v>
      </c>
    </row>
    <row r="6016" spans="1:4" ht="13.5" x14ac:dyDescent="0.25">
      <c r="A6016" s="636">
        <v>101740</v>
      </c>
      <c r="B6016" s="634" t="s">
        <v>29840</v>
      </c>
      <c r="C6016" s="634" t="s">
        <v>4</v>
      </c>
      <c r="D6016" s="635" t="s">
        <v>45961</v>
      </c>
    </row>
    <row r="6017" spans="1:4" ht="13.5" x14ac:dyDescent="0.25">
      <c r="A6017" s="636">
        <v>101741</v>
      </c>
      <c r="B6017" s="634" t="s">
        <v>29841</v>
      </c>
      <c r="C6017" s="634" t="s">
        <v>4</v>
      </c>
      <c r="D6017" s="635" t="s">
        <v>45962</v>
      </c>
    </row>
    <row r="6018" spans="1:4" ht="13.5" x14ac:dyDescent="0.25">
      <c r="A6018" s="636">
        <v>94990</v>
      </c>
      <c r="B6018" s="634" t="s">
        <v>25389</v>
      </c>
      <c r="C6018" s="634" t="s">
        <v>20</v>
      </c>
      <c r="D6018" s="635" t="s">
        <v>45963</v>
      </c>
    </row>
    <row r="6019" spans="1:4" ht="13.5" x14ac:dyDescent="0.25">
      <c r="A6019" s="636">
        <v>94991</v>
      </c>
      <c r="B6019" s="634" t="s">
        <v>25390</v>
      </c>
      <c r="C6019" s="634" t="s">
        <v>20</v>
      </c>
      <c r="D6019" s="635" t="s">
        <v>45964</v>
      </c>
    </row>
    <row r="6020" spans="1:4" ht="13.5" x14ac:dyDescent="0.25">
      <c r="A6020" s="636">
        <v>94992</v>
      </c>
      <c r="B6020" s="634" t="s">
        <v>25391</v>
      </c>
      <c r="C6020" s="634" t="s">
        <v>3</v>
      </c>
      <c r="D6020" s="635" t="s">
        <v>45965</v>
      </c>
    </row>
    <row r="6021" spans="1:4" ht="13.5" x14ac:dyDescent="0.25">
      <c r="A6021" s="636">
        <v>94993</v>
      </c>
      <c r="B6021" s="634" t="s">
        <v>25392</v>
      </c>
      <c r="C6021" s="634" t="s">
        <v>3</v>
      </c>
      <c r="D6021" s="635" t="s">
        <v>45966</v>
      </c>
    </row>
    <row r="6022" spans="1:4" ht="13.5" x14ac:dyDescent="0.25">
      <c r="A6022" s="636">
        <v>94994</v>
      </c>
      <c r="B6022" s="634" t="s">
        <v>25393</v>
      </c>
      <c r="C6022" s="634" t="s">
        <v>3</v>
      </c>
      <c r="D6022" s="635" t="s">
        <v>45967</v>
      </c>
    </row>
    <row r="6023" spans="1:4" ht="13.5" x14ac:dyDescent="0.25">
      <c r="A6023" s="636">
        <v>94995</v>
      </c>
      <c r="B6023" s="634" t="s">
        <v>25394</v>
      </c>
      <c r="C6023" s="634" t="s">
        <v>3</v>
      </c>
      <c r="D6023" s="635" t="s">
        <v>45968</v>
      </c>
    </row>
    <row r="6024" spans="1:4" ht="13.5" x14ac:dyDescent="0.25">
      <c r="A6024" s="636">
        <v>94996</v>
      </c>
      <c r="B6024" s="634" t="s">
        <v>25395</v>
      </c>
      <c r="C6024" s="634" t="s">
        <v>3</v>
      </c>
      <c r="D6024" s="635" t="s">
        <v>45969</v>
      </c>
    </row>
    <row r="6025" spans="1:4" ht="13.5" x14ac:dyDescent="0.25">
      <c r="A6025" s="636">
        <v>94997</v>
      </c>
      <c r="B6025" s="634" t="s">
        <v>25396</v>
      </c>
      <c r="C6025" s="634" t="s">
        <v>3</v>
      </c>
      <c r="D6025" s="635" t="s">
        <v>45970</v>
      </c>
    </row>
    <row r="6026" spans="1:4" ht="13.5" x14ac:dyDescent="0.25">
      <c r="A6026" s="636">
        <v>94998</v>
      </c>
      <c r="B6026" s="634" t="s">
        <v>25397</v>
      </c>
      <c r="C6026" s="634" t="s">
        <v>3</v>
      </c>
      <c r="D6026" s="635" t="s">
        <v>45971</v>
      </c>
    </row>
    <row r="6027" spans="1:4" ht="13.5" x14ac:dyDescent="0.25">
      <c r="A6027" s="636">
        <v>94999</v>
      </c>
      <c r="B6027" s="634" t="s">
        <v>25398</v>
      </c>
      <c r="C6027" s="634" t="s">
        <v>3</v>
      </c>
      <c r="D6027" s="635" t="s">
        <v>45972</v>
      </c>
    </row>
    <row r="6028" spans="1:4" ht="13.5" x14ac:dyDescent="0.25">
      <c r="A6028" s="636">
        <v>101747</v>
      </c>
      <c r="B6028" s="634" t="s">
        <v>29842</v>
      </c>
      <c r="C6028" s="634" t="s">
        <v>3</v>
      </c>
      <c r="D6028" s="635" t="s">
        <v>42174</v>
      </c>
    </row>
    <row r="6029" spans="1:4" ht="13.5" x14ac:dyDescent="0.25">
      <c r="A6029" s="636">
        <v>101743</v>
      </c>
      <c r="B6029" s="634" t="s">
        <v>29843</v>
      </c>
      <c r="C6029" s="634" t="s">
        <v>3</v>
      </c>
      <c r="D6029" s="635" t="s">
        <v>45973</v>
      </c>
    </row>
    <row r="6030" spans="1:4" ht="13.5" x14ac:dyDescent="0.25">
      <c r="A6030" s="636">
        <v>101744</v>
      </c>
      <c r="B6030" s="634" t="s">
        <v>29844</v>
      </c>
      <c r="C6030" s="634" t="s">
        <v>3</v>
      </c>
      <c r="D6030" s="635" t="s">
        <v>29942</v>
      </c>
    </row>
    <row r="6031" spans="1:4" ht="13.5" x14ac:dyDescent="0.25">
      <c r="A6031" s="636">
        <v>101745</v>
      </c>
      <c r="B6031" s="634" t="s">
        <v>29845</v>
      </c>
      <c r="C6031" s="634" t="s">
        <v>3</v>
      </c>
      <c r="D6031" s="635" t="s">
        <v>45974</v>
      </c>
    </row>
    <row r="6032" spans="1:4" ht="13.5" x14ac:dyDescent="0.25">
      <c r="A6032" s="636">
        <v>87620</v>
      </c>
      <c r="B6032" s="634" t="s">
        <v>30836</v>
      </c>
      <c r="C6032" s="634" t="s">
        <v>3</v>
      </c>
      <c r="D6032" s="635" t="s">
        <v>27333</v>
      </c>
    </row>
    <row r="6033" spans="1:4" ht="13.5" x14ac:dyDescent="0.25">
      <c r="A6033" s="636">
        <v>87622</v>
      </c>
      <c r="B6033" s="634" t="s">
        <v>30837</v>
      </c>
      <c r="C6033" s="634" t="s">
        <v>3</v>
      </c>
      <c r="D6033" s="635" t="s">
        <v>45975</v>
      </c>
    </row>
    <row r="6034" spans="1:4" ht="13.5" x14ac:dyDescent="0.25">
      <c r="A6034" s="636">
        <v>87623</v>
      </c>
      <c r="B6034" s="634" t="s">
        <v>30838</v>
      </c>
      <c r="C6034" s="634" t="s">
        <v>3</v>
      </c>
      <c r="D6034" s="635" t="s">
        <v>45976</v>
      </c>
    </row>
    <row r="6035" spans="1:4" ht="13.5" x14ac:dyDescent="0.25">
      <c r="A6035" s="636">
        <v>87624</v>
      </c>
      <c r="B6035" s="634" t="s">
        <v>30838</v>
      </c>
      <c r="C6035" s="634" t="s">
        <v>3</v>
      </c>
      <c r="D6035" s="635" t="s">
        <v>45977</v>
      </c>
    </row>
    <row r="6036" spans="1:4" ht="13.5" x14ac:dyDescent="0.25">
      <c r="A6036" s="636">
        <v>87630</v>
      </c>
      <c r="B6036" s="634" t="s">
        <v>30839</v>
      </c>
      <c r="C6036" s="634" t="s">
        <v>3</v>
      </c>
      <c r="D6036" s="635" t="s">
        <v>30408</v>
      </c>
    </row>
    <row r="6037" spans="1:4" ht="13.5" x14ac:dyDescent="0.25">
      <c r="A6037" s="636">
        <v>87632</v>
      </c>
      <c r="B6037" s="634" t="s">
        <v>30840</v>
      </c>
      <c r="C6037" s="634" t="s">
        <v>3</v>
      </c>
      <c r="D6037" s="635" t="s">
        <v>45978</v>
      </c>
    </row>
    <row r="6038" spans="1:4" ht="13.5" x14ac:dyDescent="0.25">
      <c r="A6038" s="636">
        <v>87633</v>
      </c>
      <c r="B6038" s="634" t="s">
        <v>30841</v>
      </c>
      <c r="C6038" s="634" t="s">
        <v>3</v>
      </c>
      <c r="D6038" s="635" t="s">
        <v>45979</v>
      </c>
    </row>
    <row r="6039" spans="1:4" ht="13.5" x14ac:dyDescent="0.25">
      <c r="A6039" s="636">
        <v>87634</v>
      </c>
      <c r="B6039" s="634" t="s">
        <v>30843</v>
      </c>
      <c r="C6039" s="634" t="s">
        <v>3</v>
      </c>
      <c r="D6039" s="635" t="s">
        <v>30486</v>
      </c>
    </row>
    <row r="6040" spans="1:4" ht="13.5" x14ac:dyDescent="0.25">
      <c r="A6040" s="636">
        <v>87640</v>
      </c>
      <c r="B6040" s="634" t="s">
        <v>30844</v>
      </c>
      <c r="C6040" s="634" t="s">
        <v>3</v>
      </c>
      <c r="D6040" s="635" t="s">
        <v>29410</v>
      </c>
    </row>
    <row r="6041" spans="1:4" ht="13.5" x14ac:dyDescent="0.25">
      <c r="A6041" s="636">
        <v>87642</v>
      </c>
      <c r="B6041" s="634" t="s">
        <v>30845</v>
      </c>
      <c r="C6041" s="634" t="s">
        <v>3</v>
      </c>
      <c r="D6041" s="635" t="s">
        <v>45980</v>
      </c>
    </row>
    <row r="6042" spans="1:4" ht="13.5" x14ac:dyDescent="0.25">
      <c r="A6042" s="636">
        <v>87643</v>
      </c>
      <c r="B6042" s="634" t="s">
        <v>30847</v>
      </c>
      <c r="C6042" s="634" t="s">
        <v>3</v>
      </c>
      <c r="D6042" s="635" t="s">
        <v>45981</v>
      </c>
    </row>
    <row r="6043" spans="1:4" ht="13.5" x14ac:dyDescent="0.25">
      <c r="A6043" s="636">
        <v>87644</v>
      </c>
      <c r="B6043" s="634" t="s">
        <v>30848</v>
      </c>
      <c r="C6043" s="634" t="s">
        <v>3</v>
      </c>
      <c r="D6043" s="635" t="s">
        <v>30437</v>
      </c>
    </row>
    <row r="6044" spans="1:4" ht="13.5" x14ac:dyDescent="0.25">
      <c r="A6044" s="636">
        <v>87680</v>
      </c>
      <c r="B6044" s="634" t="s">
        <v>30849</v>
      </c>
      <c r="C6044" s="634" t="s">
        <v>3</v>
      </c>
      <c r="D6044" s="635" t="s">
        <v>45982</v>
      </c>
    </row>
    <row r="6045" spans="1:4" ht="13.5" x14ac:dyDescent="0.25">
      <c r="A6045" s="636">
        <v>87682</v>
      </c>
      <c r="B6045" s="634" t="s">
        <v>30850</v>
      </c>
      <c r="C6045" s="634" t="s">
        <v>3</v>
      </c>
      <c r="D6045" s="635" t="s">
        <v>30368</v>
      </c>
    </row>
    <row r="6046" spans="1:4" ht="13.5" x14ac:dyDescent="0.25">
      <c r="A6046" s="636">
        <v>87683</v>
      </c>
      <c r="B6046" s="634" t="s">
        <v>30851</v>
      </c>
      <c r="C6046" s="634" t="s">
        <v>3</v>
      </c>
      <c r="D6046" s="635" t="s">
        <v>45983</v>
      </c>
    </row>
    <row r="6047" spans="1:4" ht="13.5" x14ac:dyDescent="0.25">
      <c r="A6047" s="636">
        <v>87684</v>
      </c>
      <c r="B6047" s="634" t="s">
        <v>30852</v>
      </c>
      <c r="C6047" s="634" t="s">
        <v>3</v>
      </c>
      <c r="D6047" s="635" t="s">
        <v>30565</v>
      </c>
    </row>
    <row r="6048" spans="1:4" ht="13.5" x14ac:dyDescent="0.25">
      <c r="A6048" s="636">
        <v>87690</v>
      </c>
      <c r="B6048" s="634" t="s">
        <v>30853</v>
      </c>
      <c r="C6048" s="634" t="s">
        <v>3</v>
      </c>
      <c r="D6048" s="635" t="s">
        <v>45984</v>
      </c>
    </row>
    <row r="6049" spans="1:4" ht="13.5" x14ac:dyDescent="0.25">
      <c r="A6049" s="636">
        <v>87692</v>
      </c>
      <c r="B6049" s="634" t="s">
        <v>30854</v>
      </c>
      <c r="C6049" s="634" t="s">
        <v>3</v>
      </c>
      <c r="D6049" s="635" t="s">
        <v>29940</v>
      </c>
    </row>
    <row r="6050" spans="1:4" ht="13.5" x14ac:dyDescent="0.25">
      <c r="A6050" s="636">
        <v>87693</v>
      </c>
      <c r="B6050" s="634" t="s">
        <v>30855</v>
      </c>
      <c r="C6050" s="634" t="s">
        <v>3</v>
      </c>
      <c r="D6050" s="635" t="s">
        <v>45985</v>
      </c>
    </row>
    <row r="6051" spans="1:4" ht="13.5" x14ac:dyDescent="0.25">
      <c r="A6051" s="636">
        <v>87694</v>
      </c>
      <c r="B6051" s="634" t="s">
        <v>30856</v>
      </c>
      <c r="C6051" s="634" t="s">
        <v>3</v>
      </c>
      <c r="D6051" s="635" t="s">
        <v>45986</v>
      </c>
    </row>
    <row r="6052" spans="1:4" ht="13.5" x14ac:dyDescent="0.25">
      <c r="A6052" s="636">
        <v>87700</v>
      </c>
      <c r="B6052" s="634" t="s">
        <v>30857</v>
      </c>
      <c r="C6052" s="634" t="s">
        <v>3</v>
      </c>
      <c r="D6052" s="635" t="s">
        <v>45987</v>
      </c>
    </row>
    <row r="6053" spans="1:4" ht="13.5" x14ac:dyDescent="0.25">
      <c r="A6053" s="636">
        <v>87702</v>
      </c>
      <c r="B6053" s="634" t="s">
        <v>30859</v>
      </c>
      <c r="C6053" s="634" t="s">
        <v>3</v>
      </c>
      <c r="D6053" s="635" t="s">
        <v>45988</v>
      </c>
    </row>
    <row r="6054" spans="1:4" ht="13.5" x14ac:dyDescent="0.25">
      <c r="A6054" s="636">
        <v>87703</v>
      </c>
      <c r="B6054" s="634" t="s">
        <v>30860</v>
      </c>
      <c r="C6054" s="634" t="s">
        <v>3</v>
      </c>
      <c r="D6054" s="635" t="s">
        <v>45989</v>
      </c>
    </row>
    <row r="6055" spans="1:4" ht="13.5" x14ac:dyDescent="0.25">
      <c r="A6055" s="636">
        <v>87704</v>
      </c>
      <c r="B6055" s="634" t="s">
        <v>30861</v>
      </c>
      <c r="C6055" s="634" t="s">
        <v>3</v>
      </c>
      <c r="D6055" s="635" t="s">
        <v>45990</v>
      </c>
    </row>
    <row r="6056" spans="1:4" ht="13.5" x14ac:dyDescent="0.25">
      <c r="A6056" s="636">
        <v>87735</v>
      </c>
      <c r="B6056" s="634" t="s">
        <v>30862</v>
      </c>
      <c r="C6056" s="634" t="s">
        <v>3</v>
      </c>
      <c r="D6056" s="635" t="s">
        <v>45991</v>
      </c>
    </row>
    <row r="6057" spans="1:4" ht="13.5" x14ac:dyDescent="0.25">
      <c r="A6057" s="636">
        <v>87737</v>
      </c>
      <c r="B6057" s="634" t="s">
        <v>30864</v>
      </c>
      <c r="C6057" s="634" t="s">
        <v>3</v>
      </c>
      <c r="D6057" s="635" t="s">
        <v>45992</v>
      </c>
    </row>
    <row r="6058" spans="1:4" ht="13.5" x14ac:dyDescent="0.25">
      <c r="A6058" s="636">
        <v>87738</v>
      </c>
      <c r="B6058" s="634" t="s">
        <v>30865</v>
      </c>
      <c r="C6058" s="634" t="s">
        <v>3</v>
      </c>
      <c r="D6058" s="635" t="s">
        <v>45993</v>
      </c>
    </row>
    <row r="6059" spans="1:4" ht="13.5" x14ac:dyDescent="0.25">
      <c r="A6059" s="636">
        <v>87739</v>
      </c>
      <c r="B6059" s="634" t="s">
        <v>30866</v>
      </c>
      <c r="C6059" s="634" t="s">
        <v>3</v>
      </c>
      <c r="D6059" s="635" t="s">
        <v>45994</v>
      </c>
    </row>
    <row r="6060" spans="1:4" ht="13.5" x14ac:dyDescent="0.25">
      <c r="A6060" s="636">
        <v>87745</v>
      </c>
      <c r="B6060" s="634" t="s">
        <v>30867</v>
      </c>
      <c r="C6060" s="634" t="s">
        <v>3</v>
      </c>
      <c r="D6060" s="635" t="s">
        <v>45995</v>
      </c>
    </row>
    <row r="6061" spans="1:4" ht="13.5" x14ac:dyDescent="0.25">
      <c r="A6061" s="636">
        <v>87747</v>
      </c>
      <c r="B6061" s="634" t="s">
        <v>30868</v>
      </c>
      <c r="C6061" s="634" t="s">
        <v>3</v>
      </c>
      <c r="D6061" s="635" t="s">
        <v>42179</v>
      </c>
    </row>
    <row r="6062" spans="1:4" ht="13.5" x14ac:dyDescent="0.25">
      <c r="A6062" s="636">
        <v>87748</v>
      </c>
      <c r="B6062" s="634" t="s">
        <v>30869</v>
      </c>
      <c r="C6062" s="634" t="s">
        <v>3</v>
      </c>
      <c r="D6062" s="635" t="s">
        <v>44515</v>
      </c>
    </row>
    <row r="6063" spans="1:4" ht="13.5" x14ac:dyDescent="0.25">
      <c r="A6063" s="636">
        <v>87749</v>
      </c>
      <c r="B6063" s="634" t="s">
        <v>30870</v>
      </c>
      <c r="C6063" s="634" t="s">
        <v>3</v>
      </c>
      <c r="D6063" s="635" t="s">
        <v>45996</v>
      </c>
    </row>
    <row r="6064" spans="1:4" ht="13.5" x14ac:dyDescent="0.25">
      <c r="A6064" s="636">
        <v>87755</v>
      </c>
      <c r="B6064" s="634" t="s">
        <v>30871</v>
      </c>
      <c r="C6064" s="634" t="s">
        <v>3</v>
      </c>
      <c r="D6064" s="635" t="s">
        <v>45997</v>
      </c>
    </row>
    <row r="6065" spans="1:4" ht="13.5" x14ac:dyDescent="0.25">
      <c r="A6065" s="636">
        <v>87757</v>
      </c>
      <c r="B6065" s="634" t="s">
        <v>30872</v>
      </c>
      <c r="C6065" s="634" t="s">
        <v>3</v>
      </c>
      <c r="D6065" s="635" t="s">
        <v>30372</v>
      </c>
    </row>
    <row r="6066" spans="1:4" ht="13.5" x14ac:dyDescent="0.25">
      <c r="A6066" s="636">
        <v>87758</v>
      </c>
      <c r="B6066" s="634" t="s">
        <v>30874</v>
      </c>
      <c r="C6066" s="634" t="s">
        <v>3</v>
      </c>
      <c r="D6066" s="635" t="s">
        <v>44590</v>
      </c>
    </row>
    <row r="6067" spans="1:4" ht="13.5" x14ac:dyDescent="0.25">
      <c r="A6067" s="636">
        <v>87759</v>
      </c>
      <c r="B6067" s="634" t="s">
        <v>30875</v>
      </c>
      <c r="C6067" s="634" t="s">
        <v>3</v>
      </c>
      <c r="D6067" s="635" t="s">
        <v>45998</v>
      </c>
    </row>
    <row r="6068" spans="1:4" ht="13.5" x14ac:dyDescent="0.25">
      <c r="A6068" s="636">
        <v>87765</v>
      </c>
      <c r="B6068" s="634" t="s">
        <v>30876</v>
      </c>
      <c r="C6068" s="634" t="s">
        <v>3</v>
      </c>
      <c r="D6068" s="635" t="s">
        <v>41811</v>
      </c>
    </row>
    <row r="6069" spans="1:4" ht="13.5" x14ac:dyDescent="0.25">
      <c r="A6069" s="636">
        <v>87767</v>
      </c>
      <c r="B6069" s="634" t="s">
        <v>30878</v>
      </c>
      <c r="C6069" s="634" t="s">
        <v>3</v>
      </c>
      <c r="D6069" s="635" t="s">
        <v>29400</v>
      </c>
    </row>
    <row r="6070" spans="1:4" ht="13.5" x14ac:dyDescent="0.25">
      <c r="A6070" s="636">
        <v>87768</v>
      </c>
      <c r="B6070" s="634" t="s">
        <v>30879</v>
      </c>
      <c r="C6070" s="634" t="s">
        <v>3</v>
      </c>
      <c r="D6070" s="635" t="s">
        <v>30379</v>
      </c>
    </row>
    <row r="6071" spans="1:4" ht="13.5" x14ac:dyDescent="0.25">
      <c r="A6071" s="636">
        <v>87769</v>
      </c>
      <c r="B6071" s="634" t="s">
        <v>30881</v>
      </c>
      <c r="C6071" s="634" t="s">
        <v>3</v>
      </c>
      <c r="D6071" s="635" t="s">
        <v>45999</v>
      </c>
    </row>
    <row r="6072" spans="1:4" ht="13.5" x14ac:dyDescent="0.25">
      <c r="A6072" s="636">
        <v>88470</v>
      </c>
      <c r="B6072" s="634" t="s">
        <v>30882</v>
      </c>
      <c r="C6072" s="634" t="s">
        <v>3</v>
      </c>
      <c r="D6072" s="635" t="s">
        <v>28895</v>
      </c>
    </row>
    <row r="6073" spans="1:4" ht="13.5" x14ac:dyDescent="0.25">
      <c r="A6073" s="636">
        <v>88471</v>
      </c>
      <c r="B6073" s="634" t="s">
        <v>30883</v>
      </c>
      <c r="C6073" s="634" t="s">
        <v>3</v>
      </c>
      <c r="D6073" s="635" t="s">
        <v>41992</v>
      </c>
    </row>
    <row r="6074" spans="1:4" ht="13.5" x14ac:dyDescent="0.25">
      <c r="A6074" s="636">
        <v>88472</v>
      </c>
      <c r="B6074" s="634" t="s">
        <v>30884</v>
      </c>
      <c r="C6074" s="634" t="s">
        <v>3</v>
      </c>
      <c r="D6074" s="635" t="s">
        <v>44376</v>
      </c>
    </row>
    <row r="6075" spans="1:4" ht="13.5" x14ac:dyDescent="0.25">
      <c r="A6075" s="636">
        <v>88476</v>
      </c>
      <c r="B6075" s="634" t="s">
        <v>30885</v>
      </c>
      <c r="C6075" s="634" t="s">
        <v>3</v>
      </c>
      <c r="D6075" s="635" t="s">
        <v>30742</v>
      </c>
    </row>
    <row r="6076" spans="1:4" ht="13.5" x14ac:dyDescent="0.25">
      <c r="A6076" s="636">
        <v>88477</v>
      </c>
      <c r="B6076" s="634" t="s">
        <v>30886</v>
      </c>
      <c r="C6076" s="634" t="s">
        <v>3</v>
      </c>
      <c r="D6076" s="635" t="s">
        <v>46000</v>
      </c>
    </row>
    <row r="6077" spans="1:4" ht="13.5" x14ac:dyDescent="0.25">
      <c r="A6077" s="636">
        <v>88478</v>
      </c>
      <c r="B6077" s="634" t="s">
        <v>30887</v>
      </c>
      <c r="C6077" s="634" t="s">
        <v>3</v>
      </c>
      <c r="D6077" s="635" t="s">
        <v>30075</v>
      </c>
    </row>
    <row r="6078" spans="1:4" ht="13.5" x14ac:dyDescent="0.25">
      <c r="A6078" s="636">
        <v>90930</v>
      </c>
      <c r="B6078" s="634" t="s">
        <v>30888</v>
      </c>
      <c r="C6078" s="634" t="s">
        <v>3</v>
      </c>
      <c r="D6078" s="635" t="s">
        <v>46001</v>
      </c>
    </row>
    <row r="6079" spans="1:4" ht="13.5" x14ac:dyDescent="0.25">
      <c r="A6079" s="636">
        <v>90932</v>
      </c>
      <c r="B6079" s="634" t="s">
        <v>30889</v>
      </c>
      <c r="C6079" s="634" t="s">
        <v>3</v>
      </c>
      <c r="D6079" s="635" t="s">
        <v>46002</v>
      </c>
    </row>
    <row r="6080" spans="1:4" ht="13.5" x14ac:dyDescent="0.25">
      <c r="A6080" s="636">
        <v>90933</v>
      </c>
      <c r="B6080" s="634" t="s">
        <v>30890</v>
      </c>
      <c r="C6080" s="634" t="s">
        <v>3</v>
      </c>
      <c r="D6080" s="635" t="s">
        <v>46003</v>
      </c>
    </row>
    <row r="6081" spans="1:4" ht="13.5" x14ac:dyDescent="0.25">
      <c r="A6081" s="636">
        <v>90934</v>
      </c>
      <c r="B6081" s="634" t="s">
        <v>30891</v>
      </c>
      <c r="C6081" s="634" t="s">
        <v>3</v>
      </c>
      <c r="D6081" s="635" t="s">
        <v>46004</v>
      </c>
    </row>
    <row r="6082" spans="1:4" ht="13.5" x14ac:dyDescent="0.25">
      <c r="A6082" s="636">
        <v>90940</v>
      </c>
      <c r="B6082" s="634" t="s">
        <v>30892</v>
      </c>
      <c r="C6082" s="634" t="s">
        <v>3</v>
      </c>
      <c r="D6082" s="635" t="s">
        <v>29658</v>
      </c>
    </row>
    <row r="6083" spans="1:4" ht="13.5" x14ac:dyDescent="0.25">
      <c r="A6083" s="636">
        <v>90942</v>
      </c>
      <c r="B6083" s="634" t="s">
        <v>30893</v>
      </c>
      <c r="C6083" s="634" t="s">
        <v>3</v>
      </c>
      <c r="D6083" s="635" t="s">
        <v>46005</v>
      </c>
    </row>
    <row r="6084" spans="1:4" ht="13.5" x14ac:dyDescent="0.25">
      <c r="A6084" s="636">
        <v>90943</v>
      </c>
      <c r="B6084" s="634" t="s">
        <v>30894</v>
      </c>
      <c r="C6084" s="634" t="s">
        <v>3</v>
      </c>
      <c r="D6084" s="635" t="s">
        <v>46006</v>
      </c>
    </row>
    <row r="6085" spans="1:4" ht="13.5" x14ac:dyDescent="0.25">
      <c r="A6085" s="636">
        <v>90944</v>
      </c>
      <c r="B6085" s="634" t="s">
        <v>30895</v>
      </c>
      <c r="C6085" s="634" t="s">
        <v>3</v>
      </c>
      <c r="D6085" s="635" t="s">
        <v>46007</v>
      </c>
    </row>
    <row r="6086" spans="1:4" ht="13.5" x14ac:dyDescent="0.25">
      <c r="A6086" s="636">
        <v>90950</v>
      </c>
      <c r="B6086" s="634" t="s">
        <v>30896</v>
      </c>
      <c r="C6086" s="634" t="s">
        <v>3</v>
      </c>
      <c r="D6086" s="635" t="s">
        <v>46008</v>
      </c>
    </row>
    <row r="6087" spans="1:4" ht="13.5" x14ac:dyDescent="0.25">
      <c r="A6087" s="636">
        <v>90952</v>
      </c>
      <c r="B6087" s="634" t="s">
        <v>30898</v>
      </c>
      <c r="C6087" s="634" t="s">
        <v>3</v>
      </c>
      <c r="D6087" s="635" t="s">
        <v>46009</v>
      </c>
    </row>
    <row r="6088" spans="1:4" ht="13.5" x14ac:dyDescent="0.25">
      <c r="A6088" s="636">
        <v>90953</v>
      </c>
      <c r="B6088" s="634" t="s">
        <v>30899</v>
      </c>
      <c r="C6088" s="634" t="s">
        <v>3</v>
      </c>
      <c r="D6088" s="635" t="s">
        <v>46010</v>
      </c>
    </row>
    <row r="6089" spans="1:4" ht="13.5" x14ac:dyDescent="0.25">
      <c r="A6089" s="636">
        <v>90954</v>
      </c>
      <c r="B6089" s="634" t="s">
        <v>30900</v>
      </c>
      <c r="C6089" s="634" t="s">
        <v>3</v>
      </c>
      <c r="D6089" s="635" t="s">
        <v>44243</v>
      </c>
    </row>
    <row r="6090" spans="1:4" ht="13.5" x14ac:dyDescent="0.25">
      <c r="A6090" s="636">
        <v>94438</v>
      </c>
      <c r="B6090" s="634" t="s">
        <v>25399</v>
      </c>
      <c r="C6090" s="634" t="s">
        <v>3</v>
      </c>
      <c r="D6090" s="635" t="s">
        <v>30807</v>
      </c>
    </row>
    <row r="6091" spans="1:4" ht="13.5" x14ac:dyDescent="0.25">
      <c r="A6091" s="636">
        <v>94439</v>
      </c>
      <c r="B6091" s="634" t="s">
        <v>46011</v>
      </c>
      <c r="C6091" s="634" t="s">
        <v>3</v>
      </c>
      <c r="D6091" s="635" t="s">
        <v>46012</v>
      </c>
    </row>
    <row r="6092" spans="1:4" ht="13.5" x14ac:dyDescent="0.25">
      <c r="A6092" s="636">
        <v>94779</v>
      </c>
      <c r="B6092" s="634" t="s">
        <v>25400</v>
      </c>
      <c r="C6092" s="634" t="s">
        <v>3</v>
      </c>
      <c r="D6092" s="635" t="s">
        <v>41262</v>
      </c>
    </row>
    <row r="6093" spans="1:4" ht="13.5" x14ac:dyDescent="0.25">
      <c r="A6093" s="636">
        <v>94782</v>
      </c>
      <c r="B6093" s="634" t="s">
        <v>46013</v>
      </c>
      <c r="C6093" s="634" t="s">
        <v>3</v>
      </c>
      <c r="D6093" s="635" t="s">
        <v>46014</v>
      </c>
    </row>
    <row r="6094" spans="1:4" ht="13.5" x14ac:dyDescent="0.25">
      <c r="A6094" s="636">
        <v>102803</v>
      </c>
      <c r="B6094" s="634" t="s">
        <v>30901</v>
      </c>
      <c r="C6094" s="634" t="s">
        <v>3</v>
      </c>
      <c r="D6094" s="635" t="s">
        <v>42114</v>
      </c>
    </row>
    <row r="6095" spans="1:4" ht="13.5" x14ac:dyDescent="0.25">
      <c r="A6095" s="636">
        <v>101742</v>
      </c>
      <c r="B6095" s="634" t="s">
        <v>29846</v>
      </c>
      <c r="C6095" s="634" t="s">
        <v>4</v>
      </c>
      <c r="D6095" s="635" t="s">
        <v>46015</v>
      </c>
    </row>
    <row r="6096" spans="1:4" ht="13.5" x14ac:dyDescent="0.25">
      <c r="A6096" s="636">
        <v>87871</v>
      </c>
      <c r="B6096" s="634" t="s">
        <v>25401</v>
      </c>
      <c r="C6096" s="634" t="s">
        <v>3</v>
      </c>
      <c r="D6096" s="635" t="s">
        <v>27189</v>
      </c>
    </row>
    <row r="6097" spans="1:4" ht="13.5" x14ac:dyDescent="0.25">
      <c r="A6097" s="636">
        <v>87872</v>
      </c>
      <c r="B6097" s="634" t="s">
        <v>25403</v>
      </c>
      <c r="C6097" s="634" t="s">
        <v>3</v>
      </c>
      <c r="D6097" s="635" t="s">
        <v>28475</v>
      </c>
    </row>
    <row r="6098" spans="1:4" ht="13.5" x14ac:dyDescent="0.25">
      <c r="A6098" s="636">
        <v>87873</v>
      </c>
      <c r="B6098" s="634" t="s">
        <v>25404</v>
      </c>
      <c r="C6098" s="634" t="s">
        <v>3</v>
      </c>
      <c r="D6098" s="635" t="s">
        <v>45471</v>
      </c>
    </row>
    <row r="6099" spans="1:4" ht="13.5" x14ac:dyDescent="0.25">
      <c r="A6099" s="636">
        <v>87874</v>
      </c>
      <c r="B6099" s="634" t="s">
        <v>25405</v>
      </c>
      <c r="C6099" s="634" t="s">
        <v>3</v>
      </c>
      <c r="D6099" s="635" t="s">
        <v>46016</v>
      </c>
    </row>
    <row r="6100" spans="1:4" ht="13.5" x14ac:dyDescent="0.25">
      <c r="A6100" s="636">
        <v>87876</v>
      </c>
      <c r="B6100" s="634" t="s">
        <v>25406</v>
      </c>
      <c r="C6100" s="634" t="s">
        <v>3</v>
      </c>
      <c r="D6100" s="635" t="s">
        <v>27659</v>
      </c>
    </row>
    <row r="6101" spans="1:4" ht="13.5" x14ac:dyDescent="0.25">
      <c r="A6101" s="636">
        <v>87877</v>
      </c>
      <c r="B6101" s="634" t="s">
        <v>25407</v>
      </c>
      <c r="C6101" s="634" t="s">
        <v>3</v>
      </c>
      <c r="D6101" s="635" t="s">
        <v>29643</v>
      </c>
    </row>
    <row r="6102" spans="1:4" ht="13.5" x14ac:dyDescent="0.25">
      <c r="A6102" s="636">
        <v>87878</v>
      </c>
      <c r="B6102" s="634" t="s">
        <v>25408</v>
      </c>
      <c r="C6102" s="634" t="s">
        <v>3</v>
      </c>
      <c r="D6102" s="635" t="s">
        <v>22803</v>
      </c>
    </row>
    <row r="6103" spans="1:4" ht="13.5" x14ac:dyDescent="0.25">
      <c r="A6103" s="636">
        <v>87879</v>
      </c>
      <c r="B6103" s="634" t="s">
        <v>25409</v>
      </c>
      <c r="C6103" s="634" t="s">
        <v>3</v>
      </c>
      <c r="D6103" s="635" t="s">
        <v>41807</v>
      </c>
    </row>
    <row r="6104" spans="1:4" ht="13.5" x14ac:dyDescent="0.25">
      <c r="A6104" s="636">
        <v>87881</v>
      </c>
      <c r="B6104" s="634" t="s">
        <v>25410</v>
      </c>
      <c r="C6104" s="634" t="s">
        <v>3</v>
      </c>
      <c r="D6104" s="635" t="s">
        <v>30905</v>
      </c>
    </row>
    <row r="6105" spans="1:4" ht="13.5" x14ac:dyDescent="0.25">
      <c r="A6105" s="636">
        <v>87882</v>
      </c>
      <c r="B6105" s="634" t="s">
        <v>25411</v>
      </c>
      <c r="C6105" s="634" t="s">
        <v>3</v>
      </c>
      <c r="D6105" s="635" t="s">
        <v>28432</v>
      </c>
    </row>
    <row r="6106" spans="1:4" ht="13.5" x14ac:dyDescent="0.25">
      <c r="A6106" s="636">
        <v>87884</v>
      </c>
      <c r="B6106" s="634" t="s">
        <v>25412</v>
      </c>
      <c r="C6106" s="634" t="s">
        <v>3</v>
      </c>
      <c r="D6106" s="635" t="s">
        <v>29642</v>
      </c>
    </row>
    <row r="6107" spans="1:4" ht="13.5" x14ac:dyDescent="0.25">
      <c r="A6107" s="636">
        <v>87885</v>
      </c>
      <c r="B6107" s="634" t="s">
        <v>25413</v>
      </c>
      <c r="C6107" s="634" t="s">
        <v>3</v>
      </c>
      <c r="D6107" s="635" t="s">
        <v>26958</v>
      </c>
    </row>
    <row r="6108" spans="1:4" ht="13.5" x14ac:dyDescent="0.25">
      <c r="A6108" s="636">
        <v>87886</v>
      </c>
      <c r="B6108" s="634" t="s">
        <v>25414</v>
      </c>
      <c r="C6108" s="634" t="s">
        <v>3</v>
      </c>
      <c r="D6108" s="635" t="s">
        <v>28449</v>
      </c>
    </row>
    <row r="6109" spans="1:4" ht="13.5" x14ac:dyDescent="0.25">
      <c r="A6109" s="636">
        <v>87887</v>
      </c>
      <c r="B6109" s="634" t="s">
        <v>25415</v>
      </c>
      <c r="C6109" s="634" t="s">
        <v>3</v>
      </c>
      <c r="D6109" s="635" t="s">
        <v>46017</v>
      </c>
    </row>
    <row r="6110" spans="1:4" ht="13.5" x14ac:dyDescent="0.25">
      <c r="A6110" s="636">
        <v>87888</v>
      </c>
      <c r="B6110" s="634" t="s">
        <v>25416</v>
      </c>
      <c r="C6110" s="634" t="s">
        <v>3</v>
      </c>
      <c r="D6110" s="635" t="s">
        <v>46018</v>
      </c>
    </row>
    <row r="6111" spans="1:4" ht="13.5" x14ac:dyDescent="0.25">
      <c r="A6111" s="636">
        <v>87889</v>
      </c>
      <c r="B6111" s="634" t="s">
        <v>25417</v>
      </c>
      <c r="C6111" s="634" t="s">
        <v>3</v>
      </c>
      <c r="D6111" s="635" t="s">
        <v>46019</v>
      </c>
    </row>
    <row r="6112" spans="1:4" ht="13.5" x14ac:dyDescent="0.25">
      <c r="A6112" s="636">
        <v>87891</v>
      </c>
      <c r="B6112" s="634" t="s">
        <v>25418</v>
      </c>
      <c r="C6112" s="634" t="s">
        <v>3</v>
      </c>
      <c r="D6112" s="635" t="s">
        <v>24014</v>
      </c>
    </row>
    <row r="6113" spans="1:4" ht="13.5" x14ac:dyDescent="0.25">
      <c r="A6113" s="636">
        <v>87892</v>
      </c>
      <c r="B6113" s="634" t="s">
        <v>25420</v>
      </c>
      <c r="C6113" s="634" t="s">
        <v>3</v>
      </c>
      <c r="D6113" s="635" t="s">
        <v>30927</v>
      </c>
    </row>
    <row r="6114" spans="1:4" ht="13.5" x14ac:dyDescent="0.25">
      <c r="A6114" s="636">
        <v>87893</v>
      </c>
      <c r="B6114" s="634" t="s">
        <v>25421</v>
      </c>
      <c r="C6114" s="634" t="s">
        <v>3</v>
      </c>
      <c r="D6114" s="635" t="s">
        <v>44249</v>
      </c>
    </row>
    <row r="6115" spans="1:4" ht="13.5" x14ac:dyDescent="0.25">
      <c r="A6115" s="636">
        <v>87894</v>
      </c>
      <c r="B6115" s="634" t="s">
        <v>25422</v>
      </c>
      <c r="C6115" s="634" t="s">
        <v>3</v>
      </c>
      <c r="D6115" s="635" t="s">
        <v>28952</v>
      </c>
    </row>
    <row r="6116" spans="1:4" ht="13.5" x14ac:dyDescent="0.25">
      <c r="A6116" s="636">
        <v>87896</v>
      </c>
      <c r="B6116" s="634" t="s">
        <v>25423</v>
      </c>
      <c r="C6116" s="634" t="s">
        <v>3</v>
      </c>
      <c r="D6116" s="635" t="s">
        <v>30717</v>
      </c>
    </row>
    <row r="6117" spans="1:4" ht="13.5" x14ac:dyDescent="0.25">
      <c r="A6117" s="636">
        <v>87897</v>
      </c>
      <c r="B6117" s="634" t="s">
        <v>25424</v>
      </c>
      <c r="C6117" s="634" t="s">
        <v>3</v>
      </c>
      <c r="D6117" s="635" t="s">
        <v>45509</v>
      </c>
    </row>
    <row r="6118" spans="1:4" ht="13.5" x14ac:dyDescent="0.25">
      <c r="A6118" s="636">
        <v>87899</v>
      </c>
      <c r="B6118" s="634" t="s">
        <v>25425</v>
      </c>
      <c r="C6118" s="634" t="s">
        <v>3</v>
      </c>
      <c r="D6118" s="635" t="s">
        <v>26412</v>
      </c>
    </row>
    <row r="6119" spans="1:4" ht="13.5" x14ac:dyDescent="0.25">
      <c r="A6119" s="636">
        <v>87900</v>
      </c>
      <c r="B6119" s="634" t="s">
        <v>25426</v>
      </c>
      <c r="C6119" s="634" t="s">
        <v>3</v>
      </c>
      <c r="D6119" s="635" t="s">
        <v>26969</v>
      </c>
    </row>
    <row r="6120" spans="1:4" ht="13.5" x14ac:dyDescent="0.25">
      <c r="A6120" s="636">
        <v>87902</v>
      </c>
      <c r="B6120" s="634" t="s">
        <v>25427</v>
      </c>
      <c r="C6120" s="634" t="s">
        <v>3</v>
      </c>
      <c r="D6120" s="635" t="s">
        <v>30429</v>
      </c>
    </row>
    <row r="6121" spans="1:4" ht="13.5" x14ac:dyDescent="0.25">
      <c r="A6121" s="636">
        <v>87903</v>
      </c>
      <c r="B6121" s="634" t="s">
        <v>25428</v>
      </c>
      <c r="C6121" s="634" t="s">
        <v>3</v>
      </c>
      <c r="D6121" s="635" t="s">
        <v>26586</v>
      </c>
    </row>
    <row r="6122" spans="1:4" ht="13.5" x14ac:dyDescent="0.25">
      <c r="A6122" s="636">
        <v>87904</v>
      </c>
      <c r="B6122" s="634" t="s">
        <v>25429</v>
      </c>
      <c r="C6122" s="634" t="s">
        <v>3</v>
      </c>
      <c r="D6122" s="635" t="s">
        <v>46020</v>
      </c>
    </row>
    <row r="6123" spans="1:4" ht="13.5" x14ac:dyDescent="0.25">
      <c r="A6123" s="636">
        <v>87905</v>
      </c>
      <c r="B6123" s="634" t="s">
        <v>25430</v>
      </c>
      <c r="C6123" s="634" t="s">
        <v>3</v>
      </c>
      <c r="D6123" s="635" t="s">
        <v>27788</v>
      </c>
    </row>
    <row r="6124" spans="1:4" ht="13.5" x14ac:dyDescent="0.25">
      <c r="A6124" s="636">
        <v>87907</v>
      </c>
      <c r="B6124" s="634" t="s">
        <v>25431</v>
      </c>
      <c r="C6124" s="634" t="s">
        <v>3</v>
      </c>
      <c r="D6124" s="635" t="s">
        <v>30337</v>
      </c>
    </row>
    <row r="6125" spans="1:4" ht="13.5" x14ac:dyDescent="0.25">
      <c r="A6125" s="636">
        <v>87908</v>
      </c>
      <c r="B6125" s="634" t="s">
        <v>25432</v>
      </c>
      <c r="C6125" s="634" t="s">
        <v>3</v>
      </c>
      <c r="D6125" s="635" t="s">
        <v>46021</v>
      </c>
    </row>
    <row r="6126" spans="1:4" ht="13.5" x14ac:dyDescent="0.25">
      <c r="A6126" s="636">
        <v>87910</v>
      </c>
      <c r="B6126" s="634" t="s">
        <v>25433</v>
      </c>
      <c r="C6126" s="634" t="s">
        <v>3</v>
      </c>
      <c r="D6126" s="635" t="s">
        <v>46022</v>
      </c>
    </row>
    <row r="6127" spans="1:4" ht="13.5" x14ac:dyDescent="0.25">
      <c r="A6127" s="636">
        <v>87911</v>
      </c>
      <c r="B6127" s="634" t="s">
        <v>25434</v>
      </c>
      <c r="C6127" s="634" t="s">
        <v>3</v>
      </c>
      <c r="D6127" s="635" t="s">
        <v>44849</v>
      </c>
    </row>
    <row r="6128" spans="1:4" ht="13.5" x14ac:dyDescent="0.25">
      <c r="A6128" s="636">
        <v>87411</v>
      </c>
      <c r="B6128" s="634" t="s">
        <v>25435</v>
      </c>
      <c r="C6128" s="634" t="s">
        <v>3</v>
      </c>
      <c r="D6128" s="635" t="s">
        <v>29416</v>
      </c>
    </row>
    <row r="6129" spans="1:4" ht="13.5" x14ac:dyDescent="0.25">
      <c r="A6129" s="636">
        <v>87412</v>
      </c>
      <c r="B6129" s="634" t="s">
        <v>25436</v>
      </c>
      <c r="C6129" s="634" t="s">
        <v>3</v>
      </c>
      <c r="D6129" s="635" t="s">
        <v>30015</v>
      </c>
    </row>
    <row r="6130" spans="1:4" ht="13.5" x14ac:dyDescent="0.25">
      <c r="A6130" s="636">
        <v>87413</v>
      </c>
      <c r="B6130" s="634" t="s">
        <v>25437</v>
      </c>
      <c r="C6130" s="634" t="s">
        <v>3</v>
      </c>
      <c r="D6130" s="635" t="s">
        <v>45060</v>
      </c>
    </row>
    <row r="6131" spans="1:4" ht="13.5" x14ac:dyDescent="0.25">
      <c r="A6131" s="636">
        <v>87414</v>
      </c>
      <c r="B6131" s="634" t="s">
        <v>25438</v>
      </c>
      <c r="C6131" s="634" t="s">
        <v>3</v>
      </c>
      <c r="D6131" s="635" t="s">
        <v>30015</v>
      </c>
    </row>
    <row r="6132" spans="1:4" ht="13.5" x14ac:dyDescent="0.25">
      <c r="A6132" s="636">
        <v>87415</v>
      </c>
      <c r="B6132" s="634" t="s">
        <v>25439</v>
      </c>
      <c r="C6132" s="634" t="s">
        <v>3</v>
      </c>
      <c r="D6132" s="635" t="s">
        <v>26875</v>
      </c>
    </row>
    <row r="6133" spans="1:4" ht="13.5" x14ac:dyDescent="0.25">
      <c r="A6133" s="636">
        <v>87416</v>
      </c>
      <c r="B6133" s="634" t="s">
        <v>25440</v>
      </c>
      <c r="C6133" s="634" t="s">
        <v>3</v>
      </c>
      <c r="D6133" s="635" t="s">
        <v>26757</v>
      </c>
    </row>
    <row r="6134" spans="1:4" ht="13.5" x14ac:dyDescent="0.25">
      <c r="A6134" s="636">
        <v>87417</v>
      </c>
      <c r="B6134" s="634" t="s">
        <v>25441</v>
      </c>
      <c r="C6134" s="634" t="s">
        <v>3</v>
      </c>
      <c r="D6134" s="635" t="s">
        <v>46023</v>
      </c>
    </row>
    <row r="6135" spans="1:4" ht="13.5" x14ac:dyDescent="0.25">
      <c r="A6135" s="636">
        <v>87418</v>
      </c>
      <c r="B6135" s="634" t="s">
        <v>25442</v>
      </c>
      <c r="C6135" s="634" t="s">
        <v>3</v>
      </c>
      <c r="D6135" s="635" t="s">
        <v>46024</v>
      </c>
    </row>
    <row r="6136" spans="1:4" ht="13.5" x14ac:dyDescent="0.25">
      <c r="A6136" s="636">
        <v>87419</v>
      </c>
      <c r="B6136" s="634" t="s">
        <v>25443</v>
      </c>
      <c r="C6136" s="634" t="s">
        <v>3</v>
      </c>
      <c r="D6136" s="635" t="s">
        <v>28483</v>
      </c>
    </row>
    <row r="6137" spans="1:4" ht="13.5" x14ac:dyDescent="0.25">
      <c r="A6137" s="636">
        <v>87420</v>
      </c>
      <c r="B6137" s="634" t="s">
        <v>25444</v>
      </c>
      <c r="C6137" s="634" t="s">
        <v>3</v>
      </c>
      <c r="D6137" s="635" t="s">
        <v>46025</v>
      </c>
    </row>
    <row r="6138" spans="1:4" ht="13.5" x14ac:dyDescent="0.25">
      <c r="A6138" s="636">
        <v>87421</v>
      </c>
      <c r="B6138" s="634" t="s">
        <v>25445</v>
      </c>
      <c r="C6138" s="634" t="s">
        <v>3</v>
      </c>
      <c r="D6138" s="635" t="s">
        <v>46026</v>
      </c>
    </row>
    <row r="6139" spans="1:4" ht="13.5" x14ac:dyDescent="0.25">
      <c r="A6139" s="636">
        <v>87422</v>
      </c>
      <c r="B6139" s="634" t="s">
        <v>25446</v>
      </c>
      <c r="C6139" s="634" t="s">
        <v>3</v>
      </c>
      <c r="D6139" s="635" t="s">
        <v>42702</v>
      </c>
    </row>
    <row r="6140" spans="1:4" ht="13.5" x14ac:dyDescent="0.25">
      <c r="A6140" s="636">
        <v>87423</v>
      </c>
      <c r="B6140" s="634" t="s">
        <v>25447</v>
      </c>
      <c r="C6140" s="634" t="s">
        <v>3</v>
      </c>
      <c r="D6140" s="635" t="s">
        <v>45045</v>
      </c>
    </row>
    <row r="6141" spans="1:4" ht="13.5" x14ac:dyDescent="0.25">
      <c r="A6141" s="636">
        <v>87424</v>
      </c>
      <c r="B6141" s="634" t="s">
        <v>25448</v>
      </c>
      <c r="C6141" s="634" t="s">
        <v>3</v>
      </c>
      <c r="D6141" s="635" t="s">
        <v>26757</v>
      </c>
    </row>
    <row r="6142" spans="1:4" ht="13.5" x14ac:dyDescent="0.25">
      <c r="A6142" s="636">
        <v>87425</v>
      </c>
      <c r="B6142" s="634" t="s">
        <v>25449</v>
      </c>
      <c r="C6142" s="634" t="s">
        <v>3</v>
      </c>
      <c r="D6142" s="635" t="s">
        <v>30911</v>
      </c>
    </row>
    <row r="6143" spans="1:4" ht="13.5" x14ac:dyDescent="0.25">
      <c r="A6143" s="636">
        <v>87426</v>
      </c>
      <c r="B6143" s="634" t="s">
        <v>25450</v>
      </c>
      <c r="C6143" s="634" t="s">
        <v>3</v>
      </c>
      <c r="D6143" s="635" t="s">
        <v>30912</v>
      </c>
    </row>
    <row r="6144" spans="1:4" ht="13.5" x14ac:dyDescent="0.25">
      <c r="A6144" s="636">
        <v>87427</v>
      </c>
      <c r="B6144" s="634" t="s">
        <v>25451</v>
      </c>
      <c r="C6144" s="634" t="s">
        <v>3</v>
      </c>
      <c r="D6144" s="635" t="s">
        <v>46027</v>
      </c>
    </row>
    <row r="6145" spans="1:4" ht="13.5" x14ac:dyDescent="0.25">
      <c r="A6145" s="636">
        <v>87428</v>
      </c>
      <c r="B6145" s="634" t="s">
        <v>25452</v>
      </c>
      <c r="C6145" s="634" t="s">
        <v>3</v>
      </c>
      <c r="D6145" s="635" t="s">
        <v>30402</v>
      </c>
    </row>
    <row r="6146" spans="1:4" ht="13.5" x14ac:dyDescent="0.25">
      <c r="A6146" s="636">
        <v>87429</v>
      </c>
      <c r="B6146" s="634" t="s">
        <v>25453</v>
      </c>
      <c r="C6146" s="634" t="s">
        <v>3</v>
      </c>
      <c r="D6146" s="635" t="s">
        <v>46028</v>
      </c>
    </row>
    <row r="6147" spans="1:4" ht="13.5" x14ac:dyDescent="0.25">
      <c r="A6147" s="636">
        <v>87430</v>
      </c>
      <c r="B6147" s="634" t="s">
        <v>25454</v>
      </c>
      <c r="C6147" s="634" t="s">
        <v>3</v>
      </c>
      <c r="D6147" s="635" t="s">
        <v>30761</v>
      </c>
    </row>
    <row r="6148" spans="1:4" ht="13.5" x14ac:dyDescent="0.25">
      <c r="A6148" s="636">
        <v>87431</v>
      </c>
      <c r="B6148" s="634" t="s">
        <v>25455</v>
      </c>
      <c r="C6148" s="634" t="s">
        <v>3</v>
      </c>
      <c r="D6148" s="635" t="s">
        <v>26924</v>
      </c>
    </row>
    <row r="6149" spans="1:4" ht="13.5" x14ac:dyDescent="0.25">
      <c r="A6149" s="636">
        <v>87432</v>
      </c>
      <c r="B6149" s="634" t="s">
        <v>25456</v>
      </c>
      <c r="C6149" s="634" t="s">
        <v>3</v>
      </c>
      <c r="D6149" s="635" t="s">
        <v>26979</v>
      </c>
    </row>
    <row r="6150" spans="1:4" ht="13.5" x14ac:dyDescent="0.25">
      <c r="A6150" s="636">
        <v>87433</v>
      </c>
      <c r="B6150" s="634" t="s">
        <v>25457</v>
      </c>
      <c r="C6150" s="634" t="s">
        <v>3</v>
      </c>
      <c r="D6150" s="635" t="s">
        <v>46026</v>
      </c>
    </row>
    <row r="6151" spans="1:4" ht="13.5" x14ac:dyDescent="0.25">
      <c r="A6151" s="636">
        <v>87434</v>
      </c>
      <c r="B6151" s="634" t="s">
        <v>25458</v>
      </c>
      <c r="C6151" s="634" t="s">
        <v>3</v>
      </c>
      <c r="D6151" s="635" t="s">
        <v>26967</v>
      </c>
    </row>
    <row r="6152" spans="1:4" ht="13.5" x14ac:dyDescent="0.25">
      <c r="A6152" s="636">
        <v>87435</v>
      </c>
      <c r="B6152" s="634" t="s">
        <v>25459</v>
      </c>
      <c r="C6152" s="634" t="s">
        <v>3</v>
      </c>
      <c r="D6152" s="635" t="s">
        <v>30655</v>
      </c>
    </row>
    <row r="6153" spans="1:4" ht="13.5" x14ac:dyDescent="0.25">
      <c r="A6153" s="636">
        <v>87436</v>
      </c>
      <c r="B6153" s="634" t="s">
        <v>25460</v>
      </c>
      <c r="C6153" s="634" t="s">
        <v>3</v>
      </c>
      <c r="D6153" s="635" t="s">
        <v>29135</v>
      </c>
    </row>
    <row r="6154" spans="1:4" ht="13.5" x14ac:dyDescent="0.25">
      <c r="A6154" s="636">
        <v>87437</v>
      </c>
      <c r="B6154" s="634" t="s">
        <v>25461</v>
      </c>
      <c r="C6154" s="634" t="s">
        <v>3</v>
      </c>
      <c r="D6154" s="635" t="s">
        <v>46029</v>
      </c>
    </row>
    <row r="6155" spans="1:4" ht="13.5" x14ac:dyDescent="0.25">
      <c r="A6155" s="636">
        <v>87438</v>
      </c>
      <c r="B6155" s="634" t="s">
        <v>25462</v>
      </c>
      <c r="C6155" s="634" t="s">
        <v>3</v>
      </c>
      <c r="D6155" s="635" t="s">
        <v>30552</v>
      </c>
    </row>
    <row r="6156" spans="1:4" ht="13.5" x14ac:dyDescent="0.25">
      <c r="A6156" s="636">
        <v>87439</v>
      </c>
      <c r="B6156" s="634" t="s">
        <v>25463</v>
      </c>
      <c r="C6156" s="634" t="s">
        <v>3</v>
      </c>
      <c r="D6156" s="635" t="s">
        <v>44336</v>
      </c>
    </row>
    <row r="6157" spans="1:4" ht="13.5" x14ac:dyDescent="0.25">
      <c r="A6157" s="636">
        <v>87440</v>
      </c>
      <c r="B6157" s="634" t="s">
        <v>25464</v>
      </c>
      <c r="C6157" s="634" t="s">
        <v>3</v>
      </c>
      <c r="D6157" s="635" t="s">
        <v>46030</v>
      </c>
    </row>
    <row r="6158" spans="1:4" ht="13.5" x14ac:dyDescent="0.25">
      <c r="A6158" s="636">
        <v>87527</v>
      </c>
      <c r="B6158" s="634" t="s">
        <v>25465</v>
      </c>
      <c r="C6158" s="634" t="s">
        <v>3</v>
      </c>
      <c r="D6158" s="635" t="s">
        <v>46031</v>
      </c>
    </row>
    <row r="6159" spans="1:4" ht="13.5" x14ac:dyDescent="0.25">
      <c r="A6159" s="636">
        <v>87528</v>
      </c>
      <c r="B6159" s="634" t="s">
        <v>25466</v>
      </c>
      <c r="C6159" s="634" t="s">
        <v>3</v>
      </c>
      <c r="D6159" s="635" t="s">
        <v>46032</v>
      </c>
    </row>
    <row r="6160" spans="1:4" ht="13.5" x14ac:dyDescent="0.25">
      <c r="A6160" s="636">
        <v>87529</v>
      </c>
      <c r="B6160" s="634" t="s">
        <v>25467</v>
      </c>
      <c r="C6160" s="634" t="s">
        <v>3</v>
      </c>
      <c r="D6160" s="635" t="s">
        <v>46033</v>
      </c>
    </row>
    <row r="6161" spans="1:4" ht="13.5" x14ac:dyDescent="0.25">
      <c r="A6161" s="636">
        <v>87530</v>
      </c>
      <c r="B6161" s="634" t="s">
        <v>25468</v>
      </c>
      <c r="C6161" s="634" t="s">
        <v>3</v>
      </c>
      <c r="D6161" s="635" t="s">
        <v>29954</v>
      </c>
    </row>
    <row r="6162" spans="1:4" ht="13.5" x14ac:dyDescent="0.25">
      <c r="A6162" s="636">
        <v>87531</v>
      </c>
      <c r="B6162" s="634" t="s">
        <v>25469</v>
      </c>
      <c r="C6162" s="634" t="s">
        <v>3</v>
      </c>
      <c r="D6162" s="635" t="s">
        <v>44559</v>
      </c>
    </row>
    <row r="6163" spans="1:4" ht="13.5" x14ac:dyDescent="0.25">
      <c r="A6163" s="636">
        <v>87532</v>
      </c>
      <c r="B6163" s="634" t="s">
        <v>25470</v>
      </c>
      <c r="C6163" s="634" t="s">
        <v>3</v>
      </c>
      <c r="D6163" s="635" t="s">
        <v>46030</v>
      </c>
    </row>
    <row r="6164" spans="1:4" ht="13.5" x14ac:dyDescent="0.25">
      <c r="A6164" s="636">
        <v>87535</v>
      </c>
      <c r="B6164" s="634" t="s">
        <v>25471</v>
      </c>
      <c r="C6164" s="634" t="s">
        <v>3</v>
      </c>
      <c r="D6164" s="635" t="s">
        <v>46034</v>
      </c>
    </row>
    <row r="6165" spans="1:4" ht="13.5" x14ac:dyDescent="0.25">
      <c r="A6165" s="636">
        <v>87536</v>
      </c>
      <c r="B6165" s="634" t="s">
        <v>25472</v>
      </c>
      <c r="C6165" s="634" t="s">
        <v>3</v>
      </c>
      <c r="D6165" s="635" t="s">
        <v>46035</v>
      </c>
    </row>
    <row r="6166" spans="1:4" ht="13.5" x14ac:dyDescent="0.25">
      <c r="A6166" s="636">
        <v>87537</v>
      </c>
      <c r="B6166" s="634" t="s">
        <v>25473</v>
      </c>
      <c r="C6166" s="634" t="s">
        <v>3</v>
      </c>
      <c r="D6166" s="635" t="s">
        <v>46036</v>
      </c>
    </row>
    <row r="6167" spans="1:4" ht="13.5" x14ac:dyDescent="0.25">
      <c r="A6167" s="636">
        <v>87538</v>
      </c>
      <c r="B6167" s="634" t="s">
        <v>25474</v>
      </c>
      <c r="C6167" s="634" t="s">
        <v>3</v>
      </c>
      <c r="D6167" s="635" t="s">
        <v>44162</v>
      </c>
    </row>
    <row r="6168" spans="1:4" ht="13.5" x14ac:dyDescent="0.25">
      <c r="A6168" s="636">
        <v>87539</v>
      </c>
      <c r="B6168" s="634" t="s">
        <v>25475</v>
      </c>
      <c r="C6168" s="634" t="s">
        <v>3</v>
      </c>
      <c r="D6168" s="635" t="s">
        <v>46037</v>
      </c>
    </row>
    <row r="6169" spans="1:4" ht="13.5" x14ac:dyDescent="0.25">
      <c r="A6169" s="636">
        <v>87541</v>
      </c>
      <c r="B6169" s="634" t="s">
        <v>25476</v>
      </c>
      <c r="C6169" s="634" t="s">
        <v>3</v>
      </c>
      <c r="D6169" s="635" t="s">
        <v>46038</v>
      </c>
    </row>
    <row r="6170" spans="1:4" ht="13.5" x14ac:dyDescent="0.25">
      <c r="A6170" s="636">
        <v>87543</v>
      </c>
      <c r="B6170" s="634" t="s">
        <v>25477</v>
      </c>
      <c r="C6170" s="634" t="s">
        <v>3</v>
      </c>
      <c r="D6170" s="635" t="s">
        <v>46039</v>
      </c>
    </row>
    <row r="6171" spans="1:4" ht="13.5" x14ac:dyDescent="0.25">
      <c r="A6171" s="636">
        <v>87545</v>
      </c>
      <c r="B6171" s="634" t="s">
        <v>25478</v>
      </c>
      <c r="C6171" s="634" t="s">
        <v>3</v>
      </c>
      <c r="D6171" s="635" t="s">
        <v>42065</v>
      </c>
    </row>
    <row r="6172" spans="1:4" ht="13.5" x14ac:dyDescent="0.25">
      <c r="A6172" s="636">
        <v>87546</v>
      </c>
      <c r="B6172" s="634" t="s">
        <v>25479</v>
      </c>
      <c r="C6172" s="634" t="s">
        <v>3</v>
      </c>
      <c r="D6172" s="635" t="s">
        <v>30746</v>
      </c>
    </row>
    <row r="6173" spans="1:4" ht="13.5" x14ac:dyDescent="0.25">
      <c r="A6173" s="636">
        <v>87547</v>
      </c>
      <c r="B6173" s="634" t="s">
        <v>25480</v>
      </c>
      <c r="C6173" s="634" t="s">
        <v>3</v>
      </c>
      <c r="D6173" s="635" t="s">
        <v>46040</v>
      </c>
    </row>
    <row r="6174" spans="1:4" ht="13.5" x14ac:dyDescent="0.25">
      <c r="A6174" s="636">
        <v>87548</v>
      </c>
      <c r="B6174" s="634" t="s">
        <v>25481</v>
      </c>
      <c r="C6174" s="634" t="s">
        <v>3</v>
      </c>
      <c r="D6174" s="635" t="s">
        <v>46041</v>
      </c>
    </row>
    <row r="6175" spans="1:4" ht="13.5" x14ac:dyDescent="0.25">
      <c r="A6175" s="636">
        <v>87549</v>
      </c>
      <c r="B6175" s="634" t="s">
        <v>25482</v>
      </c>
      <c r="C6175" s="634" t="s">
        <v>3</v>
      </c>
      <c r="D6175" s="635" t="s">
        <v>44794</v>
      </c>
    </row>
    <row r="6176" spans="1:4" ht="13.5" x14ac:dyDescent="0.25">
      <c r="A6176" s="636">
        <v>87550</v>
      </c>
      <c r="B6176" s="634" t="s">
        <v>25483</v>
      </c>
      <c r="C6176" s="634" t="s">
        <v>3</v>
      </c>
      <c r="D6176" s="635" t="s">
        <v>45906</v>
      </c>
    </row>
    <row r="6177" spans="1:4" ht="13.5" x14ac:dyDescent="0.25">
      <c r="A6177" s="636">
        <v>87553</v>
      </c>
      <c r="B6177" s="634" t="s">
        <v>25484</v>
      </c>
      <c r="C6177" s="634" t="s">
        <v>3</v>
      </c>
      <c r="D6177" s="635" t="s">
        <v>29232</v>
      </c>
    </row>
    <row r="6178" spans="1:4" ht="13.5" x14ac:dyDescent="0.25">
      <c r="A6178" s="636">
        <v>87554</v>
      </c>
      <c r="B6178" s="634" t="s">
        <v>25485</v>
      </c>
      <c r="C6178" s="634" t="s">
        <v>3</v>
      </c>
      <c r="D6178" s="635" t="s">
        <v>46042</v>
      </c>
    </row>
    <row r="6179" spans="1:4" ht="13.5" x14ac:dyDescent="0.25">
      <c r="A6179" s="636">
        <v>87555</v>
      </c>
      <c r="B6179" s="634" t="s">
        <v>25486</v>
      </c>
      <c r="C6179" s="634" t="s">
        <v>3</v>
      </c>
      <c r="D6179" s="635" t="s">
        <v>46043</v>
      </c>
    </row>
    <row r="6180" spans="1:4" ht="13.5" x14ac:dyDescent="0.25">
      <c r="A6180" s="636">
        <v>87556</v>
      </c>
      <c r="B6180" s="634" t="s">
        <v>25487</v>
      </c>
      <c r="C6180" s="634" t="s">
        <v>3</v>
      </c>
      <c r="D6180" s="635" t="s">
        <v>46044</v>
      </c>
    </row>
    <row r="6181" spans="1:4" ht="13.5" x14ac:dyDescent="0.25">
      <c r="A6181" s="636">
        <v>87557</v>
      </c>
      <c r="B6181" s="634" t="s">
        <v>25488</v>
      </c>
      <c r="C6181" s="634" t="s">
        <v>3</v>
      </c>
      <c r="D6181" s="635" t="s">
        <v>46045</v>
      </c>
    </row>
    <row r="6182" spans="1:4" ht="13.5" x14ac:dyDescent="0.25">
      <c r="A6182" s="636">
        <v>87559</v>
      </c>
      <c r="B6182" s="634" t="s">
        <v>25489</v>
      </c>
      <c r="C6182" s="634" t="s">
        <v>3</v>
      </c>
      <c r="D6182" s="635" t="s">
        <v>46046</v>
      </c>
    </row>
    <row r="6183" spans="1:4" ht="13.5" x14ac:dyDescent="0.25">
      <c r="A6183" s="636">
        <v>87561</v>
      </c>
      <c r="B6183" s="634" t="s">
        <v>25490</v>
      </c>
      <c r="C6183" s="634" t="s">
        <v>3</v>
      </c>
      <c r="D6183" s="635" t="s">
        <v>26874</v>
      </c>
    </row>
    <row r="6184" spans="1:4" ht="13.5" x14ac:dyDescent="0.25">
      <c r="A6184" s="636">
        <v>87775</v>
      </c>
      <c r="B6184" s="634" t="s">
        <v>25491</v>
      </c>
      <c r="C6184" s="634" t="s">
        <v>3</v>
      </c>
      <c r="D6184" s="635" t="s">
        <v>46047</v>
      </c>
    </row>
    <row r="6185" spans="1:4" ht="13.5" x14ac:dyDescent="0.25">
      <c r="A6185" s="636">
        <v>87777</v>
      </c>
      <c r="B6185" s="634" t="s">
        <v>25492</v>
      </c>
      <c r="C6185" s="634" t="s">
        <v>3</v>
      </c>
      <c r="D6185" s="635" t="s">
        <v>46048</v>
      </c>
    </row>
    <row r="6186" spans="1:4" ht="13.5" x14ac:dyDescent="0.25">
      <c r="A6186" s="636">
        <v>87778</v>
      </c>
      <c r="B6186" s="634" t="s">
        <v>25493</v>
      </c>
      <c r="C6186" s="634" t="s">
        <v>3</v>
      </c>
      <c r="D6186" s="635" t="s">
        <v>42365</v>
      </c>
    </row>
    <row r="6187" spans="1:4" ht="13.5" x14ac:dyDescent="0.25">
      <c r="A6187" s="636">
        <v>87779</v>
      </c>
      <c r="B6187" s="634" t="s">
        <v>25494</v>
      </c>
      <c r="C6187" s="634" t="s">
        <v>3</v>
      </c>
      <c r="D6187" s="635" t="s">
        <v>46049</v>
      </c>
    </row>
    <row r="6188" spans="1:4" ht="13.5" x14ac:dyDescent="0.25">
      <c r="A6188" s="636">
        <v>87781</v>
      </c>
      <c r="B6188" s="634" t="s">
        <v>25495</v>
      </c>
      <c r="C6188" s="634" t="s">
        <v>3</v>
      </c>
      <c r="D6188" s="635" t="s">
        <v>46050</v>
      </c>
    </row>
    <row r="6189" spans="1:4" ht="13.5" x14ac:dyDescent="0.25">
      <c r="A6189" s="636">
        <v>87783</v>
      </c>
      <c r="B6189" s="634" t="s">
        <v>25496</v>
      </c>
      <c r="C6189" s="634" t="s">
        <v>3</v>
      </c>
      <c r="D6189" s="635" t="s">
        <v>30920</v>
      </c>
    </row>
    <row r="6190" spans="1:4" ht="13.5" x14ac:dyDescent="0.25">
      <c r="A6190" s="636">
        <v>87784</v>
      </c>
      <c r="B6190" s="634" t="s">
        <v>25497</v>
      </c>
      <c r="C6190" s="634" t="s">
        <v>3</v>
      </c>
      <c r="D6190" s="635" t="s">
        <v>46051</v>
      </c>
    </row>
    <row r="6191" spans="1:4" ht="13.5" x14ac:dyDescent="0.25">
      <c r="A6191" s="636">
        <v>87786</v>
      </c>
      <c r="B6191" s="634" t="s">
        <v>25498</v>
      </c>
      <c r="C6191" s="634" t="s">
        <v>3</v>
      </c>
      <c r="D6191" s="635" t="s">
        <v>30770</v>
      </c>
    </row>
    <row r="6192" spans="1:4" ht="13.5" x14ac:dyDescent="0.25">
      <c r="A6192" s="636">
        <v>87787</v>
      </c>
      <c r="B6192" s="634" t="s">
        <v>25499</v>
      </c>
      <c r="C6192" s="634" t="s">
        <v>3</v>
      </c>
      <c r="D6192" s="635" t="s">
        <v>46052</v>
      </c>
    </row>
    <row r="6193" spans="1:4" ht="13.5" x14ac:dyDescent="0.25">
      <c r="A6193" s="636">
        <v>87788</v>
      </c>
      <c r="B6193" s="634" t="s">
        <v>25500</v>
      </c>
      <c r="C6193" s="634" t="s">
        <v>3</v>
      </c>
      <c r="D6193" s="635" t="s">
        <v>46053</v>
      </c>
    </row>
    <row r="6194" spans="1:4" ht="13.5" x14ac:dyDescent="0.25">
      <c r="A6194" s="636">
        <v>87790</v>
      </c>
      <c r="B6194" s="634" t="s">
        <v>25501</v>
      </c>
      <c r="C6194" s="634" t="s">
        <v>3</v>
      </c>
      <c r="D6194" s="635" t="s">
        <v>46054</v>
      </c>
    </row>
    <row r="6195" spans="1:4" ht="13.5" x14ac:dyDescent="0.25">
      <c r="A6195" s="636">
        <v>87791</v>
      </c>
      <c r="B6195" s="634" t="s">
        <v>25502</v>
      </c>
      <c r="C6195" s="634" t="s">
        <v>3</v>
      </c>
      <c r="D6195" s="635" t="s">
        <v>46055</v>
      </c>
    </row>
    <row r="6196" spans="1:4" ht="13.5" x14ac:dyDescent="0.25">
      <c r="A6196" s="636">
        <v>87792</v>
      </c>
      <c r="B6196" s="634" t="s">
        <v>25503</v>
      </c>
      <c r="C6196" s="634" t="s">
        <v>3</v>
      </c>
      <c r="D6196" s="635" t="s">
        <v>43720</v>
      </c>
    </row>
    <row r="6197" spans="1:4" ht="13.5" x14ac:dyDescent="0.25">
      <c r="A6197" s="636">
        <v>87794</v>
      </c>
      <c r="B6197" s="634" t="s">
        <v>25504</v>
      </c>
      <c r="C6197" s="634" t="s">
        <v>3</v>
      </c>
      <c r="D6197" s="635" t="s">
        <v>46012</v>
      </c>
    </row>
    <row r="6198" spans="1:4" ht="13.5" x14ac:dyDescent="0.25">
      <c r="A6198" s="636">
        <v>87795</v>
      </c>
      <c r="B6198" s="634" t="s">
        <v>25505</v>
      </c>
      <c r="C6198" s="634" t="s">
        <v>3</v>
      </c>
      <c r="D6198" s="635" t="s">
        <v>46056</v>
      </c>
    </row>
    <row r="6199" spans="1:4" ht="13.5" x14ac:dyDescent="0.25">
      <c r="A6199" s="636">
        <v>87797</v>
      </c>
      <c r="B6199" s="634" t="s">
        <v>25506</v>
      </c>
      <c r="C6199" s="634" t="s">
        <v>3</v>
      </c>
      <c r="D6199" s="635" t="s">
        <v>46057</v>
      </c>
    </row>
    <row r="6200" spans="1:4" ht="13.5" x14ac:dyDescent="0.25">
      <c r="A6200" s="636">
        <v>87799</v>
      </c>
      <c r="B6200" s="634" t="s">
        <v>25507</v>
      </c>
      <c r="C6200" s="634" t="s">
        <v>3</v>
      </c>
      <c r="D6200" s="635" t="s">
        <v>46058</v>
      </c>
    </row>
    <row r="6201" spans="1:4" ht="13.5" x14ac:dyDescent="0.25">
      <c r="A6201" s="636">
        <v>87800</v>
      </c>
      <c r="B6201" s="634" t="s">
        <v>25508</v>
      </c>
      <c r="C6201" s="634" t="s">
        <v>3</v>
      </c>
      <c r="D6201" s="635" t="s">
        <v>30398</v>
      </c>
    </row>
    <row r="6202" spans="1:4" ht="13.5" x14ac:dyDescent="0.25">
      <c r="A6202" s="636">
        <v>87801</v>
      </c>
      <c r="B6202" s="634" t="s">
        <v>25509</v>
      </c>
      <c r="C6202" s="634" t="s">
        <v>3</v>
      </c>
      <c r="D6202" s="635" t="s">
        <v>46059</v>
      </c>
    </row>
    <row r="6203" spans="1:4" ht="13.5" x14ac:dyDescent="0.25">
      <c r="A6203" s="636">
        <v>87803</v>
      </c>
      <c r="B6203" s="634" t="s">
        <v>25510</v>
      </c>
      <c r="C6203" s="634" t="s">
        <v>3</v>
      </c>
      <c r="D6203" s="635" t="s">
        <v>46060</v>
      </c>
    </row>
    <row r="6204" spans="1:4" ht="13.5" x14ac:dyDescent="0.25">
      <c r="A6204" s="636">
        <v>87804</v>
      </c>
      <c r="B6204" s="634" t="s">
        <v>25511</v>
      </c>
      <c r="C6204" s="634" t="s">
        <v>3</v>
      </c>
      <c r="D6204" s="635" t="s">
        <v>46061</v>
      </c>
    </row>
    <row r="6205" spans="1:4" ht="13.5" x14ac:dyDescent="0.25">
      <c r="A6205" s="636">
        <v>87805</v>
      </c>
      <c r="B6205" s="634" t="s">
        <v>25512</v>
      </c>
      <c r="C6205" s="634" t="s">
        <v>3</v>
      </c>
      <c r="D6205" s="635" t="s">
        <v>46062</v>
      </c>
    </row>
    <row r="6206" spans="1:4" ht="13.5" x14ac:dyDescent="0.25">
      <c r="A6206" s="636">
        <v>87807</v>
      </c>
      <c r="B6206" s="634" t="s">
        <v>25513</v>
      </c>
      <c r="C6206" s="634" t="s">
        <v>3</v>
      </c>
      <c r="D6206" s="635" t="s">
        <v>46063</v>
      </c>
    </row>
    <row r="6207" spans="1:4" ht="13.5" x14ac:dyDescent="0.25">
      <c r="A6207" s="636">
        <v>87808</v>
      </c>
      <c r="B6207" s="634" t="s">
        <v>25514</v>
      </c>
      <c r="C6207" s="634" t="s">
        <v>3</v>
      </c>
      <c r="D6207" s="635" t="s">
        <v>46064</v>
      </c>
    </row>
    <row r="6208" spans="1:4" ht="13.5" x14ac:dyDescent="0.25">
      <c r="A6208" s="636">
        <v>87809</v>
      </c>
      <c r="B6208" s="634" t="s">
        <v>25515</v>
      </c>
      <c r="C6208" s="634" t="s">
        <v>3</v>
      </c>
      <c r="D6208" s="635" t="s">
        <v>46065</v>
      </c>
    </row>
    <row r="6209" spans="1:4" ht="13.5" x14ac:dyDescent="0.25">
      <c r="A6209" s="636">
        <v>87811</v>
      </c>
      <c r="B6209" s="634" t="s">
        <v>25516</v>
      </c>
      <c r="C6209" s="634" t="s">
        <v>3</v>
      </c>
      <c r="D6209" s="635" t="s">
        <v>46066</v>
      </c>
    </row>
    <row r="6210" spans="1:4" ht="13.5" x14ac:dyDescent="0.25">
      <c r="A6210" s="636">
        <v>87812</v>
      </c>
      <c r="B6210" s="634" t="s">
        <v>25517</v>
      </c>
      <c r="C6210" s="634" t="s">
        <v>3</v>
      </c>
      <c r="D6210" s="635" t="s">
        <v>30937</v>
      </c>
    </row>
    <row r="6211" spans="1:4" ht="13.5" x14ac:dyDescent="0.25">
      <c r="A6211" s="636">
        <v>87813</v>
      </c>
      <c r="B6211" s="634" t="s">
        <v>25518</v>
      </c>
      <c r="C6211" s="634" t="s">
        <v>3</v>
      </c>
      <c r="D6211" s="635" t="s">
        <v>46067</v>
      </c>
    </row>
    <row r="6212" spans="1:4" ht="13.5" x14ac:dyDescent="0.25">
      <c r="A6212" s="636">
        <v>87815</v>
      </c>
      <c r="B6212" s="634" t="s">
        <v>25519</v>
      </c>
      <c r="C6212" s="634" t="s">
        <v>3</v>
      </c>
      <c r="D6212" s="635" t="s">
        <v>46068</v>
      </c>
    </row>
    <row r="6213" spans="1:4" ht="13.5" x14ac:dyDescent="0.25">
      <c r="A6213" s="636">
        <v>87816</v>
      </c>
      <c r="B6213" s="634" t="s">
        <v>25520</v>
      </c>
      <c r="C6213" s="634" t="s">
        <v>3</v>
      </c>
      <c r="D6213" s="635" t="s">
        <v>46069</v>
      </c>
    </row>
    <row r="6214" spans="1:4" ht="13.5" x14ac:dyDescent="0.25">
      <c r="A6214" s="636">
        <v>87817</v>
      </c>
      <c r="B6214" s="634" t="s">
        <v>25521</v>
      </c>
      <c r="C6214" s="634" t="s">
        <v>3</v>
      </c>
      <c r="D6214" s="635" t="s">
        <v>46070</v>
      </c>
    </row>
    <row r="6215" spans="1:4" ht="13.5" x14ac:dyDescent="0.25">
      <c r="A6215" s="636">
        <v>87819</v>
      </c>
      <c r="B6215" s="634" t="s">
        <v>25522</v>
      </c>
      <c r="C6215" s="634" t="s">
        <v>3</v>
      </c>
      <c r="D6215" s="635" t="s">
        <v>46071</v>
      </c>
    </row>
    <row r="6216" spans="1:4" ht="13.5" x14ac:dyDescent="0.25">
      <c r="A6216" s="636">
        <v>87820</v>
      </c>
      <c r="B6216" s="634" t="s">
        <v>25523</v>
      </c>
      <c r="C6216" s="634" t="s">
        <v>3</v>
      </c>
      <c r="D6216" s="635" t="s">
        <v>46072</v>
      </c>
    </row>
    <row r="6217" spans="1:4" ht="13.5" x14ac:dyDescent="0.25">
      <c r="A6217" s="636">
        <v>87821</v>
      </c>
      <c r="B6217" s="634" t="s">
        <v>25524</v>
      </c>
      <c r="C6217" s="634" t="s">
        <v>3</v>
      </c>
      <c r="D6217" s="635" t="s">
        <v>46073</v>
      </c>
    </row>
    <row r="6218" spans="1:4" ht="13.5" x14ac:dyDescent="0.25">
      <c r="A6218" s="636">
        <v>87823</v>
      </c>
      <c r="B6218" s="634" t="s">
        <v>25525</v>
      </c>
      <c r="C6218" s="634" t="s">
        <v>3</v>
      </c>
      <c r="D6218" s="635" t="s">
        <v>46074</v>
      </c>
    </row>
    <row r="6219" spans="1:4" ht="13.5" x14ac:dyDescent="0.25">
      <c r="A6219" s="636">
        <v>87824</v>
      </c>
      <c r="B6219" s="634" t="s">
        <v>25526</v>
      </c>
      <c r="C6219" s="634" t="s">
        <v>3</v>
      </c>
      <c r="D6219" s="635" t="s">
        <v>46075</v>
      </c>
    </row>
    <row r="6220" spans="1:4" ht="13.5" x14ac:dyDescent="0.25">
      <c r="A6220" s="636">
        <v>87825</v>
      </c>
      <c r="B6220" s="634" t="s">
        <v>25527</v>
      </c>
      <c r="C6220" s="634" t="s">
        <v>3</v>
      </c>
      <c r="D6220" s="635" t="s">
        <v>46076</v>
      </c>
    </row>
    <row r="6221" spans="1:4" ht="13.5" x14ac:dyDescent="0.25">
      <c r="A6221" s="636">
        <v>87827</v>
      </c>
      <c r="B6221" s="634" t="s">
        <v>25528</v>
      </c>
      <c r="C6221" s="634" t="s">
        <v>3</v>
      </c>
      <c r="D6221" s="635" t="s">
        <v>46077</v>
      </c>
    </row>
    <row r="6222" spans="1:4" ht="13.5" x14ac:dyDescent="0.25">
      <c r="A6222" s="636">
        <v>87828</v>
      </c>
      <c r="B6222" s="634" t="s">
        <v>25529</v>
      </c>
      <c r="C6222" s="634" t="s">
        <v>3</v>
      </c>
      <c r="D6222" s="635" t="s">
        <v>46078</v>
      </c>
    </row>
    <row r="6223" spans="1:4" ht="13.5" x14ac:dyDescent="0.25">
      <c r="A6223" s="636">
        <v>87829</v>
      </c>
      <c r="B6223" s="634" t="s">
        <v>25530</v>
      </c>
      <c r="C6223" s="634" t="s">
        <v>3</v>
      </c>
      <c r="D6223" s="635" t="s">
        <v>29407</v>
      </c>
    </row>
    <row r="6224" spans="1:4" ht="13.5" x14ac:dyDescent="0.25">
      <c r="A6224" s="636">
        <v>87831</v>
      </c>
      <c r="B6224" s="634" t="s">
        <v>25531</v>
      </c>
      <c r="C6224" s="634" t="s">
        <v>3</v>
      </c>
      <c r="D6224" s="635" t="s">
        <v>46079</v>
      </c>
    </row>
    <row r="6225" spans="1:4" ht="13.5" x14ac:dyDescent="0.25">
      <c r="A6225" s="636">
        <v>87832</v>
      </c>
      <c r="B6225" s="634" t="s">
        <v>25532</v>
      </c>
      <c r="C6225" s="634" t="s">
        <v>3</v>
      </c>
      <c r="D6225" s="635" t="s">
        <v>46080</v>
      </c>
    </row>
    <row r="6226" spans="1:4" ht="13.5" x14ac:dyDescent="0.25">
      <c r="A6226" s="636">
        <v>87834</v>
      </c>
      <c r="B6226" s="634" t="s">
        <v>25533</v>
      </c>
      <c r="C6226" s="634" t="s">
        <v>3</v>
      </c>
      <c r="D6226" s="635" t="s">
        <v>46081</v>
      </c>
    </row>
    <row r="6227" spans="1:4" ht="13.5" x14ac:dyDescent="0.25">
      <c r="A6227" s="636">
        <v>87835</v>
      </c>
      <c r="B6227" s="634" t="s">
        <v>25534</v>
      </c>
      <c r="C6227" s="634" t="s">
        <v>3</v>
      </c>
      <c r="D6227" s="635" t="s">
        <v>46082</v>
      </c>
    </row>
    <row r="6228" spans="1:4" ht="13.5" x14ac:dyDescent="0.25">
      <c r="A6228" s="636">
        <v>87836</v>
      </c>
      <c r="B6228" s="634" t="s">
        <v>25535</v>
      </c>
      <c r="C6228" s="634" t="s">
        <v>3</v>
      </c>
      <c r="D6228" s="635" t="s">
        <v>30251</v>
      </c>
    </row>
    <row r="6229" spans="1:4" ht="13.5" x14ac:dyDescent="0.25">
      <c r="A6229" s="636">
        <v>87837</v>
      </c>
      <c r="B6229" s="634" t="s">
        <v>25536</v>
      </c>
      <c r="C6229" s="634" t="s">
        <v>3</v>
      </c>
      <c r="D6229" s="635" t="s">
        <v>46083</v>
      </c>
    </row>
    <row r="6230" spans="1:4" ht="13.5" x14ac:dyDescent="0.25">
      <c r="A6230" s="636">
        <v>87838</v>
      </c>
      <c r="B6230" s="634" t="s">
        <v>25537</v>
      </c>
      <c r="C6230" s="634" t="s">
        <v>3</v>
      </c>
      <c r="D6230" s="635" t="s">
        <v>46084</v>
      </c>
    </row>
    <row r="6231" spans="1:4" ht="13.5" x14ac:dyDescent="0.25">
      <c r="A6231" s="636">
        <v>87839</v>
      </c>
      <c r="B6231" s="634" t="s">
        <v>25538</v>
      </c>
      <c r="C6231" s="634" t="s">
        <v>3</v>
      </c>
      <c r="D6231" s="635" t="s">
        <v>46085</v>
      </c>
    </row>
    <row r="6232" spans="1:4" ht="13.5" x14ac:dyDescent="0.25">
      <c r="A6232" s="636">
        <v>87840</v>
      </c>
      <c r="B6232" s="634" t="s">
        <v>25539</v>
      </c>
      <c r="C6232" s="634" t="s">
        <v>3</v>
      </c>
      <c r="D6232" s="635" t="s">
        <v>46086</v>
      </c>
    </row>
    <row r="6233" spans="1:4" ht="13.5" x14ac:dyDescent="0.25">
      <c r="A6233" s="636">
        <v>87841</v>
      </c>
      <c r="B6233" s="634" t="s">
        <v>25540</v>
      </c>
      <c r="C6233" s="634" t="s">
        <v>3</v>
      </c>
      <c r="D6233" s="635" t="s">
        <v>46087</v>
      </c>
    </row>
    <row r="6234" spans="1:4" ht="13.5" x14ac:dyDescent="0.25">
      <c r="A6234" s="636">
        <v>87842</v>
      </c>
      <c r="B6234" s="634" t="s">
        <v>25541</v>
      </c>
      <c r="C6234" s="634" t="s">
        <v>3</v>
      </c>
      <c r="D6234" s="635" t="s">
        <v>29970</v>
      </c>
    </row>
    <row r="6235" spans="1:4" ht="13.5" x14ac:dyDescent="0.25">
      <c r="A6235" s="636">
        <v>87843</v>
      </c>
      <c r="B6235" s="634" t="s">
        <v>25542</v>
      </c>
      <c r="C6235" s="634" t="s">
        <v>3</v>
      </c>
      <c r="D6235" s="635" t="s">
        <v>46088</v>
      </c>
    </row>
    <row r="6236" spans="1:4" ht="13.5" x14ac:dyDescent="0.25">
      <c r="A6236" s="636">
        <v>87844</v>
      </c>
      <c r="B6236" s="634" t="s">
        <v>25543</v>
      </c>
      <c r="C6236" s="634" t="s">
        <v>3</v>
      </c>
      <c r="D6236" s="635" t="s">
        <v>46089</v>
      </c>
    </row>
    <row r="6237" spans="1:4" ht="13.5" x14ac:dyDescent="0.25">
      <c r="A6237" s="636">
        <v>87845</v>
      </c>
      <c r="B6237" s="634" t="s">
        <v>25544</v>
      </c>
      <c r="C6237" s="634" t="s">
        <v>3</v>
      </c>
      <c r="D6237" s="635" t="s">
        <v>46090</v>
      </c>
    </row>
    <row r="6238" spans="1:4" ht="13.5" x14ac:dyDescent="0.25">
      <c r="A6238" s="636">
        <v>87846</v>
      </c>
      <c r="B6238" s="634" t="s">
        <v>25545</v>
      </c>
      <c r="C6238" s="634" t="s">
        <v>3</v>
      </c>
      <c r="D6238" s="635" t="s">
        <v>46091</v>
      </c>
    </row>
    <row r="6239" spans="1:4" ht="13.5" x14ac:dyDescent="0.25">
      <c r="A6239" s="636">
        <v>87847</v>
      </c>
      <c r="B6239" s="634" t="s">
        <v>25546</v>
      </c>
      <c r="C6239" s="634" t="s">
        <v>3</v>
      </c>
      <c r="D6239" s="635" t="s">
        <v>30126</v>
      </c>
    </row>
    <row r="6240" spans="1:4" ht="13.5" x14ac:dyDescent="0.25">
      <c r="A6240" s="636">
        <v>87848</v>
      </c>
      <c r="B6240" s="634" t="s">
        <v>25547</v>
      </c>
      <c r="C6240" s="634" t="s">
        <v>3</v>
      </c>
      <c r="D6240" s="635" t="s">
        <v>46092</v>
      </c>
    </row>
    <row r="6241" spans="1:4" ht="13.5" x14ac:dyDescent="0.25">
      <c r="A6241" s="636">
        <v>87849</v>
      </c>
      <c r="B6241" s="634" t="s">
        <v>25548</v>
      </c>
      <c r="C6241" s="634" t="s">
        <v>3</v>
      </c>
      <c r="D6241" s="635" t="s">
        <v>46093</v>
      </c>
    </row>
    <row r="6242" spans="1:4" ht="13.5" x14ac:dyDescent="0.25">
      <c r="A6242" s="636">
        <v>87850</v>
      </c>
      <c r="B6242" s="634" t="s">
        <v>25549</v>
      </c>
      <c r="C6242" s="634" t="s">
        <v>3</v>
      </c>
      <c r="D6242" s="635" t="s">
        <v>46094</v>
      </c>
    </row>
    <row r="6243" spans="1:4" ht="13.5" x14ac:dyDescent="0.25">
      <c r="A6243" s="636">
        <v>87851</v>
      </c>
      <c r="B6243" s="634" t="s">
        <v>25550</v>
      </c>
      <c r="C6243" s="634" t="s">
        <v>3</v>
      </c>
      <c r="D6243" s="635" t="s">
        <v>29964</v>
      </c>
    </row>
    <row r="6244" spans="1:4" ht="13.5" x14ac:dyDescent="0.25">
      <c r="A6244" s="636">
        <v>87852</v>
      </c>
      <c r="B6244" s="634" t="s">
        <v>25551</v>
      </c>
      <c r="C6244" s="634" t="s">
        <v>3</v>
      </c>
      <c r="D6244" s="635" t="s">
        <v>46095</v>
      </c>
    </row>
    <row r="6245" spans="1:4" ht="13.5" x14ac:dyDescent="0.25">
      <c r="A6245" s="636">
        <v>87853</v>
      </c>
      <c r="B6245" s="634" t="s">
        <v>25552</v>
      </c>
      <c r="C6245" s="634" t="s">
        <v>3</v>
      </c>
      <c r="D6245" s="635" t="s">
        <v>46096</v>
      </c>
    </row>
    <row r="6246" spans="1:4" ht="13.5" x14ac:dyDescent="0.25">
      <c r="A6246" s="636">
        <v>87854</v>
      </c>
      <c r="B6246" s="634" t="s">
        <v>25553</v>
      </c>
      <c r="C6246" s="634" t="s">
        <v>3</v>
      </c>
      <c r="D6246" s="635" t="s">
        <v>46097</v>
      </c>
    </row>
    <row r="6247" spans="1:4" ht="13.5" x14ac:dyDescent="0.25">
      <c r="A6247" s="636">
        <v>87855</v>
      </c>
      <c r="B6247" s="634" t="s">
        <v>25554</v>
      </c>
      <c r="C6247" s="634" t="s">
        <v>3</v>
      </c>
      <c r="D6247" s="635" t="s">
        <v>46098</v>
      </c>
    </row>
    <row r="6248" spans="1:4" ht="13.5" x14ac:dyDescent="0.25">
      <c r="A6248" s="636">
        <v>87856</v>
      </c>
      <c r="B6248" s="634" t="s">
        <v>25555</v>
      </c>
      <c r="C6248" s="634" t="s">
        <v>3</v>
      </c>
      <c r="D6248" s="635" t="s">
        <v>46099</v>
      </c>
    </row>
    <row r="6249" spans="1:4" ht="13.5" x14ac:dyDescent="0.25">
      <c r="A6249" s="636">
        <v>87857</v>
      </c>
      <c r="B6249" s="634" t="s">
        <v>25556</v>
      </c>
      <c r="C6249" s="634" t="s">
        <v>3</v>
      </c>
      <c r="D6249" s="635" t="s">
        <v>46100</v>
      </c>
    </row>
    <row r="6250" spans="1:4" ht="13.5" x14ac:dyDescent="0.25">
      <c r="A6250" s="636">
        <v>87858</v>
      </c>
      <c r="B6250" s="634" t="s">
        <v>25557</v>
      </c>
      <c r="C6250" s="634" t="s">
        <v>3</v>
      </c>
      <c r="D6250" s="635" t="s">
        <v>46101</v>
      </c>
    </row>
    <row r="6251" spans="1:4" ht="13.5" x14ac:dyDescent="0.25">
      <c r="A6251" s="636">
        <v>87859</v>
      </c>
      <c r="B6251" s="634" t="s">
        <v>25558</v>
      </c>
      <c r="C6251" s="634" t="s">
        <v>3</v>
      </c>
      <c r="D6251" s="635" t="s">
        <v>46102</v>
      </c>
    </row>
    <row r="6252" spans="1:4" ht="13.5" x14ac:dyDescent="0.25">
      <c r="A6252" s="636">
        <v>89048</v>
      </c>
      <c r="B6252" s="634" t="s">
        <v>25559</v>
      </c>
      <c r="C6252" s="634" t="s">
        <v>3</v>
      </c>
      <c r="D6252" s="635" t="s">
        <v>30491</v>
      </c>
    </row>
    <row r="6253" spans="1:4" ht="13.5" x14ac:dyDescent="0.25">
      <c r="A6253" s="636">
        <v>89049</v>
      </c>
      <c r="B6253" s="634" t="s">
        <v>25560</v>
      </c>
      <c r="C6253" s="634" t="s">
        <v>3</v>
      </c>
      <c r="D6253" s="635" t="s">
        <v>46103</v>
      </c>
    </row>
    <row r="6254" spans="1:4" ht="13.5" x14ac:dyDescent="0.25">
      <c r="A6254" s="636">
        <v>89173</v>
      </c>
      <c r="B6254" s="634" t="s">
        <v>25561</v>
      </c>
      <c r="C6254" s="634" t="s">
        <v>3</v>
      </c>
      <c r="D6254" s="635" t="s">
        <v>42121</v>
      </c>
    </row>
    <row r="6255" spans="1:4" ht="13.5" x14ac:dyDescent="0.25">
      <c r="A6255" s="636">
        <v>90406</v>
      </c>
      <c r="B6255" s="634" t="s">
        <v>25562</v>
      </c>
      <c r="C6255" s="634" t="s">
        <v>3</v>
      </c>
      <c r="D6255" s="635" t="s">
        <v>30003</v>
      </c>
    </row>
    <row r="6256" spans="1:4" ht="13.5" x14ac:dyDescent="0.25">
      <c r="A6256" s="636">
        <v>90407</v>
      </c>
      <c r="B6256" s="634" t="s">
        <v>25563</v>
      </c>
      <c r="C6256" s="634" t="s">
        <v>3</v>
      </c>
      <c r="D6256" s="635" t="s">
        <v>30367</v>
      </c>
    </row>
    <row r="6257" spans="1:4" ht="13.5" x14ac:dyDescent="0.25">
      <c r="A6257" s="636">
        <v>90408</v>
      </c>
      <c r="B6257" s="634" t="s">
        <v>25564</v>
      </c>
      <c r="C6257" s="634" t="s">
        <v>3</v>
      </c>
      <c r="D6257" s="635" t="s">
        <v>30135</v>
      </c>
    </row>
    <row r="6258" spans="1:4" ht="13.5" x14ac:dyDescent="0.25">
      <c r="A6258" s="636">
        <v>90409</v>
      </c>
      <c r="B6258" s="634" t="s">
        <v>25565</v>
      </c>
      <c r="C6258" s="634" t="s">
        <v>3</v>
      </c>
      <c r="D6258" s="635" t="s">
        <v>46104</v>
      </c>
    </row>
    <row r="6259" spans="1:4" ht="13.5" x14ac:dyDescent="0.25">
      <c r="A6259" s="636">
        <v>87242</v>
      </c>
      <c r="B6259" s="634" t="s">
        <v>25566</v>
      </c>
      <c r="C6259" s="634" t="s">
        <v>3</v>
      </c>
      <c r="D6259" s="635" t="s">
        <v>46105</v>
      </c>
    </row>
    <row r="6260" spans="1:4" ht="13.5" x14ac:dyDescent="0.25">
      <c r="A6260" s="636">
        <v>87243</v>
      </c>
      <c r="B6260" s="634" t="s">
        <v>25567</v>
      </c>
      <c r="C6260" s="634" t="s">
        <v>3</v>
      </c>
      <c r="D6260" s="635" t="s">
        <v>46106</v>
      </c>
    </row>
    <row r="6261" spans="1:4" ht="13.5" x14ac:dyDescent="0.25">
      <c r="A6261" s="636">
        <v>87244</v>
      </c>
      <c r="B6261" s="634" t="s">
        <v>25568</v>
      </c>
      <c r="C6261" s="634" t="s">
        <v>3</v>
      </c>
      <c r="D6261" s="635" t="s">
        <v>46107</v>
      </c>
    </row>
    <row r="6262" spans="1:4" ht="13.5" x14ac:dyDescent="0.25">
      <c r="A6262" s="636">
        <v>87245</v>
      </c>
      <c r="B6262" s="634" t="s">
        <v>25569</v>
      </c>
      <c r="C6262" s="634" t="s">
        <v>3</v>
      </c>
      <c r="D6262" s="635" t="s">
        <v>30155</v>
      </c>
    </row>
    <row r="6263" spans="1:4" ht="13.5" x14ac:dyDescent="0.25">
      <c r="A6263" s="636">
        <v>87264</v>
      </c>
      <c r="B6263" s="634" t="s">
        <v>25570</v>
      </c>
      <c r="C6263" s="634" t="s">
        <v>3</v>
      </c>
      <c r="D6263" s="635" t="s">
        <v>46108</v>
      </c>
    </row>
    <row r="6264" spans="1:4" ht="13.5" x14ac:dyDescent="0.25">
      <c r="A6264" s="636">
        <v>87265</v>
      </c>
      <c r="B6264" s="634" t="s">
        <v>25571</v>
      </c>
      <c r="C6264" s="634" t="s">
        <v>3</v>
      </c>
      <c r="D6264" s="635" t="s">
        <v>43066</v>
      </c>
    </row>
    <row r="6265" spans="1:4" ht="13.5" x14ac:dyDescent="0.25">
      <c r="A6265" s="636">
        <v>87266</v>
      </c>
      <c r="B6265" s="634" t="s">
        <v>25572</v>
      </c>
      <c r="C6265" s="634" t="s">
        <v>3</v>
      </c>
      <c r="D6265" s="635" t="s">
        <v>46051</v>
      </c>
    </row>
    <row r="6266" spans="1:4" ht="13.5" x14ac:dyDescent="0.25">
      <c r="A6266" s="636">
        <v>87267</v>
      </c>
      <c r="B6266" s="634" t="s">
        <v>25573</v>
      </c>
      <c r="C6266" s="634" t="s">
        <v>3</v>
      </c>
      <c r="D6266" s="635" t="s">
        <v>46109</v>
      </c>
    </row>
    <row r="6267" spans="1:4" ht="13.5" x14ac:dyDescent="0.25">
      <c r="A6267" s="636">
        <v>87268</v>
      </c>
      <c r="B6267" s="634" t="s">
        <v>25574</v>
      </c>
      <c r="C6267" s="634" t="s">
        <v>3</v>
      </c>
      <c r="D6267" s="635" t="s">
        <v>44876</v>
      </c>
    </row>
    <row r="6268" spans="1:4" ht="13.5" x14ac:dyDescent="0.25">
      <c r="A6268" s="636">
        <v>87269</v>
      </c>
      <c r="B6268" s="634" t="s">
        <v>25575</v>
      </c>
      <c r="C6268" s="634" t="s">
        <v>3</v>
      </c>
      <c r="D6268" s="635" t="s">
        <v>45779</v>
      </c>
    </row>
    <row r="6269" spans="1:4" ht="13.5" x14ac:dyDescent="0.25">
      <c r="A6269" s="636">
        <v>87270</v>
      </c>
      <c r="B6269" s="634" t="s">
        <v>25576</v>
      </c>
      <c r="C6269" s="634" t="s">
        <v>3</v>
      </c>
      <c r="D6269" s="635" t="s">
        <v>46110</v>
      </c>
    </row>
    <row r="6270" spans="1:4" ht="13.5" x14ac:dyDescent="0.25">
      <c r="A6270" s="636">
        <v>87271</v>
      </c>
      <c r="B6270" s="634" t="s">
        <v>25577</v>
      </c>
      <c r="C6270" s="634" t="s">
        <v>3</v>
      </c>
      <c r="D6270" s="635" t="s">
        <v>46111</v>
      </c>
    </row>
    <row r="6271" spans="1:4" ht="13.5" x14ac:dyDescent="0.25">
      <c r="A6271" s="636">
        <v>87272</v>
      </c>
      <c r="B6271" s="634" t="s">
        <v>25578</v>
      </c>
      <c r="C6271" s="634" t="s">
        <v>3</v>
      </c>
      <c r="D6271" s="635" t="s">
        <v>44389</v>
      </c>
    </row>
    <row r="6272" spans="1:4" ht="13.5" x14ac:dyDescent="0.25">
      <c r="A6272" s="636">
        <v>87273</v>
      </c>
      <c r="B6272" s="634" t="s">
        <v>25579</v>
      </c>
      <c r="C6272" s="634" t="s">
        <v>3</v>
      </c>
      <c r="D6272" s="635" t="s">
        <v>46112</v>
      </c>
    </row>
    <row r="6273" spans="1:4" ht="13.5" x14ac:dyDescent="0.25">
      <c r="A6273" s="636">
        <v>87274</v>
      </c>
      <c r="B6273" s="634" t="s">
        <v>25580</v>
      </c>
      <c r="C6273" s="634" t="s">
        <v>3</v>
      </c>
      <c r="D6273" s="635" t="s">
        <v>46113</v>
      </c>
    </row>
    <row r="6274" spans="1:4" ht="13.5" x14ac:dyDescent="0.25">
      <c r="A6274" s="636">
        <v>87275</v>
      </c>
      <c r="B6274" s="634" t="s">
        <v>25581</v>
      </c>
      <c r="C6274" s="634" t="s">
        <v>3</v>
      </c>
      <c r="D6274" s="635" t="s">
        <v>30021</v>
      </c>
    </row>
    <row r="6275" spans="1:4" ht="13.5" x14ac:dyDescent="0.25">
      <c r="A6275" s="636">
        <v>88786</v>
      </c>
      <c r="B6275" s="634" t="s">
        <v>25582</v>
      </c>
      <c r="C6275" s="634" t="s">
        <v>3</v>
      </c>
      <c r="D6275" s="635" t="s">
        <v>46114</v>
      </c>
    </row>
    <row r="6276" spans="1:4" ht="13.5" x14ac:dyDescent="0.25">
      <c r="A6276" s="636">
        <v>88787</v>
      </c>
      <c r="B6276" s="634" t="s">
        <v>25583</v>
      </c>
      <c r="C6276" s="634" t="s">
        <v>3</v>
      </c>
      <c r="D6276" s="635" t="s">
        <v>46115</v>
      </c>
    </row>
    <row r="6277" spans="1:4" ht="13.5" x14ac:dyDescent="0.25">
      <c r="A6277" s="636">
        <v>88788</v>
      </c>
      <c r="B6277" s="634" t="s">
        <v>25584</v>
      </c>
      <c r="C6277" s="634" t="s">
        <v>3</v>
      </c>
      <c r="D6277" s="635" t="s">
        <v>46116</v>
      </c>
    </row>
    <row r="6278" spans="1:4" ht="13.5" x14ac:dyDescent="0.25">
      <c r="A6278" s="636">
        <v>88789</v>
      </c>
      <c r="B6278" s="634" t="s">
        <v>25585</v>
      </c>
      <c r="C6278" s="634" t="s">
        <v>3</v>
      </c>
      <c r="D6278" s="635" t="s">
        <v>46117</v>
      </c>
    </row>
    <row r="6279" spans="1:4" ht="13.5" x14ac:dyDescent="0.25">
      <c r="A6279" s="636">
        <v>89045</v>
      </c>
      <c r="B6279" s="634" t="s">
        <v>29853</v>
      </c>
      <c r="C6279" s="634" t="s">
        <v>3</v>
      </c>
      <c r="D6279" s="635" t="s">
        <v>42622</v>
      </c>
    </row>
    <row r="6280" spans="1:4" ht="13.5" x14ac:dyDescent="0.25">
      <c r="A6280" s="636">
        <v>89170</v>
      </c>
      <c r="B6280" s="634" t="s">
        <v>46118</v>
      </c>
      <c r="C6280" s="634" t="s">
        <v>3</v>
      </c>
      <c r="D6280" s="635" t="s">
        <v>29925</v>
      </c>
    </row>
    <row r="6281" spans="1:4" ht="13.5" x14ac:dyDescent="0.25">
      <c r="A6281" s="636">
        <v>93392</v>
      </c>
      <c r="B6281" s="634" t="s">
        <v>25586</v>
      </c>
      <c r="C6281" s="634" t="s">
        <v>3</v>
      </c>
      <c r="D6281" s="635" t="s">
        <v>46119</v>
      </c>
    </row>
    <row r="6282" spans="1:4" ht="13.5" x14ac:dyDescent="0.25">
      <c r="A6282" s="636">
        <v>93393</v>
      </c>
      <c r="B6282" s="634" t="s">
        <v>25587</v>
      </c>
      <c r="C6282" s="634" t="s">
        <v>3</v>
      </c>
      <c r="D6282" s="635" t="s">
        <v>46120</v>
      </c>
    </row>
    <row r="6283" spans="1:4" ht="13.5" x14ac:dyDescent="0.25">
      <c r="A6283" s="636">
        <v>93394</v>
      </c>
      <c r="B6283" s="634" t="s">
        <v>25588</v>
      </c>
      <c r="C6283" s="634" t="s">
        <v>3</v>
      </c>
      <c r="D6283" s="635" t="s">
        <v>41878</v>
      </c>
    </row>
    <row r="6284" spans="1:4" ht="13.5" x14ac:dyDescent="0.25">
      <c r="A6284" s="636">
        <v>93395</v>
      </c>
      <c r="B6284" s="634" t="s">
        <v>25589</v>
      </c>
      <c r="C6284" s="634" t="s">
        <v>3</v>
      </c>
      <c r="D6284" s="635" t="s">
        <v>26984</v>
      </c>
    </row>
    <row r="6285" spans="1:4" ht="13.5" x14ac:dyDescent="0.25">
      <c r="A6285" s="636">
        <v>99194</v>
      </c>
      <c r="B6285" s="634" t="s">
        <v>25590</v>
      </c>
      <c r="C6285" s="634" t="s">
        <v>3</v>
      </c>
      <c r="D6285" s="635" t="s">
        <v>46121</v>
      </c>
    </row>
    <row r="6286" spans="1:4" ht="13.5" x14ac:dyDescent="0.25">
      <c r="A6286" s="636">
        <v>99195</v>
      </c>
      <c r="B6286" s="634" t="s">
        <v>25591</v>
      </c>
      <c r="C6286" s="634" t="s">
        <v>3</v>
      </c>
      <c r="D6286" s="635" t="s">
        <v>29852</v>
      </c>
    </row>
    <row r="6287" spans="1:4" ht="13.5" x14ac:dyDescent="0.25">
      <c r="A6287" s="636">
        <v>99196</v>
      </c>
      <c r="B6287" s="634" t="s">
        <v>25592</v>
      </c>
      <c r="C6287" s="634" t="s">
        <v>3</v>
      </c>
      <c r="D6287" s="635" t="s">
        <v>46122</v>
      </c>
    </row>
    <row r="6288" spans="1:4" ht="13.5" x14ac:dyDescent="0.25">
      <c r="A6288" s="636">
        <v>99198</v>
      </c>
      <c r="B6288" s="634" t="s">
        <v>25593</v>
      </c>
      <c r="C6288" s="634" t="s">
        <v>3</v>
      </c>
      <c r="D6288" s="635" t="s">
        <v>43608</v>
      </c>
    </row>
    <row r="6289" spans="1:4" ht="13.5" x14ac:dyDescent="0.25">
      <c r="A6289" s="636">
        <v>101965</v>
      </c>
      <c r="B6289" s="634" t="s">
        <v>29854</v>
      </c>
      <c r="C6289" s="634" t="s">
        <v>4</v>
      </c>
      <c r="D6289" s="635" t="s">
        <v>46123</v>
      </c>
    </row>
    <row r="6290" spans="1:4" ht="13.5" x14ac:dyDescent="0.25">
      <c r="A6290" s="636">
        <v>101966</v>
      </c>
      <c r="B6290" s="634" t="s">
        <v>29855</v>
      </c>
      <c r="C6290" s="634" t="s">
        <v>4</v>
      </c>
      <c r="D6290" s="635" t="s">
        <v>46124</v>
      </c>
    </row>
    <row r="6291" spans="1:4" ht="13.5" x14ac:dyDescent="0.25">
      <c r="A6291" s="636">
        <v>101979</v>
      </c>
      <c r="B6291" s="634" t="s">
        <v>29856</v>
      </c>
      <c r="C6291" s="634" t="s">
        <v>4</v>
      </c>
      <c r="D6291" s="635" t="s">
        <v>46125</v>
      </c>
    </row>
    <row r="6292" spans="1:4" ht="13.5" x14ac:dyDescent="0.25">
      <c r="A6292" s="636">
        <v>96112</v>
      </c>
      <c r="B6292" s="634" t="s">
        <v>25594</v>
      </c>
      <c r="C6292" s="634" t="s">
        <v>3</v>
      </c>
      <c r="D6292" s="635" t="s">
        <v>46126</v>
      </c>
    </row>
    <row r="6293" spans="1:4" ht="13.5" x14ac:dyDescent="0.25">
      <c r="A6293" s="636">
        <v>96117</v>
      </c>
      <c r="B6293" s="634" t="s">
        <v>25595</v>
      </c>
      <c r="C6293" s="634" t="s">
        <v>3</v>
      </c>
      <c r="D6293" s="635" t="s">
        <v>46127</v>
      </c>
    </row>
    <row r="6294" spans="1:4" ht="13.5" x14ac:dyDescent="0.25">
      <c r="A6294" s="636">
        <v>96122</v>
      </c>
      <c r="B6294" s="634" t="s">
        <v>25596</v>
      </c>
      <c r="C6294" s="634" t="s">
        <v>4</v>
      </c>
      <c r="D6294" s="635" t="s">
        <v>41775</v>
      </c>
    </row>
    <row r="6295" spans="1:4" ht="13.5" x14ac:dyDescent="0.25">
      <c r="A6295" s="636">
        <v>96109</v>
      </c>
      <c r="B6295" s="634" t="s">
        <v>25597</v>
      </c>
      <c r="C6295" s="634" t="s">
        <v>3</v>
      </c>
      <c r="D6295" s="635" t="s">
        <v>46128</v>
      </c>
    </row>
    <row r="6296" spans="1:4" ht="13.5" x14ac:dyDescent="0.25">
      <c r="A6296" s="636">
        <v>96110</v>
      </c>
      <c r="B6296" s="634" t="s">
        <v>25598</v>
      </c>
      <c r="C6296" s="634" t="s">
        <v>3</v>
      </c>
      <c r="D6296" s="635" t="s">
        <v>46129</v>
      </c>
    </row>
    <row r="6297" spans="1:4" ht="13.5" x14ac:dyDescent="0.25">
      <c r="A6297" s="636">
        <v>96113</v>
      </c>
      <c r="B6297" s="634" t="s">
        <v>25599</v>
      </c>
      <c r="C6297" s="634" t="s">
        <v>3</v>
      </c>
      <c r="D6297" s="635" t="s">
        <v>46130</v>
      </c>
    </row>
    <row r="6298" spans="1:4" ht="13.5" x14ac:dyDescent="0.25">
      <c r="A6298" s="636">
        <v>96114</v>
      </c>
      <c r="B6298" s="634" t="s">
        <v>25600</v>
      </c>
      <c r="C6298" s="634" t="s">
        <v>3</v>
      </c>
      <c r="D6298" s="635" t="s">
        <v>46131</v>
      </c>
    </row>
    <row r="6299" spans="1:4" ht="13.5" x14ac:dyDescent="0.25">
      <c r="A6299" s="636">
        <v>96120</v>
      </c>
      <c r="B6299" s="634" t="s">
        <v>25601</v>
      </c>
      <c r="C6299" s="634" t="s">
        <v>4</v>
      </c>
      <c r="D6299" s="635" t="s">
        <v>42116</v>
      </c>
    </row>
    <row r="6300" spans="1:4" ht="13.5" x14ac:dyDescent="0.25">
      <c r="A6300" s="636">
        <v>96123</v>
      </c>
      <c r="B6300" s="634" t="s">
        <v>25602</v>
      </c>
      <c r="C6300" s="634" t="s">
        <v>4</v>
      </c>
      <c r="D6300" s="635" t="s">
        <v>30807</v>
      </c>
    </row>
    <row r="6301" spans="1:4" ht="13.5" x14ac:dyDescent="0.25">
      <c r="A6301" s="636">
        <v>99054</v>
      </c>
      <c r="B6301" s="634" t="s">
        <v>25603</v>
      </c>
      <c r="C6301" s="634" t="s">
        <v>3</v>
      </c>
      <c r="D6301" s="635" t="s">
        <v>46132</v>
      </c>
    </row>
    <row r="6302" spans="1:4" ht="13.5" x14ac:dyDescent="0.25">
      <c r="A6302" s="636">
        <v>96111</v>
      </c>
      <c r="B6302" s="634" t="s">
        <v>25604</v>
      </c>
      <c r="C6302" s="634" t="s">
        <v>3</v>
      </c>
      <c r="D6302" s="635" t="s">
        <v>46133</v>
      </c>
    </row>
    <row r="6303" spans="1:4" ht="13.5" x14ac:dyDescent="0.25">
      <c r="A6303" s="636">
        <v>96116</v>
      </c>
      <c r="B6303" s="634" t="s">
        <v>25605</v>
      </c>
      <c r="C6303" s="634" t="s">
        <v>3</v>
      </c>
      <c r="D6303" s="635" t="s">
        <v>46134</v>
      </c>
    </row>
    <row r="6304" spans="1:4" ht="13.5" x14ac:dyDescent="0.25">
      <c r="A6304" s="636">
        <v>96121</v>
      </c>
      <c r="B6304" s="634" t="s">
        <v>25606</v>
      </c>
      <c r="C6304" s="634" t="s">
        <v>4</v>
      </c>
      <c r="D6304" s="635" t="s">
        <v>29962</v>
      </c>
    </row>
    <row r="6305" spans="1:4" ht="13.5" x14ac:dyDescent="0.25">
      <c r="A6305" s="636">
        <v>96485</v>
      </c>
      <c r="B6305" s="634" t="s">
        <v>25607</v>
      </c>
      <c r="C6305" s="634" t="s">
        <v>3</v>
      </c>
      <c r="D6305" s="635" t="s">
        <v>46135</v>
      </c>
    </row>
    <row r="6306" spans="1:4" ht="13.5" x14ac:dyDescent="0.25">
      <c r="A6306" s="636">
        <v>96486</v>
      </c>
      <c r="B6306" s="634" t="s">
        <v>25608</v>
      </c>
      <c r="C6306" s="634" t="s">
        <v>3</v>
      </c>
      <c r="D6306" s="635" t="s">
        <v>46136</v>
      </c>
    </row>
    <row r="6307" spans="1:4" ht="13.5" x14ac:dyDescent="0.25">
      <c r="A6307" s="636">
        <v>91514</v>
      </c>
      <c r="B6307" s="634" t="s">
        <v>25609</v>
      </c>
      <c r="C6307" s="634" t="s">
        <v>3</v>
      </c>
      <c r="D6307" s="635" t="s">
        <v>46137</v>
      </c>
    </row>
    <row r="6308" spans="1:4" ht="13.5" x14ac:dyDescent="0.25">
      <c r="A6308" s="636">
        <v>91515</v>
      </c>
      <c r="B6308" s="634" t="s">
        <v>25610</v>
      </c>
      <c r="C6308" s="634" t="s">
        <v>3</v>
      </c>
      <c r="D6308" s="635" t="s">
        <v>26767</v>
      </c>
    </row>
    <row r="6309" spans="1:4" ht="13.5" x14ac:dyDescent="0.25">
      <c r="A6309" s="636">
        <v>91516</v>
      </c>
      <c r="B6309" s="634" t="s">
        <v>25611</v>
      </c>
      <c r="C6309" s="634" t="s">
        <v>3</v>
      </c>
      <c r="D6309" s="635" t="s">
        <v>30517</v>
      </c>
    </row>
    <row r="6310" spans="1:4" ht="13.5" x14ac:dyDescent="0.25">
      <c r="A6310" s="636">
        <v>91517</v>
      </c>
      <c r="B6310" s="634" t="s">
        <v>25612</v>
      </c>
      <c r="C6310" s="634" t="s">
        <v>3</v>
      </c>
      <c r="D6310" s="635" t="s">
        <v>43221</v>
      </c>
    </row>
    <row r="6311" spans="1:4" ht="13.5" x14ac:dyDescent="0.25">
      <c r="A6311" s="636">
        <v>91519</v>
      </c>
      <c r="B6311" s="634" t="s">
        <v>25613</v>
      </c>
      <c r="C6311" s="634" t="s">
        <v>3</v>
      </c>
      <c r="D6311" s="635" t="s">
        <v>30278</v>
      </c>
    </row>
    <row r="6312" spans="1:4" ht="13.5" x14ac:dyDescent="0.25">
      <c r="A6312" s="636">
        <v>91520</v>
      </c>
      <c r="B6312" s="634" t="s">
        <v>25614</v>
      </c>
      <c r="C6312" s="634" t="s">
        <v>3</v>
      </c>
      <c r="D6312" s="635" t="s">
        <v>28472</v>
      </c>
    </row>
    <row r="6313" spans="1:4" ht="13.5" x14ac:dyDescent="0.25">
      <c r="A6313" s="636">
        <v>91522</v>
      </c>
      <c r="B6313" s="634" t="s">
        <v>25615</v>
      </c>
      <c r="C6313" s="634" t="s">
        <v>3</v>
      </c>
      <c r="D6313" s="635" t="s">
        <v>42000</v>
      </c>
    </row>
    <row r="6314" spans="1:4" ht="13.5" x14ac:dyDescent="0.25">
      <c r="A6314" s="636">
        <v>91525</v>
      </c>
      <c r="B6314" s="634" t="s">
        <v>25616</v>
      </c>
      <c r="C6314" s="634" t="s">
        <v>3</v>
      </c>
      <c r="D6314" s="635" t="s">
        <v>27325</v>
      </c>
    </row>
    <row r="6315" spans="1:4" ht="13.5" x14ac:dyDescent="0.25">
      <c r="A6315" s="636">
        <v>87280</v>
      </c>
      <c r="B6315" s="634" t="s">
        <v>26147</v>
      </c>
      <c r="C6315" s="634" t="s">
        <v>20</v>
      </c>
      <c r="D6315" s="635" t="s">
        <v>46138</v>
      </c>
    </row>
    <row r="6316" spans="1:4" ht="13.5" x14ac:dyDescent="0.25">
      <c r="A6316" s="636">
        <v>87281</v>
      </c>
      <c r="B6316" s="634" t="s">
        <v>26148</v>
      </c>
      <c r="C6316" s="634" t="s">
        <v>20</v>
      </c>
      <c r="D6316" s="635" t="s">
        <v>46139</v>
      </c>
    </row>
    <row r="6317" spans="1:4" ht="13.5" x14ac:dyDescent="0.25">
      <c r="A6317" s="636">
        <v>87283</v>
      </c>
      <c r="B6317" s="634" t="s">
        <v>26149</v>
      </c>
      <c r="C6317" s="634" t="s">
        <v>20</v>
      </c>
      <c r="D6317" s="635" t="s">
        <v>46140</v>
      </c>
    </row>
    <row r="6318" spans="1:4" ht="13.5" x14ac:dyDescent="0.25">
      <c r="A6318" s="636">
        <v>87284</v>
      </c>
      <c r="B6318" s="634" t="s">
        <v>26150</v>
      </c>
      <c r="C6318" s="634" t="s">
        <v>20</v>
      </c>
      <c r="D6318" s="635" t="s">
        <v>46141</v>
      </c>
    </row>
    <row r="6319" spans="1:4" ht="13.5" x14ac:dyDescent="0.25">
      <c r="A6319" s="636">
        <v>87286</v>
      </c>
      <c r="B6319" s="634" t="s">
        <v>26151</v>
      </c>
      <c r="C6319" s="634" t="s">
        <v>20</v>
      </c>
      <c r="D6319" s="635" t="s">
        <v>46142</v>
      </c>
    </row>
    <row r="6320" spans="1:4" ht="13.5" x14ac:dyDescent="0.25">
      <c r="A6320" s="636">
        <v>87287</v>
      </c>
      <c r="B6320" s="634" t="s">
        <v>26152</v>
      </c>
      <c r="C6320" s="634" t="s">
        <v>20</v>
      </c>
      <c r="D6320" s="635" t="s">
        <v>46143</v>
      </c>
    </row>
    <row r="6321" spans="1:4" ht="13.5" x14ac:dyDescent="0.25">
      <c r="A6321" s="636">
        <v>87289</v>
      </c>
      <c r="B6321" s="634" t="s">
        <v>26153</v>
      </c>
      <c r="C6321" s="634" t="s">
        <v>20</v>
      </c>
      <c r="D6321" s="635" t="s">
        <v>46144</v>
      </c>
    </row>
    <row r="6322" spans="1:4" ht="13.5" x14ac:dyDescent="0.25">
      <c r="A6322" s="636">
        <v>87290</v>
      </c>
      <c r="B6322" s="634" t="s">
        <v>26154</v>
      </c>
      <c r="C6322" s="634" t="s">
        <v>20</v>
      </c>
      <c r="D6322" s="635" t="s">
        <v>46145</v>
      </c>
    </row>
    <row r="6323" spans="1:4" ht="13.5" x14ac:dyDescent="0.25">
      <c r="A6323" s="636">
        <v>87292</v>
      </c>
      <c r="B6323" s="634" t="s">
        <v>26155</v>
      </c>
      <c r="C6323" s="634" t="s">
        <v>20</v>
      </c>
      <c r="D6323" s="635" t="s">
        <v>46146</v>
      </c>
    </row>
    <row r="6324" spans="1:4" ht="13.5" x14ac:dyDescent="0.25">
      <c r="A6324" s="636">
        <v>87294</v>
      </c>
      <c r="B6324" s="634" t="s">
        <v>26156</v>
      </c>
      <c r="C6324" s="634" t="s">
        <v>20</v>
      </c>
      <c r="D6324" s="635" t="s">
        <v>46147</v>
      </c>
    </row>
    <row r="6325" spans="1:4" ht="13.5" x14ac:dyDescent="0.25">
      <c r="A6325" s="636">
        <v>87295</v>
      </c>
      <c r="B6325" s="634" t="s">
        <v>26157</v>
      </c>
      <c r="C6325" s="634" t="s">
        <v>20</v>
      </c>
      <c r="D6325" s="635" t="s">
        <v>46148</v>
      </c>
    </row>
    <row r="6326" spans="1:4" ht="13.5" x14ac:dyDescent="0.25">
      <c r="A6326" s="636">
        <v>87296</v>
      </c>
      <c r="B6326" s="634" t="s">
        <v>26158</v>
      </c>
      <c r="C6326" s="634" t="s">
        <v>20</v>
      </c>
      <c r="D6326" s="635" t="s">
        <v>46149</v>
      </c>
    </row>
    <row r="6327" spans="1:4" ht="13.5" x14ac:dyDescent="0.25">
      <c r="A6327" s="636">
        <v>87298</v>
      </c>
      <c r="B6327" s="634" t="s">
        <v>26159</v>
      </c>
      <c r="C6327" s="634" t="s">
        <v>20</v>
      </c>
      <c r="D6327" s="635" t="s">
        <v>46150</v>
      </c>
    </row>
    <row r="6328" spans="1:4" ht="13.5" x14ac:dyDescent="0.25">
      <c r="A6328" s="636">
        <v>87299</v>
      </c>
      <c r="B6328" s="634" t="s">
        <v>26160</v>
      </c>
      <c r="C6328" s="634" t="s">
        <v>20</v>
      </c>
      <c r="D6328" s="635" t="s">
        <v>46151</v>
      </c>
    </row>
    <row r="6329" spans="1:4" ht="13.5" x14ac:dyDescent="0.25">
      <c r="A6329" s="636">
        <v>87301</v>
      </c>
      <c r="B6329" s="634" t="s">
        <v>26161</v>
      </c>
      <c r="C6329" s="634" t="s">
        <v>20</v>
      </c>
      <c r="D6329" s="635" t="s">
        <v>46152</v>
      </c>
    </row>
    <row r="6330" spans="1:4" ht="13.5" x14ac:dyDescent="0.25">
      <c r="A6330" s="636">
        <v>87302</v>
      </c>
      <c r="B6330" s="634" t="s">
        <v>26162</v>
      </c>
      <c r="C6330" s="634" t="s">
        <v>20</v>
      </c>
      <c r="D6330" s="635" t="s">
        <v>46153</v>
      </c>
    </row>
    <row r="6331" spans="1:4" ht="13.5" x14ac:dyDescent="0.25">
      <c r="A6331" s="636">
        <v>87304</v>
      </c>
      <c r="B6331" s="634" t="s">
        <v>26163</v>
      </c>
      <c r="C6331" s="634" t="s">
        <v>20</v>
      </c>
      <c r="D6331" s="635" t="s">
        <v>43302</v>
      </c>
    </row>
    <row r="6332" spans="1:4" ht="13.5" x14ac:dyDescent="0.25">
      <c r="A6332" s="636">
        <v>87305</v>
      </c>
      <c r="B6332" s="634" t="s">
        <v>26164</v>
      </c>
      <c r="C6332" s="634" t="s">
        <v>20</v>
      </c>
      <c r="D6332" s="635" t="s">
        <v>46154</v>
      </c>
    </row>
    <row r="6333" spans="1:4" ht="13.5" x14ac:dyDescent="0.25">
      <c r="A6333" s="636">
        <v>87307</v>
      </c>
      <c r="B6333" s="634" t="s">
        <v>26165</v>
      </c>
      <c r="C6333" s="634" t="s">
        <v>20</v>
      </c>
      <c r="D6333" s="635" t="s">
        <v>46155</v>
      </c>
    </row>
    <row r="6334" spans="1:4" ht="13.5" x14ac:dyDescent="0.25">
      <c r="A6334" s="636">
        <v>87308</v>
      </c>
      <c r="B6334" s="634" t="s">
        <v>26166</v>
      </c>
      <c r="C6334" s="634" t="s">
        <v>20</v>
      </c>
      <c r="D6334" s="635" t="s">
        <v>46156</v>
      </c>
    </row>
    <row r="6335" spans="1:4" ht="13.5" x14ac:dyDescent="0.25">
      <c r="A6335" s="636">
        <v>87310</v>
      </c>
      <c r="B6335" s="634" t="s">
        <v>26167</v>
      </c>
      <c r="C6335" s="634" t="s">
        <v>20</v>
      </c>
      <c r="D6335" s="635" t="s">
        <v>46157</v>
      </c>
    </row>
    <row r="6336" spans="1:4" ht="13.5" x14ac:dyDescent="0.25">
      <c r="A6336" s="636">
        <v>87311</v>
      </c>
      <c r="B6336" s="634" t="s">
        <v>26168</v>
      </c>
      <c r="C6336" s="634" t="s">
        <v>20</v>
      </c>
      <c r="D6336" s="635" t="s">
        <v>46158</v>
      </c>
    </row>
    <row r="6337" spans="1:4" ht="13.5" x14ac:dyDescent="0.25">
      <c r="A6337" s="636">
        <v>87313</v>
      </c>
      <c r="B6337" s="634" t="s">
        <v>26169</v>
      </c>
      <c r="C6337" s="634" t="s">
        <v>20</v>
      </c>
      <c r="D6337" s="635" t="s">
        <v>46159</v>
      </c>
    </row>
    <row r="6338" spans="1:4" ht="13.5" x14ac:dyDescent="0.25">
      <c r="A6338" s="636">
        <v>87314</v>
      </c>
      <c r="B6338" s="634" t="s">
        <v>26170</v>
      </c>
      <c r="C6338" s="634" t="s">
        <v>20</v>
      </c>
      <c r="D6338" s="635" t="s">
        <v>46160</v>
      </c>
    </row>
    <row r="6339" spans="1:4" ht="13.5" x14ac:dyDescent="0.25">
      <c r="A6339" s="636">
        <v>87316</v>
      </c>
      <c r="B6339" s="634" t="s">
        <v>26171</v>
      </c>
      <c r="C6339" s="634" t="s">
        <v>20</v>
      </c>
      <c r="D6339" s="635" t="s">
        <v>46161</v>
      </c>
    </row>
    <row r="6340" spans="1:4" ht="13.5" x14ac:dyDescent="0.25">
      <c r="A6340" s="636">
        <v>87317</v>
      </c>
      <c r="B6340" s="634" t="s">
        <v>26172</v>
      </c>
      <c r="C6340" s="634" t="s">
        <v>20</v>
      </c>
      <c r="D6340" s="635" t="s">
        <v>46162</v>
      </c>
    </row>
    <row r="6341" spans="1:4" ht="13.5" x14ac:dyDescent="0.25">
      <c r="A6341" s="636">
        <v>87319</v>
      </c>
      <c r="B6341" s="634" t="s">
        <v>26173</v>
      </c>
      <c r="C6341" s="634" t="s">
        <v>20</v>
      </c>
      <c r="D6341" s="635" t="s">
        <v>46163</v>
      </c>
    </row>
    <row r="6342" spans="1:4" ht="13.5" x14ac:dyDescent="0.25">
      <c r="A6342" s="636">
        <v>87320</v>
      </c>
      <c r="B6342" s="634" t="s">
        <v>26174</v>
      </c>
      <c r="C6342" s="634" t="s">
        <v>20</v>
      </c>
      <c r="D6342" s="635" t="s">
        <v>46164</v>
      </c>
    </row>
    <row r="6343" spans="1:4" ht="13.5" x14ac:dyDescent="0.25">
      <c r="A6343" s="636">
        <v>87322</v>
      </c>
      <c r="B6343" s="634" t="s">
        <v>26175</v>
      </c>
      <c r="C6343" s="634" t="s">
        <v>20</v>
      </c>
      <c r="D6343" s="635" t="s">
        <v>46165</v>
      </c>
    </row>
    <row r="6344" spans="1:4" ht="13.5" x14ac:dyDescent="0.25">
      <c r="A6344" s="636">
        <v>87323</v>
      </c>
      <c r="B6344" s="634" t="s">
        <v>26176</v>
      </c>
      <c r="C6344" s="634" t="s">
        <v>20</v>
      </c>
      <c r="D6344" s="635" t="s">
        <v>46166</v>
      </c>
    </row>
    <row r="6345" spans="1:4" ht="13.5" x14ac:dyDescent="0.25">
      <c r="A6345" s="636">
        <v>87325</v>
      </c>
      <c r="B6345" s="634" t="s">
        <v>26177</v>
      </c>
      <c r="C6345" s="634" t="s">
        <v>20</v>
      </c>
      <c r="D6345" s="635" t="s">
        <v>46167</v>
      </c>
    </row>
    <row r="6346" spans="1:4" ht="13.5" x14ac:dyDescent="0.25">
      <c r="A6346" s="636">
        <v>87326</v>
      </c>
      <c r="B6346" s="634" t="s">
        <v>26178</v>
      </c>
      <c r="C6346" s="634" t="s">
        <v>20</v>
      </c>
      <c r="D6346" s="635" t="s">
        <v>46168</v>
      </c>
    </row>
    <row r="6347" spans="1:4" ht="13.5" x14ac:dyDescent="0.25">
      <c r="A6347" s="636">
        <v>87327</v>
      </c>
      <c r="B6347" s="634" t="s">
        <v>26179</v>
      </c>
      <c r="C6347" s="634" t="s">
        <v>20</v>
      </c>
      <c r="D6347" s="635" t="s">
        <v>46169</v>
      </c>
    </row>
    <row r="6348" spans="1:4" ht="13.5" x14ac:dyDescent="0.25">
      <c r="A6348" s="636">
        <v>87328</v>
      </c>
      <c r="B6348" s="634" t="s">
        <v>26180</v>
      </c>
      <c r="C6348" s="634" t="s">
        <v>20</v>
      </c>
      <c r="D6348" s="635" t="s">
        <v>46170</v>
      </c>
    </row>
    <row r="6349" spans="1:4" ht="13.5" x14ac:dyDescent="0.25">
      <c r="A6349" s="636">
        <v>87329</v>
      </c>
      <c r="B6349" s="634" t="s">
        <v>26181</v>
      </c>
      <c r="C6349" s="634" t="s">
        <v>20</v>
      </c>
      <c r="D6349" s="635" t="s">
        <v>30930</v>
      </c>
    </row>
    <row r="6350" spans="1:4" ht="13.5" x14ac:dyDescent="0.25">
      <c r="A6350" s="636">
        <v>87330</v>
      </c>
      <c r="B6350" s="634" t="s">
        <v>26182</v>
      </c>
      <c r="C6350" s="634" t="s">
        <v>20</v>
      </c>
      <c r="D6350" s="635" t="s">
        <v>46171</v>
      </c>
    </row>
    <row r="6351" spans="1:4" ht="13.5" x14ac:dyDescent="0.25">
      <c r="A6351" s="636">
        <v>87331</v>
      </c>
      <c r="B6351" s="634" t="s">
        <v>26183</v>
      </c>
      <c r="C6351" s="634" t="s">
        <v>20</v>
      </c>
      <c r="D6351" s="635" t="s">
        <v>46172</v>
      </c>
    </row>
    <row r="6352" spans="1:4" ht="13.5" x14ac:dyDescent="0.25">
      <c r="A6352" s="636">
        <v>87332</v>
      </c>
      <c r="B6352" s="634" t="s">
        <v>26184</v>
      </c>
      <c r="C6352" s="634" t="s">
        <v>20</v>
      </c>
      <c r="D6352" s="635" t="s">
        <v>46173</v>
      </c>
    </row>
    <row r="6353" spans="1:4" ht="13.5" x14ac:dyDescent="0.25">
      <c r="A6353" s="636">
        <v>87333</v>
      </c>
      <c r="B6353" s="634" t="s">
        <v>26185</v>
      </c>
      <c r="C6353" s="634" t="s">
        <v>20</v>
      </c>
      <c r="D6353" s="635" t="s">
        <v>46174</v>
      </c>
    </row>
    <row r="6354" spans="1:4" ht="13.5" x14ac:dyDescent="0.25">
      <c r="A6354" s="636">
        <v>87334</v>
      </c>
      <c r="B6354" s="634" t="s">
        <v>26186</v>
      </c>
      <c r="C6354" s="634" t="s">
        <v>20</v>
      </c>
      <c r="D6354" s="635" t="s">
        <v>46175</v>
      </c>
    </row>
    <row r="6355" spans="1:4" ht="13.5" x14ac:dyDescent="0.25">
      <c r="A6355" s="636">
        <v>87335</v>
      </c>
      <c r="B6355" s="634" t="s">
        <v>26187</v>
      </c>
      <c r="C6355" s="634" t="s">
        <v>20</v>
      </c>
      <c r="D6355" s="635" t="s">
        <v>46176</v>
      </c>
    </row>
    <row r="6356" spans="1:4" ht="13.5" x14ac:dyDescent="0.25">
      <c r="A6356" s="636">
        <v>87336</v>
      </c>
      <c r="B6356" s="634" t="s">
        <v>26188</v>
      </c>
      <c r="C6356" s="634" t="s">
        <v>20</v>
      </c>
      <c r="D6356" s="635" t="s">
        <v>46177</v>
      </c>
    </row>
    <row r="6357" spans="1:4" ht="13.5" x14ac:dyDescent="0.25">
      <c r="A6357" s="636">
        <v>87337</v>
      </c>
      <c r="B6357" s="634" t="s">
        <v>26189</v>
      </c>
      <c r="C6357" s="634" t="s">
        <v>20</v>
      </c>
      <c r="D6357" s="635" t="s">
        <v>46178</v>
      </c>
    </row>
    <row r="6358" spans="1:4" ht="13.5" x14ac:dyDescent="0.25">
      <c r="A6358" s="636">
        <v>87338</v>
      </c>
      <c r="B6358" s="634" t="s">
        <v>26190</v>
      </c>
      <c r="C6358" s="634" t="s">
        <v>20</v>
      </c>
      <c r="D6358" s="635" t="s">
        <v>46179</v>
      </c>
    </row>
    <row r="6359" spans="1:4" ht="13.5" x14ac:dyDescent="0.25">
      <c r="A6359" s="636">
        <v>87339</v>
      </c>
      <c r="B6359" s="634" t="s">
        <v>26191</v>
      </c>
      <c r="C6359" s="634" t="s">
        <v>20</v>
      </c>
      <c r="D6359" s="635" t="s">
        <v>46180</v>
      </c>
    </row>
    <row r="6360" spans="1:4" ht="13.5" x14ac:dyDescent="0.25">
      <c r="A6360" s="636">
        <v>87340</v>
      </c>
      <c r="B6360" s="634" t="s">
        <v>26192</v>
      </c>
      <c r="C6360" s="634" t="s">
        <v>20</v>
      </c>
      <c r="D6360" s="635" t="s">
        <v>46181</v>
      </c>
    </row>
    <row r="6361" spans="1:4" ht="13.5" x14ac:dyDescent="0.25">
      <c r="A6361" s="636">
        <v>87341</v>
      </c>
      <c r="B6361" s="634" t="s">
        <v>26193</v>
      </c>
      <c r="C6361" s="634" t="s">
        <v>20</v>
      </c>
      <c r="D6361" s="635" t="s">
        <v>46182</v>
      </c>
    </row>
    <row r="6362" spans="1:4" ht="13.5" x14ac:dyDescent="0.25">
      <c r="A6362" s="636">
        <v>87342</v>
      </c>
      <c r="B6362" s="634" t="s">
        <v>26194</v>
      </c>
      <c r="C6362" s="634" t="s">
        <v>20</v>
      </c>
      <c r="D6362" s="635" t="s">
        <v>46183</v>
      </c>
    </row>
    <row r="6363" spans="1:4" ht="13.5" x14ac:dyDescent="0.25">
      <c r="A6363" s="636">
        <v>87343</v>
      </c>
      <c r="B6363" s="634" t="s">
        <v>26195</v>
      </c>
      <c r="C6363" s="634" t="s">
        <v>20</v>
      </c>
      <c r="D6363" s="635" t="s">
        <v>46184</v>
      </c>
    </row>
    <row r="6364" spans="1:4" ht="13.5" x14ac:dyDescent="0.25">
      <c r="A6364" s="636">
        <v>87344</v>
      </c>
      <c r="B6364" s="634" t="s">
        <v>26196</v>
      </c>
      <c r="C6364" s="634" t="s">
        <v>20</v>
      </c>
      <c r="D6364" s="635" t="s">
        <v>46185</v>
      </c>
    </row>
    <row r="6365" spans="1:4" ht="13.5" x14ac:dyDescent="0.25">
      <c r="A6365" s="636">
        <v>87345</v>
      </c>
      <c r="B6365" s="634" t="s">
        <v>26197</v>
      </c>
      <c r="C6365" s="634" t="s">
        <v>20</v>
      </c>
      <c r="D6365" s="635" t="s">
        <v>46186</v>
      </c>
    </row>
    <row r="6366" spans="1:4" ht="13.5" x14ac:dyDescent="0.25">
      <c r="A6366" s="636">
        <v>87346</v>
      </c>
      <c r="B6366" s="634" t="s">
        <v>26198</v>
      </c>
      <c r="C6366" s="634" t="s">
        <v>20</v>
      </c>
      <c r="D6366" s="635" t="s">
        <v>46187</v>
      </c>
    </row>
    <row r="6367" spans="1:4" ht="13.5" x14ac:dyDescent="0.25">
      <c r="A6367" s="636">
        <v>87347</v>
      </c>
      <c r="B6367" s="634" t="s">
        <v>26199</v>
      </c>
      <c r="C6367" s="634" t="s">
        <v>20</v>
      </c>
      <c r="D6367" s="635" t="s">
        <v>46188</v>
      </c>
    </row>
    <row r="6368" spans="1:4" ht="13.5" x14ac:dyDescent="0.25">
      <c r="A6368" s="636">
        <v>87348</v>
      </c>
      <c r="B6368" s="634" t="s">
        <v>26200</v>
      </c>
      <c r="C6368" s="634" t="s">
        <v>20</v>
      </c>
      <c r="D6368" s="635" t="s">
        <v>43325</v>
      </c>
    </row>
    <row r="6369" spans="1:4" ht="13.5" x14ac:dyDescent="0.25">
      <c r="A6369" s="636">
        <v>87349</v>
      </c>
      <c r="B6369" s="634" t="s">
        <v>26201</v>
      </c>
      <c r="C6369" s="634" t="s">
        <v>20</v>
      </c>
      <c r="D6369" s="635" t="s">
        <v>46189</v>
      </c>
    </row>
    <row r="6370" spans="1:4" ht="13.5" x14ac:dyDescent="0.25">
      <c r="A6370" s="636">
        <v>87350</v>
      </c>
      <c r="B6370" s="634" t="s">
        <v>26202</v>
      </c>
      <c r="C6370" s="634" t="s">
        <v>20</v>
      </c>
      <c r="D6370" s="635" t="s">
        <v>46190</v>
      </c>
    </row>
    <row r="6371" spans="1:4" ht="13.5" x14ac:dyDescent="0.25">
      <c r="A6371" s="636">
        <v>87351</v>
      </c>
      <c r="B6371" s="634" t="s">
        <v>26203</v>
      </c>
      <c r="C6371" s="634" t="s">
        <v>20</v>
      </c>
      <c r="D6371" s="635" t="s">
        <v>46191</v>
      </c>
    </row>
    <row r="6372" spans="1:4" ht="13.5" x14ac:dyDescent="0.25">
      <c r="A6372" s="636">
        <v>87352</v>
      </c>
      <c r="B6372" s="634" t="s">
        <v>26204</v>
      </c>
      <c r="C6372" s="634" t="s">
        <v>20</v>
      </c>
      <c r="D6372" s="635" t="s">
        <v>46192</v>
      </c>
    </row>
    <row r="6373" spans="1:4" ht="13.5" x14ac:dyDescent="0.25">
      <c r="A6373" s="636">
        <v>87353</v>
      </c>
      <c r="B6373" s="634" t="s">
        <v>26205</v>
      </c>
      <c r="C6373" s="634" t="s">
        <v>20</v>
      </c>
      <c r="D6373" s="635" t="s">
        <v>46193</v>
      </c>
    </row>
    <row r="6374" spans="1:4" ht="13.5" x14ac:dyDescent="0.25">
      <c r="A6374" s="636">
        <v>87354</v>
      </c>
      <c r="B6374" s="634" t="s">
        <v>26206</v>
      </c>
      <c r="C6374" s="634" t="s">
        <v>20</v>
      </c>
      <c r="D6374" s="635" t="s">
        <v>45182</v>
      </c>
    </row>
    <row r="6375" spans="1:4" ht="13.5" x14ac:dyDescent="0.25">
      <c r="A6375" s="636">
        <v>87355</v>
      </c>
      <c r="B6375" s="634" t="s">
        <v>26207</v>
      </c>
      <c r="C6375" s="634" t="s">
        <v>20</v>
      </c>
      <c r="D6375" s="635" t="s">
        <v>46194</v>
      </c>
    </row>
    <row r="6376" spans="1:4" ht="13.5" x14ac:dyDescent="0.25">
      <c r="A6376" s="636">
        <v>87356</v>
      </c>
      <c r="B6376" s="634" t="s">
        <v>26208</v>
      </c>
      <c r="C6376" s="634" t="s">
        <v>20</v>
      </c>
      <c r="D6376" s="635" t="s">
        <v>46195</v>
      </c>
    </row>
    <row r="6377" spans="1:4" ht="13.5" x14ac:dyDescent="0.25">
      <c r="A6377" s="636">
        <v>87357</v>
      </c>
      <c r="B6377" s="634" t="s">
        <v>26209</v>
      </c>
      <c r="C6377" s="634" t="s">
        <v>20</v>
      </c>
      <c r="D6377" s="635" t="s">
        <v>46196</v>
      </c>
    </row>
    <row r="6378" spans="1:4" ht="13.5" x14ac:dyDescent="0.25">
      <c r="A6378" s="636">
        <v>87358</v>
      </c>
      <c r="B6378" s="634" t="s">
        <v>26210</v>
      </c>
      <c r="C6378" s="634" t="s">
        <v>20</v>
      </c>
      <c r="D6378" s="635" t="s">
        <v>46197</v>
      </c>
    </row>
    <row r="6379" spans="1:4" ht="13.5" x14ac:dyDescent="0.25">
      <c r="A6379" s="636">
        <v>87359</v>
      </c>
      <c r="B6379" s="634" t="s">
        <v>26211</v>
      </c>
      <c r="C6379" s="634" t="s">
        <v>20</v>
      </c>
      <c r="D6379" s="635" t="s">
        <v>46198</v>
      </c>
    </row>
    <row r="6380" spans="1:4" ht="13.5" x14ac:dyDescent="0.25">
      <c r="A6380" s="636">
        <v>87360</v>
      </c>
      <c r="B6380" s="634" t="s">
        <v>26212</v>
      </c>
      <c r="C6380" s="634" t="s">
        <v>20</v>
      </c>
      <c r="D6380" s="635" t="s">
        <v>46199</v>
      </c>
    </row>
    <row r="6381" spans="1:4" ht="13.5" x14ac:dyDescent="0.25">
      <c r="A6381" s="636">
        <v>87361</v>
      </c>
      <c r="B6381" s="634" t="s">
        <v>26213</v>
      </c>
      <c r="C6381" s="634" t="s">
        <v>20</v>
      </c>
      <c r="D6381" s="635" t="s">
        <v>46200</v>
      </c>
    </row>
    <row r="6382" spans="1:4" ht="13.5" x14ac:dyDescent="0.25">
      <c r="A6382" s="636">
        <v>87362</v>
      </c>
      <c r="B6382" s="634" t="s">
        <v>26214</v>
      </c>
      <c r="C6382" s="634" t="s">
        <v>20</v>
      </c>
      <c r="D6382" s="635" t="s">
        <v>46201</v>
      </c>
    </row>
    <row r="6383" spans="1:4" ht="13.5" x14ac:dyDescent="0.25">
      <c r="A6383" s="636">
        <v>87363</v>
      </c>
      <c r="B6383" s="634" t="s">
        <v>26215</v>
      </c>
      <c r="C6383" s="634" t="s">
        <v>20</v>
      </c>
      <c r="D6383" s="635" t="s">
        <v>46202</v>
      </c>
    </row>
    <row r="6384" spans="1:4" ht="13.5" x14ac:dyDescent="0.25">
      <c r="A6384" s="636">
        <v>87364</v>
      </c>
      <c r="B6384" s="634" t="s">
        <v>26216</v>
      </c>
      <c r="C6384" s="634" t="s">
        <v>20</v>
      </c>
      <c r="D6384" s="635" t="s">
        <v>46203</v>
      </c>
    </row>
    <row r="6385" spans="1:4" ht="13.5" x14ac:dyDescent="0.25">
      <c r="A6385" s="636">
        <v>87365</v>
      </c>
      <c r="B6385" s="634" t="s">
        <v>26217</v>
      </c>
      <c r="C6385" s="634" t="s">
        <v>20</v>
      </c>
      <c r="D6385" s="635" t="s">
        <v>46204</v>
      </c>
    </row>
    <row r="6386" spans="1:4" ht="13.5" x14ac:dyDescent="0.25">
      <c r="A6386" s="636">
        <v>87366</v>
      </c>
      <c r="B6386" s="634" t="s">
        <v>26218</v>
      </c>
      <c r="C6386" s="634" t="s">
        <v>20</v>
      </c>
      <c r="D6386" s="635" t="s">
        <v>46205</v>
      </c>
    </row>
    <row r="6387" spans="1:4" ht="13.5" x14ac:dyDescent="0.25">
      <c r="A6387" s="636">
        <v>87367</v>
      </c>
      <c r="B6387" s="634" t="s">
        <v>26219</v>
      </c>
      <c r="C6387" s="634" t="s">
        <v>20</v>
      </c>
      <c r="D6387" s="635" t="s">
        <v>46206</v>
      </c>
    </row>
    <row r="6388" spans="1:4" ht="13.5" x14ac:dyDescent="0.25">
      <c r="A6388" s="636">
        <v>87368</v>
      </c>
      <c r="B6388" s="634" t="s">
        <v>26220</v>
      </c>
      <c r="C6388" s="634" t="s">
        <v>20</v>
      </c>
      <c r="D6388" s="635" t="s">
        <v>46207</v>
      </c>
    </row>
    <row r="6389" spans="1:4" ht="13.5" x14ac:dyDescent="0.25">
      <c r="A6389" s="636">
        <v>87369</v>
      </c>
      <c r="B6389" s="634" t="s">
        <v>26221</v>
      </c>
      <c r="C6389" s="634" t="s">
        <v>20</v>
      </c>
      <c r="D6389" s="635" t="s">
        <v>46208</v>
      </c>
    </row>
    <row r="6390" spans="1:4" ht="13.5" x14ac:dyDescent="0.25">
      <c r="A6390" s="636">
        <v>87370</v>
      </c>
      <c r="B6390" s="634" t="s">
        <v>26222</v>
      </c>
      <c r="C6390" s="634" t="s">
        <v>20</v>
      </c>
      <c r="D6390" s="635" t="s">
        <v>46209</v>
      </c>
    </row>
    <row r="6391" spans="1:4" ht="13.5" x14ac:dyDescent="0.25">
      <c r="A6391" s="636">
        <v>87371</v>
      </c>
      <c r="B6391" s="634" t="s">
        <v>26223</v>
      </c>
      <c r="C6391" s="634" t="s">
        <v>20</v>
      </c>
      <c r="D6391" s="635" t="s">
        <v>46210</v>
      </c>
    </row>
    <row r="6392" spans="1:4" ht="13.5" x14ac:dyDescent="0.25">
      <c r="A6392" s="636">
        <v>87372</v>
      </c>
      <c r="B6392" s="634" t="s">
        <v>26224</v>
      </c>
      <c r="C6392" s="634" t="s">
        <v>20</v>
      </c>
      <c r="D6392" s="635" t="s">
        <v>46211</v>
      </c>
    </row>
    <row r="6393" spans="1:4" ht="13.5" x14ac:dyDescent="0.25">
      <c r="A6393" s="636">
        <v>87373</v>
      </c>
      <c r="B6393" s="634" t="s">
        <v>26225</v>
      </c>
      <c r="C6393" s="634" t="s">
        <v>20</v>
      </c>
      <c r="D6393" s="635" t="s">
        <v>46212</v>
      </c>
    </row>
    <row r="6394" spans="1:4" ht="13.5" x14ac:dyDescent="0.25">
      <c r="A6394" s="636">
        <v>87374</v>
      </c>
      <c r="B6394" s="634" t="s">
        <v>26226</v>
      </c>
      <c r="C6394" s="634" t="s">
        <v>20</v>
      </c>
      <c r="D6394" s="635" t="s">
        <v>46213</v>
      </c>
    </row>
    <row r="6395" spans="1:4" ht="13.5" x14ac:dyDescent="0.25">
      <c r="A6395" s="636">
        <v>87375</v>
      </c>
      <c r="B6395" s="634" t="s">
        <v>26227</v>
      </c>
      <c r="C6395" s="634" t="s">
        <v>20</v>
      </c>
      <c r="D6395" s="635" t="s">
        <v>46214</v>
      </c>
    </row>
    <row r="6396" spans="1:4" ht="13.5" x14ac:dyDescent="0.25">
      <c r="A6396" s="636">
        <v>87376</v>
      </c>
      <c r="B6396" s="634" t="s">
        <v>26228</v>
      </c>
      <c r="C6396" s="634" t="s">
        <v>20</v>
      </c>
      <c r="D6396" s="635" t="s">
        <v>46215</v>
      </c>
    </row>
    <row r="6397" spans="1:4" ht="13.5" x14ac:dyDescent="0.25">
      <c r="A6397" s="636">
        <v>87377</v>
      </c>
      <c r="B6397" s="634" t="s">
        <v>26229</v>
      </c>
      <c r="C6397" s="634" t="s">
        <v>20</v>
      </c>
      <c r="D6397" s="635" t="s">
        <v>46216</v>
      </c>
    </row>
    <row r="6398" spans="1:4" ht="13.5" x14ac:dyDescent="0.25">
      <c r="A6398" s="636">
        <v>87378</v>
      </c>
      <c r="B6398" s="634" t="s">
        <v>26230</v>
      </c>
      <c r="C6398" s="634" t="s">
        <v>20</v>
      </c>
      <c r="D6398" s="635" t="s">
        <v>46217</v>
      </c>
    </row>
    <row r="6399" spans="1:4" ht="13.5" x14ac:dyDescent="0.25">
      <c r="A6399" s="636">
        <v>87379</v>
      </c>
      <c r="B6399" s="634" t="s">
        <v>26231</v>
      </c>
      <c r="C6399" s="634" t="s">
        <v>20</v>
      </c>
      <c r="D6399" s="635" t="s">
        <v>46218</v>
      </c>
    </row>
    <row r="6400" spans="1:4" ht="13.5" x14ac:dyDescent="0.25">
      <c r="A6400" s="636">
        <v>87380</v>
      </c>
      <c r="B6400" s="634" t="s">
        <v>26232</v>
      </c>
      <c r="C6400" s="634" t="s">
        <v>20</v>
      </c>
      <c r="D6400" s="635" t="s">
        <v>46219</v>
      </c>
    </row>
    <row r="6401" spans="1:4" ht="13.5" x14ac:dyDescent="0.25">
      <c r="A6401" s="636">
        <v>87381</v>
      </c>
      <c r="B6401" s="634" t="s">
        <v>26233</v>
      </c>
      <c r="C6401" s="634" t="s">
        <v>20</v>
      </c>
      <c r="D6401" s="635" t="s">
        <v>46220</v>
      </c>
    </row>
    <row r="6402" spans="1:4" ht="13.5" x14ac:dyDescent="0.25">
      <c r="A6402" s="636">
        <v>87382</v>
      </c>
      <c r="B6402" s="634" t="s">
        <v>26234</v>
      </c>
      <c r="C6402" s="634" t="s">
        <v>20</v>
      </c>
      <c r="D6402" s="635" t="s">
        <v>46221</v>
      </c>
    </row>
    <row r="6403" spans="1:4" ht="13.5" x14ac:dyDescent="0.25">
      <c r="A6403" s="636">
        <v>87383</v>
      </c>
      <c r="B6403" s="634" t="s">
        <v>26235</v>
      </c>
      <c r="C6403" s="634" t="s">
        <v>20</v>
      </c>
      <c r="D6403" s="635" t="s">
        <v>46222</v>
      </c>
    </row>
    <row r="6404" spans="1:4" ht="13.5" x14ac:dyDescent="0.25">
      <c r="A6404" s="636">
        <v>87384</v>
      </c>
      <c r="B6404" s="634" t="s">
        <v>26236</v>
      </c>
      <c r="C6404" s="634" t="s">
        <v>20</v>
      </c>
      <c r="D6404" s="635" t="s">
        <v>46223</v>
      </c>
    </row>
    <row r="6405" spans="1:4" ht="13.5" x14ac:dyDescent="0.25">
      <c r="A6405" s="636">
        <v>87385</v>
      </c>
      <c r="B6405" s="634" t="s">
        <v>26237</v>
      </c>
      <c r="C6405" s="634" t="s">
        <v>20</v>
      </c>
      <c r="D6405" s="635" t="s">
        <v>46224</v>
      </c>
    </row>
    <row r="6406" spans="1:4" ht="13.5" x14ac:dyDescent="0.25">
      <c r="A6406" s="636">
        <v>87386</v>
      </c>
      <c r="B6406" s="634" t="s">
        <v>26238</v>
      </c>
      <c r="C6406" s="634" t="s">
        <v>20</v>
      </c>
      <c r="D6406" s="635" t="s">
        <v>46225</v>
      </c>
    </row>
    <row r="6407" spans="1:4" ht="13.5" x14ac:dyDescent="0.25">
      <c r="A6407" s="636">
        <v>87387</v>
      </c>
      <c r="B6407" s="634" t="s">
        <v>26239</v>
      </c>
      <c r="C6407" s="634" t="s">
        <v>20</v>
      </c>
      <c r="D6407" s="635" t="s">
        <v>46226</v>
      </c>
    </row>
    <row r="6408" spans="1:4" ht="13.5" x14ac:dyDescent="0.25">
      <c r="A6408" s="636">
        <v>87388</v>
      </c>
      <c r="B6408" s="634" t="s">
        <v>26240</v>
      </c>
      <c r="C6408" s="634" t="s">
        <v>20</v>
      </c>
      <c r="D6408" s="635" t="s">
        <v>46227</v>
      </c>
    </row>
    <row r="6409" spans="1:4" ht="13.5" x14ac:dyDescent="0.25">
      <c r="A6409" s="636">
        <v>87389</v>
      </c>
      <c r="B6409" s="634" t="s">
        <v>26241</v>
      </c>
      <c r="C6409" s="634" t="s">
        <v>20</v>
      </c>
      <c r="D6409" s="635" t="s">
        <v>46228</v>
      </c>
    </row>
    <row r="6410" spans="1:4" ht="13.5" x14ac:dyDescent="0.25">
      <c r="A6410" s="636">
        <v>87390</v>
      </c>
      <c r="B6410" s="634" t="s">
        <v>26242</v>
      </c>
      <c r="C6410" s="634" t="s">
        <v>20</v>
      </c>
      <c r="D6410" s="635" t="s">
        <v>46229</v>
      </c>
    </row>
    <row r="6411" spans="1:4" ht="13.5" x14ac:dyDescent="0.25">
      <c r="A6411" s="636">
        <v>87391</v>
      </c>
      <c r="B6411" s="634" t="s">
        <v>26243</v>
      </c>
      <c r="C6411" s="634" t="s">
        <v>20</v>
      </c>
      <c r="D6411" s="635" t="s">
        <v>46230</v>
      </c>
    </row>
    <row r="6412" spans="1:4" ht="13.5" x14ac:dyDescent="0.25">
      <c r="A6412" s="636">
        <v>87393</v>
      </c>
      <c r="B6412" s="634" t="s">
        <v>26244</v>
      </c>
      <c r="C6412" s="634" t="s">
        <v>20</v>
      </c>
      <c r="D6412" s="635" t="s">
        <v>46231</v>
      </c>
    </row>
    <row r="6413" spans="1:4" ht="13.5" x14ac:dyDescent="0.25">
      <c r="A6413" s="636">
        <v>87394</v>
      </c>
      <c r="B6413" s="634" t="s">
        <v>26245</v>
      </c>
      <c r="C6413" s="634" t="s">
        <v>20</v>
      </c>
      <c r="D6413" s="635" t="s">
        <v>46232</v>
      </c>
    </row>
    <row r="6414" spans="1:4" ht="13.5" x14ac:dyDescent="0.25">
      <c r="A6414" s="636">
        <v>87395</v>
      </c>
      <c r="B6414" s="634" t="s">
        <v>26246</v>
      </c>
      <c r="C6414" s="634" t="s">
        <v>20</v>
      </c>
      <c r="D6414" s="635" t="s">
        <v>46233</v>
      </c>
    </row>
    <row r="6415" spans="1:4" ht="13.5" x14ac:dyDescent="0.25">
      <c r="A6415" s="636">
        <v>87396</v>
      </c>
      <c r="B6415" s="634" t="s">
        <v>26247</v>
      </c>
      <c r="C6415" s="634" t="s">
        <v>20</v>
      </c>
      <c r="D6415" s="635" t="s">
        <v>46234</v>
      </c>
    </row>
    <row r="6416" spans="1:4" ht="13.5" x14ac:dyDescent="0.25">
      <c r="A6416" s="636">
        <v>87397</v>
      </c>
      <c r="B6416" s="634" t="s">
        <v>26248</v>
      </c>
      <c r="C6416" s="634" t="s">
        <v>20</v>
      </c>
      <c r="D6416" s="635" t="s">
        <v>46235</v>
      </c>
    </row>
    <row r="6417" spans="1:4" ht="13.5" x14ac:dyDescent="0.25">
      <c r="A6417" s="636">
        <v>87398</v>
      </c>
      <c r="B6417" s="634" t="s">
        <v>26249</v>
      </c>
      <c r="C6417" s="634" t="s">
        <v>20</v>
      </c>
      <c r="D6417" s="635" t="s">
        <v>46236</v>
      </c>
    </row>
    <row r="6418" spans="1:4" ht="13.5" x14ac:dyDescent="0.25">
      <c r="A6418" s="636">
        <v>87399</v>
      </c>
      <c r="B6418" s="634" t="s">
        <v>26250</v>
      </c>
      <c r="C6418" s="634" t="s">
        <v>20</v>
      </c>
      <c r="D6418" s="635" t="s">
        <v>46237</v>
      </c>
    </row>
    <row r="6419" spans="1:4" ht="13.5" x14ac:dyDescent="0.25">
      <c r="A6419" s="636">
        <v>87401</v>
      </c>
      <c r="B6419" s="634" t="s">
        <v>26251</v>
      </c>
      <c r="C6419" s="634" t="s">
        <v>20</v>
      </c>
      <c r="D6419" s="635" t="s">
        <v>46238</v>
      </c>
    </row>
    <row r="6420" spans="1:4" ht="13.5" x14ac:dyDescent="0.25">
      <c r="A6420" s="636">
        <v>87402</v>
      </c>
      <c r="B6420" s="634" t="s">
        <v>26252</v>
      </c>
      <c r="C6420" s="634" t="s">
        <v>20</v>
      </c>
      <c r="D6420" s="635" t="s">
        <v>46239</v>
      </c>
    </row>
    <row r="6421" spans="1:4" ht="13.5" x14ac:dyDescent="0.25">
      <c r="A6421" s="636">
        <v>87404</v>
      </c>
      <c r="B6421" s="634" t="s">
        <v>26253</v>
      </c>
      <c r="C6421" s="634" t="s">
        <v>20</v>
      </c>
      <c r="D6421" s="635" t="s">
        <v>46240</v>
      </c>
    </row>
    <row r="6422" spans="1:4" ht="13.5" x14ac:dyDescent="0.25">
      <c r="A6422" s="636">
        <v>87405</v>
      </c>
      <c r="B6422" s="634" t="s">
        <v>25617</v>
      </c>
      <c r="C6422" s="634" t="s">
        <v>20</v>
      </c>
      <c r="D6422" s="635" t="s">
        <v>46241</v>
      </c>
    </row>
    <row r="6423" spans="1:4" ht="13.5" x14ac:dyDescent="0.25">
      <c r="A6423" s="636">
        <v>87407</v>
      </c>
      <c r="B6423" s="634" t="s">
        <v>26254</v>
      </c>
      <c r="C6423" s="634" t="s">
        <v>20</v>
      </c>
      <c r="D6423" s="635" t="s">
        <v>46242</v>
      </c>
    </row>
    <row r="6424" spans="1:4" ht="13.5" x14ac:dyDescent="0.25">
      <c r="A6424" s="636">
        <v>87408</v>
      </c>
      <c r="B6424" s="634" t="s">
        <v>25618</v>
      </c>
      <c r="C6424" s="634" t="s">
        <v>20</v>
      </c>
      <c r="D6424" s="635" t="s">
        <v>46243</v>
      </c>
    </row>
    <row r="6425" spans="1:4" ht="13.5" x14ac:dyDescent="0.25">
      <c r="A6425" s="636">
        <v>87410</v>
      </c>
      <c r="B6425" s="634" t="s">
        <v>26255</v>
      </c>
      <c r="C6425" s="634" t="s">
        <v>20</v>
      </c>
      <c r="D6425" s="635" t="s">
        <v>46244</v>
      </c>
    </row>
    <row r="6426" spans="1:4" ht="13.5" x14ac:dyDescent="0.25">
      <c r="A6426" s="636">
        <v>88626</v>
      </c>
      <c r="B6426" s="634" t="s">
        <v>26256</v>
      </c>
      <c r="C6426" s="634" t="s">
        <v>20</v>
      </c>
      <c r="D6426" s="635" t="s">
        <v>46245</v>
      </c>
    </row>
    <row r="6427" spans="1:4" ht="13.5" x14ac:dyDescent="0.25">
      <c r="A6427" s="636">
        <v>88627</v>
      </c>
      <c r="B6427" s="634" t="s">
        <v>26257</v>
      </c>
      <c r="C6427" s="634" t="s">
        <v>20</v>
      </c>
      <c r="D6427" s="635" t="s">
        <v>46246</v>
      </c>
    </row>
    <row r="6428" spans="1:4" ht="13.5" x14ac:dyDescent="0.25">
      <c r="A6428" s="636">
        <v>88628</v>
      </c>
      <c r="B6428" s="634" t="s">
        <v>26258</v>
      </c>
      <c r="C6428" s="634" t="s">
        <v>20</v>
      </c>
      <c r="D6428" s="635" t="s">
        <v>46247</v>
      </c>
    </row>
    <row r="6429" spans="1:4" ht="13.5" x14ac:dyDescent="0.25">
      <c r="A6429" s="636">
        <v>88629</v>
      </c>
      <c r="B6429" s="634" t="s">
        <v>26259</v>
      </c>
      <c r="C6429" s="634" t="s">
        <v>20</v>
      </c>
      <c r="D6429" s="635" t="s">
        <v>46248</v>
      </c>
    </row>
    <row r="6430" spans="1:4" ht="13.5" x14ac:dyDescent="0.25">
      <c r="A6430" s="636">
        <v>88630</v>
      </c>
      <c r="B6430" s="634" t="s">
        <v>25619</v>
      </c>
      <c r="C6430" s="634" t="s">
        <v>20</v>
      </c>
      <c r="D6430" s="635" t="s">
        <v>46249</v>
      </c>
    </row>
    <row r="6431" spans="1:4" ht="13.5" x14ac:dyDescent="0.25">
      <c r="A6431" s="636">
        <v>88631</v>
      </c>
      <c r="B6431" s="634" t="s">
        <v>26260</v>
      </c>
      <c r="C6431" s="634" t="s">
        <v>20</v>
      </c>
      <c r="D6431" s="635" t="s">
        <v>46250</v>
      </c>
    </row>
    <row r="6432" spans="1:4" ht="13.5" x14ac:dyDescent="0.25">
      <c r="A6432" s="636">
        <v>88715</v>
      </c>
      <c r="B6432" s="634" t="s">
        <v>26261</v>
      </c>
      <c r="C6432" s="634" t="s">
        <v>20</v>
      </c>
      <c r="D6432" s="635" t="s">
        <v>46251</v>
      </c>
    </row>
    <row r="6433" spans="1:4" ht="13.5" x14ac:dyDescent="0.25">
      <c r="A6433" s="636">
        <v>95563</v>
      </c>
      <c r="B6433" s="634" t="s">
        <v>27657</v>
      </c>
      <c r="C6433" s="634" t="s">
        <v>20</v>
      </c>
      <c r="D6433" s="635" t="s">
        <v>46252</v>
      </c>
    </row>
    <row r="6434" spans="1:4" ht="13.5" x14ac:dyDescent="0.25">
      <c r="A6434" s="636">
        <v>100464</v>
      </c>
      <c r="B6434" s="634" t="s">
        <v>26262</v>
      </c>
      <c r="C6434" s="634" t="s">
        <v>20</v>
      </c>
      <c r="D6434" s="635" t="s">
        <v>46253</v>
      </c>
    </row>
    <row r="6435" spans="1:4" ht="13.5" x14ac:dyDescent="0.25">
      <c r="A6435" s="636">
        <v>100465</v>
      </c>
      <c r="B6435" s="634" t="s">
        <v>26263</v>
      </c>
      <c r="C6435" s="634" t="s">
        <v>20</v>
      </c>
      <c r="D6435" s="635" t="s">
        <v>46254</v>
      </c>
    </row>
    <row r="6436" spans="1:4" ht="13.5" x14ac:dyDescent="0.25">
      <c r="A6436" s="636">
        <v>100466</v>
      </c>
      <c r="B6436" s="634" t="s">
        <v>26264</v>
      </c>
      <c r="C6436" s="634" t="s">
        <v>20</v>
      </c>
      <c r="D6436" s="635" t="s">
        <v>46255</v>
      </c>
    </row>
    <row r="6437" spans="1:4" ht="13.5" x14ac:dyDescent="0.25">
      <c r="A6437" s="636">
        <v>100468</v>
      </c>
      <c r="B6437" s="634" t="s">
        <v>26265</v>
      </c>
      <c r="C6437" s="634" t="s">
        <v>20</v>
      </c>
      <c r="D6437" s="635" t="s">
        <v>46256</v>
      </c>
    </row>
    <row r="6438" spans="1:4" ht="13.5" x14ac:dyDescent="0.25">
      <c r="A6438" s="636">
        <v>100469</v>
      </c>
      <c r="B6438" s="634" t="s">
        <v>26266</v>
      </c>
      <c r="C6438" s="634" t="s">
        <v>20</v>
      </c>
      <c r="D6438" s="635" t="s">
        <v>46257</v>
      </c>
    </row>
    <row r="6439" spans="1:4" ht="13.5" x14ac:dyDescent="0.25">
      <c r="A6439" s="636">
        <v>100470</v>
      </c>
      <c r="B6439" s="634" t="s">
        <v>26267</v>
      </c>
      <c r="C6439" s="634" t="s">
        <v>20</v>
      </c>
      <c r="D6439" s="635" t="s">
        <v>46258</v>
      </c>
    </row>
    <row r="6440" spans="1:4" ht="13.5" x14ac:dyDescent="0.25">
      <c r="A6440" s="636">
        <v>100472</v>
      </c>
      <c r="B6440" s="634" t="s">
        <v>26268</v>
      </c>
      <c r="C6440" s="634" t="s">
        <v>20</v>
      </c>
      <c r="D6440" s="635" t="s">
        <v>46259</v>
      </c>
    </row>
    <row r="6441" spans="1:4" ht="13.5" x14ac:dyDescent="0.25">
      <c r="A6441" s="636">
        <v>100473</v>
      </c>
      <c r="B6441" s="634" t="s">
        <v>26269</v>
      </c>
      <c r="C6441" s="634" t="s">
        <v>20</v>
      </c>
      <c r="D6441" s="635" t="s">
        <v>46260</v>
      </c>
    </row>
    <row r="6442" spans="1:4" ht="13.5" x14ac:dyDescent="0.25">
      <c r="A6442" s="636">
        <v>100474</v>
      </c>
      <c r="B6442" s="634" t="s">
        <v>26270</v>
      </c>
      <c r="C6442" s="634" t="s">
        <v>20</v>
      </c>
      <c r="D6442" s="635" t="s">
        <v>46261</v>
      </c>
    </row>
    <row r="6443" spans="1:4" ht="13.5" x14ac:dyDescent="0.25">
      <c r="A6443" s="636">
        <v>100475</v>
      </c>
      <c r="B6443" s="634" t="s">
        <v>26271</v>
      </c>
      <c r="C6443" s="634" t="s">
        <v>20</v>
      </c>
      <c r="D6443" s="635" t="s">
        <v>46262</v>
      </c>
    </row>
    <row r="6444" spans="1:4" ht="13.5" x14ac:dyDescent="0.25">
      <c r="A6444" s="636">
        <v>100477</v>
      </c>
      <c r="B6444" s="634" t="s">
        <v>26272</v>
      </c>
      <c r="C6444" s="634" t="s">
        <v>20</v>
      </c>
      <c r="D6444" s="635" t="s">
        <v>46263</v>
      </c>
    </row>
    <row r="6445" spans="1:4" ht="13.5" x14ac:dyDescent="0.25">
      <c r="A6445" s="636">
        <v>100478</v>
      </c>
      <c r="B6445" s="634" t="s">
        <v>26273</v>
      </c>
      <c r="C6445" s="634" t="s">
        <v>20</v>
      </c>
      <c r="D6445" s="635" t="s">
        <v>46264</v>
      </c>
    </row>
    <row r="6446" spans="1:4" ht="13.5" x14ac:dyDescent="0.25">
      <c r="A6446" s="636">
        <v>100479</v>
      </c>
      <c r="B6446" s="634" t="s">
        <v>26274</v>
      </c>
      <c r="C6446" s="634" t="s">
        <v>20</v>
      </c>
      <c r="D6446" s="635" t="s">
        <v>46265</v>
      </c>
    </row>
    <row r="6447" spans="1:4" ht="13.5" x14ac:dyDescent="0.25">
      <c r="A6447" s="636">
        <v>100480</v>
      </c>
      <c r="B6447" s="634" t="s">
        <v>26275</v>
      </c>
      <c r="C6447" s="634" t="s">
        <v>20</v>
      </c>
      <c r="D6447" s="635" t="s">
        <v>46266</v>
      </c>
    </row>
    <row r="6448" spans="1:4" ht="13.5" x14ac:dyDescent="0.25">
      <c r="A6448" s="636">
        <v>100481</v>
      </c>
      <c r="B6448" s="634" t="s">
        <v>26276</v>
      </c>
      <c r="C6448" s="634" t="s">
        <v>20</v>
      </c>
      <c r="D6448" s="635" t="s">
        <v>46267</v>
      </c>
    </row>
    <row r="6449" spans="1:4" ht="13.5" x14ac:dyDescent="0.25">
      <c r="A6449" s="636">
        <v>100483</v>
      </c>
      <c r="B6449" s="634" t="s">
        <v>26277</v>
      </c>
      <c r="C6449" s="634" t="s">
        <v>20</v>
      </c>
      <c r="D6449" s="635" t="s">
        <v>46268</v>
      </c>
    </row>
    <row r="6450" spans="1:4" ht="13.5" x14ac:dyDescent="0.25">
      <c r="A6450" s="636">
        <v>100484</v>
      </c>
      <c r="B6450" s="634" t="s">
        <v>26278</v>
      </c>
      <c r="C6450" s="634" t="s">
        <v>20</v>
      </c>
      <c r="D6450" s="635" t="s">
        <v>46269</v>
      </c>
    </row>
    <row r="6451" spans="1:4" ht="13.5" x14ac:dyDescent="0.25">
      <c r="A6451" s="636">
        <v>100485</v>
      </c>
      <c r="B6451" s="634" t="s">
        <v>26279</v>
      </c>
      <c r="C6451" s="634" t="s">
        <v>20</v>
      </c>
      <c r="D6451" s="635" t="s">
        <v>46270</v>
      </c>
    </row>
    <row r="6452" spans="1:4" ht="13.5" x14ac:dyDescent="0.25">
      <c r="A6452" s="636">
        <v>100486</v>
      </c>
      <c r="B6452" s="634" t="s">
        <v>26280</v>
      </c>
      <c r="C6452" s="634" t="s">
        <v>20</v>
      </c>
      <c r="D6452" s="635" t="s">
        <v>46271</v>
      </c>
    </row>
    <row r="6453" spans="1:4" ht="13.5" x14ac:dyDescent="0.25">
      <c r="A6453" s="636">
        <v>100487</v>
      </c>
      <c r="B6453" s="634" t="s">
        <v>26281</v>
      </c>
      <c r="C6453" s="634" t="s">
        <v>20</v>
      </c>
      <c r="D6453" s="635" t="s">
        <v>46272</v>
      </c>
    </row>
    <row r="6454" spans="1:4" ht="13.5" x14ac:dyDescent="0.25">
      <c r="A6454" s="636">
        <v>100488</v>
      </c>
      <c r="B6454" s="634" t="s">
        <v>26282</v>
      </c>
      <c r="C6454" s="634" t="s">
        <v>20</v>
      </c>
      <c r="D6454" s="635" t="s">
        <v>46273</v>
      </c>
    </row>
    <row r="6455" spans="1:4" ht="13.5" x14ac:dyDescent="0.25">
      <c r="A6455" s="636">
        <v>100489</v>
      </c>
      <c r="B6455" s="634" t="s">
        <v>26283</v>
      </c>
      <c r="C6455" s="634" t="s">
        <v>20</v>
      </c>
      <c r="D6455" s="635" t="s">
        <v>46274</v>
      </c>
    </row>
    <row r="6456" spans="1:4" ht="13.5" x14ac:dyDescent="0.25">
      <c r="A6456" s="636">
        <v>100490</v>
      </c>
      <c r="B6456" s="634" t="s">
        <v>26284</v>
      </c>
      <c r="C6456" s="634" t="s">
        <v>20</v>
      </c>
      <c r="D6456" s="635" t="s">
        <v>46275</v>
      </c>
    </row>
    <row r="6457" spans="1:4" ht="13.5" x14ac:dyDescent="0.25">
      <c r="A6457" s="636">
        <v>100491</v>
      </c>
      <c r="B6457" s="634" t="s">
        <v>26285</v>
      </c>
      <c r="C6457" s="634" t="s">
        <v>20</v>
      </c>
      <c r="D6457" s="635" t="s">
        <v>46276</v>
      </c>
    </row>
    <row r="6458" spans="1:4" ht="13.5" x14ac:dyDescent="0.25">
      <c r="A6458" s="636">
        <v>100492</v>
      </c>
      <c r="B6458" s="634" t="s">
        <v>26286</v>
      </c>
      <c r="C6458" s="634" t="s">
        <v>20</v>
      </c>
      <c r="D6458" s="635" t="s">
        <v>46277</v>
      </c>
    </row>
    <row r="6459" spans="1:4" ht="13.5" x14ac:dyDescent="0.25">
      <c r="A6459" s="636">
        <v>92121</v>
      </c>
      <c r="B6459" s="634" t="s">
        <v>25623</v>
      </c>
      <c r="C6459" s="634" t="s">
        <v>20</v>
      </c>
      <c r="D6459" s="635" t="s">
        <v>29052</v>
      </c>
    </row>
    <row r="6460" spans="1:4" ht="13.5" x14ac:dyDescent="0.25">
      <c r="A6460" s="636">
        <v>92122</v>
      </c>
      <c r="B6460" s="634" t="s">
        <v>25624</v>
      </c>
      <c r="C6460" s="634" t="s">
        <v>20</v>
      </c>
      <c r="D6460" s="635" t="s">
        <v>44552</v>
      </c>
    </row>
    <row r="6461" spans="1:4" ht="13.5" x14ac:dyDescent="0.25">
      <c r="A6461" s="636">
        <v>92123</v>
      </c>
      <c r="B6461" s="634" t="s">
        <v>25625</v>
      </c>
      <c r="C6461" s="634" t="s">
        <v>20</v>
      </c>
      <c r="D6461" s="635" t="s">
        <v>44544</v>
      </c>
    </row>
    <row r="6462" spans="1:4" ht="13.5" x14ac:dyDescent="0.25">
      <c r="A6462" s="636">
        <v>100195</v>
      </c>
      <c r="B6462" s="634" t="s">
        <v>26287</v>
      </c>
      <c r="C6462" s="634" t="s">
        <v>26288</v>
      </c>
      <c r="D6462" s="635" t="s">
        <v>25622</v>
      </c>
    </row>
    <row r="6463" spans="1:4" ht="13.5" x14ac:dyDescent="0.25">
      <c r="A6463" s="636">
        <v>100196</v>
      </c>
      <c r="B6463" s="634" t="s">
        <v>26289</v>
      </c>
      <c r="C6463" s="634" t="s">
        <v>26288</v>
      </c>
      <c r="D6463" s="635" t="s">
        <v>23064</v>
      </c>
    </row>
    <row r="6464" spans="1:4" ht="13.5" x14ac:dyDescent="0.25">
      <c r="A6464" s="636">
        <v>100197</v>
      </c>
      <c r="B6464" s="634" t="s">
        <v>26290</v>
      </c>
      <c r="C6464" s="634" t="s">
        <v>26288</v>
      </c>
      <c r="D6464" s="635" t="s">
        <v>27658</v>
      </c>
    </row>
    <row r="6465" spans="1:4" ht="13.5" x14ac:dyDescent="0.25">
      <c r="A6465" s="636">
        <v>100198</v>
      </c>
      <c r="B6465" s="634" t="s">
        <v>26291</v>
      </c>
      <c r="C6465" s="634" t="s">
        <v>26288</v>
      </c>
      <c r="D6465" s="635" t="s">
        <v>23517</v>
      </c>
    </row>
    <row r="6466" spans="1:4" ht="13.5" x14ac:dyDescent="0.25">
      <c r="A6466" s="636">
        <v>100199</v>
      </c>
      <c r="B6466" s="634" t="s">
        <v>26292</v>
      </c>
      <c r="C6466" s="634" t="s">
        <v>26288</v>
      </c>
      <c r="D6466" s="635" t="s">
        <v>46278</v>
      </c>
    </row>
    <row r="6467" spans="1:4" ht="13.5" x14ac:dyDescent="0.25">
      <c r="A6467" s="636">
        <v>100200</v>
      </c>
      <c r="B6467" s="634" t="s">
        <v>26293</v>
      </c>
      <c r="C6467" s="634" t="s">
        <v>26288</v>
      </c>
      <c r="D6467" s="635" t="s">
        <v>25712</v>
      </c>
    </row>
    <row r="6468" spans="1:4" ht="13.5" x14ac:dyDescent="0.25">
      <c r="A6468" s="636">
        <v>100201</v>
      </c>
      <c r="B6468" s="634" t="s">
        <v>26294</v>
      </c>
      <c r="C6468" s="634" t="s">
        <v>26288</v>
      </c>
      <c r="D6468" s="635" t="s">
        <v>46279</v>
      </c>
    </row>
    <row r="6469" spans="1:4" ht="13.5" x14ac:dyDescent="0.25">
      <c r="A6469" s="636">
        <v>100202</v>
      </c>
      <c r="B6469" s="634" t="s">
        <v>26295</v>
      </c>
      <c r="C6469" s="634" t="s">
        <v>26288</v>
      </c>
      <c r="D6469" s="635" t="s">
        <v>25987</v>
      </c>
    </row>
    <row r="6470" spans="1:4" ht="13.5" x14ac:dyDescent="0.25">
      <c r="A6470" s="636">
        <v>100203</v>
      </c>
      <c r="B6470" s="634" t="s">
        <v>26296</v>
      </c>
      <c r="C6470" s="634" t="s">
        <v>26288</v>
      </c>
      <c r="D6470" s="635" t="s">
        <v>42023</v>
      </c>
    </row>
    <row r="6471" spans="1:4" ht="13.5" x14ac:dyDescent="0.25">
      <c r="A6471" s="636">
        <v>100204</v>
      </c>
      <c r="B6471" s="634" t="s">
        <v>26297</v>
      </c>
      <c r="C6471" s="634" t="s">
        <v>26288</v>
      </c>
      <c r="D6471" s="635" t="s">
        <v>22971</v>
      </c>
    </row>
    <row r="6472" spans="1:4" ht="13.5" x14ac:dyDescent="0.25">
      <c r="A6472" s="636">
        <v>100205</v>
      </c>
      <c r="B6472" s="634" t="s">
        <v>26298</v>
      </c>
      <c r="C6472" s="634" t="s">
        <v>25218</v>
      </c>
      <c r="D6472" s="635" t="s">
        <v>46280</v>
      </c>
    </row>
    <row r="6473" spans="1:4" ht="13.5" x14ac:dyDescent="0.25">
      <c r="A6473" s="636">
        <v>100206</v>
      </c>
      <c r="B6473" s="634" t="s">
        <v>26299</v>
      </c>
      <c r="C6473" s="634" t="s">
        <v>25218</v>
      </c>
      <c r="D6473" s="635" t="s">
        <v>46281</v>
      </c>
    </row>
    <row r="6474" spans="1:4" ht="13.5" x14ac:dyDescent="0.25">
      <c r="A6474" s="636">
        <v>100207</v>
      </c>
      <c r="B6474" s="634" t="s">
        <v>26300</v>
      </c>
      <c r="C6474" s="634" t="s">
        <v>25218</v>
      </c>
      <c r="D6474" s="635" t="s">
        <v>46254</v>
      </c>
    </row>
    <row r="6475" spans="1:4" ht="13.5" x14ac:dyDescent="0.25">
      <c r="A6475" s="636">
        <v>100208</v>
      </c>
      <c r="B6475" s="634" t="s">
        <v>26301</v>
      </c>
      <c r="C6475" s="634" t="s">
        <v>2699</v>
      </c>
      <c r="D6475" s="635" t="s">
        <v>43208</v>
      </c>
    </row>
    <row r="6476" spans="1:4" ht="13.5" x14ac:dyDescent="0.25">
      <c r="A6476" s="636">
        <v>100209</v>
      </c>
      <c r="B6476" s="634" t="s">
        <v>26302</v>
      </c>
      <c r="C6476" s="634" t="s">
        <v>2699</v>
      </c>
      <c r="D6476" s="635" t="s">
        <v>46282</v>
      </c>
    </row>
    <row r="6477" spans="1:4" ht="13.5" x14ac:dyDescent="0.25">
      <c r="A6477" s="636">
        <v>100210</v>
      </c>
      <c r="B6477" s="634" t="s">
        <v>26303</v>
      </c>
      <c r="C6477" s="634" t="s">
        <v>2699</v>
      </c>
      <c r="D6477" s="635" t="s">
        <v>27339</v>
      </c>
    </row>
    <row r="6478" spans="1:4" ht="13.5" x14ac:dyDescent="0.25">
      <c r="A6478" s="636">
        <v>100211</v>
      </c>
      <c r="B6478" s="634" t="s">
        <v>26304</v>
      </c>
      <c r="C6478" s="634" t="s">
        <v>2699</v>
      </c>
      <c r="D6478" s="635" t="s">
        <v>23771</v>
      </c>
    </row>
    <row r="6479" spans="1:4" ht="13.5" x14ac:dyDescent="0.25">
      <c r="A6479" s="636">
        <v>100212</v>
      </c>
      <c r="B6479" s="634" t="s">
        <v>26305</v>
      </c>
      <c r="C6479" s="634" t="s">
        <v>2699</v>
      </c>
      <c r="D6479" s="635" t="s">
        <v>26844</v>
      </c>
    </row>
    <row r="6480" spans="1:4" ht="13.5" x14ac:dyDescent="0.25">
      <c r="A6480" s="636">
        <v>100213</v>
      </c>
      <c r="B6480" s="634" t="s">
        <v>26306</v>
      </c>
      <c r="C6480" s="634" t="s">
        <v>2699</v>
      </c>
      <c r="D6480" s="635" t="s">
        <v>46283</v>
      </c>
    </row>
    <row r="6481" spans="1:4" ht="13.5" x14ac:dyDescent="0.25">
      <c r="A6481" s="636">
        <v>100214</v>
      </c>
      <c r="B6481" s="634" t="s">
        <v>26307</v>
      </c>
      <c r="C6481" s="634" t="s">
        <v>2699</v>
      </c>
      <c r="D6481" s="635" t="s">
        <v>24476</v>
      </c>
    </row>
    <row r="6482" spans="1:4" ht="13.5" x14ac:dyDescent="0.25">
      <c r="A6482" s="636">
        <v>100215</v>
      </c>
      <c r="B6482" s="634" t="s">
        <v>26308</v>
      </c>
      <c r="C6482" s="634" t="s">
        <v>2699</v>
      </c>
      <c r="D6482" s="635" t="s">
        <v>26413</v>
      </c>
    </row>
    <row r="6483" spans="1:4" ht="13.5" x14ac:dyDescent="0.25">
      <c r="A6483" s="636">
        <v>100216</v>
      </c>
      <c r="B6483" s="634" t="s">
        <v>26309</v>
      </c>
      <c r="C6483" s="634" t="s">
        <v>2699</v>
      </c>
      <c r="D6483" s="635" t="s">
        <v>27736</v>
      </c>
    </row>
    <row r="6484" spans="1:4" ht="13.5" x14ac:dyDescent="0.25">
      <c r="A6484" s="636">
        <v>100217</v>
      </c>
      <c r="B6484" s="634" t="s">
        <v>26310</v>
      </c>
      <c r="C6484" s="634" t="s">
        <v>2699</v>
      </c>
      <c r="D6484" s="635" t="s">
        <v>27772</v>
      </c>
    </row>
    <row r="6485" spans="1:4" ht="13.5" x14ac:dyDescent="0.25">
      <c r="A6485" s="636">
        <v>100218</v>
      </c>
      <c r="B6485" s="634" t="s">
        <v>26311</v>
      </c>
      <c r="C6485" s="634" t="s">
        <v>2699</v>
      </c>
      <c r="D6485" s="635" t="s">
        <v>46284</v>
      </c>
    </row>
    <row r="6486" spans="1:4" ht="13.5" x14ac:dyDescent="0.25">
      <c r="A6486" s="636">
        <v>100219</v>
      </c>
      <c r="B6486" s="634" t="s">
        <v>26312</v>
      </c>
      <c r="C6486" s="634" t="s">
        <v>2699</v>
      </c>
      <c r="D6486" s="635" t="s">
        <v>29870</v>
      </c>
    </row>
    <row r="6487" spans="1:4" ht="13.5" x14ac:dyDescent="0.25">
      <c r="A6487" s="636">
        <v>100220</v>
      </c>
      <c r="B6487" s="634" t="s">
        <v>26313</v>
      </c>
      <c r="C6487" s="634" t="s">
        <v>2821</v>
      </c>
      <c r="D6487" s="635" t="s">
        <v>46285</v>
      </c>
    </row>
    <row r="6488" spans="1:4" ht="13.5" x14ac:dyDescent="0.25">
      <c r="A6488" s="636">
        <v>100221</v>
      </c>
      <c r="B6488" s="634" t="s">
        <v>26314</v>
      </c>
      <c r="C6488" s="634" t="s">
        <v>2821</v>
      </c>
      <c r="D6488" s="635" t="s">
        <v>29421</v>
      </c>
    </row>
    <row r="6489" spans="1:4" ht="13.5" x14ac:dyDescent="0.25">
      <c r="A6489" s="636">
        <v>100222</v>
      </c>
      <c r="B6489" s="634" t="s">
        <v>26315</v>
      </c>
      <c r="C6489" s="634" t="s">
        <v>2821</v>
      </c>
      <c r="D6489" s="635" t="s">
        <v>30413</v>
      </c>
    </row>
    <row r="6490" spans="1:4" ht="13.5" x14ac:dyDescent="0.25">
      <c r="A6490" s="636">
        <v>100223</v>
      </c>
      <c r="B6490" s="634" t="s">
        <v>26316</v>
      </c>
      <c r="C6490" s="634" t="s">
        <v>2821</v>
      </c>
      <c r="D6490" s="635" t="s">
        <v>45509</v>
      </c>
    </row>
    <row r="6491" spans="1:4" ht="13.5" x14ac:dyDescent="0.25">
      <c r="A6491" s="636">
        <v>100224</v>
      </c>
      <c r="B6491" s="634" t="s">
        <v>26317</v>
      </c>
      <c r="C6491" s="634" t="s">
        <v>2821</v>
      </c>
      <c r="D6491" s="635" t="s">
        <v>27772</v>
      </c>
    </row>
    <row r="6492" spans="1:4" ht="13.5" x14ac:dyDescent="0.25">
      <c r="A6492" s="636">
        <v>100225</v>
      </c>
      <c r="B6492" s="634" t="s">
        <v>26318</v>
      </c>
      <c r="C6492" s="634" t="s">
        <v>26319</v>
      </c>
      <c r="D6492" s="635" t="s">
        <v>46286</v>
      </c>
    </row>
    <row r="6493" spans="1:4" ht="13.5" x14ac:dyDescent="0.25">
      <c r="A6493" s="636">
        <v>100226</v>
      </c>
      <c r="B6493" s="634" t="s">
        <v>26320</v>
      </c>
      <c r="C6493" s="634" t="s">
        <v>26319</v>
      </c>
      <c r="D6493" s="635" t="s">
        <v>23098</v>
      </c>
    </row>
    <row r="6494" spans="1:4" ht="13.5" x14ac:dyDescent="0.25">
      <c r="A6494" s="636">
        <v>100227</v>
      </c>
      <c r="B6494" s="634" t="s">
        <v>26321</v>
      </c>
      <c r="C6494" s="634" t="s">
        <v>26319</v>
      </c>
      <c r="D6494" s="635" t="s">
        <v>26577</v>
      </c>
    </row>
    <row r="6495" spans="1:4" ht="13.5" x14ac:dyDescent="0.25">
      <c r="A6495" s="636">
        <v>100228</v>
      </c>
      <c r="B6495" s="634" t="s">
        <v>26322</v>
      </c>
      <c r="C6495" s="634" t="s">
        <v>26319</v>
      </c>
      <c r="D6495" s="635" t="s">
        <v>23517</v>
      </c>
    </row>
    <row r="6496" spans="1:4" ht="13.5" x14ac:dyDescent="0.25">
      <c r="A6496" s="636">
        <v>100229</v>
      </c>
      <c r="B6496" s="634" t="s">
        <v>26323</v>
      </c>
      <c r="C6496" s="634" t="s">
        <v>113</v>
      </c>
      <c r="D6496" s="635" t="s">
        <v>23382</v>
      </c>
    </row>
    <row r="6497" spans="1:4" ht="13.5" x14ac:dyDescent="0.25">
      <c r="A6497" s="636">
        <v>100230</v>
      </c>
      <c r="B6497" s="634" t="s">
        <v>26324</v>
      </c>
      <c r="C6497" s="634" t="s">
        <v>113</v>
      </c>
      <c r="D6497" s="635" t="s">
        <v>26593</v>
      </c>
    </row>
    <row r="6498" spans="1:4" ht="13.5" x14ac:dyDescent="0.25">
      <c r="A6498" s="636">
        <v>100231</v>
      </c>
      <c r="B6498" s="634" t="s">
        <v>26325</v>
      </c>
      <c r="C6498" s="634" t="s">
        <v>113</v>
      </c>
      <c r="D6498" s="635" t="s">
        <v>22947</v>
      </c>
    </row>
    <row r="6499" spans="1:4" ht="13.5" x14ac:dyDescent="0.25">
      <c r="A6499" s="636">
        <v>100232</v>
      </c>
      <c r="B6499" s="634" t="s">
        <v>26326</v>
      </c>
      <c r="C6499" s="634" t="s">
        <v>5</v>
      </c>
      <c r="D6499" s="635" t="s">
        <v>28476</v>
      </c>
    </row>
    <row r="6500" spans="1:4" ht="13.5" x14ac:dyDescent="0.25">
      <c r="A6500" s="636">
        <v>100233</v>
      </c>
      <c r="B6500" s="634" t="s">
        <v>26327</v>
      </c>
      <c r="C6500" s="634" t="s">
        <v>5</v>
      </c>
      <c r="D6500" s="635" t="s">
        <v>22939</v>
      </c>
    </row>
    <row r="6501" spans="1:4" ht="13.5" x14ac:dyDescent="0.25">
      <c r="A6501" s="636">
        <v>100234</v>
      </c>
      <c r="B6501" s="634" t="s">
        <v>26328</v>
      </c>
      <c r="C6501" s="634" t="s">
        <v>3</v>
      </c>
      <c r="D6501" s="635" t="s">
        <v>23095</v>
      </c>
    </row>
    <row r="6502" spans="1:4" ht="13.5" x14ac:dyDescent="0.25">
      <c r="A6502" s="636">
        <v>100235</v>
      </c>
      <c r="B6502" s="634" t="s">
        <v>26329</v>
      </c>
      <c r="C6502" s="634" t="s">
        <v>1006</v>
      </c>
      <c r="D6502" s="635" t="s">
        <v>22947</v>
      </c>
    </row>
    <row r="6503" spans="1:4" ht="13.5" x14ac:dyDescent="0.25">
      <c r="A6503" s="636">
        <v>100236</v>
      </c>
      <c r="B6503" s="634" t="s">
        <v>26330</v>
      </c>
      <c r="C6503" s="634" t="s">
        <v>26331</v>
      </c>
      <c r="D6503" s="635" t="s">
        <v>46287</v>
      </c>
    </row>
    <row r="6504" spans="1:4" ht="13.5" x14ac:dyDescent="0.25">
      <c r="A6504" s="636">
        <v>100237</v>
      </c>
      <c r="B6504" s="634" t="s">
        <v>26332</v>
      </c>
      <c r="C6504" s="634" t="s">
        <v>26331</v>
      </c>
      <c r="D6504" s="635" t="s">
        <v>30019</v>
      </c>
    </row>
    <row r="6505" spans="1:4" ht="13.5" x14ac:dyDescent="0.25">
      <c r="A6505" s="636">
        <v>100238</v>
      </c>
      <c r="B6505" s="634" t="s">
        <v>26333</v>
      </c>
      <c r="C6505" s="634" t="s">
        <v>26331</v>
      </c>
      <c r="D6505" s="635" t="s">
        <v>29943</v>
      </c>
    </row>
    <row r="6506" spans="1:4" ht="13.5" x14ac:dyDescent="0.25">
      <c r="A6506" s="636">
        <v>100239</v>
      </c>
      <c r="B6506" s="634" t="s">
        <v>26334</v>
      </c>
      <c r="C6506" s="634" t="s">
        <v>26331</v>
      </c>
      <c r="D6506" s="635" t="s">
        <v>30014</v>
      </c>
    </row>
    <row r="6507" spans="1:4" ht="13.5" x14ac:dyDescent="0.25">
      <c r="A6507" s="636">
        <v>100240</v>
      </c>
      <c r="B6507" s="634" t="s">
        <v>26335</v>
      </c>
      <c r="C6507" s="634" t="s">
        <v>26331</v>
      </c>
      <c r="D6507" s="635" t="s">
        <v>46288</v>
      </c>
    </row>
    <row r="6508" spans="1:4" ht="13.5" x14ac:dyDescent="0.25">
      <c r="A6508" s="636">
        <v>100241</v>
      </c>
      <c r="B6508" s="634" t="s">
        <v>26336</v>
      </c>
      <c r="C6508" s="634" t="s">
        <v>26331</v>
      </c>
      <c r="D6508" s="635" t="s">
        <v>30014</v>
      </c>
    </row>
    <row r="6509" spans="1:4" ht="13.5" x14ac:dyDescent="0.25">
      <c r="A6509" s="636">
        <v>100242</v>
      </c>
      <c r="B6509" s="634" t="s">
        <v>26337</v>
      </c>
      <c r="C6509" s="634" t="s">
        <v>26331</v>
      </c>
      <c r="D6509" s="635" t="s">
        <v>26754</v>
      </c>
    </row>
    <row r="6510" spans="1:4" ht="13.5" x14ac:dyDescent="0.25">
      <c r="A6510" s="636">
        <v>100243</v>
      </c>
      <c r="B6510" s="634" t="s">
        <v>26338</v>
      </c>
      <c r="C6510" s="634" t="s">
        <v>26331</v>
      </c>
      <c r="D6510" s="635" t="s">
        <v>29867</v>
      </c>
    </row>
    <row r="6511" spans="1:4" ht="13.5" x14ac:dyDescent="0.25">
      <c r="A6511" s="636">
        <v>100244</v>
      </c>
      <c r="B6511" s="634" t="s">
        <v>26339</v>
      </c>
      <c r="C6511" s="634" t="s">
        <v>26331</v>
      </c>
      <c r="D6511" s="635" t="s">
        <v>46288</v>
      </c>
    </row>
    <row r="6512" spans="1:4" ht="13.5" x14ac:dyDescent="0.25">
      <c r="A6512" s="636">
        <v>100245</v>
      </c>
      <c r="B6512" s="634" t="s">
        <v>26340</v>
      </c>
      <c r="C6512" s="634" t="s">
        <v>26331</v>
      </c>
      <c r="D6512" s="635" t="s">
        <v>26763</v>
      </c>
    </row>
    <row r="6513" spans="1:4" ht="13.5" x14ac:dyDescent="0.25">
      <c r="A6513" s="636">
        <v>100246</v>
      </c>
      <c r="B6513" s="634" t="s">
        <v>26341</v>
      </c>
      <c r="C6513" s="634" t="s">
        <v>26331</v>
      </c>
      <c r="D6513" s="635" t="s">
        <v>46289</v>
      </c>
    </row>
    <row r="6514" spans="1:4" ht="13.5" x14ac:dyDescent="0.25">
      <c r="A6514" s="636">
        <v>100247</v>
      </c>
      <c r="B6514" s="634" t="s">
        <v>26342</v>
      </c>
      <c r="C6514" s="634" t="s">
        <v>26331</v>
      </c>
      <c r="D6514" s="635" t="s">
        <v>30019</v>
      </c>
    </row>
    <row r="6515" spans="1:4" ht="13.5" x14ac:dyDescent="0.25">
      <c r="A6515" s="636">
        <v>100248</v>
      </c>
      <c r="B6515" s="634" t="s">
        <v>26343</v>
      </c>
      <c r="C6515" s="634" t="s">
        <v>26331</v>
      </c>
      <c r="D6515" s="635" t="s">
        <v>30528</v>
      </c>
    </row>
    <row r="6516" spans="1:4" ht="13.5" x14ac:dyDescent="0.25">
      <c r="A6516" s="636">
        <v>100249</v>
      </c>
      <c r="B6516" s="634" t="s">
        <v>26344</v>
      </c>
      <c r="C6516" s="634" t="s">
        <v>26331</v>
      </c>
      <c r="D6516" s="635" t="s">
        <v>46289</v>
      </c>
    </row>
    <row r="6517" spans="1:4" ht="13.5" x14ac:dyDescent="0.25">
      <c r="A6517" s="636">
        <v>100250</v>
      </c>
      <c r="B6517" s="634" t="s">
        <v>26345</v>
      </c>
      <c r="C6517" s="634" t="s">
        <v>26331</v>
      </c>
      <c r="D6517" s="635" t="s">
        <v>30040</v>
      </c>
    </row>
    <row r="6518" spans="1:4" ht="13.5" x14ac:dyDescent="0.25">
      <c r="A6518" s="636">
        <v>100251</v>
      </c>
      <c r="B6518" s="634" t="s">
        <v>26346</v>
      </c>
      <c r="C6518" s="634" t="s">
        <v>26331</v>
      </c>
      <c r="D6518" s="635" t="s">
        <v>30528</v>
      </c>
    </row>
    <row r="6519" spans="1:4" ht="13.5" x14ac:dyDescent="0.25">
      <c r="A6519" s="636">
        <v>100252</v>
      </c>
      <c r="B6519" s="634" t="s">
        <v>26347</v>
      </c>
      <c r="C6519" s="634" t="s">
        <v>26331</v>
      </c>
      <c r="D6519" s="635" t="s">
        <v>26754</v>
      </c>
    </row>
    <row r="6520" spans="1:4" ht="13.5" x14ac:dyDescent="0.25">
      <c r="A6520" s="636">
        <v>100253</v>
      </c>
      <c r="B6520" s="634" t="s">
        <v>26348</v>
      </c>
      <c r="C6520" s="634" t="s">
        <v>26331</v>
      </c>
      <c r="D6520" s="635" t="s">
        <v>30960</v>
      </c>
    </row>
    <row r="6521" spans="1:4" ht="13.5" x14ac:dyDescent="0.25">
      <c r="A6521" s="636">
        <v>100254</v>
      </c>
      <c r="B6521" s="634" t="s">
        <v>26349</v>
      </c>
      <c r="C6521" s="634" t="s">
        <v>26331</v>
      </c>
      <c r="D6521" s="635" t="s">
        <v>46290</v>
      </c>
    </row>
    <row r="6522" spans="1:4" ht="13.5" x14ac:dyDescent="0.25">
      <c r="A6522" s="636">
        <v>100255</v>
      </c>
      <c r="B6522" s="634" t="s">
        <v>26350</v>
      </c>
      <c r="C6522" s="634" t="s">
        <v>26331</v>
      </c>
      <c r="D6522" s="635" t="s">
        <v>27330</v>
      </c>
    </row>
    <row r="6523" spans="1:4" ht="13.5" x14ac:dyDescent="0.25">
      <c r="A6523" s="636">
        <v>100256</v>
      </c>
      <c r="B6523" s="634" t="s">
        <v>26351</v>
      </c>
      <c r="C6523" s="634" t="s">
        <v>26331</v>
      </c>
      <c r="D6523" s="635" t="s">
        <v>27453</v>
      </c>
    </row>
    <row r="6524" spans="1:4" ht="13.5" x14ac:dyDescent="0.25">
      <c r="A6524" s="636">
        <v>100257</v>
      </c>
      <c r="B6524" s="634" t="s">
        <v>26352</v>
      </c>
      <c r="C6524" s="634" t="s">
        <v>26331</v>
      </c>
      <c r="D6524" s="635" t="s">
        <v>29943</v>
      </c>
    </row>
    <row r="6525" spans="1:4" ht="13.5" x14ac:dyDescent="0.25">
      <c r="A6525" s="636">
        <v>100258</v>
      </c>
      <c r="B6525" s="634" t="s">
        <v>26353</v>
      </c>
      <c r="C6525" s="634" t="s">
        <v>26331</v>
      </c>
      <c r="D6525" s="635" t="s">
        <v>27330</v>
      </c>
    </row>
    <row r="6526" spans="1:4" ht="13.5" x14ac:dyDescent="0.25">
      <c r="A6526" s="636">
        <v>100259</v>
      </c>
      <c r="B6526" s="634" t="s">
        <v>26354</v>
      </c>
      <c r="C6526" s="634" t="s">
        <v>26331</v>
      </c>
      <c r="D6526" s="635" t="s">
        <v>30960</v>
      </c>
    </row>
    <row r="6527" spans="1:4" ht="13.5" x14ac:dyDescent="0.25">
      <c r="A6527" s="636">
        <v>100260</v>
      </c>
      <c r="B6527" s="634" t="s">
        <v>26355</v>
      </c>
      <c r="C6527" s="634" t="s">
        <v>26288</v>
      </c>
      <c r="D6527" s="635" t="s">
        <v>30939</v>
      </c>
    </row>
    <row r="6528" spans="1:4" ht="13.5" x14ac:dyDescent="0.25">
      <c r="A6528" s="636">
        <v>100261</v>
      </c>
      <c r="B6528" s="634" t="s">
        <v>26356</v>
      </c>
      <c r="C6528" s="634" t="s">
        <v>26288</v>
      </c>
      <c r="D6528" s="635" t="s">
        <v>46291</v>
      </c>
    </row>
    <row r="6529" spans="1:4" ht="13.5" x14ac:dyDescent="0.25">
      <c r="A6529" s="636">
        <v>100262</v>
      </c>
      <c r="B6529" s="634" t="s">
        <v>26357</v>
      </c>
      <c r="C6529" s="634" t="s">
        <v>26288</v>
      </c>
      <c r="D6529" s="635" t="s">
        <v>30050</v>
      </c>
    </row>
    <row r="6530" spans="1:4" ht="13.5" x14ac:dyDescent="0.25">
      <c r="A6530" s="636">
        <v>100263</v>
      </c>
      <c r="B6530" s="634" t="s">
        <v>26358</v>
      </c>
      <c r="C6530" s="634" t="s">
        <v>26288</v>
      </c>
      <c r="D6530" s="635" t="s">
        <v>30032</v>
      </c>
    </row>
    <row r="6531" spans="1:4" ht="13.5" x14ac:dyDescent="0.25">
      <c r="A6531" s="636">
        <v>100264</v>
      </c>
      <c r="B6531" s="634" t="s">
        <v>26359</v>
      </c>
      <c r="C6531" s="634" t="s">
        <v>2821</v>
      </c>
      <c r="D6531" s="635" t="s">
        <v>46292</v>
      </c>
    </row>
    <row r="6532" spans="1:4" ht="13.5" x14ac:dyDescent="0.25">
      <c r="A6532" s="636">
        <v>100265</v>
      </c>
      <c r="B6532" s="634" t="s">
        <v>26360</v>
      </c>
      <c r="C6532" s="634" t="s">
        <v>3</v>
      </c>
      <c r="D6532" s="635" t="s">
        <v>25954</v>
      </c>
    </row>
    <row r="6533" spans="1:4" ht="13.5" x14ac:dyDescent="0.25">
      <c r="A6533" s="636">
        <v>100266</v>
      </c>
      <c r="B6533" s="634" t="s">
        <v>26361</v>
      </c>
      <c r="C6533" s="634" t="s">
        <v>2699</v>
      </c>
      <c r="D6533" s="635" t="s">
        <v>46293</v>
      </c>
    </row>
    <row r="6534" spans="1:4" ht="13.5" x14ac:dyDescent="0.25">
      <c r="A6534" s="636">
        <v>100267</v>
      </c>
      <c r="B6534" s="634" t="s">
        <v>26362</v>
      </c>
      <c r="C6534" s="634" t="s">
        <v>5</v>
      </c>
      <c r="D6534" s="635" t="s">
        <v>28485</v>
      </c>
    </row>
    <row r="6535" spans="1:4" ht="13.5" x14ac:dyDescent="0.25">
      <c r="A6535" s="636">
        <v>100268</v>
      </c>
      <c r="B6535" s="634" t="s">
        <v>26363</v>
      </c>
      <c r="C6535" s="634" t="s">
        <v>2699</v>
      </c>
      <c r="D6535" s="635" t="s">
        <v>46293</v>
      </c>
    </row>
    <row r="6536" spans="1:4" ht="13.5" x14ac:dyDescent="0.25">
      <c r="A6536" s="636">
        <v>100269</v>
      </c>
      <c r="B6536" s="634" t="s">
        <v>26364</v>
      </c>
      <c r="C6536" s="634" t="s">
        <v>5</v>
      </c>
      <c r="D6536" s="635" t="s">
        <v>28485</v>
      </c>
    </row>
    <row r="6537" spans="1:4" ht="13.5" x14ac:dyDescent="0.25">
      <c r="A6537" s="636">
        <v>100270</v>
      </c>
      <c r="B6537" s="634" t="s">
        <v>26365</v>
      </c>
      <c r="C6537" s="634" t="s">
        <v>2699</v>
      </c>
      <c r="D6537" s="635" t="s">
        <v>46294</v>
      </c>
    </row>
    <row r="6538" spans="1:4" ht="13.5" x14ac:dyDescent="0.25">
      <c r="A6538" s="636">
        <v>100271</v>
      </c>
      <c r="B6538" s="634" t="s">
        <v>26366</v>
      </c>
      <c r="C6538" s="634" t="s">
        <v>2821</v>
      </c>
      <c r="D6538" s="635" t="s">
        <v>46295</v>
      </c>
    </row>
    <row r="6539" spans="1:4" ht="13.5" x14ac:dyDescent="0.25">
      <c r="A6539" s="636">
        <v>100272</v>
      </c>
      <c r="B6539" s="634" t="s">
        <v>26367</v>
      </c>
      <c r="C6539" s="634" t="s">
        <v>3</v>
      </c>
      <c r="D6539" s="635" t="s">
        <v>28443</v>
      </c>
    </row>
    <row r="6540" spans="1:4" ht="13.5" x14ac:dyDescent="0.25">
      <c r="A6540" s="636">
        <v>100273</v>
      </c>
      <c r="B6540" s="634" t="s">
        <v>26368</v>
      </c>
      <c r="C6540" s="634" t="s">
        <v>26288</v>
      </c>
      <c r="D6540" s="635" t="s">
        <v>41872</v>
      </c>
    </row>
    <row r="6541" spans="1:4" ht="13.5" x14ac:dyDescent="0.25">
      <c r="A6541" s="636">
        <v>100274</v>
      </c>
      <c r="B6541" s="634" t="s">
        <v>26369</v>
      </c>
      <c r="C6541" s="634" t="s">
        <v>2821</v>
      </c>
      <c r="D6541" s="635" t="s">
        <v>46296</v>
      </c>
    </row>
    <row r="6542" spans="1:4" ht="13.5" x14ac:dyDescent="0.25">
      <c r="A6542" s="636">
        <v>100275</v>
      </c>
      <c r="B6542" s="634" t="s">
        <v>26370</v>
      </c>
      <c r="C6542" s="634" t="s">
        <v>2821</v>
      </c>
      <c r="D6542" s="635" t="s">
        <v>43704</v>
      </c>
    </row>
    <row r="6543" spans="1:4" ht="13.5" x14ac:dyDescent="0.25">
      <c r="A6543" s="636">
        <v>100276</v>
      </c>
      <c r="B6543" s="634" t="s">
        <v>26371</v>
      </c>
      <c r="C6543" s="634" t="s">
        <v>2821</v>
      </c>
      <c r="D6543" s="635" t="s">
        <v>46297</v>
      </c>
    </row>
    <row r="6544" spans="1:4" ht="13.5" x14ac:dyDescent="0.25">
      <c r="A6544" s="636">
        <v>100277</v>
      </c>
      <c r="B6544" s="634" t="s">
        <v>26372</v>
      </c>
      <c r="C6544" s="634" t="s">
        <v>2821</v>
      </c>
      <c r="D6544" s="635" t="s">
        <v>41898</v>
      </c>
    </row>
    <row r="6545" spans="1:4" ht="13.5" x14ac:dyDescent="0.25">
      <c r="A6545" s="636">
        <v>100278</v>
      </c>
      <c r="B6545" s="634" t="s">
        <v>26373</v>
      </c>
      <c r="C6545" s="634" t="s">
        <v>2699</v>
      </c>
      <c r="D6545" s="635" t="s">
        <v>44534</v>
      </c>
    </row>
    <row r="6546" spans="1:4" ht="13.5" x14ac:dyDescent="0.25">
      <c r="A6546" s="636">
        <v>100279</v>
      </c>
      <c r="B6546" s="634" t="s">
        <v>26374</v>
      </c>
      <c r="C6546" s="634" t="s">
        <v>5</v>
      </c>
      <c r="D6546" s="635" t="s">
        <v>30940</v>
      </c>
    </row>
    <row r="6547" spans="1:4" ht="13.5" x14ac:dyDescent="0.25">
      <c r="A6547" s="636">
        <v>100280</v>
      </c>
      <c r="B6547" s="634" t="s">
        <v>26375</v>
      </c>
      <c r="C6547" s="634" t="s">
        <v>2699</v>
      </c>
      <c r="D6547" s="635" t="s">
        <v>27161</v>
      </c>
    </row>
    <row r="6548" spans="1:4" ht="13.5" x14ac:dyDescent="0.25">
      <c r="A6548" s="636">
        <v>100281</v>
      </c>
      <c r="B6548" s="634" t="s">
        <v>26376</v>
      </c>
      <c r="C6548" s="634" t="s">
        <v>2699</v>
      </c>
      <c r="D6548" s="635" t="s">
        <v>25166</v>
      </c>
    </row>
    <row r="6549" spans="1:4" ht="13.5" x14ac:dyDescent="0.25">
      <c r="A6549" s="636">
        <v>100282</v>
      </c>
      <c r="B6549" s="634" t="s">
        <v>26377</v>
      </c>
      <c r="C6549" s="634" t="s">
        <v>2821</v>
      </c>
      <c r="D6549" s="635" t="s">
        <v>46298</v>
      </c>
    </row>
    <row r="6550" spans="1:4" ht="13.5" x14ac:dyDescent="0.25">
      <c r="A6550" s="636">
        <v>100283</v>
      </c>
      <c r="B6550" s="634" t="s">
        <v>26378</v>
      </c>
      <c r="C6550" s="634" t="s">
        <v>2821</v>
      </c>
      <c r="D6550" s="635" t="s">
        <v>46299</v>
      </c>
    </row>
    <row r="6551" spans="1:4" ht="13.5" x14ac:dyDescent="0.25">
      <c r="A6551" s="636">
        <v>100284</v>
      </c>
      <c r="B6551" s="634" t="s">
        <v>26379</v>
      </c>
      <c r="C6551" s="634" t="s">
        <v>2821</v>
      </c>
      <c r="D6551" s="635" t="s">
        <v>29944</v>
      </c>
    </row>
    <row r="6552" spans="1:4" ht="13.5" x14ac:dyDescent="0.25">
      <c r="A6552" s="636">
        <v>100285</v>
      </c>
      <c r="B6552" s="634" t="s">
        <v>26380</v>
      </c>
      <c r="C6552" s="634" t="s">
        <v>26331</v>
      </c>
      <c r="D6552" s="635" t="s">
        <v>46300</v>
      </c>
    </row>
    <row r="6553" spans="1:4" ht="13.5" x14ac:dyDescent="0.25">
      <c r="A6553" s="636">
        <v>100286</v>
      </c>
      <c r="B6553" s="634" t="s">
        <v>26381</v>
      </c>
      <c r="C6553" s="634" t="s">
        <v>26331</v>
      </c>
      <c r="D6553" s="635" t="s">
        <v>43207</v>
      </c>
    </row>
    <row r="6554" spans="1:4" ht="13.5" x14ac:dyDescent="0.25">
      <c r="A6554" s="636">
        <v>100287</v>
      </c>
      <c r="B6554" s="634" t="s">
        <v>26382</v>
      </c>
      <c r="C6554" s="634" t="s">
        <v>26331</v>
      </c>
      <c r="D6554" s="635" t="s">
        <v>30528</v>
      </c>
    </row>
    <row r="6555" spans="1:4" ht="13.5" x14ac:dyDescent="0.25">
      <c r="A6555" s="636">
        <v>99802</v>
      </c>
      <c r="B6555" s="634" t="s">
        <v>25626</v>
      </c>
      <c r="C6555" s="634" t="s">
        <v>3</v>
      </c>
      <c r="D6555" s="635" t="s">
        <v>23372</v>
      </c>
    </row>
    <row r="6556" spans="1:4" ht="13.5" x14ac:dyDescent="0.25">
      <c r="A6556" s="636">
        <v>99803</v>
      </c>
      <c r="B6556" s="634" t="s">
        <v>25627</v>
      </c>
      <c r="C6556" s="634" t="s">
        <v>3</v>
      </c>
      <c r="D6556" s="635" t="s">
        <v>26953</v>
      </c>
    </row>
    <row r="6557" spans="1:4" ht="13.5" x14ac:dyDescent="0.25">
      <c r="A6557" s="636">
        <v>99804</v>
      </c>
      <c r="B6557" s="634" t="s">
        <v>46301</v>
      </c>
      <c r="C6557" s="634" t="s">
        <v>3</v>
      </c>
      <c r="D6557" s="635" t="s">
        <v>29984</v>
      </c>
    </row>
    <row r="6558" spans="1:4" ht="13.5" x14ac:dyDescent="0.25">
      <c r="A6558" s="636">
        <v>99805</v>
      </c>
      <c r="B6558" s="634" t="s">
        <v>25628</v>
      </c>
      <c r="C6558" s="634" t="s">
        <v>3</v>
      </c>
      <c r="D6558" s="635" t="s">
        <v>46302</v>
      </c>
    </row>
    <row r="6559" spans="1:4" ht="13.5" x14ac:dyDescent="0.25">
      <c r="A6559" s="636">
        <v>99806</v>
      </c>
      <c r="B6559" s="634" t="s">
        <v>25629</v>
      </c>
      <c r="C6559" s="634" t="s">
        <v>3</v>
      </c>
      <c r="D6559" s="635" t="s">
        <v>25971</v>
      </c>
    </row>
    <row r="6560" spans="1:4" ht="13.5" x14ac:dyDescent="0.25">
      <c r="A6560" s="636">
        <v>99807</v>
      </c>
      <c r="B6560" s="634" t="s">
        <v>46303</v>
      </c>
      <c r="C6560" s="634" t="s">
        <v>3</v>
      </c>
      <c r="D6560" s="635" t="s">
        <v>29873</v>
      </c>
    </row>
    <row r="6561" spans="1:4" ht="13.5" x14ac:dyDescent="0.25">
      <c r="A6561" s="636">
        <v>99808</v>
      </c>
      <c r="B6561" s="634" t="s">
        <v>25630</v>
      </c>
      <c r="C6561" s="634" t="s">
        <v>3</v>
      </c>
      <c r="D6561" s="635" t="s">
        <v>29612</v>
      </c>
    </row>
    <row r="6562" spans="1:4" ht="13.5" x14ac:dyDescent="0.25">
      <c r="A6562" s="636">
        <v>99809</v>
      </c>
      <c r="B6562" s="634" t="s">
        <v>25631</v>
      </c>
      <c r="C6562" s="634" t="s">
        <v>3</v>
      </c>
      <c r="D6562" s="635" t="s">
        <v>45915</v>
      </c>
    </row>
    <row r="6563" spans="1:4" ht="13.5" x14ac:dyDescent="0.25">
      <c r="A6563" s="636">
        <v>99810</v>
      </c>
      <c r="B6563" s="634" t="s">
        <v>46304</v>
      </c>
      <c r="C6563" s="634" t="s">
        <v>3</v>
      </c>
      <c r="D6563" s="635" t="s">
        <v>45521</v>
      </c>
    </row>
    <row r="6564" spans="1:4" ht="13.5" x14ac:dyDescent="0.25">
      <c r="A6564" s="636">
        <v>99811</v>
      </c>
      <c r="B6564" s="634" t="s">
        <v>25632</v>
      </c>
      <c r="C6564" s="634" t="s">
        <v>3</v>
      </c>
      <c r="D6564" s="635" t="s">
        <v>41806</v>
      </c>
    </row>
    <row r="6565" spans="1:4" ht="13.5" x14ac:dyDescent="0.25">
      <c r="A6565" s="636">
        <v>99812</v>
      </c>
      <c r="B6565" s="634" t="s">
        <v>25633</v>
      </c>
      <c r="C6565" s="634" t="s">
        <v>3</v>
      </c>
      <c r="D6565" s="635" t="s">
        <v>26961</v>
      </c>
    </row>
    <row r="6566" spans="1:4" ht="13.5" x14ac:dyDescent="0.25">
      <c r="A6566" s="636">
        <v>99813</v>
      </c>
      <c r="B6566" s="634" t="s">
        <v>46305</v>
      </c>
      <c r="C6566" s="634" t="s">
        <v>3</v>
      </c>
      <c r="D6566" s="635" t="s">
        <v>27736</v>
      </c>
    </row>
    <row r="6567" spans="1:4" ht="13.5" x14ac:dyDescent="0.25">
      <c r="A6567" s="636">
        <v>99814</v>
      </c>
      <c r="B6567" s="634" t="s">
        <v>25634</v>
      </c>
      <c r="C6567" s="634" t="s">
        <v>3</v>
      </c>
      <c r="D6567" s="635" t="s">
        <v>27658</v>
      </c>
    </row>
    <row r="6568" spans="1:4" ht="13.5" x14ac:dyDescent="0.25">
      <c r="A6568" s="636">
        <v>99815</v>
      </c>
      <c r="B6568" s="634" t="s">
        <v>46306</v>
      </c>
      <c r="C6568" s="634" t="s">
        <v>5</v>
      </c>
      <c r="D6568" s="635" t="s">
        <v>26925</v>
      </c>
    </row>
    <row r="6569" spans="1:4" ht="13.5" x14ac:dyDescent="0.25">
      <c r="A6569" s="636">
        <v>99816</v>
      </c>
      <c r="B6569" s="634" t="s">
        <v>46307</v>
      </c>
      <c r="C6569" s="634" t="s">
        <v>5</v>
      </c>
      <c r="D6569" s="635" t="s">
        <v>30755</v>
      </c>
    </row>
    <row r="6570" spans="1:4" ht="13.5" x14ac:dyDescent="0.25">
      <c r="A6570" s="636">
        <v>99817</v>
      </c>
      <c r="B6570" s="634" t="s">
        <v>46308</v>
      </c>
      <c r="C6570" s="634" t="s">
        <v>5</v>
      </c>
      <c r="D6570" s="635" t="s">
        <v>29943</v>
      </c>
    </row>
    <row r="6571" spans="1:4" ht="13.5" x14ac:dyDescent="0.25">
      <c r="A6571" s="636">
        <v>99818</v>
      </c>
      <c r="B6571" s="634" t="s">
        <v>46309</v>
      </c>
      <c r="C6571" s="634" t="s">
        <v>5</v>
      </c>
      <c r="D6571" s="635" t="s">
        <v>29943</v>
      </c>
    </row>
    <row r="6572" spans="1:4" ht="13.5" x14ac:dyDescent="0.25">
      <c r="A6572" s="636">
        <v>99819</v>
      </c>
      <c r="B6572" s="634" t="s">
        <v>46310</v>
      </c>
      <c r="C6572" s="634" t="s">
        <v>3</v>
      </c>
      <c r="D6572" s="635" t="s">
        <v>29417</v>
      </c>
    </row>
    <row r="6573" spans="1:4" ht="13.5" x14ac:dyDescent="0.25">
      <c r="A6573" s="636">
        <v>99820</v>
      </c>
      <c r="B6573" s="634" t="s">
        <v>46311</v>
      </c>
      <c r="C6573" s="634" t="s">
        <v>3</v>
      </c>
      <c r="D6573" s="635" t="s">
        <v>46312</v>
      </c>
    </row>
    <row r="6574" spans="1:4" ht="13.5" x14ac:dyDescent="0.25">
      <c r="A6574" s="636">
        <v>99821</v>
      </c>
      <c r="B6574" s="634" t="s">
        <v>46313</v>
      </c>
      <c r="C6574" s="634" t="s">
        <v>3</v>
      </c>
      <c r="D6574" s="635" t="s">
        <v>41988</v>
      </c>
    </row>
    <row r="6575" spans="1:4" ht="13.5" x14ac:dyDescent="0.25">
      <c r="A6575" s="636">
        <v>99822</v>
      </c>
      <c r="B6575" s="634" t="s">
        <v>25635</v>
      </c>
      <c r="C6575" s="634" t="s">
        <v>3</v>
      </c>
      <c r="D6575" s="635" t="s">
        <v>29875</v>
      </c>
    </row>
    <row r="6576" spans="1:4" ht="13.5" x14ac:dyDescent="0.25">
      <c r="A6576" s="636">
        <v>99823</v>
      </c>
      <c r="B6576" s="634" t="s">
        <v>46314</v>
      </c>
      <c r="C6576" s="634" t="s">
        <v>3</v>
      </c>
      <c r="D6576" s="635" t="s">
        <v>23218</v>
      </c>
    </row>
    <row r="6577" spans="1:4" ht="13.5" x14ac:dyDescent="0.25">
      <c r="A6577" s="636">
        <v>99824</v>
      </c>
      <c r="B6577" s="634" t="s">
        <v>46315</v>
      </c>
      <c r="C6577" s="634" t="s">
        <v>3</v>
      </c>
      <c r="D6577" s="635" t="s">
        <v>41989</v>
      </c>
    </row>
    <row r="6578" spans="1:4" ht="13.5" x14ac:dyDescent="0.25">
      <c r="A6578" s="636">
        <v>99825</v>
      </c>
      <c r="B6578" s="634" t="s">
        <v>46316</v>
      </c>
      <c r="C6578" s="634" t="s">
        <v>3</v>
      </c>
      <c r="D6578" s="635" t="s">
        <v>46317</v>
      </c>
    </row>
    <row r="6579" spans="1:4" ht="13.5" x14ac:dyDescent="0.25">
      <c r="A6579" s="636">
        <v>99826</v>
      </c>
      <c r="B6579" s="634" t="s">
        <v>25636</v>
      </c>
      <c r="C6579" s="634" t="s">
        <v>3</v>
      </c>
      <c r="D6579" s="635" t="s">
        <v>29958</v>
      </c>
    </row>
    <row r="6580" spans="1:4" ht="13.5" x14ac:dyDescent="0.25">
      <c r="A6580" s="636">
        <v>97010</v>
      </c>
      <c r="B6580" s="634" t="s">
        <v>25637</v>
      </c>
      <c r="C6580" s="634" t="s">
        <v>4</v>
      </c>
      <c r="D6580" s="635" t="s">
        <v>46318</v>
      </c>
    </row>
    <row r="6581" spans="1:4" ht="13.5" x14ac:dyDescent="0.25">
      <c r="A6581" s="636">
        <v>97011</v>
      </c>
      <c r="B6581" s="634" t="s">
        <v>25638</v>
      </c>
      <c r="C6581" s="634" t="s">
        <v>4</v>
      </c>
      <c r="D6581" s="635" t="s">
        <v>46319</v>
      </c>
    </row>
    <row r="6582" spans="1:4" ht="13.5" x14ac:dyDescent="0.25">
      <c r="A6582" s="636">
        <v>97012</v>
      </c>
      <c r="B6582" s="634" t="s">
        <v>25639</v>
      </c>
      <c r="C6582" s="634" t="s">
        <v>4</v>
      </c>
      <c r="D6582" s="635" t="s">
        <v>30049</v>
      </c>
    </row>
    <row r="6583" spans="1:4" ht="13.5" x14ac:dyDescent="0.25">
      <c r="A6583" s="636">
        <v>97013</v>
      </c>
      <c r="B6583" s="634" t="s">
        <v>25640</v>
      </c>
      <c r="C6583" s="634" t="s">
        <v>4</v>
      </c>
      <c r="D6583" s="635" t="s">
        <v>46320</v>
      </c>
    </row>
    <row r="6584" spans="1:4" ht="13.5" x14ac:dyDescent="0.25">
      <c r="A6584" s="636">
        <v>97014</v>
      </c>
      <c r="B6584" s="634" t="s">
        <v>25641</v>
      </c>
      <c r="C6584" s="634" t="s">
        <v>4</v>
      </c>
      <c r="D6584" s="635" t="s">
        <v>46321</v>
      </c>
    </row>
    <row r="6585" spans="1:4" ht="13.5" x14ac:dyDescent="0.25">
      <c r="A6585" s="636">
        <v>97015</v>
      </c>
      <c r="B6585" s="634" t="s">
        <v>25642</v>
      </c>
      <c r="C6585" s="634" t="s">
        <v>4</v>
      </c>
      <c r="D6585" s="635" t="s">
        <v>46322</v>
      </c>
    </row>
    <row r="6586" spans="1:4" ht="13.5" x14ac:dyDescent="0.25">
      <c r="A6586" s="636">
        <v>97016</v>
      </c>
      <c r="B6586" s="634" t="s">
        <v>25643</v>
      </c>
      <c r="C6586" s="634" t="s">
        <v>4</v>
      </c>
      <c r="D6586" s="635" t="s">
        <v>46323</v>
      </c>
    </row>
    <row r="6587" spans="1:4" ht="13.5" x14ac:dyDescent="0.25">
      <c r="A6587" s="636">
        <v>97017</v>
      </c>
      <c r="B6587" s="634" t="s">
        <v>25644</v>
      </c>
      <c r="C6587" s="634" t="s">
        <v>4</v>
      </c>
      <c r="D6587" s="635" t="s">
        <v>46324</v>
      </c>
    </row>
    <row r="6588" spans="1:4" ht="13.5" x14ac:dyDescent="0.25">
      <c r="A6588" s="636">
        <v>97018</v>
      </c>
      <c r="B6588" s="634" t="s">
        <v>25645</v>
      </c>
      <c r="C6588" s="634" t="s">
        <v>4</v>
      </c>
      <c r="D6588" s="635" t="s">
        <v>30308</v>
      </c>
    </row>
    <row r="6589" spans="1:4" ht="13.5" x14ac:dyDescent="0.25">
      <c r="A6589" s="636">
        <v>97031</v>
      </c>
      <c r="B6589" s="634" t="s">
        <v>25646</v>
      </c>
      <c r="C6589" s="634" t="s">
        <v>4</v>
      </c>
      <c r="D6589" s="635" t="s">
        <v>30560</v>
      </c>
    </row>
    <row r="6590" spans="1:4" ht="13.5" x14ac:dyDescent="0.25">
      <c r="A6590" s="636">
        <v>97032</v>
      </c>
      <c r="B6590" s="634" t="s">
        <v>25647</v>
      </c>
      <c r="C6590" s="634" t="s">
        <v>4</v>
      </c>
      <c r="D6590" s="635" t="s">
        <v>46325</v>
      </c>
    </row>
    <row r="6591" spans="1:4" ht="13.5" x14ac:dyDescent="0.25">
      <c r="A6591" s="636">
        <v>97033</v>
      </c>
      <c r="B6591" s="634" t="s">
        <v>25648</v>
      </c>
      <c r="C6591" s="634" t="s">
        <v>4</v>
      </c>
      <c r="D6591" s="635" t="s">
        <v>46326</v>
      </c>
    </row>
    <row r="6592" spans="1:4" ht="13.5" x14ac:dyDescent="0.25">
      <c r="A6592" s="636">
        <v>97034</v>
      </c>
      <c r="B6592" s="634" t="s">
        <v>25649</v>
      </c>
      <c r="C6592" s="634" t="s">
        <v>4</v>
      </c>
      <c r="D6592" s="635" t="s">
        <v>29137</v>
      </c>
    </row>
    <row r="6593" spans="1:4" ht="13.5" x14ac:dyDescent="0.25">
      <c r="A6593" s="636">
        <v>97039</v>
      </c>
      <c r="B6593" s="634" t="s">
        <v>25650</v>
      </c>
      <c r="C6593" s="634" t="s">
        <v>3</v>
      </c>
      <c r="D6593" s="635" t="s">
        <v>28447</v>
      </c>
    </row>
    <row r="6594" spans="1:4" ht="13.5" x14ac:dyDescent="0.25">
      <c r="A6594" s="636">
        <v>97040</v>
      </c>
      <c r="B6594" s="634" t="s">
        <v>25651</v>
      </c>
      <c r="C6594" s="634" t="s">
        <v>3</v>
      </c>
      <c r="D6594" s="635" t="s">
        <v>30333</v>
      </c>
    </row>
    <row r="6595" spans="1:4" ht="13.5" x14ac:dyDescent="0.25">
      <c r="A6595" s="636">
        <v>97041</v>
      </c>
      <c r="B6595" s="634" t="s">
        <v>25652</v>
      </c>
      <c r="C6595" s="634" t="s">
        <v>3</v>
      </c>
      <c r="D6595" s="635" t="s">
        <v>46327</v>
      </c>
    </row>
    <row r="6596" spans="1:4" ht="13.5" x14ac:dyDescent="0.25">
      <c r="A6596" s="636">
        <v>97046</v>
      </c>
      <c r="B6596" s="634" t="s">
        <v>25653</v>
      </c>
      <c r="C6596" s="634" t="s">
        <v>3</v>
      </c>
      <c r="D6596" s="635" t="s">
        <v>22866</v>
      </c>
    </row>
    <row r="6597" spans="1:4" ht="13.5" x14ac:dyDescent="0.25">
      <c r="A6597" s="636">
        <v>97047</v>
      </c>
      <c r="B6597" s="634" t="s">
        <v>25654</v>
      </c>
      <c r="C6597" s="634" t="s">
        <v>3</v>
      </c>
      <c r="D6597" s="635" t="s">
        <v>22975</v>
      </c>
    </row>
    <row r="6598" spans="1:4" ht="13.5" x14ac:dyDescent="0.25">
      <c r="A6598" s="636">
        <v>97048</v>
      </c>
      <c r="B6598" s="634" t="s">
        <v>25655</v>
      </c>
      <c r="C6598" s="634" t="s">
        <v>3</v>
      </c>
      <c r="D6598" s="635" t="s">
        <v>22971</v>
      </c>
    </row>
    <row r="6599" spans="1:4" ht="13.5" x14ac:dyDescent="0.25">
      <c r="A6599" s="636">
        <v>97054</v>
      </c>
      <c r="B6599" s="634" t="s">
        <v>27662</v>
      </c>
      <c r="C6599" s="634" t="s">
        <v>5</v>
      </c>
      <c r="D6599" s="635" t="s">
        <v>46328</v>
      </c>
    </row>
    <row r="6600" spans="1:4" ht="13.5" x14ac:dyDescent="0.25">
      <c r="A6600" s="636">
        <v>97062</v>
      </c>
      <c r="B6600" s="634" t="s">
        <v>25656</v>
      </c>
      <c r="C6600" s="634" t="s">
        <v>3</v>
      </c>
      <c r="D6600" s="635" t="s">
        <v>28970</v>
      </c>
    </row>
    <row r="6601" spans="1:4" ht="13.5" x14ac:dyDescent="0.25">
      <c r="A6601" s="636">
        <v>97063</v>
      </c>
      <c r="B6601" s="634" t="s">
        <v>25657</v>
      </c>
      <c r="C6601" s="634" t="s">
        <v>3</v>
      </c>
      <c r="D6601" s="635" t="s">
        <v>29872</v>
      </c>
    </row>
    <row r="6602" spans="1:4" ht="13.5" x14ac:dyDescent="0.25">
      <c r="A6602" s="636">
        <v>97064</v>
      </c>
      <c r="B6602" s="634" t="s">
        <v>25658</v>
      </c>
      <c r="C6602" s="634" t="s">
        <v>4</v>
      </c>
      <c r="D6602" s="635" t="s">
        <v>29223</v>
      </c>
    </row>
    <row r="6603" spans="1:4" ht="13.5" x14ac:dyDescent="0.25">
      <c r="A6603" s="636">
        <v>97065</v>
      </c>
      <c r="B6603" s="634" t="s">
        <v>25659</v>
      </c>
      <c r="C6603" s="634" t="s">
        <v>20</v>
      </c>
      <c r="D6603" s="635" t="s">
        <v>46137</v>
      </c>
    </row>
    <row r="6604" spans="1:4" ht="13.5" x14ac:dyDescent="0.25">
      <c r="A6604" s="636">
        <v>97066</v>
      </c>
      <c r="B6604" s="634" t="s">
        <v>25660</v>
      </c>
      <c r="C6604" s="634" t="s">
        <v>3</v>
      </c>
      <c r="D6604" s="635" t="s">
        <v>46329</v>
      </c>
    </row>
    <row r="6605" spans="1:4" ht="13.5" x14ac:dyDescent="0.25">
      <c r="A6605" s="636">
        <v>97067</v>
      </c>
      <c r="B6605" s="634" t="s">
        <v>25661</v>
      </c>
      <c r="C6605" s="634" t="s">
        <v>4</v>
      </c>
      <c r="D6605" s="635" t="s">
        <v>46330</v>
      </c>
    </row>
    <row r="6606" spans="1:4" ht="13.5" x14ac:dyDescent="0.25">
      <c r="A6606" s="636">
        <v>97621</v>
      </c>
      <c r="B6606" s="634" t="s">
        <v>25662</v>
      </c>
      <c r="C6606" s="634" t="s">
        <v>20</v>
      </c>
      <c r="D6606" s="635" t="s">
        <v>41383</v>
      </c>
    </row>
    <row r="6607" spans="1:4" ht="13.5" x14ac:dyDescent="0.25">
      <c r="A6607" s="636">
        <v>97622</v>
      </c>
      <c r="B6607" s="634" t="s">
        <v>25663</v>
      </c>
      <c r="C6607" s="634" t="s">
        <v>20</v>
      </c>
      <c r="D6607" s="635" t="s">
        <v>30264</v>
      </c>
    </row>
    <row r="6608" spans="1:4" ht="13.5" x14ac:dyDescent="0.25">
      <c r="A6608" s="636">
        <v>97623</v>
      </c>
      <c r="B6608" s="634" t="s">
        <v>25664</v>
      </c>
      <c r="C6608" s="634" t="s">
        <v>20</v>
      </c>
      <c r="D6608" s="635" t="s">
        <v>46331</v>
      </c>
    </row>
    <row r="6609" spans="1:4" ht="13.5" x14ac:dyDescent="0.25">
      <c r="A6609" s="636">
        <v>97624</v>
      </c>
      <c r="B6609" s="634" t="s">
        <v>25665</v>
      </c>
      <c r="C6609" s="634" t="s">
        <v>20</v>
      </c>
      <c r="D6609" s="635" t="s">
        <v>46332</v>
      </c>
    </row>
    <row r="6610" spans="1:4" ht="13.5" x14ac:dyDescent="0.25">
      <c r="A6610" s="636">
        <v>97625</v>
      </c>
      <c r="B6610" s="634" t="s">
        <v>25666</v>
      </c>
      <c r="C6610" s="634" t="s">
        <v>20</v>
      </c>
      <c r="D6610" s="635" t="s">
        <v>27334</v>
      </c>
    </row>
    <row r="6611" spans="1:4" ht="13.5" x14ac:dyDescent="0.25">
      <c r="A6611" s="636">
        <v>97626</v>
      </c>
      <c r="B6611" s="634" t="s">
        <v>25667</v>
      </c>
      <c r="C6611" s="634" t="s">
        <v>20</v>
      </c>
      <c r="D6611" s="635" t="s">
        <v>46333</v>
      </c>
    </row>
    <row r="6612" spans="1:4" ht="13.5" x14ac:dyDescent="0.25">
      <c r="A6612" s="636">
        <v>97627</v>
      </c>
      <c r="B6612" s="634" t="s">
        <v>25668</v>
      </c>
      <c r="C6612" s="634" t="s">
        <v>20</v>
      </c>
      <c r="D6612" s="635" t="s">
        <v>30270</v>
      </c>
    </row>
    <row r="6613" spans="1:4" ht="13.5" x14ac:dyDescent="0.25">
      <c r="A6613" s="636">
        <v>97628</v>
      </c>
      <c r="B6613" s="634" t="s">
        <v>25669</v>
      </c>
      <c r="C6613" s="634" t="s">
        <v>20</v>
      </c>
      <c r="D6613" s="635" t="s">
        <v>46334</v>
      </c>
    </row>
    <row r="6614" spans="1:4" ht="13.5" x14ac:dyDescent="0.25">
      <c r="A6614" s="636">
        <v>97629</v>
      </c>
      <c r="B6614" s="634" t="s">
        <v>25670</v>
      </c>
      <c r="C6614" s="634" t="s">
        <v>20</v>
      </c>
      <c r="D6614" s="635" t="s">
        <v>46335</v>
      </c>
    </row>
    <row r="6615" spans="1:4" ht="13.5" x14ac:dyDescent="0.25">
      <c r="A6615" s="636">
        <v>97631</v>
      </c>
      <c r="B6615" s="634" t="s">
        <v>25671</v>
      </c>
      <c r="C6615" s="634" t="s">
        <v>3</v>
      </c>
      <c r="D6615" s="635" t="s">
        <v>25109</v>
      </c>
    </row>
    <row r="6616" spans="1:4" ht="13.5" x14ac:dyDescent="0.25">
      <c r="A6616" s="636">
        <v>97632</v>
      </c>
      <c r="B6616" s="634" t="s">
        <v>25672</v>
      </c>
      <c r="C6616" s="634" t="s">
        <v>4</v>
      </c>
      <c r="D6616" s="635" t="s">
        <v>30017</v>
      </c>
    </row>
    <row r="6617" spans="1:4" ht="13.5" x14ac:dyDescent="0.25">
      <c r="A6617" s="636">
        <v>97633</v>
      </c>
      <c r="B6617" s="634" t="s">
        <v>25673</v>
      </c>
      <c r="C6617" s="634" t="s">
        <v>3</v>
      </c>
      <c r="D6617" s="635" t="s">
        <v>29731</v>
      </c>
    </row>
    <row r="6618" spans="1:4" ht="13.5" x14ac:dyDescent="0.25">
      <c r="A6618" s="636">
        <v>97634</v>
      </c>
      <c r="B6618" s="634" t="s">
        <v>25674</v>
      </c>
      <c r="C6618" s="634" t="s">
        <v>3</v>
      </c>
      <c r="D6618" s="635" t="s">
        <v>43201</v>
      </c>
    </row>
    <row r="6619" spans="1:4" ht="13.5" x14ac:dyDescent="0.25">
      <c r="A6619" s="636">
        <v>97635</v>
      </c>
      <c r="B6619" s="634" t="s">
        <v>25675</v>
      </c>
      <c r="C6619" s="634" t="s">
        <v>3</v>
      </c>
      <c r="D6619" s="635" t="s">
        <v>46336</v>
      </c>
    </row>
    <row r="6620" spans="1:4" ht="13.5" x14ac:dyDescent="0.25">
      <c r="A6620" s="636">
        <v>97636</v>
      </c>
      <c r="B6620" s="634" t="s">
        <v>25676</v>
      </c>
      <c r="C6620" s="634" t="s">
        <v>3</v>
      </c>
      <c r="D6620" s="635" t="s">
        <v>30065</v>
      </c>
    </row>
    <row r="6621" spans="1:4" ht="13.5" x14ac:dyDescent="0.25">
      <c r="A6621" s="636">
        <v>97637</v>
      </c>
      <c r="B6621" s="634" t="s">
        <v>25677</v>
      </c>
      <c r="C6621" s="634" t="s">
        <v>3</v>
      </c>
      <c r="D6621" s="635" t="s">
        <v>46337</v>
      </c>
    </row>
    <row r="6622" spans="1:4" ht="13.5" x14ac:dyDescent="0.25">
      <c r="A6622" s="636">
        <v>97638</v>
      </c>
      <c r="B6622" s="634" t="s">
        <v>25678</v>
      </c>
      <c r="C6622" s="634" t="s">
        <v>3</v>
      </c>
      <c r="D6622" s="635" t="s">
        <v>30757</v>
      </c>
    </row>
    <row r="6623" spans="1:4" ht="13.5" x14ac:dyDescent="0.25">
      <c r="A6623" s="636">
        <v>97639</v>
      </c>
      <c r="B6623" s="634" t="s">
        <v>25679</v>
      </c>
      <c r="C6623" s="634" t="s">
        <v>3</v>
      </c>
      <c r="D6623" s="635" t="s">
        <v>42721</v>
      </c>
    </row>
    <row r="6624" spans="1:4" ht="13.5" x14ac:dyDescent="0.25">
      <c r="A6624" s="636">
        <v>97640</v>
      </c>
      <c r="B6624" s="634" t="s">
        <v>25680</v>
      </c>
      <c r="C6624" s="634" t="s">
        <v>3</v>
      </c>
      <c r="D6624" s="635" t="s">
        <v>30395</v>
      </c>
    </row>
    <row r="6625" spans="1:4" ht="13.5" x14ac:dyDescent="0.25">
      <c r="A6625" s="636">
        <v>97641</v>
      </c>
      <c r="B6625" s="634" t="s">
        <v>25681</v>
      </c>
      <c r="C6625" s="634" t="s">
        <v>3</v>
      </c>
      <c r="D6625" s="635" t="s">
        <v>45126</v>
      </c>
    </row>
    <row r="6626" spans="1:4" ht="13.5" x14ac:dyDescent="0.25">
      <c r="A6626" s="636">
        <v>97642</v>
      </c>
      <c r="B6626" s="634" t="s">
        <v>25682</v>
      </c>
      <c r="C6626" s="634" t="s">
        <v>3</v>
      </c>
      <c r="D6626" s="635" t="s">
        <v>42082</v>
      </c>
    </row>
    <row r="6627" spans="1:4" ht="13.5" x14ac:dyDescent="0.25">
      <c r="A6627" s="636">
        <v>97643</v>
      </c>
      <c r="B6627" s="634" t="s">
        <v>25683</v>
      </c>
      <c r="C6627" s="634" t="s">
        <v>3</v>
      </c>
      <c r="D6627" s="635" t="s">
        <v>30342</v>
      </c>
    </row>
    <row r="6628" spans="1:4" ht="13.5" x14ac:dyDescent="0.25">
      <c r="A6628" s="636">
        <v>97644</v>
      </c>
      <c r="B6628" s="634" t="s">
        <v>25684</v>
      </c>
      <c r="C6628" s="634" t="s">
        <v>3</v>
      </c>
      <c r="D6628" s="635" t="s">
        <v>46020</v>
      </c>
    </row>
    <row r="6629" spans="1:4" ht="13.5" x14ac:dyDescent="0.25">
      <c r="A6629" s="636">
        <v>97645</v>
      </c>
      <c r="B6629" s="634" t="s">
        <v>25685</v>
      </c>
      <c r="C6629" s="634" t="s">
        <v>3</v>
      </c>
      <c r="D6629" s="635" t="s">
        <v>46338</v>
      </c>
    </row>
    <row r="6630" spans="1:4" ht="13.5" x14ac:dyDescent="0.25">
      <c r="A6630" s="636">
        <v>97647</v>
      </c>
      <c r="B6630" s="634" t="s">
        <v>25686</v>
      </c>
      <c r="C6630" s="634" t="s">
        <v>3</v>
      </c>
      <c r="D6630" s="635" t="s">
        <v>26579</v>
      </c>
    </row>
    <row r="6631" spans="1:4" ht="13.5" x14ac:dyDescent="0.25">
      <c r="A6631" s="636">
        <v>97648</v>
      </c>
      <c r="B6631" s="634" t="s">
        <v>25687</v>
      </c>
      <c r="C6631" s="634" t="s">
        <v>3</v>
      </c>
      <c r="D6631" s="635" t="s">
        <v>46339</v>
      </c>
    </row>
    <row r="6632" spans="1:4" ht="13.5" x14ac:dyDescent="0.25">
      <c r="A6632" s="636">
        <v>97649</v>
      </c>
      <c r="B6632" s="634" t="s">
        <v>25688</v>
      </c>
      <c r="C6632" s="634" t="s">
        <v>3</v>
      </c>
      <c r="D6632" s="635" t="s">
        <v>41962</v>
      </c>
    </row>
    <row r="6633" spans="1:4" ht="13.5" x14ac:dyDescent="0.25">
      <c r="A6633" s="636">
        <v>97650</v>
      </c>
      <c r="B6633" s="634" t="s">
        <v>25689</v>
      </c>
      <c r="C6633" s="634" t="s">
        <v>3</v>
      </c>
      <c r="D6633" s="635" t="s">
        <v>46340</v>
      </c>
    </row>
    <row r="6634" spans="1:4" ht="13.5" x14ac:dyDescent="0.25">
      <c r="A6634" s="636">
        <v>97651</v>
      </c>
      <c r="B6634" s="634" t="s">
        <v>25690</v>
      </c>
      <c r="C6634" s="634" t="s">
        <v>5</v>
      </c>
      <c r="D6634" s="635" t="s">
        <v>46341</v>
      </c>
    </row>
    <row r="6635" spans="1:4" ht="13.5" x14ac:dyDescent="0.25">
      <c r="A6635" s="636">
        <v>97652</v>
      </c>
      <c r="B6635" s="634" t="s">
        <v>25691</v>
      </c>
      <c r="C6635" s="634" t="s">
        <v>5</v>
      </c>
      <c r="D6635" s="635" t="s">
        <v>46342</v>
      </c>
    </row>
    <row r="6636" spans="1:4" ht="13.5" x14ac:dyDescent="0.25">
      <c r="A6636" s="636">
        <v>97653</v>
      </c>
      <c r="B6636" s="634" t="s">
        <v>25692</v>
      </c>
      <c r="C6636" s="634" t="s">
        <v>5</v>
      </c>
      <c r="D6636" s="635" t="s">
        <v>46343</v>
      </c>
    </row>
    <row r="6637" spans="1:4" ht="13.5" x14ac:dyDescent="0.25">
      <c r="A6637" s="636">
        <v>97654</v>
      </c>
      <c r="B6637" s="634" t="s">
        <v>25693</v>
      </c>
      <c r="C6637" s="634" t="s">
        <v>5</v>
      </c>
      <c r="D6637" s="635" t="s">
        <v>46344</v>
      </c>
    </row>
    <row r="6638" spans="1:4" ht="13.5" x14ac:dyDescent="0.25">
      <c r="A6638" s="636">
        <v>97655</v>
      </c>
      <c r="B6638" s="634" t="s">
        <v>25694</v>
      </c>
      <c r="C6638" s="634" t="s">
        <v>3</v>
      </c>
      <c r="D6638" s="635" t="s">
        <v>28802</v>
      </c>
    </row>
    <row r="6639" spans="1:4" ht="13.5" x14ac:dyDescent="0.25">
      <c r="A6639" s="636">
        <v>97656</v>
      </c>
      <c r="B6639" s="634" t="s">
        <v>25695</v>
      </c>
      <c r="C6639" s="634" t="s">
        <v>5</v>
      </c>
      <c r="D6639" s="635" t="s">
        <v>46345</v>
      </c>
    </row>
    <row r="6640" spans="1:4" ht="13.5" x14ac:dyDescent="0.25">
      <c r="A6640" s="636">
        <v>97657</v>
      </c>
      <c r="B6640" s="634" t="s">
        <v>25696</v>
      </c>
      <c r="C6640" s="634" t="s">
        <v>5</v>
      </c>
      <c r="D6640" s="635" t="s">
        <v>43324</v>
      </c>
    </row>
    <row r="6641" spans="1:4" ht="13.5" x14ac:dyDescent="0.25">
      <c r="A6641" s="636">
        <v>97658</v>
      </c>
      <c r="B6641" s="634" t="s">
        <v>25697</v>
      </c>
      <c r="C6641" s="634" t="s">
        <v>5</v>
      </c>
      <c r="D6641" s="635" t="s">
        <v>46346</v>
      </c>
    </row>
    <row r="6642" spans="1:4" ht="13.5" x14ac:dyDescent="0.25">
      <c r="A6642" s="636">
        <v>97659</v>
      </c>
      <c r="B6642" s="634" t="s">
        <v>25698</v>
      </c>
      <c r="C6642" s="634" t="s">
        <v>5</v>
      </c>
      <c r="D6642" s="635" t="s">
        <v>46347</v>
      </c>
    </row>
    <row r="6643" spans="1:4" ht="13.5" x14ac:dyDescent="0.25">
      <c r="A6643" s="636">
        <v>97660</v>
      </c>
      <c r="B6643" s="634" t="s">
        <v>25699</v>
      </c>
      <c r="C6643" s="634" t="s">
        <v>5</v>
      </c>
      <c r="D6643" s="635" t="s">
        <v>23342</v>
      </c>
    </row>
    <row r="6644" spans="1:4" ht="13.5" x14ac:dyDescent="0.25">
      <c r="A6644" s="636">
        <v>97661</v>
      </c>
      <c r="B6644" s="634" t="s">
        <v>25700</v>
      </c>
      <c r="C6644" s="634" t="s">
        <v>4</v>
      </c>
      <c r="D6644" s="635" t="s">
        <v>23342</v>
      </c>
    </row>
    <row r="6645" spans="1:4" ht="13.5" x14ac:dyDescent="0.25">
      <c r="A6645" s="636">
        <v>97662</v>
      </c>
      <c r="B6645" s="634" t="s">
        <v>25701</v>
      </c>
      <c r="C6645" s="634" t="s">
        <v>4</v>
      </c>
      <c r="D6645" s="635" t="s">
        <v>23396</v>
      </c>
    </row>
    <row r="6646" spans="1:4" ht="13.5" x14ac:dyDescent="0.25">
      <c r="A6646" s="636">
        <v>97663</v>
      </c>
      <c r="B6646" s="634" t="s">
        <v>25702</v>
      </c>
      <c r="C6646" s="634" t="s">
        <v>5</v>
      </c>
      <c r="D6646" s="635" t="s">
        <v>28899</v>
      </c>
    </row>
    <row r="6647" spans="1:4" ht="13.5" x14ac:dyDescent="0.25">
      <c r="A6647" s="636">
        <v>97664</v>
      </c>
      <c r="B6647" s="634" t="s">
        <v>25703</v>
      </c>
      <c r="C6647" s="634" t="s">
        <v>5</v>
      </c>
      <c r="D6647" s="635" t="s">
        <v>46348</v>
      </c>
    </row>
    <row r="6648" spans="1:4" ht="13.5" x14ac:dyDescent="0.25">
      <c r="A6648" s="636">
        <v>97665</v>
      </c>
      <c r="B6648" s="634" t="s">
        <v>25704</v>
      </c>
      <c r="C6648" s="634" t="s">
        <v>5</v>
      </c>
      <c r="D6648" s="635" t="s">
        <v>27828</v>
      </c>
    </row>
    <row r="6649" spans="1:4" ht="13.5" x14ac:dyDescent="0.25">
      <c r="A6649" s="636">
        <v>97666</v>
      </c>
      <c r="B6649" s="634" t="s">
        <v>25705</v>
      </c>
      <c r="C6649" s="634" t="s">
        <v>5</v>
      </c>
      <c r="D6649" s="635" t="s">
        <v>26769</v>
      </c>
    </row>
    <row r="6650" spans="1:4" ht="13.5" x14ac:dyDescent="0.25">
      <c r="A6650" s="636">
        <v>95967</v>
      </c>
      <c r="B6650" s="634" t="s">
        <v>25706</v>
      </c>
      <c r="C6650" s="634" t="s">
        <v>1898</v>
      </c>
      <c r="D6650" s="635" t="s">
        <v>46349</v>
      </c>
    </row>
    <row r="6651" spans="1:4" ht="13.5" x14ac:dyDescent="0.25">
      <c r="A6651" s="636">
        <v>99058</v>
      </c>
      <c r="B6651" s="634" t="s">
        <v>25707</v>
      </c>
      <c r="C6651" s="634" t="s">
        <v>5</v>
      </c>
      <c r="D6651" s="635" t="s">
        <v>30530</v>
      </c>
    </row>
    <row r="6652" spans="1:4" ht="13.5" x14ac:dyDescent="0.25">
      <c r="A6652" s="636">
        <v>99059</v>
      </c>
      <c r="B6652" s="634" t="s">
        <v>25708</v>
      </c>
      <c r="C6652" s="634" t="s">
        <v>4</v>
      </c>
      <c r="D6652" s="635" t="s">
        <v>46350</v>
      </c>
    </row>
    <row r="6653" spans="1:4" ht="13.5" x14ac:dyDescent="0.25">
      <c r="A6653" s="636">
        <v>99060</v>
      </c>
      <c r="B6653" s="634" t="s">
        <v>27667</v>
      </c>
      <c r="C6653" s="634" t="s">
        <v>5</v>
      </c>
      <c r="D6653" s="635" t="s">
        <v>46351</v>
      </c>
    </row>
    <row r="6654" spans="1:4" ht="13.5" x14ac:dyDescent="0.25">
      <c r="A6654" s="636">
        <v>99061</v>
      </c>
      <c r="B6654" s="634" t="s">
        <v>27668</v>
      </c>
      <c r="C6654" s="634" t="s">
        <v>5</v>
      </c>
      <c r="D6654" s="635" t="s">
        <v>46352</v>
      </c>
    </row>
    <row r="6655" spans="1:4" ht="13.5" x14ac:dyDescent="0.25">
      <c r="A6655" s="636">
        <v>99062</v>
      </c>
      <c r="B6655" s="634" t="s">
        <v>25709</v>
      </c>
      <c r="C6655" s="634" t="s">
        <v>5</v>
      </c>
      <c r="D6655" s="635" t="s">
        <v>27185</v>
      </c>
    </row>
    <row r="6656" spans="1:4" ht="13.5" x14ac:dyDescent="0.25">
      <c r="A6656" s="636">
        <v>99063</v>
      </c>
      <c r="B6656" s="634" t="s">
        <v>25710</v>
      </c>
      <c r="C6656" s="634" t="s">
        <v>4</v>
      </c>
      <c r="D6656" s="635" t="s">
        <v>41968</v>
      </c>
    </row>
    <row r="6657" spans="1:4" ht="13.5" x14ac:dyDescent="0.25">
      <c r="A6657" s="636">
        <v>99064</v>
      </c>
      <c r="B6657" s="634" t="s">
        <v>25711</v>
      </c>
      <c r="C6657" s="634" t="s">
        <v>4</v>
      </c>
      <c r="D6657" s="635" t="s">
        <v>23510</v>
      </c>
    </row>
    <row r="6658" spans="1:4" ht="13.5" x14ac:dyDescent="0.25">
      <c r="A6658" s="636">
        <v>93588</v>
      </c>
      <c r="B6658" s="634" t="s">
        <v>27669</v>
      </c>
      <c r="C6658" s="634" t="s">
        <v>25218</v>
      </c>
      <c r="D6658" s="635" t="s">
        <v>28468</v>
      </c>
    </row>
    <row r="6659" spans="1:4" ht="13.5" x14ac:dyDescent="0.25">
      <c r="A6659" s="636">
        <v>93589</v>
      </c>
      <c r="B6659" s="634" t="s">
        <v>27670</v>
      </c>
      <c r="C6659" s="634" t="s">
        <v>25218</v>
      </c>
      <c r="D6659" s="635" t="s">
        <v>45885</v>
      </c>
    </row>
    <row r="6660" spans="1:4" ht="13.5" x14ac:dyDescent="0.25">
      <c r="A6660" s="636">
        <v>93590</v>
      </c>
      <c r="B6660" s="634" t="s">
        <v>27671</v>
      </c>
      <c r="C6660" s="634" t="s">
        <v>25218</v>
      </c>
      <c r="D6660" s="635" t="s">
        <v>25954</v>
      </c>
    </row>
    <row r="6661" spans="1:4" ht="13.5" x14ac:dyDescent="0.25">
      <c r="A6661" s="636">
        <v>93591</v>
      </c>
      <c r="B6661" s="634" t="s">
        <v>27672</v>
      </c>
      <c r="C6661" s="634" t="s">
        <v>25218</v>
      </c>
      <c r="D6661" s="635" t="s">
        <v>30052</v>
      </c>
    </row>
    <row r="6662" spans="1:4" ht="13.5" x14ac:dyDescent="0.25">
      <c r="A6662" s="636">
        <v>93592</v>
      </c>
      <c r="B6662" s="634" t="s">
        <v>27673</v>
      </c>
      <c r="C6662" s="634" t="s">
        <v>25218</v>
      </c>
      <c r="D6662" s="635" t="s">
        <v>27581</v>
      </c>
    </row>
    <row r="6663" spans="1:4" ht="13.5" x14ac:dyDescent="0.25">
      <c r="A6663" s="636">
        <v>93593</v>
      </c>
      <c r="B6663" s="634" t="s">
        <v>27674</v>
      </c>
      <c r="C6663" s="634" t="s">
        <v>25218</v>
      </c>
      <c r="D6663" s="635" t="s">
        <v>22554</v>
      </c>
    </row>
    <row r="6664" spans="1:4" ht="13.5" x14ac:dyDescent="0.25">
      <c r="A6664" s="636">
        <v>93594</v>
      </c>
      <c r="B6664" s="634" t="s">
        <v>27675</v>
      </c>
      <c r="C6664" s="634" t="s">
        <v>25217</v>
      </c>
      <c r="D6664" s="635" t="s">
        <v>41898</v>
      </c>
    </row>
    <row r="6665" spans="1:4" ht="13.5" x14ac:dyDescent="0.25">
      <c r="A6665" s="636">
        <v>93595</v>
      </c>
      <c r="B6665" s="634" t="s">
        <v>27676</v>
      </c>
      <c r="C6665" s="634" t="s">
        <v>25217</v>
      </c>
      <c r="D6665" s="635" t="s">
        <v>46353</v>
      </c>
    </row>
    <row r="6666" spans="1:4" ht="13.5" x14ac:dyDescent="0.25">
      <c r="A6666" s="636">
        <v>93596</v>
      </c>
      <c r="B6666" s="634" t="s">
        <v>27677</v>
      </c>
      <c r="C6666" s="634" t="s">
        <v>25217</v>
      </c>
      <c r="D6666" s="635" t="s">
        <v>25620</v>
      </c>
    </row>
    <row r="6667" spans="1:4" ht="13.5" x14ac:dyDescent="0.25">
      <c r="A6667" s="636">
        <v>93597</v>
      </c>
      <c r="B6667" s="634" t="s">
        <v>27678</v>
      </c>
      <c r="C6667" s="634" t="s">
        <v>25217</v>
      </c>
      <c r="D6667" s="635" t="s">
        <v>46353</v>
      </c>
    </row>
    <row r="6668" spans="1:4" ht="13.5" x14ac:dyDescent="0.25">
      <c r="A6668" s="636">
        <v>93598</v>
      </c>
      <c r="B6668" s="634" t="s">
        <v>27679</v>
      </c>
      <c r="C6668" s="634" t="s">
        <v>25217</v>
      </c>
      <c r="D6668" s="635" t="s">
        <v>46354</v>
      </c>
    </row>
    <row r="6669" spans="1:4" ht="13.5" x14ac:dyDescent="0.25">
      <c r="A6669" s="636">
        <v>93599</v>
      </c>
      <c r="B6669" s="634" t="s">
        <v>27680</v>
      </c>
      <c r="C6669" s="634" t="s">
        <v>25217</v>
      </c>
      <c r="D6669" s="635" t="s">
        <v>29645</v>
      </c>
    </row>
    <row r="6670" spans="1:4" ht="13.5" x14ac:dyDescent="0.25">
      <c r="A6670" s="636">
        <v>95425</v>
      </c>
      <c r="B6670" s="634" t="s">
        <v>27681</v>
      </c>
      <c r="C6670" s="634" t="s">
        <v>25218</v>
      </c>
      <c r="D6670" s="635" t="s">
        <v>27658</v>
      </c>
    </row>
    <row r="6671" spans="1:4" ht="13.5" x14ac:dyDescent="0.25">
      <c r="A6671" s="636">
        <v>95426</v>
      </c>
      <c r="B6671" s="634" t="s">
        <v>27682</v>
      </c>
      <c r="C6671" s="634" t="s">
        <v>25218</v>
      </c>
      <c r="D6671" s="635" t="s">
        <v>30060</v>
      </c>
    </row>
    <row r="6672" spans="1:4" ht="13.5" x14ac:dyDescent="0.25">
      <c r="A6672" s="636">
        <v>95427</v>
      </c>
      <c r="B6672" s="634" t="s">
        <v>27683</v>
      </c>
      <c r="C6672" s="634" t="s">
        <v>25218</v>
      </c>
      <c r="D6672" s="635" t="s">
        <v>26581</v>
      </c>
    </row>
    <row r="6673" spans="1:4" ht="13.5" x14ac:dyDescent="0.25">
      <c r="A6673" s="636">
        <v>95428</v>
      </c>
      <c r="B6673" s="634" t="s">
        <v>27684</v>
      </c>
      <c r="C6673" s="634" t="s">
        <v>25217</v>
      </c>
      <c r="D6673" s="635" t="s">
        <v>30062</v>
      </c>
    </row>
    <row r="6674" spans="1:4" ht="13.5" x14ac:dyDescent="0.25">
      <c r="A6674" s="636">
        <v>95429</v>
      </c>
      <c r="B6674" s="634" t="s">
        <v>27685</v>
      </c>
      <c r="C6674" s="634" t="s">
        <v>25217</v>
      </c>
      <c r="D6674" s="635" t="s">
        <v>26591</v>
      </c>
    </row>
    <row r="6675" spans="1:4" ht="13.5" x14ac:dyDescent="0.25">
      <c r="A6675" s="636">
        <v>95430</v>
      </c>
      <c r="B6675" s="634" t="s">
        <v>27686</v>
      </c>
      <c r="C6675" s="634" t="s">
        <v>25217</v>
      </c>
      <c r="D6675" s="635" t="s">
        <v>25712</v>
      </c>
    </row>
    <row r="6676" spans="1:4" ht="13.5" x14ac:dyDescent="0.25">
      <c r="A6676" s="636">
        <v>95875</v>
      </c>
      <c r="B6676" s="634" t="s">
        <v>27687</v>
      </c>
      <c r="C6676" s="634" t="s">
        <v>25218</v>
      </c>
      <c r="D6676" s="635" t="s">
        <v>30012</v>
      </c>
    </row>
    <row r="6677" spans="1:4" ht="13.5" x14ac:dyDescent="0.25">
      <c r="A6677" s="636">
        <v>95876</v>
      </c>
      <c r="B6677" s="634" t="s">
        <v>27688</v>
      </c>
      <c r="C6677" s="634" t="s">
        <v>25218</v>
      </c>
      <c r="D6677" s="635" t="s">
        <v>30034</v>
      </c>
    </row>
    <row r="6678" spans="1:4" ht="13.5" x14ac:dyDescent="0.25">
      <c r="A6678" s="636">
        <v>95877</v>
      </c>
      <c r="B6678" s="634" t="s">
        <v>27689</v>
      </c>
      <c r="C6678" s="634" t="s">
        <v>25218</v>
      </c>
      <c r="D6678" s="635" t="s">
        <v>46355</v>
      </c>
    </row>
    <row r="6679" spans="1:4" ht="13.5" x14ac:dyDescent="0.25">
      <c r="A6679" s="636">
        <v>95878</v>
      </c>
      <c r="B6679" s="634" t="s">
        <v>27690</v>
      </c>
      <c r="C6679" s="634" t="s">
        <v>25217</v>
      </c>
      <c r="D6679" s="635" t="s">
        <v>28480</v>
      </c>
    </row>
    <row r="6680" spans="1:4" ht="13.5" x14ac:dyDescent="0.25">
      <c r="A6680" s="636">
        <v>95879</v>
      </c>
      <c r="B6680" s="634" t="s">
        <v>27691</v>
      </c>
      <c r="C6680" s="634" t="s">
        <v>25217</v>
      </c>
      <c r="D6680" s="635" t="s">
        <v>23073</v>
      </c>
    </row>
    <row r="6681" spans="1:4" ht="13.5" x14ac:dyDescent="0.25">
      <c r="A6681" s="636">
        <v>95880</v>
      </c>
      <c r="B6681" s="634" t="s">
        <v>27692</v>
      </c>
      <c r="C6681" s="634" t="s">
        <v>25217</v>
      </c>
      <c r="D6681" s="635" t="s">
        <v>30033</v>
      </c>
    </row>
    <row r="6682" spans="1:4" ht="13.5" x14ac:dyDescent="0.25">
      <c r="A6682" s="636">
        <v>97912</v>
      </c>
      <c r="B6682" s="634" t="s">
        <v>27693</v>
      </c>
      <c r="C6682" s="634" t="s">
        <v>25218</v>
      </c>
      <c r="D6682" s="635" t="s">
        <v>42000</v>
      </c>
    </row>
    <row r="6683" spans="1:4" ht="13.5" x14ac:dyDescent="0.25">
      <c r="A6683" s="636">
        <v>97913</v>
      </c>
      <c r="B6683" s="634" t="s">
        <v>27694</v>
      </c>
      <c r="C6683" s="634" t="s">
        <v>25218</v>
      </c>
      <c r="D6683" s="635" t="s">
        <v>30042</v>
      </c>
    </row>
    <row r="6684" spans="1:4" ht="13.5" x14ac:dyDescent="0.25">
      <c r="A6684" s="636">
        <v>97914</v>
      </c>
      <c r="B6684" s="634" t="s">
        <v>27695</v>
      </c>
      <c r="C6684" s="634" t="s">
        <v>25218</v>
      </c>
      <c r="D6684" s="635" t="s">
        <v>46356</v>
      </c>
    </row>
    <row r="6685" spans="1:4" ht="13.5" x14ac:dyDescent="0.25">
      <c r="A6685" s="636">
        <v>97915</v>
      </c>
      <c r="B6685" s="634" t="s">
        <v>27696</v>
      </c>
      <c r="C6685" s="634" t="s">
        <v>25218</v>
      </c>
      <c r="D6685" s="635" t="s">
        <v>25219</v>
      </c>
    </row>
    <row r="6686" spans="1:4" ht="13.5" x14ac:dyDescent="0.25">
      <c r="A6686" s="636">
        <v>100937</v>
      </c>
      <c r="B6686" s="634" t="s">
        <v>27697</v>
      </c>
      <c r="C6686" s="634" t="s">
        <v>25218</v>
      </c>
      <c r="D6686" s="635" t="s">
        <v>43924</v>
      </c>
    </row>
    <row r="6687" spans="1:4" ht="13.5" x14ac:dyDescent="0.25">
      <c r="A6687" s="636">
        <v>100938</v>
      </c>
      <c r="B6687" s="634" t="s">
        <v>27698</v>
      </c>
      <c r="C6687" s="634" t="s">
        <v>25218</v>
      </c>
      <c r="D6687" s="635" t="s">
        <v>30536</v>
      </c>
    </row>
    <row r="6688" spans="1:4" ht="13.5" x14ac:dyDescent="0.25">
      <c r="A6688" s="636">
        <v>100939</v>
      </c>
      <c r="B6688" s="634" t="s">
        <v>27699</v>
      </c>
      <c r="C6688" s="634" t="s">
        <v>25218</v>
      </c>
      <c r="D6688" s="635" t="s">
        <v>46357</v>
      </c>
    </row>
    <row r="6689" spans="1:4" ht="13.5" x14ac:dyDescent="0.25">
      <c r="A6689" s="636">
        <v>100940</v>
      </c>
      <c r="B6689" s="634" t="s">
        <v>27700</v>
      </c>
      <c r="C6689" s="634" t="s">
        <v>25218</v>
      </c>
      <c r="D6689" s="635" t="s">
        <v>42063</v>
      </c>
    </row>
    <row r="6690" spans="1:4" ht="13.5" x14ac:dyDescent="0.25">
      <c r="A6690" s="636">
        <v>100941</v>
      </c>
      <c r="B6690" s="634" t="s">
        <v>27701</v>
      </c>
      <c r="C6690" s="634" t="s">
        <v>25217</v>
      </c>
      <c r="D6690" s="635" t="s">
        <v>29929</v>
      </c>
    </row>
    <row r="6691" spans="1:4" ht="13.5" x14ac:dyDescent="0.25">
      <c r="A6691" s="636">
        <v>100942</v>
      </c>
      <c r="B6691" s="634" t="s">
        <v>27702</v>
      </c>
      <c r="C6691" s="634" t="s">
        <v>25217</v>
      </c>
      <c r="D6691" s="635" t="s">
        <v>28465</v>
      </c>
    </row>
    <row r="6692" spans="1:4" ht="13.5" x14ac:dyDescent="0.25">
      <c r="A6692" s="636">
        <v>100943</v>
      </c>
      <c r="B6692" s="634" t="s">
        <v>27703</v>
      </c>
      <c r="C6692" s="634" t="s">
        <v>25217</v>
      </c>
      <c r="D6692" s="635" t="s">
        <v>29878</v>
      </c>
    </row>
    <row r="6693" spans="1:4" ht="13.5" x14ac:dyDescent="0.25">
      <c r="A6693" s="636">
        <v>100944</v>
      </c>
      <c r="B6693" s="634" t="s">
        <v>27704</v>
      </c>
      <c r="C6693" s="634" t="s">
        <v>25217</v>
      </c>
      <c r="D6693" s="635" t="s">
        <v>46358</v>
      </c>
    </row>
    <row r="6694" spans="1:4" ht="13.5" x14ac:dyDescent="0.25">
      <c r="A6694" s="636">
        <v>100945</v>
      </c>
      <c r="B6694" s="634" t="s">
        <v>27705</v>
      </c>
      <c r="C6694" s="634" t="s">
        <v>25217</v>
      </c>
      <c r="D6694" s="635" t="s">
        <v>46359</v>
      </c>
    </row>
    <row r="6695" spans="1:4" ht="13.5" x14ac:dyDescent="0.25">
      <c r="A6695" s="636">
        <v>100946</v>
      </c>
      <c r="B6695" s="634" t="s">
        <v>27706</v>
      </c>
      <c r="C6695" s="634" t="s">
        <v>25217</v>
      </c>
      <c r="D6695" s="635" t="s">
        <v>30039</v>
      </c>
    </row>
    <row r="6696" spans="1:4" ht="13.5" x14ac:dyDescent="0.25">
      <c r="A6696" s="636">
        <v>100947</v>
      </c>
      <c r="B6696" s="634" t="s">
        <v>27707</v>
      </c>
      <c r="C6696" s="634" t="s">
        <v>25217</v>
      </c>
      <c r="D6696" s="635" t="s">
        <v>28442</v>
      </c>
    </row>
    <row r="6697" spans="1:4" ht="13.5" x14ac:dyDescent="0.25">
      <c r="A6697" s="636">
        <v>100948</v>
      </c>
      <c r="B6697" s="634" t="s">
        <v>27708</v>
      </c>
      <c r="C6697" s="634" t="s">
        <v>25217</v>
      </c>
      <c r="D6697" s="635" t="s">
        <v>23349</v>
      </c>
    </row>
    <row r="6698" spans="1:4" ht="13.5" x14ac:dyDescent="0.25">
      <c r="A6698" s="636">
        <v>100949</v>
      </c>
      <c r="B6698" s="634" t="s">
        <v>27709</v>
      </c>
      <c r="C6698" s="634" t="s">
        <v>25217</v>
      </c>
      <c r="D6698" s="635" t="s">
        <v>46360</v>
      </c>
    </row>
    <row r="6699" spans="1:4" ht="13.5" x14ac:dyDescent="0.25">
      <c r="A6699" s="636">
        <v>100950</v>
      </c>
      <c r="B6699" s="634" t="s">
        <v>27710</v>
      </c>
      <c r="C6699" s="634" t="s">
        <v>25217</v>
      </c>
      <c r="D6699" s="635" t="s">
        <v>30948</v>
      </c>
    </row>
    <row r="6700" spans="1:4" ht="13.5" x14ac:dyDescent="0.25">
      <c r="A6700" s="636">
        <v>100951</v>
      </c>
      <c r="B6700" s="634" t="s">
        <v>27711</v>
      </c>
      <c r="C6700" s="634" t="s">
        <v>25217</v>
      </c>
      <c r="D6700" s="635" t="s">
        <v>41391</v>
      </c>
    </row>
    <row r="6701" spans="1:4" ht="13.5" x14ac:dyDescent="0.25">
      <c r="A6701" s="636">
        <v>100952</v>
      </c>
      <c r="B6701" s="634" t="s">
        <v>27712</v>
      </c>
      <c r="C6701" s="634" t="s">
        <v>25217</v>
      </c>
      <c r="D6701" s="635" t="s">
        <v>41927</v>
      </c>
    </row>
    <row r="6702" spans="1:4" ht="13.5" x14ac:dyDescent="0.25">
      <c r="A6702" s="636">
        <v>100953</v>
      </c>
      <c r="B6702" s="634" t="s">
        <v>27713</v>
      </c>
      <c r="C6702" s="634" t="s">
        <v>25217</v>
      </c>
      <c r="D6702" s="635" t="s">
        <v>25987</v>
      </c>
    </row>
    <row r="6703" spans="1:4" ht="13.5" x14ac:dyDescent="0.25">
      <c r="A6703" s="636">
        <v>100954</v>
      </c>
      <c r="B6703" s="634" t="s">
        <v>27714</v>
      </c>
      <c r="C6703" s="634" t="s">
        <v>25217</v>
      </c>
      <c r="D6703" s="635" t="s">
        <v>46361</v>
      </c>
    </row>
    <row r="6704" spans="1:4" ht="13.5" x14ac:dyDescent="0.25">
      <c r="A6704" s="636">
        <v>100955</v>
      </c>
      <c r="B6704" s="634" t="s">
        <v>27716</v>
      </c>
      <c r="C6704" s="634" t="s">
        <v>25218</v>
      </c>
      <c r="D6704" s="635" t="s">
        <v>46362</v>
      </c>
    </row>
    <row r="6705" spans="1:4" ht="13.5" x14ac:dyDescent="0.25">
      <c r="A6705" s="636">
        <v>100956</v>
      </c>
      <c r="B6705" s="634" t="s">
        <v>27717</v>
      </c>
      <c r="C6705" s="634" t="s">
        <v>25218</v>
      </c>
      <c r="D6705" s="635" t="s">
        <v>30005</v>
      </c>
    </row>
    <row r="6706" spans="1:4" ht="13.5" x14ac:dyDescent="0.25">
      <c r="A6706" s="636">
        <v>100957</v>
      </c>
      <c r="B6706" s="634" t="s">
        <v>27718</v>
      </c>
      <c r="C6706" s="634" t="s">
        <v>25218</v>
      </c>
      <c r="D6706" s="635" t="s">
        <v>46363</v>
      </c>
    </row>
    <row r="6707" spans="1:4" ht="13.5" x14ac:dyDescent="0.25">
      <c r="A6707" s="636">
        <v>100958</v>
      </c>
      <c r="B6707" s="634" t="s">
        <v>27719</v>
      </c>
      <c r="C6707" s="634" t="s">
        <v>25218</v>
      </c>
      <c r="D6707" s="635" t="s">
        <v>28482</v>
      </c>
    </row>
    <row r="6708" spans="1:4" ht="13.5" x14ac:dyDescent="0.25">
      <c r="A6708" s="636">
        <v>100959</v>
      </c>
      <c r="B6708" s="634" t="s">
        <v>27720</v>
      </c>
      <c r="C6708" s="634" t="s">
        <v>25218</v>
      </c>
      <c r="D6708" s="635" t="s">
        <v>26614</v>
      </c>
    </row>
    <row r="6709" spans="1:4" ht="13.5" x14ac:dyDescent="0.25">
      <c r="A6709" s="636">
        <v>100960</v>
      </c>
      <c r="B6709" s="634" t="s">
        <v>27721</v>
      </c>
      <c r="C6709" s="634" t="s">
        <v>25218</v>
      </c>
      <c r="D6709" s="635" t="s">
        <v>28458</v>
      </c>
    </row>
    <row r="6710" spans="1:4" ht="13.5" x14ac:dyDescent="0.25">
      <c r="A6710" s="636">
        <v>100961</v>
      </c>
      <c r="B6710" s="634" t="s">
        <v>27722</v>
      </c>
      <c r="C6710" s="634" t="s">
        <v>25218</v>
      </c>
      <c r="D6710" s="635" t="s">
        <v>22548</v>
      </c>
    </row>
    <row r="6711" spans="1:4" ht="13.5" x14ac:dyDescent="0.25">
      <c r="A6711" s="636">
        <v>100962</v>
      </c>
      <c r="B6711" s="634" t="s">
        <v>27723</v>
      </c>
      <c r="C6711" s="634" t="s">
        <v>25218</v>
      </c>
      <c r="D6711" s="635" t="s">
        <v>30071</v>
      </c>
    </row>
    <row r="6712" spans="1:4" ht="13.5" x14ac:dyDescent="0.25">
      <c r="A6712" s="636">
        <v>100963</v>
      </c>
      <c r="B6712" s="634" t="s">
        <v>27724</v>
      </c>
      <c r="C6712" s="634" t="s">
        <v>25218</v>
      </c>
      <c r="D6712" s="635" t="s">
        <v>25219</v>
      </c>
    </row>
    <row r="6713" spans="1:4" ht="13.5" x14ac:dyDescent="0.25">
      <c r="A6713" s="636">
        <v>100964</v>
      </c>
      <c r="B6713" s="634" t="s">
        <v>27725</v>
      </c>
      <c r="C6713" s="634" t="s">
        <v>25218</v>
      </c>
      <c r="D6713" s="635" t="s">
        <v>27154</v>
      </c>
    </row>
    <row r="6714" spans="1:4" ht="13.5" x14ac:dyDescent="0.25">
      <c r="A6714" s="636">
        <v>100973</v>
      </c>
      <c r="B6714" s="634" t="s">
        <v>27726</v>
      </c>
      <c r="C6714" s="634" t="s">
        <v>20</v>
      </c>
      <c r="D6714" s="635" t="s">
        <v>43463</v>
      </c>
    </row>
    <row r="6715" spans="1:4" ht="13.5" x14ac:dyDescent="0.25">
      <c r="A6715" s="636">
        <v>100974</v>
      </c>
      <c r="B6715" s="634" t="s">
        <v>27727</v>
      </c>
      <c r="C6715" s="634" t="s">
        <v>20</v>
      </c>
      <c r="D6715" s="635" t="s">
        <v>45378</v>
      </c>
    </row>
    <row r="6716" spans="1:4" ht="13.5" x14ac:dyDescent="0.25">
      <c r="A6716" s="636">
        <v>100975</v>
      </c>
      <c r="B6716" s="634" t="s">
        <v>27728</v>
      </c>
      <c r="C6716" s="634" t="s">
        <v>20</v>
      </c>
      <c r="D6716" s="635" t="s">
        <v>23817</v>
      </c>
    </row>
    <row r="6717" spans="1:4" ht="13.5" x14ac:dyDescent="0.25">
      <c r="A6717" s="636">
        <v>100965</v>
      </c>
      <c r="B6717" s="634" t="s">
        <v>27729</v>
      </c>
      <c r="C6717" s="634" t="s">
        <v>25217</v>
      </c>
      <c r="D6717" s="635" t="s">
        <v>46353</v>
      </c>
    </row>
    <row r="6718" spans="1:4" ht="13.5" x14ac:dyDescent="0.25">
      <c r="A6718" s="636">
        <v>100966</v>
      </c>
      <c r="B6718" s="634" t="s">
        <v>27730</v>
      </c>
      <c r="C6718" s="634" t="s">
        <v>25217</v>
      </c>
      <c r="D6718" s="635" t="s">
        <v>23064</v>
      </c>
    </row>
    <row r="6719" spans="1:4" ht="13.5" x14ac:dyDescent="0.25">
      <c r="A6719" s="636">
        <v>100969</v>
      </c>
      <c r="B6719" s="634" t="s">
        <v>27733</v>
      </c>
      <c r="C6719" s="634" t="s">
        <v>25217</v>
      </c>
      <c r="D6719" s="635" t="s">
        <v>28436</v>
      </c>
    </row>
    <row r="6720" spans="1:4" ht="13.5" x14ac:dyDescent="0.25">
      <c r="A6720" s="636">
        <v>100970</v>
      </c>
      <c r="B6720" s="634" t="s">
        <v>27734</v>
      </c>
      <c r="C6720" s="634" t="s">
        <v>25217</v>
      </c>
      <c r="D6720" s="635" t="s">
        <v>29123</v>
      </c>
    </row>
    <row r="6721" spans="1:4" ht="13.5" x14ac:dyDescent="0.25">
      <c r="A6721" s="636">
        <v>102330</v>
      </c>
      <c r="B6721" s="634" t="s">
        <v>27731</v>
      </c>
      <c r="C6721" s="634" t="s">
        <v>25217</v>
      </c>
      <c r="D6721" s="635" t="s">
        <v>23073</v>
      </c>
    </row>
    <row r="6722" spans="1:4" ht="13.5" x14ac:dyDescent="0.25">
      <c r="A6722" s="636">
        <v>102331</v>
      </c>
      <c r="B6722" s="634" t="s">
        <v>27732</v>
      </c>
      <c r="C6722" s="634" t="s">
        <v>25217</v>
      </c>
      <c r="D6722" s="635" t="s">
        <v>29645</v>
      </c>
    </row>
    <row r="6723" spans="1:4" ht="13.5" x14ac:dyDescent="0.25">
      <c r="A6723" s="636">
        <v>102332</v>
      </c>
      <c r="B6723" s="634" t="s">
        <v>27735</v>
      </c>
      <c r="C6723" s="634" t="s">
        <v>25217</v>
      </c>
      <c r="D6723" s="635" t="s">
        <v>46364</v>
      </c>
    </row>
    <row r="6724" spans="1:4" ht="13.5" x14ac:dyDescent="0.25">
      <c r="A6724" s="636">
        <v>102333</v>
      </c>
      <c r="B6724" s="634" t="s">
        <v>27737</v>
      </c>
      <c r="C6724" s="634" t="s">
        <v>25217</v>
      </c>
      <c r="D6724" s="635" t="s">
        <v>23101</v>
      </c>
    </row>
    <row r="6725" spans="1:4" ht="13.5" x14ac:dyDescent="0.25">
      <c r="A6725" s="636">
        <v>101019</v>
      </c>
      <c r="B6725" s="634" t="s">
        <v>27738</v>
      </c>
      <c r="C6725" s="634" t="s">
        <v>674</v>
      </c>
      <c r="D6725" s="635" t="s">
        <v>46365</v>
      </c>
    </row>
    <row r="6726" spans="1:4" ht="13.5" x14ac:dyDescent="0.25">
      <c r="A6726" s="636">
        <v>101479</v>
      </c>
      <c r="B6726" s="634" t="s">
        <v>27739</v>
      </c>
      <c r="C6726" s="634" t="s">
        <v>674</v>
      </c>
      <c r="D6726" s="635" t="s">
        <v>46366</v>
      </c>
    </row>
    <row r="6727" spans="1:4" ht="13.5" x14ac:dyDescent="0.25">
      <c r="A6727" s="636">
        <v>102568</v>
      </c>
      <c r="B6727" s="634" t="s">
        <v>30944</v>
      </c>
      <c r="C6727" s="634" t="s">
        <v>674</v>
      </c>
      <c r="D6727" s="635" t="s">
        <v>46367</v>
      </c>
    </row>
    <row r="6728" spans="1:4" ht="13.5" x14ac:dyDescent="0.25">
      <c r="A6728" s="636">
        <v>100976</v>
      </c>
      <c r="B6728" s="634" t="s">
        <v>27740</v>
      </c>
      <c r="C6728" s="634" t="s">
        <v>20</v>
      </c>
      <c r="D6728" s="635" t="s">
        <v>46368</v>
      </c>
    </row>
    <row r="6729" spans="1:4" ht="13.5" x14ac:dyDescent="0.25">
      <c r="A6729" s="636">
        <v>100977</v>
      </c>
      <c r="B6729" s="634" t="s">
        <v>27741</v>
      </c>
      <c r="C6729" s="634" t="s">
        <v>20</v>
      </c>
      <c r="D6729" s="635" t="s">
        <v>46369</v>
      </c>
    </row>
    <row r="6730" spans="1:4" ht="13.5" x14ac:dyDescent="0.25">
      <c r="A6730" s="636">
        <v>100978</v>
      </c>
      <c r="B6730" s="634" t="s">
        <v>27742</v>
      </c>
      <c r="C6730" s="634" t="s">
        <v>20</v>
      </c>
      <c r="D6730" s="635" t="s">
        <v>26927</v>
      </c>
    </row>
    <row r="6731" spans="1:4" ht="13.5" x14ac:dyDescent="0.25">
      <c r="A6731" s="636">
        <v>100979</v>
      </c>
      <c r="B6731" s="634" t="s">
        <v>27743</v>
      </c>
      <c r="C6731" s="634" t="s">
        <v>20</v>
      </c>
      <c r="D6731" s="635" t="s">
        <v>30047</v>
      </c>
    </row>
    <row r="6732" spans="1:4" ht="13.5" x14ac:dyDescent="0.25">
      <c r="A6732" s="636">
        <v>100980</v>
      </c>
      <c r="B6732" s="634" t="s">
        <v>27744</v>
      </c>
      <c r="C6732" s="634" t="s">
        <v>20</v>
      </c>
      <c r="D6732" s="635" t="s">
        <v>29984</v>
      </c>
    </row>
    <row r="6733" spans="1:4" ht="13.5" x14ac:dyDescent="0.25">
      <c r="A6733" s="636">
        <v>100981</v>
      </c>
      <c r="B6733" s="634" t="s">
        <v>27745</v>
      </c>
      <c r="C6733" s="634" t="s">
        <v>20</v>
      </c>
      <c r="D6733" s="635" t="s">
        <v>29641</v>
      </c>
    </row>
    <row r="6734" spans="1:4" ht="13.5" x14ac:dyDescent="0.25">
      <c r="A6734" s="636">
        <v>100982</v>
      </c>
      <c r="B6734" s="634" t="s">
        <v>27746</v>
      </c>
      <c r="C6734" s="634" t="s">
        <v>20</v>
      </c>
      <c r="D6734" s="635" t="s">
        <v>46370</v>
      </c>
    </row>
    <row r="6735" spans="1:4" ht="13.5" x14ac:dyDescent="0.25">
      <c r="A6735" s="636">
        <v>100983</v>
      </c>
      <c r="B6735" s="634" t="s">
        <v>27747</v>
      </c>
      <c r="C6735" s="634" t="s">
        <v>20</v>
      </c>
      <c r="D6735" s="635" t="s">
        <v>46370</v>
      </c>
    </row>
    <row r="6736" spans="1:4" ht="13.5" x14ac:dyDescent="0.25">
      <c r="A6736" s="636">
        <v>100984</v>
      </c>
      <c r="B6736" s="634" t="s">
        <v>27748</v>
      </c>
      <c r="C6736" s="634" t="s">
        <v>20</v>
      </c>
      <c r="D6736" s="635" t="s">
        <v>43463</v>
      </c>
    </row>
    <row r="6737" spans="1:4" ht="13.5" x14ac:dyDescent="0.25">
      <c r="A6737" s="636">
        <v>100985</v>
      </c>
      <c r="B6737" s="634" t="s">
        <v>27749</v>
      </c>
      <c r="C6737" s="634" t="s">
        <v>20</v>
      </c>
      <c r="D6737" s="635" t="s">
        <v>29119</v>
      </c>
    </row>
    <row r="6738" spans="1:4" ht="13.5" x14ac:dyDescent="0.25">
      <c r="A6738" s="636">
        <v>100986</v>
      </c>
      <c r="B6738" s="634" t="s">
        <v>27750</v>
      </c>
      <c r="C6738" s="634" t="s">
        <v>20</v>
      </c>
      <c r="D6738" s="635" t="s">
        <v>25963</v>
      </c>
    </row>
    <row r="6739" spans="1:4" ht="13.5" x14ac:dyDescent="0.25">
      <c r="A6739" s="636">
        <v>100987</v>
      </c>
      <c r="B6739" s="634" t="s">
        <v>27751</v>
      </c>
      <c r="C6739" s="634" t="s">
        <v>20</v>
      </c>
      <c r="D6739" s="635" t="s">
        <v>46371</v>
      </c>
    </row>
    <row r="6740" spans="1:4" ht="13.5" x14ac:dyDescent="0.25">
      <c r="A6740" s="636">
        <v>100988</v>
      </c>
      <c r="B6740" s="634" t="s">
        <v>27752</v>
      </c>
      <c r="C6740" s="634" t="s">
        <v>20</v>
      </c>
      <c r="D6740" s="635" t="s">
        <v>27796</v>
      </c>
    </row>
    <row r="6741" spans="1:4" ht="13.5" x14ac:dyDescent="0.25">
      <c r="A6741" s="636">
        <v>100989</v>
      </c>
      <c r="B6741" s="634" t="s">
        <v>27753</v>
      </c>
      <c r="C6741" s="634" t="s">
        <v>674</v>
      </c>
      <c r="D6741" s="635" t="s">
        <v>27153</v>
      </c>
    </row>
    <row r="6742" spans="1:4" ht="13.5" x14ac:dyDescent="0.25">
      <c r="A6742" s="636">
        <v>100990</v>
      </c>
      <c r="B6742" s="634" t="s">
        <v>27754</v>
      </c>
      <c r="C6742" s="634" t="s">
        <v>674</v>
      </c>
      <c r="D6742" s="635" t="s">
        <v>29929</v>
      </c>
    </row>
    <row r="6743" spans="1:4" ht="13.5" x14ac:dyDescent="0.25">
      <c r="A6743" s="636">
        <v>100991</v>
      </c>
      <c r="B6743" s="634" t="s">
        <v>27755</v>
      </c>
      <c r="C6743" s="634" t="s">
        <v>674</v>
      </c>
      <c r="D6743" s="635" t="s">
        <v>30046</v>
      </c>
    </row>
    <row r="6744" spans="1:4" ht="13.5" x14ac:dyDescent="0.25">
      <c r="A6744" s="636">
        <v>100992</v>
      </c>
      <c r="B6744" s="634" t="s">
        <v>27756</v>
      </c>
      <c r="C6744" s="634" t="s">
        <v>674</v>
      </c>
      <c r="D6744" s="635" t="s">
        <v>30904</v>
      </c>
    </row>
    <row r="6745" spans="1:4" ht="13.5" x14ac:dyDescent="0.25">
      <c r="A6745" s="636">
        <v>100993</v>
      </c>
      <c r="B6745" s="634" t="s">
        <v>27757</v>
      </c>
      <c r="C6745" s="634" t="s">
        <v>674</v>
      </c>
      <c r="D6745" s="635" t="s">
        <v>42021</v>
      </c>
    </row>
    <row r="6746" spans="1:4" ht="13.5" x14ac:dyDescent="0.25">
      <c r="A6746" s="636">
        <v>100994</v>
      </c>
      <c r="B6746" s="634" t="s">
        <v>27758</v>
      </c>
      <c r="C6746" s="634" t="s">
        <v>674</v>
      </c>
      <c r="D6746" s="635" t="s">
        <v>26609</v>
      </c>
    </row>
    <row r="6747" spans="1:4" ht="13.5" x14ac:dyDescent="0.25">
      <c r="A6747" s="636">
        <v>100995</v>
      </c>
      <c r="B6747" s="634" t="s">
        <v>27759</v>
      </c>
      <c r="C6747" s="634" t="s">
        <v>674</v>
      </c>
      <c r="D6747" s="635" t="s">
        <v>27715</v>
      </c>
    </row>
    <row r="6748" spans="1:4" ht="13.5" x14ac:dyDescent="0.25">
      <c r="A6748" s="636">
        <v>100996</v>
      </c>
      <c r="B6748" s="634" t="s">
        <v>27760</v>
      </c>
      <c r="C6748" s="634" t="s">
        <v>674</v>
      </c>
      <c r="D6748" s="635" t="s">
        <v>30059</v>
      </c>
    </row>
    <row r="6749" spans="1:4" ht="13.5" x14ac:dyDescent="0.25">
      <c r="A6749" s="636">
        <v>100997</v>
      </c>
      <c r="B6749" s="634" t="s">
        <v>27761</v>
      </c>
      <c r="C6749" s="634" t="s">
        <v>674</v>
      </c>
      <c r="D6749" s="635" t="s">
        <v>41961</v>
      </c>
    </row>
    <row r="6750" spans="1:4" ht="13.5" x14ac:dyDescent="0.25">
      <c r="A6750" s="636">
        <v>100998</v>
      </c>
      <c r="B6750" s="634" t="s">
        <v>27762</v>
      </c>
      <c r="C6750" s="634" t="s">
        <v>674</v>
      </c>
      <c r="D6750" s="635" t="s">
        <v>45381</v>
      </c>
    </row>
    <row r="6751" spans="1:4" ht="13.5" x14ac:dyDescent="0.25">
      <c r="A6751" s="636">
        <v>100999</v>
      </c>
      <c r="B6751" s="634" t="s">
        <v>27763</v>
      </c>
      <c r="C6751" s="634" t="s">
        <v>674</v>
      </c>
      <c r="D6751" s="635" t="s">
        <v>46372</v>
      </c>
    </row>
    <row r="6752" spans="1:4" ht="13.5" x14ac:dyDescent="0.25">
      <c r="A6752" s="636">
        <v>101000</v>
      </c>
      <c r="B6752" s="634" t="s">
        <v>27764</v>
      </c>
      <c r="C6752" s="634" t="s">
        <v>674</v>
      </c>
      <c r="D6752" s="635" t="s">
        <v>29864</v>
      </c>
    </row>
    <row r="6753" spans="1:4" ht="13.5" x14ac:dyDescent="0.25">
      <c r="A6753" s="636">
        <v>101001</v>
      </c>
      <c r="B6753" s="634" t="s">
        <v>27765</v>
      </c>
      <c r="C6753" s="634" t="s">
        <v>674</v>
      </c>
      <c r="D6753" s="635" t="s">
        <v>26768</v>
      </c>
    </row>
    <row r="6754" spans="1:4" ht="13.5" x14ac:dyDescent="0.25">
      <c r="A6754" s="636">
        <v>101002</v>
      </c>
      <c r="B6754" s="634" t="s">
        <v>27766</v>
      </c>
      <c r="C6754" s="634" t="s">
        <v>674</v>
      </c>
      <c r="D6754" s="635" t="s">
        <v>26595</v>
      </c>
    </row>
    <row r="6755" spans="1:4" ht="13.5" x14ac:dyDescent="0.25">
      <c r="A6755" s="636">
        <v>101003</v>
      </c>
      <c r="B6755" s="634" t="s">
        <v>27767</v>
      </c>
      <c r="C6755" s="634" t="s">
        <v>674</v>
      </c>
      <c r="D6755" s="635" t="s">
        <v>41300</v>
      </c>
    </row>
    <row r="6756" spans="1:4" ht="13.5" x14ac:dyDescent="0.25">
      <c r="A6756" s="636">
        <v>101004</v>
      </c>
      <c r="B6756" s="634" t="s">
        <v>27768</v>
      </c>
      <c r="C6756" s="634" t="s">
        <v>674</v>
      </c>
      <c r="D6756" s="635" t="s">
        <v>45128</v>
      </c>
    </row>
    <row r="6757" spans="1:4" ht="13.5" x14ac:dyDescent="0.25">
      <c r="A6757" s="636">
        <v>101005</v>
      </c>
      <c r="B6757" s="634" t="s">
        <v>27769</v>
      </c>
      <c r="C6757" s="634" t="s">
        <v>20</v>
      </c>
      <c r="D6757" s="635" t="s">
        <v>30423</v>
      </c>
    </row>
    <row r="6758" spans="1:4" ht="13.5" x14ac:dyDescent="0.25">
      <c r="A6758" s="636">
        <v>101006</v>
      </c>
      <c r="B6758" s="634" t="s">
        <v>27770</v>
      </c>
      <c r="C6758" s="634" t="s">
        <v>20</v>
      </c>
      <c r="D6758" s="635" t="s">
        <v>45451</v>
      </c>
    </row>
    <row r="6759" spans="1:4" ht="13.5" x14ac:dyDescent="0.25">
      <c r="A6759" s="636">
        <v>101007</v>
      </c>
      <c r="B6759" s="634" t="s">
        <v>27771</v>
      </c>
      <c r="C6759" s="634" t="s">
        <v>20</v>
      </c>
      <c r="D6759" s="635" t="s">
        <v>46373</v>
      </c>
    </row>
    <row r="6760" spans="1:4" ht="13.5" x14ac:dyDescent="0.25">
      <c r="A6760" s="636">
        <v>101008</v>
      </c>
      <c r="B6760" s="634" t="s">
        <v>27773</v>
      </c>
      <c r="C6760" s="634" t="s">
        <v>20</v>
      </c>
      <c r="D6760" s="635" t="s">
        <v>46373</v>
      </c>
    </row>
    <row r="6761" spans="1:4" ht="13.5" x14ac:dyDescent="0.25">
      <c r="A6761" s="636">
        <v>101009</v>
      </c>
      <c r="B6761" s="634" t="s">
        <v>27774</v>
      </c>
      <c r="C6761" s="634" t="s">
        <v>674</v>
      </c>
      <c r="D6761" s="635" t="s">
        <v>46374</v>
      </c>
    </row>
    <row r="6762" spans="1:4" ht="13.5" x14ac:dyDescent="0.25">
      <c r="A6762" s="636">
        <v>101010</v>
      </c>
      <c r="B6762" s="634" t="s">
        <v>27775</v>
      </c>
      <c r="C6762" s="634" t="s">
        <v>674</v>
      </c>
      <c r="D6762" s="635" t="s">
        <v>46375</v>
      </c>
    </row>
    <row r="6763" spans="1:4" ht="13.5" x14ac:dyDescent="0.25">
      <c r="A6763" s="636">
        <v>101013</v>
      </c>
      <c r="B6763" s="634" t="s">
        <v>27776</v>
      </c>
      <c r="C6763" s="634" t="s">
        <v>674</v>
      </c>
      <c r="D6763" s="635" t="s">
        <v>46376</v>
      </c>
    </row>
    <row r="6764" spans="1:4" ht="13.5" x14ac:dyDescent="0.25">
      <c r="A6764" s="636">
        <v>101014</v>
      </c>
      <c r="B6764" s="634" t="s">
        <v>27777</v>
      </c>
      <c r="C6764" s="634" t="s">
        <v>674</v>
      </c>
      <c r="D6764" s="635" t="s">
        <v>30863</v>
      </c>
    </row>
    <row r="6765" spans="1:4" ht="13.5" x14ac:dyDescent="0.25">
      <c r="A6765" s="636">
        <v>101015</v>
      </c>
      <c r="B6765" s="634" t="s">
        <v>27778</v>
      </c>
      <c r="C6765" s="634" t="s">
        <v>674</v>
      </c>
      <c r="D6765" s="635" t="s">
        <v>44432</v>
      </c>
    </row>
    <row r="6766" spans="1:4" ht="13.5" x14ac:dyDescent="0.25">
      <c r="A6766" s="636">
        <v>101016</v>
      </c>
      <c r="B6766" s="634" t="s">
        <v>27779</v>
      </c>
      <c r="C6766" s="634" t="s">
        <v>674</v>
      </c>
      <c r="D6766" s="635" t="s">
        <v>46377</v>
      </c>
    </row>
    <row r="6767" spans="1:4" ht="13.5" x14ac:dyDescent="0.25">
      <c r="A6767" s="636">
        <v>101017</v>
      </c>
      <c r="B6767" s="634" t="s">
        <v>27780</v>
      </c>
      <c r="C6767" s="634" t="s">
        <v>674</v>
      </c>
      <c r="D6767" s="635" t="s">
        <v>46378</v>
      </c>
    </row>
    <row r="6768" spans="1:4" ht="13.5" x14ac:dyDescent="0.25">
      <c r="A6768" s="636">
        <v>101018</v>
      </c>
      <c r="B6768" s="634" t="s">
        <v>27781</v>
      </c>
      <c r="C6768" s="634" t="s">
        <v>674</v>
      </c>
      <c r="D6768" s="635" t="s">
        <v>45890</v>
      </c>
    </row>
    <row r="6769" spans="1:4" ht="13.5" x14ac:dyDescent="0.25">
      <c r="A6769" s="636">
        <v>101463</v>
      </c>
      <c r="B6769" s="634" t="s">
        <v>27782</v>
      </c>
      <c r="C6769" s="634" t="s">
        <v>674</v>
      </c>
      <c r="D6769" s="635" t="s">
        <v>44804</v>
      </c>
    </row>
    <row r="6770" spans="1:4" ht="13.5" x14ac:dyDescent="0.25">
      <c r="A6770" s="636">
        <v>101464</v>
      </c>
      <c r="B6770" s="634" t="s">
        <v>27783</v>
      </c>
      <c r="C6770" s="634" t="s">
        <v>674</v>
      </c>
      <c r="D6770" s="635" t="s">
        <v>46379</v>
      </c>
    </row>
    <row r="6771" spans="1:4" ht="13.5" x14ac:dyDescent="0.25">
      <c r="A6771" s="636">
        <v>101465</v>
      </c>
      <c r="B6771" s="634" t="s">
        <v>27784</v>
      </c>
      <c r="C6771" s="634" t="s">
        <v>674</v>
      </c>
      <c r="D6771" s="635" t="s">
        <v>46380</v>
      </c>
    </row>
    <row r="6772" spans="1:4" ht="13.5" x14ac:dyDescent="0.25">
      <c r="A6772" s="636">
        <v>101466</v>
      </c>
      <c r="B6772" s="634" t="s">
        <v>27785</v>
      </c>
      <c r="C6772" s="634" t="s">
        <v>674</v>
      </c>
      <c r="D6772" s="635" t="s">
        <v>29879</v>
      </c>
    </row>
    <row r="6773" spans="1:4" ht="13.5" x14ac:dyDescent="0.25">
      <c r="A6773" s="636">
        <v>101467</v>
      </c>
      <c r="B6773" s="634" t="s">
        <v>27786</v>
      </c>
      <c r="C6773" s="634" t="s">
        <v>674</v>
      </c>
      <c r="D6773" s="635" t="s">
        <v>46381</v>
      </c>
    </row>
    <row r="6774" spans="1:4" ht="13.5" x14ac:dyDescent="0.25">
      <c r="A6774" s="636">
        <v>101468</v>
      </c>
      <c r="B6774" s="634" t="s">
        <v>27787</v>
      </c>
      <c r="C6774" s="634" t="s">
        <v>674</v>
      </c>
      <c r="D6774" s="635" t="s">
        <v>43230</v>
      </c>
    </row>
    <row r="6775" spans="1:4" ht="13.5" x14ac:dyDescent="0.25">
      <c r="A6775" s="636">
        <v>101469</v>
      </c>
      <c r="B6775" s="634" t="s">
        <v>27789</v>
      </c>
      <c r="C6775" s="634" t="s">
        <v>674</v>
      </c>
      <c r="D6775" s="635" t="s">
        <v>30465</v>
      </c>
    </row>
    <row r="6776" spans="1:4" ht="13.5" x14ac:dyDescent="0.25">
      <c r="A6776" s="636">
        <v>101470</v>
      </c>
      <c r="B6776" s="634" t="s">
        <v>27790</v>
      </c>
      <c r="C6776" s="634" t="s">
        <v>674</v>
      </c>
      <c r="D6776" s="635" t="s">
        <v>30257</v>
      </c>
    </row>
    <row r="6777" spans="1:4" ht="13.5" x14ac:dyDescent="0.25">
      <c r="A6777" s="636">
        <v>101471</v>
      </c>
      <c r="B6777" s="634" t="s">
        <v>27791</v>
      </c>
      <c r="C6777" s="634" t="s">
        <v>674</v>
      </c>
      <c r="D6777" s="635" t="s">
        <v>45034</v>
      </c>
    </row>
    <row r="6778" spans="1:4" ht="13.5" x14ac:dyDescent="0.25">
      <c r="A6778" s="636">
        <v>101472</v>
      </c>
      <c r="B6778" s="634" t="s">
        <v>27792</v>
      </c>
      <c r="C6778" s="634" t="s">
        <v>674</v>
      </c>
      <c r="D6778" s="635" t="s">
        <v>44451</v>
      </c>
    </row>
    <row r="6779" spans="1:4" ht="13.5" x14ac:dyDescent="0.25">
      <c r="A6779" s="636">
        <v>101473</v>
      </c>
      <c r="B6779" s="634" t="s">
        <v>27793</v>
      </c>
      <c r="C6779" s="634" t="s">
        <v>674</v>
      </c>
      <c r="D6779" s="635" t="s">
        <v>46382</v>
      </c>
    </row>
    <row r="6780" spans="1:4" ht="13.5" x14ac:dyDescent="0.25">
      <c r="A6780" s="636">
        <v>101474</v>
      </c>
      <c r="B6780" s="634" t="s">
        <v>27794</v>
      </c>
      <c r="C6780" s="634" t="s">
        <v>674</v>
      </c>
      <c r="D6780" s="635" t="s">
        <v>46383</v>
      </c>
    </row>
    <row r="6781" spans="1:4" ht="13.5" x14ac:dyDescent="0.25">
      <c r="A6781" s="636">
        <v>101475</v>
      </c>
      <c r="B6781" s="634" t="s">
        <v>27795</v>
      </c>
      <c r="C6781" s="634" t="s">
        <v>674</v>
      </c>
      <c r="D6781" s="635" t="s">
        <v>46384</v>
      </c>
    </row>
    <row r="6782" spans="1:4" ht="13.5" x14ac:dyDescent="0.25">
      <c r="A6782" s="636">
        <v>101476</v>
      </c>
      <c r="B6782" s="634" t="s">
        <v>27797</v>
      </c>
      <c r="C6782" s="634" t="s">
        <v>674</v>
      </c>
      <c r="D6782" s="635" t="s">
        <v>43207</v>
      </c>
    </row>
    <row r="6783" spans="1:4" ht="13.5" x14ac:dyDescent="0.25">
      <c r="A6783" s="636">
        <v>101477</v>
      </c>
      <c r="B6783" s="634" t="s">
        <v>27798</v>
      </c>
      <c r="C6783" s="634" t="s">
        <v>674</v>
      </c>
      <c r="D6783" s="635" t="s">
        <v>27349</v>
      </c>
    </row>
    <row r="6784" spans="1:4" ht="13.5" x14ac:dyDescent="0.25">
      <c r="A6784" s="636">
        <v>101478</v>
      </c>
      <c r="B6784" s="634" t="s">
        <v>27799</v>
      </c>
      <c r="C6784" s="634" t="s">
        <v>674</v>
      </c>
      <c r="D6784" s="635" t="s">
        <v>46385</v>
      </c>
    </row>
    <row r="6785" spans="1:4" ht="13.5" x14ac:dyDescent="0.25">
      <c r="A6785" s="636">
        <v>101480</v>
      </c>
      <c r="B6785" s="634" t="s">
        <v>27800</v>
      </c>
      <c r="C6785" s="634" t="s">
        <v>674</v>
      </c>
      <c r="D6785" s="635" t="s">
        <v>46386</v>
      </c>
    </row>
    <row r="6786" spans="1:4" ht="13.5" x14ac:dyDescent="0.25">
      <c r="A6786" s="636">
        <v>101481</v>
      </c>
      <c r="B6786" s="634" t="s">
        <v>27801</v>
      </c>
      <c r="C6786" s="634" t="s">
        <v>674</v>
      </c>
      <c r="D6786" s="635" t="s">
        <v>46387</v>
      </c>
    </row>
    <row r="6787" spans="1:4" ht="13.5" x14ac:dyDescent="0.25">
      <c r="A6787" s="636">
        <v>101482</v>
      </c>
      <c r="B6787" s="634" t="s">
        <v>30950</v>
      </c>
      <c r="C6787" s="634" t="s">
        <v>674</v>
      </c>
      <c r="D6787" s="635" t="s">
        <v>46388</v>
      </c>
    </row>
    <row r="6788" spans="1:4" ht="13.5" x14ac:dyDescent="0.25">
      <c r="A6788" s="636">
        <v>101483</v>
      </c>
      <c r="B6788" s="634" t="s">
        <v>27803</v>
      </c>
      <c r="C6788" s="634" t="s">
        <v>674</v>
      </c>
      <c r="D6788" s="635" t="s">
        <v>46389</v>
      </c>
    </row>
    <row r="6789" spans="1:4" ht="13.5" x14ac:dyDescent="0.25">
      <c r="A6789" s="636">
        <v>101484</v>
      </c>
      <c r="B6789" s="634" t="s">
        <v>27804</v>
      </c>
      <c r="C6789" s="634" t="s">
        <v>674</v>
      </c>
      <c r="D6789" s="635" t="s">
        <v>46390</v>
      </c>
    </row>
    <row r="6790" spans="1:4" ht="13.5" x14ac:dyDescent="0.25">
      <c r="A6790" s="636">
        <v>101485</v>
      </c>
      <c r="B6790" s="634" t="s">
        <v>27805</v>
      </c>
      <c r="C6790" s="634" t="s">
        <v>674</v>
      </c>
      <c r="D6790" s="635" t="s">
        <v>46069</v>
      </c>
    </row>
    <row r="6791" spans="1:4" ht="13.5" x14ac:dyDescent="0.25">
      <c r="A6791" s="636">
        <v>101486</v>
      </c>
      <c r="B6791" s="634" t="s">
        <v>27806</v>
      </c>
      <c r="C6791" s="634" t="s">
        <v>674</v>
      </c>
      <c r="D6791" s="635" t="s">
        <v>46391</v>
      </c>
    </row>
    <row r="6792" spans="1:4" ht="13.5" x14ac:dyDescent="0.25">
      <c r="A6792" s="636">
        <v>101487</v>
      </c>
      <c r="B6792" s="634" t="s">
        <v>27807</v>
      </c>
      <c r="C6792" s="634" t="s">
        <v>674</v>
      </c>
      <c r="D6792" s="635" t="s">
        <v>46392</v>
      </c>
    </row>
    <row r="6793" spans="1:4" ht="13.5" x14ac:dyDescent="0.25">
      <c r="A6793" s="636">
        <v>101488</v>
      </c>
      <c r="B6793" s="634" t="s">
        <v>27808</v>
      </c>
      <c r="C6793" s="634" t="s">
        <v>674</v>
      </c>
      <c r="D6793" s="635" t="s">
        <v>45614</v>
      </c>
    </row>
    <row r="6794" spans="1:4" ht="13.5" x14ac:dyDescent="0.25">
      <c r="A6794" s="636">
        <v>101188</v>
      </c>
      <c r="B6794" s="634" t="s">
        <v>27809</v>
      </c>
      <c r="C6794" s="634" t="s">
        <v>4</v>
      </c>
      <c r="D6794" s="635" t="s">
        <v>45505</v>
      </c>
    </row>
    <row r="6795" spans="1:4" ht="13.5" x14ac:dyDescent="0.25">
      <c r="A6795" s="636">
        <v>101189</v>
      </c>
      <c r="B6795" s="634" t="s">
        <v>27810</v>
      </c>
      <c r="C6795" s="634" t="s">
        <v>4</v>
      </c>
      <c r="D6795" s="635" t="s">
        <v>45779</v>
      </c>
    </row>
    <row r="6796" spans="1:4" ht="13.5" x14ac:dyDescent="0.25">
      <c r="A6796" s="636">
        <v>101190</v>
      </c>
      <c r="B6796" s="634" t="s">
        <v>27811</v>
      </c>
      <c r="C6796" s="634" t="s">
        <v>4</v>
      </c>
      <c r="D6796" s="635" t="s">
        <v>46393</v>
      </c>
    </row>
    <row r="6797" spans="1:4" ht="13.5" x14ac:dyDescent="0.25">
      <c r="A6797" s="636">
        <v>101191</v>
      </c>
      <c r="B6797" s="634" t="s">
        <v>27812</v>
      </c>
      <c r="C6797" s="634" t="s">
        <v>4</v>
      </c>
      <c r="D6797" s="635" t="s">
        <v>46394</v>
      </c>
    </row>
    <row r="6798" spans="1:4" ht="13.5" x14ac:dyDescent="0.25">
      <c r="A6798" s="636">
        <v>101192</v>
      </c>
      <c r="B6798" s="634" t="s">
        <v>27813</v>
      </c>
      <c r="C6798" s="634" t="s">
        <v>4</v>
      </c>
      <c r="D6798" s="635" t="s">
        <v>46395</v>
      </c>
    </row>
    <row r="6799" spans="1:4" ht="13.5" x14ac:dyDescent="0.25">
      <c r="A6799" s="636">
        <v>101193</v>
      </c>
      <c r="B6799" s="634" t="s">
        <v>27814</v>
      </c>
      <c r="C6799" s="634" t="s">
        <v>4</v>
      </c>
      <c r="D6799" s="635" t="s">
        <v>28439</v>
      </c>
    </row>
    <row r="6800" spans="1:4" ht="13.5" x14ac:dyDescent="0.25">
      <c r="A6800" s="636">
        <v>101194</v>
      </c>
      <c r="B6800" s="634" t="s">
        <v>27815</v>
      </c>
      <c r="C6800" s="634" t="s">
        <v>4</v>
      </c>
      <c r="D6800" s="635" t="s">
        <v>46396</v>
      </c>
    </row>
    <row r="6801" spans="1:4" ht="13.5" x14ac:dyDescent="0.25">
      <c r="A6801" s="636">
        <v>101197</v>
      </c>
      <c r="B6801" s="634" t="s">
        <v>27816</v>
      </c>
      <c r="C6801" s="634" t="s">
        <v>4</v>
      </c>
      <c r="D6801" s="635" t="s">
        <v>46397</v>
      </c>
    </row>
    <row r="6802" spans="1:4" ht="13.5" x14ac:dyDescent="0.25">
      <c r="A6802" s="636">
        <v>101198</v>
      </c>
      <c r="B6802" s="634" t="s">
        <v>27817</v>
      </c>
      <c r="C6802" s="634" t="s">
        <v>4</v>
      </c>
      <c r="D6802" s="635" t="s">
        <v>46398</v>
      </c>
    </row>
    <row r="6803" spans="1:4" ht="13.5" x14ac:dyDescent="0.25">
      <c r="A6803" s="636">
        <v>101199</v>
      </c>
      <c r="B6803" s="634" t="s">
        <v>27818</v>
      </c>
      <c r="C6803" s="634" t="s">
        <v>4</v>
      </c>
      <c r="D6803" s="635" t="s">
        <v>46399</v>
      </c>
    </row>
    <row r="6804" spans="1:4" ht="13.5" x14ac:dyDescent="0.25">
      <c r="A6804" s="636">
        <v>101200</v>
      </c>
      <c r="B6804" s="634" t="s">
        <v>27819</v>
      </c>
      <c r="C6804" s="634" t="s">
        <v>4</v>
      </c>
      <c r="D6804" s="635" t="s">
        <v>46400</v>
      </c>
    </row>
    <row r="6805" spans="1:4" ht="13.5" x14ac:dyDescent="0.25">
      <c r="A6805" s="636">
        <v>101201</v>
      </c>
      <c r="B6805" s="634" t="s">
        <v>27820</v>
      </c>
      <c r="C6805" s="634" t="s">
        <v>4</v>
      </c>
      <c r="D6805" s="635" t="s">
        <v>46401</v>
      </c>
    </row>
    <row r="6806" spans="1:4" ht="13.5" x14ac:dyDescent="0.25">
      <c r="A6806" s="636">
        <v>101202</v>
      </c>
      <c r="B6806" s="634" t="s">
        <v>27821</v>
      </c>
      <c r="C6806" s="634" t="s">
        <v>4</v>
      </c>
      <c r="D6806" s="635" t="s">
        <v>46402</v>
      </c>
    </row>
    <row r="6807" spans="1:4" ht="13.5" x14ac:dyDescent="0.25">
      <c r="A6807" s="636">
        <v>101203</v>
      </c>
      <c r="B6807" s="634" t="s">
        <v>27822</v>
      </c>
      <c r="C6807" s="634" t="s">
        <v>4</v>
      </c>
      <c r="D6807" s="635" t="s">
        <v>41796</v>
      </c>
    </row>
    <row r="6808" spans="1:4" ht="13.5" x14ac:dyDescent="0.25">
      <c r="A6808" s="636">
        <v>101204</v>
      </c>
      <c r="B6808" s="634" t="s">
        <v>27823</v>
      </c>
      <c r="C6808" s="634" t="s">
        <v>4</v>
      </c>
      <c r="D6808" s="635" t="s">
        <v>30121</v>
      </c>
    </row>
    <row r="6809" spans="1:4" ht="13.5" x14ac:dyDescent="0.25">
      <c r="A6809" s="636">
        <v>101205</v>
      </c>
      <c r="B6809" s="634" t="s">
        <v>27824</v>
      </c>
      <c r="C6809" s="634" t="s">
        <v>4</v>
      </c>
      <c r="D6809" s="635" t="s">
        <v>46402</v>
      </c>
    </row>
    <row r="6810" spans="1:4" ht="13.5" x14ac:dyDescent="0.25">
      <c r="A6810" s="636">
        <v>102362</v>
      </c>
      <c r="B6810" s="634" t="s">
        <v>29880</v>
      </c>
      <c r="C6810" s="634" t="s">
        <v>3</v>
      </c>
      <c r="D6810" s="635" t="s">
        <v>46403</v>
      </c>
    </row>
    <row r="6811" spans="1:4" ht="13.5" x14ac:dyDescent="0.25">
      <c r="A6811" s="636">
        <v>102363</v>
      </c>
      <c r="B6811" s="634" t="s">
        <v>29881</v>
      </c>
      <c r="C6811" s="634" t="s">
        <v>3</v>
      </c>
      <c r="D6811" s="635" t="s">
        <v>46404</v>
      </c>
    </row>
    <row r="6812" spans="1:4" ht="13.5" x14ac:dyDescent="0.25">
      <c r="A6812" s="636">
        <v>102364</v>
      </c>
      <c r="B6812" s="634" t="s">
        <v>29882</v>
      </c>
      <c r="C6812" s="634" t="s">
        <v>3</v>
      </c>
      <c r="D6812" s="635" t="s">
        <v>45194</v>
      </c>
    </row>
    <row r="6813" spans="1:4" ht="13.5" x14ac:dyDescent="0.25">
      <c r="A6813" s="636">
        <v>98509</v>
      </c>
      <c r="B6813" s="634" t="s">
        <v>25713</v>
      </c>
      <c r="C6813" s="634" t="s">
        <v>5</v>
      </c>
      <c r="D6813" s="635" t="s">
        <v>30256</v>
      </c>
    </row>
    <row r="6814" spans="1:4" ht="13.5" x14ac:dyDescent="0.25">
      <c r="A6814" s="636">
        <v>98510</v>
      </c>
      <c r="B6814" s="634" t="s">
        <v>25714</v>
      </c>
      <c r="C6814" s="634" t="s">
        <v>5</v>
      </c>
      <c r="D6814" s="635" t="s">
        <v>46405</v>
      </c>
    </row>
    <row r="6815" spans="1:4" ht="13.5" x14ac:dyDescent="0.25">
      <c r="A6815" s="636">
        <v>98511</v>
      </c>
      <c r="B6815" s="634" t="s">
        <v>25715</v>
      </c>
      <c r="C6815" s="634" t="s">
        <v>5</v>
      </c>
      <c r="D6815" s="635" t="s">
        <v>46406</v>
      </c>
    </row>
    <row r="6816" spans="1:4" ht="13.5" x14ac:dyDescent="0.25">
      <c r="A6816" s="636">
        <v>98516</v>
      </c>
      <c r="B6816" s="634" t="s">
        <v>25716</v>
      </c>
      <c r="C6816" s="634" t="s">
        <v>5</v>
      </c>
      <c r="D6816" s="635" t="s">
        <v>46407</v>
      </c>
    </row>
    <row r="6817" spans="1:4" ht="13.5" x14ac:dyDescent="0.25">
      <c r="A6817" s="636">
        <v>98519</v>
      </c>
      <c r="B6817" s="634" t="s">
        <v>25717</v>
      </c>
      <c r="C6817" s="634" t="s">
        <v>3</v>
      </c>
      <c r="D6817" s="635" t="s">
        <v>26755</v>
      </c>
    </row>
    <row r="6818" spans="1:4" ht="13.5" x14ac:dyDescent="0.25">
      <c r="A6818" s="636">
        <v>98520</v>
      </c>
      <c r="B6818" s="634" t="s">
        <v>25718</v>
      </c>
      <c r="C6818" s="634" t="s">
        <v>3</v>
      </c>
      <c r="D6818" s="635" t="s">
        <v>30579</v>
      </c>
    </row>
    <row r="6819" spans="1:4" ht="13.5" x14ac:dyDescent="0.25">
      <c r="A6819" s="636">
        <v>98521</v>
      </c>
      <c r="B6819" s="634" t="s">
        <v>25719</v>
      </c>
      <c r="C6819" s="634" t="s">
        <v>3</v>
      </c>
      <c r="D6819" s="635" t="s">
        <v>23510</v>
      </c>
    </row>
    <row r="6820" spans="1:4" ht="13.5" x14ac:dyDescent="0.25">
      <c r="A6820" s="636">
        <v>98522</v>
      </c>
      <c r="B6820" s="634" t="s">
        <v>25721</v>
      </c>
      <c r="C6820" s="634" t="s">
        <v>4</v>
      </c>
      <c r="D6820" s="635" t="s">
        <v>46408</v>
      </c>
    </row>
    <row r="6821" spans="1:4" ht="13.5" x14ac:dyDescent="0.25">
      <c r="A6821" s="636">
        <v>98524</v>
      </c>
      <c r="B6821" s="634" t="s">
        <v>25722</v>
      </c>
      <c r="C6821" s="634" t="s">
        <v>3</v>
      </c>
      <c r="D6821" s="635" t="s">
        <v>29877</v>
      </c>
    </row>
    <row r="6822" spans="1:4" ht="13.5" x14ac:dyDescent="0.25">
      <c r="A6822" s="636">
        <v>98503</v>
      </c>
      <c r="B6822" s="634" t="s">
        <v>25723</v>
      </c>
      <c r="C6822" s="634" t="s">
        <v>3</v>
      </c>
      <c r="D6822" s="635" t="s">
        <v>28452</v>
      </c>
    </row>
    <row r="6823" spans="1:4" ht="13.5" x14ac:dyDescent="0.25">
      <c r="A6823" s="636">
        <v>98504</v>
      </c>
      <c r="B6823" s="634" t="s">
        <v>46409</v>
      </c>
      <c r="C6823" s="634" t="s">
        <v>3</v>
      </c>
      <c r="D6823" s="635" t="s">
        <v>44356</v>
      </c>
    </row>
    <row r="6824" spans="1:4" ht="13.5" x14ac:dyDescent="0.25">
      <c r="A6824" s="636">
        <v>98505</v>
      </c>
      <c r="B6824" s="634" t="s">
        <v>25724</v>
      </c>
      <c r="C6824" s="634" t="s">
        <v>3</v>
      </c>
      <c r="D6824" s="635" t="s">
        <v>46410</v>
      </c>
    </row>
    <row r="6825" spans="1:4" ht="13.5" x14ac:dyDescent="0.25">
      <c r="A6825" s="636">
        <v>103946</v>
      </c>
      <c r="B6825" s="634" t="s">
        <v>46411</v>
      </c>
      <c r="C6825" s="634" t="s">
        <v>3</v>
      </c>
      <c r="D6825" s="635" t="s">
        <v>43704</v>
      </c>
    </row>
    <row r="6826" spans="1:4" ht="13.5" x14ac:dyDescent="0.25">
      <c r="A6826" s="636">
        <v>103185</v>
      </c>
      <c r="B6826" s="634" t="s">
        <v>46412</v>
      </c>
      <c r="C6826" s="634" t="s">
        <v>5</v>
      </c>
      <c r="D6826" s="635" t="s">
        <v>46413</v>
      </c>
    </row>
    <row r="6827" spans="1:4" ht="13.5" x14ac:dyDescent="0.25">
      <c r="A6827" s="636">
        <v>103186</v>
      </c>
      <c r="B6827" s="634" t="s">
        <v>46414</v>
      </c>
      <c r="C6827" s="634" t="s">
        <v>5</v>
      </c>
      <c r="D6827" s="635" t="s">
        <v>46415</v>
      </c>
    </row>
    <row r="6828" spans="1:4" ht="13.5" x14ac:dyDescent="0.25">
      <c r="A6828" s="636">
        <v>103187</v>
      </c>
      <c r="B6828" s="634" t="s">
        <v>46416</v>
      </c>
      <c r="C6828" s="634" t="s">
        <v>5</v>
      </c>
      <c r="D6828" s="635" t="s">
        <v>46417</v>
      </c>
    </row>
    <row r="6829" spans="1:4" ht="13.5" x14ac:dyDescent="0.25">
      <c r="A6829" s="636">
        <v>103188</v>
      </c>
      <c r="B6829" s="634" t="s">
        <v>46418</v>
      </c>
      <c r="C6829" s="634" t="s">
        <v>5</v>
      </c>
      <c r="D6829" s="635" t="s">
        <v>46419</v>
      </c>
    </row>
    <row r="6830" spans="1:4" ht="13.5" x14ac:dyDescent="0.25">
      <c r="A6830" s="636">
        <v>103189</v>
      </c>
      <c r="B6830" s="634" t="s">
        <v>46420</v>
      </c>
      <c r="C6830" s="634" t="s">
        <v>5</v>
      </c>
      <c r="D6830" s="635" t="s">
        <v>46421</v>
      </c>
    </row>
    <row r="6831" spans="1:4" ht="13.5" x14ac:dyDescent="0.25">
      <c r="A6831" s="636">
        <v>103190</v>
      </c>
      <c r="B6831" s="634" t="s">
        <v>46422</v>
      </c>
      <c r="C6831" s="634" t="s">
        <v>5</v>
      </c>
      <c r="D6831" s="635" t="s">
        <v>46423</v>
      </c>
    </row>
    <row r="6832" spans="1:4" ht="13.5" x14ac:dyDescent="0.25">
      <c r="A6832" s="636">
        <v>103191</v>
      </c>
      <c r="B6832" s="634" t="s">
        <v>46424</v>
      </c>
      <c r="C6832" s="634" t="s">
        <v>5</v>
      </c>
      <c r="D6832" s="635" t="s">
        <v>46425</v>
      </c>
    </row>
    <row r="6833" spans="1:4" ht="13.5" x14ac:dyDescent="0.25">
      <c r="A6833" s="636">
        <v>103192</v>
      </c>
      <c r="B6833" s="634" t="s">
        <v>46426</v>
      </c>
      <c r="C6833" s="634" t="s">
        <v>5</v>
      </c>
      <c r="D6833" s="635" t="s">
        <v>46427</v>
      </c>
    </row>
    <row r="6834" spans="1:4" ht="13.5" x14ac:dyDescent="0.25">
      <c r="A6834" s="636">
        <v>103193</v>
      </c>
      <c r="B6834" s="634" t="s">
        <v>46428</v>
      </c>
      <c r="C6834" s="634" t="s">
        <v>5</v>
      </c>
      <c r="D6834" s="635" t="s">
        <v>46429</v>
      </c>
    </row>
    <row r="6835" spans="1:4" ht="13.5" x14ac:dyDescent="0.25">
      <c r="A6835" s="636">
        <v>103194</v>
      </c>
      <c r="B6835" s="634" t="s">
        <v>46430</v>
      </c>
      <c r="C6835" s="634" t="s">
        <v>5</v>
      </c>
      <c r="D6835" s="635" t="s">
        <v>46431</v>
      </c>
    </row>
    <row r="6836" spans="1:4" ht="13.5" x14ac:dyDescent="0.25">
      <c r="A6836" s="636">
        <v>103195</v>
      </c>
      <c r="B6836" s="634" t="s">
        <v>46432</v>
      </c>
      <c r="C6836" s="634" t="s">
        <v>5</v>
      </c>
      <c r="D6836" s="635" t="s">
        <v>46433</v>
      </c>
    </row>
    <row r="6837" spans="1:4" ht="13.5" x14ac:dyDescent="0.25">
      <c r="A6837" s="636">
        <v>103205</v>
      </c>
      <c r="B6837" s="634" t="s">
        <v>46434</v>
      </c>
      <c r="C6837" s="634" t="s">
        <v>5</v>
      </c>
      <c r="D6837" s="635" t="s">
        <v>46435</v>
      </c>
    </row>
    <row r="6838" spans="1:4" ht="13.5" x14ac:dyDescent="0.25">
      <c r="A6838" s="636">
        <v>103206</v>
      </c>
      <c r="B6838" s="634" t="s">
        <v>46436</v>
      </c>
      <c r="C6838" s="634" t="s">
        <v>5</v>
      </c>
      <c r="D6838" s="635" t="s">
        <v>46437</v>
      </c>
    </row>
    <row r="6839" spans="1:4" ht="13.5" x14ac:dyDescent="0.25">
      <c r="A6839" s="636">
        <v>103207</v>
      </c>
      <c r="B6839" s="634" t="s">
        <v>46438</v>
      </c>
      <c r="C6839" s="634" t="s">
        <v>5</v>
      </c>
      <c r="D6839" s="635" t="s">
        <v>46439</v>
      </c>
    </row>
    <row r="6840" spans="1:4" ht="13.5" x14ac:dyDescent="0.25">
      <c r="A6840" s="636">
        <v>103208</v>
      </c>
      <c r="B6840" s="634" t="s">
        <v>46440</v>
      </c>
      <c r="C6840" s="634" t="s">
        <v>5</v>
      </c>
      <c r="D6840" s="635" t="s">
        <v>46441</v>
      </c>
    </row>
    <row r="6841" spans="1:4" ht="13.5" x14ac:dyDescent="0.25">
      <c r="A6841" s="636">
        <v>103209</v>
      </c>
      <c r="B6841" s="634" t="s">
        <v>46442</v>
      </c>
      <c r="C6841" s="634" t="s">
        <v>5</v>
      </c>
      <c r="D6841" s="635" t="s">
        <v>46443</v>
      </c>
    </row>
    <row r="6842" spans="1:4" ht="13.5" x14ac:dyDescent="0.25">
      <c r="A6842" s="636">
        <v>103210</v>
      </c>
      <c r="B6842" s="634" t="s">
        <v>46444</v>
      </c>
      <c r="C6842" s="634" t="s">
        <v>5</v>
      </c>
      <c r="D6842" s="635" t="s">
        <v>46445</v>
      </c>
    </row>
    <row r="6843" spans="1:4" ht="13.5" x14ac:dyDescent="0.25">
      <c r="A6843" s="636">
        <v>103304</v>
      </c>
      <c r="B6843" s="634" t="s">
        <v>46446</v>
      </c>
      <c r="C6843" s="634" t="s">
        <v>5</v>
      </c>
      <c r="D6843" s="635" t="s">
        <v>46447</v>
      </c>
    </row>
    <row r="6844" spans="1:4" ht="13.5" x14ac:dyDescent="0.25">
      <c r="A6844" s="636">
        <v>103307</v>
      </c>
      <c r="B6844" s="634" t="s">
        <v>46448</v>
      </c>
      <c r="C6844" s="634" t="s">
        <v>5</v>
      </c>
      <c r="D6844" s="635" t="s">
        <v>46449</v>
      </c>
    </row>
    <row r="6845" spans="1:4" ht="13.5" x14ac:dyDescent="0.25">
      <c r="A6845" s="636">
        <v>103310</v>
      </c>
      <c r="B6845" s="634" t="s">
        <v>46450</v>
      </c>
      <c r="C6845" s="634" t="s">
        <v>5</v>
      </c>
      <c r="D6845" s="635" t="s">
        <v>46451</v>
      </c>
    </row>
    <row r="6846" spans="1:4" ht="13.5" x14ac:dyDescent="0.25">
      <c r="A6846" s="636">
        <v>103314</v>
      </c>
      <c r="B6846" s="634" t="s">
        <v>46452</v>
      </c>
      <c r="C6846" s="634" t="s">
        <v>3</v>
      </c>
      <c r="D6846" s="635" t="s">
        <v>46453</v>
      </c>
    </row>
    <row r="6847" spans="1:4" ht="13.5" x14ac:dyDescent="0.25">
      <c r="A6847" s="636">
        <v>103315</v>
      </c>
      <c r="B6847" s="634" t="s">
        <v>46454</v>
      </c>
      <c r="C6847" s="634" t="s">
        <v>3</v>
      </c>
      <c r="D6847" s="635" t="s">
        <v>46455</v>
      </c>
    </row>
    <row r="6848" spans="1:4" ht="13.5" x14ac:dyDescent="0.25">
      <c r="A6848" s="636">
        <v>103769</v>
      </c>
      <c r="B6848" s="634" t="s">
        <v>46456</v>
      </c>
      <c r="C6848" s="634" t="s">
        <v>5</v>
      </c>
      <c r="D6848" s="635" t="s">
        <v>46457</v>
      </c>
    </row>
    <row r="6849" spans="1:4" ht="13.5" x14ac:dyDescent="0.25">
      <c r="A6849" s="636">
        <v>98525</v>
      </c>
      <c r="B6849" s="634" t="s">
        <v>25725</v>
      </c>
      <c r="C6849" s="634" t="s">
        <v>3</v>
      </c>
      <c r="D6849" s="635" t="s">
        <v>28476</v>
      </c>
    </row>
    <row r="6850" spans="1:4" ht="13.5" x14ac:dyDescent="0.25">
      <c r="A6850" s="636">
        <v>98526</v>
      </c>
      <c r="B6850" s="634" t="s">
        <v>25726</v>
      </c>
      <c r="C6850" s="634" t="s">
        <v>5</v>
      </c>
      <c r="D6850" s="635" t="s">
        <v>30539</v>
      </c>
    </row>
    <row r="6851" spans="1:4" ht="13.5" x14ac:dyDescent="0.25">
      <c r="A6851" s="636">
        <v>98527</v>
      </c>
      <c r="B6851" s="634" t="s">
        <v>25727</v>
      </c>
      <c r="C6851" s="634" t="s">
        <v>5</v>
      </c>
      <c r="D6851" s="635" t="s">
        <v>46458</v>
      </c>
    </row>
    <row r="6852" spans="1:4" ht="13.5" x14ac:dyDescent="0.25">
      <c r="A6852" s="636">
        <v>98528</v>
      </c>
      <c r="B6852" s="634" t="s">
        <v>25728</v>
      </c>
      <c r="C6852" s="634" t="s">
        <v>5</v>
      </c>
      <c r="D6852" s="635" t="s">
        <v>46459</v>
      </c>
    </row>
    <row r="6853" spans="1:4" ht="13.5" x14ac:dyDescent="0.25">
      <c r="A6853" s="636">
        <v>98529</v>
      </c>
      <c r="B6853" s="634" t="s">
        <v>25729</v>
      </c>
      <c r="C6853" s="634" t="s">
        <v>5</v>
      </c>
      <c r="D6853" s="635" t="s">
        <v>46460</v>
      </c>
    </row>
    <row r="6854" spans="1:4" ht="13.5" x14ac:dyDescent="0.25">
      <c r="A6854" s="636">
        <v>98530</v>
      </c>
      <c r="B6854" s="634" t="s">
        <v>25730</v>
      </c>
      <c r="C6854" s="634" t="s">
        <v>5</v>
      </c>
      <c r="D6854" s="635" t="s">
        <v>45698</v>
      </c>
    </row>
    <row r="6855" spans="1:4" ht="13.5" x14ac:dyDescent="0.25">
      <c r="A6855" s="636">
        <v>98531</v>
      </c>
      <c r="B6855" s="634" t="s">
        <v>25731</v>
      </c>
      <c r="C6855" s="634" t="s">
        <v>5</v>
      </c>
      <c r="D6855" s="635" t="s">
        <v>46461</v>
      </c>
    </row>
    <row r="6856" spans="1:4" ht="13.5" x14ac:dyDescent="0.25">
      <c r="A6856" s="636">
        <v>98532</v>
      </c>
      <c r="B6856" s="634" t="s">
        <v>25732</v>
      </c>
      <c r="C6856" s="634" t="s">
        <v>5</v>
      </c>
      <c r="D6856" s="635" t="s">
        <v>46462</v>
      </c>
    </row>
    <row r="6857" spans="1:4" ht="13.5" x14ac:dyDescent="0.25">
      <c r="A6857" s="636">
        <v>98533</v>
      </c>
      <c r="B6857" s="634" t="s">
        <v>25733</v>
      </c>
      <c r="C6857" s="634" t="s">
        <v>5</v>
      </c>
      <c r="D6857" s="635" t="s">
        <v>46463</v>
      </c>
    </row>
    <row r="6858" spans="1:4" ht="13.5" x14ac:dyDescent="0.25">
      <c r="A6858" s="636">
        <v>98534</v>
      </c>
      <c r="B6858" s="634" t="s">
        <v>25734</v>
      </c>
      <c r="C6858" s="634" t="s">
        <v>5</v>
      </c>
      <c r="D6858" s="635" t="s">
        <v>46464</v>
      </c>
    </row>
    <row r="6859" spans="1:4" ht="13.5" x14ac:dyDescent="0.25">
      <c r="A6859" s="636">
        <v>98535</v>
      </c>
      <c r="B6859" s="634" t="s">
        <v>25735</v>
      </c>
      <c r="C6859" s="634" t="s">
        <v>5</v>
      </c>
      <c r="D6859" s="635" t="s">
        <v>46465</v>
      </c>
    </row>
    <row r="6860" spans="1:4" ht="13.5" x14ac:dyDescent="0.25">
      <c r="A6860" s="636">
        <v>88238</v>
      </c>
      <c r="B6860" s="634" t="s">
        <v>25736</v>
      </c>
      <c r="C6860" s="634" t="s">
        <v>1898</v>
      </c>
      <c r="D6860" s="635" t="s">
        <v>30314</v>
      </c>
    </row>
    <row r="6861" spans="1:4" ht="13.5" x14ac:dyDescent="0.25">
      <c r="A6861" s="636">
        <v>88239</v>
      </c>
      <c r="B6861" s="634" t="s">
        <v>25737</v>
      </c>
      <c r="C6861" s="634" t="s">
        <v>1898</v>
      </c>
      <c r="D6861" s="635" t="s">
        <v>30375</v>
      </c>
    </row>
    <row r="6862" spans="1:4" ht="13.5" x14ac:dyDescent="0.25">
      <c r="A6862" s="636">
        <v>88240</v>
      </c>
      <c r="B6862" s="634" t="s">
        <v>25739</v>
      </c>
      <c r="C6862" s="634" t="s">
        <v>1898</v>
      </c>
      <c r="D6862" s="635" t="s">
        <v>27915</v>
      </c>
    </row>
    <row r="6863" spans="1:4" ht="13.5" x14ac:dyDescent="0.25">
      <c r="A6863" s="636">
        <v>88241</v>
      </c>
      <c r="B6863" s="634" t="s">
        <v>25740</v>
      </c>
      <c r="C6863" s="634" t="s">
        <v>1898</v>
      </c>
      <c r="D6863" s="635" t="s">
        <v>46466</v>
      </c>
    </row>
    <row r="6864" spans="1:4" ht="13.5" x14ac:dyDescent="0.25">
      <c r="A6864" s="636">
        <v>88242</v>
      </c>
      <c r="B6864" s="634" t="s">
        <v>25741</v>
      </c>
      <c r="C6864" s="634" t="s">
        <v>1898</v>
      </c>
      <c r="D6864" s="635" t="s">
        <v>30242</v>
      </c>
    </row>
    <row r="6865" spans="1:4" ht="13.5" x14ac:dyDescent="0.25">
      <c r="A6865" s="636">
        <v>88243</v>
      </c>
      <c r="B6865" s="634" t="s">
        <v>25742</v>
      </c>
      <c r="C6865" s="634" t="s">
        <v>1898</v>
      </c>
      <c r="D6865" s="635" t="s">
        <v>30344</v>
      </c>
    </row>
    <row r="6866" spans="1:4" ht="13.5" x14ac:dyDescent="0.25">
      <c r="A6866" s="636">
        <v>88245</v>
      </c>
      <c r="B6866" s="634" t="s">
        <v>25743</v>
      </c>
      <c r="C6866" s="634" t="s">
        <v>1898</v>
      </c>
      <c r="D6866" s="635" t="s">
        <v>44870</v>
      </c>
    </row>
    <row r="6867" spans="1:4" ht="13.5" x14ac:dyDescent="0.25">
      <c r="A6867" s="636">
        <v>88246</v>
      </c>
      <c r="B6867" s="634" t="s">
        <v>25744</v>
      </c>
      <c r="C6867" s="634" t="s">
        <v>1898</v>
      </c>
      <c r="D6867" s="635" t="s">
        <v>29419</v>
      </c>
    </row>
    <row r="6868" spans="1:4" ht="13.5" x14ac:dyDescent="0.25">
      <c r="A6868" s="636">
        <v>88247</v>
      </c>
      <c r="B6868" s="634" t="s">
        <v>25745</v>
      </c>
      <c r="C6868" s="634" t="s">
        <v>1898</v>
      </c>
      <c r="D6868" s="635" t="s">
        <v>27352</v>
      </c>
    </row>
    <row r="6869" spans="1:4" ht="13.5" x14ac:dyDescent="0.25">
      <c r="A6869" s="636">
        <v>88248</v>
      </c>
      <c r="B6869" s="634" t="s">
        <v>25746</v>
      </c>
      <c r="C6869" s="634" t="s">
        <v>1898</v>
      </c>
      <c r="D6869" s="635" t="s">
        <v>46467</v>
      </c>
    </row>
    <row r="6870" spans="1:4" ht="13.5" x14ac:dyDescent="0.25">
      <c r="A6870" s="636">
        <v>88249</v>
      </c>
      <c r="B6870" s="634" t="s">
        <v>25747</v>
      </c>
      <c r="C6870" s="634" t="s">
        <v>1898</v>
      </c>
      <c r="D6870" s="635" t="s">
        <v>44032</v>
      </c>
    </row>
    <row r="6871" spans="1:4" ht="13.5" x14ac:dyDescent="0.25">
      <c r="A6871" s="636">
        <v>88250</v>
      </c>
      <c r="B6871" s="634" t="s">
        <v>25748</v>
      </c>
      <c r="C6871" s="634" t="s">
        <v>1898</v>
      </c>
      <c r="D6871" s="635" t="s">
        <v>45057</v>
      </c>
    </row>
    <row r="6872" spans="1:4" ht="13.5" x14ac:dyDescent="0.25">
      <c r="A6872" s="636">
        <v>88251</v>
      </c>
      <c r="B6872" s="634" t="s">
        <v>25749</v>
      </c>
      <c r="C6872" s="634" t="s">
        <v>1898</v>
      </c>
      <c r="D6872" s="635" t="s">
        <v>46468</v>
      </c>
    </row>
    <row r="6873" spans="1:4" ht="13.5" x14ac:dyDescent="0.25">
      <c r="A6873" s="636">
        <v>88252</v>
      </c>
      <c r="B6873" s="634" t="s">
        <v>25750</v>
      </c>
      <c r="C6873" s="634" t="s">
        <v>1898</v>
      </c>
      <c r="D6873" s="635" t="s">
        <v>30351</v>
      </c>
    </row>
    <row r="6874" spans="1:4" ht="13.5" x14ac:dyDescent="0.25">
      <c r="A6874" s="636">
        <v>88253</v>
      </c>
      <c r="B6874" s="634" t="s">
        <v>25751</v>
      </c>
      <c r="C6874" s="634" t="s">
        <v>1898</v>
      </c>
      <c r="D6874" s="635" t="s">
        <v>26943</v>
      </c>
    </row>
    <row r="6875" spans="1:4" ht="13.5" x14ac:dyDescent="0.25">
      <c r="A6875" s="636">
        <v>88255</v>
      </c>
      <c r="B6875" s="634" t="s">
        <v>25752</v>
      </c>
      <c r="C6875" s="634" t="s">
        <v>1898</v>
      </c>
      <c r="D6875" s="635" t="s">
        <v>46469</v>
      </c>
    </row>
    <row r="6876" spans="1:4" ht="13.5" x14ac:dyDescent="0.25">
      <c r="A6876" s="636">
        <v>88256</v>
      </c>
      <c r="B6876" s="634" t="s">
        <v>25753</v>
      </c>
      <c r="C6876" s="634" t="s">
        <v>1898</v>
      </c>
      <c r="D6876" s="635" t="s">
        <v>46470</v>
      </c>
    </row>
    <row r="6877" spans="1:4" ht="13.5" x14ac:dyDescent="0.25">
      <c r="A6877" s="636">
        <v>88257</v>
      </c>
      <c r="B6877" s="634" t="s">
        <v>25754</v>
      </c>
      <c r="C6877" s="634" t="s">
        <v>1898</v>
      </c>
      <c r="D6877" s="635" t="s">
        <v>46471</v>
      </c>
    </row>
    <row r="6878" spans="1:4" ht="13.5" x14ac:dyDescent="0.25">
      <c r="A6878" s="636">
        <v>88258</v>
      </c>
      <c r="B6878" s="634" t="s">
        <v>25755</v>
      </c>
      <c r="C6878" s="634" t="s">
        <v>1898</v>
      </c>
      <c r="D6878" s="635" t="s">
        <v>29729</v>
      </c>
    </row>
    <row r="6879" spans="1:4" ht="13.5" x14ac:dyDescent="0.25">
      <c r="A6879" s="636">
        <v>88260</v>
      </c>
      <c r="B6879" s="634" t="s">
        <v>25756</v>
      </c>
      <c r="C6879" s="634" t="s">
        <v>1898</v>
      </c>
      <c r="D6879" s="635" t="s">
        <v>44204</v>
      </c>
    </row>
    <row r="6880" spans="1:4" ht="13.5" x14ac:dyDescent="0.25">
      <c r="A6880" s="636">
        <v>88261</v>
      </c>
      <c r="B6880" s="634" t="s">
        <v>25757</v>
      </c>
      <c r="C6880" s="634" t="s">
        <v>1898</v>
      </c>
      <c r="D6880" s="635" t="s">
        <v>30789</v>
      </c>
    </row>
    <row r="6881" spans="1:4" ht="13.5" x14ac:dyDescent="0.25">
      <c r="A6881" s="636">
        <v>88262</v>
      </c>
      <c r="B6881" s="634" t="s">
        <v>25758</v>
      </c>
      <c r="C6881" s="634" t="s">
        <v>1898</v>
      </c>
      <c r="D6881" s="635" t="s">
        <v>28608</v>
      </c>
    </row>
    <row r="6882" spans="1:4" ht="13.5" x14ac:dyDescent="0.25">
      <c r="A6882" s="636">
        <v>88263</v>
      </c>
      <c r="B6882" s="634" t="s">
        <v>25759</v>
      </c>
      <c r="C6882" s="634" t="s">
        <v>1898</v>
      </c>
      <c r="D6882" s="635" t="s">
        <v>30908</v>
      </c>
    </row>
    <row r="6883" spans="1:4" ht="13.5" x14ac:dyDescent="0.25">
      <c r="A6883" s="636">
        <v>88264</v>
      </c>
      <c r="B6883" s="634" t="s">
        <v>25760</v>
      </c>
      <c r="C6883" s="634" t="s">
        <v>1898</v>
      </c>
      <c r="D6883" s="635" t="s">
        <v>46472</v>
      </c>
    </row>
    <row r="6884" spans="1:4" ht="13.5" x14ac:dyDescent="0.25">
      <c r="A6884" s="636">
        <v>88265</v>
      </c>
      <c r="B6884" s="634" t="s">
        <v>25761</v>
      </c>
      <c r="C6884" s="634" t="s">
        <v>1898</v>
      </c>
      <c r="D6884" s="635" t="s">
        <v>42168</v>
      </c>
    </row>
    <row r="6885" spans="1:4" ht="13.5" x14ac:dyDescent="0.25">
      <c r="A6885" s="636">
        <v>88266</v>
      </c>
      <c r="B6885" s="634" t="s">
        <v>25762</v>
      </c>
      <c r="C6885" s="634" t="s">
        <v>1898</v>
      </c>
      <c r="D6885" s="635" t="s">
        <v>41816</v>
      </c>
    </row>
    <row r="6886" spans="1:4" ht="13.5" x14ac:dyDescent="0.25">
      <c r="A6886" s="636">
        <v>88267</v>
      </c>
      <c r="B6886" s="634" t="s">
        <v>25763</v>
      </c>
      <c r="C6886" s="634" t="s">
        <v>1898</v>
      </c>
      <c r="D6886" s="635" t="s">
        <v>46473</v>
      </c>
    </row>
    <row r="6887" spans="1:4" ht="13.5" x14ac:dyDescent="0.25">
      <c r="A6887" s="636">
        <v>88269</v>
      </c>
      <c r="B6887" s="634" t="s">
        <v>25764</v>
      </c>
      <c r="C6887" s="634" t="s">
        <v>1898</v>
      </c>
      <c r="D6887" s="635" t="s">
        <v>46474</v>
      </c>
    </row>
    <row r="6888" spans="1:4" ht="13.5" x14ac:dyDescent="0.25">
      <c r="A6888" s="636">
        <v>88270</v>
      </c>
      <c r="B6888" s="634" t="s">
        <v>25765</v>
      </c>
      <c r="C6888" s="634" t="s">
        <v>1898</v>
      </c>
      <c r="D6888" s="635" t="s">
        <v>27188</v>
      </c>
    </row>
    <row r="6889" spans="1:4" ht="13.5" x14ac:dyDescent="0.25">
      <c r="A6889" s="636">
        <v>88272</v>
      </c>
      <c r="B6889" s="634" t="s">
        <v>25766</v>
      </c>
      <c r="C6889" s="634" t="s">
        <v>1898</v>
      </c>
      <c r="D6889" s="635" t="s">
        <v>30460</v>
      </c>
    </row>
    <row r="6890" spans="1:4" ht="13.5" x14ac:dyDescent="0.25">
      <c r="A6890" s="636">
        <v>88273</v>
      </c>
      <c r="B6890" s="634" t="s">
        <v>25767</v>
      </c>
      <c r="C6890" s="634" t="s">
        <v>1898</v>
      </c>
      <c r="D6890" s="635" t="s">
        <v>46475</v>
      </c>
    </row>
    <row r="6891" spans="1:4" ht="13.5" x14ac:dyDescent="0.25">
      <c r="A6891" s="636">
        <v>88274</v>
      </c>
      <c r="B6891" s="634" t="s">
        <v>25768</v>
      </c>
      <c r="C6891" s="634" t="s">
        <v>1898</v>
      </c>
      <c r="D6891" s="635" t="s">
        <v>46476</v>
      </c>
    </row>
    <row r="6892" spans="1:4" ht="13.5" x14ac:dyDescent="0.25">
      <c r="A6892" s="636">
        <v>88275</v>
      </c>
      <c r="B6892" s="634" t="s">
        <v>25769</v>
      </c>
      <c r="C6892" s="634" t="s">
        <v>1898</v>
      </c>
      <c r="D6892" s="635" t="s">
        <v>44045</v>
      </c>
    </row>
    <row r="6893" spans="1:4" ht="13.5" x14ac:dyDescent="0.25">
      <c r="A6893" s="636">
        <v>88277</v>
      </c>
      <c r="B6893" s="634" t="s">
        <v>25770</v>
      </c>
      <c r="C6893" s="634" t="s">
        <v>1898</v>
      </c>
      <c r="D6893" s="635" t="s">
        <v>26770</v>
      </c>
    </row>
    <row r="6894" spans="1:4" ht="13.5" x14ac:dyDescent="0.25">
      <c r="A6894" s="636">
        <v>88278</v>
      </c>
      <c r="B6894" s="634" t="s">
        <v>25771</v>
      </c>
      <c r="C6894" s="634" t="s">
        <v>1898</v>
      </c>
      <c r="D6894" s="635" t="s">
        <v>46477</v>
      </c>
    </row>
    <row r="6895" spans="1:4" ht="13.5" x14ac:dyDescent="0.25">
      <c r="A6895" s="636">
        <v>88279</v>
      </c>
      <c r="B6895" s="634" t="s">
        <v>25772</v>
      </c>
      <c r="C6895" s="634" t="s">
        <v>1898</v>
      </c>
      <c r="D6895" s="635" t="s">
        <v>44797</v>
      </c>
    </row>
    <row r="6896" spans="1:4" ht="13.5" x14ac:dyDescent="0.25">
      <c r="A6896" s="636">
        <v>88281</v>
      </c>
      <c r="B6896" s="634" t="s">
        <v>25773</v>
      </c>
      <c r="C6896" s="634" t="s">
        <v>1898</v>
      </c>
      <c r="D6896" s="635" t="s">
        <v>30949</v>
      </c>
    </row>
    <row r="6897" spans="1:4" ht="13.5" x14ac:dyDescent="0.25">
      <c r="A6897" s="636">
        <v>88282</v>
      </c>
      <c r="B6897" s="634" t="s">
        <v>25774</v>
      </c>
      <c r="C6897" s="634" t="s">
        <v>1898</v>
      </c>
      <c r="D6897" s="635" t="s">
        <v>28595</v>
      </c>
    </row>
    <row r="6898" spans="1:4" ht="13.5" x14ac:dyDescent="0.25">
      <c r="A6898" s="636">
        <v>88283</v>
      </c>
      <c r="B6898" s="634" t="s">
        <v>25776</v>
      </c>
      <c r="C6898" s="634" t="s">
        <v>1898</v>
      </c>
      <c r="D6898" s="635" t="s">
        <v>44334</v>
      </c>
    </row>
    <row r="6899" spans="1:4" ht="13.5" x14ac:dyDescent="0.25">
      <c r="A6899" s="636">
        <v>88284</v>
      </c>
      <c r="B6899" s="634" t="s">
        <v>25777</v>
      </c>
      <c r="C6899" s="634" t="s">
        <v>1898</v>
      </c>
      <c r="D6899" s="635" t="s">
        <v>46478</v>
      </c>
    </row>
    <row r="6900" spans="1:4" ht="13.5" x14ac:dyDescent="0.25">
      <c r="A6900" s="636">
        <v>88285</v>
      </c>
      <c r="B6900" s="634" t="s">
        <v>25778</v>
      </c>
      <c r="C6900" s="634" t="s">
        <v>1898</v>
      </c>
      <c r="D6900" s="635" t="s">
        <v>28445</v>
      </c>
    </row>
    <row r="6901" spans="1:4" ht="13.5" x14ac:dyDescent="0.25">
      <c r="A6901" s="636">
        <v>88286</v>
      </c>
      <c r="B6901" s="634" t="s">
        <v>25779</v>
      </c>
      <c r="C6901" s="634" t="s">
        <v>1898</v>
      </c>
      <c r="D6901" s="635" t="s">
        <v>29413</v>
      </c>
    </row>
    <row r="6902" spans="1:4" ht="13.5" x14ac:dyDescent="0.25">
      <c r="A6902" s="636">
        <v>88288</v>
      </c>
      <c r="B6902" s="634" t="s">
        <v>25780</v>
      </c>
      <c r="C6902" s="634" t="s">
        <v>1898</v>
      </c>
      <c r="D6902" s="635" t="s">
        <v>26889</v>
      </c>
    </row>
    <row r="6903" spans="1:4" ht="13.5" x14ac:dyDescent="0.25">
      <c r="A6903" s="636">
        <v>88291</v>
      </c>
      <c r="B6903" s="634" t="s">
        <v>25781</v>
      </c>
      <c r="C6903" s="634" t="s">
        <v>1898</v>
      </c>
      <c r="D6903" s="635" t="s">
        <v>26928</v>
      </c>
    </row>
    <row r="6904" spans="1:4" ht="13.5" x14ac:dyDescent="0.25">
      <c r="A6904" s="636">
        <v>88292</v>
      </c>
      <c r="B6904" s="634" t="s">
        <v>25782</v>
      </c>
      <c r="C6904" s="634" t="s">
        <v>1898</v>
      </c>
      <c r="D6904" s="635" t="s">
        <v>44799</v>
      </c>
    </row>
    <row r="6905" spans="1:4" ht="13.5" x14ac:dyDescent="0.25">
      <c r="A6905" s="636">
        <v>88293</v>
      </c>
      <c r="B6905" s="634" t="s">
        <v>25783</v>
      </c>
      <c r="C6905" s="634" t="s">
        <v>1898</v>
      </c>
      <c r="D6905" s="635" t="s">
        <v>29418</v>
      </c>
    </row>
    <row r="6906" spans="1:4" ht="13.5" x14ac:dyDescent="0.25">
      <c r="A6906" s="636">
        <v>88294</v>
      </c>
      <c r="B6906" s="634" t="s">
        <v>25784</v>
      </c>
      <c r="C6906" s="634" t="s">
        <v>1898</v>
      </c>
      <c r="D6906" s="635" t="s">
        <v>46479</v>
      </c>
    </row>
    <row r="6907" spans="1:4" ht="13.5" x14ac:dyDescent="0.25">
      <c r="A6907" s="636">
        <v>88295</v>
      </c>
      <c r="B6907" s="634" t="s">
        <v>25785</v>
      </c>
      <c r="C6907" s="634" t="s">
        <v>1898</v>
      </c>
      <c r="D6907" s="635" t="s">
        <v>46480</v>
      </c>
    </row>
    <row r="6908" spans="1:4" ht="13.5" x14ac:dyDescent="0.25">
      <c r="A6908" s="636">
        <v>88296</v>
      </c>
      <c r="B6908" s="634" t="s">
        <v>25786</v>
      </c>
      <c r="C6908" s="634" t="s">
        <v>1898</v>
      </c>
      <c r="D6908" s="635" t="s">
        <v>46480</v>
      </c>
    </row>
    <row r="6909" spans="1:4" ht="13.5" x14ac:dyDescent="0.25">
      <c r="A6909" s="636">
        <v>88297</v>
      </c>
      <c r="B6909" s="634" t="s">
        <v>25787</v>
      </c>
      <c r="C6909" s="634" t="s">
        <v>1898</v>
      </c>
      <c r="D6909" s="635" t="s">
        <v>45347</v>
      </c>
    </row>
    <row r="6910" spans="1:4" ht="13.5" x14ac:dyDescent="0.25">
      <c r="A6910" s="636">
        <v>88298</v>
      </c>
      <c r="B6910" s="634" t="s">
        <v>25788</v>
      </c>
      <c r="C6910" s="634" t="s">
        <v>1898</v>
      </c>
      <c r="D6910" s="635" t="s">
        <v>46481</v>
      </c>
    </row>
    <row r="6911" spans="1:4" ht="13.5" x14ac:dyDescent="0.25">
      <c r="A6911" s="636">
        <v>88299</v>
      </c>
      <c r="B6911" s="634" t="s">
        <v>25789</v>
      </c>
      <c r="C6911" s="634" t="s">
        <v>1898</v>
      </c>
      <c r="D6911" s="635" t="s">
        <v>28435</v>
      </c>
    </row>
    <row r="6912" spans="1:4" ht="13.5" x14ac:dyDescent="0.25">
      <c r="A6912" s="636">
        <v>88300</v>
      </c>
      <c r="B6912" s="634" t="s">
        <v>25790</v>
      </c>
      <c r="C6912" s="634" t="s">
        <v>1898</v>
      </c>
      <c r="D6912" s="635" t="s">
        <v>26603</v>
      </c>
    </row>
    <row r="6913" spans="1:4" ht="13.5" x14ac:dyDescent="0.25">
      <c r="A6913" s="636">
        <v>88301</v>
      </c>
      <c r="B6913" s="634" t="s">
        <v>25791</v>
      </c>
      <c r="C6913" s="634" t="s">
        <v>1898</v>
      </c>
      <c r="D6913" s="635" t="s">
        <v>46379</v>
      </c>
    </row>
    <row r="6914" spans="1:4" ht="13.5" x14ac:dyDescent="0.25">
      <c r="A6914" s="636">
        <v>88302</v>
      </c>
      <c r="B6914" s="634" t="s">
        <v>25792</v>
      </c>
      <c r="C6914" s="634" t="s">
        <v>1898</v>
      </c>
      <c r="D6914" s="635" t="s">
        <v>41727</v>
      </c>
    </row>
    <row r="6915" spans="1:4" ht="13.5" x14ac:dyDescent="0.25">
      <c r="A6915" s="636">
        <v>88303</v>
      </c>
      <c r="B6915" s="634" t="s">
        <v>25793</v>
      </c>
      <c r="C6915" s="634" t="s">
        <v>1898</v>
      </c>
      <c r="D6915" s="635" t="s">
        <v>46482</v>
      </c>
    </row>
    <row r="6916" spans="1:4" ht="13.5" x14ac:dyDescent="0.25">
      <c r="A6916" s="636">
        <v>88304</v>
      </c>
      <c r="B6916" s="634" t="s">
        <v>25794</v>
      </c>
      <c r="C6916" s="634" t="s">
        <v>1898</v>
      </c>
      <c r="D6916" s="635" t="s">
        <v>46483</v>
      </c>
    </row>
    <row r="6917" spans="1:4" ht="13.5" x14ac:dyDescent="0.25">
      <c r="A6917" s="636">
        <v>88306</v>
      </c>
      <c r="B6917" s="634" t="s">
        <v>25795</v>
      </c>
      <c r="C6917" s="634" t="s">
        <v>1898</v>
      </c>
      <c r="D6917" s="635" t="s">
        <v>29885</v>
      </c>
    </row>
    <row r="6918" spans="1:4" ht="13.5" x14ac:dyDescent="0.25">
      <c r="A6918" s="636">
        <v>88307</v>
      </c>
      <c r="B6918" s="634" t="s">
        <v>25796</v>
      </c>
      <c r="C6918" s="634" t="s">
        <v>1898</v>
      </c>
      <c r="D6918" s="635" t="s">
        <v>30442</v>
      </c>
    </row>
    <row r="6919" spans="1:4" ht="13.5" x14ac:dyDescent="0.25">
      <c r="A6919" s="636">
        <v>88308</v>
      </c>
      <c r="B6919" s="634" t="s">
        <v>25797</v>
      </c>
      <c r="C6919" s="634" t="s">
        <v>1898</v>
      </c>
      <c r="D6919" s="635" t="s">
        <v>46470</v>
      </c>
    </row>
    <row r="6920" spans="1:4" ht="13.5" x14ac:dyDescent="0.25">
      <c r="A6920" s="636">
        <v>88309</v>
      </c>
      <c r="B6920" s="634" t="s">
        <v>25798</v>
      </c>
      <c r="C6920" s="634" t="s">
        <v>1898</v>
      </c>
      <c r="D6920" s="635" t="s">
        <v>30562</v>
      </c>
    </row>
    <row r="6921" spans="1:4" ht="13.5" x14ac:dyDescent="0.25">
      <c r="A6921" s="636">
        <v>88310</v>
      </c>
      <c r="B6921" s="634" t="s">
        <v>25799</v>
      </c>
      <c r="C6921" s="634" t="s">
        <v>1898</v>
      </c>
      <c r="D6921" s="635" t="s">
        <v>42194</v>
      </c>
    </row>
    <row r="6922" spans="1:4" ht="13.5" x14ac:dyDescent="0.25">
      <c r="A6922" s="636">
        <v>88311</v>
      </c>
      <c r="B6922" s="634" t="s">
        <v>25800</v>
      </c>
      <c r="C6922" s="634" t="s">
        <v>1898</v>
      </c>
      <c r="D6922" s="635" t="s">
        <v>46484</v>
      </c>
    </row>
    <row r="6923" spans="1:4" ht="13.5" x14ac:dyDescent="0.25">
      <c r="A6923" s="636">
        <v>88312</v>
      </c>
      <c r="B6923" s="634" t="s">
        <v>25801</v>
      </c>
      <c r="C6923" s="634" t="s">
        <v>1898</v>
      </c>
      <c r="D6923" s="635" t="s">
        <v>42194</v>
      </c>
    </row>
    <row r="6924" spans="1:4" ht="13.5" x14ac:dyDescent="0.25">
      <c r="A6924" s="636">
        <v>88313</v>
      </c>
      <c r="B6924" s="634" t="s">
        <v>25802</v>
      </c>
      <c r="C6924" s="634" t="s">
        <v>1898</v>
      </c>
      <c r="D6924" s="635" t="s">
        <v>46485</v>
      </c>
    </row>
    <row r="6925" spans="1:4" ht="13.5" x14ac:dyDescent="0.25">
      <c r="A6925" s="636">
        <v>88314</v>
      </c>
      <c r="B6925" s="634" t="s">
        <v>25803</v>
      </c>
      <c r="C6925" s="634" t="s">
        <v>1898</v>
      </c>
      <c r="D6925" s="635" t="s">
        <v>30397</v>
      </c>
    </row>
    <row r="6926" spans="1:4" ht="13.5" x14ac:dyDescent="0.25">
      <c r="A6926" s="636">
        <v>88315</v>
      </c>
      <c r="B6926" s="634" t="s">
        <v>25804</v>
      </c>
      <c r="C6926" s="634" t="s">
        <v>1898</v>
      </c>
      <c r="D6926" s="635" t="s">
        <v>46486</v>
      </c>
    </row>
    <row r="6927" spans="1:4" ht="13.5" x14ac:dyDescent="0.25">
      <c r="A6927" s="636">
        <v>88316</v>
      </c>
      <c r="B6927" s="634" t="s">
        <v>25805</v>
      </c>
      <c r="C6927" s="634" t="s">
        <v>1898</v>
      </c>
      <c r="D6927" s="635" t="s">
        <v>41337</v>
      </c>
    </row>
    <row r="6928" spans="1:4" ht="13.5" x14ac:dyDescent="0.25">
      <c r="A6928" s="636">
        <v>88317</v>
      </c>
      <c r="B6928" s="634" t="s">
        <v>25806</v>
      </c>
      <c r="C6928" s="634" t="s">
        <v>1898</v>
      </c>
      <c r="D6928" s="635" t="s">
        <v>29483</v>
      </c>
    </row>
    <row r="6929" spans="1:4" ht="13.5" x14ac:dyDescent="0.25">
      <c r="A6929" s="636">
        <v>88318</v>
      </c>
      <c r="B6929" s="634" t="s">
        <v>25807</v>
      </c>
      <c r="C6929" s="634" t="s">
        <v>1898</v>
      </c>
      <c r="D6929" s="635" t="s">
        <v>46487</v>
      </c>
    </row>
    <row r="6930" spans="1:4" ht="13.5" x14ac:dyDescent="0.25">
      <c r="A6930" s="636">
        <v>88320</v>
      </c>
      <c r="B6930" s="634" t="s">
        <v>25808</v>
      </c>
      <c r="C6930" s="634" t="s">
        <v>1898</v>
      </c>
      <c r="D6930" s="635" t="s">
        <v>27306</v>
      </c>
    </row>
    <row r="6931" spans="1:4" ht="13.5" x14ac:dyDescent="0.25">
      <c r="A6931" s="636">
        <v>88321</v>
      </c>
      <c r="B6931" s="634" t="s">
        <v>25809</v>
      </c>
      <c r="C6931" s="634" t="s">
        <v>1898</v>
      </c>
      <c r="D6931" s="635" t="s">
        <v>46488</v>
      </c>
    </row>
    <row r="6932" spans="1:4" ht="13.5" x14ac:dyDescent="0.25">
      <c r="A6932" s="636">
        <v>88322</v>
      </c>
      <c r="B6932" s="634" t="s">
        <v>25810</v>
      </c>
      <c r="C6932" s="634" t="s">
        <v>1898</v>
      </c>
      <c r="D6932" s="635" t="s">
        <v>27188</v>
      </c>
    </row>
    <row r="6933" spans="1:4" ht="13.5" x14ac:dyDescent="0.25">
      <c r="A6933" s="636">
        <v>88323</v>
      </c>
      <c r="B6933" s="634" t="s">
        <v>25811</v>
      </c>
      <c r="C6933" s="634" t="s">
        <v>1898</v>
      </c>
      <c r="D6933" s="635" t="s">
        <v>27625</v>
      </c>
    </row>
    <row r="6934" spans="1:4" ht="13.5" x14ac:dyDescent="0.25">
      <c r="A6934" s="636">
        <v>88324</v>
      </c>
      <c r="B6934" s="634" t="s">
        <v>25812</v>
      </c>
      <c r="C6934" s="634" t="s">
        <v>1898</v>
      </c>
      <c r="D6934" s="635" t="s">
        <v>30070</v>
      </c>
    </row>
    <row r="6935" spans="1:4" ht="13.5" x14ac:dyDescent="0.25">
      <c r="A6935" s="636">
        <v>88325</v>
      </c>
      <c r="B6935" s="634" t="s">
        <v>25813</v>
      </c>
      <c r="C6935" s="634" t="s">
        <v>1898</v>
      </c>
      <c r="D6935" s="635" t="s">
        <v>30411</v>
      </c>
    </row>
    <row r="6936" spans="1:4" ht="13.5" x14ac:dyDescent="0.25">
      <c r="A6936" s="636">
        <v>88326</v>
      </c>
      <c r="B6936" s="634" t="s">
        <v>25814</v>
      </c>
      <c r="C6936" s="634" t="s">
        <v>1898</v>
      </c>
      <c r="D6936" s="635" t="s">
        <v>44632</v>
      </c>
    </row>
    <row r="6937" spans="1:4" ht="13.5" x14ac:dyDescent="0.25">
      <c r="A6937" s="636">
        <v>88377</v>
      </c>
      <c r="B6937" s="634" t="s">
        <v>25815</v>
      </c>
      <c r="C6937" s="634" t="s">
        <v>1898</v>
      </c>
      <c r="D6937" s="635" t="s">
        <v>29884</v>
      </c>
    </row>
    <row r="6938" spans="1:4" ht="13.5" x14ac:dyDescent="0.25">
      <c r="A6938" s="636">
        <v>88441</v>
      </c>
      <c r="B6938" s="634" t="s">
        <v>25816</v>
      </c>
      <c r="C6938" s="634" t="s">
        <v>1898</v>
      </c>
      <c r="D6938" s="635" t="s">
        <v>28467</v>
      </c>
    </row>
    <row r="6939" spans="1:4" ht="13.5" x14ac:dyDescent="0.25">
      <c r="A6939" s="636">
        <v>88597</v>
      </c>
      <c r="B6939" s="634" t="s">
        <v>25817</v>
      </c>
      <c r="C6939" s="634" t="s">
        <v>1898</v>
      </c>
      <c r="D6939" s="635" t="s">
        <v>30610</v>
      </c>
    </row>
    <row r="6940" spans="1:4" ht="13.5" x14ac:dyDescent="0.25">
      <c r="A6940" s="636">
        <v>90766</v>
      </c>
      <c r="B6940" s="634" t="s">
        <v>25818</v>
      </c>
      <c r="C6940" s="634" t="s">
        <v>1898</v>
      </c>
      <c r="D6940" s="635" t="s">
        <v>30038</v>
      </c>
    </row>
    <row r="6941" spans="1:4" ht="13.5" x14ac:dyDescent="0.25">
      <c r="A6941" s="636">
        <v>90767</v>
      </c>
      <c r="B6941" s="634" t="s">
        <v>25819</v>
      </c>
      <c r="C6941" s="634" t="s">
        <v>1898</v>
      </c>
      <c r="D6941" s="635" t="s">
        <v>45785</v>
      </c>
    </row>
    <row r="6942" spans="1:4" ht="13.5" x14ac:dyDescent="0.25">
      <c r="A6942" s="636">
        <v>90768</v>
      </c>
      <c r="B6942" s="634" t="s">
        <v>25820</v>
      </c>
      <c r="C6942" s="634" t="s">
        <v>1898</v>
      </c>
      <c r="D6942" s="635" t="s">
        <v>41774</v>
      </c>
    </row>
    <row r="6943" spans="1:4" ht="13.5" x14ac:dyDescent="0.25">
      <c r="A6943" s="636">
        <v>90769</v>
      </c>
      <c r="B6943" s="634" t="s">
        <v>25821</v>
      </c>
      <c r="C6943" s="634" t="s">
        <v>1898</v>
      </c>
      <c r="D6943" s="635" t="s">
        <v>46489</v>
      </c>
    </row>
    <row r="6944" spans="1:4" ht="13.5" x14ac:dyDescent="0.25">
      <c r="A6944" s="636">
        <v>90770</v>
      </c>
      <c r="B6944" s="634" t="s">
        <v>25822</v>
      </c>
      <c r="C6944" s="634" t="s">
        <v>1898</v>
      </c>
      <c r="D6944" s="635" t="s">
        <v>46490</v>
      </c>
    </row>
    <row r="6945" spans="1:4" ht="13.5" x14ac:dyDescent="0.25">
      <c r="A6945" s="636">
        <v>90771</v>
      </c>
      <c r="B6945" s="634" t="s">
        <v>25823</v>
      </c>
      <c r="C6945" s="634" t="s">
        <v>1898</v>
      </c>
      <c r="D6945" s="635" t="s">
        <v>29762</v>
      </c>
    </row>
    <row r="6946" spans="1:4" ht="13.5" x14ac:dyDescent="0.25">
      <c r="A6946" s="636">
        <v>90772</v>
      </c>
      <c r="B6946" s="634" t="s">
        <v>25824</v>
      </c>
      <c r="C6946" s="634" t="s">
        <v>1898</v>
      </c>
      <c r="D6946" s="635" t="s">
        <v>44478</v>
      </c>
    </row>
    <row r="6947" spans="1:4" ht="13.5" x14ac:dyDescent="0.25">
      <c r="A6947" s="636">
        <v>90773</v>
      </c>
      <c r="B6947" s="634" t="s">
        <v>25825</v>
      </c>
      <c r="C6947" s="634" t="s">
        <v>1898</v>
      </c>
      <c r="D6947" s="635" t="s">
        <v>30296</v>
      </c>
    </row>
    <row r="6948" spans="1:4" ht="13.5" x14ac:dyDescent="0.25">
      <c r="A6948" s="636">
        <v>90775</v>
      </c>
      <c r="B6948" s="634" t="s">
        <v>25826</v>
      </c>
      <c r="C6948" s="634" t="s">
        <v>1898</v>
      </c>
      <c r="D6948" s="635" t="s">
        <v>30545</v>
      </c>
    </row>
    <row r="6949" spans="1:4" ht="13.5" x14ac:dyDescent="0.25">
      <c r="A6949" s="636">
        <v>90776</v>
      </c>
      <c r="B6949" s="634" t="s">
        <v>25827</v>
      </c>
      <c r="C6949" s="634" t="s">
        <v>1898</v>
      </c>
      <c r="D6949" s="635" t="s">
        <v>30569</v>
      </c>
    </row>
    <row r="6950" spans="1:4" ht="13.5" x14ac:dyDescent="0.25">
      <c r="A6950" s="636">
        <v>90777</v>
      </c>
      <c r="B6950" s="634" t="s">
        <v>25828</v>
      </c>
      <c r="C6950" s="634" t="s">
        <v>1898</v>
      </c>
      <c r="D6950" s="635" t="s">
        <v>46491</v>
      </c>
    </row>
    <row r="6951" spans="1:4" ht="13.5" x14ac:dyDescent="0.25">
      <c r="A6951" s="636">
        <v>90778</v>
      </c>
      <c r="B6951" s="634" t="s">
        <v>25829</v>
      </c>
      <c r="C6951" s="634" t="s">
        <v>1898</v>
      </c>
      <c r="D6951" s="635" t="s">
        <v>46492</v>
      </c>
    </row>
    <row r="6952" spans="1:4" ht="13.5" x14ac:dyDescent="0.25">
      <c r="A6952" s="636">
        <v>90779</v>
      </c>
      <c r="B6952" s="634" t="s">
        <v>25830</v>
      </c>
      <c r="C6952" s="634" t="s">
        <v>1898</v>
      </c>
      <c r="D6952" s="635" t="s">
        <v>46493</v>
      </c>
    </row>
    <row r="6953" spans="1:4" ht="13.5" x14ac:dyDescent="0.25">
      <c r="A6953" s="636">
        <v>90780</v>
      </c>
      <c r="B6953" s="634" t="s">
        <v>25831</v>
      </c>
      <c r="C6953" s="634" t="s">
        <v>1898</v>
      </c>
      <c r="D6953" s="635" t="s">
        <v>30320</v>
      </c>
    </row>
    <row r="6954" spans="1:4" ht="13.5" x14ac:dyDescent="0.25">
      <c r="A6954" s="636">
        <v>90781</v>
      </c>
      <c r="B6954" s="634" t="s">
        <v>25832</v>
      </c>
      <c r="C6954" s="634" t="s">
        <v>1898</v>
      </c>
      <c r="D6954" s="635" t="s">
        <v>42067</v>
      </c>
    </row>
    <row r="6955" spans="1:4" ht="13.5" x14ac:dyDescent="0.25">
      <c r="A6955" s="636">
        <v>91677</v>
      </c>
      <c r="B6955" s="634" t="s">
        <v>25833</v>
      </c>
      <c r="C6955" s="634" t="s">
        <v>1898</v>
      </c>
      <c r="D6955" s="635" t="s">
        <v>46494</v>
      </c>
    </row>
    <row r="6956" spans="1:4" ht="13.5" x14ac:dyDescent="0.25">
      <c r="A6956" s="636">
        <v>91678</v>
      </c>
      <c r="B6956" s="634" t="s">
        <v>25834</v>
      </c>
      <c r="C6956" s="634" t="s">
        <v>1898</v>
      </c>
      <c r="D6956" s="635" t="s">
        <v>46495</v>
      </c>
    </row>
    <row r="6957" spans="1:4" ht="13.5" x14ac:dyDescent="0.25">
      <c r="A6957" s="636">
        <v>93558</v>
      </c>
      <c r="B6957" s="634" t="s">
        <v>25835</v>
      </c>
      <c r="C6957" s="634" t="s">
        <v>1900</v>
      </c>
      <c r="D6957" s="635" t="s">
        <v>46496</v>
      </c>
    </row>
    <row r="6958" spans="1:4" ht="13.5" x14ac:dyDescent="0.25">
      <c r="A6958" s="636">
        <v>93559</v>
      </c>
      <c r="B6958" s="634" t="s">
        <v>25817</v>
      </c>
      <c r="C6958" s="634" t="s">
        <v>1900</v>
      </c>
      <c r="D6958" s="635" t="s">
        <v>46497</v>
      </c>
    </row>
    <row r="6959" spans="1:4" ht="13.5" x14ac:dyDescent="0.25">
      <c r="A6959" s="636">
        <v>93560</v>
      </c>
      <c r="B6959" s="634" t="s">
        <v>25825</v>
      </c>
      <c r="C6959" s="634" t="s">
        <v>1900</v>
      </c>
      <c r="D6959" s="635" t="s">
        <v>46498</v>
      </c>
    </row>
    <row r="6960" spans="1:4" ht="13.5" x14ac:dyDescent="0.25">
      <c r="A6960" s="636">
        <v>93561</v>
      </c>
      <c r="B6960" s="634" t="s">
        <v>25826</v>
      </c>
      <c r="C6960" s="634" t="s">
        <v>1900</v>
      </c>
      <c r="D6960" s="635" t="s">
        <v>46499</v>
      </c>
    </row>
    <row r="6961" spans="1:4" ht="13.5" x14ac:dyDescent="0.25">
      <c r="A6961" s="636">
        <v>93562</v>
      </c>
      <c r="B6961" s="634" t="s">
        <v>25823</v>
      </c>
      <c r="C6961" s="634" t="s">
        <v>1900</v>
      </c>
      <c r="D6961" s="635" t="s">
        <v>46500</v>
      </c>
    </row>
    <row r="6962" spans="1:4" ht="13.5" x14ac:dyDescent="0.25">
      <c r="A6962" s="636">
        <v>93563</v>
      </c>
      <c r="B6962" s="634" t="s">
        <v>25818</v>
      </c>
      <c r="C6962" s="634" t="s">
        <v>1900</v>
      </c>
      <c r="D6962" s="635" t="s">
        <v>46501</v>
      </c>
    </row>
    <row r="6963" spans="1:4" ht="13.5" x14ac:dyDescent="0.25">
      <c r="A6963" s="636">
        <v>93564</v>
      </c>
      <c r="B6963" s="634" t="s">
        <v>25819</v>
      </c>
      <c r="C6963" s="634" t="s">
        <v>1900</v>
      </c>
      <c r="D6963" s="635" t="s">
        <v>46502</v>
      </c>
    </row>
    <row r="6964" spans="1:4" ht="13.5" x14ac:dyDescent="0.25">
      <c r="A6964" s="636">
        <v>93565</v>
      </c>
      <c r="B6964" s="634" t="s">
        <v>25828</v>
      </c>
      <c r="C6964" s="634" t="s">
        <v>1900</v>
      </c>
      <c r="D6964" s="635" t="s">
        <v>46503</v>
      </c>
    </row>
    <row r="6965" spans="1:4" ht="13.5" x14ac:dyDescent="0.25">
      <c r="A6965" s="636">
        <v>93566</v>
      </c>
      <c r="B6965" s="634" t="s">
        <v>25824</v>
      </c>
      <c r="C6965" s="634" t="s">
        <v>1900</v>
      </c>
      <c r="D6965" s="635" t="s">
        <v>46504</v>
      </c>
    </row>
    <row r="6966" spans="1:4" ht="13.5" x14ac:dyDescent="0.25">
      <c r="A6966" s="636">
        <v>93567</v>
      </c>
      <c r="B6966" s="634" t="s">
        <v>25829</v>
      </c>
      <c r="C6966" s="634" t="s">
        <v>1900</v>
      </c>
      <c r="D6966" s="635" t="s">
        <v>46505</v>
      </c>
    </row>
    <row r="6967" spans="1:4" ht="13.5" x14ac:dyDescent="0.25">
      <c r="A6967" s="636">
        <v>93568</v>
      </c>
      <c r="B6967" s="634" t="s">
        <v>25830</v>
      </c>
      <c r="C6967" s="634" t="s">
        <v>1900</v>
      </c>
      <c r="D6967" s="635" t="s">
        <v>46506</v>
      </c>
    </row>
    <row r="6968" spans="1:4" ht="13.5" x14ac:dyDescent="0.25">
      <c r="A6968" s="636">
        <v>93569</v>
      </c>
      <c r="B6968" s="634" t="s">
        <v>25836</v>
      </c>
      <c r="C6968" s="634" t="s">
        <v>1900</v>
      </c>
      <c r="D6968" s="635" t="s">
        <v>46507</v>
      </c>
    </row>
    <row r="6969" spans="1:4" ht="13.5" x14ac:dyDescent="0.25">
      <c r="A6969" s="636">
        <v>93570</v>
      </c>
      <c r="B6969" s="634" t="s">
        <v>25837</v>
      </c>
      <c r="C6969" s="634" t="s">
        <v>1900</v>
      </c>
      <c r="D6969" s="635" t="s">
        <v>46508</v>
      </c>
    </row>
    <row r="6970" spans="1:4" ht="13.5" x14ac:dyDescent="0.25">
      <c r="A6970" s="636">
        <v>93571</v>
      </c>
      <c r="B6970" s="634" t="s">
        <v>25838</v>
      </c>
      <c r="C6970" s="634" t="s">
        <v>1900</v>
      </c>
      <c r="D6970" s="635" t="s">
        <v>46509</v>
      </c>
    </row>
    <row r="6971" spans="1:4" ht="13.5" x14ac:dyDescent="0.25">
      <c r="A6971" s="636">
        <v>93572</v>
      </c>
      <c r="B6971" s="634" t="s">
        <v>25839</v>
      </c>
      <c r="C6971" s="634" t="s">
        <v>1900</v>
      </c>
      <c r="D6971" s="635" t="s">
        <v>46510</v>
      </c>
    </row>
    <row r="6972" spans="1:4" ht="13.5" x14ac:dyDescent="0.25">
      <c r="A6972" s="636">
        <v>94295</v>
      </c>
      <c r="B6972" s="634" t="s">
        <v>25831</v>
      </c>
      <c r="C6972" s="634" t="s">
        <v>1900</v>
      </c>
      <c r="D6972" s="635" t="s">
        <v>46511</v>
      </c>
    </row>
    <row r="6973" spans="1:4" ht="13.5" x14ac:dyDescent="0.25">
      <c r="A6973" s="636">
        <v>94296</v>
      </c>
      <c r="B6973" s="634" t="s">
        <v>25832</v>
      </c>
      <c r="C6973" s="634" t="s">
        <v>1900</v>
      </c>
      <c r="D6973" s="635" t="s">
        <v>46512</v>
      </c>
    </row>
    <row r="6974" spans="1:4" ht="13.5" x14ac:dyDescent="0.25">
      <c r="A6974" s="636">
        <v>95308</v>
      </c>
      <c r="B6974" s="634" t="s">
        <v>25840</v>
      </c>
      <c r="C6974" s="634" t="s">
        <v>1898</v>
      </c>
      <c r="D6974" s="635" t="s">
        <v>22988</v>
      </c>
    </row>
    <row r="6975" spans="1:4" ht="13.5" x14ac:dyDescent="0.25">
      <c r="A6975" s="636">
        <v>95309</v>
      </c>
      <c r="B6975" s="634" t="s">
        <v>25841</v>
      </c>
      <c r="C6975" s="634" t="s">
        <v>1898</v>
      </c>
      <c r="D6975" s="635" t="s">
        <v>22939</v>
      </c>
    </row>
    <row r="6976" spans="1:4" ht="13.5" x14ac:dyDescent="0.25">
      <c r="A6976" s="636">
        <v>95310</v>
      </c>
      <c r="B6976" s="634" t="s">
        <v>25842</v>
      </c>
      <c r="C6976" s="634" t="s">
        <v>1898</v>
      </c>
      <c r="D6976" s="635" t="s">
        <v>22927</v>
      </c>
    </row>
    <row r="6977" spans="1:4" ht="13.5" x14ac:dyDescent="0.25">
      <c r="A6977" s="636">
        <v>95311</v>
      </c>
      <c r="B6977" s="634" t="s">
        <v>25843</v>
      </c>
      <c r="C6977" s="634" t="s">
        <v>1898</v>
      </c>
      <c r="D6977" s="635" t="s">
        <v>23503</v>
      </c>
    </row>
    <row r="6978" spans="1:4" ht="13.5" x14ac:dyDescent="0.25">
      <c r="A6978" s="636">
        <v>95312</v>
      </c>
      <c r="B6978" s="634" t="s">
        <v>25844</v>
      </c>
      <c r="C6978" s="634" t="s">
        <v>1898</v>
      </c>
      <c r="D6978" s="635" t="s">
        <v>22859</v>
      </c>
    </row>
    <row r="6979" spans="1:4" ht="13.5" x14ac:dyDescent="0.25">
      <c r="A6979" s="636">
        <v>95313</v>
      </c>
      <c r="B6979" s="634" t="s">
        <v>25845</v>
      </c>
      <c r="C6979" s="634" t="s">
        <v>1898</v>
      </c>
      <c r="D6979" s="635" t="s">
        <v>22927</v>
      </c>
    </row>
    <row r="6980" spans="1:4" ht="13.5" x14ac:dyDescent="0.25">
      <c r="A6980" s="636">
        <v>95314</v>
      </c>
      <c r="B6980" s="634" t="s">
        <v>25846</v>
      </c>
      <c r="C6980" s="634" t="s">
        <v>1898</v>
      </c>
      <c r="D6980" s="635" t="s">
        <v>22939</v>
      </c>
    </row>
    <row r="6981" spans="1:4" ht="13.5" x14ac:dyDescent="0.25">
      <c r="A6981" s="636">
        <v>95315</v>
      </c>
      <c r="B6981" s="634" t="s">
        <v>25847</v>
      </c>
      <c r="C6981" s="634" t="s">
        <v>1898</v>
      </c>
      <c r="D6981" s="635" t="s">
        <v>23093</v>
      </c>
    </row>
    <row r="6982" spans="1:4" ht="13.5" x14ac:dyDescent="0.25">
      <c r="A6982" s="636">
        <v>95316</v>
      </c>
      <c r="B6982" s="634" t="s">
        <v>25848</v>
      </c>
      <c r="C6982" s="634" t="s">
        <v>1898</v>
      </c>
      <c r="D6982" s="635" t="s">
        <v>42020</v>
      </c>
    </row>
    <row r="6983" spans="1:4" ht="13.5" x14ac:dyDescent="0.25">
      <c r="A6983" s="636">
        <v>95317</v>
      </c>
      <c r="B6983" s="634" t="s">
        <v>25849</v>
      </c>
      <c r="C6983" s="634" t="s">
        <v>1898</v>
      </c>
      <c r="D6983" s="635" t="s">
        <v>23225</v>
      </c>
    </row>
    <row r="6984" spans="1:4" ht="13.5" x14ac:dyDescent="0.25">
      <c r="A6984" s="636">
        <v>95318</v>
      </c>
      <c r="B6984" s="634" t="s">
        <v>25850</v>
      </c>
      <c r="C6984" s="634" t="s">
        <v>1898</v>
      </c>
      <c r="D6984" s="635" t="s">
        <v>23503</v>
      </c>
    </row>
    <row r="6985" spans="1:4" ht="13.5" x14ac:dyDescent="0.25">
      <c r="A6985" s="636">
        <v>95319</v>
      </c>
      <c r="B6985" s="634" t="s">
        <v>25851</v>
      </c>
      <c r="C6985" s="634" t="s">
        <v>1898</v>
      </c>
      <c r="D6985" s="635" t="s">
        <v>22776</v>
      </c>
    </row>
    <row r="6986" spans="1:4" ht="13.5" x14ac:dyDescent="0.25">
      <c r="A6986" s="636">
        <v>95320</v>
      </c>
      <c r="B6986" s="634" t="s">
        <v>25852</v>
      </c>
      <c r="C6986" s="634" t="s">
        <v>1898</v>
      </c>
      <c r="D6986" s="635" t="s">
        <v>22927</v>
      </c>
    </row>
    <row r="6987" spans="1:4" ht="13.5" x14ac:dyDescent="0.25">
      <c r="A6987" s="636">
        <v>95321</v>
      </c>
      <c r="B6987" s="634" t="s">
        <v>25853</v>
      </c>
      <c r="C6987" s="634" t="s">
        <v>1898</v>
      </c>
      <c r="D6987" s="635" t="s">
        <v>23503</v>
      </c>
    </row>
    <row r="6988" spans="1:4" ht="13.5" x14ac:dyDescent="0.25">
      <c r="A6988" s="636">
        <v>95322</v>
      </c>
      <c r="B6988" s="634" t="s">
        <v>25854</v>
      </c>
      <c r="C6988" s="634" t="s">
        <v>1898</v>
      </c>
      <c r="D6988" s="635" t="s">
        <v>22798</v>
      </c>
    </row>
    <row r="6989" spans="1:4" ht="13.5" x14ac:dyDescent="0.25">
      <c r="A6989" s="636">
        <v>95323</v>
      </c>
      <c r="B6989" s="634" t="s">
        <v>25855</v>
      </c>
      <c r="C6989" s="634" t="s">
        <v>1898</v>
      </c>
      <c r="D6989" s="635" t="s">
        <v>23444</v>
      </c>
    </row>
    <row r="6990" spans="1:4" ht="13.5" x14ac:dyDescent="0.25">
      <c r="A6990" s="636">
        <v>95324</v>
      </c>
      <c r="B6990" s="634" t="s">
        <v>25856</v>
      </c>
      <c r="C6990" s="634" t="s">
        <v>1898</v>
      </c>
      <c r="D6990" s="635" t="s">
        <v>23093</v>
      </c>
    </row>
    <row r="6991" spans="1:4" ht="13.5" x14ac:dyDescent="0.25">
      <c r="A6991" s="636">
        <v>95325</v>
      </c>
      <c r="B6991" s="634" t="s">
        <v>25857</v>
      </c>
      <c r="C6991" s="634" t="s">
        <v>1898</v>
      </c>
      <c r="D6991" s="635" t="s">
        <v>26948</v>
      </c>
    </row>
    <row r="6992" spans="1:4" ht="13.5" x14ac:dyDescent="0.25">
      <c r="A6992" s="636">
        <v>95326</v>
      </c>
      <c r="B6992" s="634" t="s">
        <v>25858</v>
      </c>
      <c r="C6992" s="634" t="s">
        <v>1898</v>
      </c>
      <c r="D6992" s="635" t="s">
        <v>23092</v>
      </c>
    </row>
    <row r="6993" spans="1:4" ht="13.5" x14ac:dyDescent="0.25">
      <c r="A6993" s="636">
        <v>95328</v>
      </c>
      <c r="B6993" s="634" t="s">
        <v>25859</v>
      </c>
      <c r="C6993" s="634" t="s">
        <v>1898</v>
      </c>
      <c r="D6993" s="635" t="s">
        <v>22939</v>
      </c>
    </row>
    <row r="6994" spans="1:4" ht="13.5" x14ac:dyDescent="0.25">
      <c r="A6994" s="636">
        <v>95329</v>
      </c>
      <c r="B6994" s="634" t="s">
        <v>25860</v>
      </c>
      <c r="C6994" s="634" t="s">
        <v>1898</v>
      </c>
      <c r="D6994" s="635" t="s">
        <v>23093</v>
      </c>
    </row>
    <row r="6995" spans="1:4" ht="13.5" x14ac:dyDescent="0.25">
      <c r="A6995" s="636">
        <v>95330</v>
      </c>
      <c r="B6995" s="634" t="s">
        <v>25861</v>
      </c>
      <c r="C6995" s="634" t="s">
        <v>1898</v>
      </c>
      <c r="D6995" s="635" t="s">
        <v>23128</v>
      </c>
    </row>
    <row r="6996" spans="1:4" ht="13.5" x14ac:dyDescent="0.25">
      <c r="A6996" s="636">
        <v>95331</v>
      </c>
      <c r="B6996" s="634" t="s">
        <v>25862</v>
      </c>
      <c r="C6996" s="634" t="s">
        <v>1898</v>
      </c>
      <c r="D6996" s="635" t="s">
        <v>22975</v>
      </c>
    </row>
    <row r="6997" spans="1:4" ht="13.5" x14ac:dyDescent="0.25">
      <c r="A6997" s="636">
        <v>95332</v>
      </c>
      <c r="B6997" s="634" t="s">
        <v>25863</v>
      </c>
      <c r="C6997" s="634" t="s">
        <v>1898</v>
      </c>
      <c r="D6997" s="635" t="s">
        <v>23273</v>
      </c>
    </row>
    <row r="6998" spans="1:4" ht="13.5" x14ac:dyDescent="0.25">
      <c r="A6998" s="636">
        <v>95333</v>
      </c>
      <c r="B6998" s="634" t="s">
        <v>25864</v>
      </c>
      <c r="C6998" s="634" t="s">
        <v>1898</v>
      </c>
      <c r="D6998" s="635" t="s">
        <v>22896</v>
      </c>
    </row>
    <row r="6999" spans="1:4" ht="13.5" x14ac:dyDescent="0.25">
      <c r="A6999" s="636">
        <v>95334</v>
      </c>
      <c r="B6999" s="634" t="s">
        <v>25865</v>
      </c>
      <c r="C6999" s="634" t="s">
        <v>1898</v>
      </c>
      <c r="D6999" s="635" t="s">
        <v>23254</v>
      </c>
    </row>
    <row r="7000" spans="1:4" ht="13.5" x14ac:dyDescent="0.25">
      <c r="A7000" s="636">
        <v>95335</v>
      </c>
      <c r="B7000" s="634" t="s">
        <v>25866</v>
      </c>
      <c r="C7000" s="634" t="s">
        <v>1898</v>
      </c>
      <c r="D7000" s="635" t="s">
        <v>26948</v>
      </c>
    </row>
    <row r="7001" spans="1:4" ht="13.5" x14ac:dyDescent="0.25">
      <c r="A7001" s="636">
        <v>95337</v>
      </c>
      <c r="B7001" s="634" t="s">
        <v>25867</v>
      </c>
      <c r="C7001" s="634" t="s">
        <v>1898</v>
      </c>
      <c r="D7001" s="635" t="s">
        <v>22939</v>
      </c>
    </row>
    <row r="7002" spans="1:4" ht="13.5" x14ac:dyDescent="0.25">
      <c r="A7002" s="636">
        <v>95338</v>
      </c>
      <c r="B7002" s="634" t="s">
        <v>25868</v>
      </c>
      <c r="C7002" s="634" t="s">
        <v>1898</v>
      </c>
      <c r="D7002" s="635" t="s">
        <v>23091</v>
      </c>
    </row>
    <row r="7003" spans="1:4" ht="13.5" x14ac:dyDescent="0.25">
      <c r="A7003" s="636">
        <v>95339</v>
      </c>
      <c r="B7003" s="634" t="s">
        <v>25869</v>
      </c>
      <c r="C7003" s="634" t="s">
        <v>1898</v>
      </c>
      <c r="D7003" s="635" t="s">
        <v>46278</v>
      </c>
    </row>
    <row r="7004" spans="1:4" ht="13.5" x14ac:dyDescent="0.25">
      <c r="A7004" s="636">
        <v>95340</v>
      </c>
      <c r="B7004" s="634" t="s">
        <v>25870</v>
      </c>
      <c r="C7004" s="634" t="s">
        <v>1898</v>
      </c>
      <c r="D7004" s="635" t="s">
        <v>23124</v>
      </c>
    </row>
    <row r="7005" spans="1:4" ht="13.5" x14ac:dyDescent="0.25">
      <c r="A7005" s="636">
        <v>95341</v>
      </c>
      <c r="B7005" s="634" t="s">
        <v>25871</v>
      </c>
      <c r="C7005" s="634" t="s">
        <v>1898</v>
      </c>
      <c r="D7005" s="635" t="s">
        <v>22939</v>
      </c>
    </row>
    <row r="7006" spans="1:4" ht="13.5" x14ac:dyDescent="0.25">
      <c r="A7006" s="636">
        <v>95342</v>
      </c>
      <c r="B7006" s="634" t="s">
        <v>25872</v>
      </c>
      <c r="C7006" s="634" t="s">
        <v>1898</v>
      </c>
      <c r="D7006" s="635" t="s">
        <v>23033</v>
      </c>
    </row>
    <row r="7007" spans="1:4" ht="13.5" x14ac:dyDescent="0.25">
      <c r="A7007" s="636">
        <v>95343</v>
      </c>
      <c r="B7007" s="634" t="s">
        <v>25873</v>
      </c>
      <c r="C7007" s="634" t="s">
        <v>1898</v>
      </c>
      <c r="D7007" s="635" t="s">
        <v>23245</v>
      </c>
    </row>
    <row r="7008" spans="1:4" ht="13.5" x14ac:dyDescent="0.25">
      <c r="A7008" s="636">
        <v>95344</v>
      </c>
      <c r="B7008" s="634" t="s">
        <v>25874</v>
      </c>
      <c r="C7008" s="634" t="s">
        <v>1898</v>
      </c>
      <c r="D7008" s="635" t="s">
        <v>26594</v>
      </c>
    </row>
    <row r="7009" spans="1:4" ht="13.5" x14ac:dyDescent="0.25">
      <c r="A7009" s="636">
        <v>95345</v>
      </c>
      <c r="B7009" s="634" t="s">
        <v>25875</v>
      </c>
      <c r="C7009" s="634" t="s">
        <v>1898</v>
      </c>
      <c r="D7009" s="635" t="s">
        <v>23101</v>
      </c>
    </row>
    <row r="7010" spans="1:4" ht="13.5" x14ac:dyDescent="0.25">
      <c r="A7010" s="636">
        <v>95346</v>
      </c>
      <c r="B7010" s="634" t="s">
        <v>25876</v>
      </c>
      <c r="C7010" s="634" t="s">
        <v>1898</v>
      </c>
      <c r="D7010" s="635" t="s">
        <v>26583</v>
      </c>
    </row>
    <row r="7011" spans="1:4" ht="13.5" x14ac:dyDescent="0.25">
      <c r="A7011" s="636">
        <v>95347</v>
      </c>
      <c r="B7011" s="634" t="s">
        <v>25877</v>
      </c>
      <c r="C7011" s="634" t="s">
        <v>1898</v>
      </c>
      <c r="D7011" s="635" t="s">
        <v>26583</v>
      </c>
    </row>
    <row r="7012" spans="1:4" ht="13.5" x14ac:dyDescent="0.25">
      <c r="A7012" s="636">
        <v>95348</v>
      </c>
      <c r="B7012" s="634" t="s">
        <v>25878</v>
      </c>
      <c r="C7012" s="634" t="s">
        <v>1898</v>
      </c>
      <c r="D7012" s="635" t="s">
        <v>23581</v>
      </c>
    </row>
    <row r="7013" spans="1:4" ht="13.5" x14ac:dyDescent="0.25">
      <c r="A7013" s="636">
        <v>95349</v>
      </c>
      <c r="B7013" s="634" t="s">
        <v>25879</v>
      </c>
      <c r="C7013" s="634" t="s">
        <v>1898</v>
      </c>
      <c r="D7013" s="635" t="s">
        <v>22798</v>
      </c>
    </row>
    <row r="7014" spans="1:4" ht="13.5" x14ac:dyDescent="0.25">
      <c r="A7014" s="636">
        <v>95350</v>
      </c>
      <c r="B7014" s="634" t="s">
        <v>25880</v>
      </c>
      <c r="C7014" s="634" t="s">
        <v>1898</v>
      </c>
      <c r="D7014" s="635" t="s">
        <v>25621</v>
      </c>
    </row>
    <row r="7015" spans="1:4" ht="13.5" x14ac:dyDescent="0.25">
      <c r="A7015" s="636">
        <v>95351</v>
      </c>
      <c r="B7015" s="634" t="s">
        <v>25881</v>
      </c>
      <c r="C7015" s="634" t="s">
        <v>1898</v>
      </c>
      <c r="D7015" s="635" t="s">
        <v>23128</v>
      </c>
    </row>
    <row r="7016" spans="1:4" ht="13.5" x14ac:dyDescent="0.25">
      <c r="A7016" s="636">
        <v>95352</v>
      </c>
      <c r="B7016" s="634" t="s">
        <v>25882</v>
      </c>
      <c r="C7016" s="634" t="s">
        <v>1898</v>
      </c>
      <c r="D7016" s="635" t="s">
        <v>22922</v>
      </c>
    </row>
    <row r="7017" spans="1:4" ht="13.5" x14ac:dyDescent="0.25">
      <c r="A7017" s="636">
        <v>95354</v>
      </c>
      <c r="B7017" s="634" t="s">
        <v>25883</v>
      </c>
      <c r="C7017" s="634" t="s">
        <v>1898</v>
      </c>
      <c r="D7017" s="635" t="s">
        <v>22975</v>
      </c>
    </row>
    <row r="7018" spans="1:4" ht="13.5" x14ac:dyDescent="0.25">
      <c r="A7018" s="636">
        <v>95355</v>
      </c>
      <c r="B7018" s="634" t="s">
        <v>25884</v>
      </c>
      <c r="C7018" s="634" t="s">
        <v>1898</v>
      </c>
      <c r="D7018" s="635" t="s">
        <v>22988</v>
      </c>
    </row>
    <row r="7019" spans="1:4" ht="13.5" x14ac:dyDescent="0.25">
      <c r="A7019" s="636">
        <v>95356</v>
      </c>
      <c r="B7019" s="634" t="s">
        <v>25885</v>
      </c>
      <c r="C7019" s="634" t="s">
        <v>1898</v>
      </c>
      <c r="D7019" s="635" t="s">
        <v>22776</v>
      </c>
    </row>
    <row r="7020" spans="1:4" ht="13.5" x14ac:dyDescent="0.25">
      <c r="A7020" s="636">
        <v>95357</v>
      </c>
      <c r="B7020" s="634" t="s">
        <v>25886</v>
      </c>
      <c r="C7020" s="634" t="s">
        <v>1898</v>
      </c>
      <c r="D7020" s="635" t="s">
        <v>23245</v>
      </c>
    </row>
    <row r="7021" spans="1:4" ht="13.5" x14ac:dyDescent="0.25">
      <c r="A7021" s="636">
        <v>95358</v>
      </c>
      <c r="B7021" s="634" t="s">
        <v>25887</v>
      </c>
      <c r="C7021" s="634" t="s">
        <v>1898</v>
      </c>
      <c r="D7021" s="635" t="s">
        <v>29861</v>
      </c>
    </row>
    <row r="7022" spans="1:4" ht="13.5" x14ac:dyDescent="0.25">
      <c r="A7022" s="636">
        <v>95359</v>
      </c>
      <c r="B7022" s="634" t="s">
        <v>25888</v>
      </c>
      <c r="C7022" s="634" t="s">
        <v>1898</v>
      </c>
      <c r="D7022" s="635" t="s">
        <v>29861</v>
      </c>
    </row>
    <row r="7023" spans="1:4" ht="13.5" x14ac:dyDescent="0.25">
      <c r="A7023" s="636">
        <v>95360</v>
      </c>
      <c r="B7023" s="634" t="s">
        <v>25889</v>
      </c>
      <c r="C7023" s="634" t="s">
        <v>1898</v>
      </c>
      <c r="D7023" s="635" t="s">
        <v>23225</v>
      </c>
    </row>
    <row r="7024" spans="1:4" ht="13.5" x14ac:dyDescent="0.25">
      <c r="A7024" s="636">
        <v>95361</v>
      </c>
      <c r="B7024" s="634" t="s">
        <v>25890</v>
      </c>
      <c r="C7024" s="634" t="s">
        <v>1898</v>
      </c>
      <c r="D7024" s="635" t="s">
        <v>22927</v>
      </c>
    </row>
    <row r="7025" spans="1:4" ht="13.5" x14ac:dyDescent="0.25">
      <c r="A7025" s="636">
        <v>95362</v>
      </c>
      <c r="B7025" s="634" t="s">
        <v>25891</v>
      </c>
      <c r="C7025" s="634" t="s">
        <v>1898</v>
      </c>
      <c r="D7025" s="635" t="s">
        <v>22776</v>
      </c>
    </row>
    <row r="7026" spans="1:4" ht="13.5" x14ac:dyDescent="0.25">
      <c r="A7026" s="636">
        <v>95363</v>
      </c>
      <c r="B7026" s="634" t="s">
        <v>25892</v>
      </c>
      <c r="C7026" s="634" t="s">
        <v>1898</v>
      </c>
      <c r="D7026" s="635" t="s">
        <v>22939</v>
      </c>
    </row>
    <row r="7027" spans="1:4" ht="13.5" x14ac:dyDescent="0.25">
      <c r="A7027" s="636">
        <v>95364</v>
      </c>
      <c r="B7027" s="634" t="s">
        <v>25893</v>
      </c>
      <c r="C7027" s="634" t="s">
        <v>1898</v>
      </c>
      <c r="D7027" s="635" t="s">
        <v>23503</v>
      </c>
    </row>
    <row r="7028" spans="1:4" ht="13.5" x14ac:dyDescent="0.25">
      <c r="A7028" s="636">
        <v>95365</v>
      </c>
      <c r="B7028" s="634" t="s">
        <v>25894</v>
      </c>
      <c r="C7028" s="634" t="s">
        <v>1898</v>
      </c>
      <c r="D7028" s="635" t="s">
        <v>23503</v>
      </c>
    </row>
    <row r="7029" spans="1:4" ht="13.5" x14ac:dyDescent="0.25">
      <c r="A7029" s="636">
        <v>95366</v>
      </c>
      <c r="B7029" s="634" t="s">
        <v>25895</v>
      </c>
      <c r="C7029" s="634" t="s">
        <v>1898</v>
      </c>
      <c r="D7029" s="635" t="s">
        <v>22776</v>
      </c>
    </row>
    <row r="7030" spans="1:4" ht="13.5" x14ac:dyDescent="0.25">
      <c r="A7030" s="636">
        <v>95367</v>
      </c>
      <c r="B7030" s="634" t="s">
        <v>25896</v>
      </c>
      <c r="C7030" s="634" t="s">
        <v>1898</v>
      </c>
      <c r="D7030" s="635" t="s">
        <v>22988</v>
      </c>
    </row>
    <row r="7031" spans="1:4" ht="13.5" x14ac:dyDescent="0.25">
      <c r="A7031" s="636">
        <v>95368</v>
      </c>
      <c r="B7031" s="634" t="s">
        <v>25897</v>
      </c>
      <c r="C7031" s="634" t="s">
        <v>1898</v>
      </c>
      <c r="D7031" s="635" t="s">
        <v>23124</v>
      </c>
    </row>
    <row r="7032" spans="1:4" ht="13.5" x14ac:dyDescent="0.25">
      <c r="A7032" s="636">
        <v>95369</v>
      </c>
      <c r="B7032" s="634" t="s">
        <v>25898</v>
      </c>
      <c r="C7032" s="634" t="s">
        <v>1898</v>
      </c>
      <c r="D7032" s="635" t="s">
        <v>23503</v>
      </c>
    </row>
    <row r="7033" spans="1:4" ht="13.5" x14ac:dyDescent="0.25">
      <c r="A7033" s="636">
        <v>95370</v>
      </c>
      <c r="B7033" s="634" t="s">
        <v>25899</v>
      </c>
      <c r="C7033" s="634" t="s">
        <v>1898</v>
      </c>
      <c r="D7033" s="635" t="s">
        <v>23093</v>
      </c>
    </row>
    <row r="7034" spans="1:4" ht="13.5" x14ac:dyDescent="0.25">
      <c r="A7034" s="636">
        <v>95371</v>
      </c>
      <c r="B7034" s="634" t="s">
        <v>25900</v>
      </c>
      <c r="C7034" s="634" t="s">
        <v>1898</v>
      </c>
      <c r="D7034" s="635" t="s">
        <v>23091</v>
      </c>
    </row>
    <row r="7035" spans="1:4" ht="13.5" x14ac:dyDescent="0.25">
      <c r="A7035" s="636">
        <v>95372</v>
      </c>
      <c r="B7035" s="634" t="s">
        <v>25901</v>
      </c>
      <c r="C7035" s="634" t="s">
        <v>1898</v>
      </c>
      <c r="D7035" s="635" t="s">
        <v>23432</v>
      </c>
    </row>
    <row r="7036" spans="1:4" ht="13.5" x14ac:dyDescent="0.25">
      <c r="A7036" s="636">
        <v>95373</v>
      </c>
      <c r="B7036" s="634" t="s">
        <v>25902</v>
      </c>
      <c r="C7036" s="634" t="s">
        <v>1898</v>
      </c>
      <c r="D7036" s="635" t="s">
        <v>23444</v>
      </c>
    </row>
    <row r="7037" spans="1:4" ht="13.5" x14ac:dyDescent="0.25">
      <c r="A7037" s="636">
        <v>95374</v>
      </c>
      <c r="B7037" s="634" t="s">
        <v>25903</v>
      </c>
      <c r="C7037" s="634" t="s">
        <v>1898</v>
      </c>
      <c r="D7037" s="635" t="s">
        <v>23432</v>
      </c>
    </row>
    <row r="7038" spans="1:4" ht="13.5" x14ac:dyDescent="0.25">
      <c r="A7038" s="636">
        <v>95375</v>
      </c>
      <c r="B7038" s="634" t="s">
        <v>25904</v>
      </c>
      <c r="C7038" s="634" t="s">
        <v>1898</v>
      </c>
      <c r="D7038" s="635" t="s">
        <v>25720</v>
      </c>
    </row>
    <row r="7039" spans="1:4" ht="13.5" x14ac:dyDescent="0.25">
      <c r="A7039" s="636">
        <v>95376</v>
      </c>
      <c r="B7039" s="634" t="s">
        <v>25905</v>
      </c>
      <c r="C7039" s="634" t="s">
        <v>1898</v>
      </c>
      <c r="D7039" s="635" t="s">
        <v>23092</v>
      </c>
    </row>
    <row r="7040" spans="1:4" ht="13.5" x14ac:dyDescent="0.25">
      <c r="A7040" s="636">
        <v>95377</v>
      </c>
      <c r="B7040" s="634" t="s">
        <v>25906</v>
      </c>
      <c r="C7040" s="634" t="s">
        <v>1898</v>
      </c>
      <c r="D7040" s="635" t="s">
        <v>23128</v>
      </c>
    </row>
    <row r="7041" spans="1:4" ht="13.5" x14ac:dyDescent="0.25">
      <c r="A7041" s="636">
        <v>95378</v>
      </c>
      <c r="B7041" s="634" t="s">
        <v>25907</v>
      </c>
      <c r="C7041" s="634" t="s">
        <v>1898</v>
      </c>
      <c r="D7041" s="635" t="s">
        <v>22873</v>
      </c>
    </row>
    <row r="7042" spans="1:4" ht="13.5" x14ac:dyDescent="0.25">
      <c r="A7042" s="636">
        <v>95379</v>
      </c>
      <c r="B7042" s="634" t="s">
        <v>25908</v>
      </c>
      <c r="C7042" s="634" t="s">
        <v>1898</v>
      </c>
      <c r="D7042" s="635" t="s">
        <v>23124</v>
      </c>
    </row>
    <row r="7043" spans="1:4" ht="13.5" x14ac:dyDescent="0.25">
      <c r="A7043" s="636">
        <v>95380</v>
      </c>
      <c r="B7043" s="634" t="s">
        <v>25909</v>
      </c>
      <c r="C7043" s="634" t="s">
        <v>1898</v>
      </c>
      <c r="D7043" s="635" t="s">
        <v>25712</v>
      </c>
    </row>
    <row r="7044" spans="1:4" ht="13.5" x14ac:dyDescent="0.25">
      <c r="A7044" s="636">
        <v>95382</v>
      </c>
      <c r="B7044" s="634" t="s">
        <v>25910</v>
      </c>
      <c r="C7044" s="634" t="s">
        <v>1898</v>
      </c>
      <c r="D7044" s="635" t="s">
        <v>26594</v>
      </c>
    </row>
    <row r="7045" spans="1:4" ht="13.5" x14ac:dyDescent="0.25">
      <c r="A7045" s="636">
        <v>95383</v>
      </c>
      <c r="B7045" s="634" t="s">
        <v>25911</v>
      </c>
      <c r="C7045" s="634" t="s">
        <v>1898</v>
      </c>
      <c r="D7045" s="635" t="s">
        <v>23444</v>
      </c>
    </row>
    <row r="7046" spans="1:4" ht="13.5" x14ac:dyDescent="0.25">
      <c r="A7046" s="636">
        <v>95384</v>
      </c>
      <c r="B7046" s="634" t="s">
        <v>25912</v>
      </c>
      <c r="C7046" s="634" t="s">
        <v>1898</v>
      </c>
      <c r="D7046" s="635" t="s">
        <v>23432</v>
      </c>
    </row>
    <row r="7047" spans="1:4" ht="13.5" x14ac:dyDescent="0.25">
      <c r="A7047" s="636">
        <v>95385</v>
      </c>
      <c r="B7047" s="634" t="s">
        <v>25913</v>
      </c>
      <c r="C7047" s="634" t="s">
        <v>1898</v>
      </c>
      <c r="D7047" s="635" t="s">
        <v>22939</v>
      </c>
    </row>
    <row r="7048" spans="1:4" ht="13.5" x14ac:dyDescent="0.25">
      <c r="A7048" s="636">
        <v>95386</v>
      </c>
      <c r="B7048" s="634" t="s">
        <v>25914</v>
      </c>
      <c r="C7048" s="634" t="s">
        <v>1898</v>
      </c>
      <c r="D7048" s="635" t="s">
        <v>23444</v>
      </c>
    </row>
    <row r="7049" spans="1:4" ht="13.5" x14ac:dyDescent="0.25">
      <c r="A7049" s="636">
        <v>95387</v>
      </c>
      <c r="B7049" s="634" t="s">
        <v>25915</v>
      </c>
      <c r="C7049" s="634" t="s">
        <v>1898</v>
      </c>
      <c r="D7049" s="635" t="s">
        <v>23124</v>
      </c>
    </row>
    <row r="7050" spans="1:4" ht="13.5" x14ac:dyDescent="0.25">
      <c r="A7050" s="636">
        <v>95388</v>
      </c>
      <c r="B7050" s="634" t="s">
        <v>25916</v>
      </c>
      <c r="C7050" s="634" t="s">
        <v>1898</v>
      </c>
      <c r="D7050" s="635" t="s">
        <v>25621</v>
      </c>
    </row>
    <row r="7051" spans="1:4" ht="13.5" x14ac:dyDescent="0.25">
      <c r="A7051" s="636">
        <v>95389</v>
      </c>
      <c r="B7051" s="634" t="s">
        <v>25917</v>
      </c>
      <c r="C7051" s="634" t="s">
        <v>1898</v>
      </c>
      <c r="D7051" s="635" t="s">
        <v>23108</v>
      </c>
    </row>
    <row r="7052" spans="1:4" ht="13.5" x14ac:dyDescent="0.25">
      <c r="A7052" s="636">
        <v>95390</v>
      </c>
      <c r="B7052" s="634" t="s">
        <v>25918</v>
      </c>
      <c r="C7052" s="634" t="s">
        <v>1898</v>
      </c>
      <c r="D7052" s="635" t="s">
        <v>23092</v>
      </c>
    </row>
    <row r="7053" spans="1:4" ht="13.5" x14ac:dyDescent="0.25">
      <c r="A7053" s="636">
        <v>95391</v>
      </c>
      <c r="B7053" s="634" t="s">
        <v>25919</v>
      </c>
      <c r="C7053" s="634" t="s">
        <v>1898</v>
      </c>
      <c r="D7053" s="635" t="s">
        <v>22988</v>
      </c>
    </row>
    <row r="7054" spans="1:4" ht="13.5" x14ac:dyDescent="0.25">
      <c r="A7054" s="636">
        <v>95392</v>
      </c>
      <c r="B7054" s="634" t="s">
        <v>25920</v>
      </c>
      <c r="C7054" s="634" t="s">
        <v>1898</v>
      </c>
      <c r="D7054" s="635" t="s">
        <v>22971</v>
      </c>
    </row>
    <row r="7055" spans="1:4" ht="13.5" x14ac:dyDescent="0.25">
      <c r="A7055" s="636">
        <v>95393</v>
      </c>
      <c r="B7055" s="634" t="s">
        <v>25921</v>
      </c>
      <c r="C7055" s="634" t="s">
        <v>1898</v>
      </c>
      <c r="D7055" s="635" t="s">
        <v>29870</v>
      </c>
    </row>
    <row r="7056" spans="1:4" ht="13.5" x14ac:dyDescent="0.25">
      <c r="A7056" s="636">
        <v>95394</v>
      </c>
      <c r="B7056" s="634" t="s">
        <v>25922</v>
      </c>
      <c r="C7056" s="634" t="s">
        <v>1898</v>
      </c>
      <c r="D7056" s="635" t="s">
        <v>26626</v>
      </c>
    </row>
    <row r="7057" spans="1:4" ht="13.5" x14ac:dyDescent="0.25">
      <c r="A7057" s="636">
        <v>95395</v>
      </c>
      <c r="B7057" s="634" t="s">
        <v>25923</v>
      </c>
      <c r="C7057" s="634" t="s">
        <v>1898</v>
      </c>
      <c r="D7057" s="635" t="s">
        <v>26581</v>
      </c>
    </row>
    <row r="7058" spans="1:4" ht="13.5" x14ac:dyDescent="0.25">
      <c r="A7058" s="636">
        <v>95396</v>
      </c>
      <c r="B7058" s="634" t="s">
        <v>25924</v>
      </c>
      <c r="C7058" s="634" t="s">
        <v>1898</v>
      </c>
      <c r="D7058" s="635" t="s">
        <v>25971</v>
      </c>
    </row>
    <row r="7059" spans="1:4" ht="13.5" x14ac:dyDescent="0.25">
      <c r="A7059" s="636">
        <v>95397</v>
      </c>
      <c r="B7059" s="634" t="s">
        <v>25925</v>
      </c>
      <c r="C7059" s="634" t="s">
        <v>1898</v>
      </c>
      <c r="D7059" s="635" t="s">
        <v>22922</v>
      </c>
    </row>
    <row r="7060" spans="1:4" ht="13.5" x14ac:dyDescent="0.25">
      <c r="A7060" s="636">
        <v>95398</v>
      </c>
      <c r="B7060" s="634" t="s">
        <v>25926</v>
      </c>
      <c r="C7060" s="634" t="s">
        <v>1898</v>
      </c>
      <c r="D7060" s="635" t="s">
        <v>22922</v>
      </c>
    </row>
    <row r="7061" spans="1:4" ht="13.5" x14ac:dyDescent="0.25">
      <c r="A7061" s="636">
        <v>95399</v>
      </c>
      <c r="B7061" s="634" t="s">
        <v>25927</v>
      </c>
      <c r="C7061" s="634" t="s">
        <v>1898</v>
      </c>
      <c r="D7061" s="635" t="s">
        <v>23126</v>
      </c>
    </row>
    <row r="7062" spans="1:4" ht="13.5" x14ac:dyDescent="0.25">
      <c r="A7062" s="636">
        <v>95400</v>
      </c>
      <c r="B7062" s="634" t="s">
        <v>25928</v>
      </c>
      <c r="C7062" s="634" t="s">
        <v>1898</v>
      </c>
      <c r="D7062" s="635" t="s">
        <v>22922</v>
      </c>
    </row>
    <row r="7063" spans="1:4" ht="13.5" x14ac:dyDescent="0.25">
      <c r="A7063" s="636">
        <v>95401</v>
      </c>
      <c r="B7063" s="634" t="s">
        <v>25929</v>
      </c>
      <c r="C7063" s="634" t="s">
        <v>1898</v>
      </c>
      <c r="D7063" s="635" t="s">
        <v>23254</v>
      </c>
    </row>
    <row r="7064" spans="1:4" ht="13.5" x14ac:dyDescent="0.25">
      <c r="A7064" s="636">
        <v>95402</v>
      </c>
      <c r="B7064" s="634" t="s">
        <v>25930</v>
      </c>
      <c r="C7064" s="634" t="s">
        <v>1898</v>
      </c>
      <c r="D7064" s="635" t="s">
        <v>42023</v>
      </c>
    </row>
    <row r="7065" spans="1:4" ht="13.5" x14ac:dyDescent="0.25">
      <c r="A7065" s="636">
        <v>95403</v>
      </c>
      <c r="B7065" s="634" t="s">
        <v>25931</v>
      </c>
      <c r="C7065" s="634" t="s">
        <v>1898</v>
      </c>
      <c r="D7065" s="635" t="s">
        <v>26892</v>
      </c>
    </row>
    <row r="7066" spans="1:4" ht="13.5" x14ac:dyDescent="0.25">
      <c r="A7066" s="636">
        <v>95404</v>
      </c>
      <c r="B7066" s="634" t="s">
        <v>25932</v>
      </c>
      <c r="C7066" s="634" t="s">
        <v>1898</v>
      </c>
      <c r="D7066" s="635" t="s">
        <v>30942</v>
      </c>
    </row>
    <row r="7067" spans="1:4" ht="13.5" x14ac:dyDescent="0.25">
      <c r="A7067" s="636">
        <v>95405</v>
      </c>
      <c r="B7067" s="634" t="s">
        <v>25933</v>
      </c>
      <c r="C7067" s="634" t="s">
        <v>1898</v>
      </c>
      <c r="D7067" s="635" t="s">
        <v>23259</v>
      </c>
    </row>
    <row r="7068" spans="1:4" ht="13.5" x14ac:dyDescent="0.25">
      <c r="A7068" s="636">
        <v>95406</v>
      </c>
      <c r="B7068" s="634" t="s">
        <v>25934</v>
      </c>
      <c r="C7068" s="634" t="s">
        <v>1898</v>
      </c>
      <c r="D7068" s="635" t="s">
        <v>22988</v>
      </c>
    </row>
    <row r="7069" spans="1:4" ht="13.5" x14ac:dyDescent="0.25">
      <c r="A7069" s="636">
        <v>95407</v>
      </c>
      <c r="B7069" s="634" t="s">
        <v>25935</v>
      </c>
      <c r="C7069" s="634" t="s">
        <v>1898</v>
      </c>
      <c r="D7069" s="635" t="s">
        <v>28472</v>
      </c>
    </row>
    <row r="7070" spans="1:4" ht="13.5" x14ac:dyDescent="0.25">
      <c r="A7070" s="636">
        <v>95408</v>
      </c>
      <c r="B7070" s="634" t="s">
        <v>25936</v>
      </c>
      <c r="C7070" s="634" t="s">
        <v>1900</v>
      </c>
      <c r="D7070" s="635" t="s">
        <v>26618</v>
      </c>
    </row>
    <row r="7071" spans="1:4" ht="13.5" x14ac:dyDescent="0.25">
      <c r="A7071" s="636">
        <v>95409</v>
      </c>
      <c r="B7071" s="634" t="s">
        <v>25937</v>
      </c>
      <c r="C7071" s="634" t="s">
        <v>1900</v>
      </c>
      <c r="D7071" s="635" t="s">
        <v>28897</v>
      </c>
    </row>
    <row r="7072" spans="1:4" ht="13.5" x14ac:dyDescent="0.25">
      <c r="A7072" s="636">
        <v>95410</v>
      </c>
      <c r="B7072" s="634" t="s">
        <v>25938</v>
      </c>
      <c r="C7072" s="634" t="s">
        <v>1900</v>
      </c>
      <c r="D7072" s="635" t="s">
        <v>30936</v>
      </c>
    </row>
    <row r="7073" spans="1:4" ht="13.5" x14ac:dyDescent="0.25">
      <c r="A7073" s="636">
        <v>95411</v>
      </c>
      <c r="B7073" s="634" t="s">
        <v>25939</v>
      </c>
      <c r="C7073" s="634" t="s">
        <v>1900</v>
      </c>
      <c r="D7073" s="635" t="s">
        <v>28893</v>
      </c>
    </row>
    <row r="7074" spans="1:4" ht="13.5" x14ac:dyDescent="0.25">
      <c r="A7074" s="636">
        <v>95412</v>
      </c>
      <c r="B7074" s="634" t="s">
        <v>25940</v>
      </c>
      <c r="C7074" s="634" t="s">
        <v>1900</v>
      </c>
      <c r="D7074" s="635" t="s">
        <v>26596</v>
      </c>
    </row>
    <row r="7075" spans="1:4" ht="13.5" x14ac:dyDescent="0.25">
      <c r="A7075" s="636">
        <v>95413</v>
      </c>
      <c r="B7075" s="634" t="s">
        <v>25941</v>
      </c>
      <c r="C7075" s="634" t="s">
        <v>1900</v>
      </c>
      <c r="D7075" s="635" t="s">
        <v>41388</v>
      </c>
    </row>
    <row r="7076" spans="1:4" ht="13.5" x14ac:dyDescent="0.25">
      <c r="A7076" s="636">
        <v>95414</v>
      </c>
      <c r="B7076" s="634" t="s">
        <v>25942</v>
      </c>
      <c r="C7076" s="634" t="s">
        <v>1900</v>
      </c>
      <c r="D7076" s="635" t="s">
        <v>46513</v>
      </c>
    </row>
    <row r="7077" spans="1:4" ht="13.5" x14ac:dyDescent="0.25">
      <c r="A7077" s="636">
        <v>95415</v>
      </c>
      <c r="B7077" s="634" t="s">
        <v>25943</v>
      </c>
      <c r="C7077" s="634" t="s">
        <v>1900</v>
      </c>
      <c r="D7077" s="635" t="s">
        <v>46514</v>
      </c>
    </row>
    <row r="7078" spans="1:4" ht="13.5" x14ac:dyDescent="0.25">
      <c r="A7078" s="636">
        <v>95416</v>
      </c>
      <c r="B7078" s="634" t="s">
        <v>25944</v>
      </c>
      <c r="C7078" s="634" t="s">
        <v>1900</v>
      </c>
      <c r="D7078" s="635" t="s">
        <v>43501</v>
      </c>
    </row>
    <row r="7079" spans="1:4" ht="13.5" x14ac:dyDescent="0.25">
      <c r="A7079" s="636">
        <v>95417</v>
      </c>
      <c r="B7079" s="634" t="s">
        <v>25945</v>
      </c>
      <c r="C7079" s="634" t="s">
        <v>1900</v>
      </c>
      <c r="D7079" s="635" t="s">
        <v>46515</v>
      </c>
    </row>
    <row r="7080" spans="1:4" ht="13.5" x14ac:dyDescent="0.25">
      <c r="A7080" s="636">
        <v>95418</v>
      </c>
      <c r="B7080" s="634" t="s">
        <v>25946</v>
      </c>
      <c r="C7080" s="634" t="s">
        <v>1900</v>
      </c>
      <c r="D7080" s="635" t="s">
        <v>46516</v>
      </c>
    </row>
    <row r="7081" spans="1:4" ht="13.5" x14ac:dyDescent="0.25">
      <c r="A7081" s="636">
        <v>95419</v>
      </c>
      <c r="B7081" s="634" t="s">
        <v>25947</v>
      </c>
      <c r="C7081" s="634" t="s">
        <v>1900</v>
      </c>
      <c r="D7081" s="635" t="s">
        <v>29727</v>
      </c>
    </row>
    <row r="7082" spans="1:4" ht="13.5" x14ac:dyDescent="0.25">
      <c r="A7082" s="636">
        <v>95420</v>
      </c>
      <c r="B7082" s="634" t="s">
        <v>25948</v>
      </c>
      <c r="C7082" s="634" t="s">
        <v>1900</v>
      </c>
      <c r="D7082" s="635" t="s">
        <v>46517</v>
      </c>
    </row>
    <row r="7083" spans="1:4" ht="13.5" x14ac:dyDescent="0.25">
      <c r="A7083" s="636">
        <v>95421</v>
      </c>
      <c r="B7083" s="634" t="s">
        <v>25949</v>
      </c>
      <c r="C7083" s="634" t="s">
        <v>1900</v>
      </c>
      <c r="D7083" s="635" t="s">
        <v>46518</v>
      </c>
    </row>
    <row r="7084" spans="1:4" ht="13.5" x14ac:dyDescent="0.25">
      <c r="A7084" s="636">
        <v>95422</v>
      </c>
      <c r="B7084" s="634" t="s">
        <v>25950</v>
      </c>
      <c r="C7084" s="634" t="s">
        <v>1900</v>
      </c>
      <c r="D7084" s="635" t="s">
        <v>46519</v>
      </c>
    </row>
    <row r="7085" spans="1:4" ht="13.5" x14ac:dyDescent="0.25">
      <c r="A7085" s="636">
        <v>95423</v>
      </c>
      <c r="B7085" s="634" t="s">
        <v>25951</v>
      </c>
      <c r="C7085" s="634" t="s">
        <v>1900</v>
      </c>
      <c r="D7085" s="635" t="s">
        <v>46520</v>
      </c>
    </row>
    <row r="7086" spans="1:4" ht="13.5" x14ac:dyDescent="0.25">
      <c r="A7086" s="636">
        <v>95424</v>
      </c>
      <c r="B7086" s="634" t="s">
        <v>25952</v>
      </c>
      <c r="C7086" s="634" t="s">
        <v>1900</v>
      </c>
      <c r="D7086" s="635" t="s">
        <v>29125</v>
      </c>
    </row>
    <row r="7087" spans="1:4" ht="13.5" x14ac:dyDescent="0.25">
      <c r="A7087" s="636">
        <v>100288</v>
      </c>
      <c r="B7087" s="634" t="s">
        <v>26383</v>
      </c>
      <c r="C7087" s="634" t="s">
        <v>1898</v>
      </c>
      <c r="D7087" s="635" t="s">
        <v>23092</v>
      </c>
    </row>
    <row r="7088" spans="1:4" ht="13.5" x14ac:dyDescent="0.25">
      <c r="A7088" s="636">
        <v>100289</v>
      </c>
      <c r="B7088" s="634" t="s">
        <v>26384</v>
      </c>
      <c r="C7088" s="634" t="s">
        <v>1898</v>
      </c>
      <c r="D7088" s="635" t="s">
        <v>30418</v>
      </c>
    </row>
    <row r="7089" spans="1:4" ht="13.5" x14ac:dyDescent="0.25">
      <c r="A7089" s="636">
        <v>100290</v>
      </c>
      <c r="B7089" s="634" t="s">
        <v>26385</v>
      </c>
      <c r="C7089" s="634" t="s">
        <v>1898</v>
      </c>
      <c r="D7089" s="635" t="s">
        <v>23092</v>
      </c>
    </row>
    <row r="7090" spans="1:4" ht="13.5" x14ac:dyDescent="0.25">
      <c r="A7090" s="636">
        <v>100291</v>
      </c>
      <c r="B7090" s="634" t="s">
        <v>26386</v>
      </c>
      <c r="C7090" s="634" t="s">
        <v>1898</v>
      </c>
      <c r="D7090" s="635" t="s">
        <v>22939</v>
      </c>
    </row>
    <row r="7091" spans="1:4" ht="13.5" x14ac:dyDescent="0.25">
      <c r="A7091" s="636">
        <v>100292</v>
      </c>
      <c r="B7091" s="634" t="s">
        <v>26387</v>
      </c>
      <c r="C7091" s="634" t="s">
        <v>1898</v>
      </c>
      <c r="D7091" s="635" t="s">
        <v>25620</v>
      </c>
    </row>
    <row r="7092" spans="1:4" ht="13.5" x14ac:dyDescent="0.25">
      <c r="A7092" s="636">
        <v>100293</v>
      </c>
      <c r="B7092" s="634" t="s">
        <v>26388</v>
      </c>
      <c r="C7092" s="634" t="s">
        <v>1898</v>
      </c>
      <c r="D7092" s="635" t="s">
        <v>22859</v>
      </c>
    </row>
    <row r="7093" spans="1:4" ht="13.5" x14ac:dyDescent="0.25">
      <c r="A7093" s="636">
        <v>100294</v>
      </c>
      <c r="B7093" s="634" t="s">
        <v>26389</v>
      </c>
      <c r="C7093" s="634" t="s">
        <v>1898</v>
      </c>
      <c r="D7093" s="635" t="s">
        <v>29861</v>
      </c>
    </row>
    <row r="7094" spans="1:4" ht="13.5" x14ac:dyDescent="0.25">
      <c r="A7094" s="636">
        <v>100295</v>
      </c>
      <c r="B7094" s="634" t="s">
        <v>26390</v>
      </c>
      <c r="C7094" s="634" t="s">
        <v>1898</v>
      </c>
      <c r="D7094" s="635" t="s">
        <v>23396</v>
      </c>
    </row>
    <row r="7095" spans="1:4" ht="13.5" x14ac:dyDescent="0.25">
      <c r="A7095" s="636">
        <v>100296</v>
      </c>
      <c r="B7095" s="634" t="s">
        <v>26391</v>
      </c>
      <c r="C7095" s="634" t="s">
        <v>1898</v>
      </c>
      <c r="D7095" s="635" t="s">
        <v>23259</v>
      </c>
    </row>
    <row r="7096" spans="1:4" ht="13.5" x14ac:dyDescent="0.25">
      <c r="A7096" s="636">
        <v>100297</v>
      </c>
      <c r="B7096" s="634" t="s">
        <v>26392</v>
      </c>
      <c r="C7096" s="634" t="s">
        <v>1898</v>
      </c>
      <c r="D7096" s="635" t="s">
        <v>25219</v>
      </c>
    </row>
    <row r="7097" spans="1:4" ht="13.5" x14ac:dyDescent="0.25">
      <c r="A7097" s="636">
        <v>100298</v>
      </c>
      <c r="B7097" s="634" t="s">
        <v>26393</v>
      </c>
      <c r="C7097" s="634" t="s">
        <v>1898</v>
      </c>
      <c r="D7097" s="635" t="s">
        <v>25712</v>
      </c>
    </row>
    <row r="7098" spans="1:4" ht="13.5" x14ac:dyDescent="0.25">
      <c r="A7098" s="636">
        <v>100299</v>
      </c>
      <c r="B7098" s="634" t="s">
        <v>26394</v>
      </c>
      <c r="C7098" s="634" t="s">
        <v>1898</v>
      </c>
      <c r="D7098" s="635" t="s">
        <v>23396</v>
      </c>
    </row>
    <row r="7099" spans="1:4" ht="13.5" x14ac:dyDescent="0.25">
      <c r="A7099" s="636">
        <v>100300</v>
      </c>
      <c r="B7099" s="634" t="s">
        <v>26395</v>
      </c>
      <c r="C7099" s="634" t="s">
        <v>1898</v>
      </c>
      <c r="D7099" s="635" t="s">
        <v>27900</v>
      </c>
    </row>
    <row r="7100" spans="1:4" ht="13.5" x14ac:dyDescent="0.25">
      <c r="A7100" s="636">
        <v>100301</v>
      </c>
      <c r="B7100" s="634" t="s">
        <v>26396</v>
      </c>
      <c r="C7100" s="634" t="s">
        <v>1898</v>
      </c>
      <c r="D7100" s="635" t="s">
        <v>45906</v>
      </c>
    </row>
    <row r="7101" spans="1:4" ht="13.5" x14ac:dyDescent="0.25">
      <c r="A7101" s="636">
        <v>100302</v>
      </c>
      <c r="B7101" s="634" t="s">
        <v>26397</v>
      </c>
      <c r="C7101" s="634" t="s">
        <v>1898</v>
      </c>
      <c r="D7101" s="635" t="s">
        <v>46521</v>
      </c>
    </row>
    <row r="7102" spans="1:4" ht="13.5" x14ac:dyDescent="0.25">
      <c r="A7102" s="636">
        <v>100303</v>
      </c>
      <c r="B7102" s="634" t="s">
        <v>26398</v>
      </c>
      <c r="C7102" s="634" t="s">
        <v>1898</v>
      </c>
      <c r="D7102" s="635" t="s">
        <v>30242</v>
      </c>
    </row>
    <row r="7103" spans="1:4" ht="13.5" x14ac:dyDescent="0.25">
      <c r="A7103" s="636">
        <v>100304</v>
      </c>
      <c r="B7103" s="634" t="s">
        <v>26399</v>
      </c>
      <c r="C7103" s="634" t="s">
        <v>1898</v>
      </c>
      <c r="D7103" s="635" t="s">
        <v>46522</v>
      </c>
    </row>
    <row r="7104" spans="1:4" ht="13.5" x14ac:dyDescent="0.25">
      <c r="A7104" s="636">
        <v>100305</v>
      </c>
      <c r="B7104" s="634" t="s">
        <v>26400</v>
      </c>
      <c r="C7104" s="634" t="s">
        <v>1898</v>
      </c>
      <c r="D7104" s="635" t="s">
        <v>46523</v>
      </c>
    </row>
    <row r="7105" spans="1:4" ht="13.5" x14ac:dyDescent="0.25">
      <c r="A7105" s="636">
        <v>100306</v>
      </c>
      <c r="B7105" s="634" t="s">
        <v>26401</v>
      </c>
      <c r="C7105" s="634" t="s">
        <v>1898</v>
      </c>
      <c r="D7105" s="635" t="s">
        <v>46524</v>
      </c>
    </row>
    <row r="7106" spans="1:4" ht="13.5" x14ac:dyDescent="0.25">
      <c r="A7106" s="636">
        <v>100307</v>
      </c>
      <c r="B7106" s="634" t="s">
        <v>26402</v>
      </c>
      <c r="C7106" s="634" t="s">
        <v>1898</v>
      </c>
      <c r="D7106" s="635" t="s">
        <v>41913</v>
      </c>
    </row>
    <row r="7107" spans="1:4" ht="13.5" x14ac:dyDescent="0.25">
      <c r="A7107" s="636">
        <v>100308</v>
      </c>
      <c r="B7107" s="634" t="s">
        <v>26403</v>
      </c>
      <c r="C7107" s="634" t="s">
        <v>1898</v>
      </c>
      <c r="D7107" s="635" t="s">
        <v>26955</v>
      </c>
    </row>
    <row r="7108" spans="1:4" ht="13.5" x14ac:dyDescent="0.25">
      <c r="A7108" s="636">
        <v>100309</v>
      </c>
      <c r="B7108" s="634" t="s">
        <v>26411</v>
      </c>
      <c r="C7108" s="634" t="s">
        <v>1898</v>
      </c>
      <c r="D7108" s="635" t="s">
        <v>29933</v>
      </c>
    </row>
    <row r="7109" spans="1:4" ht="13.5" x14ac:dyDescent="0.25">
      <c r="A7109" s="636">
        <v>100310</v>
      </c>
      <c r="B7109" s="634" t="s">
        <v>26404</v>
      </c>
      <c r="C7109" s="634" t="s">
        <v>1900</v>
      </c>
      <c r="D7109" s="635" t="s">
        <v>30715</v>
      </c>
    </row>
    <row r="7110" spans="1:4" ht="13.5" x14ac:dyDescent="0.25">
      <c r="A7110" s="636">
        <v>100311</v>
      </c>
      <c r="B7110" s="634" t="s">
        <v>26405</v>
      </c>
      <c r="C7110" s="634" t="s">
        <v>1900</v>
      </c>
      <c r="D7110" s="635" t="s">
        <v>46525</v>
      </c>
    </row>
    <row r="7111" spans="1:4" ht="13.5" x14ac:dyDescent="0.25">
      <c r="A7111" s="636">
        <v>100312</v>
      </c>
      <c r="B7111" s="634" t="s">
        <v>26406</v>
      </c>
      <c r="C7111" s="634" t="s">
        <v>1900</v>
      </c>
      <c r="D7111" s="635" t="s">
        <v>46526</v>
      </c>
    </row>
    <row r="7112" spans="1:4" ht="13.5" x14ac:dyDescent="0.25">
      <c r="A7112" s="636">
        <v>100313</v>
      </c>
      <c r="B7112" s="634" t="s">
        <v>26407</v>
      </c>
      <c r="C7112" s="634" t="s">
        <v>1900</v>
      </c>
      <c r="D7112" s="635" t="s">
        <v>45631</v>
      </c>
    </row>
    <row r="7113" spans="1:4" ht="13.5" x14ac:dyDescent="0.25">
      <c r="A7113" s="636">
        <v>100314</v>
      </c>
      <c r="B7113" s="634" t="s">
        <v>26408</v>
      </c>
      <c r="C7113" s="634" t="s">
        <v>1900</v>
      </c>
      <c r="D7113" s="635" t="s">
        <v>46527</v>
      </c>
    </row>
    <row r="7114" spans="1:4" ht="13.5" x14ac:dyDescent="0.25">
      <c r="A7114" s="636">
        <v>100315</v>
      </c>
      <c r="B7114" s="634" t="s">
        <v>26409</v>
      </c>
      <c r="C7114" s="634" t="s">
        <v>1900</v>
      </c>
      <c r="D7114" s="635" t="s">
        <v>45642</v>
      </c>
    </row>
    <row r="7115" spans="1:4" ht="13.5" x14ac:dyDescent="0.25">
      <c r="A7115" s="636">
        <v>100316</v>
      </c>
      <c r="B7115" s="634" t="s">
        <v>26395</v>
      </c>
      <c r="C7115" s="634" t="s">
        <v>1900</v>
      </c>
      <c r="D7115" s="635" t="s">
        <v>46528</v>
      </c>
    </row>
    <row r="7116" spans="1:4" ht="13.5" x14ac:dyDescent="0.25">
      <c r="A7116" s="636">
        <v>100317</v>
      </c>
      <c r="B7116" s="634" t="s">
        <v>26410</v>
      </c>
      <c r="C7116" s="634" t="s">
        <v>1900</v>
      </c>
      <c r="D7116" s="635" t="s">
        <v>46529</v>
      </c>
    </row>
    <row r="7117" spans="1:4" ht="13.5" x14ac:dyDescent="0.25">
      <c r="A7117" s="636">
        <v>100318</v>
      </c>
      <c r="B7117" s="634" t="s">
        <v>26399</v>
      </c>
      <c r="C7117" s="634" t="s">
        <v>1900</v>
      </c>
      <c r="D7117" s="635" t="s">
        <v>46530</v>
      </c>
    </row>
    <row r="7118" spans="1:4" ht="13.5" x14ac:dyDescent="0.25">
      <c r="A7118" s="636">
        <v>100319</v>
      </c>
      <c r="B7118" s="634" t="s">
        <v>26400</v>
      </c>
      <c r="C7118" s="634" t="s">
        <v>1900</v>
      </c>
      <c r="D7118" s="635" t="s">
        <v>46531</v>
      </c>
    </row>
    <row r="7119" spans="1:4" ht="13.5" x14ac:dyDescent="0.25">
      <c r="A7119" s="636">
        <v>100320</v>
      </c>
      <c r="B7119" s="634" t="s">
        <v>26401</v>
      </c>
      <c r="C7119" s="634" t="s">
        <v>1900</v>
      </c>
      <c r="D7119" s="635" t="s">
        <v>46532</v>
      </c>
    </row>
    <row r="7120" spans="1:4" ht="13.5" x14ac:dyDescent="0.25">
      <c r="A7120" s="636">
        <v>100321</v>
      </c>
      <c r="B7120" s="634" t="s">
        <v>26411</v>
      </c>
      <c r="C7120" s="634" t="s">
        <v>1900</v>
      </c>
      <c r="D7120" s="635" t="s">
        <v>46533</v>
      </c>
    </row>
    <row r="7121" spans="1:4" ht="13.5" x14ac:dyDescent="0.25">
      <c r="A7121" s="636">
        <v>100533</v>
      </c>
      <c r="B7121" s="634" t="s">
        <v>26627</v>
      </c>
      <c r="C7121" s="634" t="s">
        <v>1898</v>
      </c>
      <c r="D7121" s="635" t="s">
        <v>28474</v>
      </c>
    </row>
    <row r="7122" spans="1:4" ht="13.5" x14ac:dyDescent="0.25">
      <c r="A7122" s="636">
        <v>100534</v>
      </c>
      <c r="B7122" s="634" t="s">
        <v>26627</v>
      </c>
      <c r="C7122" s="634" t="s">
        <v>1900</v>
      </c>
      <c r="D7122" s="635" t="s">
        <v>46534</v>
      </c>
    </row>
    <row r="7123" spans="1:4" ht="13.5" x14ac:dyDescent="0.25">
      <c r="A7123" s="636">
        <v>100535</v>
      </c>
      <c r="B7123" s="634" t="s">
        <v>26628</v>
      </c>
      <c r="C7123" s="634" t="s">
        <v>1898</v>
      </c>
      <c r="D7123" s="635" t="s">
        <v>23225</v>
      </c>
    </row>
    <row r="7124" spans="1:4" ht="13.5" x14ac:dyDescent="0.25">
      <c r="A7124" s="636">
        <v>100536</v>
      </c>
      <c r="B7124" s="634" t="s">
        <v>26629</v>
      </c>
      <c r="C7124" s="634" t="s">
        <v>1900</v>
      </c>
      <c r="D7124" s="635" t="s">
        <v>23051</v>
      </c>
    </row>
    <row r="7125" spans="1:4" ht="13.5" x14ac:dyDescent="0.25">
      <c r="A7125" s="636">
        <v>101284</v>
      </c>
      <c r="B7125" s="634" t="s">
        <v>27831</v>
      </c>
      <c r="C7125" s="634" t="s">
        <v>1898</v>
      </c>
      <c r="D7125" s="635" t="s">
        <v>46535</v>
      </c>
    </row>
    <row r="7126" spans="1:4" ht="13.5" x14ac:dyDescent="0.25">
      <c r="A7126" s="636">
        <v>101285</v>
      </c>
      <c r="B7126" s="634" t="s">
        <v>27832</v>
      </c>
      <c r="C7126" s="634" t="s">
        <v>1898</v>
      </c>
      <c r="D7126" s="635" t="s">
        <v>28476</v>
      </c>
    </row>
    <row r="7127" spans="1:4" ht="13.5" x14ac:dyDescent="0.25">
      <c r="A7127" s="636">
        <v>101286</v>
      </c>
      <c r="B7127" s="634" t="s">
        <v>27833</v>
      </c>
      <c r="C7127" s="634" t="s">
        <v>1900</v>
      </c>
      <c r="D7127" s="635" t="s">
        <v>30470</v>
      </c>
    </row>
    <row r="7128" spans="1:4" ht="13.5" x14ac:dyDescent="0.25">
      <c r="A7128" s="636">
        <v>101287</v>
      </c>
      <c r="B7128" s="634" t="s">
        <v>27834</v>
      </c>
      <c r="C7128" s="634" t="s">
        <v>1900</v>
      </c>
      <c r="D7128" s="635" t="s">
        <v>46536</v>
      </c>
    </row>
    <row r="7129" spans="1:4" ht="13.5" x14ac:dyDescent="0.25">
      <c r="A7129" s="636">
        <v>101288</v>
      </c>
      <c r="B7129" s="634" t="s">
        <v>27835</v>
      </c>
      <c r="C7129" s="634" t="s">
        <v>1900</v>
      </c>
      <c r="D7129" s="635" t="s">
        <v>46537</v>
      </c>
    </row>
    <row r="7130" spans="1:4" ht="13.5" x14ac:dyDescent="0.25">
      <c r="A7130" s="636">
        <v>101289</v>
      </c>
      <c r="B7130" s="634" t="s">
        <v>27836</v>
      </c>
      <c r="C7130" s="634" t="s">
        <v>1900</v>
      </c>
      <c r="D7130" s="635" t="s">
        <v>30483</v>
      </c>
    </row>
    <row r="7131" spans="1:4" ht="13.5" x14ac:dyDescent="0.25">
      <c r="A7131" s="636">
        <v>101290</v>
      </c>
      <c r="B7131" s="634" t="s">
        <v>27837</v>
      </c>
      <c r="C7131" s="634" t="s">
        <v>1900</v>
      </c>
      <c r="D7131" s="635" t="s">
        <v>30963</v>
      </c>
    </row>
    <row r="7132" spans="1:4" ht="13.5" x14ac:dyDescent="0.25">
      <c r="A7132" s="636">
        <v>101291</v>
      </c>
      <c r="B7132" s="634" t="s">
        <v>27838</v>
      </c>
      <c r="C7132" s="634" t="s">
        <v>1900</v>
      </c>
      <c r="D7132" s="635" t="s">
        <v>30623</v>
      </c>
    </row>
    <row r="7133" spans="1:4" ht="13.5" x14ac:dyDescent="0.25">
      <c r="A7133" s="636">
        <v>101292</v>
      </c>
      <c r="B7133" s="634" t="s">
        <v>27839</v>
      </c>
      <c r="C7133" s="634" t="s">
        <v>1900</v>
      </c>
      <c r="D7133" s="635" t="s">
        <v>30815</v>
      </c>
    </row>
    <row r="7134" spans="1:4" ht="13.5" x14ac:dyDescent="0.25">
      <c r="A7134" s="636">
        <v>101293</v>
      </c>
      <c r="B7134" s="634" t="s">
        <v>27840</v>
      </c>
      <c r="C7134" s="634" t="s">
        <v>1900</v>
      </c>
      <c r="D7134" s="635" t="s">
        <v>46538</v>
      </c>
    </row>
    <row r="7135" spans="1:4" ht="13.5" x14ac:dyDescent="0.25">
      <c r="A7135" s="636">
        <v>101294</v>
      </c>
      <c r="B7135" s="634" t="s">
        <v>27841</v>
      </c>
      <c r="C7135" s="634" t="s">
        <v>1900</v>
      </c>
      <c r="D7135" s="635" t="s">
        <v>46539</v>
      </c>
    </row>
    <row r="7136" spans="1:4" ht="13.5" x14ac:dyDescent="0.25">
      <c r="A7136" s="636">
        <v>101295</v>
      </c>
      <c r="B7136" s="634" t="s">
        <v>27842</v>
      </c>
      <c r="C7136" s="634" t="s">
        <v>1900</v>
      </c>
      <c r="D7136" s="635" t="s">
        <v>46540</v>
      </c>
    </row>
    <row r="7137" spans="1:4" ht="13.5" x14ac:dyDescent="0.25">
      <c r="A7137" s="636">
        <v>101296</v>
      </c>
      <c r="B7137" s="634" t="s">
        <v>27843</v>
      </c>
      <c r="C7137" s="634" t="s">
        <v>1900</v>
      </c>
      <c r="D7137" s="635" t="s">
        <v>46541</v>
      </c>
    </row>
    <row r="7138" spans="1:4" ht="13.5" x14ac:dyDescent="0.25">
      <c r="A7138" s="636">
        <v>101297</v>
      </c>
      <c r="B7138" s="634" t="s">
        <v>27844</v>
      </c>
      <c r="C7138" s="634" t="s">
        <v>1900</v>
      </c>
      <c r="D7138" s="635" t="s">
        <v>30018</v>
      </c>
    </row>
    <row r="7139" spans="1:4" ht="13.5" x14ac:dyDescent="0.25">
      <c r="A7139" s="636">
        <v>101298</v>
      </c>
      <c r="B7139" s="634" t="s">
        <v>27845</v>
      </c>
      <c r="C7139" s="634" t="s">
        <v>1900</v>
      </c>
      <c r="D7139" s="635" t="s">
        <v>29883</v>
      </c>
    </row>
    <row r="7140" spans="1:4" ht="13.5" x14ac:dyDescent="0.25">
      <c r="A7140" s="636">
        <v>101299</v>
      </c>
      <c r="B7140" s="634" t="s">
        <v>27846</v>
      </c>
      <c r="C7140" s="634" t="s">
        <v>1900</v>
      </c>
      <c r="D7140" s="635" t="s">
        <v>46540</v>
      </c>
    </row>
    <row r="7141" spans="1:4" ht="13.5" x14ac:dyDescent="0.25">
      <c r="A7141" s="636">
        <v>101300</v>
      </c>
      <c r="B7141" s="634" t="s">
        <v>27847</v>
      </c>
      <c r="C7141" s="634" t="s">
        <v>1900</v>
      </c>
      <c r="D7141" s="635" t="s">
        <v>46542</v>
      </c>
    </row>
    <row r="7142" spans="1:4" ht="13.5" x14ac:dyDescent="0.25">
      <c r="A7142" s="636">
        <v>101301</v>
      </c>
      <c r="B7142" s="634" t="s">
        <v>27848</v>
      </c>
      <c r="C7142" s="634" t="s">
        <v>1900</v>
      </c>
      <c r="D7142" s="635" t="s">
        <v>27342</v>
      </c>
    </row>
    <row r="7143" spans="1:4" ht="13.5" x14ac:dyDescent="0.25">
      <c r="A7143" s="636">
        <v>101302</v>
      </c>
      <c r="B7143" s="634" t="s">
        <v>27849</v>
      </c>
      <c r="C7143" s="634" t="s">
        <v>1900</v>
      </c>
      <c r="D7143" s="635" t="s">
        <v>46543</v>
      </c>
    </row>
    <row r="7144" spans="1:4" ht="13.5" x14ac:dyDescent="0.25">
      <c r="A7144" s="636">
        <v>101303</v>
      </c>
      <c r="B7144" s="634" t="s">
        <v>27850</v>
      </c>
      <c r="C7144" s="634" t="s">
        <v>1900</v>
      </c>
      <c r="D7144" s="635" t="s">
        <v>46544</v>
      </c>
    </row>
    <row r="7145" spans="1:4" ht="13.5" x14ac:dyDescent="0.25">
      <c r="A7145" s="636">
        <v>101304</v>
      </c>
      <c r="B7145" s="634" t="s">
        <v>27851</v>
      </c>
      <c r="C7145" s="634" t="s">
        <v>1900</v>
      </c>
      <c r="D7145" s="635" t="s">
        <v>30863</v>
      </c>
    </row>
    <row r="7146" spans="1:4" ht="13.5" x14ac:dyDescent="0.25">
      <c r="A7146" s="636">
        <v>101305</v>
      </c>
      <c r="B7146" s="634" t="s">
        <v>27852</v>
      </c>
      <c r="C7146" s="634" t="s">
        <v>1900</v>
      </c>
      <c r="D7146" s="635" t="s">
        <v>46545</v>
      </c>
    </row>
    <row r="7147" spans="1:4" ht="13.5" x14ac:dyDescent="0.25">
      <c r="A7147" s="636">
        <v>101307</v>
      </c>
      <c r="B7147" s="634" t="s">
        <v>27853</v>
      </c>
      <c r="C7147" s="634" t="s">
        <v>1900</v>
      </c>
      <c r="D7147" s="635" t="s">
        <v>30389</v>
      </c>
    </row>
    <row r="7148" spans="1:4" ht="13.5" x14ac:dyDescent="0.25">
      <c r="A7148" s="636">
        <v>101308</v>
      </c>
      <c r="B7148" s="634" t="s">
        <v>27854</v>
      </c>
      <c r="C7148" s="634" t="s">
        <v>1900</v>
      </c>
      <c r="D7148" s="635" t="s">
        <v>42002</v>
      </c>
    </row>
    <row r="7149" spans="1:4" ht="13.5" x14ac:dyDescent="0.25">
      <c r="A7149" s="636">
        <v>101309</v>
      </c>
      <c r="B7149" s="634" t="s">
        <v>27855</v>
      </c>
      <c r="C7149" s="634" t="s">
        <v>1900</v>
      </c>
      <c r="D7149" s="635" t="s">
        <v>46546</v>
      </c>
    </row>
    <row r="7150" spans="1:4" ht="13.5" x14ac:dyDescent="0.25">
      <c r="A7150" s="636">
        <v>101310</v>
      </c>
      <c r="B7150" s="634" t="s">
        <v>27857</v>
      </c>
      <c r="C7150" s="634" t="s">
        <v>1900</v>
      </c>
      <c r="D7150" s="635" t="s">
        <v>30361</v>
      </c>
    </row>
    <row r="7151" spans="1:4" ht="13.5" x14ac:dyDescent="0.25">
      <c r="A7151" s="636">
        <v>101311</v>
      </c>
      <c r="B7151" s="634" t="s">
        <v>27858</v>
      </c>
      <c r="C7151" s="634" t="s">
        <v>1900</v>
      </c>
      <c r="D7151" s="635" t="s">
        <v>46547</v>
      </c>
    </row>
    <row r="7152" spans="1:4" ht="13.5" x14ac:dyDescent="0.25">
      <c r="A7152" s="636">
        <v>101312</v>
      </c>
      <c r="B7152" s="634" t="s">
        <v>27859</v>
      </c>
      <c r="C7152" s="634" t="s">
        <v>1900</v>
      </c>
      <c r="D7152" s="635" t="s">
        <v>29747</v>
      </c>
    </row>
    <row r="7153" spans="1:4" ht="13.5" x14ac:dyDescent="0.25">
      <c r="A7153" s="636">
        <v>101313</v>
      </c>
      <c r="B7153" s="634" t="s">
        <v>27860</v>
      </c>
      <c r="C7153" s="634" t="s">
        <v>1900</v>
      </c>
      <c r="D7153" s="635" t="s">
        <v>46548</v>
      </c>
    </row>
    <row r="7154" spans="1:4" ht="13.5" x14ac:dyDescent="0.25">
      <c r="A7154" s="636">
        <v>101314</v>
      </c>
      <c r="B7154" s="634" t="s">
        <v>27861</v>
      </c>
      <c r="C7154" s="634" t="s">
        <v>1900</v>
      </c>
      <c r="D7154" s="635" t="s">
        <v>46549</v>
      </c>
    </row>
    <row r="7155" spans="1:4" ht="13.5" x14ac:dyDescent="0.25">
      <c r="A7155" s="636">
        <v>101315</v>
      </c>
      <c r="B7155" s="634" t="s">
        <v>27862</v>
      </c>
      <c r="C7155" s="634" t="s">
        <v>1900</v>
      </c>
      <c r="D7155" s="635" t="s">
        <v>46550</v>
      </c>
    </row>
    <row r="7156" spans="1:4" ht="13.5" x14ac:dyDescent="0.25">
      <c r="A7156" s="636">
        <v>101316</v>
      </c>
      <c r="B7156" s="634" t="s">
        <v>27863</v>
      </c>
      <c r="C7156" s="634" t="s">
        <v>1900</v>
      </c>
      <c r="D7156" s="635" t="s">
        <v>46551</v>
      </c>
    </row>
    <row r="7157" spans="1:4" ht="13.5" x14ac:dyDescent="0.25">
      <c r="A7157" s="636">
        <v>101317</v>
      </c>
      <c r="B7157" s="634" t="s">
        <v>27864</v>
      </c>
      <c r="C7157" s="634" t="s">
        <v>1900</v>
      </c>
      <c r="D7157" s="635" t="s">
        <v>46552</v>
      </c>
    </row>
    <row r="7158" spans="1:4" ht="13.5" x14ac:dyDescent="0.25">
      <c r="A7158" s="636">
        <v>101318</v>
      </c>
      <c r="B7158" s="634" t="s">
        <v>27865</v>
      </c>
      <c r="C7158" s="634" t="s">
        <v>1900</v>
      </c>
      <c r="D7158" s="635" t="s">
        <v>46553</v>
      </c>
    </row>
    <row r="7159" spans="1:4" ht="13.5" x14ac:dyDescent="0.25">
      <c r="A7159" s="636">
        <v>101319</v>
      </c>
      <c r="B7159" s="634" t="s">
        <v>27866</v>
      </c>
      <c r="C7159" s="634" t="s">
        <v>1900</v>
      </c>
      <c r="D7159" s="635" t="s">
        <v>41900</v>
      </c>
    </row>
    <row r="7160" spans="1:4" ht="13.5" x14ac:dyDescent="0.25">
      <c r="A7160" s="636">
        <v>101320</v>
      </c>
      <c r="B7160" s="634" t="s">
        <v>27867</v>
      </c>
      <c r="C7160" s="634" t="s">
        <v>1900</v>
      </c>
      <c r="D7160" s="635" t="s">
        <v>46554</v>
      </c>
    </row>
    <row r="7161" spans="1:4" ht="13.5" x14ac:dyDescent="0.25">
      <c r="A7161" s="636">
        <v>101322</v>
      </c>
      <c r="B7161" s="634" t="s">
        <v>27868</v>
      </c>
      <c r="C7161" s="634" t="s">
        <v>1900</v>
      </c>
      <c r="D7161" s="635" t="s">
        <v>27350</v>
      </c>
    </row>
    <row r="7162" spans="1:4" ht="13.5" x14ac:dyDescent="0.25">
      <c r="A7162" s="636">
        <v>101323</v>
      </c>
      <c r="B7162" s="634" t="s">
        <v>27869</v>
      </c>
      <c r="C7162" s="634" t="s">
        <v>1900</v>
      </c>
      <c r="D7162" s="635" t="s">
        <v>44498</v>
      </c>
    </row>
    <row r="7163" spans="1:4" ht="13.5" x14ac:dyDescent="0.25">
      <c r="A7163" s="636">
        <v>101324</v>
      </c>
      <c r="B7163" s="634" t="s">
        <v>27870</v>
      </c>
      <c r="C7163" s="634" t="s">
        <v>1900</v>
      </c>
      <c r="D7163" s="635" t="s">
        <v>27335</v>
      </c>
    </row>
    <row r="7164" spans="1:4" ht="13.5" x14ac:dyDescent="0.25">
      <c r="A7164" s="636">
        <v>101325</v>
      </c>
      <c r="B7164" s="634" t="s">
        <v>27871</v>
      </c>
      <c r="C7164" s="634" t="s">
        <v>1900</v>
      </c>
      <c r="D7164" s="635" t="s">
        <v>46555</v>
      </c>
    </row>
    <row r="7165" spans="1:4" ht="13.5" x14ac:dyDescent="0.25">
      <c r="A7165" s="636">
        <v>101326</v>
      </c>
      <c r="B7165" s="634" t="s">
        <v>27872</v>
      </c>
      <c r="C7165" s="634" t="s">
        <v>1900</v>
      </c>
      <c r="D7165" s="635" t="s">
        <v>30358</v>
      </c>
    </row>
    <row r="7166" spans="1:4" ht="13.5" x14ac:dyDescent="0.25">
      <c r="A7166" s="636">
        <v>101327</v>
      </c>
      <c r="B7166" s="634" t="s">
        <v>27873</v>
      </c>
      <c r="C7166" s="634" t="s">
        <v>1900</v>
      </c>
      <c r="D7166" s="635" t="s">
        <v>30340</v>
      </c>
    </row>
    <row r="7167" spans="1:4" ht="13.5" x14ac:dyDescent="0.25">
      <c r="A7167" s="636">
        <v>101328</v>
      </c>
      <c r="B7167" s="634" t="s">
        <v>27874</v>
      </c>
      <c r="C7167" s="634" t="s">
        <v>1900</v>
      </c>
      <c r="D7167" s="635" t="s">
        <v>30412</v>
      </c>
    </row>
    <row r="7168" spans="1:4" ht="13.5" x14ac:dyDescent="0.25">
      <c r="A7168" s="636">
        <v>101329</v>
      </c>
      <c r="B7168" s="634" t="s">
        <v>27875</v>
      </c>
      <c r="C7168" s="634" t="s">
        <v>1900</v>
      </c>
      <c r="D7168" s="635" t="s">
        <v>46556</v>
      </c>
    </row>
    <row r="7169" spans="1:4" ht="13.5" x14ac:dyDescent="0.25">
      <c r="A7169" s="636">
        <v>101330</v>
      </c>
      <c r="B7169" s="634" t="s">
        <v>27876</v>
      </c>
      <c r="C7169" s="634" t="s">
        <v>1900</v>
      </c>
      <c r="D7169" s="635" t="s">
        <v>26922</v>
      </c>
    </row>
    <row r="7170" spans="1:4" ht="13.5" x14ac:dyDescent="0.25">
      <c r="A7170" s="636">
        <v>101331</v>
      </c>
      <c r="B7170" s="634" t="s">
        <v>27877</v>
      </c>
      <c r="C7170" s="634" t="s">
        <v>1900</v>
      </c>
      <c r="D7170" s="635" t="s">
        <v>46557</v>
      </c>
    </row>
    <row r="7171" spans="1:4" ht="13.5" x14ac:dyDescent="0.25">
      <c r="A7171" s="636">
        <v>101332</v>
      </c>
      <c r="B7171" s="634" t="s">
        <v>27878</v>
      </c>
      <c r="C7171" s="634" t="s">
        <v>1900</v>
      </c>
      <c r="D7171" s="635" t="s">
        <v>41301</v>
      </c>
    </row>
    <row r="7172" spans="1:4" ht="13.5" x14ac:dyDescent="0.25">
      <c r="A7172" s="636">
        <v>101333</v>
      </c>
      <c r="B7172" s="634" t="s">
        <v>27879</v>
      </c>
      <c r="C7172" s="634" t="s">
        <v>1900</v>
      </c>
      <c r="D7172" s="635" t="s">
        <v>45761</v>
      </c>
    </row>
    <row r="7173" spans="1:4" ht="13.5" x14ac:dyDescent="0.25">
      <c r="A7173" s="636">
        <v>101334</v>
      </c>
      <c r="B7173" s="634" t="s">
        <v>27881</v>
      </c>
      <c r="C7173" s="634" t="s">
        <v>1900</v>
      </c>
      <c r="D7173" s="635" t="s">
        <v>29975</v>
      </c>
    </row>
    <row r="7174" spans="1:4" ht="13.5" x14ac:dyDescent="0.25">
      <c r="A7174" s="636">
        <v>101335</v>
      </c>
      <c r="B7174" s="634" t="s">
        <v>27882</v>
      </c>
      <c r="C7174" s="634" t="s">
        <v>1900</v>
      </c>
      <c r="D7174" s="635" t="s">
        <v>46558</v>
      </c>
    </row>
    <row r="7175" spans="1:4" ht="13.5" x14ac:dyDescent="0.25">
      <c r="A7175" s="636">
        <v>101336</v>
      </c>
      <c r="B7175" s="634" t="s">
        <v>27883</v>
      </c>
      <c r="C7175" s="634" t="s">
        <v>1900</v>
      </c>
      <c r="D7175" s="635" t="s">
        <v>46559</v>
      </c>
    </row>
    <row r="7176" spans="1:4" ht="13.5" x14ac:dyDescent="0.25">
      <c r="A7176" s="636">
        <v>101337</v>
      </c>
      <c r="B7176" s="634" t="s">
        <v>27884</v>
      </c>
      <c r="C7176" s="634" t="s">
        <v>1900</v>
      </c>
      <c r="D7176" s="635" t="s">
        <v>46560</v>
      </c>
    </row>
    <row r="7177" spans="1:4" ht="13.5" x14ac:dyDescent="0.25">
      <c r="A7177" s="636">
        <v>101338</v>
      </c>
      <c r="B7177" s="634" t="s">
        <v>27885</v>
      </c>
      <c r="C7177" s="634" t="s">
        <v>1900</v>
      </c>
      <c r="D7177" s="635" t="s">
        <v>29889</v>
      </c>
    </row>
    <row r="7178" spans="1:4" ht="13.5" x14ac:dyDescent="0.25">
      <c r="A7178" s="636">
        <v>101339</v>
      </c>
      <c r="B7178" s="634" t="s">
        <v>27886</v>
      </c>
      <c r="C7178" s="634" t="s">
        <v>1900</v>
      </c>
      <c r="D7178" s="635" t="s">
        <v>30720</v>
      </c>
    </row>
    <row r="7179" spans="1:4" ht="13.5" x14ac:dyDescent="0.25">
      <c r="A7179" s="636">
        <v>101340</v>
      </c>
      <c r="B7179" s="634" t="s">
        <v>27887</v>
      </c>
      <c r="C7179" s="634" t="s">
        <v>1900</v>
      </c>
      <c r="D7179" s="635" t="s">
        <v>30485</v>
      </c>
    </row>
    <row r="7180" spans="1:4" ht="13.5" x14ac:dyDescent="0.25">
      <c r="A7180" s="636">
        <v>101341</v>
      </c>
      <c r="B7180" s="634" t="s">
        <v>27888</v>
      </c>
      <c r="C7180" s="634" t="s">
        <v>1900</v>
      </c>
      <c r="D7180" s="635" t="s">
        <v>42966</v>
      </c>
    </row>
    <row r="7181" spans="1:4" ht="13.5" x14ac:dyDescent="0.25">
      <c r="A7181" s="636">
        <v>101342</v>
      </c>
      <c r="B7181" s="634" t="s">
        <v>27889</v>
      </c>
      <c r="C7181" s="634" t="s">
        <v>1900</v>
      </c>
      <c r="D7181" s="635" t="s">
        <v>46561</v>
      </c>
    </row>
    <row r="7182" spans="1:4" ht="13.5" x14ac:dyDescent="0.25">
      <c r="A7182" s="636">
        <v>101343</v>
      </c>
      <c r="B7182" s="634" t="s">
        <v>27890</v>
      </c>
      <c r="C7182" s="634" t="s">
        <v>1900</v>
      </c>
      <c r="D7182" s="635" t="s">
        <v>30913</v>
      </c>
    </row>
    <row r="7183" spans="1:4" ht="13.5" x14ac:dyDescent="0.25">
      <c r="A7183" s="636">
        <v>101344</v>
      </c>
      <c r="B7183" s="634" t="s">
        <v>27891</v>
      </c>
      <c r="C7183" s="634" t="s">
        <v>1900</v>
      </c>
      <c r="D7183" s="635" t="s">
        <v>29054</v>
      </c>
    </row>
    <row r="7184" spans="1:4" ht="13.5" x14ac:dyDescent="0.25">
      <c r="A7184" s="636">
        <v>101345</v>
      </c>
      <c r="B7184" s="634" t="s">
        <v>27892</v>
      </c>
      <c r="C7184" s="634" t="s">
        <v>1900</v>
      </c>
      <c r="D7184" s="635" t="s">
        <v>29054</v>
      </c>
    </row>
    <row r="7185" spans="1:4" ht="13.5" x14ac:dyDescent="0.25">
      <c r="A7185" s="636">
        <v>101346</v>
      </c>
      <c r="B7185" s="634" t="s">
        <v>27893</v>
      </c>
      <c r="C7185" s="634" t="s">
        <v>1900</v>
      </c>
      <c r="D7185" s="635" t="s">
        <v>43711</v>
      </c>
    </row>
    <row r="7186" spans="1:4" ht="13.5" x14ac:dyDescent="0.25">
      <c r="A7186" s="636">
        <v>101347</v>
      </c>
      <c r="B7186" s="634" t="s">
        <v>27894</v>
      </c>
      <c r="C7186" s="634" t="s">
        <v>1900</v>
      </c>
      <c r="D7186" s="635" t="s">
        <v>46562</v>
      </c>
    </row>
    <row r="7187" spans="1:4" ht="13.5" x14ac:dyDescent="0.25">
      <c r="A7187" s="636">
        <v>101348</v>
      </c>
      <c r="B7187" s="634" t="s">
        <v>27895</v>
      </c>
      <c r="C7187" s="634" t="s">
        <v>1900</v>
      </c>
      <c r="D7187" s="635" t="s">
        <v>29644</v>
      </c>
    </row>
    <row r="7188" spans="1:4" ht="13.5" x14ac:dyDescent="0.25">
      <c r="A7188" s="636">
        <v>101349</v>
      </c>
      <c r="B7188" s="634" t="s">
        <v>27896</v>
      </c>
      <c r="C7188" s="634" t="s">
        <v>1900</v>
      </c>
      <c r="D7188" s="635" t="s">
        <v>27827</v>
      </c>
    </row>
    <row r="7189" spans="1:4" ht="13.5" x14ac:dyDescent="0.25">
      <c r="A7189" s="636">
        <v>101350</v>
      </c>
      <c r="B7189" s="634" t="s">
        <v>27897</v>
      </c>
      <c r="C7189" s="634" t="s">
        <v>1900</v>
      </c>
      <c r="D7189" s="635" t="s">
        <v>30966</v>
      </c>
    </row>
    <row r="7190" spans="1:4" ht="13.5" x14ac:dyDescent="0.25">
      <c r="A7190" s="636">
        <v>101351</v>
      </c>
      <c r="B7190" s="634" t="s">
        <v>27899</v>
      </c>
      <c r="C7190" s="634" t="s">
        <v>1900</v>
      </c>
      <c r="D7190" s="635" t="s">
        <v>41992</v>
      </c>
    </row>
    <row r="7191" spans="1:4" ht="13.5" x14ac:dyDescent="0.25">
      <c r="A7191" s="636">
        <v>101352</v>
      </c>
      <c r="B7191" s="634" t="s">
        <v>27901</v>
      </c>
      <c r="C7191" s="634" t="s">
        <v>1900</v>
      </c>
      <c r="D7191" s="635" t="s">
        <v>30480</v>
      </c>
    </row>
    <row r="7192" spans="1:4" ht="13.5" x14ac:dyDescent="0.25">
      <c r="A7192" s="636">
        <v>101353</v>
      </c>
      <c r="B7192" s="634" t="s">
        <v>27902</v>
      </c>
      <c r="C7192" s="634" t="s">
        <v>1900</v>
      </c>
      <c r="D7192" s="635" t="s">
        <v>44660</v>
      </c>
    </row>
    <row r="7193" spans="1:4" ht="13.5" x14ac:dyDescent="0.25">
      <c r="A7193" s="636">
        <v>101354</v>
      </c>
      <c r="B7193" s="634" t="s">
        <v>27903</v>
      </c>
      <c r="C7193" s="634" t="s">
        <v>1900</v>
      </c>
      <c r="D7193" s="635" t="s">
        <v>43513</v>
      </c>
    </row>
    <row r="7194" spans="1:4" ht="13.5" x14ac:dyDescent="0.25">
      <c r="A7194" s="636">
        <v>101355</v>
      </c>
      <c r="B7194" s="634" t="s">
        <v>27904</v>
      </c>
      <c r="C7194" s="634" t="s">
        <v>1900</v>
      </c>
      <c r="D7194" s="635" t="s">
        <v>25775</v>
      </c>
    </row>
    <row r="7195" spans="1:4" ht="13.5" x14ac:dyDescent="0.25">
      <c r="A7195" s="636">
        <v>101356</v>
      </c>
      <c r="B7195" s="634" t="s">
        <v>27905</v>
      </c>
      <c r="C7195" s="634" t="s">
        <v>1900</v>
      </c>
      <c r="D7195" s="635" t="s">
        <v>30863</v>
      </c>
    </row>
    <row r="7196" spans="1:4" ht="13.5" x14ac:dyDescent="0.25">
      <c r="A7196" s="636">
        <v>101357</v>
      </c>
      <c r="B7196" s="634" t="s">
        <v>27906</v>
      </c>
      <c r="C7196" s="634" t="s">
        <v>1900</v>
      </c>
      <c r="D7196" s="635" t="s">
        <v>46563</v>
      </c>
    </row>
    <row r="7197" spans="1:4" ht="13.5" x14ac:dyDescent="0.25">
      <c r="A7197" s="636">
        <v>101358</v>
      </c>
      <c r="B7197" s="634" t="s">
        <v>27907</v>
      </c>
      <c r="C7197" s="634" t="s">
        <v>1900</v>
      </c>
      <c r="D7197" s="635" t="s">
        <v>46564</v>
      </c>
    </row>
    <row r="7198" spans="1:4" ht="13.5" x14ac:dyDescent="0.25">
      <c r="A7198" s="636">
        <v>101359</v>
      </c>
      <c r="B7198" s="634" t="s">
        <v>27908</v>
      </c>
      <c r="C7198" s="634" t="s">
        <v>1900</v>
      </c>
      <c r="D7198" s="635" t="s">
        <v>46565</v>
      </c>
    </row>
    <row r="7199" spans="1:4" ht="13.5" x14ac:dyDescent="0.25">
      <c r="A7199" s="636">
        <v>101360</v>
      </c>
      <c r="B7199" s="634" t="s">
        <v>27909</v>
      </c>
      <c r="C7199" s="634" t="s">
        <v>1900</v>
      </c>
      <c r="D7199" s="635" t="s">
        <v>46564</v>
      </c>
    </row>
    <row r="7200" spans="1:4" ht="13.5" x14ac:dyDescent="0.25">
      <c r="A7200" s="636">
        <v>101361</v>
      </c>
      <c r="B7200" s="634" t="s">
        <v>27910</v>
      </c>
      <c r="C7200" s="634" t="s">
        <v>1900</v>
      </c>
      <c r="D7200" s="635" t="s">
        <v>46566</v>
      </c>
    </row>
    <row r="7201" spans="1:4" ht="13.5" x14ac:dyDescent="0.25">
      <c r="A7201" s="636">
        <v>101362</v>
      </c>
      <c r="B7201" s="634" t="s">
        <v>27911</v>
      </c>
      <c r="C7201" s="634" t="s">
        <v>1900</v>
      </c>
      <c r="D7201" s="635" t="s">
        <v>44490</v>
      </c>
    </row>
    <row r="7202" spans="1:4" ht="13.5" x14ac:dyDescent="0.25">
      <c r="A7202" s="636">
        <v>101363</v>
      </c>
      <c r="B7202" s="634" t="s">
        <v>27912</v>
      </c>
      <c r="C7202" s="634" t="s">
        <v>1900</v>
      </c>
      <c r="D7202" s="635" t="s">
        <v>46547</v>
      </c>
    </row>
    <row r="7203" spans="1:4" ht="13.5" x14ac:dyDescent="0.25">
      <c r="A7203" s="636">
        <v>101364</v>
      </c>
      <c r="B7203" s="634" t="s">
        <v>27913</v>
      </c>
      <c r="C7203" s="634" t="s">
        <v>1900</v>
      </c>
      <c r="D7203" s="635" t="s">
        <v>46567</v>
      </c>
    </row>
    <row r="7204" spans="1:4" ht="13.5" x14ac:dyDescent="0.25">
      <c r="A7204" s="636">
        <v>101365</v>
      </c>
      <c r="B7204" s="634" t="s">
        <v>27914</v>
      </c>
      <c r="C7204" s="634" t="s">
        <v>1900</v>
      </c>
      <c r="D7204" s="635" t="s">
        <v>46568</v>
      </c>
    </row>
    <row r="7205" spans="1:4" ht="13.5" x14ac:dyDescent="0.25">
      <c r="A7205" s="636">
        <v>101366</v>
      </c>
      <c r="B7205" s="634" t="s">
        <v>27916</v>
      </c>
      <c r="C7205" s="634" t="s">
        <v>1900</v>
      </c>
      <c r="D7205" s="635" t="s">
        <v>28943</v>
      </c>
    </row>
    <row r="7206" spans="1:4" ht="13.5" x14ac:dyDescent="0.25">
      <c r="A7206" s="636">
        <v>101367</v>
      </c>
      <c r="B7206" s="634" t="s">
        <v>27917</v>
      </c>
      <c r="C7206" s="634" t="s">
        <v>1900</v>
      </c>
      <c r="D7206" s="635" t="s">
        <v>27188</v>
      </c>
    </row>
    <row r="7207" spans="1:4" ht="13.5" x14ac:dyDescent="0.25">
      <c r="A7207" s="636">
        <v>101368</v>
      </c>
      <c r="B7207" s="634" t="s">
        <v>27918</v>
      </c>
      <c r="C7207" s="634" t="s">
        <v>1900</v>
      </c>
      <c r="D7207" s="635" t="s">
        <v>46569</v>
      </c>
    </row>
    <row r="7208" spans="1:4" ht="13.5" x14ac:dyDescent="0.25">
      <c r="A7208" s="636">
        <v>101369</v>
      </c>
      <c r="B7208" s="634" t="s">
        <v>27919</v>
      </c>
      <c r="C7208" s="634" t="s">
        <v>1900</v>
      </c>
      <c r="D7208" s="635" t="s">
        <v>46570</v>
      </c>
    </row>
    <row r="7209" spans="1:4" ht="13.5" x14ac:dyDescent="0.25">
      <c r="A7209" s="636">
        <v>101370</v>
      </c>
      <c r="B7209" s="634" t="s">
        <v>27920</v>
      </c>
      <c r="C7209" s="634" t="s">
        <v>1900</v>
      </c>
      <c r="D7209" s="635" t="s">
        <v>29226</v>
      </c>
    </row>
    <row r="7210" spans="1:4" ht="13.5" x14ac:dyDescent="0.25">
      <c r="A7210" s="636">
        <v>101371</v>
      </c>
      <c r="B7210" s="634" t="s">
        <v>27921</v>
      </c>
      <c r="C7210" s="634" t="s">
        <v>1900</v>
      </c>
      <c r="D7210" s="635" t="s">
        <v>29990</v>
      </c>
    </row>
    <row r="7211" spans="1:4" ht="13.5" x14ac:dyDescent="0.25">
      <c r="A7211" s="636">
        <v>101372</v>
      </c>
      <c r="B7211" s="634" t="s">
        <v>27922</v>
      </c>
      <c r="C7211" s="634" t="s">
        <v>1900</v>
      </c>
      <c r="D7211" s="635" t="s">
        <v>30715</v>
      </c>
    </row>
    <row r="7212" spans="1:4" ht="13.5" x14ac:dyDescent="0.25">
      <c r="A7212" s="636">
        <v>101373</v>
      </c>
      <c r="B7212" s="634" t="s">
        <v>27923</v>
      </c>
      <c r="C7212" s="634" t="s">
        <v>1898</v>
      </c>
      <c r="D7212" s="635" t="s">
        <v>41656</v>
      </c>
    </row>
    <row r="7213" spans="1:4" ht="13.5" x14ac:dyDescent="0.25">
      <c r="A7213" s="636">
        <v>101374</v>
      </c>
      <c r="B7213" s="634" t="s">
        <v>25736</v>
      </c>
      <c r="C7213" s="634" t="s">
        <v>1900</v>
      </c>
      <c r="D7213" s="635" t="s">
        <v>46571</v>
      </c>
    </row>
    <row r="7214" spans="1:4" ht="13.5" x14ac:dyDescent="0.25">
      <c r="A7214" s="636">
        <v>101375</v>
      </c>
      <c r="B7214" s="634" t="s">
        <v>27924</v>
      </c>
      <c r="C7214" s="634" t="s">
        <v>1900</v>
      </c>
      <c r="D7214" s="635" t="s">
        <v>46572</v>
      </c>
    </row>
    <row r="7215" spans="1:4" ht="13.5" x14ac:dyDescent="0.25">
      <c r="A7215" s="636">
        <v>101376</v>
      </c>
      <c r="B7215" s="634" t="s">
        <v>27925</v>
      </c>
      <c r="C7215" s="634" t="s">
        <v>1900</v>
      </c>
      <c r="D7215" s="635" t="s">
        <v>46573</v>
      </c>
    </row>
    <row r="7216" spans="1:4" ht="13.5" x14ac:dyDescent="0.25">
      <c r="A7216" s="636">
        <v>101377</v>
      </c>
      <c r="B7216" s="634" t="s">
        <v>25740</v>
      </c>
      <c r="C7216" s="634" t="s">
        <v>1900</v>
      </c>
      <c r="D7216" s="635" t="s">
        <v>46574</v>
      </c>
    </row>
    <row r="7217" spans="1:4" ht="13.5" x14ac:dyDescent="0.25">
      <c r="A7217" s="636">
        <v>101378</v>
      </c>
      <c r="B7217" s="634" t="s">
        <v>26396</v>
      </c>
      <c r="C7217" s="634" t="s">
        <v>1900</v>
      </c>
      <c r="D7217" s="635" t="s">
        <v>46575</v>
      </c>
    </row>
    <row r="7218" spans="1:4" ht="13.5" x14ac:dyDescent="0.25">
      <c r="A7218" s="636">
        <v>101379</v>
      </c>
      <c r="B7218" s="634" t="s">
        <v>27926</v>
      </c>
      <c r="C7218" s="634" t="s">
        <v>1900</v>
      </c>
      <c r="D7218" s="635" t="s">
        <v>46576</v>
      </c>
    </row>
    <row r="7219" spans="1:4" ht="13.5" x14ac:dyDescent="0.25">
      <c r="A7219" s="636">
        <v>101380</v>
      </c>
      <c r="B7219" s="634" t="s">
        <v>25742</v>
      </c>
      <c r="C7219" s="634" t="s">
        <v>1900</v>
      </c>
      <c r="D7219" s="635" t="s">
        <v>46577</v>
      </c>
    </row>
    <row r="7220" spans="1:4" ht="13.5" x14ac:dyDescent="0.25">
      <c r="A7220" s="636">
        <v>101381</v>
      </c>
      <c r="B7220" s="634" t="s">
        <v>25743</v>
      </c>
      <c r="C7220" s="634" t="s">
        <v>1900</v>
      </c>
      <c r="D7220" s="635" t="s">
        <v>46578</v>
      </c>
    </row>
    <row r="7221" spans="1:4" ht="13.5" x14ac:dyDescent="0.25">
      <c r="A7221" s="636">
        <v>101382</v>
      </c>
      <c r="B7221" s="634" t="s">
        <v>27927</v>
      </c>
      <c r="C7221" s="634" t="s">
        <v>1900</v>
      </c>
      <c r="D7221" s="635" t="s">
        <v>46579</v>
      </c>
    </row>
    <row r="7222" spans="1:4" ht="13.5" x14ac:dyDescent="0.25">
      <c r="A7222" s="636">
        <v>101383</v>
      </c>
      <c r="B7222" s="634" t="s">
        <v>26398</v>
      </c>
      <c r="C7222" s="634" t="s">
        <v>1900</v>
      </c>
      <c r="D7222" s="635" t="s">
        <v>46580</v>
      </c>
    </row>
    <row r="7223" spans="1:4" ht="13.5" x14ac:dyDescent="0.25">
      <c r="A7223" s="636">
        <v>101384</v>
      </c>
      <c r="B7223" s="634" t="s">
        <v>25746</v>
      </c>
      <c r="C7223" s="634" t="s">
        <v>1900</v>
      </c>
      <c r="D7223" s="635" t="s">
        <v>46581</v>
      </c>
    </row>
    <row r="7224" spans="1:4" ht="13.5" x14ac:dyDescent="0.25">
      <c r="A7224" s="636">
        <v>101385</v>
      </c>
      <c r="B7224" s="634" t="s">
        <v>27928</v>
      </c>
      <c r="C7224" s="634" t="s">
        <v>1900</v>
      </c>
      <c r="D7224" s="635" t="s">
        <v>46582</v>
      </c>
    </row>
    <row r="7225" spans="1:4" ht="13.5" x14ac:dyDescent="0.25">
      <c r="A7225" s="636">
        <v>101386</v>
      </c>
      <c r="B7225" s="634" t="s">
        <v>25748</v>
      </c>
      <c r="C7225" s="634" t="s">
        <v>1900</v>
      </c>
      <c r="D7225" s="635" t="s">
        <v>46583</v>
      </c>
    </row>
    <row r="7226" spans="1:4" ht="13.5" x14ac:dyDescent="0.25">
      <c r="A7226" s="636">
        <v>101387</v>
      </c>
      <c r="B7226" s="634" t="s">
        <v>27929</v>
      </c>
      <c r="C7226" s="634" t="s">
        <v>1900</v>
      </c>
      <c r="D7226" s="635" t="s">
        <v>46580</v>
      </c>
    </row>
    <row r="7227" spans="1:4" ht="13.5" x14ac:dyDescent="0.25">
      <c r="A7227" s="636">
        <v>101388</v>
      </c>
      <c r="B7227" s="634" t="s">
        <v>25750</v>
      </c>
      <c r="C7227" s="634" t="s">
        <v>1900</v>
      </c>
      <c r="D7227" s="635" t="s">
        <v>46584</v>
      </c>
    </row>
    <row r="7228" spans="1:4" ht="13.5" x14ac:dyDescent="0.25">
      <c r="A7228" s="636">
        <v>101389</v>
      </c>
      <c r="B7228" s="634" t="s">
        <v>25751</v>
      </c>
      <c r="C7228" s="634" t="s">
        <v>1900</v>
      </c>
      <c r="D7228" s="635" t="s">
        <v>46585</v>
      </c>
    </row>
    <row r="7229" spans="1:4" ht="13.5" x14ac:dyDescent="0.25">
      <c r="A7229" s="636">
        <v>101390</v>
      </c>
      <c r="B7229" s="634" t="s">
        <v>27930</v>
      </c>
      <c r="C7229" s="634" t="s">
        <v>1900</v>
      </c>
      <c r="D7229" s="635" t="s">
        <v>46586</v>
      </c>
    </row>
    <row r="7230" spans="1:4" ht="13.5" x14ac:dyDescent="0.25">
      <c r="A7230" s="636">
        <v>101391</v>
      </c>
      <c r="B7230" s="634" t="s">
        <v>27931</v>
      </c>
      <c r="C7230" s="634" t="s">
        <v>1900</v>
      </c>
      <c r="D7230" s="635" t="s">
        <v>46587</v>
      </c>
    </row>
    <row r="7231" spans="1:4" ht="13.5" x14ac:dyDescent="0.25">
      <c r="A7231" s="636">
        <v>101392</v>
      </c>
      <c r="B7231" s="634" t="s">
        <v>27932</v>
      </c>
      <c r="C7231" s="634" t="s">
        <v>1900</v>
      </c>
      <c r="D7231" s="635" t="s">
        <v>46588</v>
      </c>
    </row>
    <row r="7232" spans="1:4" ht="13.5" x14ac:dyDescent="0.25">
      <c r="A7232" s="636">
        <v>101394</v>
      </c>
      <c r="B7232" s="634" t="s">
        <v>25756</v>
      </c>
      <c r="C7232" s="634" t="s">
        <v>1900</v>
      </c>
      <c r="D7232" s="635" t="s">
        <v>46589</v>
      </c>
    </row>
    <row r="7233" spans="1:4" ht="13.5" x14ac:dyDescent="0.25">
      <c r="A7233" s="636">
        <v>101395</v>
      </c>
      <c r="B7233" s="634" t="s">
        <v>27933</v>
      </c>
      <c r="C7233" s="634" t="s">
        <v>1900</v>
      </c>
      <c r="D7233" s="635" t="s">
        <v>46590</v>
      </c>
    </row>
    <row r="7234" spans="1:4" ht="13.5" x14ac:dyDescent="0.25">
      <c r="A7234" s="636">
        <v>101396</v>
      </c>
      <c r="B7234" s="634" t="s">
        <v>27934</v>
      </c>
      <c r="C7234" s="634" t="s">
        <v>1900</v>
      </c>
      <c r="D7234" s="635" t="s">
        <v>46591</v>
      </c>
    </row>
    <row r="7235" spans="1:4" ht="13.5" x14ac:dyDescent="0.25">
      <c r="A7235" s="636">
        <v>101397</v>
      </c>
      <c r="B7235" s="634" t="s">
        <v>25758</v>
      </c>
      <c r="C7235" s="634" t="s">
        <v>1900</v>
      </c>
      <c r="D7235" s="635" t="s">
        <v>46592</v>
      </c>
    </row>
    <row r="7236" spans="1:4" ht="13.5" x14ac:dyDescent="0.25">
      <c r="A7236" s="636">
        <v>101398</v>
      </c>
      <c r="B7236" s="634" t="s">
        <v>27935</v>
      </c>
      <c r="C7236" s="634" t="s">
        <v>1900</v>
      </c>
      <c r="D7236" s="635" t="s">
        <v>46593</v>
      </c>
    </row>
    <row r="7237" spans="1:4" ht="13.5" x14ac:dyDescent="0.25">
      <c r="A7237" s="636">
        <v>101399</v>
      </c>
      <c r="B7237" s="634" t="s">
        <v>25760</v>
      </c>
      <c r="C7237" s="634" t="s">
        <v>1900</v>
      </c>
      <c r="D7237" s="635" t="s">
        <v>46594</v>
      </c>
    </row>
    <row r="7238" spans="1:4" ht="13.5" x14ac:dyDescent="0.25">
      <c r="A7238" s="636">
        <v>101400</v>
      </c>
      <c r="B7238" s="634" t="s">
        <v>27936</v>
      </c>
      <c r="C7238" s="634" t="s">
        <v>1900</v>
      </c>
      <c r="D7238" s="635" t="s">
        <v>46595</v>
      </c>
    </row>
    <row r="7239" spans="1:4" ht="13.5" x14ac:dyDescent="0.25">
      <c r="A7239" s="636">
        <v>101401</v>
      </c>
      <c r="B7239" s="634" t="s">
        <v>25762</v>
      </c>
      <c r="C7239" s="634" t="s">
        <v>1900</v>
      </c>
      <c r="D7239" s="635" t="s">
        <v>46596</v>
      </c>
    </row>
    <row r="7240" spans="1:4" ht="13.5" x14ac:dyDescent="0.25">
      <c r="A7240" s="636">
        <v>101402</v>
      </c>
      <c r="B7240" s="634" t="s">
        <v>25763</v>
      </c>
      <c r="C7240" s="634" t="s">
        <v>1900</v>
      </c>
      <c r="D7240" s="635" t="s">
        <v>46597</v>
      </c>
    </row>
    <row r="7241" spans="1:4" ht="13.5" x14ac:dyDescent="0.25">
      <c r="A7241" s="636">
        <v>101403</v>
      </c>
      <c r="B7241" s="634" t="s">
        <v>27923</v>
      </c>
      <c r="C7241" s="634" t="s">
        <v>1900</v>
      </c>
      <c r="D7241" s="635" t="s">
        <v>46598</v>
      </c>
    </row>
    <row r="7242" spans="1:4" ht="13.5" x14ac:dyDescent="0.25">
      <c r="A7242" s="636">
        <v>101404</v>
      </c>
      <c r="B7242" s="634" t="s">
        <v>25833</v>
      </c>
      <c r="C7242" s="634" t="s">
        <v>1900</v>
      </c>
      <c r="D7242" s="635" t="s">
        <v>46599</v>
      </c>
    </row>
    <row r="7243" spans="1:4" ht="13.5" x14ac:dyDescent="0.25">
      <c r="A7243" s="636">
        <v>101405</v>
      </c>
      <c r="B7243" s="634" t="s">
        <v>25834</v>
      </c>
      <c r="C7243" s="634" t="s">
        <v>1900</v>
      </c>
      <c r="D7243" s="635" t="s">
        <v>46600</v>
      </c>
    </row>
    <row r="7244" spans="1:4" ht="13.5" x14ac:dyDescent="0.25">
      <c r="A7244" s="636">
        <v>101407</v>
      </c>
      <c r="B7244" s="634" t="s">
        <v>25764</v>
      </c>
      <c r="C7244" s="634" t="s">
        <v>1900</v>
      </c>
      <c r="D7244" s="635" t="s">
        <v>46601</v>
      </c>
    </row>
    <row r="7245" spans="1:4" ht="13.5" x14ac:dyDescent="0.25">
      <c r="A7245" s="636">
        <v>101408</v>
      </c>
      <c r="B7245" s="634" t="s">
        <v>25765</v>
      </c>
      <c r="C7245" s="634" t="s">
        <v>1900</v>
      </c>
      <c r="D7245" s="635" t="s">
        <v>46602</v>
      </c>
    </row>
    <row r="7246" spans="1:4" ht="13.5" x14ac:dyDescent="0.25">
      <c r="A7246" s="636">
        <v>101409</v>
      </c>
      <c r="B7246" s="634" t="s">
        <v>27937</v>
      </c>
      <c r="C7246" s="634" t="s">
        <v>1900</v>
      </c>
      <c r="D7246" s="635" t="s">
        <v>46603</v>
      </c>
    </row>
    <row r="7247" spans="1:4" ht="13.5" x14ac:dyDescent="0.25">
      <c r="A7247" s="636">
        <v>101410</v>
      </c>
      <c r="B7247" s="634" t="s">
        <v>25816</v>
      </c>
      <c r="C7247" s="634" t="s">
        <v>1900</v>
      </c>
      <c r="D7247" s="635" t="s">
        <v>46604</v>
      </c>
    </row>
    <row r="7248" spans="1:4" ht="13.5" x14ac:dyDescent="0.25">
      <c r="A7248" s="636">
        <v>101411</v>
      </c>
      <c r="B7248" s="634" t="s">
        <v>27938</v>
      </c>
      <c r="C7248" s="634" t="s">
        <v>1900</v>
      </c>
      <c r="D7248" s="635" t="s">
        <v>46605</v>
      </c>
    </row>
    <row r="7249" spans="1:4" ht="13.5" x14ac:dyDescent="0.25">
      <c r="A7249" s="636">
        <v>101412</v>
      </c>
      <c r="B7249" s="634" t="s">
        <v>27939</v>
      </c>
      <c r="C7249" s="634" t="s">
        <v>1900</v>
      </c>
      <c r="D7249" s="635" t="s">
        <v>46606</v>
      </c>
    </row>
    <row r="7250" spans="1:4" ht="13.5" x14ac:dyDescent="0.25">
      <c r="A7250" s="636">
        <v>101413</v>
      </c>
      <c r="B7250" s="634" t="s">
        <v>25767</v>
      </c>
      <c r="C7250" s="634" t="s">
        <v>1900</v>
      </c>
      <c r="D7250" s="635" t="s">
        <v>46607</v>
      </c>
    </row>
    <row r="7251" spans="1:4" ht="13.5" x14ac:dyDescent="0.25">
      <c r="A7251" s="636">
        <v>101414</v>
      </c>
      <c r="B7251" s="634" t="s">
        <v>27940</v>
      </c>
      <c r="C7251" s="634" t="s">
        <v>1900</v>
      </c>
      <c r="D7251" s="635" t="s">
        <v>46608</v>
      </c>
    </row>
    <row r="7252" spans="1:4" ht="13.5" x14ac:dyDescent="0.25">
      <c r="A7252" s="636">
        <v>101415</v>
      </c>
      <c r="B7252" s="634" t="s">
        <v>27941</v>
      </c>
      <c r="C7252" s="634" t="s">
        <v>1900</v>
      </c>
      <c r="D7252" s="635" t="s">
        <v>46609</v>
      </c>
    </row>
    <row r="7253" spans="1:4" ht="13.5" x14ac:dyDescent="0.25">
      <c r="A7253" s="636">
        <v>101416</v>
      </c>
      <c r="B7253" s="634" t="s">
        <v>26403</v>
      </c>
      <c r="C7253" s="634" t="s">
        <v>1900</v>
      </c>
      <c r="D7253" s="635" t="s">
        <v>46610</v>
      </c>
    </row>
    <row r="7254" spans="1:4" ht="13.5" x14ac:dyDescent="0.25">
      <c r="A7254" s="636">
        <v>101417</v>
      </c>
      <c r="B7254" s="634" t="s">
        <v>27942</v>
      </c>
      <c r="C7254" s="634" t="s">
        <v>1900</v>
      </c>
      <c r="D7254" s="635" t="s">
        <v>46611</v>
      </c>
    </row>
    <row r="7255" spans="1:4" ht="13.5" x14ac:dyDescent="0.25">
      <c r="A7255" s="636">
        <v>101418</v>
      </c>
      <c r="B7255" s="634" t="s">
        <v>27943</v>
      </c>
      <c r="C7255" s="634" t="s">
        <v>1900</v>
      </c>
      <c r="D7255" s="635" t="s">
        <v>46612</v>
      </c>
    </row>
    <row r="7256" spans="1:4" ht="13.5" x14ac:dyDescent="0.25">
      <c r="A7256" s="636">
        <v>101419</v>
      </c>
      <c r="B7256" s="634" t="s">
        <v>27944</v>
      </c>
      <c r="C7256" s="634" t="s">
        <v>1900</v>
      </c>
      <c r="D7256" s="635" t="s">
        <v>46613</v>
      </c>
    </row>
    <row r="7257" spans="1:4" ht="13.5" x14ac:dyDescent="0.25">
      <c r="A7257" s="636">
        <v>101420</v>
      </c>
      <c r="B7257" s="634" t="s">
        <v>27945</v>
      </c>
      <c r="C7257" s="634" t="s">
        <v>1900</v>
      </c>
      <c r="D7257" s="635" t="s">
        <v>46614</v>
      </c>
    </row>
    <row r="7258" spans="1:4" ht="13.5" x14ac:dyDescent="0.25">
      <c r="A7258" s="636">
        <v>101421</v>
      </c>
      <c r="B7258" s="634" t="s">
        <v>27946</v>
      </c>
      <c r="C7258" s="634" t="s">
        <v>1900</v>
      </c>
      <c r="D7258" s="635" t="s">
        <v>46615</v>
      </c>
    </row>
    <row r="7259" spans="1:4" ht="13.5" x14ac:dyDescent="0.25">
      <c r="A7259" s="636">
        <v>101422</v>
      </c>
      <c r="B7259" s="634" t="s">
        <v>27947</v>
      </c>
      <c r="C7259" s="634" t="s">
        <v>1900</v>
      </c>
      <c r="D7259" s="635" t="s">
        <v>46616</v>
      </c>
    </row>
    <row r="7260" spans="1:4" ht="13.5" x14ac:dyDescent="0.25">
      <c r="A7260" s="636">
        <v>101423</v>
      </c>
      <c r="B7260" s="634" t="s">
        <v>27948</v>
      </c>
      <c r="C7260" s="634" t="s">
        <v>1900</v>
      </c>
      <c r="D7260" s="635" t="s">
        <v>46617</v>
      </c>
    </row>
    <row r="7261" spans="1:4" ht="13.5" x14ac:dyDescent="0.25">
      <c r="A7261" s="636">
        <v>101424</v>
      </c>
      <c r="B7261" s="634" t="s">
        <v>27949</v>
      </c>
      <c r="C7261" s="634" t="s">
        <v>1900</v>
      </c>
      <c r="D7261" s="635" t="s">
        <v>46618</v>
      </c>
    </row>
    <row r="7262" spans="1:4" ht="13.5" x14ac:dyDescent="0.25">
      <c r="A7262" s="636">
        <v>101425</v>
      </c>
      <c r="B7262" s="634" t="s">
        <v>27950</v>
      </c>
      <c r="C7262" s="634" t="s">
        <v>1900</v>
      </c>
      <c r="D7262" s="635" t="s">
        <v>46619</v>
      </c>
    </row>
    <row r="7263" spans="1:4" ht="13.5" x14ac:dyDescent="0.25">
      <c r="A7263" s="636">
        <v>101426</v>
      </c>
      <c r="B7263" s="634" t="s">
        <v>27951</v>
      </c>
      <c r="C7263" s="634" t="s">
        <v>1900</v>
      </c>
      <c r="D7263" s="635" t="s">
        <v>46620</v>
      </c>
    </row>
    <row r="7264" spans="1:4" ht="13.5" x14ac:dyDescent="0.25">
      <c r="A7264" s="636">
        <v>101427</v>
      </c>
      <c r="B7264" s="634" t="s">
        <v>25781</v>
      </c>
      <c r="C7264" s="634" t="s">
        <v>1900</v>
      </c>
      <c r="D7264" s="635" t="s">
        <v>46621</v>
      </c>
    </row>
    <row r="7265" spans="1:4" ht="13.5" x14ac:dyDescent="0.25">
      <c r="A7265" s="636">
        <v>101428</v>
      </c>
      <c r="B7265" s="634" t="s">
        <v>27952</v>
      </c>
      <c r="C7265" s="634" t="s">
        <v>1900</v>
      </c>
      <c r="D7265" s="635" t="s">
        <v>46622</v>
      </c>
    </row>
    <row r="7266" spans="1:4" ht="13.5" x14ac:dyDescent="0.25">
      <c r="A7266" s="636">
        <v>101429</v>
      </c>
      <c r="B7266" s="634" t="s">
        <v>27953</v>
      </c>
      <c r="C7266" s="634" t="s">
        <v>1900</v>
      </c>
      <c r="D7266" s="635" t="s">
        <v>46623</v>
      </c>
    </row>
    <row r="7267" spans="1:4" ht="13.5" x14ac:dyDescent="0.25">
      <c r="A7267" s="636">
        <v>101430</v>
      </c>
      <c r="B7267" s="634" t="s">
        <v>27954</v>
      </c>
      <c r="C7267" s="634" t="s">
        <v>1900</v>
      </c>
      <c r="D7267" s="635" t="s">
        <v>46624</v>
      </c>
    </row>
    <row r="7268" spans="1:4" ht="13.5" x14ac:dyDescent="0.25">
      <c r="A7268" s="636">
        <v>101431</v>
      </c>
      <c r="B7268" s="634" t="s">
        <v>25784</v>
      </c>
      <c r="C7268" s="634" t="s">
        <v>1900</v>
      </c>
      <c r="D7268" s="635" t="s">
        <v>46625</v>
      </c>
    </row>
    <row r="7269" spans="1:4" ht="13.5" x14ac:dyDescent="0.25">
      <c r="A7269" s="636">
        <v>101432</v>
      </c>
      <c r="B7269" s="634" t="s">
        <v>27955</v>
      </c>
      <c r="C7269" s="634" t="s">
        <v>1900</v>
      </c>
      <c r="D7269" s="635" t="s">
        <v>46626</v>
      </c>
    </row>
    <row r="7270" spans="1:4" ht="13.5" x14ac:dyDescent="0.25">
      <c r="A7270" s="636">
        <v>101433</v>
      </c>
      <c r="B7270" s="634" t="s">
        <v>25786</v>
      </c>
      <c r="C7270" s="634" t="s">
        <v>1900</v>
      </c>
      <c r="D7270" s="635" t="s">
        <v>46626</v>
      </c>
    </row>
    <row r="7271" spans="1:4" ht="13.5" x14ac:dyDescent="0.25">
      <c r="A7271" s="636">
        <v>101434</v>
      </c>
      <c r="B7271" s="634" t="s">
        <v>27956</v>
      </c>
      <c r="C7271" s="634" t="s">
        <v>1900</v>
      </c>
      <c r="D7271" s="635" t="s">
        <v>46627</v>
      </c>
    </row>
    <row r="7272" spans="1:4" ht="13.5" x14ac:dyDescent="0.25">
      <c r="A7272" s="636">
        <v>101435</v>
      </c>
      <c r="B7272" s="634" t="s">
        <v>27957</v>
      </c>
      <c r="C7272" s="634" t="s">
        <v>1900</v>
      </c>
      <c r="D7272" s="635" t="s">
        <v>46628</v>
      </c>
    </row>
    <row r="7273" spans="1:4" ht="13.5" x14ac:dyDescent="0.25">
      <c r="A7273" s="636">
        <v>101436</v>
      </c>
      <c r="B7273" s="634" t="s">
        <v>25788</v>
      </c>
      <c r="C7273" s="634" t="s">
        <v>1900</v>
      </c>
      <c r="D7273" s="635" t="s">
        <v>46629</v>
      </c>
    </row>
    <row r="7274" spans="1:4" ht="13.5" x14ac:dyDescent="0.25">
      <c r="A7274" s="636">
        <v>101437</v>
      </c>
      <c r="B7274" s="634" t="s">
        <v>27958</v>
      </c>
      <c r="C7274" s="634" t="s">
        <v>1900</v>
      </c>
      <c r="D7274" s="635" t="s">
        <v>46630</v>
      </c>
    </row>
    <row r="7275" spans="1:4" ht="13.5" x14ac:dyDescent="0.25">
      <c r="A7275" s="636">
        <v>101438</v>
      </c>
      <c r="B7275" s="634" t="s">
        <v>25790</v>
      </c>
      <c r="C7275" s="634" t="s">
        <v>1900</v>
      </c>
      <c r="D7275" s="635" t="s">
        <v>46631</v>
      </c>
    </row>
    <row r="7276" spans="1:4" ht="13.5" x14ac:dyDescent="0.25">
      <c r="A7276" s="636">
        <v>101439</v>
      </c>
      <c r="B7276" s="634" t="s">
        <v>25791</v>
      </c>
      <c r="C7276" s="634" t="s">
        <v>1900</v>
      </c>
      <c r="D7276" s="635" t="s">
        <v>46632</v>
      </c>
    </row>
    <row r="7277" spans="1:4" ht="13.5" x14ac:dyDescent="0.25">
      <c r="A7277" s="636">
        <v>101440</v>
      </c>
      <c r="B7277" s="634" t="s">
        <v>27959</v>
      </c>
      <c r="C7277" s="634" t="s">
        <v>1900</v>
      </c>
      <c r="D7277" s="635" t="s">
        <v>46633</v>
      </c>
    </row>
    <row r="7278" spans="1:4" ht="13.5" x14ac:dyDescent="0.25">
      <c r="A7278" s="636">
        <v>101441</v>
      </c>
      <c r="B7278" s="634" t="s">
        <v>25793</v>
      </c>
      <c r="C7278" s="634" t="s">
        <v>1900</v>
      </c>
      <c r="D7278" s="635" t="s">
        <v>46634</v>
      </c>
    </row>
    <row r="7279" spans="1:4" ht="13.5" x14ac:dyDescent="0.25">
      <c r="A7279" s="636">
        <v>101442</v>
      </c>
      <c r="B7279" s="634" t="s">
        <v>27960</v>
      </c>
      <c r="C7279" s="634" t="s">
        <v>1900</v>
      </c>
      <c r="D7279" s="635" t="s">
        <v>46635</v>
      </c>
    </row>
    <row r="7280" spans="1:4" ht="13.5" x14ac:dyDescent="0.25">
      <c r="A7280" s="636">
        <v>101443</v>
      </c>
      <c r="B7280" s="634" t="s">
        <v>25794</v>
      </c>
      <c r="C7280" s="634" t="s">
        <v>1900</v>
      </c>
      <c r="D7280" s="635" t="s">
        <v>46636</v>
      </c>
    </row>
    <row r="7281" spans="1:4" ht="13.5" x14ac:dyDescent="0.25">
      <c r="A7281" s="636">
        <v>101444</v>
      </c>
      <c r="B7281" s="634" t="s">
        <v>25797</v>
      </c>
      <c r="C7281" s="634" t="s">
        <v>1900</v>
      </c>
      <c r="D7281" s="635" t="s">
        <v>46587</v>
      </c>
    </row>
    <row r="7282" spans="1:4" ht="13.5" x14ac:dyDescent="0.25">
      <c r="A7282" s="636">
        <v>101445</v>
      </c>
      <c r="B7282" s="634" t="s">
        <v>25798</v>
      </c>
      <c r="C7282" s="634" t="s">
        <v>1900</v>
      </c>
      <c r="D7282" s="635" t="s">
        <v>46637</v>
      </c>
    </row>
    <row r="7283" spans="1:4" ht="13.5" x14ac:dyDescent="0.25">
      <c r="A7283" s="636">
        <v>101446</v>
      </c>
      <c r="B7283" s="634" t="s">
        <v>25799</v>
      </c>
      <c r="C7283" s="634" t="s">
        <v>1900</v>
      </c>
      <c r="D7283" s="635" t="s">
        <v>46638</v>
      </c>
    </row>
    <row r="7284" spans="1:4" ht="13.5" x14ac:dyDescent="0.25">
      <c r="A7284" s="636">
        <v>101447</v>
      </c>
      <c r="B7284" s="634" t="s">
        <v>25800</v>
      </c>
      <c r="C7284" s="634" t="s">
        <v>1900</v>
      </c>
      <c r="D7284" s="635" t="s">
        <v>46639</v>
      </c>
    </row>
    <row r="7285" spans="1:4" ht="13.5" x14ac:dyDescent="0.25">
      <c r="A7285" s="636">
        <v>101448</v>
      </c>
      <c r="B7285" s="634" t="s">
        <v>25801</v>
      </c>
      <c r="C7285" s="634" t="s">
        <v>1900</v>
      </c>
      <c r="D7285" s="635" t="s">
        <v>46638</v>
      </c>
    </row>
    <row r="7286" spans="1:4" ht="13.5" x14ac:dyDescent="0.25">
      <c r="A7286" s="636">
        <v>101449</v>
      </c>
      <c r="B7286" s="634" t="s">
        <v>27961</v>
      </c>
      <c r="C7286" s="634" t="s">
        <v>1900</v>
      </c>
      <c r="D7286" s="635" t="s">
        <v>46640</v>
      </c>
    </row>
    <row r="7287" spans="1:4" ht="13.5" x14ac:dyDescent="0.25">
      <c r="A7287" s="636">
        <v>101450</v>
      </c>
      <c r="B7287" s="634" t="s">
        <v>25803</v>
      </c>
      <c r="C7287" s="634" t="s">
        <v>1900</v>
      </c>
      <c r="D7287" s="635" t="s">
        <v>46641</v>
      </c>
    </row>
    <row r="7288" spans="1:4" ht="13.5" x14ac:dyDescent="0.25">
      <c r="A7288" s="636">
        <v>101451</v>
      </c>
      <c r="B7288" s="634" t="s">
        <v>25804</v>
      </c>
      <c r="C7288" s="634" t="s">
        <v>1900</v>
      </c>
      <c r="D7288" s="635" t="s">
        <v>46642</v>
      </c>
    </row>
    <row r="7289" spans="1:4" ht="13.5" x14ac:dyDescent="0.25">
      <c r="A7289" s="636">
        <v>101452</v>
      </c>
      <c r="B7289" s="634" t="s">
        <v>27962</v>
      </c>
      <c r="C7289" s="634" t="s">
        <v>1900</v>
      </c>
      <c r="D7289" s="635" t="s">
        <v>46643</v>
      </c>
    </row>
    <row r="7290" spans="1:4" ht="13.5" x14ac:dyDescent="0.25">
      <c r="A7290" s="636">
        <v>101453</v>
      </c>
      <c r="B7290" s="634" t="s">
        <v>25806</v>
      </c>
      <c r="C7290" s="634" t="s">
        <v>1900</v>
      </c>
      <c r="D7290" s="635" t="s">
        <v>46644</v>
      </c>
    </row>
    <row r="7291" spans="1:4" ht="13.5" x14ac:dyDescent="0.25">
      <c r="A7291" s="636">
        <v>101454</v>
      </c>
      <c r="B7291" s="634" t="s">
        <v>27963</v>
      </c>
      <c r="C7291" s="634" t="s">
        <v>1900</v>
      </c>
      <c r="D7291" s="635" t="s">
        <v>46645</v>
      </c>
    </row>
    <row r="7292" spans="1:4" ht="13.5" x14ac:dyDescent="0.25">
      <c r="A7292" s="636">
        <v>101455</v>
      </c>
      <c r="B7292" s="634" t="s">
        <v>25808</v>
      </c>
      <c r="C7292" s="634" t="s">
        <v>1900</v>
      </c>
      <c r="D7292" s="635" t="s">
        <v>46646</v>
      </c>
    </row>
    <row r="7293" spans="1:4" ht="13.5" x14ac:dyDescent="0.25">
      <c r="A7293" s="636">
        <v>101456</v>
      </c>
      <c r="B7293" s="634" t="s">
        <v>27964</v>
      </c>
      <c r="C7293" s="634" t="s">
        <v>1900</v>
      </c>
      <c r="D7293" s="635" t="s">
        <v>46647</v>
      </c>
    </row>
    <row r="7294" spans="1:4" ht="13.5" x14ac:dyDescent="0.25">
      <c r="A7294" s="636">
        <v>101457</v>
      </c>
      <c r="B7294" s="634" t="s">
        <v>27965</v>
      </c>
      <c r="C7294" s="634" t="s">
        <v>1900</v>
      </c>
      <c r="D7294" s="635" t="s">
        <v>46648</v>
      </c>
    </row>
    <row r="7295" spans="1:4" ht="13.5" x14ac:dyDescent="0.25">
      <c r="A7295" s="636">
        <v>101458</v>
      </c>
      <c r="B7295" s="634" t="s">
        <v>27966</v>
      </c>
      <c r="C7295" s="634" t="s">
        <v>1900</v>
      </c>
      <c r="D7295" s="635" t="s">
        <v>46649</v>
      </c>
    </row>
    <row r="7296" spans="1:4" ht="13.5" x14ac:dyDescent="0.25">
      <c r="A7296" s="636">
        <v>101459</v>
      </c>
      <c r="B7296" s="634" t="s">
        <v>25813</v>
      </c>
      <c r="C7296" s="634" t="s">
        <v>1900</v>
      </c>
      <c r="D7296" s="635" t="s">
        <v>46650</v>
      </c>
    </row>
    <row r="7297" spans="1:4" ht="13.5" x14ac:dyDescent="0.25">
      <c r="A7297" s="636">
        <v>101460</v>
      </c>
      <c r="B7297" s="634" t="s">
        <v>26384</v>
      </c>
      <c r="C7297" s="634" t="s">
        <v>1900</v>
      </c>
      <c r="D7297" s="635" t="s">
        <v>46651</v>
      </c>
    </row>
  </sheetData>
  <autoFilter ref="A5:D7297"/>
  <mergeCells count="3">
    <mergeCell ref="A1:D1"/>
    <mergeCell ref="A2:D2"/>
    <mergeCell ref="A3:D3"/>
  </mergeCells>
  <pageMargins left="0.511811024" right="0.511811024" top="0.78740157499999996" bottom="0.78740157499999996" header="0.31496062000000002" footer="0.31496062000000002"/>
  <pageSetup paperSize="9" orientation="portrait" horizontalDpi="4294967293" verticalDpi="4294967293"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9</vt:i4>
      </vt:variant>
      <vt:variant>
        <vt:lpstr>Intervalos nomeados</vt:lpstr>
      </vt:variant>
      <vt:variant>
        <vt:i4>8</vt:i4>
      </vt:variant>
    </vt:vector>
  </HeadingPairs>
  <TitlesOfParts>
    <vt:vector size="17" baseType="lpstr">
      <vt:lpstr>RESUMO</vt:lpstr>
      <vt:lpstr>ORÇAMENTO</vt:lpstr>
      <vt:lpstr>MEMÓRIA CÁLCULO</vt:lpstr>
      <vt:lpstr>TABELA VIAS</vt:lpstr>
      <vt:lpstr>CRONOGRAMA</vt:lpstr>
      <vt:lpstr>COMPOSIÇÃO DO BDI</vt:lpstr>
      <vt:lpstr>COMPOSIÇÕES</vt:lpstr>
      <vt:lpstr>EMOP 05-2022</vt:lpstr>
      <vt:lpstr> SINAPI 05-2022</vt:lpstr>
      <vt:lpstr>'COMPOSIÇÃO DO BDI'!Area_de_impressao</vt:lpstr>
      <vt:lpstr>CRONOGRAMA!Area_de_impressao</vt:lpstr>
      <vt:lpstr>'MEMÓRIA CÁLCULO'!Area_de_impressao</vt:lpstr>
      <vt:lpstr>ORÇAMENTO!Area_de_impressao</vt:lpstr>
      <vt:lpstr>RESUMO!Area_de_impressao</vt:lpstr>
      <vt:lpstr>'TABELA VIAS'!Area_de_impressao</vt:lpstr>
      <vt:lpstr>'MEMÓRIA CÁLCULO'!Titulos_de_impressao</vt:lpstr>
      <vt:lpstr>ORÇAMENTO!Titulos_de_impressao</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Luiz Carlos</dc:creator>
  <cp:lastModifiedBy>Usuario</cp:lastModifiedBy>
  <cp:lastPrinted>2022-08-08T13:23:53Z</cp:lastPrinted>
  <dcterms:created xsi:type="dcterms:W3CDTF">2009-12-28T07:51:44Z</dcterms:created>
  <dcterms:modified xsi:type="dcterms:W3CDTF">2022-08-08T13:24:17Z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fde7aacd-7cc4-4c31-9e6f-7ef306428f09_Enabled">
    <vt:lpwstr>true</vt:lpwstr>
  </property>
  <property fmtid="{D5CDD505-2E9C-101B-9397-08002B2CF9AE}" pid="3" name="MSIP_Label_fde7aacd-7cc4-4c31-9e6f-7ef306428f09_SetDate">
    <vt:lpwstr>2021-12-23T15:32:53Z</vt:lpwstr>
  </property>
  <property fmtid="{D5CDD505-2E9C-101B-9397-08002B2CF9AE}" pid="4" name="MSIP_Label_fde7aacd-7cc4-4c31-9e6f-7ef306428f09_Method">
    <vt:lpwstr>Privileged</vt:lpwstr>
  </property>
  <property fmtid="{D5CDD505-2E9C-101B-9397-08002B2CF9AE}" pid="5" name="MSIP_Label_fde7aacd-7cc4-4c31-9e6f-7ef306428f09_Name">
    <vt:lpwstr>_PUBLICO</vt:lpwstr>
  </property>
  <property fmtid="{D5CDD505-2E9C-101B-9397-08002B2CF9AE}" pid="6" name="MSIP_Label_fde7aacd-7cc4-4c31-9e6f-7ef306428f09_SiteId">
    <vt:lpwstr>ab9bba98-684a-43fb-add8-9c2bebede229</vt:lpwstr>
  </property>
  <property fmtid="{D5CDD505-2E9C-101B-9397-08002B2CF9AE}" pid="7" name="MSIP_Label_fde7aacd-7cc4-4c31-9e6f-7ef306428f09_ActionId">
    <vt:lpwstr>b1b9ca37-a498-4c91-a19f-b99f27b30bf4</vt:lpwstr>
  </property>
  <property fmtid="{D5CDD505-2E9C-101B-9397-08002B2CF9AE}" pid="8" name="MSIP_Label_fde7aacd-7cc4-4c31-9e6f-7ef306428f09_ContentBits">
    <vt:lpwstr>1</vt:lpwstr>
  </property>
</Properties>
</file>